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/>
  <mc:AlternateContent xmlns:mc="http://schemas.openxmlformats.org/markup-compatibility/2006">
    <mc:Choice Requires="x15">
      <x15ac:absPath xmlns:x15ac="http://schemas.microsoft.com/office/spreadsheetml/2010/11/ac" url="S:\Shared With Me\Marketing\ARCHIVE-Marketing\Marketing - PR, Articles, Industry, Background\Articles Archive\2020 Articles\"/>
    </mc:Choice>
  </mc:AlternateContent>
  <xr:revisionPtr revIDLastSave="0" documentId="13_ncr:1_{E13482BF-2954-476B-94E5-F3F30E9C69B3}" xr6:coauthVersionLast="45" xr6:coauthVersionMax="45" xr10:uidLastSave="{00000000-0000-0000-0000-000000000000}"/>
  <bookViews>
    <workbookView xWindow="-120" yWindow="-120" windowWidth="29040" windowHeight="15840" xr2:uid="{5954E4C2-A572-4FD6-AFFE-C0240D79E960}"/>
  </bookViews>
  <sheets>
    <sheet name="Peer Comparison Tool" sheetId="7" r:id="rId1"/>
    <sheet name="National Stats" sheetId="4" r:id="rId2"/>
    <sheet name="CECL &lt;50B Database" sheetId="5" r:id="rId3"/>
    <sheet name="ALLL &lt;50B Database" sheetId="3" r:id="rId4"/>
    <sheet name="Workings" sheetId="8" state="hidden" r:id="rId5"/>
  </sheets>
  <definedNames>
    <definedName name="_xlnm._FilterDatabase" localSheetId="3" hidden="1">'ALLL &lt;50B Database'!$A$1:$AA$4794</definedName>
    <definedName name="_xlnm._FilterDatabase" localSheetId="2" hidden="1">'CECL &lt;50B Database'!$A$1:$AA$165</definedName>
    <definedName name="_xlnm._FilterDatabase" localSheetId="0" hidden="1">'Peer Comparison Tool'!$B$18:$G$1196</definedName>
    <definedName name="_xlnm.Print_Area" localSheetId="0">'Peer Comparison Tool'!$A$1:$G$1196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7" l="1"/>
  <c r="A4" i="8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A3221" i="8" s="1"/>
  <c r="A3222" i="8" s="1"/>
  <c r="A3223" i="8" s="1"/>
  <c r="A3224" i="8" s="1"/>
  <c r="A3225" i="8" s="1"/>
  <c r="A3226" i="8" s="1"/>
  <c r="A3227" i="8" s="1"/>
  <c r="A3228" i="8" s="1"/>
  <c r="A3229" i="8" s="1"/>
  <c r="A3230" i="8" s="1"/>
  <c r="A3231" i="8" s="1"/>
  <c r="A3232" i="8" s="1"/>
  <c r="A3233" i="8" s="1"/>
  <c r="A3234" i="8" s="1"/>
  <c r="A3235" i="8" s="1"/>
  <c r="A3236" i="8" s="1"/>
  <c r="A3237" i="8" s="1"/>
  <c r="A3238" i="8" s="1"/>
  <c r="A3239" i="8" s="1"/>
  <c r="A3240" i="8" s="1"/>
  <c r="A3241" i="8" s="1"/>
  <c r="A3242" i="8" s="1"/>
  <c r="A3243" i="8" s="1"/>
  <c r="A3244" i="8" s="1"/>
  <c r="A3245" i="8" s="1"/>
  <c r="A3246" i="8" s="1"/>
  <c r="A3247" i="8" s="1"/>
  <c r="A3248" i="8" s="1"/>
  <c r="A3249" i="8" s="1"/>
  <c r="A3250" i="8" s="1"/>
  <c r="A3251" i="8" s="1"/>
  <c r="A3252" i="8" s="1"/>
  <c r="A3253" i="8" s="1"/>
  <c r="A3254" i="8" s="1"/>
  <c r="A3255" i="8" s="1"/>
  <c r="A3256" i="8" s="1"/>
  <c r="A3257" i="8" s="1"/>
  <c r="A3258" i="8" s="1"/>
  <c r="A3259" i="8" s="1"/>
  <c r="A3260" i="8" s="1"/>
  <c r="A3261" i="8" s="1"/>
  <c r="A3262" i="8" s="1"/>
  <c r="A3263" i="8" s="1"/>
  <c r="A3264" i="8" s="1"/>
  <c r="A3265" i="8" s="1"/>
  <c r="A3266" i="8" s="1"/>
  <c r="A3267" i="8" s="1"/>
  <c r="A3268" i="8" s="1"/>
  <c r="A3269" i="8" s="1"/>
  <c r="A3270" i="8" s="1"/>
  <c r="A3271" i="8" s="1"/>
  <c r="A3272" i="8" s="1"/>
  <c r="A3273" i="8" s="1"/>
  <c r="A3274" i="8" s="1"/>
  <c r="A3275" i="8" s="1"/>
  <c r="A3276" i="8" s="1"/>
  <c r="A3277" i="8" s="1"/>
  <c r="A3278" i="8" s="1"/>
  <c r="A3279" i="8" s="1"/>
  <c r="A3280" i="8" s="1"/>
  <c r="A3281" i="8" s="1"/>
  <c r="A3282" i="8" s="1"/>
  <c r="A3283" i="8" s="1"/>
  <c r="A3284" i="8" s="1"/>
  <c r="A3285" i="8" s="1"/>
  <c r="A3286" i="8" s="1"/>
  <c r="A3287" i="8" s="1"/>
  <c r="A3288" i="8" s="1"/>
  <c r="A3289" i="8" s="1"/>
  <c r="A3290" i="8" s="1"/>
  <c r="A3291" i="8" s="1"/>
  <c r="A3292" i="8" s="1"/>
  <c r="A3293" i="8" s="1"/>
  <c r="A3294" i="8" s="1"/>
  <c r="A3295" i="8" s="1"/>
  <c r="A3296" i="8" s="1"/>
  <c r="A3297" i="8" s="1"/>
  <c r="A3298" i="8" s="1"/>
  <c r="A3299" i="8" s="1"/>
  <c r="A3300" i="8" s="1"/>
  <c r="A3301" i="8" s="1"/>
  <c r="A3302" i="8" s="1"/>
  <c r="A3303" i="8" s="1"/>
  <c r="A3304" i="8" s="1"/>
  <c r="A3305" i="8" s="1"/>
  <c r="A3306" i="8" s="1"/>
  <c r="A3307" i="8" s="1"/>
  <c r="A3308" i="8" s="1"/>
  <c r="A3309" i="8" s="1"/>
  <c r="A3310" i="8" s="1"/>
  <c r="A3311" i="8" s="1"/>
  <c r="A3312" i="8" s="1"/>
  <c r="A3313" i="8" s="1"/>
  <c r="A3314" i="8" s="1"/>
  <c r="A3315" i="8" s="1"/>
  <c r="A3316" i="8" s="1"/>
  <c r="A3317" i="8" s="1"/>
  <c r="A3318" i="8" s="1"/>
  <c r="A3319" i="8" s="1"/>
  <c r="A3320" i="8" s="1"/>
  <c r="A3321" i="8" s="1"/>
  <c r="A3322" i="8" s="1"/>
  <c r="A3323" i="8" s="1"/>
  <c r="A3324" i="8" s="1"/>
  <c r="A3325" i="8" s="1"/>
  <c r="A3326" i="8" s="1"/>
  <c r="A3327" i="8" s="1"/>
  <c r="A3328" i="8" s="1"/>
  <c r="A3329" i="8" s="1"/>
  <c r="A3330" i="8" s="1"/>
  <c r="A3331" i="8" s="1"/>
  <c r="A3332" i="8" s="1"/>
  <c r="A3333" i="8" s="1"/>
  <c r="A3334" i="8" s="1"/>
  <c r="A3335" i="8" s="1"/>
  <c r="A3336" i="8" s="1"/>
  <c r="A3337" i="8" s="1"/>
  <c r="A3338" i="8" s="1"/>
  <c r="A3339" i="8" s="1"/>
  <c r="A3340" i="8" s="1"/>
  <c r="A3341" i="8" s="1"/>
  <c r="A3342" i="8" s="1"/>
  <c r="A3343" i="8" s="1"/>
  <c r="A3344" i="8" s="1"/>
  <c r="A3345" i="8" s="1"/>
  <c r="A3346" i="8" s="1"/>
  <c r="A3347" i="8" s="1"/>
  <c r="A3348" i="8" s="1"/>
  <c r="A3349" i="8" s="1"/>
  <c r="A3350" i="8" s="1"/>
  <c r="A3351" i="8" s="1"/>
  <c r="A3352" i="8" s="1"/>
  <c r="A3353" i="8" s="1"/>
  <c r="A3354" i="8" s="1"/>
  <c r="A3355" i="8" s="1"/>
  <c r="A3356" i="8" s="1"/>
  <c r="A3357" i="8" s="1"/>
  <c r="A3358" i="8" s="1"/>
  <c r="A3359" i="8" s="1"/>
  <c r="A3360" i="8" s="1"/>
  <c r="A3361" i="8" s="1"/>
  <c r="A3362" i="8" s="1"/>
  <c r="A3363" i="8" s="1"/>
  <c r="A3364" i="8" s="1"/>
  <c r="A3365" i="8" s="1"/>
  <c r="A3366" i="8" s="1"/>
  <c r="A3367" i="8" s="1"/>
  <c r="A3368" i="8" s="1"/>
  <c r="A3369" i="8" s="1"/>
  <c r="A3370" i="8" s="1"/>
  <c r="A3371" i="8" s="1"/>
  <c r="A3372" i="8" s="1"/>
  <c r="A3373" i="8" s="1"/>
  <c r="A3374" i="8" s="1"/>
  <c r="A3375" i="8" s="1"/>
  <c r="A3376" i="8" s="1"/>
  <c r="A3377" i="8" s="1"/>
  <c r="A3378" i="8" s="1"/>
  <c r="A3379" i="8" s="1"/>
  <c r="A3380" i="8" s="1"/>
  <c r="A3381" i="8" s="1"/>
  <c r="A3382" i="8" s="1"/>
  <c r="A3383" i="8" s="1"/>
  <c r="A3384" i="8" s="1"/>
  <c r="A3385" i="8" s="1"/>
  <c r="A3386" i="8" s="1"/>
  <c r="A3387" i="8" s="1"/>
  <c r="A3388" i="8" s="1"/>
  <c r="A3389" i="8" s="1"/>
  <c r="A3390" i="8" s="1"/>
  <c r="A3391" i="8" s="1"/>
  <c r="A3392" i="8" s="1"/>
  <c r="A3393" i="8" s="1"/>
  <c r="A3394" i="8" s="1"/>
  <c r="A3395" i="8" s="1"/>
  <c r="A3396" i="8" s="1"/>
  <c r="A3397" i="8" s="1"/>
  <c r="A3398" i="8" s="1"/>
  <c r="A3399" i="8" s="1"/>
  <c r="A3400" i="8" s="1"/>
  <c r="A3401" i="8" s="1"/>
  <c r="A3402" i="8" s="1"/>
  <c r="A3403" i="8" s="1"/>
  <c r="A3404" i="8" s="1"/>
  <c r="A3405" i="8" s="1"/>
  <c r="A3406" i="8" s="1"/>
  <c r="A3407" i="8" s="1"/>
  <c r="A3408" i="8" s="1"/>
  <c r="A3409" i="8" s="1"/>
  <c r="A3410" i="8" s="1"/>
  <c r="A3411" i="8" s="1"/>
  <c r="A3412" i="8" s="1"/>
  <c r="A3413" i="8" s="1"/>
  <c r="A3414" i="8" s="1"/>
  <c r="A3415" i="8" s="1"/>
  <c r="A3416" i="8" s="1"/>
  <c r="A3417" i="8" s="1"/>
  <c r="A3418" i="8" s="1"/>
  <c r="A3419" i="8" s="1"/>
  <c r="A3420" i="8" s="1"/>
  <c r="A3421" i="8" s="1"/>
  <c r="A3422" i="8" s="1"/>
  <c r="A3423" i="8" s="1"/>
  <c r="A3424" i="8" s="1"/>
  <c r="A3425" i="8" s="1"/>
  <c r="A3426" i="8" s="1"/>
  <c r="A3427" i="8" s="1"/>
  <c r="A3428" i="8" s="1"/>
  <c r="A3429" i="8" s="1"/>
  <c r="A3430" i="8" s="1"/>
  <c r="A3431" i="8" s="1"/>
  <c r="A3432" i="8" s="1"/>
  <c r="A3433" i="8" s="1"/>
  <c r="A3434" i="8" s="1"/>
  <c r="A3435" i="8" s="1"/>
  <c r="A3436" i="8" s="1"/>
  <c r="A3437" i="8" s="1"/>
  <c r="A3438" i="8" s="1"/>
  <c r="A3439" i="8" s="1"/>
  <c r="A3440" i="8" s="1"/>
  <c r="A3441" i="8" s="1"/>
  <c r="A3442" i="8" s="1"/>
  <c r="A3443" i="8" s="1"/>
  <c r="A3444" i="8" s="1"/>
  <c r="A3445" i="8" s="1"/>
  <c r="A3446" i="8" s="1"/>
  <c r="A3447" i="8" s="1"/>
  <c r="A3448" i="8" s="1"/>
  <c r="A3449" i="8" s="1"/>
  <c r="A3450" i="8" s="1"/>
  <c r="A3451" i="8" s="1"/>
  <c r="A3452" i="8" s="1"/>
  <c r="A3453" i="8" s="1"/>
  <c r="A3454" i="8" s="1"/>
  <c r="A3455" i="8" s="1"/>
  <c r="A3456" i="8" s="1"/>
  <c r="A3457" i="8" s="1"/>
  <c r="A3458" i="8" s="1"/>
  <c r="A3459" i="8" s="1"/>
  <c r="A3460" i="8" s="1"/>
  <c r="A3461" i="8" s="1"/>
  <c r="A3462" i="8" s="1"/>
  <c r="A3463" i="8" s="1"/>
  <c r="A3464" i="8" s="1"/>
  <c r="A3465" i="8" s="1"/>
  <c r="A3466" i="8" s="1"/>
  <c r="A3467" i="8" s="1"/>
  <c r="A3468" i="8" s="1"/>
  <c r="A3469" i="8" s="1"/>
  <c r="A3470" i="8" s="1"/>
  <c r="A3471" i="8" s="1"/>
  <c r="A3472" i="8" s="1"/>
  <c r="A3473" i="8" s="1"/>
  <c r="A3474" i="8" s="1"/>
  <c r="A3475" i="8" s="1"/>
  <c r="A3476" i="8" s="1"/>
  <c r="A3477" i="8" s="1"/>
  <c r="A3478" i="8" s="1"/>
  <c r="A3479" i="8" s="1"/>
  <c r="A3480" i="8" s="1"/>
  <c r="A3481" i="8" s="1"/>
  <c r="A3482" i="8" s="1"/>
  <c r="A3483" i="8" s="1"/>
  <c r="A3484" i="8" s="1"/>
  <c r="A3485" i="8" s="1"/>
  <c r="A3486" i="8" s="1"/>
  <c r="A3487" i="8" s="1"/>
  <c r="A3488" i="8" s="1"/>
  <c r="A3489" i="8" s="1"/>
  <c r="A3490" i="8" s="1"/>
  <c r="A3491" i="8" s="1"/>
  <c r="A3492" i="8" s="1"/>
  <c r="A3493" i="8" s="1"/>
  <c r="A3494" i="8" s="1"/>
  <c r="A3495" i="8" s="1"/>
  <c r="A3496" i="8" s="1"/>
  <c r="A3497" i="8" s="1"/>
  <c r="A3498" i="8" s="1"/>
  <c r="A3499" i="8" s="1"/>
  <c r="A3500" i="8" s="1"/>
  <c r="A3501" i="8" s="1"/>
  <c r="A3502" i="8" s="1"/>
  <c r="A3503" i="8" s="1"/>
  <c r="A3504" i="8" s="1"/>
  <c r="A3505" i="8" s="1"/>
  <c r="A3506" i="8" s="1"/>
  <c r="A3507" i="8" s="1"/>
  <c r="A3508" i="8" s="1"/>
  <c r="A3509" i="8" s="1"/>
  <c r="A3510" i="8" s="1"/>
  <c r="A3511" i="8" s="1"/>
  <c r="A3512" i="8" s="1"/>
  <c r="A3513" i="8" s="1"/>
  <c r="A3514" i="8" s="1"/>
  <c r="A3515" i="8" s="1"/>
  <c r="A3516" i="8" s="1"/>
  <c r="A3517" i="8" s="1"/>
  <c r="A3518" i="8" s="1"/>
  <c r="A3519" i="8" s="1"/>
  <c r="A3520" i="8" s="1"/>
  <c r="A3521" i="8" s="1"/>
  <c r="A3522" i="8" s="1"/>
  <c r="A3523" i="8" s="1"/>
  <c r="A3524" i="8" s="1"/>
  <c r="A3525" i="8" s="1"/>
  <c r="A3526" i="8" s="1"/>
  <c r="A3527" i="8" s="1"/>
  <c r="A3528" i="8" s="1"/>
  <c r="A3529" i="8" s="1"/>
  <c r="A3530" i="8" s="1"/>
  <c r="A3531" i="8" s="1"/>
  <c r="A3532" i="8" s="1"/>
  <c r="A3533" i="8" s="1"/>
  <c r="A3534" i="8" s="1"/>
  <c r="A3535" i="8" s="1"/>
  <c r="A3536" i="8" s="1"/>
  <c r="A3537" i="8" s="1"/>
  <c r="A3538" i="8" s="1"/>
  <c r="A3539" i="8" s="1"/>
  <c r="A3540" i="8" s="1"/>
  <c r="A3541" i="8" s="1"/>
  <c r="A3542" i="8" s="1"/>
  <c r="A3543" i="8" s="1"/>
  <c r="A3544" i="8" s="1"/>
  <c r="A3545" i="8" s="1"/>
  <c r="A3546" i="8" s="1"/>
  <c r="A3547" i="8" s="1"/>
  <c r="A3548" i="8" s="1"/>
  <c r="A3549" i="8" s="1"/>
  <c r="A3550" i="8" s="1"/>
  <c r="A3551" i="8" s="1"/>
  <c r="A3552" i="8" s="1"/>
  <c r="A3553" i="8" s="1"/>
  <c r="A3554" i="8" s="1"/>
  <c r="A3555" i="8" s="1"/>
  <c r="A3556" i="8" s="1"/>
  <c r="A3557" i="8" s="1"/>
  <c r="A3558" i="8" s="1"/>
  <c r="A3559" i="8" s="1"/>
  <c r="A3560" i="8" s="1"/>
  <c r="A3561" i="8" s="1"/>
  <c r="A3562" i="8" s="1"/>
  <c r="A3563" i="8" s="1"/>
  <c r="A3564" i="8" s="1"/>
  <c r="A3565" i="8" s="1"/>
  <c r="A3566" i="8" s="1"/>
  <c r="A3567" i="8" s="1"/>
  <c r="A3568" i="8" s="1"/>
  <c r="A3569" i="8" s="1"/>
  <c r="A3570" i="8" s="1"/>
  <c r="A3571" i="8" s="1"/>
  <c r="A3572" i="8" s="1"/>
  <c r="A3573" i="8" s="1"/>
  <c r="A3574" i="8" s="1"/>
  <c r="A3575" i="8" s="1"/>
  <c r="A3576" i="8" s="1"/>
  <c r="A3577" i="8" s="1"/>
  <c r="A3578" i="8" s="1"/>
  <c r="A3579" i="8" s="1"/>
  <c r="A3580" i="8" s="1"/>
  <c r="A3581" i="8" s="1"/>
  <c r="A3582" i="8" s="1"/>
  <c r="A3583" i="8" s="1"/>
  <c r="A3584" i="8" s="1"/>
  <c r="A3585" i="8" s="1"/>
  <c r="A3586" i="8" s="1"/>
  <c r="A3587" i="8" s="1"/>
  <c r="A3588" i="8" s="1"/>
  <c r="A3589" i="8" s="1"/>
  <c r="A3590" i="8" s="1"/>
  <c r="A3591" i="8" s="1"/>
  <c r="A3592" i="8" s="1"/>
  <c r="A3593" i="8" s="1"/>
  <c r="A3594" i="8" s="1"/>
  <c r="A3595" i="8" s="1"/>
  <c r="A3596" i="8" s="1"/>
  <c r="A3597" i="8" s="1"/>
  <c r="A3598" i="8" s="1"/>
  <c r="A3599" i="8" s="1"/>
  <c r="A3600" i="8" s="1"/>
  <c r="A3601" i="8" s="1"/>
  <c r="A3602" i="8" s="1"/>
  <c r="A3603" i="8" s="1"/>
  <c r="A3604" i="8" s="1"/>
  <c r="A3605" i="8" s="1"/>
  <c r="A3606" i="8" s="1"/>
  <c r="A3607" i="8" s="1"/>
  <c r="A3608" i="8" s="1"/>
  <c r="A3609" i="8" s="1"/>
  <c r="A3610" i="8" s="1"/>
  <c r="A3611" i="8" s="1"/>
  <c r="A3612" i="8" s="1"/>
  <c r="A3613" i="8" s="1"/>
  <c r="A3614" i="8" s="1"/>
  <c r="A3615" i="8" s="1"/>
  <c r="A3616" i="8" s="1"/>
  <c r="A3617" i="8" s="1"/>
  <c r="A3618" i="8" s="1"/>
  <c r="A3619" i="8" s="1"/>
  <c r="A3620" i="8" s="1"/>
  <c r="A3621" i="8" s="1"/>
  <c r="A3622" i="8" s="1"/>
  <c r="A3623" i="8" s="1"/>
  <c r="A3624" i="8" s="1"/>
  <c r="A3625" i="8" s="1"/>
  <c r="A3626" i="8" s="1"/>
  <c r="A3627" i="8" s="1"/>
  <c r="A3628" i="8" s="1"/>
  <c r="A3629" i="8" s="1"/>
  <c r="A3630" i="8" s="1"/>
  <c r="A3631" i="8" s="1"/>
  <c r="A3632" i="8" s="1"/>
  <c r="A3633" i="8" s="1"/>
  <c r="A3634" i="8" s="1"/>
  <c r="A3635" i="8" s="1"/>
  <c r="A3636" i="8" s="1"/>
  <c r="A3637" i="8" s="1"/>
  <c r="A3638" i="8" s="1"/>
  <c r="A3639" i="8" s="1"/>
  <c r="A3640" i="8" s="1"/>
  <c r="A3641" i="8" s="1"/>
  <c r="A3642" i="8" s="1"/>
  <c r="A3643" i="8" s="1"/>
  <c r="A3644" i="8" s="1"/>
  <c r="A3645" i="8" s="1"/>
  <c r="A3646" i="8" s="1"/>
  <c r="A3647" i="8" s="1"/>
  <c r="A3648" i="8" s="1"/>
  <c r="A3649" i="8" s="1"/>
  <c r="A3650" i="8" s="1"/>
  <c r="A3651" i="8" s="1"/>
  <c r="A3652" i="8" s="1"/>
  <c r="A3653" i="8" s="1"/>
  <c r="A3654" i="8" s="1"/>
  <c r="A3655" i="8" s="1"/>
  <c r="A3656" i="8" s="1"/>
  <c r="A3657" i="8" s="1"/>
  <c r="A3658" i="8" s="1"/>
  <c r="A3659" i="8" s="1"/>
  <c r="A3660" i="8" s="1"/>
  <c r="A3661" i="8" s="1"/>
  <c r="A3662" i="8" s="1"/>
  <c r="A3663" i="8" s="1"/>
  <c r="A3664" i="8" s="1"/>
  <c r="A3665" i="8" s="1"/>
  <c r="A3666" i="8" s="1"/>
  <c r="A3667" i="8" s="1"/>
  <c r="A3668" i="8" s="1"/>
  <c r="A3669" i="8" s="1"/>
  <c r="A3670" i="8" s="1"/>
  <c r="A3671" i="8" s="1"/>
  <c r="A3672" i="8" s="1"/>
  <c r="A3673" i="8" s="1"/>
  <c r="A3674" i="8" s="1"/>
  <c r="A3675" i="8" s="1"/>
  <c r="A3676" i="8" s="1"/>
  <c r="A3677" i="8" s="1"/>
  <c r="A3678" i="8" s="1"/>
  <c r="A3679" i="8" s="1"/>
  <c r="A3680" i="8" s="1"/>
  <c r="A3681" i="8" s="1"/>
  <c r="A3682" i="8" s="1"/>
  <c r="A3683" i="8" s="1"/>
  <c r="A3684" i="8" s="1"/>
  <c r="A3685" i="8" s="1"/>
  <c r="A3686" i="8" s="1"/>
  <c r="A3687" i="8" s="1"/>
  <c r="A3688" i="8" s="1"/>
  <c r="A3689" i="8" s="1"/>
  <c r="A3690" i="8" s="1"/>
  <c r="A3691" i="8" s="1"/>
  <c r="A3692" i="8" s="1"/>
  <c r="A3693" i="8" s="1"/>
  <c r="A3694" i="8" s="1"/>
  <c r="A3695" i="8" s="1"/>
  <c r="A3696" i="8" s="1"/>
  <c r="A3697" i="8" s="1"/>
  <c r="A3698" i="8" s="1"/>
  <c r="A3699" i="8" s="1"/>
  <c r="A3700" i="8" s="1"/>
  <c r="A3701" i="8" s="1"/>
  <c r="A3702" i="8" s="1"/>
  <c r="A3703" i="8" s="1"/>
  <c r="A3704" i="8" s="1"/>
  <c r="A3705" i="8" s="1"/>
  <c r="A3706" i="8" s="1"/>
  <c r="A3707" i="8" s="1"/>
  <c r="A3708" i="8" s="1"/>
  <c r="A3709" i="8" s="1"/>
  <c r="A3710" i="8" s="1"/>
  <c r="A3711" i="8" s="1"/>
  <c r="A3712" i="8" s="1"/>
  <c r="A3713" i="8" s="1"/>
  <c r="A3714" i="8" s="1"/>
  <c r="A3715" i="8" s="1"/>
  <c r="A3716" i="8" s="1"/>
  <c r="A3717" i="8" s="1"/>
  <c r="A3718" i="8" s="1"/>
  <c r="A3719" i="8" s="1"/>
  <c r="A3720" i="8" s="1"/>
  <c r="A3721" i="8" s="1"/>
  <c r="A3722" i="8" s="1"/>
  <c r="A3723" i="8" s="1"/>
  <c r="A3724" i="8" s="1"/>
  <c r="A3725" i="8" s="1"/>
  <c r="A3726" i="8" s="1"/>
  <c r="A3727" i="8" s="1"/>
  <c r="A3728" i="8" s="1"/>
  <c r="A3729" i="8" s="1"/>
  <c r="A3730" i="8" s="1"/>
  <c r="A3731" i="8" s="1"/>
  <c r="A3732" i="8" s="1"/>
  <c r="A3733" i="8" s="1"/>
  <c r="A3734" i="8" s="1"/>
  <c r="A3735" i="8" s="1"/>
  <c r="A3736" i="8" s="1"/>
  <c r="A3737" i="8" s="1"/>
  <c r="A3738" i="8" s="1"/>
  <c r="A3739" i="8" s="1"/>
  <c r="A3740" i="8" s="1"/>
  <c r="A3741" i="8" s="1"/>
  <c r="A3742" i="8" s="1"/>
  <c r="A3743" i="8" s="1"/>
  <c r="A3744" i="8" s="1"/>
  <c r="A3745" i="8" s="1"/>
  <c r="A3746" i="8" s="1"/>
  <c r="A3747" i="8" s="1"/>
  <c r="A3748" i="8" s="1"/>
  <c r="A3749" i="8" s="1"/>
  <c r="A3750" i="8" s="1"/>
  <c r="A3751" i="8" s="1"/>
  <c r="A3752" i="8" s="1"/>
  <c r="A3753" i="8" s="1"/>
  <c r="A3754" i="8" s="1"/>
  <c r="A3755" i="8" s="1"/>
  <c r="A3756" i="8" s="1"/>
  <c r="A3757" i="8" s="1"/>
  <c r="A3758" i="8" s="1"/>
  <c r="A3759" i="8" s="1"/>
  <c r="A3760" i="8" s="1"/>
  <c r="A3761" i="8" s="1"/>
  <c r="A3762" i="8" s="1"/>
  <c r="A3763" i="8" s="1"/>
  <c r="A3764" i="8" s="1"/>
  <c r="A3765" i="8" s="1"/>
  <c r="A3766" i="8" s="1"/>
  <c r="A3767" i="8" s="1"/>
  <c r="A3768" i="8" s="1"/>
  <c r="A3769" i="8" s="1"/>
  <c r="A3770" i="8" s="1"/>
  <c r="A3771" i="8" s="1"/>
  <c r="A3772" i="8" s="1"/>
  <c r="A3773" i="8" s="1"/>
  <c r="A3774" i="8" s="1"/>
  <c r="A3775" i="8" s="1"/>
  <c r="A3776" i="8" s="1"/>
  <c r="A3777" i="8" s="1"/>
  <c r="A3778" i="8" s="1"/>
  <c r="A3779" i="8" s="1"/>
  <c r="A3780" i="8" s="1"/>
  <c r="A3781" i="8" s="1"/>
  <c r="A3782" i="8" s="1"/>
  <c r="A3783" i="8" s="1"/>
  <c r="A3784" i="8" s="1"/>
  <c r="A3785" i="8" s="1"/>
  <c r="A3786" i="8" s="1"/>
  <c r="A3787" i="8" s="1"/>
  <c r="A3788" i="8" s="1"/>
  <c r="A3789" i="8" s="1"/>
  <c r="A3790" i="8" s="1"/>
  <c r="A3791" i="8" s="1"/>
  <c r="A3792" i="8" s="1"/>
  <c r="A3793" i="8" s="1"/>
  <c r="A3794" i="8" s="1"/>
  <c r="A3795" i="8" s="1"/>
  <c r="A3796" i="8" s="1"/>
  <c r="A3797" i="8" s="1"/>
  <c r="A3798" i="8" s="1"/>
  <c r="A3799" i="8" s="1"/>
  <c r="A3800" i="8" s="1"/>
  <c r="A3801" i="8" s="1"/>
  <c r="A3802" i="8" s="1"/>
  <c r="A3803" i="8" s="1"/>
  <c r="A3804" i="8" s="1"/>
  <c r="A3805" i="8" s="1"/>
  <c r="A3806" i="8" s="1"/>
  <c r="A3807" i="8" s="1"/>
  <c r="A3808" i="8" s="1"/>
  <c r="A3809" i="8" s="1"/>
  <c r="A3810" i="8" s="1"/>
  <c r="A3811" i="8" s="1"/>
  <c r="A3812" i="8" s="1"/>
  <c r="A3813" i="8" s="1"/>
  <c r="A3814" i="8" s="1"/>
  <c r="A3815" i="8" s="1"/>
  <c r="A3816" i="8" s="1"/>
  <c r="A3817" i="8" s="1"/>
  <c r="A3818" i="8" s="1"/>
  <c r="A3819" i="8" s="1"/>
  <c r="A3820" i="8" s="1"/>
  <c r="A3821" i="8" s="1"/>
  <c r="A3822" i="8" s="1"/>
  <c r="A3823" i="8" s="1"/>
  <c r="A3824" i="8" s="1"/>
  <c r="A3825" i="8" s="1"/>
  <c r="A3826" i="8" s="1"/>
  <c r="A3827" i="8" s="1"/>
  <c r="A3828" i="8" s="1"/>
  <c r="A3829" i="8" s="1"/>
  <c r="A3830" i="8" s="1"/>
  <c r="A3831" i="8" s="1"/>
  <c r="A3832" i="8" s="1"/>
  <c r="A3833" i="8" s="1"/>
  <c r="A3834" i="8" s="1"/>
  <c r="A3835" i="8" s="1"/>
  <c r="A3836" i="8" s="1"/>
  <c r="A3837" i="8" s="1"/>
  <c r="A3838" i="8" s="1"/>
  <c r="A3839" i="8" s="1"/>
  <c r="A3840" i="8" s="1"/>
  <c r="A3841" i="8" s="1"/>
  <c r="A3842" i="8" s="1"/>
  <c r="A3843" i="8" s="1"/>
  <c r="A3844" i="8" s="1"/>
  <c r="A3845" i="8" s="1"/>
  <c r="A3846" i="8" s="1"/>
  <c r="A3847" i="8" s="1"/>
  <c r="A3848" i="8" s="1"/>
  <c r="A3849" i="8" s="1"/>
  <c r="A3850" i="8" s="1"/>
  <c r="A3851" i="8" s="1"/>
  <c r="A3852" i="8" s="1"/>
  <c r="A3853" i="8" s="1"/>
  <c r="A3854" i="8" s="1"/>
  <c r="A3855" i="8" s="1"/>
  <c r="A3856" i="8" s="1"/>
  <c r="A3857" i="8" s="1"/>
  <c r="A3858" i="8" s="1"/>
  <c r="A3859" i="8" s="1"/>
  <c r="A3860" i="8" s="1"/>
  <c r="A3861" i="8" s="1"/>
  <c r="A3862" i="8" s="1"/>
  <c r="A3863" i="8" s="1"/>
  <c r="A3864" i="8" s="1"/>
  <c r="A3865" i="8" s="1"/>
  <c r="A3866" i="8" s="1"/>
  <c r="A3867" i="8" s="1"/>
  <c r="A3868" i="8" s="1"/>
  <c r="A3869" i="8" s="1"/>
  <c r="A3870" i="8" s="1"/>
  <c r="A3871" i="8" s="1"/>
  <c r="A3872" i="8" s="1"/>
  <c r="A3873" i="8" s="1"/>
  <c r="A3874" i="8" s="1"/>
  <c r="A3875" i="8" s="1"/>
  <c r="A3876" i="8" s="1"/>
  <c r="A3877" i="8" s="1"/>
  <c r="A3878" i="8" s="1"/>
  <c r="A3879" i="8" s="1"/>
  <c r="A3880" i="8" s="1"/>
  <c r="A3881" i="8" s="1"/>
  <c r="A3882" i="8" s="1"/>
  <c r="A3883" i="8" s="1"/>
  <c r="A3884" i="8" s="1"/>
  <c r="A3885" i="8" s="1"/>
  <c r="A3886" i="8" s="1"/>
  <c r="A3887" i="8" s="1"/>
  <c r="A3888" i="8" s="1"/>
  <c r="A3889" i="8" s="1"/>
  <c r="A3890" i="8" s="1"/>
  <c r="A3891" i="8" s="1"/>
  <c r="A3892" i="8" s="1"/>
  <c r="A3893" i="8" s="1"/>
  <c r="A3894" i="8" s="1"/>
  <c r="A3895" i="8" s="1"/>
  <c r="A3896" i="8" s="1"/>
  <c r="A3897" i="8" s="1"/>
  <c r="A3898" i="8" s="1"/>
  <c r="A3899" i="8" s="1"/>
  <c r="A3900" i="8" s="1"/>
  <c r="A3901" i="8" s="1"/>
  <c r="A3902" i="8" s="1"/>
  <c r="A3903" i="8" s="1"/>
  <c r="A3904" i="8" s="1"/>
  <c r="A3905" i="8" s="1"/>
  <c r="A3906" i="8" s="1"/>
  <c r="A3907" i="8" s="1"/>
  <c r="A3908" i="8" s="1"/>
  <c r="A3909" i="8" s="1"/>
  <c r="A3910" i="8" s="1"/>
  <c r="A3911" i="8" s="1"/>
  <c r="A3912" i="8" s="1"/>
  <c r="A3913" i="8" s="1"/>
  <c r="A3914" i="8" s="1"/>
  <c r="A3915" i="8" s="1"/>
  <c r="A3916" i="8" s="1"/>
  <c r="A3917" i="8" s="1"/>
  <c r="A3918" i="8" s="1"/>
  <c r="A3919" i="8" s="1"/>
  <c r="A3920" i="8" s="1"/>
  <c r="A3921" i="8" s="1"/>
  <c r="A3922" i="8" s="1"/>
  <c r="A3923" i="8" s="1"/>
  <c r="A3924" i="8" s="1"/>
  <c r="A3925" i="8" s="1"/>
  <c r="A3926" i="8" s="1"/>
  <c r="A3927" i="8" s="1"/>
  <c r="A3928" i="8" s="1"/>
  <c r="A3929" i="8" s="1"/>
  <c r="A3930" i="8" s="1"/>
  <c r="A3931" i="8" s="1"/>
  <c r="A3932" i="8" s="1"/>
  <c r="A3933" i="8" s="1"/>
  <c r="A3934" i="8" s="1"/>
  <c r="A3935" i="8" s="1"/>
  <c r="A3936" i="8" s="1"/>
  <c r="A3937" i="8" s="1"/>
  <c r="A3938" i="8" s="1"/>
  <c r="A3939" i="8" s="1"/>
  <c r="A3940" i="8" s="1"/>
  <c r="A3941" i="8" s="1"/>
  <c r="A3942" i="8" s="1"/>
  <c r="A3943" i="8" s="1"/>
  <c r="A3944" i="8" s="1"/>
  <c r="A3945" i="8" s="1"/>
  <c r="A3946" i="8" s="1"/>
  <c r="A3947" i="8" s="1"/>
  <c r="A3948" i="8" s="1"/>
  <c r="A3949" i="8" s="1"/>
  <c r="A3950" i="8" s="1"/>
  <c r="A3951" i="8" s="1"/>
  <c r="A3952" i="8" s="1"/>
  <c r="A3953" i="8" s="1"/>
  <c r="A3954" i="8" s="1"/>
  <c r="A3955" i="8" s="1"/>
  <c r="A3956" i="8" s="1"/>
  <c r="A3957" i="8" s="1"/>
  <c r="A3958" i="8" s="1"/>
  <c r="A3959" i="8" s="1"/>
  <c r="A3960" i="8" s="1"/>
  <c r="A3961" i="8" s="1"/>
  <c r="A3962" i="8" s="1"/>
  <c r="A3963" i="8" s="1"/>
  <c r="A3964" i="8" s="1"/>
  <c r="A3965" i="8" s="1"/>
  <c r="A3966" i="8" s="1"/>
  <c r="A3967" i="8" s="1"/>
  <c r="A3968" i="8" s="1"/>
  <c r="A3969" i="8" s="1"/>
  <c r="A3970" i="8" s="1"/>
  <c r="A3971" i="8" s="1"/>
  <c r="A3972" i="8" s="1"/>
  <c r="A3973" i="8" s="1"/>
  <c r="A3974" i="8" s="1"/>
  <c r="A3975" i="8" s="1"/>
  <c r="A3976" i="8" s="1"/>
  <c r="A3977" i="8" s="1"/>
  <c r="A3978" i="8" s="1"/>
  <c r="A3979" i="8" s="1"/>
  <c r="A3980" i="8" s="1"/>
  <c r="A3981" i="8" s="1"/>
  <c r="A3982" i="8" s="1"/>
  <c r="A3983" i="8" s="1"/>
  <c r="A3984" i="8" s="1"/>
  <c r="A3985" i="8" s="1"/>
  <c r="A3986" i="8" s="1"/>
  <c r="A3987" i="8" s="1"/>
  <c r="A3988" i="8" s="1"/>
  <c r="A3989" i="8" s="1"/>
  <c r="A3990" i="8" s="1"/>
  <c r="A3991" i="8" s="1"/>
  <c r="A3992" i="8" s="1"/>
  <c r="A3993" i="8" s="1"/>
  <c r="A3994" i="8" s="1"/>
  <c r="A3995" i="8" s="1"/>
  <c r="A3996" i="8" s="1"/>
  <c r="A3997" i="8" s="1"/>
  <c r="A3998" i="8" s="1"/>
  <c r="A3999" i="8" s="1"/>
  <c r="A4000" i="8" s="1"/>
  <c r="A4001" i="8" s="1"/>
  <c r="A4002" i="8" s="1"/>
  <c r="A4003" i="8" s="1"/>
  <c r="A4004" i="8" s="1"/>
  <c r="A4005" i="8" s="1"/>
  <c r="A4006" i="8" s="1"/>
  <c r="A4007" i="8" s="1"/>
  <c r="A4008" i="8" s="1"/>
  <c r="A4009" i="8" s="1"/>
  <c r="A4010" i="8" s="1"/>
  <c r="A4011" i="8" s="1"/>
  <c r="A4012" i="8" s="1"/>
  <c r="A4013" i="8" s="1"/>
  <c r="A4014" i="8" s="1"/>
  <c r="A4015" i="8" s="1"/>
  <c r="A4016" i="8" s="1"/>
  <c r="A4017" i="8" s="1"/>
  <c r="A4018" i="8" s="1"/>
  <c r="A4019" i="8" s="1"/>
  <c r="A4020" i="8" s="1"/>
  <c r="A4021" i="8" s="1"/>
  <c r="A4022" i="8" s="1"/>
  <c r="A4023" i="8" s="1"/>
  <c r="A4024" i="8" s="1"/>
  <c r="A4025" i="8" s="1"/>
  <c r="A4026" i="8" s="1"/>
  <c r="A4027" i="8" s="1"/>
  <c r="A4028" i="8" s="1"/>
  <c r="A4029" i="8" s="1"/>
  <c r="A4030" i="8" s="1"/>
  <c r="A4031" i="8" s="1"/>
  <c r="A4032" i="8" s="1"/>
  <c r="A4033" i="8" s="1"/>
  <c r="A4034" i="8" s="1"/>
  <c r="A4035" i="8" s="1"/>
  <c r="A4036" i="8" s="1"/>
  <c r="A4037" i="8" s="1"/>
  <c r="A4038" i="8" s="1"/>
  <c r="A4039" i="8" s="1"/>
  <c r="A4040" i="8" s="1"/>
  <c r="A4041" i="8" s="1"/>
  <c r="A4042" i="8" s="1"/>
  <c r="A4043" i="8" s="1"/>
  <c r="A4044" i="8" s="1"/>
  <c r="A4045" i="8" s="1"/>
  <c r="A4046" i="8" s="1"/>
  <c r="A4047" i="8" s="1"/>
  <c r="A4048" i="8" s="1"/>
  <c r="A4049" i="8" s="1"/>
  <c r="A4050" i="8" s="1"/>
  <c r="A4051" i="8" s="1"/>
  <c r="A4052" i="8" s="1"/>
  <c r="A4053" i="8" s="1"/>
  <c r="A4054" i="8" s="1"/>
  <c r="A4055" i="8" s="1"/>
  <c r="A4056" i="8" s="1"/>
  <c r="A4057" i="8" s="1"/>
  <c r="A4058" i="8" s="1"/>
  <c r="A4059" i="8" s="1"/>
  <c r="A4060" i="8" s="1"/>
  <c r="A4061" i="8" s="1"/>
  <c r="A4062" i="8" s="1"/>
  <c r="A4063" i="8" s="1"/>
  <c r="A4064" i="8" s="1"/>
  <c r="A4065" i="8" s="1"/>
  <c r="A4066" i="8" s="1"/>
  <c r="A4067" i="8" s="1"/>
  <c r="A4068" i="8" s="1"/>
  <c r="A4069" i="8" s="1"/>
  <c r="A4070" i="8" s="1"/>
  <c r="A4071" i="8" s="1"/>
  <c r="A4072" i="8" s="1"/>
  <c r="A4073" i="8" s="1"/>
  <c r="A4074" i="8" s="1"/>
  <c r="A4075" i="8" s="1"/>
  <c r="A4076" i="8" s="1"/>
  <c r="A4077" i="8" s="1"/>
  <c r="A4078" i="8" s="1"/>
  <c r="A4079" i="8" s="1"/>
  <c r="A4080" i="8" s="1"/>
  <c r="A4081" i="8" s="1"/>
  <c r="A4082" i="8" s="1"/>
  <c r="A4083" i="8" s="1"/>
  <c r="A4084" i="8" s="1"/>
  <c r="A4085" i="8" s="1"/>
  <c r="A4086" i="8" s="1"/>
  <c r="A4087" i="8" s="1"/>
  <c r="A4088" i="8" s="1"/>
  <c r="A4089" i="8" s="1"/>
  <c r="A4090" i="8" s="1"/>
  <c r="A4091" i="8" s="1"/>
  <c r="A4092" i="8" s="1"/>
  <c r="A4093" i="8" s="1"/>
  <c r="A4094" i="8" s="1"/>
  <c r="A4095" i="8" s="1"/>
  <c r="A4096" i="8" s="1"/>
  <c r="A4097" i="8" s="1"/>
  <c r="A4098" i="8" s="1"/>
  <c r="A4099" i="8" s="1"/>
  <c r="A4100" i="8" s="1"/>
  <c r="A4101" i="8" s="1"/>
  <c r="A4102" i="8" s="1"/>
  <c r="A4103" i="8" s="1"/>
  <c r="A4104" i="8" s="1"/>
  <c r="A4105" i="8" s="1"/>
  <c r="A4106" i="8" s="1"/>
  <c r="A4107" i="8" s="1"/>
  <c r="A4108" i="8" s="1"/>
  <c r="A4109" i="8" s="1"/>
  <c r="A4110" i="8" s="1"/>
  <c r="A4111" i="8" s="1"/>
  <c r="A4112" i="8" s="1"/>
  <c r="A4113" i="8" s="1"/>
  <c r="A4114" i="8" s="1"/>
  <c r="A4115" i="8" s="1"/>
  <c r="A4116" i="8" s="1"/>
  <c r="A4117" i="8" s="1"/>
  <c r="A4118" i="8" s="1"/>
  <c r="A4119" i="8" s="1"/>
  <c r="A4120" i="8" s="1"/>
  <c r="A4121" i="8" s="1"/>
  <c r="A4122" i="8" s="1"/>
  <c r="A4123" i="8" s="1"/>
  <c r="A4124" i="8" s="1"/>
  <c r="A4125" i="8" s="1"/>
  <c r="A4126" i="8" s="1"/>
  <c r="A4127" i="8" s="1"/>
  <c r="A4128" i="8" s="1"/>
  <c r="A4129" i="8" s="1"/>
  <c r="A4130" i="8" s="1"/>
  <c r="A4131" i="8" s="1"/>
  <c r="A4132" i="8" s="1"/>
  <c r="A4133" i="8" s="1"/>
  <c r="A4134" i="8" s="1"/>
  <c r="A4135" i="8" s="1"/>
  <c r="A4136" i="8" s="1"/>
  <c r="A4137" i="8" s="1"/>
  <c r="A4138" i="8" s="1"/>
  <c r="A4139" i="8" s="1"/>
  <c r="A4140" i="8" s="1"/>
  <c r="A4141" i="8" s="1"/>
  <c r="A4142" i="8" s="1"/>
  <c r="A4143" i="8" s="1"/>
  <c r="A4144" i="8" s="1"/>
  <c r="A4145" i="8" s="1"/>
  <c r="A4146" i="8" s="1"/>
  <c r="A4147" i="8" s="1"/>
  <c r="A4148" i="8" s="1"/>
  <c r="A4149" i="8" s="1"/>
  <c r="A4150" i="8" s="1"/>
  <c r="A4151" i="8" s="1"/>
  <c r="A4152" i="8" s="1"/>
  <c r="A4153" i="8" s="1"/>
  <c r="A4154" i="8" s="1"/>
  <c r="A4155" i="8" s="1"/>
  <c r="A4156" i="8" s="1"/>
  <c r="A4157" i="8" s="1"/>
  <c r="A4158" i="8" s="1"/>
  <c r="A4159" i="8" s="1"/>
  <c r="A4160" i="8" s="1"/>
  <c r="A4161" i="8" s="1"/>
  <c r="A4162" i="8" s="1"/>
  <c r="A4163" i="8" s="1"/>
  <c r="A4164" i="8" s="1"/>
  <c r="A4165" i="8" s="1"/>
  <c r="A4166" i="8" s="1"/>
  <c r="A4167" i="8" s="1"/>
  <c r="A4168" i="8" s="1"/>
  <c r="A4169" i="8" s="1"/>
  <c r="A4170" i="8" s="1"/>
  <c r="A4171" i="8" s="1"/>
  <c r="A4172" i="8" s="1"/>
  <c r="A4173" i="8" s="1"/>
  <c r="A4174" i="8" s="1"/>
  <c r="A4175" i="8" s="1"/>
  <c r="A4176" i="8" s="1"/>
  <c r="A4177" i="8" s="1"/>
  <c r="A4178" i="8" s="1"/>
  <c r="A4179" i="8" s="1"/>
  <c r="A4180" i="8" s="1"/>
  <c r="A4181" i="8" s="1"/>
  <c r="A4182" i="8" s="1"/>
  <c r="A4183" i="8" s="1"/>
  <c r="A4184" i="8" s="1"/>
  <c r="A4185" i="8" s="1"/>
  <c r="A4186" i="8" s="1"/>
  <c r="A4187" i="8" s="1"/>
  <c r="A4188" i="8" s="1"/>
  <c r="A4189" i="8" s="1"/>
  <c r="A4190" i="8" s="1"/>
  <c r="A4191" i="8" s="1"/>
  <c r="A4192" i="8" s="1"/>
  <c r="A4193" i="8" s="1"/>
  <c r="A4194" i="8" s="1"/>
  <c r="A4195" i="8" s="1"/>
  <c r="A4196" i="8" s="1"/>
  <c r="A4197" i="8" s="1"/>
  <c r="A4198" i="8" s="1"/>
  <c r="A4199" i="8" s="1"/>
  <c r="A4200" i="8" s="1"/>
  <c r="A4201" i="8" s="1"/>
  <c r="A4202" i="8" s="1"/>
  <c r="A4203" i="8" s="1"/>
  <c r="A4204" i="8" s="1"/>
  <c r="A4205" i="8" s="1"/>
  <c r="A4206" i="8" s="1"/>
  <c r="A4207" i="8" s="1"/>
  <c r="A4208" i="8" s="1"/>
  <c r="A4209" i="8" s="1"/>
  <c r="A4210" i="8" s="1"/>
  <c r="A4211" i="8" s="1"/>
  <c r="A4212" i="8" s="1"/>
  <c r="A4213" i="8" s="1"/>
  <c r="A4214" i="8" s="1"/>
  <c r="A4215" i="8" s="1"/>
  <c r="A4216" i="8" s="1"/>
  <c r="A4217" i="8" s="1"/>
  <c r="A4218" i="8" s="1"/>
  <c r="A4219" i="8" s="1"/>
  <c r="A4220" i="8" s="1"/>
  <c r="A4221" i="8" s="1"/>
  <c r="A4222" i="8" s="1"/>
  <c r="A4223" i="8" s="1"/>
  <c r="A4224" i="8" s="1"/>
  <c r="A4225" i="8" s="1"/>
  <c r="A4226" i="8" s="1"/>
  <c r="A4227" i="8" s="1"/>
  <c r="A4228" i="8" s="1"/>
  <c r="A4229" i="8" s="1"/>
  <c r="A4230" i="8" s="1"/>
  <c r="A4231" i="8" s="1"/>
  <c r="A4232" i="8" s="1"/>
  <c r="A4233" i="8" s="1"/>
  <c r="A4234" i="8" s="1"/>
  <c r="A4235" i="8" s="1"/>
  <c r="A4236" i="8" s="1"/>
  <c r="A4237" i="8" s="1"/>
  <c r="A4238" i="8" s="1"/>
  <c r="A4239" i="8" s="1"/>
  <c r="A4240" i="8" s="1"/>
  <c r="A4241" i="8" s="1"/>
  <c r="A4242" i="8" s="1"/>
  <c r="A4243" i="8" s="1"/>
  <c r="A4244" i="8" s="1"/>
  <c r="A4245" i="8" s="1"/>
  <c r="A4246" i="8" s="1"/>
  <c r="A4247" i="8" s="1"/>
  <c r="A4248" i="8" s="1"/>
  <c r="A4249" i="8" s="1"/>
  <c r="A4250" i="8" s="1"/>
  <c r="A4251" i="8" s="1"/>
  <c r="A4252" i="8" s="1"/>
  <c r="A4253" i="8" s="1"/>
  <c r="A4254" i="8" s="1"/>
  <c r="A4255" i="8" s="1"/>
  <c r="A4256" i="8" s="1"/>
  <c r="A4257" i="8" s="1"/>
  <c r="A4258" i="8" s="1"/>
  <c r="A4259" i="8" s="1"/>
  <c r="A4260" i="8" s="1"/>
  <c r="A4261" i="8" s="1"/>
  <c r="A4262" i="8" s="1"/>
  <c r="A4263" i="8" s="1"/>
  <c r="A4264" i="8" s="1"/>
  <c r="A4265" i="8" s="1"/>
  <c r="A4266" i="8" s="1"/>
  <c r="A4267" i="8" s="1"/>
  <c r="A4268" i="8" s="1"/>
  <c r="A4269" i="8" s="1"/>
  <c r="A4270" i="8" s="1"/>
  <c r="A4271" i="8" s="1"/>
  <c r="A4272" i="8" s="1"/>
  <c r="A4273" i="8" s="1"/>
  <c r="A4274" i="8" s="1"/>
  <c r="A4275" i="8" s="1"/>
  <c r="A4276" i="8" s="1"/>
  <c r="A4277" i="8" s="1"/>
  <c r="A4278" i="8" s="1"/>
  <c r="A4279" i="8" s="1"/>
  <c r="A4280" i="8" s="1"/>
  <c r="A4281" i="8" s="1"/>
  <c r="A4282" i="8" s="1"/>
  <c r="A4283" i="8" s="1"/>
  <c r="A4284" i="8" s="1"/>
  <c r="A4285" i="8" s="1"/>
  <c r="A4286" i="8" s="1"/>
  <c r="A4287" i="8" s="1"/>
  <c r="A4288" i="8" s="1"/>
  <c r="A4289" i="8" s="1"/>
  <c r="A4290" i="8" s="1"/>
  <c r="A4291" i="8" s="1"/>
  <c r="A4292" i="8" s="1"/>
  <c r="A4293" i="8" s="1"/>
  <c r="A4294" i="8" s="1"/>
  <c r="A4295" i="8" s="1"/>
  <c r="A4296" i="8" s="1"/>
  <c r="A4297" i="8" s="1"/>
  <c r="A4298" i="8" s="1"/>
  <c r="A4299" i="8" s="1"/>
  <c r="A4300" i="8" s="1"/>
  <c r="A4301" i="8" s="1"/>
  <c r="A4302" i="8" s="1"/>
  <c r="A4303" i="8" s="1"/>
  <c r="A4304" i="8" s="1"/>
  <c r="A4305" i="8" s="1"/>
  <c r="A4306" i="8" s="1"/>
  <c r="A4307" i="8" s="1"/>
  <c r="A4308" i="8" s="1"/>
  <c r="A4309" i="8" s="1"/>
  <c r="A4310" i="8" s="1"/>
  <c r="A4311" i="8" s="1"/>
  <c r="A4312" i="8" s="1"/>
  <c r="A4313" i="8" s="1"/>
  <c r="A4314" i="8" s="1"/>
  <c r="A4315" i="8" s="1"/>
  <c r="A4316" i="8" s="1"/>
  <c r="A4317" i="8" s="1"/>
  <c r="A4318" i="8" s="1"/>
  <c r="A4319" i="8" s="1"/>
  <c r="A4320" i="8" s="1"/>
  <c r="A4321" i="8" s="1"/>
  <c r="A4322" i="8" s="1"/>
  <c r="A4323" i="8" s="1"/>
  <c r="A4324" i="8" s="1"/>
  <c r="A4325" i="8" s="1"/>
  <c r="A4326" i="8" s="1"/>
  <c r="A4327" i="8" s="1"/>
  <c r="A4328" i="8" s="1"/>
  <c r="A4329" i="8" s="1"/>
  <c r="A4330" i="8" s="1"/>
  <c r="A4331" i="8" s="1"/>
  <c r="A4332" i="8" s="1"/>
  <c r="A4333" i="8" s="1"/>
  <c r="A4334" i="8" s="1"/>
  <c r="A4335" i="8" s="1"/>
  <c r="A4336" i="8" s="1"/>
  <c r="A4337" i="8" s="1"/>
  <c r="A4338" i="8" s="1"/>
  <c r="A4339" i="8" s="1"/>
  <c r="A4340" i="8" s="1"/>
  <c r="A4341" i="8" s="1"/>
  <c r="A4342" i="8" s="1"/>
  <c r="A4343" i="8" s="1"/>
  <c r="A4344" i="8" s="1"/>
  <c r="A4345" i="8" s="1"/>
  <c r="A4346" i="8" s="1"/>
  <c r="A4347" i="8" s="1"/>
  <c r="A4348" i="8" s="1"/>
  <c r="A4349" i="8" s="1"/>
  <c r="A4350" i="8" s="1"/>
  <c r="A4351" i="8" s="1"/>
  <c r="A4352" i="8" s="1"/>
  <c r="A4353" i="8" s="1"/>
  <c r="A4354" i="8" s="1"/>
  <c r="A4355" i="8" s="1"/>
  <c r="A4356" i="8" s="1"/>
  <c r="A4357" i="8" s="1"/>
  <c r="A4358" i="8" s="1"/>
  <c r="A4359" i="8" s="1"/>
  <c r="A4360" i="8" s="1"/>
  <c r="A4361" i="8" s="1"/>
  <c r="A4362" i="8" s="1"/>
  <c r="A4363" i="8" s="1"/>
  <c r="A4364" i="8" s="1"/>
  <c r="A4365" i="8" s="1"/>
  <c r="A4366" i="8" s="1"/>
  <c r="A4367" i="8" s="1"/>
  <c r="A4368" i="8" s="1"/>
  <c r="A4369" i="8" s="1"/>
  <c r="A4370" i="8" s="1"/>
  <c r="A4371" i="8" s="1"/>
  <c r="A4372" i="8" s="1"/>
  <c r="A4373" i="8" s="1"/>
  <c r="A4374" i="8" s="1"/>
  <c r="A4375" i="8" s="1"/>
  <c r="A4376" i="8" s="1"/>
  <c r="A4377" i="8" s="1"/>
  <c r="A4378" i="8" s="1"/>
  <c r="A4379" i="8" s="1"/>
  <c r="A4380" i="8" s="1"/>
  <c r="A4381" i="8" s="1"/>
  <c r="A4382" i="8" s="1"/>
  <c r="A4383" i="8" s="1"/>
  <c r="A4384" i="8" s="1"/>
  <c r="A4385" i="8" s="1"/>
  <c r="A4386" i="8" s="1"/>
  <c r="A4387" i="8" s="1"/>
  <c r="A4388" i="8" s="1"/>
  <c r="A4389" i="8" s="1"/>
  <c r="A4390" i="8" s="1"/>
  <c r="A4391" i="8" s="1"/>
  <c r="A4392" i="8" s="1"/>
  <c r="A4393" i="8" s="1"/>
  <c r="A4394" i="8" s="1"/>
  <c r="A4395" i="8" s="1"/>
  <c r="A4396" i="8" s="1"/>
  <c r="A4397" i="8" s="1"/>
  <c r="A4398" i="8" s="1"/>
  <c r="A4399" i="8" s="1"/>
  <c r="A4400" i="8" s="1"/>
  <c r="A4401" i="8" s="1"/>
  <c r="A4402" i="8" s="1"/>
  <c r="A4403" i="8" s="1"/>
  <c r="A4404" i="8" s="1"/>
  <c r="A4405" i="8" s="1"/>
  <c r="A4406" i="8" s="1"/>
  <c r="A4407" i="8" s="1"/>
  <c r="A4408" i="8" s="1"/>
  <c r="A4409" i="8" s="1"/>
  <c r="A4410" i="8" s="1"/>
  <c r="A4411" i="8" s="1"/>
  <c r="A4412" i="8" s="1"/>
  <c r="A4413" i="8" s="1"/>
  <c r="A4414" i="8" s="1"/>
  <c r="A4415" i="8" s="1"/>
  <c r="A4416" i="8" s="1"/>
  <c r="A4417" i="8" s="1"/>
  <c r="A4418" i="8" s="1"/>
  <c r="A4419" i="8" s="1"/>
  <c r="A4420" i="8" s="1"/>
  <c r="A4421" i="8" s="1"/>
  <c r="A4422" i="8" s="1"/>
  <c r="A4423" i="8" s="1"/>
  <c r="A4424" i="8" s="1"/>
  <c r="A4425" i="8" s="1"/>
  <c r="A4426" i="8" s="1"/>
  <c r="A4427" i="8" s="1"/>
  <c r="A4428" i="8" s="1"/>
  <c r="A4429" i="8" s="1"/>
  <c r="A4430" i="8" s="1"/>
  <c r="A4431" i="8" s="1"/>
  <c r="A4432" i="8" s="1"/>
  <c r="A4433" i="8" s="1"/>
  <c r="A4434" i="8" s="1"/>
  <c r="A4435" i="8" s="1"/>
  <c r="A4436" i="8" s="1"/>
  <c r="A4437" i="8" s="1"/>
  <c r="A4438" i="8" s="1"/>
  <c r="A4439" i="8" s="1"/>
  <c r="A4440" i="8" s="1"/>
  <c r="A4441" i="8" s="1"/>
  <c r="A4442" i="8" s="1"/>
  <c r="A4443" i="8" s="1"/>
  <c r="A4444" i="8" s="1"/>
  <c r="A4445" i="8" s="1"/>
  <c r="A4446" i="8" s="1"/>
  <c r="A4447" i="8" s="1"/>
  <c r="A4448" i="8" s="1"/>
  <c r="A4449" i="8" s="1"/>
  <c r="A4450" i="8" s="1"/>
  <c r="A4451" i="8" s="1"/>
  <c r="A4452" i="8" s="1"/>
  <c r="A4453" i="8" s="1"/>
  <c r="A4454" i="8" s="1"/>
  <c r="A4455" i="8" s="1"/>
  <c r="A4456" i="8" s="1"/>
  <c r="A4457" i="8" s="1"/>
  <c r="A4458" i="8" s="1"/>
  <c r="A4459" i="8" s="1"/>
  <c r="A4460" i="8" s="1"/>
  <c r="A4461" i="8" s="1"/>
  <c r="A4462" i="8" s="1"/>
  <c r="A4463" i="8" s="1"/>
  <c r="A4464" i="8" s="1"/>
  <c r="A4465" i="8" s="1"/>
  <c r="A4466" i="8" s="1"/>
  <c r="A4467" i="8" s="1"/>
  <c r="A4468" i="8" s="1"/>
  <c r="A4469" i="8" s="1"/>
  <c r="A4470" i="8" s="1"/>
  <c r="A4471" i="8" s="1"/>
  <c r="A4472" i="8" s="1"/>
  <c r="A4473" i="8" s="1"/>
  <c r="A4474" i="8" s="1"/>
  <c r="A4475" i="8" s="1"/>
  <c r="A4476" i="8" s="1"/>
  <c r="A4477" i="8" s="1"/>
  <c r="A4478" i="8" s="1"/>
  <c r="A4479" i="8" s="1"/>
  <c r="A4480" i="8" s="1"/>
  <c r="A4481" i="8" s="1"/>
  <c r="A4482" i="8" s="1"/>
  <c r="A4483" i="8" s="1"/>
  <c r="A4484" i="8" s="1"/>
  <c r="A4485" i="8" s="1"/>
  <c r="A4486" i="8" s="1"/>
  <c r="A4487" i="8" s="1"/>
  <c r="A4488" i="8" s="1"/>
  <c r="A4489" i="8" s="1"/>
  <c r="A4490" i="8" s="1"/>
  <c r="A4491" i="8" s="1"/>
  <c r="A4492" i="8" s="1"/>
  <c r="A4493" i="8" s="1"/>
  <c r="A4494" i="8" s="1"/>
  <c r="A4495" i="8" s="1"/>
  <c r="A4496" i="8" s="1"/>
  <c r="A4497" i="8" s="1"/>
  <c r="A4498" i="8" s="1"/>
  <c r="A4499" i="8" s="1"/>
  <c r="A4500" i="8" s="1"/>
  <c r="A4501" i="8" s="1"/>
  <c r="A4502" i="8" s="1"/>
  <c r="A4503" i="8" s="1"/>
  <c r="A4504" i="8" s="1"/>
  <c r="A4505" i="8" s="1"/>
  <c r="A4506" i="8" s="1"/>
  <c r="A4507" i="8" s="1"/>
  <c r="A4508" i="8" s="1"/>
  <c r="A4509" i="8" s="1"/>
  <c r="A4510" i="8" s="1"/>
  <c r="A4511" i="8" s="1"/>
  <c r="A4512" i="8" s="1"/>
  <c r="A4513" i="8" s="1"/>
  <c r="A4514" i="8" s="1"/>
  <c r="A4515" i="8" s="1"/>
  <c r="A4516" i="8" s="1"/>
  <c r="A4517" i="8" s="1"/>
  <c r="A4518" i="8" s="1"/>
  <c r="A4519" i="8" s="1"/>
  <c r="A4520" i="8" s="1"/>
  <c r="A4521" i="8" s="1"/>
  <c r="A4522" i="8" s="1"/>
  <c r="A4523" i="8" s="1"/>
  <c r="A4524" i="8" s="1"/>
  <c r="A4525" i="8" s="1"/>
  <c r="A4526" i="8" s="1"/>
  <c r="A4527" i="8" s="1"/>
  <c r="A4528" i="8" s="1"/>
  <c r="A4529" i="8" s="1"/>
  <c r="A4530" i="8" s="1"/>
  <c r="A4531" i="8" s="1"/>
  <c r="A4532" i="8" s="1"/>
  <c r="A4533" i="8" s="1"/>
  <c r="A4534" i="8" s="1"/>
  <c r="A4535" i="8" s="1"/>
  <c r="A4536" i="8" s="1"/>
  <c r="A4537" i="8" s="1"/>
  <c r="A4538" i="8" s="1"/>
  <c r="A4539" i="8" s="1"/>
  <c r="A4540" i="8" s="1"/>
  <c r="A4541" i="8" s="1"/>
  <c r="A4542" i="8" s="1"/>
  <c r="A4543" i="8" s="1"/>
  <c r="A4544" i="8" s="1"/>
  <c r="A4545" i="8" s="1"/>
  <c r="A4546" i="8" s="1"/>
  <c r="A4547" i="8" s="1"/>
  <c r="A4548" i="8" s="1"/>
  <c r="A4549" i="8" s="1"/>
  <c r="A4550" i="8" s="1"/>
  <c r="A4551" i="8" s="1"/>
  <c r="A4552" i="8" s="1"/>
  <c r="A4553" i="8" s="1"/>
  <c r="A4554" i="8" s="1"/>
  <c r="A4555" i="8" s="1"/>
  <c r="A4556" i="8" s="1"/>
  <c r="A4557" i="8" s="1"/>
  <c r="A4558" i="8" s="1"/>
  <c r="A4559" i="8" s="1"/>
  <c r="A4560" i="8" s="1"/>
  <c r="A4561" i="8" s="1"/>
  <c r="A4562" i="8" s="1"/>
  <c r="A4563" i="8" s="1"/>
  <c r="A4564" i="8" s="1"/>
  <c r="A4565" i="8" s="1"/>
  <c r="A4566" i="8" s="1"/>
  <c r="A4567" i="8" s="1"/>
  <c r="A4568" i="8" s="1"/>
  <c r="A4569" i="8" s="1"/>
  <c r="A4570" i="8" s="1"/>
  <c r="A4571" i="8" s="1"/>
  <c r="A4572" i="8" s="1"/>
  <c r="A4573" i="8" s="1"/>
  <c r="A4574" i="8" s="1"/>
  <c r="A4575" i="8" s="1"/>
  <c r="A4576" i="8" s="1"/>
  <c r="A4577" i="8" s="1"/>
  <c r="A4578" i="8" s="1"/>
  <c r="A4579" i="8" s="1"/>
  <c r="A4580" i="8" s="1"/>
  <c r="A4581" i="8" s="1"/>
  <c r="A4582" i="8" s="1"/>
  <c r="A4583" i="8" s="1"/>
  <c r="A4584" i="8" s="1"/>
  <c r="A4585" i="8" s="1"/>
  <c r="A4586" i="8" s="1"/>
  <c r="A4587" i="8" s="1"/>
  <c r="A4588" i="8" s="1"/>
  <c r="A4589" i="8" s="1"/>
  <c r="A4590" i="8" s="1"/>
  <c r="A4591" i="8" s="1"/>
  <c r="A4592" i="8" s="1"/>
  <c r="A4593" i="8" s="1"/>
  <c r="A4594" i="8" s="1"/>
  <c r="A4595" i="8" s="1"/>
  <c r="A4596" i="8" s="1"/>
  <c r="A4597" i="8" s="1"/>
  <c r="A4598" i="8" s="1"/>
  <c r="A4599" i="8" s="1"/>
  <c r="A4600" i="8" s="1"/>
  <c r="A4601" i="8" s="1"/>
  <c r="A4602" i="8" s="1"/>
  <c r="A4603" i="8" s="1"/>
  <c r="A4604" i="8" s="1"/>
  <c r="A4605" i="8" s="1"/>
  <c r="A4606" i="8" s="1"/>
  <c r="A4607" i="8" s="1"/>
  <c r="A4608" i="8" s="1"/>
  <c r="A4609" i="8" s="1"/>
  <c r="A4610" i="8" s="1"/>
  <c r="A4611" i="8" s="1"/>
  <c r="A4612" i="8" s="1"/>
  <c r="A4613" i="8" s="1"/>
  <c r="A4614" i="8" s="1"/>
  <c r="A4615" i="8" s="1"/>
  <c r="A4616" i="8" s="1"/>
  <c r="A4617" i="8" s="1"/>
  <c r="A4618" i="8" s="1"/>
  <c r="A4619" i="8" s="1"/>
  <c r="A4620" i="8" s="1"/>
  <c r="A4621" i="8" s="1"/>
  <c r="A4622" i="8" s="1"/>
  <c r="A4623" i="8" s="1"/>
  <c r="A4624" i="8" s="1"/>
  <c r="A4625" i="8" s="1"/>
  <c r="A4626" i="8" s="1"/>
  <c r="A4627" i="8" s="1"/>
  <c r="A4628" i="8" s="1"/>
  <c r="A4629" i="8" s="1"/>
  <c r="A4630" i="8" s="1"/>
  <c r="A4631" i="8" s="1"/>
  <c r="A4632" i="8" s="1"/>
  <c r="A4633" i="8" s="1"/>
  <c r="A4634" i="8" s="1"/>
  <c r="A4635" i="8" s="1"/>
  <c r="A4636" i="8" s="1"/>
  <c r="A4637" i="8" s="1"/>
  <c r="A4638" i="8" s="1"/>
  <c r="A4639" i="8" s="1"/>
  <c r="A4640" i="8" s="1"/>
  <c r="A4641" i="8" s="1"/>
  <c r="A4642" i="8" s="1"/>
  <c r="A4643" i="8" s="1"/>
  <c r="A4644" i="8" s="1"/>
  <c r="A4645" i="8" s="1"/>
  <c r="A4646" i="8" s="1"/>
  <c r="A4647" i="8" s="1"/>
  <c r="A4648" i="8" s="1"/>
  <c r="A4649" i="8" s="1"/>
  <c r="A4650" i="8" s="1"/>
  <c r="A4651" i="8" s="1"/>
  <c r="A4652" i="8" s="1"/>
  <c r="A4653" i="8" s="1"/>
  <c r="A4654" i="8" s="1"/>
  <c r="A4655" i="8" s="1"/>
  <c r="A4656" i="8" s="1"/>
  <c r="A4657" i="8" s="1"/>
  <c r="A4658" i="8" s="1"/>
  <c r="A4659" i="8" s="1"/>
  <c r="A4660" i="8" s="1"/>
  <c r="A4661" i="8" s="1"/>
  <c r="A4662" i="8" s="1"/>
  <c r="A4663" i="8" s="1"/>
  <c r="A4664" i="8" s="1"/>
  <c r="A4665" i="8" s="1"/>
  <c r="A4666" i="8" s="1"/>
  <c r="A4667" i="8" s="1"/>
  <c r="A4668" i="8" s="1"/>
  <c r="A4669" i="8" s="1"/>
  <c r="A4670" i="8" s="1"/>
  <c r="A4671" i="8" s="1"/>
  <c r="A4672" i="8" s="1"/>
  <c r="A4673" i="8" s="1"/>
  <c r="A4674" i="8" s="1"/>
  <c r="A4675" i="8" s="1"/>
  <c r="A4676" i="8" s="1"/>
  <c r="A4677" i="8" s="1"/>
  <c r="A4678" i="8" s="1"/>
  <c r="A4679" i="8" s="1"/>
  <c r="A4680" i="8" s="1"/>
  <c r="A4681" i="8" s="1"/>
  <c r="A4682" i="8" s="1"/>
  <c r="A4683" i="8" s="1"/>
  <c r="A4684" i="8" s="1"/>
  <c r="A4685" i="8" s="1"/>
  <c r="A4686" i="8" s="1"/>
  <c r="A4687" i="8" s="1"/>
  <c r="A4688" i="8" s="1"/>
  <c r="A4689" i="8" s="1"/>
  <c r="A4690" i="8" s="1"/>
  <c r="A4691" i="8" s="1"/>
  <c r="A4692" i="8" s="1"/>
  <c r="A4693" i="8" s="1"/>
  <c r="A4694" i="8" s="1"/>
  <c r="A4695" i="8" s="1"/>
  <c r="A4696" i="8" s="1"/>
  <c r="A4697" i="8" s="1"/>
  <c r="A4698" i="8" s="1"/>
  <c r="A4699" i="8" s="1"/>
  <c r="A4700" i="8" s="1"/>
  <c r="A4701" i="8" s="1"/>
  <c r="A4702" i="8" s="1"/>
  <c r="A4703" i="8" s="1"/>
  <c r="A4704" i="8" s="1"/>
  <c r="A4705" i="8" s="1"/>
  <c r="A4706" i="8" s="1"/>
  <c r="A4707" i="8" s="1"/>
  <c r="A4708" i="8" s="1"/>
  <c r="A4709" i="8" s="1"/>
  <c r="A4710" i="8" s="1"/>
  <c r="A4711" i="8" s="1"/>
  <c r="A4712" i="8" s="1"/>
  <c r="A4713" i="8" s="1"/>
  <c r="A4714" i="8" s="1"/>
  <c r="A4715" i="8" s="1"/>
  <c r="A4716" i="8" s="1"/>
  <c r="A4717" i="8" s="1"/>
  <c r="A4718" i="8" s="1"/>
  <c r="A4719" i="8" s="1"/>
  <c r="A4720" i="8" s="1"/>
  <c r="A4721" i="8" s="1"/>
  <c r="A4722" i="8" s="1"/>
  <c r="A4723" i="8" s="1"/>
  <c r="A4724" i="8" s="1"/>
  <c r="A4725" i="8" s="1"/>
  <c r="A4726" i="8" s="1"/>
  <c r="A4727" i="8" s="1"/>
  <c r="A4728" i="8" s="1"/>
  <c r="A4729" i="8" s="1"/>
  <c r="A4730" i="8" s="1"/>
  <c r="A4731" i="8" s="1"/>
  <c r="A4732" i="8" s="1"/>
  <c r="A4733" i="8" s="1"/>
  <c r="A4734" i="8" s="1"/>
  <c r="A4735" i="8" s="1"/>
  <c r="A4736" i="8" s="1"/>
  <c r="A4737" i="8" s="1"/>
  <c r="A4738" i="8" s="1"/>
  <c r="A4739" i="8" s="1"/>
  <c r="A4740" i="8" s="1"/>
  <c r="A4741" i="8" s="1"/>
  <c r="A4742" i="8" s="1"/>
  <c r="A4743" i="8" s="1"/>
  <c r="A4744" i="8" s="1"/>
  <c r="A4745" i="8" s="1"/>
  <c r="A4746" i="8" s="1"/>
  <c r="A4747" i="8" s="1"/>
  <c r="A4748" i="8" s="1"/>
  <c r="A4749" i="8" s="1"/>
  <c r="A4750" i="8" s="1"/>
  <c r="A4751" i="8" s="1"/>
  <c r="A4752" i="8" s="1"/>
  <c r="A4753" i="8" s="1"/>
  <c r="A4754" i="8" s="1"/>
  <c r="A4755" i="8" s="1"/>
  <c r="A4756" i="8" s="1"/>
  <c r="A4757" i="8" s="1"/>
  <c r="A4758" i="8" s="1"/>
  <c r="A4759" i="8" s="1"/>
  <c r="A4760" i="8" s="1"/>
  <c r="A4761" i="8" s="1"/>
  <c r="A4762" i="8" s="1"/>
  <c r="A4763" i="8" s="1"/>
  <c r="A4764" i="8" s="1"/>
  <c r="A4765" i="8" s="1"/>
  <c r="A4766" i="8" s="1"/>
  <c r="A4767" i="8" s="1"/>
  <c r="A4768" i="8" s="1"/>
  <c r="A4769" i="8" s="1"/>
  <c r="A4770" i="8" s="1"/>
  <c r="A4771" i="8" s="1"/>
  <c r="A4772" i="8" s="1"/>
  <c r="A4773" i="8" s="1"/>
  <c r="A4774" i="8" s="1"/>
  <c r="A4775" i="8" s="1"/>
  <c r="A4776" i="8" s="1"/>
  <c r="A4777" i="8" s="1"/>
  <c r="A4778" i="8" s="1"/>
  <c r="A4779" i="8" s="1"/>
  <c r="A4780" i="8" s="1"/>
  <c r="A4781" i="8" s="1"/>
  <c r="A4782" i="8" s="1"/>
  <c r="A4783" i="8" s="1"/>
  <c r="A4784" i="8" s="1"/>
  <c r="A4785" i="8" s="1"/>
  <c r="A4786" i="8" s="1"/>
  <c r="A4787" i="8" s="1"/>
  <c r="A4788" i="8" s="1"/>
  <c r="A4789" i="8" s="1"/>
  <c r="A4790" i="8" s="1"/>
  <c r="A4791" i="8" s="1"/>
  <c r="A4792" i="8" s="1"/>
  <c r="A4793" i="8" s="1"/>
  <c r="A4794" i="8" s="1"/>
  <c r="A4795" i="8" s="1"/>
  <c r="A4796" i="8" s="1"/>
  <c r="A4797" i="8" s="1"/>
  <c r="A4798" i="8" s="1"/>
  <c r="A4799" i="8" s="1"/>
  <c r="A4800" i="8" s="1"/>
  <c r="A4801" i="8" s="1"/>
  <c r="A4802" i="8" s="1"/>
  <c r="A4803" i="8" s="1"/>
  <c r="A4804" i="8" s="1"/>
  <c r="A4805" i="8" s="1"/>
  <c r="A4806" i="8" s="1"/>
  <c r="A4807" i="8" s="1"/>
  <c r="A4808" i="8" s="1"/>
  <c r="A4809" i="8" s="1"/>
  <c r="A4810" i="8" s="1"/>
  <c r="A4811" i="8" s="1"/>
  <c r="A4812" i="8" s="1"/>
  <c r="A4813" i="8" s="1"/>
  <c r="A4814" i="8" s="1"/>
  <c r="A4815" i="8" s="1"/>
  <c r="A4816" i="8" s="1"/>
  <c r="A4817" i="8" s="1"/>
  <c r="A4818" i="8" s="1"/>
  <c r="A4819" i="8" s="1"/>
  <c r="A4820" i="8" s="1"/>
  <c r="A4821" i="8" s="1"/>
  <c r="A4822" i="8" s="1"/>
  <c r="A4823" i="8" s="1"/>
  <c r="A4824" i="8" s="1"/>
  <c r="A4825" i="8" s="1"/>
  <c r="A4826" i="8" s="1"/>
  <c r="A4827" i="8" s="1"/>
  <c r="A4828" i="8" s="1"/>
  <c r="A4829" i="8" s="1"/>
  <c r="A4830" i="8" s="1"/>
  <c r="A4831" i="8" s="1"/>
  <c r="A4832" i="8" s="1"/>
  <c r="A4833" i="8" s="1"/>
  <c r="A4834" i="8" s="1"/>
  <c r="A4835" i="8" s="1"/>
  <c r="A4836" i="8" s="1"/>
  <c r="A4837" i="8" s="1"/>
  <c r="A4838" i="8" s="1"/>
  <c r="A4839" i="8" s="1"/>
  <c r="A4840" i="8" s="1"/>
  <c r="A4841" i="8" s="1"/>
  <c r="A4842" i="8" s="1"/>
  <c r="A4843" i="8" s="1"/>
  <c r="A4844" i="8" s="1"/>
  <c r="A4845" i="8" s="1"/>
  <c r="A4846" i="8" s="1"/>
  <c r="A4847" i="8" s="1"/>
  <c r="A4848" i="8" s="1"/>
  <c r="A4849" i="8" s="1"/>
  <c r="A4850" i="8" s="1"/>
  <c r="A4851" i="8" s="1"/>
  <c r="A4852" i="8" s="1"/>
  <c r="A4853" i="8" s="1"/>
  <c r="A4854" i="8" s="1"/>
  <c r="A4855" i="8" s="1"/>
  <c r="A4856" i="8" s="1"/>
  <c r="A4857" i="8" s="1"/>
  <c r="A4858" i="8" s="1"/>
  <c r="A4859" i="8" s="1"/>
  <c r="A4860" i="8" s="1"/>
  <c r="A4861" i="8" s="1"/>
  <c r="A4862" i="8" s="1"/>
  <c r="A4863" i="8" s="1"/>
  <c r="A4864" i="8" s="1"/>
  <c r="A4865" i="8" s="1"/>
  <c r="A4866" i="8" s="1"/>
  <c r="A4867" i="8" s="1"/>
  <c r="A4868" i="8" s="1"/>
  <c r="A4869" i="8" s="1"/>
  <c r="A4870" i="8" s="1"/>
  <c r="A4871" i="8" s="1"/>
  <c r="A4872" i="8" s="1"/>
  <c r="A4873" i="8" s="1"/>
  <c r="A4874" i="8" s="1"/>
  <c r="A4875" i="8" s="1"/>
  <c r="A4876" i="8" s="1"/>
  <c r="A4877" i="8" s="1"/>
  <c r="A4878" i="8" s="1"/>
  <c r="A4879" i="8" s="1"/>
  <c r="A4880" i="8" s="1"/>
  <c r="A4881" i="8" s="1"/>
  <c r="A4882" i="8" s="1"/>
  <c r="A4883" i="8" s="1"/>
  <c r="A4884" i="8" s="1"/>
  <c r="A4885" i="8" s="1"/>
  <c r="A4886" i="8" s="1"/>
  <c r="A4887" i="8" s="1"/>
  <c r="A4888" i="8" s="1"/>
  <c r="A4889" i="8" s="1"/>
  <c r="A4890" i="8" s="1"/>
  <c r="A4891" i="8" s="1"/>
  <c r="A4892" i="8" s="1"/>
  <c r="A4893" i="8" s="1"/>
  <c r="A4894" i="8" s="1"/>
  <c r="A4895" i="8" s="1"/>
  <c r="A4896" i="8" s="1"/>
  <c r="A4897" i="8" s="1"/>
  <c r="A4898" i="8" s="1"/>
  <c r="A4899" i="8" s="1"/>
  <c r="A4900" i="8" s="1"/>
  <c r="A4901" i="8" s="1"/>
  <c r="A4902" i="8" s="1"/>
  <c r="A4903" i="8" s="1"/>
  <c r="A4904" i="8" s="1"/>
  <c r="A4905" i="8" s="1"/>
  <c r="A4906" i="8" s="1"/>
  <c r="A4907" i="8" s="1"/>
  <c r="A4908" i="8" s="1"/>
  <c r="A4909" i="8" s="1"/>
  <c r="A4910" i="8" s="1"/>
  <c r="A4911" i="8" s="1"/>
  <c r="A4912" i="8" s="1"/>
  <c r="A4913" i="8" s="1"/>
  <c r="A4914" i="8" s="1"/>
  <c r="A4915" i="8" s="1"/>
  <c r="A4916" i="8" s="1"/>
  <c r="A4917" i="8" s="1"/>
  <c r="A4918" i="8" s="1"/>
  <c r="A4919" i="8" s="1"/>
  <c r="A4920" i="8" s="1"/>
  <c r="A4921" i="8" s="1"/>
  <c r="A4922" i="8" s="1"/>
  <c r="A4923" i="8" s="1"/>
  <c r="A4924" i="8" s="1"/>
  <c r="A4925" i="8" s="1"/>
  <c r="A4926" i="8" s="1"/>
  <c r="A4927" i="8" s="1"/>
  <c r="A4928" i="8" s="1"/>
  <c r="A4929" i="8" s="1"/>
  <c r="A4930" i="8" s="1"/>
  <c r="A4931" i="8" s="1"/>
  <c r="A4932" i="8" s="1"/>
  <c r="A4933" i="8" s="1"/>
  <c r="A4934" i="8" s="1"/>
  <c r="A4935" i="8" s="1"/>
  <c r="A4936" i="8" s="1"/>
  <c r="A4937" i="8" s="1"/>
  <c r="A4938" i="8" s="1"/>
  <c r="A4939" i="8" s="1"/>
  <c r="A4940" i="8" s="1"/>
  <c r="A4941" i="8" s="1"/>
  <c r="A4942" i="8" s="1"/>
  <c r="A4943" i="8" s="1"/>
  <c r="A4944" i="8" s="1"/>
  <c r="A4945" i="8" s="1"/>
  <c r="A4946" i="8" s="1"/>
  <c r="A4947" i="8" s="1"/>
  <c r="A4948" i="8" s="1"/>
  <c r="A4949" i="8" s="1"/>
  <c r="A4950" i="8" s="1"/>
  <c r="A4951" i="8" s="1"/>
  <c r="A4952" i="8" s="1"/>
  <c r="A4953" i="8" s="1"/>
  <c r="A4954" i="8" s="1"/>
  <c r="A4955" i="8" s="1"/>
  <c r="A4956" i="8" s="1"/>
  <c r="A4957" i="8" s="1"/>
  <c r="A4958" i="8" s="1"/>
  <c r="A4959" i="8" s="1"/>
  <c r="A4960" i="8" s="1"/>
  <c r="A4961" i="8" s="1"/>
  <c r="A4962" i="8" s="1"/>
  <c r="A4963" i="8" s="1"/>
  <c r="A4964" i="8" s="1"/>
  <c r="A4965" i="8" s="1"/>
  <c r="A4966" i="8" s="1"/>
  <c r="A4967" i="8" s="1"/>
  <c r="A4968" i="8" s="1"/>
  <c r="A4969" i="8" s="1"/>
  <c r="A4970" i="8" s="1"/>
  <c r="A4971" i="8" s="1"/>
  <c r="A4972" i="8" s="1"/>
  <c r="A4973" i="8" s="1"/>
  <c r="A4974" i="8" s="1"/>
  <c r="A4975" i="8" s="1"/>
  <c r="A4976" i="8" s="1"/>
  <c r="A4977" i="8" s="1"/>
  <c r="A4978" i="8" s="1"/>
  <c r="A4979" i="8" s="1"/>
  <c r="A4980" i="8" s="1"/>
  <c r="A4981" i="8" s="1"/>
  <c r="A4982" i="8" s="1"/>
  <c r="A4983" i="8" s="1"/>
  <c r="A4984" i="8" s="1"/>
  <c r="A4985" i="8" s="1"/>
  <c r="A4986" i="8" s="1"/>
  <c r="A4987" i="8" s="1"/>
  <c r="A4988" i="8" s="1"/>
  <c r="A4989" i="8" s="1"/>
  <c r="A4990" i="8" s="1"/>
  <c r="A4991" i="8" s="1"/>
  <c r="A4992" i="8" s="1"/>
  <c r="A4993" i="8" s="1"/>
  <c r="A4994" i="8" s="1"/>
  <c r="A4995" i="8" s="1"/>
  <c r="A4996" i="8" s="1"/>
  <c r="A4997" i="8" s="1"/>
  <c r="A4998" i="8" s="1"/>
  <c r="A4999" i="8" s="1"/>
  <c r="A5000" i="8" s="1"/>
  <c r="A2" i="8"/>
  <c r="D12" i="7"/>
  <c r="C13" i="7" s="1"/>
  <c r="D11" i="7"/>
  <c r="D9" i="7"/>
  <c r="C18" i="7" s="1"/>
  <c r="AH4794" i="5"/>
  <c r="AG4794" i="5"/>
  <c r="AF4794" i="5"/>
  <c r="AE4794" i="5"/>
  <c r="AD4794" i="5"/>
  <c r="AC4794" i="5"/>
  <c r="AH4793" i="5"/>
  <c r="AG4793" i="5"/>
  <c r="AF4793" i="5"/>
  <c r="AE4793" i="5"/>
  <c r="AD4793" i="5"/>
  <c r="AC4793" i="5"/>
  <c r="AH4792" i="5"/>
  <c r="AG4792" i="5"/>
  <c r="AF4792" i="5"/>
  <c r="AE4792" i="5"/>
  <c r="AD4792" i="5"/>
  <c r="AC4792" i="5"/>
  <c r="AH4791" i="5"/>
  <c r="AG4791" i="5"/>
  <c r="AF4791" i="5"/>
  <c r="AE4791" i="5"/>
  <c r="AD4791" i="5"/>
  <c r="AC4791" i="5"/>
  <c r="AH4790" i="5"/>
  <c r="AG4790" i="5"/>
  <c r="AF4790" i="5"/>
  <c r="AE4790" i="5"/>
  <c r="AD4790" i="5"/>
  <c r="AC4790" i="5"/>
  <c r="AH4789" i="5"/>
  <c r="AG4789" i="5"/>
  <c r="AF4789" i="5"/>
  <c r="AE4789" i="5"/>
  <c r="AD4789" i="5"/>
  <c r="AC4789" i="5"/>
  <c r="AH4788" i="5"/>
  <c r="AG4788" i="5"/>
  <c r="AF4788" i="5"/>
  <c r="AE4788" i="5"/>
  <c r="AD4788" i="5"/>
  <c r="AC4788" i="5"/>
  <c r="AH4787" i="5"/>
  <c r="AG4787" i="5"/>
  <c r="AF4787" i="5"/>
  <c r="AE4787" i="5"/>
  <c r="AD4787" i="5"/>
  <c r="AC4787" i="5"/>
  <c r="AH4786" i="5"/>
  <c r="AG4786" i="5"/>
  <c r="AF4786" i="5"/>
  <c r="AE4786" i="5"/>
  <c r="AD4786" i="5"/>
  <c r="AC4786" i="5"/>
  <c r="AH4785" i="5"/>
  <c r="AG4785" i="5"/>
  <c r="AF4785" i="5"/>
  <c r="AE4785" i="5"/>
  <c r="AD4785" i="5"/>
  <c r="AC4785" i="5"/>
  <c r="AH4784" i="5"/>
  <c r="AG4784" i="5"/>
  <c r="AF4784" i="5"/>
  <c r="AE4784" i="5"/>
  <c r="AD4784" i="5"/>
  <c r="AC4784" i="5"/>
  <c r="AH4783" i="5"/>
  <c r="AG4783" i="5"/>
  <c r="AF4783" i="5"/>
  <c r="AE4783" i="5"/>
  <c r="AD4783" i="5"/>
  <c r="AC4783" i="5"/>
  <c r="AH4782" i="5"/>
  <c r="AG4782" i="5"/>
  <c r="AF4782" i="5"/>
  <c r="AE4782" i="5"/>
  <c r="AD4782" i="5"/>
  <c r="AC4782" i="5"/>
  <c r="AH4781" i="5"/>
  <c r="AG4781" i="5"/>
  <c r="AF4781" i="5"/>
  <c r="AE4781" i="5"/>
  <c r="AD4781" i="5"/>
  <c r="AC4781" i="5"/>
  <c r="AH4780" i="5"/>
  <c r="AG4780" i="5"/>
  <c r="AF4780" i="5"/>
  <c r="AE4780" i="5"/>
  <c r="AD4780" i="5"/>
  <c r="AC4780" i="5"/>
  <c r="AH4779" i="5"/>
  <c r="AG4779" i="5"/>
  <c r="AF4779" i="5"/>
  <c r="AE4779" i="5"/>
  <c r="AD4779" i="5"/>
  <c r="AC4779" i="5"/>
  <c r="AH4778" i="5"/>
  <c r="AG4778" i="5"/>
  <c r="AF4778" i="5"/>
  <c r="AE4778" i="5"/>
  <c r="AD4778" i="5"/>
  <c r="AC4778" i="5"/>
  <c r="AH4777" i="5"/>
  <c r="AG4777" i="5"/>
  <c r="AF4777" i="5"/>
  <c r="AE4777" i="5"/>
  <c r="AD4777" i="5"/>
  <c r="AC4777" i="5"/>
  <c r="AH4776" i="5"/>
  <c r="AG4776" i="5"/>
  <c r="AF4776" i="5"/>
  <c r="AE4776" i="5"/>
  <c r="AD4776" i="5"/>
  <c r="AC4776" i="5"/>
  <c r="AH4775" i="5"/>
  <c r="AG4775" i="5"/>
  <c r="AF4775" i="5"/>
  <c r="AE4775" i="5"/>
  <c r="AD4775" i="5"/>
  <c r="AC4775" i="5"/>
  <c r="AH4774" i="5"/>
  <c r="AG4774" i="5"/>
  <c r="AF4774" i="5"/>
  <c r="AE4774" i="5"/>
  <c r="AD4774" i="5"/>
  <c r="AC4774" i="5"/>
  <c r="AH4773" i="5"/>
  <c r="AG4773" i="5"/>
  <c r="AF4773" i="5"/>
  <c r="AE4773" i="5"/>
  <c r="AD4773" i="5"/>
  <c r="AC4773" i="5"/>
  <c r="AH4772" i="5"/>
  <c r="AG4772" i="5"/>
  <c r="AF4772" i="5"/>
  <c r="AE4772" i="5"/>
  <c r="AD4772" i="5"/>
  <c r="AC4772" i="5"/>
  <c r="AH4771" i="5"/>
  <c r="AG4771" i="5"/>
  <c r="AF4771" i="5"/>
  <c r="AE4771" i="5"/>
  <c r="AD4771" i="5"/>
  <c r="AC4771" i="5"/>
  <c r="AH4770" i="5"/>
  <c r="AG4770" i="5"/>
  <c r="AF4770" i="5"/>
  <c r="AE4770" i="5"/>
  <c r="AD4770" i="5"/>
  <c r="AC4770" i="5"/>
  <c r="AH4769" i="5"/>
  <c r="AG4769" i="5"/>
  <c r="AF4769" i="5"/>
  <c r="AE4769" i="5"/>
  <c r="AD4769" i="5"/>
  <c r="AC4769" i="5"/>
  <c r="AH4768" i="5"/>
  <c r="AG4768" i="5"/>
  <c r="AF4768" i="5"/>
  <c r="AE4768" i="5"/>
  <c r="AD4768" i="5"/>
  <c r="AC4768" i="5"/>
  <c r="AH4767" i="5"/>
  <c r="AG4767" i="5"/>
  <c r="AF4767" i="5"/>
  <c r="AE4767" i="5"/>
  <c r="AD4767" i="5"/>
  <c r="AC4767" i="5"/>
  <c r="AH4766" i="5"/>
  <c r="AG4766" i="5"/>
  <c r="AF4766" i="5"/>
  <c r="AE4766" i="5"/>
  <c r="AD4766" i="5"/>
  <c r="AC4766" i="5"/>
  <c r="AH4765" i="5"/>
  <c r="AG4765" i="5"/>
  <c r="AF4765" i="5"/>
  <c r="AE4765" i="5"/>
  <c r="AD4765" i="5"/>
  <c r="AC4765" i="5"/>
  <c r="AH4764" i="5"/>
  <c r="AG4764" i="5"/>
  <c r="AF4764" i="5"/>
  <c r="AE4764" i="5"/>
  <c r="AD4764" i="5"/>
  <c r="AC4764" i="5"/>
  <c r="AH4763" i="5"/>
  <c r="AG4763" i="5"/>
  <c r="AF4763" i="5"/>
  <c r="AE4763" i="5"/>
  <c r="AD4763" i="5"/>
  <c r="AC4763" i="5"/>
  <c r="AH4762" i="5"/>
  <c r="AG4762" i="5"/>
  <c r="AF4762" i="5"/>
  <c r="AE4762" i="5"/>
  <c r="AD4762" i="5"/>
  <c r="AC4762" i="5"/>
  <c r="AH4761" i="5"/>
  <c r="AG4761" i="5"/>
  <c r="AF4761" i="5"/>
  <c r="AE4761" i="5"/>
  <c r="AD4761" i="5"/>
  <c r="AC4761" i="5"/>
  <c r="AH4760" i="5"/>
  <c r="AG4760" i="5"/>
  <c r="AF4760" i="5"/>
  <c r="AE4760" i="5"/>
  <c r="AD4760" i="5"/>
  <c r="AC4760" i="5"/>
  <c r="AH4759" i="5"/>
  <c r="AG4759" i="5"/>
  <c r="AF4759" i="5"/>
  <c r="AE4759" i="5"/>
  <c r="AD4759" i="5"/>
  <c r="AC4759" i="5"/>
  <c r="AH4758" i="5"/>
  <c r="AG4758" i="5"/>
  <c r="AF4758" i="5"/>
  <c r="AE4758" i="5"/>
  <c r="AD4758" i="5"/>
  <c r="AC4758" i="5"/>
  <c r="AH4757" i="5"/>
  <c r="AG4757" i="5"/>
  <c r="AF4757" i="5"/>
  <c r="AE4757" i="5"/>
  <c r="AD4757" i="5"/>
  <c r="AC4757" i="5"/>
  <c r="AH4756" i="5"/>
  <c r="AG4756" i="5"/>
  <c r="AF4756" i="5"/>
  <c r="AE4756" i="5"/>
  <c r="AD4756" i="5"/>
  <c r="AC4756" i="5"/>
  <c r="AH4755" i="5"/>
  <c r="AG4755" i="5"/>
  <c r="AF4755" i="5"/>
  <c r="AE4755" i="5"/>
  <c r="AD4755" i="5"/>
  <c r="AC4755" i="5"/>
  <c r="AH4754" i="5"/>
  <c r="AG4754" i="5"/>
  <c r="AF4754" i="5"/>
  <c r="AE4754" i="5"/>
  <c r="AD4754" i="5"/>
  <c r="AC4754" i="5"/>
  <c r="AH4753" i="5"/>
  <c r="AG4753" i="5"/>
  <c r="AF4753" i="5"/>
  <c r="AE4753" i="5"/>
  <c r="AD4753" i="5"/>
  <c r="AC4753" i="5"/>
  <c r="AH4752" i="5"/>
  <c r="AG4752" i="5"/>
  <c r="AF4752" i="5"/>
  <c r="AE4752" i="5"/>
  <c r="AD4752" i="5"/>
  <c r="AC4752" i="5"/>
  <c r="AH4751" i="5"/>
  <c r="AG4751" i="5"/>
  <c r="AF4751" i="5"/>
  <c r="AE4751" i="5"/>
  <c r="AD4751" i="5"/>
  <c r="AC4751" i="5"/>
  <c r="AH4750" i="5"/>
  <c r="AG4750" i="5"/>
  <c r="AF4750" i="5"/>
  <c r="AE4750" i="5"/>
  <c r="AD4750" i="5"/>
  <c r="AC4750" i="5"/>
  <c r="AH4749" i="5"/>
  <c r="AG4749" i="5"/>
  <c r="AF4749" i="5"/>
  <c r="AE4749" i="5"/>
  <c r="AD4749" i="5"/>
  <c r="AC4749" i="5"/>
  <c r="AH4748" i="5"/>
  <c r="AG4748" i="5"/>
  <c r="AF4748" i="5"/>
  <c r="AE4748" i="5"/>
  <c r="AD4748" i="5"/>
  <c r="AC4748" i="5"/>
  <c r="AH4747" i="5"/>
  <c r="AG4747" i="5"/>
  <c r="AF4747" i="5"/>
  <c r="AE4747" i="5"/>
  <c r="AD4747" i="5"/>
  <c r="AC4747" i="5"/>
  <c r="AH4746" i="5"/>
  <c r="AG4746" i="5"/>
  <c r="AF4746" i="5"/>
  <c r="AE4746" i="5"/>
  <c r="AD4746" i="5"/>
  <c r="AC4746" i="5"/>
  <c r="AH4745" i="5"/>
  <c r="AG4745" i="5"/>
  <c r="AF4745" i="5"/>
  <c r="AE4745" i="5"/>
  <c r="AD4745" i="5"/>
  <c r="AC4745" i="5"/>
  <c r="AH4744" i="5"/>
  <c r="AG4744" i="5"/>
  <c r="AF4744" i="5"/>
  <c r="AE4744" i="5"/>
  <c r="AD4744" i="5"/>
  <c r="AC4744" i="5"/>
  <c r="AH4743" i="5"/>
  <c r="AG4743" i="5"/>
  <c r="AF4743" i="5"/>
  <c r="AE4743" i="5"/>
  <c r="AD4743" i="5"/>
  <c r="AC4743" i="5"/>
  <c r="AH4742" i="5"/>
  <c r="AG4742" i="5"/>
  <c r="AF4742" i="5"/>
  <c r="AE4742" i="5"/>
  <c r="AD4742" i="5"/>
  <c r="AC4742" i="5"/>
  <c r="AH4741" i="5"/>
  <c r="AG4741" i="5"/>
  <c r="AF4741" i="5"/>
  <c r="AE4741" i="5"/>
  <c r="AD4741" i="5"/>
  <c r="AC4741" i="5"/>
  <c r="AH4740" i="5"/>
  <c r="AG4740" i="5"/>
  <c r="AF4740" i="5"/>
  <c r="AE4740" i="5"/>
  <c r="AD4740" i="5"/>
  <c r="AC4740" i="5"/>
  <c r="AH4739" i="5"/>
  <c r="AG4739" i="5"/>
  <c r="AF4739" i="5"/>
  <c r="AE4739" i="5"/>
  <c r="AD4739" i="5"/>
  <c r="AC4739" i="5"/>
  <c r="AH4738" i="5"/>
  <c r="AG4738" i="5"/>
  <c r="AF4738" i="5"/>
  <c r="AE4738" i="5"/>
  <c r="AD4738" i="5"/>
  <c r="AC4738" i="5"/>
  <c r="AH4737" i="5"/>
  <c r="AG4737" i="5"/>
  <c r="AF4737" i="5"/>
  <c r="AE4737" i="5"/>
  <c r="AD4737" i="5"/>
  <c r="AC4737" i="5"/>
  <c r="AH4736" i="5"/>
  <c r="AG4736" i="5"/>
  <c r="AF4736" i="5"/>
  <c r="AE4736" i="5"/>
  <c r="AD4736" i="5"/>
  <c r="AC4736" i="5"/>
  <c r="AH4735" i="5"/>
  <c r="AG4735" i="5"/>
  <c r="AF4735" i="5"/>
  <c r="AE4735" i="5"/>
  <c r="AD4735" i="5"/>
  <c r="AC4735" i="5"/>
  <c r="AH4734" i="5"/>
  <c r="AG4734" i="5"/>
  <c r="AF4734" i="5"/>
  <c r="AE4734" i="5"/>
  <c r="AD4734" i="5"/>
  <c r="AC4734" i="5"/>
  <c r="AH4733" i="5"/>
  <c r="AG4733" i="5"/>
  <c r="AF4733" i="5"/>
  <c r="AE4733" i="5"/>
  <c r="AD4733" i="5"/>
  <c r="AC4733" i="5"/>
  <c r="AH4732" i="5"/>
  <c r="AG4732" i="5"/>
  <c r="AF4732" i="5"/>
  <c r="AE4732" i="5"/>
  <c r="AD4732" i="5"/>
  <c r="AC4732" i="5"/>
  <c r="AH4731" i="5"/>
  <c r="AG4731" i="5"/>
  <c r="AF4731" i="5"/>
  <c r="AE4731" i="5"/>
  <c r="AD4731" i="5"/>
  <c r="AC4731" i="5"/>
  <c r="AH4730" i="5"/>
  <c r="AG4730" i="5"/>
  <c r="AF4730" i="5"/>
  <c r="AE4730" i="5"/>
  <c r="AD4730" i="5"/>
  <c r="AC4730" i="5"/>
  <c r="AH4729" i="5"/>
  <c r="AG4729" i="5"/>
  <c r="AF4729" i="5"/>
  <c r="AE4729" i="5"/>
  <c r="AD4729" i="5"/>
  <c r="AC4729" i="5"/>
  <c r="AH4728" i="5"/>
  <c r="AG4728" i="5"/>
  <c r="AF4728" i="5"/>
  <c r="AE4728" i="5"/>
  <c r="AD4728" i="5"/>
  <c r="AC4728" i="5"/>
  <c r="AH4727" i="5"/>
  <c r="AG4727" i="5"/>
  <c r="AF4727" i="5"/>
  <c r="AE4727" i="5"/>
  <c r="AD4727" i="5"/>
  <c r="AC4727" i="5"/>
  <c r="AH4726" i="5"/>
  <c r="AG4726" i="5"/>
  <c r="AF4726" i="5"/>
  <c r="AE4726" i="5"/>
  <c r="AD4726" i="5"/>
  <c r="AC4726" i="5"/>
  <c r="AH4725" i="5"/>
  <c r="AG4725" i="5"/>
  <c r="AF4725" i="5"/>
  <c r="AE4725" i="5"/>
  <c r="AD4725" i="5"/>
  <c r="AC4725" i="5"/>
  <c r="AH4724" i="5"/>
  <c r="AG4724" i="5"/>
  <c r="AF4724" i="5"/>
  <c r="AE4724" i="5"/>
  <c r="AD4724" i="5"/>
  <c r="AC4724" i="5"/>
  <c r="AH4723" i="5"/>
  <c r="AG4723" i="5"/>
  <c r="AF4723" i="5"/>
  <c r="AE4723" i="5"/>
  <c r="AD4723" i="5"/>
  <c r="AC4723" i="5"/>
  <c r="AH4722" i="5"/>
  <c r="AG4722" i="5"/>
  <c r="AF4722" i="5"/>
  <c r="AE4722" i="5"/>
  <c r="AD4722" i="5"/>
  <c r="AC4722" i="5"/>
  <c r="AH4721" i="5"/>
  <c r="AG4721" i="5"/>
  <c r="AF4721" i="5"/>
  <c r="AE4721" i="5"/>
  <c r="AD4721" i="5"/>
  <c r="AC4721" i="5"/>
  <c r="AH4720" i="5"/>
  <c r="AG4720" i="5"/>
  <c r="AF4720" i="5"/>
  <c r="AE4720" i="5"/>
  <c r="AD4720" i="5"/>
  <c r="AC4720" i="5"/>
  <c r="AH4719" i="5"/>
  <c r="AG4719" i="5"/>
  <c r="AF4719" i="5"/>
  <c r="AE4719" i="5"/>
  <c r="AD4719" i="5"/>
  <c r="AC4719" i="5"/>
  <c r="AH4718" i="5"/>
  <c r="AG4718" i="5"/>
  <c r="AF4718" i="5"/>
  <c r="AE4718" i="5"/>
  <c r="AD4718" i="5"/>
  <c r="AC4718" i="5"/>
  <c r="AH4717" i="5"/>
  <c r="AG4717" i="5"/>
  <c r="AF4717" i="5"/>
  <c r="AE4717" i="5"/>
  <c r="AD4717" i="5"/>
  <c r="AC4717" i="5"/>
  <c r="AH4716" i="5"/>
  <c r="AG4716" i="5"/>
  <c r="AF4716" i="5"/>
  <c r="AE4716" i="5"/>
  <c r="AD4716" i="5"/>
  <c r="AC4716" i="5"/>
  <c r="AH4715" i="5"/>
  <c r="AG4715" i="5"/>
  <c r="AF4715" i="5"/>
  <c r="AE4715" i="5"/>
  <c r="AD4715" i="5"/>
  <c r="AC4715" i="5"/>
  <c r="AH4714" i="5"/>
  <c r="AG4714" i="5"/>
  <c r="AF4714" i="5"/>
  <c r="AE4714" i="5"/>
  <c r="AD4714" i="5"/>
  <c r="AC4714" i="5"/>
  <c r="AH4713" i="5"/>
  <c r="AG4713" i="5"/>
  <c r="AF4713" i="5"/>
  <c r="AE4713" i="5"/>
  <c r="AD4713" i="5"/>
  <c r="AC4713" i="5"/>
  <c r="AH4712" i="5"/>
  <c r="AG4712" i="5"/>
  <c r="AF4712" i="5"/>
  <c r="AE4712" i="5"/>
  <c r="AD4712" i="5"/>
  <c r="AC4712" i="5"/>
  <c r="AH4711" i="5"/>
  <c r="AG4711" i="5"/>
  <c r="AF4711" i="5"/>
  <c r="AE4711" i="5"/>
  <c r="AD4711" i="5"/>
  <c r="AC4711" i="5"/>
  <c r="AH4710" i="5"/>
  <c r="AG4710" i="5"/>
  <c r="AF4710" i="5"/>
  <c r="AE4710" i="5"/>
  <c r="AD4710" i="5"/>
  <c r="AC4710" i="5"/>
  <c r="AH4709" i="5"/>
  <c r="AG4709" i="5"/>
  <c r="AF4709" i="5"/>
  <c r="AE4709" i="5"/>
  <c r="AD4709" i="5"/>
  <c r="AC4709" i="5"/>
  <c r="AH4708" i="5"/>
  <c r="AG4708" i="5"/>
  <c r="AF4708" i="5"/>
  <c r="AE4708" i="5"/>
  <c r="AD4708" i="5"/>
  <c r="AC4708" i="5"/>
  <c r="AH4707" i="5"/>
  <c r="AG4707" i="5"/>
  <c r="AF4707" i="5"/>
  <c r="AE4707" i="5"/>
  <c r="AD4707" i="5"/>
  <c r="AC4707" i="5"/>
  <c r="AH4706" i="5"/>
  <c r="AG4706" i="5"/>
  <c r="AF4706" i="5"/>
  <c r="AE4706" i="5"/>
  <c r="AD4706" i="5"/>
  <c r="AC4706" i="5"/>
  <c r="AH4705" i="5"/>
  <c r="AG4705" i="5"/>
  <c r="AF4705" i="5"/>
  <c r="AE4705" i="5"/>
  <c r="AD4705" i="5"/>
  <c r="AC4705" i="5"/>
  <c r="AH4704" i="5"/>
  <c r="AG4704" i="5"/>
  <c r="AF4704" i="5"/>
  <c r="AE4704" i="5"/>
  <c r="AD4704" i="5"/>
  <c r="AC4704" i="5"/>
  <c r="AH4703" i="5"/>
  <c r="AG4703" i="5"/>
  <c r="AF4703" i="5"/>
  <c r="AE4703" i="5"/>
  <c r="AD4703" i="5"/>
  <c r="AC4703" i="5"/>
  <c r="AH4702" i="5"/>
  <c r="AG4702" i="5"/>
  <c r="AF4702" i="5"/>
  <c r="AE4702" i="5"/>
  <c r="AD4702" i="5"/>
  <c r="AC4702" i="5"/>
  <c r="AH4701" i="5"/>
  <c r="AG4701" i="5"/>
  <c r="AF4701" i="5"/>
  <c r="AE4701" i="5"/>
  <c r="AD4701" i="5"/>
  <c r="AC4701" i="5"/>
  <c r="AH4700" i="5"/>
  <c r="AG4700" i="5"/>
  <c r="AF4700" i="5"/>
  <c r="AE4700" i="5"/>
  <c r="AD4700" i="5"/>
  <c r="AC4700" i="5"/>
  <c r="AH4699" i="5"/>
  <c r="AG4699" i="5"/>
  <c r="AF4699" i="5"/>
  <c r="AE4699" i="5"/>
  <c r="AD4699" i="5"/>
  <c r="AC4699" i="5"/>
  <c r="AH4698" i="5"/>
  <c r="AG4698" i="5"/>
  <c r="AF4698" i="5"/>
  <c r="AE4698" i="5"/>
  <c r="AD4698" i="5"/>
  <c r="AC4698" i="5"/>
  <c r="AH4697" i="5"/>
  <c r="AG4697" i="5"/>
  <c r="AF4697" i="5"/>
  <c r="AE4697" i="5"/>
  <c r="AD4697" i="5"/>
  <c r="AC4697" i="5"/>
  <c r="AH4696" i="5"/>
  <c r="AG4696" i="5"/>
  <c r="AF4696" i="5"/>
  <c r="AE4696" i="5"/>
  <c r="AD4696" i="5"/>
  <c r="AC4696" i="5"/>
  <c r="AH4695" i="5"/>
  <c r="AG4695" i="5"/>
  <c r="AF4695" i="5"/>
  <c r="AE4695" i="5"/>
  <c r="AD4695" i="5"/>
  <c r="AC4695" i="5"/>
  <c r="AH4694" i="5"/>
  <c r="AG4694" i="5"/>
  <c r="AF4694" i="5"/>
  <c r="AE4694" i="5"/>
  <c r="AD4694" i="5"/>
  <c r="AC4694" i="5"/>
  <c r="AH4693" i="5"/>
  <c r="AG4693" i="5"/>
  <c r="AF4693" i="5"/>
  <c r="AE4693" i="5"/>
  <c r="AD4693" i="5"/>
  <c r="AC4693" i="5"/>
  <c r="AH4692" i="5"/>
  <c r="AG4692" i="5"/>
  <c r="AF4692" i="5"/>
  <c r="AE4692" i="5"/>
  <c r="AD4692" i="5"/>
  <c r="AC4692" i="5"/>
  <c r="AH4691" i="5"/>
  <c r="AG4691" i="5"/>
  <c r="AF4691" i="5"/>
  <c r="AE4691" i="5"/>
  <c r="AD4691" i="5"/>
  <c r="AC4691" i="5"/>
  <c r="AH4690" i="5"/>
  <c r="AG4690" i="5"/>
  <c r="AF4690" i="5"/>
  <c r="AE4690" i="5"/>
  <c r="AD4690" i="5"/>
  <c r="AC4690" i="5"/>
  <c r="AH4689" i="5"/>
  <c r="AG4689" i="5"/>
  <c r="AF4689" i="5"/>
  <c r="AE4689" i="5"/>
  <c r="AD4689" i="5"/>
  <c r="AC4689" i="5"/>
  <c r="AH4688" i="5"/>
  <c r="AG4688" i="5"/>
  <c r="AF4688" i="5"/>
  <c r="AE4688" i="5"/>
  <c r="AD4688" i="5"/>
  <c r="AC4688" i="5"/>
  <c r="AH4687" i="5"/>
  <c r="AG4687" i="5"/>
  <c r="AF4687" i="5"/>
  <c r="AE4687" i="5"/>
  <c r="AD4687" i="5"/>
  <c r="AC4687" i="5"/>
  <c r="AH4686" i="5"/>
  <c r="AG4686" i="5"/>
  <c r="AF4686" i="5"/>
  <c r="AE4686" i="5"/>
  <c r="AD4686" i="5"/>
  <c r="AC4686" i="5"/>
  <c r="AH4685" i="5"/>
  <c r="AG4685" i="5"/>
  <c r="AF4685" i="5"/>
  <c r="AE4685" i="5"/>
  <c r="AD4685" i="5"/>
  <c r="AC4685" i="5"/>
  <c r="AH4684" i="5"/>
  <c r="AG4684" i="5"/>
  <c r="AF4684" i="5"/>
  <c r="AE4684" i="5"/>
  <c r="AD4684" i="5"/>
  <c r="AC4684" i="5"/>
  <c r="AH4683" i="5"/>
  <c r="AG4683" i="5"/>
  <c r="AF4683" i="5"/>
  <c r="AE4683" i="5"/>
  <c r="AD4683" i="5"/>
  <c r="AC4683" i="5"/>
  <c r="AH4682" i="5"/>
  <c r="AG4682" i="5"/>
  <c r="AF4682" i="5"/>
  <c r="AE4682" i="5"/>
  <c r="AD4682" i="5"/>
  <c r="AC4682" i="5"/>
  <c r="AH4681" i="5"/>
  <c r="AG4681" i="5"/>
  <c r="AF4681" i="5"/>
  <c r="AE4681" i="5"/>
  <c r="AD4681" i="5"/>
  <c r="AC4681" i="5"/>
  <c r="AH4680" i="5"/>
  <c r="AG4680" i="5"/>
  <c r="AF4680" i="5"/>
  <c r="AE4680" i="5"/>
  <c r="AD4680" i="5"/>
  <c r="AC4680" i="5"/>
  <c r="AH4679" i="5"/>
  <c r="AG4679" i="5"/>
  <c r="AF4679" i="5"/>
  <c r="AE4679" i="5"/>
  <c r="AD4679" i="5"/>
  <c r="AC4679" i="5"/>
  <c r="AH4678" i="5"/>
  <c r="AG4678" i="5"/>
  <c r="AF4678" i="5"/>
  <c r="AE4678" i="5"/>
  <c r="AD4678" i="5"/>
  <c r="AC4678" i="5"/>
  <c r="AH4677" i="5"/>
  <c r="AG4677" i="5"/>
  <c r="AF4677" i="5"/>
  <c r="AE4677" i="5"/>
  <c r="AD4677" i="5"/>
  <c r="AC4677" i="5"/>
  <c r="AH4676" i="5"/>
  <c r="AG4676" i="5"/>
  <c r="AF4676" i="5"/>
  <c r="AE4676" i="5"/>
  <c r="AD4676" i="5"/>
  <c r="AC4676" i="5"/>
  <c r="AH4675" i="5"/>
  <c r="AG4675" i="5"/>
  <c r="AF4675" i="5"/>
  <c r="AE4675" i="5"/>
  <c r="AD4675" i="5"/>
  <c r="AC4675" i="5"/>
  <c r="AH4674" i="5"/>
  <c r="AG4674" i="5"/>
  <c r="AF4674" i="5"/>
  <c r="AE4674" i="5"/>
  <c r="AD4674" i="5"/>
  <c r="AC4674" i="5"/>
  <c r="AH4673" i="5"/>
  <c r="AG4673" i="5"/>
  <c r="AF4673" i="5"/>
  <c r="AE4673" i="5"/>
  <c r="AD4673" i="5"/>
  <c r="AC4673" i="5"/>
  <c r="AH4672" i="5"/>
  <c r="AG4672" i="5"/>
  <c r="AF4672" i="5"/>
  <c r="AE4672" i="5"/>
  <c r="AD4672" i="5"/>
  <c r="AC4672" i="5"/>
  <c r="AH4671" i="5"/>
  <c r="AG4671" i="5"/>
  <c r="AF4671" i="5"/>
  <c r="AE4671" i="5"/>
  <c r="AD4671" i="5"/>
  <c r="AC4671" i="5"/>
  <c r="AH4670" i="5"/>
  <c r="AG4670" i="5"/>
  <c r="AF4670" i="5"/>
  <c r="AE4670" i="5"/>
  <c r="AD4670" i="5"/>
  <c r="AC4670" i="5"/>
  <c r="AH4669" i="5"/>
  <c r="AG4669" i="5"/>
  <c r="AF4669" i="5"/>
  <c r="AE4669" i="5"/>
  <c r="AD4669" i="5"/>
  <c r="AC4669" i="5"/>
  <c r="AH4668" i="5"/>
  <c r="AG4668" i="5"/>
  <c r="AF4668" i="5"/>
  <c r="AE4668" i="5"/>
  <c r="AD4668" i="5"/>
  <c r="AC4668" i="5"/>
  <c r="AH4667" i="5"/>
  <c r="AG4667" i="5"/>
  <c r="AF4667" i="5"/>
  <c r="AE4667" i="5"/>
  <c r="AD4667" i="5"/>
  <c r="AC4667" i="5"/>
  <c r="AH4666" i="5"/>
  <c r="AG4666" i="5"/>
  <c r="AF4666" i="5"/>
  <c r="AE4666" i="5"/>
  <c r="AD4666" i="5"/>
  <c r="AC4666" i="5"/>
  <c r="AH4665" i="5"/>
  <c r="AG4665" i="5"/>
  <c r="AF4665" i="5"/>
  <c r="AE4665" i="5"/>
  <c r="AD4665" i="5"/>
  <c r="AC4665" i="5"/>
  <c r="AH4664" i="5"/>
  <c r="AG4664" i="5"/>
  <c r="AF4664" i="5"/>
  <c r="AE4664" i="5"/>
  <c r="AD4664" i="5"/>
  <c r="AC4664" i="5"/>
  <c r="AH4663" i="5"/>
  <c r="AG4663" i="5"/>
  <c r="AF4663" i="5"/>
  <c r="AE4663" i="5"/>
  <c r="AD4663" i="5"/>
  <c r="AC4663" i="5"/>
  <c r="AH4662" i="5"/>
  <c r="AG4662" i="5"/>
  <c r="AF4662" i="5"/>
  <c r="AE4662" i="5"/>
  <c r="AD4662" i="5"/>
  <c r="AC4662" i="5"/>
  <c r="AH4661" i="5"/>
  <c r="AG4661" i="5"/>
  <c r="AF4661" i="5"/>
  <c r="AE4661" i="5"/>
  <c r="AD4661" i="5"/>
  <c r="AC4661" i="5"/>
  <c r="AH4660" i="5"/>
  <c r="AG4660" i="5"/>
  <c r="AF4660" i="5"/>
  <c r="AE4660" i="5"/>
  <c r="AD4660" i="5"/>
  <c r="AC4660" i="5"/>
  <c r="AH4659" i="5"/>
  <c r="AG4659" i="5"/>
  <c r="AF4659" i="5"/>
  <c r="AE4659" i="5"/>
  <c r="AD4659" i="5"/>
  <c r="AC4659" i="5"/>
  <c r="AH4658" i="5"/>
  <c r="AG4658" i="5"/>
  <c r="AF4658" i="5"/>
  <c r="AE4658" i="5"/>
  <c r="AD4658" i="5"/>
  <c r="AC4658" i="5"/>
  <c r="AH4657" i="5"/>
  <c r="AG4657" i="5"/>
  <c r="AF4657" i="5"/>
  <c r="AE4657" i="5"/>
  <c r="AD4657" i="5"/>
  <c r="AC4657" i="5"/>
  <c r="AH4656" i="5"/>
  <c r="AG4656" i="5"/>
  <c r="AF4656" i="5"/>
  <c r="AE4656" i="5"/>
  <c r="AD4656" i="5"/>
  <c r="AC4656" i="5"/>
  <c r="AH4655" i="5"/>
  <c r="AG4655" i="5"/>
  <c r="AF4655" i="5"/>
  <c r="AE4655" i="5"/>
  <c r="AD4655" i="5"/>
  <c r="AC4655" i="5"/>
  <c r="AH4654" i="5"/>
  <c r="AG4654" i="5"/>
  <c r="AF4654" i="5"/>
  <c r="AE4654" i="5"/>
  <c r="AD4654" i="5"/>
  <c r="AC4654" i="5"/>
  <c r="AH4653" i="5"/>
  <c r="AG4653" i="5"/>
  <c r="AF4653" i="5"/>
  <c r="AE4653" i="5"/>
  <c r="AD4653" i="5"/>
  <c r="AC4653" i="5"/>
  <c r="AH4652" i="5"/>
  <c r="AG4652" i="5"/>
  <c r="AF4652" i="5"/>
  <c r="AE4652" i="5"/>
  <c r="AD4652" i="5"/>
  <c r="AC4652" i="5"/>
  <c r="AH4651" i="5"/>
  <c r="AG4651" i="5"/>
  <c r="AF4651" i="5"/>
  <c r="AE4651" i="5"/>
  <c r="AD4651" i="5"/>
  <c r="AC4651" i="5"/>
  <c r="AH4650" i="5"/>
  <c r="AG4650" i="5"/>
  <c r="AF4650" i="5"/>
  <c r="AE4650" i="5"/>
  <c r="AD4650" i="5"/>
  <c r="AC4650" i="5"/>
  <c r="AH4649" i="5"/>
  <c r="AG4649" i="5"/>
  <c r="AF4649" i="5"/>
  <c r="AE4649" i="5"/>
  <c r="AD4649" i="5"/>
  <c r="AC4649" i="5"/>
  <c r="AH4648" i="5"/>
  <c r="AG4648" i="5"/>
  <c r="AF4648" i="5"/>
  <c r="AE4648" i="5"/>
  <c r="AD4648" i="5"/>
  <c r="AC4648" i="5"/>
  <c r="AH4647" i="5"/>
  <c r="AG4647" i="5"/>
  <c r="AF4647" i="5"/>
  <c r="AE4647" i="5"/>
  <c r="AD4647" i="5"/>
  <c r="AC4647" i="5"/>
  <c r="AH4646" i="5"/>
  <c r="AG4646" i="5"/>
  <c r="AF4646" i="5"/>
  <c r="AE4646" i="5"/>
  <c r="AD4646" i="5"/>
  <c r="AC4646" i="5"/>
  <c r="AH4645" i="5"/>
  <c r="AG4645" i="5"/>
  <c r="AF4645" i="5"/>
  <c r="AE4645" i="5"/>
  <c r="AD4645" i="5"/>
  <c r="AC4645" i="5"/>
  <c r="AH4644" i="5"/>
  <c r="AG4644" i="5"/>
  <c r="AF4644" i="5"/>
  <c r="AE4644" i="5"/>
  <c r="AD4644" i="5"/>
  <c r="AC4644" i="5"/>
  <c r="AH4643" i="5"/>
  <c r="AG4643" i="5"/>
  <c r="AF4643" i="5"/>
  <c r="AE4643" i="5"/>
  <c r="AD4643" i="5"/>
  <c r="AC4643" i="5"/>
  <c r="AH4642" i="5"/>
  <c r="AG4642" i="5"/>
  <c r="AF4642" i="5"/>
  <c r="AE4642" i="5"/>
  <c r="AD4642" i="5"/>
  <c r="AC4642" i="5"/>
  <c r="AH4641" i="5"/>
  <c r="AG4641" i="5"/>
  <c r="AF4641" i="5"/>
  <c r="AE4641" i="5"/>
  <c r="AD4641" i="5"/>
  <c r="AC4641" i="5"/>
  <c r="AH4640" i="5"/>
  <c r="AG4640" i="5"/>
  <c r="AF4640" i="5"/>
  <c r="AE4640" i="5"/>
  <c r="AD4640" i="5"/>
  <c r="AC4640" i="5"/>
  <c r="AH4639" i="5"/>
  <c r="AG4639" i="5"/>
  <c r="AF4639" i="5"/>
  <c r="AE4639" i="5"/>
  <c r="AD4639" i="5"/>
  <c r="AC4639" i="5"/>
  <c r="AH4638" i="5"/>
  <c r="AG4638" i="5"/>
  <c r="AF4638" i="5"/>
  <c r="AE4638" i="5"/>
  <c r="AD4638" i="5"/>
  <c r="AC4638" i="5"/>
  <c r="AH4637" i="5"/>
  <c r="AG4637" i="5"/>
  <c r="AF4637" i="5"/>
  <c r="AE4637" i="5"/>
  <c r="AD4637" i="5"/>
  <c r="AC4637" i="5"/>
  <c r="AH4636" i="5"/>
  <c r="AG4636" i="5"/>
  <c r="AF4636" i="5"/>
  <c r="AE4636" i="5"/>
  <c r="AD4636" i="5"/>
  <c r="AC4636" i="5"/>
  <c r="AH4635" i="5"/>
  <c r="AG4635" i="5"/>
  <c r="AF4635" i="5"/>
  <c r="AE4635" i="5"/>
  <c r="AD4635" i="5"/>
  <c r="AC4635" i="5"/>
  <c r="AH4634" i="5"/>
  <c r="AG4634" i="5"/>
  <c r="AF4634" i="5"/>
  <c r="AE4634" i="5"/>
  <c r="AD4634" i="5"/>
  <c r="AC4634" i="5"/>
  <c r="AH4633" i="5"/>
  <c r="AG4633" i="5"/>
  <c r="AF4633" i="5"/>
  <c r="AE4633" i="5"/>
  <c r="AD4633" i="5"/>
  <c r="AC4633" i="5"/>
  <c r="AH4632" i="5"/>
  <c r="AG4632" i="5"/>
  <c r="AF4632" i="5"/>
  <c r="AE4632" i="5"/>
  <c r="AD4632" i="5"/>
  <c r="AC4632" i="5"/>
  <c r="AH4631" i="5"/>
  <c r="AG4631" i="5"/>
  <c r="AF4631" i="5"/>
  <c r="AE4631" i="5"/>
  <c r="AD4631" i="5"/>
  <c r="AC4631" i="5"/>
  <c r="AH4630" i="5"/>
  <c r="AG4630" i="5"/>
  <c r="AF4630" i="5"/>
  <c r="AE4630" i="5"/>
  <c r="AD4630" i="5"/>
  <c r="AC4630" i="5"/>
  <c r="AH4629" i="5"/>
  <c r="AG4629" i="5"/>
  <c r="AF4629" i="5"/>
  <c r="AE4629" i="5"/>
  <c r="AD4629" i="5"/>
  <c r="AC4629" i="5"/>
  <c r="AH4628" i="5"/>
  <c r="AG4628" i="5"/>
  <c r="AF4628" i="5"/>
  <c r="AE4628" i="5"/>
  <c r="AD4628" i="5"/>
  <c r="AC4628" i="5"/>
  <c r="AH4627" i="5"/>
  <c r="AG4627" i="5"/>
  <c r="AF4627" i="5"/>
  <c r="AE4627" i="5"/>
  <c r="AD4627" i="5"/>
  <c r="AC4627" i="5"/>
  <c r="AH4626" i="5"/>
  <c r="AG4626" i="5"/>
  <c r="AF4626" i="5"/>
  <c r="AE4626" i="5"/>
  <c r="AD4626" i="5"/>
  <c r="AC4626" i="5"/>
  <c r="AH4625" i="5"/>
  <c r="AG4625" i="5"/>
  <c r="AF4625" i="5"/>
  <c r="AE4625" i="5"/>
  <c r="AD4625" i="5"/>
  <c r="AC4625" i="5"/>
  <c r="AH4624" i="5"/>
  <c r="AG4624" i="5"/>
  <c r="AF4624" i="5"/>
  <c r="AE4624" i="5"/>
  <c r="AD4624" i="5"/>
  <c r="AC4624" i="5"/>
  <c r="AH4623" i="5"/>
  <c r="AG4623" i="5"/>
  <c r="AF4623" i="5"/>
  <c r="AE4623" i="5"/>
  <c r="AD4623" i="5"/>
  <c r="AC4623" i="5"/>
  <c r="AH4622" i="5"/>
  <c r="AG4622" i="5"/>
  <c r="AF4622" i="5"/>
  <c r="AE4622" i="5"/>
  <c r="AD4622" i="5"/>
  <c r="AC4622" i="5"/>
  <c r="AH4621" i="5"/>
  <c r="AG4621" i="5"/>
  <c r="AF4621" i="5"/>
  <c r="AE4621" i="5"/>
  <c r="AD4621" i="5"/>
  <c r="AC4621" i="5"/>
  <c r="AH4620" i="5"/>
  <c r="AG4620" i="5"/>
  <c r="AF4620" i="5"/>
  <c r="AE4620" i="5"/>
  <c r="AD4620" i="5"/>
  <c r="AC4620" i="5"/>
  <c r="AH4619" i="5"/>
  <c r="AG4619" i="5"/>
  <c r="AF4619" i="5"/>
  <c r="AE4619" i="5"/>
  <c r="AD4619" i="5"/>
  <c r="AC4619" i="5"/>
  <c r="AH4618" i="5"/>
  <c r="AG4618" i="5"/>
  <c r="AF4618" i="5"/>
  <c r="AE4618" i="5"/>
  <c r="AD4618" i="5"/>
  <c r="AC4618" i="5"/>
  <c r="AH4617" i="5"/>
  <c r="AG4617" i="5"/>
  <c r="AF4617" i="5"/>
  <c r="AE4617" i="5"/>
  <c r="AD4617" i="5"/>
  <c r="AC4617" i="5"/>
  <c r="AH4616" i="5"/>
  <c r="AG4616" i="5"/>
  <c r="AF4616" i="5"/>
  <c r="AE4616" i="5"/>
  <c r="AD4616" i="5"/>
  <c r="AC4616" i="5"/>
  <c r="AH4615" i="5"/>
  <c r="AG4615" i="5"/>
  <c r="AF4615" i="5"/>
  <c r="AE4615" i="5"/>
  <c r="AD4615" i="5"/>
  <c r="AC4615" i="5"/>
  <c r="AH4614" i="5"/>
  <c r="AG4614" i="5"/>
  <c r="AF4614" i="5"/>
  <c r="AE4614" i="5"/>
  <c r="AD4614" i="5"/>
  <c r="AC4614" i="5"/>
  <c r="AH4613" i="5"/>
  <c r="AG4613" i="5"/>
  <c r="AF4613" i="5"/>
  <c r="AE4613" i="5"/>
  <c r="AD4613" i="5"/>
  <c r="AC4613" i="5"/>
  <c r="AH4612" i="5"/>
  <c r="AG4612" i="5"/>
  <c r="AF4612" i="5"/>
  <c r="AE4612" i="5"/>
  <c r="AD4612" i="5"/>
  <c r="AC4612" i="5"/>
  <c r="AH4611" i="5"/>
  <c r="AG4611" i="5"/>
  <c r="AF4611" i="5"/>
  <c r="AE4611" i="5"/>
  <c r="AD4611" i="5"/>
  <c r="AC4611" i="5"/>
  <c r="AH4610" i="5"/>
  <c r="AG4610" i="5"/>
  <c r="AF4610" i="5"/>
  <c r="AE4610" i="5"/>
  <c r="AD4610" i="5"/>
  <c r="AC4610" i="5"/>
  <c r="AH4609" i="5"/>
  <c r="AG4609" i="5"/>
  <c r="AF4609" i="5"/>
  <c r="AE4609" i="5"/>
  <c r="AD4609" i="5"/>
  <c r="AC4609" i="5"/>
  <c r="AH4608" i="5"/>
  <c r="AG4608" i="5"/>
  <c r="AF4608" i="5"/>
  <c r="AE4608" i="5"/>
  <c r="AD4608" i="5"/>
  <c r="AC4608" i="5"/>
  <c r="AH4607" i="5"/>
  <c r="AG4607" i="5"/>
  <c r="AF4607" i="5"/>
  <c r="AE4607" i="5"/>
  <c r="AD4607" i="5"/>
  <c r="AC4607" i="5"/>
  <c r="AH4606" i="5"/>
  <c r="AG4606" i="5"/>
  <c r="AF4606" i="5"/>
  <c r="AE4606" i="5"/>
  <c r="AD4606" i="5"/>
  <c r="AC4606" i="5"/>
  <c r="AH4605" i="5"/>
  <c r="AG4605" i="5"/>
  <c r="AF4605" i="5"/>
  <c r="AE4605" i="5"/>
  <c r="AD4605" i="5"/>
  <c r="AC4605" i="5"/>
  <c r="AH4604" i="5"/>
  <c r="AG4604" i="5"/>
  <c r="AF4604" i="5"/>
  <c r="AE4604" i="5"/>
  <c r="AD4604" i="5"/>
  <c r="AC4604" i="5"/>
  <c r="AH4603" i="5"/>
  <c r="AG4603" i="5"/>
  <c r="AF4603" i="5"/>
  <c r="AE4603" i="5"/>
  <c r="AD4603" i="5"/>
  <c r="AC4603" i="5"/>
  <c r="AH4602" i="5"/>
  <c r="AG4602" i="5"/>
  <c r="AF4602" i="5"/>
  <c r="AE4602" i="5"/>
  <c r="AD4602" i="5"/>
  <c r="AC4602" i="5"/>
  <c r="AH4601" i="5"/>
  <c r="AG4601" i="5"/>
  <c r="AF4601" i="5"/>
  <c r="AE4601" i="5"/>
  <c r="AD4601" i="5"/>
  <c r="AC4601" i="5"/>
  <c r="AH4600" i="5"/>
  <c r="AG4600" i="5"/>
  <c r="AF4600" i="5"/>
  <c r="AE4600" i="5"/>
  <c r="AD4600" i="5"/>
  <c r="AC4600" i="5"/>
  <c r="AH4599" i="5"/>
  <c r="AG4599" i="5"/>
  <c r="AF4599" i="5"/>
  <c r="AE4599" i="5"/>
  <c r="AD4599" i="5"/>
  <c r="AC4599" i="5"/>
  <c r="AH4598" i="5"/>
  <c r="AG4598" i="5"/>
  <c r="AF4598" i="5"/>
  <c r="AE4598" i="5"/>
  <c r="AD4598" i="5"/>
  <c r="AC4598" i="5"/>
  <c r="AH4597" i="5"/>
  <c r="AG4597" i="5"/>
  <c r="AF4597" i="5"/>
  <c r="AE4597" i="5"/>
  <c r="AD4597" i="5"/>
  <c r="AC4597" i="5"/>
  <c r="AH4596" i="5"/>
  <c r="AG4596" i="5"/>
  <c r="AF4596" i="5"/>
  <c r="AE4596" i="5"/>
  <c r="AD4596" i="5"/>
  <c r="AC4596" i="5"/>
  <c r="AH4595" i="5"/>
  <c r="AG4595" i="5"/>
  <c r="AF4595" i="5"/>
  <c r="AE4595" i="5"/>
  <c r="AD4595" i="5"/>
  <c r="AC4595" i="5"/>
  <c r="AH4594" i="5"/>
  <c r="AG4594" i="5"/>
  <c r="AF4594" i="5"/>
  <c r="AE4594" i="5"/>
  <c r="AD4594" i="5"/>
  <c r="AC4594" i="5"/>
  <c r="AH4593" i="5"/>
  <c r="AG4593" i="5"/>
  <c r="AF4593" i="5"/>
  <c r="AE4593" i="5"/>
  <c r="AD4593" i="5"/>
  <c r="AC4593" i="5"/>
  <c r="AH4592" i="5"/>
  <c r="AG4592" i="5"/>
  <c r="AF4592" i="5"/>
  <c r="AE4592" i="5"/>
  <c r="AD4592" i="5"/>
  <c r="AC4592" i="5"/>
  <c r="AH4591" i="5"/>
  <c r="AG4591" i="5"/>
  <c r="AF4591" i="5"/>
  <c r="AE4591" i="5"/>
  <c r="AD4591" i="5"/>
  <c r="AC4591" i="5"/>
  <c r="AH4590" i="5"/>
  <c r="AG4590" i="5"/>
  <c r="AF4590" i="5"/>
  <c r="AE4590" i="5"/>
  <c r="AD4590" i="5"/>
  <c r="AC4590" i="5"/>
  <c r="AH4589" i="5"/>
  <c r="AG4589" i="5"/>
  <c r="AF4589" i="5"/>
  <c r="AE4589" i="5"/>
  <c r="AD4589" i="5"/>
  <c r="AC4589" i="5"/>
  <c r="AH4588" i="5"/>
  <c r="AG4588" i="5"/>
  <c r="AF4588" i="5"/>
  <c r="AE4588" i="5"/>
  <c r="AD4588" i="5"/>
  <c r="AC4588" i="5"/>
  <c r="AH4587" i="5"/>
  <c r="AG4587" i="5"/>
  <c r="AF4587" i="5"/>
  <c r="AE4587" i="5"/>
  <c r="AD4587" i="5"/>
  <c r="AC4587" i="5"/>
  <c r="AH4586" i="5"/>
  <c r="AG4586" i="5"/>
  <c r="AF4586" i="5"/>
  <c r="AE4586" i="5"/>
  <c r="AD4586" i="5"/>
  <c r="AC4586" i="5"/>
  <c r="AH4585" i="5"/>
  <c r="AG4585" i="5"/>
  <c r="AF4585" i="5"/>
  <c r="AE4585" i="5"/>
  <c r="AD4585" i="5"/>
  <c r="AC4585" i="5"/>
  <c r="AH4584" i="5"/>
  <c r="AG4584" i="5"/>
  <c r="AF4584" i="5"/>
  <c r="AE4584" i="5"/>
  <c r="AD4584" i="5"/>
  <c r="AC4584" i="5"/>
  <c r="AH4583" i="5"/>
  <c r="AG4583" i="5"/>
  <c r="AF4583" i="5"/>
  <c r="AE4583" i="5"/>
  <c r="AD4583" i="5"/>
  <c r="AC4583" i="5"/>
  <c r="AH4582" i="5"/>
  <c r="AG4582" i="5"/>
  <c r="AF4582" i="5"/>
  <c r="AE4582" i="5"/>
  <c r="AD4582" i="5"/>
  <c r="AC4582" i="5"/>
  <c r="AH4581" i="5"/>
  <c r="AG4581" i="5"/>
  <c r="AF4581" i="5"/>
  <c r="AE4581" i="5"/>
  <c r="AD4581" i="5"/>
  <c r="AC4581" i="5"/>
  <c r="AH4580" i="5"/>
  <c r="AG4580" i="5"/>
  <c r="AF4580" i="5"/>
  <c r="AE4580" i="5"/>
  <c r="AD4580" i="5"/>
  <c r="AC4580" i="5"/>
  <c r="AH4579" i="5"/>
  <c r="AG4579" i="5"/>
  <c r="AF4579" i="5"/>
  <c r="AE4579" i="5"/>
  <c r="AD4579" i="5"/>
  <c r="AC4579" i="5"/>
  <c r="AH4578" i="5"/>
  <c r="AG4578" i="5"/>
  <c r="AF4578" i="5"/>
  <c r="AE4578" i="5"/>
  <c r="AD4578" i="5"/>
  <c r="AC4578" i="5"/>
  <c r="AH4577" i="5"/>
  <c r="AG4577" i="5"/>
  <c r="AF4577" i="5"/>
  <c r="AE4577" i="5"/>
  <c r="AD4577" i="5"/>
  <c r="AC4577" i="5"/>
  <c r="AH4576" i="5"/>
  <c r="AG4576" i="5"/>
  <c r="AF4576" i="5"/>
  <c r="AE4576" i="5"/>
  <c r="AD4576" i="5"/>
  <c r="AC4576" i="5"/>
  <c r="AH4575" i="5"/>
  <c r="AG4575" i="5"/>
  <c r="AF4575" i="5"/>
  <c r="AE4575" i="5"/>
  <c r="AD4575" i="5"/>
  <c r="AC4575" i="5"/>
  <c r="AH4574" i="5"/>
  <c r="AG4574" i="5"/>
  <c r="AF4574" i="5"/>
  <c r="AE4574" i="5"/>
  <c r="AD4574" i="5"/>
  <c r="AC4574" i="5"/>
  <c r="AH4573" i="5"/>
  <c r="AG4573" i="5"/>
  <c r="AF4573" i="5"/>
  <c r="AE4573" i="5"/>
  <c r="AD4573" i="5"/>
  <c r="AC4573" i="5"/>
  <c r="AH4572" i="5"/>
  <c r="AG4572" i="5"/>
  <c r="AF4572" i="5"/>
  <c r="AE4572" i="5"/>
  <c r="AD4572" i="5"/>
  <c r="AC4572" i="5"/>
  <c r="AH4571" i="5"/>
  <c r="AG4571" i="5"/>
  <c r="AF4571" i="5"/>
  <c r="AE4571" i="5"/>
  <c r="AD4571" i="5"/>
  <c r="AC4571" i="5"/>
  <c r="AH4570" i="5"/>
  <c r="AG4570" i="5"/>
  <c r="AF4570" i="5"/>
  <c r="AE4570" i="5"/>
  <c r="AD4570" i="5"/>
  <c r="AC4570" i="5"/>
  <c r="AH4569" i="5"/>
  <c r="AG4569" i="5"/>
  <c r="AF4569" i="5"/>
  <c r="AE4569" i="5"/>
  <c r="AD4569" i="5"/>
  <c r="AC4569" i="5"/>
  <c r="AH4568" i="5"/>
  <c r="AG4568" i="5"/>
  <c r="AF4568" i="5"/>
  <c r="AE4568" i="5"/>
  <c r="AD4568" i="5"/>
  <c r="AC4568" i="5"/>
  <c r="AH4567" i="5"/>
  <c r="AG4567" i="5"/>
  <c r="AF4567" i="5"/>
  <c r="AE4567" i="5"/>
  <c r="AD4567" i="5"/>
  <c r="AC4567" i="5"/>
  <c r="AH4566" i="5"/>
  <c r="AG4566" i="5"/>
  <c r="AF4566" i="5"/>
  <c r="AE4566" i="5"/>
  <c r="AD4566" i="5"/>
  <c r="AC4566" i="5"/>
  <c r="AH4565" i="5"/>
  <c r="AG4565" i="5"/>
  <c r="AF4565" i="5"/>
  <c r="AE4565" i="5"/>
  <c r="AD4565" i="5"/>
  <c r="AC4565" i="5"/>
  <c r="AH4564" i="5"/>
  <c r="AG4564" i="5"/>
  <c r="AF4564" i="5"/>
  <c r="AE4564" i="5"/>
  <c r="AD4564" i="5"/>
  <c r="AC4564" i="5"/>
  <c r="AH4563" i="5"/>
  <c r="AG4563" i="5"/>
  <c r="AF4563" i="5"/>
  <c r="AE4563" i="5"/>
  <c r="AD4563" i="5"/>
  <c r="AC4563" i="5"/>
  <c r="AH4562" i="5"/>
  <c r="AG4562" i="5"/>
  <c r="AF4562" i="5"/>
  <c r="AE4562" i="5"/>
  <c r="AD4562" i="5"/>
  <c r="AC4562" i="5"/>
  <c r="AH4561" i="5"/>
  <c r="AG4561" i="5"/>
  <c r="AF4561" i="5"/>
  <c r="AE4561" i="5"/>
  <c r="AD4561" i="5"/>
  <c r="AC4561" i="5"/>
  <c r="AH4560" i="5"/>
  <c r="AG4560" i="5"/>
  <c r="AF4560" i="5"/>
  <c r="AE4560" i="5"/>
  <c r="AD4560" i="5"/>
  <c r="AC4560" i="5"/>
  <c r="AH4559" i="5"/>
  <c r="AG4559" i="5"/>
  <c r="AF4559" i="5"/>
  <c r="AE4559" i="5"/>
  <c r="AD4559" i="5"/>
  <c r="AC4559" i="5"/>
  <c r="AH4558" i="5"/>
  <c r="AG4558" i="5"/>
  <c r="AF4558" i="5"/>
  <c r="AE4558" i="5"/>
  <c r="AD4558" i="5"/>
  <c r="AC4558" i="5"/>
  <c r="AH4557" i="5"/>
  <c r="AG4557" i="5"/>
  <c r="AF4557" i="5"/>
  <c r="AE4557" i="5"/>
  <c r="AD4557" i="5"/>
  <c r="AC4557" i="5"/>
  <c r="AH4556" i="5"/>
  <c r="AG4556" i="5"/>
  <c r="AF4556" i="5"/>
  <c r="AE4556" i="5"/>
  <c r="AD4556" i="5"/>
  <c r="AC4556" i="5"/>
  <c r="AH4555" i="5"/>
  <c r="AG4555" i="5"/>
  <c r="AF4555" i="5"/>
  <c r="AE4555" i="5"/>
  <c r="AD4555" i="5"/>
  <c r="AC4555" i="5"/>
  <c r="AH4554" i="5"/>
  <c r="AG4554" i="5"/>
  <c r="AF4554" i="5"/>
  <c r="AE4554" i="5"/>
  <c r="AD4554" i="5"/>
  <c r="AC4554" i="5"/>
  <c r="AH4553" i="5"/>
  <c r="AG4553" i="5"/>
  <c r="AF4553" i="5"/>
  <c r="AE4553" i="5"/>
  <c r="AD4553" i="5"/>
  <c r="AC4553" i="5"/>
  <c r="AH4552" i="5"/>
  <c r="AG4552" i="5"/>
  <c r="AF4552" i="5"/>
  <c r="AE4552" i="5"/>
  <c r="AD4552" i="5"/>
  <c r="AC4552" i="5"/>
  <c r="AH4551" i="5"/>
  <c r="AG4551" i="5"/>
  <c r="AF4551" i="5"/>
  <c r="AE4551" i="5"/>
  <c r="AD4551" i="5"/>
  <c r="AC4551" i="5"/>
  <c r="AH4550" i="5"/>
  <c r="AG4550" i="5"/>
  <c r="AF4550" i="5"/>
  <c r="AE4550" i="5"/>
  <c r="AD4550" i="5"/>
  <c r="AC4550" i="5"/>
  <c r="AH4549" i="5"/>
  <c r="AG4549" i="5"/>
  <c r="AF4549" i="5"/>
  <c r="AE4549" i="5"/>
  <c r="AD4549" i="5"/>
  <c r="AC4549" i="5"/>
  <c r="AH4548" i="5"/>
  <c r="AG4548" i="5"/>
  <c r="AF4548" i="5"/>
  <c r="AE4548" i="5"/>
  <c r="AD4548" i="5"/>
  <c r="AC4548" i="5"/>
  <c r="AH4547" i="5"/>
  <c r="AG4547" i="5"/>
  <c r="AF4547" i="5"/>
  <c r="AE4547" i="5"/>
  <c r="AD4547" i="5"/>
  <c r="AC4547" i="5"/>
  <c r="AH4546" i="5"/>
  <c r="AG4546" i="5"/>
  <c r="AF4546" i="5"/>
  <c r="AE4546" i="5"/>
  <c r="AD4546" i="5"/>
  <c r="AC4546" i="5"/>
  <c r="AH4545" i="5"/>
  <c r="AG4545" i="5"/>
  <c r="AF4545" i="5"/>
  <c r="AE4545" i="5"/>
  <c r="AD4545" i="5"/>
  <c r="AC4545" i="5"/>
  <c r="AH4544" i="5"/>
  <c r="AG4544" i="5"/>
  <c r="AF4544" i="5"/>
  <c r="AE4544" i="5"/>
  <c r="AD4544" i="5"/>
  <c r="AC4544" i="5"/>
  <c r="AH4543" i="5"/>
  <c r="AG4543" i="5"/>
  <c r="AF4543" i="5"/>
  <c r="AE4543" i="5"/>
  <c r="AD4543" i="5"/>
  <c r="AC4543" i="5"/>
  <c r="AH4542" i="5"/>
  <c r="AG4542" i="5"/>
  <c r="AF4542" i="5"/>
  <c r="AE4542" i="5"/>
  <c r="AD4542" i="5"/>
  <c r="AC4542" i="5"/>
  <c r="AH4541" i="5"/>
  <c r="AG4541" i="5"/>
  <c r="AF4541" i="5"/>
  <c r="AE4541" i="5"/>
  <c r="AD4541" i="5"/>
  <c r="AC4541" i="5"/>
  <c r="AH4540" i="5"/>
  <c r="AG4540" i="5"/>
  <c r="AF4540" i="5"/>
  <c r="AE4540" i="5"/>
  <c r="AD4540" i="5"/>
  <c r="AC4540" i="5"/>
  <c r="AH4539" i="5"/>
  <c r="AG4539" i="5"/>
  <c r="AF4539" i="5"/>
  <c r="AE4539" i="5"/>
  <c r="AD4539" i="5"/>
  <c r="AC4539" i="5"/>
  <c r="AH4538" i="5"/>
  <c r="AG4538" i="5"/>
  <c r="AF4538" i="5"/>
  <c r="AE4538" i="5"/>
  <c r="AD4538" i="5"/>
  <c r="AC4538" i="5"/>
  <c r="AH4537" i="5"/>
  <c r="AG4537" i="5"/>
  <c r="AF4537" i="5"/>
  <c r="AE4537" i="5"/>
  <c r="AD4537" i="5"/>
  <c r="AC4537" i="5"/>
  <c r="AH4536" i="5"/>
  <c r="AG4536" i="5"/>
  <c r="AF4536" i="5"/>
  <c r="AE4536" i="5"/>
  <c r="AD4536" i="5"/>
  <c r="AC4536" i="5"/>
  <c r="AH4535" i="5"/>
  <c r="AG4535" i="5"/>
  <c r="AF4535" i="5"/>
  <c r="AE4535" i="5"/>
  <c r="AD4535" i="5"/>
  <c r="AC4535" i="5"/>
  <c r="AH4534" i="5"/>
  <c r="AG4534" i="5"/>
  <c r="AF4534" i="5"/>
  <c r="AE4534" i="5"/>
  <c r="AD4534" i="5"/>
  <c r="AC4534" i="5"/>
  <c r="AH4533" i="5"/>
  <c r="AG4533" i="5"/>
  <c r="AF4533" i="5"/>
  <c r="AE4533" i="5"/>
  <c r="AD4533" i="5"/>
  <c r="AC4533" i="5"/>
  <c r="AH4532" i="5"/>
  <c r="AG4532" i="5"/>
  <c r="AF4532" i="5"/>
  <c r="AE4532" i="5"/>
  <c r="AD4532" i="5"/>
  <c r="AC4532" i="5"/>
  <c r="AH4531" i="5"/>
  <c r="AG4531" i="5"/>
  <c r="AF4531" i="5"/>
  <c r="AE4531" i="5"/>
  <c r="AD4531" i="5"/>
  <c r="AC4531" i="5"/>
  <c r="AH4530" i="5"/>
  <c r="AG4530" i="5"/>
  <c r="AF4530" i="5"/>
  <c r="AE4530" i="5"/>
  <c r="AD4530" i="5"/>
  <c r="AC4530" i="5"/>
  <c r="AH4529" i="5"/>
  <c r="AG4529" i="5"/>
  <c r="AF4529" i="5"/>
  <c r="AE4529" i="5"/>
  <c r="AD4529" i="5"/>
  <c r="AC4529" i="5"/>
  <c r="AH4528" i="5"/>
  <c r="AG4528" i="5"/>
  <c r="AF4528" i="5"/>
  <c r="AE4528" i="5"/>
  <c r="AD4528" i="5"/>
  <c r="AC4528" i="5"/>
  <c r="AH4527" i="5"/>
  <c r="AG4527" i="5"/>
  <c r="AF4527" i="5"/>
  <c r="AE4527" i="5"/>
  <c r="AD4527" i="5"/>
  <c r="AC4527" i="5"/>
  <c r="AH4526" i="5"/>
  <c r="AG4526" i="5"/>
  <c r="AF4526" i="5"/>
  <c r="AE4526" i="5"/>
  <c r="AD4526" i="5"/>
  <c r="AC4526" i="5"/>
  <c r="AH4525" i="5"/>
  <c r="AG4525" i="5"/>
  <c r="AF4525" i="5"/>
  <c r="AE4525" i="5"/>
  <c r="AD4525" i="5"/>
  <c r="AC4525" i="5"/>
  <c r="AH4524" i="5"/>
  <c r="AG4524" i="5"/>
  <c r="AF4524" i="5"/>
  <c r="AE4524" i="5"/>
  <c r="AD4524" i="5"/>
  <c r="AC4524" i="5"/>
  <c r="AH4523" i="5"/>
  <c r="AG4523" i="5"/>
  <c r="AF4523" i="5"/>
  <c r="AE4523" i="5"/>
  <c r="AD4523" i="5"/>
  <c r="AC4523" i="5"/>
  <c r="AH4522" i="5"/>
  <c r="AG4522" i="5"/>
  <c r="AF4522" i="5"/>
  <c r="AE4522" i="5"/>
  <c r="AD4522" i="5"/>
  <c r="AC4522" i="5"/>
  <c r="AH4521" i="5"/>
  <c r="AG4521" i="5"/>
  <c r="AF4521" i="5"/>
  <c r="AE4521" i="5"/>
  <c r="AD4521" i="5"/>
  <c r="AC4521" i="5"/>
  <c r="AH4520" i="5"/>
  <c r="AG4520" i="5"/>
  <c r="AF4520" i="5"/>
  <c r="AE4520" i="5"/>
  <c r="AD4520" i="5"/>
  <c r="AC4520" i="5"/>
  <c r="AH4519" i="5"/>
  <c r="AG4519" i="5"/>
  <c r="AF4519" i="5"/>
  <c r="AE4519" i="5"/>
  <c r="AD4519" i="5"/>
  <c r="AC4519" i="5"/>
  <c r="AH4518" i="5"/>
  <c r="AG4518" i="5"/>
  <c r="AF4518" i="5"/>
  <c r="AE4518" i="5"/>
  <c r="AD4518" i="5"/>
  <c r="AC4518" i="5"/>
  <c r="AH4517" i="5"/>
  <c r="AG4517" i="5"/>
  <c r="AF4517" i="5"/>
  <c r="AE4517" i="5"/>
  <c r="AD4517" i="5"/>
  <c r="AC4517" i="5"/>
  <c r="AH4516" i="5"/>
  <c r="AG4516" i="5"/>
  <c r="AF4516" i="5"/>
  <c r="AE4516" i="5"/>
  <c r="AD4516" i="5"/>
  <c r="AC4516" i="5"/>
  <c r="AH4515" i="5"/>
  <c r="AG4515" i="5"/>
  <c r="AF4515" i="5"/>
  <c r="AE4515" i="5"/>
  <c r="AD4515" i="5"/>
  <c r="AC4515" i="5"/>
  <c r="AH4514" i="5"/>
  <c r="AG4514" i="5"/>
  <c r="AF4514" i="5"/>
  <c r="AE4514" i="5"/>
  <c r="AD4514" i="5"/>
  <c r="AC4514" i="5"/>
  <c r="AH4513" i="5"/>
  <c r="AG4513" i="5"/>
  <c r="AF4513" i="5"/>
  <c r="AE4513" i="5"/>
  <c r="AD4513" i="5"/>
  <c r="AC4513" i="5"/>
  <c r="AH4512" i="5"/>
  <c r="AG4512" i="5"/>
  <c r="AF4512" i="5"/>
  <c r="AE4512" i="5"/>
  <c r="AD4512" i="5"/>
  <c r="AC4512" i="5"/>
  <c r="AH4511" i="5"/>
  <c r="AG4511" i="5"/>
  <c r="AF4511" i="5"/>
  <c r="AE4511" i="5"/>
  <c r="AD4511" i="5"/>
  <c r="AC4511" i="5"/>
  <c r="AH4510" i="5"/>
  <c r="AG4510" i="5"/>
  <c r="AF4510" i="5"/>
  <c r="AE4510" i="5"/>
  <c r="AD4510" i="5"/>
  <c r="AC4510" i="5"/>
  <c r="AH4509" i="5"/>
  <c r="AG4509" i="5"/>
  <c r="AF4509" i="5"/>
  <c r="AE4509" i="5"/>
  <c r="AD4509" i="5"/>
  <c r="AC4509" i="5"/>
  <c r="AH4508" i="5"/>
  <c r="AG4508" i="5"/>
  <c r="AF4508" i="5"/>
  <c r="AE4508" i="5"/>
  <c r="AD4508" i="5"/>
  <c r="AC4508" i="5"/>
  <c r="AH4507" i="5"/>
  <c r="AG4507" i="5"/>
  <c r="AF4507" i="5"/>
  <c r="AE4507" i="5"/>
  <c r="AD4507" i="5"/>
  <c r="AC4507" i="5"/>
  <c r="AH4506" i="5"/>
  <c r="AG4506" i="5"/>
  <c r="AF4506" i="5"/>
  <c r="AE4506" i="5"/>
  <c r="AD4506" i="5"/>
  <c r="AC4506" i="5"/>
  <c r="AH4505" i="5"/>
  <c r="AG4505" i="5"/>
  <c r="AF4505" i="5"/>
  <c r="AE4505" i="5"/>
  <c r="AD4505" i="5"/>
  <c r="AC4505" i="5"/>
  <c r="AH4504" i="5"/>
  <c r="AG4504" i="5"/>
  <c r="AF4504" i="5"/>
  <c r="AE4504" i="5"/>
  <c r="AD4504" i="5"/>
  <c r="AC4504" i="5"/>
  <c r="AH4503" i="5"/>
  <c r="AG4503" i="5"/>
  <c r="AF4503" i="5"/>
  <c r="AE4503" i="5"/>
  <c r="AD4503" i="5"/>
  <c r="AC4503" i="5"/>
  <c r="AH4502" i="5"/>
  <c r="AG4502" i="5"/>
  <c r="AF4502" i="5"/>
  <c r="AE4502" i="5"/>
  <c r="AD4502" i="5"/>
  <c r="AC4502" i="5"/>
  <c r="AH4501" i="5"/>
  <c r="AG4501" i="5"/>
  <c r="AF4501" i="5"/>
  <c r="AE4501" i="5"/>
  <c r="AD4501" i="5"/>
  <c r="AC4501" i="5"/>
  <c r="AH4500" i="5"/>
  <c r="AG4500" i="5"/>
  <c r="AF4500" i="5"/>
  <c r="AE4500" i="5"/>
  <c r="AD4500" i="5"/>
  <c r="AC4500" i="5"/>
  <c r="AH4499" i="5"/>
  <c r="AG4499" i="5"/>
  <c r="AF4499" i="5"/>
  <c r="AE4499" i="5"/>
  <c r="AD4499" i="5"/>
  <c r="AC4499" i="5"/>
  <c r="AH4498" i="5"/>
  <c r="AG4498" i="5"/>
  <c r="AF4498" i="5"/>
  <c r="AE4498" i="5"/>
  <c r="AD4498" i="5"/>
  <c r="AC4498" i="5"/>
  <c r="AH4497" i="5"/>
  <c r="AG4497" i="5"/>
  <c r="AF4497" i="5"/>
  <c r="AE4497" i="5"/>
  <c r="AD4497" i="5"/>
  <c r="AC4497" i="5"/>
  <c r="AH4496" i="5"/>
  <c r="AG4496" i="5"/>
  <c r="AF4496" i="5"/>
  <c r="AE4496" i="5"/>
  <c r="AD4496" i="5"/>
  <c r="AC4496" i="5"/>
  <c r="AH4495" i="5"/>
  <c r="AG4495" i="5"/>
  <c r="AF4495" i="5"/>
  <c r="AE4495" i="5"/>
  <c r="AD4495" i="5"/>
  <c r="AC4495" i="5"/>
  <c r="AH4494" i="5"/>
  <c r="AG4494" i="5"/>
  <c r="AF4494" i="5"/>
  <c r="AE4494" i="5"/>
  <c r="AD4494" i="5"/>
  <c r="AC4494" i="5"/>
  <c r="AH4493" i="5"/>
  <c r="AG4493" i="5"/>
  <c r="AF4493" i="5"/>
  <c r="AE4493" i="5"/>
  <c r="AD4493" i="5"/>
  <c r="AC4493" i="5"/>
  <c r="AH4492" i="5"/>
  <c r="AG4492" i="5"/>
  <c r="AF4492" i="5"/>
  <c r="AE4492" i="5"/>
  <c r="AD4492" i="5"/>
  <c r="AC4492" i="5"/>
  <c r="AH4491" i="5"/>
  <c r="AG4491" i="5"/>
  <c r="AF4491" i="5"/>
  <c r="AE4491" i="5"/>
  <c r="AD4491" i="5"/>
  <c r="AC4491" i="5"/>
  <c r="AH4490" i="5"/>
  <c r="AG4490" i="5"/>
  <c r="AF4490" i="5"/>
  <c r="AE4490" i="5"/>
  <c r="AD4490" i="5"/>
  <c r="AC4490" i="5"/>
  <c r="AH4489" i="5"/>
  <c r="AG4489" i="5"/>
  <c r="AF4489" i="5"/>
  <c r="AE4489" i="5"/>
  <c r="AD4489" i="5"/>
  <c r="AC4489" i="5"/>
  <c r="AH4488" i="5"/>
  <c r="AG4488" i="5"/>
  <c r="AF4488" i="5"/>
  <c r="AE4488" i="5"/>
  <c r="AD4488" i="5"/>
  <c r="AC4488" i="5"/>
  <c r="AH4487" i="5"/>
  <c r="AG4487" i="5"/>
  <c r="AF4487" i="5"/>
  <c r="AE4487" i="5"/>
  <c r="AD4487" i="5"/>
  <c r="AC4487" i="5"/>
  <c r="AH4486" i="5"/>
  <c r="AG4486" i="5"/>
  <c r="AF4486" i="5"/>
  <c r="AE4486" i="5"/>
  <c r="AD4486" i="5"/>
  <c r="AC4486" i="5"/>
  <c r="AH4485" i="5"/>
  <c r="AG4485" i="5"/>
  <c r="AF4485" i="5"/>
  <c r="AE4485" i="5"/>
  <c r="AD4485" i="5"/>
  <c r="AC4485" i="5"/>
  <c r="AH4484" i="5"/>
  <c r="AG4484" i="5"/>
  <c r="AF4484" i="5"/>
  <c r="AE4484" i="5"/>
  <c r="AD4484" i="5"/>
  <c r="AC4484" i="5"/>
  <c r="AH4483" i="5"/>
  <c r="AG4483" i="5"/>
  <c r="AF4483" i="5"/>
  <c r="AE4483" i="5"/>
  <c r="AD4483" i="5"/>
  <c r="AC4483" i="5"/>
  <c r="AH4482" i="5"/>
  <c r="AG4482" i="5"/>
  <c r="AF4482" i="5"/>
  <c r="AE4482" i="5"/>
  <c r="AD4482" i="5"/>
  <c r="AC4482" i="5"/>
  <c r="AH4481" i="5"/>
  <c r="AG4481" i="5"/>
  <c r="AF4481" i="5"/>
  <c r="AE4481" i="5"/>
  <c r="AD4481" i="5"/>
  <c r="AC4481" i="5"/>
  <c r="AH4480" i="5"/>
  <c r="AG4480" i="5"/>
  <c r="AF4480" i="5"/>
  <c r="AE4480" i="5"/>
  <c r="AD4480" i="5"/>
  <c r="AC4480" i="5"/>
  <c r="AH4479" i="5"/>
  <c r="AG4479" i="5"/>
  <c r="AF4479" i="5"/>
  <c r="AE4479" i="5"/>
  <c r="AD4479" i="5"/>
  <c r="AC4479" i="5"/>
  <c r="AH4478" i="5"/>
  <c r="AG4478" i="5"/>
  <c r="AF4478" i="5"/>
  <c r="AE4478" i="5"/>
  <c r="AD4478" i="5"/>
  <c r="AC4478" i="5"/>
  <c r="AH4477" i="5"/>
  <c r="AG4477" i="5"/>
  <c r="AF4477" i="5"/>
  <c r="AE4477" i="5"/>
  <c r="AD4477" i="5"/>
  <c r="AC4477" i="5"/>
  <c r="AH4476" i="5"/>
  <c r="AG4476" i="5"/>
  <c r="AF4476" i="5"/>
  <c r="AE4476" i="5"/>
  <c r="AD4476" i="5"/>
  <c r="AC4476" i="5"/>
  <c r="AH4475" i="5"/>
  <c r="AG4475" i="5"/>
  <c r="AF4475" i="5"/>
  <c r="AE4475" i="5"/>
  <c r="AD4475" i="5"/>
  <c r="AC4475" i="5"/>
  <c r="AH4474" i="5"/>
  <c r="AG4474" i="5"/>
  <c r="AF4474" i="5"/>
  <c r="AE4474" i="5"/>
  <c r="AD4474" i="5"/>
  <c r="AC4474" i="5"/>
  <c r="AH4473" i="5"/>
  <c r="AG4473" i="5"/>
  <c r="AF4473" i="5"/>
  <c r="AE4473" i="5"/>
  <c r="AD4473" i="5"/>
  <c r="AC4473" i="5"/>
  <c r="AH4472" i="5"/>
  <c r="AG4472" i="5"/>
  <c r="AF4472" i="5"/>
  <c r="AE4472" i="5"/>
  <c r="AD4472" i="5"/>
  <c r="AC4472" i="5"/>
  <c r="AH4471" i="5"/>
  <c r="AG4471" i="5"/>
  <c r="AF4471" i="5"/>
  <c r="AE4471" i="5"/>
  <c r="AD4471" i="5"/>
  <c r="AC4471" i="5"/>
  <c r="AH4470" i="5"/>
  <c r="AG4470" i="5"/>
  <c r="AF4470" i="5"/>
  <c r="AE4470" i="5"/>
  <c r="AD4470" i="5"/>
  <c r="AC4470" i="5"/>
  <c r="AH4469" i="5"/>
  <c r="AG4469" i="5"/>
  <c r="AF4469" i="5"/>
  <c r="AE4469" i="5"/>
  <c r="AD4469" i="5"/>
  <c r="AC4469" i="5"/>
  <c r="AH4468" i="5"/>
  <c r="AG4468" i="5"/>
  <c r="AF4468" i="5"/>
  <c r="AE4468" i="5"/>
  <c r="AD4468" i="5"/>
  <c r="AC4468" i="5"/>
  <c r="AH4467" i="5"/>
  <c r="AG4467" i="5"/>
  <c r="AF4467" i="5"/>
  <c r="AE4467" i="5"/>
  <c r="AD4467" i="5"/>
  <c r="AC4467" i="5"/>
  <c r="AH4466" i="5"/>
  <c r="AG4466" i="5"/>
  <c r="AF4466" i="5"/>
  <c r="AE4466" i="5"/>
  <c r="AD4466" i="5"/>
  <c r="AC4466" i="5"/>
  <c r="AH4465" i="5"/>
  <c r="AG4465" i="5"/>
  <c r="AF4465" i="5"/>
  <c r="AE4465" i="5"/>
  <c r="AD4465" i="5"/>
  <c r="AC4465" i="5"/>
  <c r="AH4464" i="5"/>
  <c r="AG4464" i="5"/>
  <c r="AF4464" i="5"/>
  <c r="AE4464" i="5"/>
  <c r="AD4464" i="5"/>
  <c r="AC4464" i="5"/>
  <c r="AH4463" i="5"/>
  <c r="AG4463" i="5"/>
  <c r="AF4463" i="5"/>
  <c r="AE4463" i="5"/>
  <c r="AD4463" i="5"/>
  <c r="AC4463" i="5"/>
  <c r="AH4462" i="5"/>
  <c r="AG4462" i="5"/>
  <c r="AF4462" i="5"/>
  <c r="AE4462" i="5"/>
  <c r="AD4462" i="5"/>
  <c r="AC4462" i="5"/>
  <c r="AH4461" i="5"/>
  <c r="AG4461" i="5"/>
  <c r="AF4461" i="5"/>
  <c r="AE4461" i="5"/>
  <c r="AD4461" i="5"/>
  <c r="AC4461" i="5"/>
  <c r="AH4460" i="5"/>
  <c r="AG4460" i="5"/>
  <c r="AF4460" i="5"/>
  <c r="AE4460" i="5"/>
  <c r="AD4460" i="5"/>
  <c r="AC4460" i="5"/>
  <c r="AH4459" i="5"/>
  <c r="AG4459" i="5"/>
  <c r="AF4459" i="5"/>
  <c r="AE4459" i="5"/>
  <c r="AD4459" i="5"/>
  <c r="AC4459" i="5"/>
  <c r="AH4458" i="5"/>
  <c r="AG4458" i="5"/>
  <c r="AF4458" i="5"/>
  <c r="AE4458" i="5"/>
  <c r="AD4458" i="5"/>
  <c r="AC4458" i="5"/>
  <c r="AH4457" i="5"/>
  <c r="AG4457" i="5"/>
  <c r="AF4457" i="5"/>
  <c r="AE4457" i="5"/>
  <c r="AD4457" i="5"/>
  <c r="AC4457" i="5"/>
  <c r="AH4456" i="5"/>
  <c r="AG4456" i="5"/>
  <c r="AF4456" i="5"/>
  <c r="AE4456" i="5"/>
  <c r="AD4456" i="5"/>
  <c r="AC4456" i="5"/>
  <c r="AH4455" i="5"/>
  <c r="AG4455" i="5"/>
  <c r="AF4455" i="5"/>
  <c r="AE4455" i="5"/>
  <c r="AD4455" i="5"/>
  <c r="AC4455" i="5"/>
  <c r="AH4454" i="5"/>
  <c r="AG4454" i="5"/>
  <c r="AF4454" i="5"/>
  <c r="AE4454" i="5"/>
  <c r="AD4454" i="5"/>
  <c r="AC4454" i="5"/>
  <c r="AH4453" i="5"/>
  <c r="AG4453" i="5"/>
  <c r="AF4453" i="5"/>
  <c r="AE4453" i="5"/>
  <c r="AD4453" i="5"/>
  <c r="AC4453" i="5"/>
  <c r="AH4452" i="5"/>
  <c r="AG4452" i="5"/>
  <c r="AF4452" i="5"/>
  <c r="AE4452" i="5"/>
  <c r="AD4452" i="5"/>
  <c r="AC4452" i="5"/>
  <c r="AH4451" i="5"/>
  <c r="AG4451" i="5"/>
  <c r="AF4451" i="5"/>
  <c r="AE4451" i="5"/>
  <c r="AD4451" i="5"/>
  <c r="AC4451" i="5"/>
  <c r="AH4450" i="5"/>
  <c r="AG4450" i="5"/>
  <c r="AF4450" i="5"/>
  <c r="AE4450" i="5"/>
  <c r="AD4450" i="5"/>
  <c r="AC4450" i="5"/>
  <c r="AH4449" i="5"/>
  <c r="AG4449" i="5"/>
  <c r="AF4449" i="5"/>
  <c r="AE4449" i="5"/>
  <c r="AD4449" i="5"/>
  <c r="AC4449" i="5"/>
  <c r="AH4448" i="5"/>
  <c r="AG4448" i="5"/>
  <c r="AF4448" i="5"/>
  <c r="AE4448" i="5"/>
  <c r="AD4448" i="5"/>
  <c r="AC4448" i="5"/>
  <c r="AH4447" i="5"/>
  <c r="AG4447" i="5"/>
  <c r="AF4447" i="5"/>
  <c r="AE4447" i="5"/>
  <c r="AD4447" i="5"/>
  <c r="AC4447" i="5"/>
  <c r="AH4446" i="5"/>
  <c r="AG4446" i="5"/>
  <c r="AF4446" i="5"/>
  <c r="AE4446" i="5"/>
  <c r="AD4446" i="5"/>
  <c r="AC4446" i="5"/>
  <c r="AH4445" i="5"/>
  <c r="AG4445" i="5"/>
  <c r="AF4445" i="5"/>
  <c r="AE4445" i="5"/>
  <c r="AD4445" i="5"/>
  <c r="AC4445" i="5"/>
  <c r="AH4444" i="5"/>
  <c r="AG4444" i="5"/>
  <c r="AF4444" i="5"/>
  <c r="AE4444" i="5"/>
  <c r="AD4444" i="5"/>
  <c r="AC4444" i="5"/>
  <c r="AH4443" i="5"/>
  <c r="AG4443" i="5"/>
  <c r="AF4443" i="5"/>
  <c r="AE4443" i="5"/>
  <c r="AD4443" i="5"/>
  <c r="AC4443" i="5"/>
  <c r="AH4442" i="5"/>
  <c r="AG4442" i="5"/>
  <c r="AF4442" i="5"/>
  <c r="AE4442" i="5"/>
  <c r="AD4442" i="5"/>
  <c r="AC4442" i="5"/>
  <c r="AH4441" i="5"/>
  <c r="AG4441" i="5"/>
  <c r="AF4441" i="5"/>
  <c r="AE4441" i="5"/>
  <c r="AD4441" i="5"/>
  <c r="AC4441" i="5"/>
  <c r="AH4440" i="5"/>
  <c r="AG4440" i="5"/>
  <c r="AF4440" i="5"/>
  <c r="AE4440" i="5"/>
  <c r="AD4440" i="5"/>
  <c r="AC4440" i="5"/>
  <c r="AH4439" i="5"/>
  <c r="AG4439" i="5"/>
  <c r="AF4439" i="5"/>
  <c r="AE4439" i="5"/>
  <c r="AD4439" i="5"/>
  <c r="AC4439" i="5"/>
  <c r="AH4438" i="5"/>
  <c r="AG4438" i="5"/>
  <c r="AF4438" i="5"/>
  <c r="AE4438" i="5"/>
  <c r="AD4438" i="5"/>
  <c r="AC4438" i="5"/>
  <c r="AH4437" i="5"/>
  <c r="AG4437" i="5"/>
  <c r="AF4437" i="5"/>
  <c r="AE4437" i="5"/>
  <c r="AD4437" i="5"/>
  <c r="AC4437" i="5"/>
  <c r="AH4436" i="5"/>
  <c r="AG4436" i="5"/>
  <c r="AF4436" i="5"/>
  <c r="AE4436" i="5"/>
  <c r="AD4436" i="5"/>
  <c r="AC4436" i="5"/>
  <c r="AH4435" i="5"/>
  <c r="AG4435" i="5"/>
  <c r="AF4435" i="5"/>
  <c r="AE4435" i="5"/>
  <c r="AD4435" i="5"/>
  <c r="AC4435" i="5"/>
  <c r="AH4434" i="5"/>
  <c r="AG4434" i="5"/>
  <c r="AF4434" i="5"/>
  <c r="AE4434" i="5"/>
  <c r="AD4434" i="5"/>
  <c r="AC4434" i="5"/>
  <c r="AH4433" i="5"/>
  <c r="AG4433" i="5"/>
  <c r="AF4433" i="5"/>
  <c r="AE4433" i="5"/>
  <c r="AD4433" i="5"/>
  <c r="AC4433" i="5"/>
  <c r="AH4432" i="5"/>
  <c r="AG4432" i="5"/>
  <c r="AF4432" i="5"/>
  <c r="AE4432" i="5"/>
  <c r="AD4432" i="5"/>
  <c r="AC4432" i="5"/>
  <c r="AH4431" i="5"/>
  <c r="AG4431" i="5"/>
  <c r="AF4431" i="5"/>
  <c r="AE4431" i="5"/>
  <c r="AD4431" i="5"/>
  <c r="AC4431" i="5"/>
  <c r="AH4430" i="5"/>
  <c r="AG4430" i="5"/>
  <c r="AF4430" i="5"/>
  <c r="AE4430" i="5"/>
  <c r="AD4430" i="5"/>
  <c r="AC4430" i="5"/>
  <c r="AH4429" i="5"/>
  <c r="AG4429" i="5"/>
  <c r="AF4429" i="5"/>
  <c r="AE4429" i="5"/>
  <c r="AD4429" i="5"/>
  <c r="AC4429" i="5"/>
  <c r="AH4428" i="5"/>
  <c r="AG4428" i="5"/>
  <c r="AF4428" i="5"/>
  <c r="AE4428" i="5"/>
  <c r="AD4428" i="5"/>
  <c r="AC4428" i="5"/>
  <c r="AH4427" i="5"/>
  <c r="AG4427" i="5"/>
  <c r="AF4427" i="5"/>
  <c r="AE4427" i="5"/>
  <c r="AD4427" i="5"/>
  <c r="AC4427" i="5"/>
  <c r="AH4426" i="5"/>
  <c r="AG4426" i="5"/>
  <c r="AF4426" i="5"/>
  <c r="AE4426" i="5"/>
  <c r="AD4426" i="5"/>
  <c r="AC4426" i="5"/>
  <c r="AH4425" i="5"/>
  <c r="AG4425" i="5"/>
  <c r="AF4425" i="5"/>
  <c r="AE4425" i="5"/>
  <c r="AD4425" i="5"/>
  <c r="AC4425" i="5"/>
  <c r="AH4424" i="5"/>
  <c r="AG4424" i="5"/>
  <c r="AF4424" i="5"/>
  <c r="AE4424" i="5"/>
  <c r="AD4424" i="5"/>
  <c r="AC4424" i="5"/>
  <c r="AH4423" i="5"/>
  <c r="AG4423" i="5"/>
  <c r="AF4423" i="5"/>
  <c r="AE4423" i="5"/>
  <c r="AD4423" i="5"/>
  <c r="AC4423" i="5"/>
  <c r="AH4422" i="5"/>
  <c r="AG4422" i="5"/>
  <c r="AF4422" i="5"/>
  <c r="AE4422" i="5"/>
  <c r="AD4422" i="5"/>
  <c r="AC4422" i="5"/>
  <c r="AH4421" i="5"/>
  <c r="AG4421" i="5"/>
  <c r="AF4421" i="5"/>
  <c r="AE4421" i="5"/>
  <c r="AD4421" i="5"/>
  <c r="AC4421" i="5"/>
  <c r="AH4420" i="5"/>
  <c r="AG4420" i="5"/>
  <c r="AF4420" i="5"/>
  <c r="AE4420" i="5"/>
  <c r="AD4420" i="5"/>
  <c r="AC4420" i="5"/>
  <c r="AH4419" i="5"/>
  <c r="AG4419" i="5"/>
  <c r="AF4419" i="5"/>
  <c r="AE4419" i="5"/>
  <c r="AD4419" i="5"/>
  <c r="AC4419" i="5"/>
  <c r="AH4418" i="5"/>
  <c r="AG4418" i="5"/>
  <c r="AF4418" i="5"/>
  <c r="AE4418" i="5"/>
  <c r="AD4418" i="5"/>
  <c r="AC4418" i="5"/>
  <c r="AH4417" i="5"/>
  <c r="AG4417" i="5"/>
  <c r="AF4417" i="5"/>
  <c r="AE4417" i="5"/>
  <c r="AD4417" i="5"/>
  <c r="AC4417" i="5"/>
  <c r="AH4416" i="5"/>
  <c r="AG4416" i="5"/>
  <c r="AF4416" i="5"/>
  <c r="AE4416" i="5"/>
  <c r="AD4416" i="5"/>
  <c r="AC4416" i="5"/>
  <c r="AH4415" i="5"/>
  <c r="AG4415" i="5"/>
  <c r="AF4415" i="5"/>
  <c r="AE4415" i="5"/>
  <c r="AD4415" i="5"/>
  <c r="AC4415" i="5"/>
  <c r="AH4414" i="5"/>
  <c r="AG4414" i="5"/>
  <c r="AF4414" i="5"/>
  <c r="AE4414" i="5"/>
  <c r="AD4414" i="5"/>
  <c r="AC4414" i="5"/>
  <c r="AH4413" i="5"/>
  <c r="AG4413" i="5"/>
  <c r="AF4413" i="5"/>
  <c r="AE4413" i="5"/>
  <c r="AD4413" i="5"/>
  <c r="AC4413" i="5"/>
  <c r="AH4412" i="5"/>
  <c r="AG4412" i="5"/>
  <c r="AF4412" i="5"/>
  <c r="AE4412" i="5"/>
  <c r="AD4412" i="5"/>
  <c r="AC4412" i="5"/>
  <c r="AH4411" i="5"/>
  <c r="AG4411" i="5"/>
  <c r="AF4411" i="5"/>
  <c r="AE4411" i="5"/>
  <c r="AD4411" i="5"/>
  <c r="AC4411" i="5"/>
  <c r="AH4410" i="5"/>
  <c r="AG4410" i="5"/>
  <c r="AF4410" i="5"/>
  <c r="AE4410" i="5"/>
  <c r="AD4410" i="5"/>
  <c r="AC4410" i="5"/>
  <c r="AH4409" i="5"/>
  <c r="AG4409" i="5"/>
  <c r="AF4409" i="5"/>
  <c r="AE4409" i="5"/>
  <c r="AD4409" i="5"/>
  <c r="AC4409" i="5"/>
  <c r="AH4408" i="5"/>
  <c r="AG4408" i="5"/>
  <c r="AF4408" i="5"/>
  <c r="AE4408" i="5"/>
  <c r="AD4408" i="5"/>
  <c r="AC4408" i="5"/>
  <c r="AH4407" i="5"/>
  <c r="AG4407" i="5"/>
  <c r="AF4407" i="5"/>
  <c r="AE4407" i="5"/>
  <c r="AD4407" i="5"/>
  <c r="AC4407" i="5"/>
  <c r="AH4406" i="5"/>
  <c r="AG4406" i="5"/>
  <c r="AF4406" i="5"/>
  <c r="AE4406" i="5"/>
  <c r="AD4406" i="5"/>
  <c r="AC4406" i="5"/>
  <c r="AH4405" i="5"/>
  <c r="AG4405" i="5"/>
  <c r="AF4405" i="5"/>
  <c r="AE4405" i="5"/>
  <c r="AD4405" i="5"/>
  <c r="AC4405" i="5"/>
  <c r="AH4404" i="5"/>
  <c r="AG4404" i="5"/>
  <c r="AF4404" i="5"/>
  <c r="AE4404" i="5"/>
  <c r="AD4404" i="5"/>
  <c r="AC4404" i="5"/>
  <c r="AH4403" i="5"/>
  <c r="AG4403" i="5"/>
  <c r="AF4403" i="5"/>
  <c r="AE4403" i="5"/>
  <c r="AD4403" i="5"/>
  <c r="AC4403" i="5"/>
  <c r="AH4402" i="5"/>
  <c r="AG4402" i="5"/>
  <c r="AF4402" i="5"/>
  <c r="AE4402" i="5"/>
  <c r="AD4402" i="5"/>
  <c r="AC4402" i="5"/>
  <c r="AH4401" i="5"/>
  <c r="AG4401" i="5"/>
  <c r="AF4401" i="5"/>
  <c r="AE4401" i="5"/>
  <c r="AD4401" i="5"/>
  <c r="AC4401" i="5"/>
  <c r="AH4400" i="5"/>
  <c r="AG4400" i="5"/>
  <c r="AF4400" i="5"/>
  <c r="AE4400" i="5"/>
  <c r="AD4400" i="5"/>
  <c r="AC4400" i="5"/>
  <c r="AH4399" i="5"/>
  <c r="AG4399" i="5"/>
  <c r="AF4399" i="5"/>
  <c r="AE4399" i="5"/>
  <c r="AD4399" i="5"/>
  <c r="AC4399" i="5"/>
  <c r="AH4398" i="5"/>
  <c r="AG4398" i="5"/>
  <c r="AF4398" i="5"/>
  <c r="AE4398" i="5"/>
  <c r="AD4398" i="5"/>
  <c r="AC4398" i="5"/>
  <c r="AH4397" i="5"/>
  <c r="AG4397" i="5"/>
  <c r="AF4397" i="5"/>
  <c r="AE4397" i="5"/>
  <c r="AD4397" i="5"/>
  <c r="AC4397" i="5"/>
  <c r="AH4396" i="5"/>
  <c r="AG4396" i="5"/>
  <c r="AF4396" i="5"/>
  <c r="AE4396" i="5"/>
  <c r="AD4396" i="5"/>
  <c r="AC4396" i="5"/>
  <c r="AH4395" i="5"/>
  <c r="AG4395" i="5"/>
  <c r="AF4395" i="5"/>
  <c r="AE4395" i="5"/>
  <c r="AD4395" i="5"/>
  <c r="AC4395" i="5"/>
  <c r="AH4394" i="5"/>
  <c r="AG4394" i="5"/>
  <c r="AF4394" i="5"/>
  <c r="AE4394" i="5"/>
  <c r="AD4394" i="5"/>
  <c r="AC4394" i="5"/>
  <c r="AH4393" i="5"/>
  <c r="AG4393" i="5"/>
  <c r="AF4393" i="5"/>
  <c r="AE4393" i="5"/>
  <c r="AD4393" i="5"/>
  <c r="AC4393" i="5"/>
  <c r="AH4392" i="5"/>
  <c r="AG4392" i="5"/>
  <c r="AF4392" i="5"/>
  <c r="AE4392" i="5"/>
  <c r="AD4392" i="5"/>
  <c r="AC4392" i="5"/>
  <c r="AH4391" i="5"/>
  <c r="AG4391" i="5"/>
  <c r="AF4391" i="5"/>
  <c r="AE4391" i="5"/>
  <c r="AD4391" i="5"/>
  <c r="AC4391" i="5"/>
  <c r="AH4390" i="5"/>
  <c r="AG4390" i="5"/>
  <c r="AF4390" i="5"/>
  <c r="AE4390" i="5"/>
  <c r="AD4390" i="5"/>
  <c r="AC4390" i="5"/>
  <c r="AH4389" i="5"/>
  <c r="AG4389" i="5"/>
  <c r="AF4389" i="5"/>
  <c r="AE4389" i="5"/>
  <c r="AD4389" i="5"/>
  <c r="AC4389" i="5"/>
  <c r="AH4388" i="5"/>
  <c r="AG4388" i="5"/>
  <c r="AF4388" i="5"/>
  <c r="AE4388" i="5"/>
  <c r="AD4388" i="5"/>
  <c r="AC4388" i="5"/>
  <c r="AH4387" i="5"/>
  <c r="AG4387" i="5"/>
  <c r="AF4387" i="5"/>
  <c r="AE4387" i="5"/>
  <c r="AD4387" i="5"/>
  <c r="AC4387" i="5"/>
  <c r="AH4386" i="5"/>
  <c r="AG4386" i="5"/>
  <c r="AF4386" i="5"/>
  <c r="AE4386" i="5"/>
  <c r="AD4386" i="5"/>
  <c r="AC4386" i="5"/>
  <c r="AH4385" i="5"/>
  <c r="AG4385" i="5"/>
  <c r="AF4385" i="5"/>
  <c r="AE4385" i="5"/>
  <c r="AD4385" i="5"/>
  <c r="AC4385" i="5"/>
  <c r="AH4384" i="5"/>
  <c r="AG4384" i="5"/>
  <c r="AF4384" i="5"/>
  <c r="AE4384" i="5"/>
  <c r="AD4384" i="5"/>
  <c r="AC4384" i="5"/>
  <c r="AH4383" i="5"/>
  <c r="AG4383" i="5"/>
  <c r="AF4383" i="5"/>
  <c r="AE4383" i="5"/>
  <c r="AD4383" i="5"/>
  <c r="AC4383" i="5"/>
  <c r="AH4382" i="5"/>
  <c r="AG4382" i="5"/>
  <c r="AF4382" i="5"/>
  <c r="AE4382" i="5"/>
  <c r="AD4382" i="5"/>
  <c r="AC4382" i="5"/>
  <c r="AH4381" i="5"/>
  <c r="AG4381" i="5"/>
  <c r="AF4381" i="5"/>
  <c r="AE4381" i="5"/>
  <c r="AD4381" i="5"/>
  <c r="AC4381" i="5"/>
  <c r="AH4380" i="5"/>
  <c r="AG4380" i="5"/>
  <c r="AF4380" i="5"/>
  <c r="AE4380" i="5"/>
  <c r="AD4380" i="5"/>
  <c r="AC4380" i="5"/>
  <c r="AH4379" i="5"/>
  <c r="AG4379" i="5"/>
  <c r="AF4379" i="5"/>
  <c r="AE4379" i="5"/>
  <c r="AD4379" i="5"/>
  <c r="AC4379" i="5"/>
  <c r="AH4378" i="5"/>
  <c r="AG4378" i="5"/>
  <c r="AF4378" i="5"/>
  <c r="AE4378" i="5"/>
  <c r="AD4378" i="5"/>
  <c r="AC4378" i="5"/>
  <c r="AH4377" i="5"/>
  <c r="AG4377" i="5"/>
  <c r="AF4377" i="5"/>
  <c r="AE4377" i="5"/>
  <c r="AD4377" i="5"/>
  <c r="AC4377" i="5"/>
  <c r="AH4376" i="5"/>
  <c r="AG4376" i="5"/>
  <c r="AF4376" i="5"/>
  <c r="AE4376" i="5"/>
  <c r="AD4376" i="5"/>
  <c r="AC4376" i="5"/>
  <c r="AH4375" i="5"/>
  <c r="AG4375" i="5"/>
  <c r="AF4375" i="5"/>
  <c r="AE4375" i="5"/>
  <c r="AD4375" i="5"/>
  <c r="AC4375" i="5"/>
  <c r="AH4374" i="5"/>
  <c r="AG4374" i="5"/>
  <c r="AF4374" i="5"/>
  <c r="AE4374" i="5"/>
  <c r="AD4374" i="5"/>
  <c r="AC4374" i="5"/>
  <c r="AH4373" i="5"/>
  <c r="AG4373" i="5"/>
  <c r="AF4373" i="5"/>
  <c r="AE4373" i="5"/>
  <c r="AD4373" i="5"/>
  <c r="AC4373" i="5"/>
  <c r="AH4372" i="5"/>
  <c r="AG4372" i="5"/>
  <c r="AF4372" i="5"/>
  <c r="AE4372" i="5"/>
  <c r="AD4372" i="5"/>
  <c r="AC4372" i="5"/>
  <c r="AH4371" i="5"/>
  <c r="AG4371" i="5"/>
  <c r="AF4371" i="5"/>
  <c r="AE4371" i="5"/>
  <c r="AD4371" i="5"/>
  <c r="AC4371" i="5"/>
  <c r="AH4370" i="5"/>
  <c r="AG4370" i="5"/>
  <c r="AF4370" i="5"/>
  <c r="AE4370" i="5"/>
  <c r="AD4370" i="5"/>
  <c r="AC4370" i="5"/>
  <c r="AH4369" i="5"/>
  <c r="AG4369" i="5"/>
  <c r="AF4369" i="5"/>
  <c r="AE4369" i="5"/>
  <c r="AD4369" i="5"/>
  <c r="AC4369" i="5"/>
  <c r="AH4368" i="5"/>
  <c r="AG4368" i="5"/>
  <c r="AF4368" i="5"/>
  <c r="AE4368" i="5"/>
  <c r="AD4368" i="5"/>
  <c r="AC4368" i="5"/>
  <c r="AH4367" i="5"/>
  <c r="AG4367" i="5"/>
  <c r="AF4367" i="5"/>
  <c r="AE4367" i="5"/>
  <c r="AD4367" i="5"/>
  <c r="AC4367" i="5"/>
  <c r="AH4366" i="5"/>
  <c r="AG4366" i="5"/>
  <c r="AF4366" i="5"/>
  <c r="AE4366" i="5"/>
  <c r="AD4366" i="5"/>
  <c r="AC4366" i="5"/>
  <c r="AH4365" i="5"/>
  <c r="AG4365" i="5"/>
  <c r="AF4365" i="5"/>
  <c r="AE4365" i="5"/>
  <c r="AD4365" i="5"/>
  <c r="AC4365" i="5"/>
  <c r="AH4364" i="5"/>
  <c r="AG4364" i="5"/>
  <c r="AF4364" i="5"/>
  <c r="AE4364" i="5"/>
  <c r="AD4364" i="5"/>
  <c r="AC4364" i="5"/>
  <c r="AH4363" i="5"/>
  <c r="AG4363" i="5"/>
  <c r="AF4363" i="5"/>
  <c r="AE4363" i="5"/>
  <c r="AD4363" i="5"/>
  <c r="AC4363" i="5"/>
  <c r="AH4362" i="5"/>
  <c r="AG4362" i="5"/>
  <c r="AF4362" i="5"/>
  <c r="AE4362" i="5"/>
  <c r="AD4362" i="5"/>
  <c r="AC4362" i="5"/>
  <c r="AH4361" i="5"/>
  <c r="AG4361" i="5"/>
  <c r="AF4361" i="5"/>
  <c r="AE4361" i="5"/>
  <c r="AD4361" i="5"/>
  <c r="AC4361" i="5"/>
  <c r="AH4360" i="5"/>
  <c r="AG4360" i="5"/>
  <c r="AF4360" i="5"/>
  <c r="AE4360" i="5"/>
  <c r="AD4360" i="5"/>
  <c r="AC4360" i="5"/>
  <c r="AH4359" i="5"/>
  <c r="AG4359" i="5"/>
  <c r="AF4359" i="5"/>
  <c r="AE4359" i="5"/>
  <c r="AD4359" i="5"/>
  <c r="AC4359" i="5"/>
  <c r="AH4358" i="5"/>
  <c r="AG4358" i="5"/>
  <c r="AF4358" i="5"/>
  <c r="AE4358" i="5"/>
  <c r="AD4358" i="5"/>
  <c r="AC4358" i="5"/>
  <c r="AH4357" i="5"/>
  <c r="AG4357" i="5"/>
  <c r="AF4357" i="5"/>
  <c r="AE4357" i="5"/>
  <c r="AD4357" i="5"/>
  <c r="AC4357" i="5"/>
  <c r="AH4356" i="5"/>
  <c r="AG4356" i="5"/>
  <c r="AF4356" i="5"/>
  <c r="AE4356" i="5"/>
  <c r="AD4356" i="5"/>
  <c r="AC4356" i="5"/>
  <c r="AH4355" i="5"/>
  <c r="AG4355" i="5"/>
  <c r="AF4355" i="5"/>
  <c r="AE4355" i="5"/>
  <c r="AD4355" i="5"/>
  <c r="AC4355" i="5"/>
  <c r="AH4354" i="5"/>
  <c r="AG4354" i="5"/>
  <c r="AF4354" i="5"/>
  <c r="AE4354" i="5"/>
  <c r="AD4354" i="5"/>
  <c r="AC4354" i="5"/>
  <c r="AH4353" i="5"/>
  <c r="AG4353" i="5"/>
  <c r="AF4353" i="5"/>
  <c r="AE4353" i="5"/>
  <c r="AD4353" i="5"/>
  <c r="AC4353" i="5"/>
  <c r="AH4352" i="5"/>
  <c r="AG4352" i="5"/>
  <c r="AF4352" i="5"/>
  <c r="AE4352" i="5"/>
  <c r="AD4352" i="5"/>
  <c r="AC4352" i="5"/>
  <c r="AH4351" i="5"/>
  <c r="AG4351" i="5"/>
  <c r="AF4351" i="5"/>
  <c r="AE4351" i="5"/>
  <c r="AD4351" i="5"/>
  <c r="AC4351" i="5"/>
  <c r="AH4350" i="5"/>
  <c r="AG4350" i="5"/>
  <c r="AF4350" i="5"/>
  <c r="AE4350" i="5"/>
  <c r="AD4350" i="5"/>
  <c r="AC4350" i="5"/>
  <c r="AH4349" i="5"/>
  <c r="AG4349" i="5"/>
  <c r="AF4349" i="5"/>
  <c r="AE4349" i="5"/>
  <c r="AD4349" i="5"/>
  <c r="AC4349" i="5"/>
  <c r="AH4348" i="5"/>
  <c r="AG4348" i="5"/>
  <c r="AF4348" i="5"/>
  <c r="AE4348" i="5"/>
  <c r="AD4348" i="5"/>
  <c r="AC4348" i="5"/>
  <c r="AH4347" i="5"/>
  <c r="AG4347" i="5"/>
  <c r="AF4347" i="5"/>
  <c r="AE4347" i="5"/>
  <c r="AD4347" i="5"/>
  <c r="AC4347" i="5"/>
  <c r="AH4346" i="5"/>
  <c r="AG4346" i="5"/>
  <c r="AF4346" i="5"/>
  <c r="AE4346" i="5"/>
  <c r="AD4346" i="5"/>
  <c r="AC4346" i="5"/>
  <c r="AH4345" i="5"/>
  <c r="AG4345" i="5"/>
  <c r="AF4345" i="5"/>
  <c r="AE4345" i="5"/>
  <c r="AD4345" i="5"/>
  <c r="AC4345" i="5"/>
  <c r="AH4344" i="5"/>
  <c r="AG4344" i="5"/>
  <c r="AF4344" i="5"/>
  <c r="AE4344" i="5"/>
  <c r="AD4344" i="5"/>
  <c r="AC4344" i="5"/>
  <c r="AH4343" i="5"/>
  <c r="AG4343" i="5"/>
  <c r="AF4343" i="5"/>
  <c r="AE4343" i="5"/>
  <c r="AD4343" i="5"/>
  <c r="AC4343" i="5"/>
  <c r="AH4342" i="5"/>
  <c r="AG4342" i="5"/>
  <c r="AF4342" i="5"/>
  <c r="AE4342" i="5"/>
  <c r="AD4342" i="5"/>
  <c r="AC4342" i="5"/>
  <c r="AH4341" i="5"/>
  <c r="AG4341" i="5"/>
  <c r="AF4341" i="5"/>
  <c r="AE4341" i="5"/>
  <c r="AD4341" i="5"/>
  <c r="AC4341" i="5"/>
  <c r="AH4340" i="5"/>
  <c r="AG4340" i="5"/>
  <c r="AF4340" i="5"/>
  <c r="AE4340" i="5"/>
  <c r="AD4340" i="5"/>
  <c r="AC4340" i="5"/>
  <c r="AH4339" i="5"/>
  <c r="AG4339" i="5"/>
  <c r="AF4339" i="5"/>
  <c r="AE4339" i="5"/>
  <c r="AD4339" i="5"/>
  <c r="AC4339" i="5"/>
  <c r="AH4338" i="5"/>
  <c r="AG4338" i="5"/>
  <c r="AF4338" i="5"/>
  <c r="AE4338" i="5"/>
  <c r="AD4338" i="5"/>
  <c r="AC4338" i="5"/>
  <c r="AH4337" i="5"/>
  <c r="AG4337" i="5"/>
  <c r="AF4337" i="5"/>
  <c r="AE4337" i="5"/>
  <c r="AD4337" i="5"/>
  <c r="AC4337" i="5"/>
  <c r="AH4336" i="5"/>
  <c r="AG4336" i="5"/>
  <c r="AF4336" i="5"/>
  <c r="AE4336" i="5"/>
  <c r="AD4336" i="5"/>
  <c r="AC4336" i="5"/>
  <c r="AH4335" i="5"/>
  <c r="AG4335" i="5"/>
  <c r="AF4335" i="5"/>
  <c r="AE4335" i="5"/>
  <c r="AD4335" i="5"/>
  <c r="AC4335" i="5"/>
  <c r="AH4334" i="5"/>
  <c r="AG4334" i="5"/>
  <c r="AF4334" i="5"/>
  <c r="AE4334" i="5"/>
  <c r="AD4334" i="5"/>
  <c r="AC4334" i="5"/>
  <c r="AH4333" i="5"/>
  <c r="AG4333" i="5"/>
  <c r="AF4333" i="5"/>
  <c r="AE4333" i="5"/>
  <c r="AD4333" i="5"/>
  <c r="AC4333" i="5"/>
  <c r="AH4332" i="5"/>
  <c r="AG4332" i="5"/>
  <c r="AF4332" i="5"/>
  <c r="AE4332" i="5"/>
  <c r="AD4332" i="5"/>
  <c r="AC4332" i="5"/>
  <c r="AH4331" i="5"/>
  <c r="AG4331" i="5"/>
  <c r="AF4331" i="5"/>
  <c r="AE4331" i="5"/>
  <c r="AD4331" i="5"/>
  <c r="AC4331" i="5"/>
  <c r="AH4330" i="5"/>
  <c r="AG4330" i="5"/>
  <c r="AF4330" i="5"/>
  <c r="AE4330" i="5"/>
  <c r="AD4330" i="5"/>
  <c r="AC4330" i="5"/>
  <c r="AH4329" i="5"/>
  <c r="AG4329" i="5"/>
  <c r="AF4329" i="5"/>
  <c r="AE4329" i="5"/>
  <c r="AD4329" i="5"/>
  <c r="AC4329" i="5"/>
  <c r="AH4328" i="5"/>
  <c r="AG4328" i="5"/>
  <c r="AF4328" i="5"/>
  <c r="AE4328" i="5"/>
  <c r="AD4328" i="5"/>
  <c r="AC4328" i="5"/>
  <c r="AH4327" i="5"/>
  <c r="AG4327" i="5"/>
  <c r="AF4327" i="5"/>
  <c r="AE4327" i="5"/>
  <c r="AD4327" i="5"/>
  <c r="AC4327" i="5"/>
  <c r="AH4326" i="5"/>
  <c r="AG4326" i="5"/>
  <c r="AF4326" i="5"/>
  <c r="AE4326" i="5"/>
  <c r="AD4326" i="5"/>
  <c r="AC4326" i="5"/>
  <c r="AH4325" i="5"/>
  <c r="AG4325" i="5"/>
  <c r="AF4325" i="5"/>
  <c r="AE4325" i="5"/>
  <c r="AD4325" i="5"/>
  <c r="AC4325" i="5"/>
  <c r="AH4324" i="5"/>
  <c r="AG4324" i="5"/>
  <c r="AF4324" i="5"/>
  <c r="AE4324" i="5"/>
  <c r="AD4324" i="5"/>
  <c r="AC4324" i="5"/>
  <c r="AH4323" i="5"/>
  <c r="AG4323" i="5"/>
  <c r="AF4323" i="5"/>
  <c r="AE4323" i="5"/>
  <c r="AD4323" i="5"/>
  <c r="AC4323" i="5"/>
  <c r="AH4322" i="5"/>
  <c r="AG4322" i="5"/>
  <c r="AF4322" i="5"/>
  <c r="AE4322" i="5"/>
  <c r="AD4322" i="5"/>
  <c r="AC4322" i="5"/>
  <c r="AH4321" i="5"/>
  <c r="AG4321" i="5"/>
  <c r="AF4321" i="5"/>
  <c r="AE4321" i="5"/>
  <c r="AD4321" i="5"/>
  <c r="AC4321" i="5"/>
  <c r="AH4320" i="5"/>
  <c r="AG4320" i="5"/>
  <c r="AF4320" i="5"/>
  <c r="AE4320" i="5"/>
  <c r="AD4320" i="5"/>
  <c r="AC4320" i="5"/>
  <c r="AH4319" i="5"/>
  <c r="AG4319" i="5"/>
  <c r="AF4319" i="5"/>
  <c r="AE4319" i="5"/>
  <c r="AD4319" i="5"/>
  <c r="AC4319" i="5"/>
  <c r="AH4318" i="5"/>
  <c r="AG4318" i="5"/>
  <c r="AF4318" i="5"/>
  <c r="AE4318" i="5"/>
  <c r="AD4318" i="5"/>
  <c r="AC4318" i="5"/>
  <c r="AH4317" i="5"/>
  <c r="AG4317" i="5"/>
  <c r="AF4317" i="5"/>
  <c r="AE4317" i="5"/>
  <c r="AD4317" i="5"/>
  <c r="AC4317" i="5"/>
  <c r="AH4316" i="5"/>
  <c r="AG4316" i="5"/>
  <c r="AF4316" i="5"/>
  <c r="AE4316" i="5"/>
  <c r="AD4316" i="5"/>
  <c r="AC4316" i="5"/>
  <c r="AH4315" i="5"/>
  <c r="AG4315" i="5"/>
  <c r="AF4315" i="5"/>
  <c r="AE4315" i="5"/>
  <c r="AD4315" i="5"/>
  <c r="AC4315" i="5"/>
  <c r="AH4314" i="5"/>
  <c r="AG4314" i="5"/>
  <c r="AF4314" i="5"/>
  <c r="AE4314" i="5"/>
  <c r="AD4314" i="5"/>
  <c r="AC4314" i="5"/>
  <c r="AH4313" i="5"/>
  <c r="AG4313" i="5"/>
  <c r="AF4313" i="5"/>
  <c r="AE4313" i="5"/>
  <c r="AD4313" i="5"/>
  <c r="AC4313" i="5"/>
  <c r="AH4312" i="5"/>
  <c r="AG4312" i="5"/>
  <c r="AF4312" i="5"/>
  <c r="AE4312" i="5"/>
  <c r="AD4312" i="5"/>
  <c r="AC4312" i="5"/>
  <c r="AH4311" i="5"/>
  <c r="AG4311" i="5"/>
  <c r="AF4311" i="5"/>
  <c r="AE4311" i="5"/>
  <c r="AD4311" i="5"/>
  <c r="AC4311" i="5"/>
  <c r="AH4310" i="5"/>
  <c r="AG4310" i="5"/>
  <c r="AF4310" i="5"/>
  <c r="AE4310" i="5"/>
  <c r="AD4310" i="5"/>
  <c r="AC4310" i="5"/>
  <c r="AH4309" i="5"/>
  <c r="AG4309" i="5"/>
  <c r="AF4309" i="5"/>
  <c r="AE4309" i="5"/>
  <c r="AD4309" i="5"/>
  <c r="AC4309" i="5"/>
  <c r="AH4308" i="5"/>
  <c r="AG4308" i="5"/>
  <c r="AF4308" i="5"/>
  <c r="AE4308" i="5"/>
  <c r="AD4308" i="5"/>
  <c r="AC4308" i="5"/>
  <c r="AH4307" i="5"/>
  <c r="AG4307" i="5"/>
  <c r="AF4307" i="5"/>
  <c r="AE4307" i="5"/>
  <c r="AD4307" i="5"/>
  <c r="AC4307" i="5"/>
  <c r="AH4306" i="5"/>
  <c r="AG4306" i="5"/>
  <c r="AF4306" i="5"/>
  <c r="AE4306" i="5"/>
  <c r="AD4306" i="5"/>
  <c r="AC4306" i="5"/>
  <c r="AH4305" i="5"/>
  <c r="AG4305" i="5"/>
  <c r="AF4305" i="5"/>
  <c r="AE4305" i="5"/>
  <c r="AD4305" i="5"/>
  <c r="AC4305" i="5"/>
  <c r="AH4304" i="5"/>
  <c r="AG4304" i="5"/>
  <c r="AF4304" i="5"/>
  <c r="AE4304" i="5"/>
  <c r="AD4304" i="5"/>
  <c r="AC4304" i="5"/>
  <c r="AH4303" i="5"/>
  <c r="AG4303" i="5"/>
  <c r="AF4303" i="5"/>
  <c r="AE4303" i="5"/>
  <c r="AD4303" i="5"/>
  <c r="AC4303" i="5"/>
  <c r="AH4302" i="5"/>
  <c r="AG4302" i="5"/>
  <c r="AF4302" i="5"/>
  <c r="AE4302" i="5"/>
  <c r="AD4302" i="5"/>
  <c r="AC4302" i="5"/>
  <c r="AH4301" i="5"/>
  <c r="AG4301" i="5"/>
  <c r="AF4301" i="5"/>
  <c r="AE4301" i="5"/>
  <c r="AD4301" i="5"/>
  <c r="AC4301" i="5"/>
  <c r="AH4300" i="5"/>
  <c r="AG4300" i="5"/>
  <c r="AF4300" i="5"/>
  <c r="AE4300" i="5"/>
  <c r="AD4300" i="5"/>
  <c r="AC4300" i="5"/>
  <c r="AH4299" i="5"/>
  <c r="AG4299" i="5"/>
  <c r="AF4299" i="5"/>
  <c r="AE4299" i="5"/>
  <c r="AD4299" i="5"/>
  <c r="AC4299" i="5"/>
  <c r="AH4298" i="5"/>
  <c r="AG4298" i="5"/>
  <c r="AF4298" i="5"/>
  <c r="AE4298" i="5"/>
  <c r="AD4298" i="5"/>
  <c r="AC4298" i="5"/>
  <c r="AH4297" i="5"/>
  <c r="AG4297" i="5"/>
  <c r="AF4297" i="5"/>
  <c r="AE4297" i="5"/>
  <c r="AD4297" i="5"/>
  <c r="AC4297" i="5"/>
  <c r="AH4296" i="5"/>
  <c r="AG4296" i="5"/>
  <c r="AF4296" i="5"/>
  <c r="AE4296" i="5"/>
  <c r="AD4296" i="5"/>
  <c r="AC4296" i="5"/>
  <c r="AH4295" i="5"/>
  <c r="AG4295" i="5"/>
  <c r="AF4295" i="5"/>
  <c r="AE4295" i="5"/>
  <c r="AD4295" i="5"/>
  <c r="AC4295" i="5"/>
  <c r="AH4294" i="5"/>
  <c r="AG4294" i="5"/>
  <c r="AF4294" i="5"/>
  <c r="AE4294" i="5"/>
  <c r="AD4294" i="5"/>
  <c r="AC4294" i="5"/>
  <c r="AH4293" i="5"/>
  <c r="AG4293" i="5"/>
  <c r="AF4293" i="5"/>
  <c r="AE4293" i="5"/>
  <c r="AD4293" i="5"/>
  <c r="AC4293" i="5"/>
  <c r="AH4292" i="5"/>
  <c r="AG4292" i="5"/>
  <c r="AF4292" i="5"/>
  <c r="AE4292" i="5"/>
  <c r="AD4292" i="5"/>
  <c r="AC4292" i="5"/>
  <c r="AH4291" i="5"/>
  <c r="AG4291" i="5"/>
  <c r="AF4291" i="5"/>
  <c r="AE4291" i="5"/>
  <c r="AD4291" i="5"/>
  <c r="AC4291" i="5"/>
  <c r="AH4290" i="5"/>
  <c r="AG4290" i="5"/>
  <c r="AF4290" i="5"/>
  <c r="AE4290" i="5"/>
  <c r="AD4290" i="5"/>
  <c r="AC4290" i="5"/>
  <c r="AH4289" i="5"/>
  <c r="AG4289" i="5"/>
  <c r="AF4289" i="5"/>
  <c r="AE4289" i="5"/>
  <c r="AD4289" i="5"/>
  <c r="AC4289" i="5"/>
  <c r="AH4288" i="5"/>
  <c r="AG4288" i="5"/>
  <c r="AF4288" i="5"/>
  <c r="AE4288" i="5"/>
  <c r="AD4288" i="5"/>
  <c r="AC4288" i="5"/>
  <c r="AH4287" i="5"/>
  <c r="AG4287" i="5"/>
  <c r="AF4287" i="5"/>
  <c r="AE4287" i="5"/>
  <c r="AD4287" i="5"/>
  <c r="AC4287" i="5"/>
  <c r="AH4286" i="5"/>
  <c r="AG4286" i="5"/>
  <c r="AF4286" i="5"/>
  <c r="AE4286" i="5"/>
  <c r="AD4286" i="5"/>
  <c r="AC4286" i="5"/>
  <c r="AH4285" i="5"/>
  <c r="AG4285" i="5"/>
  <c r="AF4285" i="5"/>
  <c r="AE4285" i="5"/>
  <c r="AD4285" i="5"/>
  <c r="AC4285" i="5"/>
  <c r="AH4284" i="5"/>
  <c r="AG4284" i="5"/>
  <c r="AF4284" i="5"/>
  <c r="AE4284" i="5"/>
  <c r="AD4284" i="5"/>
  <c r="AC4284" i="5"/>
  <c r="AH4283" i="5"/>
  <c r="AG4283" i="5"/>
  <c r="AF4283" i="5"/>
  <c r="AE4283" i="5"/>
  <c r="AD4283" i="5"/>
  <c r="AC4283" i="5"/>
  <c r="AH4282" i="5"/>
  <c r="AG4282" i="5"/>
  <c r="AF4282" i="5"/>
  <c r="AE4282" i="5"/>
  <c r="AD4282" i="5"/>
  <c r="AC4282" i="5"/>
  <c r="AH4281" i="5"/>
  <c r="AG4281" i="5"/>
  <c r="AF4281" i="5"/>
  <c r="AE4281" i="5"/>
  <c r="AD4281" i="5"/>
  <c r="AC4281" i="5"/>
  <c r="AH4280" i="5"/>
  <c r="AG4280" i="5"/>
  <c r="AF4280" i="5"/>
  <c r="AE4280" i="5"/>
  <c r="AD4280" i="5"/>
  <c r="AC4280" i="5"/>
  <c r="AH4279" i="5"/>
  <c r="AG4279" i="5"/>
  <c r="AF4279" i="5"/>
  <c r="AE4279" i="5"/>
  <c r="AD4279" i="5"/>
  <c r="AC4279" i="5"/>
  <c r="AH4278" i="5"/>
  <c r="AG4278" i="5"/>
  <c r="AF4278" i="5"/>
  <c r="AE4278" i="5"/>
  <c r="AD4278" i="5"/>
  <c r="AC4278" i="5"/>
  <c r="AH4277" i="5"/>
  <c r="AG4277" i="5"/>
  <c r="AF4277" i="5"/>
  <c r="AE4277" i="5"/>
  <c r="AD4277" i="5"/>
  <c r="AC4277" i="5"/>
  <c r="AH4276" i="5"/>
  <c r="AG4276" i="5"/>
  <c r="AF4276" i="5"/>
  <c r="AE4276" i="5"/>
  <c r="AD4276" i="5"/>
  <c r="AC4276" i="5"/>
  <c r="AH4275" i="5"/>
  <c r="AG4275" i="5"/>
  <c r="AF4275" i="5"/>
  <c r="AE4275" i="5"/>
  <c r="AD4275" i="5"/>
  <c r="AC4275" i="5"/>
  <c r="AH4274" i="5"/>
  <c r="AG4274" i="5"/>
  <c r="AF4274" i="5"/>
  <c r="AE4274" i="5"/>
  <c r="AD4274" i="5"/>
  <c r="AC4274" i="5"/>
  <c r="AH4273" i="5"/>
  <c r="AG4273" i="5"/>
  <c r="AF4273" i="5"/>
  <c r="AE4273" i="5"/>
  <c r="AD4273" i="5"/>
  <c r="AC4273" i="5"/>
  <c r="AH4272" i="5"/>
  <c r="AG4272" i="5"/>
  <c r="AF4272" i="5"/>
  <c r="AE4272" i="5"/>
  <c r="AD4272" i="5"/>
  <c r="AC4272" i="5"/>
  <c r="AH4271" i="5"/>
  <c r="AG4271" i="5"/>
  <c r="AF4271" i="5"/>
  <c r="AE4271" i="5"/>
  <c r="AD4271" i="5"/>
  <c r="AC4271" i="5"/>
  <c r="AH4270" i="5"/>
  <c r="AG4270" i="5"/>
  <c r="AF4270" i="5"/>
  <c r="AE4270" i="5"/>
  <c r="AD4270" i="5"/>
  <c r="AC4270" i="5"/>
  <c r="AH4269" i="5"/>
  <c r="AG4269" i="5"/>
  <c r="AF4269" i="5"/>
  <c r="AE4269" i="5"/>
  <c r="AD4269" i="5"/>
  <c r="AC4269" i="5"/>
  <c r="AH4268" i="5"/>
  <c r="AG4268" i="5"/>
  <c r="AF4268" i="5"/>
  <c r="AE4268" i="5"/>
  <c r="AD4268" i="5"/>
  <c r="AC4268" i="5"/>
  <c r="AH4267" i="5"/>
  <c r="AG4267" i="5"/>
  <c r="AF4267" i="5"/>
  <c r="AE4267" i="5"/>
  <c r="AD4267" i="5"/>
  <c r="AC4267" i="5"/>
  <c r="AH4266" i="5"/>
  <c r="AG4266" i="5"/>
  <c r="AF4266" i="5"/>
  <c r="AE4266" i="5"/>
  <c r="AD4266" i="5"/>
  <c r="AC4266" i="5"/>
  <c r="AH4265" i="5"/>
  <c r="AG4265" i="5"/>
  <c r="AF4265" i="5"/>
  <c r="AE4265" i="5"/>
  <c r="AD4265" i="5"/>
  <c r="AC4265" i="5"/>
  <c r="AH4264" i="5"/>
  <c r="AG4264" i="5"/>
  <c r="AF4264" i="5"/>
  <c r="AE4264" i="5"/>
  <c r="AD4264" i="5"/>
  <c r="AC4264" i="5"/>
  <c r="AH4263" i="5"/>
  <c r="AG4263" i="5"/>
  <c r="AF4263" i="5"/>
  <c r="AE4263" i="5"/>
  <c r="AD4263" i="5"/>
  <c r="AC4263" i="5"/>
  <c r="AH4262" i="5"/>
  <c r="AG4262" i="5"/>
  <c r="AF4262" i="5"/>
  <c r="AE4262" i="5"/>
  <c r="AD4262" i="5"/>
  <c r="AC4262" i="5"/>
  <c r="AH4261" i="5"/>
  <c r="AG4261" i="5"/>
  <c r="AF4261" i="5"/>
  <c r="AE4261" i="5"/>
  <c r="AD4261" i="5"/>
  <c r="AC4261" i="5"/>
  <c r="AH4260" i="5"/>
  <c r="AG4260" i="5"/>
  <c r="AF4260" i="5"/>
  <c r="AE4260" i="5"/>
  <c r="AD4260" i="5"/>
  <c r="AC4260" i="5"/>
  <c r="AH4259" i="5"/>
  <c r="AG4259" i="5"/>
  <c r="AF4259" i="5"/>
  <c r="AE4259" i="5"/>
  <c r="AD4259" i="5"/>
  <c r="AC4259" i="5"/>
  <c r="AH4258" i="5"/>
  <c r="AG4258" i="5"/>
  <c r="AF4258" i="5"/>
  <c r="AE4258" i="5"/>
  <c r="AD4258" i="5"/>
  <c r="AC4258" i="5"/>
  <c r="AH4257" i="5"/>
  <c r="AG4257" i="5"/>
  <c r="AF4257" i="5"/>
  <c r="AE4257" i="5"/>
  <c r="AD4257" i="5"/>
  <c r="AC4257" i="5"/>
  <c r="AH4256" i="5"/>
  <c r="AG4256" i="5"/>
  <c r="AF4256" i="5"/>
  <c r="AE4256" i="5"/>
  <c r="AD4256" i="5"/>
  <c r="AC4256" i="5"/>
  <c r="AH4255" i="5"/>
  <c r="AG4255" i="5"/>
  <c r="AF4255" i="5"/>
  <c r="AE4255" i="5"/>
  <c r="AD4255" i="5"/>
  <c r="AC4255" i="5"/>
  <c r="AH4254" i="5"/>
  <c r="AG4254" i="5"/>
  <c r="AF4254" i="5"/>
  <c r="AE4254" i="5"/>
  <c r="AD4254" i="5"/>
  <c r="AC4254" i="5"/>
  <c r="AH4253" i="5"/>
  <c r="AG4253" i="5"/>
  <c r="AF4253" i="5"/>
  <c r="AE4253" i="5"/>
  <c r="AD4253" i="5"/>
  <c r="AC4253" i="5"/>
  <c r="AH4252" i="5"/>
  <c r="AG4252" i="5"/>
  <c r="AF4252" i="5"/>
  <c r="AE4252" i="5"/>
  <c r="AD4252" i="5"/>
  <c r="AC4252" i="5"/>
  <c r="AH4251" i="5"/>
  <c r="AG4251" i="5"/>
  <c r="AF4251" i="5"/>
  <c r="AE4251" i="5"/>
  <c r="AD4251" i="5"/>
  <c r="AC4251" i="5"/>
  <c r="AH4250" i="5"/>
  <c r="AG4250" i="5"/>
  <c r="AF4250" i="5"/>
  <c r="AE4250" i="5"/>
  <c r="AD4250" i="5"/>
  <c r="AC4250" i="5"/>
  <c r="AH4249" i="5"/>
  <c r="AG4249" i="5"/>
  <c r="AF4249" i="5"/>
  <c r="AE4249" i="5"/>
  <c r="AD4249" i="5"/>
  <c r="AC4249" i="5"/>
  <c r="AH4248" i="5"/>
  <c r="AG4248" i="5"/>
  <c r="AF4248" i="5"/>
  <c r="AE4248" i="5"/>
  <c r="AD4248" i="5"/>
  <c r="AC4248" i="5"/>
  <c r="AH4247" i="5"/>
  <c r="AG4247" i="5"/>
  <c r="AF4247" i="5"/>
  <c r="AE4247" i="5"/>
  <c r="AD4247" i="5"/>
  <c r="AC4247" i="5"/>
  <c r="AH4246" i="5"/>
  <c r="AG4246" i="5"/>
  <c r="AF4246" i="5"/>
  <c r="AE4246" i="5"/>
  <c r="AD4246" i="5"/>
  <c r="AC4246" i="5"/>
  <c r="AH4245" i="5"/>
  <c r="AG4245" i="5"/>
  <c r="AF4245" i="5"/>
  <c r="AE4245" i="5"/>
  <c r="AD4245" i="5"/>
  <c r="AC4245" i="5"/>
  <c r="AH4244" i="5"/>
  <c r="AG4244" i="5"/>
  <c r="AF4244" i="5"/>
  <c r="AE4244" i="5"/>
  <c r="AD4244" i="5"/>
  <c r="AC4244" i="5"/>
  <c r="AH4243" i="5"/>
  <c r="AG4243" i="5"/>
  <c r="AF4243" i="5"/>
  <c r="AE4243" i="5"/>
  <c r="AD4243" i="5"/>
  <c r="AC4243" i="5"/>
  <c r="AH4242" i="5"/>
  <c r="AG4242" i="5"/>
  <c r="AF4242" i="5"/>
  <c r="AE4242" i="5"/>
  <c r="AD4242" i="5"/>
  <c r="AC4242" i="5"/>
  <c r="AH4241" i="5"/>
  <c r="AG4241" i="5"/>
  <c r="AF4241" i="5"/>
  <c r="AE4241" i="5"/>
  <c r="AD4241" i="5"/>
  <c r="AC4241" i="5"/>
  <c r="AH4240" i="5"/>
  <c r="AG4240" i="5"/>
  <c r="AF4240" i="5"/>
  <c r="AE4240" i="5"/>
  <c r="AD4240" i="5"/>
  <c r="AC4240" i="5"/>
  <c r="AH4239" i="5"/>
  <c r="AG4239" i="5"/>
  <c r="AF4239" i="5"/>
  <c r="AE4239" i="5"/>
  <c r="AD4239" i="5"/>
  <c r="AC4239" i="5"/>
  <c r="AH4238" i="5"/>
  <c r="AG4238" i="5"/>
  <c r="AF4238" i="5"/>
  <c r="AE4238" i="5"/>
  <c r="AD4238" i="5"/>
  <c r="AC4238" i="5"/>
  <c r="AH4237" i="5"/>
  <c r="AG4237" i="5"/>
  <c r="AF4237" i="5"/>
  <c r="AE4237" i="5"/>
  <c r="AD4237" i="5"/>
  <c r="AC4237" i="5"/>
  <c r="AH4236" i="5"/>
  <c r="AG4236" i="5"/>
  <c r="AF4236" i="5"/>
  <c r="AE4236" i="5"/>
  <c r="AD4236" i="5"/>
  <c r="AC4236" i="5"/>
  <c r="AH4235" i="5"/>
  <c r="AG4235" i="5"/>
  <c r="AF4235" i="5"/>
  <c r="AE4235" i="5"/>
  <c r="AD4235" i="5"/>
  <c r="AC4235" i="5"/>
  <c r="AH4234" i="5"/>
  <c r="AG4234" i="5"/>
  <c r="AF4234" i="5"/>
  <c r="AE4234" i="5"/>
  <c r="AD4234" i="5"/>
  <c r="AC4234" i="5"/>
  <c r="AH4233" i="5"/>
  <c r="AG4233" i="5"/>
  <c r="AF4233" i="5"/>
  <c r="AE4233" i="5"/>
  <c r="AD4233" i="5"/>
  <c r="AC4233" i="5"/>
  <c r="AH4232" i="5"/>
  <c r="AG4232" i="5"/>
  <c r="AF4232" i="5"/>
  <c r="AE4232" i="5"/>
  <c r="AD4232" i="5"/>
  <c r="AC4232" i="5"/>
  <c r="AH4231" i="5"/>
  <c r="AG4231" i="5"/>
  <c r="AF4231" i="5"/>
  <c r="AE4231" i="5"/>
  <c r="AD4231" i="5"/>
  <c r="AC4231" i="5"/>
  <c r="AH4230" i="5"/>
  <c r="AG4230" i="5"/>
  <c r="AF4230" i="5"/>
  <c r="AE4230" i="5"/>
  <c r="AD4230" i="5"/>
  <c r="AC4230" i="5"/>
  <c r="AH4229" i="5"/>
  <c r="AG4229" i="5"/>
  <c r="AF4229" i="5"/>
  <c r="AE4229" i="5"/>
  <c r="AD4229" i="5"/>
  <c r="AC4229" i="5"/>
  <c r="AH4228" i="5"/>
  <c r="AG4228" i="5"/>
  <c r="AF4228" i="5"/>
  <c r="AE4228" i="5"/>
  <c r="AD4228" i="5"/>
  <c r="AC4228" i="5"/>
  <c r="AH4227" i="5"/>
  <c r="AG4227" i="5"/>
  <c r="AF4227" i="5"/>
  <c r="AE4227" i="5"/>
  <c r="AD4227" i="5"/>
  <c r="AC4227" i="5"/>
  <c r="AH4226" i="5"/>
  <c r="AG4226" i="5"/>
  <c r="AF4226" i="5"/>
  <c r="AE4226" i="5"/>
  <c r="AD4226" i="5"/>
  <c r="AC4226" i="5"/>
  <c r="AH4225" i="5"/>
  <c r="AG4225" i="5"/>
  <c r="AF4225" i="5"/>
  <c r="AE4225" i="5"/>
  <c r="AD4225" i="5"/>
  <c r="AC4225" i="5"/>
  <c r="AH4224" i="5"/>
  <c r="AG4224" i="5"/>
  <c r="AF4224" i="5"/>
  <c r="AE4224" i="5"/>
  <c r="AD4224" i="5"/>
  <c r="AC4224" i="5"/>
  <c r="AH4223" i="5"/>
  <c r="AG4223" i="5"/>
  <c r="AF4223" i="5"/>
  <c r="AE4223" i="5"/>
  <c r="AD4223" i="5"/>
  <c r="AC4223" i="5"/>
  <c r="AH4222" i="5"/>
  <c r="AG4222" i="5"/>
  <c r="AF4222" i="5"/>
  <c r="AE4222" i="5"/>
  <c r="AD4222" i="5"/>
  <c r="AC4222" i="5"/>
  <c r="AH4221" i="5"/>
  <c r="AG4221" i="5"/>
  <c r="AF4221" i="5"/>
  <c r="AE4221" i="5"/>
  <c r="AD4221" i="5"/>
  <c r="AC4221" i="5"/>
  <c r="AH4220" i="5"/>
  <c r="AG4220" i="5"/>
  <c r="AF4220" i="5"/>
  <c r="AE4220" i="5"/>
  <c r="AD4220" i="5"/>
  <c r="AC4220" i="5"/>
  <c r="AH4219" i="5"/>
  <c r="AG4219" i="5"/>
  <c r="AF4219" i="5"/>
  <c r="AE4219" i="5"/>
  <c r="AD4219" i="5"/>
  <c r="AC4219" i="5"/>
  <c r="AH4218" i="5"/>
  <c r="AG4218" i="5"/>
  <c r="AF4218" i="5"/>
  <c r="AE4218" i="5"/>
  <c r="AD4218" i="5"/>
  <c r="AC4218" i="5"/>
  <c r="AH4217" i="5"/>
  <c r="AG4217" i="5"/>
  <c r="AF4217" i="5"/>
  <c r="AE4217" i="5"/>
  <c r="AD4217" i="5"/>
  <c r="AC4217" i="5"/>
  <c r="AH4216" i="5"/>
  <c r="AG4216" i="5"/>
  <c r="AF4216" i="5"/>
  <c r="AE4216" i="5"/>
  <c r="AD4216" i="5"/>
  <c r="AC4216" i="5"/>
  <c r="AH4215" i="5"/>
  <c r="AG4215" i="5"/>
  <c r="AF4215" i="5"/>
  <c r="AE4215" i="5"/>
  <c r="AD4215" i="5"/>
  <c r="AC4215" i="5"/>
  <c r="AH4214" i="5"/>
  <c r="AG4214" i="5"/>
  <c r="AF4214" i="5"/>
  <c r="AE4214" i="5"/>
  <c r="AD4214" i="5"/>
  <c r="AC4214" i="5"/>
  <c r="AH4213" i="5"/>
  <c r="AG4213" i="5"/>
  <c r="AF4213" i="5"/>
  <c r="AE4213" i="5"/>
  <c r="AD4213" i="5"/>
  <c r="AC4213" i="5"/>
  <c r="AH4212" i="5"/>
  <c r="AG4212" i="5"/>
  <c r="AF4212" i="5"/>
  <c r="AE4212" i="5"/>
  <c r="AD4212" i="5"/>
  <c r="AC4212" i="5"/>
  <c r="AH4211" i="5"/>
  <c r="AG4211" i="5"/>
  <c r="AF4211" i="5"/>
  <c r="AE4211" i="5"/>
  <c r="AD4211" i="5"/>
  <c r="AC4211" i="5"/>
  <c r="AH4210" i="5"/>
  <c r="AG4210" i="5"/>
  <c r="AF4210" i="5"/>
  <c r="AE4210" i="5"/>
  <c r="AD4210" i="5"/>
  <c r="AC4210" i="5"/>
  <c r="AH4209" i="5"/>
  <c r="AG4209" i="5"/>
  <c r="AF4209" i="5"/>
  <c r="AE4209" i="5"/>
  <c r="AD4209" i="5"/>
  <c r="AC4209" i="5"/>
  <c r="AH4208" i="5"/>
  <c r="AG4208" i="5"/>
  <c r="AF4208" i="5"/>
  <c r="AE4208" i="5"/>
  <c r="AD4208" i="5"/>
  <c r="AC4208" i="5"/>
  <c r="AH4207" i="5"/>
  <c r="AG4207" i="5"/>
  <c r="AF4207" i="5"/>
  <c r="AE4207" i="5"/>
  <c r="AD4207" i="5"/>
  <c r="AC4207" i="5"/>
  <c r="AH4206" i="5"/>
  <c r="AG4206" i="5"/>
  <c r="AF4206" i="5"/>
  <c r="AE4206" i="5"/>
  <c r="AD4206" i="5"/>
  <c r="AC4206" i="5"/>
  <c r="AH4205" i="5"/>
  <c r="AG4205" i="5"/>
  <c r="AF4205" i="5"/>
  <c r="AE4205" i="5"/>
  <c r="AD4205" i="5"/>
  <c r="AC4205" i="5"/>
  <c r="AH4204" i="5"/>
  <c r="AG4204" i="5"/>
  <c r="AF4204" i="5"/>
  <c r="AE4204" i="5"/>
  <c r="AD4204" i="5"/>
  <c r="AC4204" i="5"/>
  <c r="AH4203" i="5"/>
  <c r="AG4203" i="5"/>
  <c r="AF4203" i="5"/>
  <c r="AE4203" i="5"/>
  <c r="AD4203" i="5"/>
  <c r="AC4203" i="5"/>
  <c r="AH4202" i="5"/>
  <c r="AG4202" i="5"/>
  <c r="AF4202" i="5"/>
  <c r="AE4202" i="5"/>
  <c r="AD4202" i="5"/>
  <c r="AC4202" i="5"/>
  <c r="AH4201" i="5"/>
  <c r="AG4201" i="5"/>
  <c r="AF4201" i="5"/>
  <c r="AE4201" i="5"/>
  <c r="AD4201" i="5"/>
  <c r="AC4201" i="5"/>
  <c r="AH4200" i="5"/>
  <c r="AG4200" i="5"/>
  <c r="AF4200" i="5"/>
  <c r="AE4200" i="5"/>
  <c r="AD4200" i="5"/>
  <c r="AC4200" i="5"/>
  <c r="AH4199" i="5"/>
  <c r="AG4199" i="5"/>
  <c r="AF4199" i="5"/>
  <c r="AE4199" i="5"/>
  <c r="AD4199" i="5"/>
  <c r="AC4199" i="5"/>
  <c r="AH4198" i="5"/>
  <c r="AG4198" i="5"/>
  <c r="AF4198" i="5"/>
  <c r="AE4198" i="5"/>
  <c r="AD4198" i="5"/>
  <c r="AC4198" i="5"/>
  <c r="AH4197" i="5"/>
  <c r="AG4197" i="5"/>
  <c r="AF4197" i="5"/>
  <c r="AE4197" i="5"/>
  <c r="AD4197" i="5"/>
  <c r="AC4197" i="5"/>
  <c r="AH4196" i="5"/>
  <c r="AG4196" i="5"/>
  <c r="AF4196" i="5"/>
  <c r="AE4196" i="5"/>
  <c r="AD4196" i="5"/>
  <c r="AC4196" i="5"/>
  <c r="AH4195" i="5"/>
  <c r="AG4195" i="5"/>
  <c r="AF4195" i="5"/>
  <c r="AE4195" i="5"/>
  <c r="AD4195" i="5"/>
  <c r="AC4195" i="5"/>
  <c r="AH4194" i="5"/>
  <c r="AG4194" i="5"/>
  <c r="AF4194" i="5"/>
  <c r="AE4194" i="5"/>
  <c r="AD4194" i="5"/>
  <c r="AC4194" i="5"/>
  <c r="AH4193" i="5"/>
  <c r="AG4193" i="5"/>
  <c r="AF4193" i="5"/>
  <c r="AE4193" i="5"/>
  <c r="AD4193" i="5"/>
  <c r="AC4193" i="5"/>
  <c r="AH4192" i="5"/>
  <c r="AG4192" i="5"/>
  <c r="AF4192" i="5"/>
  <c r="AE4192" i="5"/>
  <c r="AD4192" i="5"/>
  <c r="AC4192" i="5"/>
  <c r="AH4191" i="5"/>
  <c r="AG4191" i="5"/>
  <c r="AF4191" i="5"/>
  <c r="AE4191" i="5"/>
  <c r="AD4191" i="5"/>
  <c r="AC4191" i="5"/>
  <c r="AH4190" i="5"/>
  <c r="AG4190" i="5"/>
  <c r="AF4190" i="5"/>
  <c r="AE4190" i="5"/>
  <c r="AD4190" i="5"/>
  <c r="AC4190" i="5"/>
  <c r="AH4189" i="5"/>
  <c r="AG4189" i="5"/>
  <c r="AF4189" i="5"/>
  <c r="AE4189" i="5"/>
  <c r="AD4189" i="5"/>
  <c r="AC4189" i="5"/>
  <c r="AH4188" i="5"/>
  <c r="AG4188" i="5"/>
  <c r="AF4188" i="5"/>
  <c r="AE4188" i="5"/>
  <c r="AD4188" i="5"/>
  <c r="AC4188" i="5"/>
  <c r="AH4187" i="5"/>
  <c r="AG4187" i="5"/>
  <c r="AF4187" i="5"/>
  <c r="AE4187" i="5"/>
  <c r="AD4187" i="5"/>
  <c r="AC4187" i="5"/>
  <c r="AH4186" i="5"/>
  <c r="AG4186" i="5"/>
  <c r="AF4186" i="5"/>
  <c r="AE4186" i="5"/>
  <c r="AD4186" i="5"/>
  <c r="AC4186" i="5"/>
  <c r="AH4185" i="5"/>
  <c r="AG4185" i="5"/>
  <c r="AF4185" i="5"/>
  <c r="AE4185" i="5"/>
  <c r="AD4185" i="5"/>
  <c r="AC4185" i="5"/>
  <c r="AH4184" i="5"/>
  <c r="AG4184" i="5"/>
  <c r="AF4184" i="5"/>
  <c r="AE4184" i="5"/>
  <c r="AD4184" i="5"/>
  <c r="AC4184" i="5"/>
  <c r="AH4183" i="5"/>
  <c r="AG4183" i="5"/>
  <c r="AF4183" i="5"/>
  <c r="AE4183" i="5"/>
  <c r="AD4183" i="5"/>
  <c r="AC4183" i="5"/>
  <c r="AH4182" i="5"/>
  <c r="AG4182" i="5"/>
  <c r="AF4182" i="5"/>
  <c r="AE4182" i="5"/>
  <c r="AD4182" i="5"/>
  <c r="AC4182" i="5"/>
  <c r="AH4181" i="5"/>
  <c r="AG4181" i="5"/>
  <c r="AF4181" i="5"/>
  <c r="AE4181" i="5"/>
  <c r="AD4181" i="5"/>
  <c r="AC4181" i="5"/>
  <c r="AH4180" i="5"/>
  <c r="AG4180" i="5"/>
  <c r="AF4180" i="5"/>
  <c r="AE4180" i="5"/>
  <c r="AD4180" i="5"/>
  <c r="AC4180" i="5"/>
  <c r="AH4179" i="5"/>
  <c r="AG4179" i="5"/>
  <c r="AF4179" i="5"/>
  <c r="AE4179" i="5"/>
  <c r="AD4179" i="5"/>
  <c r="AC4179" i="5"/>
  <c r="AH4178" i="5"/>
  <c r="AG4178" i="5"/>
  <c r="AF4178" i="5"/>
  <c r="AE4178" i="5"/>
  <c r="AD4178" i="5"/>
  <c r="AC4178" i="5"/>
  <c r="AH4177" i="5"/>
  <c r="AG4177" i="5"/>
  <c r="AF4177" i="5"/>
  <c r="AE4177" i="5"/>
  <c r="AD4177" i="5"/>
  <c r="AC4177" i="5"/>
  <c r="AH4176" i="5"/>
  <c r="AG4176" i="5"/>
  <c r="AF4176" i="5"/>
  <c r="AE4176" i="5"/>
  <c r="AD4176" i="5"/>
  <c r="AC4176" i="5"/>
  <c r="AH4175" i="5"/>
  <c r="AG4175" i="5"/>
  <c r="AF4175" i="5"/>
  <c r="AE4175" i="5"/>
  <c r="AD4175" i="5"/>
  <c r="AC4175" i="5"/>
  <c r="AH4174" i="5"/>
  <c r="AG4174" i="5"/>
  <c r="AF4174" i="5"/>
  <c r="AE4174" i="5"/>
  <c r="AD4174" i="5"/>
  <c r="AC4174" i="5"/>
  <c r="AH4173" i="5"/>
  <c r="AG4173" i="5"/>
  <c r="AF4173" i="5"/>
  <c r="AE4173" i="5"/>
  <c r="AD4173" i="5"/>
  <c r="AC4173" i="5"/>
  <c r="AH4172" i="5"/>
  <c r="AG4172" i="5"/>
  <c r="AF4172" i="5"/>
  <c r="AE4172" i="5"/>
  <c r="AD4172" i="5"/>
  <c r="AC4172" i="5"/>
  <c r="AH4171" i="5"/>
  <c r="AG4171" i="5"/>
  <c r="AF4171" i="5"/>
  <c r="AE4171" i="5"/>
  <c r="AD4171" i="5"/>
  <c r="AC4171" i="5"/>
  <c r="AH4170" i="5"/>
  <c r="AG4170" i="5"/>
  <c r="AF4170" i="5"/>
  <c r="AE4170" i="5"/>
  <c r="AD4170" i="5"/>
  <c r="AC4170" i="5"/>
  <c r="AH4169" i="5"/>
  <c r="AG4169" i="5"/>
  <c r="AF4169" i="5"/>
  <c r="AE4169" i="5"/>
  <c r="AD4169" i="5"/>
  <c r="AC4169" i="5"/>
  <c r="AH4168" i="5"/>
  <c r="AG4168" i="5"/>
  <c r="AF4168" i="5"/>
  <c r="AE4168" i="5"/>
  <c r="AD4168" i="5"/>
  <c r="AC4168" i="5"/>
  <c r="AH4167" i="5"/>
  <c r="AG4167" i="5"/>
  <c r="AF4167" i="5"/>
  <c r="AE4167" i="5"/>
  <c r="AD4167" i="5"/>
  <c r="AC4167" i="5"/>
  <c r="AH4166" i="5"/>
  <c r="AG4166" i="5"/>
  <c r="AF4166" i="5"/>
  <c r="AE4166" i="5"/>
  <c r="AD4166" i="5"/>
  <c r="AC4166" i="5"/>
  <c r="AH4165" i="5"/>
  <c r="AG4165" i="5"/>
  <c r="AF4165" i="5"/>
  <c r="AE4165" i="5"/>
  <c r="AD4165" i="5"/>
  <c r="AC4165" i="5"/>
  <c r="AH4164" i="5"/>
  <c r="AG4164" i="5"/>
  <c r="AF4164" i="5"/>
  <c r="AE4164" i="5"/>
  <c r="AD4164" i="5"/>
  <c r="AC4164" i="5"/>
  <c r="AH4163" i="5"/>
  <c r="AG4163" i="5"/>
  <c r="AF4163" i="5"/>
  <c r="AE4163" i="5"/>
  <c r="AD4163" i="5"/>
  <c r="AC4163" i="5"/>
  <c r="AH4162" i="5"/>
  <c r="AG4162" i="5"/>
  <c r="AF4162" i="5"/>
  <c r="AE4162" i="5"/>
  <c r="AD4162" i="5"/>
  <c r="AC4162" i="5"/>
  <c r="AH4161" i="5"/>
  <c r="AG4161" i="5"/>
  <c r="AF4161" i="5"/>
  <c r="AE4161" i="5"/>
  <c r="AD4161" i="5"/>
  <c r="AC4161" i="5"/>
  <c r="AH4160" i="5"/>
  <c r="AG4160" i="5"/>
  <c r="AF4160" i="5"/>
  <c r="AE4160" i="5"/>
  <c r="AD4160" i="5"/>
  <c r="AC4160" i="5"/>
  <c r="AH4159" i="5"/>
  <c r="AG4159" i="5"/>
  <c r="AF4159" i="5"/>
  <c r="AE4159" i="5"/>
  <c r="AD4159" i="5"/>
  <c r="AC4159" i="5"/>
  <c r="AH4158" i="5"/>
  <c r="AG4158" i="5"/>
  <c r="AF4158" i="5"/>
  <c r="AE4158" i="5"/>
  <c r="AD4158" i="5"/>
  <c r="AC4158" i="5"/>
  <c r="AH4157" i="5"/>
  <c r="AG4157" i="5"/>
  <c r="AF4157" i="5"/>
  <c r="AE4157" i="5"/>
  <c r="AD4157" i="5"/>
  <c r="AC4157" i="5"/>
  <c r="AH4156" i="5"/>
  <c r="AG4156" i="5"/>
  <c r="AF4156" i="5"/>
  <c r="AE4156" i="5"/>
  <c r="AD4156" i="5"/>
  <c r="AC4156" i="5"/>
  <c r="AH4155" i="5"/>
  <c r="AG4155" i="5"/>
  <c r="AF4155" i="5"/>
  <c r="AE4155" i="5"/>
  <c r="AD4155" i="5"/>
  <c r="AC4155" i="5"/>
  <c r="AH4154" i="5"/>
  <c r="AG4154" i="5"/>
  <c r="AF4154" i="5"/>
  <c r="AE4154" i="5"/>
  <c r="AD4154" i="5"/>
  <c r="AC4154" i="5"/>
  <c r="AH4153" i="5"/>
  <c r="AG4153" i="5"/>
  <c r="AF4153" i="5"/>
  <c r="AE4153" i="5"/>
  <c r="AD4153" i="5"/>
  <c r="AC4153" i="5"/>
  <c r="AH4152" i="5"/>
  <c r="AG4152" i="5"/>
  <c r="AF4152" i="5"/>
  <c r="AE4152" i="5"/>
  <c r="AD4152" i="5"/>
  <c r="AC4152" i="5"/>
  <c r="AH4151" i="5"/>
  <c r="AG4151" i="5"/>
  <c r="AF4151" i="5"/>
  <c r="AE4151" i="5"/>
  <c r="AD4151" i="5"/>
  <c r="AC4151" i="5"/>
  <c r="AH4150" i="5"/>
  <c r="AG4150" i="5"/>
  <c r="AF4150" i="5"/>
  <c r="AE4150" i="5"/>
  <c r="AD4150" i="5"/>
  <c r="AC4150" i="5"/>
  <c r="AH4149" i="5"/>
  <c r="AG4149" i="5"/>
  <c r="AF4149" i="5"/>
  <c r="AE4149" i="5"/>
  <c r="AD4149" i="5"/>
  <c r="AC4149" i="5"/>
  <c r="AH4148" i="5"/>
  <c r="AG4148" i="5"/>
  <c r="AF4148" i="5"/>
  <c r="AE4148" i="5"/>
  <c r="AD4148" i="5"/>
  <c r="AC4148" i="5"/>
  <c r="AH4147" i="5"/>
  <c r="AG4147" i="5"/>
  <c r="AF4147" i="5"/>
  <c r="AE4147" i="5"/>
  <c r="AD4147" i="5"/>
  <c r="AC4147" i="5"/>
  <c r="AH4146" i="5"/>
  <c r="AG4146" i="5"/>
  <c r="AF4146" i="5"/>
  <c r="AE4146" i="5"/>
  <c r="AD4146" i="5"/>
  <c r="AC4146" i="5"/>
  <c r="AH4145" i="5"/>
  <c r="AG4145" i="5"/>
  <c r="AF4145" i="5"/>
  <c r="AE4145" i="5"/>
  <c r="AD4145" i="5"/>
  <c r="AC4145" i="5"/>
  <c r="AH4144" i="5"/>
  <c r="AG4144" i="5"/>
  <c r="AF4144" i="5"/>
  <c r="AE4144" i="5"/>
  <c r="AD4144" i="5"/>
  <c r="AC4144" i="5"/>
  <c r="AH4143" i="5"/>
  <c r="AG4143" i="5"/>
  <c r="AF4143" i="5"/>
  <c r="AE4143" i="5"/>
  <c r="AD4143" i="5"/>
  <c r="AC4143" i="5"/>
  <c r="AH4142" i="5"/>
  <c r="AG4142" i="5"/>
  <c r="AF4142" i="5"/>
  <c r="AE4142" i="5"/>
  <c r="AD4142" i="5"/>
  <c r="AC4142" i="5"/>
  <c r="AH4141" i="5"/>
  <c r="AG4141" i="5"/>
  <c r="AF4141" i="5"/>
  <c r="AE4141" i="5"/>
  <c r="AD4141" i="5"/>
  <c r="AC4141" i="5"/>
  <c r="AH4140" i="5"/>
  <c r="AG4140" i="5"/>
  <c r="AF4140" i="5"/>
  <c r="AE4140" i="5"/>
  <c r="AD4140" i="5"/>
  <c r="AC4140" i="5"/>
  <c r="AH4139" i="5"/>
  <c r="AG4139" i="5"/>
  <c r="AF4139" i="5"/>
  <c r="AE4139" i="5"/>
  <c r="AD4139" i="5"/>
  <c r="AC4139" i="5"/>
  <c r="AH4138" i="5"/>
  <c r="AG4138" i="5"/>
  <c r="AF4138" i="5"/>
  <c r="AE4138" i="5"/>
  <c r="AD4138" i="5"/>
  <c r="AC4138" i="5"/>
  <c r="AH4137" i="5"/>
  <c r="AG4137" i="5"/>
  <c r="AF4137" i="5"/>
  <c r="AE4137" i="5"/>
  <c r="AD4137" i="5"/>
  <c r="AC4137" i="5"/>
  <c r="AH4136" i="5"/>
  <c r="AG4136" i="5"/>
  <c r="AF4136" i="5"/>
  <c r="AE4136" i="5"/>
  <c r="AD4136" i="5"/>
  <c r="AC4136" i="5"/>
  <c r="AH4135" i="5"/>
  <c r="AG4135" i="5"/>
  <c r="AF4135" i="5"/>
  <c r="AE4135" i="5"/>
  <c r="AD4135" i="5"/>
  <c r="AC4135" i="5"/>
  <c r="AH4134" i="5"/>
  <c r="AG4134" i="5"/>
  <c r="AF4134" i="5"/>
  <c r="AE4134" i="5"/>
  <c r="AD4134" i="5"/>
  <c r="AC4134" i="5"/>
  <c r="AH4133" i="5"/>
  <c r="AG4133" i="5"/>
  <c r="AF4133" i="5"/>
  <c r="AE4133" i="5"/>
  <c r="AD4133" i="5"/>
  <c r="AC4133" i="5"/>
  <c r="AH4132" i="5"/>
  <c r="AG4132" i="5"/>
  <c r="AF4132" i="5"/>
  <c r="AE4132" i="5"/>
  <c r="AD4132" i="5"/>
  <c r="AC4132" i="5"/>
  <c r="AH4131" i="5"/>
  <c r="AG4131" i="5"/>
  <c r="AF4131" i="5"/>
  <c r="AE4131" i="5"/>
  <c r="AD4131" i="5"/>
  <c r="AC4131" i="5"/>
  <c r="AH4130" i="5"/>
  <c r="AG4130" i="5"/>
  <c r="AF4130" i="5"/>
  <c r="AE4130" i="5"/>
  <c r="AD4130" i="5"/>
  <c r="AC4130" i="5"/>
  <c r="AH4129" i="5"/>
  <c r="AG4129" i="5"/>
  <c r="AF4129" i="5"/>
  <c r="AE4129" i="5"/>
  <c r="AD4129" i="5"/>
  <c r="AC4129" i="5"/>
  <c r="AH4128" i="5"/>
  <c r="AG4128" i="5"/>
  <c r="AF4128" i="5"/>
  <c r="AE4128" i="5"/>
  <c r="AD4128" i="5"/>
  <c r="AC4128" i="5"/>
  <c r="AH4127" i="5"/>
  <c r="AG4127" i="5"/>
  <c r="AF4127" i="5"/>
  <c r="AE4127" i="5"/>
  <c r="AD4127" i="5"/>
  <c r="AC4127" i="5"/>
  <c r="AH4126" i="5"/>
  <c r="AG4126" i="5"/>
  <c r="AF4126" i="5"/>
  <c r="AE4126" i="5"/>
  <c r="AD4126" i="5"/>
  <c r="AC4126" i="5"/>
  <c r="AH4125" i="5"/>
  <c r="AG4125" i="5"/>
  <c r="AF4125" i="5"/>
  <c r="AE4125" i="5"/>
  <c r="AD4125" i="5"/>
  <c r="AC4125" i="5"/>
  <c r="AH4124" i="5"/>
  <c r="AG4124" i="5"/>
  <c r="AF4124" i="5"/>
  <c r="AE4124" i="5"/>
  <c r="AD4124" i="5"/>
  <c r="AC4124" i="5"/>
  <c r="AH4123" i="5"/>
  <c r="AG4123" i="5"/>
  <c r="AF4123" i="5"/>
  <c r="AE4123" i="5"/>
  <c r="AD4123" i="5"/>
  <c r="AC4123" i="5"/>
  <c r="AH4122" i="5"/>
  <c r="AG4122" i="5"/>
  <c r="AF4122" i="5"/>
  <c r="AE4122" i="5"/>
  <c r="AD4122" i="5"/>
  <c r="AC4122" i="5"/>
  <c r="AH4121" i="5"/>
  <c r="AG4121" i="5"/>
  <c r="AF4121" i="5"/>
  <c r="AE4121" i="5"/>
  <c r="AD4121" i="5"/>
  <c r="AC4121" i="5"/>
  <c r="AH4120" i="5"/>
  <c r="AG4120" i="5"/>
  <c r="AF4120" i="5"/>
  <c r="AE4120" i="5"/>
  <c r="AD4120" i="5"/>
  <c r="AC4120" i="5"/>
  <c r="AH4119" i="5"/>
  <c r="AG4119" i="5"/>
  <c r="AF4119" i="5"/>
  <c r="AE4119" i="5"/>
  <c r="AD4119" i="5"/>
  <c r="AC4119" i="5"/>
  <c r="AH4118" i="5"/>
  <c r="AG4118" i="5"/>
  <c r="AF4118" i="5"/>
  <c r="AE4118" i="5"/>
  <c r="AD4118" i="5"/>
  <c r="AC4118" i="5"/>
  <c r="AH4117" i="5"/>
  <c r="AG4117" i="5"/>
  <c r="AF4117" i="5"/>
  <c r="AE4117" i="5"/>
  <c r="AD4117" i="5"/>
  <c r="AC4117" i="5"/>
  <c r="AH4116" i="5"/>
  <c r="AG4116" i="5"/>
  <c r="AF4116" i="5"/>
  <c r="AE4116" i="5"/>
  <c r="AD4116" i="5"/>
  <c r="AC4116" i="5"/>
  <c r="AH4115" i="5"/>
  <c r="AG4115" i="5"/>
  <c r="AF4115" i="5"/>
  <c r="AE4115" i="5"/>
  <c r="AD4115" i="5"/>
  <c r="AC4115" i="5"/>
  <c r="AH4114" i="5"/>
  <c r="AG4114" i="5"/>
  <c r="AF4114" i="5"/>
  <c r="AE4114" i="5"/>
  <c r="AD4114" i="5"/>
  <c r="AC4114" i="5"/>
  <c r="AH4113" i="5"/>
  <c r="AG4113" i="5"/>
  <c r="AF4113" i="5"/>
  <c r="AE4113" i="5"/>
  <c r="AD4113" i="5"/>
  <c r="AC4113" i="5"/>
  <c r="AH4112" i="5"/>
  <c r="AG4112" i="5"/>
  <c r="AF4112" i="5"/>
  <c r="AE4112" i="5"/>
  <c r="AD4112" i="5"/>
  <c r="AC4112" i="5"/>
  <c r="AH4111" i="5"/>
  <c r="AG4111" i="5"/>
  <c r="AF4111" i="5"/>
  <c r="AE4111" i="5"/>
  <c r="AD4111" i="5"/>
  <c r="AC4111" i="5"/>
  <c r="AH4110" i="5"/>
  <c r="AG4110" i="5"/>
  <c r="AF4110" i="5"/>
  <c r="AE4110" i="5"/>
  <c r="AD4110" i="5"/>
  <c r="AC4110" i="5"/>
  <c r="AH4109" i="5"/>
  <c r="AG4109" i="5"/>
  <c r="AF4109" i="5"/>
  <c r="AE4109" i="5"/>
  <c r="AD4109" i="5"/>
  <c r="AC4109" i="5"/>
  <c r="AH4108" i="5"/>
  <c r="AG4108" i="5"/>
  <c r="AF4108" i="5"/>
  <c r="AE4108" i="5"/>
  <c r="AD4108" i="5"/>
  <c r="AC4108" i="5"/>
  <c r="AH4107" i="5"/>
  <c r="AG4107" i="5"/>
  <c r="AF4107" i="5"/>
  <c r="AE4107" i="5"/>
  <c r="AD4107" i="5"/>
  <c r="AC4107" i="5"/>
  <c r="AH4106" i="5"/>
  <c r="AG4106" i="5"/>
  <c r="AF4106" i="5"/>
  <c r="AE4106" i="5"/>
  <c r="AD4106" i="5"/>
  <c r="AC4106" i="5"/>
  <c r="AH4105" i="5"/>
  <c r="AG4105" i="5"/>
  <c r="AF4105" i="5"/>
  <c r="AE4105" i="5"/>
  <c r="AD4105" i="5"/>
  <c r="AC4105" i="5"/>
  <c r="AH4104" i="5"/>
  <c r="AG4104" i="5"/>
  <c r="AF4104" i="5"/>
  <c r="AE4104" i="5"/>
  <c r="AD4104" i="5"/>
  <c r="AC4104" i="5"/>
  <c r="AH4103" i="5"/>
  <c r="AG4103" i="5"/>
  <c r="AF4103" i="5"/>
  <c r="AE4103" i="5"/>
  <c r="AD4103" i="5"/>
  <c r="AC4103" i="5"/>
  <c r="AH4102" i="5"/>
  <c r="AG4102" i="5"/>
  <c r="AF4102" i="5"/>
  <c r="AE4102" i="5"/>
  <c r="AD4102" i="5"/>
  <c r="AC4102" i="5"/>
  <c r="AH4101" i="5"/>
  <c r="AG4101" i="5"/>
  <c r="AF4101" i="5"/>
  <c r="AE4101" i="5"/>
  <c r="AD4101" i="5"/>
  <c r="AC4101" i="5"/>
  <c r="AH4100" i="5"/>
  <c r="AG4100" i="5"/>
  <c r="AF4100" i="5"/>
  <c r="AE4100" i="5"/>
  <c r="AD4100" i="5"/>
  <c r="AC4100" i="5"/>
  <c r="AH4099" i="5"/>
  <c r="AG4099" i="5"/>
  <c r="AF4099" i="5"/>
  <c r="AE4099" i="5"/>
  <c r="AD4099" i="5"/>
  <c r="AC4099" i="5"/>
  <c r="AH4098" i="5"/>
  <c r="AG4098" i="5"/>
  <c r="AF4098" i="5"/>
  <c r="AE4098" i="5"/>
  <c r="AD4098" i="5"/>
  <c r="AC4098" i="5"/>
  <c r="AH4097" i="5"/>
  <c r="AG4097" i="5"/>
  <c r="AF4097" i="5"/>
  <c r="AE4097" i="5"/>
  <c r="AD4097" i="5"/>
  <c r="AC4097" i="5"/>
  <c r="AH4096" i="5"/>
  <c r="AG4096" i="5"/>
  <c r="AF4096" i="5"/>
  <c r="AE4096" i="5"/>
  <c r="AD4096" i="5"/>
  <c r="AC4096" i="5"/>
  <c r="AH4095" i="5"/>
  <c r="AG4095" i="5"/>
  <c r="AF4095" i="5"/>
  <c r="AE4095" i="5"/>
  <c r="AD4095" i="5"/>
  <c r="AC4095" i="5"/>
  <c r="AH4094" i="5"/>
  <c r="AG4094" i="5"/>
  <c r="AF4094" i="5"/>
  <c r="AE4094" i="5"/>
  <c r="AD4094" i="5"/>
  <c r="AC4094" i="5"/>
  <c r="AH4093" i="5"/>
  <c r="AG4093" i="5"/>
  <c r="AF4093" i="5"/>
  <c r="AE4093" i="5"/>
  <c r="AD4093" i="5"/>
  <c r="AC4093" i="5"/>
  <c r="AH4092" i="5"/>
  <c r="AG4092" i="5"/>
  <c r="AF4092" i="5"/>
  <c r="AE4092" i="5"/>
  <c r="AD4092" i="5"/>
  <c r="AC4092" i="5"/>
  <c r="AH4091" i="5"/>
  <c r="AG4091" i="5"/>
  <c r="AF4091" i="5"/>
  <c r="AE4091" i="5"/>
  <c r="AD4091" i="5"/>
  <c r="AC4091" i="5"/>
  <c r="AH4090" i="5"/>
  <c r="AG4090" i="5"/>
  <c r="AF4090" i="5"/>
  <c r="AE4090" i="5"/>
  <c r="AD4090" i="5"/>
  <c r="AC4090" i="5"/>
  <c r="AH4089" i="5"/>
  <c r="AG4089" i="5"/>
  <c r="AF4089" i="5"/>
  <c r="AE4089" i="5"/>
  <c r="AD4089" i="5"/>
  <c r="AC4089" i="5"/>
  <c r="AH4088" i="5"/>
  <c r="AG4088" i="5"/>
  <c r="AF4088" i="5"/>
  <c r="AE4088" i="5"/>
  <c r="AD4088" i="5"/>
  <c r="AC4088" i="5"/>
  <c r="AH4087" i="5"/>
  <c r="AG4087" i="5"/>
  <c r="AF4087" i="5"/>
  <c r="AE4087" i="5"/>
  <c r="AD4087" i="5"/>
  <c r="AC4087" i="5"/>
  <c r="AH4086" i="5"/>
  <c r="AG4086" i="5"/>
  <c r="AF4086" i="5"/>
  <c r="AE4086" i="5"/>
  <c r="AD4086" i="5"/>
  <c r="AC4086" i="5"/>
  <c r="AH4085" i="5"/>
  <c r="AG4085" i="5"/>
  <c r="AF4085" i="5"/>
  <c r="AE4085" i="5"/>
  <c r="AD4085" i="5"/>
  <c r="AC4085" i="5"/>
  <c r="AH4084" i="5"/>
  <c r="AG4084" i="5"/>
  <c r="AF4084" i="5"/>
  <c r="AE4084" i="5"/>
  <c r="AD4084" i="5"/>
  <c r="AC4084" i="5"/>
  <c r="AH4083" i="5"/>
  <c r="AG4083" i="5"/>
  <c r="AF4083" i="5"/>
  <c r="AE4083" i="5"/>
  <c r="AD4083" i="5"/>
  <c r="AC4083" i="5"/>
  <c r="AH4082" i="5"/>
  <c r="AG4082" i="5"/>
  <c r="AF4082" i="5"/>
  <c r="AE4082" i="5"/>
  <c r="AD4082" i="5"/>
  <c r="AC4082" i="5"/>
  <c r="AH4081" i="5"/>
  <c r="AG4081" i="5"/>
  <c r="AF4081" i="5"/>
  <c r="AE4081" i="5"/>
  <c r="AD4081" i="5"/>
  <c r="AC4081" i="5"/>
  <c r="AH4080" i="5"/>
  <c r="AG4080" i="5"/>
  <c r="AF4080" i="5"/>
  <c r="AE4080" i="5"/>
  <c r="AD4080" i="5"/>
  <c r="AC4080" i="5"/>
  <c r="AH4079" i="5"/>
  <c r="AG4079" i="5"/>
  <c r="AF4079" i="5"/>
  <c r="AE4079" i="5"/>
  <c r="AD4079" i="5"/>
  <c r="AC4079" i="5"/>
  <c r="AH4078" i="5"/>
  <c r="AG4078" i="5"/>
  <c r="AF4078" i="5"/>
  <c r="AE4078" i="5"/>
  <c r="AD4078" i="5"/>
  <c r="AC4078" i="5"/>
  <c r="AH4077" i="5"/>
  <c r="AG4077" i="5"/>
  <c r="AF4077" i="5"/>
  <c r="AE4077" i="5"/>
  <c r="AD4077" i="5"/>
  <c r="AC4077" i="5"/>
  <c r="AH4076" i="5"/>
  <c r="AG4076" i="5"/>
  <c r="AF4076" i="5"/>
  <c r="AE4076" i="5"/>
  <c r="AD4076" i="5"/>
  <c r="AC4076" i="5"/>
  <c r="AH4075" i="5"/>
  <c r="AG4075" i="5"/>
  <c r="AF4075" i="5"/>
  <c r="AE4075" i="5"/>
  <c r="AD4075" i="5"/>
  <c r="AC4075" i="5"/>
  <c r="AH4074" i="5"/>
  <c r="AG4074" i="5"/>
  <c r="AF4074" i="5"/>
  <c r="AE4074" i="5"/>
  <c r="AD4074" i="5"/>
  <c r="AC4074" i="5"/>
  <c r="AH4073" i="5"/>
  <c r="AG4073" i="5"/>
  <c r="AF4073" i="5"/>
  <c r="AE4073" i="5"/>
  <c r="AD4073" i="5"/>
  <c r="AC4073" i="5"/>
  <c r="AH4072" i="5"/>
  <c r="AG4072" i="5"/>
  <c r="AF4072" i="5"/>
  <c r="AE4072" i="5"/>
  <c r="AD4072" i="5"/>
  <c r="AC4072" i="5"/>
  <c r="AH4071" i="5"/>
  <c r="AG4071" i="5"/>
  <c r="AF4071" i="5"/>
  <c r="AE4071" i="5"/>
  <c r="AD4071" i="5"/>
  <c r="AC4071" i="5"/>
  <c r="AH4070" i="5"/>
  <c r="AG4070" i="5"/>
  <c r="AF4070" i="5"/>
  <c r="AE4070" i="5"/>
  <c r="AD4070" i="5"/>
  <c r="AC4070" i="5"/>
  <c r="AH4069" i="5"/>
  <c r="AG4069" i="5"/>
  <c r="AF4069" i="5"/>
  <c r="AE4069" i="5"/>
  <c r="AD4069" i="5"/>
  <c r="AC4069" i="5"/>
  <c r="AH4068" i="5"/>
  <c r="AG4068" i="5"/>
  <c r="AF4068" i="5"/>
  <c r="AE4068" i="5"/>
  <c r="AD4068" i="5"/>
  <c r="AC4068" i="5"/>
  <c r="AH4067" i="5"/>
  <c r="AG4067" i="5"/>
  <c r="AF4067" i="5"/>
  <c r="AE4067" i="5"/>
  <c r="AD4067" i="5"/>
  <c r="AC4067" i="5"/>
  <c r="AH4066" i="5"/>
  <c r="AG4066" i="5"/>
  <c r="AF4066" i="5"/>
  <c r="AE4066" i="5"/>
  <c r="AD4066" i="5"/>
  <c r="AC4066" i="5"/>
  <c r="AH4065" i="5"/>
  <c r="AG4065" i="5"/>
  <c r="AF4065" i="5"/>
  <c r="AE4065" i="5"/>
  <c r="AD4065" i="5"/>
  <c r="AC4065" i="5"/>
  <c r="AH4064" i="5"/>
  <c r="AG4064" i="5"/>
  <c r="AF4064" i="5"/>
  <c r="AE4064" i="5"/>
  <c r="AD4064" i="5"/>
  <c r="AC4064" i="5"/>
  <c r="AH4063" i="5"/>
  <c r="AG4063" i="5"/>
  <c r="AF4063" i="5"/>
  <c r="AE4063" i="5"/>
  <c r="AD4063" i="5"/>
  <c r="AC4063" i="5"/>
  <c r="AH4062" i="5"/>
  <c r="AG4062" i="5"/>
  <c r="AF4062" i="5"/>
  <c r="AE4062" i="5"/>
  <c r="AD4062" i="5"/>
  <c r="AC4062" i="5"/>
  <c r="AH4061" i="5"/>
  <c r="AG4061" i="5"/>
  <c r="AF4061" i="5"/>
  <c r="AE4061" i="5"/>
  <c r="AD4061" i="5"/>
  <c r="AC4061" i="5"/>
  <c r="AH4060" i="5"/>
  <c r="AG4060" i="5"/>
  <c r="AF4060" i="5"/>
  <c r="AE4060" i="5"/>
  <c r="AD4060" i="5"/>
  <c r="AC4060" i="5"/>
  <c r="AH4059" i="5"/>
  <c r="AG4059" i="5"/>
  <c r="AF4059" i="5"/>
  <c r="AE4059" i="5"/>
  <c r="AD4059" i="5"/>
  <c r="AC4059" i="5"/>
  <c r="AH4058" i="5"/>
  <c r="AG4058" i="5"/>
  <c r="AF4058" i="5"/>
  <c r="AE4058" i="5"/>
  <c r="AD4058" i="5"/>
  <c r="AC4058" i="5"/>
  <c r="AH4057" i="5"/>
  <c r="AG4057" i="5"/>
  <c r="AF4057" i="5"/>
  <c r="AE4057" i="5"/>
  <c r="AD4057" i="5"/>
  <c r="AC4057" i="5"/>
  <c r="AH4056" i="5"/>
  <c r="AG4056" i="5"/>
  <c r="AF4056" i="5"/>
  <c r="AE4056" i="5"/>
  <c r="AD4056" i="5"/>
  <c r="AC4056" i="5"/>
  <c r="AH4055" i="5"/>
  <c r="AG4055" i="5"/>
  <c r="AF4055" i="5"/>
  <c r="AE4055" i="5"/>
  <c r="AD4055" i="5"/>
  <c r="AC4055" i="5"/>
  <c r="AH4054" i="5"/>
  <c r="AG4054" i="5"/>
  <c r="AF4054" i="5"/>
  <c r="AE4054" i="5"/>
  <c r="AD4054" i="5"/>
  <c r="AC4054" i="5"/>
  <c r="AH4053" i="5"/>
  <c r="AG4053" i="5"/>
  <c r="AF4053" i="5"/>
  <c r="AE4053" i="5"/>
  <c r="AD4053" i="5"/>
  <c r="AC4053" i="5"/>
  <c r="AH4052" i="5"/>
  <c r="AG4052" i="5"/>
  <c r="AF4052" i="5"/>
  <c r="AE4052" i="5"/>
  <c r="AD4052" i="5"/>
  <c r="AC4052" i="5"/>
  <c r="AH4051" i="5"/>
  <c r="AG4051" i="5"/>
  <c r="AF4051" i="5"/>
  <c r="AE4051" i="5"/>
  <c r="AD4051" i="5"/>
  <c r="AC4051" i="5"/>
  <c r="AH4050" i="5"/>
  <c r="AG4050" i="5"/>
  <c r="AF4050" i="5"/>
  <c r="AE4050" i="5"/>
  <c r="AD4050" i="5"/>
  <c r="AC4050" i="5"/>
  <c r="AH4049" i="5"/>
  <c r="AG4049" i="5"/>
  <c r="AF4049" i="5"/>
  <c r="AE4049" i="5"/>
  <c r="AD4049" i="5"/>
  <c r="AC4049" i="5"/>
  <c r="AH4048" i="5"/>
  <c r="AG4048" i="5"/>
  <c r="AF4048" i="5"/>
  <c r="AE4048" i="5"/>
  <c r="AD4048" i="5"/>
  <c r="AC4048" i="5"/>
  <c r="AH4047" i="5"/>
  <c r="AG4047" i="5"/>
  <c r="AF4047" i="5"/>
  <c r="AE4047" i="5"/>
  <c r="AD4047" i="5"/>
  <c r="AC4047" i="5"/>
  <c r="AH4046" i="5"/>
  <c r="AG4046" i="5"/>
  <c r="AF4046" i="5"/>
  <c r="AE4046" i="5"/>
  <c r="AD4046" i="5"/>
  <c r="AC4046" i="5"/>
  <c r="AH4045" i="5"/>
  <c r="AG4045" i="5"/>
  <c r="AF4045" i="5"/>
  <c r="AE4045" i="5"/>
  <c r="AD4045" i="5"/>
  <c r="AC4045" i="5"/>
  <c r="AH4044" i="5"/>
  <c r="AG4044" i="5"/>
  <c r="AF4044" i="5"/>
  <c r="AE4044" i="5"/>
  <c r="AD4044" i="5"/>
  <c r="AC4044" i="5"/>
  <c r="AH4043" i="5"/>
  <c r="AG4043" i="5"/>
  <c r="AF4043" i="5"/>
  <c r="AE4043" i="5"/>
  <c r="AD4043" i="5"/>
  <c r="AC4043" i="5"/>
  <c r="AH4042" i="5"/>
  <c r="AG4042" i="5"/>
  <c r="AF4042" i="5"/>
  <c r="AE4042" i="5"/>
  <c r="AD4042" i="5"/>
  <c r="AC4042" i="5"/>
  <c r="AH4041" i="5"/>
  <c r="AG4041" i="5"/>
  <c r="AF4041" i="5"/>
  <c r="AE4041" i="5"/>
  <c r="AD4041" i="5"/>
  <c r="AC4041" i="5"/>
  <c r="AH4040" i="5"/>
  <c r="AG4040" i="5"/>
  <c r="AF4040" i="5"/>
  <c r="AE4040" i="5"/>
  <c r="AD4040" i="5"/>
  <c r="AC4040" i="5"/>
  <c r="AH4039" i="5"/>
  <c r="AG4039" i="5"/>
  <c r="AF4039" i="5"/>
  <c r="AE4039" i="5"/>
  <c r="AD4039" i="5"/>
  <c r="AC4039" i="5"/>
  <c r="AH4038" i="5"/>
  <c r="AG4038" i="5"/>
  <c r="AF4038" i="5"/>
  <c r="AE4038" i="5"/>
  <c r="AD4038" i="5"/>
  <c r="AC4038" i="5"/>
  <c r="AH4037" i="5"/>
  <c r="AG4037" i="5"/>
  <c r="AF4037" i="5"/>
  <c r="AE4037" i="5"/>
  <c r="AD4037" i="5"/>
  <c r="AC4037" i="5"/>
  <c r="AH4036" i="5"/>
  <c r="AG4036" i="5"/>
  <c r="AF4036" i="5"/>
  <c r="AE4036" i="5"/>
  <c r="AD4036" i="5"/>
  <c r="AC4036" i="5"/>
  <c r="AH4035" i="5"/>
  <c r="AG4035" i="5"/>
  <c r="AF4035" i="5"/>
  <c r="AE4035" i="5"/>
  <c r="AD4035" i="5"/>
  <c r="AC4035" i="5"/>
  <c r="AH4034" i="5"/>
  <c r="AG4034" i="5"/>
  <c r="AF4034" i="5"/>
  <c r="AE4034" i="5"/>
  <c r="AD4034" i="5"/>
  <c r="AC4034" i="5"/>
  <c r="AH4033" i="5"/>
  <c r="AG4033" i="5"/>
  <c r="AF4033" i="5"/>
  <c r="AE4033" i="5"/>
  <c r="AD4033" i="5"/>
  <c r="AC4033" i="5"/>
  <c r="AH4032" i="5"/>
  <c r="AG4032" i="5"/>
  <c r="AF4032" i="5"/>
  <c r="AE4032" i="5"/>
  <c r="AD4032" i="5"/>
  <c r="AC4032" i="5"/>
  <c r="AH4031" i="5"/>
  <c r="AG4031" i="5"/>
  <c r="AF4031" i="5"/>
  <c r="AE4031" i="5"/>
  <c r="AD4031" i="5"/>
  <c r="AC4031" i="5"/>
  <c r="AH4030" i="5"/>
  <c r="AG4030" i="5"/>
  <c r="AF4030" i="5"/>
  <c r="AE4030" i="5"/>
  <c r="AD4030" i="5"/>
  <c r="AC4030" i="5"/>
  <c r="AH4029" i="5"/>
  <c r="AG4029" i="5"/>
  <c r="AF4029" i="5"/>
  <c r="AE4029" i="5"/>
  <c r="AD4029" i="5"/>
  <c r="AC4029" i="5"/>
  <c r="AH4028" i="5"/>
  <c r="AG4028" i="5"/>
  <c r="AF4028" i="5"/>
  <c r="AE4028" i="5"/>
  <c r="AD4028" i="5"/>
  <c r="AC4028" i="5"/>
  <c r="AH4027" i="5"/>
  <c r="AG4027" i="5"/>
  <c r="AF4027" i="5"/>
  <c r="AE4027" i="5"/>
  <c r="AD4027" i="5"/>
  <c r="AC4027" i="5"/>
  <c r="AH4026" i="5"/>
  <c r="AG4026" i="5"/>
  <c r="AF4026" i="5"/>
  <c r="AE4026" i="5"/>
  <c r="AD4026" i="5"/>
  <c r="AC4026" i="5"/>
  <c r="AH4025" i="5"/>
  <c r="AG4025" i="5"/>
  <c r="AF4025" i="5"/>
  <c r="AE4025" i="5"/>
  <c r="AD4025" i="5"/>
  <c r="AC4025" i="5"/>
  <c r="AH4024" i="5"/>
  <c r="AG4024" i="5"/>
  <c r="AF4024" i="5"/>
  <c r="AE4024" i="5"/>
  <c r="AD4024" i="5"/>
  <c r="AC4024" i="5"/>
  <c r="AH4023" i="5"/>
  <c r="AG4023" i="5"/>
  <c r="AF4023" i="5"/>
  <c r="AE4023" i="5"/>
  <c r="AD4023" i="5"/>
  <c r="AC4023" i="5"/>
  <c r="AH4022" i="5"/>
  <c r="AG4022" i="5"/>
  <c r="AF4022" i="5"/>
  <c r="AE4022" i="5"/>
  <c r="AD4022" i="5"/>
  <c r="AC4022" i="5"/>
  <c r="AH4021" i="5"/>
  <c r="AG4021" i="5"/>
  <c r="AF4021" i="5"/>
  <c r="AE4021" i="5"/>
  <c r="AD4021" i="5"/>
  <c r="AC4021" i="5"/>
  <c r="AH4020" i="5"/>
  <c r="AG4020" i="5"/>
  <c r="AF4020" i="5"/>
  <c r="AE4020" i="5"/>
  <c r="AD4020" i="5"/>
  <c r="AC4020" i="5"/>
  <c r="AH4019" i="5"/>
  <c r="AG4019" i="5"/>
  <c r="AF4019" i="5"/>
  <c r="AE4019" i="5"/>
  <c r="AD4019" i="5"/>
  <c r="AC4019" i="5"/>
  <c r="AH4018" i="5"/>
  <c r="AG4018" i="5"/>
  <c r="AF4018" i="5"/>
  <c r="AE4018" i="5"/>
  <c r="AD4018" i="5"/>
  <c r="AC4018" i="5"/>
  <c r="AH4017" i="5"/>
  <c r="AG4017" i="5"/>
  <c r="AF4017" i="5"/>
  <c r="AE4017" i="5"/>
  <c r="AD4017" i="5"/>
  <c r="AC4017" i="5"/>
  <c r="AH4016" i="5"/>
  <c r="AG4016" i="5"/>
  <c r="AF4016" i="5"/>
  <c r="AE4016" i="5"/>
  <c r="AD4016" i="5"/>
  <c r="AC4016" i="5"/>
  <c r="AH4015" i="5"/>
  <c r="AG4015" i="5"/>
  <c r="AF4015" i="5"/>
  <c r="AE4015" i="5"/>
  <c r="AD4015" i="5"/>
  <c r="AC4015" i="5"/>
  <c r="AH4014" i="5"/>
  <c r="AG4014" i="5"/>
  <c r="AF4014" i="5"/>
  <c r="AE4014" i="5"/>
  <c r="AD4014" i="5"/>
  <c r="AC4014" i="5"/>
  <c r="AH4013" i="5"/>
  <c r="AG4013" i="5"/>
  <c r="AF4013" i="5"/>
  <c r="AE4013" i="5"/>
  <c r="AD4013" i="5"/>
  <c r="AC4013" i="5"/>
  <c r="AH4012" i="5"/>
  <c r="AG4012" i="5"/>
  <c r="AF4012" i="5"/>
  <c r="AE4012" i="5"/>
  <c r="AD4012" i="5"/>
  <c r="AC4012" i="5"/>
  <c r="AH4011" i="5"/>
  <c r="AG4011" i="5"/>
  <c r="AF4011" i="5"/>
  <c r="AE4011" i="5"/>
  <c r="AD4011" i="5"/>
  <c r="AC4011" i="5"/>
  <c r="AH4010" i="5"/>
  <c r="AG4010" i="5"/>
  <c r="AF4010" i="5"/>
  <c r="AE4010" i="5"/>
  <c r="AD4010" i="5"/>
  <c r="AC4010" i="5"/>
  <c r="AH4009" i="5"/>
  <c r="AG4009" i="5"/>
  <c r="AF4009" i="5"/>
  <c r="AE4009" i="5"/>
  <c r="AD4009" i="5"/>
  <c r="AC4009" i="5"/>
  <c r="AH4008" i="5"/>
  <c r="AG4008" i="5"/>
  <c r="AF4008" i="5"/>
  <c r="AE4008" i="5"/>
  <c r="AD4008" i="5"/>
  <c r="AC4008" i="5"/>
  <c r="AH4007" i="5"/>
  <c r="AG4007" i="5"/>
  <c r="AF4007" i="5"/>
  <c r="AE4007" i="5"/>
  <c r="AD4007" i="5"/>
  <c r="AC4007" i="5"/>
  <c r="AH4006" i="5"/>
  <c r="AG4006" i="5"/>
  <c r="AF4006" i="5"/>
  <c r="AE4006" i="5"/>
  <c r="AD4006" i="5"/>
  <c r="AC4006" i="5"/>
  <c r="AH4005" i="5"/>
  <c r="AG4005" i="5"/>
  <c r="AF4005" i="5"/>
  <c r="AE4005" i="5"/>
  <c r="AD4005" i="5"/>
  <c r="AC4005" i="5"/>
  <c r="AH4004" i="5"/>
  <c r="AG4004" i="5"/>
  <c r="AF4004" i="5"/>
  <c r="AE4004" i="5"/>
  <c r="AD4004" i="5"/>
  <c r="AC4004" i="5"/>
  <c r="AH4003" i="5"/>
  <c r="AG4003" i="5"/>
  <c r="AF4003" i="5"/>
  <c r="AE4003" i="5"/>
  <c r="AD4003" i="5"/>
  <c r="AC4003" i="5"/>
  <c r="AH4002" i="5"/>
  <c r="AG4002" i="5"/>
  <c r="AF4002" i="5"/>
  <c r="AE4002" i="5"/>
  <c r="AD4002" i="5"/>
  <c r="AC4002" i="5"/>
  <c r="AH4001" i="5"/>
  <c r="AG4001" i="5"/>
  <c r="AF4001" i="5"/>
  <c r="AE4001" i="5"/>
  <c r="AD4001" i="5"/>
  <c r="AC4001" i="5"/>
  <c r="AH4000" i="5"/>
  <c r="AG4000" i="5"/>
  <c r="AF4000" i="5"/>
  <c r="AE4000" i="5"/>
  <c r="AD4000" i="5"/>
  <c r="AC4000" i="5"/>
  <c r="AH3999" i="5"/>
  <c r="AG3999" i="5"/>
  <c r="AF3999" i="5"/>
  <c r="AE3999" i="5"/>
  <c r="AD3999" i="5"/>
  <c r="AC3999" i="5"/>
  <c r="AH3998" i="5"/>
  <c r="AG3998" i="5"/>
  <c r="AF3998" i="5"/>
  <c r="AE3998" i="5"/>
  <c r="AD3998" i="5"/>
  <c r="AC3998" i="5"/>
  <c r="AH3997" i="5"/>
  <c r="AG3997" i="5"/>
  <c r="AF3997" i="5"/>
  <c r="AE3997" i="5"/>
  <c r="AD3997" i="5"/>
  <c r="AC3997" i="5"/>
  <c r="AH3996" i="5"/>
  <c r="AG3996" i="5"/>
  <c r="AF3996" i="5"/>
  <c r="AE3996" i="5"/>
  <c r="AD3996" i="5"/>
  <c r="AC3996" i="5"/>
  <c r="AH3995" i="5"/>
  <c r="AG3995" i="5"/>
  <c r="AF3995" i="5"/>
  <c r="AE3995" i="5"/>
  <c r="AD3995" i="5"/>
  <c r="AC3995" i="5"/>
  <c r="AH3994" i="5"/>
  <c r="AG3994" i="5"/>
  <c r="AF3994" i="5"/>
  <c r="AE3994" i="5"/>
  <c r="AD3994" i="5"/>
  <c r="AC3994" i="5"/>
  <c r="AH3993" i="5"/>
  <c r="AG3993" i="5"/>
  <c r="AF3993" i="5"/>
  <c r="AE3993" i="5"/>
  <c r="AD3993" i="5"/>
  <c r="AC3993" i="5"/>
  <c r="AH3992" i="5"/>
  <c r="AG3992" i="5"/>
  <c r="AF3992" i="5"/>
  <c r="AE3992" i="5"/>
  <c r="AD3992" i="5"/>
  <c r="AC3992" i="5"/>
  <c r="AH3991" i="5"/>
  <c r="AG3991" i="5"/>
  <c r="AF3991" i="5"/>
  <c r="AE3991" i="5"/>
  <c r="AD3991" i="5"/>
  <c r="AC3991" i="5"/>
  <c r="AH3990" i="5"/>
  <c r="AG3990" i="5"/>
  <c r="AF3990" i="5"/>
  <c r="AE3990" i="5"/>
  <c r="AD3990" i="5"/>
  <c r="AC3990" i="5"/>
  <c r="AH3989" i="5"/>
  <c r="AG3989" i="5"/>
  <c r="AF3989" i="5"/>
  <c r="AE3989" i="5"/>
  <c r="AD3989" i="5"/>
  <c r="AC3989" i="5"/>
  <c r="AH3988" i="5"/>
  <c r="AG3988" i="5"/>
  <c r="AF3988" i="5"/>
  <c r="AE3988" i="5"/>
  <c r="AD3988" i="5"/>
  <c r="AC3988" i="5"/>
  <c r="AH3987" i="5"/>
  <c r="AG3987" i="5"/>
  <c r="AF3987" i="5"/>
  <c r="AE3987" i="5"/>
  <c r="AD3987" i="5"/>
  <c r="AC3987" i="5"/>
  <c r="AH3986" i="5"/>
  <c r="AG3986" i="5"/>
  <c r="AF3986" i="5"/>
  <c r="AE3986" i="5"/>
  <c r="AD3986" i="5"/>
  <c r="AC3986" i="5"/>
  <c r="AH3985" i="5"/>
  <c r="AG3985" i="5"/>
  <c r="AF3985" i="5"/>
  <c r="AE3985" i="5"/>
  <c r="AD3985" i="5"/>
  <c r="AC3985" i="5"/>
  <c r="AH3984" i="5"/>
  <c r="AG3984" i="5"/>
  <c r="AF3984" i="5"/>
  <c r="AE3984" i="5"/>
  <c r="AD3984" i="5"/>
  <c r="AC3984" i="5"/>
  <c r="AH3983" i="5"/>
  <c r="AG3983" i="5"/>
  <c r="AF3983" i="5"/>
  <c r="AE3983" i="5"/>
  <c r="AD3983" i="5"/>
  <c r="AC3983" i="5"/>
  <c r="AH3982" i="5"/>
  <c r="AG3982" i="5"/>
  <c r="AF3982" i="5"/>
  <c r="AE3982" i="5"/>
  <c r="AD3982" i="5"/>
  <c r="AC3982" i="5"/>
  <c r="AH3981" i="5"/>
  <c r="AG3981" i="5"/>
  <c r="AF3981" i="5"/>
  <c r="AE3981" i="5"/>
  <c r="AD3981" i="5"/>
  <c r="AC3981" i="5"/>
  <c r="AH3980" i="5"/>
  <c r="AG3980" i="5"/>
  <c r="AF3980" i="5"/>
  <c r="AE3980" i="5"/>
  <c r="AD3980" i="5"/>
  <c r="AC3980" i="5"/>
  <c r="AH3979" i="5"/>
  <c r="AG3979" i="5"/>
  <c r="AF3979" i="5"/>
  <c r="AE3979" i="5"/>
  <c r="AD3979" i="5"/>
  <c r="AC3979" i="5"/>
  <c r="AH3978" i="5"/>
  <c r="AG3978" i="5"/>
  <c r="AF3978" i="5"/>
  <c r="AE3978" i="5"/>
  <c r="AD3978" i="5"/>
  <c r="AC3978" i="5"/>
  <c r="AH3977" i="5"/>
  <c r="AG3977" i="5"/>
  <c r="AF3977" i="5"/>
  <c r="AE3977" i="5"/>
  <c r="AD3977" i="5"/>
  <c r="AC3977" i="5"/>
  <c r="AH3976" i="5"/>
  <c r="AG3976" i="5"/>
  <c r="AF3976" i="5"/>
  <c r="AE3976" i="5"/>
  <c r="AD3976" i="5"/>
  <c r="AC3976" i="5"/>
  <c r="AH3975" i="5"/>
  <c r="AG3975" i="5"/>
  <c r="AF3975" i="5"/>
  <c r="AE3975" i="5"/>
  <c r="AD3975" i="5"/>
  <c r="AC3975" i="5"/>
  <c r="AH3974" i="5"/>
  <c r="AG3974" i="5"/>
  <c r="AF3974" i="5"/>
  <c r="AE3974" i="5"/>
  <c r="AD3974" i="5"/>
  <c r="AC3974" i="5"/>
  <c r="AH3973" i="5"/>
  <c r="AG3973" i="5"/>
  <c r="AF3973" i="5"/>
  <c r="AE3973" i="5"/>
  <c r="AD3973" i="5"/>
  <c r="AC3973" i="5"/>
  <c r="AH3972" i="5"/>
  <c r="AG3972" i="5"/>
  <c r="AF3972" i="5"/>
  <c r="AE3972" i="5"/>
  <c r="AD3972" i="5"/>
  <c r="AC3972" i="5"/>
  <c r="AH3971" i="5"/>
  <c r="AG3971" i="5"/>
  <c r="AF3971" i="5"/>
  <c r="AE3971" i="5"/>
  <c r="AD3971" i="5"/>
  <c r="AC3971" i="5"/>
  <c r="AH3970" i="5"/>
  <c r="AG3970" i="5"/>
  <c r="AF3970" i="5"/>
  <c r="AE3970" i="5"/>
  <c r="AD3970" i="5"/>
  <c r="AC3970" i="5"/>
  <c r="AH3969" i="5"/>
  <c r="AG3969" i="5"/>
  <c r="AF3969" i="5"/>
  <c r="AE3969" i="5"/>
  <c r="AD3969" i="5"/>
  <c r="AC3969" i="5"/>
  <c r="AH3968" i="5"/>
  <c r="AG3968" i="5"/>
  <c r="AF3968" i="5"/>
  <c r="AE3968" i="5"/>
  <c r="AD3968" i="5"/>
  <c r="AC3968" i="5"/>
  <c r="AH3967" i="5"/>
  <c r="AG3967" i="5"/>
  <c r="AF3967" i="5"/>
  <c r="AE3967" i="5"/>
  <c r="AD3967" i="5"/>
  <c r="AC3967" i="5"/>
  <c r="AH3966" i="5"/>
  <c r="AG3966" i="5"/>
  <c r="AF3966" i="5"/>
  <c r="AE3966" i="5"/>
  <c r="AD3966" i="5"/>
  <c r="AC3966" i="5"/>
  <c r="AH3965" i="5"/>
  <c r="AG3965" i="5"/>
  <c r="AF3965" i="5"/>
  <c r="AE3965" i="5"/>
  <c r="AD3965" i="5"/>
  <c r="AC3965" i="5"/>
  <c r="AH3964" i="5"/>
  <c r="AG3964" i="5"/>
  <c r="AF3964" i="5"/>
  <c r="AE3964" i="5"/>
  <c r="AD3964" i="5"/>
  <c r="AC3964" i="5"/>
  <c r="AH3963" i="5"/>
  <c r="AG3963" i="5"/>
  <c r="AF3963" i="5"/>
  <c r="AE3963" i="5"/>
  <c r="AD3963" i="5"/>
  <c r="AC3963" i="5"/>
  <c r="AH3962" i="5"/>
  <c r="AG3962" i="5"/>
  <c r="AF3962" i="5"/>
  <c r="AE3962" i="5"/>
  <c r="AD3962" i="5"/>
  <c r="AC3962" i="5"/>
  <c r="AH3961" i="5"/>
  <c r="AG3961" i="5"/>
  <c r="AF3961" i="5"/>
  <c r="AE3961" i="5"/>
  <c r="AD3961" i="5"/>
  <c r="AC3961" i="5"/>
  <c r="AH3960" i="5"/>
  <c r="AG3960" i="5"/>
  <c r="AF3960" i="5"/>
  <c r="AE3960" i="5"/>
  <c r="AD3960" i="5"/>
  <c r="AC3960" i="5"/>
  <c r="AH3959" i="5"/>
  <c r="AG3959" i="5"/>
  <c r="AF3959" i="5"/>
  <c r="AE3959" i="5"/>
  <c r="AD3959" i="5"/>
  <c r="AC3959" i="5"/>
  <c r="AH3958" i="5"/>
  <c r="AG3958" i="5"/>
  <c r="AF3958" i="5"/>
  <c r="AE3958" i="5"/>
  <c r="AD3958" i="5"/>
  <c r="AC3958" i="5"/>
  <c r="AH3957" i="5"/>
  <c r="AG3957" i="5"/>
  <c r="AF3957" i="5"/>
  <c r="AE3957" i="5"/>
  <c r="AD3957" i="5"/>
  <c r="AC3957" i="5"/>
  <c r="AH3956" i="5"/>
  <c r="AG3956" i="5"/>
  <c r="AF3956" i="5"/>
  <c r="AE3956" i="5"/>
  <c r="AD3956" i="5"/>
  <c r="AC3956" i="5"/>
  <c r="AH3955" i="5"/>
  <c r="AG3955" i="5"/>
  <c r="AF3955" i="5"/>
  <c r="AE3955" i="5"/>
  <c r="AD3955" i="5"/>
  <c r="AC3955" i="5"/>
  <c r="AH3954" i="5"/>
  <c r="AG3954" i="5"/>
  <c r="AF3954" i="5"/>
  <c r="AE3954" i="5"/>
  <c r="AD3954" i="5"/>
  <c r="AC3954" i="5"/>
  <c r="AH3953" i="5"/>
  <c r="AG3953" i="5"/>
  <c r="AF3953" i="5"/>
  <c r="AE3953" i="5"/>
  <c r="AD3953" i="5"/>
  <c r="AC3953" i="5"/>
  <c r="AH3952" i="5"/>
  <c r="AG3952" i="5"/>
  <c r="AF3952" i="5"/>
  <c r="AE3952" i="5"/>
  <c r="AD3952" i="5"/>
  <c r="AC3952" i="5"/>
  <c r="AH3951" i="5"/>
  <c r="AG3951" i="5"/>
  <c r="AF3951" i="5"/>
  <c r="AE3951" i="5"/>
  <c r="AD3951" i="5"/>
  <c r="AC3951" i="5"/>
  <c r="AH3950" i="5"/>
  <c r="AG3950" i="5"/>
  <c r="AF3950" i="5"/>
  <c r="AE3950" i="5"/>
  <c r="AD3950" i="5"/>
  <c r="AC3950" i="5"/>
  <c r="AH3949" i="5"/>
  <c r="AG3949" i="5"/>
  <c r="AF3949" i="5"/>
  <c r="AE3949" i="5"/>
  <c r="AD3949" i="5"/>
  <c r="AC3949" i="5"/>
  <c r="AH3948" i="5"/>
  <c r="AG3948" i="5"/>
  <c r="AF3948" i="5"/>
  <c r="AE3948" i="5"/>
  <c r="AD3948" i="5"/>
  <c r="AC3948" i="5"/>
  <c r="AH3947" i="5"/>
  <c r="AG3947" i="5"/>
  <c r="AF3947" i="5"/>
  <c r="AE3947" i="5"/>
  <c r="AD3947" i="5"/>
  <c r="AC3947" i="5"/>
  <c r="AH3946" i="5"/>
  <c r="AG3946" i="5"/>
  <c r="AF3946" i="5"/>
  <c r="AE3946" i="5"/>
  <c r="AD3946" i="5"/>
  <c r="AC3946" i="5"/>
  <c r="AH3945" i="5"/>
  <c r="AG3945" i="5"/>
  <c r="AF3945" i="5"/>
  <c r="AE3945" i="5"/>
  <c r="AD3945" i="5"/>
  <c r="AC3945" i="5"/>
  <c r="AH3944" i="5"/>
  <c r="AG3944" i="5"/>
  <c r="AF3944" i="5"/>
  <c r="AE3944" i="5"/>
  <c r="AD3944" i="5"/>
  <c r="AC3944" i="5"/>
  <c r="AH3943" i="5"/>
  <c r="AG3943" i="5"/>
  <c r="AF3943" i="5"/>
  <c r="AE3943" i="5"/>
  <c r="AD3943" i="5"/>
  <c r="AC3943" i="5"/>
  <c r="AH3942" i="5"/>
  <c r="AG3942" i="5"/>
  <c r="AF3942" i="5"/>
  <c r="AE3942" i="5"/>
  <c r="AD3942" i="5"/>
  <c r="AC3942" i="5"/>
  <c r="AH3941" i="5"/>
  <c r="AG3941" i="5"/>
  <c r="AF3941" i="5"/>
  <c r="AE3941" i="5"/>
  <c r="AD3941" i="5"/>
  <c r="AC3941" i="5"/>
  <c r="AH3940" i="5"/>
  <c r="AG3940" i="5"/>
  <c r="AF3940" i="5"/>
  <c r="AE3940" i="5"/>
  <c r="AD3940" i="5"/>
  <c r="AC3940" i="5"/>
  <c r="AH3939" i="5"/>
  <c r="AG3939" i="5"/>
  <c r="AF3939" i="5"/>
  <c r="AE3939" i="5"/>
  <c r="AD3939" i="5"/>
  <c r="AC3939" i="5"/>
  <c r="AH3938" i="5"/>
  <c r="AG3938" i="5"/>
  <c r="AF3938" i="5"/>
  <c r="AE3938" i="5"/>
  <c r="AD3938" i="5"/>
  <c r="AC3938" i="5"/>
  <c r="AH3937" i="5"/>
  <c r="AG3937" i="5"/>
  <c r="AF3937" i="5"/>
  <c r="AE3937" i="5"/>
  <c r="AD3937" i="5"/>
  <c r="AC3937" i="5"/>
  <c r="AH3936" i="5"/>
  <c r="AG3936" i="5"/>
  <c r="AF3936" i="5"/>
  <c r="AE3936" i="5"/>
  <c r="AD3936" i="5"/>
  <c r="AC3936" i="5"/>
  <c r="AH3935" i="5"/>
  <c r="AG3935" i="5"/>
  <c r="AF3935" i="5"/>
  <c r="AE3935" i="5"/>
  <c r="AD3935" i="5"/>
  <c r="AC3935" i="5"/>
  <c r="AH3934" i="5"/>
  <c r="AG3934" i="5"/>
  <c r="AF3934" i="5"/>
  <c r="AE3934" i="5"/>
  <c r="AD3934" i="5"/>
  <c r="AC3934" i="5"/>
  <c r="AH3933" i="5"/>
  <c r="AG3933" i="5"/>
  <c r="AF3933" i="5"/>
  <c r="AE3933" i="5"/>
  <c r="AD3933" i="5"/>
  <c r="AC3933" i="5"/>
  <c r="AH3932" i="5"/>
  <c r="AG3932" i="5"/>
  <c r="AF3932" i="5"/>
  <c r="AE3932" i="5"/>
  <c r="AD3932" i="5"/>
  <c r="AC3932" i="5"/>
  <c r="AH3931" i="5"/>
  <c r="AG3931" i="5"/>
  <c r="AF3931" i="5"/>
  <c r="AE3931" i="5"/>
  <c r="AD3931" i="5"/>
  <c r="AC3931" i="5"/>
  <c r="AH3930" i="5"/>
  <c r="AG3930" i="5"/>
  <c r="AF3930" i="5"/>
  <c r="AE3930" i="5"/>
  <c r="AD3930" i="5"/>
  <c r="AC3930" i="5"/>
  <c r="AH3929" i="5"/>
  <c r="AG3929" i="5"/>
  <c r="AF3929" i="5"/>
  <c r="AE3929" i="5"/>
  <c r="AD3929" i="5"/>
  <c r="AC3929" i="5"/>
  <c r="AH3928" i="5"/>
  <c r="AG3928" i="5"/>
  <c r="AF3928" i="5"/>
  <c r="AE3928" i="5"/>
  <c r="AD3928" i="5"/>
  <c r="AC3928" i="5"/>
  <c r="AH3927" i="5"/>
  <c r="AG3927" i="5"/>
  <c r="AF3927" i="5"/>
  <c r="AE3927" i="5"/>
  <c r="AD3927" i="5"/>
  <c r="AC3927" i="5"/>
  <c r="AH3926" i="5"/>
  <c r="AG3926" i="5"/>
  <c r="AF3926" i="5"/>
  <c r="AE3926" i="5"/>
  <c r="AD3926" i="5"/>
  <c r="AC3926" i="5"/>
  <c r="AH3925" i="5"/>
  <c r="AG3925" i="5"/>
  <c r="AF3925" i="5"/>
  <c r="AE3925" i="5"/>
  <c r="AD3925" i="5"/>
  <c r="AC3925" i="5"/>
  <c r="AH3924" i="5"/>
  <c r="AG3924" i="5"/>
  <c r="AF3924" i="5"/>
  <c r="AE3924" i="5"/>
  <c r="AD3924" i="5"/>
  <c r="AC3924" i="5"/>
  <c r="AH3923" i="5"/>
  <c r="AG3923" i="5"/>
  <c r="AF3923" i="5"/>
  <c r="AE3923" i="5"/>
  <c r="AD3923" i="5"/>
  <c r="AC3923" i="5"/>
  <c r="AH3922" i="5"/>
  <c r="AG3922" i="5"/>
  <c r="AF3922" i="5"/>
  <c r="AE3922" i="5"/>
  <c r="AD3922" i="5"/>
  <c r="AC3922" i="5"/>
  <c r="AH3921" i="5"/>
  <c r="AG3921" i="5"/>
  <c r="AF3921" i="5"/>
  <c r="AE3921" i="5"/>
  <c r="AD3921" i="5"/>
  <c r="AC3921" i="5"/>
  <c r="AH3920" i="5"/>
  <c r="AG3920" i="5"/>
  <c r="AF3920" i="5"/>
  <c r="AE3920" i="5"/>
  <c r="AD3920" i="5"/>
  <c r="AC3920" i="5"/>
  <c r="AH3919" i="5"/>
  <c r="AG3919" i="5"/>
  <c r="AF3919" i="5"/>
  <c r="AE3919" i="5"/>
  <c r="AD3919" i="5"/>
  <c r="AC3919" i="5"/>
  <c r="AH3918" i="5"/>
  <c r="AG3918" i="5"/>
  <c r="AF3918" i="5"/>
  <c r="AE3918" i="5"/>
  <c r="AD3918" i="5"/>
  <c r="AC3918" i="5"/>
  <c r="AH3917" i="5"/>
  <c r="AG3917" i="5"/>
  <c r="AF3917" i="5"/>
  <c r="AE3917" i="5"/>
  <c r="AD3917" i="5"/>
  <c r="AC3917" i="5"/>
  <c r="AH3916" i="5"/>
  <c r="AG3916" i="5"/>
  <c r="AF3916" i="5"/>
  <c r="AE3916" i="5"/>
  <c r="AD3916" i="5"/>
  <c r="AC3916" i="5"/>
  <c r="AH3915" i="5"/>
  <c r="AG3915" i="5"/>
  <c r="AF3915" i="5"/>
  <c r="AE3915" i="5"/>
  <c r="AD3915" i="5"/>
  <c r="AC3915" i="5"/>
  <c r="AH3914" i="5"/>
  <c r="AG3914" i="5"/>
  <c r="AF3914" i="5"/>
  <c r="AE3914" i="5"/>
  <c r="AD3914" i="5"/>
  <c r="AC3914" i="5"/>
  <c r="AH3913" i="5"/>
  <c r="AG3913" i="5"/>
  <c r="AF3913" i="5"/>
  <c r="AE3913" i="5"/>
  <c r="AD3913" i="5"/>
  <c r="AC3913" i="5"/>
  <c r="AH3912" i="5"/>
  <c r="AG3912" i="5"/>
  <c r="AF3912" i="5"/>
  <c r="AE3912" i="5"/>
  <c r="AD3912" i="5"/>
  <c r="AC3912" i="5"/>
  <c r="AH3911" i="5"/>
  <c r="AG3911" i="5"/>
  <c r="AF3911" i="5"/>
  <c r="AE3911" i="5"/>
  <c r="AD3911" i="5"/>
  <c r="AC3911" i="5"/>
  <c r="AH3910" i="5"/>
  <c r="AG3910" i="5"/>
  <c r="AF3910" i="5"/>
  <c r="AE3910" i="5"/>
  <c r="AD3910" i="5"/>
  <c r="AC3910" i="5"/>
  <c r="AH3909" i="5"/>
  <c r="AG3909" i="5"/>
  <c r="AF3909" i="5"/>
  <c r="AE3909" i="5"/>
  <c r="AD3909" i="5"/>
  <c r="AC3909" i="5"/>
  <c r="AH3908" i="5"/>
  <c r="AG3908" i="5"/>
  <c r="AF3908" i="5"/>
  <c r="AE3908" i="5"/>
  <c r="AD3908" i="5"/>
  <c r="AC3908" i="5"/>
  <c r="AH3907" i="5"/>
  <c r="AG3907" i="5"/>
  <c r="AF3907" i="5"/>
  <c r="AE3907" i="5"/>
  <c r="AD3907" i="5"/>
  <c r="AC3907" i="5"/>
  <c r="AH3906" i="5"/>
  <c r="AG3906" i="5"/>
  <c r="AF3906" i="5"/>
  <c r="AE3906" i="5"/>
  <c r="AD3906" i="5"/>
  <c r="AC3906" i="5"/>
  <c r="AH3905" i="5"/>
  <c r="AG3905" i="5"/>
  <c r="AF3905" i="5"/>
  <c r="AE3905" i="5"/>
  <c r="AD3905" i="5"/>
  <c r="AC3905" i="5"/>
  <c r="AH3904" i="5"/>
  <c r="AG3904" i="5"/>
  <c r="AF3904" i="5"/>
  <c r="AE3904" i="5"/>
  <c r="AD3904" i="5"/>
  <c r="AC3904" i="5"/>
  <c r="AH3903" i="5"/>
  <c r="AG3903" i="5"/>
  <c r="AF3903" i="5"/>
  <c r="AE3903" i="5"/>
  <c r="AD3903" i="5"/>
  <c r="AC3903" i="5"/>
  <c r="AH3902" i="5"/>
  <c r="AG3902" i="5"/>
  <c r="AF3902" i="5"/>
  <c r="AE3902" i="5"/>
  <c r="AD3902" i="5"/>
  <c r="AC3902" i="5"/>
  <c r="AH3901" i="5"/>
  <c r="AG3901" i="5"/>
  <c r="AF3901" i="5"/>
  <c r="AE3901" i="5"/>
  <c r="AD3901" i="5"/>
  <c r="AC3901" i="5"/>
  <c r="AH3900" i="5"/>
  <c r="AG3900" i="5"/>
  <c r="AF3900" i="5"/>
  <c r="AE3900" i="5"/>
  <c r="AD3900" i="5"/>
  <c r="AC3900" i="5"/>
  <c r="AH3899" i="5"/>
  <c r="AG3899" i="5"/>
  <c r="AF3899" i="5"/>
  <c r="AE3899" i="5"/>
  <c r="AD3899" i="5"/>
  <c r="AC3899" i="5"/>
  <c r="AH3898" i="5"/>
  <c r="AG3898" i="5"/>
  <c r="AF3898" i="5"/>
  <c r="AE3898" i="5"/>
  <c r="AD3898" i="5"/>
  <c r="AC3898" i="5"/>
  <c r="AH3897" i="5"/>
  <c r="AG3897" i="5"/>
  <c r="AF3897" i="5"/>
  <c r="AE3897" i="5"/>
  <c r="AD3897" i="5"/>
  <c r="AC3897" i="5"/>
  <c r="AH3896" i="5"/>
  <c r="AG3896" i="5"/>
  <c r="AF3896" i="5"/>
  <c r="AE3896" i="5"/>
  <c r="AD3896" i="5"/>
  <c r="AC3896" i="5"/>
  <c r="AH3895" i="5"/>
  <c r="AG3895" i="5"/>
  <c r="AF3895" i="5"/>
  <c r="AE3895" i="5"/>
  <c r="AD3895" i="5"/>
  <c r="AC3895" i="5"/>
  <c r="AH3894" i="5"/>
  <c r="AG3894" i="5"/>
  <c r="AF3894" i="5"/>
  <c r="AE3894" i="5"/>
  <c r="AD3894" i="5"/>
  <c r="AC3894" i="5"/>
  <c r="AH3893" i="5"/>
  <c r="AG3893" i="5"/>
  <c r="AF3893" i="5"/>
  <c r="AE3893" i="5"/>
  <c r="AD3893" i="5"/>
  <c r="AC3893" i="5"/>
  <c r="AH3892" i="5"/>
  <c r="AG3892" i="5"/>
  <c r="AF3892" i="5"/>
  <c r="AE3892" i="5"/>
  <c r="AD3892" i="5"/>
  <c r="AC3892" i="5"/>
  <c r="AH3891" i="5"/>
  <c r="AG3891" i="5"/>
  <c r="AF3891" i="5"/>
  <c r="AE3891" i="5"/>
  <c r="AD3891" i="5"/>
  <c r="AC3891" i="5"/>
  <c r="AH3890" i="5"/>
  <c r="AG3890" i="5"/>
  <c r="AF3890" i="5"/>
  <c r="AE3890" i="5"/>
  <c r="AD3890" i="5"/>
  <c r="AC3890" i="5"/>
  <c r="AH3889" i="5"/>
  <c r="AG3889" i="5"/>
  <c r="AF3889" i="5"/>
  <c r="AE3889" i="5"/>
  <c r="AD3889" i="5"/>
  <c r="AC3889" i="5"/>
  <c r="AH3888" i="5"/>
  <c r="AG3888" i="5"/>
  <c r="AF3888" i="5"/>
  <c r="AE3888" i="5"/>
  <c r="AD3888" i="5"/>
  <c r="AC3888" i="5"/>
  <c r="AH3887" i="5"/>
  <c r="AG3887" i="5"/>
  <c r="AF3887" i="5"/>
  <c r="AE3887" i="5"/>
  <c r="AD3887" i="5"/>
  <c r="AC3887" i="5"/>
  <c r="AH3886" i="5"/>
  <c r="AG3886" i="5"/>
  <c r="AF3886" i="5"/>
  <c r="AE3886" i="5"/>
  <c r="AD3886" i="5"/>
  <c r="AC3886" i="5"/>
  <c r="AH3885" i="5"/>
  <c r="AG3885" i="5"/>
  <c r="AF3885" i="5"/>
  <c r="AE3885" i="5"/>
  <c r="AD3885" i="5"/>
  <c r="AC3885" i="5"/>
  <c r="AH3884" i="5"/>
  <c r="AG3884" i="5"/>
  <c r="AF3884" i="5"/>
  <c r="AE3884" i="5"/>
  <c r="AD3884" i="5"/>
  <c r="AC3884" i="5"/>
  <c r="AH3883" i="5"/>
  <c r="AG3883" i="5"/>
  <c r="AF3883" i="5"/>
  <c r="AE3883" i="5"/>
  <c r="AD3883" i="5"/>
  <c r="AC3883" i="5"/>
  <c r="AH3882" i="5"/>
  <c r="AG3882" i="5"/>
  <c r="AF3882" i="5"/>
  <c r="AE3882" i="5"/>
  <c r="AD3882" i="5"/>
  <c r="AC3882" i="5"/>
  <c r="AH3881" i="5"/>
  <c r="AG3881" i="5"/>
  <c r="AF3881" i="5"/>
  <c r="AE3881" i="5"/>
  <c r="AD3881" i="5"/>
  <c r="AC3881" i="5"/>
  <c r="AH3880" i="5"/>
  <c r="AG3880" i="5"/>
  <c r="AF3880" i="5"/>
  <c r="AE3880" i="5"/>
  <c r="AD3880" i="5"/>
  <c r="AC3880" i="5"/>
  <c r="AH3879" i="5"/>
  <c r="AG3879" i="5"/>
  <c r="AF3879" i="5"/>
  <c r="AE3879" i="5"/>
  <c r="AD3879" i="5"/>
  <c r="AC3879" i="5"/>
  <c r="AH3878" i="5"/>
  <c r="AG3878" i="5"/>
  <c r="AF3878" i="5"/>
  <c r="AE3878" i="5"/>
  <c r="AD3878" i="5"/>
  <c r="AC3878" i="5"/>
  <c r="AH3877" i="5"/>
  <c r="AG3877" i="5"/>
  <c r="AF3877" i="5"/>
  <c r="AE3877" i="5"/>
  <c r="AD3877" i="5"/>
  <c r="AC3877" i="5"/>
  <c r="AH3876" i="5"/>
  <c r="AG3876" i="5"/>
  <c r="AF3876" i="5"/>
  <c r="AE3876" i="5"/>
  <c r="AD3876" i="5"/>
  <c r="AC3876" i="5"/>
  <c r="AH3875" i="5"/>
  <c r="AG3875" i="5"/>
  <c r="AF3875" i="5"/>
  <c r="AE3875" i="5"/>
  <c r="AD3875" i="5"/>
  <c r="AC3875" i="5"/>
  <c r="AH3874" i="5"/>
  <c r="AG3874" i="5"/>
  <c r="AF3874" i="5"/>
  <c r="AE3874" i="5"/>
  <c r="AD3874" i="5"/>
  <c r="AC3874" i="5"/>
  <c r="AH3873" i="5"/>
  <c r="AG3873" i="5"/>
  <c r="AF3873" i="5"/>
  <c r="AE3873" i="5"/>
  <c r="AD3873" i="5"/>
  <c r="AC3873" i="5"/>
  <c r="AH3872" i="5"/>
  <c r="AG3872" i="5"/>
  <c r="AF3872" i="5"/>
  <c r="AE3872" i="5"/>
  <c r="AD3872" i="5"/>
  <c r="AC3872" i="5"/>
  <c r="AH3871" i="5"/>
  <c r="AG3871" i="5"/>
  <c r="AF3871" i="5"/>
  <c r="AE3871" i="5"/>
  <c r="AD3871" i="5"/>
  <c r="AC3871" i="5"/>
  <c r="AH3870" i="5"/>
  <c r="AG3870" i="5"/>
  <c r="AF3870" i="5"/>
  <c r="AE3870" i="5"/>
  <c r="AD3870" i="5"/>
  <c r="AC3870" i="5"/>
  <c r="AH3869" i="5"/>
  <c r="AG3869" i="5"/>
  <c r="AF3869" i="5"/>
  <c r="AE3869" i="5"/>
  <c r="AD3869" i="5"/>
  <c r="AC3869" i="5"/>
  <c r="AH3868" i="5"/>
  <c r="AG3868" i="5"/>
  <c r="AF3868" i="5"/>
  <c r="AE3868" i="5"/>
  <c r="AD3868" i="5"/>
  <c r="AC3868" i="5"/>
  <c r="AH3867" i="5"/>
  <c r="AG3867" i="5"/>
  <c r="AF3867" i="5"/>
  <c r="AE3867" i="5"/>
  <c r="AD3867" i="5"/>
  <c r="AC3867" i="5"/>
  <c r="AH3866" i="5"/>
  <c r="AG3866" i="5"/>
  <c r="AF3866" i="5"/>
  <c r="AE3866" i="5"/>
  <c r="AD3866" i="5"/>
  <c r="AC3866" i="5"/>
  <c r="AH3865" i="5"/>
  <c r="AG3865" i="5"/>
  <c r="AF3865" i="5"/>
  <c r="AE3865" i="5"/>
  <c r="AD3865" i="5"/>
  <c r="AC3865" i="5"/>
  <c r="AH3864" i="5"/>
  <c r="AG3864" i="5"/>
  <c r="AF3864" i="5"/>
  <c r="AE3864" i="5"/>
  <c r="AD3864" i="5"/>
  <c r="AC3864" i="5"/>
  <c r="AH3863" i="5"/>
  <c r="AG3863" i="5"/>
  <c r="AF3863" i="5"/>
  <c r="AE3863" i="5"/>
  <c r="AD3863" i="5"/>
  <c r="AC3863" i="5"/>
  <c r="AH3862" i="5"/>
  <c r="AG3862" i="5"/>
  <c r="AF3862" i="5"/>
  <c r="AE3862" i="5"/>
  <c r="AD3862" i="5"/>
  <c r="AC3862" i="5"/>
  <c r="AH3861" i="5"/>
  <c r="AG3861" i="5"/>
  <c r="AF3861" i="5"/>
  <c r="AE3861" i="5"/>
  <c r="AD3861" i="5"/>
  <c r="AC3861" i="5"/>
  <c r="AH3860" i="5"/>
  <c r="AG3860" i="5"/>
  <c r="AF3860" i="5"/>
  <c r="AE3860" i="5"/>
  <c r="AD3860" i="5"/>
  <c r="AC3860" i="5"/>
  <c r="AH3859" i="5"/>
  <c r="AG3859" i="5"/>
  <c r="AF3859" i="5"/>
  <c r="AE3859" i="5"/>
  <c r="AD3859" i="5"/>
  <c r="AC3859" i="5"/>
  <c r="AH3858" i="5"/>
  <c r="AG3858" i="5"/>
  <c r="AF3858" i="5"/>
  <c r="AE3858" i="5"/>
  <c r="AD3858" i="5"/>
  <c r="AC3858" i="5"/>
  <c r="AH3857" i="5"/>
  <c r="AG3857" i="5"/>
  <c r="AF3857" i="5"/>
  <c r="AE3857" i="5"/>
  <c r="AD3857" i="5"/>
  <c r="AC3857" i="5"/>
  <c r="AH3856" i="5"/>
  <c r="AG3856" i="5"/>
  <c r="AF3856" i="5"/>
  <c r="AE3856" i="5"/>
  <c r="AD3856" i="5"/>
  <c r="AC3856" i="5"/>
  <c r="AH3855" i="5"/>
  <c r="AG3855" i="5"/>
  <c r="AF3855" i="5"/>
  <c r="AE3855" i="5"/>
  <c r="AD3855" i="5"/>
  <c r="AC3855" i="5"/>
  <c r="AH3854" i="5"/>
  <c r="AG3854" i="5"/>
  <c r="AF3854" i="5"/>
  <c r="AE3854" i="5"/>
  <c r="AD3854" i="5"/>
  <c r="AC3854" i="5"/>
  <c r="AH3853" i="5"/>
  <c r="AG3853" i="5"/>
  <c r="AF3853" i="5"/>
  <c r="AE3853" i="5"/>
  <c r="AD3853" i="5"/>
  <c r="AC3853" i="5"/>
  <c r="AH3852" i="5"/>
  <c r="AG3852" i="5"/>
  <c r="AF3852" i="5"/>
  <c r="AE3852" i="5"/>
  <c r="AD3852" i="5"/>
  <c r="AC3852" i="5"/>
  <c r="AH3851" i="5"/>
  <c r="AG3851" i="5"/>
  <c r="AF3851" i="5"/>
  <c r="AE3851" i="5"/>
  <c r="AD3851" i="5"/>
  <c r="AC3851" i="5"/>
  <c r="AH3850" i="5"/>
  <c r="AG3850" i="5"/>
  <c r="AF3850" i="5"/>
  <c r="AE3850" i="5"/>
  <c r="AD3850" i="5"/>
  <c r="AC3850" i="5"/>
  <c r="AH3849" i="5"/>
  <c r="AG3849" i="5"/>
  <c r="AF3849" i="5"/>
  <c r="AE3849" i="5"/>
  <c r="AD3849" i="5"/>
  <c r="AC3849" i="5"/>
  <c r="AH3848" i="5"/>
  <c r="AG3848" i="5"/>
  <c r="AF3848" i="5"/>
  <c r="AE3848" i="5"/>
  <c r="AD3848" i="5"/>
  <c r="AC3848" i="5"/>
  <c r="AH3847" i="5"/>
  <c r="AG3847" i="5"/>
  <c r="AF3847" i="5"/>
  <c r="AE3847" i="5"/>
  <c r="AD3847" i="5"/>
  <c r="AC3847" i="5"/>
  <c r="AH3846" i="5"/>
  <c r="AG3846" i="5"/>
  <c r="AF3846" i="5"/>
  <c r="AE3846" i="5"/>
  <c r="AD3846" i="5"/>
  <c r="AC3846" i="5"/>
  <c r="AH3845" i="5"/>
  <c r="AG3845" i="5"/>
  <c r="AF3845" i="5"/>
  <c r="AE3845" i="5"/>
  <c r="AD3845" i="5"/>
  <c r="AC3845" i="5"/>
  <c r="AH3844" i="5"/>
  <c r="AG3844" i="5"/>
  <c r="AF3844" i="5"/>
  <c r="AE3844" i="5"/>
  <c r="AD3844" i="5"/>
  <c r="AC3844" i="5"/>
  <c r="AH3843" i="5"/>
  <c r="AG3843" i="5"/>
  <c r="AF3843" i="5"/>
  <c r="AE3843" i="5"/>
  <c r="AD3843" i="5"/>
  <c r="AC3843" i="5"/>
  <c r="AH3842" i="5"/>
  <c r="AG3842" i="5"/>
  <c r="AF3842" i="5"/>
  <c r="AE3842" i="5"/>
  <c r="AD3842" i="5"/>
  <c r="AC3842" i="5"/>
  <c r="AH3841" i="5"/>
  <c r="AG3841" i="5"/>
  <c r="AF3841" i="5"/>
  <c r="AE3841" i="5"/>
  <c r="AD3841" i="5"/>
  <c r="AC3841" i="5"/>
  <c r="AH3840" i="5"/>
  <c r="AG3840" i="5"/>
  <c r="AF3840" i="5"/>
  <c r="AE3840" i="5"/>
  <c r="AD3840" i="5"/>
  <c r="AC3840" i="5"/>
  <c r="AH3839" i="5"/>
  <c r="AG3839" i="5"/>
  <c r="AF3839" i="5"/>
  <c r="AE3839" i="5"/>
  <c r="AD3839" i="5"/>
  <c r="AC3839" i="5"/>
  <c r="AH3838" i="5"/>
  <c r="AG3838" i="5"/>
  <c r="AF3838" i="5"/>
  <c r="AE3838" i="5"/>
  <c r="AD3838" i="5"/>
  <c r="AC3838" i="5"/>
  <c r="AH3837" i="5"/>
  <c r="AG3837" i="5"/>
  <c r="AF3837" i="5"/>
  <c r="AE3837" i="5"/>
  <c r="AD3837" i="5"/>
  <c r="AC3837" i="5"/>
  <c r="AH3836" i="5"/>
  <c r="AG3836" i="5"/>
  <c r="AF3836" i="5"/>
  <c r="AE3836" i="5"/>
  <c r="AD3836" i="5"/>
  <c r="AC3836" i="5"/>
  <c r="AH3835" i="5"/>
  <c r="AG3835" i="5"/>
  <c r="AF3835" i="5"/>
  <c r="AE3835" i="5"/>
  <c r="AD3835" i="5"/>
  <c r="AC3835" i="5"/>
  <c r="AH3834" i="5"/>
  <c r="AG3834" i="5"/>
  <c r="AF3834" i="5"/>
  <c r="AE3834" i="5"/>
  <c r="AD3834" i="5"/>
  <c r="AC3834" i="5"/>
  <c r="AH3833" i="5"/>
  <c r="AG3833" i="5"/>
  <c r="AF3833" i="5"/>
  <c r="AE3833" i="5"/>
  <c r="AD3833" i="5"/>
  <c r="AC3833" i="5"/>
  <c r="AH3832" i="5"/>
  <c r="AG3832" i="5"/>
  <c r="AF3832" i="5"/>
  <c r="AE3832" i="5"/>
  <c r="AD3832" i="5"/>
  <c r="AC3832" i="5"/>
  <c r="AH3831" i="5"/>
  <c r="AG3831" i="5"/>
  <c r="AF3831" i="5"/>
  <c r="AE3831" i="5"/>
  <c r="AD3831" i="5"/>
  <c r="AC3831" i="5"/>
  <c r="AH3830" i="5"/>
  <c r="AG3830" i="5"/>
  <c r="AF3830" i="5"/>
  <c r="AE3830" i="5"/>
  <c r="AD3830" i="5"/>
  <c r="AC3830" i="5"/>
  <c r="AH3829" i="5"/>
  <c r="AG3829" i="5"/>
  <c r="AF3829" i="5"/>
  <c r="AE3829" i="5"/>
  <c r="AD3829" i="5"/>
  <c r="AC3829" i="5"/>
  <c r="AH3828" i="5"/>
  <c r="AG3828" i="5"/>
  <c r="AF3828" i="5"/>
  <c r="AE3828" i="5"/>
  <c r="AD3828" i="5"/>
  <c r="AC3828" i="5"/>
  <c r="AH3827" i="5"/>
  <c r="AG3827" i="5"/>
  <c r="AF3827" i="5"/>
  <c r="AE3827" i="5"/>
  <c r="AD3827" i="5"/>
  <c r="AC3827" i="5"/>
  <c r="AH3826" i="5"/>
  <c r="AG3826" i="5"/>
  <c r="AF3826" i="5"/>
  <c r="AE3826" i="5"/>
  <c r="AD3826" i="5"/>
  <c r="AC3826" i="5"/>
  <c r="AH3825" i="5"/>
  <c r="AG3825" i="5"/>
  <c r="AF3825" i="5"/>
  <c r="AE3825" i="5"/>
  <c r="AD3825" i="5"/>
  <c r="AC3825" i="5"/>
  <c r="AH3824" i="5"/>
  <c r="AG3824" i="5"/>
  <c r="AF3824" i="5"/>
  <c r="AE3824" i="5"/>
  <c r="AD3824" i="5"/>
  <c r="AC3824" i="5"/>
  <c r="AH3823" i="5"/>
  <c r="AG3823" i="5"/>
  <c r="AF3823" i="5"/>
  <c r="AE3823" i="5"/>
  <c r="AD3823" i="5"/>
  <c r="AC3823" i="5"/>
  <c r="AH3822" i="5"/>
  <c r="AG3822" i="5"/>
  <c r="AF3822" i="5"/>
  <c r="AE3822" i="5"/>
  <c r="AD3822" i="5"/>
  <c r="AC3822" i="5"/>
  <c r="AH3821" i="5"/>
  <c r="AG3821" i="5"/>
  <c r="AF3821" i="5"/>
  <c r="AE3821" i="5"/>
  <c r="AD3821" i="5"/>
  <c r="AC3821" i="5"/>
  <c r="AH3820" i="5"/>
  <c r="AG3820" i="5"/>
  <c r="AF3820" i="5"/>
  <c r="AE3820" i="5"/>
  <c r="AD3820" i="5"/>
  <c r="AC3820" i="5"/>
  <c r="AH3819" i="5"/>
  <c r="AG3819" i="5"/>
  <c r="AF3819" i="5"/>
  <c r="AE3819" i="5"/>
  <c r="AD3819" i="5"/>
  <c r="AC3819" i="5"/>
  <c r="AH3818" i="5"/>
  <c r="AG3818" i="5"/>
  <c r="AF3818" i="5"/>
  <c r="AE3818" i="5"/>
  <c r="AD3818" i="5"/>
  <c r="AC3818" i="5"/>
  <c r="AH3817" i="5"/>
  <c r="AG3817" i="5"/>
  <c r="AF3817" i="5"/>
  <c r="AE3817" i="5"/>
  <c r="AD3817" i="5"/>
  <c r="AC3817" i="5"/>
  <c r="AH3816" i="5"/>
  <c r="AG3816" i="5"/>
  <c r="AF3816" i="5"/>
  <c r="AE3816" i="5"/>
  <c r="AD3816" i="5"/>
  <c r="AC3816" i="5"/>
  <c r="AH3815" i="5"/>
  <c r="AG3815" i="5"/>
  <c r="AF3815" i="5"/>
  <c r="AE3815" i="5"/>
  <c r="AD3815" i="5"/>
  <c r="AC3815" i="5"/>
  <c r="AH3814" i="5"/>
  <c r="AG3814" i="5"/>
  <c r="AF3814" i="5"/>
  <c r="AE3814" i="5"/>
  <c r="AD3814" i="5"/>
  <c r="AC3814" i="5"/>
  <c r="AH3813" i="5"/>
  <c r="AG3813" i="5"/>
  <c r="AF3813" i="5"/>
  <c r="AE3813" i="5"/>
  <c r="AD3813" i="5"/>
  <c r="AC3813" i="5"/>
  <c r="AH3812" i="5"/>
  <c r="AG3812" i="5"/>
  <c r="AF3812" i="5"/>
  <c r="AE3812" i="5"/>
  <c r="AD3812" i="5"/>
  <c r="AC3812" i="5"/>
  <c r="AH3811" i="5"/>
  <c r="AG3811" i="5"/>
  <c r="AF3811" i="5"/>
  <c r="AE3811" i="5"/>
  <c r="AD3811" i="5"/>
  <c r="AC3811" i="5"/>
  <c r="AH3810" i="5"/>
  <c r="AG3810" i="5"/>
  <c r="AF3810" i="5"/>
  <c r="AE3810" i="5"/>
  <c r="AD3810" i="5"/>
  <c r="AC3810" i="5"/>
  <c r="AH3809" i="5"/>
  <c r="AG3809" i="5"/>
  <c r="AF3809" i="5"/>
  <c r="AE3809" i="5"/>
  <c r="AD3809" i="5"/>
  <c r="AC3809" i="5"/>
  <c r="AH3808" i="5"/>
  <c r="AG3808" i="5"/>
  <c r="AF3808" i="5"/>
  <c r="AE3808" i="5"/>
  <c r="AD3808" i="5"/>
  <c r="AC3808" i="5"/>
  <c r="AH3807" i="5"/>
  <c r="AG3807" i="5"/>
  <c r="AF3807" i="5"/>
  <c r="AE3807" i="5"/>
  <c r="AD3807" i="5"/>
  <c r="AC3807" i="5"/>
  <c r="AH3806" i="5"/>
  <c r="AG3806" i="5"/>
  <c r="AF3806" i="5"/>
  <c r="AE3806" i="5"/>
  <c r="AD3806" i="5"/>
  <c r="AC3806" i="5"/>
  <c r="AH3805" i="5"/>
  <c r="AG3805" i="5"/>
  <c r="AF3805" i="5"/>
  <c r="AE3805" i="5"/>
  <c r="AD3805" i="5"/>
  <c r="AC3805" i="5"/>
  <c r="AH3804" i="5"/>
  <c r="AG3804" i="5"/>
  <c r="AF3804" i="5"/>
  <c r="AE3804" i="5"/>
  <c r="AD3804" i="5"/>
  <c r="AC3804" i="5"/>
  <c r="AH3803" i="5"/>
  <c r="AG3803" i="5"/>
  <c r="AF3803" i="5"/>
  <c r="AE3803" i="5"/>
  <c r="AD3803" i="5"/>
  <c r="AC3803" i="5"/>
  <c r="AH3802" i="5"/>
  <c r="AG3802" i="5"/>
  <c r="AF3802" i="5"/>
  <c r="AE3802" i="5"/>
  <c r="AD3802" i="5"/>
  <c r="AC3802" i="5"/>
  <c r="AH3801" i="5"/>
  <c r="AG3801" i="5"/>
  <c r="AF3801" i="5"/>
  <c r="AE3801" i="5"/>
  <c r="AD3801" i="5"/>
  <c r="AC3801" i="5"/>
  <c r="AH3800" i="5"/>
  <c r="AG3800" i="5"/>
  <c r="AF3800" i="5"/>
  <c r="AE3800" i="5"/>
  <c r="AD3800" i="5"/>
  <c r="AC3800" i="5"/>
  <c r="AH3799" i="5"/>
  <c r="AG3799" i="5"/>
  <c r="AF3799" i="5"/>
  <c r="AE3799" i="5"/>
  <c r="AD3799" i="5"/>
  <c r="AC3799" i="5"/>
  <c r="AH3798" i="5"/>
  <c r="AG3798" i="5"/>
  <c r="AF3798" i="5"/>
  <c r="AE3798" i="5"/>
  <c r="AD3798" i="5"/>
  <c r="AC3798" i="5"/>
  <c r="AH3797" i="5"/>
  <c r="AG3797" i="5"/>
  <c r="AF3797" i="5"/>
  <c r="AE3797" i="5"/>
  <c r="AD3797" i="5"/>
  <c r="AC3797" i="5"/>
  <c r="AH3796" i="5"/>
  <c r="AG3796" i="5"/>
  <c r="AF3796" i="5"/>
  <c r="AE3796" i="5"/>
  <c r="AD3796" i="5"/>
  <c r="AC3796" i="5"/>
  <c r="AH3795" i="5"/>
  <c r="AG3795" i="5"/>
  <c r="AF3795" i="5"/>
  <c r="AE3795" i="5"/>
  <c r="AD3795" i="5"/>
  <c r="AC3795" i="5"/>
  <c r="AH3794" i="5"/>
  <c r="AG3794" i="5"/>
  <c r="AF3794" i="5"/>
  <c r="AE3794" i="5"/>
  <c r="AD3794" i="5"/>
  <c r="AC3794" i="5"/>
  <c r="AH3793" i="5"/>
  <c r="AG3793" i="5"/>
  <c r="AF3793" i="5"/>
  <c r="AE3793" i="5"/>
  <c r="AD3793" i="5"/>
  <c r="AC3793" i="5"/>
  <c r="AH3792" i="5"/>
  <c r="AG3792" i="5"/>
  <c r="AF3792" i="5"/>
  <c r="AE3792" i="5"/>
  <c r="AD3792" i="5"/>
  <c r="AC3792" i="5"/>
  <c r="AH3791" i="5"/>
  <c r="AG3791" i="5"/>
  <c r="AF3791" i="5"/>
  <c r="AE3791" i="5"/>
  <c r="AD3791" i="5"/>
  <c r="AC3791" i="5"/>
  <c r="AH3790" i="5"/>
  <c r="AG3790" i="5"/>
  <c r="AF3790" i="5"/>
  <c r="AE3790" i="5"/>
  <c r="AD3790" i="5"/>
  <c r="AC3790" i="5"/>
  <c r="AH3789" i="5"/>
  <c r="AG3789" i="5"/>
  <c r="AF3789" i="5"/>
  <c r="AE3789" i="5"/>
  <c r="AD3789" i="5"/>
  <c r="AC3789" i="5"/>
  <c r="AH3788" i="5"/>
  <c r="AG3788" i="5"/>
  <c r="AF3788" i="5"/>
  <c r="AE3788" i="5"/>
  <c r="AD3788" i="5"/>
  <c r="AC3788" i="5"/>
  <c r="AH3787" i="5"/>
  <c r="AG3787" i="5"/>
  <c r="AF3787" i="5"/>
  <c r="AE3787" i="5"/>
  <c r="AD3787" i="5"/>
  <c r="AC3787" i="5"/>
  <c r="AH3786" i="5"/>
  <c r="AG3786" i="5"/>
  <c r="AF3786" i="5"/>
  <c r="AE3786" i="5"/>
  <c r="AD3786" i="5"/>
  <c r="AC3786" i="5"/>
  <c r="AH3785" i="5"/>
  <c r="AG3785" i="5"/>
  <c r="AF3785" i="5"/>
  <c r="AE3785" i="5"/>
  <c r="AD3785" i="5"/>
  <c r="AC3785" i="5"/>
  <c r="AH3784" i="5"/>
  <c r="AG3784" i="5"/>
  <c r="AF3784" i="5"/>
  <c r="AE3784" i="5"/>
  <c r="AD3784" i="5"/>
  <c r="AC3784" i="5"/>
  <c r="AH3783" i="5"/>
  <c r="AG3783" i="5"/>
  <c r="AF3783" i="5"/>
  <c r="AE3783" i="5"/>
  <c r="AD3783" i="5"/>
  <c r="AC3783" i="5"/>
  <c r="AH3782" i="5"/>
  <c r="AG3782" i="5"/>
  <c r="AF3782" i="5"/>
  <c r="AE3782" i="5"/>
  <c r="AD3782" i="5"/>
  <c r="AC3782" i="5"/>
  <c r="AH3781" i="5"/>
  <c r="AG3781" i="5"/>
  <c r="AF3781" i="5"/>
  <c r="AE3781" i="5"/>
  <c r="AD3781" i="5"/>
  <c r="AC3781" i="5"/>
  <c r="AH3780" i="5"/>
  <c r="AG3780" i="5"/>
  <c r="AF3780" i="5"/>
  <c r="AE3780" i="5"/>
  <c r="AD3780" i="5"/>
  <c r="AC3780" i="5"/>
  <c r="AH3779" i="5"/>
  <c r="AG3779" i="5"/>
  <c r="AF3779" i="5"/>
  <c r="AE3779" i="5"/>
  <c r="AD3779" i="5"/>
  <c r="AC3779" i="5"/>
  <c r="AH3778" i="5"/>
  <c r="AG3778" i="5"/>
  <c r="AF3778" i="5"/>
  <c r="AE3778" i="5"/>
  <c r="AD3778" i="5"/>
  <c r="AC3778" i="5"/>
  <c r="AH3777" i="5"/>
  <c r="AG3777" i="5"/>
  <c r="AF3777" i="5"/>
  <c r="AE3777" i="5"/>
  <c r="AD3777" i="5"/>
  <c r="AC3777" i="5"/>
  <c r="AH3776" i="5"/>
  <c r="AG3776" i="5"/>
  <c r="AF3776" i="5"/>
  <c r="AE3776" i="5"/>
  <c r="AD3776" i="5"/>
  <c r="AC3776" i="5"/>
  <c r="AH3775" i="5"/>
  <c r="AG3775" i="5"/>
  <c r="AF3775" i="5"/>
  <c r="AE3775" i="5"/>
  <c r="AD3775" i="5"/>
  <c r="AC3775" i="5"/>
  <c r="AH3774" i="5"/>
  <c r="AG3774" i="5"/>
  <c r="AF3774" i="5"/>
  <c r="AE3774" i="5"/>
  <c r="AD3774" i="5"/>
  <c r="AC3774" i="5"/>
  <c r="AH3773" i="5"/>
  <c r="AG3773" i="5"/>
  <c r="AF3773" i="5"/>
  <c r="AE3773" i="5"/>
  <c r="AD3773" i="5"/>
  <c r="AC3773" i="5"/>
  <c r="AH3772" i="5"/>
  <c r="AG3772" i="5"/>
  <c r="AF3772" i="5"/>
  <c r="AE3772" i="5"/>
  <c r="AD3772" i="5"/>
  <c r="AC3772" i="5"/>
  <c r="AH3771" i="5"/>
  <c r="AG3771" i="5"/>
  <c r="AF3771" i="5"/>
  <c r="AE3771" i="5"/>
  <c r="AD3771" i="5"/>
  <c r="AC3771" i="5"/>
  <c r="AH3770" i="5"/>
  <c r="AG3770" i="5"/>
  <c r="AF3770" i="5"/>
  <c r="AE3770" i="5"/>
  <c r="AD3770" i="5"/>
  <c r="AC3770" i="5"/>
  <c r="AH3769" i="5"/>
  <c r="AG3769" i="5"/>
  <c r="AF3769" i="5"/>
  <c r="AE3769" i="5"/>
  <c r="AD3769" i="5"/>
  <c r="AC3769" i="5"/>
  <c r="AH3768" i="5"/>
  <c r="AG3768" i="5"/>
  <c r="AF3768" i="5"/>
  <c r="AE3768" i="5"/>
  <c r="AD3768" i="5"/>
  <c r="AC3768" i="5"/>
  <c r="AH3767" i="5"/>
  <c r="AG3767" i="5"/>
  <c r="AF3767" i="5"/>
  <c r="AE3767" i="5"/>
  <c r="AD3767" i="5"/>
  <c r="AC3767" i="5"/>
  <c r="AH3766" i="5"/>
  <c r="AG3766" i="5"/>
  <c r="AF3766" i="5"/>
  <c r="AE3766" i="5"/>
  <c r="AD3766" i="5"/>
  <c r="AC3766" i="5"/>
  <c r="AH3765" i="5"/>
  <c r="AG3765" i="5"/>
  <c r="AF3765" i="5"/>
  <c r="AE3765" i="5"/>
  <c r="AD3765" i="5"/>
  <c r="AC3765" i="5"/>
  <c r="AH3764" i="5"/>
  <c r="AG3764" i="5"/>
  <c r="AF3764" i="5"/>
  <c r="AE3764" i="5"/>
  <c r="AD3764" i="5"/>
  <c r="AC3764" i="5"/>
  <c r="AH3763" i="5"/>
  <c r="AG3763" i="5"/>
  <c r="AF3763" i="5"/>
  <c r="AE3763" i="5"/>
  <c r="AD3763" i="5"/>
  <c r="AC3763" i="5"/>
  <c r="AH3762" i="5"/>
  <c r="AG3762" i="5"/>
  <c r="AF3762" i="5"/>
  <c r="AE3762" i="5"/>
  <c r="AD3762" i="5"/>
  <c r="AC3762" i="5"/>
  <c r="AH3761" i="5"/>
  <c r="AG3761" i="5"/>
  <c r="AF3761" i="5"/>
  <c r="AE3761" i="5"/>
  <c r="AD3761" i="5"/>
  <c r="AC3761" i="5"/>
  <c r="AH3760" i="5"/>
  <c r="AG3760" i="5"/>
  <c r="AF3760" i="5"/>
  <c r="AE3760" i="5"/>
  <c r="AD3760" i="5"/>
  <c r="AC3760" i="5"/>
  <c r="AH3759" i="5"/>
  <c r="AG3759" i="5"/>
  <c r="AF3759" i="5"/>
  <c r="AE3759" i="5"/>
  <c r="AD3759" i="5"/>
  <c r="AC3759" i="5"/>
  <c r="AH3758" i="5"/>
  <c r="AG3758" i="5"/>
  <c r="AF3758" i="5"/>
  <c r="AE3758" i="5"/>
  <c r="AD3758" i="5"/>
  <c r="AC3758" i="5"/>
  <c r="AH3757" i="5"/>
  <c r="AG3757" i="5"/>
  <c r="AF3757" i="5"/>
  <c r="AE3757" i="5"/>
  <c r="AD3757" i="5"/>
  <c r="AC3757" i="5"/>
  <c r="AH3756" i="5"/>
  <c r="AG3756" i="5"/>
  <c r="AF3756" i="5"/>
  <c r="AE3756" i="5"/>
  <c r="AD3756" i="5"/>
  <c r="AC3756" i="5"/>
  <c r="AH3755" i="5"/>
  <c r="AG3755" i="5"/>
  <c r="AF3755" i="5"/>
  <c r="AE3755" i="5"/>
  <c r="AD3755" i="5"/>
  <c r="AC3755" i="5"/>
  <c r="AH3754" i="5"/>
  <c r="AG3754" i="5"/>
  <c r="AF3754" i="5"/>
  <c r="AE3754" i="5"/>
  <c r="AD3754" i="5"/>
  <c r="AC3754" i="5"/>
  <c r="AH3753" i="5"/>
  <c r="AG3753" i="5"/>
  <c r="AF3753" i="5"/>
  <c r="AE3753" i="5"/>
  <c r="AD3753" i="5"/>
  <c r="AC3753" i="5"/>
  <c r="AH3752" i="5"/>
  <c r="AG3752" i="5"/>
  <c r="AF3752" i="5"/>
  <c r="AE3752" i="5"/>
  <c r="AD3752" i="5"/>
  <c r="AC3752" i="5"/>
  <c r="AH3751" i="5"/>
  <c r="AG3751" i="5"/>
  <c r="AF3751" i="5"/>
  <c r="AE3751" i="5"/>
  <c r="AD3751" i="5"/>
  <c r="AC3751" i="5"/>
  <c r="AH3750" i="5"/>
  <c r="AG3750" i="5"/>
  <c r="AF3750" i="5"/>
  <c r="AE3750" i="5"/>
  <c r="AD3750" i="5"/>
  <c r="AC3750" i="5"/>
  <c r="AH3749" i="5"/>
  <c r="AG3749" i="5"/>
  <c r="AF3749" i="5"/>
  <c r="AE3749" i="5"/>
  <c r="AD3749" i="5"/>
  <c r="AC3749" i="5"/>
  <c r="AH3748" i="5"/>
  <c r="AG3748" i="5"/>
  <c r="AF3748" i="5"/>
  <c r="AE3748" i="5"/>
  <c r="AD3748" i="5"/>
  <c r="AC3748" i="5"/>
  <c r="AH3747" i="5"/>
  <c r="AG3747" i="5"/>
  <c r="AF3747" i="5"/>
  <c r="AE3747" i="5"/>
  <c r="AD3747" i="5"/>
  <c r="AC3747" i="5"/>
  <c r="AH3746" i="5"/>
  <c r="AG3746" i="5"/>
  <c r="AF3746" i="5"/>
  <c r="AE3746" i="5"/>
  <c r="AD3746" i="5"/>
  <c r="AC3746" i="5"/>
  <c r="AH3745" i="5"/>
  <c r="AG3745" i="5"/>
  <c r="AF3745" i="5"/>
  <c r="AE3745" i="5"/>
  <c r="AD3745" i="5"/>
  <c r="AC3745" i="5"/>
  <c r="AH3744" i="5"/>
  <c r="AG3744" i="5"/>
  <c r="AF3744" i="5"/>
  <c r="AE3744" i="5"/>
  <c r="AD3744" i="5"/>
  <c r="AC3744" i="5"/>
  <c r="AH3743" i="5"/>
  <c r="AG3743" i="5"/>
  <c r="AF3743" i="5"/>
  <c r="AE3743" i="5"/>
  <c r="AD3743" i="5"/>
  <c r="AC3743" i="5"/>
  <c r="AH3742" i="5"/>
  <c r="AG3742" i="5"/>
  <c r="AF3742" i="5"/>
  <c r="AE3742" i="5"/>
  <c r="AD3742" i="5"/>
  <c r="AC3742" i="5"/>
  <c r="AH3741" i="5"/>
  <c r="AG3741" i="5"/>
  <c r="AF3741" i="5"/>
  <c r="AE3741" i="5"/>
  <c r="AD3741" i="5"/>
  <c r="AC3741" i="5"/>
  <c r="AH3740" i="5"/>
  <c r="AG3740" i="5"/>
  <c r="AF3740" i="5"/>
  <c r="AE3740" i="5"/>
  <c r="AD3740" i="5"/>
  <c r="AC3740" i="5"/>
  <c r="AH3739" i="5"/>
  <c r="AG3739" i="5"/>
  <c r="AF3739" i="5"/>
  <c r="AE3739" i="5"/>
  <c r="AD3739" i="5"/>
  <c r="AC3739" i="5"/>
  <c r="AH3738" i="5"/>
  <c r="AG3738" i="5"/>
  <c r="AF3738" i="5"/>
  <c r="AE3738" i="5"/>
  <c r="AD3738" i="5"/>
  <c r="AC3738" i="5"/>
  <c r="AH3737" i="5"/>
  <c r="AG3737" i="5"/>
  <c r="AF3737" i="5"/>
  <c r="AE3737" i="5"/>
  <c r="AD3737" i="5"/>
  <c r="AC3737" i="5"/>
  <c r="AH3736" i="5"/>
  <c r="AG3736" i="5"/>
  <c r="AF3736" i="5"/>
  <c r="AE3736" i="5"/>
  <c r="AD3736" i="5"/>
  <c r="AC3736" i="5"/>
  <c r="AH3735" i="5"/>
  <c r="AG3735" i="5"/>
  <c r="AF3735" i="5"/>
  <c r="AE3735" i="5"/>
  <c r="AD3735" i="5"/>
  <c r="AC3735" i="5"/>
  <c r="AH3734" i="5"/>
  <c r="AG3734" i="5"/>
  <c r="AF3734" i="5"/>
  <c r="AE3734" i="5"/>
  <c r="AD3734" i="5"/>
  <c r="AC3734" i="5"/>
  <c r="AH3733" i="5"/>
  <c r="AG3733" i="5"/>
  <c r="AF3733" i="5"/>
  <c r="AE3733" i="5"/>
  <c r="AD3733" i="5"/>
  <c r="AC3733" i="5"/>
  <c r="AH3732" i="5"/>
  <c r="AG3732" i="5"/>
  <c r="AF3732" i="5"/>
  <c r="AE3732" i="5"/>
  <c r="AD3732" i="5"/>
  <c r="AC3732" i="5"/>
  <c r="AH3731" i="5"/>
  <c r="AG3731" i="5"/>
  <c r="AF3731" i="5"/>
  <c r="AE3731" i="5"/>
  <c r="AD3731" i="5"/>
  <c r="AC3731" i="5"/>
  <c r="AH3730" i="5"/>
  <c r="AG3730" i="5"/>
  <c r="AF3730" i="5"/>
  <c r="AE3730" i="5"/>
  <c r="AD3730" i="5"/>
  <c r="AC3730" i="5"/>
  <c r="AH3729" i="5"/>
  <c r="AG3729" i="5"/>
  <c r="AF3729" i="5"/>
  <c r="AE3729" i="5"/>
  <c r="AD3729" i="5"/>
  <c r="AC3729" i="5"/>
  <c r="AH3728" i="5"/>
  <c r="AG3728" i="5"/>
  <c r="AF3728" i="5"/>
  <c r="AE3728" i="5"/>
  <c r="AD3728" i="5"/>
  <c r="AC3728" i="5"/>
  <c r="AH3727" i="5"/>
  <c r="AG3727" i="5"/>
  <c r="AF3727" i="5"/>
  <c r="AE3727" i="5"/>
  <c r="AD3727" i="5"/>
  <c r="AC3727" i="5"/>
  <c r="AH3726" i="5"/>
  <c r="AG3726" i="5"/>
  <c r="AF3726" i="5"/>
  <c r="AE3726" i="5"/>
  <c r="AD3726" i="5"/>
  <c r="AC3726" i="5"/>
  <c r="AH3725" i="5"/>
  <c r="AG3725" i="5"/>
  <c r="AF3725" i="5"/>
  <c r="AE3725" i="5"/>
  <c r="AD3725" i="5"/>
  <c r="AC3725" i="5"/>
  <c r="AH3724" i="5"/>
  <c r="AG3724" i="5"/>
  <c r="AF3724" i="5"/>
  <c r="AE3724" i="5"/>
  <c r="AD3724" i="5"/>
  <c r="AC3724" i="5"/>
  <c r="AH3723" i="5"/>
  <c r="AG3723" i="5"/>
  <c r="AF3723" i="5"/>
  <c r="AE3723" i="5"/>
  <c r="AD3723" i="5"/>
  <c r="AC3723" i="5"/>
  <c r="AH3722" i="5"/>
  <c r="AG3722" i="5"/>
  <c r="AF3722" i="5"/>
  <c r="AE3722" i="5"/>
  <c r="AD3722" i="5"/>
  <c r="AC3722" i="5"/>
  <c r="AH3721" i="5"/>
  <c r="AG3721" i="5"/>
  <c r="AF3721" i="5"/>
  <c r="AE3721" i="5"/>
  <c r="AD3721" i="5"/>
  <c r="AC3721" i="5"/>
  <c r="AH3720" i="5"/>
  <c r="AG3720" i="5"/>
  <c r="AF3720" i="5"/>
  <c r="AE3720" i="5"/>
  <c r="AD3720" i="5"/>
  <c r="AC3720" i="5"/>
  <c r="AH3719" i="5"/>
  <c r="AG3719" i="5"/>
  <c r="AF3719" i="5"/>
  <c r="AE3719" i="5"/>
  <c r="AD3719" i="5"/>
  <c r="AC3719" i="5"/>
  <c r="AH3718" i="5"/>
  <c r="AG3718" i="5"/>
  <c r="AF3718" i="5"/>
  <c r="AE3718" i="5"/>
  <c r="AD3718" i="5"/>
  <c r="AC3718" i="5"/>
  <c r="AH3717" i="5"/>
  <c r="AG3717" i="5"/>
  <c r="AF3717" i="5"/>
  <c r="AE3717" i="5"/>
  <c r="AD3717" i="5"/>
  <c r="AC3717" i="5"/>
  <c r="AH3716" i="5"/>
  <c r="AG3716" i="5"/>
  <c r="AF3716" i="5"/>
  <c r="AE3716" i="5"/>
  <c r="AD3716" i="5"/>
  <c r="AC3716" i="5"/>
  <c r="AH3715" i="5"/>
  <c r="AG3715" i="5"/>
  <c r="AF3715" i="5"/>
  <c r="AE3715" i="5"/>
  <c r="AD3715" i="5"/>
  <c r="AC3715" i="5"/>
  <c r="AH3714" i="5"/>
  <c r="AG3714" i="5"/>
  <c r="AF3714" i="5"/>
  <c r="AE3714" i="5"/>
  <c r="AD3714" i="5"/>
  <c r="AC3714" i="5"/>
  <c r="AH3713" i="5"/>
  <c r="AG3713" i="5"/>
  <c r="AF3713" i="5"/>
  <c r="AE3713" i="5"/>
  <c r="AD3713" i="5"/>
  <c r="AC3713" i="5"/>
  <c r="AH3712" i="5"/>
  <c r="AG3712" i="5"/>
  <c r="AF3712" i="5"/>
  <c r="AE3712" i="5"/>
  <c r="AD3712" i="5"/>
  <c r="AC3712" i="5"/>
  <c r="AH3711" i="5"/>
  <c r="AG3711" i="5"/>
  <c r="AF3711" i="5"/>
  <c r="AE3711" i="5"/>
  <c r="AD3711" i="5"/>
  <c r="AC3711" i="5"/>
  <c r="AH3710" i="5"/>
  <c r="AG3710" i="5"/>
  <c r="AF3710" i="5"/>
  <c r="AE3710" i="5"/>
  <c r="AD3710" i="5"/>
  <c r="AC3710" i="5"/>
  <c r="AH3709" i="5"/>
  <c r="AG3709" i="5"/>
  <c r="AF3709" i="5"/>
  <c r="AE3709" i="5"/>
  <c r="AD3709" i="5"/>
  <c r="AC3709" i="5"/>
  <c r="AH3708" i="5"/>
  <c r="AG3708" i="5"/>
  <c r="AF3708" i="5"/>
  <c r="AE3708" i="5"/>
  <c r="AD3708" i="5"/>
  <c r="AC3708" i="5"/>
  <c r="AH3707" i="5"/>
  <c r="AG3707" i="5"/>
  <c r="AF3707" i="5"/>
  <c r="AE3707" i="5"/>
  <c r="AD3707" i="5"/>
  <c r="AC3707" i="5"/>
  <c r="AH3706" i="5"/>
  <c r="AG3706" i="5"/>
  <c r="AF3706" i="5"/>
  <c r="AE3706" i="5"/>
  <c r="AD3706" i="5"/>
  <c r="AC3706" i="5"/>
  <c r="AH3705" i="5"/>
  <c r="AG3705" i="5"/>
  <c r="AF3705" i="5"/>
  <c r="AE3705" i="5"/>
  <c r="AD3705" i="5"/>
  <c r="AC3705" i="5"/>
  <c r="AH3704" i="5"/>
  <c r="AG3704" i="5"/>
  <c r="AF3704" i="5"/>
  <c r="AE3704" i="5"/>
  <c r="AD3704" i="5"/>
  <c r="AC3704" i="5"/>
  <c r="AH3703" i="5"/>
  <c r="AG3703" i="5"/>
  <c r="AF3703" i="5"/>
  <c r="AE3703" i="5"/>
  <c r="AD3703" i="5"/>
  <c r="AC3703" i="5"/>
  <c r="AH3702" i="5"/>
  <c r="AG3702" i="5"/>
  <c r="AF3702" i="5"/>
  <c r="AE3702" i="5"/>
  <c r="AD3702" i="5"/>
  <c r="AC3702" i="5"/>
  <c r="AH3701" i="5"/>
  <c r="AG3701" i="5"/>
  <c r="AF3701" i="5"/>
  <c r="AE3701" i="5"/>
  <c r="AD3701" i="5"/>
  <c r="AC3701" i="5"/>
  <c r="AH3700" i="5"/>
  <c r="AG3700" i="5"/>
  <c r="AF3700" i="5"/>
  <c r="AE3700" i="5"/>
  <c r="AD3700" i="5"/>
  <c r="AC3700" i="5"/>
  <c r="AH3699" i="5"/>
  <c r="AG3699" i="5"/>
  <c r="AF3699" i="5"/>
  <c r="AE3699" i="5"/>
  <c r="AD3699" i="5"/>
  <c r="AC3699" i="5"/>
  <c r="AH3698" i="5"/>
  <c r="AG3698" i="5"/>
  <c r="AF3698" i="5"/>
  <c r="AE3698" i="5"/>
  <c r="AD3698" i="5"/>
  <c r="AC3698" i="5"/>
  <c r="AH3697" i="5"/>
  <c r="AG3697" i="5"/>
  <c r="AF3697" i="5"/>
  <c r="AE3697" i="5"/>
  <c r="AD3697" i="5"/>
  <c r="AC3697" i="5"/>
  <c r="AH3696" i="5"/>
  <c r="AG3696" i="5"/>
  <c r="AF3696" i="5"/>
  <c r="AE3696" i="5"/>
  <c r="AD3696" i="5"/>
  <c r="AC3696" i="5"/>
  <c r="AH3695" i="5"/>
  <c r="AG3695" i="5"/>
  <c r="AF3695" i="5"/>
  <c r="AE3695" i="5"/>
  <c r="AD3695" i="5"/>
  <c r="AC3695" i="5"/>
  <c r="AH3694" i="5"/>
  <c r="AG3694" i="5"/>
  <c r="AF3694" i="5"/>
  <c r="AE3694" i="5"/>
  <c r="AD3694" i="5"/>
  <c r="AC3694" i="5"/>
  <c r="AH3693" i="5"/>
  <c r="AG3693" i="5"/>
  <c r="AF3693" i="5"/>
  <c r="AE3693" i="5"/>
  <c r="AD3693" i="5"/>
  <c r="AC3693" i="5"/>
  <c r="AH3692" i="5"/>
  <c r="AG3692" i="5"/>
  <c r="AF3692" i="5"/>
  <c r="AE3692" i="5"/>
  <c r="AD3692" i="5"/>
  <c r="AC3692" i="5"/>
  <c r="AH3691" i="5"/>
  <c r="AG3691" i="5"/>
  <c r="AF3691" i="5"/>
  <c r="AE3691" i="5"/>
  <c r="AD3691" i="5"/>
  <c r="AC3691" i="5"/>
  <c r="AH3690" i="5"/>
  <c r="AG3690" i="5"/>
  <c r="AF3690" i="5"/>
  <c r="AE3690" i="5"/>
  <c r="AD3690" i="5"/>
  <c r="AC3690" i="5"/>
  <c r="AH3689" i="5"/>
  <c r="AG3689" i="5"/>
  <c r="AF3689" i="5"/>
  <c r="AE3689" i="5"/>
  <c r="AD3689" i="5"/>
  <c r="AC3689" i="5"/>
  <c r="AH3688" i="5"/>
  <c r="AG3688" i="5"/>
  <c r="AF3688" i="5"/>
  <c r="AE3688" i="5"/>
  <c r="AD3688" i="5"/>
  <c r="AC3688" i="5"/>
  <c r="AH3687" i="5"/>
  <c r="AG3687" i="5"/>
  <c r="AF3687" i="5"/>
  <c r="AE3687" i="5"/>
  <c r="AD3687" i="5"/>
  <c r="AC3687" i="5"/>
  <c r="AH3686" i="5"/>
  <c r="AG3686" i="5"/>
  <c r="AF3686" i="5"/>
  <c r="AE3686" i="5"/>
  <c r="AD3686" i="5"/>
  <c r="AC3686" i="5"/>
  <c r="AH3685" i="5"/>
  <c r="AG3685" i="5"/>
  <c r="AF3685" i="5"/>
  <c r="AE3685" i="5"/>
  <c r="AD3685" i="5"/>
  <c r="AC3685" i="5"/>
  <c r="AH3684" i="5"/>
  <c r="AG3684" i="5"/>
  <c r="AF3684" i="5"/>
  <c r="AE3684" i="5"/>
  <c r="AD3684" i="5"/>
  <c r="AC3684" i="5"/>
  <c r="AH3683" i="5"/>
  <c r="AG3683" i="5"/>
  <c r="AF3683" i="5"/>
  <c r="AE3683" i="5"/>
  <c r="AD3683" i="5"/>
  <c r="AC3683" i="5"/>
  <c r="AH3682" i="5"/>
  <c r="AG3682" i="5"/>
  <c r="AF3682" i="5"/>
  <c r="AE3682" i="5"/>
  <c r="AD3682" i="5"/>
  <c r="AC3682" i="5"/>
  <c r="AH3681" i="5"/>
  <c r="AG3681" i="5"/>
  <c r="AF3681" i="5"/>
  <c r="AE3681" i="5"/>
  <c r="AD3681" i="5"/>
  <c r="AC3681" i="5"/>
  <c r="AH3680" i="5"/>
  <c r="AG3680" i="5"/>
  <c r="AF3680" i="5"/>
  <c r="AE3680" i="5"/>
  <c r="AD3680" i="5"/>
  <c r="AC3680" i="5"/>
  <c r="AH3679" i="5"/>
  <c r="AG3679" i="5"/>
  <c r="AF3679" i="5"/>
  <c r="AE3679" i="5"/>
  <c r="AD3679" i="5"/>
  <c r="AC3679" i="5"/>
  <c r="AH3678" i="5"/>
  <c r="AG3678" i="5"/>
  <c r="AF3678" i="5"/>
  <c r="AE3678" i="5"/>
  <c r="AD3678" i="5"/>
  <c r="AC3678" i="5"/>
  <c r="AH3677" i="5"/>
  <c r="AG3677" i="5"/>
  <c r="AF3677" i="5"/>
  <c r="AE3677" i="5"/>
  <c r="AD3677" i="5"/>
  <c r="AC3677" i="5"/>
  <c r="AH3676" i="5"/>
  <c r="AG3676" i="5"/>
  <c r="AF3676" i="5"/>
  <c r="AE3676" i="5"/>
  <c r="AD3676" i="5"/>
  <c r="AC3676" i="5"/>
  <c r="AH3675" i="5"/>
  <c r="AG3675" i="5"/>
  <c r="AF3675" i="5"/>
  <c r="AE3675" i="5"/>
  <c r="AD3675" i="5"/>
  <c r="AC3675" i="5"/>
  <c r="AH3674" i="5"/>
  <c r="AG3674" i="5"/>
  <c r="AF3674" i="5"/>
  <c r="AE3674" i="5"/>
  <c r="AD3674" i="5"/>
  <c r="AC3674" i="5"/>
  <c r="AH3673" i="5"/>
  <c r="AG3673" i="5"/>
  <c r="AF3673" i="5"/>
  <c r="AE3673" i="5"/>
  <c r="AD3673" i="5"/>
  <c r="AC3673" i="5"/>
  <c r="AH3672" i="5"/>
  <c r="AG3672" i="5"/>
  <c r="AF3672" i="5"/>
  <c r="AE3672" i="5"/>
  <c r="AD3672" i="5"/>
  <c r="AC3672" i="5"/>
  <c r="AH3671" i="5"/>
  <c r="AG3671" i="5"/>
  <c r="AF3671" i="5"/>
  <c r="AE3671" i="5"/>
  <c r="AD3671" i="5"/>
  <c r="AC3671" i="5"/>
  <c r="AH3670" i="5"/>
  <c r="AG3670" i="5"/>
  <c r="AF3670" i="5"/>
  <c r="AE3670" i="5"/>
  <c r="AD3670" i="5"/>
  <c r="AC3670" i="5"/>
  <c r="AH3669" i="5"/>
  <c r="AG3669" i="5"/>
  <c r="AF3669" i="5"/>
  <c r="AE3669" i="5"/>
  <c r="AD3669" i="5"/>
  <c r="AC3669" i="5"/>
  <c r="AH3668" i="5"/>
  <c r="AG3668" i="5"/>
  <c r="AF3668" i="5"/>
  <c r="AE3668" i="5"/>
  <c r="AD3668" i="5"/>
  <c r="AC3668" i="5"/>
  <c r="AH3667" i="5"/>
  <c r="AG3667" i="5"/>
  <c r="AF3667" i="5"/>
  <c r="AE3667" i="5"/>
  <c r="AD3667" i="5"/>
  <c r="AC3667" i="5"/>
  <c r="AH3666" i="5"/>
  <c r="AG3666" i="5"/>
  <c r="AF3666" i="5"/>
  <c r="AE3666" i="5"/>
  <c r="AD3666" i="5"/>
  <c r="AC3666" i="5"/>
  <c r="AH3665" i="5"/>
  <c r="AG3665" i="5"/>
  <c r="AF3665" i="5"/>
  <c r="AE3665" i="5"/>
  <c r="AD3665" i="5"/>
  <c r="AC3665" i="5"/>
  <c r="AH3664" i="5"/>
  <c r="AG3664" i="5"/>
  <c r="AF3664" i="5"/>
  <c r="AE3664" i="5"/>
  <c r="AD3664" i="5"/>
  <c r="AC3664" i="5"/>
  <c r="AH3663" i="5"/>
  <c r="AG3663" i="5"/>
  <c r="AF3663" i="5"/>
  <c r="AE3663" i="5"/>
  <c r="AD3663" i="5"/>
  <c r="AC3663" i="5"/>
  <c r="AH3662" i="5"/>
  <c r="AG3662" i="5"/>
  <c r="AF3662" i="5"/>
  <c r="AE3662" i="5"/>
  <c r="AD3662" i="5"/>
  <c r="AC3662" i="5"/>
  <c r="AH3661" i="5"/>
  <c r="AG3661" i="5"/>
  <c r="AF3661" i="5"/>
  <c r="AE3661" i="5"/>
  <c r="AD3661" i="5"/>
  <c r="AC3661" i="5"/>
  <c r="AH3660" i="5"/>
  <c r="AG3660" i="5"/>
  <c r="AF3660" i="5"/>
  <c r="AE3660" i="5"/>
  <c r="AD3660" i="5"/>
  <c r="AC3660" i="5"/>
  <c r="AH3659" i="5"/>
  <c r="AG3659" i="5"/>
  <c r="AF3659" i="5"/>
  <c r="AE3659" i="5"/>
  <c r="AD3659" i="5"/>
  <c r="AC3659" i="5"/>
  <c r="AH3658" i="5"/>
  <c r="AG3658" i="5"/>
  <c r="AF3658" i="5"/>
  <c r="AE3658" i="5"/>
  <c r="AD3658" i="5"/>
  <c r="AC3658" i="5"/>
  <c r="AH3657" i="5"/>
  <c r="AG3657" i="5"/>
  <c r="AF3657" i="5"/>
  <c r="AE3657" i="5"/>
  <c r="AD3657" i="5"/>
  <c r="AC3657" i="5"/>
  <c r="AH3656" i="5"/>
  <c r="AG3656" i="5"/>
  <c r="AF3656" i="5"/>
  <c r="AE3656" i="5"/>
  <c r="AD3656" i="5"/>
  <c r="AC3656" i="5"/>
  <c r="AH3655" i="5"/>
  <c r="AG3655" i="5"/>
  <c r="AF3655" i="5"/>
  <c r="AE3655" i="5"/>
  <c r="AD3655" i="5"/>
  <c r="AC3655" i="5"/>
  <c r="AH3654" i="5"/>
  <c r="AG3654" i="5"/>
  <c r="AF3654" i="5"/>
  <c r="AE3654" i="5"/>
  <c r="AD3654" i="5"/>
  <c r="AC3654" i="5"/>
  <c r="AH3653" i="5"/>
  <c r="AG3653" i="5"/>
  <c r="AF3653" i="5"/>
  <c r="AE3653" i="5"/>
  <c r="AD3653" i="5"/>
  <c r="AC3653" i="5"/>
  <c r="AH3652" i="5"/>
  <c r="AG3652" i="5"/>
  <c r="AF3652" i="5"/>
  <c r="AE3652" i="5"/>
  <c r="AD3652" i="5"/>
  <c r="AC3652" i="5"/>
  <c r="AH3651" i="5"/>
  <c r="AG3651" i="5"/>
  <c r="AF3651" i="5"/>
  <c r="AE3651" i="5"/>
  <c r="AD3651" i="5"/>
  <c r="AC3651" i="5"/>
  <c r="AH3650" i="5"/>
  <c r="AG3650" i="5"/>
  <c r="AF3650" i="5"/>
  <c r="AE3650" i="5"/>
  <c r="AD3650" i="5"/>
  <c r="AC3650" i="5"/>
  <c r="AH3649" i="5"/>
  <c r="AG3649" i="5"/>
  <c r="AF3649" i="5"/>
  <c r="AE3649" i="5"/>
  <c r="AD3649" i="5"/>
  <c r="AC3649" i="5"/>
  <c r="AH3648" i="5"/>
  <c r="AG3648" i="5"/>
  <c r="AF3648" i="5"/>
  <c r="AE3648" i="5"/>
  <c r="AD3648" i="5"/>
  <c r="AC3648" i="5"/>
  <c r="AH3647" i="5"/>
  <c r="AG3647" i="5"/>
  <c r="AF3647" i="5"/>
  <c r="AE3647" i="5"/>
  <c r="AD3647" i="5"/>
  <c r="AC3647" i="5"/>
  <c r="AH3646" i="5"/>
  <c r="AG3646" i="5"/>
  <c r="AF3646" i="5"/>
  <c r="AE3646" i="5"/>
  <c r="AD3646" i="5"/>
  <c r="AC3646" i="5"/>
  <c r="AH3645" i="5"/>
  <c r="AG3645" i="5"/>
  <c r="AF3645" i="5"/>
  <c r="AE3645" i="5"/>
  <c r="AD3645" i="5"/>
  <c r="AC3645" i="5"/>
  <c r="AH3644" i="5"/>
  <c r="AG3644" i="5"/>
  <c r="AF3644" i="5"/>
  <c r="AE3644" i="5"/>
  <c r="AD3644" i="5"/>
  <c r="AC3644" i="5"/>
  <c r="AH3643" i="5"/>
  <c r="AG3643" i="5"/>
  <c r="AF3643" i="5"/>
  <c r="AE3643" i="5"/>
  <c r="AD3643" i="5"/>
  <c r="AC3643" i="5"/>
  <c r="AH3642" i="5"/>
  <c r="AG3642" i="5"/>
  <c r="AF3642" i="5"/>
  <c r="AE3642" i="5"/>
  <c r="AD3642" i="5"/>
  <c r="AC3642" i="5"/>
  <c r="AH3641" i="5"/>
  <c r="AG3641" i="5"/>
  <c r="AF3641" i="5"/>
  <c r="AE3641" i="5"/>
  <c r="AD3641" i="5"/>
  <c r="AC3641" i="5"/>
  <c r="AH3640" i="5"/>
  <c r="AG3640" i="5"/>
  <c r="AF3640" i="5"/>
  <c r="AE3640" i="5"/>
  <c r="AD3640" i="5"/>
  <c r="AC3640" i="5"/>
  <c r="AH3639" i="5"/>
  <c r="AG3639" i="5"/>
  <c r="AF3639" i="5"/>
  <c r="AE3639" i="5"/>
  <c r="AD3639" i="5"/>
  <c r="AC3639" i="5"/>
  <c r="AH3638" i="5"/>
  <c r="AG3638" i="5"/>
  <c r="AF3638" i="5"/>
  <c r="AE3638" i="5"/>
  <c r="AD3638" i="5"/>
  <c r="AC3638" i="5"/>
  <c r="AH3637" i="5"/>
  <c r="AG3637" i="5"/>
  <c r="AF3637" i="5"/>
  <c r="AE3637" i="5"/>
  <c r="AD3637" i="5"/>
  <c r="AC3637" i="5"/>
  <c r="AH3636" i="5"/>
  <c r="AG3636" i="5"/>
  <c r="AF3636" i="5"/>
  <c r="AE3636" i="5"/>
  <c r="AD3636" i="5"/>
  <c r="AC3636" i="5"/>
  <c r="AH3635" i="5"/>
  <c r="AG3635" i="5"/>
  <c r="AF3635" i="5"/>
  <c r="AE3635" i="5"/>
  <c r="AD3635" i="5"/>
  <c r="AC3635" i="5"/>
  <c r="AH3634" i="5"/>
  <c r="AG3634" i="5"/>
  <c r="AF3634" i="5"/>
  <c r="AE3634" i="5"/>
  <c r="AD3634" i="5"/>
  <c r="AC3634" i="5"/>
  <c r="AH3633" i="5"/>
  <c r="AG3633" i="5"/>
  <c r="AF3633" i="5"/>
  <c r="AE3633" i="5"/>
  <c r="AD3633" i="5"/>
  <c r="AC3633" i="5"/>
  <c r="AH3632" i="5"/>
  <c r="AG3632" i="5"/>
  <c r="AF3632" i="5"/>
  <c r="AE3632" i="5"/>
  <c r="AD3632" i="5"/>
  <c r="AC3632" i="5"/>
  <c r="AH3631" i="5"/>
  <c r="AG3631" i="5"/>
  <c r="AF3631" i="5"/>
  <c r="AE3631" i="5"/>
  <c r="AD3631" i="5"/>
  <c r="AC3631" i="5"/>
  <c r="AH3630" i="5"/>
  <c r="AG3630" i="5"/>
  <c r="AF3630" i="5"/>
  <c r="AE3630" i="5"/>
  <c r="AD3630" i="5"/>
  <c r="AC3630" i="5"/>
  <c r="AH3629" i="5"/>
  <c r="AG3629" i="5"/>
  <c r="AF3629" i="5"/>
  <c r="AE3629" i="5"/>
  <c r="AD3629" i="5"/>
  <c r="AC3629" i="5"/>
  <c r="AH3628" i="5"/>
  <c r="AG3628" i="5"/>
  <c r="AF3628" i="5"/>
  <c r="AE3628" i="5"/>
  <c r="AD3628" i="5"/>
  <c r="AC3628" i="5"/>
  <c r="AH3627" i="5"/>
  <c r="AG3627" i="5"/>
  <c r="AF3627" i="5"/>
  <c r="AE3627" i="5"/>
  <c r="AD3627" i="5"/>
  <c r="AC3627" i="5"/>
  <c r="AH3626" i="5"/>
  <c r="AG3626" i="5"/>
  <c r="AF3626" i="5"/>
  <c r="AE3626" i="5"/>
  <c r="AD3626" i="5"/>
  <c r="AC3626" i="5"/>
  <c r="AH3625" i="5"/>
  <c r="AG3625" i="5"/>
  <c r="AF3625" i="5"/>
  <c r="AE3625" i="5"/>
  <c r="AD3625" i="5"/>
  <c r="AC3625" i="5"/>
  <c r="AH3624" i="5"/>
  <c r="AG3624" i="5"/>
  <c r="AF3624" i="5"/>
  <c r="AE3624" i="5"/>
  <c r="AD3624" i="5"/>
  <c r="AC3624" i="5"/>
  <c r="AH3623" i="5"/>
  <c r="AG3623" i="5"/>
  <c r="AF3623" i="5"/>
  <c r="AE3623" i="5"/>
  <c r="AD3623" i="5"/>
  <c r="AC3623" i="5"/>
  <c r="AH3622" i="5"/>
  <c r="AG3622" i="5"/>
  <c r="AF3622" i="5"/>
  <c r="AE3622" i="5"/>
  <c r="AD3622" i="5"/>
  <c r="AC3622" i="5"/>
  <c r="AH3621" i="5"/>
  <c r="AG3621" i="5"/>
  <c r="AF3621" i="5"/>
  <c r="AE3621" i="5"/>
  <c r="AD3621" i="5"/>
  <c r="AC3621" i="5"/>
  <c r="AH3620" i="5"/>
  <c r="AG3620" i="5"/>
  <c r="AF3620" i="5"/>
  <c r="AE3620" i="5"/>
  <c r="AD3620" i="5"/>
  <c r="AC3620" i="5"/>
  <c r="AH3619" i="5"/>
  <c r="AG3619" i="5"/>
  <c r="AF3619" i="5"/>
  <c r="AE3619" i="5"/>
  <c r="AD3619" i="5"/>
  <c r="AC3619" i="5"/>
  <c r="AH3618" i="5"/>
  <c r="AG3618" i="5"/>
  <c r="AF3618" i="5"/>
  <c r="AE3618" i="5"/>
  <c r="AD3618" i="5"/>
  <c r="AC3618" i="5"/>
  <c r="AH3617" i="5"/>
  <c r="AG3617" i="5"/>
  <c r="AF3617" i="5"/>
  <c r="AE3617" i="5"/>
  <c r="AD3617" i="5"/>
  <c r="AC3617" i="5"/>
  <c r="AH3616" i="5"/>
  <c r="AG3616" i="5"/>
  <c r="AF3616" i="5"/>
  <c r="AE3616" i="5"/>
  <c r="AD3616" i="5"/>
  <c r="AC3616" i="5"/>
  <c r="AH3615" i="5"/>
  <c r="AG3615" i="5"/>
  <c r="AF3615" i="5"/>
  <c r="AE3615" i="5"/>
  <c r="AD3615" i="5"/>
  <c r="AC3615" i="5"/>
  <c r="AH3614" i="5"/>
  <c r="AG3614" i="5"/>
  <c r="AF3614" i="5"/>
  <c r="AE3614" i="5"/>
  <c r="AD3614" i="5"/>
  <c r="AC3614" i="5"/>
  <c r="AH3613" i="5"/>
  <c r="AG3613" i="5"/>
  <c r="AF3613" i="5"/>
  <c r="AE3613" i="5"/>
  <c r="AD3613" i="5"/>
  <c r="AC3613" i="5"/>
  <c r="AH3612" i="5"/>
  <c r="AG3612" i="5"/>
  <c r="AF3612" i="5"/>
  <c r="AE3612" i="5"/>
  <c r="AD3612" i="5"/>
  <c r="AC3612" i="5"/>
  <c r="AH3611" i="5"/>
  <c r="AG3611" i="5"/>
  <c r="AF3611" i="5"/>
  <c r="AE3611" i="5"/>
  <c r="AD3611" i="5"/>
  <c r="AC3611" i="5"/>
  <c r="AH3610" i="5"/>
  <c r="AG3610" i="5"/>
  <c r="AF3610" i="5"/>
  <c r="AE3610" i="5"/>
  <c r="AD3610" i="5"/>
  <c r="AC3610" i="5"/>
  <c r="AH3609" i="5"/>
  <c r="AG3609" i="5"/>
  <c r="AF3609" i="5"/>
  <c r="AE3609" i="5"/>
  <c r="AD3609" i="5"/>
  <c r="AC3609" i="5"/>
  <c r="AH3608" i="5"/>
  <c r="AG3608" i="5"/>
  <c r="AF3608" i="5"/>
  <c r="AE3608" i="5"/>
  <c r="AD3608" i="5"/>
  <c r="AC3608" i="5"/>
  <c r="AH3607" i="5"/>
  <c r="AG3607" i="5"/>
  <c r="AF3607" i="5"/>
  <c r="AE3607" i="5"/>
  <c r="AD3607" i="5"/>
  <c r="AC3607" i="5"/>
  <c r="AH3606" i="5"/>
  <c r="AG3606" i="5"/>
  <c r="AF3606" i="5"/>
  <c r="AE3606" i="5"/>
  <c r="AD3606" i="5"/>
  <c r="AC3606" i="5"/>
  <c r="AH3605" i="5"/>
  <c r="AG3605" i="5"/>
  <c r="AF3605" i="5"/>
  <c r="AE3605" i="5"/>
  <c r="AD3605" i="5"/>
  <c r="AC3605" i="5"/>
  <c r="AH3604" i="5"/>
  <c r="AG3604" i="5"/>
  <c r="AF3604" i="5"/>
  <c r="AE3604" i="5"/>
  <c r="AD3604" i="5"/>
  <c r="AC3604" i="5"/>
  <c r="AH3603" i="5"/>
  <c r="AG3603" i="5"/>
  <c r="AF3603" i="5"/>
  <c r="AE3603" i="5"/>
  <c r="AD3603" i="5"/>
  <c r="AC3603" i="5"/>
  <c r="AH3602" i="5"/>
  <c r="AG3602" i="5"/>
  <c r="AF3602" i="5"/>
  <c r="AE3602" i="5"/>
  <c r="AD3602" i="5"/>
  <c r="AC3602" i="5"/>
  <c r="AH3601" i="5"/>
  <c r="AG3601" i="5"/>
  <c r="AF3601" i="5"/>
  <c r="AE3601" i="5"/>
  <c r="AD3601" i="5"/>
  <c r="AC3601" i="5"/>
  <c r="AH3600" i="5"/>
  <c r="AG3600" i="5"/>
  <c r="AF3600" i="5"/>
  <c r="AE3600" i="5"/>
  <c r="AD3600" i="5"/>
  <c r="AC3600" i="5"/>
  <c r="AH3599" i="5"/>
  <c r="AG3599" i="5"/>
  <c r="AF3599" i="5"/>
  <c r="AE3599" i="5"/>
  <c r="AD3599" i="5"/>
  <c r="AC3599" i="5"/>
  <c r="AH3598" i="5"/>
  <c r="AG3598" i="5"/>
  <c r="AF3598" i="5"/>
  <c r="AE3598" i="5"/>
  <c r="AD3598" i="5"/>
  <c r="AC3598" i="5"/>
  <c r="AH3597" i="5"/>
  <c r="AG3597" i="5"/>
  <c r="AF3597" i="5"/>
  <c r="AE3597" i="5"/>
  <c r="AD3597" i="5"/>
  <c r="AC3597" i="5"/>
  <c r="AH3596" i="5"/>
  <c r="AG3596" i="5"/>
  <c r="AF3596" i="5"/>
  <c r="AE3596" i="5"/>
  <c r="AD3596" i="5"/>
  <c r="AC3596" i="5"/>
  <c r="AH3595" i="5"/>
  <c r="AG3595" i="5"/>
  <c r="AF3595" i="5"/>
  <c r="AE3595" i="5"/>
  <c r="AD3595" i="5"/>
  <c r="AC3595" i="5"/>
  <c r="AH3594" i="5"/>
  <c r="AG3594" i="5"/>
  <c r="AF3594" i="5"/>
  <c r="AE3594" i="5"/>
  <c r="AD3594" i="5"/>
  <c r="AC3594" i="5"/>
  <c r="AH3593" i="5"/>
  <c r="AG3593" i="5"/>
  <c r="AF3593" i="5"/>
  <c r="AE3593" i="5"/>
  <c r="AD3593" i="5"/>
  <c r="AC3593" i="5"/>
  <c r="AH3592" i="5"/>
  <c r="AG3592" i="5"/>
  <c r="AF3592" i="5"/>
  <c r="AE3592" i="5"/>
  <c r="AD3592" i="5"/>
  <c r="AC3592" i="5"/>
  <c r="AH3591" i="5"/>
  <c r="AG3591" i="5"/>
  <c r="AF3591" i="5"/>
  <c r="AE3591" i="5"/>
  <c r="AD3591" i="5"/>
  <c r="AC3591" i="5"/>
  <c r="AH3590" i="5"/>
  <c r="AG3590" i="5"/>
  <c r="AF3590" i="5"/>
  <c r="AE3590" i="5"/>
  <c r="AD3590" i="5"/>
  <c r="AC3590" i="5"/>
  <c r="AH3589" i="5"/>
  <c r="AG3589" i="5"/>
  <c r="AF3589" i="5"/>
  <c r="AE3589" i="5"/>
  <c r="AD3589" i="5"/>
  <c r="AC3589" i="5"/>
  <c r="AH3588" i="5"/>
  <c r="AG3588" i="5"/>
  <c r="AF3588" i="5"/>
  <c r="AE3588" i="5"/>
  <c r="AD3588" i="5"/>
  <c r="AC3588" i="5"/>
  <c r="AH3587" i="5"/>
  <c r="AG3587" i="5"/>
  <c r="AF3587" i="5"/>
  <c r="AE3587" i="5"/>
  <c r="AD3587" i="5"/>
  <c r="AC3587" i="5"/>
  <c r="AH3586" i="5"/>
  <c r="AG3586" i="5"/>
  <c r="AF3586" i="5"/>
  <c r="AE3586" i="5"/>
  <c r="AD3586" i="5"/>
  <c r="AC3586" i="5"/>
  <c r="AH3585" i="5"/>
  <c r="AG3585" i="5"/>
  <c r="AF3585" i="5"/>
  <c r="AE3585" i="5"/>
  <c r="AD3585" i="5"/>
  <c r="AC3585" i="5"/>
  <c r="AH3584" i="5"/>
  <c r="AG3584" i="5"/>
  <c r="AF3584" i="5"/>
  <c r="AE3584" i="5"/>
  <c r="AD3584" i="5"/>
  <c r="AC3584" i="5"/>
  <c r="AH3583" i="5"/>
  <c r="AG3583" i="5"/>
  <c r="AF3583" i="5"/>
  <c r="AE3583" i="5"/>
  <c r="AD3583" i="5"/>
  <c r="AC3583" i="5"/>
  <c r="AH3582" i="5"/>
  <c r="AG3582" i="5"/>
  <c r="AF3582" i="5"/>
  <c r="AE3582" i="5"/>
  <c r="AD3582" i="5"/>
  <c r="AC3582" i="5"/>
  <c r="AH3581" i="5"/>
  <c r="AG3581" i="5"/>
  <c r="AF3581" i="5"/>
  <c r="AE3581" i="5"/>
  <c r="AD3581" i="5"/>
  <c r="AC3581" i="5"/>
  <c r="AH3580" i="5"/>
  <c r="AG3580" i="5"/>
  <c r="AF3580" i="5"/>
  <c r="AE3580" i="5"/>
  <c r="AD3580" i="5"/>
  <c r="AC3580" i="5"/>
  <c r="AH3579" i="5"/>
  <c r="AG3579" i="5"/>
  <c r="AF3579" i="5"/>
  <c r="AE3579" i="5"/>
  <c r="AD3579" i="5"/>
  <c r="AC3579" i="5"/>
  <c r="AH3578" i="5"/>
  <c r="AG3578" i="5"/>
  <c r="AF3578" i="5"/>
  <c r="AE3578" i="5"/>
  <c r="AD3578" i="5"/>
  <c r="AC3578" i="5"/>
  <c r="AH3577" i="5"/>
  <c r="AG3577" i="5"/>
  <c r="AF3577" i="5"/>
  <c r="AE3577" i="5"/>
  <c r="AD3577" i="5"/>
  <c r="AC3577" i="5"/>
  <c r="AH3576" i="5"/>
  <c r="AG3576" i="5"/>
  <c r="AF3576" i="5"/>
  <c r="AE3576" i="5"/>
  <c r="AD3576" i="5"/>
  <c r="AC3576" i="5"/>
  <c r="AH3575" i="5"/>
  <c r="AG3575" i="5"/>
  <c r="AF3575" i="5"/>
  <c r="AE3575" i="5"/>
  <c r="AD3575" i="5"/>
  <c r="AC3575" i="5"/>
  <c r="AH3574" i="5"/>
  <c r="AG3574" i="5"/>
  <c r="AF3574" i="5"/>
  <c r="AE3574" i="5"/>
  <c r="AD3574" i="5"/>
  <c r="AC3574" i="5"/>
  <c r="AH3573" i="5"/>
  <c r="AG3573" i="5"/>
  <c r="AF3573" i="5"/>
  <c r="AE3573" i="5"/>
  <c r="AD3573" i="5"/>
  <c r="AC3573" i="5"/>
  <c r="AH3572" i="5"/>
  <c r="AG3572" i="5"/>
  <c r="AF3572" i="5"/>
  <c r="AE3572" i="5"/>
  <c r="AD3572" i="5"/>
  <c r="AC3572" i="5"/>
  <c r="AH3571" i="5"/>
  <c r="AG3571" i="5"/>
  <c r="AF3571" i="5"/>
  <c r="AE3571" i="5"/>
  <c r="AD3571" i="5"/>
  <c r="AC3571" i="5"/>
  <c r="AH3570" i="5"/>
  <c r="AG3570" i="5"/>
  <c r="AF3570" i="5"/>
  <c r="AE3570" i="5"/>
  <c r="AD3570" i="5"/>
  <c r="AC3570" i="5"/>
  <c r="AH3569" i="5"/>
  <c r="AG3569" i="5"/>
  <c r="AF3569" i="5"/>
  <c r="AE3569" i="5"/>
  <c r="AD3569" i="5"/>
  <c r="AC3569" i="5"/>
  <c r="AH3568" i="5"/>
  <c r="AG3568" i="5"/>
  <c r="AF3568" i="5"/>
  <c r="AE3568" i="5"/>
  <c r="AD3568" i="5"/>
  <c r="AC3568" i="5"/>
  <c r="AH3567" i="5"/>
  <c r="AG3567" i="5"/>
  <c r="AF3567" i="5"/>
  <c r="AE3567" i="5"/>
  <c r="AD3567" i="5"/>
  <c r="AC3567" i="5"/>
  <c r="AH3566" i="5"/>
  <c r="AG3566" i="5"/>
  <c r="AF3566" i="5"/>
  <c r="AE3566" i="5"/>
  <c r="AD3566" i="5"/>
  <c r="AC3566" i="5"/>
  <c r="AH3565" i="5"/>
  <c r="AG3565" i="5"/>
  <c r="AF3565" i="5"/>
  <c r="AE3565" i="5"/>
  <c r="AD3565" i="5"/>
  <c r="AC3565" i="5"/>
  <c r="AH3564" i="5"/>
  <c r="AG3564" i="5"/>
  <c r="AF3564" i="5"/>
  <c r="AE3564" i="5"/>
  <c r="AD3564" i="5"/>
  <c r="AC3564" i="5"/>
  <c r="AH3563" i="5"/>
  <c r="AG3563" i="5"/>
  <c r="AF3563" i="5"/>
  <c r="AE3563" i="5"/>
  <c r="AD3563" i="5"/>
  <c r="AC3563" i="5"/>
  <c r="AH3562" i="5"/>
  <c r="AG3562" i="5"/>
  <c r="AF3562" i="5"/>
  <c r="AE3562" i="5"/>
  <c r="AD3562" i="5"/>
  <c r="AC3562" i="5"/>
  <c r="AH3561" i="5"/>
  <c r="AG3561" i="5"/>
  <c r="AF3561" i="5"/>
  <c r="AE3561" i="5"/>
  <c r="AD3561" i="5"/>
  <c r="AC3561" i="5"/>
  <c r="AH3560" i="5"/>
  <c r="AG3560" i="5"/>
  <c r="AF3560" i="5"/>
  <c r="AE3560" i="5"/>
  <c r="AD3560" i="5"/>
  <c r="AC3560" i="5"/>
  <c r="AH3559" i="5"/>
  <c r="AG3559" i="5"/>
  <c r="AF3559" i="5"/>
  <c r="AE3559" i="5"/>
  <c r="AD3559" i="5"/>
  <c r="AC3559" i="5"/>
  <c r="AH3558" i="5"/>
  <c r="AG3558" i="5"/>
  <c r="AF3558" i="5"/>
  <c r="AE3558" i="5"/>
  <c r="AD3558" i="5"/>
  <c r="AC3558" i="5"/>
  <c r="AH3557" i="5"/>
  <c r="AG3557" i="5"/>
  <c r="AF3557" i="5"/>
  <c r="AE3557" i="5"/>
  <c r="AD3557" i="5"/>
  <c r="AC3557" i="5"/>
  <c r="AH3556" i="5"/>
  <c r="AG3556" i="5"/>
  <c r="AF3556" i="5"/>
  <c r="AE3556" i="5"/>
  <c r="AD3556" i="5"/>
  <c r="AC3556" i="5"/>
  <c r="AH3555" i="5"/>
  <c r="AG3555" i="5"/>
  <c r="AF3555" i="5"/>
  <c r="AE3555" i="5"/>
  <c r="AD3555" i="5"/>
  <c r="AC3555" i="5"/>
  <c r="AH3554" i="5"/>
  <c r="AG3554" i="5"/>
  <c r="AF3554" i="5"/>
  <c r="AE3554" i="5"/>
  <c r="AD3554" i="5"/>
  <c r="AC3554" i="5"/>
  <c r="AH3553" i="5"/>
  <c r="AG3553" i="5"/>
  <c r="AF3553" i="5"/>
  <c r="AE3553" i="5"/>
  <c r="AD3553" i="5"/>
  <c r="AC3553" i="5"/>
  <c r="AH3552" i="5"/>
  <c r="AG3552" i="5"/>
  <c r="AF3552" i="5"/>
  <c r="AE3552" i="5"/>
  <c r="AD3552" i="5"/>
  <c r="AC3552" i="5"/>
  <c r="AH3551" i="5"/>
  <c r="AG3551" i="5"/>
  <c r="AF3551" i="5"/>
  <c r="AE3551" i="5"/>
  <c r="AD3551" i="5"/>
  <c r="AC3551" i="5"/>
  <c r="AH3550" i="5"/>
  <c r="AG3550" i="5"/>
  <c r="AF3550" i="5"/>
  <c r="AE3550" i="5"/>
  <c r="AD3550" i="5"/>
  <c r="AC3550" i="5"/>
  <c r="AH3549" i="5"/>
  <c r="AG3549" i="5"/>
  <c r="AF3549" i="5"/>
  <c r="AE3549" i="5"/>
  <c r="AD3549" i="5"/>
  <c r="AC3549" i="5"/>
  <c r="AH3548" i="5"/>
  <c r="AG3548" i="5"/>
  <c r="AF3548" i="5"/>
  <c r="AE3548" i="5"/>
  <c r="AD3548" i="5"/>
  <c r="AC3548" i="5"/>
  <c r="AH3547" i="5"/>
  <c r="AG3547" i="5"/>
  <c r="AF3547" i="5"/>
  <c r="AE3547" i="5"/>
  <c r="AD3547" i="5"/>
  <c r="AC3547" i="5"/>
  <c r="AH3546" i="5"/>
  <c r="AG3546" i="5"/>
  <c r="AF3546" i="5"/>
  <c r="AE3546" i="5"/>
  <c r="AD3546" i="5"/>
  <c r="AC3546" i="5"/>
  <c r="AH3545" i="5"/>
  <c r="AG3545" i="5"/>
  <c r="AF3545" i="5"/>
  <c r="AE3545" i="5"/>
  <c r="AD3545" i="5"/>
  <c r="AC3545" i="5"/>
  <c r="AH3544" i="5"/>
  <c r="AG3544" i="5"/>
  <c r="AF3544" i="5"/>
  <c r="AE3544" i="5"/>
  <c r="AD3544" i="5"/>
  <c r="AC3544" i="5"/>
  <c r="AH3543" i="5"/>
  <c r="AG3543" i="5"/>
  <c r="AF3543" i="5"/>
  <c r="AE3543" i="5"/>
  <c r="AD3543" i="5"/>
  <c r="AC3543" i="5"/>
  <c r="AH3542" i="5"/>
  <c r="AG3542" i="5"/>
  <c r="AF3542" i="5"/>
  <c r="AE3542" i="5"/>
  <c r="AD3542" i="5"/>
  <c r="AC3542" i="5"/>
  <c r="AH3541" i="5"/>
  <c r="AG3541" i="5"/>
  <c r="AF3541" i="5"/>
  <c r="AE3541" i="5"/>
  <c r="AD3541" i="5"/>
  <c r="AC3541" i="5"/>
  <c r="AH3540" i="5"/>
  <c r="AG3540" i="5"/>
  <c r="AF3540" i="5"/>
  <c r="AE3540" i="5"/>
  <c r="AD3540" i="5"/>
  <c r="AC3540" i="5"/>
  <c r="AH3539" i="5"/>
  <c r="AG3539" i="5"/>
  <c r="AF3539" i="5"/>
  <c r="AE3539" i="5"/>
  <c r="AD3539" i="5"/>
  <c r="AC3539" i="5"/>
  <c r="AH3538" i="5"/>
  <c r="AG3538" i="5"/>
  <c r="AF3538" i="5"/>
  <c r="AE3538" i="5"/>
  <c r="AD3538" i="5"/>
  <c r="AC3538" i="5"/>
  <c r="AH3537" i="5"/>
  <c r="AG3537" i="5"/>
  <c r="AF3537" i="5"/>
  <c r="AE3537" i="5"/>
  <c r="AD3537" i="5"/>
  <c r="AC3537" i="5"/>
  <c r="AH3536" i="5"/>
  <c r="AG3536" i="5"/>
  <c r="AF3536" i="5"/>
  <c r="AE3536" i="5"/>
  <c r="AD3536" i="5"/>
  <c r="AC3536" i="5"/>
  <c r="AH3535" i="5"/>
  <c r="AG3535" i="5"/>
  <c r="AF3535" i="5"/>
  <c r="AE3535" i="5"/>
  <c r="AD3535" i="5"/>
  <c r="AC3535" i="5"/>
  <c r="AH3534" i="5"/>
  <c r="AG3534" i="5"/>
  <c r="AF3534" i="5"/>
  <c r="AE3534" i="5"/>
  <c r="AD3534" i="5"/>
  <c r="AC3534" i="5"/>
  <c r="AH3533" i="5"/>
  <c r="AG3533" i="5"/>
  <c r="AF3533" i="5"/>
  <c r="AE3533" i="5"/>
  <c r="AD3533" i="5"/>
  <c r="AC3533" i="5"/>
  <c r="AH3532" i="5"/>
  <c r="AG3532" i="5"/>
  <c r="AF3532" i="5"/>
  <c r="AE3532" i="5"/>
  <c r="AD3532" i="5"/>
  <c r="AC3532" i="5"/>
  <c r="AH3531" i="5"/>
  <c r="AG3531" i="5"/>
  <c r="AF3531" i="5"/>
  <c r="AE3531" i="5"/>
  <c r="AD3531" i="5"/>
  <c r="AC3531" i="5"/>
  <c r="AH3530" i="5"/>
  <c r="AG3530" i="5"/>
  <c r="AF3530" i="5"/>
  <c r="AE3530" i="5"/>
  <c r="AD3530" i="5"/>
  <c r="AC3530" i="5"/>
  <c r="AH3529" i="5"/>
  <c r="AG3529" i="5"/>
  <c r="AF3529" i="5"/>
  <c r="AE3529" i="5"/>
  <c r="AD3529" i="5"/>
  <c r="AC3529" i="5"/>
  <c r="AH3528" i="5"/>
  <c r="AG3528" i="5"/>
  <c r="AF3528" i="5"/>
  <c r="AE3528" i="5"/>
  <c r="AD3528" i="5"/>
  <c r="AC3528" i="5"/>
  <c r="AH3527" i="5"/>
  <c r="AG3527" i="5"/>
  <c r="AF3527" i="5"/>
  <c r="AE3527" i="5"/>
  <c r="AD3527" i="5"/>
  <c r="AC3527" i="5"/>
  <c r="AH3526" i="5"/>
  <c r="AG3526" i="5"/>
  <c r="AF3526" i="5"/>
  <c r="AE3526" i="5"/>
  <c r="AD3526" i="5"/>
  <c r="AC3526" i="5"/>
  <c r="AH3525" i="5"/>
  <c r="AG3525" i="5"/>
  <c r="AF3525" i="5"/>
  <c r="AE3525" i="5"/>
  <c r="AD3525" i="5"/>
  <c r="AC3525" i="5"/>
  <c r="AH3524" i="5"/>
  <c r="AG3524" i="5"/>
  <c r="AF3524" i="5"/>
  <c r="AE3524" i="5"/>
  <c r="AD3524" i="5"/>
  <c r="AC3524" i="5"/>
  <c r="AH3523" i="5"/>
  <c r="AG3523" i="5"/>
  <c r="AF3523" i="5"/>
  <c r="AE3523" i="5"/>
  <c r="AD3523" i="5"/>
  <c r="AC3523" i="5"/>
  <c r="AH3522" i="5"/>
  <c r="AG3522" i="5"/>
  <c r="AF3522" i="5"/>
  <c r="AE3522" i="5"/>
  <c r="AD3522" i="5"/>
  <c r="AC3522" i="5"/>
  <c r="AH3521" i="5"/>
  <c r="AG3521" i="5"/>
  <c r="AF3521" i="5"/>
  <c r="AE3521" i="5"/>
  <c r="AD3521" i="5"/>
  <c r="AC3521" i="5"/>
  <c r="AH3520" i="5"/>
  <c r="AG3520" i="5"/>
  <c r="AF3520" i="5"/>
  <c r="AE3520" i="5"/>
  <c r="AD3520" i="5"/>
  <c r="AC3520" i="5"/>
  <c r="AH3519" i="5"/>
  <c r="AG3519" i="5"/>
  <c r="AF3519" i="5"/>
  <c r="AE3519" i="5"/>
  <c r="AD3519" i="5"/>
  <c r="AC3519" i="5"/>
  <c r="AH3518" i="5"/>
  <c r="AG3518" i="5"/>
  <c r="AF3518" i="5"/>
  <c r="AE3518" i="5"/>
  <c r="AD3518" i="5"/>
  <c r="AC3518" i="5"/>
  <c r="AH3517" i="5"/>
  <c r="AG3517" i="5"/>
  <c r="AF3517" i="5"/>
  <c r="AE3517" i="5"/>
  <c r="AD3517" i="5"/>
  <c r="AC3517" i="5"/>
  <c r="AH3516" i="5"/>
  <c r="AG3516" i="5"/>
  <c r="AF3516" i="5"/>
  <c r="AE3516" i="5"/>
  <c r="AD3516" i="5"/>
  <c r="AC3516" i="5"/>
  <c r="AH3515" i="5"/>
  <c r="AG3515" i="5"/>
  <c r="AF3515" i="5"/>
  <c r="AE3515" i="5"/>
  <c r="AD3515" i="5"/>
  <c r="AC3515" i="5"/>
  <c r="AH3514" i="5"/>
  <c r="AG3514" i="5"/>
  <c r="AF3514" i="5"/>
  <c r="AE3514" i="5"/>
  <c r="AD3514" i="5"/>
  <c r="AC3514" i="5"/>
  <c r="AH3513" i="5"/>
  <c r="AG3513" i="5"/>
  <c r="AF3513" i="5"/>
  <c r="AE3513" i="5"/>
  <c r="AD3513" i="5"/>
  <c r="AC3513" i="5"/>
  <c r="AH3512" i="5"/>
  <c r="AG3512" i="5"/>
  <c r="AF3512" i="5"/>
  <c r="AE3512" i="5"/>
  <c r="AD3512" i="5"/>
  <c r="AC3512" i="5"/>
  <c r="AH3511" i="5"/>
  <c r="AG3511" i="5"/>
  <c r="AF3511" i="5"/>
  <c r="AE3511" i="5"/>
  <c r="AD3511" i="5"/>
  <c r="AC3511" i="5"/>
  <c r="AH3510" i="5"/>
  <c r="AG3510" i="5"/>
  <c r="AF3510" i="5"/>
  <c r="AE3510" i="5"/>
  <c r="AD3510" i="5"/>
  <c r="AC3510" i="5"/>
  <c r="AH3509" i="5"/>
  <c r="AG3509" i="5"/>
  <c r="AF3509" i="5"/>
  <c r="AE3509" i="5"/>
  <c r="AD3509" i="5"/>
  <c r="AC3509" i="5"/>
  <c r="AH3508" i="5"/>
  <c r="AG3508" i="5"/>
  <c r="AF3508" i="5"/>
  <c r="AE3508" i="5"/>
  <c r="AD3508" i="5"/>
  <c r="AC3508" i="5"/>
  <c r="AH3507" i="5"/>
  <c r="AG3507" i="5"/>
  <c r="AF3507" i="5"/>
  <c r="AE3507" i="5"/>
  <c r="AD3507" i="5"/>
  <c r="AC3507" i="5"/>
  <c r="AH3506" i="5"/>
  <c r="AG3506" i="5"/>
  <c r="AF3506" i="5"/>
  <c r="AE3506" i="5"/>
  <c r="AD3506" i="5"/>
  <c r="AC3506" i="5"/>
  <c r="AH3505" i="5"/>
  <c r="AG3505" i="5"/>
  <c r="AF3505" i="5"/>
  <c r="AE3505" i="5"/>
  <c r="AD3505" i="5"/>
  <c r="AC3505" i="5"/>
  <c r="AH3504" i="5"/>
  <c r="AG3504" i="5"/>
  <c r="AF3504" i="5"/>
  <c r="AE3504" i="5"/>
  <c r="AD3504" i="5"/>
  <c r="AC3504" i="5"/>
  <c r="AH3503" i="5"/>
  <c r="AG3503" i="5"/>
  <c r="AF3503" i="5"/>
  <c r="AE3503" i="5"/>
  <c r="AD3503" i="5"/>
  <c r="AC3503" i="5"/>
  <c r="AH3502" i="5"/>
  <c r="AG3502" i="5"/>
  <c r="AF3502" i="5"/>
  <c r="AE3502" i="5"/>
  <c r="AD3502" i="5"/>
  <c r="AC3502" i="5"/>
  <c r="AH3501" i="5"/>
  <c r="AG3501" i="5"/>
  <c r="AF3501" i="5"/>
  <c r="AE3501" i="5"/>
  <c r="AD3501" i="5"/>
  <c r="AC3501" i="5"/>
  <c r="AH3500" i="5"/>
  <c r="AG3500" i="5"/>
  <c r="AF3500" i="5"/>
  <c r="AE3500" i="5"/>
  <c r="AD3500" i="5"/>
  <c r="AC3500" i="5"/>
  <c r="AH3499" i="5"/>
  <c r="AG3499" i="5"/>
  <c r="AF3499" i="5"/>
  <c r="AE3499" i="5"/>
  <c r="AD3499" i="5"/>
  <c r="AC3499" i="5"/>
  <c r="AH3498" i="5"/>
  <c r="AG3498" i="5"/>
  <c r="AF3498" i="5"/>
  <c r="AE3498" i="5"/>
  <c r="AD3498" i="5"/>
  <c r="AC3498" i="5"/>
  <c r="AH3497" i="5"/>
  <c r="AG3497" i="5"/>
  <c r="AF3497" i="5"/>
  <c r="AE3497" i="5"/>
  <c r="AD3497" i="5"/>
  <c r="AC3497" i="5"/>
  <c r="AH3496" i="5"/>
  <c r="AG3496" i="5"/>
  <c r="AF3496" i="5"/>
  <c r="AE3496" i="5"/>
  <c r="AD3496" i="5"/>
  <c r="AC3496" i="5"/>
  <c r="AH3495" i="5"/>
  <c r="AG3495" i="5"/>
  <c r="AF3495" i="5"/>
  <c r="AE3495" i="5"/>
  <c r="AD3495" i="5"/>
  <c r="AC3495" i="5"/>
  <c r="AH3494" i="5"/>
  <c r="AG3494" i="5"/>
  <c r="AF3494" i="5"/>
  <c r="AE3494" i="5"/>
  <c r="AD3494" i="5"/>
  <c r="AC3494" i="5"/>
  <c r="AH3493" i="5"/>
  <c r="AG3493" i="5"/>
  <c r="AF3493" i="5"/>
  <c r="AE3493" i="5"/>
  <c r="AD3493" i="5"/>
  <c r="AC3493" i="5"/>
  <c r="AH3492" i="5"/>
  <c r="AG3492" i="5"/>
  <c r="AF3492" i="5"/>
  <c r="AE3492" i="5"/>
  <c r="AD3492" i="5"/>
  <c r="AC3492" i="5"/>
  <c r="AH3491" i="5"/>
  <c r="AG3491" i="5"/>
  <c r="AF3491" i="5"/>
  <c r="AE3491" i="5"/>
  <c r="AD3491" i="5"/>
  <c r="AC3491" i="5"/>
  <c r="AH3490" i="5"/>
  <c r="AG3490" i="5"/>
  <c r="AF3490" i="5"/>
  <c r="AE3490" i="5"/>
  <c r="AD3490" i="5"/>
  <c r="AC3490" i="5"/>
  <c r="AH3489" i="5"/>
  <c r="AG3489" i="5"/>
  <c r="AF3489" i="5"/>
  <c r="AE3489" i="5"/>
  <c r="AD3489" i="5"/>
  <c r="AC3489" i="5"/>
  <c r="AH3488" i="5"/>
  <c r="AG3488" i="5"/>
  <c r="AF3488" i="5"/>
  <c r="AE3488" i="5"/>
  <c r="AD3488" i="5"/>
  <c r="AC3488" i="5"/>
  <c r="AH3487" i="5"/>
  <c r="AG3487" i="5"/>
  <c r="AF3487" i="5"/>
  <c r="AE3487" i="5"/>
  <c r="AD3487" i="5"/>
  <c r="AC3487" i="5"/>
  <c r="AH3486" i="5"/>
  <c r="AG3486" i="5"/>
  <c r="AF3486" i="5"/>
  <c r="AE3486" i="5"/>
  <c r="AD3486" i="5"/>
  <c r="AC3486" i="5"/>
  <c r="AH3485" i="5"/>
  <c r="AG3485" i="5"/>
  <c r="AF3485" i="5"/>
  <c r="AE3485" i="5"/>
  <c r="AD3485" i="5"/>
  <c r="AC3485" i="5"/>
  <c r="AH3484" i="5"/>
  <c r="AG3484" i="5"/>
  <c r="AF3484" i="5"/>
  <c r="AE3484" i="5"/>
  <c r="AD3484" i="5"/>
  <c r="AC3484" i="5"/>
  <c r="AH3483" i="5"/>
  <c r="AG3483" i="5"/>
  <c r="AF3483" i="5"/>
  <c r="AE3483" i="5"/>
  <c r="AD3483" i="5"/>
  <c r="AC3483" i="5"/>
  <c r="AH3482" i="5"/>
  <c r="AG3482" i="5"/>
  <c r="AF3482" i="5"/>
  <c r="AE3482" i="5"/>
  <c r="AD3482" i="5"/>
  <c r="AC3482" i="5"/>
  <c r="AH3481" i="5"/>
  <c r="AG3481" i="5"/>
  <c r="AF3481" i="5"/>
  <c r="AE3481" i="5"/>
  <c r="AD3481" i="5"/>
  <c r="AC3481" i="5"/>
  <c r="AH3480" i="5"/>
  <c r="AG3480" i="5"/>
  <c r="AF3480" i="5"/>
  <c r="AE3480" i="5"/>
  <c r="AD3480" i="5"/>
  <c r="AC3480" i="5"/>
  <c r="AH3479" i="5"/>
  <c r="AG3479" i="5"/>
  <c r="AF3479" i="5"/>
  <c r="AE3479" i="5"/>
  <c r="AD3479" i="5"/>
  <c r="AC3479" i="5"/>
  <c r="AH3478" i="5"/>
  <c r="AG3478" i="5"/>
  <c r="AF3478" i="5"/>
  <c r="AE3478" i="5"/>
  <c r="AD3478" i="5"/>
  <c r="AC3478" i="5"/>
  <c r="AH3477" i="5"/>
  <c r="AG3477" i="5"/>
  <c r="AF3477" i="5"/>
  <c r="AE3477" i="5"/>
  <c r="AD3477" i="5"/>
  <c r="AC3477" i="5"/>
  <c r="AH3476" i="5"/>
  <c r="AG3476" i="5"/>
  <c r="AF3476" i="5"/>
  <c r="AE3476" i="5"/>
  <c r="AD3476" i="5"/>
  <c r="AC3476" i="5"/>
  <c r="AH3475" i="5"/>
  <c r="AG3475" i="5"/>
  <c r="AF3475" i="5"/>
  <c r="AE3475" i="5"/>
  <c r="AD3475" i="5"/>
  <c r="AC3475" i="5"/>
  <c r="AH3474" i="5"/>
  <c r="AG3474" i="5"/>
  <c r="AF3474" i="5"/>
  <c r="AE3474" i="5"/>
  <c r="AD3474" i="5"/>
  <c r="AC3474" i="5"/>
  <c r="AH3473" i="5"/>
  <c r="AG3473" i="5"/>
  <c r="AF3473" i="5"/>
  <c r="AE3473" i="5"/>
  <c r="AD3473" i="5"/>
  <c r="AC3473" i="5"/>
  <c r="AH3472" i="5"/>
  <c r="AG3472" i="5"/>
  <c r="AF3472" i="5"/>
  <c r="AE3472" i="5"/>
  <c r="AD3472" i="5"/>
  <c r="AC3472" i="5"/>
  <c r="AH3471" i="5"/>
  <c r="AG3471" i="5"/>
  <c r="AF3471" i="5"/>
  <c r="AE3471" i="5"/>
  <c r="AD3471" i="5"/>
  <c r="AC3471" i="5"/>
  <c r="AH3470" i="5"/>
  <c r="AG3470" i="5"/>
  <c r="AF3470" i="5"/>
  <c r="AE3470" i="5"/>
  <c r="AD3470" i="5"/>
  <c r="AC3470" i="5"/>
  <c r="AH3469" i="5"/>
  <c r="AG3469" i="5"/>
  <c r="AF3469" i="5"/>
  <c r="AE3469" i="5"/>
  <c r="AD3469" i="5"/>
  <c r="AC3469" i="5"/>
  <c r="AH3468" i="5"/>
  <c r="AG3468" i="5"/>
  <c r="AF3468" i="5"/>
  <c r="AE3468" i="5"/>
  <c r="AD3468" i="5"/>
  <c r="AC3468" i="5"/>
  <c r="AH3467" i="5"/>
  <c r="AG3467" i="5"/>
  <c r="AF3467" i="5"/>
  <c r="AE3467" i="5"/>
  <c r="AD3467" i="5"/>
  <c r="AC3467" i="5"/>
  <c r="AH3466" i="5"/>
  <c r="AG3466" i="5"/>
  <c r="AF3466" i="5"/>
  <c r="AE3466" i="5"/>
  <c r="AD3466" i="5"/>
  <c r="AC3466" i="5"/>
  <c r="AH3465" i="5"/>
  <c r="AG3465" i="5"/>
  <c r="AF3465" i="5"/>
  <c r="AE3465" i="5"/>
  <c r="AD3465" i="5"/>
  <c r="AC3465" i="5"/>
  <c r="AH3464" i="5"/>
  <c r="AG3464" i="5"/>
  <c r="AF3464" i="5"/>
  <c r="AE3464" i="5"/>
  <c r="AD3464" i="5"/>
  <c r="AC3464" i="5"/>
  <c r="AH3463" i="5"/>
  <c r="AG3463" i="5"/>
  <c r="AF3463" i="5"/>
  <c r="AE3463" i="5"/>
  <c r="AD3463" i="5"/>
  <c r="AC3463" i="5"/>
  <c r="AH3462" i="5"/>
  <c r="AG3462" i="5"/>
  <c r="AF3462" i="5"/>
  <c r="AE3462" i="5"/>
  <c r="AD3462" i="5"/>
  <c r="AC3462" i="5"/>
  <c r="AH3461" i="5"/>
  <c r="AG3461" i="5"/>
  <c r="AF3461" i="5"/>
  <c r="AE3461" i="5"/>
  <c r="AD3461" i="5"/>
  <c r="AC3461" i="5"/>
  <c r="AH3460" i="5"/>
  <c r="AG3460" i="5"/>
  <c r="AF3460" i="5"/>
  <c r="AE3460" i="5"/>
  <c r="AD3460" i="5"/>
  <c r="AC3460" i="5"/>
  <c r="AH3459" i="5"/>
  <c r="AG3459" i="5"/>
  <c r="AF3459" i="5"/>
  <c r="AE3459" i="5"/>
  <c r="AD3459" i="5"/>
  <c r="AC3459" i="5"/>
  <c r="AH3458" i="5"/>
  <c r="AG3458" i="5"/>
  <c r="AF3458" i="5"/>
  <c r="AE3458" i="5"/>
  <c r="AD3458" i="5"/>
  <c r="AC3458" i="5"/>
  <c r="AH3457" i="5"/>
  <c r="AG3457" i="5"/>
  <c r="AF3457" i="5"/>
  <c r="AE3457" i="5"/>
  <c r="AD3457" i="5"/>
  <c r="AC3457" i="5"/>
  <c r="AH3456" i="5"/>
  <c r="AG3456" i="5"/>
  <c r="AF3456" i="5"/>
  <c r="AE3456" i="5"/>
  <c r="AD3456" i="5"/>
  <c r="AC3456" i="5"/>
  <c r="AH3455" i="5"/>
  <c r="AG3455" i="5"/>
  <c r="AF3455" i="5"/>
  <c r="AE3455" i="5"/>
  <c r="AD3455" i="5"/>
  <c r="AC3455" i="5"/>
  <c r="AH3454" i="5"/>
  <c r="AG3454" i="5"/>
  <c r="AF3454" i="5"/>
  <c r="AE3454" i="5"/>
  <c r="AD3454" i="5"/>
  <c r="AC3454" i="5"/>
  <c r="AH3453" i="5"/>
  <c r="AG3453" i="5"/>
  <c r="AF3453" i="5"/>
  <c r="AE3453" i="5"/>
  <c r="AD3453" i="5"/>
  <c r="AC3453" i="5"/>
  <c r="AH3452" i="5"/>
  <c r="AG3452" i="5"/>
  <c r="AF3452" i="5"/>
  <c r="AE3452" i="5"/>
  <c r="AD3452" i="5"/>
  <c r="AC3452" i="5"/>
  <c r="AH3451" i="5"/>
  <c r="AG3451" i="5"/>
  <c r="AF3451" i="5"/>
  <c r="AE3451" i="5"/>
  <c r="AD3451" i="5"/>
  <c r="AC3451" i="5"/>
  <c r="AH3450" i="5"/>
  <c r="AG3450" i="5"/>
  <c r="AF3450" i="5"/>
  <c r="AE3450" i="5"/>
  <c r="AD3450" i="5"/>
  <c r="AC3450" i="5"/>
  <c r="AH3449" i="5"/>
  <c r="AG3449" i="5"/>
  <c r="AF3449" i="5"/>
  <c r="AE3449" i="5"/>
  <c r="AD3449" i="5"/>
  <c r="AC3449" i="5"/>
  <c r="AH3448" i="5"/>
  <c r="AG3448" i="5"/>
  <c r="AF3448" i="5"/>
  <c r="AE3448" i="5"/>
  <c r="AD3448" i="5"/>
  <c r="AC3448" i="5"/>
  <c r="AH3447" i="5"/>
  <c r="AG3447" i="5"/>
  <c r="AF3447" i="5"/>
  <c r="AE3447" i="5"/>
  <c r="AD3447" i="5"/>
  <c r="AC3447" i="5"/>
  <c r="AH3446" i="5"/>
  <c r="AG3446" i="5"/>
  <c r="AF3446" i="5"/>
  <c r="AE3446" i="5"/>
  <c r="AD3446" i="5"/>
  <c r="AC3446" i="5"/>
  <c r="AH3445" i="5"/>
  <c r="AG3445" i="5"/>
  <c r="AF3445" i="5"/>
  <c r="AE3445" i="5"/>
  <c r="AD3445" i="5"/>
  <c r="AC3445" i="5"/>
  <c r="AH3444" i="5"/>
  <c r="AG3444" i="5"/>
  <c r="AF3444" i="5"/>
  <c r="AE3444" i="5"/>
  <c r="AD3444" i="5"/>
  <c r="AC3444" i="5"/>
  <c r="AH3443" i="5"/>
  <c r="AG3443" i="5"/>
  <c r="AF3443" i="5"/>
  <c r="AE3443" i="5"/>
  <c r="AD3443" i="5"/>
  <c r="AC3443" i="5"/>
  <c r="AH3442" i="5"/>
  <c r="AG3442" i="5"/>
  <c r="AF3442" i="5"/>
  <c r="AE3442" i="5"/>
  <c r="AD3442" i="5"/>
  <c r="AC3442" i="5"/>
  <c r="AH3441" i="5"/>
  <c r="AG3441" i="5"/>
  <c r="AF3441" i="5"/>
  <c r="AE3441" i="5"/>
  <c r="AD3441" i="5"/>
  <c r="AC3441" i="5"/>
  <c r="AH3440" i="5"/>
  <c r="AG3440" i="5"/>
  <c r="AF3440" i="5"/>
  <c r="AE3440" i="5"/>
  <c r="AD3440" i="5"/>
  <c r="AC3440" i="5"/>
  <c r="AH3439" i="5"/>
  <c r="AG3439" i="5"/>
  <c r="AF3439" i="5"/>
  <c r="AE3439" i="5"/>
  <c r="AD3439" i="5"/>
  <c r="AC3439" i="5"/>
  <c r="AH3438" i="5"/>
  <c r="AG3438" i="5"/>
  <c r="AF3438" i="5"/>
  <c r="AE3438" i="5"/>
  <c r="AD3438" i="5"/>
  <c r="AC3438" i="5"/>
  <c r="AH3437" i="5"/>
  <c r="AG3437" i="5"/>
  <c r="AF3437" i="5"/>
  <c r="AE3437" i="5"/>
  <c r="AD3437" i="5"/>
  <c r="AC3437" i="5"/>
  <c r="AH3436" i="5"/>
  <c r="AG3436" i="5"/>
  <c r="AF3436" i="5"/>
  <c r="AE3436" i="5"/>
  <c r="AD3436" i="5"/>
  <c r="AC3436" i="5"/>
  <c r="AH3435" i="5"/>
  <c r="AG3435" i="5"/>
  <c r="AF3435" i="5"/>
  <c r="AE3435" i="5"/>
  <c r="AD3435" i="5"/>
  <c r="AC3435" i="5"/>
  <c r="AH3434" i="5"/>
  <c r="AG3434" i="5"/>
  <c r="AF3434" i="5"/>
  <c r="AE3434" i="5"/>
  <c r="AD3434" i="5"/>
  <c r="AC3434" i="5"/>
  <c r="AH3433" i="5"/>
  <c r="AG3433" i="5"/>
  <c r="AF3433" i="5"/>
  <c r="AE3433" i="5"/>
  <c r="AD3433" i="5"/>
  <c r="AC3433" i="5"/>
  <c r="AH3432" i="5"/>
  <c r="AG3432" i="5"/>
  <c r="AF3432" i="5"/>
  <c r="AE3432" i="5"/>
  <c r="AD3432" i="5"/>
  <c r="AC3432" i="5"/>
  <c r="AH3431" i="5"/>
  <c r="AG3431" i="5"/>
  <c r="AF3431" i="5"/>
  <c r="AE3431" i="5"/>
  <c r="AD3431" i="5"/>
  <c r="AC3431" i="5"/>
  <c r="AH3430" i="5"/>
  <c r="AG3430" i="5"/>
  <c r="AF3430" i="5"/>
  <c r="AE3430" i="5"/>
  <c r="AD3430" i="5"/>
  <c r="AC3430" i="5"/>
  <c r="AH3429" i="5"/>
  <c r="AG3429" i="5"/>
  <c r="AF3429" i="5"/>
  <c r="AE3429" i="5"/>
  <c r="AD3429" i="5"/>
  <c r="AC3429" i="5"/>
  <c r="AH3428" i="5"/>
  <c r="AG3428" i="5"/>
  <c r="AF3428" i="5"/>
  <c r="AE3428" i="5"/>
  <c r="AD3428" i="5"/>
  <c r="AC3428" i="5"/>
  <c r="AH3427" i="5"/>
  <c r="AG3427" i="5"/>
  <c r="AF3427" i="5"/>
  <c r="AE3427" i="5"/>
  <c r="AD3427" i="5"/>
  <c r="AC3427" i="5"/>
  <c r="AH3426" i="5"/>
  <c r="AG3426" i="5"/>
  <c r="AF3426" i="5"/>
  <c r="AE3426" i="5"/>
  <c r="AD3426" i="5"/>
  <c r="AC3426" i="5"/>
  <c r="AH3425" i="5"/>
  <c r="AG3425" i="5"/>
  <c r="AF3425" i="5"/>
  <c r="AE3425" i="5"/>
  <c r="AD3425" i="5"/>
  <c r="AC3425" i="5"/>
  <c r="AH3424" i="5"/>
  <c r="AG3424" i="5"/>
  <c r="AF3424" i="5"/>
  <c r="AE3424" i="5"/>
  <c r="AD3424" i="5"/>
  <c r="AC3424" i="5"/>
  <c r="AH3423" i="5"/>
  <c r="AG3423" i="5"/>
  <c r="AF3423" i="5"/>
  <c r="AE3423" i="5"/>
  <c r="AD3423" i="5"/>
  <c r="AC3423" i="5"/>
  <c r="AH3422" i="5"/>
  <c r="AG3422" i="5"/>
  <c r="AF3422" i="5"/>
  <c r="AE3422" i="5"/>
  <c r="AD3422" i="5"/>
  <c r="AC3422" i="5"/>
  <c r="AH3421" i="5"/>
  <c r="AG3421" i="5"/>
  <c r="AF3421" i="5"/>
  <c r="AE3421" i="5"/>
  <c r="AD3421" i="5"/>
  <c r="AC3421" i="5"/>
  <c r="AH3420" i="5"/>
  <c r="AG3420" i="5"/>
  <c r="AF3420" i="5"/>
  <c r="AE3420" i="5"/>
  <c r="AD3420" i="5"/>
  <c r="AC3420" i="5"/>
  <c r="AH3419" i="5"/>
  <c r="AG3419" i="5"/>
  <c r="AF3419" i="5"/>
  <c r="AE3419" i="5"/>
  <c r="AD3419" i="5"/>
  <c r="AC3419" i="5"/>
  <c r="AH3418" i="5"/>
  <c r="AG3418" i="5"/>
  <c r="AF3418" i="5"/>
  <c r="AE3418" i="5"/>
  <c r="AD3418" i="5"/>
  <c r="AC3418" i="5"/>
  <c r="AH3417" i="5"/>
  <c r="AG3417" i="5"/>
  <c r="AF3417" i="5"/>
  <c r="AE3417" i="5"/>
  <c r="AD3417" i="5"/>
  <c r="AC3417" i="5"/>
  <c r="AH3416" i="5"/>
  <c r="AG3416" i="5"/>
  <c r="AF3416" i="5"/>
  <c r="AE3416" i="5"/>
  <c r="AD3416" i="5"/>
  <c r="AC3416" i="5"/>
  <c r="AH3415" i="5"/>
  <c r="AG3415" i="5"/>
  <c r="AF3415" i="5"/>
  <c r="AE3415" i="5"/>
  <c r="AD3415" i="5"/>
  <c r="AC3415" i="5"/>
  <c r="AH3414" i="5"/>
  <c r="AG3414" i="5"/>
  <c r="AF3414" i="5"/>
  <c r="AE3414" i="5"/>
  <c r="AD3414" i="5"/>
  <c r="AC3414" i="5"/>
  <c r="AH3413" i="5"/>
  <c r="AG3413" i="5"/>
  <c r="AF3413" i="5"/>
  <c r="AE3413" i="5"/>
  <c r="AD3413" i="5"/>
  <c r="AC3413" i="5"/>
  <c r="AH3412" i="5"/>
  <c r="AG3412" i="5"/>
  <c r="AF3412" i="5"/>
  <c r="AE3412" i="5"/>
  <c r="AD3412" i="5"/>
  <c r="AC3412" i="5"/>
  <c r="AH3411" i="5"/>
  <c r="AG3411" i="5"/>
  <c r="AF3411" i="5"/>
  <c r="AE3411" i="5"/>
  <c r="AD3411" i="5"/>
  <c r="AC3411" i="5"/>
  <c r="AH3410" i="5"/>
  <c r="AG3410" i="5"/>
  <c r="AF3410" i="5"/>
  <c r="AE3410" i="5"/>
  <c r="AD3410" i="5"/>
  <c r="AC3410" i="5"/>
  <c r="AH3409" i="5"/>
  <c r="AG3409" i="5"/>
  <c r="AF3409" i="5"/>
  <c r="AE3409" i="5"/>
  <c r="AD3409" i="5"/>
  <c r="AC3409" i="5"/>
  <c r="AH3408" i="5"/>
  <c r="AG3408" i="5"/>
  <c r="AF3408" i="5"/>
  <c r="AE3408" i="5"/>
  <c r="AD3408" i="5"/>
  <c r="AC3408" i="5"/>
  <c r="AH3407" i="5"/>
  <c r="AG3407" i="5"/>
  <c r="AF3407" i="5"/>
  <c r="AE3407" i="5"/>
  <c r="AD3407" i="5"/>
  <c r="AC3407" i="5"/>
  <c r="AH3406" i="5"/>
  <c r="AG3406" i="5"/>
  <c r="AF3406" i="5"/>
  <c r="AE3406" i="5"/>
  <c r="AD3406" i="5"/>
  <c r="AC3406" i="5"/>
  <c r="AH3405" i="5"/>
  <c r="AG3405" i="5"/>
  <c r="AF3405" i="5"/>
  <c r="AE3405" i="5"/>
  <c r="AD3405" i="5"/>
  <c r="AC3405" i="5"/>
  <c r="AH3404" i="5"/>
  <c r="AG3404" i="5"/>
  <c r="AF3404" i="5"/>
  <c r="AE3404" i="5"/>
  <c r="AD3404" i="5"/>
  <c r="AC3404" i="5"/>
  <c r="AH3403" i="5"/>
  <c r="AG3403" i="5"/>
  <c r="AF3403" i="5"/>
  <c r="AE3403" i="5"/>
  <c r="AD3403" i="5"/>
  <c r="AC3403" i="5"/>
  <c r="AH3402" i="5"/>
  <c r="AG3402" i="5"/>
  <c r="AF3402" i="5"/>
  <c r="AE3402" i="5"/>
  <c r="AD3402" i="5"/>
  <c r="AC3402" i="5"/>
  <c r="AH3401" i="5"/>
  <c r="AG3401" i="5"/>
  <c r="AF3401" i="5"/>
  <c r="AE3401" i="5"/>
  <c r="AD3401" i="5"/>
  <c r="AC3401" i="5"/>
  <c r="AH3400" i="5"/>
  <c r="AG3400" i="5"/>
  <c r="AF3400" i="5"/>
  <c r="AE3400" i="5"/>
  <c r="AD3400" i="5"/>
  <c r="AC3400" i="5"/>
  <c r="AH3399" i="5"/>
  <c r="AG3399" i="5"/>
  <c r="AF3399" i="5"/>
  <c r="AE3399" i="5"/>
  <c r="AD3399" i="5"/>
  <c r="AC3399" i="5"/>
  <c r="AH3398" i="5"/>
  <c r="AG3398" i="5"/>
  <c r="AF3398" i="5"/>
  <c r="AE3398" i="5"/>
  <c r="AD3398" i="5"/>
  <c r="AC3398" i="5"/>
  <c r="AH3397" i="5"/>
  <c r="AG3397" i="5"/>
  <c r="AF3397" i="5"/>
  <c r="AE3397" i="5"/>
  <c r="AD3397" i="5"/>
  <c r="AC3397" i="5"/>
  <c r="AH3396" i="5"/>
  <c r="AG3396" i="5"/>
  <c r="AF3396" i="5"/>
  <c r="AE3396" i="5"/>
  <c r="AD3396" i="5"/>
  <c r="AC3396" i="5"/>
  <c r="AH3395" i="5"/>
  <c r="AG3395" i="5"/>
  <c r="AF3395" i="5"/>
  <c r="AE3395" i="5"/>
  <c r="AD3395" i="5"/>
  <c r="AC3395" i="5"/>
  <c r="AH3394" i="5"/>
  <c r="AG3394" i="5"/>
  <c r="AF3394" i="5"/>
  <c r="AE3394" i="5"/>
  <c r="AD3394" i="5"/>
  <c r="AC3394" i="5"/>
  <c r="AH3393" i="5"/>
  <c r="AG3393" i="5"/>
  <c r="AF3393" i="5"/>
  <c r="AE3393" i="5"/>
  <c r="AD3393" i="5"/>
  <c r="AC3393" i="5"/>
  <c r="AH3392" i="5"/>
  <c r="AG3392" i="5"/>
  <c r="AF3392" i="5"/>
  <c r="AE3392" i="5"/>
  <c r="AD3392" i="5"/>
  <c r="AC3392" i="5"/>
  <c r="AH3391" i="5"/>
  <c r="AG3391" i="5"/>
  <c r="AF3391" i="5"/>
  <c r="AE3391" i="5"/>
  <c r="AD3391" i="5"/>
  <c r="AC3391" i="5"/>
  <c r="AH3390" i="5"/>
  <c r="AG3390" i="5"/>
  <c r="AF3390" i="5"/>
  <c r="AE3390" i="5"/>
  <c r="AD3390" i="5"/>
  <c r="AC3390" i="5"/>
  <c r="AH3389" i="5"/>
  <c r="AG3389" i="5"/>
  <c r="AF3389" i="5"/>
  <c r="AE3389" i="5"/>
  <c r="AD3389" i="5"/>
  <c r="AC3389" i="5"/>
  <c r="AH3388" i="5"/>
  <c r="AG3388" i="5"/>
  <c r="AF3388" i="5"/>
  <c r="AE3388" i="5"/>
  <c r="AD3388" i="5"/>
  <c r="AC3388" i="5"/>
  <c r="AH3387" i="5"/>
  <c r="AG3387" i="5"/>
  <c r="AF3387" i="5"/>
  <c r="AE3387" i="5"/>
  <c r="AD3387" i="5"/>
  <c r="AC3387" i="5"/>
  <c r="AH3386" i="5"/>
  <c r="AG3386" i="5"/>
  <c r="AF3386" i="5"/>
  <c r="AE3386" i="5"/>
  <c r="AD3386" i="5"/>
  <c r="AC3386" i="5"/>
  <c r="AH3385" i="5"/>
  <c r="AG3385" i="5"/>
  <c r="AF3385" i="5"/>
  <c r="AE3385" i="5"/>
  <c r="AD3385" i="5"/>
  <c r="AC3385" i="5"/>
  <c r="AH3384" i="5"/>
  <c r="AG3384" i="5"/>
  <c r="AF3384" i="5"/>
  <c r="AE3384" i="5"/>
  <c r="AD3384" i="5"/>
  <c r="AC3384" i="5"/>
  <c r="AH3383" i="5"/>
  <c r="AG3383" i="5"/>
  <c r="AF3383" i="5"/>
  <c r="AE3383" i="5"/>
  <c r="AD3383" i="5"/>
  <c r="AC3383" i="5"/>
  <c r="AH3382" i="5"/>
  <c r="AG3382" i="5"/>
  <c r="AF3382" i="5"/>
  <c r="AE3382" i="5"/>
  <c r="AD3382" i="5"/>
  <c r="AC3382" i="5"/>
  <c r="AH3381" i="5"/>
  <c r="AG3381" i="5"/>
  <c r="AF3381" i="5"/>
  <c r="AE3381" i="5"/>
  <c r="AD3381" i="5"/>
  <c r="AC3381" i="5"/>
  <c r="AH3380" i="5"/>
  <c r="AG3380" i="5"/>
  <c r="AF3380" i="5"/>
  <c r="AE3380" i="5"/>
  <c r="AD3380" i="5"/>
  <c r="AC3380" i="5"/>
  <c r="AH3379" i="5"/>
  <c r="AG3379" i="5"/>
  <c r="AF3379" i="5"/>
  <c r="AE3379" i="5"/>
  <c r="AD3379" i="5"/>
  <c r="AC3379" i="5"/>
  <c r="AH3378" i="5"/>
  <c r="AG3378" i="5"/>
  <c r="AF3378" i="5"/>
  <c r="AE3378" i="5"/>
  <c r="AD3378" i="5"/>
  <c r="AC3378" i="5"/>
  <c r="AH3377" i="5"/>
  <c r="AG3377" i="5"/>
  <c r="AF3377" i="5"/>
  <c r="AE3377" i="5"/>
  <c r="AD3377" i="5"/>
  <c r="AC3377" i="5"/>
  <c r="AH3376" i="5"/>
  <c r="AG3376" i="5"/>
  <c r="AF3376" i="5"/>
  <c r="AE3376" i="5"/>
  <c r="AD3376" i="5"/>
  <c r="AC3376" i="5"/>
  <c r="AH3375" i="5"/>
  <c r="AG3375" i="5"/>
  <c r="AF3375" i="5"/>
  <c r="AE3375" i="5"/>
  <c r="AD3375" i="5"/>
  <c r="AC3375" i="5"/>
  <c r="AH3374" i="5"/>
  <c r="AG3374" i="5"/>
  <c r="AF3374" i="5"/>
  <c r="AE3374" i="5"/>
  <c r="AD3374" i="5"/>
  <c r="AC3374" i="5"/>
  <c r="AH3373" i="5"/>
  <c r="AG3373" i="5"/>
  <c r="AF3373" i="5"/>
  <c r="AE3373" i="5"/>
  <c r="AD3373" i="5"/>
  <c r="AC3373" i="5"/>
  <c r="AH3372" i="5"/>
  <c r="AG3372" i="5"/>
  <c r="AF3372" i="5"/>
  <c r="AE3372" i="5"/>
  <c r="AD3372" i="5"/>
  <c r="AC3372" i="5"/>
  <c r="AH3371" i="5"/>
  <c r="AG3371" i="5"/>
  <c r="AF3371" i="5"/>
  <c r="AE3371" i="5"/>
  <c r="AD3371" i="5"/>
  <c r="AC3371" i="5"/>
  <c r="AH3370" i="5"/>
  <c r="AG3370" i="5"/>
  <c r="AF3370" i="5"/>
  <c r="AE3370" i="5"/>
  <c r="AD3370" i="5"/>
  <c r="AC3370" i="5"/>
  <c r="AH3369" i="5"/>
  <c r="AG3369" i="5"/>
  <c r="AF3369" i="5"/>
  <c r="AE3369" i="5"/>
  <c r="AD3369" i="5"/>
  <c r="AC3369" i="5"/>
  <c r="AH3368" i="5"/>
  <c r="AG3368" i="5"/>
  <c r="AF3368" i="5"/>
  <c r="AE3368" i="5"/>
  <c r="AD3368" i="5"/>
  <c r="AC3368" i="5"/>
  <c r="AH3367" i="5"/>
  <c r="AG3367" i="5"/>
  <c r="AF3367" i="5"/>
  <c r="AE3367" i="5"/>
  <c r="AD3367" i="5"/>
  <c r="AC3367" i="5"/>
  <c r="AH3366" i="5"/>
  <c r="AG3366" i="5"/>
  <c r="AF3366" i="5"/>
  <c r="AE3366" i="5"/>
  <c r="AD3366" i="5"/>
  <c r="AC3366" i="5"/>
  <c r="AH3365" i="5"/>
  <c r="AG3365" i="5"/>
  <c r="AF3365" i="5"/>
  <c r="AE3365" i="5"/>
  <c r="AD3365" i="5"/>
  <c r="AC3365" i="5"/>
  <c r="AH3364" i="5"/>
  <c r="AG3364" i="5"/>
  <c r="AF3364" i="5"/>
  <c r="AE3364" i="5"/>
  <c r="AD3364" i="5"/>
  <c r="AC3364" i="5"/>
  <c r="AH3363" i="5"/>
  <c r="AG3363" i="5"/>
  <c r="AF3363" i="5"/>
  <c r="AE3363" i="5"/>
  <c r="AD3363" i="5"/>
  <c r="AC3363" i="5"/>
  <c r="AH3362" i="5"/>
  <c r="AG3362" i="5"/>
  <c r="AF3362" i="5"/>
  <c r="AE3362" i="5"/>
  <c r="AD3362" i="5"/>
  <c r="AC3362" i="5"/>
  <c r="AH3361" i="5"/>
  <c r="AG3361" i="5"/>
  <c r="AF3361" i="5"/>
  <c r="AE3361" i="5"/>
  <c r="AD3361" i="5"/>
  <c r="AC3361" i="5"/>
  <c r="AH3360" i="5"/>
  <c r="AG3360" i="5"/>
  <c r="AF3360" i="5"/>
  <c r="AE3360" i="5"/>
  <c r="AD3360" i="5"/>
  <c r="AC3360" i="5"/>
  <c r="AH3359" i="5"/>
  <c r="AG3359" i="5"/>
  <c r="AF3359" i="5"/>
  <c r="AE3359" i="5"/>
  <c r="AD3359" i="5"/>
  <c r="AC3359" i="5"/>
  <c r="AH3358" i="5"/>
  <c r="AG3358" i="5"/>
  <c r="AF3358" i="5"/>
  <c r="AE3358" i="5"/>
  <c r="AD3358" i="5"/>
  <c r="AC3358" i="5"/>
  <c r="AH3357" i="5"/>
  <c r="AG3357" i="5"/>
  <c r="AF3357" i="5"/>
  <c r="AE3357" i="5"/>
  <c r="AD3357" i="5"/>
  <c r="AC3357" i="5"/>
  <c r="AH3356" i="5"/>
  <c r="AG3356" i="5"/>
  <c r="AF3356" i="5"/>
  <c r="AE3356" i="5"/>
  <c r="AD3356" i="5"/>
  <c r="AC3356" i="5"/>
  <c r="AH3355" i="5"/>
  <c r="AG3355" i="5"/>
  <c r="AF3355" i="5"/>
  <c r="AE3355" i="5"/>
  <c r="AD3355" i="5"/>
  <c r="AC3355" i="5"/>
  <c r="AH3354" i="5"/>
  <c r="AG3354" i="5"/>
  <c r="AF3354" i="5"/>
  <c r="AE3354" i="5"/>
  <c r="AD3354" i="5"/>
  <c r="AC3354" i="5"/>
  <c r="AH3353" i="5"/>
  <c r="AG3353" i="5"/>
  <c r="AF3353" i="5"/>
  <c r="AE3353" i="5"/>
  <c r="AD3353" i="5"/>
  <c r="AC3353" i="5"/>
  <c r="AH3352" i="5"/>
  <c r="AG3352" i="5"/>
  <c r="AF3352" i="5"/>
  <c r="AE3352" i="5"/>
  <c r="AD3352" i="5"/>
  <c r="AC3352" i="5"/>
  <c r="AH3351" i="5"/>
  <c r="AG3351" i="5"/>
  <c r="AF3351" i="5"/>
  <c r="AE3351" i="5"/>
  <c r="AD3351" i="5"/>
  <c r="AC3351" i="5"/>
  <c r="AH3350" i="5"/>
  <c r="AG3350" i="5"/>
  <c r="AF3350" i="5"/>
  <c r="AE3350" i="5"/>
  <c r="AD3350" i="5"/>
  <c r="AC3350" i="5"/>
  <c r="AH3349" i="5"/>
  <c r="AG3349" i="5"/>
  <c r="AF3349" i="5"/>
  <c r="AE3349" i="5"/>
  <c r="AD3349" i="5"/>
  <c r="AC3349" i="5"/>
  <c r="AH3348" i="5"/>
  <c r="AG3348" i="5"/>
  <c r="AF3348" i="5"/>
  <c r="AE3348" i="5"/>
  <c r="AD3348" i="5"/>
  <c r="AC3348" i="5"/>
  <c r="AH3347" i="5"/>
  <c r="AG3347" i="5"/>
  <c r="AF3347" i="5"/>
  <c r="AE3347" i="5"/>
  <c r="AD3347" i="5"/>
  <c r="AC3347" i="5"/>
  <c r="AH3346" i="5"/>
  <c r="AG3346" i="5"/>
  <c r="AF3346" i="5"/>
  <c r="AE3346" i="5"/>
  <c r="AD3346" i="5"/>
  <c r="AC3346" i="5"/>
  <c r="AH3345" i="5"/>
  <c r="AG3345" i="5"/>
  <c r="AF3345" i="5"/>
  <c r="AE3345" i="5"/>
  <c r="AD3345" i="5"/>
  <c r="AC3345" i="5"/>
  <c r="AH3344" i="5"/>
  <c r="AG3344" i="5"/>
  <c r="AF3344" i="5"/>
  <c r="AE3344" i="5"/>
  <c r="AD3344" i="5"/>
  <c r="AC3344" i="5"/>
  <c r="AH3343" i="5"/>
  <c r="AG3343" i="5"/>
  <c r="AF3343" i="5"/>
  <c r="AE3343" i="5"/>
  <c r="AD3343" i="5"/>
  <c r="AC3343" i="5"/>
  <c r="AH3342" i="5"/>
  <c r="AG3342" i="5"/>
  <c r="AF3342" i="5"/>
  <c r="AE3342" i="5"/>
  <c r="AD3342" i="5"/>
  <c r="AC3342" i="5"/>
  <c r="AH3341" i="5"/>
  <c r="AG3341" i="5"/>
  <c r="AF3341" i="5"/>
  <c r="AE3341" i="5"/>
  <c r="AD3341" i="5"/>
  <c r="AC3341" i="5"/>
  <c r="AH3340" i="5"/>
  <c r="AG3340" i="5"/>
  <c r="AF3340" i="5"/>
  <c r="AE3340" i="5"/>
  <c r="AD3340" i="5"/>
  <c r="AC3340" i="5"/>
  <c r="AH3339" i="5"/>
  <c r="AG3339" i="5"/>
  <c r="AF3339" i="5"/>
  <c r="AE3339" i="5"/>
  <c r="AD3339" i="5"/>
  <c r="AC3339" i="5"/>
  <c r="AH3338" i="5"/>
  <c r="AG3338" i="5"/>
  <c r="AF3338" i="5"/>
  <c r="AE3338" i="5"/>
  <c r="AD3338" i="5"/>
  <c r="AC3338" i="5"/>
  <c r="AH3337" i="5"/>
  <c r="AG3337" i="5"/>
  <c r="AF3337" i="5"/>
  <c r="AE3337" i="5"/>
  <c r="AD3337" i="5"/>
  <c r="AC3337" i="5"/>
  <c r="AH3336" i="5"/>
  <c r="AG3336" i="5"/>
  <c r="AF3336" i="5"/>
  <c r="AE3336" i="5"/>
  <c r="AD3336" i="5"/>
  <c r="AC3336" i="5"/>
  <c r="AH3335" i="5"/>
  <c r="AG3335" i="5"/>
  <c r="AF3335" i="5"/>
  <c r="AE3335" i="5"/>
  <c r="AD3335" i="5"/>
  <c r="AC3335" i="5"/>
  <c r="AH3334" i="5"/>
  <c r="AG3334" i="5"/>
  <c r="AF3334" i="5"/>
  <c r="AE3334" i="5"/>
  <c r="AD3334" i="5"/>
  <c r="AC3334" i="5"/>
  <c r="AH3333" i="5"/>
  <c r="AG3333" i="5"/>
  <c r="AF3333" i="5"/>
  <c r="AE3333" i="5"/>
  <c r="AD3333" i="5"/>
  <c r="AC3333" i="5"/>
  <c r="AH3332" i="5"/>
  <c r="AG3332" i="5"/>
  <c r="AF3332" i="5"/>
  <c r="AE3332" i="5"/>
  <c r="AD3332" i="5"/>
  <c r="AC3332" i="5"/>
  <c r="AH3331" i="5"/>
  <c r="AG3331" i="5"/>
  <c r="AF3331" i="5"/>
  <c r="AE3331" i="5"/>
  <c r="AD3331" i="5"/>
  <c r="AC3331" i="5"/>
  <c r="AH3330" i="5"/>
  <c r="AG3330" i="5"/>
  <c r="AF3330" i="5"/>
  <c r="AE3330" i="5"/>
  <c r="AD3330" i="5"/>
  <c r="AC3330" i="5"/>
  <c r="AH3329" i="5"/>
  <c r="AG3329" i="5"/>
  <c r="AF3329" i="5"/>
  <c r="AE3329" i="5"/>
  <c r="AD3329" i="5"/>
  <c r="AC3329" i="5"/>
  <c r="AH3328" i="5"/>
  <c r="AG3328" i="5"/>
  <c r="AF3328" i="5"/>
  <c r="AE3328" i="5"/>
  <c r="AD3328" i="5"/>
  <c r="AC3328" i="5"/>
  <c r="AH3327" i="5"/>
  <c r="AG3327" i="5"/>
  <c r="AF3327" i="5"/>
  <c r="AE3327" i="5"/>
  <c r="AD3327" i="5"/>
  <c r="AC3327" i="5"/>
  <c r="AH3326" i="5"/>
  <c r="AG3326" i="5"/>
  <c r="AF3326" i="5"/>
  <c r="AE3326" i="5"/>
  <c r="AD3326" i="5"/>
  <c r="AC3326" i="5"/>
  <c r="AH3325" i="5"/>
  <c r="AG3325" i="5"/>
  <c r="AF3325" i="5"/>
  <c r="AE3325" i="5"/>
  <c r="AD3325" i="5"/>
  <c r="AC3325" i="5"/>
  <c r="AH3324" i="5"/>
  <c r="AG3324" i="5"/>
  <c r="AF3324" i="5"/>
  <c r="AE3324" i="5"/>
  <c r="AD3324" i="5"/>
  <c r="AC3324" i="5"/>
  <c r="AH3323" i="5"/>
  <c r="AG3323" i="5"/>
  <c r="AF3323" i="5"/>
  <c r="AE3323" i="5"/>
  <c r="AD3323" i="5"/>
  <c r="AC3323" i="5"/>
  <c r="AH3322" i="5"/>
  <c r="AG3322" i="5"/>
  <c r="AF3322" i="5"/>
  <c r="AE3322" i="5"/>
  <c r="AD3322" i="5"/>
  <c r="AC3322" i="5"/>
  <c r="AH3321" i="5"/>
  <c r="AG3321" i="5"/>
  <c r="AF3321" i="5"/>
  <c r="AE3321" i="5"/>
  <c r="AD3321" i="5"/>
  <c r="AC3321" i="5"/>
  <c r="AH3320" i="5"/>
  <c r="AG3320" i="5"/>
  <c r="AF3320" i="5"/>
  <c r="AE3320" i="5"/>
  <c r="AD3320" i="5"/>
  <c r="AC3320" i="5"/>
  <c r="AH3319" i="5"/>
  <c r="AG3319" i="5"/>
  <c r="AF3319" i="5"/>
  <c r="AE3319" i="5"/>
  <c r="AD3319" i="5"/>
  <c r="AC3319" i="5"/>
  <c r="AH3318" i="5"/>
  <c r="AG3318" i="5"/>
  <c r="AF3318" i="5"/>
  <c r="AE3318" i="5"/>
  <c r="AD3318" i="5"/>
  <c r="AC3318" i="5"/>
  <c r="AH3317" i="5"/>
  <c r="AG3317" i="5"/>
  <c r="AF3317" i="5"/>
  <c r="AE3317" i="5"/>
  <c r="AD3317" i="5"/>
  <c r="AC3317" i="5"/>
  <c r="AH3316" i="5"/>
  <c r="AG3316" i="5"/>
  <c r="AF3316" i="5"/>
  <c r="AE3316" i="5"/>
  <c r="AD3316" i="5"/>
  <c r="AC3316" i="5"/>
  <c r="AH3315" i="5"/>
  <c r="AG3315" i="5"/>
  <c r="AF3315" i="5"/>
  <c r="AE3315" i="5"/>
  <c r="AD3315" i="5"/>
  <c r="AC3315" i="5"/>
  <c r="AH3314" i="5"/>
  <c r="AG3314" i="5"/>
  <c r="AF3314" i="5"/>
  <c r="AE3314" i="5"/>
  <c r="AD3314" i="5"/>
  <c r="AC3314" i="5"/>
  <c r="AH3313" i="5"/>
  <c r="AG3313" i="5"/>
  <c r="AF3313" i="5"/>
  <c r="AE3313" i="5"/>
  <c r="AD3313" i="5"/>
  <c r="AC3313" i="5"/>
  <c r="AH3312" i="5"/>
  <c r="AG3312" i="5"/>
  <c r="AF3312" i="5"/>
  <c r="AE3312" i="5"/>
  <c r="AD3312" i="5"/>
  <c r="AC3312" i="5"/>
  <c r="AH3311" i="5"/>
  <c r="AG3311" i="5"/>
  <c r="AF3311" i="5"/>
  <c r="AE3311" i="5"/>
  <c r="AD3311" i="5"/>
  <c r="AC3311" i="5"/>
  <c r="AH3310" i="5"/>
  <c r="AG3310" i="5"/>
  <c r="AF3310" i="5"/>
  <c r="AE3310" i="5"/>
  <c r="AD3310" i="5"/>
  <c r="AC3310" i="5"/>
  <c r="AH3309" i="5"/>
  <c r="AG3309" i="5"/>
  <c r="AF3309" i="5"/>
  <c r="AE3309" i="5"/>
  <c r="AD3309" i="5"/>
  <c r="AC3309" i="5"/>
  <c r="AH3308" i="5"/>
  <c r="AG3308" i="5"/>
  <c r="AF3308" i="5"/>
  <c r="AE3308" i="5"/>
  <c r="AD3308" i="5"/>
  <c r="AC3308" i="5"/>
  <c r="AH3307" i="5"/>
  <c r="AG3307" i="5"/>
  <c r="AF3307" i="5"/>
  <c r="AE3307" i="5"/>
  <c r="AD3307" i="5"/>
  <c r="AC3307" i="5"/>
  <c r="AH3306" i="5"/>
  <c r="AG3306" i="5"/>
  <c r="AF3306" i="5"/>
  <c r="AE3306" i="5"/>
  <c r="AD3306" i="5"/>
  <c r="AC3306" i="5"/>
  <c r="AH3305" i="5"/>
  <c r="AG3305" i="5"/>
  <c r="AF3305" i="5"/>
  <c r="AE3305" i="5"/>
  <c r="AD3305" i="5"/>
  <c r="AC3305" i="5"/>
  <c r="AH3304" i="5"/>
  <c r="AG3304" i="5"/>
  <c r="AF3304" i="5"/>
  <c r="AE3304" i="5"/>
  <c r="AD3304" i="5"/>
  <c r="AC3304" i="5"/>
  <c r="AH3303" i="5"/>
  <c r="AG3303" i="5"/>
  <c r="AF3303" i="5"/>
  <c r="AE3303" i="5"/>
  <c r="AD3303" i="5"/>
  <c r="AC3303" i="5"/>
  <c r="AH3302" i="5"/>
  <c r="AG3302" i="5"/>
  <c r="AF3302" i="5"/>
  <c r="AE3302" i="5"/>
  <c r="AD3302" i="5"/>
  <c r="AC3302" i="5"/>
  <c r="AH3301" i="5"/>
  <c r="AG3301" i="5"/>
  <c r="AF3301" i="5"/>
  <c r="AE3301" i="5"/>
  <c r="AD3301" i="5"/>
  <c r="AC3301" i="5"/>
  <c r="AH3300" i="5"/>
  <c r="AG3300" i="5"/>
  <c r="AF3300" i="5"/>
  <c r="AE3300" i="5"/>
  <c r="AD3300" i="5"/>
  <c r="AC3300" i="5"/>
  <c r="AH3299" i="5"/>
  <c r="AG3299" i="5"/>
  <c r="AF3299" i="5"/>
  <c r="AE3299" i="5"/>
  <c r="AD3299" i="5"/>
  <c r="AC3299" i="5"/>
  <c r="AH3298" i="5"/>
  <c r="AG3298" i="5"/>
  <c r="AF3298" i="5"/>
  <c r="AE3298" i="5"/>
  <c r="AD3298" i="5"/>
  <c r="AC3298" i="5"/>
  <c r="AH3297" i="5"/>
  <c r="AG3297" i="5"/>
  <c r="AF3297" i="5"/>
  <c r="AE3297" i="5"/>
  <c r="AD3297" i="5"/>
  <c r="AC3297" i="5"/>
  <c r="AH3296" i="5"/>
  <c r="AG3296" i="5"/>
  <c r="AF3296" i="5"/>
  <c r="AE3296" i="5"/>
  <c r="AD3296" i="5"/>
  <c r="AC3296" i="5"/>
  <c r="AH3295" i="5"/>
  <c r="AG3295" i="5"/>
  <c r="AF3295" i="5"/>
  <c r="AE3295" i="5"/>
  <c r="AD3295" i="5"/>
  <c r="AC3295" i="5"/>
  <c r="AH3294" i="5"/>
  <c r="AG3294" i="5"/>
  <c r="AF3294" i="5"/>
  <c r="AE3294" i="5"/>
  <c r="AD3294" i="5"/>
  <c r="AC3294" i="5"/>
  <c r="AH3293" i="5"/>
  <c r="AG3293" i="5"/>
  <c r="AF3293" i="5"/>
  <c r="AE3293" i="5"/>
  <c r="AD3293" i="5"/>
  <c r="AC3293" i="5"/>
  <c r="AH3292" i="5"/>
  <c r="AG3292" i="5"/>
  <c r="AF3292" i="5"/>
  <c r="AE3292" i="5"/>
  <c r="AD3292" i="5"/>
  <c r="AC3292" i="5"/>
  <c r="AH3291" i="5"/>
  <c r="AG3291" i="5"/>
  <c r="AF3291" i="5"/>
  <c r="AE3291" i="5"/>
  <c r="AD3291" i="5"/>
  <c r="AC3291" i="5"/>
  <c r="AH3290" i="5"/>
  <c r="AG3290" i="5"/>
  <c r="AF3290" i="5"/>
  <c r="AE3290" i="5"/>
  <c r="AD3290" i="5"/>
  <c r="AC3290" i="5"/>
  <c r="AH3289" i="5"/>
  <c r="AG3289" i="5"/>
  <c r="AF3289" i="5"/>
  <c r="AE3289" i="5"/>
  <c r="AD3289" i="5"/>
  <c r="AC3289" i="5"/>
  <c r="AH3288" i="5"/>
  <c r="AG3288" i="5"/>
  <c r="AF3288" i="5"/>
  <c r="AE3288" i="5"/>
  <c r="AD3288" i="5"/>
  <c r="AC3288" i="5"/>
  <c r="AH3287" i="5"/>
  <c r="AG3287" i="5"/>
  <c r="AF3287" i="5"/>
  <c r="AE3287" i="5"/>
  <c r="AD3287" i="5"/>
  <c r="AC3287" i="5"/>
  <c r="AH3286" i="5"/>
  <c r="AG3286" i="5"/>
  <c r="AF3286" i="5"/>
  <c r="AE3286" i="5"/>
  <c r="AD3286" i="5"/>
  <c r="AC3286" i="5"/>
  <c r="AH3285" i="5"/>
  <c r="AG3285" i="5"/>
  <c r="AF3285" i="5"/>
  <c r="AE3285" i="5"/>
  <c r="AD3285" i="5"/>
  <c r="AC3285" i="5"/>
  <c r="AH3284" i="5"/>
  <c r="AG3284" i="5"/>
  <c r="AF3284" i="5"/>
  <c r="AE3284" i="5"/>
  <c r="AD3284" i="5"/>
  <c r="AC3284" i="5"/>
  <c r="AH3283" i="5"/>
  <c r="AG3283" i="5"/>
  <c r="AF3283" i="5"/>
  <c r="AE3283" i="5"/>
  <c r="AD3283" i="5"/>
  <c r="AC3283" i="5"/>
  <c r="AH3282" i="5"/>
  <c r="AG3282" i="5"/>
  <c r="AF3282" i="5"/>
  <c r="AE3282" i="5"/>
  <c r="AD3282" i="5"/>
  <c r="AC3282" i="5"/>
  <c r="AH3281" i="5"/>
  <c r="AG3281" i="5"/>
  <c r="AF3281" i="5"/>
  <c r="AE3281" i="5"/>
  <c r="AD3281" i="5"/>
  <c r="AC3281" i="5"/>
  <c r="AH3280" i="5"/>
  <c r="AG3280" i="5"/>
  <c r="AF3280" i="5"/>
  <c r="AE3280" i="5"/>
  <c r="AD3280" i="5"/>
  <c r="AC3280" i="5"/>
  <c r="AH3279" i="5"/>
  <c r="AG3279" i="5"/>
  <c r="AF3279" i="5"/>
  <c r="AE3279" i="5"/>
  <c r="AD3279" i="5"/>
  <c r="AC3279" i="5"/>
  <c r="AH3278" i="5"/>
  <c r="AG3278" i="5"/>
  <c r="AF3278" i="5"/>
  <c r="AE3278" i="5"/>
  <c r="AD3278" i="5"/>
  <c r="AC3278" i="5"/>
  <c r="AH3277" i="5"/>
  <c r="AG3277" i="5"/>
  <c r="AF3277" i="5"/>
  <c r="AE3277" i="5"/>
  <c r="AD3277" i="5"/>
  <c r="AC3277" i="5"/>
  <c r="AH3276" i="5"/>
  <c r="AG3276" i="5"/>
  <c r="AF3276" i="5"/>
  <c r="AE3276" i="5"/>
  <c r="AD3276" i="5"/>
  <c r="AC3276" i="5"/>
  <c r="AH3275" i="5"/>
  <c r="AG3275" i="5"/>
  <c r="AF3275" i="5"/>
  <c r="AE3275" i="5"/>
  <c r="AD3275" i="5"/>
  <c r="AC3275" i="5"/>
  <c r="AH3274" i="5"/>
  <c r="AG3274" i="5"/>
  <c r="AF3274" i="5"/>
  <c r="AE3274" i="5"/>
  <c r="AD3274" i="5"/>
  <c r="AC3274" i="5"/>
  <c r="AH3273" i="5"/>
  <c r="AG3273" i="5"/>
  <c r="AF3273" i="5"/>
  <c r="AE3273" i="5"/>
  <c r="AD3273" i="5"/>
  <c r="AC3273" i="5"/>
  <c r="AH3272" i="5"/>
  <c r="AG3272" i="5"/>
  <c r="AF3272" i="5"/>
  <c r="AE3272" i="5"/>
  <c r="AD3272" i="5"/>
  <c r="AC3272" i="5"/>
  <c r="AH3271" i="5"/>
  <c r="AG3271" i="5"/>
  <c r="AF3271" i="5"/>
  <c r="AE3271" i="5"/>
  <c r="AD3271" i="5"/>
  <c r="AC3271" i="5"/>
  <c r="AH3270" i="5"/>
  <c r="AG3270" i="5"/>
  <c r="AF3270" i="5"/>
  <c r="AE3270" i="5"/>
  <c r="AD3270" i="5"/>
  <c r="AC3270" i="5"/>
  <c r="AH3269" i="5"/>
  <c r="AG3269" i="5"/>
  <c r="AF3269" i="5"/>
  <c r="AE3269" i="5"/>
  <c r="AD3269" i="5"/>
  <c r="AC3269" i="5"/>
  <c r="AH3268" i="5"/>
  <c r="AG3268" i="5"/>
  <c r="AF3268" i="5"/>
  <c r="AE3268" i="5"/>
  <c r="AD3268" i="5"/>
  <c r="AC3268" i="5"/>
  <c r="AH3267" i="5"/>
  <c r="AG3267" i="5"/>
  <c r="AF3267" i="5"/>
  <c r="AE3267" i="5"/>
  <c r="AD3267" i="5"/>
  <c r="AC3267" i="5"/>
  <c r="AH3266" i="5"/>
  <c r="AG3266" i="5"/>
  <c r="AF3266" i="5"/>
  <c r="AE3266" i="5"/>
  <c r="AD3266" i="5"/>
  <c r="AC3266" i="5"/>
  <c r="AH3265" i="5"/>
  <c r="AG3265" i="5"/>
  <c r="AF3265" i="5"/>
  <c r="AE3265" i="5"/>
  <c r="AD3265" i="5"/>
  <c r="AC3265" i="5"/>
  <c r="AH3264" i="5"/>
  <c r="AG3264" i="5"/>
  <c r="AF3264" i="5"/>
  <c r="AE3264" i="5"/>
  <c r="AD3264" i="5"/>
  <c r="AC3264" i="5"/>
  <c r="AH3263" i="5"/>
  <c r="AG3263" i="5"/>
  <c r="AF3263" i="5"/>
  <c r="AE3263" i="5"/>
  <c r="AD3263" i="5"/>
  <c r="AC3263" i="5"/>
  <c r="AH3262" i="5"/>
  <c r="AG3262" i="5"/>
  <c r="AF3262" i="5"/>
  <c r="AE3262" i="5"/>
  <c r="AD3262" i="5"/>
  <c r="AC3262" i="5"/>
  <c r="AH3261" i="5"/>
  <c r="AG3261" i="5"/>
  <c r="AF3261" i="5"/>
  <c r="AE3261" i="5"/>
  <c r="AD3261" i="5"/>
  <c r="AC3261" i="5"/>
  <c r="AH3260" i="5"/>
  <c r="AG3260" i="5"/>
  <c r="AF3260" i="5"/>
  <c r="AE3260" i="5"/>
  <c r="AD3260" i="5"/>
  <c r="AC3260" i="5"/>
  <c r="AH3259" i="5"/>
  <c r="AG3259" i="5"/>
  <c r="AF3259" i="5"/>
  <c r="AE3259" i="5"/>
  <c r="AD3259" i="5"/>
  <c r="AC3259" i="5"/>
  <c r="AH3258" i="5"/>
  <c r="AG3258" i="5"/>
  <c r="AF3258" i="5"/>
  <c r="AE3258" i="5"/>
  <c r="AD3258" i="5"/>
  <c r="AC3258" i="5"/>
  <c r="AH3257" i="5"/>
  <c r="AG3257" i="5"/>
  <c r="AF3257" i="5"/>
  <c r="AE3257" i="5"/>
  <c r="AD3257" i="5"/>
  <c r="AC3257" i="5"/>
  <c r="AH3256" i="5"/>
  <c r="AG3256" i="5"/>
  <c r="AF3256" i="5"/>
  <c r="AE3256" i="5"/>
  <c r="AD3256" i="5"/>
  <c r="AC3256" i="5"/>
  <c r="AH3255" i="5"/>
  <c r="AG3255" i="5"/>
  <c r="AF3255" i="5"/>
  <c r="AE3255" i="5"/>
  <c r="AD3255" i="5"/>
  <c r="AC3255" i="5"/>
  <c r="AH3254" i="5"/>
  <c r="AG3254" i="5"/>
  <c r="AF3254" i="5"/>
  <c r="AE3254" i="5"/>
  <c r="AD3254" i="5"/>
  <c r="AC3254" i="5"/>
  <c r="AH3253" i="5"/>
  <c r="AG3253" i="5"/>
  <c r="AF3253" i="5"/>
  <c r="AE3253" i="5"/>
  <c r="AD3253" i="5"/>
  <c r="AC3253" i="5"/>
  <c r="AH3252" i="5"/>
  <c r="AG3252" i="5"/>
  <c r="AF3252" i="5"/>
  <c r="AE3252" i="5"/>
  <c r="AD3252" i="5"/>
  <c r="AC3252" i="5"/>
  <c r="AH3251" i="5"/>
  <c r="AG3251" i="5"/>
  <c r="AF3251" i="5"/>
  <c r="AE3251" i="5"/>
  <c r="AD3251" i="5"/>
  <c r="AC3251" i="5"/>
  <c r="AH3250" i="5"/>
  <c r="AG3250" i="5"/>
  <c r="AF3250" i="5"/>
  <c r="AE3250" i="5"/>
  <c r="AD3250" i="5"/>
  <c r="AC3250" i="5"/>
  <c r="AH3249" i="5"/>
  <c r="AG3249" i="5"/>
  <c r="AF3249" i="5"/>
  <c r="AE3249" i="5"/>
  <c r="AD3249" i="5"/>
  <c r="AC3249" i="5"/>
  <c r="AH3248" i="5"/>
  <c r="AG3248" i="5"/>
  <c r="AF3248" i="5"/>
  <c r="AE3248" i="5"/>
  <c r="AD3248" i="5"/>
  <c r="AC3248" i="5"/>
  <c r="AH3247" i="5"/>
  <c r="AG3247" i="5"/>
  <c r="AF3247" i="5"/>
  <c r="AE3247" i="5"/>
  <c r="AD3247" i="5"/>
  <c r="AC3247" i="5"/>
  <c r="AH3246" i="5"/>
  <c r="AG3246" i="5"/>
  <c r="AF3246" i="5"/>
  <c r="AE3246" i="5"/>
  <c r="AD3246" i="5"/>
  <c r="AC3246" i="5"/>
  <c r="AH3245" i="5"/>
  <c r="AG3245" i="5"/>
  <c r="AF3245" i="5"/>
  <c r="AE3245" i="5"/>
  <c r="AD3245" i="5"/>
  <c r="AC3245" i="5"/>
  <c r="AH3244" i="5"/>
  <c r="AG3244" i="5"/>
  <c r="AF3244" i="5"/>
  <c r="AE3244" i="5"/>
  <c r="AD3244" i="5"/>
  <c r="AC3244" i="5"/>
  <c r="AH3243" i="5"/>
  <c r="AG3243" i="5"/>
  <c r="AF3243" i="5"/>
  <c r="AE3243" i="5"/>
  <c r="AD3243" i="5"/>
  <c r="AC3243" i="5"/>
  <c r="AH3242" i="5"/>
  <c r="AG3242" i="5"/>
  <c r="AF3242" i="5"/>
  <c r="AE3242" i="5"/>
  <c r="AD3242" i="5"/>
  <c r="AC3242" i="5"/>
  <c r="AH3241" i="5"/>
  <c r="AG3241" i="5"/>
  <c r="AF3241" i="5"/>
  <c r="AE3241" i="5"/>
  <c r="AD3241" i="5"/>
  <c r="AC3241" i="5"/>
  <c r="AH3240" i="5"/>
  <c r="AG3240" i="5"/>
  <c r="AF3240" i="5"/>
  <c r="AE3240" i="5"/>
  <c r="AD3240" i="5"/>
  <c r="AC3240" i="5"/>
  <c r="AH3239" i="5"/>
  <c r="AG3239" i="5"/>
  <c r="AF3239" i="5"/>
  <c r="AE3239" i="5"/>
  <c r="AD3239" i="5"/>
  <c r="AC3239" i="5"/>
  <c r="AH3238" i="5"/>
  <c r="AG3238" i="5"/>
  <c r="AF3238" i="5"/>
  <c r="AE3238" i="5"/>
  <c r="AD3238" i="5"/>
  <c r="AC3238" i="5"/>
  <c r="AH3237" i="5"/>
  <c r="AG3237" i="5"/>
  <c r="AF3237" i="5"/>
  <c r="AE3237" i="5"/>
  <c r="AD3237" i="5"/>
  <c r="AC3237" i="5"/>
  <c r="AH3236" i="5"/>
  <c r="AG3236" i="5"/>
  <c r="AF3236" i="5"/>
  <c r="AE3236" i="5"/>
  <c r="AD3236" i="5"/>
  <c r="AC3236" i="5"/>
  <c r="AH3235" i="5"/>
  <c r="AG3235" i="5"/>
  <c r="AF3235" i="5"/>
  <c r="AE3235" i="5"/>
  <c r="AD3235" i="5"/>
  <c r="AC3235" i="5"/>
  <c r="AH3234" i="5"/>
  <c r="AG3234" i="5"/>
  <c r="AF3234" i="5"/>
  <c r="AE3234" i="5"/>
  <c r="AD3234" i="5"/>
  <c r="AC3234" i="5"/>
  <c r="AH3233" i="5"/>
  <c r="AG3233" i="5"/>
  <c r="AF3233" i="5"/>
  <c r="AE3233" i="5"/>
  <c r="AD3233" i="5"/>
  <c r="AC3233" i="5"/>
  <c r="AH3232" i="5"/>
  <c r="AG3232" i="5"/>
  <c r="AF3232" i="5"/>
  <c r="AE3232" i="5"/>
  <c r="AD3232" i="5"/>
  <c r="AC3232" i="5"/>
  <c r="AH3231" i="5"/>
  <c r="AG3231" i="5"/>
  <c r="AF3231" i="5"/>
  <c r="AE3231" i="5"/>
  <c r="AD3231" i="5"/>
  <c r="AC3231" i="5"/>
  <c r="AH3230" i="5"/>
  <c r="AG3230" i="5"/>
  <c r="AF3230" i="5"/>
  <c r="AE3230" i="5"/>
  <c r="AD3230" i="5"/>
  <c r="AC3230" i="5"/>
  <c r="AH3229" i="5"/>
  <c r="AG3229" i="5"/>
  <c r="AF3229" i="5"/>
  <c r="AE3229" i="5"/>
  <c r="AD3229" i="5"/>
  <c r="AC3229" i="5"/>
  <c r="AH3228" i="5"/>
  <c r="AG3228" i="5"/>
  <c r="AF3228" i="5"/>
  <c r="AE3228" i="5"/>
  <c r="AD3228" i="5"/>
  <c r="AC3228" i="5"/>
  <c r="AH3227" i="5"/>
  <c r="AG3227" i="5"/>
  <c r="AF3227" i="5"/>
  <c r="AE3227" i="5"/>
  <c r="AD3227" i="5"/>
  <c r="AC3227" i="5"/>
  <c r="AH3226" i="5"/>
  <c r="AG3226" i="5"/>
  <c r="AF3226" i="5"/>
  <c r="AE3226" i="5"/>
  <c r="AD3226" i="5"/>
  <c r="AC3226" i="5"/>
  <c r="AH3225" i="5"/>
  <c r="AG3225" i="5"/>
  <c r="AF3225" i="5"/>
  <c r="AE3225" i="5"/>
  <c r="AD3225" i="5"/>
  <c r="AC3225" i="5"/>
  <c r="AH3224" i="5"/>
  <c r="AG3224" i="5"/>
  <c r="AF3224" i="5"/>
  <c r="AE3224" i="5"/>
  <c r="AD3224" i="5"/>
  <c r="AC3224" i="5"/>
  <c r="AH3223" i="5"/>
  <c r="AG3223" i="5"/>
  <c r="AF3223" i="5"/>
  <c r="AE3223" i="5"/>
  <c r="AD3223" i="5"/>
  <c r="AC3223" i="5"/>
  <c r="AH3222" i="5"/>
  <c r="AG3222" i="5"/>
  <c r="AF3222" i="5"/>
  <c r="AE3222" i="5"/>
  <c r="AD3222" i="5"/>
  <c r="AC3222" i="5"/>
  <c r="AH3221" i="5"/>
  <c r="AG3221" i="5"/>
  <c r="AF3221" i="5"/>
  <c r="AE3221" i="5"/>
  <c r="AD3221" i="5"/>
  <c r="AC3221" i="5"/>
  <c r="AH3220" i="5"/>
  <c r="AG3220" i="5"/>
  <c r="AF3220" i="5"/>
  <c r="AE3220" i="5"/>
  <c r="AD3220" i="5"/>
  <c r="AC3220" i="5"/>
  <c r="AH3219" i="5"/>
  <c r="AG3219" i="5"/>
  <c r="AF3219" i="5"/>
  <c r="AE3219" i="5"/>
  <c r="AD3219" i="5"/>
  <c r="AC3219" i="5"/>
  <c r="AH3218" i="5"/>
  <c r="AG3218" i="5"/>
  <c r="AF3218" i="5"/>
  <c r="AE3218" i="5"/>
  <c r="AD3218" i="5"/>
  <c r="AC3218" i="5"/>
  <c r="AH3217" i="5"/>
  <c r="AG3217" i="5"/>
  <c r="AF3217" i="5"/>
  <c r="AE3217" i="5"/>
  <c r="AD3217" i="5"/>
  <c r="AC3217" i="5"/>
  <c r="AH3216" i="5"/>
  <c r="AG3216" i="5"/>
  <c r="AF3216" i="5"/>
  <c r="AE3216" i="5"/>
  <c r="AD3216" i="5"/>
  <c r="AC3216" i="5"/>
  <c r="AH3215" i="5"/>
  <c r="AG3215" i="5"/>
  <c r="AF3215" i="5"/>
  <c r="AE3215" i="5"/>
  <c r="AD3215" i="5"/>
  <c r="AC3215" i="5"/>
  <c r="AH3214" i="5"/>
  <c r="AG3214" i="5"/>
  <c r="AF3214" i="5"/>
  <c r="AE3214" i="5"/>
  <c r="AD3214" i="5"/>
  <c r="AC3214" i="5"/>
  <c r="AH3213" i="5"/>
  <c r="AG3213" i="5"/>
  <c r="AF3213" i="5"/>
  <c r="AE3213" i="5"/>
  <c r="AD3213" i="5"/>
  <c r="AC3213" i="5"/>
  <c r="AH3212" i="5"/>
  <c r="AG3212" i="5"/>
  <c r="AF3212" i="5"/>
  <c r="AE3212" i="5"/>
  <c r="AD3212" i="5"/>
  <c r="AC3212" i="5"/>
  <c r="AH3211" i="5"/>
  <c r="AG3211" i="5"/>
  <c r="AF3211" i="5"/>
  <c r="AE3211" i="5"/>
  <c r="AD3211" i="5"/>
  <c r="AC3211" i="5"/>
  <c r="AH3210" i="5"/>
  <c r="AG3210" i="5"/>
  <c r="AF3210" i="5"/>
  <c r="AE3210" i="5"/>
  <c r="AD3210" i="5"/>
  <c r="AC3210" i="5"/>
  <c r="AH3209" i="5"/>
  <c r="AG3209" i="5"/>
  <c r="AF3209" i="5"/>
  <c r="AE3209" i="5"/>
  <c r="AD3209" i="5"/>
  <c r="AC3209" i="5"/>
  <c r="AH3208" i="5"/>
  <c r="AG3208" i="5"/>
  <c r="AF3208" i="5"/>
  <c r="AE3208" i="5"/>
  <c r="AD3208" i="5"/>
  <c r="AC3208" i="5"/>
  <c r="AH3207" i="5"/>
  <c r="AG3207" i="5"/>
  <c r="AF3207" i="5"/>
  <c r="AE3207" i="5"/>
  <c r="AD3207" i="5"/>
  <c r="AC3207" i="5"/>
  <c r="AH3206" i="5"/>
  <c r="AG3206" i="5"/>
  <c r="AF3206" i="5"/>
  <c r="AE3206" i="5"/>
  <c r="AD3206" i="5"/>
  <c r="AC3206" i="5"/>
  <c r="AH3205" i="5"/>
  <c r="AG3205" i="5"/>
  <c r="AF3205" i="5"/>
  <c r="AE3205" i="5"/>
  <c r="AD3205" i="5"/>
  <c r="AC3205" i="5"/>
  <c r="AH3204" i="5"/>
  <c r="AG3204" i="5"/>
  <c r="AF3204" i="5"/>
  <c r="AE3204" i="5"/>
  <c r="AD3204" i="5"/>
  <c r="AC3204" i="5"/>
  <c r="AH3203" i="5"/>
  <c r="AG3203" i="5"/>
  <c r="AF3203" i="5"/>
  <c r="AE3203" i="5"/>
  <c r="AD3203" i="5"/>
  <c r="AC3203" i="5"/>
  <c r="AH3202" i="5"/>
  <c r="AG3202" i="5"/>
  <c r="AF3202" i="5"/>
  <c r="AE3202" i="5"/>
  <c r="AD3202" i="5"/>
  <c r="AC3202" i="5"/>
  <c r="AH3201" i="5"/>
  <c r="AG3201" i="5"/>
  <c r="AF3201" i="5"/>
  <c r="AE3201" i="5"/>
  <c r="AD3201" i="5"/>
  <c r="AC3201" i="5"/>
  <c r="AH3200" i="5"/>
  <c r="AG3200" i="5"/>
  <c r="AF3200" i="5"/>
  <c r="AE3200" i="5"/>
  <c r="AD3200" i="5"/>
  <c r="AC3200" i="5"/>
  <c r="AH3199" i="5"/>
  <c r="AG3199" i="5"/>
  <c r="AF3199" i="5"/>
  <c r="AE3199" i="5"/>
  <c r="AD3199" i="5"/>
  <c r="AC3199" i="5"/>
  <c r="AH3198" i="5"/>
  <c r="AG3198" i="5"/>
  <c r="AF3198" i="5"/>
  <c r="AE3198" i="5"/>
  <c r="AD3198" i="5"/>
  <c r="AC3198" i="5"/>
  <c r="AH3197" i="5"/>
  <c r="AG3197" i="5"/>
  <c r="AF3197" i="5"/>
  <c r="AE3197" i="5"/>
  <c r="AD3197" i="5"/>
  <c r="AC3197" i="5"/>
  <c r="AH3196" i="5"/>
  <c r="AG3196" i="5"/>
  <c r="AF3196" i="5"/>
  <c r="AE3196" i="5"/>
  <c r="AD3196" i="5"/>
  <c r="AC3196" i="5"/>
  <c r="AH3195" i="5"/>
  <c r="AG3195" i="5"/>
  <c r="AF3195" i="5"/>
  <c r="AE3195" i="5"/>
  <c r="AD3195" i="5"/>
  <c r="AC3195" i="5"/>
  <c r="AH3194" i="5"/>
  <c r="AG3194" i="5"/>
  <c r="AF3194" i="5"/>
  <c r="AE3194" i="5"/>
  <c r="AD3194" i="5"/>
  <c r="AC3194" i="5"/>
  <c r="AH3193" i="5"/>
  <c r="AG3193" i="5"/>
  <c r="AF3193" i="5"/>
  <c r="AE3193" i="5"/>
  <c r="AD3193" i="5"/>
  <c r="AC3193" i="5"/>
  <c r="AH3192" i="5"/>
  <c r="AG3192" i="5"/>
  <c r="AF3192" i="5"/>
  <c r="AE3192" i="5"/>
  <c r="AD3192" i="5"/>
  <c r="AC3192" i="5"/>
  <c r="AH3191" i="5"/>
  <c r="AG3191" i="5"/>
  <c r="AF3191" i="5"/>
  <c r="AE3191" i="5"/>
  <c r="AD3191" i="5"/>
  <c r="AC3191" i="5"/>
  <c r="AH3190" i="5"/>
  <c r="AG3190" i="5"/>
  <c r="AF3190" i="5"/>
  <c r="AE3190" i="5"/>
  <c r="AD3190" i="5"/>
  <c r="AC3190" i="5"/>
  <c r="AH3189" i="5"/>
  <c r="AG3189" i="5"/>
  <c r="AF3189" i="5"/>
  <c r="AE3189" i="5"/>
  <c r="AD3189" i="5"/>
  <c r="AC3189" i="5"/>
  <c r="AH3188" i="5"/>
  <c r="AG3188" i="5"/>
  <c r="AF3188" i="5"/>
  <c r="AE3188" i="5"/>
  <c r="AD3188" i="5"/>
  <c r="AC3188" i="5"/>
  <c r="AH3187" i="5"/>
  <c r="AG3187" i="5"/>
  <c r="AF3187" i="5"/>
  <c r="AE3187" i="5"/>
  <c r="AD3187" i="5"/>
  <c r="AC3187" i="5"/>
  <c r="AH3186" i="5"/>
  <c r="AG3186" i="5"/>
  <c r="AF3186" i="5"/>
  <c r="AE3186" i="5"/>
  <c r="AD3186" i="5"/>
  <c r="AC3186" i="5"/>
  <c r="AH3185" i="5"/>
  <c r="AG3185" i="5"/>
  <c r="AF3185" i="5"/>
  <c r="AE3185" i="5"/>
  <c r="AD3185" i="5"/>
  <c r="AC3185" i="5"/>
  <c r="AH3184" i="5"/>
  <c r="AG3184" i="5"/>
  <c r="AF3184" i="5"/>
  <c r="AE3184" i="5"/>
  <c r="AD3184" i="5"/>
  <c r="AC3184" i="5"/>
  <c r="AH3183" i="5"/>
  <c r="AG3183" i="5"/>
  <c r="AF3183" i="5"/>
  <c r="AE3183" i="5"/>
  <c r="AD3183" i="5"/>
  <c r="AC3183" i="5"/>
  <c r="AH3182" i="5"/>
  <c r="AG3182" i="5"/>
  <c r="AF3182" i="5"/>
  <c r="AE3182" i="5"/>
  <c r="AD3182" i="5"/>
  <c r="AC3182" i="5"/>
  <c r="AH3181" i="5"/>
  <c r="AG3181" i="5"/>
  <c r="AF3181" i="5"/>
  <c r="AE3181" i="5"/>
  <c r="AD3181" i="5"/>
  <c r="AC3181" i="5"/>
  <c r="AH3180" i="5"/>
  <c r="AG3180" i="5"/>
  <c r="AF3180" i="5"/>
  <c r="AE3180" i="5"/>
  <c r="AD3180" i="5"/>
  <c r="AC3180" i="5"/>
  <c r="AH3179" i="5"/>
  <c r="AG3179" i="5"/>
  <c r="AF3179" i="5"/>
  <c r="AE3179" i="5"/>
  <c r="AD3179" i="5"/>
  <c r="AC3179" i="5"/>
  <c r="AH3178" i="5"/>
  <c r="AG3178" i="5"/>
  <c r="AF3178" i="5"/>
  <c r="AE3178" i="5"/>
  <c r="AD3178" i="5"/>
  <c r="AC3178" i="5"/>
  <c r="AH3177" i="5"/>
  <c r="AG3177" i="5"/>
  <c r="AF3177" i="5"/>
  <c r="AE3177" i="5"/>
  <c r="AD3177" i="5"/>
  <c r="AC3177" i="5"/>
  <c r="AH3176" i="5"/>
  <c r="AG3176" i="5"/>
  <c r="AF3176" i="5"/>
  <c r="AE3176" i="5"/>
  <c r="AD3176" i="5"/>
  <c r="AC3176" i="5"/>
  <c r="AH3175" i="5"/>
  <c r="AG3175" i="5"/>
  <c r="AF3175" i="5"/>
  <c r="AE3175" i="5"/>
  <c r="AD3175" i="5"/>
  <c r="AC3175" i="5"/>
  <c r="AH3174" i="5"/>
  <c r="AG3174" i="5"/>
  <c r="AF3174" i="5"/>
  <c r="AE3174" i="5"/>
  <c r="AD3174" i="5"/>
  <c r="AC3174" i="5"/>
  <c r="AH3173" i="5"/>
  <c r="AG3173" i="5"/>
  <c r="AF3173" i="5"/>
  <c r="AE3173" i="5"/>
  <c r="AD3173" i="5"/>
  <c r="AC3173" i="5"/>
  <c r="AH3172" i="5"/>
  <c r="AG3172" i="5"/>
  <c r="AF3172" i="5"/>
  <c r="AE3172" i="5"/>
  <c r="AD3172" i="5"/>
  <c r="AC3172" i="5"/>
  <c r="AH3171" i="5"/>
  <c r="AG3171" i="5"/>
  <c r="AF3171" i="5"/>
  <c r="AE3171" i="5"/>
  <c r="AD3171" i="5"/>
  <c r="AC3171" i="5"/>
  <c r="AH3170" i="5"/>
  <c r="AG3170" i="5"/>
  <c r="AF3170" i="5"/>
  <c r="AE3170" i="5"/>
  <c r="AD3170" i="5"/>
  <c r="AC3170" i="5"/>
  <c r="AH3169" i="5"/>
  <c r="AG3169" i="5"/>
  <c r="AF3169" i="5"/>
  <c r="AE3169" i="5"/>
  <c r="AD3169" i="5"/>
  <c r="AC3169" i="5"/>
  <c r="AH3168" i="5"/>
  <c r="AG3168" i="5"/>
  <c r="AF3168" i="5"/>
  <c r="AE3168" i="5"/>
  <c r="AD3168" i="5"/>
  <c r="AC3168" i="5"/>
  <c r="AH3167" i="5"/>
  <c r="AG3167" i="5"/>
  <c r="AF3167" i="5"/>
  <c r="AE3167" i="5"/>
  <c r="AD3167" i="5"/>
  <c r="AC3167" i="5"/>
  <c r="AH3166" i="5"/>
  <c r="AG3166" i="5"/>
  <c r="AF3166" i="5"/>
  <c r="AE3166" i="5"/>
  <c r="AD3166" i="5"/>
  <c r="AC3166" i="5"/>
  <c r="AH3165" i="5"/>
  <c r="AG3165" i="5"/>
  <c r="AF3165" i="5"/>
  <c r="AE3165" i="5"/>
  <c r="AD3165" i="5"/>
  <c r="AC3165" i="5"/>
  <c r="AH3164" i="5"/>
  <c r="AG3164" i="5"/>
  <c r="AF3164" i="5"/>
  <c r="AE3164" i="5"/>
  <c r="AD3164" i="5"/>
  <c r="AC3164" i="5"/>
  <c r="AH3163" i="5"/>
  <c r="AG3163" i="5"/>
  <c r="AF3163" i="5"/>
  <c r="AE3163" i="5"/>
  <c r="AD3163" i="5"/>
  <c r="AC3163" i="5"/>
  <c r="AH3162" i="5"/>
  <c r="AG3162" i="5"/>
  <c r="AF3162" i="5"/>
  <c r="AE3162" i="5"/>
  <c r="AD3162" i="5"/>
  <c r="AC3162" i="5"/>
  <c r="AH3161" i="5"/>
  <c r="AG3161" i="5"/>
  <c r="AF3161" i="5"/>
  <c r="AE3161" i="5"/>
  <c r="AD3161" i="5"/>
  <c r="AC3161" i="5"/>
  <c r="AH3160" i="5"/>
  <c r="AG3160" i="5"/>
  <c r="AF3160" i="5"/>
  <c r="AE3160" i="5"/>
  <c r="AD3160" i="5"/>
  <c r="AC3160" i="5"/>
  <c r="AH3159" i="5"/>
  <c r="AG3159" i="5"/>
  <c r="AF3159" i="5"/>
  <c r="AE3159" i="5"/>
  <c r="AD3159" i="5"/>
  <c r="AC3159" i="5"/>
  <c r="AH3158" i="5"/>
  <c r="AG3158" i="5"/>
  <c r="AF3158" i="5"/>
  <c r="AE3158" i="5"/>
  <c r="AD3158" i="5"/>
  <c r="AC3158" i="5"/>
  <c r="AH3157" i="5"/>
  <c r="AG3157" i="5"/>
  <c r="AF3157" i="5"/>
  <c r="AE3157" i="5"/>
  <c r="AD3157" i="5"/>
  <c r="AC3157" i="5"/>
  <c r="AH3156" i="5"/>
  <c r="AG3156" i="5"/>
  <c r="AF3156" i="5"/>
  <c r="AE3156" i="5"/>
  <c r="AD3156" i="5"/>
  <c r="AC3156" i="5"/>
  <c r="AH3155" i="5"/>
  <c r="AG3155" i="5"/>
  <c r="AF3155" i="5"/>
  <c r="AE3155" i="5"/>
  <c r="AD3155" i="5"/>
  <c r="AC3155" i="5"/>
  <c r="AH3154" i="5"/>
  <c r="AG3154" i="5"/>
  <c r="AF3154" i="5"/>
  <c r="AE3154" i="5"/>
  <c r="AD3154" i="5"/>
  <c r="AC3154" i="5"/>
  <c r="AH3153" i="5"/>
  <c r="AG3153" i="5"/>
  <c r="AF3153" i="5"/>
  <c r="AE3153" i="5"/>
  <c r="AD3153" i="5"/>
  <c r="AC3153" i="5"/>
  <c r="AH3152" i="5"/>
  <c r="AG3152" i="5"/>
  <c r="AF3152" i="5"/>
  <c r="AE3152" i="5"/>
  <c r="AD3152" i="5"/>
  <c r="AC3152" i="5"/>
  <c r="AH3151" i="5"/>
  <c r="AG3151" i="5"/>
  <c r="AF3151" i="5"/>
  <c r="AE3151" i="5"/>
  <c r="AD3151" i="5"/>
  <c r="AC3151" i="5"/>
  <c r="AH3150" i="5"/>
  <c r="AG3150" i="5"/>
  <c r="AF3150" i="5"/>
  <c r="AE3150" i="5"/>
  <c r="AD3150" i="5"/>
  <c r="AC3150" i="5"/>
  <c r="AH3149" i="5"/>
  <c r="AG3149" i="5"/>
  <c r="AF3149" i="5"/>
  <c r="AE3149" i="5"/>
  <c r="AD3149" i="5"/>
  <c r="AC3149" i="5"/>
  <c r="AH3148" i="5"/>
  <c r="AG3148" i="5"/>
  <c r="AF3148" i="5"/>
  <c r="AE3148" i="5"/>
  <c r="AD3148" i="5"/>
  <c r="AC3148" i="5"/>
  <c r="AH3147" i="5"/>
  <c r="AG3147" i="5"/>
  <c r="AF3147" i="5"/>
  <c r="AE3147" i="5"/>
  <c r="AD3147" i="5"/>
  <c r="AC3147" i="5"/>
  <c r="AH3146" i="5"/>
  <c r="AG3146" i="5"/>
  <c r="AF3146" i="5"/>
  <c r="AE3146" i="5"/>
  <c r="AD3146" i="5"/>
  <c r="AC3146" i="5"/>
  <c r="AH3145" i="5"/>
  <c r="AG3145" i="5"/>
  <c r="AF3145" i="5"/>
  <c r="AE3145" i="5"/>
  <c r="AD3145" i="5"/>
  <c r="AC3145" i="5"/>
  <c r="AH3144" i="5"/>
  <c r="AG3144" i="5"/>
  <c r="AF3144" i="5"/>
  <c r="AE3144" i="5"/>
  <c r="AD3144" i="5"/>
  <c r="AC3144" i="5"/>
  <c r="AH3143" i="5"/>
  <c r="AG3143" i="5"/>
  <c r="AF3143" i="5"/>
  <c r="AE3143" i="5"/>
  <c r="AD3143" i="5"/>
  <c r="AC3143" i="5"/>
  <c r="AH3142" i="5"/>
  <c r="AG3142" i="5"/>
  <c r="AF3142" i="5"/>
  <c r="AE3142" i="5"/>
  <c r="AD3142" i="5"/>
  <c r="AC3142" i="5"/>
  <c r="AH3141" i="5"/>
  <c r="AG3141" i="5"/>
  <c r="AF3141" i="5"/>
  <c r="AE3141" i="5"/>
  <c r="AD3141" i="5"/>
  <c r="AC3141" i="5"/>
  <c r="AH3140" i="5"/>
  <c r="AG3140" i="5"/>
  <c r="AF3140" i="5"/>
  <c r="AE3140" i="5"/>
  <c r="AD3140" i="5"/>
  <c r="AC3140" i="5"/>
  <c r="AH3139" i="5"/>
  <c r="AG3139" i="5"/>
  <c r="AF3139" i="5"/>
  <c r="AE3139" i="5"/>
  <c r="AD3139" i="5"/>
  <c r="AC3139" i="5"/>
  <c r="AH3138" i="5"/>
  <c r="AG3138" i="5"/>
  <c r="AF3138" i="5"/>
  <c r="AE3138" i="5"/>
  <c r="AD3138" i="5"/>
  <c r="AC3138" i="5"/>
  <c r="AH3137" i="5"/>
  <c r="AG3137" i="5"/>
  <c r="AF3137" i="5"/>
  <c r="AE3137" i="5"/>
  <c r="AD3137" i="5"/>
  <c r="AC3137" i="5"/>
  <c r="AH3136" i="5"/>
  <c r="AG3136" i="5"/>
  <c r="AF3136" i="5"/>
  <c r="AE3136" i="5"/>
  <c r="AD3136" i="5"/>
  <c r="AC3136" i="5"/>
  <c r="AH3135" i="5"/>
  <c r="AG3135" i="5"/>
  <c r="AF3135" i="5"/>
  <c r="AE3135" i="5"/>
  <c r="AD3135" i="5"/>
  <c r="AC3135" i="5"/>
  <c r="AH3134" i="5"/>
  <c r="AG3134" i="5"/>
  <c r="AF3134" i="5"/>
  <c r="AE3134" i="5"/>
  <c r="AD3134" i="5"/>
  <c r="AC3134" i="5"/>
  <c r="AH3133" i="5"/>
  <c r="AG3133" i="5"/>
  <c r="AF3133" i="5"/>
  <c r="AE3133" i="5"/>
  <c r="AD3133" i="5"/>
  <c r="AC3133" i="5"/>
  <c r="AH3132" i="5"/>
  <c r="AG3132" i="5"/>
  <c r="AF3132" i="5"/>
  <c r="AE3132" i="5"/>
  <c r="AD3132" i="5"/>
  <c r="AC3132" i="5"/>
  <c r="AH3131" i="5"/>
  <c r="AG3131" i="5"/>
  <c r="AF3131" i="5"/>
  <c r="AE3131" i="5"/>
  <c r="AD3131" i="5"/>
  <c r="AC3131" i="5"/>
  <c r="AH3130" i="5"/>
  <c r="AG3130" i="5"/>
  <c r="AF3130" i="5"/>
  <c r="AE3130" i="5"/>
  <c r="AD3130" i="5"/>
  <c r="AC3130" i="5"/>
  <c r="AH3129" i="5"/>
  <c r="AG3129" i="5"/>
  <c r="AF3129" i="5"/>
  <c r="AE3129" i="5"/>
  <c r="AD3129" i="5"/>
  <c r="AC3129" i="5"/>
  <c r="AH3128" i="5"/>
  <c r="AG3128" i="5"/>
  <c r="AF3128" i="5"/>
  <c r="AE3128" i="5"/>
  <c r="AD3128" i="5"/>
  <c r="AC3128" i="5"/>
  <c r="AH3127" i="5"/>
  <c r="AG3127" i="5"/>
  <c r="AF3127" i="5"/>
  <c r="AE3127" i="5"/>
  <c r="AD3127" i="5"/>
  <c r="AC3127" i="5"/>
  <c r="AH3126" i="5"/>
  <c r="AG3126" i="5"/>
  <c r="AF3126" i="5"/>
  <c r="AE3126" i="5"/>
  <c r="AD3126" i="5"/>
  <c r="AC3126" i="5"/>
  <c r="AH3125" i="5"/>
  <c r="AG3125" i="5"/>
  <c r="AF3125" i="5"/>
  <c r="AE3125" i="5"/>
  <c r="AD3125" i="5"/>
  <c r="AC3125" i="5"/>
  <c r="AH3124" i="5"/>
  <c r="AG3124" i="5"/>
  <c r="AF3124" i="5"/>
  <c r="AE3124" i="5"/>
  <c r="AD3124" i="5"/>
  <c r="AC3124" i="5"/>
  <c r="AH3123" i="5"/>
  <c r="AG3123" i="5"/>
  <c r="AF3123" i="5"/>
  <c r="AE3123" i="5"/>
  <c r="AD3123" i="5"/>
  <c r="AC3123" i="5"/>
  <c r="AH3122" i="5"/>
  <c r="AG3122" i="5"/>
  <c r="AF3122" i="5"/>
  <c r="AE3122" i="5"/>
  <c r="AD3122" i="5"/>
  <c r="AC3122" i="5"/>
  <c r="AH3121" i="5"/>
  <c r="AG3121" i="5"/>
  <c r="AF3121" i="5"/>
  <c r="AE3121" i="5"/>
  <c r="AD3121" i="5"/>
  <c r="AC3121" i="5"/>
  <c r="AH3120" i="5"/>
  <c r="AG3120" i="5"/>
  <c r="AF3120" i="5"/>
  <c r="AE3120" i="5"/>
  <c r="AD3120" i="5"/>
  <c r="AC3120" i="5"/>
  <c r="AH3119" i="5"/>
  <c r="AG3119" i="5"/>
  <c r="AF3119" i="5"/>
  <c r="AE3119" i="5"/>
  <c r="AD3119" i="5"/>
  <c r="AC3119" i="5"/>
  <c r="AH3118" i="5"/>
  <c r="AG3118" i="5"/>
  <c r="AF3118" i="5"/>
  <c r="AE3118" i="5"/>
  <c r="AD3118" i="5"/>
  <c r="AC3118" i="5"/>
  <c r="AH3117" i="5"/>
  <c r="AG3117" i="5"/>
  <c r="AF3117" i="5"/>
  <c r="AE3117" i="5"/>
  <c r="AD3117" i="5"/>
  <c r="AC3117" i="5"/>
  <c r="AH3116" i="5"/>
  <c r="AG3116" i="5"/>
  <c r="AF3116" i="5"/>
  <c r="AE3116" i="5"/>
  <c r="AD3116" i="5"/>
  <c r="AC3116" i="5"/>
  <c r="AH3115" i="5"/>
  <c r="AG3115" i="5"/>
  <c r="AF3115" i="5"/>
  <c r="AE3115" i="5"/>
  <c r="AD3115" i="5"/>
  <c r="AC3115" i="5"/>
  <c r="AH3114" i="5"/>
  <c r="AG3114" i="5"/>
  <c r="AF3114" i="5"/>
  <c r="AE3114" i="5"/>
  <c r="AD3114" i="5"/>
  <c r="AC3114" i="5"/>
  <c r="AH3113" i="5"/>
  <c r="AG3113" i="5"/>
  <c r="AF3113" i="5"/>
  <c r="AE3113" i="5"/>
  <c r="AD3113" i="5"/>
  <c r="AC3113" i="5"/>
  <c r="AH3112" i="5"/>
  <c r="AG3112" i="5"/>
  <c r="AF3112" i="5"/>
  <c r="AE3112" i="5"/>
  <c r="AD3112" i="5"/>
  <c r="AC3112" i="5"/>
  <c r="AH3111" i="5"/>
  <c r="AG3111" i="5"/>
  <c r="AF3111" i="5"/>
  <c r="AE3111" i="5"/>
  <c r="AD3111" i="5"/>
  <c r="AC3111" i="5"/>
  <c r="AH3110" i="5"/>
  <c r="AG3110" i="5"/>
  <c r="AF3110" i="5"/>
  <c r="AE3110" i="5"/>
  <c r="AD3110" i="5"/>
  <c r="AC3110" i="5"/>
  <c r="AH3109" i="5"/>
  <c r="AG3109" i="5"/>
  <c r="AF3109" i="5"/>
  <c r="AE3109" i="5"/>
  <c r="AD3109" i="5"/>
  <c r="AC3109" i="5"/>
  <c r="AH3108" i="5"/>
  <c r="AG3108" i="5"/>
  <c r="AF3108" i="5"/>
  <c r="AE3108" i="5"/>
  <c r="AD3108" i="5"/>
  <c r="AC3108" i="5"/>
  <c r="AH3107" i="5"/>
  <c r="AG3107" i="5"/>
  <c r="AF3107" i="5"/>
  <c r="AE3107" i="5"/>
  <c r="AD3107" i="5"/>
  <c r="AC3107" i="5"/>
  <c r="AH3106" i="5"/>
  <c r="AG3106" i="5"/>
  <c r="AF3106" i="5"/>
  <c r="AE3106" i="5"/>
  <c r="AD3106" i="5"/>
  <c r="AC3106" i="5"/>
  <c r="AH3105" i="5"/>
  <c r="AG3105" i="5"/>
  <c r="AF3105" i="5"/>
  <c r="AE3105" i="5"/>
  <c r="AD3105" i="5"/>
  <c r="AC3105" i="5"/>
  <c r="AH3104" i="5"/>
  <c r="AG3104" i="5"/>
  <c r="AF3104" i="5"/>
  <c r="AE3104" i="5"/>
  <c r="AD3104" i="5"/>
  <c r="AC3104" i="5"/>
  <c r="AH3103" i="5"/>
  <c r="AG3103" i="5"/>
  <c r="AF3103" i="5"/>
  <c r="AE3103" i="5"/>
  <c r="AD3103" i="5"/>
  <c r="AC3103" i="5"/>
  <c r="AH3102" i="5"/>
  <c r="AG3102" i="5"/>
  <c r="AF3102" i="5"/>
  <c r="AE3102" i="5"/>
  <c r="AD3102" i="5"/>
  <c r="AC3102" i="5"/>
  <c r="AH3101" i="5"/>
  <c r="AG3101" i="5"/>
  <c r="AF3101" i="5"/>
  <c r="AE3101" i="5"/>
  <c r="AD3101" i="5"/>
  <c r="AC3101" i="5"/>
  <c r="AH3100" i="5"/>
  <c r="AG3100" i="5"/>
  <c r="AF3100" i="5"/>
  <c r="AE3100" i="5"/>
  <c r="AD3100" i="5"/>
  <c r="AC3100" i="5"/>
  <c r="AH3099" i="5"/>
  <c r="AG3099" i="5"/>
  <c r="AF3099" i="5"/>
  <c r="AE3099" i="5"/>
  <c r="AD3099" i="5"/>
  <c r="AC3099" i="5"/>
  <c r="AH3098" i="5"/>
  <c r="AG3098" i="5"/>
  <c r="AF3098" i="5"/>
  <c r="AE3098" i="5"/>
  <c r="AD3098" i="5"/>
  <c r="AC3098" i="5"/>
  <c r="AH3097" i="5"/>
  <c r="AG3097" i="5"/>
  <c r="AF3097" i="5"/>
  <c r="AE3097" i="5"/>
  <c r="AD3097" i="5"/>
  <c r="AC3097" i="5"/>
  <c r="AH3096" i="5"/>
  <c r="AG3096" i="5"/>
  <c r="AF3096" i="5"/>
  <c r="AE3096" i="5"/>
  <c r="AD3096" i="5"/>
  <c r="AC3096" i="5"/>
  <c r="AH3095" i="5"/>
  <c r="AG3095" i="5"/>
  <c r="AF3095" i="5"/>
  <c r="AE3095" i="5"/>
  <c r="AD3095" i="5"/>
  <c r="AC3095" i="5"/>
  <c r="AH3094" i="5"/>
  <c r="AG3094" i="5"/>
  <c r="AF3094" i="5"/>
  <c r="AE3094" i="5"/>
  <c r="AD3094" i="5"/>
  <c r="AC3094" i="5"/>
  <c r="AH3093" i="5"/>
  <c r="AG3093" i="5"/>
  <c r="AF3093" i="5"/>
  <c r="AE3093" i="5"/>
  <c r="AD3093" i="5"/>
  <c r="AC3093" i="5"/>
  <c r="AH3092" i="5"/>
  <c r="AG3092" i="5"/>
  <c r="AF3092" i="5"/>
  <c r="AE3092" i="5"/>
  <c r="AD3092" i="5"/>
  <c r="AC3092" i="5"/>
  <c r="AH3091" i="5"/>
  <c r="AG3091" i="5"/>
  <c r="AF3091" i="5"/>
  <c r="AE3091" i="5"/>
  <c r="AD3091" i="5"/>
  <c r="AC3091" i="5"/>
  <c r="AH3090" i="5"/>
  <c r="AG3090" i="5"/>
  <c r="AF3090" i="5"/>
  <c r="AE3090" i="5"/>
  <c r="AD3090" i="5"/>
  <c r="AC3090" i="5"/>
  <c r="AH3089" i="5"/>
  <c r="AG3089" i="5"/>
  <c r="AF3089" i="5"/>
  <c r="AE3089" i="5"/>
  <c r="AD3089" i="5"/>
  <c r="AC3089" i="5"/>
  <c r="AH3088" i="5"/>
  <c r="AG3088" i="5"/>
  <c r="AF3088" i="5"/>
  <c r="AE3088" i="5"/>
  <c r="AD3088" i="5"/>
  <c r="AC3088" i="5"/>
  <c r="AH3087" i="5"/>
  <c r="AG3087" i="5"/>
  <c r="AF3087" i="5"/>
  <c r="AE3087" i="5"/>
  <c r="AD3087" i="5"/>
  <c r="AC3087" i="5"/>
  <c r="AH3086" i="5"/>
  <c r="AG3086" i="5"/>
  <c r="AF3086" i="5"/>
  <c r="AE3086" i="5"/>
  <c r="AD3086" i="5"/>
  <c r="AC3086" i="5"/>
  <c r="AH3085" i="5"/>
  <c r="AG3085" i="5"/>
  <c r="AF3085" i="5"/>
  <c r="AE3085" i="5"/>
  <c r="AD3085" i="5"/>
  <c r="AC3085" i="5"/>
  <c r="AH3084" i="5"/>
  <c r="AG3084" i="5"/>
  <c r="AF3084" i="5"/>
  <c r="AE3084" i="5"/>
  <c r="AD3084" i="5"/>
  <c r="AC3084" i="5"/>
  <c r="AH3083" i="5"/>
  <c r="AG3083" i="5"/>
  <c r="AF3083" i="5"/>
  <c r="AE3083" i="5"/>
  <c r="AD3083" i="5"/>
  <c r="AC3083" i="5"/>
  <c r="AH3082" i="5"/>
  <c r="AG3082" i="5"/>
  <c r="AF3082" i="5"/>
  <c r="AE3082" i="5"/>
  <c r="AD3082" i="5"/>
  <c r="AC3082" i="5"/>
  <c r="AH3081" i="5"/>
  <c r="AG3081" i="5"/>
  <c r="AF3081" i="5"/>
  <c r="AE3081" i="5"/>
  <c r="AD3081" i="5"/>
  <c r="AC3081" i="5"/>
  <c r="AH3080" i="5"/>
  <c r="AG3080" i="5"/>
  <c r="AF3080" i="5"/>
  <c r="AE3080" i="5"/>
  <c r="AD3080" i="5"/>
  <c r="AC3080" i="5"/>
  <c r="AH3079" i="5"/>
  <c r="AG3079" i="5"/>
  <c r="AF3079" i="5"/>
  <c r="AE3079" i="5"/>
  <c r="AD3079" i="5"/>
  <c r="AC3079" i="5"/>
  <c r="AH3078" i="5"/>
  <c r="AG3078" i="5"/>
  <c r="AF3078" i="5"/>
  <c r="AE3078" i="5"/>
  <c r="AD3078" i="5"/>
  <c r="AC3078" i="5"/>
  <c r="AH3077" i="5"/>
  <c r="AG3077" i="5"/>
  <c r="AF3077" i="5"/>
  <c r="AE3077" i="5"/>
  <c r="AD3077" i="5"/>
  <c r="AC3077" i="5"/>
  <c r="AH3076" i="5"/>
  <c r="AG3076" i="5"/>
  <c r="AF3076" i="5"/>
  <c r="AE3076" i="5"/>
  <c r="AD3076" i="5"/>
  <c r="AC3076" i="5"/>
  <c r="AH3075" i="5"/>
  <c r="AG3075" i="5"/>
  <c r="AF3075" i="5"/>
  <c r="AE3075" i="5"/>
  <c r="AD3075" i="5"/>
  <c r="AC3075" i="5"/>
  <c r="AH3074" i="5"/>
  <c r="AG3074" i="5"/>
  <c r="AF3074" i="5"/>
  <c r="AE3074" i="5"/>
  <c r="AD3074" i="5"/>
  <c r="AC3074" i="5"/>
  <c r="AH3073" i="5"/>
  <c r="AG3073" i="5"/>
  <c r="AF3073" i="5"/>
  <c r="AE3073" i="5"/>
  <c r="AD3073" i="5"/>
  <c r="AC3073" i="5"/>
  <c r="AH3072" i="5"/>
  <c r="AG3072" i="5"/>
  <c r="AF3072" i="5"/>
  <c r="AE3072" i="5"/>
  <c r="AD3072" i="5"/>
  <c r="AC3072" i="5"/>
  <c r="AH3071" i="5"/>
  <c r="AG3071" i="5"/>
  <c r="AF3071" i="5"/>
  <c r="AE3071" i="5"/>
  <c r="AD3071" i="5"/>
  <c r="AC3071" i="5"/>
  <c r="AH3070" i="5"/>
  <c r="AG3070" i="5"/>
  <c r="AF3070" i="5"/>
  <c r="AE3070" i="5"/>
  <c r="AD3070" i="5"/>
  <c r="AC3070" i="5"/>
  <c r="AH3069" i="5"/>
  <c r="AG3069" i="5"/>
  <c r="AF3069" i="5"/>
  <c r="AE3069" i="5"/>
  <c r="AD3069" i="5"/>
  <c r="AC3069" i="5"/>
  <c r="AH3068" i="5"/>
  <c r="AG3068" i="5"/>
  <c r="AF3068" i="5"/>
  <c r="AE3068" i="5"/>
  <c r="AD3068" i="5"/>
  <c r="AC3068" i="5"/>
  <c r="AH3067" i="5"/>
  <c r="AG3067" i="5"/>
  <c r="AF3067" i="5"/>
  <c r="AE3067" i="5"/>
  <c r="AD3067" i="5"/>
  <c r="AC3067" i="5"/>
  <c r="AH3066" i="5"/>
  <c r="AG3066" i="5"/>
  <c r="AF3066" i="5"/>
  <c r="AE3066" i="5"/>
  <c r="AD3066" i="5"/>
  <c r="AC3066" i="5"/>
  <c r="AH3065" i="5"/>
  <c r="AG3065" i="5"/>
  <c r="AF3065" i="5"/>
  <c r="AE3065" i="5"/>
  <c r="AD3065" i="5"/>
  <c r="AC3065" i="5"/>
  <c r="AH3064" i="5"/>
  <c r="AG3064" i="5"/>
  <c r="AF3064" i="5"/>
  <c r="AE3064" i="5"/>
  <c r="AD3064" i="5"/>
  <c r="AC3064" i="5"/>
  <c r="AH3063" i="5"/>
  <c r="AG3063" i="5"/>
  <c r="AF3063" i="5"/>
  <c r="AE3063" i="5"/>
  <c r="AD3063" i="5"/>
  <c r="AC3063" i="5"/>
  <c r="AH3062" i="5"/>
  <c r="AG3062" i="5"/>
  <c r="AF3062" i="5"/>
  <c r="AE3062" i="5"/>
  <c r="AD3062" i="5"/>
  <c r="AC3062" i="5"/>
  <c r="AH3061" i="5"/>
  <c r="AG3061" i="5"/>
  <c r="AF3061" i="5"/>
  <c r="AE3061" i="5"/>
  <c r="AD3061" i="5"/>
  <c r="AC3061" i="5"/>
  <c r="AH3060" i="5"/>
  <c r="AG3060" i="5"/>
  <c r="AF3060" i="5"/>
  <c r="AE3060" i="5"/>
  <c r="AD3060" i="5"/>
  <c r="AC3060" i="5"/>
  <c r="AH3059" i="5"/>
  <c r="AG3059" i="5"/>
  <c r="AF3059" i="5"/>
  <c r="AE3059" i="5"/>
  <c r="AD3059" i="5"/>
  <c r="AC3059" i="5"/>
  <c r="AH3058" i="5"/>
  <c r="AG3058" i="5"/>
  <c r="AF3058" i="5"/>
  <c r="AE3058" i="5"/>
  <c r="AD3058" i="5"/>
  <c r="AC3058" i="5"/>
  <c r="AH3057" i="5"/>
  <c r="AG3057" i="5"/>
  <c r="AF3057" i="5"/>
  <c r="AE3057" i="5"/>
  <c r="AD3057" i="5"/>
  <c r="AC3057" i="5"/>
  <c r="AH3056" i="5"/>
  <c r="AG3056" i="5"/>
  <c r="AF3056" i="5"/>
  <c r="AE3056" i="5"/>
  <c r="AD3056" i="5"/>
  <c r="AC3056" i="5"/>
  <c r="AH3055" i="5"/>
  <c r="AG3055" i="5"/>
  <c r="AF3055" i="5"/>
  <c r="AE3055" i="5"/>
  <c r="AD3055" i="5"/>
  <c r="AC3055" i="5"/>
  <c r="AH3054" i="5"/>
  <c r="AG3054" i="5"/>
  <c r="AF3054" i="5"/>
  <c r="AE3054" i="5"/>
  <c r="AD3054" i="5"/>
  <c r="AC3054" i="5"/>
  <c r="AH3053" i="5"/>
  <c r="AG3053" i="5"/>
  <c r="AF3053" i="5"/>
  <c r="AE3053" i="5"/>
  <c r="AD3053" i="5"/>
  <c r="AC3053" i="5"/>
  <c r="AH3052" i="5"/>
  <c r="AG3052" i="5"/>
  <c r="AF3052" i="5"/>
  <c r="AE3052" i="5"/>
  <c r="AD3052" i="5"/>
  <c r="AC3052" i="5"/>
  <c r="AH3051" i="5"/>
  <c r="AG3051" i="5"/>
  <c r="AF3051" i="5"/>
  <c r="AE3051" i="5"/>
  <c r="AD3051" i="5"/>
  <c r="AC3051" i="5"/>
  <c r="AH3050" i="5"/>
  <c r="AG3050" i="5"/>
  <c r="AF3050" i="5"/>
  <c r="AE3050" i="5"/>
  <c r="AD3050" i="5"/>
  <c r="AC3050" i="5"/>
  <c r="AH3049" i="5"/>
  <c r="AG3049" i="5"/>
  <c r="AF3049" i="5"/>
  <c r="AE3049" i="5"/>
  <c r="AD3049" i="5"/>
  <c r="AC3049" i="5"/>
  <c r="AH3048" i="5"/>
  <c r="AG3048" i="5"/>
  <c r="AF3048" i="5"/>
  <c r="AE3048" i="5"/>
  <c r="AD3048" i="5"/>
  <c r="AC3048" i="5"/>
  <c r="AH3047" i="5"/>
  <c r="AG3047" i="5"/>
  <c r="AF3047" i="5"/>
  <c r="AE3047" i="5"/>
  <c r="AD3047" i="5"/>
  <c r="AC3047" i="5"/>
  <c r="AH3046" i="5"/>
  <c r="AG3046" i="5"/>
  <c r="AF3046" i="5"/>
  <c r="AE3046" i="5"/>
  <c r="AD3046" i="5"/>
  <c r="AC3046" i="5"/>
  <c r="AH3045" i="5"/>
  <c r="AG3045" i="5"/>
  <c r="AF3045" i="5"/>
  <c r="AE3045" i="5"/>
  <c r="AD3045" i="5"/>
  <c r="AC3045" i="5"/>
  <c r="AH3044" i="5"/>
  <c r="AG3044" i="5"/>
  <c r="AF3044" i="5"/>
  <c r="AE3044" i="5"/>
  <c r="AD3044" i="5"/>
  <c r="AC3044" i="5"/>
  <c r="AH3043" i="5"/>
  <c r="AG3043" i="5"/>
  <c r="AF3043" i="5"/>
  <c r="AE3043" i="5"/>
  <c r="AD3043" i="5"/>
  <c r="AC3043" i="5"/>
  <c r="AH3042" i="5"/>
  <c r="AG3042" i="5"/>
  <c r="AF3042" i="5"/>
  <c r="AE3042" i="5"/>
  <c r="AD3042" i="5"/>
  <c r="AC3042" i="5"/>
  <c r="AH3041" i="5"/>
  <c r="AG3041" i="5"/>
  <c r="AF3041" i="5"/>
  <c r="AE3041" i="5"/>
  <c r="AD3041" i="5"/>
  <c r="AC3041" i="5"/>
  <c r="AH3040" i="5"/>
  <c r="AG3040" i="5"/>
  <c r="AF3040" i="5"/>
  <c r="AE3040" i="5"/>
  <c r="AD3040" i="5"/>
  <c r="AC3040" i="5"/>
  <c r="AH3039" i="5"/>
  <c r="AG3039" i="5"/>
  <c r="AF3039" i="5"/>
  <c r="AE3039" i="5"/>
  <c r="AD3039" i="5"/>
  <c r="AC3039" i="5"/>
  <c r="AH3038" i="5"/>
  <c r="AG3038" i="5"/>
  <c r="AF3038" i="5"/>
  <c r="AE3038" i="5"/>
  <c r="AD3038" i="5"/>
  <c r="AC3038" i="5"/>
  <c r="AH3037" i="5"/>
  <c r="AG3037" i="5"/>
  <c r="AF3037" i="5"/>
  <c r="AE3037" i="5"/>
  <c r="AD3037" i="5"/>
  <c r="AC3037" i="5"/>
  <c r="AH3036" i="5"/>
  <c r="AG3036" i="5"/>
  <c r="AF3036" i="5"/>
  <c r="AE3036" i="5"/>
  <c r="AD3036" i="5"/>
  <c r="AC3036" i="5"/>
  <c r="AH3035" i="5"/>
  <c r="AG3035" i="5"/>
  <c r="AF3035" i="5"/>
  <c r="AE3035" i="5"/>
  <c r="AD3035" i="5"/>
  <c r="AC3035" i="5"/>
  <c r="AH3034" i="5"/>
  <c r="AG3034" i="5"/>
  <c r="AF3034" i="5"/>
  <c r="AE3034" i="5"/>
  <c r="AD3034" i="5"/>
  <c r="AC3034" i="5"/>
  <c r="AH3033" i="5"/>
  <c r="AG3033" i="5"/>
  <c r="AF3033" i="5"/>
  <c r="AE3033" i="5"/>
  <c r="AD3033" i="5"/>
  <c r="AC3033" i="5"/>
  <c r="AH3032" i="5"/>
  <c r="AG3032" i="5"/>
  <c r="AF3032" i="5"/>
  <c r="AE3032" i="5"/>
  <c r="AD3032" i="5"/>
  <c r="AC3032" i="5"/>
  <c r="AH3031" i="5"/>
  <c r="AG3031" i="5"/>
  <c r="AF3031" i="5"/>
  <c r="AE3031" i="5"/>
  <c r="AD3031" i="5"/>
  <c r="AC3031" i="5"/>
  <c r="AH3030" i="5"/>
  <c r="AG3030" i="5"/>
  <c r="AF3030" i="5"/>
  <c r="AE3030" i="5"/>
  <c r="AD3030" i="5"/>
  <c r="AC3030" i="5"/>
  <c r="AH3029" i="5"/>
  <c r="AG3029" i="5"/>
  <c r="AF3029" i="5"/>
  <c r="AE3029" i="5"/>
  <c r="AD3029" i="5"/>
  <c r="AC3029" i="5"/>
  <c r="AH3028" i="5"/>
  <c r="AG3028" i="5"/>
  <c r="AF3028" i="5"/>
  <c r="AE3028" i="5"/>
  <c r="AD3028" i="5"/>
  <c r="AC3028" i="5"/>
  <c r="AH3027" i="5"/>
  <c r="AG3027" i="5"/>
  <c r="AF3027" i="5"/>
  <c r="AE3027" i="5"/>
  <c r="AD3027" i="5"/>
  <c r="AC3027" i="5"/>
  <c r="AH3026" i="5"/>
  <c r="AG3026" i="5"/>
  <c r="AF3026" i="5"/>
  <c r="AE3026" i="5"/>
  <c r="AD3026" i="5"/>
  <c r="AC3026" i="5"/>
  <c r="AH3025" i="5"/>
  <c r="AG3025" i="5"/>
  <c r="AF3025" i="5"/>
  <c r="AE3025" i="5"/>
  <c r="AD3025" i="5"/>
  <c r="AC3025" i="5"/>
  <c r="AH3024" i="5"/>
  <c r="AG3024" i="5"/>
  <c r="AF3024" i="5"/>
  <c r="AE3024" i="5"/>
  <c r="AD3024" i="5"/>
  <c r="AC3024" i="5"/>
  <c r="AH3023" i="5"/>
  <c r="AG3023" i="5"/>
  <c r="AF3023" i="5"/>
  <c r="AE3023" i="5"/>
  <c r="AD3023" i="5"/>
  <c r="AC3023" i="5"/>
  <c r="AH3022" i="5"/>
  <c r="AG3022" i="5"/>
  <c r="AF3022" i="5"/>
  <c r="AE3022" i="5"/>
  <c r="AD3022" i="5"/>
  <c r="AC3022" i="5"/>
  <c r="AH3021" i="5"/>
  <c r="AG3021" i="5"/>
  <c r="AF3021" i="5"/>
  <c r="AE3021" i="5"/>
  <c r="AD3021" i="5"/>
  <c r="AC3021" i="5"/>
  <c r="AH3020" i="5"/>
  <c r="AG3020" i="5"/>
  <c r="AF3020" i="5"/>
  <c r="AE3020" i="5"/>
  <c r="AD3020" i="5"/>
  <c r="AC3020" i="5"/>
  <c r="AH3019" i="5"/>
  <c r="AG3019" i="5"/>
  <c r="AF3019" i="5"/>
  <c r="AE3019" i="5"/>
  <c r="AD3019" i="5"/>
  <c r="AC3019" i="5"/>
  <c r="AH3018" i="5"/>
  <c r="AG3018" i="5"/>
  <c r="AF3018" i="5"/>
  <c r="AE3018" i="5"/>
  <c r="AD3018" i="5"/>
  <c r="AC3018" i="5"/>
  <c r="AH3017" i="5"/>
  <c r="AG3017" i="5"/>
  <c r="AF3017" i="5"/>
  <c r="AE3017" i="5"/>
  <c r="AD3017" i="5"/>
  <c r="AC3017" i="5"/>
  <c r="AH3016" i="5"/>
  <c r="AG3016" i="5"/>
  <c r="AF3016" i="5"/>
  <c r="AE3016" i="5"/>
  <c r="AD3016" i="5"/>
  <c r="AC3016" i="5"/>
  <c r="AH3015" i="5"/>
  <c r="AG3015" i="5"/>
  <c r="AF3015" i="5"/>
  <c r="AE3015" i="5"/>
  <c r="AD3015" i="5"/>
  <c r="AC3015" i="5"/>
  <c r="AH3014" i="5"/>
  <c r="AG3014" i="5"/>
  <c r="AF3014" i="5"/>
  <c r="AE3014" i="5"/>
  <c r="AD3014" i="5"/>
  <c r="AC3014" i="5"/>
  <c r="AH3013" i="5"/>
  <c r="AG3013" i="5"/>
  <c r="AF3013" i="5"/>
  <c r="AE3013" i="5"/>
  <c r="AD3013" i="5"/>
  <c r="AC3013" i="5"/>
  <c r="AH3012" i="5"/>
  <c r="AG3012" i="5"/>
  <c r="AF3012" i="5"/>
  <c r="AE3012" i="5"/>
  <c r="AD3012" i="5"/>
  <c r="AC3012" i="5"/>
  <c r="AH3011" i="5"/>
  <c r="AG3011" i="5"/>
  <c r="AF3011" i="5"/>
  <c r="AE3011" i="5"/>
  <c r="AD3011" i="5"/>
  <c r="AC3011" i="5"/>
  <c r="AH3010" i="5"/>
  <c r="AG3010" i="5"/>
  <c r="AF3010" i="5"/>
  <c r="AE3010" i="5"/>
  <c r="AD3010" i="5"/>
  <c r="AC3010" i="5"/>
  <c r="AH3009" i="5"/>
  <c r="AG3009" i="5"/>
  <c r="AF3009" i="5"/>
  <c r="AE3009" i="5"/>
  <c r="AD3009" i="5"/>
  <c r="AC3009" i="5"/>
  <c r="AH3008" i="5"/>
  <c r="AG3008" i="5"/>
  <c r="AF3008" i="5"/>
  <c r="AE3008" i="5"/>
  <c r="AD3008" i="5"/>
  <c r="AC3008" i="5"/>
  <c r="AH3007" i="5"/>
  <c r="AG3007" i="5"/>
  <c r="AF3007" i="5"/>
  <c r="AE3007" i="5"/>
  <c r="AD3007" i="5"/>
  <c r="AC3007" i="5"/>
  <c r="AH3006" i="5"/>
  <c r="AG3006" i="5"/>
  <c r="AF3006" i="5"/>
  <c r="AE3006" i="5"/>
  <c r="AD3006" i="5"/>
  <c r="AC3006" i="5"/>
  <c r="AH3005" i="5"/>
  <c r="AG3005" i="5"/>
  <c r="AF3005" i="5"/>
  <c r="AE3005" i="5"/>
  <c r="AD3005" i="5"/>
  <c r="AC3005" i="5"/>
  <c r="AH3004" i="5"/>
  <c r="AG3004" i="5"/>
  <c r="AF3004" i="5"/>
  <c r="AE3004" i="5"/>
  <c r="AD3004" i="5"/>
  <c r="AC3004" i="5"/>
  <c r="AH3003" i="5"/>
  <c r="AG3003" i="5"/>
  <c r="AF3003" i="5"/>
  <c r="AE3003" i="5"/>
  <c r="AD3003" i="5"/>
  <c r="AC3003" i="5"/>
  <c r="AH3002" i="5"/>
  <c r="AG3002" i="5"/>
  <c r="AF3002" i="5"/>
  <c r="AE3002" i="5"/>
  <c r="AD3002" i="5"/>
  <c r="AC3002" i="5"/>
  <c r="AH3001" i="5"/>
  <c r="AG3001" i="5"/>
  <c r="AF3001" i="5"/>
  <c r="AE3001" i="5"/>
  <c r="AD3001" i="5"/>
  <c r="AC3001" i="5"/>
  <c r="AH3000" i="5"/>
  <c r="AG3000" i="5"/>
  <c r="AF3000" i="5"/>
  <c r="AE3000" i="5"/>
  <c r="AD3000" i="5"/>
  <c r="AC3000" i="5"/>
  <c r="AH2999" i="5"/>
  <c r="AG2999" i="5"/>
  <c r="AF2999" i="5"/>
  <c r="AE2999" i="5"/>
  <c r="AD2999" i="5"/>
  <c r="AC2999" i="5"/>
  <c r="AH2998" i="5"/>
  <c r="AG2998" i="5"/>
  <c r="AF2998" i="5"/>
  <c r="AE2998" i="5"/>
  <c r="AD2998" i="5"/>
  <c r="AC2998" i="5"/>
  <c r="AH2997" i="5"/>
  <c r="AG2997" i="5"/>
  <c r="AF2997" i="5"/>
  <c r="AE2997" i="5"/>
  <c r="AD2997" i="5"/>
  <c r="AC2997" i="5"/>
  <c r="AH2996" i="5"/>
  <c r="AG2996" i="5"/>
  <c r="AF2996" i="5"/>
  <c r="AE2996" i="5"/>
  <c r="AD2996" i="5"/>
  <c r="AC2996" i="5"/>
  <c r="AH2995" i="5"/>
  <c r="AG2995" i="5"/>
  <c r="AF2995" i="5"/>
  <c r="AE2995" i="5"/>
  <c r="AD2995" i="5"/>
  <c r="AC2995" i="5"/>
  <c r="AH2994" i="5"/>
  <c r="AG2994" i="5"/>
  <c r="AF2994" i="5"/>
  <c r="AE2994" i="5"/>
  <c r="AD2994" i="5"/>
  <c r="AC2994" i="5"/>
  <c r="AH2993" i="5"/>
  <c r="AG2993" i="5"/>
  <c r="AF2993" i="5"/>
  <c r="AE2993" i="5"/>
  <c r="AD2993" i="5"/>
  <c r="AC2993" i="5"/>
  <c r="AH2992" i="5"/>
  <c r="AG2992" i="5"/>
  <c r="AF2992" i="5"/>
  <c r="AE2992" i="5"/>
  <c r="AD2992" i="5"/>
  <c r="AC2992" i="5"/>
  <c r="AH2991" i="5"/>
  <c r="AG2991" i="5"/>
  <c r="AF2991" i="5"/>
  <c r="AE2991" i="5"/>
  <c r="AD2991" i="5"/>
  <c r="AC2991" i="5"/>
  <c r="AH2990" i="5"/>
  <c r="AG2990" i="5"/>
  <c r="AF2990" i="5"/>
  <c r="AE2990" i="5"/>
  <c r="AD2990" i="5"/>
  <c r="AC2990" i="5"/>
  <c r="AH2989" i="5"/>
  <c r="AG2989" i="5"/>
  <c r="AF2989" i="5"/>
  <c r="AE2989" i="5"/>
  <c r="AD2989" i="5"/>
  <c r="AC2989" i="5"/>
  <c r="AH2988" i="5"/>
  <c r="AG2988" i="5"/>
  <c r="AF2988" i="5"/>
  <c r="AE2988" i="5"/>
  <c r="AD2988" i="5"/>
  <c r="AC2988" i="5"/>
  <c r="AH2987" i="5"/>
  <c r="AG2987" i="5"/>
  <c r="AF2987" i="5"/>
  <c r="AE2987" i="5"/>
  <c r="AD2987" i="5"/>
  <c r="AC2987" i="5"/>
  <c r="AH2986" i="5"/>
  <c r="AG2986" i="5"/>
  <c r="AF2986" i="5"/>
  <c r="AE2986" i="5"/>
  <c r="AD2986" i="5"/>
  <c r="AC2986" i="5"/>
  <c r="AH2985" i="5"/>
  <c r="AG2985" i="5"/>
  <c r="AF2985" i="5"/>
  <c r="AE2985" i="5"/>
  <c r="AD2985" i="5"/>
  <c r="AC2985" i="5"/>
  <c r="AH2984" i="5"/>
  <c r="AG2984" i="5"/>
  <c r="AF2984" i="5"/>
  <c r="AE2984" i="5"/>
  <c r="AD2984" i="5"/>
  <c r="AC2984" i="5"/>
  <c r="AH2983" i="5"/>
  <c r="AG2983" i="5"/>
  <c r="AF2983" i="5"/>
  <c r="AE2983" i="5"/>
  <c r="AD2983" i="5"/>
  <c r="AC2983" i="5"/>
  <c r="AH2982" i="5"/>
  <c r="AG2982" i="5"/>
  <c r="AF2982" i="5"/>
  <c r="AE2982" i="5"/>
  <c r="AD2982" i="5"/>
  <c r="AC2982" i="5"/>
  <c r="AH2981" i="5"/>
  <c r="AG2981" i="5"/>
  <c r="AF2981" i="5"/>
  <c r="AE2981" i="5"/>
  <c r="AD2981" i="5"/>
  <c r="AC2981" i="5"/>
  <c r="AH2980" i="5"/>
  <c r="AG2980" i="5"/>
  <c r="AF2980" i="5"/>
  <c r="AE2980" i="5"/>
  <c r="AD2980" i="5"/>
  <c r="AC2980" i="5"/>
  <c r="AH2979" i="5"/>
  <c r="AG2979" i="5"/>
  <c r="AF2979" i="5"/>
  <c r="AE2979" i="5"/>
  <c r="AD2979" i="5"/>
  <c r="AC2979" i="5"/>
  <c r="AH2978" i="5"/>
  <c r="AG2978" i="5"/>
  <c r="AF2978" i="5"/>
  <c r="AE2978" i="5"/>
  <c r="AD2978" i="5"/>
  <c r="AC2978" i="5"/>
  <c r="AH2977" i="5"/>
  <c r="AG2977" i="5"/>
  <c r="AF2977" i="5"/>
  <c r="AE2977" i="5"/>
  <c r="AD2977" i="5"/>
  <c r="AC2977" i="5"/>
  <c r="AH2976" i="5"/>
  <c r="AG2976" i="5"/>
  <c r="AF2976" i="5"/>
  <c r="AE2976" i="5"/>
  <c r="AD2976" i="5"/>
  <c r="AC2976" i="5"/>
  <c r="AH2975" i="5"/>
  <c r="AG2975" i="5"/>
  <c r="AF2975" i="5"/>
  <c r="AE2975" i="5"/>
  <c r="AD2975" i="5"/>
  <c r="AC2975" i="5"/>
  <c r="AH2974" i="5"/>
  <c r="AG2974" i="5"/>
  <c r="AF2974" i="5"/>
  <c r="AE2974" i="5"/>
  <c r="AD2974" i="5"/>
  <c r="AC2974" i="5"/>
  <c r="AH2973" i="5"/>
  <c r="AG2973" i="5"/>
  <c r="AF2973" i="5"/>
  <c r="AE2973" i="5"/>
  <c r="AD2973" i="5"/>
  <c r="AC2973" i="5"/>
  <c r="AH2972" i="5"/>
  <c r="AG2972" i="5"/>
  <c r="AF2972" i="5"/>
  <c r="AE2972" i="5"/>
  <c r="AD2972" i="5"/>
  <c r="AC2972" i="5"/>
  <c r="AH2971" i="5"/>
  <c r="AG2971" i="5"/>
  <c r="AF2971" i="5"/>
  <c r="AE2971" i="5"/>
  <c r="AD2971" i="5"/>
  <c r="AC2971" i="5"/>
  <c r="AH2970" i="5"/>
  <c r="AG2970" i="5"/>
  <c r="AF2970" i="5"/>
  <c r="AE2970" i="5"/>
  <c r="AD2970" i="5"/>
  <c r="AC2970" i="5"/>
  <c r="AH2969" i="5"/>
  <c r="AG2969" i="5"/>
  <c r="AF2969" i="5"/>
  <c r="AE2969" i="5"/>
  <c r="AD2969" i="5"/>
  <c r="AC2969" i="5"/>
  <c r="AH2968" i="5"/>
  <c r="AG2968" i="5"/>
  <c r="AF2968" i="5"/>
  <c r="AE2968" i="5"/>
  <c r="AD2968" i="5"/>
  <c r="AC2968" i="5"/>
  <c r="AH2967" i="5"/>
  <c r="AG2967" i="5"/>
  <c r="AF2967" i="5"/>
  <c r="AE2967" i="5"/>
  <c r="AD2967" i="5"/>
  <c r="AC2967" i="5"/>
  <c r="AH2966" i="5"/>
  <c r="AG2966" i="5"/>
  <c r="AF2966" i="5"/>
  <c r="AE2966" i="5"/>
  <c r="AD2966" i="5"/>
  <c r="AC2966" i="5"/>
  <c r="AH2965" i="5"/>
  <c r="AG2965" i="5"/>
  <c r="AF2965" i="5"/>
  <c r="AE2965" i="5"/>
  <c r="AD2965" i="5"/>
  <c r="AC2965" i="5"/>
  <c r="AH2964" i="5"/>
  <c r="AG2964" i="5"/>
  <c r="AF2964" i="5"/>
  <c r="AE2964" i="5"/>
  <c r="AD2964" i="5"/>
  <c r="AC2964" i="5"/>
  <c r="AH2963" i="5"/>
  <c r="AG2963" i="5"/>
  <c r="AF2963" i="5"/>
  <c r="AE2963" i="5"/>
  <c r="AD2963" i="5"/>
  <c r="AC2963" i="5"/>
  <c r="AH2962" i="5"/>
  <c r="AG2962" i="5"/>
  <c r="AF2962" i="5"/>
  <c r="AE2962" i="5"/>
  <c r="AD2962" i="5"/>
  <c r="AC2962" i="5"/>
  <c r="AH2961" i="5"/>
  <c r="AG2961" i="5"/>
  <c r="AF2961" i="5"/>
  <c r="AE2961" i="5"/>
  <c r="AD2961" i="5"/>
  <c r="AC2961" i="5"/>
  <c r="AH2960" i="5"/>
  <c r="AG2960" i="5"/>
  <c r="AF2960" i="5"/>
  <c r="AE2960" i="5"/>
  <c r="AD2960" i="5"/>
  <c r="AC2960" i="5"/>
  <c r="AH2959" i="5"/>
  <c r="AG2959" i="5"/>
  <c r="AF2959" i="5"/>
  <c r="AE2959" i="5"/>
  <c r="AD2959" i="5"/>
  <c r="AC2959" i="5"/>
  <c r="AH2958" i="5"/>
  <c r="AG2958" i="5"/>
  <c r="AF2958" i="5"/>
  <c r="AE2958" i="5"/>
  <c r="AD2958" i="5"/>
  <c r="AC2958" i="5"/>
  <c r="AH2957" i="5"/>
  <c r="AG2957" i="5"/>
  <c r="AF2957" i="5"/>
  <c r="AE2957" i="5"/>
  <c r="AD2957" i="5"/>
  <c r="AC2957" i="5"/>
  <c r="AH2956" i="5"/>
  <c r="AG2956" i="5"/>
  <c r="AF2956" i="5"/>
  <c r="AE2956" i="5"/>
  <c r="AD2956" i="5"/>
  <c r="AC2956" i="5"/>
  <c r="AH2955" i="5"/>
  <c r="AG2955" i="5"/>
  <c r="AF2955" i="5"/>
  <c r="AE2955" i="5"/>
  <c r="AD2955" i="5"/>
  <c r="AC2955" i="5"/>
  <c r="AH2954" i="5"/>
  <c r="AG2954" i="5"/>
  <c r="AF2954" i="5"/>
  <c r="AE2954" i="5"/>
  <c r="AD2954" i="5"/>
  <c r="AC2954" i="5"/>
  <c r="AH2953" i="5"/>
  <c r="AG2953" i="5"/>
  <c r="AF2953" i="5"/>
  <c r="AE2953" i="5"/>
  <c r="AD2953" i="5"/>
  <c r="AC2953" i="5"/>
  <c r="AH2952" i="5"/>
  <c r="AG2952" i="5"/>
  <c r="AF2952" i="5"/>
  <c r="AE2952" i="5"/>
  <c r="AD2952" i="5"/>
  <c r="AC2952" i="5"/>
  <c r="AH2951" i="5"/>
  <c r="AG2951" i="5"/>
  <c r="AF2951" i="5"/>
  <c r="AE2951" i="5"/>
  <c r="AD2951" i="5"/>
  <c r="AC2951" i="5"/>
  <c r="AH2950" i="5"/>
  <c r="AG2950" i="5"/>
  <c r="AF2950" i="5"/>
  <c r="AE2950" i="5"/>
  <c r="AD2950" i="5"/>
  <c r="AC2950" i="5"/>
  <c r="AH2949" i="5"/>
  <c r="AG2949" i="5"/>
  <c r="AF2949" i="5"/>
  <c r="AE2949" i="5"/>
  <c r="AD2949" i="5"/>
  <c r="AC2949" i="5"/>
  <c r="AH2948" i="5"/>
  <c r="AG2948" i="5"/>
  <c r="AF2948" i="5"/>
  <c r="AE2948" i="5"/>
  <c r="AD2948" i="5"/>
  <c r="AC2948" i="5"/>
  <c r="AH2947" i="5"/>
  <c r="AG2947" i="5"/>
  <c r="AF2947" i="5"/>
  <c r="AE2947" i="5"/>
  <c r="AD2947" i="5"/>
  <c r="AC2947" i="5"/>
  <c r="AH2946" i="5"/>
  <c r="AG2946" i="5"/>
  <c r="AF2946" i="5"/>
  <c r="AE2946" i="5"/>
  <c r="AD2946" i="5"/>
  <c r="AC2946" i="5"/>
  <c r="AH2945" i="5"/>
  <c r="AG2945" i="5"/>
  <c r="AF2945" i="5"/>
  <c r="AE2945" i="5"/>
  <c r="AD2945" i="5"/>
  <c r="AC2945" i="5"/>
  <c r="AH2944" i="5"/>
  <c r="AG2944" i="5"/>
  <c r="AF2944" i="5"/>
  <c r="AE2944" i="5"/>
  <c r="AD2944" i="5"/>
  <c r="AC2944" i="5"/>
  <c r="AH2943" i="5"/>
  <c r="AG2943" i="5"/>
  <c r="AF2943" i="5"/>
  <c r="AE2943" i="5"/>
  <c r="AD2943" i="5"/>
  <c r="AC2943" i="5"/>
  <c r="AH2942" i="5"/>
  <c r="AG2942" i="5"/>
  <c r="AF2942" i="5"/>
  <c r="AE2942" i="5"/>
  <c r="AD2942" i="5"/>
  <c r="AC2942" i="5"/>
  <c r="AH2941" i="5"/>
  <c r="AG2941" i="5"/>
  <c r="AF2941" i="5"/>
  <c r="AE2941" i="5"/>
  <c r="AD2941" i="5"/>
  <c r="AC2941" i="5"/>
  <c r="AH2940" i="5"/>
  <c r="AG2940" i="5"/>
  <c r="AF2940" i="5"/>
  <c r="AE2940" i="5"/>
  <c r="AD2940" i="5"/>
  <c r="AC2940" i="5"/>
  <c r="AH2939" i="5"/>
  <c r="AG2939" i="5"/>
  <c r="AF2939" i="5"/>
  <c r="AE2939" i="5"/>
  <c r="AD2939" i="5"/>
  <c r="AC2939" i="5"/>
  <c r="AH2938" i="5"/>
  <c r="AG2938" i="5"/>
  <c r="AF2938" i="5"/>
  <c r="AE2938" i="5"/>
  <c r="AD2938" i="5"/>
  <c r="AC2938" i="5"/>
  <c r="AH2937" i="5"/>
  <c r="AG2937" i="5"/>
  <c r="AF2937" i="5"/>
  <c r="AE2937" i="5"/>
  <c r="AD2937" i="5"/>
  <c r="AC2937" i="5"/>
  <c r="AH2936" i="5"/>
  <c r="AG2936" i="5"/>
  <c r="AF2936" i="5"/>
  <c r="AE2936" i="5"/>
  <c r="AD2936" i="5"/>
  <c r="AC2936" i="5"/>
  <c r="AH2935" i="5"/>
  <c r="AG2935" i="5"/>
  <c r="AF2935" i="5"/>
  <c r="AE2935" i="5"/>
  <c r="AD2935" i="5"/>
  <c r="AC2935" i="5"/>
  <c r="AH2934" i="5"/>
  <c r="AG2934" i="5"/>
  <c r="AF2934" i="5"/>
  <c r="AE2934" i="5"/>
  <c r="AD2934" i="5"/>
  <c r="AC2934" i="5"/>
  <c r="AH2933" i="5"/>
  <c r="AG2933" i="5"/>
  <c r="AF2933" i="5"/>
  <c r="AE2933" i="5"/>
  <c r="AD2933" i="5"/>
  <c r="AC2933" i="5"/>
  <c r="AH2932" i="5"/>
  <c r="AG2932" i="5"/>
  <c r="AF2932" i="5"/>
  <c r="AE2932" i="5"/>
  <c r="AD2932" i="5"/>
  <c r="AC2932" i="5"/>
  <c r="AH2931" i="5"/>
  <c r="AG2931" i="5"/>
  <c r="AF2931" i="5"/>
  <c r="AE2931" i="5"/>
  <c r="AD2931" i="5"/>
  <c r="AC2931" i="5"/>
  <c r="AH2930" i="5"/>
  <c r="AG2930" i="5"/>
  <c r="AF2930" i="5"/>
  <c r="AE2930" i="5"/>
  <c r="AD2930" i="5"/>
  <c r="AC2930" i="5"/>
  <c r="AH2929" i="5"/>
  <c r="AG2929" i="5"/>
  <c r="AF2929" i="5"/>
  <c r="AE2929" i="5"/>
  <c r="AD2929" i="5"/>
  <c r="AC2929" i="5"/>
  <c r="AH2928" i="5"/>
  <c r="AG2928" i="5"/>
  <c r="AF2928" i="5"/>
  <c r="AE2928" i="5"/>
  <c r="AD2928" i="5"/>
  <c r="AC2928" i="5"/>
  <c r="AH2927" i="5"/>
  <c r="AG2927" i="5"/>
  <c r="AF2927" i="5"/>
  <c r="AE2927" i="5"/>
  <c r="AD2927" i="5"/>
  <c r="AC2927" i="5"/>
  <c r="AH2926" i="5"/>
  <c r="AG2926" i="5"/>
  <c r="AF2926" i="5"/>
  <c r="AE2926" i="5"/>
  <c r="AD2926" i="5"/>
  <c r="AC2926" i="5"/>
  <c r="AH2925" i="5"/>
  <c r="AG2925" i="5"/>
  <c r="AF2925" i="5"/>
  <c r="AE2925" i="5"/>
  <c r="AD2925" i="5"/>
  <c r="AC2925" i="5"/>
  <c r="AH2924" i="5"/>
  <c r="AG2924" i="5"/>
  <c r="AF2924" i="5"/>
  <c r="AE2924" i="5"/>
  <c r="AD2924" i="5"/>
  <c r="AC2924" i="5"/>
  <c r="AH2923" i="5"/>
  <c r="AG2923" i="5"/>
  <c r="AF2923" i="5"/>
  <c r="AE2923" i="5"/>
  <c r="AD2923" i="5"/>
  <c r="AC2923" i="5"/>
  <c r="AH2922" i="5"/>
  <c r="AG2922" i="5"/>
  <c r="AF2922" i="5"/>
  <c r="AE2922" i="5"/>
  <c r="AD2922" i="5"/>
  <c r="AC2922" i="5"/>
  <c r="AH2921" i="5"/>
  <c r="AG2921" i="5"/>
  <c r="AF2921" i="5"/>
  <c r="AE2921" i="5"/>
  <c r="AD2921" i="5"/>
  <c r="AC2921" i="5"/>
  <c r="AH2920" i="5"/>
  <c r="AG2920" i="5"/>
  <c r="AF2920" i="5"/>
  <c r="AE2920" i="5"/>
  <c r="AD2920" i="5"/>
  <c r="AC2920" i="5"/>
  <c r="AH2919" i="5"/>
  <c r="AG2919" i="5"/>
  <c r="AF2919" i="5"/>
  <c r="AE2919" i="5"/>
  <c r="AD2919" i="5"/>
  <c r="AC2919" i="5"/>
  <c r="AH2918" i="5"/>
  <c r="AG2918" i="5"/>
  <c r="AF2918" i="5"/>
  <c r="AE2918" i="5"/>
  <c r="AD2918" i="5"/>
  <c r="AC2918" i="5"/>
  <c r="AH2917" i="5"/>
  <c r="AG2917" i="5"/>
  <c r="AF2917" i="5"/>
  <c r="AE2917" i="5"/>
  <c r="AD2917" i="5"/>
  <c r="AC2917" i="5"/>
  <c r="AH2916" i="5"/>
  <c r="AG2916" i="5"/>
  <c r="AF2916" i="5"/>
  <c r="AE2916" i="5"/>
  <c r="AD2916" i="5"/>
  <c r="AC2916" i="5"/>
  <c r="AH2915" i="5"/>
  <c r="AG2915" i="5"/>
  <c r="AF2915" i="5"/>
  <c r="AE2915" i="5"/>
  <c r="AD2915" i="5"/>
  <c r="AC2915" i="5"/>
  <c r="AH2914" i="5"/>
  <c r="AG2914" i="5"/>
  <c r="AF2914" i="5"/>
  <c r="AE2914" i="5"/>
  <c r="AD2914" i="5"/>
  <c r="AC2914" i="5"/>
  <c r="AH2913" i="5"/>
  <c r="AG2913" i="5"/>
  <c r="AF2913" i="5"/>
  <c r="AE2913" i="5"/>
  <c r="AD2913" i="5"/>
  <c r="AC2913" i="5"/>
  <c r="AH2912" i="5"/>
  <c r="AG2912" i="5"/>
  <c r="AF2912" i="5"/>
  <c r="AE2912" i="5"/>
  <c r="AD2912" i="5"/>
  <c r="AC2912" i="5"/>
  <c r="AH2911" i="5"/>
  <c r="AG2911" i="5"/>
  <c r="AF2911" i="5"/>
  <c r="AE2911" i="5"/>
  <c r="AD2911" i="5"/>
  <c r="AC2911" i="5"/>
  <c r="AH2910" i="5"/>
  <c r="AG2910" i="5"/>
  <c r="AF2910" i="5"/>
  <c r="AE2910" i="5"/>
  <c r="AD2910" i="5"/>
  <c r="AC2910" i="5"/>
  <c r="AH2909" i="5"/>
  <c r="AG2909" i="5"/>
  <c r="AF2909" i="5"/>
  <c r="AE2909" i="5"/>
  <c r="AD2909" i="5"/>
  <c r="AC2909" i="5"/>
  <c r="AH2908" i="5"/>
  <c r="AG2908" i="5"/>
  <c r="AF2908" i="5"/>
  <c r="AE2908" i="5"/>
  <c r="AD2908" i="5"/>
  <c r="AC2908" i="5"/>
  <c r="AH2907" i="5"/>
  <c r="AG2907" i="5"/>
  <c r="AF2907" i="5"/>
  <c r="AE2907" i="5"/>
  <c r="AD2907" i="5"/>
  <c r="AC2907" i="5"/>
  <c r="AH2906" i="5"/>
  <c r="AG2906" i="5"/>
  <c r="AF2906" i="5"/>
  <c r="AE2906" i="5"/>
  <c r="AD2906" i="5"/>
  <c r="AC2906" i="5"/>
  <c r="AH2905" i="5"/>
  <c r="AG2905" i="5"/>
  <c r="AF2905" i="5"/>
  <c r="AE2905" i="5"/>
  <c r="AD2905" i="5"/>
  <c r="AC2905" i="5"/>
  <c r="AH2904" i="5"/>
  <c r="AG2904" i="5"/>
  <c r="AF2904" i="5"/>
  <c r="AE2904" i="5"/>
  <c r="AD2904" i="5"/>
  <c r="AC2904" i="5"/>
  <c r="AH2903" i="5"/>
  <c r="AG2903" i="5"/>
  <c r="AF2903" i="5"/>
  <c r="AE2903" i="5"/>
  <c r="AD2903" i="5"/>
  <c r="AC2903" i="5"/>
  <c r="AH2902" i="5"/>
  <c r="AG2902" i="5"/>
  <c r="AF2902" i="5"/>
  <c r="AE2902" i="5"/>
  <c r="AD2902" i="5"/>
  <c r="AC2902" i="5"/>
  <c r="AH2901" i="5"/>
  <c r="AG2901" i="5"/>
  <c r="AF2901" i="5"/>
  <c r="AE2901" i="5"/>
  <c r="AD2901" i="5"/>
  <c r="AC2901" i="5"/>
  <c r="AH2900" i="5"/>
  <c r="AG2900" i="5"/>
  <c r="AF2900" i="5"/>
  <c r="AE2900" i="5"/>
  <c r="AD2900" i="5"/>
  <c r="AC2900" i="5"/>
  <c r="AH2899" i="5"/>
  <c r="AG2899" i="5"/>
  <c r="AF2899" i="5"/>
  <c r="AE2899" i="5"/>
  <c r="AD2899" i="5"/>
  <c r="AC2899" i="5"/>
  <c r="AH2898" i="5"/>
  <c r="AG2898" i="5"/>
  <c r="AF2898" i="5"/>
  <c r="AE2898" i="5"/>
  <c r="AD2898" i="5"/>
  <c r="AC2898" i="5"/>
  <c r="AH2897" i="5"/>
  <c r="AG2897" i="5"/>
  <c r="AF2897" i="5"/>
  <c r="AE2897" i="5"/>
  <c r="AD2897" i="5"/>
  <c r="AC2897" i="5"/>
  <c r="AH2896" i="5"/>
  <c r="AG2896" i="5"/>
  <c r="AF2896" i="5"/>
  <c r="AE2896" i="5"/>
  <c r="AD2896" i="5"/>
  <c r="AC2896" i="5"/>
  <c r="AH2895" i="5"/>
  <c r="AG2895" i="5"/>
  <c r="AF2895" i="5"/>
  <c r="AE2895" i="5"/>
  <c r="AD2895" i="5"/>
  <c r="AC2895" i="5"/>
  <c r="AH2894" i="5"/>
  <c r="AG2894" i="5"/>
  <c r="AF2894" i="5"/>
  <c r="AE2894" i="5"/>
  <c r="AD2894" i="5"/>
  <c r="AC2894" i="5"/>
  <c r="AH2893" i="5"/>
  <c r="AG2893" i="5"/>
  <c r="AF2893" i="5"/>
  <c r="AE2893" i="5"/>
  <c r="AD2893" i="5"/>
  <c r="AC2893" i="5"/>
  <c r="AH2892" i="5"/>
  <c r="AG2892" i="5"/>
  <c r="AF2892" i="5"/>
  <c r="AE2892" i="5"/>
  <c r="AD2892" i="5"/>
  <c r="AC2892" i="5"/>
  <c r="AH2891" i="5"/>
  <c r="AG2891" i="5"/>
  <c r="AF2891" i="5"/>
  <c r="AE2891" i="5"/>
  <c r="AD2891" i="5"/>
  <c r="AC2891" i="5"/>
  <c r="AH2890" i="5"/>
  <c r="AG2890" i="5"/>
  <c r="AF2890" i="5"/>
  <c r="AE2890" i="5"/>
  <c r="AD2890" i="5"/>
  <c r="AC2890" i="5"/>
  <c r="AH2889" i="5"/>
  <c r="AG2889" i="5"/>
  <c r="AF2889" i="5"/>
  <c r="AE2889" i="5"/>
  <c r="AD2889" i="5"/>
  <c r="AC2889" i="5"/>
  <c r="AH2888" i="5"/>
  <c r="AG2888" i="5"/>
  <c r="AF2888" i="5"/>
  <c r="AE2888" i="5"/>
  <c r="AD2888" i="5"/>
  <c r="AC2888" i="5"/>
  <c r="AH2887" i="5"/>
  <c r="AG2887" i="5"/>
  <c r="AF2887" i="5"/>
  <c r="AE2887" i="5"/>
  <c r="AD2887" i="5"/>
  <c r="AC2887" i="5"/>
  <c r="AH2886" i="5"/>
  <c r="AG2886" i="5"/>
  <c r="AF2886" i="5"/>
  <c r="AE2886" i="5"/>
  <c r="AD2886" i="5"/>
  <c r="AC2886" i="5"/>
  <c r="AH2885" i="5"/>
  <c r="AG2885" i="5"/>
  <c r="AF2885" i="5"/>
  <c r="AE2885" i="5"/>
  <c r="AD2885" i="5"/>
  <c r="AC2885" i="5"/>
  <c r="AH2884" i="5"/>
  <c r="AG2884" i="5"/>
  <c r="AF2884" i="5"/>
  <c r="AE2884" i="5"/>
  <c r="AD2884" i="5"/>
  <c r="AC2884" i="5"/>
  <c r="AH2883" i="5"/>
  <c r="AG2883" i="5"/>
  <c r="AF2883" i="5"/>
  <c r="AE2883" i="5"/>
  <c r="AD2883" i="5"/>
  <c r="AC2883" i="5"/>
  <c r="AH2882" i="5"/>
  <c r="AG2882" i="5"/>
  <c r="AF2882" i="5"/>
  <c r="AE2882" i="5"/>
  <c r="AD2882" i="5"/>
  <c r="AC2882" i="5"/>
  <c r="AH2881" i="5"/>
  <c r="AG2881" i="5"/>
  <c r="AF2881" i="5"/>
  <c r="AE2881" i="5"/>
  <c r="AD2881" i="5"/>
  <c r="AC2881" i="5"/>
  <c r="AH2880" i="5"/>
  <c r="AG2880" i="5"/>
  <c r="AF2880" i="5"/>
  <c r="AE2880" i="5"/>
  <c r="AD2880" i="5"/>
  <c r="AC2880" i="5"/>
  <c r="AH2879" i="5"/>
  <c r="AG2879" i="5"/>
  <c r="AF2879" i="5"/>
  <c r="AE2879" i="5"/>
  <c r="AD2879" i="5"/>
  <c r="AC2879" i="5"/>
  <c r="AH2878" i="5"/>
  <c r="AG2878" i="5"/>
  <c r="AF2878" i="5"/>
  <c r="AE2878" i="5"/>
  <c r="AD2878" i="5"/>
  <c r="AC2878" i="5"/>
  <c r="AH2877" i="5"/>
  <c r="AG2877" i="5"/>
  <c r="AF2877" i="5"/>
  <c r="AE2877" i="5"/>
  <c r="AD2877" i="5"/>
  <c r="AC2877" i="5"/>
  <c r="AH2876" i="5"/>
  <c r="AG2876" i="5"/>
  <c r="AF2876" i="5"/>
  <c r="AE2876" i="5"/>
  <c r="AD2876" i="5"/>
  <c r="AC2876" i="5"/>
  <c r="AH2875" i="5"/>
  <c r="AG2875" i="5"/>
  <c r="AF2875" i="5"/>
  <c r="AE2875" i="5"/>
  <c r="AD2875" i="5"/>
  <c r="AC2875" i="5"/>
  <c r="AH2874" i="5"/>
  <c r="AG2874" i="5"/>
  <c r="AF2874" i="5"/>
  <c r="AE2874" i="5"/>
  <c r="AD2874" i="5"/>
  <c r="AC2874" i="5"/>
  <c r="AH2873" i="5"/>
  <c r="AG2873" i="5"/>
  <c r="AF2873" i="5"/>
  <c r="AE2873" i="5"/>
  <c r="AD2873" i="5"/>
  <c r="AC2873" i="5"/>
  <c r="AH2872" i="5"/>
  <c r="AG2872" i="5"/>
  <c r="AF2872" i="5"/>
  <c r="AE2872" i="5"/>
  <c r="AD2872" i="5"/>
  <c r="AC2872" i="5"/>
  <c r="AH2871" i="5"/>
  <c r="AG2871" i="5"/>
  <c r="AF2871" i="5"/>
  <c r="AE2871" i="5"/>
  <c r="AD2871" i="5"/>
  <c r="AC2871" i="5"/>
  <c r="AH2870" i="5"/>
  <c r="AG2870" i="5"/>
  <c r="AF2870" i="5"/>
  <c r="AE2870" i="5"/>
  <c r="AD2870" i="5"/>
  <c r="AC2870" i="5"/>
  <c r="AH2869" i="5"/>
  <c r="AG2869" i="5"/>
  <c r="AF2869" i="5"/>
  <c r="AE2869" i="5"/>
  <c r="AD2869" i="5"/>
  <c r="AC2869" i="5"/>
  <c r="AH2868" i="5"/>
  <c r="AG2868" i="5"/>
  <c r="AF2868" i="5"/>
  <c r="AE2868" i="5"/>
  <c r="AD2868" i="5"/>
  <c r="AC2868" i="5"/>
  <c r="AH2867" i="5"/>
  <c r="AG2867" i="5"/>
  <c r="AF2867" i="5"/>
  <c r="AE2867" i="5"/>
  <c r="AD2867" i="5"/>
  <c r="AC2867" i="5"/>
  <c r="AH2866" i="5"/>
  <c r="AG2866" i="5"/>
  <c r="AF2866" i="5"/>
  <c r="AE2866" i="5"/>
  <c r="AD2866" i="5"/>
  <c r="AC2866" i="5"/>
  <c r="AH2865" i="5"/>
  <c r="AG2865" i="5"/>
  <c r="AF2865" i="5"/>
  <c r="AE2865" i="5"/>
  <c r="AD2865" i="5"/>
  <c r="AC2865" i="5"/>
  <c r="AH2864" i="5"/>
  <c r="AG2864" i="5"/>
  <c r="AF2864" i="5"/>
  <c r="AE2864" i="5"/>
  <c r="AD2864" i="5"/>
  <c r="AC2864" i="5"/>
  <c r="AH2863" i="5"/>
  <c r="AG2863" i="5"/>
  <c r="AF2863" i="5"/>
  <c r="AE2863" i="5"/>
  <c r="AD2863" i="5"/>
  <c r="AC2863" i="5"/>
  <c r="AH2862" i="5"/>
  <c r="AG2862" i="5"/>
  <c r="AF2862" i="5"/>
  <c r="AE2862" i="5"/>
  <c r="AD2862" i="5"/>
  <c r="AC2862" i="5"/>
  <c r="AH2861" i="5"/>
  <c r="AG2861" i="5"/>
  <c r="AF2861" i="5"/>
  <c r="AE2861" i="5"/>
  <c r="AD2861" i="5"/>
  <c r="AC2861" i="5"/>
  <c r="AH2860" i="5"/>
  <c r="AG2860" i="5"/>
  <c r="AF2860" i="5"/>
  <c r="AE2860" i="5"/>
  <c r="AD2860" i="5"/>
  <c r="AC2860" i="5"/>
  <c r="AH2859" i="5"/>
  <c r="AG2859" i="5"/>
  <c r="AF2859" i="5"/>
  <c r="AE2859" i="5"/>
  <c r="AD2859" i="5"/>
  <c r="AC2859" i="5"/>
  <c r="AH2858" i="5"/>
  <c r="AG2858" i="5"/>
  <c r="AF2858" i="5"/>
  <c r="AE2858" i="5"/>
  <c r="AD2858" i="5"/>
  <c r="AC2858" i="5"/>
  <c r="AH2857" i="5"/>
  <c r="AG2857" i="5"/>
  <c r="AF2857" i="5"/>
  <c r="AE2857" i="5"/>
  <c r="AD2857" i="5"/>
  <c r="AC2857" i="5"/>
  <c r="AH2856" i="5"/>
  <c r="AG2856" i="5"/>
  <c r="AF2856" i="5"/>
  <c r="AE2856" i="5"/>
  <c r="AD2856" i="5"/>
  <c r="AC2856" i="5"/>
  <c r="AH2855" i="5"/>
  <c r="AG2855" i="5"/>
  <c r="AF2855" i="5"/>
  <c r="AE2855" i="5"/>
  <c r="AD2855" i="5"/>
  <c r="AC2855" i="5"/>
  <c r="AH2854" i="5"/>
  <c r="AG2854" i="5"/>
  <c r="AF2854" i="5"/>
  <c r="AE2854" i="5"/>
  <c r="AD2854" i="5"/>
  <c r="AC2854" i="5"/>
  <c r="AH2853" i="5"/>
  <c r="AG2853" i="5"/>
  <c r="AF2853" i="5"/>
  <c r="AE2853" i="5"/>
  <c r="AD2853" i="5"/>
  <c r="AC2853" i="5"/>
  <c r="AH2852" i="5"/>
  <c r="AG2852" i="5"/>
  <c r="AF2852" i="5"/>
  <c r="AE2852" i="5"/>
  <c r="AD2852" i="5"/>
  <c r="AC2852" i="5"/>
  <c r="AH2851" i="5"/>
  <c r="AG2851" i="5"/>
  <c r="AF2851" i="5"/>
  <c r="AE2851" i="5"/>
  <c r="AD2851" i="5"/>
  <c r="AC2851" i="5"/>
  <c r="AH2850" i="5"/>
  <c r="AG2850" i="5"/>
  <c r="AF2850" i="5"/>
  <c r="AE2850" i="5"/>
  <c r="AD2850" i="5"/>
  <c r="AC2850" i="5"/>
  <c r="AH2849" i="5"/>
  <c r="AG2849" i="5"/>
  <c r="AF2849" i="5"/>
  <c r="AE2849" i="5"/>
  <c r="AD2849" i="5"/>
  <c r="AC2849" i="5"/>
  <c r="AH2848" i="5"/>
  <c r="AG2848" i="5"/>
  <c r="AF2848" i="5"/>
  <c r="AE2848" i="5"/>
  <c r="AD2848" i="5"/>
  <c r="AC2848" i="5"/>
  <c r="AH2847" i="5"/>
  <c r="AG2847" i="5"/>
  <c r="AF2847" i="5"/>
  <c r="AE2847" i="5"/>
  <c r="AD2847" i="5"/>
  <c r="AC2847" i="5"/>
  <c r="AH2846" i="5"/>
  <c r="AG2846" i="5"/>
  <c r="AF2846" i="5"/>
  <c r="AE2846" i="5"/>
  <c r="AD2846" i="5"/>
  <c r="AC2846" i="5"/>
  <c r="AH2845" i="5"/>
  <c r="AG2845" i="5"/>
  <c r="AF2845" i="5"/>
  <c r="AE2845" i="5"/>
  <c r="AD2845" i="5"/>
  <c r="AC2845" i="5"/>
  <c r="AH2844" i="5"/>
  <c r="AG2844" i="5"/>
  <c r="AF2844" i="5"/>
  <c r="AE2844" i="5"/>
  <c r="AD2844" i="5"/>
  <c r="AC2844" i="5"/>
  <c r="AH2843" i="5"/>
  <c r="AG2843" i="5"/>
  <c r="AF2843" i="5"/>
  <c r="AE2843" i="5"/>
  <c r="AD2843" i="5"/>
  <c r="AC2843" i="5"/>
  <c r="AH2842" i="5"/>
  <c r="AG2842" i="5"/>
  <c r="AF2842" i="5"/>
  <c r="AE2842" i="5"/>
  <c r="AD2842" i="5"/>
  <c r="AC2842" i="5"/>
  <c r="AH2841" i="5"/>
  <c r="AG2841" i="5"/>
  <c r="AF2841" i="5"/>
  <c r="AE2841" i="5"/>
  <c r="AD2841" i="5"/>
  <c r="AC2841" i="5"/>
  <c r="AH2840" i="5"/>
  <c r="AG2840" i="5"/>
  <c r="AF2840" i="5"/>
  <c r="AE2840" i="5"/>
  <c r="AD2840" i="5"/>
  <c r="AC2840" i="5"/>
  <c r="AH2839" i="5"/>
  <c r="AG2839" i="5"/>
  <c r="AF2839" i="5"/>
  <c r="AE2839" i="5"/>
  <c r="AD2839" i="5"/>
  <c r="AC2839" i="5"/>
  <c r="AH2838" i="5"/>
  <c r="AG2838" i="5"/>
  <c r="AF2838" i="5"/>
  <c r="AE2838" i="5"/>
  <c r="AD2838" i="5"/>
  <c r="AC2838" i="5"/>
  <c r="AH2837" i="5"/>
  <c r="AG2837" i="5"/>
  <c r="AF2837" i="5"/>
  <c r="AE2837" i="5"/>
  <c r="AD2837" i="5"/>
  <c r="AC2837" i="5"/>
  <c r="AH2836" i="5"/>
  <c r="AG2836" i="5"/>
  <c r="AF2836" i="5"/>
  <c r="AE2836" i="5"/>
  <c r="AD2836" i="5"/>
  <c r="AC2836" i="5"/>
  <c r="AH2835" i="5"/>
  <c r="AG2835" i="5"/>
  <c r="AF2835" i="5"/>
  <c r="AE2835" i="5"/>
  <c r="AD2835" i="5"/>
  <c r="AC2835" i="5"/>
  <c r="AH2834" i="5"/>
  <c r="AG2834" i="5"/>
  <c r="AF2834" i="5"/>
  <c r="AE2834" i="5"/>
  <c r="AD2834" i="5"/>
  <c r="AC2834" i="5"/>
  <c r="AH2833" i="5"/>
  <c r="AG2833" i="5"/>
  <c r="AF2833" i="5"/>
  <c r="AE2833" i="5"/>
  <c r="AD2833" i="5"/>
  <c r="AC2833" i="5"/>
  <c r="AH2832" i="5"/>
  <c r="AG2832" i="5"/>
  <c r="AF2832" i="5"/>
  <c r="AE2832" i="5"/>
  <c r="AD2832" i="5"/>
  <c r="AC2832" i="5"/>
  <c r="AH2831" i="5"/>
  <c r="AG2831" i="5"/>
  <c r="AF2831" i="5"/>
  <c r="AE2831" i="5"/>
  <c r="AD2831" i="5"/>
  <c r="AC2831" i="5"/>
  <c r="AH2830" i="5"/>
  <c r="AG2830" i="5"/>
  <c r="AF2830" i="5"/>
  <c r="AE2830" i="5"/>
  <c r="AD2830" i="5"/>
  <c r="AC2830" i="5"/>
  <c r="AH2829" i="5"/>
  <c r="AG2829" i="5"/>
  <c r="AF2829" i="5"/>
  <c r="AE2829" i="5"/>
  <c r="AD2829" i="5"/>
  <c r="AC2829" i="5"/>
  <c r="AH2828" i="5"/>
  <c r="AG2828" i="5"/>
  <c r="AF2828" i="5"/>
  <c r="AE2828" i="5"/>
  <c r="AD2828" i="5"/>
  <c r="AC2828" i="5"/>
  <c r="AH2827" i="5"/>
  <c r="AG2827" i="5"/>
  <c r="AF2827" i="5"/>
  <c r="AE2827" i="5"/>
  <c r="AD2827" i="5"/>
  <c r="AC2827" i="5"/>
  <c r="AH2826" i="5"/>
  <c r="AG2826" i="5"/>
  <c r="AF2826" i="5"/>
  <c r="AE2826" i="5"/>
  <c r="AD2826" i="5"/>
  <c r="AC2826" i="5"/>
  <c r="AH2825" i="5"/>
  <c r="AG2825" i="5"/>
  <c r="AF2825" i="5"/>
  <c r="AE2825" i="5"/>
  <c r="AD2825" i="5"/>
  <c r="AC2825" i="5"/>
  <c r="AH2824" i="5"/>
  <c r="AG2824" i="5"/>
  <c r="AF2824" i="5"/>
  <c r="AE2824" i="5"/>
  <c r="AD2824" i="5"/>
  <c r="AC2824" i="5"/>
  <c r="AH2823" i="5"/>
  <c r="AG2823" i="5"/>
  <c r="AF2823" i="5"/>
  <c r="AE2823" i="5"/>
  <c r="AD2823" i="5"/>
  <c r="AC2823" i="5"/>
  <c r="AH2822" i="5"/>
  <c r="AG2822" i="5"/>
  <c r="AF2822" i="5"/>
  <c r="AE2822" i="5"/>
  <c r="AD2822" i="5"/>
  <c r="AC2822" i="5"/>
  <c r="AH2821" i="5"/>
  <c r="AG2821" i="5"/>
  <c r="AF2821" i="5"/>
  <c r="AE2821" i="5"/>
  <c r="AD2821" i="5"/>
  <c r="AC2821" i="5"/>
  <c r="AH2820" i="5"/>
  <c r="AG2820" i="5"/>
  <c r="AF2820" i="5"/>
  <c r="AE2820" i="5"/>
  <c r="AD2820" i="5"/>
  <c r="AC2820" i="5"/>
  <c r="AH2819" i="5"/>
  <c r="AG2819" i="5"/>
  <c r="AF2819" i="5"/>
  <c r="AE2819" i="5"/>
  <c r="AD2819" i="5"/>
  <c r="AC2819" i="5"/>
  <c r="AH2818" i="5"/>
  <c r="AG2818" i="5"/>
  <c r="AF2818" i="5"/>
  <c r="AE2818" i="5"/>
  <c r="AD2818" i="5"/>
  <c r="AC2818" i="5"/>
  <c r="AH2817" i="5"/>
  <c r="AG2817" i="5"/>
  <c r="AF2817" i="5"/>
  <c r="AE2817" i="5"/>
  <c r="AD2817" i="5"/>
  <c r="AC2817" i="5"/>
  <c r="AH2816" i="5"/>
  <c r="AG2816" i="5"/>
  <c r="AF2816" i="5"/>
  <c r="AE2816" i="5"/>
  <c r="AD2816" i="5"/>
  <c r="AC2816" i="5"/>
  <c r="AH2815" i="5"/>
  <c r="AG2815" i="5"/>
  <c r="AF2815" i="5"/>
  <c r="AE2815" i="5"/>
  <c r="AD2815" i="5"/>
  <c r="AC2815" i="5"/>
  <c r="AH2814" i="5"/>
  <c r="AG2814" i="5"/>
  <c r="AF2814" i="5"/>
  <c r="AE2814" i="5"/>
  <c r="AD2814" i="5"/>
  <c r="AC2814" i="5"/>
  <c r="AH2813" i="5"/>
  <c r="AG2813" i="5"/>
  <c r="AF2813" i="5"/>
  <c r="AE2813" i="5"/>
  <c r="AD2813" i="5"/>
  <c r="AC2813" i="5"/>
  <c r="AH2812" i="5"/>
  <c r="AG2812" i="5"/>
  <c r="AF2812" i="5"/>
  <c r="AE2812" i="5"/>
  <c r="AD2812" i="5"/>
  <c r="AC2812" i="5"/>
  <c r="AH2811" i="5"/>
  <c r="AG2811" i="5"/>
  <c r="AF2811" i="5"/>
  <c r="AE2811" i="5"/>
  <c r="AD2811" i="5"/>
  <c r="AC2811" i="5"/>
  <c r="AH2810" i="5"/>
  <c r="AG2810" i="5"/>
  <c r="AF2810" i="5"/>
  <c r="AE2810" i="5"/>
  <c r="AD2810" i="5"/>
  <c r="AC2810" i="5"/>
  <c r="AH2809" i="5"/>
  <c r="AG2809" i="5"/>
  <c r="AF2809" i="5"/>
  <c r="AE2809" i="5"/>
  <c r="AD2809" i="5"/>
  <c r="AC2809" i="5"/>
  <c r="AH2808" i="5"/>
  <c r="AG2808" i="5"/>
  <c r="AF2808" i="5"/>
  <c r="AE2808" i="5"/>
  <c r="AD2808" i="5"/>
  <c r="AC2808" i="5"/>
  <c r="AH2807" i="5"/>
  <c r="AG2807" i="5"/>
  <c r="AF2807" i="5"/>
  <c r="AE2807" i="5"/>
  <c r="AD2807" i="5"/>
  <c r="AC2807" i="5"/>
  <c r="AH2806" i="5"/>
  <c r="AG2806" i="5"/>
  <c r="AF2806" i="5"/>
  <c r="AE2806" i="5"/>
  <c r="AD2806" i="5"/>
  <c r="AC2806" i="5"/>
  <c r="AH2805" i="5"/>
  <c r="AG2805" i="5"/>
  <c r="AF2805" i="5"/>
  <c r="AE2805" i="5"/>
  <c r="AD2805" i="5"/>
  <c r="AC2805" i="5"/>
  <c r="AH2804" i="5"/>
  <c r="AG2804" i="5"/>
  <c r="AF2804" i="5"/>
  <c r="AE2804" i="5"/>
  <c r="AD2804" i="5"/>
  <c r="AC2804" i="5"/>
  <c r="AH2803" i="5"/>
  <c r="AG2803" i="5"/>
  <c r="AF2803" i="5"/>
  <c r="AE2803" i="5"/>
  <c r="AD2803" i="5"/>
  <c r="AC2803" i="5"/>
  <c r="AH2802" i="5"/>
  <c r="AG2802" i="5"/>
  <c r="AF2802" i="5"/>
  <c r="AE2802" i="5"/>
  <c r="AD2802" i="5"/>
  <c r="AC2802" i="5"/>
  <c r="AH2801" i="5"/>
  <c r="AG2801" i="5"/>
  <c r="AF2801" i="5"/>
  <c r="AE2801" i="5"/>
  <c r="AD2801" i="5"/>
  <c r="AC2801" i="5"/>
  <c r="AH2800" i="5"/>
  <c r="AG2800" i="5"/>
  <c r="AF2800" i="5"/>
  <c r="AE2800" i="5"/>
  <c r="AD2800" i="5"/>
  <c r="AC2800" i="5"/>
  <c r="AH2799" i="5"/>
  <c r="AG2799" i="5"/>
  <c r="AF2799" i="5"/>
  <c r="AE2799" i="5"/>
  <c r="AD2799" i="5"/>
  <c r="AC2799" i="5"/>
  <c r="AH2798" i="5"/>
  <c r="AG2798" i="5"/>
  <c r="AF2798" i="5"/>
  <c r="AE2798" i="5"/>
  <c r="AD2798" i="5"/>
  <c r="AC2798" i="5"/>
  <c r="AH2797" i="5"/>
  <c r="AG2797" i="5"/>
  <c r="AF2797" i="5"/>
  <c r="AE2797" i="5"/>
  <c r="AD2797" i="5"/>
  <c r="AC2797" i="5"/>
  <c r="AH2796" i="5"/>
  <c r="AG2796" i="5"/>
  <c r="AF2796" i="5"/>
  <c r="AE2796" i="5"/>
  <c r="AD2796" i="5"/>
  <c r="AC2796" i="5"/>
  <c r="AH2795" i="5"/>
  <c r="AG2795" i="5"/>
  <c r="AF2795" i="5"/>
  <c r="AE2795" i="5"/>
  <c r="AD2795" i="5"/>
  <c r="AC2795" i="5"/>
  <c r="AH2794" i="5"/>
  <c r="AG2794" i="5"/>
  <c r="AF2794" i="5"/>
  <c r="AE2794" i="5"/>
  <c r="AD2794" i="5"/>
  <c r="AC2794" i="5"/>
  <c r="AH2793" i="5"/>
  <c r="AG2793" i="5"/>
  <c r="AF2793" i="5"/>
  <c r="AE2793" i="5"/>
  <c r="AD2793" i="5"/>
  <c r="AC2793" i="5"/>
  <c r="AH2792" i="5"/>
  <c r="AG2792" i="5"/>
  <c r="AF2792" i="5"/>
  <c r="AE2792" i="5"/>
  <c r="AD2792" i="5"/>
  <c r="AC2792" i="5"/>
  <c r="AH2791" i="5"/>
  <c r="AG2791" i="5"/>
  <c r="AF2791" i="5"/>
  <c r="AE2791" i="5"/>
  <c r="AD2791" i="5"/>
  <c r="AC2791" i="5"/>
  <c r="AH2790" i="5"/>
  <c r="AG2790" i="5"/>
  <c r="AF2790" i="5"/>
  <c r="AE2790" i="5"/>
  <c r="AD2790" i="5"/>
  <c r="AC2790" i="5"/>
  <c r="AH2789" i="5"/>
  <c r="AG2789" i="5"/>
  <c r="AF2789" i="5"/>
  <c r="AE2789" i="5"/>
  <c r="AD2789" i="5"/>
  <c r="AC2789" i="5"/>
  <c r="AH2788" i="5"/>
  <c r="AG2788" i="5"/>
  <c r="AF2788" i="5"/>
  <c r="AE2788" i="5"/>
  <c r="AD2788" i="5"/>
  <c r="AC2788" i="5"/>
  <c r="AH2787" i="5"/>
  <c r="AG2787" i="5"/>
  <c r="AF2787" i="5"/>
  <c r="AE2787" i="5"/>
  <c r="AD2787" i="5"/>
  <c r="AC2787" i="5"/>
  <c r="AH2786" i="5"/>
  <c r="AG2786" i="5"/>
  <c r="AF2786" i="5"/>
  <c r="AE2786" i="5"/>
  <c r="AD2786" i="5"/>
  <c r="AC2786" i="5"/>
  <c r="AH2785" i="5"/>
  <c r="AG2785" i="5"/>
  <c r="AF2785" i="5"/>
  <c r="AE2785" i="5"/>
  <c r="AD2785" i="5"/>
  <c r="AC2785" i="5"/>
  <c r="AH2784" i="5"/>
  <c r="AG2784" i="5"/>
  <c r="AF2784" i="5"/>
  <c r="AE2784" i="5"/>
  <c r="AD2784" i="5"/>
  <c r="AC2784" i="5"/>
  <c r="AH2783" i="5"/>
  <c r="AG2783" i="5"/>
  <c r="AF2783" i="5"/>
  <c r="AE2783" i="5"/>
  <c r="AD2783" i="5"/>
  <c r="AC2783" i="5"/>
  <c r="AH2782" i="5"/>
  <c r="AG2782" i="5"/>
  <c r="AF2782" i="5"/>
  <c r="AE2782" i="5"/>
  <c r="AD2782" i="5"/>
  <c r="AC2782" i="5"/>
  <c r="AH2781" i="5"/>
  <c r="AG2781" i="5"/>
  <c r="AF2781" i="5"/>
  <c r="AE2781" i="5"/>
  <c r="AD2781" i="5"/>
  <c r="AC2781" i="5"/>
  <c r="AH2780" i="5"/>
  <c r="AG2780" i="5"/>
  <c r="AF2780" i="5"/>
  <c r="AE2780" i="5"/>
  <c r="AD2780" i="5"/>
  <c r="AC2780" i="5"/>
  <c r="AH2779" i="5"/>
  <c r="AG2779" i="5"/>
  <c r="AF2779" i="5"/>
  <c r="AE2779" i="5"/>
  <c r="AD2779" i="5"/>
  <c r="AC2779" i="5"/>
  <c r="AH2778" i="5"/>
  <c r="AG2778" i="5"/>
  <c r="AF2778" i="5"/>
  <c r="AE2778" i="5"/>
  <c r="AD2778" i="5"/>
  <c r="AC2778" i="5"/>
  <c r="AH2777" i="5"/>
  <c r="AG2777" i="5"/>
  <c r="AF2777" i="5"/>
  <c r="AE2777" i="5"/>
  <c r="AD2777" i="5"/>
  <c r="AC2777" i="5"/>
  <c r="AH2776" i="5"/>
  <c r="AG2776" i="5"/>
  <c r="AF2776" i="5"/>
  <c r="AE2776" i="5"/>
  <c r="AD2776" i="5"/>
  <c r="AC2776" i="5"/>
  <c r="AH2775" i="5"/>
  <c r="AG2775" i="5"/>
  <c r="AF2775" i="5"/>
  <c r="AE2775" i="5"/>
  <c r="AD2775" i="5"/>
  <c r="AC2775" i="5"/>
  <c r="AH2774" i="5"/>
  <c r="AG2774" i="5"/>
  <c r="AF2774" i="5"/>
  <c r="AE2774" i="5"/>
  <c r="AD2774" i="5"/>
  <c r="AC2774" i="5"/>
  <c r="AH2773" i="5"/>
  <c r="AG2773" i="5"/>
  <c r="AF2773" i="5"/>
  <c r="AE2773" i="5"/>
  <c r="AD2773" i="5"/>
  <c r="AC2773" i="5"/>
  <c r="AH2772" i="5"/>
  <c r="AG2772" i="5"/>
  <c r="AF2772" i="5"/>
  <c r="AE2772" i="5"/>
  <c r="AD2772" i="5"/>
  <c r="AC2772" i="5"/>
  <c r="AH2771" i="5"/>
  <c r="AG2771" i="5"/>
  <c r="AF2771" i="5"/>
  <c r="AE2771" i="5"/>
  <c r="AD2771" i="5"/>
  <c r="AC2771" i="5"/>
  <c r="AH2770" i="5"/>
  <c r="AG2770" i="5"/>
  <c r="AF2770" i="5"/>
  <c r="AE2770" i="5"/>
  <c r="AD2770" i="5"/>
  <c r="AC2770" i="5"/>
  <c r="AH2769" i="5"/>
  <c r="AG2769" i="5"/>
  <c r="AF2769" i="5"/>
  <c r="AE2769" i="5"/>
  <c r="AD2769" i="5"/>
  <c r="AC2769" i="5"/>
  <c r="AH2768" i="5"/>
  <c r="AG2768" i="5"/>
  <c r="AF2768" i="5"/>
  <c r="AE2768" i="5"/>
  <c r="AD2768" i="5"/>
  <c r="AC2768" i="5"/>
  <c r="AH2767" i="5"/>
  <c r="AG2767" i="5"/>
  <c r="AF2767" i="5"/>
  <c r="AE2767" i="5"/>
  <c r="AD2767" i="5"/>
  <c r="AC2767" i="5"/>
  <c r="AH2766" i="5"/>
  <c r="AG2766" i="5"/>
  <c r="AF2766" i="5"/>
  <c r="AE2766" i="5"/>
  <c r="AD2766" i="5"/>
  <c r="AC2766" i="5"/>
  <c r="AH2765" i="5"/>
  <c r="AG2765" i="5"/>
  <c r="AF2765" i="5"/>
  <c r="AE2765" i="5"/>
  <c r="AD2765" i="5"/>
  <c r="AC2765" i="5"/>
  <c r="AH2764" i="5"/>
  <c r="AG2764" i="5"/>
  <c r="AF2764" i="5"/>
  <c r="AE2764" i="5"/>
  <c r="AD2764" i="5"/>
  <c r="AC2764" i="5"/>
  <c r="AH2763" i="5"/>
  <c r="AG2763" i="5"/>
  <c r="AF2763" i="5"/>
  <c r="AE2763" i="5"/>
  <c r="AD2763" i="5"/>
  <c r="AC2763" i="5"/>
  <c r="AH2762" i="5"/>
  <c r="AG2762" i="5"/>
  <c r="AF2762" i="5"/>
  <c r="AE2762" i="5"/>
  <c r="AD2762" i="5"/>
  <c r="AC2762" i="5"/>
  <c r="AH2761" i="5"/>
  <c r="AG2761" i="5"/>
  <c r="AF2761" i="5"/>
  <c r="AE2761" i="5"/>
  <c r="AD2761" i="5"/>
  <c r="AC2761" i="5"/>
  <c r="AH2760" i="5"/>
  <c r="AG2760" i="5"/>
  <c r="AF2760" i="5"/>
  <c r="AE2760" i="5"/>
  <c r="AD2760" i="5"/>
  <c r="AC2760" i="5"/>
  <c r="AH2759" i="5"/>
  <c r="AG2759" i="5"/>
  <c r="AF2759" i="5"/>
  <c r="AE2759" i="5"/>
  <c r="AD2759" i="5"/>
  <c r="AC2759" i="5"/>
  <c r="AH2758" i="5"/>
  <c r="AG2758" i="5"/>
  <c r="AF2758" i="5"/>
  <c r="AE2758" i="5"/>
  <c r="AD2758" i="5"/>
  <c r="AC2758" i="5"/>
  <c r="AH2757" i="5"/>
  <c r="AG2757" i="5"/>
  <c r="AF2757" i="5"/>
  <c r="AE2757" i="5"/>
  <c r="AD2757" i="5"/>
  <c r="AC2757" i="5"/>
  <c r="AH2756" i="5"/>
  <c r="AG2756" i="5"/>
  <c r="AF2756" i="5"/>
  <c r="AE2756" i="5"/>
  <c r="AD2756" i="5"/>
  <c r="AC2756" i="5"/>
  <c r="AH2755" i="5"/>
  <c r="AG2755" i="5"/>
  <c r="AF2755" i="5"/>
  <c r="AE2755" i="5"/>
  <c r="AD2755" i="5"/>
  <c r="AC2755" i="5"/>
  <c r="AH2754" i="5"/>
  <c r="AG2754" i="5"/>
  <c r="AF2754" i="5"/>
  <c r="AE2754" i="5"/>
  <c r="AD2754" i="5"/>
  <c r="AC2754" i="5"/>
  <c r="AH2753" i="5"/>
  <c r="AG2753" i="5"/>
  <c r="AF2753" i="5"/>
  <c r="AE2753" i="5"/>
  <c r="AD2753" i="5"/>
  <c r="AC2753" i="5"/>
  <c r="AH2752" i="5"/>
  <c r="AG2752" i="5"/>
  <c r="AF2752" i="5"/>
  <c r="AE2752" i="5"/>
  <c r="AD2752" i="5"/>
  <c r="AC2752" i="5"/>
  <c r="AH2751" i="5"/>
  <c r="AG2751" i="5"/>
  <c r="AF2751" i="5"/>
  <c r="AE2751" i="5"/>
  <c r="AD2751" i="5"/>
  <c r="AC2751" i="5"/>
  <c r="AH2750" i="5"/>
  <c r="AG2750" i="5"/>
  <c r="AF2750" i="5"/>
  <c r="AE2750" i="5"/>
  <c r="AD2750" i="5"/>
  <c r="AC2750" i="5"/>
  <c r="AH2749" i="5"/>
  <c r="AG2749" i="5"/>
  <c r="AF2749" i="5"/>
  <c r="AE2749" i="5"/>
  <c r="AD2749" i="5"/>
  <c r="AC2749" i="5"/>
  <c r="AH2748" i="5"/>
  <c r="AG2748" i="5"/>
  <c r="AF2748" i="5"/>
  <c r="AE2748" i="5"/>
  <c r="AD2748" i="5"/>
  <c r="AC2748" i="5"/>
  <c r="AH2747" i="5"/>
  <c r="AG2747" i="5"/>
  <c r="AF2747" i="5"/>
  <c r="AE2747" i="5"/>
  <c r="AD2747" i="5"/>
  <c r="AC2747" i="5"/>
  <c r="AH2746" i="5"/>
  <c r="AG2746" i="5"/>
  <c r="AF2746" i="5"/>
  <c r="AE2746" i="5"/>
  <c r="AD2746" i="5"/>
  <c r="AC2746" i="5"/>
  <c r="AH2745" i="5"/>
  <c r="AG2745" i="5"/>
  <c r="AF2745" i="5"/>
  <c r="AE2745" i="5"/>
  <c r="AD2745" i="5"/>
  <c r="AC2745" i="5"/>
  <c r="AH2744" i="5"/>
  <c r="AG2744" i="5"/>
  <c r="AF2744" i="5"/>
  <c r="AE2744" i="5"/>
  <c r="AD2744" i="5"/>
  <c r="AC2744" i="5"/>
  <c r="AH2743" i="5"/>
  <c r="AG2743" i="5"/>
  <c r="AF2743" i="5"/>
  <c r="AE2743" i="5"/>
  <c r="AD2743" i="5"/>
  <c r="AC2743" i="5"/>
  <c r="AH2742" i="5"/>
  <c r="AG2742" i="5"/>
  <c r="AF2742" i="5"/>
  <c r="AE2742" i="5"/>
  <c r="AD2742" i="5"/>
  <c r="AC2742" i="5"/>
  <c r="AH2741" i="5"/>
  <c r="AG2741" i="5"/>
  <c r="AF2741" i="5"/>
  <c r="AE2741" i="5"/>
  <c r="AD2741" i="5"/>
  <c r="AC2741" i="5"/>
  <c r="AH2740" i="5"/>
  <c r="AG2740" i="5"/>
  <c r="AF2740" i="5"/>
  <c r="AE2740" i="5"/>
  <c r="AD2740" i="5"/>
  <c r="AC2740" i="5"/>
  <c r="AH2739" i="5"/>
  <c r="AG2739" i="5"/>
  <c r="AF2739" i="5"/>
  <c r="AE2739" i="5"/>
  <c r="AD2739" i="5"/>
  <c r="AC2739" i="5"/>
  <c r="AH2738" i="5"/>
  <c r="AG2738" i="5"/>
  <c r="AF2738" i="5"/>
  <c r="AE2738" i="5"/>
  <c r="AD2738" i="5"/>
  <c r="AC2738" i="5"/>
  <c r="AH2737" i="5"/>
  <c r="AG2737" i="5"/>
  <c r="AF2737" i="5"/>
  <c r="AE2737" i="5"/>
  <c r="AD2737" i="5"/>
  <c r="AC2737" i="5"/>
  <c r="AH2736" i="5"/>
  <c r="AG2736" i="5"/>
  <c r="AF2736" i="5"/>
  <c r="AE2736" i="5"/>
  <c r="AD2736" i="5"/>
  <c r="AC2736" i="5"/>
  <c r="AH2735" i="5"/>
  <c r="AG2735" i="5"/>
  <c r="AF2735" i="5"/>
  <c r="AE2735" i="5"/>
  <c r="AD2735" i="5"/>
  <c r="AC2735" i="5"/>
  <c r="AH2734" i="5"/>
  <c r="AG2734" i="5"/>
  <c r="AF2734" i="5"/>
  <c r="AE2734" i="5"/>
  <c r="AD2734" i="5"/>
  <c r="AC2734" i="5"/>
  <c r="AH2733" i="5"/>
  <c r="AG2733" i="5"/>
  <c r="AF2733" i="5"/>
  <c r="AE2733" i="5"/>
  <c r="AD2733" i="5"/>
  <c r="AC2733" i="5"/>
  <c r="AH2732" i="5"/>
  <c r="AG2732" i="5"/>
  <c r="AF2732" i="5"/>
  <c r="AE2732" i="5"/>
  <c r="AD2732" i="5"/>
  <c r="AC2732" i="5"/>
  <c r="AH2731" i="5"/>
  <c r="AG2731" i="5"/>
  <c r="AF2731" i="5"/>
  <c r="AE2731" i="5"/>
  <c r="AD2731" i="5"/>
  <c r="AC2731" i="5"/>
  <c r="AH2730" i="5"/>
  <c r="AG2730" i="5"/>
  <c r="AF2730" i="5"/>
  <c r="AE2730" i="5"/>
  <c r="AD2730" i="5"/>
  <c r="AC2730" i="5"/>
  <c r="AH2729" i="5"/>
  <c r="AG2729" i="5"/>
  <c r="AF2729" i="5"/>
  <c r="AE2729" i="5"/>
  <c r="AD2729" i="5"/>
  <c r="AC2729" i="5"/>
  <c r="AH2728" i="5"/>
  <c r="AG2728" i="5"/>
  <c r="AF2728" i="5"/>
  <c r="AE2728" i="5"/>
  <c r="AD2728" i="5"/>
  <c r="AC2728" i="5"/>
  <c r="AH2727" i="5"/>
  <c r="AG2727" i="5"/>
  <c r="AF2727" i="5"/>
  <c r="AE2727" i="5"/>
  <c r="AD2727" i="5"/>
  <c r="AC2727" i="5"/>
  <c r="AH2726" i="5"/>
  <c r="AG2726" i="5"/>
  <c r="AF2726" i="5"/>
  <c r="AE2726" i="5"/>
  <c r="AD2726" i="5"/>
  <c r="AC2726" i="5"/>
  <c r="AH2725" i="5"/>
  <c r="AG2725" i="5"/>
  <c r="AF2725" i="5"/>
  <c r="AE2725" i="5"/>
  <c r="AD2725" i="5"/>
  <c r="AC2725" i="5"/>
  <c r="AH2724" i="5"/>
  <c r="AG2724" i="5"/>
  <c r="AF2724" i="5"/>
  <c r="AE2724" i="5"/>
  <c r="AD2724" i="5"/>
  <c r="AC2724" i="5"/>
  <c r="AH2723" i="5"/>
  <c r="AG2723" i="5"/>
  <c r="AF2723" i="5"/>
  <c r="AE2723" i="5"/>
  <c r="AD2723" i="5"/>
  <c r="AC2723" i="5"/>
  <c r="AH2722" i="5"/>
  <c r="AG2722" i="5"/>
  <c r="AF2722" i="5"/>
  <c r="AE2722" i="5"/>
  <c r="AD2722" i="5"/>
  <c r="AC2722" i="5"/>
  <c r="AH2721" i="5"/>
  <c r="AG2721" i="5"/>
  <c r="AF2721" i="5"/>
  <c r="AE2721" i="5"/>
  <c r="AD2721" i="5"/>
  <c r="AC2721" i="5"/>
  <c r="AH2720" i="5"/>
  <c r="AG2720" i="5"/>
  <c r="AF2720" i="5"/>
  <c r="AE2720" i="5"/>
  <c r="AD2720" i="5"/>
  <c r="AC2720" i="5"/>
  <c r="AH2719" i="5"/>
  <c r="AG2719" i="5"/>
  <c r="AF2719" i="5"/>
  <c r="AE2719" i="5"/>
  <c r="AD2719" i="5"/>
  <c r="AC2719" i="5"/>
  <c r="AH2718" i="5"/>
  <c r="AG2718" i="5"/>
  <c r="AF2718" i="5"/>
  <c r="AE2718" i="5"/>
  <c r="AD2718" i="5"/>
  <c r="AC2718" i="5"/>
  <c r="AH2717" i="5"/>
  <c r="AG2717" i="5"/>
  <c r="AF2717" i="5"/>
  <c r="AE2717" i="5"/>
  <c r="AD2717" i="5"/>
  <c r="AC2717" i="5"/>
  <c r="AH2716" i="5"/>
  <c r="AG2716" i="5"/>
  <c r="AF2716" i="5"/>
  <c r="AE2716" i="5"/>
  <c r="AD2716" i="5"/>
  <c r="AC2716" i="5"/>
  <c r="AH2715" i="5"/>
  <c r="AG2715" i="5"/>
  <c r="AF2715" i="5"/>
  <c r="AE2715" i="5"/>
  <c r="AD2715" i="5"/>
  <c r="AC2715" i="5"/>
  <c r="AH2714" i="5"/>
  <c r="AG2714" i="5"/>
  <c r="AF2714" i="5"/>
  <c r="AE2714" i="5"/>
  <c r="AD2714" i="5"/>
  <c r="AC2714" i="5"/>
  <c r="AH2713" i="5"/>
  <c r="AG2713" i="5"/>
  <c r="AF2713" i="5"/>
  <c r="AE2713" i="5"/>
  <c r="AD2713" i="5"/>
  <c r="AC2713" i="5"/>
  <c r="AH2712" i="5"/>
  <c r="AG2712" i="5"/>
  <c r="AF2712" i="5"/>
  <c r="AE2712" i="5"/>
  <c r="AD2712" i="5"/>
  <c r="AC2712" i="5"/>
  <c r="AH2711" i="5"/>
  <c r="AG2711" i="5"/>
  <c r="AF2711" i="5"/>
  <c r="AE2711" i="5"/>
  <c r="AD2711" i="5"/>
  <c r="AC2711" i="5"/>
  <c r="AH2710" i="5"/>
  <c r="AG2710" i="5"/>
  <c r="AF2710" i="5"/>
  <c r="AE2710" i="5"/>
  <c r="AD2710" i="5"/>
  <c r="AC2710" i="5"/>
  <c r="AH2709" i="5"/>
  <c r="AG2709" i="5"/>
  <c r="AF2709" i="5"/>
  <c r="AE2709" i="5"/>
  <c r="AD2709" i="5"/>
  <c r="AC2709" i="5"/>
  <c r="AH2708" i="5"/>
  <c r="AG2708" i="5"/>
  <c r="AF2708" i="5"/>
  <c r="AE2708" i="5"/>
  <c r="AD2708" i="5"/>
  <c r="AC2708" i="5"/>
  <c r="AH2707" i="5"/>
  <c r="AG2707" i="5"/>
  <c r="AF2707" i="5"/>
  <c r="AE2707" i="5"/>
  <c r="AD2707" i="5"/>
  <c r="AC2707" i="5"/>
  <c r="AH2706" i="5"/>
  <c r="AG2706" i="5"/>
  <c r="AF2706" i="5"/>
  <c r="AE2706" i="5"/>
  <c r="AD2706" i="5"/>
  <c r="AC2706" i="5"/>
  <c r="AH2705" i="5"/>
  <c r="AG2705" i="5"/>
  <c r="AF2705" i="5"/>
  <c r="AE2705" i="5"/>
  <c r="AD2705" i="5"/>
  <c r="AC2705" i="5"/>
  <c r="AH2704" i="5"/>
  <c r="AG2704" i="5"/>
  <c r="AF2704" i="5"/>
  <c r="AE2704" i="5"/>
  <c r="AD2704" i="5"/>
  <c r="AC2704" i="5"/>
  <c r="AH2703" i="5"/>
  <c r="AG2703" i="5"/>
  <c r="AF2703" i="5"/>
  <c r="AE2703" i="5"/>
  <c r="AD2703" i="5"/>
  <c r="AC2703" i="5"/>
  <c r="AH2702" i="5"/>
  <c r="AG2702" i="5"/>
  <c r="AF2702" i="5"/>
  <c r="AE2702" i="5"/>
  <c r="AD2702" i="5"/>
  <c r="AC2702" i="5"/>
  <c r="AH2701" i="5"/>
  <c r="AG2701" i="5"/>
  <c r="AF2701" i="5"/>
  <c r="AE2701" i="5"/>
  <c r="AD2701" i="5"/>
  <c r="AC2701" i="5"/>
  <c r="AH2700" i="5"/>
  <c r="AG2700" i="5"/>
  <c r="AF2700" i="5"/>
  <c r="AE2700" i="5"/>
  <c r="AD2700" i="5"/>
  <c r="AC2700" i="5"/>
  <c r="AH2699" i="5"/>
  <c r="AG2699" i="5"/>
  <c r="AF2699" i="5"/>
  <c r="AE2699" i="5"/>
  <c r="AD2699" i="5"/>
  <c r="AC2699" i="5"/>
  <c r="AH2698" i="5"/>
  <c r="AG2698" i="5"/>
  <c r="AF2698" i="5"/>
  <c r="AE2698" i="5"/>
  <c r="AD2698" i="5"/>
  <c r="AC2698" i="5"/>
  <c r="AH2697" i="5"/>
  <c r="AG2697" i="5"/>
  <c r="AF2697" i="5"/>
  <c r="AE2697" i="5"/>
  <c r="AD2697" i="5"/>
  <c r="AC2697" i="5"/>
  <c r="AH2696" i="5"/>
  <c r="AG2696" i="5"/>
  <c r="AF2696" i="5"/>
  <c r="AE2696" i="5"/>
  <c r="AD2696" i="5"/>
  <c r="AC2696" i="5"/>
  <c r="AH2695" i="5"/>
  <c r="AG2695" i="5"/>
  <c r="AF2695" i="5"/>
  <c r="AE2695" i="5"/>
  <c r="AD2695" i="5"/>
  <c r="AC2695" i="5"/>
  <c r="AH2694" i="5"/>
  <c r="AG2694" i="5"/>
  <c r="AF2694" i="5"/>
  <c r="AE2694" i="5"/>
  <c r="AD2694" i="5"/>
  <c r="AC2694" i="5"/>
  <c r="AH2693" i="5"/>
  <c r="AG2693" i="5"/>
  <c r="AF2693" i="5"/>
  <c r="AE2693" i="5"/>
  <c r="AD2693" i="5"/>
  <c r="AC2693" i="5"/>
  <c r="AH2692" i="5"/>
  <c r="AG2692" i="5"/>
  <c r="AF2692" i="5"/>
  <c r="AE2692" i="5"/>
  <c r="AD2692" i="5"/>
  <c r="AC2692" i="5"/>
  <c r="AH2691" i="5"/>
  <c r="AG2691" i="5"/>
  <c r="AF2691" i="5"/>
  <c r="AE2691" i="5"/>
  <c r="AD2691" i="5"/>
  <c r="AC2691" i="5"/>
  <c r="AH2690" i="5"/>
  <c r="AG2690" i="5"/>
  <c r="AF2690" i="5"/>
  <c r="AE2690" i="5"/>
  <c r="AD2690" i="5"/>
  <c r="AC2690" i="5"/>
  <c r="AH2689" i="5"/>
  <c r="AG2689" i="5"/>
  <c r="AF2689" i="5"/>
  <c r="AE2689" i="5"/>
  <c r="AD2689" i="5"/>
  <c r="AC2689" i="5"/>
  <c r="AH2688" i="5"/>
  <c r="AG2688" i="5"/>
  <c r="AF2688" i="5"/>
  <c r="AE2688" i="5"/>
  <c r="AD2688" i="5"/>
  <c r="AC2688" i="5"/>
  <c r="AH2687" i="5"/>
  <c r="AG2687" i="5"/>
  <c r="AF2687" i="5"/>
  <c r="AE2687" i="5"/>
  <c r="AD2687" i="5"/>
  <c r="AC2687" i="5"/>
  <c r="AH2686" i="5"/>
  <c r="AG2686" i="5"/>
  <c r="AF2686" i="5"/>
  <c r="AE2686" i="5"/>
  <c r="AD2686" i="5"/>
  <c r="AC2686" i="5"/>
  <c r="AH2685" i="5"/>
  <c r="AG2685" i="5"/>
  <c r="AF2685" i="5"/>
  <c r="AE2685" i="5"/>
  <c r="AD2685" i="5"/>
  <c r="AC2685" i="5"/>
  <c r="AH2684" i="5"/>
  <c r="AG2684" i="5"/>
  <c r="AF2684" i="5"/>
  <c r="AE2684" i="5"/>
  <c r="AD2684" i="5"/>
  <c r="AC2684" i="5"/>
  <c r="AH2683" i="5"/>
  <c r="AG2683" i="5"/>
  <c r="AF2683" i="5"/>
  <c r="AE2683" i="5"/>
  <c r="AD2683" i="5"/>
  <c r="AC2683" i="5"/>
  <c r="AH2682" i="5"/>
  <c r="AG2682" i="5"/>
  <c r="AF2682" i="5"/>
  <c r="AE2682" i="5"/>
  <c r="AD2682" i="5"/>
  <c r="AC2682" i="5"/>
  <c r="AH2681" i="5"/>
  <c r="AG2681" i="5"/>
  <c r="AF2681" i="5"/>
  <c r="AE2681" i="5"/>
  <c r="AD2681" i="5"/>
  <c r="AC2681" i="5"/>
  <c r="AH2680" i="5"/>
  <c r="AG2680" i="5"/>
  <c r="AF2680" i="5"/>
  <c r="AE2680" i="5"/>
  <c r="AD2680" i="5"/>
  <c r="AC2680" i="5"/>
  <c r="AH2679" i="5"/>
  <c r="AG2679" i="5"/>
  <c r="AF2679" i="5"/>
  <c r="AE2679" i="5"/>
  <c r="AD2679" i="5"/>
  <c r="AC2679" i="5"/>
  <c r="AH2678" i="5"/>
  <c r="AG2678" i="5"/>
  <c r="AF2678" i="5"/>
  <c r="AE2678" i="5"/>
  <c r="AD2678" i="5"/>
  <c r="AC2678" i="5"/>
  <c r="AH2677" i="5"/>
  <c r="AG2677" i="5"/>
  <c r="AF2677" i="5"/>
  <c r="AE2677" i="5"/>
  <c r="AD2677" i="5"/>
  <c r="AC2677" i="5"/>
  <c r="AH2676" i="5"/>
  <c r="AG2676" i="5"/>
  <c r="AF2676" i="5"/>
  <c r="AE2676" i="5"/>
  <c r="AD2676" i="5"/>
  <c r="AC2676" i="5"/>
  <c r="AH2675" i="5"/>
  <c r="AG2675" i="5"/>
  <c r="AF2675" i="5"/>
  <c r="AE2675" i="5"/>
  <c r="AD2675" i="5"/>
  <c r="AC2675" i="5"/>
  <c r="AH2674" i="5"/>
  <c r="AG2674" i="5"/>
  <c r="AF2674" i="5"/>
  <c r="AE2674" i="5"/>
  <c r="AD2674" i="5"/>
  <c r="AC2674" i="5"/>
  <c r="AH2673" i="5"/>
  <c r="AG2673" i="5"/>
  <c r="AF2673" i="5"/>
  <c r="AE2673" i="5"/>
  <c r="AD2673" i="5"/>
  <c r="AC2673" i="5"/>
  <c r="AH2672" i="5"/>
  <c r="AG2672" i="5"/>
  <c r="AF2672" i="5"/>
  <c r="AE2672" i="5"/>
  <c r="AD2672" i="5"/>
  <c r="AC2672" i="5"/>
  <c r="AH2671" i="5"/>
  <c r="AG2671" i="5"/>
  <c r="AF2671" i="5"/>
  <c r="AE2671" i="5"/>
  <c r="AD2671" i="5"/>
  <c r="AC2671" i="5"/>
  <c r="AH2670" i="5"/>
  <c r="AG2670" i="5"/>
  <c r="AF2670" i="5"/>
  <c r="AE2670" i="5"/>
  <c r="AD2670" i="5"/>
  <c r="AC2670" i="5"/>
  <c r="AH2669" i="5"/>
  <c r="AG2669" i="5"/>
  <c r="AF2669" i="5"/>
  <c r="AE2669" i="5"/>
  <c r="AD2669" i="5"/>
  <c r="AC2669" i="5"/>
  <c r="AH2668" i="5"/>
  <c r="AG2668" i="5"/>
  <c r="AF2668" i="5"/>
  <c r="AE2668" i="5"/>
  <c r="AD2668" i="5"/>
  <c r="AC2668" i="5"/>
  <c r="AH2667" i="5"/>
  <c r="AG2667" i="5"/>
  <c r="AF2667" i="5"/>
  <c r="AE2667" i="5"/>
  <c r="AD2667" i="5"/>
  <c r="AC2667" i="5"/>
  <c r="AH2666" i="5"/>
  <c r="AG2666" i="5"/>
  <c r="AF2666" i="5"/>
  <c r="AE2666" i="5"/>
  <c r="AD2666" i="5"/>
  <c r="AC2666" i="5"/>
  <c r="AH2665" i="5"/>
  <c r="AG2665" i="5"/>
  <c r="AF2665" i="5"/>
  <c r="AE2665" i="5"/>
  <c r="AD2665" i="5"/>
  <c r="AC2665" i="5"/>
  <c r="AH2664" i="5"/>
  <c r="AG2664" i="5"/>
  <c r="AF2664" i="5"/>
  <c r="AE2664" i="5"/>
  <c r="AD2664" i="5"/>
  <c r="AC2664" i="5"/>
  <c r="AH2663" i="5"/>
  <c r="AG2663" i="5"/>
  <c r="AF2663" i="5"/>
  <c r="AE2663" i="5"/>
  <c r="AD2663" i="5"/>
  <c r="AC2663" i="5"/>
  <c r="AH2662" i="5"/>
  <c r="AG2662" i="5"/>
  <c r="AF2662" i="5"/>
  <c r="AE2662" i="5"/>
  <c r="AD2662" i="5"/>
  <c r="AC2662" i="5"/>
  <c r="AH2661" i="5"/>
  <c r="AG2661" i="5"/>
  <c r="AF2661" i="5"/>
  <c r="AE2661" i="5"/>
  <c r="AD2661" i="5"/>
  <c r="AC2661" i="5"/>
  <c r="AH2660" i="5"/>
  <c r="AG2660" i="5"/>
  <c r="AF2660" i="5"/>
  <c r="AE2660" i="5"/>
  <c r="AD2660" i="5"/>
  <c r="AC2660" i="5"/>
  <c r="AH2659" i="5"/>
  <c r="AG2659" i="5"/>
  <c r="AF2659" i="5"/>
  <c r="AE2659" i="5"/>
  <c r="AD2659" i="5"/>
  <c r="AC2659" i="5"/>
  <c r="AH2658" i="5"/>
  <c r="AG2658" i="5"/>
  <c r="AF2658" i="5"/>
  <c r="AE2658" i="5"/>
  <c r="AD2658" i="5"/>
  <c r="AC2658" i="5"/>
  <c r="AH2657" i="5"/>
  <c r="AG2657" i="5"/>
  <c r="AF2657" i="5"/>
  <c r="AE2657" i="5"/>
  <c r="AD2657" i="5"/>
  <c r="AC2657" i="5"/>
  <c r="AH2656" i="5"/>
  <c r="AG2656" i="5"/>
  <c r="AF2656" i="5"/>
  <c r="AE2656" i="5"/>
  <c r="AD2656" i="5"/>
  <c r="AC2656" i="5"/>
  <c r="AH2655" i="5"/>
  <c r="AG2655" i="5"/>
  <c r="AF2655" i="5"/>
  <c r="AE2655" i="5"/>
  <c r="AD2655" i="5"/>
  <c r="AC2655" i="5"/>
  <c r="AH2654" i="5"/>
  <c r="AG2654" i="5"/>
  <c r="AF2654" i="5"/>
  <c r="AE2654" i="5"/>
  <c r="AD2654" i="5"/>
  <c r="AC2654" i="5"/>
  <c r="AH2653" i="5"/>
  <c r="AG2653" i="5"/>
  <c r="AF2653" i="5"/>
  <c r="AE2653" i="5"/>
  <c r="AD2653" i="5"/>
  <c r="AC2653" i="5"/>
  <c r="AH2652" i="5"/>
  <c r="AG2652" i="5"/>
  <c r="AF2652" i="5"/>
  <c r="AE2652" i="5"/>
  <c r="AD2652" i="5"/>
  <c r="AC2652" i="5"/>
  <c r="AH2651" i="5"/>
  <c r="AG2651" i="5"/>
  <c r="AF2651" i="5"/>
  <c r="AE2651" i="5"/>
  <c r="AD2651" i="5"/>
  <c r="AC2651" i="5"/>
  <c r="AH2650" i="5"/>
  <c r="AG2650" i="5"/>
  <c r="AF2650" i="5"/>
  <c r="AE2650" i="5"/>
  <c r="AD2650" i="5"/>
  <c r="AC2650" i="5"/>
  <c r="AH2649" i="5"/>
  <c r="AG2649" i="5"/>
  <c r="AF2649" i="5"/>
  <c r="AE2649" i="5"/>
  <c r="AD2649" i="5"/>
  <c r="AC2649" i="5"/>
  <c r="AH2648" i="5"/>
  <c r="AG2648" i="5"/>
  <c r="AF2648" i="5"/>
  <c r="AE2648" i="5"/>
  <c r="AD2648" i="5"/>
  <c r="AC2648" i="5"/>
  <c r="AH2647" i="5"/>
  <c r="AG2647" i="5"/>
  <c r="AF2647" i="5"/>
  <c r="AE2647" i="5"/>
  <c r="AD2647" i="5"/>
  <c r="AC2647" i="5"/>
  <c r="AH2646" i="5"/>
  <c r="AG2646" i="5"/>
  <c r="AF2646" i="5"/>
  <c r="AE2646" i="5"/>
  <c r="AD2646" i="5"/>
  <c r="AC2646" i="5"/>
  <c r="AH2645" i="5"/>
  <c r="AG2645" i="5"/>
  <c r="AF2645" i="5"/>
  <c r="AE2645" i="5"/>
  <c r="AD2645" i="5"/>
  <c r="AC2645" i="5"/>
  <c r="AH2644" i="5"/>
  <c r="AG2644" i="5"/>
  <c r="AF2644" i="5"/>
  <c r="AE2644" i="5"/>
  <c r="AD2644" i="5"/>
  <c r="AC2644" i="5"/>
  <c r="AH2643" i="5"/>
  <c r="AG2643" i="5"/>
  <c r="AF2643" i="5"/>
  <c r="AE2643" i="5"/>
  <c r="AD2643" i="5"/>
  <c r="AC2643" i="5"/>
  <c r="AH2642" i="5"/>
  <c r="AG2642" i="5"/>
  <c r="AF2642" i="5"/>
  <c r="AE2642" i="5"/>
  <c r="AD2642" i="5"/>
  <c r="AC2642" i="5"/>
  <c r="AH2641" i="5"/>
  <c r="AG2641" i="5"/>
  <c r="AF2641" i="5"/>
  <c r="AE2641" i="5"/>
  <c r="AD2641" i="5"/>
  <c r="AC2641" i="5"/>
  <c r="AH2640" i="5"/>
  <c r="AG2640" i="5"/>
  <c r="AF2640" i="5"/>
  <c r="AE2640" i="5"/>
  <c r="AD2640" i="5"/>
  <c r="AC2640" i="5"/>
  <c r="AH2639" i="5"/>
  <c r="AG2639" i="5"/>
  <c r="AF2639" i="5"/>
  <c r="AE2639" i="5"/>
  <c r="AD2639" i="5"/>
  <c r="AC2639" i="5"/>
  <c r="AH2638" i="5"/>
  <c r="AG2638" i="5"/>
  <c r="AF2638" i="5"/>
  <c r="AE2638" i="5"/>
  <c r="AD2638" i="5"/>
  <c r="AC2638" i="5"/>
  <c r="AH2637" i="5"/>
  <c r="AG2637" i="5"/>
  <c r="AF2637" i="5"/>
  <c r="AE2637" i="5"/>
  <c r="AD2637" i="5"/>
  <c r="AC2637" i="5"/>
  <c r="AH2636" i="5"/>
  <c r="AG2636" i="5"/>
  <c r="AF2636" i="5"/>
  <c r="AE2636" i="5"/>
  <c r="AD2636" i="5"/>
  <c r="AC2636" i="5"/>
  <c r="AH2635" i="5"/>
  <c r="AG2635" i="5"/>
  <c r="AF2635" i="5"/>
  <c r="AE2635" i="5"/>
  <c r="AD2635" i="5"/>
  <c r="AC2635" i="5"/>
  <c r="AH2634" i="5"/>
  <c r="AG2634" i="5"/>
  <c r="AF2634" i="5"/>
  <c r="AE2634" i="5"/>
  <c r="AD2634" i="5"/>
  <c r="AC2634" i="5"/>
  <c r="AH2633" i="5"/>
  <c r="AG2633" i="5"/>
  <c r="AF2633" i="5"/>
  <c r="AE2633" i="5"/>
  <c r="AD2633" i="5"/>
  <c r="AC2633" i="5"/>
  <c r="AH2632" i="5"/>
  <c r="AG2632" i="5"/>
  <c r="AF2632" i="5"/>
  <c r="AE2632" i="5"/>
  <c r="AD2632" i="5"/>
  <c r="AC2632" i="5"/>
  <c r="AH2631" i="5"/>
  <c r="AG2631" i="5"/>
  <c r="AF2631" i="5"/>
  <c r="AE2631" i="5"/>
  <c r="AD2631" i="5"/>
  <c r="AC2631" i="5"/>
  <c r="AH2630" i="5"/>
  <c r="AG2630" i="5"/>
  <c r="AF2630" i="5"/>
  <c r="AE2630" i="5"/>
  <c r="AD2630" i="5"/>
  <c r="AC2630" i="5"/>
  <c r="AH2629" i="5"/>
  <c r="AG2629" i="5"/>
  <c r="AF2629" i="5"/>
  <c r="AE2629" i="5"/>
  <c r="AD2629" i="5"/>
  <c r="AC2629" i="5"/>
  <c r="AH2628" i="5"/>
  <c r="AG2628" i="5"/>
  <c r="AF2628" i="5"/>
  <c r="AE2628" i="5"/>
  <c r="AD2628" i="5"/>
  <c r="AC2628" i="5"/>
  <c r="AH2627" i="5"/>
  <c r="AG2627" i="5"/>
  <c r="AF2627" i="5"/>
  <c r="AE2627" i="5"/>
  <c r="AD2627" i="5"/>
  <c r="AC2627" i="5"/>
  <c r="AH2626" i="5"/>
  <c r="AG2626" i="5"/>
  <c r="AF2626" i="5"/>
  <c r="AE2626" i="5"/>
  <c r="AD2626" i="5"/>
  <c r="AC2626" i="5"/>
  <c r="AH2625" i="5"/>
  <c r="AG2625" i="5"/>
  <c r="AF2625" i="5"/>
  <c r="AE2625" i="5"/>
  <c r="AD2625" i="5"/>
  <c r="AC2625" i="5"/>
  <c r="AH2624" i="5"/>
  <c r="AG2624" i="5"/>
  <c r="AF2624" i="5"/>
  <c r="AE2624" i="5"/>
  <c r="AD2624" i="5"/>
  <c r="AC2624" i="5"/>
  <c r="AH2623" i="5"/>
  <c r="AG2623" i="5"/>
  <c r="AF2623" i="5"/>
  <c r="AE2623" i="5"/>
  <c r="AD2623" i="5"/>
  <c r="AC2623" i="5"/>
  <c r="AH2622" i="5"/>
  <c r="AG2622" i="5"/>
  <c r="AF2622" i="5"/>
  <c r="AE2622" i="5"/>
  <c r="AD2622" i="5"/>
  <c r="AC2622" i="5"/>
  <c r="AH2621" i="5"/>
  <c r="AG2621" i="5"/>
  <c r="AF2621" i="5"/>
  <c r="AE2621" i="5"/>
  <c r="AD2621" i="5"/>
  <c r="AC2621" i="5"/>
  <c r="AH2620" i="5"/>
  <c r="AG2620" i="5"/>
  <c r="AF2620" i="5"/>
  <c r="AE2620" i="5"/>
  <c r="AD2620" i="5"/>
  <c r="AC2620" i="5"/>
  <c r="AH2619" i="5"/>
  <c r="AG2619" i="5"/>
  <c r="AF2619" i="5"/>
  <c r="AE2619" i="5"/>
  <c r="AD2619" i="5"/>
  <c r="AC2619" i="5"/>
  <c r="AH2618" i="5"/>
  <c r="AG2618" i="5"/>
  <c r="AF2618" i="5"/>
  <c r="AE2618" i="5"/>
  <c r="AD2618" i="5"/>
  <c r="AC2618" i="5"/>
  <c r="AH2617" i="5"/>
  <c r="AG2617" i="5"/>
  <c r="AF2617" i="5"/>
  <c r="AE2617" i="5"/>
  <c r="AD2617" i="5"/>
  <c r="AC2617" i="5"/>
  <c r="AH2616" i="5"/>
  <c r="AG2616" i="5"/>
  <c r="AF2616" i="5"/>
  <c r="AE2616" i="5"/>
  <c r="AD2616" i="5"/>
  <c r="AC2616" i="5"/>
  <c r="AH2615" i="5"/>
  <c r="AG2615" i="5"/>
  <c r="AF2615" i="5"/>
  <c r="AE2615" i="5"/>
  <c r="AD2615" i="5"/>
  <c r="AC2615" i="5"/>
  <c r="AH2614" i="5"/>
  <c r="AG2614" i="5"/>
  <c r="AF2614" i="5"/>
  <c r="AE2614" i="5"/>
  <c r="AD2614" i="5"/>
  <c r="AC2614" i="5"/>
  <c r="AH2613" i="5"/>
  <c r="AG2613" i="5"/>
  <c r="AF2613" i="5"/>
  <c r="AE2613" i="5"/>
  <c r="AD2613" i="5"/>
  <c r="AC2613" i="5"/>
  <c r="AH2612" i="5"/>
  <c r="AG2612" i="5"/>
  <c r="AF2612" i="5"/>
  <c r="AE2612" i="5"/>
  <c r="AD2612" i="5"/>
  <c r="AC2612" i="5"/>
  <c r="AH2611" i="5"/>
  <c r="AG2611" i="5"/>
  <c r="AF2611" i="5"/>
  <c r="AE2611" i="5"/>
  <c r="AD2611" i="5"/>
  <c r="AC2611" i="5"/>
  <c r="AH2610" i="5"/>
  <c r="AG2610" i="5"/>
  <c r="AF2610" i="5"/>
  <c r="AE2610" i="5"/>
  <c r="AD2610" i="5"/>
  <c r="AC2610" i="5"/>
  <c r="AH2609" i="5"/>
  <c r="AG2609" i="5"/>
  <c r="AF2609" i="5"/>
  <c r="AE2609" i="5"/>
  <c r="AD2609" i="5"/>
  <c r="AC2609" i="5"/>
  <c r="AH2608" i="5"/>
  <c r="AG2608" i="5"/>
  <c r="AF2608" i="5"/>
  <c r="AE2608" i="5"/>
  <c r="AD2608" i="5"/>
  <c r="AC2608" i="5"/>
  <c r="AH2607" i="5"/>
  <c r="AG2607" i="5"/>
  <c r="AF2607" i="5"/>
  <c r="AE2607" i="5"/>
  <c r="AD2607" i="5"/>
  <c r="AC2607" i="5"/>
  <c r="AH2606" i="5"/>
  <c r="AG2606" i="5"/>
  <c r="AF2606" i="5"/>
  <c r="AE2606" i="5"/>
  <c r="AD2606" i="5"/>
  <c r="AC2606" i="5"/>
  <c r="AH2605" i="5"/>
  <c r="AG2605" i="5"/>
  <c r="AF2605" i="5"/>
  <c r="AE2605" i="5"/>
  <c r="AD2605" i="5"/>
  <c r="AC2605" i="5"/>
  <c r="AH2604" i="5"/>
  <c r="AG2604" i="5"/>
  <c r="AF2604" i="5"/>
  <c r="AE2604" i="5"/>
  <c r="AD2604" i="5"/>
  <c r="AC2604" i="5"/>
  <c r="AH2603" i="5"/>
  <c r="AG2603" i="5"/>
  <c r="AF2603" i="5"/>
  <c r="AE2603" i="5"/>
  <c r="AD2603" i="5"/>
  <c r="AC2603" i="5"/>
  <c r="AH2602" i="5"/>
  <c r="AG2602" i="5"/>
  <c r="AF2602" i="5"/>
  <c r="AE2602" i="5"/>
  <c r="AD2602" i="5"/>
  <c r="AC2602" i="5"/>
  <c r="AH2601" i="5"/>
  <c r="AG2601" i="5"/>
  <c r="AF2601" i="5"/>
  <c r="AE2601" i="5"/>
  <c r="AD2601" i="5"/>
  <c r="AC2601" i="5"/>
  <c r="AH2600" i="5"/>
  <c r="AG2600" i="5"/>
  <c r="AF2600" i="5"/>
  <c r="AE2600" i="5"/>
  <c r="AD2600" i="5"/>
  <c r="AC2600" i="5"/>
  <c r="AH2599" i="5"/>
  <c r="AG2599" i="5"/>
  <c r="AF2599" i="5"/>
  <c r="AE2599" i="5"/>
  <c r="AD2599" i="5"/>
  <c r="AC2599" i="5"/>
  <c r="AH2598" i="5"/>
  <c r="AG2598" i="5"/>
  <c r="AF2598" i="5"/>
  <c r="AE2598" i="5"/>
  <c r="AD2598" i="5"/>
  <c r="AC2598" i="5"/>
  <c r="AH2597" i="5"/>
  <c r="AG2597" i="5"/>
  <c r="AF2597" i="5"/>
  <c r="AE2597" i="5"/>
  <c r="AD2597" i="5"/>
  <c r="AC2597" i="5"/>
  <c r="AH2596" i="5"/>
  <c r="AG2596" i="5"/>
  <c r="AF2596" i="5"/>
  <c r="AE2596" i="5"/>
  <c r="AD2596" i="5"/>
  <c r="AC2596" i="5"/>
  <c r="AH2595" i="5"/>
  <c r="AG2595" i="5"/>
  <c r="AF2595" i="5"/>
  <c r="AE2595" i="5"/>
  <c r="AD2595" i="5"/>
  <c r="AC2595" i="5"/>
  <c r="AH2594" i="5"/>
  <c r="AG2594" i="5"/>
  <c r="AF2594" i="5"/>
  <c r="AE2594" i="5"/>
  <c r="AD2594" i="5"/>
  <c r="AC2594" i="5"/>
  <c r="AH2593" i="5"/>
  <c r="AG2593" i="5"/>
  <c r="AF2593" i="5"/>
  <c r="AE2593" i="5"/>
  <c r="AD2593" i="5"/>
  <c r="AC2593" i="5"/>
  <c r="AH2592" i="5"/>
  <c r="AG2592" i="5"/>
  <c r="AF2592" i="5"/>
  <c r="AE2592" i="5"/>
  <c r="AD2592" i="5"/>
  <c r="AC2592" i="5"/>
  <c r="AH2591" i="5"/>
  <c r="AG2591" i="5"/>
  <c r="AF2591" i="5"/>
  <c r="AE2591" i="5"/>
  <c r="AD2591" i="5"/>
  <c r="AC2591" i="5"/>
  <c r="AH2590" i="5"/>
  <c r="AG2590" i="5"/>
  <c r="AF2590" i="5"/>
  <c r="AE2590" i="5"/>
  <c r="AD2590" i="5"/>
  <c r="AC2590" i="5"/>
  <c r="AH2589" i="5"/>
  <c r="AG2589" i="5"/>
  <c r="AF2589" i="5"/>
  <c r="AE2589" i="5"/>
  <c r="AD2589" i="5"/>
  <c r="AC2589" i="5"/>
  <c r="AH2588" i="5"/>
  <c r="AG2588" i="5"/>
  <c r="AF2588" i="5"/>
  <c r="AE2588" i="5"/>
  <c r="AD2588" i="5"/>
  <c r="AC2588" i="5"/>
  <c r="AH2587" i="5"/>
  <c r="AG2587" i="5"/>
  <c r="AF2587" i="5"/>
  <c r="AE2587" i="5"/>
  <c r="AD2587" i="5"/>
  <c r="AC2587" i="5"/>
  <c r="AH2586" i="5"/>
  <c r="AG2586" i="5"/>
  <c r="AF2586" i="5"/>
  <c r="AE2586" i="5"/>
  <c r="AD2586" i="5"/>
  <c r="AC2586" i="5"/>
  <c r="AH2585" i="5"/>
  <c r="AG2585" i="5"/>
  <c r="AF2585" i="5"/>
  <c r="AE2585" i="5"/>
  <c r="AD2585" i="5"/>
  <c r="AC2585" i="5"/>
  <c r="AH2584" i="5"/>
  <c r="AG2584" i="5"/>
  <c r="AF2584" i="5"/>
  <c r="AE2584" i="5"/>
  <c r="AD2584" i="5"/>
  <c r="AC2584" i="5"/>
  <c r="AH2583" i="5"/>
  <c r="AG2583" i="5"/>
  <c r="AF2583" i="5"/>
  <c r="AE2583" i="5"/>
  <c r="AD2583" i="5"/>
  <c r="AC2583" i="5"/>
  <c r="AH2582" i="5"/>
  <c r="AG2582" i="5"/>
  <c r="AF2582" i="5"/>
  <c r="AE2582" i="5"/>
  <c r="AD2582" i="5"/>
  <c r="AC2582" i="5"/>
  <c r="AH2581" i="5"/>
  <c r="AG2581" i="5"/>
  <c r="AF2581" i="5"/>
  <c r="AE2581" i="5"/>
  <c r="AD2581" i="5"/>
  <c r="AC2581" i="5"/>
  <c r="AH2580" i="5"/>
  <c r="AG2580" i="5"/>
  <c r="AF2580" i="5"/>
  <c r="AE2580" i="5"/>
  <c r="AD2580" i="5"/>
  <c r="AC2580" i="5"/>
  <c r="AH2579" i="5"/>
  <c r="AG2579" i="5"/>
  <c r="AF2579" i="5"/>
  <c r="AE2579" i="5"/>
  <c r="AD2579" i="5"/>
  <c r="AC2579" i="5"/>
  <c r="AH2578" i="5"/>
  <c r="AG2578" i="5"/>
  <c r="AF2578" i="5"/>
  <c r="AE2578" i="5"/>
  <c r="AD2578" i="5"/>
  <c r="AC2578" i="5"/>
  <c r="AH2577" i="5"/>
  <c r="AG2577" i="5"/>
  <c r="AF2577" i="5"/>
  <c r="AE2577" i="5"/>
  <c r="AD2577" i="5"/>
  <c r="AC2577" i="5"/>
  <c r="AH2576" i="5"/>
  <c r="AG2576" i="5"/>
  <c r="AF2576" i="5"/>
  <c r="AE2576" i="5"/>
  <c r="AD2576" i="5"/>
  <c r="AC2576" i="5"/>
  <c r="AH2575" i="5"/>
  <c r="AG2575" i="5"/>
  <c r="AF2575" i="5"/>
  <c r="AE2575" i="5"/>
  <c r="AD2575" i="5"/>
  <c r="AC2575" i="5"/>
  <c r="AH2574" i="5"/>
  <c r="AG2574" i="5"/>
  <c r="AF2574" i="5"/>
  <c r="AE2574" i="5"/>
  <c r="AD2574" i="5"/>
  <c r="AC2574" i="5"/>
  <c r="AH2573" i="5"/>
  <c r="AG2573" i="5"/>
  <c r="AF2573" i="5"/>
  <c r="AE2573" i="5"/>
  <c r="AD2573" i="5"/>
  <c r="AC2573" i="5"/>
  <c r="AH2572" i="5"/>
  <c r="AG2572" i="5"/>
  <c r="AF2572" i="5"/>
  <c r="AE2572" i="5"/>
  <c r="AD2572" i="5"/>
  <c r="AC2572" i="5"/>
  <c r="AH2571" i="5"/>
  <c r="AG2571" i="5"/>
  <c r="AF2571" i="5"/>
  <c r="AE2571" i="5"/>
  <c r="AD2571" i="5"/>
  <c r="AC2571" i="5"/>
  <c r="AH2570" i="5"/>
  <c r="AG2570" i="5"/>
  <c r="AF2570" i="5"/>
  <c r="AE2570" i="5"/>
  <c r="AD2570" i="5"/>
  <c r="AC2570" i="5"/>
  <c r="AH2569" i="5"/>
  <c r="AG2569" i="5"/>
  <c r="AF2569" i="5"/>
  <c r="AE2569" i="5"/>
  <c r="AD2569" i="5"/>
  <c r="AC2569" i="5"/>
  <c r="AH2568" i="5"/>
  <c r="AG2568" i="5"/>
  <c r="AF2568" i="5"/>
  <c r="AE2568" i="5"/>
  <c r="AD2568" i="5"/>
  <c r="AC2568" i="5"/>
  <c r="AH2567" i="5"/>
  <c r="AG2567" i="5"/>
  <c r="AF2567" i="5"/>
  <c r="AE2567" i="5"/>
  <c r="AD2567" i="5"/>
  <c r="AC2567" i="5"/>
  <c r="AH2566" i="5"/>
  <c r="AG2566" i="5"/>
  <c r="AF2566" i="5"/>
  <c r="AE2566" i="5"/>
  <c r="AD2566" i="5"/>
  <c r="AC2566" i="5"/>
  <c r="AH2565" i="5"/>
  <c r="AG2565" i="5"/>
  <c r="AF2565" i="5"/>
  <c r="AE2565" i="5"/>
  <c r="AD2565" i="5"/>
  <c r="AC2565" i="5"/>
  <c r="AH2564" i="5"/>
  <c r="AG2564" i="5"/>
  <c r="AF2564" i="5"/>
  <c r="AE2564" i="5"/>
  <c r="AD2564" i="5"/>
  <c r="AC2564" i="5"/>
  <c r="AH2563" i="5"/>
  <c r="AG2563" i="5"/>
  <c r="AF2563" i="5"/>
  <c r="AE2563" i="5"/>
  <c r="AD2563" i="5"/>
  <c r="AC2563" i="5"/>
  <c r="AH2562" i="5"/>
  <c r="AG2562" i="5"/>
  <c r="AF2562" i="5"/>
  <c r="AE2562" i="5"/>
  <c r="AD2562" i="5"/>
  <c r="AC2562" i="5"/>
  <c r="AH2561" i="5"/>
  <c r="AG2561" i="5"/>
  <c r="AF2561" i="5"/>
  <c r="AE2561" i="5"/>
  <c r="AD2561" i="5"/>
  <c r="AC2561" i="5"/>
  <c r="AH2560" i="5"/>
  <c r="AG2560" i="5"/>
  <c r="AF2560" i="5"/>
  <c r="AE2560" i="5"/>
  <c r="AD2560" i="5"/>
  <c r="AC2560" i="5"/>
  <c r="AH2559" i="5"/>
  <c r="AG2559" i="5"/>
  <c r="AF2559" i="5"/>
  <c r="AE2559" i="5"/>
  <c r="AD2559" i="5"/>
  <c r="AC2559" i="5"/>
  <c r="AH2558" i="5"/>
  <c r="AG2558" i="5"/>
  <c r="AF2558" i="5"/>
  <c r="AE2558" i="5"/>
  <c r="AD2558" i="5"/>
  <c r="AC2558" i="5"/>
  <c r="AH2557" i="5"/>
  <c r="AG2557" i="5"/>
  <c r="AF2557" i="5"/>
  <c r="AE2557" i="5"/>
  <c r="AD2557" i="5"/>
  <c r="AC2557" i="5"/>
  <c r="AH2556" i="5"/>
  <c r="AG2556" i="5"/>
  <c r="AF2556" i="5"/>
  <c r="AE2556" i="5"/>
  <c r="AD2556" i="5"/>
  <c r="AC2556" i="5"/>
  <c r="AH2555" i="5"/>
  <c r="AG2555" i="5"/>
  <c r="AF2555" i="5"/>
  <c r="AE2555" i="5"/>
  <c r="AD2555" i="5"/>
  <c r="AC2555" i="5"/>
  <c r="AH2554" i="5"/>
  <c r="AG2554" i="5"/>
  <c r="AF2554" i="5"/>
  <c r="AE2554" i="5"/>
  <c r="AD2554" i="5"/>
  <c r="AC2554" i="5"/>
  <c r="AH2553" i="5"/>
  <c r="AG2553" i="5"/>
  <c r="AF2553" i="5"/>
  <c r="AE2553" i="5"/>
  <c r="AD2553" i="5"/>
  <c r="AC2553" i="5"/>
  <c r="AH2552" i="5"/>
  <c r="AG2552" i="5"/>
  <c r="AF2552" i="5"/>
  <c r="AE2552" i="5"/>
  <c r="AD2552" i="5"/>
  <c r="AC2552" i="5"/>
  <c r="AH2551" i="5"/>
  <c r="AG2551" i="5"/>
  <c r="AF2551" i="5"/>
  <c r="AE2551" i="5"/>
  <c r="AD2551" i="5"/>
  <c r="AC2551" i="5"/>
  <c r="AH2550" i="5"/>
  <c r="AG2550" i="5"/>
  <c r="AF2550" i="5"/>
  <c r="AE2550" i="5"/>
  <c r="AD2550" i="5"/>
  <c r="AC2550" i="5"/>
  <c r="AH2549" i="5"/>
  <c r="AG2549" i="5"/>
  <c r="AF2549" i="5"/>
  <c r="AE2549" i="5"/>
  <c r="AD2549" i="5"/>
  <c r="AC2549" i="5"/>
  <c r="AH2548" i="5"/>
  <c r="AG2548" i="5"/>
  <c r="AF2548" i="5"/>
  <c r="AE2548" i="5"/>
  <c r="AD2548" i="5"/>
  <c r="AC2548" i="5"/>
  <c r="AH2547" i="5"/>
  <c r="AG2547" i="5"/>
  <c r="AF2547" i="5"/>
  <c r="AE2547" i="5"/>
  <c r="AD2547" i="5"/>
  <c r="AC2547" i="5"/>
  <c r="AH2546" i="5"/>
  <c r="AG2546" i="5"/>
  <c r="AF2546" i="5"/>
  <c r="AE2546" i="5"/>
  <c r="AD2546" i="5"/>
  <c r="AC2546" i="5"/>
  <c r="AH2545" i="5"/>
  <c r="AG2545" i="5"/>
  <c r="AF2545" i="5"/>
  <c r="AE2545" i="5"/>
  <c r="AD2545" i="5"/>
  <c r="AC2545" i="5"/>
  <c r="AH2544" i="5"/>
  <c r="AG2544" i="5"/>
  <c r="AF2544" i="5"/>
  <c r="AE2544" i="5"/>
  <c r="AD2544" i="5"/>
  <c r="AC2544" i="5"/>
  <c r="AH2543" i="5"/>
  <c r="AG2543" i="5"/>
  <c r="AF2543" i="5"/>
  <c r="AE2543" i="5"/>
  <c r="AD2543" i="5"/>
  <c r="AC2543" i="5"/>
  <c r="AH2542" i="5"/>
  <c r="AG2542" i="5"/>
  <c r="AF2542" i="5"/>
  <c r="AE2542" i="5"/>
  <c r="AD2542" i="5"/>
  <c r="AC2542" i="5"/>
  <c r="AH2541" i="5"/>
  <c r="AG2541" i="5"/>
  <c r="AF2541" i="5"/>
  <c r="AE2541" i="5"/>
  <c r="AD2541" i="5"/>
  <c r="AC2541" i="5"/>
  <c r="AH2540" i="5"/>
  <c r="AG2540" i="5"/>
  <c r="AF2540" i="5"/>
  <c r="AE2540" i="5"/>
  <c r="AD2540" i="5"/>
  <c r="AC2540" i="5"/>
  <c r="AH2539" i="5"/>
  <c r="AG2539" i="5"/>
  <c r="AF2539" i="5"/>
  <c r="AE2539" i="5"/>
  <c r="AD2539" i="5"/>
  <c r="AC2539" i="5"/>
  <c r="AH2538" i="5"/>
  <c r="AG2538" i="5"/>
  <c r="AF2538" i="5"/>
  <c r="AE2538" i="5"/>
  <c r="AD2538" i="5"/>
  <c r="AC2538" i="5"/>
  <c r="AH2537" i="5"/>
  <c r="AG2537" i="5"/>
  <c r="AF2537" i="5"/>
  <c r="AE2537" i="5"/>
  <c r="AD2537" i="5"/>
  <c r="AC2537" i="5"/>
  <c r="AH2536" i="5"/>
  <c r="AG2536" i="5"/>
  <c r="AF2536" i="5"/>
  <c r="AE2536" i="5"/>
  <c r="AD2536" i="5"/>
  <c r="AC2536" i="5"/>
  <c r="AH2535" i="5"/>
  <c r="AG2535" i="5"/>
  <c r="AF2535" i="5"/>
  <c r="AE2535" i="5"/>
  <c r="AD2535" i="5"/>
  <c r="AC2535" i="5"/>
  <c r="AH2534" i="5"/>
  <c r="AG2534" i="5"/>
  <c r="AF2534" i="5"/>
  <c r="AE2534" i="5"/>
  <c r="AD2534" i="5"/>
  <c r="AC2534" i="5"/>
  <c r="AH2533" i="5"/>
  <c r="AG2533" i="5"/>
  <c r="AF2533" i="5"/>
  <c r="AE2533" i="5"/>
  <c r="AD2533" i="5"/>
  <c r="AC2533" i="5"/>
  <c r="AH2532" i="5"/>
  <c r="AG2532" i="5"/>
  <c r="AF2532" i="5"/>
  <c r="AE2532" i="5"/>
  <c r="AD2532" i="5"/>
  <c r="AC2532" i="5"/>
  <c r="AH2531" i="5"/>
  <c r="AG2531" i="5"/>
  <c r="AF2531" i="5"/>
  <c r="AE2531" i="5"/>
  <c r="AD2531" i="5"/>
  <c r="AC2531" i="5"/>
  <c r="AH2530" i="5"/>
  <c r="AG2530" i="5"/>
  <c r="AF2530" i="5"/>
  <c r="AE2530" i="5"/>
  <c r="AD2530" i="5"/>
  <c r="AC2530" i="5"/>
  <c r="AH2529" i="5"/>
  <c r="AG2529" i="5"/>
  <c r="AF2529" i="5"/>
  <c r="AE2529" i="5"/>
  <c r="AD2529" i="5"/>
  <c r="AC2529" i="5"/>
  <c r="AH2528" i="5"/>
  <c r="AG2528" i="5"/>
  <c r="AF2528" i="5"/>
  <c r="AE2528" i="5"/>
  <c r="AD2528" i="5"/>
  <c r="AC2528" i="5"/>
  <c r="AH2527" i="5"/>
  <c r="AG2527" i="5"/>
  <c r="AF2527" i="5"/>
  <c r="AE2527" i="5"/>
  <c r="AD2527" i="5"/>
  <c r="AC2527" i="5"/>
  <c r="AH2526" i="5"/>
  <c r="AG2526" i="5"/>
  <c r="AF2526" i="5"/>
  <c r="AE2526" i="5"/>
  <c r="AD2526" i="5"/>
  <c r="AC2526" i="5"/>
  <c r="AH2525" i="5"/>
  <c r="AG2525" i="5"/>
  <c r="AF2525" i="5"/>
  <c r="AE2525" i="5"/>
  <c r="AD2525" i="5"/>
  <c r="AC2525" i="5"/>
  <c r="AH2524" i="5"/>
  <c r="AG2524" i="5"/>
  <c r="AF2524" i="5"/>
  <c r="AE2524" i="5"/>
  <c r="AD2524" i="5"/>
  <c r="AC2524" i="5"/>
  <c r="AH2523" i="5"/>
  <c r="AG2523" i="5"/>
  <c r="AF2523" i="5"/>
  <c r="AE2523" i="5"/>
  <c r="AD2523" i="5"/>
  <c r="AC2523" i="5"/>
  <c r="AH2522" i="5"/>
  <c r="AG2522" i="5"/>
  <c r="AF2522" i="5"/>
  <c r="AE2522" i="5"/>
  <c r="AD2522" i="5"/>
  <c r="AC2522" i="5"/>
  <c r="AH2521" i="5"/>
  <c r="AG2521" i="5"/>
  <c r="AF2521" i="5"/>
  <c r="AE2521" i="5"/>
  <c r="AD2521" i="5"/>
  <c r="AC2521" i="5"/>
  <c r="AH2520" i="5"/>
  <c r="AG2520" i="5"/>
  <c r="AF2520" i="5"/>
  <c r="AE2520" i="5"/>
  <c r="AD2520" i="5"/>
  <c r="AC2520" i="5"/>
  <c r="AH2519" i="5"/>
  <c r="AG2519" i="5"/>
  <c r="AF2519" i="5"/>
  <c r="AE2519" i="5"/>
  <c r="AD2519" i="5"/>
  <c r="AC2519" i="5"/>
  <c r="AH2518" i="5"/>
  <c r="AG2518" i="5"/>
  <c r="AF2518" i="5"/>
  <c r="AE2518" i="5"/>
  <c r="AD2518" i="5"/>
  <c r="AC2518" i="5"/>
  <c r="AH2517" i="5"/>
  <c r="AG2517" i="5"/>
  <c r="AF2517" i="5"/>
  <c r="AE2517" i="5"/>
  <c r="AD2517" i="5"/>
  <c r="AC2517" i="5"/>
  <c r="AH2516" i="5"/>
  <c r="AG2516" i="5"/>
  <c r="AF2516" i="5"/>
  <c r="AE2516" i="5"/>
  <c r="AD2516" i="5"/>
  <c r="AC2516" i="5"/>
  <c r="AH2515" i="5"/>
  <c r="AG2515" i="5"/>
  <c r="AF2515" i="5"/>
  <c r="AE2515" i="5"/>
  <c r="AD2515" i="5"/>
  <c r="AC2515" i="5"/>
  <c r="AH2514" i="5"/>
  <c r="AG2514" i="5"/>
  <c r="AF2514" i="5"/>
  <c r="AE2514" i="5"/>
  <c r="AD2514" i="5"/>
  <c r="AC2514" i="5"/>
  <c r="AH2513" i="5"/>
  <c r="AG2513" i="5"/>
  <c r="AF2513" i="5"/>
  <c r="AE2513" i="5"/>
  <c r="AD2513" i="5"/>
  <c r="AC2513" i="5"/>
  <c r="AH2512" i="5"/>
  <c r="AG2512" i="5"/>
  <c r="AF2512" i="5"/>
  <c r="AE2512" i="5"/>
  <c r="AD2512" i="5"/>
  <c r="AC2512" i="5"/>
  <c r="AH2511" i="5"/>
  <c r="AG2511" i="5"/>
  <c r="AF2511" i="5"/>
  <c r="AE2511" i="5"/>
  <c r="AD2511" i="5"/>
  <c r="AC2511" i="5"/>
  <c r="AH2510" i="5"/>
  <c r="AG2510" i="5"/>
  <c r="AF2510" i="5"/>
  <c r="AE2510" i="5"/>
  <c r="AD2510" i="5"/>
  <c r="AC2510" i="5"/>
  <c r="AH2509" i="5"/>
  <c r="AG2509" i="5"/>
  <c r="AF2509" i="5"/>
  <c r="AE2509" i="5"/>
  <c r="AD2509" i="5"/>
  <c r="AC2509" i="5"/>
  <c r="AH2508" i="5"/>
  <c r="AG2508" i="5"/>
  <c r="AF2508" i="5"/>
  <c r="AE2508" i="5"/>
  <c r="AD2508" i="5"/>
  <c r="AC2508" i="5"/>
  <c r="AH2507" i="5"/>
  <c r="AG2507" i="5"/>
  <c r="AF2507" i="5"/>
  <c r="AE2507" i="5"/>
  <c r="AD2507" i="5"/>
  <c r="AC2507" i="5"/>
  <c r="AH2506" i="5"/>
  <c r="AG2506" i="5"/>
  <c r="AF2506" i="5"/>
  <c r="AE2506" i="5"/>
  <c r="AD2506" i="5"/>
  <c r="AC2506" i="5"/>
  <c r="AH2505" i="5"/>
  <c r="AG2505" i="5"/>
  <c r="AF2505" i="5"/>
  <c r="AE2505" i="5"/>
  <c r="AD2505" i="5"/>
  <c r="AC2505" i="5"/>
  <c r="AH2504" i="5"/>
  <c r="AG2504" i="5"/>
  <c r="AF2504" i="5"/>
  <c r="AE2504" i="5"/>
  <c r="AD2504" i="5"/>
  <c r="AC2504" i="5"/>
  <c r="AH2503" i="5"/>
  <c r="AG2503" i="5"/>
  <c r="AF2503" i="5"/>
  <c r="AE2503" i="5"/>
  <c r="AD2503" i="5"/>
  <c r="AC2503" i="5"/>
  <c r="AH2502" i="5"/>
  <c r="AG2502" i="5"/>
  <c r="AF2502" i="5"/>
  <c r="AE2502" i="5"/>
  <c r="AD2502" i="5"/>
  <c r="AC2502" i="5"/>
  <c r="AH2501" i="5"/>
  <c r="AG2501" i="5"/>
  <c r="AF2501" i="5"/>
  <c r="AE2501" i="5"/>
  <c r="AD2501" i="5"/>
  <c r="AC2501" i="5"/>
  <c r="AH2500" i="5"/>
  <c r="AG2500" i="5"/>
  <c r="AF2500" i="5"/>
  <c r="AE2500" i="5"/>
  <c r="AD2500" i="5"/>
  <c r="AC2500" i="5"/>
  <c r="AH2499" i="5"/>
  <c r="AG2499" i="5"/>
  <c r="AF2499" i="5"/>
  <c r="AE2499" i="5"/>
  <c r="AD2499" i="5"/>
  <c r="AC2499" i="5"/>
  <c r="AH2498" i="5"/>
  <c r="AG2498" i="5"/>
  <c r="AF2498" i="5"/>
  <c r="AE2498" i="5"/>
  <c r="AD2498" i="5"/>
  <c r="AC2498" i="5"/>
  <c r="AH2497" i="5"/>
  <c r="AG2497" i="5"/>
  <c r="AF2497" i="5"/>
  <c r="AE2497" i="5"/>
  <c r="AD2497" i="5"/>
  <c r="AC2497" i="5"/>
  <c r="AH2496" i="5"/>
  <c r="AG2496" i="5"/>
  <c r="AF2496" i="5"/>
  <c r="AE2496" i="5"/>
  <c r="AD2496" i="5"/>
  <c r="AC2496" i="5"/>
  <c r="AH2495" i="5"/>
  <c r="AG2495" i="5"/>
  <c r="AF2495" i="5"/>
  <c r="AE2495" i="5"/>
  <c r="AD2495" i="5"/>
  <c r="AC2495" i="5"/>
  <c r="AH2494" i="5"/>
  <c r="AG2494" i="5"/>
  <c r="AF2494" i="5"/>
  <c r="AE2494" i="5"/>
  <c r="AD2494" i="5"/>
  <c r="AC2494" i="5"/>
  <c r="AH2493" i="5"/>
  <c r="AG2493" i="5"/>
  <c r="AF2493" i="5"/>
  <c r="AE2493" i="5"/>
  <c r="AD2493" i="5"/>
  <c r="AC2493" i="5"/>
  <c r="AH2492" i="5"/>
  <c r="AG2492" i="5"/>
  <c r="AF2492" i="5"/>
  <c r="AE2492" i="5"/>
  <c r="AD2492" i="5"/>
  <c r="AC2492" i="5"/>
  <c r="AH2491" i="5"/>
  <c r="AG2491" i="5"/>
  <c r="AF2491" i="5"/>
  <c r="AE2491" i="5"/>
  <c r="AD2491" i="5"/>
  <c r="AC2491" i="5"/>
  <c r="AH2490" i="5"/>
  <c r="AG2490" i="5"/>
  <c r="AF2490" i="5"/>
  <c r="AE2490" i="5"/>
  <c r="AD2490" i="5"/>
  <c r="AC2490" i="5"/>
  <c r="AH2489" i="5"/>
  <c r="AG2489" i="5"/>
  <c r="AF2489" i="5"/>
  <c r="AE2489" i="5"/>
  <c r="AD2489" i="5"/>
  <c r="AC2489" i="5"/>
  <c r="AH2488" i="5"/>
  <c r="AG2488" i="5"/>
  <c r="AF2488" i="5"/>
  <c r="AE2488" i="5"/>
  <c r="AD2488" i="5"/>
  <c r="AC2488" i="5"/>
  <c r="AH2487" i="5"/>
  <c r="AG2487" i="5"/>
  <c r="AF2487" i="5"/>
  <c r="AE2487" i="5"/>
  <c r="AD2487" i="5"/>
  <c r="AC2487" i="5"/>
  <c r="AH2486" i="5"/>
  <c r="AG2486" i="5"/>
  <c r="AF2486" i="5"/>
  <c r="AE2486" i="5"/>
  <c r="AD2486" i="5"/>
  <c r="AC2486" i="5"/>
  <c r="AH2485" i="5"/>
  <c r="AG2485" i="5"/>
  <c r="AF2485" i="5"/>
  <c r="AE2485" i="5"/>
  <c r="AD2485" i="5"/>
  <c r="AC2485" i="5"/>
  <c r="AH2484" i="5"/>
  <c r="AG2484" i="5"/>
  <c r="AF2484" i="5"/>
  <c r="AE2484" i="5"/>
  <c r="AD2484" i="5"/>
  <c r="AC2484" i="5"/>
  <c r="AH2483" i="5"/>
  <c r="AG2483" i="5"/>
  <c r="AF2483" i="5"/>
  <c r="AE2483" i="5"/>
  <c r="AD2483" i="5"/>
  <c r="AC2483" i="5"/>
  <c r="AH2482" i="5"/>
  <c r="AG2482" i="5"/>
  <c r="AF2482" i="5"/>
  <c r="AE2482" i="5"/>
  <c r="AD2482" i="5"/>
  <c r="AC2482" i="5"/>
  <c r="AH2481" i="5"/>
  <c r="AG2481" i="5"/>
  <c r="AF2481" i="5"/>
  <c r="AE2481" i="5"/>
  <c r="AD2481" i="5"/>
  <c r="AC2481" i="5"/>
  <c r="AH2480" i="5"/>
  <c r="AG2480" i="5"/>
  <c r="AF2480" i="5"/>
  <c r="AE2480" i="5"/>
  <c r="AD2480" i="5"/>
  <c r="AC2480" i="5"/>
  <c r="AH2479" i="5"/>
  <c r="AG2479" i="5"/>
  <c r="AF2479" i="5"/>
  <c r="AE2479" i="5"/>
  <c r="AD2479" i="5"/>
  <c r="AC2479" i="5"/>
  <c r="AH2478" i="5"/>
  <c r="AG2478" i="5"/>
  <c r="AF2478" i="5"/>
  <c r="AE2478" i="5"/>
  <c r="AD2478" i="5"/>
  <c r="AC2478" i="5"/>
  <c r="AH2477" i="5"/>
  <c r="AG2477" i="5"/>
  <c r="AF2477" i="5"/>
  <c r="AE2477" i="5"/>
  <c r="AD2477" i="5"/>
  <c r="AC2477" i="5"/>
  <c r="AH2476" i="5"/>
  <c r="AG2476" i="5"/>
  <c r="AF2476" i="5"/>
  <c r="AE2476" i="5"/>
  <c r="AD2476" i="5"/>
  <c r="AC2476" i="5"/>
  <c r="AH2475" i="5"/>
  <c r="AG2475" i="5"/>
  <c r="AF2475" i="5"/>
  <c r="AE2475" i="5"/>
  <c r="AD2475" i="5"/>
  <c r="AC2475" i="5"/>
  <c r="AH2474" i="5"/>
  <c r="AG2474" i="5"/>
  <c r="AF2474" i="5"/>
  <c r="AE2474" i="5"/>
  <c r="AD2474" i="5"/>
  <c r="AC2474" i="5"/>
  <c r="AH2473" i="5"/>
  <c r="AG2473" i="5"/>
  <c r="AF2473" i="5"/>
  <c r="AE2473" i="5"/>
  <c r="AD2473" i="5"/>
  <c r="AC2473" i="5"/>
  <c r="AH2472" i="5"/>
  <c r="AG2472" i="5"/>
  <c r="AF2472" i="5"/>
  <c r="AE2472" i="5"/>
  <c r="AD2472" i="5"/>
  <c r="AC2472" i="5"/>
  <c r="AH2471" i="5"/>
  <c r="AG2471" i="5"/>
  <c r="AF2471" i="5"/>
  <c r="AE2471" i="5"/>
  <c r="AD2471" i="5"/>
  <c r="AC2471" i="5"/>
  <c r="AH2470" i="5"/>
  <c r="AG2470" i="5"/>
  <c r="AF2470" i="5"/>
  <c r="AE2470" i="5"/>
  <c r="AD2470" i="5"/>
  <c r="AC2470" i="5"/>
  <c r="AH2469" i="5"/>
  <c r="AG2469" i="5"/>
  <c r="AF2469" i="5"/>
  <c r="AE2469" i="5"/>
  <c r="AD2469" i="5"/>
  <c r="AC2469" i="5"/>
  <c r="AH2468" i="5"/>
  <c r="AG2468" i="5"/>
  <c r="AF2468" i="5"/>
  <c r="AE2468" i="5"/>
  <c r="AD2468" i="5"/>
  <c r="AC2468" i="5"/>
  <c r="AH2467" i="5"/>
  <c r="AG2467" i="5"/>
  <c r="AF2467" i="5"/>
  <c r="AE2467" i="5"/>
  <c r="AD2467" i="5"/>
  <c r="AC2467" i="5"/>
  <c r="AH2466" i="5"/>
  <c r="AG2466" i="5"/>
  <c r="AF2466" i="5"/>
  <c r="AE2466" i="5"/>
  <c r="AD2466" i="5"/>
  <c r="AC2466" i="5"/>
  <c r="AH2465" i="5"/>
  <c r="AG2465" i="5"/>
  <c r="AF2465" i="5"/>
  <c r="AE2465" i="5"/>
  <c r="AD2465" i="5"/>
  <c r="AC2465" i="5"/>
  <c r="AH2464" i="5"/>
  <c r="AG2464" i="5"/>
  <c r="AF2464" i="5"/>
  <c r="AE2464" i="5"/>
  <c r="AD2464" i="5"/>
  <c r="AC2464" i="5"/>
  <c r="AH2463" i="5"/>
  <c r="AG2463" i="5"/>
  <c r="AF2463" i="5"/>
  <c r="AE2463" i="5"/>
  <c r="AD2463" i="5"/>
  <c r="AC2463" i="5"/>
  <c r="AH2462" i="5"/>
  <c r="AG2462" i="5"/>
  <c r="AF2462" i="5"/>
  <c r="AE2462" i="5"/>
  <c r="AD2462" i="5"/>
  <c r="AC2462" i="5"/>
  <c r="AH2461" i="5"/>
  <c r="AG2461" i="5"/>
  <c r="AF2461" i="5"/>
  <c r="AE2461" i="5"/>
  <c r="AD2461" i="5"/>
  <c r="AC2461" i="5"/>
  <c r="AH2460" i="5"/>
  <c r="AG2460" i="5"/>
  <c r="AF2460" i="5"/>
  <c r="AE2460" i="5"/>
  <c r="AD2460" i="5"/>
  <c r="AC2460" i="5"/>
  <c r="AH2459" i="5"/>
  <c r="AG2459" i="5"/>
  <c r="AF2459" i="5"/>
  <c r="AE2459" i="5"/>
  <c r="AD2459" i="5"/>
  <c r="AC2459" i="5"/>
  <c r="AH2458" i="5"/>
  <c r="AG2458" i="5"/>
  <c r="AF2458" i="5"/>
  <c r="AE2458" i="5"/>
  <c r="AD2458" i="5"/>
  <c r="AC2458" i="5"/>
  <c r="AH2457" i="5"/>
  <c r="AG2457" i="5"/>
  <c r="AF2457" i="5"/>
  <c r="AE2457" i="5"/>
  <c r="AD2457" i="5"/>
  <c r="AC2457" i="5"/>
  <c r="AH2456" i="5"/>
  <c r="AG2456" i="5"/>
  <c r="AF2456" i="5"/>
  <c r="AE2456" i="5"/>
  <c r="AD2456" i="5"/>
  <c r="AC2456" i="5"/>
  <c r="AH2455" i="5"/>
  <c r="AG2455" i="5"/>
  <c r="AF2455" i="5"/>
  <c r="AE2455" i="5"/>
  <c r="AD2455" i="5"/>
  <c r="AC2455" i="5"/>
  <c r="AH2454" i="5"/>
  <c r="AG2454" i="5"/>
  <c r="AF2454" i="5"/>
  <c r="AE2454" i="5"/>
  <c r="AD2454" i="5"/>
  <c r="AC2454" i="5"/>
  <c r="AH2453" i="5"/>
  <c r="AG2453" i="5"/>
  <c r="AF2453" i="5"/>
  <c r="AE2453" i="5"/>
  <c r="AD2453" i="5"/>
  <c r="AC2453" i="5"/>
  <c r="AH2452" i="5"/>
  <c r="AG2452" i="5"/>
  <c r="AF2452" i="5"/>
  <c r="AE2452" i="5"/>
  <c r="AD2452" i="5"/>
  <c r="AC2452" i="5"/>
  <c r="AH2451" i="5"/>
  <c r="AG2451" i="5"/>
  <c r="AF2451" i="5"/>
  <c r="AE2451" i="5"/>
  <c r="AD2451" i="5"/>
  <c r="AC2451" i="5"/>
  <c r="AH2450" i="5"/>
  <c r="AG2450" i="5"/>
  <c r="AF2450" i="5"/>
  <c r="AE2450" i="5"/>
  <c r="AD2450" i="5"/>
  <c r="AC2450" i="5"/>
  <c r="AH2449" i="5"/>
  <c r="AG2449" i="5"/>
  <c r="AF2449" i="5"/>
  <c r="AE2449" i="5"/>
  <c r="AD2449" i="5"/>
  <c r="AC2449" i="5"/>
  <c r="AH2448" i="5"/>
  <c r="AG2448" i="5"/>
  <c r="AF2448" i="5"/>
  <c r="AE2448" i="5"/>
  <c r="AD2448" i="5"/>
  <c r="AC2448" i="5"/>
  <c r="AH2447" i="5"/>
  <c r="AG2447" i="5"/>
  <c r="AF2447" i="5"/>
  <c r="AE2447" i="5"/>
  <c r="AD2447" i="5"/>
  <c r="AC2447" i="5"/>
  <c r="AH2446" i="5"/>
  <c r="AG2446" i="5"/>
  <c r="AF2446" i="5"/>
  <c r="AE2446" i="5"/>
  <c r="AD2446" i="5"/>
  <c r="AC2446" i="5"/>
  <c r="AH2445" i="5"/>
  <c r="AG2445" i="5"/>
  <c r="AF2445" i="5"/>
  <c r="AE2445" i="5"/>
  <c r="AD2445" i="5"/>
  <c r="AC2445" i="5"/>
  <c r="AH2444" i="5"/>
  <c r="AG2444" i="5"/>
  <c r="AF2444" i="5"/>
  <c r="AE2444" i="5"/>
  <c r="AD2444" i="5"/>
  <c r="AC2444" i="5"/>
  <c r="AH2443" i="5"/>
  <c r="AG2443" i="5"/>
  <c r="AF2443" i="5"/>
  <c r="AE2443" i="5"/>
  <c r="AD2443" i="5"/>
  <c r="AC2443" i="5"/>
  <c r="AH2442" i="5"/>
  <c r="AG2442" i="5"/>
  <c r="AF2442" i="5"/>
  <c r="AE2442" i="5"/>
  <c r="AD2442" i="5"/>
  <c r="AC2442" i="5"/>
  <c r="AH2441" i="5"/>
  <c r="AG2441" i="5"/>
  <c r="AF2441" i="5"/>
  <c r="AE2441" i="5"/>
  <c r="AD2441" i="5"/>
  <c r="AC2441" i="5"/>
  <c r="AH2440" i="5"/>
  <c r="AG2440" i="5"/>
  <c r="AF2440" i="5"/>
  <c r="AE2440" i="5"/>
  <c r="AD2440" i="5"/>
  <c r="AC2440" i="5"/>
  <c r="AH2439" i="5"/>
  <c r="AG2439" i="5"/>
  <c r="AF2439" i="5"/>
  <c r="AE2439" i="5"/>
  <c r="AD2439" i="5"/>
  <c r="AC2439" i="5"/>
  <c r="AH2438" i="5"/>
  <c r="AG2438" i="5"/>
  <c r="AF2438" i="5"/>
  <c r="AE2438" i="5"/>
  <c r="AD2438" i="5"/>
  <c r="AC2438" i="5"/>
  <c r="AH2437" i="5"/>
  <c r="AG2437" i="5"/>
  <c r="AF2437" i="5"/>
  <c r="AE2437" i="5"/>
  <c r="AD2437" i="5"/>
  <c r="AC2437" i="5"/>
  <c r="AH2436" i="5"/>
  <c r="AG2436" i="5"/>
  <c r="AF2436" i="5"/>
  <c r="AE2436" i="5"/>
  <c r="AD2436" i="5"/>
  <c r="AC2436" i="5"/>
  <c r="AH2435" i="5"/>
  <c r="AG2435" i="5"/>
  <c r="AF2435" i="5"/>
  <c r="AE2435" i="5"/>
  <c r="AD2435" i="5"/>
  <c r="AC2435" i="5"/>
  <c r="AH2434" i="5"/>
  <c r="AG2434" i="5"/>
  <c r="AF2434" i="5"/>
  <c r="AE2434" i="5"/>
  <c r="AD2434" i="5"/>
  <c r="AC2434" i="5"/>
  <c r="AH2433" i="5"/>
  <c r="AG2433" i="5"/>
  <c r="AF2433" i="5"/>
  <c r="AE2433" i="5"/>
  <c r="AD2433" i="5"/>
  <c r="AC2433" i="5"/>
  <c r="AH2432" i="5"/>
  <c r="AG2432" i="5"/>
  <c r="AF2432" i="5"/>
  <c r="AE2432" i="5"/>
  <c r="AD2432" i="5"/>
  <c r="AC2432" i="5"/>
  <c r="AH2431" i="5"/>
  <c r="AG2431" i="5"/>
  <c r="AF2431" i="5"/>
  <c r="AE2431" i="5"/>
  <c r="AD2431" i="5"/>
  <c r="AC2431" i="5"/>
  <c r="AH2430" i="5"/>
  <c r="AG2430" i="5"/>
  <c r="AF2430" i="5"/>
  <c r="AE2430" i="5"/>
  <c r="AD2430" i="5"/>
  <c r="AC2430" i="5"/>
  <c r="AH2429" i="5"/>
  <c r="AG2429" i="5"/>
  <c r="AF2429" i="5"/>
  <c r="AE2429" i="5"/>
  <c r="AD2429" i="5"/>
  <c r="AC2429" i="5"/>
  <c r="AH2428" i="5"/>
  <c r="AG2428" i="5"/>
  <c r="AF2428" i="5"/>
  <c r="AE2428" i="5"/>
  <c r="AD2428" i="5"/>
  <c r="AC2428" i="5"/>
  <c r="AH2427" i="5"/>
  <c r="AG2427" i="5"/>
  <c r="AF2427" i="5"/>
  <c r="AE2427" i="5"/>
  <c r="AD2427" i="5"/>
  <c r="AC2427" i="5"/>
  <c r="AH2426" i="5"/>
  <c r="AG2426" i="5"/>
  <c r="AF2426" i="5"/>
  <c r="AE2426" i="5"/>
  <c r="AD2426" i="5"/>
  <c r="AC2426" i="5"/>
  <c r="AH2425" i="5"/>
  <c r="AG2425" i="5"/>
  <c r="AF2425" i="5"/>
  <c r="AE2425" i="5"/>
  <c r="AD2425" i="5"/>
  <c r="AC2425" i="5"/>
  <c r="AH2424" i="5"/>
  <c r="AG2424" i="5"/>
  <c r="AF2424" i="5"/>
  <c r="AE2424" i="5"/>
  <c r="AD2424" i="5"/>
  <c r="AC2424" i="5"/>
  <c r="AH2423" i="5"/>
  <c r="AG2423" i="5"/>
  <c r="AF2423" i="5"/>
  <c r="AE2423" i="5"/>
  <c r="AD2423" i="5"/>
  <c r="AC2423" i="5"/>
  <c r="AH2422" i="5"/>
  <c r="AG2422" i="5"/>
  <c r="AF2422" i="5"/>
  <c r="AE2422" i="5"/>
  <c r="AD2422" i="5"/>
  <c r="AC2422" i="5"/>
  <c r="AH2421" i="5"/>
  <c r="AG2421" i="5"/>
  <c r="AF2421" i="5"/>
  <c r="AE2421" i="5"/>
  <c r="AD2421" i="5"/>
  <c r="AC2421" i="5"/>
  <c r="AH2420" i="5"/>
  <c r="AG2420" i="5"/>
  <c r="AF2420" i="5"/>
  <c r="AE2420" i="5"/>
  <c r="AD2420" i="5"/>
  <c r="AC2420" i="5"/>
  <c r="AH2419" i="5"/>
  <c r="AG2419" i="5"/>
  <c r="AF2419" i="5"/>
  <c r="AE2419" i="5"/>
  <c r="AD2419" i="5"/>
  <c r="AC2419" i="5"/>
  <c r="AH2418" i="5"/>
  <c r="AG2418" i="5"/>
  <c r="AF2418" i="5"/>
  <c r="AE2418" i="5"/>
  <c r="AD2418" i="5"/>
  <c r="AC2418" i="5"/>
  <c r="AH2417" i="5"/>
  <c r="AG2417" i="5"/>
  <c r="AF2417" i="5"/>
  <c r="AE2417" i="5"/>
  <c r="AD2417" i="5"/>
  <c r="AC2417" i="5"/>
  <c r="AH2416" i="5"/>
  <c r="AG2416" i="5"/>
  <c r="AF2416" i="5"/>
  <c r="AE2416" i="5"/>
  <c r="AD2416" i="5"/>
  <c r="AC2416" i="5"/>
  <c r="AH2415" i="5"/>
  <c r="AG2415" i="5"/>
  <c r="AF2415" i="5"/>
  <c r="AE2415" i="5"/>
  <c r="AD2415" i="5"/>
  <c r="AC2415" i="5"/>
  <c r="AH2414" i="5"/>
  <c r="AG2414" i="5"/>
  <c r="AF2414" i="5"/>
  <c r="AE2414" i="5"/>
  <c r="AD2414" i="5"/>
  <c r="AC2414" i="5"/>
  <c r="AH2413" i="5"/>
  <c r="AG2413" i="5"/>
  <c r="AF2413" i="5"/>
  <c r="AE2413" i="5"/>
  <c r="AD2413" i="5"/>
  <c r="AC2413" i="5"/>
  <c r="AH2412" i="5"/>
  <c r="AG2412" i="5"/>
  <c r="AF2412" i="5"/>
  <c r="AE2412" i="5"/>
  <c r="AD2412" i="5"/>
  <c r="AC2412" i="5"/>
  <c r="AH2411" i="5"/>
  <c r="AG2411" i="5"/>
  <c r="AF2411" i="5"/>
  <c r="AE2411" i="5"/>
  <c r="AD2411" i="5"/>
  <c r="AC2411" i="5"/>
  <c r="AH2410" i="5"/>
  <c r="AG2410" i="5"/>
  <c r="AF2410" i="5"/>
  <c r="AE2410" i="5"/>
  <c r="AD2410" i="5"/>
  <c r="AC2410" i="5"/>
  <c r="AH2409" i="5"/>
  <c r="AG2409" i="5"/>
  <c r="AF2409" i="5"/>
  <c r="AE2409" i="5"/>
  <c r="AD2409" i="5"/>
  <c r="AC2409" i="5"/>
  <c r="AH2408" i="5"/>
  <c r="AG2408" i="5"/>
  <c r="AF2408" i="5"/>
  <c r="AE2408" i="5"/>
  <c r="AD2408" i="5"/>
  <c r="AC2408" i="5"/>
  <c r="AH2407" i="5"/>
  <c r="AG2407" i="5"/>
  <c r="AF2407" i="5"/>
  <c r="AE2407" i="5"/>
  <c r="AD2407" i="5"/>
  <c r="AC2407" i="5"/>
  <c r="AH2406" i="5"/>
  <c r="AG2406" i="5"/>
  <c r="AF2406" i="5"/>
  <c r="AE2406" i="5"/>
  <c r="AD2406" i="5"/>
  <c r="AC2406" i="5"/>
  <c r="AH2405" i="5"/>
  <c r="AG2405" i="5"/>
  <c r="AF2405" i="5"/>
  <c r="AE2405" i="5"/>
  <c r="AD2405" i="5"/>
  <c r="AC2405" i="5"/>
  <c r="AH2404" i="5"/>
  <c r="AG2404" i="5"/>
  <c r="AF2404" i="5"/>
  <c r="AE2404" i="5"/>
  <c r="AD2404" i="5"/>
  <c r="AC2404" i="5"/>
  <c r="AH2403" i="5"/>
  <c r="AG2403" i="5"/>
  <c r="AF2403" i="5"/>
  <c r="AE2403" i="5"/>
  <c r="AD2403" i="5"/>
  <c r="AC2403" i="5"/>
  <c r="AH2402" i="5"/>
  <c r="AG2402" i="5"/>
  <c r="AF2402" i="5"/>
  <c r="AE2402" i="5"/>
  <c r="AD2402" i="5"/>
  <c r="AC2402" i="5"/>
  <c r="AH2401" i="5"/>
  <c r="AG2401" i="5"/>
  <c r="AF2401" i="5"/>
  <c r="AE2401" i="5"/>
  <c r="AD2401" i="5"/>
  <c r="AC2401" i="5"/>
  <c r="AH2400" i="5"/>
  <c r="AG2400" i="5"/>
  <c r="AF2400" i="5"/>
  <c r="AE2400" i="5"/>
  <c r="AD2400" i="5"/>
  <c r="AC2400" i="5"/>
  <c r="AH2399" i="5"/>
  <c r="AG2399" i="5"/>
  <c r="AF2399" i="5"/>
  <c r="AE2399" i="5"/>
  <c r="AD2399" i="5"/>
  <c r="AC2399" i="5"/>
  <c r="AH2398" i="5"/>
  <c r="AG2398" i="5"/>
  <c r="AF2398" i="5"/>
  <c r="AE2398" i="5"/>
  <c r="AD2398" i="5"/>
  <c r="AC2398" i="5"/>
  <c r="AH2397" i="5"/>
  <c r="AG2397" i="5"/>
  <c r="AF2397" i="5"/>
  <c r="AE2397" i="5"/>
  <c r="AD2397" i="5"/>
  <c r="AC2397" i="5"/>
  <c r="AH2396" i="5"/>
  <c r="AG2396" i="5"/>
  <c r="AF2396" i="5"/>
  <c r="AE2396" i="5"/>
  <c r="AD2396" i="5"/>
  <c r="AC2396" i="5"/>
  <c r="AH2395" i="5"/>
  <c r="AG2395" i="5"/>
  <c r="AF2395" i="5"/>
  <c r="AE2395" i="5"/>
  <c r="AD2395" i="5"/>
  <c r="AC2395" i="5"/>
  <c r="AH2394" i="5"/>
  <c r="AG2394" i="5"/>
  <c r="AF2394" i="5"/>
  <c r="AE2394" i="5"/>
  <c r="AD2394" i="5"/>
  <c r="AC2394" i="5"/>
  <c r="AH2393" i="5"/>
  <c r="AG2393" i="5"/>
  <c r="AF2393" i="5"/>
  <c r="AE2393" i="5"/>
  <c r="AD2393" i="5"/>
  <c r="AC2393" i="5"/>
  <c r="AH2392" i="5"/>
  <c r="AG2392" i="5"/>
  <c r="AF2392" i="5"/>
  <c r="AE2392" i="5"/>
  <c r="AD2392" i="5"/>
  <c r="AC2392" i="5"/>
  <c r="AH2391" i="5"/>
  <c r="AG2391" i="5"/>
  <c r="AF2391" i="5"/>
  <c r="AE2391" i="5"/>
  <c r="AD2391" i="5"/>
  <c r="AC2391" i="5"/>
  <c r="AH2390" i="5"/>
  <c r="AG2390" i="5"/>
  <c r="AF2390" i="5"/>
  <c r="AE2390" i="5"/>
  <c r="AD2390" i="5"/>
  <c r="AC2390" i="5"/>
  <c r="AH2389" i="5"/>
  <c r="AG2389" i="5"/>
  <c r="AF2389" i="5"/>
  <c r="AE2389" i="5"/>
  <c r="AD2389" i="5"/>
  <c r="AC2389" i="5"/>
  <c r="AH2388" i="5"/>
  <c r="AG2388" i="5"/>
  <c r="AF2388" i="5"/>
  <c r="AE2388" i="5"/>
  <c r="AD2388" i="5"/>
  <c r="AC2388" i="5"/>
  <c r="AH2387" i="5"/>
  <c r="AG2387" i="5"/>
  <c r="AF2387" i="5"/>
  <c r="AE2387" i="5"/>
  <c r="AD2387" i="5"/>
  <c r="AC2387" i="5"/>
  <c r="AH2386" i="5"/>
  <c r="AG2386" i="5"/>
  <c r="AF2386" i="5"/>
  <c r="AE2386" i="5"/>
  <c r="AD2386" i="5"/>
  <c r="AC2386" i="5"/>
  <c r="AH2385" i="5"/>
  <c r="AG2385" i="5"/>
  <c r="AF2385" i="5"/>
  <c r="AE2385" i="5"/>
  <c r="AD2385" i="5"/>
  <c r="AC2385" i="5"/>
  <c r="AH2384" i="5"/>
  <c r="AG2384" i="5"/>
  <c r="AF2384" i="5"/>
  <c r="AE2384" i="5"/>
  <c r="AD2384" i="5"/>
  <c r="AC2384" i="5"/>
  <c r="AH2383" i="5"/>
  <c r="AG2383" i="5"/>
  <c r="AF2383" i="5"/>
  <c r="AE2383" i="5"/>
  <c r="AD2383" i="5"/>
  <c r="AC2383" i="5"/>
  <c r="AH2382" i="5"/>
  <c r="AG2382" i="5"/>
  <c r="AF2382" i="5"/>
  <c r="AE2382" i="5"/>
  <c r="AD2382" i="5"/>
  <c r="AC2382" i="5"/>
  <c r="AH2381" i="5"/>
  <c r="AG2381" i="5"/>
  <c r="AF2381" i="5"/>
  <c r="AE2381" i="5"/>
  <c r="AD2381" i="5"/>
  <c r="AC2381" i="5"/>
  <c r="AH2380" i="5"/>
  <c r="AG2380" i="5"/>
  <c r="AF2380" i="5"/>
  <c r="AE2380" i="5"/>
  <c r="AD2380" i="5"/>
  <c r="AC2380" i="5"/>
  <c r="AH2379" i="5"/>
  <c r="AG2379" i="5"/>
  <c r="AF2379" i="5"/>
  <c r="AE2379" i="5"/>
  <c r="AD2379" i="5"/>
  <c r="AC2379" i="5"/>
  <c r="AH2378" i="5"/>
  <c r="AG2378" i="5"/>
  <c r="AF2378" i="5"/>
  <c r="AE2378" i="5"/>
  <c r="AD2378" i="5"/>
  <c r="AC2378" i="5"/>
  <c r="AH2377" i="5"/>
  <c r="AG2377" i="5"/>
  <c r="AF2377" i="5"/>
  <c r="AE2377" i="5"/>
  <c r="AD2377" i="5"/>
  <c r="AC2377" i="5"/>
  <c r="AH2376" i="5"/>
  <c r="AG2376" i="5"/>
  <c r="AF2376" i="5"/>
  <c r="AE2376" i="5"/>
  <c r="AD2376" i="5"/>
  <c r="AC2376" i="5"/>
  <c r="AH2375" i="5"/>
  <c r="AG2375" i="5"/>
  <c r="AF2375" i="5"/>
  <c r="AE2375" i="5"/>
  <c r="AD2375" i="5"/>
  <c r="AC2375" i="5"/>
  <c r="AH2374" i="5"/>
  <c r="AG2374" i="5"/>
  <c r="AF2374" i="5"/>
  <c r="AE2374" i="5"/>
  <c r="AD2374" i="5"/>
  <c r="AC2374" i="5"/>
  <c r="AH2373" i="5"/>
  <c r="AG2373" i="5"/>
  <c r="AF2373" i="5"/>
  <c r="AE2373" i="5"/>
  <c r="AD2373" i="5"/>
  <c r="AC2373" i="5"/>
  <c r="AH2372" i="5"/>
  <c r="AG2372" i="5"/>
  <c r="AF2372" i="5"/>
  <c r="AE2372" i="5"/>
  <c r="AD2372" i="5"/>
  <c r="AC2372" i="5"/>
  <c r="AH2371" i="5"/>
  <c r="AG2371" i="5"/>
  <c r="AF2371" i="5"/>
  <c r="AE2371" i="5"/>
  <c r="AD2371" i="5"/>
  <c r="AC2371" i="5"/>
  <c r="AH2370" i="5"/>
  <c r="AG2370" i="5"/>
  <c r="AF2370" i="5"/>
  <c r="AE2370" i="5"/>
  <c r="AD2370" i="5"/>
  <c r="AC2370" i="5"/>
  <c r="AH2369" i="5"/>
  <c r="AG2369" i="5"/>
  <c r="AF2369" i="5"/>
  <c r="AE2369" i="5"/>
  <c r="AD2369" i="5"/>
  <c r="AC2369" i="5"/>
  <c r="AH2368" i="5"/>
  <c r="AG2368" i="5"/>
  <c r="AF2368" i="5"/>
  <c r="AE2368" i="5"/>
  <c r="AD2368" i="5"/>
  <c r="AC2368" i="5"/>
  <c r="AH2367" i="5"/>
  <c r="AG2367" i="5"/>
  <c r="AF2367" i="5"/>
  <c r="AE2367" i="5"/>
  <c r="AD2367" i="5"/>
  <c r="AC2367" i="5"/>
  <c r="AH2366" i="5"/>
  <c r="AG2366" i="5"/>
  <c r="AF2366" i="5"/>
  <c r="AE2366" i="5"/>
  <c r="AD2366" i="5"/>
  <c r="AC2366" i="5"/>
  <c r="AH2365" i="5"/>
  <c r="AG2365" i="5"/>
  <c r="AF2365" i="5"/>
  <c r="AE2365" i="5"/>
  <c r="AD2365" i="5"/>
  <c r="AC2365" i="5"/>
  <c r="AH2364" i="5"/>
  <c r="AG2364" i="5"/>
  <c r="AF2364" i="5"/>
  <c r="AE2364" i="5"/>
  <c r="AD2364" i="5"/>
  <c r="AC2364" i="5"/>
  <c r="AH2363" i="5"/>
  <c r="AG2363" i="5"/>
  <c r="AF2363" i="5"/>
  <c r="AE2363" i="5"/>
  <c r="AD2363" i="5"/>
  <c r="AC2363" i="5"/>
  <c r="AH2362" i="5"/>
  <c r="AG2362" i="5"/>
  <c r="AF2362" i="5"/>
  <c r="AE2362" i="5"/>
  <c r="AD2362" i="5"/>
  <c r="AC2362" i="5"/>
  <c r="AH2361" i="5"/>
  <c r="AG2361" i="5"/>
  <c r="AF2361" i="5"/>
  <c r="AE2361" i="5"/>
  <c r="AD2361" i="5"/>
  <c r="AC2361" i="5"/>
  <c r="AH2360" i="5"/>
  <c r="AG2360" i="5"/>
  <c r="AF2360" i="5"/>
  <c r="AE2360" i="5"/>
  <c r="AD2360" i="5"/>
  <c r="AC2360" i="5"/>
  <c r="AH2359" i="5"/>
  <c r="AG2359" i="5"/>
  <c r="AF2359" i="5"/>
  <c r="AE2359" i="5"/>
  <c r="AD2359" i="5"/>
  <c r="AC2359" i="5"/>
  <c r="AH2358" i="5"/>
  <c r="AG2358" i="5"/>
  <c r="AF2358" i="5"/>
  <c r="AE2358" i="5"/>
  <c r="AD2358" i="5"/>
  <c r="AC2358" i="5"/>
  <c r="AH2357" i="5"/>
  <c r="AG2357" i="5"/>
  <c r="AF2357" i="5"/>
  <c r="AE2357" i="5"/>
  <c r="AD2357" i="5"/>
  <c r="AC2357" i="5"/>
  <c r="AH2356" i="5"/>
  <c r="AG2356" i="5"/>
  <c r="AF2356" i="5"/>
  <c r="AE2356" i="5"/>
  <c r="AD2356" i="5"/>
  <c r="AC2356" i="5"/>
  <c r="AH2355" i="5"/>
  <c r="AG2355" i="5"/>
  <c r="AF2355" i="5"/>
  <c r="AE2355" i="5"/>
  <c r="AD2355" i="5"/>
  <c r="AC2355" i="5"/>
  <c r="AH2354" i="5"/>
  <c r="AG2354" i="5"/>
  <c r="AF2354" i="5"/>
  <c r="AE2354" i="5"/>
  <c r="AD2354" i="5"/>
  <c r="AC2354" i="5"/>
  <c r="AH2353" i="5"/>
  <c r="AG2353" i="5"/>
  <c r="AF2353" i="5"/>
  <c r="AE2353" i="5"/>
  <c r="AD2353" i="5"/>
  <c r="AC2353" i="5"/>
  <c r="AH2352" i="5"/>
  <c r="AG2352" i="5"/>
  <c r="AF2352" i="5"/>
  <c r="AE2352" i="5"/>
  <c r="AD2352" i="5"/>
  <c r="AC2352" i="5"/>
  <c r="AH2351" i="5"/>
  <c r="AG2351" i="5"/>
  <c r="AF2351" i="5"/>
  <c r="AE2351" i="5"/>
  <c r="AD2351" i="5"/>
  <c r="AC2351" i="5"/>
  <c r="AH2350" i="5"/>
  <c r="AG2350" i="5"/>
  <c r="AF2350" i="5"/>
  <c r="AE2350" i="5"/>
  <c r="AD2350" i="5"/>
  <c r="AC2350" i="5"/>
  <c r="AH2349" i="5"/>
  <c r="AG2349" i="5"/>
  <c r="AF2349" i="5"/>
  <c r="AE2349" i="5"/>
  <c r="AD2349" i="5"/>
  <c r="AC2349" i="5"/>
  <c r="AH2348" i="5"/>
  <c r="AG2348" i="5"/>
  <c r="AF2348" i="5"/>
  <c r="AE2348" i="5"/>
  <c r="AD2348" i="5"/>
  <c r="AC2348" i="5"/>
  <c r="AH2347" i="5"/>
  <c r="AG2347" i="5"/>
  <c r="AF2347" i="5"/>
  <c r="AE2347" i="5"/>
  <c r="AD2347" i="5"/>
  <c r="AC2347" i="5"/>
  <c r="AH2346" i="5"/>
  <c r="AG2346" i="5"/>
  <c r="AF2346" i="5"/>
  <c r="AE2346" i="5"/>
  <c r="AD2346" i="5"/>
  <c r="AC2346" i="5"/>
  <c r="AH2345" i="5"/>
  <c r="AG2345" i="5"/>
  <c r="AF2345" i="5"/>
  <c r="AE2345" i="5"/>
  <c r="AD2345" i="5"/>
  <c r="AC2345" i="5"/>
  <c r="AH2344" i="5"/>
  <c r="AG2344" i="5"/>
  <c r="AF2344" i="5"/>
  <c r="AE2344" i="5"/>
  <c r="AD2344" i="5"/>
  <c r="AC2344" i="5"/>
  <c r="AH2343" i="5"/>
  <c r="AG2343" i="5"/>
  <c r="AF2343" i="5"/>
  <c r="AE2343" i="5"/>
  <c r="AD2343" i="5"/>
  <c r="AC2343" i="5"/>
  <c r="AH2342" i="5"/>
  <c r="AG2342" i="5"/>
  <c r="AF2342" i="5"/>
  <c r="AE2342" i="5"/>
  <c r="AD2342" i="5"/>
  <c r="AC2342" i="5"/>
  <c r="AH2341" i="5"/>
  <c r="AG2341" i="5"/>
  <c r="AF2341" i="5"/>
  <c r="AE2341" i="5"/>
  <c r="AD2341" i="5"/>
  <c r="AC2341" i="5"/>
  <c r="AH2340" i="5"/>
  <c r="AG2340" i="5"/>
  <c r="AF2340" i="5"/>
  <c r="AE2340" i="5"/>
  <c r="AD2340" i="5"/>
  <c r="AC2340" i="5"/>
  <c r="AH2339" i="5"/>
  <c r="AG2339" i="5"/>
  <c r="AF2339" i="5"/>
  <c r="AE2339" i="5"/>
  <c r="AD2339" i="5"/>
  <c r="AC2339" i="5"/>
  <c r="AH2338" i="5"/>
  <c r="AG2338" i="5"/>
  <c r="AF2338" i="5"/>
  <c r="AE2338" i="5"/>
  <c r="AD2338" i="5"/>
  <c r="AC2338" i="5"/>
  <c r="AH2337" i="5"/>
  <c r="AG2337" i="5"/>
  <c r="AF2337" i="5"/>
  <c r="AE2337" i="5"/>
  <c r="AD2337" i="5"/>
  <c r="AC2337" i="5"/>
  <c r="AH2336" i="5"/>
  <c r="AG2336" i="5"/>
  <c r="AF2336" i="5"/>
  <c r="AE2336" i="5"/>
  <c r="AD2336" i="5"/>
  <c r="AC2336" i="5"/>
  <c r="AH2335" i="5"/>
  <c r="AG2335" i="5"/>
  <c r="AF2335" i="5"/>
  <c r="AE2335" i="5"/>
  <c r="AD2335" i="5"/>
  <c r="AC2335" i="5"/>
  <c r="AH2334" i="5"/>
  <c r="AG2334" i="5"/>
  <c r="AF2334" i="5"/>
  <c r="AE2334" i="5"/>
  <c r="AD2334" i="5"/>
  <c r="AC2334" i="5"/>
  <c r="AH2333" i="5"/>
  <c r="AG2333" i="5"/>
  <c r="AF2333" i="5"/>
  <c r="AE2333" i="5"/>
  <c r="AD2333" i="5"/>
  <c r="AC2333" i="5"/>
  <c r="AH2332" i="5"/>
  <c r="AG2332" i="5"/>
  <c r="AF2332" i="5"/>
  <c r="AE2332" i="5"/>
  <c r="AD2332" i="5"/>
  <c r="AC2332" i="5"/>
  <c r="AH2331" i="5"/>
  <c r="AG2331" i="5"/>
  <c r="AF2331" i="5"/>
  <c r="AE2331" i="5"/>
  <c r="AD2331" i="5"/>
  <c r="AC2331" i="5"/>
  <c r="AH2330" i="5"/>
  <c r="AG2330" i="5"/>
  <c r="AF2330" i="5"/>
  <c r="AE2330" i="5"/>
  <c r="AD2330" i="5"/>
  <c r="AC2330" i="5"/>
  <c r="AH2329" i="5"/>
  <c r="AG2329" i="5"/>
  <c r="AF2329" i="5"/>
  <c r="AE2329" i="5"/>
  <c r="AD2329" i="5"/>
  <c r="AC2329" i="5"/>
  <c r="AH2328" i="5"/>
  <c r="AG2328" i="5"/>
  <c r="AF2328" i="5"/>
  <c r="AE2328" i="5"/>
  <c r="AD2328" i="5"/>
  <c r="AC2328" i="5"/>
  <c r="AH2327" i="5"/>
  <c r="AG2327" i="5"/>
  <c r="AF2327" i="5"/>
  <c r="AE2327" i="5"/>
  <c r="AD2327" i="5"/>
  <c r="AC2327" i="5"/>
  <c r="AH2326" i="5"/>
  <c r="AG2326" i="5"/>
  <c r="AF2326" i="5"/>
  <c r="AE2326" i="5"/>
  <c r="AD2326" i="5"/>
  <c r="AC2326" i="5"/>
  <c r="AH2325" i="5"/>
  <c r="AG2325" i="5"/>
  <c r="AF2325" i="5"/>
  <c r="AE2325" i="5"/>
  <c r="AD2325" i="5"/>
  <c r="AC2325" i="5"/>
  <c r="AH2324" i="5"/>
  <c r="AG2324" i="5"/>
  <c r="AF2324" i="5"/>
  <c r="AE2324" i="5"/>
  <c r="AD2324" i="5"/>
  <c r="AC2324" i="5"/>
  <c r="AH2323" i="5"/>
  <c r="AG2323" i="5"/>
  <c r="AF2323" i="5"/>
  <c r="AE2323" i="5"/>
  <c r="AD2323" i="5"/>
  <c r="AC2323" i="5"/>
  <c r="AH2322" i="5"/>
  <c r="AG2322" i="5"/>
  <c r="AF2322" i="5"/>
  <c r="AE2322" i="5"/>
  <c r="AD2322" i="5"/>
  <c r="AC2322" i="5"/>
  <c r="AH2321" i="5"/>
  <c r="AG2321" i="5"/>
  <c r="AF2321" i="5"/>
  <c r="AE2321" i="5"/>
  <c r="AD2321" i="5"/>
  <c r="AC2321" i="5"/>
  <c r="AH2320" i="5"/>
  <c r="AG2320" i="5"/>
  <c r="AF2320" i="5"/>
  <c r="AE2320" i="5"/>
  <c r="AD2320" i="5"/>
  <c r="AC2320" i="5"/>
  <c r="AH2319" i="5"/>
  <c r="AG2319" i="5"/>
  <c r="AF2319" i="5"/>
  <c r="AE2319" i="5"/>
  <c r="AD2319" i="5"/>
  <c r="AC2319" i="5"/>
  <c r="AH2318" i="5"/>
  <c r="AG2318" i="5"/>
  <c r="AF2318" i="5"/>
  <c r="AE2318" i="5"/>
  <c r="AD2318" i="5"/>
  <c r="AC2318" i="5"/>
  <c r="AH2317" i="5"/>
  <c r="AG2317" i="5"/>
  <c r="AF2317" i="5"/>
  <c r="AE2317" i="5"/>
  <c r="AD2317" i="5"/>
  <c r="AC2317" i="5"/>
  <c r="AH2316" i="5"/>
  <c r="AG2316" i="5"/>
  <c r="AF2316" i="5"/>
  <c r="AE2316" i="5"/>
  <c r="AD2316" i="5"/>
  <c r="AC2316" i="5"/>
  <c r="AH2315" i="5"/>
  <c r="AG2315" i="5"/>
  <c r="AF2315" i="5"/>
  <c r="AE2315" i="5"/>
  <c r="AD2315" i="5"/>
  <c r="AC2315" i="5"/>
  <c r="AH2314" i="5"/>
  <c r="AG2314" i="5"/>
  <c r="AF2314" i="5"/>
  <c r="AE2314" i="5"/>
  <c r="AD2314" i="5"/>
  <c r="AC2314" i="5"/>
  <c r="AH2313" i="5"/>
  <c r="AG2313" i="5"/>
  <c r="AF2313" i="5"/>
  <c r="AE2313" i="5"/>
  <c r="AD2313" i="5"/>
  <c r="AC2313" i="5"/>
  <c r="AH2312" i="5"/>
  <c r="AG2312" i="5"/>
  <c r="AF2312" i="5"/>
  <c r="AE2312" i="5"/>
  <c r="AD2312" i="5"/>
  <c r="AC2312" i="5"/>
  <c r="AH2311" i="5"/>
  <c r="AG2311" i="5"/>
  <c r="AF2311" i="5"/>
  <c r="AE2311" i="5"/>
  <c r="AD2311" i="5"/>
  <c r="AC2311" i="5"/>
  <c r="AH2310" i="5"/>
  <c r="AG2310" i="5"/>
  <c r="AF2310" i="5"/>
  <c r="AE2310" i="5"/>
  <c r="AD2310" i="5"/>
  <c r="AC2310" i="5"/>
  <c r="AH2309" i="5"/>
  <c r="AG2309" i="5"/>
  <c r="AF2309" i="5"/>
  <c r="AE2309" i="5"/>
  <c r="AD2309" i="5"/>
  <c r="AC2309" i="5"/>
  <c r="AH2308" i="5"/>
  <c r="AG2308" i="5"/>
  <c r="AF2308" i="5"/>
  <c r="AE2308" i="5"/>
  <c r="AD2308" i="5"/>
  <c r="AC2308" i="5"/>
  <c r="AH2307" i="5"/>
  <c r="AG2307" i="5"/>
  <c r="AF2307" i="5"/>
  <c r="AE2307" i="5"/>
  <c r="AD2307" i="5"/>
  <c r="AC2307" i="5"/>
  <c r="AH2306" i="5"/>
  <c r="AG2306" i="5"/>
  <c r="AF2306" i="5"/>
  <c r="AE2306" i="5"/>
  <c r="AD2306" i="5"/>
  <c r="AC2306" i="5"/>
  <c r="AH2305" i="5"/>
  <c r="AG2305" i="5"/>
  <c r="AF2305" i="5"/>
  <c r="AE2305" i="5"/>
  <c r="AD2305" i="5"/>
  <c r="AC2305" i="5"/>
  <c r="AH2304" i="5"/>
  <c r="AG2304" i="5"/>
  <c r="AF2304" i="5"/>
  <c r="AE2304" i="5"/>
  <c r="AD2304" i="5"/>
  <c r="AC2304" i="5"/>
  <c r="AH2303" i="5"/>
  <c r="AG2303" i="5"/>
  <c r="AF2303" i="5"/>
  <c r="AE2303" i="5"/>
  <c r="AD2303" i="5"/>
  <c r="AC2303" i="5"/>
  <c r="AH2302" i="5"/>
  <c r="AG2302" i="5"/>
  <c r="AF2302" i="5"/>
  <c r="AE2302" i="5"/>
  <c r="AD2302" i="5"/>
  <c r="AC2302" i="5"/>
  <c r="AH2301" i="5"/>
  <c r="AG2301" i="5"/>
  <c r="AF2301" i="5"/>
  <c r="AE2301" i="5"/>
  <c r="AD2301" i="5"/>
  <c r="AC2301" i="5"/>
  <c r="AH2300" i="5"/>
  <c r="AG2300" i="5"/>
  <c r="AF2300" i="5"/>
  <c r="AE2300" i="5"/>
  <c r="AD2300" i="5"/>
  <c r="AC2300" i="5"/>
  <c r="AH2299" i="5"/>
  <c r="AG2299" i="5"/>
  <c r="AF2299" i="5"/>
  <c r="AE2299" i="5"/>
  <c r="AD2299" i="5"/>
  <c r="AC2299" i="5"/>
  <c r="AH2298" i="5"/>
  <c r="AG2298" i="5"/>
  <c r="AF2298" i="5"/>
  <c r="AE2298" i="5"/>
  <c r="AD2298" i="5"/>
  <c r="AC2298" i="5"/>
  <c r="AH2297" i="5"/>
  <c r="AG2297" i="5"/>
  <c r="AF2297" i="5"/>
  <c r="AE2297" i="5"/>
  <c r="AD2297" i="5"/>
  <c r="AC2297" i="5"/>
  <c r="AH2296" i="5"/>
  <c r="AG2296" i="5"/>
  <c r="AF2296" i="5"/>
  <c r="AE2296" i="5"/>
  <c r="AD2296" i="5"/>
  <c r="AC2296" i="5"/>
  <c r="AH2295" i="5"/>
  <c r="AG2295" i="5"/>
  <c r="AF2295" i="5"/>
  <c r="AE2295" i="5"/>
  <c r="AD2295" i="5"/>
  <c r="AC2295" i="5"/>
  <c r="AH2294" i="5"/>
  <c r="AG2294" i="5"/>
  <c r="AF2294" i="5"/>
  <c r="AE2294" i="5"/>
  <c r="AD2294" i="5"/>
  <c r="AC2294" i="5"/>
  <c r="AH2293" i="5"/>
  <c r="AG2293" i="5"/>
  <c r="AF2293" i="5"/>
  <c r="AE2293" i="5"/>
  <c r="AD2293" i="5"/>
  <c r="AC2293" i="5"/>
  <c r="AH2292" i="5"/>
  <c r="AG2292" i="5"/>
  <c r="AF2292" i="5"/>
  <c r="AE2292" i="5"/>
  <c r="AD2292" i="5"/>
  <c r="AC2292" i="5"/>
  <c r="AH2291" i="5"/>
  <c r="AG2291" i="5"/>
  <c r="AF2291" i="5"/>
  <c r="AE2291" i="5"/>
  <c r="AD2291" i="5"/>
  <c r="AC2291" i="5"/>
  <c r="AH2290" i="5"/>
  <c r="AG2290" i="5"/>
  <c r="AF2290" i="5"/>
  <c r="AE2290" i="5"/>
  <c r="AD2290" i="5"/>
  <c r="AC2290" i="5"/>
  <c r="AH2289" i="5"/>
  <c r="AG2289" i="5"/>
  <c r="AF2289" i="5"/>
  <c r="AE2289" i="5"/>
  <c r="AD2289" i="5"/>
  <c r="AC2289" i="5"/>
  <c r="AH2288" i="5"/>
  <c r="AG2288" i="5"/>
  <c r="AF2288" i="5"/>
  <c r="AE2288" i="5"/>
  <c r="AD2288" i="5"/>
  <c r="AC2288" i="5"/>
  <c r="AH2287" i="5"/>
  <c r="AG2287" i="5"/>
  <c r="AF2287" i="5"/>
  <c r="AE2287" i="5"/>
  <c r="AD2287" i="5"/>
  <c r="AC2287" i="5"/>
  <c r="AH2286" i="5"/>
  <c r="AG2286" i="5"/>
  <c r="AF2286" i="5"/>
  <c r="AE2286" i="5"/>
  <c r="AD2286" i="5"/>
  <c r="AC2286" i="5"/>
  <c r="AH2285" i="5"/>
  <c r="AG2285" i="5"/>
  <c r="AF2285" i="5"/>
  <c r="AE2285" i="5"/>
  <c r="AD2285" i="5"/>
  <c r="AC2285" i="5"/>
  <c r="AH2284" i="5"/>
  <c r="AG2284" i="5"/>
  <c r="AF2284" i="5"/>
  <c r="AE2284" i="5"/>
  <c r="AD2284" i="5"/>
  <c r="AC2284" i="5"/>
  <c r="AH2283" i="5"/>
  <c r="AG2283" i="5"/>
  <c r="AF2283" i="5"/>
  <c r="AE2283" i="5"/>
  <c r="AD2283" i="5"/>
  <c r="AC2283" i="5"/>
  <c r="AH2282" i="5"/>
  <c r="AG2282" i="5"/>
  <c r="AF2282" i="5"/>
  <c r="AE2282" i="5"/>
  <c r="AD2282" i="5"/>
  <c r="AC2282" i="5"/>
  <c r="AH2281" i="5"/>
  <c r="AG2281" i="5"/>
  <c r="AF2281" i="5"/>
  <c r="AE2281" i="5"/>
  <c r="AD2281" i="5"/>
  <c r="AC2281" i="5"/>
  <c r="AH2280" i="5"/>
  <c r="AG2280" i="5"/>
  <c r="AF2280" i="5"/>
  <c r="AE2280" i="5"/>
  <c r="AD2280" i="5"/>
  <c r="AC2280" i="5"/>
  <c r="AH2279" i="5"/>
  <c r="AG2279" i="5"/>
  <c r="AF2279" i="5"/>
  <c r="AE2279" i="5"/>
  <c r="AD2279" i="5"/>
  <c r="AC2279" i="5"/>
  <c r="AH2278" i="5"/>
  <c r="AG2278" i="5"/>
  <c r="AF2278" i="5"/>
  <c r="AE2278" i="5"/>
  <c r="AD2278" i="5"/>
  <c r="AC2278" i="5"/>
  <c r="AH2277" i="5"/>
  <c r="AG2277" i="5"/>
  <c r="AF2277" i="5"/>
  <c r="AE2277" i="5"/>
  <c r="AD2277" i="5"/>
  <c r="AC2277" i="5"/>
  <c r="AH2276" i="5"/>
  <c r="AG2276" i="5"/>
  <c r="AF2276" i="5"/>
  <c r="AE2276" i="5"/>
  <c r="AD2276" i="5"/>
  <c r="AC2276" i="5"/>
  <c r="AH2275" i="5"/>
  <c r="AG2275" i="5"/>
  <c r="AF2275" i="5"/>
  <c r="AE2275" i="5"/>
  <c r="AD2275" i="5"/>
  <c r="AC2275" i="5"/>
  <c r="AH2274" i="5"/>
  <c r="AG2274" i="5"/>
  <c r="AF2274" i="5"/>
  <c r="AE2274" i="5"/>
  <c r="AD2274" i="5"/>
  <c r="AC2274" i="5"/>
  <c r="AH2273" i="5"/>
  <c r="AG2273" i="5"/>
  <c r="AF2273" i="5"/>
  <c r="AE2273" i="5"/>
  <c r="AD2273" i="5"/>
  <c r="AC2273" i="5"/>
  <c r="AH2272" i="5"/>
  <c r="AG2272" i="5"/>
  <c r="AF2272" i="5"/>
  <c r="AE2272" i="5"/>
  <c r="AD2272" i="5"/>
  <c r="AC2272" i="5"/>
  <c r="AH2271" i="5"/>
  <c r="AG2271" i="5"/>
  <c r="AF2271" i="5"/>
  <c r="AE2271" i="5"/>
  <c r="AD2271" i="5"/>
  <c r="AC2271" i="5"/>
  <c r="AH2270" i="5"/>
  <c r="AG2270" i="5"/>
  <c r="AF2270" i="5"/>
  <c r="AE2270" i="5"/>
  <c r="AD2270" i="5"/>
  <c r="AC2270" i="5"/>
  <c r="AH2269" i="5"/>
  <c r="AG2269" i="5"/>
  <c r="AF2269" i="5"/>
  <c r="AE2269" i="5"/>
  <c r="AD2269" i="5"/>
  <c r="AC2269" i="5"/>
  <c r="AH2268" i="5"/>
  <c r="AG2268" i="5"/>
  <c r="AF2268" i="5"/>
  <c r="AE2268" i="5"/>
  <c r="AD2268" i="5"/>
  <c r="AC2268" i="5"/>
  <c r="AH2267" i="5"/>
  <c r="AG2267" i="5"/>
  <c r="AF2267" i="5"/>
  <c r="AE2267" i="5"/>
  <c r="AD2267" i="5"/>
  <c r="AC2267" i="5"/>
  <c r="AH2266" i="5"/>
  <c r="AG2266" i="5"/>
  <c r="AF2266" i="5"/>
  <c r="AE2266" i="5"/>
  <c r="AD2266" i="5"/>
  <c r="AC2266" i="5"/>
  <c r="AH2265" i="5"/>
  <c r="AG2265" i="5"/>
  <c r="AF2265" i="5"/>
  <c r="AE2265" i="5"/>
  <c r="AD2265" i="5"/>
  <c r="AC2265" i="5"/>
  <c r="AH2264" i="5"/>
  <c r="AG2264" i="5"/>
  <c r="AF2264" i="5"/>
  <c r="AE2264" i="5"/>
  <c r="AD2264" i="5"/>
  <c r="AC2264" i="5"/>
  <c r="AH2263" i="5"/>
  <c r="AG2263" i="5"/>
  <c r="AF2263" i="5"/>
  <c r="AE2263" i="5"/>
  <c r="AD2263" i="5"/>
  <c r="AC2263" i="5"/>
  <c r="AH2262" i="5"/>
  <c r="AG2262" i="5"/>
  <c r="AF2262" i="5"/>
  <c r="AE2262" i="5"/>
  <c r="AD2262" i="5"/>
  <c r="AC2262" i="5"/>
  <c r="AH2261" i="5"/>
  <c r="AG2261" i="5"/>
  <c r="AF2261" i="5"/>
  <c r="AE2261" i="5"/>
  <c r="AD2261" i="5"/>
  <c r="AC2261" i="5"/>
  <c r="AH2260" i="5"/>
  <c r="AG2260" i="5"/>
  <c r="AF2260" i="5"/>
  <c r="AE2260" i="5"/>
  <c r="AD2260" i="5"/>
  <c r="AC2260" i="5"/>
  <c r="AH2259" i="5"/>
  <c r="AG2259" i="5"/>
  <c r="AF2259" i="5"/>
  <c r="AE2259" i="5"/>
  <c r="AD2259" i="5"/>
  <c r="AC2259" i="5"/>
  <c r="AH2258" i="5"/>
  <c r="AG2258" i="5"/>
  <c r="AF2258" i="5"/>
  <c r="AE2258" i="5"/>
  <c r="AD2258" i="5"/>
  <c r="AC2258" i="5"/>
  <c r="AH2257" i="5"/>
  <c r="AG2257" i="5"/>
  <c r="AF2257" i="5"/>
  <c r="AE2257" i="5"/>
  <c r="AD2257" i="5"/>
  <c r="AC2257" i="5"/>
  <c r="AH2256" i="5"/>
  <c r="AG2256" i="5"/>
  <c r="AF2256" i="5"/>
  <c r="AE2256" i="5"/>
  <c r="AD2256" i="5"/>
  <c r="AC2256" i="5"/>
  <c r="AH2255" i="5"/>
  <c r="AG2255" i="5"/>
  <c r="AF2255" i="5"/>
  <c r="AE2255" i="5"/>
  <c r="AD2255" i="5"/>
  <c r="AC2255" i="5"/>
  <c r="AH2254" i="5"/>
  <c r="AG2254" i="5"/>
  <c r="AF2254" i="5"/>
  <c r="AE2254" i="5"/>
  <c r="AD2254" i="5"/>
  <c r="AC2254" i="5"/>
  <c r="AH2253" i="5"/>
  <c r="AG2253" i="5"/>
  <c r="AF2253" i="5"/>
  <c r="AE2253" i="5"/>
  <c r="AD2253" i="5"/>
  <c r="AC2253" i="5"/>
  <c r="AH2252" i="5"/>
  <c r="AG2252" i="5"/>
  <c r="AF2252" i="5"/>
  <c r="AE2252" i="5"/>
  <c r="AD2252" i="5"/>
  <c r="AC2252" i="5"/>
  <c r="AH2251" i="5"/>
  <c r="AG2251" i="5"/>
  <c r="AF2251" i="5"/>
  <c r="AE2251" i="5"/>
  <c r="AD2251" i="5"/>
  <c r="AC2251" i="5"/>
  <c r="AH2250" i="5"/>
  <c r="AG2250" i="5"/>
  <c r="AF2250" i="5"/>
  <c r="AE2250" i="5"/>
  <c r="AD2250" i="5"/>
  <c r="AC2250" i="5"/>
  <c r="AH2249" i="5"/>
  <c r="AG2249" i="5"/>
  <c r="AF2249" i="5"/>
  <c r="AE2249" i="5"/>
  <c r="AD2249" i="5"/>
  <c r="AC2249" i="5"/>
  <c r="AH2248" i="5"/>
  <c r="AG2248" i="5"/>
  <c r="AF2248" i="5"/>
  <c r="AE2248" i="5"/>
  <c r="AD2248" i="5"/>
  <c r="AC2248" i="5"/>
  <c r="AH2247" i="5"/>
  <c r="AG2247" i="5"/>
  <c r="AF2247" i="5"/>
  <c r="AE2247" i="5"/>
  <c r="AD2247" i="5"/>
  <c r="AC2247" i="5"/>
  <c r="AH2246" i="5"/>
  <c r="AG2246" i="5"/>
  <c r="AF2246" i="5"/>
  <c r="AE2246" i="5"/>
  <c r="AD2246" i="5"/>
  <c r="AC2246" i="5"/>
  <c r="AH2245" i="5"/>
  <c r="AG2245" i="5"/>
  <c r="AF2245" i="5"/>
  <c r="AE2245" i="5"/>
  <c r="AD2245" i="5"/>
  <c r="AC2245" i="5"/>
  <c r="AH2244" i="5"/>
  <c r="AG2244" i="5"/>
  <c r="AF2244" i="5"/>
  <c r="AE2244" i="5"/>
  <c r="AD2244" i="5"/>
  <c r="AC2244" i="5"/>
  <c r="AH2243" i="5"/>
  <c r="AG2243" i="5"/>
  <c r="AF2243" i="5"/>
  <c r="AE2243" i="5"/>
  <c r="AD2243" i="5"/>
  <c r="AC2243" i="5"/>
  <c r="AH2242" i="5"/>
  <c r="AG2242" i="5"/>
  <c r="AF2242" i="5"/>
  <c r="AE2242" i="5"/>
  <c r="AD2242" i="5"/>
  <c r="AC2242" i="5"/>
  <c r="AH2241" i="5"/>
  <c r="AG2241" i="5"/>
  <c r="AF2241" i="5"/>
  <c r="AE2241" i="5"/>
  <c r="AD2241" i="5"/>
  <c r="AC2241" i="5"/>
  <c r="AH2240" i="5"/>
  <c r="AG2240" i="5"/>
  <c r="AF2240" i="5"/>
  <c r="AE2240" i="5"/>
  <c r="AD2240" i="5"/>
  <c r="AC2240" i="5"/>
  <c r="AH2239" i="5"/>
  <c r="AG2239" i="5"/>
  <c r="AF2239" i="5"/>
  <c r="AE2239" i="5"/>
  <c r="AD2239" i="5"/>
  <c r="AC2239" i="5"/>
  <c r="AH2238" i="5"/>
  <c r="AG2238" i="5"/>
  <c r="AF2238" i="5"/>
  <c r="AE2238" i="5"/>
  <c r="AD2238" i="5"/>
  <c r="AC2238" i="5"/>
  <c r="AH2237" i="5"/>
  <c r="AG2237" i="5"/>
  <c r="AF2237" i="5"/>
  <c r="AE2237" i="5"/>
  <c r="AD2237" i="5"/>
  <c r="AC2237" i="5"/>
  <c r="AH2236" i="5"/>
  <c r="AG2236" i="5"/>
  <c r="AF2236" i="5"/>
  <c r="AE2236" i="5"/>
  <c r="AD2236" i="5"/>
  <c r="AC2236" i="5"/>
  <c r="AH2235" i="5"/>
  <c r="AG2235" i="5"/>
  <c r="AF2235" i="5"/>
  <c r="AE2235" i="5"/>
  <c r="AD2235" i="5"/>
  <c r="AC2235" i="5"/>
  <c r="AH2234" i="5"/>
  <c r="AG2234" i="5"/>
  <c r="AF2234" i="5"/>
  <c r="AE2234" i="5"/>
  <c r="AD2234" i="5"/>
  <c r="AC2234" i="5"/>
  <c r="AH2233" i="5"/>
  <c r="AG2233" i="5"/>
  <c r="AF2233" i="5"/>
  <c r="AE2233" i="5"/>
  <c r="AD2233" i="5"/>
  <c r="AC2233" i="5"/>
  <c r="AH2232" i="5"/>
  <c r="AG2232" i="5"/>
  <c r="AF2232" i="5"/>
  <c r="AE2232" i="5"/>
  <c r="AD2232" i="5"/>
  <c r="AC2232" i="5"/>
  <c r="AH2231" i="5"/>
  <c r="AG2231" i="5"/>
  <c r="AF2231" i="5"/>
  <c r="AE2231" i="5"/>
  <c r="AD2231" i="5"/>
  <c r="AC2231" i="5"/>
  <c r="AH2230" i="5"/>
  <c r="AG2230" i="5"/>
  <c r="AF2230" i="5"/>
  <c r="AE2230" i="5"/>
  <c r="AD2230" i="5"/>
  <c r="AC2230" i="5"/>
  <c r="AH2229" i="5"/>
  <c r="AG2229" i="5"/>
  <c r="AF2229" i="5"/>
  <c r="AE2229" i="5"/>
  <c r="AD2229" i="5"/>
  <c r="AC2229" i="5"/>
  <c r="AH2228" i="5"/>
  <c r="AG2228" i="5"/>
  <c r="AF2228" i="5"/>
  <c r="AE2228" i="5"/>
  <c r="AD2228" i="5"/>
  <c r="AC2228" i="5"/>
  <c r="AH2227" i="5"/>
  <c r="AG2227" i="5"/>
  <c r="AF2227" i="5"/>
  <c r="AE2227" i="5"/>
  <c r="AD2227" i="5"/>
  <c r="AC2227" i="5"/>
  <c r="AH2226" i="5"/>
  <c r="AG2226" i="5"/>
  <c r="AF2226" i="5"/>
  <c r="AE2226" i="5"/>
  <c r="AD2226" i="5"/>
  <c r="AC2226" i="5"/>
  <c r="AH2225" i="5"/>
  <c r="AG2225" i="5"/>
  <c r="AF2225" i="5"/>
  <c r="AE2225" i="5"/>
  <c r="AD2225" i="5"/>
  <c r="AC2225" i="5"/>
  <c r="AH2224" i="5"/>
  <c r="AG2224" i="5"/>
  <c r="AF2224" i="5"/>
  <c r="AE2224" i="5"/>
  <c r="AD2224" i="5"/>
  <c r="AC2224" i="5"/>
  <c r="AH2223" i="5"/>
  <c r="AG2223" i="5"/>
  <c r="AF2223" i="5"/>
  <c r="AE2223" i="5"/>
  <c r="AD2223" i="5"/>
  <c r="AC2223" i="5"/>
  <c r="AH2222" i="5"/>
  <c r="AG2222" i="5"/>
  <c r="AF2222" i="5"/>
  <c r="AE2222" i="5"/>
  <c r="AD2222" i="5"/>
  <c r="AC2222" i="5"/>
  <c r="AH2221" i="5"/>
  <c r="AG2221" i="5"/>
  <c r="AF2221" i="5"/>
  <c r="AE2221" i="5"/>
  <c r="AD2221" i="5"/>
  <c r="AC2221" i="5"/>
  <c r="AH2220" i="5"/>
  <c r="AG2220" i="5"/>
  <c r="AF2220" i="5"/>
  <c r="AE2220" i="5"/>
  <c r="AD2220" i="5"/>
  <c r="AC2220" i="5"/>
  <c r="AH2219" i="5"/>
  <c r="AG2219" i="5"/>
  <c r="AF2219" i="5"/>
  <c r="AE2219" i="5"/>
  <c r="AD2219" i="5"/>
  <c r="AC2219" i="5"/>
  <c r="AH2218" i="5"/>
  <c r="AG2218" i="5"/>
  <c r="AF2218" i="5"/>
  <c r="AE2218" i="5"/>
  <c r="AD2218" i="5"/>
  <c r="AC2218" i="5"/>
  <c r="AH2217" i="5"/>
  <c r="AG2217" i="5"/>
  <c r="AF2217" i="5"/>
  <c r="AE2217" i="5"/>
  <c r="AD2217" i="5"/>
  <c r="AC2217" i="5"/>
  <c r="AH2216" i="5"/>
  <c r="AG2216" i="5"/>
  <c r="AF2216" i="5"/>
  <c r="AE2216" i="5"/>
  <c r="AD2216" i="5"/>
  <c r="AC2216" i="5"/>
  <c r="AH2215" i="5"/>
  <c r="AG2215" i="5"/>
  <c r="AF2215" i="5"/>
  <c r="AE2215" i="5"/>
  <c r="AD2215" i="5"/>
  <c r="AC2215" i="5"/>
  <c r="AH2214" i="5"/>
  <c r="AG2214" i="5"/>
  <c r="AF2214" i="5"/>
  <c r="AE2214" i="5"/>
  <c r="AD2214" i="5"/>
  <c r="AC2214" i="5"/>
  <c r="AH2213" i="5"/>
  <c r="AG2213" i="5"/>
  <c r="AF2213" i="5"/>
  <c r="AE2213" i="5"/>
  <c r="AD2213" i="5"/>
  <c r="AC2213" i="5"/>
  <c r="AH2212" i="5"/>
  <c r="AG2212" i="5"/>
  <c r="AF2212" i="5"/>
  <c r="AE2212" i="5"/>
  <c r="AD2212" i="5"/>
  <c r="AC2212" i="5"/>
  <c r="AH2211" i="5"/>
  <c r="AG2211" i="5"/>
  <c r="AF2211" i="5"/>
  <c r="AE2211" i="5"/>
  <c r="AD2211" i="5"/>
  <c r="AC2211" i="5"/>
  <c r="AH2210" i="5"/>
  <c r="AG2210" i="5"/>
  <c r="AF2210" i="5"/>
  <c r="AE2210" i="5"/>
  <c r="AD2210" i="5"/>
  <c r="AC2210" i="5"/>
  <c r="AH2209" i="5"/>
  <c r="AG2209" i="5"/>
  <c r="AF2209" i="5"/>
  <c r="AE2209" i="5"/>
  <c r="AD2209" i="5"/>
  <c r="AC2209" i="5"/>
  <c r="AH2208" i="5"/>
  <c r="AG2208" i="5"/>
  <c r="AF2208" i="5"/>
  <c r="AE2208" i="5"/>
  <c r="AD2208" i="5"/>
  <c r="AC2208" i="5"/>
  <c r="AH2207" i="5"/>
  <c r="AG2207" i="5"/>
  <c r="AF2207" i="5"/>
  <c r="AE2207" i="5"/>
  <c r="AD2207" i="5"/>
  <c r="AC2207" i="5"/>
  <c r="AH2206" i="5"/>
  <c r="AG2206" i="5"/>
  <c r="AF2206" i="5"/>
  <c r="AE2206" i="5"/>
  <c r="AD2206" i="5"/>
  <c r="AC2206" i="5"/>
  <c r="AH2205" i="5"/>
  <c r="AG2205" i="5"/>
  <c r="AF2205" i="5"/>
  <c r="AE2205" i="5"/>
  <c r="AD2205" i="5"/>
  <c r="AC2205" i="5"/>
  <c r="AH2204" i="5"/>
  <c r="AG2204" i="5"/>
  <c r="AF2204" i="5"/>
  <c r="AE2204" i="5"/>
  <c r="AD2204" i="5"/>
  <c r="AC2204" i="5"/>
  <c r="AH2203" i="5"/>
  <c r="AG2203" i="5"/>
  <c r="AF2203" i="5"/>
  <c r="AE2203" i="5"/>
  <c r="AD2203" i="5"/>
  <c r="AC2203" i="5"/>
  <c r="AH2202" i="5"/>
  <c r="AG2202" i="5"/>
  <c r="AF2202" i="5"/>
  <c r="AE2202" i="5"/>
  <c r="AD2202" i="5"/>
  <c r="AC2202" i="5"/>
  <c r="AH2201" i="5"/>
  <c r="AG2201" i="5"/>
  <c r="AF2201" i="5"/>
  <c r="AE2201" i="5"/>
  <c r="AD2201" i="5"/>
  <c r="AC2201" i="5"/>
  <c r="AH2200" i="5"/>
  <c r="AG2200" i="5"/>
  <c r="AF2200" i="5"/>
  <c r="AE2200" i="5"/>
  <c r="AD2200" i="5"/>
  <c r="AC2200" i="5"/>
  <c r="AH2199" i="5"/>
  <c r="AG2199" i="5"/>
  <c r="AF2199" i="5"/>
  <c r="AE2199" i="5"/>
  <c r="AD2199" i="5"/>
  <c r="AC2199" i="5"/>
  <c r="AH2198" i="5"/>
  <c r="AG2198" i="5"/>
  <c r="AF2198" i="5"/>
  <c r="AE2198" i="5"/>
  <c r="AD2198" i="5"/>
  <c r="AC2198" i="5"/>
  <c r="AH2197" i="5"/>
  <c r="AG2197" i="5"/>
  <c r="AF2197" i="5"/>
  <c r="AE2197" i="5"/>
  <c r="AD2197" i="5"/>
  <c r="AC2197" i="5"/>
  <c r="AH2196" i="5"/>
  <c r="AG2196" i="5"/>
  <c r="AF2196" i="5"/>
  <c r="AE2196" i="5"/>
  <c r="AD2196" i="5"/>
  <c r="AC2196" i="5"/>
  <c r="AH2195" i="5"/>
  <c r="AG2195" i="5"/>
  <c r="AF2195" i="5"/>
  <c r="AE2195" i="5"/>
  <c r="AD2195" i="5"/>
  <c r="AC2195" i="5"/>
  <c r="AH2194" i="5"/>
  <c r="AG2194" i="5"/>
  <c r="AF2194" i="5"/>
  <c r="AE2194" i="5"/>
  <c r="AD2194" i="5"/>
  <c r="AC2194" i="5"/>
  <c r="AH2193" i="5"/>
  <c r="AG2193" i="5"/>
  <c r="AF2193" i="5"/>
  <c r="AE2193" i="5"/>
  <c r="AD2193" i="5"/>
  <c r="AC2193" i="5"/>
  <c r="AH2192" i="5"/>
  <c r="AG2192" i="5"/>
  <c r="AF2192" i="5"/>
  <c r="AE2192" i="5"/>
  <c r="AD2192" i="5"/>
  <c r="AC2192" i="5"/>
  <c r="AH2191" i="5"/>
  <c r="AG2191" i="5"/>
  <c r="AF2191" i="5"/>
  <c r="AE2191" i="5"/>
  <c r="AD2191" i="5"/>
  <c r="AC2191" i="5"/>
  <c r="AH2190" i="5"/>
  <c r="AG2190" i="5"/>
  <c r="AF2190" i="5"/>
  <c r="AE2190" i="5"/>
  <c r="AD2190" i="5"/>
  <c r="AC2190" i="5"/>
  <c r="AH2189" i="5"/>
  <c r="AG2189" i="5"/>
  <c r="AF2189" i="5"/>
  <c r="AE2189" i="5"/>
  <c r="AD2189" i="5"/>
  <c r="AC2189" i="5"/>
  <c r="AH2188" i="5"/>
  <c r="AG2188" i="5"/>
  <c r="AF2188" i="5"/>
  <c r="AE2188" i="5"/>
  <c r="AD2188" i="5"/>
  <c r="AC2188" i="5"/>
  <c r="AH2187" i="5"/>
  <c r="AG2187" i="5"/>
  <c r="AF2187" i="5"/>
  <c r="AE2187" i="5"/>
  <c r="AD2187" i="5"/>
  <c r="AC2187" i="5"/>
  <c r="AH2186" i="5"/>
  <c r="AG2186" i="5"/>
  <c r="AF2186" i="5"/>
  <c r="AE2186" i="5"/>
  <c r="AD2186" i="5"/>
  <c r="AC2186" i="5"/>
  <c r="AH2185" i="5"/>
  <c r="AG2185" i="5"/>
  <c r="AF2185" i="5"/>
  <c r="AE2185" i="5"/>
  <c r="AD2185" i="5"/>
  <c r="AC2185" i="5"/>
  <c r="AH2184" i="5"/>
  <c r="AG2184" i="5"/>
  <c r="AF2184" i="5"/>
  <c r="AE2184" i="5"/>
  <c r="AD2184" i="5"/>
  <c r="AC2184" i="5"/>
  <c r="AH2183" i="5"/>
  <c r="AG2183" i="5"/>
  <c r="AF2183" i="5"/>
  <c r="AE2183" i="5"/>
  <c r="AD2183" i="5"/>
  <c r="AC2183" i="5"/>
  <c r="AH2182" i="5"/>
  <c r="AG2182" i="5"/>
  <c r="AF2182" i="5"/>
  <c r="AE2182" i="5"/>
  <c r="AD2182" i="5"/>
  <c r="AC2182" i="5"/>
  <c r="AH2181" i="5"/>
  <c r="AG2181" i="5"/>
  <c r="AF2181" i="5"/>
  <c r="AE2181" i="5"/>
  <c r="AD2181" i="5"/>
  <c r="AC2181" i="5"/>
  <c r="AH2180" i="5"/>
  <c r="AG2180" i="5"/>
  <c r="AF2180" i="5"/>
  <c r="AE2180" i="5"/>
  <c r="AD2180" i="5"/>
  <c r="AC2180" i="5"/>
  <c r="AH2179" i="5"/>
  <c r="AG2179" i="5"/>
  <c r="AF2179" i="5"/>
  <c r="AE2179" i="5"/>
  <c r="AD2179" i="5"/>
  <c r="AC2179" i="5"/>
  <c r="AH2178" i="5"/>
  <c r="AG2178" i="5"/>
  <c r="AF2178" i="5"/>
  <c r="AE2178" i="5"/>
  <c r="AD2178" i="5"/>
  <c r="AC2178" i="5"/>
  <c r="AH2177" i="5"/>
  <c r="AG2177" i="5"/>
  <c r="AF2177" i="5"/>
  <c r="AE2177" i="5"/>
  <c r="AD2177" i="5"/>
  <c r="AC2177" i="5"/>
  <c r="AH2176" i="5"/>
  <c r="AG2176" i="5"/>
  <c r="AF2176" i="5"/>
  <c r="AE2176" i="5"/>
  <c r="AD2176" i="5"/>
  <c r="AC2176" i="5"/>
  <c r="AH2175" i="5"/>
  <c r="AG2175" i="5"/>
  <c r="AF2175" i="5"/>
  <c r="AE2175" i="5"/>
  <c r="AD2175" i="5"/>
  <c r="AC2175" i="5"/>
  <c r="AH2174" i="5"/>
  <c r="AG2174" i="5"/>
  <c r="AF2174" i="5"/>
  <c r="AE2174" i="5"/>
  <c r="AD2174" i="5"/>
  <c r="AC2174" i="5"/>
  <c r="AH2173" i="5"/>
  <c r="AG2173" i="5"/>
  <c r="AF2173" i="5"/>
  <c r="AE2173" i="5"/>
  <c r="AD2173" i="5"/>
  <c r="AC2173" i="5"/>
  <c r="AH2172" i="5"/>
  <c r="AG2172" i="5"/>
  <c r="AF2172" i="5"/>
  <c r="AE2172" i="5"/>
  <c r="AD2172" i="5"/>
  <c r="AC2172" i="5"/>
  <c r="AH2171" i="5"/>
  <c r="AG2171" i="5"/>
  <c r="AF2171" i="5"/>
  <c r="AE2171" i="5"/>
  <c r="AD2171" i="5"/>
  <c r="AC2171" i="5"/>
  <c r="AH2170" i="5"/>
  <c r="AG2170" i="5"/>
  <c r="AF2170" i="5"/>
  <c r="AE2170" i="5"/>
  <c r="AD2170" i="5"/>
  <c r="AC2170" i="5"/>
  <c r="AH2169" i="5"/>
  <c r="AG2169" i="5"/>
  <c r="AF2169" i="5"/>
  <c r="AE2169" i="5"/>
  <c r="AD2169" i="5"/>
  <c r="AC2169" i="5"/>
  <c r="AH2168" i="5"/>
  <c r="AG2168" i="5"/>
  <c r="AF2168" i="5"/>
  <c r="AE2168" i="5"/>
  <c r="AD2168" i="5"/>
  <c r="AC2168" i="5"/>
  <c r="AH2167" i="5"/>
  <c r="AG2167" i="5"/>
  <c r="AF2167" i="5"/>
  <c r="AE2167" i="5"/>
  <c r="AD2167" i="5"/>
  <c r="AC2167" i="5"/>
  <c r="AH2166" i="5"/>
  <c r="AG2166" i="5"/>
  <c r="AF2166" i="5"/>
  <c r="AE2166" i="5"/>
  <c r="AD2166" i="5"/>
  <c r="AC2166" i="5"/>
  <c r="AH2165" i="5"/>
  <c r="AG2165" i="5"/>
  <c r="AF2165" i="5"/>
  <c r="AE2165" i="5"/>
  <c r="AD2165" i="5"/>
  <c r="AC2165" i="5"/>
  <c r="AH2164" i="5"/>
  <c r="AG2164" i="5"/>
  <c r="AF2164" i="5"/>
  <c r="AE2164" i="5"/>
  <c r="AD2164" i="5"/>
  <c r="AC2164" i="5"/>
  <c r="AH2163" i="5"/>
  <c r="AG2163" i="5"/>
  <c r="AF2163" i="5"/>
  <c r="AE2163" i="5"/>
  <c r="AD2163" i="5"/>
  <c r="AC2163" i="5"/>
  <c r="AH2162" i="5"/>
  <c r="AG2162" i="5"/>
  <c r="AF2162" i="5"/>
  <c r="AE2162" i="5"/>
  <c r="AD2162" i="5"/>
  <c r="AC2162" i="5"/>
  <c r="AH2161" i="5"/>
  <c r="AG2161" i="5"/>
  <c r="AF2161" i="5"/>
  <c r="AE2161" i="5"/>
  <c r="AD2161" i="5"/>
  <c r="AC2161" i="5"/>
  <c r="AH2160" i="5"/>
  <c r="AG2160" i="5"/>
  <c r="AF2160" i="5"/>
  <c r="AE2160" i="5"/>
  <c r="AD2160" i="5"/>
  <c r="AC2160" i="5"/>
  <c r="AH2159" i="5"/>
  <c r="AG2159" i="5"/>
  <c r="AF2159" i="5"/>
  <c r="AE2159" i="5"/>
  <c r="AD2159" i="5"/>
  <c r="AC2159" i="5"/>
  <c r="AH2158" i="5"/>
  <c r="AG2158" i="5"/>
  <c r="AF2158" i="5"/>
  <c r="AE2158" i="5"/>
  <c r="AD2158" i="5"/>
  <c r="AC2158" i="5"/>
  <c r="AH2157" i="5"/>
  <c r="AG2157" i="5"/>
  <c r="AF2157" i="5"/>
  <c r="AE2157" i="5"/>
  <c r="AD2157" i="5"/>
  <c r="AC2157" i="5"/>
  <c r="AH2156" i="5"/>
  <c r="AG2156" i="5"/>
  <c r="AF2156" i="5"/>
  <c r="AE2156" i="5"/>
  <c r="AD2156" i="5"/>
  <c r="AC2156" i="5"/>
  <c r="AH2155" i="5"/>
  <c r="AG2155" i="5"/>
  <c r="AF2155" i="5"/>
  <c r="AE2155" i="5"/>
  <c r="AD2155" i="5"/>
  <c r="AC2155" i="5"/>
  <c r="AH2154" i="5"/>
  <c r="AG2154" i="5"/>
  <c r="AF2154" i="5"/>
  <c r="AE2154" i="5"/>
  <c r="AD2154" i="5"/>
  <c r="AC2154" i="5"/>
  <c r="AH2153" i="5"/>
  <c r="AG2153" i="5"/>
  <c r="AF2153" i="5"/>
  <c r="AE2153" i="5"/>
  <c r="AD2153" i="5"/>
  <c r="AC2153" i="5"/>
  <c r="AH2152" i="5"/>
  <c r="AG2152" i="5"/>
  <c r="AF2152" i="5"/>
  <c r="AE2152" i="5"/>
  <c r="AD2152" i="5"/>
  <c r="AC2152" i="5"/>
  <c r="AH2151" i="5"/>
  <c r="AG2151" i="5"/>
  <c r="AF2151" i="5"/>
  <c r="AE2151" i="5"/>
  <c r="AD2151" i="5"/>
  <c r="AC2151" i="5"/>
  <c r="AH2150" i="5"/>
  <c r="AG2150" i="5"/>
  <c r="AF2150" i="5"/>
  <c r="AE2150" i="5"/>
  <c r="AD2150" i="5"/>
  <c r="AC2150" i="5"/>
  <c r="AH2149" i="5"/>
  <c r="AG2149" i="5"/>
  <c r="AF2149" i="5"/>
  <c r="AE2149" i="5"/>
  <c r="AD2149" i="5"/>
  <c r="AC2149" i="5"/>
  <c r="AH2148" i="5"/>
  <c r="AG2148" i="5"/>
  <c r="AF2148" i="5"/>
  <c r="AE2148" i="5"/>
  <c r="AD2148" i="5"/>
  <c r="AC2148" i="5"/>
  <c r="AH2147" i="5"/>
  <c r="AG2147" i="5"/>
  <c r="AF2147" i="5"/>
  <c r="AE2147" i="5"/>
  <c r="AD2147" i="5"/>
  <c r="AC2147" i="5"/>
  <c r="AH2146" i="5"/>
  <c r="AG2146" i="5"/>
  <c r="AF2146" i="5"/>
  <c r="AE2146" i="5"/>
  <c r="AD2146" i="5"/>
  <c r="AC2146" i="5"/>
  <c r="AH2145" i="5"/>
  <c r="AG2145" i="5"/>
  <c r="AF2145" i="5"/>
  <c r="AE2145" i="5"/>
  <c r="AD2145" i="5"/>
  <c r="AC2145" i="5"/>
  <c r="AH2144" i="5"/>
  <c r="AG2144" i="5"/>
  <c r="AF2144" i="5"/>
  <c r="AE2144" i="5"/>
  <c r="AD2144" i="5"/>
  <c r="AC2144" i="5"/>
  <c r="AH2143" i="5"/>
  <c r="AG2143" i="5"/>
  <c r="AF2143" i="5"/>
  <c r="AE2143" i="5"/>
  <c r="AD2143" i="5"/>
  <c r="AC2143" i="5"/>
  <c r="AH2142" i="5"/>
  <c r="AG2142" i="5"/>
  <c r="AF2142" i="5"/>
  <c r="AE2142" i="5"/>
  <c r="AD2142" i="5"/>
  <c r="AC2142" i="5"/>
  <c r="AH2141" i="5"/>
  <c r="AG2141" i="5"/>
  <c r="AF2141" i="5"/>
  <c r="AE2141" i="5"/>
  <c r="AD2141" i="5"/>
  <c r="AC2141" i="5"/>
  <c r="AH2140" i="5"/>
  <c r="AG2140" i="5"/>
  <c r="AF2140" i="5"/>
  <c r="AE2140" i="5"/>
  <c r="AD2140" i="5"/>
  <c r="AC2140" i="5"/>
  <c r="AH2139" i="5"/>
  <c r="AG2139" i="5"/>
  <c r="AF2139" i="5"/>
  <c r="AE2139" i="5"/>
  <c r="AD2139" i="5"/>
  <c r="AC2139" i="5"/>
  <c r="AH2138" i="5"/>
  <c r="AG2138" i="5"/>
  <c r="AF2138" i="5"/>
  <c r="AE2138" i="5"/>
  <c r="AD2138" i="5"/>
  <c r="AC2138" i="5"/>
  <c r="AH2137" i="5"/>
  <c r="AG2137" i="5"/>
  <c r="AF2137" i="5"/>
  <c r="AE2137" i="5"/>
  <c r="AD2137" i="5"/>
  <c r="AC2137" i="5"/>
  <c r="AH2136" i="5"/>
  <c r="AG2136" i="5"/>
  <c r="AF2136" i="5"/>
  <c r="AE2136" i="5"/>
  <c r="AD2136" i="5"/>
  <c r="AC2136" i="5"/>
  <c r="AH2135" i="5"/>
  <c r="AG2135" i="5"/>
  <c r="AF2135" i="5"/>
  <c r="AE2135" i="5"/>
  <c r="AD2135" i="5"/>
  <c r="AC2135" i="5"/>
  <c r="AH2134" i="5"/>
  <c r="AG2134" i="5"/>
  <c r="AF2134" i="5"/>
  <c r="AE2134" i="5"/>
  <c r="AD2134" i="5"/>
  <c r="AC2134" i="5"/>
  <c r="AH2133" i="5"/>
  <c r="AG2133" i="5"/>
  <c r="AF2133" i="5"/>
  <c r="AE2133" i="5"/>
  <c r="AD2133" i="5"/>
  <c r="AC2133" i="5"/>
  <c r="AH2132" i="5"/>
  <c r="AG2132" i="5"/>
  <c r="AF2132" i="5"/>
  <c r="AE2132" i="5"/>
  <c r="AD2132" i="5"/>
  <c r="AC2132" i="5"/>
  <c r="AH2131" i="5"/>
  <c r="AG2131" i="5"/>
  <c r="AF2131" i="5"/>
  <c r="AE2131" i="5"/>
  <c r="AD2131" i="5"/>
  <c r="AC2131" i="5"/>
  <c r="AH2130" i="5"/>
  <c r="AG2130" i="5"/>
  <c r="AF2130" i="5"/>
  <c r="AE2130" i="5"/>
  <c r="AD2130" i="5"/>
  <c r="AC2130" i="5"/>
  <c r="AH2129" i="5"/>
  <c r="AG2129" i="5"/>
  <c r="AF2129" i="5"/>
  <c r="AE2129" i="5"/>
  <c r="AD2129" i="5"/>
  <c r="AC2129" i="5"/>
  <c r="AH2128" i="5"/>
  <c r="AG2128" i="5"/>
  <c r="AF2128" i="5"/>
  <c r="AE2128" i="5"/>
  <c r="AD2128" i="5"/>
  <c r="AC2128" i="5"/>
  <c r="AH2127" i="5"/>
  <c r="AG2127" i="5"/>
  <c r="AF2127" i="5"/>
  <c r="AE2127" i="5"/>
  <c r="AD2127" i="5"/>
  <c r="AC2127" i="5"/>
  <c r="AH2126" i="5"/>
  <c r="AG2126" i="5"/>
  <c r="AF2126" i="5"/>
  <c r="AE2126" i="5"/>
  <c r="AD2126" i="5"/>
  <c r="AC2126" i="5"/>
  <c r="AH2125" i="5"/>
  <c r="AG2125" i="5"/>
  <c r="AF2125" i="5"/>
  <c r="AE2125" i="5"/>
  <c r="AD2125" i="5"/>
  <c r="AC2125" i="5"/>
  <c r="AH2124" i="5"/>
  <c r="AG2124" i="5"/>
  <c r="AF2124" i="5"/>
  <c r="AE2124" i="5"/>
  <c r="AD2124" i="5"/>
  <c r="AC2124" i="5"/>
  <c r="AH2123" i="5"/>
  <c r="AG2123" i="5"/>
  <c r="AF2123" i="5"/>
  <c r="AE2123" i="5"/>
  <c r="AD2123" i="5"/>
  <c r="AC2123" i="5"/>
  <c r="AH2122" i="5"/>
  <c r="AG2122" i="5"/>
  <c r="AF2122" i="5"/>
  <c r="AE2122" i="5"/>
  <c r="AD2122" i="5"/>
  <c r="AC2122" i="5"/>
  <c r="AH2121" i="5"/>
  <c r="AG2121" i="5"/>
  <c r="AF2121" i="5"/>
  <c r="AE2121" i="5"/>
  <c r="AD2121" i="5"/>
  <c r="AC2121" i="5"/>
  <c r="AH2120" i="5"/>
  <c r="AG2120" i="5"/>
  <c r="AF2120" i="5"/>
  <c r="AE2120" i="5"/>
  <c r="AD2120" i="5"/>
  <c r="AC2120" i="5"/>
  <c r="AH2119" i="5"/>
  <c r="AG2119" i="5"/>
  <c r="AF2119" i="5"/>
  <c r="AE2119" i="5"/>
  <c r="AD2119" i="5"/>
  <c r="AC2119" i="5"/>
  <c r="AH2118" i="5"/>
  <c r="AG2118" i="5"/>
  <c r="AF2118" i="5"/>
  <c r="AE2118" i="5"/>
  <c r="AD2118" i="5"/>
  <c r="AC2118" i="5"/>
  <c r="AH2117" i="5"/>
  <c r="AG2117" i="5"/>
  <c r="AF2117" i="5"/>
  <c r="AE2117" i="5"/>
  <c r="AD2117" i="5"/>
  <c r="AC2117" i="5"/>
  <c r="AH2116" i="5"/>
  <c r="AG2116" i="5"/>
  <c r="AF2116" i="5"/>
  <c r="AE2116" i="5"/>
  <c r="AD2116" i="5"/>
  <c r="AC2116" i="5"/>
  <c r="AH2115" i="5"/>
  <c r="AG2115" i="5"/>
  <c r="AF2115" i="5"/>
  <c r="AE2115" i="5"/>
  <c r="AD2115" i="5"/>
  <c r="AC2115" i="5"/>
  <c r="AH2114" i="5"/>
  <c r="AG2114" i="5"/>
  <c r="AF2114" i="5"/>
  <c r="AE2114" i="5"/>
  <c r="AD2114" i="5"/>
  <c r="AC2114" i="5"/>
  <c r="AH2113" i="5"/>
  <c r="AG2113" i="5"/>
  <c r="AF2113" i="5"/>
  <c r="AE2113" i="5"/>
  <c r="AD2113" i="5"/>
  <c r="AC2113" i="5"/>
  <c r="AH2112" i="5"/>
  <c r="AG2112" i="5"/>
  <c r="AF2112" i="5"/>
  <c r="AE2112" i="5"/>
  <c r="AD2112" i="5"/>
  <c r="AC2112" i="5"/>
  <c r="AH2111" i="5"/>
  <c r="AG2111" i="5"/>
  <c r="AF2111" i="5"/>
  <c r="AE2111" i="5"/>
  <c r="AD2111" i="5"/>
  <c r="AC2111" i="5"/>
  <c r="AH2110" i="5"/>
  <c r="AG2110" i="5"/>
  <c r="AF2110" i="5"/>
  <c r="AE2110" i="5"/>
  <c r="AD2110" i="5"/>
  <c r="AC2110" i="5"/>
  <c r="AH2109" i="5"/>
  <c r="AG2109" i="5"/>
  <c r="AF2109" i="5"/>
  <c r="AE2109" i="5"/>
  <c r="AD2109" i="5"/>
  <c r="AC2109" i="5"/>
  <c r="AH2108" i="5"/>
  <c r="AG2108" i="5"/>
  <c r="AF2108" i="5"/>
  <c r="AE2108" i="5"/>
  <c r="AD2108" i="5"/>
  <c r="AC2108" i="5"/>
  <c r="AH2107" i="5"/>
  <c r="AG2107" i="5"/>
  <c r="AF2107" i="5"/>
  <c r="AE2107" i="5"/>
  <c r="AD2107" i="5"/>
  <c r="AC2107" i="5"/>
  <c r="AH2106" i="5"/>
  <c r="AG2106" i="5"/>
  <c r="AF2106" i="5"/>
  <c r="AE2106" i="5"/>
  <c r="AD2106" i="5"/>
  <c r="AC2106" i="5"/>
  <c r="AH2105" i="5"/>
  <c r="AG2105" i="5"/>
  <c r="AF2105" i="5"/>
  <c r="AE2105" i="5"/>
  <c r="AD2105" i="5"/>
  <c r="AC2105" i="5"/>
  <c r="AH2104" i="5"/>
  <c r="AG2104" i="5"/>
  <c r="AF2104" i="5"/>
  <c r="AE2104" i="5"/>
  <c r="AD2104" i="5"/>
  <c r="AC2104" i="5"/>
  <c r="AH2103" i="5"/>
  <c r="AG2103" i="5"/>
  <c r="AF2103" i="5"/>
  <c r="AE2103" i="5"/>
  <c r="AD2103" i="5"/>
  <c r="AC2103" i="5"/>
  <c r="AH2102" i="5"/>
  <c r="AG2102" i="5"/>
  <c r="AF2102" i="5"/>
  <c r="AE2102" i="5"/>
  <c r="AD2102" i="5"/>
  <c r="AC2102" i="5"/>
  <c r="AH2101" i="5"/>
  <c r="AG2101" i="5"/>
  <c r="AF2101" i="5"/>
  <c r="AE2101" i="5"/>
  <c r="AD2101" i="5"/>
  <c r="AC2101" i="5"/>
  <c r="AH2100" i="5"/>
  <c r="AG2100" i="5"/>
  <c r="AF2100" i="5"/>
  <c r="AE2100" i="5"/>
  <c r="AD2100" i="5"/>
  <c r="AC2100" i="5"/>
  <c r="AH2099" i="5"/>
  <c r="AG2099" i="5"/>
  <c r="AF2099" i="5"/>
  <c r="AE2099" i="5"/>
  <c r="AD2099" i="5"/>
  <c r="AC2099" i="5"/>
  <c r="AH2098" i="5"/>
  <c r="AG2098" i="5"/>
  <c r="AF2098" i="5"/>
  <c r="AE2098" i="5"/>
  <c r="AD2098" i="5"/>
  <c r="AC2098" i="5"/>
  <c r="AH2097" i="5"/>
  <c r="AG2097" i="5"/>
  <c r="AF2097" i="5"/>
  <c r="AE2097" i="5"/>
  <c r="AD2097" i="5"/>
  <c r="AC2097" i="5"/>
  <c r="AH2096" i="5"/>
  <c r="AG2096" i="5"/>
  <c r="AF2096" i="5"/>
  <c r="AE2096" i="5"/>
  <c r="AD2096" i="5"/>
  <c r="AC2096" i="5"/>
  <c r="AH2095" i="5"/>
  <c r="AG2095" i="5"/>
  <c r="AF2095" i="5"/>
  <c r="AE2095" i="5"/>
  <c r="AD2095" i="5"/>
  <c r="AC2095" i="5"/>
  <c r="AH2094" i="5"/>
  <c r="AG2094" i="5"/>
  <c r="AF2094" i="5"/>
  <c r="AE2094" i="5"/>
  <c r="AD2094" i="5"/>
  <c r="AC2094" i="5"/>
  <c r="AH2093" i="5"/>
  <c r="AG2093" i="5"/>
  <c r="AF2093" i="5"/>
  <c r="AE2093" i="5"/>
  <c r="AD2093" i="5"/>
  <c r="AC2093" i="5"/>
  <c r="AH2092" i="5"/>
  <c r="AG2092" i="5"/>
  <c r="AF2092" i="5"/>
  <c r="AE2092" i="5"/>
  <c r="AD2092" i="5"/>
  <c r="AC2092" i="5"/>
  <c r="AH2091" i="5"/>
  <c r="AG2091" i="5"/>
  <c r="AF2091" i="5"/>
  <c r="AE2091" i="5"/>
  <c r="AD2091" i="5"/>
  <c r="AC2091" i="5"/>
  <c r="AH2090" i="5"/>
  <c r="AG2090" i="5"/>
  <c r="AF2090" i="5"/>
  <c r="AE2090" i="5"/>
  <c r="AD2090" i="5"/>
  <c r="AC2090" i="5"/>
  <c r="AH2089" i="5"/>
  <c r="AG2089" i="5"/>
  <c r="AF2089" i="5"/>
  <c r="AE2089" i="5"/>
  <c r="AD2089" i="5"/>
  <c r="AC2089" i="5"/>
  <c r="AH2088" i="5"/>
  <c r="AG2088" i="5"/>
  <c r="AF2088" i="5"/>
  <c r="AE2088" i="5"/>
  <c r="AD2088" i="5"/>
  <c r="AC2088" i="5"/>
  <c r="AH2087" i="5"/>
  <c r="AG2087" i="5"/>
  <c r="AF2087" i="5"/>
  <c r="AE2087" i="5"/>
  <c r="AD2087" i="5"/>
  <c r="AC2087" i="5"/>
  <c r="AH2086" i="5"/>
  <c r="AG2086" i="5"/>
  <c r="AF2086" i="5"/>
  <c r="AE2086" i="5"/>
  <c r="AD2086" i="5"/>
  <c r="AC2086" i="5"/>
  <c r="AH2085" i="5"/>
  <c r="AG2085" i="5"/>
  <c r="AF2085" i="5"/>
  <c r="AE2085" i="5"/>
  <c r="AD2085" i="5"/>
  <c r="AC2085" i="5"/>
  <c r="AH2084" i="5"/>
  <c r="AG2084" i="5"/>
  <c r="AF2084" i="5"/>
  <c r="AE2084" i="5"/>
  <c r="AD2084" i="5"/>
  <c r="AC2084" i="5"/>
  <c r="AH2083" i="5"/>
  <c r="AG2083" i="5"/>
  <c r="AF2083" i="5"/>
  <c r="AE2083" i="5"/>
  <c r="AD2083" i="5"/>
  <c r="AC2083" i="5"/>
  <c r="AH2082" i="5"/>
  <c r="AG2082" i="5"/>
  <c r="AF2082" i="5"/>
  <c r="AE2082" i="5"/>
  <c r="AD2082" i="5"/>
  <c r="AC2082" i="5"/>
  <c r="AH2081" i="5"/>
  <c r="AG2081" i="5"/>
  <c r="AF2081" i="5"/>
  <c r="AE2081" i="5"/>
  <c r="AD2081" i="5"/>
  <c r="AC2081" i="5"/>
  <c r="AH2080" i="5"/>
  <c r="AG2080" i="5"/>
  <c r="AF2080" i="5"/>
  <c r="AE2080" i="5"/>
  <c r="AD2080" i="5"/>
  <c r="AC2080" i="5"/>
  <c r="AH2079" i="5"/>
  <c r="AG2079" i="5"/>
  <c r="AF2079" i="5"/>
  <c r="AE2079" i="5"/>
  <c r="AD2079" i="5"/>
  <c r="AC2079" i="5"/>
  <c r="AH2078" i="5"/>
  <c r="AG2078" i="5"/>
  <c r="AF2078" i="5"/>
  <c r="AE2078" i="5"/>
  <c r="AD2078" i="5"/>
  <c r="AC2078" i="5"/>
  <c r="AH2077" i="5"/>
  <c r="AG2077" i="5"/>
  <c r="AF2077" i="5"/>
  <c r="AE2077" i="5"/>
  <c r="AD2077" i="5"/>
  <c r="AC2077" i="5"/>
  <c r="AH2076" i="5"/>
  <c r="AG2076" i="5"/>
  <c r="AF2076" i="5"/>
  <c r="AE2076" i="5"/>
  <c r="AD2076" i="5"/>
  <c r="AC2076" i="5"/>
  <c r="AH2075" i="5"/>
  <c r="AG2075" i="5"/>
  <c r="AF2075" i="5"/>
  <c r="AE2075" i="5"/>
  <c r="AD2075" i="5"/>
  <c r="AC2075" i="5"/>
  <c r="AH2074" i="5"/>
  <c r="AG2074" i="5"/>
  <c r="AF2074" i="5"/>
  <c r="AE2074" i="5"/>
  <c r="AD2074" i="5"/>
  <c r="AC2074" i="5"/>
  <c r="AH2073" i="5"/>
  <c r="AG2073" i="5"/>
  <c r="AF2073" i="5"/>
  <c r="AE2073" i="5"/>
  <c r="AD2073" i="5"/>
  <c r="AC2073" i="5"/>
  <c r="AH2072" i="5"/>
  <c r="AG2072" i="5"/>
  <c r="AF2072" i="5"/>
  <c r="AE2072" i="5"/>
  <c r="AD2072" i="5"/>
  <c r="AC2072" i="5"/>
  <c r="AH2071" i="5"/>
  <c r="AG2071" i="5"/>
  <c r="AF2071" i="5"/>
  <c r="AE2071" i="5"/>
  <c r="AD2071" i="5"/>
  <c r="AC2071" i="5"/>
  <c r="AH2070" i="5"/>
  <c r="AG2070" i="5"/>
  <c r="AF2070" i="5"/>
  <c r="AE2070" i="5"/>
  <c r="AD2070" i="5"/>
  <c r="AC2070" i="5"/>
  <c r="AH2069" i="5"/>
  <c r="AG2069" i="5"/>
  <c r="AF2069" i="5"/>
  <c r="AE2069" i="5"/>
  <c r="AD2069" i="5"/>
  <c r="AC2069" i="5"/>
  <c r="AH2068" i="5"/>
  <c r="AG2068" i="5"/>
  <c r="AF2068" i="5"/>
  <c r="AE2068" i="5"/>
  <c r="AD2068" i="5"/>
  <c r="AC2068" i="5"/>
  <c r="AH2067" i="5"/>
  <c r="AG2067" i="5"/>
  <c r="AF2067" i="5"/>
  <c r="AE2067" i="5"/>
  <c r="AD2067" i="5"/>
  <c r="AC2067" i="5"/>
  <c r="AH2066" i="5"/>
  <c r="AG2066" i="5"/>
  <c r="AF2066" i="5"/>
  <c r="AE2066" i="5"/>
  <c r="AD2066" i="5"/>
  <c r="AC2066" i="5"/>
  <c r="AH2065" i="5"/>
  <c r="AG2065" i="5"/>
  <c r="AF2065" i="5"/>
  <c r="AE2065" i="5"/>
  <c r="AD2065" i="5"/>
  <c r="AC2065" i="5"/>
  <c r="AH2064" i="5"/>
  <c r="AG2064" i="5"/>
  <c r="AF2064" i="5"/>
  <c r="AE2064" i="5"/>
  <c r="AD2064" i="5"/>
  <c r="AC2064" i="5"/>
  <c r="AH2063" i="5"/>
  <c r="AG2063" i="5"/>
  <c r="AF2063" i="5"/>
  <c r="AE2063" i="5"/>
  <c r="AD2063" i="5"/>
  <c r="AC2063" i="5"/>
  <c r="AH2062" i="5"/>
  <c r="AG2062" i="5"/>
  <c r="AF2062" i="5"/>
  <c r="AE2062" i="5"/>
  <c r="AD2062" i="5"/>
  <c r="AC2062" i="5"/>
  <c r="AH2061" i="5"/>
  <c r="AG2061" i="5"/>
  <c r="AF2061" i="5"/>
  <c r="AE2061" i="5"/>
  <c r="AD2061" i="5"/>
  <c r="AC2061" i="5"/>
  <c r="AH2060" i="5"/>
  <c r="AG2060" i="5"/>
  <c r="AF2060" i="5"/>
  <c r="AE2060" i="5"/>
  <c r="AD2060" i="5"/>
  <c r="AC2060" i="5"/>
  <c r="AH2059" i="5"/>
  <c r="AG2059" i="5"/>
  <c r="AF2059" i="5"/>
  <c r="AE2059" i="5"/>
  <c r="AD2059" i="5"/>
  <c r="AC2059" i="5"/>
  <c r="AH2058" i="5"/>
  <c r="AG2058" i="5"/>
  <c r="AF2058" i="5"/>
  <c r="AE2058" i="5"/>
  <c r="AD2058" i="5"/>
  <c r="AC2058" i="5"/>
  <c r="AH2057" i="5"/>
  <c r="AG2057" i="5"/>
  <c r="AF2057" i="5"/>
  <c r="AE2057" i="5"/>
  <c r="AD2057" i="5"/>
  <c r="AC2057" i="5"/>
  <c r="AH2056" i="5"/>
  <c r="AG2056" i="5"/>
  <c r="AF2056" i="5"/>
  <c r="AE2056" i="5"/>
  <c r="AD2056" i="5"/>
  <c r="AC2056" i="5"/>
  <c r="AH2055" i="5"/>
  <c r="AG2055" i="5"/>
  <c r="AF2055" i="5"/>
  <c r="AE2055" i="5"/>
  <c r="AD2055" i="5"/>
  <c r="AC2055" i="5"/>
  <c r="AH2054" i="5"/>
  <c r="AG2054" i="5"/>
  <c r="AF2054" i="5"/>
  <c r="AE2054" i="5"/>
  <c r="AD2054" i="5"/>
  <c r="AC2054" i="5"/>
  <c r="AH2053" i="5"/>
  <c r="AG2053" i="5"/>
  <c r="AF2053" i="5"/>
  <c r="AE2053" i="5"/>
  <c r="AD2053" i="5"/>
  <c r="AC2053" i="5"/>
  <c r="AH2052" i="5"/>
  <c r="AG2052" i="5"/>
  <c r="AF2052" i="5"/>
  <c r="AE2052" i="5"/>
  <c r="AD2052" i="5"/>
  <c r="AC2052" i="5"/>
  <c r="AH2051" i="5"/>
  <c r="AG2051" i="5"/>
  <c r="AF2051" i="5"/>
  <c r="AE2051" i="5"/>
  <c r="AD2051" i="5"/>
  <c r="AC2051" i="5"/>
  <c r="AH2050" i="5"/>
  <c r="AG2050" i="5"/>
  <c r="AF2050" i="5"/>
  <c r="AE2050" i="5"/>
  <c r="AD2050" i="5"/>
  <c r="AC2050" i="5"/>
  <c r="AH2049" i="5"/>
  <c r="AG2049" i="5"/>
  <c r="AF2049" i="5"/>
  <c r="AE2049" i="5"/>
  <c r="AD2049" i="5"/>
  <c r="AC2049" i="5"/>
  <c r="AH2048" i="5"/>
  <c r="AG2048" i="5"/>
  <c r="AF2048" i="5"/>
  <c r="AE2048" i="5"/>
  <c r="AD2048" i="5"/>
  <c r="AC2048" i="5"/>
  <c r="AH2047" i="5"/>
  <c r="AG2047" i="5"/>
  <c r="AF2047" i="5"/>
  <c r="AE2047" i="5"/>
  <c r="AD2047" i="5"/>
  <c r="AC2047" i="5"/>
  <c r="AH2046" i="5"/>
  <c r="AG2046" i="5"/>
  <c r="AF2046" i="5"/>
  <c r="AE2046" i="5"/>
  <c r="AD2046" i="5"/>
  <c r="AC2046" i="5"/>
  <c r="AH2045" i="5"/>
  <c r="AG2045" i="5"/>
  <c r="AF2045" i="5"/>
  <c r="AE2045" i="5"/>
  <c r="AD2045" i="5"/>
  <c r="AC2045" i="5"/>
  <c r="AH2044" i="5"/>
  <c r="AG2044" i="5"/>
  <c r="AF2044" i="5"/>
  <c r="AE2044" i="5"/>
  <c r="AD2044" i="5"/>
  <c r="AC2044" i="5"/>
  <c r="AH2043" i="5"/>
  <c r="AG2043" i="5"/>
  <c r="AF2043" i="5"/>
  <c r="AE2043" i="5"/>
  <c r="AD2043" i="5"/>
  <c r="AC2043" i="5"/>
  <c r="AH2042" i="5"/>
  <c r="AG2042" i="5"/>
  <c r="AF2042" i="5"/>
  <c r="AE2042" i="5"/>
  <c r="AD2042" i="5"/>
  <c r="AC2042" i="5"/>
  <c r="AH2041" i="5"/>
  <c r="AG2041" i="5"/>
  <c r="AF2041" i="5"/>
  <c r="AE2041" i="5"/>
  <c r="AD2041" i="5"/>
  <c r="AC2041" i="5"/>
  <c r="AH2040" i="5"/>
  <c r="AG2040" i="5"/>
  <c r="AF2040" i="5"/>
  <c r="AE2040" i="5"/>
  <c r="AD2040" i="5"/>
  <c r="AC2040" i="5"/>
  <c r="AH2039" i="5"/>
  <c r="AG2039" i="5"/>
  <c r="AF2039" i="5"/>
  <c r="AE2039" i="5"/>
  <c r="AD2039" i="5"/>
  <c r="AC2039" i="5"/>
  <c r="AH2038" i="5"/>
  <c r="AG2038" i="5"/>
  <c r="AF2038" i="5"/>
  <c r="AE2038" i="5"/>
  <c r="AD2038" i="5"/>
  <c r="AC2038" i="5"/>
  <c r="AH2037" i="5"/>
  <c r="AG2037" i="5"/>
  <c r="AF2037" i="5"/>
  <c r="AE2037" i="5"/>
  <c r="AD2037" i="5"/>
  <c r="AC2037" i="5"/>
  <c r="AH2036" i="5"/>
  <c r="AG2036" i="5"/>
  <c r="AF2036" i="5"/>
  <c r="AE2036" i="5"/>
  <c r="AD2036" i="5"/>
  <c r="AC2036" i="5"/>
  <c r="AH2035" i="5"/>
  <c r="AG2035" i="5"/>
  <c r="AF2035" i="5"/>
  <c r="AE2035" i="5"/>
  <c r="AD2035" i="5"/>
  <c r="AC2035" i="5"/>
  <c r="AH2034" i="5"/>
  <c r="AG2034" i="5"/>
  <c r="AF2034" i="5"/>
  <c r="AE2034" i="5"/>
  <c r="AD2034" i="5"/>
  <c r="AC2034" i="5"/>
  <c r="AH2033" i="5"/>
  <c r="AG2033" i="5"/>
  <c r="AF2033" i="5"/>
  <c r="AE2033" i="5"/>
  <c r="AD2033" i="5"/>
  <c r="AC2033" i="5"/>
  <c r="AH2032" i="5"/>
  <c r="AG2032" i="5"/>
  <c r="AF2032" i="5"/>
  <c r="AE2032" i="5"/>
  <c r="AD2032" i="5"/>
  <c r="AC2032" i="5"/>
  <c r="AH2031" i="5"/>
  <c r="AG2031" i="5"/>
  <c r="AF2031" i="5"/>
  <c r="AE2031" i="5"/>
  <c r="AD2031" i="5"/>
  <c r="AC2031" i="5"/>
  <c r="AH2030" i="5"/>
  <c r="AG2030" i="5"/>
  <c r="AF2030" i="5"/>
  <c r="AE2030" i="5"/>
  <c r="AD2030" i="5"/>
  <c r="AC2030" i="5"/>
  <c r="AH2029" i="5"/>
  <c r="AG2029" i="5"/>
  <c r="AF2029" i="5"/>
  <c r="AE2029" i="5"/>
  <c r="AD2029" i="5"/>
  <c r="AC2029" i="5"/>
  <c r="AH2028" i="5"/>
  <c r="AG2028" i="5"/>
  <c r="AF2028" i="5"/>
  <c r="AE2028" i="5"/>
  <c r="AD2028" i="5"/>
  <c r="AC2028" i="5"/>
  <c r="AH2027" i="5"/>
  <c r="AG2027" i="5"/>
  <c r="AF2027" i="5"/>
  <c r="AE2027" i="5"/>
  <c r="AD2027" i="5"/>
  <c r="AC2027" i="5"/>
  <c r="AH2026" i="5"/>
  <c r="AG2026" i="5"/>
  <c r="AF2026" i="5"/>
  <c r="AE2026" i="5"/>
  <c r="AD2026" i="5"/>
  <c r="AC2026" i="5"/>
  <c r="AH2025" i="5"/>
  <c r="AG2025" i="5"/>
  <c r="AF2025" i="5"/>
  <c r="AE2025" i="5"/>
  <c r="AD2025" i="5"/>
  <c r="AC2025" i="5"/>
  <c r="AH2024" i="5"/>
  <c r="AG2024" i="5"/>
  <c r="AF2024" i="5"/>
  <c r="AE2024" i="5"/>
  <c r="AD2024" i="5"/>
  <c r="AC2024" i="5"/>
  <c r="AH2023" i="5"/>
  <c r="AG2023" i="5"/>
  <c r="AF2023" i="5"/>
  <c r="AE2023" i="5"/>
  <c r="AD2023" i="5"/>
  <c r="AC2023" i="5"/>
  <c r="AH2022" i="5"/>
  <c r="AG2022" i="5"/>
  <c r="AF2022" i="5"/>
  <c r="AE2022" i="5"/>
  <c r="AD2022" i="5"/>
  <c r="AC2022" i="5"/>
  <c r="AH2021" i="5"/>
  <c r="AG2021" i="5"/>
  <c r="AF2021" i="5"/>
  <c r="AE2021" i="5"/>
  <c r="AD2021" i="5"/>
  <c r="AC2021" i="5"/>
  <c r="AH2020" i="5"/>
  <c r="AG2020" i="5"/>
  <c r="AF2020" i="5"/>
  <c r="AE2020" i="5"/>
  <c r="AD2020" i="5"/>
  <c r="AC2020" i="5"/>
  <c r="AH2019" i="5"/>
  <c r="AG2019" i="5"/>
  <c r="AF2019" i="5"/>
  <c r="AE2019" i="5"/>
  <c r="AD2019" i="5"/>
  <c r="AC2019" i="5"/>
  <c r="AH2018" i="5"/>
  <c r="AG2018" i="5"/>
  <c r="AF2018" i="5"/>
  <c r="AE2018" i="5"/>
  <c r="AD2018" i="5"/>
  <c r="AC2018" i="5"/>
  <c r="AH2017" i="5"/>
  <c r="AG2017" i="5"/>
  <c r="AF2017" i="5"/>
  <c r="AE2017" i="5"/>
  <c r="AD2017" i="5"/>
  <c r="AC2017" i="5"/>
  <c r="AH2016" i="5"/>
  <c r="AG2016" i="5"/>
  <c r="AF2016" i="5"/>
  <c r="AE2016" i="5"/>
  <c r="AD2016" i="5"/>
  <c r="AC2016" i="5"/>
  <c r="AH2015" i="5"/>
  <c r="AG2015" i="5"/>
  <c r="AF2015" i="5"/>
  <c r="AE2015" i="5"/>
  <c r="AD2015" i="5"/>
  <c r="AC2015" i="5"/>
  <c r="AH2014" i="5"/>
  <c r="AG2014" i="5"/>
  <c r="AF2014" i="5"/>
  <c r="AE2014" i="5"/>
  <c r="AD2014" i="5"/>
  <c r="AC2014" i="5"/>
  <c r="AH2013" i="5"/>
  <c r="AG2013" i="5"/>
  <c r="AF2013" i="5"/>
  <c r="AE2013" i="5"/>
  <c r="AD2013" i="5"/>
  <c r="AC2013" i="5"/>
  <c r="AH2012" i="5"/>
  <c r="AG2012" i="5"/>
  <c r="AF2012" i="5"/>
  <c r="AE2012" i="5"/>
  <c r="AD2012" i="5"/>
  <c r="AC2012" i="5"/>
  <c r="AH2011" i="5"/>
  <c r="AG2011" i="5"/>
  <c r="AF2011" i="5"/>
  <c r="AE2011" i="5"/>
  <c r="AD2011" i="5"/>
  <c r="AC2011" i="5"/>
  <c r="AH2010" i="5"/>
  <c r="AG2010" i="5"/>
  <c r="AF2010" i="5"/>
  <c r="AE2010" i="5"/>
  <c r="AD2010" i="5"/>
  <c r="AC2010" i="5"/>
  <c r="AH2009" i="5"/>
  <c r="AG2009" i="5"/>
  <c r="AF2009" i="5"/>
  <c r="AE2009" i="5"/>
  <c r="AD2009" i="5"/>
  <c r="AC2009" i="5"/>
  <c r="AH2008" i="5"/>
  <c r="AG2008" i="5"/>
  <c r="AF2008" i="5"/>
  <c r="AE2008" i="5"/>
  <c r="AD2008" i="5"/>
  <c r="AC2008" i="5"/>
  <c r="AH2007" i="5"/>
  <c r="AG2007" i="5"/>
  <c r="AF2007" i="5"/>
  <c r="AE2007" i="5"/>
  <c r="AD2007" i="5"/>
  <c r="AC2007" i="5"/>
  <c r="AH2006" i="5"/>
  <c r="AG2006" i="5"/>
  <c r="AF2006" i="5"/>
  <c r="AE2006" i="5"/>
  <c r="AD2006" i="5"/>
  <c r="AC2006" i="5"/>
  <c r="AH2005" i="5"/>
  <c r="AG2005" i="5"/>
  <c r="AF2005" i="5"/>
  <c r="AE2005" i="5"/>
  <c r="AD2005" i="5"/>
  <c r="AC2005" i="5"/>
  <c r="AH2004" i="5"/>
  <c r="AG2004" i="5"/>
  <c r="AF2004" i="5"/>
  <c r="AE2004" i="5"/>
  <c r="AD2004" i="5"/>
  <c r="AC2004" i="5"/>
  <c r="AH2003" i="5"/>
  <c r="AG2003" i="5"/>
  <c r="AF2003" i="5"/>
  <c r="AE2003" i="5"/>
  <c r="AD2003" i="5"/>
  <c r="AC2003" i="5"/>
  <c r="AH2002" i="5"/>
  <c r="AG2002" i="5"/>
  <c r="AF2002" i="5"/>
  <c r="AE2002" i="5"/>
  <c r="AD2002" i="5"/>
  <c r="AC2002" i="5"/>
  <c r="AH2001" i="5"/>
  <c r="AG2001" i="5"/>
  <c r="AF2001" i="5"/>
  <c r="AE2001" i="5"/>
  <c r="AD2001" i="5"/>
  <c r="AC2001" i="5"/>
  <c r="AH2000" i="5"/>
  <c r="AG2000" i="5"/>
  <c r="AF2000" i="5"/>
  <c r="AE2000" i="5"/>
  <c r="AD2000" i="5"/>
  <c r="AC2000" i="5"/>
  <c r="AH1999" i="5"/>
  <c r="AG1999" i="5"/>
  <c r="AF1999" i="5"/>
  <c r="AE1999" i="5"/>
  <c r="AD1999" i="5"/>
  <c r="AC1999" i="5"/>
  <c r="AH1998" i="5"/>
  <c r="AG1998" i="5"/>
  <c r="AF1998" i="5"/>
  <c r="AE1998" i="5"/>
  <c r="AD1998" i="5"/>
  <c r="AC1998" i="5"/>
  <c r="AH1997" i="5"/>
  <c r="AG1997" i="5"/>
  <c r="AF1997" i="5"/>
  <c r="AE1997" i="5"/>
  <c r="AD1997" i="5"/>
  <c r="AC1997" i="5"/>
  <c r="AH1996" i="5"/>
  <c r="AG1996" i="5"/>
  <c r="AF1996" i="5"/>
  <c r="AE1996" i="5"/>
  <c r="AD1996" i="5"/>
  <c r="AC1996" i="5"/>
  <c r="AH1995" i="5"/>
  <c r="AG1995" i="5"/>
  <c r="AF1995" i="5"/>
  <c r="AE1995" i="5"/>
  <c r="AD1995" i="5"/>
  <c r="AC1995" i="5"/>
  <c r="AH1994" i="5"/>
  <c r="AG1994" i="5"/>
  <c r="AF1994" i="5"/>
  <c r="AE1994" i="5"/>
  <c r="AD1994" i="5"/>
  <c r="AC1994" i="5"/>
  <c r="AH1993" i="5"/>
  <c r="AG1993" i="5"/>
  <c r="AF1993" i="5"/>
  <c r="AE1993" i="5"/>
  <c r="AD1993" i="5"/>
  <c r="AC1993" i="5"/>
  <c r="AH1992" i="5"/>
  <c r="AG1992" i="5"/>
  <c r="AF1992" i="5"/>
  <c r="AE1992" i="5"/>
  <c r="AD1992" i="5"/>
  <c r="AC1992" i="5"/>
  <c r="AH1991" i="5"/>
  <c r="AG1991" i="5"/>
  <c r="AF1991" i="5"/>
  <c r="AE1991" i="5"/>
  <c r="AD1991" i="5"/>
  <c r="AC1991" i="5"/>
  <c r="AH1990" i="5"/>
  <c r="AG1990" i="5"/>
  <c r="AF1990" i="5"/>
  <c r="AE1990" i="5"/>
  <c r="AD1990" i="5"/>
  <c r="AC1990" i="5"/>
  <c r="AH1989" i="5"/>
  <c r="AG1989" i="5"/>
  <c r="AF1989" i="5"/>
  <c r="AE1989" i="5"/>
  <c r="AD1989" i="5"/>
  <c r="AC1989" i="5"/>
  <c r="AH1988" i="5"/>
  <c r="AG1988" i="5"/>
  <c r="AF1988" i="5"/>
  <c r="AE1988" i="5"/>
  <c r="AD1988" i="5"/>
  <c r="AC1988" i="5"/>
  <c r="AH1987" i="5"/>
  <c r="AG1987" i="5"/>
  <c r="AF1987" i="5"/>
  <c r="AE1987" i="5"/>
  <c r="AD1987" i="5"/>
  <c r="AC1987" i="5"/>
  <c r="AH1986" i="5"/>
  <c r="AG1986" i="5"/>
  <c r="AF1986" i="5"/>
  <c r="AE1986" i="5"/>
  <c r="AD1986" i="5"/>
  <c r="AC1986" i="5"/>
  <c r="AH1985" i="5"/>
  <c r="AG1985" i="5"/>
  <c r="AF1985" i="5"/>
  <c r="AE1985" i="5"/>
  <c r="AD1985" i="5"/>
  <c r="AC1985" i="5"/>
  <c r="AH1984" i="5"/>
  <c r="AG1984" i="5"/>
  <c r="AF1984" i="5"/>
  <c r="AE1984" i="5"/>
  <c r="AD1984" i="5"/>
  <c r="AC1984" i="5"/>
  <c r="AH1983" i="5"/>
  <c r="AG1983" i="5"/>
  <c r="AF1983" i="5"/>
  <c r="AE1983" i="5"/>
  <c r="AD1983" i="5"/>
  <c r="AC1983" i="5"/>
  <c r="AH1982" i="5"/>
  <c r="AG1982" i="5"/>
  <c r="AF1982" i="5"/>
  <c r="AE1982" i="5"/>
  <c r="AD1982" i="5"/>
  <c r="AC1982" i="5"/>
  <c r="AH1981" i="5"/>
  <c r="AG1981" i="5"/>
  <c r="AF1981" i="5"/>
  <c r="AE1981" i="5"/>
  <c r="AD1981" i="5"/>
  <c r="AC1981" i="5"/>
  <c r="AH1980" i="5"/>
  <c r="AG1980" i="5"/>
  <c r="AF1980" i="5"/>
  <c r="AE1980" i="5"/>
  <c r="AD1980" i="5"/>
  <c r="AC1980" i="5"/>
  <c r="AH1979" i="5"/>
  <c r="AG1979" i="5"/>
  <c r="AF1979" i="5"/>
  <c r="AE1979" i="5"/>
  <c r="AD1979" i="5"/>
  <c r="AC1979" i="5"/>
  <c r="AH1978" i="5"/>
  <c r="AG1978" i="5"/>
  <c r="AF1978" i="5"/>
  <c r="AE1978" i="5"/>
  <c r="AD1978" i="5"/>
  <c r="AC1978" i="5"/>
  <c r="AH1977" i="5"/>
  <c r="AG1977" i="5"/>
  <c r="AF1977" i="5"/>
  <c r="AE1977" i="5"/>
  <c r="AD1977" i="5"/>
  <c r="AC1977" i="5"/>
  <c r="AH1976" i="5"/>
  <c r="AG1976" i="5"/>
  <c r="AF1976" i="5"/>
  <c r="AE1976" i="5"/>
  <c r="AD1976" i="5"/>
  <c r="AC1976" i="5"/>
  <c r="AH1975" i="5"/>
  <c r="AG1975" i="5"/>
  <c r="AF1975" i="5"/>
  <c r="AE1975" i="5"/>
  <c r="AD1975" i="5"/>
  <c r="AC1975" i="5"/>
  <c r="AH1974" i="5"/>
  <c r="AG1974" i="5"/>
  <c r="AF1974" i="5"/>
  <c r="AE1974" i="5"/>
  <c r="AD1974" i="5"/>
  <c r="AC1974" i="5"/>
  <c r="AH1973" i="5"/>
  <c r="AG1973" i="5"/>
  <c r="AF1973" i="5"/>
  <c r="AE1973" i="5"/>
  <c r="AD1973" i="5"/>
  <c r="AC1973" i="5"/>
  <c r="AH1972" i="5"/>
  <c r="AG1972" i="5"/>
  <c r="AF1972" i="5"/>
  <c r="AE1972" i="5"/>
  <c r="AD1972" i="5"/>
  <c r="AC1972" i="5"/>
  <c r="AH1971" i="5"/>
  <c r="AG1971" i="5"/>
  <c r="AF1971" i="5"/>
  <c r="AE1971" i="5"/>
  <c r="AD1971" i="5"/>
  <c r="AC1971" i="5"/>
  <c r="AH1970" i="5"/>
  <c r="AG1970" i="5"/>
  <c r="AF1970" i="5"/>
  <c r="AE1970" i="5"/>
  <c r="AD1970" i="5"/>
  <c r="AC1970" i="5"/>
  <c r="AH1969" i="5"/>
  <c r="AG1969" i="5"/>
  <c r="AF1969" i="5"/>
  <c r="AE1969" i="5"/>
  <c r="AD1969" i="5"/>
  <c r="AC1969" i="5"/>
  <c r="AH1968" i="5"/>
  <c r="AG1968" i="5"/>
  <c r="AF1968" i="5"/>
  <c r="AE1968" i="5"/>
  <c r="AD1968" i="5"/>
  <c r="AC1968" i="5"/>
  <c r="AH1967" i="5"/>
  <c r="AG1967" i="5"/>
  <c r="AF1967" i="5"/>
  <c r="AE1967" i="5"/>
  <c r="AD1967" i="5"/>
  <c r="AC1967" i="5"/>
  <c r="AH1966" i="5"/>
  <c r="AG1966" i="5"/>
  <c r="AF1966" i="5"/>
  <c r="AE1966" i="5"/>
  <c r="AD1966" i="5"/>
  <c r="AC1966" i="5"/>
  <c r="AH1965" i="5"/>
  <c r="AG1965" i="5"/>
  <c r="AF1965" i="5"/>
  <c r="AE1965" i="5"/>
  <c r="AD1965" i="5"/>
  <c r="AC1965" i="5"/>
  <c r="AH1964" i="5"/>
  <c r="AG1964" i="5"/>
  <c r="AF1964" i="5"/>
  <c r="AE1964" i="5"/>
  <c r="AD1964" i="5"/>
  <c r="AC1964" i="5"/>
  <c r="AH1963" i="5"/>
  <c r="AG1963" i="5"/>
  <c r="AF1963" i="5"/>
  <c r="AE1963" i="5"/>
  <c r="AD1963" i="5"/>
  <c r="AC1963" i="5"/>
  <c r="AH1962" i="5"/>
  <c r="AG1962" i="5"/>
  <c r="AF1962" i="5"/>
  <c r="AE1962" i="5"/>
  <c r="AD1962" i="5"/>
  <c r="AC1962" i="5"/>
  <c r="AH1961" i="5"/>
  <c r="AG1961" i="5"/>
  <c r="AF1961" i="5"/>
  <c r="AE1961" i="5"/>
  <c r="AD1961" i="5"/>
  <c r="AC1961" i="5"/>
  <c r="AH1960" i="5"/>
  <c r="AG1960" i="5"/>
  <c r="AF1960" i="5"/>
  <c r="AE1960" i="5"/>
  <c r="AD1960" i="5"/>
  <c r="AC1960" i="5"/>
  <c r="AH1959" i="5"/>
  <c r="AG1959" i="5"/>
  <c r="AF1959" i="5"/>
  <c r="AE1959" i="5"/>
  <c r="AD1959" i="5"/>
  <c r="AC1959" i="5"/>
  <c r="AH1958" i="5"/>
  <c r="AG1958" i="5"/>
  <c r="AF1958" i="5"/>
  <c r="AE1958" i="5"/>
  <c r="AD1958" i="5"/>
  <c r="AC1958" i="5"/>
  <c r="AH1957" i="5"/>
  <c r="AG1957" i="5"/>
  <c r="AF1957" i="5"/>
  <c r="AE1957" i="5"/>
  <c r="AD1957" i="5"/>
  <c r="AC1957" i="5"/>
  <c r="AH1956" i="5"/>
  <c r="AG1956" i="5"/>
  <c r="AF1956" i="5"/>
  <c r="AE1956" i="5"/>
  <c r="AD1956" i="5"/>
  <c r="AC1956" i="5"/>
  <c r="AH1955" i="5"/>
  <c r="AG1955" i="5"/>
  <c r="AF1955" i="5"/>
  <c r="AE1955" i="5"/>
  <c r="AD1955" i="5"/>
  <c r="AC1955" i="5"/>
  <c r="AH1954" i="5"/>
  <c r="AG1954" i="5"/>
  <c r="AF1954" i="5"/>
  <c r="AE1954" i="5"/>
  <c r="AD1954" i="5"/>
  <c r="AC1954" i="5"/>
  <c r="AH1953" i="5"/>
  <c r="AG1953" i="5"/>
  <c r="AF1953" i="5"/>
  <c r="AE1953" i="5"/>
  <c r="AD1953" i="5"/>
  <c r="AC1953" i="5"/>
  <c r="AH1952" i="5"/>
  <c r="AG1952" i="5"/>
  <c r="AF1952" i="5"/>
  <c r="AE1952" i="5"/>
  <c r="AD1952" i="5"/>
  <c r="AC1952" i="5"/>
  <c r="AH1951" i="5"/>
  <c r="AG1951" i="5"/>
  <c r="AF1951" i="5"/>
  <c r="AE1951" i="5"/>
  <c r="AD1951" i="5"/>
  <c r="AC1951" i="5"/>
  <c r="AH1950" i="5"/>
  <c r="AG1950" i="5"/>
  <c r="AF1950" i="5"/>
  <c r="AE1950" i="5"/>
  <c r="AD1950" i="5"/>
  <c r="AC1950" i="5"/>
  <c r="AH1949" i="5"/>
  <c r="AG1949" i="5"/>
  <c r="AF1949" i="5"/>
  <c r="AE1949" i="5"/>
  <c r="AD1949" i="5"/>
  <c r="AC1949" i="5"/>
  <c r="AH1948" i="5"/>
  <c r="AG1948" i="5"/>
  <c r="AF1948" i="5"/>
  <c r="AE1948" i="5"/>
  <c r="AD1948" i="5"/>
  <c r="AC1948" i="5"/>
  <c r="AH1947" i="5"/>
  <c r="AG1947" i="5"/>
  <c r="AF1947" i="5"/>
  <c r="AE1947" i="5"/>
  <c r="AD1947" i="5"/>
  <c r="AC1947" i="5"/>
  <c r="AH1946" i="5"/>
  <c r="AG1946" i="5"/>
  <c r="AF1946" i="5"/>
  <c r="AE1946" i="5"/>
  <c r="AD1946" i="5"/>
  <c r="AC1946" i="5"/>
  <c r="AH1945" i="5"/>
  <c r="AG1945" i="5"/>
  <c r="AF1945" i="5"/>
  <c r="AE1945" i="5"/>
  <c r="AD1945" i="5"/>
  <c r="AC1945" i="5"/>
  <c r="AH1944" i="5"/>
  <c r="AG1944" i="5"/>
  <c r="AF1944" i="5"/>
  <c r="AE1944" i="5"/>
  <c r="AD1944" i="5"/>
  <c r="AC1944" i="5"/>
  <c r="AH1943" i="5"/>
  <c r="AG1943" i="5"/>
  <c r="AF1943" i="5"/>
  <c r="AE1943" i="5"/>
  <c r="AD1943" i="5"/>
  <c r="AC1943" i="5"/>
  <c r="AH1942" i="5"/>
  <c r="AG1942" i="5"/>
  <c r="AF1942" i="5"/>
  <c r="AE1942" i="5"/>
  <c r="AD1942" i="5"/>
  <c r="AC1942" i="5"/>
  <c r="AH1941" i="5"/>
  <c r="AG1941" i="5"/>
  <c r="AF1941" i="5"/>
  <c r="AE1941" i="5"/>
  <c r="AD1941" i="5"/>
  <c r="AC1941" i="5"/>
  <c r="AH1940" i="5"/>
  <c r="AG1940" i="5"/>
  <c r="AF1940" i="5"/>
  <c r="AE1940" i="5"/>
  <c r="AD1940" i="5"/>
  <c r="AC1940" i="5"/>
  <c r="AH1939" i="5"/>
  <c r="AG1939" i="5"/>
  <c r="AF1939" i="5"/>
  <c r="AE1939" i="5"/>
  <c r="AD1939" i="5"/>
  <c r="AC1939" i="5"/>
  <c r="AH1938" i="5"/>
  <c r="AG1938" i="5"/>
  <c r="AF1938" i="5"/>
  <c r="AE1938" i="5"/>
  <c r="AD1938" i="5"/>
  <c r="AC1938" i="5"/>
  <c r="AH1937" i="5"/>
  <c r="AG1937" i="5"/>
  <c r="AF1937" i="5"/>
  <c r="AE1937" i="5"/>
  <c r="AD1937" i="5"/>
  <c r="AC1937" i="5"/>
  <c r="AH1936" i="5"/>
  <c r="AG1936" i="5"/>
  <c r="AF1936" i="5"/>
  <c r="AE1936" i="5"/>
  <c r="AD1936" i="5"/>
  <c r="AC1936" i="5"/>
  <c r="AH1935" i="5"/>
  <c r="AG1935" i="5"/>
  <c r="AF1935" i="5"/>
  <c r="AE1935" i="5"/>
  <c r="AD1935" i="5"/>
  <c r="AC1935" i="5"/>
  <c r="AH1934" i="5"/>
  <c r="AG1934" i="5"/>
  <c r="AF1934" i="5"/>
  <c r="AE1934" i="5"/>
  <c r="AD1934" i="5"/>
  <c r="AC1934" i="5"/>
  <c r="AH1933" i="5"/>
  <c r="AG1933" i="5"/>
  <c r="AF1933" i="5"/>
  <c r="AE1933" i="5"/>
  <c r="AD1933" i="5"/>
  <c r="AC1933" i="5"/>
  <c r="AH1932" i="5"/>
  <c r="AG1932" i="5"/>
  <c r="AF1932" i="5"/>
  <c r="AE1932" i="5"/>
  <c r="AD1932" i="5"/>
  <c r="AC1932" i="5"/>
  <c r="AH1931" i="5"/>
  <c r="AG1931" i="5"/>
  <c r="AF1931" i="5"/>
  <c r="AE1931" i="5"/>
  <c r="AD1931" i="5"/>
  <c r="AC1931" i="5"/>
  <c r="AH1930" i="5"/>
  <c r="AG1930" i="5"/>
  <c r="AF1930" i="5"/>
  <c r="AE1930" i="5"/>
  <c r="AD1930" i="5"/>
  <c r="AC1930" i="5"/>
  <c r="AH1929" i="5"/>
  <c r="AG1929" i="5"/>
  <c r="AF1929" i="5"/>
  <c r="AE1929" i="5"/>
  <c r="AD1929" i="5"/>
  <c r="AC1929" i="5"/>
  <c r="AH1928" i="5"/>
  <c r="AG1928" i="5"/>
  <c r="AF1928" i="5"/>
  <c r="AE1928" i="5"/>
  <c r="AD1928" i="5"/>
  <c r="AC1928" i="5"/>
  <c r="AH1927" i="5"/>
  <c r="AG1927" i="5"/>
  <c r="AF1927" i="5"/>
  <c r="AE1927" i="5"/>
  <c r="AD1927" i="5"/>
  <c r="AC1927" i="5"/>
  <c r="AH1926" i="5"/>
  <c r="AG1926" i="5"/>
  <c r="AF1926" i="5"/>
  <c r="AE1926" i="5"/>
  <c r="AD1926" i="5"/>
  <c r="AC1926" i="5"/>
  <c r="AH1925" i="5"/>
  <c r="AG1925" i="5"/>
  <c r="AF1925" i="5"/>
  <c r="AE1925" i="5"/>
  <c r="AD1925" i="5"/>
  <c r="AC1925" i="5"/>
  <c r="AH1924" i="5"/>
  <c r="AG1924" i="5"/>
  <c r="AF1924" i="5"/>
  <c r="AE1924" i="5"/>
  <c r="AD1924" i="5"/>
  <c r="AC1924" i="5"/>
  <c r="AH1923" i="5"/>
  <c r="AG1923" i="5"/>
  <c r="AF1923" i="5"/>
  <c r="AE1923" i="5"/>
  <c r="AD1923" i="5"/>
  <c r="AC1923" i="5"/>
  <c r="AH1922" i="5"/>
  <c r="AG1922" i="5"/>
  <c r="AF1922" i="5"/>
  <c r="AE1922" i="5"/>
  <c r="AD1922" i="5"/>
  <c r="AC1922" i="5"/>
  <c r="AH1921" i="5"/>
  <c r="AG1921" i="5"/>
  <c r="AF1921" i="5"/>
  <c r="AE1921" i="5"/>
  <c r="AD1921" i="5"/>
  <c r="AC1921" i="5"/>
  <c r="AH1920" i="5"/>
  <c r="AG1920" i="5"/>
  <c r="AF1920" i="5"/>
  <c r="AE1920" i="5"/>
  <c r="AD1920" i="5"/>
  <c r="AC1920" i="5"/>
  <c r="AH1919" i="5"/>
  <c r="AG1919" i="5"/>
  <c r="AF1919" i="5"/>
  <c r="AE1919" i="5"/>
  <c r="AD1919" i="5"/>
  <c r="AC1919" i="5"/>
  <c r="AH1918" i="5"/>
  <c r="AG1918" i="5"/>
  <c r="AF1918" i="5"/>
  <c r="AE1918" i="5"/>
  <c r="AD1918" i="5"/>
  <c r="AC1918" i="5"/>
  <c r="AH1917" i="5"/>
  <c r="AG1917" i="5"/>
  <c r="AF1917" i="5"/>
  <c r="AE1917" i="5"/>
  <c r="AD1917" i="5"/>
  <c r="AC1917" i="5"/>
  <c r="AH1916" i="5"/>
  <c r="AG1916" i="5"/>
  <c r="AF1916" i="5"/>
  <c r="AE1916" i="5"/>
  <c r="AD1916" i="5"/>
  <c r="AC1916" i="5"/>
  <c r="AH1915" i="5"/>
  <c r="AG1915" i="5"/>
  <c r="AF1915" i="5"/>
  <c r="AE1915" i="5"/>
  <c r="AD1915" i="5"/>
  <c r="AC1915" i="5"/>
  <c r="AH1914" i="5"/>
  <c r="AG1914" i="5"/>
  <c r="AF1914" i="5"/>
  <c r="AE1914" i="5"/>
  <c r="AD1914" i="5"/>
  <c r="AC1914" i="5"/>
  <c r="AH1913" i="5"/>
  <c r="AG1913" i="5"/>
  <c r="AF1913" i="5"/>
  <c r="AE1913" i="5"/>
  <c r="AD1913" i="5"/>
  <c r="AC1913" i="5"/>
  <c r="AH1912" i="5"/>
  <c r="AG1912" i="5"/>
  <c r="AF1912" i="5"/>
  <c r="AE1912" i="5"/>
  <c r="AD1912" i="5"/>
  <c r="AC1912" i="5"/>
  <c r="AH1911" i="5"/>
  <c r="AG1911" i="5"/>
  <c r="AF1911" i="5"/>
  <c r="AE1911" i="5"/>
  <c r="AD1911" i="5"/>
  <c r="AC1911" i="5"/>
  <c r="AH1910" i="5"/>
  <c r="AG1910" i="5"/>
  <c r="AF1910" i="5"/>
  <c r="AE1910" i="5"/>
  <c r="AD1910" i="5"/>
  <c r="AC1910" i="5"/>
  <c r="AH1909" i="5"/>
  <c r="AG1909" i="5"/>
  <c r="AF1909" i="5"/>
  <c r="AE1909" i="5"/>
  <c r="AD1909" i="5"/>
  <c r="AC1909" i="5"/>
  <c r="AH1908" i="5"/>
  <c r="AG1908" i="5"/>
  <c r="AF1908" i="5"/>
  <c r="AE1908" i="5"/>
  <c r="AD1908" i="5"/>
  <c r="AC1908" i="5"/>
  <c r="AH1907" i="5"/>
  <c r="AG1907" i="5"/>
  <c r="AF1907" i="5"/>
  <c r="AE1907" i="5"/>
  <c r="AD1907" i="5"/>
  <c r="AC1907" i="5"/>
  <c r="AH1906" i="5"/>
  <c r="AG1906" i="5"/>
  <c r="AF1906" i="5"/>
  <c r="AE1906" i="5"/>
  <c r="AD1906" i="5"/>
  <c r="AC1906" i="5"/>
  <c r="AH1905" i="5"/>
  <c r="AG1905" i="5"/>
  <c r="AF1905" i="5"/>
  <c r="AE1905" i="5"/>
  <c r="AD1905" i="5"/>
  <c r="AC1905" i="5"/>
  <c r="AH1904" i="5"/>
  <c r="AG1904" i="5"/>
  <c r="AF1904" i="5"/>
  <c r="AE1904" i="5"/>
  <c r="AD1904" i="5"/>
  <c r="AC1904" i="5"/>
  <c r="AH1903" i="5"/>
  <c r="AG1903" i="5"/>
  <c r="AF1903" i="5"/>
  <c r="AE1903" i="5"/>
  <c r="AD1903" i="5"/>
  <c r="AC1903" i="5"/>
  <c r="AH1902" i="5"/>
  <c r="AG1902" i="5"/>
  <c r="AF1902" i="5"/>
  <c r="AE1902" i="5"/>
  <c r="AD1902" i="5"/>
  <c r="AC1902" i="5"/>
  <c r="AH1901" i="5"/>
  <c r="AG1901" i="5"/>
  <c r="AF1901" i="5"/>
  <c r="AE1901" i="5"/>
  <c r="AD1901" i="5"/>
  <c r="AC1901" i="5"/>
  <c r="AH1900" i="5"/>
  <c r="AG1900" i="5"/>
  <c r="AF1900" i="5"/>
  <c r="AE1900" i="5"/>
  <c r="AD1900" i="5"/>
  <c r="AC1900" i="5"/>
  <c r="AH1899" i="5"/>
  <c r="AG1899" i="5"/>
  <c r="AF1899" i="5"/>
  <c r="AE1899" i="5"/>
  <c r="AD1899" i="5"/>
  <c r="AC1899" i="5"/>
  <c r="AH1898" i="5"/>
  <c r="AG1898" i="5"/>
  <c r="AF1898" i="5"/>
  <c r="AE1898" i="5"/>
  <c r="AD1898" i="5"/>
  <c r="AC1898" i="5"/>
  <c r="AH1897" i="5"/>
  <c r="AG1897" i="5"/>
  <c r="AF1897" i="5"/>
  <c r="AE1897" i="5"/>
  <c r="AD1897" i="5"/>
  <c r="AC1897" i="5"/>
  <c r="AH1896" i="5"/>
  <c r="AG1896" i="5"/>
  <c r="AF1896" i="5"/>
  <c r="AE1896" i="5"/>
  <c r="AD1896" i="5"/>
  <c r="AC1896" i="5"/>
  <c r="AH1895" i="5"/>
  <c r="AG1895" i="5"/>
  <c r="AF1895" i="5"/>
  <c r="AE1895" i="5"/>
  <c r="AD1895" i="5"/>
  <c r="AC1895" i="5"/>
  <c r="AH1894" i="5"/>
  <c r="AG1894" i="5"/>
  <c r="AF1894" i="5"/>
  <c r="AE1894" i="5"/>
  <c r="AD1894" i="5"/>
  <c r="AC1894" i="5"/>
  <c r="AH1893" i="5"/>
  <c r="AG1893" i="5"/>
  <c r="AF1893" i="5"/>
  <c r="AE1893" i="5"/>
  <c r="AD1893" i="5"/>
  <c r="AC1893" i="5"/>
  <c r="AH1892" i="5"/>
  <c r="AG1892" i="5"/>
  <c r="AF1892" i="5"/>
  <c r="AE1892" i="5"/>
  <c r="AD1892" i="5"/>
  <c r="AC1892" i="5"/>
  <c r="AH1891" i="5"/>
  <c r="AG1891" i="5"/>
  <c r="AF1891" i="5"/>
  <c r="AE1891" i="5"/>
  <c r="AD1891" i="5"/>
  <c r="AC1891" i="5"/>
  <c r="AH1890" i="5"/>
  <c r="AG1890" i="5"/>
  <c r="AF1890" i="5"/>
  <c r="AE1890" i="5"/>
  <c r="AD1890" i="5"/>
  <c r="AC1890" i="5"/>
  <c r="AH1889" i="5"/>
  <c r="AG1889" i="5"/>
  <c r="AF1889" i="5"/>
  <c r="AE1889" i="5"/>
  <c r="AD1889" i="5"/>
  <c r="AC1889" i="5"/>
  <c r="AH1888" i="5"/>
  <c r="AG1888" i="5"/>
  <c r="AF1888" i="5"/>
  <c r="AE1888" i="5"/>
  <c r="AD1888" i="5"/>
  <c r="AC1888" i="5"/>
  <c r="AH1887" i="5"/>
  <c r="AG1887" i="5"/>
  <c r="AF1887" i="5"/>
  <c r="AE1887" i="5"/>
  <c r="AD1887" i="5"/>
  <c r="AC1887" i="5"/>
  <c r="AH1886" i="5"/>
  <c r="AG1886" i="5"/>
  <c r="AF1886" i="5"/>
  <c r="AE1886" i="5"/>
  <c r="AD1886" i="5"/>
  <c r="AC1886" i="5"/>
  <c r="AH1885" i="5"/>
  <c r="AG1885" i="5"/>
  <c r="AF1885" i="5"/>
  <c r="AE1885" i="5"/>
  <c r="AD1885" i="5"/>
  <c r="AC1885" i="5"/>
  <c r="AH1884" i="5"/>
  <c r="AG1884" i="5"/>
  <c r="AF1884" i="5"/>
  <c r="AE1884" i="5"/>
  <c r="AD1884" i="5"/>
  <c r="AC1884" i="5"/>
  <c r="AH1883" i="5"/>
  <c r="AG1883" i="5"/>
  <c r="AF1883" i="5"/>
  <c r="AE1883" i="5"/>
  <c r="AD1883" i="5"/>
  <c r="AC1883" i="5"/>
  <c r="AH1882" i="5"/>
  <c r="AG1882" i="5"/>
  <c r="AF1882" i="5"/>
  <c r="AE1882" i="5"/>
  <c r="AD1882" i="5"/>
  <c r="AC1882" i="5"/>
  <c r="AH1881" i="5"/>
  <c r="AG1881" i="5"/>
  <c r="AF1881" i="5"/>
  <c r="AE1881" i="5"/>
  <c r="AD1881" i="5"/>
  <c r="AC1881" i="5"/>
  <c r="AH1880" i="5"/>
  <c r="AG1880" i="5"/>
  <c r="AF1880" i="5"/>
  <c r="AE1880" i="5"/>
  <c r="AD1880" i="5"/>
  <c r="AC1880" i="5"/>
  <c r="AH1879" i="5"/>
  <c r="AG1879" i="5"/>
  <c r="AF1879" i="5"/>
  <c r="AE1879" i="5"/>
  <c r="AD1879" i="5"/>
  <c r="AC1879" i="5"/>
  <c r="AH1878" i="5"/>
  <c r="AG1878" i="5"/>
  <c r="AF1878" i="5"/>
  <c r="AE1878" i="5"/>
  <c r="AD1878" i="5"/>
  <c r="AC1878" i="5"/>
  <c r="AH1877" i="5"/>
  <c r="AG1877" i="5"/>
  <c r="AF1877" i="5"/>
  <c r="AE1877" i="5"/>
  <c r="AD1877" i="5"/>
  <c r="AC1877" i="5"/>
  <c r="AH1876" i="5"/>
  <c r="AG1876" i="5"/>
  <c r="AF1876" i="5"/>
  <c r="AE1876" i="5"/>
  <c r="AD1876" i="5"/>
  <c r="AC1876" i="5"/>
  <c r="AH1875" i="5"/>
  <c r="AG1875" i="5"/>
  <c r="AF1875" i="5"/>
  <c r="AE1875" i="5"/>
  <c r="AD1875" i="5"/>
  <c r="AC1875" i="5"/>
  <c r="AH1874" i="5"/>
  <c r="AG1874" i="5"/>
  <c r="AF1874" i="5"/>
  <c r="AE1874" i="5"/>
  <c r="AD1874" i="5"/>
  <c r="AC1874" i="5"/>
  <c r="AH1873" i="5"/>
  <c r="AG1873" i="5"/>
  <c r="AF1873" i="5"/>
  <c r="AE1873" i="5"/>
  <c r="AD1873" i="5"/>
  <c r="AC1873" i="5"/>
  <c r="AH1872" i="5"/>
  <c r="AG1872" i="5"/>
  <c r="AF1872" i="5"/>
  <c r="AE1872" i="5"/>
  <c r="AD1872" i="5"/>
  <c r="AC1872" i="5"/>
  <c r="AH1871" i="5"/>
  <c r="AG1871" i="5"/>
  <c r="AF1871" i="5"/>
  <c r="AE1871" i="5"/>
  <c r="AD1871" i="5"/>
  <c r="AC1871" i="5"/>
  <c r="AH1870" i="5"/>
  <c r="AG1870" i="5"/>
  <c r="AF1870" i="5"/>
  <c r="AE1870" i="5"/>
  <c r="AD1870" i="5"/>
  <c r="AC1870" i="5"/>
  <c r="AH1869" i="5"/>
  <c r="AG1869" i="5"/>
  <c r="AF1869" i="5"/>
  <c r="AE1869" i="5"/>
  <c r="AD1869" i="5"/>
  <c r="AC1869" i="5"/>
  <c r="AH1868" i="5"/>
  <c r="AG1868" i="5"/>
  <c r="AF1868" i="5"/>
  <c r="AE1868" i="5"/>
  <c r="AD1868" i="5"/>
  <c r="AC1868" i="5"/>
  <c r="AH1867" i="5"/>
  <c r="AG1867" i="5"/>
  <c r="AF1867" i="5"/>
  <c r="AE1867" i="5"/>
  <c r="AD1867" i="5"/>
  <c r="AC1867" i="5"/>
  <c r="AH1866" i="5"/>
  <c r="AG1866" i="5"/>
  <c r="AF1866" i="5"/>
  <c r="AE1866" i="5"/>
  <c r="AD1866" i="5"/>
  <c r="AC1866" i="5"/>
  <c r="AH1865" i="5"/>
  <c r="AG1865" i="5"/>
  <c r="AF1865" i="5"/>
  <c r="AE1865" i="5"/>
  <c r="AD1865" i="5"/>
  <c r="AC1865" i="5"/>
  <c r="AH1864" i="5"/>
  <c r="AG1864" i="5"/>
  <c r="AF1864" i="5"/>
  <c r="AE1864" i="5"/>
  <c r="AD1864" i="5"/>
  <c r="AC1864" i="5"/>
  <c r="AH1863" i="5"/>
  <c r="AG1863" i="5"/>
  <c r="AF1863" i="5"/>
  <c r="AE1863" i="5"/>
  <c r="AD1863" i="5"/>
  <c r="AC1863" i="5"/>
  <c r="AH1862" i="5"/>
  <c r="AG1862" i="5"/>
  <c r="AF1862" i="5"/>
  <c r="AE1862" i="5"/>
  <c r="AD1862" i="5"/>
  <c r="AC1862" i="5"/>
  <c r="AH1861" i="5"/>
  <c r="AG1861" i="5"/>
  <c r="AF1861" i="5"/>
  <c r="AE1861" i="5"/>
  <c r="AD1861" i="5"/>
  <c r="AC1861" i="5"/>
  <c r="AH1860" i="5"/>
  <c r="AG1860" i="5"/>
  <c r="AF1860" i="5"/>
  <c r="AE1860" i="5"/>
  <c r="AD1860" i="5"/>
  <c r="AC1860" i="5"/>
  <c r="AH1859" i="5"/>
  <c r="AG1859" i="5"/>
  <c r="AF1859" i="5"/>
  <c r="AE1859" i="5"/>
  <c r="AD1859" i="5"/>
  <c r="AC1859" i="5"/>
  <c r="AH1858" i="5"/>
  <c r="AG1858" i="5"/>
  <c r="AF1858" i="5"/>
  <c r="AE1858" i="5"/>
  <c r="AD1858" i="5"/>
  <c r="AC1858" i="5"/>
  <c r="AH1857" i="5"/>
  <c r="AG1857" i="5"/>
  <c r="AF1857" i="5"/>
  <c r="AE1857" i="5"/>
  <c r="AD1857" i="5"/>
  <c r="AC1857" i="5"/>
  <c r="AH1856" i="5"/>
  <c r="AG1856" i="5"/>
  <c r="AF1856" i="5"/>
  <c r="AE1856" i="5"/>
  <c r="AD1856" i="5"/>
  <c r="AC1856" i="5"/>
  <c r="AH1855" i="5"/>
  <c r="AG1855" i="5"/>
  <c r="AF1855" i="5"/>
  <c r="AE1855" i="5"/>
  <c r="AD1855" i="5"/>
  <c r="AC1855" i="5"/>
  <c r="AH1854" i="5"/>
  <c r="AG1854" i="5"/>
  <c r="AF1854" i="5"/>
  <c r="AE1854" i="5"/>
  <c r="AD1854" i="5"/>
  <c r="AC1854" i="5"/>
  <c r="AH1853" i="5"/>
  <c r="AG1853" i="5"/>
  <c r="AF1853" i="5"/>
  <c r="AE1853" i="5"/>
  <c r="AD1853" i="5"/>
  <c r="AC1853" i="5"/>
  <c r="AH1852" i="5"/>
  <c r="AG1852" i="5"/>
  <c r="AF1852" i="5"/>
  <c r="AE1852" i="5"/>
  <c r="AD1852" i="5"/>
  <c r="AC1852" i="5"/>
  <c r="AH1851" i="5"/>
  <c r="AG1851" i="5"/>
  <c r="AF1851" i="5"/>
  <c r="AE1851" i="5"/>
  <c r="AD1851" i="5"/>
  <c r="AC1851" i="5"/>
  <c r="AH1850" i="5"/>
  <c r="AG1850" i="5"/>
  <c r="AF1850" i="5"/>
  <c r="AE1850" i="5"/>
  <c r="AD1850" i="5"/>
  <c r="AC1850" i="5"/>
  <c r="AH1849" i="5"/>
  <c r="AG1849" i="5"/>
  <c r="AF1849" i="5"/>
  <c r="AE1849" i="5"/>
  <c r="AD1849" i="5"/>
  <c r="AC1849" i="5"/>
  <c r="AH1848" i="5"/>
  <c r="AG1848" i="5"/>
  <c r="AF1848" i="5"/>
  <c r="AE1848" i="5"/>
  <c r="AD1848" i="5"/>
  <c r="AC1848" i="5"/>
  <c r="AH1847" i="5"/>
  <c r="AG1847" i="5"/>
  <c r="AF1847" i="5"/>
  <c r="AE1847" i="5"/>
  <c r="AD1847" i="5"/>
  <c r="AC1847" i="5"/>
  <c r="AH1846" i="5"/>
  <c r="AG1846" i="5"/>
  <c r="AF1846" i="5"/>
  <c r="AE1846" i="5"/>
  <c r="AD1846" i="5"/>
  <c r="AC1846" i="5"/>
  <c r="AH1845" i="5"/>
  <c r="AG1845" i="5"/>
  <c r="AF1845" i="5"/>
  <c r="AE1845" i="5"/>
  <c r="AD1845" i="5"/>
  <c r="AC1845" i="5"/>
  <c r="AH1844" i="5"/>
  <c r="AG1844" i="5"/>
  <c r="AF1844" i="5"/>
  <c r="AE1844" i="5"/>
  <c r="AD1844" i="5"/>
  <c r="AC1844" i="5"/>
  <c r="AH1843" i="5"/>
  <c r="AG1843" i="5"/>
  <c r="AF1843" i="5"/>
  <c r="AE1843" i="5"/>
  <c r="AD1843" i="5"/>
  <c r="AC1843" i="5"/>
  <c r="AH1842" i="5"/>
  <c r="AG1842" i="5"/>
  <c r="AF1842" i="5"/>
  <c r="AE1842" i="5"/>
  <c r="AD1842" i="5"/>
  <c r="AC1842" i="5"/>
  <c r="AH1841" i="5"/>
  <c r="AG1841" i="5"/>
  <c r="AF1841" i="5"/>
  <c r="AE1841" i="5"/>
  <c r="AD1841" i="5"/>
  <c r="AC1841" i="5"/>
  <c r="AH1840" i="5"/>
  <c r="AG1840" i="5"/>
  <c r="AF1840" i="5"/>
  <c r="AE1840" i="5"/>
  <c r="AD1840" i="5"/>
  <c r="AC1840" i="5"/>
  <c r="AH1839" i="5"/>
  <c r="AG1839" i="5"/>
  <c r="AF1839" i="5"/>
  <c r="AE1839" i="5"/>
  <c r="AD1839" i="5"/>
  <c r="AC1839" i="5"/>
  <c r="AH1838" i="5"/>
  <c r="AG1838" i="5"/>
  <c r="AF1838" i="5"/>
  <c r="AE1838" i="5"/>
  <c r="AD1838" i="5"/>
  <c r="AC1838" i="5"/>
  <c r="AH1837" i="5"/>
  <c r="AG1837" i="5"/>
  <c r="AF1837" i="5"/>
  <c r="AE1837" i="5"/>
  <c r="AD1837" i="5"/>
  <c r="AC1837" i="5"/>
  <c r="AH1836" i="5"/>
  <c r="AG1836" i="5"/>
  <c r="AF1836" i="5"/>
  <c r="AE1836" i="5"/>
  <c r="AD1836" i="5"/>
  <c r="AC1836" i="5"/>
  <c r="AH1835" i="5"/>
  <c r="AG1835" i="5"/>
  <c r="AF1835" i="5"/>
  <c r="AE1835" i="5"/>
  <c r="AD1835" i="5"/>
  <c r="AC1835" i="5"/>
  <c r="AH1834" i="5"/>
  <c r="AG1834" i="5"/>
  <c r="AF1834" i="5"/>
  <c r="AE1834" i="5"/>
  <c r="AD1834" i="5"/>
  <c r="AC1834" i="5"/>
  <c r="AH1833" i="5"/>
  <c r="AG1833" i="5"/>
  <c r="AF1833" i="5"/>
  <c r="AE1833" i="5"/>
  <c r="AD1833" i="5"/>
  <c r="AC1833" i="5"/>
  <c r="AH1832" i="5"/>
  <c r="AG1832" i="5"/>
  <c r="AF1832" i="5"/>
  <c r="AE1832" i="5"/>
  <c r="AD1832" i="5"/>
  <c r="AC1832" i="5"/>
  <c r="AH1831" i="5"/>
  <c r="AG1831" i="5"/>
  <c r="AF1831" i="5"/>
  <c r="AE1831" i="5"/>
  <c r="AD1831" i="5"/>
  <c r="AC1831" i="5"/>
  <c r="AH1830" i="5"/>
  <c r="AG1830" i="5"/>
  <c r="AF1830" i="5"/>
  <c r="AE1830" i="5"/>
  <c r="AD1830" i="5"/>
  <c r="AC1830" i="5"/>
  <c r="AH1829" i="5"/>
  <c r="AG1829" i="5"/>
  <c r="AF1829" i="5"/>
  <c r="AE1829" i="5"/>
  <c r="AD1829" i="5"/>
  <c r="AC1829" i="5"/>
  <c r="AH1828" i="5"/>
  <c r="AG1828" i="5"/>
  <c r="AF1828" i="5"/>
  <c r="AE1828" i="5"/>
  <c r="AD1828" i="5"/>
  <c r="AC1828" i="5"/>
  <c r="AH1827" i="5"/>
  <c r="AG1827" i="5"/>
  <c r="AF1827" i="5"/>
  <c r="AE1827" i="5"/>
  <c r="AD1827" i="5"/>
  <c r="AC1827" i="5"/>
  <c r="AH1826" i="5"/>
  <c r="AG1826" i="5"/>
  <c r="AF1826" i="5"/>
  <c r="AE1826" i="5"/>
  <c r="AD1826" i="5"/>
  <c r="AC1826" i="5"/>
  <c r="AH1825" i="5"/>
  <c r="AG1825" i="5"/>
  <c r="AF1825" i="5"/>
  <c r="AE1825" i="5"/>
  <c r="AD1825" i="5"/>
  <c r="AC1825" i="5"/>
  <c r="AH1824" i="5"/>
  <c r="AG1824" i="5"/>
  <c r="AF1824" i="5"/>
  <c r="AE1824" i="5"/>
  <c r="AD1824" i="5"/>
  <c r="AC1824" i="5"/>
  <c r="AH1823" i="5"/>
  <c r="AG1823" i="5"/>
  <c r="AF1823" i="5"/>
  <c r="AE1823" i="5"/>
  <c r="AD1823" i="5"/>
  <c r="AC1823" i="5"/>
  <c r="AH1822" i="5"/>
  <c r="AG1822" i="5"/>
  <c r="AF1822" i="5"/>
  <c r="AE1822" i="5"/>
  <c r="AD1822" i="5"/>
  <c r="AC1822" i="5"/>
  <c r="AH1821" i="5"/>
  <c r="AG1821" i="5"/>
  <c r="AF1821" i="5"/>
  <c r="AE1821" i="5"/>
  <c r="AD1821" i="5"/>
  <c r="AC1821" i="5"/>
  <c r="AH1820" i="5"/>
  <c r="AG1820" i="5"/>
  <c r="AF1820" i="5"/>
  <c r="AE1820" i="5"/>
  <c r="AD1820" i="5"/>
  <c r="AC1820" i="5"/>
  <c r="AH1819" i="5"/>
  <c r="AG1819" i="5"/>
  <c r="AF1819" i="5"/>
  <c r="AE1819" i="5"/>
  <c r="AD1819" i="5"/>
  <c r="AC1819" i="5"/>
  <c r="AH1818" i="5"/>
  <c r="AG1818" i="5"/>
  <c r="AF1818" i="5"/>
  <c r="AE1818" i="5"/>
  <c r="AD1818" i="5"/>
  <c r="AC1818" i="5"/>
  <c r="AH1817" i="5"/>
  <c r="AG1817" i="5"/>
  <c r="AF1817" i="5"/>
  <c r="AE1817" i="5"/>
  <c r="AD1817" i="5"/>
  <c r="AC1817" i="5"/>
  <c r="AH1816" i="5"/>
  <c r="AG1816" i="5"/>
  <c r="AF1816" i="5"/>
  <c r="AE1816" i="5"/>
  <c r="AD1816" i="5"/>
  <c r="AC1816" i="5"/>
  <c r="AH1815" i="5"/>
  <c r="AG1815" i="5"/>
  <c r="AF1815" i="5"/>
  <c r="AE1815" i="5"/>
  <c r="AD1815" i="5"/>
  <c r="AC1815" i="5"/>
  <c r="AH1814" i="5"/>
  <c r="AG1814" i="5"/>
  <c r="AF1814" i="5"/>
  <c r="AE1814" i="5"/>
  <c r="AD1814" i="5"/>
  <c r="AC1814" i="5"/>
  <c r="AH1813" i="5"/>
  <c r="AG1813" i="5"/>
  <c r="AF1813" i="5"/>
  <c r="AE1813" i="5"/>
  <c r="AD1813" i="5"/>
  <c r="AC1813" i="5"/>
  <c r="AH1812" i="5"/>
  <c r="AG1812" i="5"/>
  <c r="AF1812" i="5"/>
  <c r="AE1812" i="5"/>
  <c r="AD1812" i="5"/>
  <c r="AC1812" i="5"/>
  <c r="AH1811" i="5"/>
  <c r="AG1811" i="5"/>
  <c r="AF1811" i="5"/>
  <c r="AE1811" i="5"/>
  <c r="AD1811" i="5"/>
  <c r="AC1811" i="5"/>
  <c r="AH1810" i="5"/>
  <c r="AG1810" i="5"/>
  <c r="AF1810" i="5"/>
  <c r="AE1810" i="5"/>
  <c r="AD1810" i="5"/>
  <c r="AC1810" i="5"/>
  <c r="AH1809" i="5"/>
  <c r="AG1809" i="5"/>
  <c r="AF1809" i="5"/>
  <c r="AE1809" i="5"/>
  <c r="AD1809" i="5"/>
  <c r="AC1809" i="5"/>
  <c r="AH1808" i="5"/>
  <c r="AG1808" i="5"/>
  <c r="AF1808" i="5"/>
  <c r="AE1808" i="5"/>
  <c r="AD1808" i="5"/>
  <c r="AC1808" i="5"/>
  <c r="AH1807" i="5"/>
  <c r="AG1807" i="5"/>
  <c r="AF1807" i="5"/>
  <c r="AE1807" i="5"/>
  <c r="AD1807" i="5"/>
  <c r="AC1807" i="5"/>
  <c r="AH1806" i="5"/>
  <c r="AG1806" i="5"/>
  <c r="AF1806" i="5"/>
  <c r="AE1806" i="5"/>
  <c r="AD1806" i="5"/>
  <c r="AC1806" i="5"/>
  <c r="AH1805" i="5"/>
  <c r="AG1805" i="5"/>
  <c r="AF1805" i="5"/>
  <c r="AE1805" i="5"/>
  <c r="AD1805" i="5"/>
  <c r="AC1805" i="5"/>
  <c r="AH1804" i="5"/>
  <c r="AG1804" i="5"/>
  <c r="AF1804" i="5"/>
  <c r="AE1804" i="5"/>
  <c r="AD1804" i="5"/>
  <c r="AC1804" i="5"/>
  <c r="AH1803" i="5"/>
  <c r="AG1803" i="5"/>
  <c r="AF1803" i="5"/>
  <c r="AE1803" i="5"/>
  <c r="AD1803" i="5"/>
  <c r="AC1803" i="5"/>
  <c r="AH1802" i="5"/>
  <c r="AG1802" i="5"/>
  <c r="AF1802" i="5"/>
  <c r="AE1802" i="5"/>
  <c r="AD1802" i="5"/>
  <c r="AC1802" i="5"/>
  <c r="AH1801" i="5"/>
  <c r="AG1801" i="5"/>
  <c r="AF1801" i="5"/>
  <c r="AE1801" i="5"/>
  <c r="AD1801" i="5"/>
  <c r="AC1801" i="5"/>
  <c r="AH1800" i="5"/>
  <c r="AG1800" i="5"/>
  <c r="AF1800" i="5"/>
  <c r="AE1800" i="5"/>
  <c r="AD1800" i="5"/>
  <c r="AC1800" i="5"/>
  <c r="AH1799" i="5"/>
  <c r="AG1799" i="5"/>
  <c r="AF1799" i="5"/>
  <c r="AE1799" i="5"/>
  <c r="AD1799" i="5"/>
  <c r="AC1799" i="5"/>
  <c r="AH1798" i="5"/>
  <c r="AG1798" i="5"/>
  <c r="AF1798" i="5"/>
  <c r="AE1798" i="5"/>
  <c r="AD1798" i="5"/>
  <c r="AC1798" i="5"/>
  <c r="AH1797" i="5"/>
  <c r="AG1797" i="5"/>
  <c r="AF1797" i="5"/>
  <c r="AE1797" i="5"/>
  <c r="AD1797" i="5"/>
  <c r="AC1797" i="5"/>
  <c r="AH1796" i="5"/>
  <c r="AG1796" i="5"/>
  <c r="AF1796" i="5"/>
  <c r="AE1796" i="5"/>
  <c r="AD1796" i="5"/>
  <c r="AC1796" i="5"/>
  <c r="AH1795" i="5"/>
  <c r="AG1795" i="5"/>
  <c r="AF1795" i="5"/>
  <c r="AE1795" i="5"/>
  <c r="AD1795" i="5"/>
  <c r="AC1795" i="5"/>
  <c r="AH1794" i="5"/>
  <c r="AG1794" i="5"/>
  <c r="AF1794" i="5"/>
  <c r="AE1794" i="5"/>
  <c r="AD1794" i="5"/>
  <c r="AC1794" i="5"/>
  <c r="AH1793" i="5"/>
  <c r="AG1793" i="5"/>
  <c r="AF1793" i="5"/>
  <c r="AE1793" i="5"/>
  <c r="AD1793" i="5"/>
  <c r="AC1793" i="5"/>
  <c r="AH1792" i="5"/>
  <c r="AG1792" i="5"/>
  <c r="AF1792" i="5"/>
  <c r="AE1792" i="5"/>
  <c r="AD1792" i="5"/>
  <c r="AC1792" i="5"/>
  <c r="AH1791" i="5"/>
  <c r="AG1791" i="5"/>
  <c r="AF1791" i="5"/>
  <c r="AE1791" i="5"/>
  <c r="AD1791" i="5"/>
  <c r="AC1791" i="5"/>
  <c r="AH1790" i="5"/>
  <c r="AG1790" i="5"/>
  <c r="AF1790" i="5"/>
  <c r="AE1790" i="5"/>
  <c r="AD1790" i="5"/>
  <c r="AC1790" i="5"/>
  <c r="AH1789" i="5"/>
  <c r="AG1789" i="5"/>
  <c r="AF1789" i="5"/>
  <c r="AE1789" i="5"/>
  <c r="AD1789" i="5"/>
  <c r="AC1789" i="5"/>
  <c r="AH1788" i="5"/>
  <c r="AG1788" i="5"/>
  <c r="AF1788" i="5"/>
  <c r="AE1788" i="5"/>
  <c r="AD1788" i="5"/>
  <c r="AC1788" i="5"/>
  <c r="AH1787" i="5"/>
  <c r="AG1787" i="5"/>
  <c r="AF1787" i="5"/>
  <c r="AE1787" i="5"/>
  <c r="AD1787" i="5"/>
  <c r="AC1787" i="5"/>
  <c r="AH1786" i="5"/>
  <c r="AG1786" i="5"/>
  <c r="AF1786" i="5"/>
  <c r="AE1786" i="5"/>
  <c r="AD1786" i="5"/>
  <c r="AC1786" i="5"/>
  <c r="AH1785" i="5"/>
  <c r="AG1785" i="5"/>
  <c r="AF1785" i="5"/>
  <c r="AE1785" i="5"/>
  <c r="AD1785" i="5"/>
  <c r="AC1785" i="5"/>
  <c r="AH1784" i="5"/>
  <c r="AG1784" i="5"/>
  <c r="AF1784" i="5"/>
  <c r="AE1784" i="5"/>
  <c r="AD1784" i="5"/>
  <c r="AC1784" i="5"/>
  <c r="AH1783" i="5"/>
  <c r="AG1783" i="5"/>
  <c r="AF1783" i="5"/>
  <c r="AE1783" i="5"/>
  <c r="AD1783" i="5"/>
  <c r="AC1783" i="5"/>
  <c r="AH1782" i="5"/>
  <c r="AG1782" i="5"/>
  <c r="AF1782" i="5"/>
  <c r="AE1782" i="5"/>
  <c r="AD1782" i="5"/>
  <c r="AC1782" i="5"/>
  <c r="AH1781" i="5"/>
  <c r="AG1781" i="5"/>
  <c r="AF1781" i="5"/>
  <c r="AE1781" i="5"/>
  <c r="AD1781" i="5"/>
  <c r="AC1781" i="5"/>
  <c r="AH1780" i="5"/>
  <c r="AG1780" i="5"/>
  <c r="AF1780" i="5"/>
  <c r="AE1780" i="5"/>
  <c r="AD1780" i="5"/>
  <c r="AC1780" i="5"/>
  <c r="AH1779" i="5"/>
  <c r="AG1779" i="5"/>
  <c r="AF1779" i="5"/>
  <c r="AE1779" i="5"/>
  <c r="AD1779" i="5"/>
  <c r="AC1779" i="5"/>
  <c r="AH1778" i="5"/>
  <c r="AG1778" i="5"/>
  <c r="AF1778" i="5"/>
  <c r="AE1778" i="5"/>
  <c r="AD1778" i="5"/>
  <c r="AC1778" i="5"/>
  <c r="AH1777" i="5"/>
  <c r="AG1777" i="5"/>
  <c r="AF1777" i="5"/>
  <c r="AE1777" i="5"/>
  <c r="AD1777" i="5"/>
  <c r="AC1777" i="5"/>
  <c r="AH1776" i="5"/>
  <c r="AG1776" i="5"/>
  <c r="AF1776" i="5"/>
  <c r="AE1776" i="5"/>
  <c r="AD1776" i="5"/>
  <c r="AC1776" i="5"/>
  <c r="AH1775" i="5"/>
  <c r="AG1775" i="5"/>
  <c r="AF1775" i="5"/>
  <c r="AE1775" i="5"/>
  <c r="AD1775" i="5"/>
  <c r="AC1775" i="5"/>
  <c r="AH1774" i="5"/>
  <c r="AG1774" i="5"/>
  <c r="AF1774" i="5"/>
  <c r="AE1774" i="5"/>
  <c r="AD1774" i="5"/>
  <c r="AC1774" i="5"/>
  <c r="AH1773" i="5"/>
  <c r="AG1773" i="5"/>
  <c r="AF1773" i="5"/>
  <c r="AE1773" i="5"/>
  <c r="AD1773" i="5"/>
  <c r="AC1773" i="5"/>
  <c r="AH1772" i="5"/>
  <c r="AG1772" i="5"/>
  <c r="AF1772" i="5"/>
  <c r="AE1772" i="5"/>
  <c r="AD1772" i="5"/>
  <c r="AC1772" i="5"/>
  <c r="AH1771" i="5"/>
  <c r="AG1771" i="5"/>
  <c r="AF1771" i="5"/>
  <c r="AE1771" i="5"/>
  <c r="AD1771" i="5"/>
  <c r="AC1771" i="5"/>
  <c r="AH1770" i="5"/>
  <c r="AG1770" i="5"/>
  <c r="AF1770" i="5"/>
  <c r="AE1770" i="5"/>
  <c r="AD1770" i="5"/>
  <c r="AC1770" i="5"/>
  <c r="AH1769" i="5"/>
  <c r="AG1769" i="5"/>
  <c r="AF1769" i="5"/>
  <c r="AE1769" i="5"/>
  <c r="AD1769" i="5"/>
  <c r="AC1769" i="5"/>
  <c r="AH1768" i="5"/>
  <c r="AG1768" i="5"/>
  <c r="AF1768" i="5"/>
  <c r="AE1768" i="5"/>
  <c r="AD1768" i="5"/>
  <c r="AC1768" i="5"/>
  <c r="AH1767" i="5"/>
  <c r="AG1767" i="5"/>
  <c r="AF1767" i="5"/>
  <c r="AE1767" i="5"/>
  <c r="AD1767" i="5"/>
  <c r="AC1767" i="5"/>
  <c r="AH1766" i="5"/>
  <c r="AG1766" i="5"/>
  <c r="AF1766" i="5"/>
  <c r="AE1766" i="5"/>
  <c r="AD1766" i="5"/>
  <c r="AC1766" i="5"/>
  <c r="AH1765" i="5"/>
  <c r="AG1765" i="5"/>
  <c r="AF1765" i="5"/>
  <c r="AE1765" i="5"/>
  <c r="AD1765" i="5"/>
  <c r="AC1765" i="5"/>
  <c r="AH1764" i="5"/>
  <c r="AG1764" i="5"/>
  <c r="AF1764" i="5"/>
  <c r="AE1764" i="5"/>
  <c r="AD1764" i="5"/>
  <c r="AC1764" i="5"/>
  <c r="AH1763" i="5"/>
  <c r="AG1763" i="5"/>
  <c r="AF1763" i="5"/>
  <c r="AE1763" i="5"/>
  <c r="AD1763" i="5"/>
  <c r="AC1763" i="5"/>
  <c r="AH1762" i="5"/>
  <c r="AG1762" i="5"/>
  <c r="AF1762" i="5"/>
  <c r="AE1762" i="5"/>
  <c r="AD1762" i="5"/>
  <c r="AC1762" i="5"/>
  <c r="AH1761" i="5"/>
  <c r="AG1761" i="5"/>
  <c r="AF1761" i="5"/>
  <c r="AE1761" i="5"/>
  <c r="AD1761" i="5"/>
  <c r="AC1761" i="5"/>
  <c r="AH1760" i="5"/>
  <c r="AG1760" i="5"/>
  <c r="AF1760" i="5"/>
  <c r="AE1760" i="5"/>
  <c r="AD1760" i="5"/>
  <c r="AC1760" i="5"/>
  <c r="AH1759" i="5"/>
  <c r="AG1759" i="5"/>
  <c r="AF1759" i="5"/>
  <c r="AE1759" i="5"/>
  <c r="AD1759" i="5"/>
  <c r="AC1759" i="5"/>
  <c r="AH1758" i="5"/>
  <c r="AG1758" i="5"/>
  <c r="AF1758" i="5"/>
  <c r="AE1758" i="5"/>
  <c r="AD1758" i="5"/>
  <c r="AC1758" i="5"/>
  <c r="AH1757" i="5"/>
  <c r="AG1757" i="5"/>
  <c r="AF1757" i="5"/>
  <c r="AE1757" i="5"/>
  <c r="AD1757" i="5"/>
  <c r="AC1757" i="5"/>
  <c r="AH1756" i="5"/>
  <c r="AG1756" i="5"/>
  <c r="AF1756" i="5"/>
  <c r="AE1756" i="5"/>
  <c r="AD1756" i="5"/>
  <c r="AC1756" i="5"/>
  <c r="AH1755" i="5"/>
  <c r="AG1755" i="5"/>
  <c r="AF1755" i="5"/>
  <c r="AE1755" i="5"/>
  <c r="AD1755" i="5"/>
  <c r="AC1755" i="5"/>
  <c r="AH1754" i="5"/>
  <c r="AG1754" i="5"/>
  <c r="AF1754" i="5"/>
  <c r="AE1754" i="5"/>
  <c r="AD1754" i="5"/>
  <c r="AC1754" i="5"/>
  <c r="AH1753" i="5"/>
  <c r="AG1753" i="5"/>
  <c r="AF1753" i="5"/>
  <c r="AE1753" i="5"/>
  <c r="AD1753" i="5"/>
  <c r="AC1753" i="5"/>
  <c r="AH1752" i="5"/>
  <c r="AG1752" i="5"/>
  <c r="AF1752" i="5"/>
  <c r="AE1752" i="5"/>
  <c r="AD1752" i="5"/>
  <c r="AC1752" i="5"/>
  <c r="AH1751" i="5"/>
  <c r="AG1751" i="5"/>
  <c r="AF1751" i="5"/>
  <c r="AE1751" i="5"/>
  <c r="AD1751" i="5"/>
  <c r="AC1751" i="5"/>
  <c r="AH1750" i="5"/>
  <c r="AG1750" i="5"/>
  <c r="AF1750" i="5"/>
  <c r="AE1750" i="5"/>
  <c r="AD1750" i="5"/>
  <c r="AC1750" i="5"/>
  <c r="AH1749" i="5"/>
  <c r="AG1749" i="5"/>
  <c r="AF1749" i="5"/>
  <c r="AE1749" i="5"/>
  <c r="AD1749" i="5"/>
  <c r="AC1749" i="5"/>
  <c r="AH1748" i="5"/>
  <c r="AG1748" i="5"/>
  <c r="AF1748" i="5"/>
  <c r="AE1748" i="5"/>
  <c r="AD1748" i="5"/>
  <c r="AC1748" i="5"/>
  <c r="AH1747" i="5"/>
  <c r="AG1747" i="5"/>
  <c r="AF1747" i="5"/>
  <c r="AE1747" i="5"/>
  <c r="AD1747" i="5"/>
  <c r="AC1747" i="5"/>
  <c r="AH1746" i="5"/>
  <c r="AG1746" i="5"/>
  <c r="AF1746" i="5"/>
  <c r="AE1746" i="5"/>
  <c r="AD1746" i="5"/>
  <c r="AC1746" i="5"/>
  <c r="AH1745" i="5"/>
  <c r="AG1745" i="5"/>
  <c r="AF1745" i="5"/>
  <c r="AE1745" i="5"/>
  <c r="AD1745" i="5"/>
  <c r="AC1745" i="5"/>
  <c r="AH1744" i="5"/>
  <c r="AG1744" i="5"/>
  <c r="AF1744" i="5"/>
  <c r="AE1744" i="5"/>
  <c r="AD1744" i="5"/>
  <c r="AC1744" i="5"/>
  <c r="AH1743" i="5"/>
  <c r="AG1743" i="5"/>
  <c r="AF1743" i="5"/>
  <c r="AE1743" i="5"/>
  <c r="AD1743" i="5"/>
  <c r="AC1743" i="5"/>
  <c r="AH1742" i="5"/>
  <c r="AG1742" i="5"/>
  <c r="AF1742" i="5"/>
  <c r="AE1742" i="5"/>
  <c r="AD1742" i="5"/>
  <c r="AC1742" i="5"/>
  <c r="AH1741" i="5"/>
  <c r="AG1741" i="5"/>
  <c r="AF1741" i="5"/>
  <c r="AE1741" i="5"/>
  <c r="AD1741" i="5"/>
  <c r="AC1741" i="5"/>
  <c r="AH1740" i="5"/>
  <c r="AG1740" i="5"/>
  <c r="AF1740" i="5"/>
  <c r="AE1740" i="5"/>
  <c r="AD1740" i="5"/>
  <c r="AC1740" i="5"/>
  <c r="AH1739" i="5"/>
  <c r="AG1739" i="5"/>
  <c r="AF1739" i="5"/>
  <c r="AE1739" i="5"/>
  <c r="AD1739" i="5"/>
  <c r="AC1739" i="5"/>
  <c r="AH1738" i="5"/>
  <c r="AG1738" i="5"/>
  <c r="AF1738" i="5"/>
  <c r="AE1738" i="5"/>
  <c r="AD1738" i="5"/>
  <c r="AC1738" i="5"/>
  <c r="AH1737" i="5"/>
  <c r="AG1737" i="5"/>
  <c r="AF1737" i="5"/>
  <c r="AE1737" i="5"/>
  <c r="AD1737" i="5"/>
  <c r="AC1737" i="5"/>
  <c r="AH1736" i="5"/>
  <c r="AG1736" i="5"/>
  <c r="AF1736" i="5"/>
  <c r="AE1736" i="5"/>
  <c r="AD1736" i="5"/>
  <c r="AC1736" i="5"/>
  <c r="AH1735" i="5"/>
  <c r="AG1735" i="5"/>
  <c r="AF1735" i="5"/>
  <c r="AE1735" i="5"/>
  <c r="AD1735" i="5"/>
  <c r="AC1735" i="5"/>
  <c r="AH1734" i="5"/>
  <c r="AG1734" i="5"/>
  <c r="AF1734" i="5"/>
  <c r="AE1734" i="5"/>
  <c r="AD1734" i="5"/>
  <c r="AC1734" i="5"/>
  <c r="AH1733" i="5"/>
  <c r="AG1733" i="5"/>
  <c r="AF1733" i="5"/>
  <c r="AE1733" i="5"/>
  <c r="AD1733" i="5"/>
  <c r="AC1733" i="5"/>
  <c r="AH1732" i="5"/>
  <c r="AG1732" i="5"/>
  <c r="AF1732" i="5"/>
  <c r="AE1732" i="5"/>
  <c r="AD1732" i="5"/>
  <c r="AC1732" i="5"/>
  <c r="AH1731" i="5"/>
  <c r="AG1731" i="5"/>
  <c r="AF1731" i="5"/>
  <c r="AE1731" i="5"/>
  <c r="AD1731" i="5"/>
  <c r="AC1731" i="5"/>
  <c r="AH1730" i="5"/>
  <c r="AG1730" i="5"/>
  <c r="AF1730" i="5"/>
  <c r="AE1730" i="5"/>
  <c r="AD1730" i="5"/>
  <c r="AC1730" i="5"/>
  <c r="AH1729" i="5"/>
  <c r="AG1729" i="5"/>
  <c r="AF1729" i="5"/>
  <c r="AE1729" i="5"/>
  <c r="AD1729" i="5"/>
  <c r="AC1729" i="5"/>
  <c r="AH1728" i="5"/>
  <c r="AG1728" i="5"/>
  <c r="AF1728" i="5"/>
  <c r="AE1728" i="5"/>
  <c r="AD1728" i="5"/>
  <c r="AC1728" i="5"/>
  <c r="AH1727" i="5"/>
  <c r="AG1727" i="5"/>
  <c r="AF1727" i="5"/>
  <c r="AE1727" i="5"/>
  <c r="AD1727" i="5"/>
  <c r="AC1727" i="5"/>
  <c r="AH1726" i="5"/>
  <c r="AG1726" i="5"/>
  <c r="AF1726" i="5"/>
  <c r="AE1726" i="5"/>
  <c r="AD1726" i="5"/>
  <c r="AC1726" i="5"/>
  <c r="AH1725" i="5"/>
  <c r="AG1725" i="5"/>
  <c r="AF1725" i="5"/>
  <c r="AE1725" i="5"/>
  <c r="AD1725" i="5"/>
  <c r="AC1725" i="5"/>
  <c r="AH1724" i="5"/>
  <c r="AG1724" i="5"/>
  <c r="AF1724" i="5"/>
  <c r="AE1724" i="5"/>
  <c r="AD1724" i="5"/>
  <c r="AC1724" i="5"/>
  <c r="AH1723" i="5"/>
  <c r="AG1723" i="5"/>
  <c r="AF1723" i="5"/>
  <c r="AE1723" i="5"/>
  <c r="AD1723" i="5"/>
  <c r="AC1723" i="5"/>
  <c r="AH1722" i="5"/>
  <c r="AG1722" i="5"/>
  <c r="AF1722" i="5"/>
  <c r="AE1722" i="5"/>
  <c r="AD1722" i="5"/>
  <c r="AC1722" i="5"/>
  <c r="AH1721" i="5"/>
  <c r="AG1721" i="5"/>
  <c r="AF1721" i="5"/>
  <c r="AE1721" i="5"/>
  <c r="AD1721" i="5"/>
  <c r="AC1721" i="5"/>
  <c r="AH1720" i="5"/>
  <c r="AG1720" i="5"/>
  <c r="AF1720" i="5"/>
  <c r="AE1720" i="5"/>
  <c r="AD1720" i="5"/>
  <c r="AC1720" i="5"/>
  <c r="AH1719" i="5"/>
  <c r="AG1719" i="5"/>
  <c r="AF1719" i="5"/>
  <c r="AE1719" i="5"/>
  <c r="AD1719" i="5"/>
  <c r="AC1719" i="5"/>
  <c r="AH1718" i="5"/>
  <c r="AG1718" i="5"/>
  <c r="AF1718" i="5"/>
  <c r="AE1718" i="5"/>
  <c r="AD1718" i="5"/>
  <c r="AC1718" i="5"/>
  <c r="AH1717" i="5"/>
  <c r="AG1717" i="5"/>
  <c r="AF1717" i="5"/>
  <c r="AE1717" i="5"/>
  <c r="AD1717" i="5"/>
  <c r="AC1717" i="5"/>
  <c r="AH1716" i="5"/>
  <c r="AG1716" i="5"/>
  <c r="AF1716" i="5"/>
  <c r="AE1716" i="5"/>
  <c r="AD1716" i="5"/>
  <c r="AC1716" i="5"/>
  <c r="AH1715" i="5"/>
  <c r="AG1715" i="5"/>
  <c r="AF1715" i="5"/>
  <c r="AE1715" i="5"/>
  <c r="AD1715" i="5"/>
  <c r="AC1715" i="5"/>
  <c r="AH1714" i="5"/>
  <c r="AG1714" i="5"/>
  <c r="AF1714" i="5"/>
  <c r="AE1714" i="5"/>
  <c r="AD1714" i="5"/>
  <c r="AC1714" i="5"/>
  <c r="AH1713" i="5"/>
  <c r="AG1713" i="5"/>
  <c r="AF1713" i="5"/>
  <c r="AE1713" i="5"/>
  <c r="AD1713" i="5"/>
  <c r="AC1713" i="5"/>
  <c r="AH1712" i="5"/>
  <c r="AG1712" i="5"/>
  <c r="AF1712" i="5"/>
  <c r="AE1712" i="5"/>
  <c r="AD1712" i="5"/>
  <c r="AC1712" i="5"/>
  <c r="AH1711" i="5"/>
  <c r="AG1711" i="5"/>
  <c r="AF1711" i="5"/>
  <c r="AE1711" i="5"/>
  <c r="AD1711" i="5"/>
  <c r="AC1711" i="5"/>
  <c r="AH1710" i="5"/>
  <c r="AG1710" i="5"/>
  <c r="AF1710" i="5"/>
  <c r="AE1710" i="5"/>
  <c r="AD1710" i="5"/>
  <c r="AC1710" i="5"/>
  <c r="AH1709" i="5"/>
  <c r="AG1709" i="5"/>
  <c r="AF1709" i="5"/>
  <c r="AE1709" i="5"/>
  <c r="AD1709" i="5"/>
  <c r="AC1709" i="5"/>
  <c r="AH1708" i="5"/>
  <c r="AG1708" i="5"/>
  <c r="AF1708" i="5"/>
  <c r="AE1708" i="5"/>
  <c r="AD1708" i="5"/>
  <c r="AC1708" i="5"/>
  <c r="AH1707" i="5"/>
  <c r="AG1707" i="5"/>
  <c r="AF1707" i="5"/>
  <c r="AE1707" i="5"/>
  <c r="AD1707" i="5"/>
  <c r="AC1707" i="5"/>
  <c r="AH1706" i="5"/>
  <c r="AG1706" i="5"/>
  <c r="AF1706" i="5"/>
  <c r="AE1706" i="5"/>
  <c r="AD1706" i="5"/>
  <c r="AC1706" i="5"/>
  <c r="AH1705" i="5"/>
  <c r="AG1705" i="5"/>
  <c r="AF1705" i="5"/>
  <c r="AE1705" i="5"/>
  <c r="AD1705" i="5"/>
  <c r="AC1705" i="5"/>
  <c r="AH1704" i="5"/>
  <c r="AG1704" i="5"/>
  <c r="AF1704" i="5"/>
  <c r="AE1704" i="5"/>
  <c r="AD1704" i="5"/>
  <c r="AC1704" i="5"/>
  <c r="AH1703" i="5"/>
  <c r="AG1703" i="5"/>
  <c r="AF1703" i="5"/>
  <c r="AE1703" i="5"/>
  <c r="AD1703" i="5"/>
  <c r="AC1703" i="5"/>
  <c r="AH1702" i="5"/>
  <c r="AG1702" i="5"/>
  <c r="AF1702" i="5"/>
  <c r="AE1702" i="5"/>
  <c r="AD1702" i="5"/>
  <c r="AC1702" i="5"/>
  <c r="AH1701" i="5"/>
  <c r="AG1701" i="5"/>
  <c r="AF1701" i="5"/>
  <c r="AE1701" i="5"/>
  <c r="AD1701" i="5"/>
  <c r="AC1701" i="5"/>
  <c r="AH1700" i="5"/>
  <c r="AG1700" i="5"/>
  <c r="AF1700" i="5"/>
  <c r="AE1700" i="5"/>
  <c r="AD1700" i="5"/>
  <c r="AC1700" i="5"/>
  <c r="AH1699" i="5"/>
  <c r="AG1699" i="5"/>
  <c r="AF1699" i="5"/>
  <c r="AE1699" i="5"/>
  <c r="AD1699" i="5"/>
  <c r="AC1699" i="5"/>
  <c r="AH1698" i="5"/>
  <c r="AG1698" i="5"/>
  <c r="AF1698" i="5"/>
  <c r="AE1698" i="5"/>
  <c r="AD1698" i="5"/>
  <c r="AC1698" i="5"/>
  <c r="AH1697" i="5"/>
  <c r="AG1697" i="5"/>
  <c r="AF1697" i="5"/>
  <c r="AE1697" i="5"/>
  <c r="AD1697" i="5"/>
  <c r="AC1697" i="5"/>
  <c r="AH1696" i="5"/>
  <c r="AG1696" i="5"/>
  <c r="AF1696" i="5"/>
  <c r="AE1696" i="5"/>
  <c r="AD1696" i="5"/>
  <c r="AC1696" i="5"/>
  <c r="AH1695" i="5"/>
  <c r="AG1695" i="5"/>
  <c r="AF1695" i="5"/>
  <c r="AE1695" i="5"/>
  <c r="AD1695" i="5"/>
  <c r="AC1695" i="5"/>
  <c r="AH1694" i="5"/>
  <c r="AG1694" i="5"/>
  <c r="AF1694" i="5"/>
  <c r="AE1694" i="5"/>
  <c r="AD1694" i="5"/>
  <c r="AC1694" i="5"/>
  <c r="AH1693" i="5"/>
  <c r="AG1693" i="5"/>
  <c r="AF1693" i="5"/>
  <c r="AE1693" i="5"/>
  <c r="AD1693" i="5"/>
  <c r="AC1693" i="5"/>
  <c r="AH1692" i="5"/>
  <c r="AG1692" i="5"/>
  <c r="AF1692" i="5"/>
  <c r="AE1692" i="5"/>
  <c r="AD1692" i="5"/>
  <c r="AC1692" i="5"/>
  <c r="AH1691" i="5"/>
  <c r="AG1691" i="5"/>
  <c r="AF1691" i="5"/>
  <c r="AE1691" i="5"/>
  <c r="AD1691" i="5"/>
  <c r="AC1691" i="5"/>
  <c r="AH1690" i="5"/>
  <c r="AG1690" i="5"/>
  <c r="AF1690" i="5"/>
  <c r="AE1690" i="5"/>
  <c r="AD1690" i="5"/>
  <c r="AC1690" i="5"/>
  <c r="AH1689" i="5"/>
  <c r="AG1689" i="5"/>
  <c r="AF1689" i="5"/>
  <c r="AE1689" i="5"/>
  <c r="AD1689" i="5"/>
  <c r="AC1689" i="5"/>
  <c r="AH1688" i="5"/>
  <c r="AG1688" i="5"/>
  <c r="AF1688" i="5"/>
  <c r="AE1688" i="5"/>
  <c r="AD1688" i="5"/>
  <c r="AC1688" i="5"/>
  <c r="AH1687" i="5"/>
  <c r="AG1687" i="5"/>
  <c r="AF1687" i="5"/>
  <c r="AE1687" i="5"/>
  <c r="AD1687" i="5"/>
  <c r="AC1687" i="5"/>
  <c r="AH1686" i="5"/>
  <c r="AG1686" i="5"/>
  <c r="AF1686" i="5"/>
  <c r="AE1686" i="5"/>
  <c r="AD1686" i="5"/>
  <c r="AC1686" i="5"/>
  <c r="AH1685" i="5"/>
  <c r="AG1685" i="5"/>
  <c r="AF1685" i="5"/>
  <c r="AE1685" i="5"/>
  <c r="AD1685" i="5"/>
  <c r="AC1685" i="5"/>
  <c r="AH1684" i="5"/>
  <c r="AG1684" i="5"/>
  <c r="AF1684" i="5"/>
  <c r="AE1684" i="5"/>
  <c r="AD1684" i="5"/>
  <c r="AC1684" i="5"/>
  <c r="AH1683" i="5"/>
  <c r="AG1683" i="5"/>
  <c r="AF1683" i="5"/>
  <c r="AE1683" i="5"/>
  <c r="AD1683" i="5"/>
  <c r="AC1683" i="5"/>
  <c r="AH1682" i="5"/>
  <c r="AG1682" i="5"/>
  <c r="AF1682" i="5"/>
  <c r="AE1682" i="5"/>
  <c r="AD1682" i="5"/>
  <c r="AC1682" i="5"/>
  <c r="AH1681" i="5"/>
  <c r="AG1681" i="5"/>
  <c r="AF1681" i="5"/>
  <c r="AE1681" i="5"/>
  <c r="AD1681" i="5"/>
  <c r="AC1681" i="5"/>
  <c r="AH1680" i="5"/>
  <c r="AG1680" i="5"/>
  <c r="AF1680" i="5"/>
  <c r="AE1680" i="5"/>
  <c r="AD1680" i="5"/>
  <c r="AC1680" i="5"/>
  <c r="AH1679" i="5"/>
  <c r="AG1679" i="5"/>
  <c r="AF1679" i="5"/>
  <c r="AE1679" i="5"/>
  <c r="AD1679" i="5"/>
  <c r="AC1679" i="5"/>
  <c r="AH1678" i="5"/>
  <c r="AG1678" i="5"/>
  <c r="AF1678" i="5"/>
  <c r="AE1678" i="5"/>
  <c r="AD1678" i="5"/>
  <c r="AC1678" i="5"/>
  <c r="AH1677" i="5"/>
  <c r="AG1677" i="5"/>
  <c r="AF1677" i="5"/>
  <c r="AE1677" i="5"/>
  <c r="AD1677" i="5"/>
  <c r="AC1677" i="5"/>
  <c r="AH1676" i="5"/>
  <c r="AG1676" i="5"/>
  <c r="AF1676" i="5"/>
  <c r="AE1676" i="5"/>
  <c r="AD1676" i="5"/>
  <c r="AC1676" i="5"/>
  <c r="AH1675" i="5"/>
  <c r="AG1675" i="5"/>
  <c r="AF1675" i="5"/>
  <c r="AE1675" i="5"/>
  <c r="AD1675" i="5"/>
  <c r="AC1675" i="5"/>
  <c r="AH1674" i="5"/>
  <c r="AG1674" i="5"/>
  <c r="AF1674" i="5"/>
  <c r="AE1674" i="5"/>
  <c r="AD1674" i="5"/>
  <c r="AC1674" i="5"/>
  <c r="AH1673" i="5"/>
  <c r="AG1673" i="5"/>
  <c r="AF1673" i="5"/>
  <c r="AE1673" i="5"/>
  <c r="AD1673" i="5"/>
  <c r="AC1673" i="5"/>
  <c r="AH1672" i="5"/>
  <c r="AG1672" i="5"/>
  <c r="AF1672" i="5"/>
  <c r="AE1672" i="5"/>
  <c r="AD1672" i="5"/>
  <c r="AC1672" i="5"/>
  <c r="AH1671" i="5"/>
  <c r="AG1671" i="5"/>
  <c r="AF1671" i="5"/>
  <c r="AE1671" i="5"/>
  <c r="AD1671" i="5"/>
  <c r="AC1671" i="5"/>
  <c r="AH1670" i="5"/>
  <c r="AG1670" i="5"/>
  <c r="AF1670" i="5"/>
  <c r="AE1670" i="5"/>
  <c r="AD1670" i="5"/>
  <c r="AC1670" i="5"/>
  <c r="AH1669" i="5"/>
  <c r="AG1669" i="5"/>
  <c r="AF1669" i="5"/>
  <c r="AE1669" i="5"/>
  <c r="AD1669" i="5"/>
  <c r="AC1669" i="5"/>
  <c r="AH1668" i="5"/>
  <c r="AG1668" i="5"/>
  <c r="AF1668" i="5"/>
  <c r="AE1668" i="5"/>
  <c r="AD1668" i="5"/>
  <c r="AC1668" i="5"/>
  <c r="AH1667" i="5"/>
  <c r="AG1667" i="5"/>
  <c r="AF1667" i="5"/>
  <c r="AE1667" i="5"/>
  <c r="AD1667" i="5"/>
  <c r="AC1667" i="5"/>
  <c r="AH1666" i="5"/>
  <c r="AG1666" i="5"/>
  <c r="AF1666" i="5"/>
  <c r="AE1666" i="5"/>
  <c r="AD1666" i="5"/>
  <c r="AC1666" i="5"/>
  <c r="AH1665" i="5"/>
  <c r="AG1665" i="5"/>
  <c r="AF1665" i="5"/>
  <c r="AE1665" i="5"/>
  <c r="AD1665" i="5"/>
  <c r="AC1665" i="5"/>
  <c r="AH1664" i="5"/>
  <c r="AG1664" i="5"/>
  <c r="AF1664" i="5"/>
  <c r="AE1664" i="5"/>
  <c r="AD1664" i="5"/>
  <c r="AC1664" i="5"/>
  <c r="AH1663" i="5"/>
  <c r="AG1663" i="5"/>
  <c r="AF1663" i="5"/>
  <c r="AE1663" i="5"/>
  <c r="AD1663" i="5"/>
  <c r="AC1663" i="5"/>
  <c r="AH1662" i="5"/>
  <c r="AG1662" i="5"/>
  <c r="AF1662" i="5"/>
  <c r="AE1662" i="5"/>
  <c r="AD1662" i="5"/>
  <c r="AC1662" i="5"/>
  <c r="AH1661" i="5"/>
  <c r="AG1661" i="5"/>
  <c r="AF1661" i="5"/>
  <c r="AE1661" i="5"/>
  <c r="AD1661" i="5"/>
  <c r="AC1661" i="5"/>
  <c r="AH1660" i="5"/>
  <c r="AG1660" i="5"/>
  <c r="AF1660" i="5"/>
  <c r="AE1660" i="5"/>
  <c r="AD1660" i="5"/>
  <c r="AC1660" i="5"/>
  <c r="AH1659" i="5"/>
  <c r="AG1659" i="5"/>
  <c r="AF1659" i="5"/>
  <c r="AE1659" i="5"/>
  <c r="AD1659" i="5"/>
  <c r="AC1659" i="5"/>
  <c r="AH1658" i="5"/>
  <c r="AG1658" i="5"/>
  <c r="AF1658" i="5"/>
  <c r="AE1658" i="5"/>
  <c r="AD1658" i="5"/>
  <c r="AC1658" i="5"/>
  <c r="AH1657" i="5"/>
  <c r="AG1657" i="5"/>
  <c r="AF1657" i="5"/>
  <c r="AE1657" i="5"/>
  <c r="AD1657" i="5"/>
  <c r="AC1657" i="5"/>
  <c r="AH1656" i="5"/>
  <c r="AG1656" i="5"/>
  <c r="AF1656" i="5"/>
  <c r="AE1656" i="5"/>
  <c r="AD1656" i="5"/>
  <c r="AC1656" i="5"/>
  <c r="AH1655" i="5"/>
  <c r="AG1655" i="5"/>
  <c r="AF1655" i="5"/>
  <c r="AE1655" i="5"/>
  <c r="AD1655" i="5"/>
  <c r="AC1655" i="5"/>
  <c r="AH1654" i="5"/>
  <c r="AG1654" i="5"/>
  <c r="AF1654" i="5"/>
  <c r="AE1654" i="5"/>
  <c r="AD1654" i="5"/>
  <c r="AC1654" i="5"/>
  <c r="AH1653" i="5"/>
  <c r="AG1653" i="5"/>
  <c r="AF1653" i="5"/>
  <c r="AE1653" i="5"/>
  <c r="AD1653" i="5"/>
  <c r="AC1653" i="5"/>
  <c r="AH1652" i="5"/>
  <c r="AG1652" i="5"/>
  <c r="AF1652" i="5"/>
  <c r="AE1652" i="5"/>
  <c r="AD1652" i="5"/>
  <c r="AC1652" i="5"/>
  <c r="AH1651" i="5"/>
  <c r="AG1651" i="5"/>
  <c r="AF1651" i="5"/>
  <c r="AE1651" i="5"/>
  <c r="AD1651" i="5"/>
  <c r="AC1651" i="5"/>
  <c r="AH1650" i="5"/>
  <c r="AG1650" i="5"/>
  <c r="AF1650" i="5"/>
  <c r="AE1650" i="5"/>
  <c r="AD1650" i="5"/>
  <c r="AC1650" i="5"/>
  <c r="AH1649" i="5"/>
  <c r="AG1649" i="5"/>
  <c r="AF1649" i="5"/>
  <c r="AE1649" i="5"/>
  <c r="AD1649" i="5"/>
  <c r="AC1649" i="5"/>
  <c r="AH1648" i="5"/>
  <c r="AG1648" i="5"/>
  <c r="AF1648" i="5"/>
  <c r="AE1648" i="5"/>
  <c r="AD1648" i="5"/>
  <c r="AC1648" i="5"/>
  <c r="AH1647" i="5"/>
  <c r="AG1647" i="5"/>
  <c r="AF1647" i="5"/>
  <c r="AE1647" i="5"/>
  <c r="AD1647" i="5"/>
  <c r="AC1647" i="5"/>
  <c r="AH1646" i="5"/>
  <c r="AG1646" i="5"/>
  <c r="AF1646" i="5"/>
  <c r="AE1646" i="5"/>
  <c r="AD1646" i="5"/>
  <c r="AC1646" i="5"/>
  <c r="AH1645" i="5"/>
  <c r="AG1645" i="5"/>
  <c r="AF1645" i="5"/>
  <c r="AE1645" i="5"/>
  <c r="AD1645" i="5"/>
  <c r="AC1645" i="5"/>
  <c r="AH1644" i="5"/>
  <c r="AG1644" i="5"/>
  <c r="AF1644" i="5"/>
  <c r="AE1644" i="5"/>
  <c r="AD1644" i="5"/>
  <c r="AC1644" i="5"/>
  <c r="AH1643" i="5"/>
  <c r="AG1643" i="5"/>
  <c r="AF1643" i="5"/>
  <c r="AE1643" i="5"/>
  <c r="AD1643" i="5"/>
  <c r="AC1643" i="5"/>
  <c r="AH1642" i="5"/>
  <c r="AG1642" i="5"/>
  <c r="AF1642" i="5"/>
  <c r="AE1642" i="5"/>
  <c r="AD1642" i="5"/>
  <c r="AC1642" i="5"/>
  <c r="AH1641" i="5"/>
  <c r="AG1641" i="5"/>
  <c r="AF1641" i="5"/>
  <c r="AE1641" i="5"/>
  <c r="AD1641" i="5"/>
  <c r="AC1641" i="5"/>
  <c r="AH1640" i="5"/>
  <c r="AG1640" i="5"/>
  <c r="AF1640" i="5"/>
  <c r="AE1640" i="5"/>
  <c r="AD1640" i="5"/>
  <c r="AC1640" i="5"/>
  <c r="AH1639" i="5"/>
  <c r="AG1639" i="5"/>
  <c r="AF1639" i="5"/>
  <c r="AE1639" i="5"/>
  <c r="AD1639" i="5"/>
  <c r="AC1639" i="5"/>
  <c r="AH1638" i="5"/>
  <c r="AG1638" i="5"/>
  <c r="AF1638" i="5"/>
  <c r="AE1638" i="5"/>
  <c r="AD1638" i="5"/>
  <c r="AC1638" i="5"/>
  <c r="AH1637" i="5"/>
  <c r="AG1637" i="5"/>
  <c r="AF1637" i="5"/>
  <c r="AE1637" i="5"/>
  <c r="AD1637" i="5"/>
  <c r="AC1637" i="5"/>
  <c r="AH1636" i="5"/>
  <c r="AG1636" i="5"/>
  <c r="AF1636" i="5"/>
  <c r="AE1636" i="5"/>
  <c r="AD1636" i="5"/>
  <c r="AC1636" i="5"/>
  <c r="AH1635" i="5"/>
  <c r="AG1635" i="5"/>
  <c r="AF1635" i="5"/>
  <c r="AE1635" i="5"/>
  <c r="AD1635" i="5"/>
  <c r="AC1635" i="5"/>
  <c r="AH1634" i="5"/>
  <c r="AG1634" i="5"/>
  <c r="AF1634" i="5"/>
  <c r="AE1634" i="5"/>
  <c r="AD1634" i="5"/>
  <c r="AC1634" i="5"/>
  <c r="AH1633" i="5"/>
  <c r="AG1633" i="5"/>
  <c r="AF1633" i="5"/>
  <c r="AE1633" i="5"/>
  <c r="AD1633" i="5"/>
  <c r="AC1633" i="5"/>
  <c r="AH1632" i="5"/>
  <c r="AG1632" i="5"/>
  <c r="AF1632" i="5"/>
  <c r="AE1632" i="5"/>
  <c r="AD1632" i="5"/>
  <c r="AC1632" i="5"/>
  <c r="AH1631" i="5"/>
  <c r="AG1631" i="5"/>
  <c r="AF1631" i="5"/>
  <c r="AE1631" i="5"/>
  <c r="AD1631" i="5"/>
  <c r="AC1631" i="5"/>
  <c r="AH1630" i="5"/>
  <c r="AG1630" i="5"/>
  <c r="AF1630" i="5"/>
  <c r="AE1630" i="5"/>
  <c r="AD1630" i="5"/>
  <c r="AC1630" i="5"/>
  <c r="AH1629" i="5"/>
  <c r="AG1629" i="5"/>
  <c r="AF1629" i="5"/>
  <c r="AE1629" i="5"/>
  <c r="AD1629" i="5"/>
  <c r="AC1629" i="5"/>
  <c r="AH1628" i="5"/>
  <c r="AG1628" i="5"/>
  <c r="AF1628" i="5"/>
  <c r="AE1628" i="5"/>
  <c r="AD1628" i="5"/>
  <c r="AC1628" i="5"/>
  <c r="AH1627" i="5"/>
  <c r="AG1627" i="5"/>
  <c r="AF1627" i="5"/>
  <c r="AE1627" i="5"/>
  <c r="AD1627" i="5"/>
  <c r="AC1627" i="5"/>
  <c r="AH1626" i="5"/>
  <c r="AG1626" i="5"/>
  <c r="AF1626" i="5"/>
  <c r="AE1626" i="5"/>
  <c r="AD1626" i="5"/>
  <c r="AC1626" i="5"/>
  <c r="AH1625" i="5"/>
  <c r="AG1625" i="5"/>
  <c r="AF1625" i="5"/>
  <c r="AE1625" i="5"/>
  <c r="AD1625" i="5"/>
  <c r="AC1625" i="5"/>
  <c r="AH1624" i="5"/>
  <c r="AG1624" i="5"/>
  <c r="AF1624" i="5"/>
  <c r="AE1624" i="5"/>
  <c r="AD1624" i="5"/>
  <c r="AC1624" i="5"/>
  <c r="AH1623" i="5"/>
  <c r="AG1623" i="5"/>
  <c r="AF1623" i="5"/>
  <c r="AE1623" i="5"/>
  <c r="AD1623" i="5"/>
  <c r="AC1623" i="5"/>
  <c r="AH1622" i="5"/>
  <c r="AG1622" i="5"/>
  <c r="AF1622" i="5"/>
  <c r="AE1622" i="5"/>
  <c r="AD1622" i="5"/>
  <c r="AC1622" i="5"/>
  <c r="AH1621" i="5"/>
  <c r="AG1621" i="5"/>
  <c r="AF1621" i="5"/>
  <c r="AE1621" i="5"/>
  <c r="AD1621" i="5"/>
  <c r="AC1621" i="5"/>
  <c r="AH1620" i="5"/>
  <c r="AG1620" i="5"/>
  <c r="AF1620" i="5"/>
  <c r="AE1620" i="5"/>
  <c r="AD1620" i="5"/>
  <c r="AC1620" i="5"/>
  <c r="AH1619" i="5"/>
  <c r="AG1619" i="5"/>
  <c r="AF1619" i="5"/>
  <c r="AE1619" i="5"/>
  <c r="AD1619" i="5"/>
  <c r="AC1619" i="5"/>
  <c r="AH1618" i="5"/>
  <c r="AG1618" i="5"/>
  <c r="AF1618" i="5"/>
  <c r="AE1618" i="5"/>
  <c r="AD1618" i="5"/>
  <c r="AC1618" i="5"/>
  <c r="AH1617" i="5"/>
  <c r="AG1617" i="5"/>
  <c r="AF1617" i="5"/>
  <c r="AE1617" i="5"/>
  <c r="AD1617" i="5"/>
  <c r="AC1617" i="5"/>
  <c r="AH1616" i="5"/>
  <c r="AG1616" i="5"/>
  <c r="AF1616" i="5"/>
  <c r="AE1616" i="5"/>
  <c r="AD1616" i="5"/>
  <c r="AC1616" i="5"/>
  <c r="AH1615" i="5"/>
  <c r="AG1615" i="5"/>
  <c r="AF1615" i="5"/>
  <c r="AE1615" i="5"/>
  <c r="AD1615" i="5"/>
  <c r="AC1615" i="5"/>
  <c r="AH1614" i="5"/>
  <c r="AG1614" i="5"/>
  <c r="AF1614" i="5"/>
  <c r="AE1614" i="5"/>
  <c r="AD1614" i="5"/>
  <c r="AC1614" i="5"/>
  <c r="AH1613" i="5"/>
  <c r="AG1613" i="5"/>
  <c r="AF1613" i="5"/>
  <c r="AE1613" i="5"/>
  <c r="AD1613" i="5"/>
  <c r="AC1613" i="5"/>
  <c r="AH1612" i="5"/>
  <c r="AG1612" i="5"/>
  <c r="AF1612" i="5"/>
  <c r="AE1612" i="5"/>
  <c r="AD1612" i="5"/>
  <c r="AC1612" i="5"/>
  <c r="AH1611" i="5"/>
  <c r="AG1611" i="5"/>
  <c r="AF1611" i="5"/>
  <c r="AE1611" i="5"/>
  <c r="AD1611" i="5"/>
  <c r="AC1611" i="5"/>
  <c r="AH1610" i="5"/>
  <c r="AG1610" i="5"/>
  <c r="AF1610" i="5"/>
  <c r="AE1610" i="5"/>
  <c r="AD1610" i="5"/>
  <c r="AC1610" i="5"/>
  <c r="AH1609" i="5"/>
  <c r="AG1609" i="5"/>
  <c r="AF1609" i="5"/>
  <c r="AE1609" i="5"/>
  <c r="AD1609" i="5"/>
  <c r="AC1609" i="5"/>
  <c r="AH1608" i="5"/>
  <c r="AG1608" i="5"/>
  <c r="AF1608" i="5"/>
  <c r="AE1608" i="5"/>
  <c r="AD1608" i="5"/>
  <c r="AC1608" i="5"/>
  <c r="AH1607" i="5"/>
  <c r="AG1607" i="5"/>
  <c r="AF1607" i="5"/>
  <c r="AE1607" i="5"/>
  <c r="AD1607" i="5"/>
  <c r="AC1607" i="5"/>
  <c r="AH1606" i="5"/>
  <c r="AG1606" i="5"/>
  <c r="AF1606" i="5"/>
  <c r="AE1606" i="5"/>
  <c r="AD1606" i="5"/>
  <c r="AC1606" i="5"/>
  <c r="AH1605" i="5"/>
  <c r="AG1605" i="5"/>
  <c r="AF1605" i="5"/>
  <c r="AE1605" i="5"/>
  <c r="AD1605" i="5"/>
  <c r="AC1605" i="5"/>
  <c r="AH1604" i="5"/>
  <c r="AG1604" i="5"/>
  <c r="AF1604" i="5"/>
  <c r="AE1604" i="5"/>
  <c r="AD1604" i="5"/>
  <c r="AC1604" i="5"/>
  <c r="AH1603" i="5"/>
  <c r="AG1603" i="5"/>
  <c r="AF1603" i="5"/>
  <c r="AE1603" i="5"/>
  <c r="AD1603" i="5"/>
  <c r="AC1603" i="5"/>
  <c r="AH1602" i="5"/>
  <c r="AG1602" i="5"/>
  <c r="AF1602" i="5"/>
  <c r="AE1602" i="5"/>
  <c r="AD1602" i="5"/>
  <c r="AC1602" i="5"/>
  <c r="AH1601" i="5"/>
  <c r="AG1601" i="5"/>
  <c r="AF1601" i="5"/>
  <c r="AE1601" i="5"/>
  <c r="AD1601" i="5"/>
  <c r="AC1601" i="5"/>
  <c r="AH1600" i="5"/>
  <c r="AG1600" i="5"/>
  <c r="AF1600" i="5"/>
  <c r="AE1600" i="5"/>
  <c r="AD1600" i="5"/>
  <c r="AC1600" i="5"/>
  <c r="AH1599" i="5"/>
  <c r="AG1599" i="5"/>
  <c r="AF1599" i="5"/>
  <c r="AE1599" i="5"/>
  <c r="AD1599" i="5"/>
  <c r="AC1599" i="5"/>
  <c r="AH1598" i="5"/>
  <c r="AG1598" i="5"/>
  <c r="AF1598" i="5"/>
  <c r="AE1598" i="5"/>
  <c r="AD1598" i="5"/>
  <c r="AC1598" i="5"/>
  <c r="AH1597" i="5"/>
  <c r="AG1597" i="5"/>
  <c r="AF1597" i="5"/>
  <c r="AE1597" i="5"/>
  <c r="AD1597" i="5"/>
  <c r="AC1597" i="5"/>
  <c r="AH1596" i="5"/>
  <c r="AG1596" i="5"/>
  <c r="AF1596" i="5"/>
  <c r="AE1596" i="5"/>
  <c r="AD1596" i="5"/>
  <c r="AC1596" i="5"/>
  <c r="AH1595" i="5"/>
  <c r="AG1595" i="5"/>
  <c r="AF1595" i="5"/>
  <c r="AE1595" i="5"/>
  <c r="AD1595" i="5"/>
  <c r="AC1595" i="5"/>
  <c r="AH1594" i="5"/>
  <c r="AG1594" i="5"/>
  <c r="AF1594" i="5"/>
  <c r="AE1594" i="5"/>
  <c r="AD1594" i="5"/>
  <c r="AC1594" i="5"/>
  <c r="AH1593" i="5"/>
  <c r="AG1593" i="5"/>
  <c r="AF1593" i="5"/>
  <c r="AE1593" i="5"/>
  <c r="AD1593" i="5"/>
  <c r="AC1593" i="5"/>
  <c r="AH1592" i="5"/>
  <c r="AG1592" i="5"/>
  <c r="AF1592" i="5"/>
  <c r="AE1592" i="5"/>
  <c r="AD1592" i="5"/>
  <c r="AC1592" i="5"/>
  <c r="AH1591" i="5"/>
  <c r="AG1591" i="5"/>
  <c r="AF1591" i="5"/>
  <c r="AE1591" i="5"/>
  <c r="AD1591" i="5"/>
  <c r="AC1591" i="5"/>
  <c r="AH1590" i="5"/>
  <c r="AG1590" i="5"/>
  <c r="AF1590" i="5"/>
  <c r="AE1590" i="5"/>
  <c r="AD1590" i="5"/>
  <c r="AC1590" i="5"/>
  <c r="AH1589" i="5"/>
  <c r="AG1589" i="5"/>
  <c r="AF1589" i="5"/>
  <c r="AE1589" i="5"/>
  <c r="AD1589" i="5"/>
  <c r="AC1589" i="5"/>
  <c r="AH1588" i="5"/>
  <c r="AG1588" i="5"/>
  <c r="AF1588" i="5"/>
  <c r="AE1588" i="5"/>
  <c r="AD1588" i="5"/>
  <c r="AC1588" i="5"/>
  <c r="AH1587" i="5"/>
  <c r="AG1587" i="5"/>
  <c r="AF1587" i="5"/>
  <c r="AE1587" i="5"/>
  <c r="AD1587" i="5"/>
  <c r="AC1587" i="5"/>
  <c r="AH1586" i="5"/>
  <c r="AG1586" i="5"/>
  <c r="AF1586" i="5"/>
  <c r="AE1586" i="5"/>
  <c r="AD1586" i="5"/>
  <c r="AC1586" i="5"/>
  <c r="AH1585" i="5"/>
  <c r="AG1585" i="5"/>
  <c r="AF1585" i="5"/>
  <c r="AE1585" i="5"/>
  <c r="AD1585" i="5"/>
  <c r="AC1585" i="5"/>
  <c r="AH1584" i="5"/>
  <c r="AG1584" i="5"/>
  <c r="AF1584" i="5"/>
  <c r="AE1584" i="5"/>
  <c r="AD1584" i="5"/>
  <c r="AC1584" i="5"/>
  <c r="AH1583" i="5"/>
  <c r="AG1583" i="5"/>
  <c r="AF1583" i="5"/>
  <c r="AE1583" i="5"/>
  <c r="AD1583" i="5"/>
  <c r="AC1583" i="5"/>
  <c r="AH1582" i="5"/>
  <c r="AG1582" i="5"/>
  <c r="AF1582" i="5"/>
  <c r="AE1582" i="5"/>
  <c r="AD1582" i="5"/>
  <c r="AC1582" i="5"/>
  <c r="AH1581" i="5"/>
  <c r="AG1581" i="5"/>
  <c r="AF1581" i="5"/>
  <c r="AE1581" i="5"/>
  <c r="AD1581" i="5"/>
  <c r="AC1581" i="5"/>
  <c r="AH1580" i="5"/>
  <c r="AG1580" i="5"/>
  <c r="AF1580" i="5"/>
  <c r="AE1580" i="5"/>
  <c r="AD1580" i="5"/>
  <c r="AC1580" i="5"/>
  <c r="AH1579" i="5"/>
  <c r="AG1579" i="5"/>
  <c r="AF1579" i="5"/>
  <c r="AE1579" i="5"/>
  <c r="AD1579" i="5"/>
  <c r="AC1579" i="5"/>
  <c r="AH1578" i="5"/>
  <c r="AG1578" i="5"/>
  <c r="AF1578" i="5"/>
  <c r="AE1578" i="5"/>
  <c r="AD1578" i="5"/>
  <c r="AC1578" i="5"/>
  <c r="AH1577" i="5"/>
  <c r="AG1577" i="5"/>
  <c r="AF1577" i="5"/>
  <c r="AE1577" i="5"/>
  <c r="AD1577" i="5"/>
  <c r="AC1577" i="5"/>
  <c r="AH1576" i="5"/>
  <c r="AG1576" i="5"/>
  <c r="AF1576" i="5"/>
  <c r="AE1576" i="5"/>
  <c r="AD1576" i="5"/>
  <c r="AC1576" i="5"/>
  <c r="AH1575" i="5"/>
  <c r="AG1575" i="5"/>
  <c r="AF1575" i="5"/>
  <c r="AE1575" i="5"/>
  <c r="AD1575" i="5"/>
  <c r="AC1575" i="5"/>
  <c r="AH1574" i="5"/>
  <c r="AG1574" i="5"/>
  <c r="AF1574" i="5"/>
  <c r="AE1574" i="5"/>
  <c r="AD1574" i="5"/>
  <c r="AC1574" i="5"/>
  <c r="AH1573" i="5"/>
  <c r="AG1573" i="5"/>
  <c r="AF1573" i="5"/>
  <c r="AE1573" i="5"/>
  <c r="AD1573" i="5"/>
  <c r="AC1573" i="5"/>
  <c r="AH1572" i="5"/>
  <c r="AG1572" i="5"/>
  <c r="AF1572" i="5"/>
  <c r="AE1572" i="5"/>
  <c r="AD1572" i="5"/>
  <c r="AC1572" i="5"/>
  <c r="AH1571" i="5"/>
  <c r="AG1571" i="5"/>
  <c r="AF1571" i="5"/>
  <c r="AE1571" i="5"/>
  <c r="AD1571" i="5"/>
  <c r="AC1571" i="5"/>
  <c r="AH1570" i="5"/>
  <c r="AG1570" i="5"/>
  <c r="AF1570" i="5"/>
  <c r="AE1570" i="5"/>
  <c r="AD1570" i="5"/>
  <c r="AC1570" i="5"/>
  <c r="AH1569" i="5"/>
  <c r="AG1569" i="5"/>
  <c r="AF1569" i="5"/>
  <c r="AE1569" i="5"/>
  <c r="AD1569" i="5"/>
  <c r="AC1569" i="5"/>
  <c r="AH1568" i="5"/>
  <c r="AG1568" i="5"/>
  <c r="AF1568" i="5"/>
  <c r="AE1568" i="5"/>
  <c r="AD1568" i="5"/>
  <c r="AC1568" i="5"/>
  <c r="AH1567" i="5"/>
  <c r="AG1567" i="5"/>
  <c r="AF1567" i="5"/>
  <c r="AE1567" i="5"/>
  <c r="AD1567" i="5"/>
  <c r="AC1567" i="5"/>
  <c r="AH1566" i="5"/>
  <c r="AG1566" i="5"/>
  <c r="AF1566" i="5"/>
  <c r="AE1566" i="5"/>
  <c r="AD1566" i="5"/>
  <c r="AC1566" i="5"/>
  <c r="AH1565" i="5"/>
  <c r="AG1565" i="5"/>
  <c r="AF1565" i="5"/>
  <c r="AE1565" i="5"/>
  <c r="AD1565" i="5"/>
  <c r="AC1565" i="5"/>
  <c r="AH1564" i="5"/>
  <c r="AG1564" i="5"/>
  <c r="AF1564" i="5"/>
  <c r="AE1564" i="5"/>
  <c r="AD1564" i="5"/>
  <c r="AC1564" i="5"/>
  <c r="AH1563" i="5"/>
  <c r="AG1563" i="5"/>
  <c r="AF1563" i="5"/>
  <c r="AE1563" i="5"/>
  <c r="AD1563" i="5"/>
  <c r="AC1563" i="5"/>
  <c r="AH1562" i="5"/>
  <c r="AG1562" i="5"/>
  <c r="AF1562" i="5"/>
  <c r="AE1562" i="5"/>
  <c r="AD1562" i="5"/>
  <c r="AC1562" i="5"/>
  <c r="AH1561" i="5"/>
  <c r="AG1561" i="5"/>
  <c r="AF1561" i="5"/>
  <c r="AE1561" i="5"/>
  <c r="AD1561" i="5"/>
  <c r="AC1561" i="5"/>
  <c r="AH1560" i="5"/>
  <c r="AG1560" i="5"/>
  <c r="AF1560" i="5"/>
  <c r="AE1560" i="5"/>
  <c r="AD1560" i="5"/>
  <c r="AC1560" i="5"/>
  <c r="AH1559" i="5"/>
  <c r="AG1559" i="5"/>
  <c r="AF1559" i="5"/>
  <c r="AE1559" i="5"/>
  <c r="AD1559" i="5"/>
  <c r="AC1559" i="5"/>
  <c r="AH1558" i="5"/>
  <c r="AG1558" i="5"/>
  <c r="AF1558" i="5"/>
  <c r="AE1558" i="5"/>
  <c r="AD1558" i="5"/>
  <c r="AC1558" i="5"/>
  <c r="AH1557" i="5"/>
  <c r="AG1557" i="5"/>
  <c r="AF1557" i="5"/>
  <c r="AE1557" i="5"/>
  <c r="AD1557" i="5"/>
  <c r="AC1557" i="5"/>
  <c r="AH1556" i="5"/>
  <c r="AG1556" i="5"/>
  <c r="AF1556" i="5"/>
  <c r="AE1556" i="5"/>
  <c r="AD1556" i="5"/>
  <c r="AC1556" i="5"/>
  <c r="AH1555" i="5"/>
  <c r="AG1555" i="5"/>
  <c r="AF1555" i="5"/>
  <c r="AE1555" i="5"/>
  <c r="AD1555" i="5"/>
  <c r="AC1555" i="5"/>
  <c r="AH1554" i="5"/>
  <c r="AG1554" i="5"/>
  <c r="AF1554" i="5"/>
  <c r="AE1554" i="5"/>
  <c r="AD1554" i="5"/>
  <c r="AC1554" i="5"/>
  <c r="AH1553" i="5"/>
  <c r="AG1553" i="5"/>
  <c r="AF1553" i="5"/>
  <c r="AE1553" i="5"/>
  <c r="AD1553" i="5"/>
  <c r="AC1553" i="5"/>
  <c r="AH1552" i="5"/>
  <c r="AG1552" i="5"/>
  <c r="AF1552" i="5"/>
  <c r="AE1552" i="5"/>
  <c r="AD1552" i="5"/>
  <c r="AC1552" i="5"/>
  <c r="AH1551" i="5"/>
  <c r="AG1551" i="5"/>
  <c r="AF1551" i="5"/>
  <c r="AE1551" i="5"/>
  <c r="AD1551" i="5"/>
  <c r="AC1551" i="5"/>
  <c r="AH1550" i="5"/>
  <c r="AG1550" i="5"/>
  <c r="AF1550" i="5"/>
  <c r="AE1550" i="5"/>
  <c r="AD1550" i="5"/>
  <c r="AC1550" i="5"/>
  <c r="AH1549" i="5"/>
  <c r="AG1549" i="5"/>
  <c r="AF1549" i="5"/>
  <c r="AE1549" i="5"/>
  <c r="AD1549" i="5"/>
  <c r="AC1549" i="5"/>
  <c r="AH1548" i="5"/>
  <c r="AG1548" i="5"/>
  <c r="AF1548" i="5"/>
  <c r="AE1548" i="5"/>
  <c r="AD1548" i="5"/>
  <c r="AC1548" i="5"/>
  <c r="AH1547" i="5"/>
  <c r="AG1547" i="5"/>
  <c r="AF1547" i="5"/>
  <c r="AE1547" i="5"/>
  <c r="AD1547" i="5"/>
  <c r="AC1547" i="5"/>
  <c r="AH1546" i="5"/>
  <c r="AG1546" i="5"/>
  <c r="AF1546" i="5"/>
  <c r="AE1546" i="5"/>
  <c r="AD1546" i="5"/>
  <c r="AC1546" i="5"/>
  <c r="AH1545" i="5"/>
  <c r="AG1545" i="5"/>
  <c r="AF1545" i="5"/>
  <c r="AE1545" i="5"/>
  <c r="AD1545" i="5"/>
  <c r="AC1545" i="5"/>
  <c r="AH1544" i="5"/>
  <c r="AG1544" i="5"/>
  <c r="AF1544" i="5"/>
  <c r="AE1544" i="5"/>
  <c r="AD1544" i="5"/>
  <c r="AC1544" i="5"/>
  <c r="AH1543" i="5"/>
  <c r="AG1543" i="5"/>
  <c r="AF1543" i="5"/>
  <c r="AE1543" i="5"/>
  <c r="AD1543" i="5"/>
  <c r="AC1543" i="5"/>
  <c r="AH1542" i="5"/>
  <c r="AG1542" i="5"/>
  <c r="AF1542" i="5"/>
  <c r="AE1542" i="5"/>
  <c r="AD1542" i="5"/>
  <c r="AC1542" i="5"/>
  <c r="AH1541" i="5"/>
  <c r="AG1541" i="5"/>
  <c r="AF1541" i="5"/>
  <c r="AE1541" i="5"/>
  <c r="AD1541" i="5"/>
  <c r="AC1541" i="5"/>
  <c r="AH1540" i="5"/>
  <c r="AG1540" i="5"/>
  <c r="AF1540" i="5"/>
  <c r="AE1540" i="5"/>
  <c r="AD1540" i="5"/>
  <c r="AC1540" i="5"/>
  <c r="AH1539" i="5"/>
  <c r="AG1539" i="5"/>
  <c r="AF1539" i="5"/>
  <c r="AE1539" i="5"/>
  <c r="AD1539" i="5"/>
  <c r="AC1539" i="5"/>
  <c r="AH1538" i="5"/>
  <c r="AG1538" i="5"/>
  <c r="AF1538" i="5"/>
  <c r="AE1538" i="5"/>
  <c r="AD1538" i="5"/>
  <c r="AC1538" i="5"/>
  <c r="AH1537" i="5"/>
  <c r="AG1537" i="5"/>
  <c r="AF1537" i="5"/>
  <c r="AE1537" i="5"/>
  <c r="AD1537" i="5"/>
  <c r="AC1537" i="5"/>
  <c r="AH1536" i="5"/>
  <c r="AG1536" i="5"/>
  <c r="AF1536" i="5"/>
  <c r="AE1536" i="5"/>
  <c r="AD1536" i="5"/>
  <c r="AC1536" i="5"/>
  <c r="AH1535" i="5"/>
  <c r="AG1535" i="5"/>
  <c r="AF1535" i="5"/>
  <c r="AE1535" i="5"/>
  <c r="AD1535" i="5"/>
  <c r="AC1535" i="5"/>
  <c r="AH1534" i="5"/>
  <c r="AG1534" i="5"/>
  <c r="AF1534" i="5"/>
  <c r="AE1534" i="5"/>
  <c r="AD1534" i="5"/>
  <c r="AC1534" i="5"/>
  <c r="AH1533" i="5"/>
  <c r="AG1533" i="5"/>
  <c r="AF1533" i="5"/>
  <c r="AE1533" i="5"/>
  <c r="AD1533" i="5"/>
  <c r="AC1533" i="5"/>
  <c r="AH1532" i="5"/>
  <c r="AG1532" i="5"/>
  <c r="AF1532" i="5"/>
  <c r="AE1532" i="5"/>
  <c r="AD1532" i="5"/>
  <c r="AC1532" i="5"/>
  <c r="AH1531" i="5"/>
  <c r="AG1531" i="5"/>
  <c r="AF1531" i="5"/>
  <c r="AE1531" i="5"/>
  <c r="AD1531" i="5"/>
  <c r="AC1531" i="5"/>
  <c r="AH1530" i="5"/>
  <c r="AG1530" i="5"/>
  <c r="AF1530" i="5"/>
  <c r="AE1530" i="5"/>
  <c r="AD1530" i="5"/>
  <c r="AC1530" i="5"/>
  <c r="AH1529" i="5"/>
  <c r="AG1529" i="5"/>
  <c r="AF1529" i="5"/>
  <c r="AE1529" i="5"/>
  <c r="AD1529" i="5"/>
  <c r="AC1529" i="5"/>
  <c r="AH1528" i="5"/>
  <c r="AG1528" i="5"/>
  <c r="AF1528" i="5"/>
  <c r="AE1528" i="5"/>
  <c r="AD1528" i="5"/>
  <c r="AC1528" i="5"/>
  <c r="AH1527" i="5"/>
  <c r="AG1527" i="5"/>
  <c r="AF1527" i="5"/>
  <c r="AE1527" i="5"/>
  <c r="AD1527" i="5"/>
  <c r="AC1527" i="5"/>
  <c r="AH1526" i="5"/>
  <c r="AG1526" i="5"/>
  <c r="AF1526" i="5"/>
  <c r="AE1526" i="5"/>
  <c r="AD1526" i="5"/>
  <c r="AC1526" i="5"/>
  <c r="AH1525" i="5"/>
  <c r="AG1525" i="5"/>
  <c r="AF1525" i="5"/>
  <c r="AE1525" i="5"/>
  <c r="AD1525" i="5"/>
  <c r="AC1525" i="5"/>
  <c r="AH1524" i="5"/>
  <c r="AG1524" i="5"/>
  <c r="AF1524" i="5"/>
  <c r="AE1524" i="5"/>
  <c r="AD1524" i="5"/>
  <c r="AC1524" i="5"/>
  <c r="AH1523" i="5"/>
  <c r="AG1523" i="5"/>
  <c r="AF1523" i="5"/>
  <c r="AE1523" i="5"/>
  <c r="AD1523" i="5"/>
  <c r="AC1523" i="5"/>
  <c r="AH1522" i="5"/>
  <c r="AG1522" i="5"/>
  <c r="AF1522" i="5"/>
  <c r="AE1522" i="5"/>
  <c r="AD1522" i="5"/>
  <c r="AC1522" i="5"/>
  <c r="AH1521" i="5"/>
  <c r="AG1521" i="5"/>
  <c r="AF1521" i="5"/>
  <c r="AE1521" i="5"/>
  <c r="AD1521" i="5"/>
  <c r="AC1521" i="5"/>
  <c r="AH1520" i="5"/>
  <c r="AG1520" i="5"/>
  <c r="AF1520" i="5"/>
  <c r="AE1520" i="5"/>
  <c r="AD1520" i="5"/>
  <c r="AC1520" i="5"/>
  <c r="AH1519" i="5"/>
  <c r="AG1519" i="5"/>
  <c r="AF1519" i="5"/>
  <c r="AE1519" i="5"/>
  <c r="AD1519" i="5"/>
  <c r="AC1519" i="5"/>
  <c r="AH1518" i="5"/>
  <c r="AG1518" i="5"/>
  <c r="AF1518" i="5"/>
  <c r="AE1518" i="5"/>
  <c r="AD1518" i="5"/>
  <c r="AC1518" i="5"/>
  <c r="AH1517" i="5"/>
  <c r="AG1517" i="5"/>
  <c r="AF1517" i="5"/>
  <c r="AE1517" i="5"/>
  <c r="AD1517" i="5"/>
  <c r="AC1517" i="5"/>
  <c r="AH1516" i="5"/>
  <c r="AG1516" i="5"/>
  <c r="AF1516" i="5"/>
  <c r="AE1516" i="5"/>
  <c r="AD1516" i="5"/>
  <c r="AC1516" i="5"/>
  <c r="AH1515" i="5"/>
  <c r="AG1515" i="5"/>
  <c r="AF1515" i="5"/>
  <c r="AE1515" i="5"/>
  <c r="AD1515" i="5"/>
  <c r="AC1515" i="5"/>
  <c r="AH1514" i="5"/>
  <c r="AG1514" i="5"/>
  <c r="AF1514" i="5"/>
  <c r="AE1514" i="5"/>
  <c r="AD1514" i="5"/>
  <c r="AC1514" i="5"/>
  <c r="AH1513" i="5"/>
  <c r="AG1513" i="5"/>
  <c r="AF1513" i="5"/>
  <c r="AE1513" i="5"/>
  <c r="AD1513" i="5"/>
  <c r="AC1513" i="5"/>
  <c r="AH1512" i="5"/>
  <c r="AG1512" i="5"/>
  <c r="AF1512" i="5"/>
  <c r="AE1512" i="5"/>
  <c r="AD1512" i="5"/>
  <c r="AC1512" i="5"/>
  <c r="AH1511" i="5"/>
  <c r="AG1511" i="5"/>
  <c r="AF1511" i="5"/>
  <c r="AE1511" i="5"/>
  <c r="AD1511" i="5"/>
  <c r="AC1511" i="5"/>
  <c r="AH1510" i="5"/>
  <c r="AG1510" i="5"/>
  <c r="AF1510" i="5"/>
  <c r="AE1510" i="5"/>
  <c r="AD1510" i="5"/>
  <c r="AC1510" i="5"/>
  <c r="AH1509" i="5"/>
  <c r="AG1509" i="5"/>
  <c r="AF1509" i="5"/>
  <c r="AE1509" i="5"/>
  <c r="AD1509" i="5"/>
  <c r="AC1509" i="5"/>
  <c r="AH1508" i="5"/>
  <c r="AG1508" i="5"/>
  <c r="AF1508" i="5"/>
  <c r="AE1508" i="5"/>
  <c r="AD1508" i="5"/>
  <c r="AC1508" i="5"/>
  <c r="AH1507" i="5"/>
  <c r="AG1507" i="5"/>
  <c r="AF1507" i="5"/>
  <c r="AE1507" i="5"/>
  <c r="AD1507" i="5"/>
  <c r="AC1507" i="5"/>
  <c r="AH1506" i="5"/>
  <c r="AG1506" i="5"/>
  <c r="AF1506" i="5"/>
  <c r="AE1506" i="5"/>
  <c r="AD1506" i="5"/>
  <c r="AC1506" i="5"/>
  <c r="AH1505" i="5"/>
  <c r="AG1505" i="5"/>
  <c r="AF1505" i="5"/>
  <c r="AE1505" i="5"/>
  <c r="AD1505" i="5"/>
  <c r="AC1505" i="5"/>
  <c r="AH1504" i="5"/>
  <c r="AG1504" i="5"/>
  <c r="AF1504" i="5"/>
  <c r="AE1504" i="5"/>
  <c r="AD1504" i="5"/>
  <c r="AC1504" i="5"/>
  <c r="AH1503" i="5"/>
  <c r="AG1503" i="5"/>
  <c r="AF1503" i="5"/>
  <c r="AE1503" i="5"/>
  <c r="AD1503" i="5"/>
  <c r="AC1503" i="5"/>
  <c r="AH1502" i="5"/>
  <c r="AG1502" i="5"/>
  <c r="AF1502" i="5"/>
  <c r="AE1502" i="5"/>
  <c r="AD1502" i="5"/>
  <c r="AC1502" i="5"/>
  <c r="AH1501" i="5"/>
  <c r="AG1501" i="5"/>
  <c r="AF1501" i="5"/>
  <c r="AE1501" i="5"/>
  <c r="AD1501" i="5"/>
  <c r="AC1501" i="5"/>
  <c r="AH1500" i="5"/>
  <c r="AG1500" i="5"/>
  <c r="AF1500" i="5"/>
  <c r="AE1500" i="5"/>
  <c r="AD1500" i="5"/>
  <c r="AC1500" i="5"/>
  <c r="AH1499" i="5"/>
  <c r="AG1499" i="5"/>
  <c r="AF1499" i="5"/>
  <c r="AE1499" i="5"/>
  <c r="AD1499" i="5"/>
  <c r="AC1499" i="5"/>
  <c r="AH1498" i="5"/>
  <c r="AG1498" i="5"/>
  <c r="AF1498" i="5"/>
  <c r="AE1498" i="5"/>
  <c r="AD1498" i="5"/>
  <c r="AC1498" i="5"/>
  <c r="AH1497" i="5"/>
  <c r="AG1497" i="5"/>
  <c r="AF1497" i="5"/>
  <c r="AE1497" i="5"/>
  <c r="AD1497" i="5"/>
  <c r="AC1497" i="5"/>
  <c r="AH1496" i="5"/>
  <c r="AG1496" i="5"/>
  <c r="AF1496" i="5"/>
  <c r="AE1496" i="5"/>
  <c r="AD1496" i="5"/>
  <c r="AC1496" i="5"/>
  <c r="AH1495" i="5"/>
  <c r="AG1495" i="5"/>
  <c r="AF1495" i="5"/>
  <c r="AE1495" i="5"/>
  <c r="AD1495" i="5"/>
  <c r="AC1495" i="5"/>
  <c r="AH1494" i="5"/>
  <c r="AG1494" i="5"/>
  <c r="AF1494" i="5"/>
  <c r="AE1494" i="5"/>
  <c r="AD1494" i="5"/>
  <c r="AC1494" i="5"/>
  <c r="AH1493" i="5"/>
  <c r="AG1493" i="5"/>
  <c r="AF1493" i="5"/>
  <c r="AE1493" i="5"/>
  <c r="AD1493" i="5"/>
  <c r="AC1493" i="5"/>
  <c r="AH1492" i="5"/>
  <c r="AG1492" i="5"/>
  <c r="AF1492" i="5"/>
  <c r="AE1492" i="5"/>
  <c r="AD1492" i="5"/>
  <c r="AC1492" i="5"/>
  <c r="AH1491" i="5"/>
  <c r="AG1491" i="5"/>
  <c r="AF1491" i="5"/>
  <c r="AE1491" i="5"/>
  <c r="AD1491" i="5"/>
  <c r="AC1491" i="5"/>
  <c r="AH1490" i="5"/>
  <c r="AG1490" i="5"/>
  <c r="AF1490" i="5"/>
  <c r="AE1490" i="5"/>
  <c r="AD1490" i="5"/>
  <c r="AC1490" i="5"/>
  <c r="AH1489" i="5"/>
  <c r="AG1489" i="5"/>
  <c r="AF1489" i="5"/>
  <c r="AE1489" i="5"/>
  <c r="AD1489" i="5"/>
  <c r="AC1489" i="5"/>
  <c r="AH1488" i="5"/>
  <c r="AG1488" i="5"/>
  <c r="AF1488" i="5"/>
  <c r="AE1488" i="5"/>
  <c r="AD1488" i="5"/>
  <c r="AC1488" i="5"/>
  <c r="AH1487" i="5"/>
  <c r="AG1487" i="5"/>
  <c r="AF1487" i="5"/>
  <c r="AE1487" i="5"/>
  <c r="AD1487" i="5"/>
  <c r="AC1487" i="5"/>
  <c r="AH1486" i="5"/>
  <c r="AG1486" i="5"/>
  <c r="AF1486" i="5"/>
  <c r="AE1486" i="5"/>
  <c r="AD1486" i="5"/>
  <c r="AC1486" i="5"/>
  <c r="AH1485" i="5"/>
  <c r="AG1485" i="5"/>
  <c r="AF1485" i="5"/>
  <c r="AE1485" i="5"/>
  <c r="AD1485" i="5"/>
  <c r="AC1485" i="5"/>
  <c r="AH1484" i="5"/>
  <c r="AG1484" i="5"/>
  <c r="AF1484" i="5"/>
  <c r="AE1484" i="5"/>
  <c r="AD1484" i="5"/>
  <c r="AC1484" i="5"/>
  <c r="AH1483" i="5"/>
  <c r="AG1483" i="5"/>
  <c r="AF1483" i="5"/>
  <c r="AE1483" i="5"/>
  <c r="AD1483" i="5"/>
  <c r="AC1483" i="5"/>
  <c r="AH1482" i="5"/>
  <c r="AG1482" i="5"/>
  <c r="AF1482" i="5"/>
  <c r="AE1482" i="5"/>
  <c r="AD1482" i="5"/>
  <c r="AC1482" i="5"/>
  <c r="AH1481" i="5"/>
  <c r="AG1481" i="5"/>
  <c r="AF1481" i="5"/>
  <c r="AE1481" i="5"/>
  <c r="AD1481" i="5"/>
  <c r="AC1481" i="5"/>
  <c r="AH1480" i="5"/>
  <c r="AG1480" i="5"/>
  <c r="AF1480" i="5"/>
  <c r="AE1480" i="5"/>
  <c r="AD1480" i="5"/>
  <c r="AC1480" i="5"/>
  <c r="AH1479" i="5"/>
  <c r="AG1479" i="5"/>
  <c r="AF1479" i="5"/>
  <c r="AE1479" i="5"/>
  <c r="AD1479" i="5"/>
  <c r="AC1479" i="5"/>
  <c r="AH1478" i="5"/>
  <c r="AG1478" i="5"/>
  <c r="AF1478" i="5"/>
  <c r="AE1478" i="5"/>
  <c r="AD1478" i="5"/>
  <c r="AC1478" i="5"/>
  <c r="AH1477" i="5"/>
  <c r="AG1477" i="5"/>
  <c r="AF1477" i="5"/>
  <c r="AE1477" i="5"/>
  <c r="AD1477" i="5"/>
  <c r="AC1477" i="5"/>
  <c r="AH1476" i="5"/>
  <c r="AG1476" i="5"/>
  <c r="AF1476" i="5"/>
  <c r="AE1476" i="5"/>
  <c r="AD1476" i="5"/>
  <c r="AC1476" i="5"/>
  <c r="AH1475" i="5"/>
  <c r="AG1475" i="5"/>
  <c r="AF1475" i="5"/>
  <c r="AE1475" i="5"/>
  <c r="AD1475" i="5"/>
  <c r="AC1475" i="5"/>
  <c r="AH1474" i="5"/>
  <c r="AG1474" i="5"/>
  <c r="AF1474" i="5"/>
  <c r="AE1474" i="5"/>
  <c r="AD1474" i="5"/>
  <c r="AC1474" i="5"/>
  <c r="AH1473" i="5"/>
  <c r="AG1473" i="5"/>
  <c r="AF1473" i="5"/>
  <c r="AE1473" i="5"/>
  <c r="AD1473" i="5"/>
  <c r="AC1473" i="5"/>
  <c r="AH1472" i="5"/>
  <c r="AG1472" i="5"/>
  <c r="AF1472" i="5"/>
  <c r="AE1472" i="5"/>
  <c r="AD1472" i="5"/>
  <c r="AC1472" i="5"/>
  <c r="AH1471" i="5"/>
  <c r="AG1471" i="5"/>
  <c r="AF1471" i="5"/>
  <c r="AE1471" i="5"/>
  <c r="AD1471" i="5"/>
  <c r="AC1471" i="5"/>
  <c r="AH1470" i="5"/>
  <c r="AG1470" i="5"/>
  <c r="AF1470" i="5"/>
  <c r="AE1470" i="5"/>
  <c r="AD1470" i="5"/>
  <c r="AC1470" i="5"/>
  <c r="AH1469" i="5"/>
  <c r="AG1469" i="5"/>
  <c r="AF1469" i="5"/>
  <c r="AE1469" i="5"/>
  <c r="AD1469" i="5"/>
  <c r="AC1469" i="5"/>
  <c r="AH1468" i="5"/>
  <c r="AG1468" i="5"/>
  <c r="AF1468" i="5"/>
  <c r="AE1468" i="5"/>
  <c r="AD1468" i="5"/>
  <c r="AC1468" i="5"/>
  <c r="AH1467" i="5"/>
  <c r="AG1467" i="5"/>
  <c r="AF1467" i="5"/>
  <c r="AE1467" i="5"/>
  <c r="AD1467" i="5"/>
  <c r="AC1467" i="5"/>
  <c r="AH1466" i="5"/>
  <c r="AG1466" i="5"/>
  <c r="AF1466" i="5"/>
  <c r="AE1466" i="5"/>
  <c r="AD1466" i="5"/>
  <c r="AC1466" i="5"/>
  <c r="AH1465" i="5"/>
  <c r="AG1465" i="5"/>
  <c r="AF1465" i="5"/>
  <c r="AE1465" i="5"/>
  <c r="AD1465" i="5"/>
  <c r="AC1465" i="5"/>
  <c r="AH1464" i="5"/>
  <c r="AG1464" i="5"/>
  <c r="AF1464" i="5"/>
  <c r="AE1464" i="5"/>
  <c r="AD1464" i="5"/>
  <c r="AC1464" i="5"/>
  <c r="AH1463" i="5"/>
  <c r="AG1463" i="5"/>
  <c r="AF1463" i="5"/>
  <c r="AE1463" i="5"/>
  <c r="AD1463" i="5"/>
  <c r="AC1463" i="5"/>
  <c r="AH1462" i="5"/>
  <c r="AG1462" i="5"/>
  <c r="AF1462" i="5"/>
  <c r="AE1462" i="5"/>
  <c r="AD1462" i="5"/>
  <c r="AC1462" i="5"/>
  <c r="AH1461" i="5"/>
  <c r="AG1461" i="5"/>
  <c r="AF1461" i="5"/>
  <c r="AE1461" i="5"/>
  <c r="AD1461" i="5"/>
  <c r="AC1461" i="5"/>
  <c r="AH1460" i="5"/>
  <c r="AG1460" i="5"/>
  <c r="AF1460" i="5"/>
  <c r="AE1460" i="5"/>
  <c r="AD1460" i="5"/>
  <c r="AC1460" i="5"/>
  <c r="AH1459" i="5"/>
  <c r="AG1459" i="5"/>
  <c r="AF1459" i="5"/>
  <c r="AE1459" i="5"/>
  <c r="AD1459" i="5"/>
  <c r="AC1459" i="5"/>
  <c r="AH1458" i="5"/>
  <c r="AG1458" i="5"/>
  <c r="AF1458" i="5"/>
  <c r="AE1458" i="5"/>
  <c r="AD1458" i="5"/>
  <c r="AC1458" i="5"/>
  <c r="AH1457" i="5"/>
  <c r="AG1457" i="5"/>
  <c r="AF1457" i="5"/>
  <c r="AE1457" i="5"/>
  <c r="AD1457" i="5"/>
  <c r="AC1457" i="5"/>
  <c r="AH1456" i="5"/>
  <c r="AG1456" i="5"/>
  <c r="AF1456" i="5"/>
  <c r="AE1456" i="5"/>
  <c r="AD1456" i="5"/>
  <c r="AC1456" i="5"/>
  <c r="AH1455" i="5"/>
  <c r="AG1455" i="5"/>
  <c r="AF1455" i="5"/>
  <c r="AE1455" i="5"/>
  <c r="AD1455" i="5"/>
  <c r="AC1455" i="5"/>
  <c r="AH1454" i="5"/>
  <c r="AG1454" i="5"/>
  <c r="AF1454" i="5"/>
  <c r="AE1454" i="5"/>
  <c r="AD1454" i="5"/>
  <c r="AC1454" i="5"/>
  <c r="AH1453" i="5"/>
  <c r="AG1453" i="5"/>
  <c r="AF1453" i="5"/>
  <c r="AE1453" i="5"/>
  <c r="AD1453" i="5"/>
  <c r="AC1453" i="5"/>
  <c r="AH1452" i="5"/>
  <c r="AG1452" i="5"/>
  <c r="AF1452" i="5"/>
  <c r="AE1452" i="5"/>
  <c r="AD1452" i="5"/>
  <c r="AC1452" i="5"/>
  <c r="AH1451" i="5"/>
  <c r="AG1451" i="5"/>
  <c r="AF1451" i="5"/>
  <c r="AE1451" i="5"/>
  <c r="AD1451" i="5"/>
  <c r="AC1451" i="5"/>
  <c r="AH1450" i="5"/>
  <c r="AG1450" i="5"/>
  <c r="AF1450" i="5"/>
  <c r="AE1450" i="5"/>
  <c r="AD1450" i="5"/>
  <c r="AC1450" i="5"/>
  <c r="AH1449" i="5"/>
  <c r="AG1449" i="5"/>
  <c r="AF1449" i="5"/>
  <c r="AE1449" i="5"/>
  <c r="AD1449" i="5"/>
  <c r="AC1449" i="5"/>
  <c r="AH1448" i="5"/>
  <c r="AG1448" i="5"/>
  <c r="AF1448" i="5"/>
  <c r="AE1448" i="5"/>
  <c r="AD1448" i="5"/>
  <c r="AC1448" i="5"/>
  <c r="AH1447" i="5"/>
  <c r="AG1447" i="5"/>
  <c r="AF1447" i="5"/>
  <c r="AE1447" i="5"/>
  <c r="AD1447" i="5"/>
  <c r="AC1447" i="5"/>
  <c r="AH1446" i="5"/>
  <c r="AG1446" i="5"/>
  <c r="AF1446" i="5"/>
  <c r="AE1446" i="5"/>
  <c r="AD1446" i="5"/>
  <c r="AC1446" i="5"/>
  <c r="AH1445" i="5"/>
  <c r="AG1445" i="5"/>
  <c r="AF1445" i="5"/>
  <c r="AE1445" i="5"/>
  <c r="AD1445" i="5"/>
  <c r="AC1445" i="5"/>
  <c r="AH1444" i="5"/>
  <c r="AG1444" i="5"/>
  <c r="AF1444" i="5"/>
  <c r="AE1444" i="5"/>
  <c r="AD1444" i="5"/>
  <c r="AC1444" i="5"/>
  <c r="AH1443" i="5"/>
  <c r="AG1443" i="5"/>
  <c r="AF1443" i="5"/>
  <c r="AE1443" i="5"/>
  <c r="AD1443" i="5"/>
  <c r="AC1443" i="5"/>
  <c r="AH1442" i="5"/>
  <c r="AG1442" i="5"/>
  <c r="AF1442" i="5"/>
  <c r="AE1442" i="5"/>
  <c r="AD1442" i="5"/>
  <c r="AC1442" i="5"/>
  <c r="AH1441" i="5"/>
  <c r="AG1441" i="5"/>
  <c r="AF1441" i="5"/>
  <c r="AE1441" i="5"/>
  <c r="AD1441" i="5"/>
  <c r="AC1441" i="5"/>
  <c r="AH1440" i="5"/>
  <c r="AG1440" i="5"/>
  <c r="AF1440" i="5"/>
  <c r="AE1440" i="5"/>
  <c r="AD1440" i="5"/>
  <c r="AC1440" i="5"/>
  <c r="AH1439" i="5"/>
  <c r="AG1439" i="5"/>
  <c r="AF1439" i="5"/>
  <c r="AE1439" i="5"/>
  <c r="AD1439" i="5"/>
  <c r="AC1439" i="5"/>
  <c r="AH1438" i="5"/>
  <c r="AG1438" i="5"/>
  <c r="AF1438" i="5"/>
  <c r="AE1438" i="5"/>
  <c r="AD1438" i="5"/>
  <c r="AC1438" i="5"/>
  <c r="AH1437" i="5"/>
  <c r="AG1437" i="5"/>
  <c r="AF1437" i="5"/>
  <c r="AE1437" i="5"/>
  <c r="AD1437" i="5"/>
  <c r="AC1437" i="5"/>
  <c r="AH1436" i="5"/>
  <c r="AG1436" i="5"/>
  <c r="AF1436" i="5"/>
  <c r="AE1436" i="5"/>
  <c r="AD1436" i="5"/>
  <c r="AC1436" i="5"/>
  <c r="AH1435" i="5"/>
  <c r="AG1435" i="5"/>
  <c r="AF1435" i="5"/>
  <c r="AE1435" i="5"/>
  <c r="AD1435" i="5"/>
  <c r="AC1435" i="5"/>
  <c r="AH1434" i="5"/>
  <c r="AG1434" i="5"/>
  <c r="AF1434" i="5"/>
  <c r="AE1434" i="5"/>
  <c r="AD1434" i="5"/>
  <c r="AC1434" i="5"/>
  <c r="AH1433" i="5"/>
  <c r="AG1433" i="5"/>
  <c r="AF1433" i="5"/>
  <c r="AE1433" i="5"/>
  <c r="AD1433" i="5"/>
  <c r="AC1433" i="5"/>
  <c r="AH1432" i="5"/>
  <c r="AG1432" i="5"/>
  <c r="AF1432" i="5"/>
  <c r="AE1432" i="5"/>
  <c r="AD1432" i="5"/>
  <c r="AC1432" i="5"/>
  <c r="AH1431" i="5"/>
  <c r="AG1431" i="5"/>
  <c r="AF1431" i="5"/>
  <c r="AE1431" i="5"/>
  <c r="AD1431" i="5"/>
  <c r="AC1431" i="5"/>
  <c r="AH1430" i="5"/>
  <c r="AG1430" i="5"/>
  <c r="AF1430" i="5"/>
  <c r="AE1430" i="5"/>
  <c r="AD1430" i="5"/>
  <c r="AC1430" i="5"/>
  <c r="AH1429" i="5"/>
  <c r="AG1429" i="5"/>
  <c r="AF1429" i="5"/>
  <c r="AE1429" i="5"/>
  <c r="AD1429" i="5"/>
  <c r="AC1429" i="5"/>
  <c r="AH1428" i="5"/>
  <c r="AG1428" i="5"/>
  <c r="AF1428" i="5"/>
  <c r="AE1428" i="5"/>
  <c r="AD1428" i="5"/>
  <c r="AC1428" i="5"/>
  <c r="AH1427" i="5"/>
  <c r="AG1427" i="5"/>
  <c r="AF1427" i="5"/>
  <c r="AE1427" i="5"/>
  <c r="AD1427" i="5"/>
  <c r="AC1427" i="5"/>
  <c r="AH1426" i="5"/>
  <c r="AG1426" i="5"/>
  <c r="AF1426" i="5"/>
  <c r="AE1426" i="5"/>
  <c r="AD1426" i="5"/>
  <c r="AC1426" i="5"/>
  <c r="AH1425" i="5"/>
  <c r="AG1425" i="5"/>
  <c r="AF1425" i="5"/>
  <c r="AE1425" i="5"/>
  <c r="AD1425" i="5"/>
  <c r="AC1425" i="5"/>
  <c r="AH1424" i="5"/>
  <c r="AG1424" i="5"/>
  <c r="AF1424" i="5"/>
  <c r="AE1424" i="5"/>
  <c r="AD1424" i="5"/>
  <c r="AC1424" i="5"/>
  <c r="AH1423" i="5"/>
  <c r="AG1423" i="5"/>
  <c r="AF1423" i="5"/>
  <c r="AE1423" i="5"/>
  <c r="AD1423" i="5"/>
  <c r="AC1423" i="5"/>
  <c r="AH1422" i="5"/>
  <c r="AG1422" i="5"/>
  <c r="AF1422" i="5"/>
  <c r="AE1422" i="5"/>
  <c r="AD1422" i="5"/>
  <c r="AC1422" i="5"/>
  <c r="AH1421" i="5"/>
  <c r="AG1421" i="5"/>
  <c r="AF1421" i="5"/>
  <c r="AE1421" i="5"/>
  <c r="AD1421" i="5"/>
  <c r="AC1421" i="5"/>
  <c r="AH1420" i="5"/>
  <c r="AG1420" i="5"/>
  <c r="AF1420" i="5"/>
  <c r="AE1420" i="5"/>
  <c r="AD1420" i="5"/>
  <c r="AC1420" i="5"/>
  <c r="AH1419" i="5"/>
  <c r="AG1419" i="5"/>
  <c r="AF1419" i="5"/>
  <c r="AE1419" i="5"/>
  <c r="AD1419" i="5"/>
  <c r="AC1419" i="5"/>
  <c r="AH1418" i="5"/>
  <c r="AG1418" i="5"/>
  <c r="AF1418" i="5"/>
  <c r="AE1418" i="5"/>
  <c r="AD1418" i="5"/>
  <c r="AC1418" i="5"/>
  <c r="AH1417" i="5"/>
  <c r="AG1417" i="5"/>
  <c r="AF1417" i="5"/>
  <c r="AE1417" i="5"/>
  <c r="AD1417" i="5"/>
  <c r="AC1417" i="5"/>
  <c r="AH1416" i="5"/>
  <c r="AG1416" i="5"/>
  <c r="AF1416" i="5"/>
  <c r="AE1416" i="5"/>
  <c r="AD1416" i="5"/>
  <c r="AC1416" i="5"/>
  <c r="AH1415" i="5"/>
  <c r="AG1415" i="5"/>
  <c r="AF1415" i="5"/>
  <c r="AE1415" i="5"/>
  <c r="AD1415" i="5"/>
  <c r="AC1415" i="5"/>
  <c r="AH1414" i="5"/>
  <c r="AG1414" i="5"/>
  <c r="AF1414" i="5"/>
  <c r="AE1414" i="5"/>
  <c r="AD1414" i="5"/>
  <c r="AC1414" i="5"/>
  <c r="AH1413" i="5"/>
  <c r="AG1413" i="5"/>
  <c r="AF1413" i="5"/>
  <c r="AE1413" i="5"/>
  <c r="AD1413" i="5"/>
  <c r="AC1413" i="5"/>
  <c r="AH1412" i="5"/>
  <c r="AG1412" i="5"/>
  <c r="AF1412" i="5"/>
  <c r="AE1412" i="5"/>
  <c r="AD1412" i="5"/>
  <c r="AC1412" i="5"/>
  <c r="AH1411" i="5"/>
  <c r="AG1411" i="5"/>
  <c r="AF1411" i="5"/>
  <c r="AE1411" i="5"/>
  <c r="AD1411" i="5"/>
  <c r="AC1411" i="5"/>
  <c r="AH1410" i="5"/>
  <c r="AG1410" i="5"/>
  <c r="AF1410" i="5"/>
  <c r="AE1410" i="5"/>
  <c r="AD1410" i="5"/>
  <c r="AC1410" i="5"/>
  <c r="AH1409" i="5"/>
  <c r="AG1409" i="5"/>
  <c r="AF1409" i="5"/>
  <c r="AE1409" i="5"/>
  <c r="AD1409" i="5"/>
  <c r="AC1409" i="5"/>
  <c r="AH1408" i="5"/>
  <c r="AG1408" i="5"/>
  <c r="AF1408" i="5"/>
  <c r="AE1408" i="5"/>
  <c r="AD1408" i="5"/>
  <c r="AC1408" i="5"/>
  <c r="AH1407" i="5"/>
  <c r="AG1407" i="5"/>
  <c r="AF1407" i="5"/>
  <c r="AE1407" i="5"/>
  <c r="AD1407" i="5"/>
  <c r="AC1407" i="5"/>
  <c r="AH1406" i="5"/>
  <c r="AG1406" i="5"/>
  <c r="AF1406" i="5"/>
  <c r="AE1406" i="5"/>
  <c r="AD1406" i="5"/>
  <c r="AC1406" i="5"/>
  <c r="AH1405" i="5"/>
  <c r="AG1405" i="5"/>
  <c r="AF1405" i="5"/>
  <c r="AE1405" i="5"/>
  <c r="AD1405" i="5"/>
  <c r="AC1405" i="5"/>
  <c r="AH1404" i="5"/>
  <c r="AG1404" i="5"/>
  <c r="AF1404" i="5"/>
  <c r="AE1404" i="5"/>
  <c r="AD1404" i="5"/>
  <c r="AC1404" i="5"/>
  <c r="AH1403" i="5"/>
  <c r="AG1403" i="5"/>
  <c r="AF1403" i="5"/>
  <c r="AE1403" i="5"/>
  <c r="AD1403" i="5"/>
  <c r="AC1403" i="5"/>
  <c r="AH1402" i="5"/>
  <c r="AG1402" i="5"/>
  <c r="AF1402" i="5"/>
  <c r="AE1402" i="5"/>
  <c r="AD1402" i="5"/>
  <c r="AC1402" i="5"/>
  <c r="AH1401" i="5"/>
  <c r="AG1401" i="5"/>
  <c r="AF1401" i="5"/>
  <c r="AE1401" i="5"/>
  <c r="AD1401" i="5"/>
  <c r="AC1401" i="5"/>
  <c r="AH1400" i="5"/>
  <c r="AG1400" i="5"/>
  <c r="AF1400" i="5"/>
  <c r="AE1400" i="5"/>
  <c r="AD1400" i="5"/>
  <c r="AC1400" i="5"/>
  <c r="AH1399" i="5"/>
  <c r="AG1399" i="5"/>
  <c r="AF1399" i="5"/>
  <c r="AE1399" i="5"/>
  <c r="AD1399" i="5"/>
  <c r="AC1399" i="5"/>
  <c r="AH1398" i="5"/>
  <c r="AG1398" i="5"/>
  <c r="AF1398" i="5"/>
  <c r="AE1398" i="5"/>
  <c r="AD1398" i="5"/>
  <c r="AC1398" i="5"/>
  <c r="AH1397" i="5"/>
  <c r="AG1397" i="5"/>
  <c r="AF1397" i="5"/>
  <c r="AE1397" i="5"/>
  <c r="AD1397" i="5"/>
  <c r="AC1397" i="5"/>
  <c r="AH1396" i="5"/>
  <c r="AG1396" i="5"/>
  <c r="AF1396" i="5"/>
  <c r="AE1396" i="5"/>
  <c r="AD1396" i="5"/>
  <c r="AC1396" i="5"/>
  <c r="AH1395" i="5"/>
  <c r="AG1395" i="5"/>
  <c r="AF1395" i="5"/>
  <c r="AE1395" i="5"/>
  <c r="AD1395" i="5"/>
  <c r="AC1395" i="5"/>
  <c r="AH1394" i="5"/>
  <c r="AG1394" i="5"/>
  <c r="AF1394" i="5"/>
  <c r="AE1394" i="5"/>
  <c r="AD1394" i="5"/>
  <c r="AC1394" i="5"/>
  <c r="AH1393" i="5"/>
  <c r="AG1393" i="5"/>
  <c r="AF1393" i="5"/>
  <c r="AE1393" i="5"/>
  <c r="AD1393" i="5"/>
  <c r="AC1393" i="5"/>
  <c r="AH1392" i="5"/>
  <c r="AG1392" i="5"/>
  <c r="AF1392" i="5"/>
  <c r="AE1392" i="5"/>
  <c r="AD1392" i="5"/>
  <c r="AC1392" i="5"/>
  <c r="AH1391" i="5"/>
  <c r="AG1391" i="5"/>
  <c r="AF1391" i="5"/>
  <c r="AE1391" i="5"/>
  <c r="AD1391" i="5"/>
  <c r="AC1391" i="5"/>
  <c r="AH1390" i="5"/>
  <c r="AG1390" i="5"/>
  <c r="AF1390" i="5"/>
  <c r="AE1390" i="5"/>
  <c r="AD1390" i="5"/>
  <c r="AC1390" i="5"/>
  <c r="AH1389" i="5"/>
  <c r="AG1389" i="5"/>
  <c r="AF1389" i="5"/>
  <c r="AE1389" i="5"/>
  <c r="AD1389" i="5"/>
  <c r="AC1389" i="5"/>
  <c r="AH1388" i="5"/>
  <c r="AG1388" i="5"/>
  <c r="AF1388" i="5"/>
  <c r="AE1388" i="5"/>
  <c r="AD1388" i="5"/>
  <c r="AC1388" i="5"/>
  <c r="AH1387" i="5"/>
  <c r="AG1387" i="5"/>
  <c r="AF1387" i="5"/>
  <c r="AE1387" i="5"/>
  <c r="AD1387" i="5"/>
  <c r="AC1387" i="5"/>
  <c r="AH1386" i="5"/>
  <c r="AG1386" i="5"/>
  <c r="AF1386" i="5"/>
  <c r="AE1386" i="5"/>
  <c r="AD1386" i="5"/>
  <c r="AC1386" i="5"/>
  <c r="AH1385" i="5"/>
  <c r="AG1385" i="5"/>
  <c r="AF1385" i="5"/>
  <c r="AE1385" i="5"/>
  <c r="AD1385" i="5"/>
  <c r="AC1385" i="5"/>
  <c r="AH1384" i="5"/>
  <c r="AG1384" i="5"/>
  <c r="AF1384" i="5"/>
  <c r="AE1384" i="5"/>
  <c r="AD1384" i="5"/>
  <c r="AC1384" i="5"/>
  <c r="AH1383" i="5"/>
  <c r="AG1383" i="5"/>
  <c r="AF1383" i="5"/>
  <c r="AE1383" i="5"/>
  <c r="AD1383" i="5"/>
  <c r="AC1383" i="5"/>
  <c r="AH1382" i="5"/>
  <c r="AG1382" i="5"/>
  <c r="AF1382" i="5"/>
  <c r="AE1382" i="5"/>
  <c r="AD1382" i="5"/>
  <c r="AC1382" i="5"/>
  <c r="AH1381" i="5"/>
  <c r="AG1381" i="5"/>
  <c r="AF1381" i="5"/>
  <c r="AE1381" i="5"/>
  <c r="AD1381" i="5"/>
  <c r="AC1381" i="5"/>
  <c r="AH1380" i="5"/>
  <c r="AG1380" i="5"/>
  <c r="AF1380" i="5"/>
  <c r="AE1380" i="5"/>
  <c r="AD1380" i="5"/>
  <c r="AC1380" i="5"/>
  <c r="AH1379" i="5"/>
  <c r="AG1379" i="5"/>
  <c r="AF1379" i="5"/>
  <c r="AE1379" i="5"/>
  <c r="AD1379" i="5"/>
  <c r="AC1379" i="5"/>
  <c r="AH1378" i="5"/>
  <c r="AG1378" i="5"/>
  <c r="AF1378" i="5"/>
  <c r="AE1378" i="5"/>
  <c r="AD1378" i="5"/>
  <c r="AC1378" i="5"/>
  <c r="AH1377" i="5"/>
  <c r="AG1377" i="5"/>
  <c r="AF1377" i="5"/>
  <c r="AE1377" i="5"/>
  <c r="AD1377" i="5"/>
  <c r="AC1377" i="5"/>
  <c r="AH1376" i="5"/>
  <c r="AG1376" i="5"/>
  <c r="AF1376" i="5"/>
  <c r="AE1376" i="5"/>
  <c r="AD1376" i="5"/>
  <c r="AC1376" i="5"/>
  <c r="AH1375" i="5"/>
  <c r="AG1375" i="5"/>
  <c r="AF1375" i="5"/>
  <c r="AE1375" i="5"/>
  <c r="AD1375" i="5"/>
  <c r="AC1375" i="5"/>
  <c r="AH1374" i="5"/>
  <c r="AG1374" i="5"/>
  <c r="AF1374" i="5"/>
  <c r="AE1374" i="5"/>
  <c r="AD1374" i="5"/>
  <c r="AC1374" i="5"/>
  <c r="AH1373" i="5"/>
  <c r="AG1373" i="5"/>
  <c r="AF1373" i="5"/>
  <c r="AE1373" i="5"/>
  <c r="AD1373" i="5"/>
  <c r="AC1373" i="5"/>
  <c r="AH1372" i="5"/>
  <c r="AG1372" i="5"/>
  <c r="AF1372" i="5"/>
  <c r="AE1372" i="5"/>
  <c r="AD1372" i="5"/>
  <c r="AC1372" i="5"/>
  <c r="AH1371" i="5"/>
  <c r="AG1371" i="5"/>
  <c r="AF1371" i="5"/>
  <c r="AE1371" i="5"/>
  <c r="AD1371" i="5"/>
  <c r="AC1371" i="5"/>
  <c r="AH1370" i="5"/>
  <c r="AG1370" i="5"/>
  <c r="AF1370" i="5"/>
  <c r="AE1370" i="5"/>
  <c r="AD1370" i="5"/>
  <c r="AC1370" i="5"/>
  <c r="AH1369" i="5"/>
  <c r="AG1369" i="5"/>
  <c r="AF1369" i="5"/>
  <c r="AE1369" i="5"/>
  <c r="AD1369" i="5"/>
  <c r="AC1369" i="5"/>
  <c r="AH1368" i="5"/>
  <c r="AG1368" i="5"/>
  <c r="AF1368" i="5"/>
  <c r="AE1368" i="5"/>
  <c r="AD1368" i="5"/>
  <c r="AC1368" i="5"/>
  <c r="AH1367" i="5"/>
  <c r="AG1367" i="5"/>
  <c r="AF1367" i="5"/>
  <c r="AE1367" i="5"/>
  <c r="AD1367" i="5"/>
  <c r="AC1367" i="5"/>
  <c r="AH1366" i="5"/>
  <c r="AG1366" i="5"/>
  <c r="AF1366" i="5"/>
  <c r="AE1366" i="5"/>
  <c r="AD1366" i="5"/>
  <c r="AC1366" i="5"/>
  <c r="AH1365" i="5"/>
  <c r="AG1365" i="5"/>
  <c r="AF1365" i="5"/>
  <c r="AE1365" i="5"/>
  <c r="AD1365" i="5"/>
  <c r="AC1365" i="5"/>
  <c r="AH1364" i="5"/>
  <c r="AG1364" i="5"/>
  <c r="AF1364" i="5"/>
  <c r="AE1364" i="5"/>
  <c r="AD1364" i="5"/>
  <c r="AC1364" i="5"/>
  <c r="AH1363" i="5"/>
  <c r="AG1363" i="5"/>
  <c r="AF1363" i="5"/>
  <c r="AE1363" i="5"/>
  <c r="AD1363" i="5"/>
  <c r="AC1363" i="5"/>
  <c r="AH1362" i="5"/>
  <c r="AG1362" i="5"/>
  <c r="AF1362" i="5"/>
  <c r="AE1362" i="5"/>
  <c r="AD1362" i="5"/>
  <c r="AC1362" i="5"/>
  <c r="AH1361" i="5"/>
  <c r="AG1361" i="5"/>
  <c r="AF1361" i="5"/>
  <c r="AE1361" i="5"/>
  <c r="AD1361" i="5"/>
  <c r="AC1361" i="5"/>
  <c r="AH1360" i="5"/>
  <c r="AG1360" i="5"/>
  <c r="AF1360" i="5"/>
  <c r="AE1360" i="5"/>
  <c r="AD1360" i="5"/>
  <c r="AC1360" i="5"/>
  <c r="AH1359" i="5"/>
  <c r="AG1359" i="5"/>
  <c r="AF1359" i="5"/>
  <c r="AE1359" i="5"/>
  <c r="AD1359" i="5"/>
  <c r="AC1359" i="5"/>
  <c r="AH1358" i="5"/>
  <c r="AG1358" i="5"/>
  <c r="AF1358" i="5"/>
  <c r="AE1358" i="5"/>
  <c r="AD1358" i="5"/>
  <c r="AC1358" i="5"/>
  <c r="AH1357" i="5"/>
  <c r="AG1357" i="5"/>
  <c r="AF1357" i="5"/>
  <c r="AE1357" i="5"/>
  <c r="AD1357" i="5"/>
  <c r="AC1357" i="5"/>
  <c r="AH1356" i="5"/>
  <c r="AG1356" i="5"/>
  <c r="AF1356" i="5"/>
  <c r="AE1356" i="5"/>
  <c r="AD1356" i="5"/>
  <c r="AC1356" i="5"/>
  <c r="AH1355" i="5"/>
  <c r="AG1355" i="5"/>
  <c r="AF1355" i="5"/>
  <c r="AE1355" i="5"/>
  <c r="AD1355" i="5"/>
  <c r="AC1355" i="5"/>
  <c r="AH1354" i="5"/>
  <c r="AG1354" i="5"/>
  <c r="AF1354" i="5"/>
  <c r="AE1354" i="5"/>
  <c r="AD1354" i="5"/>
  <c r="AC1354" i="5"/>
  <c r="AH1353" i="5"/>
  <c r="AG1353" i="5"/>
  <c r="AF1353" i="5"/>
  <c r="AE1353" i="5"/>
  <c r="AD1353" i="5"/>
  <c r="AC1353" i="5"/>
  <c r="AH1352" i="5"/>
  <c r="AG1352" i="5"/>
  <c r="AF1352" i="5"/>
  <c r="AE1352" i="5"/>
  <c r="AD1352" i="5"/>
  <c r="AC1352" i="5"/>
  <c r="AH1351" i="5"/>
  <c r="AG1351" i="5"/>
  <c r="AF1351" i="5"/>
  <c r="AE1351" i="5"/>
  <c r="AD1351" i="5"/>
  <c r="AC1351" i="5"/>
  <c r="AH1350" i="5"/>
  <c r="AG1350" i="5"/>
  <c r="AF1350" i="5"/>
  <c r="AE1350" i="5"/>
  <c r="AD1350" i="5"/>
  <c r="AC1350" i="5"/>
  <c r="AH1349" i="5"/>
  <c r="AG1349" i="5"/>
  <c r="AF1349" i="5"/>
  <c r="AE1349" i="5"/>
  <c r="AD1349" i="5"/>
  <c r="AC1349" i="5"/>
  <c r="AH1348" i="5"/>
  <c r="AG1348" i="5"/>
  <c r="AF1348" i="5"/>
  <c r="AE1348" i="5"/>
  <c r="AD1348" i="5"/>
  <c r="AC1348" i="5"/>
  <c r="AH1347" i="5"/>
  <c r="AG1347" i="5"/>
  <c r="AF1347" i="5"/>
  <c r="AE1347" i="5"/>
  <c r="AD1347" i="5"/>
  <c r="AC1347" i="5"/>
  <c r="AH1346" i="5"/>
  <c r="AG1346" i="5"/>
  <c r="AF1346" i="5"/>
  <c r="AE1346" i="5"/>
  <c r="AD1346" i="5"/>
  <c r="AC1346" i="5"/>
  <c r="AH1345" i="5"/>
  <c r="AG1345" i="5"/>
  <c r="AF1345" i="5"/>
  <c r="AE1345" i="5"/>
  <c r="AD1345" i="5"/>
  <c r="AC1345" i="5"/>
  <c r="AH1344" i="5"/>
  <c r="AG1344" i="5"/>
  <c r="AF1344" i="5"/>
  <c r="AE1344" i="5"/>
  <c r="AD1344" i="5"/>
  <c r="AC1344" i="5"/>
  <c r="AH1343" i="5"/>
  <c r="AG1343" i="5"/>
  <c r="AF1343" i="5"/>
  <c r="AE1343" i="5"/>
  <c r="AD1343" i="5"/>
  <c r="AC1343" i="5"/>
  <c r="AH1342" i="5"/>
  <c r="AG1342" i="5"/>
  <c r="AF1342" i="5"/>
  <c r="AE1342" i="5"/>
  <c r="AD1342" i="5"/>
  <c r="AC1342" i="5"/>
  <c r="AH1341" i="5"/>
  <c r="AG1341" i="5"/>
  <c r="AF1341" i="5"/>
  <c r="AE1341" i="5"/>
  <c r="AD1341" i="5"/>
  <c r="AC1341" i="5"/>
  <c r="AH1340" i="5"/>
  <c r="AG1340" i="5"/>
  <c r="AF1340" i="5"/>
  <c r="AE1340" i="5"/>
  <c r="AD1340" i="5"/>
  <c r="AC1340" i="5"/>
  <c r="AH1339" i="5"/>
  <c r="AG1339" i="5"/>
  <c r="AF1339" i="5"/>
  <c r="AE1339" i="5"/>
  <c r="AD1339" i="5"/>
  <c r="AC1339" i="5"/>
  <c r="AH1338" i="5"/>
  <c r="AG1338" i="5"/>
  <c r="AF1338" i="5"/>
  <c r="AE1338" i="5"/>
  <c r="AD1338" i="5"/>
  <c r="AC1338" i="5"/>
  <c r="AH1337" i="5"/>
  <c r="AG1337" i="5"/>
  <c r="AF1337" i="5"/>
  <c r="AE1337" i="5"/>
  <c r="AD1337" i="5"/>
  <c r="AC1337" i="5"/>
  <c r="AH1336" i="5"/>
  <c r="AG1336" i="5"/>
  <c r="AF1336" i="5"/>
  <c r="AE1336" i="5"/>
  <c r="AD1336" i="5"/>
  <c r="AC1336" i="5"/>
  <c r="AH1335" i="5"/>
  <c r="AG1335" i="5"/>
  <c r="AF1335" i="5"/>
  <c r="AE1335" i="5"/>
  <c r="AD1335" i="5"/>
  <c r="AC1335" i="5"/>
  <c r="AH1334" i="5"/>
  <c r="AG1334" i="5"/>
  <c r="AF1334" i="5"/>
  <c r="AE1334" i="5"/>
  <c r="AD1334" i="5"/>
  <c r="AC1334" i="5"/>
  <c r="AH1333" i="5"/>
  <c r="AG1333" i="5"/>
  <c r="AF1333" i="5"/>
  <c r="AE1333" i="5"/>
  <c r="AD1333" i="5"/>
  <c r="AC1333" i="5"/>
  <c r="AH1332" i="5"/>
  <c r="AG1332" i="5"/>
  <c r="AF1332" i="5"/>
  <c r="AE1332" i="5"/>
  <c r="AD1332" i="5"/>
  <c r="AC1332" i="5"/>
  <c r="AH1331" i="5"/>
  <c r="AG1331" i="5"/>
  <c r="AF1331" i="5"/>
  <c r="AE1331" i="5"/>
  <c r="AD1331" i="5"/>
  <c r="AC1331" i="5"/>
  <c r="AH1330" i="5"/>
  <c r="AG1330" i="5"/>
  <c r="AF1330" i="5"/>
  <c r="AE1330" i="5"/>
  <c r="AD1330" i="5"/>
  <c r="AC1330" i="5"/>
  <c r="AH1329" i="5"/>
  <c r="AG1329" i="5"/>
  <c r="AF1329" i="5"/>
  <c r="AE1329" i="5"/>
  <c r="AD1329" i="5"/>
  <c r="AC1329" i="5"/>
  <c r="AH1328" i="5"/>
  <c r="AG1328" i="5"/>
  <c r="AF1328" i="5"/>
  <c r="AE1328" i="5"/>
  <c r="AD1328" i="5"/>
  <c r="AC1328" i="5"/>
  <c r="AH1327" i="5"/>
  <c r="AG1327" i="5"/>
  <c r="AF1327" i="5"/>
  <c r="AE1327" i="5"/>
  <c r="AD1327" i="5"/>
  <c r="AC1327" i="5"/>
  <c r="AH1326" i="5"/>
  <c r="AG1326" i="5"/>
  <c r="AF1326" i="5"/>
  <c r="AE1326" i="5"/>
  <c r="AD1326" i="5"/>
  <c r="AC1326" i="5"/>
  <c r="AH1325" i="5"/>
  <c r="AG1325" i="5"/>
  <c r="AF1325" i="5"/>
  <c r="AE1325" i="5"/>
  <c r="AD1325" i="5"/>
  <c r="AC1325" i="5"/>
  <c r="AH1324" i="5"/>
  <c r="AG1324" i="5"/>
  <c r="AF1324" i="5"/>
  <c r="AE1324" i="5"/>
  <c r="AD1324" i="5"/>
  <c r="AC1324" i="5"/>
  <c r="AH1323" i="5"/>
  <c r="AG1323" i="5"/>
  <c r="AF1323" i="5"/>
  <c r="AE1323" i="5"/>
  <c r="AD1323" i="5"/>
  <c r="AC1323" i="5"/>
  <c r="AH1322" i="5"/>
  <c r="AG1322" i="5"/>
  <c r="AF1322" i="5"/>
  <c r="AE1322" i="5"/>
  <c r="AD1322" i="5"/>
  <c r="AC1322" i="5"/>
  <c r="AH1321" i="5"/>
  <c r="AG1321" i="5"/>
  <c r="AF1321" i="5"/>
  <c r="AE1321" i="5"/>
  <c r="AD1321" i="5"/>
  <c r="AC1321" i="5"/>
  <c r="AH1320" i="5"/>
  <c r="AG1320" i="5"/>
  <c r="AF1320" i="5"/>
  <c r="AE1320" i="5"/>
  <c r="AD1320" i="5"/>
  <c r="AC1320" i="5"/>
  <c r="AH1319" i="5"/>
  <c r="AG1319" i="5"/>
  <c r="AF1319" i="5"/>
  <c r="AE1319" i="5"/>
  <c r="AD1319" i="5"/>
  <c r="AC1319" i="5"/>
  <c r="AH1318" i="5"/>
  <c r="AG1318" i="5"/>
  <c r="AF1318" i="5"/>
  <c r="AE1318" i="5"/>
  <c r="AD1318" i="5"/>
  <c r="AC1318" i="5"/>
  <c r="AH1317" i="5"/>
  <c r="AG1317" i="5"/>
  <c r="AF1317" i="5"/>
  <c r="AE1317" i="5"/>
  <c r="AD1317" i="5"/>
  <c r="AC1317" i="5"/>
  <c r="AH1316" i="5"/>
  <c r="AG1316" i="5"/>
  <c r="AF1316" i="5"/>
  <c r="AE1316" i="5"/>
  <c r="AD1316" i="5"/>
  <c r="AC1316" i="5"/>
  <c r="AH1315" i="5"/>
  <c r="AG1315" i="5"/>
  <c r="AF1315" i="5"/>
  <c r="AE1315" i="5"/>
  <c r="AD1315" i="5"/>
  <c r="AC1315" i="5"/>
  <c r="AH1314" i="5"/>
  <c r="AG1314" i="5"/>
  <c r="AF1314" i="5"/>
  <c r="AE1314" i="5"/>
  <c r="AD1314" i="5"/>
  <c r="AC1314" i="5"/>
  <c r="AH1313" i="5"/>
  <c r="AG1313" i="5"/>
  <c r="AF1313" i="5"/>
  <c r="AE1313" i="5"/>
  <c r="AD1313" i="5"/>
  <c r="AC1313" i="5"/>
  <c r="AH1312" i="5"/>
  <c r="AG1312" i="5"/>
  <c r="AF1312" i="5"/>
  <c r="AE1312" i="5"/>
  <c r="AD1312" i="5"/>
  <c r="AC1312" i="5"/>
  <c r="AH1311" i="5"/>
  <c r="AG1311" i="5"/>
  <c r="AF1311" i="5"/>
  <c r="AE1311" i="5"/>
  <c r="AD1311" i="5"/>
  <c r="AC1311" i="5"/>
  <c r="AH1310" i="5"/>
  <c r="AG1310" i="5"/>
  <c r="AF1310" i="5"/>
  <c r="AE1310" i="5"/>
  <c r="AD1310" i="5"/>
  <c r="AC1310" i="5"/>
  <c r="AH1309" i="5"/>
  <c r="AG1309" i="5"/>
  <c r="AF1309" i="5"/>
  <c r="AE1309" i="5"/>
  <c r="AD1309" i="5"/>
  <c r="AC1309" i="5"/>
  <c r="AH1308" i="5"/>
  <c r="AG1308" i="5"/>
  <c r="AF1308" i="5"/>
  <c r="AE1308" i="5"/>
  <c r="AD1308" i="5"/>
  <c r="AC1308" i="5"/>
  <c r="AH1307" i="5"/>
  <c r="AG1307" i="5"/>
  <c r="AF1307" i="5"/>
  <c r="AE1307" i="5"/>
  <c r="AD1307" i="5"/>
  <c r="AC1307" i="5"/>
  <c r="AH1306" i="5"/>
  <c r="AG1306" i="5"/>
  <c r="AF1306" i="5"/>
  <c r="AE1306" i="5"/>
  <c r="AD1306" i="5"/>
  <c r="AC1306" i="5"/>
  <c r="AH1305" i="5"/>
  <c r="AG1305" i="5"/>
  <c r="AF1305" i="5"/>
  <c r="AE1305" i="5"/>
  <c r="AD1305" i="5"/>
  <c r="AC1305" i="5"/>
  <c r="AH1304" i="5"/>
  <c r="AG1304" i="5"/>
  <c r="AF1304" i="5"/>
  <c r="AE1304" i="5"/>
  <c r="AD1304" i="5"/>
  <c r="AC1304" i="5"/>
  <c r="AH1303" i="5"/>
  <c r="AG1303" i="5"/>
  <c r="AF1303" i="5"/>
  <c r="AE1303" i="5"/>
  <c r="AD1303" i="5"/>
  <c r="AC1303" i="5"/>
  <c r="AH1302" i="5"/>
  <c r="AG1302" i="5"/>
  <c r="AF1302" i="5"/>
  <c r="AE1302" i="5"/>
  <c r="AD1302" i="5"/>
  <c r="AC1302" i="5"/>
  <c r="AH1301" i="5"/>
  <c r="AG1301" i="5"/>
  <c r="AF1301" i="5"/>
  <c r="AE1301" i="5"/>
  <c r="AD1301" i="5"/>
  <c r="AC1301" i="5"/>
  <c r="AH1300" i="5"/>
  <c r="AG1300" i="5"/>
  <c r="AF1300" i="5"/>
  <c r="AE1300" i="5"/>
  <c r="AD1300" i="5"/>
  <c r="AC1300" i="5"/>
  <c r="AH1299" i="5"/>
  <c r="AG1299" i="5"/>
  <c r="AF1299" i="5"/>
  <c r="AE1299" i="5"/>
  <c r="AD1299" i="5"/>
  <c r="AC1299" i="5"/>
  <c r="AH1298" i="5"/>
  <c r="AG1298" i="5"/>
  <c r="AF1298" i="5"/>
  <c r="AE1298" i="5"/>
  <c r="AD1298" i="5"/>
  <c r="AC1298" i="5"/>
  <c r="AH1297" i="5"/>
  <c r="AG1297" i="5"/>
  <c r="AF1297" i="5"/>
  <c r="AE1297" i="5"/>
  <c r="AD1297" i="5"/>
  <c r="AC1297" i="5"/>
  <c r="AH1296" i="5"/>
  <c r="AG1296" i="5"/>
  <c r="AF1296" i="5"/>
  <c r="AE1296" i="5"/>
  <c r="AD1296" i="5"/>
  <c r="AC1296" i="5"/>
  <c r="AH1295" i="5"/>
  <c r="AG1295" i="5"/>
  <c r="AF1295" i="5"/>
  <c r="AE1295" i="5"/>
  <c r="AD1295" i="5"/>
  <c r="AC1295" i="5"/>
  <c r="AH1294" i="5"/>
  <c r="AG1294" i="5"/>
  <c r="AF1294" i="5"/>
  <c r="AE1294" i="5"/>
  <c r="AD1294" i="5"/>
  <c r="AC1294" i="5"/>
  <c r="AH1293" i="5"/>
  <c r="AG1293" i="5"/>
  <c r="AF1293" i="5"/>
  <c r="AE1293" i="5"/>
  <c r="AD1293" i="5"/>
  <c r="AC1293" i="5"/>
  <c r="AH1292" i="5"/>
  <c r="AG1292" i="5"/>
  <c r="AF1292" i="5"/>
  <c r="AE1292" i="5"/>
  <c r="AD1292" i="5"/>
  <c r="AC1292" i="5"/>
  <c r="AH1291" i="5"/>
  <c r="AG1291" i="5"/>
  <c r="AF1291" i="5"/>
  <c r="AE1291" i="5"/>
  <c r="AD1291" i="5"/>
  <c r="AC1291" i="5"/>
  <c r="AH1290" i="5"/>
  <c r="AG1290" i="5"/>
  <c r="AF1290" i="5"/>
  <c r="AE1290" i="5"/>
  <c r="AD1290" i="5"/>
  <c r="AC1290" i="5"/>
  <c r="AH1289" i="5"/>
  <c r="AG1289" i="5"/>
  <c r="AF1289" i="5"/>
  <c r="AE1289" i="5"/>
  <c r="AD1289" i="5"/>
  <c r="AC1289" i="5"/>
  <c r="AH1288" i="5"/>
  <c r="AG1288" i="5"/>
  <c r="AF1288" i="5"/>
  <c r="AE1288" i="5"/>
  <c r="AD1288" i="5"/>
  <c r="AC1288" i="5"/>
  <c r="AH1287" i="5"/>
  <c r="AG1287" i="5"/>
  <c r="AF1287" i="5"/>
  <c r="AE1287" i="5"/>
  <c r="AD1287" i="5"/>
  <c r="AC1287" i="5"/>
  <c r="AH1286" i="5"/>
  <c r="AG1286" i="5"/>
  <c r="AF1286" i="5"/>
  <c r="AE1286" i="5"/>
  <c r="AD1286" i="5"/>
  <c r="AC1286" i="5"/>
  <c r="AH1285" i="5"/>
  <c r="AG1285" i="5"/>
  <c r="AF1285" i="5"/>
  <c r="AE1285" i="5"/>
  <c r="AD1285" i="5"/>
  <c r="AC1285" i="5"/>
  <c r="AH1284" i="5"/>
  <c r="AG1284" i="5"/>
  <c r="AF1284" i="5"/>
  <c r="AE1284" i="5"/>
  <c r="AD1284" i="5"/>
  <c r="AC1284" i="5"/>
  <c r="AH1283" i="5"/>
  <c r="AG1283" i="5"/>
  <c r="AF1283" i="5"/>
  <c r="AE1283" i="5"/>
  <c r="AD1283" i="5"/>
  <c r="AC1283" i="5"/>
  <c r="AH1282" i="5"/>
  <c r="AG1282" i="5"/>
  <c r="AF1282" i="5"/>
  <c r="AE1282" i="5"/>
  <c r="AD1282" i="5"/>
  <c r="AC1282" i="5"/>
  <c r="AH1281" i="5"/>
  <c r="AG1281" i="5"/>
  <c r="AF1281" i="5"/>
  <c r="AE1281" i="5"/>
  <c r="AD1281" i="5"/>
  <c r="AC1281" i="5"/>
  <c r="AH1280" i="5"/>
  <c r="AG1280" i="5"/>
  <c r="AF1280" i="5"/>
  <c r="AE1280" i="5"/>
  <c r="AD1280" i="5"/>
  <c r="AC1280" i="5"/>
  <c r="AH1279" i="5"/>
  <c r="AG1279" i="5"/>
  <c r="AF1279" i="5"/>
  <c r="AE1279" i="5"/>
  <c r="AD1279" i="5"/>
  <c r="AC1279" i="5"/>
  <c r="AH1278" i="5"/>
  <c r="AG1278" i="5"/>
  <c r="AF1278" i="5"/>
  <c r="AE1278" i="5"/>
  <c r="AD1278" i="5"/>
  <c r="AC1278" i="5"/>
  <c r="AH1277" i="5"/>
  <c r="AG1277" i="5"/>
  <c r="AF1277" i="5"/>
  <c r="AE1277" i="5"/>
  <c r="AD1277" i="5"/>
  <c r="AC1277" i="5"/>
  <c r="AH1276" i="5"/>
  <c r="AG1276" i="5"/>
  <c r="AF1276" i="5"/>
  <c r="AE1276" i="5"/>
  <c r="AD1276" i="5"/>
  <c r="AC1276" i="5"/>
  <c r="AH1275" i="5"/>
  <c r="AG1275" i="5"/>
  <c r="AF1275" i="5"/>
  <c r="AE1275" i="5"/>
  <c r="AD1275" i="5"/>
  <c r="AC1275" i="5"/>
  <c r="AH1274" i="5"/>
  <c r="AG1274" i="5"/>
  <c r="AF1274" i="5"/>
  <c r="AE1274" i="5"/>
  <c r="AD1274" i="5"/>
  <c r="AC1274" i="5"/>
  <c r="AH1273" i="5"/>
  <c r="AG1273" i="5"/>
  <c r="AF1273" i="5"/>
  <c r="AE1273" i="5"/>
  <c r="AD1273" i="5"/>
  <c r="AC1273" i="5"/>
  <c r="AH1272" i="5"/>
  <c r="AG1272" i="5"/>
  <c r="AF1272" i="5"/>
  <c r="AE1272" i="5"/>
  <c r="AD1272" i="5"/>
  <c r="AC1272" i="5"/>
  <c r="AH1271" i="5"/>
  <c r="AG1271" i="5"/>
  <c r="AF1271" i="5"/>
  <c r="AE1271" i="5"/>
  <c r="AD1271" i="5"/>
  <c r="AC1271" i="5"/>
  <c r="AH1270" i="5"/>
  <c r="AG1270" i="5"/>
  <c r="AF1270" i="5"/>
  <c r="AE1270" i="5"/>
  <c r="AD1270" i="5"/>
  <c r="AC1270" i="5"/>
  <c r="AH1269" i="5"/>
  <c r="AG1269" i="5"/>
  <c r="AF1269" i="5"/>
  <c r="AE1269" i="5"/>
  <c r="AD1269" i="5"/>
  <c r="AC1269" i="5"/>
  <c r="AH1268" i="5"/>
  <c r="AG1268" i="5"/>
  <c r="AF1268" i="5"/>
  <c r="AE1268" i="5"/>
  <c r="AD1268" i="5"/>
  <c r="AC1268" i="5"/>
  <c r="AH1267" i="5"/>
  <c r="AG1267" i="5"/>
  <c r="AF1267" i="5"/>
  <c r="AE1267" i="5"/>
  <c r="AD1267" i="5"/>
  <c r="AC1267" i="5"/>
  <c r="AH1266" i="5"/>
  <c r="AG1266" i="5"/>
  <c r="AF1266" i="5"/>
  <c r="AE1266" i="5"/>
  <c r="AD1266" i="5"/>
  <c r="AC1266" i="5"/>
  <c r="AH1265" i="5"/>
  <c r="AG1265" i="5"/>
  <c r="AF1265" i="5"/>
  <c r="AE1265" i="5"/>
  <c r="AD1265" i="5"/>
  <c r="AC1265" i="5"/>
  <c r="AH1264" i="5"/>
  <c r="AG1264" i="5"/>
  <c r="AF1264" i="5"/>
  <c r="AE1264" i="5"/>
  <c r="AD1264" i="5"/>
  <c r="AC1264" i="5"/>
  <c r="AH1263" i="5"/>
  <c r="AG1263" i="5"/>
  <c r="AF1263" i="5"/>
  <c r="AE1263" i="5"/>
  <c r="AD1263" i="5"/>
  <c r="AC1263" i="5"/>
  <c r="AH1262" i="5"/>
  <c r="AG1262" i="5"/>
  <c r="AF1262" i="5"/>
  <c r="AE1262" i="5"/>
  <c r="AD1262" i="5"/>
  <c r="AC1262" i="5"/>
  <c r="AH1261" i="5"/>
  <c r="AG1261" i="5"/>
  <c r="AF1261" i="5"/>
  <c r="AE1261" i="5"/>
  <c r="AD1261" i="5"/>
  <c r="AC1261" i="5"/>
  <c r="AH1260" i="5"/>
  <c r="AG1260" i="5"/>
  <c r="AF1260" i="5"/>
  <c r="AE1260" i="5"/>
  <c r="AD1260" i="5"/>
  <c r="AC1260" i="5"/>
  <c r="AH1259" i="5"/>
  <c r="AG1259" i="5"/>
  <c r="AF1259" i="5"/>
  <c r="AE1259" i="5"/>
  <c r="AD1259" i="5"/>
  <c r="AC1259" i="5"/>
  <c r="AH1258" i="5"/>
  <c r="AG1258" i="5"/>
  <c r="AF1258" i="5"/>
  <c r="AE1258" i="5"/>
  <c r="AD1258" i="5"/>
  <c r="AC1258" i="5"/>
  <c r="AH1257" i="5"/>
  <c r="AG1257" i="5"/>
  <c r="AF1257" i="5"/>
  <c r="AE1257" i="5"/>
  <c r="AD1257" i="5"/>
  <c r="AC1257" i="5"/>
  <c r="AH1256" i="5"/>
  <c r="AG1256" i="5"/>
  <c r="AF1256" i="5"/>
  <c r="AE1256" i="5"/>
  <c r="AD1256" i="5"/>
  <c r="AC1256" i="5"/>
  <c r="AH1255" i="5"/>
  <c r="AG1255" i="5"/>
  <c r="AF1255" i="5"/>
  <c r="AE1255" i="5"/>
  <c r="AD1255" i="5"/>
  <c r="AC1255" i="5"/>
  <c r="AH1254" i="5"/>
  <c r="AG1254" i="5"/>
  <c r="AF1254" i="5"/>
  <c r="AE1254" i="5"/>
  <c r="AD1254" i="5"/>
  <c r="AC1254" i="5"/>
  <c r="AH1253" i="5"/>
  <c r="AG1253" i="5"/>
  <c r="AF1253" i="5"/>
  <c r="AE1253" i="5"/>
  <c r="AD1253" i="5"/>
  <c r="AC1253" i="5"/>
  <c r="AH1252" i="5"/>
  <c r="AG1252" i="5"/>
  <c r="AF1252" i="5"/>
  <c r="AE1252" i="5"/>
  <c r="AD1252" i="5"/>
  <c r="AC1252" i="5"/>
  <c r="AH1251" i="5"/>
  <c r="AG1251" i="5"/>
  <c r="AF1251" i="5"/>
  <c r="AE1251" i="5"/>
  <c r="AD1251" i="5"/>
  <c r="AC1251" i="5"/>
  <c r="AH1250" i="5"/>
  <c r="AG1250" i="5"/>
  <c r="AF1250" i="5"/>
  <c r="AE1250" i="5"/>
  <c r="AD1250" i="5"/>
  <c r="AC1250" i="5"/>
  <c r="AH1249" i="5"/>
  <c r="AG1249" i="5"/>
  <c r="AF1249" i="5"/>
  <c r="AE1249" i="5"/>
  <c r="AD1249" i="5"/>
  <c r="AC1249" i="5"/>
  <c r="AH1248" i="5"/>
  <c r="AG1248" i="5"/>
  <c r="AF1248" i="5"/>
  <c r="AE1248" i="5"/>
  <c r="AD1248" i="5"/>
  <c r="AC1248" i="5"/>
  <c r="AH1247" i="5"/>
  <c r="AG1247" i="5"/>
  <c r="AF1247" i="5"/>
  <c r="AE1247" i="5"/>
  <c r="AD1247" i="5"/>
  <c r="AC1247" i="5"/>
  <c r="AH1246" i="5"/>
  <c r="AG1246" i="5"/>
  <c r="AF1246" i="5"/>
  <c r="AE1246" i="5"/>
  <c r="AD1246" i="5"/>
  <c r="AC1246" i="5"/>
  <c r="AH1245" i="5"/>
  <c r="AG1245" i="5"/>
  <c r="AF1245" i="5"/>
  <c r="AE1245" i="5"/>
  <c r="AD1245" i="5"/>
  <c r="AC1245" i="5"/>
  <c r="AH1244" i="5"/>
  <c r="AG1244" i="5"/>
  <c r="AF1244" i="5"/>
  <c r="AE1244" i="5"/>
  <c r="AD1244" i="5"/>
  <c r="AC1244" i="5"/>
  <c r="AH1243" i="5"/>
  <c r="AG1243" i="5"/>
  <c r="AF1243" i="5"/>
  <c r="AE1243" i="5"/>
  <c r="AD1243" i="5"/>
  <c r="AC1243" i="5"/>
  <c r="AH1242" i="5"/>
  <c r="AG1242" i="5"/>
  <c r="AF1242" i="5"/>
  <c r="AE1242" i="5"/>
  <c r="AD1242" i="5"/>
  <c r="AC1242" i="5"/>
  <c r="AH1241" i="5"/>
  <c r="AG1241" i="5"/>
  <c r="AF1241" i="5"/>
  <c r="AE1241" i="5"/>
  <c r="AD1241" i="5"/>
  <c r="AC1241" i="5"/>
  <c r="AH1240" i="5"/>
  <c r="AG1240" i="5"/>
  <c r="AF1240" i="5"/>
  <c r="AE1240" i="5"/>
  <c r="AD1240" i="5"/>
  <c r="AC1240" i="5"/>
  <c r="AH1239" i="5"/>
  <c r="AG1239" i="5"/>
  <c r="AF1239" i="5"/>
  <c r="AE1239" i="5"/>
  <c r="AD1239" i="5"/>
  <c r="AC1239" i="5"/>
  <c r="AH1238" i="5"/>
  <c r="AG1238" i="5"/>
  <c r="AF1238" i="5"/>
  <c r="AE1238" i="5"/>
  <c r="AD1238" i="5"/>
  <c r="AC1238" i="5"/>
  <c r="AH1237" i="5"/>
  <c r="AG1237" i="5"/>
  <c r="AF1237" i="5"/>
  <c r="AE1237" i="5"/>
  <c r="AD1237" i="5"/>
  <c r="AC1237" i="5"/>
  <c r="AH1236" i="5"/>
  <c r="AG1236" i="5"/>
  <c r="AF1236" i="5"/>
  <c r="AE1236" i="5"/>
  <c r="AD1236" i="5"/>
  <c r="AC1236" i="5"/>
  <c r="AH1235" i="5"/>
  <c r="AG1235" i="5"/>
  <c r="AF1235" i="5"/>
  <c r="AE1235" i="5"/>
  <c r="AD1235" i="5"/>
  <c r="AC1235" i="5"/>
  <c r="AH1234" i="5"/>
  <c r="AG1234" i="5"/>
  <c r="AF1234" i="5"/>
  <c r="AE1234" i="5"/>
  <c r="AD1234" i="5"/>
  <c r="AC1234" i="5"/>
  <c r="AH1233" i="5"/>
  <c r="AG1233" i="5"/>
  <c r="AF1233" i="5"/>
  <c r="AE1233" i="5"/>
  <c r="AD1233" i="5"/>
  <c r="AC1233" i="5"/>
  <c r="AH1232" i="5"/>
  <c r="AG1232" i="5"/>
  <c r="AF1232" i="5"/>
  <c r="AE1232" i="5"/>
  <c r="AD1232" i="5"/>
  <c r="AC1232" i="5"/>
  <c r="AH1231" i="5"/>
  <c r="AG1231" i="5"/>
  <c r="AF1231" i="5"/>
  <c r="AE1231" i="5"/>
  <c r="AD1231" i="5"/>
  <c r="AC1231" i="5"/>
  <c r="AH1230" i="5"/>
  <c r="AG1230" i="5"/>
  <c r="AF1230" i="5"/>
  <c r="AE1230" i="5"/>
  <c r="AD1230" i="5"/>
  <c r="AC1230" i="5"/>
  <c r="AH1229" i="5"/>
  <c r="AG1229" i="5"/>
  <c r="AF1229" i="5"/>
  <c r="AE1229" i="5"/>
  <c r="AD1229" i="5"/>
  <c r="AC1229" i="5"/>
  <c r="AH1228" i="5"/>
  <c r="AG1228" i="5"/>
  <c r="AF1228" i="5"/>
  <c r="AE1228" i="5"/>
  <c r="AD1228" i="5"/>
  <c r="AC1228" i="5"/>
  <c r="AH1227" i="5"/>
  <c r="AG1227" i="5"/>
  <c r="AF1227" i="5"/>
  <c r="AE1227" i="5"/>
  <c r="AD1227" i="5"/>
  <c r="AC1227" i="5"/>
  <c r="AH1226" i="5"/>
  <c r="AG1226" i="5"/>
  <c r="AF1226" i="5"/>
  <c r="AE1226" i="5"/>
  <c r="AD1226" i="5"/>
  <c r="AC1226" i="5"/>
  <c r="AH1225" i="5"/>
  <c r="AG1225" i="5"/>
  <c r="AF1225" i="5"/>
  <c r="AE1225" i="5"/>
  <c r="AD1225" i="5"/>
  <c r="AC1225" i="5"/>
  <c r="AH1224" i="5"/>
  <c r="AG1224" i="5"/>
  <c r="AF1224" i="5"/>
  <c r="AE1224" i="5"/>
  <c r="AD1224" i="5"/>
  <c r="AC1224" i="5"/>
  <c r="AH1223" i="5"/>
  <c r="AG1223" i="5"/>
  <c r="AF1223" i="5"/>
  <c r="AE1223" i="5"/>
  <c r="AD1223" i="5"/>
  <c r="AC1223" i="5"/>
  <c r="AH1222" i="5"/>
  <c r="AG1222" i="5"/>
  <c r="AF1222" i="5"/>
  <c r="AE1222" i="5"/>
  <c r="AD1222" i="5"/>
  <c r="AC1222" i="5"/>
  <c r="AH1221" i="5"/>
  <c r="AG1221" i="5"/>
  <c r="AF1221" i="5"/>
  <c r="AE1221" i="5"/>
  <c r="AD1221" i="5"/>
  <c r="AC1221" i="5"/>
  <c r="AH1220" i="5"/>
  <c r="AG1220" i="5"/>
  <c r="AF1220" i="5"/>
  <c r="AE1220" i="5"/>
  <c r="AD1220" i="5"/>
  <c r="AC1220" i="5"/>
  <c r="AH1219" i="5"/>
  <c r="AG1219" i="5"/>
  <c r="AF1219" i="5"/>
  <c r="AE1219" i="5"/>
  <c r="AD1219" i="5"/>
  <c r="AC1219" i="5"/>
  <c r="AH1218" i="5"/>
  <c r="AG1218" i="5"/>
  <c r="AF1218" i="5"/>
  <c r="AE1218" i="5"/>
  <c r="AD1218" i="5"/>
  <c r="AC1218" i="5"/>
  <c r="AH1217" i="5"/>
  <c r="AG1217" i="5"/>
  <c r="AF1217" i="5"/>
  <c r="AE1217" i="5"/>
  <c r="AD1217" i="5"/>
  <c r="AC1217" i="5"/>
  <c r="AH1216" i="5"/>
  <c r="AG1216" i="5"/>
  <c r="AF1216" i="5"/>
  <c r="AE1216" i="5"/>
  <c r="AD1216" i="5"/>
  <c r="AC1216" i="5"/>
  <c r="AH1215" i="5"/>
  <c r="AG1215" i="5"/>
  <c r="AF1215" i="5"/>
  <c r="AE1215" i="5"/>
  <c r="AD1215" i="5"/>
  <c r="AC1215" i="5"/>
  <c r="AH1214" i="5"/>
  <c r="AG1214" i="5"/>
  <c r="AF1214" i="5"/>
  <c r="AE1214" i="5"/>
  <c r="AD1214" i="5"/>
  <c r="AC1214" i="5"/>
  <c r="AH1213" i="5"/>
  <c r="AG1213" i="5"/>
  <c r="AF1213" i="5"/>
  <c r="AE1213" i="5"/>
  <c r="AD1213" i="5"/>
  <c r="AC1213" i="5"/>
  <c r="AH1212" i="5"/>
  <c r="AG1212" i="5"/>
  <c r="AF1212" i="5"/>
  <c r="AE1212" i="5"/>
  <c r="AD1212" i="5"/>
  <c r="AC1212" i="5"/>
  <c r="AH1211" i="5"/>
  <c r="AG1211" i="5"/>
  <c r="AF1211" i="5"/>
  <c r="AE1211" i="5"/>
  <c r="AD1211" i="5"/>
  <c r="AC1211" i="5"/>
  <c r="AH1210" i="5"/>
  <c r="AG1210" i="5"/>
  <c r="AF1210" i="5"/>
  <c r="AE1210" i="5"/>
  <c r="AD1210" i="5"/>
  <c r="AC1210" i="5"/>
  <c r="AH1209" i="5"/>
  <c r="AG1209" i="5"/>
  <c r="AF1209" i="5"/>
  <c r="AE1209" i="5"/>
  <c r="AD1209" i="5"/>
  <c r="AC1209" i="5"/>
  <c r="AH1208" i="5"/>
  <c r="AG1208" i="5"/>
  <c r="AF1208" i="5"/>
  <c r="AE1208" i="5"/>
  <c r="AD1208" i="5"/>
  <c r="AC1208" i="5"/>
  <c r="AH1207" i="5"/>
  <c r="AG1207" i="5"/>
  <c r="AF1207" i="5"/>
  <c r="AE1207" i="5"/>
  <c r="AD1207" i="5"/>
  <c r="AC1207" i="5"/>
  <c r="AH1206" i="5"/>
  <c r="AG1206" i="5"/>
  <c r="AF1206" i="5"/>
  <c r="AE1206" i="5"/>
  <c r="AD1206" i="5"/>
  <c r="AC1206" i="5"/>
  <c r="AH1205" i="5"/>
  <c r="AG1205" i="5"/>
  <c r="AF1205" i="5"/>
  <c r="AE1205" i="5"/>
  <c r="AD1205" i="5"/>
  <c r="AC1205" i="5"/>
  <c r="AH1204" i="5"/>
  <c r="AG1204" i="5"/>
  <c r="AF1204" i="5"/>
  <c r="AE1204" i="5"/>
  <c r="AD1204" i="5"/>
  <c r="AC1204" i="5"/>
  <c r="AH1203" i="5"/>
  <c r="AG1203" i="5"/>
  <c r="AF1203" i="5"/>
  <c r="AE1203" i="5"/>
  <c r="AD1203" i="5"/>
  <c r="AC1203" i="5"/>
  <c r="AH1202" i="5"/>
  <c r="AG1202" i="5"/>
  <c r="AF1202" i="5"/>
  <c r="AE1202" i="5"/>
  <c r="AD1202" i="5"/>
  <c r="AC1202" i="5"/>
  <c r="AH1201" i="5"/>
  <c r="AG1201" i="5"/>
  <c r="AF1201" i="5"/>
  <c r="AE1201" i="5"/>
  <c r="AD1201" i="5"/>
  <c r="AC1201" i="5"/>
  <c r="AH1200" i="5"/>
  <c r="AG1200" i="5"/>
  <c r="AF1200" i="5"/>
  <c r="AE1200" i="5"/>
  <c r="AD1200" i="5"/>
  <c r="AC1200" i="5"/>
  <c r="AH1199" i="5"/>
  <c r="AG1199" i="5"/>
  <c r="AF1199" i="5"/>
  <c r="AE1199" i="5"/>
  <c r="AD1199" i="5"/>
  <c r="AC1199" i="5"/>
  <c r="AH1198" i="5"/>
  <c r="AG1198" i="5"/>
  <c r="AF1198" i="5"/>
  <c r="AE1198" i="5"/>
  <c r="AD1198" i="5"/>
  <c r="AC1198" i="5"/>
  <c r="AH1197" i="5"/>
  <c r="AG1197" i="5"/>
  <c r="AF1197" i="5"/>
  <c r="AE1197" i="5"/>
  <c r="AD1197" i="5"/>
  <c r="AC1197" i="5"/>
  <c r="AH1196" i="5"/>
  <c r="AG1196" i="5"/>
  <c r="AF1196" i="5"/>
  <c r="AE1196" i="5"/>
  <c r="AD1196" i="5"/>
  <c r="AC1196" i="5"/>
  <c r="AH1195" i="5"/>
  <c r="AG1195" i="5"/>
  <c r="AF1195" i="5"/>
  <c r="AE1195" i="5"/>
  <c r="AD1195" i="5"/>
  <c r="AC1195" i="5"/>
  <c r="AH1194" i="5"/>
  <c r="AG1194" i="5"/>
  <c r="AF1194" i="5"/>
  <c r="AE1194" i="5"/>
  <c r="AD1194" i="5"/>
  <c r="AC1194" i="5"/>
  <c r="AH1193" i="5"/>
  <c r="AG1193" i="5"/>
  <c r="AF1193" i="5"/>
  <c r="AE1193" i="5"/>
  <c r="AD1193" i="5"/>
  <c r="AC1193" i="5"/>
  <c r="AH1192" i="5"/>
  <c r="AG1192" i="5"/>
  <c r="AF1192" i="5"/>
  <c r="AE1192" i="5"/>
  <c r="AD1192" i="5"/>
  <c r="AC1192" i="5"/>
  <c r="AH1191" i="5"/>
  <c r="AG1191" i="5"/>
  <c r="AF1191" i="5"/>
  <c r="AE1191" i="5"/>
  <c r="AD1191" i="5"/>
  <c r="AC1191" i="5"/>
  <c r="AH1190" i="5"/>
  <c r="AG1190" i="5"/>
  <c r="AF1190" i="5"/>
  <c r="AE1190" i="5"/>
  <c r="AD1190" i="5"/>
  <c r="AC1190" i="5"/>
  <c r="AH1189" i="5"/>
  <c r="AG1189" i="5"/>
  <c r="AF1189" i="5"/>
  <c r="AE1189" i="5"/>
  <c r="AD1189" i="5"/>
  <c r="AC1189" i="5"/>
  <c r="AH1188" i="5"/>
  <c r="AG1188" i="5"/>
  <c r="AF1188" i="5"/>
  <c r="AE1188" i="5"/>
  <c r="AD1188" i="5"/>
  <c r="AC1188" i="5"/>
  <c r="AH1187" i="5"/>
  <c r="AG1187" i="5"/>
  <c r="AF1187" i="5"/>
  <c r="AE1187" i="5"/>
  <c r="AD1187" i="5"/>
  <c r="AC1187" i="5"/>
  <c r="AH1186" i="5"/>
  <c r="AG1186" i="5"/>
  <c r="AF1186" i="5"/>
  <c r="AE1186" i="5"/>
  <c r="AD1186" i="5"/>
  <c r="AC1186" i="5"/>
  <c r="AH1185" i="5"/>
  <c r="AG1185" i="5"/>
  <c r="AF1185" i="5"/>
  <c r="AE1185" i="5"/>
  <c r="AD1185" i="5"/>
  <c r="AC1185" i="5"/>
  <c r="AH1184" i="5"/>
  <c r="AG1184" i="5"/>
  <c r="AF1184" i="5"/>
  <c r="AE1184" i="5"/>
  <c r="AD1184" i="5"/>
  <c r="AC1184" i="5"/>
  <c r="AH1183" i="5"/>
  <c r="AG1183" i="5"/>
  <c r="AF1183" i="5"/>
  <c r="AE1183" i="5"/>
  <c r="AD1183" i="5"/>
  <c r="AC1183" i="5"/>
  <c r="AH1182" i="5"/>
  <c r="AG1182" i="5"/>
  <c r="AF1182" i="5"/>
  <c r="AE1182" i="5"/>
  <c r="AD1182" i="5"/>
  <c r="AC1182" i="5"/>
  <c r="AH1181" i="5"/>
  <c r="AG1181" i="5"/>
  <c r="AF1181" i="5"/>
  <c r="AE1181" i="5"/>
  <c r="AD1181" i="5"/>
  <c r="AC1181" i="5"/>
  <c r="AH1180" i="5"/>
  <c r="AG1180" i="5"/>
  <c r="AF1180" i="5"/>
  <c r="AE1180" i="5"/>
  <c r="AD1180" i="5"/>
  <c r="AC1180" i="5"/>
  <c r="AH1179" i="5"/>
  <c r="AG1179" i="5"/>
  <c r="AF1179" i="5"/>
  <c r="AE1179" i="5"/>
  <c r="AD1179" i="5"/>
  <c r="AC1179" i="5"/>
  <c r="AH1178" i="5"/>
  <c r="AG1178" i="5"/>
  <c r="AF1178" i="5"/>
  <c r="AE1178" i="5"/>
  <c r="AD1178" i="5"/>
  <c r="AC1178" i="5"/>
  <c r="AH1177" i="5"/>
  <c r="AG1177" i="5"/>
  <c r="AF1177" i="5"/>
  <c r="AE1177" i="5"/>
  <c r="AD1177" i="5"/>
  <c r="AC1177" i="5"/>
  <c r="AH1176" i="5"/>
  <c r="AG1176" i="5"/>
  <c r="AF1176" i="5"/>
  <c r="AE1176" i="5"/>
  <c r="AD1176" i="5"/>
  <c r="AC1176" i="5"/>
  <c r="AH1175" i="5"/>
  <c r="AG1175" i="5"/>
  <c r="AF1175" i="5"/>
  <c r="AE1175" i="5"/>
  <c r="AD1175" i="5"/>
  <c r="AC1175" i="5"/>
  <c r="AH1174" i="5"/>
  <c r="AG1174" i="5"/>
  <c r="AF1174" i="5"/>
  <c r="AE1174" i="5"/>
  <c r="AD1174" i="5"/>
  <c r="AC1174" i="5"/>
  <c r="AH1173" i="5"/>
  <c r="AG1173" i="5"/>
  <c r="AF1173" i="5"/>
  <c r="AE1173" i="5"/>
  <c r="AD1173" i="5"/>
  <c r="AC1173" i="5"/>
  <c r="AH1172" i="5"/>
  <c r="AG1172" i="5"/>
  <c r="AF1172" i="5"/>
  <c r="AE1172" i="5"/>
  <c r="AD1172" i="5"/>
  <c r="AC1172" i="5"/>
  <c r="AH1171" i="5"/>
  <c r="AG1171" i="5"/>
  <c r="AF1171" i="5"/>
  <c r="AE1171" i="5"/>
  <c r="AD1171" i="5"/>
  <c r="AC1171" i="5"/>
  <c r="AH1170" i="5"/>
  <c r="AG1170" i="5"/>
  <c r="AF1170" i="5"/>
  <c r="AE1170" i="5"/>
  <c r="AD1170" i="5"/>
  <c r="AC1170" i="5"/>
  <c r="AH1169" i="5"/>
  <c r="AG1169" i="5"/>
  <c r="AF1169" i="5"/>
  <c r="AE1169" i="5"/>
  <c r="AD1169" i="5"/>
  <c r="AC1169" i="5"/>
  <c r="AH1168" i="5"/>
  <c r="AG1168" i="5"/>
  <c r="AF1168" i="5"/>
  <c r="AE1168" i="5"/>
  <c r="AD1168" i="5"/>
  <c r="AC1168" i="5"/>
  <c r="AH1167" i="5"/>
  <c r="AG1167" i="5"/>
  <c r="AF1167" i="5"/>
  <c r="AE1167" i="5"/>
  <c r="AD1167" i="5"/>
  <c r="AC1167" i="5"/>
  <c r="AH1166" i="5"/>
  <c r="AG1166" i="5"/>
  <c r="AF1166" i="5"/>
  <c r="AE1166" i="5"/>
  <c r="AD1166" i="5"/>
  <c r="AC1166" i="5"/>
  <c r="AH1165" i="5"/>
  <c r="AG1165" i="5"/>
  <c r="AF1165" i="5"/>
  <c r="AE1165" i="5"/>
  <c r="AD1165" i="5"/>
  <c r="AC1165" i="5"/>
  <c r="AH1164" i="5"/>
  <c r="AG1164" i="5"/>
  <c r="AF1164" i="5"/>
  <c r="AE1164" i="5"/>
  <c r="AD1164" i="5"/>
  <c r="AC1164" i="5"/>
  <c r="AH1163" i="5"/>
  <c r="AG1163" i="5"/>
  <c r="AF1163" i="5"/>
  <c r="AE1163" i="5"/>
  <c r="AD1163" i="5"/>
  <c r="AC1163" i="5"/>
  <c r="AH1162" i="5"/>
  <c r="AG1162" i="5"/>
  <c r="AF1162" i="5"/>
  <c r="AE1162" i="5"/>
  <c r="AD1162" i="5"/>
  <c r="AC1162" i="5"/>
  <c r="AH1161" i="5"/>
  <c r="AG1161" i="5"/>
  <c r="AF1161" i="5"/>
  <c r="AE1161" i="5"/>
  <c r="AD1161" i="5"/>
  <c r="AC1161" i="5"/>
  <c r="AH1160" i="5"/>
  <c r="AG1160" i="5"/>
  <c r="AF1160" i="5"/>
  <c r="AE1160" i="5"/>
  <c r="AD1160" i="5"/>
  <c r="AC1160" i="5"/>
  <c r="AH1159" i="5"/>
  <c r="AG1159" i="5"/>
  <c r="AF1159" i="5"/>
  <c r="AE1159" i="5"/>
  <c r="AD1159" i="5"/>
  <c r="AC1159" i="5"/>
  <c r="AH1158" i="5"/>
  <c r="AG1158" i="5"/>
  <c r="AF1158" i="5"/>
  <c r="AE1158" i="5"/>
  <c r="AD1158" i="5"/>
  <c r="AC1158" i="5"/>
  <c r="AH1157" i="5"/>
  <c r="AG1157" i="5"/>
  <c r="AF1157" i="5"/>
  <c r="AE1157" i="5"/>
  <c r="AD1157" i="5"/>
  <c r="AC1157" i="5"/>
  <c r="AH1156" i="5"/>
  <c r="AG1156" i="5"/>
  <c r="AF1156" i="5"/>
  <c r="AE1156" i="5"/>
  <c r="AD1156" i="5"/>
  <c r="AC1156" i="5"/>
  <c r="AH1155" i="5"/>
  <c r="AG1155" i="5"/>
  <c r="AF1155" i="5"/>
  <c r="AE1155" i="5"/>
  <c r="AD1155" i="5"/>
  <c r="AC1155" i="5"/>
  <c r="AH1154" i="5"/>
  <c r="AG1154" i="5"/>
  <c r="AF1154" i="5"/>
  <c r="AE1154" i="5"/>
  <c r="AD1154" i="5"/>
  <c r="AC1154" i="5"/>
  <c r="AH1153" i="5"/>
  <c r="AG1153" i="5"/>
  <c r="AF1153" i="5"/>
  <c r="AE1153" i="5"/>
  <c r="AD1153" i="5"/>
  <c r="AC1153" i="5"/>
  <c r="AH1152" i="5"/>
  <c r="AG1152" i="5"/>
  <c r="AF1152" i="5"/>
  <c r="AE1152" i="5"/>
  <c r="AD1152" i="5"/>
  <c r="AC1152" i="5"/>
  <c r="AH1151" i="5"/>
  <c r="AG1151" i="5"/>
  <c r="AF1151" i="5"/>
  <c r="AE1151" i="5"/>
  <c r="AD1151" i="5"/>
  <c r="AC1151" i="5"/>
  <c r="AH1150" i="5"/>
  <c r="AG1150" i="5"/>
  <c r="AF1150" i="5"/>
  <c r="AE1150" i="5"/>
  <c r="AD1150" i="5"/>
  <c r="AC1150" i="5"/>
  <c r="AH1149" i="5"/>
  <c r="AG1149" i="5"/>
  <c r="AF1149" i="5"/>
  <c r="AE1149" i="5"/>
  <c r="AD1149" i="5"/>
  <c r="AC1149" i="5"/>
  <c r="AH1148" i="5"/>
  <c r="AG1148" i="5"/>
  <c r="AF1148" i="5"/>
  <c r="AE1148" i="5"/>
  <c r="AD1148" i="5"/>
  <c r="AC1148" i="5"/>
  <c r="AH1147" i="5"/>
  <c r="AG1147" i="5"/>
  <c r="AF1147" i="5"/>
  <c r="AE1147" i="5"/>
  <c r="AD1147" i="5"/>
  <c r="AC1147" i="5"/>
  <c r="AH1146" i="5"/>
  <c r="AG1146" i="5"/>
  <c r="AF1146" i="5"/>
  <c r="AE1146" i="5"/>
  <c r="AD1146" i="5"/>
  <c r="AC1146" i="5"/>
  <c r="AH1145" i="5"/>
  <c r="AG1145" i="5"/>
  <c r="AF1145" i="5"/>
  <c r="AE1145" i="5"/>
  <c r="AD1145" i="5"/>
  <c r="AC1145" i="5"/>
  <c r="AH1144" i="5"/>
  <c r="AG1144" i="5"/>
  <c r="AF1144" i="5"/>
  <c r="AE1144" i="5"/>
  <c r="AD1144" i="5"/>
  <c r="AC1144" i="5"/>
  <c r="AH1143" i="5"/>
  <c r="AG1143" i="5"/>
  <c r="AF1143" i="5"/>
  <c r="AE1143" i="5"/>
  <c r="AD1143" i="5"/>
  <c r="AC1143" i="5"/>
  <c r="AH1142" i="5"/>
  <c r="AG1142" i="5"/>
  <c r="AF1142" i="5"/>
  <c r="AE1142" i="5"/>
  <c r="AD1142" i="5"/>
  <c r="AC1142" i="5"/>
  <c r="AH1141" i="5"/>
  <c r="AG1141" i="5"/>
  <c r="AF1141" i="5"/>
  <c r="AE1141" i="5"/>
  <c r="AD1141" i="5"/>
  <c r="AC1141" i="5"/>
  <c r="AH1140" i="5"/>
  <c r="AG1140" i="5"/>
  <c r="AF1140" i="5"/>
  <c r="AE1140" i="5"/>
  <c r="AD1140" i="5"/>
  <c r="AC1140" i="5"/>
  <c r="AH1139" i="5"/>
  <c r="AG1139" i="5"/>
  <c r="AF1139" i="5"/>
  <c r="AE1139" i="5"/>
  <c r="AD1139" i="5"/>
  <c r="AC1139" i="5"/>
  <c r="AH1138" i="5"/>
  <c r="AG1138" i="5"/>
  <c r="AF1138" i="5"/>
  <c r="AE1138" i="5"/>
  <c r="AD1138" i="5"/>
  <c r="AC1138" i="5"/>
  <c r="AH1137" i="5"/>
  <c r="AG1137" i="5"/>
  <c r="AF1137" i="5"/>
  <c r="AE1137" i="5"/>
  <c r="AD1137" i="5"/>
  <c r="AC1137" i="5"/>
  <c r="AH1136" i="5"/>
  <c r="AG1136" i="5"/>
  <c r="AF1136" i="5"/>
  <c r="AE1136" i="5"/>
  <c r="AD1136" i="5"/>
  <c r="AC1136" i="5"/>
  <c r="AH1135" i="5"/>
  <c r="AG1135" i="5"/>
  <c r="AF1135" i="5"/>
  <c r="AE1135" i="5"/>
  <c r="AD1135" i="5"/>
  <c r="AC1135" i="5"/>
  <c r="AH1134" i="5"/>
  <c r="AG1134" i="5"/>
  <c r="AF1134" i="5"/>
  <c r="AE1134" i="5"/>
  <c r="AD1134" i="5"/>
  <c r="AC1134" i="5"/>
  <c r="AH1133" i="5"/>
  <c r="AG1133" i="5"/>
  <c r="AF1133" i="5"/>
  <c r="AE1133" i="5"/>
  <c r="AD1133" i="5"/>
  <c r="AC1133" i="5"/>
  <c r="AH1132" i="5"/>
  <c r="AG1132" i="5"/>
  <c r="AF1132" i="5"/>
  <c r="AE1132" i="5"/>
  <c r="AD1132" i="5"/>
  <c r="AC1132" i="5"/>
  <c r="AH1131" i="5"/>
  <c r="AG1131" i="5"/>
  <c r="AF1131" i="5"/>
  <c r="AE1131" i="5"/>
  <c r="AD1131" i="5"/>
  <c r="AC1131" i="5"/>
  <c r="AH1130" i="5"/>
  <c r="AG1130" i="5"/>
  <c r="AF1130" i="5"/>
  <c r="AE1130" i="5"/>
  <c r="AD1130" i="5"/>
  <c r="AC1130" i="5"/>
  <c r="AH1129" i="5"/>
  <c r="AG1129" i="5"/>
  <c r="AF1129" i="5"/>
  <c r="AE1129" i="5"/>
  <c r="AD1129" i="5"/>
  <c r="AC1129" i="5"/>
  <c r="AH1128" i="5"/>
  <c r="AG1128" i="5"/>
  <c r="AF1128" i="5"/>
  <c r="AE1128" i="5"/>
  <c r="AD1128" i="5"/>
  <c r="AC1128" i="5"/>
  <c r="AH1127" i="5"/>
  <c r="AG1127" i="5"/>
  <c r="AF1127" i="5"/>
  <c r="AE1127" i="5"/>
  <c r="AD1127" i="5"/>
  <c r="AC1127" i="5"/>
  <c r="AH1126" i="5"/>
  <c r="AG1126" i="5"/>
  <c r="AF1126" i="5"/>
  <c r="AE1126" i="5"/>
  <c r="AD1126" i="5"/>
  <c r="AC1126" i="5"/>
  <c r="AH1125" i="5"/>
  <c r="AG1125" i="5"/>
  <c r="AF1125" i="5"/>
  <c r="AE1125" i="5"/>
  <c r="AD1125" i="5"/>
  <c r="AC1125" i="5"/>
  <c r="AH1124" i="5"/>
  <c r="AG1124" i="5"/>
  <c r="AF1124" i="5"/>
  <c r="AE1124" i="5"/>
  <c r="AD1124" i="5"/>
  <c r="AC1124" i="5"/>
  <c r="AH1123" i="5"/>
  <c r="AG1123" i="5"/>
  <c r="AF1123" i="5"/>
  <c r="AE1123" i="5"/>
  <c r="AD1123" i="5"/>
  <c r="AC1123" i="5"/>
  <c r="AH1122" i="5"/>
  <c r="AG1122" i="5"/>
  <c r="AF1122" i="5"/>
  <c r="AE1122" i="5"/>
  <c r="AD1122" i="5"/>
  <c r="AC1122" i="5"/>
  <c r="AH1121" i="5"/>
  <c r="AG1121" i="5"/>
  <c r="AF1121" i="5"/>
  <c r="AE1121" i="5"/>
  <c r="AD1121" i="5"/>
  <c r="AC1121" i="5"/>
  <c r="AH1120" i="5"/>
  <c r="AG1120" i="5"/>
  <c r="AF1120" i="5"/>
  <c r="AE1120" i="5"/>
  <c r="AD1120" i="5"/>
  <c r="AC1120" i="5"/>
  <c r="AH1119" i="5"/>
  <c r="AG1119" i="5"/>
  <c r="AF1119" i="5"/>
  <c r="AE1119" i="5"/>
  <c r="AD1119" i="5"/>
  <c r="AC1119" i="5"/>
  <c r="AH1118" i="5"/>
  <c r="AG1118" i="5"/>
  <c r="AF1118" i="5"/>
  <c r="AE1118" i="5"/>
  <c r="AD1118" i="5"/>
  <c r="AC1118" i="5"/>
  <c r="AH1117" i="5"/>
  <c r="AG1117" i="5"/>
  <c r="AF1117" i="5"/>
  <c r="AE1117" i="5"/>
  <c r="AD1117" i="5"/>
  <c r="AC1117" i="5"/>
  <c r="AH1116" i="5"/>
  <c r="AG1116" i="5"/>
  <c r="AF1116" i="5"/>
  <c r="AE1116" i="5"/>
  <c r="AD1116" i="5"/>
  <c r="AC1116" i="5"/>
  <c r="AH1115" i="5"/>
  <c r="AG1115" i="5"/>
  <c r="AF1115" i="5"/>
  <c r="AE1115" i="5"/>
  <c r="AD1115" i="5"/>
  <c r="AC1115" i="5"/>
  <c r="AH1114" i="5"/>
  <c r="AG1114" i="5"/>
  <c r="AF1114" i="5"/>
  <c r="AE1114" i="5"/>
  <c r="AD1114" i="5"/>
  <c r="AC1114" i="5"/>
  <c r="AH1113" i="5"/>
  <c r="AG1113" i="5"/>
  <c r="AF1113" i="5"/>
  <c r="AE1113" i="5"/>
  <c r="AD1113" i="5"/>
  <c r="AC1113" i="5"/>
  <c r="AH1112" i="5"/>
  <c r="AG1112" i="5"/>
  <c r="AF1112" i="5"/>
  <c r="AE1112" i="5"/>
  <c r="AD1112" i="5"/>
  <c r="AC1112" i="5"/>
  <c r="AH1111" i="5"/>
  <c r="AG1111" i="5"/>
  <c r="AF1111" i="5"/>
  <c r="AE1111" i="5"/>
  <c r="AD1111" i="5"/>
  <c r="AC1111" i="5"/>
  <c r="AH1110" i="5"/>
  <c r="AG1110" i="5"/>
  <c r="AF1110" i="5"/>
  <c r="AE1110" i="5"/>
  <c r="AD1110" i="5"/>
  <c r="AC1110" i="5"/>
  <c r="AH1109" i="5"/>
  <c r="AG1109" i="5"/>
  <c r="AF1109" i="5"/>
  <c r="AE1109" i="5"/>
  <c r="AD1109" i="5"/>
  <c r="AC1109" i="5"/>
  <c r="AH1108" i="5"/>
  <c r="AG1108" i="5"/>
  <c r="AF1108" i="5"/>
  <c r="AE1108" i="5"/>
  <c r="AD1108" i="5"/>
  <c r="AC1108" i="5"/>
  <c r="AH1107" i="5"/>
  <c r="AG1107" i="5"/>
  <c r="AF1107" i="5"/>
  <c r="AE1107" i="5"/>
  <c r="AD1107" i="5"/>
  <c r="AC1107" i="5"/>
  <c r="AH1106" i="5"/>
  <c r="AG1106" i="5"/>
  <c r="AF1106" i="5"/>
  <c r="AE1106" i="5"/>
  <c r="AD1106" i="5"/>
  <c r="AC1106" i="5"/>
  <c r="AH1105" i="5"/>
  <c r="AG1105" i="5"/>
  <c r="AF1105" i="5"/>
  <c r="AE1105" i="5"/>
  <c r="AD1105" i="5"/>
  <c r="AC1105" i="5"/>
  <c r="AH1104" i="5"/>
  <c r="AG1104" i="5"/>
  <c r="AF1104" i="5"/>
  <c r="AE1104" i="5"/>
  <c r="AD1104" i="5"/>
  <c r="AC1104" i="5"/>
  <c r="AH1103" i="5"/>
  <c r="AG1103" i="5"/>
  <c r="AF1103" i="5"/>
  <c r="AE1103" i="5"/>
  <c r="AD1103" i="5"/>
  <c r="AC1103" i="5"/>
  <c r="AH1102" i="5"/>
  <c r="AG1102" i="5"/>
  <c r="AF1102" i="5"/>
  <c r="AE1102" i="5"/>
  <c r="AD1102" i="5"/>
  <c r="AC1102" i="5"/>
  <c r="AH1101" i="5"/>
  <c r="AG1101" i="5"/>
  <c r="AF1101" i="5"/>
  <c r="AE1101" i="5"/>
  <c r="AD1101" i="5"/>
  <c r="AC1101" i="5"/>
  <c r="AH1100" i="5"/>
  <c r="AG1100" i="5"/>
  <c r="AF1100" i="5"/>
  <c r="AE1100" i="5"/>
  <c r="AD1100" i="5"/>
  <c r="AC1100" i="5"/>
  <c r="AH1099" i="5"/>
  <c r="AG1099" i="5"/>
  <c r="AF1099" i="5"/>
  <c r="AE1099" i="5"/>
  <c r="AD1099" i="5"/>
  <c r="AC1099" i="5"/>
  <c r="AH1098" i="5"/>
  <c r="AG1098" i="5"/>
  <c r="AF1098" i="5"/>
  <c r="AE1098" i="5"/>
  <c r="AD1098" i="5"/>
  <c r="AC1098" i="5"/>
  <c r="AH1097" i="5"/>
  <c r="AG1097" i="5"/>
  <c r="AF1097" i="5"/>
  <c r="AE1097" i="5"/>
  <c r="AD1097" i="5"/>
  <c r="AC1097" i="5"/>
  <c r="AH1096" i="5"/>
  <c r="AG1096" i="5"/>
  <c r="AF1096" i="5"/>
  <c r="AE1096" i="5"/>
  <c r="AD1096" i="5"/>
  <c r="AC1096" i="5"/>
  <c r="AH1095" i="5"/>
  <c r="AG1095" i="5"/>
  <c r="AF1095" i="5"/>
  <c r="AE1095" i="5"/>
  <c r="AD1095" i="5"/>
  <c r="AC1095" i="5"/>
  <c r="AH1094" i="5"/>
  <c r="AG1094" i="5"/>
  <c r="AF1094" i="5"/>
  <c r="AE1094" i="5"/>
  <c r="AD1094" i="5"/>
  <c r="AC1094" i="5"/>
  <c r="AH1093" i="5"/>
  <c r="AG1093" i="5"/>
  <c r="AF1093" i="5"/>
  <c r="AE1093" i="5"/>
  <c r="AD1093" i="5"/>
  <c r="AC1093" i="5"/>
  <c r="AH1092" i="5"/>
  <c r="AG1092" i="5"/>
  <c r="AF1092" i="5"/>
  <c r="AE1092" i="5"/>
  <c r="AD1092" i="5"/>
  <c r="AC1092" i="5"/>
  <c r="AH1091" i="5"/>
  <c r="AG1091" i="5"/>
  <c r="AF1091" i="5"/>
  <c r="AE1091" i="5"/>
  <c r="AD1091" i="5"/>
  <c r="AC1091" i="5"/>
  <c r="AH1090" i="5"/>
  <c r="AG1090" i="5"/>
  <c r="AF1090" i="5"/>
  <c r="AE1090" i="5"/>
  <c r="AD1090" i="5"/>
  <c r="AC1090" i="5"/>
  <c r="AH1089" i="5"/>
  <c r="AG1089" i="5"/>
  <c r="AF1089" i="5"/>
  <c r="AE1089" i="5"/>
  <c r="AD1089" i="5"/>
  <c r="AC1089" i="5"/>
  <c r="AH1088" i="5"/>
  <c r="AG1088" i="5"/>
  <c r="AF1088" i="5"/>
  <c r="AE1088" i="5"/>
  <c r="AD1088" i="5"/>
  <c r="AC1088" i="5"/>
  <c r="AH1087" i="5"/>
  <c r="AG1087" i="5"/>
  <c r="AF1087" i="5"/>
  <c r="AE1087" i="5"/>
  <c r="AD1087" i="5"/>
  <c r="AC1087" i="5"/>
  <c r="AH1086" i="5"/>
  <c r="AG1086" i="5"/>
  <c r="AF1086" i="5"/>
  <c r="AE1086" i="5"/>
  <c r="AD1086" i="5"/>
  <c r="AC1086" i="5"/>
  <c r="AH1085" i="5"/>
  <c r="AG1085" i="5"/>
  <c r="AF1085" i="5"/>
  <c r="AE1085" i="5"/>
  <c r="AD1085" i="5"/>
  <c r="AC1085" i="5"/>
  <c r="AH1084" i="5"/>
  <c r="AG1084" i="5"/>
  <c r="AF1084" i="5"/>
  <c r="AE1084" i="5"/>
  <c r="AD1084" i="5"/>
  <c r="AC1084" i="5"/>
  <c r="AH1083" i="5"/>
  <c r="AG1083" i="5"/>
  <c r="AF1083" i="5"/>
  <c r="AE1083" i="5"/>
  <c r="AD1083" i="5"/>
  <c r="AC1083" i="5"/>
  <c r="AH1082" i="5"/>
  <c r="AG1082" i="5"/>
  <c r="AF1082" i="5"/>
  <c r="AE1082" i="5"/>
  <c r="AD1082" i="5"/>
  <c r="AC1082" i="5"/>
  <c r="AH1081" i="5"/>
  <c r="AG1081" i="5"/>
  <c r="AF1081" i="5"/>
  <c r="AE1081" i="5"/>
  <c r="AD1081" i="5"/>
  <c r="AC1081" i="5"/>
  <c r="AH1080" i="5"/>
  <c r="AG1080" i="5"/>
  <c r="AF1080" i="5"/>
  <c r="AE1080" i="5"/>
  <c r="AD1080" i="5"/>
  <c r="AC1080" i="5"/>
  <c r="AH1079" i="5"/>
  <c r="AG1079" i="5"/>
  <c r="AF1079" i="5"/>
  <c r="AE1079" i="5"/>
  <c r="AD1079" i="5"/>
  <c r="AC1079" i="5"/>
  <c r="AH1078" i="5"/>
  <c r="AG1078" i="5"/>
  <c r="AF1078" i="5"/>
  <c r="AE1078" i="5"/>
  <c r="AD1078" i="5"/>
  <c r="AC1078" i="5"/>
  <c r="AH1077" i="5"/>
  <c r="AG1077" i="5"/>
  <c r="AF1077" i="5"/>
  <c r="AE1077" i="5"/>
  <c r="AD1077" i="5"/>
  <c r="AC1077" i="5"/>
  <c r="AH1076" i="5"/>
  <c r="AG1076" i="5"/>
  <c r="AF1076" i="5"/>
  <c r="AE1076" i="5"/>
  <c r="AD1076" i="5"/>
  <c r="AC1076" i="5"/>
  <c r="AH1075" i="5"/>
  <c r="AG1075" i="5"/>
  <c r="AF1075" i="5"/>
  <c r="AE1075" i="5"/>
  <c r="AD1075" i="5"/>
  <c r="AC1075" i="5"/>
  <c r="AH1074" i="5"/>
  <c r="AG1074" i="5"/>
  <c r="AF1074" i="5"/>
  <c r="AE1074" i="5"/>
  <c r="AD1074" i="5"/>
  <c r="AC1074" i="5"/>
  <c r="AH1073" i="5"/>
  <c r="AG1073" i="5"/>
  <c r="AF1073" i="5"/>
  <c r="AE1073" i="5"/>
  <c r="AD1073" i="5"/>
  <c r="AC1073" i="5"/>
  <c r="AH1072" i="5"/>
  <c r="AG1072" i="5"/>
  <c r="AF1072" i="5"/>
  <c r="AE1072" i="5"/>
  <c r="AD1072" i="5"/>
  <c r="AC1072" i="5"/>
  <c r="AH1071" i="5"/>
  <c r="AG1071" i="5"/>
  <c r="AF1071" i="5"/>
  <c r="AE1071" i="5"/>
  <c r="AD1071" i="5"/>
  <c r="AC1071" i="5"/>
  <c r="AH1070" i="5"/>
  <c r="AG1070" i="5"/>
  <c r="AF1070" i="5"/>
  <c r="AE1070" i="5"/>
  <c r="AD1070" i="5"/>
  <c r="AC1070" i="5"/>
  <c r="AH1069" i="5"/>
  <c r="AG1069" i="5"/>
  <c r="AF1069" i="5"/>
  <c r="AE1069" i="5"/>
  <c r="AD1069" i="5"/>
  <c r="AC1069" i="5"/>
  <c r="AH1068" i="5"/>
  <c r="AG1068" i="5"/>
  <c r="AF1068" i="5"/>
  <c r="AE1068" i="5"/>
  <c r="AD1068" i="5"/>
  <c r="AC1068" i="5"/>
  <c r="AH1067" i="5"/>
  <c r="AG1067" i="5"/>
  <c r="AF1067" i="5"/>
  <c r="AE1067" i="5"/>
  <c r="AD1067" i="5"/>
  <c r="AC1067" i="5"/>
  <c r="AH1066" i="5"/>
  <c r="AG1066" i="5"/>
  <c r="AF1066" i="5"/>
  <c r="AE1066" i="5"/>
  <c r="AD1066" i="5"/>
  <c r="AC1066" i="5"/>
  <c r="AH1065" i="5"/>
  <c r="AG1065" i="5"/>
  <c r="AF1065" i="5"/>
  <c r="AE1065" i="5"/>
  <c r="AD1065" i="5"/>
  <c r="AC1065" i="5"/>
  <c r="AH1064" i="5"/>
  <c r="AG1064" i="5"/>
  <c r="AF1064" i="5"/>
  <c r="AE1064" i="5"/>
  <c r="AD1064" i="5"/>
  <c r="AC1064" i="5"/>
  <c r="AH1063" i="5"/>
  <c r="AG1063" i="5"/>
  <c r="AF1063" i="5"/>
  <c r="AE1063" i="5"/>
  <c r="AD1063" i="5"/>
  <c r="AC1063" i="5"/>
  <c r="AH1062" i="5"/>
  <c r="AG1062" i="5"/>
  <c r="AF1062" i="5"/>
  <c r="AE1062" i="5"/>
  <c r="AD1062" i="5"/>
  <c r="AC1062" i="5"/>
  <c r="AH1061" i="5"/>
  <c r="AG1061" i="5"/>
  <c r="AF1061" i="5"/>
  <c r="AE1061" i="5"/>
  <c r="AD1061" i="5"/>
  <c r="AC1061" i="5"/>
  <c r="AH1060" i="5"/>
  <c r="AG1060" i="5"/>
  <c r="AF1060" i="5"/>
  <c r="AE1060" i="5"/>
  <c r="AD1060" i="5"/>
  <c r="AC1060" i="5"/>
  <c r="AH1059" i="5"/>
  <c r="AG1059" i="5"/>
  <c r="AF1059" i="5"/>
  <c r="AE1059" i="5"/>
  <c r="AD1059" i="5"/>
  <c r="AC1059" i="5"/>
  <c r="AH1058" i="5"/>
  <c r="AG1058" i="5"/>
  <c r="AF1058" i="5"/>
  <c r="AE1058" i="5"/>
  <c r="AD1058" i="5"/>
  <c r="AC1058" i="5"/>
  <c r="AH1057" i="5"/>
  <c r="AG1057" i="5"/>
  <c r="AF1057" i="5"/>
  <c r="AE1057" i="5"/>
  <c r="AD1057" i="5"/>
  <c r="AC1057" i="5"/>
  <c r="AH1056" i="5"/>
  <c r="AG1056" i="5"/>
  <c r="AF1056" i="5"/>
  <c r="AE1056" i="5"/>
  <c r="AD1056" i="5"/>
  <c r="AC1056" i="5"/>
  <c r="AH1055" i="5"/>
  <c r="AG1055" i="5"/>
  <c r="AF1055" i="5"/>
  <c r="AE1055" i="5"/>
  <c r="AD1055" i="5"/>
  <c r="AC1055" i="5"/>
  <c r="AH1054" i="5"/>
  <c r="AG1054" i="5"/>
  <c r="AF1054" i="5"/>
  <c r="AE1054" i="5"/>
  <c r="AD1054" i="5"/>
  <c r="AC1054" i="5"/>
  <c r="AH1053" i="5"/>
  <c r="AG1053" i="5"/>
  <c r="AF1053" i="5"/>
  <c r="AE1053" i="5"/>
  <c r="AD1053" i="5"/>
  <c r="AC1053" i="5"/>
  <c r="AH1052" i="5"/>
  <c r="AG1052" i="5"/>
  <c r="AF1052" i="5"/>
  <c r="AE1052" i="5"/>
  <c r="AD1052" i="5"/>
  <c r="AC1052" i="5"/>
  <c r="AH1051" i="5"/>
  <c r="AG1051" i="5"/>
  <c r="AF1051" i="5"/>
  <c r="AE1051" i="5"/>
  <c r="AD1051" i="5"/>
  <c r="AC1051" i="5"/>
  <c r="AH1050" i="5"/>
  <c r="AG1050" i="5"/>
  <c r="AF1050" i="5"/>
  <c r="AE1050" i="5"/>
  <c r="AD1050" i="5"/>
  <c r="AC1050" i="5"/>
  <c r="AH1049" i="5"/>
  <c r="AG1049" i="5"/>
  <c r="AF1049" i="5"/>
  <c r="AE1049" i="5"/>
  <c r="AD1049" i="5"/>
  <c r="AC1049" i="5"/>
  <c r="AH1048" i="5"/>
  <c r="AG1048" i="5"/>
  <c r="AF1048" i="5"/>
  <c r="AE1048" i="5"/>
  <c r="AD1048" i="5"/>
  <c r="AC1048" i="5"/>
  <c r="AH1047" i="5"/>
  <c r="AG1047" i="5"/>
  <c r="AF1047" i="5"/>
  <c r="AE1047" i="5"/>
  <c r="AD1047" i="5"/>
  <c r="AC1047" i="5"/>
  <c r="AH1046" i="5"/>
  <c r="AG1046" i="5"/>
  <c r="AF1046" i="5"/>
  <c r="AE1046" i="5"/>
  <c r="AD1046" i="5"/>
  <c r="AC1046" i="5"/>
  <c r="AH1045" i="5"/>
  <c r="AG1045" i="5"/>
  <c r="AF1045" i="5"/>
  <c r="AE1045" i="5"/>
  <c r="AD1045" i="5"/>
  <c r="AC1045" i="5"/>
  <c r="AH1044" i="5"/>
  <c r="AG1044" i="5"/>
  <c r="AF1044" i="5"/>
  <c r="AE1044" i="5"/>
  <c r="AD1044" i="5"/>
  <c r="AC1044" i="5"/>
  <c r="AH1043" i="5"/>
  <c r="AG1043" i="5"/>
  <c r="AF1043" i="5"/>
  <c r="AE1043" i="5"/>
  <c r="AD1043" i="5"/>
  <c r="AC1043" i="5"/>
  <c r="AH1042" i="5"/>
  <c r="AG1042" i="5"/>
  <c r="AF1042" i="5"/>
  <c r="AE1042" i="5"/>
  <c r="AD1042" i="5"/>
  <c r="AC1042" i="5"/>
  <c r="AH1041" i="5"/>
  <c r="AG1041" i="5"/>
  <c r="AF1041" i="5"/>
  <c r="AE1041" i="5"/>
  <c r="AD1041" i="5"/>
  <c r="AC1041" i="5"/>
  <c r="AH1040" i="5"/>
  <c r="AG1040" i="5"/>
  <c r="AF1040" i="5"/>
  <c r="AE1040" i="5"/>
  <c r="AD1040" i="5"/>
  <c r="AC1040" i="5"/>
  <c r="AH1039" i="5"/>
  <c r="AG1039" i="5"/>
  <c r="AF1039" i="5"/>
  <c r="AE1039" i="5"/>
  <c r="AD1039" i="5"/>
  <c r="AC1039" i="5"/>
  <c r="AH1038" i="5"/>
  <c r="AG1038" i="5"/>
  <c r="AF1038" i="5"/>
  <c r="AE1038" i="5"/>
  <c r="AD1038" i="5"/>
  <c r="AC1038" i="5"/>
  <c r="AH1037" i="5"/>
  <c r="AG1037" i="5"/>
  <c r="AF1037" i="5"/>
  <c r="AE1037" i="5"/>
  <c r="AD1037" i="5"/>
  <c r="AC1037" i="5"/>
  <c r="AH1036" i="5"/>
  <c r="AG1036" i="5"/>
  <c r="AF1036" i="5"/>
  <c r="AE1036" i="5"/>
  <c r="AD1036" i="5"/>
  <c r="AC1036" i="5"/>
  <c r="AH1035" i="5"/>
  <c r="AG1035" i="5"/>
  <c r="AF1035" i="5"/>
  <c r="AE1035" i="5"/>
  <c r="AD1035" i="5"/>
  <c r="AC1035" i="5"/>
  <c r="AH1034" i="5"/>
  <c r="AG1034" i="5"/>
  <c r="AF1034" i="5"/>
  <c r="AE1034" i="5"/>
  <c r="AD1034" i="5"/>
  <c r="AC1034" i="5"/>
  <c r="AH1033" i="5"/>
  <c r="AG1033" i="5"/>
  <c r="AF1033" i="5"/>
  <c r="AE1033" i="5"/>
  <c r="AD1033" i="5"/>
  <c r="AC1033" i="5"/>
  <c r="AH1032" i="5"/>
  <c r="AG1032" i="5"/>
  <c r="AF1032" i="5"/>
  <c r="AE1032" i="5"/>
  <c r="AD1032" i="5"/>
  <c r="AC1032" i="5"/>
  <c r="AH1031" i="5"/>
  <c r="AG1031" i="5"/>
  <c r="AF1031" i="5"/>
  <c r="AE1031" i="5"/>
  <c r="AD1031" i="5"/>
  <c r="AC1031" i="5"/>
  <c r="AH1030" i="5"/>
  <c r="AG1030" i="5"/>
  <c r="AF1030" i="5"/>
  <c r="AE1030" i="5"/>
  <c r="AD1030" i="5"/>
  <c r="AC1030" i="5"/>
  <c r="AH1029" i="5"/>
  <c r="AG1029" i="5"/>
  <c r="AF1029" i="5"/>
  <c r="AE1029" i="5"/>
  <c r="AD1029" i="5"/>
  <c r="AC1029" i="5"/>
  <c r="AH1028" i="5"/>
  <c r="AG1028" i="5"/>
  <c r="AF1028" i="5"/>
  <c r="AE1028" i="5"/>
  <c r="AD1028" i="5"/>
  <c r="AC1028" i="5"/>
  <c r="AH1027" i="5"/>
  <c r="AG1027" i="5"/>
  <c r="AF1027" i="5"/>
  <c r="AE1027" i="5"/>
  <c r="AD1027" i="5"/>
  <c r="AC1027" i="5"/>
  <c r="AH1026" i="5"/>
  <c r="AG1026" i="5"/>
  <c r="AF1026" i="5"/>
  <c r="AE1026" i="5"/>
  <c r="AD1026" i="5"/>
  <c r="AC1026" i="5"/>
  <c r="AH1025" i="5"/>
  <c r="AG1025" i="5"/>
  <c r="AF1025" i="5"/>
  <c r="AE1025" i="5"/>
  <c r="AD1025" i="5"/>
  <c r="AC1025" i="5"/>
  <c r="AH1024" i="5"/>
  <c r="AG1024" i="5"/>
  <c r="AF1024" i="5"/>
  <c r="AE1024" i="5"/>
  <c r="AD1024" i="5"/>
  <c r="AC1024" i="5"/>
  <c r="AH1023" i="5"/>
  <c r="AG1023" i="5"/>
  <c r="AF1023" i="5"/>
  <c r="AE1023" i="5"/>
  <c r="AD1023" i="5"/>
  <c r="AC1023" i="5"/>
  <c r="AH1022" i="5"/>
  <c r="AG1022" i="5"/>
  <c r="AF1022" i="5"/>
  <c r="AE1022" i="5"/>
  <c r="AD1022" i="5"/>
  <c r="AC1022" i="5"/>
  <c r="AH1021" i="5"/>
  <c r="AG1021" i="5"/>
  <c r="AF1021" i="5"/>
  <c r="AE1021" i="5"/>
  <c r="AD1021" i="5"/>
  <c r="AC1021" i="5"/>
  <c r="AH1020" i="5"/>
  <c r="AG1020" i="5"/>
  <c r="AF1020" i="5"/>
  <c r="AE1020" i="5"/>
  <c r="AD1020" i="5"/>
  <c r="AC1020" i="5"/>
  <c r="AH1019" i="5"/>
  <c r="AG1019" i="5"/>
  <c r="AF1019" i="5"/>
  <c r="AE1019" i="5"/>
  <c r="AD1019" i="5"/>
  <c r="AC1019" i="5"/>
  <c r="AH1018" i="5"/>
  <c r="AG1018" i="5"/>
  <c r="AF1018" i="5"/>
  <c r="AE1018" i="5"/>
  <c r="AD1018" i="5"/>
  <c r="AC1018" i="5"/>
  <c r="AH1017" i="5"/>
  <c r="AG1017" i="5"/>
  <c r="AF1017" i="5"/>
  <c r="AE1017" i="5"/>
  <c r="AD1017" i="5"/>
  <c r="AC1017" i="5"/>
  <c r="AH1016" i="5"/>
  <c r="AG1016" i="5"/>
  <c r="AF1016" i="5"/>
  <c r="AE1016" i="5"/>
  <c r="AD1016" i="5"/>
  <c r="AC1016" i="5"/>
  <c r="AH1015" i="5"/>
  <c r="AG1015" i="5"/>
  <c r="AF1015" i="5"/>
  <c r="AE1015" i="5"/>
  <c r="AD1015" i="5"/>
  <c r="AC1015" i="5"/>
  <c r="AH1014" i="5"/>
  <c r="AG1014" i="5"/>
  <c r="AF1014" i="5"/>
  <c r="AE1014" i="5"/>
  <c r="AD1014" i="5"/>
  <c r="AC1014" i="5"/>
  <c r="AH1013" i="5"/>
  <c r="AG1013" i="5"/>
  <c r="AF1013" i="5"/>
  <c r="AE1013" i="5"/>
  <c r="AD1013" i="5"/>
  <c r="AC1013" i="5"/>
  <c r="AH1012" i="5"/>
  <c r="AG1012" i="5"/>
  <c r="AF1012" i="5"/>
  <c r="AE1012" i="5"/>
  <c r="AD1012" i="5"/>
  <c r="AC1012" i="5"/>
  <c r="AH1011" i="5"/>
  <c r="AG1011" i="5"/>
  <c r="AF1011" i="5"/>
  <c r="AE1011" i="5"/>
  <c r="AD1011" i="5"/>
  <c r="AC1011" i="5"/>
  <c r="AH1010" i="5"/>
  <c r="AG1010" i="5"/>
  <c r="AF1010" i="5"/>
  <c r="AE1010" i="5"/>
  <c r="AD1010" i="5"/>
  <c r="AC1010" i="5"/>
  <c r="AH1009" i="5"/>
  <c r="AG1009" i="5"/>
  <c r="AF1009" i="5"/>
  <c r="AE1009" i="5"/>
  <c r="AD1009" i="5"/>
  <c r="AC1009" i="5"/>
  <c r="AH1008" i="5"/>
  <c r="AG1008" i="5"/>
  <c r="AF1008" i="5"/>
  <c r="AE1008" i="5"/>
  <c r="AD1008" i="5"/>
  <c r="AC1008" i="5"/>
  <c r="AH1007" i="5"/>
  <c r="AG1007" i="5"/>
  <c r="AF1007" i="5"/>
  <c r="AE1007" i="5"/>
  <c r="AD1007" i="5"/>
  <c r="AC1007" i="5"/>
  <c r="AH1006" i="5"/>
  <c r="AG1006" i="5"/>
  <c r="AF1006" i="5"/>
  <c r="AE1006" i="5"/>
  <c r="AD1006" i="5"/>
  <c r="AC1006" i="5"/>
  <c r="AH1005" i="5"/>
  <c r="AG1005" i="5"/>
  <c r="AF1005" i="5"/>
  <c r="AE1005" i="5"/>
  <c r="AD1005" i="5"/>
  <c r="AC1005" i="5"/>
  <c r="AH1004" i="5"/>
  <c r="AG1004" i="5"/>
  <c r="AF1004" i="5"/>
  <c r="AE1004" i="5"/>
  <c r="AD1004" i="5"/>
  <c r="AC1004" i="5"/>
  <c r="AH1003" i="5"/>
  <c r="AG1003" i="5"/>
  <c r="AF1003" i="5"/>
  <c r="AE1003" i="5"/>
  <c r="AD1003" i="5"/>
  <c r="AC1003" i="5"/>
  <c r="AH1002" i="5"/>
  <c r="AG1002" i="5"/>
  <c r="AF1002" i="5"/>
  <c r="AE1002" i="5"/>
  <c r="AD1002" i="5"/>
  <c r="AC1002" i="5"/>
  <c r="AH1001" i="5"/>
  <c r="AG1001" i="5"/>
  <c r="AF1001" i="5"/>
  <c r="AE1001" i="5"/>
  <c r="AD1001" i="5"/>
  <c r="AC1001" i="5"/>
  <c r="AH1000" i="5"/>
  <c r="AG1000" i="5"/>
  <c r="AF1000" i="5"/>
  <c r="AE1000" i="5"/>
  <c r="AD1000" i="5"/>
  <c r="AC1000" i="5"/>
  <c r="AH999" i="5"/>
  <c r="AG999" i="5"/>
  <c r="AF999" i="5"/>
  <c r="AE999" i="5"/>
  <c r="AD999" i="5"/>
  <c r="AC999" i="5"/>
  <c r="AH998" i="5"/>
  <c r="AG998" i="5"/>
  <c r="AF998" i="5"/>
  <c r="AE998" i="5"/>
  <c r="AD998" i="5"/>
  <c r="AC998" i="5"/>
  <c r="AH997" i="5"/>
  <c r="AG997" i="5"/>
  <c r="AF997" i="5"/>
  <c r="AE997" i="5"/>
  <c r="AD997" i="5"/>
  <c r="AC997" i="5"/>
  <c r="AH996" i="5"/>
  <c r="AG996" i="5"/>
  <c r="AF996" i="5"/>
  <c r="AE996" i="5"/>
  <c r="AD996" i="5"/>
  <c r="AC996" i="5"/>
  <c r="AH995" i="5"/>
  <c r="AG995" i="5"/>
  <c r="AF995" i="5"/>
  <c r="AE995" i="5"/>
  <c r="AD995" i="5"/>
  <c r="AC995" i="5"/>
  <c r="AH994" i="5"/>
  <c r="AG994" i="5"/>
  <c r="AF994" i="5"/>
  <c r="AE994" i="5"/>
  <c r="AD994" i="5"/>
  <c r="AC994" i="5"/>
  <c r="AH993" i="5"/>
  <c r="AG993" i="5"/>
  <c r="AF993" i="5"/>
  <c r="AE993" i="5"/>
  <c r="AD993" i="5"/>
  <c r="AC993" i="5"/>
  <c r="AH992" i="5"/>
  <c r="AG992" i="5"/>
  <c r="AF992" i="5"/>
  <c r="AE992" i="5"/>
  <c r="AD992" i="5"/>
  <c r="AC992" i="5"/>
  <c r="AH991" i="5"/>
  <c r="AG991" i="5"/>
  <c r="AF991" i="5"/>
  <c r="AE991" i="5"/>
  <c r="AD991" i="5"/>
  <c r="AC991" i="5"/>
  <c r="AH990" i="5"/>
  <c r="AG990" i="5"/>
  <c r="AF990" i="5"/>
  <c r="AE990" i="5"/>
  <c r="AD990" i="5"/>
  <c r="AC990" i="5"/>
  <c r="AH989" i="5"/>
  <c r="AG989" i="5"/>
  <c r="AF989" i="5"/>
  <c r="AE989" i="5"/>
  <c r="AD989" i="5"/>
  <c r="AC989" i="5"/>
  <c r="AH988" i="5"/>
  <c r="AG988" i="5"/>
  <c r="AF988" i="5"/>
  <c r="AE988" i="5"/>
  <c r="AD988" i="5"/>
  <c r="AC988" i="5"/>
  <c r="AH987" i="5"/>
  <c r="AG987" i="5"/>
  <c r="AF987" i="5"/>
  <c r="AE987" i="5"/>
  <c r="AD987" i="5"/>
  <c r="AC987" i="5"/>
  <c r="AH986" i="5"/>
  <c r="AG986" i="5"/>
  <c r="AF986" i="5"/>
  <c r="AE986" i="5"/>
  <c r="AD986" i="5"/>
  <c r="AC986" i="5"/>
  <c r="AH985" i="5"/>
  <c r="AG985" i="5"/>
  <c r="AF985" i="5"/>
  <c r="AE985" i="5"/>
  <c r="AD985" i="5"/>
  <c r="AC985" i="5"/>
  <c r="AH984" i="5"/>
  <c r="AG984" i="5"/>
  <c r="AF984" i="5"/>
  <c r="AE984" i="5"/>
  <c r="AD984" i="5"/>
  <c r="AC984" i="5"/>
  <c r="AH983" i="5"/>
  <c r="AG983" i="5"/>
  <c r="AF983" i="5"/>
  <c r="AE983" i="5"/>
  <c r="AD983" i="5"/>
  <c r="AC983" i="5"/>
  <c r="AH982" i="5"/>
  <c r="AG982" i="5"/>
  <c r="AF982" i="5"/>
  <c r="AE982" i="5"/>
  <c r="AD982" i="5"/>
  <c r="AC982" i="5"/>
  <c r="AH981" i="5"/>
  <c r="AG981" i="5"/>
  <c r="AF981" i="5"/>
  <c r="AE981" i="5"/>
  <c r="AD981" i="5"/>
  <c r="AC981" i="5"/>
  <c r="AH980" i="5"/>
  <c r="AG980" i="5"/>
  <c r="AF980" i="5"/>
  <c r="AE980" i="5"/>
  <c r="AD980" i="5"/>
  <c r="AC980" i="5"/>
  <c r="AH979" i="5"/>
  <c r="AG979" i="5"/>
  <c r="AF979" i="5"/>
  <c r="AE979" i="5"/>
  <c r="AD979" i="5"/>
  <c r="AC979" i="5"/>
  <c r="AH978" i="5"/>
  <c r="AG978" i="5"/>
  <c r="AF978" i="5"/>
  <c r="AE978" i="5"/>
  <c r="AD978" i="5"/>
  <c r="AC978" i="5"/>
  <c r="AH977" i="5"/>
  <c r="AG977" i="5"/>
  <c r="AF977" i="5"/>
  <c r="AE977" i="5"/>
  <c r="AD977" i="5"/>
  <c r="AC977" i="5"/>
  <c r="AH976" i="5"/>
  <c r="AG976" i="5"/>
  <c r="AF976" i="5"/>
  <c r="AE976" i="5"/>
  <c r="AD976" i="5"/>
  <c r="AC976" i="5"/>
  <c r="AH975" i="5"/>
  <c r="AG975" i="5"/>
  <c r="AF975" i="5"/>
  <c r="AE975" i="5"/>
  <c r="AD975" i="5"/>
  <c r="AC975" i="5"/>
  <c r="AH974" i="5"/>
  <c r="AG974" i="5"/>
  <c r="AF974" i="5"/>
  <c r="AE974" i="5"/>
  <c r="AD974" i="5"/>
  <c r="AC974" i="5"/>
  <c r="AH973" i="5"/>
  <c r="AG973" i="5"/>
  <c r="AF973" i="5"/>
  <c r="AE973" i="5"/>
  <c r="AD973" i="5"/>
  <c r="AC973" i="5"/>
  <c r="AH972" i="5"/>
  <c r="AG972" i="5"/>
  <c r="AF972" i="5"/>
  <c r="AE972" i="5"/>
  <c r="AD972" i="5"/>
  <c r="AC972" i="5"/>
  <c r="AH971" i="5"/>
  <c r="AG971" i="5"/>
  <c r="AF971" i="5"/>
  <c r="AE971" i="5"/>
  <c r="AD971" i="5"/>
  <c r="AC971" i="5"/>
  <c r="AH970" i="5"/>
  <c r="AG970" i="5"/>
  <c r="AF970" i="5"/>
  <c r="AE970" i="5"/>
  <c r="AD970" i="5"/>
  <c r="AC970" i="5"/>
  <c r="AH969" i="5"/>
  <c r="AG969" i="5"/>
  <c r="AF969" i="5"/>
  <c r="AE969" i="5"/>
  <c r="AD969" i="5"/>
  <c r="AC969" i="5"/>
  <c r="AH968" i="5"/>
  <c r="AG968" i="5"/>
  <c r="AF968" i="5"/>
  <c r="AE968" i="5"/>
  <c r="AD968" i="5"/>
  <c r="AC968" i="5"/>
  <c r="AH967" i="5"/>
  <c r="AG967" i="5"/>
  <c r="AF967" i="5"/>
  <c r="AE967" i="5"/>
  <c r="AD967" i="5"/>
  <c r="AC967" i="5"/>
  <c r="AH966" i="5"/>
  <c r="AG966" i="5"/>
  <c r="AF966" i="5"/>
  <c r="AE966" i="5"/>
  <c r="AD966" i="5"/>
  <c r="AC966" i="5"/>
  <c r="AH965" i="5"/>
  <c r="AG965" i="5"/>
  <c r="AF965" i="5"/>
  <c r="AE965" i="5"/>
  <c r="AD965" i="5"/>
  <c r="AC965" i="5"/>
  <c r="AH964" i="5"/>
  <c r="AG964" i="5"/>
  <c r="AF964" i="5"/>
  <c r="AE964" i="5"/>
  <c r="AD964" i="5"/>
  <c r="AC964" i="5"/>
  <c r="AH963" i="5"/>
  <c r="AG963" i="5"/>
  <c r="AF963" i="5"/>
  <c r="AE963" i="5"/>
  <c r="AD963" i="5"/>
  <c r="AC963" i="5"/>
  <c r="AH962" i="5"/>
  <c r="AG962" i="5"/>
  <c r="AF962" i="5"/>
  <c r="AE962" i="5"/>
  <c r="AD962" i="5"/>
  <c r="AC962" i="5"/>
  <c r="AH961" i="5"/>
  <c r="AG961" i="5"/>
  <c r="AF961" i="5"/>
  <c r="AE961" i="5"/>
  <c r="AD961" i="5"/>
  <c r="AC961" i="5"/>
  <c r="AH960" i="5"/>
  <c r="AG960" i="5"/>
  <c r="AF960" i="5"/>
  <c r="AE960" i="5"/>
  <c r="AD960" i="5"/>
  <c r="AC960" i="5"/>
  <c r="AH959" i="5"/>
  <c r="AG959" i="5"/>
  <c r="AF959" i="5"/>
  <c r="AE959" i="5"/>
  <c r="AD959" i="5"/>
  <c r="AC959" i="5"/>
  <c r="AH958" i="5"/>
  <c r="AG958" i="5"/>
  <c r="AF958" i="5"/>
  <c r="AE958" i="5"/>
  <c r="AD958" i="5"/>
  <c r="AC958" i="5"/>
  <c r="AH957" i="5"/>
  <c r="AG957" i="5"/>
  <c r="AF957" i="5"/>
  <c r="AE957" i="5"/>
  <c r="AD957" i="5"/>
  <c r="AC957" i="5"/>
  <c r="AH956" i="5"/>
  <c r="AG956" i="5"/>
  <c r="AF956" i="5"/>
  <c r="AE956" i="5"/>
  <c r="AD956" i="5"/>
  <c r="AC956" i="5"/>
  <c r="AH955" i="5"/>
  <c r="AG955" i="5"/>
  <c r="AF955" i="5"/>
  <c r="AE955" i="5"/>
  <c r="AD955" i="5"/>
  <c r="AC955" i="5"/>
  <c r="AH954" i="5"/>
  <c r="AG954" i="5"/>
  <c r="AF954" i="5"/>
  <c r="AE954" i="5"/>
  <c r="AD954" i="5"/>
  <c r="AC954" i="5"/>
  <c r="AH953" i="5"/>
  <c r="AG953" i="5"/>
  <c r="AF953" i="5"/>
  <c r="AE953" i="5"/>
  <c r="AD953" i="5"/>
  <c r="AC953" i="5"/>
  <c r="AH952" i="5"/>
  <c r="AG952" i="5"/>
  <c r="AF952" i="5"/>
  <c r="AE952" i="5"/>
  <c r="AD952" i="5"/>
  <c r="AC952" i="5"/>
  <c r="AH951" i="5"/>
  <c r="AG951" i="5"/>
  <c r="AF951" i="5"/>
  <c r="AE951" i="5"/>
  <c r="AD951" i="5"/>
  <c r="AC951" i="5"/>
  <c r="AH950" i="5"/>
  <c r="AG950" i="5"/>
  <c r="AF950" i="5"/>
  <c r="AE950" i="5"/>
  <c r="AD950" i="5"/>
  <c r="AC950" i="5"/>
  <c r="AH949" i="5"/>
  <c r="AG949" i="5"/>
  <c r="AF949" i="5"/>
  <c r="AE949" i="5"/>
  <c r="AD949" i="5"/>
  <c r="AC949" i="5"/>
  <c r="AH948" i="5"/>
  <c r="AG948" i="5"/>
  <c r="AF948" i="5"/>
  <c r="AE948" i="5"/>
  <c r="AD948" i="5"/>
  <c r="AC948" i="5"/>
  <c r="AH947" i="5"/>
  <c r="AG947" i="5"/>
  <c r="AF947" i="5"/>
  <c r="AE947" i="5"/>
  <c r="AD947" i="5"/>
  <c r="AC947" i="5"/>
  <c r="AH946" i="5"/>
  <c r="AG946" i="5"/>
  <c r="AF946" i="5"/>
  <c r="AE946" i="5"/>
  <c r="AD946" i="5"/>
  <c r="AC946" i="5"/>
  <c r="AH945" i="5"/>
  <c r="AG945" i="5"/>
  <c r="AF945" i="5"/>
  <c r="AE945" i="5"/>
  <c r="AD945" i="5"/>
  <c r="AC945" i="5"/>
  <c r="AH944" i="5"/>
  <c r="AG944" i="5"/>
  <c r="AF944" i="5"/>
  <c r="AE944" i="5"/>
  <c r="AD944" i="5"/>
  <c r="AC944" i="5"/>
  <c r="AH943" i="5"/>
  <c r="AG943" i="5"/>
  <c r="AF943" i="5"/>
  <c r="AE943" i="5"/>
  <c r="AD943" i="5"/>
  <c r="AC943" i="5"/>
  <c r="AH942" i="5"/>
  <c r="AG942" i="5"/>
  <c r="AF942" i="5"/>
  <c r="AE942" i="5"/>
  <c r="AD942" i="5"/>
  <c r="AC942" i="5"/>
  <c r="AH941" i="5"/>
  <c r="AG941" i="5"/>
  <c r="AF941" i="5"/>
  <c r="AE941" i="5"/>
  <c r="AD941" i="5"/>
  <c r="AC941" i="5"/>
  <c r="AH940" i="5"/>
  <c r="AG940" i="5"/>
  <c r="AF940" i="5"/>
  <c r="AE940" i="5"/>
  <c r="AD940" i="5"/>
  <c r="AC940" i="5"/>
  <c r="AH939" i="5"/>
  <c r="AG939" i="5"/>
  <c r="AF939" i="5"/>
  <c r="AE939" i="5"/>
  <c r="AD939" i="5"/>
  <c r="AC939" i="5"/>
  <c r="AH938" i="5"/>
  <c r="AG938" i="5"/>
  <c r="AF938" i="5"/>
  <c r="AE938" i="5"/>
  <c r="AD938" i="5"/>
  <c r="AC938" i="5"/>
  <c r="AH937" i="5"/>
  <c r="AG937" i="5"/>
  <c r="AF937" i="5"/>
  <c r="AE937" i="5"/>
  <c r="AD937" i="5"/>
  <c r="AC937" i="5"/>
  <c r="AH936" i="5"/>
  <c r="AG936" i="5"/>
  <c r="AF936" i="5"/>
  <c r="AE936" i="5"/>
  <c r="AD936" i="5"/>
  <c r="AC936" i="5"/>
  <c r="AH935" i="5"/>
  <c r="AG935" i="5"/>
  <c r="AF935" i="5"/>
  <c r="AE935" i="5"/>
  <c r="AD935" i="5"/>
  <c r="AC935" i="5"/>
  <c r="AH934" i="5"/>
  <c r="AG934" i="5"/>
  <c r="AF934" i="5"/>
  <c r="AE934" i="5"/>
  <c r="AD934" i="5"/>
  <c r="AC934" i="5"/>
  <c r="AH933" i="5"/>
  <c r="AG933" i="5"/>
  <c r="AF933" i="5"/>
  <c r="AE933" i="5"/>
  <c r="AD933" i="5"/>
  <c r="AC933" i="5"/>
  <c r="AH932" i="5"/>
  <c r="AG932" i="5"/>
  <c r="AF932" i="5"/>
  <c r="AE932" i="5"/>
  <c r="AD932" i="5"/>
  <c r="AC932" i="5"/>
  <c r="AH931" i="5"/>
  <c r="AG931" i="5"/>
  <c r="AF931" i="5"/>
  <c r="AE931" i="5"/>
  <c r="AD931" i="5"/>
  <c r="AC931" i="5"/>
  <c r="AH930" i="5"/>
  <c r="AG930" i="5"/>
  <c r="AF930" i="5"/>
  <c r="AE930" i="5"/>
  <c r="AD930" i="5"/>
  <c r="AC930" i="5"/>
  <c r="AH929" i="5"/>
  <c r="AG929" i="5"/>
  <c r="AF929" i="5"/>
  <c r="AE929" i="5"/>
  <c r="AD929" i="5"/>
  <c r="AC929" i="5"/>
  <c r="AH928" i="5"/>
  <c r="AG928" i="5"/>
  <c r="AF928" i="5"/>
  <c r="AE928" i="5"/>
  <c r="AD928" i="5"/>
  <c r="AC928" i="5"/>
  <c r="AH927" i="5"/>
  <c r="AG927" i="5"/>
  <c r="AF927" i="5"/>
  <c r="AE927" i="5"/>
  <c r="AD927" i="5"/>
  <c r="AC927" i="5"/>
  <c r="AH926" i="5"/>
  <c r="AG926" i="5"/>
  <c r="AF926" i="5"/>
  <c r="AE926" i="5"/>
  <c r="AD926" i="5"/>
  <c r="AC926" i="5"/>
  <c r="AH925" i="5"/>
  <c r="AG925" i="5"/>
  <c r="AF925" i="5"/>
  <c r="AE925" i="5"/>
  <c r="AD925" i="5"/>
  <c r="AC925" i="5"/>
  <c r="AH924" i="5"/>
  <c r="AG924" i="5"/>
  <c r="AF924" i="5"/>
  <c r="AE924" i="5"/>
  <c r="AD924" i="5"/>
  <c r="AC924" i="5"/>
  <c r="AH923" i="5"/>
  <c r="AG923" i="5"/>
  <c r="AF923" i="5"/>
  <c r="AE923" i="5"/>
  <c r="AD923" i="5"/>
  <c r="AC923" i="5"/>
  <c r="AH922" i="5"/>
  <c r="AG922" i="5"/>
  <c r="AF922" i="5"/>
  <c r="AE922" i="5"/>
  <c r="AD922" i="5"/>
  <c r="AC922" i="5"/>
  <c r="AH921" i="5"/>
  <c r="AG921" i="5"/>
  <c r="AF921" i="5"/>
  <c r="AE921" i="5"/>
  <c r="AD921" i="5"/>
  <c r="AC921" i="5"/>
  <c r="AH920" i="5"/>
  <c r="AG920" i="5"/>
  <c r="AF920" i="5"/>
  <c r="AE920" i="5"/>
  <c r="AD920" i="5"/>
  <c r="AC920" i="5"/>
  <c r="AH919" i="5"/>
  <c r="AG919" i="5"/>
  <c r="AF919" i="5"/>
  <c r="AE919" i="5"/>
  <c r="AD919" i="5"/>
  <c r="AC919" i="5"/>
  <c r="AH918" i="5"/>
  <c r="AG918" i="5"/>
  <c r="AF918" i="5"/>
  <c r="AE918" i="5"/>
  <c r="AD918" i="5"/>
  <c r="AC918" i="5"/>
  <c r="AH917" i="5"/>
  <c r="AG917" i="5"/>
  <c r="AF917" i="5"/>
  <c r="AE917" i="5"/>
  <c r="AD917" i="5"/>
  <c r="AC917" i="5"/>
  <c r="AH916" i="5"/>
  <c r="AG916" i="5"/>
  <c r="AF916" i="5"/>
  <c r="AE916" i="5"/>
  <c r="AD916" i="5"/>
  <c r="AC916" i="5"/>
  <c r="AH915" i="5"/>
  <c r="AG915" i="5"/>
  <c r="AF915" i="5"/>
  <c r="AE915" i="5"/>
  <c r="AD915" i="5"/>
  <c r="AC915" i="5"/>
  <c r="AH914" i="5"/>
  <c r="AG914" i="5"/>
  <c r="AF914" i="5"/>
  <c r="AE914" i="5"/>
  <c r="AD914" i="5"/>
  <c r="AC914" i="5"/>
  <c r="AH913" i="5"/>
  <c r="AG913" i="5"/>
  <c r="AF913" i="5"/>
  <c r="AE913" i="5"/>
  <c r="AD913" i="5"/>
  <c r="AC913" i="5"/>
  <c r="AH912" i="5"/>
  <c r="AG912" i="5"/>
  <c r="AF912" i="5"/>
  <c r="AE912" i="5"/>
  <c r="AD912" i="5"/>
  <c r="AC912" i="5"/>
  <c r="AH911" i="5"/>
  <c r="AG911" i="5"/>
  <c r="AF911" i="5"/>
  <c r="AE911" i="5"/>
  <c r="AD911" i="5"/>
  <c r="AC911" i="5"/>
  <c r="AH910" i="5"/>
  <c r="AG910" i="5"/>
  <c r="AF910" i="5"/>
  <c r="AE910" i="5"/>
  <c r="AD910" i="5"/>
  <c r="AC910" i="5"/>
  <c r="AH909" i="5"/>
  <c r="AG909" i="5"/>
  <c r="AF909" i="5"/>
  <c r="AE909" i="5"/>
  <c r="AD909" i="5"/>
  <c r="AC909" i="5"/>
  <c r="AH908" i="5"/>
  <c r="AG908" i="5"/>
  <c r="AF908" i="5"/>
  <c r="AE908" i="5"/>
  <c r="AD908" i="5"/>
  <c r="AC908" i="5"/>
  <c r="AH907" i="5"/>
  <c r="AG907" i="5"/>
  <c r="AF907" i="5"/>
  <c r="AE907" i="5"/>
  <c r="AD907" i="5"/>
  <c r="AC907" i="5"/>
  <c r="AH906" i="5"/>
  <c r="AG906" i="5"/>
  <c r="AF906" i="5"/>
  <c r="AE906" i="5"/>
  <c r="AD906" i="5"/>
  <c r="AC906" i="5"/>
  <c r="AH905" i="5"/>
  <c r="AG905" i="5"/>
  <c r="AF905" i="5"/>
  <c r="AE905" i="5"/>
  <c r="AD905" i="5"/>
  <c r="AC905" i="5"/>
  <c r="AH904" i="5"/>
  <c r="AG904" i="5"/>
  <c r="AF904" i="5"/>
  <c r="AE904" i="5"/>
  <c r="AD904" i="5"/>
  <c r="AC904" i="5"/>
  <c r="AH903" i="5"/>
  <c r="AG903" i="5"/>
  <c r="AF903" i="5"/>
  <c r="AE903" i="5"/>
  <c r="AD903" i="5"/>
  <c r="AC903" i="5"/>
  <c r="AH902" i="5"/>
  <c r="AG902" i="5"/>
  <c r="AF902" i="5"/>
  <c r="AE902" i="5"/>
  <c r="AD902" i="5"/>
  <c r="AC902" i="5"/>
  <c r="AH901" i="5"/>
  <c r="AG901" i="5"/>
  <c r="AF901" i="5"/>
  <c r="AE901" i="5"/>
  <c r="AD901" i="5"/>
  <c r="AC901" i="5"/>
  <c r="AH900" i="5"/>
  <c r="AG900" i="5"/>
  <c r="AF900" i="5"/>
  <c r="AE900" i="5"/>
  <c r="AD900" i="5"/>
  <c r="AC900" i="5"/>
  <c r="AH899" i="5"/>
  <c r="AG899" i="5"/>
  <c r="AF899" i="5"/>
  <c r="AE899" i="5"/>
  <c r="AD899" i="5"/>
  <c r="AC899" i="5"/>
  <c r="AH898" i="5"/>
  <c r="AG898" i="5"/>
  <c r="AF898" i="5"/>
  <c r="AE898" i="5"/>
  <c r="AD898" i="5"/>
  <c r="AC898" i="5"/>
  <c r="AH897" i="5"/>
  <c r="AG897" i="5"/>
  <c r="AF897" i="5"/>
  <c r="AE897" i="5"/>
  <c r="AD897" i="5"/>
  <c r="AC897" i="5"/>
  <c r="AH896" i="5"/>
  <c r="AG896" i="5"/>
  <c r="AF896" i="5"/>
  <c r="AE896" i="5"/>
  <c r="AD896" i="5"/>
  <c r="AC896" i="5"/>
  <c r="AH895" i="5"/>
  <c r="AG895" i="5"/>
  <c r="AF895" i="5"/>
  <c r="AE895" i="5"/>
  <c r="AD895" i="5"/>
  <c r="AC895" i="5"/>
  <c r="AH894" i="5"/>
  <c r="AG894" i="5"/>
  <c r="AF894" i="5"/>
  <c r="AE894" i="5"/>
  <c r="AD894" i="5"/>
  <c r="AC894" i="5"/>
  <c r="AH893" i="5"/>
  <c r="AG893" i="5"/>
  <c r="AF893" i="5"/>
  <c r="AE893" i="5"/>
  <c r="AD893" i="5"/>
  <c r="AC893" i="5"/>
  <c r="AH892" i="5"/>
  <c r="AG892" i="5"/>
  <c r="AF892" i="5"/>
  <c r="AE892" i="5"/>
  <c r="AD892" i="5"/>
  <c r="AC892" i="5"/>
  <c r="AH891" i="5"/>
  <c r="AG891" i="5"/>
  <c r="AF891" i="5"/>
  <c r="AE891" i="5"/>
  <c r="AD891" i="5"/>
  <c r="AC891" i="5"/>
  <c r="AH890" i="5"/>
  <c r="AG890" i="5"/>
  <c r="AF890" i="5"/>
  <c r="AE890" i="5"/>
  <c r="AD890" i="5"/>
  <c r="AC890" i="5"/>
  <c r="AH889" i="5"/>
  <c r="AG889" i="5"/>
  <c r="AF889" i="5"/>
  <c r="AE889" i="5"/>
  <c r="AD889" i="5"/>
  <c r="AC889" i="5"/>
  <c r="AH888" i="5"/>
  <c r="AG888" i="5"/>
  <c r="AF888" i="5"/>
  <c r="AE888" i="5"/>
  <c r="AD888" i="5"/>
  <c r="AC888" i="5"/>
  <c r="AH887" i="5"/>
  <c r="AG887" i="5"/>
  <c r="AF887" i="5"/>
  <c r="AE887" i="5"/>
  <c r="AD887" i="5"/>
  <c r="AC887" i="5"/>
  <c r="AH886" i="5"/>
  <c r="AG886" i="5"/>
  <c r="AF886" i="5"/>
  <c r="AE886" i="5"/>
  <c r="AD886" i="5"/>
  <c r="AC886" i="5"/>
  <c r="AH885" i="5"/>
  <c r="AG885" i="5"/>
  <c r="AF885" i="5"/>
  <c r="AE885" i="5"/>
  <c r="AD885" i="5"/>
  <c r="AC885" i="5"/>
  <c r="AH884" i="5"/>
  <c r="AG884" i="5"/>
  <c r="AF884" i="5"/>
  <c r="AE884" i="5"/>
  <c r="AD884" i="5"/>
  <c r="AC884" i="5"/>
  <c r="AH883" i="5"/>
  <c r="AG883" i="5"/>
  <c r="AF883" i="5"/>
  <c r="AE883" i="5"/>
  <c r="AD883" i="5"/>
  <c r="AC883" i="5"/>
  <c r="AH882" i="5"/>
  <c r="AG882" i="5"/>
  <c r="AF882" i="5"/>
  <c r="AE882" i="5"/>
  <c r="AD882" i="5"/>
  <c r="AC882" i="5"/>
  <c r="AH881" i="5"/>
  <c r="AG881" i="5"/>
  <c r="AF881" i="5"/>
  <c r="AE881" i="5"/>
  <c r="AD881" i="5"/>
  <c r="AC881" i="5"/>
  <c r="AH880" i="5"/>
  <c r="AG880" i="5"/>
  <c r="AF880" i="5"/>
  <c r="AE880" i="5"/>
  <c r="AD880" i="5"/>
  <c r="AC880" i="5"/>
  <c r="AH879" i="5"/>
  <c r="AG879" i="5"/>
  <c r="AF879" i="5"/>
  <c r="AE879" i="5"/>
  <c r="AD879" i="5"/>
  <c r="AC879" i="5"/>
  <c r="AH878" i="5"/>
  <c r="AG878" i="5"/>
  <c r="AF878" i="5"/>
  <c r="AE878" i="5"/>
  <c r="AD878" i="5"/>
  <c r="AC878" i="5"/>
  <c r="AH877" i="5"/>
  <c r="AG877" i="5"/>
  <c r="AF877" i="5"/>
  <c r="AE877" i="5"/>
  <c r="AD877" i="5"/>
  <c r="AC877" i="5"/>
  <c r="AH876" i="5"/>
  <c r="AG876" i="5"/>
  <c r="AF876" i="5"/>
  <c r="AE876" i="5"/>
  <c r="AD876" i="5"/>
  <c r="AC876" i="5"/>
  <c r="AH875" i="5"/>
  <c r="AG875" i="5"/>
  <c r="AF875" i="5"/>
  <c r="AE875" i="5"/>
  <c r="AD875" i="5"/>
  <c r="AC875" i="5"/>
  <c r="AH874" i="5"/>
  <c r="AG874" i="5"/>
  <c r="AF874" i="5"/>
  <c r="AE874" i="5"/>
  <c r="AD874" i="5"/>
  <c r="AC874" i="5"/>
  <c r="AH873" i="5"/>
  <c r="AG873" i="5"/>
  <c r="AF873" i="5"/>
  <c r="AE873" i="5"/>
  <c r="AD873" i="5"/>
  <c r="AC873" i="5"/>
  <c r="AH872" i="5"/>
  <c r="AG872" i="5"/>
  <c r="AF872" i="5"/>
  <c r="AE872" i="5"/>
  <c r="AD872" i="5"/>
  <c r="AC872" i="5"/>
  <c r="AH871" i="5"/>
  <c r="AG871" i="5"/>
  <c r="AF871" i="5"/>
  <c r="AE871" i="5"/>
  <c r="AD871" i="5"/>
  <c r="AC871" i="5"/>
  <c r="AH870" i="5"/>
  <c r="AG870" i="5"/>
  <c r="AF870" i="5"/>
  <c r="AE870" i="5"/>
  <c r="AD870" i="5"/>
  <c r="AC870" i="5"/>
  <c r="AH869" i="5"/>
  <c r="AG869" i="5"/>
  <c r="AF869" i="5"/>
  <c r="AE869" i="5"/>
  <c r="AD869" i="5"/>
  <c r="AC869" i="5"/>
  <c r="AH868" i="5"/>
  <c r="AG868" i="5"/>
  <c r="AF868" i="5"/>
  <c r="AE868" i="5"/>
  <c r="AD868" i="5"/>
  <c r="AC868" i="5"/>
  <c r="AH867" i="5"/>
  <c r="AG867" i="5"/>
  <c r="AF867" i="5"/>
  <c r="AE867" i="5"/>
  <c r="AD867" i="5"/>
  <c r="AC867" i="5"/>
  <c r="AH866" i="5"/>
  <c r="AG866" i="5"/>
  <c r="AF866" i="5"/>
  <c r="AE866" i="5"/>
  <c r="AD866" i="5"/>
  <c r="AC866" i="5"/>
  <c r="AH865" i="5"/>
  <c r="AG865" i="5"/>
  <c r="AF865" i="5"/>
  <c r="AE865" i="5"/>
  <c r="AD865" i="5"/>
  <c r="AC865" i="5"/>
  <c r="AH864" i="5"/>
  <c r="AG864" i="5"/>
  <c r="AF864" i="5"/>
  <c r="AE864" i="5"/>
  <c r="AD864" i="5"/>
  <c r="AC864" i="5"/>
  <c r="AH863" i="5"/>
  <c r="AG863" i="5"/>
  <c r="AF863" i="5"/>
  <c r="AE863" i="5"/>
  <c r="AD863" i="5"/>
  <c r="AC863" i="5"/>
  <c r="AH862" i="5"/>
  <c r="AG862" i="5"/>
  <c r="AF862" i="5"/>
  <c r="AE862" i="5"/>
  <c r="AD862" i="5"/>
  <c r="AC862" i="5"/>
  <c r="AH861" i="5"/>
  <c r="AG861" i="5"/>
  <c r="AF861" i="5"/>
  <c r="AE861" i="5"/>
  <c r="AD861" i="5"/>
  <c r="AC861" i="5"/>
  <c r="AH860" i="5"/>
  <c r="AG860" i="5"/>
  <c r="AF860" i="5"/>
  <c r="AE860" i="5"/>
  <c r="AD860" i="5"/>
  <c r="AC860" i="5"/>
  <c r="AH859" i="5"/>
  <c r="AG859" i="5"/>
  <c r="AF859" i="5"/>
  <c r="AE859" i="5"/>
  <c r="AD859" i="5"/>
  <c r="AC859" i="5"/>
  <c r="AH858" i="5"/>
  <c r="AG858" i="5"/>
  <c r="AF858" i="5"/>
  <c r="AE858" i="5"/>
  <c r="AD858" i="5"/>
  <c r="AC858" i="5"/>
  <c r="AH857" i="5"/>
  <c r="AG857" i="5"/>
  <c r="AF857" i="5"/>
  <c r="AE857" i="5"/>
  <c r="AD857" i="5"/>
  <c r="AC857" i="5"/>
  <c r="AH856" i="5"/>
  <c r="AG856" i="5"/>
  <c r="AF856" i="5"/>
  <c r="AE856" i="5"/>
  <c r="AD856" i="5"/>
  <c r="AC856" i="5"/>
  <c r="AH855" i="5"/>
  <c r="AG855" i="5"/>
  <c r="AF855" i="5"/>
  <c r="AE855" i="5"/>
  <c r="AD855" i="5"/>
  <c r="AC855" i="5"/>
  <c r="AH854" i="5"/>
  <c r="AG854" i="5"/>
  <c r="AF854" i="5"/>
  <c r="AE854" i="5"/>
  <c r="AD854" i="5"/>
  <c r="AC854" i="5"/>
  <c r="AH853" i="5"/>
  <c r="AG853" i="5"/>
  <c r="AF853" i="5"/>
  <c r="AE853" i="5"/>
  <c r="AD853" i="5"/>
  <c r="AC853" i="5"/>
  <c r="AH852" i="5"/>
  <c r="AG852" i="5"/>
  <c r="AF852" i="5"/>
  <c r="AE852" i="5"/>
  <c r="AD852" i="5"/>
  <c r="AC852" i="5"/>
  <c r="AH851" i="5"/>
  <c r="AG851" i="5"/>
  <c r="AF851" i="5"/>
  <c r="AE851" i="5"/>
  <c r="AD851" i="5"/>
  <c r="AC851" i="5"/>
  <c r="AH850" i="5"/>
  <c r="AG850" i="5"/>
  <c r="AF850" i="5"/>
  <c r="AE850" i="5"/>
  <c r="AD850" i="5"/>
  <c r="AC850" i="5"/>
  <c r="AH849" i="5"/>
  <c r="AG849" i="5"/>
  <c r="AF849" i="5"/>
  <c r="AE849" i="5"/>
  <c r="AD849" i="5"/>
  <c r="AC849" i="5"/>
  <c r="AH848" i="5"/>
  <c r="AG848" i="5"/>
  <c r="AF848" i="5"/>
  <c r="AE848" i="5"/>
  <c r="AD848" i="5"/>
  <c r="AC848" i="5"/>
  <c r="AH847" i="5"/>
  <c r="AG847" i="5"/>
  <c r="AF847" i="5"/>
  <c r="AE847" i="5"/>
  <c r="AD847" i="5"/>
  <c r="AC847" i="5"/>
  <c r="AH846" i="5"/>
  <c r="AG846" i="5"/>
  <c r="AF846" i="5"/>
  <c r="AE846" i="5"/>
  <c r="AD846" i="5"/>
  <c r="AC846" i="5"/>
  <c r="AH845" i="5"/>
  <c r="AG845" i="5"/>
  <c r="AF845" i="5"/>
  <c r="AE845" i="5"/>
  <c r="AD845" i="5"/>
  <c r="AC845" i="5"/>
  <c r="AH844" i="5"/>
  <c r="AG844" i="5"/>
  <c r="AF844" i="5"/>
  <c r="AE844" i="5"/>
  <c r="AD844" i="5"/>
  <c r="AC844" i="5"/>
  <c r="AH843" i="5"/>
  <c r="AG843" i="5"/>
  <c r="AF843" i="5"/>
  <c r="AE843" i="5"/>
  <c r="AD843" i="5"/>
  <c r="AC843" i="5"/>
  <c r="AH842" i="5"/>
  <c r="AG842" i="5"/>
  <c r="AF842" i="5"/>
  <c r="AE842" i="5"/>
  <c r="AD842" i="5"/>
  <c r="AC842" i="5"/>
  <c r="AH841" i="5"/>
  <c r="AG841" i="5"/>
  <c r="AF841" i="5"/>
  <c r="AE841" i="5"/>
  <c r="AD841" i="5"/>
  <c r="AC841" i="5"/>
  <c r="AH840" i="5"/>
  <c r="AG840" i="5"/>
  <c r="AF840" i="5"/>
  <c r="AE840" i="5"/>
  <c r="AD840" i="5"/>
  <c r="AC840" i="5"/>
  <c r="AH839" i="5"/>
  <c r="AG839" i="5"/>
  <c r="AF839" i="5"/>
  <c r="AE839" i="5"/>
  <c r="AD839" i="5"/>
  <c r="AC839" i="5"/>
  <c r="AH838" i="5"/>
  <c r="AG838" i="5"/>
  <c r="AF838" i="5"/>
  <c r="AE838" i="5"/>
  <c r="AD838" i="5"/>
  <c r="AC838" i="5"/>
  <c r="AH837" i="5"/>
  <c r="AG837" i="5"/>
  <c r="AF837" i="5"/>
  <c r="AE837" i="5"/>
  <c r="AD837" i="5"/>
  <c r="AC837" i="5"/>
  <c r="AH836" i="5"/>
  <c r="AG836" i="5"/>
  <c r="AF836" i="5"/>
  <c r="AE836" i="5"/>
  <c r="AD836" i="5"/>
  <c r="AC836" i="5"/>
  <c r="AH835" i="5"/>
  <c r="AG835" i="5"/>
  <c r="AF835" i="5"/>
  <c r="AE835" i="5"/>
  <c r="AD835" i="5"/>
  <c r="AC835" i="5"/>
  <c r="AH834" i="5"/>
  <c r="AG834" i="5"/>
  <c r="AF834" i="5"/>
  <c r="AE834" i="5"/>
  <c r="AD834" i="5"/>
  <c r="AC834" i="5"/>
  <c r="AH833" i="5"/>
  <c r="AG833" i="5"/>
  <c r="AF833" i="5"/>
  <c r="AE833" i="5"/>
  <c r="AD833" i="5"/>
  <c r="AC833" i="5"/>
  <c r="AH832" i="5"/>
  <c r="AG832" i="5"/>
  <c r="AF832" i="5"/>
  <c r="AE832" i="5"/>
  <c r="AD832" i="5"/>
  <c r="AC832" i="5"/>
  <c r="AH831" i="5"/>
  <c r="AG831" i="5"/>
  <c r="AF831" i="5"/>
  <c r="AE831" i="5"/>
  <c r="AD831" i="5"/>
  <c r="AC831" i="5"/>
  <c r="AH830" i="5"/>
  <c r="AG830" i="5"/>
  <c r="AF830" i="5"/>
  <c r="AE830" i="5"/>
  <c r="AD830" i="5"/>
  <c r="AC830" i="5"/>
  <c r="AH829" i="5"/>
  <c r="AG829" i="5"/>
  <c r="AF829" i="5"/>
  <c r="AE829" i="5"/>
  <c r="AD829" i="5"/>
  <c r="AC829" i="5"/>
  <c r="AH828" i="5"/>
  <c r="AG828" i="5"/>
  <c r="AF828" i="5"/>
  <c r="AE828" i="5"/>
  <c r="AD828" i="5"/>
  <c r="AC828" i="5"/>
  <c r="AH827" i="5"/>
  <c r="AG827" i="5"/>
  <c r="AF827" i="5"/>
  <c r="AE827" i="5"/>
  <c r="AD827" i="5"/>
  <c r="AC827" i="5"/>
  <c r="AH826" i="5"/>
  <c r="AG826" i="5"/>
  <c r="AF826" i="5"/>
  <c r="AE826" i="5"/>
  <c r="AD826" i="5"/>
  <c r="AC826" i="5"/>
  <c r="AH825" i="5"/>
  <c r="AG825" i="5"/>
  <c r="AF825" i="5"/>
  <c r="AE825" i="5"/>
  <c r="AD825" i="5"/>
  <c r="AC825" i="5"/>
  <c r="AH824" i="5"/>
  <c r="AG824" i="5"/>
  <c r="AF824" i="5"/>
  <c r="AE824" i="5"/>
  <c r="AD824" i="5"/>
  <c r="AC824" i="5"/>
  <c r="AH823" i="5"/>
  <c r="AG823" i="5"/>
  <c r="AF823" i="5"/>
  <c r="AE823" i="5"/>
  <c r="AD823" i="5"/>
  <c r="AC823" i="5"/>
  <c r="AH822" i="5"/>
  <c r="AG822" i="5"/>
  <c r="AF822" i="5"/>
  <c r="AE822" i="5"/>
  <c r="AD822" i="5"/>
  <c r="AC822" i="5"/>
  <c r="AH821" i="5"/>
  <c r="AG821" i="5"/>
  <c r="AF821" i="5"/>
  <c r="AE821" i="5"/>
  <c r="AD821" i="5"/>
  <c r="AC821" i="5"/>
  <c r="AH820" i="5"/>
  <c r="AG820" i="5"/>
  <c r="AF820" i="5"/>
  <c r="AE820" i="5"/>
  <c r="AD820" i="5"/>
  <c r="AC820" i="5"/>
  <c r="AH819" i="5"/>
  <c r="AG819" i="5"/>
  <c r="AF819" i="5"/>
  <c r="AE819" i="5"/>
  <c r="AD819" i="5"/>
  <c r="AC819" i="5"/>
  <c r="AH818" i="5"/>
  <c r="AG818" i="5"/>
  <c r="AF818" i="5"/>
  <c r="AE818" i="5"/>
  <c r="AD818" i="5"/>
  <c r="AC818" i="5"/>
  <c r="AH817" i="5"/>
  <c r="AG817" i="5"/>
  <c r="AF817" i="5"/>
  <c r="AE817" i="5"/>
  <c r="AD817" i="5"/>
  <c r="AC817" i="5"/>
  <c r="AH816" i="5"/>
  <c r="AG816" i="5"/>
  <c r="AF816" i="5"/>
  <c r="AE816" i="5"/>
  <c r="AD816" i="5"/>
  <c r="AC816" i="5"/>
  <c r="AH815" i="5"/>
  <c r="AG815" i="5"/>
  <c r="AF815" i="5"/>
  <c r="AE815" i="5"/>
  <c r="AD815" i="5"/>
  <c r="AC815" i="5"/>
  <c r="AH814" i="5"/>
  <c r="AG814" i="5"/>
  <c r="AF814" i="5"/>
  <c r="AE814" i="5"/>
  <c r="AD814" i="5"/>
  <c r="AC814" i="5"/>
  <c r="AH813" i="5"/>
  <c r="AG813" i="5"/>
  <c r="AF813" i="5"/>
  <c r="AE813" i="5"/>
  <c r="AD813" i="5"/>
  <c r="AC813" i="5"/>
  <c r="AH812" i="5"/>
  <c r="AG812" i="5"/>
  <c r="AF812" i="5"/>
  <c r="AE812" i="5"/>
  <c r="AD812" i="5"/>
  <c r="AC812" i="5"/>
  <c r="AH811" i="5"/>
  <c r="AG811" i="5"/>
  <c r="AF811" i="5"/>
  <c r="AE811" i="5"/>
  <c r="AD811" i="5"/>
  <c r="AC811" i="5"/>
  <c r="AH810" i="5"/>
  <c r="AG810" i="5"/>
  <c r="AF810" i="5"/>
  <c r="AE810" i="5"/>
  <c r="AD810" i="5"/>
  <c r="AC810" i="5"/>
  <c r="AH809" i="5"/>
  <c r="AG809" i="5"/>
  <c r="AF809" i="5"/>
  <c r="AE809" i="5"/>
  <c r="AD809" i="5"/>
  <c r="AC809" i="5"/>
  <c r="AH808" i="5"/>
  <c r="AG808" i="5"/>
  <c r="AF808" i="5"/>
  <c r="AE808" i="5"/>
  <c r="AD808" i="5"/>
  <c r="AC808" i="5"/>
  <c r="AH807" i="5"/>
  <c r="AG807" i="5"/>
  <c r="AF807" i="5"/>
  <c r="AE807" i="5"/>
  <c r="AD807" i="5"/>
  <c r="AC807" i="5"/>
  <c r="AH806" i="5"/>
  <c r="AG806" i="5"/>
  <c r="AF806" i="5"/>
  <c r="AE806" i="5"/>
  <c r="AD806" i="5"/>
  <c r="AC806" i="5"/>
  <c r="AH805" i="5"/>
  <c r="AG805" i="5"/>
  <c r="AF805" i="5"/>
  <c r="AE805" i="5"/>
  <c r="AD805" i="5"/>
  <c r="AC805" i="5"/>
  <c r="AH804" i="5"/>
  <c r="AG804" i="5"/>
  <c r="AF804" i="5"/>
  <c r="AE804" i="5"/>
  <c r="AD804" i="5"/>
  <c r="AC804" i="5"/>
  <c r="AH803" i="5"/>
  <c r="AG803" i="5"/>
  <c r="AF803" i="5"/>
  <c r="AE803" i="5"/>
  <c r="AD803" i="5"/>
  <c r="AC803" i="5"/>
  <c r="AH802" i="5"/>
  <c r="AG802" i="5"/>
  <c r="AF802" i="5"/>
  <c r="AE802" i="5"/>
  <c r="AD802" i="5"/>
  <c r="AC802" i="5"/>
  <c r="AH801" i="5"/>
  <c r="AG801" i="5"/>
  <c r="AF801" i="5"/>
  <c r="AE801" i="5"/>
  <c r="AD801" i="5"/>
  <c r="AC801" i="5"/>
  <c r="AH800" i="5"/>
  <c r="AG800" i="5"/>
  <c r="AF800" i="5"/>
  <c r="AE800" i="5"/>
  <c r="AD800" i="5"/>
  <c r="AC800" i="5"/>
  <c r="AH799" i="5"/>
  <c r="AG799" i="5"/>
  <c r="AF799" i="5"/>
  <c r="AE799" i="5"/>
  <c r="AD799" i="5"/>
  <c r="AC799" i="5"/>
  <c r="AH798" i="5"/>
  <c r="AG798" i="5"/>
  <c r="AF798" i="5"/>
  <c r="AE798" i="5"/>
  <c r="AD798" i="5"/>
  <c r="AC798" i="5"/>
  <c r="AH797" i="5"/>
  <c r="AG797" i="5"/>
  <c r="AF797" i="5"/>
  <c r="AE797" i="5"/>
  <c r="AD797" i="5"/>
  <c r="AC797" i="5"/>
  <c r="AH796" i="5"/>
  <c r="AG796" i="5"/>
  <c r="AF796" i="5"/>
  <c r="AE796" i="5"/>
  <c r="AD796" i="5"/>
  <c r="AC796" i="5"/>
  <c r="AH795" i="5"/>
  <c r="AG795" i="5"/>
  <c r="AF795" i="5"/>
  <c r="AE795" i="5"/>
  <c r="AD795" i="5"/>
  <c r="AC795" i="5"/>
  <c r="AH794" i="5"/>
  <c r="AG794" i="5"/>
  <c r="AF794" i="5"/>
  <c r="AE794" i="5"/>
  <c r="AD794" i="5"/>
  <c r="AC794" i="5"/>
  <c r="AH793" i="5"/>
  <c r="AG793" i="5"/>
  <c r="AF793" i="5"/>
  <c r="AE793" i="5"/>
  <c r="AD793" i="5"/>
  <c r="AC793" i="5"/>
  <c r="AH792" i="5"/>
  <c r="AG792" i="5"/>
  <c r="AF792" i="5"/>
  <c r="AE792" i="5"/>
  <c r="AD792" i="5"/>
  <c r="AC792" i="5"/>
  <c r="AH791" i="5"/>
  <c r="AG791" i="5"/>
  <c r="AF791" i="5"/>
  <c r="AE791" i="5"/>
  <c r="AD791" i="5"/>
  <c r="AC791" i="5"/>
  <c r="AH790" i="5"/>
  <c r="AG790" i="5"/>
  <c r="AF790" i="5"/>
  <c r="AE790" i="5"/>
  <c r="AD790" i="5"/>
  <c r="AC790" i="5"/>
  <c r="AH789" i="5"/>
  <c r="AG789" i="5"/>
  <c r="AF789" i="5"/>
  <c r="AE789" i="5"/>
  <c r="AD789" i="5"/>
  <c r="AC789" i="5"/>
  <c r="AH788" i="5"/>
  <c r="AG788" i="5"/>
  <c r="AF788" i="5"/>
  <c r="AE788" i="5"/>
  <c r="AD788" i="5"/>
  <c r="AC788" i="5"/>
  <c r="AH787" i="5"/>
  <c r="AG787" i="5"/>
  <c r="AF787" i="5"/>
  <c r="AE787" i="5"/>
  <c r="AD787" i="5"/>
  <c r="AC787" i="5"/>
  <c r="AH786" i="5"/>
  <c r="AG786" i="5"/>
  <c r="AF786" i="5"/>
  <c r="AE786" i="5"/>
  <c r="AD786" i="5"/>
  <c r="AC786" i="5"/>
  <c r="AH785" i="5"/>
  <c r="AG785" i="5"/>
  <c r="AF785" i="5"/>
  <c r="AE785" i="5"/>
  <c r="AD785" i="5"/>
  <c r="AC785" i="5"/>
  <c r="AH784" i="5"/>
  <c r="AG784" i="5"/>
  <c r="AF784" i="5"/>
  <c r="AE784" i="5"/>
  <c r="AD784" i="5"/>
  <c r="AC784" i="5"/>
  <c r="AH783" i="5"/>
  <c r="AG783" i="5"/>
  <c r="AF783" i="5"/>
  <c r="AE783" i="5"/>
  <c r="AD783" i="5"/>
  <c r="AC783" i="5"/>
  <c r="AH782" i="5"/>
  <c r="AG782" i="5"/>
  <c r="AF782" i="5"/>
  <c r="AE782" i="5"/>
  <c r="AD782" i="5"/>
  <c r="AC782" i="5"/>
  <c r="AH781" i="5"/>
  <c r="AG781" i="5"/>
  <c r="AF781" i="5"/>
  <c r="AE781" i="5"/>
  <c r="AD781" i="5"/>
  <c r="AC781" i="5"/>
  <c r="AH780" i="5"/>
  <c r="AG780" i="5"/>
  <c r="AF780" i="5"/>
  <c r="AE780" i="5"/>
  <c r="AD780" i="5"/>
  <c r="AC780" i="5"/>
  <c r="AH779" i="5"/>
  <c r="AG779" i="5"/>
  <c r="AF779" i="5"/>
  <c r="AE779" i="5"/>
  <c r="AD779" i="5"/>
  <c r="AC779" i="5"/>
  <c r="AH778" i="5"/>
  <c r="AG778" i="5"/>
  <c r="AF778" i="5"/>
  <c r="AE778" i="5"/>
  <c r="AD778" i="5"/>
  <c r="AC778" i="5"/>
  <c r="AH777" i="5"/>
  <c r="AG777" i="5"/>
  <c r="AF777" i="5"/>
  <c r="AE777" i="5"/>
  <c r="AD777" i="5"/>
  <c r="AC777" i="5"/>
  <c r="AH776" i="5"/>
  <c r="AG776" i="5"/>
  <c r="AF776" i="5"/>
  <c r="AE776" i="5"/>
  <c r="AD776" i="5"/>
  <c r="AC776" i="5"/>
  <c r="AH775" i="5"/>
  <c r="AG775" i="5"/>
  <c r="AF775" i="5"/>
  <c r="AE775" i="5"/>
  <c r="AD775" i="5"/>
  <c r="AC775" i="5"/>
  <c r="AH774" i="5"/>
  <c r="AG774" i="5"/>
  <c r="AF774" i="5"/>
  <c r="AE774" i="5"/>
  <c r="AD774" i="5"/>
  <c r="AC774" i="5"/>
  <c r="AH773" i="5"/>
  <c r="AG773" i="5"/>
  <c r="AF773" i="5"/>
  <c r="AE773" i="5"/>
  <c r="AD773" i="5"/>
  <c r="AC773" i="5"/>
  <c r="AH772" i="5"/>
  <c r="AG772" i="5"/>
  <c r="AF772" i="5"/>
  <c r="AE772" i="5"/>
  <c r="AD772" i="5"/>
  <c r="AC772" i="5"/>
  <c r="AH771" i="5"/>
  <c r="AG771" i="5"/>
  <c r="AF771" i="5"/>
  <c r="AE771" i="5"/>
  <c r="AD771" i="5"/>
  <c r="AC771" i="5"/>
  <c r="AH770" i="5"/>
  <c r="AG770" i="5"/>
  <c r="AF770" i="5"/>
  <c r="AE770" i="5"/>
  <c r="AD770" i="5"/>
  <c r="AC770" i="5"/>
  <c r="AH769" i="5"/>
  <c r="AG769" i="5"/>
  <c r="AF769" i="5"/>
  <c r="AE769" i="5"/>
  <c r="AD769" i="5"/>
  <c r="AC769" i="5"/>
  <c r="AH768" i="5"/>
  <c r="AG768" i="5"/>
  <c r="AF768" i="5"/>
  <c r="AE768" i="5"/>
  <c r="AD768" i="5"/>
  <c r="AC768" i="5"/>
  <c r="AH767" i="5"/>
  <c r="AG767" i="5"/>
  <c r="AF767" i="5"/>
  <c r="AE767" i="5"/>
  <c r="AD767" i="5"/>
  <c r="AC767" i="5"/>
  <c r="AH766" i="5"/>
  <c r="AG766" i="5"/>
  <c r="AF766" i="5"/>
  <c r="AE766" i="5"/>
  <c r="AD766" i="5"/>
  <c r="AC766" i="5"/>
  <c r="AH765" i="5"/>
  <c r="AG765" i="5"/>
  <c r="AF765" i="5"/>
  <c r="AE765" i="5"/>
  <c r="AD765" i="5"/>
  <c r="AC765" i="5"/>
  <c r="AH764" i="5"/>
  <c r="AG764" i="5"/>
  <c r="AF764" i="5"/>
  <c r="AE764" i="5"/>
  <c r="AD764" i="5"/>
  <c r="AC764" i="5"/>
  <c r="AH763" i="5"/>
  <c r="AG763" i="5"/>
  <c r="AF763" i="5"/>
  <c r="AE763" i="5"/>
  <c r="AD763" i="5"/>
  <c r="AC763" i="5"/>
  <c r="AH762" i="5"/>
  <c r="AG762" i="5"/>
  <c r="AF762" i="5"/>
  <c r="AE762" i="5"/>
  <c r="AD762" i="5"/>
  <c r="AC762" i="5"/>
  <c r="AH761" i="5"/>
  <c r="AG761" i="5"/>
  <c r="AF761" i="5"/>
  <c r="AE761" i="5"/>
  <c r="AD761" i="5"/>
  <c r="AC761" i="5"/>
  <c r="AH760" i="5"/>
  <c r="AG760" i="5"/>
  <c r="AF760" i="5"/>
  <c r="AE760" i="5"/>
  <c r="AD760" i="5"/>
  <c r="AC760" i="5"/>
  <c r="AH759" i="5"/>
  <c r="AG759" i="5"/>
  <c r="AF759" i="5"/>
  <c r="AE759" i="5"/>
  <c r="AD759" i="5"/>
  <c r="AC759" i="5"/>
  <c r="AH758" i="5"/>
  <c r="AG758" i="5"/>
  <c r="AF758" i="5"/>
  <c r="AE758" i="5"/>
  <c r="AD758" i="5"/>
  <c r="AC758" i="5"/>
  <c r="AH757" i="5"/>
  <c r="AG757" i="5"/>
  <c r="AF757" i="5"/>
  <c r="AE757" i="5"/>
  <c r="AD757" i="5"/>
  <c r="AC757" i="5"/>
  <c r="AH756" i="5"/>
  <c r="AG756" i="5"/>
  <c r="AF756" i="5"/>
  <c r="AE756" i="5"/>
  <c r="AD756" i="5"/>
  <c r="AC756" i="5"/>
  <c r="AH755" i="5"/>
  <c r="AG755" i="5"/>
  <c r="AF755" i="5"/>
  <c r="AE755" i="5"/>
  <c r="AD755" i="5"/>
  <c r="AC755" i="5"/>
  <c r="AH754" i="5"/>
  <c r="AG754" i="5"/>
  <c r="AF754" i="5"/>
  <c r="AE754" i="5"/>
  <c r="AD754" i="5"/>
  <c r="AC754" i="5"/>
  <c r="AH753" i="5"/>
  <c r="AG753" i="5"/>
  <c r="AF753" i="5"/>
  <c r="AE753" i="5"/>
  <c r="AD753" i="5"/>
  <c r="AC753" i="5"/>
  <c r="AH752" i="5"/>
  <c r="AG752" i="5"/>
  <c r="AF752" i="5"/>
  <c r="AE752" i="5"/>
  <c r="AD752" i="5"/>
  <c r="AC752" i="5"/>
  <c r="AH751" i="5"/>
  <c r="AG751" i="5"/>
  <c r="AF751" i="5"/>
  <c r="AE751" i="5"/>
  <c r="AD751" i="5"/>
  <c r="AC751" i="5"/>
  <c r="AH750" i="5"/>
  <c r="AG750" i="5"/>
  <c r="AF750" i="5"/>
  <c r="AE750" i="5"/>
  <c r="AD750" i="5"/>
  <c r="AC750" i="5"/>
  <c r="AH749" i="5"/>
  <c r="AG749" i="5"/>
  <c r="AF749" i="5"/>
  <c r="AE749" i="5"/>
  <c r="AD749" i="5"/>
  <c r="AC749" i="5"/>
  <c r="AH748" i="5"/>
  <c r="AG748" i="5"/>
  <c r="AF748" i="5"/>
  <c r="AE748" i="5"/>
  <c r="AD748" i="5"/>
  <c r="AC748" i="5"/>
  <c r="AH747" i="5"/>
  <c r="AG747" i="5"/>
  <c r="AF747" i="5"/>
  <c r="AE747" i="5"/>
  <c r="AD747" i="5"/>
  <c r="AC747" i="5"/>
  <c r="AH746" i="5"/>
  <c r="AG746" i="5"/>
  <c r="AF746" i="5"/>
  <c r="AE746" i="5"/>
  <c r="AD746" i="5"/>
  <c r="AC746" i="5"/>
  <c r="AH745" i="5"/>
  <c r="AG745" i="5"/>
  <c r="AF745" i="5"/>
  <c r="AE745" i="5"/>
  <c r="AD745" i="5"/>
  <c r="AC745" i="5"/>
  <c r="AH744" i="5"/>
  <c r="AG744" i="5"/>
  <c r="AF744" i="5"/>
  <c r="AE744" i="5"/>
  <c r="AD744" i="5"/>
  <c r="AC744" i="5"/>
  <c r="AH743" i="5"/>
  <c r="AG743" i="5"/>
  <c r="AF743" i="5"/>
  <c r="AE743" i="5"/>
  <c r="AD743" i="5"/>
  <c r="AC743" i="5"/>
  <c r="AH742" i="5"/>
  <c r="AG742" i="5"/>
  <c r="AF742" i="5"/>
  <c r="AE742" i="5"/>
  <c r="AD742" i="5"/>
  <c r="AC742" i="5"/>
  <c r="AH741" i="5"/>
  <c r="AG741" i="5"/>
  <c r="AF741" i="5"/>
  <c r="AE741" i="5"/>
  <c r="AD741" i="5"/>
  <c r="AC741" i="5"/>
  <c r="AH740" i="5"/>
  <c r="AG740" i="5"/>
  <c r="AF740" i="5"/>
  <c r="AE740" i="5"/>
  <c r="AD740" i="5"/>
  <c r="AC740" i="5"/>
  <c r="AH739" i="5"/>
  <c r="AG739" i="5"/>
  <c r="AF739" i="5"/>
  <c r="AE739" i="5"/>
  <c r="AD739" i="5"/>
  <c r="AC739" i="5"/>
  <c r="AH738" i="5"/>
  <c r="AG738" i="5"/>
  <c r="AF738" i="5"/>
  <c r="AE738" i="5"/>
  <c r="AD738" i="5"/>
  <c r="AC738" i="5"/>
  <c r="AH737" i="5"/>
  <c r="AG737" i="5"/>
  <c r="AF737" i="5"/>
  <c r="AE737" i="5"/>
  <c r="AD737" i="5"/>
  <c r="AC737" i="5"/>
  <c r="AH736" i="5"/>
  <c r="AG736" i="5"/>
  <c r="AF736" i="5"/>
  <c r="AE736" i="5"/>
  <c r="AD736" i="5"/>
  <c r="AC736" i="5"/>
  <c r="AH735" i="5"/>
  <c r="AG735" i="5"/>
  <c r="AF735" i="5"/>
  <c r="AE735" i="5"/>
  <c r="AD735" i="5"/>
  <c r="AC735" i="5"/>
  <c r="AH734" i="5"/>
  <c r="AG734" i="5"/>
  <c r="AF734" i="5"/>
  <c r="AE734" i="5"/>
  <c r="AD734" i="5"/>
  <c r="AC734" i="5"/>
  <c r="AH733" i="5"/>
  <c r="AG733" i="5"/>
  <c r="AF733" i="5"/>
  <c r="AE733" i="5"/>
  <c r="AD733" i="5"/>
  <c r="AC733" i="5"/>
  <c r="AH732" i="5"/>
  <c r="AG732" i="5"/>
  <c r="AF732" i="5"/>
  <c r="AE732" i="5"/>
  <c r="AD732" i="5"/>
  <c r="AC732" i="5"/>
  <c r="AH731" i="5"/>
  <c r="AG731" i="5"/>
  <c r="AF731" i="5"/>
  <c r="AE731" i="5"/>
  <c r="AD731" i="5"/>
  <c r="AC731" i="5"/>
  <c r="AH730" i="5"/>
  <c r="AG730" i="5"/>
  <c r="AF730" i="5"/>
  <c r="AE730" i="5"/>
  <c r="AD730" i="5"/>
  <c r="AC730" i="5"/>
  <c r="AH729" i="5"/>
  <c r="AG729" i="5"/>
  <c r="AF729" i="5"/>
  <c r="AE729" i="5"/>
  <c r="AD729" i="5"/>
  <c r="AC729" i="5"/>
  <c r="AH728" i="5"/>
  <c r="AG728" i="5"/>
  <c r="AF728" i="5"/>
  <c r="AE728" i="5"/>
  <c r="AD728" i="5"/>
  <c r="AC728" i="5"/>
  <c r="AH727" i="5"/>
  <c r="AG727" i="5"/>
  <c r="AF727" i="5"/>
  <c r="AE727" i="5"/>
  <c r="AD727" i="5"/>
  <c r="AC727" i="5"/>
  <c r="AH726" i="5"/>
  <c r="AG726" i="5"/>
  <c r="AF726" i="5"/>
  <c r="AE726" i="5"/>
  <c r="AD726" i="5"/>
  <c r="AC726" i="5"/>
  <c r="AH725" i="5"/>
  <c r="AG725" i="5"/>
  <c r="AF725" i="5"/>
  <c r="AE725" i="5"/>
  <c r="AD725" i="5"/>
  <c r="AC725" i="5"/>
  <c r="AH724" i="5"/>
  <c r="AG724" i="5"/>
  <c r="AF724" i="5"/>
  <c r="AE724" i="5"/>
  <c r="AD724" i="5"/>
  <c r="AC724" i="5"/>
  <c r="AH723" i="5"/>
  <c r="AG723" i="5"/>
  <c r="AF723" i="5"/>
  <c r="AE723" i="5"/>
  <c r="AD723" i="5"/>
  <c r="AC723" i="5"/>
  <c r="AH722" i="5"/>
  <c r="AG722" i="5"/>
  <c r="AF722" i="5"/>
  <c r="AE722" i="5"/>
  <c r="AD722" i="5"/>
  <c r="AC722" i="5"/>
  <c r="AH721" i="5"/>
  <c r="AG721" i="5"/>
  <c r="AF721" i="5"/>
  <c r="AE721" i="5"/>
  <c r="AD721" i="5"/>
  <c r="AC721" i="5"/>
  <c r="AH720" i="5"/>
  <c r="AG720" i="5"/>
  <c r="AF720" i="5"/>
  <c r="AE720" i="5"/>
  <c r="AD720" i="5"/>
  <c r="AC720" i="5"/>
  <c r="AH719" i="5"/>
  <c r="AG719" i="5"/>
  <c r="AF719" i="5"/>
  <c r="AE719" i="5"/>
  <c r="AD719" i="5"/>
  <c r="AC719" i="5"/>
  <c r="AH718" i="5"/>
  <c r="AG718" i="5"/>
  <c r="AF718" i="5"/>
  <c r="AE718" i="5"/>
  <c r="AD718" i="5"/>
  <c r="AC718" i="5"/>
  <c r="AH717" i="5"/>
  <c r="AG717" i="5"/>
  <c r="AF717" i="5"/>
  <c r="AE717" i="5"/>
  <c r="AD717" i="5"/>
  <c r="AC717" i="5"/>
  <c r="AH716" i="5"/>
  <c r="AG716" i="5"/>
  <c r="AF716" i="5"/>
  <c r="AE716" i="5"/>
  <c r="AD716" i="5"/>
  <c r="AC716" i="5"/>
  <c r="AH715" i="5"/>
  <c r="AG715" i="5"/>
  <c r="AF715" i="5"/>
  <c r="AE715" i="5"/>
  <c r="AD715" i="5"/>
  <c r="AC715" i="5"/>
  <c r="AH714" i="5"/>
  <c r="AG714" i="5"/>
  <c r="AF714" i="5"/>
  <c r="AE714" i="5"/>
  <c r="AD714" i="5"/>
  <c r="AC714" i="5"/>
  <c r="AH713" i="5"/>
  <c r="AG713" i="5"/>
  <c r="AF713" i="5"/>
  <c r="AE713" i="5"/>
  <c r="AD713" i="5"/>
  <c r="AC713" i="5"/>
  <c r="AH712" i="5"/>
  <c r="AG712" i="5"/>
  <c r="AF712" i="5"/>
  <c r="AE712" i="5"/>
  <c r="AD712" i="5"/>
  <c r="AC712" i="5"/>
  <c r="AH711" i="5"/>
  <c r="AG711" i="5"/>
  <c r="AF711" i="5"/>
  <c r="AE711" i="5"/>
  <c r="AD711" i="5"/>
  <c r="AC711" i="5"/>
  <c r="AH710" i="5"/>
  <c r="AG710" i="5"/>
  <c r="AF710" i="5"/>
  <c r="AE710" i="5"/>
  <c r="AD710" i="5"/>
  <c r="AC710" i="5"/>
  <c r="AH709" i="5"/>
  <c r="AG709" i="5"/>
  <c r="AF709" i="5"/>
  <c r="AE709" i="5"/>
  <c r="AD709" i="5"/>
  <c r="AC709" i="5"/>
  <c r="AH708" i="5"/>
  <c r="AG708" i="5"/>
  <c r="AF708" i="5"/>
  <c r="AE708" i="5"/>
  <c r="AD708" i="5"/>
  <c r="AC708" i="5"/>
  <c r="AH707" i="5"/>
  <c r="AG707" i="5"/>
  <c r="AF707" i="5"/>
  <c r="AE707" i="5"/>
  <c r="AD707" i="5"/>
  <c r="AC707" i="5"/>
  <c r="AH706" i="5"/>
  <c r="AG706" i="5"/>
  <c r="AF706" i="5"/>
  <c r="AE706" i="5"/>
  <c r="AD706" i="5"/>
  <c r="AC706" i="5"/>
  <c r="AH705" i="5"/>
  <c r="AG705" i="5"/>
  <c r="AF705" i="5"/>
  <c r="AE705" i="5"/>
  <c r="AD705" i="5"/>
  <c r="AC705" i="5"/>
  <c r="AH704" i="5"/>
  <c r="AG704" i="5"/>
  <c r="AF704" i="5"/>
  <c r="AE704" i="5"/>
  <c r="AD704" i="5"/>
  <c r="AC704" i="5"/>
  <c r="AH703" i="5"/>
  <c r="AG703" i="5"/>
  <c r="AF703" i="5"/>
  <c r="AE703" i="5"/>
  <c r="AD703" i="5"/>
  <c r="AC703" i="5"/>
  <c r="AH702" i="5"/>
  <c r="AG702" i="5"/>
  <c r="AF702" i="5"/>
  <c r="AE702" i="5"/>
  <c r="AD702" i="5"/>
  <c r="AC702" i="5"/>
  <c r="AH701" i="5"/>
  <c r="AG701" i="5"/>
  <c r="AF701" i="5"/>
  <c r="AE701" i="5"/>
  <c r="AD701" i="5"/>
  <c r="AC701" i="5"/>
  <c r="AH700" i="5"/>
  <c r="AG700" i="5"/>
  <c r="AF700" i="5"/>
  <c r="AE700" i="5"/>
  <c r="AD700" i="5"/>
  <c r="AC700" i="5"/>
  <c r="AH699" i="5"/>
  <c r="AG699" i="5"/>
  <c r="AF699" i="5"/>
  <c r="AE699" i="5"/>
  <c r="AD699" i="5"/>
  <c r="AC699" i="5"/>
  <c r="AH698" i="5"/>
  <c r="AG698" i="5"/>
  <c r="AF698" i="5"/>
  <c r="AE698" i="5"/>
  <c r="AD698" i="5"/>
  <c r="AC698" i="5"/>
  <c r="AH697" i="5"/>
  <c r="AG697" i="5"/>
  <c r="AF697" i="5"/>
  <c r="AE697" i="5"/>
  <c r="AD697" i="5"/>
  <c r="AC697" i="5"/>
  <c r="AH696" i="5"/>
  <c r="AG696" i="5"/>
  <c r="AF696" i="5"/>
  <c r="AE696" i="5"/>
  <c r="AD696" i="5"/>
  <c r="AC696" i="5"/>
  <c r="AH695" i="5"/>
  <c r="AG695" i="5"/>
  <c r="AF695" i="5"/>
  <c r="AE695" i="5"/>
  <c r="AD695" i="5"/>
  <c r="AC695" i="5"/>
  <c r="AH694" i="5"/>
  <c r="AG694" i="5"/>
  <c r="AF694" i="5"/>
  <c r="AE694" i="5"/>
  <c r="AD694" i="5"/>
  <c r="AC694" i="5"/>
  <c r="AH693" i="5"/>
  <c r="AG693" i="5"/>
  <c r="AF693" i="5"/>
  <c r="AE693" i="5"/>
  <c r="AD693" i="5"/>
  <c r="AC693" i="5"/>
  <c r="AH692" i="5"/>
  <c r="AG692" i="5"/>
  <c r="AF692" i="5"/>
  <c r="AE692" i="5"/>
  <c r="AD692" i="5"/>
  <c r="AC692" i="5"/>
  <c r="AH691" i="5"/>
  <c r="AG691" i="5"/>
  <c r="AF691" i="5"/>
  <c r="AE691" i="5"/>
  <c r="AD691" i="5"/>
  <c r="AC691" i="5"/>
  <c r="AH690" i="5"/>
  <c r="AG690" i="5"/>
  <c r="AF690" i="5"/>
  <c r="AE690" i="5"/>
  <c r="AD690" i="5"/>
  <c r="AC690" i="5"/>
  <c r="AH689" i="5"/>
  <c r="AG689" i="5"/>
  <c r="AF689" i="5"/>
  <c r="AE689" i="5"/>
  <c r="AD689" i="5"/>
  <c r="AC689" i="5"/>
  <c r="AH688" i="5"/>
  <c r="AG688" i="5"/>
  <c r="AF688" i="5"/>
  <c r="AE688" i="5"/>
  <c r="AD688" i="5"/>
  <c r="AC688" i="5"/>
  <c r="AH687" i="5"/>
  <c r="AG687" i="5"/>
  <c r="AF687" i="5"/>
  <c r="AE687" i="5"/>
  <c r="AD687" i="5"/>
  <c r="AC687" i="5"/>
  <c r="AH686" i="5"/>
  <c r="AG686" i="5"/>
  <c r="AF686" i="5"/>
  <c r="AE686" i="5"/>
  <c r="AD686" i="5"/>
  <c r="AC686" i="5"/>
  <c r="AH685" i="5"/>
  <c r="AG685" i="5"/>
  <c r="AF685" i="5"/>
  <c r="AE685" i="5"/>
  <c r="AD685" i="5"/>
  <c r="AC685" i="5"/>
  <c r="AH684" i="5"/>
  <c r="AG684" i="5"/>
  <c r="AF684" i="5"/>
  <c r="AE684" i="5"/>
  <c r="AD684" i="5"/>
  <c r="AC684" i="5"/>
  <c r="AH683" i="5"/>
  <c r="AG683" i="5"/>
  <c r="AF683" i="5"/>
  <c r="AE683" i="5"/>
  <c r="AD683" i="5"/>
  <c r="AC683" i="5"/>
  <c r="AH682" i="5"/>
  <c r="AG682" i="5"/>
  <c r="AF682" i="5"/>
  <c r="AE682" i="5"/>
  <c r="AD682" i="5"/>
  <c r="AC682" i="5"/>
  <c r="AH681" i="5"/>
  <c r="AG681" i="5"/>
  <c r="AF681" i="5"/>
  <c r="AE681" i="5"/>
  <c r="AD681" i="5"/>
  <c r="AC681" i="5"/>
  <c r="AH680" i="5"/>
  <c r="AG680" i="5"/>
  <c r="AF680" i="5"/>
  <c r="AE680" i="5"/>
  <c r="AD680" i="5"/>
  <c r="AC680" i="5"/>
  <c r="AH679" i="5"/>
  <c r="AG679" i="5"/>
  <c r="AF679" i="5"/>
  <c r="AE679" i="5"/>
  <c r="AD679" i="5"/>
  <c r="AC679" i="5"/>
  <c r="AH678" i="5"/>
  <c r="AG678" i="5"/>
  <c r="AF678" i="5"/>
  <c r="AE678" i="5"/>
  <c r="AD678" i="5"/>
  <c r="AC678" i="5"/>
  <c r="AH677" i="5"/>
  <c r="AG677" i="5"/>
  <c r="AF677" i="5"/>
  <c r="AE677" i="5"/>
  <c r="AD677" i="5"/>
  <c r="AC677" i="5"/>
  <c r="AH676" i="5"/>
  <c r="AG676" i="5"/>
  <c r="AF676" i="5"/>
  <c r="AE676" i="5"/>
  <c r="AD676" i="5"/>
  <c r="AC676" i="5"/>
  <c r="AH675" i="5"/>
  <c r="AG675" i="5"/>
  <c r="AF675" i="5"/>
  <c r="AE675" i="5"/>
  <c r="AD675" i="5"/>
  <c r="AC675" i="5"/>
  <c r="AH674" i="5"/>
  <c r="AG674" i="5"/>
  <c r="AF674" i="5"/>
  <c r="AE674" i="5"/>
  <c r="AD674" i="5"/>
  <c r="AC674" i="5"/>
  <c r="AH673" i="5"/>
  <c r="AG673" i="5"/>
  <c r="AF673" i="5"/>
  <c r="AE673" i="5"/>
  <c r="AD673" i="5"/>
  <c r="AC673" i="5"/>
  <c r="AH672" i="5"/>
  <c r="AG672" i="5"/>
  <c r="AF672" i="5"/>
  <c r="AE672" i="5"/>
  <c r="AD672" i="5"/>
  <c r="AC672" i="5"/>
  <c r="AH671" i="5"/>
  <c r="AG671" i="5"/>
  <c r="AF671" i="5"/>
  <c r="AE671" i="5"/>
  <c r="AD671" i="5"/>
  <c r="AC671" i="5"/>
  <c r="AH670" i="5"/>
  <c r="AG670" i="5"/>
  <c r="AF670" i="5"/>
  <c r="AE670" i="5"/>
  <c r="AD670" i="5"/>
  <c r="AC670" i="5"/>
  <c r="AH669" i="5"/>
  <c r="AG669" i="5"/>
  <c r="AF669" i="5"/>
  <c r="AE669" i="5"/>
  <c r="AD669" i="5"/>
  <c r="AC669" i="5"/>
  <c r="AH668" i="5"/>
  <c r="AG668" i="5"/>
  <c r="AF668" i="5"/>
  <c r="AE668" i="5"/>
  <c r="AD668" i="5"/>
  <c r="AC668" i="5"/>
  <c r="AH667" i="5"/>
  <c r="AG667" i="5"/>
  <c r="AF667" i="5"/>
  <c r="AE667" i="5"/>
  <c r="AD667" i="5"/>
  <c r="AC667" i="5"/>
  <c r="AH666" i="5"/>
  <c r="AG666" i="5"/>
  <c r="AF666" i="5"/>
  <c r="AE666" i="5"/>
  <c r="AD666" i="5"/>
  <c r="AC666" i="5"/>
  <c r="AH665" i="5"/>
  <c r="AG665" i="5"/>
  <c r="AF665" i="5"/>
  <c r="AE665" i="5"/>
  <c r="AD665" i="5"/>
  <c r="AC665" i="5"/>
  <c r="AH664" i="5"/>
  <c r="AG664" i="5"/>
  <c r="AF664" i="5"/>
  <c r="AE664" i="5"/>
  <c r="AD664" i="5"/>
  <c r="AC664" i="5"/>
  <c r="AH663" i="5"/>
  <c r="AG663" i="5"/>
  <c r="AF663" i="5"/>
  <c r="AE663" i="5"/>
  <c r="AD663" i="5"/>
  <c r="AC663" i="5"/>
  <c r="AH662" i="5"/>
  <c r="AG662" i="5"/>
  <c r="AF662" i="5"/>
  <c r="AE662" i="5"/>
  <c r="AD662" i="5"/>
  <c r="AC662" i="5"/>
  <c r="AH661" i="5"/>
  <c r="AG661" i="5"/>
  <c r="AF661" i="5"/>
  <c r="AE661" i="5"/>
  <c r="AD661" i="5"/>
  <c r="AC661" i="5"/>
  <c r="AH660" i="5"/>
  <c r="AG660" i="5"/>
  <c r="AF660" i="5"/>
  <c r="AE660" i="5"/>
  <c r="AD660" i="5"/>
  <c r="AC660" i="5"/>
  <c r="AH659" i="5"/>
  <c r="AG659" i="5"/>
  <c r="AF659" i="5"/>
  <c r="AE659" i="5"/>
  <c r="AD659" i="5"/>
  <c r="AC659" i="5"/>
  <c r="AH658" i="5"/>
  <c r="AG658" i="5"/>
  <c r="AF658" i="5"/>
  <c r="AE658" i="5"/>
  <c r="AD658" i="5"/>
  <c r="AC658" i="5"/>
  <c r="AH657" i="5"/>
  <c r="AG657" i="5"/>
  <c r="AF657" i="5"/>
  <c r="AE657" i="5"/>
  <c r="AD657" i="5"/>
  <c r="AC657" i="5"/>
  <c r="AH656" i="5"/>
  <c r="AG656" i="5"/>
  <c r="AF656" i="5"/>
  <c r="AE656" i="5"/>
  <c r="AD656" i="5"/>
  <c r="AC656" i="5"/>
  <c r="AH655" i="5"/>
  <c r="AG655" i="5"/>
  <c r="AF655" i="5"/>
  <c r="AE655" i="5"/>
  <c r="AD655" i="5"/>
  <c r="AC655" i="5"/>
  <c r="AH654" i="5"/>
  <c r="AG654" i="5"/>
  <c r="AF654" i="5"/>
  <c r="AE654" i="5"/>
  <c r="AD654" i="5"/>
  <c r="AC654" i="5"/>
  <c r="AH653" i="5"/>
  <c r="AG653" i="5"/>
  <c r="AF653" i="5"/>
  <c r="AE653" i="5"/>
  <c r="AD653" i="5"/>
  <c r="AC653" i="5"/>
  <c r="AH652" i="5"/>
  <c r="AG652" i="5"/>
  <c r="AF652" i="5"/>
  <c r="AE652" i="5"/>
  <c r="AD652" i="5"/>
  <c r="AC652" i="5"/>
  <c r="AH651" i="5"/>
  <c r="AG651" i="5"/>
  <c r="AF651" i="5"/>
  <c r="AE651" i="5"/>
  <c r="AD651" i="5"/>
  <c r="AC651" i="5"/>
  <c r="AH650" i="5"/>
  <c r="AG650" i="5"/>
  <c r="AF650" i="5"/>
  <c r="AE650" i="5"/>
  <c r="AD650" i="5"/>
  <c r="AC650" i="5"/>
  <c r="AH649" i="5"/>
  <c r="AG649" i="5"/>
  <c r="AF649" i="5"/>
  <c r="AE649" i="5"/>
  <c r="AD649" i="5"/>
  <c r="AC649" i="5"/>
  <c r="AH648" i="5"/>
  <c r="AG648" i="5"/>
  <c r="AF648" i="5"/>
  <c r="AE648" i="5"/>
  <c r="AD648" i="5"/>
  <c r="AC648" i="5"/>
  <c r="AH647" i="5"/>
  <c r="AG647" i="5"/>
  <c r="AF647" i="5"/>
  <c r="AE647" i="5"/>
  <c r="AD647" i="5"/>
  <c r="AC647" i="5"/>
  <c r="AH646" i="5"/>
  <c r="AG646" i="5"/>
  <c r="AF646" i="5"/>
  <c r="AE646" i="5"/>
  <c r="AD646" i="5"/>
  <c r="AC646" i="5"/>
  <c r="AH645" i="5"/>
  <c r="AG645" i="5"/>
  <c r="AF645" i="5"/>
  <c r="AE645" i="5"/>
  <c r="AD645" i="5"/>
  <c r="AC645" i="5"/>
  <c r="AH644" i="5"/>
  <c r="AG644" i="5"/>
  <c r="AF644" i="5"/>
  <c r="AE644" i="5"/>
  <c r="AD644" i="5"/>
  <c r="AC644" i="5"/>
  <c r="AH643" i="5"/>
  <c r="AG643" i="5"/>
  <c r="AF643" i="5"/>
  <c r="AE643" i="5"/>
  <c r="AD643" i="5"/>
  <c r="AC643" i="5"/>
  <c r="AH642" i="5"/>
  <c r="AG642" i="5"/>
  <c r="AF642" i="5"/>
  <c r="AE642" i="5"/>
  <c r="AD642" i="5"/>
  <c r="AC642" i="5"/>
  <c r="AH641" i="5"/>
  <c r="AG641" i="5"/>
  <c r="AF641" i="5"/>
  <c r="AE641" i="5"/>
  <c r="AD641" i="5"/>
  <c r="AC641" i="5"/>
  <c r="AH640" i="5"/>
  <c r="AG640" i="5"/>
  <c r="AF640" i="5"/>
  <c r="AE640" i="5"/>
  <c r="AD640" i="5"/>
  <c r="AC640" i="5"/>
  <c r="AH639" i="5"/>
  <c r="AG639" i="5"/>
  <c r="AF639" i="5"/>
  <c r="AE639" i="5"/>
  <c r="AD639" i="5"/>
  <c r="AC639" i="5"/>
  <c r="AH638" i="5"/>
  <c r="AG638" i="5"/>
  <c r="AF638" i="5"/>
  <c r="AE638" i="5"/>
  <c r="AD638" i="5"/>
  <c r="AC638" i="5"/>
  <c r="AH637" i="5"/>
  <c r="AG637" i="5"/>
  <c r="AF637" i="5"/>
  <c r="AE637" i="5"/>
  <c r="AD637" i="5"/>
  <c r="AC637" i="5"/>
  <c r="AH636" i="5"/>
  <c r="AG636" i="5"/>
  <c r="AF636" i="5"/>
  <c r="AE636" i="5"/>
  <c r="AD636" i="5"/>
  <c r="AC636" i="5"/>
  <c r="AH635" i="5"/>
  <c r="AG635" i="5"/>
  <c r="AF635" i="5"/>
  <c r="AE635" i="5"/>
  <c r="AD635" i="5"/>
  <c r="AC635" i="5"/>
  <c r="AH634" i="5"/>
  <c r="AG634" i="5"/>
  <c r="AF634" i="5"/>
  <c r="AE634" i="5"/>
  <c r="AD634" i="5"/>
  <c r="AC634" i="5"/>
  <c r="AH633" i="5"/>
  <c r="AG633" i="5"/>
  <c r="AF633" i="5"/>
  <c r="AE633" i="5"/>
  <c r="AD633" i="5"/>
  <c r="AC633" i="5"/>
  <c r="AH632" i="5"/>
  <c r="AG632" i="5"/>
  <c r="AF632" i="5"/>
  <c r="AE632" i="5"/>
  <c r="AD632" i="5"/>
  <c r="AC632" i="5"/>
  <c r="AH631" i="5"/>
  <c r="AG631" i="5"/>
  <c r="AF631" i="5"/>
  <c r="AE631" i="5"/>
  <c r="AD631" i="5"/>
  <c r="AC631" i="5"/>
  <c r="AH630" i="5"/>
  <c r="AG630" i="5"/>
  <c r="AF630" i="5"/>
  <c r="AE630" i="5"/>
  <c r="AD630" i="5"/>
  <c r="AC630" i="5"/>
  <c r="AH629" i="5"/>
  <c r="AG629" i="5"/>
  <c r="AF629" i="5"/>
  <c r="AE629" i="5"/>
  <c r="AD629" i="5"/>
  <c r="AC629" i="5"/>
  <c r="AH628" i="5"/>
  <c r="AG628" i="5"/>
  <c r="AF628" i="5"/>
  <c r="AE628" i="5"/>
  <c r="AD628" i="5"/>
  <c r="AC628" i="5"/>
  <c r="AH627" i="5"/>
  <c r="AG627" i="5"/>
  <c r="AF627" i="5"/>
  <c r="AE627" i="5"/>
  <c r="AD627" i="5"/>
  <c r="AC627" i="5"/>
  <c r="AH626" i="5"/>
  <c r="AG626" i="5"/>
  <c r="AF626" i="5"/>
  <c r="AE626" i="5"/>
  <c r="AD626" i="5"/>
  <c r="AC626" i="5"/>
  <c r="AH625" i="5"/>
  <c r="AG625" i="5"/>
  <c r="AF625" i="5"/>
  <c r="AE625" i="5"/>
  <c r="AD625" i="5"/>
  <c r="AC625" i="5"/>
  <c r="AH624" i="5"/>
  <c r="AG624" i="5"/>
  <c r="AF624" i="5"/>
  <c r="AE624" i="5"/>
  <c r="AD624" i="5"/>
  <c r="AC624" i="5"/>
  <c r="AH623" i="5"/>
  <c r="AG623" i="5"/>
  <c r="AF623" i="5"/>
  <c r="AE623" i="5"/>
  <c r="AD623" i="5"/>
  <c r="AC623" i="5"/>
  <c r="AH622" i="5"/>
  <c r="AG622" i="5"/>
  <c r="AF622" i="5"/>
  <c r="AE622" i="5"/>
  <c r="AD622" i="5"/>
  <c r="AC622" i="5"/>
  <c r="AH621" i="5"/>
  <c r="AG621" i="5"/>
  <c r="AF621" i="5"/>
  <c r="AE621" i="5"/>
  <c r="AD621" i="5"/>
  <c r="AC621" i="5"/>
  <c r="AH620" i="5"/>
  <c r="AG620" i="5"/>
  <c r="AF620" i="5"/>
  <c r="AE620" i="5"/>
  <c r="AD620" i="5"/>
  <c r="AC620" i="5"/>
  <c r="AH619" i="5"/>
  <c r="AG619" i="5"/>
  <c r="AF619" i="5"/>
  <c r="AE619" i="5"/>
  <c r="AD619" i="5"/>
  <c r="AC619" i="5"/>
  <c r="AH618" i="5"/>
  <c r="AG618" i="5"/>
  <c r="AF618" i="5"/>
  <c r="AE618" i="5"/>
  <c r="AD618" i="5"/>
  <c r="AC618" i="5"/>
  <c r="AH617" i="5"/>
  <c r="AG617" i="5"/>
  <c r="AF617" i="5"/>
  <c r="AE617" i="5"/>
  <c r="AD617" i="5"/>
  <c r="AC617" i="5"/>
  <c r="AH616" i="5"/>
  <c r="AG616" i="5"/>
  <c r="AF616" i="5"/>
  <c r="AE616" i="5"/>
  <c r="AD616" i="5"/>
  <c r="AC616" i="5"/>
  <c r="AH615" i="5"/>
  <c r="AG615" i="5"/>
  <c r="AF615" i="5"/>
  <c r="AE615" i="5"/>
  <c r="AD615" i="5"/>
  <c r="AC615" i="5"/>
  <c r="AH614" i="5"/>
  <c r="AG614" i="5"/>
  <c r="AF614" i="5"/>
  <c r="AE614" i="5"/>
  <c r="AD614" i="5"/>
  <c r="AC614" i="5"/>
  <c r="AH613" i="5"/>
  <c r="AG613" i="5"/>
  <c r="AF613" i="5"/>
  <c r="AE613" i="5"/>
  <c r="AD613" i="5"/>
  <c r="AC613" i="5"/>
  <c r="AH612" i="5"/>
  <c r="AG612" i="5"/>
  <c r="AF612" i="5"/>
  <c r="AE612" i="5"/>
  <c r="AD612" i="5"/>
  <c r="AC612" i="5"/>
  <c r="AH611" i="5"/>
  <c r="AG611" i="5"/>
  <c r="AF611" i="5"/>
  <c r="AE611" i="5"/>
  <c r="AD611" i="5"/>
  <c r="AC611" i="5"/>
  <c r="AH610" i="5"/>
  <c r="AG610" i="5"/>
  <c r="AF610" i="5"/>
  <c r="AE610" i="5"/>
  <c r="AD610" i="5"/>
  <c r="AC610" i="5"/>
  <c r="AH609" i="5"/>
  <c r="AG609" i="5"/>
  <c r="AF609" i="5"/>
  <c r="AE609" i="5"/>
  <c r="AD609" i="5"/>
  <c r="AC609" i="5"/>
  <c r="AH608" i="5"/>
  <c r="AG608" i="5"/>
  <c r="AF608" i="5"/>
  <c r="AE608" i="5"/>
  <c r="AD608" i="5"/>
  <c r="AC608" i="5"/>
  <c r="AH607" i="5"/>
  <c r="AG607" i="5"/>
  <c r="AF607" i="5"/>
  <c r="AE607" i="5"/>
  <c r="AD607" i="5"/>
  <c r="AC607" i="5"/>
  <c r="AH606" i="5"/>
  <c r="AG606" i="5"/>
  <c r="AF606" i="5"/>
  <c r="AE606" i="5"/>
  <c r="AD606" i="5"/>
  <c r="AC606" i="5"/>
  <c r="AH605" i="5"/>
  <c r="AG605" i="5"/>
  <c r="AF605" i="5"/>
  <c r="AE605" i="5"/>
  <c r="AD605" i="5"/>
  <c r="AC605" i="5"/>
  <c r="AH604" i="5"/>
  <c r="AG604" i="5"/>
  <c r="AF604" i="5"/>
  <c r="AE604" i="5"/>
  <c r="AD604" i="5"/>
  <c r="AC604" i="5"/>
  <c r="AH603" i="5"/>
  <c r="AG603" i="5"/>
  <c r="AF603" i="5"/>
  <c r="AE603" i="5"/>
  <c r="AD603" i="5"/>
  <c r="AC603" i="5"/>
  <c r="AH602" i="5"/>
  <c r="AG602" i="5"/>
  <c r="AF602" i="5"/>
  <c r="AE602" i="5"/>
  <c r="AD602" i="5"/>
  <c r="AC602" i="5"/>
  <c r="AH601" i="5"/>
  <c r="AG601" i="5"/>
  <c r="AF601" i="5"/>
  <c r="AE601" i="5"/>
  <c r="AD601" i="5"/>
  <c r="AC601" i="5"/>
  <c r="AH600" i="5"/>
  <c r="AG600" i="5"/>
  <c r="AF600" i="5"/>
  <c r="AE600" i="5"/>
  <c r="AD600" i="5"/>
  <c r="AC600" i="5"/>
  <c r="AH599" i="5"/>
  <c r="AG599" i="5"/>
  <c r="AF599" i="5"/>
  <c r="AE599" i="5"/>
  <c r="AD599" i="5"/>
  <c r="AC599" i="5"/>
  <c r="AH598" i="5"/>
  <c r="AG598" i="5"/>
  <c r="AF598" i="5"/>
  <c r="AE598" i="5"/>
  <c r="AD598" i="5"/>
  <c r="AC598" i="5"/>
  <c r="AH597" i="5"/>
  <c r="AG597" i="5"/>
  <c r="AF597" i="5"/>
  <c r="AE597" i="5"/>
  <c r="AD597" i="5"/>
  <c r="AC597" i="5"/>
  <c r="AH596" i="5"/>
  <c r="AG596" i="5"/>
  <c r="AF596" i="5"/>
  <c r="AE596" i="5"/>
  <c r="AD596" i="5"/>
  <c r="AC596" i="5"/>
  <c r="AH595" i="5"/>
  <c r="AG595" i="5"/>
  <c r="AF595" i="5"/>
  <c r="AE595" i="5"/>
  <c r="AD595" i="5"/>
  <c r="AC595" i="5"/>
  <c r="AH594" i="5"/>
  <c r="AG594" i="5"/>
  <c r="AF594" i="5"/>
  <c r="AE594" i="5"/>
  <c r="AD594" i="5"/>
  <c r="AC594" i="5"/>
  <c r="AH593" i="5"/>
  <c r="AG593" i="5"/>
  <c r="AF593" i="5"/>
  <c r="AE593" i="5"/>
  <c r="AD593" i="5"/>
  <c r="AC593" i="5"/>
  <c r="AH592" i="5"/>
  <c r="AG592" i="5"/>
  <c r="AF592" i="5"/>
  <c r="AE592" i="5"/>
  <c r="AD592" i="5"/>
  <c r="AC592" i="5"/>
  <c r="AH591" i="5"/>
  <c r="AG591" i="5"/>
  <c r="AF591" i="5"/>
  <c r="AE591" i="5"/>
  <c r="AD591" i="5"/>
  <c r="AC591" i="5"/>
  <c r="AH590" i="5"/>
  <c r="AG590" i="5"/>
  <c r="AF590" i="5"/>
  <c r="AE590" i="5"/>
  <c r="AD590" i="5"/>
  <c r="AC590" i="5"/>
  <c r="AH589" i="5"/>
  <c r="AG589" i="5"/>
  <c r="AF589" i="5"/>
  <c r="AE589" i="5"/>
  <c r="AD589" i="5"/>
  <c r="AC589" i="5"/>
  <c r="AH588" i="5"/>
  <c r="AG588" i="5"/>
  <c r="AF588" i="5"/>
  <c r="AE588" i="5"/>
  <c r="AD588" i="5"/>
  <c r="AC588" i="5"/>
  <c r="AH587" i="5"/>
  <c r="AG587" i="5"/>
  <c r="AF587" i="5"/>
  <c r="AE587" i="5"/>
  <c r="AD587" i="5"/>
  <c r="AC587" i="5"/>
  <c r="AH586" i="5"/>
  <c r="AG586" i="5"/>
  <c r="AF586" i="5"/>
  <c r="AE586" i="5"/>
  <c r="AD586" i="5"/>
  <c r="AC586" i="5"/>
  <c r="AH585" i="5"/>
  <c r="AG585" i="5"/>
  <c r="AF585" i="5"/>
  <c r="AE585" i="5"/>
  <c r="AD585" i="5"/>
  <c r="AC585" i="5"/>
  <c r="AH584" i="5"/>
  <c r="AG584" i="5"/>
  <c r="AF584" i="5"/>
  <c r="AE584" i="5"/>
  <c r="AD584" i="5"/>
  <c r="AC584" i="5"/>
  <c r="AH583" i="5"/>
  <c r="AG583" i="5"/>
  <c r="AF583" i="5"/>
  <c r="AE583" i="5"/>
  <c r="AD583" i="5"/>
  <c r="AC583" i="5"/>
  <c r="AH582" i="5"/>
  <c r="AG582" i="5"/>
  <c r="AF582" i="5"/>
  <c r="AE582" i="5"/>
  <c r="AD582" i="5"/>
  <c r="AC582" i="5"/>
  <c r="AH581" i="5"/>
  <c r="AG581" i="5"/>
  <c r="AF581" i="5"/>
  <c r="AE581" i="5"/>
  <c r="AD581" i="5"/>
  <c r="AC581" i="5"/>
  <c r="AH580" i="5"/>
  <c r="AG580" i="5"/>
  <c r="AF580" i="5"/>
  <c r="AE580" i="5"/>
  <c r="AD580" i="5"/>
  <c r="AC580" i="5"/>
  <c r="AH579" i="5"/>
  <c r="AG579" i="5"/>
  <c r="AF579" i="5"/>
  <c r="AE579" i="5"/>
  <c r="AD579" i="5"/>
  <c r="AC579" i="5"/>
  <c r="AH578" i="5"/>
  <c r="AG578" i="5"/>
  <c r="AF578" i="5"/>
  <c r="AE578" i="5"/>
  <c r="AD578" i="5"/>
  <c r="AC578" i="5"/>
  <c r="AH577" i="5"/>
  <c r="AG577" i="5"/>
  <c r="AF577" i="5"/>
  <c r="AE577" i="5"/>
  <c r="AD577" i="5"/>
  <c r="AC577" i="5"/>
  <c r="AH576" i="5"/>
  <c r="AG576" i="5"/>
  <c r="AF576" i="5"/>
  <c r="AE576" i="5"/>
  <c r="AD576" i="5"/>
  <c r="AC576" i="5"/>
  <c r="AH575" i="5"/>
  <c r="AG575" i="5"/>
  <c r="AF575" i="5"/>
  <c r="AE575" i="5"/>
  <c r="AD575" i="5"/>
  <c r="AC575" i="5"/>
  <c r="AH574" i="5"/>
  <c r="AG574" i="5"/>
  <c r="AF574" i="5"/>
  <c r="AE574" i="5"/>
  <c r="AD574" i="5"/>
  <c r="AC574" i="5"/>
  <c r="AH573" i="5"/>
  <c r="AG573" i="5"/>
  <c r="AF573" i="5"/>
  <c r="AE573" i="5"/>
  <c r="AD573" i="5"/>
  <c r="AC573" i="5"/>
  <c r="AH572" i="5"/>
  <c r="AG572" i="5"/>
  <c r="AF572" i="5"/>
  <c r="AE572" i="5"/>
  <c r="AD572" i="5"/>
  <c r="AC572" i="5"/>
  <c r="AH571" i="5"/>
  <c r="AG571" i="5"/>
  <c r="AF571" i="5"/>
  <c r="AE571" i="5"/>
  <c r="AD571" i="5"/>
  <c r="AC571" i="5"/>
  <c r="AH570" i="5"/>
  <c r="AG570" i="5"/>
  <c r="AF570" i="5"/>
  <c r="AE570" i="5"/>
  <c r="AD570" i="5"/>
  <c r="AC570" i="5"/>
  <c r="AH569" i="5"/>
  <c r="AG569" i="5"/>
  <c r="AF569" i="5"/>
  <c r="AE569" i="5"/>
  <c r="AD569" i="5"/>
  <c r="AC569" i="5"/>
  <c r="AH568" i="5"/>
  <c r="AG568" i="5"/>
  <c r="AF568" i="5"/>
  <c r="AE568" i="5"/>
  <c r="AD568" i="5"/>
  <c r="AC568" i="5"/>
  <c r="AH567" i="5"/>
  <c r="AG567" i="5"/>
  <c r="AF567" i="5"/>
  <c r="AE567" i="5"/>
  <c r="AD567" i="5"/>
  <c r="AC567" i="5"/>
  <c r="AH566" i="5"/>
  <c r="AG566" i="5"/>
  <c r="AF566" i="5"/>
  <c r="AE566" i="5"/>
  <c r="AD566" i="5"/>
  <c r="AC566" i="5"/>
  <c r="AH565" i="5"/>
  <c r="AG565" i="5"/>
  <c r="AF565" i="5"/>
  <c r="AE565" i="5"/>
  <c r="AD565" i="5"/>
  <c r="AC565" i="5"/>
  <c r="AH564" i="5"/>
  <c r="AG564" i="5"/>
  <c r="AF564" i="5"/>
  <c r="AE564" i="5"/>
  <c r="AD564" i="5"/>
  <c r="AC564" i="5"/>
  <c r="AH563" i="5"/>
  <c r="AG563" i="5"/>
  <c r="AF563" i="5"/>
  <c r="AE563" i="5"/>
  <c r="AD563" i="5"/>
  <c r="AC563" i="5"/>
  <c r="AH562" i="5"/>
  <c r="AG562" i="5"/>
  <c r="AF562" i="5"/>
  <c r="AE562" i="5"/>
  <c r="AD562" i="5"/>
  <c r="AC562" i="5"/>
  <c r="AH561" i="5"/>
  <c r="AG561" i="5"/>
  <c r="AF561" i="5"/>
  <c r="AE561" i="5"/>
  <c r="AD561" i="5"/>
  <c r="AC561" i="5"/>
  <c r="AH560" i="5"/>
  <c r="AG560" i="5"/>
  <c r="AF560" i="5"/>
  <c r="AE560" i="5"/>
  <c r="AD560" i="5"/>
  <c r="AC560" i="5"/>
  <c r="AH559" i="5"/>
  <c r="AG559" i="5"/>
  <c r="AF559" i="5"/>
  <c r="AE559" i="5"/>
  <c r="AD559" i="5"/>
  <c r="AC559" i="5"/>
  <c r="AH558" i="5"/>
  <c r="AG558" i="5"/>
  <c r="AF558" i="5"/>
  <c r="AE558" i="5"/>
  <c r="AD558" i="5"/>
  <c r="AC558" i="5"/>
  <c r="AH557" i="5"/>
  <c r="AG557" i="5"/>
  <c r="AF557" i="5"/>
  <c r="AE557" i="5"/>
  <c r="AD557" i="5"/>
  <c r="AC557" i="5"/>
  <c r="AH556" i="5"/>
  <c r="AG556" i="5"/>
  <c r="AF556" i="5"/>
  <c r="AE556" i="5"/>
  <c r="AD556" i="5"/>
  <c r="AC556" i="5"/>
  <c r="AH555" i="5"/>
  <c r="AG555" i="5"/>
  <c r="AF555" i="5"/>
  <c r="AE555" i="5"/>
  <c r="AD555" i="5"/>
  <c r="AC555" i="5"/>
  <c r="AH554" i="5"/>
  <c r="AG554" i="5"/>
  <c r="AF554" i="5"/>
  <c r="AE554" i="5"/>
  <c r="AD554" i="5"/>
  <c r="AC554" i="5"/>
  <c r="AH553" i="5"/>
  <c r="AG553" i="5"/>
  <c r="AF553" i="5"/>
  <c r="AE553" i="5"/>
  <c r="AD553" i="5"/>
  <c r="AC553" i="5"/>
  <c r="AH552" i="5"/>
  <c r="AG552" i="5"/>
  <c r="AF552" i="5"/>
  <c r="AE552" i="5"/>
  <c r="AD552" i="5"/>
  <c r="AC552" i="5"/>
  <c r="AH551" i="5"/>
  <c r="AG551" i="5"/>
  <c r="AF551" i="5"/>
  <c r="AE551" i="5"/>
  <c r="AD551" i="5"/>
  <c r="AC551" i="5"/>
  <c r="AH550" i="5"/>
  <c r="AG550" i="5"/>
  <c r="AF550" i="5"/>
  <c r="AE550" i="5"/>
  <c r="AD550" i="5"/>
  <c r="AC550" i="5"/>
  <c r="AH549" i="5"/>
  <c r="AG549" i="5"/>
  <c r="AF549" i="5"/>
  <c r="AE549" i="5"/>
  <c r="AD549" i="5"/>
  <c r="AC549" i="5"/>
  <c r="AH548" i="5"/>
  <c r="AG548" i="5"/>
  <c r="AF548" i="5"/>
  <c r="AE548" i="5"/>
  <c r="AD548" i="5"/>
  <c r="AC548" i="5"/>
  <c r="AH547" i="5"/>
  <c r="AG547" i="5"/>
  <c r="AF547" i="5"/>
  <c r="AE547" i="5"/>
  <c r="AD547" i="5"/>
  <c r="AC547" i="5"/>
  <c r="AH546" i="5"/>
  <c r="AG546" i="5"/>
  <c r="AF546" i="5"/>
  <c r="AE546" i="5"/>
  <c r="AD546" i="5"/>
  <c r="AC546" i="5"/>
  <c r="AH545" i="5"/>
  <c r="AG545" i="5"/>
  <c r="AF545" i="5"/>
  <c r="AE545" i="5"/>
  <c r="AD545" i="5"/>
  <c r="AC545" i="5"/>
  <c r="AH544" i="5"/>
  <c r="AG544" i="5"/>
  <c r="AF544" i="5"/>
  <c r="AE544" i="5"/>
  <c r="AD544" i="5"/>
  <c r="AC544" i="5"/>
  <c r="AH543" i="5"/>
  <c r="AG543" i="5"/>
  <c r="AF543" i="5"/>
  <c r="AE543" i="5"/>
  <c r="AD543" i="5"/>
  <c r="AC543" i="5"/>
  <c r="AH542" i="5"/>
  <c r="AG542" i="5"/>
  <c r="AF542" i="5"/>
  <c r="AE542" i="5"/>
  <c r="AD542" i="5"/>
  <c r="AC542" i="5"/>
  <c r="AH541" i="5"/>
  <c r="AG541" i="5"/>
  <c r="AF541" i="5"/>
  <c r="AE541" i="5"/>
  <c r="AD541" i="5"/>
  <c r="AC541" i="5"/>
  <c r="AH540" i="5"/>
  <c r="AG540" i="5"/>
  <c r="AF540" i="5"/>
  <c r="AE540" i="5"/>
  <c r="AD540" i="5"/>
  <c r="AC540" i="5"/>
  <c r="AH539" i="5"/>
  <c r="AG539" i="5"/>
  <c r="AF539" i="5"/>
  <c r="AE539" i="5"/>
  <c r="AD539" i="5"/>
  <c r="AC539" i="5"/>
  <c r="AH538" i="5"/>
  <c r="AG538" i="5"/>
  <c r="AF538" i="5"/>
  <c r="AE538" i="5"/>
  <c r="AD538" i="5"/>
  <c r="AC538" i="5"/>
  <c r="AH537" i="5"/>
  <c r="AG537" i="5"/>
  <c r="AF537" i="5"/>
  <c r="AE537" i="5"/>
  <c r="AD537" i="5"/>
  <c r="AC537" i="5"/>
  <c r="AH536" i="5"/>
  <c r="AG536" i="5"/>
  <c r="AF536" i="5"/>
  <c r="AE536" i="5"/>
  <c r="AD536" i="5"/>
  <c r="AC536" i="5"/>
  <c r="AH535" i="5"/>
  <c r="AG535" i="5"/>
  <c r="AF535" i="5"/>
  <c r="AE535" i="5"/>
  <c r="AD535" i="5"/>
  <c r="AC535" i="5"/>
  <c r="AH534" i="5"/>
  <c r="AG534" i="5"/>
  <c r="AF534" i="5"/>
  <c r="AE534" i="5"/>
  <c r="AD534" i="5"/>
  <c r="AC534" i="5"/>
  <c r="AH533" i="5"/>
  <c r="AG533" i="5"/>
  <c r="AF533" i="5"/>
  <c r="AE533" i="5"/>
  <c r="AD533" i="5"/>
  <c r="AC533" i="5"/>
  <c r="AH532" i="5"/>
  <c r="AG532" i="5"/>
  <c r="AF532" i="5"/>
  <c r="AE532" i="5"/>
  <c r="AD532" i="5"/>
  <c r="AC532" i="5"/>
  <c r="AH531" i="5"/>
  <c r="AG531" i="5"/>
  <c r="AF531" i="5"/>
  <c r="AE531" i="5"/>
  <c r="AD531" i="5"/>
  <c r="AC531" i="5"/>
  <c r="AH530" i="5"/>
  <c r="AG530" i="5"/>
  <c r="AF530" i="5"/>
  <c r="AE530" i="5"/>
  <c r="AD530" i="5"/>
  <c r="AC530" i="5"/>
  <c r="AH529" i="5"/>
  <c r="AG529" i="5"/>
  <c r="AF529" i="5"/>
  <c r="AE529" i="5"/>
  <c r="AD529" i="5"/>
  <c r="AC529" i="5"/>
  <c r="AH528" i="5"/>
  <c r="AG528" i="5"/>
  <c r="AF528" i="5"/>
  <c r="AE528" i="5"/>
  <c r="AD528" i="5"/>
  <c r="AC528" i="5"/>
  <c r="AH527" i="5"/>
  <c r="AG527" i="5"/>
  <c r="AF527" i="5"/>
  <c r="AE527" i="5"/>
  <c r="AD527" i="5"/>
  <c r="AC527" i="5"/>
  <c r="AH526" i="5"/>
  <c r="AG526" i="5"/>
  <c r="AF526" i="5"/>
  <c r="AE526" i="5"/>
  <c r="AD526" i="5"/>
  <c r="AC526" i="5"/>
  <c r="AH525" i="5"/>
  <c r="AG525" i="5"/>
  <c r="AF525" i="5"/>
  <c r="AE525" i="5"/>
  <c r="AD525" i="5"/>
  <c r="AC525" i="5"/>
  <c r="AH524" i="5"/>
  <c r="AG524" i="5"/>
  <c r="AF524" i="5"/>
  <c r="AE524" i="5"/>
  <c r="AD524" i="5"/>
  <c r="AC524" i="5"/>
  <c r="AH523" i="5"/>
  <c r="AG523" i="5"/>
  <c r="AF523" i="5"/>
  <c r="AE523" i="5"/>
  <c r="AD523" i="5"/>
  <c r="AC523" i="5"/>
  <c r="AH522" i="5"/>
  <c r="AG522" i="5"/>
  <c r="AF522" i="5"/>
  <c r="AE522" i="5"/>
  <c r="AD522" i="5"/>
  <c r="AC522" i="5"/>
  <c r="AH521" i="5"/>
  <c r="AG521" i="5"/>
  <c r="AF521" i="5"/>
  <c r="AE521" i="5"/>
  <c r="AD521" i="5"/>
  <c r="AC521" i="5"/>
  <c r="AH520" i="5"/>
  <c r="AG520" i="5"/>
  <c r="AF520" i="5"/>
  <c r="AE520" i="5"/>
  <c r="AD520" i="5"/>
  <c r="AC520" i="5"/>
  <c r="AH519" i="5"/>
  <c r="AG519" i="5"/>
  <c r="AF519" i="5"/>
  <c r="AE519" i="5"/>
  <c r="AD519" i="5"/>
  <c r="AC519" i="5"/>
  <c r="AH518" i="5"/>
  <c r="AG518" i="5"/>
  <c r="AF518" i="5"/>
  <c r="AE518" i="5"/>
  <c r="AD518" i="5"/>
  <c r="AC518" i="5"/>
  <c r="AH517" i="5"/>
  <c r="AG517" i="5"/>
  <c r="AF517" i="5"/>
  <c r="AE517" i="5"/>
  <c r="AD517" i="5"/>
  <c r="AC517" i="5"/>
  <c r="AH516" i="5"/>
  <c r="AG516" i="5"/>
  <c r="AF516" i="5"/>
  <c r="AE516" i="5"/>
  <c r="AD516" i="5"/>
  <c r="AC516" i="5"/>
  <c r="AH515" i="5"/>
  <c r="AG515" i="5"/>
  <c r="AF515" i="5"/>
  <c r="AE515" i="5"/>
  <c r="AD515" i="5"/>
  <c r="AC515" i="5"/>
  <c r="AH514" i="5"/>
  <c r="AG514" i="5"/>
  <c r="AF514" i="5"/>
  <c r="AE514" i="5"/>
  <c r="AD514" i="5"/>
  <c r="AC514" i="5"/>
  <c r="AH513" i="5"/>
  <c r="AG513" i="5"/>
  <c r="AF513" i="5"/>
  <c r="AE513" i="5"/>
  <c r="AD513" i="5"/>
  <c r="AC513" i="5"/>
  <c r="AH512" i="5"/>
  <c r="AG512" i="5"/>
  <c r="AF512" i="5"/>
  <c r="AE512" i="5"/>
  <c r="AD512" i="5"/>
  <c r="AC512" i="5"/>
  <c r="AH511" i="5"/>
  <c r="AG511" i="5"/>
  <c r="AF511" i="5"/>
  <c r="AE511" i="5"/>
  <c r="AD511" i="5"/>
  <c r="AC511" i="5"/>
  <c r="AH510" i="5"/>
  <c r="AG510" i="5"/>
  <c r="AF510" i="5"/>
  <c r="AE510" i="5"/>
  <c r="AD510" i="5"/>
  <c r="AC510" i="5"/>
  <c r="AH509" i="5"/>
  <c r="AG509" i="5"/>
  <c r="AF509" i="5"/>
  <c r="AE509" i="5"/>
  <c r="AD509" i="5"/>
  <c r="AC509" i="5"/>
  <c r="AH508" i="5"/>
  <c r="AG508" i="5"/>
  <c r="AF508" i="5"/>
  <c r="AE508" i="5"/>
  <c r="AD508" i="5"/>
  <c r="AC508" i="5"/>
  <c r="AH507" i="5"/>
  <c r="AG507" i="5"/>
  <c r="AF507" i="5"/>
  <c r="AE507" i="5"/>
  <c r="AD507" i="5"/>
  <c r="AC507" i="5"/>
  <c r="AH506" i="5"/>
  <c r="AG506" i="5"/>
  <c r="AF506" i="5"/>
  <c r="AE506" i="5"/>
  <c r="AD506" i="5"/>
  <c r="AC506" i="5"/>
  <c r="AH505" i="5"/>
  <c r="AG505" i="5"/>
  <c r="AF505" i="5"/>
  <c r="AE505" i="5"/>
  <c r="AD505" i="5"/>
  <c r="AC505" i="5"/>
  <c r="AH504" i="5"/>
  <c r="AG504" i="5"/>
  <c r="AF504" i="5"/>
  <c r="AE504" i="5"/>
  <c r="AD504" i="5"/>
  <c r="AC504" i="5"/>
  <c r="AH503" i="5"/>
  <c r="AG503" i="5"/>
  <c r="AF503" i="5"/>
  <c r="AE503" i="5"/>
  <c r="AD503" i="5"/>
  <c r="AC503" i="5"/>
  <c r="AH502" i="5"/>
  <c r="AG502" i="5"/>
  <c r="AF502" i="5"/>
  <c r="AE502" i="5"/>
  <c r="AD502" i="5"/>
  <c r="AC502" i="5"/>
  <c r="AH501" i="5"/>
  <c r="AG501" i="5"/>
  <c r="AF501" i="5"/>
  <c r="AE501" i="5"/>
  <c r="AD501" i="5"/>
  <c r="AC501" i="5"/>
  <c r="AH500" i="5"/>
  <c r="AG500" i="5"/>
  <c r="AF500" i="5"/>
  <c r="AE500" i="5"/>
  <c r="AD500" i="5"/>
  <c r="AC500" i="5"/>
  <c r="AH499" i="5"/>
  <c r="AG499" i="5"/>
  <c r="AF499" i="5"/>
  <c r="AE499" i="5"/>
  <c r="AD499" i="5"/>
  <c r="AC499" i="5"/>
  <c r="AH498" i="5"/>
  <c r="AG498" i="5"/>
  <c r="AF498" i="5"/>
  <c r="AE498" i="5"/>
  <c r="AD498" i="5"/>
  <c r="AC498" i="5"/>
  <c r="AH497" i="5"/>
  <c r="AG497" i="5"/>
  <c r="AF497" i="5"/>
  <c r="AE497" i="5"/>
  <c r="AD497" i="5"/>
  <c r="AC497" i="5"/>
  <c r="AH496" i="5"/>
  <c r="AG496" i="5"/>
  <c r="AF496" i="5"/>
  <c r="AE496" i="5"/>
  <c r="AD496" i="5"/>
  <c r="AC496" i="5"/>
  <c r="AH495" i="5"/>
  <c r="AG495" i="5"/>
  <c r="AF495" i="5"/>
  <c r="AE495" i="5"/>
  <c r="AD495" i="5"/>
  <c r="AC495" i="5"/>
  <c r="AH494" i="5"/>
  <c r="AG494" i="5"/>
  <c r="AF494" i="5"/>
  <c r="AE494" i="5"/>
  <c r="AD494" i="5"/>
  <c r="AC494" i="5"/>
  <c r="AH493" i="5"/>
  <c r="AG493" i="5"/>
  <c r="AF493" i="5"/>
  <c r="AE493" i="5"/>
  <c r="AD493" i="5"/>
  <c r="AC493" i="5"/>
  <c r="AH492" i="5"/>
  <c r="AG492" i="5"/>
  <c r="AF492" i="5"/>
  <c r="AE492" i="5"/>
  <c r="AD492" i="5"/>
  <c r="AC492" i="5"/>
  <c r="AH491" i="5"/>
  <c r="AG491" i="5"/>
  <c r="AF491" i="5"/>
  <c r="AE491" i="5"/>
  <c r="AD491" i="5"/>
  <c r="AC491" i="5"/>
  <c r="AH490" i="5"/>
  <c r="AG490" i="5"/>
  <c r="AF490" i="5"/>
  <c r="AE490" i="5"/>
  <c r="AD490" i="5"/>
  <c r="AC490" i="5"/>
  <c r="AH489" i="5"/>
  <c r="AG489" i="5"/>
  <c r="AF489" i="5"/>
  <c r="AE489" i="5"/>
  <c r="AD489" i="5"/>
  <c r="AC489" i="5"/>
  <c r="AH488" i="5"/>
  <c r="AG488" i="5"/>
  <c r="AF488" i="5"/>
  <c r="AE488" i="5"/>
  <c r="AD488" i="5"/>
  <c r="AC488" i="5"/>
  <c r="AH487" i="5"/>
  <c r="AG487" i="5"/>
  <c r="AF487" i="5"/>
  <c r="AE487" i="5"/>
  <c r="AD487" i="5"/>
  <c r="AC487" i="5"/>
  <c r="AH486" i="5"/>
  <c r="AG486" i="5"/>
  <c r="AF486" i="5"/>
  <c r="AE486" i="5"/>
  <c r="AD486" i="5"/>
  <c r="AC486" i="5"/>
  <c r="AH485" i="5"/>
  <c r="AG485" i="5"/>
  <c r="AF485" i="5"/>
  <c r="AE485" i="5"/>
  <c r="AD485" i="5"/>
  <c r="AC485" i="5"/>
  <c r="AH484" i="5"/>
  <c r="AG484" i="5"/>
  <c r="AF484" i="5"/>
  <c r="AE484" i="5"/>
  <c r="AD484" i="5"/>
  <c r="AC484" i="5"/>
  <c r="AH483" i="5"/>
  <c r="AG483" i="5"/>
  <c r="AF483" i="5"/>
  <c r="AE483" i="5"/>
  <c r="AD483" i="5"/>
  <c r="AC483" i="5"/>
  <c r="AH482" i="5"/>
  <c r="AG482" i="5"/>
  <c r="AF482" i="5"/>
  <c r="AE482" i="5"/>
  <c r="AD482" i="5"/>
  <c r="AC482" i="5"/>
  <c r="AH481" i="5"/>
  <c r="AG481" i="5"/>
  <c r="AF481" i="5"/>
  <c r="AE481" i="5"/>
  <c r="AD481" i="5"/>
  <c r="AC481" i="5"/>
  <c r="AH480" i="5"/>
  <c r="AG480" i="5"/>
  <c r="AF480" i="5"/>
  <c r="AE480" i="5"/>
  <c r="AD480" i="5"/>
  <c r="AC480" i="5"/>
  <c r="AH479" i="5"/>
  <c r="AG479" i="5"/>
  <c r="AF479" i="5"/>
  <c r="AE479" i="5"/>
  <c r="AD479" i="5"/>
  <c r="AC479" i="5"/>
  <c r="AH478" i="5"/>
  <c r="AG478" i="5"/>
  <c r="AF478" i="5"/>
  <c r="AE478" i="5"/>
  <c r="AD478" i="5"/>
  <c r="AC478" i="5"/>
  <c r="AH477" i="5"/>
  <c r="AG477" i="5"/>
  <c r="AF477" i="5"/>
  <c r="AE477" i="5"/>
  <c r="AD477" i="5"/>
  <c r="AC477" i="5"/>
  <c r="AH476" i="5"/>
  <c r="AG476" i="5"/>
  <c r="AF476" i="5"/>
  <c r="AE476" i="5"/>
  <c r="AD476" i="5"/>
  <c r="AC476" i="5"/>
  <c r="AH475" i="5"/>
  <c r="AG475" i="5"/>
  <c r="AF475" i="5"/>
  <c r="AE475" i="5"/>
  <c r="AD475" i="5"/>
  <c r="AC475" i="5"/>
  <c r="AH474" i="5"/>
  <c r="AG474" i="5"/>
  <c r="AF474" i="5"/>
  <c r="AE474" i="5"/>
  <c r="AD474" i="5"/>
  <c r="AC474" i="5"/>
  <c r="AH473" i="5"/>
  <c r="AG473" i="5"/>
  <c r="AF473" i="5"/>
  <c r="AE473" i="5"/>
  <c r="AD473" i="5"/>
  <c r="AC473" i="5"/>
  <c r="AH472" i="5"/>
  <c r="AG472" i="5"/>
  <c r="AF472" i="5"/>
  <c r="AE472" i="5"/>
  <c r="AD472" i="5"/>
  <c r="AC472" i="5"/>
  <c r="AH471" i="5"/>
  <c r="AG471" i="5"/>
  <c r="AF471" i="5"/>
  <c r="AE471" i="5"/>
  <c r="AD471" i="5"/>
  <c r="AC471" i="5"/>
  <c r="AH470" i="5"/>
  <c r="AG470" i="5"/>
  <c r="AF470" i="5"/>
  <c r="AE470" i="5"/>
  <c r="AD470" i="5"/>
  <c r="AC470" i="5"/>
  <c r="AH469" i="5"/>
  <c r="AG469" i="5"/>
  <c r="AF469" i="5"/>
  <c r="AE469" i="5"/>
  <c r="AD469" i="5"/>
  <c r="AC469" i="5"/>
  <c r="AH468" i="5"/>
  <c r="AG468" i="5"/>
  <c r="AF468" i="5"/>
  <c r="AE468" i="5"/>
  <c r="AD468" i="5"/>
  <c r="AC468" i="5"/>
  <c r="AH467" i="5"/>
  <c r="AG467" i="5"/>
  <c r="AF467" i="5"/>
  <c r="AE467" i="5"/>
  <c r="AD467" i="5"/>
  <c r="AC467" i="5"/>
  <c r="AH466" i="5"/>
  <c r="AG466" i="5"/>
  <c r="AF466" i="5"/>
  <c r="AE466" i="5"/>
  <c r="AD466" i="5"/>
  <c r="AC466" i="5"/>
  <c r="AH465" i="5"/>
  <c r="AG465" i="5"/>
  <c r="AF465" i="5"/>
  <c r="AE465" i="5"/>
  <c r="AD465" i="5"/>
  <c r="AC465" i="5"/>
  <c r="AH464" i="5"/>
  <c r="AG464" i="5"/>
  <c r="AF464" i="5"/>
  <c r="AE464" i="5"/>
  <c r="AD464" i="5"/>
  <c r="AC464" i="5"/>
  <c r="AH463" i="5"/>
  <c r="AG463" i="5"/>
  <c r="AF463" i="5"/>
  <c r="AE463" i="5"/>
  <c r="AD463" i="5"/>
  <c r="AC463" i="5"/>
  <c r="AH462" i="5"/>
  <c r="AG462" i="5"/>
  <c r="AF462" i="5"/>
  <c r="AE462" i="5"/>
  <c r="AD462" i="5"/>
  <c r="AC462" i="5"/>
  <c r="AH461" i="5"/>
  <c r="AG461" i="5"/>
  <c r="AF461" i="5"/>
  <c r="AE461" i="5"/>
  <c r="AD461" i="5"/>
  <c r="AC461" i="5"/>
  <c r="AH460" i="5"/>
  <c r="AG460" i="5"/>
  <c r="AF460" i="5"/>
  <c r="AE460" i="5"/>
  <c r="AD460" i="5"/>
  <c r="AC460" i="5"/>
  <c r="AH459" i="5"/>
  <c r="AG459" i="5"/>
  <c r="AF459" i="5"/>
  <c r="AE459" i="5"/>
  <c r="AD459" i="5"/>
  <c r="AC459" i="5"/>
  <c r="AH458" i="5"/>
  <c r="AG458" i="5"/>
  <c r="AF458" i="5"/>
  <c r="AE458" i="5"/>
  <c r="AD458" i="5"/>
  <c r="AC458" i="5"/>
  <c r="AH457" i="5"/>
  <c r="AG457" i="5"/>
  <c r="AF457" i="5"/>
  <c r="AE457" i="5"/>
  <c r="AD457" i="5"/>
  <c r="AC457" i="5"/>
  <c r="AH456" i="5"/>
  <c r="AG456" i="5"/>
  <c r="AF456" i="5"/>
  <c r="AE456" i="5"/>
  <c r="AD456" i="5"/>
  <c r="AC456" i="5"/>
  <c r="AH455" i="5"/>
  <c r="AG455" i="5"/>
  <c r="AF455" i="5"/>
  <c r="AE455" i="5"/>
  <c r="AD455" i="5"/>
  <c r="AC455" i="5"/>
  <c r="AH454" i="5"/>
  <c r="AG454" i="5"/>
  <c r="AF454" i="5"/>
  <c r="AE454" i="5"/>
  <c r="AD454" i="5"/>
  <c r="AC454" i="5"/>
  <c r="AH453" i="5"/>
  <c r="AG453" i="5"/>
  <c r="AF453" i="5"/>
  <c r="AE453" i="5"/>
  <c r="AD453" i="5"/>
  <c r="AC453" i="5"/>
  <c r="AH452" i="5"/>
  <c r="AG452" i="5"/>
  <c r="AF452" i="5"/>
  <c r="AE452" i="5"/>
  <c r="AD452" i="5"/>
  <c r="AC452" i="5"/>
  <c r="AH451" i="5"/>
  <c r="AG451" i="5"/>
  <c r="AF451" i="5"/>
  <c r="AE451" i="5"/>
  <c r="AD451" i="5"/>
  <c r="AC451" i="5"/>
  <c r="AH450" i="5"/>
  <c r="AG450" i="5"/>
  <c r="AF450" i="5"/>
  <c r="AE450" i="5"/>
  <c r="AD450" i="5"/>
  <c r="AC450" i="5"/>
  <c r="AH449" i="5"/>
  <c r="AG449" i="5"/>
  <c r="AF449" i="5"/>
  <c r="AE449" i="5"/>
  <c r="AD449" i="5"/>
  <c r="AC449" i="5"/>
  <c r="AH448" i="5"/>
  <c r="AG448" i="5"/>
  <c r="AF448" i="5"/>
  <c r="AE448" i="5"/>
  <c r="AD448" i="5"/>
  <c r="AC448" i="5"/>
  <c r="AH447" i="5"/>
  <c r="AG447" i="5"/>
  <c r="AF447" i="5"/>
  <c r="AE447" i="5"/>
  <c r="AD447" i="5"/>
  <c r="AC447" i="5"/>
  <c r="AH446" i="5"/>
  <c r="AG446" i="5"/>
  <c r="AF446" i="5"/>
  <c r="AE446" i="5"/>
  <c r="AD446" i="5"/>
  <c r="AC446" i="5"/>
  <c r="AH445" i="5"/>
  <c r="AG445" i="5"/>
  <c r="AF445" i="5"/>
  <c r="AE445" i="5"/>
  <c r="AD445" i="5"/>
  <c r="AC445" i="5"/>
  <c r="AH444" i="5"/>
  <c r="AG444" i="5"/>
  <c r="AF444" i="5"/>
  <c r="AE444" i="5"/>
  <c r="AD444" i="5"/>
  <c r="AC444" i="5"/>
  <c r="AH443" i="5"/>
  <c r="AG443" i="5"/>
  <c r="AF443" i="5"/>
  <c r="AE443" i="5"/>
  <c r="AD443" i="5"/>
  <c r="AC443" i="5"/>
  <c r="AH442" i="5"/>
  <c r="AG442" i="5"/>
  <c r="AF442" i="5"/>
  <c r="AE442" i="5"/>
  <c r="AD442" i="5"/>
  <c r="AC442" i="5"/>
  <c r="AH441" i="5"/>
  <c r="AG441" i="5"/>
  <c r="AF441" i="5"/>
  <c r="AE441" i="5"/>
  <c r="AD441" i="5"/>
  <c r="AC441" i="5"/>
  <c r="AH440" i="5"/>
  <c r="AG440" i="5"/>
  <c r="AF440" i="5"/>
  <c r="AE440" i="5"/>
  <c r="AD440" i="5"/>
  <c r="AC440" i="5"/>
  <c r="AH439" i="5"/>
  <c r="AG439" i="5"/>
  <c r="AF439" i="5"/>
  <c r="AE439" i="5"/>
  <c r="AD439" i="5"/>
  <c r="AC439" i="5"/>
  <c r="AH438" i="5"/>
  <c r="AG438" i="5"/>
  <c r="AF438" i="5"/>
  <c r="AE438" i="5"/>
  <c r="AD438" i="5"/>
  <c r="AC438" i="5"/>
  <c r="AH437" i="5"/>
  <c r="AG437" i="5"/>
  <c r="AF437" i="5"/>
  <c r="AE437" i="5"/>
  <c r="AD437" i="5"/>
  <c r="AC437" i="5"/>
  <c r="AH436" i="5"/>
  <c r="AG436" i="5"/>
  <c r="AF436" i="5"/>
  <c r="AE436" i="5"/>
  <c r="AD436" i="5"/>
  <c r="AC436" i="5"/>
  <c r="AH435" i="5"/>
  <c r="AG435" i="5"/>
  <c r="AF435" i="5"/>
  <c r="AE435" i="5"/>
  <c r="AD435" i="5"/>
  <c r="AC435" i="5"/>
  <c r="AH434" i="5"/>
  <c r="AG434" i="5"/>
  <c r="AF434" i="5"/>
  <c r="AE434" i="5"/>
  <c r="AD434" i="5"/>
  <c r="AC434" i="5"/>
  <c r="AH433" i="5"/>
  <c r="AG433" i="5"/>
  <c r="AF433" i="5"/>
  <c r="AE433" i="5"/>
  <c r="AD433" i="5"/>
  <c r="AC433" i="5"/>
  <c r="AH432" i="5"/>
  <c r="AG432" i="5"/>
  <c r="AF432" i="5"/>
  <c r="AE432" i="5"/>
  <c r="AD432" i="5"/>
  <c r="AC432" i="5"/>
  <c r="AH431" i="5"/>
  <c r="AG431" i="5"/>
  <c r="AF431" i="5"/>
  <c r="AE431" i="5"/>
  <c r="AD431" i="5"/>
  <c r="AC431" i="5"/>
  <c r="AH430" i="5"/>
  <c r="AG430" i="5"/>
  <c r="AF430" i="5"/>
  <c r="AE430" i="5"/>
  <c r="AD430" i="5"/>
  <c r="AC430" i="5"/>
  <c r="AH429" i="5"/>
  <c r="AG429" i="5"/>
  <c r="AF429" i="5"/>
  <c r="AE429" i="5"/>
  <c r="AD429" i="5"/>
  <c r="AC429" i="5"/>
  <c r="AH428" i="5"/>
  <c r="AG428" i="5"/>
  <c r="AF428" i="5"/>
  <c r="AE428" i="5"/>
  <c r="AD428" i="5"/>
  <c r="AC428" i="5"/>
  <c r="AH427" i="5"/>
  <c r="AG427" i="5"/>
  <c r="AF427" i="5"/>
  <c r="AE427" i="5"/>
  <c r="AD427" i="5"/>
  <c r="AC427" i="5"/>
  <c r="AH426" i="5"/>
  <c r="AG426" i="5"/>
  <c r="AF426" i="5"/>
  <c r="AE426" i="5"/>
  <c r="AD426" i="5"/>
  <c r="AC426" i="5"/>
  <c r="AH425" i="5"/>
  <c r="AG425" i="5"/>
  <c r="AF425" i="5"/>
  <c r="AE425" i="5"/>
  <c r="AD425" i="5"/>
  <c r="AC425" i="5"/>
  <c r="AH424" i="5"/>
  <c r="AG424" i="5"/>
  <c r="AF424" i="5"/>
  <c r="AE424" i="5"/>
  <c r="AD424" i="5"/>
  <c r="AC424" i="5"/>
  <c r="AH423" i="5"/>
  <c r="AG423" i="5"/>
  <c r="AF423" i="5"/>
  <c r="AE423" i="5"/>
  <c r="AD423" i="5"/>
  <c r="AC423" i="5"/>
  <c r="AH422" i="5"/>
  <c r="AG422" i="5"/>
  <c r="AF422" i="5"/>
  <c r="AE422" i="5"/>
  <c r="AD422" i="5"/>
  <c r="AC422" i="5"/>
  <c r="AH421" i="5"/>
  <c r="AG421" i="5"/>
  <c r="AF421" i="5"/>
  <c r="AE421" i="5"/>
  <c r="AD421" i="5"/>
  <c r="AC421" i="5"/>
  <c r="AH420" i="5"/>
  <c r="AG420" i="5"/>
  <c r="AF420" i="5"/>
  <c r="AE420" i="5"/>
  <c r="AD420" i="5"/>
  <c r="AC420" i="5"/>
  <c r="AH419" i="5"/>
  <c r="AG419" i="5"/>
  <c r="AF419" i="5"/>
  <c r="AE419" i="5"/>
  <c r="AD419" i="5"/>
  <c r="AC419" i="5"/>
  <c r="AH418" i="5"/>
  <c r="AG418" i="5"/>
  <c r="AF418" i="5"/>
  <c r="AE418" i="5"/>
  <c r="AD418" i="5"/>
  <c r="AC418" i="5"/>
  <c r="AH417" i="5"/>
  <c r="AG417" i="5"/>
  <c r="AF417" i="5"/>
  <c r="AE417" i="5"/>
  <c r="AD417" i="5"/>
  <c r="AC417" i="5"/>
  <c r="AH416" i="5"/>
  <c r="AG416" i="5"/>
  <c r="AF416" i="5"/>
  <c r="AE416" i="5"/>
  <c r="AD416" i="5"/>
  <c r="AC416" i="5"/>
  <c r="AH415" i="5"/>
  <c r="AG415" i="5"/>
  <c r="AF415" i="5"/>
  <c r="AE415" i="5"/>
  <c r="AD415" i="5"/>
  <c r="AC415" i="5"/>
  <c r="AH414" i="5"/>
  <c r="AG414" i="5"/>
  <c r="AF414" i="5"/>
  <c r="AE414" i="5"/>
  <c r="AD414" i="5"/>
  <c r="AC414" i="5"/>
  <c r="AH413" i="5"/>
  <c r="AG413" i="5"/>
  <c r="AF413" i="5"/>
  <c r="AE413" i="5"/>
  <c r="AD413" i="5"/>
  <c r="AC413" i="5"/>
  <c r="AH412" i="5"/>
  <c r="AG412" i="5"/>
  <c r="AF412" i="5"/>
  <c r="AE412" i="5"/>
  <c r="AD412" i="5"/>
  <c r="AC412" i="5"/>
  <c r="AH411" i="5"/>
  <c r="AG411" i="5"/>
  <c r="AF411" i="5"/>
  <c r="AE411" i="5"/>
  <c r="AD411" i="5"/>
  <c r="AC411" i="5"/>
  <c r="AH410" i="5"/>
  <c r="AG410" i="5"/>
  <c r="AF410" i="5"/>
  <c r="AE410" i="5"/>
  <c r="AD410" i="5"/>
  <c r="AC410" i="5"/>
  <c r="AH409" i="5"/>
  <c r="AG409" i="5"/>
  <c r="AF409" i="5"/>
  <c r="AE409" i="5"/>
  <c r="AD409" i="5"/>
  <c r="AC409" i="5"/>
  <c r="AH408" i="5"/>
  <c r="AG408" i="5"/>
  <c r="AF408" i="5"/>
  <c r="AE408" i="5"/>
  <c r="AD408" i="5"/>
  <c r="AC408" i="5"/>
  <c r="AH407" i="5"/>
  <c r="AG407" i="5"/>
  <c r="AF407" i="5"/>
  <c r="AE407" i="5"/>
  <c r="AD407" i="5"/>
  <c r="AC407" i="5"/>
  <c r="AH406" i="5"/>
  <c r="AG406" i="5"/>
  <c r="AF406" i="5"/>
  <c r="AE406" i="5"/>
  <c r="AD406" i="5"/>
  <c r="AC406" i="5"/>
  <c r="AH405" i="5"/>
  <c r="AG405" i="5"/>
  <c r="AF405" i="5"/>
  <c r="AE405" i="5"/>
  <c r="AD405" i="5"/>
  <c r="AC405" i="5"/>
  <c r="AH404" i="5"/>
  <c r="AG404" i="5"/>
  <c r="AF404" i="5"/>
  <c r="AE404" i="5"/>
  <c r="AD404" i="5"/>
  <c r="AC404" i="5"/>
  <c r="AH403" i="5"/>
  <c r="AG403" i="5"/>
  <c r="AF403" i="5"/>
  <c r="AE403" i="5"/>
  <c r="AD403" i="5"/>
  <c r="AC403" i="5"/>
  <c r="AH402" i="5"/>
  <c r="AG402" i="5"/>
  <c r="AF402" i="5"/>
  <c r="AE402" i="5"/>
  <c r="AD402" i="5"/>
  <c r="AC402" i="5"/>
  <c r="AH401" i="5"/>
  <c r="AG401" i="5"/>
  <c r="AF401" i="5"/>
  <c r="AE401" i="5"/>
  <c r="AD401" i="5"/>
  <c r="AC401" i="5"/>
  <c r="AH400" i="5"/>
  <c r="AG400" i="5"/>
  <c r="AF400" i="5"/>
  <c r="AE400" i="5"/>
  <c r="AD400" i="5"/>
  <c r="AC400" i="5"/>
  <c r="AH399" i="5"/>
  <c r="AG399" i="5"/>
  <c r="AF399" i="5"/>
  <c r="AE399" i="5"/>
  <c r="AD399" i="5"/>
  <c r="AC399" i="5"/>
  <c r="AH398" i="5"/>
  <c r="AG398" i="5"/>
  <c r="AF398" i="5"/>
  <c r="AE398" i="5"/>
  <c r="AD398" i="5"/>
  <c r="AC398" i="5"/>
  <c r="AH397" i="5"/>
  <c r="AG397" i="5"/>
  <c r="AF397" i="5"/>
  <c r="AE397" i="5"/>
  <c r="AD397" i="5"/>
  <c r="AC397" i="5"/>
  <c r="AH396" i="5"/>
  <c r="AG396" i="5"/>
  <c r="AF396" i="5"/>
  <c r="AE396" i="5"/>
  <c r="AD396" i="5"/>
  <c r="AC396" i="5"/>
  <c r="AH395" i="5"/>
  <c r="AG395" i="5"/>
  <c r="AF395" i="5"/>
  <c r="AE395" i="5"/>
  <c r="AD395" i="5"/>
  <c r="AC395" i="5"/>
  <c r="AH394" i="5"/>
  <c r="AG394" i="5"/>
  <c r="AF394" i="5"/>
  <c r="AE394" i="5"/>
  <c r="AD394" i="5"/>
  <c r="AC394" i="5"/>
  <c r="AH393" i="5"/>
  <c r="AG393" i="5"/>
  <c r="AF393" i="5"/>
  <c r="AE393" i="5"/>
  <c r="AD393" i="5"/>
  <c r="AC393" i="5"/>
  <c r="AH392" i="5"/>
  <c r="AG392" i="5"/>
  <c r="AF392" i="5"/>
  <c r="AE392" i="5"/>
  <c r="AD392" i="5"/>
  <c r="AC392" i="5"/>
  <c r="AH391" i="5"/>
  <c r="AG391" i="5"/>
  <c r="AF391" i="5"/>
  <c r="AE391" i="5"/>
  <c r="AD391" i="5"/>
  <c r="AC391" i="5"/>
  <c r="AH390" i="5"/>
  <c r="AG390" i="5"/>
  <c r="AF390" i="5"/>
  <c r="AE390" i="5"/>
  <c r="AD390" i="5"/>
  <c r="AC390" i="5"/>
  <c r="AH389" i="5"/>
  <c r="AG389" i="5"/>
  <c r="AF389" i="5"/>
  <c r="AE389" i="5"/>
  <c r="AD389" i="5"/>
  <c r="AC389" i="5"/>
  <c r="AH388" i="5"/>
  <c r="AG388" i="5"/>
  <c r="AF388" i="5"/>
  <c r="AE388" i="5"/>
  <c r="AD388" i="5"/>
  <c r="AC388" i="5"/>
  <c r="AH387" i="5"/>
  <c r="AG387" i="5"/>
  <c r="AF387" i="5"/>
  <c r="AE387" i="5"/>
  <c r="AD387" i="5"/>
  <c r="AC387" i="5"/>
  <c r="AH386" i="5"/>
  <c r="AG386" i="5"/>
  <c r="AF386" i="5"/>
  <c r="AE386" i="5"/>
  <c r="AD386" i="5"/>
  <c r="AC386" i="5"/>
  <c r="AH385" i="5"/>
  <c r="AG385" i="5"/>
  <c r="AF385" i="5"/>
  <c r="AE385" i="5"/>
  <c r="AD385" i="5"/>
  <c r="AC385" i="5"/>
  <c r="AH384" i="5"/>
  <c r="AG384" i="5"/>
  <c r="AF384" i="5"/>
  <c r="AE384" i="5"/>
  <c r="AD384" i="5"/>
  <c r="AC384" i="5"/>
  <c r="AH383" i="5"/>
  <c r="AG383" i="5"/>
  <c r="AF383" i="5"/>
  <c r="AE383" i="5"/>
  <c r="AD383" i="5"/>
  <c r="AC383" i="5"/>
  <c r="AH382" i="5"/>
  <c r="AG382" i="5"/>
  <c r="AF382" i="5"/>
  <c r="AE382" i="5"/>
  <c r="AD382" i="5"/>
  <c r="AC382" i="5"/>
  <c r="AH381" i="5"/>
  <c r="AG381" i="5"/>
  <c r="AF381" i="5"/>
  <c r="AE381" i="5"/>
  <c r="AD381" i="5"/>
  <c r="AC381" i="5"/>
  <c r="AH380" i="5"/>
  <c r="AG380" i="5"/>
  <c r="AF380" i="5"/>
  <c r="AE380" i="5"/>
  <c r="AD380" i="5"/>
  <c r="AC380" i="5"/>
  <c r="AH379" i="5"/>
  <c r="AG379" i="5"/>
  <c r="AF379" i="5"/>
  <c r="AE379" i="5"/>
  <c r="AD379" i="5"/>
  <c r="AC379" i="5"/>
  <c r="AH378" i="5"/>
  <c r="AG378" i="5"/>
  <c r="AF378" i="5"/>
  <c r="AE378" i="5"/>
  <c r="AD378" i="5"/>
  <c r="AC378" i="5"/>
  <c r="AH377" i="5"/>
  <c r="AG377" i="5"/>
  <c r="AF377" i="5"/>
  <c r="AE377" i="5"/>
  <c r="AD377" i="5"/>
  <c r="AC377" i="5"/>
  <c r="AH376" i="5"/>
  <c r="AG376" i="5"/>
  <c r="AF376" i="5"/>
  <c r="AE376" i="5"/>
  <c r="AD376" i="5"/>
  <c r="AC376" i="5"/>
  <c r="AH375" i="5"/>
  <c r="AG375" i="5"/>
  <c r="AF375" i="5"/>
  <c r="AE375" i="5"/>
  <c r="AD375" i="5"/>
  <c r="AC375" i="5"/>
  <c r="AH374" i="5"/>
  <c r="AG374" i="5"/>
  <c r="AF374" i="5"/>
  <c r="AE374" i="5"/>
  <c r="AD374" i="5"/>
  <c r="AC374" i="5"/>
  <c r="AH373" i="5"/>
  <c r="AG373" i="5"/>
  <c r="AF373" i="5"/>
  <c r="AE373" i="5"/>
  <c r="AD373" i="5"/>
  <c r="AC373" i="5"/>
  <c r="AH372" i="5"/>
  <c r="AG372" i="5"/>
  <c r="AF372" i="5"/>
  <c r="AE372" i="5"/>
  <c r="AD372" i="5"/>
  <c r="AC372" i="5"/>
  <c r="AH371" i="5"/>
  <c r="AG371" i="5"/>
  <c r="AF371" i="5"/>
  <c r="AE371" i="5"/>
  <c r="AD371" i="5"/>
  <c r="AC371" i="5"/>
  <c r="AH370" i="5"/>
  <c r="AG370" i="5"/>
  <c r="AF370" i="5"/>
  <c r="AE370" i="5"/>
  <c r="AD370" i="5"/>
  <c r="AC370" i="5"/>
  <c r="AH369" i="5"/>
  <c r="AG369" i="5"/>
  <c r="AF369" i="5"/>
  <c r="AE369" i="5"/>
  <c r="AD369" i="5"/>
  <c r="AC369" i="5"/>
  <c r="AH368" i="5"/>
  <c r="AG368" i="5"/>
  <c r="AF368" i="5"/>
  <c r="AE368" i="5"/>
  <c r="AD368" i="5"/>
  <c r="AC368" i="5"/>
  <c r="AH367" i="5"/>
  <c r="AG367" i="5"/>
  <c r="AF367" i="5"/>
  <c r="AE367" i="5"/>
  <c r="AD367" i="5"/>
  <c r="AC367" i="5"/>
  <c r="AH366" i="5"/>
  <c r="AG366" i="5"/>
  <c r="AF366" i="5"/>
  <c r="AE366" i="5"/>
  <c r="AD366" i="5"/>
  <c r="AC366" i="5"/>
  <c r="AH365" i="5"/>
  <c r="AG365" i="5"/>
  <c r="AF365" i="5"/>
  <c r="AE365" i="5"/>
  <c r="AD365" i="5"/>
  <c r="AC365" i="5"/>
  <c r="AH364" i="5"/>
  <c r="AG364" i="5"/>
  <c r="AF364" i="5"/>
  <c r="AE364" i="5"/>
  <c r="AD364" i="5"/>
  <c r="AC364" i="5"/>
  <c r="AH363" i="5"/>
  <c r="AG363" i="5"/>
  <c r="AF363" i="5"/>
  <c r="AE363" i="5"/>
  <c r="AD363" i="5"/>
  <c r="AC363" i="5"/>
  <c r="AH362" i="5"/>
  <c r="AG362" i="5"/>
  <c r="AF362" i="5"/>
  <c r="AE362" i="5"/>
  <c r="AD362" i="5"/>
  <c r="AC362" i="5"/>
  <c r="AH361" i="5"/>
  <c r="AG361" i="5"/>
  <c r="AF361" i="5"/>
  <c r="AE361" i="5"/>
  <c r="AD361" i="5"/>
  <c r="AC361" i="5"/>
  <c r="AH360" i="5"/>
  <c r="AG360" i="5"/>
  <c r="AF360" i="5"/>
  <c r="AE360" i="5"/>
  <c r="AD360" i="5"/>
  <c r="AC360" i="5"/>
  <c r="AH359" i="5"/>
  <c r="AG359" i="5"/>
  <c r="AF359" i="5"/>
  <c r="AE359" i="5"/>
  <c r="AD359" i="5"/>
  <c r="AC359" i="5"/>
  <c r="AH358" i="5"/>
  <c r="AG358" i="5"/>
  <c r="AF358" i="5"/>
  <c r="AE358" i="5"/>
  <c r="AD358" i="5"/>
  <c r="AC358" i="5"/>
  <c r="AH357" i="5"/>
  <c r="AG357" i="5"/>
  <c r="AF357" i="5"/>
  <c r="AE357" i="5"/>
  <c r="AD357" i="5"/>
  <c r="AC357" i="5"/>
  <c r="AH356" i="5"/>
  <c r="AG356" i="5"/>
  <c r="AF356" i="5"/>
  <c r="AE356" i="5"/>
  <c r="AD356" i="5"/>
  <c r="AC356" i="5"/>
  <c r="AH355" i="5"/>
  <c r="AG355" i="5"/>
  <c r="AF355" i="5"/>
  <c r="AE355" i="5"/>
  <c r="AD355" i="5"/>
  <c r="AC355" i="5"/>
  <c r="AH354" i="5"/>
  <c r="AG354" i="5"/>
  <c r="AF354" i="5"/>
  <c r="AE354" i="5"/>
  <c r="AD354" i="5"/>
  <c r="AC354" i="5"/>
  <c r="AH353" i="5"/>
  <c r="AG353" i="5"/>
  <c r="AF353" i="5"/>
  <c r="AE353" i="5"/>
  <c r="AD353" i="5"/>
  <c r="AC353" i="5"/>
  <c r="AH352" i="5"/>
  <c r="AG352" i="5"/>
  <c r="AF352" i="5"/>
  <c r="AE352" i="5"/>
  <c r="AD352" i="5"/>
  <c r="AC352" i="5"/>
  <c r="AH351" i="5"/>
  <c r="AG351" i="5"/>
  <c r="AF351" i="5"/>
  <c r="AE351" i="5"/>
  <c r="AD351" i="5"/>
  <c r="AC351" i="5"/>
  <c r="AH350" i="5"/>
  <c r="AG350" i="5"/>
  <c r="AF350" i="5"/>
  <c r="AE350" i="5"/>
  <c r="AD350" i="5"/>
  <c r="AC350" i="5"/>
  <c r="AH349" i="5"/>
  <c r="AG349" i="5"/>
  <c r="AF349" i="5"/>
  <c r="AE349" i="5"/>
  <c r="AD349" i="5"/>
  <c r="AC349" i="5"/>
  <c r="AH348" i="5"/>
  <c r="AG348" i="5"/>
  <c r="AF348" i="5"/>
  <c r="AE348" i="5"/>
  <c r="AD348" i="5"/>
  <c r="AC348" i="5"/>
  <c r="AH347" i="5"/>
  <c r="AG347" i="5"/>
  <c r="AF347" i="5"/>
  <c r="AE347" i="5"/>
  <c r="AD347" i="5"/>
  <c r="AC347" i="5"/>
  <c r="AH346" i="5"/>
  <c r="AG346" i="5"/>
  <c r="AF346" i="5"/>
  <c r="AE346" i="5"/>
  <c r="AD346" i="5"/>
  <c r="AC346" i="5"/>
  <c r="AH345" i="5"/>
  <c r="AG345" i="5"/>
  <c r="AF345" i="5"/>
  <c r="AE345" i="5"/>
  <c r="AD345" i="5"/>
  <c r="AC345" i="5"/>
  <c r="AH344" i="5"/>
  <c r="AG344" i="5"/>
  <c r="AF344" i="5"/>
  <c r="AE344" i="5"/>
  <c r="AD344" i="5"/>
  <c r="AC344" i="5"/>
  <c r="AH343" i="5"/>
  <c r="AG343" i="5"/>
  <c r="AF343" i="5"/>
  <c r="AE343" i="5"/>
  <c r="AD343" i="5"/>
  <c r="AC343" i="5"/>
  <c r="AH342" i="5"/>
  <c r="AG342" i="5"/>
  <c r="AF342" i="5"/>
  <c r="AE342" i="5"/>
  <c r="AD342" i="5"/>
  <c r="AC342" i="5"/>
  <c r="AH341" i="5"/>
  <c r="AG341" i="5"/>
  <c r="AF341" i="5"/>
  <c r="AE341" i="5"/>
  <c r="AD341" i="5"/>
  <c r="AC341" i="5"/>
  <c r="AH340" i="5"/>
  <c r="AG340" i="5"/>
  <c r="AF340" i="5"/>
  <c r="AE340" i="5"/>
  <c r="AD340" i="5"/>
  <c r="AC340" i="5"/>
  <c r="AH339" i="5"/>
  <c r="AG339" i="5"/>
  <c r="AF339" i="5"/>
  <c r="AE339" i="5"/>
  <c r="AD339" i="5"/>
  <c r="AC339" i="5"/>
  <c r="AH338" i="5"/>
  <c r="AG338" i="5"/>
  <c r="AF338" i="5"/>
  <c r="AE338" i="5"/>
  <c r="AD338" i="5"/>
  <c r="AC338" i="5"/>
  <c r="AH337" i="5"/>
  <c r="AG337" i="5"/>
  <c r="AF337" i="5"/>
  <c r="AE337" i="5"/>
  <c r="AD337" i="5"/>
  <c r="AC337" i="5"/>
  <c r="AH336" i="5"/>
  <c r="AG336" i="5"/>
  <c r="AF336" i="5"/>
  <c r="AE336" i="5"/>
  <c r="AD336" i="5"/>
  <c r="AC336" i="5"/>
  <c r="AH335" i="5"/>
  <c r="AG335" i="5"/>
  <c r="AF335" i="5"/>
  <c r="AE335" i="5"/>
  <c r="AD335" i="5"/>
  <c r="AC335" i="5"/>
  <c r="AH334" i="5"/>
  <c r="AG334" i="5"/>
  <c r="AF334" i="5"/>
  <c r="AE334" i="5"/>
  <c r="AD334" i="5"/>
  <c r="AC334" i="5"/>
  <c r="AH333" i="5"/>
  <c r="AG333" i="5"/>
  <c r="AF333" i="5"/>
  <c r="AE333" i="5"/>
  <c r="AD333" i="5"/>
  <c r="AC333" i="5"/>
  <c r="AH332" i="5"/>
  <c r="AG332" i="5"/>
  <c r="AF332" i="5"/>
  <c r="AE332" i="5"/>
  <c r="AD332" i="5"/>
  <c r="AC332" i="5"/>
  <c r="AH331" i="5"/>
  <c r="AG331" i="5"/>
  <c r="AF331" i="5"/>
  <c r="AE331" i="5"/>
  <c r="AD331" i="5"/>
  <c r="AC331" i="5"/>
  <c r="AH330" i="5"/>
  <c r="AG330" i="5"/>
  <c r="AF330" i="5"/>
  <c r="AE330" i="5"/>
  <c r="AD330" i="5"/>
  <c r="AC330" i="5"/>
  <c r="AH329" i="5"/>
  <c r="AG329" i="5"/>
  <c r="AF329" i="5"/>
  <c r="AE329" i="5"/>
  <c r="AD329" i="5"/>
  <c r="AC329" i="5"/>
  <c r="AH328" i="5"/>
  <c r="AG328" i="5"/>
  <c r="AF328" i="5"/>
  <c r="AE328" i="5"/>
  <c r="AD328" i="5"/>
  <c r="AC328" i="5"/>
  <c r="AH327" i="5"/>
  <c r="AG327" i="5"/>
  <c r="AF327" i="5"/>
  <c r="AE327" i="5"/>
  <c r="AD327" i="5"/>
  <c r="AC327" i="5"/>
  <c r="AH326" i="5"/>
  <c r="AG326" i="5"/>
  <c r="AF326" i="5"/>
  <c r="AE326" i="5"/>
  <c r="AD326" i="5"/>
  <c r="AC326" i="5"/>
  <c r="AH325" i="5"/>
  <c r="AG325" i="5"/>
  <c r="AF325" i="5"/>
  <c r="AE325" i="5"/>
  <c r="AD325" i="5"/>
  <c r="AC325" i="5"/>
  <c r="AH324" i="5"/>
  <c r="AG324" i="5"/>
  <c r="AF324" i="5"/>
  <c r="AE324" i="5"/>
  <c r="AD324" i="5"/>
  <c r="AC324" i="5"/>
  <c r="AH323" i="5"/>
  <c r="AG323" i="5"/>
  <c r="AF323" i="5"/>
  <c r="AE323" i="5"/>
  <c r="AD323" i="5"/>
  <c r="AC323" i="5"/>
  <c r="AH322" i="5"/>
  <c r="AG322" i="5"/>
  <c r="AF322" i="5"/>
  <c r="AE322" i="5"/>
  <c r="AD322" i="5"/>
  <c r="AC322" i="5"/>
  <c r="AH321" i="5"/>
  <c r="AG321" i="5"/>
  <c r="AF321" i="5"/>
  <c r="AE321" i="5"/>
  <c r="AD321" i="5"/>
  <c r="AC321" i="5"/>
  <c r="AH320" i="5"/>
  <c r="AG320" i="5"/>
  <c r="AF320" i="5"/>
  <c r="AE320" i="5"/>
  <c r="AD320" i="5"/>
  <c r="AC320" i="5"/>
  <c r="AH319" i="5"/>
  <c r="AG319" i="5"/>
  <c r="AF319" i="5"/>
  <c r="AE319" i="5"/>
  <c r="AD319" i="5"/>
  <c r="AC319" i="5"/>
  <c r="AH318" i="5"/>
  <c r="AG318" i="5"/>
  <c r="AF318" i="5"/>
  <c r="AE318" i="5"/>
  <c r="AD318" i="5"/>
  <c r="AC318" i="5"/>
  <c r="AH317" i="5"/>
  <c r="AG317" i="5"/>
  <c r="AF317" i="5"/>
  <c r="AE317" i="5"/>
  <c r="AD317" i="5"/>
  <c r="AC317" i="5"/>
  <c r="AH316" i="5"/>
  <c r="AG316" i="5"/>
  <c r="AF316" i="5"/>
  <c r="AE316" i="5"/>
  <c r="AD316" i="5"/>
  <c r="AC316" i="5"/>
  <c r="AH315" i="5"/>
  <c r="AG315" i="5"/>
  <c r="AF315" i="5"/>
  <c r="AE315" i="5"/>
  <c r="AD315" i="5"/>
  <c r="AC315" i="5"/>
  <c r="AH314" i="5"/>
  <c r="AG314" i="5"/>
  <c r="AF314" i="5"/>
  <c r="AE314" i="5"/>
  <c r="AD314" i="5"/>
  <c r="AC314" i="5"/>
  <c r="AH313" i="5"/>
  <c r="AG313" i="5"/>
  <c r="AF313" i="5"/>
  <c r="AE313" i="5"/>
  <c r="AD313" i="5"/>
  <c r="AC313" i="5"/>
  <c r="AH312" i="5"/>
  <c r="AG312" i="5"/>
  <c r="AF312" i="5"/>
  <c r="AE312" i="5"/>
  <c r="AD312" i="5"/>
  <c r="AC312" i="5"/>
  <c r="AH311" i="5"/>
  <c r="AG311" i="5"/>
  <c r="AF311" i="5"/>
  <c r="AE311" i="5"/>
  <c r="AD311" i="5"/>
  <c r="AC311" i="5"/>
  <c r="AH310" i="5"/>
  <c r="AG310" i="5"/>
  <c r="AF310" i="5"/>
  <c r="AE310" i="5"/>
  <c r="AD310" i="5"/>
  <c r="AC310" i="5"/>
  <c r="AH309" i="5"/>
  <c r="AG309" i="5"/>
  <c r="AF309" i="5"/>
  <c r="AE309" i="5"/>
  <c r="AD309" i="5"/>
  <c r="AC309" i="5"/>
  <c r="AH308" i="5"/>
  <c r="AG308" i="5"/>
  <c r="AF308" i="5"/>
  <c r="AE308" i="5"/>
  <c r="AD308" i="5"/>
  <c r="AC308" i="5"/>
  <c r="AH307" i="5"/>
  <c r="AG307" i="5"/>
  <c r="AF307" i="5"/>
  <c r="AE307" i="5"/>
  <c r="AD307" i="5"/>
  <c r="AC307" i="5"/>
  <c r="AH306" i="5"/>
  <c r="AG306" i="5"/>
  <c r="AF306" i="5"/>
  <c r="AE306" i="5"/>
  <c r="AD306" i="5"/>
  <c r="AC306" i="5"/>
  <c r="AH305" i="5"/>
  <c r="AG305" i="5"/>
  <c r="AF305" i="5"/>
  <c r="AE305" i="5"/>
  <c r="AD305" i="5"/>
  <c r="AC305" i="5"/>
  <c r="AH304" i="5"/>
  <c r="AG304" i="5"/>
  <c r="AF304" i="5"/>
  <c r="AE304" i="5"/>
  <c r="AD304" i="5"/>
  <c r="AC304" i="5"/>
  <c r="AH303" i="5"/>
  <c r="AG303" i="5"/>
  <c r="AF303" i="5"/>
  <c r="AE303" i="5"/>
  <c r="AD303" i="5"/>
  <c r="AC303" i="5"/>
  <c r="AH302" i="5"/>
  <c r="AG302" i="5"/>
  <c r="AF302" i="5"/>
  <c r="AE302" i="5"/>
  <c r="AD302" i="5"/>
  <c r="AC302" i="5"/>
  <c r="AH301" i="5"/>
  <c r="AG301" i="5"/>
  <c r="AF301" i="5"/>
  <c r="AE301" i="5"/>
  <c r="AD301" i="5"/>
  <c r="AC301" i="5"/>
  <c r="AH300" i="5"/>
  <c r="AG300" i="5"/>
  <c r="AF300" i="5"/>
  <c r="AE300" i="5"/>
  <c r="AD300" i="5"/>
  <c r="AC300" i="5"/>
  <c r="AH299" i="5"/>
  <c r="AG299" i="5"/>
  <c r="AF299" i="5"/>
  <c r="AE299" i="5"/>
  <c r="AD299" i="5"/>
  <c r="AC299" i="5"/>
  <c r="AH298" i="5"/>
  <c r="AG298" i="5"/>
  <c r="AF298" i="5"/>
  <c r="AE298" i="5"/>
  <c r="AD298" i="5"/>
  <c r="AC298" i="5"/>
  <c r="AH297" i="5"/>
  <c r="AG297" i="5"/>
  <c r="AF297" i="5"/>
  <c r="AE297" i="5"/>
  <c r="AD297" i="5"/>
  <c r="AC297" i="5"/>
  <c r="AH296" i="5"/>
  <c r="AG296" i="5"/>
  <c r="AF296" i="5"/>
  <c r="AE296" i="5"/>
  <c r="AD296" i="5"/>
  <c r="AC296" i="5"/>
  <c r="AH295" i="5"/>
  <c r="AG295" i="5"/>
  <c r="AF295" i="5"/>
  <c r="AE295" i="5"/>
  <c r="AD295" i="5"/>
  <c r="AC295" i="5"/>
  <c r="AH294" i="5"/>
  <c r="AG294" i="5"/>
  <c r="AF294" i="5"/>
  <c r="AE294" i="5"/>
  <c r="AD294" i="5"/>
  <c r="AC294" i="5"/>
  <c r="AH293" i="5"/>
  <c r="AG293" i="5"/>
  <c r="AF293" i="5"/>
  <c r="AE293" i="5"/>
  <c r="AD293" i="5"/>
  <c r="AC293" i="5"/>
  <c r="AH292" i="5"/>
  <c r="AG292" i="5"/>
  <c r="AF292" i="5"/>
  <c r="AE292" i="5"/>
  <c r="AD292" i="5"/>
  <c r="AC292" i="5"/>
  <c r="AH291" i="5"/>
  <c r="AG291" i="5"/>
  <c r="AF291" i="5"/>
  <c r="AE291" i="5"/>
  <c r="AD291" i="5"/>
  <c r="AC291" i="5"/>
  <c r="AH290" i="5"/>
  <c r="AG290" i="5"/>
  <c r="AF290" i="5"/>
  <c r="AE290" i="5"/>
  <c r="AD290" i="5"/>
  <c r="AC290" i="5"/>
  <c r="AH289" i="5"/>
  <c r="AG289" i="5"/>
  <c r="AF289" i="5"/>
  <c r="AE289" i="5"/>
  <c r="AD289" i="5"/>
  <c r="AC289" i="5"/>
  <c r="AH288" i="5"/>
  <c r="AG288" i="5"/>
  <c r="AF288" i="5"/>
  <c r="AE288" i="5"/>
  <c r="AD288" i="5"/>
  <c r="AC288" i="5"/>
  <c r="AH287" i="5"/>
  <c r="AG287" i="5"/>
  <c r="AF287" i="5"/>
  <c r="AE287" i="5"/>
  <c r="AD287" i="5"/>
  <c r="AC287" i="5"/>
  <c r="AH286" i="5"/>
  <c r="AG286" i="5"/>
  <c r="AF286" i="5"/>
  <c r="AE286" i="5"/>
  <c r="AD286" i="5"/>
  <c r="AC286" i="5"/>
  <c r="AH285" i="5"/>
  <c r="AG285" i="5"/>
  <c r="AF285" i="5"/>
  <c r="AE285" i="5"/>
  <c r="AD285" i="5"/>
  <c r="AC285" i="5"/>
  <c r="AH284" i="5"/>
  <c r="AG284" i="5"/>
  <c r="AF284" i="5"/>
  <c r="AE284" i="5"/>
  <c r="AD284" i="5"/>
  <c r="AC284" i="5"/>
  <c r="AH283" i="5"/>
  <c r="AG283" i="5"/>
  <c r="AF283" i="5"/>
  <c r="AE283" i="5"/>
  <c r="AD283" i="5"/>
  <c r="AC283" i="5"/>
  <c r="AH282" i="5"/>
  <c r="AG282" i="5"/>
  <c r="AF282" i="5"/>
  <c r="AE282" i="5"/>
  <c r="AD282" i="5"/>
  <c r="AC282" i="5"/>
  <c r="AH281" i="5"/>
  <c r="AG281" i="5"/>
  <c r="AF281" i="5"/>
  <c r="AE281" i="5"/>
  <c r="AD281" i="5"/>
  <c r="AC281" i="5"/>
  <c r="AH280" i="5"/>
  <c r="AG280" i="5"/>
  <c r="AF280" i="5"/>
  <c r="AE280" i="5"/>
  <c r="AD280" i="5"/>
  <c r="AC280" i="5"/>
  <c r="AH279" i="5"/>
  <c r="AG279" i="5"/>
  <c r="AF279" i="5"/>
  <c r="AE279" i="5"/>
  <c r="AD279" i="5"/>
  <c r="AC279" i="5"/>
  <c r="AH278" i="5"/>
  <c r="AG278" i="5"/>
  <c r="AF278" i="5"/>
  <c r="AE278" i="5"/>
  <c r="AD278" i="5"/>
  <c r="AC278" i="5"/>
  <c r="AH277" i="5"/>
  <c r="AG277" i="5"/>
  <c r="AF277" i="5"/>
  <c r="AE277" i="5"/>
  <c r="AD277" i="5"/>
  <c r="AC277" i="5"/>
  <c r="AH276" i="5"/>
  <c r="AG276" i="5"/>
  <c r="AF276" i="5"/>
  <c r="AE276" i="5"/>
  <c r="AD276" i="5"/>
  <c r="AC276" i="5"/>
  <c r="AH275" i="5"/>
  <c r="AG275" i="5"/>
  <c r="AF275" i="5"/>
  <c r="AE275" i="5"/>
  <c r="AD275" i="5"/>
  <c r="AC275" i="5"/>
  <c r="AH274" i="5"/>
  <c r="AG274" i="5"/>
  <c r="AF274" i="5"/>
  <c r="AE274" i="5"/>
  <c r="AD274" i="5"/>
  <c r="AC274" i="5"/>
  <c r="AH273" i="5"/>
  <c r="AG273" i="5"/>
  <c r="AF273" i="5"/>
  <c r="AE273" i="5"/>
  <c r="AD273" i="5"/>
  <c r="AC273" i="5"/>
  <c r="AH272" i="5"/>
  <c r="AG272" i="5"/>
  <c r="AF272" i="5"/>
  <c r="AE272" i="5"/>
  <c r="AD272" i="5"/>
  <c r="AC272" i="5"/>
  <c r="AH271" i="5"/>
  <c r="AG271" i="5"/>
  <c r="AF271" i="5"/>
  <c r="AE271" i="5"/>
  <c r="AD271" i="5"/>
  <c r="AC271" i="5"/>
  <c r="AH270" i="5"/>
  <c r="AG270" i="5"/>
  <c r="AF270" i="5"/>
  <c r="AE270" i="5"/>
  <c r="AD270" i="5"/>
  <c r="AC270" i="5"/>
  <c r="AH269" i="5"/>
  <c r="AG269" i="5"/>
  <c r="AF269" i="5"/>
  <c r="AE269" i="5"/>
  <c r="AD269" i="5"/>
  <c r="AC269" i="5"/>
  <c r="AH268" i="5"/>
  <c r="AG268" i="5"/>
  <c r="AF268" i="5"/>
  <c r="AE268" i="5"/>
  <c r="AD268" i="5"/>
  <c r="AC268" i="5"/>
  <c r="AH267" i="5"/>
  <c r="AG267" i="5"/>
  <c r="AF267" i="5"/>
  <c r="AE267" i="5"/>
  <c r="AD267" i="5"/>
  <c r="AC267" i="5"/>
  <c r="AH266" i="5"/>
  <c r="AG266" i="5"/>
  <c r="AF266" i="5"/>
  <c r="AE266" i="5"/>
  <c r="AD266" i="5"/>
  <c r="AC266" i="5"/>
  <c r="AH265" i="5"/>
  <c r="AG265" i="5"/>
  <c r="AF265" i="5"/>
  <c r="AE265" i="5"/>
  <c r="AD265" i="5"/>
  <c r="AC265" i="5"/>
  <c r="AH264" i="5"/>
  <c r="AG264" i="5"/>
  <c r="AF264" i="5"/>
  <c r="AE264" i="5"/>
  <c r="AD264" i="5"/>
  <c r="AC264" i="5"/>
  <c r="AH263" i="5"/>
  <c r="AG263" i="5"/>
  <c r="AF263" i="5"/>
  <c r="AE263" i="5"/>
  <c r="AD263" i="5"/>
  <c r="AC263" i="5"/>
  <c r="AH262" i="5"/>
  <c r="AG262" i="5"/>
  <c r="AF262" i="5"/>
  <c r="AE262" i="5"/>
  <c r="AD262" i="5"/>
  <c r="AC262" i="5"/>
  <c r="AH261" i="5"/>
  <c r="AG261" i="5"/>
  <c r="AF261" i="5"/>
  <c r="AE261" i="5"/>
  <c r="AD261" i="5"/>
  <c r="AC261" i="5"/>
  <c r="AH260" i="5"/>
  <c r="AG260" i="5"/>
  <c r="AF260" i="5"/>
  <c r="AE260" i="5"/>
  <c r="AD260" i="5"/>
  <c r="AC260" i="5"/>
  <c r="AH259" i="5"/>
  <c r="AG259" i="5"/>
  <c r="AF259" i="5"/>
  <c r="AE259" i="5"/>
  <c r="AD259" i="5"/>
  <c r="AC259" i="5"/>
  <c r="AH258" i="5"/>
  <c r="AG258" i="5"/>
  <c r="AF258" i="5"/>
  <c r="AE258" i="5"/>
  <c r="AD258" i="5"/>
  <c r="AC258" i="5"/>
  <c r="AH257" i="5"/>
  <c r="AG257" i="5"/>
  <c r="AF257" i="5"/>
  <c r="AE257" i="5"/>
  <c r="AD257" i="5"/>
  <c r="AC257" i="5"/>
  <c r="AH256" i="5"/>
  <c r="AG256" i="5"/>
  <c r="AF256" i="5"/>
  <c r="AE256" i="5"/>
  <c r="AD256" i="5"/>
  <c r="AC256" i="5"/>
  <c r="AH255" i="5"/>
  <c r="AG255" i="5"/>
  <c r="AF255" i="5"/>
  <c r="AE255" i="5"/>
  <c r="AD255" i="5"/>
  <c r="AC255" i="5"/>
  <c r="AH254" i="5"/>
  <c r="AG254" i="5"/>
  <c r="AF254" i="5"/>
  <c r="AE254" i="5"/>
  <c r="AD254" i="5"/>
  <c r="AC254" i="5"/>
  <c r="AH253" i="5"/>
  <c r="AG253" i="5"/>
  <c r="AF253" i="5"/>
  <c r="AE253" i="5"/>
  <c r="AD253" i="5"/>
  <c r="AC253" i="5"/>
  <c r="AH252" i="5"/>
  <c r="AG252" i="5"/>
  <c r="AF252" i="5"/>
  <c r="AE252" i="5"/>
  <c r="AD252" i="5"/>
  <c r="AC252" i="5"/>
  <c r="AH251" i="5"/>
  <c r="AG251" i="5"/>
  <c r="AF251" i="5"/>
  <c r="AE251" i="5"/>
  <c r="AD251" i="5"/>
  <c r="AC251" i="5"/>
  <c r="AH250" i="5"/>
  <c r="AG250" i="5"/>
  <c r="AF250" i="5"/>
  <c r="AE250" i="5"/>
  <c r="AD250" i="5"/>
  <c r="AC250" i="5"/>
  <c r="AH249" i="5"/>
  <c r="AG249" i="5"/>
  <c r="AF249" i="5"/>
  <c r="AE249" i="5"/>
  <c r="AD249" i="5"/>
  <c r="AC249" i="5"/>
  <c r="AH248" i="5"/>
  <c r="AG248" i="5"/>
  <c r="AF248" i="5"/>
  <c r="AE248" i="5"/>
  <c r="AD248" i="5"/>
  <c r="AC248" i="5"/>
  <c r="AH247" i="5"/>
  <c r="AG247" i="5"/>
  <c r="AF247" i="5"/>
  <c r="AE247" i="5"/>
  <c r="AD247" i="5"/>
  <c r="AC247" i="5"/>
  <c r="AH246" i="5"/>
  <c r="AG246" i="5"/>
  <c r="AF246" i="5"/>
  <c r="AE246" i="5"/>
  <c r="AD246" i="5"/>
  <c r="AC246" i="5"/>
  <c r="AH245" i="5"/>
  <c r="AG245" i="5"/>
  <c r="AF245" i="5"/>
  <c r="AE245" i="5"/>
  <c r="AD245" i="5"/>
  <c r="AC245" i="5"/>
  <c r="AH244" i="5"/>
  <c r="AG244" i="5"/>
  <c r="AF244" i="5"/>
  <c r="AE244" i="5"/>
  <c r="AD244" i="5"/>
  <c r="AC244" i="5"/>
  <c r="AH243" i="5"/>
  <c r="AG243" i="5"/>
  <c r="AF243" i="5"/>
  <c r="AE243" i="5"/>
  <c r="AD243" i="5"/>
  <c r="AC243" i="5"/>
  <c r="AH242" i="5"/>
  <c r="AG242" i="5"/>
  <c r="AF242" i="5"/>
  <c r="AE242" i="5"/>
  <c r="AD242" i="5"/>
  <c r="AC242" i="5"/>
  <c r="AH241" i="5"/>
  <c r="AG241" i="5"/>
  <c r="AF241" i="5"/>
  <c r="AE241" i="5"/>
  <c r="AD241" i="5"/>
  <c r="AC241" i="5"/>
  <c r="AH240" i="5"/>
  <c r="AG240" i="5"/>
  <c r="AF240" i="5"/>
  <c r="AE240" i="5"/>
  <c r="AD240" i="5"/>
  <c r="AC240" i="5"/>
  <c r="AH239" i="5"/>
  <c r="AG239" i="5"/>
  <c r="AF239" i="5"/>
  <c r="AE239" i="5"/>
  <c r="AD239" i="5"/>
  <c r="AC239" i="5"/>
  <c r="AH238" i="5"/>
  <c r="AG238" i="5"/>
  <c r="AF238" i="5"/>
  <c r="AE238" i="5"/>
  <c r="AD238" i="5"/>
  <c r="AC238" i="5"/>
  <c r="AH237" i="5"/>
  <c r="AG237" i="5"/>
  <c r="AF237" i="5"/>
  <c r="AE237" i="5"/>
  <c r="AD237" i="5"/>
  <c r="AC237" i="5"/>
  <c r="AH236" i="5"/>
  <c r="AG236" i="5"/>
  <c r="AF236" i="5"/>
  <c r="AE236" i="5"/>
  <c r="AD236" i="5"/>
  <c r="AC236" i="5"/>
  <c r="AH235" i="5"/>
  <c r="AG235" i="5"/>
  <c r="AF235" i="5"/>
  <c r="AE235" i="5"/>
  <c r="AD235" i="5"/>
  <c r="AC235" i="5"/>
  <c r="AH234" i="5"/>
  <c r="AG234" i="5"/>
  <c r="AF234" i="5"/>
  <c r="AE234" i="5"/>
  <c r="AD234" i="5"/>
  <c r="AC234" i="5"/>
  <c r="AH233" i="5"/>
  <c r="AG233" i="5"/>
  <c r="AF233" i="5"/>
  <c r="AE233" i="5"/>
  <c r="AD233" i="5"/>
  <c r="AC233" i="5"/>
  <c r="AH232" i="5"/>
  <c r="AG232" i="5"/>
  <c r="AF232" i="5"/>
  <c r="AE232" i="5"/>
  <c r="AD232" i="5"/>
  <c r="AC232" i="5"/>
  <c r="AH231" i="5"/>
  <c r="AG231" i="5"/>
  <c r="AF231" i="5"/>
  <c r="AE231" i="5"/>
  <c r="AD231" i="5"/>
  <c r="AC231" i="5"/>
  <c r="AH230" i="5"/>
  <c r="AG230" i="5"/>
  <c r="AF230" i="5"/>
  <c r="AE230" i="5"/>
  <c r="AD230" i="5"/>
  <c r="AC230" i="5"/>
  <c r="AH229" i="5"/>
  <c r="AG229" i="5"/>
  <c r="AF229" i="5"/>
  <c r="AE229" i="5"/>
  <c r="AD229" i="5"/>
  <c r="AC229" i="5"/>
  <c r="AH228" i="5"/>
  <c r="AG228" i="5"/>
  <c r="AF228" i="5"/>
  <c r="AE228" i="5"/>
  <c r="AD228" i="5"/>
  <c r="AC228" i="5"/>
  <c r="AH227" i="5"/>
  <c r="AG227" i="5"/>
  <c r="AF227" i="5"/>
  <c r="AE227" i="5"/>
  <c r="AD227" i="5"/>
  <c r="AC227" i="5"/>
  <c r="AH226" i="5"/>
  <c r="AG226" i="5"/>
  <c r="AF226" i="5"/>
  <c r="AE226" i="5"/>
  <c r="AD226" i="5"/>
  <c r="AC226" i="5"/>
  <c r="AH225" i="5"/>
  <c r="AG225" i="5"/>
  <c r="AF225" i="5"/>
  <c r="AE225" i="5"/>
  <c r="AD225" i="5"/>
  <c r="AC225" i="5"/>
  <c r="AH224" i="5"/>
  <c r="AG224" i="5"/>
  <c r="AF224" i="5"/>
  <c r="AE224" i="5"/>
  <c r="AD224" i="5"/>
  <c r="AC224" i="5"/>
  <c r="AH223" i="5"/>
  <c r="AG223" i="5"/>
  <c r="AF223" i="5"/>
  <c r="AE223" i="5"/>
  <c r="AD223" i="5"/>
  <c r="AC223" i="5"/>
  <c r="AH222" i="5"/>
  <c r="AG222" i="5"/>
  <c r="AF222" i="5"/>
  <c r="AE222" i="5"/>
  <c r="AD222" i="5"/>
  <c r="AC222" i="5"/>
  <c r="AH221" i="5"/>
  <c r="AG221" i="5"/>
  <c r="AF221" i="5"/>
  <c r="AE221" i="5"/>
  <c r="AD221" i="5"/>
  <c r="AC221" i="5"/>
  <c r="AH220" i="5"/>
  <c r="AG220" i="5"/>
  <c r="AF220" i="5"/>
  <c r="AE220" i="5"/>
  <c r="AD220" i="5"/>
  <c r="AC220" i="5"/>
  <c r="AH219" i="5"/>
  <c r="AG219" i="5"/>
  <c r="AF219" i="5"/>
  <c r="AE219" i="5"/>
  <c r="AD219" i="5"/>
  <c r="AC219" i="5"/>
  <c r="AH218" i="5"/>
  <c r="AG218" i="5"/>
  <c r="AF218" i="5"/>
  <c r="AE218" i="5"/>
  <c r="AD218" i="5"/>
  <c r="AC218" i="5"/>
  <c r="AH217" i="5"/>
  <c r="AG217" i="5"/>
  <c r="AF217" i="5"/>
  <c r="AE217" i="5"/>
  <c r="AD217" i="5"/>
  <c r="AC217" i="5"/>
  <c r="AH216" i="5"/>
  <c r="AG216" i="5"/>
  <c r="AF216" i="5"/>
  <c r="AE216" i="5"/>
  <c r="AD216" i="5"/>
  <c r="AC216" i="5"/>
  <c r="AH215" i="5"/>
  <c r="AG215" i="5"/>
  <c r="AF215" i="5"/>
  <c r="AE215" i="5"/>
  <c r="AD215" i="5"/>
  <c r="AC215" i="5"/>
  <c r="AH214" i="5"/>
  <c r="AG214" i="5"/>
  <c r="AF214" i="5"/>
  <c r="AE214" i="5"/>
  <c r="AD214" i="5"/>
  <c r="AC214" i="5"/>
  <c r="AH213" i="5"/>
  <c r="AG213" i="5"/>
  <c r="AF213" i="5"/>
  <c r="AE213" i="5"/>
  <c r="AD213" i="5"/>
  <c r="AC213" i="5"/>
  <c r="AH212" i="5"/>
  <c r="AG212" i="5"/>
  <c r="AF212" i="5"/>
  <c r="AE212" i="5"/>
  <c r="AD212" i="5"/>
  <c r="AC212" i="5"/>
  <c r="AH211" i="5"/>
  <c r="AG211" i="5"/>
  <c r="AF211" i="5"/>
  <c r="AE211" i="5"/>
  <c r="AD211" i="5"/>
  <c r="AC211" i="5"/>
  <c r="AH210" i="5"/>
  <c r="AG210" i="5"/>
  <c r="AF210" i="5"/>
  <c r="AE210" i="5"/>
  <c r="AD210" i="5"/>
  <c r="AC210" i="5"/>
  <c r="AH209" i="5"/>
  <c r="AG209" i="5"/>
  <c r="AF209" i="5"/>
  <c r="AE209" i="5"/>
  <c r="AD209" i="5"/>
  <c r="AC209" i="5"/>
  <c r="AH208" i="5"/>
  <c r="AG208" i="5"/>
  <c r="AF208" i="5"/>
  <c r="AE208" i="5"/>
  <c r="AD208" i="5"/>
  <c r="AC208" i="5"/>
  <c r="AH207" i="5"/>
  <c r="AG207" i="5"/>
  <c r="AF207" i="5"/>
  <c r="AE207" i="5"/>
  <c r="AD207" i="5"/>
  <c r="AC207" i="5"/>
  <c r="AH206" i="5"/>
  <c r="AG206" i="5"/>
  <c r="AF206" i="5"/>
  <c r="AE206" i="5"/>
  <c r="AD206" i="5"/>
  <c r="AC206" i="5"/>
  <c r="AH205" i="5"/>
  <c r="AG205" i="5"/>
  <c r="AF205" i="5"/>
  <c r="AE205" i="5"/>
  <c r="AD205" i="5"/>
  <c r="AC205" i="5"/>
  <c r="AH204" i="5"/>
  <c r="AG204" i="5"/>
  <c r="AF204" i="5"/>
  <c r="AE204" i="5"/>
  <c r="AD204" i="5"/>
  <c r="AC204" i="5"/>
  <c r="AH203" i="5"/>
  <c r="AG203" i="5"/>
  <c r="AF203" i="5"/>
  <c r="AE203" i="5"/>
  <c r="AD203" i="5"/>
  <c r="AC203" i="5"/>
  <c r="AH202" i="5"/>
  <c r="AG202" i="5"/>
  <c r="AF202" i="5"/>
  <c r="AE202" i="5"/>
  <c r="AD202" i="5"/>
  <c r="AC202" i="5"/>
  <c r="AH201" i="5"/>
  <c r="AG201" i="5"/>
  <c r="AF201" i="5"/>
  <c r="AE201" i="5"/>
  <c r="AD201" i="5"/>
  <c r="AC201" i="5"/>
  <c r="AH200" i="5"/>
  <c r="AG200" i="5"/>
  <c r="AF200" i="5"/>
  <c r="AE200" i="5"/>
  <c r="AD200" i="5"/>
  <c r="AC200" i="5"/>
  <c r="AH199" i="5"/>
  <c r="AG199" i="5"/>
  <c r="AF199" i="5"/>
  <c r="AE199" i="5"/>
  <c r="AD199" i="5"/>
  <c r="AC199" i="5"/>
  <c r="AH198" i="5"/>
  <c r="AG198" i="5"/>
  <c r="AF198" i="5"/>
  <c r="AE198" i="5"/>
  <c r="AD198" i="5"/>
  <c r="AC198" i="5"/>
  <c r="AH197" i="5"/>
  <c r="AG197" i="5"/>
  <c r="AF197" i="5"/>
  <c r="AE197" i="5"/>
  <c r="AD197" i="5"/>
  <c r="AC197" i="5"/>
  <c r="AH196" i="5"/>
  <c r="AG196" i="5"/>
  <c r="AF196" i="5"/>
  <c r="AE196" i="5"/>
  <c r="AD196" i="5"/>
  <c r="AC196" i="5"/>
  <c r="AH195" i="5"/>
  <c r="AG195" i="5"/>
  <c r="AF195" i="5"/>
  <c r="AE195" i="5"/>
  <c r="AD195" i="5"/>
  <c r="AC195" i="5"/>
  <c r="AH194" i="5"/>
  <c r="AG194" i="5"/>
  <c r="AF194" i="5"/>
  <c r="AE194" i="5"/>
  <c r="AD194" i="5"/>
  <c r="AC194" i="5"/>
  <c r="AH193" i="5"/>
  <c r="AG193" i="5"/>
  <c r="AF193" i="5"/>
  <c r="AE193" i="5"/>
  <c r="AD193" i="5"/>
  <c r="AC193" i="5"/>
  <c r="AH192" i="5"/>
  <c r="AG192" i="5"/>
  <c r="AF192" i="5"/>
  <c r="AE192" i="5"/>
  <c r="AD192" i="5"/>
  <c r="AC192" i="5"/>
  <c r="AH191" i="5"/>
  <c r="AG191" i="5"/>
  <c r="AF191" i="5"/>
  <c r="AE191" i="5"/>
  <c r="AD191" i="5"/>
  <c r="AC191" i="5"/>
  <c r="AH190" i="5"/>
  <c r="AG190" i="5"/>
  <c r="AF190" i="5"/>
  <c r="AE190" i="5"/>
  <c r="AD190" i="5"/>
  <c r="AC190" i="5"/>
  <c r="AH189" i="5"/>
  <c r="AG189" i="5"/>
  <c r="AF189" i="5"/>
  <c r="AE189" i="5"/>
  <c r="AD189" i="5"/>
  <c r="AC189" i="5"/>
  <c r="AH188" i="5"/>
  <c r="AG188" i="5"/>
  <c r="AF188" i="5"/>
  <c r="AE188" i="5"/>
  <c r="AD188" i="5"/>
  <c r="AC188" i="5"/>
  <c r="AH187" i="5"/>
  <c r="AG187" i="5"/>
  <c r="AF187" i="5"/>
  <c r="AE187" i="5"/>
  <c r="AD187" i="5"/>
  <c r="AC187" i="5"/>
  <c r="AH186" i="5"/>
  <c r="AG186" i="5"/>
  <c r="AF186" i="5"/>
  <c r="AE186" i="5"/>
  <c r="AD186" i="5"/>
  <c r="AC186" i="5"/>
  <c r="AH185" i="5"/>
  <c r="AG185" i="5"/>
  <c r="AF185" i="5"/>
  <c r="AE185" i="5"/>
  <c r="AD185" i="5"/>
  <c r="AC185" i="5"/>
  <c r="AH184" i="5"/>
  <c r="AG184" i="5"/>
  <c r="AF184" i="5"/>
  <c r="AE184" i="5"/>
  <c r="AD184" i="5"/>
  <c r="AC184" i="5"/>
  <c r="AH183" i="5"/>
  <c r="AG183" i="5"/>
  <c r="AF183" i="5"/>
  <c r="AE183" i="5"/>
  <c r="AD183" i="5"/>
  <c r="AC183" i="5"/>
  <c r="AH182" i="5"/>
  <c r="AG182" i="5"/>
  <c r="AF182" i="5"/>
  <c r="AE182" i="5"/>
  <c r="AD182" i="5"/>
  <c r="AC182" i="5"/>
  <c r="AH181" i="5"/>
  <c r="AG181" i="5"/>
  <c r="AF181" i="5"/>
  <c r="AE181" i="5"/>
  <c r="AD181" i="5"/>
  <c r="AC181" i="5"/>
  <c r="AH180" i="5"/>
  <c r="AG180" i="5"/>
  <c r="AF180" i="5"/>
  <c r="AE180" i="5"/>
  <c r="AD180" i="5"/>
  <c r="AC180" i="5"/>
  <c r="AH179" i="5"/>
  <c r="AG179" i="5"/>
  <c r="AF179" i="5"/>
  <c r="AE179" i="5"/>
  <c r="AD179" i="5"/>
  <c r="AC179" i="5"/>
  <c r="AH178" i="5"/>
  <c r="AG178" i="5"/>
  <c r="AF178" i="5"/>
  <c r="AE178" i="5"/>
  <c r="AD178" i="5"/>
  <c r="AC178" i="5"/>
  <c r="AH177" i="5"/>
  <c r="AG177" i="5"/>
  <c r="AF177" i="5"/>
  <c r="AE177" i="5"/>
  <c r="AD177" i="5"/>
  <c r="AC177" i="5"/>
  <c r="AH176" i="5"/>
  <c r="AG176" i="5"/>
  <c r="AF176" i="5"/>
  <c r="AE176" i="5"/>
  <c r="AD176" i="5"/>
  <c r="AC176" i="5"/>
  <c r="AH175" i="5"/>
  <c r="AG175" i="5"/>
  <c r="AF175" i="5"/>
  <c r="AE175" i="5"/>
  <c r="AD175" i="5"/>
  <c r="AC175" i="5"/>
  <c r="AH174" i="5"/>
  <c r="AG174" i="5"/>
  <c r="AF174" i="5"/>
  <c r="AE174" i="5"/>
  <c r="AD174" i="5"/>
  <c r="AC174" i="5"/>
  <c r="AH173" i="5"/>
  <c r="AG173" i="5"/>
  <c r="AF173" i="5"/>
  <c r="AE173" i="5"/>
  <c r="AD173" i="5"/>
  <c r="AC173" i="5"/>
  <c r="AH172" i="5"/>
  <c r="AG172" i="5"/>
  <c r="AF172" i="5"/>
  <c r="AE172" i="5"/>
  <c r="AD172" i="5"/>
  <c r="AC172" i="5"/>
  <c r="AH171" i="5"/>
  <c r="AG171" i="5"/>
  <c r="AF171" i="5"/>
  <c r="AE171" i="5"/>
  <c r="AD171" i="5"/>
  <c r="AC171" i="5"/>
  <c r="AH170" i="5"/>
  <c r="AG170" i="5"/>
  <c r="AF170" i="5"/>
  <c r="AE170" i="5"/>
  <c r="AD170" i="5"/>
  <c r="AC170" i="5"/>
  <c r="AH169" i="5"/>
  <c r="AG169" i="5"/>
  <c r="AF169" i="5"/>
  <c r="AE169" i="5"/>
  <c r="AD169" i="5"/>
  <c r="AC169" i="5"/>
  <c r="AH168" i="5"/>
  <c r="AG168" i="5"/>
  <c r="AF168" i="5"/>
  <c r="AE168" i="5"/>
  <c r="AD168" i="5"/>
  <c r="AC168" i="5"/>
  <c r="AH167" i="5"/>
  <c r="AG167" i="5"/>
  <c r="AF167" i="5"/>
  <c r="AE167" i="5"/>
  <c r="AD167" i="5"/>
  <c r="AC167" i="5"/>
  <c r="AH166" i="5"/>
  <c r="AG166" i="5"/>
  <c r="AF166" i="5"/>
  <c r="AE166" i="5"/>
  <c r="AD166" i="5"/>
  <c r="AC166" i="5"/>
  <c r="AH165" i="5"/>
  <c r="AG165" i="5"/>
  <c r="AF165" i="5"/>
  <c r="AE165" i="5"/>
  <c r="AD165" i="5"/>
  <c r="AC165" i="5"/>
  <c r="AH164" i="5"/>
  <c r="AG164" i="5"/>
  <c r="AF164" i="5"/>
  <c r="AE164" i="5"/>
  <c r="AD164" i="5"/>
  <c r="AC164" i="5"/>
  <c r="AH163" i="5"/>
  <c r="AG163" i="5"/>
  <c r="AF163" i="5"/>
  <c r="AE163" i="5"/>
  <c r="AD163" i="5"/>
  <c r="AC163" i="5"/>
  <c r="AH162" i="5"/>
  <c r="AG162" i="5"/>
  <c r="AF162" i="5"/>
  <c r="AE162" i="5"/>
  <c r="AD162" i="5"/>
  <c r="AC162" i="5"/>
  <c r="AH161" i="5"/>
  <c r="AG161" i="5"/>
  <c r="AF161" i="5"/>
  <c r="AE161" i="5"/>
  <c r="AD161" i="5"/>
  <c r="AC161" i="5"/>
  <c r="AH160" i="5"/>
  <c r="AG160" i="5"/>
  <c r="AF160" i="5"/>
  <c r="AE160" i="5"/>
  <c r="AD160" i="5"/>
  <c r="AC160" i="5"/>
  <c r="AH159" i="5"/>
  <c r="AG159" i="5"/>
  <c r="AF159" i="5"/>
  <c r="AE159" i="5"/>
  <c r="AD159" i="5"/>
  <c r="AC159" i="5"/>
  <c r="AH158" i="5"/>
  <c r="AG158" i="5"/>
  <c r="AF158" i="5"/>
  <c r="AE158" i="5"/>
  <c r="AD158" i="5"/>
  <c r="AC158" i="5"/>
  <c r="AH157" i="5"/>
  <c r="AG157" i="5"/>
  <c r="AF157" i="5"/>
  <c r="AE157" i="5"/>
  <c r="AD157" i="5"/>
  <c r="AC157" i="5"/>
  <c r="AH156" i="5"/>
  <c r="AG156" i="5"/>
  <c r="AF156" i="5"/>
  <c r="AE156" i="5"/>
  <c r="AD156" i="5"/>
  <c r="AC156" i="5"/>
  <c r="AH155" i="5"/>
  <c r="AG155" i="5"/>
  <c r="AF155" i="5"/>
  <c r="AE155" i="5"/>
  <c r="AD155" i="5"/>
  <c r="AC155" i="5"/>
  <c r="AH154" i="5"/>
  <c r="AG154" i="5"/>
  <c r="AF154" i="5"/>
  <c r="AE154" i="5"/>
  <c r="AD154" i="5"/>
  <c r="AC154" i="5"/>
  <c r="AH153" i="5"/>
  <c r="AG153" i="5"/>
  <c r="AF153" i="5"/>
  <c r="AE153" i="5"/>
  <c r="AD153" i="5"/>
  <c r="AC153" i="5"/>
  <c r="AH152" i="5"/>
  <c r="AG152" i="5"/>
  <c r="AF152" i="5"/>
  <c r="AE152" i="5"/>
  <c r="AD152" i="5"/>
  <c r="AC152" i="5"/>
  <c r="AH151" i="5"/>
  <c r="AG151" i="5"/>
  <c r="AF151" i="5"/>
  <c r="AE151" i="5"/>
  <c r="AD151" i="5"/>
  <c r="AC151" i="5"/>
  <c r="AH150" i="5"/>
  <c r="AG150" i="5"/>
  <c r="AF150" i="5"/>
  <c r="AE150" i="5"/>
  <c r="AD150" i="5"/>
  <c r="AC150" i="5"/>
  <c r="AH149" i="5"/>
  <c r="AG149" i="5"/>
  <c r="AF149" i="5"/>
  <c r="AE149" i="5"/>
  <c r="AD149" i="5"/>
  <c r="AC149" i="5"/>
  <c r="AH148" i="5"/>
  <c r="AG148" i="5"/>
  <c r="AF148" i="5"/>
  <c r="AE148" i="5"/>
  <c r="AD148" i="5"/>
  <c r="AC148" i="5"/>
  <c r="AH147" i="5"/>
  <c r="AG147" i="5"/>
  <c r="AF147" i="5"/>
  <c r="AE147" i="5"/>
  <c r="AD147" i="5"/>
  <c r="AC147" i="5"/>
  <c r="AH146" i="5"/>
  <c r="AG146" i="5"/>
  <c r="AF146" i="5"/>
  <c r="AE146" i="5"/>
  <c r="AD146" i="5"/>
  <c r="AC146" i="5"/>
  <c r="AH145" i="5"/>
  <c r="AG145" i="5"/>
  <c r="AF145" i="5"/>
  <c r="AE145" i="5"/>
  <c r="AD145" i="5"/>
  <c r="AC145" i="5"/>
  <c r="AH144" i="5"/>
  <c r="AG144" i="5"/>
  <c r="AF144" i="5"/>
  <c r="AE144" i="5"/>
  <c r="AD144" i="5"/>
  <c r="AC144" i="5"/>
  <c r="AH143" i="5"/>
  <c r="AG143" i="5"/>
  <c r="AF143" i="5"/>
  <c r="AE143" i="5"/>
  <c r="AD143" i="5"/>
  <c r="AC143" i="5"/>
  <c r="AH142" i="5"/>
  <c r="AG142" i="5"/>
  <c r="AF142" i="5"/>
  <c r="AE142" i="5"/>
  <c r="AD142" i="5"/>
  <c r="AC142" i="5"/>
  <c r="AH141" i="5"/>
  <c r="AG141" i="5"/>
  <c r="AF141" i="5"/>
  <c r="AE141" i="5"/>
  <c r="AD141" i="5"/>
  <c r="AC141" i="5"/>
  <c r="AH140" i="5"/>
  <c r="AG140" i="5"/>
  <c r="AF140" i="5"/>
  <c r="AE140" i="5"/>
  <c r="AD140" i="5"/>
  <c r="AC140" i="5"/>
  <c r="AH139" i="5"/>
  <c r="AG139" i="5"/>
  <c r="AF139" i="5"/>
  <c r="AE139" i="5"/>
  <c r="AD139" i="5"/>
  <c r="AC139" i="5"/>
  <c r="AH138" i="5"/>
  <c r="AG138" i="5"/>
  <c r="AF138" i="5"/>
  <c r="AE138" i="5"/>
  <c r="AD138" i="5"/>
  <c r="AC138" i="5"/>
  <c r="AH137" i="5"/>
  <c r="AG137" i="5"/>
  <c r="AF137" i="5"/>
  <c r="AE137" i="5"/>
  <c r="AD137" i="5"/>
  <c r="AC137" i="5"/>
  <c r="AH136" i="5"/>
  <c r="AG136" i="5"/>
  <c r="AF136" i="5"/>
  <c r="AE136" i="5"/>
  <c r="AD136" i="5"/>
  <c r="AC136" i="5"/>
  <c r="AH135" i="5"/>
  <c r="AG135" i="5"/>
  <c r="AF135" i="5"/>
  <c r="AE135" i="5"/>
  <c r="AD135" i="5"/>
  <c r="AC135" i="5"/>
  <c r="AH134" i="5"/>
  <c r="AG134" i="5"/>
  <c r="AF134" i="5"/>
  <c r="AE134" i="5"/>
  <c r="AD134" i="5"/>
  <c r="AC134" i="5"/>
  <c r="AH133" i="5"/>
  <c r="AG133" i="5"/>
  <c r="AF133" i="5"/>
  <c r="AE133" i="5"/>
  <c r="AD133" i="5"/>
  <c r="AC133" i="5"/>
  <c r="AH132" i="5"/>
  <c r="AG132" i="5"/>
  <c r="AF132" i="5"/>
  <c r="AE132" i="5"/>
  <c r="AD132" i="5"/>
  <c r="AC132" i="5"/>
  <c r="AH131" i="5"/>
  <c r="AG131" i="5"/>
  <c r="AF131" i="5"/>
  <c r="AE131" i="5"/>
  <c r="AD131" i="5"/>
  <c r="AC131" i="5"/>
  <c r="AH130" i="5"/>
  <c r="AG130" i="5"/>
  <c r="AF130" i="5"/>
  <c r="AE130" i="5"/>
  <c r="AD130" i="5"/>
  <c r="AC130" i="5"/>
  <c r="AH129" i="5"/>
  <c r="AG129" i="5"/>
  <c r="AF129" i="5"/>
  <c r="AE129" i="5"/>
  <c r="AD129" i="5"/>
  <c r="AC129" i="5"/>
  <c r="AH128" i="5"/>
  <c r="AG128" i="5"/>
  <c r="AF128" i="5"/>
  <c r="AE128" i="5"/>
  <c r="AD128" i="5"/>
  <c r="AC128" i="5"/>
  <c r="AH127" i="5"/>
  <c r="AG127" i="5"/>
  <c r="AF127" i="5"/>
  <c r="AE127" i="5"/>
  <c r="AD127" i="5"/>
  <c r="AC127" i="5"/>
  <c r="AH126" i="5"/>
  <c r="AG126" i="5"/>
  <c r="AF126" i="5"/>
  <c r="AE126" i="5"/>
  <c r="AD126" i="5"/>
  <c r="AC126" i="5"/>
  <c r="AH125" i="5"/>
  <c r="AG125" i="5"/>
  <c r="AF125" i="5"/>
  <c r="AE125" i="5"/>
  <c r="AD125" i="5"/>
  <c r="AC125" i="5"/>
  <c r="AH124" i="5"/>
  <c r="AG124" i="5"/>
  <c r="AF124" i="5"/>
  <c r="AE124" i="5"/>
  <c r="AD124" i="5"/>
  <c r="AC124" i="5"/>
  <c r="AH123" i="5"/>
  <c r="AG123" i="5"/>
  <c r="AF123" i="5"/>
  <c r="AE123" i="5"/>
  <c r="AD123" i="5"/>
  <c r="AC123" i="5"/>
  <c r="AH122" i="5"/>
  <c r="AG122" i="5"/>
  <c r="AF122" i="5"/>
  <c r="AE122" i="5"/>
  <c r="AD122" i="5"/>
  <c r="AC122" i="5"/>
  <c r="AH121" i="5"/>
  <c r="AG121" i="5"/>
  <c r="AF121" i="5"/>
  <c r="AE121" i="5"/>
  <c r="AD121" i="5"/>
  <c r="AC121" i="5"/>
  <c r="AH120" i="5"/>
  <c r="AG120" i="5"/>
  <c r="AF120" i="5"/>
  <c r="AE120" i="5"/>
  <c r="AD120" i="5"/>
  <c r="AC120" i="5"/>
  <c r="AH119" i="5"/>
  <c r="AG119" i="5"/>
  <c r="AF119" i="5"/>
  <c r="AE119" i="5"/>
  <c r="AD119" i="5"/>
  <c r="AC119" i="5"/>
  <c r="AH118" i="5"/>
  <c r="AG118" i="5"/>
  <c r="AF118" i="5"/>
  <c r="AE118" i="5"/>
  <c r="AD118" i="5"/>
  <c r="AC118" i="5"/>
  <c r="AH117" i="5"/>
  <c r="AG117" i="5"/>
  <c r="AF117" i="5"/>
  <c r="AE117" i="5"/>
  <c r="AD117" i="5"/>
  <c r="AC117" i="5"/>
  <c r="AH116" i="5"/>
  <c r="AG116" i="5"/>
  <c r="AF116" i="5"/>
  <c r="AE116" i="5"/>
  <c r="AD116" i="5"/>
  <c r="AC116" i="5"/>
  <c r="AH115" i="5"/>
  <c r="AG115" i="5"/>
  <c r="AF115" i="5"/>
  <c r="AE115" i="5"/>
  <c r="AD115" i="5"/>
  <c r="AC115" i="5"/>
  <c r="AH114" i="5"/>
  <c r="AG114" i="5"/>
  <c r="AF114" i="5"/>
  <c r="AE114" i="5"/>
  <c r="AD114" i="5"/>
  <c r="AC114" i="5"/>
  <c r="AH113" i="5"/>
  <c r="AG113" i="5"/>
  <c r="AF113" i="5"/>
  <c r="AE113" i="5"/>
  <c r="AD113" i="5"/>
  <c r="AC113" i="5"/>
  <c r="AH112" i="5"/>
  <c r="AG112" i="5"/>
  <c r="AF112" i="5"/>
  <c r="AE112" i="5"/>
  <c r="AD112" i="5"/>
  <c r="AC112" i="5"/>
  <c r="AH111" i="5"/>
  <c r="AG111" i="5"/>
  <c r="AF111" i="5"/>
  <c r="AE111" i="5"/>
  <c r="AD111" i="5"/>
  <c r="AC111" i="5"/>
  <c r="AH110" i="5"/>
  <c r="AG110" i="5"/>
  <c r="AF110" i="5"/>
  <c r="AE110" i="5"/>
  <c r="AD110" i="5"/>
  <c r="AC110" i="5"/>
  <c r="AH109" i="5"/>
  <c r="AG109" i="5"/>
  <c r="AF109" i="5"/>
  <c r="AE109" i="5"/>
  <c r="AD109" i="5"/>
  <c r="AC109" i="5"/>
  <c r="AH108" i="5"/>
  <c r="AG108" i="5"/>
  <c r="AF108" i="5"/>
  <c r="AE108" i="5"/>
  <c r="AD108" i="5"/>
  <c r="AC108" i="5"/>
  <c r="AH107" i="5"/>
  <c r="AG107" i="5"/>
  <c r="AF107" i="5"/>
  <c r="AE107" i="5"/>
  <c r="AD107" i="5"/>
  <c r="AC107" i="5"/>
  <c r="AH106" i="5"/>
  <c r="AG106" i="5"/>
  <c r="AF106" i="5"/>
  <c r="AE106" i="5"/>
  <c r="AD106" i="5"/>
  <c r="AC106" i="5"/>
  <c r="AH105" i="5"/>
  <c r="AG105" i="5"/>
  <c r="AF105" i="5"/>
  <c r="AE105" i="5"/>
  <c r="AD105" i="5"/>
  <c r="AC105" i="5"/>
  <c r="AH104" i="5"/>
  <c r="AG104" i="5"/>
  <c r="AF104" i="5"/>
  <c r="AE104" i="5"/>
  <c r="AD104" i="5"/>
  <c r="AC104" i="5"/>
  <c r="AH103" i="5"/>
  <c r="AG103" i="5"/>
  <c r="AF103" i="5"/>
  <c r="AE103" i="5"/>
  <c r="AD103" i="5"/>
  <c r="AC103" i="5"/>
  <c r="AH102" i="5"/>
  <c r="AG102" i="5"/>
  <c r="AF102" i="5"/>
  <c r="AE102" i="5"/>
  <c r="AD102" i="5"/>
  <c r="AC102" i="5"/>
  <c r="AH101" i="5"/>
  <c r="AG101" i="5"/>
  <c r="AF101" i="5"/>
  <c r="AE101" i="5"/>
  <c r="AD101" i="5"/>
  <c r="AC101" i="5"/>
  <c r="AH100" i="5"/>
  <c r="AG100" i="5"/>
  <c r="AF100" i="5"/>
  <c r="AE100" i="5"/>
  <c r="AD100" i="5"/>
  <c r="AC100" i="5"/>
  <c r="AH99" i="5"/>
  <c r="AG99" i="5"/>
  <c r="AF99" i="5"/>
  <c r="AE99" i="5"/>
  <c r="AD99" i="5"/>
  <c r="AC99" i="5"/>
  <c r="AH98" i="5"/>
  <c r="AG98" i="5"/>
  <c r="AF98" i="5"/>
  <c r="AE98" i="5"/>
  <c r="AD98" i="5"/>
  <c r="AC98" i="5"/>
  <c r="AH97" i="5"/>
  <c r="AG97" i="5"/>
  <c r="AF97" i="5"/>
  <c r="AE97" i="5"/>
  <c r="AD97" i="5"/>
  <c r="AC97" i="5"/>
  <c r="AH96" i="5"/>
  <c r="AG96" i="5"/>
  <c r="AF96" i="5"/>
  <c r="AE96" i="5"/>
  <c r="AD96" i="5"/>
  <c r="AC96" i="5"/>
  <c r="AH95" i="5"/>
  <c r="AG95" i="5"/>
  <c r="AF95" i="5"/>
  <c r="AE95" i="5"/>
  <c r="AD95" i="5"/>
  <c r="AC95" i="5"/>
  <c r="AH94" i="5"/>
  <c r="AG94" i="5"/>
  <c r="AF94" i="5"/>
  <c r="AE94" i="5"/>
  <c r="AD94" i="5"/>
  <c r="AC94" i="5"/>
  <c r="AH93" i="5"/>
  <c r="AG93" i="5"/>
  <c r="AF93" i="5"/>
  <c r="AE93" i="5"/>
  <c r="AD93" i="5"/>
  <c r="AC93" i="5"/>
  <c r="AH92" i="5"/>
  <c r="AG92" i="5"/>
  <c r="AF92" i="5"/>
  <c r="AE92" i="5"/>
  <c r="AD92" i="5"/>
  <c r="AC92" i="5"/>
  <c r="AH91" i="5"/>
  <c r="AG91" i="5"/>
  <c r="AF91" i="5"/>
  <c r="AE91" i="5"/>
  <c r="AD91" i="5"/>
  <c r="AC91" i="5"/>
  <c r="AH90" i="5"/>
  <c r="AG90" i="5"/>
  <c r="AF90" i="5"/>
  <c r="AE90" i="5"/>
  <c r="AD90" i="5"/>
  <c r="AC90" i="5"/>
  <c r="AH89" i="5"/>
  <c r="AG89" i="5"/>
  <c r="AF89" i="5"/>
  <c r="AE89" i="5"/>
  <c r="AD89" i="5"/>
  <c r="AC89" i="5"/>
  <c r="AH88" i="5"/>
  <c r="AG88" i="5"/>
  <c r="AF88" i="5"/>
  <c r="AE88" i="5"/>
  <c r="AD88" i="5"/>
  <c r="AC88" i="5"/>
  <c r="AH87" i="5"/>
  <c r="AG87" i="5"/>
  <c r="AF87" i="5"/>
  <c r="AE87" i="5"/>
  <c r="AD87" i="5"/>
  <c r="AC87" i="5"/>
  <c r="AH86" i="5"/>
  <c r="AG86" i="5"/>
  <c r="AF86" i="5"/>
  <c r="AE86" i="5"/>
  <c r="AD86" i="5"/>
  <c r="AC86" i="5"/>
  <c r="AH85" i="5"/>
  <c r="AG85" i="5"/>
  <c r="AF85" i="5"/>
  <c r="AE85" i="5"/>
  <c r="AD85" i="5"/>
  <c r="AC85" i="5"/>
  <c r="AH84" i="5"/>
  <c r="AG84" i="5"/>
  <c r="AF84" i="5"/>
  <c r="AE84" i="5"/>
  <c r="AD84" i="5"/>
  <c r="AC84" i="5"/>
  <c r="AH83" i="5"/>
  <c r="AG83" i="5"/>
  <c r="AF83" i="5"/>
  <c r="AE83" i="5"/>
  <c r="AD83" i="5"/>
  <c r="AC83" i="5"/>
  <c r="AH82" i="5"/>
  <c r="AG82" i="5"/>
  <c r="AF82" i="5"/>
  <c r="AE82" i="5"/>
  <c r="AD82" i="5"/>
  <c r="AC82" i="5"/>
  <c r="AH81" i="5"/>
  <c r="AG81" i="5"/>
  <c r="AF81" i="5"/>
  <c r="AE81" i="5"/>
  <c r="AD81" i="5"/>
  <c r="AC81" i="5"/>
  <c r="AH80" i="5"/>
  <c r="AG80" i="5"/>
  <c r="AF80" i="5"/>
  <c r="AE80" i="5"/>
  <c r="AD80" i="5"/>
  <c r="AC80" i="5"/>
  <c r="AH79" i="5"/>
  <c r="AG79" i="5"/>
  <c r="AF79" i="5"/>
  <c r="AE79" i="5"/>
  <c r="AD79" i="5"/>
  <c r="AC79" i="5"/>
  <c r="AH78" i="5"/>
  <c r="AG78" i="5"/>
  <c r="AF78" i="5"/>
  <c r="AE78" i="5"/>
  <c r="AD78" i="5"/>
  <c r="AC78" i="5"/>
  <c r="AH77" i="5"/>
  <c r="AG77" i="5"/>
  <c r="AF77" i="5"/>
  <c r="AE77" i="5"/>
  <c r="AD77" i="5"/>
  <c r="AC77" i="5"/>
  <c r="AH76" i="5"/>
  <c r="AG76" i="5"/>
  <c r="AF76" i="5"/>
  <c r="AE76" i="5"/>
  <c r="AD76" i="5"/>
  <c r="AC76" i="5"/>
  <c r="AH75" i="5"/>
  <c r="AG75" i="5"/>
  <c r="AF75" i="5"/>
  <c r="AE75" i="5"/>
  <c r="AD75" i="5"/>
  <c r="AC75" i="5"/>
  <c r="AH74" i="5"/>
  <c r="AG74" i="5"/>
  <c r="AF74" i="5"/>
  <c r="AE74" i="5"/>
  <c r="AD74" i="5"/>
  <c r="AC74" i="5"/>
  <c r="AH73" i="5"/>
  <c r="AG73" i="5"/>
  <c r="AF73" i="5"/>
  <c r="AE73" i="5"/>
  <c r="AD73" i="5"/>
  <c r="AC73" i="5"/>
  <c r="AH72" i="5"/>
  <c r="AG72" i="5"/>
  <c r="AF72" i="5"/>
  <c r="AE72" i="5"/>
  <c r="AD72" i="5"/>
  <c r="AC72" i="5"/>
  <c r="AH71" i="5"/>
  <c r="AG71" i="5"/>
  <c r="AF71" i="5"/>
  <c r="AE71" i="5"/>
  <c r="AD71" i="5"/>
  <c r="AC71" i="5"/>
  <c r="AH70" i="5"/>
  <c r="AG70" i="5"/>
  <c r="AF70" i="5"/>
  <c r="AE70" i="5"/>
  <c r="AD70" i="5"/>
  <c r="AC70" i="5"/>
  <c r="AH69" i="5"/>
  <c r="AG69" i="5"/>
  <c r="AF69" i="5"/>
  <c r="AE69" i="5"/>
  <c r="AD69" i="5"/>
  <c r="AC69" i="5"/>
  <c r="AH68" i="5"/>
  <c r="AG68" i="5"/>
  <c r="AF68" i="5"/>
  <c r="AE68" i="5"/>
  <c r="AD68" i="5"/>
  <c r="AC68" i="5"/>
  <c r="AH67" i="5"/>
  <c r="AG67" i="5"/>
  <c r="AF67" i="5"/>
  <c r="AE67" i="5"/>
  <c r="AD67" i="5"/>
  <c r="AC67" i="5"/>
  <c r="AH66" i="5"/>
  <c r="AG66" i="5"/>
  <c r="AF66" i="5"/>
  <c r="AE66" i="5"/>
  <c r="AD66" i="5"/>
  <c r="AC66" i="5"/>
  <c r="AH65" i="5"/>
  <c r="AG65" i="5"/>
  <c r="AF65" i="5"/>
  <c r="AE65" i="5"/>
  <c r="AD65" i="5"/>
  <c r="AC65" i="5"/>
  <c r="AH64" i="5"/>
  <c r="AG64" i="5"/>
  <c r="AF64" i="5"/>
  <c r="AE64" i="5"/>
  <c r="AD64" i="5"/>
  <c r="AC64" i="5"/>
  <c r="AH63" i="5"/>
  <c r="AG63" i="5"/>
  <c r="AF63" i="5"/>
  <c r="AE63" i="5"/>
  <c r="AD63" i="5"/>
  <c r="AC63" i="5"/>
  <c r="AH62" i="5"/>
  <c r="AG62" i="5"/>
  <c r="AF62" i="5"/>
  <c r="AE62" i="5"/>
  <c r="AD62" i="5"/>
  <c r="AC62" i="5"/>
  <c r="AH61" i="5"/>
  <c r="AG61" i="5"/>
  <c r="AF61" i="5"/>
  <c r="AE61" i="5"/>
  <c r="AD61" i="5"/>
  <c r="AC61" i="5"/>
  <c r="AH60" i="5"/>
  <c r="AG60" i="5"/>
  <c r="AF60" i="5"/>
  <c r="AE60" i="5"/>
  <c r="AD60" i="5"/>
  <c r="AC60" i="5"/>
  <c r="AH59" i="5"/>
  <c r="AG59" i="5"/>
  <c r="AF59" i="5"/>
  <c r="AE59" i="5"/>
  <c r="AD59" i="5"/>
  <c r="AC59" i="5"/>
  <c r="AH58" i="5"/>
  <c r="AG58" i="5"/>
  <c r="AF58" i="5"/>
  <c r="AE58" i="5"/>
  <c r="AD58" i="5"/>
  <c r="AC58" i="5"/>
  <c r="AH57" i="5"/>
  <c r="AG57" i="5"/>
  <c r="AF57" i="5"/>
  <c r="AE57" i="5"/>
  <c r="AD57" i="5"/>
  <c r="AC57" i="5"/>
  <c r="AH56" i="5"/>
  <c r="AG56" i="5"/>
  <c r="AF56" i="5"/>
  <c r="AE56" i="5"/>
  <c r="AD56" i="5"/>
  <c r="AC56" i="5"/>
  <c r="AH55" i="5"/>
  <c r="AG55" i="5"/>
  <c r="AF55" i="5"/>
  <c r="AE55" i="5"/>
  <c r="AD55" i="5"/>
  <c r="AC55" i="5"/>
  <c r="AH54" i="5"/>
  <c r="AG54" i="5"/>
  <c r="AF54" i="5"/>
  <c r="AE54" i="5"/>
  <c r="AD54" i="5"/>
  <c r="AC54" i="5"/>
  <c r="AH53" i="5"/>
  <c r="AG53" i="5"/>
  <c r="AF53" i="5"/>
  <c r="AE53" i="5"/>
  <c r="AD53" i="5"/>
  <c r="AC53" i="5"/>
  <c r="AH52" i="5"/>
  <c r="AG52" i="5"/>
  <c r="AF52" i="5"/>
  <c r="AE52" i="5"/>
  <c r="AD52" i="5"/>
  <c r="AC52" i="5"/>
  <c r="AH51" i="5"/>
  <c r="AG51" i="5"/>
  <c r="AF51" i="5"/>
  <c r="AE51" i="5"/>
  <c r="AD51" i="5"/>
  <c r="AC51" i="5"/>
  <c r="AH50" i="5"/>
  <c r="AG50" i="5"/>
  <c r="AF50" i="5"/>
  <c r="AE50" i="5"/>
  <c r="AD50" i="5"/>
  <c r="AC50" i="5"/>
  <c r="AH49" i="5"/>
  <c r="AG49" i="5"/>
  <c r="AF49" i="5"/>
  <c r="AE49" i="5"/>
  <c r="AD49" i="5"/>
  <c r="AC49" i="5"/>
  <c r="AH48" i="5"/>
  <c r="AG48" i="5"/>
  <c r="AF48" i="5"/>
  <c r="AE48" i="5"/>
  <c r="AD48" i="5"/>
  <c r="AC48" i="5"/>
  <c r="AH47" i="5"/>
  <c r="AG47" i="5"/>
  <c r="AF47" i="5"/>
  <c r="AE47" i="5"/>
  <c r="AD47" i="5"/>
  <c r="AC47" i="5"/>
  <c r="AH46" i="5"/>
  <c r="AG46" i="5"/>
  <c r="AF46" i="5"/>
  <c r="AE46" i="5"/>
  <c r="AD46" i="5"/>
  <c r="AC46" i="5"/>
  <c r="AH45" i="5"/>
  <c r="AG45" i="5"/>
  <c r="AF45" i="5"/>
  <c r="AE45" i="5"/>
  <c r="AD45" i="5"/>
  <c r="AC45" i="5"/>
  <c r="AH44" i="5"/>
  <c r="AG44" i="5"/>
  <c r="AF44" i="5"/>
  <c r="AE44" i="5"/>
  <c r="AD44" i="5"/>
  <c r="AC44" i="5"/>
  <c r="AH43" i="5"/>
  <c r="AG43" i="5"/>
  <c r="AF43" i="5"/>
  <c r="AE43" i="5"/>
  <c r="AD43" i="5"/>
  <c r="AC43" i="5"/>
  <c r="AH42" i="5"/>
  <c r="AG42" i="5"/>
  <c r="AF42" i="5"/>
  <c r="AE42" i="5"/>
  <c r="AD42" i="5"/>
  <c r="AC42" i="5"/>
  <c r="AH41" i="5"/>
  <c r="AG41" i="5"/>
  <c r="AF41" i="5"/>
  <c r="AE41" i="5"/>
  <c r="AD41" i="5"/>
  <c r="AC41" i="5"/>
  <c r="AH40" i="5"/>
  <c r="AG40" i="5"/>
  <c r="AF40" i="5"/>
  <c r="AE40" i="5"/>
  <c r="AD40" i="5"/>
  <c r="AC40" i="5"/>
  <c r="AH39" i="5"/>
  <c r="AG39" i="5"/>
  <c r="AF39" i="5"/>
  <c r="AE39" i="5"/>
  <c r="AD39" i="5"/>
  <c r="AC39" i="5"/>
  <c r="AH38" i="5"/>
  <c r="AG38" i="5"/>
  <c r="AF38" i="5"/>
  <c r="AE38" i="5"/>
  <c r="AD38" i="5"/>
  <c r="AC38" i="5"/>
  <c r="AH37" i="5"/>
  <c r="AG37" i="5"/>
  <c r="AF37" i="5"/>
  <c r="AE37" i="5"/>
  <c r="AD37" i="5"/>
  <c r="AC37" i="5"/>
  <c r="AH36" i="5"/>
  <c r="AG36" i="5"/>
  <c r="AF36" i="5"/>
  <c r="AE36" i="5"/>
  <c r="AD36" i="5"/>
  <c r="AC36" i="5"/>
  <c r="AH35" i="5"/>
  <c r="AG35" i="5"/>
  <c r="AF35" i="5"/>
  <c r="AE35" i="5"/>
  <c r="AD35" i="5"/>
  <c r="AC35" i="5"/>
  <c r="AH34" i="5"/>
  <c r="AG34" i="5"/>
  <c r="AF34" i="5"/>
  <c r="AE34" i="5"/>
  <c r="AD34" i="5"/>
  <c r="AC34" i="5"/>
  <c r="AH33" i="5"/>
  <c r="AG33" i="5"/>
  <c r="AF33" i="5"/>
  <c r="AE33" i="5"/>
  <c r="AD33" i="5"/>
  <c r="AC33" i="5"/>
  <c r="AH32" i="5"/>
  <c r="AG32" i="5"/>
  <c r="AF32" i="5"/>
  <c r="AE32" i="5"/>
  <c r="AD32" i="5"/>
  <c r="AC32" i="5"/>
  <c r="AH31" i="5"/>
  <c r="AG31" i="5"/>
  <c r="AF31" i="5"/>
  <c r="AE31" i="5"/>
  <c r="AD31" i="5"/>
  <c r="AC31" i="5"/>
  <c r="AH30" i="5"/>
  <c r="AG30" i="5"/>
  <c r="AF30" i="5"/>
  <c r="AE30" i="5"/>
  <c r="AD30" i="5"/>
  <c r="AC30" i="5"/>
  <c r="AH29" i="5"/>
  <c r="AG29" i="5"/>
  <c r="AF29" i="5"/>
  <c r="AE29" i="5"/>
  <c r="AD29" i="5"/>
  <c r="AC29" i="5"/>
  <c r="AH28" i="5"/>
  <c r="AG28" i="5"/>
  <c r="AF28" i="5"/>
  <c r="AE28" i="5"/>
  <c r="AD28" i="5"/>
  <c r="AC28" i="5"/>
  <c r="AH27" i="5"/>
  <c r="AG27" i="5"/>
  <c r="AF27" i="5"/>
  <c r="AE27" i="5"/>
  <c r="AD27" i="5"/>
  <c r="AC27" i="5"/>
  <c r="AH26" i="5"/>
  <c r="AG26" i="5"/>
  <c r="AF26" i="5"/>
  <c r="AE26" i="5"/>
  <c r="AD26" i="5"/>
  <c r="AC26" i="5"/>
  <c r="AH25" i="5"/>
  <c r="AG25" i="5"/>
  <c r="AF25" i="5"/>
  <c r="AE25" i="5"/>
  <c r="AD25" i="5"/>
  <c r="AC25" i="5"/>
  <c r="AH24" i="5"/>
  <c r="AG24" i="5"/>
  <c r="AF24" i="5"/>
  <c r="AE24" i="5"/>
  <c r="AD24" i="5"/>
  <c r="AC24" i="5"/>
  <c r="AH23" i="5"/>
  <c r="AG23" i="5"/>
  <c r="AF23" i="5"/>
  <c r="AE23" i="5"/>
  <c r="AD23" i="5"/>
  <c r="AC23" i="5"/>
  <c r="AH22" i="5"/>
  <c r="AG22" i="5"/>
  <c r="AF22" i="5"/>
  <c r="AE22" i="5"/>
  <c r="AD22" i="5"/>
  <c r="AC22" i="5"/>
  <c r="AH21" i="5"/>
  <c r="AG21" i="5"/>
  <c r="AF21" i="5"/>
  <c r="AE21" i="5"/>
  <c r="AD21" i="5"/>
  <c r="AC21" i="5"/>
  <c r="AH20" i="5"/>
  <c r="AG20" i="5"/>
  <c r="AF20" i="5"/>
  <c r="AE20" i="5"/>
  <c r="AD20" i="5"/>
  <c r="AC20" i="5"/>
  <c r="AH19" i="5"/>
  <c r="AG19" i="5"/>
  <c r="AF19" i="5"/>
  <c r="AE19" i="5"/>
  <c r="AD19" i="5"/>
  <c r="AC19" i="5"/>
  <c r="AH18" i="5"/>
  <c r="AG18" i="5"/>
  <c r="AF18" i="5"/>
  <c r="AE18" i="5"/>
  <c r="AD18" i="5"/>
  <c r="AC18" i="5"/>
  <c r="AH17" i="5"/>
  <c r="AG17" i="5"/>
  <c r="AF17" i="5"/>
  <c r="AE17" i="5"/>
  <c r="AD17" i="5"/>
  <c r="AC17" i="5"/>
  <c r="AH16" i="5"/>
  <c r="AG16" i="5"/>
  <c r="AF16" i="5"/>
  <c r="AE16" i="5"/>
  <c r="AD16" i="5"/>
  <c r="AC16" i="5"/>
  <c r="AH15" i="5"/>
  <c r="AG15" i="5"/>
  <c r="AF15" i="5"/>
  <c r="AE15" i="5"/>
  <c r="AD15" i="5"/>
  <c r="AC15" i="5"/>
  <c r="AH14" i="5"/>
  <c r="AG14" i="5"/>
  <c r="AF14" i="5"/>
  <c r="AE14" i="5"/>
  <c r="AD14" i="5"/>
  <c r="AC14" i="5"/>
  <c r="AH13" i="5"/>
  <c r="AG13" i="5"/>
  <c r="AF13" i="5"/>
  <c r="AE13" i="5"/>
  <c r="AD13" i="5"/>
  <c r="AC13" i="5"/>
  <c r="AH12" i="5"/>
  <c r="AG12" i="5"/>
  <c r="AF12" i="5"/>
  <c r="AE12" i="5"/>
  <c r="AD12" i="5"/>
  <c r="AC12" i="5"/>
  <c r="AH11" i="5"/>
  <c r="AG11" i="5"/>
  <c r="AF11" i="5"/>
  <c r="AE11" i="5"/>
  <c r="AD11" i="5"/>
  <c r="AC11" i="5"/>
  <c r="AH10" i="5"/>
  <c r="AG10" i="5"/>
  <c r="AF10" i="5"/>
  <c r="AE10" i="5"/>
  <c r="AD10" i="5"/>
  <c r="AC10" i="5"/>
  <c r="AH9" i="5"/>
  <c r="AG9" i="5"/>
  <c r="AF9" i="5"/>
  <c r="AE9" i="5"/>
  <c r="AD9" i="5"/>
  <c r="AC9" i="5"/>
  <c r="AH8" i="5"/>
  <c r="AG8" i="5"/>
  <c r="AF8" i="5"/>
  <c r="AE8" i="5"/>
  <c r="AD8" i="5"/>
  <c r="AC8" i="5"/>
  <c r="AH7" i="5"/>
  <c r="AG7" i="5"/>
  <c r="AF7" i="5"/>
  <c r="AE7" i="5"/>
  <c r="AD7" i="5"/>
  <c r="AC7" i="5"/>
  <c r="AH6" i="5"/>
  <c r="AG6" i="5"/>
  <c r="AF6" i="5"/>
  <c r="AE6" i="5"/>
  <c r="AD6" i="5"/>
  <c r="AC6" i="5"/>
  <c r="AH5" i="5"/>
  <c r="AG5" i="5"/>
  <c r="AF5" i="5"/>
  <c r="AE5" i="5"/>
  <c r="AD5" i="5"/>
  <c r="AC5" i="5"/>
  <c r="AH4" i="5"/>
  <c r="AG4" i="5"/>
  <c r="AF4" i="5"/>
  <c r="AE4" i="5"/>
  <c r="AD4" i="5"/>
  <c r="AC4" i="5"/>
  <c r="AH3" i="5"/>
  <c r="AG3" i="5"/>
  <c r="AF3" i="5"/>
  <c r="AE3" i="5"/>
  <c r="AD3" i="5"/>
  <c r="AC3" i="5"/>
  <c r="AH2" i="5"/>
  <c r="AG2" i="5"/>
  <c r="AF2" i="5"/>
  <c r="AE2" i="5"/>
  <c r="AD2" i="5"/>
  <c r="AC2" i="5"/>
  <c r="AH3" i="3"/>
  <c r="AH4" i="3"/>
  <c r="AH5" i="3"/>
  <c r="AH6" i="3"/>
  <c r="AH7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H3035" i="3"/>
  <c r="AH3036" i="3"/>
  <c r="AH3037" i="3"/>
  <c r="AH3038" i="3"/>
  <c r="AH3039" i="3"/>
  <c r="AH3040" i="3"/>
  <c r="AH3041" i="3"/>
  <c r="AH3042" i="3"/>
  <c r="AH3043" i="3"/>
  <c r="AH3044" i="3"/>
  <c r="AH3045" i="3"/>
  <c r="AH3046" i="3"/>
  <c r="AH3047" i="3"/>
  <c r="AH3048" i="3"/>
  <c r="AH3049" i="3"/>
  <c r="AH3050" i="3"/>
  <c r="AH3051" i="3"/>
  <c r="AH3052" i="3"/>
  <c r="AH3053" i="3"/>
  <c r="AH3054" i="3"/>
  <c r="AH3055" i="3"/>
  <c r="AH3056" i="3"/>
  <c r="AH3057" i="3"/>
  <c r="AH3058" i="3"/>
  <c r="AH3059" i="3"/>
  <c r="AH3060" i="3"/>
  <c r="AH3061" i="3"/>
  <c r="AH3062" i="3"/>
  <c r="AH3063" i="3"/>
  <c r="AH3064" i="3"/>
  <c r="AH3065" i="3"/>
  <c r="AH3066" i="3"/>
  <c r="AH3067" i="3"/>
  <c r="AH3068" i="3"/>
  <c r="AH3069" i="3"/>
  <c r="AH3070" i="3"/>
  <c r="AH3071" i="3"/>
  <c r="AH3072" i="3"/>
  <c r="AH3073" i="3"/>
  <c r="AH3074" i="3"/>
  <c r="AH3075" i="3"/>
  <c r="AH3076" i="3"/>
  <c r="AH3077" i="3"/>
  <c r="AH3078" i="3"/>
  <c r="AH3079" i="3"/>
  <c r="AH3080" i="3"/>
  <c r="AH3081" i="3"/>
  <c r="AH3082" i="3"/>
  <c r="AH3083" i="3"/>
  <c r="AH3084" i="3"/>
  <c r="AH3085" i="3"/>
  <c r="AH3086" i="3"/>
  <c r="AH3087" i="3"/>
  <c r="AH3088" i="3"/>
  <c r="AH3089" i="3"/>
  <c r="AH3090" i="3"/>
  <c r="AH3091" i="3"/>
  <c r="AH3092" i="3"/>
  <c r="AH3093" i="3"/>
  <c r="AH3094" i="3"/>
  <c r="AH3095" i="3"/>
  <c r="AH3096" i="3"/>
  <c r="AH3097" i="3"/>
  <c r="AH3098" i="3"/>
  <c r="AH3099" i="3"/>
  <c r="AH3100" i="3"/>
  <c r="AH3101" i="3"/>
  <c r="AH3102" i="3"/>
  <c r="AH3103" i="3"/>
  <c r="AH3104" i="3"/>
  <c r="AH3105" i="3"/>
  <c r="AH3106" i="3"/>
  <c r="AH3107" i="3"/>
  <c r="AH3108" i="3"/>
  <c r="AH3109" i="3"/>
  <c r="AH3110" i="3"/>
  <c r="AH3111" i="3"/>
  <c r="AH3112" i="3"/>
  <c r="AH3113" i="3"/>
  <c r="AH3114" i="3"/>
  <c r="AH3115" i="3"/>
  <c r="AH3116" i="3"/>
  <c r="AH3117" i="3"/>
  <c r="AH3118" i="3"/>
  <c r="AH3119" i="3"/>
  <c r="AH3120" i="3"/>
  <c r="AH3121" i="3"/>
  <c r="AH3122" i="3"/>
  <c r="AH3123" i="3"/>
  <c r="AH3124" i="3"/>
  <c r="AH3125" i="3"/>
  <c r="AH3126" i="3"/>
  <c r="AH3127" i="3"/>
  <c r="AH3128" i="3"/>
  <c r="AH3129" i="3"/>
  <c r="AH3130" i="3"/>
  <c r="AH3131" i="3"/>
  <c r="AH3132" i="3"/>
  <c r="AH3133" i="3"/>
  <c r="AH3134" i="3"/>
  <c r="AH3135" i="3"/>
  <c r="AH3136" i="3"/>
  <c r="AH3137" i="3"/>
  <c r="AH3138" i="3"/>
  <c r="AH3139" i="3"/>
  <c r="AH3140" i="3"/>
  <c r="AH3141" i="3"/>
  <c r="AH3142" i="3"/>
  <c r="AH3143" i="3"/>
  <c r="AH3144" i="3"/>
  <c r="AH3145" i="3"/>
  <c r="AH3146" i="3"/>
  <c r="AH3147" i="3"/>
  <c r="AH3148" i="3"/>
  <c r="AH3149" i="3"/>
  <c r="AH3150" i="3"/>
  <c r="AH3151" i="3"/>
  <c r="AH3152" i="3"/>
  <c r="AH3153" i="3"/>
  <c r="AH3154" i="3"/>
  <c r="AH3155" i="3"/>
  <c r="AH3156" i="3"/>
  <c r="AH3157" i="3"/>
  <c r="AH3158" i="3"/>
  <c r="AH3159" i="3"/>
  <c r="AH3160" i="3"/>
  <c r="AH3161" i="3"/>
  <c r="AH3162" i="3"/>
  <c r="AH3163" i="3"/>
  <c r="AH3164" i="3"/>
  <c r="AH3165" i="3"/>
  <c r="AH3166" i="3"/>
  <c r="AH3167" i="3"/>
  <c r="AH3168" i="3"/>
  <c r="AH3169" i="3"/>
  <c r="AH3170" i="3"/>
  <c r="AH3171" i="3"/>
  <c r="AH3172" i="3"/>
  <c r="AH3173" i="3"/>
  <c r="AH3174" i="3"/>
  <c r="AH3175" i="3"/>
  <c r="AH3176" i="3"/>
  <c r="AH3177" i="3"/>
  <c r="AH3178" i="3"/>
  <c r="AH3179" i="3"/>
  <c r="AH3180" i="3"/>
  <c r="AH3181" i="3"/>
  <c r="AH3182" i="3"/>
  <c r="AH3183" i="3"/>
  <c r="AH3184" i="3"/>
  <c r="AH3185" i="3"/>
  <c r="AH3186" i="3"/>
  <c r="AH3187" i="3"/>
  <c r="AH3188" i="3"/>
  <c r="AH3189" i="3"/>
  <c r="AH3190" i="3"/>
  <c r="AH3191" i="3"/>
  <c r="AH3192" i="3"/>
  <c r="AH3193" i="3"/>
  <c r="AH3194" i="3"/>
  <c r="AH3195" i="3"/>
  <c r="AH3196" i="3"/>
  <c r="AH3197" i="3"/>
  <c r="AH3198" i="3"/>
  <c r="AH3199" i="3"/>
  <c r="AH3200" i="3"/>
  <c r="AH3201" i="3"/>
  <c r="AH3202" i="3"/>
  <c r="AH3203" i="3"/>
  <c r="AH3204" i="3"/>
  <c r="AH3205" i="3"/>
  <c r="AH3206" i="3"/>
  <c r="AH3207" i="3"/>
  <c r="AH3208" i="3"/>
  <c r="AH3209" i="3"/>
  <c r="AH3210" i="3"/>
  <c r="AH3211" i="3"/>
  <c r="AH3212" i="3"/>
  <c r="AH3213" i="3"/>
  <c r="AH3214" i="3"/>
  <c r="AH3215" i="3"/>
  <c r="AH3216" i="3"/>
  <c r="AH3217" i="3"/>
  <c r="AH3218" i="3"/>
  <c r="AH3219" i="3"/>
  <c r="AH3220" i="3"/>
  <c r="AH3221" i="3"/>
  <c r="AH3222" i="3"/>
  <c r="AH3223" i="3"/>
  <c r="AH3224" i="3"/>
  <c r="AH3225" i="3"/>
  <c r="AH3226" i="3"/>
  <c r="AH3227" i="3"/>
  <c r="AH3228" i="3"/>
  <c r="AH3229" i="3"/>
  <c r="AH3230" i="3"/>
  <c r="AH3231" i="3"/>
  <c r="AH3232" i="3"/>
  <c r="AH3233" i="3"/>
  <c r="AH3234" i="3"/>
  <c r="AH3235" i="3"/>
  <c r="AH3236" i="3"/>
  <c r="AH3237" i="3"/>
  <c r="AH3238" i="3"/>
  <c r="AH3239" i="3"/>
  <c r="AH3240" i="3"/>
  <c r="AH3241" i="3"/>
  <c r="AH3242" i="3"/>
  <c r="AH3243" i="3"/>
  <c r="AH3244" i="3"/>
  <c r="AH3245" i="3"/>
  <c r="AH3246" i="3"/>
  <c r="AH3247" i="3"/>
  <c r="AH3248" i="3"/>
  <c r="AH3249" i="3"/>
  <c r="AH3250" i="3"/>
  <c r="AH3251" i="3"/>
  <c r="AH3252" i="3"/>
  <c r="AH3253" i="3"/>
  <c r="AH3254" i="3"/>
  <c r="AH3255" i="3"/>
  <c r="AH3256" i="3"/>
  <c r="AH3257" i="3"/>
  <c r="AH3258" i="3"/>
  <c r="AH3259" i="3"/>
  <c r="AH3260" i="3"/>
  <c r="AH3261" i="3"/>
  <c r="AH3262" i="3"/>
  <c r="AH3263" i="3"/>
  <c r="AH3264" i="3"/>
  <c r="AH3265" i="3"/>
  <c r="AH3266" i="3"/>
  <c r="AH3267" i="3"/>
  <c r="AH3268" i="3"/>
  <c r="AH3269" i="3"/>
  <c r="AH3270" i="3"/>
  <c r="AH3271" i="3"/>
  <c r="AH3272" i="3"/>
  <c r="AH3273" i="3"/>
  <c r="AH3274" i="3"/>
  <c r="AH3275" i="3"/>
  <c r="AH3276" i="3"/>
  <c r="AH3277" i="3"/>
  <c r="AH3278" i="3"/>
  <c r="AH3279" i="3"/>
  <c r="AH3280" i="3"/>
  <c r="AH3281" i="3"/>
  <c r="AH3282" i="3"/>
  <c r="AH3283" i="3"/>
  <c r="AH3284" i="3"/>
  <c r="AH3285" i="3"/>
  <c r="AH3286" i="3"/>
  <c r="AH3287" i="3"/>
  <c r="AH3288" i="3"/>
  <c r="AH3289" i="3"/>
  <c r="AH3290" i="3"/>
  <c r="AH3291" i="3"/>
  <c r="AH3292" i="3"/>
  <c r="AH3293" i="3"/>
  <c r="AH3294" i="3"/>
  <c r="AH3295" i="3"/>
  <c r="AH3296" i="3"/>
  <c r="AH3297" i="3"/>
  <c r="AH3298" i="3"/>
  <c r="AH3299" i="3"/>
  <c r="AH3300" i="3"/>
  <c r="AH3301" i="3"/>
  <c r="AH3302" i="3"/>
  <c r="AH3303" i="3"/>
  <c r="AH3304" i="3"/>
  <c r="AH3305" i="3"/>
  <c r="AH3306" i="3"/>
  <c r="AH3307" i="3"/>
  <c r="AH3308" i="3"/>
  <c r="AH3309" i="3"/>
  <c r="AH3310" i="3"/>
  <c r="AH3311" i="3"/>
  <c r="AH3312" i="3"/>
  <c r="AH3313" i="3"/>
  <c r="AH3314" i="3"/>
  <c r="AH3315" i="3"/>
  <c r="AH3316" i="3"/>
  <c r="AH3317" i="3"/>
  <c r="AH3318" i="3"/>
  <c r="AH3319" i="3"/>
  <c r="AH3320" i="3"/>
  <c r="AH3321" i="3"/>
  <c r="AH3322" i="3"/>
  <c r="AH3323" i="3"/>
  <c r="AH3324" i="3"/>
  <c r="AH3325" i="3"/>
  <c r="AH3326" i="3"/>
  <c r="AH3327" i="3"/>
  <c r="AH3328" i="3"/>
  <c r="AH3329" i="3"/>
  <c r="AH3330" i="3"/>
  <c r="AH3331" i="3"/>
  <c r="AH3332" i="3"/>
  <c r="AH3333" i="3"/>
  <c r="AH3334" i="3"/>
  <c r="AH3335" i="3"/>
  <c r="AH3336" i="3"/>
  <c r="AH3337" i="3"/>
  <c r="AH3338" i="3"/>
  <c r="AH3339" i="3"/>
  <c r="AH3340" i="3"/>
  <c r="AH3341" i="3"/>
  <c r="AH3342" i="3"/>
  <c r="AH3343" i="3"/>
  <c r="AH3344" i="3"/>
  <c r="AH3345" i="3"/>
  <c r="AH3346" i="3"/>
  <c r="AH3347" i="3"/>
  <c r="AH3348" i="3"/>
  <c r="AH3349" i="3"/>
  <c r="AH3350" i="3"/>
  <c r="AH3351" i="3"/>
  <c r="AH3352" i="3"/>
  <c r="AH3353" i="3"/>
  <c r="AH3354" i="3"/>
  <c r="AH3355" i="3"/>
  <c r="AH3356" i="3"/>
  <c r="AH3357" i="3"/>
  <c r="AH3358" i="3"/>
  <c r="AH3359" i="3"/>
  <c r="AH3360" i="3"/>
  <c r="AH3361" i="3"/>
  <c r="AH3362" i="3"/>
  <c r="AH3363" i="3"/>
  <c r="AH3364" i="3"/>
  <c r="AH3365" i="3"/>
  <c r="AH3366" i="3"/>
  <c r="AH3367" i="3"/>
  <c r="AH3368" i="3"/>
  <c r="AH3369" i="3"/>
  <c r="AH3370" i="3"/>
  <c r="AH3371" i="3"/>
  <c r="AH3372" i="3"/>
  <c r="AH3373" i="3"/>
  <c r="AH3374" i="3"/>
  <c r="AH3375" i="3"/>
  <c r="AH3376" i="3"/>
  <c r="AH3377" i="3"/>
  <c r="AH3378" i="3"/>
  <c r="AH3379" i="3"/>
  <c r="AH3380" i="3"/>
  <c r="AH3381" i="3"/>
  <c r="AH3382" i="3"/>
  <c r="AH3383" i="3"/>
  <c r="AH3384" i="3"/>
  <c r="AH3385" i="3"/>
  <c r="AH3386" i="3"/>
  <c r="AH3387" i="3"/>
  <c r="AH3388" i="3"/>
  <c r="AH3389" i="3"/>
  <c r="AH3390" i="3"/>
  <c r="AH3391" i="3"/>
  <c r="AH3392" i="3"/>
  <c r="AH3393" i="3"/>
  <c r="AH3394" i="3"/>
  <c r="AH3395" i="3"/>
  <c r="AH3396" i="3"/>
  <c r="AH3397" i="3"/>
  <c r="AH3398" i="3"/>
  <c r="AH3399" i="3"/>
  <c r="AH3400" i="3"/>
  <c r="AH3401" i="3"/>
  <c r="AH3402" i="3"/>
  <c r="AH3403" i="3"/>
  <c r="AH3404" i="3"/>
  <c r="AH3405" i="3"/>
  <c r="AH3406" i="3"/>
  <c r="AH3407" i="3"/>
  <c r="AH3408" i="3"/>
  <c r="AH3409" i="3"/>
  <c r="AH3410" i="3"/>
  <c r="AH3411" i="3"/>
  <c r="AH3412" i="3"/>
  <c r="AH3413" i="3"/>
  <c r="AH3414" i="3"/>
  <c r="AH3415" i="3"/>
  <c r="AH3416" i="3"/>
  <c r="AH3417" i="3"/>
  <c r="AH3418" i="3"/>
  <c r="AH3419" i="3"/>
  <c r="AH3420" i="3"/>
  <c r="AH3421" i="3"/>
  <c r="AH3422" i="3"/>
  <c r="AH3423" i="3"/>
  <c r="AH3424" i="3"/>
  <c r="AH3425" i="3"/>
  <c r="AH3426" i="3"/>
  <c r="AH3427" i="3"/>
  <c r="AH3428" i="3"/>
  <c r="AH3429" i="3"/>
  <c r="AH3430" i="3"/>
  <c r="AH3431" i="3"/>
  <c r="AH3432" i="3"/>
  <c r="AH3433" i="3"/>
  <c r="AH3434" i="3"/>
  <c r="AH3435" i="3"/>
  <c r="AH3436" i="3"/>
  <c r="AH3437" i="3"/>
  <c r="AH3438" i="3"/>
  <c r="AH3439" i="3"/>
  <c r="AH3440" i="3"/>
  <c r="AH3441" i="3"/>
  <c r="AH3442" i="3"/>
  <c r="AH3443" i="3"/>
  <c r="AH3444" i="3"/>
  <c r="AH3445" i="3"/>
  <c r="AH3446" i="3"/>
  <c r="AH3447" i="3"/>
  <c r="AH3448" i="3"/>
  <c r="AH3449" i="3"/>
  <c r="AH3450" i="3"/>
  <c r="AH3451" i="3"/>
  <c r="AH3452" i="3"/>
  <c r="AH3453" i="3"/>
  <c r="AH3454" i="3"/>
  <c r="AH3455" i="3"/>
  <c r="AH3456" i="3"/>
  <c r="AH3457" i="3"/>
  <c r="AH3458" i="3"/>
  <c r="AH3459" i="3"/>
  <c r="AH3460" i="3"/>
  <c r="AH3461" i="3"/>
  <c r="AH3462" i="3"/>
  <c r="AH3463" i="3"/>
  <c r="AH3464" i="3"/>
  <c r="AH3465" i="3"/>
  <c r="AH3466" i="3"/>
  <c r="AH3467" i="3"/>
  <c r="AH3468" i="3"/>
  <c r="AH3469" i="3"/>
  <c r="AH3470" i="3"/>
  <c r="AH3471" i="3"/>
  <c r="AH3472" i="3"/>
  <c r="AH3473" i="3"/>
  <c r="AH3474" i="3"/>
  <c r="AH3475" i="3"/>
  <c r="AH3476" i="3"/>
  <c r="AH3477" i="3"/>
  <c r="AH3478" i="3"/>
  <c r="AH3479" i="3"/>
  <c r="AH3480" i="3"/>
  <c r="AH3481" i="3"/>
  <c r="AH3482" i="3"/>
  <c r="AH3483" i="3"/>
  <c r="AH3484" i="3"/>
  <c r="AH3485" i="3"/>
  <c r="AH3486" i="3"/>
  <c r="AH3487" i="3"/>
  <c r="AH3488" i="3"/>
  <c r="AH3489" i="3"/>
  <c r="AH3490" i="3"/>
  <c r="AH3491" i="3"/>
  <c r="AH3492" i="3"/>
  <c r="AH3493" i="3"/>
  <c r="AH3494" i="3"/>
  <c r="AH3495" i="3"/>
  <c r="AH3496" i="3"/>
  <c r="AH3497" i="3"/>
  <c r="AH3498" i="3"/>
  <c r="AH3499" i="3"/>
  <c r="AH3500" i="3"/>
  <c r="AH3501" i="3"/>
  <c r="AH3502" i="3"/>
  <c r="AH3503" i="3"/>
  <c r="AH3504" i="3"/>
  <c r="AH3505" i="3"/>
  <c r="AH3506" i="3"/>
  <c r="AH3507" i="3"/>
  <c r="AH3508" i="3"/>
  <c r="AH3509" i="3"/>
  <c r="AH3510" i="3"/>
  <c r="AH3511" i="3"/>
  <c r="AH3512" i="3"/>
  <c r="AH3513" i="3"/>
  <c r="AH3514" i="3"/>
  <c r="AH3515" i="3"/>
  <c r="AH3516" i="3"/>
  <c r="AH3517" i="3"/>
  <c r="AH3518" i="3"/>
  <c r="AH3519" i="3"/>
  <c r="AH3520" i="3"/>
  <c r="AH3521" i="3"/>
  <c r="AH3522" i="3"/>
  <c r="AH3523" i="3"/>
  <c r="AH3524" i="3"/>
  <c r="AH3525" i="3"/>
  <c r="AH3526" i="3"/>
  <c r="AH3527" i="3"/>
  <c r="AH3528" i="3"/>
  <c r="AH3529" i="3"/>
  <c r="AH3530" i="3"/>
  <c r="AH3531" i="3"/>
  <c r="AH3532" i="3"/>
  <c r="AH3533" i="3"/>
  <c r="AH3534" i="3"/>
  <c r="AH3535" i="3"/>
  <c r="AH3536" i="3"/>
  <c r="AH3537" i="3"/>
  <c r="AH3538" i="3"/>
  <c r="AH3539" i="3"/>
  <c r="AH3540" i="3"/>
  <c r="AH3541" i="3"/>
  <c r="AH3542" i="3"/>
  <c r="AH3543" i="3"/>
  <c r="AH3544" i="3"/>
  <c r="AH3545" i="3"/>
  <c r="AH3546" i="3"/>
  <c r="AH3547" i="3"/>
  <c r="AH3548" i="3"/>
  <c r="AH3549" i="3"/>
  <c r="AH3550" i="3"/>
  <c r="AH3551" i="3"/>
  <c r="AH3552" i="3"/>
  <c r="AH3553" i="3"/>
  <c r="AH3554" i="3"/>
  <c r="AH3555" i="3"/>
  <c r="AH3556" i="3"/>
  <c r="AH3557" i="3"/>
  <c r="AH3558" i="3"/>
  <c r="AH3559" i="3"/>
  <c r="AH3560" i="3"/>
  <c r="AH3561" i="3"/>
  <c r="AH3562" i="3"/>
  <c r="AH3563" i="3"/>
  <c r="AH3564" i="3"/>
  <c r="AH3565" i="3"/>
  <c r="AH3566" i="3"/>
  <c r="AH3567" i="3"/>
  <c r="AH3568" i="3"/>
  <c r="AH3569" i="3"/>
  <c r="AH3570" i="3"/>
  <c r="AH3571" i="3"/>
  <c r="AH3572" i="3"/>
  <c r="AH3573" i="3"/>
  <c r="AH3574" i="3"/>
  <c r="AH3575" i="3"/>
  <c r="AH3576" i="3"/>
  <c r="AH3577" i="3"/>
  <c r="AH3578" i="3"/>
  <c r="AH3579" i="3"/>
  <c r="AH3580" i="3"/>
  <c r="AH3581" i="3"/>
  <c r="AH3582" i="3"/>
  <c r="AH3583" i="3"/>
  <c r="AH3584" i="3"/>
  <c r="AH3585" i="3"/>
  <c r="AH3586" i="3"/>
  <c r="AH3587" i="3"/>
  <c r="AH3588" i="3"/>
  <c r="AH3589" i="3"/>
  <c r="AH3590" i="3"/>
  <c r="AH3591" i="3"/>
  <c r="AH3592" i="3"/>
  <c r="AH3593" i="3"/>
  <c r="AH3594" i="3"/>
  <c r="AH3595" i="3"/>
  <c r="AH3596" i="3"/>
  <c r="AH3597" i="3"/>
  <c r="AH3598" i="3"/>
  <c r="AH3599" i="3"/>
  <c r="AH3600" i="3"/>
  <c r="AH3601" i="3"/>
  <c r="AH3602" i="3"/>
  <c r="AH3603" i="3"/>
  <c r="AH3604" i="3"/>
  <c r="AH3605" i="3"/>
  <c r="AH3606" i="3"/>
  <c r="AH3607" i="3"/>
  <c r="AH3608" i="3"/>
  <c r="AH3609" i="3"/>
  <c r="AH3610" i="3"/>
  <c r="AH3611" i="3"/>
  <c r="AH3612" i="3"/>
  <c r="AH3613" i="3"/>
  <c r="AH3614" i="3"/>
  <c r="AH3615" i="3"/>
  <c r="AH3616" i="3"/>
  <c r="AH3617" i="3"/>
  <c r="AH3618" i="3"/>
  <c r="AH3619" i="3"/>
  <c r="AH3620" i="3"/>
  <c r="AH3621" i="3"/>
  <c r="AH3622" i="3"/>
  <c r="AH3623" i="3"/>
  <c r="AH3624" i="3"/>
  <c r="AH3625" i="3"/>
  <c r="AH3626" i="3"/>
  <c r="AH3627" i="3"/>
  <c r="AH3628" i="3"/>
  <c r="AH3629" i="3"/>
  <c r="AH3630" i="3"/>
  <c r="AH3631" i="3"/>
  <c r="AH3632" i="3"/>
  <c r="AH3633" i="3"/>
  <c r="AH3634" i="3"/>
  <c r="AH3635" i="3"/>
  <c r="AH3636" i="3"/>
  <c r="AH3637" i="3"/>
  <c r="AH3638" i="3"/>
  <c r="AH3639" i="3"/>
  <c r="AH3640" i="3"/>
  <c r="AH3641" i="3"/>
  <c r="AH3642" i="3"/>
  <c r="AH3643" i="3"/>
  <c r="AH3644" i="3"/>
  <c r="AH3645" i="3"/>
  <c r="AH3646" i="3"/>
  <c r="AH3647" i="3"/>
  <c r="AH3648" i="3"/>
  <c r="AH3649" i="3"/>
  <c r="AH3650" i="3"/>
  <c r="AH3651" i="3"/>
  <c r="AH3652" i="3"/>
  <c r="AH3653" i="3"/>
  <c r="AH3654" i="3"/>
  <c r="AH3655" i="3"/>
  <c r="AH3656" i="3"/>
  <c r="AH3657" i="3"/>
  <c r="AH3658" i="3"/>
  <c r="AH3659" i="3"/>
  <c r="AH3660" i="3"/>
  <c r="AH3661" i="3"/>
  <c r="AH3662" i="3"/>
  <c r="AH3663" i="3"/>
  <c r="AH3664" i="3"/>
  <c r="AH3665" i="3"/>
  <c r="AH3666" i="3"/>
  <c r="AH3667" i="3"/>
  <c r="AH3668" i="3"/>
  <c r="AH3669" i="3"/>
  <c r="AH3670" i="3"/>
  <c r="AH3671" i="3"/>
  <c r="AH3672" i="3"/>
  <c r="AH3673" i="3"/>
  <c r="AH3674" i="3"/>
  <c r="AH3675" i="3"/>
  <c r="AH3676" i="3"/>
  <c r="AH3677" i="3"/>
  <c r="AH3678" i="3"/>
  <c r="AH3679" i="3"/>
  <c r="AH3680" i="3"/>
  <c r="AH3681" i="3"/>
  <c r="AH3682" i="3"/>
  <c r="AH3683" i="3"/>
  <c r="AH3684" i="3"/>
  <c r="AH3685" i="3"/>
  <c r="AH3686" i="3"/>
  <c r="AH3687" i="3"/>
  <c r="AH3688" i="3"/>
  <c r="AH3689" i="3"/>
  <c r="AH3690" i="3"/>
  <c r="AH3691" i="3"/>
  <c r="AH3692" i="3"/>
  <c r="AH3693" i="3"/>
  <c r="AH3694" i="3"/>
  <c r="AH3695" i="3"/>
  <c r="AH3696" i="3"/>
  <c r="AH3697" i="3"/>
  <c r="AH3698" i="3"/>
  <c r="AH3699" i="3"/>
  <c r="AH3700" i="3"/>
  <c r="AH3701" i="3"/>
  <c r="AH3702" i="3"/>
  <c r="AH3703" i="3"/>
  <c r="AH3704" i="3"/>
  <c r="AH3705" i="3"/>
  <c r="AH3706" i="3"/>
  <c r="AH3707" i="3"/>
  <c r="AH3708" i="3"/>
  <c r="AH3709" i="3"/>
  <c r="AH3710" i="3"/>
  <c r="AH3711" i="3"/>
  <c r="AH3712" i="3"/>
  <c r="AH3713" i="3"/>
  <c r="AH3714" i="3"/>
  <c r="AH3715" i="3"/>
  <c r="AH3716" i="3"/>
  <c r="AH3717" i="3"/>
  <c r="AH3718" i="3"/>
  <c r="AH3719" i="3"/>
  <c r="AH3720" i="3"/>
  <c r="AH3721" i="3"/>
  <c r="AH3722" i="3"/>
  <c r="AH3723" i="3"/>
  <c r="AH3724" i="3"/>
  <c r="AH3725" i="3"/>
  <c r="AH3726" i="3"/>
  <c r="AH3727" i="3"/>
  <c r="AH3728" i="3"/>
  <c r="AH3729" i="3"/>
  <c r="AH3730" i="3"/>
  <c r="AH3731" i="3"/>
  <c r="AH3732" i="3"/>
  <c r="AH3733" i="3"/>
  <c r="AH3734" i="3"/>
  <c r="AH3735" i="3"/>
  <c r="AH3736" i="3"/>
  <c r="AH3737" i="3"/>
  <c r="AH3738" i="3"/>
  <c r="AH3739" i="3"/>
  <c r="AH3740" i="3"/>
  <c r="AH3741" i="3"/>
  <c r="AH3742" i="3"/>
  <c r="AH3743" i="3"/>
  <c r="AH3744" i="3"/>
  <c r="AH3745" i="3"/>
  <c r="AH3746" i="3"/>
  <c r="AH3747" i="3"/>
  <c r="AH3748" i="3"/>
  <c r="AH3749" i="3"/>
  <c r="AH3750" i="3"/>
  <c r="AH3751" i="3"/>
  <c r="AH3752" i="3"/>
  <c r="AH3753" i="3"/>
  <c r="AH3754" i="3"/>
  <c r="AH3755" i="3"/>
  <c r="AH3756" i="3"/>
  <c r="AH3757" i="3"/>
  <c r="AH3758" i="3"/>
  <c r="AH3759" i="3"/>
  <c r="AH3760" i="3"/>
  <c r="AH3761" i="3"/>
  <c r="AH3762" i="3"/>
  <c r="AH3763" i="3"/>
  <c r="AH3764" i="3"/>
  <c r="AH3765" i="3"/>
  <c r="AH3766" i="3"/>
  <c r="AH3767" i="3"/>
  <c r="AH3768" i="3"/>
  <c r="AH3769" i="3"/>
  <c r="AH3770" i="3"/>
  <c r="AH3771" i="3"/>
  <c r="AH3772" i="3"/>
  <c r="AH3773" i="3"/>
  <c r="AH3774" i="3"/>
  <c r="AH3775" i="3"/>
  <c r="AH3776" i="3"/>
  <c r="AH3777" i="3"/>
  <c r="AH3778" i="3"/>
  <c r="AH3779" i="3"/>
  <c r="AH3780" i="3"/>
  <c r="AH3781" i="3"/>
  <c r="AH3782" i="3"/>
  <c r="AH3783" i="3"/>
  <c r="AH3784" i="3"/>
  <c r="AH3785" i="3"/>
  <c r="AH3786" i="3"/>
  <c r="AH3787" i="3"/>
  <c r="AH3788" i="3"/>
  <c r="AH3789" i="3"/>
  <c r="AH3790" i="3"/>
  <c r="AH3791" i="3"/>
  <c r="AH3792" i="3"/>
  <c r="AH3793" i="3"/>
  <c r="AH3794" i="3"/>
  <c r="AH3795" i="3"/>
  <c r="AH3796" i="3"/>
  <c r="AH3797" i="3"/>
  <c r="AH3798" i="3"/>
  <c r="AH3799" i="3"/>
  <c r="AH3800" i="3"/>
  <c r="AH3801" i="3"/>
  <c r="AH3802" i="3"/>
  <c r="AH3803" i="3"/>
  <c r="AH3804" i="3"/>
  <c r="AH3805" i="3"/>
  <c r="AH3806" i="3"/>
  <c r="AH3807" i="3"/>
  <c r="AH3808" i="3"/>
  <c r="AH3809" i="3"/>
  <c r="AH3810" i="3"/>
  <c r="AH3811" i="3"/>
  <c r="AH3812" i="3"/>
  <c r="AH3813" i="3"/>
  <c r="AH3814" i="3"/>
  <c r="AH3815" i="3"/>
  <c r="AH3816" i="3"/>
  <c r="AH3817" i="3"/>
  <c r="AH3818" i="3"/>
  <c r="AH3819" i="3"/>
  <c r="AH3820" i="3"/>
  <c r="AH3821" i="3"/>
  <c r="AH3822" i="3"/>
  <c r="AH3823" i="3"/>
  <c r="AH3824" i="3"/>
  <c r="AH3825" i="3"/>
  <c r="AH3826" i="3"/>
  <c r="AH3827" i="3"/>
  <c r="AH3828" i="3"/>
  <c r="AH3829" i="3"/>
  <c r="AH3830" i="3"/>
  <c r="AH3831" i="3"/>
  <c r="AH3832" i="3"/>
  <c r="AH3833" i="3"/>
  <c r="AH3834" i="3"/>
  <c r="AH3835" i="3"/>
  <c r="AH3836" i="3"/>
  <c r="AH3837" i="3"/>
  <c r="AH3838" i="3"/>
  <c r="AH3839" i="3"/>
  <c r="AH3840" i="3"/>
  <c r="AH3841" i="3"/>
  <c r="AH3842" i="3"/>
  <c r="AH3843" i="3"/>
  <c r="AH3844" i="3"/>
  <c r="AH3845" i="3"/>
  <c r="AH3846" i="3"/>
  <c r="AH3847" i="3"/>
  <c r="AH3848" i="3"/>
  <c r="AH3849" i="3"/>
  <c r="AH3850" i="3"/>
  <c r="AH3851" i="3"/>
  <c r="AH3852" i="3"/>
  <c r="AH3853" i="3"/>
  <c r="AH3854" i="3"/>
  <c r="AH3855" i="3"/>
  <c r="AH3856" i="3"/>
  <c r="AH3857" i="3"/>
  <c r="AH3858" i="3"/>
  <c r="AH3859" i="3"/>
  <c r="AH3860" i="3"/>
  <c r="AH3861" i="3"/>
  <c r="AH3862" i="3"/>
  <c r="AH3863" i="3"/>
  <c r="AH3864" i="3"/>
  <c r="AH3865" i="3"/>
  <c r="AH3866" i="3"/>
  <c r="AH3867" i="3"/>
  <c r="AH3868" i="3"/>
  <c r="AH3869" i="3"/>
  <c r="AH3870" i="3"/>
  <c r="AH3871" i="3"/>
  <c r="AH3872" i="3"/>
  <c r="AH3873" i="3"/>
  <c r="AH3874" i="3"/>
  <c r="AH3875" i="3"/>
  <c r="AH3876" i="3"/>
  <c r="AH3877" i="3"/>
  <c r="AH3878" i="3"/>
  <c r="AH3879" i="3"/>
  <c r="AH3880" i="3"/>
  <c r="AH3881" i="3"/>
  <c r="AH3882" i="3"/>
  <c r="AH3883" i="3"/>
  <c r="AH3884" i="3"/>
  <c r="AH3885" i="3"/>
  <c r="AH3886" i="3"/>
  <c r="AH3887" i="3"/>
  <c r="AH3888" i="3"/>
  <c r="AH3889" i="3"/>
  <c r="AH3890" i="3"/>
  <c r="AH3891" i="3"/>
  <c r="AH3892" i="3"/>
  <c r="AH3893" i="3"/>
  <c r="AH3894" i="3"/>
  <c r="AH3895" i="3"/>
  <c r="AH3896" i="3"/>
  <c r="AH3897" i="3"/>
  <c r="AH3898" i="3"/>
  <c r="AH3899" i="3"/>
  <c r="AH3900" i="3"/>
  <c r="AH3901" i="3"/>
  <c r="AH3902" i="3"/>
  <c r="AH3903" i="3"/>
  <c r="AH3904" i="3"/>
  <c r="AH3905" i="3"/>
  <c r="AH3906" i="3"/>
  <c r="AH3907" i="3"/>
  <c r="AH3908" i="3"/>
  <c r="AH3909" i="3"/>
  <c r="AH3910" i="3"/>
  <c r="AH3911" i="3"/>
  <c r="AH3912" i="3"/>
  <c r="AH3913" i="3"/>
  <c r="AH3914" i="3"/>
  <c r="AH3915" i="3"/>
  <c r="AH3916" i="3"/>
  <c r="AH3917" i="3"/>
  <c r="AH3918" i="3"/>
  <c r="AH3919" i="3"/>
  <c r="AH3920" i="3"/>
  <c r="AH3921" i="3"/>
  <c r="AH3922" i="3"/>
  <c r="AH3923" i="3"/>
  <c r="AH3924" i="3"/>
  <c r="AH3925" i="3"/>
  <c r="AH3926" i="3"/>
  <c r="AH3927" i="3"/>
  <c r="AH3928" i="3"/>
  <c r="AH3929" i="3"/>
  <c r="AH3930" i="3"/>
  <c r="AH3931" i="3"/>
  <c r="AH3932" i="3"/>
  <c r="AH3933" i="3"/>
  <c r="AH3934" i="3"/>
  <c r="AH3935" i="3"/>
  <c r="AH3936" i="3"/>
  <c r="AH3937" i="3"/>
  <c r="AH3938" i="3"/>
  <c r="AH3939" i="3"/>
  <c r="AH3940" i="3"/>
  <c r="AH3941" i="3"/>
  <c r="AH3942" i="3"/>
  <c r="AH3943" i="3"/>
  <c r="AH3944" i="3"/>
  <c r="AH3945" i="3"/>
  <c r="AH3946" i="3"/>
  <c r="AH3947" i="3"/>
  <c r="AH3948" i="3"/>
  <c r="AH3949" i="3"/>
  <c r="AH3950" i="3"/>
  <c r="AH3951" i="3"/>
  <c r="AH3952" i="3"/>
  <c r="AH3953" i="3"/>
  <c r="AH3954" i="3"/>
  <c r="AH3955" i="3"/>
  <c r="AH3956" i="3"/>
  <c r="AH3957" i="3"/>
  <c r="AH3958" i="3"/>
  <c r="AH3959" i="3"/>
  <c r="AH3960" i="3"/>
  <c r="AH3961" i="3"/>
  <c r="AH3962" i="3"/>
  <c r="AH3963" i="3"/>
  <c r="AH3964" i="3"/>
  <c r="AH3965" i="3"/>
  <c r="AH3966" i="3"/>
  <c r="AH3967" i="3"/>
  <c r="AH3968" i="3"/>
  <c r="AH3969" i="3"/>
  <c r="AH3970" i="3"/>
  <c r="AH3971" i="3"/>
  <c r="AH3972" i="3"/>
  <c r="AH3973" i="3"/>
  <c r="AH3974" i="3"/>
  <c r="AH3975" i="3"/>
  <c r="AH3976" i="3"/>
  <c r="AH3977" i="3"/>
  <c r="AH3978" i="3"/>
  <c r="AH3979" i="3"/>
  <c r="AH3980" i="3"/>
  <c r="AH3981" i="3"/>
  <c r="AH3982" i="3"/>
  <c r="AH3983" i="3"/>
  <c r="AH3984" i="3"/>
  <c r="AH3985" i="3"/>
  <c r="AH3986" i="3"/>
  <c r="AH3987" i="3"/>
  <c r="AH3988" i="3"/>
  <c r="AH3989" i="3"/>
  <c r="AH3990" i="3"/>
  <c r="AH3991" i="3"/>
  <c r="AH3992" i="3"/>
  <c r="AH3993" i="3"/>
  <c r="AH3994" i="3"/>
  <c r="AH3995" i="3"/>
  <c r="AH3996" i="3"/>
  <c r="AH3997" i="3"/>
  <c r="AH3998" i="3"/>
  <c r="AH3999" i="3"/>
  <c r="AH4000" i="3"/>
  <c r="AH4001" i="3"/>
  <c r="AH4002" i="3"/>
  <c r="AH4003" i="3"/>
  <c r="AH4004" i="3"/>
  <c r="AH4005" i="3"/>
  <c r="AH4006" i="3"/>
  <c r="AH4007" i="3"/>
  <c r="AH4008" i="3"/>
  <c r="AH4009" i="3"/>
  <c r="AH4010" i="3"/>
  <c r="AH4011" i="3"/>
  <c r="AH4012" i="3"/>
  <c r="AH4013" i="3"/>
  <c r="AH4014" i="3"/>
  <c r="AH4015" i="3"/>
  <c r="AH4016" i="3"/>
  <c r="AH4017" i="3"/>
  <c r="AH4018" i="3"/>
  <c r="AH4019" i="3"/>
  <c r="AH4020" i="3"/>
  <c r="AH4021" i="3"/>
  <c r="AH4022" i="3"/>
  <c r="AH4023" i="3"/>
  <c r="AH4024" i="3"/>
  <c r="AH4025" i="3"/>
  <c r="AH4026" i="3"/>
  <c r="AH4027" i="3"/>
  <c r="AH4028" i="3"/>
  <c r="AH4029" i="3"/>
  <c r="AH4030" i="3"/>
  <c r="AH4031" i="3"/>
  <c r="AH4032" i="3"/>
  <c r="AH4033" i="3"/>
  <c r="AH4034" i="3"/>
  <c r="AH4035" i="3"/>
  <c r="AH4036" i="3"/>
  <c r="AH4037" i="3"/>
  <c r="AH4038" i="3"/>
  <c r="AH4039" i="3"/>
  <c r="AH4040" i="3"/>
  <c r="AH4041" i="3"/>
  <c r="AH4042" i="3"/>
  <c r="AH4043" i="3"/>
  <c r="AH4044" i="3"/>
  <c r="AH4045" i="3"/>
  <c r="AH4046" i="3"/>
  <c r="AH4047" i="3"/>
  <c r="AH4048" i="3"/>
  <c r="AH4049" i="3"/>
  <c r="AH4050" i="3"/>
  <c r="AH4051" i="3"/>
  <c r="AH4052" i="3"/>
  <c r="AH4053" i="3"/>
  <c r="AH4054" i="3"/>
  <c r="AH4055" i="3"/>
  <c r="AH4056" i="3"/>
  <c r="AH4057" i="3"/>
  <c r="AH4058" i="3"/>
  <c r="AH4059" i="3"/>
  <c r="AH4060" i="3"/>
  <c r="AH4061" i="3"/>
  <c r="AH4062" i="3"/>
  <c r="AH4063" i="3"/>
  <c r="AH4064" i="3"/>
  <c r="AH4065" i="3"/>
  <c r="AH4066" i="3"/>
  <c r="AH4067" i="3"/>
  <c r="AH4068" i="3"/>
  <c r="AH4069" i="3"/>
  <c r="AH4070" i="3"/>
  <c r="AH4071" i="3"/>
  <c r="AH4072" i="3"/>
  <c r="AH4073" i="3"/>
  <c r="AH4074" i="3"/>
  <c r="AH4075" i="3"/>
  <c r="AH4076" i="3"/>
  <c r="AH4077" i="3"/>
  <c r="AH4078" i="3"/>
  <c r="AH4079" i="3"/>
  <c r="AH4080" i="3"/>
  <c r="AH4081" i="3"/>
  <c r="AH4082" i="3"/>
  <c r="AH4083" i="3"/>
  <c r="AH4084" i="3"/>
  <c r="AH4085" i="3"/>
  <c r="AH4086" i="3"/>
  <c r="AH4087" i="3"/>
  <c r="AH4088" i="3"/>
  <c r="AH4089" i="3"/>
  <c r="AH4090" i="3"/>
  <c r="AH4091" i="3"/>
  <c r="AH4092" i="3"/>
  <c r="AH4093" i="3"/>
  <c r="AH4094" i="3"/>
  <c r="AH4095" i="3"/>
  <c r="AH4096" i="3"/>
  <c r="AH4097" i="3"/>
  <c r="AH4098" i="3"/>
  <c r="AH4099" i="3"/>
  <c r="AH4100" i="3"/>
  <c r="AH4101" i="3"/>
  <c r="AH4102" i="3"/>
  <c r="AH4103" i="3"/>
  <c r="AH4104" i="3"/>
  <c r="AH4105" i="3"/>
  <c r="AH4106" i="3"/>
  <c r="AH4107" i="3"/>
  <c r="AH4108" i="3"/>
  <c r="AH4109" i="3"/>
  <c r="AH4110" i="3"/>
  <c r="AH4111" i="3"/>
  <c r="AH4112" i="3"/>
  <c r="AH4113" i="3"/>
  <c r="AH4114" i="3"/>
  <c r="AH4115" i="3"/>
  <c r="AH4116" i="3"/>
  <c r="AH4117" i="3"/>
  <c r="AH4118" i="3"/>
  <c r="AH4119" i="3"/>
  <c r="AH4120" i="3"/>
  <c r="AH4121" i="3"/>
  <c r="AH4122" i="3"/>
  <c r="AH4123" i="3"/>
  <c r="AH4124" i="3"/>
  <c r="AH4125" i="3"/>
  <c r="AH4126" i="3"/>
  <c r="AH4127" i="3"/>
  <c r="AH4128" i="3"/>
  <c r="AH4129" i="3"/>
  <c r="AH4130" i="3"/>
  <c r="AH4131" i="3"/>
  <c r="AH4132" i="3"/>
  <c r="AH4133" i="3"/>
  <c r="AH4134" i="3"/>
  <c r="AH4135" i="3"/>
  <c r="AH4136" i="3"/>
  <c r="AH4137" i="3"/>
  <c r="AH4138" i="3"/>
  <c r="AH4139" i="3"/>
  <c r="AH4140" i="3"/>
  <c r="AH4141" i="3"/>
  <c r="AH4142" i="3"/>
  <c r="AH4143" i="3"/>
  <c r="AH4144" i="3"/>
  <c r="AH4145" i="3"/>
  <c r="AH4146" i="3"/>
  <c r="AH4147" i="3"/>
  <c r="AH4148" i="3"/>
  <c r="AH4149" i="3"/>
  <c r="AH4150" i="3"/>
  <c r="AH4151" i="3"/>
  <c r="AH4152" i="3"/>
  <c r="AH4153" i="3"/>
  <c r="AH4154" i="3"/>
  <c r="AH4155" i="3"/>
  <c r="AH4156" i="3"/>
  <c r="AH4157" i="3"/>
  <c r="AH4158" i="3"/>
  <c r="AH4159" i="3"/>
  <c r="AH4160" i="3"/>
  <c r="AH4161" i="3"/>
  <c r="AH4162" i="3"/>
  <c r="AH4163" i="3"/>
  <c r="AH4164" i="3"/>
  <c r="AH4165" i="3"/>
  <c r="AH4166" i="3"/>
  <c r="AH4167" i="3"/>
  <c r="AH4168" i="3"/>
  <c r="AH4169" i="3"/>
  <c r="AH4170" i="3"/>
  <c r="AH4171" i="3"/>
  <c r="AH4172" i="3"/>
  <c r="AH4173" i="3"/>
  <c r="AH4174" i="3"/>
  <c r="AH4175" i="3"/>
  <c r="AH4176" i="3"/>
  <c r="AH4177" i="3"/>
  <c r="AH4178" i="3"/>
  <c r="AH4179" i="3"/>
  <c r="AH4180" i="3"/>
  <c r="AH4181" i="3"/>
  <c r="AH4182" i="3"/>
  <c r="AH4183" i="3"/>
  <c r="AH4184" i="3"/>
  <c r="AH4185" i="3"/>
  <c r="AH4186" i="3"/>
  <c r="AH4187" i="3"/>
  <c r="AH4188" i="3"/>
  <c r="AH4189" i="3"/>
  <c r="AH4190" i="3"/>
  <c r="AH4191" i="3"/>
  <c r="AH4192" i="3"/>
  <c r="AH4193" i="3"/>
  <c r="AH4194" i="3"/>
  <c r="AH4195" i="3"/>
  <c r="AH4196" i="3"/>
  <c r="AH4197" i="3"/>
  <c r="AH4198" i="3"/>
  <c r="AH4199" i="3"/>
  <c r="AH4200" i="3"/>
  <c r="AH4201" i="3"/>
  <c r="AH4202" i="3"/>
  <c r="AH4203" i="3"/>
  <c r="AH4204" i="3"/>
  <c r="AH4205" i="3"/>
  <c r="AH4206" i="3"/>
  <c r="AH4207" i="3"/>
  <c r="AH4208" i="3"/>
  <c r="AH4209" i="3"/>
  <c r="AH4210" i="3"/>
  <c r="AH4211" i="3"/>
  <c r="AH4212" i="3"/>
  <c r="AH4213" i="3"/>
  <c r="AH4214" i="3"/>
  <c r="AH4215" i="3"/>
  <c r="AH4216" i="3"/>
  <c r="AH4217" i="3"/>
  <c r="AH4218" i="3"/>
  <c r="AH4219" i="3"/>
  <c r="AH4220" i="3"/>
  <c r="AH4221" i="3"/>
  <c r="AH4222" i="3"/>
  <c r="AH4223" i="3"/>
  <c r="AH4224" i="3"/>
  <c r="AH4225" i="3"/>
  <c r="AH4226" i="3"/>
  <c r="AH4227" i="3"/>
  <c r="AH4228" i="3"/>
  <c r="AH4229" i="3"/>
  <c r="AH4230" i="3"/>
  <c r="AH4231" i="3"/>
  <c r="AH4232" i="3"/>
  <c r="AH4233" i="3"/>
  <c r="AH4234" i="3"/>
  <c r="AH4235" i="3"/>
  <c r="AH4236" i="3"/>
  <c r="AH4237" i="3"/>
  <c r="AH4238" i="3"/>
  <c r="AH4239" i="3"/>
  <c r="AH4240" i="3"/>
  <c r="AH4241" i="3"/>
  <c r="AH4242" i="3"/>
  <c r="AH4243" i="3"/>
  <c r="AH4244" i="3"/>
  <c r="AH4245" i="3"/>
  <c r="AH4246" i="3"/>
  <c r="AH4247" i="3"/>
  <c r="AH4248" i="3"/>
  <c r="AH4249" i="3"/>
  <c r="AH4250" i="3"/>
  <c r="AH4251" i="3"/>
  <c r="AH4252" i="3"/>
  <c r="AH4253" i="3"/>
  <c r="AH4254" i="3"/>
  <c r="AH4255" i="3"/>
  <c r="AH4256" i="3"/>
  <c r="AH4257" i="3"/>
  <c r="AH4258" i="3"/>
  <c r="AH4259" i="3"/>
  <c r="AH4260" i="3"/>
  <c r="AH4261" i="3"/>
  <c r="AH4262" i="3"/>
  <c r="AH4263" i="3"/>
  <c r="AH4264" i="3"/>
  <c r="AH4265" i="3"/>
  <c r="AH4266" i="3"/>
  <c r="AH4267" i="3"/>
  <c r="AH4268" i="3"/>
  <c r="AH4269" i="3"/>
  <c r="AH4270" i="3"/>
  <c r="AH4271" i="3"/>
  <c r="AH4272" i="3"/>
  <c r="AH4273" i="3"/>
  <c r="AH4274" i="3"/>
  <c r="AH4275" i="3"/>
  <c r="AH4276" i="3"/>
  <c r="AH4277" i="3"/>
  <c r="AH4278" i="3"/>
  <c r="AH4279" i="3"/>
  <c r="AH4280" i="3"/>
  <c r="AH4281" i="3"/>
  <c r="AH4282" i="3"/>
  <c r="AH4283" i="3"/>
  <c r="AH4284" i="3"/>
  <c r="AH4285" i="3"/>
  <c r="AH4286" i="3"/>
  <c r="AH4287" i="3"/>
  <c r="AH4288" i="3"/>
  <c r="AH4289" i="3"/>
  <c r="AH4290" i="3"/>
  <c r="AH4291" i="3"/>
  <c r="AH4292" i="3"/>
  <c r="AH4293" i="3"/>
  <c r="AH4294" i="3"/>
  <c r="AH4295" i="3"/>
  <c r="AH4296" i="3"/>
  <c r="AH4297" i="3"/>
  <c r="AH4298" i="3"/>
  <c r="AH4299" i="3"/>
  <c r="AH4300" i="3"/>
  <c r="AH4301" i="3"/>
  <c r="AH4302" i="3"/>
  <c r="AH4303" i="3"/>
  <c r="AH4304" i="3"/>
  <c r="AH4305" i="3"/>
  <c r="AH4306" i="3"/>
  <c r="AH4307" i="3"/>
  <c r="AH4308" i="3"/>
  <c r="AH4309" i="3"/>
  <c r="AH4310" i="3"/>
  <c r="AH4311" i="3"/>
  <c r="AH4312" i="3"/>
  <c r="AH4313" i="3"/>
  <c r="AH4314" i="3"/>
  <c r="AH4315" i="3"/>
  <c r="AH4316" i="3"/>
  <c r="AH4317" i="3"/>
  <c r="AH4318" i="3"/>
  <c r="AH4319" i="3"/>
  <c r="AH4320" i="3"/>
  <c r="AH4321" i="3"/>
  <c r="AH4322" i="3"/>
  <c r="AH4323" i="3"/>
  <c r="AH4324" i="3"/>
  <c r="AH4325" i="3"/>
  <c r="AH4326" i="3"/>
  <c r="AH4327" i="3"/>
  <c r="AH4328" i="3"/>
  <c r="AH4329" i="3"/>
  <c r="AH4330" i="3"/>
  <c r="AH4331" i="3"/>
  <c r="AH4332" i="3"/>
  <c r="AH4333" i="3"/>
  <c r="AH4334" i="3"/>
  <c r="AH4335" i="3"/>
  <c r="AH4336" i="3"/>
  <c r="AH4337" i="3"/>
  <c r="AH4338" i="3"/>
  <c r="AH4339" i="3"/>
  <c r="AH4340" i="3"/>
  <c r="AH4341" i="3"/>
  <c r="AH4342" i="3"/>
  <c r="AH4343" i="3"/>
  <c r="AH4344" i="3"/>
  <c r="AH4345" i="3"/>
  <c r="AH4346" i="3"/>
  <c r="AH4347" i="3"/>
  <c r="AH4348" i="3"/>
  <c r="AH4349" i="3"/>
  <c r="AH4350" i="3"/>
  <c r="AH4351" i="3"/>
  <c r="AH4352" i="3"/>
  <c r="AH4353" i="3"/>
  <c r="AH4354" i="3"/>
  <c r="AH4355" i="3"/>
  <c r="AH4356" i="3"/>
  <c r="AH4357" i="3"/>
  <c r="AH4358" i="3"/>
  <c r="AH4359" i="3"/>
  <c r="AH4360" i="3"/>
  <c r="AH4361" i="3"/>
  <c r="AH4362" i="3"/>
  <c r="AH4363" i="3"/>
  <c r="AH4364" i="3"/>
  <c r="AH4365" i="3"/>
  <c r="AH4366" i="3"/>
  <c r="AH4367" i="3"/>
  <c r="AH4368" i="3"/>
  <c r="AH4369" i="3"/>
  <c r="AH4370" i="3"/>
  <c r="AH4371" i="3"/>
  <c r="AH4372" i="3"/>
  <c r="AH4373" i="3"/>
  <c r="AH4374" i="3"/>
  <c r="AH4375" i="3"/>
  <c r="AH4376" i="3"/>
  <c r="AH4377" i="3"/>
  <c r="AH4378" i="3"/>
  <c r="AH4379" i="3"/>
  <c r="AH4380" i="3"/>
  <c r="AH4381" i="3"/>
  <c r="AH4382" i="3"/>
  <c r="AH4383" i="3"/>
  <c r="AH4384" i="3"/>
  <c r="AH4385" i="3"/>
  <c r="AH4386" i="3"/>
  <c r="AH4387" i="3"/>
  <c r="AH4388" i="3"/>
  <c r="AH4389" i="3"/>
  <c r="AH4390" i="3"/>
  <c r="AH4391" i="3"/>
  <c r="AH4392" i="3"/>
  <c r="AH4393" i="3"/>
  <c r="AH4394" i="3"/>
  <c r="AH4395" i="3"/>
  <c r="AH4396" i="3"/>
  <c r="AH4397" i="3"/>
  <c r="AH4398" i="3"/>
  <c r="AH4399" i="3"/>
  <c r="AH4400" i="3"/>
  <c r="AH4401" i="3"/>
  <c r="AH4402" i="3"/>
  <c r="AH4403" i="3"/>
  <c r="AH4404" i="3"/>
  <c r="AH4405" i="3"/>
  <c r="AH4406" i="3"/>
  <c r="AH4407" i="3"/>
  <c r="AH4408" i="3"/>
  <c r="AH4409" i="3"/>
  <c r="AH4410" i="3"/>
  <c r="AH4411" i="3"/>
  <c r="AH4412" i="3"/>
  <c r="AH4413" i="3"/>
  <c r="AH4414" i="3"/>
  <c r="AH4415" i="3"/>
  <c r="AH4416" i="3"/>
  <c r="AH4417" i="3"/>
  <c r="AH4418" i="3"/>
  <c r="AH4419" i="3"/>
  <c r="AH4420" i="3"/>
  <c r="AH4421" i="3"/>
  <c r="AH4422" i="3"/>
  <c r="AH4423" i="3"/>
  <c r="AH4424" i="3"/>
  <c r="AH4425" i="3"/>
  <c r="AH4426" i="3"/>
  <c r="AH4427" i="3"/>
  <c r="AH4428" i="3"/>
  <c r="AH4429" i="3"/>
  <c r="AH4430" i="3"/>
  <c r="AH4431" i="3"/>
  <c r="AH4432" i="3"/>
  <c r="AH4433" i="3"/>
  <c r="AH4434" i="3"/>
  <c r="AH4435" i="3"/>
  <c r="AH4436" i="3"/>
  <c r="AH4437" i="3"/>
  <c r="AH4438" i="3"/>
  <c r="AH4439" i="3"/>
  <c r="AH4440" i="3"/>
  <c r="AH4441" i="3"/>
  <c r="AH4442" i="3"/>
  <c r="AH4443" i="3"/>
  <c r="AH4444" i="3"/>
  <c r="AH4445" i="3"/>
  <c r="AH4446" i="3"/>
  <c r="AH4447" i="3"/>
  <c r="AH4448" i="3"/>
  <c r="AH4449" i="3"/>
  <c r="AH4450" i="3"/>
  <c r="AH4451" i="3"/>
  <c r="AH4452" i="3"/>
  <c r="AH4453" i="3"/>
  <c r="AH4454" i="3"/>
  <c r="AH4455" i="3"/>
  <c r="AH4456" i="3"/>
  <c r="AH4457" i="3"/>
  <c r="AH4458" i="3"/>
  <c r="AH4459" i="3"/>
  <c r="AH4460" i="3"/>
  <c r="AH4461" i="3"/>
  <c r="AH4462" i="3"/>
  <c r="AH4463" i="3"/>
  <c r="AH4464" i="3"/>
  <c r="AH4465" i="3"/>
  <c r="AH4466" i="3"/>
  <c r="AH4467" i="3"/>
  <c r="AH4468" i="3"/>
  <c r="AH4469" i="3"/>
  <c r="AH4470" i="3"/>
  <c r="AH4471" i="3"/>
  <c r="AH4472" i="3"/>
  <c r="AH4473" i="3"/>
  <c r="AH4474" i="3"/>
  <c r="AH4475" i="3"/>
  <c r="AH4476" i="3"/>
  <c r="AH4477" i="3"/>
  <c r="AH4478" i="3"/>
  <c r="AH4479" i="3"/>
  <c r="AH4480" i="3"/>
  <c r="AH4481" i="3"/>
  <c r="AH4482" i="3"/>
  <c r="AH4483" i="3"/>
  <c r="AH4484" i="3"/>
  <c r="AH4485" i="3"/>
  <c r="AH4486" i="3"/>
  <c r="AH4487" i="3"/>
  <c r="AH4488" i="3"/>
  <c r="AH4489" i="3"/>
  <c r="AH4490" i="3"/>
  <c r="AH4491" i="3"/>
  <c r="AH4492" i="3"/>
  <c r="AH4493" i="3"/>
  <c r="AH4494" i="3"/>
  <c r="AH4495" i="3"/>
  <c r="AH4496" i="3"/>
  <c r="AH4497" i="3"/>
  <c r="AH4498" i="3"/>
  <c r="AH4499" i="3"/>
  <c r="AH4500" i="3"/>
  <c r="AH4501" i="3"/>
  <c r="AH4502" i="3"/>
  <c r="AH4503" i="3"/>
  <c r="AH4504" i="3"/>
  <c r="AH4505" i="3"/>
  <c r="AH4506" i="3"/>
  <c r="AH4507" i="3"/>
  <c r="AH4508" i="3"/>
  <c r="AH4509" i="3"/>
  <c r="AH4510" i="3"/>
  <c r="AH4511" i="3"/>
  <c r="AH4512" i="3"/>
  <c r="AH4513" i="3"/>
  <c r="AH4514" i="3"/>
  <c r="AH4515" i="3"/>
  <c r="AH4516" i="3"/>
  <c r="AH4517" i="3"/>
  <c r="AH4518" i="3"/>
  <c r="AH4519" i="3"/>
  <c r="AH4520" i="3"/>
  <c r="AH4521" i="3"/>
  <c r="AH4522" i="3"/>
  <c r="AH4523" i="3"/>
  <c r="AH4524" i="3"/>
  <c r="AH4525" i="3"/>
  <c r="AH4526" i="3"/>
  <c r="AH4527" i="3"/>
  <c r="AH4528" i="3"/>
  <c r="AH4529" i="3"/>
  <c r="AH4530" i="3"/>
  <c r="AH4531" i="3"/>
  <c r="AH4532" i="3"/>
  <c r="AH4533" i="3"/>
  <c r="AH4534" i="3"/>
  <c r="AH4535" i="3"/>
  <c r="AH4536" i="3"/>
  <c r="AH4537" i="3"/>
  <c r="AH4538" i="3"/>
  <c r="AH4539" i="3"/>
  <c r="AH4540" i="3"/>
  <c r="AH4541" i="3"/>
  <c r="AH4542" i="3"/>
  <c r="AH4543" i="3"/>
  <c r="AH4544" i="3"/>
  <c r="AH4545" i="3"/>
  <c r="AH4546" i="3"/>
  <c r="AH4547" i="3"/>
  <c r="AH4548" i="3"/>
  <c r="AH4549" i="3"/>
  <c r="AH4550" i="3"/>
  <c r="AH4551" i="3"/>
  <c r="AH4552" i="3"/>
  <c r="AH4553" i="3"/>
  <c r="AH4554" i="3"/>
  <c r="AH4555" i="3"/>
  <c r="AH4556" i="3"/>
  <c r="AH4557" i="3"/>
  <c r="AH4558" i="3"/>
  <c r="AH4559" i="3"/>
  <c r="AH4560" i="3"/>
  <c r="AH4561" i="3"/>
  <c r="AH4562" i="3"/>
  <c r="AH4563" i="3"/>
  <c r="AH4564" i="3"/>
  <c r="AH4565" i="3"/>
  <c r="AH4566" i="3"/>
  <c r="AH4567" i="3"/>
  <c r="AH4568" i="3"/>
  <c r="AH4569" i="3"/>
  <c r="AH4570" i="3"/>
  <c r="AH4571" i="3"/>
  <c r="AH4572" i="3"/>
  <c r="AH4573" i="3"/>
  <c r="AH4574" i="3"/>
  <c r="AH4575" i="3"/>
  <c r="AH4576" i="3"/>
  <c r="AH4577" i="3"/>
  <c r="AH4578" i="3"/>
  <c r="AH4579" i="3"/>
  <c r="AH4580" i="3"/>
  <c r="AH4581" i="3"/>
  <c r="AH4582" i="3"/>
  <c r="AH4583" i="3"/>
  <c r="AH4584" i="3"/>
  <c r="AH4585" i="3"/>
  <c r="AH4586" i="3"/>
  <c r="AH4587" i="3"/>
  <c r="AH4588" i="3"/>
  <c r="AH4589" i="3"/>
  <c r="AH4590" i="3"/>
  <c r="AH4591" i="3"/>
  <c r="AH4592" i="3"/>
  <c r="AH4593" i="3"/>
  <c r="AH4594" i="3"/>
  <c r="AH4595" i="3"/>
  <c r="AH4596" i="3"/>
  <c r="AH4597" i="3"/>
  <c r="AH4598" i="3"/>
  <c r="AH4599" i="3"/>
  <c r="AH4600" i="3"/>
  <c r="AH4601" i="3"/>
  <c r="AH4602" i="3"/>
  <c r="AH4603" i="3"/>
  <c r="AH4604" i="3"/>
  <c r="AH4605" i="3"/>
  <c r="AH4606" i="3"/>
  <c r="AH4607" i="3"/>
  <c r="AH4608" i="3"/>
  <c r="AH4609" i="3"/>
  <c r="AH4610" i="3"/>
  <c r="AH4611" i="3"/>
  <c r="AH4612" i="3"/>
  <c r="AH4613" i="3"/>
  <c r="AH4614" i="3"/>
  <c r="AH4615" i="3"/>
  <c r="AH4616" i="3"/>
  <c r="AH4617" i="3"/>
  <c r="AH4618" i="3"/>
  <c r="AH4619" i="3"/>
  <c r="AH4620" i="3"/>
  <c r="AH4621" i="3"/>
  <c r="AH4622" i="3"/>
  <c r="AH4623" i="3"/>
  <c r="AH4624" i="3"/>
  <c r="AH4625" i="3"/>
  <c r="AH4626" i="3"/>
  <c r="AH4627" i="3"/>
  <c r="AH4628" i="3"/>
  <c r="AH4629" i="3"/>
  <c r="AH4630" i="3"/>
  <c r="AH4631" i="3"/>
  <c r="AH4632" i="3"/>
  <c r="AH4633" i="3"/>
  <c r="AH4634" i="3"/>
  <c r="AH4635" i="3"/>
  <c r="AH4636" i="3"/>
  <c r="AH4637" i="3"/>
  <c r="AH4638" i="3"/>
  <c r="AH4639" i="3"/>
  <c r="AH4640" i="3"/>
  <c r="AH4641" i="3"/>
  <c r="AH4642" i="3"/>
  <c r="AH4643" i="3"/>
  <c r="AH4644" i="3"/>
  <c r="AH4645" i="3"/>
  <c r="AH4646" i="3"/>
  <c r="AH4647" i="3"/>
  <c r="AH4648" i="3"/>
  <c r="AH4649" i="3"/>
  <c r="AH4650" i="3"/>
  <c r="AH4651" i="3"/>
  <c r="AH4652" i="3"/>
  <c r="AH4653" i="3"/>
  <c r="AH4654" i="3"/>
  <c r="AH4655" i="3"/>
  <c r="AH4656" i="3"/>
  <c r="AH4657" i="3"/>
  <c r="AH4658" i="3"/>
  <c r="AH4659" i="3"/>
  <c r="AH4660" i="3"/>
  <c r="AH4661" i="3"/>
  <c r="AH4662" i="3"/>
  <c r="AH4663" i="3"/>
  <c r="AH4664" i="3"/>
  <c r="AH4665" i="3"/>
  <c r="AH4666" i="3"/>
  <c r="AH4667" i="3"/>
  <c r="AH4668" i="3"/>
  <c r="AH4669" i="3"/>
  <c r="AH4670" i="3"/>
  <c r="AH4671" i="3"/>
  <c r="AH4672" i="3"/>
  <c r="AH4673" i="3"/>
  <c r="AH4674" i="3"/>
  <c r="AH4675" i="3"/>
  <c r="AH4676" i="3"/>
  <c r="AH4677" i="3"/>
  <c r="AH4678" i="3"/>
  <c r="AH4679" i="3"/>
  <c r="AH4680" i="3"/>
  <c r="AH4681" i="3"/>
  <c r="AH4682" i="3"/>
  <c r="AH4683" i="3"/>
  <c r="AH4684" i="3"/>
  <c r="AH4685" i="3"/>
  <c r="AH4686" i="3"/>
  <c r="AH4687" i="3"/>
  <c r="AH4688" i="3"/>
  <c r="AH4689" i="3"/>
  <c r="AH4690" i="3"/>
  <c r="AH4691" i="3"/>
  <c r="AH4692" i="3"/>
  <c r="AH4693" i="3"/>
  <c r="AH4694" i="3"/>
  <c r="AH4695" i="3"/>
  <c r="AH4696" i="3"/>
  <c r="AH4697" i="3"/>
  <c r="AH4698" i="3"/>
  <c r="AH4699" i="3"/>
  <c r="AH4700" i="3"/>
  <c r="AH4701" i="3"/>
  <c r="AH4702" i="3"/>
  <c r="AH4703" i="3"/>
  <c r="AH4704" i="3"/>
  <c r="AH4705" i="3"/>
  <c r="AH4706" i="3"/>
  <c r="AH4707" i="3"/>
  <c r="AH4708" i="3"/>
  <c r="AH4709" i="3"/>
  <c r="AH4710" i="3"/>
  <c r="AH4711" i="3"/>
  <c r="AH4712" i="3"/>
  <c r="AH4713" i="3"/>
  <c r="AH4714" i="3"/>
  <c r="AH4715" i="3"/>
  <c r="AH4716" i="3"/>
  <c r="AH4717" i="3"/>
  <c r="AH4718" i="3"/>
  <c r="AH4719" i="3"/>
  <c r="AH4720" i="3"/>
  <c r="AH4721" i="3"/>
  <c r="AH4722" i="3"/>
  <c r="AH4723" i="3"/>
  <c r="AH4724" i="3"/>
  <c r="AH4725" i="3"/>
  <c r="AH4726" i="3"/>
  <c r="AH4727" i="3"/>
  <c r="AH4728" i="3"/>
  <c r="AH4729" i="3"/>
  <c r="AH4730" i="3"/>
  <c r="AH4731" i="3"/>
  <c r="AH4732" i="3"/>
  <c r="AH4733" i="3"/>
  <c r="AH4734" i="3"/>
  <c r="AH4735" i="3"/>
  <c r="AH4736" i="3"/>
  <c r="AH4737" i="3"/>
  <c r="AH4738" i="3"/>
  <c r="AH4739" i="3"/>
  <c r="AH4740" i="3"/>
  <c r="AH4741" i="3"/>
  <c r="AH4742" i="3"/>
  <c r="AH4743" i="3"/>
  <c r="AH4744" i="3"/>
  <c r="AH4745" i="3"/>
  <c r="AH4746" i="3"/>
  <c r="AH4747" i="3"/>
  <c r="AH4748" i="3"/>
  <c r="AH4749" i="3"/>
  <c r="AH4750" i="3"/>
  <c r="AH4751" i="3"/>
  <c r="AH4752" i="3"/>
  <c r="AH4753" i="3"/>
  <c r="AH4754" i="3"/>
  <c r="AH4755" i="3"/>
  <c r="AH4756" i="3"/>
  <c r="AH4757" i="3"/>
  <c r="AH4758" i="3"/>
  <c r="AH4759" i="3"/>
  <c r="AH4760" i="3"/>
  <c r="AH4761" i="3"/>
  <c r="AH4762" i="3"/>
  <c r="AH4763" i="3"/>
  <c r="AH4764" i="3"/>
  <c r="AH4765" i="3"/>
  <c r="AH4766" i="3"/>
  <c r="AH4767" i="3"/>
  <c r="AH4768" i="3"/>
  <c r="AH4769" i="3"/>
  <c r="AH4770" i="3"/>
  <c r="AH4771" i="3"/>
  <c r="AH4772" i="3"/>
  <c r="AH4773" i="3"/>
  <c r="AH4774" i="3"/>
  <c r="AH4775" i="3"/>
  <c r="AH4776" i="3"/>
  <c r="AH4777" i="3"/>
  <c r="AH4778" i="3"/>
  <c r="AH4779" i="3"/>
  <c r="AH4780" i="3"/>
  <c r="AH4781" i="3"/>
  <c r="AH4782" i="3"/>
  <c r="AH4783" i="3"/>
  <c r="AH4784" i="3"/>
  <c r="AH4785" i="3"/>
  <c r="AH4786" i="3"/>
  <c r="AH4787" i="3"/>
  <c r="AH4788" i="3"/>
  <c r="AH4789" i="3"/>
  <c r="AH4790" i="3"/>
  <c r="AH4791" i="3"/>
  <c r="AH4792" i="3"/>
  <c r="AH4793" i="3"/>
  <c r="AH4794" i="3"/>
  <c r="AH2" i="3"/>
  <c r="AG3" i="3"/>
  <c r="AG4" i="3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AG3035" i="3"/>
  <c r="AG3036" i="3"/>
  <c r="AG3037" i="3"/>
  <c r="AG3038" i="3"/>
  <c r="AG3039" i="3"/>
  <c r="AG3040" i="3"/>
  <c r="AG3041" i="3"/>
  <c r="AG3042" i="3"/>
  <c r="AG3043" i="3"/>
  <c r="AG3044" i="3"/>
  <c r="AG3045" i="3"/>
  <c r="AG3046" i="3"/>
  <c r="AG3047" i="3"/>
  <c r="AG3048" i="3"/>
  <c r="AG3049" i="3"/>
  <c r="AG3050" i="3"/>
  <c r="AG3051" i="3"/>
  <c r="AG3052" i="3"/>
  <c r="AG3053" i="3"/>
  <c r="AG3054" i="3"/>
  <c r="AG3055" i="3"/>
  <c r="AG3056" i="3"/>
  <c r="AG3057" i="3"/>
  <c r="AG3058" i="3"/>
  <c r="AG3059" i="3"/>
  <c r="AG3060" i="3"/>
  <c r="AG3061" i="3"/>
  <c r="AG3062" i="3"/>
  <c r="AG3063" i="3"/>
  <c r="AG3064" i="3"/>
  <c r="AG3065" i="3"/>
  <c r="AG3066" i="3"/>
  <c r="AG3067" i="3"/>
  <c r="AG3068" i="3"/>
  <c r="AG3069" i="3"/>
  <c r="AG3070" i="3"/>
  <c r="AG3071" i="3"/>
  <c r="AG3072" i="3"/>
  <c r="AG3073" i="3"/>
  <c r="AG3074" i="3"/>
  <c r="AG3075" i="3"/>
  <c r="AG3076" i="3"/>
  <c r="AG3077" i="3"/>
  <c r="AG3078" i="3"/>
  <c r="AG3079" i="3"/>
  <c r="AG3080" i="3"/>
  <c r="AG3081" i="3"/>
  <c r="AG3082" i="3"/>
  <c r="AG3083" i="3"/>
  <c r="AG3084" i="3"/>
  <c r="AG3085" i="3"/>
  <c r="AG3086" i="3"/>
  <c r="AG3087" i="3"/>
  <c r="AG3088" i="3"/>
  <c r="AG3089" i="3"/>
  <c r="AG3090" i="3"/>
  <c r="AG3091" i="3"/>
  <c r="AG3092" i="3"/>
  <c r="AG3093" i="3"/>
  <c r="AG3094" i="3"/>
  <c r="AG3095" i="3"/>
  <c r="AG3096" i="3"/>
  <c r="AG3097" i="3"/>
  <c r="AG3098" i="3"/>
  <c r="AG3099" i="3"/>
  <c r="AG3100" i="3"/>
  <c r="AG3101" i="3"/>
  <c r="AG3102" i="3"/>
  <c r="AG3103" i="3"/>
  <c r="AG3104" i="3"/>
  <c r="AG3105" i="3"/>
  <c r="AG3106" i="3"/>
  <c r="AG3107" i="3"/>
  <c r="AG3108" i="3"/>
  <c r="AG3109" i="3"/>
  <c r="AG3110" i="3"/>
  <c r="AG3111" i="3"/>
  <c r="AG3112" i="3"/>
  <c r="AG3113" i="3"/>
  <c r="AG3114" i="3"/>
  <c r="AG3115" i="3"/>
  <c r="AG3116" i="3"/>
  <c r="AG3117" i="3"/>
  <c r="AG3118" i="3"/>
  <c r="AG3119" i="3"/>
  <c r="AG3120" i="3"/>
  <c r="AG3121" i="3"/>
  <c r="AG3122" i="3"/>
  <c r="AG3123" i="3"/>
  <c r="AG3124" i="3"/>
  <c r="AG3125" i="3"/>
  <c r="AG3126" i="3"/>
  <c r="AG3127" i="3"/>
  <c r="AG3128" i="3"/>
  <c r="AG3129" i="3"/>
  <c r="AG3130" i="3"/>
  <c r="AG3131" i="3"/>
  <c r="AG3132" i="3"/>
  <c r="AG3133" i="3"/>
  <c r="AG3134" i="3"/>
  <c r="AG3135" i="3"/>
  <c r="AG3136" i="3"/>
  <c r="AG3137" i="3"/>
  <c r="AG3138" i="3"/>
  <c r="AG3139" i="3"/>
  <c r="AG3140" i="3"/>
  <c r="AG3141" i="3"/>
  <c r="AG3142" i="3"/>
  <c r="AG3143" i="3"/>
  <c r="AG3144" i="3"/>
  <c r="AG3145" i="3"/>
  <c r="AG3146" i="3"/>
  <c r="AG3147" i="3"/>
  <c r="AG3148" i="3"/>
  <c r="AG3149" i="3"/>
  <c r="AG3150" i="3"/>
  <c r="AG3151" i="3"/>
  <c r="AG3152" i="3"/>
  <c r="AG3153" i="3"/>
  <c r="AG3154" i="3"/>
  <c r="AG3155" i="3"/>
  <c r="AG3156" i="3"/>
  <c r="AG3157" i="3"/>
  <c r="AG3158" i="3"/>
  <c r="AG3159" i="3"/>
  <c r="AG3160" i="3"/>
  <c r="AG3161" i="3"/>
  <c r="AG3162" i="3"/>
  <c r="AG3163" i="3"/>
  <c r="AG3164" i="3"/>
  <c r="AG3165" i="3"/>
  <c r="AG3166" i="3"/>
  <c r="AG3167" i="3"/>
  <c r="AG3168" i="3"/>
  <c r="AG3169" i="3"/>
  <c r="AG3170" i="3"/>
  <c r="AG3171" i="3"/>
  <c r="AG3172" i="3"/>
  <c r="AG3173" i="3"/>
  <c r="AG3174" i="3"/>
  <c r="AG3175" i="3"/>
  <c r="AG3176" i="3"/>
  <c r="AG3177" i="3"/>
  <c r="AG3178" i="3"/>
  <c r="AG3179" i="3"/>
  <c r="AG3180" i="3"/>
  <c r="AG3181" i="3"/>
  <c r="AG3182" i="3"/>
  <c r="AG3183" i="3"/>
  <c r="AG3184" i="3"/>
  <c r="AG3185" i="3"/>
  <c r="AG3186" i="3"/>
  <c r="AG3187" i="3"/>
  <c r="AG3188" i="3"/>
  <c r="AG3189" i="3"/>
  <c r="AG3190" i="3"/>
  <c r="AG3191" i="3"/>
  <c r="AG3192" i="3"/>
  <c r="AG3193" i="3"/>
  <c r="AG3194" i="3"/>
  <c r="AG3195" i="3"/>
  <c r="AG3196" i="3"/>
  <c r="AG3197" i="3"/>
  <c r="AG3198" i="3"/>
  <c r="AG3199" i="3"/>
  <c r="AG3200" i="3"/>
  <c r="AG3201" i="3"/>
  <c r="AG3202" i="3"/>
  <c r="AG3203" i="3"/>
  <c r="AG3204" i="3"/>
  <c r="AG3205" i="3"/>
  <c r="AG3206" i="3"/>
  <c r="AG3207" i="3"/>
  <c r="AG3208" i="3"/>
  <c r="AG3209" i="3"/>
  <c r="AG3210" i="3"/>
  <c r="AG3211" i="3"/>
  <c r="AG3212" i="3"/>
  <c r="AG3213" i="3"/>
  <c r="AG3214" i="3"/>
  <c r="AG3215" i="3"/>
  <c r="AG3216" i="3"/>
  <c r="AG3217" i="3"/>
  <c r="AG3218" i="3"/>
  <c r="AG3219" i="3"/>
  <c r="AG3220" i="3"/>
  <c r="AG3221" i="3"/>
  <c r="AG3222" i="3"/>
  <c r="AG3223" i="3"/>
  <c r="AG3224" i="3"/>
  <c r="AG3225" i="3"/>
  <c r="AG3226" i="3"/>
  <c r="AG3227" i="3"/>
  <c r="AG3228" i="3"/>
  <c r="AG3229" i="3"/>
  <c r="AG3230" i="3"/>
  <c r="AG3231" i="3"/>
  <c r="AG3232" i="3"/>
  <c r="AG3233" i="3"/>
  <c r="AG3234" i="3"/>
  <c r="AG3235" i="3"/>
  <c r="AG3236" i="3"/>
  <c r="AG3237" i="3"/>
  <c r="AG3238" i="3"/>
  <c r="AG3239" i="3"/>
  <c r="AG3240" i="3"/>
  <c r="AG3241" i="3"/>
  <c r="AG3242" i="3"/>
  <c r="AG3243" i="3"/>
  <c r="AG3244" i="3"/>
  <c r="AG3245" i="3"/>
  <c r="AG3246" i="3"/>
  <c r="AG3247" i="3"/>
  <c r="AG3248" i="3"/>
  <c r="AG3249" i="3"/>
  <c r="AG3250" i="3"/>
  <c r="AG3251" i="3"/>
  <c r="AG3252" i="3"/>
  <c r="AG3253" i="3"/>
  <c r="AG3254" i="3"/>
  <c r="AG3255" i="3"/>
  <c r="AG3256" i="3"/>
  <c r="AG3257" i="3"/>
  <c r="AG3258" i="3"/>
  <c r="AG3259" i="3"/>
  <c r="AG3260" i="3"/>
  <c r="AG3261" i="3"/>
  <c r="AG3262" i="3"/>
  <c r="AG3263" i="3"/>
  <c r="AG3264" i="3"/>
  <c r="AG3265" i="3"/>
  <c r="AG3266" i="3"/>
  <c r="AG3267" i="3"/>
  <c r="AG3268" i="3"/>
  <c r="AG3269" i="3"/>
  <c r="AG3270" i="3"/>
  <c r="AG3271" i="3"/>
  <c r="AG3272" i="3"/>
  <c r="AG3273" i="3"/>
  <c r="AG3274" i="3"/>
  <c r="AG3275" i="3"/>
  <c r="AG3276" i="3"/>
  <c r="AG3277" i="3"/>
  <c r="AG3278" i="3"/>
  <c r="AG3279" i="3"/>
  <c r="AG3280" i="3"/>
  <c r="AG3281" i="3"/>
  <c r="AG3282" i="3"/>
  <c r="AG3283" i="3"/>
  <c r="AG3284" i="3"/>
  <c r="AG3285" i="3"/>
  <c r="AG3286" i="3"/>
  <c r="AG3287" i="3"/>
  <c r="AG3288" i="3"/>
  <c r="AG3289" i="3"/>
  <c r="AG3290" i="3"/>
  <c r="AG3291" i="3"/>
  <c r="AG3292" i="3"/>
  <c r="AG3293" i="3"/>
  <c r="AG3294" i="3"/>
  <c r="AG3295" i="3"/>
  <c r="AG3296" i="3"/>
  <c r="AG3297" i="3"/>
  <c r="AG3298" i="3"/>
  <c r="AG3299" i="3"/>
  <c r="AG3300" i="3"/>
  <c r="AG3301" i="3"/>
  <c r="AG3302" i="3"/>
  <c r="AG3303" i="3"/>
  <c r="AG3304" i="3"/>
  <c r="AG3305" i="3"/>
  <c r="AG3306" i="3"/>
  <c r="AG3307" i="3"/>
  <c r="AG3308" i="3"/>
  <c r="AG3309" i="3"/>
  <c r="AG3310" i="3"/>
  <c r="AG3311" i="3"/>
  <c r="AG3312" i="3"/>
  <c r="AG3313" i="3"/>
  <c r="AG3314" i="3"/>
  <c r="AG3315" i="3"/>
  <c r="AG3316" i="3"/>
  <c r="AG3317" i="3"/>
  <c r="AG3318" i="3"/>
  <c r="AG3319" i="3"/>
  <c r="AG3320" i="3"/>
  <c r="AG3321" i="3"/>
  <c r="AG3322" i="3"/>
  <c r="AG3323" i="3"/>
  <c r="AG3324" i="3"/>
  <c r="AG3325" i="3"/>
  <c r="AG3326" i="3"/>
  <c r="AG3327" i="3"/>
  <c r="AG3328" i="3"/>
  <c r="AG3329" i="3"/>
  <c r="AG3330" i="3"/>
  <c r="AG3331" i="3"/>
  <c r="AG3332" i="3"/>
  <c r="AG3333" i="3"/>
  <c r="AG3334" i="3"/>
  <c r="AG3335" i="3"/>
  <c r="AG3336" i="3"/>
  <c r="AG3337" i="3"/>
  <c r="AG3338" i="3"/>
  <c r="AG3339" i="3"/>
  <c r="AG3340" i="3"/>
  <c r="AG3341" i="3"/>
  <c r="AG3342" i="3"/>
  <c r="AG3343" i="3"/>
  <c r="AG3344" i="3"/>
  <c r="AG3345" i="3"/>
  <c r="AG3346" i="3"/>
  <c r="AG3347" i="3"/>
  <c r="AG3348" i="3"/>
  <c r="AG3349" i="3"/>
  <c r="AG3350" i="3"/>
  <c r="AG3351" i="3"/>
  <c r="AG3352" i="3"/>
  <c r="AG3353" i="3"/>
  <c r="AG3354" i="3"/>
  <c r="AG3355" i="3"/>
  <c r="AG3356" i="3"/>
  <c r="AG3357" i="3"/>
  <c r="AG3358" i="3"/>
  <c r="AG3359" i="3"/>
  <c r="AG3360" i="3"/>
  <c r="AG3361" i="3"/>
  <c r="AG3362" i="3"/>
  <c r="AG3363" i="3"/>
  <c r="AG3364" i="3"/>
  <c r="AG3365" i="3"/>
  <c r="AG3366" i="3"/>
  <c r="AG3367" i="3"/>
  <c r="AG3368" i="3"/>
  <c r="AG3369" i="3"/>
  <c r="AG3370" i="3"/>
  <c r="AG3371" i="3"/>
  <c r="AG3372" i="3"/>
  <c r="AG3373" i="3"/>
  <c r="AG3374" i="3"/>
  <c r="AG3375" i="3"/>
  <c r="AG3376" i="3"/>
  <c r="AG3377" i="3"/>
  <c r="AG3378" i="3"/>
  <c r="AG3379" i="3"/>
  <c r="AG3380" i="3"/>
  <c r="AG3381" i="3"/>
  <c r="AG3382" i="3"/>
  <c r="AG3383" i="3"/>
  <c r="AG3384" i="3"/>
  <c r="AG3385" i="3"/>
  <c r="AG3386" i="3"/>
  <c r="AG3387" i="3"/>
  <c r="AG3388" i="3"/>
  <c r="AG3389" i="3"/>
  <c r="AG3390" i="3"/>
  <c r="AG3391" i="3"/>
  <c r="AG3392" i="3"/>
  <c r="AG3393" i="3"/>
  <c r="AG3394" i="3"/>
  <c r="AG3395" i="3"/>
  <c r="AG3396" i="3"/>
  <c r="AG3397" i="3"/>
  <c r="AG3398" i="3"/>
  <c r="AG3399" i="3"/>
  <c r="AG3400" i="3"/>
  <c r="AG3401" i="3"/>
  <c r="AG3402" i="3"/>
  <c r="AG3403" i="3"/>
  <c r="AG3404" i="3"/>
  <c r="AG3405" i="3"/>
  <c r="AG3406" i="3"/>
  <c r="AG3407" i="3"/>
  <c r="AG3408" i="3"/>
  <c r="AG3409" i="3"/>
  <c r="AG3410" i="3"/>
  <c r="AG3411" i="3"/>
  <c r="AG3412" i="3"/>
  <c r="AG3413" i="3"/>
  <c r="AG3414" i="3"/>
  <c r="AG3415" i="3"/>
  <c r="AG3416" i="3"/>
  <c r="AG3417" i="3"/>
  <c r="AG3418" i="3"/>
  <c r="AG3419" i="3"/>
  <c r="AG3420" i="3"/>
  <c r="AG3421" i="3"/>
  <c r="AG3422" i="3"/>
  <c r="AG3423" i="3"/>
  <c r="AG3424" i="3"/>
  <c r="AG3425" i="3"/>
  <c r="AG3426" i="3"/>
  <c r="AG3427" i="3"/>
  <c r="AG3428" i="3"/>
  <c r="AG3429" i="3"/>
  <c r="AG3430" i="3"/>
  <c r="AG3431" i="3"/>
  <c r="AG3432" i="3"/>
  <c r="AG3433" i="3"/>
  <c r="AG3434" i="3"/>
  <c r="AG3435" i="3"/>
  <c r="AG3436" i="3"/>
  <c r="AG3437" i="3"/>
  <c r="AG3438" i="3"/>
  <c r="AG3439" i="3"/>
  <c r="AG3440" i="3"/>
  <c r="AG3441" i="3"/>
  <c r="AG3442" i="3"/>
  <c r="AG3443" i="3"/>
  <c r="AG3444" i="3"/>
  <c r="AG3445" i="3"/>
  <c r="AG3446" i="3"/>
  <c r="AG3447" i="3"/>
  <c r="AG3448" i="3"/>
  <c r="AG3449" i="3"/>
  <c r="AG3450" i="3"/>
  <c r="AG3451" i="3"/>
  <c r="AG3452" i="3"/>
  <c r="AG3453" i="3"/>
  <c r="AG3454" i="3"/>
  <c r="AG3455" i="3"/>
  <c r="AG3456" i="3"/>
  <c r="AG3457" i="3"/>
  <c r="AG3458" i="3"/>
  <c r="AG3459" i="3"/>
  <c r="AG3460" i="3"/>
  <c r="AG3461" i="3"/>
  <c r="AG3462" i="3"/>
  <c r="AG3463" i="3"/>
  <c r="AG3464" i="3"/>
  <c r="AG3465" i="3"/>
  <c r="AG3466" i="3"/>
  <c r="AG3467" i="3"/>
  <c r="AG3468" i="3"/>
  <c r="AG3469" i="3"/>
  <c r="AG3470" i="3"/>
  <c r="AG3471" i="3"/>
  <c r="AG3472" i="3"/>
  <c r="AG3473" i="3"/>
  <c r="AG3474" i="3"/>
  <c r="AG3475" i="3"/>
  <c r="AG3476" i="3"/>
  <c r="AG3477" i="3"/>
  <c r="AG3478" i="3"/>
  <c r="AG3479" i="3"/>
  <c r="AG3480" i="3"/>
  <c r="AG3481" i="3"/>
  <c r="AG3482" i="3"/>
  <c r="AG3483" i="3"/>
  <c r="AG3484" i="3"/>
  <c r="AG3485" i="3"/>
  <c r="AG3486" i="3"/>
  <c r="AG3487" i="3"/>
  <c r="AG3488" i="3"/>
  <c r="AG3489" i="3"/>
  <c r="AG3490" i="3"/>
  <c r="AG3491" i="3"/>
  <c r="AG3492" i="3"/>
  <c r="AG3493" i="3"/>
  <c r="AG3494" i="3"/>
  <c r="AG3495" i="3"/>
  <c r="AG3496" i="3"/>
  <c r="AG3497" i="3"/>
  <c r="AG3498" i="3"/>
  <c r="AG3499" i="3"/>
  <c r="AG3500" i="3"/>
  <c r="AG3501" i="3"/>
  <c r="AG3502" i="3"/>
  <c r="AG3503" i="3"/>
  <c r="AG3504" i="3"/>
  <c r="AG3505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G3606" i="3"/>
  <c r="AG3607" i="3"/>
  <c r="AG3608" i="3"/>
  <c r="AG3609" i="3"/>
  <c r="AG3610" i="3"/>
  <c r="AG3611" i="3"/>
  <c r="AG3612" i="3"/>
  <c r="AG3613" i="3"/>
  <c r="AG3614" i="3"/>
  <c r="AG3615" i="3"/>
  <c r="AG3616" i="3"/>
  <c r="AG3617" i="3"/>
  <c r="AG3618" i="3"/>
  <c r="AG3619" i="3"/>
  <c r="AG3620" i="3"/>
  <c r="AG3621" i="3"/>
  <c r="AG3622" i="3"/>
  <c r="AG3623" i="3"/>
  <c r="AG3624" i="3"/>
  <c r="AG3625" i="3"/>
  <c r="AG3626" i="3"/>
  <c r="AG3627" i="3"/>
  <c r="AG3628" i="3"/>
  <c r="AG3629" i="3"/>
  <c r="AG3630" i="3"/>
  <c r="AG3631" i="3"/>
  <c r="AG3632" i="3"/>
  <c r="AG3633" i="3"/>
  <c r="AG3634" i="3"/>
  <c r="AG3635" i="3"/>
  <c r="AG3636" i="3"/>
  <c r="AG3637" i="3"/>
  <c r="AG3638" i="3"/>
  <c r="AG3639" i="3"/>
  <c r="AG3640" i="3"/>
  <c r="AG3641" i="3"/>
  <c r="AG3642" i="3"/>
  <c r="AG3643" i="3"/>
  <c r="AG3644" i="3"/>
  <c r="AG3645" i="3"/>
  <c r="AG3646" i="3"/>
  <c r="AG3647" i="3"/>
  <c r="AG3648" i="3"/>
  <c r="AG3649" i="3"/>
  <c r="AG3650" i="3"/>
  <c r="AG3651" i="3"/>
  <c r="AG3652" i="3"/>
  <c r="AG3653" i="3"/>
  <c r="AG3654" i="3"/>
  <c r="AG3655" i="3"/>
  <c r="AG3656" i="3"/>
  <c r="AG3657" i="3"/>
  <c r="AG3658" i="3"/>
  <c r="AG3659" i="3"/>
  <c r="AG3660" i="3"/>
  <c r="AG3661" i="3"/>
  <c r="AG3662" i="3"/>
  <c r="AG3663" i="3"/>
  <c r="AG3664" i="3"/>
  <c r="AG3665" i="3"/>
  <c r="AG3666" i="3"/>
  <c r="AG3667" i="3"/>
  <c r="AG3668" i="3"/>
  <c r="AG3669" i="3"/>
  <c r="AG3670" i="3"/>
  <c r="AG3671" i="3"/>
  <c r="AG3672" i="3"/>
  <c r="AG3673" i="3"/>
  <c r="AG3674" i="3"/>
  <c r="AG3675" i="3"/>
  <c r="AG3676" i="3"/>
  <c r="AG3677" i="3"/>
  <c r="AG3678" i="3"/>
  <c r="AG3679" i="3"/>
  <c r="AG3680" i="3"/>
  <c r="AG3681" i="3"/>
  <c r="AG3682" i="3"/>
  <c r="AG3683" i="3"/>
  <c r="AG3684" i="3"/>
  <c r="AG3685" i="3"/>
  <c r="AG3686" i="3"/>
  <c r="AG3687" i="3"/>
  <c r="AG3688" i="3"/>
  <c r="AG3689" i="3"/>
  <c r="AG3690" i="3"/>
  <c r="AG3691" i="3"/>
  <c r="AG3692" i="3"/>
  <c r="AG3693" i="3"/>
  <c r="AG3694" i="3"/>
  <c r="AG3695" i="3"/>
  <c r="AG3696" i="3"/>
  <c r="AG3697" i="3"/>
  <c r="AG3698" i="3"/>
  <c r="AG3699" i="3"/>
  <c r="AG3700" i="3"/>
  <c r="AG3701" i="3"/>
  <c r="AG3702" i="3"/>
  <c r="AG3703" i="3"/>
  <c r="AG3704" i="3"/>
  <c r="AG3705" i="3"/>
  <c r="AG3706" i="3"/>
  <c r="AG3707" i="3"/>
  <c r="AG3708" i="3"/>
  <c r="AG3709" i="3"/>
  <c r="AG3710" i="3"/>
  <c r="AG3711" i="3"/>
  <c r="AG3712" i="3"/>
  <c r="AG3713" i="3"/>
  <c r="AG3714" i="3"/>
  <c r="AG3715" i="3"/>
  <c r="AG3716" i="3"/>
  <c r="AG3717" i="3"/>
  <c r="AG3718" i="3"/>
  <c r="AG3719" i="3"/>
  <c r="AG3720" i="3"/>
  <c r="AG3721" i="3"/>
  <c r="AG3722" i="3"/>
  <c r="AG3723" i="3"/>
  <c r="AG3724" i="3"/>
  <c r="AG3725" i="3"/>
  <c r="AG3726" i="3"/>
  <c r="AG3727" i="3"/>
  <c r="AG3728" i="3"/>
  <c r="AG3729" i="3"/>
  <c r="AG3730" i="3"/>
  <c r="AG3731" i="3"/>
  <c r="AG3732" i="3"/>
  <c r="AG3733" i="3"/>
  <c r="AG3734" i="3"/>
  <c r="AG3735" i="3"/>
  <c r="AG3736" i="3"/>
  <c r="AG3737" i="3"/>
  <c r="AG3738" i="3"/>
  <c r="AG3739" i="3"/>
  <c r="AG3740" i="3"/>
  <c r="AG3741" i="3"/>
  <c r="AG3742" i="3"/>
  <c r="AG3743" i="3"/>
  <c r="AG3744" i="3"/>
  <c r="AG3745" i="3"/>
  <c r="AG3746" i="3"/>
  <c r="AG3747" i="3"/>
  <c r="AG3748" i="3"/>
  <c r="AG3749" i="3"/>
  <c r="AG3750" i="3"/>
  <c r="AG3751" i="3"/>
  <c r="AG3752" i="3"/>
  <c r="AG3753" i="3"/>
  <c r="AG3754" i="3"/>
  <c r="AG3755" i="3"/>
  <c r="AG3756" i="3"/>
  <c r="AG3757" i="3"/>
  <c r="AG3758" i="3"/>
  <c r="AG3759" i="3"/>
  <c r="AG3760" i="3"/>
  <c r="AG3761" i="3"/>
  <c r="AG3762" i="3"/>
  <c r="AG3763" i="3"/>
  <c r="AG3764" i="3"/>
  <c r="AG3765" i="3"/>
  <c r="AG3766" i="3"/>
  <c r="AG3767" i="3"/>
  <c r="AG3768" i="3"/>
  <c r="AG3769" i="3"/>
  <c r="AG3770" i="3"/>
  <c r="AG3771" i="3"/>
  <c r="AG3772" i="3"/>
  <c r="AG3773" i="3"/>
  <c r="AG3774" i="3"/>
  <c r="AG3775" i="3"/>
  <c r="AG3776" i="3"/>
  <c r="AG3777" i="3"/>
  <c r="AG3778" i="3"/>
  <c r="AG3779" i="3"/>
  <c r="AG3780" i="3"/>
  <c r="AG3781" i="3"/>
  <c r="AG3782" i="3"/>
  <c r="AG3783" i="3"/>
  <c r="AG3784" i="3"/>
  <c r="AG3785" i="3"/>
  <c r="AG3786" i="3"/>
  <c r="AG3787" i="3"/>
  <c r="AG3788" i="3"/>
  <c r="AG3789" i="3"/>
  <c r="AG3790" i="3"/>
  <c r="AG3791" i="3"/>
  <c r="AG3792" i="3"/>
  <c r="AG3793" i="3"/>
  <c r="AG3794" i="3"/>
  <c r="AG3795" i="3"/>
  <c r="AG3796" i="3"/>
  <c r="AG3797" i="3"/>
  <c r="AG3798" i="3"/>
  <c r="AG3799" i="3"/>
  <c r="AG3800" i="3"/>
  <c r="AG3801" i="3"/>
  <c r="AG3802" i="3"/>
  <c r="AG3803" i="3"/>
  <c r="AG3804" i="3"/>
  <c r="AG3805" i="3"/>
  <c r="AG3806" i="3"/>
  <c r="AG3807" i="3"/>
  <c r="AG3808" i="3"/>
  <c r="AG3809" i="3"/>
  <c r="AG3810" i="3"/>
  <c r="AG3811" i="3"/>
  <c r="AG3812" i="3"/>
  <c r="AG3813" i="3"/>
  <c r="AG3814" i="3"/>
  <c r="AG3815" i="3"/>
  <c r="AG3816" i="3"/>
  <c r="AG3817" i="3"/>
  <c r="AG3818" i="3"/>
  <c r="AG3819" i="3"/>
  <c r="AG3820" i="3"/>
  <c r="AG3821" i="3"/>
  <c r="AG3822" i="3"/>
  <c r="AG3823" i="3"/>
  <c r="AG3824" i="3"/>
  <c r="AG3825" i="3"/>
  <c r="AG3826" i="3"/>
  <c r="AG3827" i="3"/>
  <c r="AG3828" i="3"/>
  <c r="AG3829" i="3"/>
  <c r="AG3830" i="3"/>
  <c r="AG3831" i="3"/>
  <c r="AG3832" i="3"/>
  <c r="AG3833" i="3"/>
  <c r="AG3834" i="3"/>
  <c r="AG3835" i="3"/>
  <c r="AG3836" i="3"/>
  <c r="AG3837" i="3"/>
  <c r="AG3838" i="3"/>
  <c r="AG3839" i="3"/>
  <c r="AG3840" i="3"/>
  <c r="AG3841" i="3"/>
  <c r="AG3842" i="3"/>
  <c r="AG3843" i="3"/>
  <c r="AG3844" i="3"/>
  <c r="AG3845" i="3"/>
  <c r="AG3846" i="3"/>
  <c r="AG3847" i="3"/>
  <c r="AG3848" i="3"/>
  <c r="AG3849" i="3"/>
  <c r="AG3850" i="3"/>
  <c r="AG3851" i="3"/>
  <c r="AG3852" i="3"/>
  <c r="AG3853" i="3"/>
  <c r="AG3854" i="3"/>
  <c r="AG3855" i="3"/>
  <c r="AG3856" i="3"/>
  <c r="AG3857" i="3"/>
  <c r="AG3858" i="3"/>
  <c r="AG3859" i="3"/>
  <c r="AG3860" i="3"/>
  <c r="AG3861" i="3"/>
  <c r="AG3862" i="3"/>
  <c r="AG3863" i="3"/>
  <c r="AG3864" i="3"/>
  <c r="AG3865" i="3"/>
  <c r="AG3866" i="3"/>
  <c r="AG3867" i="3"/>
  <c r="AG3868" i="3"/>
  <c r="AG3869" i="3"/>
  <c r="AG3870" i="3"/>
  <c r="AG3871" i="3"/>
  <c r="AG3872" i="3"/>
  <c r="AG3873" i="3"/>
  <c r="AG3874" i="3"/>
  <c r="AG3875" i="3"/>
  <c r="AG3876" i="3"/>
  <c r="AG3877" i="3"/>
  <c r="AG3878" i="3"/>
  <c r="AG3879" i="3"/>
  <c r="AG3880" i="3"/>
  <c r="AG3881" i="3"/>
  <c r="AG3882" i="3"/>
  <c r="AG3883" i="3"/>
  <c r="AG3884" i="3"/>
  <c r="AG3885" i="3"/>
  <c r="AG3886" i="3"/>
  <c r="AG3887" i="3"/>
  <c r="AG3888" i="3"/>
  <c r="AG3889" i="3"/>
  <c r="AG3890" i="3"/>
  <c r="AG3891" i="3"/>
  <c r="AG3892" i="3"/>
  <c r="AG3893" i="3"/>
  <c r="AG3894" i="3"/>
  <c r="AG3895" i="3"/>
  <c r="AG3896" i="3"/>
  <c r="AG3897" i="3"/>
  <c r="AG3898" i="3"/>
  <c r="AG3899" i="3"/>
  <c r="AG3900" i="3"/>
  <c r="AG3901" i="3"/>
  <c r="AG3902" i="3"/>
  <c r="AG3903" i="3"/>
  <c r="AG3904" i="3"/>
  <c r="AG3905" i="3"/>
  <c r="AG3906" i="3"/>
  <c r="AG3907" i="3"/>
  <c r="AG3908" i="3"/>
  <c r="AG3909" i="3"/>
  <c r="AG3910" i="3"/>
  <c r="AG3911" i="3"/>
  <c r="AG3912" i="3"/>
  <c r="AG3913" i="3"/>
  <c r="AG3914" i="3"/>
  <c r="AG3915" i="3"/>
  <c r="AG3916" i="3"/>
  <c r="AG3917" i="3"/>
  <c r="AG3918" i="3"/>
  <c r="AG3919" i="3"/>
  <c r="AG3920" i="3"/>
  <c r="AG3921" i="3"/>
  <c r="AG3922" i="3"/>
  <c r="AG3923" i="3"/>
  <c r="AG3924" i="3"/>
  <c r="AG3925" i="3"/>
  <c r="AG3926" i="3"/>
  <c r="AG3927" i="3"/>
  <c r="AG3928" i="3"/>
  <c r="AG3929" i="3"/>
  <c r="AG3930" i="3"/>
  <c r="AG3931" i="3"/>
  <c r="AG3932" i="3"/>
  <c r="AG3933" i="3"/>
  <c r="AG3934" i="3"/>
  <c r="AG3935" i="3"/>
  <c r="AG3936" i="3"/>
  <c r="AG3937" i="3"/>
  <c r="AG3938" i="3"/>
  <c r="AG3939" i="3"/>
  <c r="AG3940" i="3"/>
  <c r="AG3941" i="3"/>
  <c r="AG3942" i="3"/>
  <c r="AG3943" i="3"/>
  <c r="AG3944" i="3"/>
  <c r="AG3945" i="3"/>
  <c r="AG3946" i="3"/>
  <c r="AG3947" i="3"/>
  <c r="AG3948" i="3"/>
  <c r="AG3949" i="3"/>
  <c r="AG3950" i="3"/>
  <c r="AG3951" i="3"/>
  <c r="AG3952" i="3"/>
  <c r="AG3953" i="3"/>
  <c r="AG3954" i="3"/>
  <c r="AG3955" i="3"/>
  <c r="AG3956" i="3"/>
  <c r="AG3957" i="3"/>
  <c r="AG3958" i="3"/>
  <c r="AG3959" i="3"/>
  <c r="AG3960" i="3"/>
  <c r="AG3961" i="3"/>
  <c r="AG3962" i="3"/>
  <c r="AG3963" i="3"/>
  <c r="AG3964" i="3"/>
  <c r="AG3965" i="3"/>
  <c r="AG3966" i="3"/>
  <c r="AG3967" i="3"/>
  <c r="AG3968" i="3"/>
  <c r="AG3969" i="3"/>
  <c r="AG3970" i="3"/>
  <c r="AG3971" i="3"/>
  <c r="AG3972" i="3"/>
  <c r="AG3973" i="3"/>
  <c r="AG3974" i="3"/>
  <c r="AG3975" i="3"/>
  <c r="AG3976" i="3"/>
  <c r="AG3977" i="3"/>
  <c r="AG3978" i="3"/>
  <c r="AG3979" i="3"/>
  <c r="AG3980" i="3"/>
  <c r="AG3981" i="3"/>
  <c r="AG3982" i="3"/>
  <c r="AG3983" i="3"/>
  <c r="AG3984" i="3"/>
  <c r="AG3985" i="3"/>
  <c r="AG3986" i="3"/>
  <c r="AG3987" i="3"/>
  <c r="AG3988" i="3"/>
  <c r="AG3989" i="3"/>
  <c r="AG3990" i="3"/>
  <c r="AG3991" i="3"/>
  <c r="AG3992" i="3"/>
  <c r="AG3993" i="3"/>
  <c r="AG3994" i="3"/>
  <c r="AG3995" i="3"/>
  <c r="AG3996" i="3"/>
  <c r="AG3997" i="3"/>
  <c r="AG3998" i="3"/>
  <c r="AG3999" i="3"/>
  <c r="AG4000" i="3"/>
  <c r="AG4001" i="3"/>
  <c r="AG4002" i="3"/>
  <c r="AG4003" i="3"/>
  <c r="AG4004" i="3"/>
  <c r="AG4005" i="3"/>
  <c r="AG4006" i="3"/>
  <c r="AG4007" i="3"/>
  <c r="AG4008" i="3"/>
  <c r="AG4009" i="3"/>
  <c r="AG4010" i="3"/>
  <c r="AG4011" i="3"/>
  <c r="AG4012" i="3"/>
  <c r="AG4013" i="3"/>
  <c r="AG4014" i="3"/>
  <c r="AG4015" i="3"/>
  <c r="AG4016" i="3"/>
  <c r="AG4017" i="3"/>
  <c r="AG4018" i="3"/>
  <c r="AG4019" i="3"/>
  <c r="AG4020" i="3"/>
  <c r="AG4021" i="3"/>
  <c r="AG4022" i="3"/>
  <c r="AG4023" i="3"/>
  <c r="AG4024" i="3"/>
  <c r="AG4025" i="3"/>
  <c r="AG4026" i="3"/>
  <c r="AG4027" i="3"/>
  <c r="AG4028" i="3"/>
  <c r="AG4029" i="3"/>
  <c r="AG4030" i="3"/>
  <c r="AG4031" i="3"/>
  <c r="AG4032" i="3"/>
  <c r="AG4033" i="3"/>
  <c r="AG4034" i="3"/>
  <c r="AG4035" i="3"/>
  <c r="AG4036" i="3"/>
  <c r="AG4037" i="3"/>
  <c r="AG4038" i="3"/>
  <c r="AG4039" i="3"/>
  <c r="AG4040" i="3"/>
  <c r="AG4041" i="3"/>
  <c r="AG4042" i="3"/>
  <c r="AG4043" i="3"/>
  <c r="AG4044" i="3"/>
  <c r="AG4045" i="3"/>
  <c r="AG4046" i="3"/>
  <c r="AG4047" i="3"/>
  <c r="AG4048" i="3"/>
  <c r="AG4049" i="3"/>
  <c r="AG4050" i="3"/>
  <c r="AG4051" i="3"/>
  <c r="AG4052" i="3"/>
  <c r="AG4053" i="3"/>
  <c r="AG4054" i="3"/>
  <c r="AG4055" i="3"/>
  <c r="AG4056" i="3"/>
  <c r="AG4057" i="3"/>
  <c r="AG4058" i="3"/>
  <c r="AG4059" i="3"/>
  <c r="AG4060" i="3"/>
  <c r="AG4061" i="3"/>
  <c r="AG4062" i="3"/>
  <c r="AG4063" i="3"/>
  <c r="AG4064" i="3"/>
  <c r="AG4065" i="3"/>
  <c r="AG4066" i="3"/>
  <c r="AG4067" i="3"/>
  <c r="AG4068" i="3"/>
  <c r="AG4069" i="3"/>
  <c r="AG4070" i="3"/>
  <c r="AG4071" i="3"/>
  <c r="AG4072" i="3"/>
  <c r="AG4073" i="3"/>
  <c r="AG4074" i="3"/>
  <c r="AG4075" i="3"/>
  <c r="AG4076" i="3"/>
  <c r="AG4077" i="3"/>
  <c r="AG4078" i="3"/>
  <c r="AG4079" i="3"/>
  <c r="AG4080" i="3"/>
  <c r="AG4081" i="3"/>
  <c r="AG4082" i="3"/>
  <c r="AG4083" i="3"/>
  <c r="AG4084" i="3"/>
  <c r="AG4085" i="3"/>
  <c r="AG4086" i="3"/>
  <c r="AG4087" i="3"/>
  <c r="AG4088" i="3"/>
  <c r="AG4089" i="3"/>
  <c r="AG4090" i="3"/>
  <c r="AG4091" i="3"/>
  <c r="AG4092" i="3"/>
  <c r="AG4093" i="3"/>
  <c r="AG4094" i="3"/>
  <c r="AG4095" i="3"/>
  <c r="AG4096" i="3"/>
  <c r="AG4097" i="3"/>
  <c r="AG4098" i="3"/>
  <c r="AG4099" i="3"/>
  <c r="AG4100" i="3"/>
  <c r="AG4101" i="3"/>
  <c r="AG4102" i="3"/>
  <c r="AG4103" i="3"/>
  <c r="AG4104" i="3"/>
  <c r="AG4105" i="3"/>
  <c r="AG4106" i="3"/>
  <c r="AG4107" i="3"/>
  <c r="AG4108" i="3"/>
  <c r="AG4109" i="3"/>
  <c r="AG4110" i="3"/>
  <c r="AG4111" i="3"/>
  <c r="AG4112" i="3"/>
  <c r="AG4113" i="3"/>
  <c r="AG4114" i="3"/>
  <c r="AG4115" i="3"/>
  <c r="AG4116" i="3"/>
  <c r="AG4117" i="3"/>
  <c r="AG4118" i="3"/>
  <c r="AG4119" i="3"/>
  <c r="AG4120" i="3"/>
  <c r="AG4121" i="3"/>
  <c r="AG4122" i="3"/>
  <c r="AG4123" i="3"/>
  <c r="AG4124" i="3"/>
  <c r="AG4125" i="3"/>
  <c r="AG4126" i="3"/>
  <c r="AG4127" i="3"/>
  <c r="AG4128" i="3"/>
  <c r="AG4129" i="3"/>
  <c r="AG4130" i="3"/>
  <c r="AG4131" i="3"/>
  <c r="AG4132" i="3"/>
  <c r="AG4133" i="3"/>
  <c r="AG4134" i="3"/>
  <c r="AG4135" i="3"/>
  <c r="AG4136" i="3"/>
  <c r="AG4137" i="3"/>
  <c r="AG4138" i="3"/>
  <c r="AG4139" i="3"/>
  <c r="AG4140" i="3"/>
  <c r="AG4141" i="3"/>
  <c r="AG4142" i="3"/>
  <c r="AG4143" i="3"/>
  <c r="AG4144" i="3"/>
  <c r="AG4145" i="3"/>
  <c r="AG4146" i="3"/>
  <c r="AG4147" i="3"/>
  <c r="AG4148" i="3"/>
  <c r="AG4149" i="3"/>
  <c r="AG4150" i="3"/>
  <c r="AG4151" i="3"/>
  <c r="AG4152" i="3"/>
  <c r="AG4153" i="3"/>
  <c r="AG4154" i="3"/>
  <c r="AG4155" i="3"/>
  <c r="AG4156" i="3"/>
  <c r="AG4157" i="3"/>
  <c r="AG4158" i="3"/>
  <c r="AG4159" i="3"/>
  <c r="AG4160" i="3"/>
  <c r="AG4161" i="3"/>
  <c r="AG4162" i="3"/>
  <c r="AG4163" i="3"/>
  <c r="AG4164" i="3"/>
  <c r="AG4165" i="3"/>
  <c r="AG4166" i="3"/>
  <c r="AG4167" i="3"/>
  <c r="AG4168" i="3"/>
  <c r="AG4169" i="3"/>
  <c r="AG4170" i="3"/>
  <c r="AG4171" i="3"/>
  <c r="AG4172" i="3"/>
  <c r="AG4173" i="3"/>
  <c r="AG4174" i="3"/>
  <c r="AG4175" i="3"/>
  <c r="AG4176" i="3"/>
  <c r="AG4177" i="3"/>
  <c r="AG4178" i="3"/>
  <c r="AG4179" i="3"/>
  <c r="AG4180" i="3"/>
  <c r="AG4181" i="3"/>
  <c r="AG4182" i="3"/>
  <c r="AG4183" i="3"/>
  <c r="AG4184" i="3"/>
  <c r="AG4185" i="3"/>
  <c r="AG4186" i="3"/>
  <c r="AG4187" i="3"/>
  <c r="AG4188" i="3"/>
  <c r="AG4189" i="3"/>
  <c r="AG4190" i="3"/>
  <c r="AG4191" i="3"/>
  <c r="AG4192" i="3"/>
  <c r="AG4193" i="3"/>
  <c r="AG4194" i="3"/>
  <c r="AG4195" i="3"/>
  <c r="AG4196" i="3"/>
  <c r="AG4197" i="3"/>
  <c r="AG4198" i="3"/>
  <c r="AG4199" i="3"/>
  <c r="AG4200" i="3"/>
  <c r="AG4201" i="3"/>
  <c r="AG4202" i="3"/>
  <c r="AG4203" i="3"/>
  <c r="AG4204" i="3"/>
  <c r="AG4205" i="3"/>
  <c r="AG4206" i="3"/>
  <c r="AG4207" i="3"/>
  <c r="AG4208" i="3"/>
  <c r="AG4209" i="3"/>
  <c r="AG4210" i="3"/>
  <c r="AG4211" i="3"/>
  <c r="AG4212" i="3"/>
  <c r="AG4213" i="3"/>
  <c r="AG4214" i="3"/>
  <c r="AG4215" i="3"/>
  <c r="AG4216" i="3"/>
  <c r="AG4217" i="3"/>
  <c r="AG4218" i="3"/>
  <c r="AG4219" i="3"/>
  <c r="AG4220" i="3"/>
  <c r="AG4221" i="3"/>
  <c r="AG4222" i="3"/>
  <c r="AG4223" i="3"/>
  <c r="AG4224" i="3"/>
  <c r="AG4225" i="3"/>
  <c r="AG4226" i="3"/>
  <c r="AG4227" i="3"/>
  <c r="AG4228" i="3"/>
  <c r="AG4229" i="3"/>
  <c r="AG4230" i="3"/>
  <c r="AG4231" i="3"/>
  <c r="AG4232" i="3"/>
  <c r="AG4233" i="3"/>
  <c r="AG4234" i="3"/>
  <c r="AG4235" i="3"/>
  <c r="AG4236" i="3"/>
  <c r="AG4237" i="3"/>
  <c r="AG4238" i="3"/>
  <c r="AG4239" i="3"/>
  <c r="AG4240" i="3"/>
  <c r="AG4241" i="3"/>
  <c r="AG4242" i="3"/>
  <c r="AG4243" i="3"/>
  <c r="AG4244" i="3"/>
  <c r="AG4245" i="3"/>
  <c r="AG4246" i="3"/>
  <c r="AG4247" i="3"/>
  <c r="AG4248" i="3"/>
  <c r="AG4249" i="3"/>
  <c r="AG4250" i="3"/>
  <c r="AG4251" i="3"/>
  <c r="AG4252" i="3"/>
  <c r="AG4253" i="3"/>
  <c r="AG4254" i="3"/>
  <c r="AG4255" i="3"/>
  <c r="AG4256" i="3"/>
  <c r="AG4257" i="3"/>
  <c r="AG4258" i="3"/>
  <c r="AG4259" i="3"/>
  <c r="AG4260" i="3"/>
  <c r="AG4261" i="3"/>
  <c r="AG4262" i="3"/>
  <c r="AG4263" i="3"/>
  <c r="AG4264" i="3"/>
  <c r="AG4265" i="3"/>
  <c r="AG4266" i="3"/>
  <c r="AG4267" i="3"/>
  <c r="AG4268" i="3"/>
  <c r="AG4269" i="3"/>
  <c r="AG4270" i="3"/>
  <c r="AG4271" i="3"/>
  <c r="AG4272" i="3"/>
  <c r="AG4273" i="3"/>
  <c r="AG4274" i="3"/>
  <c r="AG4275" i="3"/>
  <c r="AG4276" i="3"/>
  <c r="AG4277" i="3"/>
  <c r="AG4278" i="3"/>
  <c r="AG4279" i="3"/>
  <c r="AG4280" i="3"/>
  <c r="AG4281" i="3"/>
  <c r="AG4282" i="3"/>
  <c r="AG4283" i="3"/>
  <c r="AG4284" i="3"/>
  <c r="AG4285" i="3"/>
  <c r="AG4286" i="3"/>
  <c r="AG4287" i="3"/>
  <c r="AG4288" i="3"/>
  <c r="AG4289" i="3"/>
  <c r="AG4290" i="3"/>
  <c r="AG4291" i="3"/>
  <c r="AG4292" i="3"/>
  <c r="AG4293" i="3"/>
  <c r="AG4294" i="3"/>
  <c r="AG4295" i="3"/>
  <c r="AG4296" i="3"/>
  <c r="AG4297" i="3"/>
  <c r="AG4298" i="3"/>
  <c r="AG4299" i="3"/>
  <c r="AG4300" i="3"/>
  <c r="AG4301" i="3"/>
  <c r="AG4302" i="3"/>
  <c r="AG4303" i="3"/>
  <c r="AG4304" i="3"/>
  <c r="AG4305" i="3"/>
  <c r="AG4306" i="3"/>
  <c r="AG4307" i="3"/>
  <c r="AG4308" i="3"/>
  <c r="AG4309" i="3"/>
  <c r="AG4310" i="3"/>
  <c r="AG4311" i="3"/>
  <c r="AG4312" i="3"/>
  <c r="AG4313" i="3"/>
  <c r="AG4314" i="3"/>
  <c r="AG4315" i="3"/>
  <c r="AG4316" i="3"/>
  <c r="AG4317" i="3"/>
  <c r="AG4318" i="3"/>
  <c r="AG4319" i="3"/>
  <c r="AG4320" i="3"/>
  <c r="AG4321" i="3"/>
  <c r="AG4322" i="3"/>
  <c r="AG4323" i="3"/>
  <c r="AG4324" i="3"/>
  <c r="AG4325" i="3"/>
  <c r="AG4326" i="3"/>
  <c r="AG4327" i="3"/>
  <c r="AG4328" i="3"/>
  <c r="AG4329" i="3"/>
  <c r="AG4330" i="3"/>
  <c r="AG4331" i="3"/>
  <c r="AG4332" i="3"/>
  <c r="AG4333" i="3"/>
  <c r="AG4334" i="3"/>
  <c r="AG4335" i="3"/>
  <c r="AG4336" i="3"/>
  <c r="AG4337" i="3"/>
  <c r="AG4338" i="3"/>
  <c r="AG4339" i="3"/>
  <c r="AG4340" i="3"/>
  <c r="AG4341" i="3"/>
  <c r="AG4342" i="3"/>
  <c r="AG4343" i="3"/>
  <c r="AG4344" i="3"/>
  <c r="AG4345" i="3"/>
  <c r="AG4346" i="3"/>
  <c r="AG4347" i="3"/>
  <c r="AG4348" i="3"/>
  <c r="AG4349" i="3"/>
  <c r="AG4350" i="3"/>
  <c r="AG4351" i="3"/>
  <c r="AG4352" i="3"/>
  <c r="AG4353" i="3"/>
  <c r="AG4354" i="3"/>
  <c r="AG4355" i="3"/>
  <c r="AG4356" i="3"/>
  <c r="AG4357" i="3"/>
  <c r="AG4358" i="3"/>
  <c r="AG4359" i="3"/>
  <c r="AG4360" i="3"/>
  <c r="AG4361" i="3"/>
  <c r="AG4362" i="3"/>
  <c r="AG4363" i="3"/>
  <c r="AG4364" i="3"/>
  <c r="AG4365" i="3"/>
  <c r="AG4366" i="3"/>
  <c r="AG4367" i="3"/>
  <c r="AG4368" i="3"/>
  <c r="AG4369" i="3"/>
  <c r="AG4370" i="3"/>
  <c r="AG4371" i="3"/>
  <c r="AG4372" i="3"/>
  <c r="AG4373" i="3"/>
  <c r="AG4374" i="3"/>
  <c r="AG4375" i="3"/>
  <c r="AG4376" i="3"/>
  <c r="AG4377" i="3"/>
  <c r="AG4378" i="3"/>
  <c r="AG4379" i="3"/>
  <c r="AG4380" i="3"/>
  <c r="AG4381" i="3"/>
  <c r="AG4382" i="3"/>
  <c r="AG4383" i="3"/>
  <c r="AG4384" i="3"/>
  <c r="AG4385" i="3"/>
  <c r="AG4386" i="3"/>
  <c r="AG4387" i="3"/>
  <c r="AG4388" i="3"/>
  <c r="AG4389" i="3"/>
  <c r="AG4390" i="3"/>
  <c r="AG4391" i="3"/>
  <c r="AG4392" i="3"/>
  <c r="AG4393" i="3"/>
  <c r="AG4394" i="3"/>
  <c r="AG4395" i="3"/>
  <c r="AG4396" i="3"/>
  <c r="AG4397" i="3"/>
  <c r="AG4398" i="3"/>
  <c r="AG4399" i="3"/>
  <c r="AG4400" i="3"/>
  <c r="AG4401" i="3"/>
  <c r="AG4402" i="3"/>
  <c r="AG4403" i="3"/>
  <c r="AG4404" i="3"/>
  <c r="AG4405" i="3"/>
  <c r="AG4406" i="3"/>
  <c r="AG4407" i="3"/>
  <c r="AG4408" i="3"/>
  <c r="AG4409" i="3"/>
  <c r="AG4410" i="3"/>
  <c r="AG4411" i="3"/>
  <c r="AG4412" i="3"/>
  <c r="AG4413" i="3"/>
  <c r="AG4414" i="3"/>
  <c r="AG4415" i="3"/>
  <c r="AG4416" i="3"/>
  <c r="AG4417" i="3"/>
  <c r="AG4418" i="3"/>
  <c r="AG4419" i="3"/>
  <c r="AG4420" i="3"/>
  <c r="AG4421" i="3"/>
  <c r="AG4422" i="3"/>
  <c r="AG4423" i="3"/>
  <c r="AG4424" i="3"/>
  <c r="AG4425" i="3"/>
  <c r="AG4426" i="3"/>
  <c r="AG4427" i="3"/>
  <c r="AG4428" i="3"/>
  <c r="AG4429" i="3"/>
  <c r="AG4430" i="3"/>
  <c r="AG4431" i="3"/>
  <c r="AG4432" i="3"/>
  <c r="AG4433" i="3"/>
  <c r="AG4434" i="3"/>
  <c r="AG4435" i="3"/>
  <c r="AG4436" i="3"/>
  <c r="AG4437" i="3"/>
  <c r="AG4438" i="3"/>
  <c r="AG4439" i="3"/>
  <c r="AG4440" i="3"/>
  <c r="AG4441" i="3"/>
  <c r="AG4442" i="3"/>
  <c r="AG4443" i="3"/>
  <c r="AG4444" i="3"/>
  <c r="AG4445" i="3"/>
  <c r="AG4446" i="3"/>
  <c r="AG4447" i="3"/>
  <c r="AG4448" i="3"/>
  <c r="AG4449" i="3"/>
  <c r="AG4450" i="3"/>
  <c r="AG4451" i="3"/>
  <c r="AG4452" i="3"/>
  <c r="AG4453" i="3"/>
  <c r="AG4454" i="3"/>
  <c r="AG4455" i="3"/>
  <c r="AG4456" i="3"/>
  <c r="AG4457" i="3"/>
  <c r="AG4458" i="3"/>
  <c r="AG4459" i="3"/>
  <c r="AG4460" i="3"/>
  <c r="AG4461" i="3"/>
  <c r="AG4462" i="3"/>
  <c r="AG4463" i="3"/>
  <c r="AG4464" i="3"/>
  <c r="AG4465" i="3"/>
  <c r="AG4466" i="3"/>
  <c r="AG4467" i="3"/>
  <c r="AG4468" i="3"/>
  <c r="AG4469" i="3"/>
  <c r="AG4470" i="3"/>
  <c r="AG4471" i="3"/>
  <c r="AG4472" i="3"/>
  <c r="AG4473" i="3"/>
  <c r="AG4474" i="3"/>
  <c r="AG4475" i="3"/>
  <c r="AG4476" i="3"/>
  <c r="AG4477" i="3"/>
  <c r="AG4478" i="3"/>
  <c r="AG4479" i="3"/>
  <c r="AG4480" i="3"/>
  <c r="AG4481" i="3"/>
  <c r="AG4482" i="3"/>
  <c r="AG4483" i="3"/>
  <c r="AG4484" i="3"/>
  <c r="AG4485" i="3"/>
  <c r="AG4486" i="3"/>
  <c r="AG4487" i="3"/>
  <c r="AG4488" i="3"/>
  <c r="AG4489" i="3"/>
  <c r="AG4490" i="3"/>
  <c r="AG4491" i="3"/>
  <c r="AG4492" i="3"/>
  <c r="AG4493" i="3"/>
  <c r="AG4494" i="3"/>
  <c r="AG4495" i="3"/>
  <c r="AG4496" i="3"/>
  <c r="AG4497" i="3"/>
  <c r="AG4498" i="3"/>
  <c r="AG4499" i="3"/>
  <c r="AG4500" i="3"/>
  <c r="AG4501" i="3"/>
  <c r="AG4502" i="3"/>
  <c r="AG4503" i="3"/>
  <c r="AG4504" i="3"/>
  <c r="AG4505" i="3"/>
  <c r="AG4506" i="3"/>
  <c r="AG4507" i="3"/>
  <c r="AG4508" i="3"/>
  <c r="AG4509" i="3"/>
  <c r="AG4510" i="3"/>
  <c r="AG4511" i="3"/>
  <c r="AG4512" i="3"/>
  <c r="AG4513" i="3"/>
  <c r="AG4514" i="3"/>
  <c r="AG4515" i="3"/>
  <c r="AG4516" i="3"/>
  <c r="AG4517" i="3"/>
  <c r="AG4518" i="3"/>
  <c r="AG4519" i="3"/>
  <c r="AG4520" i="3"/>
  <c r="AG4521" i="3"/>
  <c r="AG4522" i="3"/>
  <c r="AG4523" i="3"/>
  <c r="AG4524" i="3"/>
  <c r="AG4525" i="3"/>
  <c r="AG4526" i="3"/>
  <c r="AG4527" i="3"/>
  <c r="AG4528" i="3"/>
  <c r="AG4529" i="3"/>
  <c r="AG4530" i="3"/>
  <c r="AG4531" i="3"/>
  <c r="AG4532" i="3"/>
  <c r="AG4533" i="3"/>
  <c r="AG4534" i="3"/>
  <c r="AG4535" i="3"/>
  <c r="AG4536" i="3"/>
  <c r="AG4537" i="3"/>
  <c r="AG4538" i="3"/>
  <c r="AG4539" i="3"/>
  <c r="AG4540" i="3"/>
  <c r="AG4541" i="3"/>
  <c r="AG4542" i="3"/>
  <c r="AG4543" i="3"/>
  <c r="AG4544" i="3"/>
  <c r="AG4545" i="3"/>
  <c r="AG4546" i="3"/>
  <c r="AG4547" i="3"/>
  <c r="AG4548" i="3"/>
  <c r="AG4549" i="3"/>
  <c r="AG4550" i="3"/>
  <c r="AG4551" i="3"/>
  <c r="AG4552" i="3"/>
  <c r="AG4553" i="3"/>
  <c r="AG4554" i="3"/>
  <c r="AG4555" i="3"/>
  <c r="AG4556" i="3"/>
  <c r="AG4557" i="3"/>
  <c r="AG4558" i="3"/>
  <c r="AG4559" i="3"/>
  <c r="AG4560" i="3"/>
  <c r="AG4561" i="3"/>
  <c r="AG4562" i="3"/>
  <c r="AG4563" i="3"/>
  <c r="AG4564" i="3"/>
  <c r="AG4565" i="3"/>
  <c r="AG4566" i="3"/>
  <c r="AG4567" i="3"/>
  <c r="AG4568" i="3"/>
  <c r="AG4569" i="3"/>
  <c r="AG4570" i="3"/>
  <c r="AG4571" i="3"/>
  <c r="AG4572" i="3"/>
  <c r="AG4573" i="3"/>
  <c r="AG4574" i="3"/>
  <c r="AG4575" i="3"/>
  <c r="AG4576" i="3"/>
  <c r="AG4577" i="3"/>
  <c r="AG4578" i="3"/>
  <c r="AG4579" i="3"/>
  <c r="AG4580" i="3"/>
  <c r="AG4581" i="3"/>
  <c r="AG4582" i="3"/>
  <c r="AG4583" i="3"/>
  <c r="AG4584" i="3"/>
  <c r="AG4585" i="3"/>
  <c r="AG4586" i="3"/>
  <c r="AG4587" i="3"/>
  <c r="AG4588" i="3"/>
  <c r="AG4589" i="3"/>
  <c r="AG4590" i="3"/>
  <c r="AG4591" i="3"/>
  <c r="AG4592" i="3"/>
  <c r="AG4593" i="3"/>
  <c r="AG4594" i="3"/>
  <c r="AG4595" i="3"/>
  <c r="AG4596" i="3"/>
  <c r="AG4597" i="3"/>
  <c r="AG4598" i="3"/>
  <c r="AG4599" i="3"/>
  <c r="AG4600" i="3"/>
  <c r="AG4601" i="3"/>
  <c r="AG4602" i="3"/>
  <c r="AG4603" i="3"/>
  <c r="AG4604" i="3"/>
  <c r="AG4605" i="3"/>
  <c r="AG4606" i="3"/>
  <c r="AG4607" i="3"/>
  <c r="AG4608" i="3"/>
  <c r="AG4609" i="3"/>
  <c r="AG4610" i="3"/>
  <c r="AG4611" i="3"/>
  <c r="AG4612" i="3"/>
  <c r="AG4613" i="3"/>
  <c r="AG4614" i="3"/>
  <c r="AG4615" i="3"/>
  <c r="AG4616" i="3"/>
  <c r="AG4617" i="3"/>
  <c r="AG4618" i="3"/>
  <c r="AG4619" i="3"/>
  <c r="AG4620" i="3"/>
  <c r="AG4621" i="3"/>
  <c r="AG4622" i="3"/>
  <c r="AG4623" i="3"/>
  <c r="AG4624" i="3"/>
  <c r="AG4625" i="3"/>
  <c r="AG4626" i="3"/>
  <c r="AG4627" i="3"/>
  <c r="AG4628" i="3"/>
  <c r="AG4629" i="3"/>
  <c r="AG4630" i="3"/>
  <c r="AG4631" i="3"/>
  <c r="AG4632" i="3"/>
  <c r="AG4633" i="3"/>
  <c r="AG4634" i="3"/>
  <c r="AG4635" i="3"/>
  <c r="AG4636" i="3"/>
  <c r="AG4637" i="3"/>
  <c r="AG4638" i="3"/>
  <c r="AG4639" i="3"/>
  <c r="AG4640" i="3"/>
  <c r="AG4641" i="3"/>
  <c r="AG4642" i="3"/>
  <c r="AG4643" i="3"/>
  <c r="AG4644" i="3"/>
  <c r="AG4645" i="3"/>
  <c r="AG4646" i="3"/>
  <c r="AG4647" i="3"/>
  <c r="AG4648" i="3"/>
  <c r="AG4649" i="3"/>
  <c r="AG4650" i="3"/>
  <c r="AG4651" i="3"/>
  <c r="AG4652" i="3"/>
  <c r="AG4653" i="3"/>
  <c r="AG4654" i="3"/>
  <c r="AG4655" i="3"/>
  <c r="AG4656" i="3"/>
  <c r="AG4657" i="3"/>
  <c r="AG4658" i="3"/>
  <c r="AG4659" i="3"/>
  <c r="AG4660" i="3"/>
  <c r="AG4661" i="3"/>
  <c r="AG4662" i="3"/>
  <c r="AG4663" i="3"/>
  <c r="AG4664" i="3"/>
  <c r="AG4665" i="3"/>
  <c r="AG4666" i="3"/>
  <c r="AG4667" i="3"/>
  <c r="AG4668" i="3"/>
  <c r="AG4669" i="3"/>
  <c r="AG4670" i="3"/>
  <c r="AG4671" i="3"/>
  <c r="AG4672" i="3"/>
  <c r="AG4673" i="3"/>
  <c r="AG4674" i="3"/>
  <c r="AG4675" i="3"/>
  <c r="AG4676" i="3"/>
  <c r="AG4677" i="3"/>
  <c r="AG4678" i="3"/>
  <c r="AG4679" i="3"/>
  <c r="AG4680" i="3"/>
  <c r="AG4681" i="3"/>
  <c r="AG4682" i="3"/>
  <c r="AG4683" i="3"/>
  <c r="AG4684" i="3"/>
  <c r="AG4685" i="3"/>
  <c r="AG4686" i="3"/>
  <c r="AG4687" i="3"/>
  <c r="AG4688" i="3"/>
  <c r="AG4689" i="3"/>
  <c r="AG4690" i="3"/>
  <c r="AG4691" i="3"/>
  <c r="AG4692" i="3"/>
  <c r="AG4693" i="3"/>
  <c r="AG4694" i="3"/>
  <c r="AG4695" i="3"/>
  <c r="AG4696" i="3"/>
  <c r="AG4697" i="3"/>
  <c r="AG4698" i="3"/>
  <c r="AG4699" i="3"/>
  <c r="AG4700" i="3"/>
  <c r="AG4701" i="3"/>
  <c r="AG4702" i="3"/>
  <c r="AG4703" i="3"/>
  <c r="AG4704" i="3"/>
  <c r="AG4705" i="3"/>
  <c r="AG4706" i="3"/>
  <c r="AG4707" i="3"/>
  <c r="AG4708" i="3"/>
  <c r="AG4709" i="3"/>
  <c r="AG4710" i="3"/>
  <c r="AG4711" i="3"/>
  <c r="AG4712" i="3"/>
  <c r="AG4713" i="3"/>
  <c r="AG4714" i="3"/>
  <c r="AG4715" i="3"/>
  <c r="AG4716" i="3"/>
  <c r="AG4717" i="3"/>
  <c r="AG4718" i="3"/>
  <c r="AG4719" i="3"/>
  <c r="AG4720" i="3"/>
  <c r="AG4721" i="3"/>
  <c r="AG4722" i="3"/>
  <c r="AG4723" i="3"/>
  <c r="AG4724" i="3"/>
  <c r="AG4725" i="3"/>
  <c r="AG4726" i="3"/>
  <c r="AG4727" i="3"/>
  <c r="AG4728" i="3"/>
  <c r="AG4729" i="3"/>
  <c r="AG4730" i="3"/>
  <c r="AG4731" i="3"/>
  <c r="AG4732" i="3"/>
  <c r="AG4733" i="3"/>
  <c r="AG4734" i="3"/>
  <c r="AG4735" i="3"/>
  <c r="AG4736" i="3"/>
  <c r="AG4737" i="3"/>
  <c r="AG4738" i="3"/>
  <c r="AG4739" i="3"/>
  <c r="AG4740" i="3"/>
  <c r="AG4741" i="3"/>
  <c r="AG4742" i="3"/>
  <c r="AG4743" i="3"/>
  <c r="AG4744" i="3"/>
  <c r="AG4745" i="3"/>
  <c r="AG4746" i="3"/>
  <c r="AG4747" i="3"/>
  <c r="AG4748" i="3"/>
  <c r="AG4749" i="3"/>
  <c r="AG4750" i="3"/>
  <c r="AG4751" i="3"/>
  <c r="AG4752" i="3"/>
  <c r="AG4753" i="3"/>
  <c r="AG4754" i="3"/>
  <c r="AG4755" i="3"/>
  <c r="AG4756" i="3"/>
  <c r="AG4757" i="3"/>
  <c r="AG4758" i="3"/>
  <c r="AG4759" i="3"/>
  <c r="AG4760" i="3"/>
  <c r="AG4761" i="3"/>
  <c r="AG4762" i="3"/>
  <c r="AG4763" i="3"/>
  <c r="AG4764" i="3"/>
  <c r="AG4765" i="3"/>
  <c r="AG4766" i="3"/>
  <c r="AG4767" i="3"/>
  <c r="AG4768" i="3"/>
  <c r="AG4769" i="3"/>
  <c r="AG4770" i="3"/>
  <c r="AG4771" i="3"/>
  <c r="AG4772" i="3"/>
  <c r="AG4773" i="3"/>
  <c r="AG4774" i="3"/>
  <c r="AG4775" i="3"/>
  <c r="AG4776" i="3"/>
  <c r="AG4777" i="3"/>
  <c r="AG4778" i="3"/>
  <c r="AG4779" i="3"/>
  <c r="AG4780" i="3"/>
  <c r="AG4781" i="3"/>
  <c r="AG4782" i="3"/>
  <c r="AG4783" i="3"/>
  <c r="AG4784" i="3"/>
  <c r="AG4785" i="3"/>
  <c r="AG4786" i="3"/>
  <c r="AG4787" i="3"/>
  <c r="AG4788" i="3"/>
  <c r="AG4789" i="3"/>
  <c r="AG4790" i="3"/>
  <c r="AG4791" i="3"/>
  <c r="AG4792" i="3"/>
  <c r="AG4793" i="3"/>
  <c r="AG4794" i="3"/>
  <c r="AG2" i="3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F315" i="3"/>
  <c r="AF316" i="3"/>
  <c r="AF317" i="3"/>
  <c r="AF318" i="3"/>
  <c r="AF319" i="3"/>
  <c r="AF320" i="3"/>
  <c r="AF321" i="3"/>
  <c r="AF322" i="3"/>
  <c r="AF323" i="3"/>
  <c r="AF324" i="3"/>
  <c r="AF325" i="3"/>
  <c r="AF326" i="3"/>
  <c r="AF327" i="3"/>
  <c r="AF328" i="3"/>
  <c r="AF329" i="3"/>
  <c r="AF330" i="3"/>
  <c r="AF331" i="3"/>
  <c r="AF332" i="3"/>
  <c r="AF333" i="3"/>
  <c r="AF334" i="3"/>
  <c r="AF335" i="3"/>
  <c r="AF336" i="3"/>
  <c r="AF337" i="3"/>
  <c r="AF338" i="3"/>
  <c r="AF339" i="3"/>
  <c r="AF340" i="3"/>
  <c r="AF341" i="3"/>
  <c r="AF342" i="3"/>
  <c r="AF343" i="3"/>
  <c r="AF344" i="3"/>
  <c r="AF345" i="3"/>
  <c r="AF346" i="3"/>
  <c r="AF347" i="3"/>
  <c r="AF348" i="3"/>
  <c r="AF349" i="3"/>
  <c r="AF350" i="3"/>
  <c r="AF351" i="3"/>
  <c r="AF352" i="3"/>
  <c r="AF353" i="3"/>
  <c r="AF354" i="3"/>
  <c r="AF355" i="3"/>
  <c r="AF356" i="3"/>
  <c r="AF357" i="3"/>
  <c r="AF358" i="3"/>
  <c r="AF359" i="3"/>
  <c r="AF360" i="3"/>
  <c r="AF361" i="3"/>
  <c r="AF362" i="3"/>
  <c r="AF363" i="3"/>
  <c r="AF364" i="3"/>
  <c r="AF365" i="3"/>
  <c r="AF366" i="3"/>
  <c r="AF367" i="3"/>
  <c r="AF368" i="3"/>
  <c r="AF369" i="3"/>
  <c r="AF370" i="3"/>
  <c r="AF371" i="3"/>
  <c r="AF372" i="3"/>
  <c r="AF373" i="3"/>
  <c r="AF374" i="3"/>
  <c r="AF375" i="3"/>
  <c r="AF376" i="3"/>
  <c r="AF377" i="3"/>
  <c r="AF378" i="3"/>
  <c r="AF379" i="3"/>
  <c r="AF380" i="3"/>
  <c r="AF381" i="3"/>
  <c r="AF382" i="3"/>
  <c r="AF383" i="3"/>
  <c r="AF384" i="3"/>
  <c r="AF385" i="3"/>
  <c r="AF386" i="3"/>
  <c r="AF387" i="3"/>
  <c r="AF388" i="3"/>
  <c r="AF389" i="3"/>
  <c r="AF390" i="3"/>
  <c r="AF391" i="3"/>
  <c r="AF392" i="3"/>
  <c r="AF393" i="3"/>
  <c r="AF394" i="3"/>
  <c r="AF395" i="3"/>
  <c r="AF396" i="3"/>
  <c r="AF397" i="3"/>
  <c r="AF398" i="3"/>
  <c r="AF399" i="3"/>
  <c r="AF400" i="3"/>
  <c r="AF401" i="3"/>
  <c r="AF402" i="3"/>
  <c r="AF403" i="3"/>
  <c r="AF404" i="3"/>
  <c r="AF405" i="3"/>
  <c r="AF406" i="3"/>
  <c r="AF407" i="3"/>
  <c r="AF408" i="3"/>
  <c r="AF409" i="3"/>
  <c r="AF410" i="3"/>
  <c r="AF411" i="3"/>
  <c r="AF412" i="3"/>
  <c r="AF413" i="3"/>
  <c r="AF414" i="3"/>
  <c r="AF415" i="3"/>
  <c r="AF416" i="3"/>
  <c r="AF417" i="3"/>
  <c r="AF418" i="3"/>
  <c r="AF419" i="3"/>
  <c r="AF420" i="3"/>
  <c r="AF421" i="3"/>
  <c r="AF422" i="3"/>
  <c r="AF423" i="3"/>
  <c r="AF424" i="3"/>
  <c r="AF425" i="3"/>
  <c r="AF426" i="3"/>
  <c r="AF427" i="3"/>
  <c r="AF428" i="3"/>
  <c r="AF429" i="3"/>
  <c r="AF430" i="3"/>
  <c r="AF431" i="3"/>
  <c r="AF432" i="3"/>
  <c r="AF433" i="3"/>
  <c r="AF434" i="3"/>
  <c r="AF435" i="3"/>
  <c r="AF436" i="3"/>
  <c r="AF437" i="3"/>
  <c r="AF438" i="3"/>
  <c r="AF439" i="3"/>
  <c r="AF440" i="3"/>
  <c r="AF441" i="3"/>
  <c r="AF442" i="3"/>
  <c r="AF443" i="3"/>
  <c r="AF444" i="3"/>
  <c r="AF445" i="3"/>
  <c r="AF446" i="3"/>
  <c r="AF447" i="3"/>
  <c r="AF448" i="3"/>
  <c r="AF449" i="3"/>
  <c r="AF450" i="3"/>
  <c r="AF451" i="3"/>
  <c r="AF452" i="3"/>
  <c r="AF453" i="3"/>
  <c r="AF454" i="3"/>
  <c r="AF455" i="3"/>
  <c r="AF456" i="3"/>
  <c r="AF457" i="3"/>
  <c r="AF458" i="3"/>
  <c r="AF459" i="3"/>
  <c r="AF460" i="3"/>
  <c r="AF461" i="3"/>
  <c r="AF462" i="3"/>
  <c r="AF463" i="3"/>
  <c r="AF464" i="3"/>
  <c r="AF465" i="3"/>
  <c r="AF466" i="3"/>
  <c r="AF467" i="3"/>
  <c r="AF468" i="3"/>
  <c r="AF469" i="3"/>
  <c r="AF470" i="3"/>
  <c r="AF471" i="3"/>
  <c r="AF472" i="3"/>
  <c r="AF473" i="3"/>
  <c r="AF474" i="3"/>
  <c r="AF475" i="3"/>
  <c r="AF476" i="3"/>
  <c r="AF477" i="3"/>
  <c r="AF478" i="3"/>
  <c r="AF479" i="3"/>
  <c r="AF480" i="3"/>
  <c r="AF481" i="3"/>
  <c r="AF482" i="3"/>
  <c r="AF483" i="3"/>
  <c r="AF484" i="3"/>
  <c r="AF485" i="3"/>
  <c r="AF486" i="3"/>
  <c r="AF487" i="3"/>
  <c r="AF488" i="3"/>
  <c r="AF489" i="3"/>
  <c r="AF490" i="3"/>
  <c r="AF491" i="3"/>
  <c r="AF492" i="3"/>
  <c r="AF493" i="3"/>
  <c r="AF494" i="3"/>
  <c r="AF495" i="3"/>
  <c r="AF496" i="3"/>
  <c r="AF497" i="3"/>
  <c r="AF498" i="3"/>
  <c r="AF499" i="3"/>
  <c r="AF500" i="3"/>
  <c r="AF501" i="3"/>
  <c r="AF502" i="3"/>
  <c r="AF503" i="3"/>
  <c r="AF504" i="3"/>
  <c r="AF505" i="3"/>
  <c r="AF506" i="3"/>
  <c r="AF507" i="3"/>
  <c r="AF508" i="3"/>
  <c r="AF509" i="3"/>
  <c r="AF510" i="3"/>
  <c r="AF511" i="3"/>
  <c r="AF512" i="3"/>
  <c r="AF513" i="3"/>
  <c r="AF514" i="3"/>
  <c r="AF515" i="3"/>
  <c r="AF516" i="3"/>
  <c r="AF517" i="3"/>
  <c r="AF518" i="3"/>
  <c r="AF519" i="3"/>
  <c r="AF520" i="3"/>
  <c r="AF521" i="3"/>
  <c r="AF522" i="3"/>
  <c r="AF523" i="3"/>
  <c r="AF524" i="3"/>
  <c r="AF525" i="3"/>
  <c r="AF526" i="3"/>
  <c r="AF527" i="3"/>
  <c r="AF528" i="3"/>
  <c r="AF529" i="3"/>
  <c r="AF530" i="3"/>
  <c r="AF531" i="3"/>
  <c r="AF532" i="3"/>
  <c r="AF533" i="3"/>
  <c r="AF534" i="3"/>
  <c r="AF535" i="3"/>
  <c r="AF536" i="3"/>
  <c r="AF537" i="3"/>
  <c r="AF538" i="3"/>
  <c r="AF539" i="3"/>
  <c r="AF540" i="3"/>
  <c r="AF541" i="3"/>
  <c r="AF542" i="3"/>
  <c r="AF543" i="3"/>
  <c r="AF544" i="3"/>
  <c r="AF545" i="3"/>
  <c r="AF546" i="3"/>
  <c r="AF547" i="3"/>
  <c r="AF548" i="3"/>
  <c r="AF549" i="3"/>
  <c r="AF550" i="3"/>
  <c r="AF551" i="3"/>
  <c r="AF552" i="3"/>
  <c r="AF553" i="3"/>
  <c r="AF554" i="3"/>
  <c r="AF555" i="3"/>
  <c r="AF556" i="3"/>
  <c r="AF557" i="3"/>
  <c r="AF558" i="3"/>
  <c r="AF559" i="3"/>
  <c r="AF560" i="3"/>
  <c r="AF561" i="3"/>
  <c r="AF562" i="3"/>
  <c r="AF563" i="3"/>
  <c r="AF564" i="3"/>
  <c r="AF565" i="3"/>
  <c r="AF566" i="3"/>
  <c r="AF567" i="3"/>
  <c r="AF568" i="3"/>
  <c r="AF569" i="3"/>
  <c r="AF570" i="3"/>
  <c r="AF571" i="3"/>
  <c r="AF572" i="3"/>
  <c r="AF573" i="3"/>
  <c r="AF574" i="3"/>
  <c r="AF575" i="3"/>
  <c r="AF576" i="3"/>
  <c r="AF577" i="3"/>
  <c r="AF578" i="3"/>
  <c r="AF579" i="3"/>
  <c r="AF580" i="3"/>
  <c r="AF581" i="3"/>
  <c r="AF582" i="3"/>
  <c r="AF583" i="3"/>
  <c r="AF584" i="3"/>
  <c r="AF585" i="3"/>
  <c r="AF586" i="3"/>
  <c r="AF587" i="3"/>
  <c r="AF588" i="3"/>
  <c r="AF589" i="3"/>
  <c r="AF590" i="3"/>
  <c r="AF591" i="3"/>
  <c r="AF592" i="3"/>
  <c r="AF593" i="3"/>
  <c r="AF594" i="3"/>
  <c r="AF595" i="3"/>
  <c r="AF596" i="3"/>
  <c r="AF597" i="3"/>
  <c r="AF598" i="3"/>
  <c r="AF599" i="3"/>
  <c r="AF600" i="3"/>
  <c r="AF601" i="3"/>
  <c r="AF602" i="3"/>
  <c r="AF603" i="3"/>
  <c r="AF604" i="3"/>
  <c r="AF605" i="3"/>
  <c r="AF606" i="3"/>
  <c r="AF607" i="3"/>
  <c r="AF608" i="3"/>
  <c r="AF609" i="3"/>
  <c r="AF610" i="3"/>
  <c r="AF611" i="3"/>
  <c r="AF612" i="3"/>
  <c r="AF613" i="3"/>
  <c r="AF614" i="3"/>
  <c r="AF615" i="3"/>
  <c r="AF616" i="3"/>
  <c r="AF617" i="3"/>
  <c r="AF618" i="3"/>
  <c r="AF619" i="3"/>
  <c r="AF620" i="3"/>
  <c r="AF621" i="3"/>
  <c r="AF622" i="3"/>
  <c r="AF623" i="3"/>
  <c r="AF624" i="3"/>
  <c r="AF625" i="3"/>
  <c r="AF626" i="3"/>
  <c r="AF627" i="3"/>
  <c r="AF628" i="3"/>
  <c r="AF629" i="3"/>
  <c r="AF630" i="3"/>
  <c r="AF631" i="3"/>
  <c r="AF632" i="3"/>
  <c r="AF633" i="3"/>
  <c r="AF634" i="3"/>
  <c r="AF635" i="3"/>
  <c r="AF636" i="3"/>
  <c r="AF637" i="3"/>
  <c r="AF638" i="3"/>
  <c r="AF639" i="3"/>
  <c r="AF640" i="3"/>
  <c r="AF641" i="3"/>
  <c r="AF642" i="3"/>
  <c r="AF643" i="3"/>
  <c r="AF644" i="3"/>
  <c r="AF645" i="3"/>
  <c r="AF646" i="3"/>
  <c r="AF647" i="3"/>
  <c r="AF648" i="3"/>
  <c r="AF649" i="3"/>
  <c r="AF650" i="3"/>
  <c r="AF651" i="3"/>
  <c r="AF652" i="3"/>
  <c r="AF653" i="3"/>
  <c r="AF654" i="3"/>
  <c r="AF655" i="3"/>
  <c r="AF656" i="3"/>
  <c r="AF657" i="3"/>
  <c r="AF658" i="3"/>
  <c r="AF659" i="3"/>
  <c r="AF660" i="3"/>
  <c r="AF661" i="3"/>
  <c r="AF662" i="3"/>
  <c r="AF663" i="3"/>
  <c r="AF664" i="3"/>
  <c r="AF665" i="3"/>
  <c r="AF666" i="3"/>
  <c r="AF667" i="3"/>
  <c r="AF668" i="3"/>
  <c r="AF669" i="3"/>
  <c r="AF670" i="3"/>
  <c r="AF671" i="3"/>
  <c r="AF672" i="3"/>
  <c r="AF673" i="3"/>
  <c r="AF674" i="3"/>
  <c r="AF675" i="3"/>
  <c r="AF676" i="3"/>
  <c r="AF677" i="3"/>
  <c r="AF678" i="3"/>
  <c r="AF679" i="3"/>
  <c r="AF680" i="3"/>
  <c r="AF681" i="3"/>
  <c r="AF682" i="3"/>
  <c r="AF683" i="3"/>
  <c r="AF684" i="3"/>
  <c r="AF685" i="3"/>
  <c r="AF686" i="3"/>
  <c r="AF687" i="3"/>
  <c r="AF688" i="3"/>
  <c r="AF689" i="3"/>
  <c r="AF690" i="3"/>
  <c r="AF691" i="3"/>
  <c r="AF692" i="3"/>
  <c r="AF693" i="3"/>
  <c r="AF694" i="3"/>
  <c r="AF695" i="3"/>
  <c r="AF696" i="3"/>
  <c r="AF697" i="3"/>
  <c r="AF698" i="3"/>
  <c r="AF699" i="3"/>
  <c r="AF700" i="3"/>
  <c r="AF701" i="3"/>
  <c r="AF702" i="3"/>
  <c r="AF703" i="3"/>
  <c r="AF704" i="3"/>
  <c r="AF705" i="3"/>
  <c r="AF706" i="3"/>
  <c r="AF707" i="3"/>
  <c r="AF708" i="3"/>
  <c r="AF709" i="3"/>
  <c r="AF710" i="3"/>
  <c r="AF711" i="3"/>
  <c r="AF712" i="3"/>
  <c r="AF713" i="3"/>
  <c r="AF714" i="3"/>
  <c r="AF715" i="3"/>
  <c r="AF716" i="3"/>
  <c r="AF717" i="3"/>
  <c r="AF718" i="3"/>
  <c r="AF719" i="3"/>
  <c r="AF720" i="3"/>
  <c r="AF721" i="3"/>
  <c r="AF722" i="3"/>
  <c r="AF723" i="3"/>
  <c r="AF724" i="3"/>
  <c r="AF725" i="3"/>
  <c r="AF726" i="3"/>
  <c r="AF727" i="3"/>
  <c r="AF728" i="3"/>
  <c r="AF729" i="3"/>
  <c r="AF730" i="3"/>
  <c r="AF731" i="3"/>
  <c r="AF732" i="3"/>
  <c r="AF733" i="3"/>
  <c r="AF734" i="3"/>
  <c r="AF735" i="3"/>
  <c r="AF736" i="3"/>
  <c r="AF737" i="3"/>
  <c r="AF738" i="3"/>
  <c r="AF739" i="3"/>
  <c r="AF740" i="3"/>
  <c r="AF741" i="3"/>
  <c r="AF742" i="3"/>
  <c r="AF743" i="3"/>
  <c r="AF744" i="3"/>
  <c r="AF745" i="3"/>
  <c r="AF746" i="3"/>
  <c r="AF747" i="3"/>
  <c r="AF748" i="3"/>
  <c r="AF749" i="3"/>
  <c r="AF750" i="3"/>
  <c r="AF751" i="3"/>
  <c r="AF752" i="3"/>
  <c r="AF753" i="3"/>
  <c r="AF754" i="3"/>
  <c r="AF755" i="3"/>
  <c r="AF756" i="3"/>
  <c r="AF757" i="3"/>
  <c r="AF758" i="3"/>
  <c r="AF759" i="3"/>
  <c r="AF760" i="3"/>
  <c r="AF761" i="3"/>
  <c r="AF762" i="3"/>
  <c r="AF763" i="3"/>
  <c r="AF764" i="3"/>
  <c r="AF765" i="3"/>
  <c r="AF766" i="3"/>
  <c r="AF767" i="3"/>
  <c r="AF768" i="3"/>
  <c r="AF769" i="3"/>
  <c r="AF770" i="3"/>
  <c r="AF771" i="3"/>
  <c r="AF772" i="3"/>
  <c r="AF773" i="3"/>
  <c r="AF774" i="3"/>
  <c r="AF775" i="3"/>
  <c r="AF776" i="3"/>
  <c r="AF777" i="3"/>
  <c r="AF778" i="3"/>
  <c r="AF779" i="3"/>
  <c r="AF780" i="3"/>
  <c r="AF781" i="3"/>
  <c r="AF782" i="3"/>
  <c r="AF783" i="3"/>
  <c r="AF784" i="3"/>
  <c r="AF785" i="3"/>
  <c r="AF786" i="3"/>
  <c r="AF787" i="3"/>
  <c r="AF788" i="3"/>
  <c r="AF789" i="3"/>
  <c r="AF790" i="3"/>
  <c r="AF791" i="3"/>
  <c r="AF792" i="3"/>
  <c r="AF793" i="3"/>
  <c r="AF794" i="3"/>
  <c r="AF795" i="3"/>
  <c r="AF796" i="3"/>
  <c r="AF797" i="3"/>
  <c r="AF798" i="3"/>
  <c r="AF799" i="3"/>
  <c r="AF800" i="3"/>
  <c r="AF801" i="3"/>
  <c r="AF802" i="3"/>
  <c r="AF803" i="3"/>
  <c r="AF804" i="3"/>
  <c r="AF805" i="3"/>
  <c r="AF806" i="3"/>
  <c r="AF807" i="3"/>
  <c r="AF808" i="3"/>
  <c r="AF809" i="3"/>
  <c r="AF810" i="3"/>
  <c r="AF811" i="3"/>
  <c r="AF812" i="3"/>
  <c r="AF813" i="3"/>
  <c r="AF814" i="3"/>
  <c r="AF815" i="3"/>
  <c r="AF816" i="3"/>
  <c r="AF817" i="3"/>
  <c r="AF818" i="3"/>
  <c r="AF819" i="3"/>
  <c r="AF820" i="3"/>
  <c r="AF821" i="3"/>
  <c r="AF822" i="3"/>
  <c r="AF823" i="3"/>
  <c r="AF824" i="3"/>
  <c r="AF825" i="3"/>
  <c r="AF826" i="3"/>
  <c r="AF827" i="3"/>
  <c r="AF828" i="3"/>
  <c r="AF829" i="3"/>
  <c r="AF830" i="3"/>
  <c r="AF831" i="3"/>
  <c r="AF832" i="3"/>
  <c r="AF833" i="3"/>
  <c r="AF834" i="3"/>
  <c r="AF835" i="3"/>
  <c r="AF836" i="3"/>
  <c r="AF837" i="3"/>
  <c r="AF838" i="3"/>
  <c r="AF839" i="3"/>
  <c r="AF840" i="3"/>
  <c r="AF841" i="3"/>
  <c r="AF842" i="3"/>
  <c r="AF843" i="3"/>
  <c r="AF844" i="3"/>
  <c r="AF845" i="3"/>
  <c r="AF846" i="3"/>
  <c r="AF847" i="3"/>
  <c r="AF848" i="3"/>
  <c r="AF849" i="3"/>
  <c r="AF850" i="3"/>
  <c r="AF851" i="3"/>
  <c r="AF852" i="3"/>
  <c r="AF853" i="3"/>
  <c r="AF854" i="3"/>
  <c r="AF855" i="3"/>
  <c r="AF856" i="3"/>
  <c r="AF857" i="3"/>
  <c r="AF858" i="3"/>
  <c r="AF859" i="3"/>
  <c r="AF860" i="3"/>
  <c r="AF861" i="3"/>
  <c r="AF862" i="3"/>
  <c r="AF863" i="3"/>
  <c r="AF864" i="3"/>
  <c r="AF865" i="3"/>
  <c r="AF866" i="3"/>
  <c r="AF867" i="3"/>
  <c r="AF868" i="3"/>
  <c r="AF869" i="3"/>
  <c r="AF870" i="3"/>
  <c r="AF871" i="3"/>
  <c r="AF872" i="3"/>
  <c r="AF873" i="3"/>
  <c r="AF874" i="3"/>
  <c r="AF875" i="3"/>
  <c r="AF876" i="3"/>
  <c r="AF877" i="3"/>
  <c r="AF878" i="3"/>
  <c r="AF879" i="3"/>
  <c r="AF880" i="3"/>
  <c r="AF881" i="3"/>
  <c r="AF882" i="3"/>
  <c r="AF883" i="3"/>
  <c r="AF884" i="3"/>
  <c r="AF885" i="3"/>
  <c r="AF886" i="3"/>
  <c r="AF887" i="3"/>
  <c r="AF888" i="3"/>
  <c r="AF889" i="3"/>
  <c r="AF890" i="3"/>
  <c r="AF891" i="3"/>
  <c r="AF892" i="3"/>
  <c r="AF893" i="3"/>
  <c r="AF894" i="3"/>
  <c r="AF895" i="3"/>
  <c r="AF896" i="3"/>
  <c r="AF897" i="3"/>
  <c r="AF898" i="3"/>
  <c r="AF899" i="3"/>
  <c r="AF900" i="3"/>
  <c r="AF901" i="3"/>
  <c r="AF902" i="3"/>
  <c r="AF903" i="3"/>
  <c r="AF904" i="3"/>
  <c r="AF905" i="3"/>
  <c r="AF906" i="3"/>
  <c r="AF907" i="3"/>
  <c r="AF908" i="3"/>
  <c r="AF909" i="3"/>
  <c r="AF910" i="3"/>
  <c r="AF911" i="3"/>
  <c r="AF912" i="3"/>
  <c r="AF913" i="3"/>
  <c r="AF914" i="3"/>
  <c r="AF915" i="3"/>
  <c r="AF916" i="3"/>
  <c r="AF917" i="3"/>
  <c r="AF918" i="3"/>
  <c r="AF919" i="3"/>
  <c r="AF920" i="3"/>
  <c r="AF921" i="3"/>
  <c r="AF922" i="3"/>
  <c r="AF923" i="3"/>
  <c r="AF924" i="3"/>
  <c r="AF925" i="3"/>
  <c r="AF926" i="3"/>
  <c r="AF927" i="3"/>
  <c r="AF928" i="3"/>
  <c r="AF929" i="3"/>
  <c r="AF930" i="3"/>
  <c r="AF931" i="3"/>
  <c r="AF932" i="3"/>
  <c r="AF933" i="3"/>
  <c r="AF934" i="3"/>
  <c r="AF935" i="3"/>
  <c r="AF936" i="3"/>
  <c r="AF937" i="3"/>
  <c r="AF938" i="3"/>
  <c r="AF939" i="3"/>
  <c r="AF940" i="3"/>
  <c r="AF941" i="3"/>
  <c r="AF942" i="3"/>
  <c r="AF943" i="3"/>
  <c r="AF944" i="3"/>
  <c r="AF945" i="3"/>
  <c r="AF946" i="3"/>
  <c r="AF947" i="3"/>
  <c r="AF948" i="3"/>
  <c r="AF949" i="3"/>
  <c r="AF950" i="3"/>
  <c r="AF951" i="3"/>
  <c r="AF952" i="3"/>
  <c r="AF953" i="3"/>
  <c r="AF954" i="3"/>
  <c r="AF955" i="3"/>
  <c r="AF956" i="3"/>
  <c r="AF957" i="3"/>
  <c r="AF958" i="3"/>
  <c r="AF959" i="3"/>
  <c r="AF960" i="3"/>
  <c r="AF961" i="3"/>
  <c r="AF962" i="3"/>
  <c r="AF963" i="3"/>
  <c r="AF964" i="3"/>
  <c r="AF965" i="3"/>
  <c r="AF966" i="3"/>
  <c r="AF967" i="3"/>
  <c r="AF968" i="3"/>
  <c r="AF969" i="3"/>
  <c r="AF970" i="3"/>
  <c r="AF971" i="3"/>
  <c r="AF972" i="3"/>
  <c r="AF973" i="3"/>
  <c r="AF974" i="3"/>
  <c r="AF975" i="3"/>
  <c r="AF976" i="3"/>
  <c r="AF977" i="3"/>
  <c r="AF978" i="3"/>
  <c r="AF979" i="3"/>
  <c r="AF980" i="3"/>
  <c r="AF981" i="3"/>
  <c r="AF982" i="3"/>
  <c r="AF983" i="3"/>
  <c r="AF984" i="3"/>
  <c r="AF985" i="3"/>
  <c r="AF986" i="3"/>
  <c r="AF987" i="3"/>
  <c r="AF988" i="3"/>
  <c r="AF989" i="3"/>
  <c r="AF990" i="3"/>
  <c r="AF991" i="3"/>
  <c r="AF992" i="3"/>
  <c r="AF993" i="3"/>
  <c r="AF994" i="3"/>
  <c r="AF995" i="3"/>
  <c r="AF996" i="3"/>
  <c r="AF997" i="3"/>
  <c r="AF998" i="3"/>
  <c r="AF999" i="3"/>
  <c r="AF1000" i="3"/>
  <c r="AF1001" i="3"/>
  <c r="AF1002" i="3"/>
  <c r="AF1003" i="3"/>
  <c r="AF1004" i="3"/>
  <c r="AF1005" i="3"/>
  <c r="AF1006" i="3"/>
  <c r="AF1007" i="3"/>
  <c r="AF1008" i="3"/>
  <c r="AF1009" i="3"/>
  <c r="AF1010" i="3"/>
  <c r="AF1011" i="3"/>
  <c r="AF1012" i="3"/>
  <c r="AF1013" i="3"/>
  <c r="AF1014" i="3"/>
  <c r="AF1015" i="3"/>
  <c r="AF1016" i="3"/>
  <c r="AF1017" i="3"/>
  <c r="AF1018" i="3"/>
  <c r="AF1019" i="3"/>
  <c r="AF1020" i="3"/>
  <c r="AF1021" i="3"/>
  <c r="AF1022" i="3"/>
  <c r="AF1023" i="3"/>
  <c r="AF1024" i="3"/>
  <c r="AF1025" i="3"/>
  <c r="AF1026" i="3"/>
  <c r="AF1027" i="3"/>
  <c r="AF1028" i="3"/>
  <c r="AF1029" i="3"/>
  <c r="AF1030" i="3"/>
  <c r="AF1031" i="3"/>
  <c r="AF1032" i="3"/>
  <c r="AF1033" i="3"/>
  <c r="AF1034" i="3"/>
  <c r="AF1035" i="3"/>
  <c r="AF1036" i="3"/>
  <c r="AF1037" i="3"/>
  <c r="AF1038" i="3"/>
  <c r="AF1039" i="3"/>
  <c r="AF1040" i="3"/>
  <c r="AF1041" i="3"/>
  <c r="AF1042" i="3"/>
  <c r="AF1043" i="3"/>
  <c r="AF1044" i="3"/>
  <c r="AF1045" i="3"/>
  <c r="AF1046" i="3"/>
  <c r="AF1047" i="3"/>
  <c r="AF1048" i="3"/>
  <c r="AF1049" i="3"/>
  <c r="AF1050" i="3"/>
  <c r="AF1051" i="3"/>
  <c r="AF1052" i="3"/>
  <c r="AF1053" i="3"/>
  <c r="AF1054" i="3"/>
  <c r="AF1055" i="3"/>
  <c r="AF1056" i="3"/>
  <c r="AF1057" i="3"/>
  <c r="AF1058" i="3"/>
  <c r="AF1059" i="3"/>
  <c r="AF1060" i="3"/>
  <c r="AF1061" i="3"/>
  <c r="AF1062" i="3"/>
  <c r="AF1063" i="3"/>
  <c r="AF1064" i="3"/>
  <c r="AF1065" i="3"/>
  <c r="AF1066" i="3"/>
  <c r="AF1067" i="3"/>
  <c r="AF1068" i="3"/>
  <c r="AF1069" i="3"/>
  <c r="AF1070" i="3"/>
  <c r="AF1071" i="3"/>
  <c r="AF1072" i="3"/>
  <c r="AF1073" i="3"/>
  <c r="AF1074" i="3"/>
  <c r="AF1075" i="3"/>
  <c r="AF1076" i="3"/>
  <c r="AF1077" i="3"/>
  <c r="AF1078" i="3"/>
  <c r="AF1079" i="3"/>
  <c r="AF1080" i="3"/>
  <c r="AF1081" i="3"/>
  <c r="AF1082" i="3"/>
  <c r="AF1083" i="3"/>
  <c r="AF1084" i="3"/>
  <c r="AF1085" i="3"/>
  <c r="AF1086" i="3"/>
  <c r="AF1087" i="3"/>
  <c r="AF1088" i="3"/>
  <c r="AF1089" i="3"/>
  <c r="AF1090" i="3"/>
  <c r="AF1091" i="3"/>
  <c r="AF1092" i="3"/>
  <c r="AF1093" i="3"/>
  <c r="AF1094" i="3"/>
  <c r="AF1095" i="3"/>
  <c r="AF1096" i="3"/>
  <c r="AF1097" i="3"/>
  <c r="AF1098" i="3"/>
  <c r="AF1099" i="3"/>
  <c r="AF1100" i="3"/>
  <c r="AF1101" i="3"/>
  <c r="AF1102" i="3"/>
  <c r="AF1103" i="3"/>
  <c r="AF1104" i="3"/>
  <c r="AF1105" i="3"/>
  <c r="AF1106" i="3"/>
  <c r="AF1107" i="3"/>
  <c r="AF1108" i="3"/>
  <c r="AF1109" i="3"/>
  <c r="AF1110" i="3"/>
  <c r="AF1111" i="3"/>
  <c r="AF1112" i="3"/>
  <c r="AF1113" i="3"/>
  <c r="AF1114" i="3"/>
  <c r="AF1115" i="3"/>
  <c r="AF1116" i="3"/>
  <c r="AF1117" i="3"/>
  <c r="AF1118" i="3"/>
  <c r="AF1119" i="3"/>
  <c r="AF1120" i="3"/>
  <c r="AF1121" i="3"/>
  <c r="AF1122" i="3"/>
  <c r="AF1123" i="3"/>
  <c r="AF1124" i="3"/>
  <c r="AF1125" i="3"/>
  <c r="AF1126" i="3"/>
  <c r="AF1127" i="3"/>
  <c r="AF1128" i="3"/>
  <c r="AF1129" i="3"/>
  <c r="AF1130" i="3"/>
  <c r="AF1131" i="3"/>
  <c r="AF1132" i="3"/>
  <c r="AF1133" i="3"/>
  <c r="AF1134" i="3"/>
  <c r="AF1135" i="3"/>
  <c r="AF1136" i="3"/>
  <c r="AF1137" i="3"/>
  <c r="AF1138" i="3"/>
  <c r="AF1139" i="3"/>
  <c r="AF1140" i="3"/>
  <c r="AF1141" i="3"/>
  <c r="AF1142" i="3"/>
  <c r="AF1143" i="3"/>
  <c r="AF1144" i="3"/>
  <c r="AF1145" i="3"/>
  <c r="AF1146" i="3"/>
  <c r="AF1147" i="3"/>
  <c r="AF1148" i="3"/>
  <c r="AF1149" i="3"/>
  <c r="AF1150" i="3"/>
  <c r="AF1151" i="3"/>
  <c r="AF1152" i="3"/>
  <c r="AF1153" i="3"/>
  <c r="AF1154" i="3"/>
  <c r="AF1155" i="3"/>
  <c r="AF1156" i="3"/>
  <c r="AF1157" i="3"/>
  <c r="AF1158" i="3"/>
  <c r="AF1159" i="3"/>
  <c r="AF1160" i="3"/>
  <c r="AF1161" i="3"/>
  <c r="AF1162" i="3"/>
  <c r="AF1163" i="3"/>
  <c r="AF1164" i="3"/>
  <c r="AF1165" i="3"/>
  <c r="AF1166" i="3"/>
  <c r="AF1167" i="3"/>
  <c r="AF1168" i="3"/>
  <c r="AF1169" i="3"/>
  <c r="AF1170" i="3"/>
  <c r="AF1171" i="3"/>
  <c r="AF1172" i="3"/>
  <c r="AF1173" i="3"/>
  <c r="AF1174" i="3"/>
  <c r="AF1175" i="3"/>
  <c r="AF1176" i="3"/>
  <c r="AF1177" i="3"/>
  <c r="AF1178" i="3"/>
  <c r="AF1179" i="3"/>
  <c r="AF1180" i="3"/>
  <c r="AF1181" i="3"/>
  <c r="AF1182" i="3"/>
  <c r="AF1183" i="3"/>
  <c r="AF1184" i="3"/>
  <c r="AF1185" i="3"/>
  <c r="AF1186" i="3"/>
  <c r="AF1187" i="3"/>
  <c r="AF1188" i="3"/>
  <c r="AF1189" i="3"/>
  <c r="AF1190" i="3"/>
  <c r="AF1191" i="3"/>
  <c r="AF1192" i="3"/>
  <c r="AF1193" i="3"/>
  <c r="AF1194" i="3"/>
  <c r="AF1195" i="3"/>
  <c r="AF1196" i="3"/>
  <c r="AF1197" i="3"/>
  <c r="AF1198" i="3"/>
  <c r="AF1199" i="3"/>
  <c r="AF1200" i="3"/>
  <c r="AF1201" i="3"/>
  <c r="AF1202" i="3"/>
  <c r="AF1203" i="3"/>
  <c r="AF1204" i="3"/>
  <c r="AF1205" i="3"/>
  <c r="AF1206" i="3"/>
  <c r="AF1207" i="3"/>
  <c r="AF1208" i="3"/>
  <c r="AF1209" i="3"/>
  <c r="AF1210" i="3"/>
  <c r="AF1211" i="3"/>
  <c r="AF1212" i="3"/>
  <c r="AF1213" i="3"/>
  <c r="AF1214" i="3"/>
  <c r="AF1215" i="3"/>
  <c r="AF1216" i="3"/>
  <c r="AF1217" i="3"/>
  <c r="AF1218" i="3"/>
  <c r="AF1219" i="3"/>
  <c r="AF1220" i="3"/>
  <c r="AF1221" i="3"/>
  <c r="AF1222" i="3"/>
  <c r="AF1223" i="3"/>
  <c r="AF1224" i="3"/>
  <c r="AF1225" i="3"/>
  <c r="AF1226" i="3"/>
  <c r="AF1227" i="3"/>
  <c r="AF1228" i="3"/>
  <c r="AF1229" i="3"/>
  <c r="AF1230" i="3"/>
  <c r="AF1231" i="3"/>
  <c r="AF1232" i="3"/>
  <c r="AF1233" i="3"/>
  <c r="AF1234" i="3"/>
  <c r="AF1235" i="3"/>
  <c r="AF1236" i="3"/>
  <c r="AF1237" i="3"/>
  <c r="AF1238" i="3"/>
  <c r="AF1239" i="3"/>
  <c r="AF1240" i="3"/>
  <c r="AF1241" i="3"/>
  <c r="AF1242" i="3"/>
  <c r="AF1243" i="3"/>
  <c r="AF1244" i="3"/>
  <c r="AF1245" i="3"/>
  <c r="AF1246" i="3"/>
  <c r="AF1247" i="3"/>
  <c r="AF1248" i="3"/>
  <c r="AF1249" i="3"/>
  <c r="AF1250" i="3"/>
  <c r="AF1251" i="3"/>
  <c r="AF1252" i="3"/>
  <c r="AF1253" i="3"/>
  <c r="AF1254" i="3"/>
  <c r="AF1255" i="3"/>
  <c r="AF1256" i="3"/>
  <c r="AF1257" i="3"/>
  <c r="AF1258" i="3"/>
  <c r="AF1259" i="3"/>
  <c r="AF1260" i="3"/>
  <c r="AF1261" i="3"/>
  <c r="AF1262" i="3"/>
  <c r="AF1263" i="3"/>
  <c r="AF1264" i="3"/>
  <c r="AF1265" i="3"/>
  <c r="AF1266" i="3"/>
  <c r="AF1267" i="3"/>
  <c r="AF1268" i="3"/>
  <c r="AF1269" i="3"/>
  <c r="AF1270" i="3"/>
  <c r="AF1271" i="3"/>
  <c r="AF1272" i="3"/>
  <c r="AF1273" i="3"/>
  <c r="AF1274" i="3"/>
  <c r="AF1275" i="3"/>
  <c r="AF1276" i="3"/>
  <c r="AF1277" i="3"/>
  <c r="AF1278" i="3"/>
  <c r="AF1279" i="3"/>
  <c r="AF1280" i="3"/>
  <c r="AF1281" i="3"/>
  <c r="AF1282" i="3"/>
  <c r="AF1283" i="3"/>
  <c r="AF1284" i="3"/>
  <c r="AF1285" i="3"/>
  <c r="AF1286" i="3"/>
  <c r="AF1287" i="3"/>
  <c r="AF1288" i="3"/>
  <c r="AF1289" i="3"/>
  <c r="AF1290" i="3"/>
  <c r="AF1291" i="3"/>
  <c r="AF1292" i="3"/>
  <c r="AF1293" i="3"/>
  <c r="AF1294" i="3"/>
  <c r="AF1295" i="3"/>
  <c r="AF1296" i="3"/>
  <c r="AF1297" i="3"/>
  <c r="AF1298" i="3"/>
  <c r="AF1299" i="3"/>
  <c r="AF1300" i="3"/>
  <c r="AF1301" i="3"/>
  <c r="AF1302" i="3"/>
  <c r="AF1303" i="3"/>
  <c r="AF1304" i="3"/>
  <c r="AF1305" i="3"/>
  <c r="AF1306" i="3"/>
  <c r="AF1307" i="3"/>
  <c r="AF1308" i="3"/>
  <c r="AF1309" i="3"/>
  <c r="AF1310" i="3"/>
  <c r="AF1311" i="3"/>
  <c r="AF1312" i="3"/>
  <c r="AF1313" i="3"/>
  <c r="AF1314" i="3"/>
  <c r="AF1315" i="3"/>
  <c r="AF1316" i="3"/>
  <c r="AF1317" i="3"/>
  <c r="AF1318" i="3"/>
  <c r="AF1319" i="3"/>
  <c r="AF1320" i="3"/>
  <c r="AF1321" i="3"/>
  <c r="AF1322" i="3"/>
  <c r="AF1323" i="3"/>
  <c r="AF1324" i="3"/>
  <c r="AF1325" i="3"/>
  <c r="AF1326" i="3"/>
  <c r="AF1327" i="3"/>
  <c r="AF1328" i="3"/>
  <c r="AF1329" i="3"/>
  <c r="AF1330" i="3"/>
  <c r="AF1331" i="3"/>
  <c r="AF1332" i="3"/>
  <c r="AF1333" i="3"/>
  <c r="AF1334" i="3"/>
  <c r="AF1335" i="3"/>
  <c r="AF1336" i="3"/>
  <c r="AF1337" i="3"/>
  <c r="AF1338" i="3"/>
  <c r="AF1339" i="3"/>
  <c r="AF1340" i="3"/>
  <c r="AF1341" i="3"/>
  <c r="AF1342" i="3"/>
  <c r="AF1343" i="3"/>
  <c r="AF1344" i="3"/>
  <c r="AF1345" i="3"/>
  <c r="AF1346" i="3"/>
  <c r="AF1347" i="3"/>
  <c r="AF1348" i="3"/>
  <c r="AF1349" i="3"/>
  <c r="AF1350" i="3"/>
  <c r="AF1351" i="3"/>
  <c r="AF1352" i="3"/>
  <c r="AF1353" i="3"/>
  <c r="AF1354" i="3"/>
  <c r="AF1355" i="3"/>
  <c r="AF1356" i="3"/>
  <c r="AF1357" i="3"/>
  <c r="AF1358" i="3"/>
  <c r="AF1359" i="3"/>
  <c r="AF1360" i="3"/>
  <c r="AF1361" i="3"/>
  <c r="AF1362" i="3"/>
  <c r="AF1363" i="3"/>
  <c r="AF1364" i="3"/>
  <c r="AF1365" i="3"/>
  <c r="AF1366" i="3"/>
  <c r="AF1367" i="3"/>
  <c r="AF1368" i="3"/>
  <c r="AF1369" i="3"/>
  <c r="AF1370" i="3"/>
  <c r="AF1371" i="3"/>
  <c r="AF1372" i="3"/>
  <c r="AF1373" i="3"/>
  <c r="AF1374" i="3"/>
  <c r="AF1375" i="3"/>
  <c r="AF1376" i="3"/>
  <c r="AF1377" i="3"/>
  <c r="AF1378" i="3"/>
  <c r="AF1379" i="3"/>
  <c r="AF1380" i="3"/>
  <c r="AF1381" i="3"/>
  <c r="AF1382" i="3"/>
  <c r="AF1383" i="3"/>
  <c r="AF1384" i="3"/>
  <c r="AF1385" i="3"/>
  <c r="AF1386" i="3"/>
  <c r="AF1387" i="3"/>
  <c r="AF1388" i="3"/>
  <c r="AF1389" i="3"/>
  <c r="AF1390" i="3"/>
  <c r="AF1391" i="3"/>
  <c r="AF1392" i="3"/>
  <c r="AF1393" i="3"/>
  <c r="AF1394" i="3"/>
  <c r="AF1395" i="3"/>
  <c r="AF1396" i="3"/>
  <c r="AF1397" i="3"/>
  <c r="AF1398" i="3"/>
  <c r="AF1399" i="3"/>
  <c r="AF1400" i="3"/>
  <c r="AF1401" i="3"/>
  <c r="AF1402" i="3"/>
  <c r="AF1403" i="3"/>
  <c r="AF1404" i="3"/>
  <c r="AF1405" i="3"/>
  <c r="AF1406" i="3"/>
  <c r="AF1407" i="3"/>
  <c r="AF1408" i="3"/>
  <c r="AF1409" i="3"/>
  <c r="AF1410" i="3"/>
  <c r="AF1411" i="3"/>
  <c r="AF1412" i="3"/>
  <c r="AF1413" i="3"/>
  <c r="AF1414" i="3"/>
  <c r="AF1415" i="3"/>
  <c r="AF1416" i="3"/>
  <c r="AF1417" i="3"/>
  <c r="AF1418" i="3"/>
  <c r="AF1419" i="3"/>
  <c r="AF1420" i="3"/>
  <c r="AF1421" i="3"/>
  <c r="AF1422" i="3"/>
  <c r="AF1423" i="3"/>
  <c r="AF1424" i="3"/>
  <c r="AF1425" i="3"/>
  <c r="AF1426" i="3"/>
  <c r="AF1427" i="3"/>
  <c r="AF1428" i="3"/>
  <c r="AF1429" i="3"/>
  <c r="AF1430" i="3"/>
  <c r="AF1431" i="3"/>
  <c r="AF1432" i="3"/>
  <c r="AF1433" i="3"/>
  <c r="AF1434" i="3"/>
  <c r="AF1435" i="3"/>
  <c r="AF1436" i="3"/>
  <c r="AF1437" i="3"/>
  <c r="AF1438" i="3"/>
  <c r="AF1439" i="3"/>
  <c r="AF1440" i="3"/>
  <c r="AF1441" i="3"/>
  <c r="AF1442" i="3"/>
  <c r="AF1443" i="3"/>
  <c r="AF1444" i="3"/>
  <c r="AF1445" i="3"/>
  <c r="AF1446" i="3"/>
  <c r="AF1447" i="3"/>
  <c r="AF1448" i="3"/>
  <c r="AF1449" i="3"/>
  <c r="AF1450" i="3"/>
  <c r="AF1451" i="3"/>
  <c r="AF1452" i="3"/>
  <c r="AF1453" i="3"/>
  <c r="AF1454" i="3"/>
  <c r="AF1455" i="3"/>
  <c r="AF1456" i="3"/>
  <c r="AF1457" i="3"/>
  <c r="AF1458" i="3"/>
  <c r="AF1459" i="3"/>
  <c r="AF1460" i="3"/>
  <c r="AF1461" i="3"/>
  <c r="AF1462" i="3"/>
  <c r="AF1463" i="3"/>
  <c r="AF1464" i="3"/>
  <c r="AF1465" i="3"/>
  <c r="AF1466" i="3"/>
  <c r="AF1467" i="3"/>
  <c r="AF1468" i="3"/>
  <c r="AF1469" i="3"/>
  <c r="AF1470" i="3"/>
  <c r="AF1471" i="3"/>
  <c r="AF1472" i="3"/>
  <c r="AF1473" i="3"/>
  <c r="AF1474" i="3"/>
  <c r="AF1475" i="3"/>
  <c r="AF1476" i="3"/>
  <c r="AF1477" i="3"/>
  <c r="AF1478" i="3"/>
  <c r="AF1479" i="3"/>
  <c r="AF1480" i="3"/>
  <c r="AF1481" i="3"/>
  <c r="AF1482" i="3"/>
  <c r="AF1483" i="3"/>
  <c r="AF1484" i="3"/>
  <c r="AF1485" i="3"/>
  <c r="AF1486" i="3"/>
  <c r="AF1487" i="3"/>
  <c r="AF1488" i="3"/>
  <c r="AF1489" i="3"/>
  <c r="AF1490" i="3"/>
  <c r="AF1491" i="3"/>
  <c r="AF1492" i="3"/>
  <c r="AF1493" i="3"/>
  <c r="AF1494" i="3"/>
  <c r="AF1495" i="3"/>
  <c r="AF1496" i="3"/>
  <c r="AF1497" i="3"/>
  <c r="AF1498" i="3"/>
  <c r="AF1499" i="3"/>
  <c r="AF1500" i="3"/>
  <c r="AF1501" i="3"/>
  <c r="AF1502" i="3"/>
  <c r="AF1503" i="3"/>
  <c r="AF1504" i="3"/>
  <c r="AF1505" i="3"/>
  <c r="AF1506" i="3"/>
  <c r="AF1507" i="3"/>
  <c r="AF1508" i="3"/>
  <c r="AF1509" i="3"/>
  <c r="AF1510" i="3"/>
  <c r="AF1511" i="3"/>
  <c r="AF1512" i="3"/>
  <c r="AF1513" i="3"/>
  <c r="AF1514" i="3"/>
  <c r="AF1515" i="3"/>
  <c r="AF1516" i="3"/>
  <c r="AF1517" i="3"/>
  <c r="AF1518" i="3"/>
  <c r="AF1519" i="3"/>
  <c r="AF1520" i="3"/>
  <c r="AF1521" i="3"/>
  <c r="AF1522" i="3"/>
  <c r="AF1523" i="3"/>
  <c r="AF1524" i="3"/>
  <c r="AF1525" i="3"/>
  <c r="AF1526" i="3"/>
  <c r="AF1527" i="3"/>
  <c r="AF1528" i="3"/>
  <c r="AF1529" i="3"/>
  <c r="AF1530" i="3"/>
  <c r="AF1531" i="3"/>
  <c r="AF1532" i="3"/>
  <c r="AF1533" i="3"/>
  <c r="AF1534" i="3"/>
  <c r="AF1535" i="3"/>
  <c r="AF1536" i="3"/>
  <c r="AF1537" i="3"/>
  <c r="AF1538" i="3"/>
  <c r="AF1539" i="3"/>
  <c r="AF1540" i="3"/>
  <c r="AF1541" i="3"/>
  <c r="AF1542" i="3"/>
  <c r="AF1543" i="3"/>
  <c r="AF1544" i="3"/>
  <c r="AF1545" i="3"/>
  <c r="AF1546" i="3"/>
  <c r="AF1547" i="3"/>
  <c r="AF1548" i="3"/>
  <c r="AF1549" i="3"/>
  <c r="AF1550" i="3"/>
  <c r="AF1551" i="3"/>
  <c r="AF1552" i="3"/>
  <c r="AF1553" i="3"/>
  <c r="AF1554" i="3"/>
  <c r="AF1555" i="3"/>
  <c r="AF1556" i="3"/>
  <c r="AF1557" i="3"/>
  <c r="AF1558" i="3"/>
  <c r="AF1559" i="3"/>
  <c r="AF1560" i="3"/>
  <c r="AF1561" i="3"/>
  <c r="AF1562" i="3"/>
  <c r="AF1563" i="3"/>
  <c r="AF1564" i="3"/>
  <c r="AF1565" i="3"/>
  <c r="AF1566" i="3"/>
  <c r="AF1567" i="3"/>
  <c r="AF1568" i="3"/>
  <c r="AF1569" i="3"/>
  <c r="AF1570" i="3"/>
  <c r="AF1571" i="3"/>
  <c r="AF1572" i="3"/>
  <c r="AF1573" i="3"/>
  <c r="AF1574" i="3"/>
  <c r="AF1575" i="3"/>
  <c r="AF1576" i="3"/>
  <c r="AF1577" i="3"/>
  <c r="AF1578" i="3"/>
  <c r="AF1579" i="3"/>
  <c r="AF1580" i="3"/>
  <c r="AF1581" i="3"/>
  <c r="AF1582" i="3"/>
  <c r="AF1583" i="3"/>
  <c r="AF1584" i="3"/>
  <c r="AF1585" i="3"/>
  <c r="AF1586" i="3"/>
  <c r="AF1587" i="3"/>
  <c r="AF1588" i="3"/>
  <c r="AF1589" i="3"/>
  <c r="AF1590" i="3"/>
  <c r="AF1591" i="3"/>
  <c r="AF1592" i="3"/>
  <c r="AF1593" i="3"/>
  <c r="AF1594" i="3"/>
  <c r="AF1595" i="3"/>
  <c r="AF1596" i="3"/>
  <c r="AF1597" i="3"/>
  <c r="AF1598" i="3"/>
  <c r="AF1599" i="3"/>
  <c r="AF1600" i="3"/>
  <c r="AF1601" i="3"/>
  <c r="AF1602" i="3"/>
  <c r="AF1603" i="3"/>
  <c r="AF1604" i="3"/>
  <c r="AF1605" i="3"/>
  <c r="AF1606" i="3"/>
  <c r="AF1607" i="3"/>
  <c r="AF1608" i="3"/>
  <c r="AF1609" i="3"/>
  <c r="AF1610" i="3"/>
  <c r="AF1611" i="3"/>
  <c r="AF1612" i="3"/>
  <c r="AF1613" i="3"/>
  <c r="AF1614" i="3"/>
  <c r="AF1615" i="3"/>
  <c r="AF1616" i="3"/>
  <c r="AF1617" i="3"/>
  <c r="AF1618" i="3"/>
  <c r="AF1619" i="3"/>
  <c r="AF1620" i="3"/>
  <c r="AF1621" i="3"/>
  <c r="AF1622" i="3"/>
  <c r="AF1623" i="3"/>
  <c r="AF1624" i="3"/>
  <c r="AF1625" i="3"/>
  <c r="AF1626" i="3"/>
  <c r="AF1627" i="3"/>
  <c r="AF1628" i="3"/>
  <c r="AF1629" i="3"/>
  <c r="AF1630" i="3"/>
  <c r="AF1631" i="3"/>
  <c r="AF1632" i="3"/>
  <c r="AF1633" i="3"/>
  <c r="AF1634" i="3"/>
  <c r="AF1635" i="3"/>
  <c r="AF1636" i="3"/>
  <c r="AF1637" i="3"/>
  <c r="AF1638" i="3"/>
  <c r="AF1639" i="3"/>
  <c r="AF1640" i="3"/>
  <c r="AF1641" i="3"/>
  <c r="AF1642" i="3"/>
  <c r="AF1643" i="3"/>
  <c r="AF1644" i="3"/>
  <c r="AF1645" i="3"/>
  <c r="AF1646" i="3"/>
  <c r="AF1647" i="3"/>
  <c r="AF1648" i="3"/>
  <c r="AF1649" i="3"/>
  <c r="AF1650" i="3"/>
  <c r="AF1651" i="3"/>
  <c r="AF1652" i="3"/>
  <c r="AF1653" i="3"/>
  <c r="AF1654" i="3"/>
  <c r="AF1655" i="3"/>
  <c r="AF1656" i="3"/>
  <c r="AF1657" i="3"/>
  <c r="AF1658" i="3"/>
  <c r="AF1659" i="3"/>
  <c r="AF1660" i="3"/>
  <c r="AF1661" i="3"/>
  <c r="AF1662" i="3"/>
  <c r="AF1663" i="3"/>
  <c r="AF1664" i="3"/>
  <c r="AF1665" i="3"/>
  <c r="AF1666" i="3"/>
  <c r="AF1667" i="3"/>
  <c r="AF1668" i="3"/>
  <c r="AF1669" i="3"/>
  <c r="AF1670" i="3"/>
  <c r="AF1671" i="3"/>
  <c r="AF1672" i="3"/>
  <c r="AF1673" i="3"/>
  <c r="AF1674" i="3"/>
  <c r="AF1675" i="3"/>
  <c r="AF1676" i="3"/>
  <c r="AF1677" i="3"/>
  <c r="AF1678" i="3"/>
  <c r="AF1679" i="3"/>
  <c r="AF1680" i="3"/>
  <c r="AF1681" i="3"/>
  <c r="AF1682" i="3"/>
  <c r="AF1683" i="3"/>
  <c r="AF1684" i="3"/>
  <c r="AF1685" i="3"/>
  <c r="AF1686" i="3"/>
  <c r="AF1687" i="3"/>
  <c r="AF1688" i="3"/>
  <c r="AF1689" i="3"/>
  <c r="AF1690" i="3"/>
  <c r="AF1691" i="3"/>
  <c r="AF1692" i="3"/>
  <c r="AF1693" i="3"/>
  <c r="AF1694" i="3"/>
  <c r="AF1695" i="3"/>
  <c r="AF1696" i="3"/>
  <c r="AF1697" i="3"/>
  <c r="AF1698" i="3"/>
  <c r="AF1699" i="3"/>
  <c r="AF1700" i="3"/>
  <c r="AF1701" i="3"/>
  <c r="AF1702" i="3"/>
  <c r="AF1703" i="3"/>
  <c r="AF1704" i="3"/>
  <c r="AF1705" i="3"/>
  <c r="AF1706" i="3"/>
  <c r="AF1707" i="3"/>
  <c r="AF1708" i="3"/>
  <c r="AF1709" i="3"/>
  <c r="AF1710" i="3"/>
  <c r="AF1711" i="3"/>
  <c r="AF1712" i="3"/>
  <c r="AF1713" i="3"/>
  <c r="AF1714" i="3"/>
  <c r="AF1715" i="3"/>
  <c r="AF1716" i="3"/>
  <c r="AF1717" i="3"/>
  <c r="AF1718" i="3"/>
  <c r="AF1719" i="3"/>
  <c r="AF1720" i="3"/>
  <c r="AF1721" i="3"/>
  <c r="AF1722" i="3"/>
  <c r="AF1723" i="3"/>
  <c r="AF1724" i="3"/>
  <c r="AF1725" i="3"/>
  <c r="AF1726" i="3"/>
  <c r="AF1727" i="3"/>
  <c r="AF1728" i="3"/>
  <c r="AF1729" i="3"/>
  <c r="AF1730" i="3"/>
  <c r="AF1731" i="3"/>
  <c r="AF1732" i="3"/>
  <c r="AF1733" i="3"/>
  <c r="AF1734" i="3"/>
  <c r="AF1735" i="3"/>
  <c r="AF1736" i="3"/>
  <c r="AF1737" i="3"/>
  <c r="AF1738" i="3"/>
  <c r="AF1739" i="3"/>
  <c r="AF1740" i="3"/>
  <c r="AF1741" i="3"/>
  <c r="AF1742" i="3"/>
  <c r="AF1743" i="3"/>
  <c r="AF1744" i="3"/>
  <c r="AF1745" i="3"/>
  <c r="AF1746" i="3"/>
  <c r="AF1747" i="3"/>
  <c r="AF1748" i="3"/>
  <c r="AF1749" i="3"/>
  <c r="AF1750" i="3"/>
  <c r="AF1751" i="3"/>
  <c r="AF1752" i="3"/>
  <c r="AF1753" i="3"/>
  <c r="AF1754" i="3"/>
  <c r="AF1755" i="3"/>
  <c r="AF1756" i="3"/>
  <c r="AF1757" i="3"/>
  <c r="AF1758" i="3"/>
  <c r="AF1759" i="3"/>
  <c r="AF1760" i="3"/>
  <c r="AF1761" i="3"/>
  <c r="AF1762" i="3"/>
  <c r="AF1763" i="3"/>
  <c r="AF1764" i="3"/>
  <c r="AF1765" i="3"/>
  <c r="AF1766" i="3"/>
  <c r="AF1767" i="3"/>
  <c r="AF1768" i="3"/>
  <c r="AF1769" i="3"/>
  <c r="AF1770" i="3"/>
  <c r="AF1771" i="3"/>
  <c r="AF1772" i="3"/>
  <c r="AF1773" i="3"/>
  <c r="AF1774" i="3"/>
  <c r="AF1775" i="3"/>
  <c r="AF1776" i="3"/>
  <c r="AF1777" i="3"/>
  <c r="AF1778" i="3"/>
  <c r="AF1779" i="3"/>
  <c r="AF1780" i="3"/>
  <c r="AF1781" i="3"/>
  <c r="AF1782" i="3"/>
  <c r="AF1783" i="3"/>
  <c r="AF1784" i="3"/>
  <c r="AF1785" i="3"/>
  <c r="AF1786" i="3"/>
  <c r="AF1787" i="3"/>
  <c r="AF1788" i="3"/>
  <c r="AF1789" i="3"/>
  <c r="AF1790" i="3"/>
  <c r="AF1791" i="3"/>
  <c r="AF1792" i="3"/>
  <c r="AF1793" i="3"/>
  <c r="AF1794" i="3"/>
  <c r="AF1795" i="3"/>
  <c r="AF1796" i="3"/>
  <c r="AF1797" i="3"/>
  <c r="AF1798" i="3"/>
  <c r="AF1799" i="3"/>
  <c r="AF1800" i="3"/>
  <c r="AF1801" i="3"/>
  <c r="AF1802" i="3"/>
  <c r="AF1803" i="3"/>
  <c r="AF1804" i="3"/>
  <c r="AF1805" i="3"/>
  <c r="AF1806" i="3"/>
  <c r="AF1807" i="3"/>
  <c r="AF1808" i="3"/>
  <c r="AF1809" i="3"/>
  <c r="AF1810" i="3"/>
  <c r="AF1811" i="3"/>
  <c r="AF1812" i="3"/>
  <c r="AF1813" i="3"/>
  <c r="AF1814" i="3"/>
  <c r="AF1815" i="3"/>
  <c r="AF1816" i="3"/>
  <c r="AF1817" i="3"/>
  <c r="AF1818" i="3"/>
  <c r="AF1819" i="3"/>
  <c r="AF1820" i="3"/>
  <c r="AF1821" i="3"/>
  <c r="AF1822" i="3"/>
  <c r="AF1823" i="3"/>
  <c r="AF1824" i="3"/>
  <c r="AF1825" i="3"/>
  <c r="AF1826" i="3"/>
  <c r="AF1827" i="3"/>
  <c r="AF1828" i="3"/>
  <c r="AF1829" i="3"/>
  <c r="AF1830" i="3"/>
  <c r="AF1831" i="3"/>
  <c r="AF1832" i="3"/>
  <c r="AF1833" i="3"/>
  <c r="AF1834" i="3"/>
  <c r="AF1835" i="3"/>
  <c r="AF1836" i="3"/>
  <c r="AF1837" i="3"/>
  <c r="AF1838" i="3"/>
  <c r="AF1839" i="3"/>
  <c r="AF1840" i="3"/>
  <c r="AF1841" i="3"/>
  <c r="AF1842" i="3"/>
  <c r="AF1843" i="3"/>
  <c r="AF1844" i="3"/>
  <c r="AF1845" i="3"/>
  <c r="AF1846" i="3"/>
  <c r="AF1847" i="3"/>
  <c r="AF1848" i="3"/>
  <c r="AF1849" i="3"/>
  <c r="AF1850" i="3"/>
  <c r="AF1851" i="3"/>
  <c r="AF1852" i="3"/>
  <c r="AF1853" i="3"/>
  <c r="AF1854" i="3"/>
  <c r="AF1855" i="3"/>
  <c r="AF1856" i="3"/>
  <c r="AF1857" i="3"/>
  <c r="AF1858" i="3"/>
  <c r="AF1859" i="3"/>
  <c r="AF1860" i="3"/>
  <c r="AF1861" i="3"/>
  <c r="AF1862" i="3"/>
  <c r="AF1863" i="3"/>
  <c r="AF1864" i="3"/>
  <c r="AF1865" i="3"/>
  <c r="AF1866" i="3"/>
  <c r="AF1867" i="3"/>
  <c r="AF1868" i="3"/>
  <c r="AF1869" i="3"/>
  <c r="AF1870" i="3"/>
  <c r="AF1871" i="3"/>
  <c r="AF1872" i="3"/>
  <c r="AF1873" i="3"/>
  <c r="AF1874" i="3"/>
  <c r="AF1875" i="3"/>
  <c r="AF1876" i="3"/>
  <c r="AF1877" i="3"/>
  <c r="AF1878" i="3"/>
  <c r="AF1879" i="3"/>
  <c r="AF1880" i="3"/>
  <c r="AF1881" i="3"/>
  <c r="AF1882" i="3"/>
  <c r="AF1883" i="3"/>
  <c r="AF1884" i="3"/>
  <c r="AF1885" i="3"/>
  <c r="AF1886" i="3"/>
  <c r="AF1887" i="3"/>
  <c r="AF1888" i="3"/>
  <c r="AF1889" i="3"/>
  <c r="AF1890" i="3"/>
  <c r="AF1891" i="3"/>
  <c r="AF1892" i="3"/>
  <c r="AF1893" i="3"/>
  <c r="AF1894" i="3"/>
  <c r="AF1895" i="3"/>
  <c r="AF1896" i="3"/>
  <c r="AF1897" i="3"/>
  <c r="AF1898" i="3"/>
  <c r="AF1899" i="3"/>
  <c r="AF1900" i="3"/>
  <c r="AF1901" i="3"/>
  <c r="AF1902" i="3"/>
  <c r="AF1903" i="3"/>
  <c r="AF1904" i="3"/>
  <c r="AF1905" i="3"/>
  <c r="AF1906" i="3"/>
  <c r="AF1907" i="3"/>
  <c r="AF1908" i="3"/>
  <c r="AF1909" i="3"/>
  <c r="AF1910" i="3"/>
  <c r="AF1911" i="3"/>
  <c r="AF1912" i="3"/>
  <c r="AF1913" i="3"/>
  <c r="AF1914" i="3"/>
  <c r="AF1915" i="3"/>
  <c r="AF1916" i="3"/>
  <c r="AF1917" i="3"/>
  <c r="AF1918" i="3"/>
  <c r="AF1919" i="3"/>
  <c r="AF1920" i="3"/>
  <c r="AF1921" i="3"/>
  <c r="AF1922" i="3"/>
  <c r="AF1923" i="3"/>
  <c r="AF1924" i="3"/>
  <c r="AF1925" i="3"/>
  <c r="AF1926" i="3"/>
  <c r="AF1927" i="3"/>
  <c r="AF1928" i="3"/>
  <c r="AF1929" i="3"/>
  <c r="AF1930" i="3"/>
  <c r="AF1931" i="3"/>
  <c r="AF1932" i="3"/>
  <c r="AF1933" i="3"/>
  <c r="AF1934" i="3"/>
  <c r="AF1935" i="3"/>
  <c r="AF1936" i="3"/>
  <c r="AF1937" i="3"/>
  <c r="AF1938" i="3"/>
  <c r="AF1939" i="3"/>
  <c r="AF1940" i="3"/>
  <c r="AF1941" i="3"/>
  <c r="AF1942" i="3"/>
  <c r="AF1943" i="3"/>
  <c r="AF1944" i="3"/>
  <c r="AF1945" i="3"/>
  <c r="AF1946" i="3"/>
  <c r="AF1947" i="3"/>
  <c r="AF1948" i="3"/>
  <c r="AF1949" i="3"/>
  <c r="AF1950" i="3"/>
  <c r="AF1951" i="3"/>
  <c r="AF1952" i="3"/>
  <c r="AF1953" i="3"/>
  <c r="AF1954" i="3"/>
  <c r="AF1955" i="3"/>
  <c r="AF1956" i="3"/>
  <c r="AF1957" i="3"/>
  <c r="AF1958" i="3"/>
  <c r="AF1959" i="3"/>
  <c r="AF1960" i="3"/>
  <c r="AF1961" i="3"/>
  <c r="AF1962" i="3"/>
  <c r="AF1963" i="3"/>
  <c r="AF1964" i="3"/>
  <c r="AF1965" i="3"/>
  <c r="AF1966" i="3"/>
  <c r="AF1967" i="3"/>
  <c r="AF1968" i="3"/>
  <c r="AF1969" i="3"/>
  <c r="AF1970" i="3"/>
  <c r="AF1971" i="3"/>
  <c r="AF1972" i="3"/>
  <c r="AF1973" i="3"/>
  <c r="AF1974" i="3"/>
  <c r="AF1975" i="3"/>
  <c r="AF1976" i="3"/>
  <c r="AF1977" i="3"/>
  <c r="AF1978" i="3"/>
  <c r="AF1979" i="3"/>
  <c r="AF1980" i="3"/>
  <c r="AF1981" i="3"/>
  <c r="AF1982" i="3"/>
  <c r="AF1983" i="3"/>
  <c r="AF1984" i="3"/>
  <c r="AF1985" i="3"/>
  <c r="AF1986" i="3"/>
  <c r="AF1987" i="3"/>
  <c r="AF1988" i="3"/>
  <c r="AF1989" i="3"/>
  <c r="AF1990" i="3"/>
  <c r="AF1991" i="3"/>
  <c r="AF1992" i="3"/>
  <c r="AF1993" i="3"/>
  <c r="AF1994" i="3"/>
  <c r="AF1995" i="3"/>
  <c r="AF1996" i="3"/>
  <c r="AF1997" i="3"/>
  <c r="AF1998" i="3"/>
  <c r="AF1999" i="3"/>
  <c r="AF2000" i="3"/>
  <c r="AF2001" i="3"/>
  <c r="AF2002" i="3"/>
  <c r="AF2003" i="3"/>
  <c r="AF2004" i="3"/>
  <c r="AF2005" i="3"/>
  <c r="AF2006" i="3"/>
  <c r="AF2007" i="3"/>
  <c r="AF2008" i="3"/>
  <c r="AF2009" i="3"/>
  <c r="AF2010" i="3"/>
  <c r="AF2011" i="3"/>
  <c r="AF2012" i="3"/>
  <c r="AF2013" i="3"/>
  <c r="AF2014" i="3"/>
  <c r="AF2015" i="3"/>
  <c r="AF2016" i="3"/>
  <c r="AF2017" i="3"/>
  <c r="AF2018" i="3"/>
  <c r="AF2019" i="3"/>
  <c r="AF2020" i="3"/>
  <c r="AF2021" i="3"/>
  <c r="AF2022" i="3"/>
  <c r="AF2023" i="3"/>
  <c r="AF2024" i="3"/>
  <c r="AF2025" i="3"/>
  <c r="AF2026" i="3"/>
  <c r="AF2027" i="3"/>
  <c r="AF2028" i="3"/>
  <c r="AF2029" i="3"/>
  <c r="AF2030" i="3"/>
  <c r="AF2031" i="3"/>
  <c r="AF2032" i="3"/>
  <c r="AF2033" i="3"/>
  <c r="AF2034" i="3"/>
  <c r="AF2035" i="3"/>
  <c r="AF2036" i="3"/>
  <c r="AF2037" i="3"/>
  <c r="AF2038" i="3"/>
  <c r="AF2039" i="3"/>
  <c r="AF2040" i="3"/>
  <c r="AF2041" i="3"/>
  <c r="AF2042" i="3"/>
  <c r="AF2043" i="3"/>
  <c r="AF2044" i="3"/>
  <c r="AF2045" i="3"/>
  <c r="AF2046" i="3"/>
  <c r="AF2047" i="3"/>
  <c r="AF2048" i="3"/>
  <c r="AF2049" i="3"/>
  <c r="AF2050" i="3"/>
  <c r="AF2051" i="3"/>
  <c r="AF2052" i="3"/>
  <c r="AF2053" i="3"/>
  <c r="AF2054" i="3"/>
  <c r="AF2055" i="3"/>
  <c r="AF2056" i="3"/>
  <c r="AF2057" i="3"/>
  <c r="AF2058" i="3"/>
  <c r="AF2059" i="3"/>
  <c r="AF2060" i="3"/>
  <c r="AF2061" i="3"/>
  <c r="AF2062" i="3"/>
  <c r="AF2063" i="3"/>
  <c r="AF2064" i="3"/>
  <c r="AF2065" i="3"/>
  <c r="AF2066" i="3"/>
  <c r="AF2067" i="3"/>
  <c r="AF2068" i="3"/>
  <c r="AF2069" i="3"/>
  <c r="AF2070" i="3"/>
  <c r="AF2071" i="3"/>
  <c r="AF2072" i="3"/>
  <c r="AF2073" i="3"/>
  <c r="AF2074" i="3"/>
  <c r="AF2075" i="3"/>
  <c r="AF2076" i="3"/>
  <c r="AF2077" i="3"/>
  <c r="AF2078" i="3"/>
  <c r="AF2079" i="3"/>
  <c r="AF2080" i="3"/>
  <c r="AF2081" i="3"/>
  <c r="AF2082" i="3"/>
  <c r="AF2083" i="3"/>
  <c r="AF2084" i="3"/>
  <c r="AF2085" i="3"/>
  <c r="AF2086" i="3"/>
  <c r="AF2087" i="3"/>
  <c r="AF2088" i="3"/>
  <c r="AF2089" i="3"/>
  <c r="AF2090" i="3"/>
  <c r="AF2091" i="3"/>
  <c r="AF2092" i="3"/>
  <c r="AF2093" i="3"/>
  <c r="AF2094" i="3"/>
  <c r="AF2095" i="3"/>
  <c r="AF2096" i="3"/>
  <c r="AF2097" i="3"/>
  <c r="AF2098" i="3"/>
  <c r="AF2099" i="3"/>
  <c r="AF2100" i="3"/>
  <c r="AF2101" i="3"/>
  <c r="AF2102" i="3"/>
  <c r="AF2103" i="3"/>
  <c r="AF2104" i="3"/>
  <c r="AF2105" i="3"/>
  <c r="AF2106" i="3"/>
  <c r="AF2107" i="3"/>
  <c r="AF2108" i="3"/>
  <c r="AF2109" i="3"/>
  <c r="AF2110" i="3"/>
  <c r="AF2111" i="3"/>
  <c r="AF2112" i="3"/>
  <c r="AF2113" i="3"/>
  <c r="AF2114" i="3"/>
  <c r="AF2115" i="3"/>
  <c r="AF2116" i="3"/>
  <c r="AF2117" i="3"/>
  <c r="AF2118" i="3"/>
  <c r="AF2119" i="3"/>
  <c r="AF2120" i="3"/>
  <c r="AF2121" i="3"/>
  <c r="AF2122" i="3"/>
  <c r="AF2123" i="3"/>
  <c r="AF2124" i="3"/>
  <c r="AF2125" i="3"/>
  <c r="AF2126" i="3"/>
  <c r="AF2127" i="3"/>
  <c r="AF2128" i="3"/>
  <c r="AF2129" i="3"/>
  <c r="AF2130" i="3"/>
  <c r="AF2131" i="3"/>
  <c r="AF2132" i="3"/>
  <c r="AF2133" i="3"/>
  <c r="AF2134" i="3"/>
  <c r="AF2135" i="3"/>
  <c r="AF2136" i="3"/>
  <c r="AF2137" i="3"/>
  <c r="AF2138" i="3"/>
  <c r="AF2139" i="3"/>
  <c r="AF2140" i="3"/>
  <c r="AF2141" i="3"/>
  <c r="AF2142" i="3"/>
  <c r="AF2143" i="3"/>
  <c r="AF2144" i="3"/>
  <c r="AF2145" i="3"/>
  <c r="AF2146" i="3"/>
  <c r="AF2147" i="3"/>
  <c r="AF2148" i="3"/>
  <c r="AF2149" i="3"/>
  <c r="AF2150" i="3"/>
  <c r="AF2151" i="3"/>
  <c r="AF2152" i="3"/>
  <c r="AF2153" i="3"/>
  <c r="AF2154" i="3"/>
  <c r="AF2155" i="3"/>
  <c r="AF2156" i="3"/>
  <c r="AF2157" i="3"/>
  <c r="AF2158" i="3"/>
  <c r="AF2159" i="3"/>
  <c r="AF2160" i="3"/>
  <c r="AF2161" i="3"/>
  <c r="AF2162" i="3"/>
  <c r="AF2163" i="3"/>
  <c r="AF2164" i="3"/>
  <c r="AF2165" i="3"/>
  <c r="AF2166" i="3"/>
  <c r="AF2167" i="3"/>
  <c r="AF2168" i="3"/>
  <c r="AF2169" i="3"/>
  <c r="AF2170" i="3"/>
  <c r="AF2171" i="3"/>
  <c r="AF2172" i="3"/>
  <c r="AF2173" i="3"/>
  <c r="AF2174" i="3"/>
  <c r="AF2175" i="3"/>
  <c r="AF2176" i="3"/>
  <c r="AF2177" i="3"/>
  <c r="AF2178" i="3"/>
  <c r="AF2179" i="3"/>
  <c r="AF2180" i="3"/>
  <c r="AF2181" i="3"/>
  <c r="AF2182" i="3"/>
  <c r="AF2183" i="3"/>
  <c r="AF2184" i="3"/>
  <c r="AF2185" i="3"/>
  <c r="AF2186" i="3"/>
  <c r="AF2187" i="3"/>
  <c r="AF2188" i="3"/>
  <c r="AF2189" i="3"/>
  <c r="AF2190" i="3"/>
  <c r="AF2191" i="3"/>
  <c r="AF2192" i="3"/>
  <c r="AF2193" i="3"/>
  <c r="AF2194" i="3"/>
  <c r="AF2195" i="3"/>
  <c r="AF2196" i="3"/>
  <c r="AF2197" i="3"/>
  <c r="AF2198" i="3"/>
  <c r="AF2199" i="3"/>
  <c r="AF2200" i="3"/>
  <c r="AF2201" i="3"/>
  <c r="AF2202" i="3"/>
  <c r="AF2203" i="3"/>
  <c r="AF2204" i="3"/>
  <c r="AF2205" i="3"/>
  <c r="AF2206" i="3"/>
  <c r="AF2207" i="3"/>
  <c r="AF2208" i="3"/>
  <c r="AF2209" i="3"/>
  <c r="AF2210" i="3"/>
  <c r="AF2211" i="3"/>
  <c r="AF2212" i="3"/>
  <c r="AF2213" i="3"/>
  <c r="AF2214" i="3"/>
  <c r="AF2215" i="3"/>
  <c r="AF2216" i="3"/>
  <c r="AF2217" i="3"/>
  <c r="AF2218" i="3"/>
  <c r="AF2219" i="3"/>
  <c r="AF2220" i="3"/>
  <c r="AF2221" i="3"/>
  <c r="AF2222" i="3"/>
  <c r="AF2223" i="3"/>
  <c r="AF2224" i="3"/>
  <c r="AF2225" i="3"/>
  <c r="AF2226" i="3"/>
  <c r="AF2227" i="3"/>
  <c r="AF2228" i="3"/>
  <c r="AF2229" i="3"/>
  <c r="AF2230" i="3"/>
  <c r="AF2231" i="3"/>
  <c r="AF2232" i="3"/>
  <c r="AF2233" i="3"/>
  <c r="AF2234" i="3"/>
  <c r="AF2235" i="3"/>
  <c r="AF2236" i="3"/>
  <c r="AF2237" i="3"/>
  <c r="AF2238" i="3"/>
  <c r="AF2239" i="3"/>
  <c r="AF2240" i="3"/>
  <c r="AF2241" i="3"/>
  <c r="AF2242" i="3"/>
  <c r="AF2243" i="3"/>
  <c r="AF2244" i="3"/>
  <c r="AF2245" i="3"/>
  <c r="AF2246" i="3"/>
  <c r="AF2247" i="3"/>
  <c r="AF2248" i="3"/>
  <c r="AF2249" i="3"/>
  <c r="AF2250" i="3"/>
  <c r="AF2251" i="3"/>
  <c r="AF2252" i="3"/>
  <c r="AF2253" i="3"/>
  <c r="AF2254" i="3"/>
  <c r="AF2255" i="3"/>
  <c r="AF2256" i="3"/>
  <c r="AF2257" i="3"/>
  <c r="AF2258" i="3"/>
  <c r="AF2259" i="3"/>
  <c r="AF2260" i="3"/>
  <c r="AF2261" i="3"/>
  <c r="AF2262" i="3"/>
  <c r="AF2263" i="3"/>
  <c r="AF2264" i="3"/>
  <c r="AF2265" i="3"/>
  <c r="AF2266" i="3"/>
  <c r="AF2267" i="3"/>
  <c r="AF2268" i="3"/>
  <c r="AF2269" i="3"/>
  <c r="AF2270" i="3"/>
  <c r="AF2271" i="3"/>
  <c r="AF2272" i="3"/>
  <c r="AF2273" i="3"/>
  <c r="AF2274" i="3"/>
  <c r="AF2275" i="3"/>
  <c r="AF2276" i="3"/>
  <c r="AF2277" i="3"/>
  <c r="AF2278" i="3"/>
  <c r="AF2279" i="3"/>
  <c r="AF2280" i="3"/>
  <c r="AF2281" i="3"/>
  <c r="AF2282" i="3"/>
  <c r="AF2283" i="3"/>
  <c r="AF2284" i="3"/>
  <c r="AF2285" i="3"/>
  <c r="AF2286" i="3"/>
  <c r="AF2287" i="3"/>
  <c r="AF2288" i="3"/>
  <c r="AF2289" i="3"/>
  <c r="AF2290" i="3"/>
  <c r="AF2291" i="3"/>
  <c r="AF2292" i="3"/>
  <c r="AF2293" i="3"/>
  <c r="AF2294" i="3"/>
  <c r="AF2295" i="3"/>
  <c r="AF2296" i="3"/>
  <c r="AF2297" i="3"/>
  <c r="AF2298" i="3"/>
  <c r="AF2299" i="3"/>
  <c r="AF2300" i="3"/>
  <c r="AF2301" i="3"/>
  <c r="AF2302" i="3"/>
  <c r="AF2303" i="3"/>
  <c r="AF2304" i="3"/>
  <c r="AF2305" i="3"/>
  <c r="AF2306" i="3"/>
  <c r="AF2307" i="3"/>
  <c r="AF2308" i="3"/>
  <c r="AF2309" i="3"/>
  <c r="AF2310" i="3"/>
  <c r="AF2311" i="3"/>
  <c r="AF2312" i="3"/>
  <c r="AF2313" i="3"/>
  <c r="AF2314" i="3"/>
  <c r="AF2315" i="3"/>
  <c r="AF2316" i="3"/>
  <c r="AF2317" i="3"/>
  <c r="AF2318" i="3"/>
  <c r="AF2319" i="3"/>
  <c r="AF2320" i="3"/>
  <c r="AF2321" i="3"/>
  <c r="AF2322" i="3"/>
  <c r="AF2323" i="3"/>
  <c r="AF2324" i="3"/>
  <c r="AF2325" i="3"/>
  <c r="AF2326" i="3"/>
  <c r="AF2327" i="3"/>
  <c r="AF2328" i="3"/>
  <c r="AF2329" i="3"/>
  <c r="AF2330" i="3"/>
  <c r="AF2331" i="3"/>
  <c r="AF2332" i="3"/>
  <c r="AF2333" i="3"/>
  <c r="AF2334" i="3"/>
  <c r="AF2335" i="3"/>
  <c r="AF2336" i="3"/>
  <c r="AF2337" i="3"/>
  <c r="AF2338" i="3"/>
  <c r="AF2339" i="3"/>
  <c r="AF2340" i="3"/>
  <c r="AF2341" i="3"/>
  <c r="AF2342" i="3"/>
  <c r="AF2343" i="3"/>
  <c r="AF2344" i="3"/>
  <c r="AF2345" i="3"/>
  <c r="AF2346" i="3"/>
  <c r="AF2347" i="3"/>
  <c r="AF2348" i="3"/>
  <c r="AF2349" i="3"/>
  <c r="AF2350" i="3"/>
  <c r="AF2351" i="3"/>
  <c r="AF2352" i="3"/>
  <c r="AF2353" i="3"/>
  <c r="AF2354" i="3"/>
  <c r="AF2355" i="3"/>
  <c r="AF2356" i="3"/>
  <c r="AF2357" i="3"/>
  <c r="AF2358" i="3"/>
  <c r="AF2359" i="3"/>
  <c r="AF2360" i="3"/>
  <c r="AF2361" i="3"/>
  <c r="AF2362" i="3"/>
  <c r="AF2363" i="3"/>
  <c r="AF2364" i="3"/>
  <c r="AF2365" i="3"/>
  <c r="AF2366" i="3"/>
  <c r="AF2367" i="3"/>
  <c r="AF2368" i="3"/>
  <c r="AF2369" i="3"/>
  <c r="AF2370" i="3"/>
  <c r="AF2371" i="3"/>
  <c r="AF2372" i="3"/>
  <c r="AF2373" i="3"/>
  <c r="AF2374" i="3"/>
  <c r="AF2375" i="3"/>
  <c r="AF2376" i="3"/>
  <c r="AF2377" i="3"/>
  <c r="AF2378" i="3"/>
  <c r="AF2379" i="3"/>
  <c r="AF2380" i="3"/>
  <c r="AF2381" i="3"/>
  <c r="AF2382" i="3"/>
  <c r="AF2383" i="3"/>
  <c r="AF2384" i="3"/>
  <c r="AF2385" i="3"/>
  <c r="AF2386" i="3"/>
  <c r="AF2387" i="3"/>
  <c r="AF2388" i="3"/>
  <c r="AF2389" i="3"/>
  <c r="AF2390" i="3"/>
  <c r="AF2391" i="3"/>
  <c r="AF2392" i="3"/>
  <c r="AF2393" i="3"/>
  <c r="AF2394" i="3"/>
  <c r="AF2395" i="3"/>
  <c r="AF2396" i="3"/>
  <c r="AF2397" i="3"/>
  <c r="AF2398" i="3"/>
  <c r="AF2399" i="3"/>
  <c r="AF2400" i="3"/>
  <c r="AF2401" i="3"/>
  <c r="AF2402" i="3"/>
  <c r="AF2403" i="3"/>
  <c r="AF2404" i="3"/>
  <c r="AF2405" i="3"/>
  <c r="AF2406" i="3"/>
  <c r="AF2407" i="3"/>
  <c r="AF2408" i="3"/>
  <c r="AF2409" i="3"/>
  <c r="AF2410" i="3"/>
  <c r="AF2411" i="3"/>
  <c r="AF2412" i="3"/>
  <c r="AF2413" i="3"/>
  <c r="AF2414" i="3"/>
  <c r="AF2415" i="3"/>
  <c r="AF2416" i="3"/>
  <c r="AF2417" i="3"/>
  <c r="AF2418" i="3"/>
  <c r="AF2419" i="3"/>
  <c r="AF2420" i="3"/>
  <c r="AF2421" i="3"/>
  <c r="AF2422" i="3"/>
  <c r="AF2423" i="3"/>
  <c r="AF2424" i="3"/>
  <c r="AF2425" i="3"/>
  <c r="AF2426" i="3"/>
  <c r="AF2427" i="3"/>
  <c r="AF2428" i="3"/>
  <c r="AF2429" i="3"/>
  <c r="AF2430" i="3"/>
  <c r="AF2431" i="3"/>
  <c r="AF2432" i="3"/>
  <c r="AF2433" i="3"/>
  <c r="AF2434" i="3"/>
  <c r="AF2435" i="3"/>
  <c r="AF2436" i="3"/>
  <c r="AF2437" i="3"/>
  <c r="AF2438" i="3"/>
  <c r="AF2439" i="3"/>
  <c r="AF2440" i="3"/>
  <c r="AF2441" i="3"/>
  <c r="AF2442" i="3"/>
  <c r="AF2443" i="3"/>
  <c r="AF2444" i="3"/>
  <c r="AF2445" i="3"/>
  <c r="AF2446" i="3"/>
  <c r="AF2447" i="3"/>
  <c r="AF2448" i="3"/>
  <c r="AF2449" i="3"/>
  <c r="AF2450" i="3"/>
  <c r="AF2451" i="3"/>
  <c r="AF2452" i="3"/>
  <c r="AF2453" i="3"/>
  <c r="AF2454" i="3"/>
  <c r="AF2455" i="3"/>
  <c r="AF2456" i="3"/>
  <c r="AF2457" i="3"/>
  <c r="AF2458" i="3"/>
  <c r="AF2459" i="3"/>
  <c r="AF2460" i="3"/>
  <c r="AF2461" i="3"/>
  <c r="AF2462" i="3"/>
  <c r="AF2463" i="3"/>
  <c r="AF2464" i="3"/>
  <c r="AF2465" i="3"/>
  <c r="AF2466" i="3"/>
  <c r="AF2467" i="3"/>
  <c r="AF2468" i="3"/>
  <c r="AF2469" i="3"/>
  <c r="AF2470" i="3"/>
  <c r="AF2471" i="3"/>
  <c r="AF2472" i="3"/>
  <c r="AF2473" i="3"/>
  <c r="AF2474" i="3"/>
  <c r="AF2475" i="3"/>
  <c r="AF2476" i="3"/>
  <c r="AF2477" i="3"/>
  <c r="AF2478" i="3"/>
  <c r="AF2479" i="3"/>
  <c r="AF2480" i="3"/>
  <c r="AF2481" i="3"/>
  <c r="AF2482" i="3"/>
  <c r="AF2483" i="3"/>
  <c r="AF2484" i="3"/>
  <c r="AF2485" i="3"/>
  <c r="AF2486" i="3"/>
  <c r="AF2487" i="3"/>
  <c r="AF2488" i="3"/>
  <c r="AF2489" i="3"/>
  <c r="AF2490" i="3"/>
  <c r="AF2491" i="3"/>
  <c r="AF2492" i="3"/>
  <c r="AF2493" i="3"/>
  <c r="AF2494" i="3"/>
  <c r="AF2495" i="3"/>
  <c r="AF2496" i="3"/>
  <c r="AF2497" i="3"/>
  <c r="AF2498" i="3"/>
  <c r="AF2499" i="3"/>
  <c r="AF2500" i="3"/>
  <c r="AF2501" i="3"/>
  <c r="AF2502" i="3"/>
  <c r="AF2503" i="3"/>
  <c r="AF2504" i="3"/>
  <c r="AF2505" i="3"/>
  <c r="AF2506" i="3"/>
  <c r="AF2507" i="3"/>
  <c r="AF2508" i="3"/>
  <c r="AF2509" i="3"/>
  <c r="AF2510" i="3"/>
  <c r="AF2511" i="3"/>
  <c r="AF2512" i="3"/>
  <c r="AF2513" i="3"/>
  <c r="AF2514" i="3"/>
  <c r="AF2515" i="3"/>
  <c r="AF2516" i="3"/>
  <c r="AF2517" i="3"/>
  <c r="AF2518" i="3"/>
  <c r="AF2519" i="3"/>
  <c r="AF2520" i="3"/>
  <c r="AF2521" i="3"/>
  <c r="AF2522" i="3"/>
  <c r="AF2523" i="3"/>
  <c r="AF2524" i="3"/>
  <c r="AF2525" i="3"/>
  <c r="AF2526" i="3"/>
  <c r="AF2527" i="3"/>
  <c r="AF2528" i="3"/>
  <c r="AF2529" i="3"/>
  <c r="AF2530" i="3"/>
  <c r="AF2531" i="3"/>
  <c r="AF2532" i="3"/>
  <c r="AF2533" i="3"/>
  <c r="AF2534" i="3"/>
  <c r="AF2535" i="3"/>
  <c r="AF2536" i="3"/>
  <c r="AF2537" i="3"/>
  <c r="AF2538" i="3"/>
  <c r="AF2539" i="3"/>
  <c r="AF2540" i="3"/>
  <c r="AF2541" i="3"/>
  <c r="AF2542" i="3"/>
  <c r="AF2543" i="3"/>
  <c r="AF2544" i="3"/>
  <c r="AF2545" i="3"/>
  <c r="AF2546" i="3"/>
  <c r="AF2547" i="3"/>
  <c r="AF2548" i="3"/>
  <c r="AF2549" i="3"/>
  <c r="AF2550" i="3"/>
  <c r="AF2551" i="3"/>
  <c r="AF2552" i="3"/>
  <c r="AF2553" i="3"/>
  <c r="AF2554" i="3"/>
  <c r="AF2555" i="3"/>
  <c r="AF2556" i="3"/>
  <c r="AF2557" i="3"/>
  <c r="AF2558" i="3"/>
  <c r="AF2559" i="3"/>
  <c r="AF2560" i="3"/>
  <c r="AF2561" i="3"/>
  <c r="AF2562" i="3"/>
  <c r="AF2563" i="3"/>
  <c r="AF2564" i="3"/>
  <c r="AF2565" i="3"/>
  <c r="AF2566" i="3"/>
  <c r="AF2567" i="3"/>
  <c r="AF2568" i="3"/>
  <c r="AF2569" i="3"/>
  <c r="AF2570" i="3"/>
  <c r="AF2571" i="3"/>
  <c r="AF2572" i="3"/>
  <c r="AF2573" i="3"/>
  <c r="AF2574" i="3"/>
  <c r="AF2575" i="3"/>
  <c r="AF2576" i="3"/>
  <c r="AF2577" i="3"/>
  <c r="AF2578" i="3"/>
  <c r="AF2579" i="3"/>
  <c r="AF2580" i="3"/>
  <c r="AF2581" i="3"/>
  <c r="AF2582" i="3"/>
  <c r="AF2583" i="3"/>
  <c r="AF2584" i="3"/>
  <c r="AF2585" i="3"/>
  <c r="AF2586" i="3"/>
  <c r="AF2587" i="3"/>
  <c r="AF2588" i="3"/>
  <c r="AF2589" i="3"/>
  <c r="AF2590" i="3"/>
  <c r="AF2591" i="3"/>
  <c r="AF2592" i="3"/>
  <c r="AF2593" i="3"/>
  <c r="AF2594" i="3"/>
  <c r="AF2595" i="3"/>
  <c r="AF2596" i="3"/>
  <c r="AF2597" i="3"/>
  <c r="AF2598" i="3"/>
  <c r="AF2599" i="3"/>
  <c r="AF2600" i="3"/>
  <c r="AF2601" i="3"/>
  <c r="AF2602" i="3"/>
  <c r="AF2603" i="3"/>
  <c r="AF2604" i="3"/>
  <c r="AF2605" i="3"/>
  <c r="AF2606" i="3"/>
  <c r="AF2607" i="3"/>
  <c r="AF2608" i="3"/>
  <c r="AF2609" i="3"/>
  <c r="AF2610" i="3"/>
  <c r="AF2611" i="3"/>
  <c r="AF2612" i="3"/>
  <c r="AF2613" i="3"/>
  <c r="AF2614" i="3"/>
  <c r="AF2615" i="3"/>
  <c r="AF2616" i="3"/>
  <c r="AF2617" i="3"/>
  <c r="AF2618" i="3"/>
  <c r="AF2619" i="3"/>
  <c r="AF2620" i="3"/>
  <c r="AF2621" i="3"/>
  <c r="AF2622" i="3"/>
  <c r="AF2623" i="3"/>
  <c r="AF2624" i="3"/>
  <c r="AF2625" i="3"/>
  <c r="AF2626" i="3"/>
  <c r="AF2627" i="3"/>
  <c r="AF2628" i="3"/>
  <c r="AF2629" i="3"/>
  <c r="AF2630" i="3"/>
  <c r="AF2631" i="3"/>
  <c r="AF2632" i="3"/>
  <c r="AF2633" i="3"/>
  <c r="AF2634" i="3"/>
  <c r="AF2635" i="3"/>
  <c r="AF2636" i="3"/>
  <c r="AF2637" i="3"/>
  <c r="AF2638" i="3"/>
  <c r="AF2639" i="3"/>
  <c r="AF2640" i="3"/>
  <c r="AF2641" i="3"/>
  <c r="AF2642" i="3"/>
  <c r="AF2643" i="3"/>
  <c r="AF2644" i="3"/>
  <c r="AF2645" i="3"/>
  <c r="AF2646" i="3"/>
  <c r="AF2647" i="3"/>
  <c r="AF2648" i="3"/>
  <c r="AF2649" i="3"/>
  <c r="AF2650" i="3"/>
  <c r="AF2651" i="3"/>
  <c r="AF2652" i="3"/>
  <c r="AF2653" i="3"/>
  <c r="AF2654" i="3"/>
  <c r="AF2655" i="3"/>
  <c r="AF2656" i="3"/>
  <c r="AF2657" i="3"/>
  <c r="AF2658" i="3"/>
  <c r="AF2659" i="3"/>
  <c r="AF2660" i="3"/>
  <c r="AF2661" i="3"/>
  <c r="AF2662" i="3"/>
  <c r="AF2663" i="3"/>
  <c r="AF2664" i="3"/>
  <c r="AF2665" i="3"/>
  <c r="AF2666" i="3"/>
  <c r="AF2667" i="3"/>
  <c r="AF2668" i="3"/>
  <c r="AF2669" i="3"/>
  <c r="AF2670" i="3"/>
  <c r="AF2671" i="3"/>
  <c r="AF2672" i="3"/>
  <c r="AF2673" i="3"/>
  <c r="AF2674" i="3"/>
  <c r="AF2675" i="3"/>
  <c r="AF2676" i="3"/>
  <c r="AF2677" i="3"/>
  <c r="AF2678" i="3"/>
  <c r="AF2679" i="3"/>
  <c r="AF2680" i="3"/>
  <c r="AF2681" i="3"/>
  <c r="AF2682" i="3"/>
  <c r="AF2683" i="3"/>
  <c r="AF2684" i="3"/>
  <c r="AF2685" i="3"/>
  <c r="AF2686" i="3"/>
  <c r="AF2687" i="3"/>
  <c r="AF2688" i="3"/>
  <c r="AF2689" i="3"/>
  <c r="AF2690" i="3"/>
  <c r="AF2691" i="3"/>
  <c r="AF2692" i="3"/>
  <c r="AF2693" i="3"/>
  <c r="AF2694" i="3"/>
  <c r="AF2695" i="3"/>
  <c r="AF2696" i="3"/>
  <c r="AF2697" i="3"/>
  <c r="AF2698" i="3"/>
  <c r="AF2699" i="3"/>
  <c r="AF2700" i="3"/>
  <c r="AF2701" i="3"/>
  <c r="AF2702" i="3"/>
  <c r="AF2703" i="3"/>
  <c r="AF2704" i="3"/>
  <c r="AF2705" i="3"/>
  <c r="AF2706" i="3"/>
  <c r="AF2707" i="3"/>
  <c r="AF2708" i="3"/>
  <c r="AF2709" i="3"/>
  <c r="AF2710" i="3"/>
  <c r="AF2711" i="3"/>
  <c r="AF2712" i="3"/>
  <c r="AF2713" i="3"/>
  <c r="AF2714" i="3"/>
  <c r="AF2715" i="3"/>
  <c r="AF2716" i="3"/>
  <c r="AF2717" i="3"/>
  <c r="AF2718" i="3"/>
  <c r="AF2719" i="3"/>
  <c r="AF2720" i="3"/>
  <c r="AF2721" i="3"/>
  <c r="AF2722" i="3"/>
  <c r="AF2723" i="3"/>
  <c r="AF2724" i="3"/>
  <c r="AF2725" i="3"/>
  <c r="AF2726" i="3"/>
  <c r="AF2727" i="3"/>
  <c r="AF2728" i="3"/>
  <c r="AF2729" i="3"/>
  <c r="AF2730" i="3"/>
  <c r="AF2731" i="3"/>
  <c r="AF2732" i="3"/>
  <c r="AF2733" i="3"/>
  <c r="AF2734" i="3"/>
  <c r="AF2735" i="3"/>
  <c r="AF2736" i="3"/>
  <c r="AF2737" i="3"/>
  <c r="AF2738" i="3"/>
  <c r="AF2739" i="3"/>
  <c r="AF2740" i="3"/>
  <c r="AF2741" i="3"/>
  <c r="AF2742" i="3"/>
  <c r="AF2743" i="3"/>
  <c r="AF2744" i="3"/>
  <c r="AF2745" i="3"/>
  <c r="AF2746" i="3"/>
  <c r="AF2747" i="3"/>
  <c r="AF2748" i="3"/>
  <c r="AF2749" i="3"/>
  <c r="AF2750" i="3"/>
  <c r="AF2751" i="3"/>
  <c r="AF2752" i="3"/>
  <c r="AF2753" i="3"/>
  <c r="AF2754" i="3"/>
  <c r="AF2755" i="3"/>
  <c r="AF2756" i="3"/>
  <c r="AF2757" i="3"/>
  <c r="AF2758" i="3"/>
  <c r="AF2759" i="3"/>
  <c r="AF2760" i="3"/>
  <c r="AF2761" i="3"/>
  <c r="AF2762" i="3"/>
  <c r="AF2763" i="3"/>
  <c r="AF2764" i="3"/>
  <c r="AF2765" i="3"/>
  <c r="AF2766" i="3"/>
  <c r="AF2767" i="3"/>
  <c r="AF2768" i="3"/>
  <c r="AF2769" i="3"/>
  <c r="AF2770" i="3"/>
  <c r="AF2771" i="3"/>
  <c r="AF2772" i="3"/>
  <c r="AF2773" i="3"/>
  <c r="AF2774" i="3"/>
  <c r="AF2775" i="3"/>
  <c r="AF2776" i="3"/>
  <c r="AF2777" i="3"/>
  <c r="AF2778" i="3"/>
  <c r="AF2779" i="3"/>
  <c r="AF2780" i="3"/>
  <c r="AF2781" i="3"/>
  <c r="AF2782" i="3"/>
  <c r="AF2783" i="3"/>
  <c r="AF2784" i="3"/>
  <c r="AF2785" i="3"/>
  <c r="AF2786" i="3"/>
  <c r="AF2787" i="3"/>
  <c r="AF2788" i="3"/>
  <c r="AF2789" i="3"/>
  <c r="AF2790" i="3"/>
  <c r="AF2791" i="3"/>
  <c r="AF2792" i="3"/>
  <c r="AF2793" i="3"/>
  <c r="AF2794" i="3"/>
  <c r="AF2795" i="3"/>
  <c r="AF2796" i="3"/>
  <c r="AF2797" i="3"/>
  <c r="AF2798" i="3"/>
  <c r="AF2799" i="3"/>
  <c r="AF2800" i="3"/>
  <c r="AF2801" i="3"/>
  <c r="AF2802" i="3"/>
  <c r="AF2803" i="3"/>
  <c r="AF2804" i="3"/>
  <c r="AF2805" i="3"/>
  <c r="AF2806" i="3"/>
  <c r="AF2807" i="3"/>
  <c r="AF2808" i="3"/>
  <c r="AF2809" i="3"/>
  <c r="AF2810" i="3"/>
  <c r="AF2811" i="3"/>
  <c r="AF2812" i="3"/>
  <c r="AF2813" i="3"/>
  <c r="AF2814" i="3"/>
  <c r="AF2815" i="3"/>
  <c r="AF2816" i="3"/>
  <c r="AF2817" i="3"/>
  <c r="AF2818" i="3"/>
  <c r="AF2819" i="3"/>
  <c r="AF2820" i="3"/>
  <c r="AF2821" i="3"/>
  <c r="AF2822" i="3"/>
  <c r="AF2823" i="3"/>
  <c r="AF2824" i="3"/>
  <c r="AF2825" i="3"/>
  <c r="AF2826" i="3"/>
  <c r="AF2827" i="3"/>
  <c r="AF2828" i="3"/>
  <c r="AF2829" i="3"/>
  <c r="AF2830" i="3"/>
  <c r="AF2831" i="3"/>
  <c r="AF2832" i="3"/>
  <c r="AF2833" i="3"/>
  <c r="AF2834" i="3"/>
  <c r="AF2835" i="3"/>
  <c r="AF2836" i="3"/>
  <c r="AF2837" i="3"/>
  <c r="AF2838" i="3"/>
  <c r="AF2839" i="3"/>
  <c r="AF2840" i="3"/>
  <c r="AF2841" i="3"/>
  <c r="AF2842" i="3"/>
  <c r="AF2843" i="3"/>
  <c r="AF2844" i="3"/>
  <c r="AF2845" i="3"/>
  <c r="AF2846" i="3"/>
  <c r="AF2847" i="3"/>
  <c r="AF2848" i="3"/>
  <c r="AF2849" i="3"/>
  <c r="AF2850" i="3"/>
  <c r="AF2851" i="3"/>
  <c r="AF2852" i="3"/>
  <c r="AF2853" i="3"/>
  <c r="AF2854" i="3"/>
  <c r="AF2855" i="3"/>
  <c r="AF2856" i="3"/>
  <c r="AF2857" i="3"/>
  <c r="AF2858" i="3"/>
  <c r="AF2859" i="3"/>
  <c r="AF2860" i="3"/>
  <c r="AF2861" i="3"/>
  <c r="AF2862" i="3"/>
  <c r="AF2863" i="3"/>
  <c r="AF2864" i="3"/>
  <c r="AF2865" i="3"/>
  <c r="AF2866" i="3"/>
  <c r="AF2867" i="3"/>
  <c r="AF2868" i="3"/>
  <c r="AF2869" i="3"/>
  <c r="AF2870" i="3"/>
  <c r="AF2871" i="3"/>
  <c r="AF2872" i="3"/>
  <c r="AF2873" i="3"/>
  <c r="AF2874" i="3"/>
  <c r="AF2875" i="3"/>
  <c r="AF2876" i="3"/>
  <c r="AF2877" i="3"/>
  <c r="AF2878" i="3"/>
  <c r="AF2879" i="3"/>
  <c r="AF2880" i="3"/>
  <c r="AF2881" i="3"/>
  <c r="AF2882" i="3"/>
  <c r="AF2883" i="3"/>
  <c r="AF2884" i="3"/>
  <c r="AF2885" i="3"/>
  <c r="AF2886" i="3"/>
  <c r="AF2887" i="3"/>
  <c r="AF2888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F2939" i="3"/>
  <c r="AF2940" i="3"/>
  <c r="AF2941" i="3"/>
  <c r="AF2942" i="3"/>
  <c r="AF2943" i="3"/>
  <c r="AF2944" i="3"/>
  <c r="AF2945" i="3"/>
  <c r="AF2946" i="3"/>
  <c r="AF2947" i="3"/>
  <c r="AF2948" i="3"/>
  <c r="AF2949" i="3"/>
  <c r="AF2950" i="3"/>
  <c r="AF2951" i="3"/>
  <c r="AF2952" i="3"/>
  <c r="AF2953" i="3"/>
  <c r="AF2954" i="3"/>
  <c r="AF2955" i="3"/>
  <c r="AF2956" i="3"/>
  <c r="AF2957" i="3"/>
  <c r="AF2958" i="3"/>
  <c r="AF2959" i="3"/>
  <c r="AF2960" i="3"/>
  <c r="AF2961" i="3"/>
  <c r="AF2962" i="3"/>
  <c r="AF2963" i="3"/>
  <c r="AF2964" i="3"/>
  <c r="AF2965" i="3"/>
  <c r="AF2966" i="3"/>
  <c r="AF2967" i="3"/>
  <c r="AF2968" i="3"/>
  <c r="AF2969" i="3"/>
  <c r="AF2970" i="3"/>
  <c r="AF2971" i="3"/>
  <c r="AF2972" i="3"/>
  <c r="AF2973" i="3"/>
  <c r="AF2974" i="3"/>
  <c r="AF2975" i="3"/>
  <c r="AF2976" i="3"/>
  <c r="AF2977" i="3"/>
  <c r="AF2978" i="3"/>
  <c r="AF2979" i="3"/>
  <c r="AF2980" i="3"/>
  <c r="AF2981" i="3"/>
  <c r="AF2982" i="3"/>
  <c r="AF2983" i="3"/>
  <c r="AF2984" i="3"/>
  <c r="AF2985" i="3"/>
  <c r="AF2986" i="3"/>
  <c r="AF2987" i="3"/>
  <c r="AF2988" i="3"/>
  <c r="AF2989" i="3"/>
  <c r="AF2990" i="3"/>
  <c r="AF2991" i="3"/>
  <c r="AF2992" i="3"/>
  <c r="AF2993" i="3"/>
  <c r="AF2994" i="3"/>
  <c r="AF2995" i="3"/>
  <c r="AF2996" i="3"/>
  <c r="AF2997" i="3"/>
  <c r="AF2998" i="3"/>
  <c r="AF2999" i="3"/>
  <c r="AF3000" i="3"/>
  <c r="AF3001" i="3"/>
  <c r="AF3002" i="3"/>
  <c r="AF3003" i="3"/>
  <c r="AF3004" i="3"/>
  <c r="AF3005" i="3"/>
  <c r="AF3006" i="3"/>
  <c r="AF3007" i="3"/>
  <c r="AF3008" i="3"/>
  <c r="AF3009" i="3"/>
  <c r="AF3010" i="3"/>
  <c r="AF3011" i="3"/>
  <c r="AF3012" i="3"/>
  <c r="AF3013" i="3"/>
  <c r="AF3014" i="3"/>
  <c r="AF3015" i="3"/>
  <c r="AF3016" i="3"/>
  <c r="AF3017" i="3"/>
  <c r="AF3018" i="3"/>
  <c r="AF3019" i="3"/>
  <c r="AF3020" i="3"/>
  <c r="AF3021" i="3"/>
  <c r="AF3022" i="3"/>
  <c r="AF3023" i="3"/>
  <c r="AF3024" i="3"/>
  <c r="AF3025" i="3"/>
  <c r="AF3026" i="3"/>
  <c r="AF3027" i="3"/>
  <c r="AF3028" i="3"/>
  <c r="AF3029" i="3"/>
  <c r="AF3030" i="3"/>
  <c r="AF3031" i="3"/>
  <c r="AF3032" i="3"/>
  <c r="AF3033" i="3"/>
  <c r="AF3034" i="3"/>
  <c r="AF3035" i="3"/>
  <c r="AF3036" i="3"/>
  <c r="AF3037" i="3"/>
  <c r="AF3038" i="3"/>
  <c r="AF3039" i="3"/>
  <c r="AF3040" i="3"/>
  <c r="AF3041" i="3"/>
  <c r="AF3042" i="3"/>
  <c r="AF3043" i="3"/>
  <c r="AF3044" i="3"/>
  <c r="AF3045" i="3"/>
  <c r="AF3046" i="3"/>
  <c r="AF3047" i="3"/>
  <c r="AF3048" i="3"/>
  <c r="AF3049" i="3"/>
  <c r="AF3050" i="3"/>
  <c r="AF3051" i="3"/>
  <c r="AF3052" i="3"/>
  <c r="AF3053" i="3"/>
  <c r="AF3054" i="3"/>
  <c r="AF3055" i="3"/>
  <c r="AF3056" i="3"/>
  <c r="AF3057" i="3"/>
  <c r="AF3058" i="3"/>
  <c r="AF3059" i="3"/>
  <c r="AF3060" i="3"/>
  <c r="AF3061" i="3"/>
  <c r="AF3062" i="3"/>
  <c r="AF3063" i="3"/>
  <c r="AF3064" i="3"/>
  <c r="AF3065" i="3"/>
  <c r="AF3066" i="3"/>
  <c r="AF3067" i="3"/>
  <c r="AF3068" i="3"/>
  <c r="AF3069" i="3"/>
  <c r="AF3070" i="3"/>
  <c r="AF3071" i="3"/>
  <c r="AF3072" i="3"/>
  <c r="AF3073" i="3"/>
  <c r="AF3074" i="3"/>
  <c r="AF3075" i="3"/>
  <c r="AF3076" i="3"/>
  <c r="AF3077" i="3"/>
  <c r="AF3078" i="3"/>
  <c r="AF3079" i="3"/>
  <c r="AF3080" i="3"/>
  <c r="AF3081" i="3"/>
  <c r="AF3082" i="3"/>
  <c r="AF3083" i="3"/>
  <c r="AF3084" i="3"/>
  <c r="AF3085" i="3"/>
  <c r="AF3086" i="3"/>
  <c r="AF3087" i="3"/>
  <c r="AF3088" i="3"/>
  <c r="AF3089" i="3"/>
  <c r="AF3090" i="3"/>
  <c r="AF3091" i="3"/>
  <c r="AF3092" i="3"/>
  <c r="AF3093" i="3"/>
  <c r="AF3094" i="3"/>
  <c r="AF3095" i="3"/>
  <c r="AF3096" i="3"/>
  <c r="AF3097" i="3"/>
  <c r="AF3098" i="3"/>
  <c r="AF3099" i="3"/>
  <c r="AF3100" i="3"/>
  <c r="AF3101" i="3"/>
  <c r="AF3102" i="3"/>
  <c r="AF3103" i="3"/>
  <c r="AF3104" i="3"/>
  <c r="AF3105" i="3"/>
  <c r="AF3106" i="3"/>
  <c r="AF3107" i="3"/>
  <c r="AF3108" i="3"/>
  <c r="AF3109" i="3"/>
  <c r="AF3110" i="3"/>
  <c r="AF3111" i="3"/>
  <c r="AF3112" i="3"/>
  <c r="AF3113" i="3"/>
  <c r="AF3114" i="3"/>
  <c r="AF3115" i="3"/>
  <c r="AF3116" i="3"/>
  <c r="AF3117" i="3"/>
  <c r="AF3118" i="3"/>
  <c r="AF3119" i="3"/>
  <c r="AF3120" i="3"/>
  <c r="AF3121" i="3"/>
  <c r="AF3122" i="3"/>
  <c r="AF3123" i="3"/>
  <c r="AF3124" i="3"/>
  <c r="AF3125" i="3"/>
  <c r="AF3126" i="3"/>
  <c r="AF3127" i="3"/>
  <c r="AF3128" i="3"/>
  <c r="AF3129" i="3"/>
  <c r="AF3130" i="3"/>
  <c r="AF3131" i="3"/>
  <c r="AF3132" i="3"/>
  <c r="AF3133" i="3"/>
  <c r="AF3134" i="3"/>
  <c r="AF3135" i="3"/>
  <c r="AF3136" i="3"/>
  <c r="AF3137" i="3"/>
  <c r="AF3138" i="3"/>
  <c r="AF3139" i="3"/>
  <c r="AF3140" i="3"/>
  <c r="AF3141" i="3"/>
  <c r="AF3142" i="3"/>
  <c r="AF3143" i="3"/>
  <c r="AF3144" i="3"/>
  <c r="AF3145" i="3"/>
  <c r="AF3146" i="3"/>
  <c r="AF3147" i="3"/>
  <c r="AF3148" i="3"/>
  <c r="AF3149" i="3"/>
  <c r="AF3150" i="3"/>
  <c r="AF3151" i="3"/>
  <c r="AF3152" i="3"/>
  <c r="AF3153" i="3"/>
  <c r="AF3154" i="3"/>
  <c r="AF3155" i="3"/>
  <c r="AF3156" i="3"/>
  <c r="AF3157" i="3"/>
  <c r="AF3158" i="3"/>
  <c r="AF3159" i="3"/>
  <c r="AF3160" i="3"/>
  <c r="AF3161" i="3"/>
  <c r="AF3162" i="3"/>
  <c r="AF3163" i="3"/>
  <c r="AF3164" i="3"/>
  <c r="AF3165" i="3"/>
  <c r="AF3166" i="3"/>
  <c r="AF3167" i="3"/>
  <c r="AF3168" i="3"/>
  <c r="AF3169" i="3"/>
  <c r="AF3170" i="3"/>
  <c r="AF3171" i="3"/>
  <c r="AF3172" i="3"/>
  <c r="AF3173" i="3"/>
  <c r="AF3174" i="3"/>
  <c r="AF3175" i="3"/>
  <c r="AF3176" i="3"/>
  <c r="AF3177" i="3"/>
  <c r="AF3178" i="3"/>
  <c r="AF3179" i="3"/>
  <c r="AF3180" i="3"/>
  <c r="AF3181" i="3"/>
  <c r="AF3182" i="3"/>
  <c r="AF3183" i="3"/>
  <c r="AF3184" i="3"/>
  <c r="AF3185" i="3"/>
  <c r="AF3186" i="3"/>
  <c r="AF3187" i="3"/>
  <c r="AF3188" i="3"/>
  <c r="AF3189" i="3"/>
  <c r="AF3190" i="3"/>
  <c r="AF3191" i="3"/>
  <c r="AF3192" i="3"/>
  <c r="AF3193" i="3"/>
  <c r="AF3194" i="3"/>
  <c r="AF3195" i="3"/>
  <c r="AF3196" i="3"/>
  <c r="AF3197" i="3"/>
  <c r="AF3198" i="3"/>
  <c r="AF3199" i="3"/>
  <c r="AF3200" i="3"/>
  <c r="AF3201" i="3"/>
  <c r="AF3202" i="3"/>
  <c r="AF3203" i="3"/>
  <c r="AF3204" i="3"/>
  <c r="AF3205" i="3"/>
  <c r="AF3206" i="3"/>
  <c r="AF3207" i="3"/>
  <c r="AF3208" i="3"/>
  <c r="AF3209" i="3"/>
  <c r="AF3210" i="3"/>
  <c r="AF3211" i="3"/>
  <c r="AF3212" i="3"/>
  <c r="AF3213" i="3"/>
  <c r="AF3214" i="3"/>
  <c r="AF3215" i="3"/>
  <c r="AF3216" i="3"/>
  <c r="AF3217" i="3"/>
  <c r="AF3218" i="3"/>
  <c r="AF3219" i="3"/>
  <c r="AF3220" i="3"/>
  <c r="AF3221" i="3"/>
  <c r="AF3222" i="3"/>
  <c r="AF3223" i="3"/>
  <c r="AF3224" i="3"/>
  <c r="AF3225" i="3"/>
  <c r="AF3226" i="3"/>
  <c r="AF3227" i="3"/>
  <c r="AF3228" i="3"/>
  <c r="AF3229" i="3"/>
  <c r="AF3230" i="3"/>
  <c r="AF3231" i="3"/>
  <c r="AF3232" i="3"/>
  <c r="AF3233" i="3"/>
  <c r="AF3234" i="3"/>
  <c r="AF3235" i="3"/>
  <c r="AF3236" i="3"/>
  <c r="AF3237" i="3"/>
  <c r="AF3238" i="3"/>
  <c r="AF3239" i="3"/>
  <c r="AF3240" i="3"/>
  <c r="AF3241" i="3"/>
  <c r="AF3242" i="3"/>
  <c r="AF3243" i="3"/>
  <c r="AF3244" i="3"/>
  <c r="AF3245" i="3"/>
  <c r="AF3246" i="3"/>
  <c r="AF3247" i="3"/>
  <c r="AF3248" i="3"/>
  <c r="AF3249" i="3"/>
  <c r="AF3250" i="3"/>
  <c r="AF3251" i="3"/>
  <c r="AF3252" i="3"/>
  <c r="AF3253" i="3"/>
  <c r="AF3254" i="3"/>
  <c r="AF3255" i="3"/>
  <c r="AF3256" i="3"/>
  <c r="AF3257" i="3"/>
  <c r="AF3258" i="3"/>
  <c r="AF3259" i="3"/>
  <c r="AF3260" i="3"/>
  <c r="AF3261" i="3"/>
  <c r="AF3262" i="3"/>
  <c r="AF3263" i="3"/>
  <c r="AF3264" i="3"/>
  <c r="AF3265" i="3"/>
  <c r="AF3266" i="3"/>
  <c r="AF3267" i="3"/>
  <c r="AF3268" i="3"/>
  <c r="AF3269" i="3"/>
  <c r="AF3270" i="3"/>
  <c r="AF3271" i="3"/>
  <c r="AF3272" i="3"/>
  <c r="AF3273" i="3"/>
  <c r="AF3274" i="3"/>
  <c r="AF3275" i="3"/>
  <c r="AF3276" i="3"/>
  <c r="AF3277" i="3"/>
  <c r="AF3278" i="3"/>
  <c r="AF3279" i="3"/>
  <c r="AF3280" i="3"/>
  <c r="AF3281" i="3"/>
  <c r="AF3282" i="3"/>
  <c r="AF3283" i="3"/>
  <c r="AF3284" i="3"/>
  <c r="AF3285" i="3"/>
  <c r="AF3286" i="3"/>
  <c r="AF3287" i="3"/>
  <c r="AF3288" i="3"/>
  <c r="AF3289" i="3"/>
  <c r="AF3290" i="3"/>
  <c r="AF3291" i="3"/>
  <c r="AF3292" i="3"/>
  <c r="AF3293" i="3"/>
  <c r="AF3294" i="3"/>
  <c r="AF3295" i="3"/>
  <c r="AF3296" i="3"/>
  <c r="AF3297" i="3"/>
  <c r="AF3298" i="3"/>
  <c r="AF3299" i="3"/>
  <c r="AF3300" i="3"/>
  <c r="AF3301" i="3"/>
  <c r="AF3302" i="3"/>
  <c r="AF3303" i="3"/>
  <c r="AF3304" i="3"/>
  <c r="AF3305" i="3"/>
  <c r="AF3306" i="3"/>
  <c r="AF3307" i="3"/>
  <c r="AF3308" i="3"/>
  <c r="AF3309" i="3"/>
  <c r="AF3310" i="3"/>
  <c r="AF3311" i="3"/>
  <c r="AF3312" i="3"/>
  <c r="AF3313" i="3"/>
  <c r="AF3314" i="3"/>
  <c r="AF3315" i="3"/>
  <c r="AF3316" i="3"/>
  <c r="AF3317" i="3"/>
  <c r="AF3318" i="3"/>
  <c r="AF3319" i="3"/>
  <c r="AF3320" i="3"/>
  <c r="AF3321" i="3"/>
  <c r="AF3322" i="3"/>
  <c r="AF3323" i="3"/>
  <c r="AF3324" i="3"/>
  <c r="AF3325" i="3"/>
  <c r="AF3326" i="3"/>
  <c r="AF3327" i="3"/>
  <c r="AF3328" i="3"/>
  <c r="AF3329" i="3"/>
  <c r="AF3330" i="3"/>
  <c r="AF3331" i="3"/>
  <c r="AF3332" i="3"/>
  <c r="AF3333" i="3"/>
  <c r="AF3334" i="3"/>
  <c r="AF3335" i="3"/>
  <c r="AF3336" i="3"/>
  <c r="AF3337" i="3"/>
  <c r="AF3338" i="3"/>
  <c r="AF3339" i="3"/>
  <c r="AF3340" i="3"/>
  <c r="AF3341" i="3"/>
  <c r="AF3342" i="3"/>
  <c r="AF3343" i="3"/>
  <c r="AF3344" i="3"/>
  <c r="AF3345" i="3"/>
  <c r="AF3346" i="3"/>
  <c r="AF3347" i="3"/>
  <c r="AF3348" i="3"/>
  <c r="AF3349" i="3"/>
  <c r="AF3350" i="3"/>
  <c r="AF3351" i="3"/>
  <c r="AF3352" i="3"/>
  <c r="AF3353" i="3"/>
  <c r="AF3354" i="3"/>
  <c r="AF3355" i="3"/>
  <c r="AF3356" i="3"/>
  <c r="AF3357" i="3"/>
  <c r="AF3358" i="3"/>
  <c r="AF3359" i="3"/>
  <c r="AF3360" i="3"/>
  <c r="AF3361" i="3"/>
  <c r="AF3362" i="3"/>
  <c r="AF3363" i="3"/>
  <c r="AF3364" i="3"/>
  <c r="AF3365" i="3"/>
  <c r="AF3366" i="3"/>
  <c r="AF3367" i="3"/>
  <c r="AF3368" i="3"/>
  <c r="AF3369" i="3"/>
  <c r="AF3370" i="3"/>
  <c r="AF3371" i="3"/>
  <c r="AF3372" i="3"/>
  <c r="AF3373" i="3"/>
  <c r="AF3374" i="3"/>
  <c r="AF3375" i="3"/>
  <c r="AF3376" i="3"/>
  <c r="AF3377" i="3"/>
  <c r="AF3378" i="3"/>
  <c r="AF3379" i="3"/>
  <c r="AF3380" i="3"/>
  <c r="AF3381" i="3"/>
  <c r="AF3382" i="3"/>
  <c r="AF3383" i="3"/>
  <c r="AF3384" i="3"/>
  <c r="AF3385" i="3"/>
  <c r="AF3386" i="3"/>
  <c r="AF3387" i="3"/>
  <c r="AF3388" i="3"/>
  <c r="AF3389" i="3"/>
  <c r="AF3390" i="3"/>
  <c r="AF3391" i="3"/>
  <c r="AF3392" i="3"/>
  <c r="AF3393" i="3"/>
  <c r="AF3394" i="3"/>
  <c r="AF3395" i="3"/>
  <c r="AF3396" i="3"/>
  <c r="AF3397" i="3"/>
  <c r="AF3398" i="3"/>
  <c r="AF3399" i="3"/>
  <c r="AF3400" i="3"/>
  <c r="AF3401" i="3"/>
  <c r="AF3402" i="3"/>
  <c r="AF3403" i="3"/>
  <c r="AF3404" i="3"/>
  <c r="AF3405" i="3"/>
  <c r="AF3406" i="3"/>
  <c r="AF3407" i="3"/>
  <c r="AF3408" i="3"/>
  <c r="AF3409" i="3"/>
  <c r="AF3410" i="3"/>
  <c r="AF3411" i="3"/>
  <c r="AF3412" i="3"/>
  <c r="AF3413" i="3"/>
  <c r="AF3414" i="3"/>
  <c r="AF3415" i="3"/>
  <c r="AF3416" i="3"/>
  <c r="AF3417" i="3"/>
  <c r="AF3418" i="3"/>
  <c r="AF3419" i="3"/>
  <c r="AF3420" i="3"/>
  <c r="AF3421" i="3"/>
  <c r="AF3422" i="3"/>
  <c r="AF3423" i="3"/>
  <c r="AF3424" i="3"/>
  <c r="AF3425" i="3"/>
  <c r="AF3426" i="3"/>
  <c r="AF3427" i="3"/>
  <c r="AF3428" i="3"/>
  <c r="AF3429" i="3"/>
  <c r="AF3430" i="3"/>
  <c r="AF3431" i="3"/>
  <c r="AF3432" i="3"/>
  <c r="AF3433" i="3"/>
  <c r="AF3434" i="3"/>
  <c r="AF3435" i="3"/>
  <c r="AF3436" i="3"/>
  <c r="AF3437" i="3"/>
  <c r="AF3438" i="3"/>
  <c r="AF3439" i="3"/>
  <c r="AF3440" i="3"/>
  <c r="AF3441" i="3"/>
  <c r="AF3442" i="3"/>
  <c r="AF3443" i="3"/>
  <c r="AF3444" i="3"/>
  <c r="AF3445" i="3"/>
  <c r="AF3446" i="3"/>
  <c r="AF3447" i="3"/>
  <c r="AF3448" i="3"/>
  <c r="AF3449" i="3"/>
  <c r="AF3450" i="3"/>
  <c r="AF3451" i="3"/>
  <c r="AF3452" i="3"/>
  <c r="AF3453" i="3"/>
  <c r="AF3454" i="3"/>
  <c r="AF3455" i="3"/>
  <c r="AF3456" i="3"/>
  <c r="AF3457" i="3"/>
  <c r="AF3458" i="3"/>
  <c r="AF3459" i="3"/>
  <c r="AF3460" i="3"/>
  <c r="AF3461" i="3"/>
  <c r="AF3462" i="3"/>
  <c r="AF3463" i="3"/>
  <c r="AF3464" i="3"/>
  <c r="AF3465" i="3"/>
  <c r="AF3466" i="3"/>
  <c r="AF3467" i="3"/>
  <c r="AF3468" i="3"/>
  <c r="AF3469" i="3"/>
  <c r="AF3470" i="3"/>
  <c r="AF3471" i="3"/>
  <c r="AF3472" i="3"/>
  <c r="AF3473" i="3"/>
  <c r="AF3474" i="3"/>
  <c r="AF3475" i="3"/>
  <c r="AF3476" i="3"/>
  <c r="AF3477" i="3"/>
  <c r="AF3478" i="3"/>
  <c r="AF3479" i="3"/>
  <c r="AF3480" i="3"/>
  <c r="AF3481" i="3"/>
  <c r="AF3482" i="3"/>
  <c r="AF3483" i="3"/>
  <c r="AF3484" i="3"/>
  <c r="AF3485" i="3"/>
  <c r="AF3486" i="3"/>
  <c r="AF3487" i="3"/>
  <c r="AF3488" i="3"/>
  <c r="AF3489" i="3"/>
  <c r="AF3490" i="3"/>
  <c r="AF3491" i="3"/>
  <c r="AF3492" i="3"/>
  <c r="AF3493" i="3"/>
  <c r="AF3494" i="3"/>
  <c r="AF3495" i="3"/>
  <c r="AF3496" i="3"/>
  <c r="AF3497" i="3"/>
  <c r="AF3498" i="3"/>
  <c r="AF3499" i="3"/>
  <c r="AF3500" i="3"/>
  <c r="AF3501" i="3"/>
  <c r="AF3502" i="3"/>
  <c r="AF3503" i="3"/>
  <c r="AF3504" i="3"/>
  <c r="AF3505" i="3"/>
  <c r="AF3506" i="3"/>
  <c r="AF3507" i="3"/>
  <c r="AF3508" i="3"/>
  <c r="AF3509" i="3"/>
  <c r="AF3510" i="3"/>
  <c r="AF3511" i="3"/>
  <c r="AF3512" i="3"/>
  <c r="AF3513" i="3"/>
  <c r="AF3514" i="3"/>
  <c r="AF3515" i="3"/>
  <c r="AF3516" i="3"/>
  <c r="AF3517" i="3"/>
  <c r="AF3518" i="3"/>
  <c r="AF3519" i="3"/>
  <c r="AF3520" i="3"/>
  <c r="AF3521" i="3"/>
  <c r="AF3522" i="3"/>
  <c r="AF3523" i="3"/>
  <c r="AF3524" i="3"/>
  <c r="AF3525" i="3"/>
  <c r="AF3526" i="3"/>
  <c r="AF3527" i="3"/>
  <c r="AF3528" i="3"/>
  <c r="AF3529" i="3"/>
  <c r="AF3530" i="3"/>
  <c r="AF3531" i="3"/>
  <c r="AF3532" i="3"/>
  <c r="AF3533" i="3"/>
  <c r="AF3534" i="3"/>
  <c r="AF3535" i="3"/>
  <c r="AF3536" i="3"/>
  <c r="AF3537" i="3"/>
  <c r="AF3538" i="3"/>
  <c r="AF3539" i="3"/>
  <c r="AF3540" i="3"/>
  <c r="AF3541" i="3"/>
  <c r="AF3542" i="3"/>
  <c r="AF3543" i="3"/>
  <c r="AF3544" i="3"/>
  <c r="AF3545" i="3"/>
  <c r="AF3546" i="3"/>
  <c r="AF3547" i="3"/>
  <c r="AF3548" i="3"/>
  <c r="AF3549" i="3"/>
  <c r="AF3550" i="3"/>
  <c r="AF3551" i="3"/>
  <c r="AF3552" i="3"/>
  <c r="AF3553" i="3"/>
  <c r="AF3554" i="3"/>
  <c r="AF3555" i="3"/>
  <c r="AF3556" i="3"/>
  <c r="AF3557" i="3"/>
  <c r="AF3558" i="3"/>
  <c r="AF3559" i="3"/>
  <c r="AF3560" i="3"/>
  <c r="AF3561" i="3"/>
  <c r="AF3562" i="3"/>
  <c r="AF3563" i="3"/>
  <c r="AF3564" i="3"/>
  <c r="AF3565" i="3"/>
  <c r="AF3566" i="3"/>
  <c r="AF3567" i="3"/>
  <c r="AF3568" i="3"/>
  <c r="AF3569" i="3"/>
  <c r="AF3570" i="3"/>
  <c r="AF3571" i="3"/>
  <c r="AF3572" i="3"/>
  <c r="AF3573" i="3"/>
  <c r="AF3574" i="3"/>
  <c r="AF3575" i="3"/>
  <c r="AF3576" i="3"/>
  <c r="AF3577" i="3"/>
  <c r="AF3578" i="3"/>
  <c r="AF3579" i="3"/>
  <c r="AF3580" i="3"/>
  <c r="AF3581" i="3"/>
  <c r="AF3582" i="3"/>
  <c r="AF3583" i="3"/>
  <c r="AF3584" i="3"/>
  <c r="AF3585" i="3"/>
  <c r="AF3586" i="3"/>
  <c r="AF3587" i="3"/>
  <c r="AF3588" i="3"/>
  <c r="AF3589" i="3"/>
  <c r="AF3590" i="3"/>
  <c r="AF3591" i="3"/>
  <c r="AF3592" i="3"/>
  <c r="AF3593" i="3"/>
  <c r="AF3594" i="3"/>
  <c r="AF3595" i="3"/>
  <c r="AF3596" i="3"/>
  <c r="AF3597" i="3"/>
  <c r="AF3598" i="3"/>
  <c r="AF3599" i="3"/>
  <c r="AF3600" i="3"/>
  <c r="AF3601" i="3"/>
  <c r="AF3602" i="3"/>
  <c r="AF3603" i="3"/>
  <c r="AF3604" i="3"/>
  <c r="AF3605" i="3"/>
  <c r="AF3606" i="3"/>
  <c r="AF3607" i="3"/>
  <c r="AF3608" i="3"/>
  <c r="AF3609" i="3"/>
  <c r="AF3610" i="3"/>
  <c r="AF3611" i="3"/>
  <c r="AF3612" i="3"/>
  <c r="AF3613" i="3"/>
  <c r="AF3614" i="3"/>
  <c r="AF3615" i="3"/>
  <c r="AF3616" i="3"/>
  <c r="AF3617" i="3"/>
  <c r="AF3618" i="3"/>
  <c r="AF3619" i="3"/>
  <c r="AF3620" i="3"/>
  <c r="AF3621" i="3"/>
  <c r="AF3622" i="3"/>
  <c r="AF3623" i="3"/>
  <c r="AF3624" i="3"/>
  <c r="AF3625" i="3"/>
  <c r="AF3626" i="3"/>
  <c r="AF3627" i="3"/>
  <c r="AF3628" i="3"/>
  <c r="AF3629" i="3"/>
  <c r="AF3630" i="3"/>
  <c r="AF3631" i="3"/>
  <c r="AF3632" i="3"/>
  <c r="AF3633" i="3"/>
  <c r="AF3634" i="3"/>
  <c r="AF3635" i="3"/>
  <c r="AF3636" i="3"/>
  <c r="AF3637" i="3"/>
  <c r="AF3638" i="3"/>
  <c r="AF3639" i="3"/>
  <c r="AF3640" i="3"/>
  <c r="AF3641" i="3"/>
  <c r="AF3642" i="3"/>
  <c r="AF3643" i="3"/>
  <c r="AF3644" i="3"/>
  <c r="AF3645" i="3"/>
  <c r="AF3646" i="3"/>
  <c r="AF3647" i="3"/>
  <c r="AF3648" i="3"/>
  <c r="AF3649" i="3"/>
  <c r="AF3650" i="3"/>
  <c r="AF3651" i="3"/>
  <c r="AF3652" i="3"/>
  <c r="AF3653" i="3"/>
  <c r="AF3654" i="3"/>
  <c r="AF3655" i="3"/>
  <c r="AF3656" i="3"/>
  <c r="AF3657" i="3"/>
  <c r="AF3658" i="3"/>
  <c r="AF3659" i="3"/>
  <c r="AF3660" i="3"/>
  <c r="AF3661" i="3"/>
  <c r="AF3662" i="3"/>
  <c r="AF3663" i="3"/>
  <c r="AF3664" i="3"/>
  <c r="AF3665" i="3"/>
  <c r="AF3666" i="3"/>
  <c r="AF3667" i="3"/>
  <c r="AF3668" i="3"/>
  <c r="AF3669" i="3"/>
  <c r="AF3670" i="3"/>
  <c r="AF3671" i="3"/>
  <c r="AF3672" i="3"/>
  <c r="AF3673" i="3"/>
  <c r="AF3674" i="3"/>
  <c r="AF3675" i="3"/>
  <c r="AF3676" i="3"/>
  <c r="AF3677" i="3"/>
  <c r="AF3678" i="3"/>
  <c r="AF3679" i="3"/>
  <c r="AF3680" i="3"/>
  <c r="AF3681" i="3"/>
  <c r="AF3682" i="3"/>
  <c r="AF3683" i="3"/>
  <c r="AF3684" i="3"/>
  <c r="AF3685" i="3"/>
  <c r="AF3686" i="3"/>
  <c r="AF3687" i="3"/>
  <c r="AF3688" i="3"/>
  <c r="AF3689" i="3"/>
  <c r="AF3690" i="3"/>
  <c r="AF3691" i="3"/>
  <c r="AF3692" i="3"/>
  <c r="AF3693" i="3"/>
  <c r="AF3694" i="3"/>
  <c r="AF3695" i="3"/>
  <c r="AF3696" i="3"/>
  <c r="AF3697" i="3"/>
  <c r="AF3698" i="3"/>
  <c r="AF3699" i="3"/>
  <c r="AF3700" i="3"/>
  <c r="AF3701" i="3"/>
  <c r="AF3702" i="3"/>
  <c r="AF3703" i="3"/>
  <c r="AF3704" i="3"/>
  <c r="AF3705" i="3"/>
  <c r="AF3706" i="3"/>
  <c r="AF3707" i="3"/>
  <c r="AF3708" i="3"/>
  <c r="AF3709" i="3"/>
  <c r="AF3710" i="3"/>
  <c r="AF3711" i="3"/>
  <c r="AF3712" i="3"/>
  <c r="AF3713" i="3"/>
  <c r="AF3714" i="3"/>
  <c r="AF3715" i="3"/>
  <c r="AF3716" i="3"/>
  <c r="AF3717" i="3"/>
  <c r="AF3718" i="3"/>
  <c r="AF3719" i="3"/>
  <c r="AF3720" i="3"/>
  <c r="AF3721" i="3"/>
  <c r="AF3722" i="3"/>
  <c r="AF3723" i="3"/>
  <c r="AF3724" i="3"/>
  <c r="AF3725" i="3"/>
  <c r="AF3726" i="3"/>
  <c r="AF3727" i="3"/>
  <c r="AF3728" i="3"/>
  <c r="AF3729" i="3"/>
  <c r="AF3730" i="3"/>
  <c r="AF3731" i="3"/>
  <c r="AF3732" i="3"/>
  <c r="AF3733" i="3"/>
  <c r="AF3734" i="3"/>
  <c r="AF3735" i="3"/>
  <c r="AF3736" i="3"/>
  <c r="AF3737" i="3"/>
  <c r="AF3738" i="3"/>
  <c r="AF3739" i="3"/>
  <c r="AF3740" i="3"/>
  <c r="AF3741" i="3"/>
  <c r="AF3742" i="3"/>
  <c r="AF3743" i="3"/>
  <c r="AF3744" i="3"/>
  <c r="AF3745" i="3"/>
  <c r="AF3746" i="3"/>
  <c r="AF3747" i="3"/>
  <c r="AF3748" i="3"/>
  <c r="AF3749" i="3"/>
  <c r="AF3750" i="3"/>
  <c r="AF3751" i="3"/>
  <c r="AF3752" i="3"/>
  <c r="AF3753" i="3"/>
  <c r="AF3754" i="3"/>
  <c r="AF3755" i="3"/>
  <c r="AF3756" i="3"/>
  <c r="AF3757" i="3"/>
  <c r="AF3758" i="3"/>
  <c r="AF3759" i="3"/>
  <c r="AF3760" i="3"/>
  <c r="AF3761" i="3"/>
  <c r="AF3762" i="3"/>
  <c r="AF3763" i="3"/>
  <c r="AF3764" i="3"/>
  <c r="AF3765" i="3"/>
  <c r="AF3766" i="3"/>
  <c r="AF3767" i="3"/>
  <c r="AF3768" i="3"/>
  <c r="AF3769" i="3"/>
  <c r="AF3770" i="3"/>
  <c r="AF3771" i="3"/>
  <c r="AF3772" i="3"/>
  <c r="AF3773" i="3"/>
  <c r="AF3774" i="3"/>
  <c r="AF3775" i="3"/>
  <c r="AF3776" i="3"/>
  <c r="AF3777" i="3"/>
  <c r="AF3778" i="3"/>
  <c r="AF3779" i="3"/>
  <c r="AF3780" i="3"/>
  <c r="AF3781" i="3"/>
  <c r="AF3782" i="3"/>
  <c r="AF3783" i="3"/>
  <c r="AF3784" i="3"/>
  <c r="AF3785" i="3"/>
  <c r="AF3786" i="3"/>
  <c r="AF3787" i="3"/>
  <c r="AF3788" i="3"/>
  <c r="AF3789" i="3"/>
  <c r="AF3790" i="3"/>
  <c r="AF3791" i="3"/>
  <c r="AF3792" i="3"/>
  <c r="AF3793" i="3"/>
  <c r="AF3794" i="3"/>
  <c r="AF3795" i="3"/>
  <c r="AF3796" i="3"/>
  <c r="AF3797" i="3"/>
  <c r="AF3798" i="3"/>
  <c r="AF3799" i="3"/>
  <c r="AF3800" i="3"/>
  <c r="AF3801" i="3"/>
  <c r="AF3802" i="3"/>
  <c r="AF3803" i="3"/>
  <c r="AF3804" i="3"/>
  <c r="AF3805" i="3"/>
  <c r="AF3806" i="3"/>
  <c r="AF3807" i="3"/>
  <c r="AF3808" i="3"/>
  <c r="AF3809" i="3"/>
  <c r="AF3810" i="3"/>
  <c r="AF3811" i="3"/>
  <c r="AF3812" i="3"/>
  <c r="AF3813" i="3"/>
  <c r="AF3814" i="3"/>
  <c r="AF3815" i="3"/>
  <c r="AF3816" i="3"/>
  <c r="AF3817" i="3"/>
  <c r="AF3818" i="3"/>
  <c r="AF3819" i="3"/>
  <c r="AF3820" i="3"/>
  <c r="AF3821" i="3"/>
  <c r="AF3822" i="3"/>
  <c r="AF3823" i="3"/>
  <c r="AF3824" i="3"/>
  <c r="AF3825" i="3"/>
  <c r="AF3826" i="3"/>
  <c r="AF3827" i="3"/>
  <c r="AF3828" i="3"/>
  <c r="AF3829" i="3"/>
  <c r="AF3830" i="3"/>
  <c r="AF3831" i="3"/>
  <c r="AF3832" i="3"/>
  <c r="AF3833" i="3"/>
  <c r="AF3834" i="3"/>
  <c r="AF3835" i="3"/>
  <c r="AF3836" i="3"/>
  <c r="AF3837" i="3"/>
  <c r="AF3838" i="3"/>
  <c r="AF3839" i="3"/>
  <c r="AF3840" i="3"/>
  <c r="AF3841" i="3"/>
  <c r="AF3842" i="3"/>
  <c r="AF3843" i="3"/>
  <c r="AF3844" i="3"/>
  <c r="AF3845" i="3"/>
  <c r="AF3846" i="3"/>
  <c r="AF3847" i="3"/>
  <c r="AF3848" i="3"/>
  <c r="AF3849" i="3"/>
  <c r="AF3850" i="3"/>
  <c r="AF3851" i="3"/>
  <c r="AF3852" i="3"/>
  <c r="AF3853" i="3"/>
  <c r="AF3854" i="3"/>
  <c r="AF3855" i="3"/>
  <c r="AF3856" i="3"/>
  <c r="AF3857" i="3"/>
  <c r="AF3858" i="3"/>
  <c r="AF3859" i="3"/>
  <c r="AF3860" i="3"/>
  <c r="AF3861" i="3"/>
  <c r="AF3862" i="3"/>
  <c r="AF3863" i="3"/>
  <c r="AF3864" i="3"/>
  <c r="AF3865" i="3"/>
  <c r="AF3866" i="3"/>
  <c r="AF3867" i="3"/>
  <c r="AF3868" i="3"/>
  <c r="AF3869" i="3"/>
  <c r="AF3870" i="3"/>
  <c r="AF3871" i="3"/>
  <c r="AF3872" i="3"/>
  <c r="AF3873" i="3"/>
  <c r="AF3874" i="3"/>
  <c r="AF3875" i="3"/>
  <c r="AF3876" i="3"/>
  <c r="AF3877" i="3"/>
  <c r="AF3878" i="3"/>
  <c r="AF3879" i="3"/>
  <c r="AF3880" i="3"/>
  <c r="AF3881" i="3"/>
  <c r="AF3882" i="3"/>
  <c r="AF3883" i="3"/>
  <c r="AF3884" i="3"/>
  <c r="AF3885" i="3"/>
  <c r="AF3886" i="3"/>
  <c r="AF3887" i="3"/>
  <c r="AF3888" i="3"/>
  <c r="AF3889" i="3"/>
  <c r="AF3890" i="3"/>
  <c r="AF3891" i="3"/>
  <c r="AF3892" i="3"/>
  <c r="AF3893" i="3"/>
  <c r="AF3894" i="3"/>
  <c r="AF3895" i="3"/>
  <c r="AF3896" i="3"/>
  <c r="AF3897" i="3"/>
  <c r="AF3898" i="3"/>
  <c r="AF3899" i="3"/>
  <c r="AF3900" i="3"/>
  <c r="AF3901" i="3"/>
  <c r="AF3902" i="3"/>
  <c r="AF3903" i="3"/>
  <c r="AF3904" i="3"/>
  <c r="AF3905" i="3"/>
  <c r="AF3906" i="3"/>
  <c r="AF3907" i="3"/>
  <c r="AF3908" i="3"/>
  <c r="AF3909" i="3"/>
  <c r="AF3910" i="3"/>
  <c r="AF3911" i="3"/>
  <c r="AF3912" i="3"/>
  <c r="AF3913" i="3"/>
  <c r="AF3914" i="3"/>
  <c r="AF3915" i="3"/>
  <c r="AF3916" i="3"/>
  <c r="AF3917" i="3"/>
  <c r="AF3918" i="3"/>
  <c r="AF3919" i="3"/>
  <c r="AF3920" i="3"/>
  <c r="AF3921" i="3"/>
  <c r="AF3922" i="3"/>
  <c r="AF3923" i="3"/>
  <c r="AF3924" i="3"/>
  <c r="AF3925" i="3"/>
  <c r="AF3926" i="3"/>
  <c r="AF3927" i="3"/>
  <c r="AF3928" i="3"/>
  <c r="AF3929" i="3"/>
  <c r="AF3930" i="3"/>
  <c r="AF3931" i="3"/>
  <c r="AF3932" i="3"/>
  <c r="AF3933" i="3"/>
  <c r="AF3934" i="3"/>
  <c r="AF3935" i="3"/>
  <c r="AF3936" i="3"/>
  <c r="AF3937" i="3"/>
  <c r="AF3938" i="3"/>
  <c r="AF3939" i="3"/>
  <c r="AF3940" i="3"/>
  <c r="AF3941" i="3"/>
  <c r="AF3942" i="3"/>
  <c r="AF3943" i="3"/>
  <c r="AF3944" i="3"/>
  <c r="AF3945" i="3"/>
  <c r="AF3946" i="3"/>
  <c r="AF3947" i="3"/>
  <c r="AF3948" i="3"/>
  <c r="AF3949" i="3"/>
  <c r="AF3950" i="3"/>
  <c r="AF3951" i="3"/>
  <c r="AF3952" i="3"/>
  <c r="AF3953" i="3"/>
  <c r="AF3954" i="3"/>
  <c r="AF3955" i="3"/>
  <c r="AF3956" i="3"/>
  <c r="AF3957" i="3"/>
  <c r="AF3958" i="3"/>
  <c r="AF3959" i="3"/>
  <c r="AF3960" i="3"/>
  <c r="AF3961" i="3"/>
  <c r="AF3962" i="3"/>
  <c r="AF3963" i="3"/>
  <c r="AF3964" i="3"/>
  <c r="AF3965" i="3"/>
  <c r="AF3966" i="3"/>
  <c r="AF3967" i="3"/>
  <c r="AF3968" i="3"/>
  <c r="AF3969" i="3"/>
  <c r="AF3970" i="3"/>
  <c r="AF3971" i="3"/>
  <c r="AF3972" i="3"/>
  <c r="AF3973" i="3"/>
  <c r="AF3974" i="3"/>
  <c r="AF3975" i="3"/>
  <c r="AF3976" i="3"/>
  <c r="AF3977" i="3"/>
  <c r="AF3978" i="3"/>
  <c r="AF3979" i="3"/>
  <c r="AF3980" i="3"/>
  <c r="AF3981" i="3"/>
  <c r="AF3982" i="3"/>
  <c r="AF3983" i="3"/>
  <c r="AF3984" i="3"/>
  <c r="AF3985" i="3"/>
  <c r="AF3986" i="3"/>
  <c r="AF3987" i="3"/>
  <c r="AF3988" i="3"/>
  <c r="AF3989" i="3"/>
  <c r="AF3990" i="3"/>
  <c r="AF3991" i="3"/>
  <c r="AF3992" i="3"/>
  <c r="AF3993" i="3"/>
  <c r="AF3994" i="3"/>
  <c r="AF3995" i="3"/>
  <c r="AF3996" i="3"/>
  <c r="AF3997" i="3"/>
  <c r="AF3998" i="3"/>
  <c r="AF3999" i="3"/>
  <c r="AF4000" i="3"/>
  <c r="AF4001" i="3"/>
  <c r="AF4002" i="3"/>
  <c r="AF4003" i="3"/>
  <c r="AF4004" i="3"/>
  <c r="AF4005" i="3"/>
  <c r="AF4006" i="3"/>
  <c r="AF4007" i="3"/>
  <c r="AF4008" i="3"/>
  <c r="AF4009" i="3"/>
  <c r="AF4010" i="3"/>
  <c r="AF4011" i="3"/>
  <c r="AF4012" i="3"/>
  <c r="AF4013" i="3"/>
  <c r="AF4014" i="3"/>
  <c r="AF4015" i="3"/>
  <c r="AF4016" i="3"/>
  <c r="AF4017" i="3"/>
  <c r="AF4018" i="3"/>
  <c r="AF4019" i="3"/>
  <c r="AF4020" i="3"/>
  <c r="AF4021" i="3"/>
  <c r="AF4022" i="3"/>
  <c r="AF4023" i="3"/>
  <c r="AF4024" i="3"/>
  <c r="AF4025" i="3"/>
  <c r="AF4026" i="3"/>
  <c r="AF4027" i="3"/>
  <c r="AF4028" i="3"/>
  <c r="AF4029" i="3"/>
  <c r="AF4030" i="3"/>
  <c r="AF4031" i="3"/>
  <c r="AF4032" i="3"/>
  <c r="AF4033" i="3"/>
  <c r="AF4034" i="3"/>
  <c r="AF4035" i="3"/>
  <c r="AF4036" i="3"/>
  <c r="AF4037" i="3"/>
  <c r="AF4038" i="3"/>
  <c r="AF4039" i="3"/>
  <c r="AF4040" i="3"/>
  <c r="AF4041" i="3"/>
  <c r="AF4042" i="3"/>
  <c r="AF4043" i="3"/>
  <c r="AF4044" i="3"/>
  <c r="AF4045" i="3"/>
  <c r="AF4046" i="3"/>
  <c r="AF4047" i="3"/>
  <c r="AF4048" i="3"/>
  <c r="AF4049" i="3"/>
  <c r="AF4050" i="3"/>
  <c r="AF4051" i="3"/>
  <c r="AF4052" i="3"/>
  <c r="AF4053" i="3"/>
  <c r="AF4054" i="3"/>
  <c r="AF4055" i="3"/>
  <c r="AF4056" i="3"/>
  <c r="AF4057" i="3"/>
  <c r="AF4058" i="3"/>
  <c r="AF4059" i="3"/>
  <c r="AF4060" i="3"/>
  <c r="AF4061" i="3"/>
  <c r="AF4062" i="3"/>
  <c r="AF4063" i="3"/>
  <c r="AF4064" i="3"/>
  <c r="AF4065" i="3"/>
  <c r="AF4066" i="3"/>
  <c r="AF4067" i="3"/>
  <c r="AF4068" i="3"/>
  <c r="AF4069" i="3"/>
  <c r="AF4070" i="3"/>
  <c r="AF4071" i="3"/>
  <c r="AF4072" i="3"/>
  <c r="AF4073" i="3"/>
  <c r="AF4074" i="3"/>
  <c r="AF4075" i="3"/>
  <c r="AF4076" i="3"/>
  <c r="AF4077" i="3"/>
  <c r="AF4078" i="3"/>
  <c r="AF4079" i="3"/>
  <c r="AF4080" i="3"/>
  <c r="AF4081" i="3"/>
  <c r="AF4082" i="3"/>
  <c r="AF4083" i="3"/>
  <c r="AF4084" i="3"/>
  <c r="AF4085" i="3"/>
  <c r="AF4086" i="3"/>
  <c r="AF4087" i="3"/>
  <c r="AF4088" i="3"/>
  <c r="AF4089" i="3"/>
  <c r="AF4090" i="3"/>
  <c r="AF4091" i="3"/>
  <c r="AF4092" i="3"/>
  <c r="AF4093" i="3"/>
  <c r="AF4094" i="3"/>
  <c r="AF4095" i="3"/>
  <c r="AF4096" i="3"/>
  <c r="AF4097" i="3"/>
  <c r="AF4098" i="3"/>
  <c r="AF4099" i="3"/>
  <c r="AF4100" i="3"/>
  <c r="AF4101" i="3"/>
  <c r="AF4102" i="3"/>
  <c r="AF4103" i="3"/>
  <c r="AF4104" i="3"/>
  <c r="AF4105" i="3"/>
  <c r="AF4106" i="3"/>
  <c r="AF4107" i="3"/>
  <c r="AF4108" i="3"/>
  <c r="AF4109" i="3"/>
  <c r="AF4110" i="3"/>
  <c r="AF4111" i="3"/>
  <c r="AF4112" i="3"/>
  <c r="AF4113" i="3"/>
  <c r="AF4114" i="3"/>
  <c r="AF4115" i="3"/>
  <c r="AF4116" i="3"/>
  <c r="AF4117" i="3"/>
  <c r="AF4118" i="3"/>
  <c r="AF4119" i="3"/>
  <c r="AF4120" i="3"/>
  <c r="AF4121" i="3"/>
  <c r="AF4122" i="3"/>
  <c r="AF4123" i="3"/>
  <c r="AF4124" i="3"/>
  <c r="AF4125" i="3"/>
  <c r="AF4126" i="3"/>
  <c r="AF4127" i="3"/>
  <c r="AF4128" i="3"/>
  <c r="AF4129" i="3"/>
  <c r="AF4130" i="3"/>
  <c r="AF4131" i="3"/>
  <c r="AF4132" i="3"/>
  <c r="AF4133" i="3"/>
  <c r="AF4134" i="3"/>
  <c r="AF4135" i="3"/>
  <c r="AF4136" i="3"/>
  <c r="AF4137" i="3"/>
  <c r="AF4138" i="3"/>
  <c r="AF4139" i="3"/>
  <c r="AF4140" i="3"/>
  <c r="AF4141" i="3"/>
  <c r="AF4142" i="3"/>
  <c r="AF4143" i="3"/>
  <c r="AF4144" i="3"/>
  <c r="AF4145" i="3"/>
  <c r="AF4146" i="3"/>
  <c r="AF4147" i="3"/>
  <c r="AF4148" i="3"/>
  <c r="AF4149" i="3"/>
  <c r="AF4150" i="3"/>
  <c r="AF4151" i="3"/>
  <c r="AF4152" i="3"/>
  <c r="AF4153" i="3"/>
  <c r="AF4154" i="3"/>
  <c r="AF4155" i="3"/>
  <c r="AF4156" i="3"/>
  <c r="AF4157" i="3"/>
  <c r="AF4158" i="3"/>
  <c r="AF4159" i="3"/>
  <c r="AF4160" i="3"/>
  <c r="AF4161" i="3"/>
  <c r="AF4162" i="3"/>
  <c r="AF4163" i="3"/>
  <c r="AF4164" i="3"/>
  <c r="AF4165" i="3"/>
  <c r="AF4166" i="3"/>
  <c r="AF4167" i="3"/>
  <c r="AF4168" i="3"/>
  <c r="AF4169" i="3"/>
  <c r="AF4170" i="3"/>
  <c r="AF4171" i="3"/>
  <c r="AF4172" i="3"/>
  <c r="AF4173" i="3"/>
  <c r="AF4174" i="3"/>
  <c r="AF4175" i="3"/>
  <c r="AF4176" i="3"/>
  <c r="AF4177" i="3"/>
  <c r="AF4178" i="3"/>
  <c r="AF4179" i="3"/>
  <c r="AF4180" i="3"/>
  <c r="AF4181" i="3"/>
  <c r="AF4182" i="3"/>
  <c r="AF4183" i="3"/>
  <c r="AF4184" i="3"/>
  <c r="AF4185" i="3"/>
  <c r="AF4186" i="3"/>
  <c r="AF4187" i="3"/>
  <c r="AF4188" i="3"/>
  <c r="AF4189" i="3"/>
  <c r="AF4190" i="3"/>
  <c r="AF4191" i="3"/>
  <c r="AF4192" i="3"/>
  <c r="AF4193" i="3"/>
  <c r="AF4194" i="3"/>
  <c r="AF4195" i="3"/>
  <c r="AF4196" i="3"/>
  <c r="AF4197" i="3"/>
  <c r="AF4198" i="3"/>
  <c r="AF4199" i="3"/>
  <c r="AF4200" i="3"/>
  <c r="AF4201" i="3"/>
  <c r="AF4202" i="3"/>
  <c r="AF4203" i="3"/>
  <c r="AF4204" i="3"/>
  <c r="AF4205" i="3"/>
  <c r="AF4206" i="3"/>
  <c r="AF4207" i="3"/>
  <c r="AF4208" i="3"/>
  <c r="AF4209" i="3"/>
  <c r="AF4210" i="3"/>
  <c r="AF4211" i="3"/>
  <c r="AF4212" i="3"/>
  <c r="AF4213" i="3"/>
  <c r="AF4214" i="3"/>
  <c r="AF4215" i="3"/>
  <c r="AF4216" i="3"/>
  <c r="AF4217" i="3"/>
  <c r="AF4218" i="3"/>
  <c r="AF4219" i="3"/>
  <c r="AF4220" i="3"/>
  <c r="AF4221" i="3"/>
  <c r="AF4222" i="3"/>
  <c r="AF4223" i="3"/>
  <c r="AF4224" i="3"/>
  <c r="AF4225" i="3"/>
  <c r="AF4226" i="3"/>
  <c r="AF4227" i="3"/>
  <c r="AF4228" i="3"/>
  <c r="AF4229" i="3"/>
  <c r="AF4230" i="3"/>
  <c r="AF4231" i="3"/>
  <c r="AF4232" i="3"/>
  <c r="AF4233" i="3"/>
  <c r="AF4234" i="3"/>
  <c r="AF4235" i="3"/>
  <c r="AF4236" i="3"/>
  <c r="AF4237" i="3"/>
  <c r="AF4238" i="3"/>
  <c r="AF4239" i="3"/>
  <c r="AF4240" i="3"/>
  <c r="AF4241" i="3"/>
  <c r="AF4242" i="3"/>
  <c r="AF4243" i="3"/>
  <c r="AF4244" i="3"/>
  <c r="AF4245" i="3"/>
  <c r="AF4246" i="3"/>
  <c r="AF4247" i="3"/>
  <c r="AF4248" i="3"/>
  <c r="AF4249" i="3"/>
  <c r="AF4250" i="3"/>
  <c r="AF4251" i="3"/>
  <c r="AF4252" i="3"/>
  <c r="AF4253" i="3"/>
  <c r="AF4254" i="3"/>
  <c r="AF4255" i="3"/>
  <c r="AF4256" i="3"/>
  <c r="AF4257" i="3"/>
  <c r="AF4258" i="3"/>
  <c r="AF4259" i="3"/>
  <c r="AF4260" i="3"/>
  <c r="AF4261" i="3"/>
  <c r="AF4262" i="3"/>
  <c r="AF4263" i="3"/>
  <c r="AF4264" i="3"/>
  <c r="AF4265" i="3"/>
  <c r="AF4266" i="3"/>
  <c r="AF4267" i="3"/>
  <c r="AF4268" i="3"/>
  <c r="AF4269" i="3"/>
  <c r="AF4270" i="3"/>
  <c r="AF4271" i="3"/>
  <c r="AF4272" i="3"/>
  <c r="AF4273" i="3"/>
  <c r="AF4274" i="3"/>
  <c r="AF4275" i="3"/>
  <c r="AF4276" i="3"/>
  <c r="AF4277" i="3"/>
  <c r="AF4278" i="3"/>
  <c r="AF4279" i="3"/>
  <c r="AF4280" i="3"/>
  <c r="AF4281" i="3"/>
  <c r="AF4282" i="3"/>
  <c r="AF4283" i="3"/>
  <c r="AF4284" i="3"/>
  <c r="AF4285" i="3"/>
  <c r="AF4286" i="3"/>
  <c r="AF4287" i="3"/>
  <c r="AF4288" i="3"/>
  <c r="AF4289" i="3"/>
  <c r="AF4290" i="3"/>
  <c r="AF4291" i="3"/>
  <c r="AF4292" i="3"/>
  <c r="AF4293" i="3"/>
  <c r="AF4294" i="3"/>
  <c r="AF4295" i="3"/>
  <c r="AF4296" i="3"/>
  <c r="AF4297" i="3"/>
  <c r="AF4298" i="3"/>
  <c r="AF4299" i="3"/>
  <c r="AF4300" i="3"/>
  <c r="AF4301" i="3"/>
  <c r="AF4302" i="3"/>
  <c r="AF4303" i="3"/>
  <c r="AF4304" i="3"/>
  <c r="AF4305" i="3"/>
  <c r="AF4306" i="3"/>
  <c r="AF4307" i="3"/>
  <c r="AF4308" i="3"/>
  <c r="AF4309" i="3"/>
  <c r="AF4310" i="3"/>
  <c r="AF4311" i="3"/>
  <c r="AF4312" i="3"/>
  <c r="AF4313" i="3"/>
  <c r="AF4314" i="3"/>
  <c r="AF4315" i="3"/>
  <c r="AF4316" i="3"/>
  <c r="AF4317" i="3"/>
  <c r="AF4318" i="3"/>
  <c r="AF4319" i="3"/>
  <c r="AF4320" i="3"/>
  <c r="AF4321" i="3"/>
  <c r="AF4322" i="3"/>
  <c r="AF4323" i="3"/>
  <c r="AF4324" i="3"/>
  <c r="AF4325" i="3"/>
  <c r="AF4326" i="3"/>
  <c r="AF4327" i="3"/>
  <c r="AF4328" i="3"/>
  <c r="AF4329" i="3"/>
  <c r="AF4330" i="3"/>
  <c r="AF4331" i="3"/>
  <c r="AF4332" i="3"/>
  <c r="AF4333" i="3"/>
  <c r="AF4334" i="3"/>
  <c r="AF4335" i="3"/>
  <c r="AF4336" i="3"/>
  <c r="AF4337" i="3"/>
  <c r="AF4338" i="3"/>
  <c r="AF4339" i="3"/>
  <c r="AF4340" i="3"/>
  <c r="AF4341" i="3"/>
  <c r="AF4342" i="3"/>
  <c r="AF4343" i="3"/>
  <c r="AF4344" i="3"/>
  <c r="AF4345" i="3"/>
  <c r="AF4346" i="3"/>
  <c r="AF4347" i="3"/>
  <c r="AF4348" i="3"/>
  <c r="AF4349" i="3"/>
  <c r="AF4350" i="3"/>
  <c r="AF4351" i="3"/>
  <c r="AF4352" i="3"/>
  <c r="AF4353" i="3"/>
  <c r="AF4354" i="3"/>
  <c r="AF4355" i="3"/>
  <c r="AF4356" i="3"/>
  <c r="AF4357" i="3"/>
  <c r="AF4358" i="3"/>
  <c r="AF4359" i="3"/>
  <c r="AF4360" i="3"/>
  <c r="AF436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382" i="3"/>
  <c r="AF4383" i="3"/>
  <c r="AF4384" i="3"/>
  <c r="AF4385" i="3"/>
  <c r="AF4386" i="3"/>
  <c r="AF4387" i="3"/>
  <c r="AF4388" i="3"/>
  <c r="AF4389" i="3"/>
  <c r="AF4390" i="3"/>
  <c r="AF4391" i="3"/>
  <c r="AF4392" i="3"/>
  <c r="AF4393" i="3"/>
  <c r="AF4394" i="3"/>
  <c r="AF4395" i="3"/>
  <c r="AF4396" i="3"/>
  <c r="AF4397" i="3"/>
  <c r="AF4398" i="3"/>
  <c r="AF4399" i="3"/>
  <c r="AF4400" i="3"/>
  <c r="AF4401" i="3"/>
  <c r="AF4402" i="3"/>
  <c r="AF4403" i="3"/>
  <c r="AF4404" i="3"/>
  <c r="AF4405" i="3"/>
  <c r="AF4406" i="3"/>
  <c r="AF4407" i="3"/>
  <c r="AF4408" i="3"/>
  <c r="AF4409" i="3"/>
  <c r="AF4410" i="3"/>
  <c r="AF4411" i="3"/>
  <c r="AF4412" i="3"/>
  <c r="AF4413" i="3"/>
  <c r="AF4414" i="3"/>
  <c r="AF4415" i="3"/>
  <c r="AF4416" i="3"/>
  <c r="AF4417" i="3"/>
  <c r="AF4418" i="3"/>
  <c r="AF4419" i="3"/>
  <c r="AF4420" i="3"/>
  <c r="AF4421" i="3"/>
  <c r="AF4422" i="3"/>
  <c r="AF4423" i="3"/>
  <c r="AF4424" i="3"/>
  <c r="AF4425" i="3"/>
  <c r="AF4426" i="3"/>
  <c r="AF4427" i="3"/>
  <c r="AF4428" i="3"/>
  <c r="AF4429" i="3"/>
  <c r="AF4430" i="3"/>
  <c r="AF4431" i="3"/>
  <c r="AF4432" i="3"/>
  <c r="AF4433" i="3"/>
  <c r="AF4434" i="3"/>
  <c r="AF4435" i="3"/>
  <c r="AF4436" i="3"/>
  <c r="AF4437" i="3"/>
  <c r="AF4438" i="3"/>
  <c r="AF4439" i="3"/>
  <c r="AF4440" i="3"/>
  <c r="AF4441" i="3"/>
  <c r="AF4442" i="3"/>
  <c r="AF4443" i="3"/>
  <c r="AF4444" i="3"/>
  <c r="AF4445" i="3"/>
  <c r="AF4446" i="3"/>
  <c r="AF4447" i="3"/>
  <c r="AF4448" i="3"/>
  <c r="AF4449" i="3"/>
  <c r="AF4450" i="3"/>
  <c r="AF4451" i="3"/>
  <c r="AF4452" i="3"/>
  <c r="AF4453" i="3"/>
  <c r="AF4454" i="3"/>
  <c r="AF4455" i="3"/>
  <c r="AF4456" i="3"/>
  <c r="AF4457" i="3"/>
  <c r="AF4458" i="3"/>
  <c r="AF4459" i="3"/>
  <c r="AF4460" i="3"/>
  <c r="AF4461" i="3"/>
  <c r="AF4462" i="3"/>
  <c r="AF4463" i="3"/>
  <c r="AF4464" i="3"/>
  <c r="AF4465" i="3"/>
  <c r="AF4466" i="3"/>
  <c r="AF4467" i="3"/>
  <c r="AF4468" i="3"/>
  <c r="AF4469" i="3"/>
  <c r="AF4470" i="3"/>
  <c r="AF4471" i="3"/>
  <c r="AF4472" i="3"/>
  <c r="AF4473" i="3"/>
  <c r="AF4474" i="3"/>
  <c r="AF4475" i="3"/>
  <c r="AF4476" i="3"/>
  <c r="AF4477" i="3"/>
  <c r="AF4478" i="3"/>
  <c r="AF4479" i="3"/>
  <c r="AF4480" i="3"/>
  <c r="AF4481" i="3"/>
  <c r="AF4482" i="3"/>
  <c r="AF4483" i="3"/>
  <c r="AF4484" i="3"/>
  <c r="AF4485" i="3"/>
  <c r="AF4486" i="3"/>
  <c r="AF4487" i="3"/>
  <c r="AF4488" i="3"/>
  <c r="AF4489" i="3"/>
  <c r="AF4490" i="3"/>
  <c r="AF4491" i="3"/>
  <c r="AF4492" i="3"/>
  <c r="AF4493" i="3"/>
  <c r="AF4494" i="3"/>
  <c r="AF4495" i="3"/>
  <c r="AF4496" i="3"/>
  <c r="AF4497" i="3"/>
  <c r="AF4498" i="3"/>
  <c r="AF4499" i="3"/>
  <c r="AF4500" i="3"/>
  <c r="AF4501" i="3"/>
  <c r="AF4502" i="3"/>
  <c r="AF4503" i="3"/>
  <c r="AF4504" i="3"/>
  <c r="AF4505" i="3"/>
  <c r="AF4506" i="3"/>
  <c r="AF4507" i="3"/>
  <c r="AF4508" i="3"/>
  <c r="AF4509" i="3"/>
  <c r="AF4510" i="3"/>
  <c r="AF4511" i="3"/>
  <c r="AF4512" i="3"/>
  <c r="AF4513" i="3"/>
  <c r="AF4514" i="3"/>
  <c r="AF4515" i="3"/>
  <c r="AF4516" i="3"/>
  <c r="AF4517" i="3"/>
  <c r="AF4518" i="3"/>
  <c r="AF4519" i="3"/>
  <c r="AF4520" i="3"/>
  <c r="AF4521" i="3"/>
  <c r="AF4522" i="3"/>
  <c r="AF4523" i="3"/>
  <c r="AF4524" i="3"/>
  <c r="AF4525" i="3"/>
  <c r="AF4526" i="3"/>
  <c r="AF4527" i="3"/>
  <c r="AF4528" i="3"/>
  <c r="AF4529" i="3"/>
  <c r="AF4530" i="3"/>
  <c r="AF4531" i="3"/>
  <c r="AF4532" i="3"/>
  <c r="AF4533" i="3"/>
  <c r="AF4534" i="3"/>
  <c r="AF4535" i="3"/>
  <c r="AF4536" i="3"/>
  <c r="AF4537" i="3"/>
  <c r="AF4538" i="3"/>
  <c r="AF4539" i="3"/>
  <c r="AF4540" i="3"/>
  <c r="AF4541" i="3"/>
  <c r="AF4542" i="3"/>
  <c r="AF4543" i="3"/>
  <c r="AF4544" i="3"/>
  <c r="AF4545" i="3"/>
  <c r="AF4546" i="3"/>
  <c r="AF4547" i="3"/>
  <c r="AF4548" i="3"/>
  <c r="AF4549" i="3"/>
  <c r="AF4550" i="3"/>
  <c r="AF4551" i="3"/>
  <c r="AF4552" i="3"/>
  <c r="AF4553" i="3"/>
  <c r="AF4554" i="3"/>
  <c r="AF4555" i="3"/>
  <c r="AF4556" i="3"/>
  <c r="AF4557" i="3"/>
  <c r="AF4558" i="3"/>
  <c r="AF4559" i="3"/>
  <c r="AF4560" i="3"/>
  <c r="AF4561" i="3"/>
  <c r="AF4562" i="3"/>
  <c r="AF4563" i="3"/>
  <c r="AF4564" i="3"/>
  <c r="AF4565" i="3"/>
  <c r="AF4566" i="3"/>
  <c r="AF4567" i="3"/>
  <c r="AF4568" i="3"/>
  <c r="AF4569" i="3"/>
  <c r="AF4570" i="3"/>
  <c r="AF4571" i="3"/>
  <c r="AF4572" i="3"/>
  <c r="AF4573" i="3"/>
  <c r="AF4574" i="3"/>
  <c r="AF4575" i="3"/>
  <c r="AF4576" i="3"/>
  <c r="AF4577" i="3"/>
  <c r="AF4578" i="3"/>
  <c r="AF4579" i="3"/>
  <c r="AF4580" i="3"/>
  <c r="AF4581" i="3"/>
  <c r="AF4582" i="3"/>
  <c r="AF4583" i="3"/>
  <c r="AF4584" i="3"/>
  <c r="AF4585" i="3"/>
  <c r="AF4586" i="3"/>
  <c r="AF4587" i="3"/>
  <c r="AF4588" i="3"/>
  <c r="AF4589" i="3"/>
  <c r="AF4590" i="3"/>
  <c r="AF4591" i="3"/>
  <c r="AF4592" i="3"/>
  <c r="AF4593" i="3"/>
  <c r="AF4594" i="3"/>
  <c r="AF4595" i="3"/>
  <c r="AF4596" i="3"/>
  <c r="AF4597" i="3"/>
  <c r="AF4598" i="3"/>
  <c r="AF4599" i="3"/>
  <c r="AF4600" i="3"/>
  <c r="AF4601" i="3"/>
  <c r="AF4602" i="3"/>
  <c r="AF4603" i="3"/>
  <c r="AF4604" i="3"/>
  <c r="AF4605" i="3"/>
  <c r="AF4606" i="3"/>
  <c r="AF4607" i="3"/>
  <c r="AF4608" i="3"/>
  <c r="AF4609" i="3"/>
  <c r="AF4610" i="3"/>
  <c r="AF4611" i="3"/>
  <c r="AF4612" i="3"/>
  <c r="AF4613" i="3"/>
  <c r="AF4614" i="3"/>
  <c r="AF4615" i="3"/>
  <c r="AF4616" i="3"/>
  <c r="AF4617" i="3"/>
  <c r="AF4618" i="3"/>
  <c r="AF4619" i="3"/>
  <c r="AF4620" i="3"/>
  <c r="AF4621" i="3"/>
  <c r="AF4622" i="3"/>
  <c r="AF4623" i="3"/>
  <c r="AF4624" i="3"/>
  <c r="AF4625" i="3"/>
  <c r="AF4626" i="3"/>
  <c r="AF4627" i="3"/>
  <c r="AF4628" i="3"/>
  <c r="AF4629" i="3"/>
  <c r="AF4630" i="3"/>
  <c r="AF4631" i="3"/>
  <c r="AF4632" i="3"/>
  <c r="AF4633" i="3"/>
  <c r="AF4634" i="3"/>
  <c r="AF4635" i="3"/>
  <c r="AF4636" i="3"/>
  <c r="AF4637" i="3"/>
  <c r="AF4638" i="3"/>
  <c r="AF4639" i="3"/>
  <c r="AF4640" i="3"/>
  <c r="AF4641" i="3"/>
  <c r="AF4642" i="3"/>
  <c r="AF4643" i="3"/>
  <c r="AF4644" i="3"/>
  <c r="AF4645" i="3"/>
  <c r="AF4646" i="3"/>
  <c r="AF4647" i="3"/>
  <c r="AF4648" i="3"/>
  <c r="AF4649" i="3"/>
  <c r="AF4650" i="3"/>
  <c r="AF4651" i="3"/>
  <c r="AF4652" i="3"/>
  <c r="AF4653" i="3"/>
  <c r="AF4654" i="3"/>
  <c r="AF4655" i="3"/>
  <c r="AF4656" i="3"/>
  <c r="AF4657" i="3"/>
  <c r="AF4658" i="3"/>
  <c r="AF4659" i="3"/>
  <c r="AF4660" i="3"/>
  <c r="AF4661" i="3"/>
  <c r="AF4662" i="3"/>
  <c r="AF4663" i="3"/>
  <c r="AF4664" i="3"/>
  <c r="AF4665" i="3"/>
  <c r="AF4666" i="3"/>
  <c r="AF4667" i="3"/>
  <c r="AF4668" i="3"/>
  <c r="AF4669" i="3"/>
  <c r="AF4670" i="3"/>
  <c r="AF4671" i="3"/>
  <c r="AF4672" i="3"/>
  <c r="AF4673" i="3"/>
  <c r="AF4674" i="3"/>
  <c r="AF4675" i="3"/>
  <c r="AF4676" i="3"/>
  <c r="AF4677" i="3"/>
  <c r="AF4678" i="3"/>
  <c r="AF4679" i="3"/>
  <c r="AF4680" i="3"/>
  <c r="AF4681" i="3"/>
  <c r="AF4682" i="3"/>
  <c r="AF4683" i="3"/>
  <c r="AF4684" i="3"/>
  <c r="AF4685" i="3"/>
  <c r="AF4686" i="3"/>
  <c r="AF4687" i="3"/>
  <c r="AF4688" i="3"/>
  <c r="AF4689" i="3"/>
  <c r="AF4690" i="3"/>
  <c r="AF4691" i="3"/>
  <c r="AF4692" i="3"/>
  <c r="AF4693" i="3"/>
  <c r="AF4694" i="3"/>
  <c r="AF4695" i="3"/>
  <c r="AF4696" i="3"/>
  <c r="AF4697" i="3"/>
  <c r="AF4698" i="3"/>
  <c r="AF4699" i="3"/>
  <c r="AF4700" i="3"/>
  <c r="AF4701" i="3"/>
  <c r="AF4702" i="3"/>
  <c r="AF4703" i="3"/>
  <c r="AF4704" i="3"/>
  <c r="AF4705" i="3"/>
  <c r="AF4706" i="3"/>
  <c r="AF4707" i="3"/>
  <c r="AF4708" i="3"/>
  <c r="AF4709" i="3"/>
  <c r="AF4710" i="3"/>
  <c r="AF4711" i="3"/>
  <c r="AF4712" i="3"/>
  <c r="AF4713" i="3"/>
  <c r="AF4714" i="3"/>
  <c r="AF4715" i="3"/>
  <c r="AF4716" i="3"/>
  <c r="AF4717" i="3"/>
  <c r="AF4718" i="3"/>
  <c r="AF4719" i="3"/>
  <c r="AF4720" i="3"/>
  <c r="AF4721" i="3"/>
  <c r="AF4722" i="3"/>
  <c r="AF4723" i="3"/>
  <c r="AF4724" i="3"/>
  <c r="AF4725" i="3"/>
  <c r="AF4726" i="3"/>
  <c r="AF4727" i="3"/>
  <c r="AF4728" i="3"/>
  <c r="AF4729" i="3"/>
  <c r="AF4730" i="3"/>
  <c r="AF4731" i="3"/>
  <c r="AF4732" i="3"/>
  <c r="AF4733" i="3"/>
  <c r="AF4734" i="3"/>
  <c r="AF4735" i="3"/>
  <c r="AF4736" i="3"/>
  <c r="AF4737" i="3"/>
  <c r="AF4738" i="3"/>
  <c r="AF4739" i="3"/>
  <c r="AF4740" i="3"/>
  <c r="AF4741" i="3"/>
  <c r="AF4742" i="3"/>
  <c r="AF4743" i="3"/>
  <c r="AF4744" i="3"/>
  <c r="AF4745" i="3"/>
  <c r="AF4746" i="3"/>
  <c r="AF4747" i="3"/>
  <c r="AF4748" i="3"/>
  <c r="AF4749" i="3"/>
  <c r="AF4750" i="3"/>
  <c r="AF4751" i="3"/>
  <c r="AF4752" i="3"/>
  <c r="AF4753" i="3"/>
  <c r="AF4754" i="3"/>
  <c r="AF4755" i="3"/>
  <c r="AF4756" i="3"/>
  <c r="AF4757" i="3"/>
  <c r="AF4758" i="3"/>
  <c r="AF4759" i="3"/>
  <c r="AF4760" i="3"/>
  <c r="AF4761" i="3"/>
  <c r="AF4762" i="3"/>
  <c r="AF4763" i="3"/>
  <c r="AF4764" i="3"/>
  <c r="AF4765" i="3"/>
  <c r="AF4766" i="3"/>
  <c r="AF4767" i="3"/>
  <c r="AF4768" i="3"/>
  <c r="AF4769" i="3"/>
  <c r="AF4770" i="3"/>
  <c r="AF4771" i="3"/>
  <c r="AF4772" i="3"/>
  <c r="AF4773" i="3"/>
  <c r="AF4774" i="3"/>
  <c r="AF4775" i="3"/>
  <c r="AF4776" i="3"/>
  <c r="AF4777" i="3"/>
  <c r="AF4778" i="3"/>
  <c r="AF4779" i="3"/>
  <c r="AF4780" i="3"/>
  <c r="AF4781" i="3"/>
  <c r="AF4782" i="3"/>
  <c r="AF4783" i="3"/>
  <c r="AF4784" i="3"/>
  <c r="AF4785" i="3"/>
  <c r="AF4786" i="3"/>
  <c r="AF4787" i="3"/>
  <c r="AF4788" i="3"/>
  <c r="AF4789" i="3"/>
  <c r="AF4790" i="3"/>
  <c r="AF4791" i="3"/>
  <c r="AF4792" i="3"/>
  <c r="AF4793" i="3"/>
  <c r="AF4794" i="3"/>
  <c r="AF2" i="3"/>
  <c r="AE3" i="3"/>
  <c r="AE4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304" i="3"/>
  <c r="AE305" i="3"/>
  <c r="AE306" i="3"/>
  <c r="AE307" i="3"/>
  <c r="AE308" i="3"/>
  <c r="AE309" i="3"/>
  <c r="AE310" i="3"/>
  <c r="AE311" i="3"/>
  <c r="AE312" i="3"/>
  <c r="AE313" i="3"/>
  <c r="AE314" i="3"/>
  <c r="AE315" i="3"/>
  <c r="AE316" i="3"/>
  <c r="AE317" i="3"/>
  <c r="AE318" i="3"/>
  <c r="AE319" i="3"/>
  <c r="AE320" i="3"/>
  <c r="AE321" i="3"/>
  <c r="AE322" i="3"/>
  <c r="AE323" i="3"/>
  <c r="AE324" i="3"/>
  <c r="AE325" i="3"/>
  <c r="AE326" i="3"/>
  <c r="AE327" i="3"/>
  <c r="AE328" i="3"/>
  <c r="AE329" i="3"/>
  <c r="AE330" i="3"/>
  <c r="AE331" i="3"/>
  <c r="AE332" i="3"/>
  <c r="AE333" i="3"/>
  <c r="AE334" i="3"/>
  <c r="AE335" i="3"/>
  <c r="AE336" i="3"/>
  <c r="AE337" i="3"/>
  <c r="AE338" i="3"/>
  <c r="AE339" i="3"/>
  <c r="AE340" i="3"/>
  <c r="AE341" i="3"/>
  <c r="AE342" i="3"/>
  <c r="AE343" i="3"/>
  <c r="AE344" i="3"/>
  <c r="AE345" i="3"/>
  <c r="AE346" i="3"/>
  <c r="AE347" i="3"/>
  <c r="AE348" i="3"/>
  <c r="AE349" i="3"/>
  <c r="AE350" i="3"/>
  <c r="AE351" i="3"/>
  <c r="AE352" i="3"/>
  <c r="AE353" i="3"/>
  <c r="AE354" i="3"/>
  <c r="AE355" i="3"/>
  <c r="AE356" i="3"/>
  <c r="AE357" i="3"/>
  <c r="AE358" i="3"/>
  <c r="AE359" i="3"/>
  <c r="AE360" i="3"/>
  <c r="AE361" i="3"/>
  <c r="AE362" i="3"/>
  <c r="AE363" i="3"/>
  <c r="AE364" i="3"/>
  <c r="AE365" i="3"/>
  <c r="AE366" i="3"/>
  <c r="AE367" i="3"/>
  <c r="AE368" i="3"/>
  <c r="AE369" i="3"/>
  <c r="AE370" i="3"/>
  <c r="AE371" i="3"/>
  <c r="AE372" i="3"/>
  <c r="AE373" i="3"/>
  <c r="AE374" i="3"/>
  <c r="AE375" i="3"/>
  <c r="AE376" i="3"/>
  <c r="AE377" i="3"/>
  <c r="AE378" i="3"/>
  <c r="AE379" i="3"/>
  <c r="AE380" i="3"/>
  <c r="AE381" i="3"/>
  <c r="AE382" i="3"/>
  <c r="AE383" i="3"/>
  <c r="AE384" i="3"/>
  <c r="AE385" i="3"/>
  <c r="AE386" i="3"/>
  <c r="AE387" i="3"/>
  <c r="AE388" i="3"/>
  <c r="AE389" i="3"/>
  <c r="AE390" i="3"/>
  <c r="AE391" i="3"/>
  <c r="AE392" i="3"/>
  <c r="AE393" i="3"/>
  <c r="AE394" i="3"/>
  <c r="AE395" i="3"/>
  <c r="AE396" i="3"/>
  <c r="AE397" i="3"/>
  <c r="AE398" i="3"/>
  <c r="AE399" i="3"/>
  <c r="AE400" i="3"/>
  <c r="AE401" i="3"/>
  <c r="AE402" i="3"/>
  <c r="AE403" i="3"/>
  <c r="AE404" i="3"/>
  <c r="AE405" i="3"/>
  <c r="AE406" i="3"/>
  <c r="AE407" i="3"/>
  <c r="AE408" i="3"/>
  <c r="AE409" i="3"/>
  <c r="AE410" i="3"/>
  <c r="AE411" i="3"/>
  <c r="AE412" i="3"/>
  <c r="AE413" i="3"/>
  <c r="AE414" i="3"/>
  <c r="AE415" i="3"/>
  <c r="AE416" i="3"/>
  <c r="AE417" i="3"/>
  <c r="AE418" i="3"/>
  <c r="AE419" i="3"/>
  <c r="AE420" i="3"/>
  <c r="AE421" i="3"/>
  <c r="AE422" i="3"/>
  <c r="AE423" i="3"/>
  <c r="AE424" i="3"/>
  <c r="AE425" i="3"/>
  <c r="AE426" i="3"/>
  <c r="AE427" i="3"/>
  <c r="AE428" i="3"/>
  <c r="AE429" i="3"/>
  <c r="AE430" i="3"/>
  <c r="AE431" i="3"/>
  <c r="AE432" i="3"/>
  <c r="AE433" i="3"/>
  <c r="AE434" i="3"/>
  <c r="AE435" i="3"/>
  <c r="AE436" i="3"/>
  <c r="AE437" i="3"/>
  <c r="AE438" i="3"/>
  <c r="AE439" i="3"/>
  <c r="AE440" i="3"/>
  <c r="AE441" i="3"/>
  <c r="AE442" i="3"/>
  <c r="AE443" i="3"/>
  <c r="AE444" i="3"/>
  <c r="AE445" i="3"/>
  <c r="AE446" i="3"/>
  <c r="AE447" i="3"/>
  <c r="AE448" i="3"/>
  <c r="AE449" i="3"/>
  <c r="AE450" i="3"/>
  <c r="AE451" i="3"/>
  <c r="AE452" i="3"/>
  <c r="AE453" i="3"/>
  <c r="AE454" i="3"/>
  <c r="AE455" i="3"/>
  <c r="AE456" i="3"/>
  <c r="AE457" i="3"/>
  <c r="AE458" i="3"/>
  <c r="AE459" i="3"/>
  <c r="AE460" i="3"/>
  <c r="AE461" i="3"/>
  <c r="AE462" i="3"/>
  <c r="AE463" i="3"/>
  <c r="AE464" i="3"/>
  <c r="AE465" i="3"/>
  <c r="AE466" i="3"/>
  <c r="AE467" i="3"/>
  <c r="AE468" i="3"/>
  <c r="AE469" i="3"/>
  <c r="AE470" i="3"/>
  <c r="AE471" i="3"/>
  <c r="AE472" i="3"/>
  <c r="AE473" i="3"/>
  <c r="AE474" i="3"/>
  <c r="AE475" i="3"/>
  <c r="AE476" i="3"/>
  <c r="AE477" i="3"/>
  <c r="AE478" i="3"/>
  <c r="AE479" i="3"/>
  <c r="AE480" i="3"/>
  <c r="AE481" i="3"/>
  <c r="AE482" i="3"/>
  <c r="AE483" i="3"/>
  <c r="AE484" i="3"/>
  <c r="AE485" i="3"/>
  <c r="AE486" i="3"/>
  <c r="AE487" i="3"/>
  <c r="AE488" i="3"/>
  <c r="AE489" i="3"/>
  <c r="AE490" i="3"/>
  <c r="AE491" i="3"/>
  <c r="AE492" i="3"/>
  <c r="AE493" i="3"/>
  <c r="AE494" i="3"/>
  <c r="AE495" i="3"/>
  <c r="AE496" i="3"/>
  <c r="AE497" i="3"/>
  <c r="AE498" i="3"/>
  <c r="AE499" i="3"/>
  <c r="AE500" i="3"/>
  <c r="AE501" i="3"/>
  <c r="AE502" i="3"/>
  <c r="AE503" i="3"/>
  <c r="AE504" i="3"/>
  <c r="AE505" i="3"/>
  <c r="AE506" i="3"/>
  <c r="AE507" i="3"/>
  <c r="AE508" i="3"/>
  <c r="AE509" i="3"/>
  <c r="AE510" i="3"/>
  <c r="AE511" i="3"/>
  <c r="AE512" i="3"/>
  <c r="AE513" i="3"/>
  <c r="AE514" i="3"/>
  <c r="AE515" i="3"/>
  <c r="AE516" i="3"/>
  <c r="AE517" i="3"/>
  <c r="AE518" i="3"/>
  <c r="AE519" i="3"/>
  <c r="AE520" i="3"/>
  <c r="AE521" i="3"/>
  <c r="AE522" i="3"/>
  <c r="AE523" i="3"/>
  <c r="AE524" i="3"/>
  <c r="AE525" i="3"/>
  <c r="AE526" i="3"/>
  <c r="AE527" i="3"/>
  <c r="AE528" i="3"/>
  <c r="AE529" i="3"/>
  <c r="AE530" i="3"/>
  <c r="AE531" i="3"/>
  <c r="AE532" i="3"/>
  <c r="AE533" i="3"/>
  <c r="AE534" i="3"/>
  <c r="AE535" i="3"/>
  <c r="AE536" i="3"/>
  <c r="AE537" i="3"/>
  <c r="AE538" i="3"/>
  <c r="AE539" i="3"/>
  <c r="AE540" i="3"/>
  <c r="AE541" i="3"/>
  <c r="AE542" i="3"/>
  <c r="AE543" i="3"/>
  <c r="AE544" i="3"/>
  <c r="AE545" i="3"/>
  <c r="AE546" i="3"/>
  <c r="AE547" i="3"/>
  <c r="AE548" i="3"/>
  <c r="AE549" i="3"/>
  <c r="AE550" i="3"/>
  <c r="AE551" i="3"/>
  <c r="AE552" i="3"/>
  <c r="AE553" i="3"/>
  <c r="AE554" i="3"/>
  <c r="AE555" i="3"/>
  <c r="AE556" i="3"/>
  <c r="AE557" i="3"/>
  <c r="AE558" i="3"/>
  <c r="AE559" i="3"/>
  <c r="AE560" i="3"/>
  <c r="AE561" i="3"/>
  <c r="AE562" i="3"/>
  <c r="AE563" i="3"/>
  <c r="AE564" i="3"/>
  <c r="AE565" i="3"/>
  <c r="AE566" i="3"/>
  <c r="AE567" i="3"/>
  <c r="AE568" i="3"/>
  <c r="AE569" i="3"/>
  <c r="AE570" i="3"/>
  <c r="AE571" i="3"/>
  <c r="AE572" i="3"/>
  <c r="AE573" i="3"/>
  <c r="AE574" i="3"/>
  <c r="AE575" i="3"/>
  <c r="AE576" i="3"/>
  <c r="AE577" i="3"/>
  <c r="AE578" i="3"/>
  <c r="AE579" i="3"/>
  <c r="AE580" i="3"/>
  <c r="AE581" i="3"/>
  <c r="AE582" i="3"/>
  <c r="AE583" i="3"/>
  <c r="AE584" i="3"/>
  <c r="AE585" i="3"/>
  <c r="AE586" i="3"/>
  <c r="AE587" i="3"/>
  <c r="AE588" i="3"/>
  <c r="AE589" i="3"/>
  <c r="AE590" i="3"/>
  <c r="AE591" i="3"/>
  <c r="AE592" i="3"/>
  <c r="AE593" i="3"/>
  <c r="AE594" i="3"/>
  <c r="AE595" i="3"/>
  <c r="AE596" i="3"/>
  <c r="AE597" i="3"/>
  <c r="AE598" i="3"/>
  <c r="AE599" i="3"/>
  <c r="AE600" i="3"/>
  <c r="AE601" i="3"/>
  <c r="AE602" i="3"/>
  <c r="AE603" i="3"/>
  <c r="AE604" i="3"/>
  <c r="AE605" i="3"/>
  <c r="AE606" i="3"/>
  <c r="AE607" i="3"/>
  <c r="AE608" i="3"/>
  <c r="AE609" i="3"/>
  <c r="AE610" i="3"/>
  <c r="AE611" i="3"/>
  <c r="AE612" i="3"/>
  <c r="AE613" i="3"/>
  <c r="AE614" i="3"/>
  <c r="AE615" i="3"/>
  <c r="AE616" i="3"/>
  <c r="AE617" i="3"/>
  <c r="AE618" i="3"/>
  <c r="AE619" i="3"/>
  <c r="AE620" i="3"/>
  <c r="AE621" i="3"/>
  <c r="AE622" i="3"/>
  <c r="AE623" i="3"/>
  <c r="AE624" i="3"/>
  <c r="AE625" i="3"/>
  <c r="AE626" i="3"/>
  <c r="AE627" i="3"/>
  <c r="AE628" i="3"/>
  <c r="AE629" i="3"/>
  <c r="AE630" i="3"/>
  <c r="AE631" i="3"/>
  <c r="AE632" i="3"/>
  <c r="AE633" i="3"/>
  <c r="AE634" i="3"/>
  <c r="AE635" i="3"/>
  <c r="AE636" i="3"/>
  <c r="AE637" i="3"/>
  <c r="AE638" i="3"/>
  <c r="AE639" i="3"/>
  <c r="AE640" i="3"/>
  <c r="AE641" i="3"/>
  <c r="AE642" i="3"/>
  <c r="AE643" i="3"/>
  <c r="AE644" i="3"/>
  <c r="AE645" i="3"/>
  <c r="AE646" i="3"/>
  <c r="AE647" i="3"/>
  <c r="AE648" i="3"/>
  <c r="AE649" i="3"/>
  <c r="AE650" i="3"/>
  <c r="AE651" i="3"/>
  <c r="AE652" i="3"/>
  <c r="AE653" i="3"/>
  <c r="AE654" i="3"/>
  <c r="AE655" i="3"/>
  <c r="AE656" i="3"/>
  <c r="AE657" i="3"/>
  <c r="AE658" i="3"/>
  <c r="AE659" i="3"/>
  <c r="AE660" i="3"/>
  <c r="AE661" i="3"/>
  <c r="AE662" i="3"/>
  <c r="AE663" i="3"/>
  <c r="AE664" i="3"/>
  <c r="AE665" i="3"/>
  <c r="AE666" i="3"/>
  <c r="AE667" i="3"/>
  <c r="AE668" i="3"/>
  <c r="AE669" i="3"/>
  <c r="AE670" i="3"/>
  <c r="AE671" i="3"/>
  <c r="AE672" i="3"/>
  <c r="AE673" i="3"/>
  <c r="AE674" i="3"/>
  <c r="AE675" i="3"/>
  <c r="AE676" i="3"/>
  <c r="AE677" i="3"/>
  <c r="AE678" i="3"/>
  <c r="AE679" i="3"/>
  <c r="AE680" i="3"/>
  <c r="AE681" i="3"/>
  <c r="AE682" i="3"/>
  <c r="AE683" i="3"/>
  <c r="AE684" i="3"/>
  <c r="AE685" i="3"/>
  <c r="AE686" i="3"/>
  <c r="AE687" i="3"/>
  <c r="AE688" i="3"/>
  <c r="AE689" i="3"/>
  <c r="AE690" i="3"/>
  <c r="AE691" i="3"/>
  <c r="AE692" i="3"/>
  <c r="AE693" i="3"/>
  <c r="AE694" i="3"/>
  <c r="AE695" i="3"/>
  <c r="AE696" i="3"/>
  <c r="AE697" i="3"/>
  <c r="AE698" i="3"/>
  <c r="AE699" i="3"/>
  <c r="AE700" i="3"/>
  <c r="AE701" i="3"/>
  <c r="AE702" i="3"/>
  <c r="AE703" i="3"/>
  <c r="AE704" i="3"/>
  <c r="AE705" i="3"/>
  <c r="AE706" i="3"/>
  <c r="AE707" i="3"/>
  <c r="AE708" i="3"/>
  <c r="AE709" i="3"/>
  <c r="AE710" i="3"/>
  <c r="AE711" i="3"/>
  <c r="AE712" i="3"/>
  <c r="AE713" i="3"/>
  <c r="AE714" i="3"/>
  <c r="AE715" i="3"/>
  <c r="AE716" i="3"/>
  <c r="AE717" i="3"/>
  <c r="AE718" i="3"/>
  <c r="AE719" i="3"/>
  <c r="AE720" i="3"/>
  <c r="AE721" i="3"/>
  <c r="AE722" i="3"/>
  <c r="AE723" i="3"/>
  <c r="AE724" i="3"/>
  <c r="AE725" i="3"/>
  <c r="AE726" i="3"/>
  <c r="AE727" i="3"/>
  <c r="AE728" i="3"/>
  <c r="AE729" i="3"/>
  <c r="AE730" i="3"/>
  <c r="AE731" i="3"/>
  <c r="AE732" i="3"/>
  <c r="AE733" i="3"/>
  <c r="AE734" i="3"/>
  <c r="AE735" i="3"/>
  <c r="AE736" i="3"/>
  <c r="AE737" i="3"/>
  <c r="AE738" i="3"/>
  <c r="AE739" i="3"/>
  <c r="AE740" i="3"/>
  <c r="AE741" i="3"/>
  <c r="AE742" i="3"/>
  <c r="AE743" i="3"/>
  <c r="AE744" i="3"/>
  <c r="AE745" i="3"/>
  <c r="AE746" i="3"/>
  <c r="AE747" i="3"/>
  <c r="AE748" i="3"/>
  <c r="AE749" i="3"/>
  <c r="AE750" i="3"/>
  <c r="AE751" i="3"/>
  <c r="AE752" i="3"/>
  <c r="AE753" i="3"/>
  <c r="AE754" i="3"/>
  <c r="AE755" i="3"/>
  <c r="AE756" i="3"/>
  <c r="AE757" i="3"/>
  <c r="AE758" i="3"/>
  <c r="AE759" i="3"/>
  <c r="AE760" i="3"/>
  <c r="AE761" i="3"/>
  <c r="AE762" i="3"/>
  <c r="AE763" i="3"/>
  <c r="AE764" i="3"/>
  <c r="AE765" i="3"/>
  <c r="AE766" i="3"/>
  <c r="AE767" i="3"/>
  <c r="AE768" i="3"/>
  <c r="AE769" i="3"/>
  <c r="AE770" i="3"/>
  <c r="AE771" i="3"/>
  <c r="AE772" i="3"/>
  <c r="AE773" i="3"/>
  <c r="AE774" i="3"/>
  <c r="AE775" i="3"/>
  <c r="AE776" i="3"/>
  <c r="AE777" i="3"/>
  <c r="AE778" i="3"/>
  <c r="AE779" i="3"/>
  <c r="AE780" i="3"/>
  <c r="AE781" i="3"/>
  <c r="AE782" i="3"/>
  <c r="AE783" i="3"/>
  <c r="AE784" i="3"/>
  <c r="AE785" i="3"/>
  <c r="AE786" i="3"/>
  <c r="AE787" i="3"/>
  <c r="AE788" i="3"/>
  <c r="AE789" i="3"/>
  <c r="AE790" i="3"/>
  <c r="AE791" i="3"/>
  <c r="AE792" i="3"/>
  <c r="AE793" i="3"/>
  <c r="AE794" i="3"/>
  <c r="AE795" i="3"/>
  <c r="AE796" i="3"/>
  <c r="AE797" i="3"/>
  <c r="AE798" i="3"/>
  <c r="AE799" i="3"/>
  <c r="AE800" i="3"/>
  <c r="AE801" i="3"/>
  <c r="AE802" i="3"/>
  <c r="AE803" i="3"/>
  <c r="AE804" i="3"/>
  <c r="AE805" i="3"/>
  <c r="AE806" i="3"/>
  <c r="AE807" i="3"/>
  <c r="AE808" i="3"/>
  <c r="AE809" i="3"/>
  <c r="AE810" i="3"/>
  <c r="AE811" i="3"/>
  <c r="AE812" i="3"/>
  <c r="AE813" i="3"/>
  <c r="AE814" i="3"/>
  <c r="AE815" i="3"/>
  <c r="AE816" i="3"/>
  <c r="AE817" i="3"/>
  <c r="AE818" i="3"/>
  <c r="AE819" i="3"/>
  <c r="AE820" i="3"/>
  <c r="AE821" i="3"/>
  <c r="AE822" i="3"/>
  <c r="AE823" i="3"/>
  <c r="AE824" i="3"/>
  <c r="AE825" i="3"/>
  <c r="AE826" i="3"/>
  <c r="AE827" i="3"/>
  <c r="AE828" i="3"/>
  <c r="AE829" i="3"/>
  <c r="AE830" i="3"/>
  <c r="AE831" i="3"/>
  <c r="AE832" i="3"/>
  <c r="AE833" i="3"/>
  <c r="AE834" i="3"/>
  <c r="AE835" i="3"/>
  <c r="AE836" i="3"/>
  <c r="AE837" i="3"/>
  <c r="AE838" i="3"/>
  <c r="AE839" i="3"/>
  <c r="AE840" i="3"/>
  <c r="AE841" i="3"/>
  <c r="AE842" i="3"/>
  <c r="AE843" i="3"/>
  <c r="AE844" i="3"/>
  <c r="AE845" i="3"/>
  <c r="AE846" i="3"/>
  <c r="AE847" i="3"/>
  <c r="AE848" i="3"/>
  <c r="AE849" i="3"/>
  <c r="AE850" i="3"/>
  <c r="AE851" i="3"/>
  <c r="AE852" i="3"/>
  <c r="AE853" i="3"/>
  <c r="AE854" i="3"/>
  <c r="AE855" i="3"/>
  <c r="AE856" i="3"/>
  <c r="AE857" i="3"/>
  <c r="AE858" i="3"/>
  <c r="AE859" i="3"/>
  <c r="AE860" i="3"/>
  <c r="AE861" i="3"/>
  <c r="AE862" i="3"/>
  <c r="AE863" i="3"/>
  <c r="AE864" i="3"/>
  <c r="AE865" i="3"/>
  <c r="AE866" i="3"/>
  <c r="AE867" i="3"/>
  <c r="AE868" i="3"/>
  <c r="AE869" i="3"/>
  <c r="AE870" i="3"/>
  <c r="AE871" i="3"/>
  <c r="AE872" i="3"/>
  <c r="AE873" i="3"/>
  <c r="AE874" i="3"/>
  <c r="AE875" i="3"/>
  <c r="AE876" i="3"/>
  <c r="AE877" i="3"/>
  <c r="AE878" i="3"/>
  <c r="AE879" i="3"/>
  <c r="AE880" i="3"/>
  <c r="AE881" i="3"/>
  <c r="AE882" i="3"/>
  <c r="AE883" i="3"/>
  <c r="AE884" i="3"/>
  <c r="AE885" i="3"/>
  <c r="AE886" i="3"/>
  <c r="AE887" i="3"/>
  <c r="AE888" i="3"/>
  <c r="AE889" i="3"/>
  <c r="AE890" i="3"/>
  <c r="AE891" i="3"/>
  <c r="AE892" i="3"/>
  <c r="AE893" i="3"/>
  <c r="AE894" i="3"/>
  <c r="AE895" i="3"/>
  <c r="AE896" i="3"/>
  <c r="AE897" i="3"/>
  <c r="AE898" i="3"/>
  <c r="AE899" i="3"/>
  <c r="AE900" i="3"/>
  <c r="AE901" i="3"/>
  <c r="AE902" i="3"/>
  <c r="AE903" i="3"/>
  <c r="AE904" i="3"/>
  <c r="AE905" i="3"/>
  <c r="AE906" i="3"/>
  <c r="AE907" i="3"/>
  <c r="AE908" i="3"/>
  <c r="AE909" i="3"/>
  <c r="AE910" i="3"/>
  <c r="AE911" i="3"/>
  <c r="AE912" i="3"/>
  <c r="AE913" i="3"/>
  <c r="AE914" i="3"/>
  <c r="AE915" i="3"/>
  <c r="AE916" i="3"/>
  <c r="AE917" i="3"/>
  <c r="AE918" i="3"/>
  <c r="AE919" i="3"/>
  <c r="AE920" i="3"/>
  <c r="AE921" i="3"/>
  <c r="AE922" i="3"/>
  <c r="AE923" i="3"/>
  <c r="AE924" i="3"/>
  <c r="AE925" i="3"/>
  <c r="AE926" i="3"/>
  <c r="AE927" i="3"/>
  <c r="AE928" i="3"/>
  <c r="AE929" i="3"/>
  <c r="AE930" i="3"/>
  <c r="AE931" i="3"/>
  <c r="AE932" i="3"/>
  <c r="AE933" i="3"/>
  <c r="AE934" i="3"/>
  <c r="AE935" i="3"/>
  <c r="AE936" i="3"/>
  <c r="AE937" i="3"/>
  <c r="AE938" i="3"/>
  <c r="AE939" i="3"/>
  <c r="AE940" i="3"/>
  <c r="AE941" i="3"/>
  <c r="AE942" i="3"/>
  <c r="AE943" i="3"/>
  <c r="AE944" i="3"/>
  <c r="AE945" i="3"/>
  <c r="AE946" i="3"/>
  <c r="AE947" i="3"/>
  <c r="AE948" i="3"/>
  <c r="AE949" i="3"/>
  <c r="AE950" i="3"/>
  <c r="AE951" i="3"/>
  <c r="AE952" i="3"/>
  <c r="AE953" i="3"/>
  <c r="AE954" i="3"/>
  <c r="AE955" i="3"/>
  <c r="AE956" i="3"/>
  <c r="AE957" i="3"/>
  <c r="AE958" i="3"/>
  <c r="AE959" i="3"/>
  <c r="AE960" i="3"/>
  <c r="AE961" i="3"/>
  <c r="AE962" i="3"/>
  <c r="AE963" i="3"/>
  <c r="AE964" i="3"/>
  <c r="AE965" i="3"/>
  <c r="AE966" i="3"/>
  <c r="AE967" i="3"/>
  <c r="AE968" i="3"/>
  <c r="AE969" i="3"/>
  <c r="AE970" i="3"/>
  <c r="AE971" i="3"/>
  <c r="AE972" i="3"/>
  <c r="AE973" i="3"/>
  <c r="AE974" i="3"/>
  <c r="AE975" i="3"/>
  <c r="AE976" i="3"/>
  <c r="AE977" i="3"/>
  <c r="AE978" i="3"/>
  <c r="AE979" i="3"/>
  <c r="AE980" i="3"/>
  <c r="AE981" i="3"/>
  <c r="AE982" i="3"/>
  <c r="AE983" i="3"/>
  <c r="AE984" i="3"/>
  <c r="AE985" i="3"/>
  <c r="AE986" i="3"/>
  <c r="AE987" i="3"/>
  <c r="AE988" i="3"/>
  <c r="AE989" i="3"/>
  <c r="AE990" i="3"/>
  <c r="AE991" i="3"/>
  <c r="AE992" i="3"/>
  <c r="AE993" i="3"/>
  <c r="AE994" i="3"/>
  <c r="AE995" i="3"/>
  <c r="AE996" i="3"/>
  <c r="AE997" i="3"/>
  <c r="AE998" i="3"/>
  <c r="AE999" i="3"/>
  <c r="AE1000" i="3"/>
  <c r="AE1001" i="3"/>
  <c r="AE1002" i="3"/>
  <c r="AE1003" i="3"/>
  <c r="AE1004" i="3"/>
  <c r="AE1005" i="3"/>
  <c r="AE1006" i="3"/>
  <c r="AE1007" i="3"/>
  <c r="AE1008" i="3"/>
  <c r="AE1009" i="3"/>
  <c r="AE1010" i="3"/>
  <c r="AE1011" i="3"/>
  <c r="AE1012" i="3"/>
  <c r="AE1013" i="3"/>
  <c r="AE1014" i="3"/>
  <c r="AE1015" i="3"/>
  <c r="AE1016" i="3"/>
  <c r="AE1017" i="3"/>
  <c r="AE1018" i="3"/>
  <c r="AE1019" i="3"/>
  <c r="AE1020" i="3"/>
  <c r="AE1021" i="3"/>
  <c r="AE1022" i="3"/>
  <c r="AE1023" i="3"/>
  <c r="AE1024" i="3"/>
  <c r="AE1025" i="3"/>
  <c r="AE1026" i="3"/>
  <c r="AE1027" i="3"/>
  <c r="AE1028" i="3"/>
  <c r="AE1029" i="3"/>
  <c r="AE1030" i="3"/>
  <c r="AE1031" i="3"/>
  <c r="AE1032" i="3"/>
  <c r="AE1033" i="3"/>
  <c r="AE1034" i="3"/>
  <c r="AE1035" i="3"/>
  <c r="AE1036" i="3"/>
  <c r="AE1037" i="3"/>
  <c r="AE1038" i="3"/>
  <c r="AE1039" i="3"/>
  <c r="AE1040" i="3"/>
  <c r="AE1041" i="3"/>
  <c r="AE1042" i="3"/>
  <c r="AE1043" i="3"/>
  <c r="AE1044" i="3"/>
  <c r="AE1045" i="3"/>
  <c r="AE1046" i="3"/>
  <c r="AE1047" i="3"/>
  <c r="AE1048" i="3"/>
  <c r="AE1049" i="3"/>
  <c r="AE1050" i="3"/>
  <c r="AE1051" i="3"/>
  <c r="AE1052" i="3"/>
  <c r="AE1053" i="3"/>
  <c r="AE1054" i="3"/>
  <c r="AE1055" i="3"/>
  <c r="AE1056" i="3"/>
  <c r="AE1057" i="3"/>
  <c r="AE1058" i="3"/>
  <c r="AE1059" i="3"/>
  <c r="AE1060" i="3"/>
  <c r="AE1061" i="3"/>
  <c r="AE1062" i="3"/>
  <c r="AE1063" i="3"/>
  <c r="AE1064" i="3"/>
  <c r="AE1065" i="3"/>
  <c r="AE1066" i="3"/>
  <c r="AE1067" i="3"/>
  <c r="AE1068" i="3"/>
  <c r="AE1069" i="3"/>
  <c r="AE1070" i="3"/>
  <c r="AE1071" i="3"/>
  <c r="AE1072" i="3"/>
  <c r="AE1073" i="3"/>
  <c r="AE1074" i="3"/>
  <c r="AE1075" i="3"/>
  <c r="AE1076" i="3"/>
  <c r="AE1077" i="3"/>
  <c r="AE1078" i="3"/>
  <c r="AE1079" i="3"/>
  <c r="AE1080" i="3"/>
  <c r="AE1081" i="3"/>
  <c r="AE1082" i="3"/>
  <c r="AE1083" i="3"/>
  <c r="AE1084" i="3"/>
  <c r="AE1085" i="3"/>
  <c r="AE1086" i="3"/>
  <c r="AE1087" i="3"/>
  <c r="AE1088" i="3"/>
  <c r="AE1089" i="3"/>
  <c r="AE1090" i="3"/>
  <c r="AE1091" i="3"/>
  <c r="AE1092" i="3"/>
  <c r="AE1093" i="3"/>
  <c r="AE1094" i="3"/>
  <c r="AE1095" i="3"/>
  <c r="AE1096" i="3"/>
  <c r="AE1097" i="3"/>
  <c r="AE1098" i="3"/>
  <c r="AE1099" i="3"/>
  <c r="AE1100" i="3"/>
  <c r="AE1101" i="3"/>
  <c r="AE1102" i="3"/>
  <c r="AE1103" i="3"/>
  <c r="AE1104" i="3"/>
  <c r="AE1105" i="3"/>
  <c r="AE1106" i="3"/>
  <c r="AE1107" i="3"/>
  <c r="AE1108" i="3"/>
  <c r="AE1109" i="3"/>
  <c r="AE1110" i="3"/>
  <c r="AE1111" i="3"/>
  <c r="AE1112" i="3"/>
  <c r="AE1113" i="3"/>
  <c r="AE1114" i="3"/>
  <c r="AE1115" i="3"/>
  <c r="AE1116" i="3"/>
  <c r="AE1117" i="3"/>
  <c r="AE1118" i="3"/>
  <c r="AE1119" i="3"/>
  <c r="AE1120" i="3"/>
  <c r="AE1121" i="3"/>
  <c r="AE1122" i="3"/>
  <c r="AE1123" i="3"/>
  <c r="AE1124" i="3"/>
  <c r="AE1125" i="3"/>
  <c r="AE1126" i="3"/>
  <c r="AE1127" i="3"/>
  <c r="AE1128" i="3"/>
  <c r="AE1129" i="3"/>
  <c r="AE1130" i="3"/>
  <c r="AE1131" i="3"/>
  <c r="AE1132" i="3"/>
  <c r="AE1133" i="3"/>
  <c r="AE1134" i="3"/>
  <c r="AE1135" i="3"/>
  <c r="AE1136" i="3"/>
  <c r="AE1137" i="3"/>
  <c r="AE1138" i="3"/>
  <c r="AE1139" i="3"/>
  <c r="AE1140" i="3"/>
  <c r="AE1141" i="3"/>
  <c r="AE1142" i="3"/>
  <c r="AE1143" i="3"/>
  <c r="AE1144" i="3"/>
  <c r="AE1145" i="3"/>
  <c r="AE1146" i="3"/>
  <c r="AE1147" i="3"/>
  <c r="AE1148" i="3"/>
  <c r="AE1149" i="3"/>
  <c r="AE1150" i="3"/>
  <c r="AE1151" i="3"/>
  <c r="AE1152" i="3"/>
  <c r="AE1153" i="3"/>
  <c r="AE1154" i="3"/>
  <c r="AE1155" i="3"/>
  <c r="AE1156" i="3"/>
  <c r="AE1157" i="3"/>
  <c r="AE1158" i="3"/>
  <c r="AE1159" i="3"/>
  <c r="AE1160" i="3"/>
  <c r="AE1161" i="3"/>
  <c r="AE1162" i="3"/>
  <c r="AE1163" i="3"/>
  <c r="AE1164" i="3"/>
  <c r="AE1165" i="3"/>
  <c r="AE1166" i="3"/>
  <c r="AE1167" i="3"/>
  <c r="AE1168" i="3"/>
  <c r="AE1169" i="3"/>
  <c r="AE1170" i="3"/>
  <c r="AE1171" i="3"/>
  <c r="AE1172" i="3"/>
  <c r="AE1173" i="3"/>
  <c r="AE1174" i="3"/>
  <c r="AE1175" i="3"/>
  <c r="AE1176" i="3"/>
  <c r="AE1177" i="3"/>
  <c r="AE1178" i="3"/>
  <c r="AE1179" i="3"/>
  <c r="AE1180" i="3"/>
  <c r="AE1181" i="3"/>
  <c r="AE1182" i="3"/>
  <c r="AE1183" i="3"/>
  <c r="AE1184" i="3"/>
  <c r="AE1185" i="3"/>
  <c r="AE1186" i="3"/>
  <c r="AE1187" i="3"/>
  <c r="AE1188" i="3"/>
  <c r="AE1189" i="3"/>
  <c r="AE1190" i="3"/>
  <c r="AE1191" i="3"/>
  <c r="AE1192" i="3"/>
  <c r="AE1193" i="3"/>
  <c r="AE1194" i="3"/>
  <c r="AE1195" i="3"/>
  <c r="AE1196" i="3"/>
  <c r="AE1197" i="3"/>
  <c r="AE1198" i="3"/>
  <c r="AE1199" i="3"/>
  <c r="AE1200" i="3"/>
  <c r="AE1201" i="3"/>
  <c r="AE1202" i="3"/>
  <c r="AE1203" i="3"/>
  <c r="AE1204" i="3"/>
  <c r="AE1205" i="3"/>
  <c r="AE1206" i="3"/>
  <c r="AE1207" i="3"/>
  <c r="AE1208" i="3"/>
  <c r="AE1209" i="3"/>
  <c r="AE1210" i="3"/>
  <c r="AE1211" i="3"/>
  <c r="AE1212" i="3"/>
  <c r="AE1213" i="3"/>
  <c r="AE1214" i="3"/>
  <c r="AE1215" i="3"/>
  <c r="AE1216" i="3"/>
  <c r="AE1217" i="3"/>
  <c r="AE1218" i="3"/>
  <c r="AE1219" i="3"/>
  <c r="AE1220" i="3"/>
  <c r="AE1221" i="3"/>
  <c r="AE1222" i="3"/>
  <c r="AE1223" i="3"/>
  <c r="AE1224" i="3"/>
  <c r="AE1225" i="3"/>
  <c r="AE1226" i="3"/>
  <c r="AE1227" i="3"/>
  <c r="AE1228" i="3"/>
  <c r="AE1229" i="3"/>
  <c r="AE1230" i="3"/>
  <c r="AE1231" i="3"/>
  <c r="AE1232" i="3"/>
  <c r="AE1233" i="3"/>
  <c r="AE1234" i="3"/>
  <c r="AE1235" i="3"/>
  <c r="AE1236" i="3"/>
  <c r="AE1237" i="3"/>
  <c r="AE1238" i="3"/>
  <c r="AE1239" i="3"/>
  <c r="AE1240" i="3"/>
  <c r="AE1241" i="3"/>
  <c r="AE1242" i="3"/>
  <c r="AE1243" i="3"/>
  <c r="AE1244" i="3"/>
  <c r="AE1245" i="3"/>
  <c r="AE1246" i="3"/>
  <c r="AE1247" i="3"/>
  <c r="AE1248" i="3"/>
  <c r="AE1249" i="3"/>
  <c r="AE1250" i="3"/>
  <c r="AE1251" i="3"/>
  <c r="AE1252" i="3"/>
  <c r="AE1253" i="3"/>
  <c r="AE1254" i="3"/>
  <c r="AE1255" i="3"/>
  <c r="AE1256" i="3"/>
  <c r="AE1257" i="3"/>
  <c r="AE1258" i="3"/>
  <c r="AE1259" i="3"/>
  <c r="AE1260" i="3"/>
  <c r="AE1261" i="3"/>
  <c r="AE1262" i="3"/>
  <c r="AE1263" i="3"/>
  <c r="AE1264" i="3"/>
  <c r="AE1265" i="3"/>
  <c r="AE1266" i="3"/>
  <c r="AE1267" i="3"/>
  <c r="AE1268" i="3"/>
  <c r="AE1269" i="3"/>
  <c r="AE1270" i="3"/>
  <c r="AE1271" i="3"/>
  <c r="AE1272" i="3"/>
  <c r="AE1273" i="3"/>
  <c r="AE1274" i="3"/>
  <c r="AE1275" i="3"/>
  <c r="AE1276" i="3"/>
  <c r="AE1277" i="3"/>
  <c r="AE1278" i="3"/>
  <c r="AE1279" i="3"/>
  <c r="AE1280" i="3"/>
  <c r="AE1281" i="3"/>
  <c r="AE1282" i="3"/>
  <c r="AE1283" i="3"/>
  <c r="AE1284" i="3"/>
  <c r="AE1285" i="3"/>
  <c r="AE1286" i="3"/>
  <c r="AE1287" i="3"/>
  <c r="AE1288" i="3"/>
  <c r="AE1289" i="3"/>
  <c r="AE1290" i="3"/>
  <c r="AE1291" i="3"/>
  <c r="AE1292" i="3"/>
  <c r="AE1293" i="3"/>
  <c r="AE1294" i="3"/>
  <c r="AE1295" i="3"/>
  <c r="AE1296" i="3"/>
  <c r="AE1297" i="3"/>
  <c r="AE1298" i="3"/>
  <c r="AE1299" i="3"/>
  <c r="AE1300" i="3"/>
  <c r="AE1301" i="3"/>
  <c r="AE1302" i="3"/>
  <c r="AE1303" i="3"/>
  <c r="AE1304" i="3"/>
  <c r="AE1305" i="3"/>
  <c r="AE1306" i="3"/>
  <c r="AE1307" i="3"/>
  <c r="AE1308" i="3"/>
  <c r="AE1309" i="3"/>
  <c r="AE1310" i="3"/>
  <c r="AE1311" i="3"/>
  <c r="AE1312" i="3"/>
  <c r="AE1313" i="3"/>
  <c r="AE1314" i="3"/>
  <c r="AE1315" i="3"/>
  <c r="AE1316" i="3"/>
  <c r="AE1317" i="3"/>
  <c r="AE1318" i="3"/>
  <c r="AE1319" i="3"/>
  <c r="AE1320" i="3"/>
  <c r="AE1321" i="3"/>
  <c r="AE1322" i="3"/>
  <c r="AE1323" i="3"/>
  <c r="AE1324" i="3"/>
  <c r="AE1325" i="3"/>
  <c r="AE1326" i="3"/>
  <c r="AE1327" i="3"/>
  <c r="AE1328" i="3"/>
  <c r="AE1329" i="3"/>
  <c r="AE1330" i="3"/>
  <c r="AE1331" i="3"/>
  <c r="AE1332" i="3"/>
  <c r="AE1333" i="3"/>
  <c r="AE1334" i="3"/>
  <c r="AE1335" i="3"/>
  <c r="AE1336" i="3"/>
  <c r="AE1337" i="3"/>
  <c r="AE1338" i="3"/>
  <c r="AE1339" i="3"/>
  <c r="AE1340" i="3"/>
  <c r="AE1341" i="3"/>
  <c r="AE1342" i="3"/>
  <c r="AE1343" i="3"/>
  <c r="AE1344" i="3"/>
  <c r="AE1345" i="3"/>
  <c r="AE1346" i="3"/>
  <c r="AE1347" i="3"/>
  <c r="AE1348" i="3"/>
  <c r="AE1349" i="3"/>
  <c r="AE1350" i="3"/>
  <c r="AE1351" i="3"/>
  <c r="AE1352" i="3"/>
  <c r="AE1353" i="3"/>
  <c r="AE1354" i="3"/>
  <c r="AE1355" i="3"/>
  <c r="AE1356" i="3"/>
  <c r="AE1357" i="3"/>
  <c r="AE1358" i="3"/>
  <c r="AE1359" i="3"/>
  <c r="AE1360" i="3"/>
  <c r="AE1361" i="3"/>
  <c r="AE1362" i="3"/>
  <c r="AE1363" i="3"/>
  <c r="AE1364" i="3"/>
  <c r="AE1365" i="3"/>
  <c r="AE1366" i="3"/>
  <c r="AE1367" i="3"/>
  <c r="AE1368" i="3"/>
  <c r="AE1369" i="3"/>
  <c r="AE1370" i="3"/>
  <c r="AE1371" i="3"/>
  <c r="AE1372" i="3"/>
  <c r="AE1373" i="3"/>
  <c r="AE1374" i="3"/>
  <c r="AE1375" i="3"/>
  <c r="AE1376" i="3"/>
  <c r="AE1377" i="3"/>
  <c r="AE1378" i="3"/>
  <c r="AE1379" i="3"/>
  <c r="AE1380" i="3"/>
  <c r="AE1381" i="3"/>
  <c r="AE1382" i="3"/>
  <c r="AE1383" i="3"/>
  <c r="AE1384" i="3"/>
  <c r="AE1385" i="3"/>
  <c r="AE1386" i="3"/>
  <c r="AE1387" i="3"/>
  <c r="AE1388" i="3"/>
  <c r="AE1389" i="3"/>
  <c r="AE1390" i="3"/>
  <c r="AE1391" i="3"/>
  <c r="AE1392" i="3"/>
  <c r="AE1393" i="3"/>
  <c r="AE1394" i="3"/>
  <c r="AE1395" i="3"/>
  <c r="AE1396" i="3"/>
  <c r="AE1397" i="3"/>
  <c r="AE1398" i="3"/>
  <c r="AE1399" i="3"/>
  <c r="AE1400" i="3"/>
  <c r="AE1401" i="3"/>
  <c r="AE1402" i="3"/>
  <c r="AE1403" i="3"/>
  <c r="AE1404" i="3"/>
  <c r="AE1405" i="3"/>
  <c r="AE1406" i="3"/>
  <c r="AE1407" i="3"/>
  <c r="AE1408" i="3"/>
  <c r="AE1409" i="3"/>
  <c r="AE1410" i="3"/>
  <c r="AE1411" i="3"/>
  <c r="AE1412" i="3"/>
  <c r="AE1413" i="3"/>
  <c r="AE1414" i="3"/>
  <c r="AE1415" i="3"/>
  <c r="AE1416" i="3"/>
  <c r="AE1417" i="3"/>
  <c r="AE1418" i="3"/>
  <c r="AE1419" i="3"/>
  <c r="AE1420" i="3"/>
  <c r="AE1421" i="3"/>
  <c r="AE1422" i="3"/>
  <c r="AE1423" i="3"/>
  <c r="AE1424" i="3"/>
  <c r="AE1425" i="3"/>
  <c r="AE1426" i="3"/>
  <c r="AE1427" i="3"/>
  <c r="AE1428" i="3"/>
  <c r="AE1429" i="3"/>
  <c r="AE1430" i="3"/>
  <c r="AE1431" i="3"/>
  <c r="AE1432" i="3"/>
  <c r="AE1433" i="3"/>
  <c r="AE1434" i="3"/>
  <c r="AE1435" i="3"/>
  <c r="AE1436" i="3"/>
  <c r="AE1437" i="3"/>
  <c r="AE1438" i="3"/>
  <c r="AE1439" i="3"/>
  <c r="AE1440" i="3"/>
  <c r="AE1441" i="3"/>
  <c r="AE1442" i="3"/>
  <c r="AE1443" i="3"/>
  <c r="AE1444" i="3"/>
  <c r="AE1445" i="3"/>
  <c r="AE1446" i="3"/>
  <c r="AE1447" i="3"/>
  <c r="AE1448" i="3"/>
  <c r="AE1449" i="3"/>
  <c r="AE1450" i="3"/>
  <c r="AE1451" i="3"/>
  <c r="AE1452" i="3"/>
  <c r="AE1453" i="3"/>
  <c r="AE1454" i="3"/>
  <c r="AE1455" i="3"/>
  <c r="AE1456" i="3"/>
  <c r="AE1457" i="3"/>
  <c r="AE1458" i="3"/>
  <c r="AE1459" i="3"/>
  <c r="AE1460" i="3"/>
  <c r="AE1461" i="3"/>
  <c r="AE1462" i="3"/>
  <c r="AE1463" i="3"/>
  <c r="AE1464" i="3"/>
  <c r="AE1465" i="3"/>
  <c r="AE1466" i="3"/>
  <c r="AE1467" i="3"/>
  <c r="AE1468" i="3"/>
  <c r="AE1469" i="3"/>
  <c r="AE1470" i="3"/>
  <c r="AE1471" i="3"/>
  <c r="AE1472" i="3"/>
  <c r="AE1473" i="3"/>
  <c r="AE1474" i="3"/>
  <c r="AE1475" i="3"/>
  <c r="AE1476" i="3"/>
  <c r="AE1477" i="3"/>
  <c r="AE1478" i="3"/>
  <c r="AE1479" i="3"/>
  <c r="AE1480" i="3"/>
  <c r="AE1481" i="3"/>
  <c r="AE1482" i="3"/>
  <c r="AE1483" i="3"/>
  <c r="AE1484" i="3"/>
  <c r="AE1485" i="3"/>
  <c r="AE1486" i="3"/>
  <c r="AE1487" i="3"/>
  <c r="AE1488" i="3"/>
  <c r="AE1489" i="3"/>
  <c r="AE1490" i="3"/>
  <c r="AE1491" i="3"/>
  <c r="AE1492" i="3"/>
  <c r="AE1493" i="3"/>
  <c r="AE1494" i="3"/>
  <c r="AE1495" i="3"/>
  <c r="AE1496" i="3"/>
  <c r="AE1497" i="3"/>
  <c r="AE1498" i="3"/>
  <c r="AE1499" i="3"/>
  <c r="AE1500" i="3"/>
  <c r="AE1501" i="3"/>
  <c r="AE1502" i="3"/>
  <c r="AE1503" i="3"/>
  <c r="AE1504" i="3"/>
  <c r="AE1505" i="3"/>
  <c r="AE1506" i="3"/>
  <c r="AE1507" i="3"/>
  <c r="AE1508" i="3"/>
  <c r="AE1509" i="3"/>
  <c r="AE1510" i="3"/>
  <c r="AE1511" i="3"/>
  <c r="AE1512" i="3"/>
  <c r="AE1513" i="3"/>
  <c r="AE1514" i="3"/>
  <c r="AE1515" i="3"/>
  <c r="AE1516" i="3"/>
  <c r="AE1517" i="3"/>
  <c r="AE1518" i="3"/>
  <c r="AE1519" i="3"/>
  <c r="AE1520" i="3"/>
  <c r="AE1521" i="3"/>
  <c r="AE1522" i="3"/>
  <c r="AE1523" i="3"/>
  <c r="AE1524" i="3"/>
  <c r="AE1525" i="3"/>
  <c r="AE1526" i="3"/>
  <c r="AE1527" i="3"/>
  <c r="AE1528" i="3"/>
  <c r="AE1529" i="3"/>
  <c r="AE1530" i="3"/>
  <c r="AE1531" i="3"/>
  <c r="AE1532" i="3"/>
  <c r="AE1533" i="3"/>
  <c r="AE1534" i="3"/>
  <c r="AE1535" i="3"/>
  <c r="AE1536" i="3"/>
  <c r="AE1537" i="3"/>
  <c r="AE1538" i="3"/>
  <c r="AE1539" i="3"/>
  <c r="AE1540" i="3"/>
  <c r="AE1541" i="3"/>
  <c r="AE1542" i="3"/>
  <c r="AE1543" i="3"/>
  <c r="AE1544" i="3"/>
  <c r="AE1545" i="3"/>
  <c r="AE1546" i="3"/>
  <c r="AE1547" i="3"/>
  <c r="AE1548" i="3"/>
  <c r="AE1549" i="3"/>
  <c r="AE1550" i="3"/>
  <c r="AE1551" i="3"/>
  <c r="AE1552" i="3"/>
  <c r="AE1553" i="3"/>
  <c r="AE1554" i="3"/>
  <c r="AE1555" i="3"/>
  <c r="AE1556" i="3"/>
  <c r="AE1557" i="3"/>
  <c r="AE1558" i="3"/>
  <c r="AE1559" i="3"/>
  <c r="AE1560" i="3"/>
  <c r="AE1561" i="3"/>
  <c r="AE1562" i="3"/>
  <c r="AE1563" i="3"/>
  <c r="AE1564" i="3"/>
  <c r="AE1565" i="3"/>
  <c r="AE1566" i="3"/>
  <c r="AE1567" i="3"/>
  <c r="AE1568" i="3"/>
  <c r="AE1569" i="3"/>
  <c r="AE1570" i="3"/>
  <c r="AE1571" i="3"/>
  <c r="AE1572" i="3"/>
  <c r="AE1573" i="3"/>
  <c r="AE1574" i="3"/>
  <c r="AE1575" i="3"/>
  <c r="AE1576" i="3"/>
  <c r="AE1577" i="3"/>
  <c r="AE1578" i="3"/>
  <c r="AE1579" i="3"/>
  <c r="AE1580" i="3"/>
  <c r="AE1581" i="3"/>
  <c r="AE1582" i="3"/>
  <c r="AE1583" i="3"/>
  <c r="AE1584" i="3"/>
  <c r="AE1585" i="3"/>
  <c r="AE1586" i="3"/>
  <c r="AE1587" i="3"/>
  <c r="AE1588" i="3"/>
  <c r="AE1589" i="3"/>
  <c r="AE1590" i="3"/>
  <c r="AE1591" i="3"/>
  <c r="AE1592" i="3"/>
  <c r="AE1593" i="3"/>
  <c r="AE1594" i="3"/>
  <c r="AE1595" i="3"/>
  <c r="AE1596" i="3"/>
  <c r="AE1597" i="3"/>
  <c r="AE1598" i="3"/>
  <c r="AE1599" i="3"/>
  <c r="AE1600" i="3"/>
  <c r="AE1601" i="3"/>
  <c r="AE1602" i="3"/>
  <c r="AE1603" i="3"/>
  <c r="AE1604" i="3"/>
  <c r="AE1605" i="3"/>
  <c r="AE1606" i="3"/>
  <c r="AE1607" i="3"/>
  <c r="AE1608" i="3"/>
  <c r="AE1609" i="3"/>
  <c r="AE1610" i="3"/>
  <c r="AE1611" i="3"/>
  <c r="AE1612" i="3"/>
  <c r="AE1613" i="3"/>
  <c r="AE1614" i="3"/>
  <c r="AE1615" i="3"/>
  <c r="AE1616" i="3"/>
  <c r="AE1617" i="3"/>
  <c r="AE1618" i="3"/>
  <c r="AE1619" i="3"/>
  <c r="AE1620" i="3"/>
  <c r="AE1621" i="3"/>
  <c r="AE1622" i="3"/>
  <c r="AE1623" i="3"/>
  <c r="AE1624" i="3"/>
  <c r="AE1625" i="3"/>
  <c r="AE1626" i="3"/>
  <c r="AE1627" i="3"/>
  <c r="AE1628" i="3"/>
  <c r="AE1629" i="3"/>
  <c r="AE1630" i="3"/>
  <c r="AE1631" i="3"/>
  <c r="AE1632" i="3"/>
  <c r="AE1633" i="3"/>
  <c r="AE1634" i="3"/>
  <c r="AE1635" i="3"/>
  <c r="AE1636" i="3"/>
  <c r="AE1637" i="3"/>
  <c r="AE1638" i="3"/>
  <c r="AE1639" i="3"/>
  <c r="AE1640" i="3"/>
  <c r="AE1641" i="3"/>
  <c r="AE1642" i="3"/>
  <c r="AE1643" i="3"/>
  <c r="AE1644" i="3"/>
  <c r="AE1645" i="3"/>
  <c r="AE1646" i="3"/>
  <c r="AE1647" i="3"/>
  <c r="AE1648" i="3"/>
  <c r="AE1649" i="3"/>
  <c r="AE1650" i="3"/>
  <c r="AE1651" i="3"/>
  <c r="AE1652" i="3"/>
  <c r="AE1653" i="3"/>
  <c r="AE1654" i="3"/>
  <c r="AE1655" i="3"/>
  <c r="AE1656" i="3"/>
  <c r="AE1657" i="3"/>
  <c r="AE1658" i="3"/>
  <c r="AE1659" i="3"/>
  <c r="AE1660" i="3"/>
  <c r="AE1661" i="3"/>
  <c r="AE1662" i="3"/>
  <c r="AE1663" i="3"/>
  <c r="AE1664" i="3"/>
  <c r="AE1665" i="3"/>
  <c r="AE1666" i="3"/>
  <c r="AE1667" i="3"/>
  <c r="AE1668" i="3"/>
  <c r="AE1669" i="3"/>
  <c r="AE1670" i="3"/>
  <c r="AE1671" i="3"/>
  <c r="AE1672" i="3"/>
  <c r="AE1673" i="3"/>
  <c r="AE1674" i="3"/>
  <c r="AE1675" i="3"/>
  <c r="AE1676" i="3"/>
  <c r="AE1677" i="3"/>
  <c r="AE1678" i="3"/>
  <c r="AE1679" i="3"/>
  <c r="AE1680" i="3"/>
  <c r="AE1681" i="3"/>
  <c r="AE1682" i="3"/>
  <c r="AE1683" i="3"/>
  <c r="AE1684" i="3"/>
  <c r="AE1685" i="3"/>
  <c r="AE1686" i="3"/>
  <c r="AE1687" i="3"/>
  <c r="AE1688" i="3"/>
  <c r="AE1689" i="3"/>
  <c r="AE1690" i="3"/>
  <c r="AE1691" i="3"/>
  <c r="AE1692" i="3"/>
  <c r="AE1693" i="3"/>
  <c r="AE1694" i="3"/>
  <c r="AE1695" i="3"/>
  <c r="AE1696" i="3"/>
  <c r="AE1697" i="3"/>
  <c r="AE1698" i="3"/>
  <c r="AE1699" i="3"/>
  <c r="AE1700" i="3"/>
  <c r="AE1701" i="3"/>
  <c r="AE1702" i="3"/>
  <c r="AE1703" i="3"/>
  <c r="AE1704" i="3"/>
  <c r="AE1705" i="3"/>
  <c r="AE1706" i="3"/>
  <c r="AE1707" i="3"/>
  <c r="AE1708" i="3"/>
  <c r="AE1709" i="3"/>
  <c r="AE1710" i="3"/>
  <c r="AE1711" i="3"/>
  <c r="AE1712" i="3"/>
  <c r="AE1713" i="3"/>
  <c r="AE1714" i="3"/>
  <c r="AE1715" i="3"/>
  <c r="AE1716" i="3"/>
  <c r="AE1717" i="3"/>
  <c r="AE1718" i="3"/>
  <c r="AE1719" i="3"/>
  <c r="AE1720" i="3"/>
  <c r="AE1721" i="3"/>
  <c r="AE1722" i="3"/>
  <c r="AE1723" i="3"/>
  <c r="AE1724" i="3"/>
  <c r="AE1725" i="3"/>
  <c r="AE1726" i="3"/>
  <c r="AE1727" i="3"/>
  <c r="AE1728" i="3"/>
  <c r="AE1729" i="3"/>
  <c r="AE1730" i="3"/>
  <c r="AE1731" i="3"/>
  <c r="AE1732" i="3"/>
  <c r="AE1733" i="3"/>
  <c r="AE1734" i="3"/>
  <c r="AE1735" i="3"/>
  <c r="AE1736" i="3"/>
  <c r="AE1737" i="3"/>
  <c r="AE1738" i="3"/>
  <c r="AE1739" i="3"/>
  <c r="AE1740" i="3"/>
  <c r="AE1741" i="3"/>
  <c r="AE1742" i="3"/>
  <c r="AE1743" i="3"/>
  <c r="AE1744" i="3"/>
  <c r="AE1745" i="3"/>
  <c r="AE1746" i="3"/>
  <c r="AE1747" i="3"/>
  <c r="AE1748" i="3"/>
  <c r="AE1749" i="3"/>
  <c r="AE1750" i="3"/>
  <c r="AE1751" i="3"/>
  <c r="AE1752" i="3"/>
  <c r="AE1753" i="3"/>
  <c r="AE1754" i="3"/>
  <c r="AE1755" i="3"/>
  <c r="AE1756" i="3"/>
  <c r="AE1757" i="3"/>
  <c r="AE1758" i="3"/>
  <c r="AE1759" i="3"/>
  <c r="AE1760" i="3"/>
  <c r="AE1761" i="3"/>
  <c r="AE1762" i="3"/>
  <c r="AE1763" i="3"/>
  <c r="AE1764" i="3"/>
  <c r="AE1765" i="3"/>
  <c r="AE1766" i="3"/>
  <c r="AE1767" i="3"/>
  <c r="AE1768" i="3"/>
  <c r="AE1769" i="3"/>
  <c r="AE1770" i="3"/>
  <c r="AE1771" i="3"/>
  <c r="AE1772" i="3"/>
  <c r="AE1773" i="3"/>
  <c r="AE1774" i="3"/>
  <c r="AE1775" i="3"/>
  <c r="AE1776" i="3"/>
  <c r="AE1777" i="3"/>
  <c r="AE1778" i="3"/>
  <c r="AE1779" i="3"/>
  <c r="AE1780" i="3"/>
  <c r="AE1781" i="3"/>
  <c r="AE1782" i="3"/>
  <c r="AE1783" i="3"/>
  <c r="AE1784" i="3"/>
  <c r="AE1785" i="3"/>
  <c r="AE1786" i="3"/>
  <c r="AE1787" i="3"/>
  <c r="AE1788" i="3"/>
  <c r="AE1789" i="3"/>
  <c r="AE1790" i="3"/>
  <c r="AE1791" i="3"/>
  <c r="AE1792" i="3"/>
  <c r="AE1793" i="3"/>
  <c r="AE1794" i="3"/>
  <c r="AE1795" i="3"/>
  <c r="AE1796" i="3"/>
  <c r="AE1797" i="3"/>
  <c r="AE1798" i="3"/>
  <c r="AE1799" i="3"/>
  <c r="AE1800" i="3"/>
  <c r="AE1801" i="3"/>
  <c r="AE1802" i="3"/>
  <c r="AE1803" i="3"/>
  <c r="AE1804" i="3"/>
  <c r="AE1805" i="3"/>
  <c r="AE1806" i="3"/>
  <c r="AE1807" i="3"/>
  <c r="AE1808" i="3"/>
  <c r="AE1809" i="3"/>
  <c r="AE1810" i="3"/>
  <c r="AE1811" i="3"/>
  <c r="AE1812" i="3"/>
  <c r="AE1813" i="3"/>
  <c r="AE1814" i="3"/>
  <c r="AE1815" i="3"/>
  <c r="AE1816" i="3"/>
  <c r="AE1817" i="3"/>
  <c r="AE1818" i="3"/>
  <c r="AE1819" i="3"/>
  <c r="AE1820" i="3"/>
  <c r="AE1821" i="3"/>
  <c r="AE1822" i="3"/>
  <c r="AE1823" i="3"/>
  <c r="AE1824" i="3"/>
  <c r="AE1825" i="3"/>
  <c r="AE1826" i="3"/>
  <c r="AE1827" i="3"/>
  <c r="AE1828" i="3"/>
  <c r="AE1829" i="3"/>
  <c r="AE1830" i="3"/>
  <c r="AE1831" i="3"/>
  <c r="AE1832" i="3"/>
  <c r="AE1833" i="3"/>
  <c r="AE1834" i="3"/>
  <c r="AE1835" i="3"/>
  <c r="AE1836" i="3"/>
  <c r="AE1837" i="3"/>
  <c r="AE1838" i="3"/>
  <c r="AE1839" i="3"/>
  <c r="AE1840" i="3"/>
  <c r="AE1841" i="3"/>
  <c r="AE1842" i="3"/>
  <c r="AE1843" i="3"/>
  <c r="AE1844" i="3"/>
  <c r="AE1845" i="3"/>
  <c r="AE1846" i="3"/>
  <c r="AE1847" i="3"/>
  <c r="AE1848" i="3"/>
  <c r="AE1849" i="3"/>
  <c r="AE1850" i="3"/>
  <c r="AE1851" i="3"/>
  <c r="AE1852" i="3"/>
  <c r="AE1853" i="3"/>
  <c r="AE1854" i="3"/>
  <c r="AE1855" i="3"/>
  <c r="AE1856" i="3"/>
  <c r="AE1857" i="3"/>
  <c r="AE1858" i="3"/>
  <c r="AE1859" i="3"/>
  <c r="AE1860" i="3"/>
  <c r="AE1861" i="3"/>
  <c r="AE1862" i="3"/>
  <c r="AE1863" i="3"/>
  <c r="AE1864" i="3"/>
  <c r="AE1865" i="3"/>
  <c r="AE1866" i="3"/>
  <c r="AE1867" i="3"/>
  <c r="AE1868" i="3"/>
  <c r="AE1869" i="3"/>
  <c r="AE1870" i="3"/>
  <c r="AE1871" i="3"/>
  <c r="AE1872" i="3"/>
  <c r="AE1873" i="3"/>
  <c r="AE1874" i="3"/>
  <c r="AE1875" i="3"/>
  <c r="AE1876" i="3"/>
  <c r="AE1877" i="3"/>
  <c r="AE1878" i="3"/>
  <c r="AE1879" i="3"/>
  <c r="AE1880" i="3"/>
  <c r="AE1881" i="3"/>
  <c r="AE1882" i="3"/>
  <c r="AE1883" i="3"/>
  <c r="AE1884" i="3"/>
  <c r="AE1885" i="3"/>
  <c r="AE1886" i="3"/>
  <c r="AE1887" i="3"/>
  <c r="AE1888" i="3"/>
  <c r="AE1889" i="3"/>
  <c r="AE1890" i="3"/>
  <c r="AE1891" i="3"/>
  <c r="AE1892" i="3"/>
  <c r="AE1893" i="3"/>
  <c r="AE1894" i="3"/>
  <c r="AE1895" i="3"/>
  <c r="AE1896" i="3"/>
  <c r="AE1897" i="3"/>
  <c r="AE1898" i="3"/>
  <c r="AE1899" i="3"/>
  <c r="AE1900" i="3"/>
  <c r="AE1901" i="3"/>
  <c r="AE1902" i="3"/>
  <c r="AE1903" i="3"/>
  <c r="AE1904" i="3"/>
  <c r="AE1905" i="3"/>
  <c r="AE1906" i="3"/>
  <c r="AE1907" i="3"/>
  <c r="AE1908" i="3"/>
  <c r="AE1909" i="3"/>
  <c r="AE1910" i="3"/>
  <c r="AE1911" i="3"/>
  <c r="AE1912" i="3"/>
  <c r="AE1913" i="3"/>
  <c r="AE1914" i="3"/>
  <c r="AE1915" i="3"/>
  <c r="AE1916" i="3"/>
  <c r="AE1917" i="3"/>
  <c r="AE1918" i="3"/>
  <c r="AE1919" i="3"/>
  <c r="AE1920" i="3"/>
  <c r="AE1921" i="3"/>
  <c r="AE1922" i="3"/>
  <c r="AE1923" i="3"/>
  <c r="AE1924" i="3"/>
  <c r="AE1925" i="3"/>
  <c r="AE1926" i="3"/>
  <c r="AE1927" i="3"/>
  <c r="AE1928" i="3"/>
  <c r="AE1929" i="3"/>
  <c r="AE1930" i="3"/>
  <c r="AE1931" i="3"/>
  <c r="AE1932" i="3"/>
  <c r="AE1933" i="3"/>
  <c r="AE1934" i="3"/>
  <c r="AE1935" i="3"/>
  <c r="AE1936" i="3"/>
  <c r="AE1937" i="3"/>
  <c r="AE1938" i="3"/>
  <c r="AE1939" i="3"/>
  <c r="AE1940" i="3"/>
  <c r="AE1941" i="3"/>
  <c r="AE1942" i="3"/>
  <c r="AE1943" i="3"/>
  <c r="AE1944" i="3"/>
  <c r="AE1945" i="3"/>
  <c r="AE1946" i="3"/>
  <c r="AE1947" i="3"/>
  <c r="AE1948" i="3"/>
  <c r="AE1949" i="3"/>
  <c r="AE1950" i="3"/>
  <c r="AE1951" i="3"/>
  <c r="AE1952" i="3"/>
  <c r="AE1953" i="3"/>
  <c r="AE1954" i="3"/>
  <c r="AE1955" i="3"/>
  <c r="AE1956" i="3"/>
  <c r="AE1957" i="3"/>
  <c r="AE1958" i="3"/>
  <c r="AE1959" i="3"/>
  <c r="AE1960" i="3"/>
  <c r="AE1961" i="3"/>
  <c r="AE1962" i="3"/>
  <c r="AE1963" i="3"/>
  <c r="AE1964" i="3"/>
  <c r="AE1965" i="3"/>
  <c r="AE1966" i="3"/>
  <c r="AE1967" i="3"/>
  <c r="AE1968" i="3"/>
  <c r="AE1969" i="3"/>
  <c r="AE1970" i="3"/>
  <c r="AE1971" i="3"/>
  <c r="AE1972" i="3"/>
  <c r="AE1973" i="3"/>
  <c r="AE1974" i="3"/>
  <c r="AE1975" i="3"/>
  <c r="AE1976" i="3"/>
  <c r="AE1977" i="3"/>
  <c r="AE1978" i="3"/>
  <c r="AE1979" i="3"/>
  <c r="AE1980" i="3"/>
  <c r="AE1981" i="3"/>
  <c r="AE1982" i="3"/>
  <c r="AE1983" i="3"/>
  <c r="AE1984" i="3"/>
  <c r="AE1985" i="3"/>
  <c r="AE1986" i="3"/>
  <c r="AE1987" i="3"/>
  <c r="AE1988" i="3"/>
  <c r="AE1989" i="3"/>
  <c r="AE1990" i="3"/>
  <c r="AE1991" i="3"/>
  <c r="AE1992" i="3"/>
  <c r="AE1993" i="3"/>
  <c r="AE1994" i="3"/>
  <c r="AE1995" i="3"/>
  <c r="AE1996" i="3"/>
  <c r="AE1997" i="3"/>
  <c r="AE1998" i="3"/>
  <c r="AE1999" i="3"/>
  <c r="AE2000" i="3"/>
  <c r="AE2001" i="3"/>
  <c r="AE2002" i="3"/>
  <c r="AE2003" i="3"/>
  <c r="AE2004" i="3"/>
  <c r="AE2005" i="3"/>
  <c r="AE2006" i="3"/>
  <c r="AE2007" i="3"/>
  <c r="AE2008" i="3"/>
  <c r="AE2009" i="3"/>
  <c r="AE2010" i="3"/>
  <c r="AE2011" i="3"/>
  <c r="AE2012" i="3"/>
  <c r="AE2013" i="3"/>
  <c r="AE2014" i="3"/>
  <c r="AE2015" i="3"/>
  <c r="AE2016" i="3"/>
  <c r="AE2017" i="3"/>
  <c r="AE2018" i="3"/>
  <c r="AE2019" i="3"/>
  <c r="AE2020" i="3"/>
  <c r="AE2021" i="3"/>
  <c r="AE2022" i="3"/>
  <c r="AE2023" i="3"/>
  <c r="AE2024" i="3"/>
  <c r="AE2025" i="3"/>
  <c r="AE2026" i="3"/>
  <c r="AE2027" i="3"/>
  <c r="AE2028" i="3"/>
  <c r="AE2029" i="3"/>
  <c r="AE2030" i="3"/>
  <c r="AE2031" i="3"/>
  <c r="AE2032" i="3"/>
  <c r="AE2033" i="3"/>
  <c r="AE2034" i="3"/>
  <c r="AE2035" i="3"/>
  <c r="AE2036" i="3"/>
  <c r="AE2037" i="3"/>
  <c r="AE2038" i="3"/>
  <c r="AE2039" i="3"/>
  <c r="AE2040" i="3"/>
  <c r="AE2041" i="3"/>
  <c r="AE2042" i="3"/>
  <c r="AE2043" i="3"/>
  <c r="AE2044" i="3"/>
  <c r="AE2045" i="3"/>
  <c r="AE2046" i="3"/>
  <c r="AE2047" i="3"/>
  <c r="AE2048" i="3"/>
  <c r="AE2049" i="3"/>
  <c r="AE2050" i="3"/>
  <c r="AE2051" i="3"/>
  <c r="AE2052" i="3"/>
  <c r="AE2053" i="3"/>
  <c r="AE2054" i="3"/>
  <c r="AE2055" i="3"/>
  <c r="AE2056" i="3"/>
  <c r="AE2057" i="3"/>
  <c r="AE2058" i="3"/>
  <c r="AE2059" i="3"/>
  <c r="AE2060" i="3"/>
  <c r="AE2061" i="3"/>
  <c r="AE2062" i="3"/>
  <c r="AE2063" i="3"/>
  <c r="AE2064" i="3"/>
  <c r="AE2065" i="3"/>
  <c r="AE2066" i="3"/>
  <c r="AE2067" i="3"/>
  <c r="AE2068" i="3"/>
  <c r="AE2069" i="3"/>
  <c r="AE2070" i="3"/>
  <c r="AE2071" i="3"/>
  <c r="AE2072" i="3"/>
  <c r="AE2073" i="3"/>
  <c r="AE2074" i="3"/>
  <c r="AE2075" i="3"/>
  <c r="AE2076" i="3"/>
  <c r="AE2077" i="3"/>
  <c r="AE2078" i="3"/>
  <c r="AE2079" i="3"/>
  <c r="AE2080" i="3"/>
  <c r="AE2081" i="3"/>
  <c r="AE2082" i="3"/>
  <c r="AE2083" i="3"/>
  <c r="AE2084" i="3"/>
  <c r="AE2085" i="3"/>
  <c r="AE2086" i="3"/>
  <c r="AE2087" i="3"/>
  <c r="AE2088" i="3"/>
  <c r="AE2089" i="3"/>
  <c r="AE2090" i="3"/>
  <c r="AE2091" i="3"/>
  <c r="AE2092" i="3"/>
  <c r="AE2093" i="3"/>
  <c r="AE2094" i="3"/>
  <c r="AE2095" i="3"/>
  <c r="AE2096" i="3"/>
  <c r="AE2097" i="3"/>
  <c r="AE2098" i="3"/>
  <c r="AE2099" i="3"/>
  <c r="AE2100" i="3"/>
  <c r="AE2101" i="3"/>
  <c r="AE2102" i="3"/>
  <c r="AE2103" i="3"/>
  <c r="AE2104" i="3"/>
  <c r="AE2105" i="3"/>
  <c r="AE2106" i="3"/>
  <c r="AE2107" i="3"/>
  <c r="AE2108" i="3"/>
  <c r="AE2109" i="3"/>
  <c r="AE2110" i="3"/>
  <c r="AE2111" i="3"/>
  <c r="AE2112" i="3"/>
  <c r="AE2113" i="3"/>
  <c r="AE2114" i="3"/>
  <c r="AE2115" i="3"/>
  <c r="AE2116" i="3"/>
  <c r="AE2117" i="3"/>
  <c r="AE2118" i="3"/>
  <c r="AE2119" i="3"/>
  <c r="AE2120" i="3"/>
  <c r="AE2121" i="3"/>
  <c r="AE2122" i="3"/>
  <c r="AE2123" i="3"/>
  <c r="AE2124" i="3"/>
  <c r="AE2125" i="3"/>
  <c r="AE2126" i="3"/>
  <c r="AE2127" i="3"/>
  <c r="AE2128" i="3"/>
  <c r="AE2129" i="3"/>
  <c r="AE2130" i="3"/>
  <c r="AE2131" i="3"/>
  <c r="AE2132" i="3"/>
  <c r="AE2133" i="3"/>
  <c r="AE2134" i="3"/>
  <c r="AE2135" i="3"/>
  <c r="AE2136" i="3"/>
  <c r="AE2137" i="3"/>
  <c r="AE2138" i="3"/>
  <c r="AE2139" i="3"/>
  <c r="AE2140" i="3"/>
  <c r="AE2141" i="3"/>
  <c r="AE2142" i="3"/>
  <c r="AE2143" i="3"/>
  <c r="AE2144" i="3"/>
  <c r="AE2145" i="3"/>
  <c r="AE2146" i="3"/>
  <c r="AE2147" i="3"/>
  <c r="AE2148" i="3"/>
  <c r="AE2149" i="3"/>
  <c r="AE2150" i="3"/>
  <c r="AE2151" i="3"/>
  <c r="AE2152" i="3"/>
  <c r="AE2153" i="3"/>
  <c r="AE2154" i="3"/>
  <c r="AE2155" i="3"/>
  <c r="AE2156" i="3"/>
  <c r="AE2157" i="3"/>
  <c r="AE2158" i="3"/>
  <c r="AE2159" i="3"/>
  <c r="AE2160" i="3"/>
  <c r="AE2161" i="3"/>
  <c r="AE2162" i="3"/>
  <c r="AE2163" i="3"/>
  <c r="AE2164" i="3"/>
  <c r="AE2165" i="3"/>
  <c r="AE2166" i="3"/>
  <c r="AE2167" i="3"/>
  <c r="AE2168" i="3"/>
  <c r="AE2169" i="3"/>
  <c r="AE2170" i="3"/>
  <c r="AE2171" i="3"/>
  <c r="AE2172" i="3"/>
  <c r="AE2173" i="3"/>
  <c r="AE2174" i="3"/>
  <c r="AE2175" i="3"/>
  <c r="AE2176" i="3"/>
  <c r="AE2177" i="3"/>
  <c r="AE2178" i="3"/>
  <c r="AE2179" i="3"/>
  <c r="AE2180" i="3"/>
  <c r="AE2181" i="3"/>
  <c r="AE2182" i="3"/>
  <c r="AE2183" i="3"/>
  <c r="AE2184" i="3"/>
  <c r="AE2185" i="3"/>
  <c r="AE2186" i="3"/>
  <c r="AE2187" i="3"/>
  <c r="AE2188" i="3"/>
  <c r="AE2189" i="3"/>
  <c r="AE2190" i="3"/>
  <c r="AE2191" i="3"/>
  <c r="AE2192" i="3"/>
  <c r="AE2193" i="3"/>
  <c r="AE2194" i="3"/>
  <c r="AE2195" i="3"/>
  <c r="AE2196" i="3"/>
  <c r="AE2197" i="3"/>
  <c r="AE2198" i="3"/>
  <c r="AE2199" i="3"/>
  <c r="AE2200" i="3"/>
  <c r="AE2201" i="3"/>
  <c r="AE2202" i="3"/>
  <c r="AE2203" i="3"/>
  <c r="AE2204" i="3"/>
  <c r="AE2205" i="3"/>
  <c r="AE2206" i="3"/>
  <c r="AE2207" i="3"/>
  <c r="AE2208" i="3"/>
  <c r="AE2209" i="3"/>
  <c r="AE2210" i="3"/>
  <c r="AE2211" i="3"/>
  <c r="AE2212" i="3"/>
  <c r="AE2213" i="3"/>
  <c r="AE2214" i="3"/>
  <c r="AE2215" i="3"/>
  <c r="AE2216" i="3"/>
  <c r="AE2217" i="3"/>
  <c r="AE2218" i="3"/>
  <c r="AE2219" i="3"/>
  <c r="AE2220" i="3"/>
  <c r="AE2221" i="3"/>
  <c r="AE2222" i="3"/>
  <c r="AE2223" i="3"/>
  <c r="AE2224" i="3"/>
  <c r="AE2225" i="3"/>
  <c r="AE2226" i="3"/>
  <c r="AE2227" i="3"/>
  <c r="AE2228" i="3"/>
  <c r="AE2229" i="3"/>
  <c r="AE2230" i="3"/>
  <c r="AE2231" i="3"/>
  <c r="AE2232" i="3"/>
  <c r="AE2233" i="3"/>
  <c r="AE2234" i="3"/>
  <c r="AE2235" i="3"/>
  <c r="AE2236" i="3"/>
  <c r="AE2237" i="3"/>
  <c r="AE2238" i="3"/>
  <c r="AE2239" i="3"/>
  <c r="AE2240" i="3"/>
  <c r="AE2241" i="3"/>
  <c r="AE2242" i="3"/>
  <c r="AE2243" i="3"/>
  <c r="AE2244" i="3"/>
  <c r="AE2245" i="3"/>
  <c r="AE2246" i="3"/>
  <c r="AE2247" i="3"/>
  <c r="AE2248" i="3"/>
  <c r="AE2249" i="3"/>
  <c r="AE2250" i="3"/>
  <c r="AE2251" i="3"/>
  <c r="AE2252" i="3"/>
  <c r="AE2253" i="3"/>
  <c r="AE2254" i="3"/>
  <c r="AE2255" i="3"/>
  <c r="AE2256" i="3"/>
  <c r="AE2257" i="3"/>
  <c r="AE2258" i="3"/>
  <c r="AE2259" i="3"/>
  <c r="AE2260" i="3"/>
  <c r="AE2261" i="3"/>
  <c r="AE2262" i="3"/>
  <c r="AE2263" i="3"/>
  <c r="AE2264" i="3"/>
  <c r="AE2265" i="3"/>
  <c r="AE2266" i="3"/>
  <c r="AE2267" i="3"/>
  <c r="AE2268" i="3"/>
  <c r="AE2269" i="3"/>
  <c r="AE2270" i="3"/>
  <c r="AE2271" i="3"/>
  <c r="AE2272" i="3"/>
  <c r="AE2273" i="3"/>
  <c r="AE2274" i="3"/>
  <c r="AE2275" i="3"/>
  <c r="AE2276" i="3"/>
  <c r="AE2277" i="3"/>
  <c r="AE2278" i="3"/>
  <c r="AE2279" i="3"/>
  <c r="AE2280" i="3"/>
  <c r="AE2281" i="3"/>
  <c r="AE2282" i="3"/>
  <c r="AE2283" i="3"/>
  <c r="AE2284" i="3"/>
  <c r="AE2285" i="3"/>
  <c r="AE2286" i="3"/>
  <c r="AE2287" i="3"/>
  <c r="AE2288" i="3"/>
  <c r="AE2289" i="3"/>
  <c r="AE2290" i="3"/>
  <c r="AE2291" i="3"/>
  <c r="AE2292" i="3"/>
  <c r="AE2293" i="3"/>
  <c r="AE2294" i="3"/>
  <c r="AE2295" i="3"/>
  <c r="AE2296" i="3"/>
  <c r="AE2297" i="3"/>
  <c r="AE2298" i="3"/>
  <c r="AE2299" i="3"/>
  <c r="AE2300" i="3"/>
  <c r="AE2301" i="3"/>
  <c r="AE2302" i="3"/>
  <c r="AE2303" i="3"/>
  <c r="AE2304" i="3"/>
  <c r="AE2305" i="3"/>
  <c r="AE2306" i="3"/>
  <c r="AE2307" i="3"/>
  <c r="AE2308" i="3"/>
  <c r="AE2309" i="3"/>
  <c r="AE2310" i="3"/>
  <c r="AE2311" i="3"/>
  <c r="AE2312" i="3"/>
  <c r="AE2313" i="3"/>
  <c r="AE2314" i="3"/>
  <c r="AE2315" i="3"/>
  <c r="AE2316" i="3"/>
  <c r="AE2317" i="3"/>
  <c r="AE2318" i="3"/>
  <c r="AE2319" i="3"/>
  <c r="AE2320" i="3"/>
  <c r="AE2321" i="3"/>
  <c r="AE2322" i="3"/>
  <c r="AE2323" i="3"/>
  <c r="AE2324" i="3"/>
  <c r="AE2325" i="3"/>
  <c r="AE2326" i="3"/>
  <c r="AE2327" i="3"/>
  <c r="AE2328" i="3"/>
  <c r="AE2329" i="3"/>
  <c r="AE2330" i="3"/>
  <c r="AE2331" i="3"/>
  <c r="AE2332" i="3"/>
  <c r="AE2333" i="3"/>
  <c r="AE2334" i="3"/>
  <c r="AE2335" i="3"/>
  <c r="AE2336" i="3"/>
  <c r="AE2337" i="3"/>
  <c r="AE2338" i="3"/>
  <c r="AE2339" i="3"/>
  <c r="AE2340" i="3"/>
  <c r="AE2341" i="3"/>
  <c r="AE2342" i="3"/>
  <c r="AE2343" i="3"/>
  <c r="AE2344" i="3"/>
  <c r="AE2345" i="3"/>
  <c r="AE2346" i="3"/>
  <c r="AE2347" i="3"/>
  <c r="AE2348" i="3"/>
  <c r="AE2349" i="3"/>
  <c r="AE2350" i="3"/>
  <c r="AE2351" i="3"/>
  <c r="AE2352" i="3"/>
  <c r="AE2353" i="3"/>
  <c r="AE2354" i="3"/>
  <c r="AE2355" i="3"/>
  <c r="AE2356" i="3"/>
  <c r="AE2357" i="3"/>
  <c r="AE2358" i="3"/>
  <c r="AE2359" i="3"/>
  <c r="AE2360" i="3"/>
  <c r="AE2361" i="3"/>
  <c r="AE2362" i="3"/>
  <c r="AE2363" i="3"/>
  <c r="AE2364" i="3"/>
  <c r="AE2365" i="3"/>
  <c r="AE2366" i="3"/>
  <c r="AE2367" i="3"/>
  <c r="AE2368" i="3"/>
  <c r="AE2369" i="3"/>
  <c r="AE2370" i="3"/>
  <c r="AE2371" i="3"/>
  <c r="AE2372" i="3"/>
  <c r="AE2373" i="3"/>
  <c r="AE2374" i="3"/>
  <c r="AE2375" i="3"/>
  <c r="AE2376" i="3"/>
  <c r="AE2377" i="3"/>
  <c r="AE2378" i="3"/>
  <c r="AE2379" i="3"/>
  <c r="AE2380" i="3"/>
  <c r="AE2381" i="3"/>
  <c r="AE2382" i="3"/>
  <c r="AE2383" i="3"/>
  <c r="AE2384" i="3"/>
  <c r="AE2385" i="3"/>
  <c r="AE2386" i="3"/>
  <c r="AE2387" i="3"/>
  <c r="AE2388" i="3"/>
  <c r="AE2389" i="3"/>
  <c r="AE2390" i="3"/>
  <c r="AE2391" i="3"/>
  <c r="AE2392" i="3"/>
  <c r="AE2393" i="3"/>
  <c r="AE2394" i="3"/>
  <c r="AE2395" i="3"/>
  <c r="AE2396" i="3"/>
  <c r="AE2397" i="3"/>
  <c r="AE2398" i="3"/>
  <c r="AE2399" i="3"/>
  <c r="AE2400" i="3"/>
  <c r="AE2401" i="3"/>
  <c r="AE2402" i="3"/>
  <c r="AE2403" i="3"/>
  <c r="AE2404" i="3"/>
  <c r="AE2405" i="3"/>
  <c r="AE2406" i="3"/>
  <c r="AE2407" i="3"/>
  <c r="AE2408" i="3"/>
  <c r="AE2409" i="3"/>
  <c r="AE2410" i="3"/>
  <c r="AE2411" i="3"/>
  <c r="AE2412" i="3"/>
  <c r="AE2413" i="3"/>
  <c r="AE2414" i="3"/>
  <c r="AE2415" i="3"/>
  <c r="AE2416" i="3"/>
  <c r="AE2417" i="3"/>
  <c r="AE2418" i="3"/>
  <c r="AE2419" i="3"/>
  <c r="AE2420" i="3"/>
  <c r="AE2421" i="3"/>
  <c r="AE2422" i="3"/>
  <c r="AE2423" i="3"/>
  <c r="AE2424" i="3"/>
  <c r="AE2425" i="3"/>
  <c r="AE2426" i="3"/>
  <c r="AE2427" i="3"/>
  <c r="AE2428" i="3"/>
  <c r="AE2429" i="3"/>
  <c r="AE2430" i="3"/>
  <c r="AE2431" i="3"/>
  <c r="AE2432" i="3"/>
  <c r="AE2433" i="3"/>
  <c r="AE2434" i="3"/>
  <c r="AE2435" i="3"/>
  <c r="AE2436" i="3"/>
  <c r="AE2437" i="3"/>
  <c r="AE2438" i="3"/>
  <c r="AE2439" i="3"/>
  <c r="AE2440" i="3"/>
  <c r="AE2441" i="3"/>
  <c r="AE2442" i="3"/>
  <c r="AE2443" i="3"/>
  <c r="AE2444" i="3"/>
  <c r="AE2445" i="3"/>
  <c r="AE2446" i="3"/>
  <c r="AE2447" i="3"/>
  <c r="AE2448" i="3"/>
  <c r="AE2449" i="3"/>
  <c r="AE2450" i="3"/>
  <c r="AE2451" i="3"/>
  <c r="AE2452" i="3"/>
  <c r="AE2453" i="3"/>
  <c r="AE2454" i="3"/>
  <c r="AE2455" i="3"/>
  <c r="AE2456" i="3"/>
  <c r="AE2457" i="3"/>
  <c r="AE2458" i="3"/>
  <c r="AE2459" i="3"/>
  <c r="AE2460" i="3"/>
  <c r="AE2461" i="3"/>
  <c r="AE2462" i="3"/>
  <c r="AE2463" i="3"/>
  <c r="AE2464" i="3"/>
  <c r="AE2465" i="3"/>
  <c r="AE2466" i="3"/>
  <c r="AE2467" i="3"/>
  <c r="AE2468" i="3"/>
  <c r="AE2469" i="3"/>
  <c r="AE2470" i="3"/>
  <c r="AE2471" i="3"/>
  <c r="AE2472" i="3"/>
  <c r="AE2473" i="3"/>
  <c r="AE2474" i="3"/>
  <c r="AE2475" i="3"/>
  <c r="AE2476" i="3"/>
  <c r="AE2477" i="3"/>
  <c r="AE2478" i="3"/>
  <c r="AE2479" i="3"/>
  <c r="AE2480" i="3"/>
  <c r="AE2481" i="3"/>
  <c r="AE2482" i="3"/>
  <c r="AE2483" i="3"/>
  <c r="AE2484" i="3"/>
  <c r="AE2485" i="3"/>
  <c r="AE2486" i="3"/>
  <c r="AE2487" i="3"/>
  <c r="AE2488" i="3"/>
  <c r="AE2489" i="3"/>
  <c r="AE2490" i="3"/>
  <c r="AE2491" i="3"/>
  <c r="AE2492" i="3"/>
  <c r="AE2493" i="3"/>
  <c r="AE2494" i="3"/>
  <c r="AE2495" i="3"/>
  <c r="AE2496" i="3"/>
  <c r="AE2497" i="3"/>
  <c r="AE2498" i="3"/>
  <c r="AE2499" i="3"/>
  <c r="AE2500" i="3"/>
  <c r="AE2501" i="3"/>
  <c r="AE2502" i="3"/>
  <c r="AE2503" i="3"/>
  <c r="AE2504" i="3"/>
  <c r="AE2505" i="3"/>
  <c r="AE2506" i="3"/>
  <c r="AE2507" i="3"/>
  <c r="AE2508" i="3"/>
  <c r="AE2509" i="3"/>
  <c r="AE2510" i="3"/>
  <c r="AE2511" i="3"/>
  <c r="AE2512" i="3"/>
  <c r="AE2513" i="3"/>
  <c r="AE2514" i="3"/>
  <c r="AE2515" i="3"/>
  <c r="AE2516" i="3"/>
  <c r="AE2517" i="3"/>
  <c r="AE2518" i="3"/>
  <c r="AE2519" i="3"/>
  <c r="AE2520" i="3"/>
  <c r="AE2521" i="3"/>
  <c r="AE2522" i="3"/>
  <c r="AE2523" i="3"/>
  <c r="AE2524" i="3"/>
  <c r="AE2525" i="3"/>
  <c r="AE2526" i="3"/>
  <c r="AE2527" i="3"/>
  <c r="AE2528" i="3"/>
  <c r="AE2529" i="3"/>
  <c r="AE2530" i="3"/>
  <c r="AE2531" i="3"/>
  <c r="AE2532" i="3"/>
  <c r="AE2533" i="3"/>
  <c r="AE2534" i="3"/>
  <c r="AE2535" i="3"/>
  <c r="AE2536" i="3"/>
  <c r="AE2537" i="3"/>
  <c r="AE2538" i="3"/>
  <c r="AE2539" i="3"/>
  <c r="AE2540" i="3"/>
  <c r="AE2541" i="3"/>
  <c r="AE2542" i="3"/>
  <c r="AE2543" i="3"/>
  <c r="AE2544" i="3"/>
  <c r="AE2545" i="3"/>
  <c r="AE2546" i="3"/>
  <c r="AE2547" i="3"/>
  <c r="AE2548" i="3"/>
  <c r="AE2549" i="3"/>
  <c r="AE2550" i="3"/>
  <c r="AE2551" i="3"/>
  <c r="AE2552" i="3"/>
  <c r="AE2553" i="3"/>
  <c r="AE2554" i="3"/>
  <c r="AE2555" i="3"/>
  <c r="AE2556" i="3"/>
  <c r="AE2557" i="3"/>
  <c r="AE2558" i="3"/>
  <c r="AE2559" i="3"/>
  <c r="AE2560" i="3"/>
  <c r="AE2561" i="3"/>
  <c r="AE2562" i="3"/>
  <c r="AE2563" i="3"/>
  <c r="AE2564" i="3"/>
  <c r="AE2565" i="3"/>
  <c r="AE2566" i="3"/>
  <c r="AE2567" i="3"/>
  <c r="AE2568" i="3"/>
  <c r="AE2569" i="3"/>
  <c r="AE2570" i="3"/>
  <c r="AE2571" i="3"/>
  <c r="AE2572" i="3"/>
  <c r="AE2573" i="3"/>
  <c r="AE2574" i="3"/>
  <c r="AE2575" i="3"/>
  <c r="AE2576" i="3"/>
  <c r="AE2577" i="3"/>
  <c r="AE2578" i="3"/>
  <c r="AE2579" i="3"/>
  <c r="AE2580" i="3"/>
  <c r="AE2581" i="3"/>
  <c r="AE2582" i="3"/>
  <c r="AE2583" i="3"/>
  <c r="AE2584" i="3"/>
  <c r="AE2585" i="3"/>
  <c r="AE2586" i="3"/>
  <c r="AE2587" i="3"/>
  <c r="AE2588" i="3"/>
  <c r="AE2589" i="3"/>
  <c r="AE2590" i="3"/>
  <c r="AE2591" i="3"/>
  <c r="AE2592" i="3"/>
  <c r="AE2593" i="3"/>
  <c r="AE2594" i="3"/>
  <c r="AE2595" i="3"/>
  <c r="AE2596" i="3"/>
  <c r="AE2597" i="3"/>
  <c r="AE2598" i="3"/>
  <c r="AE2599" i="3"/>
  <c r="AE2600" i="3"/>
  <c r="AE2601" i="3"/>
  <c r="AE2602" i="3"/>
  <c r="AE2603" i="3"/>
  <c r="AE2604" i="3"/>
  <c r="AE2605" i="3"/>
  <c r="AE2606" i="3"/>
  <c r="AE2607" i="3"/>
  <c r="AE2608" i="3"/>
  <c r="AE2609" i="3"/>
  <c r="AE2610" i="3"/>
  <c r="AE2611" i="3"/>
  <c r="AE2612" i="3"/>
  <c r="AE2613" i="3"/>
  <c r="AE2614" i="3"/>
  <c r="AE2615" i="3"/>
  <c r="AE2616" i="3"/>
  <c r="AE2617" i="3"/>
  <c r="AE2618" i="3"/>
  <c r="AE2619" i="3"/>
  <c r="AE2620" i="3"/>
  <c r="AE2621" i="3"/>
  <c r="AE2622" i="3"/>
  <c r="AE2623" i="3"/>
  <c r="AE2624" i="3"/>
  <c r="AE2625" i="3"/>
  <c r="AE2626" i="3"/>
  <c r="AE2627" i="3"/>
  <c r="AE2628" i="3"/>
  <c r="AE2629" i="3"/>
  <c r="AE2630" i="3"/>
  <c r="AE2631" i="3"/>
  <c r="AE2632" i="3"/>
  <c r="AE2633" i="3"/>
  <c r="AE2634" i="3"/>
  <c r="AE2635" i="3"/>
  <c r="AE2636" i="3"/>
  <c r="AE2637" i="3"/>
  <c r="AE2638" i="3"/>
  <c r="AE2639" i="3"/>
  <c r="AE2640" i="3"/>
  <c r="AE2641" i="3"/>
  <c r="AE2642" i="3"/>
  <c r="AE2643" i="3"/>
  <c r="AE2644" i="3"/>
  <c r="AE2645" i="3"/>
  <c r="AE2646" i="3"/>
  <c r="AE2647" i="3"/>
  <c r="AE2648" i="3"/>
  <c r="AE2649" i="3"/>
  <c r="AE2650" i="3"/>
  <c r="AE2651" i="3"/>
  <c r="AE2652" i="3"/>
  <c r="AE2653" i="3"/>
  <c r="AE2654" i="3"/>
  <c r="AE2655" i="3"/>
  <c r="AE2656" i="3"/>
  <c r="AE2657" i="3"/>
  <c r="AE2658" i="3"/>
  <c r="AE2659" i="3"/>
  <c r="AE2660" i="3"/>
  <c r="AE2661" i="3"/>
  <c r="AE2662" i="3"/>
  <c r="AE2663" i="3"/>
  <c r="AE2664" i="3"/>
  <c r="AE2665" i="3"/>
  <c r="AE2666" i="3"/>
  <c r="AE2667" i="3"/>
  <c r="AE2668" i="3"/>
  <c r="AE2669" i="3"/>
  <c r="AE2670" i="3"/>
  <c r="AE2671" i="3"/>
  <c r="AE2672" i="3"/>
  <c r="AE2673" i="3"/>
  <c r="AE2674" i="3"/>
  <c r="AE2675" i="3"/>
  <c r="AE2676" i="3"/>
  <c r="AE2677" i="3"/>
  <c r="AE2678" i="3"/>
  <c r="AE2679" i="3"/>
  <c r="AE2680" i="3"/>
  <c r="AE2681" i="3"/>
  <c r="AE2682" i="3"/>
  <c r="AE2683" i="3"/>
  <c r="AE2684" i="3"/>
  <c r="AE2685" i="3"/>
  <c r="AE2686" i="3"/>
  <c r="AE2687" i="3"/>
  <c r="AE2688" i="3"/>
  <c r="AE2689" i="3"/>
  <c r="AE2690" i="3"/>
  <c r="AE2691" i="3"/>
  <c r="AE2692" i="3"/>
  <c r="AE2693" i="3"/>
  <c r="AE2694" i="3"/>
  <c r="AE2695" i="3"/>
  <c r="AE2696" i="3"/>
  <c r="AE2697" i="3"/>
  <c r="AE2698" i="3"/>
  <c r="AE2699" i="3"/>
  <c r="AE2700" i="3"/>
  <c r="AE2701" i="3"/>
  <c r="AE2702" i="3"/>
  <c r="AE2703" i="3"/>
  <c r="AE2704" i="3"/>
  <c r="AE2705" i="3"/>
  <c r="AE2706" i="3"/>
  <c r="AE2707" i="3"/>
  <c r="AE2708" i="3"/>
  <c r="AE2709" i="3"/>
  <c r="AE2710" i="3"/>
  <c r="AE2711" i="3"/>
  <c r="AE2712" i="3"/>
  <c r="AE2713" i="3"/>
  <c r="AE2714" i="3"/>
  <c r="AE2715" i="3"/>
  <c r="AE2716" i="3"/>
  <c r="AE2717" i="3"/>
  <c r="AE2718" i="3"/>
  <c r="AE2719" i="3"/>
  <c r="AE2720" i="3"/>
  <c r="AE2721" i="3"/>
  <c r="AE2722" i="3"/>
  <c r="AE2723" i="3"/>
  <c r="AE2724" i="3"/>
  <c r="AE2725" i="3"/>
  <c r="AE2726" i="3"/>
  <c r="AE2727" i="3"/>
  <c r="AE2728" i="3"/>
  <c r="AE2729" i="3"/>
  <c r="AE2730" i="3"/>
  <c r="AE2731" i="3"/>
  <c r="AE2732" i="3"/>
  <c r="AE2733" i="3"/>
  <c r="AE2734" i="3"/>
  <c r="AE2735" i="3"/>
  <c r="AE2736" i="3"/>
  <c r="AE2737" i="3"/>
  <c r="AE2738" i="3"/>
  <c r="AE2739" i="3"/>
  <c r="AE2740" i="3"/>
  <c r="AE2741" i="3"/>
  <c r="AE2742" i="3"/>
  <c r="AE2743" i="3"/>
  <c r="AE2744" i="3"/>
  <c r="AE2745" i="3"/>
  <c r="AE2746" i="3"/>
  <c r="AE2747" i="3"/>
  <c r="AE2748" i="3"/>
  <c r="AE2749" i="3"/>
  <c r="AE2750" i="3"/>
  <c r="AE2751" i="3"/>
  <c r="AE2752" i="3"/>
  <c r="AE2753" i="3"/>
  <c r="AE2754" i="3"/>
  <c r="AE2755" i="3"/>
  <c r="AE2756" i="3"/>
  <c r="AE2757" i="3"/>
  <c r="AE2758" i="3"/>
  <c r="AE2759" i="3"/>
  <c r="AE2760" i="3"/>
  <c r="AE2761" i="3"/>
  <c r="AE2762" i="3"/>
  <c r="AE2763" i="3"/>
  <c r="AE2764" i="3"/>
  <c r="AE2765" i="3"/>
  <c r="AE2766" i="3"/>
  <c r="AE2767" i="3"/>
  <c r="AE2768" i="3"/>
  <c r="AE2769" i="3"/>
  <c r="AE2770" i="3"/>
  <c r="AE2771" i="3"/>
  <c r="AE2772" i="3"/>
  <c r="AE2773" i="3"/>
  <c r="AE2774" i="3"/>
  <c r="AE2775" i="3"/>
  <c r="AE2776" i="3"/>
  <c r="AE2777" i="3"/>
  <c r="AE2778" i="3"/>
  <c r="AE2779" i="3"/>
  <c r="AE2780" i="3"/>
  <c r="AE2781" i="3"/>
  <c r="AE2782" i="3"/>
  <c r="AE2783" i="3"/>
  <c r="AE2784" i="3"/>
  <c r="AE2785" i="3"/>
  <c r="AE2786" i="3"/>
  <c r="AE2787" i="3"/>
  <c r="AE2788" i="3"/>
  <c r="AE2789" i="3"/>
  <c r="AE2790" i="3"/>
  <c r="AE2791" i="3"/>
  <c r="AE2792" i="3"/>
  <c r="AE2793" i="3"/>
  <c r="AE2794" i="3"/>
  <c r="AE2795" i="3"/>
  <c r="AE2796" i="3"/>
  <c r="AE2797" i="3"/>
  <c r="AE2798" i="3"/>
  <c r="AE2799" i="3"/>
  <c r="AE2800" i="3"/>
  <c r="AE2801" i="3"/>
  <c r="AE2802" i="3"/>
  <c r="AE2803" i="3"/>
  <c r="AE2804" i="3"/>
  <c r="AE2805" i="3"/>
  <c r="AE2806" i="3"/>
  <c r="AE2807" i="3"/>
  <c r="AE2808" i="3"/>
  <c r="AE2809" i="3"/>
  <c r="AE2810" i="3"/>
  <c r="AE2811" i="3"/>
  <c r="AE2812" i="3"/>
  <c r="AE2813" i="3"/>
  <c r="AE2814" i="3"/>
  <c r="AE2815" i="3"/>
  <c r="AE2816" i="3"/>
  <c r="AE2817" i="3"/>
  <c r="AE2818" i="3"/>
  <c r="AE2819" i="3"/>
  <c r="AE2820" i="3"/>
  <c r="AE2821" i="3"/>
  <c r="AE2822" i="3"/>
  <c r="AE2823" i="3"/>
  <c r="AE2824" i="3"/>
  <c r="AE2825" i="3"/>
  <c r="AE2826" i="3"/>
  <c r="AE2827" i="3"/>
  <c r="AE2828" i="3"/>
  <c r="AE2829" i="3"/>
  <c r="AE2830" i="3"/>
  <c r="AE2831" i="3"/>
  <c r="AE2832" i="3"/>
  <c r="AE2833" i="3"/>
  <c r="AE2834" i="3"/>
  <c r="AE2835" i="3"/>
  <c r="AE2836" i="3"/>
  <c r="AE2837" i="3"/>
  <c r="AE2838" i="3"/>
  <c r="AE2839" i="3"/>
  <c r="AE2840" i="3"/>
  <c r="AE2841" i="3"/>
  <c r="AE2842" i="3"/>
  <c r="AE2843" i="3"/>
  <c r="AE2844" i="3"/>
  <c r="AE2845" i="3"/>
  <c r="AE2846" i="3"/>
  <c r="AE2847" i="3"/>
  <c r="AE2848" i="3"/>
  <c r="AE2849" i="3"/>
  <c r="AE2850" i="3"/>
  <c r="AE2851" i="3"/>
  <c r="AE2852" i="3"/>
  <c r="AE2853" i="3"/>
  <c r="AE2854" i="3"/>
  <c r="AE2855" i="3"/>
  <c r="AE2856" i="3"/>
  <c r="AE2857" i="3"/>
  <c r="AE2858" i="3"/>
  <c r="AE2859" i="3"/>
  <c r="AE2860" i="3"/>
  <c r="AE2861" i="3"/>
  <c r="AE2862" i="3"/>
  <c r="AE2863" i="3"/>
  <c r="AE2864" i="3"/>
  <c r="AE2865" i="3"/>
  <c r="AE2866" i="3"/>
  <c r="AE2867" i="3"/>
  <c r="AE2868" i="3"/>
  <c r="AE2869" i="3"/>
  <c r="AE2870" i="3"/>
  <c r="AE2871" i="3"/>
  <c r="AE2872" i="3"/>
  <c r="AE2873" i="3"/>
  <c r="AE2874" i="3"/>
  <c r="AE2875" i="3"/>
  <c r="AE2876" i="3"/>
  <c r="AE2877" i="3"/>
  <c r="AE2878" i="3"/>
  <c r="AE2879" i="3"/>
  <c r="AE2880" i="3"/>
  <c r="AE2881" i="3"/>
  <c r="AE2882" i="3"/>
  <c r="AE2883" i="3"/>
  <c r="AE2884" i="3"/>
  <c r="AE2885" i="3"/>
  <c r="AE2886" i="3"/>
  <c r="AE2887" i="3"/>
  <c r="AE2888" i="3"/>
  <c r="AE2889" i="3"/>
  <c r="AE2890" i="3"/>
  <c r="AE2891" i="3"/>
  <c r="AE2892" i="3"/>
  <c r="AE2893" i="3"/>
  <c r="AE2894" i="3"/>
  <c r="AE2895" i="3"/>
  <c r="AE2896" i="3"/>
  <c r="AE2897" i="3"/>
  <c r="AE2898" i="3"/>
  <c r="AE2899" i="3"/>
  <c r="AE2900" i="3"/>
  <c r="AE2901" i="3"/>
  <c r="AE2902" i="3"/>
  <c r="AE2903" i="3"/>
  <c r="AE2904" i="3"/>
  <c r="AE2905" i="3"/>
  <c r="AE2906" i="3"/>
  <c r="AE2907" i="3"/>
  <c r="AE2908" i="3"/>
  <c r="AE2909" i="3"/>
  <c r="AE2910" i="3"/>
  <c r="AE2911" i="3"/>
  <c r="AE2912" i="3"/>
  <c r="AE2913" i="3"/>
  <c r="AE2914" i="3"/>
  <c r="AE2915" i="3"/>
  <c r="AE2916" i="3"/>
  <c r="AE2917" i="3"/>
  <c r="AE2918" i="3"/>
  <c r="AE2919" i="3"/>
  <c r="AE2920" i="3"/>
  <c r="AE2921" i="3"/>
  <c r="AE2922" i="3"/>
  <c r="AE2923" i="3"/>
  <c r="AE2924" i="3"/>
  <c r="AE2925" i="3"/>
  <c r="AE2926" i="3"/>
  <c r="AE2927" i="3"/>
  <c r="AE2928" i="3"/>
  <c r="AE2929" i="3"/>
  <c r="AE2930" i="3"/>
  <c r="AE2931" i="3"/>
  <c r="AE2932" i="3"/>
  <c r="AE2933" i="3"/>
  <c r="AE2934" i="3"/>
  <c r="AE2935" i="3"/>
  <c r="AE2936" i="3"/>
  <c r="AE2937" i="3"/>
  <c r="AE2938" i="3"/>
  <c r="AE2939" i="3"/>
  <c r="AE2940" i="3"/>
  <c r="AE2941" i="3"/>
  <c r="AE2942" i="3"/>
  <c r="AE2943" i="3"/>
  <c r="AE2944" i="3"/>
  <c r="AE2945" i="3"/>
  <c r="AE2946" i="3"/>
  <c r="AE2947" i="3"/>
  <c r="AE2948" i="3"/>
  <c r="AE2949" i="3"/>
  <c r="AE2950" i="3"/>
  <c r="AE2951" i="3"/>
  <c r="AE2952" i="3"/>
  <c r="AE2953" i="3"/>
  <c r="AE2954" i="3"/>
  <c r="AE2955" i="3"/>
  <c r="AE2956" i="3"/>
  <c r="AE2957" i="3"/>
  <c r="AE2958" i="3"/>
  <c r="AE2959" i="3"/>
  <c r="AE2960" i="3"/>
  <c r="AE2961" i="3"/>
  <c r="AE2962" i="3"/>
  <c r="AE2963" i="3"/>
  <c r="AE2964" i="3"/>
  <c r="AE2965" i="3"/>
  <c r="AE2966" i="3"/>
  <c r="AE2967" i="3"/>
  <c r="AE2968" i="3"/>
  <c r="AE2969" i="3"/>
  <c r="AE2970" i="3"/>
  <c r="AE2971" i="3"/>
  <c r="AE2972" i="3"/>
  <c r="AE2973" i="3"/>
  <c r="AE2974" i="3"/>
  <c r="AE2975" i="3"/>
  <c r="AE2976" i="3"/>
  <c r="AE2977" i="3"/>
  <c r="AE2978" i="3"/>
  <c r="AE2979" i="3"/>
  <c r="AE2980" i="3"/>
  <c r="AE2981" i="3"/>
  <c r="AE2982" i="3"/>
  <c r="AE2983" i="3"/>
  <c r="AE2984" i="3"/>
  <c r="AE2985" i="3"/>
  <c r="AE2986" i="3"/>
  <c r="AE2987" i="3"/>
  <c r="AE2988" i="3"/>
  <c r="AE2989" i="3"/>
  <c r="AE2990" i="3"/>
  <c r="AE2991" i="3"/>
  <c r="AE2992" i="3"/>
  <c r="AE2993" i="3"/>
  <c r="AE2994" i="3"/>
  <c r="AE2995" i="3"/>
  <c r="AE2996" i="3"/>
  <c r="AE2997" i="3"/>
  <c r="AE2998" i="3"/>
  <c r="AE2999" i="3"/>
  <c r="AE3000" i="3"/>
  <c r="AE3001" i="3"/>
  <c r="AE3002" i="3"/>
  <c r="AE3003" i="3"/>
  <c r="AE3004" i="3"/>
  <c r="AE3005" i="3"/>
  <c r="AE3006" i="3"/>
  <c r="AE3007" i="3"/>
  <c r="AE3008" i="3"/>
  <c r="AE3009" i="3"/>
  <c r="AE3010" i="3"/>
  <c r="AE3011" i="3"/>
  <c r="AE3012" i="3"/>
  <c r="AE3013" i="3"/>
  <c r="AE3014" i="3"/>
  <c r="AE3015" i="3"/>
  <c r="AE3016" i="3"/>
  <c r="AE3017" i="3"/>
  <c r="AE3018" i="3"/>
  <c r="AE3019" i="3"/>
  <c r="AE3020" i="3"/>
  <c r="AE3021" i="3"/>
  <c r="AE3022" i="3"/>
  <c r="AE3023" i="3"/>
  <c r="AE3024" i="3"/>
  <c r="AE3025" i="3"/>
  <c r="AE3026" i="3"/>
  <c r="AE3027" i="3"/>
  <c r="AE3028" i="3"/>
  <c r="AE3029" i="3"/>
  <c r="AE3030" i="3"/>
  <c r="AE3031" i="3"/>
  <c r="AE3032" i="3"/>
  <c r="AE3033" i="3"/>
  <c r="AE3034" i="3"/>
  <c r="AE3035" i="3"/>
  <c r="AE3036" i="3"/>
  <c r="AE3037" i="3"/>
  <c r="AE3038" i="3"/>
  <c r="AE3039" i="3"/>
  <c r="AE3040" i="3"/>
  <c r="AE3041" i="3"/>
  <c r="AE3042" i="3"/>
  <c r="AE3043" i="3"/>
  <c r="AE3044" i="3"/>
  <c r="AE3045" i="3"/>
  <c r="AE3046" i="3"/>
  <c r="AE3047" i="3"/>
  <c r="AE3048" i="3"/>
  <c r="AE3049" i="3"/>
  <c r="AE3050" i="3"/>
  <c r="AE3051" i="3"/>
  <c r="AE3052" i="3"/>
  <c r="AE3053" i="3"/>
  <c r="AE3054" i="3"/>
  <c r="AE3055" i="3"/>
  <c r="AE3056" i="3"/>
  <c r="AE3057" i="3"/>
  <c r="AE3058" i="3"/>
  <c r="AE3059" i="3"/>
  <c r="AE3060" i="3"/>
  <c r="AE3061" i="3"/>
  <c r="AE3062" i="3"/>
  <c r="AE3063" i="3"/>
  <c r="AE3064" i="3"/>
  <c r="AE3065" i="3"/>
  <c r="AE3066" i="3"/>
  <c r="AE3067" i="3"/>
  <c r="AE3068" i="3"/>
  <c r="AE3069" i="3"/>
  <c r="AE3070" i="3"/>
  <c r="AE3071" i="3"/>
  <c r="AE3072" i="3"/>
  <c r="AE3073" i="3"/>
  <c r="AE3074" i="3"/>
  <c r="AE3075" i="3"/>
  <c r="AE3076" i="3"/>
  <c r="AE3077" i="3"/>
  <c r="AE3078" i="3"/>
  <c r="AE3079" i="3"/>
  <c r="AE3080" i="3"/>
  <c r="AE3081" i="3"/>
  <c r="AE3082" i="3"/>
  <c r="AE3083" i="3"/>
  <c r="AE3084" i="3"/>
  <c r="AE3085" i="3"/>
  <c r="AE3086" i="3"/>
  <c r="AE3087" i="3"/>
  <c r="AE3088" i="3"/>
  <c r="AE3089" i="3"/>
  <c r="AE3090" i="3"/>
  <c r="AE3091" i="3"/>
  <c r="AE3092" i="3"/>
  <c r="AE3093" i="3"/>
  <c r="AE3094" i="3"/>
  <c r="AE3095" i="3"/>
  <c r="AE3096" i="3"/>
  <c r="AE3097" i="3"/>
  <c r="AE3098" i="3"/>
  <c r="AE3099" i="3"/>
  <c r="AE3100" i="3"/>
  <c r="AE3101" i="3"/>
  <c r="AE3102" i="3"/>
  <c r="AE3103" i="3"/>
  <c r="AE3104" i="3"/>
  <c r="AE3105" i="3"/>
  <c r="AE3106" i="3"/>
  <c r="AE3107" i="3"/>
  <c r="AE3108" i="3"/>
  <c r="AE3109" i="3"/>
  <c r="AE3110" i="3"/>
  <c r="AE3111" i="3"/>
  <c r="AE3112" i="3"/>
  <c r="AE3113" i="3"/>
  <c r="AE3114" i="3"/>
  <c r="AE3115" i="3"/>
  <c r="AE3116" i="3"/>
  <c r="AE3117" i="3"/>
  <c r="AE3118" i="3"/>
  <c r="AE3119" i="3"/>
  <c r="AE3120" i="3"/>
  <c r="AE3121" i="3"/>
  <c r="AE3122" i="3"/>
  <c r="AE3123" i="3"/>
  <c r="AE3124" i="3"/>
  <c r="AE3125" i="3"/>
  <c r="AE3126" i="3"/>
  <c r="AE3127" i="3"/>
  <c r="AE3128" i="3"/>
  <c r="AE3129" i="3"/>
  <c r="AE3130" i="3"/>
  <c r="AE3131" i="3"/>
  <c r="AE3132" i="3"/>
  <c r="AE3133" i="3"/>
  <c r="AE3134" i="3"/>
  <c r="AE3135" i="3"/>
  <c r="AE3136" i="3"/>
  <c r="AE3137" i="3"/>
  <c r="AE3138" i="3"/>
  <c r="AE3139" i="3"/>
  <c r="AE3140" i="3"/>
  <c r="AE3141" i="3"/>
  <c r="AE3142" i="3"/>
  <c r="AE3143" i="3"/>
  <c r="AE3144" i="3"/>
  <c r="AE3145" i="3"/>
  <c r="AE3146" i="3"/>
  <c r="AE3147" i="3"/>
  <c r="AE3148" i="3"/>
  <c r="AE3149" i="3"/>
  <c r="AE3150" i="3"/>
  <c r="AE3151" i="3"/>
  <c r="AE3152" i="3"/>
  <c r="AE3153" i="3"/>
  <c r="AE3154" i="3"/>
  <c r="AE3155" i="3"/>
  <c r="AE3156" i="3"/>
  <c r="AE3157" i="3"/>
  <c r="AE3158" i="3"/>
  <c r="AE3159" i="3"/>
  <c r="AE3160" i="3"/>
  <c r="AE3161" i="3"/>
  <c r="AE3162" i="3"/>
  <c r="AE3163" i="3"/>
  <c r="AE3164" i="3"/>
  <c r="AE3165" i="3"/>
  <c r="AE3166" i="3"/>
  <c r="AE3167" i="3"/>
  <c r="AE3168" i="3"/>
  <c r="AE3169" i="3"/>
  <c r="AE3170" i="3"/>
  <c r="AE3171" i="3"/>
  <c r="AE3172" i="3"/>
  <c r="AE3173" i="3"/>
  <c r="AE3174" i="3"/>
  <c r="AE3175" i="3"/>
  <c r="AE3176" i="3"/>
  <c r="AE3177" i="3"/>
  <c r="AE3178" i="3"/>
  <c r="AE3179" i="3"/>
  <c r="AE3180" i="3"/>
  <c r="AE3181" i="3"/>
  <c r="AE3182" i="3"/>
  <c r="AE3183" i="3"/>
  <c r="AE3184" i="3"/>
  <c r="AE3185" i="3"/>
  <c r="AE3186" i="3"/>
  <c r="AE3187" i="3"/>
  <c r="AE3188" i="3"/>
  <c r="AE3189" i="3"/>
  <c r="AE3190" i="3"/>
  <c r="AE3191" i="3"/>
  <c r="AE3192" i="3"/>
  <c r="AE3193" i="3"/>
  <c r="AE3194" i="3"/>
  <c r="AE3195" i="3"/>
  <c r="AE3196" i="3"/>
  <c r="AE3197" i="3"/>
  <c r="AE3198" i="3"/>
  <c r="AE3199" i="3"/>
  <c r="AE3200" i="3"/>
  <c r="AE3201" i="3"/>
  <c r="AE3202" i="3"/>
  <c r="AE3203" i="3"/>
  <c r="AE3204" i="3"/>
  <c r="AE3205" i="3"/>
  <c r="AE3206" i="3"/>
  <c r="AE3207" i="3"/>
  <c r="AE3208" i="3"/>
  <c r="AE3209" i="3"/>
  <c r="AE3210" i="3"/>
  <c r="AE3211" i="3"/>
  <c r="AE3212" i="3"/>
  <c r="AE3213" i="3"/>
  <c r="AE3214" i="3"/>
  <c r="AE3215" i="3"/>
  <c r="AE3216" i="3"/>
  <c r="AE3217" i="3"/>
  <c r="AE3218" i="3"/>
  <c r="AE3219" i="3"/>
  <c r="AE3220" i="3"/>
  <c r="AE3221" i="3"/>
  <c r="AE3222" i="3"/>
  <c r="AE3223" i="3"/>
  <c r="AE3224" i="3"/>
  <c r="AE3225" i="3"/>
  <c r="AE3226" i="3"/>
  <c r="AE3227" i="3"/>
  <c r="AE3228" i="3"/>
  <c r="AE3229" i="3"/>
  <c r="AE3230" i="3"/>
  <c r="AE3231" i="3"/>
  <c r="AE3232" i="3"/>
  <c r="AE3233" i="3"/>
  <c r="AE3234" i="3"/>
  <c r="AE3235" i="3"/>
  <c r="AE3236" i="3"/>
  <c r="AE3237" i="3"/>
  <c r="AE3238" i="3"/>
  <c r="AE3239" i="3"/>
  <c r="AE3240" i="3"/>
  <c r="AE3241" i="3"/>
  <c r="AE3242" i="3"/>
  <c r="AE3243" i="3"/>
  <c r="AE3244" i="3"/>
  <c r="AE3245" i="3"/>
  <c r="AE3246" i="3"/>
  <c r="AE3247" i="3"/>
  <c r="AE3248" i="3"/>
  <c r="AE3249" i="3"/>
  <c r="AE3250" i="3"/>
  <c r="AE3251" i="3"/>
  <c r="AE3252" i="3"/>
  <c r="AE3253" i="3"/>
  <c r="AE3254" i="3"/>
  <c r="AE3255" i="3"/>
  <c r="AE3256" i="3"/>
  <c r="AE3257" i="3"/>
  <c r="AE3258" i="3"/>
  <c r="AE3259" i="3"/>
  <c r="AE3260" i="3"/>
  <c r="AE3261" i="3"/>
  <c r="AE3262" i="3"/>
  <c r="AE3263" i="3"/>
  <c r="AE3264" i="3"/>
  <c r="AE3265" i="3"/>
  <c r="AE3266" i="3"/>
  <c r="AE3267" i="3"/>
  <c r="AE3268" i="3"/>
  <c r="AE3269" i="3"/>
  <c r="AE3270" i="3"/>
  <c r="AE3271" i="3"/>
  <c r="AE3272" i="3"/>
  <c r="AE3273" i="3"/>
  <c r="AE3274" i="3"/>
  <c r="AE3275" i="3"/>
  <c r="AE3276" i="3"/>
  <c r="AE3277" i="3"/>
  <c r="AE3278" i="3"/>
  <c r="AE3279" i="3"/>
  <c r="AE3280" i="3"/>
  <c r="AE3281" i="3"/>
  <c r="AE3282" i="3"/>
  <c r="AE3283" i="3"/>
  <c r="AE3284" i="3"/>
  <c r="AE3285" i="3"/>
  <c r="AE3286" i="3"/>
  <c r="AE3287" i="3"/>
  <c r="AE3288" i="3"/>
  <c r="AE3289" i="3"/>
  <c r="AE3290" i="3"/>
  <c r="AE3291" i="3"/>
  <c r="AE3292" i="3"/>
  <c r="AE3293" i="3"/>
  <c r="AE3294" i="3"/>
  <c r="AE3295" i="3"/>
  <c r="AE3296" i="3"/>
  <c r="AE3297" i="3"/>
  <c r="AE3298" i="3"/>
  <c r="AE3299" i="3"/>
  <c r="AE3300" i="3"/>
  <c r="AE3301" i="3"/>
  <c r="AE3302" i="3"/>
  <c r="AE3303" i="3"/>
  <c r="AE3304" i="3"/>
  <c r="AE3305" i="3"/>
  <c r="AE3306" i="3"/>
  <c r="AE3307" i="3"/>
  <c r="AE3308" i="3"/>
  <c r="AE3309" i="3"/>
  <c r="AE3310" i="3"/>
  <c r="AE3311" i="3"/>
  <c r="AE3312" i="3"/>
  <c r="AE3313" i="3"/>
  <c r="AE3314" i="3"/>
  <c r="AE3315" i="3"/>
  <c r="AE3316" i="3"/>
  <c r="AE3317" i="3"/>
  <c r="AE3318" i="3"/>
  <c r="AE3319" i="3"/>
  <c r="AE3320" i="3"/>
  <c r="AE3321" i="3"/>
  <c r="AE3322" i="3"/>
  <c r="AE3323" i="3"/>
  <c r="AE3324" i="3"/>
  <c r="AE3325" i="3"/>
  <c r="AE3326" i="3"/>
  <c r="AE3327" i="3"/>
  <c r="AE3328" i="3"/>
  <c r="AE3329" i="3"/>
  <c r="AE3330" i="3"/>
  <c r="AE3331" i="3"/>
  <c r="AE3332" i="3"/>
  <c r="AE3333" i="3"/>
  <c r="AE3334" i="3"/>
  <c r="AE3335" i="3"/>
  <c r="AE3336" i="3"/>
  <c r="AE3337" i="3"/>
  <c r="AE3338" i="3"/>
  <c r="AE3339" i="3"/>
  <c r="AE3340" i="3"/>
  <c r="AE3341" i="3"/>
  <c r="AE3342" i="3"/>
  <c r="AE3343" i="3"/>
  <c r="AE3344" i="3"/>
  <c r="AE3345" i="3"/>
  <c r="AE3346" i="3"/>
  <c r="AE3347" i="3"/>
  <c r="AE3348" i="3"/>
  <c r="AE3349" i="3"/>
  <c r="AE3350" i="3"/>
  <c r="AE3351" i="3"/>
  <c r="AE3352" i="3"/>
  <c r="AE3353" i="3"/>
  <c r="AE3354" i="3"/>
  <c r="AE3355" i="3"/>
  <c r="AE3356" i="3"/>
  <c r="AE3357" i="3"/>
  <c r="AE3358" i="3"/>
  <c r="AE3359" i="3"/>
  <c r="AE3360" i="3"/>
  <c r="AE3361" i="3"/>
  <c r="AE3362" i="3"/>
  <c r="AE3363" i="3"/>
  <c r="AE3364" i="3"/>
  <c r="AE3365" i="3"/>
  <c r="AE3366" i="3"/>
  <c r="AE3367" i="3"/>
  <c r="AE3368" i="3"/>
  <c r="AE3369" i="3"/>
  <c r="AE3370" i="3"/>
  <c r="AE3371" i="3"/>
  <c r="AE3372" i="3"/>
  <c r="AE3373" i="3"/>
  <c r="AE3374" i="3"/>
  <c r="AE3375" i="3"/>
  <c r="AE3376" i="3"/>
  <c r="AE3377" i="3"/>
  <c r="AE3378" i="3"/>
  <c r="AE3379" i="3"/>
  <c r="AE3380" i="3"/>
  <c r="AE3381" i="3"/>
  <c r="AE3382" i="3"/>
  <c r="AE3383" i="3"/>
  <c r="AE3384" i="3"/>
  <c r="AE3385" i="3"/>
  <c r="AE3386" i="3"/>
  <c r="AE3387" i="3"/>
  <c r="AE3388" i="3"/>
  <c r="AE3389" i="3"/>
  <c r="AE3390" i="3"/>
  <c r="AE3391" i="3"/>
  <c r="AE3392" i="3"/>
  <c r="AE3393" i="3"/>
  <c r="AE3394" i="3"/>
  <c r="AE3395" i="3"/>
  <c r="AE3396" i="3"/>
  <c r="AE3397" i="3"/>
  <c r="AE3398" i="3"/>
  <c r="AE3399" i="3"/>
  <c r="AE3400" i="3"/>
  <c r="AE3401" i="3"/>
  <c r="AE3402" i="3"/>
  <c r="AE3403" i="3"/>
  <c r="AE3404" i="3"/>
  <c r="AE3405" i="3"/>
  <c r="AE3406" i="3"/>
  <c r="AE3407" i="3"/>
  <c r="AE3408" i="3"/>
  <c r="AE3409" i="3"/>
  <c r="AE3410" i="3"/>
  <c r="AE3411" i="3"/>
  <c r="AE3412" i="3"/>
  <c r="AE3413" i="3"/>
  <c r="AE3414" i="3"/>
  <c r="AE3415" i="3"/>
  <c r="AE3416" i="3"/>
  <c r="AE3417" i="3"/>
  <c r="AE3418" i="3"/>
  <c r="AE3419" i="3"/>
  <c r="AE3420" i="3"/>
  <c r="AE3421" i="3"/>
  <c r="AE3422" i="3"/>
  <c r="AE3423" i="3"/>
  <c r="AE3424" i="3"/>
  <c r="AE3425" i="3"/>
  <c r="AE3426" i="3"/>
  <c r="AE3427" i="3"/>
  <c r="AE3428" i="3"/>
  <c r="AE3429" i="3"/>
  <c r="AE3430" i="3"/>
  <c r="AE3431" i="3"/>
  <c r="AE3432" i="3"/>
  <c r="AE3433" i="3"/>
  <c r="AE3434" i="3"/>
  <c r="AE3435" i="3"/>
  <c r="AE3436" i="3"/>
  <c r="AE3437" i="3"/>
  <c r="AE3438" i="3"/>
  <c r="AE3439" i="3"/>
  <c r="AE3440" i="3"/>
  <c r="AE3441" i="3"/>
  <c r="AE3442" i="3"/>
  <c r="AE3443" i="3"/>
  <c r="AE3444" i="3"/>
  <c r="AE3445" i="3"/>
  <c r="AE3446" i="3"/>
  <c r="AE3447" i="3"/>
  <c r="AE3448" i="3"/>
  <c r="AE3449" i="3"/>
  <c r="AE3450" i="3"/>
  <c r="AE3451" i="3"/>
  <c r="AE3452" i="3"/>
  <c r="AE3453" i="3"/>
  <c r="AE3454" i="3"/>
  <c r="AE3455" i="3"/>
  <c r="AE3456" i="3"/>
  <c r="AE3457" i="3"/>
  <c r="AE3458" i="3"/>
  <c r="AE3459" i="3"/>
  <c r="AE3460" i="3"/>
  <c r="AE3461" i="3"/>
  <c r="AE3462" i="3"/>
  <c r="AE3463" i="3"/>
  <c r="AE3464" i="3"/>
  <c r="AE3465" i="3"/>
  <c r="AE3466" i="3"/>
  <c r="AE3467" i="3"/>
  <c r="AE3468" i="3"/>
  <c r="AE3469" i="3"/>
  <c r="AE3470" i="3"/>
  <c r="AE3471" i="3"/>
  <c r="AE3472" i="3"/>
  <c r="AE3473" i="3"/>
  <c r="AE3474" i="3"/>
  <c r="AE3475" i="3"/>
  <c r="AE3476" i="3"/>
  <c r="AE3477" i="3"/>
  <c r="AE3478" i="3"/>
  <c r="AE3479" i="3"/>
  <c r="AE3480" i="3"/>
  <c r="AE3481" i="3"/>
  <c r="AE3482" i="3"/>
  <c r="AE3483" i="3"/>
  <c r="AE3484" i="3"/>
  <c r="AE3485" i="3"/>
  <c r="AE3486" i="3"/>
  <c r="AE3487" i="3"/>
  <c r="AE3488" i="3"/>
  <c r="AE3489" i="3"/>
  <c r="AE3490" i="3"/>
  <c r="AE3491" i="3"/>
  <c r="AE3492" i="3"/>
  <c r="AE3493" i="3"/>
  <c r="AE3494" i="3"/>
  <c r="AE3495" i="3"/>
  <c r="AE3496" i="3"/>
  <c r="AE3497" i="3"/>
  <c r="AE3498" i="3"/>
  <c r="AE3499" i="3"/>
  <c r="AE3500" i="3"/>
  <c r="AE3501" i="3"/>
  <c r="AE3502" i="3"/>
  <c r="AE3503" i="3"/>
  <c r="AE3504" i="3"/>
  <c r="AE3505" i="3"/>
  <c r="AE3506" i="3"/>
  <c r="AE3507" i="3"/>
  <c r="AE3508" i="3"/>
  <c r="AE3509" i="3"/>
  <c r="AE3510" i="3"/>
  <c r="AE3511" i="3"/>
  <c r="AE3512" i="3"/>
  <c r="AE3513" i="3"/>
  <c r="AE3514" i="3"/>
  <c r="AE3515" i="3"/>
  <c r="AE3516" i="3"/>
  <c r="AE3517" i="3"/>
  <c r="AE3518" i="3"/>
  <c r="AE3519" i="3"/>
  <c r="AE3520" i="3"/>
  <c r="AE3521" i="3"/>
  <c r="AE3522" i="3"/>
  <c r="AE3523" i="3"/>
  <c r="AE3524" i="3"/>
  <c r="AE3525" i="3"/>
  <c r="AE3526" i="3"/>
  <c r="AE3527" i="3"/>
  <c r="AE3528" i="3"/>
  <c r="AE3529" i="3"/>
  <c r="AE3530" i="3"/>
  <c r="AE3531" i="3"/>
  <c r="AE3532" i="3"/>
  <c r="AE3533" i="3"/>
  <c r="AE3534" i="3"/>
  <c r="AE3535" i="3"/>
  <c r="AE3536" i="3"/>
  <c r="AE3537" i="3"/>
  <c r="AE3538" i="3"/>
  <c r="AE3539" i="3"/>
  <c r="AE3540" i="3"/>
  <c r="AE3541" i="3"/>
  <c r="AE3542" i="3"/>
  <c r="AE3543" i="3"/>
  <c r="AE3544" i="3"/>
  <c r="AE3545" i="3"/>
  <c r="AE3546" i="3"/>
  <c r="AE3547" i="3"/>
  <c r="AE3548" i="3"/>
  <c r="AE3549" i="3"/>
  <c r="AE3550" i="3"/>
  <c r="AE3551" i="3"/>
  <c r="AE3552" i="3"/>
  <c r="AE3553" i="3"/>
  <c r="AE3554" i="3"/>
  <c r="AE3555" i="3"/>
  <c r="AE3556" i="3"/>
  <c r="AE3557" i="3"/>
  <c r="AE3558" i="3"/>
  <c r="AE3559" i="3"/>
  <c r="AE3560" i="3"/>
  <c r="AE3561" i="3"/>
  <c r="AE3562" i="3"/>
  <c r="AE3563" i="3"/>
  <c r="AE3564" i="3"/>
  <c r="AE3565" i="3"/>
  <c r="AE3566" i="3"/>
  <c r="AE3567" i="3"/>
  <c r="AE3568" i="3"/>
  <c r="AE3569" i="3"/>
  <c r="AE3570" i="3"/>
  <c r="AE3571" i="3"/>
  <c r="AE3572" i="3"/>
  <c r="AE3573" i="3"/>
  <c r="AE3574" i="3"/>
  <c r="AE3575" i="3"/>
  <c r="AE3576" i="3"/>
  <c r="AE3577" i="3"/>
  <c r="AE3578" i="3"/>
  <c r="AE3579" i="3"/>
  <c r="AE3580" i="3"/>
  <c r="AE3581" i="3"/>
  <c r="AE3582" i="3"/>
  <c r="AE3583" i="3"/>
  <c r="AE3584" i="3"/>
  <c r="AE3585" i="3"/>
  <c r="AE3586" i="3"/>
  <c r="AE3587" i="3"/>
  <c r="AE3588" i="3"/>
  <c r="AE3589" i="3"/>
  <c r="AE3590" i="3"/>
  <c r="AE3591" i="3"/>
  <c r="AE3592" i="3"/>
  <c r="AE3593" i="3"/>
  <c r="AE3594" i="3"/>
  <c r="AE3595" i="3"/>
  <c r="AE3596" i="3"/>
  <c r="AE3597" i="3"/>
  <c r="AE3598" i="3"/>
  <c r="AE3599" i="3"/>
  <c r="AE3600" i="3"/>
  <c r="AE3601" i="3"/>
  <c r="AE3602" i="3"/>
  <c r="AE3603" i="3"/>
  <c r="AE3604" i="3"/>
  <c r="AE3605" i="3"/>
  <c r="AE3606" i="3"/>
  <c r="AE3607" i="3"/>
  <c r="AE3608" i="3"/>
  <c r="AE3609" i="3"/>
  <c r="AE3610" i="3"/>
  <c r="AE3611" i="3"/>
  <c r="AE3612" i="3"/>
  <c r="AE3613" i="3"/>
  <c r="AE3614" i="3"/>
  <c r="AE3615" i="3"/>
  <c r="AE3616" i="3"/>
  <c r="AE3617" i="3"/>
  <c r="AE3618" i="3"/>
  <c r="AE3619" i="3"/>
  <c r="AE3620" i="3"/>
  <c r="AE3621" i="3"/>
  <c r="AE3622" i="3"/>
  <c r="AE3623" i="3"/>
  <c r="AE3624" i="3"/>
  <c r="AE3625" i="3"/>
  <c r="AE3626" i="3"/>
  <c r="AE3627" i="3"/>
  <c r="AE3628" i="3"/>
  <c r="AE3629" i="3"/>
  <c r="AE3630" i="3"/>
  <c r="AE3631" i="3"/>
  <c r="AE3632" i="3"/>
  <c r="AE3633" i="3"/>
  <c r="AE3634" i="3"/>
  <c r="AE3635" i="3"/>
  <c r="AE3636" i="3"/>
  <c r="AE3637" i="3"/>
  <c r="AE3638" i="3"/>
  <c r="AE3639" i="3"/>
  <c r="AE3640" i="3"/>
  <c r="AE3641" i="3"/>
  <c r="AE3642" i="3"/>
  <c r="AE3643" i="3"/>
  <c r="AE3644" i="3"/>
  <c r="AE3645" i="3"/>
  <c r="AE3646" i="3"/>
  <c r="AE3647" i="3"/>
  <c r="AE3648" i="3"/>
  <c r="AE3649" i="3"/>
  <c r="AE3650" i="3"/>
  <c r="AE3651" i="3"/>
  <c r="AE3652" i="3"/>
  <c r="AE3653" i="3"/>
  <c r="AE3654" i="3"/>
  <c r="AE3655" i="3"/>
  <c r="AE3656" i="3"/>
  <c r="AE3657" i="3"/>
  <c r="AE3658" i="3"/>
  <c r="AE3659" i="3"/>
  <c r="AE3660" i="3"/>
  <c r="AE3661" i="3"/>
  <c r="AE3662" i="3"/>
  <c r="AE3663" i="3"/>
  <c r="AE3664" i="3"/>
  <c r="AE3665" i="3"/>
  <c r="AE3666" i="3"/>
  <c r="AE3667" i="3"/>
  <c r="AE3668" i="3"/>
  <c r="AE3669" i="3"/>
  <c r="AE3670" i="3"/>
  <c r="AE3671" i="3"/>
  <c r="AE3672" i="3"/>
  <c r="AE3673" i="3"/>
  <c r="AE3674" i="3"/>
  <c r="AE3675" i="3"/>
  <c r="AE3676" i="3"/>
  <c r="AE3677" i="3"/>
  <c r="AE3678" i="3"/>
  <c r="AE3679" i="3"/>
  <c r="AE3680" i="3"/>
  <c r="AE3681" i="3"/>
  <c r="AE3682" i="3"/>
  <c r="AE3683" i="3"/>
  <c r="AE3684" i="3"/>
  <c r="AE3685" i="3"/>
  <c r="AE3686" i="3"/>
  <c r="AE3687" i="3"/>
  <c r="AE3688" i="3"/>
  <c r="AE3689" i="3"/>
  <c r="AE3690" i="3"/>
  <c r="AE3691" i="3"/>
  <c r="AE3692" i="3"/>
  <c r="AE3693" i="3"/>
  <c r="AE3694" i="3"/>
  <c r="AE3695" i="3"/>
  <c r="AE3696" i="3"/>
  <c r="AE3697" i="3"/>
  <c r="AE3698" i="3"/>
  <c r="AE3699" i="3"/>
  <c r="AE3700" i="3"/>
  <c r="AE3701" i="3"/>
  <c r="AE3702" i="3"/>
  <c r="AE3703" i="3"/>
  <c r="AE3704" i="3"/>
  <c r="AE3705" i="3"/>
  <c r="AE3706" i="3"/>
  <c r="AE3707" i="3"/>
  <c r="AE3708" i="3"/>
  <c r="AE3709" i="3"/>
  <c r="AE3710" i="3"/>
  <c r="AE3711" i="3"/>
  <c r="AE3712" i="3"/>
  <c r="AE3713" i="3"/>
  <c r="AE3714" i="3"/>
  <c r="AE3715" i="3"/>
  <c r="AE3716" i="3"/>
  <c r="AE3717" i="3"/>
  <c r="AE3718" i="3"/>
  <c r="AE3719" i="3"/>
  <c r="AE3720" i="3"/>
  <c r="AE3721" i="3"/>
  <c r="AE3722" i="3"/>
  <c r="AE3723" i="3"/>
  <c r="AE3724" i="3"/>
  <c r="AE3725" i="3"/>
  <c r="AE3726" i="3"/>
  <c r="AE3727" i="3"/>
  <c r="AE3728" i="3"/>
  <c r="AE3729" i="3"/>
  <c r="AE3730" i="3"/>
  <c r="AE3731" i="3"/>
  <c r="AE3732" i="3"/>
  <c r="AE3733" i="3"/>
  <c r="AE3734" i="3"/>
  <c r="AE3735" i="3"/>
  <c r="AE3736" i="3"/>
  <c r="AE3737" i="3"/>
  <c r="AE3738" i="3"/>
  <c r="AE3739" i="3"/>
  <c r="AE3740" i="3"/>
  <c r="AE3741" i="3"/>
  <c r="AE3742" i="3"/>
  <c r="AE3743" i="3"/>
  <c r="AE3744" i="3"/>
  <c r="AE3745" i="3"/>
  <c r="AE3746" i="3"/>
  <c r="AE3747" i="3"/>
  <c r="AE3748" i="3"/>
  <c r="AE3749" i="3"/>
  <c r="AE3750" i="3"/>
  <c r="AE3751" i="3"/>
  <c r="AE3752" i="3"/>
  <c r="AE3753" i="3"/>
  <c r="AE3754" i="3"/>
  <c r="AE3755" i="3"/>
  <c r="AE3756" i="3"/>
  <c r="AE3757" i="3"/>
  <c r="AE3758" i="3"/>
  <c r="AE3759" i="3"/>
  <c r="AE3760" i="3"/>
  <c r="AE3761" i="3"/>
  <c r="AE3762" i="3"/>
  <c r="AE3763" i="3"/>
  <c r="AE3764" i="3"/>
  <c r="AE3765" i="3"/>
  <c r="AE3766" i="3"/>
  <c r="AE3767" i="3"/>
  <c r="AE3768" i="3"/>
  <c r="AE3769" i="3"/>
  <c r="AE3770" i="3"/>
  <c r="AE3771" i="3"/>
  <c r="AE3772" i="3"/>
  <c r="AE3773" i="3"/>
  <c r="AE3774" i="3"/>
  <c r="AE3775" i="3"/>
  <c r="AE3776" i="3"/>
  <c r="AE3777" i="3"/>
  <c r="AE3778" i="3"/>
  <c r="AE3779" i="3"/>
  <c r="AE3780" i="3"/>
  <c r="AE3781" i="3"/>
  <c r="AE3782" i="3"/>
  <c r="AE3783" i="3"/>
  <c r="AE3784" i="3"/>
  <c r="AE3785" i="3"/>
  <c r="AE3786" i="3"/>
  <c r="AE3787" i="3"/>
  <c r="AE3788" i="3"/>
  <c r="AE3789" i="3"/>
  <c r="AE3790" i="3"/>
  <c r="AE3791" i="3"/>
  <c r="AE3792" i="3"/>
  <c r="AE3793" i="3"/>
  <c r="AE3794" i="3"/>
  <c r="AE3795" i="3"/>
  <c r="AE3796" i="3"/>
  <c r="AE3797" i="3"/>
  <c r="AE3798" i="3"/>
  <c r="AE3799" i="3"/>
  <c r="AE3800" i="3"/>
  <c r="AE3801" i="3"/>
  <c r="AE3802" i="3"/>
  <c r="AE3803" i="3"/>
  <c r="AE3804" i="3"/>
  <c r="AE3805" i="3"/>
  <c r="AE3806" i="3"/>
  <c r="AE3807" i="3"/>
  <c r="AE3808" i="3"/>
  <c r="AE3809" i="3"/>
  <c r="AE3810" i="3"/>
  <c r="AE3811" i="3"/>
  <c r="AE3812" i="3"/>
  <c r="AE3813" i="3"/>
  <c r="AE3814" i="3"/>
  <c r="AE3815" i="3"/>
  <c r="AE3816" i="3"/>
  <c r="AE3817" i="3"/>
  <c r="AE3818" i="3"/>
  <c r="AE3819" i="3"/>
  <c r="AE3820" i="3"/>
  <c r="AE3821" i="3"/>
  <c r="AE3822" i="3"/>
  <c r="AE3823" i="3"/>
  <c r="AE3824" i="3"/>
  <c r="AE3825" i="3"/>
  <c r="AE3826" i="3"/>
  <c r="AE3827" i="3"/>
  <c r="AE3828" i="3"/>
  <c r="AE3829" i="3"/>
  <c r="AE3830" i="3"/>
  <c r="AE3831" i="3"/>
  <c r="AE3832" i="3"/>
  <c r="AE3833" i="3"/>
  <c r="AE3834" i="3"/>
  <c r="AE3835" i="3"/>
  <c r="AE3836" i="3"/>
  <c r="AE3837" i="3"/>
  <c r="AE3838" i="3"/>
  <c r="AE3839" i="3"/>
  <c r="AE3840" i="3"/>
  <c r="AE3841" i="3"/>
  <c r="AE3842" i="3"/>
  <c r="AE3843" i="3"/>
  <c r="AE3844" i="3"/>
  <c r="AE3845" i="3"/>
  <c r="AE3846" i="3"/>
  <c r="AE3847" i="3"/>
  <c r="AE3848" i="3"/>
  <c r="AE3849" i="3"/>
  <c r="AE3850" i="3"/>
  <c r="AE3851" i="3"/>
  <c r="AE3852" i="3"/>
  <c r="AE3853" i="3"/>
  <c r="AE3854" i="3"/>
  <c r="AE3855" i="3"/>
  <c r="AE3856" i="3"/>
  <c r="AE3857" i="3"/>
  <c r="AE3858" i="3"/>
  <c r="AE3859" i="3"/>
  <c r="AE3860" i="3"/>
  <c r="AE3861" i="3"/>
  <c r="AE3862" i="3"/>
  <c r="AE3863" i="3"/>
  <c r="AE3864" i="3"/>
  <c r="AE3865" i="3"/>
  <c r="AE3866" i="3"/>
  <c r="AE3867" i="3"/>
  <c r="AE3868" i="3"/>
  <c r="AE3869" i="3"/>
  <c r="AE3870" i="3"/>
  <c r="AE3871" i="3"/>
  <c r="AE3872" i="3"/>
  <c r="AE3873" i="3"/>
  <c r="AE3874" i="3"/>
  <c r="AE3875" i="3"/>
  <c r="AE3876" i="3"/>
  <c r="AE3877" i="3"/>
  <c r="AE3878" i="3"/>
  <c r="AE3879" i="3"/>
  <c r="AE3880" i="3"/>
  <c r="AE3881" i="3"/>
  <c r="AE3882" i="3"/>
  <c r="AE3883" i="3"/>
  <c r="AE3884" i="3"/>
  <c r="AE3885" i="3"/>
  <c r="AE3886" i="3"/>
  <c r="AE3887" i="3"/>
  <c r="AE3888" i="3"/>
  <c r="AE3889" i="3"/>
  <c r="AE3890" i="3"/>
  <c r="AE3891" i="3"/>
  <c r="AE3892" i="3"/>
  <c r="AE3893" i="3"/>
  <c r="AE3894" i="3"/>
  <c r="AE3895" i="3"/>
  <c r="AE3896" i="3"/>
  <c r="AE3897" i="3"/>
  <c r="AE3898" i="3"/>
  <c r="AE3899" i="3"/>
  <c r="AE3900" i="3"/>
  <c r="AE3901" i="3"/>
  <c r="AE3902" i="3"/>
  <c r="AE3903" i="3"/>
  <c r="AE3904" i="3"/>
  <c r="AE3905" i="3"/>
  <c r="AE3906" i="3"/>
  <c r="AE3907" i="3"/>
  <c r="AE3908" i="3"/>
  <c r="AE3909" i="3"/>
  <c r="AE3910" i="3"/>
  <c r="AE3911" i="3"/>
  <c r="AE3912" i="3"/>
  <c r="AE3913" i="3"/>
  <c r="AE3914" i="3"/>
  <c r="AE3915" i="3"/>
  <c r="AE3916" i="3"/>
  <c r="AE3917" i="3"/>
  <c r="AE3918" i="3"/>
  <c r="AE3919" i="3"/>
  <c r="AE3920" i="3"/>
  <c r="AE3921" i="3"/>
  <c r="AE3922" i="3"/>
  <c r="AE3923" i="3"/>
  <c r="AE3924" i="3"/>
  <c r="AE3925" i="3"/>
  <c r="AE3926" i="3"/>
  <c r="AE3927" i="3"/>
  <c r="AE3928" i="3"/>
  <c r="AE3929" i="3"/>
  <c r="AE3930" i="3"/>
  <c r="AE3931" i="3"/>
  <c r="AE3932" i="3"/>
  <c r="AE3933" i="3"/>
  <c r="AE3934" i="3"/>
  <c r="AE3935" i="3"/>
  <c r="AE3936" i="3"/>
  <c r="AE3937" i="3"/>
  <c r="AE3938" i="3"/>
  <c r="AE3939" i="3"/>
  <c r="AE3940" i="3"/>
  <c r="AE3941" i="3"/>
  <c r="AE3942" i="3"/>
  <c r="AE3943" i="3"/>
  <c r="AE3944" i="3"/>
  <c r="AE3945" i="3"/>
  <c r="AE3946" i="3"/>
  <c r="AE3947" i="3"/>
  <c r="AE3948" i="3"/>
  <c r="AE3949" i="3"/>
  <c r="AE3950" i="3"/>
  <c r="AE3951" i="3"/>
  <c r="AE3952" i="3"/>
  <c r="AE3953" i="3"/>
  <c r="AE3954" i="3"/>
  <c r="AE3955" i="3"/>
  <c r="AE3956" i="3"/>
  <c r="AE3957" i="3"/>
  <c r="AE3958" i="3"/>
  <c r="AE3959" i="3"/>
  <c r="AE3960" i="3"/>
  <c r="AE3961" i="3"/>
  <c r="AE3962" i="3"/>
  <c r="AE3963" i="3"/>
  <c r="AE3964" i="3"/>
  <c r="AE3965" i="3"/>
  <c r="AE3966" i="3"/>
  <c r="AE3967" i="3"/>
  <c r="AE3968" i="3"/>
  <c r="AE3969" i="3"/>
  <c r="AE3970" i="3"/>
  <c r="AE3971" i="3"/>
  <c r="AE3972" i="3"/>
  <c r="AE3973" i="3"/>
  <c r="AE3974" i="3"/>
  <c r="AE3975" i="3"/>
  <c r="AE3976" i="3"/>
  <c r="AE3977" i="3"/>
  <c r="AE3978" i="3"/>
  <c r="AE3979" i="3"/>
  <c r="AE3980" i="3"/>
  <c r="AE3981" i="3"/>
  <c r="AE3982" i="3"/>
  <c r="AE3983" i="3"/>
  <c r="AE3984" i="3"/>
  <c r="AE3985" i="3"/>
  <c r="AE3986" i="3"/>
  <c r="AE3987" i="3"/>
  <c r="AE3988" i="3"/>
  <c r="AE3989" i="3"/>
  <c r="AE3990" i="3"/>
  <c r="AE3991" i="3"/>
  <c r="AE3992" i="3"/>
  <c r="AE3993" i="3"/>
  <c r="AE3994" i="3"/>
  <c r="AE3995" i="3"/>
  <c r="AE3996" i="3"/>
  <c r="AE3997" i="3"/>
  <c r="AE3998" i="3"/>
  <c r="AE3999" i="3"/>
  <c r="AE4000" i="3"/>
  <c r="AE4001" i="3"/>
  <c r="AE4002" i="3"/>
  <c r="AE4003" i="3"/>
  <c r="AE4004" i="3"/>
  <c r="AE4005" i="3"/>
  <c r="AE4006" i="3"/>
  <c r="AE4007" i="3"/>
  <c r="AE4008" i="3"/>
  <c r="AE4009" i="3"/>
  <c r="AE4010" i="3"/>
  <c r="AE4011" i="3"/>
  <c r="AE4012" i="3"/>
  <c r="AE4013" i="3"/>
  <c r="AE4014" i="3"/>
  <c r="AE4015" i="3"/>
  <c r="AE4016" i="3"/>
  <c r="AE4017" i="3"/>
  <c r="AE4018" i="3"/>
  <c r="AE4019" i="3"/>
  <c r="AE4020" i="3"/>
  <c r="AE4021" i="3"/>
  <c r="AE4022" i="3"/>
  <c r="AE4023" i="3"/>
  <c r="AE4024" i="3"/>
  <c r="AE4025" i="3"/>
  <c r="AE4026" i="3"/>
  <c r="AE4027" i="3"/>
  <c r="AE4028" i="3"/>
  <c r="AE4029" i="3"/>
  <c r="AE4030" i="3"/>
  <c r="AE4031" i="3"/>
  <c r="AE4032" i="3"/>
  <c r="AE4033" i="3"/>
  <c r="AE4034" i="3"/>
  <c r="AE4035" i="3"/>
  <c r="AE4036" i="3"/>
  <c r="AE4037" i="3"/>
  <c r="AE4038" i="3"/>
  <c r="AE4039" i="3"/>
  <c r="AE4040" i="3"/>
  <c r="AE4041" i="3"/>
  <c r="AE4042" i="3"/>
  <c r="AE4043" i="3"/>
  <c r="AE4044" i="3"/>
  <c r="AE4045" i="3"/>
  <c r="AE4046" i="3"/>
  <c r="AE4047" i="3"/>
  <c r="AE4048" i="3"/>
  <c r="AE4049" i="3"/>
  <c r="AE4050" i="3"/>
  <c r="AE4051" i="3"/>
  <c r="AE4052" i="3"/>
  <c r="AE4053" i="3"/>
  <c r="AE4054" i="3"/>
  <c r="AE4055" i="3"/>
  <c r="AE4056" i="3"/>
  <c r="AE4057" i="3"/>
  <c r="AE4058" i="3"/>
  <c r="AE4059" i="3"/>
  <c r="AE4060" i="3"/>
  <c r="AE4061" i="3"/>
  <c r="AE4062" i="3"/>
  <c r="AE4063" i="3"/>
  <c r="AE4064" i="3"/>
  <c r="AE4065" i="3"/>
  <c r="AE4066" i="3"/>
  <c r="AE4067" i="3"/>
  <c r="AE4068" i="3"/>
  <c r="AE4069" i="3"/>
  <c r="AE4070" i="3"/>
  <c r="AE4071" i="3"/>
  <c r="AE4072" i="3"/>
  <c r="AE4073" i="3"/>
  <c r="AE4074" i="3"/>
  <c r="AE4075" i="3"/>
  <c r="AE4076" i="3"/>
  <c r="AE4077" i="3"/>
  <c r="AE4078" i="3"/>
  <c r="AE4079" i="3"/>
  <c r="AE4080" i="3"/>
  <c r="AE4081" i="3"/>
  <c r="AE4082" i="3"/>
  <c r="AE4083" i="3"/>
  <c r="AE4084" i="3"/>
  <c r="AE4085" i="3"/>
  <c r="AE4086" i="3"/>
  <c r="AE4087" i="3"/>
  <c r="AE4088" i="3"/>
  <c r="AE4089" i="3"/>
  <c r="AE4090" i="3"/>
  <c r="AE4091" i="3"/>
  <c r="AE4092" i="3"/>
  <c r="AE4093" i="3"/>
  <c r="AE4094" i="3"/>
  <c r="AE4095" i="3"/>
  <c r="AE4096" i="3"/>
  <c r="AE4097" i="3"/>
  <c r="AE4098" i="3"/>
  <c r="AE4099" i="3"/>
  <c r="AE4100" i="3"/>
  <c r="AE4101" i="3"/>
  <c r="AE4102" i="3"/>
  <c r="AE4103" i="3"/>
  <c r="AE4104" i="3"/>
  <c r="AE4105" i="3"/>
  <c r="AE4106" i="3"/>
  <c r="AE4107" i="3"/>
  <c r="AE4108" i="3"/>
  <c r="AE4109" i="3"/>
  <c r="AE4110" i="3"/>
  <c r="AE4111" i="3"/>
  <c r="AE4112" i="3"/>
  <c r="AE4113" i="3"/>
  <c r="AE4114" i="3"/>
  <c r="AE4115" i="3"/>
  <c r="AE4116" i="3"/>
  <c r="AE4117" i="3"/>
  <c r="AE4118" i="3"/>
  <c r="AE4119" i="3"/>
  <c r="AE4120" i="3"/>
  <c r="AE4121" i="3"/>
  <c r="AE4122" i="3"/>
  <c r="AE4123" i="3"/>
  <c r="AE4124" i="3"/>
  <c r="AE4125" i="3"/>
  <c r="AE4126" i="3"/>
  <c r="AE4127" i="3"/>
  <c r="AE4128" i="3"/>
  <c r="AE4129" i="3"/>
  <c r="AE4130" i="3"/>
  <c r="AE4131" i="3"/>
  <c r="AE4132" i="3"/>
  <c r="AE4133" i="3"/>
  <c r="AE4134" i="3"/>
  <c r="AE4135" i="3"/>
  <c r="AE4136" i="3"/>
  <c r="AE4137" i="3"/>
  <c r="AE4138" i="3"/>
  <c r="AE4139" i="3"/>
  <c r="AE4140" i="3"/>
  <c r="AE4141" i="3"/>
  <c r="AE4142" i="3"/>
  <c r="AE4143" i="3"/>
  <c r="AE4144" i="3"/>
  <c r="AE4145" i="3"/>
  <c r="AE4146" i="3"/>
  <c r="AE4147" i="3"/>
  <c r="AE4148" i="3"/>
  <c r="AE4149" i="3"/>
  <c r="AE4150" i="3"/>
  <c r="AE4151" i="3"/>
  <c r="AE4152" i="3"/>
  <c r="AE4153" i="3"/>
  <c r="AE4154" i="3"/>
  <c r="AE4155" i="3"/>
  <c r="AE4156" i="3"/>
  <c r="AE4157" i="3"/>
  <c r="AE4158" i="3"/>
  <c r="AE4159" i="3"/>
  <c r="AE4160" i="3"/>
  <c r="AE4161" i="3"/>
  <c r="AE4162" i="3"/>
  <c r="AE4163" i="3"/>
  <c r="AE4164" i="3"/>
  <c r="AE4165" i="3"/>
  <c r="AE4166" i="3"/>
  <c r="AE4167" i="3"/>
  <c r="AE4168" i="3"/>
  <c r="AE4169" i="3"/>
  <c r="AE4170" i="3"/>
  <c r="AE4171" i="3"/>
  <c r="AE4172" i="3"/>
  <c r="AE4173" i="3"/>
  <c r="AE4174" i="3"/>
  <c r="AE4175" i="3"/>
  <c r="AE4176" i="3"/>
  <c r="AE4177" i="3"/>
  <c r="AE4178" i="3"/>
  <c r="AE4179" i="3"/>
  <c r="AE4180" i="3"/>
  <c r="AE4181" i="3"/>
  <c r="AE4182" i="3"/>
  <c r="AE4183" i="3"/>
  <c r="AE4184" i="3"/>
  <c r="AE4185" i="3"/>
  <c r="AE4186" i="3"/>
  <c r="AE4187" i="3"/>
  <c r="AE4188" i="3"/>
  <c r="AE4189" i="3"/>
  <c r="AE4190" i="3"/>
  <c r="AE4191" i="3"/>
  <c r="AE4192" i="3"/>
  <c r="AE4193" i="3"/>
  <c r="AE4194" i="3"/>
  <c r="AE4195" i="3"/>
  <c r="AE4196" i="3"/>
  <c r="AE4197" i="3"/>
  <c r="AE4198" i="3"/>
  <c r="AE4199" i="3"/>
  <c r="AE4200" i="3"/>
  <c r="AE4201" i="3"/>
  <c r="AE4202" i="3"/>
  <c r="AE4203" i="3"/>
  <c r="AE4204" i="3"/>
  <c r="AE4205" i="3"/>
  <c r="AE4206" i="3"/>
  <c r="AE4207" i="3"/>
  <c r="AE4208" i="3"/>
  <c r="AE4209" i="3"/>
  <c r="AE4210" i="3"/>
  <c r="AE4211" i="3"/>
  <c r="AE4212" i="3"/>
  <c r="AE4213" i="3"/>
  <c r="AE4214" i="3"/>
  <c r="AE4215" i="3"/>
  <c r="AE4216" i="3"/>
  <c r="AE4217" i="3"/>
  <c r="AE4218" i="3"/>
  <c r="AE4219" i="3"/>
  <c r="AE4220" i="3"/>
  <c r="AE4221" i="3"/>
  <c r="AE4222" i="3"/>
  <c r="AE4223" i="3"/>
  <c r="AE4224" i="3"/>
  <c r="AE4225" i="3"/>
  <c r="AE4226" i="3"/>
  <c r="AE4227" i="3"/>
  <c r="AE4228" i="3"/>
  <c r="AE4229" i="3"/>
  <c r="AE4230" i="3"/>
  <c r="AE4231" i="3"/>
  <c r="AE4232" i="3"/>
  <c r="AE4233" i="3"/>
  <c r="AE4234" i="3"/>
  <c r="AE4235" i="3"/>
  <c r="AE4236" i="3"/>
  <c r="AE4237" i="3"/>
  <c r="AE4238" i="3"/>
  <c r="AE4239" i="3"/>
  <c r="AE4240" i="3"/>
  <c r="AE4241" i="3"/>
  <c r="AE4242" i="3"/>
  <c r="AE4243" i="3"/>
  <c r="AE4244" i="3"/>
  <c r="AE4245" i="3"/>
  <c r="AE4246" i="3"/>
  <c r="AE4247" i="3"/>
  <c r="AE4248" i="3"/>
  <c r="AE4249" i="3"/>
  <c r="AE4250" i="3"/>
  <c r="AE4251" i="3"/>
  <c r="AE4252" i="3"/>
  <c r="AE4253" i="3"/>
  <c r="AE4254" i="3"/>
  <c r="AE4255" i="3"/>
  <c r="AE4256" i="3"/>
  <c r="AE4257" i="3"/>
  <c r="AE4258" i="3"/>
  <c r="AE4259" i="3"/>
  <c r="AE4260" i="3"/>
  <c r="AE4261" i="3"/>
  <c r="AE4262" i="3"/>
  <c r="AE4263" i="3"/>
  <c r="AE4264" i="3"/>
  <c r="AE4265" i="3"/>
  <c r="AE4266" i="3"/>
  <c r="AE4267" i="3"/>
  <c r="AE4268" i="3"/>
  <c r="AE4269" i="3"/>
  <c r="AE4270" i="3"/>
  <c r="AE4271" i="3"/>
  <c r="AE4272" i="3"/>
  <c r="AE4273" i="3"/>
  <c r="AE4274" i="3"/>
  <c r="AE4275" i="3"/>
  <c r="AE4276" i="3"/>
  <c r="AE4277" i="3"/>
  <c r="AE4278" i="3"/>
  <c r="AE4279" i="3"/>
  <c r="AE4280" i="3"/>
  <c r="AE4281" i="3"/>
  <c r="AE4282" i="3"/>
  <c r="AE4283" i="3"/>
  <c r="AE4284" i="3"/>
  <c r="AE4285" i="3"/>
  <c r="AE4286" i="3"/>
  <c r="AE4287" i="3"/>
  <c r="AE4288" i="3"/>
  <c r="AE4289" i="3"/>
  <c r="AE4290" i="3"/>
  <c r="AE4291" i="3"/>
  <c r="AE4292" i="3"/>
  <c r="AE4293" i="3"/>
  <c r="AE4294" i="3"/>
  <c r="AE4295" i="3"/>
  <c r="AE4296" i="3"/>
  <c r="AE4297" i="3"/>
  <c r="AE4298" i="3"/>
  <c r="AE4299" i="3"/>
  <c r="AE4300" i="3"/>
  <c r="AE4301" i="3"/>
  <c r="AE4302" i="3"/>
  <c r="AE4303" i="3"/>
  <c r="AE4304" i="3"/>
  <c r="AE4305" i="3"/>
  <c r="AE4306" i="3"/>
  <c r="AE4307" i="3"/>
  <c r="AE4308" i="3"/>
  <c r="AE4309" i="3"/>
  <c r="AE4310" i="3"/>
  <c r="AE4311" i="3"/>
  <c r="AE4312" i="3"/>
  <c r="AE4313" i="3"/>
  <c r="AE4314" i="3"/>
  <c r="AE4315" i="3"/>
  <c r="AE4316" i="3"/>
  <c r="AE4317" i="3"/>
  <c r="AE4318" i="3"/>
  <c r="AE4319" i="3"/>
  <c r="AE4320" i="3"/>
  <c r="AE4321" i="3"/>
  <c r="AE4322" i="3"/>
  <c r="AE4323" i="3"/>
  <c r="AE4324" i="3"/>
  <c r="AE4325" i="3"/>
  <c r="AE4326" i="3"/>
  <c r="AE4327" i="3"/>
  <c r="AE4328" i="3"/>
  <c r="AE4329" i="3"/>
  <c r="AE4330" i="3"/>
  <c r="AE4331" i="3"/>
  <c r="AE4332" i="3"/>
  <c r="AE4333" i="3"/>
  <c r="AE4334" i="3"/>
  <c r="AE4335" i="3"/>
  <c r="AE4336" i="3"/>
  <c r="AE4337" i="3"/>
  <c r="AE4338" i="3"/>
  <c r="AE4339" i="3"/>
  <c r="AE4340" i="3"/>
  <c r="AE4341" i="3"/>
  <c r="AE4342" i="3"/>
  <c r="AE4343" i="3"/>
  <c r="AE4344" i="3"/>
  <c r="AE4345" i="3"/>
  <c r="AE4346" i="3"/>
  <c r="AE4347" i="3"/>
  <c r="AE4348" i="3"/>
  <c r="AE4349" i="3"/>
  <c r="AE4350" i="3"/>
  <c r="AE4351" i="3"/>
  <c r="AE4352" i="3"/>
  <c r="AE4353" i="3"/>
  <c r="AE4354" i="3"/>
  <c r="AE4355" i="3"/>
  <c r="AE4356" i="3"/>
  <c r="AE4357" i="3"/>
  <c r="AE4358" i="3"/>
  <c r="AE4359" i="3"/>
  <c r="AE4360" i="3"/>
  <c r="AE4361" i="3"/>
  <c r="AE4362" i="3"/>
  <c r="AE4363" i="3"/>
  <c r="AE4364" i="3"/>
  <c r="AE4365" i="3"/>
  <c r="AE4366" i="3"/>
  <c r="AE4367" i="3"/>
  <c r="AE4368" i="3"/>
  <c r="AE4369" i="3"/>
  <c r="AE4370" i="3"/>
  <c r="AE4371" i="3"/>
  <c r="AE4372" i="3"/>
  <c r="AE4373" i="3"/>
  <c r="AE4374" i="3"/>
  <c r="AE4375" i="3"/>
  <c r="AE4376" i="3"/>
  <c r="AE4377" i="3"/>
  <c r="AE4378" i="3"/>
  <c r="AE4379" i="3"/>
  <c r="AE4380" i="3"/>
  <c r="AE4381" i="3"/>
  <c r="AE4382" i="3"/>
  <c r="AE4383" i="3"/>
  <c r="AE4384" i="3"/>
  <c r="AE4385" i="3"/>
  <c r="AE4386" i="3"/>
  <c r="AE4387" i="3"/>
  <c r="AE4388" i="3"/>
  <c r="AE4389" i="3"/>
  <c r="AE4390" i="3"/>
  <c r="AE4391" i="3"/>
  <c r="AE4392" i="3"/>
  <c r="AE4393" i="3"/>
  <c r="AE4394" i="3"/>
  <c r="AE4395" i="3"/>
  <c r="AE4396" i="3"/>
  <c r="AE4397" i="3"/>
  <c r="AE4398" i="3"/>
  <c r="AE4399" i="3"/>
  <c r="AE4400" i="3"/>
  <c r="AE4401" i="3"/>
  <c r="AE4402" i="3"/>
  <c r="AE4403" i="3"/>
  <c r="AE4404" i="3"/>
  <c r="AE4405" i="3"/>
  <c r="AE4406" i="3"/>
  <c r="AE4407" i="3"/>
  <c r="AE4408" i="3"/>
  <c r="AE4409" i="3"/>
  <c r="AE4410" i="3"/>
  <c r="AE4411" i="3"/>
  <c r="AE4412" i="3"/>
  <c r="AE4413" i="3"/>
  <c r="AE4414" i="3"/>
  <c r="AE4415" i="3"/>
  <c r="AE4416" i="3"/>
  <c r="AE4417" i="3"/>
  <c r="AE4418" i="3"/>
  <c r="AE4419" i="3"/>
  <c r="AE4420" i="3"/>
  <c r="AE4421" i="3"/>
  <c r="AE4422" i="3"/>
  <c r="AE4423" i="3"/>
  <c r="AE4424" i="3"/>
  <c r="AE4425" i="3"/>
  <c r="AE4426" i="3"/>
  <c r="AE4427" i="3"/>
  <c r="AE4428" i="3"/>
  <c r="AE4429" i="3"/>
  <c r="AE4430" i="3"/>
  <c r="AE4431" i="3"/>
  <c r="AE4432" i="3"/>
  <c r="AE4433" i="3"/>
  <c r="AE4434" i="3"/>
  <c r="AE4435" i="3"/>
  <c r="AE4436" i="3"/>
  <c r="AE4437" i="3"/>
  <c r="AE4438" i="3"/>
  <c r="AE4439" i="3"/>
  <c r="AE4440" i="3"/>
  <c r="AE4441" i="3"/>
  <c r="AE4442" i="3"/>
  <c r="AE4443" i="3"/>
  <c r="AE4444" i="3"/>
  <c r="AE4445" i="3"/>
  <c r="AE4446" i="3"/>
  <c r="AE4447" i="3"/>
  <c r="AE4448" i="3"/>
  <c r="AE4449" i="3"/>
  <c r="AE4450" i="3"/>
  <c r="AE4451" i="3"/>
  <c r="AE4452" i="3"/>
  <c r="AE4453" i="3"/>
  <c r="AE4454" i="3"/>
  <c r="AE4455" i="3"/>
  <c r="AE4456" i="3"/>
  <c r="AE4457" i="3"/>
  <c r="AE4458" i="3"/>
  <c r="AE4459" i="3"/>
  <c r="AE4460" i="3"/>
  <c r="AE4461" i="3"/>
  <c r="AE4462" i="3"/>
  <c r="AE4463" i="3"/>
  <c r="AE4464" i="3"/>
  <c r="AE4465" i="3"/>
  <c r="AE4466" i="3"/>
  <c r="AE4467" i="3"/>
  <c r="AE4468" i="3"/>
  <c r="AE4469" i="3"/>
  <c r="AE4470" i="3"/>
  <c r="AE4471" i="3"/>
  <c r="AE4472" i="3"/>
  <c r="AE4473" i="3"/>
  <c r="AE4474" i="3"/>
  <c r="AE4475" i="3"/>
  <c r="AE4476" i="3"/>
  <c r="AE4477" i="3"/>
  <c r="AE4478" i="3"/>
  <c r="AE4479" i="3"/>
  <c r="AE4480" i="3"/>
  <c r="AE4481" i="3"/>
  <c r="AE4482" i="3"/>
  <c r="AE4483" i="3"/>
  <c r="AE4484" i="3"/>
  <c r="AE4485" i="3"/>
  <c r="AE4486" i="3"/>
  <c r="AE4487" i="3"/>
  <c r="AE4488" i="3"/>
  <c r="AE4489" i="3"/>
  <c r="AE4490" i="3"/>
  <c r="AE4491" i="3"/>
  <c r="AE4492" i="3"/>
  <c r="AE4493" i="3"/>
  <c r="AE4494" i="3"/>
  <c r="AE4495" i="3"/>
  <c r="AE4496" i="3"/>
  <c r="AE4497" i="3"/>
  <c r="AE4498" i="3"/>
  <c r="AE4499" i="3"/>
  <c r="AE4500" i="3"/>
  <c r="AE4501" i="3"/>
  <c r="AE4502" i="3"/>
  <c r="AE4503" i="3"/>
  <c r="AE4504" i="3"/>
  <c r="AE4505" i="3"/>
  <c r="AE4506" i="3"/>
  <c r="AE4507" i="3"/>
  <c r="AE4508" i="3"/>
  <c r="AE4509" i="3"/>
  <c r="AE4510" i="3"/>
  <c r="AE4511" i="3"/>
  <c r="AE4512" i="3"/>
  <c r="AE4513" i="3"/>
  <c r="AE4514" i="3"/>
  <c r="AE4515" i="3"/>
  <c r="AE4516" i="3"/>
  <c r="AE4517" i="3"/>
  <c r="AE4518" i="3"/>
  <c r="AE4519" i="3"/>
  <c r="AE4520" i="3"/>
  <c r="AE4521" i="3"/>
  <c r="AE4522" i="3"/>
  <c r="AE4523" i="3"/>
  <c r="AE4524" i="3"/>
  <c r="AE4525" i="3"/>
  <c r="AE4526" i="3"/>
  <c r="AE4527" i="3"/>
  <c r="AE4528" i="3"/>
  <c r="AE4529" i="3"/>
  <c r="AE4530" i="3"/>
  <c r="AE4531" i="3"/>
  <c r="AE4532" i="3"/>
  <c r="AE4533" i="3"/>
  <c r="AE4534" i="3"/>
  <c r="AE4535" i="3"/>
  <c r="AE4536" i="3"/>
  <c r="AE4537" i="3"/>
  <c r="AE4538" i="3"/>
  <c r="AE4539" i="3"/>
  <c r="AE4540" i="3"/>
  <c r="AE4541" i="3"/>
  <c r="AE4542" i="3"/>
  <c r="AE4543" i="3"/>
  <c r="AE4544" i="3"/>
  <c r="AE4545" i="3"/>
  <c r="AE4546" i="3"/>
  <c r="AE4547" i="3"/>
  <c r="AE4548" i="3"/>
  <c r="AE4549" i="3"/>
  <c r="AE4550" i="3"/>
  <c r="AE4551" i="3"/>
  <c r="AE4552" i="3"/>
  <c r="AE4553" i="3"/>
  <c r="AE4554" i="3"/>
  <c r="AE4555" i="3"/>
  <c r="AE4556" i="3"/>
  <c r="AE4557" i="3"/>
  <c r="AE4558" i="3"/>
  <c r="AE4559" i="3"/>
  <c r="AE4560" i="3"/>
  <c r="AE4561" i="3"/>
  <c r="AE4562" i="3"/>
  <c r="AE4563" i="3"/>
  <c r="AE4564" i="3"/>
  <c r="AE4565" i="3"/>
  <c r="AE4566" i="3"/>
  <c r="AE4567" i="3"/>
  <c r="AE4568" i="3"/>
  <c r="AE4569" i="3"/>
  <c r="AE4570" i="3"/>
  <c r="AE4571" i="3"/>
  <c r="AE4572" i="3"/>
  <c r="AE4573" i="3"/>
  <c r="AE4574" i="3"/>
  <c r="AE4575" i="3"/>
  <c r="AE4576" i="3"/>
  <c r="AE4577" i="3"/>
  <c r="AE4578" i="3"/>
  <c r="AE4579" i="3"/>
  <c r="AE4580" i="3"/>
  <c r="AE4581" i="3"/>
  <c r="AE4582" i="3"/>
  <c r="AE4583" i="3"/>
  <c r="AE4584" i="3"/>
  <c r="AE4585" i="3"/>
  <c r="AE4586" i="3"/>
  <c r="AE4587" i="3"/>
  <c r="AE4588" i="3"/>
  <c r="AE4589" i="3"/>
  <c r="AE4590" i="3"/>
  <c r="AE4591" i="3"/>
  <c r="AE4592" i="3"/>
  <c r="AE4593" i="3"/>
  <c r="AE4594" i="3"/>
  <c r="AE4595" i="3"/>
  <c r="AE4596" i="3"/>
  <c r="AE4597" i="3"/>
  <c r="AE4598" i="3"/>
  <c r="AE4599" i="3"/>
  <c r="AE4600" i="3"/>
  <c r="AE4601" i="3"/>
  <c r="AE4602" i="3"/>
  <c r="AE4603" i="3"/>
  <c r="AE4604" i="3"/>
  <c r="AE4605" i="3"/>
  <c r="AE4606" i="3"/>
  <c r="AE4607" i="3"/>
  <c r="AE4608" i="3"/>
  <c r="AE4609" i="3"/>
  <c r="AE4610" i="3"/>
  <c r="AE4611" i="3"/>
  <c r="AE4612" i="3"/>
  <c r="AE4613" i="3"/>
  <c r="AE4614" i="3"/>
  <c r="AE4615" i="3"/>
  <c r="AE4616" i="3"/>
  <c r="AE4617" i="3"/>
  <c r="AE4618" i="3"/>
  <c r="AE4619" i="3"/>
  <c r="AE4620" i="3"/>
  <c r="AE4621" i="3"/>
  <c r="AE4622" i="3"/>
  <c r="AE4623" i="3"/>
  <c r="AE4624" i="3"/>
  <c r="AE4625" i="3"/>
  <c r="AE4626" i="3"/>
  <c r="AE4627" i="3"/>
  <c r="AE4628" i="3"/>
  <c r="AE4629" i="3"/>
  <c r="AE4630" i="3"/>
  <c r="AE4631" i="3"/>
  <c r="AE4632" i="3"/>
  <c r="AE4633" i="3"/>
  <c r="AE4634" i="3"/>
  <c r="AE4635" i="3"/>
  <c r="AE4636" i="3"/>
  <c r="AE4637" i="3"/>
  <c r="AE4638" i="3"/>
  <c r="AE4639" i="3"/>
  <c r="AE4640" i="3"/>
  <c r="AE4641" i="3"/>
  <c r="AE4642" i="3"/>
  <c r="AE4643" i="3"/>
  <c r="AE4644" i="3"/>
  <c r="AE4645" i="3"/>
  <c r="AE4646" i="3"/>
  <c r="AE4647" i="3"/>
  <c r="AE4648" i="3"/>
  <c r="AE4649" i="3"/>
  <c r="AE4650" i="3"/>
  <c r="AE4651" i="3"/>
  <c r="AE4652" i="3"/>
  <c r="AE4653" i="3"/>
  <c r="AE4654" i="3"/>
  <c r="AE4655" i="3"/>
  <c r="AE4656" i="3"/>
  <c r="AE4657" i="3"/>
  <c r="AE4658" i="3"/>
  <c r="AE4659" i="3"/>
  <c r="AE4660" i="3"/>
  <c r="AE4661" i="3"/>
  <c r="AE4662" i="3"/>
  <c r="AE4663" i="3"/>
  <c r="AE4664" i="3"/>
  <c r="AE4665" i="3"/>
  <c r="AE4666" i="3"/>
  <c r="AE4667" i="3"/>
  <c r="AE4668" i="3"/>
  <c r="AE4669" i="3"/>
  <c r="AE4670" i="3"/>
  <c r="AE4671" i="3"/>
  <c r="AE4672" i="3"/>
  <c r="AE4673" i="3"/>
  <c r="AE4674" i="3"/>
  <c r="AE4675" i="3"/>
  <c r="AE4676" i="3"/>
  <c r="AE4677" i="3"/>
  <c r="AE4678" i="3"/>
  <c r="AE4679" i="3"/>
  <c r="AE4680" i="3"/>
  <c r="AE4681" i="3"/>
  <c r="AE4682" i="3"/>
  <c r="AE4683" i="3"/>
  <c r="AE4684" i="3"/>
  <c r="AE4685" i="3"/>
  <c r="AE4686" i="3"/>
  <c r="AE4687" i="3"/>
  <c r="AE4688" i="3"/>
  <c r="AE4689" i="3"/>
  <c r="AE4690" i="3"/>
  <c r="AE4691" i="3"/>
  <c r="AE4692" i="3"/>
  <c r="AE4693" i="3"/>
  <c r="AE4694" i="3"/>
  <c r="AE4695" i="3"/>
  <c r="AE4696" i="3"/>
  <c r="AE4697" i="3"/>
  <c r="AE4698" i="3"/>
  <c r="AE4699" i="3"/>
  <c r="AE4700" i="3"/>
  <c r="AE4701" i="3"/>
  <c r="AE4702" i="3"/>
  <c r="AE4703" i="3"/>
  <c r="AE4704" i="3"/>
  <c r="AE4705" i="3"/>
  <c r="AE4706" i="3"/>
  <c r="AE4707" i="3"/>
  <c r="AE4708" i="3"/>
  <c r="AE4709" i="3"/>
  <c r="AE4710" i="3"/>
  <c r="AE4711" i="3"/>
  <c r="AE4712" i="3"/>
  <c r="AE4713" i="3"/>
  <c r="AE4714" i="3"/>
  <c r="AE4715" i="3"/>
  <c r="AE4716" i="3"/>
  <c r="AE4717" i="3"/>
  <c r="AE4718" i="3"/>
  <c r="AE4719" i="3"/>
  <c r="AE4720" i="3"/>
  <c r="AE4721" i="3"/>
  <c r="AE4722" i="3"/>
  <c r="AE4723" i="3"/>
  <c r="AE4724" i="3"/>
  <c r="AE4725" i="3"/>
  <c r="AE4726" i="3"/>
  <c r="AE4727" i="3"/>
  <c r="AE4728" i="3"/>
  <c r="AE4729" i="3"/>
  <c r="AE4730" i="3"/>
  <c r="AE4731" i="3"/>
  <c r="AE4732" i="3"/>
  <c r="AE4733" i="3"/>
  <c r="AE4734" i="3"/>
  <c r="AE4735" i="3"/>
  <c r="AE4736" i="3"/>
  <c r="AE4737" i="3"/>
  <c r="AE4738" i="3"/>
  <c r="AE4739" i="3"/>
  <c r="AE4740" i="3"/>
  <c r="AE4741" i="3"/>
  <c r="AE4742" i="3"/>
  <c r="AE4743" i="3"/>
  <c r="AE4744" i="3"/>
  <c r="AE4745" i="3"/>
  <c r="AE4746" i="3"/>
  <c r="AE4747" i="3"/>
  <c r="AE4748" i="3"/>
  <c r="AE4749" i="3"/>
  <c r="AE4750" i="3"/>
  <c r="AE4751" i="3"/>
  <c r="AE4752" i="3"/>
  <c r="AE4753" i="3"/>
  <c r="AE4754" i="3"/>
  <c r="AE4755" i="3"/>
  <c r="AE4756" i="3"/>
  <c r="AE4757" i="3"/>
  <c r="AE4758" i="3"/>
  <c r="AE4759" i="3"/>
  <c r="AE4760" i="3"/>
  <c r="AE4761" i="3"/>
  <c r="AE4762" i="3"/>
  <c r="AE4763" i="3"/>
  <c r="AE4764" i="3"/>
  <c r="AE4765" i="3"/>
  <c r="AE4766" i="3"/>
  <c r="AE4767" i="3"/>
  <c r="AE4768" i="3"/>
  <c r="AE4769" i="3"/>
  <c r="AE4770" i="3"/>
  <c r="AE4771" i="3"/>
  <c r="AE4772" i="3"/>
  <c r="AE4773" i="3"/>
  <c r="AE4774" i="3"/>
  <c r="AE4775" i="3"/>
  <c r="AE4776" i="3"/>
  <c r="AE4777" i="3"/>
  <c r="AE4778" i="3"/>
  <c r="AE4779" i="3"/>
  <c r="AE4780" i="3"/>
  <c r="AE4781" i="3"/>
  <c r="AE4782" i="3"/>
  <c r="AE4783" i="3"/>
  <c r="AE4784" i="3"/>
  <c r="AE4785" i="3"/>
  <c r="AE4786" i="3"/>
  <c r="AE4787" i="3"/>
  <c r="AE4788" i="3"/>
  <c r="AE4789" i="3"/>
  <c r="AE4790" i="3"/>
  <c r="AE4791" i="3"/>
  <c r="AE4792" i="3"/>
  <c r="AE4793" i="3"/>
  <c r="AE4794" i="3"/>
  <c r="AE2" i="3"/>
  <c r="E27" i="4" s="1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09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5" i="3"/>
  <c r="AD526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0" i="3"/>
  <c r="AD561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576" i="3"/>
  <c r="AD577" i="3"/>
  <c r="AD578" i="3"/>
  <c r="AD579" i="3"/>
  <c r="AD580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0" i="3"/>
  <c r="AD611" i="3"/>
  <c r="AD612" i="3"/>
  <c r="AD613" i="3"/>
  <c r="AD614" i="3"/>
  <c r="AD615" i="3"/>
  <c r="AD616" i="3"/>
  <c r="AD617" i="3"/>
  <c r="AD618" i="3"/>
  <c r="AD619" i="3"/>
  <c r="AD620" i="3"/>
  <c r="AD621" i="3"/>
  <c r="AD622" i="3"/>
  <c r="AD623" i="3"/>
  <c r="AD624" i="3"/>
  <c r="AD625" i="3"/>
  <c r="AD626" i="3"/>
  <c r="AD627" i="3"/>
  <c r="AD628" i="3"/>
  <c r="AD629" i="3"/>
  <c r="AD630" i="3"/>
  <c r="AD631" i="3"/>
  <c r="AD632" i="3"/>
  <c r="AD633" i="3"/>
  <c r="AD634" i="3"/>
  <c r="AD635" i="3"/>
  <c r="AD636" i="3"/>
  <c r="AD637" i="3"/>
  <c r="AD638" i="3"/>
  <c r="AD639" i="3"/>
  <c r="AD640" i="3"/>
  <c r="AD641" i="3"/>
  <c r="AD642" i="3"/>
  <c r="AD643" i="3"/>
  <c r="AD644" i="3"/>
  <c r="AD645" i="3"/>
  <c r="AD646" i="3"/>
  <c r="AD647" i="3"/>
  <c r="AD648" i="3"/>
  <c r="AD649" i="3"/>
  <c r="AD650" i="3"/>
  <c r="AD651" i="3"/>
  <c r="AD652" i="3"/>
  <c r="AD653" i="3"/>
  <c r="AD654" i="3"/>
  <c r="AD655" i="3"/>
  <c r="AD656" i="3"/>
  <c r="AD657" i="3"/>
  <c r="AD658" i="3"/>
  <c r="AD659" i="3"/>
  <c r="AD660" i="3"/>
  <c r="AD661" i="3"/>
  <c r="AD662" i="3"/>
  <c r="AD663" i="3"/>
  <c r="AD664" i="3"/>
  <c r="AD665" i="3"/>
  <c r="AD666" i="3"/>
  <c r="AD667" i="3"/>
  <c r="AD668" i="3"/>
  <c r="AD669" i="3"/>
  <c r="AD670" i="3"/>
  <c r="AD671" i="3"/>
  <c r="AD672" i="3"/>
  <c r="AD673" i="3"/>
  <c r="AD674" i="3"/>
  <c r="AD675" i="3"/>
  <c r="AD676" i="3"/>
  <c r="AD677" i="3"/>
  <c r="AD678" i="3"/>
  <c r="AD679" i="3"/>
  <c r="AD680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0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1" i="3"/>
  <c r="AD732" i="3"/>
  <c r="AD733" i="3"/>
  <c r="AD734" i="3"/>
  <c r="AD735" i="3"/>
  <c r="AD736" i="3"/>
  <c r="AD737" i="3"/>
  <c r="AD738" i="3"/>
  <c r="AD739" i="3"/>
  <c r="AD740" i="3"/>
  <c r="AD741" i="3"/>
  <c r="AD742" i="3"/>
  <c r="AD743" i="3"/>
  <c r="AD744" i="3"/>
  <c r="AD745" i="3"/>
  <c r="AD746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3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6" i="3"/>
  <c r="AD797" i="3"/>
  <c r="AD798" i="3"/>
  <c r="AD799" i="3"/>
  <c r="AD800" i="3"/>
  <c r="AD801" i="3"/>
  <c r="AD802" i="3"/>
  <c r="AD803" i="3"/>
  <c r="AD804" i="3"/>
  <c r="AD805" i="3"/>
  <c r="AD806" i="3"/>
  <c r="AD807" i="3"/>
  <c r="AD808" i="3"/>
  <c r="AD809" i="3"/>
  <c r="AD810" i="3"/>
  <c r="AD811" i="3"/>
  <c r="AD812" i="3"/>
  <c r="AD813" i="3"/>
  <c r="AD814" i="3"/>
  <c r="AD815" i="3"/>
  <c r="AD816" i="3"/>
  <c r="AD817" i="3"/>
  <c r="AD818" i="3"/>
  <c r="AD819" i="3"/>
  <c r="AD820" i="3"/>
  <c r="AD821" i="3"/>
  <c r="AD822" i="3"/>
  <c r="AD823" i="3"/>
  <c r="AD824" i="3"/>
  <c r="AD825" i="3"/>
  <c r="AD826" i="3"/>
  <c r="AD827" i="3"/>
  <c r="AD828" i="3"/>
  <c r="AD829" i="3"/>
  <c r="AD830" i="3"/>
  <c r="AD831" i="3"/>
  <c r="AD832" i="3"/>
  <c r="AD833" i="3"/>
  <c r="AD834" i="3"/>
  <c r="AD835" i="3"/>
  <c r="AD836" i="3"/>
  <c r="AD837" i="3"/>
  <c r="AD838" i="3"/>
  <c r="AD839" i="3"/>
  <c r="AD840" i="3"/>
  <c r="AD841" i="3"/>
  <c r="AD842" i="3"/>
  <c r="AD843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884" i="3"/>
  <c r="AD885" i="3"/>
  <c r="AD886" i="3"/>
  <c r="AD887" i="3"/>
  <c r="AD888" i="3"/>
  <c r="AD889" i="3"/>
  <c r="AD890" i="3"/>
  <c r="AD891" i="3"/>
  <c r="AD892" i="3"/>
  <c r="AD893" i="3"/>
  <c r="AD894" i="3"/>
  <c r="AD895" i="3"/>
  <c r="AD896" i="3"/>
  <c r="AD897" i="3"/>
  <c r="AD898" i="3"/>
  <c r="AD899" i="3"/>
  <c r="AD900" i="3"/>
  <c r="AD901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29" i="3"/>
  <c r="AD930" i="3"/>
  <c r="AD931" i="3"/>
  <c r="AD932" i="3"/>
  <c r="AD933" i="3"/>
  <c r="AD934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D954" i="3"/>
  <c r="AD955" i="3"/>
  <c r="AD956" i="3"/>
  <c r="AD957" i="3"/>
  <c r="AD958" i="3"/>
  <c r="AD959" i="3"/>
  <c r="AD960" i="3"/>
  <c r="AD961" i="3"/>
  <c r="AD962" i="3"/>
  <c r="AD963" i="3"/>
  <c r="AD964" i="3"/>
  <c r="AD965" i="3"/>
  <c r="AD966" i="3"/>
  <c r="AD967" i="3"/>
  <c r="AD968" i="3"/>
  <c r="AD969" i="3"/>
  <c r="AD970" i="3"/>
  <c r="AD971" i="3"/>
  <c r="AD972" i="3"/>
  <c r="AD973" i="3"/>
  <c r="AD974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4" i="3"/>
  <c r="AD1005" i="3"/>
  <c r="AD1006" i="3"/>
  <c r="AD1007" i="3"/>
  <c r="AD1008" i="3"/>
  <c r="AD1009" i="3"/>
  <c r="AD1010" i="3"/>
  <c r="AD1011" i="3"/>
  <c r="AD1012" i="3"/>
  <c r="AD1013" i="3"/>
  <c r="AD1014" i="3"/>
  <c r="AD1015" i="3"/>
  <c r="AD1016" i="3"/>
  <c r="AD1017" i="3"/>
  <c r="AD1018" i="3"/>
  <c r="AD1019" i="3"/>
  <c r="AD1020" i="3"/>
  <c r="AD1021" i="3"/>
  <c r="AD1022" i="3"/>
  <c r="AD1023" i="3"/>
  <c r="AD1024" i="3"/>
  <c r="AD1025" i="3"/>
  <c r="AD1026" i="3"/>
  <c r="AD1027" i="3"/>
  <c r="AD1028" i="3"/>
  <c r="AD1029" i="3"/>
  <c r="AD1030" i="3"/>
  <c r="AD1031" i="3"/>
  <c r="AD1032" i="3"/>
  <c r="AD1033" i="3"/>
  <c r="AD1034" i="3"/>
  <c r="AD1035" i="3"/>
  <c r="AD1036" i="3"/>
  <c r="AD1037" i="3"/>
  <c r="AD1038" i="3"/>
  <c r="AD1039" i="3"/>
  <c r="AD1040" i="3"/>
  <c r="AD1041" i="3"/>
  <c r="AD1042" i="3"/>
  <c r="AD1043" i="3"/>
  <c r="AD1044" i="3"/>
  <c r="AD1045" i="3"/>
  <c r="AD1046" i="3"/>
  <c r="AD1047" i="3"/>
  <c r="AD1048" i="3"/>
  <c r="AD1049" i="3"/>
  <c r="AD1050" i="3"/>
  <c r="AD1051" i="3"/>
  <c r="AD1052" i="3"/>
  <c r="AD1053" i="3"/>
  <c r="AD1054" i="3"/>
  <c r="AD1055" i="3"/>
  <c r="AD1056" i="3"/>
  <c r="AD1057" i="3"/>
  <c r="AD1058" i="3"/>
  <c r="AD1059" i="3"/>
  <c r="AD1060" i="3"/>
  <c r="AD1061" i="3"/>
  <c r="AD1062" i="3"/>
  <c r="AD1063" i="3"/>
  <c r="AD1064" i="3"/>
  <c r="AD1065" i="3"/>
  <c r="AD1066" i="3"/>
  <c r="AD1067" i="3"/>
  <c r="AD1068" i="3"/>
  <c r="AD1069" i="3"/>
  <c r="AD1070" i="3"/>
  <c r="AD1071" i="3"/>
  <c r="AD1072" i="3"/>
  <c r="AD1073" i="3"/>
  <c r="AD1074" i="3"/>
  <c r="AD1075" i="3"/>
  <c r="AD1076" i="3"/>
  <c r="AD1077" i="3"/>
  <c r="AD1078" i="3"/>
  <c r="AD1079" i="3"/>
  <c r="AD1080" i="3"/>
  <c r="AD1081" i="3"/>
  <c r="AD1082" i="3"/>
  <c r="AD1083" i="3"/>
  <c r="AD1084" i="3"/>
  <c r="AD1085" i="3"/>
  <c r="AD1086" i="3"/>
  <c r="AD1087" i="3"/>
  <c r="AD1088" i="3"/>
  <c r="AD1089" i="3"/>
  <c r="AD1090" i="3"/>
  <c r="AD1091" i="3"/>
  <c r="AD1092" i="3"/>
  <c r="AD1093" i="3"/>
  <c r="AD1094" i="3"/>
  <c r="AD1095" i="3"/>
  <c r="AD1096" i="3"/>
  <c r="AD1097" i="3"/>
  <c r="AD1098" i="3"/>
  <c r="AD1099" i="3"/>
  <c r="AD1100" i="3"/>
  <c r="AD1101" i="3"/>
  <c r="AD1102" i="3"/>
  <c r="AD1103" i="3"/>
  <c r="AD1104" i="3"/>
  <c r="AD1105" i="3"/>
  <c r="AD1106" i="3"/>
  <c r="AD1107" i="3"/>
  <c r="AD1108" i="3"/>
  <c r="AD1109" i="3"/>
  <c r="AD1110" i="3"/>
  <c r="AD1111" i="3"/>
  <c r="AD1112" i="3"/>
  <c r="AD1113" i="3"/>
  <c r="AD1114" i="3"/>
  <c r="AD1115" i="3"/>
  <c r="AD1116" i="3"/>
  <c r="AD1117" i="3"/>
  <c r="AD1118" i="3"/>
  <c r="AD1119" i="3"/>
  <c r="AD1120" i="3"/>
  <c r="AD1121" i="3"/>
  <c r="AD1122" i="3"/>
  <c r="AD1123" i="3"/>
  <c r="AD1124" i="3"/>
  <c r="AD1125" i="3"/>
  <c r="AD1126" i="3"/>
  <c r="AD1127" i="3"/>
  <c r="AD1128" i="3"/>
  <c r="AD1129" i="3"/>
  <c r="AD1130" i="3"/>
  <c r="AD1131" i="3"/>
  <c r="AD1132" i="3"/>
  <c r="AD1133" i="3"/>
  <c r="AD1134" i="3"/>
  <c r="AD1135" i="3"/>
  <c r="AD1136" i="3"/>
  <c r="AD1137" i="3"/>
  <c r="AD1138" i="3"/>
  <c r="AD1139" i="3"/>
  <c r="AD1140" i="3"/>
  <c r="AD1141" i="3"/>
  <c r="AD1142" i="3"/>
  <c r="AD1143" i="3"/>
  <c r="AD1144" i="3"/>
  <c r="AD1145" i="3"/>
  <c r="AD1146" i="3"/>
  <c r="AD1147" i="3"/>
  <c r="AD1148" i="3"/>
  <c r="AD1149" i="3"/>
  <c r="AD1150" i="3"/>
  <c r="AD1151" i="3"/>
  <c r="AD1152" i="3"/>
  <c r="AD1153" i="3"/>
  <c r="AD1154" i="3"/>
  <c r="AD1155" i="3"/>
  <c r="AD1156" i="3"/>
  <c r="AD1157" i="3"/>
  <c r="AD1158" i="3"/>
  <c r="AD1159" i="3"/>
  <c r="AD1160" i="3"/>
  <c r="AD1161" i="3"/>
  <c r="AD1162" i="3"/>
  <c r="AD1163" i="3"/>
  <c r="AD1164" i="3"/>
  <c r="AD1165" i="3"/>
  <c r="AD1166" i="3"/>
  <c r="AD1167" i="3"/>
  <c r="AD1168" i="3"/>
  <c r="AD1169" i="3"/>
  <c r="AD1170" i="3"/>
  <c r="AD1171" i="3"/>
  <c r="AD1172" i="3"/>
  <c r="AD1173" i="3"/>
  <c r="AD1174" i="3"/>
  <c r="AD1175" i="3"/>
  <c r="AD1176" i="3"/>
  <c r="AD1177" i="3"/>
  <c r="AD1178" i="3"/>
  <c r="AD1179" i="3"/>
  <c r="AD1180" i="3"/>
  <c r="AD1181" i="3"/>
  <c r="AD1182" i="3"/>
  <c r="AD1183" i="3"/>
  <c r="AD1184" i="3"/>
  <c r="AD1185" i="3"/>
  <c r="AD1186" i="3"/>
  <c r="AD1187" i="3"/>
  <c r="AD1188" i="3"/>
  <c r="AD1189" i="3"/>
  <c r="AD1190" i="3"/>
  <c r="AD1191" i="3"/>
  <c r="AD1192" i="3"/>
  <c r="AD1193" i="3"/>
  <c r="AD1194" i="3"/>
  <c r="AD1195" i="3"/>
  <c r="AD1196" i="3"/>
  <c r="AD1197" i="3"/>
  <c r="AD1198" i="3"/>
  <c r="AD1199" i="3"/>
  <c r="AD1200" i="3"/>
  <c r="AD1201" i="3"/>
  <c r="AD1202" i="3"/>
  <c r="AD1203" i="3"/>
  <c r="AD1204" i="3"/>
  <c r="AD1205" i="3"/>
  <c r="AD1206" i="3"/>
  <c r="AD1207" i="3"/>
  <c r="AD1208" i="3"/>
  <c r="AD1209" i="3"/>
  <c r="AD1210" i="3"/>
  <c r="AD1211" i="3"/>
  <c r="AD1212" i="3"/>
  <c r="AD1213" i="3"/>
  <c r="AD1214" i="3"/>
  <c r="AD1215" i="3"/>
  <c r="AD1216" i="3"/>
  <c r="AD1217" i="3"/>
  <c r="AD1218" i="3"/>
  <c r="AD1219" i="3"/>
  <c r="AD1220" i="3"/>
  <c r="AD1221" i="3"/>
  <c r="AD1222" i="3"/>
  <c r="AD1223" i="3"/>
  <c r="AD1224" i="3"/>
  <c r="AD1225" i="3"/>
  <c r="AD1226" i="3"/>
  <c r="AD1227" i="3"/>
  <c r="AD1228" i="3"/>
  <c r="AD1229" i="3"/>
  <c r="AD1230" i="3"/>
  <c r="AD1231" i="3"/>
  <c r="AD1232" i="3"/>
  <c r="AD1233" i="3"/>
  <c r="AD1234" i="3"/>
  <c r="AD1235" i="3"/>
  <c r="AD1236" i="3"/>
  <c r="AD1237" i="3"/>
  <c r="AD1238" i="3"/>
  <c r="AD1239" i="3"/>
  <c r="AD1240" i="3"/>
  <c r="AD1241" i="3"/>
  <c r="AD1242" i="3"/>
  <c r="AD1243" i="3"/>
  <c r="AD1244" i="3"/>
  <c r="AD1245" i="3"/>
  <c r="AD1246" i="3"/>
  <c r="AD1247" i="3"/>
  <c r="AD1248" i="3"/>
  <c r="AD1249" i="3"/>
  <c r="AD1250" i="3"/>
  <c r="AD1251" i="3"/>
  <c r="AD1252" i="3"/>
  <c r="AD1253" i="3"/>
  <c r="AD1254" i="3"/>
  <c r="AD1255" i="3"/>
  <c r="AD1256" i="3"/>
  <c r="AD1257" i="3"/>
  <c r="AD1258" i="3"/>
  <c r="AD1259" i="3"/>
  <c r="AD1260" i="3"/>
  <c r="AD1261" i="3"/>
  <c r="AD1262" i="3"/>
  <c r="AD1263" i="3"/>
  <c r="AD1264" i="3"/>
  <c r="AD1265" i="3"/>
  <c r="AD1266" i="3"/>
  <c r="AD1267" i="3"/>
  <c r="AD1268" i="3"/>
  <c r="AD1269" i="3"/>
  <c r="AD1270" i="3"/>
  <c r="AD1271" i="3"/>
  <c r="AD1272" i="3"/>
  <c r="AD1273" i="3"/>
  <c r="AD1274" i="3"/>
  <c r="AD1275" i="3"/>
  <c r="AD1276" i="3"/>
  <c r="AD1277" i="3"/>
  <c r="AD1278" i="3"/>
  <c r="AD1279" i="3"/>
  <c r="AD1280" i="3"/>
  <c r="AD1281" i="3"/>
  <c r="AD1282" i="3"/>
  <c r="AD1283" i="3"/>
  <c r="AD1284" i="3"/>
  <c r="AD1285" i="3"/>
  <c r="AD1286" i="3"/>
  <c r="AD1287" i="3"/>
  <c r="AD1288" i="3"/>
  <c r="AD1289" i="3"/>
  <c r="AD1290" i="3"/>
  <c r="AD1291" i="3"/>
  <c r="AD1292" i="3"/>
  <c r="AD1293" i="3"/>
  <c r="AD1294" i="3"/>
  <c r="AD1295" i="3"/>
  <c r="AD1296" i="3"/>
  <c r="AD1297" i="3"/>
  <c r="AD1298" i="3"/>
  <c r="AD1299" i="3"/>
  <c r="AD1300" i="3"/>
  <c r="AD1301" i="3"/>
  <c r="AD1302" i="3"/>
  <c r="AD1303" i="3"/>
  <c r="AD1304" i="3"/>
  <c r="AD1305" i="3"/>
  <c r="AD1306" i="3"/>
  <c r="AD1307" i="3"/>
  <c r="AD1308" i="3"/>
  <c r="AD1309" i="3"/>
  <c r="AD1310" i="3"/>
  <c r="AD1311" i="3"/>
  <c r="AD1312" i="3"/>
  <c r="AD1313" i="3"/>
  <c r="AD1314" i="3"/>
  <c r="AD1315" i="3"/>
  <c r="AD1316" i="3"/>
  <c r="AD1317" i="3"/>
  <c r="AD1318" i="3"/>
  <c r="AD1319" i="3"/>
  <c r="AD1320" i="3"/>
  <c r="AD1321" i="3"/>
  <c r="AD1322" i="3"/>
  <c r="AD1323" i="3"/>
  <c r="AD1324" i="3"/>
  <c r="AD1325" i="3"/>
  <c r="AD1326" i="3"/>
  <c r="AD1327" i="3"/>
  <c r="AD1328" i="3"/>
  <c r="AD1329" i="3"/>
  <c r="AD1330" i="3"/>
  <c r="AD1331" i="3"/>
  <c r="AD1332" i="3"/>
  <c r="AD1333" i="3"/>
  <c r="AD1334" i="3"/>
  <c r="AD1335" i="3"/>
  <c r="AD1336" i="3"/>
  <c r="AD1337" i="3"/>
  <c r="AD1338" i="3"/>
  <c r="AD1339" i="3"/>
  <c r="AD1340" i="3"/>
  <c r="AD1341" i="3"/>
  <c r="AD1342" i="3"/>
  <c r="AD1343" i="3"/>
  <c r="AD1344" i="3"/>
  <c r="AD1345" i="3"/>
  <c r="AD1346" i="3"/>
  <c r="AD1347" i="3"/>
  <c r="AD1348" i="3"/>
  <c r="AD1349" i="3"/>
  <c r="AD1350" i="3"/>
  <c r="AD1351" i="3"/>
  <c r="AD1352" i="3"/>
  <c r="AD1353" i="3"/>
  <c r="AD1354" i="3"/>
  <c r="AD1355" i="3"/>
  <c r="AD1356" i="3"/>
  <c r="AD1357" i="3"/>
  <c r="AD1358" i="3"/>
  <c r="AD1359" i="3"/>
  <c r="AD1360" i="3"/>
  <c r="AD1361" i="3"/>
  <c r="AD1362" i="3"/>
  <c r="AD1363" i="3"/>
  <c r="AD1364" i="3"/>
  <c r="AD1365" i="3"/>
  <c r="AD1366" i="3"/>
  <c r="AD1367" i="3"/>
  <c r="AD1368" i="3"/>
  <c r="AD1369" i="3"/>
  <c r="AD1370" i="3"/>
  <c r="AD1371" i="3"/>
  <c r="AD1372" i="3"/>
  <c r="AD1373" i="3"/>
  <c r="AD1374" i="3"/>
  <c r="AD1375" i="3"/>
  <c r="AD1376" i="3"/>
  <c r="AD1377" i="3"/>
  <c r="AD1378" i="3"/>
  <c r="AD1379" i="3"/>
  <c r="AD1380" i="3"/>
  <c r="AD1381" i="3"/>
  <c r="AD1382" i="3"/>
  <c r="AD1383" i="3"/>
  <c r="AD1384" i="3"/>
  <c r="AD1385" i="3"/>
  <c r="AD1386" i="3"/>
  <c r="AD1387" i="3"/>
  <c r="AD1388" i="3"/>
  <c r="AD1389" i="3"/>
  <c r="AD1390" i="3"/>
  <c r="AD1391" i="3"/>
  <c r="AD1392" i="3"/>
  <c r="AD1393" i="3"/>
  <c r="AD1394" i="3"/>
  <c r="AD1395" i="3"/>
  <c r="AD1396" i="3"/>
  <c r="AD1397" i="3"/>
  <c r="AD1398" i="3"/>
  <c r="AD1399" i="3"/>
  <c r="AD1400" i="3"/>
  <c r="AD1401" i="3"/>
  <c r="AD1402" i="3"/>
  <c r="AD1403" i="3"/>
  <c r="AD1404" i="3"/>
  <c r="AD1405" i="3"/>
  <c r="AD1406" i="3"/>
  <c r="AD1407" i="3"/>
  <c r="AD1408" i="3"/>
  <c r="AD1409" i="3"/>
  <c r="AD1410" i="3"/>
  <c r="AD1411" i="3"/>
  <c r="AD1412" i="3"/>
  <c r="AD1413" i="3"/>
  <c r="AD1414" i="3"/>
  <c r="AD1415" i="3"/>
  <c r="AD1416" i="3"/>
  <c r="AD1417" i="3"/>
  <c r="AD1418" i="3"/>
  <c r="AD1419" i="3"/>
  <c r="AD1420" i="3"/>
  <c r="AD1421" i="3"/>
  <c r="AD1422" i="3"/>
  <c r="AD1423" i="3"/>
  <c r="AD1424" i="3"/>
  <c r="AD1425" i="3"/>
  <c r="AD1426" i="3"/>
  <c r="AD1427" i="3"/>
  <c r="AD1428" i="3"/>
  <c r="AD1429" i="3"/>
  <c r="AD1430" i="3"/>
  <c r="AD1431" i="3"/>
  <c r="AD1432" i="3"/>
  <c r="AD1433" i="3"/>
  <c r="AD1434" i="3"/>
  <c r="AD1435" i="3"/>
  <c r="AD1436" i="3"/>
  <c r="AD1437" i="3"/>
  <c r="AD1438" i="3"/>
  <c r="AD1439" i="3"/>
  <c r="AD1440" i="3"/>
  <c r="AD1441" i="3"/>
  <c r="AD1442" i="3"/>
  <c r="AD1443" i="3"/>
  <c r="AD1444" i="3"/>
  <c r="AD1445" i="3"/>
  <c r="AD1446" i="3"/>
  <c r="AD1447" i="3"/>
  <c r="AD1448" i="3"/>
  <c r="AD1449" i="3"/>
  <c r="AD1450" i="3"/>
  <c r="AD1451" i="3"/>
  <c r="AD1452" i="3"/>
  <c r="AD1453" i="3"/>
  <c r="AD1454" i="3"/>
  <c r="AD1455" i="3"/>
  <c r="AD1456" i="3"/>
  <c r="AD1457" i="3"/>
  <c r="AD1458" i="3"/>
  <c r="AD1459" i="3"/>
  <c r="AD1460" i="3"/>
  <c r="AD1461" i="3"/>
  <c r="AD1462" i="3"/>
  <c r="AD1463" i="3"/>
  <c r="AD1464" i="3"/>
  <c r="AD1465" i="3"/>
  <c r="AD1466" i="3"/>
  <c r="AD1467" i="3"/>
  <c r="AD1468" i="3"/>
  <c r="AD1469" i="3"/>
  <c r="AD1470" i="3"/>
  <c r="AD1471" i="3"/>
  <c r="AD1472" i="3"/>
  <c r="AD1473" i="3"/>
  <c r="AD1474" i="3"/>
  <c r="AD1475" i="3"/>
  <c r="AD1476" i="3"/>
  <c r="AD1477" i="3"/>
  <c r="AD1478" i="3"/>
  <c r="AD1479" i="3"/>
  <c r="AD1480" i="3"/>
  <c r="AD1481" i="3"/>
  <c r="AD1482" i="3"/>
  <c r="AD1483" i="3"/>
  <c r="AD1484" i="3"/>
  <c r="AD1485" i="3"/>
  <c r="AD1486" i="3"/>
  <c r="AD1487" i="3"/>
  <c r="AD1488" i="3"/>
  <c r="AD1489" i="3"/>
  <c r="AD1490" i="3"/>
  <c r="AD1491" i="3"/>
  <c r="AD1492" i="3"/>
  <c r="AD1493" i="3"/>
  <c r="AD1494" i="3"/>
  <c r="AD1495" i="3"/>
  <c r="AD1496" i="3"/>
  <c r="AD1497" i="3"/>
  <c r="AD1498" i="3"/>
  <c r="AD1499" i="3"/>
  <c r="AD1500" i="3"/>
  <c r="AD1501" i="3"/>
  <c r="AD1502" i="3"/>
  <c r="AD1503" i="3"/>
  <c r="AD1504" i="3"/>
  <c r="AD1505" i="3"/>
  <c r="AD1506" i="3"/>
  <c r="AD1507" i="3"/>
  <c r="AD1508" i="3"/>
  <c r="AD1509" i="3"/>
  <c r="AD1510" i="3"/>
  <c r="AD1511" i="3"/>
  <c r="AD1512" i="3"/>
  <c r="AD1513" i="3"/>
  <c r="AD1514" i="3"/>
  <c r="AD1515" i="3"/>
  <c r="AD1516" i="3"/>
  <c r="AD1517" i="3"/>
  <c r="AD1518" i="3"/>
  <c r="AD1519" i="3"/>
  <c r="AD1520" i="3"/>
  <c r="AD1521" i="3"/>
  <c r="AD1522" i="3"/>
  <c r="AD1523" i="3"/>
  <c r="AD1524" i="3"/>
  <c r="AD1525" i="3"/>
  <c r="AD1526" i="3"/>
  <c r="AD1527" i="3"/>
  <c r="AD1528" i="3"/>
  <c r="AD1529" i="3"/>
  <c r="AD1530" i="3"/>
  <c r="AD1531" i="3"/>
  <c r="AD1532" i="3"/>
  <c r="AD1533" i="3"/>
  <c r="AD1534" i="3"/>
  <c r="AD1535" i="3"/>
  <c r="AD1536" i="3"/>
  <c r="AD1537" i="3"/>
  <c r="AD1538" i="3"/>
  <c r="AD1539" i="3"/>
  <c r="AD1540" i="3"/>
  <c r="AD1541" i="3"/>
  <c r="AD1542" i="3"/>
  <c r="AD1543" i="3"/>
  <c r="AD1544" i="3"/>
  <c r="AD1545" i="3"/>
  <c r="AD1546" i="3"/>
  <c r="AD1547" i="3"/>
  <c r="AD1548" i="3"/>
  <c r="AD1549" i="3"/>
  <c r="AD1550" i="3"/>
  <c r="AD1551" i="3"/>
  <c r="AD1552" i="3"/>
  <c r="AD1553" i="3"/>
  <c r="AD1554" i="3"/>
  <c r="AD1555" i="3"/>
  <c r="AD1556" i="3"/>
  <c r="AD1557" i="3"/>
  <c r="AD1558" i="3"/>
  <c r="AD1559" i="3"/>
  <c r="AD1560" i="3"/>
  <c r="AD1561" i="3"/>
  <c r="AD1562" i="3"/>
  <c r="AD1563" i="3"/>
  <c r="AD1564" i="3"/>
  <c r="AD1565" i="3"/>
  <c r="AD1566" i="3"/>
  <c r="AD1567" i="3"/>
  <c r="AD1568" i="3"/>
  <c r="AD1569" i="3"/>
  <c r="AD1570" i="3"/>
  <c r="AD1571" i="3"/>
  <c r="AD1572" i="3"/>
  <c r="AD1573" i="3"/>
  <c r="AD1574" i="3"/>
  <c r="AD1575" i="3"/>
  <c r="AD1576" i="3"/>
  <c r="AD1577" i="3"/>
  <c r="AD1578" i="3"/>
  <c r="AD1579" i="3"/>
  <c r="AD1580" i="3"/>
  <c r="AD1581" i="3"/>
  <c r="AD1582" i="3"/>
  <c r="AD1583" i="3"/>
  <c r="AD1584" i="3"/>
  <c r="AD1585" i="3"/>
  <c r="AD1586" i="3"/>
  <c r="AD1587" i="3"/>
  <c r="AD1588" i="3"/>
  <c r="AD1589" i="3"/>
  <c r="AD1590" i="3"/>
  <c r="AD1591" i="3"/>
  <c r="AD1592" i="3"/>
  <c r="AD1593" i="3"/>
  <c r="AD1594" i="3"/>
  <c r="AD1595" i="3"/>
  <c r="AD1596" i="3"/>
  <c r="AD1597" i="3"/>
  <c r="AD1598" i="3"/>
  <c r="AD1599" i="3"/>
  <c r="AD1600" i="3"/>
  <c r="AD1601" i="3"/>
  <c r="AD1602" i="3"/>
  <c r="AD1603" i="3"/>
  <c r="AD1604" i="3"/>
  <c r="AD1605" i="3"/>
  <c r="AD1606" i="3"/>
  <c r="AD1607" i="3"/>
  <c r="AD1608" i="3"/>
  <c r="AD1609" i="3"/>
  <c r="AD1610" i="3"/>
  <c r="AD1611" i="3"/>
  <c r="AD1612" i="3"/>
  <c r="AD1613" i="3"/>
  <c r="AD1614" i="3"/>
  <c r="AD1615" i="3"/>
  <c r="AD1616" i="3"/>
  <c r="AD1617" i="3"/>
  <c r="AD1618" i="3"/>
  <c r="AD1619" i="3"/>
  <c r="AD1620" i="3"/>
  <c r="AD1621" i="3"/>
  <c r="AD1622" i="3"/>
  <c r="AD1623" i="3"/>
  <c r="AD1624" i="3"/>
  <c r="AD1625" i="3"/>
  <c r="AD1626" i="3"/>
  <c r="AD1627" i="3"/>
  <c r="AD1628" i="3"/>
  <c r="AD1629" i="3"/>
  <c r="AD1630" i="3"/>
  <c r="AD1631" i="3"/>
  <c r="AD1632" i="3"/>
  <c r="AD1633" i="3"/>
  <c r="AD1634" i="3"/>
  <c r="AD1635" i="3"/>
  <c r="AD1636" i="3"/>
  <c r="AD1637" i="3"/>
  <c r="AD1638" i="3"/>
  <c r="AD1639" i="3"/>
  <c r="AD1640" i="3"/>
  <c r="AD1641" i="3"/>
  <c r="AD1642" i="3"/>
  <c r="AD1643" i="3"/>
  <c r="AD1644" i="3"/>
  <c r="AD1645" i="3"/>
  <c r="AD1646" i="3"/>
  <c r="AD1647" i="3"/>
  <c r="AD1648" i="3"/>
  <c r="AD1649" i="3"/>
  <c r="AD1650" i="3"/>
  <c r="AD1651" i="3"/>
  <c r="AD1652" i="3"/>
  <c r="AD1653" i="3"/>
  <c r="AD1654" i="3"/>
  <c r="AD1655" i="3"/>
  <c r="AD1656" i="3"/>
  <c r="AD1657" i="3"/>
  <c r="AD1658" i="3"/>
  <c r="AD1659" i="3"/>
  <c r="AD1660" i="3"/>
  <c r="AD1661" i="3"/>
  <c r="AD1662" i="3"/>
  <c r="AD1663" i="3"/>
  <c r="AD1664" i="3"/>
  <c r="AD1665" i="3"/>
  <c r="AD1666" i="3"/>
  <c r="AD1667" i="3"/>
  <c r="AD1668" i="3"/>
  <c r="AD1669" i="3"/>
  <c r="AD1670" i="3"/>
  <c r="AD1671" i="3"/>
  <c r="AD1672" i="3"/>
  <c r="AD1673" i="3"/>
  <c r="AD1674" i="3"/>
  <c r="AD1675" i="3"/>
  <c r="AD1676" i="3"/>
  <c r="AD1677" i="3"/>
  <c r="AD1678" i="3"/>
  <c r="AD1679" i="3"/>
  <c r="AD1680" i="3"/>
  <c r="AD1681" i="3"/>
  <c r="AD1682" i="3"/>
  <c r="AD1683" i="3"/>
  <c r="AD1684" i="3"/>
  <c r="AD1685" i="3"/>
  <c r="AD1686" i="3"/>
  <c r="AD1687" i="3"/>
  <c r="AD1688" i="3"/>
  <c r="AD1689" i="3"/>
  <c r="AD1690" i="3"/>
  <c r="AD1691" i="3"/>
  <c r="AD1692" i="3"/>
  <c r="AD1693" i="3"/>
  <c r="AD1694" i="3"/>
  <c r="AD1695" i="3"/>
  <c r="AD1696" i="3"/>
  <c r="AD1697" i="3"/>
  <c r="AD1698" i="3"/>
  <c r="AD1699" i="3"/>
  <c r="AD1700" i="3"/>
  <c r="AD1701" i="3"/>
  <c r="AD1702" i="3"/>
  <c r="AD1703" i="3"/>
  <c r="AD1704" i="3"/>
  <c r="AD1705" i="3"/>
  <c r="AD1706" i="3"/>
  <c r="AD1707" i="3"/>
  <c r="AD1708" i="3"/>
  <c r="AD1709" i="3"/>
  <c r="AD1710" i="3"/>
  <c r="AD1711" i="3"/>
  <c r="AD1712" i="3"/>
  <c r="AD1713" i="3"/>
  <c r="AD1714" i="3"/>
  <c r="AD1715" i="3"/>
  <c r="AD1716" i="3"/>
  <c r="AD1717" i="3"/>
  <c r="AD1718" i="3"/>
  <c r="AD1719" i="3"/>
  <c r="AD1720" i="3"/>
  <c r="AD1721" i="3"/>
  <c r="AD1722" i="3"/>
  <c r="AD1723" i="3"/>
  <c r="AD1724" i="3"/>
  <c r="AD1725" i="3"/>
  <c r="AD1726" i="3"/>
  <c r="AD1727" i="3"/>
  <c r="AD1728" i="3"/>
  <c r="AD1729" i="3"/>
  <c r="AD1730" i="3"/>
  <c r="AD1731" i="3"/>
  <c r="AD1732" i="3"/>
  <c r="AD1733" i="3"/>
  <c r="AD1734" i="3"/>
  <c r="AD1735" i="3"/>
  <c r="AD1736" i="3"/>
  <c r="AD1737" i="3"/>
  <c r="AD1738" i="3"/>
  <c r="AD1739" i="3"/>
  <c r="AD1740" i="3"/>
  <c r="AD1741" i="3"/>
  <c r="AD1742" i="3"/>
  <c r="AD1743" i="3"/>
  <c r="AD1744" i="3"/>
  <c r="AD1745" i="3"/>
  <c r="AD1746" i="3"/>
  <c r="AD1747" i="3"/>
  <c r="AD1748" i="3"/>
  <c r="AD1749" i="3"/>
  <c r="AD1750" i="3"/>
  <c r="AD1751" i="3"/>
  <c r="AD1752" i="3"/>
  <c r="AD1753" i="3"/>
  <c r="AD1754" i="3"/>
  <c r="AD1755" i="3"/>
  <c r="AD1756" i="3"/>
  <c r="AD1757" i="3"/>
  <c r="AD1758" i="3"/>
  <c r="AD1759" i="3"/>
  <c r="AD1760" i="3"/>
  <c r="AD1761" i="3"/>
  <c r="AD1762" i="3"/>
  <c r="AD1763" i="3"/>
  <c r="AD1764" i="3"/>
  <c r="AD1765" i="3"/>
  <c r="AD1766" i="3"/>
  <c r="AD1767" i="3"/>
  <c r="AD1768" i="3"/>
  <c r="AD1769" i="3"/>
  <c r="AD1770" i="3"/>
  <c r="AD1771" i="3"/>
  <c r="AD1772" i="3"/>
  <c r="AD1773" i="3"/>
  <c r="AD1774" i="3"/>
  <c r="AD1775" i="3"/>
  <c r="AD1776" i="3"/>
  <c r="AD1777" i="3"/>
  <c r="AD1778" i="3"/>
  <c r="AD1779" i="3"/>
  <c r="AD1780" i="3"/>
  <c r="AD1781" i="3"/>
  <c r="AD1782" i="3"/>
  <c r="AD1783" i="3"/>
  <c r="AD1784" i="3"/>
  <c r="AD1785" i="3"/>
  <c r="AD1786" i="3"/>
  <c r="AD1787" i="3"/>
  <c r="AD1788" i="3"/>
  <c r="AD1789" i="3"/>
  <c r="AD1790" i="3"/>
  <c r="AD1791" i="3"/>
  <c r="AD1792" i="3"/>
  <c r="AD1793" i="3"/>
  <c r="AD1794" i="3"/>
  <c r="AD1795" i="3"/>
  <c r="AD1796" i="3"/>
  <c r="AD1797" i="3"/>
  <c r="AD1798" i="3"/>
  <c r="AD1799" i="3"/>
  <c r="AD1800" i="3"/>
  <c r="AD1801" i="3"/>
  <c r="AD1802" i="3"/>
  <c r="AD1803" i="3"/>
  <c r="AD1804" i="3"/>
  <c r="AD1805" i="3"/>
  <c r="AD1806" i="3"/>
  <c r="AD1807" i="3"/>
  <c r="AD1808" i="3"/>
  <c r="AD1809" i="3"/>
  <c r="AD1810" i="3"/>
  <c r="AD1811" i="3"/>
  <c r="AD1812" i="3"/>
  <c r="AD1813" i="3"/>
  <c r="AD1814" i="3"/>
  <c r="AD1815" i="3"/>
  <c r="AD1816" i="3"/>
  <c r="AD1817" i="3"/>
  <c r="AD1818" i="3"/>
  <c r="AD1819" i="3"/>
  <c r="AD1820" i="3"/>
  <c r="AD1821" i="3"/>
  <c r="AD1822" i="3"/>
  <c r="AD1823" i="3"/>
  <c r="AD1824" i="3"/>
  <c r="AD1825" i="3"/>
  <c r="AD1826" i="3"/>
  <c r="AD1827" i="3"/>
  <c r="AD1828" i="3"/>
  <c r="AD1829" i="3"/>
  <c r="AD1830" i="3"/>
  <c r="AD1831" i="3"/>
  <c r="AD1832" i="3"/>
  <c r="AD1833" i="3"/>
  <c r="AD1834" i="3"/>
  <c r="AD1835" i="3"/>
  <c r="AD1836" i="3"/>
  <c r="AD1837" i="3"/>
  <c r="AD1838" i="3"/>
  <c r="AD1839" i="3"/>
  <c r="AD1840" i="3"/>
  <c r="AD1841" i="3"/>
  <c r="AD1842" i="3"/>
  <c r="AD1843" i="3"/>
  <c r="AD1844" i="3"/>
  <c r="AD1845" i="3"/>
  <c r="AD1846" i="3"/>
  <c r="AD1847" i="3"/>
  <c r="AD1848" i="3"/>
  <c r="AD1849" i="3"/>
  <c r="AD1850" i="3"/>
  <c r="AD1851" i="3"/>
  <c r="AD1852" i="3"/>
  <c r="AD1853" i="3"/>
  <c r="AD1854" i="3"/>
  <c r="AD1855" i="3"/>
  <c r="AD1856" i="3"/>
  <c r="AD1857" i="3"/>
  <c r="AD1858" i="3"/>
  <c r="AD1859" i="3"/>
  <c r="AD1860" i="3"/>
  <c r="AD1861" i="3"/>
  <c r="AD1862" i="3"/>
  <c r="AD1863" i="3"/>
  <c r="AD1864" i="3"/>
  <c r="AD1865" i="3"/>
  <c r="AD1866" i="3"/>
  <c r="AD1867" i="3"/>
  <c r="AD1868" i="3"/>
  <c r="AD1869" i="3"/>
  <c r="AD1870" i="3"/>
  <c r="AD1871" i="3"/>
  <c r="AD1872" i="3"/>
  <c r="AD1873" i="3"/>
  <c r="AD1874" i="3"/>
  <c r="AD1875" i="3"/>
  <c r="AD1876" i="3"/>
  <c r="AD1877" i="3"/>
  <c r="AD1878" i="3"/>
  <c r="AD1879" i="3"/>
  <c r="AD1880" i="3"/>
  <c r="AD1881" i="3"/>
  <c r="AD1882" i="3"/>
  <c r="AD1883" i="3"/>
  <c r="AD1884" i="3"/>
  <c r="AD1885" i="3"/>
  <c r="AD1886" i="3"/>
  <c r="AD1887" i="3"/>
  <c r="AD1888" i="3"/>
  <c r="AD1889" i="3"/>
  <c r="AD1890" i="3"/>
  <c r="AD1891" i="3"/>
  <c r="AD1892" i="3"/>
  <c r="AD1893" i="3"/>
  <c r="AD1894" i="3"/>
  <c r="AD1895" i="3"/>
  <c r="AD1896" i="3"/>
  <c r="AD1897" i="3"/>
  <c r="AD1898" i="3"/>
  <c r="AD1899" i="3"/>
  <c r="AD1900" i="3"/>
  <c r="AD1901" i="3"/>
  <c r="AD1902" i="3"/>
  <c r="AD1903" i="3"/>
  <c r="AD1904" i="3"/>
  <c r="AD1905" i="3"/>
  <c r="AD1906" i="3"/>
  <c r="AD1907" i="3"/>
  <c r="AD1908" i="3"/>
  <c r="AD1909" i="3"/>
  <c r="AD1910" i="3"/>
  <c r="AD1911" i="3"/>
  <c r="AD1912" i="3"/>
  <c r="AD1913" i="3"/>
  <c r="AD1914" i="3"/>
  <c r="AD1915" i="3"/>
  <c r="AD1916" i="3"/>
  <c r="AD1917" i="3"/>
  <c r="AD1918" i="3"/>
  <c r="AD1919" i="3"/>
  <c r="AD1920" i="3"/>
  <c r="AD1921" i="3"/>
  <c r="AD1922" i="3"/>
  <c r="AD1923" i="3"/>
  <c r="AD1924" i="3"/>
  <c r="AD1925" i="3"/>
  <c r="AD1926" i="3"/>
  <c r="AD1927" i="3"/>
  <c r="AD1928" i="3"/>
  <c r="AD1929" i="3"/>
  <c r="AD1930" i="3"/>
  <c r="AD1931" i="3"/>
  <c r="AD1932" i="3"/>
  <c r="AD1933" i="3"/>
  <c r="AD1934" i="3"/>
  <c r="AD1935" i="3"/>
  <c r="AD1936" i="3"/>
  <c r="AD1937" i="3"/>
  <c r="AD1938" i="3"/>
  <c r="AD1939" i="3"/>
  <c r="AD1940" i="3"/>
  <c r="AD1941" i="3"/>
  <c r="AD1942" i="3"/>
  <c r="AD1943" i="3"/>
  <c r="AD1944" i="3"/>
  <c r="AD1945" i="3"/>
  <c r="AD1946" i="3"/>
  <c r="AD1947" i="3"/>
  <c r="AD1948" i="3"/>
  <c r="AD1949" i="3"/>
  <c r="AD1950" i="3"/>
  <c r="AD1951" i="3"/>
  <c r="AD1952" i="3"/>
  <c r="AD1953" i="3"/>
  <c r="AD1954" i="3"/>
  <c r="AD1955" i="3"/>
  <c r="AD1956" i="3"/>
  <c r="AD1957" i="3"/>
  <c r="AD1958" i="3"/>
  <c r="AD1959" i="3"/>
  <c r="AD1960" i="3"/>
  <c r="AD1961" i="3"/>
  <c r="AD1962" i="3"/>
  <c r="AD1963" i="3"/>
  <c r="AD1964" i="3"/>
  <c r="AD1965" i="3"/>
  <c r="AD1966" i="3"/>
  <c r="AD1967" i="3"/>
  <c r="AD1968" i="3"/>
  <c r="AD1969" i="3"/>
  <c r="AD1970" i="3"/>
  <c r="AD1971" i="3"/>
  <c r="AD1972" i="3"/>
  <c r="AD1973" i="3"/>
  <c r="AD1974" i="3"/>
  <c r="AD1975" i="3"/>
  <c r="AD1976" i="3"/>
  <c r="AD1977" i="3"/>
  <c r="AD1978" i="3"/>
  <c r="AD1979" i="3"/>
  <c r="AD1980" i="3"/>
  <c r="AD1981" i="3"/>
  <c r="AD1982" i="3"/>
  <c r="AD1983" i="3"/>
  <c r="AD1984" i="3"/>
  <c r="AD1985" i="3"/>
  <c r="AD1986" i="3"/>
  <c r="AD1987" i="3"/>
  <c r="AD1988" i="3"/>
  <c r="AD1989" i="3"/>
  <c r="AD1990" i="3"/>
  <c r="AD1991" i="3"/>
  <c r="AD1992" i="3"/>
  <c r="AD1993" i="3"/>
  <c r="AD1994" i="3"/>
  <c r="AD1995" i="3"/>
  <c r="AD1996" i="3"/>
  <c r="AD1997" i="3"/>
  <c r="AD1998" i="3"/>
  <c r="AD1999" i="3"/>
  <c r="AD2000" i="3"/>
  <c r="AD2001" i="3"/>
  <c r="AD2002" i="3"/>
  <c r="AD2003" i="3"/>
  <c r="AD2004" i="3"/>
  <c r="AD2005" i="3"/>
  <c r="AD2006" i="3"/>
  <c r="AD2007" i="3"/>
  <c r="AD2008" i="3"/>
  <c r="AD2009" i="3"/>
  <c r="AD2010" i="3"/>
  <c r="AD2011" i="3"/>
  <c r="AD2012" i="3"/>
  <c r="AD2013" i="3"/>
  <c r="AD2014" i="3"/>
  <c r="AD2015" i="3"/>
  <c r="AD2016" i="3"/>
  <c r="AD2017" i="3"/>
  <c r="AD2018" i="3"/>
  <c r="AD2019" i="3"/>
  <c r="AD2020" i="3"/>
  <c r="AD2021" i="3"/>
  <c r="AD2022" i="3"/>
  <c r="AD2023" i="3"/>
  <c r="AD2024" i="3"/>
  <c r="AD2025" i="3"/>
  <c r="AD2026" i="3"/>
  <c r="AD2027" i="3"/>
  <c r="AD2028" i="3"/>
  <c r="AD2029" i="3"/>
  <c r="AD2030" i="3"/>
  <c r="AD2031" i="3"/>
  <c r="AD2032" i="3"/>
  <c r="AD2033" i="3"/>
  <c r="AD2034" i="3"/>
  <c r="AD2035" i="3"/>
  <c r="AD2036" i="3"/>
  <c r="AD2037" i="3"/>
  <c r="AD2038" i="3"/>
  <c r="AD2039" i="3"/>
  <c r="AD2040" i="3"/>
  <c r="AD2041" i="3"/>
  <c r="AD2042" i="3"/>
  <c r="AD2043" i="3"/>
  <c r="AD2044" i="3"/>
  <c r="AD2045" i="3"/>
  <c r="AD2046" i="3"/>
  <c r="AD2047" i="3"/>
  <c r="AD2048" i="3"/>
  <c r="AD2049" i="3"/>
  <c r="AD2050" i="3"/>
  <c r="AD2051" i="3"/>
  <c r="AD2052" i="3"/>
  <c r="AD2053" i="3"/>
  <c r="AD2054" i="3"/>
  <c r="AD2055" i="3"/>
  <c r="AD2056" i="3"/>
  <c r="AD2057" i="3"/>
  <c r="AD2058" i="3"/>
  <c r="AD2059" i="3"/>
  <c r="AD2060" i="3"/>
  <c r="AD2061" i="3"/>
  <c r="AD2062" i="3"/>
  <c r="AD2063" i="3"/>
  <c r="AD2064" i="3"/>
  <c r="AD2065" i="3"/>
  <c r="AD2066" i="3"/>
  <c r="AD2067" i="3"/>
  <c r="AD2068" i="3"/>
  <c r="AD2069" i="3"/>
  <c r="AD2070" i="3"/>
  <c r="AD2071" i="3"/>
  <c r="AD2072" i="3"/>
  <c r="AD2073" i="3"/>
  <c r="AD2074" i="3"/>
  <c r="AD2075" i="3"/>
  <c r="AD2076" i="3"/>
  <c r="AD2077" i="3"/>
  <c r="AD2078" i="3"/>
  <c r="AD2079" i="3"/>
  <c r="AD2080" i="3"/>
  <c r="AD2081" i="3"/>
  <c r="AD2082" i="3"/>
  <c r="AD2083" i="3"/>
  <c r="AD2084" i="3"/>
  <c r="AD2085" i="3"/>
  <c r="AD2086" i="3"/>
  <c r="AD2087" i="3"/>
  <c r="AD2088" i="3"/>
  <c r="AD2089" i="3"/>
  <c r="AD2090" i="3"/>
  <c r="AD2091" i="3"/>
  <c r="AD2092" i="3"/>
  <c r="AD2093" i="3"/>
  <c r="AD2094" i="3"/>
  <c r="AD2095" i="3"/>
  <c r="AD2096" i="3"/>
  <c r="AD2097" i="3"/>
  <c r="AD2098" i="3"/>
  <c r="AD2099" i="3"/>
  <c r="AD2100" i="3"/>
  <c r="AD2101" i="3"/>
  <c r="AD2102" i="3"/>
  <c r="AD2103" i="3"/>
  <c r="AD2104" i="3"/>
  <c r="AD2105" i="3"/>
  <c r="AD2106" i="3"/>
  <c r="AD2107" i="3"/>
  <c r="AD2108" i="3"/>
  <c r="AD2109" i="3"/>
  <c r="AD2110" i="3"/>
  <c r="AD2111" i="3"/>
  <c r="AD2112" i="3"/>
  <c r="AD2113" i="3"/>
  <c r="AD2114" i="3"/>
  <c r="AD2115" i="3"/>
  <c r="AD2116" i="3"/>
  <c r="AD2117" i="3"/>
  <c r="AD2118" i="3"/>
  <c r="AD2119" i="3"/>
  <c r="AD2120" i="3"/>
  <c r="AD2121" i="3"/>
  <c r="AD2122" i="3"/>
  <c r="AD2123" i="3"/>
  <c r="AD2124" i="3"/>
  <c r="AD2125" i="3"/>
  <c r="AD2126" i="3"/>
  <c r="AD2127" i="3"/>
  <c r="AD2128" i="3"/>
  <c r="AD2129" i="3"/>
  <c r="AD2130" i="3"/>
  <c r="AD2131" i="3"/>
  <c r="AD2132" i="3"/>
  <c r="AD2133" i="3"/>
  <c r="AD2134" i="3"/>
  <c r="AD2135" i="3"/>
  <c r="AD2136" i="3"/>
  <c r="AD2137" i="3"/>
  <c r="AD2138" i="3"/>
  <c r="AD2139" i="3"/>
  <c r="AD2140" i="3"/>
  <c r="AD2141" i="3"/>
  <c r="AD2142" i="3"/>
  <c r="AD2143" i="3"/>
  <c r="AD2144" i="3"/>
  <c r="AD2145" i="3"/>
  <c r="AD2146" i="3"/>
  <c r="AD2147" i="3"/>
  <c r="AD2148" i="3"/>
  <c r="AD2149" i="3"/>
  <c r="AD2150" i="3"/>
  <c r="AD2151" i="3"/>
  <c r="AD2152" i="3"/>
  <c r="AD2153" i="3"/>
  <c r="AD2154" i="3"/>
  <c r="AD2155" i="3"/>
  <c r="AD2156" i="3"/>
  <c r="AD2157" i="3"/>
  <c r="AD2158" i="3"/>
  <c r="AD2159" i="3"/>
  <c r="AD2160" i="3"/>
  <c r="AD2161" i="3"/>
  <c r="AD2162" i="3"/>
  <c r="AD2163" i="3"/>
  <c r="AD2164" i="3"/>
  <c r="AD2165" i="3"/>
  <c r="AD2166" i="3"/>
  <c r="AD2167" i="3"/>
  <c r="AD2168" i="3"/>
  <c r="AD2169" i="3"/>
  <c r="AD2170" i="3"/>
  <c r="AD2171" i="3"/>
  <c r="AD2172" i="3"/>
  <c r="AD2173" i="3"/>
  <c r="AD2174" i="3"/>
  <c r="AD2175" i="3"/>
  <c r="AD2176" i="3"/>
  <c r="AD2177" i="3"/>
  <c r="AD2178" i="3"/>
  <c r="AD2179" i="3"/>
  <c r="AD2180" i="3"/>
  <c r="AD2181" i="3"/>
  <c r="AD2182" i="3"/>
  <c r="AD2183" i="3"/>
  <c r="AD2184" i="3"/>
  <c r="AD2185" i="3"/>
  <c r="AD2186" i="3"/>
  <c r="AD2187" i="3"/>
  <c r="AD2188" i="3"/>
  <c r="AD2189" i="3"/>
  <c r="AD2190" i="3"/>
  <c r="AD2191" i="3"/>
  <c r="AD2192" i="3"/>
  <c r="AD2193" i="3"/>
  <c r="AD2194" i="3"/>
  <c r="AD2195" i="3"/>
  <c r="AD2196" i="3"/>
  <c r="AD2197" i="3"/>
  <c r="AD2198" i="3"/>
  <c r="AD2199" i="3"/>
  <c r="AD2200" i="3"/>
  <c r="AD2201" i="3"/>
  <c r="AD2202" i="3"/>
  <c r="AD2203" i="3"/>
  <c r="AD2204" i="3"/>
  <c r="AD2205" i="3"/>
  <c r="AD2206" i="3"/>
  <c r="AD2207" i="3"/>
  <c r="AD2208" i="3"/>
  <c r="AD2209" i="3"/>
  <c r="AD2210" i="3"/>
  <c r="AD2211" i="3"/>
  <c r="AD2212" i="3"/>
  <c r="AD2213" i="3"/>
  <c r="AD2214" i="3"/>
  <c r="AD2215" i="3"/>
  <c r="AD2216" i="3"/>
  <c r="AD2217" i="3"/>
  <c r="AD2218" i="3"/>
  <c r="AD2219" i="3"/>
  <c r="AD2220" i="3"/>
  <c r="AD2221" i="3"/>
  <c r="AD2222" i="3"/>
  <c r="AD2223" i="3"/>
  <c r="AD2224" i="3"/>
  <c r="AD2225" i="3"/>
  <c r="AD2226" i="3"/>
  <c r="AD2227" i="3"/>
  <c r="AD2228" i="3"/>
  <c r="AD2229" i="3"/>
  <c r="AD2230" i="3"/>
  <c r="AD2231" i="3"/>
  <c r="AD2232" i="3"/>
  <c r="AD2233" i="3"/>
  <c r="AD2234" i="3"/>
  <c r="AD2235" i="3"/>
  <c r="AD2236" i="3"/>
  <c r="AD2237" i="3"/>
  <c r="AD2238" i="3"/>
  <c r="AD2239" i="3"/>
  <c r="AD2240" i="3"/>
  <c r="AD2241" i="3"/>
  <c r="AD2242" i="3"/>
  <c r="AD2243" i="3"/>
  <c r="AD2244" i="3"/>
  <c r="AD2245" i="3"/>
  <c r="AD2246" i="3"/>
  <c r="AD2247" i="3"/>
  <c r="AD2248" i="3"/>
  <c r="AD2249" i="3"/>
  <c r="AD2250" i="3"/>
  <c r="AD2251" i="3"/>
  <c r="AD2252" i="3"/>
  <c r="AD2253" i="3"/>
  <c r="AD2254" i="3"/>
  <c r="AD2255" i="3"/>
  <c r="AD2256" i="3"/>
  <c r="AD2257" i="3"/>
  <c r="AD2258" i="3"/>
  <c r="AD2259" i="3"/>
  <c r="AD2260" i="3"/>
  <c r="AD2261" i="3"/>
  <c r="AD2262" i="3"/>
  <c r="AD2263" i="3"/>
  <c r="AD2264" i="3"/>
  <c r="AD2265" i="3"/>
  <c r="AD2266" i="3"/>
  <c r="AD2267" i="3"/>
  <c r="AD2268" i="3"/>
  <c r="AD2269" i="3"/>
  <c r="AD2270" i="3"/>
  <c r="AD2271" i="3"/>
  <c r="AD2272" i="3"/>
  <c r="AD2273" i="3"/>
  <c r="AD2274" i="3"/>
  <c r="AD2275" i="3"/>
  <c r="AD2276" i="3"/>
  <c r="AD2277" i="3"/>
  <c r="AD2278" i="3"/>
  <c r="AD2279" i="3"/>
  <c r="AD2280" i="3"/>
  <c r="AD2281" i="3"/>
  <c r="AD2282" i="3"/>
  <c r="AD2283" i="3"/>
  <c r="AD2284" i="3"/>
  <c r="AD2285" i="3"/>
  <c r="AD2286" i="3"/>
  <c r="AD2287" i="3"/>
  <c r="AD2288" i="3"/>
  <c r="AD2289" i="3"/>
  <c r="AD2290" i="3"/>
  <c r="AD2291" i="3"/>
  <c r="AD2292" i="3"/>
  <c r="AD2293" i="3"/>
  <c r="AD2294" i="3"/>
  <c r="AD2295" i="3"/>
  <c r="AD2296" i="3"/>
  <c r="AD2297" i="3"/>
  <c r="AD2298" i="3"/>
  <c r="AD2299" i="3"/>
  <c r="AD2300" i="3"/>
  <c r="AD2301" i="3"/>
  <c r="AD2302" i="3"/>
  <c r="AD2303" i="3"/>
  <c r="AD2304" i="3"/>
  <c r="AD2305" i="3"/>
  <c r="AD2306" i="3"/>
  <c r="AD2307" i="3"/>
  <c r="AD2308" i="3"/>
  <c r="AD2309" i="3"/>
  <c r="AD2310" i="3"/>
  <c r="AD2311" i="3"/>
  <c r="AD2312" i="3"/>
  <c r="AD2313" i="3"/>
  <c r="AD2314" i="3"/>
  <c r="AD2315" i="3"/>
  <c r="AD2316" i="3"/>
  <c r="AD2317" i="3"/>
  <c r="AD2318" i="3"/>
  <c r="AD2319" i="3"/>
  <c r="AD2320" i="3"/>
  <c r="AD2321" i="3"/>
  <c r="AD2322" i="3"/>
  <c r="AD2323" i="3"/>
  <c r="AD2324" i="3"/>
  <c r="AD2325" i="3"/>
  <c r="AD2326" i="3"/>
  <c r="AD2327" i="3"/>
  <c r="AD2328" i="3"/>
  <c r="AD2329" i="3"/>
  <c r="AD2330" i="3"/>
  <c r="AD2331" i="3"/>
  <c r="AD2332" i="3"/>
  <c r="AD2333" i="3"/>
  <c r="AD2334" i="3"/>
  <c r="AD2335" i="3"/>
  <c r="AD2336" i="3"/>
  <c r="AD2337" i="3"/>
  <c r="AD2338" i="3"/>
  <c r="AD2339" i="3"/>
  <c r="AD2340" i="3"/>
  <c r="AD2341" i="3"/>
  <c r="AD2342" i="3"/>
  <c r="AD2343" i="3"/>
  <c r="AD2344" i="3"/>
  <c r="AD2345" i="3"/>
  <c r="AD2346" i="3"/>
  <c r="AD2347" i="3"/>
  <c r="AD2348" i="3"/>
  <c r="AD2349" i="3"/>
  <c r="AD2350" i="3"/>
  <c r="AD2351" i="3"/>
  <c r="AD2352" i="3"/>
  <c r="AD2353" i="3"/>
  <c r="AD2354" i="3"/>
  <c r="AD2355" i="3"/>
  <c r="AD2356" i="3"/>
  <c r="AD2357" i="3"/>
  <c r="AD2358" i="3"/>
  <c r="AD2359" i="3"/>
  <c r="AD2360" i="3"/>
  <c r="AD2361" i="3"/>
  <c r="AD2362" i="3"/>
  <c r="AD2363" i="3"/>
  <c r="AD2364" i="3"/>
  <c r="AD2365" i="3"/>
  <c r="AD2366" i="3"/>
  <c r="AD2367" i="3"/>
  <c r="AD2368" i="3"/>
  <c r="AD2369" i="3"/>
  <c r="AD2370" i="3"/>
  <c r="AD2371" i="3"/>
  <c r="AD2372" i="3"/>
  <c r="AD2373" i="3"/>
  <c r="AD2374" i="3"/>
  <c r="AD2375" i="3"/>
  <c r="AD2376" i="3"/>
  <c r="AD2377" i="3"/>
  <c r="AD2378" i="3"/>
  <c r="AD2379" i="3"/>
  <c r="AD2380" i="3"/>
  <c r="AD2381" i="3"/>
  <c r="AD2382" i="3"/>
  <c r="AD2383" i="3"/>
  <c r="AD2384" i="3"/>
  <c r="AD2385" i="3"/>
  <c r="AD2386" i="3"/>
  <c r="AD2387" i="3"/>
  <c r="AD2388" i="3"/>
  <c r="AD2389" i="3"/>
  <c r="AD2390" i="3"/>
  <c r="AD2391" i="3"/>
  <c r="AD2392" i="3"/>
  <c r="AD2393" i="3"/>
  <c r="AD2394" i="3"/>
  <c r="AD2395" i="3"/>
  <c r="AD2396" i="3"/>
  <c r="AD2397" i="3"/>
  <c r="AD2398" i="3"/>
  <c r="AD2399" i="3"/>
  <c r="AD2400" i="3"/>
  <c r="AD2401" i="3"/>
  <c r="AD2402" i="3"/>
  <c r="AD2403" i="3"/>
  <c r="AD2404" i="3"/>
  <c r="AD2405" i="3"/>
  <c r="AD2406" i="3"/>
  <c r="AD2407" i="3"/>
  <c r="AD2408" i="3"/>
  <c r="AD2409" i="3"/>
  <c r="AD2410" i="3"/>
  <c r="AD2411" i="3"/>
  <c r="AD2412" i="3"/>
  <c r="AD2413" i="3"/>
  <c r="AD2414" i="3"/>
  <c r="AD2415" i="3"/>
  <c r="AD2416" i="3"/>
  <c r="AD2417" i="3"/>
  <c r="AD2418" i="3"/>
  <c r="AD2419" i="3"/>
  <c r="AD2420" i="3"/>
  <c r="AD2421" i="3"/>
  <c r="AD2422" i="3"/>
  <c r="AD2423" i="3"/>
  <c r="AD2424" i="3"/>
  <c r="AD2425" i="3"/>
  <c r="AD2426" i="3"/>
  <c r="AD2427" i="3"/>
  <c r="AD2428" i="3"/>
  <c r="AD2429" i="3"/>
  <c r="AD2430" i="3"/>
  <c r="AD2431" i="3"/>
  <c r="AD2432" i="3"/>
  <c r="AD2433" i="3"/>
  <c r="AD2434" i="3"/>
  <c r="AD2435" i="3"/>
  <c r="AD2436" i="3"/>
  <c r="AD2437" i="3"/>
  <c r="AD2438" i="3"/>
  <c r="AD2439" i="3"/>
  <c r="AD2440" i="3"/>
  <c r="AD2441" i="3"/>
  <c r="AD2442" i="3"/>
  <c r="AD2443" i="3"/>
  <c r="AD2444" i="3"/>
  <c r="AD2445" i="3"/>
  <c r="AD2446" i="3"/>
  <c r="AD2447" i="3"/>
  <c r="AD2448" i="3"/>
  <c r="AD2449" i="3"/>
  <c r="AD2450" i="3"/>
  <c r="AD2451" i="3"/>
  <c r="AD2452" i="3"/>
  <c r="AD2453" i="3"/>
  <c r="AD2454" i="3"/>
  <c r="AD2455" i="3"/>
  <c r="AD2456" i="3"/>
  <c r="AD2457" i="3"/>
  <c r="AD2458" i="3"/>
  <c r="AD2459" i="3"/>
  <c r="AD2460" i="3"/>
  <c r="AD2461" i="3"/>
  <c r="AD2462" i="3"/>
  <c r="AD2463" i="3"/>
  <c r="AD2464" i="3"/>
  <c r="AD2465" i="3"/>
  <c r="AD2466" i="3"/>
  <c r="AD2467" i="3"/>
  <c r="AD2468" i="3"/>
  <c r="AD2469" i="3"/>
  <c r="AD2470" i="3"/>
  <c r="AD2471" i="3"/>
  <c r="AD2472" i="3"/>
  <c r="AD2473" i="3"/>
  <c r="AD2474" i="3"/>
  <c r="AD2475" i="3"/>
  <c r="AD2476" i="3"/>
  <c r="AD2477" i="3"/>
  <c r="AD2478" i="3"/>
  <c r="AD2479" i="3"/>
  <c r="AD2480" i="3"/>
  <c r="AD2481" i="3"/>
  <c r="AD2482" i="3"/>
  <c r="AD2483" i="3"/>
  <c r="AD2484" i="3"/>
  <c r="AD2485" i="3"/>
  <c r="AD2486" i="3"/>
  <c r="AD2487" i="3"/>
  <c r="AD2488" i="3"/>
  <c r="AD2489" i="3"/>
  <c r="AD2490" i="3"/>
  <c r="AD2491" i="3"/>
  <c r="AD2492" i="3"/>
  <c r="AD2493" i="3"/>
  <c r="AD2494" i="3"/>
  <c r="AD2495" i="3"/>
  <c r="AD2496" i="3"/>
  <c r="AD2497" i="3"/>
  <c r="AD2498" i="3"/>
  <c r="AD2499" i="3"/>
  <c r="AD2500" i="3"/>
  <c r="AD2501" i="3"/>
  <c r="AD2502" i="3"/>
  <c r="AD2503" i="3"/>
  <c r="AD2504" i="3"/>
  <c r="AD2505" i="3"/>
  <c r="AD2506" i="3"/>
  <c r="AD2507" i="3"/>
  <c r="AD2508" i="3"/>
  <c r="AD2509" i="3"/>
  <c r="AD2510" i="3"/>
  <c r="AD2511" i="3"/>
  <c r="AD2512" i="3"/>
  <c r="AD2513" i="3"/>
  <c r="AD2514" i="3"/>
  <c r="AD2515" i="3"/>
  <c r="AD2516" i="3"/>
  <c r="AD2517" i="3"/>
  <c r="AD2518" i="3"/>
  <c r="AD2519" i="3"/>
  <c r="AD2520" i="3"/>
  <c r="AD2521" i="3"/>
  <c r="AD2522" i="3"/>
  <c r="AD2523" i="3"/>
  <c r="AD2524" i="3"/>
  <c r="AD2525" i="3"/>
  <c r="AD2526" i="3"/>
  <c r="AD2527" i="3"/>
  <c r="AD2528" i="3"/>
  <c r="AD2529" i="3"/>
  <c r="AD2530" i="3"/>
  <c r="AD2531" i="3"/>
  <c r="AD2532" i="3"/>
  <c r="AD2533" i="3"/>
  <c r="AD2534" i="3"/>
  <c r="AD2535" i="3"/>
  <c r="AD2536" i="3"/>
  <c r="AD2537" i="3"/>
  <c r="AD2538" i="3"/>
  <c r="AD2539" i="3"/>
  <c r="AD2540" i="3"/>
  <c r="AD2541" i="3"/>
  <c r="AD2542" i="3"/>
  <c r="AD2543" i="3"/>
  <c r="AD2544" i="3"/>
  <c r="AD2545" i="3"/>
  <c r="AD2546" i="3"/>
  <c r="AD2547" i="3"/>
  <c r="AD2548" i="3"/>
  <c r="AD2549" i="3"/>
  <c r="AD2550" i="3"/>
  <c r="AD2551" i="3"/>
  <c r="AD2552" i="3"/>
  <c r="AD2553" i="3"/>
  <c r="AD2554" i="3"/>
  <c r="AD2555" i="3"/>
  <c r="AD2556" i="3"/>
  <c r="AD2557" i="3"/>
  <c r="AD2558" i="3"/>
  <c r="AD2559" i="3"/>
  <c r="AD2560" i="3"/>
  <c r="AD2561" i="3"/>
  <c r="AD2562" i="3"/>
  <c r="AD2563" i="3"/>
  <c r="AD2564" i="3"/>
  <c r="AD2565" i="3"/>
  <c r="AD2566" i="3"/>
  <c r="AD2567" i="3"/>
  <c r="AD2568" i="3"/>
  <c r="AD2569" i="3"/>
  <c r="AD2570" i="3"/>
  <c r="AD2571" i="3"/>
  <c r="AD2572" i="3"/>
  <c r="AD2573" i="3"/>
  <c r="AD2574" i="3"/>
  <c r="AD2575" i="3"/>
  <c r="AD2576" i="3"/>
  <c r="AD2577" i="3"/>
  <c r="AD2578" i="3"/>
  <c r="AD2579" i="3"/>
  <c r="AD2580" i="3"/>
  <c r="AD2581" i="3"/>
  <c r="AD2582" i="3"/>
  <c r="AD2583" i="3"/>
  <c r="AD2584" i="3"/>
  <c r="AD2585" i="3"/>
  <c r="AD2586" i="3"/>
  <c r="AD2587" i="3"/>
  <c r="AD2588" i="3"/>
  <c r="AD2589" i="3"/>
  <c r="AD2590" i="3"/>
  <c r="AD2591" i="3"/>
  <c r="AD2592" i="3"/>
  <c r="AD2593" i="3"/>
  <c r="AD2594" i="3"/>
  <c r="AD2595" i="3"/>
  <c r="AD2596" i="3"/>
  <c r="AD2597" i="3"/>
  <c r="AD2598" i="3"/>
  <c r="AD2599" i="3"/>
  <c r="AD2600" i="3"/>
  <c r="AD2601" i="3"/>
  <c r="AD2602" i="3"/>
  <c r="AD2603" i="3"/>
  <c r="AD2604" i="3"/>
  <c r="AD2605" i="3"/>
  <c r="AD2606" i="3"/>
  <c r="AD2607" i="3"/>
  <c r="AD2608" i="3"/>
  <c r="AD2609" i="3"/>
  <c r="AD2610" i="3"/>
  <c r="AD2611" i="3"/>
  <c r="AD2612" i="3"/>
  <c r="AD2613" i="3"/>
  <c r="AD2614" i="3"/>
  <c r="AD2615" i="3"/>
  <c r="AD2616" i="3"/>
  <c r="AD2617" i="3"/>
  <c r="AD2618" i="3"/>
  <c r="AD2619" i="3"/>
  <c r="AD2620" i="3"/>
  <c r="AD2621" i="3"/>
  <c r="AD2622" i="3"/>
  <c r="AD2623" i="3"/>
  <c r="AD2624" i="3"/>
  <c r="AD2625" i="3"/>
  <c r="AD2626" i="3"/>
  <c r="AD2627" i="3"/>
  <c r="AD2628" i="3"/>
  <c r="AD2629" i="3"/>
  <c r="AD2630" i="3"/>
  <c r="AD2631" i="3"/>
  <c r="AD2632" i="3"/>
  <c r="AD2633" i="3"/>
  <c r="AD2634" i="3"/>
  <c r="AD2635" i="3"/>
  <c r="AD2636" i="3"/>
  <c r="AD2637" i="3"/>
  <c r="AD2638" i="3"/>
  <c r="AD2639" i="3"/>
  <c r="AD2640" i="3"/>
  <c r="AD2641" i="3"/>
  <c r="AD2642" i="3"/>
  <c r="AD2643" i="3"/>
  <c r="AD2644" i="3"/>
  <c r="AD2645" i="3"/>
  <c r="AD2646" i="3"/>
  <c r="AD2647" i="3"/>
  <c r="AD2648" i="3"/>
  <c r="AD2649" i="3"/>
  <c r="AD2650" i="3"/>
  <c r="AD2651" i="3"/>
  <c r="AD2652" i="3"/>
  <c r="AD2653" i="3"/>
  <c r="AD2654" i="3"/>
  <c r="AD2655" i="3"/>
  <c r="AD2656" i="3"/>
  <c r="AD2657" i="3"/>
  <c r="AD2658" i="3"/>
  <c r="AD2659" i="3"/>
  <c r="AD2660" i="3"/>
  <c r="AD2661" i="3"/>
  <c r="AD2662" i="3"/>
  <c r="AD2663" i="3"/>
  <c r="AD2664" i="3"/>
  <c r="AD2665" i="3"/>
  <c r="AD2666" i="3"/>
  <c r="AD2667" i="3"/>
  <c r="AD2668" i="3"/>
  <c r="AD2669" i="3"/>
  <c r="AD2670" i="3"/>
  <c r="AD2671" i="3"/>
  <c r="AD2672" i="3"/>
  <c r="AD2673" i="3"/>
  <c r="AD2674" i="3"/>
  <c r="AD2675" i="3"/>
  <c r="AD2676" i="3"/>
  <c r="AD2677" i="3"/>
  <c r="AD2678" i="3"/>
  <c r="AD2679" i="3"/>
  <c r="AD2680" i="3"/>
  <c r="AD2681" i="3"/>
  <c r="AD2682" i="3"/>
  <c r="AD2683" i="3"/>
  <c r="AD2684" i="3"/>
  <c r="AD2685" i="3"/>
  <c r="AD2686" i="3"/>
  <c r="AD2687" i="3"/>
  <c r="AD2688" i="3"/>
  <c r="AD2689" i="3"/>
  <c r="AD2690" i="3"/>
  <c r="AD2691" i="3"/>
  <c r="AD2692" i="3"/>
  <c r="AD2693" i="3"/>
  <c r="AD2694" i="3"/>
  <c r="AD2695" i="3"/>
  <c r="AD2696" i="3"/>
  <c r="AD2697" i="3"/>
  <c r="AD2698" i="3"/>
  <c r="AD2699" i="3"/>
  <c r="AD2700" i="3"/>
  <c r="AD2701" i="3"/>
  <c r="AD2702" i="3"/>
  <c r="AD2703" i="3"/>
  <c r="AD2704" i="3"/>
  <c r="AD2705" i="3"/>
  <c r="AD2706" i="3"/>
  <c r="AD2707" i="3"/>
  <c r="AD2708" i="3"/>
  <c r="AD2709" i="3"/>
  <c r="AD2710" i="3"/>
  <c r="AD2711" i="3"/>
  <c r="AD2712" i="3"/>
  <c r="AD2713" i="3"/>
  <c r="AD2714" i="3"/>
  <c r="AD2715" i="3"/>
  <c r="AD2716" i="3"/>
  <c r="AD2717" i="3"/>
  <c r="AD2718" i="3"/>
  <c r="AD2719" i="3"/>
  <c r="AD2720" i="3"/>
  <c r="AD2721" i="3"/>
  <c r="AD2722" i="3"/>
  <c r="AD2723" i="3"/>
  <c r="AD2724" i="3"/>
  <c r="AD2725" i="3"/>
  <c r="AD2726" i="3"/>
  <c r="AD2727" i="3"/>
  <c r="AD2728" i="3"/>
  <c r="AD2729" i="3"/>
  <c r="AD2730" i="3"/>
  <c r="AD2731" i="3"/>
  <c r="AD2732" i="3"/>
  <c r="AD2733" i="3"/>
  <c r="AD2734" i="3"/>
  <c r="AD2735" i="3"/>
  <c r="AD2736" i="3"/>
  <c r="AD2737" i="3"/>
  <c r="AD2738" i="3"/>
  <c r="AD2739" i="3"/>
  <c r="AD2740" i="3"/>
  <c r="AD2741" i="3"/>
  <c r="AD2742" i="3"/>
  <c r="AD2743" i="3"/>
  <c r="AD2744" i="3"/>
  <c r="AD2745" i="3"/>
  <c r="AD2746" i="3"/>
  <c r="AD2747" i="3"/>
  <c r="AD2748" i="3"/>
  <c r="AD2749" i="3"/>
  <c r="AD2750" i="3"/>
  <c r="AD2751" i="3"/>
  <c r="AD2752" i="3"/>
  <c r="AD2753" i="3"/>
  <c r="AD2754" i="3"/>
  <c r="AD2755" i="3"/>
  <c r="AD2756" i="3"/>
  <c r="AD2757" i="3"/>
  <c r="AD2758" i="3"/>
  <c r="AD2759" i="3"/>
  <c r="AD2760" i="3"/>
  <c r="AD2761" i="3"/>
  <c r="AD2762" i="3"/>
  <c r="AD2763" i="3"/>
  <c r="AD2764" i="3"/>
  <c r="AD2765" i="3"/>
  <c r="AD2766" i="3"/>
  <c r="AD2767" i="3"/>
  <c r="AD2768" i="3"/>
  <c r="AD2769" i="3"/>
  <c r="AD2770" i="3"/>
  <c r="AD2771" i="3"/>
  <c r="AD2772" i="3"/>
  <c r="AD2773" i="3"/>
  <c r="AD2774" i="3"/>
  <c r="AD2775" i="3"/>
  <c r="AD2776" i="3"/>
  <c r="AD2777" i="3"/>
  <c r="AD2778" i="3"/>
  <c r="AD2779" i="3"/>
  <c r="AD2780" i="3"/>
  <c r="AD2781" i="3"/>
  <c r="AD2782" i="3"/>
  <c r="AD2783" i="3"/>
  <c r="AD2784" i="3"/>
  <c r="AD2785" i="3"/>
  <c r="AD2786" i="3"/>
  <c r="AD2787" i="3"/>
  <c r="AD2788" i="3"/>
  <c r="AD2789" i="3"/>
  <c r="AD2790" i="3"/>
  <c r="AD2791" i="3"/>
  <c r="AD2792" i="3"/>
  <c r="AD2793" i="3"/>
  <c r="AD2794" i="3"/>
  <c r="AD2795" i="3"/>
  <c r="AD2796" i="3"/>
  <c r="AD2797" i="3"/>
  <c r="AD2798" i="3"/>
  <c r="AD2799" i="3"/>
  <c r="AD2800" i="3"/>
  <c r="AD2801" i="3"/>
  <c r="AD2802" i="3"/>
  <c r="AD2803" i="3"/>
  <c r="AD2804" i="3"/>
  <c r="AD2805" i="3"/>
  <c r="AD2806" i="3"/>
  <c r="AD2807" i="3"/>
  <c r="AD2808" i="3"/>
  <c r="AD2809" i="3"/>
  <c r="AD2810" i="3"/>
  <c r="AD2811" i="3"/>
  <c r="AD2812" i="3"/>
  <c r="AD2813" i="3"/>
  <c r="AD2814" i="3"/>
  <c r="AD2815" i="3"/>
  <c r="AD2816" i="3"/>
  <c r="AD2817" i="3"/>
  <c r="AD2818" i="3"/>
  <c r="AD2819" i="3"/>
  <c r="AD2820" i="3"/>
  <c r="AD2821" i="3"/>
  <c r="AD2822" i="3"/>
  <c r="AD2823" i="3"/>
  <c r="AD2824" i="3"/>
  <c r="AD2825" i="3"/>
  <c r="AD2826" i="3"/>
  <c r="AD2827" i="3"/>
  <c r="AD2828" i="3"/>
  <c r="AD2829" i="3"/>
  <c r="AD2830" i="3"/>
  <c r="AD2831" i="3"/>
  <c r="AD2832" i="3"/>
  <c r="AD2833" i="3"/>
  <c r="AD2834" i="3"/>
  <c r="AD2835" i="3"/>
  <c r="AD2836" i="3"/>
  <c r="AD2837" i="3"/>
  <c r="AD2838" i="3"/>
  <c r="AD2839" i="3"/>
  <c r="AD2840" i="3"/>
  <c r="AD2841" i="3"/>
  <c r="AD2842" i="3"/>
  <c r="AD2843" i="3"/>
  <c r="AD2844" i="3"/>
  <c r="AD2845" i="3"/>
  <c r="AD2846" i="3"/>
  <c r="AD2847" i="3"/>
  <c r="AD2848" i="3"/>
  <c r="AD2849" i="3"/>
  <c r="AD2850" i="3"/>
  <c r="AD2851" i="3"/>
  <c r="AD2852" i="3"/>
  <c r="AD2853" i="3"/>
  <c r="AD2854" i="3"/>
  <c r="AD2855" i="3"/>
  <c r="AD2856" i="3"/>
  <c r="AD2857" i="3"/>
  <c r="AD2858" i="3"/>
  <c r="AD2859" i="3"/>
  <c r="AD2860" i="3"/>
  <c r="AD2861" i="3"/>
  <c r="AD2862" i="3"/>
  <c r="AD2863" i="3"/>
  <c r="AD2864" i="3"/>
  <c r="AD2865" i="3"/>
  <c r="AD2866" i="3"/>
  <c r="AD2867" i="3"/>
  <c r="AD2868" i="3"/>
  <c r="AD2869" i="3"/>
  <c r="AD2870" i="3"/>
  <c r="AD2871" i="3"/>
  <c r="AD2872" i="3"/>
  <c r="AD2873" i="3"/>
  <c r="AD2874" i="3"/>
  <c r="AD2875" i="3"/>
  <c r="AD2876" i="3"/>
  <c r="AD2877" i="3"/>
  <c r="AD2878" i="3"/>
  <c r="AD2879" i="3"/>
  <c r="AD2880" i="3"/>
  <c r="AD2881" i="3"/>
  <c r="AD2882" i="3"/>
  <c r="AD2883" i="3"/>
  <c r="AD2884" i="3"/>
  <c r="AD2885" i="3"/>
  <c r="AD2886" i="3"/>
  <c r="AD2887" i="3"/>
  <c r="AD2888" i="3"/>
  <c r="AD2889" i="3"/>
  <c r="AD2890" i="3"/>
  <c r="AD2891" i="3"/>
  <c r="AD2892" i="3"/>
  <c r="AD2893" i="3"/>
  <c r="AD2894" i="3"/>
  <c r="AD2895" i="3"/>
  <c r="AD2896" i="3"/>
  <c r="AD2897" i="3"/>
  <c r="AD2898" i="3"/>
  <c r="AD2899" i="3"/>
  <c r="AD2900" i="3"/>
  <c r="AD2901" i="3"/>
  <c r="AD2902" i="3"/>
  <c r="AD2903" i="3"/>
  <c r="AD2904" i="3"/>
  <c r="AD2905" i="3"/>
  <c r="AD2906" i="3"/>
  <c r="AD2907" i="3"/>
  <c r="AD2908" i="3"/>
  <c r="AD2909" i="3"/>
  <c r="AD2910" i="3"/>
  <c r="AD2911" i="3"/>
  <c r="AD2912" i="3"/>
  <c r="AD2913" i="3"/>
  <c r="AD2914" i="3"/>
  <c r="AD2915" i="3"/>
  <c r="AD2916" i="3"/>
  <c r="AD2917" i="3"/>
  <c r="AD2918" i="3"/>
  <c r="AD2919" i="3"/>
  <c r="AD2920" i="3"/>
  <c r="AD2921" i="3"/>
  <c r="AD2922" i="3"/>
  <c r="AD2923" i="3"/>
  <c r="AD2924" i="3"/>
  <c r="AD2925" i="3"/>
  <c r="AD2926" i="3"/>
  <c r="AD2927" i="3"/>
  <c r="AD2928" i="3"/>
  <c r="AD2929" i="3"/>
  <c r="AD2930" i="3"/>
  <c r="AD2931" i="3"/>
  <c r="AD2932" i="3"/>
  <c r="AD2933" i="3"/>
  <c r="AD2934" i="3"/>
  <c r="AD2935" i="3"/>
  <c r="AD2936" i="3"/>
  <c r="AD2937" i="3"/>
  <c r="AD2938" i="3"/>
  <c r="AD2939" i="3"/>
  <c r="AD2940" i="3"/>
  <c r="AD2941" i="3"/>
  <c r="AD2942" i="3"/>
  <c r="AD2943" i="3"/>
  <c r="AD2944" i="3"/>
  <c r="AD2945" i="3"/>
  <c r="AD2946" i="3"/>
  <c r="AD2947" i="3"/>
  <c r="AD2948" i="3"/>
  <c r="AD2949" i="3"/>
  <c r="AD2950" i="3"/>
  <c r="AD2951" i="3"/>
  <c r="AD2952" i="3"/>
  <c r="AD2953" i="3"/>
  <c r="AD2954" i="3"/>
  <c r="AD2955" i="3"/>
  <c r="AD2956" i="3"/>
  <c r="AD2957" i="3"/>
  <c r="AD2958" i="3"/>
  <c r="AD2959" i="3"/>
  <c r="AD2960" i="3"/>
  <c r="AD2961" i="3"/>
  <c r="AD2962" i="3"/>
  <c r="AD2963" i="3"/>
  <c r="AD2964" i="3"/>
  <c r="AD2965" i="3"/>
  <c r="AD2966" i="3"/>
  <c r="AD2967" i="3"/>
  <c r="AD2968" i="3"/>
  <c r="AD2969" i="3"/>
  <c r="AD2970" i="3"/>
  <c r="AD2971" i="3"/>
  <c r="AD2972" i="3"/>
  <c r="AD2973" i="3"/>
  <c r="AD2974" i="3"/>
  <c r="AD2975" i="3"/>
  <c r="AD2976" i="3"/>
  <c r="AD2977" i="3"/>
  <c r="AD2978" i="3"/>
  <c r="AD2979" i="3"/>
  <c r="AD2980" i="3"/>
  <c r="AD2981" i="3"/>
  <c r="AD2982" i="3"/>
  <c r="AD2983" i="3"/>
  <c r="AD2984" i="3"/>
  <c r="AD2985" i="3"/>
  <c r="AD2986" i="3"/>
  <c r="AD2987" i="3"/>
  <c r="AD2988" i="3"/>
  <c r="AD2989" i="3"/>
  <c r="AD2990" i="3"/>
  <c r="AD2991" i="3"/>
  <c r="AD2992" i="3"/>
  <c r="AD2993" i="3"/>
  <c r="AD2994" i="3"/>
  <c r="AD2995" i="3"/>
  <c r="AD2996" i="3"/>
  <c r="AD2997" i="3"/>
  <c r="AD2998" i="3"/>
  <c r="AD2999" i="3"/>
  <c r="AD3000" i="3"/>
  <c r="AD3001" i="3"/>
  <c r="AD3002" i="3"/>
  <c r="AD3003" i="3"/>
  <c r="AD3004" i="3"/>
  <c r="AD3005" i="3"/>
  <c r="AD3006" i="3"/>
  <c r="AD3007" i="3"/>
  <c r="AD3008" i="3"/>
  <c r="AD3009" i="3"/>
  <c r="AD3010" i="3"/>
  <c r="AD3011" i="3"/>
  <c r="AD3012" i="3"/>
  <c r="AD3013" i="3"/>
  <c r="AD3014" i="3"/>
  <c r="AD3015" i="3"/>
  <c r="AD3016" i="3"/>
  <c r="AD3017" i="3"/>
  <c r="AD3018" i="3"/>
  <c r="AD3019" i="3"/>
  <c r="AD3020" i="3"/>
  <c r="AD3021" i="3"/>
  <c r="AD3022" i="3"/>
  <c r="AD3023" i="3"/>
  <c r="AD3024" i="3"/>
  <c r="AD3025" i="3"/>
  <c r="AD3026" i="3"/>
  <c r="AD3027" i="3"/>
  <c r="AD3028" i="3"/>
  <c r="AD3029" i="3"/>
  <c r="AD3030" i="3"/>
  <c r="AD3031" i="3"/>
  <c r="AD3032" i="3"/>
  <c r="AD3033" i="3"/>
  <c r="AD3034" i="3"/>
  <c r="AD3035" i="3"/>
  <c r="AD3036" i="3"/>
  <c r="AD3037" i="3"/>
  <c r="AD3038" i="3"/>
  <c r="AD3039" i="3"/>
  <c r="AD3040" i="3"/>
  <c r="AD3041" i="3"/>
  <c r="AD3042" i="3"/>
  <c r="AD3043" i="3"/>
  <c r="AD3044" i="3"/>
  <c r="AD3045" i="3"/>
  <c r="AD3046" i="3"/>
  <c r="AD3047" i="3"/>
  <c r="AD3048" i="3"/>
  <c r="AD3049" i="3"/>
  <c r="AD3050" i="3"/>
  <c r="AD3051" i="3"/>
  <c r="AD3052" i="3"/>
  <c r="AD3053" i="3"/>
  <c r="AD3054" i="3"/>
  <c r="AD3055" i="3"/>
  <c r="AD3056" i="3"/>
  <c r="AD3057" i="3"/>
  <c r="AD3058" i="3"/>
  <c r="AD3059" i="3"/>
  <c r="AD3060" i="3"/>
  <c r="AD3061" i="3"/>
  <c r="AD3062" i="3"/>
  <c r="AD3063" i="3"/>
  <c r="AD3064" i="3"/>
  <c r="AD3065" i="3"/>
  <c r="AD3066" i="3"/>
  <c r="AD3067" i="3"/>
  <c r="AD3068" i="3"/>
  <c r="AD3069" i="3"/>
  <c r="AD3070" i="3"/>
  <c r="AD3071" i="3"/>
  <c r="AD3072" i="3"/>
  <c r="AD3073" i="3"/>
  <c r="AD3074" i="3"/>
  <c r="AD3075" i="3"/>
  <c r="AD3076" i="3"/>
  <c r="AD3077" i="3"/>
  <c r="AD3078" i="3"/>
  <c r="AD3079" i="3"/>
  <c r="AD3080" i="3"/>
  <c r="AD3081" i="3"/>
  <c r="AD3082" i="3"/>
  <c r="AD3083" i="3"/>
  <c r="AD3084" i="3"/>
  <c r="AD3085" i="3"/>
  <c r="AD3086" i="3"/>
  <c r="AD3087" i="3"/>
  <c r="AD3088" i="3"/>
  <c r="AD3089" i="3"/>
  <c r="AD3090" i="3"/>
  <c r="AD3091" i="3"/>
  <c r="AD3092" i="3"/>
  <c r="AD3093" i="3"/>
  <c r="AD3094" i="3"/>
  <c r="AD3095" i="3"/>
  <c r="AD3096" i="3"/>
  <c r="AD3097" i="3"/>
  <c r="AD3098" i="3"/>
  <c r="AD3099" i="3"/>
  <c r="AD3100" i="3"/>
  <c r="AD3101" i="3"/>
  <c r="AD3102" i="3"/>
  <c r="AD3103" i="3"/>
  <c r="AD3104" i="3"/>
  <c r="AD3105" i="3"/>
  <c r="AD3106" i="3"/>
  <c r="AD3107" i="3"/>
  <c r="AD3108" i="3"/>
  <c r="AD3109" i="3"/>
  <c r="AD3110" i="3"/>
  <c r="AD3111" i="3"/>
  <c r="AD3112" i="3"/>
  <c r="AD3113" i="3"/>
  <c r="AD3114" i="3"/>
  <c r="AD3115" i="3"/>
  <c r="AD3116" i="3"/>
  <c r="AD3117" i="3"/>
  <c r="AD3118" i="3"/>
  <c r="AD3119" i="3"/>
  <c r="AD3120" i="3"/>
  <c r="AD3121" i="3"/>
  <c r="AD3122" i="3"/>
  <c r="AD3123" i="3"/>
  <c r="AD3124" i="3"/>
  <c r="AD3125" i="3"/>
  <c r="AD3126" i="3"/>
  <c r="AD3127" i="3"/>
  <c r="AD3128" i="3"/>
  <c r="AD3129" i="3"/>
  <c r="AD3130" i="3"/>
  <c r="AD3131" i="3"/>
  <c r="AD3132" i="3"/>
  <c r="AD3133" i="3"/>
  <c r="AD3134" i="3"/>
  <c r="AD3135" i="3"/>
  <c r="AD3136" i="3"/>
  <c r="AD3137" i="3"/>
  <c r="AD3138" i="3"/>
  <c r="AD3139" i="3"/>
  <c r="AD3140" i="3"/>
  <c r="AD3141" i="3"/>
  <c r="AD3142" i="3"/>
  <c r="AD3143" i="3"/>
  <c r="AD3144" i="3"/>
  <c r="AD3145" i="3"/>
  <c r="AD3146" i="3"/>
  <c r="AD3147" i="3"/>
  <c r="AD3148" i="3"/>
  <c r="AD3149" i="3"/>
  <c r="AD3150" i="3"/>
  <c r="AD3151" i="3"/>
  <c r="AD3152" i="3"/>
  <c r="AD3153" i="3"/>
  <c r="AD3154" i="3"/>
  <c r="AD3155" i="3"/>
  <c r="AD3156" i="3"/>
  <c r="AD3157" i="3"/>
  <c r="AD3158" i="3"/>
  <c r="AD3159" i="3"/>
  <c r="AD3160" i="3"/>
  <c r="AD3161" i="3"/>
  <c r="AD3162" i="3"/>
  <c r="AD3163" i="3"/>
  <c r="AD3164" i="3"/>
  <c r="AD3165" i="3"/>
  <c r="AD3166" i="3"/>
  <c r="AD3167" i="3"/>
  <c r="AD3168" i="3"/>
  <c r="AD3169" i="3"/>
  <c r="AD3170" i="3"/>
  <c r="AD3171" i="3"/>
  <c r="AD3172" i="3"/>
  <c r="AD3173" i="3"/>
  <c r="AD3174" i="3"/>
  <c r="AD3175" i="3"/>
  <c r="AD3176" i="3"/>
  <c r="AD3177" i="3"/>
  <c r="AD3178" i="3"/>
  <c r="AD3179" i="3"/>
  <c r="AD3180" i="3"/>
  <c r="AD3181" i="3"/>
  <c r="AD3182" i="3"/>
  <c r="AD3183" i="3"/>
  <c r="AD3184" i="3"/>
  <c r="AD3185" i="3"/>
  <c r="AD3186" i="3"/>
  <c r="AD3187" i="3"/>
  <c r="AD3188" i="3"/>
  <c r="AD3189" i="3"/>
  <c r="AD3190" i="3"/>
  <c r="AD3191" i="3"/>
  <c r="AD3192" i="3"/>
  <c r="AD3193" i="3"/>
  <c r="AD3194" i="3"/>
  <c r="AD3195" i="3"/>
  <c r="AD3196" i="3"/>
  <c r="AD3197" i="3"/>
  <c r="AD3198" i="3"/>
  <c r="AD3199" i="3"/>
  <c r="AD3200" i="3"/>
  <c r="AD3201" i="3"/>
  <c r="AD3202" i="3"/>
  <c r="AD3203" i="3"/>
  <c r="AD3204" i="3"/>
  <c r="AD3205" i="3"/>
  <c r="AD3206" i="3"/>
  <c r="AD3207" i="3"/>
  <c r="AD3208" i="3"/>
  <c r="AD3209" i="3"/>
  <c r="AD3210" i="3"/>
  <c r="AD3211" i="3"/>
  <c r="AD3212" i="3"/>
  <c r="AD3213" i="3"/>
  <c r="AD3214" i="3"/>
  <c r="AD3215" i="3"/>
  <c r="AD3216" i="3"/>
  <c r="AD3217" i="3"/>
  <c r="AD3218" i="3"/>
  <c r="AD3219" i="3"/>
  <c r="AD3220" i="3"/>
  <c r="AD3221" i="3"/>
  <c r="AD3222" i="3"/>
  <c r="AD3223" i="3"/>
  <c r="AD3224" i="3"/>
  <c r="AD3225" i="3"/>
  <c r="AD3226" i="3"/>
  <c r="AD3227" i="3"/>
  <c r="AD3228" i="3"/>
  <c r="AD3229" i="3"/>
  <c r="AD3230" i="3"/>
  <c r="AD3231" i="3"/>
  <c r="AD3232" i="3"/>
  <c r="AD3233" i="3"/>
  <c r="AD3234" i="3"/>
  <c r="AD3235" i="3"/>
  <c r="AD3236" i="3"/>
  <c r="AD3237" i="3"/>
  <c r="AD3238" i="3"/>
  <c r="AD3239" i="3"/>
  <c r="AD3240" i="3"/>
  <c r="AD3241" i="3"/>
  <c r="AD3242" i="3"/>
  <c r="AD3243" i="3"/>
  <c r="AD3244" i="3"/>
  <c r="AD3245" i="3"/>
  <c r="AD3246" i="3"/>
  <c r="AD3247" i="3"/>
  <c r="AD3248" i="3"/>
  <c r="AD3249" i="3"/>
  <c r="AD3250" i="3"/>
  <c r="AD3251" i="3"/>
  <c r="AD3252" i="3"/>
  <c r="AD3253" i="3"/>
  <c r="AD3254" i="3"/>
  <c r="AD3255" i="3"/>
  <c r="AD3256" i="3"/>
  <c r="AD3257" i="3"/>
  <c r="AD3258" i="3"/>
  <c r="AD3259" i="3"/>
  <c r="AD3260" i="3"/>
  <c r="AD3261" i="3"/>
  <c r="AD3262" i="3"/>
  <c r="AD3263" i="3"/>
  <c r="AD3264" i="3"/>
  <c r="AD3265" i="3"/>
  <c r="AD3266" i="3"/>
  <c r="AD3267" i="3"/>
  <c r="AD3268" i="3"/>
  <c r="AD3269" i="3"/>
  <c r="AD3270" i="3"/>
  <c r="AD3271" i="3"/>
  <c r="AD3272" i="3"/>
  <c r="AD3273" i="3"/>
  <c r="AD3274" i="3"/>
  <c r="AD3275" i="3"/>
  <c r="AD3276" i="3"/>
  <c r="AD3277" i="3"/>
  <c r="AD3278" i="3"/>
  <c r="AD3279" i="3"/>
  <c r="AD3280" i="3"/>
  <c r="AD3281" i="3"/>
  <c r="AD3282" i="3"/>
  <c r="AD3283" i="3"/>
  <c r="AD3284" i="3"/>
  <c r="AD3285" i="3"/>
  <c r="AD3286" i="3"/>
  <c r="AD3287" i="3"/>
  <c r="AD3288" i="3"/>
  <c r="AD3289" i="3"/>
  <c r="AD3290" i="3"/>
  <c r="AD3291" i="3"/>
  <c r="AD3292" i="3"/>
  <c r="AD3293" i="3"/>
  <c r="AD3294" i="3"/>
  <c r="AD3295" i="3"/>
  <c r="AD3296" i="3"/>
  <c r="AD3297" i="3"/>
  <c r="AD3298" i="3"/>
  <c r="AD3299" i="3"/>
  <c r="AD3300" i="3"/>
  <c r="AD3301" i="3"/>
  <c r="AD3302" i="3"/>
  <c r="AD3303" i="3"/>
  <c r="AD3304" i="3"/>
  <c r="AD3305" i="3"/>
  <c r="AD3306" i="3"/>
  <c r="AD3307" i="3"/>
  <c r="AD3308" i="3"/>
  <c r="AD3309" i="3"/>
  <c r="AD3310" i="3"/>
  <c r="AD3311" i="3"/>
  <c r="AD3312" i="3"/>
  <c r="AD3313" i="3"/>
  <c r="AD3314" i="3"/>
  <c r="AD3315" i="3"/>
  <c r="AD3316" i="3"/>
  <c r="AD3317" i="3"/>
  <c r="AD3318" i="3"/>
  <c r="AD3319" i="3"/>
  <c r="AD3320" i="3"/>
  <c r="AD3321" i="3"/>
  <c r="AD3322" i="3"/>
  <c r="AD3323" i="3"/>
  <c r="AD3324" i="3"/>
  <c r="AD3325" i="3"/>
  <c r="AD3326" i="3"/>
  <c r="AD3327" i="3"/>
  <c r="AD3328" i="3"/>
  <c r="AD3329" i="3"/>
  <c r="AD3330" i="3"/>
  <c r="AD3331" i="3"/>
  <c r="AD3332" i="3"/>
  <c r="AD3333" i="3"/>
  <c r="AD3334" i="3"/>
  <c r="AD3335" i="3"/>
  <c r="AD3336" i="3"/>
  <c r="AD3337" i="3"/>
  <c r="AD3338" i="3"/>
  <c r="AD3339" i="3"/>
  <c r="AD3340" i="3"/>
  <c r="AD3341" i="3"/>
  <c r="AD3342" i="3"/>
  <c r="AD3343" i="3"/>
  <c r="AD3344" i="3"/>
  <c r="AD3345" i="3"/>
  <c r="AD3346" i="3"/>
  <c r="AD3347" i="3"/>
  <c r="AD3348" i="3"/>
  <c r="AD3349" i="3"/>
  <c r="AD3350" i="3"/>
  <c r="AD3351" i="3"/>
  <c r="AD3352" i="3"/>
  <c r="AD3353" i="3"/>
  <c r="AD3354" i="3"/>
  <c r="AD3355" i="3"/>
  <c r="AD3356" i="3"/>
  <c r="AD3357" i="3"/>
  <c r="AD3358" i="3"/>
  <c r="AD3359" i="3"/>
  <c r="AD3360" i="3"/>
  <c r="AD3361" i="3"/>
  <c r="AD3362" i="3"/>
  <c r="AD3363" i="3"/>
  <c r="AD3364" i="3"/>
  <c r="AD3365" i="3"/>
  <c r="AD3366" i="3"/>
  <c r="AD3367" i="3"/>
  <c r="AD3368" i="3"/>
  <c r="AD3369" i="3"/>
  <c r="AD3370" i="3"/>
  <c r="AD3371" i="3"/>
  <c r="AD3372" i="3"/>
  <c r="AD3373" i="3"/>
  <c r="AD3374" i="3"/>
  <c r="AD3375" i="3"/>
  <c r="AD3376" i="3"/>
  <c r="AD3377" i="3"/>
  <c r="AD3378" i="3"/>
  <c r="AD3379" i="3"/>
  <c r="AD3380" i="3"/>
  <c r="AD3381" i="3"/>
  <c r="AD3382" i="3"/>
  <c r="AD3383" i="3"/>
  <c r="AD3384" i="3"/>
  <c r="AD3385" i="3"/>
  <c r="AD3386" i="3"/>
  <c r="AD3387" i="3"/>
  <c r="AD3388" i="3"/>
  <c r="AD3389" i="3"/>
  <c r="AD3390" i="3"/>
  <c r="AD3391" i="3"/>
  <c r="AD3392" i="3"/>
  <c r="AD3393" i="3"/>
  <c r="AD3394" i="3"/>
  <c r="AD3395" i="3"/>
  <c r="AD3396" i="3"/>
  <c r="AD3397" i="3"/>
  <c r="AD3398" i="3"/>
  <c r="AD3399" i="3"/>
  <c r="AD3400" i="3"/>
  <c r="AD3401" i="3"/>
  <c r="AD3402" i="3"/>
  <c r="AD3403" i="3"/>
  <c r="AD3404" i="3"/>
  <c r="AD3405" i="3"/>
  <c r="AD3406" i="3"/>
  <c r="AD3407" i="3"/>
  <c r="AD3408" i="3"/>
  <c r="AD3409" i="3"/>
  <c r="AD3410" i="3"/>
  <c r="AD3411" i="3"/>
  <c r="AD3412" i="3"/>
  <c r="AD3413" i="3"/>
  <c r="AD3414" i="3"/>
  <c r="AD3415" i="3"/>
  <c r="AD3416" i="3"/>
  <c r="AD3417" i="3"/>
  <c r="AD3418" i="3"/>
  <c r="AD3419" i="3"/>
  <c r="AD3420" i="3"/>
  <c r="AD3421" i="3"/>
  <c r="AD3422" i="3"/>
  <c r="AD3423" i="3"/>
  <c r="AD3424" i="3"/>
  <c r="AD3425" i="3"/>
  <c r="AD3426" i="3"/>
  <c r="AD3427" i="3"/>
  <c r="AD3428" i="3"/>
  <c r="AD3429" i="3"/>
  <c r="AD3430" i="3"/>
  <c r="AD3431" i="3"/>
  <c r="AD3432" i="3"/>
  <c r="AD3433" i="3"/>
  <c r="AD3434" i="3"/>
  <c r="AD3435" i="3"/>
  <c r="AD3436" i="3"/>
  <c r="AD3437" i="3"/>
  <c r="AD3438" i="3"/>
  <c r="AD3439" i="3"/>
  <c r="AD3440" i="3"/>
  <c r="AD3441" i="3"/>
  <c r="AD3442" i="3"/>
  <c r="AD3443" i="3"/>
  <c r="AD3444" i="3"/>
  <c r="AD3445" i="3"/>
  <c r="AD3446" i="3"/>
  <c r="AD3447" i="3"/>
  <c r="AD3448" i="3"/>
  <c r="AD3449" i="3"/>
  <c r="AD3450" i="3"/>
  <c r="AD3451" i="3"/>
  <c r="AD3452" i="3"/>
  <c r="AD3453" i="3"/>
  <c r="AD3454" i="3"/>
  <c r="AD3455" i="3"/>
  <c r="AD3456" i="3"/>
  <c r="AD3457" i="3"/>
  <c r="AD3458" i="3"/>
  <c r="AD3459" i="3"/>
  <c r="AD3460" i="3"/>
  <c r="AD3461" i="3"/>
  <c r="AD3462" i="3"/>
  <c r="AD3463" i="3"/>
  <c r="AD3464" i="3"/>
  <c r="AD3465" i="3"/>
  <c r="AD3466" i="3"/>
  <c r="AD3467" i="3"/>
  <c r="AD3468" i="3"/>
  <c r="AD3469" i="3"/>
  <c r="AD3470" i="3"/>
  <c r="AD3471" i="3"/>
  <c r="AD3472" i="3"/>
  <c r="AD3473" i="3"/>
  <c r="AD3474" i="3"/>
  <c r="AD3475" i="3"/>
  <c r="AD3476" i="3"/>
  <c r="AD3477" i="3"/>
  <c r="AD3478" i="3"/>
  <c r="AD3479" i="3"/>
  <c r="AD3480" i="3"/>
  <c r="AD3481" i="3"/>
  <c r="AD3482" i="3"/>
  <c r="AD3483" i="3"/>
  <c r="AD3484" i="3"/>
  <c r="AD3485" i="3"/>
  <c r="AD3486" i="3"/>
  <c r="AD3487" i="3"/>
  <c r="AD3488" i="3"/>
  <c r="AD3489" i="3"/>
  <c r="AD3490" i="3"/>
  <c r="AD3491" i="3"/>
  <c r="AD3492" i="3"/>
  <c r="AD3493" i="3"/>
  <c r="AD3494" i="3"/>
  <c r="AD3495" i="3"/>
  <c r="AD3496" i="3"/>
  <c r="AD3497" i="3"/>
  <c r="AD3498" i="3"/>
  <c r="AD3499" i="3"/>
  <c r="AD3500" i="3"/>
  <c r="AD3501" i="3"/>
  <c r="AD3502" i="3"/>
  <c r="AD3503" i="3"/>
  <c r="AD3504" i="3"/>
  <c r="AD3505" i="3"/>
  <c r="AD3506" i="3"/>
  <c r="AD3507" i="3"/>
  <c r="AD3508" i="3"/>
  <c r="AD3509" i="3"/>
  <c r="AD3510" i="3"/>
  <c r="AD3511" i="3"/>
  <c r="AD3512" i="3"/>
  <c r="AD3513" i="3"/>
  <c r="AD3514" i="3"/>
  <c r="AD3515" i="3"/>
  <c r="AD3516" i="3"/>
  <c r="AD3517" i="3"/>
  <c r="AD3518" i="3"/>
  <c r="AD3519" i="3"/>
  <c r="AD3520" i="3"/>
  <c r="AD3521" i="3"/>
  <c r="AD3522" i="3"/>
  <c r="AD3523" i="3"/>
  <c r="AD3524" i="3"/>
  <c r="AD3525" i="3"/>
  <c r="AD3526" i="3"/>
  <c r="AD3527" i="3"/>
  <c r="AD3528" i="3"/>
  <c r="AD3529" i="3"/>
  <c r="AD3530" i="3"/>
  <c r="AD3531" i="3"/>
  <c r="AD3532" i="3"/>
  <c r="AD3533" i="3"/>
  <c r="AD3534" i="3"/>
  <c r="AD3535" i="3"/>
  <c r="AD3536" i="3"/>
  <c r="AD3537" i="3"/>
  <c r="AD3538" i="3"/>
  <c r="AD3539" i="3"/>
  <c r="AD3540" i="3"/>
  <c r="AD3541" i="3"/>
  <c r="AD3542" i="3"/>
  <c r="AD3543" i="3"/>
  <c r="AD3544" i="3"/>
  <c r="AD3545" i="3"/>
  <c r="AD3546" i="3"/>
  <c r="AD3547" i="3"/>
  <c r="AD3548" i="3"/>
  <c r="AD3549" i="3"/>
  <c r="AD3550" i="3"/>
  <c r="AD3551" i="3"/>
  <c r="AD3552" i="3"/>
  <c r="AD3553" i="3"/>
  <c r="AD3554" i="3"/>
  <c r="AD3555" i="3"/>
  <c r="AD3556" i="3"/>
  <c r="AD3557" i="3"/>
  <c r="AD3558" i="3"/>
  <c r="AD3559" i="3"/>
  <c r="AD3560" i="3"/>
  <c r="AD3561" i="3"/>
  <c r="AD3562" i="3"/>
  <c r="AD3563" i="3"/>
  <c r="AD3564" i="3"/>
  <c r="AD3565" i="3"/>
  <c r="AD3566" i="3"/>
  <c r="AD3567" i="3"/>
  <c r="AD3568" i="3"/>
  <c r="AD3569" i="3"/>
  <c r="AD3570" i="3"/>
  <c r="AD3571" i="3"/>
  <c r="AD3572" i="3"/>
  <c r="AD3573" i="3"/>
  <c r="AD3574" i="3"/>
  <c r="AD3575" i="3"/>
  <c r="AD3576" i="3"/>
  <c r="AD3577" i="3"/>
  <c r="AD3578" i="3"/>
  <c r="AD3579" i="3"/>
  <c r="AD3580" i="3"/>
  <c r="AD3581" i="3"/>
  <c r="AD3582" i="3"/>
  <c r="AD3583" i="3"/>
  <c r="AD3584" i="3"/>
  <c r="AD3585" i="3"/>
  <c r="AD3586" i="3"/>
  <c r="AD3587" i="3"/>
  <c r="AD3588" i="3"/>
  <c r="AD3589" i="3"/>
  <c r="AD3590" i="3"/>
  <c r="AD3591" i="3"/>
  <c r="AD3592" i="3"/>
  <c r="AD3593" i="3"/>
  <c r="AD3594" i="3"/>
  <c r="AD3595" i="3"/>
  <c r="AD3596" i="3"/>
  <c r="AD3597" i="3"/>
  <c r="AD3598" i="3"/>
  <c r="AD3599" i="3"/>
  <c r="AD3600" i="3"/>
  <c r="AD3601" i="3"/>
  <c r="AD3602" i="3"/>
  <c r="AD3603" i="3"/>
  <c r="AD3604" i="3"/>
  <c r="AD3605" i="3"/>
  <c r="AD3606" i="3"/>
  <c r="AD3607" i="3"/>
  <c r="AD3608" i="3"/>
  <c r="AD3609" i="3"/>
  <c r="AD3610" i="3"/>
  <c r="AD3611" i="3"/>
  <c r="AD3612" i="3"/>
  <c r="AD3613" i="3"/>
  <c r="AD3614" i="3"/>
  <c r="AD3615" i="3"/>
  <c r="AD3616" i="3"/>
  <c r="AD3617" i="3"/>
  <c r="AD3618" i="3"/>
  <c r="AD3619" i="3"/>
  <c r="AD3620" i="3"/>
  <c r="AD3621" i="3"/>
  <c r="AD3622" i="3"/>
  <c r="AD3623" i="3"/>
  <c r="AD3624" i="3"/>
  <c r="AD3625" i="3"/>
  <c r="AD3626" i="3"/>
  <c r="AD3627" i="3"/>
  <c r="AD3628" i="3"/>
  <c r="AD3629" i="3"/>
  <c r="AD3630" i="3"/>
  <c r="AD3631" i="3"/>
  <c r="AD3632" i="3"/>
  <c r="AD3633" i="3"/>
  <c r="AD3634" i="3"/>
  <c r="AD3635" i="3"/>
  <c r="AD3636" i="3"/>
  <c r="AD3637" i="3"/>
  <c r="AD3638" i="3"/>
  <c r="AD3639" i="3"/>
  <c r="AD3640" i="3"/>
  <c r="AD3641" i="3"/>
  <c r="AD3642" i="3"/>
  <c r="AD3643" i="3"/>
  <c r="AD3644" i="3"/>
  <c r="AD3645" i="3"/>
  <c r="AD3646" i="3"/>
  <c r="AD3647" i="3"/>
  <c r="AD3648" i="3"/>
  <c r="AD3649" i="3"/>
  <c r="AD3650" i="3"/>
  <c r="AD3651" i="3"/>
  <c r="AD3652" i="3"/>
  <c r="AD3653" i="3"/>
  <c r="AD3654" i="3"/>
  <c r="AD3655" i="3"/>
  <c r="AD3656" i="3"/>
  <c r="AD3657" i="3"/>
  <c r="AD3658" i="3"/>
  <c r="AD3659" i="3"/>
  <c r="AD3660" i="3"/>
  <c r="AD3661" i="3"/>
  <c r="AD3662" i="3"/>
  <c r="AD3663" i="3"/>
  <c r="AD3664" i="3"/>
  <c r="AD3665" i="3"/>
  <c r="AD3666" i="3"/>
  <c r="AD3667" i="3"/>
  <c r="AD3668" i="3"/>
  <c r="AD3669" i="3"/>
  <c r="AD3670" i="3"/>
  <c r="AD3671" i="3"/>
  <c r="AD3672" i="3"/>
  <c r="AD3673" i="3"/>
  <c r="AD3674" i="3"/>
  <c r="AD3675" i="3"/>
  <c r="AD3676" i="3"/>
  <c r="AD3677" i="3"/>
  <c r="AD3678" i="3"/>
  <c r="AD3679" i="3"/>
  <c r="AD3680" i="3"/>
  <c r="AD3681" i="3"/>
  <c r="AD3682" i="3"/>
  <c r="AD3683" i="3"/>
  <c r="AD3684" i="3"/>
  <c r="AD3685" i="3"/>
  <c r="AD3686" i="3"/>
  <c r="AD3687" i="3"/>
  <c r="AD3688" i="3"/>
  <c r="AD3689" i="3"/>
  <c r="AD3690" i="3"/>
  <c r="AD3691" i="3"/>
  <c r="AD3692" i="3"/>
  <c r="AD3693" i="3"/>
  <c r="AD3694" i="3"/>
  <c r="AD3695" i="3"/>
  <c r="AD3696" i="3"/>
  <c r="AD3697" i="3"/>
  <c r="AD3698" i="3"/>
  <c r="AD3699" i="3"/>
  <c r="AD3700" i="3"/>
  <c r="AD3701" i="3"/>
  <c r="AD3702" i="3"/>
  <c r="AD3703" i="3"/>
  <c r="AD3704" i="3"/>
  <c r="AD3705" i="3"/>
  <c r="AD3706" i="3"/>
  <c r="AD3707" i="3"/>
  <c r="AD3708" i="3"/>
  <c r="AD3709" i="3"/>
  <c r="AD3710" i="3"/>
  <c r="AD3711" i="3"/>
  <c r="AD3712" i="3"/>
  <c r="AD3713" i="3"/>
  <c r="AD3714" i="3"/>
  <c r="AD3715" i="3"/>
  <c r="AD3716" i="3"/>
  <c r="AD3717" i="3"/>
  <c r="AD3718" i="3"/>
  <c r="AD3719" i="3"/>
  <c r="AD3720" i="3"/>
  <c r="AD3721" i="3"/>
  <c r="AD3722" i="3"/>
  <c r="AD3723" i="3"/>
  <c r="AD3724" i="3"/>
  <c r="AD3725" i="3"/>
  <c r="AD3726" i="3"/>
  <c r="AD3727" i="3"/>
  <c r="AD3728" i="3"/>
  <c r="AD3729" i="3"/>
  <c r="AD3730" i="3"/>
  <c r="AD3731" i="3"/>
  <c r="AD3732" i="3"/>
  <c r="AD3733" i="3"/>
  <c r="AD3734" i="3"/>
  <c r="AD3735" i="3"/>
  <c r="AD3736" i="3"/>
  <c r="AD3737" i="3"/>
  <c r="AD3738" i="3"/>
  <c r="AD3739" i="3"/>
  <c r="AD3740" i="3"/>
  <c r="AD3741" i="3"/>
  <c r="AD3742" i="3"/>
  <c r="AD3743" i="3"/>
  <c r="AD3744" i="3"/>
  <c r="AD3745" i="3"/>
  <c r="AD3746" i="3"/>
  <c r="AD3747" i="3"/>
  <c r="AD3748" i="3"/>
  <c r="AD3749" i="3"/>
  <c r="AD3750" i="3"/>
  <c r="AD3751" i="3"/>
  <c r="AD3752" i="3"/>
  <c r="AD3753" i="3"/>
  <c r="AD3754" i="3"/>
  <c r="AD3755" i="3"/>
  <c r="AD3756" i="3"/>
  <c r="AD3757" i="3"/>
  <c r="AD3758" i="3"/>
  <c r="AD3759" i="3"/>
  <c r="AD3760" i="3"/>
  <c r="AD3761" i="3"/>
  <c r="AD3762" i="3"/>
  <c r="AD3763" i="3"/>
  <c r="AD3764" i="3"/>
  <c r="AD3765" i="3"/>
  <c r="AD3766" i="3"/>
  <c r="AD3767" i="3"/>
  <c r="AD3768" i="3"/>
  <c r="AD3769" i="3"/>
  <c r="AD3770" i="3"/>
  <c r="AD3771" i="3"/>
  <c r="AD3772" i="3"/>
  <c r="AD3773" i="3"/>
  <c r="AD3774" i="3"/>
  <c r="AD3775" i="3"/>
  <c r="AD3776" i="3"/>
  <c r="AD3777" i="3"/>
  <c r="AD3778" i="3"/>
  <c r="AD3779" i="3"/>
  <c r="AD3780" i="3"/>
  <c r="AD3781" i="3"/>
  <c r="AD3782" i="3"/>
  <c r="AD3783" i="3"/>
  <c r="AD3784" i="3"/>
  <c r="AD3785" i="3"/>
  <c r="AD3786" i="3"/>
  <c r="AD3787" i="3"/>
  <c r="AD3788" i="3"/>
  <c r="AD3789" i="3"/>
  <c r="AD3790" i="3"/>
  <c r="AD3791" i="3"/>
  <c r="AD3792" i="3"/>
  <c r="AD3793" i="3"/>
  <c r="AD3794" i="3"/>
  <c r="AD3795" i="3"/>
  <c r="AD3796" i="3"/>
  <c r="AD3797" i="3"/>
  <c r="AD3798" i="3"/>
  <c r="AD3799" i="3"/>
  <c r="AD3800" i="3"/>
  <c r="AD3801" i="3"/>
  <c r="AD3802" i="3"/>
  <c r="AD3803" i="3"/>
  <c r="AD3804" i="3"/>
  <c r="AD3805" i="3"/>
  <c r="AD3806" i="3"/>
  <c r="AD3807" i="3"/>
  <c r="AD3808" i="3"/>
  <c r="AD3809" i="3"/>
  <c r="AD3810" i="3"/>
  <c r="AD3811" i="3"/>
  <c r="AD3812" i="3"/>
  <c r="AD3813" i="3"/>
  <c r="AD3814" i="3"/>
  <c r="AD3815" i="3"/>
  <c r="AD3816" i="3"/>
  <c r="AD3817" i="3"/>
  <c r="AD3818" i="3"/>
  <c r="AD3819" i="3"/>
  <c r="AD3820" i="3"/>
  <c r="AD3821" i="3"/>
  <c r="AD3822" i="3"/>
  <c r="AD3823" i="3"/>
  <c r="AD3824" i="3"/>
  <c r="AD3825" i="3"/>
  <c r="AD3826" i="3"/>
  <c r="AD3827" i="3"/>
  <c r="AD3828" i="3"/>
  <c r="AD3829" i="3"/>
  <c r="AD3830" i="3"/>
  <c r="AD3831" i="3"/>
  <c r="AD3832" i="3"/>
  <c r="AD3833" i="3"/>
  <c r="AD3834" i="3"/>
  <c r="AD3835" i="3"/>
  <c r="AD3836" i="3"/>
  <c r="AD3837" i="3"/>
  <c r="AD3838" i="3"/>
  <c r="AD3839" i="3"/>
  <c r="AD3840" i="3"/>
  <c r="AD3841" i="3"/>
  <c r="AD3842" i="3"/>
  <c r="AD3843" i="3"/>
  <c r="AD3844" i="3"/>
  <c r="AD3845" i="3"/>
  <c r="AD3846" i="3"/>
  <c r="AD3847" i="3"/>
  <c r="AD3848" i="3"/>
  <c r="AD3849" i="3"/>
  <c r="AD3850" i="3"/>
  <c r="AD3851" i="3"/>
  <c r="AD3852" i="3"/>
  <c r="AD3853" i="3"/>
  <c r="AD3854" i="3"/>
  <c r="AD3855" i="3"/>
  <c r="AD3856" i="3"/>
  <c r="AD3857" i="3"/>
  <c r="AD3858" i="3"/>
  <c r="AD3859" i="3"/>
  <c r="AD3860" i="3"/>
  <c r="AD3861" i="3"/>
  <c r="AD3862" i="3"/>
  <c r="AD3863" i="3"/>
  <c r="AD3864" i="3"/>
  <c r="AD3865" i="3"/>
  <c r="AD3866" i="3"/>
  <c r="AD3867" i="3"/>
  <c r="AD3868" i="3"/>
  <c r="AD3869" i="3"/>
  <c r="AD3870" i="3"/>
  <c r="AD3871" i="3"/>
  <c r="AD3872" i="3"/>
  <c r="AD3873" i="3"/>
  <c r="AD3874" i="3"/>
  <c r="AD3875" i="3"/>
  <c r="AD3876" i="3"/>
  <c r="AD3877" i="3"/>
  <c r="AD3878" i="3"/>
  <c r="AD3879" i="3"/>
  <c r="AD3880" i="3"/>
  <c r="AD3881" i="3"/>
  <c r="AD3882" i="3"/>
  <c r="AD3883" i="3"/>
  <c r="AD3884" i="3"/>
  <c r="AD3885" i="3"/>
  <c r="AD3886" i="3"/>
  <c r="AD3887" i="3"/>
  <c r="AD3888" i="3"/>
  <c r="AD3889" i="3"/>
  <c r="AD3890" i="3"/>
  <c r="AD3891" i="3"/>
  <c r="AD3892" i="3"/>
  <c r="AD3893" i="3"/>
  <c r="AD3894" i="3"/>
  <c r="AD3895" i="3"/>
  <c r="AD3896" i="3"/>
  <c r="AD3897" i="3"/>
  <c r="AD3898" i="3"/>
  <c r="AD3899" i="3"/>
  <c r="AD3900" i="3"/>
  <c r="AD3901" i="3"/>
  <c r="AD3902" i="3"/>
  <c r="AD3903" i="3"/>
  <c r="AD3904" i="3"/>
  <c r="AD3905" i="3"/>
  <c r="AD3906" i="3"/>
  <c r="AD3907" i="3"/>
  <c r="AD3908" i="3"/>
  <c r="AD3909" i="3"/>
  <c r="AD3910" i="3"/>
  <c r="AD3911" i="3"/>
  <c r="AD3912" i="3"/>
  <c r="AD3913" i="3"/>
  <c r="AD3914" i="3"/>
  <c r="AD3915" i="3"/>
  <c r="AD3916" i="3"/>
  <c r="AD3917" i="3"/>
  <c r="AD3918" i="3"/>
  <c r="AD3919" i="3"/>
  <c r="AD3920" i="3"/>
  <c r="AD3921" i="3"/>
  <c r="AD3922" i="3"/>
  <c r="AD3923" i="3"/>
  <c r="AD3924" i="3"/>
  <c r="AD3925" i="3"/>
  <c r="AD3926" i="3"/>
  <c r="AD3927" i="3"/>
  <c r="AD3928" i="3"/>
  <c r="AD3929" i="3"/>
  <c r="AD3930" i="3"/>
  <c r="AD3931" i="3"/>
  <c r="AD3932" i="3"/>
  <c r="AD3933" i="3"/>
  <c r="AD3934" i="3"/>
  <c r="AD3935" i="3"/>
  <c r="AD3936" i="3"/>
  <c r="AD3937" i="3"/>
  <c r="AD3938" i="3"/>
  <c r="AD3939" i="3"/>
  <c r="AD3940" i="3"/>
  <c r="AD3941" i="3"/>
  <c r="AD3942" i="3"/>
  <c r="AD3943" i="3"/>
  <c r="AD3944" i="3"/>
  <c r="AD3945" i="3"/>
  <c r="AD3946" i="3"/>
  <c r="AD3947" i="3"/>
  <c r="AD3948" i="3"/>
  <c r="AD3949" i="3"/>
  <c r="AD3950" i="3"/>
  <c r="AD3951" i="3"/>
  <c r="AD3952" i="3"/>
  <c r="AD3953" i="3"/>
  <c r="AD3954" i="3"/>
  <c r="AD3955" i="3"/>
  <c r="AD3956" i="3"/>
  <c r="AD3957" i="3"/>
  <c r="AD3958" i="3"/>
  <c r="AD3959" i="3"/>
  <c r="AD3960" i="3"/>
  <c r="AD3961" i="3"/>
  <c r="AD3962" i="3"/>
  <c r="AD3963" i="3"/>
  <c r="AD3964" i="3"/>
  <c r="AD3965" i="3"/>
  <c r="AD3966" i="3"/>
  <c r="AD3967" i="3"/>
  <c r="AD3968" i="3"/>
  <c r="AD3969" i="3"/>
  <c r="AD3970" i="3"/>
  <c r="AD3971" i="3"/>
  <c r="AD3972" i="3"/>
  <c r="AD3973" i="3"/>
  <c r="AD3974" i="3"/>
  <c r="AD3975" i="3"/>
  <c r="AD3976" i="3"/>
  <c r="AD3977" i="3"/>
  <c r="AD3978" i="3"/>
  <c r="AD3979" i="3"/>
  <c r="AD3980" i="3"/>
  <c r="AD3981" i="3"/>
  <c r="AD3982" i="3"/>
  <c r="AD3983" i="3"/>
  <c r="AD3984" i="3"/>
  <c r="AD3985" i="3"/>
  <c r="AD3986" i="3"/>
  <c r="AD3987" i="3"/>
  <c r="AD3988" i="3"/>
  <c r="AD3989" i="3"/>
  <c r="AD3990" i="3"/>
  <c r="AD3991" i="3"/>
  <c r="AD3992" i="3"/>
  <c r="AD3993" i="3"/>
  <c r="AD3994" i="3"/>
  <c r="AD3995" i="3"/>
  <c r="AD3996" i="3"/>
  <c r="AD3997" i="3"/>
  <c r="AD3998" i="3"/>
  <c r="AD3999" i="3"/>
  <c r="AD4000" i="3"/>
  <c r="AD4001" i="3"/>
  <c r="AD4002" i="3"/>
  <c r="AD4003" i="3"/>
  <c r="AD4004" i="3"/>
  <c r="AD4005" i="3"/>
  <c r="AD4006" i="3"/>
  <c r="AD4007" i="3"/>
  <c r="AD4008" i="3"/>
  <c r="AD4009" i="3"/>
  <c r="AD4010" i="3"/>
  <c r="AD4011" i="3"/>
  <c r="AD4012" i="3"/>
  <c r="AD4013" i="3"/>
  <c r="AD4014" i="3"/>
  <c r="AD4015" i="3"/>
  <c r="AD4016" i="3"/>
  <c r="AD4017" i="3"/>
  <c r="AD4018" i="3"/>
  <c r="AD4019" i="3"/>
  <c r="AD4020" i="3"/>
  <c r="AD4021" i="3"/>
  <c r="AD4022" i="3"/>
  <c r="AD4023" i="3"/>
  <c r="AD4024" i="3"/>
  <c r="AD4025" i="3"/>
  <c r="AD4026" i="3"/>
  <c r="AD4027" i="3"/>
  <c r="AD4028" i="3"/>
  <c r="AD4029" i="3"/>
  <c r="AD4030" i="3"/>
  <c r="AD4031" i="3"/>
  <c r="AD4032" i="3"/>
  <c r="AD4033" i="3"/>
  <c r="AD4034" i="3"/>
  <c r="AD4035" i="3"/>
  <c r="AD4036" i="3"/>
  <c r="AD4037" i="3"/>
  <c r="AD4038" i="3"/>
  <c r="AD4039" i="3"/>
  <c r="AD4040" i="3"/>
  <c r="AD4041" i="3"/>
  <c r="AD4042" i="3"/>
  <c r="AD4043" i="3"/>
  <c r="AD4044" i="3"/>
  <c r="AD4045" i="3"/>
  <c r="AD4046" i="3"/>
  <c r="AD4047" i="3"/>
  <c r="AD4048" i="3"/>
  <c r="AD4049" i="3"/>
  <c r="AD4050" i="3"/>
  <c r="AD4051" i="3"/>
  <c r="AD4052" i="3"/>
  <c r="AD4053" i="3"/>
  <c r="AD4054" i="3"/>
  <c r="AD4055" i="3"/>
  <c r="AD4056" i="3"/>
  <c r="AD4057" i="3"/>
  <c r="AD4058" i="3"/>
  <c r="AD4059" i="3"/>
  <c r="AD4060" i="3"/>
  <c r="AD4061" i="3"/>
  <c r="AD4062" i="3"/>
  <c r="AD4063" i="3"/>
  <c r="AD4064" i="3"/>
  <c r="AD4065" i="3"/>
  <c r="AD4066" i="3"/>
  <c r="AD4067" i="3"/>
  <c r="AD4068" i="3"/>
  <c r="AD4069" i="3"/>
  <c r="AD4070" i="3"/>
  <c r="AD4071" i="3"/>
  <c r="AD4072" i="3"/>
  <c r="AD4073" i="3"/>
  <c r="AD4074" i="3"/>
  <c r="AD4075" i="3"/>
  <c r="AD4076" i="3"/>
  <c r="AD4077" i="3"/>
  <c r="AD4078" i="3"/>
  <c r="AD4079" i="3"/>
  <c r="AD4080" i="3"/>
  <c r="AD4081" i="3"/>
  <c r="AD4082" i="3"/>
  <c r="AD4083" i="3"/>
  <c r="AD4084" i="3"/>
  <c r="AD4085" i="3"/>
  <c r="AD4086" i="3"/>
  <c r="AD4087" i="3"/>
  <c r="AD4088" i="3"/>
  <c r="AD4089" i="3"/>
  <c r="AD4090" i="3"/>
  <c r="AD4091" i="3"/>
  <c r="AD4092" i="3"/>
  <c r="AD4093" i="3"/>
  <c r="AD4094" i="3"/>
  <c r="AD4095" i="3"/>
  <c r="AD4096" i="3"/>
  <c r="AD4097" i="3"/>
  <c r="AD4098" i="3"/>
  <c r="AD4099" i="3"/>
  <c r="AD4100" i="3"/>
  <c r="AD4101" i="3"/>
  <c r="AD4102" i="3"/>
  <c r="AD4103" i="3"/>
  <c r="AD4104" i="3"/>
  <c r="AD4105" i="3"/>
  <c r="AD4106" i="3"/>
  <c r="AD4107" i="3"/>
  <c r="AD4108" i="3"/>
  <c r="AD4109" i="3"/>
  <c r="AD4110" i="3"/>
  <c r="AD4111" i="3"/>
  <c r="AD4112" i="3"/>
  <c r="AD4113" i="3"/>
  <c r="AD4114" i="3"/>
  <c r="AD4115" i="3"/>
  <c r="AD4116" i="3"/>
  <c r="AD4117" i="3"/>
  <c r="AD4118" i="3"/>
  <c r="AD4119" i="3"/>
  <c r="AD4120" i="3"/>
  <c r="AD4121" i="3"/>
  <c r="AD4122" i="3"/>
  <c r="AD4123" i="3"/>
  <c r="AD4124" i="3"/>
  <c r="AD4125" i="3"/>
  <c r="AD4126" i="3"/>
  <c r="AD4127" i="3"/>
  <c r="AD4128" i="3"/>
  <c r="AD4129" i="3"/>
  <c r="AD4130" i="3"/>
  <c r="AD4131" i="3"/>
  <c r="AD4132" i="3"/>
  <c r="AD4133" i="3"/>
  <c r="AD4134" i="3"/>
  <c r="AD4135" i="3"/>
  <c r="AD4136" i="3"/>
  <c r="AD4137" i="3"/>
  <c r="AD4138" i="3"/>
  <c r="AD4139" i="3"/>
  <c r="AD4140" i="3"/>
  <c r="AD4141" i="3"/>
  <c r="AD4142" i="3"/>
  <c r="AD4143" i="3"/>
  <c r="AD4144" i="3"/>
  <c r="AD4145" i="3"/>
  <c r="AD4146" i="3"/>
  <c r="AD4147" i="3"/>
  <c r="AD4148" i="3"/>
  <c r="AD4149" i="3"/>
  <c r="AD4150" i="3"/>
  <c r="AD4151" i="3"/>
  <c r="AD4152" i="3"/>
  <c r="AD4153" i="3"/>
  <c r="AD4154" i="3"/>
  <c r="AD4155" i="3"/>
  <c r="AD4156" i="3"/>
  <c r="AD4157" i="3"/>
  <c r="AD4158" i="3"/>
  <c r="AD4159" i="3"/>
  <c r="AD4160" i="3"/>
  <c r="AD4161" i="3"/>
  <c r="AD4162" i="3"/>
  <c r="AD4163" i="3"/>
  <c r="AD4164" i="3"/>
  <c r="AD4165" i="3"/>
  <c r="AD4166" i="3"/>
  <c r="AD4167" i="3"/>
  <c r="AD4168" i="3"/>
  <c r="AD4169" i="3"/>
  <c r="AD4170" i="3"/>
  <c r="AD4171" i="3"/>
  <c r="AD4172" i="3"/>
  <c r="AD4173" i="3"/>
  <c r="AD4174" i="3"/>
  <c r="AD4175" i="3"/>
  <c r="AD4176" i="3"/>
  <c r="AD4177" i="3"/>
  <c r="AD4178" i="3"/>
  <c r="AD4179" i="3"/>
  <c r="AD4180" i="3"/>
  <c r="AD4181" i="3"/>
  <c r="AD4182" i="3"/>
  <c r="AD4183" i="3"/>
  <c r="AD4184" i="3"/>
  <c r="AD4185" i="3"/>
  <c r="AD4186" i="3"/>
  <c r="AD4187" i="3"/>
  <c r="AD4188" i="3"/>
  <c r="AD4189" i="3"/>
  <c r="AD4190" i="3"/>
  <c r="AD4191" i="3"/>
  <c r="AD4192" i="3"/>
  <c r="AD4193" i="3"/>
  <c r="AD4194" i="3"/>
  <c r="AD4195" i="3"/>
  <c r="AD4196" i="3"/>
  <c r="AD4197" i="3"/>
  <c r="AD4198" i="3"/>
  <c r="AD4199" i="3"/>
  <c r="AD4200" i="3"/>
  <c r="AD4201" i="3"/>
  <c r="AD4202" i="3"/>
  <c r="AD4203" i="3"/>
  <c r="AD4204" i="3"/>
  <c r="AD4205" i="3"/>
  <c r="AD4206" i="3"/>
  <c r="AD4207" i="3"/>
  <c r="AD4208" i="3"/>
  <c r="AD4209" i="3"/>
  <c r="AD4210" i="3"/>
  <c r="AD4211" i="3"/>
  <c r="AD4212" i="3"/>
  <c r="AD4213" i="3"/>
  <c r="AD4214" i="3"/>
  <c r="AD4215" i="3"/>
  <c r="AD4216" i="3"/>
  <c r="AD4217" i="3"/>
  <c r="AD4218" i="3"/>
  <c r="AD4219" i="3"/>
  <c r="AD4220" i="3"/>
  <c r="AD4221" i="3"/>
  <c r="AD4222" i="3"/>
  <c r="AD4223" i="3"/>
  <c r="AD4224" i="3"/>
  <c r="AD4225" i="3"/>
  <c r="AD4226" i="3"/>
  <c r="AD4227" i="3"/>
  <c r="AD4228" i="3"/>
  <c r="AD4229" i="3"/>
  <c r="AD4230" i="3"/>
  <c r="AD4231" i="3"/>
  <c r="AD4232" i="3"/>
  <c r="AD4233" i="3"/>
  <c r="AD4234" i="3"/>
  <c r="AD4235" i="3"/>
  <c r="AD4236" i="3"/>
  <c r="AD4237" i="3"/>
  <c r="AD4238" i="3"/>
  <c r="AD4239" i="3"/>
  <c r="AD4240" i="3"/>
  <c r="AD4241" i="3"/>
  <c r="AD4242" i="3"/>
  <c r="AD4243" i="3"/>
  <c r="AD4244" i="3"/>
  <c r="AD4245" i="3"/>
  <c r="AD4246" i="3"/>
  <c r="AD4247" i="3"/>
  <c r="AD4248" i="3"/>
  <c r="AD4249" i="3"/>
  <c r="AD4250" i="3"/>
  <c r="AD4251" i="3"/>
  <c r="AD4252" i="3"/>
  <c r="AD4253" i="3"/>
  <c r="AD4254" i="3"/>
  <c r="AD4255" i="3"/>
  <c r="AD4256" i="3"/>
  <c r="AD4257" i="3"/>
  <c r="AD4258" i="3"/>
  <c r="AD4259" i="3"/>
  <c r="AD4260" i="3"/>
  <c r="AD4261" i="3"/>
  <c r="AD4262" i="3"/>
  <c r="AD4263" i="3"/>
  <c r="AD4264" i="3"/>
  <c r="AD4265" i="3"/>
  <c r="AD4266" i="3"/>
  <c r="AD4267" i="3"/>
  <c r="AD4268" i="3"/>
  <c r="AD4269" i="3"/>
  <c r="AD4270" i="3"/>
  <c r="AD4271" i="3"/>
  <c r="AD4272" i="3"/>
  <c r="AD4273" i="3"/>
  <c r="AD4274" i="3"/>
  <c r="AD4275" i="3"/>
  <c r="AD4276" i="3"/>
  <c r="AD4277" i="3"/>
  <c r="AD4278" i="3"/>
  <c r="AD4279" i="3"/>
  <c r="AD4280" i="3"/>
  <c r="AD4281" i="3"/>
  <c r="AD4282" i="3"/>
  <c r="AD4283" i="3"/>
  <c r="AD4284" i="3"/>
  <c r="AD4285" i="3"/>
  <c r="AD4286" i="3"/>
  <c r="AD4287" i="3"/>
  <c r="AD4288" i="3"/>
  <c r="AD4289" i="3"/>
  <c r="AD4290" i="3"/>
  <c r="AD4291" i="3"/>
  <c r="AD4292" i="3"/>
  <c r="AD4293" i="3"/>
  <c r="AD4294" i="3"/>
  <c r="AD4295" i="3"/>
  <c r="AD4296" i="3"/>
  <c r="AD4297" i="3"/>
  <c r="AD4298" i="3"/>
  <c r="AD4299" i="3"/>
  <c r="AD4300" i="3"/>
  <c r="AD4301" i="3"/>
  <c r="AD4302" i="3"/>
  <c r="AD4303" i="3"/>
  <c r="AD4304" i="3"/>
  <c r="AD4305" i="3"/>
  <c r="AD4306" i="3"/>
  <c r="AD4307" i="3"/>
  <c r="AD4308" i="3"/>
  <c r="AD4309" i="3"/>
  <c r="AD4310" i="3"/>
  <c r="AD4311" i="3"/>
  <c r="AD4312" i="3"/>
  <c r="AD4313" i="3"/>
  <c r="AD4314" i="3"/>
  <c r="AD4315" i="3"/>
  <c r="AD4316" i="3"/>
  <c r="AD4317" i="3"/>
  <c r="AD4318" i="3"/>
  <c r="AD4319" i="3"/>
  <c r="AD4320" i="3"/>
  <c r="AD4321" i="3"/>
  <c r="AD4322" i="3"/>
  <c r="AD4323" i="3"/>
  <c r="AD4324" i="3"/>
  <c r="AD4325" i="3"/>
  <c r="AD4326" i="3"/>
  <c r="AD4327" i="3"/>
  <c r="AD4328" i="3"/>
  <c r="AD4329" i="3"/>
  <c r="AD4330" i="3"/>
  <c r="AD4331" i="3"/>
  <c r="AD4332" i="3"/>
  <c r="AD4333" i="3"/>
  <c r="AD4334" i="3"/>
  <c r="AD4335" i="3"/>
  <c r="AD4336" i="3"/>
  <c r="AD4337" i="3"/>
  <c r="AD4338" i="3"/>
  <c r="AD4339" i="3"/>
  <c r="AD4340" i="3"/>
  <c r="AD4341" i="3"/>
  <c r="AD4342" i="3"/>
  <c r="AD4343" i="3"/>
  <c r="AD4344" i="3"/>
  <c r="AD4345" i="3"/>
  <c r="AD4346" i="3"/>
  <c r="AD4347" i="3"/>
  <c r="AD4348" i="3"/>
  <c r="AD4349" i="3"/>
  <c r="AD4350" i="3"/>
  <c r="AD4351" i="3"/>
  <c r="AD4352" i="3"/>
  <c r="AD4353" i="3"/>
  <c r="AD4354" i="3"/>
  <c r="AD4355" i="3"/>
  <c r="AD4356" i="3"/>
  <c r="AD4357" i="3"/>
  <c r="AD4358" i="3"/>
  <c r="AD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D4396" i="3"/>
  <c r="AD4397" i="3"/>
  <c r="AD4398" i="3"/>
  <c r="AD4399" i="3"/>
  <c r="AD4400" i="3"/>
  <c r="AD4401" i="3"/>
  <c r="AD4402" i="3"/>
  <c r="AD4403" i="3"/>
  <c r="AD4404" i="3"/>
  <c r="AD4405" i="3"/>
  <c r="AD4406" i="3"/>
  <c r="AD4407" i="3"/>
  <c r="AD4408" i="3"/>
  <c r="AD4409" i="3"/>
  <c r="AD4410" i="3"/>
  <c r="AD4411" i="3"/>
  <c r="AD4412" i="3"/>
  <c r="AD4413" i="3"/>
  <c r="AD4414" i="3"/>
  <c r="AD4415" i="3"/>
  <c r="AD4416" i="3"/>
  <c r="AD4417" i="3"/>
  <c r="AD4418" i="3"/>
  <c r="AD4419" i="3"/>
  <c r="AD4420" i="3"/>
  <c r="AD4421" i="3"/>
  <c r="AD4422" i="3"/>
  <c r="AD4423" i="3"/>
  <c r="AD4424" i="3"/>
  <c r="AD4425" i="3"/>
  <c r="AD4426" i="3"/>
  <c r="AD4427" i="3"/>
  <c r="AD4428" i="3"/>
  <c r="AD4429" i="3"/>
  <c r="AD4430" i="3"/>
  <c r="AD4431" i="3"/>
  <c r="AD4432" i="3"/>
  <c r="AD4433" i="3"/>
  <c r="AD4434" i="3"/>
  <c r="AD4435" i="3"/>
  <c r="AD4436" i="3"/>
  <c r="AD4437" i="3"/>
  <c r="AD4438" i="3"/>
  <c r="AD4439" i="3"/>
  <c r="AD4440" i="3"/>
  <c r="AD4441" i="3"/>
  <c r="AD4442" i="3"/>
  <c r="AD4443" i="3"/>
  <c r="AD4444" i="3"/>
  <c r="AD4445" i="3"/>
  <c r="AD4446" i="3"/>
  <c r="AD4447" i="3"/>
  <c r="AD4448" i="3"/>
  <c r="AD4449" i="3"/>
  <c r="AD4450" i="3"/>
  <c r="AD4451" i="3"/>
  <c r="AD4452" i="3"/>
  <c r="AD4453" i="3"/>
  <c r="AD4454" i="3"/>
  <c r="AD4455" i="3"/>
  <c r="AD4456" i="3"/>
  <c r="AD4457" i="3"/>
  <c r="AD4458" i="3"/>
  <c r="AD4459" i="3"/>
  <c r="AD4460" i="3"/>
  <c r="AD4461" i="3"/>
  <c r="AD4462" i="3"/>
  <c r="AD4463" i="3"/>
  <c r="AD4464" i="3"/>
  <c r="AD4465" i="3"/>
  <c r="AD4466" i="3"/>
  <c r="AD4467" i="3"/>
  <c r="AD4468" i="3"/>
  <c r="AD4469" i="3"/>
  <c r="AD4470" i="3"/>
  <c r="AD4471" i="3"/>
  <c r="AD4472" i="3"/>
  <c r="AD4473" i="3"/>
  <c r="AD4474" i="3"/>
  <c r="AD4475" i="3"/>
  <c r="AD4476" i="3"/>
  <c r="AD4477" i="3"/>
  <c r="AD4478" i="3"/>
  <c r="AD4479" i="3"/>
  <c r="AD4480" i="3"/>
  <c r="AD4481" i="3"/>
  <c r="AD4482" i="3"/>
  <c r="AD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D4505" i="3"/>
  <c r="AD4506" i="3"/>
  <c r="AD4507" i="3"/>
  <c r="AD4508" i="3"/>
  <c r="AD4509" i="3"/>
  <c r="AD4510" i="3"/>
  <c r="AD4511" i="3"/>
  <c r="AD4512" i="3"/>
  <c r="AD4513" i="3"/>
  <c r="AD4514" i="3"/>
  <c r="AD4515" i="3"/>
  <c r="AD4516" i="3"/>
  <c r="AD4517" i="3"/>
  <c r="AD4518" i="3"/>
  <c r="AD4519" i="3"/>
  <c r="AD4520" i="3"/>
  <c r="AD4521" i="3"/>
  <c r="AD4522" i="3"/>
  <c r="AD4523" i="3"/>
  <c r="AD4524" i="3"/>
  <c r="AD4525" i="3"/>
  <c r="AD4526" i="3"/>
  <c r="AD4527" i="3"/>
  <c r="AD4528" i="3"/>
  <c r="AD4529" i="3"/>
  <c r="AD4530" i="3"/>
  <c r="AD4531" i="3"/>
  <c r="AD4532" i="3"/>
  <c r="AD4533" i="3"/>
  <c r="AD4534" i="3"/>
  <c r="AD4535" i="3"/>
  <c r="AD4536" i="3"/>
  <c r="AD4537" i="3"/>
  <c r="AD4538" i="3"/>
  <c r="AD4539" i="3"/>
  <c r="AD4540" i="3"/>
  <c r="AD4541" i="3"/>
  <c r="AD4542" i="3"/>
  <c r="AD4543" i="3"/>
  <c r="AD4544" i="3"/>
  <c r="AD4545" i="3"/>
  <c r="AD4546" i="3"/>
  <c r="AD4547" i="3"/>
  <c r="AD4548" i="3"/>
  <c r="AD4549" i="3"/>
  <c r="AD4550" i="3"/>
  <c r="AD4551" i="3"/>
  <c r="AD4552" i="3"/>
  <c r="AD4553" i="3"/>
  <c r="AD4554" i="3"/>
  <c r="AD4555" i="3"/>
  <c r="AD4556" i="3"/>
  <c r="AD4557" i="3"/>
  <c r="AD4558" i="3"/>
  <c r="AD4559" i="3"/>
  <c r="AD4560" i="3"/>
  <c r="AD4561" i="3"/>
  <c r="AD4562" i="3"/>
  <c r="AD4563" i="3"/>
  <c r="AD4564" i="3"/>
  <c r="AD4565" i="3"/>
  <c r="AD4566" i="3"/>
  <c r="AD4567" i="3"/>
  <c r="AD4568" i="3"/>
  <c r="AD4569" i="3"/>
  <c r="AD4570" i="3"/>
  <c r="AD4571" i="3"/>
  <c r="AD4572" i="3"/>
  <c r="AD4573" i="3"/>
  <c r="AD4574" i="3"/>
  <c r="AD4575" i="3"/>
  <c r="AD4576" i="3"/>
  <c r="AD4577" i="3"/>
  <c r="AD4578" i="3"/>
  <c r="AD4579" i="3"/>
  <c r="AD4580" i="3"/>
  <c r="AD4581" i="3"/>
  <c r="AD4582" i="3"/>
  <c r="AD4583" i="3"/>
  <c r="AD4584" i="3"/>
  <c r="AD4585" i="3"/>
  <c r="AD4586" i="3"/>
  <c r="AD4587" i="3"/>
  <c r="AD4588" i="3"/>
  <c r="AD4589" i="3"/>
  <c r="AD4590" i="3"/>
  <c r="AD4591" i="3"/>
  <c r="AD4592" i="3"/>
  <c r="AD4593" i="3"/>
  <c r="AD4594" i="3"/>
  <c r="AD4595" i="3"/>
  <c r="AD4596" i="3"/>
  <c r="AD4597" i="3"/>
  <c r="AD4598" i="3"/>
  <c r="AD4599" i="3"/>
  <c r="AD4600" i="3"/>
  <c r="AD4601" i="3"/>
  <c r="AD4602" i="3"/>
  <c r="AD4603" i="3"/>
  <c r="AD4604" i="3"/>
  <c r="AD4605" i="3"/>
  <c r="AD4606" i="3"/>
  <c r="AD4607" i="3"/>
  <c r="AD4608" i="3"/>
  <c r="AD4609" i="3"/>
  <c r="AD4610" i="3"/>
  <c r="AD4611" i="3"/>
  <c r="AD4612" i="3"/>
  <c r="AD4613" i="3"/>
  <c r="AD4614" i="3"/>
  <c r="AD4615" i="3"/>
  <c r="AD4616" i="3"/>
  <c r="AD4617" i="3"/>
  <c r="AD4618" i="3"/>
  <c r="AD4619" i="3"/>
  <c r="AD4620" i="3"/>
  <c r="AD4621" i="3"/>
  <c r="AD4622" i="3"/>
  <c r="AD4623" i="3"/>
  <c r="AD4624" i="3"/>
  <c r="AD4625" i="3"/>
  <c r="AD4626" i="3"/>
  <c r="AD4627" i="3"/>
  <c r="AD4628" i="3"/>
  <c r="AD4629" i="3"/>
  <c r="AD4630" i="3"/>
  <c r="AD4631" i="3"/>
  <c r="AD4632" i="3"/>
  <c r="AD4633" i="3"/>
  <c r="AD4634" i="3"/>
  <c r="AD4635" i="3"/>
  <c r="AD4636" i="3"/>
  <c r="AD4637" i="3"/>
  <c r="AD4638" i="3"/>
  <c r="AD4639" i="3"/>
  <c r="AD4640" i="3"/>
  <c r="AD4641" i="3"/>
  <c r="AD4642" i="3"/>
  <c r="AD4643" i="3"/>
  <c r="AD4644" i="3"/>
  <c r="AD4645" i="3"/>
  <c r="AD4646" i="3"/>
  <c r="AD4647" i="3"/>
  <c r="AD4648" i="3"/>
  <c r="AD4649" i="3"/>
  <c r="AD4650" i="3"/>
  <c r="AD4651" i="3"/>
  <c r="AD4652" i="3"/>
  <c r="AD4653" i="3"/>
  <c r="AD4654" i="3"/>
  <c r="AD4655" i="3"/>
  <c r="AD4656" i="3"/>
  <c r="AD4657" i="3"/>
  <c r="AD4658" i="3"/>
  <c r="AD4659" i="3"/>
  <c r="AD4660" i="3"/>
  <c r="AD4661" i="3"/>
  <c r="AD4662" i="3"/>
  <c r="AD4663" i="3"/>
  <c r="AD4664" i="3"/>
  <c r="AD4665" i="3"/>
  <c r="AD4666" i="3"/>
  <c r="AD4667" i="3"/>
  <c r="AD4668" i="3"/>
  <c r="AD4669" i="3"/>
  <c r="AD4670" i="3"/>
  <c r="AD4671" i="3"/>
  <c r="AD4672" i="3"/>
  <c r="AD4673" i="3"/>
  <c r="AD4674" i="3"/>
  <c r="AD4675" i="3"/>
  <c r="AD4676" i="3"/>
  <c r="AD4677" i="3"/>
  <c r="AD4678" i="3"/>
  <c r="AD4679" i="3"/>
  <c r="AD4680" i="3"/>
  <c r="AD4681" i="3"/>
  <c r="AD4682" i="3"/>
  <c r="AD4683" i="3"/>
  <c r="AD4684" i="3"/>
  <c r="AD4685" i="3"/>
  <c r="AD4686" i="3"/>
  <c r="AD4687" i="3"/>
  <c r="AD4688" i="3"/>
  <c r="AD4689" i="3"/>
  <c r="AD4690" i="3"/>
  <c r="AD4691" i="3"/>
  <c r="AD4692" i="3"/>
  <c r="AD4693" i="3"/>
  <c r="AD4694" i="3"/>
  <c r="AD4695" i="3"/>
  <c r="AD4696" i="3"/>
  <c r="AD4697" i="3"/>
  <c r="AD4698" i="3"/>
  <c r="AD4699" i="3"/>
  <c r="AD4700" i="3"/>
  <c r="AD4701" i="3"/>
  <c r="AD4702" i="3"/>
  <c r="AD4703" i="3"/>
  <c r="AD4704" i="3"/>
  <c r="AD4705" i="3"/>
  <c r="AD4706" i="3"/>
  <c r="AD4707" i="3"/>
  <c r="AD4708" i="3"/>
  <c r="AD4709" i="3"/>
  <c r="AD4710" i="3"/>
  <c r="AD4711" i="3"/>
  <c r="AD4712" i="3"/>
  <c r="AD4713" i="3"/>
  <c r="AD4714" i="3"/>
  <c r="AD4715" i="3"/>
  <c r="AD4716" i="3"/>
  <c r="AD4717" i="3"/>
  <c r="AD4718" i="3"/>
  <c r="AD4719" i="3"/>
  <c r="AD4720" i="3"/>
  <c r="AD4721" i="3"/>
  <c r="AD4722" i="3"/>
  <c r="AD4723" i="3"/>
  <c r="AD4724" i="3"/>
  <c r="AD4725" i="3"/>
  <c r="AD4726" i="3"/>
  <c r="AD4727" i="3"/>
  <c r="AD4728" i="3"/>
  <c r="AD4729" i="3"/>
  <c r="AD4730" i="3"/>
  <c r="AD4731" i="3"/>
  <c r="AD4732" i="3"/>
  <c r="AD4733" i="3"/>
  <c r="AD4734" i="3"/>
  <c r="AD4735" i="3"/>
  <c r="AD4736" i="3"/>
  <c r="AD4737" i="3"/>
  <c r="AD4738" i="3"/>
  <c r="AD4739" i="3"/>
  <c r="AD4740" i="3"/>
  <c r="AD4741" i="3"/>
  <c r="AD4742" i="3"/>
  <c r="AD4743" i="3"/>
  <c r="AD4744" i="3"/>
  <c r="AD4745" i="3"/>
  <c r="AD4746" i="3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D4762" i="3"/>
  <c r="AD4763" i="3"/>
  <c r="AD4764" i="3"/>
  <c r="AD4765" i="3"/>
  <c r="AD4766" i="3"/>
  <c r="AD4767" i="3"/>
  <c r="AD4768" i="3"/>
  <c r="AD4769" i="3"/>
  <c r="AD4770" i="3"/>
  <c r="AD4771" i="3"/>
  <c r="AD4772" i="3"/>
  <c r="AD4773" i="3"/>
  <c r="AD4774" i="3"/>
  <c r="AD4775" i="3"/>
  <c r="AD4776" i="3"/>
  <c r="AD4777" i="3"/>
  <c r="AD4778" i="3"/>
  <c r="AD4779" i="3"/>
  <c r="AD4780" i="3"/>
  <c r="AD4781" i="3"/>
  <c r="AD4782" i="3"/>
  <c r="AD4783" i="3"/>
  <c r="AD4784" i="3"/>
  <c r="AD4785" i="3"/>
  <c r="AD4786" i="3"/>
  <c r="AD4787" i="3"/>
  <c r="AD4788" i="3"/>
  <c r="AD4789" i="3"/>
  <c r="AD4790" i="3"/>
  <c r="AD4791" i="3"/>
  <c r="AD4792" i="3"/>
  <c r="AD4793" i="3"/>
  <c r="AD4794" i="3"/>
  <c r="AD2" i="3"/>
  <c r="AC3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C3035" i="3"/>
  <c r="AC3036" i="3"/>
  <c r="AC3037" i="3"/>
  <c r="AC3038" i="3"/>
  <c r="AC3039" i="3"/>
  <c r="AC3040" i="3"/>
  <c r="AC3041" i="3"/>
  <c r="AC3042" i="3"/>
  <c r="AC3043" i="3"/>
  <c r="AC3044" i="3"/>
  <c r="AC3045" i="3"/>
  <c r="AC3046" i="3"/>
  <c r="AC3047" i="3"/>
  <c r="AC3048" i="3"/>
  <c r="AC3049" i="3"/>
  <c r="AC3050" i="3"/>
  <c r="AC3051" i="3"/>
  <c r="AC3052" i="3"/>
  <c r="AC3053" i="3"/>
  <c r="AC3054" i="3"/>
  <c r="AC3055" i="3"/>
  <c r="AC3056" i="3"/>
  <c r="AC3057" i="3"/>
  <c r="AC3058" i="3"/>
  <c r="AC3059" i="3"/>
  <c r="AC3060" i="3"/>
  <c r="AC3061" i="3"/>
  <c r="AC3062" i="3"/>
  <c r="AC3063" i="3"/>
  <c r="AC3064" i="3"/>
  <c r="AC3065" i="3"/>
  <c r="AC3066" i="3"/>
  <c r="AC3067" i="3"/>
  <c r="AC3068" i="3"/>
  <c r="AC3069" i="3"/>
  <c r="AC3070" i="3"/>
  <c r="AC3071" i="3"/>
  <c r="AC3072" i="3"/>
  <c r="AC3073" i="3"/>
  <c r="AC3074" i="3"/>
  <c r="AC3075" i="3"/>
  <c r="AC3076" i="3"/>
  <c r="AC3077" i="3"/>
  <c r="AC3078" i="3"/>
  <c r="AC3079" i="3"/>
  <c r="AC3080" i="3"/>
  <c r="AC3081" i="3"/>
  <c r="AC3082" i="3"/>
  <c r="AC3083" i="3"/>
  <c r="AC3084" i="3"/>
  <c r="AC3085" i="3"/>
  <c r="AC3086" i="3"/>
  <c r="AC3087" i="3"/>
  <c r="AC3088" i="3"/>
  <c r="AC3089" i="3"/>
  <c r="AC3090" i="3"/>
  <c r="AC3091" i="3"/>
  <c r="AC3092" i="3"/>
  <c r="AC3093" i="3"/>
  <c r="AC3094" i="3"/>
  <c r="AC3095" i="3"/>
  <c r="AC3096" i="3"/>
  <c r="AC3097" i="3"/>
  <c r="AC3098" i="3"/>
  <c r="AC3099" i="3"/>
  <c r="AC3100" i="3"/>
  <c r="AC3101" i="3"/>
  <c r="AC3102" i="3"/>
  <c r="AC3103" i="3"/>
  <c r="AC3104" i="3"/>
  <c r="AC3105" i="3"/>
  <c r="AC3106" i="3"/>
  <c r="AC3107" i="3"/>
  <c r="AC3108" i="3"/>
  <c r="AC3109" i="3"/>
  <c r="AC3110" i="3"/>
  <c r="AC3111" i="3"/>
  <c r="AC3112" i="3"/>
  <c r="AC3113" i="3"/>
  <c r="AC3114" i="3"/>
  <c r="AC3115" i="3"/>
  <c r="AC3116" i="3"/>
  <c r="AC3117" i="3"/>
  <c r="AC3118" i="3"/>
  <c r="AC3119" i="3"/>
  <c r="AC3120" i="3"/>
  <c r="AC3121" i="3"/>
  <c r="AC3122" i="3"/>
  <c r="AC3123" i="3"/>
  <c r="AC3124" i="3"/>
  <c r="AC3125" i="3"/>
  <c r="AC3126" i="3"/>
  <c r="AC3127" i="3"/>
  <c r="AC3128" i="3"/>
  <c r="AC3129" i="3"/>
  <c r="AC3130" i="3"/>
  <c r="AC3131" i="3"/>
  <c r="AC3132" i="3"/>
  <c r="AC3133" i="3"/>
  <c r="AC3134" i="3"/>
  <c r="AC3135" i="3"/>
  <c r="AC3136" i="3"/>
  <c r="AC3137" i="3"/>
  <c r="AC3138" i="3"/>
  <c r="AC3139" i="3"/>
  <c r="AC3140" i="3"/>
  <c r="AC3141" i="3"/>
  <c r="AC3142" i="3"/>
  <c r="AC3143" i="3"/>
  <c r="AC3144" i="3"/>
  <c r="AC3145" i="3"/>
  <c r="AC3146" i="3"/>
  <c r="AC3147" i="3"/>
  <c r="AC3148" i="3"/>
  <c r="AC3149" i="3"/>
  <c r="AC3150" i="3"/>
  <c r="AC3151" i="3"/>
  <c r="AC3152" i="3"/>
  <c r="AC3153" i="3"/>
  <c r="AC3154" i="3"/>
  <c r="AC3155" i="3"/>
  <c r="AC3156" i="3"/>
  <c r="AC3157" i="3"/>
  <c r="AC3158" i="3"/>
  <c r="AC3159" i="3"/>
  <c r="AC3160" i="3"/>
  <c r="AC3161" i="3"/>
  <c r="AC3162" i="3"/>
  <c r="AC3163" i="3"/>
  <c r="AC3164" i="3"/>
  <c r="AC3165" i="3"/>
  <c r="AC3166" i="3"/>
  <c r="AC3167" i="3"/>
  <c r="AC3168" i="3"/>
  <c r="AC3169" i="3"/>
  <c r="AC3170" i="3"/>
  <c r="AC3171" i="3"/>
  <c r="AC3172" i="3"/>
  <c r="AC3173" i="3"/>
  <c r="AC3174" i="3"/>
  <c r="AC3175" i="3"/>
  <c r="AC3176" i="3"/>
  <c r="AC3177" i="3"/>
  <c r="AC3178" i="3"/>
  <c r="AC3179" i="3"/>
  <c r="AC3180" i="3"/>
  <c r="AC3181" i="3"/>
  <c r="AC3182" i="3"/>
  <c r="AC3183" i="3"/>
  <c r="AC3184" i="3"/>
  <c r="AC3185" i="3"/>
  <c r="AC3186" i="3"/>
  <c r="AC3187" i="3"/>
  <c r="AC3188" i="3"/>
  <c r="AC3189" i="3"/>
  <c r="AC3190" i="3"/>
  <c r="AC3191" i="3"/>
  <c r="AC3192" i="3"/>
  <c r="AC3193" i="3"/>
  <c r="AC3194" i="3"/>
  <c r="AC3195" i="3"/>
  <c r="AC3196" i="3"/>
  <c r="AC3197" i="3"/>
  <c r="AC3198" i="3"/>
  <c r="AC3199" i="3"/>
  <c r="AC3200" i="3"/>
  <c r="AC3201" i="3"/>
  <c r="AC3202" i="3"/>
  <c r="AC3203" i="3"/>
  <c r="AC3204" i="3"/>
  <c r="AC3205" i="3"/>
  <c r="AC3206" i="3"/>
  <c r="AC3207" i="3"/>
  <c r="AC3208" i="3"/>
  <c r="AC3209" i="3"/>
  <c r="AC3210" i="3"/>
  <c r="AC3211" i="3"/>
  <c r="AC3212" i="3"/>
  <c r="AC3213" i="3"/>
  <c r="AC3214" i="3"/>
  <c r="AC3215" i="3"/>
  <c r="AC3216" i="3"/>
  <c r="AC3217" i="3"/>
  <c r="AC3218" i="3"/>
  <c r="AC3219" i="3"/>
  <c r="AC3220" i="3"/>
  <c r="AC3221" i="3"/>
  <c r="AC3222" i="3"/>
  <c r="AC3223" i="3"/>
  <c r="AC3224" i="3"/>
  <c r="AC3225" i="3"/>
  <c r="AC3226" i="3"/>
  <c r="AC3227" i="3"/>
  <c r="AC3228" i="3"/>
  <c r="AC3229" i="3"/>
  <c r="AC3230" i="3"/>
  <c r="AC3231" i="3"/>
  <c r="AC3232" i="3"/>
  <c r="AC3233" i="3"/>
  <c r="AC3234" i="3"/>
  <c r="AC3235" i="3"/>
  <c r="AC3236" i="3"/>
  <c r="AC3237" i="3"/>
  <c r="AC3238" i="3"/>
  <c r="AC3239" i="3"/>
  <c r="AC3240" i="3"/>
  <c r="AC3241" i="3"/>
  <c r="AC3242" i="3"/>
  <c r="AC3243" i="3"/>
  <c r="AC3244" i="3"/>
  <c r="AC3245" i="3"/>
  <c r="AC3246" i="3"/>
  <c r="AC3247" i="3"/>
  <c r="AC3248" i="3"/>
  <c r="AC3249" i="3"/>
  <c r="AC3250" i="3"/>
  <c r="AC3251" i="3"/>
  <c r="AC3252" i="3"/>
  <c r="AC3253" i="3"/>
  <c r="AC3254" i="3"/>
  <c r="AC3255" i="3"/>
  <c r="AC3256" i="3"/>
  <c r="AC3257" i="3"/>
  <c r="AC3258" i="3"/>
  <c r="AC3259" i="3"/>
  <c r="AC3260" i="3"/>
  <c r="AC3261" i="3"/>
  <c r="AC3262" i="3"/>
  <c r="AC3263" i="3"/>
  <c r="AC3264" i="3"/>
  <c r="AC3265" i="3"/>
  <c r="AC3266" i="3"/>
  <c r="AC3267" i="3"/>
  <c r="AC3268" i="3"/>
  <c r="AC3269" i="3"/>
  <c r="AC3270" i="3"/>
  <c r="AC3271" i="3"/>
  <c r="AC3272" i="3"/>
  <c r="AC3273" i="3"/>
  <c r="AC3274" i="3"/>
  <c r="AC3275" i="3"/>
  <c r="AC3276" i="3"/>
  <c r="AC3277" i="3"/>
  <c r="AC3278" i="3"/>
  <c r="AC3279" i="3"/>
  <c r="AC3280" i="3"/>
  <c r="AC3281" i="3"/>
  <c r="AC3282" i="3"/>
  <c r="AC3283" i="3"/>
  <c r="AC3284" i="3"/>
  <c r="AC3285" i="3"/>
  <c r="AC3286" i="3"/>
  <c r="AC3287" i="3"/>
  <c r="AC3288" i="3"/>
  <c r="AC3289" i="3"/>
  <c r="AC3290" i="3"/>
  <c r="AC3291" i="3"/>
  <c r="AC3292" i="3"/>
  <c r="AC3293" i="3"/>
  <c r="AC3294" i="3"/>
  <c r="AC3295" i="3"/>
  <c r="AC3296" i="3"/>
  <c r="AC3297" i="3"/>
  <c r="AC3298" i="3"/>
  <c r="AC3299" i="3"/>
  <c r="AC3300" i="3"/>
  <c r="AC3301" i="3"/>
  <c r="AC3302" i="3"/>
  <c r="AC3303" i="3"/>
  <c r="AC3304" i="3"/>
  <c r="AC3305" i="3"/>
  <c r="AC3306" i="3"/>
  <c r="AC3307" i="3"/>
  <c r="AC3308" i="3"/>
  <c r="AC3309" i="3"/>
  <c r="AC3310" i="3"/>
  <c r="AC3311" i="3"/>
  <c r="AC3312" i="3"/>
  <c r="AC3313" i="3"/>
  <c r="AC3314" i="3"/>
  <c r="AC3315" i="3"/>
  <c r="AC3316" i="3"/>
  <c r="AC3317" i="3"/>
  <c r="AC3318" i="3"/>
  <c r="AC3319" i="3"/>
  <c r="AC3320" i="3"/>
  <c r="AC3321" i="3"/>
  <c r="AC3322" i="3"/>
  <c r="AC3323" i="3"/>
  <c r="AC3324" i="3"/>
  <c r="AC3325" i="3"/>
  <c r="AC3326" i="3"/>
  <c r="AC3327" i="3"/>
  <c r="AC3328" i="3"/>
  <c r="AC3329" i="3"/>
  <c r="AC3330" i="3"/>
  <c r="AC3331" i="3"/>
  <c r="AC3332" i="3"/>
  <c r="AC3333" i="3"/>
  <c r="AC3334" i="3"/>
  <c r="AC3335" i="3"/>
  <c r="AC3336" i="3"/>
  <c r="AC3337" i="3"/>
  <c r="AC3338" i="3"/>
  <c r="AC3339" i="3"/>
  <c r="AC3340" i="3"/>
  <c r="AC3341" i="3"/>
  <c r="AC3342" i="3"/>
  <c r="AC3343" i="3"/>
  <c r="AC3344" i="3"/>
  <c r="AC3345" i="3"/>
  <c r="AC3346" i="3"/>
  <c r="AC3347" i="3"/>
  <c r="AC3348" i="3"/>
  <c r="AC3349" i="3"/>
  <c r="AC3350" i="3"/>
  <c r="AC3351" i="3"/>
  <c r="AC3352" i="3"/>
  <c r="AC3353" i="3"/>
  <c r="AC3354" i="3"/>
  <c r="AC3355" i="3"/>
  <c r="AC3356" i="3"/>
  <c r="AC3357" i="3"/>
  <c r="AC3358" i="3"/>
  <c r="AC3359" i="3"/>
  <c r="AC3360" i="3"/>
  <c r="AC3361" i="3"/>
  <c r="AC3362" i="3"/>
  <c r="AC3363" i="3"/>
  <c r="AC3364" i="3"/>
  <c r="AC3365" i="3"/>
  <c r="AC3366" i="3"/>
  <c r="AC3367" i="3"/>
  <c r="AC3368" i="3"/>
  <c r="AC3369" i="3"/>
  <c r="AC3370" i="3"/>
  <c r="AC3371" i="3"/>
  <c r="AC3372" i="3"/>
  <c r="AC3373" i="3"/>
  <c r="AC3374" i="3"/>
  <c r="AC3375" i="3"/>
  <c r="AC3376" i="3"/>
  <c r="AC3377" i="3"/>
  <c r="AC3378" i="3"/>
  <c r="AC3379" i="3"/>
  <c r="AC3380" i="3"/>
  <c r="AC3381" i="3"/>
  <c r="AC3382" i="3"/>
  <c r="AC3383" i="3"/>
  <c r="AC3384" i="3"/>
  <c r="AC3385" i="3"/>
  <c r="AC3386" i="3"/>
  <c r="AC3387" i="3"/>
  <c r="AC3388" i="3"/>
  <c r="AC3389" i="3"/>
  <c r="AC3390" i="3"/>
  <c r="AC3391" i="3"/>
  <c r="AC3392" i="3"/>
  <c r="AC3393" i="3"/>
  <c r="AC3394" i="3"/>
  <c r="AC3395" i="3"/>
  <c r="AC3396" i="3"/>
  <c r="AC3397" i="3"/>
  <c r="AC3398" i="3"/>
  <c r="AC3399" i="3"/>
  <c r="AC3400" i="3"/>
  <c r="AC3401" i="3"/>
  <c r="AC3402" i="3"/>
  <c r="AC3403" i="3"/>
  <c r="AC3404" i="3"/>
  <c r="AC3405" i="3"/>
  <c r="AC3406" i="3"/>
  <c r="AC3407" i="3"/>
  <c r="AC3408" i="3"/>
  <c r="AC3409" i="3"/>
  <c r="AC3410" i="3"/>
  <c r="AC3411" i="3"/>
  <c r="AC3412" i="3"/>
  <c r="AC3413" i="3"/>
  <c r="AC3414" i="3"/>
  <c r="AC3415" i="3"/>
  <c r="AC3416" i="3"/>
  <c r="AC3417" i="3"/>
  <c r="AC3418" i="3"/>
  <c r="AC3419" i="3"/>
  <c r="AC3420" i="3"/>
  <c r="AC3421" i="3"/>
  <c r="AC3422" i="3"/>
  <c r="AC3423" i="3"/>
  <c r="AC3424" i="3"/>
  <c r="AC3425" i="3"/>
  <c r="AC3426" i="3"/>
  <c r="AC3427" i="3"/>
  <c r="AC3428" i="3"/>
  <c r="AC3429" i="3"/>
  <c r="AC3430" i="3"/>
  <c r="AC3431" i="3"/>
  <c r="AC3432" i="3"/>
  <c r="AC3433" i="3"/>
  <c r="AC3434" i="3"/>
  <c r="AC3435" i="3"/>
  <c r="AC3436" i="3"/>
  <c r="AC3437" i="3"/>
  <c r="AC3438" i="3"/>
  <c r="AC3439" i="3"/>
  <c r="AC3440" i="3"/>
  <c r="AC3441" i="3"/>
  <c r="AC3442" i="3"/>
  <c r="AC3443" i="3"/>
  <c r="AC3444" i="3"/>
  <c r="AC3445" i="3"/>
  <c r="AC3446" i="3"/>
  <c r="AC3447" i="3"/>
  <c r="AC3448" i="3"/>
  <c r="AC3449" i="3"/>
  <c r="AC3450" i="3"/>
  <c r="AC3451" i="3"/>
  <c r="AC3452" i="3"/>
  <c r="AC3453" i="3"/>
  <c r="AC3454" i="3"/>
  <c r="AC3455" i="3"/>
  <c r="AC3456" i="3"/>
  <c r="AC3457" i="3"/>
  <c r="AC3458" i="3"/>
  <c r="AC3459" i="3"/>
  <c r="AC3460" i="3"/>
  <c r="AC3461" i="3"/>
  <c r="AC3462" i="3"/>
  <c r="AC3463" i="3"/>
  <c r="AC3464" i="3"/>
  <c r="AC3465" i="3"/>
  <c r="AC3466" i="3"/>
  <c r="AC3467" i="3"/>
  <c r="AC3468" i="3"/>
  <c r="AC3469" i="3"/>
  <c r="AC3470" i="3"/>
  <c r="AC3471" i="3"/>
  <c r="AC3472" i="3"/>
  <c r="AC3473" i="3"/>
  <c r="AC3474" i="3"/>
  <c r="AC3475" i="3"/>
  <c r="AC3476" i="3"/>
  <c r="AC3477" i="3"/>
  <c r="AC3478" i="3"/>
  <c r="AC3479" i="3"/>
  <c r="AC3480" i="3"/>
  <c r="AC3481" i="3"/>
  <c r="AC3482" i="3"/>
  <c r="AC3483" i="3"/>
  <c r="AC3484" i="3"/>
  <c r="AC3485" i="3"/>
  <c r="AC3486" i="3"/>
  <c r="AC3487" i="3"/>
  <c r="AC3488" i="3"/>
  <c r="AC3489" i="3"/>
  <c r="AC3490" i="3"/>
  <c r="AC3491" i="3"/>
  <c r="AC3492" i="3"/>
  <c r="AC3493" i="3"/>
  <c r="AC3494" i="3"/>
  <c r="AC3495" i="3"/>
  <c r="AC3496" i="3"/>
  <c r="AC3497" i="3"/>
  <c r="AC3498" i="3"/>
  <c r="AC3499" i="3"/>
  <c r="AC3500" i="3"/>
  <c r="AC3501" i="3"/>
  <c r="AC3502" i="3"/>
  <c r="AC3503" i="3"/>
  <c r="AC3504" i="3"/>
  <c r="AC3505" i="3"/>
  <c r="AC3506" i="3"/>
  <c r="AC3507" i="3"/>
  <c r="AC3508" i="3"/>
  <c r="AC3509" i="3"/>
  <c r="AC3510" i="3"/>
  <c r="AC3511" i="3"/>
  <c r="AC3512" i="3"/>
  <c r="AC3513" i="3"/>
  <c r="AC3514" i="3"/>
  <c r="AC3515" i="3"/>
  <c r="AC3516" i="3"/>
  <c r="AC3517" i="3"/>
  <c r="AC3518" i="3"/>
  <c r="AC3519" i="3"/>
  <c r="AC3520" i="3"/>
  <c r="AC3521" i="3"/>
  <c r="AC3522" i="3"/>
  <c r="AC3523" i="3"/>
  <c r="AC3524" i="3"/>
  <c r="AC3525" i="3"/>
  <c r="AC3526" i="3"/>
  <c r="AC3527" i="3"/>
  <c r="AC3528" i="3"/>
  <c r="AC3529" i="3"/>
  <c r="AC3530" i="3"/>
  <c r="AC3531" i="3"/>
  <c r="AC3532" i="3"/>
  <c r="AC3533" i="3"/>
  <c r="AC3534" i="3"/>
  <c r="AC3535" i="3"/>
  <c r="AC3536" i="3"/>
  <c r="AC3537" i="3"/>
  <c r="AC3538" i="3"/>
  <c r="AC3539" i="3"/>
  <c r="AC3540" i="3"/>
  <c r="AC3541" i="3"/>
  <c r="AC3542" i="3"/>
  <c r="AC3543" i="3"/>
  <c r="AC3544" i="3"/>
  <c r="AC3545" i="3"/>
  <c r="AC3546" i="3"/>
  <c r="AC3547" i="3"/>
  <c r="AC3548" i="3"/>
  <c r="AC3549" i="3"/>
  <c r="AC3550" i="3"/>
  <c r="AC3551" i="3"/>
  <c r="AC3552" i="3"/>
  <c r="AC3553" i="3"/>
  <c r="AC3554" i="3"/>
  <c r="AC3555" i="3"/>
  <c r="AC3556" i="3"/>
  <c r="AC3557" i="3"/>
  <c r="AC3558" i="3"/>
  <c r="AC3559" i="3"/>
  <c r="AC3560" i="3"/>
  <c r="AC3561" i="3"/>
  <c r="AC3562" i="3"/>
  <c r="AC3563" i="3"/>
  <c r="AC3564" i="3"/>
  <c r="AC3565" i="3"/>
  <c r="AC3566" i="3"/>
  <c r="AC3567" i="3"/>
  <c r="AC3568" i="3"/>
  <c r="AC3569" i="3"/>
  <c r="AC3570" i="3"/>
  <c r="AC3571" i="3"/>
  <c r="AC3572" i="3"/>
  <c r="AC3573" i="3"/>
  <c r="AC3574" i="3"/>
  <c r="AC3575" i="3"/>
  <c r="AC3576" i="3"/>
  <c r="AC3577" i="3"/>
  <c r="AC3578" i="3"/>
  <c r="AC3579" i="3"/>
  <c r="AC3580" i="3"/>
  <c r="AC3581" i="3"/>
  <c r="AC3582" i="3"/>
  <c r="AC3583" i="3"/>
  <c r="AC3584" i="3"/>
  <c r="AC3585" i="3"/>
  <c r="AC3586" i="3"/>
  <c r="AC3587" i="3"/>
  <c r="AC3588" i="3"/>
  <c r="AC3589" i="3"/>
  <c r="AC3590" i="3"/>
  <c r="AC3591" i="3"/>
  <c r="AC3592" i="3"/>
  <c r="AC3593" i="3"/>
  <c r="AC3594" i="3"/>
  <c r="AC3595" i="3"/>
  <c r="AC3596" i="3"/>
  <c r="AC3597" i="3"/>
  <c r="AC3598" i="3"/>
  <c r="AC3599" i="3"/>
  <c r="AC3600" i="3"/>
  <c r="AC3601" i="3"/>
  <c r="AC3602" i="3"/>
  <c r="AC3603" i="3"/>
  <c r="AC3604" i="3"/>
  <c r="AC3605" i="3"/>
  <c r="AC3606" i="3"/>
  <c r="AC3607" i="3"/>
  <c r="AC3608" i="3"/>
  <c r="AC3609" i="3"/>
  <c r="AC3610" i="3"/>
  <c r="AC3611" i="3"/>
  <c r="AC3612" i="3"/>
  <c r="AC3613" i="3"/>
  <c r="AC3614" i="3"/>
  <c r="AC3615" i="3"/>
  <c r="AC3616" i="3"/>
  <c r="AC3617" i="3"/>
  <c r="AC3618" i="3"/>
  <c r="AC3619" i="3"/>
  <c r="AC3620" i="3"/>
  <c r="AC3621" i="3"/>
  <c r="AC3622" i="3"/>
  <c r="AC3623" i="3"/>
  <c r="AC3624" i="3"/>
  <c r="AC3625" i="3"/>
  <c r="AC3626" i="3"/>
  <c r="AC3627" i="3"/>
  <c r="AC3628" i="3"/>
  <c r="AC3629" i="3"/>
  <c r="AC3630" i="3"/>
  <c r="AC3631" i="3"/>
  <c r="AC3632" i="3"/>
  <c r="AC3633" i="3"/>
  <c r="AC3634" i="3"/>
  <c r="AC3635" i="3"/>
  <c r="AC3636" i="3"/>
  <c r="AC3637" i="3"/>
  <c r="AC3638" i="3"/>
  <c r="AC3639" i="3"/>
  <c r="AC3640" i="3"/>
  <c r="AC3641" i="3"/>
  <c r="AC3642" i="3"/>
  <c r="AC3643" i="3"/>
  <c r="AC3644" i="3"/>
  <c r="AC3645" i="3"/>
  <c r="AC3646" i="3"/>
  <c r="AC3647" i="3"/>
  <c r="AC3648" i="3"/>
  <c r="AC3649" i="3"/>
  <c r="AC3650" i="3"/>
  <c r="AC3651" i="3"/>
  <c r="AC3652" i="3"/>
  <c r="AC3653" i="3"/>
  <c r="AC3654" i="3"/>
  <c r="AC3655" i="3"/>
  <c r="AC3656" i="3"/>
  <c r="AC3657" i="3"/>
  <c r="AC3658" i="3"/>
  <c r="AC3659" i="3"/>
  <c r="AC3660" i="3"/>
  <c r="AC3661" i="3"/>
  <c r="AC3662" i="3"/>
  <c r="AC3663" i="3"/>
  <c r="AC3664" i="3"/>
  <c r="AC3665" i="3"/>
  <c r="AC3666" i="3"/>
  <c r="AC3667" i="3"/>
  <c r="AC3668" i="3"/>
  <c r="AC3669" i="3"/>
  <c r="AC3670" i="3"/>
  <c r="AC3671" i="3"/>
  <c r="AC3672" i="3"/>
  <c r="AC3673" i="3"/>
  <c r="AC3674" i="3"/>
  <c r="AC3675" i="3"/>
  <c r="AC3676" i="3"/>
  <c r="AC3677" i="3"/>
  <c r="AC3678" i="3"/>
  <c r="AC3679" i="3"/>
  <c r="AC3680" i="3"/>
  <c r="AC3681" i="3"/>
  <c r="AC3682" i="3"/>
  <c r="AC3683" i="3"/>
  <c r="AC3684" i="3"/>
  <c r="AC3685" i="3"/>
  <c r="AC3686" i="3"/>
  <c r="AC3687" i="3"/>
  <c r="AC3688" i="3"/>
  <c r="AC3689" i="3"/>
  <c r="AC3690" i="3"/>
  <c r="AC3691" i="3"/>
  <c r="AC3692" i="3"/>
  <c r="AC3693" i="3"/>
  <c r="AC3694" i="3"/>
  <c r="AC3695" i="3"/>
  <c r="AC3696" i="3"/>
  <c r="AC3697" i="3"/>
  <c r="AC3698" i="3"/>
  <c r="AC3699" i="3"/>
  <c r="AC3700" i="3"/>
  <c r="AC3701" i="3"/>
  <c r="AC3702" i="3"/>
  <c r="AC3703" i="3"/>
  <c r="AC3704" i="3"/>
  <c r="AC3705" i="3"/>
  <c r="AC3706" i="3"/>
  <c r="AC3707" i="3"/>
  <c r="AC3708" i="3"/>
  <c r="AC3709" i="3"/>
  <c r="AC3710" i="3"/>
  <c r="AC3711" i="3"/>
  <c r="AC3712" i="3"/>
  <c r="AC3713" i="3"/>
  <c r="AC3714" i="3"/>
  <c r="AC3715" i="3"/>
  <c r="AC3716" i="3"/>
  <c r="AC3717" i="3"/>
  <c r="AC3718" i="3"/>
  <c r="AC3719" i="3"/>
  <c r="AC3720" i="3"/>
  <c r="AC3721" i="3"/>
  <c r="AC3722" i="3"/>
  <c r="AC3723" i="3"/>
  <c r="AC3724" i="3"/>
  <c r="AC3725" i="3"/>
  <c r="AC3726" i="3"/>
  <c r="AC3727" i="3"/>
  <c r="AC3728" i="3"/>
  <c r="AC3729" i="3"/>
  <c r="AC3730" i="3"/>
  <c r="AC3731" i="3"/>
  <c r="AC3732" i="3"/>
  <c r="AC3733" i="3"/>
  <c r="AC3734" i="3"/>
  <c r="AC3735" i="3"/>
  <c r="AC3736" i="3"/>
  <c r="AC3737" i="3"/>
  <c r="AC3738" i="3"/>
  <c r="AC3739" i="3"/>
  <c r="AC3740" i="3"/>
  <c r="AC3741" i="3"/>
  <c r="AC3742" i="3"/>
  <c r="AC3743" i="3"/>
  <c r="AC3744" i="3"/>
  <c r="AC3745" i="3"/>
  <c r="AC3746" i="3"/>
  <c r="AC3747" i="3"/>
  <c r="AC3748" i="3"/>
  <c r="AC3749" i="3"/>
  <c r="AC3750" i="3"/>
  <c r="AC3751" i="3"/>
  <c r="AC3752" i="3"/>
  <c r="AC3753" i="3"/>
  <c r="AC3754" i="3"/>
  <c r="AC3755" i="3"/>
  <c r="AC3756" i="3"/>
  <c r="AC3757" i="3"/>
  <c r="AC3758" i="3"/>
  <c r="AC3759" i="3"/>
  <c r="AC3760" i="3"/>
  <c r="AC3761" i="3"/>
  <c r="AC3762" i="3"/>
  <c r="AC3763" i="3"/>
  <c r="AC3764" i="3"/>
  <c r="AC3765" i="3"/>
  <c r="AC3766" i="3"/>
  <c r="AC3767" i="3"/>
  <c r="AC3768" i="3"/>
  <c r="AC3769" i="3"/>
  <c r="AC3770" i="3"/>
  <c r="AC3771" i="3"/>
  <c r="AC3772" i="3"/>
  <c r="AC3773" i="3"/>
  <c r="AC3774" i="3"/>
  <c r="AC3775" i="3"/>
  <c r="AC3776" i="3"/>
  <c r="AC3777" i="3"/>
  <c r="AC3778" i="3"/>
  <c r="AC3779" i="3"/>
  <c r="AC3780" i="3"/>
  <c r="AC3781" i="3"/>
  <c r="AC3782" i="3"/>
  <c r="AC3783" i="3"/>
  <c r="AC3784" i="3"/>
  <c r="AC3785" i="3"/>
  <c r="AC3786" i="3"/>
  <c r="AC3787" i="3"/>
  <c r="AC3788" i="3"/>
  <c r="AC3789" i="3"/>
  <c r="AC3790" i="3"/>
  <c r="AC3791" i="3"/>
  <c r="AC3792" i="3"/>
  <c r="AC3793" i="3"/>
  <c r="AC3794" i="3"/>
  <c r="AC3795" i="3"/>
  <c r="AC3796" i="3"/>
  <c r="AC3797" i="3"/>
  <c r="AC3798" i="3"/>
  <c r="AC3799" i="3"/>
  <c r="AC3800" i="3"/>
  <c r="AC3801" i="3"/>
  <c r="AC3802" i="3"/>
  <c r="AC3803" i="3"/>
  <c r="AC3804" i="3"/>
  <c r="AC3805" i="3"/>
  <c r="AC3806" i="3"/>
  <c r="AC3807" i="3"/>
  <c r="AC3808" i="3"/>
  <c r="AC3809" i="3"/>
  <c r="AC3810" i="3"/>
  <c r="AC3811" i="3"/>
  <c r="AC3812" i="3"/>
  <c r="AC3813" i="3"/>
  <c r="AC3814" i="3"/>
  <c r="AC3815" i="3"/>
  <c r="AC3816" i="3"/>
  <c r="AC3817" i="3"/>
  <c r="AC3818" i="3"/>
  <c r="AC3819" i="3"/>
  <c r="AC3820" i="3"/>
  <c r="AC3821" i="3"/>
  <c r="AC3822" i="3"/>
  <c r="AC3823" i="3"/>
  <c r="AC3824" i="3"/>
  <c r="AC3825" i="3"/>
  <c r="AC3826" i="3"/>
  <c r="AC3827" i="3"/>
  <c r="AC3828" i="3"/>
  <c r="AC3829" i="3"/>
  <c r="AC3830" i="3"/>
  <c r="AC3831" i="3"/>
  <c r="AC3832" i="3"/>
  <c r="AC3833" i="3"/>
  <c r="AC3834" i="3"/>
  <c r="AC3835" i="3"/>
  <c r="AC3836" i="3"/>
  <c r="AC3837" i="3"/>
  <c r="AC3838" i="3"/>
  <c r="AC3839" i="3"/>
  <c r="AC3840" i="3"/>
  <c r="AC3841" i="3"/>
  <c r="AC3842" i="3"/>
  <c r="AC3843" i="3"/>
  <c r="AC3844" i="3"/>
  <c r="AC3845" i="3"/>
  <c r="AC3846" i="3"/>
  <c r="AC3847" i="3"/>
  <c r="AC3848" i="3"/>
  <c r="AC3849" i="3"/>
  <c r="AC3850" i="3"/>
  <c r="AC3851" i="3"/>
  <c r="AC3852" i="3"/>
  <c r="AC3853" i="3"/>
  <c r="AC3854" i="3"/>
  <c r="AC3855" i="3"/>
  <c r="AC3856" i="3"/>
  <c r="AC3857" i="3"/>
  <c r="AC3858" i="3"/>
  <c r="AC3859" i="3"/>
  <c r="AC3860" i="3"/>
  <c r="AC3861" i="3"/>
  <c r="AC3862" i="3"/>
  <c r="AC3863" i="3"/>
  <c r="AC3864" i="3"/>
  <c r="AC3865" i="3"/>
  <c r="AC3866" i="3"/>
  <c r="AC3867" i="3"/>
  <c r="AC3868" i="3"/>
  <c r="AC3869" i="3"/>
  <c r="AC3870" i="3"/>
  <c r="AC3871" i="3"/>
  <c r="AC3872" i="3"/>
  <c r="AC3873" i="3"/>
  <c r="AC3874" i="3"/>
  <c r="AC3875" i="3"/>
  <c r="AC3876" i="3"/>
  <c r="AC3877" i="3"/>
  <c r="AC3878" i="3"/>
  <c r="AC3879" i="3"/>
  <c r="AC3880" i="3"/>
  <c r="AC3881" i="3"/>
  <c r="AC3882" i="3"/>
  <c r="AC3883" i="3"/>
  <c r="AC3884" i="3"/>
  <c r="AC3885" i="3"/>
  <c r="AC3886" i="3"/>
  <c r="AC3887" i="3"/>
  <c r="AC3888" i="3"/>
  <c r="AC3889" i="3"/>
  <c r="AC3890" i="3"/>
  <c r="AC3891" i="3"/>
  <c r="AC3892" i="3"/>
  <c r="AC3893" i="3"/>
  <c r="AC3894" i="3"/>
  <c r="AC3895" i="3"/>
  <c r="AC3896" i="3"/>
  <c r="AC3897" i="3"/>
  <c r="AC3898" i="3"/>
  <c r="AC3899" i="3"/>
  <c r="AC3900" i="3"/>
  <c r="AC3901" i="3"/>
  <c r="AC3902" i="3"/>
  <c r="AC3903" i="3"/>
  <c r="AC3904" i="3"/>
  <c r="AC3905" i="3"/>
  <c r="AC3906" i="3"/>
  <c r="AC3907" i="3"/>
  <c r="AC3908" i="3"/>
  <c r="AC3909" i="3"/>
  <c r="AC3910" i="3"/>
  <c r="AC3911" i="3"/>
  <c r="AC3912" i="3"/>
  <c r="AC3913" i="3"/>
  <c r="AC3914" i="3"/>
  <c r="AC3915" i="3"/>
  <c r="AC3916" i="3"/>
  <c r="AC3917" i="3"/>
  <c r="AC3918" i="3"/>
  <c r="AC3919" i="3"/>
  <c r="AC3920" i="3"/>
  <c r="AC3921" i="3"/>
  <c r="AC3922" i="3"/>
  <c r="AC3923" i="3"/>
  <c r="AC3924" i="3"/>
  <c r="AC3925" i="3"/>
  <c r="AC3926" i="3"/>
  <c r="AC3927" i="3"/>
  <c r="AC3928" i="3"/>
  <c r="AC3929" i="3"/>
  <c r="AC3930" i="3"/>
  <c r="AC3931" i="3"/>
  <c r="AC3932" i="3"/>
  <c r="AC3933" i="3"/>
  <c r="AC3934" i="3"/>
  <c r="AC3935" i="3"/>
  <c r="AC3936" i="3"/>
  <c r="AC3937" i="3"/>
  <c r="AC3938" i="3"/>
  <c r="AC3939" i="3"/>
  <c r="AC3940" i="3"/>
  <c r="AC3941" i="3"/>
  <c r="AC3942" i="3"/>
  <c r="AC3943" i="3"/>
  <c r="AC3944" i="3"/>
  <c r="AC3945" i="3"/>
  <c r="AC3946" i="3"/>
  <c r="AC3947" i="3"/>
  <c r="AC3948" i="3"/>
  <c r="AC3949" i="3"/>
  <c r="AC3950" i="3"/>
  <c r="AC3951" i="3"/>
  <c r="AC3952" i="3"/>
  <c r="AC3953" i="3"/>
  <c r="AC3954" i="3"/>
  <c r="AC3955" i="3"/>
  <c r="AC3956" i="3"/>
  <c r="AC3957" i="3"/>
  <c r="AC3958" i="3"/>
  <c r="AC3959" i="3"/>
  <c r="AC3960" i="3"/>
  <c r="AC3961" i="3"/>
  <c r="AC3962" i="3"/>
  <c r="AC3963" i="3"/>
  <c r="AC3964" i="3"/>
  <c r="AC3965" i="3"/>
  <c r="AC3966" i="3"/>
  <c r="AC3967" i="3"/>
  <c r="AC3968" i="3"/>
  <c r="AC3969" i="3"/>
  <c r="AC3970" i="3"/>
  <c r="AC3971" i="3"/>
  <c r="AC3972" i="3"/>
  <c r="AC3973" i="3"/>
  <c r="AC3974" i="3"/>
  <c r="AC3975" i="3"/>
  <c r="AC3976" i="3"/>
  <c r="AC3977" i="3"/>
  <c r="AC3978" i="3"/>
  <c r="AC3979" i="3"/>
  <c r="AC3980" i="3"/>
  <c r="AC3981" i="3"/>
  <c r="AC3982" i="3"/>
  <c r="AC3983" i="3"/>
  <c r="AC3984" i="3"/>
  <c r="AC3985" i="3"/>
  <c r="AC3986" i="3"/>
  <c r="AC3987" i="3"/>
  <c r="AC3988" i="3"/>
  <c r="AC3989" i="3"/>
  <c r="AC3990" i="3"/>
  <c r="AC3991" i="3"/>
  <c r="AC3992" i="3"/>
  <c r="AC3993" i="3"/>
  <c r="AC3994" i="3"/>
  <c r="AC3995" i="3"/>
  <c r="AC3996" i="3"/>
  <c r="AC3997" i="3"/>
  <c r="AC3998" i="3"/>
  <c r="AC3999" i="3"/>
  <c r="AC4000" i="3"/>
  <c r="AC4001" i="3"/>
  <c r="AC4002" i="3"/>
  <c r="AC4003" i="3"/>
  <c r="AC4004" i="3"/>
  <c r="AC4005" i="3"/>
  <c r="AC4006" i="3"/>
  <c r="AC4007" i="3"/>
  <c r="AC4008" i="3"/>
  <c r="AC4009" i="3"/>
  <c r="AC4010" i="3"/>
  <c r="AC4011" i="3"/>
  <c r="AC4012" i="3"/>
  <c r="AC4013" i="3"/>
  <c r="AC4014" i="3"/>
  <c r="AC4015" i="3"/>
  <c r="AC4016" i="3"/>
  <c r="AC4017" i="3"/>
  <c r="AC4018" i="3"/>
  <c r="AC4019" i="3"/>
  <c r="AC4020" i="3"/>
  <c r="AC4021" i="3"/>
  <c r="AC4022" i="3"/>
  <c r="AC4023" i="3"/>
  <c r="AC4024" i="3"/>
  <c r="AC4025" i="3"/>
  <c r="AC4026" i="3"/>
  <c r="AC4027" i="3"/>
  <c r="AC4028" i="3"/>
  <c r="AC4029" i="3"/>
  <c r="AC4030" i="3"/>
  <c r="AC4031" i="3"/>
  <c r="AC4032" i="3"/>
  <c r="AC4033" i="3"/>
  <c r="AC4034" i="3"/>
  <c r="AC4035" i="3"/>
  <c r="AC4036" i="3"/>
  <c r="AC4037" i="3"/>
  <c r="AC4038" i="3"/>
  <c r="AC4039" i="3"/>
  <c r="AC4040" i="3"/>
  <c r="AC4041" i="3"/>
  <c r="AC4042" i="3"/>
  <c r="AC4043" i="3"/>
  <c r="AC4044" i="3"/>
  <c r="AC4045" i="3"/>
  <c r="AC4046" i="3"/>
  <c r="AC4047" i="3"/>
  <c r="AC4048" i="3"/>
  <c r="AC4049" i="3"/>
  <c r="AC4050" i="3"/>
  <c r="AC4051" i="3"/>
  <c r="AC4052" i="3"/>
  <c r="AC4053" i="3"/>
  <c r="AC4054" i="3"/>
  <c r="AC4055" i="3"/>
  <c r="AC4056" i="3"/>
  <c r="AC4057" i="3"/>
  <c r="AC4058" i="3"/>
  <c r="AC4059" i="3"/>
  <c r="AC4060" i="3"/>
  <c r="AC4061" i="3"/>
  <c r="AC4062" i="3"/>
  <c r="AC4063" i="3"/>
  <c r="AC4064" i="3"/>
  <c r="AC4065" i="3"/>
  <c r="AC4066" i="3"/>
  <c r="AC4067" i="3"/>
  <c r="AC4068" i="3"/>
  <c r="AC4069" i="3"/>
  <c r="AC4070" i="3"/>
  <c r="AC4071" i="3"/>
  <c r="AC4072" i="3"/>
  <c r="AC4073" i="3"/>
  <c r="AC4074" i="3"/>
  <c r="AC4075" i="3"/>
  <c r="AC4076" i="3"/>
  <c r="AC4077" i="3"/>
  <c r="AC4078" i="3"/>
  <c r="AC4079" i="3"/>
  <c r="AC4080" i="3"/>
  <c r="AC4081" i="3"/>
  <c r="AC4082" i="3"/>
  <c r="AC4083" i="3"/>
  <c r="AC4084" i="3"/>
  <c r="AC4085" i="3"/>
  <c r="AC4086" i="3"/>
  <c r="AC4087" i="3"/>
  <c r="AC4088" i="3"/>
  <c r="AC4089" i="3"/>
  <c r="AC4090" i="3"/>
  <c r="AC4091" i="3"/>
  <c r="AC4092" i="3"/>
  <c r="AC4093" i="3"/>
  <c r="AC4094" i="3"/>
  <c r="AC4095" i="3"/>
  <c r="AC4096" i="3"/>
  <c r="AC4097" i="3"/>
  <c r="AC4098" i="3"/>
  <c r="AC4099" i="3"/>
  <c r="AC4100" i="3"/>
  <c r="AC4101" i="3"/>
  <c r="AC4102" i="3"/>
  <c r="AC4103" i="3"/>
  <c r="AC4104" i="3"/>
  <c r="AC4105" i="3"/>
  <c r="AC4106" i="3"/>
  <c r="AC4107" i="3"/>
  <c r="AC4108" i="3"/>
  <c r="AC4109" i="3"/>
  <c r="AC4110" i="3"/>
  <c r="AC4111" i="3"/>
  <c r="AC4112" i="3"/>
  <c r="AC4113" i="3"/>
  <c r="AC4114" i="3"/>
  <c r="AC4115" i="3"/>
  <c r="AC4116" i="3"/>
  <c r="AC4117" i="3"/>
  <c r="AC4118" i="3"/>
  <c r="AC4119" i="3"/>
  <c r="AC4120" i="3"/>
  <c r="AC4121" i="3"/>
  <c r="AC4122" i="3"/>
  <c r="AC4123" i="3"/>
  <c r="AC4124" i="3"/>
  <c r="AC4125" i="3"/>
  <c r="AC4126" i="3"/>
  <c r="AC4127" i="3"/>
  <c r="AC4128" i="3"/>
  <c r="AC4129" i="3"/>
  <c r="AC4130" i="3"/>
  <c r="AC4131" i="3"/>
  <c r="AC4132" i="3"/>
  <c r="AC4133" i="3"/>
  <c r="AC4134" i="3"/>
  <c r="AC4135" i="3"/>
  <c r="AC4136" i="3"/>
  <c r="AC4137" i="3"/>
  <c r="AC4138" i="3"/>
  <c r="AC4139" i="3"/>
  <c r="AC4140" i="3"/>
  <c r="AC4141" i="3"/>
  <c r="AC4142" i="3"/>
  <c r="AC4143" i="3"/>
  <c r="AC4144" i="3"/>
  <c r="AC4145" i="3"/>
  <c r="AC4146" i="3"/>
  <c r="AC4147" i="3"/>
  <c r="AC4148" i="3"/>
  <c r="AC4149" i="3"/>
  <c r="AC4150" i="3"/>
  <c r="AC4151" i="3"/>
  <c r="AC4152" i="3"/>
  <c r="AC4153" i="3"/>
  <c r="AC4154" i="3"/>
  <c r="AC4155" i="3"/>
  <c r="AC4156" i="3"/>
  <c r="AC4157" i="3"/>
  <c r="AC4158" i="3"/>
  <c r="AC4159" i="3"/>
  <c r="AC4160" i="3"/>
  <c r="AC4161" i="3"/>
  <c r="AC4162" i="3"/>
  <c r="AC4163" i="3"/>
  <c r="AC4164" i="3"/>
  <c r="AC4165" i="3"/>
  <c r="AC4166" i="3"/>
  <c r="AC4167" i="3"/>
  <c r="AC4168" i="3"/>
  <c r="AC4169" i="3"/>
  <c r="AC4170" i="3"/>
  <c r="AC4171" i="3"/>
  <c r="AC4172" i="3"/>
  <c r="AC4173" i="3"/>
  <c r="AC4174" i="3"/>
  <c r="AC4175" i="3"/>
  <c r="AC4176" i="3"/>
  <c r="AC4177" i="3"/>
  <c r="AC4178" i="3"/>
  <c r="AC4179" i="3"/>
  <c r="AC4180" i="3"/>
  <c r="AC4181" i="3"/>
  <c r="AC4182" i="3"/>
  <c r="AC4183" i="3"/>
  <c r="AC4184" i="3"/>
  <c r="AC4185" i="3"/>
  <c r="AC4186" i="3"/>
  <c r="AC4187" i="3"/>
  <c r="AC4188" i="3"/>
  <c r="AC4189" i="3"/>
  <c r="AC4190" i="3"/>
  <c r="AC4191" i="3"/>
  <c r="AC4192" i="3"/>
  <c r="AC4193" i="3"/>
  <c r="AC4194" i="3"/>
  <c r="AC4195" i="3"/>
  <c r="AC4196" i="3"/>
  <c r="AC4197" i="3"/>
  <c r="AC4198" i="3"/>
  <c r="AC4199" i="3"/>
  <c r="AC4200" i="3"/>
  <c r="AC4201" i="3"/>
  <c r="AC4202" i="3"/>
  <c r="AC4203" i="3"/>
  <c r="AC4204" i="3"/>
  <c r="AC4205" i="3"/>
  <c r="AC4206" i="3"/>
  <c r="AC4207" i="3"/>
  <c r="AC4208" i="3"/>
  <c r="AC4209" i="3"/>
  <c r="AC4210" i="3"/>
  <c r="AC4211" i="3"/>
  <c r="AC4212" i="3"/>
  <c r="AC4213" i="3"/>
  <c r="AC4214" i="3"/>
  <c r="AC4215" i="3"/>
  <c r="AC4216" i="3"/>
  <c r="AC4217" i="3"/>
  <c r="AC4218" i="3"/>
  <c r="AC4219" i="3"/>
  <c r="AC4220" i="3"/>
  <c r="AC4221" i="3"/>
  <c r="AC4222" i="3"/>
  <c r="AC4223" i="3"/>
  <c r="AC4224" i="3"/>
  <c r="AC4225" i="3"/>
  <c r="AC4226" i="3"/>
  <c r="AC4227" i="3"/>
  <c r="AC4228" i="3"/>
  <c r="AC4229" i="3"/>
  <c r="AC4230" i="3"/>
  <c r="AC4231" i="3"/>
  <c r="AC4232" i="3"/>
  <c r="AC4233" i="3"/>
  <c r="AC4234" i="3"/>
  <c r="AC4235" i="3"/>
  <c r="AC4236" i="3"/>
  <c r="AC4237" i="3"/>
  <c r="AC4238" i="3"/>
  <c r="AC4239" i="3"/>
  <c r="AC4240" i="3"/>
  <c r="AC4241" i="3"/>
  <c r="AC4242" i="3"/>
  <c r="AC4243" i="3"/>
  <c r="AC4244" i="3"/>
  <c r="AC4245" i="3"/>
  <c r="AC4246" i="3"/>
  <c r="AC4247" i="3"/>
  <c r="AC4248" i="3"/>
  <c r="AC4249" i="3"/>
  <c r="AC4250" i="3"/>
  <c r="AC4251" i="3"/>
  <c r="AC4252" i="3"/>
  <c r="AC4253" i="3"/>
  <c r="AC4254" i="3"/>
  <c r="AC4255" i="3"/>
  <c r="AC4256" i="3"/>
  <c r="AC4257" i="3"/>
  <c r="AC4258" i="3"/>
  <c r="AC4259" i="3"/>
  <c r="AC4260" i="3"/>
  <c r="AC4261" i="3"/>
  <c r="AC4262" i="3"/>
  <c r="AC4263" i="3"/>
  <c r="AC4264" i="3"/>
  <c r="AC4265" i="3"/>
  <c r="AC4266" i="3"/>
  <c r="AC4267" i="3"/>
  <c r="AC4268" i="3"/>
  <c r="AC4269" i="3"/>
  <c r="AC4270" i="3"/>
  <c r="AC4271" i="3"/>
  <c r="AC4272" i="3"/>
  <c r="AC4273" i="3"/>
  <c r="AC4274" i="3"/>
  <c r="AC4275" i="3"/>
  <c r="AC4276" i="3"/>
  <c r="AC4277" i="3"/>
  <c r="AC4278" i="3"/>
  <c r="AC4279" i="3"/>
  <c r="AC4280" i="3"/>
  <c r="AC4281" i="3"/>
  <c r="AC4282" i="3"/>
  <c r="AC4283" i="3"/>
  <c r="AC4284" i="3"/>
  <c r="AC4285" i="3"/>
  <c r="AC4286" i="3"/>
  <c r="AC4287" i="3"/>
  <c r="AC4288" i="3"/>
  <c r="AC4289" i="3"/>
  <c r="AC4290" i="3"/>
  <c r="AC4291" i="3"/>
  <c r="AC4292" i="3"/>
  <c r="AC4293" i="3"/>
  <c r="AC4294" i="3"/>
  <c r="AC4295" i="3"/>
  <c r="AC4296" i="3"/>
  <c r="AC4297" i="3"/>
  <c r="AC4298" i="3"/>
  <c r="AC4299" i="3"/>
  <c r="AC4300" i="3"/>
  <c r="AC4301" i="3"/>
  <c r="AC4302" i="3"/>
  <c r="AC4303" i="3"/>
  <c r="AC4304" i="3"/>
  <c r="AC4305" i="3"/>
  <c r="AC4306" i="3"/>
  <c r="AC4307" i="3"/>
  <c r="AC4308" i="3"/>
  <c r="AC4309" i="3"/>
  <c r="AC4310" i="3"/>
  <c r="AC4311" i="3"/>
  <c r="AC4312" i="3"/>
  <c r="AC4313" i="3"/>
  <c r="AC4314" i="3"/>
  <c r="AC4315" i="3"/>
  <c r="AC4316" i="3"/>
  <c r="AC4317" i="3"/>
  <c r="AC4318" i="3"/>
  <c r="AC4319" i="3"/>
  <c r="AC4320" i="3"/>
  <c r="AC4321" i="3"/>
  <c r="AC4322" i="3"/>
  <c r="AC4323" i="3"/>
  <c r="AC4324" i="3"/>
  <c r="AC4325" i="3"/>
  <c r="AC4326" i="3"/>
  <c r="AC4327" i="3"/>
  <c r="AC4328" i="3"/>
  <c r="AC4329" i="3"/>
  <c r="AC4330" i="3"/>
  <c r="AC4331" i="3"/>
  <c r="AC4332" i="3"/>
  <c r="AC4333" i="3"/>
  <c r="AC4334" i="3"/>
  <c r="AC4335" i="3"/>
  <c r="AC4336" i="3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C4360" i="3"/>
  <c r="AC4361" i="3"/>
  <c r="AC4362" i="3"/>
  <c r="AC4363" i="3"/>
  <c r="AC4364" i="3"/>
  <c r="AC4365" i="3"/>
  <c r="AC4366" i="3"/>
  <c r="AC4367" i="3"/>
  <c r="AC4368" i="3"/>
  <c r="AC4369" i="3"/>
  <c r="AC4370" i="3"/>
  <c r="AC4371" i="3"/>
  <c r="AC4372" i="3"/>
  <c r="AC4373" i="3"/>
  <c r="AC4374" i="3"/>
  <c r="AC4375" i="3"/>
  <c r="AC4376" i="3"/>
  <c r="AC4377" i="3"/>
  <c r="AC4378" i="3"/>
  <c r="AC4379" i="3"/>
  <c r="AC4380" i="3"/>
  <c r="AC4381" i="3"/>
  <c r="AC4382" i="3"/>
  <c r="AC4383" i="3"/>
  <c r="AC4384" i="3"/>
  <c r="AC4385" i="3"/>
  <c r="AC4386" i="3"/>
  <c r="AC4387" i="3"/>
  <c r="AC4388" i="3"/>
  <c r="AC4389" i="3"/>
  <c r="AC4390" i="3"/>
  <c r="AC4391" i="3"/>
  <c r="AC4392" i="3"/>
  <c r="AC4393" i="3"/>
  <c r="AC4394" i="3"/>
  <c r="AC4395" i="3"/>
  <c r="AC4396" i="3"/>
  <c r="AC4397" i="3"/>
  <c r="AC4398" i="3"/>
  <c r="AC4399" i="3"/>
  <c r="AC4400" i="3"/>
  <c r="AC4401" i="3"/>
  <c r="AC4402" i="3"/>
  <c r="AC4403" i="3"/>
  <c r="AC4404" i="3"/>
  <c r="AC4405" i="3"/>
  <c r="AC4406" i="3"/>
  <c r="AC4407" i="3"/>
  <c r="AC4408" i="3"/>
  <c r="AC4409" i="3"/>
  <c r="AC4410" i="3"/>
  <c r="AC4411" i="3"/>
  <c r="AC4412" i="3"/>
  <c r="AC4413" i="3"/>
  <c r="AC4414" i="3"/>
  <c r="AC4415" i="3"/>
  <c r="AC4416" i="3"/>
  <c r="AC4417" i="3"/>
  <c r="AC4418" i="3"/>
  <c r="AC4419" i="3"/>
  <c r="AC4420" i="3"/>
  <c r="AC4421" i="3"/>
  <c r="AC4422" i="3"/>
  <c r="AC4423" i="3"/>
  <c r="AC4424" i="3"/>
  <c r="AC4425" i="3"/>
  <c r="AC4426" i="3"/>
  <c r="AC4427" i="3"/>
  <c r="AC4428" i="3"/>
  <c r="AC4429" i="3"/>
  <c r="AC4430" i="3"/>
  <c r="AC4431" i="3"/>
  <c r="AC4432" i="3"/>
  <c r="AC4433" i="3"/>
  <c r="AC4434" i="3"/>
  <c r="AC4435" i="3"/>
  <c r="AC4436" i="3"/>
  <c r="AC4437" i="3"/>
  <c r="AC4438" i="3"/>
  <c r="AC4439" i="3"/>
  <c r="AC4440" i="3"/>
  <c r="AC4441" i="3"/>
  <c r="AC4442" i="3"/>
  <c r="AC4443" i="3"/>
  <c r="AC4444" i="3"/>
  <c r="AC4445" i="3"/>
  <c r="AC4446" i="3"/>
  <c r="AC4447" i="3"/>
  <c r="AC4448" i="3"/>
  <c r="AC4449" i="3"/>
  <c r="AC4450" i="3"/>
  <c r="AC4451" i="3"/>
  <c r="AC4452" i="3"/>
  <c r="AC4453" i="3"/>
  <c r="AC4454" i="3"/>
  <c r="AC4455" i="3"/>
  <c r="AC4456" i="3"/>
  <c r="AC4457" i="3"/>
  <c r="AC4458" i="3"/>
  <c r="AC4459" i="3"/>
  <c r="AC4460" i="3"/>
  <c r="AC4461" i="3"/>
  <c r="AC4462" i="3"/>
  <c r="AC4463" i="3"/>
  <c r="AC4464" i="3"/>
  <c r="AC4465" i="3"/>
  <c r="AC4466" i="3"/>
  <c r="AC4467" i="3"/>
  <c r="AC4468" i="3"/>
  <c r="AC4469" i="3"/>
  <c r="AC4470" i="3"/>
  <c r="AC4471" i="3"/>
  <c r="AC4472" i="3"/>
  <c r="AC4473" i="3"/>
  <c r="AC4474" i="3"/>
  <c r="AC4475" i="3"/>
  <c r="AC4476" i="3"/>
  <c r="AC4477" i="3"/>
  <c r="AC4478" i="3"/>
  <c r="AC4479" i="3"/>
  <c r="AC4480" i="3"/>
  <c r="AC4481" i="3"/>
  <c r="AC4482" i="3"/>
  <c r="AC4483" i="3"/>
  <c r="AC4484" i="3"/>
  <c r="AC4485" i="3"/>
  <c r="AC4486" i="3"/>
  <c r="AC4487" i="3"/>
  <c r="AC4488" i="3"/>
  <c r="AC4489" i="3"/>
  <c r="AC4490" i="3"/>
  <c r="AC4491" i="3"/>
  <c r="AC4492" i="3"/>
  <c r="AC4493" i="3"/>
  <c r="AC4494" i="3"/>
  <c r="AC4495" i="3"/>
  <c r="AC4496" i="3"/>
  <c r="AC4497" i="3"/>
  <c r="AC4498" i="3"/>
  <c r="AC4499" i="3"/>
  <c r="AC4500" i="3"/>
  <c r="AC4501" i="3"/>
  <c r="AC4502" i="3"/>
  <c r="AC4503" i="3"/>
  <c r="AC4504" i="3"/>
  <c r="AC4505" i="3"/>
  <c r="AC4506" i="3"/>
  <c r="AC4507" i="3"/>
  <c r="AC4508" i="3"/>
  <c r="AC4509" i="3"/>
  <c r="AC4510" i="3"/>
  <c r="AC4511" i="3"/>
  <c r="AC4512" i="3"/>
  <c r="AC4513" i="3"/>
  <c r="AC4514" i="3"/>
  <c r="AC4515" i="3"/>
  <c r="AC4516" i="3"/>
  <c r="AC4517" i="3"/>
  <c r="AC4518" i="3"/>
  <c r="AC4519" i="3"/>
  <c r="AC4520" i="3"/>
  <c r="AC4521" i="3"/>
  <c r="AC4522" i="3"/>
  <c r="AC4523" i="3"/>
  <c r="AC4524" i="3"/>
  <c r="AC4525" i="3"/>
  <c r="AC4526" i="3"/>
  <c r="AC4527" i="3"/>
  <c r="AC4528" i="3"/>
  <c r="AC4529" i="3"/>
  <c r="AC4530" i="3"/>
  <c r="AC4531" i="3"/>
  <c r="AC4532" i="3"/>
  <c r="AC4533" i="3"/>
  <c r="AC4534" i="3"/>
  <c r="AC4535" i="3"/>
  <c r="AC4536" i="3"/>
  <c r="AC4537" i="3"/>
  <c r="AC4538" i="3"/>
  <c r="AC4539" i="3"/>
  <c r="AC4540" i="3"/>
  <c r="AC4541" i="3"/>
  <c r="AC4542" i="3"/>
  <c r="AC4543" i="3"/>
  <c r="AC4544" i="3"/>
  <c r="AC4545" i="3"/>
  <c r="AC4546" i="3"/>
  <c r="AC4547" i="3"/>
  <c r="AC4548" i="3"/>
  <c r="AC4549" i="3"/>
  <c r="AC4550" i="3"/>
  <c r="AC4551" i="3"/>
  <c r="AC4552" i="3"/>
  <c r="AC4553" i="3"/>
  <c r="AC4554" i="3"/>
  <c r="AC4555" i="3"/>
  <c r="AC4556" i="3"/>
  <c r="AC4557" i="3"/>
  <c r="AC4558" i="3"/>
  <c r="AC4559" i="3"/>
  <c r="AC4560" i="3"/>
  <c r="AC4561" i="3"/>
  <c r="AC4562" i="3"/>
  <c r="AC4563" i="3"/>
  <c r="AC4564" i="3"/>
  <c r="AC4565" i="3"/>
  <c r="AC4566" i="3"/>
  <c r="AC4567" i="3"/>
  <c r="AC4568" i="3"/>
  <c r="AC4569" i="3"/>
  <c r="AC4570" i="3"/>
  <c r="AC4571" i="3"/>
  <c r="AC4572" i="3"/>
  <c r="AC4573" i="3"/>
  <c r="AC4574" i="3"/>
  <c r="AC4575" i="3"/>
  <c r="AC4576" i="3"/>
  <c r="AC4577" i="3"/>
  <c r="AC4578" i="3"/>
  <c r="AC4579" i="3"/>
  <c r="AC4580" i="3"/>
  <c r="AC4581" i="3"/>
  <c r="AC4582" i="3"/>
  <c r="AC4583" i="3"/>
  <c r="AC4584" i="3"/>
  <c r="AC4585" i="3"/>
  <c r="AC4586" i="3"/>
  <c r="AC4587" i="3"/>
  <c r="AC4588" i="3"/>
  <c r="AC4589" i="3"/>
  <c r="AC4590" i="3"/>
  <c r="AC4591" i="3"/>
  <c r="AC4592" i="3"/>
  <c r="AC4593" i="3"/>
  <c r="AC4594" i="3"/>
  <c r="AC4595" i="3"/>
  <c r="AC4596" i="3"/>
  <c r="AC4597" i="3"/>
  <c r="AC4598" i="3"/>
  <c r="AC4599" i="3"/>
  <c r="AC4600" i="3"/>
  <c r="AC4601" i="3"/>
  <c r="AC4602" i="3"/>
  <c r="AC4603" i="3"/>
  <c r="AC4604" i="3"/>
  <c r="AC4605" i="3"/>
  <c r="AC4606" i="3"/>
  <c r="AC4607" i="3"/>
  <c r="AC4608" i="3"/>
  <c r="AC4609" i="3"/>
  <c r="AC4610" i="3"/>
  <c r="AC4611" i="3"/>
  <c r="AC4612" i="3"/>
  <c r="AC4613" i="3"/>
  <c r="AC4614" i="3"/>
  <c r="AC4615" i="3"/>
  <c r="AC4616" i="3"/>
  <c r="AC4617" i="3"/>
  <c r="AC4618" i="3"/>
  <c r="AC4619" i="3"/>
  <c r="AC4620" i="3"/>
  <c r="AC4621" i="3"/>
  <c r="AC4622" i="3"/>
  <c r="AC4623" i="3"/>
  <c r="AC4624" i="3"/>
  <c r="AC4625" i="3"/>
  <c r="AC4626" i="3"/>
  <c r="AC4627" i="3"/>
  <c r="AC4628" i="3"/>
  <c r="AC4629" i="3"/>
  <c r="AC4630" i="3"/>
  <c r="AC4631" i="3"/>
  <c r="AC4632" i="3"/>
  <c r="AC4633" i="3"/>
  <c r="AC4634" i="3"/>
  <c r="AC4635" i="3"/>
  <c r="AC4636" i="3"/>
  <c r="AC4637" i="3"/>
  <c r="AC4638" i="3"/>
  <c r="AC4639" i="3"/>
  <c r="AC4640" i="3"/>
  <c r="AC4641" i="3"/>
  <c r="AC4642" i="3"/>
  <c r="AC4643" i="3"/>
  <c r="AC4644" i="3"/>
  <c r="AC4645" i="3"/>
  <c r="AC4646" i="3"/>
  <c r="AC4647" i="3"/>
  <c r="AC4648" i="3"/>
  <c r="AC4649" i="3"/>
  <c r="AC4650" i="3"/>
  <c r="AC4651" i="3"/>
  <c r="AC4652" i="3"/>
  <c r="AC4653" i="3"/>
  <c r="AC4654" i="3"/>
  <c r="AC4655" i="3"/>
  <c r="AC4656" i="3"/>
  <c r="AC4657" i="3"/>
  <c r="AC4658" i="3"/>
  <c r="AC4659" i="3"/>
  <c r="AC4660" i="3"/>
  <c r="AC4661" i="3"/>
  <c r="AC4662" i="3"/>
  <c r="AC4663" i="3"/>
  <c r="AC4664" i="3"/>
  <c r="AC4665" i="3"/>
  <c r="AC4666" i="3"/>
  <c r="AC4667" i="3"/>
  <c r="AC4668" i="3"/>
  <c r="AC4669" i="3"/>
  <c r="AC4670" i="3"/>
  <c r="AC4671" i="3"/>
  <c r="AC4672" i="3"/>
  <c r="AC4673" i="3"/>
  <c r="AC4674" i="3"/>
  <c r="AC4675" i="3"/>
  <c r="AC4676" i="3"/>
  <c r="AC4677" i="3"/>
  <c r="AC4678" i="3"/>
  <c r="AC4679" i="3"/>
  <c r="AC4680" i="3"/>
  <c r="AC4681" i="3"/>
  <c r="AC4682" i="3"/>
  <c r="AC4683" i="3"/>
  <c r="AC4684" i="3"/>
  <c r="AC4685" i="3"/>
  <c r="AC4686" i="3"/>
  <c r="AC4687" i="3"/>
  <c r="AC4688" i="3"/>
  <c r="AC4689" i="3"/>
  <c r="AC4690" i="3"/>
  <c r="AC4691" i="3"/>
  <c r="AC4692" i="3"/>
  <c r="AC4693" i="3"/>
  <c r="AC4694" i="3"/>
  <c r="AC4695" i="3"/>
  <c r="AC4696" i="3"/>
  <c r="AC4697" i="3"/>
  <c r="AC4698" i="3"/>
  <c r="AC4699" i="3"/>
  <c r="AC4700" i="3"/>
  <c r="AC4701" i="3"/>
  <c r="AC4702" i="3"/>
  <c r="AC4703" i="3"/>
  <c r="AC4704" i="3"/>
  <c r="AC4705" i="3"/>
  <c r="AC4706" i="3"/>
  <c r="AC4707" i="3"/>
  <c r="AC4708" i="3"/>
  <c r="AC4709" i="3"/>
  <c r="AC4710" i="3"/>
  <c r="AC4711" i="3"/>
  <c r="AC4712" i="3"/>
  <c r="AC4713" i="3"/>
  <c r="AC4714" i="3"/>
  <c r="AC4715" i="3"/>
  <c r="AC4716" i="3"/>
  <c r="AC4717" i="3"/>
  <c r="AC4718" i="3"/>
  <c r="AC4719" i="3"/>
  <c r="AC4720" i="3"/>
  <c r="AC4721" i="3"/>
  <c r="AC4722" i="3"/>
  <c r="AC4723" i="3"/>
  <c r="AC4724" i="3"/>
  <c r="AC4725" i="3"/>
  <c r="AC4726" i="3"/>
  <c r="AC4727" i="3"/>
  <c r="AC4728" i="3"/>
  <c r="AC4729" i="3"/>
  <c r="AC4730" i="3"/>
  <c r="AC4731" i="3"/>
  <c r="AC4732" i="3"/>
  <c r="AC4733" i="3"/>
  <c r="AC4734" i="3"/>
  <c r="AC4735" i="3"/>
  <c r="AC4736" i="3"/>
  <c r="AC4737" i="3"/>
  <c r="AC4738" i="3"/>
  <c r="AC4739" i="3"/>
  <c r="AC4740" i="3"/>
  <c r="AC4741" i="3"/>
  <c r="AC4742" i="3"/>
  <c r="AC4743" i="3"/>
  <c r="AC4744" i="3"/>
  <c r="AC4745" i="3"/>
  <c r="AC4746" i="3"/>
  <c r="AC4747" i="3"/>
  <c r="AC4748" i="3"/>
  <c r="AC4749" i="3"/>
  <c r="AC4750" i="3"/>
  <c r="AC4751" i="3"/>
  <c r="AC4752" i="3"/>
  <c r="AC4753" i="3"/>
  <c r="AC4754" i="3"/>
  <c r="AC4755" i="3"/>
  <c r="AC4756" i="3"/>
  <c r="AC4757" i="3"/>
  <c r="AC4758" i="3"/>
  <c r="AC4759" i="3"/>
  <c r="AC4760" i="3"/>
  <c r="AC4761" i="3"/>
  <c r="AC4762" i="3"/>
  <c r="AC4763" i="3"/>
  <c r="AC4764" i="3"/>
  <c r="AC4765" i="3"/>
  <c r="AC4766" i="3"/>
  <c r="AC4767" i="3"/>
  <c r="AC4768" i="3"/>
  <c r="AC4769" i="3"/>
  <c r="AC4770" i="3"/>
  <c r="AC4771" i="3"/>
  <c r="AC4772" i="3"/>
  <c r="AC4773" i="3"/>
  <c r="AC4774" i="3"/>
  <c r="AC4775" i="3"/>
  <c r="AC4776" i="3"/>
  <c r="AC4777" i="3"/>
  <c r="AC4778" i="3"/>
  <c r="AC4779" i="3"/>
  <c r="AC4780" i="3"/>
  <c r="AC4781" i="3"/>
  <c r="AC4782" i="3"/>
  <c r="AC4783" i="3"/>
  <c r="AC4784" i="3"/>
  <c r="AC4785" i="3"/>
  <c r="AC4786" i="3"/>
  <c r="AC4787" i="3"/>
  <c r="AC4788" i="3"/>
  <c r="AC4789" i="3"/>
  <c r="AC4790" i="3"/>
  <c r="AC4791" i="3"/>
  <c r="AC4792" i="3"/>
  <c r="AC4793" i="3"/>
  <c r="AC4794" i="3"/>
  <c r="AC2" i="3"/>
  <c r="E29" i="4" l="1"/>
  <c r="E30" i="4"/>
  <c r="E28" i="4"/>
  <c r="E25" i="4"/>
  <c r="E26" i="4"/>
  <c r="G30" i="4"/>
  <c r="G25" i="4"/>
  <c r="G26" i="4"/>
  <c r="G29" i="4"/>
  <c r="G27" i="4"/>
  <c r="G28" i="4"/>
  <c r="AI2142" i="5"/>
  <c r="E18" i="7"/>
  <c r="F18" i="7"/>
  <c r="AI4737" i="5"/>
  <c r="AI4673" i="5"/>
  <c r="AI4454" i="5"/>
  <c r="AI4369" i="5"/>
  <c r="AI4681" i="5"/>
  <c r="AI4380" i="5"/>
  <c r="AI4617" i="5"/>
  <c r="AI4286" i="5"/>
  <c r="AI4609" i="5"/>
  <c r="AI4273" i="5"/>
  <c r="AI4550" i="5"/>
  <c r="AI4142" i="5"/>
  <c r="AI4540" i="5"/>
  <c r="AI3654" i="5"/>
  <c r="AI4745" i="5"/>
  <c r="AI4465" i="5"/>
  <c r="AI3051" i="5"/>
  <c r="AI4166" i="5"/>
  <c r="AI3718" i="5"/>
  <c r="AI3152" i="5"/>
  <c r="AI4793" i="5"/>
  <c r="AI4729" i="5"/>
  <c r="AI4665" i="5"/>
  <c r="AI4601" i="5"/>
  <c r="AI4529" i="5"/>
  <c r="AI4444" i="5"/>
  <c r="AI4358" i="5"/>
  <c r="AI4261" i="5"/>
  <c r="AI4102" i="5"/>
  <c r="AI3590" i="5"/>
  <c r="AI2948" i="5"/>
  <c r="AI4785" i="5"/>
  <c r="AI4721" i="5"/>
  <c r="AI4657" i="5"/>
  <c r="AI4593" i="5"/>
  <c r="AI4518" i="5"/>
  <c r="AI4433" i="5"/>
  <c r="AI4348" i="5"/>
  <c r="AI4248" i="5"/>
  <c r="AI4038" i="5"/>
  <c r="AI3526" i="5"/>
  <c r="AI2846" i="5"/>
  <c r="AI4777" i="5"/>
  <c r="AI4713" i="5"/>
  <c r="AI4649" i="5"/>
  <c r="AI4585" i="5"/>
  <c r="AI4508" i="5"/>
  <c r="AI4422" i="5"/>
  <c r="AI4337" i="5"/>
  <c r="AI4233" i="5"/>
  <c r="AI3974" i="5"/>
  <c r="AI3462" i="5"/>
  <c r="AI2700" i="5"/>
  <c r="AI4769" i="5"/>
  <c r="AI4705" i="5"/>
  <c r="AI4641" i="5"/>
  <c r="AI4577" i="5"/>
  <c r="AI4497" i="5"/>
  <c r="AI4412" i="5"/>
  <c r="AI4325" i="5"/>
  <c r="AI4217" i="5"/>
  <c r="AI3910" i="5"/>
  <c r="AI3398" i="5"/>
  <c r="AI2476" i="5"/>
  <c r="AI4761" i="5"/>
  <c r="AI4697" i="5"/>
  <c r="AI4633" i="5"/>
  <c r="AI4569" i="5"/>
  <c r="AI4486" i="5"/>
  <c r="AI4401" i="5"/>
  <c r="AI4312" i="5"/>
  <c r="AI4201" i="5"/>
  <c r="AI3846" i="5"/>
  <c r="AI3326" i="5"/>
  <c r="AI2210" i="5"/>
  <c r="AI4753" i="5"/>
  <c r="AI4689" i="5"/>
  <c r="AI4625" i="5"/>
  <c r="AI4561" i="5"/>
  <c r="AI4476" i="5"/>
  <c r="AI4390" i="5"/>
  <c r="AI4300" i="5"/>
  <c r="AI4185" i="5"/>
  <c r="AI3782" i="5"/>
  <c r="AI3240" i="5"/>
  <c r="AI4792" i="5"/>
  <c r="AI4784" i="5"/>
  <c r="AI4776" i="5"/>
  <c r="AI4768" i="5"/>
  <c r="AI4760" i="5"/>
  <c r="AI4752" i="5"/>
  <c r="AI4744" i="5"/>
  <c r="AI4736" i="5"/>
  <c r="AI4728" i="5"/>
  <c r="AI4720" i="5"/>
  <c r="AI4712" i="5"/>
  <c r="AI4704" i="5"/>
  <c r="AI4696" i="5"/>
  <c r="AI4688" i="5"/>
  <c r="AI4680" i="5"/>
  <c r="AI4672" i="5"/>
  <c r="AI4664" i="5"/>
  <c r="AI4656" i="5"/>
  <c r="AI4648" i="5"/>
  <c r="AI4640" i="5"/>
  <c r="AI4632" i="5"/>
  <c r="AI4624" i="5"/>
  <c r="AI4616" i="5"/>
  <c r="AI4608" i="5"/>
  <c r="AI4600" i="5"/>
  <c r="AI4592" i="5"/>
  <c r="AI4584" i="5"/>
  <c r="AI4576" i="5"/>
  <c r="AI4568" i="5"/>
  <c r="AI4560" i="5"/>
  <c r="AI4549" i="5"/>
  <c r="AI4539" i="5"/>
  <c r="AI4528" i="5"/>
  <c r="AI4517" i="5"/>
  <c r="AI4507" i="5"/>
  <c r="AI4496" i="5"/>
  <c r="AI4485" i="5"/>
  <c r="AI4475" i="5"/>
  <c r="AI4464" i="5"/>
  <c r="AI4453" i="5"/>
  <c r="AI4443" i="5"/>
  <c r="AI4432" i="5"/>
  <c r="AI4421" i="5"/>
  <c r="AI4411" i="5"/>
  <c r="AI4400" i="5"/>
  <c r="AI4389" i="5"/>
  <c r="AI4379" i="5"/>
  <c r="AI4368" i="5"/>
  <c r="AI4357" i="5"/>
  <c r="AI4347" i="5"/>
  <c r="AI4336" i="5"/>
  <c r="AI4324" i="5"/>
  <c r="AI4310" i="5"/>
  <c r="AI4297" i="5"/>
  <c r="AI4285" i="5"/>
  <c r="AI4272" i="5"/>
  <c r="AI4260" i="5"/>
  <c r="AI4246" i="5"/>
  <c r="AI4230" i="5"/>
  <c r="AI4214" i="5"/>
  <c r="AI4198" i="5"/>
  <c r="AI4182" i="5"/>
  <c r="AI4165" i="5"/>
  <c r="AI4140" i="5"/>
  <c r="AI4094" i="5"/>
  <c r="AI4030" i="5"/>
  <c r="AI3966" i="5"/>
  <c r="AI3902" i="5"/>
  <c r="AI3838" i="5"/>
  <c r="AI3774" i="5"/>
  <c r="AI3710" i="5"/>
  <c r="AI3646" i="5"/>
  <c r="AI3582" i="5"/>
  <c r="AI3518" i="5"/>
  <c r="AI3454" i="5"/>
  <c r="AI3390" i="5"/>
  <c r="AI3315" i="5"/>
  <c r="AI3230" i="5"/>
  <c r="AI3140" i="5"/>
  <c r="AI3038" i="5"/>
  <c r="AI2935" i="5"/>
  <c r="AI2832" i="5"/>
  <c r="AI2676" i="5"/>
  <c r="AI2450" i="5"/>
  <c r="AI2174" i="5"/>
  <c r="AI18" i="3"/>
  <c r="AI34" i="3"/>
  <c r="AI42" i="3"/>
  <c r="AI67" i="3"/>
  <c r="AI75" i="3"/>
  <c r="AI83" i="3"/>
  <c r="AI91" i="3"/>
  <c r="AI100" i="3"/>
  <c r="AI116" i="3"/>
  <c r="AI124" i="3"/>
  <c r="AI10" i="3"/>
  <c r="AI21" i="3"/>
  <c r="AI29" i="3"/>
  <c r="AI37" i="3"/>
  <c r="AI6" i="3"/>
  <c r="AI30" i="3"/>
  <c r="AI40" i="3"/>
  <c r="AI71" i="3"/>
  <c r="AI80" i="3"/>
  <c r="AI99" i="3"/>
  <c r="AI127" i="3"/>
  <c r="AI135" i="3"/>
  <c r="AI159" i="3"/>
  <c r="AI168" i="3"/>
  <c r="AI176" i="3"/>
  <c r="AI185" i="3"/>
  <c r="AI193" i="3"/>
  <c r="AI201" i="3"/>
  <c r="AI211" i="3"/>
  <c r="AI219" i="3"/>
  <c r="AI235" i="3"/>
  <c r="AI244" i="3"/>
  <c r="AI252" i="3"/>
  <c r="AI261" i="3"/>
  <c r="AI269" i="3"/>
  <c r="AI277" i="3"/>
  <c r="AI295" i="3"/>
  <c r="AI303" i="3"/>
  <c r="AI319" i="3"/>
  <c r="AI328" i="3"/>
  <c r="AI336" i="3"/>
  <c r="AI344" i="3"/>
  <c r="AI360" i="3"/>
  <c r="AI376" i="3"/>
  <c r="AI384" i="3"/>
  <c r="AI392" i="3"/>
  <c r="AI400" i="3"/>
  <c r="AI416" i="3"/>
  <c r="AI432" i="3"/>
  <c r="AI441" i="3"/>
  <c r="AI450" i="3"/>
  <c r="AI458" i="3"/>
  <c r="AI482" i="3"/>
  <c r="AI490" i="3"/>
  <c r="AI8" i="3"/>
  <c r="AI32" i="3"/>
  <c r="AI43" i="3"/>
  <c r="AI55" i="3"/>
  <c r="AI64" i="3"/>
  <c r="AI73" i="3"/>
  <c r="AI82" i="3"/>
  <c r="AI92" i="3"/>
  <c r="AI102" i="3"/>
  <c r="AI111" i="3"/>
  <c r="AI120" i="3"/>
  <c r="AI145" i="3"/>
  <c r="AI161" i="3"/>
  <c r="AI170" i="3"/>
  <c r="AI178" i="3"/>
  <c r="AI187" i="3"/>
  <c r="AI195" i="3"/>
  <c r="AI203" i="3"/>
  <c r="AI213" i="3"/>
  <c r="AI221" i="3"/>
  <c r="AI229" i="3"/>
  <c r="AI237" i="3"/>
  <c r="AI246" i="3"/>
  <c r="AI254" i="3"/>
  <c r="AI297" i="3"/>
  <c r="AI305" i="3"/>
  <c r="AI321" i="3"/>
  <c r="AI330" i="3"/>
  <c r="AI338" i="3"/>
  <c r="AI346" i="3"/>
  <c r="AI354" i="3"/>
  <c r="AI11" i="3"/>
  <c r="AI23" i="3"/>
  <c r="AI45" i="3"/>
  <c r="AI56" i="3"/>
  <c r="AI84" i="3"/>
  <c r="AI93" i="3"/>
  <c r="AI103" i="3"/>
  <c r="AI112" i="3"/>
  <c r="AI121" i="3"/>
  <c r="AI130" i="3"/>
  <c r="AI138" i="3"/>
  <c r="AI196" i="3"/>
  <c r="AI204" i="3"/>
  <c r="AI214" i="3"/>
  <c r="AI222" i="3"/>
  <c r="AI247" i="3"/>
  <c r="AI264" i="3"/>
  <c r="AI272" i="3"/>
  <c r="AI290" i="3"/>
  <c r="AI298" i="3"/>
  <c r="AI306" i="3"/>
  <c r="AI314" i="3"/>
  <c r="AI323" i="3"/>
  <c r="AI331" i="3"/>
  <c r="AI355" i="3"/>
  <c r="AI363" i="3"/>
  <c r="AI371" i="3"/>
  <c r="AI379" i="3"/>
  <c r="AI387" i="3"/>
  <c r="AI403" i="3"/>
  <c r="AI411" i="3"/>
  <c r="AI427" i="3"/>
  <c r="AI453" i="3"/>
  <c r="AI461" i="3"/>
  <c r="AI469" i="3"/>
  <c r="AI477" i="3"/>
  <c r="AI485" i="3"/>
  <c r="AI493" i="3"/>
  <c r="AI14" i="3"/>
  <c r="AI25" i="3"/>
  <c r="AI36" i="3"/>
  <c r="AI77" i="3"/>
  <c r="AI86" i="3"/>
  <c r="AI95" i="3"/>
  <c r="AI105" i="3"/>
  <c r="AI114" i="3"/>
  <c r="AI132" i="3"/>
  <c r="AI140" i="3"/>
  <c r="AI156" i="3"/>
  <c r="AI164" i="3"/>
  <c r="AI190" i="3"/>
  <c r="AI27" i="3"/>
  <c r="AI49" i="3"/>
  <c r="AI69" i="3"/>
  <c r="AI125" i="3"/>
  <c r="AI141" i="3"/>
  <c r="AI157" i="3"/>
  <c r="AI191" i="3"/>
  <c r="AI232" i="3"/>
  <c r="AI245" i="3"/>
  <c r="AI258" i="3"/>
  <c r="AI273" i="3"/>
  <c r="AI312" i="3"/>
  <c r="AI351" i="3"/>
  <c r="AI365" i="3"/>
  <c r="AI375" i="3"/>
  <c r="AI386" i="3"/>
  <c r="AI397" i="3"/>
  <c r="AI407" i="3"/>
  <c r="AI418" i="3"/>
  <c r="AI429" i="3"/>
  <c r="AI440" i="3"/>
  <c r="AI452" i="3"/>
  <c r="AI473" i="3"/>
  <c r="AI484" i="3"/>
  <c r="AI495" i="3"/>
  <c r="AI504" i="3"/>
  <c r="AI528" i="3"/>
  <c r="AI544" i="3"/>
  <c r="AI552" i="3"/>
  <c r="AI568" i="3"/>
  <c r="AI576" i="3"/>
  <c r="AI592" i="3"/>
  <c r="AI600" i="3"/>
  <c r="AI608" i="3"/>
  <c r="AI616" i="3"/>
  <c r="AI624" i="3"/>
  <c r="AI632" i="3"/>
  <c r="AI640" i="3"/>
  <c r="AI648" i="3"/>
  <c r="AI665" i="3"/>
  <c r="AI673" i="3"/>
  <c r="AI681" i="3"/>
  <c r="AI689" i="3"/>
  <c r="AI697" i="3"/>
  <c r="AI705" i="3"/>
  <c r="AI713" i="3"/>
  <c r="AI721" i="3"/>
  <c r="AI729" i="3"/>
  <c r="AI737" i="3"/>
  <c r="AI745" i="3"/>
  <c r="AI4" i="3"/>
  <c r="AI50" i="3"/>
  <c r="AI107" i="3"/>
  <c r="AI142" i="3"/>
  <c r="AI175" i="3"/>
  <c r="AI192" i="3"/>
  <c r="AI206" i="3"/>
  <c r="AI220" i="3"/>
  <c r="AI233" i="3"/>
  <c r="AI248" i="3"/>
  <c r="AI259" i="3"/>
  <c r="AI288" i="3"/>
  <c r="AI301" i="3"/>
  <c r="AI315" i="3"/>
  <c r="AI353" i="3"/>
  <c r="AI366" i="3"/>
  <c r="AI377" i="3"/>
  <c r="AI398" i="3"/>
  <c r="AI420" i="3"/>
  <c r="AI430" i="3"/>
  <c r="AI442" i="3"/>
  <c r="AI454" i="3"/>
  <c r="AI475" i="3"/>
  <c r="AI496" i="3"/>
  <c r="AI505" i="3"/>
  <c r="AI513" i="3"/>
  <c r="AI521" i="3"/>
  <c r="AI7" i="3"/>
  <c r="AI72" i="3"/>
  <c r="AI90" i="3"/>
  <c r="AI110" i="3"/>
  <c r="AI128" i="3"/>
  <c r="AI194" i="3"/>
  <c r="AI207" i="3"/>
  <c r="AI223" i="3"/>
  <c r="AI234" i="3"/>
  <c r="AI249" i="3"/>
  <c r="AI275" i="3"/>
  <c r="AI291" i="3"/>
  <c r="AI302" i="3"/>
  <c r="AI316" i="3"/>
  <c r="AI329" i="3"/>
  <c r="AI378" i="3"/>
  <c r="AI389" i="3"/>
  <c r="AI399" i="3"/>
  <c r="AI410" i="3"/>
  <c r="AI431" i="3"/>
  <c r="AI443" i="3"/>
  <c r="AI455" i="3"/>
  <c r="AI465" i="3"/>
  <c r="AI476" i="3"/>
  <c r="AI497" i="3"/>
  <c r="AI506" i="3"/>
  <c r="AI514" i="3"/>
  <c r="AI530" i="3"/>
  <c r="AI554" i="3"/>
  <c r="AI562" i="3"/>
  <c r="AI570" i="3"/>
  <c r="AI578" i="3"/>
  <c r="AI586" i="3"/>
  <c r="AI594" i="3"/>
  <c r="AI602" i="3"/>
  <c r="AI610" i="3"/>
  <c r="AI618" i="3"/>
  <c r="AI634" i="3"/>
  <c r="AI642" i="3"/>
  <c r="AI650" i="3"/>
  <c r="AI658" i="3"/>
  <c r="AI667" i="3"/>
  <c r="AI683" i="3"/>
  <c r="AI691" i="3"/>
  <c r="AI699" i="3"/>
  <c r="AI707" i="3"/>
  <c r="AI715" i="3"/>
  <c r="AI731" i="3"/>
  <c r="AI739" i="3"/>
  <c r="AI747" i="3"/>
  <c r="AI755" i="3"/>
  <c r="AI771" i="3"/>
  <c r="AI779" i="3"/>
  <c r="AI788" i="3"/>
  <c r="AI804" i="3"/>
  <c r="AI812" i="3"/>
  <c r="AI821" i="3"/>
  <c r="AI829" i="3"/>
  <c r="AI839" i="3"/>
  <c r="AI847" i="3"/>
  <c r="AI866" i="3"/>
  <c r="AI874" i="3"/>
  <c r="AI76" i="3"/>
  <c r="AI94" i="3"/>
  <c r="AI113" i="3"/>
  <c r="AI131" i="3"/>
  <c r="AI147" i="3"/>
  <c r="AI163" i="3"/>
  <c r="AI180" i="3"/>
  <c r="AI210" i="3"/>
  <c r="AI224" i="3"/>
  <c r="AI236" i="3"/>
  <c r="AI250" i="3"/>
  <c r="AI276" i="3"/>
  <c r="AI292" i="3"/>
  <c r="AI317" i="3"/>
  <c r="AI332" i="3"/>
  <c r="AI369" i="3"/>
  <c r="AI390" i="3"/>
  <c r="AI412" i="3"/>
  <c r="AI422" i="3"/>
  <c r="AI445" i="3"/>
  <c r="AI456" i="3"/>
  <c r="AI467" i="3"/>
  <c r="AI478" i="3"/>
  <c r="AI488" i="3"/>
  <c r="AI499" i="3"/>
  <c r="AI507" i="3"/>
  <c r="AI515" i="3"/>
  <c r="AI523" i="3"/>
  <c r="AI531" i="3"/>
  <c r="AI539" i="3"/>
  <c r="AI547" i="3"/>
  <c r="AI555" i="3"/>
  <c r="AI563" i="3"/>
  <c r="AI571" i="3"/>
  <c r="AI579" i="3"/>
  <c r="AI587" i="3"/>
  <c r="AI595" i="3"/>
  <c r="AI603" i="3"/>
  <c r="AI611" i="3"/>
  <c r="AI619" i="3"/>
  <c r="AI627" i="3"/>
  <c r="AI643" i="3"/>
  <c r="AI651" i="3"/>
  <c r="AI659" i="3"/>
  <c r="AI668" i="3"/>
  <c r="AI676" i="3"/>
  <c r="AI684" i="3"/>
  <c r="AI692" i="3"/>
  <c r="AI700" i="3"/>
  <c r="AI708" i="3"/>
  <c r="AI716" i="3"/>
  <c r="AI16" i="3"/>
  <c r="AI60" i="3"/>
  <c r="AI78" i="3"/>
  <c r="AI133" i="3"/>
  <c r="AI165" i="3"/>
  <c r="AI182" i="3"/>
  <c r="AI198" i="3"/>
  <c r="AI278" i="3"/>
  <c r="AI293" i="3"/>
  <c r="AI307" i="3"/>
  <c r="AI333" i="3"/>
  <c r="AI345" i="3"/>
  <c r="AI358" i="3"/>
  <c r="AI370" i="3"/>
  <c r="AI381" i="3"/>
  <c r="AI391" i="3"/>
  <c r="AI402" i="3"/>
  <c r="AI413" i="3"/>
  <c r="AI423" i="3"/>
  <c r="AI435" i="3"/>
  <c r="AI446" i="3"/>
  <c r="AI457" i="3"/>
  <c r="AI468" i="3"/>
  <c r="AI479" i="3"/>
  <c r="AI489" i="3"/>
  <c r="AI500" i="3"/>
  <c r="AI508" i="3"/>
  <c r="AI516" i="3"/>
  <c r="AI532" i="3"/>
  <c r="AI540" i="3"/>
  <c r="AI564" i="3"/>
  <c r="AI572" i="3"/>
  <c r="AI580" i="3"/>
  <c r="AI604" i="3"/>
  <c r="AI612" i="3"/>
  <c r="AI620" i="3"/>
  <c r="AI636" i="3"/>
  <c r="AI644" i="3"/>
  <c r="AI652" i="3"/>
  <c r="AI660" i="3"/>
  <c r="AI685" i="3"/>
  <c r="AI693" i="3"/>
  <c r="AI701" i="3"/>
  <c r="AI709" i="3"/>
  <c r="AI725" i="3"/>
  <c r="AI741" i="3"/>
  <c r="AI749" i="3"/>
  <c r="AI757" i="3"/>
  <c r="AI773" i="3"/>
  <c r="AI782" i="3"/>
  <c r="AI39" i="3"/>
  <c r="AI61" i="3"/>
  <c r="AI79" i="3"/>
  <c r="AI98" i="3"/>
  <c r="AI117" i="3"/>
  <c r="AI134" i="3"/>
  <c r="AI150" i="3"/>
  <c r="AI166" i="3"/>
  <c r="AI184" i="3"/>
  <c r="AI199" i="3"/>
  <c r="AI226" i="3"/>
  <c r="AI240" i="3"/>
  <c r="AI253" i="3"/>
  <c r="AI267" i="3"/>
  <c r="AI281" i="3"/>
  <c r="AI294" i="3"/>
  <c r="AI348" i="3"/>
  <c r="AI359" i="3"/>
  <c r="AI372" i="3"/>
  <c r="AI404" i="3"/>
  <c r="AI414" i="3"/>
  <c r="AI425" i="3"/>
  <c r="AI437" i="3"/>
  <c r="AI448" i="3"/>
  <c r="AI459" i="3"/>
  <c r="AI480" i="3"/>
  <c r="AI491" i="3"/>
  <c r="AI501" i="3"/>
  <c r="AI20" i="3"/>
  <c r="AI41" i="3"/>
  <c r="AI81" i="3"/>
  <c r="AI101" i="3"/>
  <c r="AI119" i="3"/>
  <c r="AI136" i="3"/>
  <c r="AI152" i="3"/>
  <c r="AI186" i="3"/>
  <c r="AI200" i="3"/>
  <c r="AI216" i="3"/>
  <c r="AI228" i="3"/>
  <c r="AI241" i="3"/>
  <c r="AI256" i="3"/>
  <c r="AI282" i="3"/>
  <c r="AI324" i="3"/>
  <c r="AI335" i="3"/>
  <c r="AI373" i="3"/>
  <c r="AI394" i="3"/>
  <c r="AI405" i="3"/>
  <c r="AI426" i="3"/>
  <c r="AI438" i="3"/>
  <c r="AI449" i="3"/>
  <c r="AI460" i="3"/>
  <c r="AI471" i="3"/>
  <c r="AI492" i="3"/>
  <c r="AI502" i="3"/>
  <c r="AI526" i="3"/>
  <c r="AI534" i="3"/>
  <c r="AI550" i="3"/>
  <c r="AI558" i="3"/>
  <c r="AI566" i="3"/>
  <c r="AI574" i="3"/>
  <c r="AI582" i="3"/>
  <c r="AI590" i="3"/>
  <c r="AI606" i="3"/>
  <c r="AI614" i="3"/>
  <c r="AI630" i="3"/>
  <c r="AI646" i="3"/>
  <c r="AI654" i="3"/>
  <c r="AI663" i="3"/>
  <c r="AI671" i="3"/>
  <c r="AI687" i="3"/>
  <c r="AI695" i="3"/>
  <c r="AI703" i="3"/>
  <c r="AI711" i="3"/>
  <c r="AI727" i="3"/>
  <c r="AI735" i="3"/>
  <c r="AI743" i="3"/>
  <c r="AI751" i="3"/>
  <c r="AI759" i="3"/>
  <c r="AI767" i="3"/>
  <c r="AI784" i="3"/>
  <c r="AI202" i="3"/>
  <c r="AI310" i="3"/>
  <c r="AI494" i="3"/>
  <c r="AI529" i="3"/>
  <c r="AI551" i="3"/>
  <c r="AI615" i="3"/>
  <c r="AI637" i="3"/>
  <c r="AI657" i="3"/>
  <c r="AI680" i="3"/>
  <c r="AI702" i="3"/>
  <c r="AI722" i="3"/>
  <c r="AI742" i="3"/>
  <c r="AI758" i="3"/>
  <c r="AI772" i="3"/>
  <c r="AI795" i="3"/>
  <c r="AI805" i="3"/>
  <c r="AI824" i="3"/>
  <c r="AI844" i="3"/>
  <c r="AI856" i="3"/>
  <c r="AI865" i="3"/>
  <c r="AI875" i="3"/>
  <c r="AI884" i="3"/>
  <c r="AI892" i="3"/>
  <c r="AI908" i="3"/>
  <c r="AI916" i="3"/>
  <c r="AI925" i="3"/>
  <c r="AI942" i="3"/>
  <c r="AI950" i="3"/>
  <c r="AI958" i="3"/>
  <c r="AI966" i="3"/>
  <c r="AI974" i="3"/>
  <c r="AI982" i="3"/>
  <c r="AI1007" i="3"/>
  <c r="AI1015" i="3"/>
  <c r="AI1023" i="3"/>
  <c r="AI1041" i="3"/>
  <c r="AI1049" i="3"/>
  <c r="AI1057" i="3"/>
  <c r="AI1065" i="3"/>
  <c r="AI1073" i="3"/>
  <c r="AI1081" i="3"/>
  <c r="AI1089" i="3"/>
  <c r="AI1098" i="3"/>
  <c r="AI1106" i="3"/>
  <c r="AI1115" i="3"/>
  <c r="AI1123" i="3"/>
  <c r="AI1139" i="3"/>
  <c r="AI1172" i="3"/>
  <c r="AI1181" i="3"/>
  <c r="AI1191" i="3"/>
  <c r="AI1199" i="3"/>
  <c r="AI1207" i="3"/>
  <c r="AI1215" i="3"/>
  <c r="AI1241" i="3"/>
  <c r="AI1249" i="3"/>
  <c r="AI1266" i="3"/>
  <c r="AI1274" i="3"/>
  <c r="AI1282" i="3"/>
  <c r="AI1298" i="3"/>
  <c r="AI1317" i="3"/>
  <c r="AI1334" i="3"/>
  <c r="AI85" i="3"/>
  <c r="AI217" i="3"/>
  <c r="AI325" i="3"/>
  <c r="AI503" i="3"/>
  <c r="AI533" i="3"/>
  <c r="AI575" i="3"/>
  <c r="AI597" i="3"/>
  <c r="AI617" i="3"/>
  <c r="AI639" i="3"/>
  <c r="AI662" i="3"/>
  <c r="AI704" i="3"/>
  <c r="AI726" i="3"/>
  <c r="AI744" i="3"/>
  <c r="AI760" i="3"/>
  <c r="AI774" i="3"/>
  <c r="AI787" i="3"/>
  <c r="AI797" i="3"/>
  <c r="AI815" i="3"/>
  <c r="AI825" i="3"/>
  <c r="AI836" i="3"/>
  <c r="AI845" i="3"/>
  <c r="AI857" i="3"/>
  <c r="AI867" i="3"/>
  <c r="AI876" i="3"/>
  <c r="AI885" i="3"/>
  <c r="AI893" i="3"/>
  <c r="AI901" i="3"/>
  <c r="AI909" i="3"/>
  <c r="AI917" i="3"/>
  <c r="AI926" i="3"/>
  <c r="AI935" i="3"/>
  <c r="AI943" i="3"/>
  <c r="AI951" i="3"/>
  <c r="AI959" i="3"/>
  <c r="AI967" i="3"/>
  <c r="AI975" i="3"/>
  <c r="AI983" i="3"/>
  <c r="AI991" i="3"/>
  <c r="AI1000" i="3"/>
  <c r="AI1016" i="3"/>
  <c r="AI1034" i="3"/>
  <c r="AI1050" i="3"/>
  <c r="AI1058" i="3"/>
  <c r="AI1066" i="3"/>
  <c r="AI104" i="3"/>
  <c r="AI231" i="3"/>
  <c r="AI337" i="3"/>
  <c r="AI428" i="3"/>
  <c r="AI535" i="3"/>
  <c r="AI599" i="3"/>
  <c r="AI621" i="3"/>
  <c r="AI664" i="3"/>
  <c r="AI686" i="3"/>
  <c r="AI706" i="3"/>
  <c r="AI728" i="3"/>
  <c r="AI776" i="3"/>
  <c r="AI789" i="3"/>
  <c r="AI798" i="3"/>
  <c r="AI807" i="3"/>
  <c r="AI817" i="3"/>
  <c r="AI837" i="3"/>
  <c r="AI846" i="3"/>
  <c r="AI859" i="3"/>
  <c r="AI868" i="3"/>
  <c r="AI886" i="3"/>
  <c r="AI902" i="3"/>
  <c r="AI910" i="3"/>
  <c r="AI928" i="3"/>
  <c r="AI936" i="3"/>
  <c r="AI952" i="3"/>
  <c r="AI960" i="3"/>
  <c r="AI968" i="3"/>
  <c r="AI976" i="3"/>
  <c r="AI984" i="3"/>
  <c r="AI992" i="3"/>
  <c r="AI1017" i="3"/>
  <c r="AI1025" i="3"/>
  <c r="AI1035" i="3"/>
  <c r="AI1043" i="3"/>
  <c r="AI1051" i="3"/>
  <c r="AI122" i="3"/>
  <c r="AI243" i="3"/>
  <c r="AI350" i="3"/>
  <c r="AI439" i="3"/>
  <c r="AI511" i="3"/>
  <c r="AI537" i="3"/>
  <c r="AI559" i="3"/>
  <c r="AI581" i="3"/>
  <c r="AI601" i="3"/>
  <c r="AI710" i="3"/>
  <c r="AI764" i="3"/>
  <c r="AI777" i="3"/>
  <c r="AI790" i="3"/>
  <c r="AI799" i="3"/>
  <c r="AI808" i="3"/>
  <c r="AI818" i="3"/>
  <c r="AI827" i="3"/>
  <c r="AI838" i="3"/>
  <c r="AI848" i="3"/>
  <c r="AI860" i="3"/>
  <c r="AI869" i="3"/>
  <c r="AI878" i="3"/>
  <c r="AI895" i="3"/>
  <c r="AI903" i="3"/>
  <c r="AI911" i="3"/>
  <c r="AI919" i="3"/>
  <c r="AI929" i="3"/>
  <c r="AI945" i="3"/>
  <c r="AI953" i="3"/>
  <c r="AI961" i="3"/>
  <c r="AI977" i="3"/>
  <c r="AI985" i="3"/>
  <c r="AI993" i="3"/>
  <c r="AI1018" i="3"/>
  <c r="AI1026" i="3"/>
  <c r="AI1036" i="3"/>
  <c r="AI1044" i="3"/>
  <c r="AI1060" i="3"/>
  <c r="AI1068" i="3"/>
  <c r="AI1076" i="3"/>
  <c r="AI1084" i="3"/>
  <c r="AI1092" i="3"/>
  <c r="AI1101" i="3"/>
  <c r="AI1109" i="3"/>
  <c r="AI1118" i="3"/>
  <c r="AI1134" i="3"/>
  <c r="AI1142" i="3"/>
  <c r="AI1151" i="3"/>
  <c r="AI1159" i="3"/>
  <c r="AI1175" i="3"/>
  <c r="AI1185" i="3"/>
  <c r="AI1202" i="3"/>
  <c r="AI1210" i="3"/>
  <c r="AI1219" i="3"/>
  <c r="AI1228" i="3"/>
  <c r="AI1244" i="3"/>
  <c r="AI139" i="3"/>
  <c r="AI517" i="3"/>
  <c r="AI541" i="3"/>
  <c r="AI561" i="3"/>
  <c r="AI583" i="3"/>
  <c r="AI605" i="3"/>
  <c r="AI625" i="3"/>
  <c r="AI670" i="3"/>
  <c r="AI690" i="3"/>
  <c r="AI734" i="3"/>
  <c r="AI750" i="3"/>
  <c r="AI766" i="3"/>
  <c r="AI778" i="3"/>
  <c r="AI791" i="3"/>
  <c r="AI809" i="3"/>
  <c r="AI819" i="3"/>
  <c r="AI840" i="3"/>
  <c r="AI849" i="3"/>
  <c r="AI861" i="3"/>
  <c r="AI870" i="3"/>
  <c r="AI879" i="3"/>
  <c r="AI888" i="3"/>
  <c r="AI896" i="3"/>
  <c r="AI920" i="3"/>
  <c r="AI938" i="3"/>
  <c r="AI954" i="3"/>
  <c r="AI970" i="3"/>
  <c r="AI986" i="3"/>
  <c r="AI994" i="3"/>
  <c r="AI1003" i="3"/>
  <c r="AI1011" i="3"/>
  <c r="AI1019" i="3"/>
  <c r="AI1027" i="3"/>
  <c r="AI1037" i="3"/>
  <c r="AI1045" i="3"/>
  <c r="AI1053" i="3"/>
  <c r="AI1061" i="3"/>
  <c r="AI1069" i="3"/>
  <c r="AI1077" i="3"/>
  <c r="AI1085" i="3"/>
  <c r="AI1102" i="3"/>
  <c r="AI1119" i="3"/>
  <c r="AI1127" i="3"/>
  <c r="AI1135" i="3"/>
  <c r="AI1152" i="3"/>
  <c r="AI1168" i="3"/>
  <c r="AI1176" i="3"/>
  <c r="AI1186" i="3"/>
  <c r="AI1195" i="3"/>
  <c r="AI1203" i="3"/>
  <c r="AI1211" i="3"/>
  <c r="AI1220" i="3"/>
  <c r="AI1229" i="3"/>
  <c r="AI1237" i="3"/>
  <c r="AI1245" i="3"/>
  <c r="AI1254" i="3"/>
  <c r="AI1262" i="3"/>
  <c r="AI1278" i="3"/>
  <c r="AI1286" i="3"/>
  <c r="AI1294" i="3"/>
  <c r="AI1303" i="3"/>
  <c r="AI1311" i="3"/>
  <c r="AI1321" i="3"/>
  <c r="AI1330" i="3"/>
  <c r="AI155" i="3"/>
  <c r="AI462" i="3"/>
  <c r="AI543" i="3"/>
  <c r="AI565" i="3"/>
  <c r="AI585" i="3"/>
  <c r="AI607" i="3"/>
  <c r="AI629" i="3"/>
  <c r="AI672" i="3"/>
  <c r="AI694" i="3"/>
  <c r="AI736" i="3"/>
  <c r="AI752" i="3"/>
  <c r="AI768" i="3"/>
  <c r="AI780" i="3"/>
  <c r="AI792" i="3"/>
  <c r="AI810" i="3"/>
  <c r="AI862" i="3"/>
  <c r="AI881" i="3"/>
  <c r="AI889" i="3"/>
  <c r="AI897" i="3"/>
  <c r="AI905" i="3"/>
  <c r="AI913" i="3"/>
  <c r="AI947" i="3"/>
  <c r="AI955" i="3"/>
  <c r="AI971" i="3"/>
  <c r="AI979" i="3"/>
  <c r="AI1004" i="3"/>
  <c r="AI1012" i="3"/>
  <c r="AI1020" i="3"/>
  <c r="AI1029" i="3"/>
  <c r="AI1038" i="3"/>
  <c r="AI1046" i="3"/>
  <c r="AI1054" i="3"/>
  <c r="AI1062" i="3"/>
  <c r="AI1070" i="3"/>
  <c r="AI1078" i="3"/>
  <c r="AI1086" i="3"/>
  <c r="AI1095" i="3"/>
  <c r="AI1103" i="3"/>
  <c r="AI1112" i="3"/>
  <c r="AI1120" i="3"/>
  <c r="AI1136" i="3"/>
  <c r="AI1144" i="3"/>
  <c r="AI1153" i="3"/>
  <c r="AI1161" i="3"/>
  <c r="AI1169" i="3"/>
  <c r="AI1177" i="3"/>
  <c r="AI1196" i="3"/>
  <c r="AI1230" i="3"/>
  <c r="AI1238" i="3"/>
  <c r="AI1246" i="3"/>
  <c r="AI1255" i="3"/>
  <c r="AI1263" i="3"/>
  <c r="AI1271" i="3"/>
  <c r="AI1279" i="3"/>
  <c r="AI1287" i="3"/>
  <c r="AI189" i="3"/>
  <c r="AI299" i="3"/>
  <c r="AI549" i="3"/>
  <c r="AI569" i="3"/>
  <c r="AI633" i="3"/>
  <c r="AI655" i="3"/>
  <c r="AI678" i="3"/>
  <c r="AI698" i="3"/>
  <c r="AI720" i="3"/>
  <c r="AI740" i="3"/>
  <c r="AI756" i="3"/>
  <c r="AI785" i="3"/>
  <c r="AI794" i="3"/>
  <c r="AI803" i="3"/>
  <c r="AI813" i="3"/>
  <c r="AI823" i="3"/>
  <c r="AI834" i="3"/>
  <c r="AI854" i="3"/>
  <c r="AI864" i="3"/>
  <c r="AI891" i="3"/>
  <c r="AI899" i="3"/>
  <c r="AI915" i="3"/>
  <c r="AI924" i="3"/>
  <c r="AI933" i="3"/>
  <c r="AI941" i="3"/>
  <c r="AI957" i="3"/>
  <c r="AI965" i="3"/>
  <c r="AI973" i="3"/>
  <c r="AI981" i="3"/>
  <c r="AI998" i="3"/>
  <c r="AI1006" i="3"/>
  <c r="AI1014" i="3"/>
  <c r="AI1022" i="3"/>
  <c r="AI1031" i="3"/>
  <c r="AI1040" i="3"/>
  <c r="AI1056" i="3"/>
  <c r="AI1064" i="3"/>
  <c r="AI1088" i="3"/>
  <c r="AI1105" i="3"/>
  <c r="AI1114" i="3"/>
  <c r="AI1122" i="3"/>
  <c r="AI1138" i="3"/>
  <c r="AI1155" i="3"/>
  <c r="AI1171" i="3"/>
  <c r="AI1180" i="3"/>
  <c r="AI1190" i="3"/>
  <c r="AI1198" i="3"/>
  <c r="AI1206" i="3"/>
  <c r="AI1214" i="3"/>
  <c r="AI1224" i="3"/>
  <c r="AI1232" i="3"/>
  <c r="AI1248" i="3"/>
  <c r="AI1257" i="3"/>
  <c r="AI1265" i="3"/>
  <c r="AI1273" i="3"/>
  <c r="AI1281" i="3"/>
  <c r="AI1289" i="3"/>
  <c r="AI1297" i="3"/>
  <c r="AI1306" i="3"/>
  <c r="AI1316" i="3"/>
  <c r="AI1325" i="3"/>
  <c r="AI1333" i="3"/>
  <c r="AI1342" i="3"/>
  <c r="AI1350" i="3"/>
  <c r="AI738" i="3"/>
  <c r="AI831" i="3"/>
  <c r="AI1165" i="3"/>
  <c r="AI1188" i="3"/>
  <c r="AI1209" i="3"/>
  <c r="AI1253" i="3"/>
  <c r="AI1285" i="3"/>
  <c r="AI1301" i="3"/>
  <c r="AI1315" i="3"/>
  <c r="AI1343" i="3"/>
  <c r="AI1354" i="3"/>
  <c r="AI1362" i="3"/>
  <c r="AI1370" i="3"/>
  <c r="AI1379" i="3"/>
  <c r="AI1387" i="3"/>
  <c r="AI1395" i="3"/>
  <c r="AI1403" i="3"/>
  <c r="AI1411" i="3"/>
  <c r="AI1419" i="3"/>
  <c r="AI1428" i="3"/>
  <c r="AI1444" i="3"/>
  <c r="AI1452" i="3"/>
  <c r="AI1460" i="3"/>
  <c r="AI1468" i="3"/>
  <c r="AI1493" i="3"/>
  <c r="AI1501" i="3"/>
  <c r="AI1509" i="3"/>
  <c r="AI1517" i="3"/>
  <c r="AI1543" i="3"/>
  <c r="AI1551" i="3"/>
  <c r="AI1559" i="3"/>
  <c r="AI24" i="3"/>
  <c r="AI754" i="3"/>
  <c r="AI842" i="3"/>
  <c r="AI914" i="3"/>
  <c r="AI980" i="3"/>
  <c r="AI1079" i="3"/>
  <c r="AI1100" i="3"/>
  <c r="AI1124" i="3"/>
  <c r="AI1145" i="3"/>
  <c r="AI1166" i="3"/>
  <c r="AI1192" i="3"/>
  <c r="AI1213" i="3"/>
  <c r="AI1256" i="3"/>
  <c r="AI1288" i="3"/>
  <c r="AI1302" i="3"/>
  <c r="AI1318" i="3"/>
  <c r="AI1344" i="3"/>
  <c r="AI1355" i="3"/>
  <c r="AI1363" i="3"/>
  <c r="AI1371" i="3"/>
  <c r="AI1380" i="3"/>
  <c r="AI1388" i="3"/>
  <c r="AI1396" i="3"/>
  <c r="AI1404" i="3"/>
  <c r="AI1412" i="3"/>
  <c r="AI1420" i="3"/>
  <c r="AI1429" i="3"/>
  <c r="AI1437" i="3"/>
  <c r="AI1445" i="3"/>
  <c r="AI1453" i="3"/>
  <c r="AI1461" i="3"/>
  <c r="AI1469" i="3"/>
  <c r="AI1477" i="3"/>
  <c r="AI1486" i="3"/>
  <c r="AI1494" i="3"/>
  <c r="AI1502" i="3"/>
  <c r="AI1510" i="3"/>
  <c r="AI1518" i="3"/>
  <c r="AI1526" i="3"/>
  <c r="AI1534" i="3"/>
  <c r="AI1544" i="3"/>
  <c r="AI1552" i="3"/>
  <c r="AI1560" i="3"/>
  <c r="AI1568" i="3"/>
  <c r="AI1576" i="3"/>
  <c r="AI1584" i="3"/>
  <c r="AI1592" i="3"/>
  <c r="AI1600" i="3"/>
  <c r="AI1608" i="3"/>
  <c r="AI1640" i="3"/>
  <c r="AI1648" i="3"/>
  <c r="AI1657" i="3"/>
  <c r="AI1674" i="3"/>
  <c r="AI1682" i="3"/>
  <c r="AI1691" i="3"/>
  <c r="AI1699" i="3"/>
  <c r="AI1740" i="3"/>
  <c r="AI1748" i="3"/>
  <c r="AI1765" i="3"/>
  <c r="AI1776" i="3"/>
  <c r="AI1784" i="3"/>
  <c r="AI1792" i="3"/>
  <c r="AI1808" i="3"/>
  <c r="AI1816" i="3"/>
  <c r="AI1824" i="3"/>
  <c r="AI1832" i="3"/>
  <c r="AI1840" i="3"/>
  <c r="AI1848" i="3"/>
  <c r="AI172" i="3"/>
  <c r="AI769" i="3"/>
  <c r="AI852" i="3"/>
  <c r="AI923" i="3"/>
  <c r="AI1055" i="3"/>
  <c r="AI1104" i="3"/>
  <c r="AI1125" i="3"/>
  <c r="AI1170" i="3"/>
  <c r="AI1193" i="3"/>
  <c r="AI1216" i="3"/>
  <c r="AI1239" i="3"/>
  <c r="AI1259" i="3"/>
  <c r="AI1275" i="3"/>
  <c r="AI1291" i="3"/>
  <c r="AI1304" i="3"/>
  <c r="AI1319" i="3"/>
  <c r="AI1332" i="3"/>
  <c r="AI1356" i="3"/>
  <c r="AI1364" i="3"/>
  <c r="AI1373" i="3"/>
  <c r="AI1381" i="3"/>
  <c r="AI1389" i="3"/>
  <c r="AI1397" i="3"/>
  <c r="AI1413" i="3"/>
  <c r="AI1422" i="3"/>
  <c r="AI1430" i="3"/>
  <c r="AI1438" i="3"/>
  <c r="AI1446" i="3"/>
  <c r="AI1454" i="3"/>
  <c r="AI1462" i="3"/>
  <c r="AI1470" i="3"/>
  <c r="AI1478" i="3"/>
  <c r="AI1495" i="3"/>
  <c r="AI1503" i="3"/>
  <c r="AI1511" i="3"/>
  <c r="AI1519" i="3"/>
  <c r="AI1535" i="3"/>
  <c r="AI1545" i="3"/>
  <c r="AI1553" i="3"/>
  <c r="AI1569" i="3"/>
  <c r="AI1577" i="3"/>
  <c r="AI1585" i="3"/>
  <c r="AI1593" i="3"/>
  <c r="AI1601" i="3"/>
  <c r="AI1609" i="3"/>
  <c r="AI1617" i="3"/>
  <c r="AI1625" i="3"/>
  <c r="AI1641" i="3"/>
  <c r="AI1649" i="3"/>
  <c r="AI1658" i="3"/>
  <c r="AI1692" i="3"/>
  <c r="AI1700" i="3"/>
  <c r="AI1717" i="3"/>
  <c r="AI1733" i="3"/>
  <c r="AI1741" i="3"/>
  <c r="AI1757" i="3"/>
  <c r="AI1777" i="3"/>
  <c r="AI1785" i="3"/>
  <c r="AI1793" i="3"/>
  <c r="AI1801" i="3"/>
  <c r="AI1809" i="3"/>
  <c r="AI1817" i="3"/>
  <c r="AI1825" i="3"/>
  <c r="AI1833" i="3"/>
  <c r="AI1841" i="3"/>
  <c r="AI1849" i="3"/>
  <c r="AI1866" i="3"/>
  <c r="AI1874" i="3"/>
  <c r="AI1882" i="3"/>
  <c r="AI1898" i="3"/>
  <c r="AI1906" i="3"/>
  <c r="AI1914" i="3"/>
  <c r="AI1923" i="3"/>
  <c r="AI1940" i="3"/>
  <c r="AI1948" i="3"/>
  <c r="AI1956" i="3"/>
  <c r="AI1964" i="3"/>
  <c r="AI1972" i="3"/>
  <c r="AI1980" i="3"/>
  <c r="AI284" i="3"/>
  <c r="AI631" i="3"/>
  <c r="AI783" i="3"/>
  <c r="AI863" i="3"/>
  <c r="AI932" i="3"/>
  <c r="AI996" i="3"/>
  <c r="AI1059" i="3"/>
  <c r="AI1083" i="3"/>
  <c r="AI1107" i="3"/>
  <c r="AI1129" i="3"/>
  <c r="AI1150" i="3"/>
  <c r="AI1197" i="3"/>
  <c r="AI1276" i="3"/>
  <c r="AI1292" i="3"/>
  <c r="AI1305" i="3"/>
  <c r="AI1346" i="3"/>
  <c r="AI1365" i="3"/>
  <c r="AI1382" i="3"/>
  <c r="AI1390" i="3"/>
  <c r="AI1398" i="3"/>
  <c r="AI1406" i="3"/>
  <c r="AI1414" i="3"/>
  <c r="AI1423" i="3"/>
  <c r="AI1447" i="3"/>
  <c r="AI1455" i="3"/>
  <c r="AI1463" i="3"/>
  <c r="AI1471" i="3"/>
  <c r="AI1479" i="3"/>
  <c r="AI1496" i="3"/>
  <c r="AI1536" i="3"/>
  <c r="AI1546" i="3"/>
  <c r="AI1554" i="3"/>
  <c r="AI1570" i="3"/>
  <c r="AI1578" i="3"/>
  <c r="AI1586" i="3"/>
  <c r="AI1610" i="3"/>
  <c r="AI1618" i="3"/>
  <c r="AI1626" i="3"/>
  <c r="AI1634" i="3"/>
  <c r="AI1650" i="3"/>
  <c r="AI1668" i="3"/>
  <c r="AI1676" i="3"/>
  <c r="AI1685" i="3"/>
  <c r="AI1693" i="3"/>
  <c r="AI1701" i="3"/>
  <c r="AI1718" i="3"/>
  <c r="AI1726" i="3"/>
  <c r="AI1734" i="3"/>
  <c r="AI1742" i="3"/>
  <c r="AI1750" i="3"/>
  <c r="AI1758" i="3"/>
  <c r="AI1768" i="3"/>
  <c r="AI1778" i="3"/>
  <c r="AI1786" i="3"/>
  <c r="AI1794" i="3"/>
  <c r="AI1802" i="3"/>
  <c r="AI1834" i="3"/>
  <c r="AI1850" i="3"/>
  <c r="AI1867" i="3"/>
  <c r="AI1875" i="3"/>
  <c r="AI385" i="3"/>
  <c r="AI653" i="3"/>
  <c r="AI793" i="3"/>
  <c r="AI1063" i="3"/>
  <c r="AI1087" i="3"/>
  <c r="AI1108" i="3"/>
  <c r="AI1132" i="3"/>
  <c r="AI1154" i="3"/>
  <c r="AI1174" i="3"/>
  <c r="AI1200" i="3"/>
  <c r="AI1222" i="3"/>
  <c r="AI1243" i="3"/>
  <c r="AI1261" i="3"/>
  <c r="AI1293" i="3"/>
  <c r="AI1308" i="3"/>
  <c r="AI1336" i="3"/>
  <c r="AI1358" i="3"/>
  <c r="AI1366" i="3"/>
  <c r="AI1375" i="3"/>
  <c r="AI1383" i="3"/>
  <c r="AI1391" i="3"/>
  <c r="AI1399" i="3"/>
  <c r="AI1407" i="3"/>
  <c r="AI1424" i="3"/>
  <c r="AI1432" i="3"/>
  <c r="AI1440" i="3"/>
  <c r="AI1448" i="3"/>
  <c r="AI1456" i="3"/>
  <c r="AI1472" i="3"/>
  <c r="AI1480" i="3"/>
  <c r="AI1489" i="3"/>
  <c r="AI1497" i="3"/>
  <c r="AI1505" i="3"/>
  <c r="AI1513" i="3"/>
  <c r="AI1521" i="3"/>
  <c r="AI1529" i="3"/>
  <c r="AI1537" i="3"/>
  <c r="AI1547" i="3"/>
  <c r="AI1555" i="3"/>
  <c r="AI1563" i="3"/>
  <c r="AI1571" i="3"/>
  <c r="AI472" i="3"/>
  <c r="AI674" i="3"/>
  <c r="AI802" i="3"/>
  <c r="AI882" i="3"/>
  <c r="AI948" i="3"/>
  <c r="AI1067" i="3"/>
  <c r="AI1090" i="3"/>
  <c r="AI1133" i="3"/>
  <c r="AI1157" i="3"/>
  <c r="AI1179" i="3"/>
  <c r="AI1201" i="3"/>
  <c r="AI1226" i="3"/>
  <c r="AI1247" i="3"/>
  <c r="AI1264" i="3"/>
  <c r="AI1280" i="3"/>
  <c r="AI1295" i="3"/>
  <c r="AI1309" i="3"/>
  <c r="AI1337" i="3"/>
  <c r="AI1349" i="3"/>
  <c r="AI1367" i="3"/>
  <c r="AI1376" i="3"/>
  <c r="AI1384" i="3"/>
  <c r="AI1392" i="3"/>
  <c r="AI1400" i="3"/>
  <c r="AI1408" i="3"/>
  <c r="AI1416" i="3"/>
  <c r="AI1449" i="3"/>
  <c r="AI1457" i="3"/>
  <c r="AI1465" i="3"/>
  <c r="AI1473" i="3"/>
  <c r="AI1482" i="3"/>
  <c r="AI1514" i="3"/>
  <c r="AI1522" i="3"/>
  <c r="AI1530" i="3"/>
  <c r="AI1538" i="3"/>
  <c r="AI1548" i="3"/>
  <c r="AI1556" i="3"/>
  <c r="AI1564" i="3"/>
  <c r="AI1572" i="3"/>
  <c r="AI1580" i="3"/>
  <c r="AI1604" i="3"/>
  <c r="AI1620" i="3"/>
  <c r="AI1628" i="3"/>
  <c r="AI1636" i="3"/>
  <c r="AI1644" i="3"/>
  <c r="AI1661" i="3"/>
  <c r="AI1670" i="3"/>
  <c r="AI1678" i="3"/>
  <c r="AI1703" i="3"/>
  <c r="AI1711" i="3"/>
  <c r="AI1720" i="3"/>
  <c r="AI1728" i="3"/>
  <c r="AI1736" i="3"/>
  <c r="AI1744" i="3"/>
  <c r="AI1752" i="3"/>
  <c r="AI1771" i="3"/>
  <c r="AI1780" i="3"/>
  <c r="AI1788" i="3"/>
  <c r="AI696" i="3"/>
  <c r="AI956" i="3"/>
  <c r="AI1071" i="3"/>
  <c r="AI1116" i="3"/>
  <c r="AI1137" i="3"/>
  <c r="AI1158" i="3"/>
  <c r="AI1205" i="3"/>
  <c r="AI1227" i="3"/>
  <c r="AI1250" i="3"/>
  <c r="AI1267" i="3"/>
  <c r="AI1283" i="3"/>
  <c r="AI1296" i="3"/>
  <c r="AI1340" i="3"/>
  <c r="AI1351" i="3"/>
  <c r="AI1360" i="3"/>
  <c r="AI1377" i="3"/>
  <c r="AI1393" i="3"/>
  <c r="AI1401" i="3"/>
  <c r="AI1409" i="3"/>
  <c r="AI1426" i="3"/>
  <c r="AI1434" i="3"/>
  <c r="AI1442" i="3"/>
  <c r="AI1450" i="3"/>
  <c r="AI1458" i="3"/>
  <c r="AI1466" i="3"/>
  <c r="AI1474" i="3"/>
  <c r="AI1483" i="3"/>
  <c r="AI1491" i="3"/>
  <c r="AI1507" i="3"/>
  <c r="AI1515" i="3"/>
  <c r="AI1523" i="3"/>
  <c r="AI1531" i="3"/>
  <c r="AI1539" i="3"/>
  <c r="AI1557" i="3"/>
  <c r="AI1565" i="3"/>
  <c r="AI1581" i="3"/>
  <c r="AI1589" i="3"/>
  <c r="AI1621" i="3"/>
  <c r="AI1629" i="3"/>
  <c r="AI1637" i="3"/>
  <c r="AI1645" i="3"/>
  <c r="AI1653" i="3"/>
  <c r="AI1662" i="3"/>
  <c r="AI1679" i="3"/>
  <c r="AI1696" i="3"/>
  <c r="AI1704" i="3"/>
  <c r="AI1721" i="3"/>
  <c r="AI1737" i="3"/>
  <c r="AI1745" i="3"/>
  <c r="AI1753" i="3"/>
  <c r="AI1762" i="3"/>
  <c r="AI1772" i="3"/>
  <c r="AI1789" i="3"/>
  <c r="AI1797" i="3"/>
  <c r="AI1805" i="3"/>
  <c r="AI1813" i="3"/>
  <c r="AI1821" i="3"/>
  <c r="AI1829" i="3"/>
  <c r="AI1845" i="3"/>
  <c r="AI1862" i="3"/>
  <c r="AI1870" i="3"/>
  <c r="AI545" i="3"/>
  <c r="AI1284" i="3"/>
  <c r="AI1378" i="3"/>
  <c r="AI1443" i="3"/>
  <c r="AI1508" i="3"/>
  <c r="AI1567" i="3"/>
  <c r="AI1591" i="3"/>
  <c r="AI1614" i="3"/>
  <c r="AI1655" i="3"/>
  <c r="AI1680" i="3"/>
  <c r="AI1702" i="3"/>
  <c r="AI1723" i="3"/>
  <c r="AI1746" i="3"/>
  <c r="AI1791" i="3"/>
  <c r="AI1807" i="3"/>
  <c r="AI1839" i="3"/>
  <c r="AI1855" i="3"/>
  <c r="AI1869" i="3"/>
  <c r="AI1880" i="3"/>
  <c r="AI1889" i="3"/>
  <c r="AI1899" i="3"/>
  <c r="AI1908" i="3"/>
  <c r="AI1917" i="3"/>
  <c r="AI1927" i="3"/>
  <c r="AI1936" i="3"/>
  <c r="AI1946" i="3"/>
  <c r="AI1955" i="3"/>
  <c r="AI1965" i="3"/>
  <c r="AI1974" i="3"/>
  <c r="AI1991" i="3"/>
  <c r="AI1999" i="3"/>
  <c r="AI2007" i="3"/>
  <c r="AI2015" i="3"/>
  <c r="AI2023" i="3"/>
  <c r="AI2031" i="3"/>
  <c r="AI2039" i="3"/>
  <c r="AI2047" i="3"/>
  <c r="AI2055" i="3"/>
  <c r="AI2063" i="3"/>
  <c r="AI2071" i="3"/>
  <c r="AI2079" i="3"/>
  <c r="AI2087" i="3"/>
  <c r="AI2103" i="3"/>
  <c r="AI2111" i="3"/>
  <c r="AI2119" i="3"/>
  <c r="AI2135" i="3"/>
  <c r="AI2160" i="3"/>
  <c r="AI2168" i="3"/>
  <c r="AI2176" i="3"/>
  <c r="AI2184" i="3"/>
  <c r="AI2192" i="3"/>
  <c r="AI2200" i="3"/>
  <c r="AI2224" i="3"/>
  <c r="AI2232" i="3"/>
  <c r="AI2240" i="3"/>
  <c r="AI2256" i="3"/>
  <c r="AI2264" i="3"/>
  <c r="AI2272" i="3"/>
  <c r="AI2281" i="3"/>
  <c r="AI2290" i="3"/>
  <c r="AI2306" i="3"/>
  <c r="AI2315" i="3"/>
  <c r="AI718" i="3"/>
  <c r="AI1140" i="3"/>
  <c r="AI1300" i="3"/>
  <c r="AI1386" i="3"/>
  <c r="AI1451" i="3"/>
  <c r="AI1516" i="3"/>
  <c r="AI1595" i="3"/>
  <c r="AI1615" i="3"/>
  <c r="AI1660" i="3"/>
  <c r="AI1705" i="3"/>
  <c r="AI1747" i="3"/>
  <c r="AI1773" i="3"/>
  <c r="AI1795" i="3"/>
  <c r="AI1811" i="3"/>
  <c r="AI1827" i="3"/>
  <c r="AI1843" i="3"/>
  <c r="AI1856" i="3"/>
  <c r="AI1871" i="3"/>
  <c r="AI1881" i="3"/>
  <c r="AI1891" i="3"/>
  <c r="AI1900" i="3"/>
  <c r="AI1909" i="3"/>
  <c r="AI1918" i="3"/>
  <c r="AI1928" i="3"/>
  <c r="AI1938" i="3"/>
  <c r="AI1947" i="3"/>
  <c r="AI822" i="3"/>
  <c r="AI1314" i="3"/>
  <c r="AI1394" i="3"/>
  <c r="AI1459" i="3"/>
  <c r="AI1524" i="3"/>
  <c r="AI1575" i="3"/>
  <c r="AI1598" i="3"/>
  <c r="AI1619" i="3"/>
  <c r="AI1639" i="3"/>
  <c r="AI1663" i="3"/>
  <c r="AI1706" i="3"/>
  <c r="AI1730" i="3"/>
  <c r="AI1775" i="3"/>
  <c r="AI1796" i="3"/>
  <c r="AI1812" i="3"/>
  <c r="AI1828" i="3"/>
  <c r="AI1844" i="3"/>
  <c r="AI1860" i="3"/>
  <c r="AI1872" i="3"/>
  <c r="AI1901" i="3"/>
  <c r="AI1910" i="3"/>
  <c r="AI1919" i="3"/>
  <c r="AI1929" i="3"/>
  <c r="AI1939" i="3"/>
  <c r="AI1949" i="3"/>
  <c r="AI1958" i="3"/>
  <c r="AI1967" i="3"/>
  <c r="AI1976" i="3"/>
  <c r="AI2009" i="3"/>
  <c r="AI2017" i="3"/>
  <c r="AI2025" i="3"/>
  <c r="AI2033" i="3"/>
  <c r="AI2041" i="3"/>
  <c r="AI2049" i="3"/>
  <c r="AI2057" i="3"/>
  <c r="AI2073" i="3"/>
  <c r="AI2089" i="3"/>
  <c r="AI2097" i="3"/>
  <c r="AI2105" i="3"/>
  <c r="AI2129" i="3"/>
  <c r="AI2145" i="3"/>
  <c r="AI2154" i="3"/>
  <c r="AI2162" i="3"/>
  <c r="AI2170" i="3"/>
  <c r="AI2178" i="3"/>
  <c r="AI2186" i="3"/>
  <c r="AI2194" i="3"/>
  <c r="AI2202" i="3"/>
  <c r="AI2210" i="3"/>
  <c r="AI2218" i="3"/>
  <c r="AI2234" i="3"/>
  <c r="AI2242" i="3"/>
  <c r="AI2250" i="3"/>
  <c r="AI2258" i="3"/>
  <c r="AI2274" i="3"/>
  <c r="AI2300" i="3"/>
  <c r="AI2308" i="3"/>
  <c r="AI2317" i="3"/>
  <c r="AI2326" i="3"/>
  <c r="AI2334" i="3"/>
  <c r="AI2350" i="3"/>
  <c r="AI2358" i="3"/>
  <c r="AI2366" i="3"/>
  <c r="AI2374" i="3"/>
  <c r="AI2383" i="3"/>
  <c r="AI2391" i="3"/>
  <c r="AI2399" i="3"/>
  <c r="AI2407" i="3"/>
  <c r="AI2415" i="3"/>
  <c r="AI2423" i="3"/>
  <c r="AI2431" i="3"/>
  <c r="AI2439" i="3"/>
  <c r="AI2447" i="3"/>
  <c r="AI2455" i="3"/>
  <c r="AI2463" i="3"/>
  <c r="AI2471" i="3"/>
  <c r="AI2479" i="3"/>
  <c r="AI2487" i="3"/>
  <c r="AI2495" i="3"/>
  <c r="AI2503" i="3"/>
  <c r="AI2511" i="3"/>
  <c r="AI2519" i="3"/>
  <c r="AI2527" i="3"/>
  <c r="AI2535" i="3"/>
  <c r="AI2543" i="3"/>
  <c r="AI2551" i="3"/>
  <c r="AI2567" i="3"/>
  <c r="AI2575" i="3"/>
  <c r="AI2583" i="3"/>
  <c r="AI2591" i="3"/>
  <c r="AI2599" i="3"/>
  <c r="AI2616" i="3"/>
  <c r="AI2624" i="3"/>
  <c r="AI2632" i="3"/>
  <c r="AI2640" i="3"/>
  <c r="AI2665" i="3"/>
  <c r="AI2673" i="3"/>
  <c r="AI2681" i="3"/>
  <c r="AI2690" i="3"/>
  <c r="AI2698" i="3"/>
  <c r="AI2706" i="3"/>
  <c r="AI2714" i="3"/>
  <c r="AI2722" i="3"/>
  <c r="AI2730" i="3"/>
  <c r="AI2738" i="3"/>
  <c r="AI2746" i="3"/>
  <c r="AI2754" i="3"/>
  <c r="AI2762" i="3"/>
  <c r="AI2770" i="3"/>
  <c r="AI2778" i="3"/>
  <c r="AI2786" i="3"/>
  <c r="AI2795" i="3"/>
  <c r="AI2804" i="3"/>
  <c r="AI2812" i="3"/>
  <c r="AI2820" i="3"/>
  <c r="AI2828" i="3"/>
  <c r="AI2836" i="3"/>
  <c r="AI2844" i="3"/>
  <c r="AI2852" i="3"/>
  <c r="AI2862" i="3"/>
  <c r="AI2871" i="3"/>
  <c r="AI2879" i="3"/>
  <c r="AI2887" i="3"/>
  <c r="AI2896" i="3"/>
  <c r="AI2904" i="3"/>
  <c r="AI2912" i="3"/>
  <c r="AI2920" i="3"/>
  <c r="AI2928" i="3"/>
  <c r="AI2937" i="3"/>
  <c r="AI2945" i="3"/>
  <c r="AI2953" i="3"/>
  <c r="AI2961" i="3"/>
  <c r="AI2969" i="3"/>
  <c r="AI2977" i="3"/>
  <c r="AI2993" i="3"/>
  <c r="AI3001" i="3"/>
  <c r="AI3009" i="3"/>
  <c r="AI3017" i="3"/>
  <c r="AI3042" i="3"/>
  <c r="AI3066" i="3"/>
  <c r="AI3074" i="3"/>
  <c r="AI3082" i="3"/>
  <c r="AI3090" i="3"/>
  <c r="AI898" i="3"/>
  <c r="AI1184" i="3"/>
  <c r="AI1328" i="3"/>
  <c r="AI1402" i="3"/>
  <c r="AI1467" i="3"/>
  <c r="AI1532" i="3"/>
  <c r="AI1599" i="3"/>
  <c r="AI1622" i="3"/>
  <c r="AI1643" i="3"/>
  <c r="AI1689" i="3"/>
  <c r="AI1710" i="3"/>
  <c r="AI1731" i="3"/>
  <c r="AI1754" i="3"/>
  <c r="AI1779" i="3"/>
  <c r="AI1814" i="3"/>
  <c r="AI1830" i="3"/>
  <c r="AI1846" i="3"/>
  <c r="AI1861" i="3"/>
  <c r="AI1873" i="3"/>
  <c r="AI1893" i="3"/>
  <c r="AI1911" i="3"/>
  <c r="AI1920" i="3"/>
  <c r="AI1930" i="3"/>
  <c r="AI1941" i="3"/>
  <c r="AI1950" i="3"/>
  <c r="AI1959" i="3"/>
  <c r="AI1968" i="3"/>
  <c r="AI1977" i="3"/>
  <c r="AI1986" i="3"/>
  <c r="AI2010" i="3"/>
  <c r="AI2018" i="3"/>
  <c r="AI2026" i="3"/>
  <c r="AI2034" i="3"/>
  <c r="AI2042" i="3"/>
  <c r="AI2050" i="3"/>
  <c r="AI2066" i="3"/>
  <c r="AI2074" i="3"/>
  <c r="AI2082" i="3"/>
  <c r="AI2090" i="3"/>
  <c r="AI2098" i="3"/>
  <c r="AI2114" i="3"/>
  <c r="AI2130" i="3"/>
  <c r="AI2155" i="3"/>
  <c r="AI2171" i="3"/>
  <c r="AI2179" i="3"/>
  <c r="AI2187" i="3"/>
  <c r="AI2195" i="3"/>
  <c r="AI2203" i="3"/>
  <c r="AI2211" i="3"/>
  <c r="AI2235" i="3"/>
  <c r="AI2251" i="3"/>
  <c r="AI2259" i="3"/>
  <c r="AI2267" i="3"/>
  <c r="AI964" i="3"/>
  <c r="AI1208" i="3"/>
  <c r="AI1410" i="3"/>
  <c r="AI1475" i="3"/>
  <c r="AI1541" i="3"/>
  <c r="AI1582" i="3"/>
  <c r="AI1603" i="3"/>
  <c r="AI1623" i="3"/>
  <c r="AI1646" i="3"/>
  <c r="AI1669" i="3"/>
  <c r="AI1690" i="3"/>
  <c r="AI1713" i="3"/>
  <c r="AI1735" i="3"/>
  <c r="AI1755" i="3"/>
  <c r="AI1782" i="3"/>
  <c r="AI1799" i="3"/>
  <c r="AI1831" i="3"/>
  <c r="AI1847" i="3"/>
  <c r="AI1863" i="3"/>
  <c r="AI1876" i="3"/>
  <c r="AI1894" i="3"/>
  <c r="AI1912" i="3"/>
  <c r="AI1932" i="3"/>
  <c r="AI1942" i="3"/>
  <c r="AI1951" i="3"/>
  <c r="AI1969" i="3"/>
  <c r="AI1978" i="3"/>
  <c r="AI1995" i="3"/>
  <c r="AI2003" i="3"/>
  <c r="AI2011" i="3"/>
  <c r="AI2019" i="3"/>
  <c r="AI2027" i="3"/>
  <c r="AI2035" i="3"/>
  <c r="AI2043" i="3"/>
  <c r="AI2051" i="3"/>
  <c r="AI2059" i="3"/>
  <c r="AI2067" i="3"/>
  <c r="AI2083" i="3"/>
  <c r="AI2091" i="3"/>
  <c r="AI2099" i="3"/>
  <c r="AI2107" i="3"/>
  <c r="AI2115" i="3"/>
  <c r="AI2131" i="3"/>
  <c r="AI2139" i="3"/>
  <c r="AI2148" i="3"/>
  <c r="AI2156" i="3"/>
  <c r="AI2164" i="3"/>
  <c r="AI2180" i="3"/>
  <c r="AI2188" i="3"/>
  <c r="AI2196" i="3"/>
  <c r="AI2204" i="3"/>
  <c r="AI2212" i="3"/>
  <c r="AI2220" i="3"/>
  <c r="AI2228" i="3"/>
  <c r="AI2236" i="3"/>
  <c r="AI2244" i="3"/>
  <c r="AI2252" i="3"/>
  <c r="AI2260" i="3"/>
  <c r="AI2268" i="3"/>
  <c r="AI2276" i="3"/>
  <c r="AI2294" i="3"/>
  <c r="AI2302" i="3"/>
  <c r="AI2310" i="3"/>
  <c r="AI2319" i="3"/>
  <c r="AI1030" i="3"/>
  <c r="AI1231" i="3"/>
  <c r="AI1353" i="3"/>
  <c r="AI1418" i="3"/>
  <c r="AI1484" i="3"/>
  <c r="AI1550" i="3"/>
  <c r="AI1627" i="3"/>
  <c r="AI1647" i="3"/>
  <c r="AI1672" i="3"/>
  <c r="AI1714" i="3"/>
  <c r="AI1738" i="3"/>
  <c r="AI1759" i="3"/>
  <c r="AI1783" i="3"/>
  <c r="AI1803" i="3"/>
  <c r="AI1819" i="3"/>
  <c r="AI1835" i="3"/>
  <c r="AI1851" i="3"/>
  <c r="AI1864" i="3"/>
  <c r="AI1877" i="3"/>
  <c r="AI1886" i="3"/>
  <c r="AI1895" i="3"/>
  <c r="AI1904" i="3"/>
  <c r="AI1913" i="3"/>
  <c r="AI1924" i="3"/>
  <c r="AI1933" i="3"/>
  <c r="AI1943" i="3"/>
  <c r="AI1952" i="3"/>
  <c r="AI1096" i="3"/>
  <c r="AI1268" i="3"/>
  <c r="AI1369" i="3"/>
  <c r="AI1435" i="3"/>
  <c r="AI1566" i="3"/>
  <c r="AI1654" i="3"/>
  <c r="AI1698" i="3"/>
  <c r="AI1722" i="3"/>
  <c r="AI1743" i="3"/>
  <c r="AI1790" i="3"/>
  <c r="AI1806" i="3"/>
  <c r="AI1838" i="3"/>
  <c r="AI1854" i="3"/>
  <c r="AI1868" i="3"/>
  <c r="AI1879" i="3"/>
  <c r="AI1888" i="3"/>
  <c r="AI1897" i="3"/>
  <c r="AI1907" i="3"/>
  <c r="AI1916" i="3"/>
  <c r="AI1926" i="3"/>
  <c r="AI1935" i="3"/>
  <c r="AI1945" i="3"/>
  <c r="AI1963" i="3"/>
  <c r="AI1982" i="3"/>
  <c r="AI1998" i="3"/>
  <c r="AI2022" i="3"/>
  <c r="AI2030" i="3"/>
  <c r="AI2038" i="3"/>
  <c r="AI2046" i="3"/>
  <c r="AI2054" i="3"/>
  <c r="AI2062" i="3"/>
  <c r="AI2070" i="3"/>
  <c r="AI2078" i="3"/>
  <c r="AI2094" i="3"/>
  <c r="AI2102" i="3"/>
  <c r="AI2110" i="3"/>
  <c r="AI2118" i="3"/>
  <c r="AI2142" i="3"/>
  <c r="AI2151" i="3"/>
  <c r="AI2159" i="3"/>
  <c r="AI2183" i="3"/>
  <c r="AI2191" i="3"/>
  <c r="AI2199" i="3"/>
  <c r="AI2207" i="3"/>
  <c r="AI2215" i="3"/>
  <c r="AI2223" i="3"/>
  <c r="AI2231" i="3"/>
  <c r="AI2239" i="3"/>
  <c r="AI2263" i="3"/>
  <c r="AI2271" i="3"/>
  <c r="AI2297" i="3"/>
  <c r="AI2305" i="3"/>
  <c r="AI2313" i="3"/>
  <c r="AI2331" i="3"/>
  <c r="AI2339" i="3"/>
  <c r="AI2355" i="3"/>
  <c r="AI2380" i="3"/>
  <c r="AI2388" i="3"/>
  <c r="AI2396" i="3"/>
  <c r="AI2404" i="3"/>
  <c r="AI2412" i="3"/>
  <c r="AI2420" i="3"/>
  <c r="AI2428" i="3"/>
  <c r="AI2436" i="3"/>
  <c r="AI2452" i="3"/>
  <c r="AI2460" i="3"/>
  <c r="AI2468" i="3"/>
  <c r="AI2476" i="3"/>
  <c r="AI2484" i="3"/>
  <c r="AI2492" i="3"/>
  <c r="AI2500" i="3"/>
  <c r="AI2508" i="3"/>
  <c r="AI2516" i="3"/>
  <c r="AI2524" i="3"/>
  <c r="AI2532" i="3"/>
  <c r="AI2540" i="3"/>
  <c r="AI2548" i="3"/>
  <c r="AI2556" i="3"/>
  <c r="AI2564" i="3"/>
  <c r="AI2580" i="3"/>
  <c r="AI2588" i="3"/>
  <c r="AI2596" i="3"/>
  <c r="AI2604" i="3"/>
  <c r="AI2621" i="3"/>
  <c r="AI2629" i="3"/>
  <c r="AI2637" i="3"/>
  <c r="AI2645" i="3"/>
  <c r="AI2654" i="3"/>
  <c r="AI2662" i="3"/>
  <c r="AI2670" i="3"/>
  <c r="AI2678" i="3"/>
  <c r="AI2686" i="3"/>
  <c r="AI2703" i="3"/>
  <c r="AI2719" i="3"/>
  <c r="AI2727" i="3"/>
  <c r="AI2735" i="3"/>
  <c r="AI2743" i="3"/>
  <c r="AI2751" i="3"/>
  <c r="AI2759" i="3"/>
  <c r="AI2775" i="3"/>
  <c r="AI2783" i="3"/>
  <c r="AI2792" i="3"/>
  <c r="AI2809" i="3"/>
  <c r="AI2817" i="3"/>
  <c r="AI2825" i="3"/>
  <c r="AI2833" i="3"/>
  <c r="AI2849" i="3"/>
  <c r="AI2858" i="3"/>
  <c r="AI2868" i="3"/>
  <c r="AI2884" i="3"/>
  <c r="AI2893" i="3"/>
  <c r="AI2901" i="3"/>
  <c r="AI2917" i="3"/>
  <c r="AI2934" i="3"/>
  <c r="AI2942" i="3"/>
  <c r="AI2950" i="3"/>
  <c r="AI2958" i="3"/>
  <c r="AI2966" i="3"/>
  <c r="AI2982" i="3"/>
  <c r="AI2998" i="3"/>
  <c r="AI3006" i="3"/>
  <c r="AI3014" i="3"/>
  <c r="AI3022" i="3"/>
  <c r="AI3030" i="3"/>
  <c r="AI3039" i="3"/>
  <c r="AI3047" i="3"/>
  <c r="AI1074" i="3"/>
  <c r="AI1630" i="3"/>
  <c r="AI1804" i="3"/>
  <c r="AI1905" i="3"/>
  <c r="AI1988" i="3"/>
  <c r="AI2052" i="3"/>
  <c r="AI2072" i="3"/>
  <c r="AI2093" i="3"/>
  <c r="AI2116" i="3"/>
  <c r="AI2136" i="3"/>
  <c r="AI2181" i="3"/>
  <c r="AI2201" i="3"/>
  <c r="AI2222" i="3"/>
  <c r="AI2245" i="3"/>
  <c r="AI2284" i="3"/>
  <c r="AI2301" i="3"/>
  <c r="AI2318" i="3"/>
  <c r="AI2330" i="3"/>
  <c r="AI1651" i="3"/>
  <c r="AI1820" i="3"/>
  <c r="AI1915" i="3"/>
  <c r="AI1966" i="3"/>
  <c r="AI1989" i="3"/>
  <c r="AI2012" i="3"/>
  <c r="AI2032" i="3"/>
  <c r="AI2053" i="3"/>
  <c r="AI2076" i="3"/>
  <c r="AI2096" i="3"/>
  <c r="AI2161" i="3"/>
  <c r="AI2182" i="3"/>
  <c r="AI2205" i="3"/>
  <c r="AI2225" i="3"/>
  <c r="AI2246" i="3"/>
  <c r="AI2269" i="3"/>
  <c r="AI2286" i="3"/>
  <c r="AI2303" i="3"/>
  <c r="AI2320" i="3"/>
  <c r="AI2332" i="3"/>
  <c r="AI2343" i="3"/>
  <c r="AI2364" i="3"/>
  <c r="AI2375" i="3"/>
  <c r="AI2386" i="3"/>
  <c r="AI2408" i="3"/>
  <c r="AI2429" i="3"/>
  <c r="AI2472" i="3"/>
  <c r="AI2504" i="3"/>
  <c r="AI2514" i="3"/>
  <c r="AI2536" i="3"/>
  <c r="AI2546" i="3"/>
  <c r="AI2557" i="3"/>
  <c r="AI2589" i="3"/>
  <c r="AI2611" i="3"/>
  <c r="AI2622" i="3"/>
  <c r="AI2633" i="3"/>
  <c r="AI2643" i="3"/>
  <c r="AI2655" i="3"/>
  <c r="AI2666" i="3"/>
  <c r="AI2688" i="3"/>
  <c r="AI2709" i="3"/>
  <c r="AI2720" i="3"/>
  <c r="AI2731" i="3"/>
  <c r="AI2752" i="3"/>
  <c r="AI2763" i="3"/>
  <c r="AI2773" i="3"/>
  <c r="AI2784" i="3"/>
  <c r="AI2796" i="3"/>
  <c r="AI2818" i="3"/>
  <c r="AI2829" i="3"/>
  <c r="AI2839" i="3"/>
  <c r="AI2863" i="3"/>
  <c r="AI2874" i="3"/>
  <c r="AI2885" i="3"/>
  <c r="AI2897" i="3"/>
  <c r="AI2907" i="3"/>
  <c r="AI2918" i="3"/>
  <c r="AI2929" i="3"/>
  <c r="AI2951" i="3"/>
  <c r="AI2962" i="3"/>
  <c r="AI2972" i="3"/>
  <c r="AI2983" i="3"/>
  <c r="AI2994" i="3"/>
  <c r="AI3004" i="3"/>
  <c r="AI1361" i="3"/>
  <c r="AI1673" i="3"/>
  <c r="AI1970" i="3"/>
  <c r="AI1992" i="3"/>
  <c r="AI2013" i="3"/>
  <c r="AI2036" i="3"/>
  <c r="AI2056" i="3"/>
  <c r="AI2100" i="3"/>
  <c r="AI2120" i="3"/>
  <c r="AI2206" i="3"/>
  <c r="AI2229" i="3"/>
  <c r="AI2249" i="3"/>
  <c r="AI2287" i="3"/>
  <c r="AI2304" i="3"/>
  <c r="AI2321" i="3"/>
  <c r="AI1427" i="3"/>
  <c r="AI1852" i="3"/>
  <c r="AI1934" i="3"/>
  <c r="AI1971" i="3"/>
  <c r="AI1996" i="3"/>
  <c r="AI2037" i="3"/>
  <c r="AI2060" i="3"/>
  <c r="AI2080" i="3"/>
  <c r="AI2124" i="3"/>
  <c r="AI2144" i="3"/>
  <c r="AI2166" i="3"/>
  <c r="AI2189" i="3"/>
  <c r="AI2209" i="3"/>
  <c r="AI2230" i="3"/>
  <c r="AI2253" i="3"/>
  <c r="AI2273" i="3"/>
  <c r="AI2291" i="3"/>
  <c r="AI2307" i="3"/>
  <c r="AI2323" i="3"/>
  <c r="AI2335" i="3"/>
  <c r="AI2345" i="3"/>
  <c r="AI2367" i="3"/>
  <c r="AI2378" i="3"/>
  <c r="AI2389" i="3"/>
  <c r="AI2400" i="3"/>
  <c r="AI2410" i="3"/>
  <c r="AI2421" i="3"/>
  <c r="AI2432" i="3"/>
  <c r="AI2464" i="3"/>
  <c r="AI2474" i="3"/>
  <c r="AI2485" i="3"/>
  <c r="AI2506" i="3"/>
  <c r="AI2538" i="3"/>
  <c r="AI2549" i="3"/>
  <c r="AI2570" i="3"/>
  <c r="AI2581" i="3"/>
  <c r="AI2592" i="3"/>
  <c r="AI2602" i="3"/>
  <c r="AI2614" i="3"/>
  <c r="AI2625" i="3"/>
  <c r="AI2635" i="3"/>
  <c r="AI2647" i="3"/>
  <c r="AI2658" i="3"/>
  <c r="AI2668" i="3"/>
  <c r="AI2679" i="3"/>
  <c r="AI2691" i="3"/>
  <c r="AI2701" i="3"/>
  <c r="AI2712" i="3"/>
  <c r="AI2723" i="3"/>
  <c r="AI2733" i="3"/>
  <c r="AI2744" i="3"/>
  <c r="AI2755" i="3"/>
  <c r="AI2765" i="3"/>
  <c r="AI2776" i="3"/>
  <c r="AI2799" i="3"/>
  <c r="AI2810" i="3"/>
  <c r="AI1492" i="3"/>
  <c r="AI1719" i="3"/>
  <c r="AI1865" i="3"/>
  <c r="AI1944" i="3"/>
  <c r="AI1607" i="3"/>
  <c r="AI1787" i="3"/>
  <c r="AI1896" i="3"/>
  <c r="AI1961" i="3"/>
  <c r="AI2005" i="3"/>
  <c r="AI2028" i="3"/>
  <c r="AI2048" i="3"/>
  <c r="AI2112" i="3"/>
  <c r="AI2133" i="3"/>
  <c r="AI2177" i="3"/>
  <c r="AI2241" i="3"/>
  <c r="AI2299" i="3"/>
  <c r="AI2316" i="3"/>
  <c r="AI2329" i="3"/>
  <c r="AI2340" i="3"/>
  <c r="AI2351" i="3"/>
  <c r="AI2384" i="3"/>
  <c r="AI2394" i="3"/>
  <c r="AI2405" i="3"/>
  <c r="AI2416" i="3"/>
  <c r="AI2426" i="3"/>
  <c r="AI2437" i="3"/>
  <c r="AI2458" i="3"/>
  <c r="AI2469" i="3"/>
  <c r="AI2480" i="3"/>
  <c r="AI2490" i="3"/>
  <c r="AI2512" i="3"/>
  <c r="AI2522" i="3"/>
  <c r="AI2533" i="3"/>
  <c r="AI2544" i="3"/>
  <c r="AI2554" i="3"/>
  <c r="AI2565" i="3"/>
  <c r="AI2576" i="3"/>
  <c r="AI2586" i="3"/>
  <c r="AI2597" i="3"/>
  <c r="AI2609" i="3"/>
  <c r="AI2619" i="3"/>
  <c r="AI2652" i="3"/>
  <c r="AI2663" i="3"/>
  <c r="AI2674" i="3"/>
  <c r="AI2684" i="3"/>
  <c r="AI2696" i="3"/>
  <c r="AI2707" i="3"/>
  <c r="AI2728" i="3"/>
  <c r="AI2739" i="3"/>
  <c r="AI2749" i="3"/>
  <c r="AI2760" i="3"/>
  <c r="AI2771" i="3"/>
  <c r="AI1558" i="3"/>
  <c r="AI2024" i="3"/>
  <c r="AI2085" i="3"/>
  <c r="AI2149" i="3"/>
  <c r="AI2257" i="3"/>
  <c r="AI2309" i="3"/>
  <c r="AI2337" i="3"/>
  <c r="AI2390" i="3"/>
  <c r="AI2406" i="3"/>
  <c r="AI2424" i="3"/>
  <c r="AI2491" i="3"/>
  <c r="AI2526" i="3"/>
  <c r="AI2542" i="3"/>
  <c r="AI2561" i="3"/>
  <c r="AI2577" i="3"/>
  <c r="AI2594" i="3"/>
  <c r="AI2648" i="3"/>
  <c r="AI2664" i="3"/>
  <c r="AI2682" i="3"/>
  <c r="AI2700" i="3"/>
  <c r="AI2716" i="3"/>
  <c r="AI2750" i="3"/>
  <c r="AI2768" i="3"/>
  <c r="AI2785" i="3"/>
  <c r="AI2802" i="3"/>
  <c r="AI2827" i="3"/>
  <c r="AI2840" i="3"/>
  <c r="AI2853" i="3"/>
  <c r="AI2867" i="3"/>
  <c r="AI2880" i="3"/>
  <c r="AI2943" i="3"/>
  <c r="AI2955" i="3"/>
  <c r="AI2967" i="3"/>
  <c r="AI3003" i="3"/>
  <c r="AI3026" i="3"/>
  <c r="AI3036" i="3"/>
  <c r="AI3067" i="3"/>
  <c r="AI3076" i="3"/>
  <c r="AI3085" i="3"/>
  <c r="AI3102" i="3"/>
  <c r="AI3119" i="3"/>
  <c r="AI3135" i="3"/>
  <c r="AI3143" i="3"/>
  <c r="AI3151" i="3"/>
  <c r="AI3159" i="3"/>
  <c r="AI3175" i="3"/>
  <c r="AI3183" i="3"/>
  <c r="AI3191" i="3"/>
  <c r="AI3199" i="3"/>
  <c r="AI3216" i="3"/>
  <c r="AI3224" i="3"/>
  <c r="AI3240" i="3"/>
  <c r="AI3256" i="3"/>
  <c r="AI3264" i="3"/>
  <c r="AI3273" i="3"/>
  <c r="AI3289" i="3"/>
  <c r="AI3297" i="3"/>
  <c r="AI3305" i="3"/>
  <c r="AI3313" i="3"/>
  <c r="AI3329" i="3"/>
  <c r="AI3338" i="3"/>
  <c r="AI3347" i="3"/>
  <c r="AI3363" i="3"/>
  <c r="AI3371" i="3"/>
  <c r="AI3388" i="3"/>
  <c r="AI3398" i="3"/>
  <c r="AI3406" i="3"/>
  <c r="AI3414" i="3"/>
  <c r="AI3422" i="3"/>
  <c r="AI3430" i="3"/>
  <c r="AI3438" i="3"/>
  <c r="AI3446" i="3"/>
  <c r="AI3454" i="3"/>
  <c r="AI3470" i="3"/>
  <c r="AI3478" i="3"/>
  <c r="AI3486" i="3"/>
  <c r="AI3494" i="3"/>
  <c r="AI3502" i="3"/>
  <c r="AI3518" i="3"/>
  <c r="AI3526" i="3"/>
  <c r="AI3534" i="3"/>
  <c r="AI3542" i="3"/>
  <c r="AI3559" i="3"/>
  <c r="AI3567" i="3"/>
  <c r="AI3583" i="3"/>
  <c r="AI3599" i="3"/>
  <c r="AI3608" i="3"/>
  <c r="AI3624" i="3"/>
  <c r="AI3632" i="3"/>
  <c r="AI3640" i="3"/>
  <c r="AI3656" i="3"/>
  <c r="AI3664" i="3"/>
  <c r="AI3672" i="3"/>
  <c r="AI3680" i="3"/>
  <c r="AI3688" i="3"/>
  <c r="AI3696" i="3"/>
  <c r="AI3705" i="3"/>
  <c r="AI3713" i="3"/>
  <c r="AI3730" i="3"/>
  <c r="AI3746" i="3"/>
  <c r="AI3754" i="3"/>
  <c r="AI3762" i="3"/>
  <c r="AI3770" i="3"/>
  <c r="AI3778" i="3"/>
  <c r="AI3786" i="3"/>
  <c r="AI3794" i="3"/>
  <c r="AI3811" i="3"/>
  <c r="AI3819" i="3"/>
  <c r="AI3843" i="3"/>
  <c r="AI3851" i="3"/>
  <c r="AI3868" i="3"/>
  <c r="AI3884" i="3"/>
  <c r="AI3892" i="3"/>
  <c r="AI3900" i="3"/>
  <c r="AI3908" i="3"/>
  <c r="AI3916" i="3"/>
  <c r="AI3924" i="3"/>
  <c r="AI3932" i="3"/>
  <c r="AI3940" i="3"/>
  <c r="AI3948" i="3"/>
  <c r="AI3956" i="3"/>
  <c r="AI3972" i="3"/>
  <c r="AI3980" i="3"/>
  <c r="AI1587" i="3"/>
  <c r="AI1979" i="3"/>
  <c r="AI2040" i="3"/>
  <c r="AI2150" i="3"/>
  <c r="AI2213" i="3"/>
  <c r="AI2261" i="3"/>
  <c r="AI2311" i="3"/>
  <c r="AI2338" i="3"/>
  <c r="AI2373" i="3"/>
  <c r="AI2392" i="3"/>
  <c r="AI2409" i="3"/>
  <c r="AI2425" i="3"/>
  <c r="AI2443" i="3"/>
  <c r="AI2477" i="3"/>
  <c r="AI2494" i="3"/>
  <c r="AI2510" i="3"/>
  <c r="AI2529" i="3"/>
  <c r="AI1739" i="3"/>
  <c r="AI1981" i="3"/>
  <c r="AI2044" i="3"/>
  <c r="AI2104" i="3"/>
  <c r="AI2153" i="3"/>
  <c r="AI2214" i="3"/>
  <c r="AI2275" i="3"/>
  <c r="AI2341" i="3"/>
  <c r="AI2359" i="3"/>
  <c r="AI2376" i="3"/>
  <c r="AI2393" i="3"/>
  <c r="AI2411" i="3"/>
  <c r="AI2427" i="3"/>
  <c r="AI2445" i="3"/>
  <c r="AI2497" i="3"/>
  <c r="AI2513" i="3"/>
  <c r="AI2530" i="3"/>
  <c r="AI2547" i="3"/>
  <c r="AI2563" i="3"/>
  <c r="AI2582" i="3"/>
  <c r="AI2598" i="3"/>
  <c r="AI2617" i="3"/>
  <c r="AI2634" i="3"/>
  <c r="AI2651" i="3"/>
  <c r="AI2669" i="3"/>
  <c r="AI2704" i="3"/>
  <c r="AI2721" i="3"/>
  <c r="AI2756" i="3"/>
  <c r="AI2789" i="3"/>
  <c r="AI2805" i="3"/>
  <c r="AI2819" i="3"/>
  <c r="AI2843" i="3"/>
  <c r="AI2856" i="3"/>
  <c r="AI2870" i="3"/>
  <c r="AI2882" i="3"/>
  <c r="AI2895" i="3"/>
  <c r="AI2908" i="3"/>
  <c r="AI2921" i="3"/>
  <c r="AI2933" i="3"/>
  <c r="AI2946" i="3"/>
  <c r="AI2957" i="3"/>
  <c r="AI2970" i="3"/>
  <c r="AI2981" i="3"/>
  <c r="AI3007" i="3"/>
  <c r="AI3018" i="3"/>
  <c r="AI3040" i="3"/>
  <c r="AI3051" i="3"/>
  <c r="AI3069" i="3"/>
  <c r="AI3078" i="3"/>
  <c r="AI3087" i="3"/>
  <c r="AI3096" i="3"/>
  <c r="AI3104" i="3"/>
  <c r="AI3121" i="3"/>
  <c r="AI3129" i="3"/>
  <c r="AI3137" i="3"/>
  <c r="AI3145" i="3"/>
  <c r="AI3153" i="3"/>
  <c r="AI3161" i="3"/>
  <c r="AI3177" i="3"/>
  <c r="AI3185" i="3"/>
  <c r="AI3193" i="3"/>
  <c r="AI3201" i="3"/>
  <c r="AI3210" i="3"/>
  <c r="AI3218" i="3"/>
  <c r="AI3226" i="3"/>
  <c r="AI3234" i="3"/>
  <c r="AI3242" i="3"/>
  <c r="AI3258" i="3"/>
  <c r="AI3267" i="3"/>
  <c r="AI3275" i="3"/>
  <c r="AI3283" i="3"/>
  <c r="AI3291" i="3"/>
  <c r="AI3315" i="3"/>
  <c r="AI3323" i="3"/>
  <c r="AI3341" i="3"/>
  <c r="AI3349" i="3"/>
  <c r="AI3357" i="3"/>
  <c r="AI3365" i="3"/>
  <c r="AI3382" i="3"/>
  <c r="AI3390" i="3"/>
  <c r="AI3400" i="3"/>
  <c r="AI3408" i="3"/>
  <c r="AI3416" i="3"/>
  <c r="AI3424" i="3"/>
  <c r="AI3432" i="3"/>
  <c r="AI3448" i="3"/>
  <c r="AI3472" i="3"/>
  <c r="AI3480" i="3"/>
  <c r="AI3488" i="3"/>
  <c r="AI3496" i="3"/>
  <c r="AI3504" i="3"/>
  <c r="AI3512" i="3"/>
  <c r="AI3520" i="3"/>
  <c r="AI3528" i="3"/>
  <c r="AI3544" i="3"/>
  <c r="AI3552" i="3"/>
  <c r="AI3569" i="3"/>
  <c r="AI3577" i="3"/>
  <c r="AI3585" i="3"/>
  <c r="AI3593" i="3"/>
  <c r="AI3602" i="3"/>
  <c r="AI3610" i="3"/>
  <c r="AI3626" i="3"/>
  <c r="AI3634" i="3"/>
  <c r="AI3642" i="3"/>
  <c r="AI3650" i="3"/>
  <c r="AI3666" i="3"/>
  <c r="AI3674" i="3"/>
  <c r="AI3690" i="3"/>
  <c r="AI3699" i="3"/>
  <c r="AI3715" i="3"/>
  <c r="AI3732" i="3"/>
  <c r="AI3740" i="3"/>
  <c r="AI3748" i="3"/>
  <c r="AI3764" i="3"/>
  <c r="AI3772" i="3"/>
  <c r="AI3780" i="3"/>
  <c r="AI3788" i="3"/>
  <c r="AI3796" i="3"/>
  <c r="AI3804" i="3"/>
  <c r="AI3813" i="3"/>
  <c r="AI3821" i="3"/>
  <c r="AI3829" i="3"/>
  <c r="AI3845" i="3"/>
  <c r="AI3853" i="3"/>
  <c r="AI3861" i="3"/>
  <c r="AI3870" i="3"/>
  <c r="AI1997" i="3"/>
  <c r="AI2169" i="3"/>
  <c r="AI2217" i="3"/>
  <c r="AI2344" i="3"/>
  <c r="AI2360" i="3"/>
  <c r="AI2379" i="3"/>
  <c r="AI2395" i="3"/>
  <c r="AI2413" i="3"/>
  <c r="AI2430" i="3"/>
  <c r="AI2446" i="3"/>
  <c r="AI2465" i="3"/>
  <c r="AI2515" i="3"/>
  <c r="AI2531" i="3"/>
  <c r="AI2550" i="3"/>
  <c r="AI2566" i="3"/>
  <c r="AI2584" i="3"/>
  <c r="AI2601" i="3"/>
  <c r="AI2636" i="3"/>
  <c r="AI2653" i="3"/>
  <c r="AI2705" i="3"/>
  <c r="AI2740" i="3"/>
  <c r="AI2757" i="3"/>
  <c r="AI2774" i="3"/>
  <c r="AI2790" i="3"/>
  <c r="AI2821" i="3"/>
  <c r="AI2832" i="3"/>
  <c r="AI2845" i="3"/>
  <c r="AI2857" i="3"/>
  <c r="AI2872" i="3"/>
  <c r="AI2883" i="3"/>
  <c r="AI2910" i="3"/>
  <c r="AI2922" i="3"/>
  <c r="AI2935" i="3"/>
  <c r="AI2947" i="3"/>
  <c r="AI2959" i="3"/>
  <c r="AI2971" i="3"/>
  <c r="AI2984" i="3"/>
  <c r="AI2996" i="3"/>
  <c r="AI3008" i="3"/>
  <c r="AI3019" i="3"/>
  <c r="AI3029" i="3"/>
  <c r="AI3041" i="3"/>
  <c r="AI3052" i="3"/>
  <c r="AI3061" i="3"/>
  <c r="AI3070" i="3"/>
  <c r="AI3079" i="3"/>
  <c r="AI3097" i="3"/>
  <c r="AI3114" i="3"/>
  <c r="AI3122" i="3"/>
  <c r="AI3130" i="3"/>
  <c r="AI3138" i="3"/>
  <c r="AI3154" i="3"/>
  <c r="AI3162" i="3"/>
  <c r="AI3170" i="3"/>
  <c r="AI3186" i="3"/>
  <c r="AI3194" i="3"/>
  <c r="AI3202" i="3"/>
  <c r="AI3211" i="3"/>
  <c r="AI3219" i="3"/>
  <c r="AI3227" i="3"/>
  <c r="AI3235" i="3"/>
  <c r="AI3243" i="3"/>
  <c r="AI3251" i="3"/>
  <c r="AI3259" i="3"/>
  <c r="AI3268" i="3"/>
  <c r="AI3276" i="3"/>
  <c r="AI3284" i="3"/>
  <c r="AI3292" i="3"/>
  <c r="AI3300" i="3"/>
  <c r="AI3308" i="3"/>
  <c r="AI3316" i="3"/>
  <c r="AI3324" i="3"/>
  <c r="AI3332" i="3"/>
  <c r="AI3342" i="3"/>
  <c r="AI3350" i="3"/>
  <c r="AI3358" i="3"/>
  <c r="AI3366" i="3"/>
  <c r="AI3375" i="3"/>
  <c r="AI3383" i="3"/>
  <c r="AI3391" i="3"/>
  <c r="AI3401" i="3"/>
  <c r="AI3409" i="3"/>
  <c r="AI3417" i="3"/>
  <c r="AI3425" i="3"/>
  <c r="AI3441" i="3"/>
  <c r="AI3449" i="3"/>
  <c r="AI3457" i="3"/>
  <c r="AI3465" i="3"/>
  <c r="AI3473" i="3"/>
  <c r="AI3481" i="3"/>
  <c r="AI3489" i="3"/>
  <c r="AI3497" i="3"/>
  <c r="AI3505" i="3"/>
  <c r="AI3513" i="3"/>
  <c r="AI3521" i="3"/>
  <c r="AI3529" i="3"/>
  <c r="AI3537" i="3"/>
  <c r="AI3545" i="3"/>
  <c r="AI3553" i="3"/>
  <c r="AI3562" i="3"/>
  <c r="AI3586" i="3"/>
  <c r="AI3594" i="3"/>
  <c r="AI3603" i="3"/>
  <c r="AI3611" i="3"/>
  <c r="AI3619" i="3"/>
  <c r="AI3627" i="3"/>
  <c r="AI3643" i="3"/>
  <c r="AI3659" i="3"/>
  <c r="AI3667" i="3"/>
  <c r="AI3675" i="3"/>
  <c r="AI3683" i="3"/>
  <c r="AI3691" i="3"/>
  <c r="AI3700" i="3"/>
  <c r="AI3708" i="3"/>
  <c r="AI3716" i="3"/>
  <c r="AI3725" i="3"/>
  <c r="AI3733" i="3"/>
  <c r="AI3741" i="3"/>
  <c r="AI3749" i="3"/>
  <c r="AI3757" i="3"/>
  <c r="AI3765" i="3"/>
  <c r="AI3773" i="3"/>
  <c r="AI3781" i="3"/>
  <c r="AI3789" i="3"/>
  <c r="AI3797" i="3"/>
  <c r="AI2004" i="3"/>
  <c r="AI2174" i="3"/>
  <c r="AI2237" i="3"/>
  <c r="AI2293" i="3"/>
  <c r="AI2348" i="3"/>
  <c r="AI2382" i="3"/>
  <c r="AI2401" i="3"/>
  <c r="AI2434" i="3"/>
  <c r="AI2451" i="3"/>
  <c r="AI2467" i="3"/>
  <c r="AI2502" i="3"/>
  <c r="AI2537" i="3"/>
  <c r="AI2553" i="3"/>
  <c r="AI2571" i="3"/>
  <c r="AI2587" i="3"/>
  <c r="AI2623" i="3"/>
  <c r="AI2639" i="3"/>
  <c r="AI2675" i="3"/>
  <c r="AI2693" i="3"/>
  <c r="AI2710" i="3"/>
  <c r="AI2726" i="3"/>
  <c r="AI2761" i="3"/>
  <c r="AI2779" i="3"/>
  <c r="AI2811" i="3"/>
  <c r="AI2823" i="3"/>
  <c r="AI2835" i="3"/>
  <c r="AI2860" i="3"/>
  <c r="AI2875" i="3"/>
  <c r="AI2888" i="3"/>
  <c r="AI2913" i="3"/>
  <c r="AI2938" i="3"/>
  <c r="AI2949" i="3"/>
  <c r="AI2963" i="3"/>
  <c r="AI2975" i="3"/>
  <c r="AI2987" i="3"/>
  <c r="AI2999" i="3"/>
  <c r="AI3021" i="3"/>
  <c r="AI3032" i="3"/>
  <c r="AI3044" i="3"/>
  <c r="AI3063" i="3"/>
  <c r="AI3072" i="3"/>
  <c r="AI3091" i="3"/>
  <c r="AI3099" i="3"/>
  <c r="AI3107" i="3"/>
  <c r="AI3116" i="3"/>
  <c r="AI3124" i="3"/>
  <c r="AI3132" i="3"/>
  <c r="AI3140" i="3"/>
  <c r="AI3172" i="3"/>
  <c r="AI3180" i="3"/>
  <c r="AI3188" i="3"/>
  <c r="AI3196" i="3"/>
  <c r="AI3204" i="3"/>
  <c r="AI3213" i="3"/>
  <c r="AI3221" i="3"/>
  <c r="AI3229" i="3"/>
  <c r="AI3237" i="3"/>
  <c r="AI3245" i="3"/>
  <c r="AI3261" i="3"/>
  <c r="AI3270" i="3"/>
  <c r="AI3286" i="3"/>
  <c r="AI3294" i="3"/>
  <c r="AI3302" i="3"/>
  <c r="AI3310" i="3"/>
  <c r="AI3318" i="3"/>
  <c r="AI3326" i="3"/>
  <c r="AI3334" i="3"/>
  <c r="AI3344" i="3"/>
  <c r="AI3360" i="3"/>
  <c r="AI3368" i="3"/>
  <c r="AI3385" i="3"/>
  <c r="AI3393" i="3"/>
  <c r="AI3403" i="3"/>
  <c r="AI3411" i="3"/>
  <c r="AI3419" i="3"/>
  <c r="AI3435" i="3"/>
  <c r="AI3443" i="3"/>
  <c r="AI3451" i="3"/>
  <c r="AI3459" i="3"/>
  <c r="AI3467" i="3"/>
  <c r="AI3475" i="3"/>
  <c r="AI3491" i="3"/>
  <c r="AI3499" i="3"/>
  <c r="AI3507" i="3"/>
  <c r="AI3515" i="3"/>
  <c r="AI3523" i="3"/>
  <c r="AI3531" i="3"/>
  <c r="AI3539" i="3"/>
  <c r="AI3564" i="3"/>
  <c r="AI3572" i="3"/>
  <c r="AI3580" i="3"/>
  <c r="AI3588" i="3"/>
  <c r="AI3605" i="3"/>
  <c r="AI3629" i="3"/>
  <c r="AI3637" i="3"/>
  <c r="AI3645" i="3"/>
  <c r="AI3653" i="3"/>
  <c r="AI3661" i="3"/>
  <c r="AI3677" i="3"/>
  <c r="AI3693" i="3"/>
  <c r="AI3702" i="3"/>
  <c r="AI3710" i="3"/>
  <c r="AI3718" i="3"/>
  <c r="AI3727" i="3"/>
  <c r="AI3735" i="3"/>
  <c r="AI3743" i="3"/>
  <c r="AI3751" i="3"/>
  <c r="AI3759" i="3"/>
  <c r="AI3767" i="3"/>
  <c r="AI3775" i="3"/>
  <c r="AI3783" i="3"/>
  <c r="AI3791" i="3"/>
  <c r="AI3799" i="3"/>
  <c r="AI3807" i="3"/>
  <c r="AI3816" i="3"/>
  <c r="AI3824" i="3"/>
  <c r="AI3832" i="3"/>
  <c r="AI3840" i="3"/>
  <c r="AI3848" i="3"/>
  <c r="AI3856" i="3"/>
  <c r="AI1953" i="3"/>
  <c r="AI2068" i="3"/>
  <c r="AI2190" i="3"/>
  <c r="AI2238" i="3"/>
  <c r="AI2295" i="3"/>
  <c r="AI2349" i="3"/>
  <c r="AI2368" i="3"/>
  <c r="AI2385" i="3"/>
  <c r="AI2402" i="3"/>
  <c r="AI2419" i="3"/>
  <c r="AI2454" i="3"/>
  <c r="AI2488" i="3"/>
  <c r="AI2505" i="3"/>
  <c r="AI2521" i="3"/>
  <c r="AI2539" i="3"/>
  <c r="AI2555" i="3"/>
  <c r="AI2590" i="3"/>
  <c r="AI2626" i="3"/>
  <c r="AI2660" i="3"/>
  <c r="AI2677" i="3"/>
  <c r="AI2694" i="3"/>
  <c r="AI2713" i="3"/>
  <c r="AI2729" i="3"/>
  <c r="AI2747" i="3"/>
  <c r="AI2764" i="3"/>
  <c r="AI2780" i="3"/>
  <c r="AI2797" i="3"/>
  <c r="AI2813" i="3"/>
  <c r="AI2824" i="3"/>
  <c r="AI2837" i="3"/>
  <c r="AI2848" i="3"/>
  <c r="AI2864" i="3"/>
  <c r="AI2890" i="3"/>
  <c r="AI2902" i="3"/>
  <c r="AI2914" i="3"/>
  <c r="AI2926" i="3"/>
  <c r="AI2939" i="3"/>
  <c r="AI2952" i="3"/>
  <c r="AI2964" i="3"/>
  <c r="AI2976" i="3"/>
  <c r="AI2988" i="3"/>
  <c r="AI3000" i="3"/>
  <c r="AI3012" i="3"/>
  <c r="AI3023" i="3"/>
  <c r="AI3034" i="3"/>
  <c r="AI3045" i="3"/>
  <c r="AI3064" i="3"/>
  <c r="AI3073" i="3"/>
  <c r="AI3092" i="3"/>
  <c r="AI3100" i="3"/>
  <c r="AI3109" i="3"/>
  <c r="AI3117" i="3"/>
  <c r="AI3125" i="3"/>
  <c r="AI3133" i="3"/>
  <c r="AI3141" i="3"/>
  <c r="AI3149" i="3"/>
  <c r="AI3165" i="3"/>
  <c r="AI3189" i="3"/>
  <c r="AI3197" i="3"/>
  <c r="AI3205" i="3"/>
  <c r="AI3214" i="3"/>
  <c r="AI3222" i="3"/>
  <c r="AI3230" i="3"/>
  <c r="AI3238" i="3"/>
  <c r="AI3246" i="3"/>
  <c r="AI3254" i="3"/>
  <c r="AI3262" i="3"/>
  <c r="AI3271" i="3"/>
  <c r="AI3295" i="3"/>
  <c r="AI3303" i="3"/>
  <c r="AI3319" i="3"/>
  <c r="AI3327" i="3"/>
  <c r="AI3336" i="3"/>
  <c r="AI3345" i="3"/>
  <c r="AI3361" i="3"/>
  <c r="AI3378" i="3"/>
  <c r="AI3386" i="3"/>
  <c r="AI3394" i="3"/>
  <c r="AI3404" i="3"/>
  <c r="AI3412" i="3"/>
  <c r="AI3420" i="3"/>
  <c r="AI3428" i="3"/>
  <c r="AI3436" i="3"/>
  <c r="AI3444" i="3"/>
  <c r="AI3452" i="3"/>
  <c r="AI3460" i="3"/>
  <c r="AI1957" i="3"/>
  <c r="AI2021" i="3"/>
  <c r="AI2084" i="3"/>
  <c r="AI2132" i="3"/>
  <c r="AI2296" i="3"/>
  <c r="AI2403" i="3"/>
  <c r="AI2422" i="3"/>
  <c r="AI2456" i="3"/>
  <c r="AI2473" i="3"/>
  <c r="AI2489" i="3"/>
  <c r="AI2507" i="3"/>
  <c r="AI2523" i="3"/>
  <c r="AI2541" i="3"/>
  <c r="AI2610" i="3"/>
  <c r="AI2644" i="3"/>
  <c r="AI1878" i="3"/>
  <c r="AI2346" i="3"/>
  <c r="AI2483" i="3"/>
  <c r="AI2579" i="3"/>
  <c r="AI2697" i="3"/>
  <c r="AI2742" i="3"/>
  <c r="AI2788" i="3"/>
  <c r="AI2826" i="3"/>
  <c r="AI2859" i="3"/>
  <c r="AI2894" i="3"/>
  <c r="AI2927" i="3"/>
  <c r="AI2992" i="3"/>
  <c r="AI3024" i="3"/>
  <c r="AI3053" i="3"/>
  <c r="AI3077" i="3"/>
  <c r="AI3101" i="3"/>
  <c r="AI3123" i="3"/>
  <c r="AI3144" i="3"/>
  <c r="AI3166" i="3"/>
  <c r="AI3187" i="3"/>
  <c r="AI3209" i="3"/>
  <c r="AI3296" i="3"/>
  <c r="AI3317" i="3"/>
  <c r="AI3362" i="3"/>
  <c r="AI3384" i="3"/>
  <c r="AI3407" i="3"/>
  <c r="AI3429" i="3"/>
  <c r="AI3485" i="3"/>
  <c r="AI3501" i="3"/>
  <c r="AI3533" i="3"/>
  <c r="AI3566" i="3"/>
  <c r="AI3582" i="3"/>
  <c r="AI3598" i="3"/>
  <c r="AI3615" i="3"/>
  <c r="AI3631" i="3"/>
  <c r="AI3647" i="3"/>
  <c r="AI3679" i="3"/>
  <c r="AI3695" i="3"/>
  <c r="AI3712" i="3"/>
  <c r="AI3729" i="3"/>
  <c r="AI3761" i="3"/>
  <c r="AI3777" i="3"/>
  <c r="AI3836" i="3"/>
  <c r="AI3849" i="3"/>
  <c r="AI3862" i="3"/>
  <c r="AI3874" i="3"/>
  <c r="AI3893" i="3"/>
  <c r="AI3902" i="3"/>
  <c r="AI3911" i="3"/>
  <c r="AI3920" i="3"/>
  <c r="AI3929" i="3"/>
  <c r="AI3938" i="3"/>
  <c r="AI3947" i="3"/>
  <c r="AI3957" i="3"/>
  <c r="AI3966" i="3"/>
  <c r="AI3984" i="3"/>
  <c r="AI3992" i="3"/>
  <c r="AI4000" i="3"/>
  <c r="AI4008" i="3"/>
  <c r="AI4016" i="3"/>
  <c r="AI4026" i="3"/>
  <c r="AI4034" i="3"/>
  <c r="AI4042" i="3"/>
  <c r="AI4058" i="3"/>
  <c r="AI4074" i="3"/>
  <c r="AI4082" i="3"/>
  <c r="AI4090" i="3"/>
  <c r="AI4098" i="3"/>
  <c r="AI4114" i="3"/>
  <c r="AI4122" i="3"/>
  <c r="AI4146" i="3"/>
  <c r="AI4154" i="3"/>
  <c r="AI4162" i="3"/>
  <c r="AI4170" i="3"/>
  <c r="AI4178" i="3"/>
  <c r="AI4186" i="3"/>
  <c r="AI4194" i="3"/>
  <c r="AI4202" i="3"/>
  <c r="AI4210" i="3"/>
  <c r="AI4218" i="3"/>
  <c r="AI4226" i="3"/>
  <c r="AI4234" i="3"/>
  <c r="AI4258" i="3"/>
  <c r="AI4274" i="3"/>
  <c r="AI4282" i="3"/>
  <c r="AI4290" i="3"/>
  <c r="AI4307" i="3"/>
  <c r="AI4323" i="3"/>
  <c r="AI4331" i="3"/>
  <c r="AI4339" i="3"/>
  <c r="AI4347" i="3"/>
  <c r="AI4355" i="3"/>
  <c r="AI4364" i="3"/>
  <c r="AI4372" i="3"/>
  <c r="AI4380" i="3"/>
  <c r="AI4388" i="3"/>
  <c r="AI4396" i="3"/>
  <c r="AI4404" i="3"/>
  <c r="AI4412" i="3"/>
  <c r="AI4420" i="3"/>
  <c r="AI4428" i="3"/>
  <c r="AI4436" i="3"/>
  <c r="AI4444" i="3"/>
  <c r="AI4452" i="3"/>
  <c r="AI4460" i="3"/>
  <c r="AI4468" i="3"/>
  <c r="AI4476" i="3"/>
  <c r="AI4484" i="3"/>
  <c r="AI4492" i="3"/>
  <c r="AI4500" i="3"/>
  <c r="AI4508" i="3"/>
  <c r="AI4516" i="3"/>
  <c r="AI4524" i="3"/>
  <c r="AI4540" i="3"/>
  <c r="AI4548" i="3"/>
  <c r="AI4556" i="3"/>
  <c r="AI4564" i="3"/>
  <c r="AI4572" i="3"/>
  <c r="AI4580" i="3"/>
  <c r="AI4596" i="3"/>
  <c r="AI4604" i="3"/>
  <c r="AI4612" i="3"/>
  <c r="AI4636" i="3"/>
  <c r="AI4644" i="3"/>
  <c r="AI4652" i="3"/>
  <c r="AI4660" i="3"/>
  <c r="AI4668" i="3"/>
  <c r="AI4676" i="3"/>
  <c r="AI4692" i="3"/>
  <c r="AI4708" i="3"/>
  <c r="AI4716" i="3"/>
  <c r="AI4740" i="3"/>
  <c r="AI4748" i="3"/>
  <c r="AI4756" i="3"/>
  <c r="AI4764" i="3"/>
  <c r="AI4772" i="3"/>
  <c r="AI4788" i="3"/>
  <c r="AI2000" i="3"/>
  <c r="AI2362" i="3"/>
  <c r="AI2585" i="3"/>
  <c r="AI2656" i="3"/>
  <c r="AI2793" i="3"/>
  <c r="AI2830" i="3"/>
  <c r="AI2865" i="3"/>
  <c r="AI2932" i="3"/>
  <c r="AI2997" i="3"/>
  <c r="AI3027" i="3"/>
  <c r="AI3056" i="3"/>
  <c r="AI3080" i="3"/>
  <c r="AI3147" i="3"/>
  <c r="AI3168" i="3"/>
  <c r="AI3190" i="3"/>
  <c r="AI3212" i="3"/>
  <c r="AI3233" i="3"/>
  <c r="AI3255" i="3"/>
  <c r="AI3298" i="3"/>
  <c r="AI3320" i="3"/>
  <c r="AI3343" i="3"/>
  <c r="AI3364" i="3"/>
  <c r="AI3387" i="3"/>
  <c r="AI3431" i="3"/>
  <c r="AI3453" i="3"/>
  <c r="AI3471" i="3"/>
  <c r="AI3487" i="3"/>
  <c r="AI3503" i="3"/>
  <c r="AI3519" i="3"/>
  <c r="AI3568" i="3"/>
  <c r="AI3584" i="3"/>
  <c r="AI3601" i="3"/>
  <c r="AI3617" i="3"/>
  <c r="AI3633" i="3"/>
  <c r="AI3649" i="3"/>
  <c r="AI3665" i="3"/>
  <c r="AI3681" i="3"/>
  <c r="AI3697" i="3"/>
  <c r="AI3714" i="3"/>
  <c r="AI3731" i="3"/>
  <c r="AI3747" i="3"/>
  <c r="AI3763" i="3"/>
  <c r="AI3795" i="3"/>
  <c r="AI3812" i="3"/>
  <c r="AI3825" i="3"/>
  <c r="AI3838" i="3"/>
  <c r="AI3850" i="3"/>
  <c r="AI3863" i="3"/>
  <c r="AI3875" i="3"/>
  <c r="AI3885" i="3"/>
  <c r="AI3894" i="3"/>
  <c r="AI3912" i="3"/>
  <c r="AI3930" i="3"/>
  <c r="AI3958" i="3"/>
  <c r="AI3967" i="3"/>
  <c r="AI3985" i="3"/>
  <c r="AI3993" i="3"/>
  <c r="AI4009" i="3"/>
  <c r="AI4017" i="3"/>
  <c r="AI4027" i="3"/>
  <c r="AI4035" i="3"/>
  <c r="AI4043" i="3"/>
  <c r="AI4051" i="3"/>
  <c r="AI4059" i="3"/>
  <c r="AI4067" i="3"/>
  <c r="AI4075" i="3"/>
  <c r="AI4083" i="3"/>
  <c r="AI4091" i="3"/>
  <c r="AI4099" i="3"/>
  <c r="AI4107" i="3"/>
  <c r="AI4115" i="3"/>
  <c r="AI4123" i="3"/>
  <c r="AI4131" i="3"/>
  <c r="AI4139" i="3"/>
  <c r="AI4147" i="3"/>
  <c r="AI4155" i="3"/>
  <c r="AI4171" i="3"/>
  <c r="AI4179" i="3"/>
  <c r="AI4195" i="3"/>
  <c r="AI4203" i="3"/>
  <c r="AI4211" i="3"/>
  <c r="AI4219" i="3"/>
  <c r="AI4227" i="3"/>
  <c r="AI4235" i="3"/>
  <c r="AI4251" i="3"/>
  <c r="AI4259" i="3"/>
  <c r="AI4267" i="3"/>
  <c r="AI4275" i="3"/>
  <c r="AI4283" i="3"/>
  <c r="AI4291" i="3"/>
  <c r="AI4300" i="3"/>
  <c r="AI4308" i="3"/>
  <c r="AI4316" i="3"/>
  <c r="AI4324" i="3"/>
  <c r="AI4332" i="3"/>
  <c r="AI4340" i="3"/>
  <c r="AI4348" i="3"/>
  <c r="AI4356" i="3"/>
  <c r="AI4381" i="3"/>
  <c r="AI4389" i="3"/>
  <c r="AI4405" i="3"/>
  <c r="AI4413" i="3"/>
  <c r="AI4437" i="3"/>
  <c r="AI4445" i="3"/>
  <c r="AI4453" i="3"/>
  <c r="AI4461" i="3"/>
  <c r="AI4469" i="3"/>
  <c r="AI4477" i="3"/>
  <c r="AI4485" i="3"/>
  <c r="AI4501" i="3"/>
  <c r="AI4517" i="3"/>
  <c r="AI4525" i="3"/>
  <c r="AI4557" i="3"/>
  <c r="AI4565" i="3"/>
  <c r="AI4573" i="3"/>
  <c r="AI4581" i="3"/>
  <c r="AI4589" i="3"/>
  <c r="AI4597" i="3"/>
  <c r="AI4605" i="3"/>
  <c r="AI4613" i="3"/>
  <c r="AI4621" i="3"/>
  <c r="AI4629" i="3"/>
  <c r="AI4645" i="3"/>
  <c r="AI4669" i="3"/>
  <c r="AI4677" i="3"/>
  <c r="AI4685" i="3"/>
  <c r="AI4693" i="3"/>
  <c r="AI4709" i="3"/>
  <c r="AI4717" i="3"/>
  <c r="AI4725" i="3"/>
  <c r="AI4733" i="3"/>
  <c r="AI2061" i="3"/>
  <c r="AI2381" i="3"/>
  <c r="AI2518" i="3"/>
  <c r="AI2595" i="3"/>
  <c r="AI2708" i="3"/>
  <c r="AI2753" i="3"/>
  <c r="AI2834" i="3"/>
  <c r="AI2869" i="3"/>
  <c r="AI2903" i="3"/>
  <c r="AI2936" i="3"/>
  <c r="AI2968" i="3"/>
  <c r="AI3002" i="3"/>
  <c r="AI3031" i="3"/>
  <c r="AI3059" i="3"/>
  <c r="AI3084" i="3"/>
  <c r="AI3106" i="3"/>
  <c r="AI3150" i="3"/>
  <c r="AI3171" i="3"/>
  <c r="AI3192" i="3"/>
  <c r="AI3236" i="3"/>
  <c r="AI3257" i="3"/>
  <c r="AI3280" i="3"/>
  <c r="AI3322" i="3"/>
  <c r="AI3346" i="3"/>
  <c r="AI3367" i="3"/>
  <c r="AI3413" i="3"/>
  <c r="AI3434" i="3"/>
  <c r="AI3455" i="3"/>
  <c r="AI3474" i="3"/>
  <c r="AI3490" i="3"/>
  <c r="AI3506" i="3"/>
  <c r="AI3522" i="3"/>
  <c r="AI3554" i="3"/>
  <c r="AI3571" i="3"/>
  <c r="AI3587" i="3"/>
  <c r="AI3604" i="3"/>
  <c r="AI3620" i="3"/>
  <c r="AI3636" i="3"/>
  <c r="AI3652" i="3"/>
  <c r="AI3668" i="3"/>
  <c r="AI3684" i="3"/>
  <c r="AI3701" i="3"/>
  <c r="AI3717" i="3"/>
  <c r="AI3734" i="3"/>
  <c r="AI3750" i="3"/>
  <c r="AI3766" i="3"/>
  <c r="AI3782" i="3"/>
  <c r="AI3814" i="3"/>
  <c r="AI3826" i="3"/>
  <c r="AI3852" i="3"/>
  <c r="AI3877" i="3"/>
  <c r="AI3886" i="3"/>
  <c r="AI3904" i="3"/>
  <c r="AI3913" i="3"/>
  <c r="AI3931" i="3"/>
  <c r="AI3941" i="3"/>
  <c r="AI3950" i="3"/>
  <c r="AI3968" i="3"/>
  <c r="AI3977" i="3"/>
  <c r="AI3986" i="3"/>
  <c r="AI4002" i="3"/>
  <c r="AI4010" i="3"/>
  <c r="AI4036" i="3"/>
  <c r="AI4044" i="3"/>
  <c r="AI4052" i="3"/>
  <c r="AI4060" i="3"/>
  <c r="AI4068" i="3"/>
  <c r="AI4076" i="3"/>
  <c r="AI4084" i="3"/>
  <c r="AI4100" i="3"/>
  <c r="AI4108" i="3"/>
  <c r="AI4116" i="3"/>
  <c r="AI4124" i="3"/>
  <c r="AI4132" i="3"/>
  <c r="AI4140" i="3"/>
  <c r="AI4148" i="3"/>
  <c r="AI4156" i="3"/>
  <c r="AI4164" i="3"/>
  <c r="AI4172" i="3"/>
  <c r="AI4180" i="3"/>
  <c r="AI4188" i="3"/>
  <c r="AI4196" i="3"/>
  <c r="AI4220" i="3"/>
  <c r="AI4228" i="3"/>
  <c r="AI4236" i="3"/>
  <c r="AI4244" i="3"/>
  <c r="AI4252" i="3"/>
  <c r="AI4260" i="3"/>
  <c r="AI4276" i="3"/>
  <c r="AI4284" i="3"/>
  <c r="AI4293" i="3"/>
  <c r="AI4301" i="3"/>
  <c r="AI4309" i="3"/>
  <c r="AI4317" i="3"/>
  <c r="AI4325" i="3"/>
  <c r="AI4333" i="3"/>
  <c r="AI4349" i="3"/>
  <c r="AI4357" i="3"/>
  <c r="AI4366" i="3"/>
  <c r="AI4374" i="3"/>
  <c r="AI4382" i="3"/>
  <c r="AI4390" i="3"/>
  <c r="AI4414" i="3"/>
  <c r="AI4422" i="3"/>
  <c r="AI4430" i="3"/>
  <c r="AI4438" i="3"/>
  <c r="AI4446" i="3"/>
  <c r="AI4454" i="3"/>
  <c r="AI4462" i="3"/>
  <c r="AI4470" i="3"/>
  <c r="AI4478" i="3"/>
  <c r="AI4486" i="3"/>
  <c r="AI4502" i="3"/>
  <c r="AI4510" i="3"/>
  <c r="AI4518" i="3"/>
  <c r="AI4526" i="3"/>
  <c r="AI4534" i="3"/>
  <c r="AI4542" i="3"/>
  <c r="AI4550" i="3"/>
  <c r="AI4558" i="3"/>
  <c r="AI4566" i="3"/>
  <c r="AI4574" i="3"/>
  <c r="AI4582" i="3"/>
  <c r="AI4590" i="3"/>
  <c r="AI4614" i="3"/>
  <c r="AI4622" i="3"/>
  <c r="AI4630" i="3"/>
  <c r="AI4638" i="3"/>
  <c r="AI4646" i="3"/>
  <c r="AI4654" i="3"/>
  <c r="AI4662" i="3"/>
  <c r="AI4670" i="3"/>
  <c r="AI4678" i="3"/>
  <c r="AI4686" i="3"/>
  <c r="AI4694" i="3"/>
  <c r="AI4702" i="3"/>
  <c r="AI4710" i="3"/>
  <c r="AI4718" i="3"/>
  <c r="AI4726" i="3"/>
  <c r="AI4734" i="3"/>
  <c r="AI4750" i="3"/>
  <c r="AI4758" i="3"/>
  <c r="AI4766" i="3"/>
  <c r="AI2109" i="3"/>
  <c r="AI2398" i="3"/>
  <c r="AI2534" i="3"/>
  <c r="AI2603" i="3"/>
  <c r="AI2667" i="3"/>
  <c r="AI2803" i="3"/>
  <c r="AI2838" i="3"/>
  <c r="AI2873" i="3"/>
  <c r="AI2906" i="3"/>
  <c r="AI2941" i="3"/>
  <c r="AI2973" i="3"/>
  <c r="AI3005" i="3"/>
  <c r="AI3086" i="3"/>
  <c r="AI3110" i="3"/>
  <c r="AI3152" i="3"/>
  <c r="AI3174" i="3"/>
  <c r="AI3195" i="3"/>
  <c r="AI3217" i="3"/>
  <c r="AI3239" i="3"/>
  <c r="AI3282" i="3"/>
  <c r="AI3304" i="3"/>
  <c r="AI3325" i="3"/>
  <c r="AI3370" i="3"/>
  <c r="AI3392" i="3"/>
  <c r="AI3415" i="3"/>
  <c r="AI3437" i="3"/>
  <c r="AI3476" i="3"/>
  <c r="AI3492" i="3"/>
  <c r="AI3508" i="3"/>
  <c r="AI3524" i="3"/>
  <c r="AI3540" i="3"/>
  <c r="AI3556" i="3"/>
  <c r="AI3573" i="3"/>
  <c r="AI3589" i="3"/>
  <c r="AI3606" i="3"/>
  <c r="AI3622" i="3"/>
  <c r="AI3638" i="3"/>
  <c r="AI3654" i="3"/>
  <c r="AI3670" i="3"/>
  <c r="AI3686" i="3"/>
  <c r="AI3703" i="3"/>
  <c r="AI3752" i="3"/>
  <c r="AI3768" i="3"/>
  <c r="AI3800" i="3"/>
  <c r="AI3815" i="3"/>
  <c r="AI3828" i="3"/>
  <c r="AI3841" i="3"/>
  <c r="AI3854" i="3"/>
  <c r="AI3867" i="3"/>
  <c r="AI3887" i="3"/>
  <c r="AI3933" i="3"/>
  <c r="AI3942" i="3"/>
  <c r="AI3951" i="3"/>
  <c r="AI3960" i="3"/>
  <c r="AI3969" i="3"/>
  <c r="AI3978" i="3"/>
  <c r="AI3987" i="3"/>
  <c r="AI3995" i="3"/>
  <c r="AI4020" i="3"/>
  <c r="AI4029" i="3"/>
  <c r="AI4037" i="3"/>
  <c r="AI4045" i="3"/>
  <c r="AI4053" i="3"/>
  <c r="AI4061" i="3"/>
  <c r="AI4069" i="3"/>
  <c r="AI4077" i="3"/>
  <c r="AI4085" i="3"/>
  <c r="AI4101" i="3"/>
  <c r="AI4109" i="3"/>
  <c r="AI4117" i="3"/>
  <c r="AI4125" i="3"/>
  <c r="AI4133" i="3"/>
  <c r="AI4141" i="3"/>
  <c r="AI4157" i="3"/>
  <c r="AI4173" i="3"/>
  <c r="AI4189" i="3"/>
  <c r="AI4213" i="3"/>
  <c r="AI4221" i="3"/>
  <c r="AI4229" i="3"/>
  <c r="AI4237" i="3"/>
  <c r="AI4245" i="3"/>
  <c r="AI4253" i="3"/>
  <c r="AI4261" i="3"/>
  <c r="AI4269" i="3"/>
  <c r="AI4277" i="3"/>
  <c r="AI4294" i="3"/>
  <c r="AI4302" i="3"/>
  <c r="AI4310" i="3"/>
  <c r="AI4318" i="3"/>
  <c r="AI4334" i="3"/>
  <c r="AI4342" i="3"/>
  <c r="AI4350" i="3"/>
  <c r="AI4358" i="3"/>
  <c r="AI4375" i="3"/>
  <c r="AI4391" i="3"/>
  <c r="AI4399" i="3"/>
  <c r="AI4407" i="3"/>
  <c r="AI4415" i="3"/>
  <c r="AI4431" i="3"/>
  <c r="AI4439" i="3"/>
  <c r="AI4447" i="3"/>
  <c r="AI4455" i="3"/>
  <c r="AI4463" i="3"/>
  <c r="AI4471" i="3"/>
  <c r="AI4479" i="3"/>
  <c r="AI4487" i="3"/>
  <c r="AI4495" i="3"/>
  <c r="AI4503" i="3"/>
  <c r="AI4511" i="3"/>
  <c r="AI4519" i="3"/>
  <c r="AI4527" i="3"/>
  <c r="AI4535" i="3"/>
  <c r="AI4551" i="3"/>
  <c r="AI4567" i="3"/>
  <c r="AI4591" i="3"/>
  <c r="AI4599" i="3"/>
  <c r="AI4607" i="3"/>
  <c r="AI4615" i="3"/>
  <c r="AI4631" i="3"/>
  <c r="AI4639" i="3"/>
  <c r="AI4647" i="3"/>
  <c r="AI4663" i="3"/>
  <c r="AI4671" i="3"/>
  <c r="AI4679" i="3"/>
  <c r="AI4687" i="3"/>
  <c r="AI4695" i="3"/>
  <c r="AI4703" i="3"/>
  <c r="AI4711" i="3"/>
  <c r="AI4719" i="3"/>
  <c r="AI4735" i="3"/>
  <c r="AI4743" i="3"/>
  <c r="AI4759" i="3"/>
  <c r="AI4767" i="3"/>
  <c r="AI2173" i="3"/>
  <c r="AI2414" i="3"/>
  <c r="AI2545" i="3"/>
  <c r="AI2615" i="3"/>
  <c r="AI2672" i="3"/>
  <c r="AI2718" i="3"/>
  <c r="AI2766" i="3"/>
  <c r="AI2808" i="3"/>
  <c r="AI2842" i="3"/>
  <c r="AI2911" i="3"/>
  <c r="AI2944" i="3"/>
  <c r="AI2978" i="3"/>
  <c r="AI3010" i="3"/>
  <c r="AI3038" i="3"/>
  <c r="AI3089" i="3"/>
  <c r="AI3112" i="3"/>
  <c r="AI3134" i="3"/>
  <c r="AI3155" i="3"/>
  <c r="AI3176" i="3"/>
  <c r="AI3198" i="3"/>
  <c r="AI3220" i="3"/>
  <c r="AI3285" i="3"/>
  <c r="AI3328" i="3"/>
  <c r="AI3351" i="3"/>
  <c r="AI3372" i="3"/>
  <c r="AI3395" i="3"/>
  <c r="AI3418" i="3"/>
  <c r="AI3461" i="3"/>
  <c r="AI3493" i="3"/>
  <c r="AI3509" i="3"/>
  <c r="AI3525" i="3"/>
  <c r="AI3541" i="3"/>
  <c r="AI3574" i="3"/>
  <c r="AI3590" i="3"/>
  <c r="AI3607" i="3"/>
  <c r="AI3623" i="3"/>
  <c r="AI3639" i="3"/>
  <c r="AI3655" i="3"/>
  <c r="AI3671" i="3"/>
  <c r="AI3687" i="3"/>
  <c r="AI3704" i="3"/>
  <c r="AI3721" i="3"/>
  <c r="AI3737" i="3"/>
  <c r="AI3753" i="3"/>
  <c r="AI3785" i="3"/>
  <c r="AI3801" i="3"/>
  <c r="AI3817" i="3"/>
  <c r="AI3830" i="3"/>
  <c r="AI3855" i="3"/>
  <c r="AI3879" i="3"/>
  <c r="AI3888" i="3"/>
  <c r="AI3897" i="3"/>
  <c r="AI3915" i="3"/>
  <c r="AI3925" i="3"/>
  <c r="AI3934" i="3"/>
  <c r="AI3943" i="3"/>
  <c r="AI3952" i="3"/>
  <c r="AI3961" i="3"/>
  <c r="AI3970" i="3"/>
  <c r="AI3979" i="3"/>
  <c r="AI3988" i="3"/>
  <c r="AI3996" i="3"/>
  <c r="AI4012" i="3"/>
  <c r="AI4021" i="3"/>
  <c r="AI4038" i="3"/>
  <c r="AI4046" i="3"/>
  <c r="AI4054" i="3"/>
  <c r="AI4062" i="3"/>
  <c r="AI4070" i="3"/>
  <c r="AI4078" i="3"/>
  <c r="AI4102" i="3"/>
  <c r="AI4110" i="3"/>
  <c r="AI4118" i="3"/>
  <c r="AI4134" i="3"/>
  <c r="AI4142" i="3"/>
  <c r="AI4150" i="3"/>
  <c r="AI4174" i="3"/>
  <c r="AI4190" i="3"/>
  <c r="AI2233" i="3"/>
  <c r="AI2433" i="3"/>
  <c r="AI2552" i="3"/>
  <c r="AI2620" i="3"/>
  <c r="AI2680" i="3"/>
  <c r="AI2725" i="3"/>
  <c r="AI2769" i="3"/>
  <c r="AI2948" i="3"/>
  <c r="AI2980" i="3"/>
  <c r="AI3013" i="3"/>
  <c r="AI3043" i="3"/>
  <c r="AI3068" i="3"/>
  <c r="AI3115" i="3"/>
  <c r="AI3136" i="3"/>
  <c r="AI3158" i="3"/>
  <c r="AI3179" i="3"/>
  <c r="AI3223" i="3"/>
  <c r="AI3265" i="3"/>
  <c r="AI3288" i="3"/>
  <c r="AI3309" i="3"/>
  <c r="AI3354" i="3"/>
  <c r="AI3376" i="3"/>
  <c r="AI3399" i="3"/>
  <c r="AI3421" i="3"/>
  <c r="AI3442" i="3"/>
  <c r="AI3479" i="3"/>
  <c r="AI3495" i="3"/>
  <c r="AI3511" i="3"/>
  <c r="AI3527" i="3"/>
  <c r="AI3543" i="3"/>
  <c r="AI3560" i="3"/>
  <c r="AI3576" i="3"/>
  <c r="AI3592" i="3"/>
  <c r="AI3625" i="3"/>
  <c r="AI3641" i="3"/>
  <c r="AI3657" i="3"/>
  <c r="AI3673" i="3"/>
  <c r="AI3689" i="3"/>
  <c r="AI3706" i="3"/>
  <c r="AI3723" i="3"/>
  <c r="AI3755" i="3"/>
  <c r="AI3771" i="3"/>
  <c r="AI3818" i="3"/>
  <c r="AI3844" i="3"/>
  <c r="AI3871" i="3"/>
  <c r="AI3880" i="3"/>
  <c r="AI3898" i="3"/>
  <c r="AI3907" i="3"/>
  <c r="AI3917" i="3"/>
  <c r="AI3926" i="3"/>
  <c r="AI3935" i="3"/>
  <c r="AI3944" i="3"/>
  <c r="AI3953" i="3"/>
  <c r="AI3971" i="3"/>
  <c r="AI3981" i="3"/>
  <c r="AI3989" i="3"/>
  <c r="AI4005" i="3"/>
  <c r="AI4013" i="3"/>
  <c r="AI4022" i="3"/>
  <c r="AI4031" i="3"/>
  <c r="AI4039" i="3"/>
  <c r="AI4055" i="3"/>
  <c r="AI4063" i="3"/>
  <c r="AI4071" i="3"/>
  <c r="AI4079" i="3"/>
  <c r="AI4087" i="3"/>
  <c r="AI4095" i="3"/>
  <c r="AI4103" i="3"/>
  <c r="AI4111" i="3"/>
  <c r="AI4119" i="3"/>
  <c r="AI4127" i="3"/>
  <c r="AI4135" i="3"/>
  <c r="AI4143" i="3"/>
  <c r="AI4159" i="3"/>
  <c r="AI4167" i="3"/>
  <c r="AI4175" i="3"/>
  <c r="AI4183" i="3"/>
  <c r="AI4191" i="3"/>
  <c r="AI4199" i="3"/>
  <c r="AI4207" i="3"/>
  <c r="AI4223" i="3"/>
  <c r="AI4231" i="3"/>
  <c r="AI4247" i="3"/>
  <c r="AI4255" i="3"/>
  <c r="AI4263" i="3"/>
  <c r="AI4271" i="3"/>
  <c r="AI4279" i="3"/>
  <c r="AI4296" i="3"/>
  <c r="AI4304" i="3"/>
  <c r="AI4320" i="3"/>
  <c r="AI4328" i="3"/>
  <c r="AI4336" i="3"/>
  <c r="AI4344" i="3"/>
  <c r="AI2631" i="3"/>
  <c r="AI2683" i="3"/>
  <c r="AI2732" i="3"/>
  <c r="AI2816" i="3"/>
  <c r="AI2851" i="3"/>
  <c r="AI2886" i="3"/>
  <c r="AI2919" i="3"/>
  <c r="AI2954" i="3"/>
  <c r="AI3071" i="3"/>
  <c r="AI3095" i="3"/>
  <c r="AI3118" i="3"/>
  <c r="AI3139" i="3"/>
  <c r="AI3160" i="3"/>
  <c r="AI3182" i="3"/>
  <c r="AI3203" i="3"/>
  <c r="AI3225" i="3"/>
  <c r="AI3247" i="3"/>
  <c r="AI3269" i="3"/>
  <c r="AI3290" i="3"/>
  <c r="AI3312" i="3"/>
  <c r="AI3356" i="3"/>
  <c r="AI3379" i="3"/>
  <c r="AI3402" i="3"/>
  <c r="AI3423" i="3"/>
  <c r="AI3445" i="3"/>
  <c r="AI3466" i="3"/>
  <c r="AI3482" i="3"/>
  <c r="AI3498" i="3"/>
  <c r="AI3514" i="3"/>
  <c r="AI3530" i="3"/>
  <c r="AI3546" i="3"/>
  <c r="AI3563" i="3"/>
  <c r="AI3579" i="3"/>
  <c r="AI3595" i="3"/>
  <c r="AI3612" i="3"/>
  <c r="AI3628" i="3"/>
  <c r="AI3644" i="3"/>
  <c r="AI3660" i="3"/>
  <c r="AI3676" i="3"/>
  <c r="AI3692" i="3"/>
  <c r="AI3742" i="3"/>
  <c r="AI3758" i="3"/>
  <c r="AI3774" i="3"/>
  <c r="AI3790" i="3"/>
  <c r="AI3833" i="3"/>
  <c r="AI3846" i="3"/>
  <c r="AI3858" i="3"/>
  <c r="AI3872" i="3"/>
  <c r="AI3881" i="3"/>
  <c r="AI3890" i="3"/>
  <c r="AI3918" i="3"/>
  <c r="AI3936" i="3"/>
  <c r="AI3945" i="3"/>
  <c r="AI3954" i="3"/>
  <c r="AI3963" i="3"/>
  <c r="AI3982" i="3"/>
  <c r="AI3990" i="3"/>
  <c r="AI3998" i="3"/>
  <c r="AI4006" i="3"/>
  <c r="AI4014" i="3"/>
  <c r="AI4024" i="3"/>
  <c r="AI4032" i="3"/>
  <c r="AI4048" i="3"/>
  <c r="AI4072" i="3"/>
  <c r="AI4088" i="3"/>
  <c r="AI4096" i="3"/>
  <c r="AI4104" i="3"/>
  <c r="AI4112" i="3"/>
  <c r="AI4120" i="3"/>
  <c r="AI4128" i="3"/>
  <c r="AI4136" i="3"/>
  <c r="AI4144" i="3"/>
  <c r="AI4152" i="3"/>
  <c r="AI4160" i="3"/>
  <c r="AI4168" i="3"/>
  <c r="AI4176" i="3"/>
  <c r="AI4184" i="3"/>
  <c r="AI4192" i="3"/>
  <c r="AI4200" i="3"/>
  <c r="AI4208" i="3"/>
  <c r="AI4216" i="3"/>
  <c r="AI4224" i="3"/>
  <c r="AI4232" i="3"/>
  <c r="AI4240" i="3"/>
  <c r="AI4256" i="3"/>
  <c r="AI4272" i="3"/>
  <c r="AI4280" i="3"/>
  <c r="AI4288" i="3"/>
  <c r="AI4297" i="3"/>
  <c r="AI4313" i="3"/>
  <c r="AI4329" i="3"/>
  <c r="AI4345" i="3"/>
  <c r="AI4353" i="3"/>
  <c r="AI4361" i="3"/>
  <c r="AI4370" i="3"/>
  <c r="AI4378" i="3"/>
  <c r="AI4386" i="3"/>
  <c r="AI4394" i="3"/>
  <c r="AI4402" i="3"/>
  <c r="AI4410" i="3"/>
  <c r="AI4418" i="3"/>
  <c r="AI4426" i="3"/>
  <c r="AI4442" i="3"/>
  <c r="AI4450" i="3"/>
  <c r="AI4458" i="3"/>
  <c r="AI4466" i="3"/>
  <c r="AI4474" i="3"/>
  <c r="AI4490" i="3"/>
  <c r="AI4498" i="3"/>
  <c r="AI2327" i="3"/>
  <c r="AI2854" i="3"/>
  <c r="AI3098" i="3"/>
  <c r="AI3272" i="3"/>
  <c r="AI3581" i="3"/>
  <c r="AI3711" i="3"/>
  <c r="AI3834" i="3"/>
  <c r="AI3919" i="3"/>
  <c r="AI3991" i="3"/>
  <c r="AI4254" i="3"/>
  <c r="AI4351" i="3"/>
  <c r="AI4376" i="3"/>
  <c r="AI4440" i="3"/>
  <c r="AI4459" i="3"/>
  <c r="AI4481" i="3"/>
  <c r="AI4504" i="3"/>
  <c r="AI4521" i="3"/>
  <c r="AI4537" i="3"/>
  <c r="AI4553" i="3"/>
  <c r="AI4569" i="3"/>
  <c r="AI4585" i="3"/>
  <c r="AI4601" i="3"/>
  <c r="AI4617" i="3"/>
  <c r="AI4633" i="3"/>
  <c r="AI4649" i="3"/>
  <c r="AI4681" i="3"/>
  <c r="AI4713" i="3"/>
  <c r="AI4729" i="3"/>
  <c r="AI4744" i="3"/>
  <c r="AI4755" i="3"/>
  <c r="AI4769" i="3"/>
  <c r="AI4778" i="3"/>
  <c r="AI4787" i="3"/>
  <c r="AI2466" i="3"/>
  <c r="AI2891" i="3"/>
  <c r="AI3120" i="3"/>
  <c r="AI3293" i="3"/>
  <c r="AI3468" i="3"/>
  <c r="AI3597" i="3"/>
  <c r="AI3728" i="3"/>
  <c r="AI3847" i="3"/>
  <c r="AI3928" i="3"/>
  <c r="AI3999" i="3"/>
  <c r="AI4065" i="3"/>
  <c r="AI4129" i="3"/>
  <c r="AI4193" i="3"/>
  <c r="AI4225" i="3"/>
  <c r="AI4257" i="3"/>
  <c r="AI4289" i="3"/>
  <c r="AI4354" i="3"/>
  <c r="AI4377" i="3"/>
  <c r="AI4400" i="3"/>
  <c r="AI4419" i="3"/>
  <c r="AI4441" i="3"/>
  <c r="AI4464" i="3"/>
  <c r="AI4505" i="3"/>
  <c r="AI4538" i="3"/>
  <c r="AI4554" i="3"/>
  <c r="AI4570" i="3"/>
  <c r="AI4586" i="3"/>
  <c r="AI4602" i="3"/>
  <c r="AI4618" i="3"/>
  <c r="AI4634" i="3"/>
  <c r="AI4650" i="3"/>
  <c r="AI4666" i="3"/>
  <c r="AI4698" i="3"/>
  <c r="AI4714" i="3"/>
  <c r="AI4730" i="3"/>
  <c r="AI4745" i="3"/>
  <c r="AI4770" i="3"/>
  <c r="AI4779" i="3"/>
  <c r="AI4789" i="3"/>
  <c r="AI2569" i="3"/>
  <c r="AI2923" i="3"/>
  <c r="AI3142" i="3"/>
  <c r="AI3314" i="3"/>
  <c r="AI3484" i="3"/>
  <c r="AI3614" i="3"/>
  <c r="AI3744" i="3"/>
  <c r="AI4073" i="3"/>
  <c r="AI2638" i="3"/>
  <c r="AI3163" i="3"/>
  <c r="AI3500" i="3"/>
  <c r="AI3873" i="3"/>
  <c r="AI3946" i="3"/>
  <c r="AI4015" i="3"/>
  <c r="AI4081" i="3"/>
  <c r="AI4145" i="3"/>
  <c r="AI4201" i="3"/>
  <c r="AI4330" i="3"/>
  <c r="AI4360" i="3"/>
  <c r="AI4403" i="3"/>
  <c r="AI4425" i="3"/>
  <c r="AI4448" i="3"/>
  <c r="AI4467" i="3"/>
  <c r="AI4489" i="3"/>
  <c r="AI4512" i="3"/>
  <c r="AI4528" i="3"/>
  <c r="AI4560" i="3"/>
  <c r="AI4576" i="3"/>
  <c r="AI4608" i="3"/>
  <c r="AI4624" i="3"/>
  <c r="AI4640" i="3"/>
  <c r="AI4656" i="3"/>
  <c r="AI4672" i="3"/>
  <c r="AI4688" i="3"/>
  <c r="AI4704" i="3"/>
  <c r="AI4720" i="3"/>
  <c r="AI4736" i="3"/>
  <c r="AI4747" i="3"/>
  <c r="AI4773" i="3"/>
  <c r="AI4782" i="3"/>
  <c r="AI4791" i="3"/>
  <c r="AI2692" i="3"/>
  <c r="AI2989" i="3"/>
  <c r="AI3184" i="3"/>
  <c r="AI3359" i="3"/>
  <c r="AI3516" i="3"/>
  <c r="AI3646" i="3"/>
  <c r="AI3776" i="3"/>
  <c r="AI3882" i="3"/>
  <c r="AI3955" i="3"/>
  <c r="AI4025" i="3"/>
  <c r="AI4089" i="3"/>
  <c r="AI4153" i="3"/>
  <c r="AI4206" i="3"/>
  <c r="AI4270" i="3"/>
  <c r="AI4303" i="3"/>
  <c r="AI4335" i="3"/>
  <c r="AI4362" i="3"/>
  <c r="AI4385" i="3"/>
  <c r="AI4408" i="3"/>
  <c r="AI4449" i="3"/>
  <c r="AI4472" i="3"/>
  <c r="AI4513" i="3"/>
  <c r="AI4529" i="3"/>
  <c r="AI4545" i="3"/>
  <c r="AI4561" i="3"/>
  <c r="AI4577" i="3"/>
  <c r="AI4593" i="3"/>
  <c r="AI4609" i="3"/>
  <c r="AI4625" i="3"/>
  <c r="AI4641" i="3"/>
  <c r="AI4657" i="3"/>
  <c r="AI4673" i="3"/>
  <c r="AI4689" i="3"/>
  <c r="AI4705" i="3"/>
  <c r="AI4721" i="3"/>
  <c r="AI4737" i="3"/>
  <c r="AI4749" i="3"/>
  <c r="AI4774" i="3"/>
  <c r="AI4783" i="3"/>
  <c r="AI2736" i="3"/>
  <c r="AI3020" i="3"/>
  <c r="AI3207" i="3"/>
  <c r="AI3381" i="3"/>
  <c r="AI3532" i="3"/>
  <c r="AI3662" i="3"/>
  <c r="AI3792" i="3"/>
  <c r="AI3891" i="3"/>
  <c r="AI3965" i="3"/>
  <c r="AI4033" i="3"/>
  <c r="AI4097" i="3"/>
  <c r="AI4161" i="3"/>
  <c r="AI4241" i="3"/>
  <c r="AI4273" i="3"/>
  <c r="AI4306" i="3"/>
  <c r="AI4338" i="3"/>
  <c r="AI4368" i="3"/>
  <c r="AI4387" i="3"/>
  <c r="AI4409" i="3"/>
  <c r="AI4432" i="3"/>
  <c r="AI4451" i="3"/>
  <c r="AI4473" i="3"/>
  <c r="AI4496" i="3"/>
  <c r="AI4530" i="3"/>
  <c r="AI4546" i="3"/>
  <c r="AI4578" i="3"/>
  <c r="AI4594" i="3"/>
  <c r="AI4610" i="3"/>
  <c r="AI4626" i="3"/>
  <c r="AI4642" i="3"/>
  <c r="AI4658" i="3"/>
  <c r="AI4674" i="3"/>
  <c r="AI4690" i="3"/>
  <c r="AI4706" i="3"/>
  <c r="AI4738" i="3"/>
  <c r="AI4752" i="3"/>
  <c r="AI4763" i="3"/>
  <c r="AI4775" i="3"/>
  <c r="AI4793" i="3"/>
  <c r="AI3228" i="3"/>
  <c r="AI3405" i="3"/>
  <c r="AI3678" i="3"/>
  <c r="AI3809" i="3"/>
  <c r="AI3901" i="3"/>
  <c r="AI4105" i="3"/>
  <c r="AI4169" i="3"/>
  <c r="AI4214" i="3"/>
  <c r="AI4246" i="3"/>
  <c r="AI4278" i="3"/>
  <c r="AI4311" i="3"/>
  <c r="AI4343" i="3"/>
  <c r="AI4392" i="3"/>
  <c r="AI4456" i="3"/>
  <c r="AI4497" i="3"/>
  <c r="AI4515" i="3"/>
  <c r="AI4531" i="3"/>
  <c r="AI4547" i="3"/>
  <c r="AI4563" i="3"/>
  <c r="AI4579" i="3"/>
  <c r="AI4595" i="3"/>
  <c r="AI4611" i="3"/>
  <c r="AI4627" i="3"/>
  <c r="AI4643" i="3"/>
  <c r="AI4659" i="3"/>
  <c r="AI4691" i="3"/>
  <c r="AI4707" i="3"/>
  <c r="AI4753" i="3"/>
  <c r="AI4776" i="3"/>
  <c r="AI4785" i="3"/>
  <c r="AI4794" i="3"/>
  <c r="AI3075" i="3"/>
  <c r="AI4049" i="3"/>
  <c r="AI4379" i="3"/>
  <c r="AI4465" i="3"/>
  <c r="AI4539" i="3"/>
  <c r="AI4667" i="3"/>
  <c r="AI4731" i="3"/>
  <c r="AI4781" i="3"/>
  <c r="AI3249" i="3"/>
  <c r="AI4113" i="3"/>
  <c r="AI4393" i="3"/>
  <c r="AI4552" i="3"/>
  <c r="AI4616" i="3"/>
  <c r="AI4741" i="3"/>
  <c r="AI4786" i="3"/>
  <c r="AI3426" i="3"/>
  <c r="AI4137" i="3"/>
  <c r="AI4295" i="3"/>
  <c r="AI4401" i="3"/>
  <c r="AI4488" i="3"/>
  <c r="AI4619" i="3"/>
  <c r="AI4683" i="3"/>
  <c r="AI4746" i="3"/>
  <c r="AI4327" i="3"/>
  <c r="AI4507" i="3"/>
  <c r="AI4571" i="3"/>
  <c r="AI4635" i="3"/>
  <c r="AI4699" i="3"/>
  <c r="AI4760" i="3"/>
  <c r="AI3910" i="3"/>
  <c r="AI4359" i="3"/>
  <c r="AI4443" i="3"/>
  <c r="AI4523" i="3"/>
  <c r="AI4587" i="3"/>
  <c r="AI4651" i="3"/>
  <c r="AI2822" i="3"/>
  <c r="AI3565" i="3"/>
  <c r="AI4371" i="3"/>
  <c r="AI4584" i="3"/>
  <c r="AI4754" i="3"/>
  <c r="AI3822" i="3"/>
  <c r="AI4416" i="3"/>
  <c r="AI4600" i="3"/>
  <c r="AI4768" i="3"/>
  <c r="AI3983" i="3"/>
  <c r="AI4435" i="3"/>
  <c r="AI4632" i="3"/>
  <c r="AI4777" i="3"/>
  <c r="AI4177" i="3"/>
  <c r="AI4457" i="3"/>
  <c r="AI4648" i="3"/>
  <c r="AI2" i="3"/>
  <c r="AI4217" i="3"/>
  <c r="AI4499" i="3"/>
  <c r="AI4314" i="3"/>
  <c r="AI4536" i="3"/>
  <c r="AI4712" i="3"/>
  <c r="AI4249" i="3"/>
  <c r="AI4520" i="3"/>
  <c r="AI4791" i="5"/>
  <c r="AI4783" i="5"/>
  <c r="AI4775" i="5"/>
  <c r="AI4767" i="5"/>
  <c r="AI4759" i="5"/>
  <c r="AI4751" i="5"/>
  <c r="AI4743" i="5"/>
  <c r="AI4735" i="5"/>
  <c r="AI4727" i="5"/>
  <c r="AI4719" i="5"/>
  <c r="AI4711" i="5"/>
  <c r="AI4703" i="5"/>
  <c r="AI4695" i="5"/>
  <c r="AI4687" i="5"/>
  <c r="AI4679" i="5"/>
  <c r="AI4671" i="5"/>
  <c r="AI4663" i="5"/>
  <c r="AI4655" i="5"/>
  <c r="AI4647" i="5"/>
  <c r="AI4639" i="5"/>
  <c r="AI4631" i="5"/>
  <c r="AI4623" i="5"/>
  <c r="AI4615" i="5"/>
  <c r="AI4607" i="5"/>
  <c r="AI4599" i="5"/>
  <c r="AI4591" i="5"/>
  <c r="AI4583" i="5"/>
  <c r="AI4575" i="5"/>
  <c r="AI4567" i="5"/>
  <c r="AI4558" i="5"/>
  <c r="AI4548" i="5"/>
  <c r="AI4537" i="5"/>
  <c r="AI4526" i="5"/>
  <c r="AI4516" i="5"/>
  <c r="AI4505" i="5"/>
  <c r="AI4494" i="5"/>
  <c r="AI4484" i="5"/>
  <c r="AI4473" i="5"/>
  <c r="AI4462" i="5"/>
  <c r="AI4452" i="5"/>
  <c r="AI4441" i="5"/>
  <c r="AI4430" i="5"/>
  <c r="AI4420" i="5"/>
  <c r="AI4409" i="5"/>
  <c r="AI4398" i="5"/>
  <c r="AI4388" i="5"/>
  <c r="AI4377" i="5"/>
  <c r="AI4366" i="5"/>
  <c r="AI4356" i="5"/>
  <c r="AI4345" i="5"/>
  <c r="AI4334" i="5"/>
  <c r="AI4321" i="5"/>
  <c r="AI4309" i="5"/>
  <c r="AI4296" i="5"/>
  <c r="AI4284" i="5"/>
  <c r="AI4270" i="5"/>
  <c r="AI4257" i="5"/>
  <c r="AI4245" i="5"/>
  <c r="AI4229" i="5"/>
  <c r="AI4213" i="5"/>
  <c r="AI4197" i="5"/>
  <c r="AI4181" i="5"/>
  <c r="AI4164" i="5"/>
  <c r="AI4134" i="5"/>
  <c r="AI4086" i="5"/>
  <c r="AI4022" i="5"/>
  <c r="AI3958" i="5"/>
  <c r="AI3894" i="5"/>
  <c r="AI3830" i="5"/>
  <c r="AI3766" i="5"/>
  <c r="AI3702" i="5"/>
  <c r="AI3638" i="5"/>
  <c r="AI3574" i="5"/>
  <c r="AI3510" i="5"/>
  <c r="AI3446" i="5"/>
  <c r="AI3382" i="5"/>
  <c r="AI3304" i="5"/>
  <c r="AI3219" i="5"/>
  <c r="AI3127" i="5"/>
  <c r="AI3024" i="5"/>
  <c r="AI2923" i="5"/>
  <c r="AI2820" i="5"/>
  <c r="AI2647" i="5"/>
  <c r="AI2414" i="5"/>
  <c r="AI10" i="5"/>
  <c r="AI18" i="5"/>
  <c r="AI12" i="5"/>
  <c r="AI21" i="5"/>
  <c r="AI29" i="5"/>
  <c r="AI37" i="5"/>
  <c r="AI45" i="5"/>
  <c r="AI53" i="5"/>
  <c r="AI61" i="5"/>
  <c r="AI69" i="5"/>
  <c r="AI77" i="5"/>
  <c r="AI85" i="5"/>
  <c r="AI93" i="5"/>
  <c r="AI101" i="5"/>
  <c r="AI109" i="5"/>
  <c r="AI117" i="5"/>
  <c r="AI125" i="5"/>
  <c r="AI133" i="5"/>
  <c r="AI141" i="5"/>
  <c r="AI149" i="5"/>
  <c r="AI157" i="5"/>
  <c r="AI165" i="5"/>
  <c r="AI173" i="5"/>
  <c r="AI181" i="5"/>
  <c r="AI189" i="5"/>
  <c r="AI197" i="5"/>
  <c r="AI205" i="5"/>
  <c r="AI213" i="5"/>
  <c r="AI221" i="5"/>
  <c r="AI229" i="5"/>
  <c r="AI237" i="5"/>
  <c r="AI245" i="5"/>
  <c r="AI253" i="5"/>
  <c r="AI261" i="5"/>
  <c r="AI269" i="5"/>
  <c r="AI277" i="5"/>
  <c r="AI285" i="5"/>
  <c r="AI293" i="5"/>
  <c r="AI301" i="5"/>
  <c r="AI309" i="5"/>
  <c r="AI317" i="5"/>
  <c r="AI325" i="5"/>
  <c r="AI333" i="5"/>
  <c r="AI341" i="5"/>
  <c r="AI349" i="5"/>
  <c r="AI357" i="5"/>
  <c r="AI365" i="5"/>
  <c r="AI373" i="5"/>
  <c r="AI381" i="5"/>
  <c r="AI389" i="5"/>
  <c r="AI397" i="5"/>
  <c r="AI405" i="5"/>
  <c r="AI413" i="5"/>
  <c r="AI421" i="5"/>
  <c r="AI429" i="5"/>
  <c r="AI437" i="5"/>
  <c r="AI445" i="5"/>
  <c r="AI453" i="5"/>
  <c r="AI461" i="5"/>
  <c r="AI469" i="5"/>
  <c r="AI477" i="5"/>
  <c r="AI485" i="5"/>
  <c r="AI493" i="5"/>
  <c r="AI501" i="5"/>
  <c r="AI509" i="5"/>
  <c r="AI517" i="5"/>
  <c r="AI525" i="5"/>
  <c r="AI533" i="5"/>
  <c r="AI541" i="5"/>
  <c r="AI549" i="5"/>
  <c r="AI557" i="5"/>
  <c r="AI565" i="5"/>
  <c r="AI573" i="5"/>
  <c r="AI581" i="5"/>
  <c r="AI589" i="5"/>
  <c r="AI597" i="5"/>
  <c r="AI605" i="5"/>
  <c r="AI613" i="5"/>
  <c r="AI621" i="5"/>
  <c r="AI629" i="5"/>
  <c r="AI637" i="5"/>
  <c r="AI645" i="5"/>
  <c r="AI653" i="5"/>
  <c r="AI661" i="5"/>
  <c r="AI669" i="5"/>
  <c r="AI677" i="5"/>
  <c r="AI685" i="5"/>
  <c r="AI693" i="5"/>
  <c r="AI701" i="5"/>
  <c r="AI709" i="5"/>
  <c r="AI717" i="5"/>
  <c r="AI725" i="5"/>
  <c r="AI733" i="5"/>
  <c r="AI741" i="5"/>
  <c r="AI749" i="5"/>
  <c r="AI757" i="5"/>
  <c r="AI765" i="5"/>
  <c r="AI773" i="5"/>
  <c r="AI781" i="5"/>
  <c r="AI789" i="5"/>
  <c r="AI797" i="5"/>
  <c r="AI805" i="5"/>
  <c r="AI813" i="5"/>
  <c r="AI821" i="5"/>
  <c r="AI829" i="5"/>
  <c r="AI837" i="5"/>
  <c r="AI845" i="5"/>
  <c r="AI853" i="5"/>
  <c r="AI861" i="5"/>
  <c r="AI869" i="5"/>
  <c r="AI877" i="5"/>
  <c r="AI885" i="5"/>
  <c r="AI893" i="5"/>
  <c r="AI901" i="5"/>
  <c r="AI909" i="5"/>
  <c r="AI917" i="5"/>
  <c r="AI925" i="5"/>
  <c r="AI933" i="5"/>
  <c r="AI941" i="5"/>
  <c r="AI949" i="5"/>
  <c r="AI957" i="5"/>
  <c r="AI965" i="5"/>
  <c r="AI973" i="5"/>
  <c r="AI981" i="5"/>
  <c r="AI989" i="5"/>
  <c r="AI997" i="5"/>
  <c r="AI1005" i="5"/>
  <c r="AI1013" i="5"/>
  <c r="AI13" i="5"/>
  <c r="AI22" i="5"/>
  <c r="AI30" i="5"/>
  <c r="AI38" i="5"/>
  <c r="AI46" i="5"/>
  <c r="AI54" i="5"/>
  <c r="AI62" i="5"/>
  <c r="AI70" i="5"/>
  <c r="AI94" i="5"/>
  <c r="AI102" i="5"/>
  <c r="AI110" i="5"/>
  <c r="AI118" i="5"/>
  <c r="AI126" i="5"/>
  <c r="AI134" i="5"/>
  <c r="AI142" i="5"/>
  <c r="AI150" i="5"/>
  <c r="AI158" i="5"/>
  <c r="AI166" i="5"/>
  <c r="AI174" i="5"/>
  <c r="AI182" i="5"/>
  <c r="AI190" i="5"/>
  <c r="AI198" i="5"/>
  <c r="AI206" i="5"/>
  <c r="AI214" i="5"/>
  <c r="AI222" i="5"/>
  <c r="AI230" i="5"/>
  <c r="AI238" i="5"/>
  <c r="AI246" i="5"/>
  <c r="AI254" i="5"/>
  <c r="AI262" i="5"/>
  <c r="AI270" i="5"/>
  <c r="AI278" i="5"/>
  <c r="AI286" i="5"/>
  <c r="AI294" i="5"/>
  <c r="AI302" i="5"/>
  <c r="AI310" i="5"/>
  <c r="AI318" i="5"/>
  <c r="AI326" i="5"/>
  <c r="AI334" i="5"/>
  <c r="AI342" i="5"/>
  <c r="AI350" i="5"/>
  <c r="AI358" i="5"/>
  <c r="AI366" i="5"/>
  <c r="AI374" i="5"/>
  <c r="AI382" i="5"/>
  <c r="AI390" i="5"/>
  <c r="AI398" i="5"/>
  <c r="AI406" i="5"/>
  <c r="AI414" i="5"/>
  <c r="AI422" i="5"/>
  <c r="AI430" i="5"/>
  <c r="AI438" i="5"/>
  <c r="AI446" i="5"/>
  <c r="AI454" i="5"/>
  <c r="AI462" i="5"/>
  <c r="AI470" i="5"/>
  <c r="AI478" i="5"/>
  <c r="AI486" i="5"/>
  <c r="AI494" i="5"/>
  <c r="AI502" i="5"/>
  <c r="AI510" i="5"/>
  <c r="AI518" i="5"/>
  <c r="AI526" i="5"/>
  <c r="AI534" i="5"/>
  <c r="AI542" i="5"/>
  <c r="AI550" i="5"/>
  <c r="AI558" i="5"/>
  <c r="AI566" i="5"/>
  <c r="AI574" i="5"/>
  <c r="AI582" i="5"/>
  <c r="AI590" i="5"/>
  <c r="AI598" i="5"/>
  <c r="AI606" i="5"/>
  <c r="AI614" i="5"/>
  <c r="AI622" i="5"/>
  <c r="AI630" i="5"/>
  <c r="AI638" i="5"/>
  <c r="AI646" i="5"/>
  <c r="AI654" i="5"/>
  <c r="AI662" i="5"/>
  <c r="AI670" i="5"/>
  <c r="AI678" i="5"/>
  <c r="AI686" i="5"/>
  <c r="AI694" i="5"/>
  <c r="AI702" i="5"/>
  <c r="AI710" i="5"/>
  <c r="AI718" i="5"/>
  <c r="AI726" i="5"/>
  <c r="AI734" i="5"/>
  <c r="AI742" i="5"/>
  <c r="AI750" i="5"/>
  <c r="AI758" i="5"/>
  <c r="AI766" i="5"/>
  <c r="AI774" i="5"/>
  <c r="AI782" i="5"/>
  <c r="AI790" i="5"/>
  <c r="AI798" i="5"/>
  <c r="AI806" i="5"/>
  <c r="AI814" i="5"/>
  <c r="AI822" i="5"/>
  <c r="AI830" i="5"/>
  <c r="AI838" i="5"/>
  <c r="AI846" i="5"/>
  <c r="AI854" i="5"/>
  <c r="AI862" i="5"/>
  <c r="AI870" i="5"/>
  <c r="AI878" i="5"/>
  <c r="AI886" i="5"/>
  <c r="AI894" i="5"/>
  <c r="AI902" i="5"/>
  <c r="AI910" i="5"/>
  <c r="AI918" i="5"/>
  <c r="AI926" i="5"/>
  <c r="AI934" i="5"/>
  <c r="AI942" i="5"/>
  <c r="AI950" i="5"/>
  <c r="AI958" i="5"/>
  <c r="AI966" i="5"/>
  <c r="AI974" i="5"/>
  <c r="AI982" i="5"/>
  <c r="AI990" i="5"/>
  <c r="AI998" i="5"/>
  <c r="AI1006" i="5"/>
  <c r="AI6" i="5"/>
  <c r="AI15" i="5"/>
  <c r="AI24" i="5"/>
  <c r="AI32" i="5"/>
  <c r="AI40" i="5"/>
  <c r="AI48" i="5"/>
  <c r="AI56" i="5"/>
  <c r="AI72" i="5"/>
  <c r="AI80" i="5"/>
  <c r="AI88" i="5"/>
  <c r="AI96" i="5"/>
  <c r="AI104" i="5"/>
  <c r="AI120" i="5"/>
  <c r="AI128" i="5"/>
  <c r="AI136" i="5"/>
  <c r="AI144" i="5"/>
  <c r="AI152" i="5"/>
  <c r="AI160" i="5"/>
  <c r="AI168" i="5"/>
  <c r="AI176" i="5"/>
  <c r="AI184" i="5"/>
  <c r="AI192" i="5"/>
  <c r="AI200" i="5"/>
  <c r="AI208" i="5"/>
  <c r="AI216" i="5"/>
  <c r="AI224" i="5"/>
  <c r="AI232" i="5"/>
  <c r="AI240" i="5"/>
  <c r="AI248" i="5"/>
  <c r="AI256" i="5"/>
  <c r="AI264" i="5"/>
  <c r="AI272" i="5"/>
  <c r="AI280" i="5"/>
  <c r="AI288" i="5"/>
  <c r="AI296" i="5"/>
  <c r="AI304" i="5"/>
  <c r="AI312" i="5"/>
  <c r="AI320" i="5"/>
  <c r="AI328" i="5"/>
  <c r="AI336" i="5"/>
  <c r="AI344" i="5"/>
  <c r="AI352" i="5"/>
  <c r="AI360" i="5"/>
  <c r="AI368" i="5"/>
  <c r="AI376" i="5"/>
  <c r="AI384" i="5"/>
  <c r="AI392" i="5"/>
  <c r="AI400" i="5"/>
  <c r="AI408" i="5"/>
  <c r="AI416" i="5"/>
  <c r="AI424" i="5"/>
  <c r="AI432" i="5"/>
  <c r="AI440" i="5"/>
  <c r="AI448" i="5"/>
  <c r="AI456" i="5"/>
  <c r="AI464" i="5"/>
  <c r="AI472" i="5"/>
  <c r="AI480" i="5"/>
  <c r="AI488" i="5"/>
  <c r="AI496" i="5"/>
  <c r="AI504" i="5"/>
  <c r="AI512" i="5"/>
  <c r="AI520" i="5"/>
  <c r="AI528" i="5"/>
  <c r="AI536" i="5"/>
  <c r="AI544" i="5"/>
  <c r="AI552" i="5"/>
  <c r="AI560" i="5"/>
  <c r="AI568" i="5"/>
  <c r="AI576" i="5"/>
  <c r="AI584" i="5"/>
  <c r="AI592" i="5"/>
  <c r="AI600" i="5"/>
  <c r="AI608" i="5"/>
  <c r="AI616" i="5"/>
  <c r="AI624" i="5"/>
  <c r="AI632" i="5"/>
  <c r="AI640" i="5"/>
  <c r="AI648" i="5"/>
  <c r="AI656" i="5"/>
  <c r="AI664" i="5"/>
  <c r="AI672" i="5"/>
  <c r="AI680" i="5"/>
  <c r="AI688" i="5"/>
  <c r="AI696" i="5"/>
  <c r="AI704" i="5"/>
  <c r="AI712" i="5"/>
  <c r="AI720" i="5"/>
  <c r="AI728" i="5"/>
  <c r="AI736" i="5"/>
  <c r="AI744" i="5"/>
  <c r="AI752" i="5"/>
  <c r="AI760" i="5"/>
  <c r="AI768" i="5"/>
  <c r="AI776" i="5"/>
  <c r="AI784" i="5"/>
  <c r="AI792" i="5"/>
  <c r="AI800" i="5"/>
  <c r="AI808" i="5"/>
  <c r="AI816" i="5"/>
  <c r="AI824" i="5"/>
  <c r="AI832" i="5"/>
  <c r="AI840" i="5"/>
  <c r="AI848" i="5"/>
  <c r="AI856" i="5"/>
  <c r="AI864" i="5"/>
  <c r="AI872" i="5"/>
  <c r="AI880" i="5"/>
  <c r="AI888" i="5"/>
  <c r="AI896" i="5"/>
  <c r="AI904" i="5"/>
  <c r="AI912" i="5"/>
  <c r="AI920" i="5"/>
  <c r="AI928" i="5"/>
  <c r="AI936" i="5"/>
  <c r="AI944" i="5"/>
  <c r="AI952" i="5"/>
  <c r="AI960" i="5"/>
  <c r="AI968" i="5"/>
  <c r="AI976" i="5"/>
  <c r="AI984" i="5"/>
  <c r="AI992" i="5"/>
  <c r="AI1000" i="5"/>
  <c r="AI1008" i="5"/>
  <c r="AI25" i="5"/>
  <c r="AI49" i="5"/>
  <c r="AI57" i="5"/>
  <c r="AI65" i="5"/>
  <c r="AI73" i="5"/>
  <c r="AI89" i="5"/>
  <c r="AI97" i="5"/>
  <c r="AI105" i="5"/>
  <c r="AI113" i="5"/>
  <c r="AI121" i="5"/>
  <c r="AI129" i="5"/>
  <c r="AI137" i="5"/>
  <c r="AI145" i="5"/>
  <c r="AI153" i="5"/>
  <c r="AI161" i="5"/>
  <c r="AI169" i="5"/>
  <c r="AI177" i="5"/>
  <c r="AI185" i="5"/>
  <c r="AI193" i="5"/>
  <c r="AI201" i="5"/>
  <c r="AI209" i="5"/>
  <c r="AI217" i="5"/>
  <c r="AI225" i="5"/>
  <c r="AI233" i="5"/>
  <c r="AI241" i="5"/>
  <c r="AI249" i="5"/>
  <c r="AI257" i="5"/>
  <c r="AI265" i="5"/>
  <c r="AI273" i="5"/>
  <c r="AI281" i="5"/>
  <c r="AI289" i="5"/>
  <c r="AI297" i="5"/>
  <c r="AI305" i="5"/>
  <c r="AI313" i="5"/>
  <c r="AI321" i="5"/>
  <c r="AI329" i="5"/>
  <c r="AI337" i="5"/>
  <c r="AI345" i="5"/>
  <c r="AI353" i="5"/>
  <c r="AI361" i="5"/>
  <c r="AI369" i="5"/>
  <c r="AI377" i="5"/>
  <c r="AI385" i="5"/>
  <c r="AI393" i="5"/>
  <c r="AI401" i="5"/>
  <c r="AI409" i="5"/>
  <c r="AI417" i="5"/>
  <c r="AI425" i="5"/>
  <c r="AI433" i="5"/>
  <c r="AI441" i="5"/>
  <c r="AI449" i="5"/>
  <c r="AI457" i="5"/>
  <c r="AI465" i="5"/>
  <c r="AI473" i="5"/>
  <c r="AI481" i="5"/>
  <c r="AI489" i="5"/>
  <c r="AI497" i="5"/>
  <c r="AI505" i="5"/>
  <c r="AI513" i="5"/>
  <c r="AI521" i="5"/>
  <c r="AI529" i="5"/>
  <c r="AI537" i="5"/>
  <c r="AI545" i="5"/>
  <c r="AI553" i="5"/>
  <c r="AI561" i="5"/>
  <c r="AI569" i="5"/>
  <c r="AI577" i="5"/>
  <c r="AI585" i="5"/>
  <c r="AI593" i="5"/>
  <c r="AI601" i="5"/>
  <c r="AI609" i="5"/>
  <c r="AI617" i="5"/>
  <c r="AI625" i="5"/>
  <c r="AI633" i="5"/>
  <c r="AI641" i="5"/>
  <c r="AI649" i="5"/>
  <c r="AI657" i="5"/>
  <c r="AI665" i="5"/>
  <c r="AI673" i="5"/>
  <c r="AI681" i="5"/>
  <c r="AI689" i="5"/>
  <c r="AI697" i="5"/>
  <c r="AI705" i="5"/>
  <c r="AI713" i="5"/>
  <c r="AI721" i="5"/>
  <c r="AI729" i="5"/>
  <c r="AI737" i="5"/>
  <c r="AI745" i="5"/>
  <c r="AI753" i="5"/>
  <c r="AI761" i="5"/>
  <c r="AI769" i="5"/>
  <c r="AI777" i="5"/>
  <c r="AI785" i="5"/>
  <c r="AI793" i="5"/>
  <c r="AI801" i="5"/>
  <c r="AI809" i="5"/>
  <c r="AI817" i="5"/>
  <c r="AI825" i="5"/>
  <c r="AI833" i="5"/>
  <c r="AI841" i="5"/>
  <c r="AI849" i="5"/>
  <c r="AI857" i="5"/>
  <c r="AI865" i="5"/>
  <c r="AI873" i="5"/>
  <c r="AI881" i="5"/>
  <c r="AI889" i="5"/>
  <c r="AI897" i="5"/>
  <c r="AI905" i="5"/>
  <c r="AI913" i="5"/>
  <c r="AI921" i="5"/>
  <c r="AI929" i="5"/>
  <c r="AI937" i="5"/>
  <c r="AI945" i="5"/>
  <c r="AI953" i="5"/>
  <c r="AI961" i="5"/>
  <c r="AI969" i="5"/>
  <c r="AI977" i="5"/>
  <c r="AI985" i="5"/>
  <c r="AI993" i="5"/>
  <c r="AI1001" i="5"/>
  <c r="AI1009" i="5"/>
  <c r="AI8" i="5"/>
  <c r="AI17" i="5"/>
  <c r="AI34" i="5"/>
  <c r="AI42" i="5"/>
  <c r="AI50" i="5"/>
  <c r="AI66" i="5"/>
  <c r="AI74" i="5"/>
  <c r="AI82" i="5"/>
  <c r="AI90" i="5"/>
  <c r="AI98" i="5"/>
  <c r="AI106" i="5"/>
  <c r="AI114" i="5"/>
  <c r="AI122" i="5"/>
  <c r="AI130" i="5"/>
  <c r="AI138" i="5"/>
  <c r="AI146" i="5"/>
  <c r="AI154" i="5"/>
  <c r="AI162" i="5"/>
  <c r="AI170" i="5"/>
  <c r="AI178" i="5"/>
  <c r="AI186" i="5"/>
  <c r="AI194" i="5"/>
  <c r="AI202" i="5"/>
  <c r="AI210" i="5"/>
  <c r="AI218" i="5"/>
  <c r="AI226" i="5"/>
  <c r="AI234" i="5"/>
  <c r="AI242" i="5"/>
  <c r="AI250" i="5"/>
  <c r="AI258" i="5"/>
  <c r="AI266" i="5"/>
  <c r="AI274" i="5"/>
  <c r="AI282" i="5"/>
  <c r="AI290" i="5"/>
  <c r="AI298" i="5"/>
  <c r="AI306" i="5"/>
  <c r="AI314" i="5"/>
  <c r="AI322" i="5"/>
  <c r="AI330" i="5"/>
  <c r="AI338" i="5"/>
  <c r="AI346" i="5"/>
  <c r="AI354" i="5"/>
  <c r="AI362" i="5"/>
  <c r="AI370" i="5"/>
  <c r="AI378" i="5"/>
  <c r="AI386" i="5"/>
  <c r="AI394" i="5"/>
  <c r="AI402" i="5"/>
  <c r="AI410" i="5"/>
  <c r="AI418" i="5"/>
  <c r="AI426" i="5"/>
  <c r="AI434" i="5"/>
  <c r="AI442" i="5"/>
  <c r="AI450" i="5"/>
  <c r="AI458" i="5"/>
  <c r="AI466" i="5"/>
  <c r="AI474" i="5"/>
  <c r="AI482" i="5"/>
  <c r="AI490" i="5"/>
  <c r="AI498" i="5"/>
  <c r="AI506" i="5"/>
  <c r="AI514" i="5"/>
  <c r="AI522" i="5"/>
  <c r="AI530" i="5"/>
  <c r="AI538" i="5"/>
  <c r="AI9" i="5"/>
  <c r="AI19" i="5"/>
  <c r="AI43" i="5"/>
  <c r="AI51" i="5"/>
  <c r="AI59" i="5"/>
  <c r="AI67" i="5"/>
  <c r="AI75" i="5"/>
  <c r="AI91" i="5"/>
  <c r="AI99" i="5"/>
  <c r="AI107" i="5"/>
  <c r="AI115" i="5"/>
  <c r="AI123" i="5"/>
  <c r="AI131" i="5"/>
  <c r="AI139" i="5"/>
  <c r="AI147" i="5"/>
  <c r="AI155" i="5"/>
  <c r="AI163" i="5"/>
  <c r="AI171" i="5"/>
  <c r="AI179" i="5"/>
  <c r="AI187" i="5"/>
  <c r="AI195" i="5"/>
  <c r="AI203" i="5"/>
  <c r="AI211" i="5"/>
  <c r="AI219" i="5"/>
  <c r="AI227" i="5"/>
  <c r="AI235" i="5"/>
  <c r="AI243" i="5"/>
  <c r="AI251" i="5"/>
  <c r="AI259" i="5"/>
  <c r="AI267" i="5"/>
  <c r="AI275" i="5"/>
  <c r="AI283" i="5"/>
  <c r="AI291" i="5"/>
  <c r="AI299" i="5"/>
  <c r="AI307" i="5"/>
  <c r="AI315" i="5"/>
  <c r="AI323" i="5"/>
  <c r="AI331" i="5"/>
  <c r="AI339" i="5"/>
  <c r="AI347" i="5"/>
  <c r="AI355" i="5"/>
  <c r="AI363" i="5"/>
  <c r="AI371" i="5"/>
  <c r="AI379" i="5"/>
  <c r="AI387" i="5"/>
  <c r="AI395" i="5"/>
  <c r="AI403" i="5"/>
  <c r="AI411" i="5"/>
  <c r="AI419" i="5"/>
  <c r="AI427" i="5"/>
  <c r="AI435" i="5"/>
  <c r="AI443" i="5"/>
  <c r="AI451" i="5"/>
  <c r="AI459" i="5"/>
  <c r="AI467" i="5"/>
  <c r="AI475" i="5"/>
  <c r="AI483" i="5"/>
  <c r="AI491" i="5"/>
  <c r="AI499" i="5"/>
  <c r="AI507" i="5"/>
  <c r="AI515" i="5"/>
  <c r="AI523" i="5"/>
  <c r="AI531" i="5"/>
  <c r="AI539" i="5"/>
  <c r="AI547" i="5"/>
  <c r="AI555" i="5"/>
  <c r="AI563" i="5"/>
  <c r="AI571" i="5"/>
  <c r="AI579" i="5"/>
  <c r="AI587" i="5"/>
  <c r="AI595" i="5"/>
  <c r="AI603" i="5"/>
  <c r="AI611" i="5"/>
  <c r="AI619" i="5"/>
  <c r="AI627" i="5"/>
  <c r="AI635" i="5"/>
  <c r="AI643" i="5"/>
  <c r="AI651" i="5"/>
  <c r="AI659" i="5"/>
  <c r="AI667" i="5"/>
  <c r="AI675" i="5"/>
  <c r="AI683" i="5"/>
  <c r="AI691" i="5"/>
  <c r="AI699" i="5"/>
  <c r="AI707" i="5"/>
  <c r="AI715" i="5"/>
  <c r="AI723" i="5"/>
  <c r="AI731" i="5"/>
  <c r="AI739" i="5"/>
  <c r="AI747" i="5"/>
  <c r="AI755" i="5"/>
  <c r="AI763" i="5"/>
  <c r="AI771" i="5"/>
  <c r="AI779" i="5"/>
  <c r="AI787" i="5"/>
  <c r="AI795" i="5"/>
  <c r="AI803" i="5"/>
  <c r="AI811" i="5"/>
  <c r="AI819" i="5"/>
  <c r="AI827" i="5"/>
  <c r="AI835" i="5"/>
  <c r="AI843" i="5"/>
  <c r="AI851" i="5"/>
  <c r="AI859" i="5"/>
  <c r="AI867" i="5"/>
  <c r="AI875" i="5"/>
  <c r="AI883" i="5"/>
  <c r="AI891" i="5"/>
  <c r="AI899" i="5"/>
  <c r="AI907" i="5"/>
  <c r="AI915" i="5"/>
  <c r="AI923" i="5"/>
  <c r="AI931" i="5"/>
  <c r="AI939" i="5"/>
  <c r="AI947" i="5"/>
  <c r="AI955" i="5"/>
  <c r="AI963" i="5"/>
  <c r="AI971" i="5"/>
  <c r="AI979" i="5"/>
  <c r="AI987" i="5"/>
  <c r="AI995" i="5"/>
  <c r="AI23" i="5"/>
  <c r="AI55" i="5"/>
  <c r="AI87" i="5"/>
  <c r="AI119" i="5"/>
  <c r="AI151" i="5"/>
  <c r="AI183" i="5"/>
  <c r="AI215" i="5"/>
  <c r="AI247" i="5"/>
  <c r="AI279" i="5"/>
  <c r="AI311" i="5"/>
  <c r="AI343" i="5"/>
  <c r="AI375" i="5"/>
  <c r="AI407" i="5"/>
  <c r="AI439" i="5"/>
  <c r="AI471" i="5"/>
  <c r="AI503" i="5"/>
  <c r="AI535" i="5"/>
  <c r="AI559" i="5"/>
  <c r="AI580" i="5"/>
  <c r="AI602" i="5"/>
  <c r="AI623" i="5"/>
  <c r="AI644" i="5"/>
  <c r="AI666" i="5"/>
  <c r="AI687" i="5"/>
  <c r="AI708" i="5"/>
  <c r="AI730" i="5"/>
  <c r="AI751" i="5"/>
  <c r="AI772" i="5"/>
  <c r="AI794" i="5"/>
  <c r="AI815" i="5"/>
  <c r="AI836" i="5"/>
  <c r="AI858" i="5"/>
  <c r="AI879" i="5"/>
  <c r="AI900" i="5"/>
  <c r="AI922" i="5"/>
  <c r="AI943" i="5"/>
  <c r="AI964" i="5"/>
  <c r="AI986" i="5"/>
  <c r="AI1004" i="5"/>
  <c r="AI1017" i="5"/>
  <c r="AI1025" i="5"/>
  <c r="AI1033" i="5"/>
  <c r="AI1041" i="5"/>
  <c r="AI1049" i="5"/>
  <c r="AI1057" i="5"/>
  <c r="AI1065" i="5"/>
  <c r="AI1073" i="5"/>
  <c r="AI1081" i="5"/>
  <c r="AI1089" i="5"/>
  <c r="AI1097" i="5"/>
  <c r="AI1105" i="5"/>
  <c r="AI1113" i="5"/>
  <c r="AI1121" i="5"/>
  <c r="AI1129" i="5"/>
  <c r="AI1137" i="5"/>
  <c r="AI1145" i="5"/>
  <c r="AI1153" i="5"/>
  <c r="AI1161" i="5"/>
  <c r="AI1169" i="5"/>
  <c r="AI1177" i="5"/>
  <c r="AI1185" i="5"/>
  <c r="AI1193" i="5"/>
  <c r="AI1201" i="5"/>
  <c r="AI1209" i="5"/>
  <c r="AI1217" i="5"/>
  <c r="AI1225" i="5"/>
  <c r="AI1233" i="5"/>
  <c r="AI1241" i="5"/>
  <c r="AI1249" i="5"/>
  <c r="AI1257" i="5"/>
  <c r="AI1265" i="5"/>
  <c r="AI1273" i="5"/>
  <c r="AI1281" i="5"/>
  <c r="AI1289" i="5"/>
  <c r="AI1297" i="5"/>
  <c r="AI1305" i="5"/>
  <c r="AI1313" i="5"/>
  <c r="AI1321" i="5"/>
  <c r="AI1329" i="5"/>
  <c r="AI1337" i="5"/>
  <c r="AI1345" i="5"/>
  <c r="AI1353" i="5"/>
  <c r="AI1361" i="5"/>
  <c r="AI1369" i="5"/>
  <c r="AI1377" i="5"/>
  <c r="AI1385" i="5"/>
  <c r="AI1393" i="5"/>
  <c r="AI1401" i="5"/>
  <c r="AI1409" i="5"/>
  <c r="AI1417" i="5"/>
  <c r="AI1425" i="5"/>
  <c r="AI1433" i="5"/>
  <c r="AI1441" i="5"/>
  <c r="AI1449" i="5"/>
  <c r="AI1457" i="5"/>
  <c r="AI1465" i="5"/>
  <c r="AI1473" i="5"/>
  <c r="AI1481" i="5"/>
  <c r="AI1489" i="5"/>
  <c r="AI1497" i="5"/>
  <c r="AI1505" i="5"/>
  <c r="AI1513" i="5"/>
  <c r="AI1521" i="5"/>
  <c r="AI1529" i="5"/>
  <c r="AI1537" i="5"/>
  <c r="AI1545" i="5"/>
  <c r="AI1553" i="5"/>
  <c r="AI1561" i="5"/>
  <c r="AI1569" i="5"/>
  <c r="AI1577" i="5"/>
  <c r="AI1585" i="5"/>
  <c r="AI1593" i="5"/>
  <c r="AI1601" i="5"/>
  <c r="AI1609" i="5"/>
  <c r="AI1617" i="5"/>
  <c r="AI1625" i="5"/>
  <c r="AI1633" i="5"/>
  <c r="AI1641" i="5"/>
  <c r="AI1649" i="5"/>
  <c r="AI1657" i="5"/>
  <c r="AI1665" i="5"/>
  <c r="AI1673" i="5"/>
  <c r="AI1681" i="5"/>
  <c r="AI1689" i="5"/>
  <c r="AI1697" i="5"/>
  <c r="AI1705" i="5"/>
  <c r="AI1713" i="5"/>
  <c r="AI1721" i="5"/>
  <c r="AI1729" i="5"/>
  <c r="AI1737" i="5"/>
  <c r="AI1745" i="5"/>
  <c r="AI1753" i="5"/>
  <c r="AI1761" i="5"/>
  <c r="AI1769" i="5"/>
  <c r="AI1777" i="5"/>
  <c r="AI1785" i="5"/>
  <c r="AI1793" i="5"/>
  <c r="AI1801" i="5"/>
  <c r="AI1809" i="5"/>
  <c r="AI1817" i="5"/>
  <c r="AI1825" i="5"/>
  <c r="AI1833" i="5"/>
  <c r="AI1841" i="5"/>
  <c r="AI1849" i="5"/>
  <c r="AI1857" i="5"/>
  <c r="AI1865" i="5"/>
  <c r="AI1873" i="5"/>
  <c r="AI1881" i="5"/>
  <c r="AI1889" i="5"/>
  <c r="AI1897" i="5"/>
  <c r="AI1905" i="5"/>
  <c r="AI1913" i="5"/>
  <c r="AI1921" i="5"/>
  <c r="AI1929" i="5"/>
  <c r="AI1937" i="5"/>
  <c r="AI1945" i="5"/>
  <c r="AI1953" i="5"/>
  <c r="AI1961" i="5"/>
  <c r="AI1969" i="5"/>
  <c r="AI1977" i="5"/>
  <c r="AI1985" i="5"/>
  <c r="AI60" i="5"/>
  <c r="AI124" i="5"/>
  <c r="AI188" i="5"/>
  <c r="AI220" i="5"/>
  <c r="AI252" i="5"/>
  <c r="AI284" i="5"/>
  <c r="AI316" i="5"/>
  <c r="AI348" i="5"/>
  <c r="AI380" i="5"/>
  <c r="AI412" i="5"/>
  <c r="AI444" i="5"/>
  <c r="AI476" i="5"/>
  <c r="AI508" i="5"/>
  <c r="AI540" i="5"/>
  <c r="AI562" i="5"/>
  <c r="AI583" i="5"/>
  <c r="AI604" i="5"/>
  <c r="AI626" i="5"/>
  <c r="AI647" i="5"/>
  <c r="AI668" i="5"/>
  <c r="AI690" i="5"/>
  <c r="AI711" i="5"/>
  <c r="AI732" i="5"/>
  <c r="AI754" i="5"/>
  <c r="AI775" i="5"/>
  <c r="AI796" i="5"/>
  <c r="AI818" i="5"/>
  <c r="AI839" i="5"/>
  <c r="AI860" i="5"/>
  <c r="AI882" i="5"/>
  <c r="AI903" i="5"/>
  <c r="AI924" i="5"/>
  <c r="AI946" i="5"/>
  <c r="AI967" i="5"/>
  <c r="AI988" i="5"/>
  <c r="AI1007" i="5"/>
  <c r="AI1018" i="5"/>
  <c r="AI1026" i="5"/>
  <c r="AI1034" i="5"/>
  <c r="AI1042" i="5"/>
  <c r="AI1050" i="5"/>
  <c r="AI1058" i="5"/>
  <c r="AI1066" i="5"/>
  <c r="AI1074" i="5"/>
  <c r="AI1082" i="5"/>
  <c r="AI1090" i="5"/>
  <c r="AI1098" i="5"/>
  <c r="AI1106" i="5"/>
  <c r="AI1114" i="5"/>
  <c r="AI1122" i="5"/>
  <c r="AI1130" i="5"/>
  <c r="AI1138" i="5"/>
  <c r="AI1146" i="5"/>
  <c r="AI1154" i="5"/>
  <c r="AI1162" i="5"/>
  <c r="AI1170" i="5"/>
  <c r="AI1178" i="5"/>
  <c r="AI1186" i="5"/>
  <c r="AI1194" i="5"/>
  <c r="AI1202" i="5"/>
  <c r="AI1210" i="5"/>
  <c r="AI1218" i="5"/>
  <c r="AI1226" i="5"/>
  <c r="AI1234" i="5"/>
  <c r="AI1242" i="5"/>
  <c r="AI1250" i="5"/>
  <c r="AI1258" i="5"/>
  <c r="AI1266" i="5"/>
  <c r="AI1274" i="5"/>
  <c r="AI1282" i="5"/>
  <c r="AI1290" i="5"/>
  <c r="AI1298" i="5"/>
  <c r="AI1306" i="5"/>
  <c r="AI1314" i="5"/>
  <c r="AI1322" i="5"/>
  <c r="AI1330" i="5"/>
  <c r="AI1338" i="5"/>
  <c r="AI1346" i="5"/>
  <c r="AI1354" i="5"/>
  <c r="AI1362" i="5"/>
  <c r="AI1370" i="5"/>
  <c r="AI1378" i="5"/>
  <c r="AI1386" i="5"/>
  <c r="AI1394" i="5"/>
  <c r="AI1402" i="5"/>
  <c r="AI1410" i="5"/>
  <c r="AI1418" i="5"/>
  <c r="AI1426" i="5"/>
  <c r="AI1434" i="5"/>
  <c r="AI1442" i="5"/>
  <c r="AI1450" i="5"/>
  <c r="AI1458" i="5"/>
  <c r="AI1466" i="5"/>
  <c r="AI1474" i="5"/>
  <c r="AI1482" i="5"/>
  <c r="AI1490" i="5"/>
  <c r="AI1498" i="5"/>
  <c r="AI1506" i="5"/>
  <c r="AI1514" i="5"/>
  <c r="AI1522" i="5"/>
  <c r="AI1530" i="5"/>
  <c r="AI1538" i="5"/>
  <c r="AI1546" i="5"/>
  <c r="AI1554" i="5"/>
  <c r="AI1562" i="5"/>
  <c r="AI1570" i="5"/>
  <c r="AI1578" i="5"/>
  <c r="AI1586" i="5"/>
  <c r="AI1594" i="5"/>
  <c r="AI1602" i="5"/>
  <c r="AI1610" i="5"/>
  <c r="AI1618" i="5"/>
  <c r="AI1626" i="5"/>
  <c r="AI1634" i="5"/>
  <c r="AI1642" i="5"/>
  <c r="AI1650" i="5"/>
  <c r="AI1658" i="5"/>
  <c r="AI1666" i="5"/>
  <c r="AI1674" i="5"/>
  <c r="AI1682" i="5"/>
  <c r="AI1690" i="5"/>
  <c r="AI1698" i="5"/>
  <c r="AI1706" i="5"/>
  <c r="AI1714" i="5"/>
  <c r="AI1722" i="5"/>
  <c r="AI1730" i="5"/>
  <c r="AI1738" i="5"/>
  <c r="AI1746" i="5"/>
  <c r="AI1754" i="5"/>
  <c r="AI1762" i="5"/>
  <c r="AI31" i="5"/>
  <c r="AI63" i="5"/>
  <c r="AI159" i="5"/>
  <c r="AI191" i="5"/>
  <c r="AI223" i="5"/>
  <c r="AI255" i="5"/>
  <c r="AI287" i="5"/>
  <c r="AI319" i="5"/>
  <c r="AI351" i="5"/>
  <c r="AI383" i="5"/>
  <c r="AI415" i="5"/>
  <c r="AI447" i="5"/>
  <c r="AI479" i="5"/>
  <c r="AI511" i="5"/>
  <c r="AI543" i="5"/>
  <c r="AI564" i="5"/>
  <c r="AI586" i="5"/>
  <c r="AI607" i="5"/>
  <c r="AI628" i="5"/>
  <c r="AI650" i="5"/>
  <c r="AI671" i="5"/>
  <c r="AI692" i="5"/>
  <c r="AI714" i="5"/>
  <c r="AI735" i="5"/>
  <c r="AI756" i="5"/>
  <c r="AI778" i="5"/>
  <c r="AI799" i="5"/>
  <c r="AI820" i="5"/>
  <c r="AI842" i="5"/>
  <c r="AI863" i="5"/>
  <c r="AI884" i="5"/>
  <c r="AI906" i="5"/>
  <c r="AI927" i="5"/>
  <c r="AI948" i="5"/>
  <c r="AI970" i="5"/>
  <c r="AI991" i="5"/>
  <c r="AI1010" i="5"/>
  <c r="AI1019" i="5"/>
  <c r="AI1027" i="5"/>
  <c r="AI1035" i="5"/>
  <c r="AI1043" i="5"/>
  <c r="AI1051" i="5"/>
  <c r="AI1059" i="5"/>
  <c r="AI1067" i="5"/>
  <c r="AI1075" i="5"/>
  <c r="AI1083" i="5"/>
  <c r="AI1091" i="5"/>
  <c r="AI1099" i="5"/>
  <c r="AI1107" i="5"/>
  <c r="AI1115" i="5"/>
  <c r="AI1123" i="5"/>
  <c r="AI1131" i="5"/>
  <c r="AI1139" i="5"/>
  <c r="AI1147" i="5"/>
  <c r="AI1155" i="5"/>
  <c r="AI1163" i="5"/>
  <c r="AI1171" i="5"/>
  <c r="AI1179" i="5"/>
  <c r="AI1187" i="5"/>
  <c r="AI1195" i="5"/>
  <c r="AI1203" i="5"/>
  <c r="AI1211" i="5"/>
  <c r="AI1219" i="5"/>
  <c r="AI1227" i="5"/>
  <c r="AI1235" i="5"/>
  <c r="AI1243" i="5"/>
  <c r="AI1251" i="5"/>
  <c r="AI1259" i="5"/>
  <c r="AI1267" i="5"/>
  <c r="AI1275" i="5"/>
  <c r="AI1283" i="5"/>
  <c r="AI1291" i="5"/>
  <c r="AI1299" i="5"/>
  <c r="AI1307" i="5"/>
  <c r="AI1315" i="5"/>
  <c r="AI1323" i="5"/>
  <c r="AI1331" i="5"/>
  <c r="AI1339" i="5"/>
  <c r="AI1347" i="5"/>
  <c r="AI1355" i="5"/>
  <c r="AI1363" i="5"/>
  <c r="AI1371" i="5"/>
  <c r="AI1379" i="5"/>
  <c r="AI1387" i="5"/>
  <c r="AI1395" i="5"/>
  <c r="AI1403" i="5"/>
  <c r="AI1411" i="5"/>
  <c r="AI1419" i="5"/>
  <c r="AI1427" i="5"/>
  <c r="AI1435" i="5"/>
  <c r="AI1443" i="5"/>
  <c r="AI1451" i="5"/>
  <c r="AI5" i="5"/>
  <c r="AI39" i="5"/>
  <c r="AI71" i="5"/>
  <c r="AI103" i="5"/>
  <c r="AI135" i="5"/>
  <c r="AI167" i="5"/>
  <c r="AI199" i="5"/>
  <c r="AI231" i="5"/>
  <c r="AI263" i="5"/>
  <c r="AI295" i="5"/>
  <c r="AI327" i="5"/>
  <c r="AI359" i="5"/>
  <c r="AI391" i="5"/>
  <c r="AI423" i="5"/>
  <c r="AI455" i="5"/>
  <c r="AI487" i="5"/>
  <c r="AI519" i="5"/>
  <c r="AI548" i="5"/>
  <c r="AI570" i="5"/>
  <c r="AI591" i="5"/>
  <c r="AI612" i="5"/>
  <c r="AI634" i="5"/>
  <c r="AI655" i="5"/>
  <c r="AI676" i="5"/>
  <c r="AI698" i="5"/>
  <c r="AI719" i="5"/>
  <c r="AI740" i="5"/>
  <c r="AI762" i="5"/>
  <c r="AI783" i="5"/>
  <c r="AI804" i="5"/>
  <c r="AI826" i="5"/>
  <c r="AI847" i="5"/>
  <c r="AI868" i="5"/>
  <c r="AI890" i="5"/>
  <c r="AI911" i="5"/>
  <c r="AI932" i="5"/>
  <c r="AI954" i="5"/>
  <c r="AI975" i="5"/>
  <c r="AI996" i="5"/>
  <c r="AI1012" i="5"/>
  <c r="AI1021" i="5"/>
  <c r="AI1029" i="5"/>
  <c r="AI1037" i="5"/>
  <c r="AI1045" i="5"/>
  <c r="AI1053" i="5"/>
  <c r="AI1061" i="5"/>
  <c r="AI1069" i="5"/>
  <c r="AI1077" i="5"/>
  <c r="AI1085" i="5"/>
  <c r="AI1093" i="5"/>
  <c r="AI1101" i="5"/>
  <c r="AI1109" i="5"/>
  <c r="AI1117" i="5"/>
  <c r="AI1125" i="5"/>
  <c r="AI1133" i="5"/>
  <c r="AI1141" i="5"/>
  <c r="AI1149" i="5"/>
  <c r="AI1157" i="5"/>
  <c r="AI1165" i="5"/>
  <c r="AI1173" i="5"/>
  <c r="AI1181" i="5"/>
  <c r="AI1189" i="5"/>
  <c r="AI1197" i="5"/>
  <c r="AI1205" i="5"/>
  <c r="AI1213" i="5"/>
  <c r="AI1221" i="5"/>
  <c r="AI1229" i="5"/>
  <c r="AI1237" i="5"/>
  <c r="AI1245" i="5"/>
  <c r="AI1253" i="5"/>
  <c r="AI1261" i="5"/>
  <c r="AI1269" i="5"/>
  <c r="AI1277" i="5"/>
  <c r="AI1285" i="5"/>
  <c r="AI1293" i="5"/>
  <c r="AI1301" i="5"/>
  <c r="AI1309" i="5"/>
  <c r="AI1317" i="5"/>
  <c r="AI1325" i="5"/>
  <c r="AI1333" i="5"/>
  <c r="AI1341" i="5"/>
  <c r="AI1349" i="5"/>
  <c r="AI1357" i="5"/>
  <c r="AI1365" i="5"/>
  <c r="AI1373" i="5"/>
  <c r="AI1381" i="5"/>
  <c r="AI1389" i="5"/>
  <c r="AI1397" i="5"/>
  <c r="AI1405" i="5"/>
  <c r="AI1413" i="5"/>
  <c r="AI1421" i="5"/>
  <c r="AI1429" i="5"/>
  <c r="AI1437" i="5"/>
  <c r="AI1445" i="5"/>
  <c r="AI1453" i="5"/>
  <c r="AI1461" i="5"/>
  <c r="AI1469" i="5"/>
  <c r="AI1477" i="5"/>
  <c r="AI1485" i="5"/>
  <c r="AI1493" i="5"/>
  <c r="AI1501" i="5"/>
  <c r="AI1509" i="5"/>
  <c r="AI1517" i="5"/>
  <c r="AI1525" i="5"/>
  <c r="AI1533" i="5"/>
  <c r="AI1541" i="5"/>
  <c r="AI1549" i="5"/>
  <c r="AI1557" i="5"/>
  <c r="AI1565" i="5"/>
  <c r="AI1573" i="5"/>
  <c r="AI1581" i="5"/>
  <c r="AI1589" i="5"/>
  <c r="AI1597" i="5"/>
  <c r="AI1605" i="5"/>
  <c r="AI1613" i="5"/>
  <c r="AI1621" i="5"/>
  <c r="AI1629" i="5"/>
  <c r="AI1637" i="5"/>
  <c r="AI1645" i="5"/>
  <c r="AI1653" i="5"/>
  <c r="AI1661" i="5"/>
  <c r="AI1669" i="5"/>
  <c r="AI1677" i="5"/>
  <c r="AI1685" i="5"/>
  <c r="AI1693" i="5"/>
  <c r="AI1701" i="5"/>
  <c r="AI1709" i="5"/>
  <c r="AI1717" i="5"/>
  <c r="AI1725" i="5"/>
  <c r="AI1733" i="5"/>
  <c r="AI1741" i="5"/>
  <c r="AI1749" i="5"/>
  <c r="AI1757" i="5"/>
  <c r="AI1765" i="5"/>
  <c r="AI1773" i="5"/>
  <c r="AI1781" i="5"/>
  <c r="AI1789" i="5"/>
  <c r="AI1797" i="5"/>
  <c r="AI1805" i="5"/>
  <c r="AI1813" i="5"/>
  <c r="AI1821" i="5"/>
  <c r="AI1829" i="5"/>
  <c r="AI1837" i="5"/>
  <c r="AI1845" i="5"/>
  <c r="AI1853" i="5"/>
  <c r="AI1861" i="5"/>
  <c r="AI1869" i="5"/>
  <c r="AI1877" i="5"/>
  <c r="AI1885" i="5"/>
  <c r="AI1893" i="5"/>
  <c r="AI1901" i="5"/>
  <c r="AI1909" i="5"/>
  <c r="AI1917" i="5"/>
  <c r="AI1925" i="5"/>
  <c r="AI1933" i="5"/>
  <c r="AI1941" i="5"/>
  <c r="AI1949" i="5"/>
  <c r="AI1957" i="5"/>
  <c r="AI1965" i="5"/>
  <c r="AI1973" i="5"/>
  <c r="AI1981" i="5"/>
  <c r="AI14" i="5"/>
  <c r="AI47" i="5"/>
  <c r="AI79" i="5"/>
  <c r="AI111" i="5"/>
  <c r="AI143" i="5"/>
  <c r="AI175" i="5"/>
  <c r="AI207" i="5"/>
  <c r="AI239" i="5"/>
  <c r="AI271" i="5"/>
  <c r="AI303" i="5"/>
  <c r="AI335" i="5"/>
  <c r="AI367" i="5"/>
  <c r="AI399" i="5"/>
  <c r="AI431" i="5"/>
  <c r="AI463" i="5"/>
  <c r="AI495" i="5"/>
  <c r="AI527" i="5"/>
  <c r="AI554" i="5"/>
  <c r="AI575" i="5"/>
  <c r="AI596" i="5"/>
  <c r="AI618" i="5"/>
  <c r="AI639" i="5"/>
  <c r="AI660" i="5"/>
  <c r="AI682" i="5"/>
  <c r="AI703" i="5"/>
  <c r="AI724" i="5"/>
  <c r="AI746" i="5"/>
  <c r="AI767" i="5"/>
  <c r="AI788" i="5"/>
  <c r="AI810" i="5"/>
  <c r="AI831" i="5"/>
  <c r="AI852" i="5"/>
  <c r="AI874" i="5"/>
  <c r="AI895" i="5"/>
  <c r="AI916" i="5"/>
  <c r="AI938" i="5"/>
  <c r="AI959" i="5"/>
  <c r="AI980" i="5"/>
  <c r="AI1002" i="5"/>
  <c r="AI1015" i="5"/>
  <c r="AI1023" i="5"/>
  <c r="AI1031" i="5"/>
  <c r="AI1039" i="5"/>
  <c r="AI1047" i="5"/>
  <c r="AI1055" i="5"/>
  <c r="AI1063" i="5"/>
  <c r="AI1071" i="5"/>
  <c r="AI1079" i="5"/>
  <c r="AI1087" i="5"/>
  <c r="AI1095" i="5"/>
  <c r="AI1103" i="5"/>
  <c r="AI1111" i="5"/>
  <c r="AI1119" i="5"/>
  <c r="AI1127" i="5"/>
  <c r="AI1135" i="5"/>
  <c r="AI1143" i="5"/>
  <c r="AI1151" i="5"/>
  <c r="AI1159" i="5"/>
  <c r="AI1167" i="5"/>
  <c r="AI1175" i="5"/>
  <c r="AI1183" i="5"/>
  <c r="AI1191" i="5"/>
  <c r="AI1199" i="5"/>
  <c r="AI1207" i="5"/>
  <c r="AI1215" i="5"/>
  <c r="AI1223" i="5"/>
  <c r="AI1231" i="5"/>
  <c r="AI1239" i="5"/>
  <c r="AI1247" i="5"/>
  <c r="AI1255" i="5"/>
  <c r="AI1263" i="5"/>
  <c r="AI1271" i="5"/>
  <c r="AI1279" i="5"/>
  <c r="AI1287" i="5"/>
  <c r="AI1295" i="5"/>
  <c r="AI1303" i="5"/>
  <c r="AI1311" i="5"/>
  <c r="AI1319" i="5"/>
  <c r="AI1327" i="5"/>
  <c r="AI1335" i="5"/>
  <c r="AI1343" i="5"/>
  <c r="AI1351" i="5"/>
  <c r="AI1359" i="5"/>
  <c r="AI1367" i="5"/>
  <c r="AI1375" i="5"/>
  <c r="AI1383" i="5"/>
  <c r="AI1391" i="5"/>
  <c r="AI1399" i="5"/>
  <c r="AI1407" i="5"/>
  <c r="AI1415" i="5"/>
  <c r="AI1423" i="5"/>
  <c r="AI1431" i="5"/>
  <c r="AI1439" i="5"/>
  <c r="AI1447" i="5"/>
  <c r="AI1455" i="5"/>
  <c r="AI1463" i="5"/>
  <c r="AI1471" i="5"/>
  <c r="AI132" i="5"/>
  <c r="AI212" i="5"/>
  <c r="AI300" i="5"/>
  <c r="AI388" i="5"/>
  <c r="AI468" i="5"/>
  <c r="AI551" i="5"/>
  <c r="AI610" i="5"/>
  <c r="AI663" i="5"/>
  <c r="AI722" i="5"/>
  <c r="AI780" i="5"/>
  <c r="AI834" i="5"/>
  <c r="AI892" i="5"/>
  <c r="AI951" i="5"/>
  <c r="AI1003" i="5"/>
  <c r="AI1030" i="5"/>
  <c r="AI1052" i="5"/>
  <c r="AI1072" i="5"/>
  <c r="AI1094" i="5"/>
  <c r="AI1116" i="5"/>
  <c r="AI1136" i="5"/>
  <c r="AI1158" i="5"/>
  <c r="AI1180" i="5"/>
  <c r="AI1200" i="5"/>
  <c r="AI1222" i="5"/>
  <c r="AI1244" i="5"/>
  <c r="AI1264" i="5"/>
  <c r="AI1286" i="5"/>
  <c r="AI1308" i="5"/>
  <c r="AI1328" i="5"/>
  <c r="AI1350" i="5"/>
  <c r="AI1372" i="5"/>
  <c r="AI1392" i="5"/>
  <c r="AI1414" i="5"/>
  <c r="AI1436" i="5"/>
  <c r="AI1456" i="5"/>
  <c r="AI1472" i="5"/>
  <c r="AI1486" i="5"/>
  <c r="AI1499" i="5"/>
  <c r="AI1511" i="5"/>
  <c r="AI1524" i="5"/>
  <c r="AI1536" i="5"/>
  <c r="AI1550" i="5"/>
  <c r="AI1563" i="5"/>
  <c r="AI1575" i="5"/>
  <c r="AI1588" i="5"/>
  <c r="AI1600" i="5"/>
  <c r="AI1614" i="5"/>
  <c r="AI1627" i="5"/>
  <c r="AI1639" i="5"/>
  <c r="AI1652" i="5"/>
  <c r="AI1664" i="5"/>
  <c r="AI1678" i="5"/>
  <c r="AI1691" i="5"/>
  <c r="AI1703" i="5"/>
  <c r="AI1716" i="5"/>
  <c r="AI1728" i="5"/>
  <c r="AI1742" i="5"/>
  <c r="AI1755" i="5"/>
  <c r="AI1767" i="5"/>
  <c r="AI1778" i="5"/>
  <c r="AI1788" i="5"/>
  <c r="AI1799" i="5"/>
  <c r="AI1810" i="5"/>
  <c r="AI52" i="5"/>
  <c r="AI140" i="5"/>
  <c r="AI228" i="5"/>
  <c r="AI308" i="5"/>
  <c r="AI396" i="5"/>
  <c r="AI484" i="5"/>
  <c r="AI556" i="5"/>
  <c r="AI615" i="5"/>
  <c r="AI674" i="5"/>
  <c r="AI727" i="5"/>
  <c r="AI786" i="5"/>
  <c r="AI844" i="5"/>
  <c r="AI898" i="5"/>
  <c r="AI956" i="5"/>
  <c r="AI1011" i="5"/>
  <c r="AI1032" i="5"/>
  <c r="AI1054" i="5"/>
  <c r="AI1076" i="5"/>
  <c r="AI1096" i="5"/>
  <c r="AI1118" i="5"/>
  <c r="AI1140" i="5"/>
  <c r="AI1160" i="5"/>
  <c r="AI1182" i="5"/>
  <c r="AI1204" i="5"/>
  <c r="AI148" i="5"/>
  <c r="AI236" i="5"/>
  <c r="AI324" i="5"/>
  <c r="AI404" i="5"/>
  <c r="AI492" i="5"/>
  <c r="AI567" i="5"/>
  <c r="AI620" i="5"/>
  <c r="AI679" i="5"/>
  <c r="AI738" i="5"/>
  <c r="AI791" i="5"/>
  <c r="AI850" i="5"/>
  <c r="AI908" i="5"/>
  <c r="AI962" i="5"/>
  <c r="AI1014" i="5"/>
  <c r="AI1036" i="5"/>
  <c r="AI1056" i="5"/>
  <c r="AI1078" i="5"/>
  <c r="AI1100" i="5"/>
  <c r="AI1120" i="5"/>
  <c r="AI1142" i="5"/>
  <c r="AI1164" i="5"/>
  <c r="AI1184" i="5"/>
  <c r="AI1206" i="5"/>
  <c r="AI1228" i="5"/>
  <c r="AI1248" i="5"/>
  <c r="AI1270" i="5"/>
  <c r="AI1292" i="5"/>
  <c r="AI1312" i="5"/>
  <c r="AI1334" i="5"/>
  <c r="AI1356" i="5"/>
  <c r="AI1376" i="5"/>
  <c r="AI1398" i="5"/>
  <c r="AI1420" i="5"/>
  <c r="AI1440" i="5"/>
  <c r="AI1460" i="5"/>
  <c r="AI1476" i="5"/>
  <c r="AI1488" i="5"/>
  <c r="AI1502" i="5"/>
  <c r="AI1515" i="5"/>
  <c r="AI1527" i="5"/>
  <c r="AI1540" i="5"/>
  <c r="AI1552" i="5"/>
  <c r="AI1566" i="5"/>
  <c r="AI1579" i="5"/>
  <c r="AI1591" i="5"/>
  <c r="AI1604" i="5"/>
  <c r="AI1616" i="5"/>
  <c r="AI1630" i="5"/>
  <c r="AI1643" i="5"/>
  <c r="AI1655" i="5"/>
  <c r="AI1668" i="5"/>
  <c r="AI1680" i="5"/>
  <c r="AI1694" i="5"/>
  <c r="AI1707" i="5"/>
  <c r="AI1719" i="5"/>
  <c r="AI1732" i="5"/>
  <c r="AI1744" i="5"/>
  <c r="AI1758" i="5"/>
  <c r="AI1770" i="5"/>
  <c r="AI1780" i="5"/>
  <c r="AI1791" i="5"/>
  <c r="AI1802" i="5"/>
  <c r="AI1812" i="5"/>
  <c r="AI1823" i="5"/>
  <c r="AI1834" i="5"/>
  <c r="AI1844" i="5"/>
  <c r="AI1855" i="5"/>
  <c r="AI1866" i="5"/>
  <c r="AI1876" i="5"/>
  <c r="AI1887" i="5"/>
  <c r="AI1898" i="5"/>
  <c r="AI1908" i="5"/>
  <c r="AI1919" i="5"/>
  <c r="AI1930" i="5"/>
  <c r="AI1940" i="5"/>
  <c r="AI1951" i="5"/>
  <c r="AI1962" i="5"/>
  <c r="AI1972" i="5"/>
  <c r="AI1983" i="5"/>
  <c r="AI1992" i="5"/>
  <c r="AI2000" i="5"/>
  <c r="AI2008" i="5"/>
  <c r="AI2016" i="5"/>
  <c r="AI2024" i="5"/>
  <c r="AI2032" i="5"/>
  <c r="AI2040" i="5"/>
  <c r="AI2048" i="5"/>
  <c r="AI2056" i="5"/>
  <c r="AI2064" i="5"/>
  <c r="AI2072" i="5"/>
  <c r="AI2080" i="5"/>
  <c r="AI2088" i="5"/>
  <c r="AI2096" i="5"/>
  <c r="AI2104" i="5"/>
  <c r="AI2112" i="5"/>
  <c r="AI2120" i="5"/>
  <c r="AI2128" i="5"/>
  <c r="AI2136" i="5"/>
  <c r="AI2144" i="5"/>
  <c r="AI2152" i="5"/>
  <c r="AI2160" i="5"/>
  <c r="AI2168" i="5"/>
  <c r="AI2176" i="5"/>
  <c r="AI2184" i="5"/>
  <c r="AI2192" i="5"/>
  <c r="AI2200" i="5"/>
  <c r="AI2208" i="5"/>
  <c r="AI2216" i="5"/>
  <c r="AI2224" i="5"/>
  <c r="AI2232" i="5"/>
  <c r="AI2240" i="5"/>
  <c r="AI2248" i="5"/>
  <c r="AI2256" i="5"/>
  <c r="AI2264" i="5"/>
  <c r="AI2272" i="5"/>
  <c r="AI2280" i="5"/>
  <c r="AI2288" i="5"/>
  <c r="AI2296" i="5"/>
  <c r="AI2304" i="5"/>
  <c r="AI2312" i="5"/>
  <c r="AI2320" i="5"/>
  <c r="AI2328" i="5"/>
  <c r="AI2336" i="5"/>
  <c r="AI2344" i="5"/>
  <c r="AI2352" i="5"/>
  <c r="AI2360" i="5"/>
  <c r="AI2368" i="5"/>
  <c r="AI2376" i="5"/>
  <c r="AI2384" i="5"/>
  <c r="AI2392" i="5"/>
  <c r="AI2400" i="5"/>
  <c r="AI2408" i="5"/>
  <c r="AI2416" i="5"/>
  <c r="AI2424" i="5"/>
  <c r="AI2432" i="5"/>
  <c r="AI2440" i="5"/>
  <c r="AI2448" i="5"/>
  <c r="AI2456" i="5"/>
  <c r="AI2464" i="5"/>
  <c r="AI2472" i="5"/>
  <c r="AI2480" i="5"/>
  <c r="AI2488" i="5"/>
  <c r="AI2496" i="5"/>
  <c r="AI2504" i="5"/>
  <c r="AI2512" i="5"/>
  <c r="AI2520" i="5"/>
  <c r="AI2528" i="5"/>
  <c r="AI2536" i="5"/>
  <c r="AI2544" i="5"/>
  <c r="AI2552" i="5"/>
  <c r="AI2560" i="5"/>
  <c r="AI2568" i="5"/>
  <c r="AI2576" i="5"/>
  <c r="AI2584" i="5"/>
  <c r="AI2592" i="5"/>
  <c r="AI2600" i="5"/>
  <c r="AI2608" i="5"/>
  <c r="AI2616" i="5"/>
  <c r="AI2624" i="5"/>
  <c r="AI2632" i="5"/>
  <c r="AI2640" i="5"/>
  <c r="AI2648" i="5"/>
  <c r="AI2656" i="5"/>
  <c r="AI2664" i="5"/>
  <c r="AI2672" i="5"/>
  <c r="AI2680" i="5"/>
  <c r="AI76" i="5"/>
  <c r="AI164" i="5"/>
  <c r="AI244" i="5"/>
  <c r="AI332" i="5"/>
  <c r="AI420" i="5"/>
  <c r="AI500" i="5"/>
  <c r="AI572" i="5"/>
  <c r="AI631" i="5"/>
  <c r="AI684" i="5"/>
  <c r="AI743" i="5"/>
  <c r="AI802" i="5"/>
  <c r="AI855" i="5"/>
  <c r="AI914" i="5"/>
  <c r="AI972" i="5"/>
  <c r="AI1016" i="5"/>
  <c r="AI1038" i="5"/>
  <c r="AI1060" i="5"/>
  <c r="AI1080" i="5"/>
  <c r="AI1102" i="5"/>
  <c r="AI1124" i="5"/>
  <c r="AI1144" i="5"/>
  <c r="AI1166" i="5"/>
  <c r="AI1188" i="5"/>
  <c r="AI1208" i="5"/>
  <c r="AI1230" i="5"/>
  <c r="AI1252" i="5"/>
  <c r="AI1272" i="5"/>
  <c r="AI1294" i="5"/>
  <c r="AI1316" i="5"/>
  <c r="AI1336" i="5"/>
  <c r="AI1358" i="5"/>
  <c r="AI1380" i="5"/>
  <c r="AI1400" i="5"/>
  <c r="AI1422" i="5"/>
  <c r="AI1444" i="5"/>
  <c r="AI1462" i="5"/>
  <c r="AI1478" i="5"/>
  <c r="AI1491" i="5"/>
  <c r="AI1503" i="5"/>
  <c r="AI1516" i="5"/>
  <c r="AI1528" i="5"/>
  <c r="AI1542" i="5"/>
  <c r="AI1555" i="5"/>
  <c r="AI1567" i="5"/>
  <c r="AI1580" i="5"/>
  <c r="AI1592" i="5"/>
  <c r="AI1606" i="5"/>
  <c r="AI1619" i="5"/>
  <c r="AI1631" i="5"/>
  <c r="AI1644" i="5"/>
  <c r="AI1656" i="5"/>
  <c r="AI1670" i="5"/>
  <c r="AI1683" i="5"/>
  <c r="AI1695" i="5"/>
  <c r="AI1708" i="5"/>
  <c r="AI1720" i="5"/>
  <c r="AI1734" i="5"/>
  <c r="AI1747" i="5"/>
  <c r="AI1759" i="5"/>
  <c r="AI1771" i="5"/>
  <c r="AI1782" i="5"/>
  <c r="AI1792" i="5"/>
  <c r="AI1803" i="5"/>
  <c r="AI1814" i="5"/>
  <c r="AI1824" i="5"/>
  <c r="AI1835" i="5"/>
  <c r="AI1846" i="5"/>
  <c r="AI1856" i="5"/>
  <c r="AI1867" i="5"/>
  <c r="AI1878" i="5"/>
  <c r="AI1888" i="5"/>
  <c r="AI1899" i="5"/>
  <c r="AI1910" i="5"/>
  <c r="AI1920" i="5"/>
  <c r="AI1931" i="5"/>
  <c r="AI1942" i="5"/>
  <c r="AI1952" i="5"/>
  <c r="AI1963" i="5"/>
  <c r="AI1974" i="5"/>
  <c r="AI1984" i="5"/>
  <c r="AI1993" i="5"/>
  <c r="AI2001" i="5"/>
  <c r="AI2009" i="5"/>
  <c r="AI2017" i="5"/>
  <c r="AI2025" i="5"/>
  <c r="AI2033" i="5"/>
  <c r="AI2041" i="5"/>
  <c r="AI2049" i="5"/>
  <c r="AI2057" i="5"/>
  <c r="AI2065" i="5"/>
  <c r="AI2073" i="5"/>
  <c r="AI2081" i="5"/>
  <c r="AI2089" i="5"/>
  <c r="AI2097" i="5"/>
  <c r="AI2105" i="5"/>
  <c r="AI2113" i="5"/>
  <c r="AI2121" i="5"/>
  <c r="AI2129" i="5"/>
  <c r="AI2137" i="5"/>
  <c r="AI2145" i="5"/>
  <c r="AI2153" i="5"/>
  <c r="AI2161" i="5"/>
  <c r="AI2169" i="5"/>
  <c r="AI2177" i="5"/>
  <c r="AI2185" i="5"/>
  <c r="AI2193" i="5"/>
  <c r="AI2201" i="5"/>
  <c r="AI2209" i="5"/>
  <c r="AI2217" i="5"/>
  <c r="AI2225" i="5"/>
  <c r="AI2233" i="5"/>
  <c r="AI2241" i="5"/>
  <c r="AI2249" i="5"/>
  <c r="AI2257" i="5"/>
  <c r="AI2265" i="5"/>
  <c r="AI2273" i="5"/>
  <c r="AI2281" i="5"/>
  <c r="AI2289" i="5"/>
  <c r="AI2297" i="5"/>
  <c r="AI2305" i="5"/>
  <c r="AI2313" i="5"/>
  <c r="AI2321" i="5"/>
  <c r="AI2329" i="5"/>
  <c r="AI2337" i="5"/>
  <c r="AI2345" i="5"/>
  <c r="AI2353" i="5"/>
  <c r="AI2361" i="5"/>
  <c r="AI2369" i="5"/>
  <c r="AI2377" i="5"/>
  <c r="AI2385" i="5"/>
  <c r="AI2393" i="5"/>
  <c r="AI2401" i="5"/>
  <c r="AI2409" i="5"/>
  <c r="AI2417" i="5"/>
  <c r="AI2425" i="5"/>
  <c r="AI2433" i="5"/>
  <c r="AI2441" i="5"/>
  <c r="AI2449" i="5"/>
  <c r="AI84" i="5"/>
  <c r="AI172" i="5"/>
  <c r="AI260" i="5"/>
  <c r="AI340" i="5"/>
  <c r="AI428" i="5"/>
  <c r="AI516" i="5"/>
  <c r="AI578" i="5"/>
  <c r="AI636" i="5"/>
  <c r="AI695" i="5"/>
  <c r="AI748" i="5"/>
  <c r="AI807" i="5"/>
  <c r="AI866" i="5"/>
  <c r="AI919" i="5"/>
  <c r="AI978" i="5"/>
  <c r="AI1020" i="5"/>
  <c r="AI1040" i="5"/>
  <c r="AI1062" i="5"/>
  <c r="AI1084" i="5"/>
  <c r="AI1104" i="5"/>
  <c r="AI1126" i="5"/>
  <c r="AI1148" i="5"/>
  <c r="AI1168" i="5"/>
  <c r="AI1190" i="5"/>
  <c r="AI1212" i="5"/>
  <c r="AI1232" i="5"/>
  <c r="AI1254" i="5"/>
  <c r="AI1276" i="5"/>
  <c r="AI1296" i="5"/>
  <c r="AI1318" i="5"/>
  <c r="AI1340" i="5"/>
  <c r="AI1360" i="5"/>
  <c r="AI1382" i="5"/>
  <c r="AI1404" i="5"/>
  <c r="AI1424" i="5"/>
  <c r="AI1446" i="5"/>
  <c r="AI1464" i="5"/>
  <c r="AI1479" i="5"/>
  <c r="AI1492" i="5"/>
  <c r="AI1504" i="5"/>
  <c r="AI1518" i="5"/>
  <c r="AI1531" i="5"/>
  <c r="AI1543" i="5"/>
  <c r="AI1556" i="5"/>
  <c r="AI1568" i="5"/>
  <c r="AI1582" i="5"/>
  <c r="AI1595" i="5"/>
  <c r="AI1607" i="5"/>
  <c r="AI1620" i="5"/>
  <c r="AI1632" i="5"/>
  <c r="AI1646" i="5"/>
  <c r="AI1659" i="5"/>
  <c r="AI1671" i="5"/>
  <c r="AI1684" i="5"/>
  <c r="AI1696" i="5"/>
  <c r="AI1710" i="5"/>
  <c r="AI1723" i="5"/>
  <c r="AI1735" i="5"/>
  <c r="AI1748" i="5"/>
  <c r="AI1760" i="5"/>
  <c r="AI1772" i="5"/>
  <c r="AI1783" i="5"/>
  <c r="AI1794" i="5"/>
  <c r="AI1804" i="5"/>
  <c r="AI11" i="5"/>
  <c r="AI100" i="5"/>
  <c r="AI180" i="5"/>
  <c r="AI268" i="5"/>
  <c r="AI356" i="5"/>
  <c r="AI436" i="5"/>
  <c r="AI524" i="5"/>
  <c r="AI588" i="5"/>
  <c r="AI642" i="5"/>
  <c r="AI700" i="5"/>
  <c r="AI759" i="5"/>
  <c r="AI812" i="5"/>
  <c r="AI871" i="5"/>
  <c r="AI930" i="5"/>
  <c r="AI983" i="5"/>
  <c r="AI1022" i="5"/>
  <c r="AI1044" i="5"/>
  <c r="AI1064" i="5"/>
  <c r="AI1086" i="5"/>
  <c r="AI1108" i="5"/>
  <c r="AI1128" i="5"/>
  <c r="AI1150" i="5"/>
  <c r="AI1172" i="5"/>
  <c r="AI1192" i="5"/>
  <c r="AI36" i="5"/>
  <c r="AI116" i="5"/>
  <c r="AI204" i="5"/>
  <c r="AI292" i="5"/>
  <c r="AI372" i="5"/>
  <c r="AI460" i="5"/>
  <c r="AI546" i="5"/>
  <c r="AI599" i="5"/>
  <c r="AI658" i="5"/>
  <c r="AI716" i="5"/>
  <c r="AI770" i="5"/>
  <c r="AI828" i="5"/>
  <c r="AI887" i="5"/>
  <c r="AI940" i="5"/>
  <c r="AI999" i="5"/>
  <c r="AI1028" i="5"/>
  <c r="AI1048" i="5"/>
  <c r="AI1070" i="5"/>
  <c r="AI1092" i="5"/>
  <c r="AI1112" i="5"/>
  <c r="AI1134" i="5"/>
  <c r="AI1156" i="5"/>
  <c r="AI1176" i="5"/>
  <c r="AI1198" i="5"/>
  <c r="AI1220" i="5"/>
  <c r="AI1240" i="5"/>
  <c r="AI1262" i="5"/>
  <c r="AI1284" i="5"/>
  <c r="AI1304" i="5"/>
  <c r="AI1326" i="5"/>
  <c r="AI1348" i="5"/>
  <c r="AI1368" i="5"/>
  <c r="AI1390" i="5"/>
  <c r="AI1412" i="5"/>
  <c r="AI1432" i="5"/>
  <c r="AI1454" i="5"/>
  <c r="AI1470" i="5"/>
  <c r="AI1484" i="5"/>
  <c r="AI1496" i="5"/>
  <c r="AI1510" i="5"/>
  <c r="AI1523" i="5"/>
  <c r="AI1535" i="5"/>
  <c r="AI1548" i="5"/>
  <c r="AI1560" i="5"/>
  <c r="AI1574" i="5"/>
  <c r="AI1587" i="5"/>
  <c r="AI1599" i="5"/>
  <c r="AI1612" i="5"/>
  <c r="AI1624" i="5"/>
  <c r="AI1638" i="5"/>
  <c r="AI1651" i="5"/>
  <c r="AI1663" i="5"/>
  <c r="AI1676" i="5"/>
  <c r="AI1688" i="5"/>
  <c r="AI1702" i="5"/>
  <c r="AI1715" i="5"/>
  <c r="AI1727" i="5"/>
  <c r="AI1740" i="5"/>
  <c r="AI1752" i="5"/>
  <c r="AI1766" i="5"/>
  <c r="AI1776" i="5"/>
  <c r="AI1787" i="5"/>
  <c r="AI1798" i="5"/>
  <c r="AI1808" i="5"/>
  <c r="AI1819" i="5"/>
  <c r="AI1830" i="5"/>
  <c r="AI1840" i="5"/>
  <c r="AI1851" i="5"/>
  <c r="AI1862" i="5"/>
  <c r="AI1872" i="5"/>
  <c r="AI1883" i="5"/>
  <c r="AI1894" i="5"/>
  <c r="AI1904" i="5"/>
  <c r="AI1915" i="5"/>
  <c r="AI1926" i="5"/>
  <c r="AI1936" i="5"/>
  <c r="AI1947" i="5"/>
  <c r="AI1958" i="5"/>
  <c r="AI1968" i="5"/>
  <c r="AI1979" i="5"/>
  <c r="AI1989" i="5"/>
  <c r="AI1997" i="5"/>
  <c r="AI2005" i="5"/>
  <c r="AI2013" i="5"/>
  <c r="AI2021" i="5"/>
  <c r="AI2029" i="5"/>
  <c r="AI2037" i="5"/>
  <c r="AI2045" i="5"/>
  <c r="AI2053" i="5"/>
  <c r="AI2061" i="5"/>
  <c r="AI2069" i="5"/>
  <c r="AI2077" i="5"/>
  <c r="AI2085" i="5"/>
  <c r="AI2093" i="5"/>
  <c r="AI2101" i="5"/>
  <c r="AI2109" i="5"/>
  <c r="AI2117" i="5"/>
  <c r="AI2125" i="5"/>
  <c r="AI2133" i="5"/>
  <c r="AI2141" i="5"/>
  <c r="AI2149" i="5"/>
  <c r="AI2157" i="5"/>
  <c r="AI2165" i="5"/>
  <c r="AI2173" i="5"/>
  <c r="AI2181" i="5"/>
  <c r="AI2189" i="5"/>
  <c r="AI2197" i="5"/>
  <c r="AI2205" i="5"/>
  <c r="AI2213" i="5"/>
  <c r="AI2221" i="5"/>
  <c r="AI2229" i="5"/>
  <c r="AI2237" i="5"/>
  <c r="AI2245" i="5"/>
  <c r="AI2253" i="5"/>
  <c r="AI2261" i="5"/>
  <c r="AI2269" i="5"/>
  <c r="AI2277" i="5"/>
  <c r="AI2285" i="5"/>
  <c r="AI2293" i="5"/>
  <c r="AI2301" i="5"/>
  <c r="AI2309" i="5"/>
  <c r="AI2317" i="5"/>
  <c r="AI2325" i="5"/>
  <c r="AI2333" i="5"/>
  <c r="AI2341" i="5"/>
  <c r="AI2349" i="5"/>
  <c r="AI2357" i="5"/>
  <c r="AI2365" i="5"/>
  <c r="AI2373" i="5"/>
  <c r="AI2381" i="5"/>
  <c r="AI2389" i="5"/>
  <c r="AI2397" i="5"/>
  <c r="AI2405" i="5"/>
  <c r="AI2413" i="5"/>
  <c r="AI2421" i="5"/>
  <c r="AI2429" i="5"/>
  <c r="AI2437" i="5"/>
  <c r="AI2445" i="5"/>
  <c r="AI2453" i="5"/>
  <c r="AI2461" i="5"/>
  <c r="AI2469" i="5"/>
  <c r="AI2477" i="5"/>
  <c r="AI2485" i="5"/>
  <c r="AI2493" i="5"/>
  <c r="AI2501" i="5"/>
  <c r="AI2509" i="5"/>
  <c r="AI2517" i="5"/>
  <c r="AI2525" i="5"/>
  <c r="AI2533" i="5"/>
  <c r="AI2541" i="5"/>
  <c r="AI2549" i="5"/>
  <c r="AI2557" i="5"/>
  <c r="AI2565" i="5"/>
  <c r="AI2573" i="5"/>
  <c r="AI2581" i="5"/>
  <c r="AI2589" i="5"/>
  <c r="AI2597" i="5"/>
  <c r="AI2605" i="5"/>
  <c r="AI2613" i="5"/>
  <c r="AI2621" i="5"/>
  <c r="AI2629" i="5"/>
  <c r="AI2637" i="5"/>
  <c r="AI2645" i="5"/>
  <c r="AI2653" i="5"/>
  <c r="AI2661" i="5"/>
  <c r="AI2669" i="5"/>
  <c r="AI2677" i="5"/>
  <c r="AI452" i="5"/>
  <c r="AI935" i="5"/>
  <c r="AI1152" i="5"/>
  <c r="AI1246" i="5"/>
  <c r="AI1302" i="5"/>
  <c r="AI1364" i="5"/>
  <c r="AI1416" i="5"/>
  <c r="AI1468" i="5"/>
  <c r="AI1507" i="5"/>
  <c r="AI1539" i="5"/>
  <c r="AI1572" i="5"/>
  <c r="AI1608" i="5"/>
  <c r="AI1640" i="5"/>
  <c r="AI1675" i="5"/>
  <c r="AI1711" i="5"/>
  <c r="AI1743" i="5"/>
  <c r="AI1775" i="5"/>
  <c r="AI1806" i="5"/>
  <c r="AI1826" i="5"/>
  <c r="AI1842" i="5"/>
  <c r="AI1859" i="5"/>
  <c r="AI1875" i="5"/>
  <c r="AI1892" i="5"/>
  <c r="AI1911" i="5"/>
  <c r="AI1927" i="5"/>
  <c r="AI1944" i="5"/>
  <c r="AI1960" i="5"/>
  <c r="AI1978" i="5"/>
  <c r="AI1994" i="5"/>
  <c r="AI2006" i="5"/>
  <c r="AI2019" i="5"/>
  <c r="AI2031" i="5"/>
  <c r="AI2044" i="5"/>
  <c r="AI2058" i="5"/>
  <c r="AI2070" i="5"/>
  <c r="AI2083" i="5"/>
  <c r="AI2095" i="5"/>
  <c r="AI2108" i="5"/>
  <c r="AI2122" i="5"/>
  <c r="AI2134" i="5"/>
  <c r="AI2147" i="5"/>
  <c r="AI2159" i="5"/>
  <c r="AI2172" i="5"/>
  <c r="AI2186" i="5"/>
  <c r="AI2198" i="5"/>
  <c r="AI2211" i="5"/>
  <c r="AI2223" i="5"/>
  <c r="AI2236" i="5"/>
  <c r="AI2250" i="5"/>
  <c r="AI2262" i="5"/>
  <c r="AI2275" i="5"/>
  <c r="AI2287" i="5"/>
  <c r="AI2300" i="5"/>
  <c r="AI2314" i="5"/>
  <c r="AI2326" i="5"/>
  <c r="AI2339" i="5"/>
  <c r="AI2351" i="5"/>
  <c r="AI2364" i="5"/>
  <c r="AI2378" i="5"/>
  <c r="AI2390" i="5"/>
  <c r="AI2403" i="5"/>
  <c r="AI2415" i="5"/>
  <c r="AI2428" i="5"/>
  <c r="AI2442" i="5"/>
  <c r="AI2454" i="5"/>
  <c r="AI2465" i="5"/>
  <c r="AI2475" i="5"/>
  <c r="AI2486" i="5"/>
  <c r="AI2497" i="5"/>
  <c r="AI2507" i="5"/>
  <c r="AI2518" i="5"/>
  <c r="AI2529" i="5"/>
  <c r="AI2539" i="5"/>
  <c r="AI2550" i="5"/>
  <c r="AI2561" i="5"/>
  <c r="AI2571" i="5"/>
  <c r="AI2582" i="5"/>
  <c r="AI2593" i="5"/>
  <c r="AI2603" i="5"/>
  <c r="AI2614" i="5"/>
  <c r="AI2625" i="5"/>
  <c r="AI2635" i="5"/>
  <c r="AI2646" i="5"/>
  <c r="AI2657" i="5"/>
  <c r="AI2667" i="5"/>
  <c r="AI2678" i="5"/>
  <c r="AI2687" i="5"/>
  <c r="AI2695" i="5"/>
  <c r="AI2703" i="5"/>
  <c r="AI2711" i="5"/>
  <c r="AI2719" i="5"/>
  <c r="AI2727" i="5"/>
  <c r="AI2735" i="5"/>
  <c r="AI2743" i="5"/>
  <c r="AI2751" i="5"/>
  <c r="AI2759" i="5"/>
  <c r="AI2767" i="5"/>
  <c r="AI2775" i="5"/>
  <c r="AI2783" i="5"/>
  <c r="AI2791" i="5"/>
  <c r="AI2799" i="5"/>
  <c r="AI2807" i="5"/>
  <c r="AI532" i="5"/>
  <c r="AI994" i="5"/>
  <c r="AI1174" i="5"/>
  <c r="AI1256" i="5"/>
  <c r="AI1310" i="5"/>
  <c r="AI1366" i="5"/>
  <c r="AI1428" i="5"/>
  <c r="AI1475" i="5"/>
  <c r="AI1508" i="5"/>
  <c r="AI1544" i="5"/>
  <c r="AI1576" i="5"/>
  <c r="AI1611" i="5"/>
  <c r="AI1647" i="5"/>
  <c r="AI1679" i="5"/>
  <c r="AI1712" i="5"/>
  <c r="AI1750" i="5"/>
  <c r="AI1779" i="5"/>
  <c r="AI1807" i="5"/>
  <c r="AI1827" i="5"/>
  <c r="AI1843" i="5"/>
  <c r="AI1860" i="5"/>
  <c r="AI1879" i="5"/>
  <c r="AI1895" i="5"/>
  <c r="AI1912" i="5"/>
  <c r="AI1928" i="5"/>
  <c r="AI1946" i="5"/>
  <c r="AI1964" i="5"/>
  <c r="AI1980" i="5"/>
  <c r="AI1995" i="5"/>
  <c r="AI2007" i="5"/>
  <c r="AI2020" i="5"/>
  <c r="AI2034" i="5"/>
  <c r="AI2046" i="5"/>
  <c r="AI2059" i="5"/>
  <c r="AI2071" i="5"/>
  <c r="AI2084" i="5"/>
  <c r="AI2098" i="5"/>
  <c r="AI594" i="5"/>
  <c r="AI1024" i="5"/>
  <c r="AI1196" i="5"/>
  <c r="AI1260" i="5"/>
  <c r="AI1320" i="5"/>
  <c r="AI1374" i="5"/>
  <c r="AI1430" i="5"/>
  <c r="AI1480" i="5"/>
  <c r="AI1512" i="5"/>
  <c r="AI1547" i="5"/>
  <c r="AI1583" i="5"/>
  <c r="AI1615" i="5"/>
  <c r="AI1648" i="5"/>
  <c r="AI1686" i="5"/>
  <c r="AI1718" i="5"/>
  <c r="AI1751" i="5"/>
  <c r="AI1784" i="5"/>
  <c r="AI1811" i="5"/>
  <c r="AI1828" i="5"/>
  <c r="AI1847" i="5"/>
  <c r="AI1863" i="5"/>
  <c r="AI1880" i="5"/>
  <c r="AI1896" i="5"/>
  <c r="AI1914" i="5"/>
  <c r="AI1932" i="5"/>
  <c r="AI1948" i="5"/>
  <c r="AI1966" i="5"/>
  <c r="AI1982" i="5"/>
  <c r="AI1996" i="5"/>
  <c r="AI2010" i="5"/>
  <c r="AI2022" i="5"/>
  <c r="AI2035" i="5"/>
  <c r="AI2047" i="5"/>
  <c r="AI2060" i="5"/>
  <c r="AI2074" i="5"/>
  <c r="AI2086" i="5"/>
  <c r="AI2099" i="5"/>
  <c r="AI2111" i="5"/>
  <c r="AI2124" i="5"/>
  <c r="AI2138" i="5"/>
  <c r="AI2150" i="5"/>
  <c r="AI2163" i="5"/>
  <c r="AI2175" i="5"/>
  <c r="AI2188" i="5"/>
  <c r="AI2202" i="5"/>
  <c r="AI2214" i="5"/>
  <c r="AI2227" i="5"/>
  <c r="AI2239" i="5"/>
  <c r="AI2252" i="5"/>
  <c r="AI2266" i="5"/>
  <c r="AI2278" i="5"/>
  <c r="AI2291" i="5"/>
  <c r="AI2303" i="5"/>
  <c r="AI2316" i="5"/>
  <c r="AI2330" i="5"/>
  <c r="AI2342" i="5"/>
  <c r="AI2355" i="5"/>
  <c r="AI2367" i="5"/>
  <c r="AI2380" i="5"/>
  <c r="AI2394" i="5"/>
  <c r="AI2406" i="5"/>
  <c r="AI2419" i="5"/>
  <c r="AI2431" i="5"/>
  <c r="AI2444" i="5"/>
  <c r="AI2457" i="5"/>
  <c r="AI2467" i="5"/>
  <c r="AI2478" i="5"/>
  <c r="AI2489" i="5"/>
  <c r="AI2499" i="5"/>
  <c r="AI2510" i="5"/>
  <c r="AI2521" i="5"/>
  <c r="AI2531" i="5"/>
  <c r="AI2542" i="5"/>
  <c r="AI2553" i="5"/>
  <c r="AI2563" i="5"/>
  <c r="AI2574" i="5"/>
  <c r="AI2585" i="5"/>
  <c r="AI2595" i="5"/>
  <c r="AI2606" i="5"/>
  <c r="AI2617" i="5"/>
  <c r="AI2627" i="5"/>
  <c r="AI2638" i="5"/>
  <c r="AI2649" i="5"/>
  <c r="AI2659" i="5"/>
  <c r="AI2670" i="5"/>
  <c r="AI2681" i="5"/>
  <c r="AI2689" i="5"/>
  <c r="AI2697" i="5"/>
  <c r="AI2705" i="5"/>
  <c r="AI2713" i="5"/>
  <c r="AI2721" i="5"/>
  <c r="AI2729" i="5"/>
  <c r="AI2737" i="5"/>
  <c r="AI2745" i="5"/>
  <c r="AI2753" i="5"/>
  <c r="AI2761" i="5"/>
  <c r="AI2769" i="5"/>
  <c r="AI2777" i="5"/>
  <c r="AI2785" i="5"/>
  <c r="AI2793" i="5"/>
  <c r="AI2801" i="5"/>
  <c r="AI2809" i="5"/>
  <c r="AI2817" i="5"/>
  <c r="AI2825" i="5"/>
  <c r="AI2833" i="5"/>
  <c r="AI2841" i="5"/>
  <c r="AI2849" i="5"/>
  <c r="AI2857" i="5"/>
  <c r="AI2865" i="5"/>
  <c r="AI2873" i="5"/>
  <c r="AI2881" i="5"/>
  <c r="AI2889" i="5"/>
  <c r="AI2897" i="5"/>
  <c r="AI2905" i="5"/>
  <c r="AI2913" i="5"/>
  <c r="AI2921" i="5"/>
  <c r="AI2929" i="5"/>
  <c r="AI2937" i="5"/>
  <c r="AI2945" i="5"/>
  <c r="AI2953" i="5"/>
  <c r="AI2961" i="5"/>
  <c r="AI2969" i="5"/>
  <c r="AI2977" i="5"/>
  <c r="AI2985" i="5"/>
  <c r="AI2993" i="5"/>
  <c r="AI3001" i="5"/>
  <c r="AI3009" i="5"/>
  <c r="AI3017" i="5"/>
  <c r="AI3025" i="5"/>
  <c r="AI3033" i="5"/>
  <c r="AI3041" i="5"/>
  <c r="AI3049" i="5"/>
  <c r="AI3057" i="5"/>
  <c r="AI3065" i="5"/>
  <c r="AI3073" i="5"/>
  <c r="AI3081" i="5"/>
  <c r="AI3089" i="5"/>
  <c r="AI3097" i="5"/>
  <c r="AI3105" i="5"/>
  <c r="AI3113" i="5"/>
  <c r="AI3121" i="5"/>
  <c r="AI3129" i="5"/>
  <c r="AI3137" i="5"/>
  <c r="AI3145" i="5"/>
  <c r="AI3153" i="5"/>
  <c r="AI3161" i="5"/>
  <c r="AI3169" i="5"/>
  <c r="AI3177" i="5"/>
  <c r="AI3185" i="5"/>
  <c r="AI3193" i="5"/>
  <c r="AI3201" i="5"/>
  <c r="AI3209" i="5"/>
  <c r="AI3217" i="5"/>
  <c r="AI3225" i="5"/>
  <c r="AI3233" i="5"/>
  <c r="AI3241" i="5"/>
  <c r="AI3249" i="5"/>
  <c r="AI3257" i="5"/>
  <c r="AI3265" i="5"/>
  <c r="AI3273" i="5"/>
  <c r="AI3281" i="5"/>
  <c r="AI3289" i="5"/>
  <c r="AI3297" i="5"/>
  <c r="AI3305" i="5"/>
  <c r="AI3313" i="5"/>
  <c r="AI3321" i="5"/>
  <c r="AI3329" i="5"/>
  <c r="AI3337" i="5"/>
  <c r="AI3345" i="5"/>
  <c r="AI3353" i="5"/>
  <c r="AI3361" i="5"/>
  <c r="AI20" i="5"/>
  <c r="AI652" i="5"/>
  <c r="AI1046" i="5"/>
  <c r="AI1214" i="5"/>
  <c r="AI1268" i="5"/>
  <c r="AI1324" i="5"/>
  <c r="AI1384" i="5"/>
  <c r="AI1438" i="5"/>
  <c r="AI1483" i="5"/>
  <c r="AI1519" i="5"/>
  <c r="AI1551" i="5"/>
  <c r="AI1584" i="5"/>
  <c r="AI1622" i="5"/>
  <c r="AI1654" i="5"/>
  <c r="AI1687" i="5"/>
  <c r="AI1724" i="5"/>
  <c r="AI1756" i="5"/>
  <c r="AI1786" i="5"/>
  <c r="AI1815" i="5"/>
  <c r="AI1831" i="5"/>
  <c r="AI1848" i="5"/>
  <c r="AI1864" i="5"/>
  <c r="AI1882" i="5"/>
  <c r="AI1900" i="5"/>
  <c r="AI1916" i="5"/>
  <c r="AI1934" i="5"/>
  <c r="AI1950" i="5"/>
  <c r="AI1967" i="5"/>
  <c r="AI1986" i="5"/>
  <c r="AI1998" i="5"/>
  <c r="AI2011" i="5"/>
  <c r="AI2023" i="5"/>
  <c r="AI2036" i="5"/>
  <c r="AI2050" i="5"/>
  <c r="AI2062" i="5"/>
  <c r="AI2075" i="5"/>
  <c r="AI2087" i="5"/>
  <c r="AI2100" i="5"/>
  <c r="AI2114" i="5"/>
  <c r="AI2126" i="5"/>
  <c r="AI2139" i="5"/>
  <c r="AI2151" i="5"/>
  <c r="AI2164" i="5"/>
  <c r="AI2178" i="5"/>
  <c r="AI2190" i="5"/>
  <c r="AI2203" i="5"/>
  <c r="AI2215" i="5"/>
  <c r="AI2228" i="5"/>
  <c r="AI2242" i="5"/>
  <c r="AI2254" i="5"/>
  <c r="AI2267" i="5"/>
  <c r="AI2279" i="5"/>
  <c r="AI2292" i="5"/>
  <c r="AI2306" i="5"/>
  <c r="AI2318" i="5"/>
  <c r="AI2331" i="5"/>
  <c r="AI2343" i="5"/>
  <c r="AI2356" i="5"/>
  <c r="AI2370" i="5"/>
  <c r="AI2382" i="5"/>
  <c r="AI2395" i="5"/>
  <c r="AI2407" i="5"/>
  <c r="AI2420" i="5"/>
  <c r="AI2434" i="5"/>
  <c r="AI2446" i="5"/>
  <c r="AI2458" i="5"/>
  <c r="AI2468" i="5"/>
  <c r="AI2479" i="5"/>
  <c r="AI2490" i="5"/>
  <c r="AI2500" i="5"/>
  <c r="AI2511" i="5"/>
  <c r="AI2522" i="5"/>
  <c r="AI2532" i="5"/>
  <c r="AI2543" i="5"/>
  <c r="AI2554" i="5"/>
  <c r="AI2564" i="5"/>
  <c r="AI2575" i="5"/>
  <c r="AI2586" i="5"/>
  <c r="AI2596" i="5"/>
  <c r="AI2607" i="5"/>
  <c r="AI2618" i="5"/>
  <c r="AI2628" i="5"/>
  <c r="AI2639" i="5"/>
  <c r="AI2650" i="5"/>
  <c r="AI2660" i="5"/>
  <c r="AI2671" i="5"/>
  <c r="AI2682" i="5"/>
  <c r="AI2690" i="5"/>
  <c r="AI2698" i="5"/>
  <c r="AI2706" i="5"/>
  <c r="AI2714" i="5"/>
  <c r="AI2722" i="5"/>
  <c r="AI2730" i="5"/>
  <c r="AI2738" i="5"/>
  <c r="AI2746" i="5"/>
  <c r="AI2754" i="5"/>
  <c r="AI2762" i="5"/>
  <c r="AI2770" i="5"/>
  <c r="AI2778" i="5"/>
  <c r="AI2786" i="5"/>
  <c r="AI2794" i="5"/>
  <c r="AI2802" i="5"/>
  <c r="AI2810" i="5"/>
  <c r="AI2818" i="5"/>
  <c r="AI2826" i="5"/>
  <c r="AI2834" i="5"/>
  <c r="AI2842" i="5"/>
  <c r="AI2850" i="5"/>
  <c r="AI2858" i="5"/>
  <c r="AI2866" i="5"/>
  <c r="AI2874" i="5"/>
  <c r="AI2882" i="5"/>
  <c r="AI2890" i="5"/>
  <c r="AI2898" i="5"/>
  <c r="AI2906" i="5"/>
  <c r="AI2914" i="5"/>
  <c r="AI2922" i="5"/>
  <c r="AI2930" i="5"/>
  <c r="AI2938" i="5"/>
  <c r="AI2946" i="5"/>
  <c r="AI2954" i="5"/>
  <c r="AI2962" i="5"/>
  <c r="AI2970" i="5"/>
  <c r="AI2978" i="5"/>
  <c r="AI2986" i="5"/>
  <c r="AI2994" i="5"/>
  <c r="AI3002" i="5"/>
  <c r="AI3010" i="5"/>
  <c r="AI3018" i="5"/>
  <c r="AI3026" i="5"/>
  <c r="AI3034" i="5"/>
  <c r="AI3042" i="5"/>
  <c r="AI3050" i="5"/>
  <c r="AI3058" i="5"/>
  <c r="AI3066" i="5"/>
  <c r="AI3074" i="5"/>
  <c r="AI3082" i="5"/>
  <c r="AI3090" i="5"/>
  <c r="AI3098" i="5"/>
  <c r="AI3106" i="5"/>
  <c r="AI3114" i="5"/>
  <c r="AI3122" i="5"/>
  <c r="AI3130" i="5"/>
  <c r="AI3138" i="5"/>
  <c r="AI3146" i="5"/>
  <c r="AI3154" i="5"/>
  <c r="AI3162" i="5"/>
  <c r="AI706" i="5"/>
  <c r="AI1068" i="5"/>
  <c r="AI1216" i="5"/>
  <c r="AI1278" i="5"/>
  <c r="AI1332" i="5"/>
  <c r="AI1388" i="5"/>
  <c r="AI1448" i="5"/>
  <c r="AI1487" i="5"/>
  <c r="AI1520" i="5"/>
  <c r="AI1558" i="5"/>
  <c r="AI1590" i="5"/>
  <c r="AI1623" i="5"/>
  <c r="AI1660" i="5"/>
  <c r="AI1692" i="5"/>
  <c r="AI1726" i="5"/>
  <c r="AI1763" i="5"/>
  <c r="AI1790" i="5"/>
  <c r="AI1816" i="5"/>
  <c r="AI1832" i="5"/>
  <c r="AI1850" i="5"/>
  <c r="AI1868" i="5"/>
  <c r="AI1884" i="5"/>
  <c r="AI1902" i="5"/>
  <c r="AI1918" i="5"/>
  <c r="AI1935" i="5"/>
  <c r="AI1954" i="5"/>
  <c r="AI1970" i="5"/>
  <c r="AI1987" i="5"/>
  <c r="AI1999" i="5"/>
  <c r="AI2012" i="5"/>
  <c r="AI2026" i="5"/>
  <c r="AI2038" i="5"/>
  <c r="AI2051" i="5"/>
  <c r="AI2063" i="5"/>
  <c r="AI2076" i="5"/>
  <c r="AI2090" i="5"/>
  <c r="AI2102" i="5"/>
  <c r="AI2115" i="5"/>
  <c r="AI2127" i="5"/>
  <c r="AI2140" i="5"/>
  <c r="AI2154" i="5"/>
  <c r="AI2166" i="5"/>
  <c r="AI2179" i="5"/>
  <c r="AI2191" i="5"/>
  <c r="AI2204" i="5"/>
  <c r="AI2218" i="5"/>
  <c r="AI2230" i="5"/>
  <c r="AI2243" i="5"/>
  <c r="AI2255" i="5"/>
  <c r="AI2268" i="5"/>
  <c r="AI2282" i="5"/>
  <c r="AI2294" i="5"/>
  <c r="AI2307" i="5"/>
  <c r="AI2319" i="5"/>
  <c r="AI2332" i="5"/>
  <c r="AI2346" i="5"/>
  <c r="AI2358" i="5"/>
  <c r="AI2371" i="5"/>
  <c r="AI2383" i="5"/>
  <c r="AI2396" i="5"/>
  <c r="AI2410" i="5"/>
  <c r="AI2422" i="5"/>
  <c r="AI2435" i="5"/>
  <c r="AI2447" i="5"/>
  <c r="AI2459" i="5"/>
  <c r="AI2470" i="5"/>
  <c r="AI2481" i="5"/>
  <c r="AI2491" i="5"/>
  <c r="AI2502" i="5"/>
  <c r="AI2513" i="5"/>
  <c r="AI2523" i="5"/>
  <c r="AI2534" i="5"/>
  <c r="AI2545" i="5"/>
  <c r="AI2555" i="5"/>
  <c r="AI2566" i="5"/>
  <c r="AI2577" i="5"/>
  <c r="AI2587" i="5"/>
  <c r="AI2598" i="5"/>
  <c r="AI2609" i="5"/>
  <c r="AI2619" i="5"/>
  <c r="AI2630" i="5"/>
  <c r="AI2641" i="5"/>
  <c r="AI2651" i="5"/>
  <c r="AI2662" i="5"/>
  <c r="AI2673" i="5"/>
  <c r="AI2683" i="5"/>
  <c r="AI2691" i="5"/>
  <c r="AI2699" i="5"/>
  <c r="AI2707" i="5"/>
  <c r="AI2715" i="5"/>
  <c r="AI2723" i="5"/>
  <c r="AI2731" i="5"/>
  <c r="AI2739" i="5"/>
  <c r="AI2747" i="5"/>
  <c r="AI2755" i="5"/>
  <c r="AI2763" i="5"/>
  <c r="AI2771" i="5"/>
  <c r="AI2779" i="5"/>
  <c r="AI2787" i="5"/>
  <c r="AI2795" i="5"/>
  <c r="AI2803" i="5"/>
  <c r="AI196" i="5"/>
  <c r="AI764" i="5"/>
  <c r="AI1088" i="5"/>
  <c r="AI1224" i="5"/>
  <c r="AI1280" i="5"/>
  <c r="AI1342" i="5"/>
  <c r="AI1396" i="5"/>
  <c r="AI1452" i="5"/>
  <c r="AI1494" i="5"/>
  <c r="AI1526" i="5"/>
  <c r="AI1559" i="5"/>
  <c r="AI1596" i="5"/>
  <c r="AI1628" i="5"/>
  <c r="AI1662" i="5"/>
  <c r="AI1699" i="5"/>
  <c r="AI1731" i="5"/>
  <c r="AI1764" i="5"/>
  <c r="AI1795" i="5"/>
  <c r="AI1818" i="5"/>
  <c r="AI1836" i="5"/>
  <c r="AI1852" i="5"/>
  <c r="AI1870" i="5"/>
  <c r="AI1886" i="5"/>
  <c r="AI1903" i="5"/>
  <c r="AI1922" i="5"/>
  <c r="AI1938" i="5"/>
  <c r="AI1955" i="5"/>
  <c r="AI1971" i="5"/>
  <c r="AI1988" i="5"/>
  <c r="AI2002" i="5"/>
  <c r="AI2014" i="5"/>
  <c r="AI2027" i="5"/>
  <c r="AI2039" i="5"/>
  <c r="AI2052" i="5"/>
  <c r="AI2066" i="5"/>
  <c r="AI2078" i="5"/>
  <c r="AI2091" i="5"/>
  <c r="AI276" i="5"/>
  <c r="AI823" i="5"/>
  <c r="AI1110" i="5"/>
  <c r="AI1236" i="5"/>
  <c r="AI1288" i="5"/>
  <c r="AI1344" i="5"/>
  <c r="AI1406" i="5"/>
  <c r="AI1459" i="5"/>
  <c r="AI1495" i="5"/>
  <c r="AI1532" i="5"/>
  <c r="AI1564" i="5"/>
  <c r="AI1598" i="5"/>
  <c r="AI1635" i="5"/>
  <c r="AI1667" i="5"/>
  <c r="AI1700" i="5"/>
  <c r="AI1736" i="5"/>
  <c r="AI1768" i="5"/>
  <c r="AI1796" i="5"/>
  <c r="AI1820" i="5"/>
  <c r="AI1838" i="5"/>
  <c r="AI1854" i="5"/>
  <c r="AI1871" i="5"/>
  <c r="AI1890" i="5"/>
  <c r="AI1906" i="5"/>
  <c r="AI1923" i="5"/>
  <c r="AI1939" i="5"/>
  <c r="AI1956" i="5"/>
  <c r="AI1975" i="5"/>
  <c r="AI1990" i="5"/>
  <c r="AI2003" i="5"/>
  <c r="AI2015" i="5"/>
  <c r="AI2028" i="5"/>
  <c r="AI2042" i="5"/>
  <c r="AI2054" i="5"/>
  <c r="AI2067" i="5"/>
  <c r="AI2079" i="5"/>
  <c r="AI2092" i="5"/>
  <c r="AI2106" i="5"/>
  <c r="AI2118" i="5"/>
  <c r="AI2131" i="5"/>
  <c r="AI2143" i="5"/>
  <c r="AI2156" i="5"/>
  <c r="AI2170" i="5"/>
  <c r="AI2182" i="5"/>
  <c r="AI2195" i="5"/>
  <c r="AI2207" i="5"/>
  <c r="AI2220" i="5"/>
  <c r="AI2234" i="5"/>
  <c r="AI2246" i="5"/>
  <c r="AI2259" i="5"/>
  <c r="AI2271" i="5"/>
  <c r="AI2284" i="5"/>
  <c r="AI2298" i="5"/>
  <c r="AI2310" i="5"/>
  <c r="AI2323" i="5"/>
  <c r="AI2335" i="5"/>
  <c r="AI2348" i="5"/>
  <c r="AI2362" i="5"/>
  <c r="AI2374" i="5"/>
  <c r="AI2387" i="5"/>
  <c r="AI2399" i="5"/>
  <c r="AI2412" i="5"/>
  <c r="AI2426" i="5"/>
  <c r="AI2438" i="5"/>
  <c r="AI2451" i="5"/>
  <c r="AI2462" i="5"/>
  <c r="AI2473" i="5"/>
  <c r="AI2483" i="5"/>
  <c r="AI2494" i="5"/>
  <c r="AI2505" i="5"/>
  <c r="AI2515" i="5"/>
  <c r="AI2526" i="5"/>
  <c r="AI2537" i="5"/>
  <c r="AI2547" i="5"/>
  <c r="AI2558" i="5"/>
  <c r="AI2569" i="5"/>
  <c r="AI2579" i="5"/>
  <c r="AI2590" i="5"/>
  <c r="AI2601" i="5"/>
  <c r="AI2611" i="5"/>
  <c r="AI2622" i="5"/>
  <c r="AI2633" i="5"/>
  <c r="AI2643" i="5"/>
  <c r="AI2654" i="5"/>
  <c r="AI2665" i="5"/>
  <c r="AI2675" i="5"/>
  <c r="AI2685" i="5"/>
  <c r="AI2693" i="5"/>
  <c r="AI2701" i="5"/>
  <c r="AI2709" i="5"/>
  <c r="AI2717" i="5"/>
  <c r="AI2725" i="5"/>
  <c r="AI2733" i="5"/>
  <c r="AI2741" i="5"/>
  <c r="AI2749" i="5"/>
  <c r="AI2757" i="5"/>
  <c r="AI2765" i="5"/>
  <c r="AI2773" i="5"/>
  <c r="AI2781" i="5"/>
  <c r="AI2789" i="5"/>
  <c r="AI2797" i="5"/>
  <c r="AI2805" i="5"/>
  <c r="AI2813" i="5"/>
  <c r="AI2821" i="5"/>
  <c r="AI2829" i="5"/>
  <c r="AI2837" i="5"/>
  <c r="AI2845" i="5"/>
  <c r="AI2853" i="5"/>
  <c r="AI2861" i="5"/>
  <c r="AI2869" i="5"/>
  <c r="AI2877" i="5"/>
  <c r="AI2885" i="5"/>
  <c r="AI2893" i="5"/>
  <c r="AI2901" i="5"/>
  <c r="AI2909" i="5"/>
  <c r="AI2917" i="5"/>
  <c r="AI2925" i="5"/>
  <c r="AI2933" i="5"/>
  <c r="AI2941" i="5"/>
  <c r="AI2949" i="5"/>
  <c r="AI2957" i="5"/>
  <c r="AI2965" i="5"/>
  <c r="AI2973" i="5"/>
  <c r="AI2981" i="5"/>
  <c r="AI2989" i="5"/>
  <c r="AI2997" i="5"/>
  <c r="AI3005" i="5"/>
  <c r="AI3013" i="5"/>
  <c r="AI3021" i="5"/>
  <c r="AI3029" i="5"/>
  <c r="AI3037" i="5"/>
  <c r="AI3045" i="5"/>
  <c r="AI3053" i="5"/>
  <c r="AI3061" i="5"/>
  <c r="AI3069" i="5"/>
  <c r="AI3077" i="5"/>
  <c r="AI3085" i="5"/>
  <c r="AI3093" i="5"/>
  <c r="AI3101" i="5"/>
  <c r="AI3109" i="5"/>
  <c r="AI3117" i="5"/>
  <c r="AI3125" i="5"/>
  <c r="AI3133" i="5"/>
  <c r="AI3141" i="5"/>
  <c r="AI3149" i="5"/>
  <c r="AI3157" i="5"/>
  <c r="AI3165" i="5"/>
  <c r="AI3173" i="5"/>
  <c r="AI3181" i="5"/>
  <c r="AI3189" i="5"/>
  <c r="AI3197" i="5"/>
  <c r="AI3205" i="5"/>
  <c r="AI3213" i="5"/>
  <c r="AI3221" i="5"/>
  <c r="AI3229" i="5"/>
  <c r="AI3237" i="5"/>
  <c r="AI3245" i="5"/>
  <c r="AI3253" i="5"/>
  <c r="AI3261" i="5"/>
  <c r="AI3269" i="5"/>
  <c r="AI3277" i="5"/>
  <c r="AI3285" i="5"/>
  <c r="AI3293" i="5"/>
  <c r="AI3301" i="5"/>
  <c r="AI3309" i="5"/>
  <c r="AI3317" i="5"/>
  <c r="AI3325" i="5"/>
  <c r="AI3333" i="5"/>
  <c r="AI3341" i="5"/>
  <c r="AI3349" i="5"/>
  <c r="AI364" i="5"/>
  <c r="AI1500" i="5"/>
  <c r="AI1774" i="5"/>
  <c r="AI1924" i="5"/>
  <c r="AI2043" i="5"/>
  <c r="AI2116" i="5"/>
  <c r="AI2148" i="5"/>
  <c r="AI2183" i="5"/>
  <c r="AI2219" i="5"/>
  <c r="AI2251" i="5"/>
  <c r="AI2286" i="5"/>
  <c r="AI2322" i="5"/>
  <c r="AI2354" i="5"/>
  <c r="AI2388" i="5"/>
  <c r="AI2423" i="5"/>
  <c r="AI2455" i="5"/>
  <c r="AI2484" i="5"/>
  <c r="AI2514" i="5"/>
  <c r="AI2540" i="5"/>
  <c r="AI2570" i="5"/>
  <c r="AI2599" i="5"/>
  <c r="AI2626" i="5"/>
  <c r="AI2655" i="5"/>
  <c r="AI2684" i="5"/>
  <c r="AI2704" i="5"/>
  <c r="AI2726" i="5"/>
  <c r="AI2748" i="5"/>
  <c r="AI2768" i="5"/>
  <c r="AI2790" i="5"/>
  <c r="AI2811" i="5"/>
  <c r="AI2823" i="5"/>
  <c r="AI2836" i="5"/>
  <c r="AI2848" i="5"/>
  <c r="AI2862" i="5"/>
  <c r="AI2875" i="5"/>
  <c r="AI2887" i="5"/>
  <c r="AI2900" i="5"/>
  <c r="AI2912" i="5"/>
  <c r="AI2926" i="5"/>
  <c r="AI2939" i="5"/>
  <c r="AI2951" i="5"/>
  <c r="AI2964" i="5"/>
  <c r="AI2976" i="5"/>
  <c r="AI2990" i="5"/>
  <c r="AI3003" i="5"/>
  <c r="AI3015" i="5"/>
  <c r="AI3028" i="5"/>
  <c r="AI3040" i="5"/>
  <c r="AI3054" i="5"/>
  <c r="AI3067" i="5"/>
  <c r="AI3079" i="5"/>
  <c r="AI3092" i="5"/>
  <c r="AI3104" i="5"/>
  <c r="AI3118" i="5"/>
  <c r="AI3131" i="5"/>
  <c r="AI3143" i="5"/>
  <c r="AI3156" i="5"/>
  <c r="AI3168" i="5"/>
  <c r="AI3179" i="5"/>
  <c r="AI3190" i="5"/>
  <c r="AI3200" i="5"/>
  <c r="AI3211" i="5"/>
  <c r="AI3222" i="5"/>
  <c r="AI3232" i="5"/>
  <c r="AI3243" i="5"/>
  <c r="AI3254" i="5"/>
  <c r="AI3264" i="5"/>
  <c r="AI3275" i="5"/>
  <c r="AI3286" i="5"/>
  <c r="AI3296" i="5"/>
  <c r="AI3307" i="5"/>
  <c r="AI3318" i="5"/>
  <c r="AI3328" i="5"/>
  <c r="AI3339" i="5"/>
  <c r="AI3350" i="5"/>
  <c r="AI3359" i="5"/>
  <c r="AI3368" i="5"/>
  <c r="AI3376" i="5"/>
  <c r="AI3384" i="5"/>
  <c r="AI3392" i="5"/>
  <c r="AI3400" i="5"/>
  <c r="AI3408" i="5"/>
  <c r="AI3416" i="5"/>
  <c r="AI3424" i="5"/>
  <c r="AI3432" i="5"/>
  <c r="AI3440" i="5"/>
  <c r="AI3448" i="5"/>
  <c r="AI3456" i="5"/>
  <c r="AI3464" i="5"/>
  <c r="AI3472" i="5"/>
  <c r="AI3480" i="5"/>
  <c r="AI3488" i="5"/>
  <c r="AI3496" i="5"/>
  <c r="AI3504" i="5"/>
  <c r="AI3512" i="5"/>
  <c r="AI3520" i="5"/>
  <c r="AI3528" i="5"/>
  <c r="AI3536" i="5"/>
  <c r="AI3544" i="5"/>
  <c r="AI3552" i="5"/>
  <c r="AI3560" i="5"/>
  <c r="AI3568" i="5"/>
  <c r="AI3576" i="5"/>
  <c r="AI3584" i="5"/>
  <c r="AI3592" i="5"/>
  <c r="AI3600" i="5"/>
  <c r="AI3608" i="5"/>
  <c r="AI3616" i="5"/>
  <c r="AI3624" i="5"/>
  <c r="AI3632" i="5"/>
  <c r="AI3640" i="5"/>
  <c r="AI3648" i="5"/>
  <c r="AI3656" i="5"/>
  <c r="AI3664" i="5"/>
  <c r="AI3672" i="5"/>
  <c r="AI3680" i="5"/>
  <c r="AI3688" i="5"/>
  <c r="AI3696" i="5"/>
  <c r="AI3704" i="5"/>
  <c r="AI3712" i="5"/>
  <c r="AI3720" i="5"/>
  <c r="AI3728" i="5"/>
  <c r="AI3736" i="5"/>
  <c r="AI3744" i="5"/>
  <c r="AI3752" i="5"/>
  <c r="AI3760" i="5"/>
  <c r="AI3768" i="5"/>
  <c r="AI3776" i="5"/>
  <c r="AI3784" i="5"/>
  <c r="AI3792" i="5"/>
  <c r="AI3800" i="5"/>
  <c r="AI3808" i="5"/>
  <c r="AI3816" i="5"/>
  <c r="AI3824" i="5"/>
  <c r="AI3832" i="5"/>
  <c r="AI3840" i="5"/>
  <c r="AI3848" i="5"/>
  <c r="AI3856" i="5"/>
  <c r="AI3864" i="5"/>
  <c r="AI3872" i="5"/>
  <c r="AI3880" i="5"/>
  <c r="AI3888" i="5"/>
  <c r="AI3896" i="5"/>
  <c r="AI3904" i="5"/>
  <c r="AI3912" i="5"/>
  <c r="AI3920" i="5"/>
  <c r="AI3928" i="5"/>
  <c r="AI3936" i="5"/>
  <c r="AI3944" i="5"/>
  <c r="AI3952" i="5"/>
  <c r="AI3960" i="5"/>
  <c r="AI3968" i="5"/>
  <c r="AI3976" i="5"/>
  <c r="AI3984" i="5"/>
  <c r="AI3992" i="5"/>
  <c r="AI4000" i="5"/>
  <c r="AI4008" i="5"/>
  <c r="AI4016" i="5"/>
  <c r="AI4024" i="5"/>
  <c r="AI4032" i="5"/>
  <c r="AI4040" i="5"/>
  <c r="AI4048" i="5"/>
  <c r="AI4056" i="5"/>
  <c r="AI4064" i="5"/>
  <c r="AI4072" i="5"/>
  <c r="AI4080" i="5"/>
  <c r="AI4088" i="5"/>
  <c r="AI4096" i="5"/>
  <c r="AI4104" i="5"/>
  <c r="AI4112" i="5"/>
  <c r="AI4120" i="5"/>
  <c r="AI4128" i="5"/>
  <c r="AI4136" i="5"/>
  <c r="AI4144" i="5"/>
  <c r="AI4152" i="5"/>
  <c r="AI4160" i="5"/>
  <c r="AI4168" i="5"/>
  <c r="AI4176" i="5"/>
  <c r="AI4184" i="5"/>
  <c r="AI4192" i="5"/>
  <c r="AI4200" i="5"/>
  <c r="AI4208" i="5"/>
  <c r="AI4216" i="5"/>
  <c r="AI4224" i="5"/>
  <c r="AI4232" i="5"/>
  <c r="AI4240" i="5"/>
  <c r="AI876" i="5"/>
  <c r="AI1534" i="5"/>
  <c r="AI1800" i="5"/>
  <c r="AI1943" i="5"/>
  <c r="AI2055" i="5"/>
  <c r="AI2119" i="5"/>
  <c r="AI2155" i="5"/>
  <c r="AI2187" i="5"/>
  <c r="AI2222" i="5"/>
  <c r="AI2258" i="5"/>
  <c r="AI2290" i="5"/>
  <c r="AI2324" i="5"/>
  <c r="AI2359" i="5"/>
  <c r="AI2391" i="5"/>
  <c r="AI2427" i="5"/>
  <c r="AI2460" i="5"/>
  <c r="AI2487" i="5"/>
  <c r="AI2516" i="5"/>
  <c r="AI2546" i="5"/>
  <c r="AI2572" i="5"/>
  <c r="AI2602" i="5"/>
  <c r="AI2631" i="5"/>
  <c r="AI2658" i="5"/>
  <c r="AI2686" i="5"/>
  <c r="AI2708" i="5"/>
  <c r="AI2728" i="5"/>
  <c r="AI2750" i="5"/>
  <c r="AI2772" i="5"/>
  <c r="AI2792" i="5"/>
  <c r="AI2812" i="5"/>
  <c r="AI2824" i="5"/>
  <c r="AI2838" i="5"/>
  <c r="AI2851" i="5"/>
  <c r="AI2863" i="5"/>
  <c r="AI2876" i="5"/>
  <c r="AI2888" i="5"/>
  <c r="AI2902" i="5"/>
  <c r="AI2915" i="5"/>
  <c r="AI2927" i="5"/>
  <c r="AI2940" i="5"/>
  <c r="AI2952" i="5"/>
  <c r="AI2966" i="5"/>
  <c r="AI2979" i="5"/>
  <c r="AI2991" i="5"/>
  <c r="AI3004" i="5"/>
  <c r="AI3016" i="5"/>
  <c r="AI3030" i="5"/>
  <c r="AI3043" i="5"/>
  <c r="AI3055" i="5"/>
  <c r="AI3068" i="5"/>
  <c r="AI3080" i="5"/>
  <c r="AI3094" i="5"/>
  <c r="AI3107" i="5"/>
  <c r="AI3119" i="5"/>
  <c r="AI3132" i="5"/>
  <c r="AI3144" i="5"/>
  <c r="AI3158" i="5"/>
  <c r="AI3170" i="5"/>
  <c r="AI3180" i="5"/>
  <c r="AI3191" i="5"/>
  <c r="AI3202" i="5"/>
  <c r="AI3212" i="5"/>
  <c r="AI3223" i="5"/>
  <c r="AI3234" i="5"/>
  <c r="AI3244" i="5"/>
  <c r="AI3255" i="5"/>
  <c r="AI3266" i="5"/>
  <c r="AI3276" i="5"/>
  <c r="AI3287" i="5"/>
  <c r="AI3298" i="5"/>
  <c r="AI3308" i="5"/>
  <c r="AI3319" i="5"/>
  <c r="AI3330" i="5"/>
  <c r="AI3340" i="5"/>
  <c r="AI3351" i="5"/>
  <c r="AI3360" i="5"/>
  <c r="AI3369" i="5"/>
  <c r="AI3377" i="5"/>
  <c r="AI3385" i="5"/>
  <c r="AI3393" i="5"/>
  <c r="AI3401" i="5"/>
  <c r="AI3409" i="5"/>
  <c r="AI3417" i="5"/>
  <c r="AI3425" i="5"/>
  <c r="AI3433" i="5"/>
  <c r="AI3441" i="5"/>
  <c r="AI3449" i="5"/>
  <c r="AI3457" i="5"/>
  <c r="AI3465" i="5"/>
  <c r="AI3473" i="5"/>
  <c r="AI3481" i="5"/>
  <c r="AI3489" i="5"/>
  <c r="AI3497" i="5"/>
  <c r="AI3505" i="5"/>
  <c r="AI3513" i="5"/>
  <c r="AI3521" i="5"/>
  <c r="AI3529" i="5"/>
  <c r="AI3537" i="5"/>
  <c r="AI3545" i="5"/>
  <c r="AI3553" i="5"/>
  <c r="AI3561" i="5"/>
  <c r="AI3569" i="5"/>
  <c r="AI3577" i="5"/>
  <c r="AI3585" i="5"/>
  <c r="AI3593" i="5"/>
  <c r="AI3601" i="5"/>
  <c r="AI3609" i="5"/>
  <c r="AI3617" i="5"/>
  <c r="AI3625" i="5"/>
  <c r="AI3633" i="5"/>
  <c r="AI3641" i="5"/>
  <c r="AI3649" i="5"/>
  <c r="AI3657" i="5"/>
  <c r="AI3665" i="5"/>
  <c r="AI3673" i="5"/>
  <c r="AI3681" i="5"/>
  <c r="AI3689" i="5"/>
  <c r="AI3697" i="5"/>
  <c r="AI3705" i="5"/>
  <c r="AI3713" i="5"/>
  <c r="AI3721" i="5"/>
  <c r="AI3729" i="5"/>
  <c r="AI3737" i="5"/>
  <c r="AI3745" i="5"/>
  <c r="AI3753" i="5"/>
  <c r="AI3761" i="5"/>
  <c r="AI3769" i="5"/>
  <c r="AI3777" i="5"/>
  <c r="AI3785" i="5"/>
  <c r="AI3793" i="5"/>
  <c r="AI3801" i="5"/>
  <c r="AI3809" i="5"/>
  <c r="AI3817" i="5"/>
  <c r="AI3825" i="5"/>
  <c r="AI3833" i="5"/>
  <c r="AI3841" i="5"/>
  <c r="AI3849" i="5"/>
  <c r="AI3857" i="5"/>
  <c r="AI3865" i="5"/>
  <c r="AI3873" i="5"/>
  <c r="AI3881" i="5"/>
  <c r="AI3889" i="5"/>
  <c r="AI3897" i="5"/>
  <c r="AI3905" i="5"/>
  <c r="AI3913" i="5"/>
  <c r="AI3921" i="5"/>
  <c r="AI3929" i="5"/>
  <c r="AI3937" i="5"/>
  <c r="AI3945" i="5"/>
  <c r="AI3953" i="5"/>
  <c r="AI3961" i="5"/>
  <c r="AI3969" i="5"/>
  <c r="AI3977" i="5"/>
  <c r="AI3985" i="5"/>
  <c r="AI3993" i="5"/>
  <c r="AI4001" i="5"/>
  <c r="AI4009" i="5"/>
  <c r="AI4017" i="5"/>
  <c r="AI4025" i="5"/>
  <c r="AI4033" i="5"/>
  <c r="AI4041" i="5"/>
  <c r="AI4049" i="5"/>
  <c r="AI4057" i="5"/>
  <c r="AI4065" i="5"/>
  <c r="AI4073" i="5"/>
  <c r="AI4081" i="5"/>
  <c r="AI4089" i="5"/>
  <c r="AI4097" i="5"/>
  <c r="AI4105" i="5"/>
  <c r="AI4113" i="5"/>
  <c r="AI4121" i="5"/>
  <c r="AI4129" i="5"/>
  <c r="AI4137" i="5"/>
  <c r="AI4145" i="5"/>
  <c r="AI4153" i="5"/>
  <c r="AI4161" i="5"/>
  <c r="AI4169" i="5"/>
  <c r="AI1132" i="5"/>
  <c r="AI1571" i="5"/>
  <c r="AI1822" i="5"/>
  <c r="AI1959" i="5"/>
  <c r="AI2068" i="5"/>
  <c r="AI2123" i="5"/>
  <c r="AI2158" i="5"/>
  <c r="AI2194" i="5"/>
  <c r="AI2226" i="5"/>
  <c r="AI2260" i="5"/>
  <c r="AI2295" i="5"/>
  <c r="AI2327" i="5"/>
  <c r="AI2363" i="5"/>
  <c r="AI2398" i="5"/>
  <c r="AI2430" i="5"/>
  <c r="AI2463" i="5"/>
  <c r="AI2492" i="5"/>
  <c r="AI2519" i="5"/>
  <c r="AI2548" i="5"/>
  <c r="AI2578" i="5"/>
  <c r="AI2604" i="5"/>
  <c r="AI2634" i="5"/>
  <c r="AI2663" i="5"/>
  <c r="AI2688" i="5"/>
  <c r="AI2710" i="5"/>
  <c r="AI2732" i="5"/>
  <c r="AI2752" i="5"/>
  <c r="AI2774" i="5"/>
  <c r="AI2796" i="5"/>
  <c r="AI2814" i="5"/>
  <c r="AI2827" i="5"/>
  <c r="AI2839" i="5"/>
  <c r="AI2852" i="5"/>
  <c r="AI2864" i="5"/>
  <c r="AI2878" i="5"/>
  <c r="AI2891" i="5"/>
  <c r="AI2903" i="5"/>
  <c r="AI2916" i="5"/>
  <c r="AI2928" i="5"/>
  <c r="AI2942" i="5"/>
  <c r="AI2955" i="5"/>
  <c r="AI2967" i="5"/>
  <c r="AI2980" i="5"/>
  <c r="AI2992" i="5"/>
  <c r="AI3006" i="5"/>
  <c r="AI3019" i="5"/>
  <c r="AI3031" i="5"/>
  <c r="AI3044" i="5"/>
  <c r="AI3056" i="5"/>
  <c r="AI3070" i="5"/>
  <c r="AI3083" i="5"/>
  <c r="AI3095" i="5"/>
  <c r="AI3108" i="5"/>
  <c r="AI3120" i="5"/>
  <c r="AI3134" i="5"/>
  <c r="AI3147" i="5"/>
  <c r="AI3159" i="5"/>
  <c r="AI3171" i="5"/>
  <c r="AI3182" i="5"/>
  <c r="AI3192" i="5"/>
  <c r="AI3203" i="5"/>
  <c r="AI3214" i="5"/>
  <c r="AI3224" i="5"/>
  <c r="AI3235" i="5"/>
  <c r="AI3246" i="5"/>
  <c r="AI3256" i="5"/>
  <c r="AI3267" i="5"/>
  <c r="AI3278" i="5"/>
  <c r="AI3288" i="5"/>
  <c r="AI3299" i="5"/>
  <c r="AI3310" i="5"/>
  <c r="AI3320" i="5"/>
  <c r="AI3331" i="5"/>
  <c r="AI3342" i="5"/>
  <c r="AI3352" i="5"/>
  <c r="AI3362" i="5"/>
  <c r="AI3370" i="5"/>
  <c r="AI3378" i="5"/>
  <c r="AI3386" i="5"/>
  <c r="AI3394" i="5"/>
  <c r="AI3402" i="5"/>
  <c r="AI3410" i="5"/>
  <c r="AI3418" i="5"/>
  <c r="AI3426" i="5"/>
  <c r="AI3434" i="5"/>
  <c r="AI3442" i="5"/>
  <c r="AI3450" i="5"/>
  <c r="AI3458" i="5"/>
  <c r="AI3466" i="5"/>
  <c r="AI3474" i="5"/>
  <c r="AI3482" i="5"/>
  <c r="AI3490" i="5"/>
  <c r="AI3498" i="5"/>
  <c r="AI3506" i="5"/>
  <c r="AI3514" i="5"/>
  <c r="AI3522" i="5"/>
  <c r="AI3530" i="5"/>
  <c r="AI3538" i="5"/>
  <c r="AI3546" i="5"/>
  <c r="AI3554" i="5"/>
  <c r="AI3562" i="5"/>
  <c r="AI3570" i="5"/>
  <c r="AI3578" i="5"/>
  <c r="AI3586" i="5"/>
  <c r="AI3594" i="5"/>
  <c r="AI3602" i="5"/>
  <c r="AI3610" i="5"/>
  <c r="AI3618" i="5"/>
  <c r="AI3626" i="5"/>
  <c r="AI3634" i="5"/>
  <c r="AI3642" i="5"/>
  <c r="AI3650" i="5"/>
  <c r="AI3658" i="5"/>
  <c r="AI3666" i="5"/>
  <c r="AI3674" i="5"/>
  <c r="AI3682" i="5"/>
  <c r="AI3690" i="5"/>
  <c r="AI3698" i="5"/>
  <c r="AI3706" i="5"/>
  <c r="AI3714" i="5"/>
  <c r="AI3722" i="5"/>
  <c r="AI3730" i="5"/>
  <c r="AI3738" i="5"/>
  <c r="AI3746" i="5"/>
  <c r="AI3754" i="5"/>
  <c r="AI3762" i="5"/>
  <c r="AI3770" i="5"/>
  <c r="AI3778" i="5"/>
  <c r="AI3786" i="5"/>
  <c r="AI3794" i="5"/>
  <c r="AI3802" i="5"/>
  <c r="AI3810" i="5"/>
  <c r="AI3818" i="5"/>
  <c r="AI3826" i="5"/>
  <c r="AI3834" i="5"/>
  <c r="AI3842" i="5"/>
  <c r="AI3850" i="5"/>
  <c r="AI3858" i="5"/>
  <c r="AI3866" i="5"/>
  <c r="AI3874" i="5"/>
  <c r="AI3882" i="5"/>
  <c r="AI3890" i="5"/>
  <c r="AI3898" i="5"/>
  <c r="AI3906" i="5"/>
  <c r="AI3914" i="5"/>
  <c r="AI3922" i="5"/>
  <c r="AI3930" i="5"/>
  <c r="AI3938" i="5"/>
  <c r="AI3946" i="5"/>
  <c r="AI3954" i="5"/>
  <c r="AI3962" i="5"/>
  <c r="AI3970" i="5"/>
  <c r="AI3978" i="5"/>
  <c r="AI3986" i="5"/>
  <c r="AI3994" i="5"/>
  <c r="AI4002" i="5"/>
  <c r="AI4010" i="5"/>
  <c r="AI4018" i="5"/>
  <c r="AI4026" i="5"/>
  <c r="AI4034" i="5"/>
  <c r="AI4042" i="5"/>
  <c r="AI4050" i="5"/>
  <c r="AI4058" i="5"/>
  <c r="AI4066" i="5"/>
  <c r="AI4074" i="5"/>
  <c r="AI4082" i="5"/>
  <c r="AI4090" i="5"/>
  <c r="AI4098" i="5"/>
  <c r="AI4106" i="5"/>
  <c r="AI4114" i="5"/>
  <c r="AI4122" i="5"/>
  <c r="AI4130" i="5"/>
  <c r="AI4138" i="5"/>
  <c r="AI4146" i="5"/>
  <c r="AI4154" i="5"/>
  <c r="AI4162" i="5"/>
  <c r="AI4170" i="5"/>
  <c r="AI4178" i="5"/>
  <c r="AI4186" i="5"/>
  <c r="AI4194" i="5"/>
  <c r="AI4202" i="5"/>
  <c r="AI4210" i="5"/>
  <c r="AI4218" i="5"/>
  <c r="AI4226" i="5"/>
  <c r="AI4234" i="5"/>
  <c r="AI4242" i="5"/>
  <c r="AI4250" i="5"/>
  <c r="AI4258" i="5"/>
  <c r="AI4266" i="5"/>
  <c r="AI4274" i="5"/>
  <c r="AI4282" i="5"/>
  <c r="AI4290" i="5"/>
  <c r="AI4298" i="5"/>
  <c r="AI4306" i="5"/>
  <c r="AI4314" i="5"/>
  <c r="AI4322" i="5"/>
  <c r="AI4330" i="5"/>
  <c r="AI4338" i="5"/>
  <c r="AI4346" i="5"/>
  <c r="AI4354" i="5"/>
  <c r="AI4362" i="5"/>
  <c r="AI4370" i="5"/>
  <c r="AI4378" i="5"/>
  <c r="AI4386" i="5"/>
  <c r="AI4394" i="5"/>
  <c r="AI4402" i="5"/>
  <c r="AI4410" i="5"/>
  <c r="AI4418" i="5"/>
  <c r="AI4426" i="5"/>
  <c r="AI4434" i="5"/>
  <c r="AI4442" i="5"/>
  <c r="AI4450" i="5"/>
  <c r="AI4458" i="5"/>
  <c r="AI4466" i="5"/>
  <c r="AI4474" i="5"/>
  <c r="AI4482" i="5"/>
  <c r="AI4490" i="5"/>
  <c r="AI4498" i="5"/>
  <c r="AI4506" i="5"/>
  <c r="AI4514" i="5"/>
  <c r="AI4522" i="5"/>
  <c r="AI4530" i="5"/>
  <c r="AI4538" i="5"/>
  <c r="AI4546" i="5"/>
  <c r="AI4554" i="5"/>
  <c r="AI1238" i="5"/>
  <c r="AI1603" i="5"/>
  <c r="AI1839" i="5"/>
  <c r="AI1976" i="5"/>
  <c r="AI2082" i="5"/>
  <c r="AI2130" i="5"/>
  <c r="AI2162" i="5"/>
  <c r="AI2196" i="5"/>
  <c r="AI2231" i="5"/>
  <c r="AI2263" i="5"/>
  <c r="AI2299" i="5"/>
  <c r="AI2334" i="5"/>
  <c r="AI2366" i="5"/>
  <c r="AI2402" i="5"/>
  <c r="AI2436" i="5"/>
  <c r="AI2466" i="5"/>
  <c r="AI2495" i="5"/>
  <c r="AI2524" i="5"/>
  <c r="AI2551" i="5"/>
  <c r="AI2580" i="5"/>
  <c r="AI2610" i="5"/>
  <c r="AI2636" i="5"/>
  <c r="AI2666" i="5"/>
  <c r="AI2692" i="5"/>
  <c r="AI2712" i="5"/>
  <c r="AI2734" i="5"/>
  <c r="AI2756" i="5"/>
  <c r="AI2776" i="5"/>
  <c r="AI2798" i="5"/>
  <c r="AI2815" i="5"/>
  <c r="AI2828" i="5"/>
  <c r="AI2840" i="5"/>
  <c r="AI2854" i="5"/>
  <c r="AI2867" i="5"/>
  <c r="AI2879" i="5"/>
  <c r="AI2892" i="5"/>
  <c r="AI2904" i="5"/>
  <c r="AI2918" i="5"/>
  <c r="AI2931" i="5"/>
  <c r="AI2943" i="5"/>
  <c r="AI2956" i="5"/>
  <c r="AI2968" i="5"/>
  <c r="AI2982" i="5"/>
  <c r="AI2995" i="5"/>
  <c r="AI3007" i="5"/>
  <c r="AI3020" i="5"/>
  <c r="AI3032" i="5"/>
  <c r="AI3046" i="5"/>
  <c r="AI3059" i="5"/>
  <c r="AI3071" i="5"/>
  <c r="AI3084" i="5"/>
  <c r="AI3096" i="5"/>
  <c r="AI3110" i="5"/>
  <c r="AI3123" i="5"/>
  <c r="AI3135" i="5"/>
  <c r="AI3148" i="5"/>
  <c r="AI3160" i="5"/>
  <c r="AI3172" i="5"/>
  <c r="AI3183" i="5"/>
  <c r="AI3194" i="5"/>
  <c r="AI3204" i="5"/>
  <c r="AI3215" i="5"/>
  <c r="AI3226" i="5"/>
  <c r="AI3236" i="5"/>
  <c r="AI3247" i="5"/>
  <c r="AI3258" i="5"/>
  <c r="AI3268" i="5"/>
  <c r="AI3279" i="5"/>
  <c r="AI3290" i="5"/>
  <c r="AI3300" i="5"/>
  <c r="AI3311" i="5"/>
  <c r="AI3322" i="5"/>
  <c r="AI3332" i="5"/>
  <c r="AI3343" i="5"/>
  <c r="AI3354" i="5"/>
  <c r="AI3363" i="5"/>
  <c r="AI3371" i="5"/>
  <c r="AI3379" i="5"/>
  <c r="AI3387" i="5"/>
  <c r="AI3395" i="5"/>
  <c r="AI3403" i="5"/>
  <c r="AI3411" i="5"/>
  <c r="AI3419" i="5"/>
  <c r="AI3427" i="5"/>
  <c r="AI3435" i="5"/>
  <c r="AI3443" i="5"/>
  <c r="AI3451" i="5"/>
  <c r="AI3459" i="5"/>
  <c r="AI3467" i="5"/>
  <c r="AI3475" i="5"/>
  <c r="AI3483" i="5"/>
  <c r="AI3491" i="5"/>
  <c r="AI3499" i="5"/>
  <c r="AI3507" i="5"/>
  <c r="AI3515" i="5"/>
  <c r="AI3523" i="5"/>
  <c r="AI3531" i="5"/>
  <c r="AI3539" i="5"/>
  <c r="AI3547" i="5"/>
  <c r="AI3555" i="5"/>
  <c r="AI3563" i="5"/>
  <c r="AI3571" i="5"/>
  <c r="AI3579" i="5"/>
  <c r="AI3587" i="5"/>
  <c r="AI3595" i="5"/>
  <c r="AI3603" i="5"/>
  <c r="AI3611" i="5"/>
  <c r="AI3619" i="5"/>
  <c r="AI3627" i="5"/>
  <c r="AI3635" i="5"/>
  <c r="AI3643" i="5"/>
  <c r="AI3651" i="5"/>
  <c r="AI3659" i="5"/>
  <c r="AI3667" i="5"/>
  <c r="AI3675" i="5"/>
  <c r="AI3683" i="5"/>
  <c r="AI3691" i="5"/>
  <c r="AI3699" i="5"/>
  <c r="AI3707" i="5"/>
  <c r="AI3715" i="5"/>
  <c r="AI3723" i="5"/>
  <c r="AI3731" i="5"/>
  <c r="AI3739" i="5"/>
  <c r="AI3747" i="5"/>
  <c r="AI3755" i="5"/>
  <c r="AI3763" i="5"/>
  <c r="AI3771" i="5"/>
  <c r="AI3779" i="5"/>
  <c r="AI3787" i="5"/>
  <c r="AI3795" i="5"/>
  <c r="AI3803" i="5"/>
  <c r="AI3811" i="5"/>
  <c r="AI3819" i="5"/>
  <c r="AI3827" i="5"/>
  <c r="AI3835" i="5"/>
  <c r="AI3843" i="5"/>
  <c r="AI3851" i="5"/>
  <c r="AI3859" i="5"/>
  <c r="AI3867" i="5"/>
  <c r="AI3875" i="5"/>
  <c r="AI3883" i="5"/>
  <c r="AI3891" i="5"/>
  <c r="AI3899" i="5"/>
  <c r="AI3907" i="5"/>
  <c r="AI3915" i="5"/>
  <c r="AI3923" i="5"/>
  <c r="AI3931" i="5"/>
  <c r="AI3939" i="5"/>
  <c r="AI3947" i="5"/>
  <c r="AI3955" i="5"/>
  <c r="AI3963" i="5"/>
  <c r="AI3971" i="5"/>
  <c r="AI3979" i="5"/>
  <c r="AI3987" i="5"/>
  <c r="AI3995" i="5"/>
  <c r="AI4003" i="5"/>
  <c r="AI4011" i="5"/>
  <c r="AI4019" i="5"/>
  <c r="AI4027" i="5"/>
  <c r="AI4035" i="5"/>
  <c r="AI4043" i="5"/>
  <c r="AI4051" i="5"/>
  <c r="AI4059" i="5"/>
  <c r="AI4067" i="5"/>
  <c r="AI4075" i="5"/>
  <c r="AI4083" i="5"/>
  <c r="AI4091" i="5"/>
  <c r="AI4099" i="5"/>
  <c r="AI4107" i="5"/>
  <c r="AI4115" i="5"/>
  <c r="AI4123" i="5"/>
  <c r="AI4131" i="5"/>
  <c r="AI4139" i="5"/>
  <c r="AI4147" i="5"/>
  <c r="AI4155" i="5"/>
  <c r="AI4163" i="5"/>
  <c r="AI4171" i="5"/>
  <c r="AI4179" i="5"/>
  <c r="AI4187" i="5"/>
  <c r="AI4195" i="5"/>
  <c r="AI4203" i="5"/>
  <c r="AI4211" i="5"/>
  <c r="AI4219" i="5"/>
  <c r="AI4227" i="5"/>
  <c r="AI4235" i="5"/>
  <c r="AI4243" i="5"/>
  <c r="AI4251" i="5"/>
  <c r="AI4259" i="5"/>
  <c r="AI4267" i="5"/>
  <c r="AI4275" i="5"/>
  <c r="AI4283" i="5"/>
  <c r="AI4291" i="5"/>
  <c r="AI4299" i="5"/>
  <c r="AI4307" i="5"/>
  <c r="AI4315" i="5"/>
  <c r="AI4323" i="5"/>
  <c r="AI4331" i="5"/>
  <c r="AI1300" i="5"/>
  <c r="AI1636" i="5"/>
  <c r="AI1858" i="5"/>
  <c r="AI1991" i="5"/>
  <c r="AI2094" i="5"/>
  <c r="AI2132" i="5"/>
  <c r="AI2167" i="5"/>
  <c r="AI2199" i="5"/>
  <c r="AI2235" i="5"/>
  <c r="AI2270" i="5"/>
  <c r="AI2302" i="5"/>
  <c r="AI2338" i="5"/>
  <c r="AI2372" i="5"/>
  <c r="AI2404" i="5"/>
  <c r="AI2439" i="5"/>
  <c r="AI2471" i="5"/>
  <c r="AI2498" i="5"/>
  <c r="AI2527" i="5"/>
  <c r="AI2556" i="5"/>
  <c r="AI2583" i="5"/>
  <c r="AI2612" i="5"/>
  <c r="AI2642" i="5"/>
  <c r="AI2668" i="5"/>
  <c r="AI2694" i="5"/>
  <c r="AI2716" i="5"/>
  <c r="AI2736" i="5"/>
  <c r="AI2758" i="5"/>
  <c r="AI2780" i="5"/>
  <c r="AI2800" i="5"/>
  <c r="AI2816" i="5"/>
  <c r="AI2830" i="5"/>
  <c r="AI2843" i="5"/>
  <c r="AI2855" i="5"/>
  <c r="AI2868" i="5"/>
  <c r="AI2880" i="5"/>
  <c r="AI2894" i="5"/>
  <c r="AI2907" i="5"/>
  <c r="AI2919" i="5"/>
  <c r="AI2932" i="5"/>
  <c r="AI2944" i="5"/>
  <c r="AI2958" i="5"/>
  <c r="AI2971" i="5"/>
  <c r="AI2983" i="5"/>
  <c r="AI2996" i="5"/>
  <c r="AI3008" i="5"/>
  <c r="AI3022" i="5"/>
  <c r="AI3035" i="5"/>
  <c r="AI3047" i="5"/>
  <c r="AI3060" i="5"/>
  <c r="AI3072" i="5"/>
  <c r="AI3086" i="5"/>
  <c r="AI3099" i="5"/>
  <c r="AI3111" i="5"/>
  <c r="AI3124" i="5"/>
  <c r="AI3136" i="5"/>
  <c r="AI3150" i="5"/>
  <c r="AI3163" i="5"/>
  <c r="AI3174" i="5"/>
  <c r="AI3184" i="5"/>
  <c r="AI3195" i="5"/>
  <c r="AI3206" i="5"/>
  <c r="AI3216" i="5"/>
  <c r="AI3227" i="5"/>
  <c r="AI3238" i="5"/>
  <c r="AI3248" i="5"/>
  <c r="AI3259" i="5"/>
  <c r="AI3270" i="5"/>
  <c r="AI3280" i="5"/>
  <c r="AI3291" i="5"/>
  <c r="AI3302" i="5"/>
  <c r="AI3312" i="5"/>
  <c r="AI3323" i="5"/>
  <c r="AI3334" i="5"/>
  <c r="AI3344" i="5"/>
  <c r="AI3355" i="5"/>
  <c r="AI3364" i="5"/>
  <c r="AI3372" i="5"/>
  <c r="AI3380" i="5"/>
  <c r="AI3388" i="5"/>
  <c r="AI3396" i="5"/>
  <c r="AI3404" i="5"/>
  <c r="AI3412" i="5"/>
  <c r="AI3420" i="5"/>
  <c r="AI3428" i="5"/>
  <c r="AI3436" i="5"/>
  <c r="AI3444" i="5"/>
  <c r="AI3452" i="5"/>
  <c r="AI3460" i="5"/>
  <c r="AI3468" i="5"/>
  <c r="AI3476" i="5"/>
  <c r="AI3484" i="5"/>
  <c r="AI3492" i="5"/>
  <c r="AI3500" i="5"/>
  <c r="AI3508" i="5"/>
  <c r="AI3516" i="5"/>
  <c r="AI3524" i="5"/>
  <c r="AI3532" i="5"/>
  <c r="AI3540" i="5"/>
  <c r="AI3548" i="5"/>
  <c r="AI3556" i="5"/>
  <c r="AI3564" i="5"/>
  <c r="AI3572" i="5"/>
  <c r="AI3580" i="5"/>
  <c r="AI3588" i="5"/>
  <c r="AI3596" i="5"/>
  <c r="AI3604" i="5"/>
  <c r="AI3612" i="5"/>
  <c r="AI3620" i="5"/>
  <c r="AI3628" i="5"/>
  <c r="AI3636" i="5"/>
  <c r="AI3644" i="5"/>
  <c r="AI3652" i="5"/>
  <c r="AI3660" i="5"/>
  <c r="AI3668" i="5"/>
  <c r="AI3676" i="5"/>
  <c r="AI3684" i="5"/>
  <c r="AI3692" i="5"/>
  <c r="AI3700" i="5"/>
  <c r="AI3708" i="5"/>
  <c r="AI3716" i="5"/>
  <c r="AI3724" i="5"/>
  <c r="AI3732" i="5"/>
  <c r="AI3740" i="5"/>
  <c r="AI3748" i="5"/>
  <c r="AI3756" i="5"/>
  <c r="AI3764" i="5"/>
  <c r="AI3772" i="5"/>
  <c r="AI3780" i="5"/>
  <c r="AI3788" i="5"/>
  <c r="AI3796" i="5"/>
  <c r="AI3804" i="5"/>
  <c r="AI3812" i="5"/>
  <c r="AI3820" i="5"/>
  <c r="AI3828" i="5"/>
  <c r="AI3836" i="5"/>
  <c r="AI3844" i="5"/>
  <c r="AI3852" i="5"/>
  <c r="AI3860" i="5"/>
  <c r="AI3868" i="5"/>
  <c r="AI3876" i="5"/>
  <c r="AI3884" i="5"/>
  <c r="AI3892" i="5"/>
  <c r="AI3900" i="5"/>
  <c r="AI3908" i="5"/>
  <c r="AI3916" i="5"/>
  <c r="AI3924" i="5"/>
  <c r="AI3932" i="5"/>
  <c r="AI3940" i="5"/>
  <c r="AI3948" i="5"/>
  <c r="AI3956" i="5"/>
  <c r="AI3964" i="5"/>
  <c r="AI3972" i="5"/>
  <c r="AI3980" i="5"/>
  <c r="AI3988" i="5"/>
  <c r="AI3996" i="5"/>
  <c r="AI4004" i="5"/>
  <c r="AI4012" i="5"/>
  <c r="AI4020" i="5"/>
  <c r="AI4028" i="5"/>
  <c r="AI4036" i="5"/>
  <c r="AI4044" i="5"/>
  <c r="AI4052" i="5"/>
  <c r="AI4060" i="5"/>
  <c r="AI4068" i="5"/>
  <c r="AI4076" i="5"/>
  <c r="AI4084" i="5"/>
  <c r="AI4092" i="5"/>
  <c r="AI4100" i="5"/>
  <c r="AI4108" i="5"/>
  <c r="AI4116" i="5"/>
  <c r="AI1352" i="5"/>
  <c r="AI1672" i="5"/>
  <c r="AI1874" i="5"/>
  <c r="AI2004" i="5"/>
  <c r="AI2103" i="5"/>
  <c r="AI2135" i="5"/>
  <c r="AI2171" i="5"/>
  <c r="AI2206" i="5"/>
  <c r="AI2238" i="5"/>
  <c r="AI2274" i="5"/>
  <c r="AI2308" i="5"/>
  <c r="AI2340" i="5"/>
  <c r="AI2375" i="5"/>
  <c r="AI2411" i="5"/>
  <c r="AI2443" i="5"/>
  <c r="AI2474" i="5"/>
  <c r="AI2503" i="5"/>
  <c r="AI2530" i="5"/>
  <c r="AI2559" i="5"/>
  <c r="AI2588" i="5"/>
  <c r="AI2615" i="5"/>
  <c r="AI2644" i="5"/>
  <c r="AI2674" i="5"/>
  <c r="AI2696" i="5"/>
  <c r="AI2718" i="5"/>
  <c r="AI2740" i="5"/>
  <c r="AI2760" i="5"/>
  <c r="AI2782" i="5"/>
  <c r="AI2804" i="5"/>
  <c r="AI2819" i="5"/>
  <c r="AI2831" i="5"/>
  <c r="AI2844" i="5"/>
  <c r="AI2856" i="5"/>
  <c r="AI2870" i="5"/>
  <c r="AI2883" i="5"/>
  <c r="AI2895" i="5"/>
  <c r="AI2908" i="5"/>
  <c r="AI2920" i="5"/>
  <c r="AI2934" i="5"/>
  <c r="AI2947" i="5"/>
  <c r="AI2959" i="5"/>
  <c r="AI2972" i="5"/>
  <c r="AI2984" i="5"/>
  <c r="AI2998" i="5"/>
  <c r="AI3011" i="5"/>
  <c r="AI3023" i="5"/>
  <c r="AI3036" i="5"/>
  <c r="AI3048" i="5"/>
  <c r="AI3062" i="5"/>
  <c r="AI3075" i="5"/>
  <c r="AI3087" i="5"/>
  <c r="AI3100" i="5"/>
  <c r="AI3112" i="5"/>
  <c r="AI3126" i="5"/>
  <c r="AI3139" i="5"/>
  <c r="AI3151" i="5"/>
  <c r="AI3164" i="5"/>
  <c r="AI3175" i="5"/>
  <c r="AI3186" i="5"/>
  <c r="AI3196" i="5"/>
  <c r="AI3207" i="5"/>
  <c r="AI3218" i="5"/>
  <c r="AI3228" i="5"/>
  <c r="AI3239" i="5"/>
  <c r="AI3250" i="5"/>
  <c r="AI3260" i="5"/>
  <c r="AI3271" i="5"/>
  <c r="AI3282" i="5"/>
  <c r="AI3292" i="5"/>
  <c r="AI3303" i="5"/>
  <c r="AI3314" i="5"/>
  <c r="AI3324" i="5"/>
  <c r="AI3335" i="5"/>
  <c r="AI3346" i="5"/>
  <c r="AI3356" i="5"/>
  <c r="AI3365" i="5"/>
  <c r="AI3373" i="5"/>
  <c r="AI3381" i="5"/>
  <c r="AI3389" i="5"/>
  <c r="AI3397" i="5"/>
  <c r="AI3405" i="5"/>
  <c r="AI3413" i="5"/>
  <c r="AI3421" i="5"/>
  <c r="AI3429" i="5"/>
  <c r="AI3437" i="5"/>
  <c r="AI3445" i="5"/>
  <c r="AI3453" i="5"/>
  <c r="AI3461" i="5"/>
  <c r="AI3469" i="5"/>
  <c r="AI3477" i="5"/>
  <c r="AI3485" i="5"/>
  <c r="AI3493" i="5"/>
  <c r="AI3501" i="5"/>
  <c r="AI3509" i="5"/>
  <c r="AI3517" i="5"/>
  <c r="AI3525" i="5"/>
  <c r="AI3533" i="5"/>
  <c r="AI3541" i="5"/>
  <c r="AI3549" i="5"/>
  <c r="AI3557" i="5"/>
  <c r="AI3565" i="5"/>
  <c r="AI3573" i="5"/>
  <c r="AI3581" i="5"/>
  <c r="AI3589" i="5"/>
  <c r="AI3597" i="5"/>
  <c r="AI3605" i="5"/>
  <c r="AI3613" i="5"/>
  <c r="AI3621" i="5"/>
  <c r="AI3629" i="5"/>
  <c r="AI3637" i="5"/>
  <c r="AI3645" i="5"/>
  <c r="AI3653" i="5"/>
  <c r="AI3661" i="5"/>
  <c r="AI3669" i="5"/>
  <c r="AI3677" i="5"/>
  <c r="AI3685" i="5"/>
  <c r="AI3693" i="5"/>
  <c r="AI3701" i="5"/>
  <c r="AI3709" i="5"/>
  <c r="AI3717" i="5"/>
  <c r="AI3725" i="5"/>
  <c r="AI3733" i="5"/>
  <c r="AI3741" i="5"/>
  <c r="AI3749" i="5"/>
  <c r="AI3757" i="5"/>
  <c r="AI3765" i="5"/>
  <c r="AI3773" i="5"/>
  <c r="AI3781" i="5"/>
  <c r="AI3789" i="5"/>
  <c r="AI3797" i="5"/>
  <c r="AI3805" i="5"/>
  <c r="AI3813" i="5"/>
  <c r="AI3821" i="5"/>
  <c r="AI3829" i="5"/>
  <c r="AI3837" i="5"/>
  <c r="AI3845" i="5"/>
  <c r="AI3853" i="5"/>
  <c r="AI3861" i="5"/>
  <c r="AI3869" i="5"/>
  <c r="AI3877" i="5"/>
  <c r="AI3885" i="5"/>
  <c r="AI3893" i="5"/>
  <c r="AI3901" i="5"/>
  <c r="AI3909" i="5"/>
  <c r="AI3917" i="5"/>
  <c r="AI3925" i="5"/>
  <c r="AI3933" i="5"/>
  <c r="AI3941" i="5"/>
  <c r="AI3949" i="5"/>
  <c r="AI3957" i="5"/>
  <c r="AI3965" i="5"/>
  <c r="AI3973" i="5"/>
  <c r="AI3981" i="5"/>
  <c r="AI3989" i="5"/>
  <c r="AI3997" i="5"/>
  <c r="AI4005" i="5"/>
  <c r="AI4013" i="5"/>
  <c r="AI4021" i="5"/>
  <c r="AI4029" i="5"/>
  <c r="AI4037" i="5"/>
  <c r="AI4045" i="5"/>
  <c r="AI4053" i="5"/>
  <c r="AI4061" i="5"/>
  <c r="AI4069" i="5"/>
  <c r="AI4077" i="5"/>
  <c r="AI4085" i="5"/>
  <c r="AI4093" i="5"/>
  <c r="AI4101" i="5"/>
  <c r="AI4109" i="5"/>
  <c r="AI4117" i="5"/>
  <c r="AI4125" i="5"/>
  <c r="AI4133" i="5"/>
  <c r="AI4141" i="5"/>
  <c r="AI4149" i="5"/>
  <c r="AI1467" i="5"/>
  <c r="AI1739" i="5"/>
  <c r="AI1907" i="5"/>
  <c r="AI2030" i="5"/>
  <c r="AI2110" i="5"/>
  <c r="AI2146" i="5"/>
  <c r="AI2180" i="5"/>
  <c r="AI2212" i="5"/>
  <c r="AI2247" i="5"/>
  <c r="AI2283" i="5"/>
  <c r="AI2315" i="5"/>
  <c r="AI2350" i="5"/>
  <c r="AI2386" i="5"/>
  <c r="AI2418" i="5"/>
  <c r="AI2452" i="5"/>
  <c r="AI2482" i="5"/>
  <c r="AI2508" i="5"/>
  <c r="AI2538" i="5"/>
  <c r="AI2567" i="5"/>
  <c r="AI2594" i="5"/>
  <c r="AI2623" i="5"/>
  <c r="AI2652" i="5"/>
  <c r="AI2679" i="5"/>
  <c r="AI2702" i="5"/>
  <c r="AI2724" i="5"/>
  <c r="AI2744" i="5"/>
  <c r="AI2766" i="5"/>
  <c r="AI2788" i="5"/>
  <c r="AI2808" i="5"/>
  <c r="AI2822" i="5"/>
  <c r="AI2835" i="5"/>
  <c r="AI2847" i="5"/>
  <c r="AI2860" i="5"/>
  <c r="AI2872" i="5"/>
  <c r="AI2886" i="5"/>
  <c r="AI2899" i="5"/>
  <c r="AI2911" i="5"/>
  <c r="AI2924" i="5"/>
  <c r="AI2936" i="5"/>
  <c r="AI2950" i="5"/>
  <c r="AI2963" i="5"/>
  <c r="AI2975" i="5"/>
  <c r="AI2988" i="5"/>
  <c r="AI3000" i="5"/>
  <c r="AI3014" i="5"/>
  <c r="AI3027" i="5"/>
  <c r="AI3039" i="5"/>
  <c r="AI3052" i="5"/>
  <c r="AI3064" i="5"/>
  <c r="AI3078" i="5"/>
  <c r="AI3091" i="5"/>
  <c r="AI3103" i="5"/>
  <c r="AI3116" i="5"/>
  <c r="AI3128" i="5"/>
  <c r="AI3142" i="5"/>
  <c r="AI3155" i="5"/>
  <c r="AI3167" i="5"/>
  <c r="AI3178" i="5"/>
  <c r="AI3188" i="5"/>
  <c r="AI3199" i="5"/>
  <c r="AI3210" i="5"/>
  <c r="AI3220" i="5"/>
  <c r="AI3231" i="5"/>
  <c r="AI3242" i="5"/>
  <c r="AI3252" i="5"/>
  <c r="AI3263" i="5"/>
  <c r="AI3274" i="5"/>
  <c r="AI3284" i="5"/>
  <c r="AI3295" i="5"/>
  <c r="AI3306" i="5"/>
  <c r="AI3316" i="5"/>
  <c r="AI3327" i="5"/>
  <c r="AI3338" i="5"/>
  <c r="AI3348" i="5"/>
  <c r="AI3358" i="5"/>
  <c r="AI3367" i="5"/>
  <c r="AI3375" i="5"/>
  <c r="AI3383" i="5"/>
  <c r="AI3391" i="5"/>
  <c r="AI3399" i="5"/>
  <c r="AI3407" i="5"/>
  <c r="AI3415" i="5"/>
  <c r="AI3423" i="5"/>
  <c r="AI3431" i="5"/>
  <c r="AI3439" i="5"/>
  <c r="AI3447" i="5"/>
  <c r="AI3455" i="5"/>
  <c r="AI3463" i="5"/>
  <c r="AI3471" i="5"/>
  <c r="AI3479" i="5"/>
  <c r="AI3487" i="5"/>
  <c r="AI3495" i="5"/>
  <c r="AI3503" i="5"/>
  <c r="AI3511" i="5"/>
  <c r="AI3519" i="5"/>
  <c r="AI3527" i="5"/>
  <c r="AI3535" i="5"/>
  <c r="AI3543" i="5"/>
  <c r="AI3551" i="5"/>
  <c r="AI3559" i="5"/>
  <c r="AI3567" i="5"/>
  <c r="AI3575" i="5"/>
  <c r="AI3583" i="5"/>
  <c r="AI3591" i="5"/>
  <c r="AI3599" i="5"/>
  <c r="AI3607" i="5"/>
  <c r="AI3615" i="5"/>
  <c r="AI3623" i="5"/>
  <c r="AI3631" i="5"/>
  <c r="AI3639" i="5"/>
  <c r="AI3647" i="5"/>
  <c r="AI3655" i="5"/>
  <c r="AI3663" i="5"/>
  <c r="AI3671" i="5"/>
  <c r="AI3679" i="5"/>
  <c r="AI3687" i="5"/>
  <c r="AI3695" i="5"/>
  <c r="AI3703" i="5"/>
  <c r="AI3711" i="5"/>
  <c r="AI3719" i="5"/>
  <c r="AI3727" i="5"/>
  <c r="AI3735" i="5"/>
  <c r="AI3743" i="5"/>
  <c r="AI3751" i="5"/>
  <c r="AI3759" i="5"/>
  <c r="AI3767" i="5"/>
  <c r="AI3775" i="5"/>
  <c r="AI3783" i="5"/>
  <c r="AI3791" i="5"/>
  <c r="AI3799" i="5"/>
  <c r="AI3807" i="5"/>
  <c r="AI3815" i="5"/>
  <c r="AI3823" i="5"/>
  <c r="AI3831" i="5"/>
  <c r="AI3839" i="5"/>
  <c r="AI3847" i="5"/>
  <c r="AI3855" i="5"/>
  <c r="AI3863" i="5"/>
  <c r="AI3871" i="5"/>
  <c r="AI3879" i="5"/>
  <c r="AI3887" i="5"/>
  <c r="AI3895" i="5"/>
  <c r="AI3903" i="5"/>
  <c r="AI3911" i="5"/>
  <c r="AI3919" i="5"/>
  <c r="AI3927" i="5"/>
  <c r="AI3935" i="5"/>
  <c r="AI3943" i="5"/>
  <c r="AI3951" i="5"/>
  <c r="AI3959" i="5"/>
  <c r="AI3967" i="5"/>
  <c r="AI3975" i="5"/>
  <c r="AI3983" i="5"/>
  <c r="AI3991" i="5"/>
  <c r="AI3999" i="5"/>
  <c r="AI4007" i="5"/>
  <c r="AI4015" i="5"/>
  <c r="AI4023" i="5"/>
  <c r="AI4031" i="5"/>
  <c r="AI4039" i="5"/>
  <c r="AI4047" i="5"/>
  <c r="AI4055" i="5"/>
  <c r="AI4063" i="5"/>
  <c r="AI4071" i="5"/>
  <c r="AI4079" i="5"/>
  <c r="AI4087" i="5"/>
  <c r="AI4095" i="5"/>
  <c r="AI4103" i="5"/>
  <c r="AI4111" i="5"/>
  <c r="AI4119" i="5"/>
  <c r="AI4127" i="5"/>
  <c r="AI4135" i="5"/>
  <c r="AI4143" i="5"/>
  <c r="AI4151" i="5"/>
  <c r="AI4159" i="5"/>
  <c r="AI4167" i="5"/>
  <c r="AI4175" i="5"/>
  <c r="AI4183" i="5"/>
  <c r="AI4191" i="5"/>
  <c r="AI4199" i="5"/>
  <c r="AI4207" i="5"/>
  <c r="AI4215" i="5"/>
  <c r="AI4223" i="5"/>
  <c r="AI4231" i="5"/>
  <c r="AI4239" i="5"/>
  <c r="AI4247" i="5"/>
  <c r="AI4255" i="5"/>
  <c r="AI4263" i="5"/>
  <c r="AI4271" i="5"/>
  <c r="AI4279" i="5"/>
  <c r="AI4287" i="5"/>
  <c r="AI4295" i="5"/>
  <c r="AI4303" i="5"/>
  <c r="AI4311" i="5"/>
  <c r="AI4319" i="5"/>
  <c r="AI4327" i="5"/>
  <c r="AI4335" i="5"/>
  <c r="AI4343" i="5"/>
  <c r="AI4351" i="5"/>
  <c r="AI4359" i="5"/>
  <c r="AI4367" i="5"/>
  <c r="AI4375" i="5"/>
  <c r="AI4383" i="5"/>
  <c r="AI4391" i="5"/>
  <c r="AI4399" i="5"/>
  <c r="AI4407" i="5"/>
  <c r="AI4415" i="5"/>
  <c r="AI4423" i="5"/>
  <c r="AI4431" i="5"/>
  <c r="AI4439" i="5"/>
  <c r="AI4447" i="5"/>
  <c r="AI4455" i="5"/>
  <c r="AI4463" i="5"/>
  <c r="AI4471" i="5"/>
  <c r="AI4479" i="5"/>
  <c r="AI4487" i="5"/>
  <c r="AI4495" i="5"/>
  <c r="AI4503" i="5"/>
  <c r="AI4511" i="5"/>
  <c r="AI4519" i="5"/>
  <c r="AI4527" i="5"/>
  <c r="AI4535" i="5"/>
  <c r="AI4543" i="5"/>
  <c r="AI4551" i="5"/>
  <c r="AI4559" i="5"/>
  <c r="AI4790" i="5"/>
  <c r="AI4782" i="5"/>
  <c r="AI4774" i="5"/>
  <c r="AI4766" i="5"/>
  <c r="AI4758" i="5"/>
  <c r="AI4750" i="5"/>
  <c r="AI4742" i="5"/>
  <c r="AI4734" i="5"/>
  <c r="AI4726" i="5"/>
  <c r="AI4718" i="5"/>
  <c r="AI4710" i="5"/>
  <c r="AI4702" i="5"/>
  <c r="AI4694" i="5"/>
  <c r="AI4686" i="5"/>
  <c r="AI4678" i="5"/>
  <c r="AI4670" i="5"/>
  <c r="AI4662" i="5"/>
  <c r="AI4654" i="5"/>
  <c r="AI4646" i="5"/>
  <c r="AI4638" i="5"/>
  <c r="AI4630" i="5"/>
  <c r="AI4622" i="5"/>
  <c r="AI4614" i="5"/>
  <c r="AI4606" i="5"/>
  <c r="AI4598" i="5"/>
  <c r="AI4590" i="5"/>
  <c r="AI4582" i="5"/>
  <c r="AI4574" i="5"/>
  <c r="AI4566" i="5"/>
  <c r="AI4557" i="5"/>
  <c r="AI4547" i="5"/>
  <c r="AI4536" i="5"/>
  <c r="AI4525" i="5"/>
  <c r="AI4515" i="5"/>
  <c r="AI4504" i="5"/>
  <c r="AI4493" i="5"/>
  <c r="AI4483" i="5"/>
  <c r="AI4472" i="5"/>
  <c r="AI4461" i="5"/>
  <c r="AI4451" i="5"/>
  <c r="AI4440" i="5"/>
  <c r="AI4429" i="5"/>
  <c r="AI4419" i="5"/>
  <c r="AI4408" i="5"/>
  <c r="AI4397" i="5"/>
  <c r="AI4387" i="5"/>
  <c r="AI4376" i="5"/>
  <c r="AI4365" i="5"/>
  <c r="AI4355" i="5"/>
  <c r="AI4344" i="5"/>
  <c r="AI4333" i="5"/>
  <c r="AI4320" i="5"/>
  <c r="AI4308" i="5"/>
  <c r="AI4294" i="5"/>
  <c r="AI4281" i="5"/>
  <c r="AI4269" i="5"/>
  <c r="AI4256" i="5"/>
  <c r="AI4244" i="5"/>
  <c r="AI4228" i="5"/>
  <c r="AI4212" i="5"/>
  <c r="AI4196" i="5"/>
  <c r="AI4180" i="5"/>
  <c r="AI4158" i="5"/>
  <c r="AI4132" i="5"/>
  <c r="AI4078" i="5"/>
  <c r="AI4014" i="5"/>
  <c r="AI3950" i="5"/>
  <c r="AI3886" i="5"/>
  <c r="AI3822" i="5"/>
  <c r="AI3758" i="5"/>
  <c r="AI3694" i="5"/>
  <c r="AI3630" i="5"/>
  <c r="AI3566" i="5"/>
  <c r="AI3502" i="5"/>
  <c r="AI3438" i="5"/>
  <c r="AI3374" i="5"/>
  <c r="AI3294" i="5"/>
  <c r="AI3208" i="5"/>
  <c r="AI3115" i="5"/>
  <c r="AI3012" i="5"/>
  <c r="AI2910" i="5"/>
  <c r="AI2806" i="5"/>
  <c r="AI2620" i="5"/>
  <c r="AI2379" i="5"/>
  <c r="AI2107" i="5"/>
  <c r="AI4789" i="5"/>
  <c r="AI4781" i="5"/>
  <c r="AI4773" i="5"/>
  <c r="AI4765" i="5"/>
  <c r="AI4757" i="5"/>
  <c r="AI4749" i="5"/>
  <c r="AI4741" i="5"/>
  <c r="AI4733" i="5"/>
  <c r="AI4725" i="5"/>
  <c r="AI4717" i="5"/>
  <c r="AI4709" i="5"/>
  <c r="AI4701" i="5"/>
  <c r="AI4693" i="5"/>
  <c r="AI4685" i="5"/>
  <c r="AI4677" i="5"/>
  <c r="AI4669" i="5"/>
  <c r="AI4661" i="5"/>
  <c r="AI4653" i="5"/>
  <c r="AI4645" i="5"/>
  <c r="AI4637" i="5"/>
  <c r="AI4629" i="5"/>
  <c r="AI4621" i="5"/>
  <c r="AI4613" i="5"/>
  <c r="AI4605" i="5"/>
  <c r="AI4597" i="5"/>
  <c r="AI4589" i="5"/>
  <c r="AI4581" i="5"/>
  <c r="AI4573" i="5"/>
  <c r="AI4565" i="5"/>
  <c r="AI4556" i="5"/>
  <c r="AI4545" i="5"/>
  <c r="AI4534" i="5"/>
  <c r="AI4524" i="5"/>
  <c r="AI4513" i="5"/>
  <c r="AI4502" i="5"/>
  <c r="AI4492" i="5"/>
  <c r="AI4481" i="5"/>
  <c r="AI4470" i="5"/>
  <c r="AI4460" i="5"/>
  <c r="AI4449" i="5"/>
  <c r="AI4438" i="5"/>
  <c r="AI4428" i="5"/>
  <c r="AI4417" i="5"/>
  <c r="AI4406" i="5"/>
  <c r="AI4396" i="5"/>
  <c r="AI4385" i="5"/>
  <c r="AI4374" i="5"/>
  <c r="AI4364" i="5"/>
  <c r="AI4353" i="5"/>
  <c r="AI4342" i="5"/>
  <c r="AI4332" i="5"/>
  <c r="AI4318" i="5"/>
  <c r="AI4305" i="5"/>
  <c r="AI4293" i="5"/>
  <c r="AI4280" i="5"/>
  <c r="AI4268" i="5"/>
  <c r="AI4254" i="5"/>
  <c r="AI4241" i="5"/>
  <c r="AI4225" i="5"/>
  <c r="AI4209" i="5"/>
  <c r="AI4193" i="5"/>
  <c r="AI4177" i="5"/>
  <c r="AI4157" i="5"/>
  <c r="AI4126" i="5"/>
  <c r="AI4070" i="5"/>
  <c r="AI4006" i="5"/>
  <c r="AI3942" i="5"/>
  <c r="AI3878" i="5"/>
  <c r="AI3814" i="5"/>
  <c r="AI3750" i="5"/>
  <c r="AI3686" i="5"/>
  <c r="AI3622" i="5"/>
  <c r="AI3558" i="5"/>
  <c r="AI3494" i="5"/>
  <c r="AI3430" i="5"/>
  <c r="AI3366" i="5"/>
  <c r="AI3283" i="5"/>
  <c r="AI3198" i="5"/>
  <c r="AI3102" i="5"/>
  <c r="AI2999" i="5"/>
  <c r="AI2896" i="5"/>
  <c r="AI2784" i="5"/>
  <c r="AI2591" i="5"/>
  <c r="AI2347" i="5"/>
  <c r="AI2018" i="5"/>
  <c r="AI4788" i="5"/>
  <c r="AI4780" i="5"/>
  <c r="AI4772" i="5"/>
  <c r="AI4764" i="5"/>
  <c r="AI4756" i="5"/>
  <c r="AI4748" i="5"/>
  <c r="AI4740" i="5"/>
  <c r="AI4732" i="5"/>
  <c r="AI4724" i="5"/>
  <c r="AI4716" i="5"/>
  <c r="AI4708" i="5"/>
  <c r="AI4700" i="5"/>
  <c r="AI4692" i="5"/>
  <c r="AI4684" i="5"/>
  <c r="AI4676" i="5"/>
  <c r="AI4668" i="5"/>
  <c r="AI4660" i="5"/>
  <c r="AI4652" i="5"/>
  <c r="AI4644" i="5"/>
  <c r="AI4636" i="5"/>
  <c r="AI4628" i="5"/>
  <c r="AI4620" i="5"/>
  <c r="AI4612" i="5"/>
  <c r="AI4604" i="5"/>
  <c r="AI4596" i="5"/>
  <c r="AI4588" i="5"/>
  <c r="AI4580" i="5"/>
  <c r="AI4572" i="5"/>
  <c r="AI4564" i="5"/>
  <c r="AI4555" i="5"/>
  <c r="AI4544" i="5"/>
  <c r="AI4533" i="5"/>
  <c r="AI4523" i="5"/>
  <c r="AI4512" i="5"/>
  <c r="AI4501" i="5"/>
  <c r="AI4491" i="5"/>
  <c r="AI4480" i="5"/>
  <c r="AI4469" i="5"/>
  <c r="AI4459" i="5"/>
  <c r="AI4448" i="5"/>
  <c r="AI4437" i="5"/>
  <c r="AI4427" i="5"/>
  <c r="AI4416" i="5"/>
  <c r="AI4405" i="5"/>
  <c r="AI4395" i="5"/>
  <c r="AI4384" i="5"/>
  <c r="AI4373" i="5"/>
  <c r="AI4363" i="5"/>
  <c r="AI4352" i="5"/>
  <c r="AI4341" i="5"/>
  <c r="AI4329" i="5"/>
  <c r="AI4317" i="5"/>
  <c r="AI4304" i="5"/>
  <c r="AI4292" i="5"/>
  <c r="AI4278" i="5"/>
  <c r="AI4265" i="5"/>
  <c r="AI4253" i="5"/>
  <c r="AI4238" i="5"/>
  <c r="AI4222" i="5"/>
  <c r="AI4206" i="5"/>
  <c r="AI4190" i="5"/>
  <c r="AI4174" i="5"/>
  <c r="AI4156" i="5"/>
  <c r="AI4124" i="5"/>
  <c r="AI4062" i="5"/>
  <c r="AI3998" i="5"/>
  <c r="AI3934" i="5"/>
  <c r="AI3870" i="5"/>
  <c r="AI3806" i="5"/>
  <c r="AI3742" i="5"/>
  <c r="AI3678" i="5"/>
  <c r="AI3614" i="5"/>
  <c r="AI3550" i="5"/>
  <c r="AI3486" i="5"/>
  <c r="AI3422" i="5"/>
  <c r="AI3357" i="5"/>
  <c r="AI3272" i="5"/>
  <c r="AI3187" i="5"/>
  <c r="AI3088" i="5"/>
  <c r="AI2987" i="5"/>
  <c r="AI2884" i="5"/>
  <c r="AI2764" i="5"/>
  <c r="AI2562" i="5"/>
  <c r="AI2311" i="5"/>
  <c r="AI1891" i="5"/>
  <c r="AI2" i="5"/>
  <c r="AI3" i="5" s="1"/>
  <c r="AI4787" i="5"/>
  <c r="AI4779" i="5"/>
  <c r="AI4771" i="5"/>
  <c r="AI4763" i="5"/>
  <c r="AI4755" i="5"/>
  <c r="AI4747" i="5"/>
  <c r="AI4739" i="5"/>
  <c r="AI4731" i="5"/>
  <c r="AI4723" i="5"/>
  <c r="AI4715" i="5"/>
  <c r="AI4707" i="5"/>
  <c r="AI4699" i="5"/>
  <c r="AI4691" i="5"/>
  <c r="AI4683" i="5"/>
  <c r="AI4675" i="5"/>
  <c r="AI4667" i="5"/>
  <c r="AI4659" i="5"/>
  <c r="AI4651" i="5"/>
  <c r="AI4643" i="5"/>
  <c r="AI4635" i="5"/>
  <c r="AI4627" i="5"/>
  <c r="AI4619" i="5"/>
  <c r="AI4611" i="5"/>
  <c r="AI4603" i="5"/>
  <c r="AI4595" i="5"/>
  <c r="AI4587" i="5"/>
  <c r="AI4579" i="5"/>
  <c r="AI4571" i="5"/>
  <c r="AI4563" i="5"/>
  <c r="AI4553" i="5"/>
  <c r="AI4542" i="5"/>
  <c r="AI4532" i="5"/>
  <c r="AI4521" i="5"/>
  <c r="AI4510" i="5"/>
  <c r="AI4500" i="5"/>
  <c r="AI4489" i="5"/>
  <c r="AI4478" i="5"/>
  <c r="AI4468" i="5"/>
  <c r="AI4457" i="5"/>
  <c r="AI4446" i="5"/>
  <c r="AI4436" i="5"/>
  <c r="AI4425" i="5"/>
  <c r="AI4414" i="5"/>
  <c r="AI4404" i="5"/>
  <c r="AI4393" i="5"/>
  <c r="AI4382" i="5"/>
  <c r="AI4372" i="5"/>
  <c r="AI4361" i="5"/>
  <c r="AI4350" i="5"/>
  <c r="AI4340" i="5"/>
  <c r="AI4328" i="5"/>
  <c r="AI4316" i="5"/>
  <c r="AI4302" i="5"/>
  <c r="AI4289" i="5"/>
  <c r="AI4277" i="5"/>
  <c r="AI4264" i="5"/>
  <c r="AI4252" i="5"/>
  <c r="AI4237" i="5"/>
  <c r="AI4221" i="5"/>
  <c r="AI4205" i="5"/>
  <c r="AI4189" i="5"/>
  <c r="AI4173" i="5"/>
  <c r="AI4150" i="5"/>
  <c r="AI4118" i="5"/>
  <c r="AI4054" i="5"/>
  <c r="AI3990" i="5"/>
  <c r="AI3926" i="5"/>
  <c r="AI3862" i="5"/>
  <c r="AI3798" i="5"/>
  <c r="AI3734" i="5"/>
  <c r="AI3670" i="5"/>
  <c r="AI3606" i="5"/>
  <c r="AI3542" i="5"/>
  <c r="AI3478" i="5"/>
  <c r="AI3414" i="5"/>
  <c r="AI3347" i="5"/>
  <c r="AI3262" i="5"/>
  <c r="AI3176" i="5"/>
  <c r="AI3076" i="5"/>
  <c r="AI2974" i="5"/>
  <c r="AI2871" i="5"/>
  <c r="AI2742" i="5"/>
  <c r="AI2535" i="5"/>
  <c r="AI2276" i="5"/>
  <c r="AI1704" i="5"/>
  <c r="AI4794" i="5"/>
  <c r="AI4786" i="5"/>
  <c r="AI4778" i="5"/>
  <c r="AI4770" i="5"/>
  <c r="AI4762" i="5"/>
  <c r="AI4754" i="5"/>
  <c r="AI4746" i="5"/>
  <c r="AI4738" i="5"/>
  <c r="AI4730" i="5"/>
  <c r="AI4722" i="5"/>
  <c r="AI4714" i="5"/>
  <c r="AI4706" i="5"/>
  <c r="AI4698" i="5"/>
  <c r="AI4690" i="5"/>
  <c r="AI4682" i="5"/>
  <c r="AI4674" i="5"/>
  <c r="AI4666" i="5"/>
  <c r="AI4658" i="5"/>
  <c r="AI4650" i="5"/>
  <c r="AI4642" i="5"/>
  <c r="AI4634" i="5"/>
  <c r="AI4626" i="5"/>
  <c r="AI4618" i="5"/>
  <c r="AI4610" i="5"/>
  <c r="AI4602" i="5"/>
  <c r="AI4594" i="5"/>
  <c r="AI4586" i="5"/>
  <c r="AI4578" i="5"/>
  <c r="AI4570" i="5"/>
  <c r="AI4562" i="5"/>
  <c r="AI4552" i="5"/>
  <c r="AI4541" i="5"/>
  <c r="AI4531" i="5"/>
  <c r="AI4520" i="5"/>
  <c r="AI4509" i="5"/>
  <c r="AI4499" i="5"/>
  <c r="AI4488" i="5"/>
  <c r="AI4477" i="5"/>
  <c r="AI4467" i="5"/>
  <c r="AI4456" i="5"/>
  <c r="AI4445" i="5"/>
  <c r="AI4435" i="5"/>
  <c r="AI4424" i="5"/>
  <c r="AI4413" i="5"/>
  <c r="AI4403" i="5"/>
  <c r="AI4392" i="5"/>
  <c r="AI4381" i="5"/>
  <c r="AI4371" i="5"/>
  <c r="AI4360" i="5"/>
  <c r="AI4349" i="5"/>
  <c r="AI4339" i="5"/>
  <c r="AI4326" i="5"/>
  <c r="AI4313" i="5"/>
  <c r="AI4301" i="5"/>
  <c r="AI4288" i="5"/>
  <c r="AI4276" i="5"/>
  <c r="AI4262" i="5"/>
  <c r="AI4249" i="5"/>
  <c r="AI4236" i="5"/>
  <c r="AI4220" i="5"/>
  <c r="AI4204" i="5"/>
  <c r="AI4188" i="5"/>
  <c r="AI4172" i="5"/>
  <c r="AI4148" i="5"/>
  <c r="AI4110" i="5"/>
  <c r="AI4046" i="5"/>
  <c r="AI3982" i="5"/>
  <c r="AI3918" i="5"/>
  <c r="AI3854" i="5"/>
  <c r="AI3790" i="5"/>
  <c r="AI3726" i="5"/>
  <c r="AI3662" i="5"/>
  <c r="AI3598" i="5"/>
  <c r="AI3534" i="5"/>
  <c r="AI3470" i="5"/>
  <c r="AI3406" i="5"/>
  <c r="AI3336" i="5"/>
  <c r="AI3251" i="5"/>
  <c r="AI3166" i="5"/>
  <c r="AI3063" i="5"/>
  <c r="AI2960" i="5"/>
  <c r="AI2859" i="5"/>
  <c r="AI2720" i="5"/>
  <c r="AI2506" i="5"/>
  <c r="AI2244" i="5"/>
  <c r="AI1408" i="5"/>
  <c r="E21" i="4"/>
  <c r="AI4" i="5" l="1"/>
  <c r="G22" i="4"/>
  <c r="G20" i="4"/>
  <c r="G21" i="4"/>
  <c r="AI7" i="5"/>
  <c r="AI3" i="3"/>
  <c r="E22" i="4"/>
  <c r="E20" i="4"/>
  <c r="G16" i="4"/>
  <c r="E16" i="4"/>
  <c r="AI26" i="5" l="1"/>
  <c r="AI16" i="5"/>
  <c r="AI5" i="3"/>
  <c r="AI9" i="3" s="1"/>
  <c r="AI27" i="5"/>
  <c r="AI35" i="5" s="1"/>
  <c r="AI12" i="3"/>
  <c r="AI28" i="3"/>
  <c r="G14" i="4"/>
  <c r="G13" i="4"/>
  <c r="G10" i="4"/>
  <c r="G9" i="4"/>
  <c r="E14" i="4"/>
  <c r="E13" i="4"/>
  <c r="E10" i="4"/>
  <c r="E9" i="4"/>
  <c r="AI33" i="5" l="1"/>
  <c r="AI28" i="5"/>
  <c r="AI13" i="3"/>
  <c r="AI38" i="3"/>
  <c r="AI41" i="5"/>
  <c r="H13" i="4"/>
  <c r="H14" i="4" s="1"/>
  <c r="F13" i="4"/>
  <c r="F14" i="4" s="1"/>
  <c r="AI44" i="5" l="1"/>
  <c r="AI15" i="3"/>
  <c r="AI47" i="3"/>
  <c r="AI58" i="5"/>
  <c r="AI64" i="5" l="1"/>
  <c r="AI68" i="5" s="1"/>
  <c r="AI78" i="5" s="1"/>
  <c r="AI17" i="3"/>
  <c r="AI19" i="3"/>
  <c r="AI48" i="3"/>
  <c r="AI59" i="3"/>
  <c r="AI66" i="3" s="1"/>
  <c r="AI81" i="5"/>
  <c r="AI83" i="5" s="1"/>
  <c r="AI92" i="5" s="1"/>
  <c r="AI95" i="5" s="1"/>
  <c r="AI108" i="5" s="1"/>
  <c r="AI112" i="5" s="1"/>
  <c r="AI127" i="5" s="1"/>
  <c r="AI156" i="5" s="1"/>
  <c r="AI86" i="5" l="1"/>
  <c r="AI33" i="3"/>
  <c r="AI22" i="3"/>
  <c r="AI26" i="3"/>
  <c r="AI31" i="3"/>
  <c r="AI146" i="3"/>
  <c r="AI35" i="3" l="1"/>
  <c r="AI44" i="3" s="1"/>
  <c r="AI160" i="3"/>
  <c r="E11" i="4"/>
  <c r="G11" i="4"/>
  <c r="G17" i="4"/>
  <c r="AI46" i="3" l="1"/>
  <c r="AI54" i="3"/>
  <c r="AI212" i="3"/>
  <c r="AI215" i="3" s="1"/>
  <c r="E17" i="4"/>
  <c r="AI51" i="3" l="1"/>
  <c r="AI65" i="3"/>
  <c r="AI238" i="3"/>
  <c r="AI52" i="3" l="1"/>
  <c r="AI53" i="3" s="1"/>
  <c r="AI58" i="3"/>
  <c r="AI70" i="3"/>
  <c r="AI255" i="3"/>
  <c r="AI57" i="3" l="1"/>
  <c r="AI62" i="3" s="1"/>
  <c r="AI89" i="3"/>
  <c r="AI63" i="3" l="1"/>
  <c r="AI106" i="3"/>
  <c r="AI289" i="3"/>
  <c r="AI271" i="3"/>
  <c r="AI68" i="3" l="1"/>
  <c r="AI74" i="3" s="1"/>
  <c r="AI88" i="3"/>
  <c r="AI97" i="3" s="1"/>
  <c r="AI108" i="3"/>
  <c r="AI300" i="3"/>
  <c r="AI309" i="3"/>
  <c r="AI87" i="3" l="1"/>
  <c r="AI96" i="3"/>
  <c r="AI109" i="3"/>
  <c r="B1" i="8"/>
  <c r="C1" i="8" s="1"/>
  <c r="AI115" i="3"/>
  <c r="AI151" i="3"/>
  <c r="AI171" i="3"/>
  <c r="AI173" i="3" s="1"/>
  <c r="AI318" i="3"/>
  <c r="AI123" i="3" l="1"/>
  <c r="AI118" i="3"/>
  <c r="AI126" i="3" s="1"/>
  <c r="B2" i="8"/>
  <c r="C2" i="8" s="1"/>
  <c r="AI129" i="3"/>
  <c r="AI174" i="3"/>
  <c r="AI162" i="3"/>
  <c r="AI179" i="3"/>
  <c r="AI262" i="3"/>
  <c r="AI340" i="3"/>
  <c r="AI137" i="3" l="1"/>
  <c r="AI143" i="3" s="1"/>
  <c r="AI181" i="3"/>
  <c r="AI356" i="3"/>
  <c r="AI343" i="3"/>
  <c r="AI395" i="3"/>
  <c r="AI144" i="3" l="1"/>
  <c r="AI148" i="3"/>
  <c r="AI197" i="3"/>
  <c r="AI188" i="3"/>
  <c r="AI304" i="3"/>
  <c r="AI263" i="3"/>
  <c r="AI362" i="3"/>
  <c r="AI382" i="3"/>
  <c r="AI383" i="3" s="1"/>
  <c r="AI408" i="3"/>
  <c r="AI153" i="3" l="1"/>
  <c r="AI154" i="3" s="1"/>
  <c r="AI158" i="3" s="1"/>
  <c r="AI149" i="3"/>
  <c r="AI225" i="3"/>
  <c r="AI239" i="3" s="1"/>
  <c r="AI205" i="3"/>
  <c r="AI266" i="3"/>
  <c r="AI308" i="3"/>
  <c r="AI339" i="3"/>
  <c r="AI169" i="3" l="1"/>
  <c r="AI167" i="3"/>
  <c r="AI218" i="3"/>
  <c r="AI347" i="3"/>
  <c r="AI352" i="3"/>
  <c r="AI357" i="3" s="1"/>
  <c r="AI177" i="3" l="1"/>
  <c r="AI183" i="3" s="1"/>
  <c r="AI208" i="3" s="1"/>
  <c r="AI265" i="3"/>
  <c r="AI326" i="3" s="1"/>
  <c r="AI396" i="3"/>
  <c r="AI419" i="3"/>
  <c r="AI209" i="3" l="1"/>
  <c r="AI227" i="3"/>
  <c r="AI424" i="3"/>
  <c r="AI434" i="3"/>
  <c r="AI444" i="3" s="1"/>
  <c r="AI409" i="3"/>
  <c r="AI577" i="3"/>
  <c r="AI230" i="3" l="1"/>
  <c r="AI417" i="3"/>
  <c r="AI470" i="3"/>
  <c r="AI487" i="3"/>
  <c r="AI635" i="3"/>
  <c r="AI251" i="3" l="1"/>
  <c r="AI257" i="3" s="1"/>
  <c r="AI242" i="3"/>
  <c r="AI268" i="3"/>
  <c r="AI677" i="3"/>
  <c r="AI260" i="3" l="1"/>
  <c r="AI286" i="3"/>
  <c r="AI522" i="3"/>
  <c r="AI761" i="3"/>
  <c r="AI719" i="3"/>
  <c r="AI682" i="3"/>
  <c r="AI887" i="3"/>
  <c r="AI270" i="3" l="1"/>
  <c r="AI524" i="3"/>
  <c r="AI904" i="3"/>
  <c r="AI274" i="3" l="1"/>
  <c r="AI296" i="3"/>
  <c r="AI525" i="3"/>
  <c r="AI557" i="3"/>
  <c r="AI937" i="3"/>
  <c r="AI1128" i="3"/>
  <c r="AI1130" i="3" s="1"/>
  <c r="AI279" i="3" l="1"/>
  <c r="AI311" i="3"/>
  <c r="AI334" i="3"/>
  <c r="AI538" i="3"/>
  <c r="AI593" i="3"/>
  <c r="AI527" i="3"/>
  <c r="AI609" i="3"/>
  <c r="AI962" i="3"/>
  <c r="AI1149" i="3"/>
  <c r="AI1156" i="3" s="1"/>
  <c r="AI283" i="3" l="1"/>
  <c r="AI285" i="3" s="1"/>
  <c r="AI280" i="3"/>
  <c r="AI313" i="3"/>
  <c r="B6" i="8"/>
  <c r="C6" i="8" s="1"/>
  <c r="AI553" i="3"/>
  <c r="AI1163" i="3"/>
  <c r="AI990" i="3"/>
  <c r="AI1307" i="3"/>
  <c r="AI287" i="3" l="1"/>
  <c r="AI327" i="3" s="1"/>
  <c r="AI367" i="3"/>
  <c r="AI320" i="3"/>
  <c r="AI322" i="3" s="1"/>
  <c r="AI556" i="3"/>
  <c r="AI560" i="3"/>
  <c r="AI641" i="3"/>
  <c r="AI647" i="3" s="1"/>
  <c r="AI1258" i="3"/>
  <c r="AI1005" i="3"/>
  <c r="AI1335" i="3"/>
  <c r="AI341" i="3" l="1"/>
  <c r="AI342" i="3" s="1"/>
  <c r="AI349" i="3" s="1"/>
  <c r="AI393" i="3"/>
  <c r="AI364" i="3"/>
  <c r="AI368" i="3"/>
  <c r="AI567" i="3"/>
  <c r="AI1048" i="3"/>
  <c r="AI1345" i="3"/>
  <c r="AI361" i="3" l="1"/>
  <c r="AI374" i="3" s="1"/>
  <c r="AI380" i="3" s="1"/>
  <c r="AI388" i="3"/>
  <c r="AI406" i="3"/>
  <c r="AI436" i="3" s="1"/>
  <c r="AI589" i="3"/>
  <c r="AI1075" i="3"/>
  <c r="AI1359" i="3"/>
  <c r="AI401" i="3" l="1"/>
  <c r="AI415" i="3" s="1"/>
  <c r="AI421" i="3" s="1"/>
  <c r="AI433" i="3" s="1"/>
  <c r="AI447" i="3" s="1"/>
  <c r="AI451" i="3"/>
  <c r="AI463" i="3" s="1"/>
  <c r="AI464" i="3" s="1"/>
  <c r="AI626" i="3"/>
  <c r="AI1485" i="3"/>
  <c r="AI1251" i="3"/>
  <c r="AI1320" i="3"/>
  <c r="AI466" i="3" l="1"/>
  <c r="AI474" i="3" s="1"/>
  <c r="AI481" i="3" s="1"/>
  <c r="AI675" i="3"/>
  <c r="AI1374" i="3"/>
  <c r="AI1520" i="3"/>
  <c r="AI1633" i="3"/>
  <c r="AI483" i="3" l="1"/>
  <c r="AI688" i="3"/>
  <c r="AI1533" i="3"/>
  <c r="AI486" i="3" l="1"/>
  <c r="AI1561" i="3"/>
  <c r="AI786" i="3"/>
  <c r="AI714" i="3"/>
  <c r="AI717" i="3" s="1"/>
  <c r="AI712" i="3"/>
  <c r="AI1574" i="3"/>
  <c r="AI1616" i="3"/>
  <c r="AI1624" i="3" s="1"/>
  <c r="AI1764" i="3"/>
  <c r="AI498" i="3" l="1"/>
  <c r="AI732" i="3"/>
  <c r="AI748" i="3"/>
  <c r="AI775" i="3"/>
  <c r="AI1686" i="3"/>
  <c r="AI509" i="3" l="1"/>
  <c r="AI746" i="3"/>
  <c r="AI796" i="3"/>
  <c r="AI841" i="3"/>
  <c r="AI1883" i="3"/>
  <c r="AI510" i="3" l="1"/>
  <c r="AI763" i="3"/>
  <c r="AI806" i="3"/>
  <c r="AI843" i="3"/>
  <c r="AI850" i="3" s="1"/>
  <c r="AI518" i="3" l="1"/>
  <c r="AI512" i="3"/>
  <c r="AI883" i="3"/>
  <c r="AI872" i="3"/>
  <c r="AI873" i="3" s="1"/>
  <c r="AI877" i="3" s="1"/>
  <c r="AI820" i="3"/>
  <c r="AI934" i="3"/>
  <c r="AI1985" i="3"/>
  <c r="AI1993" i="3"/>
  <c r="AI1994" i="3" s="1"/>
  <c r="AI519" i="3" l="1"/>
  <c r="AI890" i="3"/>
  <c r="AI988" i="3"/>
  <c r="AI1042" i="3" s="1"/>
  <c r="AI2006" i="3"/>
  <c r="AI2138" i="3"/>
  <c r="AI520" i="3" l="1"/>
  <c r="AI536" i="3"/>
  <c r="AI2157" i="3"/>
  <c r="AI596" i="3"/>
  <c r="AI894" i="3"/>
  <c r="AI1091" i="3"/>
  <c r="AI2147" i="3"/>
  <c r="AI2197" i="3"/>
  <c r="AI542" i="3" l="1"/>
  <c r="AI906" i="3"/>
  <c r="AI922" i="3"/>
  <c r="AI1099" i="3"/>
  <c r="AI2216" i="3"/>
  <c r="AI546" i="3" l="1"/>
  <c r="AI918" i="3"/>
  <c r="AI1162" i="3"/>
  <c r="AI930" i="3"/>
  <c r="AI1348" i="3"/>
  <c r="AI2243" i="3"/>
  <c r="AI548" i="3" l="1"/>
  <c r="AI573" i="3"/>
  <c r="AI628" i="3"/>
  <c r="AI1173" i="3"/>
  <c r="AI931" i="3"/>
  <c r="AI940" i="3" s="1"/>
  <c r="AI2262" i="3"/>
  <c r="AI2292" i="3"/>
  <c r="AI2342" i="3" s="1"/>
  <c r="AI584" i="3" l="1"/>
  <c r="AI591" i="3"/>
  <c r="AI638" i="3"/>
  <c r="AI1183" i="3"/>
  <c r="AI1329" i="3"/>
  <c r="AI1331" i="3" s="1"/>
  <c r="AI946" i="3"/>
  <c r="AI2520" i="3"/>
  <c r="AI2578" i="3"/>
  <c r="AI2608" i="3" s="1"/>
  <c r="AI588" i="3" l="1"/>
  <c r="AI613" i="3"/>
  <c r="AI656" i="3"/>
  <c r="AI645" i="3"/>
  <c r="AI1290" i="3"/>
  <c r="AI963" i="3"/>
  <c r="AI1417" i="3"/>
  <c r="AI598" i="3" l="1"/>
  <c r="AI666" i="3"/>
  <c r="AI669" i="3" s="1"/>
  <c r="AI723" i="3"/>
  <c r="AI724" i="3" s="1"/>
  <c r="AI978" i="3"/>
  <c r="AI2767" i="3"/>
  <c r="AI622" i="3" l="1"/>
  <c r="AI987" i="3"/>
  <c r="AI999" i="3"/>
  <c r="AI623" i="3" l="1"/>
  <c r="AI753" i="3"/>
  <c r="AI1001" i="3"/>
  <c r="AI1512" i="3"/>
  <c r="AI649" i="3" l="1"/>
  <c r="AI661" i="3" s="1"/>
  <c r="AI762" i="3"/>
  <c r="AI826" i="3"/>
  <c r="AI1002" i="3"/>
  <c r="AI1527" i="3"/>
  <c r="AI679" i="3" l="1"/>
  <c r="AI765" i="3"/>
  <c r="AI811" i="3"/>
  <c r="AI814" i="3" s="1"/>
  <c r="AI1008" i="3"/>
  <c r="AI1642" i="3"/>
  <c r="AI730" i="3" l="1"/>
  <c r="AI770" i="3"/>
  <c r="AI835" i="3"/>
  <c r="AI1009" i="3"/>
  <c r="AI1671" i="3"/>
  <c r="AI2965" i="3"/>
  <c r="AI733" i="3" l="1"/>
  <c r="AI800" i="3"/>
  <c r="AI781" i="3"/>
  <c r="AI1013" i="3"/>
  <c r="AI1675" i="3"/>
  <c r="AI3113" i="3"/>
  <c r="AI801" i="3" l="1"/>
  <c r="AI816" i="3"/>
  <c r="AI912" i="3"/>
  <c r="AI907" i="3"/>
  <c r="AI1709" i="3"/>
  <c r="AI1033" i="3"/>
  <c r="AI1800" i="3"/>
  <c r="AI828" i="3" l="1"/>
  <c r="AI830" i="3" s="1"/>
  <c r="AI832" i="3" s="1"/>
  <c r="AI1097" i="3"/>
  <c r="AI1117" i="3"/>
  <c r="AI1716" i="3"/>
  <c r="AI1751" i="3" s="1"/>
  <c r="AI1890" i="3"/>
  <c r="AI833" i="3" l="1"/>
  <c r="AI851" i="3"/>
  <c r="AI853" i="3" s="1"/>
  <c r="AI855" i="3" s="1"/>
  <c r="AI880" i="3" s="1"/>
  <c r="AI858" i="3"/>
  <c r="AI871" i="3" s="1"/>
  <c r="AI900" i="3" s="1"/>
  <c r="AI1113" i="3"/>
  <c r="AI1131" i="3"/>
  <c r="AI1892" i="3"/>
  <c r="AI3311" i="3"/>
  <c r="AI921" i="3" l="1"/>
  <c r="AI927" i="3" s="1"/>
  <c r="AI939" i="3"/>
  <c r="AI944" i="3" s="1"/>
  <c r="AI949" i="3" s="1"/>
  <c r="AI989" i="3"/>
  <c r="AI1143" i="3"/>
  <c r="AI1147" i="3"/>
  <c r="AI1973" i="3"/>
  <c r="AI2001" i="3" s="1"/>
  <c r="AI969" i="3" l="1"/>
  <c r="AI972" i="3" s="1"/>
  <c r="AI1010" i="3"/>
  <c r="AI1164" i="3"/>
  <c r="AI2075" i="3"/>
  <c r="AI995" i="3" l="1"/>
  <c r="AI2081" i="3"/>
  <c r="AI1167" i="3"/>
  <c r="AI2095" i="3"/>
  <c r="AI3536" i="3"/>
  <c r="AI1021" i="3" l="1"/>
  <c r="AI997" i="3"/>
  <c r="AI1024" i="3"/>
  <c r="AI1039" i="3" s="1"/>
  <c r="AI1028" i="3"/>
  <c r="AI1032" i="3" s="1"/>
  <c r="AI2121" i="3"/>
  <c r="AI2254" i="3"/>
  <c r="AI2255" i="3" s="1"/>
  <c r="AI2265" i="3" s="1"/>
  <c r="AI1217" i="3"/>
  <c r="AI2289" i="3"/>
  <c r="AI1047" i="3" l="1"/>
  <c r="AI2123" i="3"/>
  <c r="AI1221" i="3"/>
  <c r="AI1233" i="3"/>
  <c r="AI2336" i="3"/>
  <c r="AI3016" i="3"/>
  <c r="AI3046" i="3" s="1"/>
  <c r="AI3055" i="3" s="1"/>
  <c r="AI3057" i="3" s="1"/>
  <c r="AI3613" i="3"/>
  <c r="AI2126" i="3" l="1"/>
  <c r="AI1052" i="3"/>
  <c r="AI1094" i="3"/>
  <c r="AI1082" i="3"/>
  <c r="AI2353" i="3"/>
  <c r="AI1234" i="3"/>
  <c r="AI3081" i="3"/>
  <c r="AI3093" i="3" s="1"/>
  <c r="AI3094" i="3" s="1"/>
  <c r="AI3156" i="3" s="1"/>
  <c r="AI3167" i="3"/>
  <c r="AI3181" i="3"/>
  <c r="AI3685" i="3"/>
  <c r="AI1093" i="3" l="1"/>
  <c r="AI1072" i="3"/>
  <c r="AI1080" i="3" s="1"/>
  <c r="AI1110" i="3"/>
  <c r="AI1111" i="3" s="1"/>
  <c r="AI3248" i="3"/>
  <c r="AI3250" i="3" s="1"/>
  <c r="AI3263" i="3" s="1"/>
  <c r="AI1240" i="3"/>
  <c r="AI2440" i="3"/>
  <c r="AI3447" i="3"/>
  <c r="AI3722" i="3"/>
  <c r="AI1141" i="3" l="1"/>
  <c r="AI1146" i="3" s="1"/>
  <c r="AI1121" i="3"/>
  <c r="AI1187" i="3"/>
  <c r="AI3274" i="3"/>
  <c r="AI3281" i="3" s="1"/>
  <c r="AI3306" i="3" s="1"/>
  <c r="AI1242" i="3"/>
  <c r="AI2453" i="3"/>
  <c r="AI1260" i="3"/>
  <c r="AI3456" i="3"/>
  <c r="AI3842" i="3"/>
  <c r="AI1148" i="3" l="1"/>
  <c r="AI1126" i="3"/>
  <c r="AI2459" i="3"/>
  <c r="AI1225" i="3"/>
  <c r="AI2462" i="3"/>
  <c r="AI3331" i="3"/>
  <c r="AI3340" i="3" s="1"/>
  <c r="AI3353" i="3" s="1"/>
  <c r="AI1270" i="3"/>
  <c r="AI2486" i="3"/>
  <c r="AI2493" i="3" s="1"/>
  <c r="AI3463" i="3"/>
  <c r="AI1178" i="3" l="1"/>
  <c r="AI1182" i="3" s="1"/>
  <c r="AI1189" i="3" s="1"/>
  <c r="AI1160" i="3"/>
  <c r="AI1212" i="3"/>
  <c r="AI1235" i="3"/>
  <c r="AI1277" i="3"/>
  <c r="AI1322" i="3"/>
  <c r="AI2525" i="3"/>
  <c r="AI1326" i="3"/>
  <c r="AI3548" i="3"/>
  <c r="AI1194" i="3" l="1"/>
  <c r="AI1269" i="3"/>
  <c r="AI1324" i="3"/>
  <c r="AI1327" i="3"/>
  <c r="AI2558" i="3"/>
  <c r="AI3551" i="3"/>
  <c r="AI4305" i="3"/>
  <c r="AI1204" i="3" l="1"/>
  <c r="AI2560" i="3"/>
  <c r="AI2573" i="3"/>
  <c r="AI1341" i="3"/>
  <c r="AI3561" i="3"/>
  <c r="AI3578" i="3" s="1"/>
  <c r="AI3618" i="3" s="1"/>
  <c r="AI3651" i="3" s="1"/>
  <c r="AI3658" i="3" s="1"/>
  <c r="AI4522" i="3"/>
  <c r="B24" i="8"/>
  <c r="C24" i="8" s="1"/>
  <c r="AI1218" i="3" l="1"/>
  <c r="AI1236" i="3"/>
  <c r="AI1357" i="3"/>
  <c r="AI1431" i="3"/>
  <c r="AI2618" i="3"/>
  <c r="AI3726" i="3"/>
  <c r="AI3739" i="3" s="1"/>
  <c r="B19" i="8"/>
  <c r="B5" i="8"/>
  <c r="C5" i="8" s="1"/>
  <c r="B9" i="8"/>
  <c r="B12" i="8"/>
  <c r="B10" i="8"/>
  <c r="B8" i="8"/>
  <c r="B13" i="8"/>
  <c r="B11" i="8"/>
  <c r="B15" i="8"/>
  <c r="B14" i="8"/>
  <c r="B16" i="8"/>
  <c r="B17" i="8"/>
  <c r="B18" i="8"/>
  <c r="B23" i="8"/>
  <c r="B20" i="8"/>
  <c r="B22" i="8"/>
  <c r="B21" i="8"/>
  <c r="AI1223" i="3" l="1"/>
  <c r="AI1272" i="3"/>
  <c r="AI1310" i="3" s="1"/>
  <c r="C10" i="8"/>
  <c r="C18" i="8"/>
  <c r="C17" i="8"/>
  <c r="C12" i="8"/>
  <c r="C14" i="8"/>
  <c r="C8" i="8"/>
  <c r="C15" i="8"/>
  <c r="C19" i="8"/>
  <c r="C23" i="8"/>
  <c r="C9" i="8"/>
  <c r="C22" i="8"/>
  <c r="C11" i="8"/>
  <c r="C16" i="8"/>
  <c r="C21" i="8"/>
  <c r="C20" i="8"/>
  <c r="C13" i="8"/>
  <c r="AI2641" i="3"/>
  <c r="AI1439" i="3"/>
  <c r="AI3760" i="3"/>
  <c r="AI3837" i="3" s="1"/>
  <c r="AI1252" i="3" l="1"/>
  <c r="AI1299" i="3"/>
  <c r="AI1312" i="3" s="1"/>
  <c r="AI1339" i="3"/>
  <c r="AI1347" i="3"/>
  <c r="AI1441" i="3"/>
  <c r="AI2659" i="3"/>
  <c r="AI3839" i="3"/>
  <c r="AI3857" i="3" s="1"/>
  <c r="AI3903" i="3" s="1"/>
  <c r="AI1313" i="3" l="1"/>
  <c r="AI1368" i="3"/>
  <c r="AI2711" i="3"/>
  <c r="AI2715" i="3" s="1"/>
  <c r="AI2717" i="3" s="1"/>
  <c r="AI1487" i="3"/>
  <c r="AI3914" i="3"/>
  <c r="AI3921" i="3" s="1"/>
  <c r="AI3937" i="3" s="1"/>
  <c r="AI1323" i="3" l="1"/>
  <c r="AI1338" i="3" s="1"/>
  <c r="AI1385" i="3"/>
  <c r="AI1405" i="3" s="1"/>
  <c r="AI2734" i="3"/>
  <c r="AI2737" i="3" s="1"/>
  <c r="AI1425" i="3"/>
  <c r="AI1498" i="3"/>
  <c r="AI2876" i="3"/>
  <c r="AI3949" i="3"/>
  <c r="AI3975" i="3" s="1"/>
  <c r="AI3997" i="3" s="1"/>
  <c r="AI1352" i="3" l="1"/>
  <c r="AI1372" i="3" s="1"/>
  <c r="AI1421" i="3" s="1"/>
  <c r="AI1433" i="3"/>
  <c r="AI1436" i="3" s="1"/>
  <c r="AI1415" i="3"/>
  <c r="B26" i="8"/>
  <c r="C26" i="8" s="1"/>
  <c r="B25" i="8"/>
  <c r="C25" i="8" s="1"/>
  <c r="AI2899" i="3"/>
  <c r="AI1499" i="3"/>
  <c r="AI4007" i="3"/>
  <c r="AI1464" i="3" l="1"/>
  <c r="AI1481" i="3"/>
  <c r="AI1500" i="3"/>
  <c r="AI1488" i="3"/>
  <c r="AI1476" i="3"/>
  <c r="B27" i="8"/>
  <c r="C27" i="8" s="1"/>
  <c r="AI4028" i="3"/>
  <c r="AI1490" i="3"/>
  <c r="AI1528" i="3"/>
  <c r="AI2986" i="3"/>
  <c r="AI4056" i="3"/>
  <c r="AI1504" i="3" l="1"/>
  <c r="AI1506" i="3" s="1"/>
  <c r="AI1525" i="3" s="1"/>
  <c r="AI1540" i="3"/>
  <c r="AI1549" i="3"/>
  <c r="AI1562" i="3" s="1"/>
  <c r="AI4080" i="3"/>
  <c r="AI1573" i="3" l="1"/>
  <c r="AI1579" i="3" s="1"/>
  <c r="B28" i="8"/>
  <c r="C28" i="8" s="1"/>
  <c r="AI1542" i="3"/>
  <c r="AI1583" i="3"/>
  <c r="AI4093" i="3"/>
  <c r="AI1588" i="3" l="1"/>
  <c r="AI4094" i="3"/>
  <c r="AI1590" i="3" l="1"/>
  <c r="AI1594" i="3"/>
  <c r="AI1596" i="3"/>
  <c r="AI4106" i="3"/>
  <c r="AI1597" i="3" l="1"/>
  <c r="AI4121" i="3"/>
  <c r="AI1602" i="3" l="1"/>
  <c r="AI1605" i="3" s="1"/>
  <c r="AI1606" i="3" s="1"/>
  <c r="AI1611" i="3"/>
  <c r="AI4126" i="3"/>
  <c r="AI4165" i="3" l="1"/>
  <c r="AI1612" i="3"/>
  <c r="AI1613" i="3" l="1"/>
  <c r="AI1631" i="3" s="1"/>
  <c r="AI4182" i="3"/>
  <c r="AI4212" i="3" l="1"/>
  <c r="AI1632" i="3"/>
  <c r="AI1635" i="3" l="1"/>
  <c r="AI4238" i="3"/>
  <c r="AI1638" i="3" l="1"/>
  <c r="AI4243" i="3"/>
  <c r="AI1652" i="3"/>
  <c r="AI1656" i="3" l="1"/>
  <c r="AI1659" i="3"/>
  <c r="AI4250" i="3"/>
  <c r="AI1664" i="3" l="1"/>
  <c r="AI1665" i="3" s="1"/>
  <c r="AI1666" i="3" s="1"/>
  <c r="AI4315" i="3"/>
  <c r="AI1684" i="3"/>
  <c r="AI1667" i="3" l="1"/>
  <c r="AI1688" i="3"/>
  <c r="AI4326" i="3"/>
  <c r="AI4337" i="3" s="1"/>
  <c r="AI4341" i="3" s="1"/>
  <c r="AI1677" i="3" l="1"/>
  <c r="AI1694" i="3"/>
  <c r="AI1695" i="3" s="1"/>
  <c r="AI4352" i="3"/>
  <c r="AI1697" i="3"/>
  <c r="AI1683" i="3" l="1"/>
  <c r="AI1687" i="3"/>
  <c r="AI1681" i="3"/>
  <c r="AI1707" i="3"/>
  <c r="AI1708" i="3" s="1"/>
  <c r="AI4383" i="3"/>
  <c r="AI4395" i="3" l="1"/>
  <c r="AI1724" i="3"/>
  <c r="AI1712" i="3"/>
  <c r="AI1727" i="3" l="1"/>
  <c r="AI1725" i="3"/>
  <c r="AI1715" i="3"/>
  <c r="AI1760" i="3"/>
  <c r="AI1729" i="3"/>
  <c r="AI4421" i="3"/>
  <c r="AI4423" i="3" s="1"/>
  <c r="AI4321" i="3"/>
  <c r="AI4322" i="3" s="1"/>
  <c r="AI1732" i="3" l="1"/>
  <c r="AI1763" i="3"/>
  <c r="AI1761" i="3"/>
  <c r="AI1749" i="3"/>
  <c r="AI1756" i="3" s="1"/>
  <c r="AI1822" i="3" s="1"/>
  <c r="AI1823" i="3" s="1"/>
  <c r="AI1826" i="3" s="1"/>
  <c r="AI1836" i="3"/>
  <c r="AI4429" i="3"/>
  <c r="AI4346" i="3"/>
  <c r="AI4365" i="3" s="1"/>
  <c r="AI4367" i="3" s="1"/>
  <c r="AI1767" i="3" l="1"/>
  <c r="AI1769" i="3" s="1"/>
  <c r="AI1766" i="3"/>
  <c r="AI1842" i="3"/>
  <c r="AI1837" i="3"/>
  <c r="AI4434" i="3"/>
  <c r="AI4475" i="3" s="1"/>
  <c r="AI4384" i="3"/>
  <c r="AI4397" i="3"/>
  <c r="AI4398" i="3" s="1"/>
  <c r="AI1859" i="3" l="1"/>
  <c r="AI1884" i="3" s="1"/>
  <c r="AI1885" i="3" s="1"/>
  <c r="AI1798" i="3"/>
  <c r="AI1770" i="3"/>
  <c r="AI4417" i="3"/>
  <c r="AI2002" i="3"/>
  <c r="AI1960" i="3"/>
  <c r="AI4509" i="3"/>
  <c r="AI4424" i="3"/>
  <c r="AI1902" i="3" l="1"/>
  <c r="AI1903" i="3" s="1"/>
  <c r="AI1774" i="3"/>
  <c r="AI1931" i="3"/>
  <c r="AI4433" i="3"/>
  <c r="AI4480" i="3" s="1"/>
  <c r="AI4482" i="3" s="1"/>
  <c r="AI4483" i="3" s="1"/>
  <c r="AI4491" i="3" s="1"/>
  <c r="AI4493" i="3" s="1"/>
  <c r="AI4494" i="3" s="1"/>
  <c r="AI4506" i="3" s="1"/>
  <c r="AI1962" i="3"/>
  <c r="AI2016" i="3"/>
  <c r="AI2020" i="3" s="1"/>
  <c r="AI4555" i="3"/>
  <c r="AI4514" i="3"/>
  <c r="AI4532" i="3" s="1"/>
  <c r="AI4533" i="3" s="1"/>
  <c r="AI4541" i="3" s="1"/>
  <c r="AI4543" i="3" s="1"/>
  <c r="AI4544" i="3" s="1"/>
  <c r="AI2014" i="3" l="1"/>
  <c r="AI1781" i="3"/>
  <c r="AI1954" i="3"/>
  <c r="AI2045" i="3"/>
  <c r="AI2029" i="3"/>
  <c r="AI4598" i="3"/>
  <c r="AI4559" i="3"/>
  <c r="AI4562" i="3" s="1"/>
  <c r="AI4568" i="3" s="1"/>
  <c r="AI4575" i="3" s="1"/>
  <c r="AI4583" i="3" s="1"/>
  <c r="AI4588" i="3" s="1"/>
  <c r="AI4592" i="3" s="1"/>
  <c r="AI1810" i="3" l="1"/>
  <c r="AI1815" i="3"/>
  <c r="AI2064" i="3"/>
  <c r="AI2065" i="3" s="1"/>
  <c r="AI2069" i="3" s="1"/>
  <c r="AI2058" i="3"/>
  <c r="AI4606" i="3"/>
  <c r="AI4603" i="3"/>
  <c r="AI2113" i="3" l="1"/>
  <c r="AI2117" i="3" s="1"/>
  <c r="AI1853" i="3"/>
  <c r="AI1818" i="3"/>
  <c r="AI2152" i="3"/>
  <c r="AI2158" i="3" s="1"/>
  <c r="AI2163" i="3" s="1"/>
  <c r="AI2165" i="3" s="1"/>
  <c r="AI2193" i="3"/>
  <c r="AI2198" i="3" s="1"/>
  <c r="AI2208" i="3" s="1"/>
  <c r="AI2167" i="3"/>
  <c r="AI4655" i="3"/>
  <c r="AI4620" i="3"/>
  <c r="AI4623" i="3" s="1"/>
  <c r="AI4628" i="3" s="1"/>
  <c r="AI4637" i="3" s="1"/>
  <c r="AI4653" i="3" s="1"/>
  <c r="AI1857" i="3" l="1"/>
  <c r="AI2127" i="3"/>
  <c r="AI2128" i="3" s="1"/>
  <c r="AI2134" i="3" s="1"/>
  <c r="AI2137" i="3" s="1"/>
  <c r="AI2221" i="3"/>
  <c r="AI2226" i="3" s="1"/>
  <c r="AI2219" i="3"/>
  <c r="AI4715" i="3"/>
  <c r="AI4661" i="3"/>
  <c r="AI4664" i="3" s="1"/>
  <c r="AI4665" i="3" s="1"/>
  <c r="AI4675" i="3" s="1"/>
  <c r="AI4680" i="3" s="1"/>
  <c r="AI4682" i="3" s="1"/>
  <c r="AI4684" i="3" s="1"/>
  <c r="AI4696" i="3" s="1"/>
  <c r="AI4697" i="3" s="1"/>
  <c r="AI4700" i="3" s="1"/>
  <c r="AI1858" i="3" l="1"/>
  <c r="AI1887" i="3" s="1"/>
  <c r="AI2141" i="3"/>
  <c r="AI4723" i="3"/>
  <c r="AI2248" i="3"/>
  <c r="AI2266" i="3" s="1"/>
  <c r="AI2270" i="3" s="1"/>
  <c r="AI2247" i="3"/>
  <c r="AI4751" i="3"/>
  <c r="AI4727" i="3"/>
  <c r="AI4728" i="3" s="1"/>
  <c r="AI4732" i="3" s="1"/>
  <c r="AI4739" i="3" s="1"/>
  <c r="AI4742" i="3" s="1"/>
  <c r="AI1922" i="3" l="1"/>
  <c r="AI1921" i="3"/>
  <c r="AI1937" i="3" s="1"/>
  <c r="AI2278" i="3"/>
  <c r="AI2279" i="3" s="1"/>
  <c r="AI1925" i="3"/>
  <c r="AI2298" i="3"/>
  <c r="AI2312" i="3" s="1"/>
  <c r="AI2283" i="3"/>
  <c r="AI2285" i="3" s="1"/>
  <c r="AI4780" i="3"/>
  <c r="AI4757" i="3"/>
  <c r="AI4761" i="3" s="1"/>
  <c r="AI4762" i="3" s="1"/>
  <c r="AI4765" i="3" s="1"/>
  <c r="AI4771" i="3" s="1"/>
  <c r="AI1983" i="3" l="1"/>
  <c r="AI1984" i="3" s="1"/>
  <c r="AI1975" i="3"/>
  <c r="AI2322" i="3"/>
  <c r="AI2324" i="3" s="1"/>
  <c r="AI2370" i="3"/>
  <c r="AI2369" i="3"/>
  <c r="AI4784" i="3"/>
  <c r="AI4790" i="3" s="1"/>
  <c r="AI4792" i="3" s="1"/>
  <c r="AI2086" i="3" l="1"/>
  <c r="AI2088" i="3" s="1"/>
  <c r="AI1987" i="3"/>
  <c r="B4" i="8"/>
  <c r="C4" i="8" s="1"/>
  <c r="B3" i="8"/>
  <c r="C3" i="8" s="1"/>
  <c r="B7" i="8"/>
  <c r="C7" i="8" s="1"/>
  <c r="B29" i="8"/>
  <c r="C29" i="8" s="1"/>
  <c r="AI2122" i="3"/>
  <c r="AI2372" i="3"/>
  <c r="AI2387" i="3"/>
  <c r="AI2328" i="3"/>
  <c r="AI2333" i="3" s="1"/>
  <c r="AI2347" i="3" s="1"/>
  <c r="AI2352" i="3" s="1"/>
  <c r="AI2354" i="3" s="1"/>
  <c r="B31" i="8"/>
  <c r="B37" i="8"/>
  <c r="B32" i="8"/>
  <c r="B35" i="8"/>
  <c r="B36" i="8"/>
  <c r="B30" i="8"/>
  <c r="B34" i="8"/>
  <c r="B33" i="8"/>
  <c r="AI2438" i="3"/>
  <c r="AI2435" i="3"/>
  <c r="AI1990" i="3" l="1"/>
  <c r="AI2357" i="3"/>
  <c r="AI2140" i="3"/>
  <c r="AI2108" i="3"/>
  <c r="AI2092" i="3"/>
  <c r="AI2101" i="3" s="1"/>
  <c r="AI2106" i="3" s="1"/>
  <c r="B38" i="8"/>
  <c r="C38" i="8" s="1"/>
  <c r="AI2365" i="3"/>
  <c r="AI2444" i="3"/>
  <c r="AI2417" i="3"/>
  <c r="AI2418" i="3" s="1"/>
  <c r="C37" i="8"/>
  <c r="C34" i="8"/>
  <c r="C30" i="8"/>
  <c r="C31" i="8"/>
  <c r="C36" i="8"/>
  <c r="C35" i="8"/>
  <c r="C33" i="8"/>
  <c r="C32" i="8"/>
  <c r="AI2470" i="3"/>
  <c r="AI2475" i="3" s="1"/>
  <c r="AI2450" i="3"/>
  <c r="AI2008" i="3" l="1"/>
  <c r="AI2125" i="3"/>
  <c r="AI2172" i="3" s="1"/>
  <c r="AI2449" i="3"/>
  <c r="AI2185" i="3"/>
  <c r="AI2498" i="3"/>
  <c r="AI2481" i="3"/>
  <c r="AI2077" i="3" l="1"/>
  <c r="AI2277" i="3"/>
  <c r="AI2356" i="3" s="1"/>
  <c r="B39" i="8"/>
  <c r="C39" i="8" s="1"/>
  <c r="AI2227" i="3"/>
  <c r="AI2501" i="3"/>
  <c r="AI2509" i="3" s="1"/>
  <c r="AI2482" i="3"/>
  <c r="AI2572" i="3"/>
  <c r="AI2574" i="3" s="1"/>
  <c r="AI2593" i="3" s="1"/>
  <c r="AI2143" i="3" l="1"/>
  <c r="AI2146" i="3" s="1"/>
  <c r="AI2528" i="3"/>
  <c r="B40" i="8"/>
  <c r="C40" i="8" s="1"/>
  <c r="AI2559" i="3"/>
  <c r="AI2361" i="3"/>
  <c r="B41" i="8" s="1"/>
  <c r="C41" i="8" s="1"/>
  <c r="AI2605" i="3"/>
  <c r="AI2606" i="3" s="1"/>
  <c r="AI2613" i="3"/>
  <c r="AI2627" i="3" s="1"/>
  <c r="AI2628" i="3" s="1"/>
  <c r="AI2568" i="3"/>
  <c r="AI2630" i="3" s="1"/>
  <c r="AI2649" i="3"/>
  <c r="AI2280" i="3" l="1"/>
  <c r="AI2175" i="3"/>
  <c r="AI2363" i="3"/>
  <c r="B42" i="8"/>
  <c r="C42" i="8" s="1"/>
  <c r="AI2671" i="3"/>
  <c r="AI2676" i="3" s="1"/>
  <c r="AI2685" i="3" s="1"/>
  <c r="AI2689" i="3"/>
  <c r="AI2695" i="3" s="1"/>
  <c r="AI2847" i="3"/>
  <c r="AI2850" i="3" s="1"/>
  <c r="AI2846" i="3"/>
  <c r="AI2288" i="3" l="1"/>
  <c r="AI2325" i="3" s="1"/>
  <c r="AI2282" i="3"/>
  <c r="AI2314" i="3" s="1"/>
  <c r="AI2448" i="3"/>
  <c r="AI2442" i="3"/>
  <c r="AI2702" i="3"/>
  <c r="AI2794" i="3"/>
  <c r="AI2877" i="3"/>
  <c r="AI2892" i="3"/>
  <c r="AI2898" i="3" s="1"/>
  <c r="AI2878" i="3"/>
  <c r="AI2377" i="3" l="1"/>
  <c r="AI2371" i="3"/>
  <c r="AI2745" i="3"/>
  <c r="AI2748" i="3" s="1"/>
  <c r="B44" i="8"/>
  <c r="C44" i="8" s="1"/>
  <c r="AI2457" i="3"/>
  <c r="B43" i="8"/>
  <c r="C43" i="8" s="1"/>
  <c r="AI2909" i="3"/>
  <c r="AI2782" i="3"/>
  <c r="AI2787" i="3" s="1"/>
  <c r="AI2931" i="3"/>
  <c r="AI2800" i="3"/>
  <c r="AI2801" i="3" s="1"/>
  <c r="AI2806" i="3" s="1"/>
  <c r="AI2807" i="3" s="1"/>
  <c r="AI2814" i="3" s="1"/>
  <c r="AI2815" i="3" s="1"/>
  <c r="AI2831" i="3" s="1"/>
  <c r="AI3025" i="3"/>
  <c r="AI3015" i="3"/>
  <c r="AI2397" i="3" l="1"/>
  <c r="AI2956" i="3"/>
  <c r="AI2478" i="3"/>
  <c r="B45" i="8"/>
  <c r="C45" i="8" s="1"/>
  <c r="AI2985" i="3"/>
  <c r="AI3048" i="3"/>
  <c r="AI3049" i="3" s="1"/>
  <c r="AI3050" i="3" s="1"/>
  <c r="AI3054" i="3" s="1"/>
  <c r="AI3058" i="3" s="1"/>
  <c r="AI3126" i="3"/>
  <c r="AI3127" i="3" s="1"/>
  <c r="AI3111" i="3"/>
  <c r="AI2441" i="3" l="1"/>
  <c r="AI2517" i="3"/>
  <c r="AI2496" i="3"/>
  <c r="AI2562" i="3"/>
  <c r="AI3062" i="3"/>
  <c r="AI3065" i="3" s="1"/>
  <c r="AI3083" i="3" s="1"/>
  <c r="AI3088" i="3" s="1"/>
  <c r="AI3103" i="3" s="1"/>
  <c r="AI3105" i="3" s="1"/>
  <c r="AI3131" i="3"/>
  <c r="AI2991" i="3"/>
  <c r="AI2995" i="3" s="1"/>
  <c r="AI3200" i="3"/>
  <c r="AI3173" i="3"/>
  <c r="AI2461" i="3" l="1"/>
  <c r="AI2612" i="3"/>
  <c r="AI3208" i="3"/>
  <c r="AI3215" i="3" s="1"/>
  <c r="AI3231" i="3" s="1"/>
  <c r="AI3232" i="3" s="1"/>
  <c r="AI3241" i="3" s="1"/>
  <c r="AI3244" i="3" s="1"/>
  <c r="AI3252" i="3" s="1"/>
  <c r="AI3253" i="3" s="1"/>
  <c r="AI3260" i="3" s="1"/>
  <c r="AI3355" i="3"/>
  <c r="AI3369" i="3" s="1"/>
  <c r="AI3352" i="3"/>
  <c r="AI2607" i="3" l="1"/>
  <c r="AI2499" i="3"/>
  <c r="AI2600" i="3" s="1"/>
  <c r="AI2642" i="3"/>
  <c r="AI3377" i="3"/>
  <c r="AI3277" i="3"/>
  <c r="AI3278" i="3" s="1"/>
  <c r="AI3279" i="3" s="1"/>
  <c r="AI3287" i="3" s="1"/>
  <c r="AI3299" i="3" s="1"/>
  <c r="AI3301" i="3" s="1"/>
  <c r="AI3439" i="3"/>
  <c r="AI3440" i="3" s="1"/>
  <c r="AI3450" i="3" s="1"/>
  <c r="AI3458" i="3" s="1"/>
  <c r="AI3462" i="3" s="1"/>
  <c r="AI3389" i="3"/>
  <c r="AI2661" i="3" l="1"/>
  <c r="AI2646" i="3"/>
  <c r="AI2650" i="3"/>
  <c r="AI2657" i="3"/>
  <c r="AI2724" i="3"/>
  <c r="AI2741" i="3" s="1"/>
  <c r="AI3333" i="3"/>
  <c r="AI3410" i="3"/>
  <c r="AI3348" i="3"/>
  <c r="AI3483" i="3"/>
  <c r="AI3510" i="3" s="1"/>
  <c r="AI3517" i="3" s="1"/>
  <c r="AI3469" i="3"/>
  <c r="AI2687" i="3" l="1"/>
  <c r="AI2699" i="3" s="1"/>
  <c r="AI2758" i="3"/>
  <c r="AI2841" i="3"/>
  <c r="AI2900" i="3" s="1"/>
  <c r="AI3549" i="3"/>
  <c r="AI3547" i="3"/>
  <c r="AI2772" i="3" l="1"/>
  <c r="AI2916" i="3"/>
  <c r="AI2924" i="3" s="1"/>
  <c r="AI2925" i="3" s="1"/>
  <c r="AI3570" i="3"/>
  <c r="AI3575" i="3" s="1"/>
  <c r="AI3591" i="3" s="1"/>
  <c r="AI3596" i="3" s="1"/>
  <c r="AI3550" i="3"/>
  <c r="AI2777" i="3" l="1"/>
  <c r="AI2979" i="3"/>
  <c r="AI3609" i="3"/>
  <c r="AI3682" i="3"/>
  <c r="AI3694" i="3" s="1"/>
  <c r="AI3669" i="3"/>
  <c r="AI2781" i="3" l="1"/>
  <c r="AI2915" i="3"/>
  <c r="AI2940" i="3" s="1"/>
  <c r="AI2791" i="3"/>
  <c r="AI2974" i="3"/>
  <c r="AI3011" i="3" s="1"/>
  <c r="AI3028" i="3" s="1"/>
  <c r="AI3033" i="3" s="1"/>
  <c r="AI3035" i="3"/>
  <c r="AI3621" i="3"/>
  <c r="AI3630" i="3" s="1"/>
  <c r="AI3635" i="3" s="1"/>
  <c r="AI3648" i="3" s="1"/>
  <c r="AI3663" i="3" s="1"/>
  <c r="AI3707" i="3"/>
  <c r="AI3709" i="3" s="1"/>
  <c r="AI3756" i="3"/>
  <c r="AI3769" i="3" s="1"/>
  <c r="AI3779" i="3" s="1"/>
  <c r="AI3784" i="3" s="1"/>
  <c r="AI3787" i="3" s="1"/>
  <c r="AI3793" i="3" s="1"/>
  <c r="AI3798" i="3" s="1"/>
  <c r="AI3802" i="3" s="1"/>
  <c r="AI3745" i="3"/>
  <c r="AI2798" i="3" l="1"/>
  <c r="AI3146" i="3"/>
  <c r="AI3805" i="3"/>
  <c r="AI3806" i="3" s="1"/>
  <c r="AI3148" i="3"/>
  <c r="AI3157" i="3" s="1"/>
  <c r="AI3720" i="3"/>
  <c r="AI3724" i="3" s="1"/>
  <c r="AI3736" i="3" s="1"/>
  <c r="AI3810" i="3"/>
  <c r="AI3895" i="3"/>
  <c r="AI3896" i="3" s="1"/>
  <c r="AI3899" i="3" s="1"/>
  <c r="AI3905" i="3" s="1"/>
  <c r="AI3906" i="3" s="1"/>
  <c r="AI3883" i="3"/>
  <c r="AI3889" i="3" s="1"/>
  <c r="AI2855" i="3" l="1"/>
  <c r="AI3337" i="3"/>
  <c r="AI3307" i="3"/>
  <c r="AI3321" i="3" s="1"/>
  <c r="AI3373" i="3"/>
  <c r="AI3823" i="3"/>
  <c r="AI3831" i="3"/>
  <c r="AI3869" i="3"/>
  <c r="AI3876" i="3" s="1"/>
  <c r="AI3878" i="3" s="1"/>
  <c r="AI3922" i="3"/>
  <c r="AI3909" i="3"/>
  <c r="AI2861" i="3" l="1"/>
  <c r="AI3380" i="3"/>
  <c r="AI3927" i="3"/>
  <c r="AI3939" i="3" s="1"/>
  <c r="AI3959" i="3" s="1"/>
  <c r="AI3865" i="3"/>
  <c r="AI3974" i="3"/>
  <c r="AI3962" i="3"/>
  <c r="AI2866" i="3" l="1"/>
  <c r="AI4001" i="3"/>
  <c r="AI3427" i="3"/>
  <c r="AI3464" i="3"/>
  <c r="AI3477" i="3" s="1"/>
  <c r="AI4004" i="3"/>
  <c r="AI4030" i="3"/>
  <c r="AI4040" i="3" s="1"/>
  <c r="AI4041" i="3" s="1"/>
  <c r="AI4047" i="3" s="1"/>
  <c r="AI3558" i="3"/>
  <c r="AI4151" i="3"/>
  <c r="AI4158" i="3" s="1"/>
  <c r="AI4149" i="3"/>
  <c r="AI2889" i="3" l="1"/>
  <c r="AI2881" i="3"/>
  <c r="AI4057" i="3"/>
  <c r="AI4064" i="3" s="1"/>
  <c r="AI4066" i="3" s="1"/>
  <c r="AI4086" i="3" s="1"/>
  <c r="AI4092" i="3" s="1"/>
  <c r="AI4130" i="3" s="1"/>
  <c r="AI4138" i="3" s="1"/>
  <c r="AI3555" i="3"/>
  <c r="AI3535" i="3"/>
  <c r="AI4018" i="3"/>
  <c r="AI4166" i="3"/>
  <c r="AI4205" i="3"/>
  <c r="AI4209" i="3" s="1"/>
  <c r="AI4215" i="3" s="1"/>
  <c r="AI4204" i="3"/>
  <c r="AI2930" i="3" l="1"/>
  <c r="AI2905" i="3"/>
  <c r="AI3835" i="3"/>
  <c r="AI3859" i="3" s="1"/>
  <c r="AI3860" i="3" s="1"/>
  <c r="AI3538" i="3"/>
  <c r="AI4187" i="3"/>
  <c r="AI4197" i="3" s="1"/>
  <c r="AI4198" i="3" s="1"/>
  <c r="AI3820" i="3"/>
  <c r="AI4230" i="3"/>
  <c r="AI4264" i="3"/>
  <c r="AI4262" i="3"/>
  <c r="AI2960" i="3" l="1"/>
  <c r="AI3923" i="3"/>
  <c r="AI4239" i="3"/>
  <c r="AI4242" i="3" s="1"/>
  <c r="AI4248" i="3" s="1"/>
  <c r="AI4266" i="3"/>
  <c r="AI4268" i="3" s="1"/>
  <c r="AI4285" i="3"/>
  <c r="AI4286" i="3" s="1"/>
  <c r="AI4287" i="3" s="1"/>
  <c r="AI4281" i="3"/>
  <c r="AI2990" i="3" l="1"/>
  <c r="AI3060" i="3"/>
  <c r="AI3964" i="3"/>
  <c r="AI4299" i="3"/>
  <c r="AI4312" i="3" s="1"/>
  <c r="AI4369" i="3"/>
  <c r="AI4406" i="3" s="1"/>
  <c r="AI4411" i="3" s="1"/>
  <c r="AI4427" i="3" s="1"/>
  <c r="B70" i="8"/>
  <c r="B62" i="8"/>
  <c r="B74" i="8"/>
  <c r="B66" i="8"/>
  <c r="B65" i="8"/>
  <c r="B61" i="8"/>
  <c r="B71" i="8"/>
  <c r="B72" i="8"/>
  <c r="B63" i="8"/>
  <c r="B73" i="8"/>
  <c r="B69" i="8"/>
  <c r="B67" i="8"/>
  <c r="B64" i="8"/>
  <c r="B60" i="8"/>
  <c r="C60" i="8" s="1"/>
  <c r="B68" i="8"/>
  <c r="AI3037" i="3" l="1"/>
  <c r="AI3128" i="3"/>
  <c r="AI3973" i="3"/>
  <c r="AI4011" i="3"/>
  <c r="C68" i="8"/>
  <c r="C64" i="8"/>
  <c r="C61" i="8"/>
  <c r="C66" i="8"/>
  <c r="C67" i="8"/>
  <c r="C73" i="8"/>
  <c r="C63" i="8"/>
  <c r="C71" i="8"/>
  <c r="C62" i="8"/>
  <c r="C74" i="8"/>
  <c r="C69" i="8"/>
  <c r="C72" i="8"/>
  <c r="C65" i="8"/>
  <c r="C70" i="8"/>
  <c r="AI3108" i="3" l="1"/>
  <c r="AI3164" i="3"/>
  <c r="AI3169" i="3" s="1"/>
  <c r="AI3178" i="3" s="1"/>
  <c r="AI3330" i="3" s="1"/>
  <c r="AI3976" i="3"/>
  <c r="AI3994" i="3" s="1"/>
  <c r="AI4050" i="3" s="1"/>
  <c r="AI4181" i="3"/>
  <c r="AI4185" i="3" s="1"/>
  <c r="B75" i="8"/>
  <c r="C75" i="8" s="1"/>
  <c r="B76" i="8"/>
  <c r="C76" i="8" s="1"/>
  <c r="B77" i="8"/>
  <c r="C77" i="8" s="1"/>
  <c r="AI4222" i="3"/>
  <c r="AI4233" i="3" s="1"/>
  <c r="AI4265" i="3"/>
  <c r="AI3433" i="3" l="1"/>
  <c r="AI3616" i="3" s="1"/>
  <c r="AI3206" i="3"/>
  <c r="AI3266" i="3" s="1"/>
  <c r="AI3827" i="3"/>
  <c r="AI3864" i="3" s="1"/>
  <c r="AI4319" i="3"/>
  <c r="AI4373" i="3" s="1"/>
  <c r="B79" i="8"/>
  <c r="C79" i="8" s="1"/>
  <c r="B80" i="8"/>
  <c r="C80" i="8" s="1"/>
  <c r="B78" i="8"/>
  <c r="C78" i="8" s="1"/>
  <c r="AI4298" i="3"/>
  <c r="AI4549" i="3"/>
  <c r="AI4701" i="3" s="1"/>
  <c r="AI3335" i="3" l="1"/>
  <c r="AI4003" i="3"/>
  <c r="B81" i="8"/>
  <c r="C81" i="8" s="1"/>
  <c r="B82" i="8"/>
  <c r="C82" i="8" s="1"/>
  <c r="AI3339" i="3" l="1"/>
  <c r="AI4163" i="3"/>
  <c r="AI4722" i="3" s="1"/>
  <c r="B52" i="8"/>
  <c r="C52" i="8" s="1"/>
  <c r="B47" i="8"/>
  <c r="C47" i="8" s="1"/>
  <c r="B50" i="8"/>
  <c r="C50" i="8" s="1"/>
  <c r="B51" i="8"/>
  <c r="C51" i="8" s="1"/>
  <c r="B54" i="8"/>
  <c r="C54" i="8" s="1"/>
  <c r="B48" i="8"/>
  <c r="C48" i="8" s="1"/>
  <c r="B46" i="8"/>
  <c r="C46" i="8" s="1"/>
  <c r="B49" i="8"/>
  <c r="C49" i="8" s="1"/>
  <c r="B56" i="8"/>
  <c r="C56" i="8" s="1"/>
  <c r="B53" i="8"/>
  <c r="C53" i="8" s="1"/>
  <c r="B55" i="8"/>
  <c r="C55" i="8" s="1"/>
  <c r="B58" i="8"/>
  <c r="C58" i="8" s="1"/>
  <c r="B59" i="8"/>
  <c r="C59" i="8" s="1"/>
  <c r="B57" i="8"/>
  <c r="C57" i="8" s="1"/>
  <c r="AI3374" i="3" l="1"/>
  <c r="B83" i="8"/>
  <c r="C83" i="8" s="1"/>
  <c r="AI4724" i="3"/>
  <c r="B84" i="8" l="1"/>
  <c r="C84" i="8" s="1"/>
  <c r="AI3396" i="3"/>
  <c r="AI3397" i="3" l="1"/>
  <c r="B85" i="8"/>
  <c r="C85" i="8" s="1"/>
  <c r="AI3557" i="3" l="1"/>
  <c r="B86" i="8"/>
  <c r="C86" i="8" s="1"/>
  <c r="AI3600" i="3" l="1"/>
  <c r="B87" i="8"/>
  <c r="C87" i="8" s="1"/>
  <c r="AI3698" i="3" l="1"/>
  <c r="B88" i="8"/>
  <c r="C88" i="8" s="1"/>
  <c r="AI3719" i="3" l="1"/>
  <c r="B90" i="8"/>
  <c r="C90" i="8" s="1"/>
  <c r="B89" i="8"/>
  <c r="C89" i="8" s="1"/>
  <c r="AI3738" i="3" l="1"/>
  <c r="AI3803" i="3" l="1"/>
  <c r="AI3808" i="3" l="1"/>
  <c r="AI3866" i="3" l="1"/>
  <c r="AI4019" i="3" l="1"/>
  <c r="AI4023" i="3" s="1"/>
  <c r="AI4292" i="3" s="1"/>
  <c r="AI4363" i="3" s="1"/>
  <c r="B2536" i="8" s="1"/>
  <c r="C2536" i="8" s="1"/>
  <c r="D2536" i="8" s="1"/>
  <c r="B3886" i="8" l="1"/>
  <c r="C3886" i="8" s="1"/>
  <c r="D3886" i="8" s="1"/>
  <c r="B2602" i="8"/>
  <c r="C2602" i="8" s="1"/>
  <c r="D2602" i="8" s="1"/>
  <c r="B98" i="8"/>
  <c r="C98" i="8" s="1"/>
  <c r="D98" i="8" s="1"/>
  <c r="B91" i="8"/>
  <c r="C91" i="8" s="1"/>
  <c r="B243" i="8"/>
  <c r="C243" i="8" s="1"/>
  <c r="D243" i="8" s="1"/>
  <c r="B102" i="8"/>
  <c r="C102" i="8" s="1"/>
  <c r="D102" i="8" s="1"/>
  <c r="B2468" i="8"/>
  <c r="C2468" i="8" s="1"/>
  <c r="D2468" i="8" s="1"/>
  <c r="B2322" i="8"/>
  <c r="C2322" i="8" s="1"/>
  <c r="D2322" i="8" s="1"/>
  <c r="B1801" i="8"/>
  <c r="C1801" i="8" s="1"/>
  <c r="D1801" i="8" s="1"/>
  <c r="B2555" i="8"/>
  <c r="C2555" i="8" s="1"/>
  <c r="D2555" i="8" s="1"/>
  <c r="B96" i="8"/>
  <c r="C96" i="8" s="1"/>
  <c r="B106" i="8"/>
  <c r="C106" i="8" s="1"/>
  <c r="B1660" i="8"/>
  <c r="C1660" i="8" s="1"/>
  <c r="D1660" i="8" s="1"/>
  <c r="B1917" i="8"/>
  <c r="C1917" i="8" s="1"/>
  <c r="D1917" i="8" s="1"/>
  <c r="B101" i="8"/>
  <c r="C101" i="8" s="1"/>
  <c r="D101" i="8" s="1"/>
  <c r="B94" i="8"/>
  <c r="C94" i="8" s="1"/>
  <c r="B2026" i="8"/>
  <c r="C2026" i="8" s="1"/>
  <c r="D2026" i="8" s="1"/>
  <c r="B3374" i="8"/>
  <c r="C3374" i="8" s="1"/>
  <c r="D3374" i="8" s="1"/>
  <c r="B4219" i="8"/>
  <c r="C4219" i="8" s="1"/>
  <c r="D4219" i="8" s="1"/>
  <c r="B95" i="8"/>
  <c r="C95" i="8" s="1"/>
  <c r="B3604" i="8"/>
  <c r="C3604" i="8" s="1"/>
  <c r="D3604" i="8" s="1"/>
  <c r="B107" i="8"/>
  <c r="C107" i="8" s="1"/>
  <c r="D107" i="8" s="1"/>
  <c r="B103" i="8"/>
  <c r="C103" i="8" s="1"/>
  <c r="D103" i="8" s="1"/>
  <c r="B211" i="8"/>
  <c r="C211" i="8" s="1"/>
  <c r="B1847" i="8"/>
  <c r="C1847" i="8" s="1"/>
  <c r="D1847" i="8" s="1"/>
  <c r="B2577" i="8"/>
  <c r="C2577" i="8" s="1"/>
  <c r="D2577" i="8" s="1"/>
  <c r="B104" i="8"/>
  <c r="C104" i="8" s="1"/>
  <c r="D104" i="8" s="1"/>
  <c r="B161" i="8"/>
  <c r="C161" i="8" s="1"/>
  <c r="D161" i="8" s="1"/>
  <c r="B4919" i="8"/>
  <c r="C4919" i="8" s="1"/>
  <c r="D4919" i="8" s="1"/>
  <c r="B99" i="8"/>
  <c r="C99" i="8" s="1"/>
  <c r="D99" i="8" s="1"/>
  <c r="B221" i="8"/>
  <c r="C221" i="8" s="1"/>
  <c r="D221" i="8" s="1"/>
  <c r="B756" i="8"/>
  <c r="C756" i="8" s="1"/>
  <c r="D756" i="8" s="1"/>
  <c r="B4124" i="8"/>
  <c r="C4124" i="8" s="1"/>
  <c r="D4124" i="8" s="1"/>
  <c r="B162" i="8"/>
  <c r="C162" i="8" s="1"/>
  <c r="D162" i="8" s="1"/>
  <c r="B4346" i="8"/>
  <c r="C4346" i="8" s="1"/>
  <c r="D4346" i="8" s="1"/>
  <c r="B2823" i="8"/>
  <c r="C2823" i="8" s="1"/>
  <c r="D2823" i="8" s="1"/>
  <c r="B92" i="8"/>
  <c r="C92" i="8" s="1"/>
  <c r="B3479" i="8"/>
  <c r="C3479" i="8" s="1"/>
  <c r="D3479" i="8" s="1"/>
  <c r="B2098" i="8"/>
  <c r="C2098" i="8" s="1"/>
  <c r="D2098" i="8" s="1"/>
  <c r="B849" i="8"/>
  <c r="C849" i="8" s="1"/>
  <c r="D849" i="8" s="1"/>
  <c r="B4196" i="8"/>
  <c r="C4196" i="8" s="1"/>
  <c r="D4196" i="8" s="1"/>
  <c r="B2430" i="8"/>
  <c r="C2430" i="8" s="1"/>
  <c r="D2430" i="8" s="1"/>
  <c r="B604" i="8"/>
  <c r="C604" i="8" s="1"/>
  <c r="D604" i="8" s="1"/>
  <c r="B337" i="8"/>
  <c r="C337" i="8" s="1"/>
  <c r="D337" i="8" s="1"/>
  <c r="B2226" i="8"/>
  <c r="C2226" i="8" s="1"/>
  <c r="D2226" i="8" s="1"/>
  <c r="B3022" i="8"/>
  <c r="C3022" i="8" s="1"/>
  <c r="D3022" i="8" s="1"/>
  <c r="B3859" i="8"/>
  <c r="C3859" i="8" s="1"/>
  <c r="D3859" i="8" s="1"/>
  <c r="B2689" i="8"/>
  <c r="C2689" i="8" s="1"/>
  <c r="D2689" i="8" s="1"/>
  <c r="B93" i="8"/>
  <c r="C93" i="8" s="1"/>
  <c r="B2231" i="8"/>
  <c r="C2231" i="8" s="1"/>
  <c r="D2231" i="8" s="1"/>
  <c r="B2362" i="8"/>
  <c r="C2362" i="8" s="1"/>
  <c r="D2362" i="8" s="1"/>
  <c r="B105" i="8"/>
  <c r="C105" i="8" s="1"/>
  <c r="D105" i="8" s="1"/>
  <c r="B4352" i="8"/>
  <c r="C4352" i="8" s="1"/>
  <c r="D4352" i="8" s="1"/>
  <c r="B1236" i="8"/>
  <c r="C1236" i="8" s="1"/>
  <c r="D1236" i="8" s="1"/>
  <c r="B1529" i="8"/>
  <c r="C1529" i="8" s="1"/>
  <c r="D1529" i="8" s="1"/>
  <c r="B317" i="8"/>
  <c r="C317" i="8" s="1"/>
  <c r="D317" i="8" s="1"/>
  <c r="B3895" i="8"/>
  <c r="C3895" i="8" s="1"/>
  <c r="D3895" i="8" s="1"/>
  <c r="B97" i="8"/>
  <c r="C97" i="8" s="1"/>
  <c r="D97" i="8" s="1"/>
  <c r="B4801" i="8"/>
  <c r="C4801" i="8" s="1"/>
  <c r="D4801" i="8" s="1"/>
  <c r="B1328" i="8"/>
  <c r="C1328" i="8" s="1"/>
  <c r="D1328" i="8" s="1"/>
  <c r="B1440" i="8"/>
  <c r="C1440" i="8" s="1"/>
  <c r="D1440" i="8" s="1"/>
  <c r="B4323" i="8"/>
  <c r="C4323" i="8" s="1"/>
  <c r="D4323" i="8" s="1"/>
  <c r="B3956" i="8"/>
  <c r="C3956" i="8" s="1"/>
  <c r="D3956" i="8" s="1"/>
  <c r="B160" i="8"/>
  <c r="C160" i="8" s="1"/>
  <c r="D160" i="8" s="1"/>
  <c r="B2083" i="8"/>
  <c r="C2083" i="8" s="1"/>
  <c r="D2083" i="8" s="1"/>
  <c r="B4674" i="8"/>
  <c r="C4674" i="8" s="1"/>
  <c r="D4674" i="8" s="1"/>
  <c r="B2229" i="8"/>
  <c r="C2229" i="8" s="1"/>
  <c r="D2229" i="8" s="1"/>
  <c r="B1111" i="8"/>
  <c r="C1111" i="8" s="1"/>
  <c r="D1111" i="8" s="1"/>
  <c r="B4249" i="8"/>
  <c r="C4249" i="8" s="1"/>
  <c r="D4249" i="8" s="1"/>
  <c r="B288" i="8"/>
  <c r="C288" i="8" s="1"/>
  <c r="D288" i="8" s="1"/>
  <c r="B2075" i="8"/>
  <c r="C2075" i="8" s="1"/>
  <c r="D2075" i="8" s="1"/>
  <c r="B2660" i="8"/>
  <c r="C2660" i="8" s="1"/>
  <c r="D2660" i="8" s="1"/>
  <c r="B1026" i="8"/>
  <c r="C1026" i="8" s="1"/>
  <c r="D1026" i="8" s="1"/>
  <c r="B3763" i="8"/>
  <c r="C3763" i="8" s="1"/>
  <c r="D3763" i="8" s="1"/>
  <c r="B3880" i="8"/>
  <c r="C3880" i="8" s="1"/>
  <c r="D3880" i="8" s="1"/>
  <c r="B1125" i="8"/>
  <c r="C1125" i="8" s="1"/>
  <c r="D1125" i="8" s="1"/>
  <c r="B2223" i="8"/>
  <c r="C2223" i="8" s="1"/>
  <c r="D2223" i="8" s="1"/>
  <c r="B1202" i="8"/>
  <c r="C1202" i="8" s="1"/>
  <c r="D1202" i="8" s="1"/>
  <c r="B3397" i="8"/>
  <c r="C3397" i="8" s="1"/>
  <c r="D3397" i="8" s="1"/>
  <c r="B1295" i="8"/>
  <c r="C1295" i="8" s="1"/>
  <c r="D1295" i="8" s="1"/>
  <c r="B4402" i="8"/>
  <c r="C4402" i="8" s="1"/>
  <c r="D4402" i="8" s="1"/>
  <c r="B2110" i="8"/>
  <c r="C2110" i="8" s="1"/>
  <c r="D2110" i="8" s="1"/>
  <c r="B1170" i="8"/>
  <c r="C1170" i="8" s="1"/>
  <c r="D1170" i="8" s="1"/>
  <c r="B886" i="8"/>
  <c r="C886" i="8" s="1"/>
  <c r="D886" i="8" s="1"/>
  <c r="B4589" i="8"/>
  <c r="C4589" i="8" s="1"/>
  <c r="D4589" i="8" s="1"/>
  <c r="B571" i="8"/>
  <c r="C571" i="8" s="1"/>
  <c r="D571" i="8" s="1"/>
  <c r="B1128" i="8"/>
  <c r="C1128" i="8" s="1"/>
  <c r="D1128" i="8" s="1"/>
  <c r="B4204" i="8"/>
  <c r="C4204" i="8" s="1"/>
  <c r="D4204" i="8" s="1"/>
  <c r="B3938" i="8"/>
  <c r="C3938" i="8" s="1"/>
  <c r="D3938" i="8" s="1"/>
  <c r="B725" i="8"/>
  <c r="C725" i="8" s="1"/>
  <c r="D725" i="8" s="1"/>
  <c r="B3740" i="8"/>
  <c r="C3740" i="8" s="1"/>
  <c r="D3740" i="8" s="1"/>
  <c r="B696" i="8"/>
  <c r="C696" i="8" s="1"/>
  <c r="D696" i="8" s="1"/>
  <c r="B3625" i="8"/>
  <c r="C3625" i="8" s="1"/>
  <c r="D3625" i="8" s="1"/>
  <c r="B4685" i="8"/>
  <c r="C4685" i="8" s="1"/>
  <c r="D4685" i="8" s="1"/>
  <c r="B2520" i="8"/>
  <c r="C2520" i="8" s="1"/>
  <c r="D2520" i="8" s="1"/>
  <c r="B2398" i="8"/>
  <c r="C2398" i="8" s="1"/>
  <c r="D2398" i="8" s="1"/>
  <c r="B1146" i="8"/>
  <c r="C1146" i="8" s="1"/>
  <c r="D1146" i="8" s="1"/>
  <c r="B2066" i="8"/>
  <c r="C2066" i="8" s="1"/>
  <c r="D2066" i="8" s="1"/>
  <c r="B2419" i="8"/>
  <c r="C2419" i="8" s="1"/>
  <c r="D2419" i="8" s="1"/>
  <c r="B3289" i="8"/>
  <c r="C3289" i="8" s="1"/>
  <c r="D3289" i="8" s="1"/>
  <c r="B4393" i="8"/>
  <c r="C4393" i="8" s="1"/>
  <c r="D4393" i="8" s="1"/>
  <c r="B3646" i="8"/>
  <c r="C3646" i="8" s="1"/>
  <c r="D3646" i="8" s="1"/>
  <c r="B3869" i="8"/>
  <c r="C3869" i="8" s="1"/>
  <c r="D3869" i="8" s="1"/>
  <c r="B3933" i="8"/>
  <c r="C3933" i="8" s="1"/>
  <c r="D3933" i="8" s="1"/>
  <c r="B653" i="8"/>
  <c r="C653" i="8" s="1"/>
  <c r="D653" i="8" s="1"/>
  <c r="B2569" i="8"/>
  <c r="C2569" i="8" s="1"/>
  <c r="D2569" i="8" s="1"/>
  <c r="B4697" i="8"/>
  <c r="C4697" i="8" s="1"/>
  <c r="D4697" i="8" s="1"/>
  <c r="B2136" i="8"/>
  <c r="C2136" i="8" s="1"/>
  <c r="D2136" i="8" s="1"/>
  <c r="B4550" i="8"/>
  <c r="C4550" i="8" s="1"/>
  <c r="D4550" i="8" s="1"/>
  <c r="B1244" i="8"/>
  <c r="C1244" i="8" s="1"/>
  <c r="D1244" i="8" s="1"/>
  <c r="B4706" i="8"/>
  <c r="C4706" i="8" s="1"/>
  <c r="D4706" i="8" s="1"/>
  <c r="B4527" i="8"/>
  <c r="C4527" i="8" s="1"/>
  <c r="D4527" i="8" s="1"/>
  <c r="B4342" i="8"/>
  <c r="C4342" i="8" s="1"/>
  <c r="D4342" i="8" s="1"/>
  <c r="B4135" i="8"/>
  <c r="C4135" i="8" s="1"/>
  <c r="D4135" i="8" s="1"/>
  <c r="B4762" i="8"/>
  <c r="C4762" i="8" s="1"/>
  <c r="D4762" i="8" s="1"/>
  <c r="B2114" i="8"/>
  <c r="C2114" i="8" s="1"/>
  <c r="D2114" i="8" s="1"/>
  <c r="B3209" i="8"/>
  <c r="C3209" i="8" s="1"/>
  <c r="D3209" i="8" s="1"/>
  <c r="B1401" i="8"/>
  <c r="C1401" i="8" s="1"/>
  <c r="D1401" i="8" s="1"/>
  <c r="B3707" i="8"/>
  <c r="C3707" i="8" s="1"/>
  <c r="D3707" i="8" s="1"/>
  <c r="B283" i="8"/>
  <c r="C283" i="8" s="1"/>
  <c r="D283" i="8" s="1"/>
  <c r="B4842" i="8"/>
  <c r="C4842" i="8" s="1"/>
  <c r="D4842" i="8" s="1"/>
  <c r="B3217" i="8"/>
  <c r="C3217" i="8" s="1"/>
  <c r="D3217" i="8" s="1"/>
  <c r="B2186" i="8"/>
  <c r="C2186" i="8" s="1"/>
  <c r="D2186" i="8" s="1"/>
  <c r="B4561" i="8"/>
  <c r="C4561" i="8" s="1"/>
  <c r="D4561" i="8" s="1"/>
  <c r="B1044" i="8"/>
  <c r="C1044" i="8" s="1"/>
  <c r="D1044" i="8" s="1"/>
  <c r="B4322" i="8"/>
  <c r="C4322" i="8" s="1"/>
  <c r="D4322" i="8" s="1"/>
  <c r="B1611" i="8"/>
  <c r="C1611" i="8" s="1"/>
  <c r="D1611" i="8" s="1"/>
  <c r="B1600" i="8"/>
  <c r="C1600" i="8" s="1"/>
  <c r="D1600" i="8" s="1"/>
  <c r="B2767" i="8"/>
  <c r="C2767" i="8" s="1"/>
  <c r="D2767" i="8" s="1"/>
  <c r="B2652" i="8"/>
  <c r="C2652" i="8" s="1"/>
  <c r="D2652" i="8" s="1"/>
  <c r="B4265" i="8"/>
  <c r="C4265" i="8" s="1"/>
  <c r="D4265" i="8" s="1"/>
  <c r="B1748" i="8"/>
  <c r="C1748" i="8" s="1"/>
  <c r="D1748" i="8" s="1"/>
  <c r="B369" i="8"/>
  <c r="C369" i="8" s="1"/>
  <c r="D369" i="8" s="1"/>
  <c r="B2759" i="8"/>
  <c r="C2759" i="8" s="1"/>
  <c r="D2759" i="8" s="1"/>
  <c r="B3514" i="8"/>
  <c r="C3514" i="8" s="1"/>
  <c r="D3514" i="8" s="1"/>
  <c r="B1156" i="8"/>
  <c r="C1156" i="8" s="1"/>
  <c r="D1156" i="8" s="1"/>
  <c r="B119" i="8"/>
  <c r="C119" i="8" s="1"/>
  <c r="D119" i="8" s="1"/>
  <c r="B3493" i="8"/>
  <c r="C3493" i="8" s="1"/>
  <c r="D3493" i="8" s="1"/>
  <c r="B3231" i="8"/>
  <c r="C3231" i="8" s="1"/>
  <c r="D3231" i="8" s="1"/>
  <c r="B2839" i="8"/>
  <c r="C2839" i="8" s="1"/>
  <c r="D2839" i="8" s="1"/>
  <c r="B4314" i="8"/>
  <c r="C4314" i="8" s="1"/>
  <c r="D4314" i="8" s="1"/>
  <c r="B3221" i="8"/>
  <c r="C3221" i="8" s="1"/>
  <c r="D3221" i="8" s="1"/>
  <c r="B3013" i="8"/>
  <c r="C3013" i="8" s="1"/>
  <c r="D3013" i="8" s="1"/>
  <c r="B2277" i="8"/>
  <c r="C2277" i="8" s="1"/>
  <c r="D2277" i="8" s="1"/>
  <c r="B4149" i="8"/>
  <c r="C4149" i="8" s="1"/>
  <c r="D4149" i="8" s="1"/>
  <c r="B3328" i="8"/>
  <c r="C3328" i="8" s="1"/>
  <c r="D3328" i="8" s="1"/>
  <c r="B422" i="8"/>
  <c r="C422" i="8" s="1"/>
  <c r="D422" i="8" s="1"/>
  <c r="B2914" i="8"/>
  <c r="C2914" i="8" s="1"/>
  <c r="D2914" i="8" s="1"/>
  <c r="B1412" i="8"/>
  <c r="C1412" i="8" s="1"/>
  <c r="D1412" i="8" s="1"/>
  <c r="B3357" i="8"/>
  <c r="C3357" i="8" s="1"/>
  <c r="D3357" i="8" s="1"/>
  <c r="B1290" i="8"/>
  <c r="C1290" i="8" s="1"/>
  <c r="D1290" i="8" s="1"/>
  <c r="B2628" i="8"/>
  <c r="C2628" i="8" s="1"/>
  <c r="D2628" i="8" s="1"/>
  <c r="B2694" i="8"/>
  <c r="C2694" i="8" s="1"/>
  <c r="D2694" i="8" s="1"/>
  <c r="B891" i="8"/>
  <c r="C891" i="8" s="1"/>
  <c r="D891" i="8" s="1"/>
  <c r="B2516" i="8"/>
  <c r="C2516" i="8" s="1"/>
  <c r="D2516" i="8" s="1"/>
  <c r="B2706" i="8"/>
  <c r="C2706" i="8" s="1"/>
  <c r="D2706" i="8" s="1"/>
  <c r="B2454" i="8"/>
  <c r="C2454" i="8" s="1"/>
  <c r="D2454" i="8" s="1"/>
  <c r="B4067" i="8"/>
  <c r="C4067" i="8" s="1"/>
  <c r="D4067" i="8" s="1"/>
  <c r="B423" i="8"/>
  <c r="C423" i="8" s="1"/>
  <c r="D423" i="8" s="1"/>
  <c r="B1021" i="8"/>
  <c r="C1021" i="8" s="1"/>
  <c r="D1021" i="8" s="1"/>
  <c r="B3999" i="8"/>
  <c r="C3999" i="8" s="1"/>
  <c r="D3999" i="8" s="1"/>
  <c r="B3519" i="8"/>
  <c r="C3519" i="8" s="1"/>
  <c r="D3519" i="8" s="1"/>
  <c r="B3994" i="8"/>
  <c r="C3994" i="8" s="1"/>
  <c r="D3994" i="8" s="1"/>
  <c r="B3122" i="8"/>
  <c r="C3122" i="8" s="1"/>
  <c r="D3122" i="8" s="1"/>
  <c r="B3449" i="8"/>
  <c r="C3449" i="8" s="1"/>
  <c r="D3449" i="8" s="1"/>
  <c r="B4974" i="8"/>
  <c r="C4974" i="8" s="1"/>
  <c r="D4974" i="8" s="1"/>
  <c r="B2538" i="8"/>
  <c r="C2538" i="8" s="1"/>
  <c r="D2538" i="8" s="1"/>
  <c r="B442" i="8"/>
  <c r="C442" i="8" s="1"/>
  <c r="D442" i="8" s="1"/>
  <c r="B3669" i="8"/>
  <c r="C3669" i="8" s="1"/>
  <c r="D3669" i="8" s="1"/>
  <c r="B4023" i="8"/>
  <c r="C4023" i="8" s="1"/>
  <c r="D4023" i="8" s="1"/>
  <c r="B877" i="8"/>
  <c r="C877" i="8" s="1"/>
  <c r="D877" i="8" s="1"/>
  <c r="B3623" i="8"/>
  <c r="C3623" i="8" s="1"/>
  <c r="D3623" i="8" s="1"/>
  <c r="B2422" i="8"/>
  <c r="C2422" i="8" s="1"/>
  <c r="D2422" i="8" s="1"/>
  <c r="B300" i="8"/>
  <c r="C300" i="8" s="1"/>
  <c r="D300" i="8" s="1"/>
  <c r="B2024" i="8"/>
  <c r="C2024" i="8" s="1"/>
  <c r="D2024" i="8" s="1"/>
  <c r="B1405" i="8"/>
  <c r="C1405" i="8" s="1"/>
  <c r="D1405" i="8" s="1"/>
  <c r="B2433" i="8"/>
  <c r="C2433" i="8" s="1"/>
  <c r="D2433" i="8" s="1"/>
  <c r="B3448" i="8"/>
  <c r="C3448" i="8" s="1"/>
  <c r="D3448" i="8" s="1"/>
  <c r="B4739" i="8"/>
  <c r="C4739" i="8" s="1"/>
  <c r="D4739" i="8" s="1"/>
  <c r="B1218" i="8"/>
  <c r="C1218" i="8" s="1"/>
  <c r="D1218" i="8" s="1"/>
  <c r="B1383" i="8"/>
  <c r="C1383" i="8" s="1"/>
  <c r="D1383" i="8" s="1"/>
  <c r="B479" i="8"/>
  <c r="C479" i="8" s="1"/>
  <c r="D479" i="8" s="1"/>
  <c r="B4129" i="8"/>
  <c r="C4129" i="8" s="1"/>
  <c r="D4129" i="8" s="1"/>
  <c r="B642" i="8"/>
  <c r="C642" i="8" s="1"/>
  <c r="D642" i="8" s="1"/>
  <c r="B2992" i="8"/>
  <c r="C2992" i="8" s="1"/>
  <c r="D2992" i="8" s="1"/>
  <c r="B4950" i="8"/>
  <c r="C4950" i="8" s="1"/>
  <c r="D4950" i="8" s="1"/>
  <c r="B1830" i="8"/>
  <c r="C1830" i="8" s="1"/>
  <c r="D1830" i="8" s="1"/>
  <c r="B2699" i="8"/>
  <c r="C2699" i="8" s="1"/>
  <c r="D2699" i="8" s="1"/>
  <c r="B2055" i="8"/>
  <c r="C2055" i="8" s="1"/>
  <c r="D2055" i="8" s="1"/>
  <c r="B3647" i="8"/>
  <c r="C3647" i="8" s="1"/>
  <c r="D3647" i="8" s="1"/>
  <c r="B1485" i="8"/>
  <c r="C1485" i="8" s="1"/>
  <c r="D1485" i="8" s="1"/>
  <c r="B2259" i="8"/>
  <c r="C2259" i="8" s="1"/>
  <c r="D2259" i="8" s="1"/>
  <c r="B2093" i="8"/>
  <c r="C2093" i="8" s="1"/>
  <c r="D2093" i="8" s="1"/>
  <c r="B2458" i="8"/>
  <c r="C2458" i="8" s="1"/>
  <c r="D2458" i="8" s="1"/>
  <c r="B3719" i="8"/>
  <c r="C3719" i="8" s="1"/>
  <c r="D3719" i="8" s="1"/>
  <c r="B3721" i="8"/>
  <c r="C3721" i="8" s="1"/>
  <c r="D3721" i="8" s="1"/>
  <c r="B428" i="8"/>
  <c r="C428" i="8" s="1"/>
  <c r="D428" i="8" s="1"/>
  <c r="B4793" i="8"/>
  <c r="C4793" i="8" s="1"/>
  <c r="D4793" i="8" s="1"/>
  <c r="B2395" i="8"/>
  <c r="C2395" i="8" s="1"/>
  <c r="D2395" i="8" s="1"/>
  <c r="B1593" i="8"/>
  <c r="C1593" i="8" s="1"/>
  <c r="D1593" i="8" s="1"/>
  <c r="B2386" i="8"/>
  <c r="C2386" i="8" s="1"/>
  <c r="D2386" i="8" s="1"/>
  <c r="B1849" i="8"/>
  <c r="C1849" i="8" s="1"/>
  <c r="D1849" i="8" s="1"/>
  <c r="B1508" i="8"/>
  <c r="C1508" i="8" s="1"/>
  <c r="D1508" i="8" s="1"/>
  <c r="B2924" i="8"/>
  <c r="C2924" i="8" s="1"/>
  <c r="D2924" i="8" s="1"/>
  <c r="B4709" i="8"/>
  <c r="C4709" i="8" s="1"/>
  <c r="D4709" i="8" s="1"/>
  <c r="B3785" i="8"/>
  <c r="C3785" i="8" s="1"/>
  <c r="D3785" i="8" s="1"/>
  <c r="B1851" i="8"/>
  <c r="C1851" i="8" s="1"/>
  <c r="D1851" i="8" s="1"/>
  <c r="B1117" i="8"/>
  <c r="C1117" i="8" s="1"/>
  <c r="D1117" i="8" s="1"/>
  <c r="B2849" i="8"/>
  <c r="C2849" i="8" s="1"/>
  <c r="D2849" i="8" s="1"/>
  <c r="B2025" i="8"/>
  <c r="C2025" i="8" s="1"/>
  <c r="D2025" i="8" s="1"/>
  <c r="B4160" i="8"/>
  <c r="C4160" i="8" s="1"/>
  <c r="D4160" i="8" s="1"/>
  <c r="B3742" i="8"/>
  <c r="C3742" i="8" s="1"/>
  <c r="D3742" i="8" s="1"/>
  <c r="B4035" i="8"/>
  <c r="C4035" i="8" s="1"/>
  <c r="D4035" i="8" s="1"/>
  <c r="B2688" i="8"/>
  <c r="C2688" i="8" s="1"/>
  <c r="D2688" i="8" s="1"/>
  <c r="B2854" i="8"/>
  <c r="C2854" i="8" s="1"/>
  <c r="D2854" i="8" s="1"/>
  <c r="B4596" i="8"/>
  <c r="C4596" i="8" s="1"/>
  <c r="D4596" i="8" s="1"/>
  <c r="B2752" i="8"/>
  <c r="C2752" i="8" s="1"/>
  <c r="D2752" i="8" s="1"/>
  <c r="B2523" i="8"/>
  <c r="C2523" i="8" s="1"/>
  <c r="D2523" i="8" s="1"/>
  <c r="B4206" i="8"/>
  <c r="C4206" i="8" s="1"/>
  <c r="D4206" i="8" s="1"/>
  <c r="B3711" i="8"/>
  <c r="C3711" i="8" s="1"/>
  <c r="D3711" i="8" s="1"/>
  <c r="B1067" i="8"/>
  <c r="C1067" i="8" s="1"/>
  <c r="D1067" i="8" s="1"/>
  <c r="B3435" i="8"/>
  <c r="C3435" i="8" s="1"/>
  <c r="D3435" i="8" s="1"/>
  <c r="B4906" i="8"/>
  <c r="C4906" i="8" s="1"/>
  <c r="D4906" i="8" s="1"/>
  <c r="B3254" i="8"/>
  <c r="C3254" i="8" s="1"/>
  <c r="D3254" i="8" s="1"/>
  <c r="B4930" i="8"/>
  <c r="C4930" i="8" s="1"/>
  <c r="D4930" i="8" s="1"/>
  <c r="B1562" i="8"/>
  <c r="C1562" i="8" s="1"/>
  <c r="D1562" i="8" s="1"/>
  <c r="B4536" i="8"/>
  <c r="C4536" i="8" s="1"/>
  <c r="D4536" i="8" s="1"/>
  <c r="B3487" i="8"/>
  <c r="C3487" i="8" s="1"/>
  <c r="D3487" i="8" s="1"/>
  <c r="B1908" i="8"/>
  <c r="C1908" i="8" s="1"/>
  <c r="D1908" i="8" s="1"/>
  <c r="B4664" i="8"/>
  <c r="C4664" i="8" s="1"/>
  <c r="D4664" i="8" s="1"/>
  <c r="B4253" i="8"/>
  <c r="C4253" i="8" s="1"/>
  <c r="D4253" i="8" s="1"/>
  <c r="B4701" i="8"/>
  <c r="C4701" i="8" s="1"/>
  <c r="D4701" i="8" s="1"/>
  <c r="B3747" i="8"/>
  <c r="C3747" i="8" s="1"/>
  <c r="D3747" i="8" s="1"/>
  <c r="B1361" i="8"/>
  <c r="C1361" i="8" s="1"/>
  <c r="D1361" i="8" s="1"/>
  <c r="B2463" i="8"/>
  <c r="C2463" i="8" s="1"/>
  <c r="D2463" i="8" s="1"/>
  <c r="B1349" i="8"/>
  <c r="C1349" i="8" s="1"/>
  <c r="D1349" i="8" s="1"/>
  <c r="B1667" i="8"/>
  <c r="C1667" i="8" s="1"/>
  <c r="D1667" i="8" s="1"/>
  <c r="B1087" i="8"/>
  <c r="C1087" i="8" s="1"/>
  <c r="D1087" i="8" s="1"/>
  <c r="B1150" i="8"/>
  <c r="C1150" i="8" s="1"/>
  <c r="D1150" i="8" s="1"/>
  <c r="B1135" i="8"/>
  <c r="C1135" i="8" s="1"/>
  <c r="D1135" i="8" s="1"/>
  <c r="B214" i="8"/>
  <c r="C214" i="8" s="1"/>
  <c r="D214" i="8" s="1"/>
  <c r="B3873" i="8"/>
  <c r="C3873" i="8" s="1"/>
  <c r="D3873" i="8" s="1"/>
  <c r="B3353" i="8"/>
  <c r="C3353" i="8" s="1"/>
  <c r="D3353" i="8" s="1"/>
  <c r="B2431" i="8"/>
  <c r="C2431" i="8" s="1"/>
  <c r="D2431" i="8" s="1"/>
  <c r="B4912" i="8"/>
  <c r="C4912" i="8" s="1"/>
  <c r="D4912" i="8" s="1"/>
  <c r="B2248" i="8"/>
  <c r="C2248" i="8" s="1"/>
  <c r="D2248" i="8" s="1"/>
  <c r="B4458" i="8"/>
  <c r="C4458" i="8" s="1"/>
  <c r="D4458" i="8" s="1"/>
  <c r="B3573" i="8"/>
  <c r="C3573" i="8" s="1"/>
  <c r="D3573" i="8" s="1"/>
  <c r="B2354" i="8"/>
  <c r="C2354" i="8" s="1"/>
  <c r="D2354" i="8" s="1"/>
  <c r="B2285" i="8"/>
  <c r="C2285" i="8" s="1"/>
  <c r="D2285" i="8" s="1"/>
  <c r="B1618" i="8"/>
  <c r="C1618" i="8" s="1"/>
  <c r="D1618" i="8" s="1"/>
  <c r="B1446" i="8"/>
  <c r="C1446" i="8" s="1"/>
  <c r="D1446" i="8" s="1"/>
  <c r="B2847" i="8"/>
  <c r="C2847" i="8" s="1"/>
  <c r="D2847" i="8" s="1"/>
  <c r="B4073" i="8"/>
  <c r="C4073" i="8" s="1"/>
  <c r="D4073" i="8" s="1"/>
  <c r="B4350" i="8"/>
  <c r="C4350" i="8" s="1"/>
  <c r="D4350" i="8" s="1"/>
  <c r="B4604" i="8"/>
  <c r="C4604" i="8" s="1"/>
  <c r="D4604" i="8" s="1"/>
  <c r="B2761" i="8"/>
  <c r="C2761" i="8" s="1"/>
  <c r="D2761" i="8" s="1"/>
  <c r="B2571" i="8"/>
  <c r="C2571" i="8" s="1"/>
  <c r="D2571" i="8" s="1"/>
  <c r="B1121" i="8"/>
  <c r="C1121" i="8" s="1"/>
  <c r="D1121" i="8" s="1"/>
  <c r="B3618" i="8"/>
  <c r="C3618" i="8" s="1"/>
  <c r="D3618" i="8" s="1"/>
  <c r="B1042" i="8"/>
  <c r="C1042" i="8" s="1"/>
  <c r="D1042" i="8" s="1"/>
  <c r="B2866" i="8"/>
  <c r="C2866" i="8" s="1"/>
  <c r="D2866" i="8" s="1"/>
  <c r="B1969" i="8"/>
  <c r="C1969" i="8" s="1"/>
  <c r="D1969" i="8" s="1"/>
  <c r="B2730" i="8"/>
  <c r="C2730" i="8" s="1"/>
  <c r="D2730" i="8" s="1"/>
  <c r="B1961" i="8"/>
  <c r="C1961" i="8" s="1"/>
  <c r="D1961" i="8" s="1"/>
  <c r="B1688" i="8"/>
  <c r="C1688" i="8" s="1"/>
  <c r="D1688" i="8" s="1"/>
  <c r="B1685" i="8"/>
  <c r="C1685" i="8" s="1"/>
  <c r="D1685" i="8" s="1"/>
  <c r="B351" i="8"/>
  <c r="C351" i="8" s="1"/>
  <c r="D351" i="8" s="1"/>
  <c r="B1678" i="8"/>
  <c r="C1678" i="8" s="1"/>
  <c r="D1678" i="8" s="1"/>
  <c r="B1184" i="8"/>
  <c r="C1184" i="8" s="1"/>
  <c r="D1184" i="8" s="1"/>
  <c r="B865" i="8"/>
  <c r="C865" i="8" s="1"/>
  <c r="D865" i="8" s="1"/>
  <c r="B167" i="8"/>
  <c r="C167" i="8" s="1"/>
  <c r="D167" i="8" s="1"/>
  <c r="B4116" i="8"/>
  <c r="C4116" i="8" s="1"/>
  <c r="D4116" i="8" s="1"/>
  <c r="B1872" i="8"/>
  <c r="C1872" i="8" s="1"/>
  <c r="D1872" i="8" s="1"/>
  <c r="B1791" i="8"/>
  <c r="C1791" i="8" s="1"/>
  <c r="D1791" i="8" s="1"/>
  <c r="B4002" i="8"/>
  <c r="C4002" i="8" s="1"/>
  <c r="D4002" i="8" s="1"/>
  <c r="B189" i="8"/>
  <c r="C189" i="8" s="1"/>
  <c r="D189" i="8" s="1"/>
  <c r="B3318" i="8"/>
  <c r="C3318" i="8" s="1"/>
  <c r="D3318" i="8" s="1"/>
  <c r="B3190" i="8"/>
  <c r="C3190" i="8" s="1"/>
  <c r="D3190" i="8" s="1"/>
  <c r="B3805" i="8"/>
  <c r="C3805" i="8" s="1"/>
  <c r="D3805" i="8" s="1"/>
  <c r="B1846" i="8"/>
  <c r="C1846" i="8" s="1"/>
  <c r="D1846" i="8" s="1"/>
  <c r="B3734" i="8"/>
  <c r="C3734" i="8" s="1"/>
  <c r="D3734" i="8" s="1"/>
  <c r="B2609" i="8"/>
  <c r="C2609" i="8" s="1"/>
  <c r="D2609" i="8" s="1"/>
  <c r="B2844" i="8"/>
  <c r="C2844" i="8" s="1"/>
  <c r="D2844" i="8" s="1"/>
  <c r="B3020" i="8"/>
  <c r="C3020" i="8" s="1"/>
  <c r="D3020" i="8" s="1"/>
  <c r="B3523" i="8"/>
  <c r="C3523" i="8" s="1"/>
  <c r="D3523" i="8" s="1"/>
  <c r="B1910" i="8"/>
  <c r="C1910" i="8" s="1"/>
  <c r="D1910" i="8" s="1"/>
  <c r="B3943" i="8"/>
  <c r="C3943" i="8" s="1"/>
  <c r="D3943" i="8" s="1"/>
  <c r="B4880" i="8"/>
  <c r="C4880" i="8" s="1"/>
  <c r="D4880" i="8" s="1"/>
  <c r="B909" i="8"/>
  <c r="C909" i="8" s="1"/>
  <c r="D909" i="8" s="1"/>
  <c r="B2486" i="8"/>
  <c r="C2486" i="8" s="1"/>
  <c r="D2486" i="8" s="1"/>
  <c r="B4722" i="8"/>
  <c r="C4722" i="8" s="1"/>
  <c r="D4722" i="8" s="1"/>
  <c r="B2378" i="8"/>
  <c r="C2378" i="8" s="1"/>
  <c r="D2378" i="8" s="1"/>
  <c r="B971" i="8"/>
  <c r="C971" i="8" s="1"/>
  <c r="D971" i="8" s="1"/>
  <c r="B4329" i="8"/>
  <c r="C4329" i="8" s="1"/>
  <c r="D4329" i="8" s="1"/>
  <c r="B347" i="8"/>
  <c r="C347" i="8" s="1"/>
  <c r="D347" i="8" s="1"/>
  <c r="B1464" i="8"/>
  <c r="C1464" i="8" s="1"/>
  <c r="D1464" i="8" s="1"/>
  <c r="B2238" i="8"/>
  <c r="C2238" i="8" s="1"/>
  <c r="D2238" i="8" s="1"/>
  <c r="B284" i="8"/>
  <c r="C284" i="8" s="1"/>
  <c r="D284" i="8" s="1"/>
  <c r="B2939" i="8"/>
  <c r="C2939" i="8" s="1"/>
  <c r="D2939" i="8" s="1"/>
  <c r="B4630" i="8"/>
  <c r="C4630" i="8" s="1"/>
  <c r="D4630" i="8" s="1"/>
  <c r="B2128" i="8"/>
  <c r="C2128" i="8" s="1"/>
  <c r="D2128" i="8" s="1"/>
  <c r="B4670" i="8"/>
  <c r="C4670" i="8" s="1"/>
  <c r="D4670" i="8" s="1"/>
  <c r="B1161" i="8"/>
  <c r="C1161" i="8" s="1"/>
  <c r="D1161" i="8" s="1"/>
  <c r="B3281" i="8"/>
  <c r="C3281" i="8" s="1"/>
  <c r="D3281" i="8" s="1"/>
  <c r="B3185" i="8"/>
  <c r="C3185" i="8" s="1"/>
  <c r="D3185" i="8" s="1"/>
  <c r="B2170" i="8"/>
  <c r="C2170" i="8" s="1"/>
  <c r="D2170" i="8" s="1"/>
  <c r="B4898" i="8"/>
  <c r="C4898" i="8" s="1"/>
  <c r="D4898" i="8" s="1"/>
  <c r="B2107" i="8"/>
  <c r="C2107" i="8" s="1"/>
  <c r="D2107" i="8" s="1"/>
  <c r="B1982" i="8"/>
  <c r="C1982" i="8" s="1"/>
  <c r="D1982" i="8" s="1"/>
  <c r="B2815" i="8"/>
  <c r="C2815" i="8" s="1"/>
  <c r="D2815" i="8" s="1"/>
  <c r="B4017" i="8"/>
  <c r="C4017" i="8" s="1"/>
  <c r="D4017" i="8" s="1"/>
  <c r="B4894" i="8"/>
  <c r="C4894" i="8" s="1"/>
  <c r="D4894" i="8" s="1"/>
  <c r="B2585" i="8"/>
  <c r="C2585" i="8" s="1"/>
  <c r="D2585" i="8" s="1"/>
  <c r="B4619" i="8"/>
  <c r="C4619" i="8" s="1"/>
  <c r="D4619" i="8" s="1"/>
  <c r="B3274" i="8"/>
  <c r="C3274" i="8" s="1"/>
  <c r="D3274" i="8" s="1"/>
  <c r="B2807" i="8"/>
  <c r="C2807" i="8" s="1"/>
  <c r="D2807" i="8" s="1"/>
  <c r="B1659" i="8"/>
  <c r="C1659" i="8" s="1"/>
  <c r="D1659" i="8" s="1"/>
  <c r="B2531" i="8"/>
  <c r="C2531" i="8" s="1"/>
  <c r="D2531" i="8" s="1"/>
  <c r="B2894" i="8"/>
  <c r="C2894" i="8" s="1"/>
  <c r="D2894" i="8" s="1"/>
  <c r="B2459" i="8"/>
  <c r="C2459" i="8" s="1"/>
  <c r="D2459" i="8" s="1"/>
  <c r="B226" i="8"/>
  <c r="C226" i="8" s="1"/>
  <c r="D226" i="8" s="1"/>
  <c r="B1296" i="8"/>
  <c r="C1296" i="8" s="1"/>
  <c r="D1296" i="8" s="1"/>
  <c r="B4476" i="8"/>
  <c r="C4476" i="8" s="1"/>
  <c r="D4476" i="8" s="1"/>
  <c r="B2966" i="8"/>
  <c r="C2966" i="8" s="1"/>
  <c r="D2966" i="8" s="1"/>
  <c r="B2838" i="8"/>
  <c r="C2838" i="8" s="1"/>
  <c r="D2838" i="8" s="1"/>
  <c r="B2457" i="8"/>
  <c r="C2457" i="8" s="1"/>
  <c r="D2457" i="8" s="1"/>
  <c r="B2403" i="8"/>
  <c r="C2403" i="8" s="1"/>
  <c r="D2403" i="8" s="1"/>
  <c r="B4277" i="8"/>
  <c r="C4277" i="8" s="1"/>
  <c r="D4277" i="8" s="1"/>
  <c r="B4973" i="8"/>
  <c r="C4973" i="8" s="1"/>
  <c r="D4973" i="8" s="1"/>
  <c r="B2589" i="8"/>
  <c r="C2589" i="8" s="1"/>
  <c r="D2589" i="8" s="1"/>
  <c r="B2056" i="8"/>
  <c r="C2056" i="8" s="1"/>
  <c r="D2056" i="8" s="1"/>
  <c r="B2213" i="8"/>
  <c r="C2213" i="8" s="1"/>
  <c r="D2213" i="8" s="1"/>
  <c r="B213" i="8"/>
  <c r="C213" i="8" s="1"/>
  <c r="D213" i="8" s="1"/>
  <c r="B3660" i="8"/>
  <c r="C3660" i="8" s="1"/>
  <c r="D3660" i="8" s="1"/>
  <c r="B311" i="8"/>
  <c r="C311" i="8" s="1"/>
  <c r="D311" i="8" s="1"/>
  <c r="B970" i="8"/>
  <c r="C970" i="8" s="1"/>
  <c r="D970" i="8" s="1"/>
  <c r="B3751" i="8"/>
  <c r="C3751" i="8" s="1"/>
  <c r="D3751" i="8" s="1"/>
  <c r="B4548" i="8"/>
  <c r="C4548" i="8" s="1"/>
  <c r="D4548" i="8" s="1"/>
  <c r="B2600" i="8"/>
  <c r="C2600" i="8" s="1"/>
  <c r="D2600" i="8" s="1"/>
  <c r="B4681" i="8"/>
  <c r="C4681" i="8" s="1"/>
  <c r="D4681" i="8" s="1"/>
  <c r="B4758" i="8"/>
  <c r="C4758" i="8" s="1"/>
  <c r="D4758" i="8" s="1"/>
  <c r="B3807" i="8"/>
  <c r="C3807" i="8" s="1"/>
  <c r="D3807" i="8" s="1"/>
  <c r="B4460" i="8"/>
  <c r="C4460" i="8" s="1"/>
  <c r="D4460" i="8" s="1"/>
  <c r="B3082" i="8"/>
  <c r="C3082" i="8" s="1"/>
  <c r="D3082" i="8" s="1"/>
  <c r="B2391" i="8"/>
  <c r="C2391" i="8" s="1"/>
  <c r="D2391" i="8" s="1"/>
  <c r="B4426" i="8"/>
  <c r="C4426" i="8" s="1"/>
  <c r="D4426" i="8" s="1"/>
  <c r="B1820" i="8"/>
  <c r="C1820" i="8" s="1"/>
  <c r="D1820" i="8" s="1"/>
  <c r="B4181" i="8"/>
  <c r="C4181" i="8" s="1"/>
  <c r="D4181" i="8" s="1"/>
  <c r="B332" i="8"/>
  <c r="C332" i="8" s="1"/>
  <c r="D332" i="8" s="1"/>
  <c r="B748" i="8"/>
  <c r="C748" i="8" s="1"/>
  <c r="D748" i="8" s="1"/>
  <c r="B4290" i="8"/>
  <c r="C4290" i="8" s="1"/>
  <c r="D4290" i="8" s="1"/>
  <c r="B4128" i="8"/>
  <c r="C4128" i="8" s="1"/>
  <c r="D4128" i="8" s="1"/>
  <c r="B4369" i="8"/>
  <c r="C4369" i="8" s="1"/>
  <c r="D4369" i="8" s="1"/>
  <c r="B2324" i="8"/>
  <c r="C2324" i="8" s="1"/>
  <c r="D2324" i="8" s="1"/>
  <c r="B2774" i="8"/>
  <c r="C2774" i="8" s="1"/>
  <c r="D2774" i="8" s="1"/>
  <c r="B976" i="8"/>
  <c r="C976" i="8" s="1"/>
  <c r="D976" i="8" s="1"/>
  <c r="B1736" i="8"/>
  <c r="C1736" i="8" s="1"/>
  <c r="D1736" i="8" s="1"/>
  <c r="B4343" i="8"/>
  <c r="C4343" i="8" s="1"/>
  <c r="D4343" i="8" s="1"/>
  <c r="B4425" i="8"/>
  <c r="C4425" i="8" s="1"/>
  <c r="D4425" i="8" s="1"/>
  <c r="B931" i="8"/>
  <c r="C931" i="8" s="1"/>
  <c r="D931" i="8" s="1"/>
  <c r="B4570" i="8"/>
  <c r="C4570" i="8" s="1"/>
  <c r="D4570" i="8" s="1"/>
  <c r="B3432" i="8"/>
  <c r="C3432" i="8" s="1"/>
  <c r="D3432" i="8" s="1"/>
  <c r="B2036" i="8"/>
  <c r="C2036" i="8" s="1"/>
  <c r="D2036" i="8" s="1"/>
  <c r="B4233" i="8"/>
  <c r="C4233" i="8" s="1"/>
  <c r="D4233" i="8" s="1"/>
  <c r="B980" i="8"/>
  <c r="C980" i="8" s="1"/>
  <c r="D980" i="8" s="1"/>
  <c r="B578" i="8"/>
  <c r="C578" i="8" s="1"/>
  <c r="D578" i="8" s="1"/>
  <c r="B1200" i="8"/>
  <c r="C1200" i="8" s="1"/>
  <c r="D1200" i="8" s="1"/>
  <c r="B3482" i="8"/>
  <c r="C3482" i="8" s="1"/>
  <c r="D3482" i="8" s="1"/>
  <c r="B4117" i="8"/>
  <c r="C4117" i="8" s="1"/>
  <c r="D4117" i="8" s="1"/>
  <c r="B4972" i="8"/>
  <c r="C4972" i="8" s="1"/>
  <c r="D4972" i="8" s="1"/>
  <c r="B3227" i="8"/>
  <c r="C3227" i="8" s="1"/>
  <c r="D3227" i="8" s="1"/>
  <c r="B3838" i="8"/>
  <c r="C3838" i="8" s="1"/>
  <c r="D3838" i="8" s="1"/>
  <c r="B3814" i="8"/>
  <c r="C3814" i="8" s="1"/>
  <c r="D3814" i="8" s="1"/>
  <c r="B3384" i="8"/>
  <c r="C3384" i="8" s="1"/>
  <c r="D3384" i="8" s="1"/>
  <c r="B1183" i="8"/>
  <c r="C1183" i="8" s="1"/>
  <c r="D1183" i="8" s="1"/>
  <c r="B659" i="8"/>
  <c r="C659" i="8" s="1"/>
  <c r="D659" i="8" s="1"/>
  <c r="B876" i="8"/>
  <c r="C876" i="8" s="1"/>
  <c r="D876" i="8" s="1"/>
  <c r="B2758" i="8"/>
  <c r="C2758" i="8" s="1"/>
  <c r="D2758" i="8" s="1"/>
  <c r="B1084" i="8"/>
  <c r="C1084" i="8" s="1"/>
  <c r="D1084" i="8" s="1"/>
  <c r="B3257" i="8"/>
  <c r="C3257" i="8" s="1"/>
  <c r="D3257" i="8" s="1"/>
  <c r="B3302" i="8"/>
  <c r="C3302" i="8" s="1"/>
  <c r="D3302" i="8" s="1"/>
  <c r="B2054" i="8"/>
  <c r="C2054" i="8" s="1"/>
  <c r="D2054" i="8" s="1"/>
  <c r="B2473" i="8"/>
  <c r="C2473" i="8" s="1"/>
  <c r="D2473" i="8" s="1"/>
  <c r="B3555" i="8"/>
  <c r="C3555" i="8" s="1"/>
  <c r="D3555" i="8" s="1"/>
  <c r="B172" i="8"/>
  <c r="C172" i="8" s="1"/>
  <c r="D172" i="8" s="1"/>
  <c r="B1308" i="8"/>
  <c r="C1308" i="8" s="1"/>
  <c r="D1308" i="8" s="1"/>
  <c r="B3883" i="8"/>
  <c r="C3883" i="8" s="1"/>
  <c r="D3883" i="8" s="1"/>
  <c r="B4965" i="8"/>
  <c r="C4965" i="8" s="1"/>
  <c r="D4965" i="8" s="1"/>
  <c r="B1877" i="8"/>
  <c r="C1877" i="8" s="1"/>
  <c r="D1877" i="8" s="1"/>
  <c r="B3319" i="8"/>
  <c r="C3319" i="8" s="1"/>
  <c r="D3319" i="8" s="1"/>
  <c r="B4348" i="8"/>
  <c r="C4348" i="8" s="1"/>
  <c r="D4348" i="8" s="1"/>
  <c r="B675" i="8"/>
  <c r="C675" i="8" s="1"/>
  <c r="D675" i="8" s="1"/>
  <c r="B4715" i="8"/>
  <c r="C4715" i="8" s="1"/>
  <c r="D4715" i="8" s="1"/>
  <c r="B3112" i="8"/>
  <c r="C3112" i="8" s="1"/>
  <c r="D3112" i="8" s="1"/>
  <c r="B411" i="8"/>
  <c r="C411" i="8" s="1"/>
  <c r="D411" i="8" s="1"/>
  <c r="B3882" i="8"/>
  <c r="C3882" i="8" s="1"/>
  <c r="D3882" i="8" s="1"/>
  <c r="B1463" i="8"/>
  <c r="C1463" i="8" s="1"/>
  <c r="D1463" i="8" s="1"/>
  <c r="B773" i="8"/>
  <c r="C773" i="8" s="1"/>
  <c r="D773" i="8" s="1"/>
  <c r="B1411" i="8"/>
  <c r="C1411" i="8" s="1"/>
  <c r="D1411" i="8" s="1"/>
  <c r="B3453" i="8"/>
  <c r="C3453" i="8" s="1"/>
  <c r="D3453" i="8" s="1"/>
  <c r="B4987" i="8"/>
  <c r="C4987" i="8" s="1"/>
  <c r="D4987" i="8" s="1"/>
  <c r="B3541" i="8"/>
  <c r="C3541" i="8" s="1"/>
  <c r="D3541" i="8" s="1"/>
  <c r="B1079" i="8"/>
  <c r="C1079" i="8" s="1"/>
  <c r="D1079" i="8" s="1"/>
  <c r="B3797" i="8"/>
  <c r="C3797" i="8" s="1"/>
  <c r="D3797" i="8" s="1"/>
  <c r="B142" i="8"/>
  <c r="C142" i="8" s="1"/>
  <c r="D142" i="8" s="1"/>
  <c r="B1701" i="8"/>
  <c r="C1701" i="8" s="1"/>
  <c r="D1701" i="8" s="1"/>
  <c r="B2239" i="8"/>
  <c r="C2239" i="8" s="1"/>
  <c r="D2239" i="8" s="1"/>
  <c r="B1416" i="8"/>
  <c r="C1416" i="8" s="1"/>
  <c r="D1416" i="8" s="1"/>
  <c r="B4617" i="8"/>
  <c r="C4617" i="8" s="1"/>
  <c r="D4617" i="8" s="1"/>
  <c r="B3436" i="8"/>
  <c r="C3436" i="8" s="1"/>
  <c r="D3436" i="8" s="1"/>
  <c r="B3473" i="8"/>
  <c r="C3473" i="8" s="1"/>
  <c r="D3473" i="8" s="1"/>
  <c r="B4059" i="8"/>
  <c r="C4059" i="8" s="1"/>
  <c r="D4059" i="8" s="1"/>
  <c r="B4387" i="8"/>
  <c r="C4387" i="8" s="1"/>
  <c r="D4387" i="8" s="1"/>
  <c r="B2552" i="8"/>
  <c r="C2552" i="8" s="1"/>
  <c r="D2552" i="8" s="1"/>
  <c r="B1455" i="8"/>
  <c r="C1455" i="8" s="1"/>
  <c r="D1455" i="8" s="1"/>
  <c r="B584" i="8"/>
  <c r="C584" i="8" s="1"/>
  <c r="D584" i="8" s="1"/>
  <c r="B1452" i="8"/>
  <c r="C1452" i="8" s="1"/>
  <c r="D1452" i="8" s="1"/>
  <c r="B2224" i="8"/>
  <c r="C2224" i="8" s="1"/>
  <c r="D2224" i="8" s="1"/>
  <c r="B1691" i="8"/>
  <c r="C1691" i="8" s="1"/>
  <c r="D1691" i="8" s="1"/>
  <c r="B3631" i="8"/>
  <c r="C3631" i="8" s="1"/>
  <c r="D3631" i="8" s="1"/>
  <c r="B3058" i="8"/>
  <c r="C3058" i="8" s="1"/>
  <c r="D3058" i="8" s="1"/>
  <c r="B4802" i="8"/>
  <c r="C4802" i="8" s="1"/>
  <c r="D4802" i="8" s="1"/>
  <c r="B1989" i="8"/>
  <c r="C1989" i="8" s="1"/>
  <c r="D1989" i="8" s="1"/>
  <c r="B1004" i="8"/>
  <c r="C1004" i="8" s="1"/>
  <c r="D1004" i="8" s="1"/>
  <c r="B4020" i="8"/>
  <c r="C4020" i="8" s="1"/>
  <c r="D4020" i="8" s="1"/>
  <c r="B1396" i="8"/>
  <c r="C1396" i="8" s="1"/>
  <c r="D1396" i="8" s="1"/>
  <c r="B218" i="8"/>
  <c r="C218" i="8" s="1"/>
  <c r="D218" i="8" s="1"/>
  <c r="B1712" i="8"/>
  <c r="C1712" i="8" s="1"/>
  <c r="D1712" i="8" s="1"/>
  <c r="B3167" i="8"/>
  <c r="C3167" i="8" s="1"/>
  <c r="D3167" i="8" s="1"/>
  <c r="B4062" i="8"/>
  <c r="C4062" i="8" s="1"/>
  <c r="D4062" i="8" s="1"/>
  <c r="B2786" i="8"/>
  <c r="C2786" i="8" s="1"/>
  <c r="D2786" i="8" s="1"/>
  <c r="B4505" i="8"/>
  <c r="C4505" i="8" s="1"/>
  <c r="D4505" i="8" s="1"/>
  <c r="B4546" i="8"/>
  <c r="C4546" i="8" s="1"/>
  <c r="D4546" i="8" s="1"/>
  <c r="B663" i="8"/>
  <c r="C663" i="8" s="1"/>
  <c r="D663" i="8" s="1"/>
  <c r="B1568" i="8"/>
  <c r="C1568" i="8" s="1"/>
  <c r="D1568" i="8" s="1"/>
  <c r="B674" i="8"/>
  <c r="C674" i="8" s="1"/>
  <c r="D674" i="8" s="1"/>
  <c r="B349" i="8"/>
  <c r="C349" i="8" s="1"/>
  <c r="D349" i="8" s="1"/>
  <c r="B988" i="8"/>
  <c r="C988" i="8" s="1"/>
  <c r="D988" i="8" s="1"/>
  <c r="B1429" i="8"/>
  <c r="C1429" i="8" s="1"/>
  <c r="D1429" i="8" s="1"/>
  <c r="B4923" i="8"/>
  <c r="C4923" i="8" s="1"/>
  <c r="D4923" i="8" s="1"/>
  <c r="B2157" i="8"/>
  <c r="C2157" i="8" s="1"/>
  <c r="D2157" i="8" s="1"/>
  <c r="B2934" i="8"/>
  <c r="C2934" i="8" s="1"/>
  <c r="D2934" i="8" s="1"/>
  <c r="B1740" i="8"/>
  <c r="C1740" i="8" s="1"/>
  <c r="D1740" i="8" s="1"/>
  <c r="B4848" i="8"/>
  <c r="C4848" i="8" s="1"/>
  <c r="D4848" i="8" s="1"/>
  <c r="B4071" i="8"/>
  <c r="C4071" i="8" s="1"/>
  <c r="D4071" i="8" s="1"/>
  <c r="B1113" i="8"/>
  <c r="C1113" i="8" s="1"/>
  <c r="D1113" i="8" s="1"/>
  <c r="B3089" i="8"/>
  <c r="C3089" i="8" s="1"/>
  <c r="D3089" i="8" s="1"/>
  <c r="B3232" i="8"/>
  <c r="C3232" i="8" s="1"/>
  <c r="D3232" i="8" s="1"/>
  <c r="B2429" i="8"/>
  <c r="C2429" i="8" s="1"/>
  <c r="D2429" i="8" s="1"/>
  <c r="B3972" i="8"/>
  <c r="C3972" i="8" s="1"/>
  <c r="D3972" i="8" s="1"/>
  <c r="B4252" i="8"/>
  <c r="C4252" i="8" s="1"/>
  <c r="D4252" i="8" s="1"/>
  <c r="B4942" i="8"/>
  <c r="C4942" i="8" s="1"/>
  <c r="D4942" i="8" s="1"/>
  <c r="B1900" i="8"/>
  <c r="C1900" i="8" s="1"/>
  <c r="D1900" i="8" s="1"/>
  <c r="B4351" i="8"/>
  <c r="C4351" i="8" s="1"/>
  <c r="D4351" i="8" s="1"/>
  <c r="B4052" i="8"/>
  <c r="C4052" i="8" s="1"/>
  <c r="D4052" i="8" s="1"/>
  <c r="B378" i="8"/>
  <c r="C378" i="8" s="1"/>
  <c r="D378" i="8" s="1"/>
  <c r="B2942" i="8"/>
  <c r="C2942" i="8" s="1"/>
  <c r="D2942" i="8" s="1"/>
  <c r="B3603" i="8"/>
  <c r="C3603" i="8" s="1"/>
  <c r="D3603" i="8" s="1"/>
  <c r="B2542" i="8"/>
  <c r="C2542" i="8" s="1"/>
  <c r="D2542" i="8" s="1"/>
  <c r="B757" i="8"/>
  <c r="C757" i="8" s="1"/>
  <c r="D757" i="8" s="1"/>
  <c r="B3159" i="8"/>
  <c r="C3159" i="8" s="1"/>
  <c r="D3159" i="8" s="1"/>
  <c r="B4186" i="8"/>
  <c r="C4186" i="8" s="1"/>
  <c r="D4186" i="8" s="1"/>
  <c r="B3270" i="8"/>
  <c r="C3270" i="8" s="1"/>
  <c r="D3270" i="8" s="1"/>
  <c r="B1221" i="8"/>
  <c r="C1221" i="8" s="1"/>
  <c r="D1221" i="8" s="1"/>
  <c r="B1853" i="8"/>
  <c r="C1853" i="8" s="1"/>
  <c r="D1853" i="8" s="1"/>
  <c r="B2439" i="8"/>
  <c r="C2439" i="8" s="1"/>
  <c r="D2439" i="8" s="1"/>
  <c r="B3041" i="8"/>
  <c r="C3041" i="8" s="1"/>
  <c r="D3041" i="8" s="1"/>
  <c r="B1949" i="8"/>
  <c r="C1949" i="8" s="1"/>
  <c r="D1949" i="8" s="1"/>
  <c r="B1891" i="8"/>
  <c r="C1891" i="8" s="1"/>
  <c r="D1891" i="8" s="1"/>
  <c r="B781" i="8"/>
  <c r="C781" i="8" s="1"/>
  <c r="D781" i="8" s="1"/>
  <c r="B4737" i="8"/>
  <c r="C4737" i="8" s="1"/>
  <c r="D4737" i="8" s="1"/>
  <c r="B163" i="8"/>
  <c r="C163" i="8" s="1"/>
  <c r="D163" i="8" s="1"/>
  <c r="B4628" i="8"/>
  <c r="C4628" i="8" s="1"/>
  <c r="D4628" i="8" s="1"/>
  <c r="B1037" i="8"/>
  <c r="C1037" i="8" s="1"/>
  <c r="D1037" i="8" s="1"/>
  <c r="B2719" i="8"/>
  <c r="C2719" i="8" s="1"/>
  <c r="D2719" i="8" s="1"/>
  <c r="B4811" i="8"/>
  <c r="C4811" i="8" s="1"/>
  <c r="D4811" i="8" s="1"/>
  <c r="B2656" i="8"/>
  <c r="C2656" i="8" s="1"/>
  <c r="D2656" i="8" s="1"/>
  <c r="B3173" i="8"/>
  <c r="C3173" i="8" s="1"/>
  <c r="D3173" i="8" s="1"/>
  <c r="B4327" i="8"/>
  <c r="C4327" i="8" s="1"/>
  <c r="D4327" i="8" s="1"/>
  <c r="B210" i="8"/>
  <c r="C210" i="8" s="1"/>
  <c r="D210" i="8" s="1"/>
  <c r="B1925" i="8"/>
  <c r="C1925" i="8" s="1"/>
  <c r="D1925" i="8" s="1"/>
  <c r="B4642" i="8"/>
  <c r="C4642" i="8" s="1"/>
  <c r="D4642" i="8" s="1"/>
  <c r="B3861" i="8"/>
  <c r="C3861" i="8" s="1"/>
  <c r="D3861" i="8" s="1"/>
  <c r="B2566" i="8"/>
  <c r="C2566" i="8" s="1"/>
  <c r="D2566" i="8" s="1"/>
  <c r="B3014" i="8"/>
  <c r="C3014" i="8" s="1"/>
  <c r="D3014" i="8" s="1"/>
  <c r="B4041" i="8"/>
  <c r="C4041" i="8" s="1"/>
  <c r="D4041" i="8" s="1"/>
  <c r="B3832" i="8"/>
  <c r="C3832" i="8" s="1"/>
  <c r="D3832" i="8" s="1"/>
  <c r="B2753" i="8"/>
  <c r="C2753" i="8" s="1"/>
  <c r="D2753" i="8" s="1"/>
  <c r="B3904" i="8"/>
  <c r="C3904" i="8" s="1"/>
  <c r="D3904" i="8" s="1"/>
  <c r="B3161" i="8"/>
  <c r="C3161" i="8" s="1"/>
  <c r="D3161" i="8" s="1"/>
  <c r="B4063" i="8"/>
  <c r="C4063" i="8" s="1"/>
  <c r="D4063" i="8" s="1"/>
  <c r="B987" i="8"/>
  <c r="C987" i="8" s="1"/>
  <c r="D987" i="8" s="1"/>
  <c r="B1819" i="8"/>
  <c r="C1819" i="8" s="1"/>
  <c r="D1819" i="8" s="1"/>
  <c r="B1215" i="8"/>
  <c r="C1215" i="8" s="1"/>
  <c r="D1215" i="8" s="1"/>
  <c r="B2443" i="8"/>
  <c r="C2443" i="8" s="1"/>
  <c r="D2443" i="8" s="1"/>
  <c r="B3456" i="8"/>
  <c r="C3456" i="8" s="1"/>
  <c r="D3456" i="8" s="1"/>
  <c r="B4054" i="8"/>
  <c r="C4054" i="8" s="1"/>
  <c r="D4054" i="8" s="1"/>
  <c r="B4766" i="8"/>
  <c r="C4766" i="8" s="1"/>
  <c r="D4766" i="8" s="1"/>
  <c r="B1924" i="8"/>
  <c r="C1924" i="8" s="1"/>
  <c r="D1924" i="8" s="1"/>
  <c r="B880" i="8"/>
  <c r="C880" i="8" s="1"/>
  <c r="D880" i="8" s="1"/>
  <c r="B963" i="8"/>
  <c r="C963" i="8" s="1"/>
  <c r="D963" i="8" s="1"/>
  <c r="B2945" i="8"/>
  <c r="C2945" i="8" s="1"/>
  <c r="D2945" i="8" s="1"/>
  <c r="B1569" i="8"/>
  <c r="C1569" i="8" s="1"/>
  <c r="D1569" i="8" s="1"/>
  <c r="B2693" i="8"/>
  <c r="C2693" i="8" s="1"/>
  <c r="D2693" i="8" s="1"/>
  <c r="B1342" i="8"/>
  <c r="C1342" i="8" s="1"/>
  <c r="D1342" i="8" s="1"/>
  <c r="B1797" i="8"/>
  <c r="C1797" i="8" s="1"/>
  <c r="D1797" i="8" s="1"/>
  <c r="B2488" i="8"/>
  <c r="C2488" i="8" s="1"/>
  <c r="D2488" i="8" s="1"/>
  <c r="B603" i="8"/>
  <c r="C603" i="8" s="1"/>
  <c r="D603" i="8" s="1"/>
  <c r="B1285" i="8"/>
  <c r="C1285" i="8" s="1"/>
  <c r="D1285" i="8" s="1"/>
  <c r="B1185" i="8"/>
  <c r="C1185" i="8" s="1"/>
  <c r="D1185" i="8" s="1"/>
  <c r="B993" i="8"/>
  <c r="C993" i="8" s="1"/>
  <c r="D993" i="8" s="1"/>
  <c r="B4861" i="8"/>
  <c r="C4861" i="8" s="1"/>
  <c r="D4861" i="8" s="1"/>
  <c r="B605" i="8"/>
  <c r="C605" i="8" s="1"/>
  <c r="D605" i="8" s="1"/>
  <c r="B4977" i="8"/>
  <c r="C4977" i="8" s="1"/>
  <c r="D4977" i="8" s="1"/>
  <c r="B670" i="8"/>
  <c r="C670" i="8" s="1"/>
  <c r="D670" i="8" s="1"/>
  <c r="B1758" i="8"/>
  <c r="C1758" i="8" s="1"/>
  <c r="D1758" i="8" s="1"/>
  <c r="B2525" i="8"/>
  <c r="C2525" i="8" s="1"/>
  <c r="D2525" i="8" s="1"/>
  <c r="B1073" i="8"/>
  <c r="C1073" i="8" s="1"/>
  <c r="D1073" i="8" s="1"/>
  <c r="B4493" i="8"/>
  <c r="C4493" i="8" s="1"/>
  <c r="D4493" i="8" s="1"/>
  <c r="B1729" i="8"/>
  <c r="C1729" i="8" s="1"/>
  <c r="D1729" i="8" s="1"/>
  <c r="B1030" i="8"/>
  <c r="C1030" i="8" s="1"/>
  <c r="D1030" i="8" s="1"/>
  <c r="B2856" i="8"/>
  <c r="C2856" i="8" s="1"/>
  <c r="D2856" i="8" s="1"/>
  <c r="B2451" i="8"/>
  <c r="C2451" i="8" s="1"/>
  <c r="D2451" i="8" s="1"/>
  <c r="B1310" i="8"/>
  <c r="C1310" i="8" s="1"/>
  <c r="D1310" i="8" s="1"/>
  <c r="B1520" i="8"/>
  <c r="C1520" i="8" s="1"/>
  <c r="D1520" i="8" s="1"/>
  <c r="B2998" i="8"/>
  <c r="C2998" i="8" s="1"/>
  <c r="D2998" i="8" s="1"/>
  <c r="B4568" i="8"/>
  <c r="C4568" i="8" s="1"/>
  <c r="D4568" i="8" s="1"/>
  <c r="B3300" i="8"/>
  <c r="C3300" i="8" s="1"/>
  <c r="D3300" i="8" s="1"/>
  <c r="B4648" i="8"/>
  <c r="C4648" i="8" s="1"/>
  <c r="D4648" i="8" s="1"/>
  <c r="B3761" i="8"/>
  <c r="C3761" i="8" s="1"/>
  <c r="D3761" i="8" s="1"/>
  <c r="B1147" i="8"/>
  <c r="C1147" i="8" s="1"/>
  <c r="D1147" i="8" s="1"/>
  <c r="B3372" i="8"/>
  <c r="C3372" i="8" s="1"/>
  <c r="D3372" i="8" s="1"/>
  <c r="B1076" i="8"/>
  <c r="C1076" i="8" s="1"/>
  <c r="D1076" i="8" s="1"/>
  <c r="B4917" i="8"/>
  <c r="C4917" i="8" s="1"/>
  <c r="D4917" i="8" s="1"/>
  <c r="B3674" i="8"/>
  <c r="C3674" i="8" s="1"/>
  <c r="D3674" i="8" s="1"/>
  <c r="B2828" i="8"/>
  <c r="C2828" i="8" s="1"/>
  <c r="D2828" i="8" s="1"/>
  <c r="B2644" i="8"/>
  <c r="C2644" i="8" s="1"/>
  <c r="D2644" i="8" s="1"/>
  <c r="B3228" i="8"/>
  <c r="C3228" i="8" s="1"/>
  <c r="D3228" i="8" s="1"/>
  <c r="B3710" i="8"/>
  <c r="C3710" i="8" s="1"/>
  <c r="D3710" i="8" s="1"/>
  <c r="B3081" i="8"/>
  <c r="C3081" i="8" s="1"/>
  <c r="D3081" i="8" s="1"/>
  <c r="B4577" i="8"/>
  <c r="C4577" i="8" s="1"/>
  <c r="D4577" i="8" s="1"/>
  <c r="B4143" i="8"/>
  <c r="C4143" i="8" s="1"/>
  <c r="D4143" i="8" s="1"/>
  <c r="B1002" i="8"/>
  <c r="C1002" i="8" s="1"/>
  <c r="D1002" i="8" s="1"/>
  <c r="B2057" i="8"/>
  <c r="C2057" i="8" s="1"/>
  <c r="D2057" i="8" s="1"/>
  <c r="B2545" i="8"/>
  <c r="C2545" i="8" s="1"/>
  <c r="D2545" i="8" s="1"/>
  <c r="B1617" i="8"/>
  <c r="C1617" i="8" s="1"/>
  <c r="D1617" i="8" s="1"/>
  <c r="B1478" i="8"/>
  <c r="C1478" i="8" s="1"/>
  <c r="D1478" i="8" s="1"/>
  <c r="B4988" i="8"/>
  <c r="C4988" i="8" s="1"/>
  <c r="D4988" i="8" s="1"/>
  <c r="B1911" i="8"/>
  <c r="C1911" i="8" s="1"/>
  <c r="D1911" i="8" s="1"/>
  <c r="B1566" i="8"/>
  <c r="C1566" i="8" s="1"/>
  <c r="D1566" i="8" s="1"/>
  <c r="B3987" i="8"/>
  <c r="C3987" i="8" s="1"/>
  <c r="D3987" i="8" s="1"/>
  <c r="B290" i="8"/>
  <c r="C290" i="8" s="1"/>
  <c r="D290" i="8" s="1"/>
  <c r="B2951" i="8"/>
  <c r="C2951" i="8" s="1"/>
  <c r="D2951" i="8" s="1"/>
  <c r="B401" i="8"/>
  <c r="C401" i="8" s="1"/>
  <c r="D401" i="8" s="1"/>
  <c r="B3714" i="8"/>
  <c r="C3714" i="8" s="1"/>
  <c r="D3714" i="8" s="1"/>
  <c r="B3093" i="8"/>
  <c r="C3093" i="8" s="1"/>
  <c r="D3093" i="8" s="1"/>
  <c r="B1444" i="8"/>
  <c r="C1444" i="8" s="1"/>
  <c r="D1444" i="8" s="1"/>
  <c r="B4139" i="8"/>
  <c r="C4139" i="8" s="1"/>
  <c r="D4139" i="8" s="1"/>
  <c r="B2300" i="8"/>
  <c r="C2300" i="8" s="1"/>
  <c r="D2300" i="8" s="1"/>
  <c r="B2554" i="8"/>
  <c r="C2554" i="8" s="1"/>
  <c r="D2554" i="8" s="1"/>
  <c r="B3716" i="8"/>
  <c r="C3716" i="8" s="1"/>
  <c r="D3716" i="8" s="1"/>
  <c r="B1317" i="8"/>
  <c r="C1317" i="8" s="1"/>
  <c r="D1317" i="8" s="1"/>
  <c r="B2826" i="8"/>
  <c r="C2826" i="8" s="1"/>
  <c r="D2826" i="8" s="1"/>
  <c r="B3195" i="8"/>
  <c r="C3195" i="8" s="1"/>
  <c r="D3195" i="8" s="1"/>
  <c r="B1754" i="8"/>
  <c r="C1754" i="8" s="1"/>
  <c r="D1754" i="8" s="1"/>
  <c r="B2321" i="8"/>
  <c r="C2321" i="8" s="1"/>
  <c r="D2321" i="8" s="1"/>
  <c r="B4375" i="8"/>
  <c r="C4375" i="8" s="1"/>
  <c r="D4375" i="8" s="1"/>
  <c r="B1884" i="8"/>
  <c r="C1884" i="8" s="1"/>
  <c r="D1884" i="8" s="1"/>
  <c r="B3672" i="8"/>
  <c r="C3672" i="8" s="1"/>
  <c r="D3672" i="8" s="1"/>
  <c r="B2147" i="8"/>
  <c r="C2147" i="8" s="1"/>
  <c r="D2147" i="8" s="1"/>
  <c r="B2290" i="8"/>
  <c r="C2290" i="8" s="1"/>
  <c r="D2290" i="8" s="1"/>
  <c r="B3657" i="8"/>
  <c r="C3657" i="8" s="1"/>
  <c r="D3657" i="8" s="1"/>
  <c r="B198" i="8"/>
  <c r="C198" i="8" s="1"/>
  <c r="D198" i="8" s="1"/>
  <c r="B2364" i="8"/>
  <c r="C2364" i="8" s="1"/>
  <c r="D2364" i="8" s="1"/>
  <c r="B3754" i="8"/>
  <c r="C3754" i="8" s="1"/>
  <c r="D3754" i="8" s="1"/>
  <c r="B787" i="8"/>
  <c r="C787" i="8" s="1"/>
  <c r="D787" i="8" s="1"/>
  <c r="B251" i="8"/>
  <c r="C251" i="8" s="1"/>
  <c r="D251" i="8" s="1"/>
  <c r="B2444" i="8"/>
  <c r="C2444" i="8" s="1"/>
  <c r="D2444" i="8" s="1"/>
  <c r="B1099" i="8"/>
  <c r="C1099" i="8" s="1"/>
  <c r="D1099" i="8" s="1"/>
  <c r="B1400" i="8"/>
  <c r="C1400" i="8" s="1"/>
  <c r="D1400" i="8" s="1"/>
  <c r="B2598" i="8"/>
  <c r="C2598" i="8" s="1"/>
  <c r="D2598" i="8" s="1"/>
  <c r="B1636" i="8"/>
  <c r="C1636" i="8" s="1"/>
  <c r="D1636" i="8" s="1"/>
  <c r="B3275" i="8"/>
  <c r="C3275" i="8" s="1"/>
  <c r="D3275" i="8" s="1"/>
  <c r="B2668" i="8"/>
  <c r="C2668" i="8" s="1"/>
  <c r="D2668" i="8" s="1"/>
  <c r="B3004" i="8"/>
  <c r="C3004" i="8" s="1"/>
  <c r="D3004" i="8" s="1"/>
  <c r="B2873" i="8"/>
  <c r="C2873" i="8" s="1"/>
  <c r="D2873" i="8" s="1"/>
  <c r="B4713" i="8"/>
  <c r="C4713" i="8" s="1"/>
  <c r="D4713" i="8" s="1"/>
  <c r="B3806" i="8"/>
  <c r="C3806" i="8" s="1"/>
  <c r="D3806" i="8" s="1"/>
  <c r="B3160" i="8"/>
  <c r="C3160" i="8" s="1"/>
  <c r="D3160" i="8" s="1"/>
  <c r="B643" i="8"/>
  <c r="C643" i="8" s="1"/>
  <c r="D643" i="8" s="1"/>
  <c r="B1534" i="8"/>
  <c r="C1534" i="8" s="1"/>
  <c r="D1534" i="8" s="1"/>
  <c r="B2729" i="8"/>
  <c r="C2729" i="8" s="1"/>
  <c r="D2729" i="8" s="1"/>
  <c r="B4763" i="8"/>
  <c r="C4763" i="8" s="1"/>
  <c r="D4763" i="8" s="1"/>
  <c r="B2734" i="8"/>
  <c r="C2734" i="8" s="1"/>
  <c r="D2734" i="8" s="1"/>
  <c r="B2962" i="8"/>
  <c r="C2962" i="8" s="1"/>
  <c r="D2962" i="8" s="1"/>
  <c r="B3007" i="8"/>
  <c r="C3007" i="8" s="1"/>
  <c r="D3007" i="8" s="1"/>
  <c r="B2032" i="8"/>
  <c r="C2032" i="8" s="1"/>
  <c r="D2032" i="8" s="1"/>
  <c r="B3483" i="8"/>
  <c r="C3483" i="8" s="1"/>
  <c r="D3483" i="8" s="1"/>
  <c r="B4170" i="8"/>
  <c r="C4170" i="8" s="1"/>
  <c r="D4170" i="8" s="1"/>
  <c r="B3068" i="8"/>
  <c r="C3068" i="8" s="1"/>
  <c r="D3068" i="8" s="1"/>
  <c r="B1470" i="8"/>
  <c r="C1470" i="8" s="1"/>
  <c r="D1470" i="8" s="1"/>
  <c r="B1993" i="8"/>
  <c r="C1993" i="8" s="1"/>
  <c r="D1993" i="8" s="1"/>
  <c r="B1780" i="8"/>
  <c r="C1780" i="8" s="1"/>
  <c r="D1780" i="8" s="1"/>
  <c r="B822" i="8"/>
  <c r="C822" i="8" s="1"/>
  <c r="D822" i="8" s="1"/>
  <c r="B1601" i="8"/>
  <c r="C1601" i="8" s="1"/>
  <c r="D1601" i="8" s="1"/>
  <c r="B1705" i="8"/>
  <c r="C1705" i="8" s="1"/>
  <c r="D1705" i="8" s="1"/>
  <c r="B4511" i="8"/>
  <c r="C4511" i="8" s="1"/>
  <c r="D4511" i="8" s="1"/>
  <c r="B805" i="8"/>
  <c r="C805" i="8" s="1"/>
  <c r="D805" i="8" s="1"/>
  <c r="B795" i="8"/>
  <c r="C795" i="8" s="1"/>
  <c r="D795" i="8" s="1"/>
  <c r="B557" i="8"/>
  <c r="C557" i="8" s="1"/>
  <c r="D557" i="8" s="1"/>
  <c r="B3060" i="8"/>
  <c r="C3060" i="8" s="1"/>
  <c r="D3060" i="8" s="1"/>
  <c r="B2921" i="8"/>
  <c r="C2921" i="8" s="1"/>
  <c r="D2921" i="8" s="1"/>
  <c r="B2985" i="8"/>
  <c r="C2985" i="8" s="1"/>
  <c r="D2985" i="8" s="1"/>
  <c r="B286" i="8"/>
  <c r="C286" i="8" s="1"/>
  <c r="D286" i="8" s="1"/>
  <c r="B2791" i="8"/>
  <c r="C2791" i="8" s="1"/>
  <c r="D2791" i="8" s="1"/>
  <c r="B3576" i="8"/>
  <c r="C3576" i="8" s="1"/>
  <c r="D3576" i="8" s="1"/>
  <c r="B1693" i="8"/>
  <c r="C1693" i="8" s="1"/>
  <c r="D1693" i="8" s="1"/>
  <c r="B3559" i="8"/>
  <c r="C3559" i="8" s="1"/>
  <c r="D3559" i="8" s="1"/>
  <c r="B2723" i="8"/>
  <c r="C2723" i="8" s="1"/>
  <c r="D2723" i="8" s="1"/>
  <c r="B4555" i="8"/>
  <c r="C4555" i="8" s="1"/>
  <c r="D4555" i="8" s="1"/>
  <c r="B4218" i="8"/>
  <c r="C4218" i="8" s="1"/>
  <c r="D4218" i="8" s="1"/>
  <c r="B3759" i="8"/>
  <c r="C3759" i="8" s="1"/>
  <c r="D3759" i="8" s="1"/>
  <c r="B4079" i="8"/>
  <c r="C4079" i="8" s="1"/>
  <c r="D4079" i="8" s="1"/>
  <c r="B1276" i="8"/>
  <c r="C1276" i="8" s="1"/>
  <c r="D1276" i="8" s="1"/>
  <c r="B3678" i="8"/>
  <c r="C3678" i="8" s="1"/>
  <c r="D3678" i="8" s="1"/>
  <c r="B2937" i="8"/>
  <c r="C2937" i="8" s="1"/>
  <c r="D2937" i="8" s="1"/>
  <c r="B3829" i="8"/>
  <c r="C3829" i="8" s="1"/>
  <c r="D3829" i="8" s="1"/>
  <c r="B2979" i="8"/>
  <c r="C2979" i="8" s="1"/>
  <c r="D2979" i="8" s="1"/>
  <c r="B2023" i="8"/>
  <c r="C2023" i="8" s="1"/>
  <c r="D2023" i="8" s="1"/>
  <c r="B2741" i="8"/>
  <c r="C2741" i="8" s="1"/>
  <c r="D2741" i="8" s="1"/>
  <c r="B2765" i="8"/>
  <c r="C2765" i="8" s="1"/>
  <c r="D2765" i="8" s="1"/>
  <c r="B3104" i="8"/>
  <c r="C3104" i="8" s="1"/>
  <c r="D3104" i="8" s="1"/>
  <c r="B355" i="8"/>
  <c r="C355" i="8" s="1"/>
  <c r="D355" i="8" s="1"/>
  <c r="B824" i="8"/>
  <c r="C824" i="8" s="1"/>
  <c r="D824" i="8" s="1"/>
  <c r="B257" i="8"/>
  <c r="C257" i="8" s="1"/>
  <c r="D257" i="8" s="1"/>
  <c r="B3642" i="8"/>
  <c r="C3642" i="8" s="1"/>
  <c r="D3642" i="8" s="1"/>
  <c r="B409" i="8"/>
  <c r="C409" i="8" s="1"/>
  <c r="D409" i="8" s="1"/>
  <c r="B3182" i="8"/>
  <c r="C3182" i="8" s="1"/>
  <c r="D3182" i="8" s="1"/>
  <c r="B3844" i="8"/>
  <c r="C3844" i="8" s="1"/>
  <c r="D3844" i="8" s="1"/>
  <c r="B854" i="8"/>
  <c r="C854" i="8" s="1"/>
  <c r="D854" i="8" s="1"/>
  <c r="B2922" i="8"/>
  <c r="C2922" i="8" s="1"/>
  <c r="D2922" i="8" s="1"/>
  <c r="B4420" i="8"/>
  <c r="C4420" i="8" s="1"/>
  <c r="D4420" i="8" s="1"/>
  <c r="B3619" i="8"/>
  <c r="C3619" i="8" s="1"/>
  <c r="D3619" i="8" s="1"/>
  <c r="B651" i="8"/>
  <c r="C651" i="8" s="1"/>
  <c r="D651" i="8" s="1"/>
  <c r="B4798" i="8"/>
  <c r="C4798" i="8" s="1"/>
  <c r="D4798" i="8" s="1"/>
  <c r="B1971" i="8"/>
  <c r="C1971" i="8" s="1"/>
  <c r="D1971" i="8" s="1"/>
  <c r="B3715" i="8"/>
  <c r="C3715" i="8" s="1"/>
  <c r="D3715" i="8" s="1"/>
  <c r="B695" i="8"/>
  <c r="C695" i="8" s="1"/>
  <c r="D695" i="8" s="1"/>
  <c r="B3748" i="8"/>
  <c r="C3748" i="8" s="1"/>
  <c r="D3748" i="8" s="1"/>
  <c r="B698" i="8"/>
  <c r="C698" i="8" s="1"/>
  <c r="D698" i="8" s="1"/>
  <c r="B1098" i="8"/>
  <c r="C1098" i="8" s="1"/>
  <c r="D1098" i="8" s="1"/>
  <c r="B2718" i="8"/>
  <c r="C2718" i="8" s="1"/>
  <c r="D2718" i="8" s="1"/>
  <c r="B712" i="8"/>
  <c r="C712" i="8" s="1"/>
  <c r="D712" i="8" s="1"/>
  <c r="B4676" i="8"/>
  <c r="C4676" i="8" s="1"/>
  <c r="D4676" i="8" s="1"/>
  <c r="B4359" i="8"/>
  <c r="C4359" i="8" s="1"/>
  <c r="D4359" i="8" s="1"/>
  <c r="B1053" i="8"/>
  <c r="C1053" i="8" s="1"/>
  <c r="D1053" i="8" s="1"/>
  <c r="B1799" i="8"/>
  <c r="C1799" i="8" s="1"/>
  <c r="D1799" i="8" s="1"/>
  <c r="B3299" i="8"/>
  <c r="C3299" i="8" s="1"/>
  <c r="D3299" i="8" s="1"/>
  <c r="B2640" i="8"/>
  <c r="C2640" i="8" s="1"/>
  <c r="D2640" i="8" s="1"/>
  <c r="B3236" i="8"/>
  <c r="C3236" i="8" s="1"/>
  <c r="D3236" i="8" s="1"/>
  <c r="B4800" i="8"/>
  <c r="C4800" i="8" s="1"/>
  <c r="D4800" i="8" s="1"/>
  <c r="B3692" i="8"/>
  <c r="C3692" i="8" s="1"/>
  <c r="D3692" i="8" s="1"/>
  <c r="B4933" i="8"/>
  <c r="C4933" i="8" s="1"/>
  <c r="D4933" i="8" s="1"/>
  <c r="B1638" i="8"/>
  <c r="C1638" i="8" s="1"/>
  <c r="D1638" i="8" s="1"/>
  <c r="B3354" i="8"/>
  <c r="C3354" i="8" s="1"/>
  <c r="D3354" i="8" s="1"/>
  <c r="B2479" i="8"/>
  <c r="C2479" i="8" s="1"/>
  <c r="D2479" i="8" s="1"/>
  <c r="B2198" i="8"/>
  <c r="C2198" i="8" s="1"/>
  <c r="D2198" i="8" s="1"/>
  <c r="B4260" i="8"/>
  <c r="C4260" i="8" s="1"/>
  <c r="D4260" i="8" s="1"/>
  <c r="B1102" i="8"/>
  <c r="C1102" i="8" s="1"/>
  <c r="D1102" i="8" s="1"/>
  <c r="B4833" i="8"/>
  <c r="C4833" i="8" s="1"/>
  <c r="D4833" i="8" s="1"/>
  <c r="B385" i="8"/>
  <c r="C385" i="8" s="1"/>
  <c r="D385" i="8" s="1"/>
  <c r="B4294" i="8"/>
  <c r="C4294" i="8" s="1"/>
  <c r="D4294" i="8" s="1"/>
  <c r="B847" i="8"/>
  <c r="C847" i="8" s="1"/>
  <c r="D847" i="8" s="1"/>
  <c r="B3044" i="8"/>
  <c r="C3044" i="8" s="1"/>
  <c r="D3044" i="8" s="1"/>
  <c r="B917" i="8"/>
  <c r="C917" i="8" s="1"/>
  <c r="D917" i="8" s="1"/>
  <c r="B330" i="8"/>
  <c r="C330" i="8" s="1"/>
  <c r="D330" i="8" s="1"/>
  <c r="B3918" i="8"/>
  <c r="C3918" i="8" s="1"/>
  <c r="D3918" i="8" s="1"/>
  <c r="B2663" i="8"/>
  <c r="C2663" i="8" s="1"/>
  <c r="D2663" i="8" s="1"/>
  <c r="B1505" i="8"/>
  <c r="C1505" i="8" s="1"/>
  <c r="D1505" i="8" s="1"/>
  <c r="B3049" i="8"/>
  <c r="C3049" i="8" s="1"/>
  <c r="D3049" i="8" s="1"/>
  <c r="B2264" i="8"/>
  <c r="C2264" i="8" s="1"/>
  <c r="D2264" i="8" s="1"/>
  <c r="B2607" i="8"/>
  <c r="C2607" i="8" s="1"/>
  <c r="D2607" i="8" s="1"/>
  <c r="B2645" i="8"/>
  <c r="C2645" i="8" s="1"/>
  <c r="D2645" i="8" s="1"/>
  <c r="B1559" i="8"/>
  <c r="C1559" i="8" s="1"/>
  <c r="D1559" i="8" s="1"/>
  <c r="B3612" i="8"/>
  <c r="C3612" i="8" s="1"/>
  <c r="D3612" i="8" s="1"/>
  <c r="B3796" i="8"/>
  <c r="C3796" i="8" s="1"/>
  <c r="D3796" i="8" s="1"/>
  <c r="B4819" i="8"/>
  <c r="C4819" i="8" s="1"/>
  <c r="D4819" i="8" s="1"/>
  <c r="B3015" i="8"/>
  <c r="C3015" i="8" s="1"/>
  <c r="D3015" i="8" s="1"/>
  <c r="B2974" i="8"/>
  <c r="C2974" i="8" s="1"/>
  <c r="D2974" i="8" s="1"/>
  <c r="B3815" i="8"/>
  <c r="C3815" i="8" s="1"/>
  <c r="D3815" i="8" s="1"/>
  <c r="B4115" i="8"/>
  <c r="C4115" i="8" s="1"/>
  <c r="D4115" i="8" s="1"/>
  <c r="B4669" i="8"/>
  <c r="C4669" i="8" s="1"/>
  <c r="D4669" i="8" s="1"/>
  <c r="B416" i="8"/>
  <c r="C416" i="8" s="1"/>
  <c r="D416" i="8" s="1"/>
  <c r="B1501" i="8"/>
  <c r="C1501" i="8" s="1"/>
  <c r="D1501" i="8" s="1"/>
  <c r="B4018" i="8"/>
  <c r="C4018" i="8" s="1"/>
  <c r="D4018" i="8" s="1"/>
  <c r="B4494" i="8"/>
  <c r="C4494" i="8" s="1"/>
  <c r="D4494" i="8" s="1"/>
  <c r="B1500" i="8"/>
  <c r="C1500" i="8" s="1"/>
  <c r="D1500" i="8" s="1"/>
  <c r="B1832" i="8"/>
  <c r="C1832" i="8" s="1"/>
  <c r="D1832" i="8" s="1"/>
  <c r="B2302" i="8"/>
  <c r="C2302" i="8" s="1"/>
  <c r="D2302" i="8" s="1"/>
  <c r="B3276" i="8"/>
  <c r="C3276" i="8" s="1"/>
  <c r="D3276" i="8" s="1"/>
  <c r="B1844" i="8"/>
  <c r="C1844" i="8" s="1"/>
  <c r="D1844" i="8" s="1"/>
  <c r="B1005" i="8"/>
  <c r="C1005" i="8" s="1"/>
  <c r="D1005" i="8" s="1"/>
  <c r="B2411" i="8"/>
  <c r="C2411" i="8" s="1"/>
  <c r="D2411" i="8" s="1"/>
  <c r="B396" i="8"/>
  <c r="C396" i="8" s="1"/>
  <c r="D396" i="8" s="1"/>
  <c r="B1753" i="8"/>
  <c r="C1753" i="8" s="1"/>
  <c r="D1753" i="8" s="1"/>
  <c r="B2701" i="8"/>
  <c r="C2701" i="8" s="1"/>
  <c r="D2701" i="8" s="1"/>
  <c r="B4587" i="8"/>
  <c r="C4587" i="8" s="1"/>
  <c r="D4587" i="8" s="1"/>
  <c r="B2657" i="8"/>
  <c r="C2657" i="8" s="1"/>
  <c r="D2657" i="8" s="1"/>
  <c r="B1757" i="8"/>
  <c r="C1757" i="8" s="1"/>
  <c r="D1757" i="8" s="1"/>
  <c r="B535" i="8"/>
  <c r="C535" i="8" s="1"/>
  <c r="D535" i="8" s="1"/>
  <c r="B310" i="8"/>
  <c r="C310" i="8" s="1"/>
  <c r="D310" i="8" s="1"/>
  <c r="B560" i="8"/>
  <c r="C560" i="8" s="1"/>
  <c r="D560" i="8" s="1"/>
  <c r="B1603" i="8"/>
  <c r="C1603" i="8" s="1"/>
  <c r="D1603" i="8" s="1"/>
  <c r="B1483" i="8"/>
  <c r="C1483" i="8" s="1"/>
  <c r="D1483" i="8" s="1"/>
  <c r="B574" i="8"/>
  <c r="C574" i="8" s="1"/>
  <c r="D574" i="8" s="1"/>
  <c r="B679" i="8"/>
  <c r="C679" i="8" s="1"/>
  <c r="D679" i="8" s="1"/>
  <c r="B1557" i="8"/>
  <c r="C1557" i="8" s="1"/>
  <c r="D1557" i="8" s="1"/>
  <c r="B3713" i="8"/>
  <c r="C3713" i="8" s="1"/>
  <c r="D3713" i="8" s="1"/>
  <c r="B4851" i="8"/>
  <c r="C4851" i="8" s="1"/>
  <c r="D4851" i="8" s="1"/>
  <c r="B3465" i="8"/>
  <c r="C3465" i="8" s="1"/>
  <c r="D3465" i="8" s="1"/>
  <c r="B4254" i="8"/>
  <c r="C4254" i="8" s="1"/>
  <c r="D4254" i="8" s="1"/>
  <c r="B4872" i="8"/>
  <c r="C4872" i="8" s="1"/>
  <c r="D4872" i="8" s="1"/>
  <c r="B4230" i="8"/>
  <c r="C4230" i="8" s="1"/>
  <c r="D4230" i="8" s="1"/>
  <c r="B1230" i="8"/>
  <c r="C1230" i="8" s="1"/>
  <c r="D1230" i="8" s="1"/>
  <c r="B2365" i="8"/>
  <c r="C2365" i="8" s="1"/>
  <c r="D2365" i="8" s="1"/>
  <c r="B1422" i="8"/>
  <c r="C1422" i="8" s="1"/>
  <c r="D1422" i="8" s="1"/>
  <c r="B4834" i="8"/>
  <c r="C4834" i="8" s="1"/>
  <c r="D4834" i="8" s="1"/>
  <c r="B2986" i="8"/>
  <c r="C2986" i="8" s="1"/>
  <c r="D2986" i="8" s="1"/>
  <c r="B196" i="8"/>
  <c r="C196" i="8" s="1"/>
  <c r="D196" i="8" s="1"/>
  <c r="B3378" i="8"/>
  <c r="C3378" i="8" s="1"/>
  <c r="D3378" i="8" s="1"/>
  <c r="B4826" i="8"/>
  <c r="C4826" i="8" s="1"/>
  <c r="D4826" i="8" s="1"/>
  <c r="B2141" i="8"/>
  <c r="C2141" i="8" s="1"/>
  <c r="D2141" i="8" s="1"/>
  <c r="B839" i="8"/>
  <c r="C839" i="8" s="1"/>
  <c r="D839" i="8" s="1"/>
  <c r="B778" i="8"/>
  <c r="C778" i="8" s="1"/>
  <c r="D778" i="8" s="1"/>
  <c r="B2385" i="8"/>
  <c r="C2385" i="8" s="1"/>
  <c r="D2385" i="8" s="1"/>
  <c r="B2172" i="8"/>
  <c r="C2172" i="8" s="1"/>
  <c r="D2172" i="8" s="1"/>
  <c r="B4510" i="8"/>
  <c r="C4510" i="8" s="1"/>
  <c r="D4510" i="8" s="1"/>
  <c r="B2357" i="8"/>
  <c r="C2357" i="8" s="1"/>
  <c r="D2357" i="8" s="1"/>
  <c r="B1326" i="8"/>
  <c r="C1326" i="8" s="1"/>
  <c r="D1326" i="8" s="1"/>
  <c r="B2874" i="8"/>
  <c r="C2874" i="8" s="1"/>
  <c r="D2874" i="8" s="1"/>
  <c r="B3043" i="8"/>
  <c r="C3043" i="8" s="1"/>
  <c r="D3043" i="8" s="1"/>
  <c r="B1031" i="8"/>
  <c r="C1031" i="8" s="1"/>
  <c r="D1031" i="8" s="1"/>
  <c r="B2834" i="8"/>
  <c r="C2834" i="8" s="1"/>
  <c r="D2834" i="8" s="1"/>
  <c r="B1926" i="8"/>
  <c r="C1926" i="8" s="1"/>
  <c r="D1926" i="8" s="1"/>
  <c r="B3198" i="8"/>
  <c r="C3198" i="8" s="1"/>
  <c r="D3198" i="8" s="1"/>
  <c r="B1808" i="8"/>
  <c r="C1808" i="8" s="1"/>
  <c r="D1808" i="8" s="1"/>
  <c r="B4491" i="8"/>
  <c r="C4491" i="8" s="1"/>
  <c r="D4491" i="8" s="1"/>
  <c r="B717" i="8"/>
  <c r="C717" i="8" s="1"/>
  <c r="D717" i="8" s="1"/>
  <c r="B4857" i="8"/>
  <c r="C4857" i="8" s="1"/>
  <c r="D4857" i="8" s="1"/>
  <c r="B1581" i="8"/>
  <c r="C1581" i="8" s="1"/>
  <c r="D1581" i="8" s="1"/>
  <c r="B190" i="8"/>
  <c r="C190" i="8" s="1"/>
  <c r="D190" i="8" s="1"/>
  <c r="B2513" i="8"/>
  <c r="C2513" i="8" s="1"/>
  <c r="D2513" i="8" s="1"/>
  <c r="B823" i="8"/>
  <c r="C823" i="8" s="1"/>
  <c r="D823" i="8" s="1"/>
  <c r="B4644" i="8"/>
  <c r="C4644" i="8" s="1"/>
  <c r="D4644" i="8" s="1"/>
  <c r="B1583" i="8"/>
  <c r="C1583" i="8" s="1"/>
  <c r="D1583" i="8" s="1"/>
  <c r="B4783" i="8"/>
  <c r="C4783" i="8" s="1"/>
  <c r="D4783" i="8" s="1"/>
  <c r="B935" i="8"/>
  <c r="C935" i="8" s="1"/>
  <c r="D935" i="8" s="1"/>
  <c r="B2149" i="8"/>
  <c r="C2149" i="8" s="1"/>
  <c r="D2149" i="8" s="1"/>
  <c r="B803" i="8"/>
  <c r="C803" i="8" s="1"/>
  <c r="D803" i="8" s="1"/>
  <c r="B1154" i="8"/>
  <c r="C1154" i="8" s="1"/>
  <c r="D1154" i="8" s="1"/>
  <c r="B838" i="8"/>
  <c r="C838" i="8" s="1"/>
  <c r="D838" i="8" s="1"/>
  <c r="B4066" i="8"/>
  <c r="C4066" i="8" s="1"/>
  <c r="D4066" i="8" s="1"/>
  <c r="B1670" i="8"/>
  <c r="C1670" i="8" s="1"/>
  <c r="D1670" i="8" s="1"/>
  <c r="B2494" i="8"/>
  <c r="C2494" i="8" s="1"/>
  <c r="D2494" i="8" s="1"/>
  <c r="B4175" i="8"/>
  <c r="C4175" i="8" s="1"/>
  <c r="D4175" i="8" s="1"/>
  <c r="B3451" i="8"/>
  <c r="C3451" i="8" s="1"/>
  <c r="D3451" i="8" s="1"/>
  <c r="B4928" i="8"/>
  <c r="C4928" i="8" s="1"/>
  <c r="D4928" i="8" s="1"/>
  <c r="B375" i="8"/>
  <c r="C375" i="8" s="1"/>
  <c r="D375" i="8" s="1"/>
  <c r="B1888" i="8"/>
  <c r="C1888" i="8" s="1"/>
  <c r="D1888" i="8" s="1"/>
  <c r="B1120" i="8"/>
  <c r="C1120" i="8" s="1"/>
  <c r="D1120" i="8" s="1"/>
  <c r="B4750" i="8"/>
  <c r="C4750" i="8" s="1"/>
  <c r="D4750" i="8" s="1"/>
  <c r="B1662" i="8"/>
  <c r="C1662" i="8" s="1"/>
  <c r="D1662" i="8" s="1"/>
  <c r="B4118" i="8"/>
  <c r="C4118" i="8" s="1"/>
  <c r="D4118" i="8" s="1"/>
  <c r="B3799" i="8"/>
  <c r="C3799" i="8" s="1"/>
  <c r="D3799" i="8" s="1"/>
  <c r="B687" i="8"/>
  <c r="C687" i="8" s="1"/>
  <c r="D687" i="8" s="1"/>
  <c r="B4189" i="8"/>
  <c r="C4189" i="8" s="1"/>
  <c r="D4189" i="8" s="1"/>
  <c r="B3016" i="8"/>
  <c r="C3016" i="8" s="1"/>
  <c r="D3016" i="8" s="1"/>
  <c r="B2336" i="8"/>
  <c r="C2336" i="8" s="1"/>
  <c r="D2336" i="8" s="1"/>
  <c r="B3599" i="8"/>
  <c r="C3599" i="8" s="1"/>
  <c r="D3599" i="8" s="1"/>
  <c r="B4595" i="8"/>
  <c r="C4595" i="8" s="1"/>
  <c r="D4595" i="8" s="1"/>
  <c r="B1747" i="8"/>
  <c r="C1747" i="8" s="1"/>
  <c r="D1747" i="8" s="1"/>
  <c r="B815" i="8"/>
  <c r="C815" i="8" s="1"/>
  <c r="D815" i="8" s="1"/>
  <c r="B3558" i="8"/>
  <c r="C3558" i="8" s="1"/>
  <c r="D3558" i="8" s="1"/>
  <c r="B4995" i="8"/>
  <c r="C4995" i="8" s="1"/>
  <c r="D4995" i="8" s="1"/>
  <c r="B274" i="8"/>
  <c r="C274" i="8" s="1"/>
  <c r="D274" i="8" s="1"/>
  <c r="B2784" i="8"/>
  <c r="C2784" i="8" s="1"/>
  <c r="D2784" i="8" s="1"/>
  <c r="B2074" i="8"/>
  <c r="C2074" i="8" s="1"/>
  <c r="D2074" i="8" s="1"/>
  <c r="B2740" i="8"/>
  <c r="C2740" i="8" s="1"/>
  <c r="D2740" i="8" s="1"/>
  <c r="B3574" i="8"/>
  <c r="C3574" i="8" s="1"/>
  <c r="D3574" i="8" s="1"/>
  <c r="B3098" i="8"/>
  <c r="C3098" i="8" s="1"/>
  <c r="D3098" i="8" s="1"/>
  <c r="B377" i="8"/>
  <c r="C377" i="8" s="1"/>
  <c r="D377" i="8" s="1"/>
  <c r="B340" i="8"/>
  <c r="C340" i="8" s="1"/>
  <c r="D340" i="8" s="1"/>
  <c r="B4689" i="8"/>
  <c r="C4689" i="8" s="1"/>
  <c r="D4689" i="8" s="1"/>
  <c r="B878" i="8"/>
  <c r="C878" i="8" s="1"/>
  <c r="D878" i="8" s="1"/>
  <c r="B2313" i="8"/>
  <c r="C2313" i="8" s="1"/>
  <c r="D2313" i="8" s="1"/>
  <c r="B2060" i="8"/>
  <c r="C2060" i="8" s="1"/>
  <c r="D2060" i="8" s="1"/>
  <c r="B2058" i="8"/>
  <c r="C2058" i="8" s="1"/>
  <c r="D2058" i="8" s="1"/>
  <c r="B2905" i="8"/>
  <c r="C2905" i="8" s="1"/>
  <c r="D2905" i="8" s="1"/>
  <c r="B1684" i="8"/>
  <c r="C1684" i="8" s="1"/>
  <c r="D1684" i="8" s="1"/>
  <c r="B4286" i="8"/>
  <c r="C4286" i="8" s="1"/>
  <c r="D4286" i="8" s="1"/>
  <c r="B572" i="8"/>
  <c r="C572" i="8" s="1"/>
  <c r="D572" i="8" s="1"/>
  <c r="B1652" i="8"/>
  <c r="C1652" i="8" s="1"/>
  <c r="D1652" i="8" s="1"/>
  <c r="B780" i="8"/>
  <c r="C780" i="8" s="1"/>
  <c r="D780" i="8" s="1"/>
  <c r="B3709" i="8"/>
  <c r="C3709" i="8" s="1"/>
  <c r="D3709" i="8" s="1"/>
  <c r="B1703" i="8"/>
  <c r="C1703" i="8" s="1"/>
  <c r="D1703" i="8" s="1"/>
  <c r="B2967" i="8"/>
  <c r="C2967" i="8" s="1"/>
  <c r="D2967" i="8" s="1"/>
  <c r="B2813" i="8"/>
  <c r="C2813" i="8" s="1"/>
  <c r="D2813" i="8" s="1"/>
  <c r="B2863" i="8"/>
  <c r="C2863" i="8" s="1"/>
  <c r="D2863" i="8" s="1"/>
  <c r="B3671" i="8"/>
  <c r="C3671" i="8" s="1"/>
  <c r="D3671" i="8" s="1"/>
  <c r="B4360" i="8"/>
  <c r="C4360" i="8" s="1"/>
  <c r="D4360" i="8" s="1"/>
  <c r="B2428" i="8"/>
  <c r="C2428" i="8" s="1"/>
  <c r="D2428" i="8" s="1"/>
  <c r="B1770" i="8"/>
  <c r="C1770" i="8" s="1"/>
  <c r="D1770" i="8" s="1"/>
  <c r="B3947" i="8"/>
  <c r="C3947" i="8" s="1"/>
  <c r="D3947" i="8" s="1"/>
  <c r="B4085" i="8"/>
  <c r="C4085" i="8" s="1"/>
  <c r="D4085" i="8" s="1"/>
  <c r="B4363" i="8"/>
  <c r="C4363" i="8" s="1"/>
  <c r="D4363" i="8" s="1"/>
  <c r="B4707" i="8"/>
  <c r="C4707" i="8" s="1"/>
  <c r="D4707" i="8" s="1"/>
  <c r="B1746" i="8"/>
  <c r="C1746" i="8" s="1"/>
  <c r="D1746" i="8" s="1"/>
  <c r="B3905" i="8"/>
  <c r="C3905" i="8" s="1"/>
  <c r="D3905" i="8" s="1"/>
  <c r="B3213" i="8"/>
  <c r="C3213" i="8" s="1"/>
  <c r="D3213" i="8" s="1"/>
  <c r="B749" i="8"/>
  <c r="C749" i="8" s="1"/>
  <c r="D749" i="8" s="1"/>
  <c r="B507" i="8"/>
  <c r="C507" i="8" s="1"/>
  <c r="D507" i="8" s="1"/>
  <c r="B631" i="8"/>
  <c r="C631" i="8" s="1"/>
  <c r="D631" i="8" s="1"/>
  <c r="B1546" i="8"/>
  <c r="C1546" i="8" s="1"/>
  <c r="D1546" i="8" s="1"/>
  <c r="B2796" i="8"/>
  <c r="C2796" i="8" s="1"/>
  <c r="D2796" i="8" s="1"/>
  <c r="B676" i="8"/>
  <c r="C676" i="8" s="1"/>
  <c r="D676" i="8" s="1"/>
  <c r="B3703" i="8"/>
  <c r="C3703" i="8" s="1"/>
  <c r="D3703" i="8" s="1"/>
  <c r="B1812" i="8"/>
  <c r="C1812" i="8" s="1"/>
  <c r="D1812" i="8" s="1"/>
  <c r="B3728" i="8"/>
  <c r="C3728" i="8" s="1"/>
  <c r="D3728" i="8" s="1"/>
  <c r="B1863" i="8"/>
  <c r="C1863" i="8" s="1"/>
  <c r="D1863" i="8" s="1"/>
  <c r="B585" i="8"/>
  <c r="C585" i="8" s="1"/>
  <c r="D585" i="8" s="1"/>
  <c r="B4714" i="8"/>
  <c r="C4714" i="8" s="1"/>
  <c r="D4714" i="8" s="1"/>
  <c r="B592" i="8"/>
  <c r="C592" i="8" s="1"/>
  <c r="D592" i="8" s="1"/>
  <c r="B2570" i="8"/>
  <c r="C2570" i="8" s="1"/>
  <c r="D2570" i="8" s="1"/>
  <c r="B1168" i="8"/>
  <c r="C1168" i="8" s="1"/>
  <c r="D1168" i="8" s="1"/>
  <c r="B3940" i="8"/>
  <c r="C3940" i="8" s="1"/>
  <c r="D3940" i="8" s="1"/>
  <c r="B1841" i="8"/>
  <c r="C1841" i="8" s="1"/>
  <c r="D1841" i="8" s="1"/>
  <c r="B4506" i="8"/>
  <c r="C4506" i="8" s="1"/>
  <c r="D4506" i="8" s="1"/>
  <c r="B3929" i="8"/>
  <c r="C3929" i="8" s="1"/>
  <c r="D3929" i="8" s="1"/>
  <c r="B1423" i="8"/>
  <c r="C1423" i="8" s="1"/>
  <c r="D1423" i="8" s="1"/>
  <c r="B1988" i="8"/>
  <c r="C1988" i="8" s="1"/>
  <c r="D1988" i="8" s="1"/>
  <c r="B272" i="8"/>
  <c r="C272" i="8" s="1"/>
  <c r="D272" i="8" s="1"/>
  <c r="B2506" i="8"/>
  <c r="C2506" i="8" s="1"/>
  <c r="D2506" i="8" s="1"/>
  <c r="B2711" i="8"/>
  <c r="C2711" i="8" s="1"/>
  <c r="D2711" i="8" s="1"/>
  <c r="B3921" i="8"/>
  <c r="C3921" i="8" s="1"/>
  <c r="D3921" i="8" s="1"/>
  <c r="B1130" i="8"/>
  <c r="C1130" i="8" s="1"/>
  <c r="D1130" i="8" s="1"/>
  <c r="B2127" i="8"/>
  <c r="C2127" i="8" s="1"/>
  <c r="D2127" i="8" s="1"/>
  <c r="B1418" i="8"/>
  <c r="C1418" i="8" s="1"/>
  <c r="D1418" i="8" s="1"/>
  <c r="B4262" i="8"/>
  <c r="C4262" i="8" s="1"/>
  <c r="D4262" i="8" s="1"/>
  <c r="B708" i="8"/>
  <c r="C708" i="8" s="1"/>
  <c r="D708" i="8" s="1"/>
  <c r="B234" i="8"/>
  <c r="C234" i="8" s="1"/>
  <c r="D234" i="8" s="1"/>
  <c r="B2944" i="8"/>
  <c r="C2944" i="8" s="1"/>
  <c r="D2944" i="8" s="1"/>
  <c r="B1850" i="8"/>
  <c r="C1850" i="8" s="1"/>
  <c r="D1850" i="8" s="1"/>
  <c r="B2910" i="8"/>
  <c r="C2910" i="8" s="1"/>
  <c r="D2910" i="8" s="1"/>
  <c r="B203" i="8"/>
  <c r="C203" i="8" s="1"/>
  <c r="D203" i="8" s="1"/>
  <c r="B3048" i="8"/>
  <c r="C3048" i="8" s="1"/>
  <c r="D3048" i="8" s="1"/>
  <c r="B705" i="8"/>
  <c r="C705" i="8" s="1"/>
  <c r="D705" i="8" s="1"/>
  <c r="B4379" i="8"/>
  <c r="C4379" i="8" s="1"/>
  <c r="D4379" i="8" s="1"/>
  <c r="B4569" i="8"/>
  <c r="C4569" i="8" s="1"/>
  <c r="D4569" i="8" s="1"/>
  <c r="B232" i="8"/>
  <c r="C232" i="8" s="1"/>
  <c r="D232" i="8" s="1"/>
  <c r="B4058" i="8"/>
  <c r="C4058" i="8" s="1"/>
  <c r="D4058" i="8" s="1"/>
  <c r="B3772" i="8"/>
  <c r="C3772" i="8" s="1"/>
  <c r="D3772" i="8" s="1"/>
  <c r="B262" i="8"/>
  <c r="C262" i="8" s="1"/>
  <c r="D262" i="8" s="1"/>
  <c r="B1077" i="8"/>
  <c r="C1077" i="8" s="1"/>
  <c r="D1077" i="8" s="1"/>
  <c r="B1880" i="8"/>
  <c r="C1880" i="8" s="1"/>
  <c r="D1880" i="8" s="1"/>
  <c r="B1511" i="8"/>
  <c r="C1511" i="8" s="1"/>
  <c r="D1511" i="8" s="1"/>
  <c r="B799" i="8"/>
  <c r="C799" i="8" s="1"/>
  <c r="D799" i="8" s="1"/>
  <c r="B3492" i="8"/>
  <c r="C3492" i="8" s="1"/>
  <c r="D3492" i="8" s="1"/>
  <c r="B3532" i="8"/>
  <c r="C3532" i="8" s="1"/>
  <c r="D3532" i="8" s="1"/>
  <c r="B4102" i="8"/>
  <c r="C4102" i="8" s="1"/>
  <c r="D4102" i="8" s="1"/>
  <c r="B2077" i="8"/>
  <c r="C2077" i="8" s="1"/>
  <c r="D2077" i="8" s="1"/>
  <c r="B754" i="8"/>
  <c r="C754" i="8" s="1"/>
  <c r="D754" i="8" s="1"/>
  <c r="B530" i="8"/>
  <c r="C530" i="8" s="1"/>
  <c r="D530" i="8" s="1"/>
  <c r="B3455" i="8"/>
  <c r="C3455" i="8" s="1"/>
  <c r="D3455" i="8" s="1"/>
  <c r="B4235" i="8"/>
  <c r="C4235" i="8" s="1"/>
  <c r="D4235" i="8" s="1"/>
  <c r="B3768" i="8"/>
  <c r="C3768" i="8" s="1"/>
  <c r="D3768" i="8" s="1"/>
  <c r="B4043" i="8"/>
  <c r="C4043" i="8" s="1"/>
  <c r="D4043" i="8" s="1"/>
  <c r="B2196" i="8"/>
  <c r="C2196" i="8" s="1"/>
  <c r="D2196" i="8" s="1"/>
  <c r="B1264" i="8"/>
  <c r="C1264" i="8" s="1"/>
  <c r="D1264" i="8" s="1"/>
  <c r="B4014" i="8"/>
  <c r="C4014" i="8" s="1"/>
  <c r="D4014" i="8" s="1"/>
  <c r="B2768" i="8"/>
  <c r="C2768" i="8" s="1"/>
  <c r="D2768" i="8" s="1"/>
  <c r="B2708" i="8"/>
  <c r="C2708" i="8" s="1"/>
  <c r="D2708" i="8" s="1"/>
  <c r="B3278" i="8"/>
  <c r="C3278" i="8" s="1"/>
  <c r="D3278" i="8" s="1"/>
  <c r="B2363" i="8"/>
  <c r="C2363" i="8" s="1"/>
  <c r="D2363" i="8" s="1"/>
  <c r="B1902" i="8"/>
  <c r="C1902" i="8" s="1"/>
  <c r="D1902" i="8" s="1"/>
  <c r="B2339" i="8"/>
  <c r="C2339" i="8" s="1"/>
  <c r="D2339" i="8" s="1"/>
  <c r="B2490" i="8"/>
  <c r="C2490" i="8" s="1"/>
  <c r="D2490" i="8" s="1"/>
  <c r="B1375" i="8"/>
  <c r="C1375" i="8" s="1"/>
  <c r="D1375" i="8" s="1"/>
  <c r="B1790" i="8"/>
  <c r="C1790" i="8" s="1"/>
  <c r="D1790" i="8" s="1"/>
  <c r="B1804" i="8"/>
  <c r="C1804" i="8" s="1"/>
  <c r="D1804" i="8" s="1"/>
  <c r="B1522" i="8"/>
  <c r="C1522" i="8" s="1"/>
  <c r="D1522" i="8" s="1"/>
  <c r="B4821" i="8"/>
  <c r="C4821" i="8" s="1"/>
  <c r="D4821" i="8" s="1"/>
  <c r="B4141" i="8"/>
  <c r="C4141" i="8" s="1"/>
  <c r="D4141" i="8" s="1"/>
  <c r="B1597" i="8"/>
  <c r="C1597" i="8" s="1"/>
  <c r="D1597" i="8" s="1"/>
  <c r="B454" i="8"/>
  <c r="C454" i="8" s="1"/>
  <c r="D454" i="8" s="1"/>
  <c r="B843" i="8"/>
  <c r="C843" i="8" s="1"/>
  <c r="D843" i="8" s="1"/>
  <c r="B2175" i="8"/>
  <c r="C2175" i="8" s="1"/>
  <c r="D2175" i="8" s="1"/>
  <c r="B3949" i="8"/>
  <c r="C3949" i="8" s="1"/>
  <c r="D3949" i="8" s="1"/>
  <c r="B4199" i="8"/>
  <c r="C4199" i="8" s="1"/>
  <c r="D4199" i="8" s="1"/>
  <c r="B1322" i="8"/>
  <c r="C1322" i="8" s="1"/>
  <c r="D1322" i="8" s="1"/>
  <c r="B1896" i="8"/>
  <c r="C1896" i="8" s="1"/>
  <c r="D1896" i="8" s="1"/>
  <c r="B1103" i="8"/>
  <c r="C1103" i="8" s="1"/>
  <c r="D1103" i="8" s="1"/>
  <c r="B394" i="8"/>
  <c r="C394" i="8" s="1"/>
  <c r="D394" i="8" s="1"/>
  <c r="B2446" i="8"/>
  <c r="C2446" i="8" s="1"/>
  <c r="D2446" i="8" s="1"/>
  <c r="B930" i="8"/>
  <c r="C930" i="8" s="1"/>
  <c r="D930" i="8" s="1"/>
  <c r="B2037" i="8"/>
  <c r="C2037" i="8" s="1"/>
  <c r="D2037" i="8" s="1"/>
  <c r="B758" i="8"/>
  <c r="C758" i="8" s="1"/>
  <c r="D758" i="8" s="1"/>
  <c r="B1105" i="8"/>
  <c r="C1105" i="8" s="1"/>
  <c r="D1105" i="8" s="1"/>
  <c r="B522" i="8"/>
  <c r="C522" i="8" s="1"/>
  <c r="D522" i="8" s="1"/>
  <c r="B2931" i="8"/>
  <c r="C2931" i="8" s="1"/>
  <c r="D2931" i="8" s="1"/>
  <c r="B885" i="8"/>
  <c r="C885" i="8" s="1"/>
  <c r="D885" i="8" s="1"/>
  <c r="B100" i="8"/>
  <c r="C100" i="8" s="1"/>
  <c r="D100" i="8" s="1"/>
  <c r="B3769" i="8"/>
  <c r="C3769" i="8" s="1"/>
  <c r="D3769" i="8" s="1"/>
  <c r="B2002" i="8"/>
  <c r="C2002" i="8" s="1"/>
  <c r="D2002" i="8" s="1"/>
  <c r="B1903" i="8"/>
  <c r="C1903" i="8" s="1"/>
  <c r="D1903" i="8" s="1"/>
  <c r="B1336" i="8"/>
  <c r="C1336" i="8" s="1"/>
  <c r="D1336" i="8" s="1"/>
  <c r="B4362" i="8"/>
  <c r="C4362" i="8" s="1"/>
  <c r="D4362" i="8" s="1"/>
  <c r="B4559" i="8"/>
  <c r="C4559" i="8" s="1"/>
  <c r="D4559" i="8" s="1"/>
  <c r="B2189" i="8"/>
  <c r="C2189" i="8" s="1"/>
  <c r="D2189" i="8" s="1"/>
  <c r="B4968" i="8"/>
  <c r="C4968" i="8" s="1"/>
  <c r="D4968" i="8" s="1"/>
  <c r="B1972" i="8"/>
  <c r="C1972" i="8" s="1"/>
  <c r="D1972" i="8" s="1"/>
  <c r="B4008" i="8"/>
  <c r="C4008" i="8" s="1"/>
  <c r="D4008" i="8" s="1"/>
  <c r="B1179" i="8"/>
  <c r="C1179" i="8" s="1"/>
  <c r="D1179" i="8" s="1"/>
  <c r="B3258" i="8"/>
  <c r="C3258" i="8" s="1"/>
  <c r="D3258" i="8" s="1"/>
  <c r="B3997" i="8"/>
  <c r="C3997" i="8" s="1"/>
  <c r="D3997" i="8" s="1"/>
  <c r="B3255" i="8"/>
  <c r="C3255" i="8" s="1"/>
  <c r="D3255" i="8" s="1"/>
  <c r="B1737" i="8"/>
  <c r="C1737" i="8" s="1"/>
  <c r="D1737" i="8" s="1"/>
  <c r="B111" i="8"/>
  <c r="C111" i="8" s="1"/>
  <c r="D111" i="8" s="1"/>
  <c r="B3585" i="8"/>
  <c r="C3585" i="8" s="1"/>
  <c r="D3585" i="8" s="1"/>
  <c r="B3418" i="8"/>
  <c r="C3418" i="8" s="1"/>
  <c r="D3418" i="8" s="1"/>
  <c r="B916" i="8"/>
  <c r="C916" i="8" s="1"/>
  <c r="D916" i="8" s="1"/>
  <c r="B3800" i="8"/>
  <c r="C3800" i="8" s="1"/>
  <c r="D3800" i="8" s="1"/>
  <c r="B4525" i="8"/>
  <c r="C4525" i="8" s="1"/>
  <c r="D4525" i="8" s="1"/>
  <c r="B3066" i="8"/>
  <c r="C3066" i="8" s="1"/>
  <c r="D3066" i="8" s="1"/>
  <c r="B3207" i="8"/>
  <c r="C3207" i="8" s="1"/>
  <c r="D3207" i="8" s="1"/>
  <c r="B3261" i="8"/>
  <c r="C3261" i="8" s="1"/>
  <c r="D3261" i="8" s="1"/>
  <c r="B3488" i="8"/>
  <c r="C3488" i="8" s="1"/>
  <c r="D3488" i="8" s="1"/>
  <c r="B4399" i="8"/>
  <c r="C4399" i="8" s="1"/>
  <c r="D4399" i="8" s="1"/>
  <c r="B4743" i="8"/>
  <c r="C4743" i="8" s="1"/>
  <c r="D4743" i="8" s="1"/>
  <c r="B4869" i="8"/>
  <c r="C4869" i="8" s="1"/>
  <c r="D4869" i="8" s="1"/>
  <c r="B3402" i="8"/>
  <c r="C3402" i="8" s="1"/>
  <c r="D3402" i="8" s="1"/>
  <c r="B3283" i="8"/>
  <c r="C3283" i="8" s="1"/>
  <c r="D3283" i="8" s="1"/>
  <c r="B122" i="8"/>
  <c r="C122" i="8" s="1"/>
  <c r="D122" i="8" s="1"/>
  <c r="B4056" i="8"/>
  <c r="C4056" i="8" s="1"/>
  <c r="D4056" i="8" s="1"/>
  <c r="B550" i="8"/>
  <c r="C550" i="8" s="1"/>
  <c r="D550" i="8" s="1"/>
  <c r="B1368" i="8"/>
  <c r="C1368" i="8" s="1"/>
  <c r="D1368" i="8" s="1"/>
  <c r="B1839" i="8"/>
  <c r="C1839" i="8" s="1"/>
  <c r="D1839" i="8" s="1"/>
  <c r="B1960" i="8"/>
  <c r="C1960" i="8" s="1"/>
  <c r="D1960" i="8" s="1"/>
  <c r="B2480" i="8"/>
  <c r="C2480" i="8" s="1"/>
  <c r="D2480" i="8" s="1"/>
  <c r="B4220" i="8"/>
  <c r="C4220" i="8" s="1"/>
  <c r="D4220" i="8" s="1"/>
  <c r="B4026" i="8"/>
  <c r="C4026" i="8" s="1"/>
  <c r="D4026" i="8" s="1"/>
  <c r="B4827" i="8"/>
  <c r="C4827" i="8" s="1"/>
  <c r="D4827" i="8" s="1"/>
  <c r="B2957" i="8"/>
  <c r="C2957" i="8" s="1"/>
  <c r="D2957" i="8" s="1"/>
  <c r="B1977" i="8"/>
  <c r="C1977" i="8" s="1"/>
  <c r="D1977" i="8" s="1"/>
  <c r="B3789" i="8"/>
  <c r="C3789" i="8" s="1"/>
  <c r="D3789" i="8" s="1"/>
  <c r="B3412" i="8"/>
  <c r="C3412" i="8" s="1"/>
  <c r="D3412" i="8" s="1"/>
  <c r="B1682" i="8"/>
  <c r="C1682" i="8" s="1"/>
  <c r="D1682" i="8" s="1"/>
  <c r="B1165" i="8"/>
  <c r="C1165" i="8" s="1"/>
  <c r="D1165" i="8" s="1"/>
  <c r="B3440" i="8"/>
  <c r="C3440" i="8" s="1"/>
  <c r="D3440" i="8" s="1"/>
  <c r="B1506" i="8"/>
  <c r="C1506" i="8" s="1"/>
  <c r="D1506" i="8" s="1"/>
  <c r="B1017" i="8"/>
  <c r="C1017" i="8" s="1"/>
  <c r="D1017" i="8" s="1"/>
  <c r="B1363" i="8"/>
  <c r="C1363" i="8" s="1"/>
  <c r="D1363" i="8" s="1"/>
  <c r="B3958" i="8"/>
  <c r="C3958" i="8" s="1"/>
  <c r="D3958" i="8" s="1"/>
  <c r="B1732" i="8"/>
  <c r="C1732" i="8" s="1"/>
  <c r="D1732" i="8" s="1"/>
  <c r="B3546" i="8"/>
  <c r="C3546" i="8" s="1"/>
  <c r="D3546" i="8" s="1"/>
  <c r="B1180" i="8"/>
  <c r="C1180" i="8" s="1"/>
  <c r="D1180" i="8" s="1"/>
  <c r="B953" i="8"/>
  <c r="C953" i="8" s="1"/>
  <c r="D953" i="8" s="1"/>
  <c r="B1941" i="8"/>
  <c r="C1941" i="8" s="1"/>
  <c r="D1941" i="8" s="1"/>
  <c r="B816" i="8"/>
  <c r="C816" i="8" s="1"/>
  <c r="D816" i="8" s="1"/>
  <c r="B2687" i="8"/>
  <c r="C2687" i="8" s="1"/>
  <c r="D2687" i="8" s="1"/>
  <c r="B2472" i="8"/>
  <c r="C2472" i="8" s="1"/>
  <c r="D2472" i="8" s="1"/>
  <c r="B3758" i="8"/>
  <c r="C3758" i="8" s="1"/>
  <c r="D3758" i="8" s="1"/>
  <c r="B1023" i="8"/>
  <c r="C1023" i="8" s="1"/>
  <c r="D1023" i="8" s="1"/>
  <c r="B4870" i="8"/>
  <c r="C4870" i="8" s="1"/>
  <c r="D4870" i="8" s="1"/>
  <c r="B1377" i="8"/>
  <c r="C1377" i="8" s="1"/>
  <c r="D1377" i="8" s="1"/>
  <c r="B3337" i="8"/>
  <c r="C3337" i="8" s="1"/>
  <c r="D3337" i="8" s="1"/>
  <c r="B3411" i="8"/>
  <c r="C3411" i="8" s="1"/>
  <c r="D3411" i="8" s="1"/>
  <c r="B525" i="8"/>
  <c r="C525" i="8" s="1"/>
  <c r="D525" i="8" s="1"/>
  <c r="B4166" i="8"/>
  <c r="C4166" i="8" s="1"/>
  <c r="D4166" i="8" s="1"/>
  <c r="B1856" i="8"/>
  <c r="C1856" i="8" s="1"/>
  <c r="D1856" i="8" s="1"/>
  <c r="B1523" i="8"/>
  <c r="C1523" i="8" s="1"/>
  <c r="D1523" i="8" s="1"/>
  <c r="B3061" i="8"/>
  <c r="C3061" i="8" s="1"/>
  <c r="D3061" i="8" s="1"/>
  <c r="B3580" i="8"/>
  <c r="C3580" i="8" s="1"/>
  <c r="D3580" i="8" s="1"/>
  <c r="B1709" i="8"/>
  <c r="C1709" i="8" s="1"/>
  <c r="D1709" i="8" s="1"/>
  <c r="B1843" i="8"/>
  <c r="C1843" i="8" s="1"/>
  <c r="D1843" i="8" s="1"/>
  <c r="B113" i="8"/>
  <c r="C113" i="8" s="1"/>
  <c r="D113" i="8" s="1"/>
  <c r="B4730" i="8"/>
  <c r="C4730" i="8" s="1"/>
  <c r="D4730" i="8" s="1"/>
  <c r="B4535" i="8"/>
  <c r="C4535" i="8" s="1"/>
  <c r="D4535" i="8" s="1"/>
  <c r="B1222" i="8"/>
  <c r="C1222" i="8" s="1"/>
  <c r="D1222" i="8" s="1"/>
  <c r="B3073" i="8"/>
  <c r="C3073" i="8" s="1"/>
  <c r="D3073" i="8" s="1"/>
  <c r="B244" i="8"/>
  <c r="C244" i="8" s="1"/>
  <c r="D244" i="8" s="1"/>
  <c r="B227" i="8"/>
  <c r="C227" i="8" s="1"/>
  <c r="D227" i="8" s="1"/>
  <c r="B2818" i="8"/>
  <c r="C2818" i="8" s="1"/>
  <c r="D2818" i="8" s="1"/>
  <c r="B2546" i="8"/>
  <c r="C2546" i="8" s="1"/>
  <c r="D2546" i="8" s="1"/>
  <c r="B4239" i="8"/>
  <c r="C4239" i="8" s="1"/>
  <c r="D4239" i="8" s="1"/>
  <c r="B2594" i="8"/>
  <c r="C2594" i="8" s="1"/>
  <c r="D2594" i="8" s="1"/>
  <c r="B2559" i="8"/>
  <c r="C2559" i="8" s="1"/>
  <c r="D2559" i="8" s="1"/>
  <c r="B2164" i="8"/>
  <c r="C2164" i="8" s="1"/>
  <c r="D2164" i="8" s="1"/>
  <c r="B2053" i="8"/>
  <c r="C2053" i="8" s="1"/>
  <c r="D2053" i="8" s="1"/>
  <c r="B2635" i="8"/>
  <c r="C2635" i="8" s="1"/>
  <c r="D2635" i="8" s="1"/>
  <c r="B2338" i="8"/>
  <c r="C2338" i="8" s="1"/>
  <c r="D2338" i="8" s="1"/>
  <c r="B1496" i="8"/>
  <c r="C1496" i="8" s="1"/>
  <c r="D1496" i="8" s="1"/>
  <c r="B1297" i="8"/>
  <c r="C1297" i="8" s="1"/>
  <c r="D1297" i="8" s="1"/>
  <c r="B1833" i="8"/>
  <c r="C1833" i="8" s="1"/>
  <c r="D1833" i="8" s="1"/>
  <c r="B2079" i="8"/>
  <c r="C2079" i="8" s="1"/>
  <c r="D2079" i="8" s="1"/>
  <c r="B3137" i="8"/>
  <c r="C3137" i="8" s="1"/>
  <c r="D3137" i="8" s="1"/>
  <c r="B4334" i="8"/>
  <c r="C4334" i="8" s="1"/>
  <c r="D4334" i="8" s="1"/>
  <c r="B527" i="8"/>
  <c r="C527" i="8" s="1"/>
  <c r="D527" i="8" s="1"/>
  <c r="B1058" i="8"/>
  <c r="C1058" i="8" s="1"/>
  <c r="D1058" i="8" s="1"/>
  <c r="B2884" i="8"/>
  <c r="C2884" i="8" s="1"/>
  <c r="D2884" i="8" s="1"/>
  <c r="B1524" i="8"/>
  <c r="C1524" i="8" s="1"/>
  <c r="D1524" i="8" s="1"/>
  <c r="B271" i="8"/>
  <c r="C271" i="8" s="1"/>
  <c r="D271" i="8" s="1"/>
  <c r="B1665" i="8"/>
  <c r="C1665" i="8" s="1"/>
  <c r="D1665" i="8" s="1"/>
  <c r="B368" i="8"/>
  <c r="C368" i="8" s="1"/>
  <c r="D368" i="8" s="1"/>
  <c r="B3511" i="8"/>
  <c r="C3511" i="8" s="1"/>
  <c r="D3511" i="8" s="1"/>
  <c r="B3662" i="8"/>
  <c r="C3662" i="8" s="1"/>
  <c r="D3662" i="8" s="1"/>
  <c r="B1001" i="8"/>
  <c r="C1001" i="8" s="1"/>
  <c r="D1001" i="8" s="1"/>
  <c r="B3074" i="8"/>
  <c r="C3074" i="8" s="1"/>
  <c r="D3074" i="8" s="1"/>
  <c r="B3191" i="8"/>
  <c r="C3191" i="8" s="1"/>
  <c r="D3191" i="8" s="1"/>
  <c r="B4816" i="8"/>
  <c r="C4816" i="8" s="1"/>
  <c r="D4816" i="8" s="1"/>
  <c r="B3775" i="8"/>
  <c r="C3775" i="8" s="1"/>
  <c r="D3775" i="8" s="1"/>
  <c r="B3229" i="8"/>
  <c r="C3229" i="8" s="1"/>
  <c r="D3229" i="8" s="1"/>
  <c r="B266" i="8"/>
  <c r="C266" i="8" s="1"/>
  <c r="D266" i="8" s="1"/>
  <c r="B1096" i="8"/>
  <c r="C1096" i="8" s="1"/>
  <c r="D1096" i="8" s="1"/>
  <c r="B4310" i="8"/>
  <c r="C4310" i="8" s="1"/>
  <c r="D4310" i="8" s="1"/>
  <c r="B925" i="8"/>
  <c r="C925" i="8" s="1"/>
  <c r="D925" i="8" s="1"/>
  <c r="B2358" i="8"/>
  <c r="C2358" i="8" s="1"/>
  <c r="D2358" i="8" s="1"/>
  <c r="B3193" i="8"/>
  <c r="C3193" i="8" s="1"/>
  <c r="D3193" i="8" s="1"/>
  <c r="B3309" i="8"/>
  <c r="C3309" i="8" s="1"/>
  <c r="D3309" i="8" s="1"/>
  <c r="B4133" i="8"/>
  <c r="C4133" i="8" s="1"/>
  <c r="D4133" i="8" s="1"/>
  <c r="B487" i="8"/>
  <c r="C487" i="8" s="1"/>
  <c r="D487" i="8" s="1"/>
  <c r="B4544" i="8"/>
  <c r="C4544" i="8" s="1"/>
  <c r="D4544" i="8" s="1"/>
  <c r="B3126" i="8"/>
  <c r="C3126" i="8" s="1"/>
  <c r="D3126" i="8" s="1"/>
  <c r="B1071" i="8"/>
  <c r="C1071" i="8" s="1"/>
  <c r="D1071" i="8" s="1"/>
  <c r="B3649" i="8"/>
  <c r="C3649" i="8" s="1"/>
  <c r="D3649" i="8" s="1"/>
  <c r="B4735" i="8"/>
  <c r="C4735" i="8" s="1"/>
  <c r="D4735" i="8" s="1"/>
  <c r="B1468" i="8"/>
  <c r="C1468" i="8" s="1"/>
  <c r="D1468" i="8" s="1"/>
  <c r="B1343" i="8"/>
  <c r="C1343" i="8" s="1"/>
  <c r="D1343" i="8" s="1"/>
  <c r="B2325" i="8"/>
  <c r="C2325" i="8" s="1"/>
  <c r="D2325" i="8" s="1"/>
  <c r="B3373" i="8"/>
  <c r="C3373" i="8" s="1"/>
  <c r="D3373" i="8" s="1"/>
  <c r="B2655" i="8"/>
  <c r="C2655" i="8" s="1"/>
  <c r="D2655" i="8" s="1"/>
  <c r="B4688" i="8"/>
  <c r="C4688" i="8" s="1"/>
  <c r="D4688" i="8" s="1"/>
  <c r="B4455" i="8"/>
  <c r="C4455" i="8" s="1"/>
  <c r="D4455" i="8" s="1"/>
  <c r="B2720" i="8"/>
  <c r="C2720" i="8" s="1"/>
  <c r="D2720" i="8" s="1"/>
  <c r="B1465" i="8"/>
  <c r="C1465" i="8" s="1"/>
  <c r="D1465" i="8" s="1"/>
  <c r="B3521" i="8"/>
  <c r="C3521" i="8" s="1"/>
  <c r="D3521" i="8" s="1"/>
  <c r="B1567" i="8"/>
  <c r="C1567" i="8" s="1"/>
  <c r="D1567" i="8" s="1"/>
  <c r="B4985" i="8"/>
  <c r="C4985" i="8" s="1"/>
  <c r="D4985" i="8" s="1"/>
  <c r="B1697" i="8"/>
  <c r="C1697" i="8" s="1"/>
  <c r="D1697" i="8" s="1"/>
  <c r="B2267" i="8"/>
  <c r="C2267" i="8" s="1"/>
  <c r="D2267" i="8" s="1"/>
  <c r="B2751" i="8"/>
  <c r="C2751" i="8" s="1"/>
  <c r="D2751" i="8" s="1"/>
  <c r="B1984" i="8"/>
  <c r="C1984" i="8" s="1"/>
  <c r="D1984" i="8" s="1"/>
  <c r="B472" i="8"/>
  <c r="C472" i="8" s="1"/>
  <c r="D472" i="8" s="1"/>
  <c r="B4013" i="8"/>
  <c r="C4013" i="8" s="1"/>
  <c r="D4013" i="8" s="1"/>
  <c r="B4427" i="8"/>
  <c r="C4427" i="8" s="1"/>
  <c r="D4427" i="8" s="1"/>
  <c r="B2842" i="8"/>
  <c r="C2842" i="8" s="1"/>
  <c r="D2842" i="8" s="1"/>
  <c r="B2682" i="8"/>
  <c r="C2682" i="8" s="1"/>
  <c r="D2682" i="8" s="1"/>
  <c r="B258" i="8"/>
  <c r="C258" i="8" s="1"/>
  <c r="D258" i="8" s="1"/>
  <c r="B2917" i="8"/>
  <c r="C2917" i="8" s="1"/>
  <c r="D2917" i="8" s="1"/>
  <c r="B1279" i="8"/>
  <c r="C1279" i="8" s="1"/>
  <c r="D1279" i="8" s="1"/>
  <c r="B3322" i="8"/>
  <c r="C3322" i="8" s="1"/>
  <c r="D3322" i="8" s="1"/>
  <c r="B4296" i="8"/>
  <c r="C4296" i="8" s="1"/>
  <c r="D4296" i="8" s="1"/>
  <c r="B2258" i="8"/>
  <c r="C2258" i="8" s="1"/>
  <c r="D2258" i="8" s="1"/>
  <c r="B4519" i="8"/>
  <c r="C4519" i="8" s="1"/>
  <c r="D4519" i="8" s="1"/>
  <c r="B4095" i="8"/>
  <c r="C4095" i="8" s="1"/>
  <c r="D4095" i="8" s="1"/>
  <c r="B558" i="8"/>
  <c r="C558" i="8" s="1"/>
  <c r="D558" i="8" s="1"/>
  <c r="B482" i="8"/>
  <c r="C482" i="8" s="1"/>
  <c r="D482" i="8" s="1"/>
  <c r="B1699" i="8"/>
  <c r="C1699" i="8" s="1"/>
  <c r="D1699" i="8" s="1"/>
  <c r="B2861" i="8"/>
  <c r="C2861" i="8" s="1"/>
  <c r="D2861" i="8" s="1"/>
  <c r="B3666" i="8"/>
  <c r="C3666" i="8" s="1"/>
  <c r="D3666" i="8" s="1"/>
  <c r="B4228" i="8"/>
  <c r="C4228" i="8" s="1"/>
  <c r="D4228" i="8" s="1"/>
  <c r="B2932" i="8"/>
  <c r="C2932" i="8" s="1"/>
  <c r="D2932" i="8" s="1"/>
  <c r="B818" i="8"/>
  <c r="C818" i="8" s="1"/>
  <c r="D818" i="8" s="1"/>
  <c r="B1623" i="8"/>
  <c r="C1623" i="8" s="1"/>
  <c r="D1623" i="8" s="1"/>
  <c r="B301" i="8"/>
  <c r="C301" i="8" s="1"/>
  <c r="D301" i="8" s="1"/>
  <c r="B4412" i="8"/>
  <c r="C4412" i="8" s="1"/>
  <c r="D4412" i="8" s="1"/>
  <c r="B3358" i="8"/>
  <c r="C3358" i="8" s="1"/>
  <c r="D3358" i="8" s="1"/>
  <c r="B1838" i="8"/>
  <c r="C1838" i="8" s="1"/>
  <c r="D1838" i="8" s="1"/>
  <c r="B2011" i="8"/>
  <c r="C2011" i="8" s="1"/>
  <c r="D2011" i="8" s="1"/>
  <c r="B2975" i="8"/>
  <c r="C2975" i="8" s="1"/>
  <c r="D2975" i="8" s="1"/>
  <c r="B1958" i="8"/>
  <c r="C1958" i="8" s="1"/>
  <c r="D1958" i="8" s="1"/>
  <c r="B1356" i="8"/>
  <c r="C1356" i="8" s="1"/>
  <c r="D1356" i="8" s="1"/>
  <c r="B2696" i="8"/>
  <c r="C2696" i="8" s="1"/>
  <c r="D2696" i="8" s="1"/>
  <c r="B2883" i="8"/>
  <c r="C2883" i="8" s="1"/>
  <c r="D2883" i="8" s="1"/>
  <c r="B1172" i="8"/>
  <c r="C1172" i="8" s="1"/>
  <c r="D1172" i="8" s="1"/>
  <c r="B2893" i="8"/>
  <c r="C2893" i="8" s="1"/>
  <c r="D2893" i="8" s="1"/>
  <c r="B503" i="8"/>
  <c r="C503" i="8" s="1"/>
  <c r="D503" i="8" s="1"/>
  <c r="B2387" i="8"/>
  <c r="C2387" i="8" s="1"/>
  <c r="D2387" i="8" s="1"/>
  <c r="B4939" i="8"/>
  <c r="C4939" i="8" s="1"/>
  <c r="D4939" i="8" s="1"/>
  <c r="B235" i="8"/>
  <c r="C235" i="8" s="1"/>
  <c r="D235" i="8" s="1"/>
  <c r="B282" i="8"/>
  <c r="C282" i="8" s="1"/>
  <c r="D282" i="8" s="1"/>
  <c r="B175" i="8"/>
  <c r="C175" i="8" s="1"/>
  <c r="D175" i="8" s="1"/>
  <c r="B2899" i="8"/>
  <c r="C2899" i="8" s="1"/>
  <c r="D2899" i="8" s="1"/>
  <c r="B2843" i="8"/>
  <c r="C2843" i="8" s="1"/>
  <c r="D2843" i="8" s="1"/>
  <c r="B2004" i="8"/>
  <c r="C2004" i="8" s="1"/>
  <c r="D2004" i="8" s="1"/>
  <c r="B4908" i="8"/>
  <c r="C4908" i="8" s="1"/>
  <c r="D4908" i="8" s="1"/>
  <c r="B134" i="8"/>
  <c r="C134" i="8" s="1"/>
  <c r="D134" i="8" s="1"/>
  <c r="B2146" i="8"/>
  <c r="C2146" i="8" s="1"/>
  <c r="D2146" i="8" s="1"/>
  <c r="B2425" i="8"/>
  <c r="C2425" i="8" s="1"/>
  <c r="D2425" i="8" s="1"/>
  <c r="B2627" i="8"/>
  <c r="C2627" i="8" s="1"/>
  <c r="D2627" i="8" s="1"/>
  <c r="B1515" i="8"/>
  <c r="C1515" i="8" s="1"/>
  <c r="D1515" i="8" s="1"/>
  <c r="B1262" i="8"/>
  <c r="C1262" i="8" s="1"/>
  <c r="D1262" i="8" s="1"/>
  <c r="B1887" i="8"/>
  <c r="C1887" i="8" s="1"/>
  <c r="D1887" i="8" s="1"/>
  <c r="B2745" i="8"/>
  <c r="C2745" i="8" s="1"/>
  <c r="D2745" i="8" s="1"/>
  <c r="B4657" i="8"/>
  <c r="C4657" i="8" s="1"/>
  <c r="D4657" i="8" s="1"/>
  <c r="B3233" i="8"/>
  <c r="C3233" i="8" s="1"/>
  <c r="D3233" i="8" s="1"/>
  <c r="B2340" i="8"/>
  <c r="C2340" i="8" s="1"/>
  <c r="D2340" i="8" s="1"/>
  <c r="B2870" i="8"/>
  <c r="C2870" i="8" s="1"/>
  <c r="D2870" i="8" s="1"/>
  <c r="B2550" i="8"/>
  <c r="C2550" i="8" s="1"/>
  <c r="D2550" i="8" s="1"/>
  <c r="B1234" i="8"/>
  <c r="C1234" i="8" s="1"/>
  <c r="D1234" i="8" s="1"/>
  <c r="B3177" i="8"/>
  <c r="C3177" i="8" s="1"/>
  <c r="D3177" i="8" s="1"/>
  <c r="B3881" i="8"/>
  <c r="C3881" i="8" s="1"/>
  <c r="D3881" i="8" s="1"/>
  <c r="B1456" i="8"/>
  <c r="C1456" i="8" s="1"/>
  <c r="D1456" i="8" s="1"/>
  <c r="B187" i="8"/>
  <c r="C187" i="8" s="1"/>
  <c r="D187" i="8" s="1"/>
  <c r="B2073" i="8"/>
  <c r="C2073" i="8" s="1"/>
  <c r="D2073" i="8" s="1"/>
  <c r="B3470" i="8"/>
  <c r="C3470" i="8" s="1"/>
  <c r="D3470" i="8" s="1"/>
  <c r="B2214" i="8"/>
  <c r="C2214" i="8" s="1"/>
  <c r="D2214" i="8" s="1"/>
  <c r="B1552" i="8"/>
  <c r="C1552" i="8" s="1"/>
  <c r="D1552" i="8" s="1"/>
  <c r="B2746" i="8"/>
  <c r="C2746" i="8" s="1"/>
  <c r="D2746" i="8" s="1"/>
  <c r="B4600" i="8"/>
  <c r="C4600" i="8" s="1"/>
  <c r="D4600" i="8" s="1"/>
  <c r="B2964" i="8"/>
  <c r="C2964" i="8" s="1"/>
  <c r="D2964" i="8" s="1"/>
  <c r="B365" i="8"/>
  <c r="C365" i="8" s="1"/>
  <c r="D365" i="8" s="1"/>
  <c r="B1885" i="8"/>
  <c r="C1885" i="8" s="1"/>
  <c r="D1885" i="8" s="1"/>
  <c r="B3269" i="8"/>
  <c r="C3269" i="8" s="1"/>
  <c r="D3269" i="8" s="1"/>
  <c r="B4173" i="8"/>
  <c r="C4173" i="8" s="1"/>
  <c r="D4173" i="8" s="1"/>
  <c r="B734" i="8"/>
  <c r="C734" i="8" s="1"/>
  <c r="D734" i="8" s="1"/>
  <c r="B1861" i="8"/>
  <c r="C1861" i="8" s="1"/>
  <c r="D1861" i="8" s="1"/>
  <c r="B152" i="8"/>
  <c r="C152" i="8" s="1"/>
  <c r="D152" i="8" s="1"/>
  <c r="B4212" i="8"/>
  <c r="C4212" i="8" s="1"/>
  <c r="D4212" i="8" s="1"/>
  <c r="B1403" i="8"/>
  <c r="C1403" i="8" s="1"/>
  <c r="D1403" i="8" s="1"/>
  <c r="B904" i="8"/>
  <c r="C904" i="8" s="1"/>
  <c r="D904" i="8" s="1"/>
  <c r="B4864" i="8"/>
  <c r="C4864" i="8" s="1"/>
  <c r="D4864" i="8" s="1"/>
  <c r="B4483" i="8"/>
  <c r="C4483" i="8" s="1"/>
  <c r="D4483" i="8" s="1"/>
  <c r="B4893" i="8"/>
  <c r="C4893" i="8" s="1"/>
  <c r="D4893" i="8" s="1"/>
  <c r="B2008" i="8"/>
  <c r="C2008" i="8" s="1"/>
  <c r="D2008" i="8" s="1"/>
  <c r="B3658" i="8"/>
  <c r="C3658" i="8" s="1"/>
  <c r="D3658" i="8" s="1"/>
  <c r="B4481" i="8"/>
  <c r="C4481" i="8" s="1"/>
  <c r="D4481" i="8" s="1"/>
  <c r="B2649" i="8"/>
  <c r="C2649" i="8" s="1"/>
  <c r="D2649" i="8" s="1"/>
  <c r="B2052" i="8"/>
  <c r="C2052" i="8" s="1"/>
  <c r="D2052" i="8" s="1"/>
  <c r="B2616" i="8"/>
  <c r="C2616" i="8" s="1"/>
  <c r="D2616" i="8" s="1"/>
  <c r="B3934" i="8"/>
  <c r="C3934" i="8" s="1"/>
  <c r="D3934" i="8" s="1"/>
  <c r="B4237" i="8"/>
  <c r="C4237" i="8" s="1"/>
  <c r="D4237" i="8" s="1"/>
  <c r="B206" i="8"/>
  <c r="C206" i="8" s="1"/>
  <c r="D206" i="8" s="1"/>
  <c r="B4457" i="8"/>
  <c r="C4457" i="8" s="1"/>
  <c r="D4457" i="8" s="1"/>
  <c r="B3554" i="8"/>
  <c r="C3554" i="8" s="1"/>
  <c r="D3554" i="8" s="1"/>
  <c r="B2072" i="8"/>
  <c r="C2072" i="8" s="1"/>
  <c r="D2072" i="8" s="1"/>
  <c r="B3927" i="8"/>
  <c r="C3927" i="8" s="1"/>
  <c r="D3927" i="8" s="1"/>
  <c r="B1480" i="8"/>
  <c r="C1480" i="8" s="1"/>
  <c r="D1480" i="8" s="1"/>
  <c r="B3995" i="8"/>
  <c r="C3995" i="8" s="1"/>
  <c r="D3995" i="8" s="1"/>
  <c r="B3202" i="8"/>
  <c r="C3202" i="8" s="1"/>
  <c r="D3202" i="8" s="1"/>
  <c r="B2564" i="8"/>
  <c r="C2564" i="8" s="1"/>
  <c r="D2564" i="8" s="1"/>
  <c r="B1513" i="8"/>
  <c r="C1513" i="8" s="1"/>
  <c r="D1513" i="8" s="1"/>
  <c r="B4444" i="8"/>
  <c r="C4444" i="8" s="1"/>
  <c r="D4444" i="8" s="1"/>
  <c r="B3132" i="8"/>
  <c r="C3132" i="8" s="1"/>
  <c r="D3132" i="8" s="1"/>
  <c r="B2750" i="8"/>
  <c r="C2750" i="8" s="1"/>
  <c r="D2750" i="8" s="1"/>
  <c r="B1933" i="8"/>
  <c r="C1933" i="8" s="1"/>
  <c r="D1933" i="8" s="1"/>
  <c r="B2507" i="8"/>
  <c r="C2507" i="8" s="1"/>
  <c r="D2507" i="8" s="1"/>
  <c r="B1648" i="8"/>
  <c r="C1648" i="8" s="1"/>
  <c r="D1648" i="8" s="1"/>
  <c r="B465" i="8"/>
  <c r="C465" i="8" s="1"/>
  <c r="D465" i="8" s="1"/>
  <c r="B3760" i="8"/>
  <c r="C3760" i="8" s="1"/>
  <c r="D3760" i="8" s="1"/>
  <c r="B4477" i="8"/>
  <c r="C4477" i="8" s="1"/>
  <c r="D4477" i="8" s="1"/>
  <c r="B3345" i="8"/>
  <c r="C3345" i="8" s="1"/>
  <c r="D3345" i="8" s="1"/>
  <c r="B2619" i="8"/>
  <c r="C2619" i="8" s="1"/>
  <c r="D2619" i="8" s="1"/>
  <c r="B3817" i="8"/>
  <c r="C3817" i="8" s="1"/>
  <c r="D3817" i="8" s="1"/>
  <c r="B3466" i="8"/>
  <c r="C3466" i="8" s="1"/>
  <c r="D3466" i="8" s="1"/>
  <c r="B2197" i="8"/>
  <c r="C2197" i="8" s="1"/>
  <c r="D2197" i="8" s="1"/>
  <c r="B4464" i="8"/>
  <c r="C4464" i="8" s="1"/>
  <c r="D4464" i="8" s="1"/>
  <c r="B2121" i="8"/>
  <c r="C2121" i="8" s="1"/>
  <c r="D2121" i="8" s="1"/>
  <c r="B3441" i="8"/>
  <c r="C3441" i="8" s="1"/>
  <c r="D3441" i="8" s="1"/>
  <c r="B1224" i="8"/>
  <c r="C1224" i="8" s="1"/>
  <c r="D1224" i="8" s="1"/>
  <c r="B2497" i="8"/>
  <c r="C2497" i="8" s="1"/>
  <c r="D2497" i="8" s="1"/>
  <c r="B3180" i="8"/>
  <c r="C3180" i="8" s="1"/>
  <c r="D3180" i="8" s="1"/>
  <c r="B3406" i="8"/>
  <c r="C3406" i="8" s="1"/>
  <c r="D3406" i="8" s="1"/>
  <c r="B3601" i="8"/>
  <c r="C3601" i="8" s="1"/>
  <c r="D3601" i="8" s="1"/>
  <c r="B721" i="8"/>
  <c r="C721" i="8" s="1"/>
  <c r="D721" i="8" s="1"/>
  <c r="B2686" i="8"/>
  <c r="C2686" i="8" s="1"/>
  <c r="D2686" i="8" s="1"/>
  <c r="B1630" i="8"/>
  <c r="C1630" i="8" s="1"/>
  <c r="D1630" i="8" s="1"/>
  <c r="B3654" i="8"/>
  <c r="C3654" i="8" s="1"/>
  <c r="D3654" i="8" s="1"/>
  <c r="B4301" i="8"/>
  <c r="C4301" i="8" s="1"/>
  <c r="D4301" i="8" s="1"/>
  <c r="B2039" i="8"/>
  <c r="C2039" i="8" s="1"/>
  <c r="D2039" i="8" s="1"/>
  <c r="B1195" i="8"/>
  <c r="C1195" i="8" s="1"/>
  <c r="D1195" i="8" s="1"/>
  <c r="B2562" i="8"/>
  <c r="C2562" i="8" s="1"/>
  <c r="D2562" i="8" s="1"/>
  <c r="B2029" i="8"/>
  <c r="C2029" i="8" s="1"/>
  <c r="D2029" i="8" s="1"/>
  <c r="B4269" i="8"/>
  <c r="C4269" i="8" s="1"/>
  <c r="D4269" i="8" s="1"/>
  <c r="B3359" i="8"/>
  <c r="C3359" i="8" s="1"/>
  <c r="D3359" i="8" s="1"/>
  <c r="B1644" i="8"/>
  <c r="C1644" i="8" s="1"/>
  <c r="D1644" i="8" s="1"/>
  <c r="B280" i="8"/>
  <c r="C280" i="8" s="1"/>
  <c r="D280" i="8" s="1"/>
  <c r="B1220" i="8"/>
  <c r="C1220" i="8" s="1"/>
  <c r="D1220" i="8" s="1"/>
  <c r="B4268" i="8"/>
  <c r="C4268" i="8" s="1"/>
  <c r="D4268" i="8" s="1"/>
  <c r="B634" i="8"/>
  <c r="C634" i="8" s="1"/>
  <c r="D634" i="8" s="1"/>
  <c r="B3504" i="8"/>
  <c r="C3504" i="8" s="1"/>
  <c r="D3504" i="8" s="1"/>
  <c r="B3833" i="8"/>
  <c r="C3833" i="8" s="1"/>
  <c r="D3833" i="8" s="1"/>
  <c r="B1624" i="8"/>
  <c r="C1624" i="8" s="1"/>
  <c r="D1624" i="8" s="1"/>
  <c r="B296" i="8"/>
  <c r="C296" i="8" s="1"/>
  <c r="D296" i="8" s="1"/>
  <c r="B1564" i="8"/>
  <c r="C1564" i="8" s="1"/>
  <c r="D1564" i="8" s="1"/>
  <c r="B2987" i="8"/>
  <c r="C2987" i="8" s="1"/>
  <c r="D2987" i="8" s="1"/>
  <c r="B4038" i="8"/>
  <c r="C4038" i="8" s="1"/>
  <c r="D4038" i="8" s="1"/>
  <c r="B3973" i="8"/>
  <c r="C3973" i="8" s="1"/>
  <c r="D3973" i="8" s="1"/>
  <c r="B692" i="8"/>
  <c r="C692" i="8" s="1"/>
  <c r="D692" i="8" s="1"/>
  <c r="B3363" i="8"/>
  <c r="C3363" i="8" s="1"/>
  <c r="D3363" i="8" s="1"/>
  <c r="B1488" i="8"/>
  <c r="C1488" i="8" s="1"/>
  <c r="D1488" i="8" s="1"/>
  <c r="B2010" i="8"/>
  <c r="C2010" i="8" s="1"/>
  <c r="D2010" i="8" s="1"/>
  <c r="B315" i="8"/>
  <c r="C315" i="8" s="1"/>
  <c r="D315" i="8" s="1"/>
  <c r="B1944" i="8"/>
  <c r="C1944" i="8" s="1"/>
  <c r="D1944" i="8" s="1"/>
  <c r="B3512" i="8"/>
  <c r="C3512" i="8" s="1"/>
  <c r="D3512" i="8" s="1"/>
  <c r="B1768" i="8"/>
  <c r="C1768" i="8" s="1"/>
  <c r="D1768" i="8" s="1"/>
  <c r="B3509" i="8"/>
  <c r="C3509" i="8" s="1"/>
  <c r="D3509" i="8" s="1"/>
  <c r="B1003" i="8"/>
  <c r="C1003" i="8" s="1"/>
  <c r="D1003" i="8" s="1"/>
  <c r="B464" i="8"/>
  <c r="C464" i="8" s="1"/>
  <c r="D464" i="8" s="1"/>
  <c r="B2084" i="8"/>
  <c r="C2084" i="8" s="1"/>
  <c r="D2084" i="8" s="1"/>
  <c r="B1702" i="8"/>
  <c r="C1702" i="8" s="1"/>
  <c r="D1702" i="8" s="1"/>
  <c r="B2148" i="8"/>
  <c r="C2148" i="8" s="1"/>
  <c r="D2148" i="8" s="1"/>
  <c r="B4492" i="8"/>
  <c r="C4492" i="8" s="1"/>
  <c r="D4492" i="8" s="1"/>
  <c r="B4122" i="8"/>
  <c r="C4122" i="8" s="1"/>
  <c r="D4122" i="8" s="1"/>
  <c r="B2824" i="8"/>
  <c r="C2824" i="8" s="1"/>
  <c r="D2824" i="8" s="1"/>
  <c r="B1588" i="8"/>
  <c r="C1588" i="8" s="1"/>
  <c r="D1588" i="8" s="1"/>
  <c r="B2799" i="8"/>
  <c r="C2799" i="8" s="1"/>
  <c r="D2799" i="8" s="1"/>
  <c r="B919" i="8"/>
  <c r="C919" i="8" s="1"/>
  <c r="D919" i="8" s="1"/>
  <c r="B972" i="8"/>
  <c r="C972" i="8" s="1"/>
  <c r="D972" i="8" s="1"/>
  <c r="B4992" i="8"/>
  <c r="C4992" i="8" s="1"/>
  <c r="D4992" i="8" s="1"/>
  <c r="B1731" i="8"/>
  <c r="C1731" i="8" s="1"/>
  <c r="D1731" i="8" s="1"/>
  <c r="B524" i="8"/>
  <c r="C524" i="8" s="1"/>
  <c r="D524" i="8" s="1"/>
  <c r="B2154" i="8"/>
  <c r="C2154" i="8" s="1"/>
  <c r="D2154" i="8" s="1"/>
  <c r="B3962" i="8"/>
  <c r="C3962" i="8" s="1"/>
  <c r="D3962" i="8" s="1"/>
  <c r="B4921" i="8"/>
  <c r="C4921" i="8" s="1"/>
  <c r="D4921" i="8" s="1"/>
  <c r="B3610" i="8"/>
  <c r="C3610" i="8" s="1"/>
  <c r="D3610" i="8" s="1"/>
  <c r="B3339" i="8"/>
  <c r="C3339" i="8" s="1"/>
  <c r="D3339" i="8" s="1"/>
  <c r="B3386" i="8"/>
  <c r="C3386" i="8" s="1"/>
  <c r="D3386" i="8" s="1"/>
  <c r="B4113" i="8"/>
  <c r="C4113" i="8" s="1"/>
  <c r="D4113" i="8" s="1"/>
  <c r="B510" i="8"/>
  <c r="C510" i="8" s="1"/>
  <c r="D510" i="8" s="1"/>
  <c r="B504" i="8"/>
  <c r="C504" i="8" s="1"/>
  <c r="D504" i="8" s="1"/>
  <c r="B2233" i="8"/>
  <c r="C2233" i="8" s="1"/>
  <c r="D2233" i="8" s="1"/>
  <c r="B1890" i="8"/>
  <c r="C1890" i="8" s="1"/>
  <c r="D1890" i="8" s="1"/>
  <c r="B2976" i="8"/>
  <c r="C2976" i="8" s="1"/>
  <c r="D2976" i="8" s="1"/>
  <c r="B1110" i="8"/>
  <c r="C1110" i="8" s="1"/>
  <c r="D1110" i="8" s="1"/>
  <c r="B774" i="8"/>
  <c r="C774" i="8" s="1"/>
  <c r="D774" i="8" s="1"/>
  <c r="B1741" i="8"/>
  <c r="C1741" i="8" s="1"/>
  <c r="D1741" i="8" s="1"/>
  <c r="B826" i="8"/>
  <c r="C826" i="8" s="1"/>
  <c r="D826" i="8" s="1"/>
  <c r="B3405" i="8"/>
  <c r="C3405" i="8" s="1"/>
  <c r="D3405" i="8" s="1"/>
  <c r="B2450" i="8"/>
  <c r="C2450" i="8" s="1"/>
  <c r="D2450" i="8" s="1"/>
  <c r="B745" i="8"/>
  <c r="C745" i="8" s="1"/>
  <c r="D745" i="8" s="1"/>
  <c r="B1460" i="8"/>
  <c r="C1460" i="8" s="1"/>
  <c r="D1460" i="8" s="1"/>
  <c r="B4381" i="8"/>
  <c r="C4381" i="8" s="1"/>
  <c r="D4381" i="8" s="1"/>
  <c r="B2089" i="8"/>
  <c r="C2089" i="8" s="1"/>
  <c r="D2089" i="8" s="1"/>
  <c r="B4829" i="8"/>
  <c r="C4829" i="8" s="1"/>
  <c r="D4829" i="8" s="1"/>
  <c r="B1018" i="8"/>
  <c r="C1018" i="8" s="1"/>
  <c r="D1018" i="8" s="1"/>
  <c r="B2630" i="8"/>
  <c r="C2630" i="8" s="1"/>
  <c r="D2630" i="8" s="1"/>
  <c r="B1656" i="8"/>
  <c r="C1656" i="8" s="1"/>
  <c r="D1656" i="8" s="1"/>
  <c r="B325" i="8"/>
  <c r="C325" i="8" s="1"/>
  <c r="D325" i="8" s="1"/>
  <c r="B2779" i="8"/>
  <c r="C2779" i="8" s="1"/>
  <c r="D2779" i="8" s="1"/>
  <c r="B4523" i="8"/>
  <c r="C4523" i="8" s="1"/>
  <c r="D4523" i="8" s="1"/>
  <c r="B928" i="8"/>
  <c r="C928" i="8" s="1"/>
  <c r="D928" i="8" s="1"/>
  <c r="B850" i="8"/>
  <c r="C850" i="8" s="1"/>
  <c r="D850" i="8" s="1"/>
  <c r="B2163" i="8"/>
  <c r="C2163" i="8" s="1"/>
  <c r="D2163" i="8" s="1"/>
  <c r="B305" i="8"/>
  <c r="C305" i="8" s="1"/>
  <c r="D305" i="8" s="1"/>
  <c r="B3481" i="8"/>
  <c r="C3481" i="8" s="1"/>
  <c r="D3481" i="8" s="1"/>
  <c r="B2375" i="8"/>
  <c r="C2375" i="8" s="1"/>
  <c r="D2375" i="8" s="1"/>
  <c r="B2111" i="8"/>
  <c r="C2111" i="8" s="1"/>
  <c r="D2111" i="8" s="1"/>
  <c r="B1162" i="8"/>
  <c r="C1162" i="8" s="1"/>
  <c r="D1162" i="8" s="1"/>
  <c r="B4292" i="8"/>
  <c r="C4292" i="8" s="1"/>
  <c r="D4292" i="8" s="1"/>
  <c r="B1188" i="8"/>
  <c r="C1188" i="8" s="1"/>
  <c r="D1188" i="8" s="1"/>
  <c r="B1669" i="8"/>
  <c r="C1669" i="8" s="1"/>
  <c r="D1669" i="8" s="1"/>
  <c r="B3826" i="8"/>
  <c r="C3826" i="8" s="1"/>
  <c r="D3826" i="8" s="1"/>
  <c r="B3189" i="8"/>
  <c r="C3189" i="8" s="1"/>
  <c r="D3189" i="8" s="1"/>
  <c r="B3730" i="8"/>
  <c r="C3730" i="8" s="1"/>
  <c r="D3730" i="8" s="1"/>
  <c r="B1871" i="8"/>
  <c r="C1871" i="8" s="1"/>
  <c r="D1871" i="8" s="1"/>
  <c r="B436" i="8"/>
  <c r="C436" i="8" s="1"/>
  <c r="D436" i="8" s="1"/>
  <c r="B1675" i="8"/>
  <c r="C1675" i="8" s="1"/>
  <c r="D1675" i="8" s="1"/>
  <c r="B2294" i="8"/>
  <c r="C2294" i="8" s="1"/>
  <c r="D2294" i="8" s="1"/>
  <c r="B1800" i="8"/>
  <c r="C1800" i="8" s="1"/>
  <c r="D1800" i="8" s="1"/>
  <c r="B2541" i="8"/>
  <c r="C2541" i="8" s="1"/>
  <c r="D2541" i="8" s="1"/>
  <c r="B632" i="8"/>
  <c r="C632" i="8" s="1"/>
  <c r="D632" i="8" s="1"/>
  <c r="B2120" i="8"/>
  <c r="C2120" i="8" s="1"/>
  <c r="D2120" i="8" s="1"/>
  <c r="B3989" i="8"/>
  <c r="C3989" i="8" s="1"/>
  <c r="D3989" i="8" s="1"/>
  <c r="B1316" i="8"/>
  <c r="C1316" i="8" s="1"/>
  <c r="D1316" i="8" s="1"/>
  <c r="B3557" i="8"/>
  <c r="C3557" i="8" s="1"/>
  <c r="D3557" i="8" s="1"/>
  <c r="B747" i="8"/>
  <c r="C747" i="8" s="1"/>
  <c r="D747" i="8" s="1"/>
  <c r="B1906" i="8"/>
  <c r="C1906" i="8" s="1"/>
  <c r="D1906" i="8" s="1"/>
  <c r="B418" i="8"/>
  <c r="C418" i="8" s="1"/>
  <c r="D418" i="8" s="1"/>
  <c r="B1976" i="8"/>
  <c r="C1976" i="8" s="1"/>
  <c r="D1976" i="8" s="1"/>
  <c r="B548" i="8"/>
  <c r="C548" i="8" s="1"/>
  <c r="D548" i="8" s="1"/>
  <c r="B1025" i="8"/>
  <c r="C1025" i="8" s="1"/>
  <c r="D1025" i="8" s="1"/>
  <c r="B3897" i="8"/>
  <c r="C3897" i="8" s="1"/>
  <c r="D3897" i="8" s="1"/>
  <c r="B860" i="8"/>
  <c r="C860" i="8" s="1"/>
  <c r="D860" i="8" s="1"/>
  <c r="B853" i="8"/>
  <c r="C853" i="8" s="1"/>
  <c r="D853" i="8" s="1"/>
  <c r="B2042" i="8"/>
  <c r="C2042" i="8" s="1"/>
  <c r="D2042" i="8" s="1"/>
  <c r="B4470" i="8"/>
  <c r="C4470" i="8" s="1"/>
  <c r="D4470" i="8" s="1"/>
  <c r="B3332" i="8"/>
  <c r="C3332" i="8" s="1"/>
  <c r="D3332" i="8" s="1"/>
  <c r="B4091" i="8"/>
  <c r="C4091" i="8" s="1"/>
  <c r="D4091" i="8" s="1"/>
  <c r="B437" i="8"/>
  <c r="C437" i="8" s="1"/>
  <c r="D437" i="8" s="1"/>
  <c r="B2384" i="8"/>
  <c r="C2384" i="8" s="1"/>
  <c r="D2384" i="8" s="1"/>
  <c r="B4471" i="8"/>
  <c r="C4471" i="8" s="1"/>
  <c r="D4471" i="8" s="1"/>
  <c r="B4998" i="8"/>
  <c r="C4998" i="8" s="1"/>
  <c r="D4998" i="8" s="1"/>
  <c r="B4396" i="8"/>
  <c r="C4396" i="8" s="1"/>
  <c r="D4396" i="8" s="1"/>
  <c r="B3700" i="8"/>
  <c r="C3700" i="8" s="1"/>
  <c r="D3700" i="8" s="1"/>
  <c r="B968" i="8"/>
  <c r="C968" i="8" s="1"/>
  <c r="D968" i="8" s="1"/>
  <c r="B4756" i="8"/>
  <c r="C4756" i="8" s="1"/>
  <c r="D4756" i="8" s="1"/>
  <c r="B1366" i="8"/>
  <c r="C1366" i="8" s="1"/>
  <c r="D1366" i="8" s="1"/>
  <c r="B1248" i="8"/>
  <c r="C1248" i="8" s="1"/>
  <c r="D1248" i="8" s="1"/>
  <c r="B335" i="8"/>
  <c r="C335" i="8" s="1"/>
  <c r="D335" i="8" s="1"/>
  <c r="B3038" i="8"/>
  <c r="C3038" i="8" s="1"/>
  <c r="D3038" i="8" s="1"/>
  <c r="B4371" i="8"/>
  <c r="C4371" i="8" s="1"/>
  <c r="D4371" i="8" s="1"/>
  <c r="B727" i="8"/>
  <c r="C727" i="8" s="1"/>
  <c r="D727" i="8" s="1"/>
  <c r="B4418" i="8"/>
  <c r="C4418" i="8" s="1"/>
  <c r="D4418" i="8" s="1"/>
  <c r="B1803" i="8"/>
  <c r="C1803" i="8" s="1"/>
  <c r="D1803" i="8" s="1"/>
  <c r="B184" i="8"/>
  <c r="C184" i="8" s="1"/>
  <c r="D184" i="8" s="1"/>
  <c r="B874" i="8"/>
  <c r="C874" i="8" s="1"/>
  <c r="D874" i="8" s="1"/>
  <c r="B3307" i="8"/>
  <c r="C3307" i="8" s="1"/>
  <c r="D3307" i="8" s="1"/>
  <c r="B4392" i="8"/>
  <c r="C4392" i="8" s="1"/>
  <c r="D4392" i="8" s="1"/>
  <c r="B3102" i="8"/>
  <c r="C3102" i="8" s="1"/>
  <c r="D3102" i="8" s="1"/>
  <c r="B2390" i="8"/>
  <c r="C2390" i="8" s="1"/>
  <c r="D2390" i="8" s="1"/>
  <c r="B4007" i="8"/>
  <c r="C4007" i="8" s="1"/>
  <c r="D4007" i="8" s="1"/>
  <c r="B4355" i="8"/>
  <c r="C4355" i="8" s="1"/>
  <c r="D4355" i="8" s="1"/>
  <c r="B3054" i="8"/>
  <c r="C3054" i="8" s="1"/>
  <c r="D3054" i="8" s="1"/>
  <c r="B2629" i="8"/>
  <c r="C2629" i="8" s="1"/>
  <c r="D2629" i="8" s="1"/>
  <c r="B1275" i="8"/>
  <c r="C1275" i="8" s="1"/>
  <c r="D1275" i="8" s="1"/>
  <c r="B3507" i="8"/>
  <c r="C3507" i="8" s="1"/>
  <c r="D3507" i="8" s="1"/>
  <c r="B1572" i="8"/>
  <c r="C1572" i="8" s="1"/>
  <c r="D1572" i="8" s="1"/>
  <c r="B4090" i="8"/>
  <c r="C4090" i="8" s="1"/>
  <c r="D4090" i="8" s="1"/>
  <c r="B1918" i="8"/>
  <c r="C1918" i="8" s="1"/>
  <c r="D1918" i="8" s="1"/>
  <c r="B3848" i="8"/>
  <c r="C3848" i="8" s="1"/>
  <c r="D3848" i="8" s="1"/>
  <c r="B4009" i="8"/>
  <c r="C4009" i="8" s="1"/>
  <c r="D4009" i="8" s="1"/>
  <c r="B4021" i="8"/>
  <c r="C4021" i="8" s="1"/>
  <c r="D4021" i="8" s="1"/>
  <c r="B275" i="8"/>
  <c r="C275" i="8" s="1"/>
  <c r="D275" i="8" s="1"/>
  <c r="B4344" i="8"/>
  <c r="C4344" i="8" s="1"/>
  <c r="D4344" i="8" s="1"/>
  <c r="B2318" i="8"/>
  <c r="C2318" i="8" s="1"/>
  <c r="D2318" i="8" s="1"/>
  <c r="B2237" i="8"/>
  <c r="C2237" i="8" s="1"/>
  <c r="D2237" i="8" s="1"/>
  <c r="B2990" i="8"/>
  <c r="C2990" i="8" s="1"/>
  <c r="D2990" i="8" s="1"/>
  <c r="B3683" i="8"/>
  <c r="C3683" i="8" s="1"/>
  <c r="D3683" i="8" s="1"/>
  <c r="B3620" i="8"/>
  <c r="C3620" i="8" s="1"/>
  <c r="D3620" i="8" s="1"/>
  <c r="B4814" i="8"/>
  <c r="C4814" i="8" s="1"/>
  <c r="D4814" i="8" s="1"/>
  <c r="B1475" i="8"/>
  <c r="C1475" i="8" s="1"/>
  <c r="D1475" i="8" s="1"/>
  <c r="B2063" i="8"/>
  <c r="C2063" i="8" s="1"/>
  <c r="D2063" i="8" s="1"/>
  <c r="B215" i="8"/>
  <c r="C215" i="8" s="1"/>
  <c r="D215" i="8" s="1"/>
  <c r="B2087" i="8"/>
  <c r="C2087" i="8" s="1"/>
  <c r="D2087" i="8" s="1"/>
  <c r="B3767" i="8"/>
  <c r="C3767" i="8" s="1"/>
  <c r="D3767" i="8" s="1"/>
  <c r="B688" i="8"/>
  <c r="C688" i="8" s="1"/>
  <c r="D688" i="8" s="1"/>
  <c r="B1064" i="8"/>
  <c r="C1064" i="8" s="1"/>
  <c r="D1064" i="8" s="1"/>
  <c r="B3837" i="8"/>
  <c r="C3837" i="8" s="1"/>
  <c r="D3837" i="8" s="1"/>
  <c r="B3996" i="8"/>
  <c r="C3996" i="8" s="1"/>
  <c r="D3996" i="8" s="1"/>
  <c r="B3798" i="8"/>
  <c r="C3798" i="8" s="1"/>
  <c r="D3798" i="8" s="1"/>
  <c r="B1088" i="8"/>
  <c r="C1088" i="8" s="1"/>
  <c r="D1088" i="8" s="1"/>
  <c r="B1635" i="8"/>
  <c r="C1635" i="8" s="1"/>
  <c r="D1635" i="8" s="1"/>
  <c r="B3757" i="8"/>
  <c r="C3757" i="8" s="1"/>
  <c r="D3757" i="8" s="1"/>
  <c r="B1425" i="8"/>
  <c r="C1425" i="8" s="1"/>
  <c r="D1425" i="8" s="1"/>
  <c r="B3379" i="8"/>
  <c r="C3379" i="8" s="1"/>
  <c r="D3379" i="8" s="1"/>
  <c r="B1717" i="8"/>
  <c r="C1717" i="8" s="1"/>
  <c r="D1717" i="8" s="1"/>
  <c r="B1810" i="8"/>
  <c r="C1810" i="8" s="1"/>
  <c r="D1810" i="8" s="1"/>
  <c r="B3280" i="8"/>
  <c r="C3280" i="8" s="1"/>
  <c r="D3280" i="8" s="1"/>
  <c r="B4001" i="8"/>
  <c r="C4001" i="8" s="1"/>
  <c r="D4001" i="8" s="1"/>
  <c r="B2588" i="8"/>
  <c r="C2588" i="8" s="1"/>
  <c r="D2588" i="8" s="1"/>
  <c r="B2405" i="8"/>
  <c r="C2405" i="8" s="1"/>
  <c r="D2405" i="8" s="1"/>
  <c r="B2310" i="8"/>
  <c r="C2310" i="8" s="1"/>
  <c r="D2310" i="8" s="1"/>
  <c r="B4074" i="8"/>
  <c r="C4074" i="8" s="1"/>
  <c r="D4074" i="8" s="1"/>
  <c r="B1937" i="8"/>
  <c r="C1937" i="8" s="1"/>
  <c r="D1937" i="8" s="1"/>
  <c r="B2864" i="8"/>
  <c r="C2864" i="8" s="1"/>
  <c r="D2864" i="8" s="1"/>
  <c r="B1934" i="8"/>
  <c r="C1934" i="8" s="1"/>
  <c r="D1934" i="8" s="1"/>
  <c r="B1668" i="8"/>
  <c r="C1668" i="8" s="1"/>
  <c r="D1668" i="8" s="1"/>
  <c r="B1032" i="8"/>
  <c r="C1032" i="8" s="1"/>
  <c r="D1032" i="8" s="1"/>
  <c r="B4368" i="8"/>
  <c r="C4368" i="8" s="1"/>
  <c r="D4368" i="8" s="1"/>
  <c r="B812" i="8"/>
  <c r="C812" i="8" s="1"/>
  <c r="D812" i="8" s="1"/>
  <c r="B4667" i="8"/>
  <c r="C4667" i="8" s="1"/>
  <c r="D4667" i="8" s="1"/>
  <c r="B4214" i="8"/>
  <c r="C4214" i="8" s="1"/>
  <c r="D4214" i="8" s="1"/>
  <c r="B374" i="8"/>
  <c r="C374" i="8" s="1"/>
  <c r="D374" i="8" s="1"/>
  <c r="B1775" i="8"/>
  <c r="C1775" i="8" s="1"/>
  <c r="D1775" i="8" s="1"/>
  <c r="B3096" i="8"/>
  <c r="C3096" i="8" s="1"/>
  <c r="D3096" i="8" s="1"/>
  <c r="B3825" i="8"/>
  <c r="C3825" i="8" s="1"/>
  <c r="D3825" i="8" s="1"/>
  <c r="B256" i="8"/>
  <c r="C256" i="8" s="1"/>
  <c r="D256" i="8" s="1"/>
  <c r="B4318" i="8"/>
  <c r="C4318" i="8" s="1"/>
  <c r="D4318" i="8" s="1"/>
  <c r="B1637" i="8"/>
  <c r="C1637" i="8" s="1"/>
  <c r="D1637" i="8" s="1"/>
  <c r="B3385" i="8"/>
  <c r="C3385" i="8" s="1"/>
  <c r="D3385" i="8" s="1"/>
  <c r="B1707" i="8"/>
  <c r="C1707" i="8" s="1"/>
  <c r="D1707" i="8" s="1"/>
  <c r="B4744" i="8"/>
  <c r="C4744" i="8" s="1"/>
  <c r="D4744" i="8" s="1"/>
  <c r="B2511" i="8"/>
  <c r="C2511" i="8" s="1"/>
  <c r="D2511" i="8" s="1"/>
  <c r="B4011" i="8"/>
  <c r="C4011" i="8" s="1"/>
  <c r="D4011" i="8" s="1"/>
  <c r="B732" i="8"/>
  <c r="C732" i="8" s="1"/>
  <c r="D732" i="8" s="1"/>
  <c r="B2183" i="8"/>
  <c r="C2183" i="8" s="1"/>
  <c r="D2183" i="8" s="1"/>
  <c r="B3047" i="8"/>
  <c r="C3047" i="8" s="1"/>
  <c r="D3047" i="8" s="1"/>
  <c r="B923" i="8"/>
  <c r="C923" i="8" s="1"/>
  <c r="D923" i="8" s="1"/>
  <c r="B2041" i="8"/>
  <c r="C2041" i="8" s="1"/>
  <c r="D2041" i="8" s="1"/>
  <c r="B390" i="8"/>
  <c r="C390" i="8" s="1"/>
  <c r="D390" i="8" s="1"/>
  <c r="B2858" i="8"/>
  <c r="C2858" i="8" s="1"/>
  <c r="D2858" i="8" s="1"/>
  <c r="B414" i="8"/>
  <c r="C414" i="8" s="1"/>
  <c r="D414" i="8" s="1"/>
  <c r="B1131" i="8"/>
  <c r="C1131" i="8" s="1"/>
  <c r="D1131" i="8" s="1"/>
  <c r="B619" i="8"/>
  <c r="C619" i="8" s="1"/>
  <c r="D619" i="8" s="1"/>
  <c r="B811" i="8"/>
  <c r="C811" i="8" s="1"/>
  <c r="D811" i="8" s="1"/>
  <c r="B1265" i="8"/>
  <c r="C1265" i="8" s="1"/>
  <c r="D1265" i="8" s="1"/>
  <c r="B1141" i="8"/>
  <c r="C1141" i="8" s="1"/>
  <c r="D1141" i="8" s="1"/>
  <c r="B1346" i="8"/>
  <c r="C1346" i="8" s="1"/>
  <c r="D1346" i="8" s="1"/>
  <c r="B901" i="8"/>
  <c r="C901" i="8" s="1"/>
  <c r="D901" i="8" s="1"/>
  <c r="B1973" i="8"/>
  <c r="C1973" i="8" s="1"/>
  <c r="D1973" i="8" s="1"/>
  <c r="B1580" i="8"/>
  <c r="C1580" i="8" s="1"/>
  <c r="D1580" i="8" s="1"/>
  <c r="B4127" i="8"/>
  <c r="C4127" i="8" s="1"/>
  <c r="D4127" i="8" s="1"/>
  <c r="B1860" i="8"/>
  <c r="C1860" i="8" s="1"/>
  <c r="D1860" i="8" s="1"/>
  <c r="B4429" i="8"/>
  <c r="C4429" i="8" s="1"/>
  <c r="D4429" i="8" s="1"/>
  <c r="B135" i="8"/>
  <c r="C135" i="8" s="1"/>
  <c r="D135" i="8" s="1"/>
  <c r="B1443" i="8"/>
  <c r="C1443" i="8" s="1"/>
  <c r="D1443" i="8" s="1"/>
  <c r="B1677" i="8"/>
  <c r="C1677" i="8" s="1"/>
  <c r="D1677" i="8" s="1"/>
  <c r="B3542" i="8"/>
  <c r="C3542" i="8" s="1"/>
  <c r="D3542" i="8" s="1"/>
  <c r="B4564" i="8"/>
  <c r="C4564" i="8" s="1"/>
  <c r="D4564" i="8" s="1"/>
  <c r="B4006" i="8"/>
  <c r="C4006" i="8" s="1"/>
  <c r="D4006" i="8" s="1"/>
  <c r="B1935" i="8"/>
  <c r="C1935" i="8" s="1"/>
  <c r="D1935" i="8" s="1"/>
  <c r="B426" i="8"/>
  <c r="C426" i="8" s="1"/>
  <c r="D426" i="8" s="1"/>
  <c r="B4678" i="8"/>
  <c r="C4678" i="8" s="1"/>
  <c r="D4678" i="8" s="1"/>
  <c r="B4832" i="8"/>
  <c r="C4832" i="8" s="1"/>
  <c r="D4832" i="8" s="1"/>
  <c r="B3164" i="8"/>
  <c r="C3164" i="8" s="1"/>
  <c r="D3164" i="8" s="1"/>
  <c r="B3051" i="8"/>
  <c r="C3051" i="8" s="1"/>
  <c r="D3051" i="8" s="1"/>
  <c r="B614" i="8"/>
  <c r="C614" i="8" s="1"/>
  <c r="D614" i="8" s="1"/>
  <c r="B606" i="8"/>
  <c r="C606" i="8" s="1"/>
  <c r="D606" i="8" s="1"/>
  <c r="B534" i="8"/>
  <c r="C534" i="8" s="1"/>
  <c r="D534" i="8" s="1"/>
  <c r="B4929" i="8"/>
  <c r="C4929" i="8" s="1"/>
  <c r="D4929" i="8" s="1"/>
  <c r="B3342" i="8"/>
  <c r="C3342" i="8" s="1"/>
  <c r="D3342" i="8" s="1"/>
  <c r="B1341" i="8"/>
  <c r="C1341" i="8" s="1"/>
  <c r="D1341" i="8" s="1"/>
  <c r="B566" i="8"/>
  <c r="C566" i="8" s="1"/>
  <c r="D566" i="8" s="1"/>
  <c r="B154" i="8"/>
  <c r="C154" i="8" s="1"/>
  <c r="D154" i="8" s="1"/>
  <c r="B3879" i="8"/>
  <c r="C3879" i="8" s="1"/>
  <c r="D3879" i="8" s="1"/>
  <c r="B1842" i="8"/>
  <c r="C1842" i="8" s="1"/>
  <c r="D1842" i="8" s="1"/>
  <c r="B1759" i="8"/>
  <c r="C1759" i="8" s="1"/>
  <c r="D1759" i="8" s="1"/>
  <c r="B918" i="8"/>
  <c r="C918" i="8" s="1"/>
  <c r="D918" i="8" s="1"/>
  <c r="B4946" i="8"/>
  <c r="C4946" i="8" s="1"/>
  <c r="D4946" i="8" s="1"/>
  <c r="B2766" i="8"/>
  <c r="C2766" i="8" s="1"/>
  <c r="D2766" i="8" s="1"/>
  <c r="B3857" i="8"/>
  <c r="C3857" i="8" s="1"/>
  <c r="D3857" i="8" s="1"/>
  <c r="B4274" i="8"/>
  <c r="C4274" i="8" s="1"/>
  <c r="D4274" i="8" s="1"/>
  <c r="B3141" i="8"/>
  <c r="C3141" i="8" s="1"/>
  <c r="D3141" i="8" s="1"/>
  <c r="B4473" i="8"/>
  <c r="C4473" i="8" s="1"/>
  <c r="D4473" i="8" s="1"/>
  <c r="B3143" i="8"/>
  <c r="C3143" i="8" s="1"/>
  <c r="D3143" i="8" s="1"/>
  <c r="B1595" i="8"/>
  <c r="C1595" i="8" s="1"/>
  <c r="D1595" i="8" s="1"/>
  <c r="B3002" i="8"/>
  <c r="C3002" i="8" s="1"/>
  <c r="D3002" i="8" s="1"/>
  <c r="B1166" i="8"/>
  <c r="C1166" i="8" s="1"/>
  <c r="D1166" i="8" s="1"/>
  <c r="B3033" i="8"/>
  <c r="C3033" i="8" s="1"/>
  <c r="D3033" i="8" s="1"/>
  <c r="B4486" i="8"/>
  <c r="C4486" i="8" s="1"/>
  <c r="D4486" i="8" s="1"/>
  <c r="B3708" i="8"/>
  <c r="C3708" i="8" s="1"/>
  <c r="D3708" i="8" s="1"/>
  <c r="B3830" i="8"/>
  <c r="C3830" i="8" s="1"/>
  <c r="D3830" i="8" s="1"/>
  <c r="B511" i="8"/>
  <c r="C511" i="8" s="1"/>
  <c r="D511" i="8" s="1"/>
  <c r="B4211" i="8"/>
  <c r="C4211" i="8" s="1"/>
  <c r="D4211" i="8" s="1"/>
  <c r="B4745" i="8"/>
  <c r="C4745" i="8" s="1"/>
  <c r="D4745" i="8" s="1"/>
  <c r="B2646" i="8"/>
  <c r="C2646" i="8" s="1"/>
  <c r="D2646" i="8" s="1"/>
  <c r="B1052" i="8"/>
  <c r="C1052" i="8" s="1"/>
  <c r="D1052" i="8" s="1"/>
  <c r="B1137" i="8"/>
  <c r="C1137" i="8" s="1"/>
  <c r="D1137" i="8" s="1"/>
  <c r="B2103" i="8"/>
  <c r="C2103" i="8" s="1"/>
  <c r="D2103" i="8" s="1"/>
  <c r="B2889" i="8"/>
  <c r="C2889" i="8" s="1"/>
  <c r="D2889" i="8" s="1"/>
  <c r="B1975" i="8"/>
  <c r="C1975" i="8" s="1"/>
  <c r="D1975" i="8" s="1"/>
  <c r="B1540" i="8"/>
  <c r="C1540" i="8" s="1"/>
  <c r="D1540" i="8" s="1"/>
  <c r="B1834" i="8"/>
  <c r="C1834" i="8" s="1"/>
  <c r="D1834" i="8" s="1"/>
  <c r="B1469" i="8"/>
  <c r="C1469" i="8" s="1"/>
  <c r="D1469" i="8" s="1"/>
  <c r="B2048" i="8"/>
  <c r="C2048" i="8" s="1"/>
  <c r="D2048" i="8" s="1"/>
  <c r="B3944" i="8"/>
  <c r="C3944" i="8" s="1"/>
  <c r="D3944" i="8" s="1"/>
  <c r="B4629" i="8"/>
  <c r="C4629" i="8" s="1"/>
  <c r="D4629" i="8" s="1"/>
  <c r="B769" i="8"/>
  <c r="C769" i="8" s="1"/>
  <c r="D769" i="8" s="1"/>
  <c r="B2625" i="8"/>
  <c r="C2625" i="8" s="1"/>
  <c r="D2625" i="8" s="1"/>
  <c r="B2785" i="8"/>
  <c r="C2785" i="8" s="1"/>
  <c r="D2785" i="8" s="1"/>
  <c r="B4679" i="8"/>
  <c r="C4679" i="8" s="1"/>
  <c r="D4679" i="8" s="1"/>
  <c r="B2888" i="8"/>
  <c r="C2888" i="8" s="1"/>
  <c r="D2888" i="8" s="1"/>
  <c r="B4171" i="8"/>
  <c r="C4171" i="8" s="1"/>
  <c r="D4171" i="8" s="1"/>
  <c r="B701" i="8"/>
  <c r="C701" i="8" s="1"/>
  <c r="D701" i="8" s="1"/>
  <c r="B4332" i="8"/>
  <c r="C4332" i="8" s="1"/>
  <c r="D4332" i="8" s="1"/>
  <c r="B293" i="8"/>
  <c r="C293" i="8" s="1"/>
  <c r="D293" i="8" s="1"/>
  <c r="B316" i="8"/>
  <c r="C316" i="8" s="1"/>
  <c r="D316" i="8" s="1"/>
  <c r="B4495" i="8"/>
  <c r="C4495" i="8" s="1"/>
  <c r="D4495" i="8" s="1"/>
  <c r="B3271" i="8"/>
  <c r="C3271" i="8" s="1"/>
  <c r="D3271" i="8" s="1"/>
  <c r="B2068" i="8"/>
  <c r="C2068" i="8" s="1"/>
  <c r="D2068" i="8" s="1"/>
  <c r="B2581" i="8"/>
  <c r="C2581" i="8" s="1"/>
  <c r="D2581" i="8" s="1"/>
  <c r="B2184" i="8"/>
  <c r="C2184" i="8" s="1"/>
  <c r="D2184" i="8" s="1"/>
  <c r="B549" i="8"/>
  <c r="C549" i="8" s="1"/>
  <c r="D549" i="8" s="1"/>
  <c r="B1129" i="8"/>
  <c r="C1129" i="8" s="1"/>
  <c r="D1129" i="8" s="1"/>
  <c r="B1057" i="8"/>
  <c r="C1057" i="8" s="1"/>
  <c r="D1057" i="8" s="1"/>
  <c r="B3980" i="8"/>
  <c r="C3980" i="8" s="1"/>
  <c r="D3980" i="8" s="1"/>
  <c r="B1160" i="8"/>
  <c r="C1160" i="8" s="1"/>
  <c r="D1160" i="8" s="1"/>
  <c r="B1059" i="8"/>
  <c r="C1059" i="8" s="1"/>
  <c r="D1059" i="8" s="1"/>
  <c r="B4416" i="8"/>
  <c r="C4416" i="8" s="1"/>
  <c r="D4416" i="8" s="1"/>
  <c r="B3416" i="8"/>
  <c r="C3416" i="8" s="1"/>
  <c r="D3416" i="8" s="1"/>
  <c r="B4970" i="8"/>
  <c r="C4970" i="8" s="1"/>
  <c r="D4970" i="8" s="1"/>
  <c r="B1927" i="8"/>
  <c r="C1927" i="8" s="1"/>
  <c r="D1927" i="8" s="1"/>
  <c r="B3746" i="8"/>
  <c r="C3746" i="8" s="1"/>
  <c r="D3746" i="8" s="1"/>
  <c r="B3528" i="8"/>
  <c r="C3528" i="8" s="1"/>
  <c r="D3528" i="8" s="1"/>
  <c r="B2219" i="8"/>
  <c r="C2219" i="8" s="1"/>
  <c r="D2219" i="8" s="1"/>
  <c r="B755" i="8"/>
  <c r="C755" i="8" s="1"/>
  <c r="D755" i="8" s="1"/>
  <c r="B2500" i="8"/>
  <c r="C2500" i="8" s="1"/>
  <c r="D2500" i="8" s="1"/>
  <c r="B709" i="8"/>
  <c r="C709" i="8" s="1"/>
  <c r="D709" i="8" s="1"/>
  <c r="B1481" i="8"/>
  <c r="C1481" i="8" s="1"/>
  <c r="D1481" i="8" s="1"/>
  <c r="B150" i="8"/>
  <c r="C150" i="8" s="1"/>
  <c r="D150" i="8" s="1"/>
  <c r="B2246" i="8"/>
  <c r="C2246" i="8" s="1"/>
  <c r="D2246" i="8" s="1"/>
  <c r="B3853" i="8"/>
  <c r="C3853" i="8" s="1"/>
  <c r="D3853" i="8" s="1"/>
  <c r="B4579" i="8"/>
  <c r="C4579" i="8" s="1"/>
  <c r="D4579" i="8" s="1"/>
  <c r="B541" i="8"/>
  <c r="C541" i="8" s="1"/>
  <c r="D541" i="8" s="1"/>
  <c r="B2514" i="8"/>
  <c r="C2514" i="8" s="1"/>
  <c r="D2514" i="8" s="1"/>
  <c r="B3755" i="8"/>
  <c r="C3755" i="8" s="1"/>
  <c r="D3755" i="8" s="1"/>
  <c r="B2829" i="8"/>
  <c r="C2829" i="8" s="1"/>
  <c r="D2829" i="8" s="1"/>
  <c r="B3587" i="8"/>
  <c r="C3587" i="8" s="1"/>
  <c r="D3587" i="8" s="1"/>
  <c r="B3267" i="8"/>
  <c r="C3267" i="8" s="1"/>
  <c r="D3267" i="8" s="1"/>
  <c r="B4890" i="8"/>
  <c r="C4890" i="8" s="1"/>
  <c r="D4890" i="8" s="1"/>
  <c r="B528" i="8"/>
  <c r="C528" i="8" s="1"/>
  <c r="D528" i="8" s="1"/>
  <c r="B2173" i="8"/>
  <c r="C2173" i="8" s="1"/>
  <c r="D2173" i="8" s="1"/>
  <c r="B2713" i="8"/>
  <c r="C2713" i="8" s="1"/>
  <c r="D2713" i="8" s="1"/>
  <c r="B3992" i="8"/>
  <c r="C3992" i="8" s="1"/>
  <c r="D3992" i="8" s="1"/>
  <c r="B3866" i="8"/>
  <c r="C3866" i="8" s="1"/>
  <c r="D3866" i="8" s="1"/>
  <c r="B3635" i="8"/>
  <c r="C3635" i="8" s="1"/>
  <c r="D3635" i="8" s="1"/>
  <c r="B1453" i="8"/>
  <c r="C1453" i="8" s="1"/>
  <c r="D1453" i="8" s="1"/>
  <c r="B2220" i="8"/>
  <c r="C2220" i="8" s="1"/>
  <c r="D2220" i="8" s="1"/>
  <c r="B2389" i="8"/>
  <c r="C2389" i="8" s="1"/>
  <c r="D2389" i="8" s="1"/>
  <c r="B1852" i="8"/>
  <c r="C1852" i="8" s="1"/>
  <c r="D1852" i="8" s="1"/>
  <c r="B2165" i="8"/>
  <c r="C2165" i="8" s="1"/>
  <c r="D2165" i="8" s="1"/>
  <c r="B2256" i="8"/>
  <c r="C2256" i="8" s="1"/>
  <c r="D2256" i="8" s="1"/>
  <c r="B327" i="8"/>
  <c r="C327" i="8" s="1"/>
  <c r="D327" i="8" s="1"/>
  <c r="B4029" i="8"/>
  <c r="C4029" i="8" s="1"/>
  <c r="D4029" i="8" s="1"/>
  <c r="B1395" i="8"/>
  <c r="C1395" i="8" s="1"/>
  <c r="D1395" i="8" s="1"/>
  <c r="B4325" i="8"/>
  <c r="C4325" i="8" s="1"/>
  <c r="D4325" i="8" s="1"/>
  <c r="B3581" i="8"/>
  <c r="C3581" i="8" s="1"/>
  <c r="D3581" i="8" s="1"/>
  <c r="B3196" i="8"/>
  <c r="C3196" i="8" s="1"/>
  <c r="D3196" i="8" s="1"/>
  <c r="B1558" i="8"/>
  <c r="C1558" i="8" s="1"/>
  <c r="D1558" i="8" s="1"/>
  <c r="B1954" i="8"/>
  <c r="C1954" i="8" s="1"/>
  <c r="D1954" i="8" s="1"/>
  <c r="B2643" i="8"/>
  <c r="C2643" i="8" s="1"/>
  <c r="D2643" i="8" s="1"/>
  <c r="B3680" i="8"/>
  <c r="C3680" i="8" s="1"/>
  <c r="D3680" i="8" s="1"/>
  <c r="B4881" i="8"/>
  <c r="C4881" i="8" s="1"/>
  <c r="D4881" i="8" s="1"/>
  <c r="B4936" i="8"/>
  <c r="C4936" i="8" s="1"/>
  <c r="D4936" i="8" s="1"/>
  <c r="B1824" i="8"/>
  <c r="C1824" i="8" s="1"/>
  <c r="D1824" i="8" s="1"/>
  <c r="B656" i="8"/>
  <c r="C656" i="8" s="1"/>
  <c r="D656" i="8" s="1"/>
  <c r="B2167" i="8"/>
  <c r="C2167" i="8" s="1"/>
  <c r="D2167" i="8" s="1"/>
  <c r="B237" i="8"/>
  <c r="C237" i="8" s="1"/>
  <c r="D237" i="8" s="1"/>
  <c r="B3930" i="8"/>
  <c r="C3930" i="8" s="1"/>
  <c r="D3930" i="8" s="1"/>
  <c r="B3097" i="8"/>
  <c r="C3097" i="8" s="1"/>
  <c r="D3097" i="8" s="1"/>
  <c r="B2187" i="8"/>
  <c r="C2187" i="8" s="1"/>
  <c r="D2187" i="8" s="1"/>
  <c r="B1029" i="8"/>
  <c r="C1029" i="8" s="1"/>
  <c r="D1029" i="8" s="1"/>
  <c r="B4321" i="8"/>
  <c r="C4321" i="8" s="1"/>
  <c r="D4321" i="8" s="1"/>
  <c r="B3561" i="8"/>
  <c r="C3561" i="8" s="1"/>
  <c r="D3561" i="8" s="1"/>
  <c r="B973" i="8"/>
  <c r="C973" i="8" s="1"/>
  <c r="D973" i="8" s="1"/>
  <c r="B3224" i="8"/>
  <c r="C3224" i="8" s="1"/>
  <c r="D3224" i="8" s="1"/>
  <c r="B269" i="8"/>
  <c r="C269" i="8" s="1"/>
  <c r="D269" i="8" s="1"/>
  <c r="B342" i="8"/>
  <c r="C342" i="8" s="1"/>
  <c r="D342" i="8" s="1"/>
  <c r="B3293" i="8"/>
  <c r="C3293" i="8" s="1"/>
  <c r="D3293" i="8" s="1"/>
  <c r="B4513" i="8"/>
  <c r="C4513" i="8" s="1"/>
  <c r="D4513" i="8" s="1"/>
  <c r="B2158" i="8"/>
  <c r="C2158" i="8" s="1"/>
  <c r="D2158" i="8" s="1"/>
  <c r="B1723" i="8"/>
  <c r="C1723" i="8" s="1"/>
  <c r="D1723" i="8" s="1"/>
  <c r="B1267" i="8"/>
  <c r="C1267" i="8" s="1"/>
  <c r="D1267" i="8" s="1"/>
  <c r="B1407" i="8"/>
  <c r="C1407" i="8" s="1"/>
  <c r="D1407" i="8" s="1"/>
  <c r="B2563" i="8"/>
  <c r="C2563" i="8" s="1"/>
  <c r="D2563" i="8" s="1"/>
  <c r="B2900" i="8"/>
  <c r="C2900" i="8" s="1"/>
  <c r="D2900" i="8" s="1"/>
  <c r="B3888" i="8"/>
  <c r="C3888" i="8" s="1"/>
  <c r="D3888" i="8" s="1"/>
  <c r="B2423" i="8"/>
  <c r="C2423" i="8" s="1"/>
  <c r="D2423" i="8" s="1"/>
  <c r="B4615" i="8"/>
  <c r="C4615" i="8" s="1"/>
  <c r="D4615" i="8" s="1"/>
  <c r="B4388" i="8"/>
  <c r="C4388" i="8" s="1"/>
  <c r="D4388" i="8" s="1"/>
  <c r="B3259" i="8"/>
  <c r="C3259" i="8" s="1"/>
  <c r="D3259" i="8" s="1"/>
  <c r="B2191" i="8"/>
  <c r="C2191" i="8" s="1"/>
  <c r="D2191" i="8" s="1"/>
  <c r="B4209" i="8"/>
  <c r="C4209" i="8" s="1"/>
  <c r="D4209" i="8" s="1"/>
  <c r="B1092" i="8"/>
  <c r="C1092" i="8" s="1"/>
  <c r="D1092" i="8" s="1"/>
  <c r="B4267" i="8"/>
  <c r="C4267" i="8" s="1"/>
  <c r="D4267" i="8" s="1"/>
  <c r="B2504" i="8"/>
  <c r="C2504" i="8" s="1"/>
  <c r="D2504" i="8" s="1"/>
  <c r="B1578" i="8"/>
  <c r="C1578" i="8" s="1"/>
  <c r="D1578" i="8" s="1"/>
  <c r="B4776" i="8"/>
  <c r="C4776" i="8" s="1"/>
  <c r="D4776" i="8" s="1"/>
  <c r="B2801" i="8"/>
  <c r="C2801" i="8" s="1"/>
  <c r="D2801" i="8" s="1"/>
  <c r="B3119" i="8"/>
  <c r="C3119" i="8" s="1"/>
  <c r="D3119" i="8" s="1"/>
  <c r="B3584" i="8"/>
  <c r="C3584" i="8" s="1"/>
  <c r="D3584" i="8" s="1"/>
  <c r="B4428" i="8"/>
  <c r="C4428" i="8" s="1"/>
  <c r="D4428" i="8" s="1"/>
  <c r="B2415" i="8"/>
  <c r="C2415" i="8" s="1"/>
  <c r="D2415" i="8" s="1"/>
  <c r="B1874" i="8"/>
  <c r="C1874" i="8" s="1"/>
  <c r="D1874" i="8" s="1"/>
  <c r="B2576" i="8"/>
  <c r="C2576" i="8" s="1"/>
  <c r="D2576" i="8" s="1"/>
  <c r="B2638" i="8"/>
  <c r="C2638" i="8" s="1"/>
  <c r="D2638" i="8" s="1"/>
  <c r="B1153" i="8"/>
  <c r="C1153" i="8" s="1"/>
  <c r="D1153" i="8" s="1"/>
  <c r="B4850" i="8"/>
  <c r="C4850" i="8" s="1"/>
  <c r="D4850" i="8" s="1"/>
  <c r="B451" i="8"/>
  <c r="C451" i="8" s="1"/>
  <c r="D451" i="8" s="1"/>
  <c r="B397" i="8"/>
  <c r="C397" i="8" s="1"/>
  <c r="D397" i="8" s="1"/>
  <c r="B2153" i="8"/>
  <c r="C2153" i="8" s="1"/>
  <c r="D2153" i="8" s="1"/>
  <c r="B1260" i="8"/>
  <c r="C1260" i="8" s="1"/>
  <c r="D1260" i="8" s="1"/>
  <c r="B938" i="8"/>
  <c r="C938" i="8" s="1"/>
  <c r="D938" i="8" s="1"/>
  <c r="B2601" i="8"/>
  <c r="C2601" i="8" s="1"/>
  <c r="D2601" i="8" s="1"/>
  <c r="B151" i="8"/>
  <c r="C151" i="8" s="1"/>
  <c r="D151" i="8" s="1"/>
  <c r="B875" i="8"/>
  <c r="C875" i="8" s="1"/>
  <c r="D875" i="8" s="1"/>
  <c r="B2859" i="8"/>
  <c r="C2859" i="8" s="1"/>
  <c r="D2859" i="8" s="1"/>
  <c r="B3524" i="8"/>
  <c r="C3524" i="8" s="1"/>
  <c r="D3524" i="8" s="1"/>
  <c r="B2519" i="8"/>
  <c r="C2519" i="8" s="1"/>
  <c r="D2519" i="8" s="1"/>
  <c r="B4112" i="8"/>
  <c r="C4112" i="8" s="1"/>
  <c r="D4112" i="8" s="1"/>
  <c r="B2896" i="8"/>
  <c r="C2896" i="8" s="1"/>
  <c r="D2896" i="8" s="1"/>
  <c r="B786" i="8"/>
  <c r="C786" i="8" s="1"/>
  <c r="D786" i="8" s="1"/>
  <c r="B693" i="8"/>
  <c r="C693" i="8" s="1"/>
  <c r="D693" i="8" s="1"/>
  <c r="B2715" i="8"/>
  <c r="C2715" i="8" s="1"/>
  <c r="D2715" i="8" s="1"/>
  <c r="B908" i="8"/>
  <c r="C908" i="8" s="1"/>
  <c r="D908" i="8" s="1"/>
  <c r="B3263" i="8"/>
  <c r="C3263" i="8" s="1"/>
  <c r="D3263" i="8" s="1"/>
  <c r="B306" i="8"/>
  <c r="C306" i="8" s="1"/>
  <c r="D306" i="8" s="1"/>
  <c r="B690" i="8"/>
  <c r="C690" i="8" s="1"/>
  <c r="D690" i="8" s="1"/>
  <c r="B4479" i="8"/>
  <c r="C4479" i="8" s="1"/>
  <c r="D4479" i="8" s="1"/>
  <c r="B4191" i="8"/>
  <c r="C4191" i="8" s="1"/>
  <c r="D4191" i="8" s="1"/>
  <c r="B4089" i="8"/>
  <c r="C4089" i="8" s="1"/>
  <c r="D4089" i="8" s="1"/>
  <c r="B1051" i="8"/>
  <c r="C1051" i="8" s="1"/>
  <c r="D1051" i="8" s="1"/>
  <c r="B1387" i="8"/>
  <c r="C1387" i="8" s="1"/>
  <c r="D1387" i="8" s="1"/>
  <c r="B4562" i="8"/>
  <c r="C4562" i="8" s="1"/>
  <c r="D4562" i="8" s="1"/>
  <c r="B1643" i="8"/>
  <c r="C1643" i="8" s="1"/>
  <c r="D1643" i="8" s="1"/>
  <c r="B249" i="8"/>
  <c r="C249" i="8" s="1"/>
  <c r="D249" i="8" s="1"/>
  <c r="B3536" i="8"/>
  <c r="C3536" i="8" s="1"/>
  <c r="D3536" i="8" s="1"/>
  <c r="B4767" i="8"/>
  <c r="C4767" i="8" s="1"/>
  <c r="D4767" i="8" s="1"/>
  <c r="B2038" i="8"/>
  <c r="C2038" i="8" s="1"/>
  <c r="D2038" i="8" s="1"/>
  <c r="B245" i="8"/>
  <c r="C245" i="8" s="1"/>
  <c r="D245" i="8" s="1"/>
  <c r="B491" i="8"/>
  <c r="C491" i="8" s="1"/>
  <c r="D491" i="8" s="1"/>
  <c r="B2388" i="8"/>
  <c r="C2388" i="8" s="1"/>
  <c r="D2388" i="8" s="1"/>
  <c r="B2561" i="8"/>
  <c r="C2561" i="8" s="1"/>
  <c r="D2561" i="8" s="1"/>
  <c r="B3377" i="8"/>
  <c r="C3377" i="8" s="1"/>
  <c r="D3377" i="8" s="1"/>
  <c r="B4723" i="8"/>
  <c r="C4723" i="8" s="1"/>
  <c r="D4723" i="8" s="1"/>
  <c r="B1914" i="8"/>
  <c r="C1914" i="8" s="1"/>
  <c r="D1914" i="8" s="1"/>
  <c r="B834" i="8"/>
  <c r="C834" i="8" s="1"/>
  <c r="D834" i="8" s="1"/>
  <c r="B2927" i="8"/>
  <c r="C2927" i="8" s="1"/>
  <c r="D2927" i="8" s="1"/>
  <c r="B4623" i="8"/>
  <c r="C4623" i="8" s="1"/>
  <c r="D4623" i="8" s="1"/>
  <c r="B1714" i="8"/>
  <c r="C1714" i="8" s="1"/>
  <c r="D1714" i="8" s="1"/>
  <c r="B4489" i="8"/>
  <c r="C4489" i="8" s="1"/>
  <c r="D4489" i="8" s="1"/>
  <c r="B3966" i="8"/>
  <c r="C3966" i="8" s="1"/>
  <c r="D3966" i="8" s="1"/>
  <c r="B2814" i="8"/>
  <c r="C2814" i="8" s="1"/>
  <c r="D2814" i="8" s="1"/>
  <c r="B2394" i="8"/>
  <c r="C2394" i="8" s="1"/>
  <c r="D2394" i="8" s="1"/>
  <c r="B2664" i="8"/>
  <c r="C2664" i="8" s="1"/>
  <c r="D2664" i="8" s="1"/>
  <c r="B1700" i="8"/>
  <c r="C1700" i="8" s="1"/>
  <c r="D1700" i="8" s="1"/>
  <c r="B645" i="8"/>
  <c r="C645" i="8" s="1"/>
  <c r="D645" i="8" s="1"/>
  <c r="B4786" i="8"/>
  <c r="C4786" i="8" s="1"/>
  <c r="D4786" i="8" s="1"/>
  <c r="B4123" i="8"/>
  <c r="C4123" i="8" s="1"/>
  <c r="D4123" i="8" s="1"/>
  <c r="B4324" i="8"/>
  <c r="C4324" i="8" s="1"/>
  <c r="D4324" i="8" s="1"/>
  <c r="B2928" i="8"/>
  <c r="C2928" i="8" s="1"/>
  <c r="D2928" i="8" s="1"/>
  <c r="B563" i="8"/>
  <c r="C563" i="8" s="1"/>
  <c r="D563" i="8" s="1"/>
  <c r="B1104" i="8"/>
  <c r="C1104" i="8" s="1"/>
  <c r="D1104" i="8" s="1"/>
  <c r="B4075" i="8"/>
  <c r="C4075" i="8" s="1"/>
  <c r="D4075" i="8" s="1"/>
  <c r="B3474" i="8"/>
  <c r="C3474" i="8" s="1"/>
  <c r="D3474" i="8" s="1"/>
  <c r="B4718" i="8"/>
  <c r="C4718" i="8" s="1"/>
  <c r="D4718" i="8" s="1"/>
  <c r="B3037" i="8"/>
  <c r="C3037" i="8" s="1"/>
  <c r="D3037" i="8" s="1"/>
  <c r="B3787" i="8"/>
  <c r="C3787" i="8" s="1"/>
  <c r="D3787" i="8" s="1"/>
  <c r="B1953" i="8"/>
  <c r="C1953" i="8" s="1"/>
  <c r="D1953" i="8" s="1"/>
  <c r="B1855" i="8"/>
  <c r="C1855" i="8" s="1"/>
  <c r="D1855" i="8" s="1"/>
  <c r="B3240" i="8"/>
  <c r="C3240" i="8" s="1"/>
  <c r="D3240" i="8" s="1"/>
  <c r="B1043" i="8"/>
  <c r="C1043" i="8" s="1"/>
  <c r="D1043" i="8" s="1"/>
  <c r="B3675" i="8"/>
  <c r="C3675" i="8" s="1"/>
  <c r="D3675" i="8" s="1"/>
  <c r="B3849" i="8"/>
  <c r="C3849" i="8" s="1"/>
  <c r="D3849" i="8" s="1"/>
  <c r="B1894" i="8"/>
  <c r="C1894" i="8" s="1"/>
  <c r="D1894" i="8" s="1"/>
  <c r="B751" i="8"/>
  <c r="C751" i="8" s="1"/>
  <c r="D751" i="8" s="1"/>
  <c r="B1873" i="8"/>
  <c r="C1873" i="8" s="1"/>
  <c r="D1873" i="8" s="1"/>
  <c r="B4093" i="8"/>
  <c r="C4093" i="8" s="1"/>
  <c r="D4093" i="8" s="1"/>
  <c r="B3971" i="8"/>
  <c r="C3971" i="8" s="1"/>
  <c r="D3971" i="8" s="1"/>
  <c r="B4374" i="8"/>
  <c r="C4374" i="8" s="1"/>
  <c r="D4374" i="8" s="1"/>
  <c r="B1101" i="8"/>
  <c r="C1101" i="8" s="1"/>
  <c r="D1101" i="8" s="1"/>
  <c r="B3064" i="8"/>
  <c r="C3064" i="8" s="1"/>
  <c r="D3064" i="8" s="1"/>
  <c r="B2615" i="8"/>
  <c r="C2615" i="8" s="1"/>
  <c r="D2615" i="8" s="1"/>
  <c r="B3923" i="8"/>
  <c r="C3923" i="8" s="1"/>
  <c r="D3923" i="8" s="1"/>
  <c r="B3550" i="8"/>
  <c r="C3550" i="8" s="1"/>
  <c r="D3550" i="8" s="1"/>
  <c r="B2498" i="8"/>
  <c r="C2498" i="8" s="1"/>
  <c r="D2498" i="8" s="1"/>
  <c r="B2414" i="8"/>
  <c r="C2414" i="8" s="1"/>
  <c r="D2414" i="8" s="1"/>
  <c r="B2210" i="8"/>
  <c r="C2210" i="8" s="1"/>
  <c r="D2210" i="8" s="1"/>
  <c r="B3621" i="8"/>
  <c r="C3621" i="8" s="1"/>
  <c r="D3621" i="8" s="1"/>
  <c r="B2471" i="8"/>
  <c r="C2471" i="8" s="1"/>
  <c r="D2471" i="8" s="1"/>
  <c r="B1807" i="8"/>
  <c r="C1807" i="8" s="1"/>
  <c r="D1807" i="8" s="1"/>
  <c r="B4000" i="8"/>
  <c r="C4000" i="8" s="1"/>
  <c r="D4000" i="8" s="1"/>
  <c r="B1171" i="8"/>
  <c r="C1171" i="8" s="1"/>
  <c r="D1171" i="8" s="1"/>
  <c r="B3176" i="8"/>
  <c r="C3176" i="8" s="1"/>
  <c r="D3176" i="8" s="1"/>
  <c r="B3513" i="8"/>
  <c r="C3513" i="8" s="1"/>
  <c r="D3513" i="8" s="1"/>
  <c r="B1556" i="8"/>
  <c r="C1556" i="8" s="1"/>
  <c r="D1556" i="8" s="1"/>
  <c r="B2950" i="8"/>
  <c r="C2950" i="8" s="1"/>
  <c r="D2950" i="8" s="1"/>
  <c r="B794" i="8"/>
  <c r="C794" i="8" s="1"/>
  <c r="D794" i="8" s="1"/>
  <c r="B2537" i="8"/>
  <c r="C2537" i="8" s="1"/>
  <c r="D2537" i="8" s="1"/>
  <c r="B4856" i="8"/>
  <c r="C4856" i="8" s="1"/>
  <c r="D4856" i="8" s="1"/>
  <c r="B1554" i="8"/>
  <c r="C1554" i="8" s="1"/>
  <c r="D1554" i="8" s="1"/>
  <c r="B718" i="8"/>
  <c r="C718" i="8" s="1"/>
  <c r="D718" i="8" s="1"/>
  <c r="B551" i="8"/>
  <c r="C551" i="8" s="1"/>
  <c r="D551" i="8" s="1"/>
  <c r="B3072" i="8"/>
  <c r="C3072" i="8" s="1"/>
  <c r="D3072" i="8" s="1"/>
  <c r="B2327" i="8"/>
  <c r="C2327" i="8" s="1"/>
  <c r="D2327" i="8" s="1"/>
  <c r="B2573" i="8"/>
  <c r="C2573" i="8" s="1"/>
  <c r="D2573" i="8" s="1"/>
  <c r="B185" i="8"/>
  <c r="C185" i="8" s="1"/>
  <c r="D185" i="8" s="1"/>
  <c r="B2420" i="8"/>
  <c r="C2420" i="8" s="1"/>
  <c r="D2420" i="8" s="1"/>
  <c r="B4105" i="8"/>
  <c r="C4105" i="8" s="1"/>
  <c r="D4105" i="8" s="1"/>
  <c r="B2969" i="8"/>
  <c r="C2969" i="8" s="1"/>
  <c r="D2969" i="8" s="1"/>
  <c r="B2617" i="8"/>
  <c r="C2617" i="8" s="1"/>
  <c r="D2617" i="8" s="1"/>
  <c r="B4859" i="8"/>
  <c r="C4859" i="8" s="1"/>
  <c r="D4859" i="8" s="1"/>
  <c r="B706" i="8"/>
  <c r="C706" i="8" s="1"/>
  <c r="D706" i="8" s="1"/>
  <c r="B4926" i="8"/>
  <c r="C4926" i="8" s="1"/>
  <c r="D4926" i="8" s="1"/>
  <c r="B2109" i="8"/>
  <c r="C2109" i="8" s="1"/>
  <c r="D2109" i="8" s="1"/>
  <c r="B3194" i="8"/>
  <c r="C3194" i="8" s="1"/>
  <c r="D3194" i="8" s="1"/>
  <c r="B2845" i="8"/>
  <c r="C2845" i="8" s="1"/>
  <c r="D2845" i="8" s="1"/>
  <c r="B3431" i="8"/>
  <c r="C3431" i="8" s="1"/>
  <c r="D3431" i="8" s="1"/>
  <c r="B4280" i="8"/>
  <c r="C4280" i="8" s="1"/>
  <c r="D4280" i="8" s="1"/>
  <c r="B3408" i="8"/>
  <c r="C3408" i="8" s="1"/>
  <c r="D3408" i="8" s="1"/>
  <c r="B4999" i="8"/>
  <c r="C4999" i="8" s="1"/>
  <c r="D4999" i="8" s="1"/>
  <c r="B406" i="8"/>
  <c r="C406" i="8" s="1"/>
  <c r="D406" i="8" s="1"/>
  <c r="B312" i="8"/>
  <c r="C312" i="8" s="1"/>
  <c r="D312" i="8" s="1"/>
  <c r="B2593" i="8"/>
  <c r="C2593" i="8" s="1"/>
  <c r="D2593" i="8" s="1"/>
  <c r="B579" i="8"/>
  <c r="C579" i="8" s="1"/>
  <c r="D579" i="8" s="1"/>
  <c r="B2930" i="8"/>
  <c r="C2930" i="8" s="1"/>
  <c r="D2930" i="8" s="1"/>
  <c r="B458" i="8"/>
  <c r="C458" i="8" s="1"/>
  <c r="D458" i="8" s="1"/>
  <c r="B3469" i="8"/>
  <c r="C3469" i="8" s="1"/>
  <c r="D3469" i="8" s="1"/>
  <c r="B3855" i="8"/>
  <c r="C3855" i="8" s="1"/>
  <c r="D3855" i="8" s="1"/>
  <c r="B3979" i="8"/>
  <c r="C3979" i="8" s="1"/>
  <c r="D3979" i="8" s="1"/>
  <c r="B532" i="8"/>
  <c r="C532" i="8" s="1"/>
  <c r="D532" i="8" s="1"/>
  <c r="B1176" i="8"/>
  <c r="C1176" i="8" s="1"/>
  <c r="D1176" i="8" s="1"/>
  <c r="B3739" i="8"/>
  <c r="C3739" i="8" s="1"/>
  <c r="D3739" i="8" s="1"/>
  <c r="B2526" i="8"/>
  <c r="C2526" i="8" s="1"/>
  <c r="D2526" i="8" s="1"/>
  <c r="B2650" i="8"/>
  <c r="C2650" i="8" s="1"/>
  <c r="D2650" i="8" s="1"/>
  <c r="B3462" i="8"/>
  <c r="C3462" i="8" s="1"/>
  <c r="D3462" i="8" s="1"/>
  <c r="B629" i="8"/>
  <c r="C629" i="8" s="1"/>
  <c r="D629" i="8" s="1"/>
  <c r="B2773" i="8"/>
  <c r="C2773" i="8" s="1"/>
  <c r="D2773" i="8" s="1"/>
  <c r="B4691" i="8"/>
  <c r="C4691" i="8" s="1"/>
  <c r="D4691" i="8" s="1"/>
  <c r="B740" i="8"/>
  <c r="C740" i="8" s="1"/>
  <c r="D740" i="8" s="1"/>
  <c r="B4528" i="8"/>
  <c r="C4528" i="8" s="1"/>
  <c r="D4528" i="8" s="1"/>
  <c r="B1190" i="8"/>
  <c r="C1190" i="8" s="1"/>
  <c r="D1190" i="8" s="1"/>
  <c r="B2319" i="8"/>
  <c r="C2319" i="8" s="1"/>
  <c r="D2319" i="8" s="1"/>
  <c r="B2677" i="8"/>
  <c r="C2677" i="8" s="1"/>
  <c r="D2677" i="8" s="1"/>
  <c r="B4884" i="8"/>
  <c r="C4884" i="8" s="1"/>
  <c r="D4884" i="8" s="1"/>
  <c r="B194" i="8"/>
  <c r="C194" i="8" s="1"/>
  <c r="D194" i="8" s="1"/>
  <c r="B2503" i="8"/>
  <c r="C2503" i="8" s="1"/>
  <c r="D2503" i="8" s="1"/>
  <c r="B4863" i="8"/>
  <c r="C4863" i="8" s="1"/>
  <c r="D4863" i="8" s="1"/>
  <c r="B1655" i="8"/>
  <c r="C1655" i="8" s="1"/>
  <c r="D1655" i="8" s="1"/>
  <c r="B4174" i="8"/>
  <c r="C4174" i="8" s="1"/>
  <c r="D4174" i="8" s="1"/>
  <c r="B357" i="8"/>
  <c r="C357" i="8" s="1"/>
  <c r="D357" i="8" s="1"/>
  <c r="B1313" i="8"/>
  <c r="C1313" i="8" s="1"/>
  <c r="D1313" i="8" s="1"/>
  <c r="B281" i="8"/>
  <c r="C281" i="8" s="1"/>
  <c r="D281" i="8" s="1"/>
  <c r="B4389" i="8"/>
  <c r="C4389" i="8" s="1"/>
  <c r="D4389" i="8" s="1"/>
  <c r="B3197" i="8"/>
  <c r="C3197" i="8" s="1"/>
  <c r="D3197" i="8" s="1"/>
  <c r="B520" i="8"/>
  <c r="C520" i="8" s="1"/>
  <c r="D520" i="8" s="1"/>
  <c r="B2061" i="8"/>
  <c r="C2061" i="8" s="1"/>
  <c r="D2061" i="8" s="1"/>
  <c r="B2067" i="8"/>
  <c r="C2067" i="8" s="1"/>
  <c r="D2067" i="8" s="1"/>
  <c r="B568" i="8"/>
  <c r="C568" i="8" s="1"/>
  <c r="D568" i="8" s="1"/>
  <c r="B180" i="8"/>
  <c r="C180" i="8" s="1"/>
  <c r="D180" i="8" s="1"/>
  <c r="B3889" i="8"/>
  <c r="C3889" i="8" s="1"/>
  <c r="D3889" i="8" s="1"/>
  <c r="B240" i="8"/>
  <c r="C240" i="8" s="1"/>
  <c r="D240" i="8" s="1"/>
  <c r="B4291" i="8"/>
  <c r="C4291" i="8" s="1"/>
  <c r="D4291" i="8" s="1"/>
  <c r="B4283" i="8"/>
  <c r="C4283" i="8" s="1"/>
  <c r="D4283" i="8" s="1"/>
  <c r="B1645" i="8"/>
  <c r="C1645" i="8" s="1"/>
  <c r="D1645" i="8" s="1"/>
  <c r="B1818" i="8"/>
  <c r="C1818" i="8" s="1"/>
  <c r="D1818" i="8" s="1"/>
  <c r="B222" i="8"/>
  <c r="C222" i="8" s="1"/>
  <c r="D222" i="8" s="1"/>
  <c r="B2361" i="8"/>
  <c r="C2361" i="8" s="1"/>
  <c r="D2361" i="8" s="1"/>
  <c r="B3648" i="8"/>
  <c r="C3648" i="8" s="1"/>
  <c r="D3648" i="8" s="1"/>
  <c r="B783" i="8"/>
  <c r="C783" i="8" s="1"/>
  <c r="D783" i="8" s="1"/>
  <c r="B3486" i="8"/>
  <c r="C3486" i="8" s="1"/>
  <c r="D3486" i="8" s="1"/>
  <c r="B3032" i="8"/>
  <c r="C3032" i="8" s="1"/>
  <c r="D3032" i="8" s="1"/>
  <c r="B2140" i="8"/>
  <c r="C2140" i="8" s="1"/>
  <c r="D2140" i="8" s="1"/>
  <c r="B1661" i="8"/>
  <c r="C1661" i="8" s="1"/>
  <c r="D1661" i="8" s="1"/>
  <c r="B4640" i="8"/>
  <c r="C4640" i="8" s="1"/>
  <c r="D4640" i="8" s="1"/>
  <c r="B2658" i="8"/>
  <c r="C2658" i="8" s="1"/>
  <c r="D2658" i="8" s="1"/>
  <c r="B1608" i="8"/>
  <c r="C1608" i="8" s="1"/>
  <c r="D1608" i="8" s="1"/>
  <c r="B3852" i="8"/>
  <c r="C3852" i="8" s="1"/>
  <c r="D3852" i="8" s="1"/>
  <c r="B431" i="8"/>
  <c r="C431" i="8" s="1"/>
  <c r="D431" i="8" s="1"/>
  <c r="B570" i="8"/>
  <c r="C570" i="8" s="1"/>
  <c r="D570" i="8" s="1"/>
  <c r="B4931" i="8"/>
  <c r="C4931" i="8" s="1"/>
  <c r="D4931" i="8" s="1"/>
  <c r="B1458" i="8"/>
  <c r="C1458" i="8" s="1"/>
  <c r="D1458" i="8" s="1"/>
  <c r="B3086" i="8"/>
  <c r="C3086" i="8" s="1"/>
  <c r="D3086" i="8" s="1"/>
  <c r="B1048" i="8"/>
  <c r="C1048" i="8" s="1"/>
  <c r="D1048" i="8" s="1"/>
  <c r="B3304" i="8"/>
  <c r="C3304" i="8" s="1"/>
  <c r="D3304" i="8" s="1"/>
  <c r="B3953" i="8"/>
  <c r="C3953" i="8" s="1"/>
  <c r="D3953" i="8" s="1"/>
  <c r="B2770" i="8"/>
  <c r="C2770" i="8" s="1"/>
  <c r="D2770" i="8" s="1"/>
  <c r="B2831" i="8"/>
  <c r="C2831" i="8" s="1"/>
  <c r="D2831" i="8" s="1"/>
  <c r="B4484" i="8"/>
  <c r="C4484" i="8" s="1"/>
  <c r="D4484" i="8" s="1"/>
  <c r="B2352" i="8"/>
  <c r="C2352" i="8" s="1"/>
  <c r="D2352" i="8" s="1"/>
  <c r="B380" i="8"/>
  <c r="C380" i="8" s="1"/>
  <c r="D380" i="8" s="1"/>
  <c r="B4319" i="8"/>
  <c r="C4319" i="8" s="1"/>
  <c r="D4319" i="8" s="1"/>
  <c r="B2230" i="8"/>
  <c r="C2230" i="8" s="1"/>
  <c r="D2230" i="8" s="1"/>
  <c r="B985" i="8"/>
  <c r="C985" i="8" s="1"/>
  <c r="D985" i="8" s="1"/>
  <c r="B278" i="8"/>
  <c r="C278" i="8" s="1"/>
  <c r="D278" i="8" s="1"/>
  <c r="B3540" i="8"/>
  <c r="C3540" i="8" s="1"/>
  <c r="D3540" i="8" s="1"/>
  <c r="B4188" i="8"/>
  <c r="C4188" i="8" s="1"/>
  <c r="D4188" i="8" s="1"/>
  <c r="B3154" i="8"/>
  <c r="C3154" i="8" s="1"/>
  <c r="D3154" i="8" s="1"/>
  <c r="B517" i="8"/>
  <c r="C517" i="8" s="1"/>
  <c r="D517" i="8" s="1"/>
  <c r="B2885" i="8"/>
  <c r="C2885" i="8" s="1"/>
  <c r="D2885" i="8" s="1"/>
  <c r="B3218" i="8"/>
  <c r="C3218" i="8" s="1"/>
  <c r="D3218" i="8" s="1"/>
  <c r="B2539" i="8"/>
  <c r="C2539" i="8" s="1"/>
  <c r="D2539" i="8" s="1"/>
  <c r="B899" i="8"/>
  <c r="C899" i="8" s="1"/>
  <c r="D899" i="8" s="1"/>
  <c r="B768" i="8"/>
  <c r="C768" i="8" s="1"/>
  <c r="D768" i="8" s="1"/>
  <c r="B4238" i="8"/>
  <c r="C4238" i="8" s="1"/>
  <c r="D4238" i="8" s="1"/>
  <c r="B654" i="8"/>
  <c r="C654" i="8" s="1"/>
  <c r="D654" i="8" s="1"/>
  <c r="B2124" i="8"/>
  <c r="C2124" i="8" s="1"/>
  <c r="D2124" i="8" s="1"/>
  <c r="B1292" i="8"/>
  <c r="C1292" i="8" s="1"/>
  <c r="D1292" i="8" s="1"/>
  <c r="B3045" i="8"/>
  <c r="C3045" i="8" s="1"/>
  <c r="D3045" i="8" s="1"/>
  <c r="B955" i="8"/>
  <c r="C955" i="8" s="1"/>
  <c r="D955" i="8" s="1"/>
  <c r="B2579" i="8"/>
  <c r="C2579" i="8" s="1"/>
  <c r="D2579" i="8" s="1"/>
  <c r="B4051" i="8"/>
  <c r="C4051" i="8" s="1"/>
  <c r="D4051" i="8" s="1"/>
  <c r="B4560" i="8"/>
  <c r="C4560" i="8" s="1"/>
  <c r="D4560" i="8" s="1"/>
  <c r="B4982" i="8"/>
  <c r="C4982" i="8" s="1"/>
  <c r="D4982" i="8" s="1"/>
  <c r="B4792" i="8"/>
  <c r="C4792" i="8" s="1"/>
  <c r="D4792" i="8" s="1"/>
  <c r="B2835" i="8"/>
  <c r="C2835" i="8" s="1"/>
  <c r="D2835" i="8" s="1"/>
  <c r="B1436" i="8"/>
  <c r="C1436" i="8" s="1"/>
  <c r="D1436" i="8" s="1"/>
  <c r="B726" i="8"/>
  <c r="C726" i="8" s="1"/>
  <c r="D726" i="8" s="1"/>
  <c r="B1472" i="8"/>
  <c r="C1472" i="8" s="1"/>
  <c r="D1472" i="8" s="1"/>
  <c r="B3216" i="8"/>
  <c r="C3216" i="8" s="1"/>
  <c r="D3216" i="8" s="1"/>
  <c r="B3311" i="8"/>
  <c r="C3311" i="8" s="1"/>
  <c r="D3311" i="8" s="1"/>
  <c r="B2988" i="8"/>
  <c r="C2988" i="8" s="1"/>
  <c r="D2988" i="8" s="1"/>
  <c r="B200" i="8"/>
  <c r="C200" i="8" s="1"/>
  <c r="D200" i="8" s="1"/>
  <c r="B1291" i="8"/>
  <c r="C1291" i="8" s="1"/>
  <c r="D1291" i="8" s="1"/>
  <c r="B3942" i="8"/>
  <c r="C3942" i="8" s="1"/>
  <c r="D3942" i="8" s="1"/>
  <c r="B485" i="8"/>
  <c r="C485" i="8" s="1"/>
  <c r="D485" i="8" s="1"/>
  <c r="B2499" i="8"/>
  <c r="C2499" i="8" s="1"/>
  <c r="D2499" i="8" s="1"/>
  <c r="B657" i="8"/>
  <c r="C657" i="8" s="1"/>
  <c r="D657" i="8" s="1"/>
  <c r="B3629" i="8"/>
  <c r="C3629" i="8" s="1"/>
  <c r="D3629" i="8" s="1"/>
  <c r="B2882" i="8"/>
  <c r="C2882" i="8" s="1"/>
  <c r="D2882" i="8" s="1"/>
  <c r="B4385" i="8"/>
  <c r="C4385" i="8" s="1"/>
  <c r="D4385" i="8" s="1"/>
  <c r="B425" i="8"/>
  <c r="C425" i="8" s="1"/>
  <c r="D425" i="8" s="1"/>
  <c r="B2804" i="8"/>
  <c r="C2804" i="8" s="1"/>
  <c r="D2804" i="8" s="1"/>
  <c r="B2306" i="8"/>
  <c r="C2306" i="8" s="1"/>
  <c r="D2306" i="8" s="1"/>
  <c r="B547" i="8"/>
  <c r="C547" i="8" s="1"/>
  <c r="D547" i="8" s="1"/>
  <c r="B4887" i="8"/>
  <c r="C4887" i="8" s="1"/>
  <c r="D4887" i="8" s="1"/>
  <c r="B2639" i="8"/>
  <c r="C2639" i="8" s="1"/>
  <c r="D2639" i="8" s="1"/>
  <c r="B1864" i="8"/>
  <c r="C1864" i="8" s="1"/>
  <c r="D1864" i="8" s="1"/>
  <c r="B1269" i="8"/>
  <c r="C1269" i="8" s="1"/>
  <c r="D1269" i="8" s="1"/>
  <c r="B3426" i="8"/>
  <c r="C3426" i="8" s="1"/>
  <c r="D3426" i="8" s="1"/>
  <c r="B3887" i="8"/>
  <c r="C3887" i="8" s="1"/>
  <c r="D3887" i="8" s="1"/>
  <c r="B3294" i="8"/>
  <c r="C3294" i="8" s="1"/>
  <c r="D3294" i="8" s="1"/>
  <c r="B3655" i="8"/>
  <c r="C3655" i="8" s="1"/>
  <c r="D3655" i="8" s="1"/>
  <c r="B4198" i="8"/>
  <c r="C4198" i="8" s="1"/>
  <c r="D4198" i="8" s="1"/>
  <c r="B1249" i="8"/>
  <c r="C1249" i="8" s="1"/>
  <c r="D1249" i="8" s="1"/>
  <c r="B3533" i="8"/>
  <c r="C3533" i="8" s="1"/>
  <c r="D3533" i="8" s="1"/>
  <c r="B387" i="8"/>
  <c r="C387" i="8" s="1"/>
  <c r="D387" i="8" s="1"/>
  <c r="B4406" i="8"/>
  <c r="C4406" i="8" s="1"/>
  <c r="D4406" i="8" s="1"/>
  <c r="B1955" i="8"/>
  <c r="C1955" i="8" s="1"/>
  <c r="D1955" i="8" s="1"/>
  <c r="B2726" i="8"/>
  <c r="C2726" i="8" s="1"/>
  <c r="D2726" i="8" s="1"/>
  <c r="B3094" i="8"/>
  <c r="C3094" i="8" s="1"/>
  <c r="D3094" i="8" s="1"/>
  <c r="B4959" i="8"/>
  <c r="C4959" i="8" s="1"/>
  <c r="D4959" i="8" s="1"/>
  <c r="B1333" i="8"/>
  <c r="C1333" i="8" s="1"/>
  <c r="D1333" i="8" s="1"/>
  <c r="B1602" i="8"/>
  <c r="C1602" i="8" s="1"/>
  <c r="D1602" i="8" s="1"/>
  <c r="B3723" i="8"/>
  <c r="C3723" i="8" s="1"/>
  <c r="D3723" i="8" s="1"/>
  <c r="B3912" i="8"/>
  <c r="C3912" i="8" s="1"/>
  <c r="D3912" i="8" s="1"/>
  <c r="B2679" i="8"/>
  <c r="C2679" i="8" s="1"/>
  <c r="D2679" i="8" s="1"/>
  <c r="B435" i="8"/>
  <c r="C435" i="8" s="1"/>
  <c r="D435" i="8" s="1"/>
  <c r="B4991" i="8"/>
  <c r="C4991" i="8" s="1"/>
  <c r="D4991" i="8" s="1"/>
  <c r="B2590" i="8"/>
  <c r="C2590" i="8" s="1"/>
  <c r="D2590" i="8" s="1"/>
  <c r="B2232" i="8"/>
  <c r="C2232" i="8" s="1"/>
  <c r="D2232" i="8" s="1"/>
  <c r="B3381" i="8"/>
  <c r="C3381" i="8" s="1"/>
  <c r="D3381" i="8" s="1"/>
  <c r="B126" i="8"/>
  <c r="C126" i="8" s="1"/>
  <c r="D126" i="8" s="1"/>
  <c r="B2705" i="8"/>
  <c r="C2705" i="8" s="1"/>
  <c r="D2705" i="8" s="1"/>
  <c r="B4337" i="8"/>
  <c r="C4337" i="8" s="1"/>
  <c r="D4337" i="8" s="1"/>
  <c r="B3508" i="8"/>
  <c r="C3508" i="8" s="1"/>
  <c r="D3508" i="8" s="1"/>
  <c r="B1083" i="8"/>
  <c r="C1083" i="8" s="1"/>
  <c r="D1083" i="8" s="1"/>
  <c r="B4948" i="8"/>
  <c r="C4948" i="8" s="1"/>
  <c r="D4948" i="8" s="1"/>
  <c r="B4045" i="8"/>
  <c r="C4045" i="8" s="1"/>
  <c r="D4045" i="8" s="1"/>
  <c r="B3105" i="8"/>
  <c r="C3105" i="8" s="1"/>
  <c r="D3105" i="8" s="1"/>
  <c r="B2337" i="8"/>
  <c r="C2337" i="8" s="1"/>
  <c r="D2337" i="8" s="1"/>
  <c r="B4955" i="8"/>
  <c r="C4955" i="8" s="1"/>
  <c r="D4955" i="8" s="1"/>
  <c r="B3868" i="8"/>
  <c r="C3868" i="8" s="1"/>
  <c r="D3868" i="8" s="1"/>
  <c r="B837" i="8"/>
  <c r="C837" i="8" s="1"/>
  <c r="D837" i="8" s="1"/>
  <c r="B1639" i="8"/>
  <c r="C1639" i="8" s="1"/>
  <c r="D1639" i="8" s="1"/>
  <c r="B2166" i="8"/>
  <c r="C2166" i="8" s="1"/>
  <c r="D2166" i="8" s="1"/>
  <c r="B320" i="8"/>
  <c r="C320" i="8" s="1"/>
  <c r="D320" i="8" s="1"/>
  <c r="B2802" i="8"/>
  <c r="C2802" i="8" s="1"/>
  <c r="D2802" i="8" s="1"/>
  <c r="B2407" i="8"/>
  <c r="C2407" i="8" s="1"/>
  <c r="D2407" i="8" s="1"/>
  <c r="B1406" i="8"/>
  <c r="C1406" i="8" s="1"/>
  <c r="D1406" i="8" s="1"/>
  <c r="B1777" i="8"/>
  <c r="C1777" i="8" s="1"/>
  <c r="D1777" i="8" s="1"/>
  <c r="B273" i="8"/>
  <c r="C273" i="8" s="1"/>
  <c r="D273" i="8" s="1"/>
  <c r="B3079" i="8"/>
  <c r="C3079" i="8" s="1"/>
  <c r="D3079" i="8" s="1"/>
  <c r="B3444" i="8"/>
  <c r="C3444" i="8" s="1"/>
  <c r="D3444" i="8" s="1"/>
  <c r="B2626" i="8"/>
  <c r="C2626" i="8" s="1"/>
  <c r="D2626" i="8" s="1"/>
  <c r="B4943" i="8"/>
  <c r="C4943" i="8" s="1"/>
  <c r="D4943" i="8" s="1"/>
  <c r="B4696" i="8"/>
  <c r="C4696" i="8" s="1"/>
  <c r="D4696" i="8" s="1"/>
  <c r="B921" i="8"/>
  <c r="C921" i="8" s="1"/>
  <c r="D921" i="8" s="1"/>
  <c r="B4440" i="8"/>
  <c r="C4440" i="8" s="1"/>
  <c r="D4440" i="8" s="1"/>
  <c r="B4172" i="8"/>
  <c r="C4172" i="8" s="1"/>
  <c r="D4172" i="8" s="1"/>
  <c r="B2981" i="8"/>
  <c r="C2981" i="8" s="1"/>
  <c r="D2981" i="8" s="1"/>
  <c r="B2908" i="8"/>
  <c r="C2908" i="8" s="1"/>
  <c r="D2908" i="8" s="1"/>
  <c r="B4883" i="8"/>
  <c r="C4883" i="8" s="1"/>
  <c r="D4883" i="8" s="1"/>
  <c r="B471" i="8"/>
  <c r="C471" i="8" s="1"/>
  <c r="D471" i="8" s="1"/>
  <c r="B4925" i="8"/>
  <c r="C4925" i="8" s="1"/>
  <c r="D4925" i="8" s="1"/>
  <c r="B159" i="8"/>
  <c r="C159" i="8" s="1"/>
  <c r="D159" i="8" s="1"/>
  <c r="B4576" i="8"/>
  <c r="C4576" i="8" s="1"/>
  <c r="D4576" i="8" s="1"/>
  <c r="B3969" i="8"/>
  <c r="C3969" i="8" s="1"/>
  <c r="D3969" i="8" s="1"/>
  <c r="B3111" i="8"/>
  <c r="C3111" i="8" s="1"/>
  <c r="D3111" i="8" s="1"/>
  <c r="B3107" i="8"/>
  <c r="C3107" i="8" s="1"/>
  <c r="D3107" i="8" s="1"/>
  <c r="B2475" i="8"/>
  <c r="C2475" i="8" s="1"/>
  <c r="D2475" i="8" s="1"/>
  <c r="B501" i="8"/>
  <c r="C501" i="8" s="1"/>
  <c r="D501" i="8" s="1"/>
  <c r="B2673" i="8"/>
  <c r="C2673" i="8" s="1"/>
  <c r="D2673" i="8" s="1"/>
  <c r="B2287" i="8"/>
  <c r="C2287" i="8" s="1"/>
  <c r="D2287" i="8" s="1"/>
  <c r="B2702" i="8"/>
  <c r="C2702" i="8" s="1"/>
  <c r="D2702" i="8" s="1"/>
  <c r="B1646" i="8"/>
  <c r="C1646" i="8" s="1"/>
  <c r="D1646" i="8" s="1"/>
  <c r="B229" i="8"/>
  <c r="C229" i="8" s="1"/>
  <c r="D229" i="8" s="1"/>
  <c r="B333" i="8"/>
  <c r="C333" i="8" s="1"/>
  <c r="D333" i="8" s="1"/>
  <c r="B4326" i="8"/>
  <c r="C4326" i="8" s="1"/>
  <c r="D4326" i="8" s="1"/>
  <c r="B4807" i="8"/>
  <c r="C4807" i="8" s="1"/>
  <c r="D4807" i="8" s="1"/>
  <c r="B3952" i="8"/>
  <c r="C3952" i="8" s="1"/>
  <c r="D3952" i="8" s="1"/>
  <c r="B2162" i="8"/>
  <c r="C2162" i="8" s="1"/>
  <c r="D2162" i="8" s="1"/>
  <c r="B1811" i="8"/>
  <c r="C1811" i="8" s="1"/>
  <c r="D1811" i="8" s="1"/>
  <c r="B292" i="8"/>
  <c r="C292" i="8" s="1"/>
  <c r="D292" i="8" s="1"/>
  <c r="B1069" i="8"/>
  <c r="C1069" i="8" s="1"/>
  <c r="D1069" i="8" s="1"/>
  <c r="B559" i="8"/>
  <c r="C559" i="8" s="1"/>
  <c r="D559" i="8" s="1"/>
  <c r="B1205" i="8"/>
  <c r="C1205" i="8" s="1"/>
  <c r="D1205" i="8" s="1"/>
  <c r="B4804" i="8"/>
  <c r="C4804" i="8" s="1"/>
  <c r="D4804" i="8" s="1"/>
  <c r="B3854" i="8"/>
  <c r="C3854" i="8" s="1"/>
  <c r="D3854" i="8" s="1"/>
  <c r="B4345" i="8"/>
  <c r="C4345" i="8" s="1"/>
  <c r="D4345" i="8" s="1"/>
  <c r="B1507" i="8"/>
  <c r="C1507" i="8" s="1"/>
  <c r="D1507" i="8" s="1"/>
  <c r="B3535" i="8"/>
  <c r="C3535" i="8" s="1"/>
  <c r="D3535" i="8" s="1"/>
  <c r="B348" i="8"/>
  <c r="C348" i="8" s="1"/>
  <c r="D348" i="8" s="1"/>
  <c r="B3008" i="8"/>
  <c r="C3008" i="8" s="1"/>
  <c r="D3008" i="8" s="1"/>
  <c r="B3602" i="8"/>
  <c r="C3602" i="8" s="1"/>
  <c r="D3602" i="8" s="1"/>
  <c r="B2675" i="8"/>
  <c r="C2675" i="8" s="1"/>
  <c r="D2675" i="8" s="1"/>
  <c r="B1331" i="8"/>
  <c r="C1331" i="8" s="1"/>
  <c r="D1331" i="8" s="1"/>
  <c r="B4157" i="8"/>
  <c r="C4157" i="8" s="1"/>
  <c r="D4157" i="8" s="1"/>
  <c r="B3741" i="8"/>
  <c r="C3741" i="8" s="1"/>
  <c r="D3741" i="8" s="1"/>
  <c r="B627" i="8"/>
  <c r="C627" i="8" s="1"/>
  <c r="D627" i="8" s="1"/>
  <c r="B3668" i="8"/>
  <c r="C3668" i="8" s="1"/>
  <c r="D3668" i="8" s="1"/>
  <c r="B339" i="8"/>
  <c r="C339" i="8" s="1"/>
  <c r="D339" i="8" s="1"/>
  <c r="B3626" i="8"/>
  <c r="C3626" i="8" s="1"/>
  <c r="D3626" i="8" s="1"/>
  <c r="B3988" i="8"/>
  <c r="C3988" i="8" s="1"/>
  <c r="D3988" i="8" s="1"/>
  <c r="B1549" i="8"/>
  <c r="C1549" i="8" s="1"/>
  <c r="D1549" i="8" s="1"/>
  <c r="B714" i="8"/>
  <c r="C714" i="8" s="1"/>
  <c r="D714" i="8" s="1"/>
  <c r="B2182" i="8"/>
  <c r="C2182" i="8" s="1"/>
  <c r="D2182" i="8" s="1"/>
  <c r="B2379" i="8"/>
  <c r="C2379" i="8" s="1"/>
  <c r="D2379" i="8" s="1"/>
  <c r="B4229" i="8"/>
  <c r="C4229" i="8" s="1"/>
  <c r="D4229" i="8" s="1"/>
  <c r="B4746" i="8"/>
  <c r="C4746" i="8" s="1"/>
  <c r="D4746" i="8" s="1"/>
  <c r="B1449" i="8"/>
  <c r="C1449" i="8" s="1"/>
  <c r="D1449" i="8" s="1"/>
  <c r="B1348" i="8"/>
  <c r="C1348" i="8" s="1"/>
  <c r="D1348" i="8" s="1"/>
  <c r="B3305" i="8"/>
  <c r="C3305" i="8" s="1"/>
  <c r="D3305" i="8" s="1"/>
  <c r="B4818" i="8"/>
  <c r="C4818" i="8" s="1"/>
  <c r="D4818" i="8" s="1"/>
  <c r="B1386" i="8"/>
  <c r="C1386" i="8" s="1"/>
  <c r="D1386" i="8" s="1"/>
  <c r="B4794" i="8"/>
  <c r="C4794" i="8" s="1"/>
  <c r="D4794" i="8" s="1"/>
  <c r="B4796" i="8"/>
  <c r="C4796" i="8" s="1"/>
  <c r="D4796" i="8" s="1"/>
  <c r="B4177" i="8"/>
  <c r="C4177" i="8" s="1"/>
  <c r="D4177" i="8" s="1"/>
  <c r="B1169" i="8"/>
  <c r="C1169" i="8" s="1"/>
  <c r="D1169" i="8" s="1"/>
  <c r="B3146" i="8"/>
  <c r="C3146" i="8" s="1"/>
  <c r="D3146" i="8" s="1"/>
  <c r="B4431" i="8"/>
  <c r="C4431" i="8" s="1"/>
  <c r="D4431" i="8" s="1"/>
  <c r="B1281" i="8"/>
  <c r="C1281" i="8" s="1"/>
  <c r="D1281" i="8" s="1"/>
  <c r="B2983" i="8"/>
  <c r="C2983" i="8" s="1"/>
  <c r="D2983" i="8" s="1"/>
  <c r="B3566" i="8"/>
  <c r="C3566" i="8" s="1"/>
  <c r="D3566" i="8" s="1"/>
  <c r="B506" i="8"/>
  <c r="C506" i="8" s="1"/>
  <c r="D506" i="8" s="1"/>
  <c r="B1126" i="8"/>
  <c r="C1126" i="8" s="1"/>
  <c r="D1126" i="8" s="1"/>
  <c r="B1584" i="8"/>
  <c r="C1584" i="8" s="1"/>
  <c r="D1584" i="8" s="1"/>
  <c r="B2345" i="8"/>
  <c r="C2345" i="8" s="1"/>
  <c r="D2345" i="8" s="1"/>
  <c r="B1762" i="8"/>
  <c r="C1762" i="8" s="1"/>
  <c r="D1762" i="8" s="1"/>
  <c r="B4145" i="8"/>
  <c r="C4145" i="8" s="1"/>
  <c r="D4145" i="8" s="1"/>
  <c r="B2756" i="8"/>
  <c r="C2756" i="8" s="1"/>
  <c r="D2756" i="8" s="1"/>
  <c r="B3764" i="8"/>
  <c r="C3764" i="8" s="1"/>
  <c r="D3764" i="8" s="1"/>
  <c r="B4993" i="8"/>
  <c r="C4993" i="8" s="1"/>
  <c r="D4993" i="8" s="1"/>
  <c r="B1208" i="8"/>
  <c r="C1208" i="8" s="1"/>
  <c r="D1208" i="8" s="1"/>
  <c r="B4740" i="8"/>
  <c r="C4740" i="8" s="1"/>
  <c r="D4740" i="8" s="1"/>
  <c r="B447" i="8"/>
  <c r="C447" i="8" s="1"/>
  <c r="D447" i="8" s="1"/>
  <c r="B586" i="8"/>
  <c r="C586" i="8" s="1"/>
  <c r="D586" i="8" s="1"/>
  <c r="B4862" i="8"/>
  <c r="C4862" i="8" s="1"/>
  <c r="D4862" i="8" s="1"/>
  <c r="B4962" i="8"/>
  <c r="C4962" i="8" s="1"/>
  <c r="D4962" i="8" s="1"/>
  <c r="B2810" i="8"/>
  <c r="C2810" i="8" s="1"/>
  <c r="D2810" i="8" s="1"/>
  <c r="B2151" i="8"/>
  <c r="C2151" i="8" s="1"/>
  <c r="D2151" i="8" s="1"/>
  <c r="B1869" i="8"/>
  <c r="C1869" i="8" s="1"/>
  <c r="D1869" i="8" s="1"/>
  <c r="B3174" i="8"/>
  <c r="C3174" i="8" s="1"/>
  <c r="D3174" i="8" s="1"/>
  <c r="B3656" i="8"/>
  <c r="C3656" i="8" s="1"/>
  <c r="D3656" i="8" s="1"/>
  <c r="B1232" i="8"/>
  <c r="C1232" i="8" s="1"/>
  <c r="D1232" i="8" s="1"/>
  <c r="B1157" i="8"/>
  <c r="C1157" i="8" s="1"/>
  <c r="D1157" i="8" s="1"/>
  <c r="B2871" i="8"/>
  <c r="C2871" i="8" s="1"/>
  <c r="D2871" i="8" s="1"/>
  <c r="B4380" i="8"/>
  <c r="C4380" i="8" s="1"/>
  <c r="D4380" i="8" s="1"/>
  <c r="B3125" i="8"/>
  <c r="C3125" i="8" s="1"/>
  <c r="D3125" i="8" s="1"/>
  <c r="B2217" i="8"/>
  <c r="C2217" i="8" s="1"/>
  <c r="D2217" i="8" s="1"/>
  <c r="B4945" i="8"/>
  <c r="C4945" i="8" s="1"/>
  <c r="D4945" i="8" s="1"/>
  <c r="B2399" i="8"/>
  <c r="C2399" i="8" s="1"/>
  <c r="D2399" i="8" s="1"/>
  <c r="B536" i="8"/>
  <c r="C536" i="8" s="1"/>
  <c r="D536" i="8" s="1"/>
  <c r="B4773" i="8"/>
  <c r="C4773" i="8" s="1"/>
  <c r="D4773" i="8" s="1"/>
  <c r="B3530" i="8"/>
  <c r="C3530" i="8" s="1"/>
  <c r="D3530" i="8" s="1"/>
  <c r="B2710" i="8"/>
  <c r="C2710" i="8" s="1"/>
  <c r="D2710" i="8" s="1"/>
  <c r="B2320" i="8"/>
  <c r="C2320" i="8" s="1"/>
  <c r="D2320" i="8" s="1"/>
  <c r="B3982" i="8"/>
  <c r="C3982" i="8" s="1"/>
  <c r="D3982" i="8" s="1"/>
  <c r="B4874" i="8"/>
  <c r="C4874" i="8" s="1"/>
  <c r="D4874" i="8" s="1"/>
  <c r="B3991" i="8"/>
  <c r="C3991" i="8" s="1"/>
  <c r="D3991" i="8" s="1"/>
  <c r="B2155" i="8"/>
  <c r="C2155" i="8" s="1"/>
  <c r="D2155" i="8" s="1"/>
  <c r="B1272" i="8"/>
  <c r="C1272" i="8" s="1"/>
  <c r="D1272" i="8" s="1"/>
  <c r="B3851" i="8"/>
  <c r="C3851" i="8" s="1"/>
  <c r="D3851" i="8" s="1"/>
  <c r="B4646" i="8"/>
  <c r="C4646" i="8" s="1"/>
  <c r="D4646" i="8" s="1"/>
  <c r="B1035" i="8"/>
  <c r="C1035" i="8" s="1"/>
  <c r="D1035" i="8" s="1"/>
  <c r="B2680" i="8"/>
  <c r="C2680" i="8" s="1"/>
  <c r="D2680" i="8" s="1"/>
  <c r="B2076" i="8"/>
  <c r="C2076" i="8" s="1"/>
  <c r="D2076" i="8" s="1"/>
  <c r="B4441" i="8"/>
  <c r="C4441" i="8" s="1"/>
  <c r="D4441" i="8" s="1"/>
  <c r="B2891" i="8"/>
  <c r="C2891" i="8" s="1"/>
  <c r="D2891" i="8" s="1"/>
  <c r="B1177" i="8"/>
  <c r="C1177" i="8" s="1"/>
  <c r="D1177" i="8" s="1"/>
  <c r="B2532" i="8"/>
  <c r="C2532" i="8" s="1"/>
  <c r="D2532" i="8" s="1"/>
  <c r="B1198" i="8"/>
  <c r="C1198" i="8" s="1"/>
  <c r="D1198" i="8" s="1"/>
  <c r="B1995" i="8"/>
  <c r="C1995" i="8" s="1"/>
  <c r="D1995" i="8" s="1"/>
  <c r="B2642" i="8"/>
  <c r="C2642" i="8" s="1"/>
  <c r="D2642" i="8" s="1"/>
  <c r="B1372" i="8"/>
  <c r="C1372" i="8" s="1"/>
  <c r="D1372" i="8" s="1"/>
  <c r="B3242" i="8"/>
  <c r="C3242" i="8" s="1"/>
  <c r="D3242" i="8" s="1"/>
  <c r="B2412" i="8"/>
  <c r="C2412" i="8" s="1"/>
  <c r="D2412" i="8" s="1"/>
  <c r="B4736" i="8"/>
  <c r="C4736" i="8" s="1"/>
  <c r="D4736" i="8" s="1"/>
  <c r="B789" i="8"/>
  <c r="C789" i="8" s="1"/>
  <c r="D789" i="8" s="1"/>
  <c r="B2614" i="8"/>
  <c r="C2614" i="8" s="1"/>
  <c r="D2614" i="8" s="1"/>
  <c r="B1543" i="8"/>
  <c r="C1543" i="8" s="1"/>
  <c r="D1543" i="8" s="1"/>
  <c r="B4989" i="8"/>
  <c r="C4989" i="8" s="1"/>
  <c r="D4989" i="8" s="1"/>
  <c r="B197" i="8"/>
  <c r="C197" i="8" s="1"/>
  <c r="D197" i="8" s="1"/>
  <c r="B1471" i="8"/>
  <c r="C1471" i="8" s="1"/>
  <c r="D1471" i="8" s="1"/>
  <c r="B3946" i="8"/>
  <c r="C3946" i="8" s="1"/>
  <c r="D3946" i="8" s="1"/>
  <c r="B851" i="8"/>
  <c r="C851" i="8" s="1"/>
  <c r="D851" i="8" s="1"/>
  <c r="B208" i="8"/>
  <c r="C208" i="8" s="1"/>
  <c r="D208" i="8" s="1"/>
  <c r="B4413" i="8"/>
  <c r="C4413" i="8" s="1"/>
  <c r="D4413" i="8" s="1"/>
  <c r="B2274" i="8"/>
  <c r="C2274" i="8" s="1"/>
  <c r="D2274" i="8" s="1"/>
  <c r="B4488" i="8"/>
  <c r="C4488" i="8" s="1"/>
  <c r="D4488" i="8" s="1"/>
  <c r="B3892" i="8"/>
  <c r="C3892" i="8" s="1"/>
  <c r="D3892" i="8" s="1"/>
  <c r="B4037" i="8"/>
  <c r="C4037" i="8" s="1"/>
  <c r="D4037" i="8" s="1"/>
  <c r="B1143" i="8"/>
  <c r="C1143" i="8" s="1"/>
  <c r="D1143" i="8" s="1"/>
  <c r="B3472" i="8"/>
  <c r="C3472" i="8" s="1"/>
  <c r="D3472" i="8" s="1"/>
  <c r="B2678" i="8"/>
  <c r="C2678" i="8" s="1"/>
  <c r="D2678" i="8" s="1"/>
  <c r="B3206" i="8"/>
  <c r="C3206" i="8" s="1"/>
  <c r="D3206" i="8" s="1"/>
  <c r="B3301" i="8"/>
  <c r="C3301" i="8" s="1"/>
  <c r="D3301" i="8" s="1"/>
  <c r="B4770" i="8"/>
  <c r="C4770" i="8" s="1"/>
  <c r="D4770" i="8" s="1"/>
  <c r="B2236" i="8"/>
  <c r="C2236" i="8" s="1"/>
  <c r="D2236" i="8" s="1"/>
  <c r="B4240" i="8"/>
  <c r="C4240" i="8" s="1"/>
  <c r="D4240" i="8" s="1"/>
  <c r="B2840" i="8"/>
  <c r="C2840" i="8" s="1"/>
  <c r="D2840" i="8" s="1"/>
  <c r="B2857" i="8"/>
  <c r="C2857" i="8" s="1"/>
  <c r="D2857" i="8" s="1"/>
  <c r="B1106" i="8"/>
  <c r="C1106" i="8" s="1"/>
  <c r="D1106" i="8" s="1"/>
  <c r="B2530" i="8"/>
  <c r="C2530" i="8" s="1"/>
  <c r="D2530" i="8" s="1"/>
  <c r="B4590" i="8"/>
  <c r="C4590" i="8" s="1"/>
  <c r="D4590" i="8" s="1"/>
  <c r="B2456" i="8"/>
  <c r="C2456" i="8" s="1"/>
  <c r="D2456" i="8" s="1"/>
  <c r="B2118" i="8"/>
  <c r="C2118" i="8" s="1"/>
  <c r="D2118" i="8" s="1"/>
  <c r="B4755" i="8"/>
  <c r="C4755" i="8" s="1"/>
  <c r="D4755" i="8" s="1"/>
  <c r="B4293" i="8"/>
  <c r="C4293" i="8" s="1"/>
  <c r="D4293" i="8" s="1"/>
  <c r="B2240" i="8"/>
  <c r="C2240" i="8" s="1"/>
  <c r="D2240" i="8" s="1"/>
  <c r="B905" i="8"/>
  <c r="C905" i="8" s="1"/>
  <c r="D905" i="8" s="1"/>
  <c r="B2782" i="8"/>
  <c r="C2782" i="8" s="1"/>
  <c r="D2782" i="8" s="1"/>
  <c r="B2142" i="8"/>
  <c r="C2142" i="8" s="1"/>
  <c r="D2142" i="8" s="1"/>
  <c r="B4103" i="8"/>
  <c r="C4103" i="8" s="1"/>
  <c r="D4103" i="8" s="1"/>
  <c r="B4918" i="8"/>
  <c r="C4918" i="8" s="1"/>
  <c r="D4918" i="8" s="1"/>
  <c r="B4092" i="8"/>
  <c r="C4092" i="8" s="1"/>
  <c r="D4092" i="8" s="1"/>
  <c r="B702" i="8"/>
  <c r="C702" i="8" s="1"/>
  <c r="D702" i="8" s="1"/>
  <c r="B1720" i="8"/>
  <c r="C1720" i="8" s="1"/>
  <c r="D1720" i="8" s="1"/>
  <c r="B3389" i="8"/>
  <c r="C3389" i="8" s="1"/>
  <c r="D3389" i="8" s="1"/>
  <c r="B4305" i="8"/>
  <c r="C4305" i="8" s="1"/>
  <c r="D4305" i="8" s="1"/>
  <c r="B1378" i="8"/>
  <c r="C1378" i="8" s="1"/>
  <c r="D1378" i="8" s="1"/>
  <c r="B2647" i="8"/>
  <c r="C2647" i="8" s="1"/>
  <c r="D2647" i="8" s="1"/>
  <c r="B4497" i="8"/>
  <c r="C4497" i="8" s="1"/>
  <c r="D4497" i="8" s="1"/>
  <c r="B353" i="8"/>
  <c r="C353" i="8" s="1"/>
  <c r="D353" i="8" s="1"/>
  <c r="B439" i="8"/>
  <c r="C439" i="8" s="1"/>
  <c r="D439" i="8" s="1"/>
  <c r="B1650" i="8"/>
  <c r="C1650" i="8" s="1"/>
  <c r="D1650" i="8" s="1"/>
  <c r="B3303" i="8"/>
  <c r="C3303" i="8" s="1"/>
  <c r="D3303" i="8" s="1"/>
  <c r="B2434" i="8"/>
  <c r="C2434" i="8" s="1"/>
  <c r="D2434" i="8" s="1"/>
  <c r="B2578" i="8"/>
  <c r="C2578" i="8" s="1"/>
  <c r="D2578" i="8" s="1"/>
  <c r="B343" i="8"/>
  <c r="C343" i="8" s="1"/>
  <c r="D343" i="8" s="1"/>
  <c r="B2013" i="8"/>
  <c r="C2013" i="8" s="1"/>
  <c r="D2013" i="8" s="1"/>
  <c r="B1793" i="8"/>
  <c r="C1793" i="8" s="1"/>
  <c r="D1793" i="8" s="1"/>
  <c r="B3788" i="8"/>
  <c r="C3788" i="8" s="1"/>
  <c r="D3788" i="8" s="1"/>
  <c r="B4765" i="8"/>
  <c r="C4765" i="8" s="1"/>
  <c r="D4765" i="8" s="1"/>
  <c r="B4627" i="8"/>
  <c r="C4627" i="8" s="1"/>
  <c r="D4627" i="8" s="1"/>
  <c r="B4236" i="8"/>
  <c r="C4236" i="8" s="1"/>
  <c r="D4236" i="8" s="1"/>
  <c r="B2335" i="8"/>
  <c r="C2335" i="8" s="1"/>
  <c r="D2335" i="8" s="1"/>
  <c r="B1492" i="8"/>
  <c r="C1492" i="8" s="1"/>
  <c r="D1492" i="8" s="1"/>
  <c r="B802" i="8"/>
  <c r="C802" i="8" s="1"/>
  <c r="D802" i="8" s="1"/>
  <c r="B2050" i="8"/>
  <c r="C2050" i="8" s="1"/>
  <c r="D2050" i="8" s="1"/>
  <c r="B2007" i="8"/>
  <c r="C2007" i="8" s="1"/>
  <c r="D2007" i="8" s="1"/>
  <c r="B2188" i="8"/>
  <c r="C2188" i="8" s="1"/>
  <c r="D2188" i="8" s="1"/>
  <c r="B1311" i="8"/>
  <c r="C1311" i="8" s="1"/>
  <c r="D1311" i="8" s="1"/>
  <c r="B655" i="8"/>
  <c r="C655" i="8" s="1"/>
  <c r="D655" i="8" s="1"/>
  <c r="B166" i="8"/>
  <c r="C166" i="8" s="1"/>
  <c r="D166" i="8" s="1"/>
  <c r="B4278" i="8"/>
  <c r="C4278" i="8" s="1"/>
  <c r="D4278" i="8" s="1"/>
  <c r="B1081" i="8"/>
  <c r="C1081" i="8" s="1"/>
  <c r="D1081" i="8" s="1"/>
  <c r="B3593" i="8"/>
  <c r="C3593" i="8" s="1"/>
  <c r="D3593" i="8" s="1"/>
  <c r="B4415" i="8"/>
  <c r="C4415" i="8" s="1"/>
  <c r="D4415" i="8" s="1"/>
  <c r="B3291" i="8"/>
  <c r="C3291" i="8" s="1"/>
  <c r="D3291" i="8" s="1"/>
  <c r="B3841" i="8"/>
  <c r="C3841" i="8" s="1"/>
  <c r="D3841" i="8" s="1"/>
  <c r="B1679" i="8"/>
  <c r="C1679" i="8" s="1"/>
  <c r="D1679" i="8" s="1"/>
  <c r="B3056" i="8"/>
  <c r="C3056" i="8" s="1"/>
  <c r="D3056" i="8" s="1"/>
  <c r="B505" i="8"/>
  <c r="C505" i="8" s="1"/>
  <c r="D505" i="8" s="1"/>
  <c r="B3782" i="8"/>
  <c r="C3782" i="8" s="1"/>
  <c r="D3782" i="8" s="1"/>
  <c r="B3941" i="8"/>
  <c r="C3941" i="8" s="1"/>
  <c r="D3941" i="8" s="1"/>
  <c r="B299" i="8"/>
  <c r="C299" i="8" s="1"/>
  <c r="D299" i="8" s="1"/>
  <c r="B790" i="8"/>
  <c r="C790" i="8" s="1"/>
  <c r="D790" i="8" s="1"/>
  <c r="B870" i="8"/>
  <c r="C870" i="8" s="1"/>
  <c r="D870" i="8" s="1"/>
  <c r="B3124" i="8"/>
  <c r="C3124" i="8" s="1"/>
  <c r="D3124" i="8" s="1"/>
  <c r="B647" i="8"/>
  <c r="C647" i="8" s="1"/>
  <c r="D647" i="8" s="1"/>
  <c r="B3352" i="8"/>
  <c r="C3352" i="8" s="1"/>
  <c r="D3352" i="8" s="1"/>
  <c r="B3663" i="8"/>
  <c r="C3663" i="8" s="1"/>
  <c r="D3663" i="8" s="1"/>
  <c r="B2898" i="8"/>
  <c r="C2898" i="8" s="1"/>
  <c r="D2898" i="8" s="1"/>
  <c r="B1450" i="8"/>
  <c r="C1450" i="8" s="1"/>
  <c r="D1450" i="8" s="1"/>
  <c r="B2435" i="8"/>
  <c r="C2435" i="8" s="1"/>
  <c r="D2435" i="8" s="1"/>
  <c r="B376" i="8"/>
  <c r="C376" i="8" s="1"/>
  <c r="D376" i="8" s="1"/>
  <c r="B1095" i="8"/>
  <c r="C1095" i="8" s="1"/>
  <c r="D1095" i="8" s="1"/>
  <c r="B496" i="8"/>
  <c r="C496" i="8" s="1"/>
  <c r="D496" i="8" s="1"/>
  <c r="B658" i="8"/>
  <c r="C658" i="8" s="1"/>
  <c r="D658" i="8" s="1"/>
  <c r="B309" i="8"/>
  <c r="C309" i="8" s="1"/>
  <c r="D309" i="8" s="1"/>
  <c r="B4447" i="8"/>
  <c r="C4447" i="8" s="1"/>
  <c r="D4447" i="8" s="1"/>
  <c r="B3607" i="8"/>
  <c r="C3607" i="8" s="1"/>
  <c r="D3607" i="8" s="1"/>
  <c r="B1119" i="8"/>
  <c r="C1119" i="8" s="1"/>
  <c r="D1119" i="8" s="1"/>
  <c r="B4907" i="8"/>
  <c r="C4907" i="8" s="1"/>
  <c r="D4907" i="8" s="1"/>
  <c r="B2271" i="8"/>
  <c r="C2271" i="8" s="1"/>
  <c r="D2271" i="8" s="1"/>
  <c r="B4303" i="8"/>
  <c r="C4303" i="8" s="1"/>
  <c r="D4303" i="8" s="1"/>
  <c r="B4986" i="8"/>
  <c r="C4986" i="8" s="1"/>
  <c r="D4986" i="8" s="1"/>
  <c r="B4913" i="8"/>
  <c r="C4913" i="8" s="1"/>
  <c r="D4913" i="8" s="1"/>
  <c r="B3495" i="8"/>
  <c r="C3495" i="8" s="1"/>
  <c r="D3495" i="8" s="1"/>
  <c r="B3350" i="8"/>
  <c r="C3350" i="8" s="1"/>
  <c r="D3350" i="8" s="1"/>
  <c r="B4905" i="8"/>
  <c r="C4905" i="8" s="1"/>
  <c r="D4905" i="8" s="1"/>
  <c r="B4837" i="8"/>
  <c r="C4837" i="8" s="1"/>
  <c r="D4837" i="8" s="1"/>
  <c r="B1013" i="8"/>
  <c r="C1013" i="8" s="1"/>
  <c r="D1013" i="8" s="1"/>
  <c r="B480" i="8"/>
  <c r="C480" i="8" s="1"/>
  <c r="D480" i="8" s="1"/>
  <c r="B1315" i="8"/>
  <c r="C1315" i="8" s="1"/>
  <c r="D1315" i="8" s="1"/>
  <c r="B1287" i="8"/>
  <c r="C1287" i="8" s="1"/>
  <c r="D1287" i="8" s="1"/>
  <c r="B1090" i="8"/>
  <c r="C1090" i="8" s="1"/>
  <c r="D1090" i="8" s="1"/>
  <c r="B610" i="8"/>
  <c r="C610" i="8" s="1"/>
  <c r="D610" i="8" s="1"/>
  <c r="B3071" i="8"/>
  <c r="C3071" i="8" s="1"/>
  <c r="D3071" i="8" s="1"/>
  <c r="B552" i="8"/>
  <c r="C552" i="8" s="1"/>
  <c r="D552" i="8" s="1"/>
  <c r="B2509" i="8"/>
  <c r="C2509" i="8" s="1"/>
  <c r="D2509" i="8" s="1"/>
  <c r="B2517" i="8"/>
  <c r="C2517" i="8" s="1"/>
  <c r="D2517" i="8" s="1"/>
  <c r="B3993" i="8"/>
  <c r="C3993" i="8" s="1"/>
  <c r="D3993" i="8" s="1"/>
  <c r="B287" i="8"/>
  <c r="C287" i="8" s="1"/>
  <c r="D287" i="8" s="1"/>
  <c r="B4556" i="8"/>
  <c r="C4556" i="8" s="1"/>
  <c r="D4556" i="8" s="1"/>
  <c r="B661" i="8"/>
  <c r="C661" i="8" s="1"/>
  <c r="D661" i="8" s="1"/>
  <c r="B3903" i="8"/>
  <c r="C3903" i="8" s="1"/>
  <c r="D3903" i="8" s="1"/>
  <c r="B3686" i="8"/>
  <c r="C3686" i="8" s="1"/>
  <c r="D3686" i="8" s="1"/>
  <c r="B3296" i="8"/>
  <c r="C3296" i="8" s="1"/>
  <c r="D3296" i="8" s="1"/>
  <c r="B2777" i="8"/>
  <c r="C2777" i="8" s="1"/>
  <c r="D2777" i="8" s="1"/>
  <c r="B4078" i="8"/>
  <c r="C4078" i="8" s="1"/>
  <c r="D4078" i="8" s="1"/>
  <c r="B2272" i="8"/>
  <c r="C2272" i="8" s="1"/>
  <c r="D2272" i="8" s="1"/>
  <c r="B168" i="8"/>
  <c r="C168" i="8" s="1"/>
  <c r="D168" i="8" s="1"/>
  <c r="B2000" i="8"/>
  <c r="C2000" i="8" s="1"/>
  <c r="D2000" i="8" s="1"/>
  <c r="B4478" i="8"/>
  <c r="C4478" i="8" s="1"/>
  <c r="D4478" i="8" s="1"/>
  <c r="B2304" i="8"/>
  <c r="C2304" i="8" s="1"/>
  <c r="D2304" i="8" s="1"/>
  <c r="B4867" i="8"/>
  <c r="C4867" i="8" s="1"/>
  <c r="D4867" i="8" s="1"/>
  <c r="B3387" i="8"/>
  <c r="C3387" i="8" s="1"/>
  <c r="D3387" i="8" s="1"/>
  <c r="B220" i="8"/>
  <c r="C220" i="8" s="1"/>
  <c r="D220" i="8" s="1"/>
  <c r="B3083" i="8"/>
  <c r="C3083" i="8" s="1"/>
  <c r="D3083" i="8" s="1"/>
  <c r="B1122" i="8"/>
  <c r="C1122" i="8" s="1"/>
  <c r="D1122" i="8" s="1"/>
  <c r="B4259" i="8"/>
  <c r="C4259" i="8" s="1"/>
  <c r="D4259" i="8" s="1"/>
  <c r="B427" i="8"/>
  <c r="C427" i="8" s="1"/>
  <c r="D427" i="8" s="1"/>
  <c r="B4050" i="8"/>
  <c r="C4050" i="8" s="1"/>
  <c r="D4050" i="8" s="1"/>
  <c r="B2222" i="8"/>
  <c r="C2222" i="8" s="1"/>
  <c r="D2222" i="8" s="1"/>
  <c r="B4956" i="8"/>
  <c r="C4956" i="8" s="1"/>
  <c r="D4956" i="8" s="1"/>
  <c r="B3325" i="8"/>
  <c r="C3325" i="8" s="1"/>
  <c r="D3325" i="8" s="1"/>
  <c r="B1551" i="8"/>
  <c r="C1551" i="8" s="1"/>
  <c r="D1551" i="8" s="1"/>
  <c r="B1690" i="8"/>
  <c r="C1690" i="8" s="1"/>
  <c r="D1690" i="8" s="1"/>
  <c r="B483" i="8"/>
  <c r="C483" i="8" s="1"/>
  <c r="D483" i="8" s="1"/>
  <c r="B665" i="8"/>
  <c r="C665" i="8" s="1"/>
  <c r="D665" i="8" s="1"/>
  <c r="B4873" i="8"/>
  <c r="C4873" i="8" s="1"/>
  <c r="D4873" i="8" s="1"/>
  <c r="B895" i="8"/>
  <c r="C895" i="8" s="1"/>
  <c r="D895" i="8" s="1"/>
  <c r="B4610" i="8"/>
  <c r="C4610" i="8" s="1"/>
  <c r="D4610" i="8" s="1"/>
  <c r="B2006" i="8"/>
  <c r="C2006" i="8" s="1"/>
  <c r="D2006" i="8" s="1"/>
  <c r="B1445" i="8"/>
  <c r="C1445" i="8" s="1"/>
  <c r="D1445" i="8" s="1"/>
  <c r="B4234" i="8"/>
  <c r="C4234" i="8" s="1"/>
  <c r="D4234" i="8" s="1"/>
  <c r="B2064" i="8"/>
  <c r="C2064" i="8" s="1"/>
  <c r="D2064" i="8" s="1"/>
  <c r="B3018" i="8"/>
  <c r="C3018" i="8" s="1"/>
  <c r="D3018" i="8" s="1"/>
  <c r="B470" i="8"/>
  <c r="C470" i="8" s="1"/>
  <c r="D470" i="8" s="1"/>
  <c r="B3910" i="8"/>
  <c r="C3910" i="8" s="1"/>
  <c r="D3910" i="8" s="1"/>
  <c r="B4504" i="8"/>
  <c r="C4504" i="8" s="1"/>
  <c r="D4504" i="8" s="1"/>
  <c r="B345" i="8"/>
  <c r="C345" i="8" s="1"/>
  <c r="D345" i="8" s="1"/>
  <c r="B4391" i="8"/>
  <c r="C4391" i="8" s="1"/>
  <c r="D4391" i="8" s="1"/>
  <c r="B4347" i="8"/>
  <c r="C4347" i="8" s="1"/>
  <c r="D4347" i="8" s="1"/>
  <c r="B2316" i="8"/>
  <c r="C2316" i="8" s="1"/>
  <c r="D2316" i="8" s="1"/>
  <c r="B594" i="8"/>
  <c r="C594" i="8" s="1"/>
  <c r="D594" i="8" s="1"/>
  <c r="B1298" i="8"/>
  <c r="C1298" i="8" s="1"/>
  <c r="D1298" i="8" s="1"/>
  <c r="B2728" i="8"/>
  <c r="C2728" i="8" s="1"/>
  <c r="D2728" i="8" s="1"/>
  <c r="B4949" i="8"/>
  <c r="C4949" i="8" s="1"/>
  <c r="D4949" i="8" s="1"/>
  <c r="B3338" i="8"/>
  <c r="C3338" i="8" s="1"/>
  <c r="D3338" i="8" s="1"/>
  <c r="B4924" i="8"/>
  <c r="C4924" i="8" s="1"/>
  <c r="D4924" i="8" s="1"/>
  <c r="B1367" i="8"/>
  <c r="C1367" i="8" s="1"/>
  <c r="D1367" i="8" s="1"/>
  <c r="B3925" i="8"/>
  <c r="C3925" i="8" s="1"/>
  <c r="D3925" i="8" s="1"/>
  <c r="B1517" i="8"/>
  <c r="C1517" i="8" s="1"/>
  <c r="D1517" i="8" s="1"/>
  <c r="B2139" i="8"/>
  <c r="C2139" i="8" s="1"/>
  <c r="D2139" i="8" s="1"/>
  <c r="B3208" i="8"/>
  <c r="C3208" i="8" s="1"/>
  <c r="D3208" i="8" s="1"/>
  <c r="B3162" i="8"/>
  <c r="C3162" i="8" s="1"/>
  <c r="D3162" i="8" s="1"/>
  <c r="B4055" i="8"/>
  <c r="C4055" i="8" s="1"/>
  <c r="D4055" i="8" s="1"/>
  <c r="B2822" i="8"/>
  <c r="C2822" i="8" s="1"/>
  <c r="D2822" i="8" s="1"/>
  <c r="B3414" i="8"/>
  <c r="C3414" i="8" s="1"/>
  <c r="D3414" i="8" s="1"/>
  <c r="B455" i="8"/>
  <c r="C455" i="8" s="1"/>
  <c r="D455" i="8" s="1"/>
  <c r="B999" i="8"/>
  <c r="C999" i="8" s="1"/>
  <c r="D999" i="8" s="1"/>
  <c r="B1879" i="8"/>
  <c r="C1879" i="8" s="1"/>
  <c r="D1879" i="8" s="1"/>
  <c r="B3628" i="8"/>
  <c r="C3628" i="8" s="1"/>
  <c r="D3628" i="8" s="1"/>
  <c r="B2712" i="8"/>
  <c r="C2712" i="8" s="1"/>
  <c r="D2712" i="8" s="1"/>
  <c r="B4741" i="8"/>
  <c r="C4741" i="8" s="1"/>
  <c r="D4741" i="8" s="1"/>
  <c r="B3046" i="8"/>
  <c r="C3046" i="8" s="1"/>
  <c r="D3046" i="8" s="1"/>
  <c r="B3437" i="8"/>
  <c r="C3437" i="8" s="1"/>
  <c r="D3437" i="8" s="1"/>
  <c r="B1086" i="8"/>
  <c r="C1086" i="8" s="1"/>
  <c r="D1086" i="8" s="1"/>
  <c r="B1134" i="8"/>
  <c r="C1134" i="8" s="1"/>
  <c r="D1134" i="8" s="1"/>
  <c r="B694" i="8"/>
  <c r="C694" i="8" s="1"/>
  <c r="D694" i="8" s="1"/>
  <c r="B1046" i="8"/>
  <c r="C1046" i="8" s="1"/>
  <c r="D1046" i="8" s="1"/>
  <c r="B3722" i="8"/>
  <c r="C3722" i="8" s="1"/>
  <c r="D3722" i="8" s="1"/>
  <c r="B3183" i="8"/>
  <c r="C3183" i="8" s="1"/>
  <c r="D3183" i="8" s="1"/>
  <c r="B3410" i="8"/>
  <c r="C3410" i="8" s="1"/>
  <c r="D3410" i="8" s="1"/>
  <c r="B4339" i="8"/>
  <c r="C4339" i="8" s="1"/>
  <c r="D4339" i="8" s="1"/>
  <c r="B1999" i="8"/>
  <c r="C1999" i="8" s="1"/>
  <c r="D1999" i="8" s="1"/>
  <c r="B4603" i="8"/>
  <c r="C4603" i="8" s="1"/>
  <c r="D4603" i="8" s="1"/>
  <c r="B1689" i="8"/>
  <c r="C1689" i="8" s="1"/>
  <c r="D1689" i="8" s="1"/>
  <c r="B3181" i="8"/>
  <c r="C3181" i="8" s="1"/>
  <c r="D3181" i="8" s="1"/>
  <c r="B966" i="8"/>
  <c r="C966" i="8" s="1"/>
  <c r="D966" i="8" s="1"/>
  <c r="B1227" i="8"/>
  <c r="C1227" i="8" s="1"/>
  <c r="D1227" i="8" s="1"/>
  <c r="B3816" i="8"/>
  <c r="C3816" i="8" s="1"/>
  <c r="D3816" i="8" s="1"/>
  <c r="B3135" i="8"/>
  <c r="C3135" i="8" s="1"/>
  <c r="D3135" i="8" s="1"/>
  <c r="B716" i="8"/>
  <c r="C716" i="8" s="1"/>
  <c r="D716" i="8" s="1"/>
  <c r="B2583" i="8"/>
  <c r="C2583" i="8" s="1"/>
  <c r="D2583" i="8" s="1"/>
  <c r="B4554" i="8"/>
  <c r="C4554" i="8" s="1"/>
  <c r="D4554" i="8" s="1"/>
  <c r="B3245" i="8"/>
  <c r="C3245" i="8" s="1"/>
  <c r="D3245" i="8" s="1"/>
  <c r="B730" i="8"/>
  <c r="C730" i="8" s="1"/>
  <c r="D730" i="8" s="1"/>
  <c r="B141" i="8"/>
  <c r="C141" i="8" s="1"/>
  <c r="D141" i="8" s="1"/>
  <c r="B4150" i="8"/>
  <c r="C4150" i="8" s="1"/>
  <c r="D4150" i="8" s="1"/>
  <c r="B1621" i="8"/>
  <c r="C1621" i="8" s="1"/>
  <c r="D1621" i="8" s="1"/>
  <c r="B4306" i="8"/>
  <c r="C4306" i="8" s="1"/>
  <c r="D4306" i="8" s="1"/>
  <c r="B2097" i="8"/>
  <c r="C2097" i="8" s="1"/>
  <c r="D2097" i="8" s="1"/>
  <c r="B4846" i="8"/>
  <c r="C4846" i="8" s="1"/>
  <c r="D4846" i="8" s="1"/>
  <c r="B3563" i="8"/>
  <c r="C3563" i="8" s="1"/>
  <c r="D3563" i="8" s="1"/>
  <c r="B4255" i="8"/>
  <c r="C4255" i="8" s="1"/>
  <c r="D4255" i="8" s="1"/>
  <c r="B3665" i="8"/>
  <c r="C3665" i="8" s="1"/>
  <c r="D3665" i="8" s="1"/>
  <c r="B3499" i="8"/>
  <c r="C3499" i="8" s="1"/>
  <c r="D3499" i="8" s="1"/>
  <c r="B2952" i="8"/>
  <c r="C2952" i="8" s="1"/>
  <c r="D2952" i="8" s="1"/>
  <c r="B3578" i="8"/>
  <c r="C3578" i="8" s="1"/>
  <c r="D3578" i="8" s="1"/>
  <c r="B4774" i="8"/>
  <c r="C4774" i="8" s="1"/>
  <c r="D4774" i="8" s="1"/>
  <c r="B1725" i="8"/>
  <c r="C1725" i="8" s="1"/>
  <c r="D1725" i="8" s="1"/>
  <c r="B261" i="8"/>
  <c r="C261" i="8" s="1"/>
  <c r="D261" i="8" s="1"/>
  <c r="B2218" i="8"/>
  <c r="C2218" i="8" s="1"/>
  <c r="D2218" i="8" s="1"/>
  <c r="B373" i="8"/>
  <c r="C373" i="8" s="1"/>
  <c r="D373" i="8" s="1"/>
  <c r="B3783" i="8"/>
  <c r="C3783" i="8" s="1"/>
  <c r="D3783" i="8" s="1"/>
  <c r="B569" i="8"/>
  <c r="C569" i="8" s="1"/>
  <c r="D569" i="8" s="1"/>
  <c r="B3575" i="8"/>
  <c r="C3575" i="8" s="1"/>
  <c r="D3575" i="8" s="1"/>
  <c r="B1628" i="8"/>
  <c r="C1628" i="8" s="1"/>
  <c r="D1628" i="8" s="1"/>
  <c r="B3591" i="8"/>
  <c r="C3591" i="8" s="1"/>
  <c r="D3591" i="8" s="1"/>
  <c r="B3624" i="8"/>
  <c r="C3624" i="8" s="1"/>
  <c r="D3624" i="8" s="1"/>
  <c r="B4518" i="8"/>
  <c r="C4518" i="8" s="1"/>
  <c r="D4518" i="8" s="1"/>
  <c r="B1123" i="8"/>
  <c r="C1123" i="8" s="1"/>
  <c r="D1123" i="8" s="1"/>
  <c r="B4019" i="8"/>
  <c r="C4019" i="8" s="1"/>
  <c r="D4019" i="8" s="1"/>
  <c r="B3011" i="8"/>
  <c r="C3011" i="8" s="1"/>
  <c r="D3011" i="8" s="1"/>
  <c r="B2816" i="8"/>
  <c r="C2816" i="8" s="1"/>
  <c r="D2816" i="8" s="1"/>
  <c r="B3211" i="8"/>
  <c r="C3211" i="8" s="1"/>
  <c r="D3211" i="8" s="1"/>
  <c r="B1586" i="8"/>
  <c r="C1586" i="8" s="1"/>
  <c r="D1586" i="8" s="1"/>
  <c r="B611" i="8"/>
  <c r="C611" i="8" s="1"/>
  <c r="D611" i="8" s="1"/>
  <c r="B996" i="8"/>
  <c r="C996" i="8" s="1"/>
  <c r="D996" i="8" s="1"/>
  <c r="B2881" i="8"/>
  <c r="C2881" i="8" s="1"/>
  <c r="D2881" i="8" s="1"/>
  <c r="B3452" i="8"/>
  <c r="C3452" i="8" s="1"/>
  <c r="D3452" i="8" s="1"/>
  <c r="B3062" i="8"/>
  <c r="C3062" i="8" s="1"/>
  <c r="D3062" i="8" s="1"/>
  <c r="B219" i="8"/>
  <c r="C219" i="8" s="1"/>
  <c r="D219" i="8" s="1"/>
  <c r="B4660" i="8"/>
  <c r="C4660" i="8" s="1"/>
  <c r="D4660" i="8" s="1"/>
  <c r="B3955" i="8"/>
  <c r="C3955" i="8" s="1"/>
  <c r="D3955" i="8" s="1"/>
  <c r="B4069" i="8"/>
  <c r="C4069" i="8" s="1"/>
  <c r="D4069" i="8" s="1"/>
  <c r="B1544" i="8"/>
  <c r="C1544" i="8" s="1"/>
  <c r="D1544" i="8" s="1"/>
  <c r="B3286" i="8"/>
  <c r="C3286" i="8" s="1"/>
  <c r="D3286" i="8" s="1"/>
  <c r="B3846" i="8"/>
  <c r="C3846" i="8" s="1"/>
  <c r="D3846" i="8" s="1"/>
  <c r="B2260" i="8"/>
  <c r="C2260" i="8" s="1"/>
  <c r="D2260" i="8" s="1"/>
  <c r="B3831" i="8"/>
  <c r="C3831" i="8" s="1"/>
  <c r="D3831" i="8" s="1"/>
  <c r="B4575" i="8"/>
  <c r="C4575" i="8" s="1"/>
  <c r="D4575" i="8" s="1"/>
  <c r="B533" i="8"/>
  <c r="C533" i="8" s="1"/>
  <c r="D533" i="8" s="1"/>
  <c r="B1545" i="8"/>
  <c r="C1545" i="8" s="1"/>
  <c r="D1545" i="8" s="1"/>
  <c r="B936" i="8"/>
  <c r="C936" i="8" s="1"/>
  <c r="D936" i="8" s="1"/>
  <c r="B914" i="8"/>
  <c r="C914" i="8" s="1"/>
  <c r="D914" i="8" s="1"/>
  <c r="B4963" i="8"/>
  <c r="C4963" i="8" s="1"/>
  <c r="D4963" i="8" s="1"/>
  <c r="B3331" i="8"/>
  <c r="C3331" i="8" s="1"/>
  <c r="D3331" i="8" s="1"/>
  <c r="B4552" i="8"/>
  <c r="C4552" i="8" s="1"/>
  <c r="D4552" i="8" s="1"/>
  <c r="B3075" i="8"/>
  <c r="C3075" i="8" s="1"/>
  <c r="D3075" i="8" s="1"/>
  <c r="B4366" i="8"/>
  <c r="C4366" i="8" s="1"/>
  <c r="D4366" i="8" s="1"/>
  <c r="B1932" i="8"/>
  <c r="C1932" i="8" s="1"/>
  <c r="D1932" i="8" s="1"/>
  <c r="B4532" i="8"/>
  <c r="C4532" i="8" s="1"/>
  <c r="D4532" i="8" s="1"/>
  <c r="B3691" i="8"/>
  <c r="C3691" i="8" s="1"/>
  <c r="D3691" i="8" s="1"/>
  <c r="B1229" i="8"/>
  <c r="C1229" i="8" s="1"/>
  <c r="D1229" i="8" s="1"/>
  <c r="B2295" i="8"/>
  <c r="C2295" i="8" s="1"/>
  <c r="D2295" i="8" s="1"/>
  <c r="B2739" i="8"/>
  <c r="C2739" i="8" s="1"/>
  <c r="D2739" i="8" s="1"/>
  <c r="B3786" i="8"/>
  <c r="C3786" i="8" s="1"/>
  <c r="D3786" i="8" s="1"/>
  <c r="B1704" i="8"/>
  <c r="C1704" i="8" s="1"/>
  <c r="D1704" i="8" s="1"/>
  <c r="B2421" i="8"/>
  <c r="C2421" i="8" s="1"/>
  <c r="D2421" i="8" s="1"/>
  <c r="B2996" i="8"/>
  <c r="C2996" i="8" s="1"/>
  <c r="D2996" i="8" s="1"/>
  <c r="B4028" i="8"/>
  <c r="C4028" i="8" s="1"/>
  <c r="D4028" i="8" s="1"/>
  <c r="B1391" i="8"/>
  <c r="C1391" i="8" s="1"/>
  <c r="D1391" i="8" s="1"/>
  <c r="B3201" i="8"/>
  <c r="C3201" i="8" s="1"/>
  <c r="D3201" i="8" s="1"/>
  <c r="B4057" i="8"/>
  <c r="C4057" i="8" s="1"/>
  <c r="D4057" i="8" s="1"/>
  <c r="B1718" i="8"/>
  <c r="C1718" i="8" s="1"/>
  <c r="D1718" i="8" s="1"/>
  <c r="B3781" i="8"/>
  <c r="C3781" i="8" s="1"/>
  <c r="D3781" i="8" s="1"/>
  <c r="B4469" i="8"/>
  <c r="C4469" i="8" s="1"/>
  <c r="D4469" i="8" s="1"/>
  <c r="B3510" i="8"/>
  <c r="C3510" i="8" s="1"/>
  <c r="D3510" i="8" s="1"/>
  <c r="B3253" i="8"/>
  <c r="C3253" i="8" s="1"/>
  <c r="D3253" i="8" s="1"/>
  <c r="B4449" i="8"/>
  <c r="C4449" i="8" s="1"/>
  <c r="D4449" i="8" s="1"/>
  <c r="B2997" i="8"/>
  <c r="C2997" i="8" s="1"/>
  <c r="D2997" i="8" s="1"/>
  <c r="B1393" i="8"/>
  <c r="C1393" i="8" s="1"/>
  <c r="D1393" i="8" s="1"/>
  <c r="B4107" i="8"/>
  <c r="C4107" i="8" s="1"/>
  <c r="D4107" i="8" s="1"/>
  <c r="B2401" i="8"/>
  <c r="C2401" i="8" s="1"/>
  <c r="D2401" i="8" s="1"/>
  <c r="B4404" i="8"/>
  <c r="C4404" i="8" s="1"/>
  <c r="D4404" i="8" s="1"/>
  <c r="B1036" i="8"/>
  <c r="C1036" i="8" s="1"/>
  <c r="D1036" i="8" s="1"/>
  <c r="B4841" i="8"/>
  <c r="C4841" i="8" s="1"/>
  <c r="D4841" i="8" s="1"/>
  <c r="B1164" i="8"/>
  <c r="C1164" i="8" s="1"/>
  <c r="D1164" i="8" s="1"/>
  <c r="B989" i="8"/>
  <c r="C989" i="8" s="1"/>
  <c r="D989" i="8" s="1"/>
  <c r="B3078" i="8"/>
  <c r="C3078" i="8" s="1"/>
  <c r="D3078" i="8" s="1"/>
  <c r="B2270" i="8"/>
  <c r="C2270" i="8" s="1"/>
  <c r="D2270" i="8" s="1"/>
  <c r="B4333" i="8"/>
  <c r="C4333" i="8" s="1"/>
  <c r="D4333" i="8" s="1"/>
  <c r="B202" i="8"/>
  <c r="C202" i="8" s="1"/>
  <c r="D202" i="8" s="1"/>
  <c r="B2487" i="8"/>
  <c r="C2487" i="8" s="1"/>
  <c r="D2487" i="8" s="1"/>
  <c r="B2915" i="8"/>
  <c r="C2915" i="8" s="1"/>
  <c r="D2915" i="8" s="1"/>
  <c r="B1432" i="8"/>
  <c r="C1432" i="8" s="1"/>
  <c r="D1432" i="8" s="1"/>
  <c r="B3974" i="8"/>
  <c r="C3974" i="8" s="1"/>
  <c r="D3974" i="8" s="1"/>
  <c r="B680" i="8"/>
  <c r="C680" i="8" s="1"/>
  <c r="D680" i="8" s="1"/>
  <c r="B1641" i="8"/>
  <c r="C1641" i="8" s="1"/>
  <c r="D1641" i="8" s="1"/>
  <c r="B4830" i="8"/>
  <c r="C4830" i="8" s="1"/>
  <c r="D4830" i="8" s="1"/>
  <c r="B3163" i="8"/>
  <c r="C3163" i="8" s="1"/>
  <c r="D3163" i="8" s="1"/>
  <c r="B1727" i="8"/>
  <c r="C1727" i="8" s="1"/>
  <c r="D1727" i="8" s="1"/>
  <c r="B2547" i="8"/>
  <c r="C2547" i="8" s="1"/>
  <c r="D2547" i="8" s="1"/>
  <c r="B3200" i="8"/>
  <c r="C3200" i="8" s="1"/>
  <c r="D3200" i="8" s="1"/>
  <c r="B1330" i="8"/>
  <c r="C1330" i="8" s="1"/>
  <c r="D1330" i="8" s="1"/>
  <c r="B1550" i="8"/>
  <c r="C1550" i="8" s="1"/>
  <c r="D1550" i="8" s="1"/>
  <c r="B3375" i="8"/>
  <c r="C3375" i="8" s="1"/>
  <c r="D3375" i="8" s="1"/>
  <c r="B462" i="8"/>
  <c r="C462" i="8" s="1"/>
  <c r="D462" i="8" s="1"/>
  <c r="B1619" i="8"/>
  <c r="C1619" i="8" s="1"/>
  <c r="D1619" i="8" s="1"/>
  <c r="B3425" i="8"/>
  <c r="C3425" i="8" s="1"/>
  <c r="D3425" i="8" s="1"/>
  <c r="B2349" i="8"/>
  <c r="C2349" i="8" s="1"/>
  <c r="D2349" i="8" s="1"/>
  <c r="B1374" i="8"/>
  <c r="C1374" i="8" s="1"/>
  <c r="D1374" i="8" s="1"/>
  <c r="B582" i="8"/>
  <c r="C582" i="8" s="1"/>
  <c r="D582" i="8" s="1"/>
  <c r="B367" i="8"/>
  <c r="C367" i="8" s="1"/>
  <c r="D367" i="8" s="1"/>
  <c r="B2016" i="8"/>
  <c r="C2016" i="8" s="1"/>
  <c r="D2016" i="8" s="1"/>
  <c r="B736" i="8"/>
  <c r="C736" i="8" s="1"/>
  <c r="D736" i="8" s="1"/>
  <c r="B859" i="8"/>
  <c r="C859" i="8" s="1"/>
  <c r="D859" i="8" s="1"/>
  <c r="B3896" i="8"/>
  <c r="C3896" i="8" s="1"/>
  <c r="D3896" i="8" s="1"/>
  <c r="B2138" i="8"/>
  <c r="C2138" i="8" s="1"/>
  <c r="D2138" i="8" s="1"/>
  <c r="B3588" i="8"/>
  <c r="C3588" i="8" s="1"/>
  <c r="D3588" i="8" s="1"/>
  <c r="B3017" i="8"/>
  <c r="C3017" i="8" s="1"/>
  <c r="D3017" i="8" s="1"/>
  <c r="B3152" i="8"/>
  <c r="C3152" i="8" s="1"/>
  <c r="D3152" i="8" s="1"/>
  <c r="B3706" i="8"/>
  <c r="C3706" i="8" s="1"/>
  <c r="D3706" i="8" s="1"/>
  <c r="B2180" i="8"/>
  <c r="C2180" i="8" s="1"/>
  <c r="D2180" i="8" s="1"/>
  <c r="B1158" i="8"/>
  <c r="C1158" i="8" s="1"/>
  <c r="D1158" i="8" s="1"/>
  <c r="B2697" i="8"/>
  <c r="C2697" i="8" s="1"/>
  <c r="D2697" i="8" s="1"/>
  <c r="B782" i="8"/>
  <c r="C782" i="8" s="1"/>
  <c r="D782" i="8" s="1"/>
  <c r="B4423" i="8"/>
  <c r="C4423" i="8" s="1"/>
  <c r="D4423" i="8" s="1"/>
  <c r="B4468" i="8"/>
  <c r="C4468" i="8" s="1"/>
  <c r="D4468" i="8" s="1"/>
  <c r="B2351" i="8"/>
  <c r="C2351" i="8" s="1"/>
  <c r="D2351" i="8" s="1"/>
  <c r="B1555" i="8"/>
  <c r="C1555" i="8" s="1"/>
  <c r="D1555" i="8" s="1"/>
  <c r="B3396" i="8"/>
  <c r="C3396" i="8" s="1"/>
  <c r="D3396" i="8" s="1"/>
  <c r="B321" i="8"/>
  <c r="C321" i="8" s="1"/>
  <c r="D321" i="8" s="1"/>
  <c r="B1050" i="8"/>
  <c r="C1050" i="8" s="1"/>
  <c r="D1050" i="8" s="1"/>
  <c r="B1773" i="8"/>
  <c r="C1773" i="8" s="1"/>
  <c r="D1773" i="8" s="1"/>
  <c r="B4309" i="8"/>
  <c r="C4309" i="8" s="1"/>
  <c r="D4309" i="8" s="1"/>
  <c r="B3579" i="8"/>
  <c r="C3579" i="8" s="1"/>
  <c r="D3579" i="8" s="1"/>
  <c r="B1786" i="8"/>
  <c r="C1786" i="8" s="1"/>
  <c r="D1786" i="8" s="1"/>
  <c r="B1365" i="8"/>
  <c r="C1365" i="8" s="1"/>
  <c r="D1365" i="8" s="1"/>
  <c r="B1698" i="8"/>
  <c r="C1698" i="8" s="1"/>
  <c r="D1698" i="8" s="1"/>
  <c r="B4331" i="8"/>
  <c r="C4331" i="8" s="1"/>
  <c r="D4331" i="8" s="1"/>
  <c r="B3640" i="8"/>
  <c r="C3640" i="8" s="1"/>
  <c r="D3640" i="8" s="1"/>
  <c r="B3458" i="8"/>
  <c r="C3458" i="8" s="1"/>
  <c r="D3458" i="8" s="1"/>
  <c r="B1309" i="8"/>
  <c r="C1309" i="8" s="1"/>
  <c r="D1309" i="8" s="1"/>
  <c r="B4183" i="8"/>
  <c r="C4183" i="8" s="1"/>
  <c r="D4183" i="8" s="1"/>
  <c r="B2194" i="8"/>
  <c r="C2194" i="8" s="1"/>
  <c r="D2194" i="8" s="1"/>
  <c r="B1503" i="8"/>
  <c r="C1503" i="8" s="1"/>
  <c r="D1503" i="8" s="1"/>
  <c r="B1193" i="8"/>
  <c r="C1193" i="8" s="1"/>
  <c r="D1193" i="8" s="1"/>
  <c r="B4594" i="8"/>
  <c r="C4594" i="8" s="1"/>
  <c r="D4594" i="8" s="1"/>
  <c r="B3149" i="8"/>
  <c r="C3149" i="8" s="1"/>
  <c r="D3149" i="8" s="1"/>
  <c r="B2474" i="8"/>
  <c r="C2474" i="8" s="1"/>
  <c r="D2474" i="8" s="1"/>
  <c r="B1997" i="8"/>
  <c r="C1997" i="8" s="1"/>
  <c r="D1997" i="8" s="1"/>
  <c r="B223" i="8"/>
  <c r="C223" i="8" s="1"/>
  <c r="D223" i="8" s="1"/>
  <c r="B3676" i="8"/>
  <c r="C3676" i="8" s="1"/>
  <c r="D3676" i="8" s="1"/>
  <c r="B1155" i="8"/>
  <c r="C1155" i="8" s="1"/>
  <c r="D1155" i="8" s="1"/>
  <c r="B2707" i="8"/>
  <c r="C2707" i="8" s="1"/>
  <c r="D2707" i="8" s="1"/>
  <c r="B3262" i="8"/>
  <c r="C3262" i="8" s="1"/>
  <c r="D3262" i="8" s="1"/>
  <c r="B929" i="8"/>
  <c r="C929" i="8" s="1"/>
  <c r="D929" i="8" s="1"/>
  <c r="B2897" i="8"/>
  <c r="C2897" i="8" s="1"/>
  <c r="D2897" i="8" s="1"/>
  <c r="B3238" i="8"/>
  <c r="C3238" i="8" s="1"/>
  <c r="D3238" i="8" s="1"/>
  <c r="B888" i="8"/>
  <c r="C888" i="8" s="1"/>
  <c r="D888" i="8" s="1"/>
  <c r="B939" i="8"/>
  <c r="C939" i="8" s="1"/>
  <c r="D939" i="8" s="1"/>
  <c r="B3461" i="8"/>
  <c r="C3461" i="8" s="1"/>
  <c r="D3461" i="8" s="1"/>
  <c r="B2623" i="8"/>
  <c r="C2623" i="8" s="1"/>
  <c r="D2623" i="8" s="1"/>
  <c r="B2929" i="8"/>
  <c r="C2929" i="8" s="1"/>
  <c r="D2929" i="8" s="1"/>
  <c r="B2667" i="8"/>
  <c r="C2667" i="8" s="1"/>
  <c r="D2667" i="8" s="1"/>
  <c r="B4586" i="8"/>
  <c r="C4586" i="8" s="1"/>
  <c r="D4586" i="8" s="1"/>
  <c r="B1806" i="8"/>
  <c r="C1806" i="8" s="1"/>
  <c r="D1806" i="8" s="1"/>
  <c r="B3288" i="8"/>
  <c r="C3288" i="8" s="1"/>
  <c r="D3288" i="8" s="1"/>
  <c r="B4295" i="8"/>
  <c r="C4295" i="8" s="1"/>
  <c r="D4295" i="8" s="1"/>
  <c r="B1547" i="8"/>
  <c r="C1547" i="8" s="1"/>
  <c r="D1547" i="8" s="1"/>
  <c r="B1837" i="8"/>
  <c r="C1837" i="8" s="1"/>
  <c r="D1837" i="8" s="1"/>
  <c r="B1344" i="8"/>
  <c r="C1344" i="8" s="1"/>
  <c r="D1344" i="8" s="1"/>
  <c r="B3334" i="8"/>
  <c r="C3334" i="8" s="1"/>
  <c r="D3334" i="8" s="1"/>
  <c r="B711" i="8"/>
  <c r="C711" i="8" s="1"/>
  <c r="D711" i="8" s="1"/>
  <c r="B4599" i="8"/>
  <c r="C4599" i="8" s="1"/>
  <c r="D4599" i="8" s="1"/>
  <c r="B4082" i="8"/>
  <c r="C4082" i="8" s="1"/>
  <c r="D4082" i="8" s="1"/>
  <c r="B3239" i="8"/>
  <c r="C3239" i="8" s="1"/>
  <c r="D3239" i="8" s="1"/>
  <c r="B1376" i="8"/>
  <c r="C1376" i="8" s="1"/>
  <c r="D1376" i="8" s="1"/>
  <c r="B785" i="8"/>
  <c r="C785" i="8" s="1"/>
  <c r="D785" i="8" s="1"/>
  <c r="B4004" i="8"/>
  <c r="C4004" i="8" s="1"/>
  <c r="D4004" i="8" s="1"/>
  <c r="B889" i="8"/>
  <c r="C889" i="8" s="1"/>
  <c r="D889" i="8" s="1"/>
  <c r="B4892" i="8"/>
  <c r="C4892" i="8" s="1"/>
  <c r="D4892" i="8" s="1"/>
  <c r="B1351" i="8"/>
  <c r="C1351" i="8" s="1"/>
  <c r="D1351" i="8" s="1"/>
  <c r="B2868" i="8"/>
  <c r="C2868" i="8" s="1"/>
  <c r="D2868" i="8" s="1"/>
  <c r="B1930" i="8"/>
  <c r="C1930" i="8" s="1"/>
  <c r="D1930" i="8" s="1"/>
  <c r="B121" i="8"/>
  <c r="C121" i="8" s="1"/>
  <c r="D121" i="8" s="1"/>
  <c r="B3630" i="8"/>
  <c r="C3630" i="8" s="1"/>
  <c r="D3630" i="8" s="1"/>
  <c r="B1082" i="8"/>
  <c r="C1082" i="8" s="1"/>
  <c r="D1082" i="8" s="1"/>
  <c r="B268" i="8"/>
  <c r="C268" i="8" s="1"/>
  <c r="D268" i="8" s="1"/>
  <c r="B1582" i="8"/>
  <c r="C1582" i="8" s="1"/>
  <c r="D1582" i="8" s="1"/>
  <c r="B806" i="8"/>
  <c r="C806" i="8" s="1"/>
  <c r="D806" i="8" s="1"/>
  <c r="B640" i="8"/>
  <c r="C640" i="8" s="1"/>
  <c r="D640" i="8" s="1"/>
  <c r="B2947" i="8"/>
  <c r="C2947" i="8" s="1"/>
  <c r="D2947" i="8" s="1"/>
  <c r="B1787" i="8"/>
  <c r="C1787" i="8" s="1"/>
  <c r="D1787" i="8" s="1"/>
  <c r="B4245" i="8"/>
  <c r="C4245" i="8" s="1"/>
  <c r="D4245" i="8" s="1"/>
  <c r="B4712" i="8"/>
  <c r="C4712" i="8" s="1"/>
  <c r="D4712" i="8" s="1"/>
  <c r="B1100" i="8"/>
  <c r="C1100" i="8" s="1"/>
  <c r="D1100" i="8" s="1"/>
  <c r="B1794" i="8"/>
  <c r="C1794" i="8" s="1"/>
  <c r="D1794" i="8" s="1"/>
  <c r="B2105" i="8"/>
  <c r="C2105" i="8" s="1"/>
  <c r="D2105" i="8" s="1"/>
  <c r="B4184" i="8"/>
  <c r="C4184" i="8" s="1"/>
  <c r="D4184" i="8" s="1"/>
  <c r="B704" i="8"/>
  <c r="C704" i="8" s="1"/>
  <c r="D704" i="8" s="1"/>
  <c r="B2347" i="8"/>
  <c r="C2347" i="8" s="1"/>
  <c r="D2347" i="8" s="1"/>
  <c r="B2972" i="8"/>
  <c r="C2972" i="8" s="1"/>
  <c r="D2972" i="8" s="1"/>
  <c r="B537" i="8"/>
  <c r="C537" i="8" s="1"/>
  <c r="D537" i="8" s="1"/>
  <c r="B4875" i="8"/>
  <c r="C4875" i="8" s="1"/>
  <c r="D4875" i="8" s="1"/>
  <c r="B4533" i="8"/>
  <c r="C4533" i="8" s="1"/>
  <c r="D4533" i="8" s="1"/>
  <c r="B3171" i="8"/>
  <c r="C3171" i="8" s="1"/>
  <c r="D3171" i="8" s="1"/>
  <c r="B2211" i="8"/>
  <c r="C2211" i="8" s="1"/>
  <c r="D2211" i="8" s="1"/>
  <c r="B4585" i="8"/>
  <c r="C4585" i="8" s="1"/>
  <c r="D4585" i="8" s="1"/>
  <c r="B313" i="8"/>
  <c r="C313" i="8" s="1"/>
  <c r="D313" i="8" s="1"/>
  <c r="B1494" i="8"/>
  <c r="C1494" i="8" s="1"/>
  <c r="D1494" i="8" s="1"/>
  <c r="B4822" i="8"/>
  <c r="C4822" i="8" s="1"/>
  <c r="D4822" i="8" s="1"/>
  <c r="B842" i="8"/>
  <c r="C842" i="8" s="1"/>
  <c r="D842" i="8" s="1"/>
  <c r="B478" i="8"/>
  <c r="C478" i="8" s="1"/>
  <c r="D478" i="8" s="1"/>
  <c r="B4975" i="8"/>
  <c r="C4975" i="8" s="1"/>
  <c r="D4975" i="8" s="1"/>
  <c r="B1486" i="8"/>
  <c r="C1486" i="8" s="1"/>
  <c r="D1486" i="8" s="1"/>
  <c r="B2803" i="8"/>
  <c r="C2803" i="8" s="1"/>
  <c r="D2803" i="8" s="1"/>
  <c r="B3856" i="8"/>
  <c r="C3856" i="8" s="1"/>
  <c r="D3856" i="8" s="1"/>
  <c r="B567" i="8"/>
  <c r="C567" i="8" s="1"/>
  <c r="D567" i="8" s="1"/>
  <c r="B1006" i="8"/>
  <c r="C1006" i="8" s="1"/>
  <c r="D1006" i="8" s="1"/>
  <c r="B4027" i="8"/>
  <c r="C4027" i="8" s="1"/>
  <c r="D4027" i="8" s="1"/>
  <c r="B4335" i="8"/>
  <c r="C4335" i="8" s="1"/>
  <c r="D4335" i="8" s="1"/>
  <c r="B1487" i="8"/>
  <c r="C1487" i="8" s="1"/>
  <c r="D1487" i="8" s="1"/>
  <c r="B3085" i="8"/>
  <c r="C3085" i="8" s="1"/>
  <c r="D3085" i="8" s="1"/>
  <c r="B2820" i="8"/>
  <c r="C2820" i="8" s="1"/>
  <c r="D2820" i="8" s="1"/>
  <c r="B4914" i="8"/>
  <c r="C4914" i="8" s="1"/>
  <c r="D4914" i="8" s="1"/>
  <c r="B4250" i="8"/>
  <c r="C4250" i="8" s="1"/>
  <c r="D4250" i="8" s="1"/>
  <c r="B1231" i="8"/>
  <c r="C1231" i="8" s="1"/>
  <c r="D1231" i="8" s="1"/>
  <c r="B4297" i="8"/>
  <c r="C4297" i="8" s="1"/>
  <c r="D4297" i="8" s="1"/>
  <c r="B1398" i="8"/>
  <c r="C1398" i="8" s="1"/>
  <c r="D1398" i="8" s="1"/>
  <c r="B1994" i="8"/>
  <c r="C1994" i="8" s="1"/>
  <c r="D1994" i="8" s="1"/>
  <c r="B3150" i="8"/>
  <c r="C3150" i="8" s="1"/>
  <c r="D3150" i="8" s="1"/>
  <c r="B2833" i="8"/>
  <c r="C2833" i="8" s="1"/>
  <c r="D2833" i="8" s="1"/>
  <c r="B4659" i="8"/>
  <c r="C4659" i="8" s="1"/>
  <c r="D4659" i="8" s="1"/>
  <c r="B4601" i="8"/>
  <c r="C4601" i="8" s="1"/>
  <c r="D4601" i="8" s="1"/>
  <c r="B3226" i="8"/>
  <c r="C3226" i="8" s="1"/>
  <c r="D3226" i="8" s="1"/>
  <c r="B994" i="8"/>
  <c r="C994" i="8" s="1"/>
  <c r="D994" i="8" s="1"/>
  <c r="B476" i="8"/>
  <c r="C476" i="8" s="1"/>
  <c r="D476" i="8" s="1"/>
  <c r="B4825" i="8"/>
  <c r="C4825" i="8" s="1"/>
  <c r="D4825" i="8" s="1"/>
  <c r="B4251" i="8"/>
  <c r="C4251" i="8" s="1"/>
  <c r="D4251" i="8" s="1"/>
  <c r="B4341" i="8"/>
  <c r="C4341" i="8" s="1"/>
  <c r="D4341" i="8" s="1"/>
  <c r="B3823" i="8"/>
  <c r="C3823" i="8" s="1"/>
  <c r="D3823" i="8" s="1"/>
  <c r="B3697" i="8"/>
  <c r="C3697" i="8" s="1"/>
  <c r="D3697" i="8" s="1"/>
  <c r="B4687" i="8"/>
  <c r="C4687" i="8" s="1"/>
  <c r="D4687" i="8" s="1"/>
  <c r="B1518" i="8"/>
  <c r="C1518" i="8" s="1"/>
  <c r="D1518" i="8" s="1"/>
  <c r="B2178" i="8"/>
  <c r="C2178" i="8" s="1"/>
  <c r="D2178" i="8" s="1"/>
  <c r="B3039" i="8"/>
  <c r="C3039" i="8" s="1"/>
  <c r="D3039" i="8" s="1"/>
  <c r="B2800" i="8"/>
  <c r="C2800" i="8" s="1"/>
  <c r="D2800" i="8" s="1"/>
  <c r="B3230" i="8"/>
  <c r="C3230" i="8" s="1"/>
  <c r="D3230" i="8" s="1"/>
  <c r="B1381" i="8"/>
  <c r="C1381" i="8" s="1"/>
  <c r="D1381" i="8" s="1"/>
  <c r="B1596" i="8"/>
  <c r="C1596" i="8" s="1"/>
  <c r="D1596" i="8" s="1"/>
  <c r="B2605" i="8"/>
  <c r="C2605" i="8" s="1"/>
  <c r="D2605" i="8" s="1"/>
  <c r="B625" i="8"/>
  <c r="C625" i="8" s="1"/>
  <c r="D625" i="8" s="1"/>
  <c r="B1175" i="8"/>
  <c r="C1175" i="8" s="1"/>
  <c r="D1175" i="8" s="1"/>
  <c r="B4349" i="8"/>
  <c r="C4349" i="8" s="1"/>
  <c r="D4349" i="8" s="1"/>
  <c r="B1433" i="8"/>
  <c r="C1433" i="8" s="1"/>
  <c r="D1433" i="8" s="1"/>
  <c r="B4643" i="8"/>
  <c r="C4643" i="8" s="1"/>
  <c r="D4643" i="8" s="1"/>
  <c r="B4136" i="8"/>
  <c r="C4136" i="8" s="1"/>
  <c r="D4136" i="8" s="1"/>
  <c r="B4900" i="8"/>
  <c r="C4900" i="8" s="1"/>
  <c r="D4900" i="8" s="1"/>
  <c r="B4961" i="8"/>
  <c r="C4961" i="8" s="1"/>
  <c r="D4961" i="8" s="1"/>
  <c r="B3813" i="8"/>
  <c r="C3813" i="8" s="1"/>
  <c r="D3813" i="8" s="1"/>
  <c r="B3249" i="8"/>
  <c r="C3249" i="8" s="1"/>
  <c r="D3249" i="8" s="1"/>
  <c r="B2641" i="8"/>
  <c r="C2641" i="8" s="1"/>
  <c r="D2641" i="8" s="1"/>
  <c r="B3186" i="8"/>
  <c r="C3186" i="8" s="1"/>
  <c r="D3186" i="8" s="1"/>
  <c r="B601" i="8"/>
  <c r="C601" i="8" s="1"/>
  <c r="D601" i="8" s="1"/>
  <c r="B4853" i="8"/>
  <c r="C4853" i="8" s="1"/>
  <c r="D4853" i="8" s="1"/>
  <c r="B1439" i="8"/>
  <c r="C1439" i="8" s="1"/>
  <c r="D1439" i="8" s="1"/>
  <c r="B4224" i="8"/>
  <c r="C4224" i="8" s="1"/>
  <c r="D4224" i="8" s="1"/>
  <c r="B950" i="8"/>
  <c r="C950" i="8" s="1"/>
  <c r="D950" i="8" s="1"/>
  <c r="B3364" i="8"/>
  <c r="C3364" i="8" s="1"/>
  <c r="D3364" i="8" s="1"/>
  <c r="B2778" i="8"/>
  <c r="C2778" i="8" s="1"/>
  <c r="D2778" i="8" s="1"/>
  <c r="B4281" i="8"/>
  <c r="C4281" i="8" s="1"/>
  <c r="D4281" i="8" s="1"/>
  <c r="B3157" i="8"/>
  <c r="C3157" i="8" s="1"/>
  <c r="D3157" i="8" s="1"/>
  <c r="B2684" i="8"/>
  <c r="C2684" i="8" s="1"/>
  <c r="D2684" i="8" s="1"/>
  <c r="B4106" i="8"/>
  <c r="C4106" i="8" s="1"/>
  <c r="D4106" i="8" s="1"/>
  <c r="B1772" i="8"/>
  <c r="C1772" i="8" s="1"/>
  <c r="D1772" i="8" s="1"/>
  <c r="B4185" i="8"/>
  <c r="C4185" i="8" s="1"/>
  <c r="D4185" i="8" s="1"/>
  <c r="B2736" i="8"/>
  <c r="C2736" i="8" s="1"/>
  <c r="D2736" i="8" s="1"/>
  <c r="B4903" i="8"/>
  <c r="C4903" i="8" s="1"/>
  <c r="D4903" i="8" s="1"/>
  <c r="B907" i="8"/>
  <c r="C907" i="8" s="1"/>
  <c r="D907" i="8" s="1"/>
  <c r="B4501" i="8"/>
  <c r="C4501" i="8" s="1"/>
  <c r="D4501" i="8" s="1"/>
  <c r="B4805" i="8"/>
  <c r="C4805" i="8" s="1"/>
  <c r="D4805" i="8" s="1"/>
  <c r="B158" i="8"/>
  <c r="C158" i="8" s="1"/>
  <c r="D158" i="8" s="1"/>
  <c r="B2040" i="8"/>
  <c r="C2040" i="8" s="1"/>
  <c r="D2040" i="8" s="1"/>
  <c r="B3365" i="8"/>
  <c r="C3365" i="8" s="1"/>
  <c r="D3365" i="8" s="1"/>
  <c r="B1525" i="8"/>
  <c r="C1525" i="8" s="1"/>
  <c r="D1525" i="8" s="1"/>
  <c r="B3539" i="8"/>
  <c r="C3539" i="8" s="1"/>
  <c r="D3539" i="8" s="1"/>
  <c r="B689" i="8"/>
  <c r="C689" i="8" s="1"/>
  <c r="D689" i="8" s="1"/>
  <c r="B188" i="8"/>
  <c r="C188" i="8" s="1"/>
  <c r="D188" i="8" s="1"/>
  <c r="B1323" i="8"/>
  <c r="C1323" i="8" s="1"/>
  <c r="D1323" i="8" s="1"/>
  <c r="B4966" i="8"/>
  <c r="C4966" i="8" s="1"/>
  <c r="D4966" i="8" s="1"/>
  <c r="B3464" i="8"/>
  <c r="C3464" i="8" s="1"/>
  <c r="D3464" i="8" s="1"/>
  <c r="B3515" i="8"/>
  <c r="C3515" i="8" s="1"/>
  <c r="D3515" i="8" s="1"/>
  <c r="B609" i="8"/>
  <c r="C609" i="8" s="1"/>
  <c r="D609" i="8" s="1"/>
  <c r="B827" i="8"/>
  <c r="C827" i="8" s="1"/>
  <c r="D827" i="8" s="1"/>
  <c r="B445" i="8"/>
  <c r="C445" i="8" s="1"/>
  <c r="D445" i="8" s="1"/>
  <c r="B2366" i="8"/>
  <c r="C2366" i="8" s="1"/>
  <c r="D2366" i="8" s="1"/>
  <c r="B3639" i="8"/>
  <c r="C3639" i="8" s="1"/>
  <c r="D3639" i="8" s="1"/>
  <c r="B2133" i="8"/>
  <c r="C2133" i="8" s="1"/>
  <c r="D2133" i="8" s="1"/>
  <c r="B3522" i="8"/>
  <c r="C3522" i="8" s="1"/>
  <c r="D3522" i="8" s="1"/>
  <c r="B3527" i="8"/>
  <c r="C3527" i="8" s="1"/>
  <c r="D3527" i="8" s="1"/>
  <c r="B4192" i="8"/>
  <c r="C4192" i="8" s="1"/>
  <c r="D4192" i="8" s="1"/>
  <c r="B1438" i="8"/>
  <c r="C1438" i="8" s="1"/>
  <c r="D1438" i="8" s="1"/>
  <c r="B2853" i="8"/>
  <c r="C2853" i="8" s="1"/>
  <c r="D2853" i="8" s="1"/>
  <c r="B4086" i="8"/>
  <c r="C4086" i="8" s="1"/>
  <c r="D4086" i="8" s="1"/>
  <c r="B746" i="8"/>
  <c r="C746" i="8" s="1"/>
  <c r="D746" i="8" s="1"/>
  <c r="B217" i="8"/>
  <c r="C217" i="8" s="1"/>
  <c r="D217" i="8" s="1"/>
  <c r="B1493" i="8"/>
  <c r="C1493" i="8" s="1"/>
  <c r="D1493" i="8" s="1"/>
  <c r="B3404" i="8"/>
  <c r="C3404" i="8" s="1"/>
  <c r="D3404" i="8" s="1"/>
  <c r="B1241" i="8"/>
  <c r="C1241" i="8" s="1"/>
  <c r="D1241" i="8" s="1"/>
  <c r="B728" i="8"/>
  <c r="C728" i="8" s="1"/>
  <c r="D728" i="8" s="1"/>
  <c r="B4134" i="8"/>
  <c r="C4134" i="8" s="1"/>
  <c r="D4134" i="8" s="1"/>
  <c r="B3362" i="8"/>
  <c r="C3362" i="8" s="1"/>
  <c r="D3362" i="8" s="1"/>
  <c r="B677" i="8"/>
  <c r="C677" i="8" s="1"/>
  <c r="D677" i="8" s="1"/>
  <c r="B4503" i="8"/>
  <c r="C4503" i="8" s="1"/>
  <c r="D4503" i="8" s="1"/>
  <c r="B2501" i="8"/>
  <c r="C2501" i="8" s="1"/>
  <c r="D2501" i="8" s="1"/>
  <c r="B3087" i="8"/>
  <c r="C3087" i="8" s="1"/>
  <c r="D3087" i="8" s="1"/>
  <c r="B1338" i="8"/>
  <c r="C1338" i="8" s="1"/>
  <c r="D1338" i="8" s="1"/>
  <c r="B2440" i="8"/>
  <c r="C2440" i="8" s="1"/>
  <c r="D2440" i="8" s="1"/>
  <c r="B3413" i="8"/>
  <c r="C3413" i="8" s="1"/>
  <c r="D3413" i="8" s="1"/>
  <c r="B2901" i="8"/>
  <c r="C2901" i="8" s="1"/>
  <c r="D2901" i="8" s="1"/>
  <c r="B4621" i="8"/>
  <c r="C4621" i="8" s="1"/>
  <c r="D4621" i="8" s="1"/>
  <c r="B1742" i="8"/>
  <c r="C1742" i="8" s="1"/>
  <c r="D1742" i="8" s="1"/>
  <c r="B3549" i="8"/>
  <c r="C3549" i="8" s="1"/>
  <c r="D3549" i="8" s="1"/>
  <c r="B945" i="8"/>
  <c r="C945" i="8" s="1"/>
  <c r="D945" i="8" s="1"/>
  <c r="B1392" i="8"/>
  <c r="C1392" i="8" s="1"/>
  <c r="D1392" i="8" s="1"/>
  <c r="B4231" i="8"/>
  <c r="C4231" i="8" s="1"/>
  <c r="D4231" i="8" s="1"/>
  <c r="B370" i="8"/>
  <c r="C370" i="8" s="1"/>
  <c r="D370" i="8" s="1"/>
  <c r="B1744" i="8"/>
  <c r="C1744" i="8" s="1"/>
  <c r="D1744" i="8" s="1"/>
  <c r="B1771" i="8"/>
  <c r="C1771" i="8" s="1"/>
  <c r="D1771" i="8" s="1"/>
  <c r="B3285" i="8"/>
  <c r="C3285" i="8" s="1"/>
  <c r="D3285" i="8" s="1"/>
  <c r="B2907" i="8"/>
  <c r="C2907" i="8" s="1"/>
  <c r="D2907" i="8" s="1"/>
  <c r="B360" i="8"/>
  <c r="C360" i="8" s="1"/>
  <c r="D360" i="8" s="1"/>
  <c r="B539" i="8"/>
  <c r="C539" i="8" s="1"/>
  <c r="D539" i="8" s="1"/>
  <c r="B2367" i="8"/>
  <c r="C2367" i="8" s="1"/>
  <c r="D2367" i="8" s="1"/>
  <c r="B1986" i="8"/>
  <c r="C1986" i="8" s="1"/>
  <c r="D1986" i="8" s="1"/>
  <c r="B4243" i="8"/>
  <c r="C4243" i="8" s="1"/>
  <c r="D4243" i="8" s="1"/>
  <c r="B4954" i="8"/>
  <c r="C4954" i="8" s="1"/>
  <c r="D4954" i="8" s="1"/>
  <c r="B3667" i="8"/>
  <c r="C3667" i="8" s="1"/>
  <c r="D3667" i="8" s="1"/>
  <c r="B2806" i="8"/>
  <c r="C2806" i="8" s="1"/>
  <c r="D2806" i="8" s="1"/>
  <c r="B4320" i="8"/>
  <c r="C4320" i="8" s="1"/>
  <c r="D4320" i="8" s="1"/>
  <c r="B3750" i="8"/>
  <c r="C3750" i="8" s="1"/>
  <c r="D3750" i="8" s="1"/>
  <c r="B2288" i="8"/>
  <c r="C2288" i="8" s="1"/>
  <c r="D2288" i="8" s="1"/>
  <c r="B4408" i="8"/>
  <c r="C4408" i="8" s="1"/>
  <c r="D4408" i="8" s="1"/>
  <c r="B1978" i="8"/>
  <c r="C1978" i="8" s="1"/>
  <c r="D1978" i="8" s="1"/>
  <c r="B1070" i="8"/>
  <c r="C1070" i="8" s="1"/>
  <c r="D1070" i="8" s="1"/>
  <c r="B2769" i="8"/>
  <c r="C2769" i="8" s="1"/>
  <c r="D2769" i="8" s="1"/>
  <c r="B118" i="8"/>
  <c r="C118" i="8" s="1"/>
  <c r="D118" i="8" s="1"/>
  <c r="B1384" i="8"/>
  <c r="C1384" i="8" s="1"/>
  <c r="D1384" i="8" s="1"/>
  <c r="B115" i="8"/>
  <c r="C115" i="8" s="1"/>
  <c r="D115" i="8" s="1"/>
  <c r="B3165" i="8"/>
  <c r="C3165" i="8" s="1"/>
  <c r="D3165" i="8" s="1"/>
  <c r="B4467" i="8"/>
  <c r="C4467" i="8" s="1"/>
  <c r="D4467" i="8" s="1"/>
  <c r="B392" i="8"/>
  <c r="C392" i="8" s="1"/>
  <c r="D392" i="8" s="1"/>
  <c r="B3981" i="8"/>
  <c r="C3981" i="8" s="1"/>
  <c r="D3981" i="8" s="1"/>
  <c r="B352" i="8"/>
  <c r="C352" i="8" s="1"/>
  <c r="D352" i="8" s="1"/>
  <c r="B3463" i="8"/>
  <c r="C3463" i="8" s="1"/>
  <c r="D3463" i="8" s="1"/>
  <c r="B4909" i="8"/>
  <c r="C4909" i="8" s="1"/>
  <c r="D4909" i="8" s="1"/>
  <c r="B4384" i="8"/>
  <c r="C4384" i="8" s="1"/>
  <c r="D4384" i="8" s="1"/>
  <c r="B1145" i="8"/>
  <c r="C1145" i="8" s="1"/>
  <c r="D1145" i="8" s="1"/>
  <c r="B334" i="8"/>
  <c r="C334" i="8" s="1"/>
  <c r="D334" i="8" s="1"/>
  <c r="B1881" i="8"/>
  <c r="C1881" i="8" s="1"/>
  <c r="D1881" i="8" s="1"/>
  <c r="B2848" i="8"/>
  <c r="C2848" i="8" s="1"/>
  <c r="D2848" i="8" s="1"/>
  <c r="B2960" i="8"/>
  <c r="C2960" i="8" s="1"/>
  <c r="D2960" i="8" s="1"/>
  <c r="B2085" i="8"/>
  <c r="C2085" i="8" s="1"/>
  <c r="D2085" i="8" s="1"/>
  <c r="B3920" i="8"/>
  <c r="C3920" i="8" s="1"/>
  <c r="D3920" i="8" s="1"/>
  <c r="B318" i="8"/>
  <c r="C318" i="8" s="1"/>
  <c r="D318" i="8" s="1"/>
  <c r="B4446" i="8"/>
  <c r="C4446" i="8" s="1"/>
  <c r="D4446" i="8" s="1"/>
  <c r="B421" i="8"/>
  <c r="C421" i="8" s="1"/>
  <c r="D421" i="8" s="1"/>
  <c r="B830" i="8"/>
  <c r="C830" i="8" s="1"/>
  <c r="D830" i="8" s="1"/>
  <c r="B4581" i="8"/>
  <c r="C4581" i="8" s="1"/>
  <c r="D4581" i="8" s="1"/>
  <c r="B1007" i="8"/>
  <c r="C1007" i="8" s="1"/>
  <c r="D1007" i="8" s="1"/>
  <c r="B2993" i="8"/>
  <c r="C2993" i="8" s="1"/>
  <c r="D2993" i="8" s="1"/>
  <c r="B620" i="8"/>
  <c r="C620" i="8" s="1"/>
  <c r="D620" i="8" s="1"/>
  <c r="B2466" i="8"/>
  <c r="C2466" i="8" s="1"/>
  <c r="D2466" i="8" s="1"/>
  <c r="B2827" i="8"/>
  <c r="C2827" i="8" s="1"/>
  <c r="D2827" i="8" s="1"/>
  <c r="B2204" i="8"/>
  <c r="C2204" i="8" s="1"/>
  <c r="D2204" i="8" s="1"/>
  <c r="B832" i="8"/>
  <c r="C832" i="8" s="1"/>
  <c r="D832" i="8" s="1"/>
  <c r="B109" i="8"/>
  <c r="C109" i="8" s="1"/>
  <c r="D109" i="8" s="1"/>
  <c r="B4979" i="8"/>
  <c r="C4979" i="8" s="1"/>
  <c r="D4979" i="8" s="1"/>
  <c r="B4153" i="8"/>
  <c r="C4153" i="8" s="1"/>
  <c r="D4153" i="8" s="1"/>
  <c r="B2794" i="8"/>
  <c r="C2794" i="8" s="1"/>
  <c r="D2794" i="8" s="1"/>
  <c r="B3021" i="8"/>
  <c r="C3021" i="8" s="1"/>
  <c r="D3021" i="8" s="1"/>
  <c r="B341" i="8"/>
  <c r="C341" i="8" s="1"/>
  <c r="D341" i="8" s="1"/>
  <c r="B797" i="8"/>
  <c r="C797" i="8" s="1"/>
  <c r="D797" i="8" s="1"/>
  <c r="B544" i="8"/>
  <c r="C544" i="8" s="1"/>
  <c r="D544" i="8" s="1"/>
  <c r="B3210" i="8"/>
  <c r="C3210" i="8" s="1"/>
  <c r="D3210" i="8" s="1"/>
  <c r="B2809" i="8"/>
  <c r="C2809" i="8" s="1"/>
  <c r="D2809" i="8" s="1"/>
  <c r="B2418" i="8"/>
  <c r="C2418" i="8" s="1"/>
  <c r="D2418" i="8" s="1"/>
  <c r="B3282" i="8"/>
  <c r="C3282" i="8" s="1"/>
  <c r="D3282" i="8" s="1"/>
  <c r="B4831" i="8"/>
  <c r="C4831" i="8" s="1"/>
  <c r="D4831" i="8" s="1"/>
  <c r="B4217" i="8"/>
  <c r="C4217" i="8" s="1"/>
  <c r="D4217" i="8" s="1"/>
  <c r="B1178" i="8"/>
  <c r="C1178" i="8" s="1"/>
  <c r="D1178" i="8" s="1"/>
  <c r="B4261" i="8"/>
  <c r="C4261" i="8" s="1"/>
  <c r="D4261" i="8" s="1"/>
  <c r="B3636" i="8"/>
  <c r="C3636" i="8" s="1"/>
  <c r="D3636" i="8" s="1"/>
  <c r="B2632" i="8"/>
  <c r="C2632" i="8" s="1"/>
  <c r="D2632" i="8" s="1"/>
  <c r="B912" i="8"/>
  <c r="C912" i="8" s="1"/>
  <c r="D912" i="8" s="1"/>
  <c r="B4549" i="8"/>
  <c r="C4549" i="8" s="1"/>
  <c r="D4549" i="8" s="1"/>
  <c r="B4430" i="8"/>
  <c r="C4430" i="8" s="1"/>
  <c r="D4430" i="8" s="1"/>
  <c r="B2524" i="8"/>
  <c r="C2524" i="8" s="1"/>
  <c r="D2524" i="8" s="1"/>
  <c r="B3454" i="8"/>
  <c r="C3454" i="8" s="1"/>
  <c r="D3454" i="8" s="1"/>
  <c r="B4403" i="8"/>
  <c r="C4403" i="8" s="1"/>
  <c r="D4403" i="8" s="1"/>
  <c r="B4119" i="8"/>
  <c r="C4119" i="8" s="1"/>
  <c r="D4119" i="8" s="1"/>
  <c r="B573" i="8"/>
  <c r="C573" i="8" s="1"/>
  <c r="D573" i="8" s="1"/>
  <c r="B4910" i="8"/>
  <c r="C4910" i="8" s="1"/>
  <c r="D4910" i="8" s="1"/>
  <c r="B3821" i="8"/>
  <c r="C3821" i="8" s="1"/>
  <c r="D3821" i="8" s="1"/>
  <c r="B3490" i="8"/>
  <c r="C3490" i="8" s="1"/>
  <c r="D3490" i="8" s="1"/>
  <c r="B2895" i="8"/>
  <c r="C2895" i="8" s="1"/>
  <c r="D2895" i="8" s="1"/>
  <c r="B2755" i="8"/>
  <c r="C2755" i="8" s="1"/>
  <c r="D2755" i="8" s="1"/>
  <c r="B253" i="8"/>
  <c r="C253" i="8" s="1"/>
  <c r="D253" i="8" s="1"/>
  <c r="B1226" i="8"/>
  <c r="C1226" i="8" s="1"/>
  <c r="D1226" i="8" s="1"/>
  <c r="B1616" i="8"/>
  <c r="C1616" i="8" s="1"/>
  <c r="D1616" i="8" s="1"/>
  <c r="B4084" i="8"/>
  <c r="C4084" i="8" s="1"/>
  <c r="D4084" i="8" s="1"/>
  <c r="B448" i="8"/>
  <c r="C448" i="8" s="1"/>
  <c r="D448" i="8" s="1"/>
  <c r="B3864" i="8"/>
  <c r="C3864" i="8" s="1"/>
  <c r="D3864" i="8" s="1"/>
  <c r="B1274" i="8"/>
  <c r="C1274" i="8" s="1"/>
  <c r="D1274" i="8" s="1"/>
  <c r="B2205" i="8"/>
  <c r="C2205" i="8" s="1"/>
  <c r="D2205" i="8" s="1"/>
  <c r="B4672" i="8"/>
  <c r="C4672" i="8" s="1"/>
  <c r="D4672" i="8" s="1"/>
  <c r="B1696" i="8"/>
  <c r="C1696" i="8" s="1"/>
  <c r="D1696" i="8" s="1"/>
  <c r="B1749" i="8"/>
  <c r="C1749" i="8" s="1"/>
  <c r="D1749" i="8" s="1"/>
  <c r="B1268" i="8"/>
  <c r="C1268" i="8" s="1"/>
  <c r="D1268" i="8" s="1"/>
  <c r="B3543" i="8"/>
  <c r="C3543" i="8" s="1"/>
  <c r="D3543" i="8" s="1"/>
  <c r="B143" i="8"/>
  <c r="C143" i="8" s="1"/>
  <c r="D143" i="8" s="1"/>
  <c r="B3622" i="8"/>
  <c r="C3622" i="8" s="1"/>
  <c r="D3622" i="8" s="1"/>
  <c r="B1923" i="8"/>
  <c r="C1923" i="8" s="1"/>
  <c r="D1923" i="8" s="1"/>
  <c r="B2879" i="8"/>
  <c r="C2879" i="8" s="1"/>
  <c r="D2879" i="8" s="1"/>
  <c r="B2369" i="8"/>
  <c r="C2369" i="8" s="1"/>
  <c r="D2369" i="8" s="1"/>
  <c r="B3403" i="8"/>
  <c r="C3403" i="8" s="1"/>
  <c r="D3403" i="8" s="1"/>
  <c r="B2201" i="8"/>
  <c r="C2201" i="8" s="1"/>
  <c r="D2201" i="8" s="1"/>
  <c r="B1706" i="8"/>
  <c r="C1706" i="8" s="1"/>
  <c r="D1706" i="8" s="1"/>
  <c r="B307" i="8"/>
  <c r="C307" i="8" s="1"/>
  <c r="D307" i="8" s="1"/>
  <c r="B3907" i="8"/>
  <c r="C3907" i="8" s="1"/>
  <c r="D3907" i="8" s="1"/>
  <c r="B1813" i="8"/>
  <c r="C1813" i="8" s="1"/>
  <c r="D1813" i="8" s="1"/>
  <c r="B3290" i="8"/>
  <c r="C3290" i="8" s="1"/>
  <c r="D3290" i="8" s="1"/>
  <c r="B1245" i="8"/>
  <c r="C1245" i="8" s="1"/>
  <c r="D1245" i="8" s="1"/>
  <c r="B2161" i="8"/>
  <c r="C2161" i="8" s="1"/>
  <c r="D2161" i="8" s="1"/>
  <c r="B2880" i="8"/>
  <c r="C2880" i="8" s="1"/>
  <c r="D2880" i="8" s="1"/>
  <c r="B3926" i="8"/>
  <c r="C3926" i="8" s="1"/>
  <c r="D3926" i="8" s="1"/>
  <c r="B1467" i="8"/>
  <c r="C1467" i="8" s="1"/>
  <c r="D1467" i="8" s="1"/>
  <c r="B3070" i="8"/>
  <c r="C3070" i="8" s="1"/>
  <c r="D3070" i="8" s="1"/>
  <c r="B2830" i="8"/>
  <c r="C2830" i="8" s="1"/>
  <c r="D2830" i="8" s="1"/>
  <c r="B4639" i="8"/>
  <c r="C4639" i="8" s="1"/>
  <c r="D4639" i="8" s="1"/>
  <c r="B350" i="8"/>
  <c r="C350" i="8" s="1"/>
  <c r="D350" i="8" s="1"/>
  <c r="B1609" i="8"/>
  <c r="C1609" i="8" s="1"/>
  <c r="D1609" i="8" s="1"/>
  <c r="B4673" i="8"/>
  <c r="C4673" i="8" s="1"/>
  <c r="D4673" i="8" s="1"/>
  <c r="B127" i="8"/>
  <c r="C127" i="8" s="1"/>
  <c r="D127" i="8" s="1"/>
  <c r="B602" i="8"/>
  <c r="C602" i="8" s="1"/>
  <c r="D602" i="8" s="1"/>
  <c r="B581" i="8"/>
  <c r="C581" i="8" s="1"/>
  <c r="D581" i="8" s="1"/>
  <c r="B3427" i="8"/>
  <c r="C3427" i="8" s="1"/>
  <c r="D3427" i="8" s="1"/>
  <c r="B2021" i="8"/>
  <c r="C2021" i="8" s="1"/>
  <c r="D2021" i="8" s="1"/>
  <c r="B1489" i="8"/>
  <c r="C1489" i="8" s="1"/>
  <c r="D1489" i="8" s="1"/>
  <c r="B3954" i="8"/>
  <c r="C3954" i="8" s="1"/>
  <c r="D3954" i="8" s="1"/>
  <c r="B761" i="8"/>
  <c r="C761" i="8" s="1"/>
  <c r="D761" i="8" s="1"/>
  <c r="B4526" i="8"/>
  <c r="C4526" i="8" s="1"/>
  <c r="D4526" i="8" s="1"/>
  <c r="B3644" i="8"/>
  <c r="C3644" i="8" s="1"/>
  <c r="D3644" i="8" s="1"/>
  <c r="B4285" i="8"/>
  <c r="C4285" i="8" s="1"/>
  <c r="D4285" i="8" s="1"/>
  <c r="B3268" i="8"/>
  <c r="C3268" i="8" s="1"/>
  <c r="D3268" i="8" s="1"/>
  <c r="B4791" i="8"/>
  <c r="C4791" i="8" s="1"/>
  <c r="D4791" i="8" s="1"/>
  <c r="B3552" i="8"/>
  <c r="C3552" i="8" s="1"/>
  <c r="D3552" i="8" s="1"/>
  <c r="B4161" i="8"/>
  <c r="C4161" i="8" s="1"/>
  <c r="D4161" i="8" s="1"/>
  <c r="B3545" i="8"/>
  <c r="C3545" i="8" s="1"/>
  <c r="D3545" i="8" s="1"/>
  <c r="B3116" i="8"/>
  <c r="C3116" i="8" s="1"/>
  <c r="D3116" i="8" s="1"/>
  <c r="B650" i="8"/>
  <c r="C650" i="8" s="1"/>
  <c r="D650" i="8" s="1"/>
  <c r="B1589" i="8"/>
  <c r="C1589" i="8" s="1"/>
  <c r="D1589" i="8" s="1"/>
  <c r="B3459" i="8"/>
  <c r="C3459" i="8" s="1"/>
  <c r="D3459" i="8" s="1"/>
  <c r="B3551" i="8"/>
  <c r="C3551" i="8" s="1"/>
  <c r="D3551" i="8" s="1"/>
  <c r="B2584" i="8"/>
  <c r="C2584" i="8" s="1"/>
  <c r="D2584" i="8" s="1"/>
  <c r="B2916" i="8"/>
  <c r="C2916" i="8" s="1"/>
  <c r="D2916" i="8" s="1"/>
  <c r="B2611" i="8"/>
  <c r="C2611" i="8" s="1"/>
  <c r="D2611" i="8" s="1"/>
  <c r="B4888" i="8"/>
  <c r="C4888" i="8" s="1"/>
  <c r="D4888" i="8" s="1"/>
  <c r="B3256" i="8"/>
  <c r="C3256" i="8" s="1"/>
  <c r="D3256" i="8" s="1"/>
  <c r="B3442" i="8"/>
  <c r="C3442" i="8" s="1"/>
  <c r="D3442" i="8" s="1"/>
  <c r="B2489" i="8"/>
  <c r="C2489" i="8" s="1"/>
  <c r="D2489" i="8" s="1"/>
  <c r="B4144" i="8"/>
  <c r="C4144" i="8" s="1"/>
  <c r="D4144" i="8" s="1"/>
  <c r="B1752" i="8"/>
  <c r="C1752" i="8" s="1"/>
  <c r="D1752" i="8" s="1"/>
  <c r="B354" i="8"/>
  <c r="C354" i="8" s="1"/>
  <c r="D354" i="8" s="1"/>
  <c r="B3009" i="8"/>
  <c r="C3009" i="8" s="1"/>
  <c r="D3009" i="8" s="1"/>
  <c r="B3506" i="8"/>
  <c r="C3506" i="8" s="1"/>
  <c r="D3506" i="8" s="1"/>
  <c r="B882" i="8"/>
  <c r="C882" i="8" s="1"/>
  <c r="D882" i="8" s="1"/>
  <c r="B1187" i="8"/>
  <c r="C1187" i="8" s="1"/>
  <c r="D1187" i="8" s="1"/>
  <c r="B1905" i="8"/>
  <c r="C1905" i="8" s="1"/>
  <c r="D1905" i="8" s="1"/>
  <c r="B565" i="8"/>
  <c r="C565" i="8" s="1"/>
  <c r="D565" i="8" s="1"/>
  <c r="B4312" i="8"/>
  <c r="C4312" i="8" s="1"/>
  <c r="D4312" i="8" s="1"/>
  <c r="B484" i="8"/>
  <c r="C484" i="8" s="1"/>
  <c r="D484" i="8" s="1"/>
  <c r="B666" i="8"/>
  <c r="C666" i="8" s="1"/>
  <c r="D666" i="8" s="1"/>
  <c r="B3529" i="8"/>
  <c r="C3529" i="8" s="1"/>
  <c r="D3529" i="8" s="1"/>
  <c r="B772" i="8"/>
  <c r="C772" i="8" s="1"/>
  <c r="D772" i="8" s="1"/>
  <c r="B4711" i="8"/>
  <c r="C4711" i="8" s="1"/>
  <c r="D4711" i="8" s="1"/>
  <c r="B4649" i="8"/>
  <c r="C4649" i="8" s="1"/>
  <c r="D4649" i="8" s="1"/>
  <c r="B4036" i="8"/>
  <c r="C4036" i="8" s="1"/>
  <c r="D4036" i="8" s="1"/>
  <c r="B3696" i="8"/>
  <c r="C3696" i="8" s="1"/>
  <c r="D3696" i="8" s="1"/>
  <c r="B1254" i="8"/>
  <c r="C1254" i="8" s="1"/>
  <c r="D1254" i="8" s="1"/>
  <c r="B242" i="8"/>
  <c r="C242" i="8" s="1"/>
  <c r="D242" i="8" s="1"/>
  <c r="B1419" i="8"/>
  <c r="C1419" i="8" s="1"/>
  <c r="D1419" i="8" s="1"/>
  <c r="B3932" i="8"/>
  <c r="C3932" i="8" s="1"/>
  <c r="D3932" i="8" s="1"/>
  <c r="B1127" i="8"/>
  <c r="C1127" i="8" s="1"/>
  <c r="D1127" i="8" s="1"/>
  <c r="B1632" i="8"/>
  <c r="C1632" i="8" s="1"/>
  <c r="D1632" i="8" s="1"/>
  <c r="B4100" i="8"/>
  <c r="C4100" i="8" s="1"/>
  <c r="D4100" i="8" s="1"/>
  <c r="B3638" i="8"/>
  <c r="C3638" i="8" s="1"/>
  <c r="D3638" i="8" s="1"/>
  <c r="B2017" i="8"/>
  <c r="C2017" i="8" s="1"/>
  <c r="D2017" i="8" s="1"/>
  <c r="B138" i="8"/>
  <c r="C138" i="8" s="1"/>
  <c r="D138" i="8" s="1"/>
  <c r="B3860" i="8"/>
  <c r="C3860" i="8" s="1"/>
  <c r="D3860" i="8" s="1"/>
  <c r="B1283" i="8"/>
  <c r="C1283" i="8" s="1"/>
  <c r="D1283" i="8" s="1"/>
  <c r="B4096" i="8"/>
  <c r="C4096" i="8" s="1"/>
  <c r="D4096" i="8" s="1"/>
  <c r="B1783" i="8"/>
  <c r="C1783" i="8" s="1"/>
  <c r="D1783" i="8" s="1"/>
  <c r="B4675" i="8"/>
  <c r="C4675" i="8" s="1"/>
  <c r="D4675" i="8" s="1"/>
  <c r="B1605" i="8"/>
  <c r="C1605" i="8" s="1"/>
  <c r="D1605" i="8" s="1"/>
  <c r="B2760" i="8"/>
  <c r="C2760" i="8" s="1"/>
  <c r="D2760" i="8" s="1"/>
  <c r="B1867" i="8"/>
  <c r="C1867" i="8" s="1"/>
  <c r="D1867" i="8" s="1"/>
  <c r="B607" i="8"/>
  <c r="C607" i="8" s="1"/>
  <c r="D607" i="8" s="1"/>
  <c r="B4111" i="8"/>
  <c r="C4111" i="8" s="1"/>
  <c r="D4111" i="8" s="1"/>
  <c r="B391" i="8"/>
  <c r="C391" i="8" s="1"/>
  <c r="D391" i="8" s="1"/>
  <c r="B4258" i="8"/>
  <c r="C4258" i="8" s="1"/>
  <c r="D4258" i="8" s="1"/>
  <c r="B624" i="8"/>
  <c r="C624" i="8" s="1"/>
  <c r="D624" i="8" s="1"/>
  <c r="B741" i="8"/>
  <c r="C741" i="8" s="1"/>
  <c r="D741" i="8" s="1"/>
  <c r="B1302" i="8"/>
  <c r="C1302" i="8" s="1"/>
  <c r="D1302" i="8" s="1"/>
  <c r="B673" i="8"/>
  <c r="C673" i="8" s="1"/>
  <c r="D673" i="8" s="1"/>
  <c r="B4110" i="8"/>
  <c r="C4110" i="8" s="1"/>
  <c r="D4110" i="8" s="1"/>
  <c r="B1447" i="8"/>
  <c r="C1447" i="8" s="1"/>
  <c r="D1447" i="8" s="1"/>
  <c r="B3812" i="8"/>
  <c r="C3812" i="8" s="1"/>
  <c r="D3812" i="8" s="1"/>
  <c r="B644" i="8"/>
  <c r="C644" i="8" s="1"/>
  <c r="D644" i="8" s="1"/>
  <c r="B294" i="8"/>
  <c r="C294" i="8" s="1"/>
  <c r="D294" i="8" s="1"/>
  <c r="B775" i="8"/>
  <c r="C775" i="8" s="1"/>
  <c r="D775" i="8" s="1"/>
  <c r="B3114" i="8"/>
  <c r="C3114" i="8" s="1"/>
  <c r="D3114" i="8" s="1"/>
  <c r="B2698" i="8"/>
  <c r="C2698" i="8" s="1"/>
  <c r="D2698" i="8" s="1"/>
  <c r="B4064" i="8"/>
  <c r="C4064" i="8" s="1"/>
  <c r="D4064" i="8" s="1"/>
  <c r="B807" i="8"/>
  <c r="C807" i="8" s="1"/>
  <c r="D807" i="8" s="1"/>
  <c r="B733" i="8"/>
  <c r="C733" i="8" s="1"/>
  <c r="D733" i="8" s="1"/>
  <c r="B1992" i="8"/>
  <c r="C1992" i="8" s="1"/>
  <c r="D1992" i="8" s="1"/>
  <c r="B1174" i="8"/>
  <c r="C1174" i="8" s="1"/>
  <c r="D1174" i="8" s="1"/>
  <c r="B2961" i="8"/>
  <c r="C2961" i="8" s="1"/>
  <c r="D2961" i="8" s="1"/>
  <c r="B4976" i="8"/>
  <c r="C4976" i="8" s="1"/>
  <c r="D4976" i="8" s="1"/>
  <c r="B4142" i="8"/>
  <c r="C4142" i="8" s="1"/>
  <c r="D4142" i="8" s="1"/>
  <c r="B3939" i="8"/>
  <c r="C3939" i="8" s="1"/>
  <c r="D3939" i="8" s="1"/>
  <c r="B492" i="8"/>
  <c r="C492" i="8" s="1"/>
  <c r="D492" i="8" s="1"/>
  <c r="B419" i="8"/>
  <c r="C419" i="8" s="1"/>
  <c r="D419" i="8" s="1"/>
  <c r="B2275" i="8"/>
  <c r="C2275" i="8" s="1"/>
  <c r="D2275" i="8" s="1"/>
  <c r="B2731" i="8"/>
  <c r="C2731" i="8" s="1"/>
  <c r="D2731" i="8" s="1"/>
  <c r="B2948" i="8"/>
  <c r="C2948" i="8" s="1"/>
  <c r="D2948" i="8" s="1"/>
  <c r="B4878" i="8"/>
  <c r="C4878" i="8" s="1"/>
  <c r="D4878" i="8" s="1"/>
  <c r="B3497" i="8"/>
  <c r="C3497" i="8" s="1"/>
  <c r="D3497" i="8" s="1"/>
  <c r="B3205" i="8"/>
  <c r="C3205" i="8" s="1"/>
  <c r="D3205" i="8" s="1"/>
  <c r="B2780" i="8"/>
  <c r="C2780" i="8" s="1"/>
  <c r="D2780" i="8" s="1"/>
  <c r="B4030" i="8"/>
  <c r="C4030" i="8" s="1"/>
  <c r="D4030" i="8" s="1"/>
  <c r="B2193" i="8"/>
  <c r="C2193" i="8" s="1"/>
  <c r="D2193" i="8" s="1"/>
  <c r="B3134" i="8"/>
  <c r="C3134" i="8" s="1"/>
  <c r="D3134" i="8" s="1"/>
  <c r="B4168" i="8"/>
  <c r="C4168" i="8" s="1"/>
  <c r="D4168" i="8" s="1"/>
  <c r="B1442" i="8"/>
  <c r="C1442" i="8" s="1"/>
  <c r="D1442" i="8" s="1"/>
  <c r="B4958" i="8"/>
  <c r="C4958" i="8" s="1"/>
  <c r="D4958" i="8" s="1"/>
  <c r="B903" i="8"/>
  <c r="C903" i="8" s="1"/>
  <c r="D903" i="8" s="1"/>
  <c r="B1431" i="8"/>
  <c r="C1431" i="8" s="1"/>
  <c r="D1431" i="8" s="1"/>
  <c r="B713" i="8"/>
  <c r="C713" i="8" s="1"/>
  <c r="D713" i="8" s="1"/>
  <c r="B2159" i="8"/>
  <c r="C2159" i="8" s="1"/>
  <c r="D2159" i="8" s="1"/>
  <c r="B4725" i="8"/>
  <c r="C4725" i="8" s="1"/>
  <c r="D4725" i="8" s="1"/>
  <c r="B3179" i="8"/>
  <c r="C3179" i="8" s="1"/>
  <c r="D3179" i="8" s="1"/>
  <c r="B4784" i="8"/>
  <c r="C4784" i="8" s="1"/>
  <c r="D4784" i="8" s="1"/>
  <c r="B3433" i="8"/>
  <c r="C3433" i="8" s="1"/>
  <c r="D3433" i="8" s="1"/>
  <c r="B4728" i="8"/>
  <c r="C4728" i="8" s="1"/>
  <c r="D4728" i="8" s="1"/>
  <c r="B1151" i="8"/>
  <c r="C1151" i="8" s="1"/>
  <c r="D1151" i="8" s="1"/>
  <c r="B2311" i="8"/>
  <c r="C2311" i="8" s="1"/>
  <c r="D2311" i="8" s="1"/>
  <c r="B3421" i="8"/>
  <c r="C3421" i="8" s="1"/>
  <c r="D3421" i="8" s="1"/>
  <c r="B3234" i="8"/>
  <c r="C3234" i="8" s="1"/>
  <c r="D3234" i="8" s="1"/>
  <c r="B1136" i="8"/>
  <c r="C1136" i="8" s="1"/>
  <c r="D1136" i="8" s="1"/>
  <c r="B1952" i="8"/>
  <c r="C1952" i="8" s="1"/>
  <c r="D1952" i="8" s="1"/>
  <c r="B1066" i="8"/>
  <c r="C1066" i="8" s="1"/>
  <c r="D1066" i="8" s="1"/>
  <c r="B2015" i="8"/>
  <c r="C2015" i="8" s="1"/>
  <c r="D2015" i="8" s="1"/>
  <c r="B1415" i="8"/>
  <c r="C1415" i="8" s="1"/>
  <c r="D1415" i="8" s="1"/>
  <c r="B1457" i="8"/>
  <c r="C1457" i="8" s="1"/>
  <c r="D1457" i="8" s="1"/>
  <c r="B3315" i="8"/>
  <c r="C3315" i="8" s="1"/>
  <c r="D3315" i="8" s="1"/>
  <c r="B1574" i="8"/>
  <c r="C1574" i="8" s="1"/>
  <c r="D1574" i="8" s="1"/>
  <c r="B3360" i="8"/>
  <c r="C3360" i="8" s="1"/>
  <c r="D3360" i="8" s="1"/>
  <c r="B1766" i="8"/>
  <c r="C1766" i="8" s="1"/>
  <c r="D1766" i="8" s="1"/>
  <c r="B4432" i="8"/>
  <c r="C4432" i="8" s="1"/>
  <c r="D4432" i="8" s="1"/>
  <c r="B4061" i="8"/>
  <c r="C4061" i="8" s="1"/>
  <c r="D4061" i="8" s="1"/>
  <c r="B1674" i="8"/>
  <c r="C1674" i="8" s="1"/>
  <c r="D1674" i="8" s="1"/>
  <c r="B1212" i="8"/>
  <c r="C1212" i="8" s="1"/>
  <c r="D1212" i="8" s="1"/>
  <c r="B4636" i="8"/>
  <c r="C4636" i="8" s="1"/>
  <c r="D4636" i="8" s="1"/>
  <c r="B4257" i="8"/>
  <c r="C4257" i="8" s="1"/>
  <c r="D4257" i="8" s="1"/>
  <c r="B246" i="8"/>
  <c r="C246" i="8" s="1"/>
  <c r="D246" i="8" s="1"/>
  <c r="B1408" i="8"/>
  <c r="C1408" i="8" s="1"/>
  <c r="D1408" i="8" s="1"/>
  <c r="B2565" i="8"/>
  <c r="C2565" i="8" s="1"/>
  <c r="D2565" i="8" s="1"/>
  <c r="B1300" i="8"/>
  <c r="C1300" i="8" s="1"/>
  <c r="D1300" i="8" s="1"/>
  <c r="B4699" i="8"/>
  <c r="C4699" i="8" s="1"/>
  <c r="D4699" i="8" s="1"/>
  <c r="B4843" i="8"/>
  <c r="C4843" i="8" s="1"/>
  <c r="D4843" i="8" s="1"/>
  <c r="B2971" i="8"/>
  <c r="C2971" i="8" s="1"/>
  <c r="D2971" i="8" s="1"/>
  <c r="B2557" i="8"/>
  <c r="C2557" i="8" s="1"/>
  <c r="D2557" i="8" s="1"/>
  <c r="B2935" i="8"/>
  <c r="C2935" i="8" s="1"/>
  <c r="D2935" i="8" s="1"/>
  <c r="B131" i="8"/>
  <c r="C131" i="8" s="1"/>
  <c r="D131" i="8" s="1"/>
  <c r="B1228" i="8"/>
  <c r="C1228" i="8" s="1"/>
  <c r="D1228" i="8" s="1"/>
  <c r="B896" i="8"/>
  <c r="C896" i="8" s="1"/>
  <c r="D896" i="8" s="1"/>
  <c r="B145" i="8"/>
  <c r="C145" i="8" s="1"/>
  <c r="D145" i="8" s="1"/>
  <c r="B4854" i="8"/>
  <c r="C4854" i="8" s="1"/>
  <c r="D4854" i="8" s="1"/>
  <c r="B1711" i="8"/>
  <c r="C1711" i="8" s="1"/>
  <c r="D1711" i="8" s="1"/>
  <c r="B2505" i="8"/>
  <c r="C2505" i="8" s="1"/>
  <c r="D2505" i="8" s="1"/>
  <c r="B764" i="8"/>
  <c r="C764" i="8" s="1"/>
  <c r="D764" i="8" s="1"/>
  <c r="B3822" i="8"/>
  <c r="C3822" i="8" s="1"/>
  <c r="D3822" i="8" s="1"/>
  <c r="B4626" i="8"/>
  <c r="C4626" i="8" s="1"/>
  <c r="D4626" i="8" s="1"/>
  <c r="B526" i="8"/>
  <c r="C526" i="8" s="1"/>
  <c r="D526" i="8" s="1"/>
  <c r="B1012" i="8"/>
  <c r="C1012" i="8" s="1"/>
  <c r="D1012" i="8" s="1"/>
  <c r="B1253" i="8"/>
  <c r="C1253" i="8" s="1"/>
  <c r="D1253" i="8" s="1"/>
  <c r="B3885" i="8"/>
  <c r="C3885" i="8" s="1"/>
  <c r="D3885" i="8" s="1"/>
  <c r="B1173" i="8"/>
  <c r="C1173" i="8" s="1"/>
  <c r="D1173" i="8" s="1"/>
  <c r="B3842" i="8"/>
  <c r="C3842" i="8" s="1"/>
  <c r="D3842" i="8" s="1"/>
  <c r="B4665" i="8"/>
  <c r="C4665" i="8" s="1"/>
  <c r="D4665" i="8" s="1"/>
  <c r="B1038" i="8"/>
  <c r="C1038" i="8" s="1"/>
  <c r="D1038" i="8" s="1"/>
  <c r="B1282" i="8"/>
  <c r="C1282" i="8" s="1"/>
  <c r="D1282" i="8" s="1"/>
  <c r="B4080" i="8"/>
  <c r="C4080" i="8" s="1"/>
  <c r="D4080" i="8" s="1"/>
  <c r="B4065" i="8"/>
  <c r="C4065" i="8" s="1"/>
  <c r="D4065" i="8" s="1"/>
  <c r="B4012" i="8"/>
  <c r="C4012" i="8" s="1"/>
  <c r="D4012" i="8" s="1"/>
  <c r="B495" i="8"/>
  <c r="C495" i="8" s="1"/>
  <c r="D495" i="8" s="1"/>
  <c r="B2775" i="8"/>
  <c r="C2775" i="8" s="1"/>
  <c r="D2775" i="8" s="1"/>
  <c r="B247" i="8"/>
  <c r="C247" i="8" s="1"/>
  <c r="D247" i="8" s="1"/>
  <c r="B2308" i="8"/>
  <c r="C2308" i="8" s="1"/>
  <c r="D2308" i="8" s="1"/>
  <c r="B4551" i="8"/>
  <c r="C4551" i="8" s="1"/>
  <c r="D4551" i="8" s="1"/>
  <c r="B4666" i="8"/>
  <c r="C4666" i="8" s="1"/>
  <c r="D4666" i="8" s="1"/>
  <c r="B4201" i="8"/>
  <c r="C4201" i="8" s="1"/>
  <c r="D4201" i="8" s="1"/>
  <c r="B995" i="8"/>
  <c r="C995" i="8" s="1"/>
  <c r="D995" i="8" s="1"/>
  <c r="B3109" i="8"/>
  <c r="C3109" i="8" s="1"/>
  <c r="D3109" i="8" s="1"/>
  <c r="B4902" i="8"/>
  <c r="C4902" i="8" s="1"/>
  <c r="D4902" i="8" s="1"/>
  <c r="B1394" i="8"/>
  <c r="C1394" i="8" s="1"/>
  <c r="D1394" i="8" s="1"/>
  <c r="B4289" i="8"/>
  <c r="C4289" i="8" s="1"/>
  <c r="D4289" i="8" s="1"/>
  <c r="B3335" i="8"/>
  <c r="C3335" i="8" s="1"/>
  <c r="D3335" i="8" s="1"/>
  <c r="B3924" i="8"/>
  <c r="C3924" i="8" s="1"/>
  <c r="D3924" i="8" s="1"/>
  <c r="B4039" i="8"/>
  <c r="C4039" i="8" s="1"/>
  <c r="D4039" i="8" s="1"/>
  <c r="B4606" i="8"/>
  <c r="C4606" i="8" s="1"/>
  <c r="D4606" i="8" s="1"/>
  <c r="B4692" i="8"/>
  <c r="C4692" i="8" s="1"/>
  <c r="D4692" i="8" s="1"/>
  <c r="B497" i="8"/>
  <c r="C497" i="8" s="1"/>
  <c r="D497" i="8" s="1"/>
  <c r="B4969" i="8"/>
  <c r="C4969" i="8" s="1"/>
  <c r="D4969" i="8" s="1"/>
  <c r="B2783" i="8"/>
  <c r="C2783" i="8" s="1"/>
  <c r="D2783" i="8" s="1"/>
  <c r="B2599" i="8"/>
  <c r="C2599" i="8" s="1"/>
  <c r="D2599" i="8" s="1"/>
  <c r="B3069" i="8"/>
  <c r="C3069" i="8" s="1"/>
  <c r="D3069" i="8" s="1"/>
  <c r="B739" i="8"/>
  <c r="C739" i="8" s="1"/>
  <c r="D739" i="8" s="1"/>
  <c r="B3392" i="8"/>
  <c r="C3392" i="8" s="1"/>
  <c r="D3392" i="8" s="1"/>
  <c r="B3153" i="8"/>
  <c r="C3153" i="8" s="1"/>
  <c r="D3153" i="8" s="1"/>
  <c r="B2330" i="8"/>
  <c r="C2330" i="8" s="1"/>
  <c r="D2330" i="8" s="1"/>
  <c r="B1614" i="8"/>
  <c r="C1614" i="8" s="1"/>
  <c r="D1614" i="8" s="1"/>
  <c r="B4452" i="8"/>
  <c r="C4452" i="8" s="1"/>
  <c r="D4452" i="8" s="1"/>
  <c r="B3505" i="8"/>
  <c r="C3505" i="8" s="1"/>
  <c r="D3505" i="8" s="1"/>
  <c r="B2413" i="8"/>
  <c r="C2413" i="8" s="1"/>
  <c r="D2413" i="8" s="1"/>
  <c r="B1214" i="8"/>
  <c r="C1214" i="8" s="1"/>
  <c r="D1214" i="8" s="1"/>
  <c r="B1252" i="8"/>
  <c r="C1252" i="8" s="1"/>
  <c r="D1252" i="8" s="1"/>
  <c r="B302" i="8"/>
  <c r="C302" i="8" s="1"/>
  <c r="D302" i="8" s="1"/>
  <c r="B3899" i="8"/>
  <c r="C3899" i="8" s="1"/>
  <c r="D3899" i="8" s="1"/>
  <c r="B1370" i="8"/>
  <c r="C1370" i="8" s="1"/>
  <c r="D1370" i="8" s="1"/>
  <c r="B3055" i="8"/>
  <c r="C3055" i="8" s="1"/>
  <c r="D3055" i="8" s="1"/>
  <c r="B3891" i="8"/>
  <c r="C3891" i="8" s="1"/>
  <c r="D3891" i="8" s="1"/>
  <c r="B371" i="8"/>
  <c r="C371" i="8" s="1"/>
  <c r="D371" i="8" s="1"/>
  <c r="B1769" i="8"/>
  <c r="C1769" i="8" s="1"/>
  <c r="D1769" i="8" s="1"/>
  <c r="B4126" i="8"/>
  <c r="C4126" i="8" s="1"/>
  <c r="D4126" i="8" s="1"/>
  <c r="B3906" i="8"/>
  <c r="C3906" i="8" s="1"/>
  <c r="D3906" i="8" s="1"/>
  <c r="B4304" i="8"/>
  <c r="C4304" i="8" s="1"/>
  <c r="D4304" i="8" s="1"/>
  <c r="B4194" i="8"/>
  <c r="C4194" i="8" s="1"/>
  <c r="D4194" i="8" s="1"/>
  <c r="B2999" i="8"/>
  <c r="C2999" i="8" s="1"/>
  <c r="D2999" i="8" s="1"/>
  <c r="B2666" i="8"/>
  <c r="C2666" i="8" s="1"/>
  <c r="D2666" i="8" s="1"/>
  <c r="B2795" i="8"/>
  <c r="C2795" i="8" s="1"/>
  <c r="D2795" i="8" s="1"/>
  <c r="B1815" i="8"/>
  <c r="C1815" i="8" s="1"/>
  <c r="D1815" i="8" s="1"/>
  <c r="B412" i="8"/>
  <c r="C412" i="8" s="1"/>
  <c r="D412" i="8" s="1"/>
  <c r="B3922" i="8"/>
  <c r="C3922" i="8" s="1"/>
  <c r="D3922" i="8" s="1"/>
  <c r="B4087" i="8"/>
  <c r="C4087" i="8" s="1"/>
  <c r="D4087" i="8" s="1"/>
  <c r="B434" i="8"/>
  <c r="C434" i="8" s="1"/>
  <c r="D434" i="8" s="1"/>
  <c r="B1560" i="8"/>
  <c r="C1560" i="8" s="1"/>
  <c r="D1560" i="8" s="1"/>
  <c r="B1904" i="8"/>
  <c r="C1904" i="8" s="1"/>
  <c r="D1904" i="8" s="1"/>
  <c r="B668" i="8"/>
  <c r="C668" i="8" s="1"/>
  <c r="D668" i="8" s="1"/>
  <c r="B4474" i="8"/>
  <c r="C4474" i="8" s="1"/>
  <c r="D4474" i="8" s="1"/>
  <c r="B1144" i="8"/>
  <c r="C1144" i="8" s="1"/>
  <c r="D1144" i="8" s="1"/>
  <c r="B4845" i="8"/>
  <c r="C4845" i="8" s="1"/>
  <c r="D4845" i="8" s="1"/>
  <c r="B1870" i="8"/>
  <c r="C1870" i="8" s="1"/>
  <c r="D1870" i="8" s="1"/>
  <c r="B250" i="8"/>
  <c r="C250" i="8" s="1"/>
  <c r="D250" i="8" s="1"/>
  <c r="B2185" i="8"/>
  <c r="C2185" i="8" s="1"/>
  <c r="D2185" i="8" s="1"/>
  <c r="B1054" i="8"/>
  <c r="C1054" i="8" s="1"/>
  <c r="D1054" i="8" s="1"/>
  <c r="B4655" i="8"/>
  <c r="C4655" i="8" s="1"/>
  <c r="D4655" i="8" s="1"/>
  <c r="B1277" i="8"/>
  <c r="C1277" i="8" s="1"/>
  <c r="D1277" i="8" s="1"/>
  <c r="B1604" i="8"/>
  <c r="C1604" i="8" s="1"/>
  <c r="D1604" i="8" s="1"/>
  <c r="B4882" i="8"/>
  <c r="C4882" i="8" s="1"/>
  <c r="D4882" i="8" s="1"/>
  <c r="B1528" i="8"/>
  <c r="C1528" i="8" s="1"/>
  <c r="D1528" i="8" s="1"/>
  <c r="B4904" i="8"/>
  <c r="C4904" i="8" s="1"/>
  <c r="D4904" i="8" s="1"/>
  <c r="B669" i="8"/>
  <c r="C669" i="8" s="1"/>
  <c r="D669" i="8" s="1"/>
  <c r="B191" i="8"/>
  <c r="C191" i="8" s="1"/>
  <c r="D191" i="8" s="1"/>
  <c r="B900" i="8"/>
  <c r="C900" i="8" s="1"/>
  <c r="D900" i="8" s="1"/>
  <c r="B1225" i="8"/>
  <c r="C1225" i="8" s="1"/>
  <c r="D1225" i="8" s="1"/>
  <c r="B978" i="8"/>
  <c r="C978" i="8" s="1"/>
  <c r="D978" i="8" s="1"/>
  <c r="B1107" i="8"/>
  <c r="C1107" i="8" s="1"/>
  <c r="D1107" i="8" s="1"/>
  <c r="B4729" i="8"/>
  <c r="C4729" i="8" s="1"/>
  <c r="D4729" i="8" s="1"/>
  <c r="B3875" i="8"/>
  <c r="C3875" i="8" s="1"/>
  <c r="D3875" i="8" s="1"/>
  <c r="B129" i="8"/>
  <c r="C129" i="8" s="1"/>
  <c r="D129" i="8" s="1"/>
  <c r="B4275" i="8"/>
  <c r="C4275" i="8" s="1"/>
  <c r="D4275" i="8" s="1"/>
  <c r="B3312" i="8"/>
  <c r="C3312" i="8" s="1"/>
  <c r="D3312" i="8" s="1"/>
  <c r="B4003" i="8"/>
  <c r="C4003" i="8" s="1"/>
  <c r="D4003" i="8" s="1"/>
  <c r="B1680" i="8"/>
  <c r="C1680" i="8" s="1"/>
  <c r="D1680" i="8" s="1"/>
  <c r="B3810" i="8"/>
  <c r="C3810" i="8" s="1"/>
  <c r="D3810" i="8" s="1"/>
  <c r="B400" i="8"/>
  <c r="C400" i="8" s="1"/>
  <c r="D400" i="8" s="1"/>
  <c r="B940" i="8"/>
  <c r="C940" i="8" s="1"/>
  <c r="D940" i="8" s="1"/>
  <c r="B4609" i="8"/>
  <c r="C4609" i="8" s="1"/>
  <c r="D4609" i="8" s="1"/>
  <c r="B3967" i="8"/>
  <c r="C3967" i="8" s="1"/>
  <c r="D3967" i="8" s="1"/>
  <c r="B639" i="8"/>
  <c r="C639" i="8" s="1"/>
  <c r="D639" i="8" s="1"/>
  <c r="B3477" i="8"/>
  <c r="C3477" i="8" s="1"/>
  <c r="D3477" i="8" s="1"/>
  <c r="B228" i="8"/>
  <c r="C228" i="8" s="1"/>
  <c r="D228" i="8" s="1"/>
  <c r="B1654" i="8"/>
  <c r="C1654" i="8" s="1"/>
  <c r="D1654" i="8" s="1"/>
  <c r="B1199" i="8"/>
  <c r="C1199" i="8" s="1"/>
  <c r="D1199" i="8" s="1"/>
  <c r="B2556" i="8"/>
  <c r="C2556" i="8" s="1"/>
  <c r="D2556" i="8" s="1"/>
  <c r="B2129" i="8"/>
  <c r="C2129" i="8" s="1"/>
  <c r="D2129" i="8" s="1"/>
  <c r="B2836" i="8"/>
  <c r="C2836" i="8" s="1"/>
  <c r="D2836" i="8" s="1"/>
  <c r="B1504" i="8"/>
  <c r="C1504" i="8" s="1"/>
  <c r="D1504" i="8" s="1"/>
  <c r="B3688" i="8"/>
  <c r="C3688" i="8" s="1"/>
  <c r="D3688" i="8" s="1"/>
  <c r="B2278" i="8"/>
  <c r="C2278" i="8" s="1"/>
  <c r="D2278" i="8" s="1"/>
  <c r="B2028" i="8"/>
  <c r="C2028" i="8" s="1"/>
  <c r="D2028" i="8" s="1"/>
  <c r="B4490" i="8"/>
  <c r="C4490" i="8" s="1"/>
  <c r="D4490" i="8" s="1"/>
  <c r="B2049" i="8"/>
  <c r="C2049" i="8" s="1"/>
  <c r="D2049" i="8" s="1"/>
  <c r="B1598" i="8"/>
  <c r="C1598" i="8" s="1"/>
  <c r="D1598" i="8" s="1"/>
  <c r="B3738" i="8"/>
  <c r="C3738" i="8" s="1"/>
  <c r="D3738" i="8" s="1"/>
  <c r="B4622" i="8"/>
  <c r="C4622" i="8" s="1"/>
  <c r="D4622" i="8" s="1"/>
  <c r="B4727" i="8"/>
  <c r="C4727" i="8" s="1"/>
  <c r="D4727" i="8" s="1"/>
  <c r="B1734" i="8"/>
  <c r="C1734" i="8" s="1"/>
  <c r="D1734" i="8" s="1"/>
  <c r="B555" i="8"/>
  <c r="C555" i="8" s="1"/>
  <c r="D555" i="8" s="1"/>
  <c r="B3457" i="8"/>
  <c r="C3457" i="8" s="1"/>
  <c r="D3457" i="8" s="1"/>
  <c r="B962" i="8"/>
  <c r="C962" i="8" s="1"/>
  <c r="D962" i="8" s="1"/>
  <c r="B3029" i="8"/>
  <c r="C3029" i="8" s="1"/>
  <c r="D3029" i="8" s="1"/>
  <c r="B3417" i="8"/>
  <c r="C3417" i="8" s="1"/>
  <c r="D3417" i="8" s="1"/>
  <c r="B4433" i="8"/>
  <c r="C4433" i="8" s="1"/>
  <c r="D4433" i="8" s="1"/>
  <c r="B4357" i="8"/>
  <c r="C4357" i="8" s="1"/>
  <c r="D4357" i="8" s="1"/>
  <c r="B1355" i="8"/>
  <c r="C1355" i="8" s="1"/>
  <c r="D1355" i="8" s="1"/>
  <c r="B3424" i="8"/>
  <c r="C3424" i="8" s="1"/>
  <c r="D3424" i="8" s="1"/>
  <c r="B2496" i="8"/>
  <c r="C2496" i="8" s="1"/>
  <c r="D2496" i="8" s="1"/>
  <c r="B3500" i="8"/>
  <c r="C3500" i="8" s="1"/>
  <c r="D3500" i="8" s="1"/>
  <c r="B3793" i="8"/>
  <c r="C3793" i="8" s="1"/>
  <c r="D3793" i="8" s="1"/>
  <c r="B3884" i="8"/>
  <c r="C3884" i="8" s="1"/>
  <c r="D3884" i="8" s="1"/>
  <c r="B3019" i="8"/>
  <c r="C3019" i="8" s="1"/>
  <c r="D3019" i="8" s="1"/>
  <c r="B3502" i="8"/>
  <c r="C3502" i="8" s="1"/>
  <c r="D3502" i="8" s="1"/>
  <c r="B1114" i="8"/>
  <c r="C1114" i="8" s="1"/>
  <c r="D1114" i="8" s="1"/>
  <c r="B248" i="8"/>
  <c r="C248" i="8" s="1"/>
  <c r="D248" i="8" s="1"/>
  <c r="B2850" i="8"/>
  <c r="C2850" i="8" s="1"/>
  <c r="D2850" i="8" s="1"/>
  <c r="B2754" i="8"/>
  <c r="C2754" i="8" s="1"/>
  <c r="D2754" i="8" s="1"/>
  <c r="B1708" i="8"/>
  <c r="C1708" i="8" s="1"/>
  <c r="D1708" i="8" s="1"/>
  <c r="B1809" i="8"/>
  <c r="C1809" i="8" s="1"/>
  <c r="D1809" i="8" s="1"/>
  <c r="B4407" i="8"/>
  <c r="C4407" i="8" s="1"/>
  <c r="D4407" i="8" s="1"/>
  <c r="B1216" i="8"/>
  <c r="C1216" i="8" s="1"/>
  <c r="D1216" i="8" s="1"/>
  <c r="B4225" i="8"/>
  <c r="C4225" i="8" s="1"/>
  <c r="D4225" i="8" s="1"/>
  <c r="B1963" i="8"/>
  <c r="C1963" i="8" s="1"/>
  <c r="D1963" i="8" s="1"/>
  <c r="B459" i="8"/>
  <c r="C459" i="8" s="1"/>
  <c r="D459" i="8" s="1"/>
  <c r="B1730" i="8"/>
  <c r="C1730" i="8" s="1"/>
  <c r="D1730" i="8" s="1"/>
  <c r="B984" i="8"/>
  <c r="C984" i="8" s="1"/>
  <c r="D984" i="8" s="1"/>
  <c r="B4083" i="8"/>
  <c r="C4083" i="8" s="1"/>
  <c r="D4083" i="8" s="1"/>
  <c r="B4247" i="8"/>
  <c r="C4247" i="8" s="1"/>
  <c r="D4247" i="8" s="1"/>
  <c r="B615" i="8"/>
  <c r="C615" i="8" s="1"/>
  <c r="D615" i="8" s="1"/>
  <c r="B3308" i="8"/>
  <c r="C3308" i="8" s="1"/>
  <c r="D3308" i="8" s="1"/>
  <c r="B2527" i="8"/>
  <c r="C2527" i="8" s="1"/>
  <c r="D2527" i="8" s="1"/>
  <c r="B3475" i="8"/>
  <c r="C3475" i="8" s="1"/>
  <c r="D3475" i="8" s="1"/>
  <c r="B438" i="8"/>
  <c r="C438" i="8" s="1"/>
  <c r="D438" i="8" s="1"/>
  <c r="B1653" i="8"/>
  <c r="C1653" i="8" s="1"/>
  <c r="D1653" i="8" s="1"/>
  <c r="B1397" i="8"/>
  <c r="C1397" i="8" s="1"/>
  <c r="D1397" i="8" s="1"/>
  <c r="B2825" i="8"/>
  <c r="C2825" i="8" s="1"/>
  <c r="D2825" i="8" s="1"/>
  <c r="B580" i="8"/>
  <c r="C580" i="8" s="1"/>
  <c r="D580" i="8" s="1"/>
  <c r="B2447" i="8"/>
  <c r="C2447" i="8" s="1"/>
  <c r="D2447" i="8" s="1"/>
  <c r="B959" i="8"/>
  <c r="C959" i="8" s="1"/>
  <c r="D959" i="8" s="1"/>
  <c r="B777" i="8"/>
  <c r="C777" i="8" s="1"/>
  <c r="D777" i="8" s="1"/>
  <c r="B3779" i="8"/>
  <c r="C3779" i="8" s="1"/>
  <c r="D3779" i="8" s="1"/>
  <c r="B3428" i="8"/>
  <c r="C3428" i="8" s="1"/>
  <c r="D3428" i="8" s="1"/>
  <c r="B3005" i="8"/>
  <c r="C3005" i="8" s="1"/>
  <c r="D3005" i="8" s="1"/>
  <c r="B2051" i="8"/>
  <c r="C2051" i="8" s="1"/>
  <c r="D2051" i="8" s="1"/>
  <c r="B3865" i="8"/>
  <c r="C3865" i="8" s="1"/>
  <c r="D3865" i="8" s="1"/>
  <c r="B2540" i="8"/>
  <c r="C2540" i="8" s="1"/>
  <c r="D2540" i="8" s="1"/>
  <c r="B1033" i="8"/>
  <c r="C1033" i="8" s="1"/>
  <c r="D1033" i="8" s="1"/>
  <c r="B4947" i="8"/>
  <c r="C4947" i="8" s="1"/>
  <c r="D4947" i="8" s="1"/>
  <c r="B587" i="8"/>
  <c r="C587" i="8" s="1"/>
  <c r="D587" i="8" s="1"/>
  <c r="B4437" i="8"/>
  <c r="C4437" i="8" s="1"/>
  <c r="D4437" i="8" s="1"/>
  <c r="B3525" i="8"/>
  <c r="C3525" i="8" s="1"/>
  <c r="D3525" i="8" s="1"/>
  <c r="B2867" i="8"/>
  <c r="C2867" i="8" s="1"/>
  <c r="D2867" i="8" s="1"/>
  <c r="B3336" i="8"/>
  <c r="C3336" i="8" s="1"/>
  <c r="D3336" i="8" s="1"/>
  <c r="B4340" i="8"/>
  <c r="C4340" i="8" s="1"/>
  <c r="D4340" i="8" s="1"/>
  <c r="B4638" i="8"/>
  <c r="C4638" i="8" s="1"/>
  <c r="D4638" i="8" s="1"/>
  <c r="B2485" i="8"/>
  <c r="C2485" i="8" s="1"/>
  <c r="D2485" i="8" s="1"/>
  <c r="B871" i="8"/>
  <c r="C871" i="8" s="1"/>
  <c r="D871" i="8" s="1"/>
  <c r="B4358" i="8"/>
  <c r="C4358" i="8" s="1"/>
  <c r="D4358" i="8" s="1"/>
  <c r="B760" i="8"/>
  <c r="C760" i="8" s="1"/>
  <c r="D760" i="8" s="1"/>
  <c r="B1091" i="8"/>
  <c r="C1091" i="8" s="1"/>
  <c r="D1091" i="8" s="1"/>
  <c r="B407" i="8"/>
  <c r="C407" i="8" s="1"/>
  <c r="D407" i="8" s="1"/>
  <c r="B2553" i="8"/>
  <c r="C2553" i="8" s="1"/>
  <c r="D2553" i="8" s="1"/>
  <c r="B691" i="8"/>
  <c r="C691" i="8" s="1"/>
  <c r="D691" i="8" s="1"/>
  <c r="B4614" i="8"/>
  <c r="C4614" i="8" s="1"/>
  <c r="D4614" i="8" s="1"/>
  <c r="B173" i="8"/>
  <c r="C173" i="8" s="1"/>
  <c r="D173" i="8" s="1"/>
  <c r="B3498" i="8"/>
  <c r="C3498" i="8" s="1"/>
  <c r="D3498" i="8" s="1"/>
  <c r="B3704" i="8"/>
  <c r="C3704" i="8" s="1"/>
  <c r="D3704" i="8" s="1"/>
  <c r="B779" i="8"/>
  <c r="C779" i="8" s="1"/>
  <c r="D779" i="8" s="1"/>
  <c r="B1116" i="8"/>
  <c r="C1116" i="8" s="1"/>
  <c r="D1116" i="8" s="1"/>
  <c r="B4048" i="8"/>
  <c r="C4048" i="8" s="1"/>
  <c r="D4048" i="8" s="1"/>
  <c r="B4789" i="8"/>
  <c r="C4789" i="8" s="1"/>
  <c r="D4789" i="8" s="1"/>
  <c r="B4563" i="8"/>
  <c r="C4563" i="8" s="1"/>
  <c r="D4563" i="8" s="1"/>
  <c r="B4442" i="8"/>
  <c r="C4442" i="8" s="1"/>
  <c r="D4442" i="8" s="1"/>
  <c r="B1778" i="8"/>
  <c r="C1778" i="8" s="1"/>
  <c r="D1778" i="8" s="1"/>
  <c r="B2280" i="8"/>
  <c r="C2280" i="8" s="1"/>
  <c r="D2280" i="8" s="1"/>
  <c r="B1498" i="8"/>
  <c r="C1498" i="8" s="1"/>
  <c r="D1498" i="8" s="1"/>
  <c r="B4868" i="8"/>
  <c r="C4868" i="8" s="1"/>
  <c r="D4868" i="8" s="1"/>
  <c r="B3077" i="8"/>
  <c r="C3077" i="8" s="1"/>
  <c r="D3077" i="8" s="1"/>
  <c r="B664" i="8"/>
  <c r="C664" i="8" s="1"/>
  <c r="D664" i="8" s="1"/>
  <c r="B2117" i="8"/>
  <c r="C2117" i="8" s="1"/>
  <c r="D2117" i="8" s="1"/>
  <c r="B3731" i="8"/>
  <c r="C3731" i="8" s="1"/>
  <c r="D3731" i="8" s="1"/>
  <c r="B4849" i="8"/>
  <c r="C4849" i="8" s="1"/>
  <c r="D4849" i="8" s="1"/>
  <c r="B155" i="8"/>
  <c r="C155" i="8" s="1"/>
  <c r="D155" i="8" s="1"/>
  <c r="B3343" i="8"/>
  <c r="C3343" i="8" s="1"/>
  <c r="D3343" i="8" s="1"/>
  <c r="B1306" i="8"/>
  <c r="C1306" i="8" s="1"/>
  <c r="D1306" i="8" s="1"/>
  <c r="B2126" i="8"/>
  <c r="C2126" i="8" s="1"/>
  <c r="D2126" i="8" s="1"/>
  <c r="B637" i="8"/>
  <c r="C637" i="8" s="1"/>
  <c r="D637" i="8" s="1"/>
  <c r="B3155" i="8"/>
  <c r="C3155" i="8" s="1"/>
  <c r="D3155" i="8" s="1"/>
  <c r="B2249" i="8"/>
  <c r="C2249" i="8" s="1"/>
  <c r="D2249" i="8" s="1"/>
  <c r="B2821" i="8"/>
  <c r="C2821" i="8" s="1"/>
  <c r="D2821" i="8" s="1"/>
  <c r="B3600" i="8"/>
  <c r="C3600" i="8" s="1"/>
  <c r="D3600" i="8" s="1"/>
  <c r="B3673" i="8"/>
  <c r="C3673" i="8" s="1"/>
  <c r="D3673" i="8" s="1"/>
  <c r="B2515" i="8"/>
  <c r="C2515" i="8" s="1"/>
  <c r="D2515" i="8" s="1"/>
  <c r="B2022" i="8"/>
  <c r="C2022" i="8" s="1"/>
  <c r="D2022" i="8" s="1"/>
  <c r="B4772" i="8"/>
  <c r="C4772" i="8" s="1"/>
  <c r="D4772" i="8" s="1"/>
  <c r="B1781" i="8"/>
  <c r="C1781" i="8" s="1"/>
  <c r="D1781" i="8" s="1"/>
  <c r="B1201" i="8"/>
  <c r="C1201" i="8" s="1"/>
  <c r="D1201" i="8" s="1"/>
  <c r="B3986" i="8"/>
  <c r="C3986" i="8" s="1"/>
  <c r="D3986" i="8" s="1"/>
  <c r="B2631" i="8"/>
  <c r="C2631" i="8" s="1"/>
  <c r="D2631" i="8" s="1"/>
  <c r="B1687" i="8"/>
  <c r="C1687" i="8" s="1"/>
  <c r="D1687" i="8" s="1"/>
  <c r="B467" i="8"/>
  <c r="C467" i="8" s="1"/>
  <c r="D467" i="8" s="1"/>
  <c r="B4812" i="8"/>
  <c r="C4812" i="8" s="1"/>
  <c r="D4812" i="8" s="1"/>
  <c r="B3661" i="8"/>
  <c r="C3661" i="8" s="1"/>
  <c r="D3661" i="8" s="1"/>
  <c r="B3052" i="8"/>
  <c r="C3052" i="8" s="1"/>
  <c r="D3052" i="8" s="1"/>
  <c r="B4272" i="8"/>
  <c r="C4272" i="8" s="1"/>
  <c r="D4272" i="8" s="1"/>
  <c r="B1919" i="8"/>
  <c r="C1919" i="8" s="1"/>
  <c r="D1919" i="8" s="1"/>
  <c r="B3010" i="8"/>
  <c r="C3010" i="8" s="1"/>
  <c r="D3010" i="8" s="1"/>
  <c r="B1430" i="8"/>
  <c r="C1430" i="8" s="1"/>
  <c r="D1430" i="8" s="1"/>
  <c r="B3634" i="8"/>
  <c r="C3634" i="8" s="1"/>
  <c r="D3634" i="8" s="1"/>
  <c r="B3778" i="8"/>
  <c r="C3778" i="8" s="1"/>
  <c r="D3778" i="8" s="1"/>
  <c r="B1307" i="8"/>
  <c r="C1307" i="8" s="1"/>
  <c r="D1307" i="8" s="1"/>
  <c r="B1626" i="8"/>
  <c r="C1626" i="8" s="1"/>
  <c r="D1626" i="8" s="1"/>
  <c r="B1536" i="8"/>
  <c r="C1536" i="8" s="1"/>
  <c r="D1536" i="8" s="1"/>
  <c r="B2549" i="8"/>
  <c r="C2549" i="8" s="1"/>
  <c r="D2549" i="8" s="1"/>
  <c r="B2070" i="8"/>
  <c r="C2070" i="8" s="1"/>
  <c r="D2070" i="8" s="1"/>
  <c r="B481" i="8"/>
  <c r="C481" i="8" s="1"/>
  <c r="D481" i="8" s="1"/>
  <c r="B3698" i="8"/>
  <c r="C3698" i="8" s="1"/>
  <c r="D3698" i="8" s="1"/>
  <c r="B809" i="8"/>
  <c r="C809" i="8" s="1"/>
  <c r="D809" i="8" s="1"/>
  <c r="B2535" i="8"/>
  <c r="C2535" i="8" s="1"/>
  <c r="D2535" i="8" s="1"/>
  <c r="B2685" i="8"/>
  <c r="C2685" i="8" s="1"/>
  <c r="D2685" i="8" s="1"/>
  <c r="B684" i="8"/>
  <c r="C684" i="8" s="1"/>
  <c r="D684" i="8" s="1"/>
  <c r="B1745" i="8"/>
  <c r="C1745" i="8" s="1"/>
  <c r="D1745" i="8" s="1"/>
  <c r="B2289" i="8"/>
  <c r="C2289" i="8" s="1"/>
  <c r="D2289" i="8" s="1"/>
  <c r="B1763" i="8"/>
  <c r="C1763" i="8" s="1"/>
  <c r="D1763" i="8" s="1"/>
  <c r="B2963" i="8"/>
  <c r="C2963" i="8" s="1"/>
  <c r="D2963" i="8" s="1"/>
  <c r="B1907" i="8"/>
  <c r="C1907" i="8" s="1"/>
  <c r="D1907" i="8" s="1"/>
  <c r="B4203" i="8"/>
  <c r="C4203" i="8" s="1"/>
  <c r="D4203" i="8" s="1"/>
  <c r="B364" i="8"/>
  <c r="C364" i="8" s="1"/>
  <c r="D364" i="8" s="1"/>
  <c r="B3430" i="8"/>
  <c r="C3430" i="8" s="1"/>
  <c r="D3430" i="8" s="1"/>
  <c r="B1629" i="8"/>
  <c r="C1629" i="8" s="1"/>
  <c r="D1629" i="8" s="1"/>
  <c r="B1055" i="8"/>
  <c r="C1055" i="8" s="1"/>
  <c r="D1055" i="8" s="1"/>
  <c r="B4496" i="8"/>
  <c r="C4496" i="8" s="1"/>
  <c r="D4496" i="8" s="1"/>
  <c r="B3447" i="8"/>
  <c r="C3447" i="8" s="1"/>
  <c r="D3447" i="8" s="1"/>
  <c r="B3867" i="8"/>
  <c r="C3867" i="8" s="1"/>
  <c r="D3867" i="8" s="1"/>
  <c r="B2933" i="8"/>
  <c r="C2933" i="8" s="1"/>
  <c r="D2933" i="8" s="1"/>
  <c r="B2397" i="8"/>
  <c r="C2397" i="8" s="1"/>
  <c r="D2397" i="8" s="1"/>
  <c r="B957" i="8"/>
  <c r="C957" i="8" s="1"/>
  <c r="D957" i="8" s="1"/>
  <c r="B4934" i="8"/>
  <c r="C4934" i="8" s="1"/>
  <c r="D4934" i="8" s="1"/>
  <c r="B2875" i="8"/>
  <c r="C2875" i="8" s="1"/>
  <c r="D2875" i="8" s="1"/>
  <c r="B543" i="8"/>
  <c r="C543" i="8" s="1"/>
  <c r="D543" i="8" s="1"/>
  <c r="B304" i="8"/>
  <c r="C304" i="8" s="1"/>
  <c r="D304" i="8" s="1"/>
  <c r="B489" i="8"/>
  <c r="C489" i="8" s="1"/>
  <c r="D489" i="8" s="1"/>
  <c r="B2965" i="8"/>
  <c r="C2965" i="8" s="1"/>
  <c r="D2965" i="8" s="1"/>
  <c r="B1019" i="8"/>
  <c r="C1019" i="8" s="1"/>
  <c r="D1019" i="8" s="1"/>
  <c r="B804" i="8"/>
  <c r="C804" i="8" s="1"/>
  <c r="D804" i="8" s="1"/>
  <c r="B3538" i="8"/>
  <c r="C3538" i="8" s="1"/>
  <c r="D3538" i="8" s="1"/>
  <c r="B1579" i="8"/>
  <c r="C1579" i="8" s="1"/>
  <c r="D1579" i="8" s="1"/>
  <c r="B2902" i="8"/>
  <c r="C2902" i="8" s="1"/>
  <c r="D2902" i="8" s="1"/>
  <c r="B1805" i="8"/>
  <c r="C1805" i="8" s="1"/>
  <c r="D1805" i="8" s="1"/>
  <c r="B2090" i="8"/>
  <c r="C2090" i="8" s="1"/>
  <c r="D2090" i="8" s="1"/>
  <c r="B1983" i="8"/>
  <c r="C1983" i="8" s="1"/>
  <c r="D1983" i="8" s="1"/>
  <c r="B153" i="8"/>
  <c r="C153" i="8" s="1"/>
  <c r="D153" i="8" s="1"/>
  <c r="B4661" i="8"/>
  <c r="C4661" i="8" s="1"/>
  <c r="D4661" i="8" s="1"/>
  <c r="B2343" i="8"/>
  <c r="C2343" i="8" s="1"/>
  <c r="D2343" i="8" s="1"/>
  <c r="B819" i="8"/>
  <c r="C819" i="8" s="1"/>
  <c r="D819" i="8" s="1"/>
  <c r="B2317" i="8"/>
  <c r="C2317" i="8" s="1"/>
  <c r="D2317" i="8" s="1"/>
  <c r="B4720" i="8"/>
  <c r="C4720" i="8" s="1"/>
  <c r="D4720" i="8" s="1"/>
  <c r="B3419" i="8"/>
  <c r="C3419" i="8" s="1"/>
  <c r="D3419" i="8" s="1"/>
  <c r="B1332" i="8"/>
  <c r="C1332" i="8" s="1"/>
  <c r="D1332" i="8" s="1"/>
  <c r="B2790" i="8"/>
  <c r="C2790" i="8" s="1"/>
  <c r="D2790" i="8" s="1"/>
  <c r="B136" i="8"/>
  <c r="C136" i="8" s="1"/>
  <c r="D136" i="8" s="1"/>
  <c r="B277" i="8"/>
  <c r="C277" i="8" s="1"/>
  <c r="D277" i="8" s="1"/>
  <c r="B512" i="8"/>
  <c r="C512" i="8" s="1"/>
  <c r="D512" i="8" s="1"/>
  <c r="B2887" i="8"/>
  <c r="C2887" i="8" s="1"/>
  <c r="D2887" i="8" s="1"/>
  <c r="B1858" i="8"/>
  <c r="C1858" i="8" s="1"/>
  <c r="D1858" i="8" s="1"/>
  <c r="B3390" i="8"/>
  <c r="C3390" i="8" s="1"/>
  <c r="D3390" i="8" s="1"/>
  <c r="B4302" i="8"/>
  <c r="C4302" i="8" s="1"/>
  <c r="D4302" i="8" s="1"/>
  <c r="B4891" i="8"/>
  <c r="C4891" i="8" s="1"/>
  <c r="D4891" i="8" s="1"/>
  <c r="B810" i="8"/>
  <c r="C810" i="8" s="1"/>
  <c r="D810" i="8" s="1"/>
  <c r="B4795" i="8"/>
  <c r="C4795" i="8" s="1"/>
  <c r="D4795" i="8" s="1"/>
  <c r="B4311" i="8"/>
  <c r="C4311" i="8" s="1"/>
  <c r="D4311" i="8" s="1"/>
  <c r="B1118" i="8"/>
  <c r="C1118" i="8" s="1"/>
  <c r="D1118" i="8" s="1"/>
  <c r="B1259" i="8"/>
  <c r="C1259" i="8" s="1"/>
  <c r="D1259" i="8" s="1"/>
  <c r="B3531" i="8"/>
  <c r="C3531" i="8" s="1"/>
  <c r="D3531" i="8" s="1"/>
  <c r="B402" i="8"/>
  <c r="C402" i="8" s="1"/>
  <c r="D402" i="8" s="1"/>
  <c r="B4215" i="8"/>
  <c r="C4215" i="8" s="1"/>
  <c r="D4215" i="8" s="1"/>
  <c r="B4751" i="8"/>
  <c r="C4751" i="8" s="1"/>
  <c r="D4751" i="8" s="1"/>
  <c r="B1028" i="8"/>
  <c r="C1028" i="8" s="1"/>
  <c r="D1028" i="8" s="1"/>
  <c r="B893" i="8"/>
  <c r="C893" i="8" s="1"/>
  <c r="D893" i="8" s="1"/>
  <c r="B3520" i="8"/>
  <c r="C3520" i="8" s="1"/>
  <c r="D3520" i="8" s="1"/>
  <c r="B1857" i="8"/>
  <c r="C1857" i="8" s="1"/>
  <c r="D1857" i="8" s="1"/>
  <c r="B4717" i="8"/>
  <c r="C4717" i="8" s="1"/>
  <c r="D4717" i="8" s="1"/>
  <c r="B2437" i="8"/>
  <c r="C2437" i="8" s="1"/>
  <c r="D2437" i="8" s="1"/>
  <c r="B3329" i="8"/>
  <c r="C3329" i="8" s="1"/>
  <c r="D3329" i="8" s="1"/>
  <c r="B1490" i="8"/>
  <c r="C1490" i="8" s="1"/>
  <c r="D1490" i="8" s="1"/>
  <c r="B3367" i="8"/>
  <c r="C3367" i="8" s="1"/>
  <c r="D3367" i="8" s="1"/>
  <c r="B3836" i="8"/>
  <c r="C3836" i="8" s="1"/>
  <c r="D3836" i="8" s="1"/>
  <c r="B2595" i="8"/>
  <c r="C2595" i="8" s="1"/>
  <c r="D2595" i="8" s="1"/>
  <c r="B3609" i="8"/>
  <c r="C3609" i="8" s="1"/>
  <c r="D3609" i="8" s="1"/>
  <c r="B3100" i="8"/>
  <c r="C3100" i="8" s="1"/>
  <c r="D3100" i="8" s="1"/>
  <c r="B405" i="8"/>
  <c r="C405" i="8" s="1"/>
  <c r="D405" i="8" s="1"/>
  <c r="B752" i="8"/>
  <c r="C752" i="8" s="1"/>
  <c r="D752" i="8" s="1"/>
  <c r="B4336" i="8"/>
  <c r="C4336" i="8" s="1"/>
  <c r="D4336" i="8" s="1"/>
  <c r="B4414" i="8"/>
  <c r="C4414" i="8" s="1"/>
  <c r="D4414" i="8" s="1"/>
  <c r="B724" i="8"/>
  <c r="C724" i="8" s="1"/>
  <c r="D724" i="8" s="1"/>
  <c r="B3423" i="8"/>
  <c r="C3423" i="8" s="1"/>
  <c r="D3423" i="8" s="1"/>
  <c r="B906" i="8"/>
  <c r="C906" i="8" s="1"/>
  <c r="D906" i="8" s="1"/>
  <c r="B979" i="8"/>
  <c r="C979" i="8" s="1"/>
  <c r="D979" i="8" s="1"/>
  <c r="B2465" i="8"/>
  <c r="C2465" i="8" s="1"/>
  <c r="D2465" i="8" s="1"/>
  <c r="B1950" i="8"/>
  <c r="C1950" i="8" s="1"/>
  <c r="D1950" i="8" s="1"/>
  <c r="B2936" i="8"/>
  <c r="C2936" i="8" s="1"/>
  <c r="D2936" i="8" s="1"/>
  <c r="B2811" i="8"/>
  <c r="C2811" i="8" s="1"/>
  <c r="D2811" i="8" s="1"/>
  <c r="B2512" i="8"/>
  <c r="C2512" i="8" s="1"/>
  <c r="D2512" i="8" s="1"/>
  <c r="B3544" i="8"/>
  <c r="C3544" i="8" s="1"/>
  <c r="D3544" i="8" s="1"/>
  <c r="B1785" i="8"/>
  <c r="C1785" i="8" s="1"/>
  <c r="D1785" i="8" s="1"/>
  <c r="B415" i="8"/>
  <c r="C415" i="8" s="1"/>
  <c r="D415" i="8" s="1"/>
  <c r="B4097" i="8"/>
  <c r="C4097" i="8" s="1"/>
  <c r="D4097" i="8" s="1"/>
  <c r="B1424" i="8"/>
  <c r="C1424" i="8" s="1"/>
  <c r="D1424" i="8" s="1"/>
  <c r="B3945" i="8"/>
  <c r="C3945" i="8" s="1"/>
  <c r="D3945" i="8" s="1"/>
  <c r="B3586" i="8"/>
  <c r="C3586" i="8" s="1"/>
  <c r="D3586" i="8" s="1"/>
  <c r="B132" i="8"/>
  <c r="C132" i="8" s="1"/>
  <c r="D132" i="8" s="1"/>
  <c r="B4748" i="8"/>
  <c r="C4748" i="8" s="1"/>
  <c r="D4748" i="8" s="1"/>
  <c r="B3103" i="8"/>
  <c r="C3103" i="8" s="1"/>
  <c r="D3103" i="8" s="1"/>
  <c r="B1590" i="8"/>
  <c r="C1590" i="8" s="1"/>
  <c r="D1590" i="8" s="1"/>
  <c r="B2255" i="8"/>
  <c r="C2255" i="8" s="1"/>
  <c r="D2255" i="8" s="1"/>
  <c r="B1078" i="8"/>
  <c r="C1078" i="8" s="1"/>
  <c r="D1078" i="8" s="1"/>
  <c r="B4698" i="8"/>
  <c r="C4698" i="8" s="1"/>
  <c r="D4698" i="8" s="1"/>
  <c r="B770" i="8"/>
  <c r="C770" i="8" s="1"/>
  <c r="D770" i="8" s="1"/>
  <c r="B3297" i="8"/>
  <c r="C3297" i="8" s="1"/>
  <c r="D3297" i="8" s="1"/>
  <c r="B4592" i="8"/>
  <c r="C4592" i="8" s="1"/>
  <c r="D4592" i="8" s="1"/>
  <c r="B2743" i="8"/>
  <c r="C2743" i="8" s="1"/>
  <c r="D2743" i="8" s="1"/>
  <c r="B475" i="8"/>
  <c r="C475" i="8" s="1"/>
  <c r="D475" i="8" s="1"/>
  <c r="B4354" i="8"/>
  <c r="C4354" i="8" s="1"/>
  <c r="D4354" i="8" s="1"/>
  <c r="B4016" i="8"/>
  <c r="C4016" i="8" s="1"/>
  <c r="D4016" i="8" s="1"/>
  <c r="B2665" i="8"/>
  <c r="C2665" i="8" s="1"/>
  <c r="D2665" i="8" s="1"/>
  <c r="B3067" i="8"/>
  <c r="C3067" i="8" s="1"/>
  <c r="D3067" i="8" s="1"/>
  <c r="B3113" i="8"/>
  <c r="C3113" i="8" s="1"/>
  <c r="D3113" i="8" s="1"/>
  <c r="B835" i="8"/>
  <c r="C835" i="8" s="1"/>
  <c r="D835" i="8" s="1"/>
  <c r="B3931" i="8"/>
  <c r="C3931" i="8" s="1"/>
  <c r="D3931" i="8" s="1"/>
  <c r="B4475" i="8"/>
  <c r="C4475" i="8" s="1"/>
  <c r="D4475" i="8" s="1"/>
  <c r="B1825" i="8"/>
  <c r="C1825" i="8" s="1"/>
  <c r="D1825" i="8" s="1"/>
  <c r="B1359" i="8"/>
  <c r="C1359" i="8" s="1"/>
  <c r="D1359" i="8" s="1"/>
  <c r="B1672" i="8"/>
  <c r="C1672" i="8" s="1"/>
  <c r="D1672" i="8" s="1"/>
  <c r="B1010" i="8"/>
  <c r="C1010" i="8" s="1"/>
  <c r="D1010" i="8" s="1"/>
  <c r="B2062" i="8"/>
  <c r="C2062" i="8" s="1"/>
  <c r="D2062" i="8" s="1"/>
  <c r="B1802" i="8"/>
  <c r="C1802" i="8" s="1"/>
  <c r="D1802" i="8" s="1"/>
  <c r="B4683" i="8"/>
  <c r="C4683" i="8" s="1"/>
  <c r="D4683" i="8" s="1"/>
  <c r="B1592" i="8"/>
  <c r="C1592" i="8" s="1"/>
  <c r="D1592" i="8" s="1"/>
  <c r="B4641" i="8"/>
  <c r="C4641" i="8" s="1"/>
  <c r="D4641" i="8" s="1"/>
  <c r="B2606" i="8"/>
  <c r="C2606" i="8" s="1"/>
  <c r="D2606" i="8" s="1"/>
  <c r="B3770" i="8"/>
  <c r="C3770" i="8" s="1"/>
  <c r="D3770" i="8" s="1"/>
  <c r="B2560" i="8"/>
  <c r="C2560" i="8" s="1"/>
  <c r="D2560" i="8" s="1"/>
  <c r="B4996" i="8"/>
  <c r="C4996" i="8" s="1"/>
  <c r="D4996" i="8" s="1"/>
  <c r="B613" i="8"/>
  <c r="C613" i="8" s="1"/>
  <c r="D613" i="8" s="1"/>
  <c r="B1897" i="8"/>
  <c r="C1897" i="8" s="1"/>
  <c r="D1897" i="8" s="1"/>
  <c r="B4633" i="8"/>
  <c r="C4633" i="8" s="1"/>
  <c r="D4633" i="8" s="1"/>
  <c r="B201" i="8"/>
  <c r="C201" i="8" s="1"/>
  <c r="D201" i="8" s="1"/>
  <c r="B1985" i="8"/>
  <c r="C1985" i="8" s="1"/>
  <c r="D1985" i="8" s="1"/>
  <c r="B125" i="8"/>
  <c r="C125" i="8" s="1"/>
  <c r="D125" i="8" s="1"/>
  <c r="B723" i="8"/>
  <c r="C723" i="8" s="1"/>
  <c r="D723" i="8" s="1"/>
  <c r="B3108" i="8"/>
  <c r="C3108" i="8" s="1"/>
  <c r="D3108" i="8" s="1"/>
  <c r="B4769" i="8"/>
  <c r="C4769" i="8" s="1"/>
  <c r="D4769" i="8" s="1"/>
  <c r="B2355" i="8"/>
  <c r="C2355" i="8" s="1"/>
  <c r="D2355" i="8" s="1"/>
  <c r="B1203" i="8"/>
  <c r="C1203" i="8" s="1"/>
  <c r="D1203" i="8" s="1"/>
  <c r="B3273" i="8"/>
  <c r="C3273" i="8" s="1"/>
  <c r="D3273" i="8" s="1"/>
  <c r="B469" i="8"/>
  <c r="C469" i="8" s="1"/>
  <c r="D469" i="8" s="1"/>
  <c r="B890" i="8"/>
  <c r="C890" i="8" s="1"/>
  <c r="D890" i="8" s="1"/>
  <c r="B3917" i="8"/>
  <c r="C3917" i="8" s="1"/>
  <c r="D3917" i="8" s="1"/>
  <c r="B626" i="8"/>
  <c r="C626" i="8" s="1"/>
  <c r="D626" i="8" s="1"/>
  <c r="B982" i="8"/>
  <c r="C982" i="8" s="1"/>
  <c r="D982" i="8" s="1"/>
  <c r="B3284" i="8"/>
  <c r="C3284" i="8" s="1"/>
  <c r="D3284" i="8" s="1"/>
  <c r="B3092" i="8"/>
  <c r="C3092" i="8" s="1"/>
  <c r="D3092" i="8" s="1"/>
  <c r="B681" i="8"/>
  <c r="C681" i="8" s="1"/>
  <c r="D681" i="8" s="1"/>
  <c r="B3252" i="8"/>
  <c r="C3252" i="8" s="1"/>
  <c r="D3252" i="8" s="1"/>
  <c r="B149" i="8"/>
  <c r="C149" i="8" s="1"/>
  <c r="D149" i="8" s="1"/>
  <c r="B4197" i="8"/>
  <c r="C4197" i="8" s="1"/>
  <c r="D4197" i="8" s="1"/>
  <c r="B2943" i="8"/>
  <c r="C2943" i="8" s="1"/>
  <c r="D2943" i="8" s="1"/>
  <c r="B2792" i="8"/>
  <c r="C2792" i="8" s="1"/>
  <c r="D2792" i="8" s="1"/>
  <c r="B133" i="8"/>
  <c r="C133" i="8" s="1"/>
  <c r="D133" i="8" s="1"/>
  <c r="B969" i="8"/>
  <c r="C969" i="8" s="1"/>
  <c r="D969" i="8" s="1"/>
  <c r="B2925" i="8"/>
  <c r="C2925" i="8" s="1"/>
  <c r="D2925" i="8" s="1"/>
  <c r="B4980" i="8"/>
  <c r="C4980" i="8" s="1"/>
  <c r="D4980" i="8" s="1"/>
  <c r="B4060" i="8"/>
  <c r="C4060" i="8" s="1"/>
  <c r="D4060" i="8" s="1"/>
  <c r="B4147" i="8"/>
  <c r="C4147" i="8" s="1"/>
  <c r="D4147" i="8" s="1"/>
  <c r="B4608" i="8"/>
  <c r="C4608" i="8" s="1"/>
  <c r="D4608" i="8" s="1"/>
  <c r="B4565" i="8"/>
  <c r="C4565" i="8" s="1"/>
  <c r="D4565" i="8" s="1"/>
  <c r="B1816" i="8"/>
  <c r="C1816" i="8" s="1"/>
  <c r="D1816" i="8" s="1"/>
  <c r="B2069" i="8"/>
  <c r="C2069" i="8" s="1"/>
  <c r="D2069" i="8" s="1"/>
  <c r="B4390" i="8"/>
  <c r="C4390" i="8" s="1"/>
  <c r="D4390" i="8" s="1"/>
  <c r="B2671" i="8"/>
  <c r="C2671" i="8" s="1"/>
  <c r="D2671" i="8" s="1"/>
  <c r="B4652" i="8"/>
  <c r="C4652" i="8" s="1"/>
  <c r="D4652" i="8" s="1"/>
  <c r="B3790" i="8"/>
  <c r="C3790" i="8" s="1"/>
  <c r="D3790" i="8" s="1"/>
  <c r="B3088" i="8"/>
  <c r="C3088" i="8" s="1"/>
  <c r="D3088" i="8" s="1"/>
  <c r="B1658" i="8"/>
  <c r="C1658" i="8" s="1"/>
  <c r="D1658" i="8" s="1"/>
  <c r="B1826" i="8"/>
  <c r="C1826" i="8" s="1"/>
  <c r="D1826" i="8" s="1"/>
  <c r="B1951" i="8"/>
  <c r="C1951" i="8" s="1"/>
  <c r="D1951" i="8" s="1"/>
  <c r="B4574" i="8"/>
  <c r="C4574" i="8" s="1"/>
  <c r="D4574" i="8" s="1"/>
  <c r="B4855" i="8"/>
  <c r="C4855" i="8" s="1"/>
  <c r="D4855" i="8" s="1"/>
  <c r="B4879" i="8"/>
  <c r="C4879" i="8" s="1"/>
  <c r="D4879" i="8" s="1"/>
  <c r="B2464" i="8"/>
  <c r="C2464" i="8" s="1"/>
  <c r="D2464" i="8" s="1"/>
  <c r="B894" i="8"/>
  <c r="C894" i="8" s="1"/>
  <c r="D894" i="8" s="1"/>
  <c r="B3637" i="8"/>
  <c r="C3637" i="8" s="1"/>
  <c r="D3637" i="8" s="1"/>
  <c r="B4541" i="8"/>
  <c r="C4541" i="8" s="1"/>
  <c r="D4541" i="8" s="1"/>
  <c r="B2510" i="8"/>
  <c r="C2510" i="8" s="1"/>
  <c r="D2510" i="8" s="1"/>
  <c r="B1913" i="8"/>
  <c r="C1913" i="8" s="1"/>
  <c r="D1913" i="8" s="1"/>
  <c r="B1625" i="8"/>
  <c r="C1625" i="8" s="1"/>
  <c r="D1625" i="8" s="1"/>
  <c r="B3115" i="8"/>
  <c r="C3115" i="8" s="1"/>
  <c r="D3115" i="8" s="1"/>
  <c r="B1206" i="8"/>
  <c r="C1206" i="8" s="1"/>
  <c r="D1206" i="8" s="1"/>
  <c r="B3214" i="8"/>
  <c r="C3214" i="8" s="1"/>
  <c r="D3214" i="8" s="1"/>
  <c r="B239" i="8"/>
  <c r="C239" i="8" s="1"/>
  <c r="D239" i="8" s="1"/>
  <c r="B1271" i="8"/>
  <c r="C1271" i="8" s="1"/>
  <c r="D1271" i="8" s="1"/>
  <c r="B2441" i="8"/>
  <c r="C2441" i="8" s="1"/>
  <c r="D2441" i="8" s="1"/>
  <c r="B2482" i="8"/>
  <c r="C2482" i="8" s="1"/>
  <c r="D2482" i="8" s="1"/>
  <c r="B4499" i="8"/>
  <c r="C4499" i="8" s="1"/>
  <c r="D4499" i="8" s="1"/>
  <c r="B146" i="8"/>
  <c r="C146" i="8" s="1"/>
  <c r="D146" i="8" s="1"/>
  <c r="B3123" i="8"/>
  <c r="C3123" i="8" s="1"/>
  <c r="D3123" i="8" s="1"/>
  <c r="B833" i="8"/>
  <c r="C833" i="8" s="1"/>
  <c r="D833" i="8" s="1"/>
  <c r="B4377" i="8"/>
  <c r="C4377" i="8" s="1"/>
  <c r="D4377" i="8" s="1"/>
  <c r="B3590" i="8"/>
  <c r="C3590" i="8" s="1"/>
  <c r="D3590" i="8" s="1"/>
  <c r="B140" i="8"/>
  <c r="C140" i="8" s="1"/>
  <c r="D140" i="8" s="1"/>
  <c r="B3965" i="8"/>
  <c r="C3965" i="8" s="1"/>
  <c r="D3965" i="8" s="1"/>
  <c r="B2031" i="8"/>
  <c r="C2031" i="8" s="1"/>
  <c r="D2031" i="8" s="1"/>
  <c r="B493" i="8"/>
  <c r="C493" i="8" s="1"/>
  <c r="D493" i="8" s="1"/>
  <c r="B3611" i="8"/>
  <c r="C3611" i="8" s="1"/>
  <c r="D3611" i="8" s="1"/>
  <c r="B4210" i="8"/>
  <c r="C4210" i="8" s="1"/>
  <c r="D4210" i="8" s="1"/>
  <c r="B791" i="8"/>
  <c r="C791" i="8" s="1"/>
  <c r="D791" i="8" s="1"/>
  <c r="B3349" i="8"/>
  <c r="C3349" i="8" s="1"/>
  <c r="D3349" i="8" s="1"/>
  <c r="B1352" i="8"/>
  <c r="C1352" i="8" s="1"/>
  <c r="D1352" i="8" s="1"/>
  <c r="B4395" i="8"/>
  <c r="C4395" i="8" s="1"/>
  <c r="D4395" i="8" s="1"/>
  <c r="B4512" i="8"/>
  <c r="C4512" i="8" s="1"/>
  <c r="D4512" i="8" s="1"/>
  <c r="B4964" i="8"/>
  <c r="C4964" i="8" s="1"/>
  <c r="D4964" i="8" s="1"/>
  <c r="B4545" i="8"/>
  <c r="C4545" i="8" s="1"/>
  <c r="D4545" i="8" s="1"/>
  <c r="B3957" i="8"/>
  <c r="C3957" i="8" s="1"/>
  <c r="D3957" i="8" s="1"/>
  <c r="B4187" i="8"/>
  <c r="C4187" i="8" s="1"/>
  <c r="D4187" i="8" s="1"/>
  <c r="B4702" i="8"/>
  <c r="C4702" i="8" s="1"/>
  <c r="D4702" i="8" s="1"/>
  <c r="B3720" i="8"/>
  <c r="C3720" i="8" s="1"/>
  <c r="D3720" i="8" s="1"/>
  <c r="B1020" i="8"/>
  <c r="C1020" i="8" s="1"/>
  <c r="D1020" i="8" s="1"/>
  <c r="B2683" i="8"/>
  <c r="C2683" i="8" s="1"/>
  <c r="D2683" i="8" s="1"/>
  <c r="B3063" i="8"/>
  <c r="C3063" i="8" s="1"/>
  <c r="D3063" i="8" s="1"/>
  <c r="B4760" i="8"/>
  <c r="C4760" i="8" s="1"/>
  <c r="D4760" i="8" s="1"/>
  <c r="B4364" i="8"/>
  <c r="C4364" i="8" s="1"/>
  <c r="D4364" i="8" s="1"/>
  <c r="B3835" i="8"/>
  <c r="C3835" i="8" s="1"/>
  <c r="D3835" i="8" s="1"/>
  <c r="B2122" i="8"/>
  <c r="C2122" i="8" s="1"/>
  <c r="D2122" i="8" s="1"/>
  <c r="B3199" i="8"/>
  <c r="C3199" i="8" s="1"/>
  <c r="D3199" i="8" s="1"/>
  <c r="B735" i="8"/>
  <c r="C735" i="8" s="1"/>
  <c r="D735" i="8" s="1"/>
  <c r="B3901" i="8"/>
  <c r="C3901" i="8" s="1"/>
  <c r="D3901" i="8" s="1"/>
  <c r="B4515" i="8"/>
  <c r="C4515" i="8" s="1"/>
  <c r="D4515" i="8" s="1"/>
  <c r="B2291" i="8"/>
  <c r="C2291" i="8" s="1"/>
  <c r="D2291" i="8" s="1"/>
  <c r="B395" i="8"/>
  <c r="C395" i="8" s="1"/>
  <c r="D395" i="8" s="1"/>
  <c r="B4539" i="8"/>
  <c r="C4539" i="8" s="1"/>
  <c r="D4539" i="8" s="1"/>
  <c r="B329" i="8"/>
  <c r="C329" i="8" s="1"/>
  <c r="D329" i="8" s="1"/>
  <c r="B1426" i="8"/>
  <c r="C1426" i="8" s="1"/>
  <c r="D1426" i="8" s="1"/>
  <c r="B1651" i="8"/>
  <c r="C1651" i="8" s="1"/>
  <c r="D1651" i="8" s="1"/>
  <c r="B2757" i="8"/>
  <c r="C2757" i="8" s="1"/>
  <c r="D2757" i="8" s="1"/>
  <c r="B2309" i="8"/>
  <c r="C2309" i="8" s="1"/>
  <c r="D2309" i="8" s="1"/>
  <c r="B2225" i="8"/>
  <c r="C2225" i="8" s="1"/>
  <c r="D2225" i="8" s="1"/>
  <c r="B2592" i="8"/>
  <c r="C2592" i="8" s="1"/>
  <c r="D2592" i="8" s="1"/>
  <c r="B3694" i="8"/>
  <c r="C3694" i="8" s="1"/>
  <c r="D3694" i="8" s="1"/>
  <c r="B829" i="8"/>
  <c r="C829" i="8" s="1"/>
  <c r="D829" i="8" s="1"/>
  <c r="B2438" i="8"/>
  <c r="C2438" i="8" s="1"/>
  <c r="D2438" i="8" s="1"/>
  <c r="B743" i="8"/>
  <c r="C743" i="8" s="1"/>
  <c r="D743" i="8" s="1"/>
  <c r="B1755" i="8"/>
  <c r="C1755" i="8" s="1"/>
  <c r="D1755" i="8" s="1"/>
  <c r="B1266" i="8"/>
  <c r="C1266" i="8" s="1"/>
  <c r="D1266" i="8" s="1"/>
  <c r="B1647" i="8"/>
  <c r="C1647" i="8" s="1"/>
  <c r="D1647" i="8" s="1"/>
  <c r="B3773" i="8"/>
  <c r="C3773" i="8" s="1"/>
  <c r="D3773" i="8" s="1"/>
  <c r="B2940" i="8"/>
  <c r="C2940" i="8" s="1"/>
  <c r="D2940" i="8" s="1"/>
  <c r="B857" i="8"/>
  <c r="C857" i="8" s="1"/>
  <c r="D857" i="8" s="1"/>
  <c r="B1072" i="8"/>
  <c r="C1072" i="8" s="1"/>
  <c r="D1072" i="8" s="1"/>
  <c r="B975" i="8"/>
  <c r="C975" i="8" s="1"/>
  <c r="D975" i="8" s="1"/>
  <c r="B3632" i="8"/>
  <c r="C3632" i="8" s="1"/>
  <c r="D3632" i="8" s="1"/>
  <c r="B3595" i="8"/>
  <c r="C3595" i="8" s="1"/>
  <c r="D3595" i="8" s="1"/>
  <c r="B1916" i="8"/>
  <c r="C1916" i="8" s="1"/>
  <c r="D1916" i="8" s="1"/>
  <c r="B384" i="8"/>
  <c r="C384" i="8" s="1"/>
  <c r="D384" i="8" s="1"/>
  <c r="B1388" i="8"/>
  <c r="C1388" i="8" s="1"/>
  <c r="D1388" i="8" s="1"/>
  <c r="B3870" i="8"/>
  <c r="C3870" i="8" s="1"/>
  <c r="D3870" i="8" s="1"/>
  <c r="B2941" i="8"/>
  <c r="C2941" i="8" s="1"/>
  <c r="D2941" i="8" s="1"/>
  <c r="B4509" i="8"/>
  <c r="C4509" i="8" s="1"/>
  <c r="D4509" i="8" s="1"/>
  <c r="B910" i="8"/>
  <c r="C910" i="8" s="1"/>
  <c r="D910" i="8" s="1"/>
  <c r="B124" i="8"/>
  <c r="C124" i="8" s="1"/>
  <c r="D124" i="8" s="1"/>
  <c r="B1473" i="8"/>
  <c r="C1473" i="8" s="1"/>
  <c r="D1473" i="8" s="1"/>
  <c r="B3801" i="8"/>
  <c r="C3801" i="8" s="1"/>
  <c r="D3801" i="8" s="1"/>
  <c r="B2323" i="8"/>
  <c r="C2323" i="8" s="1"/>
  <c r="D2323" i="8" s="1"/>
  <c r="B3643" i="8"/>
  <c r="C3643" i="8" s="1"/>
  <c r="D3643" i="8" s="1"/>
  <c r="B252" i="8"/>
  <c r="C252" i="8" s="1"/>
  <c r="D252" i="8" s="1"/>
  <c r="B3166" i="8"/>
  <c r="C3166" i="8" s="1"/>
  <c r="D3166" i="8" s="1"/>
  <c r="B1750" i="8"/>
  <c r="C1750" i="8" s="1"/>
  <c r="D1750" i="8" s="1"/>
  <c r="B599" i="8"/>
  <c r="C599" i="8" s="1"/>
  <c r="D599" i="8" s="1"/>
  <c r="B4264" i="8"/>
  <c r="C4264" i="8" s="1"/>
  <c r="D4264" i="8" s="1"/>
  <c r="B4459" i="8"/>
  <c r="C4459" i="8" s="1"/>
  <c r="D4459" i="8" s="1"/>
  <c r="B2005" i="8"/>
  <c r="C2005" i="8" s="1"/>
  <c r="D2005" i="8" s="1"/>
  <c r="B3556" i="8"/>
  <c r="C3556" i="8" s="1"/>
  <c r="D3556" i="8" s="1"/>
  <c r="B3095" i="8"/>
  <c r="C3095" i="8" s="1"/>
  <c r="D3095" i="8" s="1"/>
  <c r="B4757" i="8"/>
  <c r="C4757" i="8" s="1"/>
  <c r="D4757" i="8" s="1"/>
  <c r="B4435" i="8"/>
  <c r="C4435" i="8" s="1"/>
  <c r="D4435" i="8" s="1"/>
  <c r="B628" i="8"/>
  <c r="C628" i="8" s="1"/>
  <c r="D628" i="8" s="1"/>
  <c r="B4583" i="8"/>
  <c r="C4583" i="8" s="1"/>
  <c r="D4583" i="8" s="1"/>
  <c r="B4520" i="8"/>
  <c r="C4520" i="8" s="1"/>
  <c r="D4520" i="8" s="1"/>
  <c r="B1892" i="8"/>
  <c r="C1892" i="8" s="1"/>
  <c r="D1892" i="8" s="1"/>
  <c r="B2383" i="8"/>
  <c r="C2383" i="8" s="1"/>
  <c r="D2383" i="8" s="1"/>
  <c r="B3438" i="8"/>
  <c r="C3438" i="8" s="1"/>
  <c r="D3438" i="8" s="1"/>
  <c r="B742" i="8"/>
  <c r="C742" i="8" s="1"/>
  <c r="D742" i="8" s="1"/>
  <c r="B2662" i="8"/>
  <c r="C2662" i="8" s="1"/>
  <c r="D2662" i="8" s="1"/>
  <c r="B4876" i="8"/>
  <c r="C4876" i="8" s="1"/>
  <c r="D4876" i="8" s="1"/>
  <c r="B4104" i="8"/>
  <c r="C4104" i="8" s="1"/>
  <c r="D4104" i="8" s="1"/>
  <c r="B4256" i="8"/>
  <c r="C4256" i="8" s="1"/>
  <c r="D4256" i="8" s="1"/>
  <c r="B981" i="8"/>
  <c r="C981" i="8" s="1"/>
  <c r="D981" i="8" s="1"/>
  <c r="B4070" i="8"/>
  <c r="C4070" i="8" s="1"/>
  <c r="D4070" i="8" s="1"/>
  <c r="B1722" i="8"/>
  <c r="C1722" i="8" s="1"/>
  <c r="D1722" i="8" s="1"/>
  <c r="B649" i="8"/>
  <c r="C649" i="8" s="1"/>
  <c r="D649" i="8" s="1"/>
  <c r="B1538" i="8"/>
  <c r="C1538" i="8" s="1"/>
  <c r="D1538" i="8" s="1"/>
  <c r="B4607" i="8"/>
  <c r="C4607" i="8" s="1"/>
  <c r="D4607" i="8" s="1"/>
  <c r="B183" i="8"/>
  <c r="C183" i="8" s="1"/>
  <c r="D183" i="8" s="1"/>
  <c r="B3677" i="8"/>
  <c r="C3677" i="8" s="1"/>
  <c r="D3677" i="8" s="1"/>
  <c r="B3059" i="8"/>
  <c r="C3059" i="8" s="1"/>
  <c r="D3059" i="8" s="1"/>
  <c r="B1512" i="8"/>
  <c r="C1512" i="8" s="1"/>
  <c r="D1512" i="8" s="1"/>
  <c r="B4694" i="8"/>
  <c r="C4694" i="8" s="1"/>
  <c r="D4694" i="8" s="1"/>
  <c r="B4137" i="8"/>
  <c r="C4137" i="8" s="1"/>
  <c r="D4137" i="8" s="1"/>
  <c r="B3803" i="8"/>
  <c r="C3803" i="8" s="1"/>
  <c r="D3803" i="8" s="1"/>
  <c r="B3571" i="8"/>
  <c r="C3571" i="8" s="1"/>
  <c r="D3571" i="8" s="1"/>
  <c r="B3407" i="8"/>
  <c r="C3407" i="8" s="1"/>
  <c r="D3407" i="8" s="1"/>
  <c r="B1575" i="8"/>
  <c r="C1575" i="8" s="1"/>
  <c r="D1575" i="8" s="1"/>
  <c r="B2108" i="8"/>
  <c r="C2108" i="8" s="1"/>
  <c r="D2108" i="8" s="1"/>
  <c r="B4315" i="8"/>
  <c r="C4315" i="8" s="1"/>
  <c r="D4315" i="8" s="1"/>
  <c r="B2156" i="8"/>
  <c r="C2156" i="8" s="1"/>
  <c r="D2156" i="8" s="1"/>
  <c r="B2202" i="8"/>
  <c r="C2202" i="8" s="1"/>
  <c r="D2202" i="8" s="1"/>
  <c r="B2445" i="8"/>
  <c r="C2445" i="8" s="1"/>
  <c r="D2445" i="8" s="1"/>
  <c r="B3057" i="8"/>
  <c r="C3057" i="8" s="1"/>
  <c r="D3057" i="8" s="1"/>
  <c r="B2877" i="8"/>
  <c r="C2877" i="8" s="1"/>
  <c r="D2877" i="8" s="1"/>
  <c r="B1974" i="8"/>
  <c r="C1974" i="8" s="1"/>
  <c r="D1974" i="8" s="1"/>
  <c r="B178" i="8"/>
  <c r="C178" i="8" s="1"/>
  <c r="D178" i="8" s="1"/>
  <c r="B1074" i="8"/>
  <c r="C1074" i="8" s="1"/>
  <c r="D1074" i="8" s="1"/>
  <c r="B3347" i="8"/>
  <c r="C3347" i="8" s="1"/>
  <c r="D3347" i="8" s="1"/>
  <c r="B667" i="8"/>
  <c r="C667" i="8" s="1"/>
  <c r="D667" i="8" s="1"/>
  <c r="B4410" i="8"/>
  <c r="C4410" i="8" s="1"/>
  <c r="D4410" i="8" s="1"/>
  <c r="B641" i="8"/>
  <c r="C641" i="8" s="1"/>
  <c r="D641" i="8" s="1"/>
  <c r="B1068" i="8"/>
  <c r="C1068" i="8" s="1"/>
  <c r="D1068" i="8" s="1"/>
  <c r="B521" i="8"/>
  <c r="C521" i="8" s="1"/>
  <c r="D521" i="8" s="1"/>
  <c r="B4953" i="8"/>
  <c r="C4953" i="8" s="1"/>
  <c r="D4953" i="8" s="1"/>
  <c r="B3355" i="8"/>
  <c r="C3355" i="8" s="1"/>
  <c r="D3355" i="8" s="1"/>
  <c r="B3804" i="8"/>
  <c r="C3804" i="8" s="1"/>
  <c r="D3804" i="8" s="1"/>
  <c r="B1235" i="8"/>
  <c r="C1235" i="8" s="1"/>
  <c r="D1235" i="8" s="1"/>
  <c r="B2009" i="8"/>
  <c r="C2009" i="8" s="1"/>
  <c r="D2009" i="8" s="1"/>
  <c r="B2946" i="8"/>
  <c r="C2946" i="8" s="1"/>
  <c r="D2946" i="8" s="1"/>
  <c r="B2227" i="8"/>
  <c r="C2227" i="8" s="1"/>
  <c r="D2227" i="8" s="1"/>
  <c r="B3450" i="8"/>
  <c r="C3450" i="8" s="1"/>
  <c r="D3450" i="8" s="1"/>
  <c r="B3370" i="8"/>
  <c r="C3370" i="8" s="1"/>
  <c r="D3370" i="8" s="1"/>
  <c r="B3175" i="8"/>
  <c r="C3175" i="8" s="1"/>
  <c r="D3175" i="8" s="1"/>
  <c r="B2860" i="8"/>
  <c r="C2860" i="8" s="1"/>
  <c r="D2860" i="8" s="1"/>
  <c r="B2591" i="8"/>
  <c r="C2591" i="8" s="1"/>
  <c r="D2591" i="8" s="1"/>
  <c r="B947" i="8"/>
  <c r="C947" i="8" s="1"/>
  <c r="D947" i="8" s="1"/>
  <c r="B3633" i="8"/>
  <c r="C3633" i="8" s="1"/>
  <c r="D3633" i="8" s="1"/>
  <c r="B3951" i="8"/>
  <c r="C3951" i="8" s="1"/>
  <c r="D3951" i="8" s="1"/>
  <c r="B2014" i="8"/>
  <c r="C2014" i="8" s="1"/>
  <c r="D2014" i="8" s="1"/>
  <c r="B4328" i="8"/>
  <c r="C4328" i="8" s="1"/>
  <c r="D4328" i="8" s="1"/>
  <c r="B4680" i="8"/>
  <c r="C4680" i="8" s="1"/>
  <c r="D4680" i="8" s="1"/>
  <c r="B4015" i="8"/>
  <c r="C4015" i="8" s="1"/>
  <c r="D4015" i="8" s="1"/>
  <c r="B1829" i="8"/>
  <c r="C1829" i="8" s="1"/>
  <c r="D1829" i="8" s="1"/>
  <c r="B633" i="8"/>
  <c r="C633" i="8" s="1"/>
  <c r="D633" i="8" s="1"/>
  <c r="B1898" i="8"/>
  <c r="C1898" i="8" s="1"/>
  <c r="D1898" i="8" s="1"/>
  <c r="B2913" i="8"/>
  <c r="C2913" i="8" s="1"/>
  <c r="D2913" i="8" s="1"/>
  <c r="B2297" i="8"/>
  <c r="C2297" i="8" s="1"/>
  <c r="D2297" i="8" s="1"/>
  <c r="B4180" i="8"/>
  <c r="C4180" i="8" s="1"/>
  <c r="D4180" i="8" s="1"/>
  <c r="B3596" i="8"/>
  <c r="C3596" i="8" s="1"/>
  <c r="D3596" i="8" s="1"/>
  <c r="B4307" i="8"/>
  <c r="C4307" i="8" s="1"/>
  <c r="D4307" i="8" s="1"/>
  <c r="B2266" i="8"/>
  <c r="C2266" i="8" s="1"/>
  <c r="D2266" i="8" s="1"/>
  <c r="B1570" i="8"/>
  <c r="C1570" i="8" s="1"/>
  <c r="D1570" i="8" s="1"/>
  <c r="B4246" i="8"/>
  <c r="C4246" i="8" s="1"/>
  <c r="D4246" i="8" s="1"/>
  <c r="B4216" i="8"/>
  <c r="C4216" i="8" s="1"/>
  <c r="D4216" i="8" s="1"/>
  <c r="B2160" i="8"/>
  <c r="C2160" i="8" s="1"/>
  <c r="D2160" i="8" s="1"/>
  <c r="B399" i="8"/>
  <c r="C399" i="8" s="1"/>
  <c r="D399" i="8" s="1"/>
  <c r="B4885" i="8"/>
  <c r="C4885" i="8" s="1"/>
  <c r="D4885" i="8" s="1"/>
  <c r="B554" i="8"/>
  <c r="C554" i="8" s="1"/>
  <c r="D554" i="8" s="1"/>
  <c r="B2001" i="8"/>
  <c r="C2001" i="8" s="1"/>
  <c r="D2001" i="8" s="1"/>
  <c r="B1340" i="8"/>
  <c r="C1340" i="8" s="1"/>
  <c r="D1340" i="8" s="1"/>
  <c r="B3828" i="8"/>
  <c r="C3828" i="8" s="1"/>
  <c r="D3828" i="8" s="1"/>
  <c r="B2169" i="8"/>
  <c r="C2169" i="8" s="1"/>
  <c r="D2169" i="8" s="1"/>
  <c r="B529" i="8"/>
  <c r="C529" i="8" s="1"/>
  <c r="D529" i="8" s="1"/>
  <c r="B1509" i="8"/>
  <c r="C1509" i="8" s="1"/>
  <c r="D1509" i="8" s="1"/>
  <c r="B110" i="8"/>
  <c r="C110" i="8" s="1"/>
  <c r="D110" i="8" s="1"/>
  <c r="B363" i="8"/>
  <c r="C363" i="8" s="1"/>
  <c r="D363" i="8" s="1"/>
  <c r="B209" i="8"/>
  <c r="C209" i="8" s="1"/>
  <c r="D209" i="8" s="1"/>
  <c r="B4557" i="8"/>
  <c r="C4557" i="8" s="1"/>
  <c r="D4557" i="8" s="1"/>
  <c r="B898" i="8"/>
  <c r="C898" i="8" s="1"/>
  <c r="D898" i="8" s="1"/>
  <c r="B1402" i="8"/>
  <c r="C1402" i="8" s="1"/>
  <c r="D1402" i="8" s="1"/>
  <c r="B3391" i="8"/>
  <c r="C3391" i="8" s="1"/>
  <c r="D3391" i="8" s="1"/>
  <c r="B443" i="8"/>
  <c r="C443" i="8" s="1"/>
  <c r="D443" i="8" s="1"/>
  <c r="B430" i="8"/>
  <c r="C430" i="8" s="1"/>
  <c r="D430" i="8" s="1"/>
  <c r="B2522" i="8"/>
  <c r="C2522" i="8" s="1"/>
  <c r="D2522" i="8" s="1"/>
  <c r="B205" i="8"/>
  <c r="C205" i="8" s="1"/>
  <c r="D205" i="8" s="1"/>
  <c r="B699" i="8"/>
  <c r="C699" i="8" s="1"/>
  <c r="D699" i="8" s="1"/>
  <c r="B117" i="8"/>
  <c r="C117" i="8" s="1"/>
  <c r="D117" i="8" s="1"/>
  <c r="B4148" i="8"/>
  <c r="C4148" i="8" s="1"/>
  <c r="D4148" i="8" s="1"/>
  <c r="B263" i="8"/>
  <c r="C263" i="8" s="1"/>
  <c r="D263" i="8" s="1"/>
  <c r="B1795" i="8"/>
  <c r="C1795" i="8" s="1"/>
  <c r="D1795" i="8" s="1"/>
  <c r="B1186" i="8"/>
  <c r="C1186" i="8" s="1"/>
  <c r="D1186" i="8" s="1"/>
  <c r="B4732" i="8"/>
  <c r="C4732" i="8" s="1"/>
  <c r="D4732" i="8" s="1"/>
  <c r="B1587" i="8"/>
  <c r="C1587" i="8" s="1"/>
  <c r="D1587" i="8" s="1"/>
  <c r="B1011" i="8"/>
  <c r="C1011" i="8" s="1"/>
  <c r="D1011" i="8" s="1"/>
  <c r="B130" i="8"/>
  <c r="C130" i="8" s="1"/>
  <c r="D130" i="8" s="1"/>
  <c r="B3687" i="8"/>
  <c r="C3687" i="8" s="1"/>
  <c r="D3687" i="8" s="1"/>
  <c r="B3605" i="8"/>
  <c r="C3605" i="8" s="1"/>
  <c r="D3605" i="8" s="1"/>
  <c r="B4537" i="8"/>
  <c r="C4537" i="8" s="1"/>
  <c r="D4537" i="8" s="1"/>
  <c r="B4502" i="8"/>
  <c r="C4502" i="8" s="1"/>
  <c r="D4502" i="8" s="1"/>
  <c r="B961" i="8"/>
  <c r="C961" i="8" s="1"/>
  <c r="D961" i="8" s="1"/>
  <c r="B846" i="8"/>
  <c r="C846" i="8" s="1"/>
  <c r="D846" i="8" s="1"/>
  <c r="B1109" i="8"/>
  <c r="C1109" i="8" s="1"/>
  <c r="D1109" i="8" s="1"/>
  <c r="B1792" i="8"/>
  <c r="C1792" i="8" s="1"/>
  <c r="D1792" i="8" s="1"/>
  <c r="B513" i="8"/>
  <c r="C513" i="8" s="1"/>
  <c r="D513" i="8" s="1"/>
  <c r="B2959" i="8"/>
  <c r="C2959" i="8" s="1"/>
  <c r="D2959" i="8" s="1"/>
  <c r="B3468" i="8"/>
  <c r="C3468" i="8" s="1"/>
  <c r="D3468" i="8" s="1"/>
  <c r="B2669" i="8"/>
  <c r="C2669" i="8" s="1"/>
  <c r="D2669" i="8" s="1"/>
  <c r="B2608" i="8"/>
  <c r="C2608" i="8" s="1"/>
  <c r="D2608" i="8" s="1"/>
  <c r="B1065" i="8"/>
  <c r="C1065" i="8" s="1"/>
  <c r="D1065" i="8" s="1"/>
  <c r="B937" i="8"/>
  <c r="C937" i="8" s="1"/>
  <c r="D937" i="8" s="1"/>
  <c r="B3398" i="8"/>
  <c r="C3398" i="8" s="1"/>
  <c r="D3398" i="8" s="1"/>
  <c r="B2130" i="8"/>
  <c r="C2130" i="8" s="1"/>
  <c r="D2130" i="8" s="1"/>
  <c r="B1000" i="8"/>
  <c r="C1000" i="8" s="1"/>
  <c r="D1000" i="8" s="1"/>
  <c r="B2738" i="8"/>
  <c r="C2738" i="8" s="1"/>
  <c r="D2738" i="8" s="1"/>
  <c r="B3420" i="8"/>
  <c r="C3420" i="8" s="1"/>
  <c r="D3420" i="8" s="1"/>
  <c r="B3034" i="8"/>
  <c r="C3034" i="8" s="1"/>
  <c r="D3034" i="8" s="1"/>
  <c r="B4981" i="8"/>
  <c r="C4981" i="8" s="1"/>
  <c r="D4981" i="8" s="1"/>
  <c r="B4445" i="8"/>
  <c r="C4445" i="8" s="1"/>
  <c r="D4445" i="8" s="1"/>
  <c r="B3606" i="8"/>
  <c r="C3606" i="8" s="1"/>
  <c r="D3606" i="8" s="1"/>
  <c r="B3978" i="8"/>
  <c r="C3978" i="8" s="1"/>
  <c r="D3978" i="8" s="1"/>
  <c r="B4708" i="8"/>
  <c r="C4708" i="8" s="1"/>
  <c r="D4708" i="8" s="1"/>
  <c r="B1739" i="8"/>
  <c r="C1739" i="8" s="1"/>
  <c r="D1739" i="8" s="1"/>
  <c r="B2788" i="8"/>
  <c r="C2788" i="8" s="1"/>
  <c r="D2788" i="8" s="1"/>
  <c r="B1663" i="8"/>
  <c r="C1663" i="8" s="1"/>
  <c r="D1663" i="8" s="1"/>
  <c r="B3577" i="8"/>
  <c r="C3577" i="8" s="1"/>
  <c r="D3577" i="8" s="1"/>
  <c r="B1247" i="8"/>
  <c r="C1247" i="8" s="1"/>
  <c r="D1247" i="8" s="1"/>
  <c r="B1167" i="8"/>
  <c r="C1167" i="8" s="1"/>
  <c r="D1167" i="8" s="1"/>
  <c r="B2092" i="8"/>
  <c r="C2092" i="8" s="1"/>
  <c r="D2092" i="8" s="1"/>
  <c r="B1899" i="8"/>
  <c r="C1899" i="8" s="1"/>
  <c r="D1899" i="8" s="1"/>
  <c r="B583" i="8"/>
  <c r="C583" i="8" s="1"/>
  <c r="D583" i="8" s="1"/>
  <c r="B1980" i="8"/>
  <c r="C1980" i="8" s="1"/>
  <c r="D1980" i="8" s="1"/>
  <c r="B1956" i="8"/>
  <c r="C1956" i="8" s="1"/>
  <c r="D1956" i="8" s="1"/>
  <c r="B682" i="8"/>
  <c r="C682" i="8" s="1"/>
  <c r="D682" i="8" s="1"/>
  <c r="B965" i="8"/>
  <c r="C965" i="8" s="1"/>
  <c r="D965" i="8" s="1"/>
  <c r="B2714" i="8"/>
  <c r="C2714" i="8" s="1"/>
  <c r="D2714" i="8" s="1"/>
  <c r="B3000" i="8"/>
  <c r="C3000" i="8" s="1"/>
  <c r="D3000" i="8" s="1"/>
  <c r="B2621" i="8"/>
  <c r="C2621" i="8" s="1"/>
  <c r="D2621" i="8" s="1"/>
  <c r="B108" i="8"/>
  <c r="C108" i="8" s="1"/>
  <c r="D108" i="8" s="1"/>
  <c r="B4213" i="8"/>
  <c r="C4213" i="8" s="1"/>
  <c r="D4213" i="8" s="1"/>
  <c r="B1948" i="8"/>
  <c r="C1948" i="8" s="1"/>
  <c r="D1948" i="8" s="1"/>
  <c r="B2235" i="8"/>
  <c r="C2235" i="8" s="1"/>
  <c r="D2235" i="8" s="1"/>
  <c r="B1831" i="8"/>
  <c r="C1831" i="8" s="1"/>
  <c r="D1831" i="8" s="1"/>
  <c r="B1533" i="8"/>
  <c r="C1533" i="8" s="1"/>
  <c r="D1533" i="8" s="1"/>
  <c r="B2533" i="8"/>
  <c r="C2533" i="8" s="1"/>
  <c r="D2533" i="8" s="1"/>
  <c r="B4797" i="8"/>
  <c r="C4797" i="8" s="1"/>
  <c r="D4797" i="8" s="1"/>
  <c r="B383" i="8"/>
  <c r="C383" i="8" s="1"/>
  <c r="D383" i="8" s="1"/>
  <c r="B3641" i="8"/>
  <c r="C3641" i="8" s="1"/>
  <c r="D3641" i="8" s="1"/>
  <c r="B4282" i="8"/>
  <c r="C4282" i="8" s="1"/>
  <c r="D4282" i="8" s="1"/>
  <c r="B3243" i="8"/>
  <c r="C3243" i="8" s="1"/>
  <c r="D3243" i="8" s="1"/>
  <c r="B2483" i="8"/>
  <c r="C2483" i="8" s="1"/>
  <c r="D2483" i="8" s="1"/>
  <c r="B597" i="8"/>
  <c r="C597" i="8" s="1"/>
  <c r="D597" i="8" s="1"/>
  <c r="B4835" i="8"/>
  <c r="C4835" i="8" s="1"/>
  <c r="D4835" i="8" s="1"/>
  <c r="B1060" i="8"/>
  <c r="C1060" i="8" s="1"/>
  <c r="D1060" i="8" s="1"/>
  <c r="B3874" i="8"/>
  <c r="C3874" i="8" s="1"/>
  <c r="D3874" i="8" s="1"/>
  <c r="B2748" i="8"/>
  <c r="C2748" i="8" s="1"/>
  <c r="D2748" i="8" s="1"/>
  <c r="B1045" i="8"/>
  <c r="C1045" i="8" s="1"/>
  <c r="D1045" i="8" s="1"/>
  <c r="B1441" i="8"/>
  <c r="C1441" i="8" s="1"/>
  <c r="D1441" i="8" s="1"/>
  <c r="B967" i="8"/>
  <c r="C967" i="8" s="1"/>
  <c r="D967" i="8" s="1"/>
  <c r="B2426" i="8"/>
  <c r="C2426" i="8" s="1"/>
  <c r="D2426" i="8" s="1"/>
  <c r="B3653" i="8"/>
  <c r="C3653" i="8" s="1"/>
  <c r="D3653" i="8" s="1"/>
  <c r="B4635" i="8"/>
  <c r="C4635" i="8" s="1"/>
  <c r="D4635" i="8" s="1"/>
  <c r="B3712" i="8"/>
  <c r="C3712" i="8" s="1"/>
  <c r="D3712" i="8" s="1"/>
  <c r="B2793" i="8"/>
  <c r="C2793" i="8" s="1"/>
  <c r="D2793" i="8" s="1"/>
  <c r="B3659" i="8"/>
  <c r="C3659" i="8" s="1"/>
  <c r="D3659" i="8" s="1"/>
  <c r="B2301" i="8"/>
  <c r="C2301" i="8" s="1"/>
  <c r="D2301" i="8" s="1"/>
  <c r="B998" i="8"/>
  <c r="C998" i="8" s="1"/>
  <c r="D998" i="8" s="1"/>
  <c r="B1251" i="8"/>
  <c r="C1251" i="8" s="1"/>
  <c r="D1251" i="8" s="1"/>
  <c r="B821" i="8"/>
  <c r="C821" i="8" s="1"/>
  <c r="D821" i="8" s="1"/>
  <c r="B3568" i="8"/>
  <c r="C3568" i="8" s="1"/>
  <c r="D3568" i="8" s="1"/>
  <c r="B4263" i="8"/>
  <c r="C4263" i="8" s="1"/>
  <c r="D4263" i="8" s="1"/>
  <c r="B446" i="8"/>
  <c r="C446" i="8" s="1"/>
  <c r="D446" i="8" s="1"/>
  <c r="B3247" i="8"/>
  <c r="C3247" i="8" s="1"/>
  <c r="D3247" i="8" s="1"/>
  <c r="B3295" i="8"/>
  <c r="C3295" i="8" s="1"/>
  <c r="D3295" i="8" s="1"/>
  <c r="B4605" i="8"/>
  <c r="C4605" i="8" s="1"/>
  <c r="D4605" i="8" s="1"/>
  <c r="B3310" i="8"/>
  <c r="C3310" i="8" s="1"/>
  <c r="D3310" i="8" s="1"/>
  <c r="B4663" i="8"/>
  <c r="C4663" i="8" s="1"/>
  <c r="D4663" i="8" s="1"/>
  <c r="B2334" i="8"/>
  <c r="C2334" i="8" s="1"/>
  <c r="D2334" i="8" s="1"/>
  <c r="B4598" i="8"/>
  <c r="C4598" i="8" s="1"/>
  <c r="D4598" i="8" s="1"/>
  <c r="B1049" i="8"/>
  <c r="C1049" i="8" s="1"/>
  <c r="D1049" i="8" s="1"/>
  <c r="B1767" i="8"/>
  <c r="C1767" i="8" s="1"/>
  <c r="D1767" i="8" s="1"/>
  <c r="B3733" i="8"/>
  <c r="C3733" i="8" s="1"/>
  <c r="D3733" i="8" s="1"/>
  <c r="B1256" i="8"/>
  <c r="C1256" i="8" s="1"/>
  <c r="D1256" i="8" s="1"/>
  <c r="B1448" i="8"/>
  <c r="C1448" i="8" s="1"/>
  <c r="D1448" i="8" s="1"/>
  <c r="B2491" i="8"/>
  <c r="C2491" i="8" s="1"/>
  <c r="D2491" i="8" s="1"/>
  <c r="B2865" i="8"/>
  <c r="C2865" i="8" s="1"/>
  <c r="D2865" i="8" s="1"/>
  <c r="B3151" i="8"/>
  <c r="C3151" i="8" s="1"/>
  <c r="D3151" i="8" s="1"/>
  <c r="B4695" i="8"/>
  <c r="C4695" i="8" s="1"/>
  <c r="D4695" i="8" s="1"/>
  <c r="B1461" i="8"/>
  <c r="C1461" i="8" s="1"/>
  <c r="D1461" i="8" s="1"/>
  <c r="B1640" i="8"/>
  <c r="C1640" i="8" s="1"/>
  <c r="D1640" i="8" s="1"/>
  <c r="B4631" i="8"/>
  <c r="C4631" i="8" s="1"/>
  <c r="D4631" i="8" s="1"/>
  <c r="B2620" i="8"/>
  <c r="C2620" i="8" s="1"/>
  <c r="D2620" i="8" s="1"/>
  <c r="B2262" i="8"/>
  <c r="C2262" i="8" s="1"/>
  <c r="D2262" i="8" s="1"/>
  <c r="B4547" i="8"/>
  <c r="C4547" i="8" s="1"/>
  <c r="D4547" i="8" s="1"/>
  <c r="B1097" i="8"/>
  <c r="C1097" i="8" s="1"/>
  <c r="D1097" i="8" s="1"/>
  <c r="B3976" i="8"/>
  <c r="C3976" i="8" s="1"/>
  <c r="D3976" i="8" s="1"/>
  <c r="B831" i="8"/>
  <c r="C831" i="8" s="1"/>
  <c r="D831" i="8" s="1"/>
  <c r="B926" i="8"/>
  <c r="C926" i="8" s="1"/>
  <c r="D926" i="8" s="1"/>
  <c r="B4047" i="8"/>
  <c r="C4047" i="8" s="1"/>
  <c r="D4047" i="8" s="1"/>
  <c r="B3380" i="8"/>
  <c r="C3380" i="8" s="1"/>
  <c r="D3380" i="8" s="1"/>
  <c r="B4726" i="8"/>
  <c r="C4726" i="8" s="1"/>
  <c r="D4726" i="8" s="1"/>
  <c r="B858" i="8"/>
  <c r="C858" i="8" s="1"/>
  <c r="D858" i="8" s="1"/>
  <c r="B3147" i="8"/>
  <c r="C3147" i="8" s="1"/>
  <c r="D3147" i="8" s="1"/>
  <c r="B1828" i="8"/>
  <c r="C1828" i="8" s="1"/>
  <c r="D1828" i="8" s="1"/>
  <c r="B441" i="8"/>
  <c r="C441" i="8" s="1"/>
  <c r="D441" i="8" s="1"/>
  <c r="B3316" i="8"/>
  <c r="C3316" i="8" s="1"/>
  <c r="D3316" i="8" s="1"/>
  <c r="B2690" i="8"/>
  <c r="C2690" i="8" s="1"/>
  <c r="D2690" i="8" s="1"/>
  <c r="B2636" i="8"/>
  <c r="C2636" i="8" s="1"/>
  <c r="D2636" i="8" s="1"/>
  <c r="B2315" i="8"/>
  <c r="C2315" i="8" s="1"/>
  <c r="D2315" i="8" s="1"/>
  <c r="B1912" i="8"/>
  <c r="C1912" i="8" s="1"/>
  <c r="D1912" i="8" s="1"/>
  <c r="B3749" i="8"/>
  <c r="C3749" i="8" s="1"/>
  <c r="D3749" i="8" s="1"/>
  <c r="B793" i="8"/>
  <c r="C793" i="8" s="1"/>
  <c r="D793" i="8" s="1"/>
  <c r="B1664" i="8"/>
  <c r="C1664" i="8" s="1"/>
  <c r="D1664" i="8" s="1"/>
  <c r="B1369" i="8"/>
  <c r="C1369" i="8" s="1"/>
  <c r="D1369" i="8" s="1"/>
  <c r="B4046" i="8"/>
  <c r="C4046" i="8" s="1"/>
  <c r="D4046" i="8" s="1"/>
  <c r="B2764" i="8"/>
  <c r="C2764" i="8" s="1"/>
  <c r="D2764" i="8" s="1"/>
  <c r="B112" i="8"/>
  <c r="C112" i="8" s="1"/>
  <c r="D112" i="8" s="1"/>
  <c r="B4844" i="8"/>
  <c r="C4844" i="8" s="1"/>
  <c r="D4844" i="8" s="1"/>
  <c r="B2676" i="8"/>
  <c r="C2676" i="8" s="1"/>
  <c r="D2676" i="8" s="1"/>
  <c r="B545" i="8"/>
  <c r="C545" i="8" s="1"/>
  <c r="D545" i="8" s="1"/>
  <c r="B1721" i="8"/>
  <c r="C1721" i="8" s="1"/>
  <c r="D1721" i="8" s="1"/>
  <c r="B3076" i="8"/>
  <c r="C3076" i="8" s="1"/>
  <c r="D3076" i="8" s="1"/>
  <c r="B3136" i="8"/>
  <c r="C3136" i="8" s="1"/>
  <c r="D3136" i="8" s="1"/>
  <c r="B449" i="8"/>
  <c r="C449" i="8" s="1"/>
  <c r="D449" i="8" s="1"/>
  <c r="B1649" i="8"/>
  <c r="C1649" i="8" s="1"/>
  <c r="D1649" i="8" s="1"/>
  <c r="B715" i="8"/>
  <c r="C715" i="8" s="1"/>
  <c r="D715" i="8" s="1"/>
  <c r="B1142" i="8"/>
  <c r="C1142" i="8" s="1"/>
  <c r="D1142" i="8" s="1"/>
  <c r="B4951" i="8"/>
  <c r="C4951" i="8" s="1"/>
  <c r="D4951" i="8" s="1"/>
  <c r="B3192" i="8"/>
  <c r="C3192" i="8" s="1"/>
  <c r="D3192" i="8" s="1"/>
  <c r="B531" i="8"/>
  <c r="C531" i="8" s="1"/>
  <c r="D531" i="8" s="1"/>
  <c r="B433" i="8"/>
  <c r="C433" i="8" s="1"/>
  <c r="D433" i="8" s="1"/>
  <c r="B1788" i="8"/>
  <c r="C1788" i="8" s="1"/>
  <c r="D1788" i="8" s="1"/>
  <c r="B4077" i="8"/>
  <c r="C4077" i="8" s="1"/>
  <c r="D4077" i="8" s="1"/>
  <c r="B861" i="8"/>
  <c r="C861" i="8" s="1"/>
  <c r="D861" i="8" s="1"/>
  <c r="B1320" i="8"/>
  <c r="C1320" i="8" s="1"/>
  <c r="D1320" i="8" s="1"/>
  <c r="B4530" i="8"/>
  <c r="C4530" i="8" s="1"/>
  <c r="D4530" i="8" s="1"/>
  <c r="B1535" i="8"/>
  <c r="C1535" i="8" s="1"/>
  <c r="D1535" i="8" s="1"/>
  <c r="B3569" i="8"/>
  <c r="C3569" i="8" s="1"/>
  <c r="D3569" i="8" s="1"/>
  <c r="B920" i="8"/>
  <c r="C920" i="8" s="1"/>
  <c r="D920" i="8" s="1"/>
  <c r="B3876" i="8"/>
  <c r="C3876" i="8" s="1"/>
  <c r="D3876" i="8" s="1"/>
  <c r="B2250" i="8"/>
  <c r="C2250" i="8" s="1"/>
  <c r="D2250" i="8" s="1"/>
  <c r="B2406" i="8"/>
  <c r="C2406" i="8" s="1"/>
  <c r="D2406" i="8" s="1"/>
  <c r="B1014" i="8"/>
  <c r="C1014" i="8" s="1"/>
  <c r="D1014" i="8" s="1"/>
  <c r="B3890" i="8"/>
  <c r="C3890" i="8" s="1"/>
  <c r="D3890" i="8" s="1"/>
  <c r="B4076" i="8"/>
  <c r="C4076" i="8" s="1"/>
  <c r="D4076" i="8" s="1"/>
  <c r="B2409" i="8"/>
  <c r="C2409" i="8" s="1"/>
  <c r="D2409" i="8" s="1"/>
  <c r="B1324" i="8"/>
  <c r="C1324" i="8" s="1"/>
  <c r="D1324" i="8" s="1"/>
  <c r="B974" i="8"/>
  <c r="C974" i="8" s="1"/>
  <c r="D974" i="8" s="1"/>
  <c r="B3948" i="8"/>
  <c r="C3948" i="8" s="1"/>
  <c r="D3948" i="8" s="1"/>
  <c r="B737" i="8"/>
  <c r="C737" i="8" s="1"/>
  <c r="D737" i="8" s="1"/>
  <c r="B1519" i="8"/>
  <c r="C1519" i="8" s="1"/>
  <c r="D1519" i="8" s="1"/>
  <c r="B1620" i="8"/>
  <c r="C1620" i="8" s="1"/>
  <c r="D1620" i="8" s="1"/>
  <c r="B4376" i="8"/>
  <c r="C4376" i="8" s="1"/>
  <c r="D4376" i="8" s="1"/>
  <c r="B1321" i="8"/>
  <c r="C1321" i="8" s="1"/>
  <c r="D1321" i="8" s="1"/>
  <c r="B3970" i="8"/>
  <c r="C3970" i="8" s="1"/>
  <c r="D3970" i="8" s="1"/>
  <c r="B2832" i="8"/>
  <c r="C2832" i="8" s="1"/>
  <c r="D2832" i="8" s="1"/>
  <c r="B4990" i="8"/>
  <c r="C4990" i="8" s="1"/>
  <c r="D4990" i="8" s="1"/>
  <c r="B4632" i="8"/>
  <c r="C4632" i="8" s="1"/>
  <c r="D4632" i="8" s="1"/>
  <c r="B2886" i="8"/>
  <c r="C2886" i="8" s="1"/>
  <c r="D2886" i="8" s="1"/>
  <c r="B346" i="8"/>
  <c r="C346" i="8" s="1"/>
  <c r="D346" i="8" s="1"/>
  <c r="B1945" i="8"/>
  <c r="C1945" i="8" s="1"/>
  <c r="D1945" i="8" s="1"/>
  <c r="B3399" i="8"/>
  <c r="C3399" i="8" s="1"/>
  <c r="D3399" i="8" s="1"/>
  <c r="B1502" i="8"/>
  <c r="C1502" i="8" s="1"/>
  <c r="D1502" i="8" s="1"/>
  <c r="B382" i="8"/>
  <c r="C382" i="8" s="1"/>
  <c r="D382" i="8" s="1"/>
  <c r="B4162" i="8"/>
  <c r="C4162" i="8" s="1"/>
  <c r="D4162" i="8" s="1"/>
  <c r="B2551" i="8"/>
  <c r="C2551" i="8" s="1"/>
  <c r="D2551" i="8" s="1"/>
  <c r="B1040" i="8"/>
  <c r="C1040" i="8" s="1"/>
  <c r="D1040" i="8" s="1"/>
  <c r="B4242" i="8"/>
  <c r="C4242" i="8" s="1"/>
  <c r="D4242" i="8" s="1"/>
  <c r="B432" i="8"/>
  <c r="C432" i="8" s="1"/>
  <c r="D432" i="8" s="1"/>
  <c r="B199" i="8"/>
  <c r="C199" i="8" s="1"/>
  <c r="D199" i="8" s="1"/>
  <c r="B1835" i="8"/>
  <c r="C1835" i="8" s="1"/>
  <c r="D1835" i="8" s="1"/>
  <c r="B515" i="8"/>
  <c r="C515" i="8" s="1"/>
  <c r="D515" i="8" s="1"/>
  <c r="B814" i="8"/>
  <c r="C814" i="8" s="1"/>
  <c r="D814" i="8" s="1"/>
  <c r="B3690" i="8"/>
  <c r="C3690" i="8" s="1"/>
  <c r="D3690" i="8" s="1"/>
  <c r="B3023" i="8"/>
  <c r="C3023" i="8" s="1"/>
  <c r="D3023" i="8" s="1"/>
  <c r="B372" i="8"/>
  <c r="C372" i="8" s="1"/>
  <c r="D372" i="8" s="1"/>
  <c r="B753" i="8"/>
  <c r="C753" i="8" s="1"/>
  <c r="D753" i="8" s="1"/>
  <c r="B2373" i="8"/>
  <c r="C2373" i="8" s="1"/>
  <c r="D2373" i="8" s="1"/>
  <c r="B4034" i="8"/>
  <c r="C4034" i="8" s="1"/>
  <c r="D4034" i="8" s="1"/>
  <c r="B1868" i="8"/>
  <c r="C1868" i="8" s="1"/>
  <c r="D1868" i="8" s="1"/>
  <c r="B4448" i="8"/>
  <c r="C4448" i="8" s="1"/>
  <c r="D4448" i="8" s="1"/>
  <c r="B2904" i="8"/>
  <c r="C2904" i="8" s="1"/>
  <c r="D2904" i="8" s="1"/>
  <c r="B1751" i="8"/>
  <c r="C1751" i="8" s="1"/>
  <c r="D1751" i="8" s="1"/>
  <c r="B3491" i="8"/>
  <c r="C3491" i="8" s="1"/>
  <c r="D3491" i="8" s="1"/>
  <c r="B3246" i="8"/>
  <c r="C3246" i="8" s="1"/>
  <c r="D3246" i="8" s="1"/>
  <c r="B3839" i="8"/>
  <c r="C3839" i="8" s="1"/>
  <c r="D3839" i="8" s="1"/>
  <c r="B2177" i="8"/>
  <c r="C2177" i="8" s="1"/>
  <c r="D2177" i="8" s="1"/>
  <c r="B4405" i="8"/>
  <c r="C4405" i="8" s="1"/>
  <c r="D4405" i="8" s="1"/>
  <c r="B336" i="8"/>
  <c r="C336" i="8" s="1"/>
  <c r="D336" i="8" s="1"/>
  <c r="B285" i="8"/>
  <c r="C285" i="8" s="1"/>
  <c r="D285" i="8" s="1"/>
  <c r="B490" i="8"/>
  <c r="C490" i="8" s="1"/>
  <c r="D490" i="8" s="1"/>
  <c r="B308" i="8"/>
  <c r="C308" i="8" s="1"/>
  <c r="D308" i="8" s="1"/>
  <c r="B722" i="8"/>
  <c r="C722" i="8" s="1"/>
  <c r="D722" i="8" s="1"/>
  <c r="B2263" i="8"/>
  <c r="C2263" i="8" s="1"/>
  <c r="D2263" i="8" s="1"/>
  <c r="B3172" i="8"/>
  <c r="C3172" i="8" s="1"/>
  <c r="D3172" i="8" s="1"/>
  <c r="B1553" i="8"/>
  <c r="C1553" i="8" s="1"/>
  <c r="D1553" i="8" s="1"/>
  <c r="B207" i="8"/>
  <c r="C207" i="8" s="1"/>
  <c r="D207" i="8" s="1"/>
  <c r="B4131" i="8"/>
  <c r="C4131" i="8" s="1"/>
  <c r="D4131" i="8" s="1"/>
  <c r="B836" i="8"/>
  <c r="C836" i="8" s="1"/>
  <c r="D836" i="8" s="1"/>
  <c r="B1420" i="8"/>
  <c r="C1420" i="8" s="1"/>
  <c r="D1420" i="8" s="1"/>
  <c r="B514" i="8"/>
  <c r="C514" i="8" s="1"/>
  <c r="D514" i="8" s="1"/>
  <c r="B1240" i="8"/>
  <c r="C1240" i="8" s="1"/>
  <c r="D1240" i="8" s="1"/>
  <c r="B1354" i="8"/>
  <c r="C1354" i="8" s="1"/>
  <c r="D1354" i="8" s="1"/>
  <c r="B4462" i="8"/>
  <c r="C4462" i="8" s="1"/>
  <c r="D4462" i="8" s="1"/>
  <c r="B4731" i="8"/>
  <c r="C4731" i="8" s="1"/>
  <c r="D4731" i="8" s="1"/>
  <c r="B1360" i="8"/>
  <c r="C1360" i="8" s="1"/>
  <c r="D1360" i="8" s="1"/>
  <c r="B3366" i="8"/>
  <c r="C3366" i="8" s="1"/>
  <c r="D3366" i="8" s="1"/>
  <c r="B817" i="8"/>
  <c r="C817" i="8" s="1"/>
  <c r="D817" i="8" s="1"/>
  <c r="B2906" i="8"/>
  <c r="C2906" i="8" s="1"/>
  <c r="D2906" i="8" s="1"/>
  <c r="B3383" i="8"/>
  <c r="C3383" i="8" s="1"/>
  <c r="D3383" i="8" s="1"/>
  <c r="B1848" i="8"/>
  <c r="C1848" i="8" s="1"/>
  <c r="D1848" i="8" s="1"/>
  <c r="B2305" i="8"/>
  <c r="C2305" i="8" s="1"/>
  <c r="D2305" i="8" s="1"/>
  <c r="B4276" i="8"/>
  <c r="C4276" i="8" s="1"/>
  <c r="D4276" i="8" s="1"/>
  <c r="B964" i="8"/>
  <c r="C964" i="8" s="1"/>
  <c r="D964" i="8" s="1"/>
  <c r="B1761" i="8"/>
  <c r="C1761" i="8" s="1"/>
  <c r="D1761" i="8" s="1"/>
  <c r="B3187" i="8"/>
  <c r="C3187" i="8" s="1"/>
  <c r="D3187" i="8" s="1"/>
  <c r="B616" i="8"/>
  <c r="C616" i="8" s="1"/>
  <c r="D616" i="8" s="1"/>
  <c r="B3277" i="8"/>
  <c r="C3277" i="8" s="1"/>
  <c r="D3277" i="8" s="1"/>
  <c r="B1866" i="8"/>
  <c r="C1866" i="8" s="1"/>
  <c r="D1866" i="8" s="1"/>
  <c r="B3382" i="8"/>
  <c r="C3382" i="8" s="1"/>
  <c r="D3382" i="8" s="1"/>
  <c r="B4682" i="8"/>
  <c r="C4682" i="8" s="1"/>
  <c r="D4682" i="8" s="1"/>
  <c r="B3776" i="8"/>
  <c r="C3776" i="8" s="1"/>
  <c r="D3776" i="8" s="1"/>
  <c r="B4602" i="8"/>
  <c r="C4602" i="8" s="1"/>
  <c r="D4602" i="8" s="1"/>
  <c r="B1606" i="8"/>
  <c r="C1606" i="8" s="1"/>
  <c r="D1606" i="8" s="1"/>
  <c r="B4424" i="8"/>
  <c r="C4424" i="8" s="1"/>
  <c r="D4424" i="8" s="1"/>
  <c r="B3935" i="8"/>
  <c r="C3935" i="8" s="1"/>
  <c r="D3935" i="8" s="1"/>
  <c r="B4121" i="8"/>
  <c r="C4121" i="8" s="1"/>
  <c r="D4121" i="8" s="1"/>
  <c r="B4754" i="8"/>
  <c r="C4754" i="8" s="1"/>
  <c r="D4754" i="8" s="1"/>
  <c r="B977" i="8"/>
  <c r="C977" i="8" s="1"/>
  <c r="D977" i="8" s="1"/>
  <c r="B662" i="8"/>
  <c r="C662" i="8" s="1"/>
  <c r="D662" i="8" s="1"/>
  <c r="B3024" i="8"/>
  <c r="C3024" i="8" s="1"/>
  <c r="D3024" i="8" s="1"/>
  <c r="B4207" i="8"/>
  <c r="C4207" i="8" s="1"/>
  <c r="D4207" i="8" s="1"/>
  <c r="B2071" i="8"/>
  <c r="C2071" i="8" s="1"/>
  <c r="D2071" i="8" s="1"/>
  <c r="B660" i="8"/>
  <c r="C660" i="8" s="1"/>
  <c r="D660" i="8" s="1"/>
  <c r="B344" i="8"/>
  <c r="C344" i="8" s="1"/>
  <c r="D344" i="8" s="1"/>
  <c r="B192" i="8"/>
  <c r="C192" i="8" s="1"/>
  <c r="D192" i="8" s="1"/>
  <c r="B697" i="8"/>
  <c r="C697" i="8" s="1"/>
  <c r="D697" i="8" s="1"/>
  <c r="B1776" i="8"/>
  <c r="C1776" i="8" s="1"/>
  <c r="D1776" i="8" s="1"/>
  <c r="B4852" i="8"/>
  <c r="C4852" i="8" s="1"/>
  <c r="D4852" i="8" s="1"/>
  <c r="B3594" i="8"/>
  <c r="C3594" i="8" s="1"/>
  <c r="D3594" i="8" s="1"/>
  <c r="B171" i="8"/>
  <c r="C171" i="8" s="1"/>
  <c r="D171" i="8" s="1"/>
  <c r="B1132" i="8"/>
  <c r="C1132" i="8" s="1"/>
  <c r="D1132" i="8" s="1"/>
  <c r="B2251" i="8"/>
  <c r="C2251" i="8" s="1"/>
  <c r="D2251" i="8" s="1"/>
  <c r="B1284" i="8"/>
  <c r="C1284" i="8" s="1"/>
  <c r="D1284" i="8" s="1"/>
  <c r="B4889" i="8"/>
  <c r="C4889" i="8" s="1"/>
  <c r="D4889" i="8" s="1"/>
  <c r="B1305" i="8"/>
  <c r="C1305" i="8" s="1"/>
  <c r="D1305" i="8" s="1"/>
  <c r="B3106" i="8"/>
  <c r="C3106" i="8" s="1"/>
  <c r="D3106" i="8" s="1"/>
  <c r="B1189" i="8"/>
  <c r="C1189" i="8" s="1"/>
  <c r="D1189" i="8" s="1"/>
  <c r="B4647" i="8"/>
  <c r="C4647" i="8" s="1"/>
  <c r="D4647" i="8" s="1"/>
  <c r="B3893" i="8"/>
  <c r="C3893" i="8" s="1"/>
  <c r="D3893" i="8" s="1"/>
  <c r="B2195" i="8"/>
  <c r="C2195" i="8" s="1"/>
  <c r="D2195" i="8" s="1"/>
  <c r="B2448" i="8"/>
  <c r="C2448" i="8" s="1"/>
  <c r="D2448" i="8" s="1"/>
  <c r="B2958" i="8"/>
  <c r="C2958" i="8" s="1"/>
  <c r="D2958" i="8" s="1"/>
  <c r="B499" i="8"/>
  <c r="C499" i="8" s="1"/>
  <c r="D499" i="8" s="1"/>
  <c r="B413" i="8"/>
  <c r="C413" i="8" s="1"/>
  <c r="D413" i="8" s="1"/>
  <c r="B2380" i="8"/>
  <c r="C2380" i="8" s="1"/>
  <c r="D2380" i="8" s="1"/>
  <c r="B4582" i="8"/>
  <c r="C4582" i="8" s="1"/>
  <c r="D4582" i="8" s="1"/>
  <c r="B3894" i="8"/>
  <c r="C3894" i="8" s="1"/>
  <c r="D3894" i="8" s="1"/>
  <c r="B2469" i="8"/>
  <c r="C2469" i="8" s="1"/>
  <c r="D2469" i="8" s="1"/>
  <c r="B2918" i="8"/>
  <c r="C2918" i="8" s="1"/>
  <c r="D2918" i="8" s="1"/>
  <c r="B1335" i="8"/>
  <c r="C1335" i="8" s="1"/>
  <c r="D1335" i="8" s="1"/>
  <c r="B1774" i="8"/>
  <c r="C1774" i="8" s="1"/>
  <c r="D1774" i="8" s="1"/>
  <c r="B4983" i="8"/>
  <c r="C4983" i="8" s="1"/>
  <c r="D4983" i="8" s="1"/>
  <c r="B1610" i="8"/>
  <c r="C1610" i="8" s="1"/>
  <c r="D1610" i="8" s="1"/>
  <c r="B314" i="8"/>
  <c r="C314" i="8" s="1"/>
  <c r="D314" i="8" s="1"/>
  <c r="B1530" i="8"/>
  <c r="C1530" i="8" s="1"/>
  <c r="D1530" i="8" s="1"/>
  <c r="B1991" i="8"/>
  <c r="C1991" i="8" s="1"/>
  <c r="D1991" i="8" s="1"/>
  <c r="B2872" i="8"/>
  <c r="C2872" i="8" s="1"/>
  <c r="D2872" i="8" s="1"/>
  <c r="B4456" i="8"/>
  <c r="C4456" i="8" s="1"/>
  <c r="D4456" i="8" s="1"/>
  <c r="B1379" i="8"/>
  <c r="C1379" i="8" s="1"/>
  <c r="D1379" i="8" s="1"/>
  <c r="B4611" i="8"/>
  <c r="C4611" i="8" s="1"/>
  <c r="D4611" i="8" s="1"/>
  <c r="B3732" i="8"/>
  <c r="C3732" i="8" s="1"/>
  <c r="D3732" i="8" s="1"/>
  <c r="B2368" i="8"/>
  <c r="C2368" i="8" s="1"/>
  <c r="D2368" i="8" s="1"/>
  <c r="B1476" i="8"/>
  <c r="C1476" i="8" s="1"/>
  <c r="D1476" i="8" s="1"/>
  <c r="B3084" i="8"/>
  <c r="C3084" i="8" s="1"/>
  <c r="D3084" i="8" s="1"/>
  <c r="B1380" i="8"/>
  <c r="C1380" i="8" s="1"/>
  <c r="D1380" i="8" s="1"/>
  <c r="B828" i="8"/>
  <c r="C828" i="8" s="1"/>
  <c r="D828" i="8" s="1"/>
  <c r="B4032" i="8"/>
  <c r="C4032" i="8" s="1"/>
  <c r="D4032" i="8" s="1"/>
  <c r="B3765" i="8"/>
  <c r="C3765" i="8" s="1"/>
  <c r="D3765" i="8" s="1"/>
  <c r="B3369" i="8"/>
  <c r="C3369" i="8" s="1"/>
  <c r="D3369" i="8" s="1"/>
  <c r="B3361" i="8"/>
  <c r="C3361" i="8" s="1"/>
  <c r="D3361" i="8" s="1"/>
  <c r="B2137" i="8"/>
  <c r="C2137" i="8" s="1"/>
  <c r="D2137" i="8" s="1"/>
  <c r="B1893" i="8"/>
  <c r="C1893" i="8" s="1"/>
  <c r="D1893" i="8" s="1"/>
  <c r="B798" i="8"/>
  <c r="C798" i="8" s="1"/>
  <c r="D798" i="8" s="1"/>
  <c r="B4960" i="8"/>
  <c r="C4960" i="8" s="1"/>
  <c r="D4960" i="8" s="1"/>
  <c r="B3140" i="8"/>
  <c r="C3140" i="8" s="1"/>
  <c r="D3140" i="8" s="1"/>
  <c r="B4417" i="8"/>
  <c r="C4417" i="8" s="1"/>
  <c r="D4417" i="8" s="1"/>
  <c r="B1946" i="8"/>
  <c r="C1946" i="8" s="1"/>
  <c r="D1946" i="8" s="1"/>
  <c r="B444" i="8"/>
  <c r="C444" i="8" s="1"/>
  <c r="D444" i="8" s="1"/>
  <c r="B2876" i="8"/>
  <c r="C2876" i="8" s="1"/>
  <c r="D2876" i="8" s="1"/>
  <c r="B1362" i="8"/>
  <c r="C1362" i="8" s="1"/>
  <c r="D1362" i="8" s="1"/>
  <c r="B3537" i="8"/>
  <c r="C3537" i="8" s="1"/>
  <c r="D3537" i="8" s="1"/>
  <c r="B4651" i="8"/>
  <c r="C4651" i="8" s="1"/>
  <c r="D4651" i="8" s="1"/>
  <c r="B3670" i="8"/>
  <c r="C3670" i="8" s="1"/>
  <c r="D3670" i="8" s="1"/>
  <c r="B4463" i="8"/>
  <c r="C4463" i="8" s="1"/>
  <c r="D4463" i="8" s="1"/>
  <c r="B1239" i="8"/>
  <c r="C1239" i="8" s="1"/>
  <c r="D1239" i="8" s="1"/>
  <c r="B990" i="8"/>
  <c r="C990" i="8" s="1"/>
  <c r="D990" i="8" s="1"/>
  <c r="B356" i="8"/>
  <c r="C356" i="8" s="1"/>
  <c r="D356" i="8" s="1"/>
  <c r="B3983" i="8"/>
  <c r="C3983" i="8" s="1"/>
  <c r="D3983" i="8" s="1"/>
  <c r="B2587" i="8"/>
  <c r="C2587" i="8" s="1"/>
  <c r="D2587" i="8" s="1"/>
  <c r="B1041" i="8"/>
  <c r="C1041" i="8" s="1"/>
  <c r="D1041" i="8" s="1"/>
  <c r="B2329" i="8"/>
  <c r="C2329" i="8" s="1"/>
  <c r="D2329" i="8" s="1"/>
  <c r="B4871" i="8"/>
  <c r="C4871" i="8" s="1"/>
  <c r="D4871" i="8" s="1"/>
  <c r="B2094" i="8"/>
  <c r="C2094" i="8" s="1"/>
  <c r="D2094" i="8" s="1"/>
  <c r="B1409" i="8"/>
  <c r="C1409" i="8" s="1"/>
  <c r="D1409" i="8" s="1"/>
  <c r="B2207" i="8"/>
  <c r="C2207" i="8" s="1"/>
  <c r="D2207" i="8" s="1"/>
  <c r="B3518" i="8"/>
  <c r="C3518" i="8" s="1"/>
  <c r="D3518" i="8" s="1"/>
  <c r="B1159" i="8"/>
  <c r="C1159" i="8" s="1"/>
  <c r="D1159" i="8" s="1"/>
  <c r="B4662" i="8"/>
  <c r="C4662" i="8" s="1"/>
  <c r="D4662" i="8" s="1"/>
  <c r="B4824" i="8"/>
  <c r="C4824" i="8" s="1"/>
  <c r="D4824" i="8" s="1"/>
  <c r="B868" i="8"/>
  <c r="C868" i="8" s="1"/>
  <c r="D868" i="8" s="1"/>
  <c r="B3900" i="8"/>
  <c r="C3900" i="8" s="1"/>
  <c r="D3900" i="8" s="1"/>
  <c r="B2995" i="8"/>
  <c r="C2995" i="8" s="1"/>
  <c r="D2995" i="8" s="1"/>
  <c r="B2081" i="8"/>
  <c r="C2081" i="8" s="1"/>
  <c r="D2081" i="8" s="1"/>
  <c r="B4382" i="8"/>
  <c r="C4382" i="8" s="1"/>
  <c r="D4382" i="8" s="1"/>
  <c r="B3985" i="8"/>
  <c r="C3985" i="8" s="1"/>
  <c r="D3985" i="8" s="1"/>
  <c r="B4300" i="8"/>
  <c r="C4300" i="8" s="1"/>
  <c r="D4300" i="8" s="1"/>
  <c r="B3915" i="8"/>
  <c r="C3915" i="8" s="1"/>
  <c r="D3915" i="8" s="1"/>
  <c r="B766" i="8"/>
  <c r="C766" i="8" s="1"/>
  <c r="D766" i="8" s="1"/>
  <c r="B4897" i="8"/>
  <c r="C4897" i="8" s="1"/>
  <c r="D4897" i="8" s="1"/>
  <c r="B3784" i="8"/>
  <c r="C3784" i="8" s="1"/>
  <c r="D3784" i="8" s="1"/>
  <c r="B3756" i="8"/>
  <c r="C3756" i="8" s="1"/>
  <c r="D3756" i="8" s="1"/>
  <c r="B4952" i="8"/>
  <c r="C4952" i="8" s="1"/>
  <c r="D4952" i="8" s="1"/>
  <c r="B2732" i="8"/>
  <c r="C2732" i="8" s="1"/>
  <c r="D2732" i="8" s="1"/>
  <c r="B638" i="8"/>
  <c r="C638" i="8" s="1"/>
  <c r="D638" i="8" s="1"/>
  <c r="B5000" i="8"/>
  <c r="C5000" i="8" s="1"/>
  <c r="B825" i="8"/>
  <c r="C825" i="8" s="1"/>
  <c r="D825" i="8" s="1"/>
  <c r="B719" i="8"/>
  <c r="C719" i="8" s="1"/>
  <c r="D719" i="8" s="1"/>
  <c r="B3582" i="8"/>
  <c r="C3582" i="8" s="1"/>
  <c r="D3582" i="8" s="1"/>
  <c r="B4356" i="8"/>
  <c r="C4356" i="8" s="1"/>
  <c r="D4356" i="8" s="1"/>
  <c r="B3608" i="8"/>
  <c r="C3608" i="8" s="1"/>
  <c r="D3608" i="8" s="1"/>
  <c r="B2307" i="8"/>
  <c r="C2307" i="8" s="1"/>
  <c r="D2307" i="8" s="1"/>
  <c r="B1115" i="8"/>
  <c r="C1115" i="8" s="1"/>
  <c r="D1115" i="8" s="1"/>
  <c r="B4775" i="8"/>
  <c r="C4775" i="8" s="1"/>
  <c r="D4775" i="8" s="1"/>
  <c r="B1542" i="8"/>
  <c r="C1542" i="8" s="1"/>
  <c r="D1542" i="8" s="1"/>
  <c r="B3127" i="8"/>
  <c r="C3127" i="8" s="1"/>
  <c r="D3127" i="8" s="1"/>
  <c r="B2604" i="8"/>
  <c r="C2604" i="8" s="1"/>
  <c r="D2604" i="8" s="1"/>
  <c r="B2543" i="8"/>
  <c r="C2543" i="8" s="1"/>
  <c r="D2543" i="8" s="1"/>
  <c r="B4421" i="8"/>
  <c r="C4421" i="8" s="1"/>
  <c r="D4421" i="8" s="1"/>
  <c r="B4033" i="8"/>
  <c r="C4033" i="8" s="1"/>
  <c r="D4033" i="8" s="1"/>
  <c r="B3235" i="8"/>
  <c r="C3235" i="8" s="1"/>
  <c r="D3235" i="8" s="1"/>
  <c r="B3030" i="8"/>
  <c r="C3030" i="8" s="1"/>
  <c r="D3030" i="8" s="1"/>
  <c r="B2065" i="8"/>
  <c r="C2065" i="8" s="1"/>
  <c r="D2065" i="8" s="1"/>
  <c r="B2982" i="8"/>
  <c r="C2982" i="8" s="1"/>
  <c r="D2982" i="8" s="1"/>
  <c r="B700" i="8"/>
  <c r="C700" i="8" s="1"/>
  <c r="D700" i="8" s="1"/>
  <c r="B1531" i="8"/>
  <c r="C1531" i="8" s="1"/>
  <c r="D1531" i="8" s="1"/>
  <c r="B575" i="8"/>
  <c r="C575" i="8" s="1"/>
  <c r="D575" i="8" s="1"/>
  <c r="B997" i="8"/>
  <c r="C997" i="8" s="1"/>
  <c r="D997" i="8" s="1"/>
  <c r="B1152" i="8"/>
  <c r="C1152" i="8" s="1"/>
  <c r="D1152" i="8" s="1"/>
  <c r="B2890" i="8"/>
  <c r="C2890" i="8" s="1"/>
  <c r="D2890" i="8" s="1"/>
  <c r="B4808" i="8"/>
  <c r="C4808" i="8" s="1"/>
  <c r="D4808" i="8" s="1"/>
  <c r="B4453" i="8"/>
  <c r="C4453" i="8" s="1"/>
  <c r="D4453" i="8" s="1"/>
  <c r="B1257" i="8"/>
  <c r="C1257" i="8" s="1"/>
  <c r="D1257" i="8" s="1"/>
  <c r="B2911" i="8"/>
  <c r="C2911" i="8" s="1"/>
  <c r="D2911" i="8" s="1"/>
  <c r="B3553" i="8"/>
  <c r="C3553" i="8" s="1"/>
  <c r="D3553" i="8" s="1"/>
  <c r="B1197" i="8"/>
  <c r="C1197" i="8" s="1"/>
  <c r="D1197" i="8" s="1"/>
  <c r="B3819" i="8"/>
  <c r="C3819" i="8" s="1"/>
  <c r="D3819" i="8" s="1"/>
  <c r="B4932" i="8"/>
  <c r="C4932" i="8" s="1"/>
  <c r="D4932" i="8" s="1"/>
  <c r="B1288" i="8"/>
  <c r="C1288" i="8" s="1"/>
  <c r="D1288" i="8" s="1"/>
  <c r="B3702" i="8"/>
  <c r="C3702" i="8" s="1"/>
  <c r="D3702" i="8" s="1"/>
  <c r="B2622" i="8"/>
  <c r="C2622" i="8" s="1"/>
  <c r="D2622" i="8" s="1"/>
  <c r="B4120" i="8"/>
  <c r="C4120" i="8" s="1"/>
  <c r="D4120" i="8" s="1"/>
  <c r="B2462" i="8"/>
  <c r="C2462" i="8" s="1"/>
  <c r="D2462" i="8" s="1"/>
  <c r="B2892" i="8"/>
  <c r="C2892" i="8" s="1"/>
  <c r="D2892" i="8" s="1"/>
  <c r="B4860" i="8"/>
  <c r="C4860" i="8" s="1"/>
  <c r="D4860" i="8" s="1"/>
  <c r="B4151" i="8"/>
  <c r="C4151" i="8" s="1"/>
  <c r="D4151" i="8" s="1"/>
  <c r="B1280" i="8"/>
  <c r="C1280" i="8" s="1"/>
  <c r="D1280" i="8" s="1"/>
  <c r="B393" i="8"/>
  <c r="C393" i="8" s="1"/>
  <c r="D393" i="8" s="1"/>
  <c r="B1964" i="8"/>
  <c r="C1964" i="8" s="1"/>
  <c r="D1964" i="8" s="1"/>
  <c r="B2392" i="8"/>
  <c r="C2392" i="8" s="1"/>
  <c r="D2392" i="8" s="1"/>
  <c r="B3699" i="8"/>
  <c r="C3699" i="8" s="1"/>
  <c r="D3699" i="8" s="1"/>
  <c r="B1149" i="8"/>
  <c r="C1149" i="8" s="1"/>
  <c r="D1149" i="8" s="1"/>
  <c r="B429" i="8"/>
  <c r="C429" i="8" s="1"/>
  <c r="D429" i="8" s="1"/>
  <c r="B1878" i="8"/>
  <c r="C1878" i="8" s="1"/>
  <c r="D1878" i="8" s="1"/>
  <c r="B4232" i="8"/>
  <c r="C4232" i="8" s="1"/>
  <c r="D4232" i="8" s="1"/>
  <c r="B3564" i="8"/>
  <c r="C3564" i="8" s="1"/>
  <c r="D3564" i="8" s="1"/>
  <c r="B2059" i="8"/>
  <c r="C2059" i="8" s="1"/>
  <c r="D2059" i="8" s="1"/>
  <c r="B3001" i="8"/>
  <c r="C3001" i="8" s="1"/>
  <c r="D3001" i="8" s="1"/>
  <c r="B3148" i="8"/>
  <c r="C3148" i="8" s="1"/>
  <c r="D3148" i="8" s="1"/>
  <c r="B4994" i="8"/>
  <c r="C4994" i="8" s="1"/>
  <c r="D4994" i="8" s="1"/>
  <c r="B3050" i="8"/>
  <c r="C3050" i="8" s="1"/>
  <c r="D3050" i="8" s="1"/>
  <c r="B3975" i="8"/>
  <c r="C3975" i="8" s="1"/>
  <c r="D3975" i="8" s="1"/>
  <c r="B4813" i="8"/>
  <c r="C4813" i="8" s="1"/>
  <c r="D4813" i="8" s="1"/>
  <c r="B2436" i="8"/>
  <c r="C2436" i="8" s="1"/>
  <c r="D2436" i="8" s="1"/>
  <c r="B224" i="8"/>
  <c r="C224" i="8" s="1"/>
  <c r="D224" i="8" s="1"/>
  <c r="B2326" i="8"/>
  <c r="C2326" i="8" s="1"/>
  <c r="D2326" i="8" s="1"/>
  <c r="B729" i="8"/>
  <c r="C729" i="8" s="1"/>
  <c r="D729" i="8" s="1"/>
  <c r="B4588" i="8"/>
  <c r="C4588" i="8" s="1"/>
  <c r="D4588" i="8" s="1"/>
  <c r="B2502" i="8"/>
  <c r="C2502" i="8" s="1"/>
  <c r="D2502" i="8" s="1"/>
  <c r="B1876" i="8"/>
  <c r="C1876" i="8" s="1"/>
  <c r="D1876" i="8" s="1"/>
  <c r="B1270" i="8"/>
  <c r="C1270" i="8" s="1"/>
  <c r="D1270" i="8" s="1"/>
  <c r="B2949" i="8"/>
  <c r="C2949" i="8" s="1"/>
  <c r="D2949" i="8" s="1"/>
  <c r="B3501" i="8"/>
  <c r="C3501" i="8" s="1"/>
  <c r="D3501" i="8" s="1"/>
  <c r="B1210" i="8"/>
  <c r="C1210" i="8" s="1"/>
  <c r="D1210" i="8" s="1"/>
  <c r="B137" i="8"/>
  <c r="C137" i="8" s="1"/>
  <c r="D137" i="8" s="1"/>
  <c r="B933" i="8"/>
  <c r="C933" i="8" s="1"/>
  <c r="D933" i="8" s="1"/>
  <c r="B2442" i="8"/>
  <c r="C2442" i="8" s="1"/>
  <c r="D2442" i="8" s="1"/>
  <c r="B114" i="8"/>
  <c r="C114" i="8" s="1"/>
  <c r="D114" i="8" s="1"/>
  <c r="B466" i="8"/>
  <c r="C466" i="8" s="1"/>
  <c r="D466" i="8" s="1"/>
  <c r="B1181" i="8"/>
  <c r="C1181" i="8" s="1"/>
  <c r="D1181" i="8" s="1"/>
  <c r="B1928" i="8"/>
  <c r="C1928" i="8" s="1"/>
  <c r="D1928" i="8" s="1"/>
  <c r="B3080" i="8"/>
  <c r="C3080" i="8" s="1"/>
  <c r="D3080" i="8" s="1"/>
  <c r="B2101" i="8"/>
  <c r="C2101" i="8" s="1"/>
  <c r="D2101" i="8" s="1"/>
  <c r="B3589" i="8"/>
  <c r="C3589" i="8" s="1"/>
  <c r="D3589" i="8" s="1"/>
  <c r="B289" i="8"/>
  <c r="C289" i="8" s="1"/>
  <c r="D289" i="8" s="1"/>
  <c r="B3480" i="8"/>
  <c r="C3480" i="8" s="1"/>
  <c r="D3480" i="8" s="1"/>
  <c r="B2695" i="8"/>
  <c r="C2695" i="8" s="1"/>
  <c r="D2695" i="8" s="1"/>
  <c r="B3443" i="8"/>
  <c r="C3443" i="8" s="1"/>
  <c r="D3443" i="8" s="1"/>
  <c r="B324" i="8"/>
  <c r="C324" i="8" s="1"/>
  <c r="D324" i="8" s="1"/>
  <c r="B193" i="8"/>
  <c r="C193" i="8" s="1"/>
  <c r="D193" i="8" s="1"/>
  <c r="B1922" i="8"/>
  <c r="C1922" i="8" s="1"/>
  <c r="D1922" i="8" s="1"/>
  <c r="B456" i="8"/>
  <c r="C456" i="8" s="1"/>
  <c r="D456" i="8" s="1"/>
  <c r="B2989" i="8"/>
  <c r="C2989" i="8" s="1"/>
  <c r="D2989" i="8" s="1"/>
  <c r="B845" i="8"/>
  <c r="C845" i="8" s="1"/>
  <c r="D845" i="8" s="1"/>
  <c r="B636" i="8"/>
  <c r="C636" i="8" s="1"/>
  <c r="D636" i="8" s="1"/>
  <c r="B212" i="8"/>
  <c r="C212" i="8" s="1"/>
  <c r="D212" i="8" s="1"/>
  <c r="B4179" i="8"/>
  <c r="C4179" i="8" s="1"/>
  <c r="D4179" i="8" s="1"/>
  <c r="B3324" i="8"/>
  <c r="C3324" i="8" s="1"/>
  <c r="D3324" i="8" s="1"/>
  <c r="B3027" i="8"/>
  <c r="C3027" i="8" s="1"/>
  <c r="D3027" i="8" s="1"/>
  <c r="B1484" i="8"/>
  <c r="C1484" i="8" s="1"/>
  <c r="D1484" i="8" s="1"/>
  <c r="B1182" i="8"/>
  <c r="C1182" i="8" s="1"/>
  <c r="D1182" i="8" s="1"/>
  <c r="B3562" i="8"/>
  <c r="C3562" i="8" s="1"/>
  <c r="D3562" i="8" s="1"/>
  <c r="B1062" i="8"/>
  <c r="C1062" i="8" s="1"/>
  <c r="D1062" i="8" s="1"/>
  <c r="B685" i="8"/>
  <c r="C685" i="8" s="1"/>
  <c r="D685" i="8" s="1"/>
  <c r="B2113" i="8"/>
  <c r="C2113" i="8" s="1"/>
  <c r="D2113" i="8" s="1"/>
  <c r="B4703" i="8"/>
  <c r="C4703" i="8" s="1"/>
  <c r="D4703" i="8" s="1"/>
  <c r="B410" i="8"/>
  <c r="C410" i="8" s="1"/>
  <c r="D410" i="8" s="1"/>
  <c r="B864" i="8"/>
  <c r="C864" i="8" s="1"/>
  <c r="D864" i="8" s="1"/>
  <c r="B523" i="8"/>
  <c r="C523" i="8" s="1"/>
  <c r="D523" i="8" s="1"/>
  <c r="B216" i="8"/>
  <c r="C216" i="8" s="1"/>
  <c r="D216" i="8" s="1"/>
  <c r="B1304" i="8"/>
  <c r="C1304" i="8" s="1"/>
  <c r="D1304" i="8" s="1"/>
  <c r="B1289" i="8"/>
  <c r="C1289" i="8" s="1"/>
  <c r="D1289" i="8" s="1"/>
  <c r="B2580" i="8"/>
  <c r="C2580" i="8" s="1"/>
  <c r="D2580" i="8" s="1"/>
  <c r="B4022" i="8"/>
  <c r="C4022" i="8" s="1"/>
  <c r="D4022" i="8" s="1"/>
  <c r="B4005" i="8"/>
  <c r="C4005" i="8" s="1"/>
  <c r="D4005" i="8" s="1"/>
  <c r="B2704" i="8"/>
  <c r="C2704" i="8" s="1"/>
  <c r="D2704" i="8" s="1"/>
  <c r="B1715" i="8"/>
  <c r="C1715" i="8" s="1"/>
  <c r="D1715" i="8" s="1"/>
  <c r="B3693" i="8"/>
  <c r="C3693" i="8" s="1"/>
  <c r="D3693" i="8" s="1"/>
  <c r="B1733" i="8"/>
  <c r="C1733" i="8" s="1"/>
  <c r="D1733" i="8" s="1"/>
  <c r="B3548" i="8"/>
  <c r="C3548" i="8" s="1"/>
  <c r="D3548" i="8" s="1"/>
  <c r="B2102" i="8"/>
  <c r="C2102" i="8" s="1"/>
  <c r="D2102" i="8" s="1"/>
  <c r="B2135" i="8"/>
  <c r="C2135" i="8" s="1"/>
  <c r="D2135" i="8" s="1"/>
  <c r="B2805" i="8"/>
  <c r="C2805" i="8" s="1"/>
  <c r="D2805" i="8" s="1"/>
  <c r="B1434" i="8"/>
  <c r="C1434" i="8" s="1"/>
  <c r="D1434" i="8" s="1"/>
  <c r="B3771" i="8"/>
  <c r="C3771" i="8" s="1"/>
  <c r="D3771" i="8" s="1"/>
  <c r="B2709" i="8"/>
  <c r="C2709" i="8" s="1"/>
  <c r="D2709" i="8" s="1"/>
  <c r="B3679" i="8"/>
  <c r="C3679" i="8" s="1"/>
  <c r="D3679" i="8" s="1"/>
  <c r="B1716" i="8"/>
  <c r="C1716" i="8" s="1"/>
  <c r="D1716" i="8" s="1"/>
  <c r="B3117" i="8"/>
  <c r="C3117" i="8" s="1"/>
  <c r="D3117" i="8" s="1"/>
  <c r="B3802" i="8"/>
  <c r="C3802" i="8" s="1"/>
  <c r="D3802" i="8" s="1"/>
  <c r="B2348" i="8"/>
  <c r="C2348" i="8" s="1"/>
  <c r="D2348" i="8" s="1"/>
  <c r="B2199" i="8"/>
  <c r="C2199" i="8" s="1"/>
  <c r="D2199" i="8" s="1"/>
  <c r="B562" i="8"/>
  <c r="C562" i="8" s="1"/>
  <c r="D562" i="8" s="1"/>
  <c r="B3368" i="8"/>
  <c r="C3368" i="8" s="1"/>
  <c r="D3368" i="8" s="1"/>
  <c r="B3184" i="8"/>
  <c r="C3184" i="8" s="1"/>
  <c r="D3184" i="8" s="1"/>
  <c r="B4279" i="8"/>
  <c r="C4279" i="8" s="1"/>
  <c r="D4279" i="8" s="1"/>
  <c r="B2548" i="8"/>
  <c r="C2548" i="8" s="1"/>
  <c r="D2548" i="8" s="1"/>
  <c r="B4753" i="8"/>
  <c r="C4753" i="8" s="1"/>
  <c r="D4753" i="8" s="1"/>
  <c r="B3327" i="8"/>
  <c r="C3327" i="8" s="1"/>
  <c r="D3327" i="8" s="1"/>
  <c r="B4645" i="8"/>
  <c r="C4645" i="8" s="1"/>
  <c r="D4645" i="8" s="1"/>
  <c r="B4836" i="8"/>
  <c r="C4836" i="8" s="1"/>
  <c r="D4836" i="8" s="1"/>
  <c r="B792" i="8"/>
  <c r="C792" i="8" s="1"/>
  <c r="D792" i="8" s="1"/>
  <c r="B3684" i="8"/>
  <c r="C3684" i="8" s="1"/>
  <c r="D3684" i="8" s="1"/>
  <c r="B4169" i="8"/>
  <c r="C4169" i="8" s="1"/>
  <c r="D4169" i="8" s="1"/>
  <c r="B2254" i="8"/>
  <c r="C2254" i="8" s="1"/>
  <c r="D2254" i="8" s="1"/>
  <c r="B3936" i="8"/>
  <c r="C3936" i="8" s="1"/>
  <c r="D3936" i="8" s="1"/>
  <c r="B323" i="8"/>
  <c r="C323" i="8" s="1"/>
  <c r="D323" i="8" s="1"/>
  <c r="B3877" i="8"/>
  <c r="C3877" i="8" s="1"/>
  <c r="D3877" i="8" s="1"/>
  <c r="B542" i="8"/>
  <c r="C542" i="8" s="1"/>
  <c r="D542" i="8" s="1"/>
  <c r="B2733" i="8"/>
  <c r="C2733" i="8" s="1"/>
  <c r="D2733" i="8" s="1"/>
  <c r="B264" i="8"/>
  <c r="C264" i="8" s="1"/>
  <c r="D264" i="8" s="1"/>
  <c r="B4543" i="8"/>
  <c r="C4543" i="8" s="1"/>
  <c r="D4543" i="8" s="1"/>
  <c r="B2279" i="8"/>
  <c r="C2279" i="8" s="1"/>
  <c r="D2279" i="8" s="1"/>
  <c r="B652" i="8"/>
  <c r="C652" i="8" s="1"/>
  <c r="D652" i="8" s="1"/>
  <c r="B2215" i="8"/>
  <c r="C2215" i="8" s="1"/>
  <c r="D2215" i="8" s="1"/>
  <c r="B4838" i="8"/>
  <c r="C4838" i="8" s="1"/>
  <c r="D4838" i="8" s="1"/>
  <c r="B1191" i="8"/>
  <c r="C1191" i="8" s="1"/>
  <c r="D1191" i="8" s="1"/>
  <c r="B3053" i="8"/>
  <c r="C3053" i="8" s="1"/>
  <c r="D3053" i="8" s="1"/>
  <c r="B1139" i="8"/>
  <c r="C1139" i="8" s="1"/>
  <c r="D1139" i="8" s="1"/>
  <c r="B4434" i="8"/>
  <c r="C4434" i="8" s="1"/>
  <c r="D4434" i="8" s="1"/>
  <c r="B3422" i="8"/>
  <c r="C3422" i="8" s="1"/>
  <c r="D3422" i="8" s="1"/>
  <c r="B3371" i="8"/>
  <c r="C3371" i="8" s="1"/>
  <c r="D3371" i="8" s="1"/>
  <c r="B2376" i="8"/>
  <c r="C2376" i="8" s="1"/>
  <c r="D2376" i="8" s="1"/>
  <c r="B2212" i="8"/>
  <c r="C2212" i="8" s="1"/>
  <c r="D2212" i="8" s="1"/>
  <c r="B1921" i="8"/>
  <c r="C1921" i="8" s="1"/>
  <c r="D1921" i="8" s="1"/>
  <c r="B596" i="8"/>
  <c r="C596" i="8" s="1"/>
  <c r="D596" i="8" s="1"/>
  <c r="B2245" i="8"/>
  <c r="C2245" i="8" s="1"/>
  <c r="D2245" i="8" s="1"/>
  <c r="B4803" i="8"/>
  <c r="C4803" i="8" s="1"/>
  <c r="D4803" i="8" s="1"/>
  <c r="B1882" i="8"/>
  <c r="C1882" i="8" s="1"/>
  <c r="D1882" i="8" s="1"/>
  <c r="B1895" i="8"/>
  <c r="C1895" i="8" s="1"/>
  <c r="D1895" i="8" s="1"/>
  <c r="B2432" i="8"/>
  <c r="C2432" i="8" s="1"/>
  <c r="D2432" i="8" s="1"/>
  <c r="B4840" i="8"/>
  <c r="C4840" i="8" s="1"/>
  <c r="D4840" i="8" s="1"/>
  <c r="B913" i="8"/>
  <c r="C913" i="8" s="1"/>
  <c r="D913" i="8" s="1"/>
  <c r="B4317" i="8"/>
  <c r="C4317" i="8" s="1"/>
  <c r="D4317" i="8" s="1"/>
  <c r="B3223" i="8"/>
  <c r="C3223" i="8" s="1"/>
  <c r="D3223" i="8" s="1"/>
  <c r="B500" i="8"/>
  <c r="C500" i="8" s="1"/>
  <c r="D500" i="8" s="1"/>
  <c r="B4241" i="8"/>
  <c r="C4241" i="8" s="1"/>
  <c r="D4241" i="8" s="1"/>
  <c r="B3762" i="8"/>
  <c r="C3762" i="8" s="1"/>
  <c r="D3762" i="8" s="1"/>
  <c r="B1947" i="8"/>
  <c r="C1947" i="8" s="1"/>
  <c r="D1947" i="8" s="1"/>
  <c r="B4164" i="8"/>
  <c r="C4164" i="8" s="1"/>
  <c r="D4164" i="8" s="1"/>
  <c r="B884" i="8"/>
  <c r="C884" i="8" s="1"/>
  <c r="D884" i="8" s="1"/>
  <c r="B4158" i="8"/>
  <c r="C4158" i="8" s="1"/>
  <c r="D4158" i="8" s="1"/>
  <c r="B4624" i="8"/>
  <c r="C4624" i="8" s="1"/>
  <c r="D4624" i="8" s="1"/>
  <c r="B295" i="8"/>
  <c r="C295" i="8" s="1"/>
  <c r="D295" i="8" s="1"/>
  <c r="B3484" i="8"/>
  <c r="C3484" i="8" s="1"/>
  <c r="D3484" i="8" s="1"/>
  <c r="B1246" i="8"/>
  <c r="C1246" i="8" s="1"/>
  <c r="D1246" i="8" s="1"/>
  <c r="B992" i="8"/>
  <c r="C992" i="8" s="1"/>
  <c r="D992" i="8" s="1"/>
  <c r="B4768" i="8"/>
  <c r="C4768" i="8" s="1"/>
  <c r="D4768" i="8" s="1"/>
  <c r="B424" i="8"/>
  <c r="C424" i="8" s="1"/>
  <c r="D424" i="8" s="1"/>
  <c r="B4042" i="8"/>
  <c r="C4042" i="8" s="1"/>
  <c r="D4042" i="8" s="1"/>
  <c r="B3025" i="8"/>
  <c r="C3025" i="8" s="1"/>
  <c r="D3025" i="8" s="1"/>
  <c r="B3827" i="8"/>
  <c r="C3827" i="8" s="1"/>
  <c r="D3827" i="8" s="1"/>
  <c r="B2132" i="8"/>
  <c r="C2132" i="8" s="1"/>
  <c r="D2132" i="8" s="1"/>
  <c r="B3272" i="8"/>
  <c r="C3272" i="8" s="1"/>
  <c r="D3272" i="8" s="1"/>
  <c r="B4190" i="8"/>
  <c r="C4190" i="8" s="1"/>
  <c r="D4190" i="8" s="1"/>
  <c r="B2956" i="8"/>
  <c r="C2956" i="8" s="1"/>
  <c r="D2956" i="8" s="1"/>
  <c r="B177" i="8"/>
  <c r="C177" i="8" s="1"/>
  <c r="D177" i="8" s="1"/>
  <c r="B4178" i="8"/>
  <c r="C4178" i="8" s="1"/>
  <c r="D4178" i="8" s="1"/>
  <c r="B2771" i="8"/>
  <c r="C2771" i="8" s="1"/>
  <c r="D2771" i="8" s="1"/>
  <c r="B473" i="8"/>
  <c r="C473" i="8" s="1"/>
  <c r="D473" i="8" s="1"/>
  <c r="B1779" i="8"/>
  <c r="C1779" i="8" s="1"/>
  <c r="D1779" i="8" s="1"/>
  <c r="B4653" i="8"/>
  <c r="C4653" i="8" s="1"/>
  <c r="D4653" i="8" s="1"/>
  <c r="B204" i="8"/>
  <c r="C204" i="8" s="1"/>
  <c r="D204" i="8" s="1"/>
  <c r="B1968" i="8"/>
  <c r="C1968" i="8" s="1"/>
  <c r="D1968" i="8" s="1"/>
  <c r="B4223" i="8"/>
  <c r="C4223" i="8" s="1"/>
  <c r="D4223" i="8" s="1"/>
  <c r="B2371" i="8"/>
  <c r="C2371" i="8" s="1"/>
  <c r="D2371" i="8" s="1"/>
  <c r="B2370" i="8"/>
  <c r="C2370" i="8" s="1"/>
  <c r="D2370" i="8" s="1"/>
  <c r="B4573" i="8"/>
  <c r="C4573" i="8" s="1"/>
  <c r="D4573" i="8" s="1"/>
  <c r="B2737" i="8"/>
  <c r="C2737" i="8" s="1"/>
  <c r="D2737" i="8" s="1"/>
  <c r="B2575" i="8"/>
  <c r="C2575" i="8" s="1"/>
  <c r="D2575" i="8" s="1"/>
  <c r="B1681" i="8"/>
  <c r="C1681" i="8" s="1"/>
  <c r="D1681" i="8" s="1"/>
  <c r="B600" i="8"/>
  <c r="C600" i="8" s="1"/>
  <c r="D600" i="8" s="1"/>
  <c r="B4024" i="8"/>
  <c r="C4024" i="8" s="1"/>
  <c r="D4024" i="8" s="1"/>
  <c r="B1213" i="8"/>
  <c r="C1213" i="8" s="1"/>
  <c r="D1213" i="8" s="1"/>
  <c r="B1615" i="8"/>
  <c r="C1615" i="8" s="1"/>
  <c r="D1615" i="8" s="1"/>
  <c r="B338" i="8"/>
  <c r="C338" i="8" s="1"/>
  <c r="D338" i="8" s="1"/>
  <c r="B3340" i="8"/>
  <c r="C3340" i="8" s="1"/>
  <c r="D3340" i="8" s="1"/>
  <c r="B4625" i="8"/>
  <c r="C4625" i="8" s="1"/>
  <c r="D4625" i="8" s="1"/>
  <c r="B1939" i="8"/>
  <c r="C1939" i="8" s="1"/>
  <c r="D1939" i="8" s="1"/>
  <c r="B3471" i="8"/>
  <c r="C3471" i="8" s="1"/>
  <c r="D3471" i="8" s="1"/>
  <c r="B3695" i="8"/>
  <c r="C3695" i="8" s="1"/>
  <c r="D3695" i="8" s="1"/>
  <c r="B1061" i="8"/>
  <c r="C1061" i="8" s="1"/>
  <c r="D1061" i="8" s="1"/>
  <c r="B4771" i="8"/>
  <c r="C4771" i="8" s="1"/>
  <c r="D4771" i="8" s="1"/>
  <c r="B2282" i="8"/>
  <c r="C2282" i="8" s="1"/>
  <c r="D2282" i="8" s="1"/>
  <c r="B4967" i="8"/>
  <c r="C4967" i="8" s="1"/>
  <c r="D4967" i="8" s="1"/>
  <c r="B2452" i="8"/>
  <c r="C2452" i="8" s="1"/>
  <c r="D2452" i="8" s="1"/>
  <c r="B2333" i="8"/>
  <c r="C2333" i="8" s="1"/>
  <c r="D2333" i="8" s="1"/>
  <c r="B2762" i="8"/>
  <c r="C2762" i="8" s="1"/>
  <c r="D2762" i="8" s="1"/>
  <c r="B3845" i="8"/>
  <c r="C3845" i="8" s="1"/>
  <c r="D3845" i="8" s="1"/>
  <c r="B3908" i="8"/>
  <c r="C3908" i="8" s="1"/>
  <c r="D3908" i="8" s="1"/>
  <c r="B2242" i="8"/>
  <c r="C2242" i="8" s="1"/>
  <c r="D2242" i="8" s="1"/>
  <c r="B1148" i="8"/>
  <c r="C1148" i="8" s="1"/>
  <c r="D1148" i="8" s="1"/>
  <c r="B3446" i="8"/>
  <c r="C3446" i="8" s="1"/>
  <c r="D3446" i="8" s="1"/>
  <c r="B922" i="8"/>
  <c r="C922" i="8" s="1"/>
  <c r="D922" i="8" s="1"/>
  <c r="B2852" i="8"/>
  <c r="C2852" i="8" s="1"/>
  <c r="D2852" i="8" s="1"/>
  <c r="B4400" i="8"/>
  <c r="C4400" i="8" s="1"/>
  <c r="D4400" i="8" s="1"/>
  <c r="B123" i="8"/>
  <c r="C123" i="8" s="1"/>
  <c r="D123" i="8" s="1"/>
  <c r="B1325" i="8"/>
  <c r="C1325" i="8" s="1"/>
  <c r="D1325" i="8" s="1"/>
  <c r="B1204" i="8"/>
  <c r="C1204" i="8" s="1"/>
  <c r="D1204" i="8" s="1"/>
  <c r="B1133" i="8"/>
  <c r="C1133" i="8" s="1"/>
  <c r="D1133" i="8" s="1"/>
  <c r="B2586" i="8"/>
  <c r="C2586" i="8" s="1"/>
  <c r="D2586" i="8" s="1"/>
  <c r="B4195" i="8"/>
  <c r="C4195" i="8" s="1"/>
  <c r="D4195" i="8" s="1"/>
  <c r="B174" i="8"/>
  <c r="C174" i="8" s="1"/>
  <c r="D174" i="8" s="1"/>
  <c r="B1258" i="8"/>
  <c r="C1258" i="8" s="1"/>
  <c r="D1258" i="8" s="1"/>
  <c r="B255" i="8"/>
  <c r="C255" i="8" s="1"/>
  <c r="D255" i="8" s="1"/>
  <c r="B4140" i="8"/>
  <c r="C4140" i="8" s="1"/>
  <c r="D4140" i="8" s="1"/>
  <c r="B1024" i="8"/>
  <c r="C1024" i="8" s="1"/>
  <c r="D1024" i="8" s="1"/>
  <c r="B1350" i="8"/>
  <c r="C1350" i="8" s="1"/>
  <c r="D1350" i="8" s="1"/>
  <c r="B2968" i="8"/>
  <c r="C2968" i="8" s="1"/>
  <c r="D2968" i="8" s="1"/>
  <c r="B2171" i="8"/>
  <c r="C2171" i="8" s="1"/>
  <c r="D2171" i="8" s="1"/>
  <c r="B1539" i="8"/>
  <c r="C1539" i="8" s="1"/>
  <c r="D1539" i="8" s="1"/>
  <c r="B4159" i="8"/>
  <c r="C4159" i="8" s="1"/>
  <c r="D4159" i="8" s="1"/>
  <c r="B3961" i="8"/>
  <c r="C3961" i="8" s="1"/>
  <c r="D3961" i="8" s="1"/>
  <c r="B3212" i="8"/>
  <c r="C3212" i="8" s="1"/>
  <c r="D3212" i="8" s="1"/>
  <c r="B4205" i="8"/>
  <c r="C4205" i="8" s="1"/>
  <c r="D4205" i="8" s="1"/>
  <c r="B3203" i="8"/>
  <c r="C3203" i="8" s="1"/>
  <c r="D3203" i="8" s="1"/>
  <c r="B259" i="8"/>
  <c r="C259" i="8" s="1"/>
  <c r="D259" i="8" s="1"/>
  <c r="B3220" i="8"/>
  <c r="C3220" i="8" s="1"/>
  <c r="D3220" i="8" s="1"/>
  <c r="B3460" i="8"/>
  <c r="C3460" i="8" s="1"/>
  <c r="D3460" i="8" s="1"/>
  <c r="B381" i="8"/>
  <c r="C381" i="8" s="1"/>
  <c r="D381" i="8" s="1"/>
  <c r="B4146" i="8"/>
  <c r="C4146" i="8" s="1"/>
  <c r="D4146" i="8" s="1"/>
  <c r="B4398" i="8"/>
  <c r="C4398" i="8" s="1"/>
  <c r="D4398" i="8" s="1"/>
  <c r="B1027" i="8"/>
  <c r="C1027" i="8" s="1"/>
  <c r="D1027" i="8" s="1"/>
  <c r="B4778" i="8"/>
  <c r="C4778" i="8" s="1"/>
  <c r="D4778" i="8" s="1"/>
  <c r="B2841" i="8"/>
  <c r="C2841" i="8" s="1"/>
  <c r="D2841" i="8" s="1"/>
  <c r="B4940" i="8"/>
  <c r="C4940" i="8" s="1"/>
  <c r="D4940" i="8" s="1"/>
  <c r="B3298" i="8"/>
  <c r="C3298" i="8" s="1"/>
  <c r="D3298" i="8" s="1"/>
  <c r="B4752" i="8"/>
  <c r="C4752" i="8" s="1"/>
  <c r="D4752" i="8" s="1"/>
  <c r="B2208" i="8"/>
  <c r="C2208" i="8" s="1"/>
  <c r="D2208" i="8" s="1"/>
  <c r="B2747" i="8"/>
  <c r="C2747" i="8" s="1"/>
  <c r="D2747" i="8" s="1"/>
  <c r="B3652" i="8"/>
  <c r="C3652" i="8" s="1"/>
  <c r="D3652" i="8" s="1"/>
  <c r="B2654" i="8"/>
  <c r="C2654" i="8" s="1"/>
  <c r="D2654" i="8" s="1"/>
  <c r="B3320" i="8"/>
  <c r="C3320" i="8" s="1"/>
  <c r="D3320" i="8" s="1"/>
  <c r="B2125" i="8"/>
  <c r="C2125" i="8" s="1"/>
  <c r="D2125" i="8" s="1"/>
  <c r="B630" i="8"/>
  <c r="C630" i="8" s="1"/>
  <c r="D630" i="8" s="1"/>
  <c r="B4299" i="8"/>
  <c r="C4299" i="8" s="1"/>
  <c r="D4299" i="8" s="1"/>
  <c r="B4553" i="8"/>
  <c r="C4553" i="8" s="1"/>
  <c r="D4553" i="8" s="1"/>
  <c r="B4899" i="8"/>
  <c r="C4899" i="8" s="1"/>
  <c r="D4899" i="8" s="1"/>
  <c r="B4044" i="8"/>
  <c r="C4044" i="8" s="1"/>
  <c r="D4044" i="8" s="1"/>
  <c r="B1414" i="8"/>
  <c r="C1414" i="8" s="1"/>
  <c r="D1414" i="8" s="1"/>
  <c r="B2977" i="8"/>
  <c r="C2977" i="8" s="1"/>
  <c r="D2977" i="8" s="1"/>
  <c r="B848" i="8"/>
  <c r="C848" i="8" s="1"/>
  <c r="D848" i="8" s="1"/>
  <c r="B2408" i="8"/>
  <c r="C2408" i="8" s="1"/>
  <c r="D2408" i="8" s="1"/>
  <c r="B2481" i="8"/>
  <c r="C2481" i="8" s="1"/>
  <c r="D2481" i="8" s="1"/>
  <c r="B3598" i="8"/>
  <c r="C3598" i="8" s="1"/>
  <c r="D3598" i="8" s="1"/>
  <c r="B3583" i="8"/>
  <c r="C3583" i="8" s="1"/>
  <c r="D3583" i="8" s="1"/>
  <c r="B3040" i="8"/>
  <c r="C3040" i="8" s="1"/>
  <c r="D3040" i="8" s="1"/>
  <c r="B1726" i="8"/>
  <c r="C1726" i="8" s="1"/>
  <c r="D1726" i="8" s="1"/>
  <c r="B2078" i="8"/>
  <c r="C2078" i="8" s="1"/>
  <c r="D2078" i="8" s="1"/>
  <c r="B1435" i="8"/>
  <c r="C1435" i="8" s="1"/>
  <c r="D1435" i="8" s="1"/>
  <c r="B3682" i="8"/>
  <c r="C3682" i="8" s="1"/>
  <c r="D3682" i="8" s="1"/>
  <c r="B4163" i="8"/>
  <c r="C4163" i="8" s="1"/>
  <c r="D4163" i="8" s="1"/>
  <c r="B801" i="8"/>
  <c r="C801" i="8" s="1"/>
  <c r="D801" i="8" s="1"/>
  <c r="B4222" i="8"/>
  <c r="C4222" i="8" s="1"/>
  <c r="D4222" i="8" s="1"/>
  <c r="B3968" i="8"/>
  <c r="C3968" i="8" s="1"/>
  <c r="D3968" i="8" s="1"/>
  <c r="B1196" i="8"/>
  <c r="C1196" i="8" s="1"/>
  <c r="D1196" i="8" s="1"/>
  <c r="B4114" i="8"/>
  <c r="C4114" i="8" s="1"/>
  <c r="D4114" i="8" s="1"/>
  <c r="B3858" i="8"/>
  <c r="C3858" i="8" s="1"/>
  <c r="D3858" i="8" s="1"/>
  <c r="B4799" i="8"/>
  <c r="C4799" i="8" s="1"/>
  <c r="D4799" i="8" s="1"/>
  <c r="B2903" i="8"/>
  <c r="C2903" i="8" s="1"/>
  <c r="D2903" i="8" s="1"/>
  <c r="B3204" i="8"/>
  <c r="C3204" i="8" s="1"/>
  <c r="D3204" i="8" s="1"/>
  <c r="B4367" i="8"/>
  <c r="C4367" i="8" s="1"/>
  <c r="D4367" i="8" s="1"/>
  <c r="B3645" i="8"/>
  <c r="C3645" i="8" s="1"/>
  <c r="D3645" i="8" s="1"/>
  <c r="B1970" i="8"/>
  <c r="C1970" i="8" s="1"/>
  <c r="D1970" i="8" s="1"/>
  <c r="B4132" i="8"/>
  <c r="C4132" i="8" s="1"/>
  <c r="D4132" i="8" s="1"/>
  <c r="B4938" i="8"/>
  <c r="C4938" i="8" s="1"/>
  <c r="D4938" i="8" s="1"/>
  <c r="B3752" i="8"/>
  <c r="C3752" i="8" s="1"/>
  <c r="D3752" i="8" s="1"/>
  <c r="B866" i="8"/>
  <c r="C866" i="8" s="1"/>
  <c r="D866" i="8" s="1"/>
  <c r="B3222" i="8"/>
  <c r="C3222" i="8" s="1"/>
  <c r="D3222" i="8" s="1"/>
  <c r="B2597" i="8"/>
  <c r="C2597" i="8" s="1"/>
  <c r="D2597" i="8" s="1"/>
  <c r="B942" i="8"/>
  <c r="C942" i="8" s="1"/>
  <c r="D942" i="8" s="1"/>
  <c r="B750" i="8"/>
  <c r="C750" i="8" s="1"/>
  <c r="D750" i="8" s="1"/>
  <c r="B2190" i="8"/>
  <c r="C2190" i="8" s="1"/>
  <c r="D2190" i="8" s="1"/>
  <c r="B1943" i="8"/>
  <c r="C1943" i="8" s="1"/>
  <c r="D1943" i="8" s="1"/>
  <c r="B474" i="8"/>
  <c r="C474" i="8" s="1"/>
  <c r="D474" i="8" s="1"/>
  <c r="B3121" i="8"/>
  <c r="C3121" i="8" s="1"/>
  <c r="D3121" i="8" s="1"/>
  <c r="B1399" i="8"/>
  <c r="C1399" i="8" s="1"/>
  <c r="D1399" i="8" s="1"/>
  <c r="B883" i="8"/>
  <c r="C883" i="8" s="1"/>
  <c r="D883" i="8" s="1"/>
  <c r="B1237" i="8"/>
  <c r="C1237" i="8" s="1"/>
  <c r="D1237" i="8" s="1"/>
  <c r="B4785" i="8"/>
  <c r="C4785" i="8" s="1"/>
  <c r="D4785" i="8" s="1"/>
  <c r="B4572" i="8"/>
  <c r="C4572" i="8" s="1"/>
  <c r="D4572" i="8" s="1"/>
  <c r="B128" i="8"/>
  <c r="C128" i="8" s="1"/>
  <c r="D128" i="8" s="1"/>
  <c r="B4152" i="8"/>
  <c r="C4152" i="8" s="1"/>
  <c r="D4152" i="8" s="1"/>
  <c r="B2100" i="8"/>
  <c r="C2100" i="8" s="1"/>
  <c r="D2100" i="8" s="1"/>
  <c r="B3156" i="8"/>
  <c r="C3156" i="8" s="1"/>
  <c r="D3156" i="8" s="1"/>
  <c r="B4734" i="8"/>
  <c r="C4734" i="8" s="1"/>
  <c r="D4734" i="8" s="1"/>
  <c r="B1286" i="8"/>
  <c r="C1286" i="8" s="1"/>
  <c r="D1286" i="8" s="1"/>
  <c r="B1642" i="8"/>
  <c r="C1642" i="8" s="1"/>
  <c r="D1642" i="8" s="1"/>
  <c r="B1371" i="8"/>
  <c r="C1371" i="8" s="1"/>
  <c r="D1371" i="8" s="1"/>
  <c r="B841" i="8"/>
  <c r="C841" i="8" s="1"/>
  <c r="D841" i="8" s="1"/>
  <c r="B897" i="8"/>
  <c r="C897" i="8" s="1"/>
  <c r="D897" i="8" s="1"/>
  <c r="B4081" i="8"/>
  <c r="C4081" i="8" s="1"/>
  <c r="D4081" i="8" s="1"/>
  <c r="B4365" i="8"/>
  <c r="C4365" i="8" s="1"/>
  <c r="D4365" i="8" s="1"/>
  <c r="B3476" i="8"/>
  <c r="C3476" i="8" s="1"/>
  <c r="D3476" i="8" s="1"/>
  <c r="B2088" i="8"/>
  <c r="C2088" i="8" s="1"/>
  <c r="D2088" i="8" s="1"/>
  <c r="B1413" i="8"/>
  <c r="C1413" i="8" s="1"/>
  <c r="D1413" i="8" s="1"/>
  <c r="B1373" i="8"/>
  <c r="C1373" i="8" s="1"/>
  <c r="D1373" i="8" s="1"/>
  <c r="B4436" i="8"/>
  <c r="C4436" i="8" s="1"/>
  <c r="D4436" i="8" s="1"/>
  <c r="B2954" i="8"/>
  <c r="C2954" i="8" s="1"/>
  <c r="D2954" i="8" s="1"/>
  <c r="B4373" i="8"/>
  <c r="C4373" i="8" s="1"/>
  <c r="D4373" i="8" s="1"/>
  <c r="B595" i="8"/>
  <c r="C595" i="8" s="1"/>
  <c r="D595" i="8" s="1"/>
  <c r="B265" i="8"/>
  <c r="C265" i="8" s="1"/>
  <c r="D265" i="8" s="1"/>
  <c r="B710" i="8"/>
  <c r="C710" i="8" s="1"/>
  <c r="D710" i="8" s="1"/>
  <c r="B1085" i="8"/>
  <c r="C1085" i="8" s="1"/>
  <c r="D1085" i="8" s="1"/>
  <c r="B366" i="8"/>
  <c r="C366" i="8" s="1"/>
  <c r="D366" i="8" s="1"/>
  <c r="B1998" i="8"/>
  <c r="C1998" i="8" s="1"/>
  <c r="D1998" i="8" s="1"/>
  <c r="B2400" i="8"/>
  <c r="C2400" i="8" s="1"/>
  <c r="D2400" i="8" s="1"/>
  <c r="B546" i="8"/>
  <c r="C546" i="8" s="1"/>
  <c r="D546" i="8" s="1"/>
  <c r="B813" i="8"/>
  <c r="C813" i="8" s="1"/>
  <c r="D813" i="8" s="1"/>
  <c r="B3142" i="8"/>
  <c r="C3142" i="8" s="1"/>
  <c r="D3142" i="8" s="1"/>
  <c r="B2284" i="8"/>
  <c r="C2284" i="8" s="1"/>
  <c r="D2284" i="8" s="1"/>
  <c r="B1784" i="8"/>
  <c r="C1784" i="8" s="1"/>
  <c r="D1784" i="8" s="1"/>
  <c r="B1967" i="8"/>
  <c r="C1967" i="8" s="1"/>
  <c r="D1967" i="8" s="1"/>
  <c r="B2846" i="8"/>
  <c r="C2846" i="8" s="1"/>
  <c r="D2846" i="8" s="1"/>
  <c r="B1094" i="8"/>
  <c r="C1094" i="8" s="1"/>
  <c r="D1094" i="8" s="1"/>
  <c r="B4485" i="8"/>
  <c r="C4485" i="8" s="1"/>
  <c r="D4485" i="8" s="1"/>
  <c r="B1080" i="8"/>
  <c r="C1080" i="8" s="1"/>
  <c r="D1080" i="8" s="1"/>
  <c r="B2030" i="8"/>
  <c r="C2030" i="8" s="1"/>
  <c r="D2030" i="8" s="1"/>
  <c r="B2298" i="8"/>
  <c r="C2298" i="8" s="1"/>
  <c r="D2298" i="8" s="1"/>
  <c r="B1329" i="8"/>
  <c r="C1329" i="8" s="1"/>
  <c r="D1329" i="8" s="1"/>
  <c r="B3517" i="8"/>
  <c r="C3517" i="8" s="1"/>
  <c r="D3517" i="8" s="1"/>
  <c r="B2725" i="8"/>
  <c r="C2725" i="8" s="1"/>
  <c r="D2725" i="8" s="1"/>
  <c r="B4401" i="8"/>
  <c r="C4401" i="8" s="1"/>
  <c r="D4401" i="8" s="1"/>
  <c r="B3409" i="8"/>
  <c r="C3409" i="8" s="1"/>
  <c r="D3409" i="8" s="1"/>
  <c r="B2869" i="8"/>
  <c r="C2869" i="8" s="1"/>
  <c r="D2869" i="8" s="1"/>
  <c r="B4308" i="8"/>
  <c r="C4308" i="8" s="1"/>
  <c r="D4308" i="8" s="1"/>
  <c r="B4522" i="8"/>
  <c r="C4522" i="8" s="1"/>
  <c r="D4522" i="8" s="1"/>
  <c r="B3279" i="8"/>
  <c r="C3279" i="8" s="1"/>
  <c r="D3279" i="8" s="1"/>
  <c r="B3597" i="8"/>
  <c r="C3597" i="8" s="1"/>
  <c r="D3597" i="8" s="1"/>
  <c r="B3744" i="8"/>
  <c r="C3744" i="8" s="1"/>
  <c r="D3744" i="8" s="1"/>
  <c r="B2003" i="8"/>
  <c r="C2003" i="8" s="1"/>
  <c r="D2003" i="8" s="1"/>
  <c r="B4031" i="8"/>
  <c r="C4031" i="8" s="1"/>
  <c r="D4031" i="8" s="1"/>
  <c r="B3567" i="8"/>
  <c r="C3567" i="8" s="1"/>
  <c r="D3567" i="8" s="1"/>
  <c r="B4439" i="8"/>
  <c r="C4439" i="8" s="1"/>
  <c r="D4439" i="8" s="1"/>
  <c r="B4690" i="8"/>
  <c r="C4690" i="8" s="1"/>
  <c r="D4690" i="8" s="1"/>
  <c r="B4438" i="8"/>
  <c r="C4438" i="8" s="1"/>
  <c r="D4438" i="8" s="1"/>
  <c r="B233" i="8"/>
  <c r="C233" i="8" s="1"/>
  <c r="D233" i="8" s="1"/>
  <c r="B2521" i="8"/>
  <c r="C2521" i="8" s="1"/>
  <c r="D2521" i="8" s="1"/>
  <c r="B4372" i="8"/>
  <c r="C4372" i="8" s="1"/>
  <c r="D4372" i="8" s="1"/>
  <c r="B4200" i="8"/>
  <c r="C4200" i="8" s="1"/>
  <c r="D4200" i="8" s="1"/>
  <c r="B2721" i="8"/>
  <c r="C2721" i="8" s="1"/>
  <c r="D2721" i="8" s="1"/>
  <c r="B4634" i="8"/>
  <c r="C4634" i="8" s="1"/>
  <c r="D4634" i="8" s="1"/>
  <c r="B1966" i="8"/>
  <c r="C1966" i="8" s="1"/>
  <c r="D1966" i="8" s="1"/>
  <c r="B165" i="8"/>
  <c r="C165" i="8" s="1"/>
  <c r="D165" i="8" s="1"/>
  <c r="B3902" i="8"/>
  <c r="C3902" i="8" s="1"/>
  <c r="D3902" i="8" s="1"/>
  <c r="B3795" i="8"/>
  <c r="C3795" i="8" s="1"/>
  <c r="D3795" i="8" s="1"/>
  <c r="B225" i="8"/>
  <c r="C225" i="8" s="1"/>
  <c r="D225" i="8" s="1"/>
  <c r="B820" i="8"/>
  <c r="C820" i="8" s="1"/>
  <c r="D820" i="8" s="1"/>
  <c r="B1303" i="8"/>
  <c r="C1303" i="8" s="1"/>
  <c r="D1303" i="8" s="1"/>
  <c r="B2808" i="8"/>
  <c r="C2808" i="8" s="1"/>
  <c r="D2808" i="8" s="1"/>
  <c r="B683" i="8"/>
  <c r="C683" i="8" s="1"/>
  <c r="D683" i="8" s="1"/>
  <c r="B3960" i="8"/>
  <c r="C3960" i="8" s="1"/>
  <c r="D3960" i="8" s="1"/>
  <c r="B186" i="8"/>
  <c r="C186" i="8" s="1"/>
  <c r="D186" i="8" s="1"/>
  <c r="B3264" i="8"/>
  <c r="C3264" i="8" s="1"/>
  <c r="D3264" i="8" s="1"/>
  <c r="B561" i="8"/>
  <c r="C561" i="8" s="1"/>
  <c r="D561" i="8" s="1"/>
  <c r="B1920" i="8"/>
  <c r="C1920" i="8" s="1"/>
  <c r="D1920" i="8" s="1"/>
  <c r="B1491" i="8"/>
  <c r="C1491" i="8" s="1"/>
  <c r="D1491" i="8" s="1"/>
  <c r="B4658" i="8"/>
  <c r="C4658" i="8" s="1"/>
  <c r="D4658" i="8" s="1"/>
  <c r="B147" i="8"/>
  <c r="C147" i="8" s="1"/>
  <c r="D147" i="8" s="1"/>
  <c r="B4806" i="8"/>
  <c r="C4806" i="8" s="1"/>
  <c r="D4806" i="8" s="1"/>
  <c r="B3110" i="8"/>
  <c r="C3110" i="8" s="1"/>
  <c r="D3110" i="8" s="1"/>
  <c r="B2923" i="8"/>
  <c r="C2923" i="8" s="1"/>
  <c r="D2923" i="8" s="1"/>
  <c r="B4202" i="8"/>
  <c r="C4202" i="8" s="1"/>
  <c r="D4202" i="8" s="1"/>
  <c r="B892" i="8"/>
  <c r="C892" i="8" s="1"/>
  <c r="D892" i="8" s="1"/>
  <c r="B2216" i="8"/>
  <c r="C2216" i="8" s="1"/>
  <c r="D2216" i="8" s="1"/>
  <c r="B2360" i="8"/>
  <c r="C2360" i="8" s="1"/>
  <c r="D2360" i="8" s="1"/>
  <c r="B3138" i="8"/>
  <c r="C3138" i="8" s="1"/>
  <c r="D3138" i="8" s="1"/>
  <c r="B1875" i="8"/>
  <c r="C1875" i="8" s="1"/>
  <c r="D1875" i="8" s="1"/>
  <c r="B3743" i="8"/>
  <c r="C3743" i="8" s="1"/>
  <c r="D3743" i="8" s="1"/>
  <c r="B1514" i="8"/>
  <c r="C1514" i="8" s="1"/>
  <c r="D1514" i="8" s="1"/>
  <c r="B1034" i="8"/>
  <c r="C1034" i="8" s="1"/>
  <c r="D1034" i="8" s="1"/>
  <c r="B4454" i="8"/>
  <c r="C4454" i="8" s="1"/>
  <c r="D4454" i="8" s="1"/>
  <c r="B236" i="8"/>
  <c r="C236" i="8" s="1"/>
  <c r="D236" i="8" s="1"/>
  <c r="B2168" i="8"/>
  <c r="C2168" i="8" s="1"/>
  <c r="D2168" i="8" s="1"/>
  <c r="B1996" i="8"/>
  <c r="C1996" i="8" s="1"/>
  <c r="D1996" i="8" s="1"/>
  <c r="B4108" i="8"/>
  <c r="C4108" i="8" s="1"/>
  <c r="D4108" i="8" s="1"/>
  <c r="B4155" i="8"/>
  <c r="C4155" i="8" s="1"/>
  <c r="D4155" i="8" s="1"/>
  <c r="B2033" i="8"/>
  <c r="C2033" i="8" s="1"/>
  <c r="D2033" i="8" s="1"/>
  <c r="B1192" i="8"/>
  <c r="C1192" i="8" s="1"/>
  <c r="D1192" i="8" s="1"/>
  <c r="B2798" i="8"/>
  <c r="C2798" i="8" s="1"/>
  <c r="D2798" i="8" s="1"/>
  <c r="B1138" i="8"/>
  <c r="C1138" i="8" s="1"/>
  <c r="D1138" i="8" s="1"/>
  <c r="B3158" i="8"/>
  <c r="C3158" i="8" s="1"/>
  <c r="D3158" i="8" s="1"/>
  <c r="B4787" i="8"/>
  <c r="C4787" i="8" s="1"/>
  <c r="D4787" i="8" s="1"/>
  <c r="B3306" i="8"/>
  <c r="C3306" i="8" s="1"/>
  <c r="D3306" i="8" s="1"/>
  <c r="B855" i="8"/>
  <c r="C855" i="8" s="1"/>
  <c r="D855" i="8" s="1"/>
  <c r="B2176" i="8"/>
  <c r="C2176" i="8" s="1"/>
  <c r="D2176" i="8" s="1"/>
  <c r="B460" i="8"/>
  <c r="C460" i="8" s="1"/>
  <c r="D460" i="8" s="1"/>
  <c r="B2393" i="8"/>
  <c r="C2393" i="8" s="1"/>
  <c r="D2393" i="8" s="1"/>
  <c r="B2681" i="8"/>
  <c r="C2681" i="8" s="1"/>
  <c r="D2681" i="8" s="1"/>
  <c r="B2797" i="8"/>
  <c r="C2797" i="8" s="1"/>
  <c r="D2797" i="8" s="1"/>
  <c r="B2268" i="8"/>
  <c r="C2268" i="8" s="1"/>
  <c r="D2268" i="8" s="1"/>
  <c r="B4828" i="8"/>
  <c r="C4828" i="8" s="1"/>
  <c r="D4828" i="8" s="1"/>
  <c r="B4138" i="8"/>
  <c r="C4138" i="8" s="1"/>
  <c r="D4138" i="8" s="1"/>
  <c r="B120" i="8"/>
  <c r="C120" i="8" s="1"/>
  <c r="D120" i="8" s="1"/>
  <c r="B181" i="8"/>
  <c r="C181" i="8" s="1"/>
  <c r="D181" i="8" s="1"/>
  <c r="B1823" i="8"/>
  <c r="C1823" i="8" s="1"/>
  <c r="D1823" i="8" s="1"/>
  <c r="B241" i="8"/>
  <c r="C241" i="8" s="1"/>
  <c r="D241" i="8" s="1"/>
  <c r="B1318" i="8"/>
  <c r="C1318" i="8" s="1"/>
  <c r="D1318" i="8" s="1"/>
  <c r="B2661" i="8"/>
  <c r="C2661" i="8" s="1"/>
  <c r="D2661" i="8" s="1"/>
  <c r="B2920" i="8"/>
  <c r="C2920" i="8" s="1"/>
  <c r="D2920" i="8" s="1"/>
  <c r="B2980" i="8"/>
  <c r="C2980" i="8" s="1"/>
  <c r="D2980" i="8" s="1"/>
  <c r="B2372" i="8"/>
  <c r="C2372" i="8" s="1"/>
  <c r="D2372" i="8" s="1"/>
  <c r="B3012" i="8"/>
  <c r="C3012" i="8" s="1"/>
  <c r="D3012" i="8" s="1"/>
  <c r="B2529" i="8"/>
  <c r="C2529" i="8" s="1"/>
  <c r="D2529" i="8" s="1"/>
  <c r="B2878" i="8"/>
  <c r="C2878" i="8" s="1"/>
  <c r="D2878" i="8" s="1"/>
  <c r="B1474" i="8"/>
  <c r="C1474" i="8" s="1"/>
  <c r="D1474" i="8" s="1"/>
  <c r="B4584" i="8"/>
  <c r="C4584" i="8" s="1"/>
  <c r="D4584" i="8" s="1"/>
  <c r="B3736" i="8"/>
  <c r="C3736" i="8" s="1"/>
  <c r="D3736" i="8" s="1"/>
  <c r="B1719" i="8"/>
  <c r="C1719" i="8" s="1"/>
  <c r="D1719" i="8" s="1"/>
  <c r="B956" i="8"/>
  <c r="C956" i="8" s="1"/>
  <c r="D956" i="8" s="1"/>
  <c r="B2152" i="8"/>
  <c r="C2152" i="8" s="1"/>
  <c r="D2152" i="8" s="1"/>
  <c r="B1901" i="8"/>
  <c r="C1901" i="8" s="1"/>
  <c r="D1901" i="8" s="1"/>
  <c r="B3326" i="8"/>
  <c r="C3326" i="8" s="1"/>
  <c r="D3326" i="8" s="1"/>
  <c r="B1273" i="8"/>
  <c r="C1273" i="8" s="1"/>
  <c r="D1273" i="8" s="1"/>
  <c r="B1261" i="8"/>
  <c r="C1261" i="8" s="1"/>
  <c r="D1261" i="8" s="1"/>
  <c r="B4521" i="8"/>
  <c r="C4521" i="8" s="1"/>
  <c r="D4521" i="8" s="1"/>
  <c r="B3287" i="8"/>
  <c r="C3287" i="8" s="1"/>
  <c r="D3287" i="8" s="1"/>
  <c r="B4591" i="8"/>
  <c r="C4591" i="8" s="1"/>
  <c r="D4591" i="8" s="1"/>
  <c r="B1840" i="8"/>
  <c r="C1840" i="8" s="1"/>
  <c r="D1840" i="8" s="1"/>
  <c r="B516" i="8"/>
  <c r="C516" i="8" s="1"/>
  <c r="D516" i="8" s="1"/>
  <c r="B170" i="8"/>
  <c r="C170" i="8" s="1"/>
  <c r="D170" i="8" s="1"/>
  <c r="B1548" i="8"/>
  <c r="C1548" i="8" s="1"/>
  <c r="D1548" i="8" s="1"/>
  <c r="B4130" i="8"/>
  <c r="C4130" i="8" s="1"/>
  <c r="D4130" i="8" s="1"/>
  <c r="B2558" i="8"/>
  <c r="C2558" i="8" s="1"/>
  <c r="D2558" i="8" s="1"/>
  <c r="B1854" i="8"/>
  <c r="C1854" i="8" s="1"/>
  <c r="D1854" i="8" s="1"/>
  <c r="B902" i="8"/>
  <c r="C902" i="8" s="1"/>
  <c r="D902" i="8" s="1"/>
  <c r="B2703" i="8"/>
  <c r="C2703" i="8" s="1"/>
  <c r="D2703" i="8" s="1"/>
  <c r="B4248" i="8"/>
  <c r="C4248" i="8" s="1"/>
  <c r="D4248" i="8" s="1"/>
  <c r="B3777" i="8"/>
  <c r="C3777" i="8" s="1"/>
  <c r="D3777" i="8" s="1"/>
  <c r="B2404" i="8"/>
  <c r="C2404" i="8" s="1"/>
  <c r="D2404" i="8" s="1"/>
  <c r="B2221" i="8"/>
  <c r="C2221" i="8" s="1"/>
  <c r="D2221" i="8" s="1"/>
  <c r="B2855" i="8"/>
  <c r="C2855" i="8" s="1"/>
  <c r="D2855" i="8" s="1"/>
  <c r="B1047" i="8"/>
  <c r="C1047" i="8" s="1"/>
  <c r="D1047" i="8" s="1"/>
  <c r="B763" i="8"/>
  <c r="C763" i="8" s="1"/>
  <c r="D763" i="8" s="1"/>
  <c r="B4068" i="8"/>
  <c r="C4068" i="8" s="1"/>
  <c r="D4068" i="8" s="1"/>
  <c r="B3341" i="8"/>
  <c r="C3341" i="8" s="1"/>
  <c r="D3341" i="8" s="1"/>
  <c r="B4394" i="8"/>
  <c r="C4394" i="8" s="1"/>
  <c r="D4394" i="8" s="1"/>
  <c r="B2228" i="8"/>
  <c r="C2228" i="8" s="1"/>
  <c r="D2228" i="8" s="1"/>
  <c r="B4971" i="8"/>
  <c r="C4971" i="8" s="1"/>
  <c r="D4971" i="8" s="1"/>
  <c r="B1789" i="8"/>
  <c r="C1789" i="8" s="1"/>
  <c r="D1789" i="8" s="1"/>
  <c r="B3570" i="8"/>
  <c r="C3570" i="8" s="1"/>
  <c r="D3570" i="8" s="1"/>
  <c r="B1613" i="8"/>
  <c r="C1613" i="8" s="1"/>
  <c r="D1613" i="8" s="1"/>
  <c r="B3547" i="8"/>
  <c r="C3547" i="8" s="1"/>
  <c r="D3547" i="8" s="1"/>
  <c r="B4618" i="8"/>
  <c r="C4618" i="8" s="1"/>
  <c r="D4618" i="8" s="1"/>
  <c r="B2574" i="8"/>
  <c r="C2574" i="8" s="1"/>
  <c r="D2574" i="8" s="1"/>
  <c r="B1093" i="8"/>
  <c r="C1093" i="8" s="1"/>
  <c r="D1093" i="8" s="1"/>
  <c r="B4451" i="8"/>
  <c r="C4451" i="8" s="1"/>
  <c r="D4451" i="8" s="1"/>
  <c r="B1990" i="8"/>
  <c r="C1990" i="8" s="1"/>
  <c r="D1990" i="8" s="1"/>
  <c r="B1710" i="8"/>
  <c r="C1710" i="8" s="1"/>
  <c r="D1710" i="8" s="1"/>
  <c r="B4465" i="8"/>
  <c r="C4465" i="8" s="1"/>
  <c r="D4465" i="8" s="1"/>
  <c r="B2492" i="8"/>
  <c r="C2492" i="8" s="1"/>
  <c r="D2492" i="8" s="1"/>
  <c r="B3042" i="8"/>
  <c r="C3042" i="8" s="1"/>
  <c r="D3042" i="8" s="1"/>
  <c r="B1760" i="8"/>
  <c r="C1760" i="8" s="1"/>
  <c r="D1760" i="8" s="1"/>
  <c r="B362" i="8"/>
  <c r="C362" i="8" s="1"/>
  <c r="D362" i="8" s="1"/>
  <c r="B1814" i="8"/>
  <c r="C1814" i="8" s="1"/>
  <c r="D1814" i="8" s="1"/>
  <c r="B2203" i="8"/>
  <c r="C2203" i="8" s="1"/>
  <c r="D2203" i="8" s="1"/>
  <c r="B3847" i="8"/>
  <c r="C3847" i="8" s="1"/>
  <c r="D3847" i="8" s="1"/>
  <c r="B1497" i="8"/>
  <c r="C1497" i="8" s="1"/>
  <c r="D1497" i="8" s="1"/>
  <c r="B4284" i="8"/>
  <c r="C4284" i="8" s="1"/>
  <c r="D4284" i="8" s="1"/>
  <c r="B4411" i="8"/>
  <c r="C4411" i="8" s="1"/>
  <c r="D4411" i="8" s="1"/>
  <c r="B238" i="8"/>
  <c r="C238" i="8" s="1"/>
  <c r="D238" i="8" s="1"/>
  <c r="B156" i="8"/>
  <c r="C156" i="8" s="1"/>
  <c r="D156" i="8" s="1"/>
  <c r="B4383" i="8"/>
  <c r="C4383" i="8" s="1"/>
  <c r="D4383" i="8" s="1"/>
  <c r="B4353" i="8"/>
  <c r="C4353" i="8" s="1"/>
  <c r="D4353" i="8" s="1"/>
  <c r="B4266" i="8"/>
  <c r="C4266" i="8" s="1"/>
  <c r="D4266" i="8" s="1"/>
  <c r="B4287" i="8"/>
  <c r="C4287" i="8" s="1"/>
  <c r="D4287" i="8" s="1"/>
  <c r="B703" i="8"/>
  <c r="C703" i="8" s="1"/>
  <c r="D703" i="8" s="1"/>
  <c r="B4288" i="8"/>
  <c r="C4288" i="8" s="1"/>
  <c r="D4288" i="8" s="1"/>
  <c r="B2572" i="8"/>
  <c r="C2572" i="8" s="1"/>
  <c r="D2572" i="8" s="1"/>
  <c r="B3317" i="8"/>
  <c r="C3317" i="8" s="1"/>
  <c r="D3317" i="8" s="1"/>
  <c r="B623" i="8"/>
  <c r="C623" i="8" s="1"/>
  <c r="D623" i="8" s="1"/>
  <c r="B2353" i="8"/>
  <c r="C2353" i="8" s="1"/>
  <c r="D2353" i="8" s="1"/>
  <c r="B2648" i="8"/>
  <c r="C2648" i="8" s="1"/>
  <c r="D2648" i="8" s="1"/>
  <c r="B231" i="8"/>
  <c r="C231" i="8" s="1"/>
  <c r="D231" i="8" s="1"/>
  <c r="B1022" i="8"/>
  <c r="C1022" i="8" s="1"/>
  <c r="D1022" i="8" s="1"/>
  <c r="B116" i="8"/>
  <c r="C116" i="8" s="1"/>
  <c r="D116" i="8" s="1"/>
  <c r="B1477" i="8"/>
  <c r="C1477" i="8" s="1"/>
  <c r="D1477" i="8" s="1"/>
  <c r="B1633" i="8"/>
  <c r="C1633" i="8" s="1"/>
  <c r="D1633" i="8" s="1"/>
  <c r="B1526" i="8"/>
  <c r="C1526" i="8" s="1"/>
  <c r="D1526" i="8" s="1"/>
  <c r="B577" i="8"/>
  <c r="C577" i="8" s="1"/>
  <c r="D577" i="8" s="1"/>
  <c r="B3489" i="8"/>
  <c r="C3489" i="8" s="1"/>
  <c r="D3489" i="8" s="1"/>
  <c r="B1576" i="8"/>
  <c r="C1576" i="8" s="1"/>
  <c r="D1576" i="8" s="1"/>
  <c r="B2613" i="8"/>
  <c r="C2613" i="8" s="1"/>
  <c r="D2613" i="8" s="1"/>
  <c r="B1238" i="8"/>
  <c r="C1238" i="8" s="1"/>
  <c r="D1238" i="8" s="1"/>
  <c r="B2341" i="8"/>
  <c r="C2341" i="8" s="1"/>
  <c r="D2341" i="8" s="1"/>
  <c r="B139" i="8"/>
  <c r="C139" i="8" s="1"/>
  <c r="D139" i="8" s="1"/>
  <c r="B622" i="8"/>
  <c r="C622" i="8" s="1"/>
  <c r="D622" i="8" s="1"/>
  <c r="B4540" i="8"/>
  <c r="C4540" i="8" s="1"/>
  <c r="D4540" i="8" s="1"/>
  <c r="B2377" i="8"/>
  <c r="C2377" i="8" s="1"/>
  <c r="D2377" i="8" s="1"/>
  <c r="B3990" i="8"/>
  <c r="C3990" i="8" s="1"/>
  <c r="D3990" i="8" s="1"/>
  <c r="B4386" i="8"/>
  <c r="C4386" i="8" s="1"/>
  <c r="D4386" i="8" s="1"/>
  <c r="B765" i="8"/>
  <c r="C765" i="8" s="1"/>
  <c r="D765" i="8" s="1"/>
  <c r="B2781" i="8"/>
  <c r="C2781" i="8" s="1"/>
  <c r="D2781" i="8" s="1"/>
  <c r="B3026" i="8"/>
  <c r="C3026" i="8" s="1"/>
  <c r="D3026" i="8" s="1"/>
  <c r="B3963" i="8"/>
  <c r="C3963" i="8" s="1"/>
  <c r="D3963" i="8" s="1"/>
  <c r="B4517" i="8"/>
  <c r="C4517" i="8" s="1"/>
  <c r="D4517" i="8" s="1"/>
  <c r="B4378" i="8"/>
  <c r="C4378" i="8" s="1"/>
  <c r="D4378" i="8" s="1"/>
  <c r="B2200" i="8"/>
  <c r="C2200" i="8" s="1"/>
  <c r="D2200" i="8" s="1"/>
  <c r="B954" i="8"/>
  <c r="C954" i="8" s="1"/>
  <c r="D954" i="8" s="1"/>
  <c r="B4156" i="8"/>
  <c r="C4156" i="8" s="1"/>
  <c r="D4156" i="8" s="1"/>
  <c r="B1594" i="8"/>
  <c r="C1594" i="8" s="1"/>
  <c r="D1594" i="8" s="1"/>
  <c r="B4270" i="8"/>
  <c r="C4270" i="8" s="1"/>
  <c r="D4270" i="8" s="1"/>
  <c r="B3485" i="8"/>
  <c r="C3485" i="8" s="1"/>
  <c r="D3485" i="8" s="1"/>
  <c r="B759" i="8"/>
  <c r="C759" i="8" s="1"/>
  <c r="D759" i="8" s="1"/>
  <c r="B1319" i="8"/>
  <c r="C1319" i="8" s="1"/>
  <c r="D1319" i="8" s="1"/>
  <c r="B1389" i="8"/>
  <c r="C1389" i="8" s="1"/>
  <c r="D1389" i="8" s="1"/>
  <c r="B3818" i="8"/>
  <c r="C3818" i="8" s="1"/>
  <c r="D3818" i="8" s="1"/>
  <c r="B4997" i="8"/>
  <c r="C4997" i="8" s="1"/>
  <c r="D4997" i="8" s="1"/>
  <c r="B1358" i="8"/>
  <c r="C1358" i="8" s="1"/>
  <c r="D1358" i="8" s="1"/>
  <c r="B4514" i="8"/>
  <c r="C4514" i="8" s="1"/>
  <c r="D4514" i="8" s="1"/>
  <c r="B4764" i="8"/>
  <c r="C4764" i="8" s="1"/>
  <c r="D4764" i="8" s="1"/>
  <c r="B1334" i="8"/>
  <c r="C1334" i="8" s="1"/>
  <c r="D1334" i="8" s="1"/>
  <c r="B1886" i="8"/>
  <c r="C1886" i="8" s="1"/>
  <c r="D1886" i="8" s="1"/>
  <c r="B452" i="8"/>
  <c r="C452" i="8" s="1"/>
  <c r="D452" i="8" s="1"/>
  <c r="B4710" i="8"/>
  <c r="C4710" i="8" s="1"/>
  <c r="D4710" i="8" s="1"/>
  <c r="B404" i="8"/>
  <c r="C404" i="8" s="1"/>
  <c r="D404" i="8" s="1"/>
  <c r="B468" i="8"/>
  <c r="C468" i="8" s="1"/>
  <c r="D468" i="8" s="1"/>
  <c r="B2495" i="8"/>
  <c r="C2495" i="8" s="1"/>
  <c r="D2495" i="8" s="1"/>
  <c r="B1738" i="8"/>
  <c r="C1738" i="8" s="1"/>
  <c r="D1738" i="8" s="1"/>
  <c r="B4461" i="8"/>
  <c r="C4461" i="8" s="1"/>
  <c r="D4461" i="8" s="1"/>
  <c r="B4650" i="8"/>
  <c r="C4650" i="8" s="1"/>
  <c r="D4650" i="8" s="1"/>
  <c r="B738" i="8"/>
  <c r="C738" i="8" s="1"/>
  <c r="D738" i="8" s="1"/>
  <c r="B1728" i="8"/>
  <c r="C1728" i="8" s="1"/>
  <c r="D1728" i="8" s="1"/>
  <c r="B4944" i="8"/>
  <c r="C4944" i="8" s="1"/>
  <c r="D4944" i="8" s="1"/>
  <c r="B3376" i="8"/>
  <c r="C3376" i="8" s="1"/>
  <c r="D3376" i="8" s="1"/>
  <c r="B4361" i="8"/>
  <c r="C4361" i="8" s="1"/>
  <c r="D4361" i="8" s="1"/>
  <c r="B4612" i="8"/>
  <c r="C4612" i="8" s="1"/>
  <c r="D4612" i="8" s="1"/>
  <c r="B2119" i="8"/>
  <c r="C2119" i="8" s="1"/>
  <c r="D2119" i="8" s="1"/>
  <c r="B3415" i="8"/>
  <c r="C3415" i="8" s="1"/>
  <c r="D3415" i="8" s="1"/>
  <c r="B3292" i="8"/>
  <c r="C3292" i="8" s="1"/>
  <c r="D3292" i="8" s="1"/>
  <c r="B1981" i="8"/>
  <c r="C1981" i="8" s="1"/>
  <c r="D1981" i="8" s="1"/>
  <c r="B4901" i="8"/>
  <c r="C4901" i="8" s="1"/>
  <c r="D4901" i="8" s="1"/>
  <c r="B1499" i="8"/>
  <c r="C1499" i="8" s="1"/>
  <c r="D1499" i="8" s="1"/>
  <c r="B2234" i="8"/>
  <c r="C2234" i="8" s="1"/>
  <c r="D2234" i="8" s="1"/>
  <c r="B3031" i="8"/>
  <c r="C3031" i="8" s="1"/>
  <c r="D3031" i="8" s="1"/>
  <c r="B2342" i="8"/>
  <c r="C2342" i="8" s="1"/>
  <c r="D2342" i="8" s="1"/>
  <c r="B4847" i="8"/>
  <c r="C4847" i="8" s="1"/>
  <c r="D4847" i="8" s="1"/>
  <c r="B1299" i="8"/>
  <c r="C1299" i="8" s="1"/>
  <c r="D1299" i="8" s="1"/>
  <c r="B2095" i="8"/>
  <c r="C2095" i="8" s="1"/>
  <c r="D2095" i="8" s="1"/>
  <c r="B4620" i="8"/>
  <c r="C4620" i="8" s="1"/>
  <c r="D4620" i="8" s="1"/>
  <c r="B1163" i="8"/>
  <c r="C1163" i="8" s="1"/>
  <c r="D1163" i="8" s="1"/>
  <c r="B2314" i="8"/>
  <c r="C2314" i="8" s="1"/>
  <c r="D2314" i="8" s="1"/>
  <c r="B361" i="8"/>
  <c r="C361" i="8" s="1"/>
  <c r="D361" i="8" s="1"/>
  <c r="B731" i="8"/>
  <c r="C731" i="8" s="1"/>
  <c r="D731" i="8" s="1"/>
  <c r="B3984" i="8"/>
  <c r="C3984" i="8" s="1"/>
  <c r="D3984" i="8" s="1"/>
  <c r="B720" i="8"/>
  <c r="C720" i="8" s="1"/>
  <c r="D720" i="8" s="1"/>
  <c r="B2991" i="8"/>
  <c r="C2991" i="8" s="1"/>
  <c r="D2991" i="8" s="1"/>
  <c r="B1278" i="8"/>
  <c r="C1278" i="8" s="1"/>
  <c r="D1278" i="8" s="1"/>
  <c r="B3572" i="8"/>
  <c r="C3572" i="8" s="1"/>
  <c r="D3572" i="8" s="1"/>
  <c r="B3820" i="8"/>
  <c r="C3820" i="8" s="1"/>
  <c r="D3820" i="8" s="1"/>
  <c r="B2926" i="8"/>
  <c r="C2926" i="8" s="1"/>
  <c r="D2926" i="8" s="1"/>
  <c r="B260" i="8"/>
  <c r="C260" i="8" s="1"/>
  <c r="D260" i="8" s="1"/>
  <c r="B319" i="8"/>
  <c r="C319" i="8" s="1"/>
  <c r="D319" i="8" s="1"/>
  <c r="B1694" i="8"/>
  <c r="C1694" i="8" s="1"/>
  <c r="D1694" i="8" s="1"/>
  <c r="B2283" i="8"/>
  <c r="C2283" i="8" s="1"/>
  <c r="D2283" i="8" s="1"/>
  <c r="B1194" i="8"/>
  <c r="C1194" i="8" s="1"/>
  <c r="D1194" i="8" s="1"/>
  <c r="B4053" i="8"/>
  <c r="C4053" i="8" s="1"/>
  <c r="D4053" i="8" s="1"/>
  <c r="B1211" i="8"/>
  <c r="C1211" i="8" s="1"/>
  <c r="D1211" i="8" s="1"/>
  <c r="B4911" i="8"/>
  <c r="C4911" i="8" s="1"/>
  <c r="D4911" i="8" s="1"/>
  <c r="B3215" i="8"/>
  <c r="C3215" i="8" s="1"/>
  <c r="D3215" i="8" s="1"/>
  <c r="B1695" i="8"/>
  <c r="C1695" i="8" s="1"/>
  <c r="D1695" i="8" s="1"/>
  <c r="B4935" i="8"/>
  <c r="C4935" i="8" s="1"/>
  <c r="D4935" i="8" s="1"/>
  <c r="B2582" i="8"/>
  <c r="C2582" i="8" s="1"/>
  <c r="D2582" i="8" s="1"/>
  <c r="B2984" i="8"/>
  <c r="C2984" i="8" s="1"/>
  <c r="D2984" i="8" s="1"/>
  <c r="B3219" i="8"/>
  <c r="C3219" i="8" s="1"/>
  <c r="D3219" i="8" s="1"/>
  <c r="B4671" i="8"/>
  <c r="C4671" i="8" s="1"/>
  <c r="D4671" i="8" s="1"/>
  <c r="B386" i="8"/>
  <c r="C386" i="8" s="1"/>
  <c r="D386" i="8" s="1"/>
  <c r="B2618" i="8"/>
  <c r="C2618" i="8" s="1"/>
  <c r="D2618" i="8" s="1"/>
  <c r="B2296" i="8"/>
  <c r="C2296" i="8" s="1"/>
  <c r="D2296" i="8" s="1"/>
  <c r="B2150" i="8"/>
  <c r="C2150" i="8" s="1"/>
  <c r="D2150" i="8" s="1"/>
  <c r="B744" i="8"/>
  <c r="C744" i="8" s="1"/>
  <c r="D744" i="8" s="1"/>
  <c r="B1965" i="8"/>
  <c r="C1965" i="8" s="1"/>
  <c r="D1965" i="8" s="1"/>
  <c r="B2257" i="8"/>
  <c r="C2257" i="8" s="1"/>
  <c r="D2257" i="8" s="1"/>
  <c r="B1577" i="8"/>
  <c r="C1577" i="8" s="1"/>
  <c r="D1577" i="8" s="1"/>
  <c r="B230" i="8"/>
  <c r="C230" i="8" s="1"/>
  <c r="D230" i="8" s="1"/>
  <c r="B538" i="8"/>
  <c r="C538" i="8" s="1"/>
  <c r="D538" i="8" s="1"/>
  <c r="B4498" i="8"/>
  <c r="C4498" i="8" s="1"/>
  <c r="D4498" i="8" s="1"/>
  <c r="B1301" i="8"/>
  <c r="C1301" i="8" s="1"/>
  <c r="D1301" i="8" s="1"/>
  <c r="B1364" i="8"/>
  <c r="C1364" i="8" s="1"/>
  <c r="D1364" i="8" s="1"/>
  <c r="B948" i="8"/>
  <c r="C948" i="8" s="1"/>
  <c r="D948" i="8" s="1"/>
  <c r="B4125" i="8"/>
  <c r="C4125" i="8" s="1"/>
  <c r="D4125" i="8" s="1"/>
  <c r="B3168" i="8"/>
  <c r="C3168" i="8" s="1"/>
  <c r="D3168" i="8" s="1"/>
  <c r="B2819" i="8"/>
  <c r="C2819" i="8" s="1"/>
  <c r="D2819" i="8" s="1"/>
  <c r="B4656" i="8"/>
  <c r="C4656" i="8" s="1"/>
  <c r="D4656" i="8" s="1"/>
  <c r="B2344" i="8"/>
  <c r="C2344" i="8" s="1"/>
  <c r="D2344" i="8" s="1"/>
  <c r="B2192" i="8"/>
  <c r="C2192" i="8" s="1"/>
  <c r="D2192" i="8" s="1"/>
  <c r="B2374" i="8"/>
  <c r="C2374" i="8" s="1"/>
  <c r="D2374" i="8" s="1"/>
  <c r="B3950" i="8"/>
  <c r="C3950" i="8" s="1"/>
  <c r="D3950" i="8" s="1"/>
  <c r="B618" i="8"/>
  <c r="C618" i="8" s="1"/>
  <c r="D618" i="8" s="1"/>
  <c r="B1421" i="8"/>
  <c r="C1421" i="8" s="1"/>
  <c r="D1421" i="8" s="1"/>
  <c r="B4817" i="8"/>
  <c r="C4817" i="8" s="1"/>
  <c r="D4817" i="8" s="1"/>
  <c r="B3035" i="8"/>
  <c r="C3035" i="8" s="1"/>
  <c r="D3035" i="8" s="1"/>
  <c r="B4724" i="8"/>
  <c r="C4724" i="8" s="1"/>
  <c r="D4724" i="8" s="1"/>
  <c r="B2019" i="8"/>
  <c r="C2019" i="8" s="1"/>
  <c r="D2019" i="8" s="1"/>
  <c r="B1243" i="8"/>
  <c r="C1243" i="8" s="1"/>
  <c r="D1243" i="8" s="1"/>
  <c r="B2144" i="8"/>
  <c r="C2144" i="8" s="1"/>
  <c r="D2144" i="8" s="1"/>
  <c r="B2508" i="8"/>
  <c r="C2508" i="8" s="1"/>
  <c r="D2508" i="8" s="1"/>
  <c r="B1337" i="8"/>
  <c r="C1337" i="8" s="1"/>
  <c r="D1337" i="8" s="1"/>
  <c r="B2528" i="8"/>
  <c r="C2528" i="8" s="1"/>
  <c r="D2528" i="8" s="1"/>
  <c r="B3729" i="8"/>
  <c r="C3729" i="8" s="1"/>
  <c r="D3729" i="8" s="1"/>
  <c r="B2328" i="8"/>
  <c r="C2328" i="8" s="1"/>
  <c r="D2328" i="8" s="1"/>
  <c r="B4208" i="8"/>
  <c r="C4208" i="8" s="1"/>
  <c r="D4208" i="8" s="1"/>
  <c r="B4566" i="8"/>
  <c r="C4566" i="8" s="1"/>
  <c r="D4566" i="8" s="1"/>
  <c r="B4313" i="8"/>
  <c r="C4313" i="8" s="1"/>
  <c r="D4313" i="8" s="1"/>
  <c r="B1865" i="8"/>
  <c r="C1865" i="8" s="1"/>
  <c r="D1865" i="8" s="1"/>
  <c r="B1353" i="8"/>
  <c r="C1353" i="8" s="1"/>
  <c r="D1353" i="8" s="1"/>
  <c r="B564" i="8"/>
  <c r="C564" i="8" s="1"/>
  <c r="D564" i="8" s="1"/>
  <c r="B2299" i="8"/>
  <c r="C2299" i="8" s="1"/>
  <c r="D2299" i="8" s="1"/>
  <c r="B3393" i="8"/>
  <c r="C3393" i="8" s="1"/>
  <c r="D3393" i="8" s="1"/>
  <c r="B1016" i="8"/>
  <c r="C1016" i="8" s="1"/>
  <c r="D1016" i="8" s="1"/>
  <c r="B3843" i="8"/>
  <c r="C3843" i="8" s="1"/>
  <c r="D3843" i="8" s="1"/>
  <c r="B4580" i="8"/>
  <c r="C4580" i="8" s="1"/>
  <c r="D4580" i="8" s="1"/>
  <c r="B279" i="8"/>
  <c r="C279" i="8" s="1"/>
  <c r="D279" i="8" s="1"/>
  <c r="B3616" i="8"/>
  <c r="C3616" i="8" s="1"/>
  <c r="D3616" i="8" s="1"/>
  <c r="B762" i="8"/>
  <c r="C762" i="8" s="1"/>
  <c r="D762" i="8" s="1"/>
  <c r="B3178" i="8"/>
  <c r="C3178" i="8" s="1"/>
  <c r="D3178" i="8" s="1"/>
  <c r="B2082" i="8"/>
  <c r="C2082" i="8" s="1"/>
  <c r="D2082" i="8" s="1"/>
  <c r="B1347" i="8"/>
  <c r="C1347" i="8" s="1"/>
  <c r="D1347" i="8" s="1"/>
  <c r="B4809" i="8"/>
  <c r="C4809" i="8" s="1"/>
  <c r="D4809" i="8" s="1"/>
  <c r="B1510" i="8"/>
  <c r="C1510" i="8" s="1"/>
  <c r="D1510" i="8" s="1"/>
  <c r="B796" i="8"/>
  <c r="C796" i="8" s="1"/>
  <c r="D796" i="8" s="1"/>
  <c r="B4686" i="8"/>
  <c r="C4686" i="8" s="1"/>
  <c r="D4686" i="8" s="1"/>
  <c r="B1612" i="8"/>
  <c r="C1612" i="8" s="1"/>
  <c r="D1612" i="8" s="1"/>
  <c r="B4668" i="8"/>
  <c r="C4668" i="8" s="1"/>
  <c r="D4668" i="8" s="1"/>
  <c r="B3794" i="8"/>
  <c r="C3794" i="8" s="1"/>
  <c r="D3794" i="8" s="1"/>
  <c r="B3834" i="8"/>
  <c r="C3834" i="8" s="1"/>
  <c r="D3834" i="8" s="1"/>
  <c r="B646" i="8"/>
  <c r="C646" i="8" s="1"/>
  <c r="D646" i="8" s="1"/>
  <c r="B3791" i="8"/>
  <c r="C3791" i="8" s="1"/>
  <c r="D3791" i="8" s="1"/>
  <c r="B2292" i="8"/>
  <c r="C2292" i="8" s="1"/>
  <c r="D2292" i="8" s="1"/>
  <c r="B2091" i="8"/>
  <c r="C2091" i="8" s="1"/>
  <c r="D2091" i="8" s="1"/>
  <c r="B1713" i="8"/>
  <c r="C1713" i="8" s="1"/>
  <c r="D1713" i="8" s="1"/>
  <c r="B4779" i="8"/>
  <c r="C4779" i="8" s="1"/>
  <c r="D4779" i="8" s="1"/>
  <c r="B2789" i="8"/>
  <c r="C2789" i="8" s="1"/>
  <c r="D2789" i="8" s="1"/>
  <c r="B2624" i="8"/>
  <c r="C2624" i="8" s="1"/>
  <c r="D2624" i="8" s="1"/>
  <c r="B4422" i="8"/>
  <c r="C4422" i="8" s="1"/>
  <c r="D4422" i="8" s="1"/>
  <c r="B4886" i="8"/>
  <c r="C4886" i="8" s="1"/>
  <c r="D4886" i="8" s="1"/>
  <c r="B1327" i="8"/>
  <c r="C1327" i="8" s="1"/>
  <c r="D1327" i="8" s="1"/>
  <c r="B1796" i="8"/>
  <c r="C1796" i="8" s="1"/>
  <c r="D1796" i="8" s="1"/>
  <c r="B267" i="8"/>
  <c r="C267" i="8" s="1"/>
  <c r="D267" i="8" s="1"/>
  <c r="B1942" i="8"/>
  <c r="C1942" i="8" s="1"/>
  <c r="D1942" i="8" s="1"/>
  <c r="B2653" i="8"/>
  <c r="C2653" i="8" s="1"/>
  <c r="D2653" i="8" s="1"/>
  <c r="B1938" i="8"/>
  <c r="C1938" i="8" s="1"/>
  <c r="D1938" i="8" s="1"/>
  <c r="B4227" i="8"/>
  <c r="C4227" i="8" s="1"/>
  <c r="D4227" i="8" s="1"/>
  <c r="B359" i="8"/>
  <c r="C359" i="8" s="1"/>
  <c r="D359" i="8" s="1"/>
  <c r="B3065" i="8"/>
  <c r="C3065" i="8" s="1"/>
  <c r="D3065" i="8" s="1"/>
  <c r="B3862" i="8"/>
  <c r="C3862" i="8" s="1"/>
  <c r="D3862" i="8" s="1"/>
  <c r="B2651" i="8"/>
  <c r="C2651" i="8" s="1"/>
  <c r="D2651" i="8" s="1"/>
  <c r="B457" i="8"/>
  <c r="C457" i="8" s="1"/>
  <c r="D457" i="8" s="1"/>
  <c r="B4597" i="8"/>
  <c r="C4597" i="8" s="1"/>
  <c r="D4597" i="8" s="1"/>
  <c r="B4397" i="8"/>
  <c r="C4397" i="8" s="1"/>
  <c r="D4397" i="8" s="1"/>
  <c r="B3321" i="8"/>
  <c r="C3321" i="8" s="1"/>
  <c r="D3321" i="8" s="1"/>
  <c r="B463" i="8"/>
  <c r="C463" i="8" s="1"/>
  <c r="D463" i="8" s="1"/>
  <c r="B450" i="8"/>
  <c r="C450" i="8" s="1"/>
  <c r="D450" i="8" s="1"/>
  <c r="B519" i="8"/>
  <c r="C519" i="8" s="1"/>
  <c r="D519" i="8" s="1"/>
  <c r="B4916" i="8"/>
  <c r="C4916" i="8" s="1"/>
  <c r="D4916" i="8" s="1"/>
  <c r="B379" i="8"/>
  <c r="C379" i="8" s="1"/>
  <c r="D379" i="8" s="1"/>
  <c r="B3774" i="8"/>
  <c r="C3774" i="8" s="1"/>
  <c r="D3774" i="8" s="1"/>
  <c r="B1454" i="8"/>
  <c r="C1454" i="8" s="1"/>
  <c r="D1454" i="8" s="1"/>
  <c r="B1666" i="8"/>
  <c r="C1666" i="8" s="1"/>
  <c r="D1666" i="8" s="1"/>
  <c r="B3129" i="8"/>
  <c r="C3129" i="8" s="1"/>
  <c r="D3129" i="8" s="1"/>
  <c r="B4578" i="8"/>
  <c r="C4578" i="8" s="1"/>
  <c r="D4578" i="8" s="1"/>
  <c r="B1404" i="8"/>
  <c r="C1404" i="8" s="1"/>
  <c r="D1404" i="8" s="1"/>
  <c r="B2610" i="8"/>
  <c r="C2610" i="8" s="1"/>
  <c r="D2610" i="8" s="1"/>
  <c r="B1827" i="8"/>
  <c r="C1827" i="8" s="1"/>
  <c r="D1827" i="8" s="1"/>
  <c r="B2396" i="8"/>
  <c r="C2396" i="8" s="1"/>
  <c r="D2396" i="8" s="1"/>
  <c r="B4613" i="8"/>
  <c r="C4613" i="8" s="1"/>
  <c r="D4613" i="8" s="1"/>
  <c r="B4571" i="8"/>
  <c r="C4571" i="8" s="1"/>
  <c r="D4571" i="8" s="1"/>
  <c r="B195" i="8"/>
  <c r="C195" i="8" s="1"/>
  <c r="D195" i="8" s="1"/>
  <c r="B1571" i="8"/>
  <c r="C1571" i="8" s="1"/>
  <c r="D1571" i="8" s="1"/>
  <c r="B1591" i="8"/>
  <c r="C1591" i="8" s="1"/>
  <c r="D1591" i="8" s="1"/>
  <c r="B1673" i="8"/>
  <c r="C1673" i="8" s="1"/>
  <c r="D1673" i="8" s="1"/>
  <c r="B2670" i="8"/>
  <c r="C2670" i="8" s="1"/>
  <c r="D2670" i="8" s="1"/>
  <c r="B2484" i="8"/>
  <c r="C2484" i="8" s="1"/>
  <c r="D2484" i="8" s="1"/>
  <c r="B1263" i="8"/>
  <c r="C1263" i="8" s="1"/>
  <c r="D1263" i="8" s="1"/>
  <c r="B3701" i="8"/>
  <c r="C3701" i="8" s="1"/>
  <c r="D3701" i="8" s="1"/>
  <c r="B2716" i="8"/>
  <c r="C2716" i="8" s="1"/>
  <c r="D2716" i="8" s="1"/>
  <c r="B2269" i="8"/>
  <c r="C2269" i="8" s="1"/>
  <c r="D2269" i="8" s="1"/>
  <c r="B927" i="8"/>
  <c r="C927" i="8" s="1"/>
  <c r="D927" i="8" s="1"/>
  <c r="B2416" i="8"/>
  <c r="C2416" i="8" s="1"/>
  <c r="D2416" i="8" s="1"/>
  <c r="B1479" i="8"/>
  <c r="C1479" i="8" s="1"/>
  <c r="D1479" i="8" s="1"/>
  <c r="B1217" i="8"/>
  <c r="C1217" i="8" s="1"/>
  <c r="D1217" i="8" s="1"/>
  <c r="B3251" i="8"/>
  <c r="C3251" i="8" s="1"/>
  <c r="D3251" i="8" s="1"/>
  <c r="B3872" i="8"/>
  <c r="C3872" i="8" s="1"/>
  <c r="D3872" i="8" s="1"/>
  <c r="B2909" i="8"/>
  <c r="C2909" i="8" s="1"/>
  <c r="D2909" i="8" s="1"/>
  <c r="B488" i="8"/>
  <c r="C488" i="8" s="1"/>
  <c r="D488" i="8" s="1"/>
  <c r="B2331" i="8"/>
  <c r="C2331" i="8" s="1"/>
  <c r="D2331" i="8" s="1"/>
  <c r="B3494" i="8"/>
  <c r="C3494" i="8" s="1"/>
  <c r="D3494" i="8" s="1"/>
  <c r="B3237" i="8"/>
  <c r="C3237" i="8" s="1"/>
  <c r="D3237" i="8" s="1"/>
  <c r="B1428" i="8"/>
  <c r="C1428" i="8" s="1"/>
  <c r="D1428" i="8" s="1"/>
  <c r="B4704" i="8"/>
  <c r="C4704" i="8" s="1"/>
  <c r="D4704" i="8" s="1"/>
  <c r="B2356" i="8"/>
  <c r="C2356" i="8" s="1"/>
  <c r="D2356" i="8" s="1"/>
  <c r="B4820" i="8"/>
  <c r="C4820" i="8" s="1"/>
  <c r="D4820" i="8" s="1"/>
  <c r="B4915" i="8"/>
  <c r="C4915" i="8" s="1"/>
  <c r="D4915" i="8" s="1"/>
  <c r="B3745" i="8"/>
  <c r="C3745" i="8" s="1"/>
  <c r="D3745" i="8" s="1"/>
  <c r="B915" i="8"/>
  <c r="C915" i="8" s="1"/>
  <c r="D915" i="8" s="1"/>
  <c r="B2112" i="8"/>
  <c r="C2112" i="8" s="1"/>
  <c r="D2112" i="8" s="1"/>
  <c r="B4109" i="8"/>
  <c r="C4109" i="8" s="1"/>
  <c r="D4109" i="8" s="1"/>
  <c r="B518" i="8"/>
  <c r="C518" i="8" s="1"/>
  <c r="D518" i="8" s="1"/>
  <c r="B4761" i="8"/>
  <c r="C4761" i="8" s="1"/>
  <c r="D4761" i="8" s="1"/>
  <c r="B3144" i="8"/>
  <c r="C3144" i="8" s="1"/>
  <c r="D3144" i="8" s="1"/>
  <c r="B2427" i="8"/>
  <c r="C2427" i="8" s="1"/>
  <c r="D2427" i="8" s="1"/>
  <c r="B1862" i="8"/>
  <c r="C1862" i="8" s="1"/>
  <c r="D1862" i="8" s="1"/>
  <c r="B960" i="8"/>
  <c r="C960" i="8" s="1"/>
  <c r="D960" i="8" s="1"/>
  <c r="B2772" i="8"/>
  <c r="C2772" i="8" s="1"/>
  <c r="D2772" i="8" s="1"/>
  <c r="B4507" i="8"/>
  <c r="C4507" i="8" s="1"/>
  <c r="D4507" i="8" s="1"/>
  <c r="B1765" i="8"/>
  <c r="C1765" i="8" s="1"/>
  <c r="D1765" i="8" s="1"/>
  <c r="B3348" i="8"/>
  <c r="C3348" i="8" s="1"/>
  <c r="D3348" i="8" s="1"/>
  <c r="B2080" i="8"/>
  <c r="C2080" i="8" s="1"/>
  <c r="D2080" i="8" s="1"/>
  <c r="B2381" i="8"/>
  <c r="C2381" i="8" s="1"/>
  <c r="D2381" i="8" s="1"/>
  <c r="B4567" i="8"/>
  <c r="C4567" i="8" s="1"/>
  <c r="D4567" i="8" s="1"/>
  <c r="B4443" i="8"/>
  <c r="C4443" i="8" s="1"/>
  <c r="D4443" i="8" s="1"/>
  <c r="B1294" i="8"/>
  <c r="C1294" i="8" s="1"/>
  <c r="D1294" i="8" s="1"/>
  <c r="B176" i="8"/>
  <c r="C176" i="8" s="1"/>
  <c r="D176" i="8" s="1"/>
  <c r="B1683" i="8"/>
  <c r="C1683" i="8" s="1"/>
  <c r="D1683" i="8" s="1"/>
  <c r="B2034" i="8"/>
  <c r="C2034" i="8" s="1"/>
  <c r="D2034" i="8" s="1"/>
  <c r="B2020" i="8"/>
  <c r="C2020" i="8" s="1"/>
  <c r="D2020" i="8" s="1"/>
  <c r="B1822" i="8"/>
  <c r="C1822" i="8" s="1"/>
  <c r="D1822" i="8" s="1"/>
  <c r="B2735" i="8"/>
  <c r="C2735" i="8" s="1"/>
  <c r="D2735" i="8" s="1"/>
  <c r="B508" i="8"/>
  <c r="C508" i="8" s="1"/>
  <c r="D508" i="8" s="1"/>
  <c r="B591" i="8"/>
  <c r="C591" i="8" s="1"/>
  <c r="D591" i="8" s="1"/>
  <c r="B1764" i="8"/>
  <c r="C1764" i="8" s="1"/>
  <c r="D1764" i="8" s="1"/>
  <c r="B453" i="8"/>
  <c r="C453" i="8" s="1"/>
  <c r="D453" i="8" s="1"/>
  <c r="B2027" i="8"/>
  <c r="C2027" i="8" s="1"/>
  <c r="D2027" i="8" s="1"/>
  <c r="B2477" i="8"/>
  <c r="C2477" i="8" s="1"/>
  <c r="D2477" i="8" s="1"/>
  <c r="B1242" i="8"/>
  <c r="C1242" i="8" s="1"/>
  <c r="D1242" i="8" s="1"/>
  <c r="B3840" i="8"/>
  <c r="C3840" i="8" s="1"/>
  <c r="D3840" i="8" s="1"/>
  <c r="B1987" i="8"/>
  <c r="C1987" i="8" s="1"/>
  <c r="D1987" i="8" s="1"/>
  <c r="B986" i="8"/>
  <c r="C986" i="8" s="1"/>
  <c r="D986" i="8" s="1"/>
  <c r="B1219" i="8"/>
  <c r="C1219" i="8" s="1"/>
  <c r="D1219" i="8" s="1"/>
  <c r="B3809" i="8"/>
  <c r="C3809" i="8" s="1"/>
  <c r="D3809" i="8" s="1"/>
  <c r="B1339" i="8"/>
  <c r="C1339" i="8" s="1"/>
  <c r="D1339" i="8" s="1"/>
  <c r="B767" i="8"/>
  <c r="C767" i="8" s="1"/>
  <c r="D767" i="8" s="1"/>
  <c r="B2116" i="8"/>
  <c r="C2116" i="8" s="1"/>
  <c r="D2116" i="8" s="1"/>
  <c r="B2672" i="8"/>
  <c r="C2672" i="8" s="1"/>
  <c r="D2672" i="8" s="1"/>
  <c r="B2253" i="8"/>
  <c r="C2253" i="8" s="1"/>
  <c r="D2253" i="8" s="1"/>
  <c r="B3627" i="8"/>
  <c r="C3627" i="8" s="1"/>
  <c r="D3627" i="8" s="1"/>
  <c r="B1537" i="8"/>
  <c r="C1537" i="8" s="1"/>
  <c r="D1537" i="8" s="1"/>
  <c r="B1385" i="8"/>
  <c r="C1385" i="8" s="1"/>
  <c r="D1385" i="8" s="1"/>
  <c r="B1293" i="8"/>
  <c r="C1293" i="8" s="1"/>
  <c r="D1293" i="8" s="1"/>
  <c r="B3689" i="8"/>
  <c r="C3689" i="8" s="1"/>
  <c r="D3689" i="8" s="1"/>
  <c r="B3724" i="8"/>
  <c r="C3724" i="8" s="1"/>
  <c r="D3724" i="8" s="1"/>
  <c r="B4244" i="8"/>
  <c r="C4244" i="8" s="1"/>
  <c r="D4244" i="8" s="1"/>
  <c r="B1427" i="8"/>
  <c r="C1427" i="8" s="1"/>
  <c r="D1427" i="8" s="1"/>
  <c r="B3565" i="8"/>
  <c r="C3565" i="8" s="1"/>
  <c r="D3565" i="8" s="1"/>
  <c r="B2453" i="8"/>
  <c r="C2453" i="8" s="1"/>
  <c r="D2453" i="8" s="1"/>
  <c r="B2099" i="8"/>
  <c r="C2099" i="8" s="1"/>
  <c r="D2099" i="8" s="1"/>
  <c r="B621" i="8"/>
  <c r="C621" i="8" s="1"/>
  <c r="D621" i="8" s="1"/>
  <c r="B3006" i="8"/>
  <c r="C3006" i="8" s="1"/>
  <c r="D3006" i="8" s="1"/>
  <c r="B617" i="8"/>
  <c r="C617" i="8" s="1"/>
  <c r="D617" i="8" s="1"/>
  <c r="B3705" i="8"/>
  <c r="C3705" i="8" s="1"/>
  <c r="D3705" i="8" s="1"/>
  <c r="B4839" i="8"/>
  <c r="C4839" i="8" s="1"/>
  <c r="D4839" i="8" s="1"/>
  <c r="B951" i="8"/>
  <c r="C951" i="8" s="1"/>
  <c r="D951" i="8" s="1"/>
  <c r="B1957" i="8"/>
  <c r="C1957" i="8" s="1"/>
  <c r="D1957" i="8" s="1"/>
  <c r="B2018" i="8"/>
  <c r="C2018" i="8" s="1"/>
  <c r="D2018" i="8" s="1"/>
  <c r="B403" i="8"/>
  <c r="C403" i="8" s="1"/>
  <c r="D403" i="8" s="1"/>
  <c r="B2596" i="8"/>
  <c r="C2596" i="8" s="1"/>
  <c r="D2596" i="8" s="1"/>
  <c r="B944" i="8"/>
  <c r="C944" i="8" s="1"/>
  <c r="D944" i="8" s="1"/>
  <c r="B1565" i="8"/>
  <c r="C1565" i="8" s="1"/>
  <c r="D1565" i="8" s="1"/>
  <c r="B887" i="8"/>
  <c r="C887" i="8" s="1"/>
  <c r="D887" i="8" s="1"/>
  <c r="B3811" i="8"/>
  <c r="C3811" i="8" s="1"/>
  <c r="D3811" i="8" s="1"/>
  <c r="B2303" i="8"/>
  <c r="C2303" i="8" s="1"/>
  <c r="D2303" i="8" s="1"/>
  <c r="B3964" i="8"/>
  <c r="C3964" i="8" s="1"/>
  <c r="D3964" i="8" s="1"/>
  <c r="B4759" i="8"/>
  <c r="C4759" i="8" s="1"/>
  <c r="D4759" i="8" s="1"/>
  <c r="B3878" i="8"/>
  <c r="C3878" i="8" s="1"/>
  <c r="D3878" i="8" s="1"/>
  <c r="B3250" i="8"/>
  <c r="C3250" i="8" s="1"/>
  <c r="D3250" i="8" s="1"/>
  <c r="B635" i="8"/>
  <c r="C635" i="8" s="1"/>
  <c r="D635" i="8" s="1"/>
  <c r="B1915" i="8"/>
  <c r="C1915" i="8" s="1"/>
  <c r="D1915" i="8" s="1"/>
  <c r="B2938" i="8"/>
  <c r="C2938" i="8" s="1"/>
  <c r="D2938" i="8" s="1"/>
  <c r="B2493" i="8"/>
  <c r="C2493" i="8" s="1"/>
  <c r="D2493" i="8" s="1"/>
  <c r="B873" i="8"/>
  <c r="C873" i="8" s="1"/>
  <c r="D873" i="8" s="1"/>
  <c r="B4165" i="8"/>
  <c r="C4165" i="8" s="1"/>
  <c r="D4165" i="8" s="1"/>
  <c r="B983" i="8"/>
  <c r="C983" i="8" s="1"/>
  <c r="D983" i="8" s="1"/>
  <c r="B2179" i="8"/>
  <c r="C2179" i="8" s="1"/>
  <c r="D2179" i="8" s="1"/>
  <c r="B2467" i="8"/>
  <c r="C2467" i="8" s="1"/>
  <c r="D2467" i="8" s="1"/>
  <c r="B3503" i="8"/>
  <c r="C3503" i="8" s="1"/>
  <c r="D3503" i="8" s="1"/>
  <c r="B4271" i="8"/>
  <c r="C4271" i="8" s="1"/>
  <c r="D4271" i="8" s="1"/>
  <c r="B3169" i="8"/>
  <c r="C3169" i="8" s="1"/>
  <c r="D3169" i="8" s="1"/>
  <c r="B3909" i="8"/>
  <c r="C3909" i="8" s="1"/>
  <c r="D3909" i="8" s="1"/>
  <c r="B1883" i="8"/>
  <c r="C1883" i="8" s="1"/>
  <c r="D1883" i="8" s="1"/>
  <c r="B3131" i="8"/>
  <c r="C3131" i="8" s="1"/>
  <c r="D3131" i="8" s="1"/>
  <c r="B4500" i="8"/>
  <c r="C4500" i="8" s="1"/>
  <c r="D4500" i="8" s="1"/>
  <c r="B2276" i="8"/>
  <c r="C2276" i="8" s="1"/>
  <c r="D2276" i="8" s="1"/>
  <c r="B4542" i="8"/>
  <c r="C4542" i="8" s="1"/>
  <c r="D4542" i="8" s="1"/>
  <c r="B4099" i="8"/>
  <c r="C4099" i="8" s="1"/>
  <c r="D4099" i="8" s="1"/>
  <c r="B872" i="8"/>
  <c r="C872" i="8" s="1"/>
  <c r="D872" i="8" s="1"/>
  <c r="B4025" i="8"/>
  <c r="C4025" i="8" s="1"/>
  <c r="D4025" i="8" s="1"/>
  <c r="B148" i="8"/>
  <c r="C148" i="8" s="1"/>
  <c r="D148" i="8" s="1"/>
  <c r="B2612" i="8"/>
  <c r="C2612" i="8" s="1"/>
  <c r="D2612" i="8" s="1"/>
  <c r="B3330" i="8"/>
  <c r="C3330" i="8" s="1"/>
  <c r="D3330" i="8" s="1"/>
  <c r="B4088" i="8"/>
  <c r="C4088" i="8" s="1"/>
  <c r="D4088" i="8" s="1"/>
  <c r="B4480" i="8"/>
  <c r="C4480" i="8" s="1"/>
  <c r="D4480" i="8" s="1"/>
  <c r="B2919" i="8"/>
  <c r="C2919" i="8" s="1"/>
  <c r="D2919" i="8" s="1"/>
  <c r="B3650" i="8"/>
  <c r="C3650" i="8" s="1"/>
  <c r="D3650" i="8" s="1"/>
  <c r="B1008" i="8"/>
  <c r="C1008" i="8" s="1"/>
  <c r="D1008" i="8" s="1"/>
  <c r="B3737" i="8"/>
  <c r="C3737" i="8" s="1"/>
  <c r="D3737" i="8" s="1"/>
  <c r="B3766" i="8"/>
  <c r="C3766" i="8" s="1"/>
  <c r="D3766" i="8" s="1"/>
  <c r="B3028" i="8"/>
  <c r="C3028" i="8" s="1"/>
  <c r="D3028" i="8" s="1"/>
  <c r="B949" i="8"/>
  <c r="C949" i="8" s="1"/>
  <c r="D949" i="8" s="1"/>
  <c r="B1756" i="8"/>
  <c r="C1756" i="8" s="1"/>
  <c r="D1756" i="8" s="1"/>
  <c r="B2637" i="8"/>
  <c r="C2637" i="8" s="1"/>
  <c r="D2637" i="8" s="1"/>
  <c r="B1909" i="8"/>
  <c r="C1909" i="8" s="1"/>
  <c r="D1909" i="8" s="1"/>
  <c r="B3998" i="8"/>
  <c r="C3998" i="8" s="1"/>
  <c r="D3998" i="8" s="1"/>
  <c r="B2776" i="8"/>
  <c r="C2776" i="8" s="1"/>
  <c r="D2776" i="8" s="1"/>
  <c r="B4508" i="8"/>
  <c r="C4508" i="8" s="1"/>
  <c r="D4508" i="8" s="1"/>
  <c r="B1124" i="8"/>
  <c r="C1124" i="8" s="1"/>
  <c r="D1124" i="8" s="1"/>
  <c r="B867" i="8"/>
  <c r="C867" i="8" s="1"/>
  <c r="D867" i="8" s="1"/>
  <c r="B4101" i="8"/>
  <c r="C4101" i="8" s="1"/>
  <c r="D4101" i="8" s="1"/>
  <c r="B553" i="8"/>
  <c r="C553" i="8" s="1"/>
  <c r="D553" i="8" s="1"/>
  <c r="B4957" i="8"/>
  <c r="C4957" i="8" s="1"/>
  <c r="D4957" i="8" s="1"/>
  <c r="B4733" i="8"/>
  <c r="C4733" i="8" s="1"/>
  <c r="D4733" i="8" s="1"/>
  <c r="B1859" i="8"/>
  <c r="C1859" i="8" s="1"/>
  <c r="D1859" i="8" s="1"/>
  <c r="B2115" i="8"/>
  <c r="C2115" i="8" s="1"/>
  <c r="D2115" i="8" s="1"/>
  <c r="B2243" i="8"/>
  <c r="C2243" i="8" s="1"/>
  <c r="D2243" i="8" s="1"/>
  <c r="B1671" i="8"/>
  <c r="C1671" i="8" s="1"/>
  <c r="D1671" i="8" s="1"/>
  <c r="B3726" i="8"/>
  <c r="C3726" i="8" s="1"/>
  <c r="D3726" i="8" s="1"/>
  <c r="B3916" i="8"/>
  <c r="C3916" i="8" s="1"/>
  <c r="D3916" i="8" s="1"/>
  <c r="B2247" i="8"/>
  <c r="C2247" i="8" s="1"/>
  <c r="D2247" i="8" s="1"/>
  <c r="B590" i="8"/>
  <c r="C590" i="8" s="1"/>
  <c r="D590" i="8" s="1"/>
  <c r="B461" i="8"/>
  <c r="C461" i="8" s="1"/>
  <c r="D461" i="8" s="1"/>
  <c r="B1585" i="8"/>
  <c r="C1585" i="8" s="1"/>
  <c r="D1585" i="8" s="1"/>
  <c r="B477" i="8"/>
  <c r="C477" i="8" s="1"/>
  <c r="D477" i="8" s="1"/>
  <c r="B1451" i="8"/>
  <c r="C1451" i="8" s="1"/>
  <c r="D1451" i="8" s="1"/>
  <c r="B3911" i="8"/>
  <c r="C3911" i="8" s="1"/>
  <c r="D3911" i="8" s="1"/>
  <c r="B164" i="8"/>
  <c r="C164" i="8" s="1"/>
  <c r="D164" i="8" s="1"/>
  <c r="B3400" i="8"/>
  <c r="C3400" i="8" s="1"/>
  <c r="D3400" i="8" s="1"/>
  <c r="B498" i="8"/>
  <c r="C498" i="8" s="1"/>
  <c r="D498" i="8" s="1"/>
  <c r="B3388" i="8"/>
  <c r="C3388" i="8" s="1"/>
  <c r="D3388" i="8" s="1"/>
  <c r="B3394" i="8"/>
  <c r="C3394" i="8" s="1"/>
  <c r="D3394" i="8" s="1"/>
  <c r="B3145" i="8"/>
  <c r="C3145" i="8" s="1"/>
  <c r="D3145" i="8" s="1"/>
  <c r="B4370" i="8"/>
  <c r="C4370" i="8" s="1"/>
  <c r="D4370" i="8" s="1"/>
  <c r="B852" i="8"/>
  <c r="C852" i="8" s="1"/>
  <c r="D852" i="8" s="1"/>
  <c r="B169" i="8"/>
  <c r="C169" i="8" s="1"/>
  <c r="D169" i="8" s="1"/>
  <c r="B3395" i="8"/>
  <c r="C3395" i="8" s="1"/>
  <c r="D3395" i="8" s="1"/>
  <c r="B991" i="8"/>
  <c r="C991" i="8" s="1"/>
  <c r="D991" i="8" s="1"/>
  <c r="B4531" i="8"/>
  <c r="C4531" i="8" s="1"/>
  <c r="D4531" i="8" s="1"/>
  <c r="B3871" i="8"/>
  <c r="C3871" i="8" s="1"/>
  <c r="D3871" i="8" s="1"/>
  <c r="B4705" i="8"/>
  <c r="C4705" i="8" s="1"/>
  <c r="D4705" i="8" s="1"/>
  <c r="B4538" i="8"/>
  <c r="C4538" i="8" s="1"/>
  <c r="D4538" i="8" s="1"/>
  <c r="B3133" i="8"/>
  <c r="C3133" i="8" s="1"/>
  <c r="D3133" i="8" s="1"/>
  <c r="B303" i="8"/>
  <c r="C303" i="8" s="1"/>
  <c r="D303" i="8" s="1"/>
  <c r="B3780" i="8"/>
  <c r="C3780" i="8" s="1"/>
  <c r="D3780" i="8" s="1"/>
  <c r="B4637" i="8"/>
  <c r="C4637" i="8" s="1"/>
  <c r="D4637" i="8" s="1"/>
  <c r="B2346" i="8"/>
  <c r="C2346" i="8" s="1"/>
  <c r="D2346" i="8" s="1"/>
  <c r="B3681" i="8"/>
  <c r="C3681" i="8" s="1"/>
  <c r="D3681" i="8" s="1"/>
  <c r="B2359" i="8"/>
  <c r="C2359" i="8" s="1"/>
  <c r="D2359" i="8" s="1"/>
  <c r="B4780" i="8"/>
  <c r="C4780" i="8" s="1"/>
  <c r="D4780" i="8" s="1"/>
  <c r="B1931" i="8"/>
  <c r="C1931" i="8" s="1"/>
  <c r="D1931" i="8" s="1"/>
  <c r="B1676" i="8"/>
  <c r="C1676" i="8" s="1"/>
  <c r="D1676" i="8" s="1"/>
  <c r="B3434" i="8"/>
  <c r="C3434" i="8" s="1"/>
  <c r="D3434" i="8" s="1"/>
  <c r="B1743" i="8"/>
  <c r="C1743" i="8" s="1"/>
  <c r="D1743" i="8" s="1"/>
  <c r="B2244" i="8"/>
  <c r="C2244" i="8" s="1"/>
  <c r="D2244" i="8" s="1"/>
  <c r="B3824" i="8"/>
  <c r="C3824" i="8" s="1"/>
  <c r="D3824" i="8" s="1"/>
  <c r="B3613" i="8"/>
  <c r="C3613" i="8" s="1"/>
  <c r="D3613" i="8" s="1"/>
  <c r="B3615" i="8"/>
  <c r="C3615" i="8" s="1"/>
  <c r="D3615" i="8" s="1"/>
  <c r="B3091" i="8"/>
  <c r="C3091" i="8" s="1"/>
  <c r="D3091" i="8" s="1"/>
  <c r="B182" i="8"/>
  <c r="C182" i="8" s="1"/>
  <c r="D182" i="8" s="1"/>
  <c r="B4865" i="8"/>
  <c r="C4865" i="8" s="1"/>
  <c r="D4865" i="8" s="1"/>
  <c r="B608" i="8"/>
  <c r="C608" i="8" s="1"/>
  <c r="D608" i="8" s="1"/>
  <c r="B952" i="8"/>
  <c r="C952" i="8" s="1"/>
  <c r="D952" i="8" s="1"/>
  <c r="B254" i="8"/>
  <c r="C254" i="8" s="1"/>
  <c r="D254" i="8" s="1"/>
  <c r="B2837" i="8"/>
  <c r="C2837" i="8" s="1"/>
  <c r="D2837" i="8" s="1"/>
  <c r="B1782" i="8"/>
  <c r="C1782" i="8" s="1"/>
  <c r="D1782" i="8" s="1"/>
  <c r="B3101" i="8"/>
  <c r="C3101" i="8" s="1"/>
  <c r="D3101" i="8" s="1"/>
  <c r="B2273" i="8"/>
  <c r="C2273" i="8" s="1"/>
  <c r="D2273" i="8" s="1"/>
  <c r="B4941" i="8"/>
  <c r="C4941" i="8" s="1"/>
  <c r="D4941" i="8" s="1"/>
  <c r="B3036" i="8"/>
  <c r="C3036" i="8" s="1"/>
  <c r="D3036" i="8" s="1"/>
  <c r="B784" i="8"/>
  <c r="C784" i="8" s="1"/>
  <c r="D784" i="8" s="1"/>
  <c r="B3914" i="8"/>
  <c r="C3914" i="8" s="1"/>
  <c r="D3914" i="8" s="1"/>
  <c r="B1821" i="8"/>
  <c r="C1821" i="8" s="1"/>
  <c r="D1821" i="8" s="1"/>
  <c r="B2744" i="8"/>
  <c r="C2744" i="8" s="1"/>
  <c r="D2744" i="8" s="1"/>
  <c r="B2106" i="8"/>
  <c r="C2106" i="8" s="1"/>
  <c r="D2106" i="8" s="1"/>
  <c r="B2012" i="8"/>
  <c r="C2012" i="8" s="1"/>
  <c r="D2012" i="8" s="1"/>
  <c r="B3323" i="8"/>
  <c r="C3323" i="8" s="1"/>
  <c r="D3323" i="8" s="1"/>
  <c r="B179" i="8"/>
  <c r="C179" i="8" s="1"/>
  <c r="D179" i="8" s="1"/>
  <c r="B2970" i="8"/>
  <c r="C2970" i="8" s="1"/>
  <c r="D2970" i="8" s="1"/>
  <c r="B2817" i="8"/>
  <c r="C2817" i="8" s="1"/>
  <c r="D2817" i="8" s="1"/>
  <c r="B1390" i="8"/>
  <c r="C1390" i="8" s="1"/>
  <c r="D1390" i="8" s="1"/>
  <c r="B2722" i="8"/>
  <c r="C2722" i="8" s="1"/>
  <c r="D2722" i="8" s="1"/>
  <c r="B4049" i="8"/>
  <c r="C4049" i="8" s="1"/>
  <c r="D4049" i="8" s="1"/>
  <c r="B4823" i="8"/>
  <c r="C4823" i="8" s="1"/>
  <c r="D4823" i="8" s="1"/>
  <c r="B2261" i="8"/>
  <c r="C2261" i="8" s="1"/>
  <c r="D2261" i="8" s="1"/>
  <c r="B2544" i="8"/>
  <c r="C2544" i="8" s="1"/>
  <c r="D2544" i="8" s="1"/>
  <c r="B4466" i="8"/>
  <c r="C4466" i="8" s="1"/>
  <c r="D4466" i="8" s="1"/>
  <c r="B4419" i="8"/>
  <c r="C4419" i="8" s="1"/>
  <c r="D4419" i="8" s="1"/>
  <c r="B4738" i="8"/>
  <c r="C4738" i="8" s="1"/>
  <c r="D4738" i="8" s="1"/>
  <c r="B388" i="8"/>
  <c r="C388" i="8" s="1"/>
  <c r="D388" i="8" s="1"/>
  <c r="B1622" i="8"/>
  <c r="C1622" i="8" s="1"/>
  <c r="D1622" i="8" s="1"/>
  <c r="B1940" i="8"/>
  <c r="C1940" i="8" s="1"/>
  <c r="D1940" i="8" s="1"/>
  <c r="B4593" i="8"/>
  <c r="C4593" i="8" s="1"/>
  <c r="D4593" i="8" s="1"/>
  <c r="B4338" i="8"/>
  <c r="C4338" i="8" s="1"/>
  <c r="D4338" i="8" s="1"/>
  <c r="B4693" i="8"/>
  <c r="C4693" i="8" s="1"/>
  <c r="D4693" i="8" s="1"/>
  <c r="B4487" i="8"/>
  <c r="C4487" i="8" s="1"/>
  <c r="D4487" i="8" s="1"/>
  <c r="B1312" i="8"/>
  <c r="C1312" i="8" s="1"/>
  <c r="D1312" i="8" s="1"/>
  <c r="B4922" i="8"/>
  <c r="C4922" i="8" s="1"/>
  <c r="D4922" i="8" s="1"/>
  <c r="B2460" i="8"/>
  <c r="C2460" i="8" s="1"/>
  <c r="D2460" i="8" s="1"/>
  <c r="B771" i="8"/>
  <c r="C771" i="8" s="1"/>
  <c r="D771" i="8" s="1"/>
  <c r="B2382" i="8"/>
  <c r="C2382" i="8" s="1"/>
  <c r="D2382" i="8" s="1"/>
  <c r="B2145" i="8"/>
  <c r="C2145" i="8" s="1"/>
  <c r="D2145" i="8" s="1"/>
  <c r="B2763" i="8"/>
  <c r="C2763" i="8" s="1"/>
  <c r="D2763" i="8" s="1"/>
  <c r="B3260" i="8"/>
  <c r="C3260" i="8" s="1"/>
  <c r="D3260" i="8" s="1"/>
  <c r="B4316" i="8"/>
  <c r="C4316" i="8" s="1"/>
  <c r="D4316" i="8" s="1"/>
  <c r="B3188" i="8"/>
  <c r="C3188" i="8" s="1"/>
  <c r="D3188" i="8" s="1"/>
  <c r="B2862" i="8"/>
  <c r="C2862" i="8" s="1"/>
  <c r="D2862" i="8" s="1"/>
  <c r="B2312" i="8"/>
  <c r="C2312" i="8" s="1"/>
  <c r="D2312" i="8" s="1"/>
  <c r="B2209" i="8"/>
  <c r="C2209" i="8" s="1"/>
  <c r="D2209" i="8" s="1"/>
  <c r="B589" i="8"/>
  <c r="C589" i="8" s="1"/>
  <c r="D589" i="8" s="1"/>
  <c r="B1056" i="8"/>
  <c r="C1056" i="8" s="1"/>
  <c r="D1056" i="8" s="1"/>
  <c r="B3478" i="8"/>
  <c r="C3478" i="8" s="1"/>
  <c r="D3478" i="8" s="1"/>
  <c r="B3516" i="8"/>
  <c r="C3516" i="8" s="1"/>
  <c r="D3516" i="8" s="1"/>
  <c r="B1495" i="8"/>
  <c r="C1495" i="8" s="1"/>
  <c r="D1495" i="8" s="1"/>
  <c r="B1516" i="8"/>
  <c r="C1516" i="8" s="1"/>
  <c r="D1516" i="8" s="1"/>
  <c r="B297" i="8"/>
  <c r="C297" i="8" s="1"/>
  <c r="D297" i="8" s="1"/>
  <c r="B3735" i="8"/>
  <c r="C3735" i="8" s="1"/>
  <c r="D3735" i="8" s="1"/>
  <c r="B4273" i="8"/>
  <c r="C4273" i="8" s="1"/>
  <c r="D4273" i="8" s="1"/>
  <c r="B4920" i="8"/>
  <c r="C4920" i="8" s="1"/>
  <c r="D4920" i="8" s="1"/>
  <c r="B417" i="8"/>
  <c r="C417" i="8" s="1"/>
  <c r="D417" i="8" s="1"/>
  <c r="B2131" i="8"/>
  <c r="C2131" i="8" s="1"/>
  <c r="D2131" i="8" s="1"/>
  <c r="B3617" i="8"/>
  <c r="C3617" i="8" s="1"/>
  <c r="D3617" i="8" s="1"/>
  <c r="B398" i="8"/>
  <c r="C398" i="8" s="1"/>
  <c r="D398" i="8" s="1"/>
  <c r="B1140" i="8"/>
  <c r="C1140" i="8" s="1"/>
  <c r="D1140" i="8" s="1"/>
  <c r="B2955" i="8"/>
  <c r="C2955" i="8" s="1"/>
  <c r="D2955" i="8" s="1"/>
  <c r="B4529" i="8"/>
  <c r="C4529" i="8" s="1"/>
  <c r="D4529" i="8" s="1"/>
  <c r="B1417" i="8"/>
  <c r="C1417" i="8" s="1"/>
  <c r="D1417" i="8" s="1"/>
  <c r="B440" i="8"/>
  <c r="C440" i="8" s="1"/>
  <c r="D440" i="8" s="1"/>
  <c r="B856" i="8"/>
  <c r="C856" i="8" s="1"/>
  <c r="D856" i="8" s="1"/>
  <c r="B2181" i="8"/>
  <c r="C2181" i="8" s="1"/>
  <c r="D2181" i="8" s="1"/>
  <c r="B2047" i="8"/>
  <c r="C2047" i="8" s="1"/>
  <c r="D2047" i="8" s="1"/>
  <c r="B1089" i="8"/>
  <c r="C1089" i="8" s="1"/>
  <c r="D1089" i="8" s="1"/>
  <c r="B4176" i="8"/>
  <c r="C4176" i="8" s="1"/>
  <c r="D4176" i="8" s="1"/>
  <c r="B1962" i="8"/>
  <c r="C1962" i="8" s="1"/>
  <c r="D1962" i="8" s="1"/>
  <c r="B2700" i="8"/>
  <c r="C2700" i="8" s="1"/>
  <c r="D2700" i="8" s="1"/>
  <c r="B863" i="8"/>
  <c r="C863" i="8" s="1"/>
  <c r="D863" i="8" s="1"/>
  <c r="B3919" i="8"/>
  <c r="C3919" i="8" s="1"/>
  <c r="D3919" i="8" s="1"/>
  <c r="B1466" i="8"/>
  <c r="C1466" i="8" s="1"/>
  <c r="D1466" i="8" s="1"/>
  <c r="B1039" i="8"/>
  <c r="C1039" i="8" s="1"/>
  <c r="D1039" i="8" s="1"/>
  <c r="B298" i="8"/>
  <c r="C298" i="8" s="1"/>
  <c r="D298" i="8" s="1"/>
  <c r="B2045" i="8"/>
  <c r="C2045" i="8" s="1"/>
  <c r="D2045" i="8" s="1"/>
  <c r="B2470" i="8"/>
  <c r="C2470" i="8" s="1"/>
  <c r="D2470" i="8" s="1"/>
  <c r="B4072" i="8"/>
  <c r="C4072" i="8" s="1"/>
  <c r="D4072" i="8" s="1"/>
  <c r="B2123" i="8"/>
  <c r="C2123" i="8" s="1"/>
  <c r="D2123" i="8" s="1"/>
  <c r="B4716" i="8"/>
  <c r="C4716" i="8" s="1"/>
  <c r="D4716" i="8" s="1"/>
  <c r="B2727" i="8"/>
  <c r="C2727" i="8" s="1"/>
  <c r="D2727" i="8" s="1"/>
  <c r="B1845" i="8"/>
  <c r="C1845" i="8" s="1"/>
  <c r="D1845" i="8" s="1"/>
  <c r="B2973" i="8"/>
  <c r="C2973" i="8" s="1"/>
  <c r="D2973" i="8" s="1"/>
  <c r="B408" i="8"/>
  <c r="C408" i="8" s="1"/>
  <c r="D408" i="8" s="1"/>
  <c r="B2634" i="8"/>
  <c r="C2634" i="8" s="1"/>
  <c r="D2634" i="8" s="1"/>
  <c r="B788" i="8"/>
  <c r="C788" i="8" s="1"/>
  <c r="D788" i="8" s="1"/>
  <c r="B4749" i="8"/>
  <c r="C4749" i="8" s="1"/>
  <c r="D4749" i="8" s="1"/>
  <c r="B3526" i="8"/>
  <c r="C3526" i="8" s="1"/>
  <c r="D3526" i="8" s="1"/>
  <c r="B2143" i="8"/>
  <c r="C2143" i="8" s="1"/>
  <c r="D2143" i="8" s="1"/>
  <c r="B1817" i="8"/>
  <c r="C1817" i="8" s="1"/>
  <c r="D1817" i="8" s="1"/>
  <c r="B1437" i="8"/>
  <c r="C1437" i="8" s="1"/>
  <c r="D1437" i="8" s="1"/>
  <c r="B2633" i="8"/>
  <c r="C2633" i="8" s="1"/>
  <c r="D2633" i="8" s="1"/>
  <c r="B2691" i="8"/>
  <c r="C2691" i="8" s="1"/>
  <c r="D2691" i="8" s="1"/>
  <c r="B1527" i="8"/>
  <c r="C1527" i="8" s="1"/>
  <c r="D1527" i="8" s="1"/>
  <c r="B576" i="8"/>
  <c r="C576" i="8" s="1"/>
  <c r="D576" i="8" s="1"/>
  <c r="B808" i="8"/>
  <c r="C808" i="8" s="1"/>
  <c r="D808" i="8" s="1"/>
  <c r="B4877" i="8"/>
  <c r="C4877" i="8" s="1"/>
  <c r="D4877" i="8" s="1"/>
  <c r="B4409" i="8"/>
  <c r="C4409" i="8" s="1"/>
  <c r="D4409" i="8" s="1"/>
  <c r="B1735" i="8"/>
  <c r="C1735" i="8" s="1"/>
  <c r="D1735" i="8" s="1"/>
  <c r="B4298" i="8"/>
  <c r="C4298" i="8" s="1"/>
  <c r="D4298" i="8" s="1"/>
  <c r="B4154" i="8"/>
  <c r="C4154" i="8" s="1"/>
  <c r="D4154" i="8" s="1"/>
  <c r="B1357" i="8"/>
  <c r="C1357" i="8" s="1"/>
  <c r="D1357" i="8" s="1"/>
  <c r="B4927" i="8"/>
  <c r="C4927" i="8" s="1"/>
  <c r="D4927" i="8" s="1"/>
  <c r="B1521" i="8"/>
  <c r="C1521" i="8" s="1"/>
  <c r="D1521" i="8" s="1"/>
  <c r="B946" i="8"/>
  <c r="C946" i="8" s="1"/>
  <c r="D946" i="8" s="1"/>
  <c r="B3439" i="8"/>
  <c r="C3439" i="8" s="1"/>
  <c r="D3439" i="8" s="1"/>
  <c r="B3850" i="8"/>
  <c r="C3850" i="8" s="1"/>
  <c r="D3850" i="8" s="1"/>
  <c r="B2742" i="8"/>
  <c r="C2742" i="8" s="1"/>
  <c r="D2742" i="8" s="1"/>
  <c r="B2044" i="8"/>
  <c r="C2044" i="8" s="1"/>
  <c r="D2044" i="8" s="1"/>
  <c r="B2046" i="8"/>
  <c r="C2046" i="8" s="1"/>
  <c r="D2046" i="8" s="1"/>
  <c r="B3266" i="8"/>
  <c r="C3266" i="8" s="1"/>
  <c r="D3266" i="8" s="1"/>
  <c r="B4978" i="8"/>
  <c r="C4978" i="8" s="1"/>
  <c r="D4978" i="8" s="1"/>
  <c r="B4721" i="8"/>
  <c r="C4721" i="8" s="1"/>
  <c r="D4721" i="8" s="1"/>
  <c r="B1563" i="8"/>
  <c r="C1563" i="8" s="1"/>
  <c r="D1563" i="8" s="1"/>
  <c r="B840" i="8"/>
  <c r="C840" i="8" s="1"/>
  <c r="D840" i="8" s="1"/>
  <c r="B1015" i="8"/>
  <c r="C1015" i="8" s="1"/>
  <c r="D1015" i="8" s="1"/>
  <c r="B4788" i="8"/>
  <c r="C4788" i="8" s="1"/>
  <c r="D4788" i="8" s="1"/>
  <c r="B556" i="8"/>
  <c r="C556" i="8" s="1"/>
  <c r="D556" i="8" s="1"/>
  <c r="B3725" i="8"/>
  <c r="C3725" i="8" s="1"/>
  <c r="D3725" i="8" s="1"/>
  <c r="B648" i="8"/>
  <c r="C648" i="8" s="1"/>
  <c r="D648" i="8" s="1"/>
  <c r="B3120" i="8"/>
  <c r="C3120" i="8" s="1"/>
  <c r="D3120" i="8" s="1"/>
  <c r="B4777" i="8"/>
  <c r="C4777" i="8" s="1"/>
  <c r="D4777" i="8" s="1"/>
  <c r="B1657" i="8"/>
  <c r="C1657" i="8" s="1"/>
  <c r="D1657" i="8" s="1"/>
  <c r="B1250" i="8"/>
  <c r="C1250" i="8" s="1"/>
  <c r="D1250" i="8" s="1"/>
  <c r="B2174" i="8"/>
  <c r="C2174" i="8" s="1"/>
  <c r="D2174" i="8" s="1"/>
  <c r="B3928" i="8"/>
  <c r="C3928" i="8" s="1"/>
  <c r="D3928" i="8" s="1"/>
  <c r="B3128" i="8"/>
  <c r="C3128" i="8" s="1"/>
  <c r="D3128" i="8" s="1"/>
  <c r="B3241" i="8"/>
  <c r="C3241" i="8" s="1"/>
  <c r="D3241" i="8" s="1"/>
  <c r="B2478" i="8"/>
  <c r="C2478" i="8" s="1"/>
  <c r="D2478" i="8" s="1"/>
  <c r="B2603" i="8"/>
  <c r="C2603" i="8" s="1"/>
  <c r="D2603" i="8" s="1"/>
  <c r="B2978" i="8"/>
  <c r="C2978" i="8" s="1"/>
  <c r="D2978" i="8" s="1"/>
  <c r="B800" i="8"/>
  <c r="C800" i="8" s="1"/>
  <c r="D800" i="8" s="1"/>
  <c r="B2206" i="8"/>
  <c r="C2206" i="8" s="1"/>
  <c r="D2206" i="8" s="1"/>
  <c r="B1631" i="8"/>
  <c r="C1631" i="8" s="1"/>
  <c r="D1631" i="8" s="1"/>
  <c r="B1482" i="8"/>
  <c r="C1482" i="8" s="1"/>
  <c r="D1482" i="8" s="1"/>
  <c r="B4896" i="8"/>
  <c r="C4896" i="8" s="1"/>
  <c r="D4896" i="8" s="1"/>
  <c r="B2035" i="8"/>
  <c r="C2035" i="8" s="1"/>
  <c r="D2035" i="8" s="1"/>
  <c r="B2096" i="8"/>
  <c r="C2096" i="8" s="1"/>
  <c r="D2096" i="8" s="1"/>
  <c r="B3651" i="8"/>
  <c r="C3651" i="8" s="1"/>
  <c r="D3651" i="8" s="1"/>
  <c r="B2410" i="8"/>
  <c r="C2410" i="8" s="1"/>
  <c r="D2410" i="8" s="1"/>
  <c r="B2568" i="8"/>
  <c r="C2568" i="8" s="1"/>
  <c r="D2568" i="8" s="1"/>
  <c r="B1541" i="8"/>
  <c r="C1541" i="8" s="1"/>
  <c r="D1541" i="8" s="1"/>
  <c r="B2912" i="8"/>
  <c r="C2912" i="8" s="1"/>
  <c r="D2912" i="8" s="1"/>
  <c r="B3445" i="8"/>
  <c r="C3445" i="8" s="1"/>
  <c r="D3445" i="8" s="1"/>
  <c r="B1929" i="8"/>
  <c r="C1929" i="8" s="1"/>
  <c r="D1929" i="8" s="1"/>
  <c r="B540" i="8"/>
  <c r="C540" i="8" s="1"/>
  <c r="D540" i="8" s="1"/>
  <c r="B2417" i="8"/>
  <c r="C2417" i="8" s="1"/>
  <c r="D2417" i="8" s="1"/>
  <c r="B3614" i="8"/>
  <c r="C3614" i="8" s="1"/>
  <c r="D3614" i="8" s="1"/>
  <c r="B672" i="8"/>
  <c r="C672" i="8" s="1"/>
  <c r="D672" i="8" s="1"/>
  <c r="B4482" i="8"/>
  <c r="C4482" i="8" s="1"/>
  <c r="D4482" i="8" s="1"/>
  <c r="B3139" i="8"/>
  <c r="C3139" i="8" s="1"/>
  <c r="D3139" i="8" s="1"/>
  <c r="B291" i="8"/>
  <c r="C291" i="8" s="1"/>
  <c r="D291" i="8" s="1"/>
  <c r="B4330" i="8"/>
  <c r="C4330" i="8" s="1"/>
  <c r="D4330" i="8" s="1"/>
  <c r="B3265" i="8"/>
  <c r="C3265" i="8" s="1"/>
  <c r="D3265" i="8" s="1"/>
  <c r="B2286" i="8"/>
  <c r="C2286" i="8" s="1"/>
  <c r="D2286" i="8" s="1"/>
  <c r="B924" i="8"/>
  <c r="C924" i="8" s="1"/>
  <c r="D924" i="8" s="1"/>
  <c r="B3863" i="8"/>
  <c r="C3863" i="8" s="1"/>
  <c r="D3863" i="8" s="1"/>
  <c r="B509" i="8"/>
  <c r="C509" i="8" s="1"/>
  <c r="D509" i="8" s="1"/>
  <c r="B1255" i="8"/>
  <c r="C1255" i="8" s="1"/>
  <c r="D1255" i="8" s="1"/>
  <c r="B879" i="8"/>
  <c r="C879" i="8" s="1"/>
  <c r="D879" i="8" s="1"/>
  <c r="B4747" i="8"/>
  <c r="C4747" i="8" s="1"/>
  <c r="D4747" i="8" s="1"/>
  <c r="B3664" i="8"/>
  <c r="C3664" i="8" s="1"/>
  <c r="D3664" i="8" s="1"/>
  <c r="B4040" i="8"/>
  <c r="C4040" i="8" s="1"/>
  <c r="D4040" i="8" s="1"/>
  <c r="B3560" i="8"/>
  <c r="C3560" i="8" s="1"/>
  <c r="D3560" i="8" s="1"/>
  <c r="B4524" i="8"/>
  <c r="C4524" i="8" s="1"/>
  <c r="D4524" i="8" s="1"/>
  <c r="B3333" i="8"/>
  <c r="C3333" i="8" s="1"/>
  <c r="D3333" i="8" s="1"/>
  <c r="B593" i="8"/>
  <c r="C593" i="8" s="1"/>
  <c r="D593" i="8" s="1"/>
  <c r="B3244" i="8"/>
  <c r="C3244" i="8" s="1"/>
  <c r="D3244" i="8" s="1"/>
  <c r="B2134" i="8"/>
  <c r="C2134" i="8" s="1"/>
  <c r="D2134" i="8" s="1"/>
  <c r="B3356" i="8"/>
  <c r="C3356" i="8" s="1"/>
  <c r="D3356" i="8" s="1"/>
  <c r="B2787" i="8"/>
  <c r="C2787" i="8" s="1"/>
  <c r="D2787" i="8" s="1"/>
  <c r="B322" i="8"/>
  <c r="C322" i="8" s="1"/>
  <c r="D322" i="8" s="1"/>
  <c r="B3727" i="8"/>
  <c r="C3727" i="8" s="1"/>
  <c r="D3727" i="8" s="1"/>
  <c r="B1724" i="8"/>
  <c r="C1724" i="8" s="1"/>
  <c r="D1724" i="8" s="1"/>
  <c r="B3913" i="8"/>
  <c r="C3913" i="8" s="1"/>
  <c r="D3913" i="8" s="1"/>
  <c r="B1209" i="8"/>
  <c r="C1209" i="8" s="1"/>
  <c r="D1209" i="8" s="1"/>
  <c r="B3592" i="8"/>
  <c r="C3592" i="8" s="1"/>
  <c r="D3592" i="8" s="1"/>
  <c r="B276" i="8"/>
  <c r="C276" i="8" s="1"/>
  <c r="D276" i="8" s="1"/>
  <c r="B3977" i="8"/>
  <c r="C3977" i="8" s="1"/>
  <c r="D3977" i="8" s="1"/>
  <c r="B2350" i="8"/>
  <c r="C2350" i="8" s="1"/>
  <c r="D2350" i="8" s="1"/>
  <c r="B2567" i="8"/>
  <c r="C2567" i="8" s="1"/>
  <c r="D2567" i="8" s="1"/>
  <c r="B3717" i="8"/>
  <c r="C3717" i="8" s="1"/>
  <c r="D3717" i="8" s="1"/>
  <c r="B1459" i="8"/>
  <c r="C1459" i="8" s="1"/>
  <c r="D1459" i="8" s="1"/>
  <c r="B1063" i="8"/>
  <c r="C1063" i="8" s="1"/>
  <c r="D1063" i="8" s="1"/>
  <c r="B1009" i="8"/>
  <c r="C1009" i="8" s="1"/>
  <c r="D1009" i="8" s="1"/>
  <c r="B2402" i="8"/>
  <c r="C2402" i="8" s="1"/>
  <c r="D2402" i="8" s="1"/>
  <c r="B3118" i="8"/>
  <c r="C3118" i="8" s="1"/>
  <c r="D3118" i="8" s="1"/>
  <c r="B4719" i="8"/>
  <c r="C4719" i="8" s="1"/>
  <c r="D4719" i="8" s="1"/>
  <c r="B2281" i="8"/>
  <c r="C2281" i="8" s="1"/>
  <c r="D2281" i="8" s="1"/>
  <c r="B4866" i="8"/>
  <c r="C4866" i="8" s="1"/>
  <c r="D4866" i="8" s="1"/>
  <c r="B3959" i="8"/>
  <c r="C3959" i="8" s="1"/>
  <c r="D3959" i="8" s="1"/>
  <c r="B1959" i="8"/>
  <c r="C1959" i="8" s="1"/>
  <c r="D1959" i="8" s="1"/>
  <c r="B4895" i="8"/>
  <c r="C4895" i="8" s="1"/>
  <c r="D4895" i="8" s="1"/>
  <c r="B4226" i="8"/>
  <c r="C4226" i="8" s="1"/>
  <c r="D4226" i="8" s="1"/>
  <c r="B4700" i="8"/>
  <c r="C4700" i="8" s="1"/>
  <c r="D4700" i="8" s="1"/>
  <c r="B4182" i="8"/>
  <c r="C4182" i="8" s="1"/>
  <c r="D4182" i="8" s="1"/>
  <c r="B1979" i="8"/>
  <c r="C1979" i="8" s="1"/>
  <c r="D1979" i="8" s="1"/>
  <c r="B1607" i="8"/>
  <c r="C1607" i="8" s="1"/>
  <c r="D1607" i="8" s="1"/>
  <c r="B331" i="8"/>
  <c r="C331" i="8" s="1"/>
  <c r="D331" i="8" s="1"/>
  <c r="B3792" i="8"/>
  <c r="C3792" i="8" s="1"/>
  <c r="D3792" i="8" s="1"/>
  <c r="B1314" i="8"/>
  <c r="C1314" i="8" s="1"/>
  <c r="D1314" i="8" s="1"/>
  <c r="B2724" i="8"/>
  <c r="C2724" i="8" s="1"/>
  <c r="D2724" i="8" s="1"/>
  <c r="B4516" i="8"/>
  <c r="C4516" i="8" s="1"/>
  <c r="D4516" i="8" s="1"/>
  <c r="B4790" i="8"/>
  <c r="C4790" i="8" s="1"/>
  <c r="D4790" i="8" s="1"/>
  <c r="B932" i="8"/>
  <c r="C932" i="8" s="1"/>
  <c r="D932" i="8" s="1"/>
  <c r="B1599" i="8"/>
  <c r="C1599" i="8" s="1"/>
  <c r="D1599" i="8" s="1"/>
  <c r="B3808" i="8"/>
  <c r="C3808" i="8" s="1"/>
  <c r="D3808" i="8" s="1"/>
  <c r="B2534" i="8"/>
  <c r="C2534" i="8" s="1"/>
  <c r="D2534" i="8" s="1"/>
  <c r="B2476" i="8"/>
  <c r="C2476" i="8" s="1"/>
  <c r="D2476" i="8" s="1"/>
  <c r="B4010" i="8"/>
  <c r="C4010" i="8" s="1"/>
  <c r="D4010" i="8" s="1"/>
  <c r="B2674" i="8"/>
  <c r="C2674" i="8" s="1"/>
  <c r="D2674" i="8" s="1"/>
  <c r="B4858" i="8"/>
  <c r="C4858" i="8" s="1"/>
  <c r="D4858" i="8" s="1"/>
  <c r="B3351" i="8"/>
  <c r="C3351" i="8" s="1"/>
  <c r="D3351" i="8" s="1"/>
  <c r="B2252" i="8"/>
  <c r="C2252" i="8" s="1"/>
  <c r="D2252" i="8" s="1"/>
  <c r="B3344" i="8"/>
  <c r="C3344" i="8" s="1"/>
  <c r="D3344" i="8" s="1"/>
  <c r="B1112" i="8"/>
  <c r="C1112" i="8" s="1"/>
  <c r="D1112" i="8" s="1"/>
  <c r="B4534" i="8"/>
  <c r="C4534" i="8" s="1"/>
  <c r="D4534" i="8" s="1"/>
  <c r="B1561" i="8"/>
  <c r="C1561" i="8" s="1"/>
  <c r="D1561" i="8" s="1"/>
  <c r="B707" i="8"/>
  <c r="C707" i="8" s="1"/>
  <c r="D707" i="8" s="1"/>
  <c r="B1627" i="8"/>
  <c r="C1627" i="8" s="1"/>
  <c r="D1627" i="8" s="1"/>
  <c r="B2851" i="8"/>
  <c r="C2851" i="8" s="1"/>
  <c r="D2851" i="8" s="1"/>
  <c r="B3346" i="8"/>
  <c r="C3346" i="8" s="1"/>
  <c r="D3346" i="8" s="1"/>
  <c r="B1634" i="8"/>
  <c r="C1634" i="8" s="1"/>
  <c r="D1634" i="8" s="1"/>
  <c r="B2659" i="8"/>
  <c r="C2659" i="8" s="1"/>
  <c r="D2659" i="8" s="1"/>
  <c r="B3937" i="8"/>
  <c r="C3937" i="8" s="1"/>
  <c r="D3937" i="8" s="1"/>
  <c r="B4810" i="8"/>
  <c r="C4810" i="8" s="1"/>
  <c r="D4810" i="8" s="1"/>
  <c r="B1936" i="8"/>
  <c r="C1936" i="8" s="1"/>
  <c r="D1936" i="8" s="1"/>
  <c r="B3753" i="8"/>
  <c r="C3753" i="8" s="1"/>
  <c r="D3753" i="8" s="1"/>
  <c r="B3314" i="8"/>
  <c r="C3314" i="8" s="1"/>
  <c r="D3314" i="8" s="1"/>
  <c r="B1532" i="8"/>
  <c r="C1532" i="8" s="1"/>
  <c r="D1532" i="8" s="1"/>
  <c r="B1686" i="8"/>
  <c r="C1686" i="8" s="1"/>
  <c r="D1686" i="8" s="1"/>
  <c r="B678" i="8"/>
  <c r="C678" i="8" s="1"/>
  <c r="D678" i="8" s="1"/>
  <c r="B686" i="8"/>
  <c r="C686" i="8" s="1"/>
  <c r="D686" i="8" s="1"/>
  <c r="B2086" i="8"/>
  <c r="C2086" i="8" s="1"/>
  <c r="D2086" i="8" s="1"/>
  <c r="B3003" i="8"/>
  <c r="C3003" i="8" s="1"/>
  <c r="D3003" i="8" s="1"/>
  <c r="B3496" i="8"/>
  <c r="C3496" i="8" s="1"/>
  <c r="D3496" i="8" s="1"/>
  <c r="B2749" i="8"/>
  <c r="C2749" i="8" s="1"/>
  <c r="D2749" i="8" s="1"/>
  <c r="B1382" i="8"/>
  <c r="C1382" i="8" s="1"/>
  <c r="D1382" i="8" s="1"/>
  <c r="B270" i="8"/>
  <c r="C270" i="8" s="1"/>
  <c r="D270" i="8" s="1"/>
  <c r="B881" i="8"/>
  <c r="C881" i="8" s="1"/>
  <c r="D881" i="8" s="1"/>
  <c r="B911" i="8"/>
  <c r="C911" i="8" s="1"/>
  <c r="D911" i="8" s="1"/>
  <c r="B2455" i="8"/>
  <c r="C2455" i="8" s="1"/>
  <c r="D2455" i="8" s="1"/>
  <c r="B4742" i="8"/>
  <c r="C4742" i="8" s="1"/>
  <c r="D4742" i="8" s="1"/>
  <c r="B4167" i="8"/>
  <c r="C4167" i="8" s="1"/>
  <c r="D4167" i="8" s="1"/>
  <c r="B2717" i="8"/>
  <c r="C2717" i="8" s="1"/>
  <c r="D2717" i="8" s="1"/>
  <c r="B4782" i="8"/>
  <c r="C4782" i="8" s="1"/>
  <c r="D4782" i="8" s="1"/>
  <c r="B157" i="8"/>
  <c r="C157" i="8" s="1"/>
  <c r="D157" i="8" s="1"/>
  <c r="B4654" i="8"/>
  <c r="C4654" i="8" s="1"/>
  <c r="D4654" i="8" s="1"/>
  <c r="B4193" i="8"/>
  <c r="C4193" i="8" s="1"/>
  <c r="D4193" i="8" s="1"/>
  <c r="B943" i="8"/>
  <c r="C943" i="8" s="1"/>
  <c r="D943" i="8" s="1"/>
  <c r="B1573" i="8"/>
  <c r="C1573" i="8" s="1"/>
  <c r="D1573" i="8" s="1"/>
  <c r="B3090" i="8"/>
  <c r="C3090" i="8" s="1"/>
  <c r="D3090" i="8" s="1"/>
  <c r="B4450" i="8"/>
  <c r="C4450" i="8" s="1"/>
  <c r="D4450" i="8" s="1"/>
  <c r="B3401" i="8"/>
  <c r="C3401" i="8" s="1"/>
  <c r="D3401" i="8" s="1"/>
  <c r="B328" i="8"/>
  <c r="C328" i="8" s="1"/>
  <c r="D328" i="8" s="1"/>
  <c r="B1410" i="8"/>
  <c r="C1410" i="8" s="1"/>
  <c r="D1410" i="8" s="1"/>
  <c r="B4781" i="8"/>
  <c r="C4781" i="8" s="1"/>
  <c r="D4781" i="8" s="1"/>
  <c r="B2265" i="8"/>
  <c r="C2265" i="8" s="1"/>
  <c r="D2265" i="8" s="1"/>
  <c r="B3898" i="8"/>
  <c r="C3898" i="8" s="1"/>
  <c r="D3898" i="8" s="1"/>
  <c r="B358" i="8"/>
  <c r="C358" i="8" s="1"/>
  <c r="D358" i="8" s="1"/>
  <c r="B958" i="8"/>
  <c r="C958" i="8" s="1"/>
  <c r="D958" i="8" s="1"/>
  <c r="B4684" i="8"/>
  <c r="C4684" i="8" s="1"/>
  <c r="D4684" i="8" s="1"/>
  <c r="B4677" i="8"/>
  <c r="C4677" i="8" s="1"/>
  <c r="D4677" i="8" s="1"/>
  <c r="B2692" i="8"/>
  <c r="C2692" i="8" s="1"/>
  <c r="D2692" i="8" s="1"/>
  <c r="B1075" i="8"/>
  <c r="C1075" i="8" s="1"/>
  <c r="D1075" i="8" s="1"/>
  <c r="B588" i="8"/>
  <c r="C588" i="8" s="1"/>
  <c r="D588" i="8" s="1"/>
  <c r="B612" i="8"/>
  <c r="C612" i="8" s="1"/>
  <c r="D612" i="8" s="1"/>
  <c r="B1798" i="8"/>
  <c r="C1798" i="8" s="1"/>
  <c r="D1798" i="8" s="1"/>
  <c r="B1462" i="8"/>
  <c r="C1462" i="8" s="1"/>
  <c r="D1462" i="8" s="1"/>
  <c r="B2953" i="8"/>
  <c r="C2953" i="8" s="1"/>
  <c r="D2953" i="8" s="1"/>
  <c r="B4098" i="8"/>
  <c r="C4098" i="8" s="1"/>
  <c r="D4098" i="8" s="1"/>
  <c r="B776" i="8"/>
  <c r="C776" i="8" s="1"/>
  <c r="D776" i="8" s="1"/>
  <c r="B1233" i="8"/>
  <c r="C1233" i="8" s="1"/>
  <c r="D1233" i="8" s="1"/>
  <c r="B1692" i="8"/>
  <c r="C1692" i="8" s="1"/>
  <c r="D1692" i="8" s="1"/>
  <c r="B4815" i="8"/>
  <c r="C4815" i="8" s="1"/>
  <c r="D4815" i="8" s="1"/>
  <c r="B389" i="8"/>
  <c r="C389" i="8" s="1"/>
  <c r="D389" i="8" s="1"/>
  <c r="B2293" i="8"/>
  <c r="C2293" i="8" s="1"/>
  <c r="D2293" i="8" s="1"/>
  <c r="B3248" i="8"/>
  <c r="C3248" i="8" s="1"/>
  <c r="D3248" i="8" s="1"/>
  <c r="B3170" i="8"/>
  <c r="C3170" i="8" s="1"/>
  <c r="D3170" i="8" s="1"/>
  <c r="B671" i="8"/>
  <c r="C671" i="8" s="1"/>
  <c r="D671" i="8" s="1"/>
  <c r="B844" i="8"/>
  <c r="C844" i="8" s="1"/>
  <c r="D844" i="8" s="1"/>
  <c r="B2812" i="8"/>
  <c r="C2812" i="8" s="1"/>
  <c r="D2812" i="8" s="1"/>
  <c r="B2518" i="8"/>
  <c r="C2518" i="8" s="1"/>
  <c r="D2518" i="8" s="1"/>
  <c r="B2461" i="8"/>
  <c r="C2461" i="8" s="1"/>
  <c r="D2461" i="8" s="1"/>
  <c r="B144" i="8"/>
  <c r="C144" i="8" s="1"/>
  <c r="D144" i="8" s="1"/>
  <c r="B4558" i="8"/>
  <c r="C4558" i="8" s="1"/>
  <c r="D4558" i="8" s="1"/>
  <c r="B3718" i="8"/>
  <c r="C3718" i="8" s="1"/>
  <c r="D3718" i="8" s="1"/>
  <c r="B4094" i="8"/>
  <c r="C4094" i="8" s="1"/>
  <c r="D4094" i="8" s="1"/>
  <c r="B3225" i="8"/>
  <c r="C3225" i="8" s="1"/>
  <c r="D3225" i="8" s="1"/>
  <c r="B486" i="8"/>
  <c r="C486" i="8" s="1"/>
  <c r="D486" i="8" s="1"/>
  <c r="B862" i="8"/>
  <c r="C862" i="8" s="1"/>
  <c r="D862" i="8" s="1"/>
  <c r="B2104" i="8"/>
  <c r="C2104" i="8" s="1"/>
  <c r="D2104" i="8" s="1"/>
  <c r="B2332" i="8"/>
  <c r="C2332" i="8" s="1"/>
  <c r="D2332" i="8" s="1"/>
  <c r="B2449" i="8"/>
  <c r="C2449" i="8" s="1"/>
  <c r="D2449" i="8" s="1"/>
  <c r="B4472" i="8"/>
  <c r="C4472" i="8" s="1"/>
  <c r="D4472" i="8" s="1"/>
  <c r="B869" i="8"/>
  <c r="C869" i="8" s="1"/>
  <c r="D869" i="8" s="1"/>
  <c r="B326" i="8"/>
  <c r="C326" i="8" s="1"/>
  <c r="D326" i="8" s="1"/>
  <c r="B1108" i="8"/>
  <c r="C1108" i="8" s="1"/>
  <c r="D1108" i="8" s="1"/>
  <c r="B3685" i="8"/>
  <c r="C3685" i="8" s="1"/>
  <c r="D3685" i="8" s="1"/>
  <c r="B502" i="8"/>
  <c r="C502" i="8" s="1"/>
  <c r="D502" i="8" s="1"/>
  <c r="B420" i="8"/>
  <c r="C420" i="8" s="1"/>
  <c r="D420" i="8" s="1"/>
  <c r="B2994" i="8"/>
  <c r="C2994" i="8" s="1"/>
  <c r="D2994" i="8" s="1"/>
  <c r="B4984" i="8"/>
  <c r="C4984" i="8" s="1"/>
  <c r="D4984" i="8" s="1"/>
  <c r="B4221" i="8"/>
  <c r="C4221" i="8" s="1"/>
  <c r="D4221" i="8" s="1"/>
  <c r="B598" i="8"/>
  <c r="C598" i="8" s="1"/>
  <c r="D598" i="8" s="1"/>
  <c r="B3467" i="8"/>
  <c r="C3467" i="8" s="1"/>
  <c r="D3467" i="8" s="1"/>
  <c r="B2424" i="8"/>
  <c r="C2424" i="8" s="1"/>
  <c r="D2424" i="8" s="1"/>
  <c r="B2043" i="8"/>
  <c r="C2043" i="8" s="1"/>
  <c r="D2043" i="8" s="1"/>
  <c r="B494" i="8"/>
  <c r="C494" i="8" s="1"/>
  <c r="D494" i="8" s="1"/>
  <c r="B1223" i="8"/>
  <c r="C1223" i="8" s="1"/>
  <c r="D1223" i="8" s="1"/>
  <c r="B3099" i="8"/>
  <c r="C3099" i="8" s="1"/>
  <c r="D3099" i="8" s="1"/>
  <c r="B941" i="8"/>
  <c r="C941" i="8" s="1"/>
  <c r="D941" i="8" s="1"/>
  <c r="B4616" i="8"/>
  <c r="C4616" i="8" s="1"/>
  <c r="D4616" i="8" s="1"/>
  <c r="B3130" i="8"/>
  <c r="C3130" i="8" s="1"/>
  <c r="D3130" i="8" s="1"/>
  <c r="B3313" i="8"/>
  <c r="C3313" i="8" s="1"/>
  <c r="D3313" i="8" s="1"/>
  <c r="B1889" i="8"/>
  <c r="C1889" i="8" s="1"/>
  <c r="D1889" i="8" s="1"/>
  <c r="B1345" i="8"/>
  <c r="C1345" i="8" s="1"/>
  <c r="D1345" i="8" s="1"/>
  <c r="B3429" i="8"/>
  <c r="C3429" i="8" s="1"/>
  <c r="D3429" i="8" s="1"/>
  <c r="B1836" i="8"/>
  <c r="C1836" i="8" s="1"/>
  <c r="D1836" i="8" s="1"/>
  <c r="B2241" i="8"/>
  <c r="C2241" i="8" s="1"/>
  <c r="D2241" i="8" s="1"/>
  <c r="B3534" i="8"/>
  <c r="C3534" i="8" s="1"/>
  <c r="D3534" i="8" s="1"/>
  <c r="B4937" i="8"/>
  <c r="C4937" i="8" s="1"/>
  <c r="D4937" i="8" s="1"/>
  <c r="B1207" i="8"/>
  <c r="C1207" i="8" s="1"/>
  <c r="D1207" i="8" s="1"/>
  <c r="B934" i="8"/>
  <c r="C934" i="8" s="1"/>
  <c r="D934" i="8" s="1"/>
  <c r="D106" i="8" l="1"/>
  <c r="D211" i="8"/>
  <c r="D94" i="8"/>
  <c r="D92" i="8"/>
  <c r="D95" i="8"/>
  <c r="D91" i="8"/>
  <c r="D14" i="8"/>
  <c r="D61" i="8"/>
  <c r="D50" i="8"/>
  <c r="D44" i="8"/>
  <c r="D72" i="8"/>
  <c r="D73" i="8"/>
  <c r="D88" i="8"/>
  <c r="D89" i="8"/>
  <c r="D90" i="8"/>
  <c r="D86" i="8"/>
  <c r="D87" i="8"/>
  <c r="D96" i="8"/>
  <c r="D5000" i="8"/>
  <c r="D77" i="8"/>
  <c r="D11" i="8"/>
  <c r="D8" i="8"/>
  <c r="D32" i="8"/>
  <c r="D28" i="8"/>
  <c r="D67" i="8"/>
  <c r="D63" i="8"/>
  <c r="D26" i="8"/>
  <c r="D58" i="8"/>
  <c r="D7" i="8"/>
  <c r="D76" i="8"/>
  <c r="D70" i="8"/>
  <c r="D68" i="8"/>
  <c r="D84" i="8"/>
  <c r="D82" i="8"/>
  <c r="D31" i="8"/>
  <c r="D23" i="8"/>
  <c r="D49" i="8"/>
  <c r="D65" i="8"/>
  <c r="D36" i="8"/>
  <c r="D25" i="8"/>
  <c r="D81" i="8"/>
  <c r="D52" i="8"/>
  <c r="D57" i="8"/>
  <c r="D15" i="8"/>
  <c r="D30" i="8"/>
  <c r="D4" i="8"/>
  <c r="D79" i="8"/>
  <c r="D3" i="8"/>
  <c r="D5" i="8"/>
  <c r="D69" i="8"/>
  <c r="D66" i="8"/>
  <c r="D27" i="8"/>
  <c r="D83" i="8"/>
  <c r="D40" i="8"/>
  <c r="D6" i="8"/>
  <c r="D21" i="8"/>
  <c r="D38" i="8"/>
  <c r="D17" i="8"/>
  <c r="D85" i="8"/>
  <c r="D33" i="8"/>
  <c r="D54" i="8"/>
  <c r="D78" i="8"/>
  <c r="D80" i="8"/>
  <c r="D75" i="8"/>
  <c r="D35" i="8"/>
  <c r="D12" i="8"/>
  <c r="D24" i="8"/>
  <c r="D39" i="8"/>
  <c r="D34" i="8"/>
  <c r="D2" i="8"/>
  <c r="D22" i="8"/>
  <c r="D74" i="8"/>
  <c r="D41" i="8"/>
  <c r="D71" i="8"/>
  <c r="D19" i="8"/>
  <c r="D46" i="8"/>
  <c r="D53" i="8"/>
  <c r="D1" i="8"/>
  <c r="D13" i="7"/>
  <c r="D60" i="8"/>
  <c r="D45" i="8"/>
  <c r="D16" i="8"/>
  <c r="D55" i="8"/>
  <c r="D10" i="8"/>
  <c r="D51" i="8"/>
  <c r="D62" i="8"/>
  <c r="D47" i="8"/>
  <c r="D18" i="8"/>
  <c r="D37" i="8"/>
  <c r="D43" i="8"/>
  <c r="D48" i="8"/>
  <c r="D64" i="8"/>
  <c r="D42" i="8"/>
  <c r="D29" i="8"/>
  <c r="D20" i="8"/>
  <c r="D13" i="8"/>
  <c r="D9" i="8"/>
  <c r="D59" i="8"/>
  <c r="D56" i="8"/>
  <c r="B19" i="7"/>
  <c r="D93" i="8"/>
  <c r="B20" i="7" l="1"/>
  <c r="C19" i="7"/>
  <c r="G19" i="7" l="1"/>
  <c r="F19" i="7"/>
  <c r="E19" i="7"/>
  <c r="D19" i="7"/>
  <c r="B21" i="7"/>
  <c r="C21" i="7" s="1"/>
  <c r="C20" i="7"/>
  <c r="G20" i="7" l="1"/>
  <c r="D20" i="7"/>
  <c r="F20" i="7"/>
  <c r="E20" i="7"/>
  <c r="D21" i="7"/>
  <c r="F21" i="7"/>
  <c r="E21" i="7"/>
  <c r="G21" i="7"/>
  <c r="B22" i="7"/>
  <c r="C22" i="7" s="1"/>
  <c r="B23" i="7" l="1"/>
  <c r="C23" i="7" s="1"/>
  <c r="E22" i="7"/>
  <c r="D22" i="7"/>
  <c r="F22" i="7"/>
  <c r="G22" i="7"/>
  <c r="E23" i="7" l="1"/>
  <c r="G23" i="7"/>
  <c r="D23" i="7"/>
  <c r="F23" i="7"/>
  <c r="B24" i="7"/>
  <c r="C24" i="7" s="1"/>
  <c r="B25" i="7" l="1"/>
  <c r="E24" i="7"/>
  <c r="D24" i="7"/>
  <c r="F24" i="7"/>
  <c r="G24" i="7"/>
  <c r="C25" i="7" l="1"/>
  <c r="B26" i="7"/>
  <c r="C26" i="7" l="1"/>
  <c r="B27" i="7"/>
  <c r="G25" i="7"/>
  <c r="F25" i="7"/>
  <c r="D25" i="7"/>
  <c r="E25" i="7"/>
  <c r="C27" i="7" l="1"/>
  <c r="B28" i="7"/>
  <c r="E26" i="7"/>
  <c r="F26" i="7"/>
  <c r="G26" i="7"/>
  <c r="D26" i="7"/>
  <c r="C28" i="7" l="1"/>
  <c r="B29" i="7"/>
  <c r="G27" i="7"/>
  <c r="F27" i="7"/>
  <c r="E27" i="7"/>
  <c r="D27" i="7"/>
  <c r="C29" i="7" l="1"/>
  <c r="B30" i="7"/>
  <c r="F28" i="7"/>
  <c r="G28" i="7"/>
  <c r="E28" i="7"/>
  <c r="D28" i="7"/>
  <c r="C30" i="7" l="1"/>
  <c r="B31" i="7"/>
  <c r="E29" i="7"/>
  <c r="F29" i="7"/>
  <c r="D29" i="7"/>
  <c r="G29" i="7"/>
  <c r="C31" i="7" l="1"/>
  <c r="B32" i="7"/>
  <c r="F30" i="7"/>
  <c r="E30" i="7"/>
  <c r="D30" i="7"/>
  <c r="G30" i="7"/>
  <c r="C32" i="7" l="1"/>
  <c r="B33" i="7"/>
  <c r="E31" i="7"/>
  <c r="D31" i="7"/>
  <c r="F31" i="7"/>
  <c r="G31" i="7"/>
  <c r="C33" i="7" l="1"/>
  <c r="B34" i="7"/>
  <c r="F32" i="7"/>
  <c r="D32" i="7"/>
  <c r="E32" i="7"/>
  <c r="G32" i="7"/>
  <c r="C34" i="7" l="1"/>
  <c r="B35" i="7"/>
  <c r="F33" i="7"/>
  <c r="D33" i="7"/>
  <c r="E33" i="7"/>
  <c r="G33" i="7"/>
  <c r="C35" i="7" l="1"/>
  <c r="B36" i="7"/>
  <c r="D34" i="7"/>
  <c r="F34" i="7"/>
  <c r="E34" i="7"/>
  <c r="G34" i="7"/>
  <c r="C36" i="7" l="1"/>
  <c r="B37" i="7"/>
  <c r="G35" i="7"/>
  <c r="D35" i="7"/>
  <c r="E35" i="7"/>
  <c r="F35" i="7"/>
  <c r="C37" i="7" l="1"/>
  <c r="B38" i="7"/>
  <c r="D36" i="7"/>
  <c r="F36" i="7"/>
  <c r="E36" i="7"/>
  <c r="G36" i="7"/>
  <c r="C38" i="7" l="1"/>
  <c r="B39" i="7"/>
  <c r="D37" i="7"/>
  <c r="E37" i="7"/>
  <c r="G37" i="7"/>
  <c r="F37" i="7"/>
  <c r="C39" i="7" l="1"/>
  <c r="B40" i="7"/>
  <c r="F38" i="7"/>
  <c r="G38" i="7"/>
  <c r="D38" i="7"/>
  <c r="E38" i="7"/>
  <c r="C40" i="7" l="1"/>
  <c r="B41" i="7"/>
  <c r="G39" i="7"/>
  <c r="F39" i="7"/>
  <c r="E39" i="7"/>
  <c r="D39" i="7"/>
  <c r="C41" i="7" l="1"/>
  <c r="B42" i="7"/>
  <c r="F40" i="7"/>
  <c r="G40" i="7"/>
  <c r="D40" i="7"/>
  <c r="E40" i="7"/>
  <c r="C42" i="7" l="1"/>
  <c r="B43" i="7"/>
  <c r="G41" i="7"/>
  <c r="E41" i="7"/>
  <c r="F41" i="7"/>
  <c r="D41" i="7"/>
  <c r="C43" i="7" l="1"/>
  <c r="B44" i="7"/>
  <c r="E42" i="7"/>
  <c r="D42" i="7"/>
  <c r="G42" i="7"/>
  <c r="F42" i="7"/>
  <c r="C44" i="7" l="1"/>
  <c r="B45" i="7"/>
  <c r="F43" i="7"/>
  <c r="E43" i="7"/>
  <c r="D43" i="7"/>
  <c r="G43" i="7"/>
  <c r="C45" i="7" l="1"/>
  <c r="B46" i="7"/>
  <c r="D44" i="7"/>
  <c r="G44" i="7"/>
  <c r="E44" i="7"/>
  <c r="F44" i="7"/>
  <c r="C46" i="7" l="1"/>
  <c r="B47" i="7"/>
  <c r="E45" i="7"/>
  <c r="F45" i="7"/>
  <c r="G45" i="7"/>
  <c r="D45" i="7"/>
  <c r="C47" i="7" l="1"/>
  <c r="B48" i="7"/>
  <c r="D46" i="7"/>
  <c r="E46" i="7"/>
  <c r="F46" i="7"/>
  <c r="G46" i="7"/>
  <c r="C48" i="7" l="1"/>
  <c r="B49" i="7"/>
  <c r="E47" i="7"/>
  <c r="F47" i="7"/>
  <c r="G47" i="7"/>
  <c r="D47" i="7"/>
  <c r="C49" i="7" l="1"/>
  <c r="B50" i="7"/>
  <c r="F48" i="7"/>
  <c r="E48" i="7"/>
  <c r="G48" i="7"/>
  <c r="D48" i="7"/>
  <c r="C50" i="7" l="1"/>
  <c r="B51" i="7"/>
  <c r="E49" i="7"/>
  <c r="G49" i="7"/>
  <c r="F49" i="7"/>
  <c r="D49" i="7"/>
  <c r="C51" i="7" l="1"/>
  <c r="B52" i="7"/>
  <c r="D50" i="7"/>
  <c r="E50" i="7"/>
  <c r="F50" i="7"/>
  <c r="G50" i="7"/>
  <c r="C52" i="7" l="1"/>
  <c r="B53" i="7"/>
  <c r="D51" i="7"/>
  <c r="E51" i="7"/>
  <c r="F51" i="7"/>
  <c r="G51" i="7"/>
  <c r="C53" i="7" l="1"/>
  <c r="B54" i="7"/>
  <c r="E52" i="7"/>
  <c r="G52" i="7"/>
  <c r="D52" i="7"/>
  <c r="F52" i="7"/>
  <c r="C54" i="7" l="1"/>
  <c r="B55" i="7"/>
  <c r="E53" i="7"/>
  <c r="D53" i="7"/>
  <c r="G53" i="7"/>
  <c r="F53" i="7"/>
  <c r="C55" i="7" l="1"/>
  <c r="B56" i="7"/>
  <c r="G54" i="7"/>
  <c r="F54" i="7"/>
  <c r="E54" i="7"/>
  <c r="D54" i="7"/>
  <c r="C56" i="7" l="1"/>
  <c r="B57" i="7"/>
  <c r="E55" i="7"/>
  <c r="G55" i="7"/>
  <c r="F55" i="7"/>
  <c r="D55" i="7"/>
  <c r="C57" i="7" l="1"/>
  <c r="B58" i="7"/>
  <c r="F56" i="7"/>
  <c r="E56" i="7"/>
  <c r="D56" i="7"/>
  <c r="G56" i="7"/>
  <c r="C58" i="7" l="1"/>
  <c r="B59" i="7"/>
  <c r="D57" i="7"/>
  <c r="F57" i="7"/>
  <c r="G57" i="7"/>
  <c r="E57" i="7"/>
  <c r="C59" i="7" l="1"/>
  <c r="B60" i="7"/>
  <c r="D58" i="7"/>
  <c r="G58" i="7"/>
  <c r="F58" i="7"/>
  <c r="E58" i="7"/>
  <c r="C60" i="7" l="1"/>
  <c r="B61" i="7"/>
  <c r="G59" i="7"/>
  <c r="D59" i="7"/>
  <c r="F59" i="7"/>
  <c r="E59" i="7"/>
  <c r="C61" i="7" l="1"/>
  <c r="B62" i="7"/>
  <c r="G60" i="7"/>
  <c r="E60" i="7"/>
  <c r="F60" i="7"/>
  <c r="D60" i="7"/>
  <c r="C62" i="7" l="1"/>
  <c r="B63" i="7"/>
  <c r="F61" i="7"/>
  <c r="E61" i="7"/>
  <c r="D61" i="7"/>
  <c r="G61" i="7"/>
  <c r="C63" i="7" l="1"/>
  <c r="B64" i="7"/>
  <c r="E62" i="7"/>
  <c r="F62" i="7"/>
  <c r="D62" i="7"/>
  <c r="G62" i="7"/>
  <c r="C64" i="7" l="1"/>
  <c r="B65" i="7"/>
  <c r="G63" i="7"/>
  <c r="F63" i="7"/>
  <c r="E63" i="7"/>
  <c r="D63" i="7"/>
  <c r="C65" i="7" l="1"/>
  <c r="B66" i="7"/>
  <c r="F64" i="7"/>
  <c r="G64" i="7"/>
  <c r="E64" i="7"/>
  <c r="D64" i="7"/>
  <c r="C66" i="7" l="1"/>
  <c r="B67" i="7"/>
  <c r="F65" i="7"/>
  <c r="G65" i="7"/>
  <c r="D65" i="7"/>
  <c r="E65" i="7"/>
  <c r="C67" i="7" l="1"/>
  <c r="B68" i="7"/>
  <c r="F66" i="7"/>
  <c r="E66" i="7"/>
  <c r="D66" i="7"/>
  <c r="G66" i="7"/>
  <c r="C68" i="7" l="1"/>
  <c r="B69" i="7"/>
  <c r="D67" i="7"/>
  <c r="G67" i="7"/>
  <c r="E67" i="7"/>
  <c r="F67" i="7"/>
  <c r="C69" i="7" l="1"/>
  <c r="B70" i="7"/>
  <c r="D68" i="7"/>
  <c r="F68" i="7"/>
  <c r="G68" i="7"/>
  <c r="E68" i="7"/>
  <c r="C70" i="7" l="1"/>
  <c r="B71" i="7"/>
  <c r="E69" i="7"/>
  <c r="F69" i="7"/>
  <c r="D69" i="7"/>
  <c r="G69" i="7"/>
  <c r="C71" i="7" l="1"/>
  <c r="B72" i="7"/>
  <c r="G70" i="7"/>
  <c r="F70" i="7"/>
  <c r="E70" i="7"/>
  <c r="D70" i="7"/>
  <c r="C72" i="7" l="1"/>
  <c r="B73" i="7"/>
  <c r="G71" i="7"/>
  <c r="E71" i="7"/>
  <c r="F71" i="7"/>
  <c r="D71" i="7"/>
  <c r="C73" i="7" l="1"/>
  <c r="B74" i="7"/>
  <c r="D72" i="7"/>
  <c r="E72" i="7"/>
  <c r="G72" i="7"/>
  <c r="F72" i="7"/>
  <c r="C74" i="7" l="1"/>
  <c r="B75" i="7"/>
  <c r="E73" i="7"/>
  <c r="D73" i="7"/>
  <c r="F73" i="7"/>
  <c r="G73" i="7"/>
  <c r="C75" i="7" l="1"/>
  <c r="B76" i="7"/>
  <c r="F74" i="7"/>
  <c r="G74" i="7"/>
  <c r="D74" i="7"/>
  <c r="E74" i="7"/>
  <c r="C76" i="7" l="1"/>
  <c r="B77" i="7"/>
  <c r="E75" i="7"/>
  <c r="F75" i="7"/>
  <c r="G75" i="7"/>
  <c r="D75" i="7"/>
  <c r="C77" i="7" l="1"/>
  <c r="B78" i="7"/>
  <c r="G76" i="7"/>
  <c r="F76" i="7"/>
  <c r="E76" i="7"/>
  <c r="D76" i="7"/>
  <c r="C78" i="7" l="1"/>
  <c r="B79" i="7"/>
  <c r="D77" i="7"/>
  <c r="E77" i="7"/>
  <c r="F77" i="7"/>
  <c r="G77" i="7"/>
  <c r="C79" i="7" l="1"/>
  <c r="B80" i="7"/>
  <c r="E78" i="7"/>
  <c r="D78" i="7"/>
  <c r="G78" i="7"/>
  <c r="F78" i="7"/>
  <c r="C80" i="7" l="1"/>
  <c r="B81" i="7"/>
  <c r="G79" i="7"/>
  <c r="E79" i="7"/>
  <c r="D79" i="7"/>
  <c r="F79" i="7"/>
  <c r="C81" i="7" l="1"/>
  <c r="B82" i="7"/>
  <c r="F80" i="7"/>
  <c r="G80" i="7"/>
  <c r="E80" i="7"/>
  <c r="D80" i="7"/>
  <c r="F81" i="7" l="1"/>
  <c r="D81" i="7"/>
  <c r="E81" i="7"/>
  <c r="G81" i="7"/>
  <c r="C82" i="7"/>
  <c r="B83" i="7"/>
  <c r="C83" i="7" l="1"/>
  <c r="B84" i="7"/>
  <c r="D82" i="7"/>
  <c r="F82" i="7"/>
  <c r="E82" i="7"/>
  <c r="G82" i="7"/>
  <c r="C84" i="7" l="1"/>
  <c r="B85" i="7"/>
  <c r="D83" i="7"/>
  <c r="G83" i="7"/>
  <c r="E83" i="7"/>
  <c r="F83" i="7"/>
  <c r="C85" i="7" l="1"/>
  <c r="B86" i="7"/>
  <c r="E84" i="7"/>
  <c r="G84" i="7"/>
  <c r="D84" i="7"/>
  <c r="F84" i="7"/>
  <c r="C86" i="7" l="1"/>
  <c r="B87" i="7"/>
  <c r="G85" i="7"/>
  <c r="E85" i="7"/>
  <c r="F85" i="7"/>
  <c r="D85" i="7"/>
  <c r="C87" i="7" l="1"/>
  <c r="B88" i="7"/>
  <c r="F86" i="7"/>
  <c r="E86" i="7"/>
  <c r="D86" i="7"/>
  <c r="G86" i="7"/>
  <c r="C88" i="7" l="1"/>
  <c r="B89" i="7"/>
  <c r="G87" i="7"/>
  <c r="F87" i="7"/>
  <c r="E87" i="7"/>
  <c r="D87" i="7"/>
  <c r="C89" i="7" l="1"/>
  <c r="B90" i="7"/>
  <c r="E88" i="7"/>
  <c r="D88" i="7"/>
  <c r="G88" i="7"/>
  <c r="F88" i="7"/>
  <c r="C90" i="7" l="1"/>
  <c r="B91" i="7"/>
  <c r="F89" i="7"/>
  <c r="G89" i="7"/>
  <c r="D89" i="7"/>
  <c r="E89" i="7"/>
  <c r="C91" i="7" l="1"/>
  <c r="B92" i="7"/>
  <c r="F90" i="7"/>
  <c r="G90" i="7"/>
  <c r="D90" i="7"/>
  <c r="E90" i="7"/>
  <c r="C92" i="7" l="1"/>
  <c r="B93" i="7"/>
  <c r="E91" i="7"/>
  <c r="F91" i="7"/>
  <c r="G91" i="7"/>
  <c r="D91" i="7"/>
  <c r="C93" i="7" l="1"/>
  <c r="B94" i="7"/>
  <c r="F92" i="7"/>
  <c r="E92" i="7"/>
  <c r="G92" i="7"/>
  <c r="D92" i="7"/>
  <c r="C94" i="7" l="1"/>
  <c r="B95" i="7"/>
  <c r="E93" i="7"/>
  <c r="F93" i="7"/>
  <c r="D93" i="7"/>
  <c r="G93" i="7"/>
  <c r="C95" i="7" l="1"/>
  <c r="B96" i="7"/>
  <c r="F94" i="7"/>
  <c r="G94" i="7"/>
  <c r="D94" i="7"/>
  <c r="E94" i="7"/>
  <c r="C96" i="7" l="1"/>
  <c r="B97" i="7"/>
  <c r="F95" i="7"/>
  <c r="E95" i="7"/>
  <c r="D95" i="7"/>
  <c r="G95" i="7"/>
  <c r="C97" i="7" l="1"/>
  <c r="B98" i="7"/>
  <c r="G96" i="7"/>
  <c r="E96" i="7"/>
  <c r="F96" i="7"/>
  <c r="D96" i="7"/>
  <c r="C98" i="7" l="1"/>
  <c r="B99" i="7"/>
  <c r="G97" i="7"/>
  <c r="F97" i="7"/>
  <c r="D97" i="7"/>
  <c r="E97" i="7"/>
  <c r="C99" i="7" l="1"/>
  <c r="B100" i="7"/>
  <c r="D98" i="7"/>
  <c r="F98" i="7"/>
  <c r="G98" i="7"/>
  <c r="E98" i="7"/>
  <c r="C100" i="7" l="1"/>
  <c r="B101" i="7"/>
  <c r="E99" i="7"/>
  <c r="D99" i="7"/>
  <c r="G99" i="7"/>
  <c r="F99" i="7"/>
  <c r="C101" i="7" l="1"/>
  <c r="B102" i="7"/>
  <c r="D100" i="7"/>
  <c r="G100" i="7"/>
  <c r="E100" i="7"/>
  <c r="F100" i="7"/>
  <c r="C102" i="7" l="1"/>
  <c r="B103" i="7"/>
  <c r="G101" i="7"/>
  <c r="D101" i="7"/>
  <c r="F101" i="7"/>
  <c r="E101" i="7"/>
  <c r="C103" i="7" l="1"/>
  <c r="B104" i="7"/>
  <c r="E102" i="7"/>
  <c r="G102" i="7"/>
  <c r="F102" i="7"/>
  <c r="D102" i="7"/>
  <c r="C104" i="7" l="1"/>
  <c r="B105" i="7"/>
  <c r="E103" i="7"/>
  <c r="G103" i="7"/>
  <c r="D103" i="7"/>
  <c r="F103" i="7"/>
  <c r="C105" i="7" l="1"/>
  <c r="B106" i="7"/>
  <c r="E104" i="7"/>
  <c r="F104" i="7"/>
  <c r="G104" i="7"/>
  <c r="D104" i="7"/>
  <c r="C106" i="7" l="1"/>
  <c r="B107" i="7"/>
  <c r="D105" i="7"/>
  <c r="F105" i="7"/>
  <c r="G105" i="7"/>
  <c r="E105" i="7"/>
  <c r="C107" i="7" l="1"/>
  <c r="B108" i="7"/>
  <c r="F106" i="7"/>
  <c r="D106" i="7"/>
  <c r="G106" i="7"/>
  <c r="E106" i="7"/>
  <c r="C108" i="7" l="1"/>
  <c r="B109" i="7"/>
  <c r="G107" i="7"/>
  <c r="F107" i="7"/>
  <c r="E107" i="7"/>
  <c r="D107" i="7"/>
  <c r="C109" i="7" l="1"/>
  <c r="B110" i="7"/>
  <c r="D108" i="7"/>
  <c r="E108" i="7"/>
  <c r="F108" i="7"/>
  <c r="G108" i="7"/>
  <c r="C110" i="7" l="1"/>
  <c r="B111" i="7"/>
  <c r="E109" i="7"/>
  <c r="F109" i="7"/>
  <c r="D109" i="7"/>
  <c r="G109" i="7"/>
  <c r="C111" i="7" l="1"/>
  <c r="B112" i="7"/>
  <c r="D110" i="7"/>
  <c r="E110" i="7"/>
  <c r="F110" i="7"/>
  <c r="G110" i="7"/>
  <c r="C112" i="7" l="1"/>
  <c r="B113" i="7"/>
  <c r="D111" i="7"/>
  <c r="E111" i="7"/>
  <c r="G111" i="7"/>
  <c r="F111" i="7"/>
  <c r="C113" i="7" l="1"/>
  <c r="B114" i="7"/>
  <c r="E112" i="7"/>
  <c r="D112" i="7"/>
  <c r="F112" i="7"/>
  <c r="G112" i="7"/>
  <c r="C114" i="7" l="1"/>
  <c r="B115" i="7"/>
  <c r="G113" i="7"/>
  <c r="D113" i="7"/>
  <c r="E113" i="7"/>
  <c r="F113" i="7"/>
  <c r="C115" i="7" l="1"/>
  <c r="B116" i="7"/>
  <c r="E114" i="7"/>
  <c r="D114" i="7"/>
  <c r="G114" i="7"/>
  <c r="F114" i="7"/>
  <c r="C116" i="7" l="1"/>
  <c r="B117" i="7"/>
  <c r="D115" i="7"/>
  <c r="E115" i="7"/>
  <c r="F115" i="7"/>
  <c r="G115" i="7"/>
  <c r="C117" i="7" l="1"/>
  <c r="B118" i="7"/>
  <c r="E116" i="7"/>
  <c r="G116" i="7"/>
  <c r="D116" i="7"/>
  <c r="F116" i="7"/>
  <c r="C118" i="7" l="1"/>
  <c r="B119" i="7"/>
  <c r="E117" i="7"/>
  <c r="F117" i="7"/>
  <c r="G117" i="7"/>
  <c r="D117" i="7"/>
  <c r="C119" i="7" l="1"/>
  <c r="B120" i="7"/>
  <c r="G118" i="7"/>
  <c r="D118" i="7"/>
  <c r="E118" i="7"/>
  <c r="F118" i="7"/>
  <c r="C120" i="7" l="1"/>
  <c r="B121" i="7"/>
  <c r="G119" i="7"/>
  <c r="F119" i="7"/>
  <c r="D119" i="7"/>
  <c r="E119" i="7"/>
  <c r="C121" i="7" l="1"/>
  <c r="B122" i="7"/>
  <c r="E120" i="7"/>
  <c r="F120" i="7"/>
  <c r="G120" i="7"/>
  <c r="D120" i="7"/>
  <c r="C122" i="7" l="1"/>
  <c r="B123" i="7"/>
  <c r="F121" i="7"/>
  <c r="D121" i="7"/>
  <c r="G121" i="7"/>
  <c r="E121" i="7"/>
  <c r="C123" i="7" l="1"/>
  <c r="B124" i="7"/>
  <c r="D122" i="7"/>
  <c r="F122" i="7"/>
  <c r="G122" i="7"/>
  <c r="E122" i="7"/>
  <c r="C124" i="7" l="1"/>
  <c r="B125" i="7"/>
  <c r="D123" i="7"/>
  <c r="F123" i="7"/>
  <c r="E123" i="7"/>
  <c r="G123" i="7"/>
  <c r="C125" i="7" l="1"/>
  <c r="B126" i="7"/>
  <c r="D124" i="7"/>
  <c r="F124" i="7"/>
  <c r="G124" i="7"/>
  <c r="E124" i="7"/>
  <c r="D125" i="7" l="1"/>
  <c r="G125" i="7"/>
  <c r="F125" i="7"/>
  <c r="E125" i="7"/>
  <c r="C126" i="7"/>
  <c r="B127" i="7"/>
  <c r="C127" i="7" l="1"/>
  <c r="B128" i="7"/>
  <c r="D126" i="7"/>
  <c r="E126" i="7"/>
  <c r="F126" i="7"/>
  <c r="G126" i="7"/>
  <c r="C128" i="7" l="1"/>
  <c r="B129" i="7"/>
  <c r="G127" i="7"/>
  <c r="F127" i="7"/>
  <c r="E127" i="7"/>
  <c r="D127" i="7"/>
  <c r="C129" i="7" l="1"/>
  <c r="B130" i="7"/>
  <c r="F128" i="7"/>
  <c r="D128" i="7"/>
  <c r="G128" i="7"/>
  <c r="E128" i="7"/>
  <c r="C130" i="7" l="1"/>
  <c r="B131" i="7"/>
  <c r="G129" i="7"/>
  <c r="F129" i="7"/>
  <c r="D129" i="7"/>
  <c r="E129" i="7"/>
  <c r="C131" i="7" l="1"/>
  <c r="B132" i="7"/>
  <c r="D130" i="7"/>
  <c r="E130" i="7"/>
  <c r="G130" i="7"/>
  <c r="F130" i="7"/>
  <c r="C132" i="7" l="1"/>
  <c r="B133" i="7"/>
  <c r="E131" i="7"/>
  <c r="F131" i="7"/>
  <c r="D131" i="7"/>
  <c r="G131" i="7"/>
  <c r="C133" i="7" l="1"/>
  <c r="B134" i="7"/>
  <c r="D132" i="7"/>
  <c r="E132" i="7"/>
  <c r="G132" i="7"/>
  <c r="F132" i="7"/>
  <c r="C134" i="7" l="1"/>
  <c r="B135" i="7"/>
  <c r="G133" i="7"/>
  <c r="E133" i="7"/>
  <c r="D133" i="7"/>
  <c r="F133" i="7"/>
  <c r="G134" i="7" l="1"/>
  <c r="E134" i="7"/>
  <c r="F134" i="7"/>
  <c r="D134" i="7"/>
  <c r="C135" i="7"/>
  <c r="B136" i="7"/>
  <c r="C136" i="7" l="1"/>
  <c r="B137" i="7"/>
  <c r="D135" i="7"/>
  <c r="F135" i="7"/>
  <c r="G135" i="7"/>
  <c r="E135" i="7"/>
  <c r="C137" i="7" l="1"/>
  <c r="B138" i="7"/>
  <c r="F136" i="7"/>
  <c r="G136" i="7"/>
  <c r="E136" i="7"/>
  <c r="D136" i="7"/>
  <c r="C138" i="7" l="1"/>
  <c r="B139" i="7"/>
  <c r="D137" i="7"/>
  <c r="F137" i="7"/>
  <c r="G137" i="7"/>
  <c r="E137" i="7"/>
  <c r="C139" i="7" l="1"/>
  <c r="B140" i="7"/>
  <c r="E138" i="7"/>
  <c r="F138" i="7"/>
  <c r="G138" i="7"/>
  <c r="D138" i="7"/>
  <c r="C140" i="7" l="1"/>
  <c r="B141" i="7"/>
  <c r="G139" i="7"/>
  <c r="D139" i="7"/>
  <c r="F139" i="7"/>
  <c r="E139" i="7"/>
  <c r="C141" i="7" l="1"/>
  <c r="B142" i="7"/>
  <c r="D140" i="7"/>
  <c r="F140" i="7"/>
  <c r="E140" i="7"/>
  <c r="G140" i="7"/>
  <c r="C142" i="7" l="1"/>
  <c r="B143" i="7"/>
  <c r="G141" i="7"/>
  <c r="F141" i="7"/>
  <c r="D141" i="7"/>
  <c r="E141" i="7"/>
  <c r="C143" i="7" l="1"/>
  <c r="B144" i="7"/>
  <c r="F142" i="7"/>
  <c r="G142" i="7"/>
  <c r="D142" i="7"/>
  <c r="E142" i="7"/>
  <c r="C144" i="7" l="1"/>
  <c r="B145" i="7"/>
  <c r="F143" i="7"/>
  <c r="D143" i="7"/>
  <c r="E143" i="7"/>
  <c r="G143" i="7"/>
  <c r="C145" i="7" l="1"/>
  <c r="B146" i="7"/>
  <c r="G144" i="7"/>
  <c r="D144" i="7"/>
  <c r="F144" i="7"/>
  <c r="E144" i="7"/>
  <c r="C146" i="7" l="1"/>
  <c r="B147" i="7"/>
  <c r="G145" i="7"/>
  <c r="D145" i="7"/>
  <c r="E145" i="7"/>
  <c r="F145" i="7"/>
  <c r="C147" i="7" l="1"/>
  <c r="B148" i="7"/>
  <c r="G146" i="7"/>
  <c r="D146" i="7"/>
  <c r="F146" i="7"/>
  <c r="E146" i="7"/>
  <c r="C148" i="7" l="1"/>
  <c r="B149" i="7"/>
  <c r="G147" i="7"/>
  <c r="E147" i="7"/>
  <c r="F147" i="7"/>
  <c r="D147" i="7"/>
  <c r="C149" i="7" l="1"/>
  <c r="B150" i="7"/>
  <c r="F148" i="7"/>
  <c r="E148" i="7"/>
  <c r="D148" i="7"/>
  <c r="G148" i="7"/>
  <c r="C150" i="7" l="1"/>
  <c r="B151" i="7"/>
  <c r="G149" i="7"/>
  <c r="D149" i="7"/>
  <c r="F149" i="7"/>
  <c r="E149" i="7"/>
  <c r="C151" i="7" l="1"/>
  <c r="B152" i="7"/>
  <c r="E150" i="7"/>
  <c r="G150" i="7"/>
  <c r="D150" i="7"/>
  <c r="F150" i="7"/>
  <c r="C152" i="7" l="1"/>
  <c r="B153" i="7"/>
  <c r="E151" i="7"/>
  <c r="D151" i="7"/>
  <c r="G151" i="7"/>
  <c r="F151" i="7"/>
  <c r="C153" i="7" l="1"/>
  <c r="B154" i="7"/>
  <c r="G152" i="7"/>
  <c r="E152" i="7"/>
  <c r="D152" i="7"/>
  <c r="F152" i="7"/>
  <c r="C154" i="7" l="1"/>
  <c r="B155" i="7"/>
  <c r="D153" i="7"/>
  <c r="F153" i="7"/>
  <c r="G153" i="7"/>
  <c r="E153" i="7"/>
  <c r="C155" i="7" l="1"/>
  <c r="B156" i="7"/>
  <c r="F154" i="7"/>
  <c r="D154" i="7"/>
  <c r="E154" i="7"/>
  <c r="G154" i="7"/>
  <c r="C156" i="7" l="1"/>
  <c r="B157" i="7"/>
  <c r="G155" i="7"/>
  <c r="D155" i="7"/>
  <c r="F155" i="7"/>
  <c r="E155" i="7"/>
  <c r="C157" i="7" l="1"/>
  <c r="B158" i="7"/>
  <c r="D156" i="7"/>
  <c r="G156" i="7"/>
  <c r="F156" i="7"/>
  <c r="E156" i="7"/>
  <c r="C158" i="7" l="1"/>
  <c r="B159" i="7"/>
  <c r="E157" i="7"/>
  <c r="F157" i="7"/>
  <c r="G157" i="7"/>
  <c r="D157" i="7"/>
  <c r="C159" i="7" l="1"/>
  <c r="B160" i="7"/>
  <c r="E158" i="7"/>
  <c r="F158" i="7"/>
  <c r="G158" i="7"/>
  <c r="D158" i="7"/>
  <c r="C160" i="7" l="1"/>
  <c r="B161" i="7"/>
  <c r="F159" i="7"/>
  <c r="E159" i="7"/>
  <c r="D159" i="7"/>
  <c r="G159" i="7"/>
  <c r="C161" i="7" l="1"/>
  <c r="B162" i="7"/>
  <c r="D160" i="7"/>
  <c r="F160" i="7"/>
  <c r="G160" i="7"/>
  <c r="E160" i="7"/>
  <c r="C162" i="7" l="1"/>
  <c r="B163" i="7"/>
  <c r="G161" i="7"/>
  <c r="F161" i="7"/>
  <c r="E161" i="7"/>
  <c r="D161" i="7"/>
  <c r="C163" i="7" l="1"/>
  <c r="B164" i="7"/>
  <c r="E162" i="7"/>
  <c r="F162" i="7"/>
  <c r="G162" i="7"/>
  <c r="D162" i="7"/>
  <c r="C164" i="7" l="1"/>
  <c r="B165" i="7"/>
  <c r="G163" i="7"/>
  <c r="F163" i="7"/>
  <c r="E163" i="7"/>
  <c r="D163" i="7"/>
  <c r="C165" i="7" l="1"/>
  <c r="B166" i="7"/>
  <c r="D164" i="7"/>
  <c r="F164" i="7"/>
  <c r="G164" i="7"/>
  <c r="E164" i="7"/>
  <c r="C166" i="7" l="1"/>
  <c r="B167" i="7"/>
  <c r="G165" i="7"/>
  <c r="F165" i="7"/>
  <c r="E165" i="7"/>
  <c r="D165" i="7"/>
  <c r="C167" i="7" l="1"/>
  <c r="B168" i="7"/>
  <c r="F166" i="7"/>
  <c r="D166" i="7"/>
  <c r="G166" i="7"/>
  <c r="E166" i="7"/>
  <c r="C168" i="7" l="1"/>
  <c r="B169" i="7"/>
  <c r="E167" i="7"/>
  <c r="G167" i="7"/>
  <c r="F167" i="7"/>
  <c r="D167" i="7"/>
  <c r="C169" i="7" l="1"/>
  <c r="B170" i="7"/>
  <c r="D168" i="7"/>
  <c r="G168" i="7"/>
  <c r="F168" i="7"/>
  <c r="E168" i="7"/>
  <c r="C170" i="7" l="1"/>
  <c r="B171" i="7"/>
  <c r="G169" i="7"/>
  <c r="D169" i="7"/>
  <c r="E169" i="7"/>
  <c r="F169" i="7"/>
  <c r="C171" i="7" l="1"/>
  <c r="B172" i="7"/>
  <c r="G170" i="7"/>
  <c r="E170" i="7"/>
  <c r="D170" i="7"/>
  <c r="F170" i="7"/>
  <c r="C172" i="7" l="1"/>
  <c r="B173" i="7"/>
  <c r="E171" i="7"/>
  <c r="D171" i="7"/>
  <c r="G171" i="7"/>
  <c r="F171" i="7"/>
  <c r="C173" i="7" l="1"/>
  <c r="B174" i="7"/>
  <c r="G172" i="7"/>
  <c r="D172" i="7"/>
  <c r="E172" i="7"/>
  <c r="F172" i="7"/>
  <c r="C174" i="7" l="1"/>
  <c r="B175" i="7"/>
  <c r="G173" i="7"/>
  <c r="D173" i="7"/>
  <c r="E173" i="7"/>
  <c r="F173" i="7"/>
  <c r="C175" i="7" l="1"/>
  <c r="B176" i="7"/>
  <c r="G174" i="7"/>
  <c r="F174" i="7"/>
  <c r="D174" i="7"/>
  <c r="E174" i="7"/>
  <c r="C176" i="7" l="1"/>
  <c r="B177" i="7"/>
  <c r="E175" i="7"/>
  <c r="F175" i="7"/>
  <c r="G175" i="7"/>
  <c r="D175" i="7"/>
  <c r="C177" i="7" l="1"/>
  <c r="B178" i="7"/>
  <c r="F176" i="7"/>
  <c r="D176" i="7"/>
  <c r="G176" i="7"/>
  <c r="E176" i="7"/>
  <c r="C178" i="7" l="1"/>
  <c r="B179" i="7"/>
  <c r="G177" i="7"/>
  <c r="E177" i="7"/>
  <c r="F177" i="7"/>
  <c r="D177" i="7"/>
  <c r="C179" i="7" l="1"/>
  <c r="B180" i="7"/>
  <c r="E178" i="7"/>
  <c r="D178" i="7"/>
  <c r="F178" i="7"/>
  <c r="G178" i="7"/>
  <c r="C180" i="7" l="1"/>
  <c r="B181" i="7"/>
  <c r="E179" i="7"/>
  <c r="F179" i="7"/>
  <c r="G179" i="7"/>
  <c r="D179" i="7"/>
  <c r="C181" i="7" l="1"/>
  <c r="B182" i="7"/>
  <c r="G180" i="7"/>
  <c r="E180" i="7"/>
  <c r="D180" i="7"/>
  <c r="F180" i="7"/>
  <c r="C182" i="7" l="1"/>
  <c r="B183" i="7"/>
  <c r="F181" i="7"/>
  <c r="G181" i="7"/>
  <c r="D181" i="7"/>
  <c r="E181" i="7"/>
  <c r="C183" i="7" l="1"/>
  <c r="B184" i="7"/>
  <c r="D182" i="7"/>
  <c r="E182" i="7"/>
  <c r="G182" i="7"/>
  <c r="F182" i="7"/>
  <c r="C184" i="7" l="1"/>
  <c r="B185" i="7"/>
  <c r="F183" i="7"/>
  <c r="E183" i="7"/>
  <c r="G183" i="7"/>
  <c r="D183" i="7"/>
  <c r="C185" i="7" l="1"/>
  <c r="B186" i="7"/>
  <c r="G184" i="7"/>
  <c r="E184" i="7"/>
  <c r="D184" i="7"/>
  <c r="F184" i="7"/>
  <c r="C186" i="7" l="1"/>
  <c r="B187" i="7"/>
  <c r="G185" i="7"/>
  <c r="F185" i="7"/>
  <c r="E185" i="7"/>
  <c r="D185" i="7"/>
  <c r="C187" i="7" l="1"/>
  <c r="B188" i="7"/>
  <c r="E186" i="7"/>
  <c r="G186" i="7"/>
  <c r="F186" i="7"/>
  <c r="D186" i="7"/>
  <c r="C188" i="7" l="1"/>
  <c r="B189" i="7"/>
  <c r="D187" i="7"/>
  <c r="G187" i="7"/>
  <c r="F187" i="7"/>
  <c r="E187" i="7"/>
  <c r="C189" i="7" l="1"/>
  <c r="B190" i="7"/>
  <c r="F188" i="7"/>
  <c r="G188" i="7"/>
  <c r="D188" i="7"/>
  <c r="E188" i="7"/>
  <c r="C190" i="7" l="1"/>
  <c r="B191" i="7"/>
  <c r="E189" i="7"/>
  <c r="F189" i="7"/>
  <c r="G189" i="7"/>
  <c r="D189" i="7"/>
  <c r="C191" i="7" l="1"/>
  <c r="B192" i="7"/>
  <c r="F190" i="7"/>
  <c r="G190" i="7"/>
  <c r="E190" i="7"/>
  <c r="D190" i="7"/>
  <c r="C192" i="7" l="1"/>
  <c r="B193" i="7"/>
  <c r="F191" i="7"/>
  <c r="E191" i="7"/>
  <c r="G191" i="7"/>
  <c r="D191" i="7"/>
  <c r="C193" i="7" l="1"/>
  <c r="B194" i="7"/>
  <c r="E192" i="7"/>
  <c r="D192" i="7"/>
  <c r="G192" i="7"/>
  <c r="F192" i="7"/>
  <c r="C194" i="7" l="1"/>
  <c r="B195" i="7"/>
  <c r="F193" i="7"/>
  <c r="D193" i="7"/>
  <c r="G193" i="7"/>
  <c r="E193" i="7"/>
  <c r="C195" i="7" l="1"/>
  <c r="B196" i="7"/>
  <c r="G194" i="7"/>
  <c r="F194" i="7"/>
  <c r="E194" i="7"/>
  <c r="D194" i="7"/>
  <c r="C196" i="7" l="1"/>
  <c r="B197" i="7"/>
  <c r="F195" i="7"/>
  <c r="G195" i="7"/>
  <c r="D195" i="7"/>
  <c r="E195" i="7"/>
  <c r="C197" i="7" l="1"/>
  <c r="B198" i="7"/>
  <c r="D196" i="7"/>
  <c r="G196" i="7"/>
  <c r="E196" i="7"/>
  <c r="F196" i="7"/>
  <c r="C198" i="7" l="1"/>
  <c r="B199" i="7"/>
  <c r="G197" i="7"/>
  <c r="E197" i="7"/>
  <c r="F197" i="7"/>
  <c r="D197" i="7"/>
  <c r="C199" i="7" l="1"/>
  <c r="B200" i="7"/>
  <c r="E198" i="7"/>
  <c r="D198" i="7"/>
  <c r="F198" i="7"/>
  <c r="G198" i="7"/>
  <c r="C200" i="7" l="1"/>
  <c r="B201" i="7"/>
  <c r="G199" i="7"/>
  <c r="F199" i="7"/>
  <c r="E199" i="7"/>
  <c r="D199" i="7"/>
  <c r="C201" i="7" l="1"/>
  <c r="B202" i="7"/>
  <c r="F200" i="7"/>
  <c r="E200" i="7"/>
  <c r="D200" i="7"/>
  <c r="G200" i="7"/>
  <c r="C202" i="7" l="1"/>
  <c r="B203" i="7"/>
  <c r="F201" i="7"/>
  <c r="G201" i="7"/>
  <c r="E201" i="7"/>
  <c r="D201" i="7"/>
  <c r="C203" i="7" l="1"/>
  <c r="B204" i="7"/>
  <c r="D202" i="7"/>
  <c r="G202" i="7"/>
  <c r="E202" i="7"/>
  <c r="F202" i="7"/>
  <c r="C204" i="7" l="1"/>
  <c r="B205" i="7"/>
  <c r="G203" i="7"/>
  <c r="F203" i="7"/>
  <c r="D203" i="7"/>
  <c r="E203" i="7"/>
  <c r="C205" i="7" l="1"/>
  <c r="B206" i="7"/>
  <c r="F204" i="7"/>
  <c r="G204" i="7"/>
  <c r="D204" i="7"/>
  <c r="E204" i="7"/>
  <c r="C206" i="7" l="1"/>
  <c r="B207" i="7"/>
  <c r="E205" i="7"/>
  <c r="F205" i="7"/>
  <c r="D205" i="7"/>
  <c r="G205" i="7"/>
  <c r="C207" i="7" l="1"/>
  <c r="B208" i="7"/>
  <c r="G206" i="7"/>
  <c r="D206" i="7"/>
  <c r="F206" i="7"/>
  <c r="E206" i="7"/>
  <c r="C208" i="7" l="1"/>
  <c r="B209" i="7"/>
  <c r="G207" i="7"/>
  <c r="F207" i="7"/>
  <c r="D207" i="7"/>
  <c r="E207" i="7"/>
  <c r="C209" i="7" l="1"/>
  <c r="B210" i="7"/>
  <c r="D208" i="7"/>
  <c r="E208" i="7"/>
  <c r="G208" i="7"/>
  <c r="F208" i="7"/>
  <c r="C210" i="7" l="1"/>
  <c r="B211" i="7"/>
  <c r="E209" i="7"/>
  <c r="D209" i="7"/>
  <c r="G209" i="7"/>
  <c r="F209" i="7"/>
  <c r="C211" i="7" l="1"/>
  <c r="B212" i="7"/>
  <c r="E210" i="7"/>
  <c r="F210" i="7"/>
  <c r="D210" i="7"/>
  <c r="G210" i="7"/>
  <c r="C212" i="7" l="1"/>
  <c r="B213" i="7"/>
  <c r="G211" i="7"/>
  <c r="D211" i="7"/>
  <c r="F211" i="7"/>
  <c r="E211" i="7"/>
  <c r="C213" i="7" l="1"/>
  <c r="B214" i="7"/>
  <c r="D212" i="7"/>
  <c r="E212" i="7"/>
  <c r="F212" i="7"/>
  <c r="G212" i="7"/>
  <c r="C214" i="7" l="1"/>
  <c r="B215" i="7"/>
  <c r="D213" i="7"/>
  <c r="F213" i="7"/>
  <c r="G213" i="7"/>
  <c r="E213" i="7"/>
  <c r="C215" i="7" l="1"/>
  <c r="B216" i="7"/>
  <c r="D214" i="7"/>
  <c r="F214" i="7"/>
  <c r="E214" i="7"/>
  <c r="G214" i="7"/>
  <c r="C216" i="7" l="1"/>
  <c r="B217" i="7"/>
  <c r="D215" i="7"/>
  <c r="F215" i="7"/>
  <c r="E215" i="7"/>
  <c r="G215" i="7"/>
  <c r="C217" i="7" l="1"/>
  <c r="B218" i="7"/>
  <c r="D216" i="7"/>
  <c r="E216" i="7"/>
  <c r="F216" i="7"/>
  <c r="G216" i="7"/>
  <c r="C218" i="7" l="1"/>
  <c r="B219" i="7"/>
  <c r="D217" i="7"/>
  <c r="E217" i="7"/>
  <c r="F217" i="7"/>
  <c r="G217" i="7"/>
  <c r="C219" i="7" l="1"/>
  <c r="B220" i="7"/>
  <c r="G218" i="7"/>
  <c r="F218" i="7"/>
  <c r="E218" i="7"/>
  <c r="D218" i="7"/>
  <c r="C220" i="7" l="1"/>
  <c r="B221" i="7"/>
  <c r="F219" i="7"/>
  <c r="E219" i="7"/>
  <c r="G219" i="7"/>
  <c r="D219" i="7"/>
  <c r="C221" i="7" l="1"/>
  <c r="B222" i="7"/>
  <c r="E220" i="7"/>
  <c r="F220" i="7"/>
  <c r="G220" i="7"/>
  <c r="D220" i="7"/>
  <c r="C222" i="7" l="1"/>
  <c r="B223" i="7"/>
  <c r="E221" i="7"/>
  <c r="F221" i="7"/>
  <c r="G221" i="7"/>
  <c r="D221" i="7"/>
  <c r="C223" i="7" l="1"/>
  <c r="B224" i="7"/>
  <c r="E222" i="7"/>
  <c r="D222" i="7"/>
  <c r="G222" i="7"/>
  <c r="F222" i="7"/>
  <c r="C224" i="7" l="1"/>
  <c r="B225" i="7"/>
  <c r="D223" i="7"/>
  <c r="F223" i="7"/>
  <c r="G223" i="7"/>
  <c r="E223" i="7"/>
  <c r="C225" i="7" l="1"/>
  <c r="B226" i="7"/>
  <c r="G224" i="7"/>
  <c r="D224" i="7"/>
  <c r="E224" i="7"/>
  <c r="F224" i="7"/>
  <c r="C226" i="7" l="1"/>
  <c r="B227" i="7"/>
  <c r="F225" i="7"/>
  <c r="G225" i="7"/>
  <c r="E225" i="7"/>
  <c r="D225" i="7"/>
  <c r="C227" i="7" l="1"/>
  <c r="B228" i="7"/>
  <c r="D226" i="7"/>
  <c r="E226" i="7"/>
  <c r="F226" i="7"/>
  <c r="G226" i="7"/>
  <c r="C228" i="7" l="1"/>
  <c r="B229" i="7"/>
  <c r="F227" i="7"/>
  <c r="E227" i="7"/>
  <c r="G227" i="7"/>
  <c r="D227" i="7"/>
  <c r="C229" i="7" l="1"/>
  <c r="B230" i="7"/>
  <c r="D228" i="7"/>
  <c r="E228" i="7"/>
  <c r="F228" i="7"/>
  <c r="G228" i="7"/>
  <c r="C230" i="7" l="1"/>
  <c r="B231" i="7"/>
  <c r="G229" i="7"/>
  <c r="D229" i="7"/>
  <c r="F229" i="7"/>
  <c r="E229" i="7"/>
  <c r="C231" i="7" l="1"/>
  <c r="B232" i="7"/>
  <c r="D230" i="7"/>
  <c r="G230" i="7"/>
  <c r="F230" i="7"/>
  <c r="E230" i="7"/>
  <c r="C232" i="7" l="1"/>
  <c r="B233" i="7"/>
  <c r="G231" i="7"/>
  <c r="F231" i="7"/>
  <c r="E231" i="7"/>
  <c r="D231" i="7"/>
  <c r="C233" i="7" l="1"/>
  <c r="B234" i="7"/>
  <c r="G232" i="7"/>
  <c r="D232" i="7"/>
  <c r="F232" i="7"/>
  <c r="E232" i="7"/>
  <c r="C234" i="7" l="1"/>
  <c r="B235" i="7"/>
  <c r="G233" i="7"/>
  <c r="E233" i="7"/>
  <c r="F233" i="7"/>
  <c r="D233" i="7"/>
  <c r="C235" i="7" l="1"/>
  <c r="B236" i="7"/>
  <c r="E234" i="7"/>
  <c r="G234" i="7"/>
  <c r="D234" i="7"/>
  <c r="F234" i="7"/>
  <c r="C236" i="7" l="1"/>
  <c r="B237" i="7"/>
  <c r="D235" i="7"/>
  <c r="G235" i="7"/>
  <c r="F235" i="7"/>
  <c r="E235" i="7"/>
  <c r="C237" i="7" l="1"/>
  <c r="B238" i="7"/>
  <c r="G236" i="7"/>
  <c r="F236" i="7"/>
  <c r="E236" i="7"/>
  <c r="D236" i="7"/>
  <c r="C238" i="7" l="1"/>
  <c r="B239" i="7"/>
  <c r="G237" i="7"/>
  <c r="E237" i="7"/>
  <c r="F237" i="7"/>
  <c r="D237" i="7"/>
  <c r="C239" i="7" l="1"/>
  <c r="B240" i="7"/>
  <c r="F238" i="7"/>
  <c r="D238" i="7"/>
  <c r="G238" i="7"/>
  <c r="E238" i="7"/>
  <c r="C240" i="7" l="1"/>
  <c r="B241" i="7"/>
  <c r="E239" i="7"/>
  <c r="G239" i="7"/>
  <c r="D239" i="7"/>
  <c r="F239" i="7"/>
  <c r="C241" i="7" l="1"/>
  <c r="B242" i="7"/>
  <c r="D240" i="7"/>
  <c r="E240" i="7"/>
  <c r="G240" i="7"/>
  <c r="F240" i="7"/>
  <c r="C242" i="7" l="1"/>
  <c r="B243" i="7"/>
  <c r="F241" i="7"/>
  <c r="D241" i="7"/>
  <c r="G241" i="7"/>
  <c r="E241" i="7"/>
  <c r="C243" i="7" l="1"/>
  <c r="B244" i="7"/>
  <c r="G242" i="7"/>
  <c r="F242" i="7"/>
  <c r="D242" i="7"/>
  <c r="E242" i="7"/>
  <c r="C244" i="7" l="1"/>
  <c r="B245" i="7"/>
  <c r="G243" i="7"/>
  <c r="D243" i="7"/>
  <c r="F243" i="7"/>
  <c r="E243" i="7"/>
  <c r="C245" i="7" l="1"/>
  <c r="B246" i="7"/>
  <c r="E244" i="7"/>
  <c r="D244" i="7"/>
  <c r="G244" i="7"/>
  <c r="F244" i="7"/>
  <c r="C246" i="7" l="1"/>
  <c r="B247" i="7"/>
  <c r="G245" i="7"/>
  <c r="F245" i="7"/>
  <c r="E245" i="7"/>
  <c r="D245" i="7"/>
  <c r="C247" i="7" l="1"/>
  <c r="B248" i="7"/>
  <c r="D246" i="7"/>
  <c r="E246" i="7"/>
  <c r="G246" i="7"/>
  <c r="F246" i="7"/>
  <c r="C248" i="7" l="1"/>
  <c r="B249" i="7"/>
  <c r="G247" i="7"/>
  <c r="D247" i="7"/>
  <c r="E247" i="7"/>
  <c r="F247" i="7"/>
  <c r="C249" i="7" l="1"/>
  <c r="B250" i="7"/>
  <c r="E248" i="7"/>
  <c r="D248" i="7"/>
  <c r="G248" i="7"/>
  <c r="F248" i="7"/>
  <c r="C250" i="7" l="1"/>
  <c r="B251" i="7"/>
  <c r="E249" i="7"/>
  <c r="G249" i="7"/>
  <c r="D249" i="7"/>
  <c r="F249" i="7"/>
  <c r="C251" i="7" l="1"/>
  <c r="B252" i="7"/>
  <c r="G250" i="7"/>
  <c r="D250" i="7"/>
  <c r="F250" i="7"/>
  <c r="E250" i="7"/>
  <c r="C252" i="7" l="1"/>
  <c r="B253" i="7"/>
  <c r="F251" i="7"/>
  <c r="G251" i="7"/>
  <c r="D251" i="7"/>
  <c r="E251" i="7"/>
  <c r="C253" i="7" l="1"/>
  <c r="B254" i="7"/>
  <c r="E252" i="7"/>
  <c r="F252" i="7"/>
  <c r="G252" i="7"/>
  <c r="D252" i="7"/>
  <c r="C254" i="7" l="1"/>
  <c r="B255" i="7"/>
  <c r="F253" i="7"/>
  <c r="G253" i="7"/>
  <c r="D253" i="7"/>
  <c r="E253" i="7"/>
  <c r="C255" i="7" l="1"/>
  <c r="B256" i="7"/>
  <c r="E254" i="7"/>
  <c r="F254" i="7"/>
  <c r="D254" i="7"/>
  <c r="G254" i="7"/>
  <c r="F255" i="7" l="1"/>
  <c r="D255" i="7"/>
  <c r="E255" i="7"/>
  <c r="G255" i="7"/>
  <c r="C256" i="7"/>
  <c r="B257" i="7"/>
  <c r="E256" i="7" l="1"/>
  <c r="F256" i="7"/>
  <c r="D256" i="7"/>
  <c r="G256" i="7"/>
  <c r="C257" i="7"/>
  <c r="B258" i="7"/>
  <c r="C258" i="7" l="1"/>
  <c r="B259" i="7"/>
  <c r="D257" i="7"/>
  <c r="G257" i="7"/>
  <c r="E257" i="7"/>
  <c r="F257" i="7"/>
  <c r="C259" i="7" l="1"/>
  <c r="B260" i="7"/>
  <c r="F258" i="7"/>
  <c r="G258" i="7"/>
  <c r="E258" i="7"/>
  <c r="D258" i="7"/>
  <c r="F259" i="7" l="1"/>
  <c r="E259" i="7"/>
  <c r="G259" i="7"/>
  <c r="D259" i="7"/>
  <c r="C260" i="7"/>
  <c r="B261" i="7"/>
  <c r="C261" i="7" l="1"/>
  <c r="B262" i="7"/>
  <c r="G260" i="7"/>
  <c r="D260" i="7"/>
  <c r="E260" i="7"/>
  <c r="F260" i="7"/>
  <c r="C262" i="7" l="1"/>
  <c r="B263" i="7"/>
  <c r="E261" i="7"/>
  <c r="F261" i="7"/>
  <c r="D261" i="7"/>
  <c r="G261" i="7"/>
  <c r="C263" i="7" l="1"/>
  <c r="B264" i="7"/>
  <c r="G262" i="7"/>
  <c r="E262" i="7"/>
  <c r="D262" i="7"/>
  <c r="F262" i="7"/>
  <c r="C264" i="7" l="1"/>
  <c r="B265" i="7"/>
  <c r="D263" i="7"/>
  <c r="F263" i="7"/>
  <c r="G263" i="7"/>
  <c r="E263" i="7"/>
  <c r="C265" i="7" l="1"/>
  <c r="B266" i="7"/>
  <c r="E264" i="7"/>
  <c r="G264" i="7"/>
  <c r="D264" i="7"/>
  <c r="F264" i="7"/>
  <c r="C266" i="7" l="1"/>
  <c r="B267" i="7"/>
  <c r="F265" i="7"/>
  <c r="E265" i="7"/>
  <c r="G265" i="7"/>
  <c r="D265" i="7"/>
  <c r="C267" i="7" l="1"/>
  <c r="B268" i="7"/>
  <c r="E266" i="7"/>
  <c r="F266" i="7"/>
  <c r="G266" i="7"/>
  <c r="D266" i="7"/>
  <c r="C268" i="7" l="1"/>
  <c r="B269" i="7"/>
  <c r="F267" i="7"/>
  <c r="G267" i="7"/>
  <c r="E267" i="7"/>
  <c r="D267" i="7"/>
  <c r="C269" i="7" l="1"/>
  <c r="B270" i="7"/>
  <c r="D268" i="7"/>
  <c r="G268" i="7"/>
  <c r="F268" i="7"/>
  <c r="E268" i="7"/>
  <c r="C270" i="7" l="1"/>
  <c r="B271" i="7"/>
  <c r="G269" i="7"/>
  <c r="E269" i="7"/>
  <c r="F269" i="7"/>
  <c r="D269" i="7"/>
  <c r="C271" i="7" l="1"/>
  <c r="B272" i="7"/>
  <c r="F270" i="7"/>
  <c r="D270" i="7"/>
  <c r="G270" i="7"/>
  <c r="E270" i="7"/>
  <c r="C272" i="7" l="1"/>
  <c r="B273" i="7"/>
  <c r="D271" i="7"/>
  <c r="F271" i="7"/>
  <c r="E271" i="7"/>
  <c r="G271" i="7"/>
  <c r="C273" i="7" l="1"/>
  <c r="B274" i="7"/>
  <c r="F272" i="7"/>
  <c r="D272" i="7"/>
  <c r="G272" i="7"/>
  <c r="E272" i="7"/>
  <c r="C274" i="7" l="1"/>
  <c r="B275" i="7"/>
  <c r="E273" i="7"/>
  <c r="F273" i="7"/>
  <c r="G273" i="7"/>
  <c r="D273" i="7"/>
  <c r="C275" i="7" l="1"/>
  <c r="B276" i="7"/>
  <c r="D274" i="7"/>
  <c r="F274" i="7"/>
  <c r="G274" i="7"/>
  <c r="E274" i="7"/>
  <c r="C276" i="7" l="1"/>
  <c r="B277" i="7"/>
  <c r="G275" i="7"/>
  <c r="E275" i="7"/>
  <c r="F275" i="7"/>
  <c r="D275" i="7"/>
  <c r="C277" i="7" l="1"/>
  <c r="B278" i="7"/>
  <c r="D276" i="7"/>
  <c r="G276" i="7"/>
  <c r="E276" i="7"/>
  <c r="F276" i="7"/>
  <c r="C278" i="7" l="1"/>
  <c r="B279" i="7"/>
  <c r="D277" i="7"/>
  <c r="F277" i="7"/>
  <c r="E277" i="7"/>
  <c r="G277" i="7"/>
  <c r="C279" i="7" l="1"/>
  <c r="B280" i="7"/>
  <c r="F278" i="7"/>
  <c r="G278" i="7"/>
  <c r="D278" i="7"/>
  <c r="E278" i="7"/>
  <c r="C280" i="7" l="1"/>
  <c r="B281" i="7"/>
  <c r="E279" i="7"/>
  <c r="D279" i="7"/>
  <c r="F279" i="7"/>
  <c r="G279" i="7"/>
  <c r="C281" i="7" l="1"/>
  <c r="B282" i="7"/>
  <c r="G280" i="7"/>
  <c r="D280" i="7"/>
  <c r="F280" i="7"/>
  <c r="E280" i="7"/>
  <c r="C282" i="7" l="1"/>
  <c r="B283" i="7"/>
  <c r="E281" i="7"/>
  <c r="G281" i="7"/>
  <c r="F281" i="7"/>
  <c r="D281" i="7"/>
  <c r="C283" i="7" l="1"/>
  <c r="B284" i="7"/>
  <c r="D282" i="7"/>
  <c r="E282" i="7"/>
  <c r="G282" i="7"/>
  <c r="F282" i="7"/>
  <c r="C284" i="7" l="1"/>
  <c r="B285" i="7"/>
  <c r="F283" i="7"/>
  <c r="E283" i="7"/>
  <c r="D283" i="7"/>
  <c r="G283" i="7"/>
  <c r="C285" i="7" l="1"/>
  <c r="B286" i="7"/>
  <c r="F284" i="7"/>
  <c r="E284" i="7"/>
  <c r="G284" i="7"/>
  <c r="D284" i="7"/>
  <c r="C286" i="7" l="1"/>
  <c r="B287" i="7"/>
  <c r="G285" i="7"/>
  <c r="E285" i="7"/>
  <c r="F285" i="7"/>
  <c r="D285" i="7"/>
  <c r="C287" i="7" l="1"/>
  <c r="B288" i="7"/>
  <c r="G286" i="7"/>
  <c r="F286" i="7"/>
  <c r="D286" i="7"/>
  <c r="E286" i="7"/>
  <c r="C288" i="7" l="1"/>
  <c r="B289" i="7"/>
  <c r="G287" i="7"/>
  <c r="D287" i="7"/>
  <c r="E287" i="7"/>
  <c r="F287" i="7"/>
  <c r="C289" i="7" l="1"/>
  <c r="B290" i="7"/>
  <c r="D288" i="7"/>
  <c r="G288" i="7"/>
  <c r="F288" i="7"/>
  <c r="E288" i="7"/>
  <c r="C290" i="7" l="1"/>
  <c r="B291" i="7"/>
  <c r="E289" i="7"/>
  <c r="D289" i="7"/>
  <c r="G289" i="7"/>
  <c r="F289" i="7"/>
  <c r="C291" i="7" l="1"/>
  <c r="B292" i="7"/>
  <c r="G290" i="7"/>
  <c r="D290" i="7"/>
  <c r="F290" i="7"/>
  <c r="E290" i="7"/>
  <c r="C292" i="7" l="1"/>
  <c r="B293" i="7"/>
  <c r="E291" i="7"/>
  <c r="F291" i="7"/>
  <c r="D291" i="7"/>
  <c r="G291" i="7"/>
  <c r="C293" i="7" l="1"/>
  <c r="B294" i="7"/>
  <c r="F292" i="7"/>
  <c r="E292" i="7"/>
  <c r="D292" i="7"/>
  <c r="G292" i="7"/>
  <c r="C294" i="7" l="1"/>
  <c r="B295" i="7"/>
  <c r="E293" i="7"/>
  <c r="F293" i="7"/>
  <c r="G293" i="7"/>
  <c r="D293" i="7"/>
  <c r="C295" i="7" l="1"/>
  <c r="B296" i="7"/>
  <c r="F294" i="7"/>
  <c r="G294" i="7"/>
  <c r="D294" i="7"/>
  <c r="E294" i="7"/>
  <c r="C296" i="7" l="1"/>
  <c r="B297" i="7"/>
  <c r="E295" i="7"/>
  <c r="G295" i="7"/>
  <c r="D295" i="7"/>
  <c r="F295" i="7"/>
  <c r="C297" i="7" l="1"/>
  <c r="B298" i="7"/>
  <c r="G296" i="7"/>
  <c r="D296" i="7"/>
  <c r="E296" i="7"/>
  <c r="F296" i="7"/>
  <c r="C298" i="7" l="1"/>
  <c r="B299" i="7"/>
  <c r="D297" i="7"/>
  <c r="E297" i="7"/>
  <c r="F297" i="7"/>
  <c r="G297" i="7"/>
  <c r="C299" i="7" l="1"/>
  <c r="B300" i="7"/>
  <c r="G298" i="7"/>
  <c r="D298" i="7"/>
  <c r="E298" i="7"/>
  <c r="F298" i="7"/>
  <c r="C300" i="7" l="1"/>
  <c r="B301" i="7"/>
  <c r="E299" i="7"/>
  <c r="F299" i="7"/>
  <c r="D299" i="7"/>
  <c r="G299" i="7"/>
  <c r="C301" i="7" l="1"/>
  <c r="B302" i="7"/>
  <c r="E300" i="7"/>
  <c r="D300" i="7"/>
  <c r="G300" i="7"/>
  <c r="F300" i="7"/>
  <c r="C302" i="7" l="1"/>
  <c r="B303" i="7"/>
  <c r="E301" i="7"/>
  <c r="G301" i="7"/>
  <c r="D301" i="7"/>
  <c r="F301" i="7"/>
  <c r="C303" i="7" l="1"/>
  <c r="B304" i="7"/>
  <c r="G302" i="7"/>
  <c r="D302" i="7"/>
  <c r="E302" i="7"/>
  <c r="F302" i="7"/>
  <c r="C304" i="7" l="1"/>
  <c r="B305" i="7"/>
  <c r="G303" i="7"/>
  <c r="F303" i="7"/>
  <c r="E303" i="7"/>
  <c r="D303" i="7"/>
  <c r="C305" i="7" l="1"/>
  <c r="B306" i="7"/>
  <c r="F304" i="7"/>
  <c r="E304" i="7"/>
  <c r="D304" i="7"/>
  <c r="G304" i="7"/>
  <c r="C306" i="7" l="1"/>
  <c r="B307" i="7"/>
  <c r="E305" i="7"/>
  <c r="D305" i="7"/>
  <c r="G305" i="7"/>
  <c r="F305" i="7"/>
  <c r="C307" i="7" l="1"/>
  <c r="B308" i="7"/>
  <c r="F306" i="7"/>
  <c r="D306" i="7"/>
  <c r="G306" i="7"/>
  <c r="E306" i="7"/>
  <c r="C308" i="7" l="1"/>
  <c r="B309" i="7"/>
  <c r="G307" i="7"/>
  <c r="D307" i="7"/>
  <c r="E307" i="7"/>
  <c r="F307" i="7"/>
  <c r="C309" i="7" l="1"/>
  <c r="B310" i="7"/>
  <c r="F308" i="7"/>
  <c r="E308" i="7"/>
  <c r="G308" i="7"/>
  <c r="D308" i="7"/>
  <c r="C310" i="7" l="1"/>
  <c r="B311" i="7"/>
  <c r="F309" i="7"/>
  <c r="E309" i="7"/>
  <c r="D309" i="7"/>
  <c r="G309" i="7"/>
  <c r="C311" i="7" l="1"/>
  <c r="B312" i="7"/>
  <c r="F310" i="7"/>
  <c r="G310" i="7"/>
  <c r="D310" i="7"/>
  <c r="E310" i="7"/>
  <c r="C312" i="7" l="1"/>
  <c r="B313" i="7"/>
  <c r="G311" i="7"/>
  <c r="E311" i="7"/>
  <c r="F311" i="7"/>
  <c r="D311" i="7"/>
  <c r="C313" i="7" l="1"/>
  <c r="B314" i="7"/>
  <c r="G312" i="7"/>
  <c r="E312" i="7"/>
  <c r="D312" i="7"/>
  <c r="F312" i="7"/>
  <c r="C314" i="7" l="1"/>
  <c r="B315" i="7"/>
  <c r="G313" i="7"/>
  <c r="E313" i="7"/>
  <c r="D313" i="7"/>
  <c r="F313" i="7"/>
  <c r="C315" i="7" l="1"/>
  <c r="B316" i="7"/>
  <c r="G314" i="7"/>
  <c r="D314" i="7"/>
  <c r="E314" i="7"/>
  <c r="F314" i="7"/>
  <c r="C316" i="7" l="1"/>
  <c r="B317" i="7"/>
  <c r="E315" i="7"/>
  <c r="F315" i="7"/>
  <c r="G315" i="7"/>
  <c r="D315" i="7"/>
  <c r="C317" i="7" l="1"/>
  <c r="B318" i="7"/>
  <c r="G316" i="7"/>
  <c r="F316" i="7"/>
  <c r="D316" i="7"/>
  <c r="E316" i="7"/>
  <c r="C318" i="7" l="1"/>
  <c r="B319" i="7"/>
  <c r="D317" i="7"/>
  <c r="E317" i="7"/>
  <c r="G317" i="7"/>
  <c r="F317" i="7"/>
  <c r="C319" i="7" l="1"/>
  <c r="B320" i="7"/>
  <c r="D318" i="7"/>
  <c r="G318" i="7"/>
  <c r="F318" i="7"/>
  <c r="E318" i="7"/>
  <c r="C320" i="7" l="1"/>
  <c r="B321" i="7"/>
  <c r="G319" i="7"/>
  <c r="D319" i="7"/>
  <c r="F319" i="7"/>
  <c r="E319" i="7"/>
  <c r="C321" i="7" l="1"/>
  <c r="B322" i="7"/>
  <c r="D320" i="7"/>
  <c r="E320" i="7"/>
  <c r="F320" i="7"/>
  <c r="G320" i="7"/>
  <c r="C322" i="7" l="1"/>
  <c r="B323" i="7"/>
  <c r="E321" i="7"/>
  <c r="G321" i="7"/>
  <c r="F321" i="7"/>
  <c r="D321" i="7"/>
  <c r="C323" i="7" l="1"/>
  <c r="B324" i="7"/>
  <c r="F322" i="7"/>
  <c r="G322" i="7"/>
  <c r="E322" i="7"/>
  <c r="D322" i="7"/>
  <c r="C324" i="7" l="1"/>
  <c r="B325" i="7"/>
  <c r="F323" i="7"/>
  <c r="G323" i="7"/>
  <c r="E323" i="7"/>
  <c r="D323" i="7"/>
  <c r="C325" i="7" l="1"/>
  <c r="B326" i="7"/>
  <c r="D324" i="7"/>
  <c r="F324" i="7"/>
  <c r="G324" i="7"/>
  <c r="E324" i="7"/>
  <c r="C326" i="7" l="1"/>
  <c r="B327" i="7"/>
  <c r="E325" i="7"/>
  <c r="D325" i="7"/>
  <c r="F325" i="7"/>
  <c r="G325" i="7"/>
  <c r="C327" i="7" l="1"/>
  <c r="B328" i="7"/>
  <c r="G326" i="7"/>
  <c r="D326" i="7"/>
  <c r="F326" i="7"/>
  <c r="E326" i="7"/>
  <c r="C328" i="7" l="1"/>
  <c r="B329" i="7"/>
  <c r="D327" i="7"/>
  <c r="G327" i="7"/>
  <c r="F327" i="7"/>
  <c r="E327" i="7"/>
  <c r="C329" i="7" l="1"/>
  <c r="B330" i="7"/>
  <c r="D328" i="7"/>
  <c r="G328" i="7"/>
  <c r="E328" i="7"/>
  <c r="F328" i="7"/>
  <c r="C330" i="7" l="1"/>
  <c r="B331" i="7"/>
  <c r="D329" i="7"/>
  <c r="E329" i="7"/>
  <c r="F329" i="7"/>
  <c r="G329" i="7"/>
  <c r="C331" i="7" l="1"/>
  <c r="B332" i="7"/>
  <c r="G330" i="7"/>
  <c r="D330" i="7"/>
  <c r="E330" i="7"/>
  <c r="F330" i="7"/>
  <c r="C332" i="7" l="1"/>
  <c r="B333" i="7"/>
  <c r="D331" i="7"/>
  <c r="F331" i="7"/>
  <c r="E331" i="7"/>
  <c r="G331" i="7"/>
  <c r="C333" i="7" l="1"/>
  <c r="B334" i="7"/>
  <c r="D332" i="7"/>
  <c r="G332" i="7"/>
  <c r="F332" i="7"/>
  <c r="E332" i="7"/>
  <c r="C334" i="7" l="1"/>
  <c r="B335" i="7"/>
  <c r="D333" i="7"/>
  <c r="G333" i="7"/>
  <c r="F333" i="7"/>
  <c r="E333" i="7"/>
  <c r="C335" i="7" l="1"/>
  <c r="B336" i="7"/>
  <c r="G334" i="7"/>
  <c r="D334" i="7"/>
  <c r="E334" i="7"/>
  <c r="F334" i="7"/>
  <c r="C336" i="7" l="1"/>
  <c r="B337" i="7"/>
  <c r="E335" i="7"/>
  <c r="F335" i="7"/>
  <c r="D335" i="7"/>
  <c r="G335" i="7"/>
  <c r="C337" i="7" l="1"/>
  <c r="B338" i="7"/>
  <c r="F336" i="7"/>
  <c r="G336" i="7"/>
  <c r="E336" i="7"/>
  <c r="D336" i="7"/>
  <c r="C338" i="7" l="1"/>
  <c r="B339" i="7"/>
  <c r="F337" i="7"/>
  <c r="G337" i="7"/>
  <c r="D337" i="7"/>
  <c r="E337" i="7"/>
  <c r="C339" i="7" l="1"/>
  <c r="B340" i="7"/>
  <c r="E338" i="7"/>
  <c r="G338" i="7"/>
  <c r="F338" i="7"/>
  <c r="D338" i="7"/>
  <c r="C340" i="7" l="1"/>
  <c r="B341" i="7"/>
  <c r="F339" i="7"/>
  <c r="E339" i="7"/>
  <c r="G339" i="7"/>
  <c r="D339" i="7"/>
  <c r="C341" i="7" l="1"/>
  <c r="B342" i="7"/>
  <c r="F340" i="7"/>
  <c r="D340" i="7"/>
  <c r="E340" i="7"/>
  <c r="G340" i="7"/>
  <c r="C342" i="7" l="1"/>
  <c r="B343" i="7"/>
  <c r="G341" i="7"/>
  <c r="E341" i="7"/>
  <c r="D341" i="7"/>
  <c r="F341" i="7"/>
  <c r="C343" i="7" l="1"/>
  <c r="B344" i="7"/>
  <c r="D342" i="7"/>
  <c r="G342" i="7"/>
  <c r="F342" i="7"/>
  <c r="E342" i="7"/>
  <c r="C344" i="7" l="1"/>
  <c r="B345" i="7"/>
  <c r="F343" i="7"/>
  <c r="D343" i="7"/>
  <c r="G343" i="7"/>
  <c r="E343" i="7"/>
  <c r="C345" i="7" l="1"/>
  <c r="B346" i="7"/>
  <c r="D344" i="7"/>
  <c r="G344" i="7"/>
  <c r="F344" i="7"/>
  <c r="E344" i="7"/>
  <c r="C346" i="7" l="1"/>
  <c r="B347" i="7"/>
  <c r="E345" i="7"/>
  <c r="G345" i="7"/>
  <c r="D345" i="7"/>
  <c r="F345" i="7"/>
  <c r="C347" i="7" l="1"/>
  <c r="B348" i="7"/>
  <c r="F346" i="7"/>
  <c r="E346" i="7"/>
  <c r="D346" i="7"/>
  <c r="G346" i="7"/>
  <c r="C348" i="7" l="1"/>
  <c r="B349" i="7"/>
  <c r="G347" i="7"/>
  <c r="E347" i="7"/>
  <c r="F347" i="7"/>
  <c r="D347" i="7"/>
  <c r="C349" i="7" l="1"/>
  <c r="B350" i="7"/>
  <c r="E348" i="7"/>
  <c r="D348" i="7"/>
  <c r="G348" i="7"/>
  <c r="F348" i="7"/>
  <c r="C350" i="7" l="1"/>
  <c r="B351" i="7"/>
  <c r="E349" i="7"/>
  <c r="G349" i="7"/>
  <c r="D349" i="7"/>
  <c r="F349" i="7"/>
  <c r="C351" i="7" l="1"/>
  <c r="B352" i="7"/>
  <c r="D350" i="7"/>
  <c r="F350" i="7"/>
  <c r="G350" i="7"/>
  <c r="E350" i="7"/>
  <c r="C352" i="7" l="1"/>
  <c r="B353" i="7"/>
  <c r="F351" i="7"/>
  <c r="D351" i="7"/>
  <c r="G351" i="7"/>
  <c r="E351" i="7"/>
  <c r="C353" i="7" l="1"/>
  <c r="B354" i="7"/>
  <c r="G352" i="7"/>
  <c r="D352" i="7"/>
  <c r="F352" i="7"/>
  <c r="E352" i="7"/>
  <c r="C354" i="7" l="1"/>
  <c r="B355" i="7"/>
  <c r="G353" i="7"/>
  <c r="F353" i="7"/>
  <c r="D353" i="7"/>
  <c r="E353" i="7"/>
  <c r="C355" i="7" l="1"/>
  <c r="B356" i="7"/>
  <c r="E354" i="7"/>
  <c r="G354" i="7"/>
  <c r="D354" i="7"/>
  <c r="F354" i="7"/>
  <c r="C356" i="7" l="1"/>
  <c r="B357" i="7"/>
  <c r="F355" i="7"/>
  <c r="D355" i="7"/>
  <c r="G355" i="7"/>
  <c r="E355" i="7"/>
  <c r="C357" i="7" l="1"/>
  <c r="B358" i="7"/>
  <c r="G356" i="7"/>
  <c r="F356" i="7"/>
  <c r="D356" i="7"/>
  <c r="E356" i="7"/>
  <c r="C358" i="7" l="1"/>
  <c r="B359" i="7"/>
  <c r="E357" i="7"/>
  <c r="D357" i="7"/>
  <c r="F357" i="7"/>
  <c r="G357" i="7"/>
  <c r="C359" i="7" l="1"/>
  <c r="B360" i="7"/>
  <c r="G358" i="7"/>
  <c r="D358" i="7"/>
  <c r="F358" i="7"/>
  <c r="E358" i="7"/>
  <c r="C360" i="7" l="1"/>
  <c r="B361" i="7"/>
  <c r="E359" i="7"/>
  <c r="F359" i="7"/>
  <c r="D359" i="7"/>
  <c r="G359" i="7"/>
  <c r="C361" i="7" l="1"/>
  <c r="B362" i="7"/>
  <c r="D360" i="7"/>
  <c r="F360" i="7"/>
  <c r="E360" i="7"/>
  <c r="G360" i="7"/>
  <c r="C362" i="7" l="1"/>
  <c r="B363" i="7"/>
  <c r="D361" i="7"/>
  <c r="E361" i="7"/>
  <c r="F361" i="7"/>
  <c r="G361" i="7"/>
  <c r="C363" i="7" l="1"/>
  <c r="B364" i="7"/>
  <c r="F362" i="7"/>
  <c r="G362" i="7"/>
  <c r="D362" i="7"/>
  <c r="E362" i="7"/>
  <c r="C364" i="7" l="1"/>
  <c r="B365" i="7"/>
  <c r="E363" i="7"/>
  <c r="D363" i="7"/>
  <c r="G363" i="7"/>
  <c r="F363" i="7"/>
  <c r="C365" i="7" l="1"/>
  <c r="B366" i="7"/>
  <c r="F364" i="7"/>
  <c r="G364" i="7"/>
  <c r="E364" i="7"/>
  <c r="D364" i="7"/>
  <c r="C366" i="7" l="1"/>
  <c r="B367" i="7"/>
  <c r="E365" i="7"/>
  <c r="F365" i="7"/>
  <c r="G365" i="7"/>
  <c r="D365" i="7"/>
  <c r="C367" i="7" l="1"/>
  <c r="B368" i="7"/>
  <c r="E366" i="7"/>
  <c r="D366" i="7"/>
  <c r="G366" i="7"/>
  <c r="F366" i="7"/>
  <c r="C368" i="7" l="1"/>
  <c r="B369" i="7"/>
  <c r="F367" i="7"/>
  <c r="E367" i="7"/>
  <c r="G367" i="7"/>
  <c r="D367" i="7"/>
  <c r="C369" i="7" l="1"/>
  <c r="B370" i="7"/>
  <c r="E368" i="7"/>
  <c r="D368" i="7"/>
  <c r="G368" i="7"/>
  <c r="F368" i="7"/>
  <c r="C370" i="7" l="1"/>
  <c r="B371" i="7"/>
  <c r="D369" i="7"/>
  <c r="E369" i="7"/>
  <c r="G369" i="7"/>
  <c r="F369" i="7"/>
  <c r="C371" i="7" l="1"/>
  <c r="B372" i="7"/>
  <c r="G370" i="7"/>
  <c r="E370" i="7"/>
  <c r="D370" i="7"/>
  <c r="F370" i="7"/>
  <c r="C372" i="7" l="1"/>
  <c r="B373" i="7"/>
  <c r="F371" i="7"/>
  <c r="D371" i="7"/>
  <c r="G371" i="7"/>
  <c r="E371" i="7"/>
  <c r="C373" i="7" l="1"/>
  <c r="B374" i="7"/>
  <c r="E372" i="7"/>
  <c r="D372" i="7"/>
  <c r="F372" i="7"/>
  <c r="G372" i="7"/>
  <c r="C374" i="7" l="1"/>
  <c r="B375" i="7"/>
  <c r="G373" i="7"/>
  <c r="D373" i="7"/>
  <c r="E373" i="7"/>
  <c r="F373" i="7"/>
  <c r="C375" i="7" l="1"/>
  <c r="B376" i="7"/>
  <c r="F374" i="7"/>
  <c r="G374" i="7"/>
  <c r="E374" i="7"/>
  <c r="D374" i="7"/>
  <c r="C376" i="7" l="1"/>
  <c r="B377" i="7"/>
  <c r="G375" i="7"/>
  <c r="E375" i="7"/>
  <c r="F375" i="7"/>
  <c r="D375" i="7"/>
  <c r="C377" i="7" l="1"/>
  <c r="B378" i="7"/>
  <c r="F376" i="7"/>
  <c r="E376" i="7"/>
  <c r="D376" i="7"/>
  <c r="G376" i="7"/>
  <c r="C378" i="7" l="1"/>
  <c r="B379" i="7"/>
  <c r="D377" i="7"/>
  <c r="E377" i="7"/>
  <c r="G377" i="7"/>
  <c r="F377" i="7"/>
  <c r="C379" i="7" l="1"/>
  <c r="B380" i="7"/>
  <c r="G378" i="7"/>
  <c r="E378" i="7"/>
  <c r="D378" i="7"/>
  <c r="F378" i="7"/>
  <c r="C380" i="7" l="1"/>
  <c r="B381" i="7"/>
  <c r="G379" i="7"/>
  <c r="E379" i="7"/>
  <c r="D379" i="7"/>
  <c r="F379" i="7"/>
  <c r="C381" i="7" l="1"/>
  <c r="B382" i="7"/>
  <c r="G380" i="7"/>
  <c r="F380" i="7"/>
  <c r="D380" i="7"/>
  <c r="E380" i="7"/>
  <c r="C382" i="7" l="1"/>
  <c r="B383" i="7"/>
  <c r="D381" i="7"/>
  <c r="E381" i="7"/>
  <c r="G381" i="7"/>
  <c r="F381" i="7"/>
  <c r="C383" i="7" l="1"/>
  <c r="B384" i="7"/>
  <c r="F382" i="7"/>
  <c r="D382" i="7"/>
  <c r="G382" i="7"/>
  <c r="E382" i="7"/>
  <c r="C384" i="7" l="1"/>
  <c r="B385" i="7"/>
  <c r="D383" i="7"/>
  <c r="F383" i="7"/>
  <c r="G383" i="7"/>
  <c r="E383" i="7"/>
  <c r="C385" i="7" l="1"/>
  <c r="B386" i="7"/>
  <c r="F384" i="7"/>
  <c r="D384" i="7"/>
  <c r="E384" i="7"/>
  <c r="G384" i="7"/>
  <c r="C386" i="7" l="1"/>
  <c r="B387" i="7"/>
  <c r="E385" i="7"/>
  <c r="D385" i="7"/>
  <c r="F385" i="7"/>
  <c r="G385" i="7"/>
  <c r="C387" i="7" l="1"/>
  <c r="B388" i="7"/>
  <c r="D386" i="7"/>
  <c r="F386" i="7"/>
  <c r="G386" i="7"/>
  <c r="E386" i="7"/>
  <c r="C388" i="7" l="1"/>
  <c r="B389" i="7"/>
  <c r="D387" i="7"/>
  <c r="E387" i="7"/>
  <c r="F387" i="7"/>
  <c r="G387" i="7"/>
  <c r="C389" i="7" l="1"/>
  <c r="B390" i="7"/>
  <c r="E388" i="7"/>
  <c r="D388" i="7"/>
  <c r="G388" i="7"/>
  <c r="F388" i="7"/>
  <c r="C390" i="7" l="1"/>
  <c r="B391" i="7"/>
  <c r="F389" i="7"/>
  <c r="D389" i="7"/>
  <c r="E389" i="7"/>
  <c r="G389" i="7"/>
  <c r="C391" i="7" l="1"/>
  <c r="B392" i="7"/>
  <c r="G390" i="7"/>
  <c r="E390" i="7"/>
  <c r="F390" i="7"/>
  <c r="D390" i="7"/>
  <c r="C392" i="7" l="1"/>
  <c r="B393" i="7"/>
  <c r="D391" i="7"/>
  <c r="G391" i="7"/>
  <c r="F391" i="7"/>
  <c r="E391" i="7"/>
  <c r="C393" i="7" l="1"/>
  <c r="B394" i="7"/>
  <c r="E392" i="7"/>
  <c r="F392" i="7"/>
  <c r="D392" i="7"/>
  <c r="G392" i="7"/>
  <c r="C394" i="7" l="1"/>
  <c r="B395" i="7"/>
  <c r="E393" i="7"/>
  <c r="G393" i="7"/>
  <c r="D393" i="7"/>
  <c r="F393" i="7"/>
  <c r="C395" i="7" l="1"/>
  <c r="B396" i="7"/>
  <c r="G394" i="7"/>
  <c r="F394" i="7"/>
  <c r="E394" i="7"/>
  <c r="D394" i="7"/>
  <c r="C396" i="7" l="1"/>
  <c r="B397" i="7"/>
  <c r="D395" i="7"/>
  <c r="G395" i="7"/>
  <c r="E395" i="7"/>
  <c r="F395" i="7"/>
  <c r="C397" i="7" l="1"/>
  <c r="B398" i="7"/>
  <c r="D396" i="7"/>
  <c r="G396" i="7"/>
  <c r="E396" i="7"/>
  <c r="F396" i="7"/>
  <c r="C398" i="7" l="1"/>
  <c r="B399" i="7"/>
  <c r="D397" i="7"/>
  <c r="G397" i="7"/>
  <c r="E397" i="7"/>
  <c r="F397" i="7"/>
  <c r="C399" i="7" l="1"/>
  <c r="B400" i="7"/>
  <c r="E398" i="7"/>
  <c r="F398" i="7"/>
  <c r="D398" i="7"/>
  <c r="G398" i="7"/>
  <c r="C400" i="7" l="1"/>
  <c r="B401" i="7"/>
  <c r="F399" i="7"/>
  <c r="D399" i="7"/>
  <c r="G399" i="7"/>
  <c r="E399" i="7"/>
  <c r="C401" i="7" l="1"/>
  <c r="B402" i="7"/>
  <c r="G400" i="7"/>
  <c r="E400" i="7"/>
  <c r="F400" i="7"/>
  <c r="D400" i="7"/>
  <c r="C402" i="7" l="1"/>
  <c r="B403" i="7"/>
  <c r="E401" i="7"/>
  <c r="F401" i="7"/>
  <c r="D401" i="7"/>
  <c r="G401" i="7"/>
  <c r="C403" i="7" l="1"/>
  <c r="B404" i="7"/>
  <c r="G402" i="7"/>
  <c r="F402" i="7"/>
  <c r="D402" i="7"/>
  <c r="E402" i="7"/>
  <c r="C404" i="7" l="1"/>
  <c r="B405" i="7"/>
  <c r="E403" i="7"/>
  <c r="G403" i="7"/>
  <c r="F403" i="7"/>
  <c r="D403" i="7"/>
  <c r="C405" i="7" l="1"/>
  <c r="B406" i="7"/>
  <c r="F404" i="7"/>
  <c r="G404" i="7"/>
  <c r="E404" i="7"/>
  <c r="D404" i="7"/>
  <c r="C406" i="7" l="1"/>
  <c r="B407" i="7"/>
  <c r="G405" i="7"/>
  <c r="F405" i="7"/>
  <c r="E405" i="7"/>
  <c r="D405" i="7"/>
  <c r="C407" i="7" l="1"/>
  <c r="B408" i="7"/>
  <c r="E406" i="7"/>
  <c r="G406" i="7"/>
  <c r="F406" i="7"/>
  <c r="D406" i="7"/>
  <c r="C408" i="7" l="1"/>
  <c r="B409" i="7"/>
  <c r="G407" i="7"/>
  <c r="D407" i="7"/>
  <c r="E407" i="7"/>
  <c r="F407" i="7"/>
  <c r="C409" i="7" l="1"/>
  <c r="B410" i="7"/>
  <c r="D408" i="7"/>
  <c r="G408" i="7"/>
  <c r="F408" i="7"/>
  <c r="E408" i="7"/>
  <c r="C410" i="7" l="1"/>
  <c r="B411" i="7"/>
  <c r="E409" i="7"/>
  <c r="G409" i="7"/>
  <c r="F409" i="7"/>
  <c r="D409" i="7"/>
  <c r="C411" i="7" l="1"/>
  <c r="B412" i="7"/>
  <c r="D410" i="7"/>
  <c r="F410" i="7"/>
  <c r="G410" i="7"/>
  <c r="E410" i="7"/>
  <c r="C412" i="7" l="1"/>
  <c r="B413" i="7"/>
  <c r="G411" i="7"/>
  <c r="F411" i="7"/>
  <c r="D411" i="7"/>
  <c r="E411" i="7"/>
  <c r="C413" i="7" l="1"/>
  <c r="B414" i="7"/>
  <c r="D412" i="7"/>
  <c r="G412" i="7"/>
  <c r="F412" i="7"/>
  <c r="E412" i="7"/>
  <c r="C414" i="7" l="1"/>
  <c r="B415" i="7"/>
  <c r="G413" i="7"/>
  <c r="E413" i="7"/>
  <c r="F413" i="7"/>
  <c r="D413" i="7"/>
  <c r="C415" i="7" l="1"/>
  <c r="B416" i="7"/>
  <c r="G414" i="7"/>
  <c r="E414" i="7"/>
  <c r="D414" i="7"/>
  <c r="F414" i="7"/>
  <c r="C416" i="7" l="1"/>
  <c r="B417" i="7"/>
  <c r="E415" i="7"/>
  <c r="D415" i="7"/>
  <c r="G415" i="7"/>
  <c r="F415" i="7"/>
  <c r="C417" i="7" l="1"/>
  <c r="B418" i="7"/>
  <c r="E416" i="7"/>
  <c r="G416" i="7"/>
  <c r="D416" i="7"/>
  <c r="F416" i="7"/>
  <c r="C418" i="7" l="1"/>
  <c r="B419" i="7"/>
  <c r="G417" i="7"/>
  <c r="D417" i="7"/>
  <c r="F417" i="7"/>
  <c r="E417" i="7"/>
  <c r="C419" i="7" l="1"/>
  <c r="B420" i="7"/>
  <c r="D418" i="7"/>
  <c r="G418" i="7"/>
  <c r="F418" i="7"/>
  <c r="E418" i="7"/>
  <c r="C420" i="7" l="1"/>
  <c r="B421" i="7"/>
  <c r="E419" i="7"/>
  <c r="D419" i="7"/>
  <c r="G419" i="7"/>
  <c r="F419" i="7"/>
  <c r="C421" i="7" l="1"/>
  <c r="B422" i="7"/>
  <c r="D420" i="7"/>
  <c r="F420" i="7"/>
  <c r="G420" i="7"/>
  <c r="E420" i="7"/>
  <c r="C422" i="7" l="1"/>
  <c r="B423" i="7"/>
  <c r="G421" i="7"/>
  <c r="E421" i="7"/>
  <c r="D421" i="7"/>
  <c r="F421" i="7"/>
  <c r="C423" i="7" l="1"/>
  <c r="B424" i="7"/>
  <c r="G422" i="7"/>
  <c r="F422" i="7"/>
  <c r="D422" i="7"/>
  <c r="E422" i="7"/>
  <c r="C424" i="7" l="1"/>
  <c r="B425" i="7"/>
  <c r="F423" i="7"/>
  <c r="D423" i="7"/>
  <c r="G423" i="7"/>
  <c r="E423" i="7"/>
  <c r="C425" i="7" l="1"/>
  <c r="B426" i="7"/>
  <c r="E424" i="7"/>
  <c r="D424" i="7"/>
  <c r="G424" i="7"/>
  <c r="F424" i="7"/>
  <c r="C426" i="7" l="1"/>
  <c r="B427" i="7"/>
  <c r="D425" i="7"/>
  <c r="F425" i="7"/>
  <c r="G425" i="7"/>
  <c r="E425" i="7"/>
  <c r="C427" i="7" l="1"/>
  <c r="B428" i="7"/>
  <c r="E426" i="7"/>
  <c r="F426" i="7"/>
  <c r="G426" i="7"/>
  <c r="D426" i="7"/>
  <c r="C428" i="7" l="1"/>
  <c r="B429" i="7"/>
  <c r="F427" i="7"/>
  <c r="D427" i="7"/>
  <c r="E427" i="7"/>
  <c r="G427" i="7"/>
  <c r="C429" i="7" l="1"/>
  <c r="B430" i="7"/>
  <c r="E428" i="7"/>
  <c r="D428" i="7"/>
  <c r="G428" i="7"/>
  <c r="F428" i="7"/>
  <c r="C430" i="7" l="1"/>
  <c r="B431" i="7"/>
  <c r="G429" i="7"/>
  <c r="D429" i="7"/>
  <c r="E429" i="7"/>
  <c r="F429" i="7"/>
  <c r="C431" i="7" l="1"/>
  <c r="B432" i="7"/>
  <c r="F430" i="7"/>
  <c r="D430" i="7"/>
  <c r="G430" i="7"/>
  <c r="E430" i="7"/>
  <c r="C432" i="7" l="1"/>
  <c r="B433" i="7"/>
  <c r="D431" i="7"/>
  <c r="E431" i="7"/>
  <c r="G431" i="7"/>
  <c r="F431" i="7"/>
  <c r="C433" i="7" l="1"/>
  <c r="B434" i="7"/>
  <c r="G432" i="7"/>
  <c r="E432" i="7"/>
  <c r="D432" i="7"/>
  <c r="F432" i="7"/>
  <c r="C434" i="7" l="1"/>
  <c r="B435" i="7"/>
  <c r="F433" i="7"/>
  <c r="E433" i="7"/>
  <c r="D433" i="7"/>
  <c r="G433" i="7"/>
  <c r="C435" i="7" l="1"/>
  <c r="B436" i="7"/>
  <c r="G434" i="7"/>
  <c r="E434" i="7"/>
  <c r="D434" i="7"/>
  <c r="F434" i="7"/>
  <c r="C436" i="7" l="1"/>
  <c r="B437" i="7"/>
  <c r="E435" i="7"/>
  <c r="F435" i="7"/>
  <c r="G435" i="7"/>
  <c r="D435" i="7"/>
  <c r="C437" i="7" l="1"/>
  <c r="B438" i="7"/>
  <c r="E436" i="7"/>
  <c r="D436" i="7"/>
  <c r="G436" i="7"/>
  <c r="F436" i="7"/>
  <c r="C438" i="7" l="1"/>
  <c r="B439" i="7"/>
  <c r="D437" i="7"/>
  <c r="E437" i="7"/>
  <c r="F437" i="7"/>
  <c r="G437" i="7"/>
  <c r="C439" i="7" l="1"/>
  <c r="B440" i="7"/>
  <c r="E438" i="7"/>
  <c r="F438" i="7"/>
  <c r="D438" i="7"/>
  <c r="G438" i="7"/>
  <c r="C440" i="7" l="1"/>
  <c r="B441" i="7"/>
  <c r="E439" i="7"/>
  <c r="F439" i="7"/>
  <c r="D439" i="7"/>
  <c r="G439" i="7"/>
  <c r="C441" i="7" l="1"/>
  <c r="B442" i="7"/>
  <c r="G440" i="7"/>
  <c r="E440" i="7"/>
  <c r="F440" i="7"/>
  <c r="D440" i="7"/>
  <c r="C442" i="7" l="1"/>
  <c r="B443" i="7"/>
  <c r="E441" i="7"/>
  <c r="D441" i="7"/>
  <c r="G441" i="7"/>
  <c r="F441" i="7"/>
  <c r="C443" i="7" l="1"/>
  <c r="B444" i="7"/>
  <c r="D442" i="7"/>
  <c r="F442" i="7"/>
  <c r="G442" i="7"/>
  <c r="E442" i="7"/>
  <c r="C444" i="7" l="1"/>
  <c r="B445" i="7"/>
  <c r="D443" i="7"/>
  <c r="G443" i="7"/>
  <c r="F443" i="7"/>
  <c r="E443" i="7"/>
  <c r="C445" i="7" l="1"/>
  <c r="B446" i="7"/>
  <c r="D444" i="7"/>
  <c r="E444" i="7"/>
  <c r="G444" i="7"/>
  <c r="F444" i="7"/>
  <c r="C446" i="7" l="1"/>
  <c r="B447" i="7"/>
  <c r="D445" i="7"/>
  <c r="G445" i="7"/>
  <c r="E445" i="7"/>
  <c r="F445" i="7"/>
  <c r="C447" i="7" l="1"/>
  <c r="B448" i="7"/>
  <c r="G446" i="7"/>
  <c r="D446" i="7"/>
  <c r="E446" i="7"/>
  <c r="F446" i="7"/>
  <c r="C448" i="7" l="1"/>
  <c r="B449" i="7"/>
  <c r="E447" i="7"/>
  <c r="D447" i="7"/>
  <c r="F447" i="7"/>
  <c r="G447" i="7"/>
  <c r="C449" i="7" l="1"/>
  <c r="B450" i="7"/>
  <c r="E448" i="7"/>
  <c r="G448" i="7"/>
  <c r="F448" i="7"/>
  <c r="D448" i="7"/>
  <c r="C450" i="7" l="1"/>
  <c r="B451" i="7"/>
  <c r="G449" i="7"/>
  <c r="E449" i="7"/>
  <c r="F449" i="7"/>
  <c r="D449" i="7"/>
  <c r="C451" i="7" l="1"/>
  <c r="B452" i="7"/>
  <c r="G450" i="7"/>
  <c r="F450" i="7"/>
  <c r="D450" i="7"/>
  <c r="E450" i="7"/>
  <c r="C452" i="7" l="1"/>
  <c r="B453" i="7"/>
  <c r="E451" i="7"/>
  <c r="G451" i="7"/>
  <c r="F451" i="7"/>
  <c r="D451" i="7"/>
  <c r="C453" i="7" l="1"/>
  <c r="B454" i="7"/>
  <c r="F452" i="7"/>
  <c r="D452" i="7"/>
  <c r="G452" i="7"/>
  <c r="E452" i="7"/>
  <c r="C454" i="7" l="1"/>
  <c r="B455" i="7"/>
  <c r="G453" i="7"/>
  <c r="E453" i="7"/>
  <c r="F453" i="7"/>
  <c r="D453" i="7"/>
  <c r="C455" i="7" l="1"/>
  <c r="B456" i="7"/>
  <c r="G454" i="7"/>
  <c r="E454" i="7"/>
  <c r="D454" i="7"/>
  <c r="F454" i="7"/>
  <c r="C456" i="7" l="1"/>
  <c r="B457" i="7"/>
  <c r="F455" i="7"/>
  <c r="D455" i="7"/>
  <c r="G455" i="7"/>
  <c r="E455" i="7"/>
  <c r="C457" i="7" l="1"/>
  <c r="B458" i="7"/>
  <c r="D456" i="7"/>
  <c r="G456" i="7"/>
  <c r="F456" i="7"/>
  <c r="E456" i="7"/>
  <c r="C458" i="7" l="1"/>
  <c r="B459" i="7"/>
  <c r="E457" i="7"/>
  <c r="F457" i="7"/>
  <c r="D457" i="7"/>
  <c r="G457" i="7"/>
  <c r="C459" i="7" l="1"/>
  <c r="B460" i="7"/>
  <c r="E458" i="7"/>
  <c r="F458" i="7"/>
  <c r="D458" i="7"/>
  <c r="G458" i="7"/>
  <c r="C460" i="7" l="1"/>
  <c r="B461" i="7"/>
  <c r="E459" i="7"/>
  <c r="F459" i="7"/>
  <c r="D459" i="7"/>
  <c r="G459" i="7"/>
  <c r="C461" i="7" l="1"/>
  <c r="B462" i="7"/>
  <c r="F460" i="7"/>
  <c r="D460" i="7"/>
  <c r="G460" i="7"/>
  <c r="E460" i="7"/>
  <c r="C462" i="7" l="1"/>
  <c r="B463" i="7"/>
  <c r="D461" i="7"/>
  <c r="F461" i="7"/>
  <c r="E461" i="7"/>
  <c r="G461" i="7"/>
  <c r="C463" i="7" l="1"/>
  <c r="B464" i="7"/>
  <c r="G462" i="7"/>
  <c r="D462" i="7"/>
  <c r="F462" i="7"/>
  <c r="E462" i="7"/>
  <c r="C464" i="7" l="1"/>
  <c r="B465" i="7"/>
  <c r="G463" i="7"/>
  <c r="E463" i="7"/>
  <c r="D463" i="7"/>
  <c r="F463" i="7"/>
  <c r="C465" i="7" l="1"/>
  <c r="B466" i="7"/>
  <c r="G464" i="7"/>
  <c r="D464" i="7"/>
  <c r="F464" i="7"/>
  <c r="E464" i="7"/>
  <c r="C466" i="7" l="1"/>
  <c r="B467" i="7"/>
  <c r="G465" i="7"/>
  <c r="F465" i="7"/>
  <c r="D465" i="7"/>
  <c r="E465" i="7"/>
  <c r="C467" i="7" l="1"/>
  <c r="B468" i="7"/>
  <c r="E466" i="7"/>
  <c r="D466" i="7"/>
  <c r="G466" i="7"/>
  <c r="F466" i="7"/>
  <c r="C468" i="7" l="1"/>
  <c r="B469" i="7"/>
  <c r="G467" i="7"/>
  <c r="F467" i="7"/>
  <c r="D467" i="7"/>
  <c r="E467" i="7"/>
  <c r="C469" i="7" l="1"/>
  <c r="B470" i="7"/>
  <c r="D468" i="7"/>
  <c r="G468" i="7"/>
  <c r="F468" i="7"/>
  <c r="E468" i="7"/>
  <c r="C470" i="7" l="1"/>
  <c r="B471" i="7"/>
  <c r="D469" i="7"/>
  <c r="F469" i="7"/>
  <c r="G469" i="7"/>
  <c r="E469" i="7"/>
  <c r="C471" i="7" l="1"/>
  <c r="B472" i="7"/>
  <c r="D470" i="7"/>
  <c r="E470" i="7"/>
  <c r="G470" i="7"/>
  <c r="F470" i="7"/>
  <c r="C472" i="7" l="1"/>
  <c r="B473" i="7"/>
  <c r="D471" i="7"/>
  <c r="E471" i="7"/>
  <c r="G471" i="7"/>
  <c r="F471" i="7"/>
  <c r="C473" i="7" l="1"/>
  <c r="B474" i="7"/>
  <c r="E472" i="7"/>
  <c r="G472" i="7"/>
  <c r="F472" i="7"/>
  <c r="D472" i="7"/>
  <c r="C474" i="7" l="1"/>
  <c r="B475" i="7"/>
  <c r="F473" i="7"/>
  <c r="G473" i="7"/>
  <c r="E473" i="7"/>
  <c r="D473" i="7"/>
  <c r="C475" i="7" l="1"/>
  <c r="B476" i="7"/>
  <c r="F474" i="7"/>
  <c r="D474" i="7"/>
  <c r="G474" i="7"/>
  <c r="E474" i="7"/>
  <c r="C476" i="7" l="1"/>
  <c r="B477" i="7"/>
  <c r="E475" i="7"/>
  <c r="G475" i="7"/>
  <c r="D475" i="7"/>
  <c r="F475" i="7"/>
  <c r="C477" i="7" l="1"/>
  <c r="B478" i="7"/>
  <c r="G476" i="7"/>
  <c r="E476" i="7"/>
  <c r="D476" i="7"/>
  <c r="F476" i="7"/>
  <c r="C478" i="7" l="1"/>
  <c r="B479" i="7"/>
  <c r="F477" i="7"/>
  <c r="G477" i="7"/>
  <c r="E477" i="7"/>
  <c r="D477" i="7"/>
  <c r="C479" i="7" l="1"/>
  <c r="B480" i="7"/>
  <c r="E478" i="7"/>
  <c r="D478" i="7"/>
  <c r="F478" i="7"/>
  <c r="G478" i="7"/>
  <c r="C480" i="7" l="1"/>
  <c r="B481" i="7"/>
  <c r="E479" i="7"/>
  <c r="F479" i="7"/>
  <c r="G479" i="7"/>
  <c r="D479" i="7"/>
  <c r="C481" i="7" l="1"/>
  <c r="B482" i="7"/>
  <c r="E480" i="7"/>
  <c r="G480" i="7"/>
  <c r="F480" i="7"/>
  <c r="D480" i="7"/>
  <c r="C482" i="7" l="1"/>
  <c r="B483" i="7"/>
  <c r="D481" i="7"/>
  <c r="F481" i="7"/>
  <c r="G481" i="7"/>
  <c r="E481" i="7"/>
  <c r="C483" i="7" l="1"/>
  <c r="B484" i="7"/>
  <c r="E482" i="7"/>
  <c r="G482" i="7"/>
  <c r="D482" i="7"/>
  <c r="F482" i="7"/>
  <c r="C484" i="7" l="1"/>
  <c r="B485" i="7"/>
  <c r="D483" i="7"/>
  <c r="G483" i="7"/>
  <c r="F483" i="7"/>
  <c r="E483" i="7"/>
  <c r="C485" i="7" l="1"/>
  <c r="B486" i="7"/>
  <c r="D484" i="7"/>
  <c r="F484" i="7"/>
  <c r="E484" i="7"/>
  <c r="G484" i="7"/>
  <c r="C486" i="7" l="1"/>
  <c r="B487" i="7"/>
  <c r="F485" i="7"/>
  <c r="D485" i="7"/>
  <c r="E485" i="7"/>
  <c r="G485" i="7"/>
  <c r="C487" i="7" l="1"/>
  <c r="B488" i="7"/>
  <c r="E486" i="7"/>
  <c r="G486" i="7"/>
  <c r="D486" i="7"/>
  <c r="F486" i="7"/>
  <c r="C488" i="7" l="1"/>
  <c r="B489" i="7"/>
  <c r="G487" i="7"/>
  <c r="F487" i="7"/>
  <c r="E487" i="7"/>
  <c r="D487" i="7"/>
  <c r="C489" i="7" l="1"/>
  <c r="B490" i="7"/>
  <c r="F488" i="7"/>
  <c r="D488" i="7"/>
  <c r="G488" i="7"/>
  <c r="E488" i="7"/>
  <c r="C490" i="7" l="1"/>
  <c r="B491" i="7"/>
  <c r="E489" i="7"/>
  <c r="D489" i="7"/>
  <c r="G489" i="7"/>
  <c r="F489" i="7"/>
  <c r="C491" i="7" l="1"/>
  <c r="B492" i="7"/>
  <c r="F490" i="7"/>
  <c r="E490" i="7"/>
  <c r="G490" i="7"/>
  <c r="D490" i="7"/>
  <c r="C492" i="7" l="1"/>
  <c r="B493" i="7"/>
  <c r="F491" i="7"/>
  <c r="D491" i="7"/>
  <c r="E491" i="7"/>
  <c r="G491" i="7"/>
  <c r="C493" i="7" l="1"/>
  <c r="B494" i="7"/>
  <c r="D492" i="7"/>
  <c r="E492" i="7"/>
  <c r="F492" i="7"/>
  <c r="G492" i="7"/>
  <c r="C494" i="7" l="1"/>
  <c r="B495" i="7"/>
  <c r="E493" i="7"/>
  <c r="F493" i="7"/>
  <c r="D493" i="7"/>
  <c r="G493" i="7"/>
  <c r="C495" i="7" l="1"/>
  <c r="B496" i="7"/>
  <c r="D494" i="7"/>
  <c r="G494" i="7"/>
  <c r="F494" i="7"/>
  <c r="E494" i="7"/>
  <c r="C496" i="7" l="1"/>
  <c r="B497" i="7"/>
  <c r="D495" i="7"/>
  <c r="F495" i="7"/>
  <c r="E495" i="7"/>
  <c r="G495" i="7"/>
  <c r="C497" i="7" l="1"/>
  <c r="B498" i="7"/>
  <c r="F496" i="7"/>
  <c r="E496" i="7"/>
  <c r="D496" i="7"/>
  <c r="G496" i="7"/>
  <c r="C498" i="7" l="1"/>
  <c r="B499" i="7"/>
  <c r="F497" i="7"/>
  <c r="G497" i="7"/>
  <c r="D497" i="7"/>
  <c r="E497" i="7"/>
  <c r="C499" i="7" l="1"/>
  <c r="B500" i="7"/>
  <c r="D498" i="7"/>
  <c r="F498" i="7"/>
  <c r="E498" i="7"/>
  <c r="G498" i="7"/>
  <c r="C500" i="7" l="1"/>
  <c r="B501" i="7"/>
  <c r="D499" i="7"/>
  <c r="F499" i="7"/>
  <c r="G499" i="7"/>
  <c r="E499" i="7"/>
  <c r="C501" i="7" l="1"/>
  <c r="B502" i="7"/>
  <c r="D500" i="7"/>
  <c r="F500" i="7"/>
  <c r="G500" i="7"/>
  <c r="E500" i="7"/>
  <c r="C502" i="7" l="1"/>
  <c r="B503" i="7"/>
  <c r="G501" i="7"/>
  <c r="D501" i="7"/>
  <c r="F501" i="7"/>
  <c r="E501" i="7"/>
  <c r="C503" i="7" l="1"/>
  <c r="B504" i="7"/>
  <c r="D502" i="7"/>
  <c r="E502" i="7"/>
  <c r="F502" i="7"/>
  <c r="G502" i="7"/>
  <c r="C504" i="7" l="1"/>
  <c r="B505" i="7"/>
  <c r="G503" i="7"/>
  <c r="D503" i="7"/>
  <c r="E503" i="7"/>
  <c r="F503" i="7"/>
  <c r="C505" i="7" l="1"/>
  <c r="B506" i="7"/>
  <c r="D504" i="7"/>
  <c r="F504" i="7"/>
  <c r="E504" i="7"/>
  <c r="G504" i="7"/>
  <c r="C506" i="7" l="1"/>
  <c r="B507" i="7"/>
  <c r="E505" i="7"/>
  <c r="D505" i="7"/>
  <c r="F505" i="7"/>
  <c r="G505" i="7"/>
  <c r="C507" i="7" l="1"/>
  <c r="B508" i="7"/>
  <c r="F506" i="7"/>
  <c r="E506" i="7"/>
  <c r="G506" i="7"/>
  <c r="D506" i="7"/>
  <c r="C508" i="7" l="1"/>
  <c r="B509" i="7"/>
  <c r="E507" i="7"/>
  <c r="F507" i="7"/>
  <c r="G507" i="7"/>
  <c r="D507" i="7"/>
  <c r="C509" i="7" l="1"/>
  <c r="B510" i="7"/>
  <c r="D508" i="7"/>
  <c r="G508" i="7"/>
  <c r="E508" i="7"/>
  <c r="F508" i="7"/>
  <c r="C510" i="7" l="1"/>
  <c r="B511" i="7"/>
  <c r="G509" i="7"/>
  <c r="D509" i="7"/>
  <c r="F509" i="7"/>
  <c r="E509" i="7"/>
  <c r="C511" i="7" l="1"/>
  <c r="B512" i="7"/>
  <c r="E510" i="7"/>
  <c r="F510" i="7"/>
  <c r="D510" i="7"/>
  <c r="G510" i="7"/>
  <c r="C512" i="7" l="1"/>
  <c r="B513" i="7"/>
  <c r="G511" i="7"/>
  <c r="E511" i="7"/>
  <c r="D511" i="7"/>
  <c r="F511" i="7"/>
  <c r="C513" i="7" l="1"/>
  <c r="B514" i="7"/>
  <c r="D512" i="7"/>
  <c r="F512" i="7"/>
  <c r="G512" i="7"/>
  <c r="E512" i="7"/>
  <c r="C514" i="7" l="1"/>
  <c r="B515" i="7"/>
  <c r="F513" i="7"/>
  <c r="G513" i="7"/>
  <c r="E513" i="7"/>
  <c r="D513" i="7"/>
  <c r="C515" i="7" l="1"/>
  <c r="B516" i="7"/>
  <c r="F514" i="7"/>
  <c r="E514" i="7"/>
  <c r="G514" i="7"/>
  <c r="D514" i="7"/>
  <c r="C516" i="7" l="1"/>
  <c r="B517" i="7"/>
  <c r="F515" i="7"/>
  <c r="E515" i="7"/>
  <c r="G515" i="7"/>
  <c r="D515" i="7"/>
  <c r="C517" i="7" l="1"/>
  <c r="B518" i="7"/>
  <c r="D516" i="7"/>
  <c r="F516" i="7"/>
  <c r="G516" i="7"/>
  <c r="E516" i="7"/>
  <c r="C518" i="7" l="1"/>
  <c r="B519" i="7"/>
  <c r="D517" i="7"/>
  <c r="F517" i="7"/>
  <c r="G517" i="7"/>
  <c r="E517" i="7"/>
  <c r="C519" i="7" l="1"/>
  <c r="B520" i="7"/>
  <c r="G518" i="7"/>
  <c r="E518" i="7"/>
  <c r="F518" i="7"/>
  <c r="D518" i="7"/>
  <c r="C520" i="7" l="1"/>
  <c r="B521" i="7"/>
  <c r="E519" i="7"/>
  <c r="G519" i="7"/>
  <c r="F519" i="7"/>
  <c r="D519" i="7"/>
  <c r="C521" i="7" l="1"/>
  <c r="B522" i="7"/>
  <c r="F520" i="7"/>
  <c r="D520" i="7"/>
  <c r="G520" i="7"/>
  <c r="E520" i="7"/>
  <c r="C522" i="7" l="1"/>
  <c r="B523" i="7"/>
  <c r="E521" i="7"/>
  <c r="G521" i="7"/>
  <c r="F521" i="7"/>
  <c r="D521" i="7"/>
  <c r="C523" i="7" l="1"/>
  <c r="B524" i="7"/>
  <c r="F522" i="7"/>
  <c r="D522" i="7"/>
  <c r="G522" i="7"/>
  <c r="E522" i="7"/>
  <c r="C524" i="7" l="1"/>
  <c r="B525" i="7"/>
  <c r="F523" i="7"/>
  <c r="G523" i="7"/>
  <c r="E523" i="7"/>
  <c r="D523" i="7"/>
  <c r="C525" i="7" l="1"/>
  <c r="B526" i="7"/>
  <c r="G524" i="7"/>
  <c r="D524" i="7"/>
  <c r="F524" i="7"/>
  <c r="E524" i="7"/>
  <c r="C526" i="7" l="1"/>
  <c r="B527" i="7"/>
  <c r="D525" i="7"/>
  <c r="E525" i="7"/>
  <c r="G525" i="7"/>
  <c r="F525" i="7"/>
  <c r="C527" i="7" l="1"/>
  <c r="B528" i="7"/>
  <c r="G526" i="7"/>
  <c r="E526" i="7"/>
  <c r="F526" i="7"/>
  <c r="D526" i="7"/>
  <c r="C528" i="7" l="1"/>
  <c r="B529" i="7"/>
  <c r="F527" i="7"/>
  <c r="D527" i="7"/>
  <c r="G527" i="7"/>
  <c r="E527" i="7"/>
  <c r="C529" i="7" l="1"/>
  <c r="B530" i="7"/>
  <c r="E528" i="7"/>
  <c r="D528" i="7"/>
  <c r="G528" i="7"/>
  <c r="F528" i="7"/>
  <c r="C530" i="7" l="1"/>
  <c r="B531" i="7"/>
  <c r="D529" i="7"/>
  <c r="E529" i="7"/>
  <c r="G529" i="7"/>
  <c r="F529" i="7"/>
  <c r="C531" i="7" l="1"/>
  <c r="B532" i="7"/>
  <c r="F530" i="7"/>
  <c r="G530" i="7"/>
  <c r="D530" i="7"/>
  <c r="E530" i="7"/>
  <c r="C532" i="7" l="1"/>
  <c r="B533" i="7"/>
  <c r="F531" i="7"/>
  <c r="D531" i="7"/>
  <c r="E531" i="7"/>
  <c r="G531" i="7"/>
  <c r="C533" i="7" l="1"/>
  <c r="B534" i="7"/>
  <c r="E532" i="7"/>
  <c r="F532" i="7"/>
  <c r="D532" i="7"/>
  <c r="G532" i="7"/>
  <c r="C534" i="7" l="1"/>
  <c r="B535" i="7"/>
  <c r="E533" i="7"/>
  <c r="D533" i="7"/>
  <c r="F533" i="7"/>
  <c r="G533" i="7"/>
  <c r="C535" i="7" l="1"/>
  <c r="B536" i="7"/>
  <c r="D534" i="7"/>
  <c r="F534" i="7"/>
  <c r="G534" i="7"/>
  <c r="E534" i="7"/>
  <c r="C536" i="7" l="1"/>
  <c r="B537" i="7"/>
  <c r="E535" i="7"/>
  <c r="F535" i="7"/>
  <c r="G535" i="7"/>
  <c r="D535" i="7"/>
  <c r="C537" i="7" l="1"/>
  <c r="B538" i="7"/>
  <c r="G536" i="7"/>
  <c r="D536" i="7"/>
  <c r="E536" i="7"/>
  <c r="F536" i="7"/>
  <c r="C538" i="7" l="1"/>
  <c r="B539" i="7"/>
  <c r="F537" i="7"/>
  <c r="E537" i="7"/>
  <c r="G537" i="7"/>
  <c r="D537" i="7"/>
  <c r="C539" i="7" l="1"/>
  <c r="B540" i="7"/>
  <c r="D538" i="7"/>
  <c r="E538" i="7"/>
  <c r="F538" i="7"/>
  <c r="G538" i="7"/>
  <c r="C540" i="7" l="1"/>
  <c r="B541" i="7"/>
  <c r="F539" i="7"/>
  <c r="G539" i="7"/>
  <c r="D539" i="7"/>
  <c r="E539" i="7"/>
  <c r="C541" i="7" l="1"/>
  <c r="B542" i="7"/>
  <c r="E540" i="7"/>
  <c r="D540" i="7"/>
  <c r="G540" i="7"/>
  <c r="F540" i="7"/>
  <c r="C542" i="7" l="1"/>
  <c r="B543" i="7"/>
  <c r="F541" i="7"/>
  <c r="G541" i="7"/>
  <c r="D541" i="7"/>
  <c r="E541" i="7"/>
  <c r="C543" i="7" l="1"/>
  <c r="B544" i="7"/>
  <c r="G542" i="7"/>
  <c r="F542" i="7"/>
  <c r="E542" i="7"/>
  <c r="D542" i="7"/>
  <c r="C544" i="7" l="1"/>
  <c r="B545" i="7"/>
  <c r="E543" i="7"/>
  <c r="G543" i="7"/>
  <c r="F543" i="7"/>
  <c r="D543" i="7"/>
  <c r="C545" i="7" l="1"/>
  <c r="B546" i="7"/>
  <c r="G544" i="7"/>
  <c r="E544" i="7"/>
  <c r="D544" i="7"/>
  <c r="F544" i="7"/>
  <c r="C546" i="7" l="1"/>
  <c r="B547" i="7"/>
  <c r="G545" i="7"/>
  <c r="D545" i="7"/>
  <c r="E545" i="7"/>
  <c r="F545" i="7"/>
  <c r="C547" i="7" l="1"/>
  <c r="B548" i="7"/>
  <c r="E546" i="7"/>
  <c r="G546" i="7"/>
  <c r="D546" i="7"/>
  <c r="F546" i="7"/>
  <c r="C548" i="7" l="1"/>
  <c r="B549" i="7"/>
  <c r="G547" i="7"/>
  <c r="E547" i="7"/>
  <c r="D547" i="7"/>
  <c r="F547" i="7"/>
  <c r="C549" i="7" l="1"/>
  <c r="B550" i="7"/>
  <c r="D548" i="7"/>
  <c r="E548" i="7"/>
  <c r="G548" i="7"/>
  <c r="F548" i="7"/>
  <c r="C550" i="7" l="1"/>
  <c r="B551" i="7"/>
  <c r="G549" i="7"/>
  <c r="D549" i="7"/>
  <c r="F549" i="7"/>
  <c r="E549" i="7"/>
  <c r="C551" i="7" l="1"/>
  <c r="B552" i="7"/>
  <c r="E550" i="7"/>
  <c r="F550" i="7"/>
  <c r="G550" i="7"/>
  <c r="D550" i="7"/>
  <c r="C552" i="7" l="1"/>
  <c r="B553" i="7"/>
  <c r="F551" i="7"/>
  <c r="D551" i="7"/>
  <c r="G551" i="7"/>
  <c r="E551" i="7"/>
  <c r="C553" i="7" l="1"/>
  <c r="B554" i="7"/>
  <c r="G552" i="7"/>
  <c r="D552" i="7"/>
  <c r="F552" i="7"/>
  <c r="E552" i="7"/>
  <c r="C554" i="7" l="1"/>
  <c r="B555" i="7"/>
  <c r="F553" i="7"/>
  <c r="E553" i="7"/>
  <c r="D553" i="7"/>
  <c r="G553" i="7"/>
  <c r="C555" i="7" l="1"/>
  <c r="B556" i="7"/>
  <c r="D554" i="7"/>
  <c r="F554" i="7"/>
  <c r="G554" i="7"/>
  <c r="E554" i="7"/>
  <c r="C556" i="7" l="1"/>
  <c r="B557" i="7"/>
  <c r="E555" i="7"/>
  <c r="G555" i="7"/>
  <c r="D555" i="7"/>
  <c r="F555" i="7"/>
  <c r="C557" i="7" l="1"/>
  <c r="B558" i="7"/>
  <c r="D556" i="7"/>
  <c r="E556" i="7"/>
  <c r="G556" i="7"/>
  <c r="F556" i="7"/>
  <c r="C558" i="7" l="1"/>
  <c r="B559" i="7"/>
  <c r="G557" i="7"/>
  <c r="E557" i="7"/>
  <c r="D557" i="7"/>
  <c r="F557" i="7"/>
  <c r="C559" i="7" l="1"/>
  <c r="B560" i="7"/>
  <c r="D558" i="7"/>
  <c r="E558" i="7"/>
  <c r="F558" i="7"/>
  <c r="G558" i="7"/>
  <c r="C560" i="7" l="1"/>
  <c r="B561" i="7"/>
  <c r="F559" i="7"/>
  <c r="E559" i="7"/>
  <c r="G559" i="7"/>
  <c r="D559" i="7"/>
  <c r="C561" i="7" l="1"/>
  <c r="B562" i="7"/>
  <c r="F560" i="7"/>
  <c r="D560" i="7"/>
  <c r="E560" i="7"/>
  <c r="G560" i="7"/>
  <c r="C562" i="7" l="1"/>
  <c r="B563" i="7"/>
  <c r="D561" i="7"/>
  <c r="G561" i="7"/>
  <c r="E561" i="7"/>
  <c r="F561" i="7"/>
  <c r="C563" i="7" l="1"/>
  <c r="B564" i="7"/>
  <c r="E562" i="7"/>
  <c r="G562" i="7"/>
  <c r="F562" i="7"/>
  <c r="D562" i="7"/>
  <c r="C564" i="7" l="1"/>
  <c r="B565" i="7"/>
  <c r="D563" i="7"/>
  <c r="G563" i="7"/>
  <c r="E563" i="7"/>
  <c r="F563" i="7"/>
  <c r="C565" i="7" l="1"/>
  <c r="B566" i="7"/>
  <c r="E564" i="7"/>
  <c r="F564" i="7"/>
  <c r="D564" i="7"/>
  <c r="G564" i="7"/>
  <c r="C566" i="7" l="1"/>
  <c r="B567" i="7"/>
  <c r="G565" i="7"/>
  <c r="E565" i="7"/>
  <c r="D565" i="7"/>
  <c r="F565" i="7"/>
  <c r="C567" i="7" l="1"/>
  <c r="B568" i="7"/>
  <c r="F566" i="7"/>
  <c r="D566" i="7"/>
  <c r="E566" i="7"/>
  <c r="G566" i="7"/>
  <c r="C568" i="7" l="1"/>
  <c r="B569" i="7"/>
  <c r="D567" i="7"/>
  <c r="E567" i="7"/>
  <c r="G567" i="7"/>
  <c r="F567" i="7"/>
  <c r="C569" i="7" l="1"/>
  <c r="B570" i="7"/>
  <c r="F568" i="7"/>
  <c r="D568" i="7"/>
  <c r="G568" i="7"/>
  <c r="E568" i="7"/>
  <c r="C570" i="7" l="1"/>
  <c r="B571" i="7"/>
  <c r="F569" i="7"/>
  <c r="E569" i="7"/>
  <c r="D569" i="7"/>
  <c r="G569" i="7"/>
  <c r="C571" i="7" l="1"/>
  <c r="B572" i="7"/>
  <c r="F570" i="7"/>
  <c r="G570" i="7"/>
  <c r="E570" i="7"/>
  <c r="D570" i="7"/>
  <c r="C572" i="7" l="1"/>
  <c r="B573" i="7"/>
  <c r="G571" i="7"/>
  <c r="F571" i="7"/>
  <c r="E571" i="7"/>
  <c r="D571" i="7"/>
  <c r="C573" i="7" l="1"/>
  <c r="B574" i="7"/>
  <c r="E572" i="7"/>
  <c r="G572" i="7"/>
  <c r="D572" i="7"/>
  <c r="F572" i="7"/>
  <c r="C574" i="7" l="1"/>
  <c r="B575" i="7"/>
  <c r="G573" i="7"/>
  <c r="F573" i="7"/>
  <c r="D573" i="7"/>
  <c r="E573" i="7"/>
  <c r="C575" i="7" l="1"/>
  <c r="B576" i="7"/>
  <c r="F574" i="7"/>
  <c r="G574" i="7"/>
  <c r="D574" i="7"/>
  <c r="E574" i="7"/>
  <c r="C576" i="7" l="1"/>
  <c r="B577" i="7"/>
  <c r="E575" i="7"/>
  <c r="F575" i="7"/>
  <c r="D575" i="7"/>
  <c r="G575" i="7"/>
  <c r="C577" i="7" l="1"/>
  <c r="B578" i="7"/>
  <c r="F576" i="7"/>
  <c r="E576" i="7"/>
  <c r="D576" i="7"/>
  <c r="G576" i="7"/>
  <c r="C578" i="7" l="1"/>
  <c r="B579" i="7"/>
  <c r="E577" i="7"/>
  <c r="F577" i="7"/>
  <c r="G577" i="7"/>
  <c r="D577" i="7"/>
  <c r="C579" i="7" l="1"/>
  <c r="B580" i="7"/>
  <c r="F578" i="7"/>
  <c r="D578" i="7"/>
  <c r="E578" i="7"/>
  <c r="G578" i="7"/>
  <c r="C580" i="7" l="1"/>
  <c r="B581" i="7"/>
  <c r="D579" i="7"/>
  <c r="F579" i="7"/>
  <c r="G579" i="7"/>
  <c r="E579" i="7"/>
  <c r="C581" i="7" l="1"/>
  <c r="B582" i="7"/>
  <c r="E580" i="7"/>
  <c r="G580" i="7"/>
  <c r="D580" i="7"/>
  <c r="F580" i="7"/>
  <c r="C582" i="7" l="1"/>
  <c r="B583" i="7"/>
  <c r="G581" i="7"/>
  <c r="D581" i="7"/>
  <c r="F581" i="7"/>
  <c r="E581" i="7"/>
  <c r="C583" i="7" l="1"/>
  <c r="B584" i="7"/>
  <c r="D582" i="7"/>
  <c r="G582" i="7"/>
  <c r="E582" i="7"/>
  <c r="F582" i="7"/>
  <c r="C584" i="7" l="1"/>
  <c r="B585" i="7"/>
  <c r="G583" i="7"/>
  <c r="F583" i="7"/>
  <c r="E583" i="7"/>
  <c r="D583" i="7"/>
  <c r="C585" i="7" l="1"/>
  <c r="B586" i="7"/>
  <c r="G584" i="7"/>
  <c r="F584" i="7"/>
  <c r="D584" i="7"/>
  <c r="E584" i="7"/>
  <c r="C586" i="7" l="1"/>
  <c r="B587" i="7"/>
  <c r="D585" i="7"/>
  <c r="G585" i="7"/>
  <c r="F585" i="7"/>
  <c r="E585" i="7"/>
  <c r="C587" i="7" l="1"/>
  <c r="B588" i="7"/>
  <c r="F586" i="7"/>
  <c r="E586" i="7"/>
  <c r="D586" i="7"/>
  <c r="G586" i="7"/>
  <c r="C588" i="7" l="1"/>
  <c r="B589" i="7"/>
  <c r="E587" i="7"/>
  <c r="G587" i="7"/>
  <c r="D587" i="7"/>
  <c r="F587" i="7"/>
  <c r="C589" i="7" l="1"/>
  <c r="B590" i="7"/>
  <c r="F588" i="7"/>
  <c r="E588" i="7"/>
  <c r="D588" i="7"/>
  <c r="G588" i="7"/>
  <c r="C590" i="7" l="1"/>
  <c r="B591" i="7"/>
  <c r="D589" i="7"/>
  <c r="F589" i="7"/>
  <c r="E589" i="7"/>
  <c r="G589" i="7"/>
  <c r="C591" i="7" l="1"/>
  <c r="B592" i="7"/>
  <c r="D590" i="7"/>
  <c r="F590" i="7"/>
  <c r="G590" i="7"/>
  <c r="E590" i="7"/>
  <c r="C592" i="7" l="1"/>
  <c r="B593" i="7"/>
  <c r="F591" i="7"/>
  <c r="D591" i="7"/>
  <c r="E591" i="7"/>
  <c r="G591" i="7"/>
  <c r="C593" i="7" l="1"/>
  <c r="B594" i="7"/>
  <c r="G592" i="7"/>
  <c r="F592" i="7"/>
  <c r="D592" i="7"/>
  <c r="E592" i="7"/>
  <c r="C594" i="7" l="1"/>
  <c r="B595" i="7"/>
  <c r="F593" i="7"/>
  <c r="E593" i="7"/>
  <c r="G593" i="7"/>
  <c r="D593" i="7"/>
  <c r="C595" i="7" l="1"/>
  <c r="B596" i="7"/>
  <c r="E594" i="7"/>
  <c r="G594" i="7"/>
  <c r="D594" i="7"/>
  <c r="F594" i="7"/>
  <c r="C596" i="7" l="1"/>
  <c r="B597" i="7"/>
  <c r="E595" i="7"/>
  <c r="F595" i="7"/>
  <c r="D595" i="7"/>
  <c r="G595" i="7"/>
  <c r="C597" i="7" l="1"/>
  <c r="B598" i="7"/>
  <c r="D596" i="7"/>
  <c r="F596" i="7"/>
  <c r="E596" i="7"/>
  <c r="G596" i="7"/>
  <c r="C598" i="7" l="1"/>
  <c r="B599" i="7"/>
  <c r="E597" i="7"/>
  <c r="F597" i="7"/>
  <c r="D597" i="7"/>
  <c r="G597" i="7"/>
  <c r="C599" i="7" l="1"/>
  <c r="B600" i="7"/>
  <c r="G598" i="7"/>
  <c r="E598" i="7"/>
  <c r="D598" i="7"/>
  <c r="F598" i="7"/>
  <c r="C600" i="7" l="1"/>
  <c r="B601" i="7"/>
  <c r="F599" i="7"/>
  <c r="D599" i="7"/>
  <c r="E599" i="7"/>
  <c r="G599" i="7"/>
  <c r="C601" i="7" l="1"/>
  <c r="B602" i="7"/>
  <c r="G600" i="7"/>
  <c r="D600" i="7"/>
  <c r="F600" i="7"/>
  <c r="E600" i="7"/>
  <c r="C602" i="7" l="1"/>
  <c r="B603" i="7"/>
  <c r="E601" i="7"/>
  <c r="G601" i="7"/>
  <c r="D601" i="7"/>
  <c r="F601" i="7"/>
  <c r="C603" i="7" l="1"/>
  <c r="B604" i="7"/>
  <c r="D602" i="7"/>
  <c r="E602" i="7"/>
  <c r="F602" i="7"/>
  <c r="G602" i="7"/>
  <c r="C604" i="7" l="1"/>
  <c r="B605" i="7"/>
  <c r="G603" i="7"/>
  <c r="F603" i="7"/>
  <c r="E603" i="7"/>
  <c r="D603" i="7"/>
  <c r="C605" i="7" l="1"/>
  <c r="B606" i="7"/>
  <c r="F604" i="7"/>
  <c r="E604" i="7"/>
  <c r="D604" i="7"/>
  <c r="G604" i="7"/>
  <c r="C606" i="7" l="1"/>
  <c r="B607" i="7"/>
  <c r="D605" i="7"/>
  <c r="G605" i="7"/>
  <c r="E605" i="7"/>
  <c r="F605" i="7"/>
  <c r="C607" i="7" l="1"/>
  <c r="B608" i="7"/>
  <c r="F606" i="7"/>
  <c r="D606" i="7"/>
  <c r="E606" i="7"/>
  <c r="G606" i="7"/>
  <c r="C608" i="7" l="1"/>
  <c r="B609" i="7"/>
  <c r="D607" i="7"/>
  <c r="F607" i="7"/>
  <c r="E607" i="7"/>
  <c r="G607" i="7"/>
  <c r="C609" i="7" l="1"/>
  <c r="B610" i="7"/>
  <c r="F608" i="7"/>
  <c r="G608" i="7"/>
  <c r="E608" i="7"/>
  <c r="D608" i="7"/>
  <c r="C610" i="7" l="1"/>
  <c r="B611" i="7"/>
  <c r="D609" i="7"/>
  <c r="E609" i="7"/>
  <c r="F609" i="7"/>
  <c r="G609" i="7"/>
  <c r="C611" i="7" l="1"/>
  <c r="B612" i="7"/>
  <c r="G610" i="7"/>
  <c r="E610" i="7"/>
  <c r="F610" i="7"/>
  <c r="D610" i="7"/>
  <c r="C612" i="7" l="1"/>
  <c r="B613" i="7"/>
  <c r="F611" i="7"/>
  <c r="G611" i="7"/>
  <c r="E611" i="7"/>
  <c r="D611" i="7"/>
  <c r="C613" i="7" l="1"/>
  <c r="B614" i="7"/>
  <c r="F612" i="7"/>
  <c r="G612" i="7"/>
  <c r="E612" i="7"/>
  <c r="D612" i="7"/>
  <c r="C614" i="7" l="1"/>
  <c r="B615" i="7"/>
  <c r="D613" i="7"/>
  <c r="F613" i="7"/>
  <c r="G613" i="7"/>
  <c r="E613" i="7"/>
  <c r="C615" i="7" l="1"/>
  <c r="B616" i="7"/>
  <c r="F614" i="7"/>
  <c r="G614" i="7"/>
  <c r="E614" i="7"/>
  <c r="D614" i="7"/>
  <c r="C616" i="7" l="1"/>
  <c r="B617" i="7"/>
  <c r="E615" i="7"/>
  <c r="G615" i="7"/>
  <c r="D615" i="7"/>
  <c r="F615" i="7"/>
  <c r="C617" i="7" l="1"/>
  <c r="B618" i="7"/>
  <c r="E616" i="7"/>
  <c r="G616" i="7"/>
  <c r="D616" i="7"/>
  <c r="F616" i="7"/>
  <c r="C618" i="7" l="1"/>
  <c r="B619" i="7"/>
  <c r="F617" i="7"/>
  <c r="E617" i="7"/>
  <c r="D617" i="7"/>
  <c r="G617" i="7"/>
  <c r="C619" i="7" l="1"/>
  <c r="B620" i="7"/>
  <c r="G618" i="7"/>
  <c r="D618" i="7"/>
  <c r="F618" i="7"/>
  <c r="E618" i="7"/>
  <c r="C620" i="7" l="1"/>
  <c r="B621" i="7"/>
  <c r="G619" i="7"/>
  <c r="D619" i="7"/>
  <c r="F619" i="7"/>
  <c r="E619" i="7"/>
  <c r="C621" i="7" l="1"/>
  <c r="B622" i="7"/>
  <c r="D620" i="7"/>
  <c r="G620" i="7"/>
  <c r="E620" i="7"/>
  <c r="F620" i="7"/>
  <c r="C622" i="7" l="1"/>
  <c r="B623" i="7"/>
  <c r="D621" i="7"/>
  <c r="G621" i="7"/>
  <c r="E621" i="7"/>
  <c r="F621" i="7"/>
  <c r="C623" i="7" l="1"/>
  <c r="B624" i="7"/>
  <c r="F622" i="7"/>
  <c r="G622" i="7"/>
  <c r="E622" i="7"/>
  <c r="D622" i="7"/>
  <c r="C624" i="7" l="1"/>
  <c r="B625" i="7"/>
  <c r="G623" i="7"/>
  <c r="F623" i="7"/>
  <c r="E623" i="7"/>
  <c r="D623" i="7"/>
  <c r="C625" i="7" l="1"/>
  <c r="B626" i="7"/>
  <c r="G624" i="7"/>
  <c r="E624" i="7"/>
  <c r="F624" i="7"/>
  <c r="D624" i="7"/>
  <c r="C626" i="7" l="1"/>
  <c r="B627" i="7"/>
  <c r="F625" i="7"/>
  <c r="G625" i="7"/>
  <c r="D625" i="7"/>
  <c r="E625" i="7"/>
  <c r="C627" i="7" l="1"/>
  <c r="B628" i="7"/>
  <c r="F626" i="7"/>
  <c r="E626" i="7"/>
  <c r="D626" i="7"/>
  <c r="G626" i="7"/>
  <c r="C628" i="7" l="1"/>
  <c r="B629" i="7"/>
  <c r="E627" i="7"/>
  <c r="F627" i="7"/>
  <c r="D627" i="7"/>
  <c r="G627" i="7"/>
  <c r="C629" i="7" l="1"/>
  <c r="B630" i="7"/>
  <c r="E628" i="7"/>
  <c r="G628" i="7"/>
  <c r="D628" i="7"/>
  <c r="F628" i="7"/>
  <c r="C630" i="7" l="1"/>
  <c r="B631" i="7"/>
  <c r="D629" i="7"/>
  <c r="E629" i="7"/>
  <c r="G629" i="7"/>
  <c r="F629" i="7"/>
  <c r="C631" i="7" l="1"/>
  <c r="B632" i="7"/>
  <c r="E630" i="7"/>
  <c r="D630" i="7"/>
  <c r="G630" i="7"/>
  <c r="F630" i="7"/>
  <c r="C632" i="7" l="1"/>
  <c r="B633" i="7"/>
  <c r="G631" i="7"/>
  <c r="E631" i="7"/>
  <c r="D631" i="7"/>
  <c r="F631" i="7"/>
  <c r="C633" i="7" l="1"/>
  <c r="B634" i="7"/>
  <c r="F632" i="7"/>
  <c r="D632" i="7"/>
  <c r="G632" i="7"/>
  <c r="E632" i="7"/>
  <c r="C634" i="7" l="1"/>
  <c r="B635" i="7"/>
  <c r="G633" i="7"/>
  <c r="D633" i="7"/>
  <c r="F633" i="7"/>
  <c r="E633" i="7"/>
  <c r="C635" i="7" l="1"/>
  <c r="B636" i="7"/>
  <c r="G634" i="7"/>
  <c r="F634" i="7"/>
  <c r="D634" i="7"/>
  <c r="E634" i="7"/>
  <c r="C636" i="7" l="1"/>
  <c r="B637" i="7"/>
  <c r="F635" i="7"/>
  <c r="E635" i="7"/>
  <c r="D635" i="7"/>
  <c r="G635" i="7"/>
  <c r="C637" i="7" l="1"/>
  <c r="B638" i="7"/>
  <c r="F636" i="7"/>
  <c r="G636" i="7"/>
  <c r="E636" i="7"/>
  <c r="D636" i="7"/>
  <c r="C638" i="7" l="1"/>
  <c r="B639" i="7"/>
  <c r="D637" i="7"/>
  <c r="G637" i="7"/>
  <c r="F637" i="7"/>
  <c r="E637" i="7"/>
  <c r="C639" i="7" l="1"/>
  <c r="B640" i="7"/>
  <c r="G638" i="7"/>
  <c r="D638" i="7"/>
  <c r="E638" i="7"/>
  <c r="F638" i="7"/>
  <c r="C640" i="7" l="1"/>
  <c r="B641" i="7"/>
  <c r="G639" i="7"/>
  <c r="E639" i="7"/>
  <c r="D639" i="7"/>
  <c r="F639" i="7"/>
  <c r="C641" i="7" l="1"/>
  <c r="B642" i="7"/>
  <c r="E640" i="7"/>
  <c r="G640" i="7"/>
  <c r="D640" i="7"/>
  <c r="F640" i="7"/>
  <c r="C642" i="7" l="1"/>
  <c r="B643" i="7"/>
  <c r="G641" i="7"/>
  <c r="F641" i="7"/>
  <c r="E641" i="7"/>
  <c r="D641" i="7"/>
  <c r="C643" i="7" l="1"/>
  <c r="B644" i="7"/>
  <c r="E642" i="7"/>
  <c r="F642" i="7"/>
  <c r="G642" i="7"/>
  <c r="D642" i="7"/>
  <c r="C644" i="7" l="1"/>
  <c r="B645" i="7"/>
  <c r="E643" i="7"/>
  <c r="G643" i="7"/>
  <c r="F643" i="7"/>
  <c r="D643" i="7"/>
  <c r="C645" i="7" l="1"/>
  <c r="B646" i="7"/>
  <c r="D644" i="7"/>
  <c r="G644" i="7"/>
  <c r="F644" i="7"/>
  <c r="E644" i="7"/>
  <c r="C646" i="7" l="1"/>
  <c r="B647" i="7"/>
  <c r="G645" i="7"/>
  <c r="E645" i="7"/>
  <c r="F645" i="7"/>
  <c r="D645" i="7"/>
  <c r="C647" i="7" l="1"/>
  <c r="B648" i="7"/>
  <c r="E646" i="7"/>
  <c r="F646" i="7"/>
  <c r="D646" i="7"/>
  <c r="G646" i="7"/>
  <c r="C648" i="7" l="1"/>
  <c r="B649" i="7"/>
  <c r="F647" i="7"/>
  <c r="D647" i="7"/>
  <c r="E647" i="7"/>
  <c r="G647" i="7"/>
  <c r="C649" i="7" l="1"/>
  <c r="B650" i="7"/>
  <c r="G648" i="7"/>
  <c r="F648" i="7"/>
  <c r="E648" i="7"/>
  <c r="D648" i="7"/>
  <c r="C650" i="7" l="1"/>
  <c r="B651" i="7"/>
  <c r="F649" i="7"/>
  <c r="D649" i="7"/>
  <c r="E649" i="7"/>
  <c r="G649" i="7"/>
  <c r="C651" i="7" l="1"/>
  <c r="B652" i="7"/>
  <c r="D650" i="7"/>
  <c r="E650" i="7"/>
  <c r="G650" i="7"/>
  <c r="F650" i="7"/>
  <c r="C652" i="7" l="1"/>
  <c r="B653" i="7"/>
  <c r="F651" i="7"/>
  <c r="D651" i="7"/>
  <c r="E651" i="7"/>
  <c r="G651" i="7"/>
  <c r="C653" i="7" l="1"/>
  <c r="B654" i="7"/>
  <c r="F652" i="7"/>
  <c r="G652" i="7"/>
  <c r="E652" i="7"/>
  <c r="D652" i="7"/>
  <c r="C654" i="7" l="1"/>
  <c r="B655" i="7"/>
  <c r="E653" i="7"/>
  <c r="F653" i="7"/>
  <c r="D653" i="7"/>
  <c r="G653" i="7"/>
  <c r="C655" i="7" l="1"/>
  <c r="B656" i="7"/>
  <c r="F654" i="7"/>
  <c r="D654" i="7"/>
  <c r="G654" i="7"/>
  <c r="E654" i="7"/>
  <c r="C656" i="7" l="1"/>
  <c r="B657" i="7"/>
  <c r="D655" i="7"/>
  <c r="G655" i="7"/>
  <c r="E655" i="7"/>
  <c r="F655" i="7"/>
  <c r="C657" i="7" l="1"/>
  <c r="B658" i="7"/>
  <c r="D656" i="7"/>
  <c r="F656" i="7"/>
  <c r="G656" i="7"/>
  <c r="E656" i="7"/>
  <c r="C658" i="7" l="1"/>
  <c r="B659" i="7"/>
  <c r="E657" i="7"/>
  <c r="F657" i="7"/>
  <c r="G657" i="7"/>
  <c r="D657" i="7"/>
  <c r="C659" i="7" l="1"/>
  <c r="B660" i="7"/>
  <c r="E658" i="7"/>
  <c r="G658" i="7"/>
  <c r="F658" i="7"/>
  <c r="D658" i="7"/>
  <c r="C660" i="7" l="1"/>
  <c r="B661" i="7"/>
  <c r="D659" i="7"/>
  <c r="F659" i="7"/>
  <c r="E659" i="7"/>
  <c r="G659" i="7"/>
  <c r="C661" i="7" l="1"/>
  <c r="B662" i="7"/>
  <c r="E660" i="7"/>
  <c r="D660" i="7"/>
  <c r="G660" i="7"/>
  <c r="F660" i="7"/>
  <c r="C662" i="7" l="1"/>
  <c r="B663" i="7"/>
  <c r="E661" i="7"/>
  <c r="G661" i="7"/>
  <c r="F661" i="7"/>
  <c r="D661" i="7"/>
  <c r="C663" i="7" l="1"/>
  <c r="B664" i="7"/>
  <c r="G662" i="7"/>
  <c r="D662" i="7"/>
  <c r="E662" i="7"/>
  <c r="F662" i="7"/>
  <c r="C664" i="7" l="1"/>
  <c r="B665" i="7"/>
  <c r="F663" i="7"/>
  <c r="G663" i="7"/>
  <c r="D663" i="7"/>
  <c r="E663" i="7"/>
  <c r="C665" i="7" l="1"/>
  <c r="B666" i="7"/>
  <c r="G664" i="7"/>
  <c r="E664" i="7"/>
  <c r="D664" i="7"/>
  <c r="F664" i="7"/>
  <c r="C666" i="7" l="1"/>
  <c r="B667" i="7"/>
  <c r="F665" i="7"/>
  <c r="G665" i="7"/>
  <c r="E665" i="7"/>
  <c r="D665" i="7"/>
  <c r="C667" i="7" l="1"/>
  <c r="B668" i="7"/>
  <c r="D666" i="7"/>
  <c r="G666" i="7"/>
  <c r="F666" i="7"/>
  <c r="E666" i="7"/>
  <c r="C668" i="7" l="1"/>
  <c r="B669" i="7"/>
  <c r="D667" i="7"/>
  <c r="G667" i="7"/>
  <c r="F667" i="7"/>
  <c r="E667" i="7"/>
  <c r="C669" i="7" l="1"/>
  <c r="B670" i="7"/>
  <c r="G668" i="7"/>
  <c r="D668" i="7"/>
  <c r="E668" i="7"/>
  <c r="F668" i="7"/>
  <c r="C670" i="7" l="1"/>
  <c r="B671" i="7"/>
  <c r="E669" i="7"/>
  <c r="G669" i="7"/>
  <c r="D669" i="7"/>
  <c r="F669" i="7"/>
  <c r="C671" i="7" l="1"/>
  <c r="B672" i="7"/>
  <c r="G670" i="7"/>
  <c r="F670" i="7"/>
  <c r="E670" i="7"/>
  <c r="D670" i="7"/>
  <c r="C672" i="7" l="1"/>
  <c r="B673" i="7"/>
  <c r="E671" i="7"/>
  <c r="D671" i="7"/>
  <c r="F671" i="7"/>
  <c r="G671" i="7"/>
  <c r="C673" i="7" l="1"/>
  <c r="B674" i="7"/>
  <c r="D672" i="7"/>
  <c r="E672" i="7"/>
  <c r="F672" i="7"/>
  <c r="G672" i="7"/>
  <c r="C674" i="7" l="1"/>
  <c r="B675" i="7"/>
  <c r="E673" i="7"/>
  <c r="D673" i="7"/>
  <c r="G673" i="7"/>
  <c r="F673" i="7"/>
  <c r="C675" i="7" l="1"/>
  <c r="B676" i="7"/>
  <c r="F674" i="7"/>
  <c r="D674" i="7"/>
  <c r="E674" i="7"/>
  <c r="G674" i="7"/>
  <c r="C676" i="7" l="1"/>
  <c r="B677" i="7"/>
  <c r="D675" i="7"/>
  <c r="E675" i="7"/>
  <c r="G675" i="7"/>
  <c r="F675" i="7"/>
  <c r="C677" i="7" l="1"/>
  <c r="B678" i="7"/>
  <c r="D676" i="7"/>
  <c r="F676" i="7"/>
  <c r="G676" i="7"/>
  <c r="E676" i="7"/>
  <c r="C678" i="7" l="1"/>
  <c r="B679" i="7"/>
  <c r="D677" i="7"/>
  <c r="E677" i="7"/>
  <c r="G677" i="7"/>
  <c r="F677" i="7"/>
  <c r="C679" i="7" l="1"/>
  <c r="B680" i="7"/>
  <c r="D678" i="7"/>
  <c r="G678" i="7"/>
  <c r="F678" i="7"/>
  <c r="E678" i="7"/>
  <c r="C680" i="7" l="1"/>
  <c r="B681" i="7"/>
  <c r="G679" i="7"/>
  <c r="E679" i="7"/>
  <c r="F679" i="7"/>
  <c r="D679" i="7"/>
  <c r="C681" i="7" l="1"/>
  <c r="B682" i="7"/>
  <c r="D680" i="7"/>
  <c r="E680" i="7"/>
  <c r="F680" i="7"/>
  <c r="G680" i="7"/>
  <c r="C682" i="7" l="1"/>
  <c r="B683" i="7"/>
  <c r="D681" i="7"/>
  <c r="E681" i="7"/>
  <c r="F681" i="7"/>
  <c r="G681" i="7"/>
  <c r="C683" i="7" l="1"/>
  <c r="B684" i="7"/>
  <c r="F682" i="7"/>
  <c r="E682" i="7"/>
  <c r="G682" i="7"/>
  <c r="D682" i="7"/>
  <c r="C684" i="7" l="1"/>
  <c r="B685" i="7"/>
  <c r="D683" i="7"/>
  <c r="F683" i="7"/>
  <c r="G683" i="7"/>
  <c r="E683" i="7"/>
  <c r="C685" i="7" l="1"/>
  <c r="B686" i="7"/>
  <c r="F684" i="7"/>
  <c r="G684" i="7"/>
  <c r="D684" i="7"/>
  <c r="E684" i="7"/>
  <c r="C686" i="7" l="1"/>
  <c r="B687" i="7"/>
  <c r="E685" i="7"/>
  <c r="F685" i="7"/>
  <c r="D685" i="7"/>
  <c r="G685" i="7"/>
  <c r="C687" i="7" l="1"/>
  <c r="B688" i="7"/>
  <c r="E686" i="7"/>
  <c r="F686" i="7"/>
  <c r="D686" i="7"/>
  <c r="G686" i="7"/>
  <c r="C688" i="7" l="1"/>
  <c r="B689" i="7"/>
  <c r="E687" i="7"/>
  <c r="D687" i="7"/>
  <c r="G687" i="7"/>
  <c r="F687" i="7"/>
  <c r="C689" i="7" l="1"/>
  <c r="B690" i="7"/>
  <c r="D688" i="7"/>
  <c r="E688" i="7"/>
  <c r="F688" i="7"/>
  <c r="G688" i="7"/>
  <c r="C690" i="7" l="1"/>
  <c r="B691" i="7"/>
  <c r="G689" i="7"/>
  <c r="D689" i="7"/>
  <c r="F689" i="7"/>
  <c r="E689" i="7"/>
  <c r="C691" i="7" l="1"/>
  <c r="B692" i="7"/>
  <c r="D690" i="7"/>
  <c r="E690" i="7"/>
  <c r="F690" i="7"/>
  <c r="G690" i="7"/>
  <c r="C692" i="7" l="1"/>
  <c r="B693" i="7"/>
  <c r="E691" i="7"/>
  <c r="D691" i="7"/>
  <c r="F691" i="7"/>
  <c r="G691" i="7"/>
  <c r="C693" i="7" l="1"/>
  <c r="B694" i="7"/>
  <c r="G692" i="7"/>
  <c r="F692" i="7"/>
  <c r="E692" i="7"/>
  <c r="D692" i="7"/>
  <c r="C694" i="7" l="1"/>
  <c r="B695" i="7"/>
  <c r="D693" i="7"/>
  <c r="F693" i="7"/>
  <c r="E693" i="7"/>
  <c r="G693" i="7"/>
  <c r="C695" i="7" l="1"/>
  <c r="B696" i="7"/>
  <c r="E694" i="7"/>
  <c r="G694" i="7"/>
  <c r="D694" i="7"/>
  <c r="F694" i="7"/>
  <c r="C696" i="7" l="1"/>
  <c r="B697" i="7"/>
  <c r="D695" i="7"/>
  <c r="F695" i="7"/>
  <c r="G695" i="7"/>
  <c r="E695" i="7"/>
  <c r="C697" i="7" l="1"/>
  <c r="B698" i="7"/>
  <c r="E696" i="7"/>
  <c r="D696" i="7"/>
  <c r="G696" i="7"/>
  <c r="F696" i="7"/>
  <c r="C698" i="7" l="1"/>
  <c r="B699" i="7"/>
  <c r="G697" i="7"/>
  <c r="F697" i="7"/>
  <c r="E697" i="7"/>
  <c r="D697" i="7"/>
  <c r="C699" i="7" l="1"/>
  <c r="B700" i="7"/>
  <c r="D698" i="7"/>
  <c r="G698" i="7"/>
  <c r="E698" i="7"/>
  <c r="F698" i="7"/>
  <c r="C700" i="7" l="1"/>
  <c r="B701" i="7"/>
  <c r="F699" i="7"/>
  <c r="D699" i="7"/>
  <c r="E699" i="7"/>
  <c r="G699" i="7"/>
  <c r="C701" i="7" l="1"/>
  <c r="B702" i="7"/>
  <c r="E700" i="7"/>
  <c r="G700" i="7"/>
  <c r="F700" i="7"/>
  <c r="D700" i="7"/>
  <c r="C702" i="7" l="1"/>
  <c r="B703" i="7"/>
  <c r="G701" i="7"/>
  <c r="D701" i="7"/>
  <c r="F701" i="7"/>
  <c r="E701" i="7"/>
  <c r="C703" i="7" l="1"/>
  <c r="B704" i="7"/>
  <c r="D702" i="7"/>
  <c r="E702" i="7"/>
  <c r="F702" i="7"/>
  <c r="G702" i="7"/>
  <c r="C704" i="7" l="1"/>
  <c r="B705" i="7"/>
  <c r="E703" i="7"/>
  <c r="F703" i="7"/>
  <c r="D703" i="7"/>
  <c r="G703" i="7"/>
  <c r="C705" i="7" l="1"/>
  <c r="B706" i="7"/>
  <c r="D704" i="7"/>
  <c r="F704" i="7"/>
  <c r="E704" i="7"/>
  <c r="G704" i="7"/>
  <c r="C706" i="7" l="1"/>
  <c r="B707" i="7"/>
  <c r="D705" i="7"/>
  <c r="E705" i="7"/>
  <c r="F705" i="7"/>
  <c r="G705" i="7"/>
  <c r="C707" i="7" l="1"/>
  <c r="B708" i="7"/>
  <c r="D706" i="7"/>
  <c r="F706" i="7"/>
  <c r="G706" i="7"/>
  <c r="E706" i="7"/>
  <c r="C708" i="7" l="1"/>
  <c r="B709" i="7"/>
  <c r="E707" i="7"/>
  <c r="F707" i="7"/>
  <c r="G707" i="7"/>
  <c r="D707" i="7"/>
  <c r="C709" i="7" l="1"/>
  <c r="B710" i="7"/>
  <c r="F708" i="7"/>
  <c r="E708" i="7"/>
  <c r="D708" i="7"/>
  <c r="G708" i="7"/>
  <c r="C710" i="7" l="1"/>
  <c r="B711" i="7"/>
  <c r="F709" i="7"/>
  <c r="E709" i="7"/>
  <c r="G709" i="7"/>
  <c r="D709" i="7"/>
  <c r="C711" i="7" l="1"/>
  <c r="B712" i="7"/>
  <c r="D710" i="7"/>
  <c r="F710" i="7"/>
  <c r="E710" i="7"/>
  <c r="G710" i="7"/>
  <c r="C712" i="7" l="1"/>
  <c r="B713" i="7"/>
  <c r="D711" i="7"/>
  <c r="G711" i="7"/>
  <c r="E711" i="7"/>
  <c r="F711" i="7"/>
  <c r="C713" i="7" l="1"/>
  <c r="B714" i="7"/>
  <c r="F712" i="7"/>
  <c r="E712" i="7"/>
  <c r="G712" i="7"/>
  <c r="D712" i="7"/>
  <c r="C714" i="7" l="1"/>
  <c r="B715" i="7"/>
  <c r="G713" i="7"/>
  <c r="F713" i="7"/>
  <c r="E713" i="7"/>
  <c r="D713" i="7"/>
  <c r="C715" i="7" l="1"/>
  <c r="B716" i="7"/>
  <c r="G714" i="7"/>
  <c r="D714" i="7"/>
  <c r="E714" i="7"/>
  <c r="F714" i="7"/>
  <c r="C716" i="7" l="1"/>
  <c r="B717" i="7"/>
  <c r="F715" i="7"/>
  <c r="G715" i="7"/>
  <c r="D715" i="7"/>
  <c r="E715" i="7"/>
  <c r="C717" i="7" l="1"/>
  <c r="B718" i="7"/>
  <c r="G716" i="7"/>
  <c r="E716" i="7"/>
  <c r="F716" i="7"/>
  <c r="D716" i="7"/>
  <c r="C718" i="7" l="1"/>
  <c r="B719" i="7"/>
  <c r="G717" i="7"/>
  <c r="D717" i="7"/>
  <c r="E717" i="7"/>
  <c r="F717" i="7"/>
  <c r="C719" i="7" l="1"/>
  <c r="B720" i="7"/>
  <c r="F718" i="7"/>
  <c r="E718" i="7"/>
  <c r="D718" i="7"/>
  <c r="G718" i="7"/>
  <c r="C720" i="7" l="1"/>
  <c r="B721" i="7"/>
  <c r="G719" i="7"/>
  <c r="D719" i="7"/>
  <c r="F719" i="7"/>
  <c r="E719" i="7"/>
  <c r="C721" i="7" l="1"/>
  <c r="B722" i="7"/>
  <c r="G720" i="7"/>
  <c r="E720" i="7"/>
  <c r="D720" i="7"/>
  <c r="F720" i="7"/>
  <c r="C722" i="7" l="1"/>
  <c r="B723" i="7"/>
  <c r="D721" i="7"/>
  <c r="G721" i="7"/>
  <c r="F721" i="7"/>
  <c r="E721" i="7"/>
  <c r="C723" i="7" l="1"/>
  <c r="B724" i="7"/>
  <c r="F722" i="7"/>
  <c r="E722" i="7"/>
  <c r="G722" i="7"/>
  <c r="D722" i="7"/>
  <c r="C724" i="7" l="1"/>
  <c r="B725" i="7"/>
  <c r="E723" i="7"/>
  <c r="F723" i="7"/>
  <c r="G723" i="7"/>
  <c r="D723" i="7"/>
  <c r="C725" i="7" l="1"/>
  <c r="B726" i="7"/>
  <c r="D724" i="7"/>
  <c r="G724" i="7"/>
  <c r="E724" i="7"/>
  <c r="F724" i="7"/>
  <c r="C726" i="7" l="1"/>
  <c r="B727" i="7"/>
  <c r="G725" i="7"/>
  <c r="D725" i="7"/>
  <c r="E725" i="7"/>
  <c r="F725" i="7"/>
  <c r="C727" i="7" l="1"/>
  <c r="B728" i="7"/>
  <c r="D726" i="7"/>
  <c r="G726" i="7"/>
  <c r="E726" i="7"/>
  <c r="F726" i="7"/>
  <c r="C728" i="7" l="1"/>
  <c r="B729" i="7"/>
  <c r="E727" i="7"/>
  <c r="G727" i="7"/>
  <c r="D727" i="7"/>
  <c r="F727" i="7"/>
  <c r="C729" i="7" l="1"/>
  <c r="B730" i="7"/>
  <c r="F728" i="7"/>
  <c r="D728" i="7"/>
  <c r="G728" i="7"/>
  <c r="E728" i="7"/>
  <c r="C730" i="7" l="1"/>
  <c r="B731" i="7"/>
  <c r="F729" i="7"/>
  <c r="G729" i="7"/>
  <c r="D729" i="7"/>
  <c r="E729" i="7"/>
  <c r="C731" i="7" l="1"/>
  <c r="B732" i="7"/>
  <c r="G730" i="7"/>
  <c r="E730" i="7"/>
  <c r="F730" i="7"/>
  <c r="D730" i="7"/>
  <c r="C732" i="7" l="1"/>
  <c r="B733" i="7"/>
  <c r="G731" i="7"/>
  <c r="D731" i="7"/>
  <c r="F731" i="7"/>
  <c r="E731" i="7"/>
  <c r="C733" i="7" l="1"/>
  <c r="B734" i="7"/>
  <c r="F732" i="7"/>
  <c r="D732" i="7"/>
  <c r="E732" i="7"/>
  <c r="G732" i="7"/>
  <c r="C734" i="7" l="1"/>
  <c r="B735" i="7"/>
  <c r="E733" i="7"/>
  <c r="F733" i="7"/>
  <c r="G733" i="7"/>
  <c r="D733" i="7"/>
  <c r="C735" i="7" l="1"/>
  <c r="B736" i="7"/>
  <c r="E734" i="7"/>
  <c r="F734" i="7"/>
  <c r="D734" i="7"/>
  <c r="G734" i="7"/>
  <c r="C736" i="7" l="1"/>
  <c r="B737" i="7"/>
  <c r="F735" i="7"/>
  <c r="D735" i="7"/>
  <c r="G735" i="7"/>
  <c r="E735" i="7"/>
  <c r="C737" i="7" l="1"/>
  <c r="B738" i="7"/>
  <c r="E736" i="7"/>
  <c r="D736" i="7"/>
  <c r="F736" i="7"/>
  <c r="G736" i="7"/>
  <c r="C738" i="7" l="1"/>
  <c r="B739" i="7"/>
  <c r="D737" i="7"/>
  <c r="G737" i="7"/>
  <c r="F737" i="7"/>
  <c r="E737" i="7"/>
  <c r="C739" i="7" l="1"/>
  <c r="B740" i="7"/>
  <c r="G738" i="7"/>
  <c r="E738" i="7"/>
  <c r="D738" i="7"/>
  <c r="F738" i="7"/>
  <c r="C740" i="7" l="1"/>
  <c r="B741" i="7"/>
  <c r="F739" i="7"/>
  <c r="D739" i="7"/>
  <c r="E739" i="7"/>
  <c r="G739" i="7"/>
  <c r="C741" i="7" l="1"/>
  <c r="B742" i="7"/>
  <c r="D740" i="7"/>
  <c r="F740" i="7"/>
  <c r="E740" i="7"/>
  <c r="G740" i="7"/>
  <c r="C742" i="7" l="1"/>
  <c r="B743" i="7"/>
  <c r="F741" i="7"/>
  <c r="G741" i="7"/>
  <c r="E741" i="7"/>
  <c r="D741" i="7"/>
  <c r="C743" i="7" l="1"/>
  <c r="B744" i="7"/>
  <c r="D742" i="7"/>
  <c r="F742" i="7"/>
  <c r="G742" i="7"/>
  <c r="E742" i="7"/>
  <c r="C744" i="7" l="1"/>
  <c r="B745" i="7"/>
  <c r="E743" i="7"/>
  <c r="D743" i="7"/>
  <c r="F743" i="7"/>
  <c r="G743" i="7"/>
  <c r="C745" i="7" l="1"/>
  <c r="B746" i="7"/>
  <c r="F744" i="7"/>
  <c r="E744" i="7"/>
  <c r="G744" i="7"/>
  <c r="D744" i="7"/>
  <c r="C746" i="7" l="1"/>
  <c r="B747" i="7"/>
  <c r="G745" i="7"/>
  <c r="E745" i="7"/>
  <c r="F745" i="7"/>
  <c r="D745" i="7"/>
  <c r="C747" i="7" l="1"/>
  <c r="B748" i="7"/>
  <c r="E746" i="7"/>
  <c r="F746" i="7"/>
  <c r="D746" i="7"/>
  <c r="G746" i="7"/>
  <c r="C748" i="7" l="1"/>
  <c r="B749" i="7"/>
  <c r="E747" i="7"/>
  <c r="G747" i="7"/>
  <c r="D747" i="7"/>
  <c r="F747" i="7"/>
  <c r="C749" i="7" l="1"/>
  <c r="B750" i="7"/>
  <c r="F748" i="7"/>
  <c r="E748" i="7"/>
  <c r="D748" i="7"/>
  <c r="G748" i="7"/>
  <c r="C750" i="7" l="1"/>
  <c r="B751" i="7"/>
  <c r="F749" i="7"/>
  <c r="E749" i="7"/>
  <c r="G749" i="7"/>
  <c r="D749" i="7"/>
  <c r="C751" i="7" l="1"/>
  <c r="B752" i="7"/>
  <c r="E750" i="7"/>
  <c r="D750" i="7"/>
  <c r="F750" i="7"/>
  <c r="G750" i="7"/>
  <c r="C752" i="7" l="1"/>
  <c r="B753" i="7"/>
  <c r="D751" i="7"/>
  <c r="G751" i="7"/>
  <c r="E751" i="7"/>
  <c r="F751" i="7"/>
  <c r="C753" i="7" l="1"/>
  <c r="B754" i="7"/>
  <c r="E752" i="7"/>
  <c r="G752" i="7"/>
  <c r="F752" i="7"/>
  <c r="D752" i="7"/>
  <c r="C754" i="7" l="1"/>
  <c r="B755" i="7"/>
  <c r="E753" i="7"/>
  <c r="D753" i="7"/>
  <c r="G753" i="7"/>
  <c r="F753" i="7"/>
  <c r="C755" i="7" l="1"/>
  <c r="B756" i="7"/>
  <c r="D754" i="7"/>
  <c r="G754" i="7"/>
  <c r="E754" i="7"/>
  <c r="F754" i="7"/>
  <c r="C756" i="7" l="1"/>
  <c r="B757" i="7"/>
  <c r="D755" i="7"/>
  <c r="E755" i="7"/>
  <c r="G755" i="7"/>
  <c r="F755" i="7"/>
  <c r="C757" i="7" l="1"/>
  <c r="B758" i="7"/>
  <c r="E756" i="7"/>
  <c r="D756" i="7"/>
  <c r="G756" i="7"/>
  <c r="F756" i="7"/>
  <c r="C758" i="7" l="1"/>
  <c r="B759" i="7"/>
  <c r="D757" i="7"/>
  <c r="E757" i="7"/>
  <c r="G757" i="7"/>
  <c r="F757" i="7"/>
  <c r="C759" i="7" l="1"/>
  <c r="B760" i="7"/>
  <c r="D758" i="7"/>
  <c r="G758" i="7"/>
  <c r="F758" i="7"/>
  <c r="E758" i="7"/>
  <c r="C760" i="7" l="1"/>
  <c r="B761" i="7"/>
  <c r="F759" i="7"/>
  <c r="G759" i="7"/>
  <c r="E759" i="7"/>
  <c r="D759" i="7"/>
  <c r="C761" i="7" l="1"/>
  <c r="B762" i="7"/>
  <c r="F760" i="7"/>
  <c r="D760" i="7"/>
  <c r="E760" i="7"/>
  <c r="G760" i="7"/>
  <c r="C762" i="7" l="1"/>
  <c r="B763" i="7"/>
  <c r="F761" i="7"/>
  <c r="D761" i="7"/>
  <c r="E761" i="7"/>
  <c r="G761" i="7"/>
  <c r="C763" i="7" l="1"/>
  <c r="B764" i="7"/>
  <c r="G762" i="7"/>
  <c r="E762" i="7"/>
  <c r="D762" i="7"/>
  <c r="F762" i="7"/>
  <c r="C764" i="7" l="1"/>
  <c r="B765" i="7"/>
  <c r="G763" i="7"/>
  <c r="E763" i="7"/>
  <c r="D763" i="7"/>
  <c r="F763" i="7"/>
  <c r="C765" i="7" l="1"/>
  <c r="B766" i="7"/>
  <c r="D764" i="7"/>
  <c r="E764" i="7"/>
  <c r="G764" i="7"/>
  <c r="F764" i="7"/>
  <c r="C766" i="7" l="1"/>
  <c r="B767" i="7"/>
  <c r="F765" i="7"/>
  <c r="E765" i="7"/>
  <c r="G765" i="7"/>
  <c r="D765" i="7"/>
  <c r="C767" i="7" l="1"/>
  <c r="B768" i="7"/>
  <c r="F766" i="7"/>
  <c r="G766" i="7"/>
  <c r="E766" i="7"/>
  <c r="D766" i="7"/>
  <c r="C768" i="7" l="1"/>
  <c r="B769" i="7"/>
  <c r="G767" i="7"/>
  <c r="F767" i="7"/>
  <c r="D767" i="7"/>
  <c r="E767" i="7"/>
  <c r="C769" i="7" l="1"/>
  <c r="B770" i="7"/>
  <c r="E768" i="7"/>
  <c r="F768" i="7"/>
  <c r="D768" i="7"/>
  <c r="G768" i="7"/>
  <c r="C770" i="7" l="1"/>
  <c r="B771" i="7"/>
  <c r="F769" i="7"/>
  <c r="D769" i="7"/>
  <c r="E769" i="7"/>
  <c r="G769" i="7"/>
  <c r="C771" i="7" l="1"/>
  <c r="B772" i="7"/>
  <c r="F770" i="7"/>
  <c r="G770" i="7"/>
  <c r="D770" i="7"/>
  <c r="E770" i="7"/>
  <c r="C772" i="7" l="1"/>
  <c r="B773" i="7"/>
  <c r="D771" i="7"/>
  <c r="F771" i="7"/>
  <c r="E771" i="7"/>
  <c r="G771" i="7"/>
  <c r="C773" i="7" l="1"/>
  <c r="B774" i="7"/>
  <c r="G772" i="7"/>
  <c r="E772" i="7"/>
  <c r="F772" i="7"/>
  <c r="D772" i="7"/>
  <c r="C774" i="7" l="1"/>
  <c r="B775" i="7"/>
  <c r="F773" i="7"/>
  <c r="E773" i="7"/>
  <c r="D773" i="7"/>
  <c r="G773" i="7"/>
  <c r="C775" i="7" l="1"/>
  <c r="B776" i="7"/>
  <c r="E774" i="7"/>
  <c r="G774" i="7"/>
  <c r="D774" i="7"/>
  <c r="F774" i="7"/>
  <c r="C776" i="7" l="1"/>
  <c r="B777" i="7"/>
  <c r="D775" i="7"/>
  <c r="G775" i="7"/>
  <c r="F775" i="7"/>
  <c r="E775" i="7"/>
  <c r="C777" i="7" l="1"/>
  <c r="B778" i="7"/>
  <c r="F776" i="7"/>
  <c r="G776" i="7"/>
  <c r="D776" i="7"/>
  <c r="E776" i="7"/>
  <c r="C778" i="7" l="1"/>
  <c r="B779" i="7"/>
  <c r="G777" i="7"/>
  <c r="E777" i="7"/>
  <c r="F777" i="7"/>
  <c r="D777" i="7"/>
  <c r="C779" i="7" l="1"/>
  <c r="B780" i="7"/>
  <c r="G778" i="7"/>
  <c r="E778" i="7"/>
  <c r="F778" i="7"/>
  <c r="D778" i="7"/>
  <c r="C780" i="7" l="1"/>
  <c r="B781" i="7"/>
  <c r="D779" i="7"/>
  <c r="G779" i="7"/>
  <c r="E779" i="7"/>
  <c r="F779" i="7"/>
  <c r="C781" i="7" l="1"/>
  <c r="B782" i="7"/>
  <c r="D780" i="7"/>
  <c r="F780" i="7"/>
  <c r="E780" i="7"/>
  <c r="G780" i="7"/>
  <c r="C782" i="7" l="1"/>
  <c r="B783" i="7"/>
  <c r="G781" i="7"/>
  <c r="F781" i="7"/>
  <c r="D781" i="7"/>
  <c r="E781" i="7"/>
  <c r="C783" i="7" l="1"/>
  <c r="B784" i="7"/>
  <c r="D782" i="7"/>
  <c r="E782" i="7"/>
  <c r="G782" i="7"/>
  <c r="F782" i="7"/>
  <c r="C784" i="7" l="1"/>
  <c r="B785" i="7"/>
  <c r="D783" i="7"/>
  <c r="E783" i="7"/>
  <c r="G783" i="7"/>
  <c r="F783" i="7"/>
  <c r="C785" i="7" l="1"/>
  <c r="B786" i="7"/>
  <c r="E784" i="7"/>
  <c r="G784" i="7"/>
  <c r="F784" i="7"/>
  <c r="D784" i="7"/>
  <c r="C786" i="7" l="1"/>
  <c r="B787" i="7"/>
  <c r="G785" i="7"/>
  <c r="F785" i="7"/>
  <c r="D785" i="7"/>
  <c r="E785" i="7"/>
  <c r="C787" i="7" l="1"/>
  <c r="B788" i="7"/>
  <c r="D786" i="7"/>
  <c r="E786" i="7"/>
  <c r="G786" i="7"/>
  <c r="F786" i="7"/>
  <c r="C788" i="7" l="1"/>
  <c r="B789" i="7"/>
  <c r="G787" i="7"/>
  <c r="F787" i="7"/>
  <c r="D787" i="7"/>
  <c r="E787" i="7"/>
  <c r="C789" i="7" l="1"/>
  <c r="B790" i="7"/>
  <c r="D788" i="7"/>
  <c r="G788" i="7"/>
  <c r="F788" i="7"/>
  <c r="E788" i="7"/>
  <c r="C790" i="7" l="1"/>
  <c r="B791" i="7"/>
  <c r="G789" i="7"/>
  <c r="D789" i="7"/>
  <c r="F789" i="7"/>
  <c r="E789" i="7"/>
  <c r="C791" i="7" l="1"/>
  <c r="B792" i="7"/>
  <c r="F790" i="7"/>
  <c r="E790" i="7"/>
  <c r="G790" i="7"/>
  <c r="D790" i="7"/>
  <c r="C792" i="7" l="1"/>
  <c r="B793" i="7"/>
  <c r="G791" i="7"/>
  <c r="E791" i="7"/>
  <c r="F791" i="7"/>
  <c r="D791" i="7"/>
  <c r="C793" i="7" l="1"/>
  <c r="B794" i="7"/>
  <c r="F792" i="7"/>
  <c r="G792" i="7"/>
  <c r="E792" i="7"/>
  <c r="D792" i="7"/>
  <c r="C794" i="7" l="1"/>
  <c r="B795" i="7"/>
  <c r="D793" i="7"/>
  <c r="G793" i="7"/>
  <c r="E793" i="7"/>
  <c r="F793" i="7"/>
  <c r="C795" i="7" l="1"/>
  <c r="B796" i="7"/>
  <c r="E794" i="7"/>
  <c r="G794" i="7"/>
  <c r="F794" i="7"/>
  <c r="D794" i="7"/>
  <c r="C796" i="7" l="1"/>
  <c r="B797" i="7"/>
  <c r="D795" i="7"/>
  <c r="G795" i="7"/>
  <c r="F795" i="7"/>
  <c r="E795" i="7"/>
  <c r="C797" i="7" l="1"/>
  <c r="B798" i="7"/>
  <c r="D796" i="7"/>
  <c r="E796" i="7"/>
  <c r="F796" i="7"/>
  <c r="G796" i="7"/>
  <c r="C798" i="7" l="1"/>
  <c r="B799" i="7"/>
  <c r="G797" i="7"/>
  <c r="D797" i="7"/>
  <c r="F797" i="7"/>
  <c r="E797" i="7"/>
  <c r="C799" i="7" l="1"/>
  <c r="B800" i="7"/>
  <c r="D798" i="7"/>
  <c r="E798" i="7"/>
  <c r="F798" i="7"/>
  <c r="G798" i="7"/>
  <c r="C800" i="7" l="1"/>
  <c r="B801" i="7"/>
  <c r="G799" i="7"/>
  <c r="E799" i="7"/>
  <c r="D799" i="7"/>
  <c r="F799" i="7"/>
  <c r="C801" i="7" l="1"/>
  <c r="B802" i="7"/>
  <c r="F800" i="7"/>
  <c r="G800" i="7"/>
  <c r="E800" i="7"/>
  <c r="D800" i="7"/>
  <c r="C802" i="7" l="1"/>
  <c r="B803" i="7"/>
  <c r="D801" i="7"/>
  <c r="E801" i="7"/>
  <c r="F801" i="7"/>
  <c r="G801" i="7"/>
  <c r="C803" i="7" l="1"/>
  <c r="B804" i="7"/>
  <c r="E802" i="7"/>
  <c r="F802" i="7"/>
  <c r="D802" i="7"/>
  <c r="G802" i="7"/>
  <c r="C804" i="7" l="1"/>
  <c r="B805" i="7"/>
  <c r="F803" i="7"/>
  <c r="E803" i="7"/>
  <c r="D803" i="7"/>
  <c r="G803" i="7"/>
  <c r="C805" i="7" l="1"/>
  <c r="B806" i="7"/>
  <c r="E804" i="7"/>
  <c r="F804" i="7"/>
  <c r="G804" i="7"/>
  <c r="D804" i="7"/>
  <c r="C806" i="7" l="1"/>
  <c r="B807" i="7"/>
  <c r="D805" i="7"/>
  <c r="G805" i="7"/>
  <c r="E805" i="7"/>
  <c r="F805" i="7"/>
  <c r="C807" i="7" l="1"/>
  <c r="B808" i="7"/>
  <c r="E806" i="7"/>
  <c r="F806" i="7"/>
  <c r="D806" i="7"/>
  <c r="G806" i="7"/>
  <c r="C808" i="7" l="1"/>
  <c r="B809" i="7"/>
  <c r="F807" i="7"/>
  <c r="G807" i="7"/>
  <c r="E807" i="7"/>
  <c r="D807" i="7"/>
  <c r="C809" i="7" l="1"/>
  <c r="B810" i="7"/>
  <c r="D808" i="7"/>
  <c r="G808" i="7"/>
  <c r="E808" i="7"/>
  <c r="F808" i="7"/>
  <c r="C810" i="7" l="1"/>
  <c r="B811" i="7"/>
  <c r="G809" i="7"/>
  <c r="F809" i="7"/>
  <c r="D809" i="7"/>
  <c r="E809" i="7"/>
  <c r="C811" i="7" l="1"/>
  <c r="B812" i="7"/>
  <c r="D810" i="7"/>
  <c r="E810" i="7"/>
  <c r="F810" i="7"/>
  <c r="G810" i="7"/>
  <c r="C812" i="7" l="1"/>
  <c r="B813" i="7"/>
  <c r="D811" i="7"/>
  <c r="G811" i="7"/>
  <c r="E811" i="7"/>
  <c r="F811" i="7"/>
  <c r="C813" i="7" l="1"/>
  <c r="B814" i="7"/>
  <c r="D812" i="7"/>
  <c r="F812" i="7"/>
  <c r="E812" i="7"/>
  <c r="G812" i="7"/>
  <c r="C814" i="7" l="1"/>
  <c r="B815" i="7"/>
  <c r="F813" i="7"/>
  <c r="E813" i="7"/>
  <c r="D813" i="7"/>
  <c r="G813" i="7"/>
  <c r="C815" i="7" l="1"/>
  <c r="B816" i="7"/>
  <c r="E814" i="7"/>
  <c r="D814" i="7"/>
  <c r="G814" i="7"/>
  <c r="F814" i="7"/>
  <c r="C816" i="7" l="1"/>
  <c r="B817" i="7"/>
  <c r="E815" i="7"/>
  <c r="D815" i="7"/>
  <c r="F815" i="7"/>
  <c r="G815" i="7"/>
  <c r="C817" i="7" l="1"/>
  <c r="B818" i="7"/>
  <c r="F816" i="7"/>
  <c r="E816" i="7"/>
  <c r="D816" i="7"/>
  <c r="G816" i="7"/>
  <c r="C818" i="7" l="1"/>
  <c r="B819" i="7"/>
  <c r="D817" i="7"/>
  <c r="G817" i="7"/>
  <c r="F817" i="7"/>
  <c r="E817" i="7"/>
  <c r="C819" i="7" l="1"/>
  <c r="B820" i="7"/>
  <c r="D818" i="7"/>
  <c r="G818" i="7"/>
  <c r="F818" i="7"/>
  <c r="E818" i="7"/>
  <c r="C820" i="7" l="1"/>
  <c r="B821" i="7"/>
  <c r="E819" i="7"/>
  <c r="G819" i="7"/>
  <c r="D819" i="7"/>
  <c r="F819" i="7"/>
  <c r="C821" i="7" l="1"/>
  <c r="B822" i="7"/>
  <c r="G820" i="7"/>
  <c r="F820" i="7"/>
  <c r="D820" i="7"/>
  <c r="E820" i="7"/>
  <c r="C822" i="7" l="1"/>
  <c r="B823" i="7"/>
  <c r="G821" i="7"/>
  <c r="D821" i="7"/>
  <c r="F821" i="7"/>
  <c r="E821" i="7"/>
  <c r="C823" i="7" l="1"/>
  <c r="B824" i="7"/>
  <c r="F822" i="7"/>
  <c r="D822" i="7"/>
  <c r="G822" i="7"/>
  <c r="E822" i="7"/>
  <c r="C824" i="7" l="1"/>
  <c r="B825" i="7"/>
  <c r="F823" i="7"/>
  <c r="G823" i="7"/>
  <c r="E823" i="7"/>
  <c r="D823" i="7"/>
  <c r="C825" i="7" l="1"/>
  <c r="B826" i="7"/>
  <c r="E824" i="7"/>
  <c r="F824" i="7"/>
  <c r="D824" i="7"/>
  <c r="G824" i="7"/>
  <c r="C826" i="7" l="1"/>
  <c r="B827" i="7"/>
  <c r="F825" i="7"/>
  <c r="G825" i="7"/>
  <c r="D825" i="7"/>
  <c r="E825" i="7"/>
  <c r="C827" i="7" l="1"/>
  <c r="B828" i="7"/>
  <c r="E826" i="7"/>
  <c r="D826" i="7"/>
  <c r="G826" i="7"/>
  <c r="F826" i="7"/>
  <c r="C828" i="7" l="1"/>
  <c r="B829" i="7"/>
  <c r="F827" i="7"/>
  <c r="E827" i="7"/>
  <c r="G827" i="7"/>
  <c r="D827" i="7"/>
  <c r="C829" i="7" l="1"/>
  <c r="B830" i="7"/>
  <c r="E828" i="7"/>
  <c r="G828" i="7"/>
  <c r="D828" i="7"/>
  <c r="F828" i="7"/>
  <c r="C830" i="7" l="1"/>
  <c r="B831" i="7"/>
  <c r="D829" i="7"/>
  <c r="F829" i="7"/>
  <c r="G829" i="7"/>
  <c r="E829" i="7"/>
  <c r="C831" i="7" l="1"/>
  <c r="B832" i="7"/>
  <c r="E830" i="7"/>
  <c r="F830" i="7"/>
  <c r="G830" i="7"/>
  <c r="D830" i="7"/>
  <c r="C832" i="7" l="1"/>
  <c r="B833" i="7"/>
  <c r="E831" i="7"/>
  <c r="F831" i="7"/>
  <c r="G831" i="7"/>
  <c r="D831" i="7"/>
  <c r="C833" i="7" l="1"/>
  <c r="B834" i="7"/>
  <c r="E832" i="7"/>
  <c r="D832" i="7"/>
  <c r="G832" i="7"/>
  <c r="F832" i="7"/>
  <c r="C834" i="7" l="1"/>
  <c r="B835" i="7"/>
  <c r="D833" i="7"/>
  <c r="G833" i="7"/>
  <c r="E833" i="7"/>
  <c r="F833" i="7"/>
  <c r="C835" i="7" l="1"/>
  <c r="B836" i="7"/>
  <c r="E834" i="7"/>
  <c r="F834" i="7"/>
  <c r="D834" i="7"/>
  <c r="G834" i="7"/>
  <c r="C836" i="7" l="1"/>
  <c r="B837" i="7"/>
  <c r="E835" i="7"/>
  <c r="F835" i="7"/>
  <c r="D835" i="7"/>
  <c r="G835" i="7"/>
  <c r="C837" i="7" l="1"/>
  <c r="B838" i="7"/>
  <c r="D836" i="7"/>
  <c r="E836" i="7"/>
  <c r="G836" i="7"/>
  <c r="F836" i="7"/>
  <c r="C838" i="7" l="1"/>
  <c r="B839" i="7"/>
  <c r="D837" i="7"/>
  <c r="F837" i="7"/>
  <c r="E837" i="7"/>
  <c r="G837" i="7"/>
  <c r="C839" i="7" l="1"/>
  <c r="B840" i="7"/>
  <c r="G838" i="7"/>
  <c r="D838" i="7"/>
  <c r="E838" i="7"/>
  <c r="F838" i="7"/>
  <c r="C840" i="7" l="1"/>
  <c r="B841" i="7"/>
  <c r="G839" i="7"/>
  <c r="D839" i="7"/>
  <c r="E839" i="7"/>
  <c r="F839" i="7"/>
  <c r="C841" i="7" l="1"/>
  <c r="B842" i="7"/>
  <c r="F840" i="7"/>
  <c r="G840" i="7"/>
  <c r="E840" i="7"/>
  <c r="D840" i="7"/>
  <c r="C842" i="7" l="1"/>
  <c r="B843" i="7"/>
  <c r="D841" i="7"/>
  <c r="E841" i="7"/>
  <c r="F841" i="7"/>
  <c r="G841" i="7"/>
  <c r="C843" i="7" l="1"/>
  <c r="B844" i="7"/>
  <c r="D842" i="7"/>
  <c r="F842" i="7"/>
  <c r="G842" i="7"/>
  <c r="E842" i="7"/>
  <c r="C844" i="7" l="1"/>
  <c r="B845" i="7"/>
  <c r="E843" i="7"/>
  <c r="F843" i="7"/>
  <c r="D843" i="7"/>
  <c r="G843" i="7"/>
  <c r="C845" i="7" l="1"/>
  <c r="B846" i="7"/>
  <c r="D844" i="7"/>
  <c r="G844" i="7"/>
  <c r="F844" i="7"/>
  <c r="E844" i="7"/>
  <c r="C846" i="7" l="1"/>
  <c r="B847" i="7"/>
  <c r="G845" i="7"/>
  <c r="E845" i="7"/>
  <c r="F845" i="7"/>
  <c r="D845" i="7"/>
  <c r="C847" i="7" l="1"/>
  <c r="B848" i="7"/>
  <c r="E846" i="7"/>
  <c r="D846" i="7"/>
  <c r="F846" i="7"/>
  <c r="G846" i="7"/>
  <c r="C848" i="7" l="1"/>
  <c r="B849" i="7"/>
  <c r="E847" i="7"/>
  <c r="D847" i="7"/>
  <c r="F847" i="7"/>
  <c r="G847" i="7"/>
  <c r="C849" i="7" l="1"/>
  <c r="B850" i="7"/>
  <c r="E848" i="7"/>
  <c r="F848" i="7"/>
  <c r="G848" i="7"/>
  <c r="D848" i="7"/>
  <c r="C850" i="7" l="1"/>
  <c r="B851" i="7"/>
  <c r="G849" i="7"/>
  <c r="F849" i="7"/>
  <c r="D849" i="7"/>
  <c r="E849" i="7"/>
  <c r="C851" i="7" l="1"/>
  <c r="B852" i="7"/>
  <c r="F850" i="7"/>
  <c r="G850" i="7"/>
  <c r="D850" i="7"/>
  <c r="E850" i="7"/>
  <c r="C852" i="7" l="1"/>
  <c r="B853" i="7"/>
  <c r="E851" i="7"/>
  <c r="F851" i="7"/>
  <c r="G851" i="7"/>
  <c r="D851" i="7"/>
  <c r="C853" i="7" l="1"/>
  <c r="B854" i="7"/>
  <c r="D852" i="7"/>
  <c r="E852" i="7"/>
  <c r="F852" i="7"/>
  <c r="G852" i="7"/>
  <c r="C854" i="7" l="1"/>
  <c r="B855" i="7"/>
  <c r="F853" i="7"/>
  <c r="E853" i="7"/>
  <c r="D853" i="7"/>
  <c r="G853" i="7"/>
  <c r="C855" i="7" l="1"/>
  <c r="B856" i="7"/>
  <c r="F854" i="7"/>
  <c r="E854" i="7"/>
  <c r="D854" i="7"/>
  <c r="G854" i="7"/>
  <c r="C856" i="7" l="1"/>
  <c r="B857" i="7"/>
  <c r="D855" i="7"/>
  <c r="G855" i="7"/>
  <c r="F855" i="7"/>
  <c r="E855" i="7"/>
  <c r="C857" i="7" l="1"/>
  <c r="B858" i="7"/>
  <c r="D856" i="7"/>
  <c r="E856" i="7"/>
  <c r="G856" i="7"/>
  <c r="F856" i="7"/>
  <c r="C858" i="7" l="1"/>
  <c r="B859" i="7"/>
  <c r="G857" i="7"/>
  <c r="F857" i="7"/>
  <c r="D857" i="7"/>
  <c r="E857" i="7"/>
  <c r="C859" i="7" l="1"/>
  <c r="B860" i="7"/>
  <c r="G858" i="7"/>
  <c r="F858" i="7"/>
  <c r="D858" i="7"/>
  <c r="E858" i="7"/>
  <c r="C860" i="7" l="1"/>
  <c r="B861" i="7"/>
  <c r="G859" i="7"/>
  <c r="F859" i="7"/>
  <c r="E859" i="7"/>
  <c r="D859" i="7"/>
  <c r="C861" i="7" l="1"/>
  <c r="B862" i="7"/>
  <c r="E860" i="7"/>
  <c r="F860" i="7"/>
  <c r="D860" i="7"/>
  <c r="G860" i="7"/>
  <c r="C862" i="7" l="1"/>
  <c r="B863" i="7"/>
  <c r="G861" i="7"/>
  <c r="D861" i="7"/>
  <c r="E861" i="7"/>
  <c r="F861" i="7"/>
  <c r="G862" i="7" l="1"/>
  <c r="F862" i="7"/>
  <c r="D862" i="7"/>
  <c r="E862" i="7"/>
  <c r="C863" i="7"/>
  <c r="B864" i="7"/>
  <c r="C864" i="7" l="1"/>
  <c r="B865" i="7"/>
  <c r="E863" i="7"/>
  <c r="D863" i="7"/>
  <c r="G863" i="7"/>
  <c r="F863" i="7"/>
  <c r="C865" i="7" l="1"/>
  <c r="B866" i="7"/>
  <c r="G864" i="7"/>
  <c r="E864" i="7"/>
  <c r="D864" i="7"/>
  <c r="F864" i="7"/>
  <c r="D865" i="7" l="1"/>
  <c r="E865" i="7"/>
  <c r="G865" i="7"/>
  <c r="F865" i="7"/>
  <c r="C866" i="7"/>
  <c r="B867" i="7"/>
  <c r="C867" i="7" l="1"/>
  <c r="B868" i="7"/>
  <c r="G866" i="7"/>
  <c r="E866" i="7"/>
  <c r="D866" i="7"/>
  <c r="F866" i="7"/>
  <c r="C868" i="7" l="1"/>
  <c r="B869" i="7"/>
  <c r="G867" i="7"/>
  <c r="E867" i="7"/>
  <c r="D867" i="7"/>
  <c r="F867" i="7"/>
  <c r="C869" i="7" l="1"/>
  <c r="B870" i="7"/>
  <c r="F868" i="7"/>
  <c r="G868" i="7"/>
  <c r="D868" i="7"/>
  <c r="E868" i="7"/>
  <c r="C870" i="7" l="1"/>
  <c r="B871" i="7"/>
  <c r="G869" i="7"/>
  <c r="D869" i="7"/>
  <c r="E869" i="7"/>
  <c r="F869" i="7"/>
  <c r="C871" i="7" l="1"/>
  <c r="B872" i="7"/>
  <c r="F870" i="7"/>
  <c r="D870" i="7"/>
  <c r="G870" i="7"/>
  <c r="E870" i="7"/>
  <c r="C872" i="7" l="1"/>
  <c r="B873" i="7"/>
  <c r="D871" i="7"/>
  <c r="G871" i="7"/>
  <c r="E871" i="7"/>
  <c r="F871" i="7"/>
  <c r="C873" i="7" l="1"/>
  <c r="B874" i="7"/>
  <c r="G872" i="7"/>
  <c r="F872" i="7"/>
  <c r="E872" i="7"/>
  <c r="D872" i="7"/>
  <c r="C874" i="7" l="1"/>
  <c r="B875" i="7"/>
  <c r="F873" i="7"/>
  <c r="D873" i="7"/>
  <c r="E873" i="7"/>
  <c r="G873" i="7"/>
  <c r="C875" i="7" l="1"/>
  <c r="B876" i="7"/>
  <c r="F874" i="7"/>
  <c r="G874" i="7"/>
  <c r="D874" i="7"/>
  <c r="E874" i="7"/>
  <c r="C876" i="7" l="1"/>
  <c r="B877" i="7"/>
  <c r="D875" i="7"/>
  <c r="E875" i="7"/>
  <c r="F875" i="7"/>
  <c r="G875" i="7"/>
  <c r="C877" i="7" l="1"/>
  <c r="B878" i="7"/>
  <c r="D876" i="7"/>
  <c r="E876" i="7"/>
  <c r="G876" i="7"/>
  <c r="F876" i="7"/>
  <c r="C878" i="7" l="1"/>
  <c r="B879" i="7"/>
  <c r="E877" i="7"/>
  <c r="F877" i="7"/>
  <c r="G877" i="7"/>
  <c r="D877" i="7"/>
  <c r="C879" i="7" l="1"/>
  <c r="B880" i="7"/>
  <c r="G878" i="7"/>
  <c r="F878" i="7"/>
  <c r="E878" i="7"/>
  <c r="D878" i="7"/>
  <c r="C880" i="7" l="1"/>
  <c r="B881" i="7"/>
  <c r="G879" i="7"/>
  <c r="F879" i="7"/>
  <c r="D879" i="7"/>
  <c r="E879" i="7"/>
  <c r="C881" i="7" l="1"/>
  <c r="B882" i="7"/>
  <c r="D880" i="7"/>
  <c r="F880" i="7"/>
  <c r="E880" i="7"/>
  <c r="G880" i="7"/>
  <c r="C882" i="7" l="1"/>
  <c r="B883" i="7"/>
  <c r="G881" i="7"/>
  <c r="E881" i="7"/>
  <c r="D881" i="7"/>
  <c r="F881" i="7"/>
  <c r="C883" i="7" l="1"/>
  <c r="B884" i="7"/>
  <c r="F882" i="7"/>
  <c r="G882" i="7"/>
  <c r="E882" i="7"/>
  <c r="D882" i="7"/>
  <c r="C884" i="7" l="1"/>
  <c r="B885" i="7"/>
  <c r="F883" i="7"/>
  <c r="D883" i="7"/>
  <c r="E883" i="7"/>
  <c r="G883" i="7"/>
  <c r="C885" i="7" l="1"/>
  <c r="B886" i="7"/>
  <c r="D884" i="7"/>
  <c r="E884" i="7"/>
  <c r="F884" i="7"/>
  <c r="G884" i="7"/>
  <c r="C886" i="7" l="1"/>
  <c r="B887" i="7"/>
  <c r="F885" i="7"/>
  <c r="D885" i="7"/>
  <c r="E885" i="7"/>
  <c r="G885" i="7"/>
  <c r="C887" i="7" l="1"/>
  <c r="B888" i="7"/>
  <c r="F886" i="7"/>
  <c r="D886" i="7"/>
  <c r="E886" i="7"/>
  <c r="G886" i="7"/>
  <c r="C888" i="7" l="1"/>
  <c r="B889" i="7"/>
  <c r="F887" i="7"/>
  <c r="D887" i="7"/>
  <c r="G887" i="7"/>
  <c r="E887" i="7"/>
  <c r="C889" i="7" l="1"/>
  <c r="B890" i="7"/>
  <c r="E888" i="7"/>
  <c r="D888" i="7"/>
  <c r="F888" i="7"/>
  <c r="G888" i="7"/>
  <c r="C890" i="7" l="1"/>
  <c r="B891" i="7"/>
  <c r="F889" i="7"/>
  <c r="E889" i="7"/>
  <c r="D889" i="7"/>
  <c r="G889" i="7"/>
  <c r="C891" i="7" l="1"/>
  <c r="B892" i="7"/>
  <c r="G890" i="7"/>
  <c r="F890" i="7"/>
  <c r="D890" i="7"/>
  <c r="E890" i="7"/>
  <c r="C892" i="7" l="1"/>
  <c r="B893" i="7"/>
  <c r="E891" i="7"/>
  <c r="F891" i="7"/>
  <c r="D891" i="7"/>
  <c r="G891" i="7"/>
  <c r="C893" i="7" l="1"/>
  <c r="B894" i="7"/>
  <c r="G892" i="7"/>
  <c r="D892" i="7"/>
  <c r="E892" i="7"/>
  <c r="F892" i="7"/>
  <c r="C894" i="7" l="1"/>
  <c r="B895" i="7"/>
  <c r="F893" i="7"/>
  <c r="D893" i="7"/>
  <c r="G893" i="7"/>
  <c r="E893" i="7"/>
  <c r="C895" i="7" l="1"/>
  <c r="B896" i="7"/>
  <c r="E894" i="7"/>
  <c r="D894" i="7"/>
  <c r="F894" i="7"/>
  <c r="G894" i="7"/>
  <c r="C896" i="7" l="1"/>
  <c r="B897" i="7"/>
  <c r="D895" i="7"/>
  <c r="F895" i="7"/>
  <c r="E895" i="7"/>
  <c r="G895" i="7"/>
  <c r="C897" i="7" l="1"/>
  <c r="B898" i="7"/>
  <c r="E896" i="7"/>
  <c r="D896" i="7"/>
  <c r="G896" i="7"/>
  <c r="F896" i="7"/>
  <c r="C898" i="7" l="1"/>
  <c r="B899" i="7"/>
  <c r="F897" i="7"/>
  <c r="G897" i="7"/>
  <c r="E897" i="7"/>
  <c r="D897" i="7"/>
  <c r="C899" i="7" l="1"/>
  <c r="B900" i="7"/>
  <c r="F898" i="7"/>
  <c r="G898" i="7"/>
  <c r="D898" i="7"/>
  <c r="E898" i="7"/>
  <c r="C900" i="7" l="1"/>
  <c r="B901" i="7"/>
  <c r="E899" i="7"/>
  <c r="D899" i="7"/>
  <c r="F899" i="7"/>
  <c r="G899" i="7"/>
  <c r="C901" i="7" l="1"/>
  <c r="B902" i="7"/>
  <c r="D900" i="7"/>
  <c r="G900" i="7"/>
  <c r="F900" i="7"/>
  <c r="E900" i="7"/>
  <c r="C902" i="7" l="1"/>
  <c r="B903" i="7"/>
  <c r="G901" i="7"/>
  <c r="E901" i="7"/>
  <c r="D901" i="7"/>
  <c r="F901" i="7"/>
  <c r="C903" i="7" l="1"/>
  <c r="B904" i="7"/>
  <c r="G902" i="7"/>
  <c r="E902" i="7"/>
  <c r="F902" i="7"/>
  <c r="D902" i="7"/>
  <c r="C904" i="7" l="1"/>
  <c r="B905" i="7"/>
  <c r="E903" i="7"/>
  <c r="D903" i="7"/>
  <c r="G903" i="7"/>
  <c r="F903" i="7"/>
  <c r="C905" i="7" l="1"/>
  <c r="B906" i="7"/>
  <c r="E904" i="7"/>
  <c r="G904" i="7"/>
  <c r="F904" i="7"/>
  <c r="D904" i="7"/>
  <c r="C906" i="7" l="1"/>
  <c r="B907" i="7"/>
  <c r="D905" i="7"/>
  <c r="G905" i="7"/>
  <c r="F905" i="7"/>
  <c r="E905" i="7"/>
  <c r="C907" i="7" l="1"/>
  <c r="B908" i="7"/>
  <c r="E906" i="7"/>
  <c r="F906" i="7"/>
  <c r="D906" i="7"/>
  <c r="G906" i="7"/>
  <c r="C908" i="7" l="1"/>
  <c r="B909" i="7"/>
  <c r="F907" i="7"/>
  <c r="D907" i="7"/>
  <c r="G907" i="7"/>
  <c r="E907" i="7"/>
  <c r="C909" i="7" l="1"/>
  <c r="B910" i="7"/>
  <c r="G908" i="7"/>
  <c r="D908" i="7"/>
  <c r="F908" i="7"/>
  <c r="E908" i="7"/>
  <c r="C910" i="7" l="1"/>
  <c r="B911" i="7"/>
  <c r="G909" i="7"/>
  <c r="F909" i="7"/>
  <c r="D909" i="7"/>
  <c r="E909" i="7"/>
  <c r="C911" i="7" l="1"/>
  <c r="B912" i="7"/>
  <c r="F910" i="7"/>
  <c r="E910" i="7"/>
  <c r="G910" i="7"/>
  <c r="D910" i="7"/>
  <c r="C912" i="7" l="1"/>
  <c r="B913" i="7"/>
  <c r="F911" i="7"/>
  <c r="D911" i="7"/>
  <c r="E911" i="7"/>
  <c r="G911" i="7"/>
  <c r="C913" i="7" l="1"/>
  <c r="B914" i="7"/>
  <c r="G912" i="7"/>
  <c r="E912" i="7"/>
  <c r="D912" i="7"/>
  <c r="F912" i="7"/>
  <c r="C914" i="7" l="1"/>
  <c r="B915" i="7"/>
  <c r="D913" i="7"/>
  <c r="F913" i="7"/>
  <c r="E913" i="7"/>
  <c r="G913" i="7"/>
  <c r="C915" i="7" l="1"/>
  <c r="B916" i="7"/>
  <c r="D914" i="7"/>
  <c r="F914" i="7"/>
  <c r="G914" i="7"/>
  <c r="E914" i="7"/>
  <c r="C916" i="7" l="1"/>
  <c r="B917" i="7"/>
  <c r="D915" i="7"/>
  <c r="F915" i="7"/>
  <c r="G915" i="7"/>
  <c r="E915" i="7"/>
  <c r="C917" i="7" l="1"/>
  <c r="B918" i="7"/>
  <c r="D916" i="7"/>
  <c r="F916" i="7"/>
  <c r="G916" i="7"/>
  <c r="E916" i="7"/>
  <c r="C918" i="7" l="1"/>
  <c r="B919" i="7"/>
  <c r="E917" i="7"/>
  <c r="D917" i="7"/>
  <c r="F917" i="7"/>
  <c r="G917" i="7"/>
  <c r="C919" i="7" l="1"/>
  <c r="B920" i="7"/>
  <c r="F918" i="7"/>
  <c r="E918" i="7"/>
  <c r="G918" i="7"/>
  <c r="D918" i="7"/>
  <c r="C920" i="7" l="1"/>
  <c r="B921" i="7"/>
  <c r="G919" i="7"/>
  <c r="D919" i="7"/>
  <c r="F919" i="7"/>
  <c r="E919" i="7"/>
  <c r="C921" i="7" l="1"/>
  <c r="B922" i="7"/>
  <c r="E920" i="7"/>
  <c r="F920" i="7"/>
  <c r="D920" i="7"/>
  <c r="G920" i="7"/>
  <c r="C922" i="7" l="1"/>
  <c r="B923" i="7"/>
  <c r="E921" i="7"/>
  <c r="F921" i="7"/>
  <c r="G921" i="7"/>
  <c r="D921" i="7"/>
  <c r="C923" i="7" l="1"/>
  <c r="B924" i="7"/>
  <c r="E922" i="7"/>
  <c r="D922" i="7"/>
  <c r="F922" i="7"/>
  <c r="G922" i="7"/>
  <c r="C924" i="7" l="1"/>
  <c r="B925" i="7"/>
  <c r="E923" i="7"/>
  <c r="D923" i="7"/>
  <c r="G923" i="7"/>
  <c r="F923" i="7"/>
  <c r="C925" i="7" l="1"/>
  <c r="B926" i="7"/>
  <c r="G924" i="7"/>
  <c r="E924" i="7"/>
  <c r="D924" i="7"/>
  <c r="F924" i="7"/>
  <c r="C926" i="7" l="1"/>
  <c r="B927" i="7"/>
  <c r="E925" i="7"/>
  <c r="D925" i="7"/>
  <c r="G925" i="7"/>
  <c r="F925" i="7"/>
  <c r="C927" i="7" l="1"/>
  <c r="B928" i="7"/>
  <c r="E926" i="7"/>
  <c r="G926" i="7"/>
  <c r="D926" i="7"/>
  <c r="F926" i="7"/>
  <c r="C928" i="7" l="1"/>
  <c r="B929" i="7"/>
  <c r="G927" i="7"/>
  <c r="D927" i="7"/>
  <c r="E927" i="7"/>
  <c r="F927" i="7"/>
  <c r="C929" i="7" l="1"/>
  <c r="B930" i="7"/>
  <c r="E928" i="7"/>
  <c r="D928" i="7"/>
  <c r="G928" i="7"/>
  <c r="F928" i="7"/>
  <c r="C930" i="7" l="1"/>
  <c r="B931" i="7"/>
  <c r="F929" i="7"/>
  <c r="E929" i="7"/>
  <c r="D929" i="7"/>
  <c r="G929" i="7"/>
  <c r="C931" i="7" l="1"/>
  <c r="B932" i="7"/>
  <c r="G930" i="7"/>
  <c r="E930" i="7"/>
  <c r="F930" i="7"/>
  <c r="D930" i="7"/>
  <c r="C932" i="7" l="1"/>
  <c r="B933" i="7"/>
  <c r="G931" i="7"/>
  <c r="D931" i="7"/>
  <c r="F931" i="7"/>
  <c r="E931" i="7"/>
  <c r="C933" i="7" l="1"/>
  <c r="B934" i="7"/>
  <c r="D932" i="7"/>
  <c r="G932" i="7"/>
  <c r="E932" i="7"/>
  <c r="F932" i="7"/>
  <c r="C934" i="7" l="1"/>
  <c r="B935" i="7"/>
  <c r="D933" i="7"/>
  <c r="E933" i="7"/>
  <c r="G933" i="7"/>
  <c r="F933" i="7"/>
  <c r="C935" i="7" l="1"/>
  <c r="B936" i="7"/>
  <c r="G934" i="7"/>
  <c r="F934" i="7"/>
  <c r="E934" i="7"/>
  <c r="D934" i="7"/>
  <c r="C936" i="7" l="1"/>
  <c r="B937" i="7"/>
  <c r="D935" i="7"/>
  <c r="E935" i="7"/>
  <c r="G935" i="7"/>
  <c r="F935" i="7"/>
  <c r="C937" i="7" l="1"/>
  <c r="B938" i="7"/>
  <c r="E936" i="7"/>
  <c r="F936" i="7"/>
  <c r="D936" i="7"/>
  <c r="G936" i="7"/>
  <c r="C938" i="7" l="1"/>
  <c r="B939" i="7"/>
  <c r="F937" i="7"/>
  <c r="G937" i="7"/>
  <c r="E937" i="7"/>
  <c r="D937" i="7"/>
  <c r="C939" i="7" l="1"/>
  <c r="B940" i="7"/>
  <c r="D938" i="7"/>
  <c r="G938" i="7"/>
  <c r="E938" i="7"/>
  <c r="F938" i="7"/>
  <c r="C940" i="7" l="1"/>
  <c r="B941" i="7"/>
  <c r="E939" i="7"/>
  <c r="F939" i="7"/>
  <c r="D939" i="7"/>
  <c r="G939" i="7"/>
  <c r="C941" i="7" l="1"/>
  <c r="B942" i="7"/>
  <c r="E940" i="7"/>
  <c r="D940" i="7"/>
  <c r="G940" i="7"/>
  <c r="F940" i="7"/>
  <c r="C942" i="7" l="1"/>
  <c r="B943" i="7"/>
  <c r="E941" i="7"/>
  <c r="G941" i="7"/>
  <c r="D941" i="7"/>
  <c r="F941" i="7"/>
  <c r="C943" i="7" l="1"/>
  <c r="B944" i="7"/>
  <c r="F942" i="7"/>
  <c r="E942" i="7"/>
  <c r="D942" i="7"/>
  <c r="G942" i="7"/>
  <c r="C944" i="7" l="1"/>
  <c r="B945" i="7"/>
  <c r="F943" i="7"/>
  <c r="D943" i="7"/>
  <c r="G943" i="7"/>
  <c r="E943" i="7"/>
  <c r="C945" i="7" l="1"/>
  <c r="B946" i="7"/>
  <c r="G944" i="7"/>
  <c r="D944" i="7"/>
  <c r="E944" i="7"/>
  <c r="F944" i="7"/>
  <c r="C946" i="7" l="1"/>
  <c r="B947" i="7"/>
  <c r="E945" i="7"/>
  <c r="F945" i="7"/>
  <c r="D945" i="7"/>
  <c r="G945" i="7"/>
  <c r="C947" i="7" l="1"/>
  <c r="B948" i="7"/>
  <c r="G946" i="7"/>
  <c r="F946" i="7"/>
  <c r="E946" i="7"/>
  <c r="D946" i="7"/>
  <c r="C948" i="7" l="1"/>
  <c r="B949" i="7"/>
  <c r="G947" i="7"/>
  <c r="F947" i="7"/>
  <c r="E947" i="7"/>
  <c r="D947" i="7"/>
  <c r="C949" i="7" l="1"/>
  <c r="B950" i="7"/>
  <c r="D948" i="7"/>
  <c r="E948" i="7"/>
  <c r="F948" i="7"/>
  <c r="G948" i="7"/>
  <c r="C950" i="7" l="1"/>
  <c r="B951" i="7"/>
  <c r="F949" i="7"/>
  <c r="D949" i="7"/>
  <c r="E949" i="7"/>
  <c r="G949" i="7"/>
  <c r="C951" i="7" l="1"/>
  <c r="B952" i="7"/>
  <c r="G950" i="7"/>
  <c r="E950" i="7"/>
  <c r="F950" i="7"/>
  <c r="D950" i="7"/>
  <c r="C952" i="7" l="1"/>
  <c r="B953" i="7"/>
  <c r="E951" i="7"/>
  <c r="D951" i="7"/>
  <c r="G951" i="7"/>
  <c r="F951" i="7"/>
  <c r="C953" i="7" l="1"/>
  <c r="B954" i="7"/>
  <c r="E952" i="7"/>
  <c r="G952" i="7"/>
  <c r="F952" i="7"/>
  <c r="D952" i="7"/>
  <c r="C954" i="7" l="1"/>
  <c r="B955" i="7"/>
  <c r="F953" i="7"/>
  <c r="G953" i="7"/>
  <c r="E953" i="7"/>
  <c r="D953" i="7"/>
  <c r="C955" i="7" l="1"/>
  <c r="B956" i="7"/>
  <c r="G954" i="7"/>
  <c r="F954" i="7"/>
  <c r="E954" i="7"/>
  <c r="D954" i="7"/>
  <c r="C956" i="7" l="1"/>
  <c r="B957" i="7"/>
  <c r="D955" i="7"/>
  <c r="F955" i="7"/>
  <c r="G955" i="7"/>
  <c r="E955" i="7"/>
  <c r="C957" i="7" l="1"/>
  <c r="B958" i="7"/>
  <c r="G956" i="7"/>
  <c r="E956" i="7"/>
  <c r="F956" i="7"/>
  <c r="D956" i="7"/>
  <c r="C958" i="7" l="1"/>
  <c r="B959" i="7"/>
  <c r="D957" i="7"/>
  <c r="E957" i="7"/>
  <c r="G957" i="7"/>
  <c r="F957" i="7"/>
  <c r="C959" i="7" l="1"/>
  <c r="B960" i="7"/>
  <c r="E958" i="7"/>
  <c r="G958" i="7"/>
  <c r="F958" i="7"/>
  <c r="D958" i="7"/>
  <c r="C960" i="7" l="1"/>
  <c r="B961" i="7"/>
  <c r="F959" i="7"/>
  <c r="E959" i="7"/>
  <c r="D959" i="7"/>
  <c r="G959" i="7"/>
  <c r="C961" i="7" l="1"/>
  <c r="B962" i="7"/>
  <c r="D960" i="7"/>
  <c r="G960" i="7"/>
  <c r="F960" i="7"/>
  <c r="E960" i="7"/>
  <c r="C962" i="7" l="1"/>
  <c r="B963" i="7"/>
  <c r="D961" i="7"/>
  <c r="E961" i="7"/>
  <c r="G961" i="7"/>
  <c r="F961" i="7"/>
  <c r="C963" i="7" l="1"/>
  <c r="B964" i="7"/>
  <c r="D962" i="7"/>
  <c r="G962" i="7"/>
  <c r="F962" i="7"/>
  <c r="E962" i="7"/>
  <c r="C964" i="7" l="1"/>
  <c r="B965" i="7"/>
  <c r="D963" i="7"/>
  <c r="F963" i="7"/>
  <c r="E963" i="7"/>
  <c r="G963" i="7"/>
  <c r="C965" i="7" l="1"/>
  <c r="B966" i="7"/>
  <c r="G964" i="7"/>
  <c r="F964" i="7"/>
  <c r="D964" i="7"/>
  <c r="E964" i="7"/>
  <c r="C966" i="7" l="1"/>
  <c r="B967" i="7"/>
  <c r="F965" i="7"/>
  <c r="D965" i="7"/>
  <c r="E965" i="7"/>
  <c r="G965" i="7"/>
  <c r="C967" i="7" l="1"/>
  <c r="B968" i="7"/>
  <c r="G966" i="7"/>
  <c r="F966" i="7"/>
  <c r="D966" i="7"/>
  <c r="E966" i="7"/>
  <c r="C968" i="7" l="1"/>
  <c r="B969" i="7"/>
  <c r="G967" i="7"/>
  <c r="E967" i="7"/>
  <c r="D967" i="7"/>
  <c r="F967" i="7"/>
  <c r="C969" i="7" l="1"/>
  <c r="B970" i="7"/>
  <c r="D968" i="7"/>
  <c r="F968" i="7"/>
  <c r="G968" i="7"/>
  <c r="E968" i="7"/>
  <c r="C970" i="7" l="1"/>
  <c r="B971" i="7"/>
  <c r="G969" i="7"/>
  <c r="E969" i="7"/>
  <c r="D969" i="7"/>
  <c r="F969" i="7"/>
  <c r="C971" i="7" l="1"/>
  <c r="B972" i="7"/>
  <c r="F970" i="7"/>
  <c r="D970" i="7"/>
  <c r="G970" i="7"/>
  <c r="E970" i="7"/>
  <c r="C972" i="7" l="1"/>
  <c r="B973" i="7"/>
  <c r="F971" i="7"/>
  <c r="E971" i="7"/>
  <c r="G971" i="7"/>
  <c r="D971" i="7"/>
  <c r="C973" i="7" l="1"/>
  <c r="B974" i="7"/>
  <c r="F972" i="7"/>
  <c r="E972" i="7"/>
  <c r="G972" i="7"/>
  <c r="D972" i="7"/>
  <c r="C974" i="7" l="1"/>
  <c r="B975" i="7"/>
  <c r="E973" i="7"/>
  <c r="D973" i="7"/>
  <c r="F973" i="7"/>
  <c r="G973" i="7"/>
  <c r="C975" i="7" l="1"/>
  <c r="B976" i="7"/>
  <c r="D974" i="7"/>
  <c r="F974" i="7"/>
  <c r="G974" i="7"/>
  <c r="E974" i="7"/>
  <c r="C976" i="7" l="1"/>
  <c r="B977" i="7"/>
  <c r="G975" i="7"/>
  <c r="F975" i="7"/>
  <c r="E975" i="7"/>
  <c r="D975" i="7"/>
  <c r="C977" i="7" l="1"/>
  <c r="B978" i="7"/>
  <c r="G976" i="7"/>
  <c r="E976" i="7"/>
  <c r="F976" i="7"/>
  <c r="D976" i="7"/>
  <c r="C978" i="7" l="1"/>
  <c r="B979" i="7"/>
  <c r="F977" i="7"/>
  <c r="G977" i="7"/>
  <c r="D977" i="7"/>
  <c r="E977" i="7"/>
  <c r="C979" i="7" l="1"/>
  <c r="B980" i="7"/>
  <c r="D978" i="7"/>
  <c r="E978" i="7"/>
  <c r="F978" i="7"/>
  <c r="G978" i="7"/>
  <c r="C980" i="7" l="1"/>
  <c r="B981" i="7"/>
  <c r="F979" i="7"/>
  <c r="G979" i="7"/>
  <c r="D979" i="7"/>
  <c r="E979" i="7"/>
  <c r="C981" i="7" l="1"/>
  <c r="B982" i="7"/>
  <c r="E980" i="7"/>
  <c r="D980" i="7"/>
  <c r="G980" i="7"/>
  <c r="F980" i="7"/>
  <c r="C982" i="7" l="1"/>
  <c r="B983" i="7"/>
  <c r="G981" i="7"/>
  <c r="E981" i="7"/>
  <c r="F981" i="7"/>
  <c r="D981" i="7"/>
  <c r="C983" i="7" l="1"/>
  <c r="B984" i="7"/>
  <c r="D982" i="7"/>
  <c r="F982" i="7"/>
  <c r="G982" i="7"/>
  <c r="E982" i="7"/>
  <c r="C984" i="7" l="1"/>
  <c r="B985" i="7"/>
  <c r="D983" i="7"/>
  <c r="E983" i="7"/>
  <c r="G983" i="7"/>
  <c r="F983" i="7"/>
  <c r="C985" i="7" l="1"/>
  <c r="B986" i="7"/>
  <c r="E984" i="7"/>
  <c r="G984" i="7"/>
  <c r="D984" i="7"/>
  <c r="F984" i="7"/>
  <c r="C986" i="7" l="1"/>
  <c r="B987" i="7"/>
  <c r="G985" i="7"/>
  <c r="F985" i="7"/>
  <c r="E985" i="7"/>
  <c r="D985" i="7"/>
  <c r="C987" i="7" l="1"/>
  <c r="B988" i="7"/>
  <c r="G986" i="7"/>
  <c r="D986" i="7"/>
  <c r="F986" i="7"/>
  <c r="E986" i="7"/>
  <c r="C988" i="7" l="1"/>
  <c r="B989" i="7"/>
  <c r="G987" i="7"/>
  <c r="D987" i="7"/>
  <c r="F987" i="7"/>
  <c r="E987" i="7"/>
  <c r="C989" i="7" l="1"/>
  <c r="B990" i="7"/>
  <c r="G988" i="7"/>
  <c r="D988" i="7"/>
  <c r="E988" i="7"/>
  <c r="F988" i="7"/>
  <c r="C990" i="7" l="1"/>
  <c r="B991" i="7"/>
  <c r="F989" i="7"/>
  <c r="D989" i="7"/>
  <c r="G989" i="7"/>
  <c r="E989" i="7"/>
  <c r="C991" i="7" l="1"/>
  <c r="B992" i="7"/>
  <c r="G990" i="7"/>
  <c r="F990" i="7"/>
  <c r="D990" i="7"/>
  <c r="E990" i="7"/>
  <c r="C992" i="7" l="1"/>
  <c r="B993" i="7"/>
  <c r="F991" i="7"/>
  <c r="D991" i="7"/>
  <c r="E991" i="7"/>
  <c r="G991" i="7"/>
  <c r="C993" i="7" l="1"/>
  <c r="B994" i="7"/>
  <c r="D992" i="7"/>
  <c r="E992" i="7"/>
  <c r="G992" i="7"/>
  <c r="F992" i="7"/>
  <c r="C994" i="7" l="1"/>
  <c r="B995" i="7"/>
  <c r="D993" i="7"/>
  <c r="E993" i="7"/>
  <c r="G993" i="7"/>
  <c r="F993" i="7"/>
  <c r="C995" i="7" l="1"/>
  <c r="B996" i="7"/>
  <c r="D994" i="7"/>
  <c r="G994" i="7"/>
  <c r="F994" i="7"/>
  <c r="E994" i="7"/>
  <c r="C996" i="7" l="1"/>
  <c r="B997" i="7"/>
  <c r="E995" i="7"/>
  <c r="D995" i="7"/>
  <c r="G995" i="7"/>
  <c r="F995" i="7"/>
  <c r="C997" i="7" l="1"/>
  <c r="B998" i="7"/>
  <c r="E996" i="7"/>
  <c r="G996" i="7"/>
  <c r="F996" i="7"/>
  <c r="D996" i="7"/>
  <c r="C998" i="7" l="1"/>
  <c r="B999" i="7"/>
  <c r="F997" i="7"/>
  <c r="D997" i="7"/>
  <c r="E997" i="7"/>
  <c r="G997" i="7"/>
  <c r="C999" i="7" l="1"/>
  <c r="B1000" i="7"/>
  <c r="E998" i="7"/>
  <c r="F998" i="7"/>
  <c r="G998" i="7"/>
  <c r="D998" i="7"/>
  <c r="C1000" i="7" l="1"/>
  <c r="B1001" i="7"/>
  <c r="F999" i="7"/>
  <c r="D999" i="7"/>
  <c r="G999" i="7"/>
  <c r="E999" i="7"/>
  <c r="C1001" i="7" l="1"/>
  <c r="B1002" i="7"/>
  <c r="G1000" i="7"/>
  <c r="D1000" i="7"/>
  <c r="E1000" i="7"/>
  <c r="F1000" i="7"/>
  <c r="C1002" i="7" l="1"/>
  <c r="B1003" i="7"/>
  <c r="E1001" i="7"/>
  <c r="D1001" i="7"/>
  <c r="F1001" i="7"/>
  <c r="G1001" i="7"/>
  <c r="C1003" i="7" l="1"/>
  <c r="B1004" i="7"/>
  <c r="E1002" i="7"/>
  <c r="D1002" i="7"/>
  <c r="F1002" i="7"/>
  <c r="G1002" i="7"/>
  <c r="C1004" i="7" l="1"/>
  <c r="B1005" i="7"/>
  <c r="F1003" i="7"/>
  <c r="D1003" i="7"/>
  <c r="E1003" i="7"/>
  <c r="G1003" i="7"/>
  <c r="C1005" i="7" l="1"/>
  <c r="B1006" i="7"/>
  <c r="D1004" i="7"/>
  <c r="F1004" i="7"/>
  <c r="G1004" i="7"/>
  <c r="E1004" i="7"/>
  <c r="C1006" i="7" l="1"/>
  <c r="B1007" i="7"/>
  <c r="D1005" i="7"/>
  <c r="E1005" i="7"/>
  <c r="G1005" i="7"/>
  <c r="F1005" i="7"/>
  <c r="C1007" i="7" l="1"/>
  <c r="B1008" i="7"/>
  <c r="E1006" i="7"/>
  <c r="D1006" i="7"/>
  <c r="G1006" i="7"/>
  <c r="F1006" i="7"/>
  <c r="C1008" i="7" l="1"/>
  <c r="B1009" i="7"/>
  <c r="G1007" i="7"/>
  <c r="D1007" i="7"/>
  <c r="E1007" i="7"/>
  <c r="F1007" i="7"/>
  <c r="C1009" i="7" l="1"/>
  <c r="B1010" i="7"/>
  <c r="D1008" i="7"/>
  <c r="E1008" i="7"/>
  <c r="F1008" i="7"/>
  <c r="G1008" i="7"/>
  <c r="C1010" i="7" l="1"/>
  <c r="B1011" i="7"/>
  <c r="G1009" i="7"/>
  <c r="E1009" i="7"/>
  <c r="F1009" i="7"/>
  <c r="D1009" i="7"/>
  <c r="C1011" i="7" l="1"/>
  <c r="B1012" i="7"/>
  <c r="E1010" i="7"/>
  <c r="D1010" i="7"/>
  <c r="G1010" i="7"/>
  <c r="F1010" i="7"/>
  <c r="C1012" i="7" l="1"/>
  <c r="B1013" i="7"/>
  <c r="F1011" i="7"/>
  <c r="G1011" i="7"/>
  <c r="D1011" i="7"/>
  <c r="E1011" i="7"/>
  <c r="C1013" i="7" l="1"/>
  <c r="B1014" i="7"/>
  <c r="D1012" i="7"/>
  <c r="G1012" i="7"/>
  <c r="E1012" i="7"/>
  <c r="F1012" i="7"/>
  <c r="C1014" i="7" l="1"/>
  <c r="B1015" i="7"/>
  <c r="E1013" i="7"/>
  <c r="D1013" i="7"/>
  <c r="G1013" i="7"/>
  <c r="F1013" i="7"/>
  <c r="C1015" i="7" l="1"/>
  <c r="B1016" i="7"/>
  <c r="D1014" i="7"/>
  <c r="E1014" i="7"/>
  <c r="F1014" i="7"/>
  <c r="G1014" i="7"/>
  <c r="C1016" i="7" l="1"/>
  <c r="B1017" i="7"/>
  <c r="F1015" i="7"/>
  <c r="G1015" i="7"/>
  <c r="D1015" i="7"/>
  <c r="E1015" i="7"/>
  <c r="C1017" i="7" l="1"/>
  <c r="B1018" i="7"/>
  <c r="F1016" i="7"/>
  <c r="G1016" i="7"/>
  <c r="E1016" i="7"/>
  <c r="D1016" i="7"/>
  <c r="C1018" i="7" l="1"/>
  <c r="B1019" i="7"/>
  <c r="F1017" i="7"/>
  <c r="E1017" i="7"/>
  <c r="G1017" i="7"/>
  <c r="D1017" i="7"/>
  <c r="C1019" i="7" l="1"/>
  <c r="B1020" i="7"/>
  <c r="G1018" i="7"/>
  <c r="F1018" i="7"/>
  <c r="E1018" i="7"/>
  <c r="D1018" i="7"/>
  <c r="C1020" i="7" l="1"/>
  <c r="B1021" i="7"/>
  <c r="F1019" i="7"/>
  <c r="E1019" i="7"/>
  <c r="G1019" i="7"/>
  <c r="D1019" i="7"/>
  <c r="C1021" i="7" l="1"/>
  <c r="B1022" i="7"/>
  <c r="E1020" i="7"/>
  <c r="D1020" i="7"/>
  <c r="F1020" i="7"/>
  <c r="G1020" i="7"/>
  <c r="C1022" i="7" l="1"/>
  <c r="B1023" i="7"/>
  <c r="G1021" i="7"/>
  <c r="D1021" i="7"/>
  <c r="F1021" i="7"/>
  <c r="E1021" i="7"/>
  <c r="C1023" i="7" l="1"/>
  <c r="B1024" i="7"/>
  <c r="D1022" i="7"/>
  <c r="G1022" i="7"/>
  <c r="E1022" i="7"/>
  <c r="F1022" i="7"/>
  <c r="C1024" i="7" l="1"/>
  <c r="B1025" i="7"/>
  <c r="D1023" i="7"/>
  <c r="E1023" i="7"/>
  <c r="G1023" i="7"/>
  <c r="F1023" i="7"/>
  <c r="C1025" i="7" l="1"/>
  <c r="B1026" i="7"/>
  <c r="E1024" i="7"/>
  <c r="D1024" i="7"/>
  <c r="F1024" i="7"/>
  <c r="G1024" i="7"/>
  <c r="C1026" i="7" l="1"/>
  <c r="B1027" i="7"/>
  <c r="G1025" i="7"/>
  <c r="E1025" i="7"/>
  <c r="F1025" i="7"/>
  <c r="D1025" i="7"/>
  <c r="C1027" i="7" l="1"/>
  <c r="B1028" i="7"/>
  <c r="E1026" i="7"/>
  <c r="D1026" i="7"/>
  <c r="F1026" i="7"/>
  <c r="G1026" i="7"/>
  <c r="C1028" i="7" l="1"/>
  <c r="B1029" i="7"/>
  <c r="G1027" i="7"/>
  <c r="E1027" i="7"/>
  <c r="D1027" i="7"/>
  <c r="F1027" i="7"/>
  <c r="C1029" i="7" l="1"/>
  <c r="B1030" i="7"/>
  <c r="E1028" i="7"/>
  <c r="G1028" i="7"/>
  <c r="D1028" i="7"/>
  <c r="F1028" i="7"/>
  <c r="C1030" i="7" l="1"/>
  <c r="B1031" i="7"/>
  <c r="G1029" i="7"/>
  <c r="D1029" i="7"/>
  <c r="E1029" i="7"/>
  <c r="F1029" i="7"/>
  <c r="C1031" i="7" l="1"/>
  <c r="B1032" i="7"/>
  <c r="E1030" i="7"/>
  <c r="D1030" i="7"/>
  <c r="G1030" i="7"/>
  <c r="F1030" i="7"/>
  <c r="C1032" i="7" l="1"/>
  <c r="B1033" i="7"/>
  <c r="F1031" i="7"/>
  <c r="G1031" i="7"/>
  <c r="E1031" i="7"/>
  <c r="D1031" i="7"/>
  <c r="C1033" i="7" l="1"/>
  <c r="B1034" i="7"/>
  <c r="D1032" i="7"/>
  <c r="G1032" i="7"/>
  <c r="E1032" i="7"/>
  <c r="F1032" i="7"/>
  <c r="C1034" i="7" l="1"/>
  <c r="B1035" i="7"/>
  <c r="D1033" i="7"/>
  <c r="E1033" i="7"/>
  <c r="G1033" i="7"/>
  <c r="F1033" i="7"/>
  <c r="C1035" i="7" l="1"/>
  <c r="B1036" i="7"/>
  <c r="D1034" i="7"/>
  <c r="F1034" i="7"/>
  <c r="G1034" i="7"/>
  <c r="E1034" i="7"/>
  <c r="C1036" i="7" l="1"/>
  <c r="B1037" i="7"/>
  <c r="G1035" i="7"/>
  <c r="E1035" i="7"/>
  <c r="F1035" i="7"/>
  <c r="D1035" i="7"/>
  <c r="C1037" i="7" l="1"/>
  <c r="B1038" i="7"/>
  <c r="E1036" i="7"/>
  <c r="F1036" i="7"/>
  <c r="G1036" i="7"/>
  <c r="D1036" i="7"/>
  <c r="C1038" i="7" l="1"/>
  <c r="B1039" i="7"/>
  <c r="F1037" i="7"/>
  <c r="E1037" i="7"/>
  <c r="D1037" i="7"/>
  <c r="G1037" i="7"/>
  <c r="C1039" i="7" l="1"/>
  <c r="B1040" i="7"/>
  <c r="E1038" i="7"/>
  <c r="D1038" i="7"/>
  <c r="G1038" i="7"/>
  <c r="F1038" i="7"/>
  <c r="C1040" i="7" l="1"/>
  <c r="B1041" i="7"/>
  <c r="E1039" i="7"/>
  <c r="G1039" i="7"/>
  <c r="D1039" i="7"/>
  <c r="F1039" i="7"/>
  <c r="C1041" i="7" l="1"/>
  <c r="B1042" i="7"/>
  <c r="E1040" i="7"/>
  <c r="G1040" i="7"/>
  <c r="D1040" i="7"/>
  <c r="F1040" i="7"/>
  <c r="C1042" i="7" l="1"/>
  <c r="B1043" i="7"/>
  <c r="G1041" i="7"/>
  <c r="E1041" i="7"/>
  <c r="D1041" i="7"/>
  <c r="F1041" i="7"/>
  <c r="C1043" i="7" l="1"/>
  <c r="B1044" i="7"/>
  <c r="F1042" i="7"/>
  <c r="D1042" i="7"/>
  <c r="G1042" i="7"/>
  <c r="E1042" i="7"/>
  <c r="C1044" i="7" l="1"/>
  <c r="B1045" i="7"/>
  <c r="D1043" i="7"/>
  <c r="E1043" i="7"/>
  <c r="F1043" i="7"/>
  <c r="G1043" i="7"/>
  <c r="C1045" i="7" l="1"/>
  <c r="B1046" i="7"/>
  <c r="D1044" i="7"/>
  <c r="F1044" i="7"/>
  <c r="E1044" i="7"/>
  <c r="G1044" i="7"/>
  <c r="C1046" i="7" l="1"/>
  <c r="B1047" i="7"/>
  <c r="F1045" i="7"/>
  <c r="D1045" i="7"/>
  <c r="G1045" i="7"/>
  <c r="E1045" i="7"/>
  <c r="C1047" i="7" l="1"/>
  <c r="B1048" i="7"/>
  <c r="E1046" i="7"/>
  <c r="D1046" i="7"/>
  <c r="F1046" i="7"/>
  <c r="G1046" i="7"/>
  <c r="C1048" i="7" l="1"/>
  <c r="B1049" i="7"/>
  <c r="G1047" i="7"/>
  <c r="F1047" i="7"/>
  <c r="E1047" i="7"/>
  <c r="D1047" i="7"/>
  <c r="C1049" i="7" l="1"/>
  <c r="B1050" i="7"/>
  <c r="G1048" i="7"/>
  <c r="D1048" i="7"/>
  <c r="E1048" i="7"/>
  <c r="F1048" i="7"/>
  <c r="C1050" i="7" l="1"/>
  <c r="B1051" i="7"/>
  <c r="E1049" i="7"/>
  <c r="G1049" i="7"/>
  <c r="D1049" i="7"/>
  <c r="F1049" i="7"/>
  <c r="C1051" i="7" l="1"/>
  <c r="B1052" i="7"/>
  <c r="G1050" i="7"/>
  <c r="D1050" i="7"/>
  <c r="F1050" i="7"/>
  <c r="E1050" i="7"/>
  <c r="C1052" i="7" l="1"/>
  <c r="B1053" i="7"/>
  <c r="F1051" i="7"/>
  <c r="G1051" i="7"/>
  <c r="D1051" i="7"/>
  <c r="E1051" i="7"/>
  <c r="C1053" i="7" l="1"/>
  <c r="B1054" i="7"/>
  <c r="F1052" i="7"/>
  <c r="G1052" i="7"/>
  <c r="D1052" i="7"/>
  <c r="E1052" i="7"/>
  <c r="C1054" i="7" l="1"/>
  <c r="B1055" i="7"/>
  <c r="F1053" i="7"/>
  <c r="G1053" i="7"/>
  <c r="E1053" i="7"/>
  <c r="D1053" i="7"/>
  <c r="C1055" i="7" l="1"/>
  <c r="B1056" i="7"/>
  <c r="D1054" i="7"/>
  <c r="F1054" i="7"/>
  <c r="G1054" i="7"/>
  <c r="E1054" i="7"/>
  <c r="C1056" i="7" l="1"/>
  <c r="B1057" i="7"/>
  <c r="E1055" i="7"/>
  <c r="F1055" i="7"/>
  <c r="G1055" i="7"/>
  <c r="D1055" i="7"/>
  <c r="C1057" i="7" l="1"/>
  <c r="B1058" i="7"/>
  <c r="D1056" i="7"/>
  <c r="F1056" i="7"/>
  <c r="G1056" i="7"/>
  <c r="E1056" i="7"/>
  <c r="C1058" i="7" l="1"/>
  <c r="B1059" i="7"/>
  <c r="E1057" i="7"/>
  <c r="D1057" i="7"/>
  <c r="F1057" i="7"/>
  <c r="G1057" i="7"/>
  <c r="C1059" i="7" l="1"/>
  <c r="B1060" i="7"/>
  <c r="E1058" i="7"/>
  <c r="D1058" i="7"/>
  <c r="F1058" i="7"/>
  <c r="G1058" i="7"/>
  <c r="C1060" i="7" l="1"/>
  <c r="B1061" i="7"/>
  <c r="G1059" i="7"/>
  <c r="E1059" i="7"/>
  <c r="D1059" i="7"/>
  <c r="F1059" i="7"/>
  <c r="C1061" i="7" l="1"/>
  <c r="B1062" i="7"/>
  <c r="G1060" i="7"/>
  <c r="E1060" i="7"/>
  <c r="D1060" i="7"/>
  <c r="F1060" i="7"/>
  <c r="C1062" i="7" l="1"/>
  <c r="B1063" i="7"/>
  <c r="E1061" i="7"/>
  <c r="D1061" i="7"/>
  <c r="G1061" i="7"/>
  <c r="F1061" i="7"/>
  <c r="C1063" i="7" l="1"/>
  <c r="B1064" i="7"/>
  <c r="D1062" i="7"/>
  <c r="G1062" i="7"/>
  <c r="F1062" i="7"/>
  <c r="E1062" i="7"/>
  <c r="C1064" i="7" l="1"/>
  <c r="B1065" i="7"/>
  <c r="G1063" i="7"/>
  <c r="F1063" i="7"/>
  <c r="D1063" i="7"/>
  <c r="E1063" i="7"/>
  <c r="C1065" i="7" l="1"/>
  <c r="B1066" i="7"/>
  <c r="E1064" i="7"/>
  <c r="G1064" i="7"/>
  <c r="D1064" i="7"/>
  <c r="F1064" i="7"/>
  <c r="C1066" i="7" l="1"/>
  <c r="B1067" i="7"/>
  <c r="D1065" i="7"/>
  <c r="G1065" i="7"/>
  <c r="E1065" i="7"/>
  <c r="F1065" i="7"/>
  <c r="C1067" i="7" l="1"/>
  <c r="B1068" i="7"/>
  <c r="G1066" i="7"/>
  <c r="E1066" i="7"/>
  <c r="D1066" i="7"/>
  <c r="F1066" i="7"/>
  <c r="C1068" i="7" l="1"/>
  <c r="B1069" i="7"/>
  <c r="G1067" i="7"/>
  <c r="F1067" i="7"/>
  <c r="E1067" i="7"/>
  <c r="D1067" i="7"/>
  <c r="C1069" i="7" l="1"/>
  <c r="B1070" i="7"/>
  <c r="D1068" i="7"/>
  <c r="G1068" i="7"/>
  <c r="E1068" i="7"/>
  <c r="F1068" i="7"/>
  <c r="C1070" i="7" l="1"/>
  <c r="B1071" i="7"/>
  <c r="D1069" i="7"/>
  <c r="G1069" i="7"/>
  <c r="F1069" i="7"/>
  <c r="E1069" i="7"/>
  <c r="C1071" i="7" l="1"/>
  <c r="B1072" i="7"/>
  <c r="F1070" i="7"/>
  <c r="D1070" i="7"/>
  <c r="E1070" i="7"/>
  <c r="G1070" i="7"/>
  <c r="C1072" i="7" l="1"/>
  <c r="B1073" i="7"/>
  <c r="F1071" i="7"/>
  <c r="E1071" i="7"/>
  <c r="D1071" i="7"/>
  <c r="G1071" i="7"/>
  <c r="C1073" i="7" l="1"/>
  <c r="B1074" i="7"/>
  <c r="E1072" i="7"/>
  <c r="D1072" i="7"/>
  <c r="F1072" i="7"/>
  <c r="G1072" i="7"/>
  <c r="C1074" i="7" l="1"/>
  <c r="B1075" i="7"/>
  <c r="D1073" i="7"/>
  <c r="F1073" i="7"/>
  <c r="E1073" i="7"/>
  <c r="G1073" i="7"/>
  <c r="D1074" i="7" l="1"/>
  <c r="F1074" i="7"/>
  <c r="E1074" i="7"/>
  <c r="G1074" i="7"/>
  <c r="C1075" i="7"/>
  <c r="B1076" i="7"/>
  <c r="F1075" i="7" l="1"/>
  <c r="E1075" i="7"/>
  <c r="G1075" i="7"/>
  <c r="D1075" i="7"/>
  <c r="C1076" i="7"/>
  <c r="B1077" i="7"/>
  <c r="C1077" i="7" l="1"/>
  <c r="B1078" i="7"/>
  <c r="F1076" i="7"/>
  <c r="D1076" i="7"/>
  <c r="G1076" i="7"/>
  <c r="E1076" i="7"/>
  <c r="C1078" i="7" l="1"/>
  <c r="B1079" i="7"/>
  <c r="E1077" i="7"/>
  <c r="D1077" i="7"/>
  <c r="G1077" i="7"/>
  <c r="F1077" i="7"/>
  <c r="C1079" i="7" l="1"/>
  <c r="B1080" i="7"/>
  <c r="E1078" i="7"/>
  <c r="G1078" i="7"/>
  <c r="F1078" i="7"/>
  <c r="D1078" i="7"/>
  <c r="C1080" i="7" l="1"/>
  <c r="B1081" i="7"/>
  <c r="E1079" i="7"/>
  <c r="F1079" i="7"/>
  <c r="G1079" i="7"/>
  <c r="D1079" i="7"/>
  <c r="C1081" i="7" l="1"/>
  <c r="B1082" i="7"/>
  <c r="F1080" i="7"/>
  <c r="E1080" i="7"/>
  <c r="D1080" i="7"/>
  <c r="G1080" i="7"/>
  <c r="C1082" i="7" l="1"/>
  <c r="B1083" i="7"/>
  <c r="G1081" i="7"/>
  <c r="E1081" i="7"/>
  <c r="D1081" i="7"/>
  <c r="F1081" i="7"/>
  <c r="C1083" i="7" l="1"/>
  <c r="B1084" i="7"/>
  <c r="G1082" i="7"/>
  <c r="E1082" i="7"/>
  <c r="F1082" i="7"/>
  <c r="D1082" i="7"/>
  <c r="C1084" i="7" l="1"/>
  <c r="B1085" i="7"/>
  <c r="D1083" i="7"/>
  <c r="E1083" i="7"/>
  <c r="F1083" i="7"/>
  <c r="G1083" i="7"/>
  <c r="C1085" i="7" l="1"/>
  <c r="B1086" i="7"/>
  <c r="F1084" i="7"/>
  <c r="D1084" i="7"/>
  <c r="G1084" i="7"/>
  <c r="E1084" i="7"/>
  <c r="C1086" i="7" l="1"/>
  <c r="B1087" i="7"/>
  <c r="D1085" i="7"/>
  <c r="E1085" i="7"/>
  <c r="G1085" i="7"/>
  <c r="F1085" i="7"/>
  <c r="C1087" i="7" l="1"/>
  <c r="B1088" i="7"/>
  <c r="G1086" i="7"/>
  <c r="D1086" i="7"/>
  <c r="F1086" i="7"/>
  <c r="E1086" i="7"/>
  <c r="C1088" i="7" l="1"/>
  <c r="B1089" i="7"/>
  <c r="D1087" i="7"/>
  <c r="F1087" i="7"/>
  <c r="E1087" i="7"/>
  <c r="G1087" i="7"/>
  <c r="C1089" i="7" l="1"/>
  <c r="B1090" i="7"/>
  <c r="D1088" i="7"/>
  <c r="E1088" i="7"/>
  <c r="G1088" i="7"/>
  <c r="F1088" i="7"/>
  <c r="C1090" i="7" l="1"/>
  <c r="B1091" i="7"/>
  <c r="E1089" i="7"/>
  <c r="D1089" i="7"/>
  <c r="F1089" i="7"/>
  <c r="G1089" i="7"/>
  <c r="C1091" i="7" l="1"/>
  <c r="B1092" i="7"/>
  <c r="E1090" i="7"/>
  <c r="F1090" i="7"/>
  <c r="G1090" i="7"/>
  <c r="D1090" i="7"/>
  <c r="C1092" i="7" l="1"/>
  <c r="B1093" i="7"/>
  <c r="F1091" i="7"/>
  <c r="D1091" i="7"/>
  <c r="E1091" i="7"/>
  <c r="G1091" i="7"/>
  <c r="C1093" i="7" l="1"/>
  <c r="B1094" i="7"/>
  <c r="D1092" i="7"/>
  <c r="F1092" i="7"/>
  <c r="E1092" i="7"/>
  <c r="G1092" i="7"/>
  <c r="C1094" i="7" l="1"/>
  <c r="B1095" i="7"/>
  <c r="F1093" i="7"/>
  <c r="D1093" i="7"/>
  <c r="E1093" i="7"/>
  <c r="G1093" i="7"/>
  <c r="C1095" i="7" l="1"/>
  <c r="B1096" i="7"/>
  <c r="E1094" i="7"/>
  <c r="G1094" i="7"/>
  <c r="D1094" i="7"/>
  <c r="F1094" i="7"/>
  <c r="C1096" i="7" l="1"/>
  <c r="B1097" i="7"/>
  <c r="D1095" i="7"/>
  <c r="E1095" i="7"/>
  <c r="G1095" i="7"/>
  <c r="F1095" i="7"/>
  <c r="C1097" i="7" l="1"/>
  <c r="B1098" i="7"/>
  <c r="D1096" i="7"/>
  <c r="G1096" i="7"/>
  <c r="F1096" i="7"/>
  <c r="E1096" i="7"/>
  <c r="C1098" i="7" l="1"/>
  <c r="B1099" i="7"/>
  <c r="F1097" i="7"/>
  <c r="G1097" i="7"/>
  <c r="E1097" i="7"/>
  <c r="D1097" i="7"/>
  <c r="C1099" i="7" l="1"/>
  <c r="B1100" i="7"/>
  <c r="G1098" i="7"/>
  <c r="E1098" i="7"/>
  <c r="F1098" i="7"/>
  <c r="D1098" i="7"/>
  <c r="C1100" i="7" l="1"/>
  <c r="B1101" i="7"/>
  <c r="G1099" i="7"/>
  <c r="F1099" i="7"/>
  <c r="E1099" i="7"/>
  <c r="D1099" i="7"/>
  <c r="C1101" i="7" l="1"/>
  <c r="B1102" i="7"/>
  <c r="F1100" i="7"/>
  <c r="E1100" i="7"/>
  <c r="G1100" i="7"/>
  <c r="D1100" i="7"/>
  <c r="C1102" i="7" l="1"/>
  <c r="B1103" i="7"/>
  <c r="E1101" i="7"/>
  <c r="G1101" i="7"/>
  <c r="F1101" i="7"/>
  <c r="D1101" i="7"/>
  <c r="C1103" i="7" l="1"/>
  <c r="B1104" i="7"/>
  <c r="F1102" i="7"/>
  <c r="E1102" i="7"/>
  <c r="G1102" i="7"/>
  <c r="D1102" i="7"/>
  <c r="C1104" i="7" l="1"/>
  <c r="B1105" i="7"/>
  <c r="G1103" i="7"/>
  <c r="D1103" i="7"/>
  <c r="F1103" i="7"/>
  <c r="E1103" i="7"/>
  <c r="C1105" i="7" l="1"/>
  <c r="B1106" i="7"/>
  <c r="G1104" i="7"/>
  <c r="D1104" i="7"/>
  <c r="E1104" i="7"/>
  <c r="F1104" i="7"/>
  <c r="C1106" i="7" l="1"/>
  <c r="B1107" i="7"/>
  <c r="F1105" i="7"/>
  <c r="E1105" i="7"/>
  <c r="G1105" i="7"/>
  <c r="D1105" i="7"/>
  <c r="C1107" i="7" l="1"/>
  <c r="B1108" i="7"/>
  <c r="F1106" i="7"/>
  <c r="D1106" i="7"/>
  <c r="E1106" i="7"/>
  <c r="G1106" i="7"/>
  <c r="C1108" i="7" l="1"/>
  <c r="B1109" i="7"/>
  <c r="F1107" i="7"/>
  <c r="G1107" i="7"/>
  <c r="D1107" i="7"/>
  <c r="E1107" i="7"/>
  <c r="C1109" i="7" l="1"/>
  <c r="B1110" i="7"/>
  <c r="D1108" i="7"/>
  <c r="E1108" i="7"/>
  <c r="G1108" i="7"/>
  <c r="F1108" i="7"/>
  <c r="C1110" i="7" l="1"/>
  <c r="B1111" i="7"/>
  <c r="G1109" i="7"/>
  <c r="F1109" i="7"/>
  <c r="D1109" i="7"/>
  <c r="E1109" i="7"/>
  <c r="C1111" i="7" l="1"/>
  <c r="B1112" i="7"/>
  <c r="F1110" i="7"/>
  <c r="E1110" i="7"/>
  <c r="G1110" i="7"/>
  <c r="D1110" i="7"/>
  <c r="C1112" i="7" l="1"/>
  <c r="B1113" i="7"/>
  <c r="D1111" i="7"/>
  <c r="F1111" i="7"/>
  <c r="G1111" i="7"/>
  <c r="E1111" i="7"/>
  <c r="C1113" i="7" l="1"/>
  <c r="B1114" i="7"/>
  <c r="E1112" i="7"/>
  <c r="G1112" i="7"/>
  <c r="D1112" i="7"/>
  <c r="F1112" i="7"/>
  <c r="C1114" i="7" l="1"/>
  <c r="B1115" i="7"/>
  <c r="D1113" i="7"/>
  <c r="E1113" i="7"/>
  <c r="F1113" i="7"/>
  <c r="G1113" i="7"/>
  <c r="C1115" i="7" l="1"/>
  <c r="B1116" i="7"/>
  <c r="G1114" i="7"/>
  <c r="E1114" i="7"/>
  <c r="F1114" i="7"/>
  <c r="D1114" i="7"/>
  <c r="C1116" i="7" l="1"/>
  <c r="B1117" i="7"/>
  <c r="F1115" i="7"/>
  <c r="G1115" i="7"/>
  <c r="D1115" i="7"/>
  <c r="E1115" i="7"/>
  <c r="C1117" i="7" l="1"/>
  <c r="B1118" i="7"/>
  <c r="D1116" i="7"/>
  <c r="E1116" i="7"/>
  <c r="G1116" i="7"/>
  <c r="F1116" i="7"/>
  <c r="C1118" i="7" l="1"/>
  <c r="B1119" i="7"/>
  <c r="G1117" i="7"/>
  <c r="D1117" i="7"/>
  <c r="F1117" i="7"/>
  <c r="E1117" i="7"/>
  <c r="C1119" i="7" l="1"/>
  <c r="B1120" i="7"/>
  <c r="E1118" i="7"/>
  <c r="F1118" i="7"/>
  <c r="G1118" i="7"/>
  <c r="D1118" i="7"/>
  <c r="C1120" i="7" l="1"/>
  <c r="B1121" i="7"/>
  <c r="E1119" i="7"/>
  <c r="G1119" i="7"/>
  <c r="D1119" i="7"/>
  <c r="F1119" i="7"/>
  <c r="C1121" i="7" l="1"/>
  <c r="B1122" i="7"/>
  <c r="E1120" i="7"/>
  <c r="G1120" i="7"/>
  <c r="F1120" i="7"/>
  <c r="D1120" i="7"/>
  <c r="C1122" i="7" l="1"/>
  <c r="B1123" i="7"/>
  <c r="G1121" i="7"/>
  <c r="E1121" i="7"/>
  <c r="D1121" i="7"/>
  <c r="F1121" i="7"/>
  <c r="C1123" i="7" l="1"/>
  <c r="B1124" i="7"/>
  <c r="D1122" i="7"/>
  <c r="F1122" i="7"/>
  <c r="E1122" i="7"/>
  <c r="G1122" i="7"/>
  <c r="C1124" i="7" l="1"/>
  <c r="B1125" i="7"/>
  <c r="G1123" i="7"/>
  <c r="E1123" i="7"/>
  <c r="D1123" i="7"/>
  <c r="F1123" i="7"/>
  <c r="C1125" i="7" l="1"/>
  <c r="B1126" i="7"/>
  <c r="F1124" i="7"/>
  <c r="E1124" i="7"/>
  <c r="D1124" i="7"/>
  <c r="G1124" i="7"/>
  <c r="C1126" i="7" l="1"/>
  <c r="B1127" i="7"/>
  <c r="G1125" i="7"/>
  <c r="D1125" i="7"/>
  <c r="F1125" i="7"/>
  <c r="E1125" i="7"/>
  <c r="C1127" i="7" l="1"/>
  <c r="B1128" i="7"/>
  <c r="D1126" i="7"/>
  <c r="G1126" i="7"/>
  <c r="E1126" i="7"/>
  <c r="F1126" i="7"/>
  <c r="C1128" i="7" l="1"/>
  <c r="B1129" i="7"/>
  <c r="E1127" i="7"/>
  <c r="F1127" i="7"/>
  <c r="G1127" i="7"/>
  <c r="D1127" i="7"/>
  <c r="C1129" i="7" l="1"/>
  <c r="B1130" i="7"/>
  <c r="G1128" i="7"/>
  <c r="F1128" i="7"/>
  <c r="D1128" i="7"/>
  <c r="E1128" i="7"/>
  <c r="C1130" i="7" l="1"/>
  <c r="B1131" i="7"/>
  <c r="G1129" i="7"/>
  <c r="E1129" i="7"/>
  <c r="F1129" i="7"/>
  <c r="D1129" i="7"/>
  <c r="C1131" i="7" l="1"/>
  <c r="B1132" i="7"/>
  <c r="E1130" i="7"/>
  <c r="G1130" i="7"/>
  <c r="F1130" i="7"/>
  <c r="D1130" i="7"/>
  <c r="C1132" i="7" l="1"/>
  <c r="B1133" i="7"/>
  <c r="F1131" i="7"/>
  <c r="D1131" i="7"/>
  <c r="G1131" i="7"/>
  <c r="E1131" i="7"/>
  <c r="C1133" i="7" l="1"/>
  <c r="B1134" i="7"/>
  <c r="E1132" i="7"/>
  <c r="D1132" i="7"/>
  <c r="G1132" i="7"/>
  <c r="F1132" i="7"/>
  <c r="C1134" i="7" l="1"/>
  <c r="B1135" i="7"/>
  <c r="E1133" i="7"/>
  <c r="G1133" i="7"/>
  <c r="F1133" i="7"/>
  <c r="D1133" i="7"/>
  <c r="C1135" i="7" l="1"/>
  <c r="B1136" i="7"/>
  <c r="E1134" i="7"/>
  <c r="F1134" i="7"/>
  <c r="D1134" i="7"/>
  <c r="G1134" i="7"/>
  <c r="C1136" i="7" l="1"/>
  <c r="B1137" i="7"/>
  <c r="F1135" i="7"/>
  <c r="G1135" i="7"/>
  <c r="D1135" i="7"/>
  <c r="E1135" i="7"/>
  <c r="C1137" i="7" l="1"/>
  <c r="B1138" i="7"/>
  <c r="E1136" i="7"/>
  <c r="D1136" i="7"/>
  <c r="F1136" i="7"/>
  <c r="G1136" i="7"/>
  <c r="C1138" i="7" l="1"/>
  <c r="B1139" i="7"/>
  <c r="E1137" i="7"/>
  <c r="G1137" i="7"/>
  <c r="D1137" i="7"/>
  <c r="F1137" i="7"/>
  <c r="C1139" i="7" l="1"/>
  <c r="B1140" i="7"/>
  <c r="F1138" i="7"/>
  <c r="D1138" i="7"/>
  <c r="G1138" i="7"/>
  <c r="E1138" i="7"/>
  <c r="C1140" i="7" l="1"/>
  <c r="B1141" i="7"/>
  <c r="F1139" i="7"/>
  <c r="E1139" i="7"/>
  <c r="G1139" i="7"/>
  <c r="D1139" i="7"/>
  <c r="C1141" i="7" l="1"/>
  <c r="B1142" i="7"/>
  <c r="D1140" i="7"/>
  <c r="F1140" i="7"/>
  <c r="E1140" i="7"/>
  <c r="G1140" i="7"/>
  <c r="C1142" i="7" l="1"/>
  <c r="B1143" i="7"/>
  <c r="D1141" i="7"/>
  <c r="E1141" i="7"/>
  <c r="F1141" i="7"/>
  <c r="G1141" i="7"/>
  <c r="C1143" i="7" l="1"/>
  <c r="B1144" i="7"/>
  <c r="D1142" i="7"/>
  <c r="E1142" i="7"/>
  <c r="G1142" i="7"/>
  <c r="F1142" i="7"/>
  <c r="C1144" i="7" l="1"/>
  <c r="B1145" i="7"/>
  <c r="D1143" i="7"/>
  <c r="F1143" i="7"/>
  <c r="G1143" i="7"/>
  <c r="E1143" i="7"/>
  <c r="C1145" i="7" l="1"/>
  <c r="B1146" i="7"/>
  <c r="F1144" i="7"/>
  <c r="G1144" i="7"/>
  <c r="D1144" i="7"/>
  <c r="E1144" i="7"/>
  <c r="C1146" i="7" l="1"/>
  <c r="B1147" i="7"/>
  <c r="E1145" i="7"/>
  <c r="D1145" i="7"/>
  <c r="F1145" i="7"/>
  <c r="G1145" i="7"/>
  <c r="C1147" i="7" l="1"/>
  <c r="B1148" i="7"/>
  <c r="E1146" i="7"/>
  <c r="G1146" i="7"/>
  <c r="F1146" i="7"/>
  <c r="D1146" i="7"/>
  <c r="C1148" i="7" l="1"/>
  <c r="B1149" i="7"/>
  <c r="E1147" i="7"/>
  <c r="G1147" i="7"/>
  <c r="F1147" i="7"/>
  <c r="D1147" i="7"/>
  <c r="C1149" i="7" l="1"/>
  <c r="B1150" i="7"/>
  <c r="G1148" i="7"/>
  <c r="E1148" i="7"/>
  <c r="D1148" i="7"/>
  <c r="F1148" i="7"/>
  <c r="C1150" i="7" l="1"/>
  <c r="B1151" i="7"/>
  <c r="G1149" i="7"/>
  <c r="D1149" i="7"/>
  <c r="F1149" i="7"/>
  <c r="E1149" i="7"/>
  <c r="C1151" i="7" l="1"/>
  <c r="B1152" i="7"/>
  <c r="G1150" i="7"/>
  <c r="E1150" i="7"/>
  <c r="F1150" i="7"/>
  <c r="D1150" i="7"/>
  <c r="C1152" i="7" l="1"/>
  <c r="B1153" i="7"/>
  <c r="D1151" i="7"/>
  <c r="E1151" i="7"/>
  <c r="G1151" i="7"/>
  <c r="F1151" i="7"/>
  <c r="C1153" i="7" l="1"/>
  <c r="B1154" i="7"/>
  <c r="F1152" i="7"/>
  <c r="D1152" i="7"/>
  <c r="E1152" i="7"/>
  <c r="G1152" i="7"/>
  <c r="C1154" i="7" l="1"/>
  <c r="B1155" i="7"/>
  <c r="G1153" i="7"/>
  <c r="F1153" i="7"/>
  <c r="E1153" i="7"/>
  <c r="D1153" i="7"/>
  <c r="C1155" i="7" l="1"/>
  <c r="B1156" i="7"/>
  <c r="F1154" i="7"/>
  <c r="G1154" i="7"/>
  <c r="D1154" i="7"/>
  <c r="E1154" i="7"/>
  <c r="C1156" i="7" l="1"/>
  <c r="B1157" i="7"/>
  <c r="G1155" i="7"/>
  <c r="D1155" i="7"/>
  <c r="E1155" i="7"/>
  <c r="F1155" i="7"/>
  <c r="C1157" i="7" l="1"/>
  <c r="B1158" i="7"/>
  <c r="F1156" i="7"/>
  <c r="G1156" i="7"/>
  <c r="E1156" i="7"/>
  <c r="D1156" i="7"/>
  <c r="C1158" i="7" l="1"/>
  <c r="B1159" i="7"/>
  <c r="D1157" i="7"/>
  <c r="F1157" i="7"/>
  <c r="E1157" i="7"/>
  <c r="G1157" i="7"/>
  <c r="C1159" i="7" l="1"/>
  <c r="B1160" i="7"/>
  <c r="E1158" i="7"/>
  <c r="F1158" i="7"/>
  <c r="G1158" i="7"/>
  <c r="D1158" i="7"/>
  <c r="C1160" i="7" l="1"/>
  <c r="B1161" i="7"/>
  <c r="G1159" i="7"/>
  <c r="F1159" i="7"/>
  <c r="D1159" i="7"/>
  <c r="E1159" i="7"/>
  <c r="C1161" i="7" l="1"/>
  <c r="B1162" i="7"/>
  <c r="D1160" i="7"/>
  <c r="F1160" i="7"/>
  <c r="G1160" i="7"/>
  <c r="E1160" i="7"/>
  <c r="C1162" i="7" l="1"/>
  <c r="B1163" i="7"/>
  <c r="G1161" i="7"/>
  <c r="D1161" i="7"/>
  <c r="E1161" i="7"/>
  <c r="F1161" i="7"/>
  <c r="C1163" i="7" l="1"/>
  <c r="B1164" i="7"/>
  <c r="D1162" i="7"/>
  <c r="F1162" i="7"/>
  <c r="E1162" i="7"/>
  <c r="G1162" i="7"/>
  <c r="C1164" i="7" l="1"/>
  <c r="B1165" i="7"/>
  <c r="D1163" i="7"/>
  <c r="F1163" i="7"/>
  <c r="E1163" i="7"/>
  <c r="G1163" i="7"/>
  <c r="C1165" i="7" l="1"/>
  <c r="B1166" i="7"/>
  <c r="D1164" i="7"/>
  <c r="G1164" i="7"/>
  <c r="E1164" i="7"/>
  <c r="F1164" i="7"/>
  <c r="C1166" i="7" l="1"/>
  <c r="B1167" i="7"/>
  <c r="E1165" i="7"/>
  <c r="D1165" i="7"/>
  <c r="G1165" i="7"/>
  <c r="F1165" i="7"/>
  <c r="C1167" i="7" l="1"/>
  <c r="B1168" i="7"/>
  <c r="F1166" i="7"/>
  <c r="E1166" i="7"/>
  <c r="G1166" i="7"/>
  <c r="D1166" i="7"/>
  <c r="C1168" i="7" l="1"/>
  <c r="B1169" i="7"/>
  <c r="D1167" i="7"/>
  <c r="F1167" i="7"/>
  <c r="E1167" i="7"/>
  <c r="G1167" i="7"/>
  <c r="C1169" i="7" l="1"/>
  <c r="B1170" i="7"/>
  <c r="F1168" i="7"/>
  <c r="E1168" i="7"/>
  <c r="G1168" i="7"/>
  <c r="D1168" i="7"/>
  <c r="C1170" i="7" l="1"/>
  <c r="B1171" i="7"/>
  <c r="E1169" i="7"/>
  <c r="D1169" i="7"/>
  <c r="F1169" i="7"/>
  <c r="G1169" i="7"/>
  <c r="C1171" i="7" l="1"/>
  <c r="B1172" i="7"/>
  <c r="F1170" i="7"/>
  <c r="D1170" i="7"/>
  <c r="E1170" i="7"/>
  <c r="G1170" i="7"/>
  <c r="C1172" i="7" l="1"/>
  <c r="B1173" i="7"/>
  <c r="F1171" i="7"/>
  <c r="E1171" i="7"/>
  <c r="G1171" i="7"/>
  <c r="D1171" i="7"/>
  <c r="C1173" i="7" l="1"/>
  <c r="B1174" i="7"/>
  <c r="D1172" i="7"/>
  <c r="G1172" i="7"/>
  <c r="E1172" i="7"/>
  <c r="F1172" i="7"/>
  <c r="C1174" i="7" l="1"/>
  <c r="B1175" i="7"/>
  <c r="E1173" i="7"/>
  <c r="G1173" i="7"/>
  <c r="D1173" i="7"/>
  <c r="F1173" i="7"/>
  <c r="C1175" i="7" l="1"/>
  <c r="B1176" i="7"/>
  <c r="E1174" i="7"/>
  <c r="G1174" i="7"/>
  <c r="F1174" i="7"/>
  <c r="D1174" i="7"/>
  <c r="C1176" i="7" l="1"/>
  <c r="B1177" i="7"/>
  <c r="E1175" i="7"/>
  <c r="G1175" i="7"/>
  <c r="D1175" i="7"/>
  <c r="F1175" i="7"/>
  <c r="C1177" i="7" l="1"/>
  <c r="B1178" i="7"/>
  <c r="D1176" i="7"/>
  <c r="E1176" i="7"/>
  <c r="F1176" i="7"/>
  <c r="G1176" i="7"/>
  <c r="C1178" i="7" l="1"/>
  <c r="B1179" i="7"/>
  <c r="F1177" i="7"/>
  <c r="E1177" i="7"/>
  <c r="D1177" i="7"/>
  <c r="G1177" i="7"/>
  <c r="C1179" i="7" l="1"/>
  <c r="B1180" i="7"/>
  <c r="D1178" i="7"/>
  <c r="E1178" i="7"/>
  <c r="G1178" i="7"/>
  <c r="F1178" i="7"/>
  <c r="C1180" i="7" l="1"/>
  <c r="B1181" i="7"/>
  <c r="G1179" i="7"/>
  <c r="F1179" i="7"/>
  <c r="E1179" i="7"/>
  <c r="D1179" i="7"/>
  <c r="C1181" i="7" l="1"/>
  <c r="B1182" i="7"/>
  <c r="D1180" i="7"/>
  <c r="E1180" i="7"/>
  <c r="G1180" i="7"/>
  <c r="F1180" i="7"/>
  <c r="C1182" i="7" l="1"/>
  <c r="B1183" i="7"/>
  <c r="G1181" i="7"/>
  <c r="D1181" i="7"/>
  <c r="E1181" i="7"/>
  <c r="F1181" i="7"/>
  <c r="C1183" i="7" l="1"/>
  <c r="B1184" i="7"/>
  <c r="F1182" i="7"/>
  <c r="E1182" i="7"/>
  <c r="D1182" i="7"/>
  <c r="G1182" i="7"/>
  <c r="C1184" i="7" l="1"/>
  <c r="B1185" i="7"/>
  <c r="F1183" i="7"/>
  <c r="G1183" i="7"/>
  <c r="D1183" i="7"/>
  <c r="E1183" i="7"/>
  <c r="C1185" i="7" l="1"/>
  <c r="B1186" i="7"/>
  <c r="D1184" i="7"/>
  <c r="G1184" i="7"/>
  <c r="E1184" i="7"/>
  <c r="F1184" i="7"/>
  <c r="C1186" i="7" l="1"/>
  <c r="B1187" i="7"/>
  <c r="E1185" i="7"/>
  <c r="D1185" i="7"/>
  <c r="F1185" i="7"/>
  <c r="G1185" i="7"/>
  <c r="C1187" i="7" l="1"/>
  <c r="B1188" i="7"/>
  <c r="E1186" i="7"/>
  <c r="D1186" i="7"/>
  <c r="G1186" i="7"/>
  <c r="F1186" i="7"/>
  <c r="C1188" i="7" l="1"/>
  <c r="B1189" i="7"/>
  <c r="D1187" i="7"/>
  <c r="F1187" i="7"/>
  <c r="G1187" i="7"/>
  <c r="E1187" i="7"/>
  <c r="C1189" i="7" l="1"/>
  <c r="B1190" i="7"/>
  <c r="D1188" i="7"/>
  <c r="E1188" i="7"/>
  <c r="G1188" i="7"/>
  <c r="F1188" i="7"/>
  <c r="C1190" i="7" l="1"/>
  <c r="B1191" i="7"/>
  <c r="F1189" i="7"/>
  <c r="D1189" i="7"/>
  <c r="G1189" i="7"/>
  <c r="E1189" i="7"/>
  <c r="C1191" i="7" l="1"/>
  <c r="B1192" i="7"/>
  <c r="F1190" i="7"/>
  <c r="D1190" i="7"/>
  <c r="G1190" i="7"/>
  <c r="E1190" i="7"/>
  <c r="C1192" i="7" l="1"/>
  <c r="B1193" i="7"/>
  <c r="D1191" i="7"/>
  <c r="E1191" i="7"/>
  <c r="F1191" i="7"/>
  <c r="G1191" i="7"/>
  <c r="C1193" i="7" l="1"/>
  <c r="B1194" i="7"/>
  <c r="D1192" i="7"/>
  <c r="F1192" i="7"/>
  <c r="G1192" i="7"/>
  <c r="E1192" i="7"/>
  <c r="C1194" i="7" l="1"/>
  <c r="B1195" i="7"/>
  <c r="G1193" i="7"/>
  <c r="F1193" i="7"/>
  <c r="D1193" i="7"/>
  <c r="E1193" i="7"/>
  <c r="C1195" i="7" l="1"/>
  <c r="B1196" i="7"/>
  <c r="C1196" i="7" s="1"/>
  <c r="F1194" i="7"/>
  <c r="G1194" i="7"/>
  <c r="E1194" i="7"/>
  <c r="D1194" i="7"/>
  <c r="E1196" i="7" l="1"/>
  <c r="D14" i="7" s="1"/>
  <c r="G1196" i="7"/>
  <c r="F1196" i="7"/>
  <c r="D1196" i="7"/>
  <c r="E1195" i="7"/>
  <c r="G1195" i="7"/>
  <c r="F1195" i="7"/>
  <c r="D1195" i="7"/>
</calcChain>
</file>

<file path=xl/sharedStrings.xml><?xml version="1.0" encoding="utf-8"?>
<sst xmlns="http://schemas.openxmlformats.org/spreadsheetml/2006/main" count="34258" uniqueCount="4481">
  <si>
    <t>First National Bank Alaska</t>
  </si>
  <si>
    <t>AK</t>
  </si>
  <si>
    <t>Northrim Bank</t>
  </si>
  <si>
    <t>First Bank</t>
  </si>
  <si>
    <t>Mt. McKinley Bank</t>
  </si>
  <si>
    <t>Denali State Bank</t>
  </si>
  <si>
    <t>AL</t>
  </si>
  <si>
    <t>ServisFirst Bank</t>
  </si>
  <si>
    <t>CB&amp;S Bank, Inc.</t>
  </si>
  <si>
    <t>Bryant Bank</t>
  </si>
  <si>
    <t>Bank Independent</t>
  </si>
  <si>
    <t>River Bank &amp; Trust</t>
  </si>
  <si>
    <t>Progress Bank and Trust</t>
  </si>
  <si>
    <t>Southern States Bank</t>
  </si>
  <si>
    <t>Troy Bank &amp; Trust Company</t>
  </si>
  <si>
    <t>Peoples Bank of Alabama</t>
  </si>
  <si>
    <t>AuburnBank</t>
  </si>
  <si>
    <t>First US Bank</t>
  </si>
  <si>
    <t>Metro Bank</t>
  </si>
  <si>
    <t>Oakworth Capital Bank</t>
  </si>
  <si>
    <t>United Bank</t>
  </si>
  <si>
    <t>First Metro Bank</t>
  </si>
  <si>
    <t>FNB Bank</t>
  </si>
  <si>
    <t>West Alabama Bank &amp; Trust</t>
  </si>
  <si>
    <t>Citizens Bank &amp; Trust</t>
  </si>
  <si>
    <t>First  Bank of Alabama</t>
  </si>
  <si>
    <t>First Southern State Bank</t>
  </si>
  <si>
    <t>CCB Community Bank</t>
  </si>
  <si>
    <t>SouthPoint Bank</t>
  </si>
  <si>
    <t>MidSouth Bank</t>
  </si>
  <si>
    <t>The Hometown Bank of Alabama</t>
  </si>
  <si>
    <t>Traditions Bank</t>
  </si>
  <si>
    <t>First Community Bank of Central Alabama</t>
  </si>
  <si>
    <t>EvaBank</t>
  </si>
  <si>
    <t>Traders &amp; Farmers Bank</t>
  </si>
  <si>
    <t>Central State Bank</t>
  </si>
  <si>
    <t>Robertson Banking Company</t>
  </si>
  <si>
    <t>Cullman Savings Bank</t>
  </si>
  <si>
    <t>Peoples Independent Bank</t>
  </si>
  <si>
    <t>Merchants Bank of Alabama</t>
  </si>
  <si>
    <t>First National Bank</t>
  </si>
  <si>
    <t>The Exchange Bank of Alabama</t>
  </si>
  <si>
    <t>First Jackson Bank, Inc.</t>
  </si>
  <si>
    <t>Marion Bank and Trust Company</t>
  </si>
  <si>
    <t>First Southern Bank</t>
  </si>
  <si>
    <t>NobleBank &amp; Trust</t>
  </si>
  <si>
    <t>CommerceOne Bank</t>
  </si>
  <si>
    <t>FirstState Bank</t>
  </si>
  <si>
    <t>State Bank &amp; Trust</t>
  </si>
  <si>
    <t>Southern Independent Bank</t>
  </si>
  <si>
    <t>First Citizens Bank</t>
  </si>
  <si>
    <t>The Citizens Bank of Winfield</t>
  </si>
  <si>
    <t>Pinnacle Bank</t>
  </si>
  <si>
    <t>Farmers and Merchants Bank</t>
  </si>
  <si>
    <t>First Bank of Boaz</t>
  </si>
  <si>
    <t>Cheaha Bank</t>
  </si>
  <si>
    <t>Premier Bank of the South</t>
  </si>
  <si>
    <t>Union State Bank</t>
  </si>
  <si>
    <t>First State Bank of DeKalb County</t>
  </si>
  <si>
    <t>Phenix-Girard Bank</t>
  </si>
  <si>
    <t>AmeriFirst Bank</t>
  </si>
  <si>
    <t>The Citizens Bank of Fayette</t>
  </si>
  <si>
    <t>BankSouth</t>
  </si>
  <si>
    <t>First Financial Bank</t>
  </si>
  <si>
    <t>The Bank of Vernon</t>
  </si>
  <si>
    <t>The First National Bank and Trust</t>
  </si>
  <si>
    <t>HNB First Bank</t>
  </si>
  <si>
    <t>Community Spirit Bank</t>
  </si>
  <si>
    <t>22nd State Bank</t>
  </si>
  <si>
    <t>The Citizens Bank</t>
  </si>
  <si>
    <t>First Federal Bank, A FSB</t>
  </si>
  <si>
    <t>Liberty Bank</t>
  </si>
  <si>
    <t>Friend Bank</t>
  </si>
  <si>
    <t>First Community Bank of Cullman</t>
  </si>
  <si>
    <t>First Cahawba Bank</t>
  </si>
  <si>
    <t>Valley State Bank</t>
  </si>
  <si>
    <t>The First National Bank of Hartford</t>
  </si>
  <si>
    <t>North Alabama Bank</t>
  </si>
  <si>
    <t>Citizens' Bank, Inc.</t>
  </si>
  <si>
    <t>SunSouth Bank</t>
  </si>
  <si>
    <t>Town-Country National Bank</t>
  </si>
  <si>
    <t>PeoplesTrust Bank</t>
  </si>
  <si>
    <t>Community Neighbor Bank</t>
  </si>
  <si>
    <t>First State Bank of the South, Inc.</t>
  </si>
  <si>
    <t>Merit Bank</t>
  </si>
  <si>
    <t>First Fidelity Bank</t>
  </si>
  <si>
    <t>Sweet Water State Bank</t>
  </si>
  <si>
    <t>The Southern Bank Company</t>
  </si>
  <si>
    <t>Peoples Bank of Greensboro</t>
  </si>
  <si>
    <t>The Commercial Bank Of Ozark</t>
  </si>
  <si>
    <t>The Farmers &amp; Merchants Bank</t>
  </si>
  <si>
    <t>Bank of Moundville</t>
  </si>
  <si>
    <t>The Samson Banking Company, Inc.</t>
  </si>
  <si>
    <t>The First National Bank of Brundidge</t>
  </si>
  <si>
    <t>Millennial Bank</t>
  </si>
  <si>
    <t>SouthFirst Bank</t>
  </si>
  <si>
    <t>Merchants &amp; Farmers Bank of Greene County, Alabama</t>
  </si>
  <si>
    <t>First Bank of Linden</t>
  </si>
  <si>
    <t>Bank of Walker County</t>
  </si>
  <si>
    <t>Brantley Bank and Trust Company</t>
  </si>
  <si>
    <t>Escambia County Bank</t>
  </si>
  <si>
    <t>Citizens State Bank</t>
  </si>
  <si>
    <t>Peoples Exchange Bank</t>
  </si>
  <si>
    <t>Bank of Evergreen</t>
  </si>
  <si>
    <t>Community Bank and Trust - Alabama</t>
  </si>
  <si>
    <t>Bank of Brewton</t>
  </si>
  <si>
    <t>Commonwealth National Bank</t>
  </si>
  <si>
    <t>Security Federal Savings Bank</t>
  </si>
  <si>
    <t>The First National Bank of Dozier</t>
  </si>
  <si>
    <t>First Progressive Bank</t>
  </si>
  <si>
    <t>Alamerica Bank</t>
  </si>
  <si>
    <t>The Peoples Bank of Red Level</t>
  </si>
  <si>
    <t>Bank OZK</t>
  </si>
  <si>
    <t>AR</t>
  </si>
  <si>
    <t>Simmons Bank</t>
  </si>
  <si>
    <t>Arvest Bank</t>
  </si>
  <si>
    <t>Centennial Bank</t>
  </si>
  <si>
    <t>First Security Bank</t>
  </si>
  <si>
    <t>Farmers Bank &amp; Trust Company</t>
  </si>
  <si>
    <t>First Community Bank</t>
  </si>
  <si>
    <t>Southern Bancorp Bank</t>
  </si>
  <si>
    <t>The First National Bank of Fort Smith</t>
  </si>
  <si>
    <t>Chambers Bank</t>
  </si>
  <si>
    <t>Relyance Bank, National Association</t>
  </si>
  <si>
    <t>First Arkansas Bank and Trust</t>
  </si>
  <si>
    <t>Anstaff Bank</t>
  </si>
  <si>
    <t>Signature Bank of Arkansas</t>
  </si>
  <si>
    <t>Diamond Bank</t>
  </si>
  <si>
    <t>The Malvern National Bank</t>
  </si>
  <si>
    <t>Legacy National Bank</t>
  </si>
  <si>
    <t>FNBC Bank</t>
  </si>
  <si>
    <t>Generations Bank</t>
  </si>
  <si>
    <t>Bank of England</t>
  </si>
  <si>
    <t>Evolve Bank &amp; Trust</t>
  </si>
  <si>
    <t>Stone Bank</t>
  </si>
  <si>
    <t>First Western Bank</t>
  </si>
  <si>
    <t>First National Bank of Eastern Arkansas</t>
  </si>
  <si>
    <t>Fidelity Bank</t>
  </si>
  <si>
    <t>Citizens' Bank &amp; Trust Co.</t>
  </si>
  <si>
    <t>ENCORE BANK</t>
  </si>
  <si>
    <t>Eagle Bank and Trust Company</t>
  </si>
  <si>
    <t>First Service Bank</t>
  </si>
  <si>
    <t>Cornerstone Bank</t>
  </si>
  <si>
    <t>First State Bank</t>
  </si>
  <si>
    <t>Farmers Bank and Trust Company</t>
  </si>
  <si>
    <t>First State Bank of DeQueen</t>
  </si>
  <si>
    <t>Merchants &amp; Planters' Bank</t>
  </si>
  <si>
    <t>The Union Bank of Mena</t>
  </si>
  <si>
    <t>Central Bank</t>
  </si>
  <si>
    <t>Cross County Bank</t>
  </si>
  <si>
    <t>Today's Bank</t>
  </si>
  <si>
    <t>Partners Bank</t>
  </si>
  <si>
    <t>The First National Bank of Lawrence County at Walnut Ridge</t>
  </si>
  <si>
    <t>Horatio State Bank</t>
  </si>
  <si>
    <t>Farmers Bank</t>
  </si>
  <si>
    <t>Union Bank &amp; Trust Company</t>
  </si>
  <si>
    <t>The Peoples Bank</t>
  </si>
  <si>
    <t>First National Bank of North Arkansas</t>
  </si>
  <si>
    <t>Commercial Bank &amp; Trust Company</t>
  </si>
  <si>
    <t>Bank of Little Rock</t>
  </si>
  <si>
    <t>Petit Jean State Bank</t>
  </si>
  <si>
    <t>The First National Bank at Paris</t>
  </si>
  <si>
    <t>Smackover State Bank</t>
  </si>
  <si>
    <t>FBT Bank &amp; Mortgage</t>
  </si>
  <si>
    <t>The First National Bank of Izard County</t>
  </si>
  <si>
    <t>PREMIER BANK OF ARKANSAS</t>
  </si>
  <si>
    <t>PEOPLES BANK</t>
  </si>
  <si>
    <t>Armor Bank</t>
  </si>
  <si>
    <t>Arkansas County Bank</t>
  </si>
  <si>
    <t>Merchants and Farmers Bank</t>
  </si>
  <si>
    <t>Bank of Salem</t>
  </si>
  <si>
    <t>Bank of Delight</t>
  </si>
  <si>
    <t>Bank of Cave City</t>
  </si>
  <si>
    <t>McGehee Bank</t>
  </si>
  <si>
    <t>Bank of Gravette</t>
  </si>
  <si>
    <t>Warren Bank and Trust Company</t>
  </si>
  <si>
    <t>Bodcaw Bank</t>
  </si>
  <si>
    <t>First State Bank of Warren</t>
  </si>
  <si>
    <t>Riverwind Bank</t>
  </si>
  <si>
    <t>RiverBank</t>
  </si>
  <si>
    <t>Connect Bank</t>
  </si>
  <si>
    <t>Priority Bank</t>
  </si>
  <si>
    <t>Piggott State Bank</t>
  </si>
  <si>
    <t>Logan County Bank</t>
  </si>
  <si>
    <t>Gateway Bank</t>
  </si>
  <si>
    <t>Security Bank</t>
  </si>
  <si>
    <t>First Naturalstate Bank</t>
  </si>
  <si>
    <t>Home Bank of Arkansas</t>
  </si>
  <si>
    <t>Bank of Lake Village</t>
  </si>
  <si>
    <t>Riverside Bank</t>
  </si>
  <si>
    <t>Bank of Bearden</t>
  </si>
  <si>
    <t>The Merchants &amp; Planters Bank</t>
  </si>
  <si>
    <t>COMMUNITY STATE BANK</t>
  </si>
  <si>
    <t>Western Alliance Bank</t>
  </si>
  <si>
    <t>AZ</t>
  </si>
  <si>
    <t>BNC National Bank</t>
  </si>
  <si>
    <t>Arizona Bank &amp; Trust</t>
  </si>
  <si>
    <t>1st Bank Yuma</t>
  </si>
  <si>
    <t>Horizon Community Bank</t>
  </si>
  <si>
    <t>Metro Phoenix Bank</t>
  </si>
  <si>
    <t>Commerce Bank of Arizona</t>
  </si>
  <si>
    <t>Goldwater Bank, N.A.</t>
  </si>
  <si>
    <t>Gateway Commercial Bank</t>
  </si>
  <si>
    <t>Mission Bank</t>
  </si>
  <si>
    <t>Republic Bank of Arizona</t>
  </si>
  <si>
    <t>Canyon Community Bank, National Association</t>
  </si>
  <si>
    <t>West Valley National Bank</t>
  </si>
  <si>
    <t>CA</t>
  </si>
  <si>
    <t>Bank of the West</t>
  </si>
  <si>
    <t>City National Bank</t>
  </si>
  <si>
    <t>East West Bank</t>
  </si>
  <si>
    <t>Pacific Western Bank</t>
  </si>
  <si>
    <t>Bank of America California, National Association</t>
  </si>
  <si>
    <t>Cathay Bank</t>
  </si>
  <si>
    <t>Mechanics Bank</t>
  </si>
  <si>
    <t>Bank of Hope</t>
  </si>
  <si>
    <t>Citizens Business Bank</t>
  </si>
  <si>
    <t>Axos Bank</t>
  </si>
  <si>
    <t>Farmers and Merchants Bank of Long Beach</t>
  </si>
  <si>
    <t>Banc of California, National Association</t>
  </si>
  <si>
    <t>Luther Burbank Savings</t>
  </si>
  <si>
    <t>First Foundation Bank</t>
  </si>
  <si>
    <t>Tri Counties Bank</t>
  </si>
  <si>
    <t>Hanmi Bank</t>
  </si>
  <si>
    <t>Westamerica Bank</t>
  </si>
  <si>
    <t>Preferred Bank</t>
  </si>
  <si>
    <t>Fremont Bank</t>
  </si>
  <si>
    <t>Heritage Bank of Commerce</t>
  </si>
  <si>
    <t>Manufacturers Bank</t>
  </si>
  <si>
    <t>CTBC Bank Corp. (USA)</t>
  </si>
  <si>
    <t>Farmers &amp; Merchants Bank of Central California</t>
  </si>
  <si>
    <t>Bank of Stockton</t>
  </si>
  <si>
    <t>Royal Business Bank</t>
  </si>
  <si>
    <t>Poppy Bank</t>
  </si>
  <si>
    <t>Bank of Marin</t>
  </si>
  <si>
    <t>Bank of the Sierra</t>
  </si>
  <si>
    <t>Exchange Bank</t>
  </si>
  <si>
    <t>River City Bank</t>
  </si>
  <si>
    <t>American Business Bank</t>
  </si>
  <si>
    <t>Silvergate Bank</t>
  </si>
  <si>
    <t>El Dorado Savings Bank, F.S.B.</t>
  </si>
  <si>
    <t>United Business Bank</t>
  </si>
  <si>
    <t>Pacific City Bank</t>
  </si>
  <si>
    <t>First Choice Bank</t>
  </si>
  <si>
    <t>Central Valley Community Bank</t>
  </si>
  <si>
    <t>Montecito Bank &amp; Trust</t>
  </si>
  <si>
    <t>Pacific Mercantile Bank</t>
  </si>
  <si>
    <t>Five Star Bank</t>
  </si>
  <si>
    <t>Merchants Bank of Commerce</t>
  </si>
  <si>
    <t>Sunwest Bank</t>
  </si>
  <si>
    <t>Pacific Coast Bankers' Bank</t>
  </si>
  <si>
    <t>First Northern Bank of Dixon</t>
  </si>
  <si>
    <t>Malaga Bank F.S.B.</t>
  </si>
  <si>
    <t>Open Bank</t>
  </si>
  <si>
    <t>California Bank of Commerce</t>
  </si>
  <si>
    <t>Avidbank</t>
  </si>
  <si>
    <t>COMMONWEALTH BUSINESS BANK</t>
  </si>
  <si>
    <t>CalPrivate Bank</t>
  </si>
  <si>
    <t>Oak Valley Community Bank</t>
  </si>
  <si>
    <t>Seacoast Commerce Bank</t>
  </si>
  <si>
    <t>Savings Bank of Mendocino County</t>
  </si>
  <si>
    <t>Provident Savings Bank, F.S.B.</t>
  </si>
  <si>
    <t>Santa Cruz County Bank</t>
  </si>
  <si>
    <t>Beneficial State Bank</t>
  </si>
  <si>
    <t>Commercial Bank of California</t>
  </si>
  <si>
    <t>Suncrest Bank</t>
  </si>
  <si>
    <t>Nano Banc</t>
  </si>
  <si>
    <t>First General Bank</t>
  </si>
  <si>
    <t>United Security Bank</t>
  </si>
  <si>
    <t>Valley Republic Bank</t>
  </si>
  <si>
    <t>EverTrust Bank</t>
  </si>
  <si>
    <t>Bank of the Orient</t>
  </si>
  <si>
    <t>Community West Bank, National Association</t>
  </si>
  <si>
    <t>State Bank of India (California)</t>
  </si>
  <si>
    <t>Premier Valley Bank</t>
  </si>
  <si>
    <t>Plumas Bank</t>
  </si>
  <si>
    <t>Bank of Southern California, N.A.</t>
  </si>
  <si>
    <t>American Riviera Bank</t>
  </si>
  <si>
    <t>Summit State Bank</t>
  </si>
  <si>
    <t>First Commercial Bank (USA)</t>
  </si>
  <si>
    <t>American River Bank</t>
  </si>
  <si>
    <t>The Bank of Hemet</t>
  </si>
  <si>
    <t>1st Capital Bank</t>
  </si>
  <si>
    <t>BAC Community Bank</t>
  </si>
  <si>
    <t>Commerce West Bank</t>
  </si>
  <si>
    <t>GBC International Bank</t>
  </si>
  <si>
    <t>US Metro Bank</t>
  </si>
  <si>
    <t>American Plus Bank, N.A.</t>
  </si>
  <si>
    <t>Fresno First Bank</t>
  </si>
  <si>
    <t>Community Bank of the Bay</t>
  </si>
  <si>
    <t>Pacific Enterprise Bank</t>
  </si>
  <si>
    <t>Broadway Federal Bank, f.s.b.</t>
  </si>
  <si>
    <t>New OMNI Bank, National Association</t>
  </si>
  <si>
    <t>River Valley Community Bank</t>
  </si>
  <si>
    <t>First Credit Bank</t>
  </si>
  <si>
    <t>C3bank, National Association</t>
  </si>
  <si>
    <t>Bank of San Francisco</t>
  </si>
  <si>
    <t>Universal Bank</t>
  </si>
  <si>
    <t>International City Bank Federal Savings Bank</t>
  </si>
  <si>
    <t>Mega Bank</t>
  </si>
  <si>
    <t>Golden State Bank</t>
  </si>
  <si>
    <t>Redwood Capital Bank</t>
  </si>
  <si>
    <t>Mission Valley Bank</t>
  </si>
  <si>
    <t>Pacific Valley Bank</t>
  </si>
  <si>
    <t>Golden Valley Bank</t>
  </si>
  <si>
    <t>Balboa Thrift and Loan Association</t>
  </si>
  <si>
    <t>Cornerstone Community Bank</t>
  </si>
  <si>
    <t>Partners Bank of California</t>
  </si>
  <si>
    <t>Murphy Bank</t>
  </si>
  <si>
    <t>Bank of Santa Clarita</t>
  </si>
  <si>
    <t>Community Commerce Bank</t>
  </si>
  <si>
    <t>Northern California National Bank</t>
  </si>
  <si>
    <t>Pacific Alliance Bank</t>
  </si>
  <si>
    <t>Summit Bank</t>
  </si>
  <si>
    <t>American Continental Bank</t>
  </si>
  <si>
    <t>Community Bank of Santa Maria</t>
  </si>
  <si>
    <t>EH National Bank</t>
  </si>
  <si>
    <t>Chino Commercial Bank, N.A.</t>
  </si>
  <si>
    <t>Mission National Bank</t>
  </si>
  <si>
    <t>Community Valley Bank</t>
  </si>
  <si>
    <t>First Federal Savings and Loan Association of San Rafael</t>
  </si>
  <si>
    <t>Home Bank of California</t>
  </si>
  <si>
    <t>Monterey County Bank</t>
  </si>
  <si>
    <t>Metropolitan Bank</t>
  </si>
  <si>
    <t>Friendly Hills Bank</t>
  </si>
  <si>
    <t>United Pacific Bank</t>
  </si>
  <si>
    <t>Bank of Feather River</t>
  </si>
  <si>
    <t>Endeavor Bank</t>
  </si>
  <si>
    <t>BEACON BUSINESS BANK, NATIONAL ASSOCIATION</t>
  </si>
  <si>
    <t>Golden Pacific Bank, National Association</t>
  </si>
  <si>
    <t>Gateway Bank, F.S.B.</t>
  </si>
  <si>
    <t>Eastern International Bank</t>
  </si>
  <si>
    <t>California First National Bank</t>
  </si>
  <si>
    <t>Infinity Bank</t>
  </si>
  <si>
    <t>California Business Bank</t>
  </si>
  <si>
    <t>California Pacific Bank</t>
  </si>
  <si>
    <t>Bank of Whittier, National Association</t>
  </si>
  <si>
    <t>Tustin Community Bank</t>
  </si>
  <si>
    <t>Hatch Bank</t>
  </si>
  <si>
    <t>Neighborhood National Bank</t>
  </si>
  <si>
    <t>Asian Pacific National Bank</t>
  </si>
  <si>
    <t>California International Bank, N.A.</t>
  </si>
  <si>
    <t>FirstBank</t>
  </si>
  <si>
    <t>CO</t>
  </si>
  <si>
    <t>NBH Bank</t>
  </si>
  <si>
    <t>Bank of Colorado</t>
  </si>
  <si>
    <t>Sunflower Bank, National Association</t>
  </si>
  <si>
    <t>Alpine Bank</t>
  </si>
  <si>
    <t>ANB Bank</t>
  </si>
  <si>
    <t>Citywide Banks</t>
  </si>
  <si>
    <t>Colorado Federal Savings Bank</t>
  </si>
  <si>
    <t>First Western Trust Bank</t>
  </si>
  <si>
    <t>Fortis Private Bank</t>
  </si>
  <si>
    <t>Points West Community Bank</t>
  </si>
  <si>
    <t>AMG National Trust Bank</t>
  </si>
  <si>
    <t>The Eastern Colorado Bank</t>
  </si>
  <si>
    <t>The Pueblo Bank and Trust Company</t>
  </si>
  <si>
    <t>Bankers' Bank of the West</t>
  </si>
  <si>
    <t>The First National Bank of Las Animas</t>
  </si>
  <si>
    <t>Legacy Bank</t>
  </si>
  <si>
    <t>Stockmens Bank</t>
  </si>
  <si>
    <t>Yampa Valley Bank</t>
  </si>
  <si>
    <t>Timberline Bank</t>
  </si>
  <si>
    <t>Frontier Bank</t>
  </si>
  <si>
    <t>First Southwest Bank</t>
  </si>
  <si>
    <t>High Country Bank</t>
  </si>
  <si>
    <t>Solera National Bank</t>
  </si>
  <si>
    <t>Farmers State Bank of Calhan</t>
  </si>
  <si>
    <t>San Luis Valley Federal Bank</t>
  </si>
  <si>
    <t>5Star Bank</t>
  </si>
  <si>
    <t>Verus Bank of Commerce</t>
  </si>
  <si>
    <t>Alamosa State Bank</t>
  </si>
  <si>
    <t>The Dolores State Bank</t>
  </si>
  <si>
    <t>First FarmBank</t>
  </si>
  <si>
    <t>First American State Bank</t>
  </si>
  <si>
    <t>Mountain Valley Bank</t>
  </si>
  <si>
    <t>The Bank of Denver</t>
  </si>
  <si>
    <t>Integrity Bank &amp; Trust</t>
  </si>
  <si>
    <t>The First National Bank in Trinidad</t>
  </si>
  <si>
    <t>High Plains Bank</t>
  </si>
  <si>
    <t>FMS Bank</t>
  </si>
  <si>
    <t>FlatIrons Bank</t>
  </si>
  <si>
    <t>First Pioneer National Bank</t>
  </si>
  <si>
    <t>North Valley Bank</t>
  </si>
  <si>
    <t>Redstone Bank</t>
  </si>
  <si>
    <t>Equitable Savings and Loan Association</t>
  </si>
  <si>
    <t>Wray State Bank</t>
  </si>
  <si>
    <t>The Colorado Bank and Trust Company of La Junta</t>
  </si>
  <si>
    <t>Mountain View Bank of Commerce</t>
  </si>
  <si>
    <t>Home Loan State Bank</t>
  </si>
  <si>
    <t>Native American Bank, National Association</t>
  </si>
  <si>
    <t>Bank of Estes Park</t>
  </si>
  <si>
    <t>Community State Bank</t>
  </si>
  <si>
    <t>The First National Bank of Hugo</t>
  </si>
  <si>
    <t>The Citizens State Bank of Ouray</t>
  </si>
  <si>
    <t>The Gunnison Bank and Trust Company</t>
  </si>
  <si>
    <t>Evergreen National Bank</t>
  </si>
  <si>
    <t>Rio Grande Savings and Loan Association</t>
  </si>
  <si>
    <t>The State Bank</t>
  </si>
  <si>
    <t>The Farmers State Bank of Brush</t>
  </si>
  <si>
    <t>First National Bank, Cortez</t>
  </si>
  <si>
    <t>Park State Bank &amp; Trust</t>
  </si>
  <si>
    <t>Del Norte Bank</t>
  </si>
  <si>
    <t>Cache Bank and Trust</t>
  </si>
  <si>
    <t>Gunnison Savings and Loan Association</t>
  </si>
  <si>
    <t>Century Savings and Loan Association</t>
  </si>
  <si>
    <t>Pikes Peak National Bank</t>
  </si>
  <si>
    <t>Fowler State Bank</t>
  </si>
  <si>
    <t>First Colorado National Bank</t>
  </si>
  <si>
    <t>Rocky Mountain Bank &amp; Trust</t>
  </si>
  <si>
    <t>The Bank of Burlington</t>
  </si>
  <si>
    <t>Champion Bank</t>
  </si>
  <si>
    <t>McClave State Bank</t>
  </si>
  <si>
    <t>Transact Bank, National Association</t>
  </si>
  <si>
    <t>The First National Bank of Fleming</t>
  </si>
  <si>
    <t>Young Americans Bank</t>
  </si>
  <si>
    <t>CT</t>
  </si>
  <si>
    <t>Webster Bank, National Association</t>
  </si>
  <si>
    <t>Union Savings Bank</t>
  </si>
  <si>
    <t>Bankwell Bank</t>
  </si>
  <si>
    <t>First County Bank</t>
  </si>
  <si>
    <t>Fairfield County Bank</t>
  </si>
  <si>
    <t>Newtown Savings Bank</t>
  </si>
  <si>
    <t>Ion Bank</t>
  </si>
  <si>
    <t>Chelsea Groton Bank</t>
  </si>
  <si>
    <t>Salisbury Bank and Trust Company</t>
  </si>
  <si>
    <t>Thomaston Savings Bank</t>
  </si>
  <si>
    <t>Savings Bank of Danbury</t>
  </si>
  <si>
    <t>Patriot Bank, National Association</t>
  </si>
  <si>
    <t>Fieldpoint Private Bank &amp; Trust</t>
  </si>
  <si>
    <t>Dime Bank</t>
  </si>
  <si>
    <t>The Guilford Savings Bank</t>
  </si>
  <si>
    <t>The Torrington Savings Bank</t>
  </si>
  <si>
    <t>Windsor Federal Savings and Loan Association</t>
  </si>
  <si>
    <t>Connecticut Community Bank, National Association</t>
  </si>
  <si>
    <t>The Milford Bank</t>
  </si>
  <si>
    <t>The First Bank of Greenwich</t>
  </si>
  <si>
    <t>Essex Savings Bank</t>
  </si>
  <si>
    <t>Northwest Community Bank</t>
  </si>
  <si>
    <t>DR Bank</t>
  </si>
  <si>
    <t>Jewett City Savings Bank</t>
  </si>
  <si>
    <t>Stafford Savings Bank</t>
  </si>
  <si>
    <t>Litchfield Bancorp</t>
  </si>
  <si>
    <t>EASTERN CONNECTICUT SAVINGS BANK</t>
  </si>
  <si>
    <t>Collinsville Bank</t>
  </si>
  <si>
    <t>NEW HAVEN BANK</t>
  </si>
  <si>
    <t>The National Iron Bank</t>
  </si>
  <si>
    <t>Industrial Bank</t>
  </si>
  <si>
    <t>DC</t>
  </si>
  <si>
    <t>The National Capital Bank of Washington</t>
  </si>
  <si>
    <t>City First Bank of D.C., National Association</t>
  </si>
  <si>
    <t>DE</t>
  </si>
  <si>
    <t>Barclays Bank Delaware</t>
  </si>
  <si>
    <t>TD Bank USA, National Association</t>
  </si>
  <si>
    <t>Wilmington Trust, National Association</t>
  </si>
  <si>
    <t>The Bancorp Bank</t>
  </si>
  <si>
    <t>The Bank of Delmarva</t>
  </si>
  <si>
    <t>Artisans' Bank</t>
  </si>
  <si>
    <t>County Bank</t>
  </si>
  <si>
    <t>Community Bank Delaware</t>
  </si>
  <si>
    <t>Applied Bank</t>
  </si>
  <si>
    <t>TIAA, FSB</t>
  </si>
  <si>
    <t>FL</t>
  </si>
  <si>
    <t>Raymond James Bank, National Association</t>
  </si>
  <si>
    <t>BankUnited, National Association</t>
  </si>
  <si>
    <t>CenterState Bank, National Association</t>
  </si>
  <si>
    <t>City National Bank of Florida</t>
  </si>
  <si>
    <t>Amerant Bank, National Association</t>
  </si>
  <si>
    <t>Seacoast National Bank</t>
  </si>
  <si>
    <t>Ocean Bank</t>
  </si>
  <si>
    <t>Capital City Bank</t>
  </si>
  <si>
    <t>Citizens First Bank</t>
  </si>
  <si>
    <t>FineMark National Bank &amp; Trust</t>
  </si>
  <si>
    <t>First Federal Bank</t>
  </si>
  <si>
    <t>BAC Florida Bank</t>
  </si>
  <si>
    <t>The Bank of Tampa</t>
  </si>
  <si>
    <t>Seaside National Bank &amp; Trust</t>
  </si>
  <si>
    <t>Banesco USA</t>
  </si>
  <si>
    <t>Professional Bank</t>
  </si>
  <si>
    <t>First Florida Integrity Bank</t>
  </si>
  <si>
    <t>U. S. Century Bank</t>
  </si>
  <si>
    <t>First State Bank of the Florida Keys</t>
  </si>
  <si>
    <t>Helm Bank USA</t>
  </si>
  <si>
    <t>The First National Bank of South Miami</t>
  </si>
  <si>
    <t>International Finance Bank</t>
  </si>
  <si>
    <t>Grove Bank &amp; Trust</t>
  </si>
  <si>
    <t>Apollo Bank</t>
  </si>
  <si>
    <t>Wauchula State Bank</t>
  </si>
  <si>
    <t>Citizens Bank and Trust</t>
  </si>
  <si>
    <t>Axiom Bank, National Association</t>
  </si>
  <si>
    <t>Drummond Community Bank</t>
  </si>
  <si>
    <t>Pacific National Bank</t>
  </si>
  <si>
    <t>Banco do Brasil Americas</t>
  </si>
  <si>
    <t>Bank of Central Florida</t>
  </si>
  <si>
    <t>Brannen Bank</t>
  </si>
  <si>
    <t>United Southern Bank</t>
  </si>
  <si>
    <t>First Home Bank</t>
  </si>
  <si>
    <t>Prime Meridian Bank</t>
  </si>
  <si>
    <t>Florida Capital Bank, National Association</t>
  </si>
  <si>
    <t>Mainstreet Community Bank of Florida</t>
  </si>
  <si>
    <t>One Florida Bank</t>
  </si>
  <si>
    <t>Beach Community Bank</t>
  </si>
  <si>
    <t>Executive National Bank</t>
  </si>
  <si>
    <t>Sanibel Captiva Community Bank</t>
  </si>
  <si>
    <t>Terrabank, National Association</t>
  </si>
  <si>
    <t>FNBT BANK</t>
  </si>
  <si>
    <t>Legacy Bank of Florida</t>
  </si>
  <si>
    <t>Pilot Bank</t>
  </si>
  <si>
    <t>Sunstate Bank</t>
  </si>
  <si>
    <t>First Citrus Bank</t>
  </si>
  <si>
    <t>Heartland National Bank</t>
  </si>
  <si>
    <t>Winter Park National Bank</t>
  </si>
  <si>
    <t>Charlotte State Bank &amp; Trust</t>
  </si>
  <si>
    <t>Intercredit Bank, National Association</t>
  </si>
  <si>
    <t>Intracoastal Bank</t>
  </si>
  <si>
    <t>Edison National Bank</t>
  </si>
  <si>
    <t>Citizens Bank of Florida</t>
  </si>
  <si>
    <t>FLAGLER BANK</t>
  </si>
  <si>
    <t>Freedom Bank</t>
  </si>
  <si>
    <t>Eastern National Bank</t>
  </si>
  <si>
    <t>Cogent Bank</t>
  </si>
  <si>
    <t>Englewood Bank &amp; Trust</t>
  </si>
  <si>
    <t>Paradise Bank</t>
  </si>
  <si>
    <t>American National Bank</t>
  </si>
  <si>
    <t>Marine Bank &amp; Trust Company</t>
  </si>
  <si>
    <t>TCM Bank, National Association</t>
  </si>
  <si>
    <t>Sabal Palm Bank</t>
  </si>
  <si>
    <t>The First National Bank of Mount Dora</t>
  </si>
  <si>
    <t>Sunrise Bank</t>
  </si>
  <si>
    <t>Desjardins Bank, National Association</t>
  </si>
  <si>
    <t>First Colony Bank of Florida</t>
  </si>
  <si>
    <t>Interamerican Bank, A FSB</t>
  </si>
  <si>
    <t>First National Bank of Pasco</t>
  </si>
  <si>
    <t>Natbank, National Association</t>
  </si>
  <si>
    <t>Crews Bank &amp; Trust</t>
  </si>
  <si>
    <t>First National Bank Northwest Florida</t>
  </si>
  <si>
    <t>Flagship Bank</t>
  </si>
  <si>
    <t>Community Bank of the South</t>
  </si>
  <si>
    <t>Florida Business Bank</t>
  </si>
  <si>
    <t>Hillsboro Bank</t>
  </si>
  <si>
    <t>Anchor Bank</t>
  </si>
  <si>
    <t>OptimumBank</t>
  </si>
  <si>
    <t>First City Bank of Florida</t>
  </si>
  <si>
    <t>Surety Bank</t>
  </si>
  <si>
    <t>Madison County Community Bank</t>
  </si>
  <si>
    <t>Lafayette State Bank</t>
  </si>
  <si>
    <t>Commerce National Bank &amp; Trust</t>
  </si>
  <si>
    <t>Bank of Belle Glade</t>
  </si>
  <si>
    <t>BankFlorida</t>
  </si>
  <si>
    <t>PNB Community Bank</t>
  </si>
  <si>
    <t>Peoples Bank of Graceville</t>
  </si>
  <si>
    <t>Gulfside Bank</t>
  </si>
  <si>
    <t>The Warrington Bank</t>
  </si>
  <si>
    <t>Bank of Pensacola</t>
  </si>
  <si>
    <t>Century Bank of Florida</t>
  </si>
  <si>
    <t>First National Bank of Wauchula</t>
  </si>
  <si>
    <t>Plus International Bank</t>
  </si>
  <si>
    <t>Bank of the South</t>
  </si>
  <si>
    <t>Home Federal Bank of Hollywood</t>
  </si>
  <si>
    <t>Bank of the Federated States of Micronesia</t>
  </si>
  <si>
    <t>FM</t>
  </si>
  <si>
    <t>GA</t>
  </si>
  <si>
    <t>Ameris Bank</t>
  </si>
  <si>
    <t>Cadence Bank, N.A.</t>
  </si>
  <si>
    <t>United Community Bank</t>
  </si>
  <si>
    <t>RBC Bank, (Georgia) National Association</t>
  </si>
  <si>
    <t>Atlantic Capital Bank, National Association</t>
  </si>
  <si>
    <t>Metro City Bank</t>
  </si>
  <si>
    <t>Colony Bank</t>
  </si>
  <si>
    <t>Heritage Southeast Bank</t>
  </si>
  <si>
    <t>Queensborough National Bank &amp; Trust Company</t>
  </si>
  <si>
    <t>The Piedmont Bank</t>
  </si>
  <si>
    <t>Morris Bank</t>
  </si>
  <si>
    <t>Thomasville National Bank</t>
  </si>
  <si>
    <t>PeoplesSouth Bank</t>
  </si>
  <si>
    <t>PrimeSouth Bank</t>
  </si>
  <si>
    <t>First IC Bank</t>
  </si>
  <si>
    <t>Georgia Banking Company</t>
  </si>
  <si>
    <t>Newton Federal Bank</t>
  </si>
  <si>
    <t>First American Bank and Trust Company</t>
  </si>
  <si>
    <t>Southcrest Bank, National Association</t>
  </si>
  <si>
    <t>Farmers &amp; Merchants Bank</t>
  </si>
  <si>
    <t>Quantum National Bank</t>
  </si>
  <si>
    <t>First State Bank of Blakely</t>
  </si>
  <si>
    <t>Northeast Georgia Bank</t>
  </si>
  <si>
    <t>PromiseOne Bank</t>
  </si>
  <si>
    <t>South Georgia Banking Company</t>
  </si>
  <si>
    <t>Southeastern Bank</t>
  </si>
  <si>
    <t>Citizens Trust Bank</t>
  </si>
  <si>
    <t>Guardian Bank</t>
  </si>
  <si>
    <t>Vinings Bank</t>
  </si>
  <si>
    <t>Touchmark National Bank</t>
  </si>
  <si>
    <t>First Century Bank, National Association</t>
  </si>
  <si>
    <t>FNB SOUTH</t>
  </si>
  <si>
    <t>Oconee State Bank</t>
  </si>
  <si>
    <t>Community Bank of Pickens County</t>
  </si>
  <si>
    <t>First Chatham Bank</t>
  </si>
  <si>
    <t>American Commerce Bank, National Association</t>
  </si>
  <si>
    <t>Peoples Bank &amp; Trust</t>
  </si>
  <si>
    <t>The Citizens Bank of Georgia</t>
  </si>
  <si>
    <t>Citizens Bank of Americus</t>
  </si>
  <si>
    <t>Georgia Community Bank</t>
  </si>
  <si>
    <t>Planters First Bank</t>
  </si>
  <si>
    <t>Persons Banking Company</t>
  </si>
  <si>
    <t>TC FEDERAL BANK</t>
  </si>
  <si>
    <t>First National Bank of Griffin</t>
  </si>
  <si>
    <t>Pineland Bank</t>
  </si>
  <si>
    <t>Sunmark Community Bank</t>
  </si>
  <si>
    <t>The Bank of La Fayette, Georgia</t>
  </si>
  <si>
    <t>Peach State Bank &amp; Trust</t>
  </si>
  <si>
    <t>First National Community Bank</t>
  </si>
  <si>
    <t>Century Bank and Trust</t>
  </si>
  <si>
    <t>Glennville Bank</t>
  </si>
  <si>
    <t>F&amp;M Bank</t>
  </si>
  <si>
    <t>Citizens Bank of the South</t>
  </si>
  <si>
    <t>First Port City Bank</t>
  </si>
  <si>
    <t>The Commercial Bank</t>
  </si>
  <si>
    <t>Flint Community Bank</t>
  </si>
  <si>
    <t>First National Bank of Coffee County</t>
  </si>
  <si>
    <t>Bank of Madison</t>
  </si>
  <si>
    <t>Georgia Primary Bank</t>
  </si>
  <si>
    <t>Commercial Banking Company</t>
  </si>
  <si>
    <t>Bank of Dudley</t>
  </si>
  <si>
    <t>Greater Community Bank</t>
  </si>
  <si>
    <t>The Citizens Bank of Swainsboro</t>
  </si>
  <si>
    <t>State Bank of Cochran</t>
  </si>
  <si>
    <t>United National Bank</t>
  </si>
  <si>
    <t>Century Bank of Georgia</t>
  </si>
  <si>
    <t>CornerstoneBank</t>
  </si>
  <si>
    <t>American Pride Bank</t>
  </si>
  <si>
    <t>AB&amp;T</t>
  </si>
  <si>
    <t>Vidalia Federal Savings Bank</t>
  </si>
  <si>
    <t>Rabun County Bank</t>
  </si>
  <si>
    <t>First Federal Savings and Loan Association of Valdosta</t>
  </si>
  <si>
    <t>First Peoples Bank</t>
  </si>
  <si>
    <t>Douglas National Bank</t>
  </si>
  <si>
    <t>Waycross Bank &amp; Trust</t>
  </si>
  <si>
    <t>Durden Banking Company, Incorporated</t>
  </si>
  <si>
    <t>Bank of Alapaha</t>
  </si>
  <si>
    <t>The Geo. D. Warthen Bank</t>
  </si>
  <si>
    <t>First National Bank of Decatur County</t>
  </si>
  <si>
    <t>Altamaha Bank and Trust Company</t>
  </si>
  <si>
    <t>Citizens Bank &amp; Trust Company</t>
  </si>
  <si>
    <t>Community Banking Company of Fitzgerald</t>
  </si>
  <si>
    <t>South Georgia Bank</t>
  </si>
  <si>
    <t>Bank of Eastman</t>
  </si>
  <si>
    <t>Signature Bank of Georgia</t>
  </si>
  <si>
    <t>Liberty First Bank</t>
  </si>
  <si>
    <t>Bank of Newington</t>
  </si>
  <si>
    <t>Heritage First Bank</t>
  </si>
  <si>
    <t>The First National Bank of Waynesboro</t>
  </si>
  <si>
    <t>OneSouth Bank</t>
  </si>
  <si>
    <t>South Coast Bank &amp; Trust</t>
  </si>
  <si>
    <t>Citizens Community Bank</t>
  </si>
  <si>
    <t>Community Bank of Georgia</t>
  </si>
  <si>
    <t>WestSide Bank</t>
  </si>
  <si>
    <t>Mount Vernon Bank</t>
  </si>
  <si>
    <t>Farmers State Bank</t>
  </si>
  <si>
    <t>North Georgia National Bank</t>
  </si>
  <si>
    <t>Bank of Dawson</t>
  </si>
  <si>
    <t>First Bank of Coastal Georgia</t>
  </si>
  <si>
    <t>Bank of Hazlehurst</t>
  </si>
  <si>
    <t>West Central Georgia Bank</t>
  </si>
  <si>
    <t>The Claxton Bank</t>
  </si>
  <si>
    <t>Embassy National Bank</t>
  </si>
  <si>
    <t>Bank of Dade</t>
  </si>
  <si>
    <t>Wilcox County State Bank</t>
  </si>
  <si>
    <t>Peoples Bank</t>
  </si>
  <si>
    <t>Bank of Monticello</t>
  </si>
  <si>
    <t>Legacy State Bank</t>
  </si>
  <si>
    <t>Family Bank</t>
  </si>
  <si>
    <t>The Farmers Bank</t>
  </si>
  <si>
    <t>The Citizens Bank of Cochran</t>
  </si>
  <si>
    <t>The Merchants &amp; Citizens Bank</t>
  </si>
  <si>
    <t>Bank of Camilla</t>
  </si>
  <si>
    <t>The Citizens National Bank of Quitman</t>
  </si>
  <si>
    <t>Citizens Bank &amp; Trust, Inc.</t>
  </si>
  <si>
    <t>Wheeler County State Bank</t>
  </si>
  <si>
    <t>Planters and Citizens Bank</t>
  </si>
  <si>
    <t>The Bank of Soperton</t>
  </si>
  <si>
    <t>The Peoples Bank of Georgia</t>
  </si>
  <si>
    <t>First State Bank of Randolph County</t>
  </si>
  <si>
    <t>Southern Bank</t>
  </si>
  <si>
    <t>Bank of Hancock County</t>
  </si>
  <si>
    <t>Community Bank and Trust - West Georgia</t>
  </si>
  <si>
    <t>The Four County Bank</t>
  </si>
  <si>
    <t>F &amp; M Bank and Trust Company</t>
  </si>
  <si>
    <t>Bank of Wrightsville</t>
  </si>
  <si>
    <t>Talbot State Bank</t>
  </si>
  <si>
    <t>The Bank of Edison</t>
  </si>
  <si>
    <t>First Bank of Pike</t>
  </si>
  <si>
    <t>Southeast First National Bank</t>
  </si>
  <si>
    <t>Wilkinson County Bank</t>
  </si>
  <si>
    <t>Carver State Bank</t>
  </si>
  <si>
    <t>The Security State Bank</t>
  </si>
  <si>
    <t>Tandem Bank</t>
  </si>
  <si>
    <t>The Trust Bank</t>
  </si>
  <si>
    <t>Rochelle State Bank</t>
  </si>
  <si>
    <t>Loyal Trust Bank</t>
  </si>
  <si>
    <t>Elberton Federal Savings and Loan Association</t>
  </si>
  <si>
    <t>Bank of Lumber City</t>
  </si>
  <si>
    <t>Barwick Banking Company</t>
  </si>
  <si>
    <t>Bank of Guam</t>
  </si>
  <si>
    <t>GU</t>
  </si>
  <si>
    <t>ANZ Guam, Inc.</t>
  </si>
  <si>
    <t>BankPacific, Ltd</t>
  </si>
  <si>
    <t>First Hawaiian Bank</t>
  </si>
  <si>
    <t>HI</t>
  </si>
  <si>
    <t>Bank of Hawaii</t>
  </si>
  <si>
    <t>American Savings Bank, FSB</t>
  </si>
  <si>
    <t>Central Pacific Bank</t>
  </si>
  <si>
    <t>Territorial Savings Bank</t>
  </si>
  <si>
    <t>Hawaii National Bank</t>
  </si>
  <si>
    <t>Finance Factors, Ltd.</t>
  </si>
  <si>
    <t>Ohana Pacific Bank</t>
  </si>
  <si>
    <t>Bankers Trust Company</t>
  </si>
  <si>
    <t>IA</t>
  </si>
  <si>
    <t>MidWestOne Bank</t>
  </si>
  <si>
    <t>Principal Bank</t>
  </si>
  <si>
    <t>Hills Bank and Trust Company</t>
  </si>
  <si>
    <t>West Bank</t>
  </si>
  <si>
    <t>Quad City Bank and Trust Company</t>
  </si>
  <si>
    <t>United Bank of Iowa</t>
  </si>
  <si>
    <t>Northwest Bank</t>
  </si>
  <si>
    <t>Cedar Rapids Bank and Trust Company</t>
  </si>
  <si>
    <t>Luana Savings Bank</t>
  </si>
  <si>
    <t>Dubuque Bank and Trust Company</t>
  </si>
  <si>
    <t>Bank Iowa</t>
  </si>
  <si>
    <t>Fidelity Bank &amp; Trust</t>
  </si>
  <si>
    <t>Lincoln Savings Bank</t>
  </si>
  <si>
    <t>Availa Bank</t>
  </si>
  <si>
    <t>The Security National Bank of Sioux City, Iowa</t>
  </si>
  <si>
    <t>Bank Midwest</t>
  </si>
  <si>
    <t>American State Bank</t>
  </si>
  <si>
    <t>First National Bank, Ames, Iowa</t>
  </si>
  <si>
    <t>Two Rivers Bank &amp; Trust</t>
  </si>
  <si>
    <t>BankIowa of Cedar Rapids</t>
  </si>
  <si>
    <t>Pilot Grove Savings Bank</t>
  </si>
  <si>
    <t>Iowa State Bank</t>
  </si>
  <si>
    <t>Midstates Bank, National Association</t>
  </si>
  <si>
    <t>Farmers &amp; Merchants Savings Bank</t>
  </si>
  <si>
    <t>Premier Bank</t>
  </si>
  <si>
    <t>First Central State Bank</t>
  </si>
  <si>
    <t>GNB Bank</t>
  </si>
  <si>
    <t>CBI Bank &amp; Trust</t>
  </si>
  <si>
    <t>VISIONBANK OF IOWA</t>
  </si>
  <si>
    <t>Green Belt Bank &amp; Trust</t>
  </si>
  <si>
    <t>First Security Bank and Trust Company</t>
  </si>
  <si>
    <t>CUSB Bank</t>
  </si>
  <si>
    <t>South Ottumwa Savings Bank</t>
  </si>
  <si>
    <t>Decorah Bank &amp; Trust Company</t>
  </si>
  <si>
    <t>City State Bank</t>
  </si>
  <si>
    <t>Primebank</t>
  </si>
  <si>
    <t>Marion County State Bank</t>
  </si>
  <si>
    <t>Farmers Trust and Savings Bank</t>
  </si>
  <si>
    <t>Liberty National Bank</t>
  </si>
  <si>
    <t>Clear Lake Bank and Trust Company</t>
  </si>
  <si>
    <t>Community Savings Bank</t>
  </si>
  <si>
    <t>FreedomBank</t>
  </si>
  <si>
    <t>The Clinton National Bank</t>
  </si>
  <si>
    <t>Treynor State Bank</t>
  </si>
  <si>
    <t>American Bank and Trust Company, National Association</t>
  </si>
  <si>
    <t>Manufacturers Bank &amp; Trust Company</t>
  </si>
  <si>
    <t>Maquoketa State Bank</t>
  </si>
  <si>
    <t>Washington State Bank</t>
  </si>
  <si>
    <t>American Bank, National Association</t>
  </si>
  <si>
    <t>The Libertyville Savings Bank</t>
  </si>
  <si>
    <t>Peoples Savings Bank</t>
  </si>
  <si>
    <t>Grinnell State Bank</t>
  </si>
  <si>
    <t>Iowa Trust &amp; Savings Bank</t>
  </si>
  <si>
    <t>TruBank</t>
  </si>
  <si>
    <t>Earlham Savings Bank</t>
  </si>
  <si>
    <t>Rolling Hills Bank &amp; Trust</t>
  </si>
  <si>
    <t>Connection Bank</t>
  </si>
  <si>
    <t>Waukon State Bank</t>
  </si>
  <si>
    <t>First National Bank of Muscatine</t>
  </si>
  <si>
    <t>Raccoon Valley Bank</t>
  </si>
  <si>
    <t>Kerndt Brothers Savings Bank</t>
  </si>
  <si>
    <t>Ohnward Bank &amp; Trust</t>
  </si>
  <si>
    <t>Midwest Heritage Bank, FSB</t>
  </si>
  <si>
    <t>Northeast Security Bank</t>
  </si>
  <si>
    <t>New Albin Savings Bank</t>
  </si>
  <si>
    <t>The Shelby County State Bank</t>
  </si>
  <si>
    <t>Home State Bank</t>
  </si>
  <si>
    <t>PCSB Bank</t>
  </si>
  <si>
    <t>NXT Bank</t>
  </si>
  <si>
    <t>The First National Bank in Creston</t>
  </si>
  <si>
    <t>The Home Trust &amp; Savings Bank</t>
  </si>
  <si>
    <t>South Story Bank &amp; Trust</t>
  </si>
  <si>
    <t>Hardin County Savings Bank</t>
  </si>
  <si>
    <t>Community Bank and Trust Company</t>
  </si>
  <si>
    <t>First Whitney Bank and Trust</t>
  </si>
  <si>
    <t>Northwestern Bank</t>
  </si>
  <si>
    <t>Security Trust &amp; Savings Bank</t>
  </si>
  <si>
    <t>Glenwood State Bank</t>
  </si>
  <si>
    <t>Security State Bank</t>
  </si>
  <si>
    <t>Reliance State Bank</t>
  </si>
  <si>
    <t>Cherokee State Bank</t>
  </si>
  <si>
    <t>Farmers &amp; Merchants Bank &amp; Trust</t>
  </si>
  <si>
    <t>NSB Bank</t>
  </si>
  <si>
    <t>Iowa State Savings Bank</t>
  </si>
  <si>
    <t>Farmers Savings Bank</t>
  </si>
  <si>
    <t>Savings Bank</t>
  </si>
  <si>
    <t>The Citizens First National Bank of Storm Lake</t>
  </si>
  <si>
    <t>Iowa Savings Bank</t>
  </si>
  <si>
    <t>First Trust and Savings Bank</t>
  </si>
  <si>
    <t>Blue Grass Savings Bank</t>
  </si>
  <si>
    <t>Crawford County Trust and Savings Bank</t>
  </si>
  <si>
    <t>Commercial Savings Bank</t>
  </si>
  <si>
    <t>Success Bank</t>
  </si>
  <si>
    <t>Freedom Financial Bank</t>
  </si>
  <si>
    <t>Lee County Bank</t>
  </si>
  <si>
    <t>NorthStar Bank</t>
  </si>
  <si>
    <t>Leighton State Bank</t>
  </si>
  <si>
    <t>Titonka Savings Bank</t>
  </si>
  <si>
    <t>Farmers and Merchants State Bank</t>
  </si>
  <si>
    <t>Pioneer Bank</t>
  </si>
  <si>
    <t>First Bank Hampton</t>
  </si>
  <si>
    <t>DeWitt Bank &amp; Trust Co.</t>
  </si>
  <si>
    <t>Iowa Trust and Savings Bank</t>
  </si>
  <si>
    <t>Denver Savings Bank</t>
  </si>
  <si>
    <t>Mediapolis Savings Bank</t>
  </si>
  <si>
    <t>Fairfax State Savings Bank</t>
  </si>
  <si>
    <t>Houghton State Bank</t>
  </si>
  <si>
    <t>Northwest Bank &amp; Trust Company</t>
  </si>
  <si>
    <t>United Bank and Trust Company</t>
  </si>
  <si>
    <t>Farmers Savings Bank &amp; Trust</t>
  </si>
  <si>
    <t>Charter Bank</t>
  </si>
  <si>
    <t>Heartland Bank</t>
  </si>
  <si>
    <t>State Bank &amp; Trust Co.</t>
  </si>
  <si>
    <t>State Savings Bank</t>
  </si>
  <si>
    <t>Farmers Trust &amp; Savings Bank</t>
  </si>
  <si>
    <t>Keystone Savings Bank</t>
  </si>
  <si>
    <t>Boone Bank &amp; Trust Co.</t>
  </si>
  <si>
    <t>Danville State Savings Bank</t>
  </si>
  <si>
    <t>Malvern Bank</t>
  </si>
  <si>
    <t>Liberty Trust &amp; Savings Bank</t>
  </si>
  <si>
    <t>First National Bank in Fairfield</t>
  </si>
  <si>
    <t>First Iowa State Bank</t>
  </si>
  <si>
    <t>Federation Bank</t>
  </si>
  <si>
    <t>Bank Plus</t>
  </si>
  <si>
    <t>Security Savings Bank</t>
  </si>
  <si>
    <t>Citizens Savings Bank</t>
  </si>
  <si>
    <t>Iowa State Bank and Trust Company of Fairfield, Iowa</t>
  </si>
  <si>
    <t>Mount Vernon Bank and Trust Company</t>
  </si>
  <si>
    <t>Iowa Falls State Bank</t>
  </si>
  <si>
    <t>West Iowa Bank</t>
  </si>
  <si>
    <t>Guthrie County State Bank</t>
  </si>
  <si>
    <t>WCF Financial Bank</t>
  </si>
  <si>
    <t>Templeton Savings Bank</t>
  </si>
  <si>
    <t>Westside State Bank</t>
  </si>
  <si>
    <t>Bank 1st</t>
  </si>
  <si>
    <t>Bellevue State Bank</t>
  </si>
  <si>
    <t>Audubon State Bank</t>
  </si>
  <si>
    <t>Chelsea Savings Bank</t>
  </si>
  <si>
    <t>St. Ansgar State Bank</t>
  </si>
  <si>
    <t>The State Bank of Toledo</t>
  </si>
  <si>
    <t>Exchange State Bank</t>
  </si>
  <si>
    <t>Wayland State Bank</t>
  </si>
  <si>
    <t>Community Bank of Oelwein</t>
  </si>
  <si>
    <t>Century Bank</t>
  </si>
  <si>
    <t>Corydon State Bank</t>
  </si>
  <si>
    <t>Pocahontas State Bank</t>
  </si>
  <si>
    <t>United Bank &amp; Trust National Association</t>
  </si>
  <si>
    <t>Bridge Community Bank</t>
  </si>
  <si>
    <t>Atkins Savings Bank &amp; Trust</t>
  </si>
  <si>
    <t>Bank</t>
  </si>
  <si>
    <t>First Security State Bank</t>
  </si>
  <si>
    <t>Solon State Bank</t>
  </si>
  <si>
    <t>Community Bank</t>
  </si>
  <si>
    <t>Farmers and Merchants Savings Bank</t>
  </si>
  <si>
    <t>Sibley State Bank</t>
  </si>
  <si>
    <t>Readlyn Savings Bank</t>
  </si>
  <si>
    <t>FNNB Bank</t>
  </si>
  <si>
    <t>Melvin Savings Bank</t>
  </si>
  <si>
    <t>Cedar Valley Bank &amp; Trust</t>
  </si>
  <si>
    <t>The Watkins Savings Bank</t>
  </si>
  <si>
    <t>Laurens State Bank</t>
  </si>
  <si>
    <t>Logan State Bank</t>
  </si>
  <si>
    <t>State Bank</t>
  </si>
  <si>
    <t>The Farmers State Bank</t>
  </si>
  <si>
    <t>Sanborn Savings Bank</t>
  </si>
  <si>
    <t>The First National Bank of Manning</t>
  </si>
  <si>
    <t>Iowa Prairie Bank</t>
  </si>
  <si>
    <t>Breda Savings Bank</t>
  </si>
  <si>
    <t>Tri-Valley Bank</t>
  </si>
  <si>
    <t>Maynard Savings Bank</t>
  </si>
  <si>
    <t>Farmers &amp; Traders Savings Bank</t>
  </si>
  <si>
    <t>Sloan State Bank</t>
  </si>
  <si>
    <t>Citizens Bank</t>
  </si>
  <si>
    <t>American Savings Bank</t>
  </si>
  <si>
    <t>Hiawatha Bank and Trust Company</t>
  </si>
  <si>
    <t>Ashton State Bank</t>
  </si>
  <si>
    <t>The Exchange State Bank</t>
  </si>
  <si>
    <t>Benton County State Bank</t>
  </si>
  <si>
    <t>State Bank of Bussey</t>
  </si>
  <si>
    <t>First Heritage Bank</t>
  </si>
  <si>
    <t>Walker State Bank</t>
  </si>
  <si>
    <t>White State Bank</t>
  </si>
  <si>
    <t>Palo Savings Bank</t>
  </si>
  <si>
    <t>State Bank of Wapello</t>
  </si>
  <si>
    <t>State Central Bank</t>
  </si>
  <si>
    <t>Montezuma State Bank</t>
  </si>
  <si>
    <t>Heritage Bank</t>
  </si>
  <si>
    <t>Defiance State Bank</t>
  </si>
  <si>
    <t>Manson State Bank</t>
  </si>
  <si>
    <t>American Trust and Savings Bank</t>
  </si>
  <si>
    <t>State Bank of Schaller</t>
  </si>
  <si>
    <t>The First National Bank of Primghar</t>
  </si>
  <si>
    <t>Maxwell State Bank</t>
  </si>
  <si>
    <t>Peoples Trust and Savings Bank</t>
  </si>
  <si>
    <t>Elgin State Bank</t>
  </si>
  <si>
    <t>State Bank of Brooks</t>
  </si>
  <si>
    <t>Rowley Savings Bank</t>
  </si>
  <si>
    <t>Dysart State Bank</t>
  </si>
  <si>
    <t>Interstate Federal Savings and Loan Association of McGregor</t>
  </si>
  <si>
    <t>D. L. Evans Bank</t>
  </si>
  <si>
    <t>ID</t>
  </si>
  <si>
    <t>The Bank of Commerce</t>
  </si>
  <si>
    <t>First Federal Savings Bank of Twin Falls</t>
  </si>
  <si>
    <t>Bank of Idaho</t>
  </si>
  <si>
    <t>Ireland Bank</t>
  </si>
  <si>
    <t>Idaho First Bank</t>
  </si>
  <si>
    <t>Idaho Trust  Bank</t>
  </si>
  <si>
    <t>bankcda</t>
  </si>
  <si>
    <t>Twin River Bank</t>
  </si>
  <si>
    <t>IL</t>
  </si>
  <si>
    <t>CIBC Bank USA</t>
  </si>
  <si>
    <t>First Midwest Bank</t>
  </si>
  <si>
    <t>Busey Bank</t>
  </si>
  <si>
    <t>Wintrust Bank, National Association</t>
  </si>
  <si>
    <t>Midland States Bank</t>
  </si>
  <si>
    <t>Byline Bank</t>
  </si>
  <si>
    <t>First American Bank</t>
  </si>
  <si>
    <t>Lake Forest Bank &amp; Trust Company, National Association</t>
  </si>
  <si>
    <t>Morton Community Bank</t>
  </si>
  <si>
    <t>First Mid Bank &amp; Trust, National Association</t>
  </si>
  <si>
    <t>Hinsdale Bank &amp; Trust Company, National Association</t>
  </si>
  <si>
    <t>Northbrook Bank and Trust Company, National Association</t>
  </si>
  <si>
    <t>Heartland Bank and Trust Company</t>
  </si>
  <si>
    <t>Barrington Bank &amp; Trust Company, National Association</t>
  </si>
  <si>
    <t>Old Second National Bank</t>
  </si>
  <si>
    <t>Parkway Bank and Trust Company</t>
  </si>
  <si>
    <t>West Suburban Bank</t>
  </si>
  <si>
    <t>Wheaton Bank &amp; Trust, National Association</t>
  </si>
  <si>
    <t>Republic Bank of Chicago</t>
  </si>
  <si>
    <t>Carrollton Bank</t>
  </si>
  <si>
    <t>Banterra Bank</t>
  </si>
  <si>
    <t>Village Bank and Trust, National Association</t>
  </si>
  <si>
    <t>Lakeside Bank</t>
  </si>
  <si>
    <t>First Bank of Highland Park</t>
  </si>
  <si>
    <t>Libertyville Bank &amp; Trust Company, National Association</t>
  </si>
  <si>
    <t>FCB Banks</t>
  </si>
  <si>
    <t>Old Plank Trail Community Bank, National Association</t>
  </si>
  <si>
    <t>Beverly Bank &amp; Trust Company, National Association</t>
  </si>
  <si>
    <t>Marquette Bank</t>
  </si>
  <si>
    <t>St. Charles Bank &amp; Trust Company, National Association</t>
  </si>
  <si>
    <t>BankFinancial, National Association</t>
  </si>
  <si>
    <t>Blackhawk Bank &amp; Trust</t>
  </si>
  <si>
    <t>CNB Bank and Trust, N.A.</t>
  </si>
  <si>
    <t>State Bank of the Lakes, National Association</t>
  </si>
  <si>
    <t>Illinois Bank &amp; Trust</t>
  </si>
  <si>
    <t>Glenview State Bank</t>
  </si>
  <si>
    <t>Schaumburg Bank &amp; Trust Company, National Association</t>
  </si>
  <si>
    <t>Crystal Lake Bank and Trust Company, National Association</t>
  </si>
  <si>
    <t>Evergreen Bank Group</t>
  </si>
  <si>
    <t>Peoples National Bank , N.A.</t>
  </si>
  <si>
    <t>INB, National Association</t>
  </si>
  <si>
    <t>INLAND BANK &amp; TRUST</t>
  </si>
  <si>
    <t>Bank of Springfield</t>
  </si>
  <si>
    <t>Providence Bank &amp; Trust</t>
  </si>
  <si>
    <t>Signature Bank</t>
  </si>
  <si>
    <t>First Bankers Trust Company, National Association</t>
  </si>
  <si>
    <t>Central Bank Illinois</t>
  </si>
  <si>
    <t>Liberty Bank for Savings</t>
  </si>
  <si>
    <t>Town And Country Bank</t>
  </si>
  <si>
    <t>Amalgamated Bank of Chicago</t>
  </si>
  <si>
    <t>Dieterich Bank</t>
  </si>
  <si>
    <t>The Federal Savings Bank</t>
  </si>
  <si>
    <t>Farmers National Bank</t>
  </si>
  <si>
    <t>CIBM Bank</t>
  </si>
  <si>
    <t>Hickory Point Bank and Trust</t>
  </si>
  <si>
    <t>First Savings Bank of Hegewisch</t>
  </si>
  <si>
    <t>Prairie State Bank and Trust</t>
  </si>
  <si>
    <t>Cornerstone National Bank &amp; Trust Company</t>
  </si>
  <si>
    <t>Iroquois Federal Savings and Loan Association</t>
  </si>
  <si>
    <t>International Bank of Chicago</t>
  </si>
  <si>
    <t>Marine Bank</t>
  </si>
  <si>
    <t>Oxford Bank &amp; Trust</t>
  </si>
  <si>
    <t>Home State Bank, National Association</t>
  </si>
  <si>
    <t>Albany Bank and Trust Company National Association</t>
  </si>
  <si>
    <t>American Community Bank &amp; Trust</t>
  </si>
  <si>
    <t>Belmont Bank &amp; Trust Company</t>
  </si>
  <si>
    <t>Itasca Bank &amp; Trust Co.</t>
  </si>
  <si>
    <t>Prospect Bank</t>
  </si>
  <si>
    <t>The First National Bank of Ottawa</t>
  </si>
  <si>
    <t>The Fairfield National Bank</t>
  </si>
  <si>
    <t>Bank of Pontiac</t>
  </si>
  <si>
    <t>First Eagle  Bank</t>
  </si>
  <si>
    <t>Resource Bank, National Association</t>
  </si>
  <si>
    <t>FNBC Bank &amp; Trust</t>
  </si>
  <si>
    <t>Lisle Savings Bank</t>
  </si>
  <si>
    <t>Midwest Bank</t>
  </si>
  <si>
    <t>Legence Bank</t>
  </si>
  <si>
    <t>First National Bank of Waterloo</t>
  </si>
  <si>
    <t>Stillman BancCorp N.A.</t>
  </si>
  <si>
    <t>Fortress Bank</t>
  </si>
  <si>
    <t>BankOrion</t>
  </si>
  <si>
    <t>First Neighbor Bank, National Association</t>
  </si>
  <si>
    <t>Sauk Valley Bank &amp; Trust Company</t>
  </si>
  <si>
    <t>The Peoples State Bank of Newton, Illinois</t>
  </si>
  <si>
    <t>Sterling Federal Bank, F.S.B.</t>
  </si>
  <si>
    <t>Hoyne Savings Bank</t>
  </si>
  <si>
    <t>The First National Bank of Carmi</t>
  </si>
  <si>
    <t>MidAmerica National Bank</t>
  </si>
  <si>
    <t>Washington Savings Bank</t>
  </si>
  <si>
    <t>Germantown Trust &amp; Savings Bank</t>
  </si>
  <si>
    <t>The City National Bank of Metropolis</t>
  </si>
  <si>
    <t>The Bradford National Bank of Greenville</t>
  </si>
  <si>
    <t>Royal Savings Bank</t>
  </si>
  <si>
    <t>Bank of Hillsboro, National Association</t>
  </si>
  <si>
    <t>First Secure Community Bank</t>
  </si>
  <si>
    <t>First Federal Savings Bank</t>
  </si>
  <si>
    <t>First Nations Bank</t>
  </si>
  <si>
    <t>Peoples National Bank of Kewanee</t>
  </si>
  <si>
    <t>Pan American Bank &amp; Trust</t>
  </si>
  <si>
    <t>Farmers &amp; Mechanics Bank</t>
  </si>
  <si>
    <t>Apple River State Bank</t>
  </si>
  <si>
    <t>Gold Coast Bank</t>
  </si>
  <si>
    <t>The FNB Community Bank</t>
  </si>
  <si>
    <t>Bank &amp; Trust Company</t>
  </si>
  <si>
    <t>The Leaders Bank</t>
  </si>
  <si>
    <t>First National Bank in Olney</t>
  </si>
  <si>
    <t>Eureka Savings Bank</t>
  </si>
  <si>
    <t>First Robinson Savings Bank, National Association</t>
  </si>
  <si>
    <t>Casey State Bank</t>
  </si>
  <si>
    <t>Park Ridge Community Bank</t>
  </si>
  <si>
    <t>Municipal Trust and Savings Bank</t>
  </si>
  <si>
    <t>Union National Bank and Trust Company of Elgin</t>
  </si>
  <si>
    <t>Devon Bank</t>
  </si>
  <si>
    <t>Citizens National Bank of Albion</t>
  </si>
  <si>
    <t>State Bank of Lincoln</t>
  </si>
  <si>
    <t>Ottawa Savings Bank</t>
  </si>
  <si>
    <t>SENB Bank</t>
  </si>
  <si>
    <t>First Trust Bank of Illinois</t>
  </si>
  <si>
    <t>Bank of O'Fallon</t>
  </si>
  <si>
    <t>Midwest Community Bank</t>
  </si>
  <si>
    <t>Northwest Bank of Rockford</t>
  </si>
  <si>
    <t>First Security Trust and Savings Bank</t>
  </si>
  <si>
    <t>Better Banks</t>
  </si>
  <si>
    <t>Community State Bank of Rock Falls</t>
  </si>
  <si>
    <t>Merchants and Manufacturers Bank</t>
  </si>
  <si>
    <t>Byron Bank</t>
  </si>
  <si>
    <t>Alliance Community Bank</t>
  </si>
  <si>
    <t>West Town Bank &amp; Trust</t>
  </si>
  <si>
    <t>American Eagle Bank</t>
  </si>
  <si>
    <t>The Havana National Bank</t>
  </si>
  <si>
    <t>The Harvard State Bank</t>
  </si>
  <si>
    <t>Grundy Bank</t>
  </si>
  <si>
    <t>The First National Bank of Allendale</t>
  </si>
  <si>
    <t>LincolnWay Community Bank</t>
  </si>
  <si>
    <t>The Bank of Herrin</t>
  </si>
  <si>
    <t>Teutopolis State Bank</t>
  </si>
  <si>
    <t>Peoples Bank of Kankakee County</t>
  </si>
  <si>
    <t>The First Trust and Savings Bank of Watseka, Illinois</t>
  </si>
  <si>
    <t>Shelby County State Bank</t>
  </si>
  <si>
    <t>Northside Community Bank</t>
  </si>
  <si>
    <t>German-American State Bank</t>
  </si>
  <si>
    <t>Forest Park National Bank and Trust Company</t>
  </si>
  <si>
    <t>Hometown National Bank</t>
  </si>
  <si>
    <t>BankChampaign, National Association</t>
  </si>
  <si>
    <t>Bank of Belleville</t>
  </si>
  <si>
    <t>Farmers State Bank of Alto Pass, Ill.</t>
  </si>
  <si>
    <t>McHenry Savings Bank</t>
  </si>
  <si>
    <t>North Shore Trust and Savings</t>
  </si>
  <si>
    <t>State Street Bank and Trust Company</t>
  </si>
  <si>
    <t>TrustBank</t>
  </si>
  <si>
    <t>The Bank of Carbondale</t>
  </si>
  <si>
    <t>First National Bank of Brookfield</t>
  </si>
  <si>
    <t>First State Bank of Forrest</t>
  </si>
  <si>
    <t>Bank of Rantoul</t>
  </si>
  <si>
    <t>State Bank of Toulon</t>
  </si>
  <si>
    <t>Tompkins State Bank</t>
  </si>
  <si>
    <t>Forreston State Bank</t>
  </si>
  <si>
    <t>Farmers-Merchants Bank of Illinois</t>
  </si>
  <si>
    <t>The Anna -Jonesboro National Bank</t>
  </si>
  <si>
    <t>Buena Vista National Bank</t>
  </si>
  <si>
    <t>First National Bank of Steeleville</t>
  </si>
  <si>
    <t>Grand Ridge National Bank</t>
  </si>
  <si>
    <t>State Bank of Graymont</t>
  </si>
  <si>
    <t>The First National Bank in Amboy</t>
  </si>
  <si>
    <t>Longview Bank</t>
  </si>
  <si>
    <t>The Farmers State Bank and Trust Company</t>
  </si>
  <si>
    <t>Community Partners Savings Bank</t>
  </si>
  <si>
    <t>COMMUNITY FIRST BANK OF THE HEARTLAND</t>
  </si>
  <si>
    <t>The First National Bank in Carlyle</t>
  </si>
  <si>
    <t>State Bank of Waterloo</t>
  </si>
  <si>
    <t>First Secure Bank and Trust Co.</t>
  </si>
  <si>
    <t>Metropolitan Capital Bank &amp; Trust</t>
  </si>
  <si>
    <t>Flanagan State Bank</t>
  </si>
  <si>
    <t>Petefish, Skiles &amp; Co.</t>
  </si>
  <si>
    <t>First National Bank in Taylorville</t>
  </si>
  <si>
    <t>First National Bank of Pana</t>
  </si>
  <si>
    <t>Holcomb Bank</t>
  </si>
  <si>
    <t>Spring Valley City Bank</t>
  </si>
  <si>
    <t>Longview Bank and Trust</t>
  </si>
  <si>
    <t>Central Federal Savings and Loan Association</t>
  </si>
  <si>
    <t>The Farmers and Merchants National Bank of Nashville</t>
  </si>
  <si>
    <t>Raritan State Bank</t>
  </si>
  <si>
    <t>Crossroads Bank</t>
  </si>
  <si>
    <t>First Farmers State Bank</t>
  </si>
  <si>
    <t>First Bank and Trust Company of Illinois</t>
  </si>
  <si>
    <t>West Central Bank</t>
  </si>
  <si>
    <t>First National Bank &amp; Trust Company</t>
  </si>
  <si>
    <t>Bank of Farmington</t>
  </si>
  <si>
    <t>Town &amp; Country Bank Midwest</t>
  </si>
  <si>
    <t>First Federal Savings Bank of Champaign Urbana</t>
  </si>
  <si>
    <t>Scott State Bank</t>
  </si>
  <si>
    <t>Warren-Boynton State Bank</t>
  </si>
  <si>
    <t>First Bank of Manhattan</t>
  </si>
  <si>
    <t>First State Bank Shannon-Polo</t>
  </si>
  <si>
    <t>State Bank of Davis</t>
  </si>
  <si>
    <t>Ipava State Bank</t>
  </si>
  <si>
    <t>Security Bank, s.b.</t>
  </si>
  <si>
    <t>Streator Home Savings Bank</t>
  </si>
  <si>
    <t>Millennium Bank</t>
  </si>
  <si>
    <t>The Gifford State Bank</t>
  </si>
  <si>
    <t>The Clay City Banking Co.</t>
  </si>
  <si>
    <t>Peru Federal Savings Bank</t>
  </si>
  <si>
    <t>FIRST NATIONAL BANK OF NOKOMIS</t>
  </si>
  <si>
    <t>Union Federal Savings and Loan Association</t>
  </si>
  <si>
    <t>Farmers State Bank of Hoffman</t>
  </si>
  <si>
    <t>Community Bank of Elmhurst</t>
  </si>
  <si>
    <t>The First National Bank of Raymond</t>
  </si>
  <si>
    <t>First Community Bank and Trust</t>
  </si>
  <si>
    <t>Burling Bank</t>
  </si>
  <si>
    <t>Milledgeville State Bank</t>
  </si>
  <si>
    <t>Jersey State Bank</t>
  </si>
  <si>
    <t>Frederick Community Bank, The</t>
  </si>
  <si>
    <t>CenTrust Bank, National Association</t>
  </si>
  <si>
    <t>State Bank of Herscher</t>
  </si>
  <si>
    <t>Goodfield State Bank</t>
  </si>
  <si>
    <t>Farmers State Bank of Western Illinois</t>
  </si>
  <si>
    <t>PeopleFirst Bank</t>
  </si>
  <si>
    <t>Vermilion Valley Bank</t>
  </si>
  <si>
    <t>La Salle State Bank</t>
  </si>
  <si>
    <t>Heritage Bank of Schaumburg</t>
  </si>
  <si>
    <t>State Bank of Whittington</t>
  </si>
  <si>
    <t>Algonquin State Bank</t>
  </si>
  <si>
    <t>The Fisher National Bank</t>
  </si>
  <si>
    <t>First Federal Savings and Loan Association of Central Illinois, S.B.</t>
  </si>
  <si>
    <t>The First National Bank of Beardstown</t>
  </si>
  <si>
    <t>Great Rivers Bank</t>
  </si>
  <si>
    <t>Murphy-Wall State Bank and Trust Company</t>
  </si>
  <si>
    <t>Prairie Community Bank</t>
  </si>
  <si>
    <t>Brickyard Bank</t>
  </si>
  <si>
    <t>First State Bank of Bloomington</t>
  </si>
  <si>
    <t>Collinsville Building and Loan Association</t>
  </si>
  <si>
    <t>The First National Bank in Tremont</t>
  </si>
  <si>
    <t>North Central Bank</t>
  </si>
  <si>
    <t>De Witt Savings Bank</t>
  </si>
  <si>
    <t>Illini State Bank</t>
  </si>
  <si>
    <t>First State Bank of Campbell Hill</t>
  </si>
  <si>
    <t>Southern Illinois Bank</t>
  </si>
  <si>
    <t>First FSB of Mascoutah</t>
  </si>
  <si>
    <t>Midland Federal Savings and Loan Association</t>
  </si>
  <si>
    <t>Bank of Kampsville</t>
  </si>
  <si>
    <t>Iroquois Farmers State Bank</t>
  </si>
  <si>
    <t>Arcola First Bank</t>
  </si>
  <si>
    <t>The Litchfield National Bank</t>
  </si>
  <si>
    <t>Central Savings, f.s.b.</t>
  </si>
  <si>
    <t>Allied First Bank,sb</t>
  </si>
  <si>
    <t>Town Center Bank</t>
  </si>
  <si>
    <t>Pioneer State Bank</t>
  </si>
  <si>
    <t>The Iuka State Bank</t>
  </si>
  <si>
    <t>Du Quoin State Bank</t>
  </si>
  <si>
    <t>Durand State Bank</t>
  </si>
  <si>
    <t>South Porte Bank</t>
  </si>
  <si>
    <t>Rushville State Bank</t>
  </si>
  <si>
    <t>Philo Exchange Bank</t>
  </si>
  <si>
    <t>LIBERTY BANK</t>
  </si>
  <si>
    <t>The First National Bank of Litchfield</t>
  </si>
  <si>
    <t>First National Bank in Pinckneyville</t>
  </si>
  <si>
    <t>GN Bank</t>
  </si>
  <si>
    <t>First Community Bank of Hillsboro</t>
  </si>
  <si>
    <t>State Bank of Bement</t>
  </si>
  <si>
    <t>Farmers National Bank of Griggsville</t>
  </si>
  <si>
    <t>Reynolds State Bank</t>
  </si>
  <si>
    <t>Tempo Bank, A Federal Savings Bank</t>
  </si>
  <si>
    <t>Rochester State Bank</t>
  </si>
  <si>
    <t>Williamsville State Bank &amp; Trust</t>
  </si>
  <si>
    <t>Farmers State Bank &amp; Trust Co.</t>
  </si>
  <si>
    <t>American Eagle Bank of Chicago</t>
  </si>
  <si>
    <t>Federated Bank</t>
  </si>
  <si>
    <t>1st Equity Bank</t>
  </si>
  <si>
    <t>The Granville National Bank</t>
  </si>
  <si>
    <t>Savanna-Thomson State Bank</t>
  </si>
  <si>
    <t>Bank of Gibson City</t>
  </si>
  <si>
    <t>The First National Bank of Arenzville</t>
  </si>
  <si>
    <t>Anderson State Bank</t>
  </si>
  <si>
    <t>The Village Bank</t>
  </si>
  <si>
    <t>The First Community Bank of Moultrie County</t>
  </si>
  <si>
    <t>The First National Bank</t>
  </si>
  <si>
    <t>TNB Bank</t>
  </si>
  <si>
    <t>State Bank of Cherry</t>
  </si>
  <si>
    <t>Lena State Bank</t>
  </si>
  <si>
    <t>Community Bank of Trenton</t>
  </si>
  <si>
    <t>Princeville State Bank</t>
  </si>
  <si>
    <t>Anna State Bank</t>
  </si>
  <si>
    <t>The State Bank of Geneva</t>
  </si>
  <si>
    <t>Security National Bank</t>
  </si>
  <si>
    <t>National Bank of St. Anne</t>
  </si>
  <si>
    <t>Mutual Federal Bank</t>
  </si>
  <si>
    <t>The First National Bank of Sparta</t>
  </si>
  <si>
    <t>Clay County State Bank</t>
  </si>
  <si>
    <t>Community Trust Bank</t>
  </si>
  <si>
    <t>Heritage State Bank</t>
  </si>
  <si>
    <t>The Poplar Grove State Bank</t>
  </si>
  <si>
    <t>The First Bank and Trust Company of Murphysboro</t>
  </si>
  <si>
    <t>American Metro Bank</t>
  </si>
  <si>
    <t>Bank of Stronghurst</t>
  </si>
  <si>
    <t>The Gerber State Bank</t>
  </si>
  <si>
    <t>Flora Bank &amp; Trust</t>
  </si>
  <si>
    <t>Farmers and Merchants State Bank of Bushnell</t>
  </si>
  <si>
    <t>Villa Grove State Bank</t>
  </si>
  <si>
    <t>The Bank of Bourbonnais</t>
  </si>
  <si>
    <t>Colchester State Bank</t>
  </si>
  <si>
    <t>First State Bank of Beecher City</t>
  </si>
  <si>
    <t>The Old Exchange National Bank of Okawville</t>
  </si>
  <si>
    <t>Bank of Yates City</t>
  </si>
  <si>
    <t>The First National Bank of Okawville</t>
  </si>
  <si>
    <t>Mason City National Bank</t>
  </si>
  <si>
    <t>Midland Community Bank</t>
  </si>
  <si>
    <t>Bank of Calhoun County</t>
  </si>
  <si>
    <t>State Bank of St. Jacob</t>
  </si>
  <si>
    <t>The First National Bank of Ava</t>
  </si>
  <si>
    <t>Marseilles Bank</t>
  </si>
  <si>
    <t>1st Community Bank</t>
  </si>
  <si>
    <t>Nashville Savings Bank</t>
  </si>
  <si>
    <t>Catlin Bank</t>
  </si>
  <si>
    <t>Loomis Federal Savings and Loan Association</t>
  </si>
  <si>
    <t>The Atlanta National Bank</t>
  </si>
  <si>
    <t>Chester National Bank</t>
  </si>
  <si>
    <t>The First National Bank of Lacon</t>
  </si>
  <si>
    <t>SouthernTrust Bank</t>
  </si>
  <si>
    <t>The First National Bank of Sandoval</t>
  </si>
  <si>
    <t>First State Bank of Olmsted</t>
  </si>
  <si>
    <t>North County Savings Bank</t>
  </si>
  <si>
    <t>State Bank of Industry</t>
  </si>
  <si>
    <t>Beardstown Savings s.b.</t>
  </si>
  <si>
    <t>Bank of Bluffs</t>
  </si>
  <si>
    <t>The State Bank of Pearl City</t>
  </si>
  <si>
    <t>The Farmers Bank of Mt. Pulaski</t>
  </si>
  <si>
    <t>The Lemont National Bank</t>
  </si>
  <si>
    <t>Community Banks of Shelby County</t>
  </si>
  <si>
    <t>Kinmundy Bank</t>
  </si>
  <si>
    <t>Citizens First State Bank of Walnut</t>
  </si>
  <si>
    <t>Community National Bank in Monmouth</t>
  </si>
  <si>
    <t>Glasford State Bank</t>
  </si>
  <si>
    <t>Pulaski Savings Bank</t>
  </si>
  <si>
    <t>Table Grove State Bank</t>
  </si>
  <si>
    <t>Farmers &amp; Merchants Bank of Hutsonville</t>
  </si>
  <si>
    <t>The First National Bank of Brownstown</t>
  </si>
  <si>
    <t>Citizens State Bank of Milford</t>
  </si>
  <si>
    <t>First Community Bank, Xenia-Flora</t>
  </si>
  <si>
    <t>Bank of Montgomery</t>
  </si>
  <si>
    <t>Buckley State Bank</t>
  </si>
  <si>
    <t>Waterman State Bank</t>
  </si>
  <si>
    <t>First State Bank of Van Orin</t>
  </si>
  <si>
    <t>North Side Federal Savings and Loan Association of Chicago</t>
  </si>
  <si>
    <t>Wenona State Bank</t>
  </si>
  <si>
    <t>The Hill-Dodge Banking Company</t>
  </si>
  <si>
    <t>Middletown State Bank</t>
  </si>
  <si>
    <t>North Adams State Bank</t>
  </si>
  <si>
    <t>First Savings Bank</t>
  </si>
  <si>
    <t>Community Bank of Easton</t>
  </si>
  <si>
    <t>State Bank of Saunemin</t>
  </si>
  <si>
    <t>Guardian Savings Bank</t>
  </si>
  <si>
    <t>Peoples State Bank of Colfax</t>
  </si>
  <si>
    <t>Farmers State Bank of Emden</t>
  </si>
  <si>
    <t>Citizens Bank of Chatsworth</t>
  </si>
  <si>
    <t>State Bank of Nauvoo</t>
  </si>
  <si>
    <t>State Bank of Cerro Gordo</t>
  </si>
  <si>
    <t>Nokomis Savings Bank</t>
  </si>
  <si>
    <t>Milford Building and Loan Association</t>
  </si>
  <si>
    <t>First State Bank of St. Peter</t>
  </si>
  <si>
    <t>Vermont State Bank</t>
  </si>
  <si>
    <t>Grand Rivers Community Bank</t>
  </si>
  <si>
    <t>Fairview State Banking Company</t>
  </si>
  <si>
    <t>1st State Bank of Mason City</t>
  </si>
  <si>
    <t>United Trust Bank</t>
  </si>
  <si>
    <t>The First State Bank of Dongola</t>
  </si>
  <si>
    <t>Citizens Bank of Edinburg</t>
  </si>
  <si>
    <t>Dewey Bank</t>
  </si>
  <si>
    <t>Oakdale State Bank</t>
  </si>
  <si>
    <t>Peoples Bank of Macon</t>
  </si>
  <si>
    <t>Campus State Bank</t>
  </si>
  <si>
    <t>The First National Bank of Assumption</t>
  </si>
  <si>
    <t>Farmers State Bank of Medora</t>
  </si>
  <si>
    <t>Anchor State Bank</t>
  </si>
  <si>
    <t>Camp Grove State Bank</t>
  </si>
  <si>
    <t>Bank of Chestnut</t>
  </si>
  <si>
    <t>Chesterfield State Bank</t>
  </si>
  <si>
    <t>Sainte Marie State Bank</t>
  </si>
  <si>
    <t>Hartsburg State Bank</t>
  </si>
  <si>
    <t>First Savanna Savings Bank</t>
  </si>
  <si>
    <t>Wabash Savings Bank</t>
  </si>
  <si>
    <t>Texico State Bank</t>
  </si>
  <si>
    <t>Old National Bank</t>
  </si>
  <si>
    <t>IN</t>
  </si>
  <si>
    <t>First Merchants Bank</t>
  </si>
  <si>
    <t>Merchants Bank of Indiana</t>
  </si>
  <si>
    <t>1st Source Bank</t>
  </si>
  <si>
    <t>Horizon Bank</t>
  </si>
  <si>
    <t>Lake City Bank</t>
  </si>
  <si>
    <t>Centier Bank</t>
  </si>
  <si>
    <t>German American Bank</t>
  </si>
  <si>
    <t>First Internet Bank of Indiana</t>
  </si>
  <si>
    <t>First Financial Bank, National Association</t>
  </si>
  <si>
    <t>The National Bank of Indianapolis</t>
  </si>
  <si>
    <t>STAR Financial Bank</t>
  </si>
  <si>
    <t>First Farmers Bank &amp; Trust Co.</t>
  </si>
  <si>
    <t>Peoples Bank SB</t>
  </si>
  <si>
    <t>United Fidelity Bank, fsb</t>
  </si>
  <si>
    <t>First Bank Richmond</t>
  </si>
  <si>
    <t>First Harrison Bank</t>
  </si>
  <si>
    <t>First Bank of Berne</t>
  </si>
  <si>
    <t>Greenfield Banking Company</t>
  </si>
  <si>
    <t>The Farmers Bank, Frankfort, Indiana</t>
  </si>
  <si>
    <t>Jackson County Bank</t>
  </si>
  <si>
    <t>First State Bank of Middlebury</t>
  </si>
  <si>
    <t>Citizens State Bank of New Castle, Indiana</t>
  </si>
  <si>
    <t>State Bank of Lizton</t>
  </si>
  <si>
    <t>FCN Bank, National Association</t>
  </si>
  <si>
    <t>Springs Valley Bank &amp; Trust Company</t>
  </si>
  <si>
    <t>DeMotte State Bank</t>
  </si>
  <si>
    <t>The Fountain Trust Company</t>
  </si>
  <si>
    <t>The North Salem State Bank</t>
  </si>
  <si>
    <t>The Friendship State Bank</t>
  </si>
  <si>
    <t>The New Washington State Bank</t>
  </si>
  <si>
    <t>Terre Haute Savings Bank</t>
  </si>
  <si>
    <t>Home Bank SB</t>
  </si>
  <si>
    <t>The First National Bank of Monterey</t>
  </si>
  <si>
    <t>Community First Bank of Indiana</t>
  </si>
  <si>
    <t>The Peoples State Bank</t>
  </si>
  <si>
    <t>Alliance Bank</t>
  </si>
  <si>
    <t>Kentland Bank</t>
  </si>
  <si>
    <t>The Campbell &amp; Fetter Bank</t>
  </si>
  <si>
    <t>The Napoleon State Bank</t>
  </si>
  <si>
    <t>The Garrett State Bank</t>
  </si>
  <si>
    <t>Owen County State Bank</t>
  </si>
  <si>
    <t>The Riddell National Bank</t>
  </si>
  <si>
    <t>American Community Bank of Indiana</t>
  </si>
  <si>
    <t>Hoosier Heartland State Bank</t>
  </si>
  <si>
    <t>Mid-Southern Savings Bank, FSB</t>
  </si>
  <si>
    <t>Tri-County Bank &amp; Trust Company</t>
  </si>
  <si>
    <t>Grant County State Bank</t>
  </si>
  <si>
    <t>Logansport Savings Bank</t>
  </si>
  <si>
    <t>The Bippus State Bank</t>
  </si>
  <si>
    <t>Bank of Wolcott</t>
  </si>
  <si>
    <t>Mutual Savings Bank</t>
  </si>
  <si>
    <t>Bath State Bank</t>
  </si>
  <si>
    <t>Hendricks County Bank and Trust Company</t>
  </si>
  <si>
    <t>Union Savings and Loan Association</t>
  </si>
  <si>
    <t>Wayne Bank and Trust Co.</t>
  </si>
  <si>
    <t>First Federal Savings and Loan Association of Greensburg</t>
  </si>
  <si>
    <t>First State Bank of Porter</t>
  </si>
  <si>
    <t>Bedford Federal Savings Bank</t>
  </si>
  <si>
    <t>The Farmers and Merchants Bank</t>
  </si>
  <si>
    <t>First Federal Savings Bank of Angola</t>
  </si>
  <si>
    <t>LNB Community Bank</t>
  </si>
  <si>
    <t>The Home National Bank of Thorntown</t>
  </si>
  <si>
    <t>Ossian State Bank</t>
  </si>
  <si>
    <t>Spencer County Bank</t>
  </si>
  <si>
    <t>The Morris Plan Company of Terre Haute, Inc.</t>
  </si>
  <si>
    <t>State Bank of Medora</t>
  </si>
  <si>
    <t>Community State Bank of Southwestern Indiana</t>
  </si>
  <si>
    <t>Scottsburg Building and Loan Association</t>
  </si>
  <si>
    <t>The Elberfeld State Bank</t>
  </si>
  <si>
    <t>CentreBank</t>
  </si>
  <si>
    <t>First Federal Savings Bank of Washington</t>
  </si>
  <si>
    <t>Our Community Bank</t>
  </si>
  <si>
    <t>Farmers and Mechanics Federal Savings Bank</t>
  </si>
  <si>
    <t>Boonville Federal Savings Bank</t>
  </si>
  <si>
    <t>The Fairmount State Bank</t>
  </si>
  <si>
    <t>State Bank of Burnettsville</t>
  </si>
  <si>
    <t>Peoples Community Bank SB of Monticello, Indiana</t>
  </si>
  <si>
    <t>Kentland Federal Savings and Loan Association</t>
  </si>
  <si>
    <t>Capitol Federal Savings Bank</t>
  </si>
  <si>
    <t>KS</t>
  </si>
  <si>
    <t>Intrust Bank, National Association</t>
  </si>
  <si>
    <t>CrossFirst Bank</t>
  </si>
  <si>
    <t>Equity Bank</t>
  </si>
  <si>
    <t>Security Bank of Kansas City</t>
  </si>
  <si>
    <t>Fidelity Bank, National Association</t>
  </si>
  <si>
    <t>KS StateBank</t>
  </si>
  <si>
    <t>Emprise Bank</t>
  </si>
  <si>
    <t>Community National Bank &amp; Trust</t>
  </si>
  <si>
    <t>Bank of Blue Valley</t>
  </si>
  <si>
    <t>Armed Forces Bank, National Association</t>
  </si>
  <si>
    <t>Landmark National Bank</t>
  </si>
  <si>
    <t>Central National Bank</t>
  </si>
  <si>
    <t>CoreFirst Bank &amp; Trust</t>
  </si>
  <si>
    <t>NBKC Bank</t>
  </si>
  <si>
    <t>Farmers Bank &amp; Trust</t>
  </si>
  <si>
    <t>The First National Bank of Hutchinson</t>
  </si>
  <si>
    <t>GNBank, National Association</t>
  </si>
  <si>
    <t>The Bennington State Bank</t>
  </si>
  <si>
    <t>Bank of Labor</t>
  </si>
  <si>
    <t>United Bank &amp; Trust</t>
  </si>
  <si>
    <t>American State Bank &amp; Trust Company</t>
  </si>
  <si>
    <t>Peoples Bank and Trust Company</t>
  </si>
  <si>
    <t>Community National Bank</t>
  </si>
  <si>
    <t>The Western State Bank</t>
  </si>
  <si>
    <t>The First State Bank</t>
  </si>
  <si>
    <t>Southwest National Bank</t>
  </si>
  <si>
    <t>First Bank Kansas</t>
  </si>
  <si>
    <t>The Citizens State Bank</t>
  </si>
  <si>
    <t>Exchange Bank &amp; Trust</t>
  </si>
  <si>
    <t>First Option Bank</t>
  </si>
  <si>
    <t>Labette Bank</t>
  </si>
  <si>
    <t>The Bank of Tescott</t>
  </si>
  <si>
    <t>Citizens Bank of Kansas</t>
  </si>
  <si>
    <t>The First National Bank of Syracuse</t>
  </si>
  <si>
    <t>The Denison State Bank</t>
  </si>
  <si>
    <t>The Bank</t>
  </si>
  <si>
    <t>Commercial Bank</t>
  </si>
  <si>
    <t>Bank of Commerce</t>
  </si>
  <si>
    <t>First State Bank and Trust</t>
  </si>
  <si>
    <t>Silver Lake Bank</t>
  </si>
  <si>
    <t>Bank of the Flint Hills</t>
  </si>
  <si>
    <t>Kaw Valley Bank</t>
  </si>
  <si>
    <t>The Union State Bank of Everest</t>
  </si>
  <si>
    <t>Community First National Bank</t>
  </si>
  <si>
    <t>Astra Bank</t>
  </si>
  <si>
    <t>Guaranty State Bank and Trust Company</t>
  </si>
  <si>
    <t>Centera Bank</t>
  </si>
  <si>
    <t>Peoples State Bank</t>
  </si>
  <si>
    <t>Bank of Hays</t>
  </si>
  <si>
    <t>Mid-America Bank</t>
  </si>
  <si>
    <t>SOLUTIONS NORTH BANK</t>
  </si>
  <si>
    <t>Farmers &amp; Merchants Bank of Colby</t>
  </si>
  <si>
    <t>ESB Financial</t>
  </si>
  <si>
    <t>Grant County Bank</t>
  </si>
  <si>
    <t>Golden Belt Bank, FSA</t>
  </si>
  <si>
    <t>Kanza Bank</t>
  </si>
  <si>
    <t>Mutual Savings Association</t>
  </si>
  <si>
    <t>First National Bank and Trust</t>
  </si>
  <si>
    <t>The Plains State Bank</t>
  </si>
  <si>
    <t>Great American Bank</t>
  </si>
  <si>
    <t>The Kearny County Bank</t>
  </si>
  <si>
    <t>Citizens State Bank and Trust Co., Ellsworth, Kansas</t>
  </si>
  <si>
    <t>The Solomon State Bank</t>
  </si>
  <si>
    <t>Community First Bank</t>
  </si>
  <si>
    <t>Goppert State Service Bank</t>
  </si>
  <si>
    <t>Kaw Valley State Bank and Trust Company</t>
  </si>
  <si>
    <t>VisionBank</t>
  </si>
  <si>
    <t>The Farmers State Bank of Westmoreland</t>
  </si>
  <si>
    <t>First Kansas Bank</t>
  </si>
  <si>
    <t>SJN Bank of Kansas</t>
  </si>
  <si>
    <t>FirstOak Bank</t>
  </si>
  <si>
    <t>Farmers and Drovers Bank</t>
  </si>
  <si>
    <t>Citizens Federal Savings Bank</t>
  </si>
  <si>
    <t>The Fidelity State Bank and Trust Company</t>
  </si>
  <si>
    <t>The Citizens National Bank</t>
  </si>
  <si>
    <t>The First State Bank &amp; Trust Co. of Larned</t>
  </si>
  <si>
    <t>Bankers' Bank of Kansas</t>
  </si>
  <si>
    <t>The Valley State Bank</t>
  </si>
  <si>
    <t>The Farmers State Bank of Oakley, Kansas</t>
  </si>
  <si>
    <t>The Farmers State Bank of Aliceville, Kansas</t>
  </si>
  <si>
    <t>Vintage Bank Kansas</t>
  </si>
  <si>
    <t>The Kansas State Bank</t>
  </si>
  <si>
    <t>The Lyon County State Bank</t>
  </si>
  <si>
    <t>The Stockgrowers State Bank of Ashland, Kansas</t>
  </si>
  <si>
    <t>Impact Bank</t>
  </si>
  <si>
    <t>Southwind Bank</t>
  </si>
  <si>
    <t>Flint Hills Bank</t>
  </si>
  <si>
    <t>The Community Bank</t>
  </si>
  <si>
    <t>Patriots Bank</t>
  </si>
  <si>
    <t>The First National Bank of Louisburg</t>
  </si>
  <si>
    <t>Stanley Bank</t>
  </si>
  <si>
    <t>Fidelity State Bank and Trust Company</t>
  </si>
  <si>
    <t>Lyons Federal Bank</t>
  </si>
  <si>
    <t>The First National Bank of Scott City</t>
  </si>
  <si>
    <t>Carson Bank</t>
  </si>
  <si>
    <t>The Halstead Bank</t>
  </si>
  <si>
    <t>Heartland Tri-State Bank</t>
  </si>
  <si>
    <t>BANKWEST OF KANSAS</t>
  </si>
  <si>
    <t>Andover State Bank</t>
  </si>
  <si>
    <t>Home Bank and Trust Company</t>
  </si>
  <si>
    <t>TriCentury Bank</t>
  </si>
  <si>
    <t>American Bank of Baxter Springs</t>
  </si>
  <si>
    <t>Prairie Bank of Kansas</t>
  </si>
  <si>
    <t>Chisholm Trail State Bank</t>
  </si>
  <si>
    <t>The First National Bank in Cimarron</t>
  </si>
  <si>
    <t>Bank of Prairie Village</t>
  </si>
  <si>
    <t>CBW Bank</t>
  </si>
  <si>
    <t>Garden Plain State Bank</t>
  </si>
  <si>
    <t>First Commerce Bank</t>
  </si>
  <si>
    <t>Conway Bank</t>
  </si>
  <si>
    <t>First Federal Savings and Loan Bank</t>
  </si>
  <si>
    <t>State Bank of Downs</t>
  </si>
  <si>
    <t>The State Bank of Bern</t>
  </si>
  <si>
    <t>Elk State Bank</t>
  </si>
  <si>
    <t>The Riley State Bank of Riley, Kansas</t>
  </si>
  <si>
    <t>First National Bank in Fredonia</t>
  </si>
  <si>
    <t>The Wilson State Bank</t>
  </si>
  <si>
    <t>First National Bank of Kansas</t>
  </si>
  <si>
    <t>Citizens State Bank and Trust Company</t>
  </si>
  <si>
    <t>The First National Bank of Hope</t>
  </si>
  <si>
    <t>Community Bank of Wichita, Inc.</t>
  </si>
  <si>
    <t>Bank of Commerce and Trust Company</t>
  </si>
  <si>
    <t>The Baldwin State Bank</t>
  </si>
  <si>
    <t>The Stockgrowers State Bank</t>
  </si>
  <si>
    <t>The Fowler State Bank</t>
  </si>
  <si>
    <t>The University National Bank of Lawrence</t>
  </si>
  <si>
    <t>First Bank of Beloit</t>
  </si>
  <si>
    <t>The Lyndon State Bank</t>
  </si>
  <si>
    <t>Johnson State Bank</t>
  </si>
  <si>
    <t>Home Savings Bank</t>
  </si>
  <si>
    <t>The First State Bank of Healy</t>
  </si>
  <si>
    <t>The Exchange State Bank of St. Paul, Kansas</t>
  </si>
  <si>
    <t>Almena State Bank</t>
  </si>
  <si>
    <t>FNB Washington</t>
  </si>
  <si>
    <t>The Bank of Protection</t>
  </si>
  <si>
    <t>The Kansas State Bank Overbrook Kansas</t>
  </si>
  <si>
    <t>The Citizens State Bank of Cheney, Kansas</t>
  </si>
  <si>
    <t>The Bendena State Bank</t>
  </si>
  <si>
    <t>The First Security Bank</t>
  </si>
  <si>
    <t>The Bank of Holyrood</t>
  </si>
  <si>
    <t>New Century Bank</t>
  </si>
  <si>
    <t>The First National Bank of Dighton</t>
  </si>
  <si>
    <t>Small Business Bank</t>
  </si>
  <si>
    <t>The Tampa State Bank</t>
  </si>
  <si>
    <t>Argentine Federal Savings</t>
  </si>
  <si>
    <t>The Stock Exchange Bank, Caldwell, Kansas</t>
  </si>
  <si>
    <t>The First National Bank of Sedan</t>
  </si>
  <si>
    <t>The Howard State Bank, Howard, Kansas</t>
  </si>
  <si>
    <t>KansasLand Bank</t>
  </si>
  <si>
    <t>Kaw Valley State Bank</t>
  </si>
  <si>
    <t>The Citizens State Bank and Trust Company</t>
  </si>
  <si>
    <t>First National Bank in Frankfort</t>
  </si>
  <si>
    <t>The State Bank of Spring Hill</t>
  </si>
  <si>
    <t>Bank of Palmer</t>
  </si>
  <si>
    <t>The Farmers State Bank of Bucklin, Kansas</t>
  </si>
  <si>
    <t>The Farmers State Bank of Blue Mound</t>
  </si>
  <si>
    <t>Ford County State Bank</t>
  </si>
  <si>
    <t>The First State Bank of Ransom</t>
  </si>
  <si>
    <t>Swedish-American State Bank</t>
  </si>
  <si>
    <t>The City State Bank</t>
  </si>
  <si>
    <t>The First National Bank of Spearville</t>
  </si>
  <si>
    <t>Farmers and Merchants Bank of Mound City, Kansas</t>
  </si>
  <si>
    <t>Kendall State Bank</t>
  </si>
  <si>
    <t>The Olpe State Bank</t>
  </si>
  <si>
    <t>The Haviland State Bank</t>
  </si>
  <si>
    <t>Bank of Greeley</t>
  </si>
  <si>
    <t>Cottonwood Valley Bank</t>
  </si>
  <si>
    <t>The State Exchange Bank</t>
  </si>
  <si>
    <t>NINNESCAH VALLEY BANK</t>
  </si>
  <si>
    <t>The Liberty Savings Association, FSA</t>
  </si>
  <si>
    <t>The Gorham State Bank</t>
  </si>
  <si>
    <t>The State Bank of Canton, Canton, Kansas</t>
  </si>
  <si>
    <t>Marquette Farmers State Bank of Marquette</t>
  </si>
  <si>
    <t>The Piqua State Bank</t>
  </si>
  <si>
    <t>The Baxter State Bank</t>
  </si>
  <si>
    <t>The Lorraine State Bank</t>
  </si>
  <si>
    <t>The Marion National Bank</t>
  </si>
  <si>
    <t>The Alden State Bank</t>
  </si>
  <si>
    <t>Hillsboro State Bank</t>
  </si>
  <si>
    <t>Emerald Bank</t>
  </si>
  <si>
    <t>Bank of Denton</t>
  </si>
  <si>
    <t>The Dickinson County Bank</t>
  </si>
  <si>
    <t>The First National Bank of Harveyville</t>
  </si>
  <si>
    <t>Bison State Bank</t>
  </si>
  <si>
    <t>Prescott State Bank</t>
  </si>
  <si>
    <t>State Bank of Burrton</t>
  </si>
  <si>
    <t>Towanda State Bank</t>
  </si>
  <si>
    <t>The Walton State Bank</t>
  </si>
  <si>
    <t>KY</t>
  </si>
  <si>
    <t>Community Trust Bank, Inc.</t>
  </si>
  <si>
    <t>Stock Yards Bank &amp; Trust Company</t>
  </si>
  <si>
    <t>Central Bank &amp; Trust Company</t>
  </si>
  <si>
    <t>Independence Bank of Kentucky</t>
  </si>
  <si>
    <t>Traditional Bank, Inc.</t>
  </si>
  <si>
    <t>Limestone Bank, Inc.</t>
  </si>
  <si>
    <t>Forcht Bank, National Association</t>
  </si>
  <si>
    <t>South Central Bank,  Inc.</t>
  </si>
  <si>
    <t>Community Financial Services Bank</t>
  </si>
  <si>
    <t>Whitaker Bank</t>
  </si>
  <si>
    <t>Planters Bank, Inc.</t>
  </si>
  <si>
    <t>Commonwealth Bank and Trust Company</t>
  </si>
  <si>
    <t>Kentucky Bank</t>
  </si>
  <si>
    <t>The Cecilian Bank</t>
  </si>
  <si>
    <t>Heritage Bank, Inc.</t>
  </si>
  <si>
    <t>First Southern National Bank</t>
  </si>
  <si>
    <t>Citizens Union Bank of Shelbyville</t>
  </si>
  <si>
    <t>The Monticello Banking Company</t>
  </si>
  <si>
    <t>The Paducah Bank and Trust Company</t>
  </si>
  <si>
    <t>The Farmers National Bank of Danville</t>
  </si>
  <si>
    <t>Citizens Bank of Kentucky, Inc.</t>
  </si>
  <si>
    <t>Franklin Bank &amp; Trust Company</t>
  </si>
  <si>
    <t>Citizens Deposit Bank &amp; Trust</t>
  </si>
  <si>
    <t>Edmonton State Bank</t>
  </si>
  <si>
    <t>Wilson &amp; Muir Bank &amp; Trust Company</t>
  </si>
  <si>
    <t>Cumberland Valley National Bank &amp; Trust Company</t>
  </si>
  <si>
    <t>First &amp; Farmers National Bank, Inc.</t>
  </si>
  <si>
    <t>FNB Bank, Inc.</t>
  </si>
  <si>
    <t>Field &amp; Main Bank</t>
  </si>
  <si>
    <t>First Kentucky Bank, Inc.</t>
  </si>
  <si>
    <t>The Citizens National Bank of Somerset</t>
  </si>
  <si>
    <t>American Bank &amp; Trust Company, Inc.</t>
  </si>
  <si>
    <t>Peoples Bank and Trust Company of Madison County</t>
  </si>
  <si>
    <t>Home Federal Bank Corporation</t>
  </si>
  <si>
    <t>River City Bank, Inc.</t>
  </si>
  <si>
    <t>First United Bank and Trust Company</t>
  </si>
  <si>
    <t>Magnolia Bank</t>
  </si>
  <si>
    <t>FIRST STATE BANK OF THE SOUTHEAST, INC</t>
  </si>
  <si>
    <t>Peoples Bank of  Kentucky, Inc.</t>
  </si>
  <si>
    <t>The Lincoln National Bank of Hodgenville</t>
  </si>
  <si>
    <t>Springfield State Bank</t>
  </si>
  <si>
    <t>Town &amp; Country Bank and Trust Company</t>
  </si>
  <si>
    <t>The Murray Bank</t>
  </si>
  <si>
    <t>United Cumberland Bank</t>
  </si>
  <si>
    <t>Bank of Lexington, Inc.</t>
  </si>
  <si>
    <t>Hancock Bank &amp; Trust Company</t>
  </si>
  <si>
    <t>United Community Bank of West Kentucky, Inc.</t>
  </si>
  <si>
    <t>West Point Bank</t>
  </si>
  <si>
    <t>Citizens Commerce Bank</t>
  </si>
  <si>
    <t>Bank of the Bluegrass and Trust Company</t>
  </si>
  <si>
    <t>First Community Bank of the Heartland, Inc.</t>
  </si>
  <si>
    <t>The First National Bank of Grayson</t>
  </si>
  <si>
    <t>The Farmers Bank of Milton</t>
  </si>
  <si>
    <t>Bank of Hindman</t>
  </si>
  <si>
    <t>First Federal Savings Bank of Kentucky</t>
  </si>
  <si>
    <t>1st Trust Bank, Inc.</t>
  </si>
  <si>
    <t>Citizens Deposit Bank of Arlington, Inc.</t>
  </si>
  <si>
    <t>Meade County Bank</t>
  </si>
  <si>
    <t>Peoples Bank &amp; Trust Company of Hazard</t>
  </si>
  <si>
    <t>The First National Bank of Russell Springs</t>
  </si>
  <si>
    <t>Cumberland Security Bank, Inc.</t>
  </si>
  <si>
    <t>Bank of Edmonson County</t>
  </si>
  <si>
    <t>The Casey County Bank, Inc.</t>
  </si>
  <si>
    <t>Morgantown Bank &amp; Trust Company, Incorporated</t>
  </si>
  <si>
    <t>Citizens Guaranty Bank</t>
  </si>
  <si>
    <t>Bank of Jamestown</t>
  </si>
  <si>
    <t>Kentucky Farmers Bank Corporation</t>
  </si>
  <si>
    <t>First &amp; Peoples Bank and Trust Company</t>
  </si>
  <si>
    <t>Taylor County Bank</t>
  </si>
  <si>
    <t>Hometown Bank of Corbin, Inc.</t>
  </si>
  <si>
    <t>Eclipse Bank, Inc.</t>
  </si>
  <si>
    <t>The Commercial Bank of Grayson</t>
  </si>
  <si>
    <t>United Citizens Bank of Southern Kentucky</t>
  </si>
  <si>
    <t>The Bankers' Bank of Kentucky, Inc.</t>
  </si>
  <si>
    <t>Citizens Bank &amp; Trust Co. of Jackson</t>
  </si>
  <si>
    <t>Bank of Columbia</t>
  </si>
  <si>
    <t>Elkton Bank &amp; Trust Company</t>
  </si>
  <si>
    <t>Commonwealth Community Bank, Inc.</t>
  </si>
  <si>
    <t>The First National Bank of Manchester</t>
  </si>
  <si>
    <t>WinFirst Bank</t>
  </si>
  <si>
    <t>Century Bank of Kentucky, Inc.</t>
  </si>
  <si>
    <t>Inez Deposit Bank</t>
  </si>
  <si>
    <t>Lewisburg Banking Company</t>
  </si>
  <si>
    <t>Bank of Maysville</t>
  </si>
  <si>
    <t>The Citizens National Bank of Lebanon</t>
  </si>
  <si>
    <t>Hyden Citizens Bank</t>
  </si>
  <si>
    <t>FIRST NATIONAL BANK OF KENTUCKY</t>
  </si>
  <si>
    <t>Bank of Clarkson</t>
  </si>
  <si>
    <t>Bank of Cadiz and Trust Company</t>
  </si>
  <si>
    <t>PBK BANK, INC.</t>
  </si>
  <si>
    <t>United Citizens Bank &amp; Trust Company</t>
  </si>
  <si>
    <t>The Salyersville National Bank</t>
  </si>
  <si>
    <t>The Sacramento Deposit Bank</t>
  </si>
  <si>
    <t>The Farmers National Bank of Lebanon</t>
  </si>
  <si>
    <t>Bedford Loan &amp; Deposit Bank</t>
  </si>
  <si>
    <t>Auburn Banking Company</t>
  </si>
  <si>
    <t>First Federal Savings and Loan Association</t>
  </si>
  <si>
    <t>Dixon Bank</t>
  </si>
  <si>
    <t>Fredonia Valley Bank</t>
  </si>
  <si>
    <t>Bank of Buffalo</t>
  </si>
  <si>
    <t>Citizens Bank of Cumberland County, Inc.</t>
  </si>
  <si>
    <t>Owingsville Banking Company</t>
  </si>
  <si>
    <t>Bank of the Mountains, Inc.</t>
  </si>
  <si>
    <t>The First National Bank of Brooksville</t>
  </si>
  <si>
    <t>Clinton Bank</t>
  </si>
  <si>
    <t>Security Bank and Trust Co.</t>
  </si>
  <si>
    <t>Pinnacle Bank, Inc.</t>
  </si>
  <si>
    <t>Farmers &amp; Traders Bank of Campton</t>
  </si>
  <si>
    <t>Peoples Bank and Trust Company of Clinton County</t>
  </si>
  <si>
    <t>Citizens Federal Savings and Loan Association</t>
  </si>
  <si>
    <t>Blue Grass Federal Savings and Loan Association</t>
  </si>
  <si>
    <t>Carrollton Federal Bank</t>
  </si>
  <si>
    <t>Hart County Bank and Trust Company</t>
  </si>
  <si>
    <t>Home Savings Bank, FSB</t>
  </si>
  <si>
    <t>Sebree Deposit Bank</t>
  </si>
  <si>
    <t>Iberiabank</t>
  </si>
  <si>
    <t>LA</t>
  </si>
  <si>
    <t>Origin Bank</t>
  </si>
  <si>
    <t>b1BANK</t>
  </si>
  <si>
    <t>First Guaranty Bank</t>
  </si>
  <si>
    <t>Home Bank, National Association</t>
  </si>
  <si>
    <t>Investar Bank, National Association</t>
  </si>
  <si>
    <t>Red River Bank</t>
  </si>
  <si>
    <t>Gulf Coast Bank and Trust Company</t>
  </si>
  <si>
    <t>Citizens National Bank, N.A.</t>
  </si>
  <si>
    <t>First Bank and Trust</t>
  </si>
  <si>
    <t>Crescent Bank &amp; Trust</t>
  </si>
  <si>
    <t>Sabine State Bank and Trust Company</t>
  </si>
  <si>
    <t>First American Bank and Trust</t>
  </si>
  <si>
    <t>First Federal Bank of Louisiana</t>
  </si>
  <si>
    <t>JD Bank</t>
  </si>
  <si>
    <t>First National Banker's Bank</t>
  </si>
  <si>
    <t>FIDELITY BANK</t>
  </si>
  <si>
    <t>Resource Bank</t>
  </si>
  <si>
    <t>Liberty Bank and Trust Company</t>
  </si>
  <si>
    <t>The Evangeline Bank and Trust Company</t>
  </si>
  <si>
    <t>Progressive Bank</t>
  </si>
  <si>
    <t>Synergy Bank</t>
  </si>
  <si>
    <t>Concordia Bank &amp; Trust Company</t>
  </si>
  <si>
    <t>Community Bank of Louisiana</t>
  </si>
  <si>
    <t>BOM Bank</t>
  </si>
  <si>
    <t>South Louisiana Bank</t>
  </si>
  <si>
    <t>Century Next Bank</t>
  </si>
  <si>
    <t>Home Federal Bank</t>
  </si>
  <si>
    <t>Gibsland Bank &amp; Trust Company</t>
  </si>
  <si>
    <t>Fifth District Savings Bank</t>
  </si>
  <si>
    <t>First National Bank of Louisiana</t>
  </si>
  <si>
    <t>Metairie Bank &amp; Trust Company</t>
  </si>
  <si>
    <t>Merchants &amp; Farmers Bank &amp; Trust Company</t>
  </si>
  <si>
    <t>Rayne State Bank &amp; Trust Company</t>
  </si>
  <si>
    <t>Cottonport Bank</t>
  </si>
  <si>
    <t>Cross Keys Bank</t>
  </si>
  <si>
    <t>Jonesboro State Bank</t>
  </si>
  <si>
    <t>Gulf Coast Bank</t>
  </si>
  <si>
    <t>Homeland Federal Savings Bank</t>
  </si>
  <si>
    <t>Farmers-Merchants Bank &amp; Trust Company</t>
  </si>
  <si>
    <t>Delta Bank</t>
  </si>
  <si>
    <t>Bank of Commerce &amp; Trust Co.</t>
  </si>
  <si>
    <t>Peoples Bank and Trust Company of Pointe Coupee Parish</t>
  </si>
  <si>
    <t>First National Bank in DeRidder</t>
  </si>
  <si>
    <t>Southern Heritage Bank</t>
  </si>
  <si>
    <t>M C Bank &amp; Trust Company</t>
  </si>
  <si>
    <t>Guaranty Bank &amp; Trust Company of Delhi, Louisiana</t>
  </si>
  <si>
    <t>St. Landry Bank and Trust Company</t>
  </si>
  <si>
    <t>The First National Bank of Jeanerette</t>
  </si>
  <si>
    <t>Bank of Zachary</t>
  </si>
  <si>
    <t>Patterson State Bank</t>
  </si>
  <si>
    <t>City Bank &amp; Trust Co.</t>
  </si>
  <si>
    <t>Winnsboro State Bank &amp; Trust Company</t>
  </si>
  <si>
    <t>Bank of Coushatta</t>
  </si>
  <si>
    <t>Guaranty Bank and Trust Company</t>
  </si>
  <si>
    <t>St Landry Homestead Federal Savings Bank</t>
  </si>
  <si>
    <t>Hibernia Bank</t>
  </si>
  <si>
    <t>American Bank &amp; Trust Company</t>
  </si>
  <si>
    <t>CLB The Community Bank</t>
  </si>
  <si>
    <t>Marion State Bank</t>
  </si>
  <si>
    <t>Franklin State Bank &amp; Trust Company</t>
  </si>
  <si>
    <t>Bank of Abbeville &amp; Trust Company</t>
  </si>
  <si>
    <t>Plaquemine Bank &amp; Trust Company</t>
  </si>
  <si>
    <t>Commercial Capital Bank</t>
  </si>
  <si>
    <t>Citizens Progressive Bank</t>
  </si>
  <si>
    <t>Caldwell Bank &amp; Trust Company</t>
  </si>
  <si>
    <t>Exchange Bank and Trust Company, Natchitoches, Louisiana</t>
  </si>
  <si>
    <t>Anthem Bank &amp; Trust</t>
  </si>
  <si>
    <t>Bank of Sunset and Trust Company</t>
  </si>
  <si>
    <t>Tensas State Bank</t>
  </si>
  <si>
    <t>Bank of St. Francisville</t>
  </si>
  <si>
    <t>South Lafourche Bank &amp; Trust Company</t>
  </si>
  <si>
    <t>Landmark Bank</t>
  </si>
  <si>
    <t>Bank of Winnfield &amp; Trust Company</t>
  </si>
  <si>
    <t>Citizens Bank &amp; Trust Company of Vivian, Louisiana</t>
  </si>
  <si>
    <t>First National Bank USA</t>
  </si>
  <si>
    <t>Heritage Bank of St Tammany</t>
  </si>
  <si>
    <t>Feliciana Bank &amp; Trust Company</t>
  </si>
  <si>
    <t>State Bank &amp; Trust Company</t>
  </si>
  <si>
    <t>Vermilion Bank &amp; Trust Company</t>
  </si>
  <si>
    <t>Colfax Banking Company</t>
  </si>
  <si>
    <t>Simmesport State Bank</t>
  </si>
  <si>
    <t>Eureka Homestead</t>
  </si>
  <si>
    <t>Mississippi River Bank</t>
  </si>
  <si>
    <t>Bank of Erath</t>
  </si>
  <si>
    <t>Progressive National Bank</t>
  </si>
  <si>
    <t>Bank of Louisiana</t>
  </si>
  <si>
    <t>Bank of Gueydan</t>
  </si>
  <si>
    <t>Hodge Bank &amp; Trust Company</t>
  </si>
  <si>
    <t>Jackson Parish Bank</t>
  </si>
  <si>
    <t>Beauregard FSB</t>
  </si>
  <si>
    <t>First National Bank of Benton</t>
  </si>
  <si>
    <t>Sicily Island State Bank</t>
  </si>
  <si>
    <t>Commerce Community Bank</t>
  </si>
  <si>
    <t>Bank of Oak Ridge</t>
  </si>
  <si>
    <t>Basile State Bank</t>
  </si>
  <si>
    <t>Abbeville Building &amp; Loan (A State-Chartered Savings Bank)</t>
  </si>
  <si>
    <t>Rayne Building and Loan Association</t>
  </si>
  <si>
    <t>Mutual Savings and Loan Association</t>
  </si>
  <si>
    <t>The Mer Rouge State Bank</t>
  </si>
  <si>
    <t>MA</t>
  </si>
  <si>
    <t>Berkshire Bank</t>
  </si>
  <si>
    <t>Eastern Bank</t>
  </si>
  <si>
    <t>Rockland Trust Company</t>
  </si>
  <si>
    <t>Boston Private Bank &amp; Trust Company</t>
  </si>
  <si>
    <t>East Boston Savings Bank</t>
  </si>
  <si>
    <t>Brookline  Bank</t>
  </si>
  <si>
    <t>Century Bank and Trust Company</t>
  </si>
  <si>
    <t>Salem Five Cents Savings Bank</t>
  </si>
  <si>
    <t>Middlesex Savings Bank</t>
  </si>
  <si>
    <t>Cambridge Savings Bank</t>
  </si>
  <si>
    <t>HarborOne Bank</t>
  </si>
  <si>
    <t>The Cape Cod Five Cents Savings Bank</t>
  </si>
  <si>
    <t>Institution for Savings in Newburyport and Its Vicinity</t>
  </si>
  <si>
    <t>Enterprise Bank and Trust Company</t>
  </si>
  <si>
    <t>PeoplesBank</t>
  </si>
  <si>
    <t>Cambridge Trust Company</t>
  </si>
  <si>
    <t>Hingham Institution for Savings</t>
  </si>
  <si>
    <t>Needham Bank</t>
  </si>
  <si>
    <t>Bristol County Savings Bank</t>
  </si>
  <si>
    <t>Northern Bank &amp; Trust Company</t>
  </si>
  <si>
    <t>Westfield Bank</t>
  </si>
  <si>
    <t>UniBank for Savings</t>
  </si>
  <si>
    <t>Leader Bank, National Association</t>
  </si>
  <si>
    <t>BayCoast Bank</t>
  </si>
  <si>
    <t>Avidia Bank</t>
  </si>
  <si>
    <t>Country Bank for Savings</t>
  </si>
  <si>
    <t>South Shore Bank</t>
  </si>
  <si>
    <t>Dedham Institution for Savings</t>
  </si>
  <si>
    <t>Easthampton Savings Bank</t>
  </si>
  <si>
    <t>Florence Bank</t>
  </si>
  <si>
    <t>Radius Bank</t>
  </si>
  <si>
    <t>North Shore Bank, a Co-operative Bank</t>
  </si>
  <si>
    <t>Watertown Savings Bank</t>
  </si>
  <si>
    <t>The Provident Bank</t>
  </si>
  <si>
    <t>The Lowell Five Cent Savings Bank</t>
  </si>
  <si>
    <t>Fidelity Co-operative Bank</t>
  </si>
  <si>
    <t>East Cambridge Savings Bank</t>
  </si>
  <si>
    <t>North Easton Savings Bank</t>
  </si>
  <si>
    <t>Fall River Five Cents Savings Bank</t>
  </si>
  <si>
    <t>Newburyport Five Cents Savings Bank</t>
  </si>
  <si>
    <t>Main Street Bank</t>
  </si>
  <si>
    <t>Hometown Bank</t>
  </si>
  <si>
    <t>MutualOne Bank</t>
  </si>
  <si>
    <t>Cape Cod Co-operative Bank</t>
  </si>
  <si>
    <t>Webster Five Cents Savings Bank</t>
  </si>
  <si>
    <t>Greenfield Savings Bank</t>
  </si>
  <si>
    <t>MountainOne Bank</t>
  </si>
  <si>
    <t>Martha's Vineyard Savings Bank</t>
  </si>
  <si>
    <t>Coastal Heritage Bank</t>
  </si>
  <si>
    <t>Pentucket  Bank</t>
  </si>
  <si>
    <t>Rollstone Bank &amp; Trust</t>
  </si>
  <si>
    <t>Winchester Co-operative Bank</t>
  </si>
  <si>
    <t>Greenfield Co-operative Bank</t>
  </si>
  <si>
    <t>Cape Ann Savings Bank</t>
  </si>
  <si>
    <t>The Bank of Canton</t>
  </si>
  <si>
    <t>OneUnited Bank</t>
  </si>
  <si>
    <t>Bridgewater Savings Bank</t>
  </si>
  <si>
    <t>Envision Bank</t>
  </si>
  <si>
    <t>Norwood Co-operative Bank</t>
  </si>
  <si>
    <t>Adams Community Bank</t>
  </si>
  <si>
    <t>StonehamBank,  A Co-operative Bank</t>
  </si>
  <si>
    <t>Reading Co-operative Bank</t>
  </si>
  <si>
    <t>The Savings Bank</t>
  </si>
  <si>
    <t>Mechanics Cooperative Bank</t>
  </si>
  <si>
    <t>Savers Co-operative Bank</t>
  </si>
  <si>
    <t>Clinton Savings Bank</t>
  </si>
  <si>
    <t>Winchester Savings Bank</t>
  </si>
  <si>
    <t>ABINGTON BANK</t>
  </si>
  <si>
    <t>Mansfield Co-operative Bank</t>
  </si>
  <si>
    <t>Walpole Co-operative Bank</t>
  </si>
  <si>
    <t>Everett Co-operative Bank</t>
  </si>
  <si>
    <t>Eagle Bank</t>
  </si>
  <si>
    <t>Athol Savings Bank</t>
  </si>
  <si>
    <t>Middlesex Federal Savings, F.A.</t>
  </si>
  <si>
    <t>Monson Savings Bank</t>
  </si>
  <si>
    <t>The Cooperative Bank</t>
  </si>
  <si>
    <t>Bay State Savings Bank</t>
  </si>
  <si>
    <t>Haverhill Bank</t>
  </si>
  <si>
    <t>Milford Federal Bank</t>
  </si>
  <si>
    <t>Lee Bank</t>
  </si>
  <si>
    <t>Seamen's Bank</t>
  </si>
  <si>
    <t>Northmark Bank</t>
  </si>
  <si>
    <t>Winter Hill Bank, FSB</t>
  </si>
  <si>
    <t>The National Grand Bank of Marblehead</t>
  </si>
  <si>
    <t>Dean Co-operative Bank</t>
  </si>
  <si>
    <t>North Brookfield Savings Bank</t>
  </si>
  <si>
    <t>The Pittsfield Co-operative Bank</t>
  </si>
  <si>
    <t>Colonial Federal Savings Bank</t>
  </si>
  <si>
    <t>BankGloucester</t>
  </si>
  <si>
    <t>Wakefield Co-operative Bank</t>
  </si>
  <si>
    <t>Charles River Bank</t>
  </si>
  <si>
    <t>ETHIC</t>
  </si>
  <si>
    <t>Marblehead Bank</t>
  </si>
  <si>
    <t>Commonwealth Co-operative Bank</t>
  </si>
  <si>
    <t>Patriot Community Bank</t>
  </si>
  <si>
    <t>Foxboro Federal Savings</t>
  </si>
  <si>
    <t>Bank of Easton</t>
  </si>
  <si>
    <t>Canton Co-operative Bank</t>
  </si>
  <si>
    <t>Wrentham Co-operative Bank</t>
  </si>
  <si>
    <t>Stoughton Co-operative Bank</t>
  </si>
  <si>
    <t>Millbury National Bank</t>
  </si>
  <si>
    <t>Methuen Co-operative Bank</t>
  </si>
  <si>
    <t>North Cambridge Co-operative Bank</t>
  </si>
  <si>
    <t>New Valley Bank &amp; Trust</t>
  </si>
  <si>
    <t>Boston Trust Walden Company</t>
  </si>
  <si>
    <t>EagleBank</t>
  </si>
  <si>
    <t>MD</t>
  </si>
  <si>
    <t>Sandy Spring Bank</t>
  </si>
  <si>
    <t>Howard Bank</t>
  </si>
  <si>
    <t>Community Bank of the Chesapeake</t>
  </si>
  <si>
    <t>Shore United Bank</t>
  </si>
  <si>
    <t>Capital Bank, National Association</t>
  </si>
  <si>
    <t>First United Bank &amp; Trust</t>
  </si>
  <si>
    <t>CFG Community Bank</t>
  </si>
  <si>
    <t>Congressional Bank</t>
  </si>
  <si>
    <t>Rosedale Federal Savings and Loan Association</t>
  </si>
  <si>
    <t>SEVERN SAVINGS BANK, FSB DBA SEVERN BANK</t>
  </si>
  <si>
    <t>Presidential Bank, FSB</t>
  </si>
  <si>
    <t>Middletown Valley Bank</t>
  </si>
  <si>
    <t>Hebron Savings Bank</t>
  </si>
  <si>
    <t>Calvin B. Taylor Banking Company of Berlin, Maryland</t>
  </si>
  <si>
    <t>The Queenstown Bank of Maryland</t>
  </si>
  <si>
    <t>Provident State Bank, Inc.</t>
  </si>
  <si>
    <t>Arundel Federal Savings Bank</t>
  </si>
  <si>
    <t>BayVanguard Bank</t>
  </si>
  <si>
    <t>The Farmers Bank of Willards</t>
  </si>
  <si>
    <t>Harford Bank</t>
  </si>
  <si>
    <t>The Bank of Glen Burnie</t>
  </si>
  <si>
    <t>1880 Bank</t>
  </si>
  <si>
    <t>Bank of Ocean City</t>
  </si>
  <si>
    <t>First Shore Federal Savings and Loan Association</t>
  </si>
  <si>
    <t>Eastern Savings Bank, FSB</t>
  </si>
  <si>
    <t>The Harbor Bank of Maryland</t>
  </si>
  <si>
    <t>Woodsboro Bank</t>
  </si>
  <si>
    <t>Chesapeake Bank of Maryland</t>
  </si>
  <si>
    <t>Carroll Community Bank</t>
  </si>
  <si>
    <t>Cecil Bank</t>
  </si>
  <si>
    <t>Jarrettsville Federal Savings and Loan Association</t>
  </si>
  <si>
    <t>The Chesapeake Bank &amp; Trust Co.</t>
  </si>
  <si>
    <t>Homewood Federal Savings Bank</t>
  </si>
  <si>
    <t>North Arundel Savings Bank</t>
  </si>
  <si>
    <t>Bangor Savings Bank</t>
  </si>
  <si>
    <t>ME</t>
  </si>
  <si>
    <t>The Camden National Bank</t>
  </si>
  <si>
    <t>Bar Harbor Bank &amp; Trust</t>
  </si>
  <si>
    <t>Machias Savings Bank</t>
  </si>
  <si>
    <t>Kennebunk Savings Bank</t>
  </si>
  <si>
    <t>Gorham Savings Bank</t>
  </si>
  <si>
    <t>Norway Savings Bank</t>
  </si>
  <si>
    <t>Northeast Bank</t>
  </si>
  <si>
    <t>Kennebec Savings Bank</t>
  </si>
  <si>
    <t>Androscoggin Savings Bank</t>
  </si>
  <si>
    <t>Saco &amp; Biddeford Savings Institution</t>
  </si>
  <si>
    <t>Maine Community Bank</t>
  </si>
  <si>
    <t>Bath Savings Institution</t>
  </si>
  <si>
    <t>Katahdin Trust Company</t>
  </si>
  <si>
    <t>PARTNERS BANK OF NEW ENGLAND</t>
  </si>
  <si>
    <t>Skowhegan Savings Bank</t>
  </si>
  <si>
    <t>Franklin Savings Bank</t>
  </si>
  <si>
    <t>Damariscotta Bank &amp; Trust Co.</t>
  </si>
  <si>
    <t>Aroostook County Federal Savings and Loan Association</t>
  </si>
  <si>
    <t>First Federal Savings and Loan Association of Bath</t>
  </si>
  <si>
    <t>Bar Harbor Savings and Loan Association</t>
  </si>
  <si>
    <t>Kennebec Federal Savings and Loan Association of Waterville</t>
  </si>
  <si>
    <t>Auburn Savings Bank, FSB</t>
  </si>
  <si>
    <t>Rockland Savings Bank, FSB</t>
  </si>
  <si>
    <t>Flagstar Bank, FSB</t>
  </si>
  <si>
    <t>MI</t>
  </si>
  <si>
    <t>Mercantile Bank of Michigan</t>
  </si>
  <si>
    <t>Independent Bank</t>
  </si>
  <si>
    <t>Sterling Bank and Trust, FSB</t>
  </si>
  <si>
    <t>First National Bank of America</t>
  </si>
  <si>
    <t>Northpointe Bank</t>
  </si>
  <si>
    <t>Macatawa Bank</t>
  </si>
  <si>
    <t>Level One Bank</t>
  </si>
  <si>
    <t>Bank of Ann Arbor</t>
  </si>
  <si>
    <t>Isabella Bank</t>
  </si>
  <si>
    <t>mBank</t>
  </si>
  <si>
    <t>Southern Michigan Bank &amp; Trust</t>
  </si>
  <si>
    <t>County National Bank</t>
  </si>
  <si>
    <t>United Bank of Michigan</t>
  </si>
  <si>
    <t>ChoiceOne Bank</t>
  </si>
  <si>
    <t>Northstar Bank</t>
  </si>
  <si>
    <t>West Michigan Community Bank</t>
  </si>
  <si>
    <t>First National Bank of Michigan</t>
  </si>
  <si>
    <t>Auto Club Trust, FSB</t>
  </si>
  <si>
    <t>Superior National Bank &amp; Trust Company</t>
  </si>
  <si>
    <t>Sturgis Bank &amp; Trust Company</t>
  </si>
  <si>
    <t>The Dart Bank</t>
  </si>
  <si>
    <t>Oxford Bank</t>
  </si>
  <si>
    <t>First Bank, Upper Michigan</t>
  </si>
  <si>
    <t>West Shore Bank</t>
  </si>
  <si>
    <t>First National Bank in Howell</t>
  </si>
  <si>
    <t>University Bank</t>
  </si>
  <si>
    <t>Range Bank, National Association</t>
  </si>
  <si>
    <t>Eaton Federal Savings Bank</t>
  </si>
  <si>
    <t>Eastern Michigan Bank</t>
  </si>
  <si>
    <t>Chelsea State Bank</t>
  </si>
  <si>
    <t>Tri-County Bank</t>
  </si>
  <si>
    <t>Highpoint Community Bank</t>
  </si>
  <si>
    <t>Grand River Bank</t>
  </si>
  <si>
    <t>The First National Bank &amp; Trust Company of Iron Mountain</t>
  </si>
  <si>
    <t>Citizens National Bank of Cheboygan</t>
  </si>
  <si>
    <t>1st State Bank</t>
  </si>
  <si>
    <t>Lake-Osceola State Bank</t>
  </si>
  <si>
    <t>Thumb Bank and Trust</t>
  </si>
  <si>
    <t>The Shelby State Bank</t>
  </si>
  <si>
    <t>First Independence Bank</t>
  </si>
  <si>
    <t>Central Savings Bank</t>
  </si>
  <si>
    <t>Dearborn Federal Savings Bank</t>
  </si>
  <si>
    <t>The First National Bank of St. Ignace</t>
  </si>
  <si>
    <t>Honor  Bank</t>
  </si>
  <si>
    <t>Huron Community Bank</t>
  </si>
  <si>
    <t>Upper Peninsula State Bank</t>
  </si>
  <si>
    <t>Community Shores Bank</t>
  </si>
  <si>
    <t>Alden State Bank</t>
  </si>
  <si>
    <t>Union Bank</t>
  </si>
  <si>
    <t>Charlevoix State Bank</t>
  </si>
  <si>
    <t>Edgewater  Bank</t>
  </si>
  <si>
    <t>Huron Valley State Bank</t>
  </si>
  <si>
    <t>Northern Interstate Bank, N. A.</t>
  </si>
  <si>
    <t>Peoples State Bank of Munising</t>
  </si>
  <si>
    <t>The Miners State Bank</t>
  </si>
  <si>
    <t>Capitol National Bank</t>
  </si>
  <si>
    <t>The State Savings Bank of Manistique</t>
  </si>
  <si>
    <t>Gogebic Range Bank</t>
  </si>
  <si>
    <t>Old Mission Bank</t>
  </si>
  <si>
    <t>Baybank</t>
  </si>
  <si>
    <t>Bay Port State Bank</t>
  </si>
  <si>
    <t>Bank Michigan</t>
  </si>
  <si>
    <t>Blissfield State Bank</t>
  </si>
  <si>
    <t>Kalamazoo County State Bank</t>
  </si>
  <si>
    <t>Mayville State Bank</t>
  </si>
  <si>
    <t>Sidney State Bank</t>
  </si>
  <si>
    <t>Farmers State Bank of Munith</t>
  </si>
  <si>
    <t>Mi Bank</t>
  </si>
  <si>
    <t>Homestead Savings Bank</t>
  </si>
  <si>
    <t>G. W. Jones Exchange Bank</t>
  </si>
  <si>
    <t>Huron National Bank</t>
  </si>
  <si>
    <t>The Citizens State Bank of Ontonagon</t>
  </si>
  <si>
    <t>The Port Austin State Bank</t>
  </si>
  <si>
    <t>First State Bank of Decatur</t>
  </si>
  <si>
    <t>Freeland State Bank</t>
  </si>
  <si>
    <t>The First National Bank of Wakefield</t>
  </si>
  <si>
    <t>Bremer Bank, National Association</t>
  </si>
  <si>
    <t>MN</t>
  </si>
  <si>
    <t>AMERIPRISE BANK, FSB</t>
  </si>
  <si>
    <t>Bridgewater Bank</t>
  </si>
  <si>
    <t>Stearns Bank National Association</t>
  </si>
  <si>
    <t>Minnwest Bank</t>
  </si>
  <si>
    <t>Merchants Bank, National Association</t>
  </si>
  <si>
    <t>Think Mutual Bank</t>
  </si>
  <si>
    <t>Frandsen Bank &amp; Trust</t>
  </si>
  <si>
    <t>Sunrise Banks, National Association</t>
  </si>
  <si>
    <t>United Bankers' Bank</t>
  </si>
  <si>
    <t>Tradition Capital Bank</t>
  </si>
  <si>
    <t>Citizens Alliance Bank</t>
  </si>
  <si>
    <t>Home Federal Savings Bank</t>
  </si>
  <si>
    <t>Minnesota Bank &amp; Trust</t>
  </si>
  <si>
    <t>MidCountry Bank</t>
  </si>
  <si>
    <t>The First National Bank of Bemidji</t>
  </si>
  <si>
    <t>Deerwood Bank</t>
  </si>
  <si>
    <t>North American Banking Company</t>
  </si>
  <si>
    <t>United Prairie Bank</t>
  </si>
  <si>
    <t>Vermillion State Bank</t>
  </si>
  <si>
    <t>Border State Bank</t>
  </si>
  <si>
    <t>Security Bank &amp; Trust Company</t>
  </si>
  <si>
    <t>Falcon National Bank</t>
  </si>
  <si>
    <t>First National Bank North</t>
  </si>
  <si>
    <t>21st Century Bank</t>
  </si>
  <si>
    <t>American Bank of the North</t>
  </si>
  <si>
    <t>Highland Bank</t>
  </si>
  <si>
    <t>The Bank of Elk River</t>
  </si>
  <si>
    <t>RiverWood Bank</t>
  </si>
  <si>
    <t>Citizens Bank Minnesota</t>
  </si>
  <si>
    <t>WNB FINANCIAL, N.A.</t>
  </si>
  <si>
    <t>Heritage Bank National Association</t>
  </si>
  <si>
    <t>Profinium, Inc.</t>
  </si>
  <si>
    <t>Lake Elmo Bank</t>
  </si>
  <si>
    <t>American Heritage National Bank</t>
  </si>
  <si>
    <t>HomeTown  Bank</t>
  </si>
  <si>
    <t>Lake Area Bank</t>
  </si>
  <si>
    <t>Sterling State Bank</t>
  </si>
  <si>
    <t>BankVista</t>
  </si>
  <si>
    <t>Northern State Bank of Thief River Falls</t>
  </si>
  <si>
    <t>First Farmers &amp; Merchants Bank</t>
  </si>
  <si>
    <t>Roundbank</t>
  </si>
  <si>
    <t>Community Bank Mankato</t>
  </si>
  <si>
    <t>Northview Bank</t>
  </si>
  <si>
    <t>Glenwood State Bank (Incorporated)</t>
  </si>
  <si>
    <t>Community Resource Bank</t>
  </si>
  <si>
    <t>Village Bank</t>
  </si>
  <si>
    <t>American National Bank of Minnesota</t>
  </si>
  <si>
    <t>Star Bank</t>
  </si>
  <si>
    <t>Citizens Independent Bank</t>
  </si>
  <si>
    <t>North Star Bank</t>
  </si>
  <si>
    <t>First Independent Bank</t>
  </si>
  <si>
    <t>First Bank Elk River</t>
  </si>
  <si>
    <t>Kensington Bank</t>
  </si>
  <si>
    <t>BankCherokee</t>
  </si>
  <si>
    <t>North Shore Bank of Commerce</t>
  </si>
  <si>
    <t>Peoples State Bank of Plainview</t>
  </si>
  <si>
    <t>Platinum Bank</t>
  </si>
  <si>
    <t>Premier Bank Minnesota</t>
  </si>
  <si>
    <t>The Citizens National Bank of Park Rapids</t>
  </si>
  <si>
    <t>First State Bank Southwest</t>
  </si>
  <si>
    <t>Flagship Bank Minnesota</t>
  </si>
  <si>
    <t>Foresight Bank</t>
  </si>
  <si>
    <t>First Bank Blue Earth</t>
  </si>
  <si>
    <t>Sentry Bank</t>
  </si>
  <si>
    <t>Premier Bank Rochester</t>
  </si>
  <si>
    <t>Liberty Bank Minnesota</t>
  </si>
  <si>
    <t>First Minnetonka City Bank</t>
  </si>
  <si>
    <t>First Resource Bank</t>
  </si>
  <si>
    <t>Farmers and Merchants State Bank of Pierz</t>
  </si>
  <si>
    <t>Citizens State Bank of Roseau</t>
  </si>
  <si>
    <t>Woodlands National Bank</t>
  </si>
  <si>
    <t>First National Bank Minnesota</t>
  </si>
  <si>
    <t>Citizens Bank &amp; Trust Co.</t>
  </si>
  <si>
    <t>Grand Rapids State Bank</t>
  </si>
  <si>
    <t>The First National Bank of Henning</t>
  </si>
  <si>
    <t>The State Bank of Faribault</t>
  </si>
  <si>
    <t>The First National Bank of Milaca</t>
  </si>
  <si>
    <t>VIKING BANK, NATIONAL ASSOCIATION</t>
  </si>
  <si>
    <t>Commerce Bank</t>
  </si>
  <si>
    <t>Minnesota National Bank</t>
  </si>
  <si>
    <t>Castle Rock Bank</t>
  </si>
  <si>
    <t>Crown Bank</t>
  </si>
  <si>
    <t>First Farmers &amp; Merchants National Bank</t>
  </si>
  <si>
    <t>Ultima Bank Minnesota</t>
  </si>
  <si>
    <t>First Security Bank - Sleepy Eye</t>
  </si>
  <si>
    <t>Center National Bank</t>
  </si>
  <si>
    <t>First State Bank of Wyoming</t>
  </si>
  <si>
    <t>Pine Country Bank</t>
  </si>
  <si>
    <t>Cornerstone State Bank</t>
  </si>
  <si>
    <t>Wadena State Bank</t>
  </si>
  <si>
    <t>Security Bank USA</t>
  </si>
  <si>
    <t>Farmers State Bank of Hartland</t>
  </si>
  <si>
    <t>Bank of Zumbrota</t>
  </si>
  <si>
    <t>Union Bank and Trust Company</t>
  </si>
  <si>
    <t>Community Development Bank, FSB</t>
  </si>
  <si>
    <t>Park State Bank</t>
  </si>
  <si>
    <t>Reliance Bank</t>
  </si>
  <si>
    <t>Harvest Bank</t>
  </si>
  <si>
    <t>BANKWEST</t>
  </si>
  <si>
    <t>Lake Central Bank</t>
  </si>
  <si>
    <t>United Farmers State Bank</t>
  </si>
  <si>
    <t>Riverland Bank</t>
  </si>
  <si>
    <t>Northwestern Bank, National Association</t>
  </si>
  <si>
    <t>1st United Bank</t>
  </si>
  <si>
    <t>The Wanda State Bank</t>
  </si>
  <si>
    <t>Security State Bank of Marine</t>
  </si>
  <si>
    <t>PrinsBank</t>
  </si>
  <si>
    <t>F &amp; M Community Bank, National Association</t>
  </si>
  <si>
    <t>Granite Falls Bank</t>
  </si>
  <si>
    <t>The First National Bank of Le Center</t>
  </si>
  <si>
    <t>The First National Bank of Waseca</t>
  </si>
  <si>
    <t>Security Bank Minnesota</t>
  </si>
  <si>
    <t>Sherburne State Bank</t>
  </si>
  <si>
    <t>The Lake Bank</t>
  </si>
  <si>
    <t>Farmers State Bank of Hamel</t>
  </si>
  <si>
    <t>Security State Bank of Hibbing</t>
  </si>
  <si>
    <t>Minnstar Bank National Association</t>
  </si>
  <si>
    <t>Security State Bank of Fergus Falls</t>
  </si>
  <si>
    <t>F &amp; M Bank Minnesota</t>
  </si>
  <si>
    <t>ProGrowth Bank</t>
  </si>
  <si>
    <t>Americana Community Bank</t>
  </si>
  <si>
    <t>Farmers and Merchants State Bank of Springfield</t>
  </si>
  <si>
    <t>ONB Bank</t>
  </si>
  <si>
    <t>Drake Bank</t>
  </si>
  <si>
    <t>Mid-Central Federal Savings Bank</t>
  </si>
  <si>
    <t>Northwoods Bank of Minnesota</t>
  </si>
  <si>
    <t>Lake Region Bank</t>
  </si>
  <si>
    <t>State Bank of Fairmont</t>
  </si>
  <si>
    <t>Pine River State Bank</t>
  </si>
  <si>
    <t>New Market Bank</t>
  </si>
  <si>
    <t>Lake Community Bank</t>
  </si>
  <si>
    <t>Freeport State Bank</t>
  </si>
  <si>
    <t>ESB Bank</t>
  </si>
  <si>
    <t>Granite Community Bank</t>
  </si>
  <si>
    <t>First State Bank of Sauk Centre</t>
  </si>
  <si>
    <t>State Bank of New Richland</t>
  </si>
  <si>
    <t>The First National Bank of Moose Lake</t>
  </si>
  <si>
    <t>Boundary Waters Bank</t>
  </si>
  <si>
    <t>Western National Bank</t>
  </si>
  <si>
    <t>Lakeview Bank</t>
  </si>
  <si>
    <t>Valley Premier Bank</t>
  </si>
  <si>
    <t>Woodland Bank</t>
  </si>
  <si>
    <t>Perennial Bank</t>
  </si>
  <si>
    <t>Pine Island Bank</t>
  </si>
  <si>
    <t>Financial Security Bank</t>
  </si>
  <si>
    <t>Security State Bank of Warroad</t>
  </si>
  <si>
    <t>Citizens State Bank of Hayfield</t>
  </si>
  <si>
    <t>MINNESOTA LAKES BANK</t>
  </si>
  <si>
    <t>First Southeast Bank</t>
  </si>
  <si>
    <t>Security State Bank of Aitkin</t>
  </si>
  <si>
    <t>Stearns Bank Holdingford National Association</t>
  </si>
  <si>
    <t>St. Clair State Bank (Incorporated)</t>
  </si>
  <si>
    <t>Produce State Bank</t>
  </si>
  <si>
    <t>Red River State Bank</t>
  </si>
  <si>
    <t>COMMUNITY FIRST BANK</t>
  </si>
  <si>
    <t>State Bank of Wheaton</t>
  </si>
  <si>
    <t>Farmers and Merchants State Bank of Blooming Prairie</t>
  </si>
  <si>
    <t>Grand Marais State Bank</t>
  </si>
  <si>
    <t>Citizens State Bank Norwood Young America</t>
  </si>
  <si>
    <t>Bank of Maple Plain</t>
  </si>
  <si>
    <t>Prime Security Bank</t>
  </si>
  <si>
    <t>The First National Bank of Bagley</t>
  </si>
  <si>
    <t>First State Bank of Bigfork</t>
  </si>
  <si>
    <t>The First State Bank of Red Wing</t>
  </si>
  <si>
    <t>The First National Bank of Coleraine</t>
  </si>
  <si>
    <t>Currie State Bank</t>
  </si>
  <si>
    <t>First State Bank of Le Center</t>
  </si>
  <si>
    <t>Citizens State Bank of Waverly, Inc.</t>
  </si>
  <si>
    <t>Worthington Federal Savings Bank, FSB</t>
  </si>
  <si>
    <t>American Investors Bank and Mortgage</t>
  </si>
  <si>
    <t>Northern Sky Bank</t>
  </si>
  <si>
    <t>First Farmers &amp; Merchants State Bank</t>
  </si>
  <si>
    <t>Stearns Bank Upsala National Association</t>
  </si>
  <si>
    <t>Cambridge State Bank</t>
  </si>
  <si>
    <t>Northern State Bank of Virginia</t>
  </si>
  <si>
    <t>The First State Bank of Rosemount</t>
  </si>
  <si>
    <t>Janesville State Bank</t>
  </si>
  <si>
    <t>Farmers State Bank of Underwood</t>
  </si>
  <si>
    <t>Triumph State Bank</t>
  </si>
  <si>
    <t>Lake City Federal Bank</t>
  </si>
  <si>
    <t>Maple Bank</t>
  </si>
  <si>
    <t>The First National Bank of Osakis</t>
  </si>
  <si>
    <t>First Farmers &amp; Merchants State Bank of Grand Meadow</t>
  </si>
  <si>
    <t>First State Bank Minnesota</t>
  </si>
  <si>
    <t>The First National Bank of Cokato</t>
  </si>
  <si>
    <t>Brainerd Savings and Loan Association, A Federal Association</t>
  </si>
  <si>
    <t>Root River State Bank</t>
  </si>
  <si>
    <t>The Miners National Bank of Eveleth</t>
  </si>
  <si>
    <t>Bonanza Valley State Bank</t>
  </si>
  <si>
    <t>First Security Bank - Canby</t>
  </si>
  <si>
    <t>Integrity Bank Plus</t>
  </si>
  <si>
    <t>Security State Bank of Wanamingo</t>
  </si>
  <si>
    <t>CenBank</t>
  </si>
  <si>
    <t>Hometown Community Bank</t>
  </si>
  <si>
    <t>Community Bank Owatonna</t>
  </si>
  <si>
    <t>State Bank of Cold Spring</t>
  </si>
  <si>
    <t>Farmers &amp; Merchants State Bank of New York Mills, Incorporated</t>
  </si>
  <si>
    <t>Farmers State Bank of Trimont</t>
  </si>
  <si>
    <t>State Bank of Lismore</t>
  </si>
  <si>
    <t>Rushford State Bank (Incorporated)</t>
  </si>
  <si>
    <t>Heritage Bank Minnesota</t>
  </si>
  <si>
    <t>American State Bank of Grygla</t>
  </si>
  <si>
    <t>Security State Bank of Kenyon</t>
  </si>
  <si>
    <t>Lowry State Bank</t>
  </si>
  <si>
    <t>Peoples State Bank of Wells</t>
  </si>
  <si>
    <t>Concorde Bank</t>
  </si>
  <si>
    <t>Frost State Bank</t>
  </si>
  <si>
    <t>Adrian State Bank</t>
  </si>
  <si>
    <t>Arlington State Bank</t>
  </si>
  <si>
    <t>Elysian Bank</t>
  </si>
  <si>
    <t>Farmers and Merchants State Bank of Appleton</t>
  </si>
  <si>
    <t>Prairie Sun Bank</t>
  </si>
  <si>
    <t>Vergas State Bank</t>
  </si>
  <si>
    <t>State Bank of Danvers</t>
  </si>
  <si>
    <t>First Financial Bank in Winnebago</t>
  </si>
  <si>
    <t>Key Community Bank</t>
  </si>
  <si>
    <t>State Bank of Bellingham</t>
  </si>
  <si>
    <t>Odin State Bank</t>
  </si>
  <si>
    <t>The First National Bank of Gilbert</t>
  </si>
  <si>
    <t>State Bank of Taunton</t>
  </si>
  <si>
    <t>United Southwest Bank</t>
  </si>
  <si>
    <t>State Bank of Chandler</t>
  </si>
  <si>
    <t>Randall State Bank</t>
  </si>
  <si>
    <t>American Equity Bank</t>
  </si>
  <si>
    <t>Grand Timber Bank</t>
  </si>
  <si>
    <t>Farmers and Merchants State Bank of Alpha</t>
  </si>
  <si>
    <t>The Northern State Bank of Gonvick</t>
  </si>
  <si>
    <t>State Bank of Lake Park</t>
  </si>
  <si>
    <t>Red Rock Bank</t>
  </si>
  <si>
    <t>Jackson Federal Savings and Loan Association</t>
  </si>
  <si>
    <t>Security State Bank of Oklee</t>
  </si>
  <si>
    <t>First State Bank of Grove City</t>
  </si>
  <si>
    <t>United Minnesota Bank</t>
  </si>
  <si>
    <t>First Security Bank-Hendricks</t>
  </si>
  <si>
    <t>Franklin State Bank</t>
  </si>
  <si>
    <t>First State Bank of Fountain</t>
  </si>
  <si>
    <t>Vantage Bank</t>
  </si>
  <si>
    <t>Welcome State Bank</t>
  </si>
  <si>
    <t>The First National Bank of Fairfax</t>
  </si>
  <si>
    <t>Marshall County State Bank</t>
  </si>
  <si>
    <t>The First National Bank at St. James</t>
  </si>
  <si>
    <t>State Bank of Jeffers</t>
  </si>
  <si>
    <t>Lake Country Community Bank</t>
  </si>
  <si>
    <t>Eagle Community Bank</t>
  </si>
  <si>
    <t>The First National Bank of McIntosh</t>
  </si>
  <si>
    <t>Minnesota First Credit and Savings, Incorporated</t>
  </si>
  <si>
    <t>The First National Bank of Buhl</t>
  </si>
  <si>
    <t>Ormsby State Bank</t>
  </si>
  <si>
    <t>The First National Bank of Proctor</t>
  </si>
  <si>
    <t>First State Bank of Swanville</t>
  </si>
  <si>
    <t>Citizens State Bank of Tyler, Incorporated</t>
  </si>
  <si>
    <t>First State Bank of Kiester</t>
  </si>
  <si>
    <t>Union State Bank of Browns Valley</t>
  </si>
  <si>
    <t>St. Martin National Bank</t>
  </si>
  <si>
    <t>State Bank of Easton</t>
  </si>
  <si>
    <t>State Bank of Ceylon</t>
  </si>
  <si>
    <t>The Gary State Bank</t>
  </si>
  <si>
    <t>MO</t>
  </si>
  <si>
    <t>UMB Bank, National Association</t>
  </si>
  <si>
    <t>Stifel Bank and Trust</t>
  </si>
  <si>
    <t>Enterprise Bank &amp; Trust</t>
  </si>
  <si>
    <t>Great Southern Bank</t>
  </si>
  <si>
    <t>The Central Trust Bank</t>
  </si>
  <si>
    <t>Stifel Bank</t>
  </si>
  <si>
    <t>First State Community Bank</t>
  </si>
  <si>
    <t>North American Savings Bank, F.S.B.</t>
  </si>
  <si>
    <t>Central Bank of the Midwest</t>
  </si>
  <si>
    <t>Academy Bank, National Association</t>
  </si>
  <si>
    <t>Midwest BankCentre</t>
  </si>
  <si>
    <t>CENTRAL BANK OF ST. LOUIS</t>
  </si>
  <si>
    <t>Central Bank of Boone County</t>
  </si>
  <si>
    <t>The Bank of Missouri</t>
  </si>
  <si>
    <t>Country Club Bank</t>
  </si>
  <si>
    <t>Hawthorn Bank</t>
  </si>
  <si>
    <t>Central Bank of The Ozarks</t>
  </si>
  <si>
    <t>Sterling Bank</t>
  </si>
  <si>
    <t>Providence Bank</t>
  </si>
  <si>
    <t>Oakstar Bank</t>
  </si>
  <si>
    <t>Guaranty Bank</t>
  </si>
  <si>
    <t>The Nodaway Valley Bank</t>
  </si>
  <si>
    <t>Citizens Bank and Trust Company</t>
  </si>
  <si>
    <t>Cass Commercial Bank</t>
  </si>
  <si>
    <t>Montgomery Bank</t>
  </si>
  <si>
    <t>Southwest Missouri Bank</t>
  </si>
  <si>
    <t>Central Bank of Lake of the Ozarks</t>
  </si>
  <si>
    <t>First Federal Bank of Kansas City</t>
  </si>
  <si>
    <t>Focus Bank</t>
  </si>
  <si>
    <t>Wood &amp; Huston Bank</t>
  </si>
  <si>
    <t>Bank of Washington</t>
  </si>
  <si>
    <t>Midwest Regional Bank</t>
  </si>
  <si>
    <t>Springfield First Community Bank</t>
  </si>
  <si>
    <t>Royal Banks of Missouri</t>
  </si>
  <si>
    <t>Mid-Missouri Bank</t>
  </si>
  <si>
    <t>Jefferson Bank of Missouri</t>
  </si>
  <si>
    <t>Jefferson Bank and Trust Company</t>
  </si>
  <si>
    <t>BTC Bank</t>
  </si>
  <si>
    <t>Parkside Financial Bank &amp; Trust</t>
  </si>
  <si>
    <t>Blue Ridge Bank and Trust Co.</t>
  </si>
  <si>
    <t>Town &amp; Country Bank</t>
  </si>
  <si>
    <t>Old Missouri Bank</t>
  </si>
  <si>
    <t>SULLIVAN BANK</t>
  </si>
  <si>
    <t>Mid America Bank</t>
  </si>
  <si>
    <t>HNB National Bank</t>
  </si>
  <si>
    <t>Citizens National Bank of Greater St. Louis</t>
  </si>
  <si>
    <t>Lindell Bank &amp; Trust Company</t>
  </si>
  <si>
    <t>Peoples Community Bank</t>
  </si>
  <si>
    <t>Peoples Bank &amp; Trust Co.</t>
  </si>
  <si>
    <t>St. Louis Bank</t>
  </si>
  <si>
    <t>The Maries County Bank</t>
  </si>
  <si>
    <t>First Midwest Bank of Poplar Bluff</t>
  </si>
  <si>
    <t>MRV Banks</t>
  </si>
  <si>
    <t>Bank of Kirksville</t>
  </si>
  <si>
    <t>American Bank of Missouri</t>
  </si>
  <si>
    <t>Central Bank of Sedalia</t>
  </si>
  <si>
    <t>HomeBank</t>
  </si>
  <si>
    <t>The Bank of Old Monroe</t>
  </si>
  <si>
    <t>Lead Bank</t>
  </si>
  <si>
    <t>Triad Bank</t>
  </si>
  <si>
    <t>First State Bank of St. Charles, Missouri</t>
  </si>
  <si>
    <t>Legends Bank</t>
  </si>
  <si>
    <t>United Bank of Union</t>
  </si>
  <si>
    <t>West Plains Bank and Trust Company</t>
  </si>
  <si>
    <t>The Callaway Bank</t>
  </si>
  <si>
    <t>Regional Missouri Bank</t>
  </si>
  <si>
    <t>Phelps County Bank</t>
  </si>
  <si>
    <t>Farmers Bank of Northern Missouri</t>
  </si>
  <si>
    <t>First Midwest Bank of Dexter</t>
  </si>
  <si>
    <t>First State Bank and Trust Company, Inc.</t>
  </si>
  <si>
    <t>New Era Bank</t>
  </si>
  <si>
    <t>The Bank of Advance</t>
  </si>
  <si>
    <t>Central Bank of Branson</t>
  </si>
  <si>
    <t>UNICO Bank</t>
  </si>
  <si>
    <t>Legacy Bank &amp; Trust Company</t>
  </si>
  <si>
    <t>First Missouri Bank</t>
  </si>
  <si>
    <t>M1 Bank</t>
  </si>
  <si>
    <t>Community Bank and Trust</t>
  </si>
  <si>
    <t>Bank of Bolivar</t>
  </si>
  <si>
    <t>Freedom Bank of Southern Missouri</t>
  </si>
  <si>
    <t>Peoples Savings Bank of Rhineland</t>
  </si>
  <si>
    <t>St. Johns Bank and Trust Company</t>
  </si>
  <si>
    <t>Community Bank of Raymore</t>
  </si>
  <si>
    <t>Macon-Atlanta State Bank</t>
  </si>
  <si>
    <t>Bank of Odessa</t>
  </si>
  <si>
    <t>Belgrade State Bank</t>
  </si>
  <si>
    <t>Bank of Franklin County</t>
  </si>
  <si>
    <t>The Bank of Versailles</t>
  </si>
  <si>
    <t>Central Bank of Warrensburg</t>
  </si>
  <si>
    <t>Ozarks Federal Savings and Loan Association</t>
  </si>
  <si>
    <t>Midwest Independent Bank</t>
  </si>
  <si>
    <t>People's Bank of Seneca</t>
  </si>
  <si>
    <t>Ozark Bank</t>
  </si>
  <si>
    <t>Rockwood Bank</t>
  </si>
  <si>
    <t>Wells Bank</t>
  </si>
  <si>
    <t>Community State Bank of Missouri</t>
  </si>
  <si>
    <t>F &amp; C Bank</t>
  </si>
  <si>
    <t>Bloomsdale Bank</t>
  </si>
  <si>
    <t>Central Bank of Kansas City</t>
  </si>
  <si>
    <t>Exchange Bank of Missouri</t>
  </si>
  <si>
    <t>Branson Bank</t>
  </si>
  <si>
    <t>The Missouri Bank</t>
  </si>
  <si>
    <t>Putnam County State Bank</t>
  </si>
  <si>
    <t>O'Bannon Banking Company</t>
  </si>
  <si>
    <t>Kearney Trust Company</t>
  </si>
  <si>
    <t>Farmers and Merchants Bank of St. Clair</t>
  </si>
  <si>
    <t>FortuneBank</t>
  </si>
  <si>
    <t>Central Bank of Moberly</t>
  </si>
  <si>
    <t>Community First Banking Company</t>
  </si>
  <si>
    <t>Central Bank of Audrain County</t>
  </si>
  <si>
    <t>Pony Express Bank</t>
  </si>
  <si>
    <t>Century Bank of the Ozarks</t>
  </si>
  <si>
    <t>First Missouri Bank of SEMO</t>
  </si>
  <si>
    <t>First Missouri State Bank</t>
  </si>
  <si>
    <t>Goppert Financial Bank</t>
  </si>
  <si>
    <t>United State Bank</t>
  </si>
  <si>
    <t>First Missouri State Bank of Cape County</t>
  </si>
  <si>
    <t>Bank of Grandin</t>
  </si>
  <si>
    <t>Home Exchange Bank</t>
  </si>
  <si>
    <t>Exchange Bank of Northeast Missouri</t>
  </si>
  <si>
    <t>Lamar Bank and Trust Company</t>
  </si>
  <si>
    <t>Community Bank of Marshall</t>
  </si>
  <si>
    <t>First State Bank of Purdy</t>
  </si>
  <si>
    <t>Bank of Weston</t>
  </si>
  <si>
    <t>Bank Northwest</t>
  </si>
  <si>
    <t>Heritage Bank of the Ozarks</t>
  </si>
  <si>
    <t>Carroll County Trust Company of Carrollton, Missouri</t>
  </si>
  <si>
    <t>Citizens Bank of Eldon</t>
  </si>
  <si>
    <t>Alliant Bank</t>
  </si>
  <si>
    <t>Bank of St. Elizabeth</t>
  </si>
  <si>
    <t>Heritage Community Bank</t>
  </si>
  <si>
    <t>The Seymour Bank</t>
  </si>
  <si>
    <t>Citizens Bank of Newburg</t>
  </si>
  <si>
    <t>St. Clair County State Bank</t>
  </si>
  <si>
    <t>Citizens' Bank of Charleston</t>
  </si>
  <si>
    <t>Adrian Bank</t>
  </si>
  <si>
    <t>Bank 21</t>
  </si>
  <si>
    <t>Paramount Bank</t>
  </si>
  <si>
    <t>Community Point Bank</t>
  </si>
  <si>
    <t>The Tipton Latham Bank, National Association</t>
  </si>
  <si>
    <t>The Corner Stone Bank</t>
  </si>
  <si>
    <t>State Bank of Southwest Missouri</t>
  </si>
  <si>
    <t>Bank Star</t>
  </si>
  <si>
    <t>The Citizens-Farmers Bank of Cole Camp</t>
  </si>
  <si>
    <t>Commercial Trust Company of Fayette</t>
  </si>
  <si>
    <t>Farmers Bank of Lincoln</t>
  </si>
  <si>
    <t>First Community National Bank</t>
  </si>
  <si>
    <t>F&amp;M Bank and Trust Company</t>
  </si>
  <si>
    <t>Meramec Valley Bank</t>
  </si>
  <si>
    <t>First Midwest Bank of the Ozarks</t>
  </si>
  <si>
    <t>Clay County Savings Bank</t>
  </si>
  <si>
    <t>Bank of Crocker</t>
  </si>
  <si>
    <t>Independent Farmers Bank</t>
  </si>
  <si>
    <t>Chillicothe State Bank</t>
  </si>
  <si>
    <t>First Bank of the Lake</t>
  </si>
  <si>
    <t>Progressive Ozark Bank</t>
  </si>
  <si>
    <t>Northeast Missouri State Bank</t>
  </si>
  <si>
    <t>First Community  Bank of the Ozarks</t>
  </si>
  <si>
    <t>1st Advantage Bank</t>
  </si>
  <si>
    <t>Security Bank of Pulaski County</t>
  </si>
  <si>
    <t>Saints Avenue Bank</t>
  </si>
  <si>
    <t>Community Bank of El Dorado Springs</t>
  </si>
  <si>
    <t>NEW FRONTIER BANK</t>
  </si>
  <si>
    <t>The Mercantile Bank of Louisiana, Missouri</t>
  </si>
  <si>
    <t>HomePride Bank</t>
  </si>
  <si>
    <t>Jonesburg State Bank</t>
  </si>
  <si>
    <t>Kennett Trust Bank</t>
  </si>
  <si>
    <t>Peoples Bank of Wyaconda, Missouri</t>
  </si>
  <si>
    <t>Bank of New Madrid</t>
  </si>
  <si>
    <t>State Bank of Missouri</t>
  </si>
  <si>
    <t>The First National Bank of Nevada, Missouri</t>
  </si>
  <si>
    <t>The Merchants and Farmers Bank of Salisbury</t>
  </si>
  <si>
    <t>Security Bank of the Ozarks</t>
  </si>
  <si>
    <t>Citizens Bank of Rogersville</t>
  </si>
  <si>
    <t>Connections Bank</t>
  </si>
  <si>
    <t>The Bank of Grain Valley</t>
  </si>
  <si>
    <t>Table Rock Community Bank</t>
  </si>
  <si>
    <t>Bank of Brookfield - Purdin, National Association</t>
  </si>
  <si>
    <t>Community Bank of Pleasant Hill</t>
  </si>
  <si>
    <t>Home Savings and Loan Association of Carroll County, F.A.</t>
  </si>
  <si>
    <t>West Plains Savings and Loan Association</t>
  </si>
  <si>
    <t>The Hamilton Bank</t>
  </si>
  <si>
    <t>TPNB Bank</t>
  </si>
  <si>
    <t>Senath State Bank</t>
  </si>
  <si>
    <t>Security Bank of Southwest Missouri</t>
  </si>
  <si>
    <t>Commercial Bank of Oak Grove, Mo.</t>
  </si>
  <si>
    <t>Metz Banking Company</t>
  </si>
  <si>
    <t>Concordia Bank of Concordia, Missouri</t>
  </si>
  <si>
    <t>Alton Bank</t>
  </si>
  <si>
    <t>Silex Banking Company</t>
  </si>
  <si>
    <t>The Citizens Bank of Edina</t>
  </si>
  <si>
    <t>Investors Community Bank</t>
  </si>
  <si>
    <t>Farmers State Bank, S/B</t>
  </si>
  <si>
    <t>Farmers Bank of Lohman, Missouri</t>
  </si>
  <si>
    <t>Peoples Bank of Altenburg</t>
  </si>
  <si>
    <t>Peoples Bank of Moniteau County</t>
  </si>
  <si>
    <t>Bank of Billings</t>
  </si>
  <si>
    <t>Quarry City Savings and Loan Association</t>
  </si>
  <si>
    <t>Tri-County Trust Company</t>
  </si>
  <si>
    <t>Farmers Bank of Green City</t>
  </si>
  <si>
    <t>Community Bank of Missouri</t>
  </si>
  <si>
    <t>Bank of Iberia</t>
  </si>
  <si>
    <t>Kahoka State Bank</t>
  </si>
  <si>
    <t>1st Cameron State Bank</t>
  </si>
  <si>
    <t>Sherwood Community Bank</t>
  </si>
  <si>
    <t>Community Bank of Memphis</t>
  </si>
  <si>
    <t>Montrose Savings Bank</t>
  </si>
  <si>
    <t>FMB Bank</t>
  </si>
  <si>
    <t>Neighbors Bank</t>
  </si>
  <si>
    <t>CBC Bank</t>
  </si>
  <si>
    <t>Systematic Savings Bank</t>
  </si>
  <si>
    <t>The Bank of Orrick</t>
  </si>
  <si>
    <t>Canton State Bank</t>
  </si>
  <si>
    <t>The Bank of Houston</t>
  </si>
  <si>
    <t>La Monte Community Bank</t>
  </si>
  <si>
    <t>Bank of New Cambria</t>
  </si>
  <si>
    <t>America's Community Bank</t>
  </si>
  <si>
    <t>The Corder Bank</t>
  </si>
  <si>
    <t>Hancock Whitney Bank</t>
  </si>
  <si>
    <t>MS</t>
  </si>
  <si>
    <t>BancorpSouth Bank</t>
  </si>
  <si>
    <t>Trustmark National Bank</t>
  </si>
  <si>
    <t>Renasant Bank</t>
  </si>
  <si>
    <t>The First, A National Banking Association</t>
  </si>
  <si>
    <t>Community Bank of Mississippi</t>
  </si>
  <si>
    <t>BankPlus</t>
  </si>
  <si>
    <t>The Citizens National Bank of Meridian</t>
  </si>
  <si>
    <t>BankFirst Financial Services</t>
  </si>
  <si>
    <t>The Citizens Bank of Philadelphia, Mississippi</t>
  </si>
  <si>
    <t>Planters Bank &amp; Trust Company</t>
  </si>
  <si>
    <t>PriorityOne  Bank</t>
  </si>
  <si>
    <t>The Peoples Bank, Biloxi, Mississippi</t>
  </si>
  <si>
    <t>Merchants &amp; Marine Bank</t>
  </si>
  <si>
    <t>BNA Bank</t>
  </si>
  <si>
    <t>FIRST COMMERCIAL BANK</t>
  </si>
  <si>
    <t>FNB Oxford Bank</t>
  </si>
  <si>
    <t>First National Bank of Clarksdale</t>
  </si>
  <si>
    <t>United Mississippi Bank</t>
  </si>
  <si>
    <t>Magnolia State Bank</t>
  </si>
  <si>
    <t>RiverHills Bank</t>
  </si>
  <si>
    <t>First American National Bank</t>
  </si>
  <si>
    <t>Pike National Bank</t>
  </si>
  <si>
    <t>The Bank of Holly Springs</t>
  </si>
  <si>
    <t>Bank of Yazoo City</t>
  </si>
  <si>
    <t>Sycamore Bank</t>
  </si>
  <si>
    <t>The Cleveland State Bank</t>
  </si>
  <si>
    <t>Copiah Bank</t>
  </si>
  <si>
    <t>The Bank of Forest</t>
  </si>
  <si>
    <t>Bank of Okolona</t>
  </si>
  <si>
    <t>First National Bank of Picayune</t>
  </si>
  <si>
    <t>Bank of Kilmichael</t>
  </si>
  <si>
    <t>Bank of Brookhaven</t>
  </si>
  <si>
    <t>Oxford University Bank</t>
  </si>
  <si>
    <t>Bank of Wiggins</t>
  </si>
  <si>
    <t>Bank of Franklin</t>
  </si>
  <si>
    <t>Bank of Anguilla</t>
  </si>
  <si>
    <t>The Jefferson Bank</t>
  </si>
  <si>
    <t>Holmes County Bank &amp; Trust Company</t>
  </si>
  <si>
    <t>Bank of Winona</t>
  </si>
  <si>
    <t>Merchants &amp; Farmers Bank</t>
  </si>
  <si>
    <t>Merchants and Planters Bank</t>
  </si>
  <si>
    <t>Grand Bank for Savings, FSB</t>
  </si>
  <si>
    <t>Amory Federal Savings and Loan Association</t>
  </si>
  <si>
    <t>Covington County Bank</t>
  </si>
  <si>
    <t>Bank of Morton</t>
  </si>
  <si>
    <t>Richton Bank &amp; Trust Company</t>
  </si>
  <si>
    <t>OmniBank</t>
  </si>
  <si>
    <t>Bank of Benoit</t>
  </si>
  <si>
    <t>Glacier Bank</t>
  </si>
  <si>
    <t>MT</t>
  </si>
  <si>
    <t>First Interstate Bank</t>
  </si>
  <si>
    <t>Stockman Bank of Montana</t>
  </si>
  <si>
    <t>Opportunity Bank of Montana</t>
  </si>
  <si>
    <t>Independence Bank</t>
  </si>
  <si>
    <t>The Yellowstone Bank</t>
  </si>
  <si>
    <t>TrailWest Bank</t>
  </si>
  <si>
    <t>Bank of Bridger, National Association</t>
  </si>
  <si>
    <t>Rocky Mountain Bank</t>
  </si>
  <si>
    <t>American Bank</t>
  </si>
  <si>
    <t>First Montana Bank, Inc.</t>
  </si>
  <si>
    <t>Manhattan Bank</t>
  </si>
  <si>
    <t>Madison Valley Bank</t>
  </si>
  <si>
    <t>Three Rivers Bank of Montana</t>
  </si>
  <si>
    <t>Bank of The Rockies</t>
  </si>
  <si>
    <t>The Bank of Baker</t>
  </si>
  <si>
    <t>The First State Bank of Malta</t>
  </si>
  <si>
    <t>The First State Bank of Shelby</t>
  </si>
  <si>
    <t>Valley Bank of Kalispell</t>
  </si>
  <si>
    <t>First State Bank of Forsyth</t>
  </si>
  <si>
    <t>Bank of Montana</t>
  </si>
  <si>
    <t>Valley Bank of Ronan</t>
  </si>
  <si>
    <t>Little Horn State Bank</t>
  </si>
  <si>
    <t>Garfield County Bank</t>
  </si>
  <si>
    <t>Pioneer Federal Savings and Loan Association</t>
  </si>
  <si>
    <t>Granite Mountain Bank Inc dba Granite Mountain Bank</t>
  </si>
  <si>
    <t>Bank of Bozeman</t>
  </si>
  <si>
    <t>First Citizens Bank of Butte</t>
  </si>
  <si>
    <t>First Security Bank of Roundup</t>
  </si>
  <si>
    <t>Belt Valley Bank</t>
  </si>
  <si>
    <t>Beartooth Bank</t>
  </si>
  <si>
    <t>First Security Bank of Helena</t>
  </si>
  <si>
    <t>1st Bank</t>
  </si>
  <si>
    <t>First Security Bank of Deer Lodge</t>
  </si>
  <si>
    <t>Peoples Bank of Deer Lodge</t>
  </si>
  <si>
    <t>NC</t>
  </si>
  <si>
    <t>First-Citizens Bank &amp; Trust Company</t>
  </si>
  <si>
    <t>Live Oak Banking Company</t>
  </si>
  <si>
    <t>HomeTrust Bank</t>
  </si>
  <si>
    <t>Southern Bank and Trust Company</t>
  </si>
  <si>
    <t>The Fidelity Bank</t>
  </si>
  <si>
    <t>Select Bank &amp; Trust Company</t>
  </si>
  <si>
    <t>North State Bank</t>
  </si>
  <si>
    <t>Piedmont Federal Savings Bank</t>
  </si>
  <si>
    <t>First Carolina Bank</t>
  </si>
  <si>
    <t>Uwharrie Bank</t>
  </si>
  <si>
    <t>Aquesta Bank</t>
  </si>
  <si>
    <t>KS Bank, Inc.</t>
  </si>
  <si>
    <t>Dogwood State Bank</t>
  </si>
  <si>
    <t>First Federal Savings Bank of Lincolnton</t>
  </si>
  <si>
    <t>Surrey Bank &amp; Trust</t>
  </si>
  <si>
    <t>Lumbee Guaranty Bank</t>
  </si>
  <si>
    <t>LifeStore Bank</t>
  </si>
  <si>
    <t>Mechanics &amp; Farmers Bank</t>
  </si>
  <si>
    <t>BlueHarbor Bank</t>
  </si>
  <si>
    <t>Roxboro Savings Bank, SSB</t>
  </si>
  <si>
    <t>First Capital Bank</t>
  </si>
  <si>
    <t>Nantahala Bank &amp; Trust Company</t>
  </si>
  <si>
    <t>Alliance Bank &amp; Trust Company</t>
  </si>
  <si>
    <t>Coastal Bank &amp; Trust</t>
  </si>
  <si>
    <t>Taylorsville Savings Bank, SSB</t>
  </si>
  <si>
    <t>Wake Forest Federal Savings and Loan Association</t>
  </si>
  <si>
    <t>Morganton Savings Bank, S.S.B.</t>
  </si>
  <si>
    <t>Belmont Savings Bank, SSB</t>
  </si>
  <si>
    <t>Roanoke Rapids Savings Bank, SSB</t>
  </si>
  <si>
    <t>New Republic Savings Bank</t>
  </si>
  <si>
    <t>Tarboro Savings Bank, SSB</t>
  </si>
  <si>
    <t>First Savings and Loan Association</t>
  </si>
  <si>
    <t>American Bank of the Carolinas</t>
  </si>
  <si>
    <t>Black Mountain Savings Bank, SSB</t>
  </si>
  <si>
    <t>Jackson Savings Bank, SSB</t>
  </si>
  <si>
    <t>Hertford Savings Bank, SSB</t>
  </si>
  <si>
    <t>Bell Bank</t>
  </si>
  <si>
    <t>ND</t>
  </si>
  <si>
    <t>First International Bank &amp; Trust</t>
  </si>
  <si>
    <t>Alerus Financial, National Association</t>
  </si>
  <si>
    <t>Gate City Bank</t>
  </si>
  <si>
    <t>Choice Financial Group</t>
  </si>
  <si>
    <t>American Bank Center</t>
  </si>
  <si>
    <t>Starion Bank</t>
  </si>
  <si>
    <t>Western State Bank</t>
  </si>
  <si>
    <t>First Western Bank &amp; Trust</t>
  </si>
  <si>
    <t>Dakota Community Bank &amp; Trust, National Association</t>
  </si>
  <si>
    <t>Bank Forward</t>
  </si>
  <si>
    <t>American Federal Bank</t>
  </si>
  <si>
    <t>American State Bank &amp; Trust Company of Williston</t>
  </si>
  <si>
    <t>BlackRidgeBANK</t>
  </si>
  <si>
    <t>First State Bank &amp; Trust</t>
  </si>
  <si>
    <t>BankNorth</t>
  </si>
  <si>
    <t>United Valley Bank</t>
  </si>
  <si>
    <t>The Bank of Tioga</t>
  </si>
  <si>
    <t>Unison Bank</t>
  </si>
  <si>
    <t>United Community Bank of North Dakota</t>
  </si>
  <si>
    <t>KodaBank</t>
  </si>
  <si>
    <t>Dakota Western Bank</t>
  </si>
  <si>
    <t>First United Bank</t>
  </si>
  <si>
    <t>Ramsey National Bank</t>
  </si>
  <si>
    <t>Kirkwood Bank &amp; Trust Co.</t>
  </si>
  <si>
    <t>Dakota Heritage Bank</t>
  </si>
  <si>
    <t>VISIONBank</t>
  </si>
  <si>
    <t>Sargent County Bank</t>
  </si>
  <si>
    <t>Security First Bank of North Dakota</t>
  </si>
  <si>
    <t>Merchants Bank</t>
  </si>
  <si>
    <t>The Union Bank</t>
  </si>
  <si>
    <t>Union State Bank of Hazen</t>
  </si>
  <si>
    <t>Garrison State Bank and Trust</t>
  </si>
  <si>
    <t>Horizon Financial Bank</t>
  </si>
  <si>
    <t>First National Bank and Trust Co. of Bottineau</t>
  </si>
  <si>
    <t>State Bank &amp; Trust of Kenmare</t>
  </si>
  <si>
    <t>The Goose River Bank</t>
  </si>
  <si>
    <t>Union State Bank of Fargo</t>
  </si>
  <si>
    <t>The Citizens State Bank of Finley</t>
  </si>
  <si>
    <t>Peoples State Bank of Velva</t>
  </si>
  <si>
    <t>Commercial Bank of Mott</t>
  </si>
  <si>
    <t>The Farmers &amp; Merchants Bank of North Dakota</t>
  </si>
  <si>
    <t>Liberty State Bank</t>
  </si>
  <si>
    <t>McIntosh County Bank</t>
  </si>
  <si>
    <t>First State Bank of Harvey</t>
  </si>
  <si>
    <t>First State Bank of Golva</t>
  </si>
  <si>
    <t>Lincoln State Bank</t>
  </si>
  <si>
    <t>State Bank of Bottineau</t>
  </si>
  <si>
    <t>Security State Bank, Wishek, North Dakota</t>
  </si>
  <si>
    <t>Strasburg State Bank</t>
  </si>
  <si>
    <t>First Security Bank - West</t>
  </si>
  <si>
    <t>Stock Growers Bank</t>
  </si>
  <si>
    <t>Heartland State Bank</t>
  </si>
  <si>
    <t>First State Bank of Cando</t>
  </si>
  <si>
    <t>Farmers Security Bank</t>
  </si>
  <si>
    <t>The Citizens State Bank at Mohall</t>
  </si>
  <si>
    <t>Bank of Glen Ullin</t>
  </si>
  <si>
    <t>State Bank of Lakota</t>
  </si>
  <si>
    <t>Bank of Turtle Lake</t>
  </si>
  <si>
    <t>Bank of Hazelton</t>
  </si>
  <si>
    <t>Citizens State Bank of Lankin</t>
  </si>
  <si>
    <t>Aspire Bank</t>
  </si>
  <si>
    <t>Rolette State Bank</t>
  </si>
  <si>
    <t>Harwood State Bank</t>
  </si>
  <si>
    <t>Turtle Mountain State Bank</t>
  </si>
  <si>
    <t>Kindred State Bank</t>
  </si>
  <si>
    <t>Peoples State Bank, Fairmount, N. D.</t>
  </si>
  <si>
    <t>Bank of Hamilton</t>
  </si>
  <si>
    <t>First National Bank of Omaha</t>
  </si>
  <si>
    <t>NE</t>
  </si>
  <si>
    <t>Five Points Bank</t>
  </si>
  <si>
    <t>Security First Bank</t>
  </si>
  <si>
    <t>Security National Bank of Omaha</t>
  </si>
  <si>
    <t>Adams Bank &amp; Trust</t>
  </si>
  <si>
    <t>West Gate Bank</t>
  </si>
  <si>
    <t>Midwest Bank National Association</t>
  </si>
  <si>
    <t>Elkhorn Valley Bank &amp; Trust</t>
  </si>
  <si>
    <t>BankFirst</t>
  </si>
  <si>
    <t>NebraskaLand National Bank</t>
  </si>
  <si>
    <t>Platte Valley Bank</t>
  </si>
  <si>
    <t>Core Bank</t>
  </si>
  <si>
    <t>Cornhusker Bank</t>
  </si>
  <si>
    <t>Access Bank</t>
  </si>
  <si>
    <t>First State Bank Nebraska</t>
  </si>
  <si>
    <t>FirsTier Bank</t>
  </si>
  <si>
    <t>Washington County Bank</t>
  </si>
  <si>
    <t>Madison County Bank</t>
  </si>
  <si>
    <t>Arbor Bank</t>
  </si>
  <si>
    <t>Bruning Bank</t>
  </si>
  <si>
    <t>Equitable Bank</t>
  </si>
  <si>
    <t>Enterprise Bank</t>
  </si>
  <si>
    <t>MNB BANK</t>
  </si>
  <si>
    <t>Five Points Bank of Hastings</t>
  </si>
  <si>
    <t>Lincoln FSB of Nebraska</t>
  </si>
  <si>
    <t>Bank of the Valley</t>
  </si>
  <si>
    <t>JONES BANK</t>
  </si>
  <si>
    <t>Dundee Bank</t>
  </si>
  <si>
    <t>CHARTER WEST BANK</t>
  </si>
  <si>
    <t>First Northeast Bank of Nebraska</t>
  </si>
  <si>
    <t>Home Federal Savings and Loan Association of Grand Island</t>
  </si>
  <si>
    <t>Great Plains State Bank</t>
  </si>
  <si>
    <t>First Nebraska Bank</t>
  </si>
  <si>
    <t>Sandhills State Bank</t>
  </si>
  <si>
    <t>Cattle Bank and Trust</t>
  </si>
  <si>
    <t>First Westroads Bank, Inc.</t>
  </si>
  <si>
    <t>FirstBank of Nebraska</t>
  </si>
  <si>
    <t>Homestead Bank</t>
  </si>
  <si>
    <t>Waypoint Bank</t>
  </si>
  <si>
    <t>Henderson State Bank</t>
  </si>
  <si>
    <t>First State Bank &amp; Trust Company</t>
  </si>
  <si>
    <t>Nebraska State Bank and Trust Company</t>
  </si>
  <si>
    <t>Flatwater Bank</t>
  </si>
  <si>
    <t>The First National Bank of Gordon</t>
  </si>
  <si>
    <t>Banner Capital Bank</t>
  </si>
  <si>
    <t>Adams County Bank</t>
  </si>
  <si>
    <t>Auburn State Bank</t>
  </si>
  <si>
    <t>Pathway Bank</t>
  </si>
  <si>
    <t>State Nebraska Bank &amp; Trust</t>
  </si>
  <si>
    <t>Nebraska Bank of Commerce</t>
  </si>
  <si>
    <t>York State Bank</t>
  </si>
  <si>
    <t>Minden Exchange Bank &amp; Trust Company</t>
  </si>
  <si>
    <t>The Tri-County Bank</t>
  </si>
  <si>
    <t>Columbus Bank and Trust Company</t>
  </si>
  <si>
    <t>Two Rivers Bank</t>
  </si>
  <si>
    <t>Bank of Bennington</t>
  </si>
  <si>
    <t>Commercial State Bank</t>
  </si>
  <si>
    <t>United Republic Bank</t>
  </si>
  <si>
    <t>Brunswick State Bank</t>
  </si>
  <si>
    <t>Farmers and Merchants State Bank, Bloomfield, Nebraska</t>
  </si>
  <si>
    <t>South Central State Bank</t>
  </si>
  <si>
    <t>First National Bank in Ord</t>
  </si>
  <si>
    <t>First National Bank of Chadron</t>
  </si>
  <si>
    <t>Western Nebraska Bank</t>
  </si>
  <si>
    <t>First Central Bank McCook</t>
  </si>
  <si>
    <t>West Plains Bank</t>
  </si>
  <si>
    <t>Foundation One Bank</t>
  </si>
  <si>
    <t>Bank of Doniphan</t>
  </si>
  <si>
    <t>American Interstate Bank</t>
  </si>
  <si>
    <t>Custer Federal State Bank</t>
  </si>
  <si>
    <t>First Central Bank</t>
  </si>
  <si>
    <t>Bank of Hartington</t>
  </si>
  <si>
    <t>State Bank of Table Rock</t>
  </si>
  <si>
    <t>Bank of Dixon County</t>
  </si>
  <si>
    <t>Wahoo State Bank</t>
  </si>
  <si>
    <t>Mainstreet Bank</t>
  </si>
  <si>
    <t>Plattsmouth State Bank</t>
  </si>
  <si>
    <t>First Bank and Trust of Fullerton</t>
  </si>
  <si>
    <t>The Tilden Bank</t>
  </si>
  <si>
    <t>Countryside Bank</t>
  </si>
  <si>
    <t>Farmers and Merchants Bank of Ashland</t>
  </si>
  <si>
    <t>The Hershey State Bank</t>
  </si>
  <si>
    <t>Bank of Lindsay</t>
  </si>
  <si>
    <t>The First National Bank of Johnson</t>
  </si>
  <si>
    <t>First Bank and Trust Company</t>
  </si>
  <si>
    <t>First Bank of Utica</t>
  </si>
  <si>
    <t>Scribner Bank</t>
  </si>
  <si>
    <t>Thayer County Bank</t>
  </si>
  <si>
    <t>Chambers State Bank</t>
  </si>
  <si>
    <t>Siouxland Bank</t>
  </si>
  <si>
    <t>Genoa Community Bank</t>
  </si>
  <si>
    <t>Clarkson Bank</t>
  </si>
  <si>
    <t>Bank of Elgin</t>
  </si>
  <si>
    <t>First Tri County Bank</t>
  </si>
  <si>
    <t>Cedar Rapids State Bank</t>
  </si>
  <si>
    <t>American Exchange Bank</t>
  </si>
  <si>
    <t>Nebraska State Bank</t>
  </si>
  <si>
    <t>Tri Valley Bank</t>
  </si>
  <si>
    <t>Tecumseh Federal Bank</t>
  </si>
  <si>
    <t>Adams State Bank</t>
  </si>
  <si>
    <t>CerescoBank</t>
  </si>
  <si>
    <t>State Bank of Scotia</t>
  </si>
  <si>
    <t>Cedar Security Bank</t>
  </si>
  <si>
    <t>Stanton State Bank</t>
  </si>
  <si>
    <t>Eagle State Bank</t>
  </si>
  <si>
    <t>Butte State Bank</t>
  </si>
  <si>
    <t>Bank of Clarks</t>
  </si>
  <si>
    <t>The Potter State Bank of Potter</t>
  </si>
  <si>
    <t>Battle Creek State Bank</t>
  </si>
  <si>
    <t>Bank of Newman Grove</t>
  </si>
  <si>
    <t>Bank of Prague</t>
  </si>
  <si>
    <t>State Bank of Odell</t>
  </si>
  <si>
    <t>Bank of Mead</t>
  </si>
  <si>
    <t>Corn Growers State Bank</t>
  </si>
  <si>
    <t>Bank of Orchard</t>
  </si>
  <si>
    <t>Bank of Lewellen</t>
  </si>
  <si>
    <t>First Bank of Bancroft</t>
  </si>
  <si>
    <t>Sidney Federal Savings and Loan Association</t>
  </si>
  <si>
    <t>Boelus State Bank</t>
  </si>
  <si>
    <t>The Culbertson Bank</t>
  </si>
  <si>
    <t>The Bank of Steinauer</t>
  </si>
  <si>
    <t>Mascoma Bank</t>
  </si>
  <si>
    <t>NH</t>
  </si>
  <si>
    <t>Bank of New Hampshire</t>
  </si>
  <si>
    <t>Meredith Village Savings Bank</t>
  </si>
  <si>
    <t>Bank of New England</t>
  </si>
  <si>
    <t>Merrimack County Savings Bank</t>
  </si>
  <si>
    <t>Northway Bank</t>
  </si>
  <si>
    <t>Woodsville Guaranty Savings Bank</t>
  </si>
  <si>
    <t>Savings Bank of Walpole</t>
  </si>
  <si>
    <t>Salem Co-operative Bank</t>
  </si>
  <si>
    <t>Claremont Savings Bank</t>
  </si>
  <si>
    <t>First Seacoast Bank</t>
  </si>
  <si>
    <t>Primary Bank</t>
  </si>
  <si>
    <t>Sugar River Bank</t>
  </si>
  <si>
    <t>Piscataqua Savings Bank</t>
  </si>
  <si>
    <t>Profile Bank</t>
  </si>
  <si>
    <t>The Millyard Bank</t>
  </si>
  <si>
    <t>Valley National Bank</t>
  </si>
  <si>
    <t>NJ</t>
  </si>
  <si>
    <t>Investors Bank</t>
  </si>
  <si>
    <t>OceanFirst Bank, National Association</t>
  </si>
  <si>
    <t>Provident Bank</t>
  </si>
  <si>
    <t>Columbia Bank</t>
  </si>
  <si>
    <t>ConnectOne Bank</t>
  </si>
  <si>
    <t>Lakeland Bank</t>
  </si>
  <si>
    <t>Kearny Bank</t>
  </si>
  <si>
    <t>Peapack-Gladstone Bank</t>
  </si>
  <si>
    <t>Spencer Savings Bank, SLA</t>
  </si>
  <si>
    <t>BCB Community Bank</t>
  </si>
  <si>
    <t>Cross River Bank</t>
  </si>
  <si>
    <t>Amboy Bank</t>
  </si>
  <si>
    <t>SB One Bank</t>
  </si>
  <si>
    <t>Blue Foundry Bank</t>
  </si>
  <si>
    <t>Manasquan Bank</t>
  </si>
  <si>
    <t>Parke Bank</t>
  </si>
  <si>
    <t>Union County Savings Bank</t>
  </si>
  <si>
    <t>Unity Bank</t>
  </si>
  <si>
    <t>1st Constitution Bank</t>
  </si>
  <si>
    <t>The Bank of Princeton</t>
  </si>
  <si>
    <t>Cenlar FSB</t>
  </si>
  <si>
    <t>Haven Savings Bank</t>
  </si>
  <si>
    <t>Sturdy Savings Bank</t>
  </si>
  <si>
    <t>Bogota Savings Bank</t>
  </si>
  <si>
    <t>Newfield National Bank</t>
  </si>
  <si>
    <t>NVE Bank</t>
  </si>
  <si>
    <t>Magyar Bank</t>
  </si>
  <si>
    <t>Millington Bank</t>
  </si>
  <si>
    <t>Somerset Savings Bank, SLA</t>
  </si>
  <si>
    <t>1st Colonial Community Bank</t>
  </si>
  <si>
    <t>RSI BANK</t>
  </si>
  <si>
    <t>First Hope Bank, A National Banking Association</t>
  </si>
  <si>
    <t>Regal Bank</t>
  </si>
  <si>
    <t>Crest Savings Bank</t>
  </si>
  <si>
    <t>Century Savings Bank</t>
  </si>
  <si>
    <t>Mariner's Bank</t>
  </si>
  <si>
    <t>New Millennium Bank</t>
  </si>
  <si>
    <t>Haddon Savings Bank</t>
  </si>
  <si>
    <t>Lusitania Savings Bank</t>
  </si>
  <si>
    <t>Lincoln 1st  Bank</t>
  </si>
  <si>
    <t>Freehold Bank</t>
  </si>
  <si>
    <t>The First National Bank of Elmer</t>
  </si>
  <si>
    <t>Glen Rock Savings Bank</t>
  </si>
  <si>
    <t>Franklin Bank</t>
  </si>
  <si>
    <t>Brunswick Bank and Trust Company</t>
  </si>
  <si>
    <t>1st Bank of Sea Isle City</t>
  </si>
  <si>
    <t>KEB Hana Bank USA, National Association</t>
  </si>
  <si>
    <t>The Pennsville National Bank</t>
  </si>
  <si>
    <t>The First National Bank of Absecon</t>
  </si>
  <si>
    <t>United Roosevelt Savings Bank</t>
  </si>
  <si>
    <t>Millville Savings Bank</t>
  </si>
  <si>
    <t>Schuyler Savings Bank</t>
  </si>
  <si>
    <t>GSL Savings Bank</t>
  </si>
  <si>
    <t>Gibraltar Bank</t>
  </si>
  <si>
    <t>Monroe Savings Bank</t>
  </si>
  <si>
    <t>New Mexico Bank &amp; Trust</t>
  </si>
  <si>
    <t>NM</t>
  </si>
  <si>
    <t>Citizens Bank of Las Cruces</t>
  </si>
  <si>
    <t>Western Commerce Bank</t>
  </si>
  <si>
    <t>CNB Bank</t>
  </si>
  <si>
    <t>InBank</t>
  </si>
  <si>
    <t>BANK 34</t>
  </si>
  <si>
    <t>Lea County State Bank</t>
  </si>
  <si>
    <t>Four Corners Community Bank</t>
  </si>
  <si>
    <t>The Citizens Bank of Clovis</t>
  </si>
  <si>
    <t>Southwest Capital Bank</t>
  </si>
  <si>
    <t>Centinel Bank of Taos</t>
  </si>
  <si>
    <t>Western Heritage Bank</t>
  </si>
  <si>
    <t>The James Polk Stone Community Bank</t>
  </si>
  <si>
    <t>Western Bank, Artesia, New Mexico</t>
  </si>
  <si>
    <t>Farmers &amp; Stockmens Bank</t>
  </si>
  <si>
    <t>The Bank of Clovis</t>
  </si>
  <si>
    <t>First New Mexico Bank</t>
  </si>
  <si>
    <t>Western Bank</t>
  </si>
  <si>
    <t>Valley Bank of Commerce</t>
  </si>
  <si>
    <t>Main Bank</t>
  </si>
  <si>
    <t>Bank of the Southwest</t>
  </si>
  <si>
    <t>Community 1st Bank Las Vegas</t>
  </si>
  <si>
    <t>First New Mexico Bank, Las Cruces</t>
  </si>
  <si>
    <t>First New Mexico Bank of Silver City</t>
  </si>
  <si>
    <t>American Heritage Bank</t>
  </si>
  <si>
    <t>Western Bank of Clovis</t>
  </si>
  <si>
    <t>Tucumcari Federal Savings and Loan Association</t>
  </si>
  <si>
    <t>Wells Fargo National Bank West</t>
  </si>
  <si>
    <t>NV</t>
  </si>
  <si>
    <t>Beal Bank USA</t>
  </si>
  <si>
    <t>Toyota Financial Savings Bank</t>
  </si>
  <si>
    <t>Meadows Bank</t>
  </si>
  <si>
    <t>Farm Bureau Bank FSB</t>
  </si>
  <si>
    <t>Credit One Bank, National Association</t>
  </si>
  <si>
    <t>Bank of George</t>
  </si>
  <si>
    <t>First Security Bank of Nevada</t>
  </si>
  <si>
    <t>Valley Bank of Nevada</t>
  </si>
  <si>
    <t>Nevada Bank and Trust Company</t>
  </si>
  <si>
    <t>Kirkwood Bank of Nevada</t>
  </si>
  <si>
    <t>The First National Bank of Ely</t>
  </si>
  <si>
    <t>Lexicon Bank</t>
  </si>
  <si>
    <t>NY</t>
  </si>
  <si>
    <t>Deutsche Bank Trust Company Americas</t>
  </si>
  <si>
    <t>Sterling National Bank</t>
  </si>
  <si>
    <t>Apple Bank for Savings</t>
  </si>
  <si>
    <t>Community Bank, National Association</t>
  </si>
  <si>
    <t>Israel Discount Bank of New York</t>
  </si>
  <si>
    <t>Popular Bank</t>
  </si>
  <si>
    <t>NBT Bank, National Association</t>
  </si>
  <si>
    <t>Safra National Bank of New York</t>
  </si>
  <si>
    <t>Mizuho Bank (USA)</t>
  </si>
  <si>
    <t>Bank Leumi USA</t>
  </si>
  <si>
    <t>Flushing Bank</t>
  </si>
  <si>
    <t>Dime Community Bank</t>
  </si>
  <si>
    <t>Emigrant Bank</t>
  </si>
  <si>
    <t>Ridgewood Savings Bank</t>
  </si>
  <si>
    <t>Amalgamated Bank</t>
  </si>
  <si>
    <t>TrustCo Bank</t>
  </si>
  <si>
    <t>BNB Bank</t>
  </si>
  <si>
    <t>Northfield Bank</t>
  </si>
  <si>
    <t>The First National Bank of Long Island</t>
  </si>
  <si>
    <t>Metropolitan Commercial Bank</t>
  </si>
  <si>
    <t>The Canandaigua National Bank and Trust Company</t>
  </si>
  <si>
    <t>Industrial and Commercial Bank of China USA, National Association</t>
  </si>
  <si>
    <t>Glens Falls National Bank and Trust Company</t>
  </si>
  <si>
    <t>Tompkins Trust Company</t>
  </si>
  <si>
    <t>Interaudi Bank</t>
  </si>
  <si>
    <t>Woori America Bank</t>
  </si>
  <si>
    <t>Maspeth Federal Savings and Loan Association</t>
  </si>
  <si>
    <t>Chemung Canal Trust Company</t>
  </si>
  <si>
    <t>Habib American Bank</t>
  </si>
  <si>
    <t>Shinhan Bank America</t>
  </si>
  <si>
    <t>The Bank of Greene County</t>
  </si>
  <si>
    <t>The Bank of Castile</t>
  </si>
  <si>
    <t>Evans Bank, National Association</t>
  </si>
  <si>
    <t>Orange Bank &amp;Trust Company</t>
  </si>
  <si>
    <t>Mahopac Bank</t>
  </si>
  <si>
    <t>Alma Bank</t>
  </si>
  <si>
    <t>The Adirondack Trust Company</t>
  </si>
  <si>
    <t>The Lyons National Bank</t>
  </si>
  <si>
    <t>Bank of Utica</t>
  </si>
  <si>
    <t>Ponce Bank</t>
  </si>
  <si>
    <t>Pathfinder Bank</t>
  </si>
  <si>
    <t>The Westchester Bank</t>
  </si>
  <si>
    <t>Rhinebeck Bank</t>
  </si>
  <si>
    <t>Empire National Bank</t>
  </si>
  <si>
    <t>Solvay Bank</t>
  </si>
  <si>
    <t>Ulster Savings Bank</t>
  </si>
  <si>
    <t>NorthEast Community Bank</t>
  </si>
  <si>
    <t>Hanover Community Bank</t>
  </si>
  <si>
    <t>Adirondack Bank</t>
  </si>
  <si>
    <t>Esquire Bank, National Association</t>
  </si>
  <si>
    <t>Modern Bank, National Association</t>
  </si>
  <si>
    <t>Amerasia Bank</t>
  </si>
  <si>
    <t>Saratoga National Bank and Trust</t>
  </si>
  <si>
    <t>The Berkshire Bank</t>
  </si>
  <si>
    <t>First Central Savings Bank</t>
  </si>
  <si>
    <t>Lake Shore Savings Bank</t>
  </si>
  <si>
    <t>Ballston Spa National Bank</t>
  </si>
  <si>
    <t>Walden Savings Bank</t>
  </si>
  <si>
    <t>Elmira Savings Bank</t>
  </si>
  <si>
    <t>Genesee Regional Bank</t>
  </si>
  <si>
    <t>Carver Federal Savings Bank</t>
  </si>
  <si>
    <t>Geddes Federal Savings and Loan Association</t>
  </si>
  <si>
    <t>Jeff Bank</t>
  </si>
  <si>
    <t>Catskill Hudson Bank</t>
  </si>
  <si>
    <t>First National Bank of Scotia</t>
  </si>
  <si>
    <t>Tioga State Bank</t>
  </si>
  <si>
    <t>Quontic Bank</t>
  </si>
  <si>
    <t>Cross County Savings Bank</t>
  </si>
  <si>
    <t>USNY Bank</t>
  </si>
  <si>
    <t>NewBank</t>
  </si>
  <si>
    <t>Empire State Bank</t>
  </si>
  <si>
    <t>M.Y. SAFRA BANK, FSB</t>
  </si>
  <si>
    <t>Bank of Akron</t>
  </si>
  <si>
    <t>Savoy Bank</t>
  </si>
  <si>
    <t>Rondout Savings Bank</t>
  </si>
  <si>
    <t>Delta National Bank and Trust Company</t>
  </si>
  <si>
    <t>Fulton Savings Bank</t>
  </si>
  <si>
    <t>Champlain National Bank</t>
  </si>
  <si>
    <t>Victory State Bank</t>
  </si>
  <si>
    <t>Abacus Federal Savings Bank</t>
  </si>
  <si>
    <t>Wallkill Valley Federal Savings and Loan Association</t>
  </si>
  <si>
    <t>The National Bank of Coxsackie</t>
  </si>
  <si>
    <t>The Delaware National Bank of Delhi</t>
  </si>
  <si>
    <t>The North Country Savings Bank</t>
  </si>
  <si>
    <t>Cattaraugus County Bank</t>
  </si>
  <si>
    <t>Alpine Capital Bank</t>
  </si>
  <si>
    <t>Sawyer Savings Bank</t>
  </si>
  <si>
    <t>Carthage Federal Savings and Loan Association</t>
  </si>
  <si>
    <t>Bank of Millbrook</t>
  </si>
  <si>
    <t>National Bank of New York City</t>
  </si>
  <si>
    <t>American Community Bank</t>
  </si>
  <si>
    <t>Spring Bank</t>
  </si>
  <si>
    <t>Seneca Savings</t>
  </si>
  <si>
    <t>Global Bank</t>
  </si>
  <si>
    <t>The First National Bank of Groton</t>
  </si>
  <si>
    <t>The First National Bank of Dryden</t>
  </si>
  <si>
    <t>Community Federal Savings Bank</t>
  </si>
  <si>
    <t>Eastbank, National Association</t>
  </si>
  <si>
    <t>Massena Savings and Loan</t>
  </si>
  <si>
    <t>The Upstate National Bank</t>
  </si>
  <si>
    <t>Cayuga Lake National Bank</t>
  </si>
  <si>
    <t>The Putnam County National Bank of Carmel</t>
  </si>
  <si>
    <t>First Federal Savings of Middletown</t>
  </si>
  <si>
    <t>Bank of Holland</t>
  </si>
  <si>
    <t>Savannah Bank National Association</t>
  </si>
  <si>
    <t>Bank of Richmondville</t>
  </si>
  <si>
    <t>Gouverneur Savings and Loan Association</t>
  </si>
  <si>
    <t>Grasshopper Bank, N.A.</t>
  </si>
  <si>
    <t>Maple City Savings Bank, FSB</t>
  </si>
  <si>
    <t>Sunnyside Federal Savings and Loan Association of Irvington</t>
  </si>
  <si>
    <t>United Orient Bank</t>
  </si>
  <si>
    <t>Piermont Bank</t>
  </si>
  <si>
    <t>Citizens Bank of Cape Vincent</t>
  </si>
  <si>
    <t>Bank of Cattaraugus</t>
  </si>
  <si>
    <t>The Citizens National Bank of Hammond</t>
  </si>
  <si>
    <t>OH</t>
  </si>
  <si>
    <t>Third Federal Savings and Loan Association of Cleveland</t>
  </si>
  <si>
    <t>The Park National Bank</t>
  </si>
  <si>
    <t>First Federal Bank of the Midwest</t>
  </si>
  <si>
    <t>NATIONAL COOPERATIVE BANK, N.A.</t>
  </si>
  <si>
    <t>The Farmers National Bank of Canfield</t>
  </si>
  <si>
    <t>Civista Bank</t>
  </si>
  <si>
    <t>First Federal Savings and Loan Association of Lakewood</t>
  </si>
  <si>
    <t>LCNB National Bank</t>
  </si>
  <si>
    <t>The Farmers &amp; Merchants State Bank</t>
  </si>
  <si>
    <t>Westfield Bank, FSB</t>
  </si>
  <si>
    <t>The Middlefield Banking Company</t>
  </si>
  <si>
    <t>The State Bank and Trust Company</t>
  </si>
  <si>
    <t>THE VINTON COUNTY NATIONAL BANK</t>
  </si>
  <si>
    <t>The Ohio Valley Bank Company</t>
  </si>
  <si>
    <t>Guardian Savings Bank, A Federal Savings Bank</t>
  </si>
  <si>
    <t>Waterford Bank, N.A.</t>
  </si>
  <si>
    <t>Signature Bank, National Association</t>
  </si>
  <si>
    <t>The Merchants National Bank</t>
  </si>
  <si>
    <t>Cf Bank, National Association</t>
  </si>
  <si>
    <t>The Union Bank Company</t>
  </si>
  <si>
    <t>The Croghan Colonial Bank</t>
  </si>
  <si>
    <t>The Citizens National Bank of Bluffton</t>
  </si>
  <si>
    <t>The Commercial and Savings Bank of Millersburg, Ohio</t>
  </si>
  <si>
    <t>The North Side Bank and Trust Company</t>
  </si>
  <si>
    <t>The Richwood Banking Company</t>
  </si>
  <si>
    <t>Unified Bank</t>
  </si>
  <si>
    <t>Liberty Savings Bank, F.S.B.</t>
  </si>
  <si>
    <t>The Cortland Savings and Banking Company</t>
  </si>
  <si>
    <t>Consumers National Bank</t>
  </si>
  <si>
    <t>Sutton Bank</t>
  </si>
  <si>
    <t>The Old Fort Banking Company</t>
  </si>
  <si>
    <t>The Killbuck Savings Bank Company</t>
  </si>
  <si>
    <t>The Peoples Bank Co.</t>
  </si>
  <si>
    <t>Minster Bank</t>
  </si>
  <si>
    <t>Wayne Savings Community Bank</t>
  </si>
  <si>
    <t>Greenville National Bank</t>
  </si>
  <si>
    <t>First Federal Community Bank, National Association</t>
  </si>
  <si>
    <t>The Andover Bank</t>
  </si>
  <si>
    <t>First Federal Savings and Loan Association of Lorain</t>
  </si>
  <si>
    <t>The Genoa Banking Company</t>
  </si>
  <si>
    <t>Perpetual Federal Savings Bank of Urbana</t>
  </si>
  <si>
    <t>Belmont Savings Bank</t>
  </si>
  <si>
    <t>Kingston National Bank</t>
  </si>
  <si>
    <t>Portage Community Bank</t>
  </si>
  <si>
    <t>The Farmers Bank and Savings Company</t>
  </si>
  <si>
    <t>The St. Henry Bank</t>
  </si>
  <si>
    <t>First National Bank in New Bremen</t>
  </si>
  <si>
    <t>The Henry County Bank</t>
  </si>
  <si>
    <t>The Farmers Savings Bank</t>
  </si>
  <si>
    <t>United Midwest Savings Bank, National Association</t>
  </si>
  <si>
    <t>The First Citizens National Bank of Upper Sandusky</t>
  </si>
  <si>
    <t>The Hocking Valley Bank</t>
  </si>
  <si>
    <t>The Osgood State Bank</t>
  </si>
  <si>
    <t>The Fahey Banking Company</t>
  </si>
  <si>
    <t>Fairfield Federal Savings and Loan Association of Lancaster</t>
  </si>
  <si>
    <t>The First National Bank of Bellevue</t>
  </si>
  <si>
    <t>CenterBank</t>
  </si>
  <si>
    <t>First Federal Bank of Ohio</t>
  </si>
  <si>
    <t>The First National Bank of Dennison</t>
  </si>
  <si>
    <t>The Harrison Building and Loan Association</t>
  </si>
  <si>
    <t>The Citizens Bank Company</t>
  </si>
  <si>
    <t>THE HOME LOAN SAVINGS BANK</t>
  </si>
  <si>
    <t>Cincinnati Federal</t>
  </si>
  <si>
    <t>1st National Bank</t>
  </si>
  <si>
    <t>First Bank of Ohio</t>
  </si>
  <si>
    <t>Somerville Bank</t>
  </si>
  <si>
    <t>CBank</t>
  </si>
  <si>
    <t>Greenville Federal</t>
  </si>
  <si>
    <t>First Federal Community Bank of Bucyrus</t>
  </si>
  <si>
    <t>The First National Bank of Pandora</t>
  </si>
  <si>
    <t>The Fort Jennings State Bank</t>
  </si>
  <si>
    <t>Buckeye Community Bank</t>
  </si>
  <si>
    <t>The Wilmington Savings Bank</t>
  </si>
  <si>
    <t>The First National Bank of Waverly</t>
  </si>
  <si>
    <t>Southern Hills Community Bank</t>
  </si>
  <si>
    <t>The First National Bank of McConnelsville</t>
  </si>
  <si>
    <t>Valley Central Bank</t>
  </si>
  <si>
    <t>The First National Bank of Sycamore</t>
  </si>
  <si>
    <t>Buckeye State Bank</t>
  </si>
  <si>
    <t>Eagle Savings Bank</t>
  </si>
  <si>
    <t>The Home Savings and Loan Company of Kenton, Ohio</t>
  </si>
  <si>
    <t>The Apple Creek Banking Company</t>
  </si>
  <si>
    <t>Mercer Savings Bank</t>
  </si>
  <si>
    <t>Peoples Savings and Loan Company</t>
  </si>
  <si>
    <t>FDS Bank</t>
  </si>
  <si>
    <t>New Carlisle Federal Savings Bank</t>
  </si>
  <si>
    <t>The Citizens National Bank of Woodsfield</t>
  </si>
  <si>
    <t>Ohio State Bank</t>
  </si>
  <si>
    <t>Miami Savings Bank</t>
  </si>
  <si>
    <t>The Settlers Bank</t>
  </si>
  <si>
    <t>The Antwerp Exchange Bank Company</t>
  </si>
  <si>
    <t>The Peoples Savings Bank</t>
  </si>
  <si>
    <t>The Hicksville Bank</t>
  </si>
  <si>
    <t>Van Wert Federal Savings Bank</t>
  </si>
  <si>
    <t>First Federal Savings and Loan Association of Van Wert</t>
  </si>
  <si>
    <t>Peoples Federal Savings and Loan Association</t>
  </si>
  <si>
    <t>SSB Community Bank</t>
  </si>
  <si>
    <t>Monroe Federal Savings and Loan Association</t>
  </si>
  <si>
    <t>Fidelity Federal Savings and Loan Association of Delaware</t>
  </si>
  <si>
    <t>Home Federal Savings and Loan Association of Niles</t>
  </si>
  <si>
    <t>Standing Stone Bank</t>
  </si>
  <si>
    <t>The Citizens National Bank of McConnelsville</t>
  </si>
  <si>
    <t>The Cincinnatus Savings &amp; Loan Co.</t>
  </si>
  <si>
    <t>The First Central National Bank of St. Paris</t>
  </si>
  <si>
    <t>First Mutual Bank, FSB</t>
  </si>
  <si>
    <t>The National Bank of Adams County of West Union</t>
  </si>
  <si>
    <t>The Hamler State Bank</t>
  </si>
  <si>
    <t>Spring Valley Bank</t>
  </si>
  <si>
    <t>The Twin Valley Bank</t>
  </si>
  <si>
    <t>The Ottoville Bank Company</t>
  </si>
  <si>
    <t>The Metamora State Bank</t>
  </si>
  <si>
    <t>The Baltic State Bank</t>
  </si>
  <si>
    <t>The Bank of Magnolia Company</t>
  </si>
  <si>
    <t>Conneaut Savings Bank</t>
  </si>
  <si>
    <t>Commodore Bank</t>
  </si>
  <si>
    <t>Woodsfield Savings Bank</t>
  </si>
  <si>
    <t>The Sherwood State Bank</t>
  </si>
  <si>
    <t>The Corn City State Bank</t>
  </si>
  <si>
    <t>Peoples First Savings Bank</t>
  </si>
  <si>
    <t>Home National Bank</t>
  </si>
  <si>
    <t>The Covington Savings and Loan Association</t>
  </si>
  <si>
    <t>The First National Bank of Germantown</t>
  </si>
  <si>
    <t>First City Bank</t>
  </si>
  <si>
    <t>The First National Bank of Blanchester</t>
  </si>
  <si>
    <t>Galion Building and Loan Bank</t>
  </si>
  <si>
    <t>The Union Banking Company</t>
  </si>
  <si>
    <t>Warsaw Federal Savings and Loan Association</t>
  </si>
  <si>
    <t>Versailles Savings and Loan Company</t>
  </si>
  <si>
    <t>The Peoples Savings and Loan Company</t>
  </si>
  <si>
    <t>Community First Bank, National Association</t>
  </si>
  <si>
    <t>Community Savings</t>
  </si>
  <si>
    <t>The Republic Banking Company</t>
  </si>
  <si>
    <t>The Marblehead Bank</t>
  </si>
  <si>
    <t>The Brookville Building and Savings Association</t>
  </si>
  <si>
    <t>The Waterford Commercial and Savings Bank</t>
  </si>
  <si>
    <t>The Pioneer Savings Bank</t>
  </si>
  <si>
    <t>Rockhold Bank</t>
  </si>
  <si>
    <t>Home Savings Bank of Wapakoneta</t>
  </si>
  <si>
    <t>The Pataskala Banking Company</t>
  </si>
  <si>
    <t>Nelsonville Home and Savings</t>
  </si>
  <si>
    <t>New Foundation Savings Bank</t>
  </si>
  <si>
    <t>The Mt. Victory State Bank</t>
  </si>
  <si>
    <t>The Equitable Savings and Loan Company</t>
  </si>
  <si>
    <t>BOKF, National Association</t>
  </si>
  <si>
    <t>OK</t>
  </si>
  <si>
    <t>MidFirst Bank</t>
  </si>
  <si>
    <t>BancFirst</t>
  </si>
  <si>
    <t>InterBank</t>
  </si>
  <si>
    <t>RCB Bank</t>
  </si>
  <si>
    <t>Gateway First Bank</t>
  </si>
  <si>
    <t>Armstrong Bank</t>
  </si>
  <si>
    <t>International Bank of Commerce</t>
  </si>
  <si>
    <t>Mabrey Bank</t>
  </si>
  <si>
    <t>Bank 7</t>
  </si>
  <si>
    <t>Great Plains National Bank</t>
  </si>
  <si>
    <t>Kirkpatrick Bank</t>
  </si>
  <si>
    <t>Stride Bank, National Association</t>
  </si>
  <si>
    <t>First Oklahoma Bank</t>
  </si>
  <si>
    <t>Vision Bank, National Association</t>
  </si>
  <si>
    <t>Firstar Bank</t>
  </si>
  <si>
    <t>Quail Creek Bank, National Association</t>
  </si>
  <si>
    <t>Central Bank of Oklahoma</t>
  </si>
  <si>
    <t>Regent Bank</t>
  </si>
  <si>
    <t>NBC OKLAHOMA</t>
  </si>
  <si>
    <t>Vast Bank, National Association</t>
  </si>
  <si>
    <t>The First National Bank and Trust Co., Chickasha, Oklahoma</t>
  </si>
  <si>
    <t>SpiritBank</t>
  </si>
  <si>
    <t>First National Bank of Oklahoma</t>
  </si>
  <si>
    <t>Frontier State Bank</t>
  </si>
  <si>
    <t>First Bank &amp; Trust Co.</t>
  </si>
  <si>
    <t>First National Bank and Trust Company of Ardmore</t>
  </si>
  <si>
    <t>Grand Savings Bank</t>
  </si>
  <si>
    <t>F &amp; M Bank</t>
  </si>
  <si>
    <t>BancCentral, National Association</t>
  </si>
  <si>
    <t>FNB Community Bank</t>
  </si>
  <si>
    <t>First National Bank &amp; Trust Company of McAlester</t>
  </si>
  <si>
    <t>First Liberty Bank</t>
  </si>
  <si>
    <t>American Nation Bank</t>
  </si>
  <si>
    <t>Valliance Bank</t>
  </si>
  <si>
    <t>All America Bank</t>
  </si>
  <si>
    <t>First Bank of Owasso</t>
  </si>
  <si>
    <t>Grand Bank</t>
  </si>
  <si>
    <t>AVB Bank</t>
  </si>
  <si>
    <t>FSNB, National Association</t>
  </si>
  <si>
    <t>Alva State Bank &amp; Trust Company</t>
  </si>
  <si>
    <t>The Bank, National Association</t>
  </si>
  <si>
    <t>The First National Bank and Trust Company of Vinita</t>
  </si>
  <si>
    <t>Blue Sky Bank</t>
  </si>
  <si>
    <t>The City National Bank and Trust Company of Lawton, Oklahoma</t>
  </si>
  <si>
    <t>The Security National Bank of Enid</t>
  </si>
  <si>
    <t>American Bank of Oklahoma</t>
  </si>
  <si>
    <t>Shamrock Bank, N.A.</t>
  </si>
  <si>
    <t>The Bank of Kremlin</t>
  </si>
  <si>
    <t>Bank of Western Oklahoma</t>
  </si>
  <si>
    <t>The First National Bank &amp; Trust</t>
  </si>
  <si>
    <t>Exchange Bank and Trust Company</t>
  </si>
  <si>
    <t>Stockmans Bank</t>
  </si>
  <si>
    <t>The Citizens Bank of Edmond</t>
  </si>
  <si>
    <t>Ameristate Bank</t>
  </si>
  <si>
    <t>Welch State Bank of Welch, Okla.</t>
  </si>
  <si>
    <t>Frazer Bank</t>
  </si>
  <si>
    <t>Prime Bank</t>
  </si>
  <si>
    <t>The Community State Bank</t>
  </si>
  <si>
    <t>McCurtain County National Bank</t>
  </si>
  <si>
    <t>Sooner State Bank</t>
  </si>
  <si>
    <t>Security State Bank of Oklahoma</t>
  </si>
  <si>
    <t>First National Bank of Weatherford</t>
  </si>
  <si>
    <t>The First National Bank and Trust Company of Okmulgee</t>
  </si>
  <si>
    <t>The Central National Bank of Poteau</t>
  </si>
  <si>
    <t>The Pauls Valley National Bank</t>
  </si>
  <si>
    <t>The Stock Exchange Bank</t>
  </si>
  <si>
    <t>American Bank and Trust Company</t>
  </si>
  <si>
    <t>First National Bank and Trust Company</t>
  </si>
  <si>
    <t>McClain Bank</t>
  </si>
  <si>
    <t>Citizens Bank and Trust Company of Ardmore</t>
  </si>
  <si>
    <t>Anchor D Bank</t>
  </si>
  <si>
    <t>First Bethany Bank &amp; Trust</t>
  </si>
  <si>
    <t>The Bankers Bank</t>
  </si>
  <si>
    <t>First Pryority Bank</t>
  </si>
  <si>
    <t>First Bank &amp; Trust Company</t>
  </si>
  <si>
    <t>YNB</t>
  </si>
  <si>
    <t>Chickasaw Community Bank</t>
  </si>
  <si>
    <t>Citizens Bank of Ada</t>
  </si>
  <si>
    <t>The First National Bank and Trust Company of Broken Arrow</t>
  </si>
  <si>
    <t>First Texoma National Bank</t>
  </si>
  <si>
    <t>The Payne County Bank</t>
  </si>
  <si>
    <t>Bank of the Panhandle</t>
  </si>
  <si>
    <t>Bank of Grand Lake</t>
  </si>
  <si>
    <t>Oklahoma Capital Bank</t>
  </si>
  <si>
    <t>First Enterprise Bank</t>
  </si>
  <si>
    <t>Triad Bank, National Association</t>
  </si>
  <si>
    <t>Oklahoma Bank and Trust Company</t>
  </si>
  <si>
    <t>Oklahoma State Bank</t>
  </si>
  <si>
    <t>The Bank of the West</t>
  </si>
  <si>
    <t>The Peoples National Bank of Checotah</t>
  </si>
  <si>
    <t>The First National Bank and Trust Company of Miami</t>
  </si>
  <si>
    <t>The Idabel National Bank</t>
  </si>
  <si>
    <t>ACB Bank</t>
  </si>
  <si>
    <t>The Bank of Beaver City</t>
  </si>
  <si>
    <t>Carson Community Bank</t>
  </si>
  <si>
    <t>Bank of Hydro</t>
  </si>
  <si>
    <t>SNB Bank, National Association</t>
  </si>
  <si>
    <t>Security First National Bank of Hugo</t>
  </si>
  <si>
    <t>Bank of Cherokee County</t>
  </si>
  <si>
    <t>THE SEILING STATE BANK</t>
  </si>
  <si>
    <t>Community National Bank of Okarche</t>
  </si>
  <si>
    <t>The First National Bank of Stigler</t>
  </si>
  <si>
    <t>The Farmers and Merchants National Bank of Fairview</t>
  </si>
  <si>
    <t>The First Bank of Okarche</t>
  </si>
  <si>
    <t>The Exchange Bank</t>
  </si>
  <si>
    <t>Watermark Bank</t>
  </si>
  <si>
    <t>Yorktown Bank</t>
  </si>
  <si>
    <t>VALOR BANK</t>
  </si>
  <si>
    <t>Bank of Eufaula</t>
  </si>
  <si>
    <t>The State Bank of Wynnewood</t>
  </si>
  <si>
    <t>Security Bank and Trust Company</t>
  </si>
  <si>
    <t>Washita State Bank</t>
  </si>
  <si>
    <t>Cleo State Bank</t>
  </si>
  <si>
    <t>Oklahoma Heritage Bank</t>
  </si>
  <si>
    <t>First National Bank in Okeene</t>
  </si>
  <si>
    <t>FNB Coweta</t>
  </si>
  <si>
    <t>The First National Bank of Hooker</t>
  </si>
  <si>
    <t>Stroud National Bank</t>
  </si>
  <si>
    <t>American Exchange Bank, Lindsay, Oklahoma</t>
  </si>
  <si>
    <t>COREBANK</t>
  </si>
  <si>
    <t>Southwest Bank of Weatherford</t>
  </si>
  <si>
    <t>Latimer State Bank</t>
  </si>
  <si>
    <t>Lakeside State Bank</t>
  </si>
  <si>
    <t>Great Nations Bank</t>
  </si>
  <si>
    <t>The First National Bank of Lindsay</t>
  </si>
  <si>
    <t>Bank of Laverne</t>
  </si>
  <si>
    <t>The First National Bank in Marlow</t>
  </si>
  <si>
    <t>Community State Bank of Canton</t>
  </si>
  <si>
    <t>Spiro State Bank</t>
  </si>
  <si>
    <t>Walters Bank and Trust Company</t>
  </si>
  <si>
    <t>The First State Bank of Pond Creek, Oklahoma</t>
  </si>
  <si>
    <t>First  Bank of Thomas</t>
  </si>
  <si>
    <t>Fairview Savings and Loan Association</t>
  </si>
  <si>
    <t>The First Farmers National Bank of Waurika</t>
  </si>
  <si>
    <t>AllNations Bank</t>
  </si>
  <si>
    <t>Washita Valley Bank</t>
  </si>
  <si>
    <t>Bank of Locust Grove</t>
  </si>
  <si>
    <t>COMMUNITY BANK OF OKLAHOMA</t>
  </si>
  <si>
    <t>Lakeside Bank of Salina</t>
  </si>
  <si>
    <t>Farmers State Bank, Allen, Oklahoma</t>
  </si>
  <si>
    <t>1st Bank in Hominy</t>
  </si>
  <si>
    <t>Bank of Cordell</t>
  </si>
  <si>
    <t>Bank of Vici</t>
  </si>
  <si>
    <t>The American Bank</t>
  </si>
  <si>
    <t>First Summit Bank</t>
  </si>
  <si>
    <t>The Hopeton State Bank</t>
  </si>
  <si>
    <t>First State Bank in Temple</t>
  </si>
  <si>
    <t>The First National Bank of Fletcher</t>
  </si>
  <si>
    <t>The Bank of Wyandotte</t>
  </si>
  <si>
    <t>Umpqua Bank</t>
  </si>
  <si>
    <t>OR</t>
  </si>
  <si>
    <t>Pioneer Trust Bank, National Association</t>
  </si>
  <si>
    <t>Evergreen Federal Bank</t>
  </si>
  <si>
    <t>Bank of Eastern Oregon</t>
  </si>
  <si>
    <t>First Federal Savings and Loan Association of McMinnville</t>
  </si>
  <si>
    <t>Oregon Pacific Banking Company dba Oregon Pacific Bank</t>
  </si>
  <si>
    <t>People's Bank of Commerce</t>
  </si>
  <si>
    <t>Willamette Valley Bank</t>
  </si>
  <si>
    <t>Lewis &amp; Clark Bank</t>
  </si>
  <si>
    <t>Oregon Coast Bank</t>
  </si>
  <si>
    <t>Clackamas County Bank</t>
  </si>
  <si>
    <t>Willamette Community Bank</t>
  </si>
  <si>
    <t>Pacific West Bank</t>
  </si>
  <si>
    <t>First National Bank of Pennsylvania</t>
  </si>
  <si>
    <t>PA</t>
  </si>
  <si>
    <t>BNY Mellon, National Association</t>
  </si>
  <si>
    <t>Fulton Bank, National Association</t>
  </si>
  <si>
    <t>Customers Bank</t>
  </si>
  <si>
    <t>Dollar Bank, Federal Savings Bank</t>
  </si>
  <si>
    <t>S&amp;T Bank</t>
  </si>
  <si>
    <t>Tristate Capital Bank</t>
  </si>
  <si>
    <t>First Commonwealth Bank</t>
  </si>
  <si>
    <t>Univest  Bank and Trust Co.</t>
  </si>
  <si>
    <t>The Bryn Mawr Trust Company</t>
  </si>
  <si>
    <t>Firstrust Savings Bank</t>
  </si>
  <si>
    <t>Republic Bank</t>
  </si>
  <si>
    <t>Peoples Security Bank and Trust Company</t>
  </si>
  <si>
    <t>Penn Community Bank</t>
  </si>
  <si>
    <t>Orrstown Bank</t>
  </si>
  <si>
    <t>Mid Penn Bank</t>
  </si>
  <si>
    <t>ACNB Bank</t>
  </si>
  <si>
    <t>ESSA Bank &amp; Trust</t>
  </si>
  <si>
    <t>PeoplesBank, a Codorus Valley Company</t>
  </si>
  <si>
    <t>VIST Bank</t>
  </si>
  <si>
    <t>Citizens &amp; Northern Bank</t>
  </si>
  <si>
    <t>First Citizens Community Bank</t>
  </si>
  <si>
    <t>NEXTIER BANK, NATIONAL ASSOCIATION</t>
  </si>
  <si>
    <t>Somerset Trust Company</t>
  </si>
  <si>
    <t>Meridian Bank</t>
  </si>
  <si>
    <t>Prudential Bank</t>
  </si>
  <si>
    <t>Farmers and Merchants Trust Company of Chambersburg</t>
  </si>
  <si>
    <t>Wayne Bank</t>
  </si>
  <si>
    <t>FNCB Bank</t>
  </si>
  <si>
    <t>Malvern Bank N.A.</t>
  </si>
  <si>
    <t>Jersey Shore State Bank</t>
  </si>
  <si>
    <t>QNB Bank</t>
  </si>
  <si>
    <t>Embassy Bank for the Lehigh Valley</t>
  </si>
  <si>
    <t>Washington Financial Bank</t>
  </si>
  <si>
    <t>The Ephrata National Bank</t>
  </si>
  <si>
    <t>Ameriserv Financial Bank</t>
  </si>
  <si>
    <t>Riverview Bank</t>
  </si>
  <si>
    <t>1st Summit Bank</t>
  </si>
  <si>
    <t>The Fidelity Deposit and Discount Bank</t>
  </si>
  <si>
    <t>First Keystone Community Bank</t>
  </si>
  <si>
    <t>Standard Bank, PaSB</t>
  </si>
  <si>
    <t>First National Bank and Trust Company of Newtown</t>
  </si>
  <si>
    <t>First Federal Savings and Loan Association of Greene Co</t>
  </si>
  <si>
    <t>Kish Bank</t>
  </si>
  <si>
    <t>Marquette Savings Bank</t>
  </si>
  <si>
    <t>The Farmers National Bank of Emlenton</t>
  </si>
  <si>
    <t>Centric Bank</t>
  </si>
  <si>
    <t>Atlantic Community Bankers Bank</t>
  </si>
  <si>
    <t>Harleysville Bank</t>
  </si>
  <si>
    <t>The Dime Bank</t>
  </si>
  <si>
    <t>Brentwood Bank</t>
  </si>
  <si>
    <t>First Columbia Bank &amp; Trust Co.</t>
  </si>
  <si>
    <t>First Northern Bank and Trust Company</t>
  </si>
  <si>
    <t>The Honesdale National Bank</t>
  </si>
  <si>
    <t>The Juniata Valley Bank</t>
  </si>
  <si>
    <t>Jonestown Bank and Trust Company, of Jonestown, Pennsylvania</t>
  </si>
  <si>
    <t>York Traditions Bank</t>
  </si>
  <si>
    <t>Pennian Bank</t>
  </si>
  <si>
    <t>The Northumberland National Bank</t>
  </si>
  <si>
    <t>Reliance Savings Bank</t>
  </si>
  <si>
    <t>Hatboro Federal Savings, FA</t>
  </si>
  <si>
    <t>Covenant Bank</t>
  </si>
  <si>
    <t>New Tripoli Bank</t>
  </si>
  <si>
    <t>The Muncy Bank and Trust Company</t>
  </si>
  <si>
    <t>CFSBANK</t>
  </si>
  <si>
    <t>Phoenixville Federal Bank and Trust</t>
  </si>
  <si>
    <t>Bank of Bird-in-Hand</t>
  </si>
  <si>
    <t>Mauch Chunk Trust Company</t>
  </si>
  <si>
    <t>William Penn Bank</t>
  </si>
  <si>
    <t>The Luzerne Bank</t>
  </si>
  <si>
    <t>Mifflinburg Bank and Trust Company</t>
  </si>
  <si>
    <t>Slovenian Savings and Loan Association of Canonsburg</t>
  </si>
  <si>
    <t>Susquehanna Community Bank</t>
  </si>
  <si>
    <t>InFirst Bank</t>
  </si>
  <si>
    <t>Mercer County State Bank</t>
  </si>
  <si>
    <t>Woodlands Bank</t>
  </si>
  <si>
    <t>Mars Bank</t>
  </si>
  <si>
    <t>Commercial Bank and Trust of PA</t>
  </si>
  <si>
    <t>PS Bank</t>
  </si>
  <si>
    <t>Ambler Savings Bank</t>
  </si>
  <si>
    <t>Noah Bank</t>
  </si>
  <si>
    <t>Hamlin Bank and Trust Company</t>
  </si>
  <si>
    <t>The Neffs National Bank</t>
  </si>
  <si>
    <t>The Gratz Bank</t>
  </si>
  <si>
    <t>West View Savings Bank</t>
  </si>
  <si>
    <t>United Savings Bank</t>
  </si>
  <si>
    <t>Huntingdon Valley Bank</t>
  </si>
  <si>
    <t>Community State Bank of Orbisonia</t>
  </si>
  <si>
    <t>Landmark Community Bank</t>
  </si>
  <si>
    <t>Marion Center Bank</t>
  </si>
  <si>
    <t>Sewickley Savings Bank</t>
  </si>
  <si>
    <t>Quaint Oak Bank</t>
  </si>
  <si>
    <t>The Bank of Landisburg</t>
  </si>
  <si>
    <t>Elderton State Bank</t>
  </si>
  <si>
    <t>The Victory Bank</t>
  </si>
  <si>
    <t>First United National Bank</t>
  </si>
  <si>
    <t>Fleetwood Bank</t>
  </si>
  <si>
    <t>Greenville Savings Bank</t>
  </si>
  <si>
    <t>LINKBANK</t>
  </si>
  <si>
    <t>Asian Bank</t>
  </si>
  <si>
    <t>Altoona First Savings Bank</t>
  </si>
  <si>
    <t>Coatesville Savings Bank</t>
  </si>
  <si>
    <t>Hometown Bank of Pennsylvania</t>
  </si>
  <si>
    <t>SSB Bank</t>
  </si>
  <si>
    <t>Hyperion Bank</t>
  </si>
  <si>
    <t>Jim Thorpe Neighborhood Bank</t>
  </si>
  <si>
    <t>PennCrest Bank</t>
  </si>
  <si>
    <t>Clarion County Community Bank</t>
  </si>
  <si>
    <t>Sharon Bank</t>
  </si>
  <si>
    <t>Iron Workers Savings Bank</t>
  </si>
  <si>
    <t>Westmoreland Federal Savings and Loan Association</t>
  </si>
  <si>
    <t>The Haverford Trust Company</t>
  </si>
  <si>
    <t>The National Bank of Malvern</t>
  </si>
  <si>
    <t>Apollo Trust Company</t>
  </si>
  <si>
    <t>MCS Bank</t>
  </si>
  <si>
    <t>The Turbotville National Bank</t>
  </si>
  <si>
    <t>Slovenian Savings and Loan Association of Franklin-Conemaugh</t>
  </si>
  <si>
    <t>UNB Bank</t>
  </si>
  <si>
    <t>Farmers Building and Savings Bank</t>
  </si>
  <si>
    <t>Investment Savings Bank</t>
  </si>
  <si>
    <t>Armstrong County Building and Loan Association</t>
  </si>
  <si>
    <t>County Savings Bank</t>
  </si>
  <si>
    <t>Port Richmond Savings</t>
  </si>
  <si>
    <t>Milton Savings Bank</t>
  </si>
  <si>
    <t>Compass Savings Bank</t>
  </si>
  <si>
    <t>Tioga-Franklin Savings Bank</t>
  </si>
  <si>
    <t>United Bank of Philadelphia</t>
  </si>
  <si>
    <t>The Philadelphia Trust Company</t>
  </si>
  <si>
    <t>Second Federal Savings and Loan Association of Philadelphia</t>
  </si>
  <si>
    <t>Huntingdon Savings Bank</t>
  </si>
  <si>
    <t>PR</t>
  </si>
  <si>
    <t>FirstBank Puerto Rico</t>
  </si>
  <si>
    <t>Oriental Bank</t>
  </si>
  <si>
    <t>Banco Santander Puerto Rico</t>
  </si>
  <si>
    <t>Citizens Bank, National Association</t>
  </si>
  <si>
    <t>RI</t>
  </si>
  <si>
    <t>The Washington Trust Company, of Westerly</t>
  </si>
  <si>
    <t>Bank Rhode Island</t>
  </si>
  <si>
    <t>BankNewport</t>
  </si>
  <si>
    <t>Centreville Bank</t>
  </si>
  <si>
    <t>Home Loan Investment Bank, F.S.B.</t>
  </si>
  <si>
    <t>Freedom National Bank</t>
  </si>
  <si>
    <t>SC</t>
  </si>
  <si>
    <t>Southern First Bank</t>
  </si>
  <si>
    <t>The Conway National Bank</t>
  </si>
  <si>
    <t>Security Federal Bank</t>
  </si>
  <si>
    <t>GrandSouth Bank</t>
  </si>
  <si>
    <t>Anderson Brothers Bank</t>
  </si>
  <si>
    <t>Bank of Travelers Rest</t>
  </si>
  <si>
    <t>CoastalStates Bank</t>
  </si>
  <si>
    <t>South Atlantic Bank</t>
  </si>
  <si>
    <t>First Palmetto Bank</t>
  </si>
  <si>
    <t>First Reliance Bank</t>
  </si>
  <si>
    <t>Palmetto State Bank</t>
  </si>
  <si>
    <t>Arthur State Bank</t>
  </si>
  <si>
    <t>Carolina Bank &amp; Trust Co.</t>
  </si>
  <si>
    <t>Oconee Federal Savings and Loan Association</t>
  </si>
  <si>
    <t>The Bank of South Carolina</t>
  </si>
  <si>
    <t>Coastal Carolina National Bank</t>
  </si>
  <si>
    <t>Countybank</t>
  </si>
  <si>
    <t>Community First Bank, Inc.</t>
  </si>
  <si>
    <t>First Piedmont Federal Savings and Loan Association of Gaffney</t>
  </si>
  <si>
    <t>Enterprise Bank of South Carolina</t>
  </si>
  <si>
    <t>Farmers and Merchants Bank of South Carolina</t>
  </si>
  <si>
    <t>The Bank of Clarendon</t>
  </si>
  <si>
    <t>Bank of the Lowcountry</t>
  </si>
  <si>
    <t>Bank of York</t>
  </si>
  <si>
    <t>First National Bank of South Carolina</t>
  </si>
  <si>
    <t>Sandhills Bank</t>
  </si>
  <si>
    <t>Beacon Community Bank</t>
  </si>
  <si>
    <t>Citizens Building and Loan, SSB</t>
  </si>
  <si>
    <t>Spratt Savings Bank</t>
  </si>
  <si>
    <t>Blue Ridge Bank</t>
  </si>
  <si>
    <t>Woodruff Federal Savings and Loan Association</t>
  </si>
  <si>
    <t>Pickens Savings and Loan Association, FA</t>
  </si>
  <si>
    <t>1st Federal Savings Bank of SC, Inc.</t>
  </si>
  <si>
    <t>Bank of Greeleyville</t>
  </si>
  <si>
    <t>OPTUS Bank</t>
  </si>
  <si>
    <t>Abbeville First Bank, SSB</t>
  </si>
  <si>
    <t>Dedicated Community Bank</t>
  </si>
  <si>
    <t>Home Federal Savings and Loan Association</t>
  </si>
  <si>
    <t>Kingstree Federal Savings and Loan Association</t>
  </si>
  <si>
    <t>Pee Dee Federal Savings Bank</t>
  </si>
  <si>
    <t>SD</t>
  </si>
  <si>
    <t>Great Western Bank</t>
  </si>
  <si>
    <t>Metabank, National Association</t>
  </si>
  <si>
    <t>Dacotah Bank</t>
  </si>
  <si>
    <t>First PREMIER Bank</t>
  </si>
  <si>
    <t>First Bank &amp; Trust</t>
  </si>
  <si>
    <t>First Dakota National Bank</t>
  </si>
  <si>
    <t>The First National Bank in Sioux Falls</t>
  </si>
  <si>
    <t>CorTrust Bank National Association</t>
  </si>
  <si>
    <t>BankWest, Inc.</t>
  </si>
  <si>
    <t>American Bank &amp; Trust</t>
  </si>
  <si>
    <t>Plains Commerce Bank</t>
  </si>
  <si>
    <t>Pioneer Bank &amp; Trust</t>
  </si>
  <si>
    <t>1st Financial Bank USA</t>
  </si>
  <si>
    <t>Reliabank Dakota</t>
  </si>
  <si>
    <t>Department Stores National Bank</t>
  </si>
  <si>
    <t>Black Hills Community Bank, N.A.</t>
  </si>
  <si>
    <t>First National Bank in Philip</t>
  </si>
  <si>
    <t>Security National Bank of South Dakota</t>
  </si>
  <si>
    <t>Rivers Edge Bank</t>
  </si>
  <si>
    <t>BankStar Financial</t>
  </si>
  <si>
    <t>Merchants State Bank</t>
  </si>
  <si>
    <t>Commercial State Bank, of Wagner</t>
  </si>
  <si>
    <t>Quoin Financial Bank</t>
  </si>
  <si>
    <t>One American Bank</t>
  </si>
  <si>
    <t>Campbell County Bank, Inc.</t>
  </si>
  <si>
    <t>Great Plains Bank</t>
  </si>
  <si>
    <t>First State Bank of Roscoe</t>
  </si>
  <si>
    <t>Citizens State Bank, of Arlington</t>
  </si>
  <si>
    <t>Dakota Prairie Bank</t>
  </si>
  <si>
    <t>DNB NATIONAL BANK</t>
  </si>
  <si>
    <t>State Bank of Eagle Butte</t>
  </si>
  <si>
    <t>Valley Exchange Bank</t>
  </si>
  <si>
    <t>First Western Federal Savings Bank</t>
  </si>
  <si>
    <t>First State Bank of Claremont</t>
  </si>
  <si>
    <t>Ipswich State Bank</t>
  </si>
  <si>
    <t>Sunrise Bank Dakota</t>
  </si>
  <si>
    <t>Farmers State Bank of Canton</t>
  </si>
  <si>
    <t>Western Dakota Bank</t>
  </si>
  <si>
    <t>Bryant State Bank</t>
  </si>
  <si>
    <t>Richland State Bank</t>
  </si>
  <si>
    <t>The Farmers and Merchants State Bank</t>
  </si>
  <si>
    <t>The Farmers State Bank of Turton</t>
  </si>
  <si>
    <t>Andes State Bank</t>
  </si>
  <si>
    <t>The First National Bank of Frederick</t>
  </si>
  <si>
    <t>First Horizon Bank</t>
  </si>
  <si>
    <t>TN</t>
  </si>
  <si>
    <t>Franklin Synergy Bank</t>
  </si>
  <si>
    <t>SmartBank</t>
  </si>
  <si>
    <t>Wilson Bank and Trust</t>
  </si>
  <si>
    <t>Home Federal Bank of Tennessee</t>
  </si>
  <si>
    <t>Reliant Bank</t>
  </si>
  <si>
    <t>CapStar Bank</t>
  </si>
  <si>
    <t>SouthEast Bank</t>
  </si>
  <si>
    <t>First Citizens National Bank</t>
  </si>
  <si>
    <t>Bank of Tennessee</t>
  </si>
  <si>
    <t>First Farmers and Merchants Bank</t>
  </si>
  <si>
    <t>Citizens National Bank</t>
  </si>
  <si>
    <t>One Bank of Tennessee</t>
  </si>
  <si>
    <t>First Volunteer Bank</t>
  </si>
  <si>
    <t>Mountain Commerce Bank</t>
  </si>
  <si>
    <t>Citizens Tri-County Bank</t>
  </si>
  <si>
    <t>Citizens Bank of Lafayette</t>
  </si>
  <si>
    <t>First National Bank of Pulaski</t>
  </si>
  <si>
    <t>First National Bank of Tennessee</t>
  </si>
  <si>
    <t>Triumph Bank</t>
  </si>
  <si>
    <t>Commercial Bank &amp; Trust Co.</t>
  </si>
  <si>
    <t>Volunteer State Bank</t>
  </si>
  <si>
    <t>The Bank of Fayette County</t>
  </si>
  <si>
    <t>Tennessee State Bank</t>
  </si>
  <si>
    <t>Financial Federal Bank</t>
  </si>
  <si>
    <t>First Community Bank of Tennessee</t>
  </si>
  <si>
    <t>Apex Bank</t>
  </si>
  <si>
    <t>InsBank</t>
  </si>
  <si>
    <t>The First National Bank of Middle Tennessee</t>
  </si>
  <si>
    <t>Truxton Trust Company</t>
  </si>
  <si>
    <t>The Hardin County Bank</t>
  </si>
  <si>
    <t>First Freedom Bank</t>
  </si>
  <si>
    <t>Macon Bank and Trust Company</t>
  </si>
  <si>
    <t>First Century Bank</t>
  </si>
  <si>
    <t>Paragon Bank</t>
  </si>
  <si>
    <t>Andrew Johnson Bank</t>
  </si>
  <si>
    <t>Patriot Bank</t>
  </si>
  <si>
    <t>Simply Bank</t>
  </si>
  <si>
    <t>Bank of Bartlett</t>
  </si>
  <si>
    <t>CBBC Bank</t>
  </si>
  <si>
    <t>INSOUTH Bank</t>
  </si>
  <si>
    <t>Sevier County Bank</t>
  </si>
  <si>
    <t>BankTennessee</t>
  </si>
  <si>
    <t>TriStar Bank</t>
  </si>
  <si>
    <t>Wayne County Bank</t>
  </si>
  <si>
    <t>Bank of Frankewing</t>
  </si>
  <si>
    <t>Carroll Bank and Trust</t>
  </si>
  <si>
    <t>Southern Bank of Tennessee</t>
  </si>
  <si>
    <t>Bank of Cleveland</t>
  </si>
  <si>
    <t>Elizabethton Federal Savings Bank</t>
  </si>
  <si>
    <t>First Vision Bank of Tennessee</t>
  </si>
  <si>
    <t>Tennessee Bank &amp; Trust</t>
  </si>
  <si>
    <t>American Bank &amp; Trust of the Cumberlands</t>
  </si>
  <si>
    <t>Studio Bank</t>
  </si>
  <si>
    <t>Bank3</t>
  </si>
  <si>
    <t>Bank of Dickson</t>
  </si>
  <si>
    <t>TNBANK</t>
  </si>
  <si>
    <t>Peoples Bank of East Tennessee</t>
  </si>
  <si>
    <t>Bank of Ripley</t>
  </si>
  <si>
    <t>Security Federal Savings Bank of McMinnville</t>
  </si>
  <si>
    <t>The First National Bank of Oneida</t>
  </si>
  <si>
    <t>CedarStone Bank</t>
  </si>
  <si>
    <t>Newport Federal Bank</t>
  </si>
  <si>
    <t>Volunteer Federal Savings Bank</t>
  </si>
  <si>
    <t>Tower Community Bank</t>
  </si>
  <si>
    <t>Citizens Bank and Trust Company of Grainger County</t>
  </si>
  <si>
    <t>Coffee County Bank</t>
  </si>
  <si>
    <t>The Bank of Jackson</t>
  </si>
  <si>
    <t>Bank of Crockett</t>
  </si>
  <si>
    <t>Sumner Bank &amp; Trust</t>
  </si>
  <si>
    <t>Heritage Bank &amp; Trust</t>
  </si>
  <si>
    <t>First Community Bank of East Tennessee</t>
  </si>
  <si>
    <t>The Bank of Waynesboro</t>
  </si>
  <si>
    <t>Bank of Perry County</t>
  </si>
  <si>
    <t>Traditions First Bank</t>
  </si>
  <si>
    <t>Homeland Community Bank</t>
  </si>
  <si>
    <t>Peoples Bank of the South</t>
  </si>
  <si>
    <t>First Peoples Bank of Tennessee</t>
  </si>
  <si>
    <t>Bank of Lincoln County</t>
  </si>
  <si>
    <t>PEOPLES BANK OF MIDDLE TENNESSEE</t>
  </si>
  <si>
    <t>Greeneville Federal Bank, FSB</t>
  </si>
  <si>
    <t>First Farmers &amp; Commercial Bank</t>
  </si>
  <si>
    <t>Decatur County Bank</t>
  </si>
  <si>
    <t>McKenzie Banking Company</t>
  </si>
  <si>
    <t>Putnam 1st Mercantile Bank</t>
  </si>
  <si>
    <t>Johnson County Bank</t>
  </si>
  <si>
    <t>People's Bank and Trust Company of Pickett County</t>
  </si>
  <si>
    <t>Bank of Gleason</t>
  </si>
  <si>
    <t>Peoples Bank &amp; Trust Company</t>
  </si>
  <si>
    <t>Home Banking Company</t>
  </si>
  <si>
    <t>Citizens Savings Bank and Trust Company</t>
  </si>
  <si>
    <t>Bank of Halls</t>
  </si>
  <si>
    <t>Tri-State Bank of Memphis</t>
  </si>
  <si>
    <t>Civis Bank</t>
  </si>
  <si>
    <t>The Bank of Milan</t>
  </si>
  <si>
    <t>Lawrenceburg Federal Bank</t>
  </si>
  <si>
    <t>UBank</t>
  </si>
  <si>
    <t>Highland Federal Savings and Loan Association</t>
  </si>
  <si>
    <t>The Lauderdale County Bank</t>
  </si>
  <si>
    <t>Gates Banking and Trust Company</t>
  </si>
  <si>
    <t>Brighton Bank</t>
  </si>
  <si>
    <t>TX</t>
  </si>
  <si>
    <t>Texas Capital Bank, National Association</t>
  </si>
  <si>
    <t>Frost  Bank</t>
  </si>
  <si>
    <t>Prosperity Bank</t>
  </si>
  <si>
    <t>PlainsCapital Bank</t>
  </si>
  <si>
    <t>NexBank, SSB</t>
  </si>
  <si>
    <t>Veritex Community Bank</t>
  </si>
  <si>
    <t>Southside Bank</t>
  </si>
  <si>
    <t>Wells Fargo Bank South Central, National Association</t>
  </si>
  <si>
    <t>Woodforest National Bank</t>
  </si>
  <si>
    <t>Amarillo National Bank</t>
  </si>
  <si>
    <t>TBK BANK, SSB</t>
  </si>
  <si>
    <t>Allegiance Bank</t>
  </si>
  <si>
    <t>Broadway National Bank</t>
  </si>
  <si>
    <t>Happy State Bank</t>
  </si>
  <si>
    <t>The American National Bank of Texas</t>
  </si>
  <si>
    <t>CommunityBank of Texas, N.A.</t>
  </si>
  <si>
    <t>City Bank</t>
  </si>
  <si>
    <t>Inwood National Bank</t>
  </si>
  <si>
    <t>TIB The Independent Bankersbank, National Association</t>
  </si>
  <si>
    <t>Texas Bank and Trust Company</t>
  </si>
  <si>
    <t>American Momentum Bank</t>
  </si>
  <si>
    <t>Spirit of Texas Bank, SSB</t>
  </si>
  <si>
    <t>VeraBank, National Association</t>
  </si>
  <si>
    <t>Guaranty Bank &amp; Trust, N.A.</t>
  </si>
  <si>
    <t>Lone Star National Bank</t>
  </si>
  <si>
    <t>First National Bank Texas</t>
  </si>
  <si>
    <t>Vantage Bank Texas</t>
  </si>
  <si>
    <t>American First National Bank</t>
  </si>
  <si>
    <t>Jefferson Bank</t>
  </si>
  <si>
    <t>WestStar Bank</t>
  </si>
  <si>
    <t>Austin Bank, Texas National Association</t>
  </si>
  <si>
    <t>BTH Bank, National Association</t>
  </si>
  <si>
    <t>AIMBank</t>
  </si>
  <si>
    <t>First State Bank of Uvalde</t>
  </si>
  <si>
    <t>Pioneer Bank, SSB</t>
  </si>
  <si>
    <t>FirstCapital Bank of Texas, National Association</t>
  </si>
  <si>
    <t>Beal Bank, SSB</t>
  </si>
  <si>
    <t>Extraco Banks, National Association</t>
  </si>
  <si>
    <t>Texas First Bank</t>
  </si>
  <si>
    <t>Texas Community Bank</t>
  </si>
  <si>
    <t>West Texas National Bank</t>
  </si>
  <si>
    <t>Falcon International Bank</t>
  </si>
  <si>
    <t>Third Coast Bank, SSB</t>
  </si>
  <si>
    <t>North Dallas Bank &amp; Trust Co.</t>
  </si>
  <si>
    <t>Horizon Bank, SSB</t>
  </si>
  <si>
    <t>The Moody National Bank</t>
  </si>
  <si>
    <t>Citizens National Bank of Texas</t>
  </si>
  <si>
    <t>Security State Bank &amp; Trust</t>
  </si>
  <si>
    <t>Texas Exchange Bank, ssb</t>
  </si>
  <si>
    <t>Texas Regional Bank</t>
  </si>
  <si>
    <t>Golden Bank, National Association</t>
  </si>
  <si>
    <t>American Bank of Commerce</t>
  </si>
  <si>
    <t>Colonial Savings, F.A.</t>
  </si>
  <si>
    <t>FirstBank Southwest</t>
  </si>
  <si>
    <t>Affiliated Bank, National Association</t>
  </si>
  <si>
    <t>Lone Star State  Bank of West Texas</t>
  </si>
  <si>
    <t>Dallas Capital Bank, National Association</t>
  </si>
  <si>
    <t>Industry State Bank</t>
  </si>
  <si>
    <t>State Bank of Texas</t>
  </si>
  <si>
    <t>SouthStar Bank, S.S.B.</t>
  </si>
  <si>
    <t>Vista Bank</t>
  </si>
  <si>
    <t>American National Bank &amp; Trust</t>
  </si>
  <si>
    <t>First National Bank of Central Texas</t>
  </si>
  <si>
    <t>The First National Bank of Shiner</t>
  </si>
  <si>
    <t>The Bank of San Antonio</t>
  </si>
  <si>
    <t>Wallis Bank</t>
  </si>
  <si>
    <t>First Command Bank</t>
  </si>
  <si>
    <t>Commercial Bank of Texas, National Association</t>
  </si>
  <si>
    <t>Legend Bank, N.A.</t>
  </si>
  <si>
    <t>Community National Bank &amp; Trust of Texas</t>
  </si>
  <si>
    <t>The City National Bank of Sulphur Springs</t>
  </si>
  <si>
    <t>The First National Bank of Bellville</t>
  </si>
  <si>
    <t>Pegasus Bank</t>
  </si>
  <si>
    <t>NewFirst National Bank</t>
  </si>
  <si>
    <t>Ciera Bank</t>
  </si>
  <si>
    <t>Citizens 1st Bank</t>
  </si>
  <si>
    <t>Benchmark Bank</t>
  </si>
  <si>
    <t>First Texas Bank</t>
  </si>
  <si>
    <t>Crockett National Bank</t>
  </si>
  <si>
    <t>United Texas Bank</t>
  </si>
  <si>
    <t>National United</t>
  </si>
  <si>
    <t>HomeTown Bank, National Association</t>
  </si>
  <si>
    <t>The First National Bank of Bastrop</t>
  </si>
  <si>
    <t>The First National Bank of Granbury</t>
  </si>
  <si>
    <t>Texas Security Bank</t>
  </si>
  <si>
    <t>MapleMark Bank</t>
  </si>
  <si>
    <t>Round Top State Bank</t>
  </si>
  <si>
    <t>Southwestern National Bank</t>
  </si>
  <si>
    <t>Texas Gulf Bank, National Association</t>
  </si>
  <si>
    <t>Plains State Bank</t>
  </si>
  <si>
    <t>Kleberg  Bank, N.A.</t>
  </si>
  <si>
    <t>Fayetteville Bank</t>
  </si>
  <si>
    <t>Texas National Bank of Jacksonville</t>
  </si>
  <si>
    <t>R Bank</t>
  </si>
  <si>
    <t>Rio Bank</t>
  </si>
  <si>
    <t>Tolleson Private Bank</t>
  </si>
  <si>
    <t>Pilgrim Bank</t>
  </si>
  <si>
    <t>The First National Bank of Albany</t>
  </si>
  <si>
    <t>Pointbank</t>
  </si>
  <si>
    <t>The First National Bank of McGregor</t>
  </si>
  <si>
    <t>Texas Citizens Bank, National Association</t>
  </si>
  <si>
    <t>Texas Bank</t>
  </si>
  <si>
    <t>First State Bank and Trust Company</t>
  </si>
  <si>
    <t>Oakwood Bank</t>
  </si>
  <si>
    <t>Bank of Brenham, National Association</t>
  </si>
  <si>
    <t>The First National Bank of Mertzon</t>
  </si>
  <si>
    <t>First National Bank of Huntsville</t>
  </si>
  <si>
    <t>Capital Bank</t>
  </si>
  <si>
    <t>Community Bank &amp; Trust, Waco, Texas</t>
  </si>
  <si>
    <t>Southwest Bank</t>
  </si>
  <si>
    <t>The First National Bank of Gilmer</t>
  </si>
  <si>
    <t>AccessBank Texas</t>
  </si>
  <si>
    <t>First National Bank Baird</t>
  </si>
  <si>
    <t>The First National Bank of Sonora</t>
  </si>
  <si>
    <t>First Federal Community Bank, SSB</t>
  </si>
  <si>
    <t>Herring Bank</t>
  </si>
  <si>
    <t>Texas Bank Financial</t>
  </si>
  <si>
    <t>Wellington State Bank</t>
  </si>
  <si>
    <t>The Falls City National Bank</t>
  </si>
  <si>
    <t>The Bank and Trust, S.S.B.</t>
  </si>
  <si>
    <t>Schertz Bank &amp; Trust</t>
  </si>
  <si>
    <t>The State National Bank of Big Spring</t>
  </si>
  <si>
    <t>Sage Capital Bank,</t>
  </si>
  <si>
    <t>SouthTrust Bank, N.A.</t>
  </si>
  <si>
    <t>The Karnes County National Bank of Karnes City</t>
  </si>
  <si>
    <t>Classic Bank, National Association</t>
  </si>
  <si>
    <t>T Bank, National Association</t>
  </si>
  <si>
    <t>Frontier Bank of Texas</t>
  </si>
  <si>
    <t>Bank of Texas</t>
  </si>
  <si>
    <t>First Commercial Bank, National Association</t>
  </si>
  <si>
    <t>The Brenham National Bank</t>
  </si>
  <si>
    <t>The Lamesa National Bank</t>
  </si>
  <si>
    <t>The First National Bank of Livingston</t>
  </si>
  <si>
    <t>The First Liberty National Bank</t>
  </si>
  <si>
    <t>Texas National Bank</t>
  </si>
  <si>
    <t>Texan Bank, National Association</t>
  </si>
  <si>
    <t>TrustTexas Bank, SSB</t>
  </si>
  <si>
    <t>First National Bank in Port Lavaca</t>
  </si>
  <si>
    <t>Alliance Bank Central Texas</t>
  </si>
  <si>
    <t>MCBank</t>
  </si>
  <si>
    <t>Shelby Savings Bank, SSB</t>
  </si>
  <si>
    <t>Texas Republic Bank, National Association</t>
  </si>
  <si>
    <t>Texas Champion Bank</t>
  </si>
  <si>
    <t>The Liberty National Bank in Paris</t>
  </si>
  <si>
    <t>Worthington National Bank</t>
  </si>
  <si>
    <t>TexStar National Bank</t>
  </si>
  <si>
    <t>Fort Hood National Bank</t>
  </si>
  <si>
    <t>The National Bank of Texas at Fort Worth</t>
  </si>
  <si>
    <t>State Bank of De Kalb</t>
  </si>
  <si>
    <t>Texas State Bank</t>
  </si>
  <si>
    <t>First-Lockhart National Bank</t>
  </si>
  <si>
    <t>Trinity Bank, N.A.</t>
  </si>
  <si>
    <t>First National Bank and Trust Company of Weatherford</t>
  </si>
  <si>
    <t>The Pecos County State Bank</t>
  </si>
  <si>
    <t>The Waggoner National Bank of Vernon</t>
  </si>
  <si>
    <t>The Hondo National Bank</t>
  </si>
  <si>
    <t>The First National Bank of Hughes Springs</t>
  </si>
  <si>
    <t>Peoples State Bank of Hallettsville</t>
  </si>
  <si>
    <t>The Ozona National Bank</t>
  </si>
  <si>
    <t>Liberty Capital Bank</t>
  </si>
  <si>
    <t>Mineola Community Bank, S.S.B.</t>
  </si>
  <si>
    <t>Grandview Bank</t>
  </si>
  <si>
    <t>First National Bank of Lake Jackson</t>
  </si>
  <si>
    <t>First National Bank of Jasper</t>
  </si>
  <si>
    <t>Lone Star Capital Bank, National Association</t>
  </si>
  <si>
    <t>Transpecos Banks, SSB</t>
  </si>
  <si>
    <t>The First National Bank of Stanton</t>
  </si>
  <si>
    <t>Ennis State Bank</t>
  </si>
  <si>
    <t>Texas Brand Bank</t>
  </si>
  <si>
    <t>The MINT National Bank</t>
  </si>
  <si>
    <t>ValueBank Texas</t>
  </si>
  <si>
    <t>United Bank of El Paso del Norte</t>
  </si>
  <si>
    <t>First State Bank of Burnet</t>
  </si>
  <si>
    <t>The Jacksboro National Bank</t>
  </si>
  <si>
    <t>The Yoakum National Bank</t>
  </si>
  <si>
    <t>First National Bank of Giddings</t>
  </si>
  <si>
    <t>Gilmer National Bank, Gilmer, Texas</t>
  </si>
  <si>
    <t>Bridge City State Bank</t>
  </si>
  <si>
    <t>Keystone Bank, National Association</t>
  </si>
  <si>
    <t>Commercial National Bank of Texarkana</t>
  </si>
  <si>
    <t>The National Bank of Andrews</t>
  </si>
  <si>
    <t>Fayette Savings Bank, SSB</t>
  </si>
  <si>
    <t>Texana Bank, National Association</t>
  </si>
  <si>
    <t>Citizens National Bank at Brownwood</t>
  </si>
  <si>
    <t>HomeBank Texas</t>
  </si>
  <si>
    <t>Anahuac National Bank</t>
  </si>
  <si>
    <t>Pearland State Bank</t>
  </si>
  <si>
    <t>The Bank of Austin</t>
  </si>
  <si>
    <t>Spring Hill State Bank</t>
  </si>
  <si>
    <t>National Bank &amp; Trust</t>
  </si>
  <si>
    <t>Titan Bank, N.A.</t>
  </si>
  <si>
    <t>The First National Bank of Sterling City</t>
  </si>
  <si>
    <t>Austin County State Bank</t>
  </si>
  <si>
    <t>First National Bank of Burleson</t>
  </si>
  <si>
    <t>Cypress Bank, SSB</t>
  </si>
  <si>
    <t>Lamar National Bank</t>
  </si>
  <si>
    <t>Tejas Bank</t>
  </si>
  <si>
    <t>The City National Bank of Taylor</t>
  </si>
  <si>
    <t>Interstate Bank</t>
  </si>
  <si>
    <t>Bank of DeSoto, National Association</t>
  </si>
  <si>
    <t>Dominion Bank</t>
  </si>
  <si>
    <t>The First National Bank of Ballinger</t>
  </si>
  <si>
    <t>CapTex Bank, National Association</t>
  </si>
  <si>
    <t>Arrowhead Bank</t>
  </si>
  <si>
    <t>Llano National Bank</t>
  </si>
  <si>
    <t>The First National Bank of Anderson</t>
  </si>
  <si>
    <t>First State Bank of Texas</t>
  </si>
  <si>
    <t>Castroville State Bank</t>
  </si>
  <si>
    <t>The Perryton National Bank</t>
  </si>
  <si>
    <t>Incommons Bank, N.A.</t>
  </si>
  <si>
    <t>The Citizens National Bank of Hillsboro</t>
  </si>
  <si>
    <t>Bank of Houston, National Association</t>
  </si>
  <si>
    <t>The Roscoe State Bank</t>
  </si>
  <si>
    <t>Muenster State Bank</t>
  </si>
  <si>
    <t>Texas Hill Country Bank</t>
  </si>
  <si>
    <t>Sundown State Bank</t>
  </si>
  <si>
    <t>Guadalupe Bank</t>
  </si>
  <si>
    <t>First National Bank of Hereford</t>
  </si>
  <si>
    <t>Big Bend Banks, N.A.</t>
  </si>
  <si>
    <t>First State Bank of Bedias</t>
  </si>
  <si>
    <t>Texas Heritage National Bank</t>
  </si>
  <si>
    <t>Providence Bank of Texas, ssb</t>
  </si>
  <si>
    <t>First State Bank of Ben Wheeler, Texas</t>
  </si>
  <si>
    <t>First National Bank of Alvin</t>
  </si>
  <si>
    <t>Texas Heritage Bank</t>
  </si>
  <si>
    <t>Austin Capital Bank SSB</t>
  </si>
  <si>
    <t>The Commercial National Bank of Brady</t>
  </si>
  <si>
    <t>The City National Bank of Colorado City</t>
  </si>
  <si>
    <t>Lone Star Bank</t>
  </si>
  <si>
    <t>West Texas State Bank</t>
  </si>
  <si>
    <t>Hill Bank &amp; Trust Co.</t>
  </si>
  <si>
    <t>The Brady National Bank</t>
  </si>
  <si>
    <t>First State Bank of Odem</t>
  </si>
  <si>
    <t>Sanger Bank</t>
  </si>
  <si>
    <t>Dilley State Bank</t>
  </si>
  <si>
    <t>Bank of South Texas</t>
  </si>
  <si>
    <t>Graham Savings and Loan, SSB</t>
  </si>
  <si>
    <t>The First National Bank of Winnsboro</t>
  </si>
  <si>
    <t>First National Bank of Fort Stockton</t>
  </si>
  <si>
    <t>Charis Bank</t>
  </si>
  <si>
    <t>Coleman County State Bank</t>
  </si>
  <si>
    <t>First Bank and Trust of Childress</t>
  </si>
  <si>
    <t>First National Bank of Bosque County</t>
  </si>
  <si>
    <t>Normangee State Bank</t>
  </si>
  <si>
    <t>Texas Advantage Community Bank, National Association</t>
  </si>
  <si>
    <t>Johnson City Bank</t>
  </si>
  <si>
    <t>Stockmens National Bank in Cotulla</t>
  </si>
  <si>
    <t>The First National Bank of Eagle Lake</t>
  </si>
  <si>
    <t>Mason Bank</t>
  </si>
  <si>
    <t>The First National Bank of Tom Bean</t>
  </si>
  <si>
    <t>Panola National Bank</t>
  </si>
  <si>
    <t>Fannin Bank</t>
  </si>
  <si>
    <t>Cendera Bank, National Association</t>
  </si>
  <si>
    <t>Dalhart Federal Savings &amp; Loan Association, SSB</t>
  </si>
  <si>
    <t>The American National Bank of Mount Pleasant</t>
  </si>
  <si>
    <t>First State Bank of Brownsboro</t>
  </si>
  <si>
    <t>Columbus State Bank</t>
  </si>
  <si>
    <t>The First National Bank of Floydada</t>
  </si>
  <si>
    <t>Unity National Bank of Houston</t>
  </si>
  <si>
    <t>Texas Financial Bank</t>
  </si>
  <si>
    <t>One World Bank</t>
  </si>
  <si>
    <t>Henderson Federal Savings Bank</t>
  </si>
  <si>
    <t>POINTWEST BANK</t>
  </si>
  <si>
    <t>The First National Bank of Evant</t>
  </si>
  <si>
    <t>The First National Bank of Kemp</t>
  </si>
  <si>
    <t>First National Bank of Dublin</t>
  </si>
  <si>
    <t>Fort Davis State Bank</t>
  </si>
  <si>
    <t>The Cowboy Bank of Texas</t>
  </si>
  <si>
    <t>Fidelity Bank of Texas</t>
  </si>
  <si>
    <t>The Chasewood Bank</t>
  </si>
  <si>
    <t>The Lytle State Bank of Lytle, Texas</t>
  </si>
  <si>
    <t>The First National Bank of Hebbronville</t>
  </si>
  <si>
    <t>Atascosa Bank</t>
  </si>
  <si>
    <t>Greater State Bank</t>
  </si>
  <si>
    <t>The Morris County National Bank of Naples</t>
  </si>
  <si>
    <t>Business Bank of Texas, N.A.</t>
  </si>
  <si>
    <t>First Bank of Muleshoe</t>
  </si>
  <si>
    <t>Capital Bank of Texas</t>
  </si>
  <si>
    <t>Zapata National Bank</t>
  </si>
  <si>
    <t>Carmine State Bank</t>
  </si>
  <si>
    <t>The First National Bank in Falfurrias</t>
  </si>
  <si>
    <t>Security Bank of Crawford</t>
  </si>
  <si>
    <t>Burton State Bank</t>
  </si>
  <si>
    <t>The Buckholts State Bank</t>
  </si>
  <si>
    <t>Zavala County Bank</t>
  </si>
  <si>
    <t>The City National Bank of San Saba</t>
  </si>
  <si>
    <t>The First National Bank of Quitaque</t>
  </si>
  <si>
    <t>Pavillion Bank</t>
  </si>
  <si>
    <t>Haskell National Bank</t>
  </si>
  <si>
    <t>Junction National Bank</t>
  </si>
  <si>
    <t>Bandera Bank</t>
  </si>
  <si>
    <t>Citizens State Bank of Luling</t>
  </si>
  <si>
    <t>First State Bank of San Diego</t>
  </si>
  <si>
    <t>The First National Bank of Anson</t>
  </si>
  <si>
    <t>Angelina Savings Bank, SSB</t>
  </si>
  <si>
    <t>Spectra Bank</t>
  </si>
  <si>
    <t>The First National Bank of Eldorado</t>
  </si>
  <si>
    <t>The First National Bank of Trinity</t>
  </si>
  <si>
    <t>The First National Bank of Aspermont</t>
  </si>
  <si>
    <t>First National Bank of South Padre Island</t>
  </si>
  <si>
    <t>First Bank and Trust of Memphis</t>
  </si>
  <si>
    <t>BOC Bank</t>
  </si>
  <si>
    <t>The First Bank of Celeste</t>
  </si>
  <si>
    <t>Commerce Bank Texas</t>
  </si>
  <si>
    <t>Citizens National Bank of Crosbyton</t>
  </si>
  <si>
    <t>The First National Bank of Tahoka</t>
  </si>
  <si>
    <t>The Santa Anna National Bank</t>
  </si>
  <si>
    <t>First Federal Bank Littlefield, Texas</t>
  </si>
  <si>
    <t>Farmers State Bank of Newcastle</t>
  </si>
  <si>
    <t>Robert Lee State Bank</t>
  </si>
  <si>
    <t>The First National Bank of Moody</t>
  </si>
  <si>
    <t>Spur Security Bank</t>
  </si>
  <si>
    <t>Lovelady State Bank</t>
  </si>
  <si>
    <t>Menard  Bank</t>
  </si>
  <si>
    <t>The First National Bank in Cooper</t>
  </si>
  <si>
    <t>The Bank of San Jacinto County, Coldspring, Texas</t>
  </si>
  <si>
    <t>The Donley County State Bank</t>
  </si>
  <si>
    <t>Brazos National Bank</t>
  </si>
  <si>
    <t>Crowell State Bank</t>
  </si>
  <si>
    <t>Kress National Bank</t>
  </si>
  <si>
    <t>The State National Bank of Groom</t>
  </si>
  <si>
    <t>Chappell Hill Bank</t>
  </si>
  <si>
    <t>Amistad Bank</t>
  </si>
  <si>
    <t>The Granger National Bank</t>
  </si>
  <si>
    <t>Powell State Bank</t>
  </si>
  <si>
    <t>The First National Bank of Lipan</t>
  </si>
  <si>
    <t>UT</t>
  </si>
  <si>
    <t>BMW Bank of North America</t>
  </si>
  <si>
    <t>Optum Bank, Inc.</t>
  </si>
  <si>
    <t>Merrick Bank</t>
  </si>
  <si>
    <t>EnerBank USA</t>
  </si>
  <si>
    <t>Altabank</t>
  </si>
  <si>
    <t>WEX Bank</t>
  </si>
  <si>
    <t>Green Dot Bank DBA Bonneville Bank</t>
  </si>
  <si>
    <t>Cache Valley Bank</t>
  </si>
  <si>
    <t>Bank of Utah</t>
  </si>
  <si>
    <t>State Bank of Southern Utah</t>
  </si>
  <si>
    <t>Medallion Bank</t>
  </si>
  <si>
    <t>Celtic Bank</t>
  </si>
  <si>
    <t>Transportation Alliance Bank, Inc. d/b/a TAB Bank</t>
  </si>
  <si>
    <t>WebBank</t>
  </si>
  <si>
    <t>The Pitney Bowes Bank, Inc.</t>
  </si>
  <si>
    <t>Rock Canyon Bank</t>
  </si>
  <si>
    <t>Prime Alliance Bank</t>
  </si>
  <si>
    <t>Grand Valley Bank</t>
  </si>
  <si>
    <t>First Utah Bank</t>
  </si>
  <si>
    <t>Capital Community Bank</t>
  </si>
  <si>
    <t>FinWise Bank</t>
  </si>
  <si>
    <t>Continental Bank</t>
  </si>
  <si>
    <t>LCA Bank Corporation</t>
  </si>
  <si>
    <t>Utah Independent Bank</t>
  </si>
  <si>
    <t>Holladay Bank &amp; Trust</t>
  </si>
  <si>
    <t>Liberty Bank, Inc.</t>
  </si>
  <si>
    <t>VA</t>
  </si>
  <si>
    <t>Atlantic Union Bank</t>
  </si>
  <si>
    <t>Towne Bank</t>
  </si>
  <si>
    <t>Carter Bank &amp; Trust</t>
  </si>
  <si>
    <t>Burke &amp; Herbert Bank &amp; Trust Company</t>
  </si>
  <si>
    <t>SONABANK</t>
  </si>
  <si>
    <t>American National Bank and Trust Company</t>
  </si>
  <si>
    <t>The First Bank and Trust Company</t>
  </si>
  <si>
    <t>Citizens and Farmers Bank</t>
  </si>
  <si>
    <t>John Marshall Bank</t>
  </si>
  <si>
    <t>FVCbank</t>
  </si>
  <si>
    <t>Essex Bank</t>
  </si>
  <si>
    <t>MainStreet Bank</t>
  </si>
  <si>
    <t>The National Bank of Blacksburg</t>
  </si>
  <si>
    <t>Virginia Commonwealth Bank</t>
  </si>
  <si>
    <t>The Old Point National Bank of Phoebus</t>
  </si>
  <si>
    <t>Blue Ridge Bank,  National Association</t>
  </si>
  <si>
    <t>Chesapeake Bank</t>
  </si>
  <si>
    <t>Chain Bridge Bank, National Association</t>
  </si>
  <si>
    <t>Bank of Clarke County</t>
  </si>
  <si>
    <t>Bank of the James</t>
  </si>
  <si>
    <t>The Fauquier Bank</t>
  </si>
  <si>
    <t>Virginia National Bank</t>
  </si>
  <si>
    <t>SKYLINE NATIONAL BANK</t>
  </si>
  <si>
    <t>Benchmark Community Bank</t>
  </si>
  <si>
    <t>New Peoples Bank, Inc.</t>
  </si>
  <si>
    <t>The Bank of Southside Virginia</t>
  </si>
  <si>
    <t>The Freedom Bank of Virginia</t>
  </si>
  <si>
    <t>Bank of Botetourt</t>
  </si>
  <si>
    <t>Touchstone Bank</t>
  </si>
  <si>
    <t>Virginia Partners Bank</t>
  </si>
  <si>
    <t>TruPoint Bank</t>
  </si>
  <si>
    <t>Old Dominion National Bank</t>
  </si>
  <si>
    <t>The Bank of Marion</t>
  </si>
  <si>
    <t>Powell Valley National Bank</t>
  </si>
  <si>
    <t>Grundy National Bank</t>
  </si>
  <si>
    <t>First Sentinel Bank</t>
  </si>
  <si>
    <t>Oak View National Bank</t>
  </si>
  <si>
    <t>Select Bank</t>
  </si>
  <si>
    <t>The Farmers Bank of Appomattox</t>
  </si>
  <si>
    <t>The Bank of Fincastle</t>
  </si>
  <si>
    <t>Virginia Bank and Trust Company</t>
  </si>
  <si>
    <t>VCC Bank</t>
  </si>
  <si>
    <t>Trustar Bank</t>
  </si>
  <si>
    <t>CornerStone Bank, National Association</t>
  </si>
  <si>
    <t>Community Bankers' Bank</t>
  </si>
  <si>
    <t>Highlands Community Bank</t>
  </si>
  <si>
    <t>Lee Bank and Trust Company</t>
  </si>
  <si>
    <t>The Bank of Charlotte County</t>
  </si>
  <si>
    <t>Farmers and Miners Bank</t>
  </si>
  <si>
    <t>Frontier Community Bank</t>
  </si>
  <si>
    <t>New Horizon Bank, National Association</t>
  </si>
  <si>
    <t>Miners Exchange Bank</t>
  </si>
  <si>
    <t>Movement Bank</t>
  </si>
  <si>
    <t>Farmers &amp; Merchants Bank of Craig County</t>
  </si>
  <si>
    <t>The Blue Grass Valley Bank</t>
  </si>
  <si>
    <t>Martinsville First Savings Bank</t>
  </si>
  <si>
    <t>Merchants Commercial Bank</t>
  </si>
  <si>
    <t>VI</t>
  </si>
  <si>
    <t>Northfield Savings Bank</t>
  </si>
  <si>
    <t>VT</t>
  </si>
  <si>
    <t>Passumpsic Savings Bank</t>
  </si>
  <si>
    <t>Ledyard National Bank</t>
  </si>
  <si>
    <t>The Bank of Bennington</t>
  </si>
  <si>
    <t>The National Bank of Middlebury</t>
  </si>
  <si>
    <t>Peoples Trust Company of St. Albans</t>
  </si>
  <si>
    <t>The Brattleboro Savings and Loan Association</t>
  </si>
  <si>
    <t>Wells River Savings Bank</t>
  </si>
  <si>
    <t>The First National Bank of Orwell</t>
  </si>
  <si>
    <t>Washington Federal Bank, National Association</t>
  </si>
  <si>
    <t>WA</t>
  </si>
  <si>
    <t>Columbia State Bank</t>
  </si>
  <si>
    <t>Banner Bank</t>
  </si>
  <si>
    <t>Washington Trust Bank</t>
  </si>
  <si>
    <t>HomeStreet Bank</t>
  </si>
  <si>
    <t>1st Security Bank of Washington</t>
  </si>
  <si>
    <t>Yakima Federal Savings and Loan Association</t>
  </si>
  <si>
    <t>Cashmere Valley Bank</t>
  </si>
  <si>
    <t>First Federal Savings and Loan Association of Port Angeles</t>
  </si>
  <si>
    <t>First Financial Northwest Bank</t>
  </si>
  <si>
    <t>Timberland Bank</t>
  </si>
  <si>
    <t>Coastal Community Bank</t>
  </si>
  <si>
    <t>Kitsap Bank</t>
  </si>
  <si>
    <t>Riverview Community Bank</t>
  </si>
  <si>
    <t>Bank of the Pacific</t>
  </si>
  <si>
    <t>Olympia Federal Savings and Loan Association</t>
  </si>
  <si>
    <t>Sound Community Bank</t>
  </si>
  <si>
    <t>Seattle Bank</t>
  </si>
  <si>
    <t>Baker-Boyer National Bank</t>
  </si>
  <si>
    <t>Wheatland Bank</t>
  </si>
  <si>
    <t>Commencement Bank</t>
  </si>
  <si>
    <t>Mountain Pacific Bank</t>
  </si>
  <si>
    <t>UniBank</t>
  </si>
  <si>
    <t>SAVIBANK</t>
  </si>
  <si>
    <t>Islanders Bank</t>
  </si>
  <si>
    <t>Pacific Crest Savings Bank</t>
  </si>
  <si>
    <t>State Bank Northwest</t>
  </si>
  <si>
    <t>First Sound Bank</t>
  </si>
  <si>
    <t>Washington Business Bank</t>
  </si>
  <si>
    <t>Raymond Federal Bank</t>
  </si>
  <si>
    <t>Sound Banking Company</t>
  </si>
  <si>
    <t>Twin City Bank</t>
  </si>
  <si>
    <t>Lamont Bank of St. John</t>
  </si>
  <si>
    <t>Farmington State Bank</t>
  </si>
  <si>
    <t>Associated Bank, National Association</t>
  </si>
  <si>
    <t>WI</t>
  </si>
  <si>
    <t>Johnson Bank</t>
  </si>
  <si>
    <t>Nicolet National Bank</t>
  </si>
  <si>
    <t>John Deere Financial, f.s.b.</t>
  </si>
  <si>
    <t>Town Bank, National Association</t>
  </si>
  <si>
    <t>North Shore Bank, FSB</t>
  </si>
  <si>
    <t>Bank First, N.A.</t>
  </si>
  <si>
    <t>First Business Bank</t>
  </si>
  <si>
    <t>National Exchange Bank and Trust</t>
  </si>
  <si>
    <t>WaterStone Bank, SSB</t>
  </si>
  <si>
    <t>Citizens Community Federal National Association</t>
  </si>
  <si>
    <t>Tri City National Bank</t>
  </si>
  <si>
    <t>IncredibleBank</t>
  </si>
  <si>
    <t>State Bank of Cross Plains</t>
  </si>
  <si>
    <t>First Bank Financial Centre</t>
  </si>
  <si>
    <t>The First National Bank and Trust Company</t>
  </si>
  <si>
    <t>Park Bank</t>
  </si>
  <si>
    <t>Wisconsin Bank &amp; Trust</t>
  </si>
  <si>
    <t>The Park Bank</t>
  </si>
  <si>
    <t>Waukesha State Bank</t>
  </si>
  <si>
    <t>Blackhawk  Bank</t>
  </si>
  <si>
    <t>National Bank of Commerce</t>
  </si>
  <si>
    <t>Monona Bank</t>
  </si>
  <si>
    <t>Horicon Bank</t>
  </si>
  <si>
    <t>Great Midwest Bank, S.S.B.</t>
  </si>
  <si>
    <t>Westbury Bank</t>
  </si>
  <si>
    <t>Prevail Bank</t>
  </si>
  <si>
    <t>Commerce State Bank</t>
  </si>
  <si>
    <t>Bankers' Bank</t>
  </si>
  <si>
    <t>River Bank</t>
  </si>
  <si>
    <t>The Port Washington State Bank</t>
  </si>
  <si>
    <t>Oregon Community Bank</t>
  </si>
  <si>
    <t>Forward Bank</t>
  </si>
  <si>
    <t>Bank of Wisconsin Dells</t>
  </si>
  <si>
    <t>AbbyBank</t>
  </si>
  <si>
    <t>Denmark State Bank</t>
  </si>
  <si>
    <t>The Stephenson National Bank and Trust</t>
  </si>
  <si>
    <t>Dairy State Bank</t>
  </si>
  <si>
    <t>DMB Community Bank</t>
  </si>
  <si>
    <t>Security Financial Bank</t>
  </si>
  <si>
    <t>Chippewa Valley Bank</t>
  </si>
  <si>
    <t>Royal Bank</t>
  </si>
  <si>
    <t>Bank of Prairie du Sac</t>
  </si>
  <si>
    <t>Fortifi Bank</t>
  </si>
  <si>
    <t>WOODTRUST BANK</t>
  </si>
  <si>
    <t>PyraMax Bank, FSB</t>
  </si>
  <si>
    <t>Bank of Sun Prairie</t>
  </si>
  <si>
    <t>PremierBank</t>
  </si>
  <si>
    <t>Bank of Luxemburg</t>
  </si>
  <si>
    <t>Ixonia Bank</t>
  </si>
  <si>
    <t>Peoples Bank Midwest</t>
  </si>
  <si>
    <t>Farmers and Merchants Union Bank</t>
  </si>
  <si>
    <t>Coulee Bank</t>
  </si>
  <si>
    <t>Mound City Bank</t>
  </si>
  <si>
    <t>Capitol Bank</t>
  </si>
  <si>
    <t>Baraboo State Bank</t>
  </si>
  <si>
    <t>Fox Valley Savings Bank</t>
  </si>
  <si>
    <t>State Bank Financial</t>
  </si>
  <si>
    <t>Citizens State Bank of La Crosse</t>
  </si>
  <si>
    <t>Oak Bank</t>
  </si>
  <si>
    <t>Premier Community Bank</t>
  </si>
  <si>
    <t>The Greenwood's State Bank</t>
  </si>
  <si>
    <t>First Citizens State Bank</t>
  </si>
  <si>
    <t>State Bank of Chilton</t>
  </si>
  <si>
    <t>The Bank of New Glarus</t>
  </si>
  <si>
    <t>Settlers Bank</t>
  </si>
  <si>
    <t>American National Bank - Fox Cities</t>
  </si>
  <si>
    <t>The Peoples Community Bank</t>
  </si>
  <si>
    <t>Bank of Mauston</t>
  </si>
  <si>
    <t>The Equitable Bank, S.S.B.</t>
  </si>
  <si>
    <t>West Pointe Bank</t>
  </si>
  <si>
    <t>The First National Bank of River Falls</t>
  </si>
  <si>
    <t>Clare Bank, National Association</t>
  </si>
  <si>
    <t>Bank of Alma</t>
  </si>
  <si>
    <t>First Federal Bank of Wisconsin</t>
  </si>
  <si>
    <t>BLC Community Bank</t>
  </si>
  <si>
    <t>Woodford State Bank</t>
  </si>
  <si>
    <t>Hiawatha National Bank</t>
  </si>
  <si>
    <t>Northern State Bank</t>
  </si>
  <si>
    <t>Bank of Lake Mills</t>
  </si>
  <si>
    <t>Oostburg State Bank</t>
  </si>
  <si>
    <t>East Wisconsin Savings Bank</t>
  </si>
  <si>
    <t>FORTE BANK</t>
  </si>
  <si>
    <t>The First National Bank of Bangor</t>
  </si>
  <si>
    <t>The Bank of Brodhead</t>
  </si>
  <si>
    <t>Nekoosa Port Edwards State Bank</t>
  </si>
  <si>
    <t>Partners Bank of Wisconsin</t>
  </si>
  <si>
    <t>Shell Lake State Bank</t>
  </si>
  <si>
    <t>The Peshtigo National Bank</t>
  </si>
  <si>
    <t>Laona State Bank</t>
  </si>
  <si>
    <t>Citizens State Bank of Loyal</t>
  </si>
  <si>
    <t>Wolf River Community Bank</t>
  </si>
  <si>
    <t>The Farmers State Bank of Waupaca</t>
  </si>
  <si>
    <t>The First Bank of Baldwin</t>
  </si>
  <si>
    <t>State Bank of Newburg</t>
  </si>
  <si>
    <t>Intercity State Bank</t>
  </si>
  <si>
    <t>Waumandee State Bank</t>
  </si>
  <si>
    <t>Farmers &amp; Merchants State Bank</t>
  </si>
  <si>
    <t>Paper City Savings Association</t>
  </si>
  <si>
    <t>State Bank of Arcadia</t>
  </si>
  <si>
    <t>Cumberland Federal Bank, FSB</t>
  </si>
  <si>
    <t>The Portage County Bank</t>
  </si>
  <si>
    <t>Bank of Deerfield</t>
  </si>
  <si>
    <t>First National Bank at Darlington</t>
  </si>
  <si>
    <t>Marathon  Bank</t>
  </si>
  <si>
    <t>Advantage Community Bank</t>
  </si>
  <si>
    <t>American Bank of Beaver Dam</t>
  </si>
  <si>
    <t>Wisconsin River Bank</t>
  </si>
  <si>
    <t>Tomahawk Community Bank S.S.B.</t>
  </si>
  <si>
    <t>Great North Bank</t>
  </si>
  <si>
    <t>TSB Bank</t>
  </si>
  <si>
    <t>Badger Bank</t>
  </si>
  <si>
    <t>Cleveland State Bank</t>
  </si>
  <si>
    <t>Sunset Bank &amp; Savings</t>
  </si>
  <si>
    <t>Bank of Milton</t>
  </si>
  <si>
    <t>First American Bank, N.A.</t>
  </si>
  <si>
    <t>Community Bank of Cameron</t>
  </si>
  <si>
    <t>Bay Bank</t>
  </si>
  <si>
    <t>The Pineries Bank</t>
  </si>
  <si>
    <t>Union Bank of Blair</t>
  </si>
  <si>
    <t>Bluff View Bank</t>
  </si>
  <si>
    <t>Bristol Morgan Bank</t>
  </si>
  <si>
    <t>Greenleaf Wayside Bank</t>
  </si>
  <si>
    <t>Banner Banks</t>
  </si>
  <si>
    <t>Richland County Bank</t>
  </si>
  <si>
    <t>State Bank of Reeseville</t>
  </si>
  <si>
    <t>Bank of Cashton</t>
  </si>
  <si>
    <t>River Falls State Bank</t>
  </si>
  <si>
    <t>The Bank of Kaukauna</t>
  </si>
  <si>
    <t>Ergo Bank</t>
  </si>
  <si>
    <t>Collins State Bank</t>
  </si>
  <si>
    <t>Waldo State Bank</t>
  </si>
  <si>
    <t>Union State Bank of West Salem</t>
  </si>
  <si>
    <t>KeySavings Bank</t>
  </si>
  <si>
    <t>Black River Country Bank</t>
  </si>
  <si>
    <t>The International Bank of Amherst</t>
  </si>
  <si>
    <t>Farmers and Merchants Bank of Kendall</t>
  </si>
  <si>
    <t>Independence State Bank</t>
  </si>
  <si>
    <t>Mayville Savings Bank</t>
  </si>
  <si>
    <t>Superior Savings Bank</t>
  </si>
  <si>
    <t>Bonduel State Bank</t>
  </si>
  <si>
    <t>Headwaters State Bank</t>
  </si>
  <si>
    <t>The Benton State Bank</t>
  </si>
  <si>
    <t>Ladysmith Federal Savings and Loan Association</t>
  </si>
  <si>
    <t>Hustisford State Bank</t>
  </si>
  <si>
    <t>Mitchell Bank</t>
  </si>
  <si>
    <t>Bank of Ontario</t>
  </si>
  <si>
    <t>Community Financial Bank</t>
  </si>
  <si>
    <t>Highland State Bank</t>
  </si>
  <si>
    <t>First National Bank in Tigerton</t>
  </si>
  <si>
    <t>Columbia Savings and Loan Association</t>
  </si>
  <si>
    <t>WesBanco Bank, Inc.</t>
  </si>
  <si>
    <t>WV</t>
  </si>
  <si>
    <t>City National Bank of West Virginia</t>
  </si>
  <si>
    <t>Summit Community Bank, Inc</t>
  </si>
  <si>
    <t>MVB Bank, Inc</t>
  </si>
  <si>
    <t>Premier Bank, Inc.</t>
  </si>
  <si>
    <t>Clear Mountain Bank</t>
  </si>
  <si>
    <t>Putnam County Bank</t>
  </si>
  <si>
    <t>Huntington Federal Savings Bank</t>
  </si>
  <si>
    <t>Bank of Charles Town</t>
  </si>
  <si>
    <t>Main Street Bank Corp.</t>
  </si>
  <si>
    <t>Pendleton Community Bank, Inc.</t>
  </si>
  <si>
    <t>CNB Bank, Inc.</t>
  </si>
  <si>
    <t>The Poca Valley Bank, Inc.</t>
  </si>
  <si>
    <t>Hancock County Savings Bank, F.S.B.</t>
  </si>
  <si>
    <t>Jefferson Security Bank</t>
  </si>
  <si>
    <t>The Bank of Romney</t>
  </si>
  <si>
    <t>MCNB Bank and Trust Co.</t>
  </si>
  <si>
    <t>First Exchange Bank</t>
  </si>
  <si>
    <t>Citizens Bank of West Virginia, Inc.</t>
  </si>
  <si>
    <t>Union Bank, Inc.</t>
  </si>
  <si>
    <t>Logan Bank &amp; Trust Company</t>
  </si>
  <si>
    <t>The Grant County Bank</t>
  </si>
  <si>
    <t>Community Bank of Parkersburg</t>
  </si>
  <si>
    <t>West Union Bank</t>
  </si>
  <si>
    <t>The Citizens Bank of Weston</t>
  </si>
  <si>
    <t>Freedom Bank, Inc.</t>
  </si>
  <si>
    <t>Williamstown Bank, Inc.</t>
  </si>
  <si>
    <t>Capon Valley Bank</t>
  </si>
  <si>
    <t>The Bank of Monroe</t>
  </si>
  <si>
    <t>Calhoun County Bank, Inc.</t>
  </si>
  <si>
    <t>Mountain Valley Bank, N.A.</t>
  </si>
  <si>
    <t>First Neighborhood Bank</t>
  </si>
  <si>
    <t>Davis Trust Company</t>
  </si>
  <si>
    <t>BCBank, Inc.</t>
  </si>
  <si>
    <t>Pioneer Community Bank, Inc.</t>
  </si>
  <si>
    <t>The Harrison County Bank</t>
  </si>
  <si>
    <t>Whitesville State Bank</t>
  </si>
  <si>
    <t>The Fayette County National Bank of Fayetteville</t>
  </si>
  <si>
    <t>Clay County Bank, Inc.</t>
  </si>
  <si>
    <t>The First National Bank of Williamson</t>
  </si>
  <si>
    <t>Bank of Mingo</t>
  </si>
  <si>
    <t>The First National Bank of Peterstown</t>
  </si>
  <si>
    <t>The Pleasants County Bank</t>
  </si>
  <si>
    <t>Miners &amp; Merchants Bank</t>
  </si>
  <si>
    <t>Citizens Bank of Morgantown, Inc.</t>
  </si>
  <si>
    <t>First Federal Savings &amp; Loan Association of Ravenswood</t>
  </si>
  <si>
    <t>Pinnacle Bank - Wyoming</t>
  </si>
  <si>
    <t>WY</t>
  </si>
  <si>
    <t>Bank of Jackson Hole</t>
  </si>
  <si>
    <t>Hilltop National Bank</t>
  </si>
  <si>
    <t>The Converse County Bank</t>
  </si>
  <si>
    <t>First National Bank of Gillette</t>
  </si>
  <si>
    <t>Western States Bank</t>
  </si>
  <si>
    <t>First Northern Bank of Wyoming</t>
  </si>
  <si>
    <t>RSNB Bank</t>
  </si>
  <si>
    <t>Jonah Bank of Wyoming</t>
  </si>
  <si>
    <t>First Federal Bank &amp; Trust</t>
  </si>
  <si>
    <t>Big Horn Federal Savings Bank</t>
  </si>
  <si>
    <t>Bank of Star Valley</t>
  </si>
  <si>
    <t>Uinta Bank</t>
  </si>
  <si>
    <t>Wyoming Bank &amp; Trust</t>
  </si>
  <si>
    <t>Sundance State Bank</t>
  </si>
  <si>
    <t>RNB STATE BANK</t>
  </si>
  <si>
    <t>Central Bank and Trust</t>
  </si>
  <si>
    <t>Wyoming Community Bank</t>
  </si>
  <si>
    <t>First State Bank of Newcastle</t>
  </si>
  <si>
    <t>Buffalo Federal Bank</t>
  </si>
  <si>
    <t>Summit National Bank</t>
  </si>
  <si>
    <t>Lusk State Bank</t>
  </si>
  <si>
    <t>Cowboy State Bank</t>
  </si>
  <si>
    <t>Cheyenne State Bank</t>
  </si>
  <si>
    <t>filerType</t>
  </si>
  <si>
    <t>041</t>
  </si>
  <si>
    <t/>
  </si>
  <si>
    <t>031</t>
  </si>
  <si>
    <t>051</t>
  </si>
  <si>
    <t>Bank Name</t>
  </si>
  <si>
    <t>RSSD</t>
  </si>
  <si>
    <t>State</t>
  </si>
  <si>
    <t>Filer Type</t>
  </si>
  <si>
    <t>CECL Capital Opt In</t>
  </si>
  <si>
    <t>Loans Q2-20</t>
  </si>
  <si>
    <t>PPP Loans Q2-20</t>
  </si>
  <si>
    <t>Loans excl PPP Q2-20</t>
  </si>
  <si>
    <t>Reserves / Loans excl PPP Q2-20</t>
  </si>
  <si>
    <t>Assets Q4-19</t>
  </si>
  <si>
    <t>Loans Q4-19</t>
  </si>
  <si>
    <t>Reserves / Loans Q4-19</t>
  </si>
  <si>
    <t>Assets Q1-20</t>
  </si>
  <si>
    <t>Loans Q1-20</t>
  </si>
  <si>
    <t>Reserves/Loans Q1-20</t>
  </si>
  <si>
    <t>CECL Adj Capital</t>
  </si>
  <si>
    <t>CECL Adj Reserve</t>
  </si>
  <si>
    <t>CECL Filer</t>
  </si>
  <si>
    <t>Increase in ALLL Q2 vs Q1</t>
  </si>
  <si>
    <t>Increase in ALLL$ Q2 vs Q1</t>
  </si>
  <si>
    <t>Increase in ALLL Q1 vs Q419</t>
  </si>
  <si>
    <t>25th percentile bank</t>
  </si>
  <si>
    <t>50th percentile bank (median)</t>
  </si>
  <si>
    <t>75th percentile bank</t>
  </si>
  <si>
    <t>Median Reserve Rate:  Q2-2020</t>
  </si>
  <si>
    <t>Median Reserve Rate:  Q1-2020</t>
  </si>
  <si>
    <t>Median Reserve Rate:  Q4-2019</t>
  </si>
  <si>
    <t>Loan Loss Reserve Analysis</t>
  </si>
  <si>
    <t>Quarter Ending June 30, 2020</t>
  </si>
  <si>
    <t>Prepared By:  Invictus Group</t>
  </si>
  <si>
    <t>Q2-2020 Reserve Rate Breakdown by Percentile</t>
  </si>
  <si>
    <t>Between $10B and $50B</t>
  </si>
  <si>
    <t>Between $5B and $10B</t>
  </si>
  <si>
    <t>Between $1B and $5B</t>
  </si>
  <si>
    <t>Between $500M and $1B</t>
  </si>
  <si>
    <t>Between $100M and $500M</t>
  </si>
  <si>
    <t>Less than $100M</t>
  </si>
  <si>
    <t>Q2-2020 Median Reserve Rate Breakdown by Asset Size</t>
  </si>
  <si>
    <t>Incurred Loss Method (ALLL)</t>
  </si>
  <si>
    <t>CECL (ACL)</t>
  </si>
  <si>
    <t>$10B - $50B</t>
  </si>
  <si>
    <t>$5B - $9.999B</t>
  </si>
  <si>
    <t>$1B - $4.999B</t>
  </si>
  <si>
    <t>$500M - $999M</t>
  </si>
  <si>
    <t>$100M - $499M</t>
  </si>
  <si>
    <t>$0M - $999K</t>
  </si>
  <si>
    <t>Subject Bank RSSD Number Input</t>
  </si>
  <si>
    <t>Subject Bank State</t>
  </si>
  <si>
    <t>For Peers</t>
  </si>
  <si>
    <t>Subject Bank Name</t>
  </si>
  <si>
    <t>2019Q4 ALLL</t>
  </si>
  <si>
    <t>Subject Bank Rank (2020Q2, Descending)</t>
  </si>
  <si>
    <t>2020Q2 Rank</t>
  </si>
  <si>
    <t xml:space="preserve">  &lt;type your RSSD number here.  Bank charters only, not holdcos.</t>
  </si>
  <si>
    <t>Total Assets ($K)</t>
  </si>
  <si>
    <t>Assets:  Q2-20</t>
  </si>
  <si>
    <t>Q2-20 Reserve Rate Rank (Descending)</t>
  </si>
  <si>
    <t>No. of Qualifying Banks (a)</t>
  </si>
  <si>
    <t>(a) Limited to banks with $50B or less in total assets.  Excludes banks with missing call report information and outliers.</t>
  </si>
  <si>
    <t>No. of Banks w/ decreases in the ALLL/ACL in Q2-20 (bps)</t>
  </si>
  <si>
    <t>No. of Banks w/ increases in the ALLL/ACL in Q2-20 (bps)</t>
  </si>
  <si>
    <t>Median Increase in Reserves bps:  Q2-2020 vs Q1-2020</t>
  </si>
  <si>
    <t>Median Increase in Reserves bps:  Q1-2020 vs Q4-2019</t>
  </si>
  <si>
    <t>Reserve Rate</t>
  </si>
  <si>
    <t>Subject Bank ALLL Reserve Rate (2020Q2)</t>
  </si>
  <si>
    <t>Reserve Rate = ALLL or ACL divided by Loans (excluding held for sale and PPP balances)</t>
  </si>
  <si>
    <t>Subject Bank ACL Reserve Rate (2020Q2)</t>
  </si>
  <si>
    <t>CECL Reserve  - Q2-20</t>
  </si>
  <si>
    <t>ALLL Reserve Q4-19</t>
  </si>
  <si>
    <t>CECL Reserve Q1-20</t>
  </si>
  <si>
    <t>Increase in ACL Q2 vs Q1</t>
  </si>
  <si>
    <t>Increase in ACL$ Q2 vs Q1</t>
  </si>
  <si>
    <t>Increase in ACL Q1 vs Q419</t>
  </si>
  <si>
    <t>ALLL Reserve  - Q2-20</t>
  </si>
  <si>
    <t>ALLL Reserve Q1-20</t>
  </si>
  <si>
    <t>Note:  Only those peers in the same state and complying with the same guidance (CECL or incurred loss method) will be listed.</t>
  </si>
  <si>
    <t>https://www.ffiec.gov/NPW</t>
  </si>
  <si>
    <t>Click here to look up Your Bank's RSSD#:</t>
  </si>
  <si>
    <t>News Alert: Examiners to Focus on Banks’ Ability to Manage COVID-19 Risks</t>
  </si>
  <si>
    <t>If Your Capital Plan is Missing this Metric, It’s Broken and Needs to be Fixed Now</t>
  </si>
  <si>
    <t>Top-Down Stress Testing: The Poisonous Placebo</t>
  </si>
  <si>
    <t>Dealing with a Critical Bank Exam: A Case Study in Using the Right Tool for the Job</t>
  </si>
  <si>
    <t>The Shortfalls of Loan-Level CRE Stress Testing in a COVID-19 World</t>
  </si>
  <si>
    <t>Most viewed content @ BankInsights™ over the past 90 days:</t>
  </si>
  <si>
    <t>Navigation Pane</t>
  </si>
  <si>
    <t>Hot Links in this File:</t>
  </si>
  <si>
    <t>National Statistics on Q2 Loan Loss Reserving for Banks &lt; $50.0 Billion in Assets</t>
  </si>
  <si>
    <t>Sortable Database of All CECL Filers with Relevant Loan Loss Reserve Statistics</t>
  </si>
  <si>
    <t>Sortable Database of All Incurred Loss Filers with Relevant Loan Loss Reserve Statistics</t>
  </si>
  <si>
    <t>scroll the list below to find your 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</si>
</sst>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&quot;$&quot;* #,##0_);_(&quot;$&quot;* \(#,##0\);_(&quot;$&quot;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165" fontId="0" fillId="0" borderId="0" xfId="2" applyNumberFormat="1" applyFont="1"/>
    <xf numFmtId="10" fontId="0" fillId="0" borderId="0" xfId="1" applyNumberFormat="1" applyFont="1"/>
    <xf numFmtId="10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/>
    <xf numFmtId="0" fontId="2" fillId="0" borderId="0" xfId="0" applyFont="1" applyAlignment="1">
      <alignment horizontal="center"/>
    </xf>
    <xf numFmtId="9" fontId="2" fillId="0" borderId="0" xfId="1" applyFont="1" applyAlignment="1">
      <alignment horizontal="center"/>
    </xf>
    <xf numFmtId="0" fontId="4" fillId="0" borderId="0" xfId="0" applyFont="1"/>
    <xf numFmtId="165" fontId="2" fillId="0" borderId="0" xfId="2" applyNumberFormat="1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5" fillId="0" borderId="0" xfId="0" applyFont="1"/>
    <xf numFmtId="0" fontId="6" fillId="0" borderId="0" xfId="0" applyFont="1"/>
    <xf numFmtId="0" fontId="2" fillId="0" borderId="0" xfId="0" applyFont="1"/>
    <xf numFmtId="0" fontId="0" fillId="3" borderId="0" xfId="0" applyFill="1" applyAlignment="1">
      <alignment wrapText="1"/>
    </xf>
    <xf numFmtId="10" fontId="0" fillId="3" borderId="0" xfId="1" applyNumberFormat="1" applyFont="1" applyFill="1"/>
    <xf numFmtId="0" fontId="0" fillId="3" borderId="0" xfId="0" applyFill="1"/>
    <xf numFmtId="16" fontId="0" fillId="3" borderId="0" xfId="0" applyNumberFormat="1" applyFill="1"/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0" fillId="0" borderId="3" xfId="0" applyBorder="1" applyAlignment="1">
      <alignment horizontal="center"/>
    </xf>
    <xf numFmtId="0" fontId="0" fillId="0" borderId="4" xfId="0" applyBorder="1"/>
    <xf numFmtId="0" fontId="10" fillId="0" borderId="5" xfId="0" applyFont="1" applyBorder="1" applyAlignment="1">
      <alignment horizontal="center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166" fontId="0" fillId="0" borderId="0" xfId="3" applyNumberFormat="1" applyFont="1"/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10" fontId="3" fillId="0" borderId="0" xfId="1" applyNumberFormat="1" applyFont="1" applyAlignment="1">
      <alignment horizontal="center"/>
    </xf>
    <xf numFmtId="0" fontId="3" fillId="0" borderId="0" xfId="0" applyFont="1" applyAlignment="1">
      <alignment horizontal="center"/>
    </xf>
    <xf numFmtId="10" fontId="3" fillId="0" borderId="0" xfId="1" applyNumberFormat="1" applyFont="1" applyAlignment="1"/>
    <xf numFmtId="0" fontId="3" fillId="0" borderId="0" xfId="0" applyFont="1" applyAlignment="1"/>
    <xf numFmtId="10" fontId="0" fillId="0" borderId="0" xfId="0" applyNumberFormat="1" applyAlignment="1">
      <alignment horizontal="center"/>
    </xf>
    <xf numFmtId="10" fontId="0" fillId="2" borderId="0" xfId="1" applyNumberFormat="1" applyFont="1" applyFill="1" applyAlignment="1">
      <alignment horizontal="center"/>
    </xf>
    <xf numFmtId="37" fontId="0" fillId="0" borderId="0" xfId="2" applyNumberFormat="1" applyFont="1" applyAlignment="1">
      <alignment horizontal="center"/>
    </xf>
    <xf numFmtId="0" fontId="12" fillId="0" borderId="0" xfId="0" applyFont="1"/>
    <xf numFmtId="164" fontId="0" fillId="0" borderId="0" xfId="1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0" fontId="3" fillId="3" borderId="0" xfId="1" applyNumberFormat="1" applyFont="1" applyFill="1" applyAlignment="1">
      <alignment horizontal="center"/>
    </xf>
    <xf numFmtId="0" fontId="13" fillId="0" borderId="0" xfId="4"/>
    <xf numFmtId="0" fontId="2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center"/>
    </xf>
    <xf numFmtId="0" fontId="13" fillId="0" borderId="3" xfId="4" applyBorder="1" applyAlignment="1">
      <alignment horizontal="center"/>
    </xf>
    <xf numFmtId="0" fontId="13" fillId="0" borderId="4" xfId="4" applyBorder="1" applyAlignment="1">
      <alignment horizontal="center"/>
    </xf>
    <xf numFmtId="0" fontId="13" fillId="0" borderId="9" xfId="4" applyBorder="1" applyAlignment="1">
      <alignment horizontal="center"/>
    </xf>
    <xf numFmtId="0" fontId="13" fillId="0" borderId="5" xfId="4" applyBorder="1" applyAlignment="1">
      <alignment horizontal="center"/>
    </xf>
    <xf numFmtId="0" fontId="13" fillId="0" borderId="1" xfId="4" applyBorder="1" applyAlignment="1">
      <alignment horizontal="center"/>
    </xf>
    <xf numFmtId="0" fontId="13" fillId="0" borderId="6" xfId="4" applyBorder="1" applyAlignment="1">
      <alignment horizontal="center"/>
    </xf>
    <xf numFmtId="0" fontId="13" fillId="0" borderId="11" xfId="4" applyBorder="1" applyAlignment="1">
      <alignment horizontal="center"/>
    </xf>
    <xf numFmtId="0" fontId="13" fillId="0" borderId="0" xfId="4" applyBorder="1" applyAlignment="1">
      <alignment horizontal="center"/>
    </xf>
    <xf numFmtId="0" fontId="13" fillId="0" borderId="12" xfId="4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13" fillId="0" borderId="10" xfId="4" applyBorder="1" applyAlignment="1">
      <alignment horizontal="center"/>
    </xf>
    <xf numFmtId="0" fontId="13" fillId="0" borderId="8" xfId="4" applyBorder="1" applyAlignment="1">
      <alignment horizontal="center"/>
    </xf>
    <xf numFmtId="0" fontId="13" fillId="0" borderId="7" xfId="4" applyBorder="1" applyAlignment="1">
      <alignment horizontal="center"/>
    </xf>
    <xf numFmtId="0" fontId="13" fillId="0" borderId="4" xfId="4" applyBorder="1"/>
    <xf numFmtId="0" fontId="13" fillId="0" borderId="9" xfId="4" applyBorder="1"/>
    <xf numFmtId="0" fontId="13" fillId="0" borderId="0" xfId="4" applyBorder="1"/>
    <xf numFmtId="0" fontId="13" fillId="0" borderId="12" xfId="4" applyBorder="1"/>
    <xf numFmtId="0" fontId="13" fillId="0" borderId="1" xfId="4" applyBorder="1"/>
    <xf numFmtId="0" fontId="13" fillId="0" borderId="6" xfId="4" applyBorder="1"/>
    <xf numFmtId="0" fontId="9" fillId="0" borderId="8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left"/>
    </xf>
  </cellXfs>
  <cellStyles count="5">
    <cellStyle name="Comma" xfId="2" builtinId="3"/>
    <cellStyle name="Currency" xfId="3" builtinId="4"/>
    <cellStyle name="Hyperlink" xfId="4" builtinId="8"/>
    <cellStyle name="Normal" xfId="0" builtinId="0"/>
    <cellStyle name="Percent" xfId="1" builtinId="5"/>
  </cellStyles>
  <dxfs count="1">
    <dxf>
      <font>
        <b/>
        <i val="0"/>
      </font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0</xdr:row>
      <xdr:rowOff>0</xdr:rowOff>
    </xdr:from>
    <xdr:to>
      <xdr:col>34</xdr:col>
      <xdr:colOff>314325</xdr:colOff>
      <xdr:row>0</xdr:row>
      <xdr:rowOff>304800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00C8641-3916-4A29-AF61-0E64DA770D40}"/>
            </a:ext>
          </a:extLst>
        </xdr:cNvPr>
        <xdr:cNvSpPr txBox="1"/>
      </xdr:nvSpPr>
      <xdr:spPr>
        <a:xfrm>
          <a:off x="20307300" y="0"/>
          <a:ext cx="2752725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</a:rPr>
            <a:t>DO NOT TOUCH OR</a:t>
          </a:r>
          <a:r>
            <a:rPr lang="en-US" sz="1100" b="1" baseline="0">
              <a:solidFill>
                <a:srgbClr val="FF0000"/>
              </a:solidFill>
            </a:rPr>
            <a:t> TOOL WILL BREAK!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314325</xdr:rowOff>
    </xdr:from>
    <xdr:to>
      <xdr:col>33</xdr:col>
      <xdr:colOff>561975</xdr:colOff>
      <xdr:row>0</xdr:row>
      <xdr:rowOff>619125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F233099-04F8-4784-84FB-770EA07A235D}"/>
            </a:ext>
          </a:extLst>
        </xdr:cNvPr>
        <xdr:cNvSpPr txBox="1"/>
      </xdr:nvSpPr>
      <xdr:spPr>
        <a:xfrm>
          <a:off x="19221450" y="314325"/>
          <a:ext cx="2752725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</a:rPr>
            <a:t>DO NOT TOUCH OR</a:t>
          </a:r>
          <a:r>
            <a:rPr lang="en-US" sz="1100" b="1" baseline="0">
              <a:solidFill>
                <a:srgbClr val="FF0000"/>
              </a:solidFill>
            </a:rPr>
            <a:t> TOOL WILL BREAK!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Invictus">
      <a:dk1>
        <a:sysClr val="windowText" lastClr="000000"/>
      </a:dk1>
      <a:lt1>
        <a:sysClr val="window" lastClr="FFFFFF"/>
      </a:lt1>
      <a:dk2>
        <a:srgbClr val="1B4B59"/>
      </a:dk2>
      <a:lt2>
        <a:srgbClr val="F68F24"/>
      </a:lt2>
      <a:accent1>
        <a:srgbClr val="9A251F"/>
      </a:accent1>
      <a:accent2>
        <a:srgbClr val="F68F23"/>
      </a:accent2>
      <a:accent3>
        <a:srgbClr val="FFE36A"/>
      </a:accent3>
      <a:accent4>
        <a:srgbClr val="B5D25A"/>
      </a:accent4>
      <a:accent5>
        <a:srgbClr val="93CDDC"/>
      </a:accent5>
      <a:accent6>
        <a:srgbClr val="1C4B58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nvictusgrp.com/2020/07/if-your-capital-plan-is-missing-this-metric-its-broken-and-needs-to-be-fixed-now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invictusgrp.com/2020/06/news-alert-examiners-to-focus-on-banks-ability-to-manage-covid-19-risks/" TargetMode="External"/><Relationship Id="rId1" Type="http://schemas.openxmlformats.org/officeDocument/2006/relationships/hyperlink" Target="https://www.ffiec.gov/NPW" TargetMode="External"/><Relationship Id="rId6" Type="http://schemas.openxmlformats.org/officeDocument/2006/relationships/hyperlink" Target="https://invictusgrp.com/2020/05/the-shortfalls-of-loan-level-cre-stress-testing-in-a-covid-19-world/" TargetMode="External"/><Relationship Id="rId5" Type="http://schemas.openxmlformats.org/officeDocument/2006/relationships/hyperlink" Target="https://invictusgrp.com/2020/08/dealing-with-a-critical-bank-exam-a-case-study-in-using-the-right-tool-for-the-job/" TargetMode="External"/><Relationship Id="rId4" Type="http://schemas.openxmlformats.org/officeDocument/2006/relationships/hyperlink" Target="https://invictusgrp.com/2020/08/top-down-stress-testing-the-poisonous-placebo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92F9D-F908-44B2-A487-3C015C66F5ED}">
  <sheetPr>
    <tabColor rgb="FFFFFF00"/>
  </sheetPr>
  <dimension ref="A1:Q1196"/>
  <sheetViews>
    <sheetView showGridLines="0" tabSelected="1" zoomScaleNormal="100" workbookViewId="0">
      <pane xSplit="7" ySplit="18" topLeftCell="H19" activePane="bottomRight" state="frozen"/>
      <selection pane="topRight" activeCell="H1" sqref="H1"/>
      <selection pane="bottomLeft" activeCell="A19" sqref="A19"/>
      <selection pane="bottomRight" activeCell="C18" sqref="C18"/>
    </sheetView>
  </sheetViews>
  <sheetFormatPr defaultRowHeight="15" x14ac:dyDescent="0.25"/>
  <cols>
    <col min="1" max="1" width="1.7109375" customWidth="1"/>
    <col min="2" max="2" width="15" style="5" customWidth="1"/>
    <col min="3" max="3" width="52.7109375" customWidth="1"/>
    <col min="4" max="4" width="15.7109375" customWidth="1"/>
    <col min="5" max="5" width="19.140625" style="5" bestFit="1" customWidth="1"/>
    <col min="6" max="6" width="19.85546875" style="5" bestFit="1" customWidth="1"/>
    <col min="7" max="7" width="19.85546875" style="5" customWidth="1"/>
    <col min="8" max="8" width="1" style="5" customWidth="1"/>
    <col min="9" max="9" width="11" customWidth="1"/>
  </cols>
  <sheetData>
    <row r="1" spans="1:17" ht="18.75" x14ac:dyDescent="0.3">
      <c r="A1" s="20" t="s">
        <v>4418</v>
      </c>
      <c r="I1" s="53" t="s">
        <v>4475</v>
      </c>
      <c r="J1" s="53"/>
      <c r="K1" s="53"/>
      <c r="L1" s="53"/>
      <c r="M1" s="53"/>
      <c r="N1" s="53"/>
      <c r="O1" s="53"/>
      <c r="P1" s="53"/>
      <c r="Q1" s="53"/>
    </row>
    <row r="2" spans="1:17" ht="18.75" x14ac:dyDescent="0.3">
      <c r="A2" s="21" t="s">
        <v>4419</v>
      </c>
    </row>
    <row r="3" spans="1:17" ht="18.75" x14ac:dyDescent="0.3">
      <c r="A3" s="21" t="s">
        <v>4420</v>
      </c>
      <c r="I3" s="63" t="s">
        <v>4468</v>
      </c>
      <c r="J3" s="64"/>
      <c r="K3" s="64"/>
      <c r="L3" s="64"/>
      <c r="M3" s="64"/>
      <c r="N3" s="64"/>
      <c r="O3" s="64"/>
      <c r="P3" s="64"/>
      <c r="Q3" s="65"/>
    </row>
    <row r="4" spans="1:17" x14ac:dyDescent="0.25">
      <c r="I4" s="66" t="s">
        <v>4467</v>
      </c>
      <c r="J4" s="67"/>
      <c r="K4" s="67"/>
      <c r="L4" s="67"/>
      <c r="M4" s="67"/>
      <c r="N4" s="67"/>
      <c r="O4" s="67"/>
      <c r="P4" s="67"/>
      <c r="Q4" s="68"/>
    </row>
    <row r="5" spans="1:17" x14ac:dyDescent="0.25">
      <c r="B5" s="52" t="s">
        <v>4456</v>
      </c>
    </row>
    <row r="6" spans="1:17" x14ac:dyDescent="0.25">
      <c r="B6" s="40"/>
    </row>
    <row r="7" spans="1:17" x14ac:dyDescent="0.25">
      <c r="C7" t="s">
        <v>4437</v>
      </c>
      <c r="D7" s="51">
        <v>2735146</v>
      </c>
      <c r="E7" s="43" t="s">
        <v>4444</v>
      </c>
      <c r="G7" s="42"/>
      <c r="H7" s="42"/>
      <c r="I7" s="63" t="s">
        <v>4474</v>
      </c>
      <c r="J7" s="64"/>
      <c r="K7" s="64"/>
      <c r="L7" s="64"/>
      <c r="M7" s="64"/>
      <c r="N7" s="64"/>
      <c r="O7" s="64"/>
      <c r="P7" s="64"/>
      <c r="Q7" s="65"/>
    </row>
    <row r="8" spans="1:17" ht="15" customHeight="1" x14ac:dyDescent="0.25">
      <c r="C8" s="19" t="s">
        <v>4440</v>
      </c>
      <c r="D8" s="78" t="str">
        <f>IFERROR(INDEX('CECL &lt;50B Database'!$A:$A,MATCH('Peer Comparison Tool'!$D$7,'CECL &lt;50B Database'!$B:$B,0)),INDEX('ALLL &lt;50B Database'!$A:$A,MATCH('Peer Comparison Tool'!$D$7,'ALLL &lt;50B Database'!$B:$B,0)))</f>
        <v>TIAA, FSB</v>
      </c>
      <c r="E8" s="78"/>
      <c r="F8" s="78"/>
      <c r="G8" s="42"/>
      <c r="H8" s="42"/>
      <c r="I8" s="49">
        <v>1</v>
      </c>
      <c r="J8" s="69" t="s">
        <v>4469</v>
      </c>
      <c r="K8" s="69"/>
      <c r="L8" s="69"/>
      <c r="M8" s="69"/>
      <c r="N8" s="69"/>
      <c r="O8" s="69"/>
      <c r="P8" s="69"/>
      <c r="Q8" s="70"/>
    </row>
    <row r="9" spans="1:17" x14ac:dyDescent="0.25">
      <c r="C9" t="s">
        <v>4438</v>
      </c>
      <c r="D9" s="5" t="str">
        <f>IFERROR(IFERROR(VLOOKUP($D$7,'CECL &lt;50B Database'!$B:$C,2,FALSE),VLOOKUP($D$7,'ALLL &lt;50B Database'!$B:$C,2,FALSE)),"No Data Found")</f>
        <v>FL</v>
      </c>
      <c r="I9" s="49">
        <v>2</v>
      </c>
      <c r="J9" s="71" t="s">
        <v>4470</v>
      </c>
      <c r="K9" s="71"/>
      <c r="L9" s="71"/>
      <c r="M9" s="71"/>
      <c r="N9" s="71"/>
      <c r="O9" s="71"/>
      <c r="P9" s="71"/>
      <c r="Q9" s="72"/>
    </row>
    <row r="10" spans="1:17" x14ac:dyDescent="0.25">
      <c r="I10" s="49">
        <v>3</v>
      </c>
      <c r="J10" s="71" t="s">
        <v>4472</v>
      </c>
      <c r="K10" s="71"/>
      <c r="L10" s="71"/>
      <c r="M10" s="71"/>
      <c r="N10" s="71"/>
      <c r="O10" s="71"/>
      <c r="P10" s="71"/>
      <c r="Q10" s="72"/>
    </row>
    <row r="11" spans="1:17" x14ac:dyDescent="0.25">
      <c r="C11" t="s">
        <v>4455</v>
      </c>
      <c r="D11" s="32">
        <f>IFERROR(VLOOKUP($D$7,'ALLL &lt;50B Database'!$B:$AA,10,FALSE),"NR")</f>
        <v>5.9530813184688483E-3</v>
      </c>
      <c r="I11" s="49">
        <v>4</v>
      </c>
      <c r="J11" s="71" t="s">
        <v>4471</v>
      </c>
      <c r="K11" s="71"/>
      <c r="L11" s="71"/>
      <c r="M11" s="71"/>
      <c r="N11" s="71"/>
      <c r="O11" s="71"/>
      <c r="P11" s="71"/>
      <c r="Q11" s="72"/>
    </row>
    <row r="12" spans="1:17" x14ac:dyDescent="0.25">
      <c r="C12" t="s">
        <v>4457</v>
      </c>
      <c r="D12" s="41" t="str">
        <f>IFERROR(VLOOKUP($D$7,'CECL &lt;50B Database'!$B:$AA,10,FALSE),"NR")</f>
        <v>NR</v>
      </c>
      <c r="I12" s="50">
        <v>5</v>
      </c>
      <c r="J12" s="73" t="s">
        <v>4473</v>
      </c>
      <c r="K12" s="73"/>
      <c r="L12" s="73"/>
      <c r="M12" s="73"/>
      <c r="N12" s="73"/>
      <c r="O12" s="73"/>
      <c r="P12" s="73"/>
      <c r="Q12" s="74"/>
    </row>
    <row r="13" spans="1:17" x14ac:dyDescent="0.25">
      <c r="C13" t="str">
        <f>IF(D12="NR","Median ALLL Reserve Rate for the State (2020Q2)","Median ACL Reserve Rate for the State (2020Q2)")</f>
        <v>Median ALLL Reserve Rate for the State (2020Q2)</v>
      </c>
      <c r="D13" s="32">
        <f>MEDIAN(Workings!$C:$C)</f>
        <v>1.3746180189103799E-2</v>
      </c>
      <c r="I13" s="5"/>
      <c r="J13" s="45"/>
    </row>
    <row r="14" spans="1:17" x14ac:dyDescent="0.25">
      <c r="C14" t="s">
        <v>4442</v>
      </c>
      <c r="D14" s="5" t="str">
        <f>IFERROR("Rank "&amp;RANK(D12,$E$19:$E$1196,0)&amp;" of "&amp;COUNTIF($E$19:$E$1196,"&gt;"&amp;0),"Rank "&amp;RANK(D11,$E$19:$E$1196,0)&amp;" of "&amp;COUNTIF($E$19:$E$1196,"&gt;"&amp;0))</f>
        <v>Rank 96 of 96</v>
      </c>
      <c r="E14" s="43" t="s">
        <v>4480</v>
      </c>
    </row>
    <row r="15" spans="1:17" x14ac:dyDescent="0.25">
      <c r="D15" s="5"/>
      <c r="I15" s="63" t="s">
        <v>4476</v>
      </c>
      <c r="J15" s="64"/>
      <c r="K15" s="64"/>
      <c r="L15" s="64"/>
      <c r="M15" s="64"/>
      <c r="N15" s="64"/>
      <c r="O15" s="64"/>
      <c r="P15" s="64"/>
      <c r="Q15" s="65"/>
    </row>
    <row r="16" spans="1:17" x14ac:dyDescent="0.25">
      <c r="B16" s="77" t="s">
        <v>4466</v>
      </c>
      <c r="C16" s="77"/>
      <c r="D16" s="77"/>
      <c r="E16" s="77"/>
      <c r="F16" s="77"/>
      <c r="G16" s="77"/>
      <c r="H16" s="46"/>
      <c r="I16" s="54" t="s">
        <v>4477</v>
      </c>
      <c r="J16" s="55"/>
      <c r="K16" s="55"/>
      <c r="L16" s="55"/>
      <c r="M16" s="55"/>
      <c r="N16" s="55"/>
      <c r="O16" s="55"/>
      <c r="P16" s="55"/>
      <c r="Q16" s="56"/>
    </row>
    <row r="17" spans="2:17" x14ac:dyDescent="0.25">
      <c r="B17" s="22"/>
      <c r="C17" s="23"/>
      <c r="D17" s="23"/>
      <c r="E17" s="75" t="s">
        <v>4454</v>
      </c>
      <c r="F17" s="75"/>
      <c r="G17" s="76"/>
      <c r="H17" s="47"/>
      <c r="I17" s="60" t="s">
        <v>4478</v>
      </c>
      <c r="J17" s="61"/>
      <c r="K17" s="61"/>
      <c r="L17" s="61"/>
      <c r="M17" s="61"/>
      <c r="N17" s="61"/>
      <c r="O17" s="61"/>
      <c r="P17" s="61"/>
      <c r="Q17" s="62"/>
    </row>
    <row r="18" spans="2:17" x14ac:dyDescent="0.25">
      <c r="B18" s="24" t="s">
        <v>4443</v>
      </c>
      <c r="C18" s="25" t="str">
        <f>"All Banks in "&amp;$D$9&amp;":"</f>
        <v>All Banks in FL:</v>
      </c>
      <c r="D18" s="26" t="s">
        <v>4445</v>
      </c>
      <c r="E18" s="26" t="str">
        <f>IF($D$12="NR","2020Q2 ALLL","2020Q2 ACL")</f>
        <v>2020Q2 ALLL</v>
      </c>
      <c r="F18" s="26" t="str">
        <f>IF($D$12="NR","2020Q1 ALLL","2020Q2 ACL")</f>
        <v>2020Q1 ALLL</v>
      </c>
      <c r="G18" s="27" t="s">
        <v>4441</v>
      </c>
      <c r="H18" s="48"/>
      <c r="I18" s="57" t="s">
        <v>4479</v>
      </c>
      <c r="J18" s="58"/>
      <c r="K18" s="58"/>
      <c r="L18" s="58"/>
      <c r="M18" s="58"/>
      <c r="N18" s="58"/>
      <c r="O18" s="58"/>
      <c r="P18" s="58"/>
      <c r="Q18" s="59"/>
    </row>
    <row r="19" spans="2:17" x14ac:dyDescent="0.25">
      <c r="B19" s="5">
        <f>IF(COUNT($B$18:B18)&gt;=COUNT(Workings!$C:$C),"",COUNT($B$18:B18)+1)</f>
        <v>1</v>
      </c>
      <c r="C19" t="str">
        <f>IFERROR(INDEX(Workings!$B:$B,MATCH('Peer Comparison Tool'!$B19,Workings!$D:$D,0)),"")</f>
        <v>TCM Bank, National Association</v>
      </c>
      <c r="D19" s="28">
        <f>IFERROR(IF($D$12="NR",VLOOKUP($C19,'ALLL &lt;50B Database'!$A$2:$S$4794,7,FALSE),VLOOKUP($C19,'CECL &lt;50B Database'!$A$2:$S$165,7,FALSE)),"")</f>
        <v>270372</v>
      </c>
      <c r="E19" s="32">
        <f>IFERROR(IF($D$12="NR",VLOOKUP($C19,'ALLL &lt;50B Database'!$A$2:$S$4794,11,FALSE),VLOOKUP($C19,'CECL &lt;50B Database'!$A$2:$S$165,11,FALSE)),"")</f>
        <v>4.6776631897216057E-2</v>
      </c>
      <c r="F19" s="32">
        <f>IFERROR(IF($D$12="NR",VLOOKUP($C19,'ALLL &lt;50B Database'!$A$2:$S$4794,19,FALSE),VLOOKUP($C19,'CECL &lt;50B Database'!$A$2:$S$165,19,FALSE)),"")</f>
        <v>3.2103748407014174E-2</v>
      </c>
      <c r="G19" s="32">
        <f>IFERROR(IF($D$12="NR",VLOOKUP($C19,'ALLL &lt;50B Database'!$A$2:$S$4794,15,FALSE),VLOOKUP($C19,'CECL &lt;50B Database'!$A$2:$S$165,15,FALSE)),"")</f>
        <v>3.0745580322828592E-2</v>
      </c>
      <c r="H19" s="32"/>
    </row>
    <row r="20" spans="2:17" x14ac:dyDescent="0.25">
      <c r="B20" s="5">
        <f>IF(COUNT($B$18:B19)&gt;=COUNT(Workings!$C:$C),"",COUNT($B$18:B19)+1)</f>
        <v>2</v>
      </c>
      <c r="C20" t="str">
        <f>IFERROR(INDEX(Workings!$B:$B,MATCH('Peer Comparison Tool'!$B20,Workings!$D:$D,0)),"")</f>
        <v>First Home Bank</v>
      </c>
      <c r="D20" s="28">
        <f>IFERROR(IF($D$12="NR",VLOOKUP($C20,'ALLL &lt;50B Database'!$A$2:$S$4794,7,FALSE),VLOOKUP($C20,'CECL &lt;50B Database'!$A$2:$S$165,7,FALSE)),"")</f>
        <v>1469864</v>
      </c>
      <c r="E20" s="32">
        <f>IFERROR(IF($D$12="NR",VLOOKUP($C20,'ALLL &lt;50B Database'!$A$2:$S$4794,11,FALSE),VLOOKUP($C20,'CECL &lt;50B Database'!$A$2:$S$165,11,FALSE)),"")</f>
        <v>3.6073581143151623E-2</v>
      </c>
      <c r="F20" s="32">
        <f>IFERROR(IF($D$12="NR",VLOOKUP($C20,'ALLL &lt;50B Database'!$A$2:$S$4794,19,FALSE),VLOOKUP($C20,'CECL &lt;50B Database'!$A$2:$S$165,19,FALSE)),"")</f>
        <v>3.2766368148375143E-2</v>
      </c>
      <c r="G20" s="32">
        <f>IFERROR(IF($D$12="NR",VLOOKUP($C20,'ALLL &lt;50B Database'!$A$2:$S$4794,15,FALSE),VLOOKUP($C20,'CECL &lt;50B Database'!$A$2:$S$165,15,FALSE)),"")</f>
        <v>3.4225232745601568E-2</v>
      </c>
      <c r="H20" s="32"/>
    </row>
    <row r="21" spans="2:17" x14ac:dyDescent="0.25">
      <c r="B21" s="5">
        <f>IF(COUNT($B$18:B20)&gt;=COUNT(Workings!$C:$C),"",COUNT($B$18:B20)+1)</f>
        <v>3</v>
      </c>
      <c r="C21" t="str">
        <f>IFERROR(INDEX(Workings!$B:$B,MATCH('Peer Comparison Tool'!$B21,Workings!$D:$D,0)),"")</f>
        <v>Crews Bank &amp; Trust</v>
      </c>
      <c r="D21" s="28">
        <f>IFERROR(IF($D$12="NR",VLOOKUP($C21,'ALLL &lt;50B Database'!$A$2:$S$4794,7,FALSE),VLOOKUP($C21,'CECL &lt;50B Database'!$A$2:$S$165,7,FALSE)),"")</f>
        <v>189027</v>
      </c>
      <c r="E21" s="32">
        <f>IFERROR(IF($D$12="NR",VLOOKUP($C21,'ALLL &lt;50B Database'!$A$2:$S$4794,11,FALSE),VLOOKUP($C21,'CECL &lt;50B Database'!$A$2:$S$165,11,FALSE)),"")</f>
        <v>3.4597042490481067E-2</v>
      </c>
      <c r="F21" s="32">
        <f>IFERROR(IF($D$12="NR",VLOOKUP($C21,'ALLL &lt;50B Database'!$A$2:$S$4794,19,FALSE),VLOOKUP($C21,'CECL &lt;50B Database'!$A$2:$S$165,19,FALSE)),"")</f>
        <v>3.4501905555134903E-2</v>
      </c>
      <c r="G21" s="32">
        <f>IFERROR(IF($D$12="NR",VLOOKUP($C21,'ALLL &lt;50B Database'!$A$2:$S$4794,15,FALSE),VLOOKUP($C21,'CECL &lt;50B Database'!$A$2:$S$165,15,FALSE)),"")</f>
        <v>3.4780949958669802E-2</v>
      </c>
      <c r="H21" s="32"/>
    </row>
    <row r="22" spans="2:17" x14ac:dyDescent="0.25">
      <c r="B22" s="5">
        <f>IF(COUNT($B$18:B21)&gt;=COUNT(Workings!$C:$C),"",COUNT($B$18:B21)+1)</f>
        <v>4</v>
      </c>
      <c r="C22" t="str">
        <f>IFERROR(INDEX(Workings!$B:$B,MATCH('Peer Comparison Tool'!$B22,Workings!$D:$D,0)),"")</f>
        <v>Central Bank</v>
      </c>
      <c r="D22" s="28">
        <f>IFERROR(IF($D$12="NR",VLOOKUP($C22,'ALLL &lt;50B Database'!$A$2:$S$4794,7,FALSE),VLOOKUP($C22,'CECL &lt;50B Database'!$A$2:$S$165,7,FALSE)),"")</f>
        <v>1426271</v>
      </c>
      <c r="E22" s="32">
        <f>IFERROR(IF($D$12="NR",VLOOKUP($C22,'ALLL &lt;50B Database'!$A$2:$S$4794,11,FALSE),VLOOKUP($C22,'CECL &lt;50B Database'!$A$2:$S$165,11,FALSE)),"")</f>
        <v>3.2341568687635561E-2</v>
      </c>
      <c r="F22" s="32">
        <f>IFERROR(IF($D$12="NR",VLOOKUP($C22,'ALLL &lt;50B Database'!$A$2:$S$4794,19,FALSE),VLOOKUP($C22,'CECL &lt;50B Database'!$A$2:$S$165,19,FALSE)),"")</f>
        <v>3.1256002168015974E-2</v>
      </c>
      <c r="G22" s="32">
        <f>IFERROR(IF($D$12="NR",VLOOKUP($C22,'ALLL &lt;50B Database'!$A$2:$S$4794,15,FALSE),VLOOKUP($C22,'CECL &lt;50B Database'!$A$2:$S$165,15,FALSE)),"")</f>
        <v>3.0295546757622697E-2</v>
      </c>
      <c r="H22" s="32"/>
    </row>
    <row r="23" spans="2:17" x14ac:dyDescent="0.25">
      <c r="B23" s="5">
        <f>IF(COUNT($B$18:B22)&gt;=COUNT(Workings!$C:$C),"",COUNT($B$18:B22)+1)</f>
        <v>5</v>
      </c>
      <c r="C23" t="str">
        <f>IFERROR(INDEX(Workings!$B:$B,MATCH('Peer Comparison Tool'!$B23,Workings!$D:$D,0)),"")</f>
        <v>Grove Bank &amp; Trust</v>
      </c>
      <c r="D23" s="28">
        <f>IFERROR(IF($D$12="NR",VLOOKUP($C23,'ALLL &lt;50B Database'!$A$2:$S$4794,7,FALSE),VLOOKUP($C23,'CECL &lt;50B Database'!$A$2:$S$165,7,FALSE)),"")</f>
        <v>836884</v>
      </c>
      <c r="E23" s="32">
        <f>IFERROR(IF($D$12="NR",VLOOKUP($C23,'ALLL &lt;50B Database'!$A$2:$S$4794,11,FALSE),VLOOKUP($C23,'CECL &lt;50B Database'!$A$2:$S$165,11,FALSE)),"")</f>
        <v>2.7329476504381792E-2</v>
      </c>
      <c r="F23" s="32">
        <f>IFERROR(IF($D$12="NR",VLOOKUP($C23,'ALLL &lt;50B Database'!$A$2:$S$4794,19,FALSE),VLOOKUP($C23,'CECL &lt;50B Database'!$A$2:$S$165,19,FALSE)),"")</f>
        <v>2.1498135678112304E-2</v>
      </c>
      <c r="G23" s="32">
        <f>IFERROR(IF($D$12="NR",VLOOKUP($C23,'ALLL &lt;50B Database'!$A$2:$S$4794,15,FALSE),VLOOKUP($C23,'CECL &lt;50B Database'!$A$2:$S$165,15,FALSE)),"")</f>
        <v>2.3465902494760577E-2</v>
      </c>
      <c r="H23" s="32"/>
    </row>
    <row r="24" spans="2:17" x14ac:dyDescent="0.25">
      <c r="B24" s="5">
        <f>IF(COUNT($B$18:B23)&gt;=COUNT(Workings!$C:$C),"",COUNT($B$18:B23)+1)</f>
        <v>6</v>
      </c>
      <c r="C24" t="str">
        <f>IFERROR(INDEX(Workings!$B:$B,MATCH('Peer Comparison Tool'!$B24,Workings!$D:$D,0)),"")</f>
        <v>Interamerican Bank, A FSB</v>
      </c>
      <c r="D24" s="28">
        <f>IFERROR(IF($D$12="NR",VLOOKUP($C24,'ALLL &lt;50B Database'!$A$2:$S$4794,7,FALSE),VLOOKUP($C24,'CECL &lt;50B Database'!$A$2:$S$165,7,FALSE)),"")</f>
        <v>216932</v>
      </c>
      <c r="E24" s="32">
        <f>IFERROR(IF($D$12="NR",VLOOKUP($C24,'ALLL &lt;50B Database'!$A$2:$S$4794,11,FALSE),VLOOKUP($C24,'CECL &lt;50B Database'!$A$2:$S$165,11,FALSE)),"")</f>
        <v>2.6939693227701327E-2</v>
      </c>
      <c r="F24" s="32">
        <f>IFERROR(IF($D$12="NR",VLOOKUP($C24,'ALLL &lt;50B Database'!$A$2:$S$4794,19,FALSE),VLOOKUP($C24,'CECL &lt;50B Database'!$A$2:$S$165,19,FALSE)),"")</f>
        <v>2.6512018082466299E-2</v>
      </c>
      <c r="G24" s="32">
        <f>IFERROR(IF($D$12="NR",VLOOKUP($C24,'ALLL &lt;50B Database'!$A$2:$S$4794,15,FALSE),VLOOKUP($C24,'CECL &lt;50B Database'!$A$2:$S$165,15,FALSE)),"")</f>
        <v>2.7391263192768234E-2</v>
      </c>
      <c r="H24" s="32"/>
    </row>
    <row r="25" spans="2:17" x14ac:dyDescent="0.25">
      <c r="B25" s="5">
        <f>IF(COUNT($B$18:B24)&gt;=COUNT(Workings!$C:$C),"",COUNT($B$18:B24)+1)</f>
        <v>7</v>
      </c>
      <c r="C25" t="str">
        <f>IFERROR(INDEX(Workings!$B:$B,MATCH('Peer Comparison Tool'!$B25,Workings!$D:$D,0)),"")</f>
        <v>FNBT BANK</v>
      </c>
      <c r="D25" s="28">
        <f>IFERROR(IF($D$12="NR",VLOOKUP($C25,'ALLL &lt;50B Database'!$A$2:$S$4794,7,FALSE),VLOOKUP($C25,'CECL &lt;50B Database'!$A$2:$S$165,7,FALSE)),"")</f>
        <v>529203</v>
      </c>
      <c r="E25" s="32">
        <f>IFERROR(IF($D$12="NR",VLOOKUP($C25,'ALLL &lt;50B Database'!$A$2:$S$4794,11,FALSE),VLOOKUP($C25,'CECL &lt;50B Database'!$A$2:$S$165,11,FALSE)),"")</f>
        <v>2.5833057339130994E-2</v>
      </c>
      <c r="F25" s="32">
        <f>IFERROR(IF($D$12="NR",VLOOKUP($C25,'ALLL &lt;50B Database'!$A$2:$S$4794,19,FALSE),VLOOKUP($C25,'CECL &lt;50B Database'!$A$2:$S$165,19,FALSE)),"")</f>
        <v>2.5762641719034186E-2</v>
      </c>
      <c r="G25" s="32">
        <f>IFERROR(IF($D$12="NR",VLOOKUP($C25,'ALLL &lt;50B Database'!$A$2:$S$4794,15,FALSE),VLOOKUP($C25,'CECL &lt;50B Database'!$A$2:$S$165,15,FALSE)),"")</f>
        <v>2.6741798655295339E-2</v>
      </c>
      <c r="H25" s="32"/>
    </row>
    <row r="26" spans="2:17" x14ac:dyDescent="0.25">
      <c r="B26" s="5">
        <f>IF(COUNT($B$18:B25)&gt;=COUNT(Workings!$C:$C),"",COUNT($B$18:B25)+1)</f>
        <v>8</v>
      </c>
      <c r="C26" t="str">
        <f>IFERROR(INDEX(Workings!$B:$B,MATCH('Peer Comparison Tool'!$B26,Workings!$D:$D,0)),"")</f>
        <v>The First National Bank of Mount Dora</v>
      </c>
      <c r="D26" s="28">
        <f>IFERROR(IF($D$12="NR",VLOOKUP($C26,'ALLL &lt;50B Database'!$A$2:$S$4794,7,FALSE),VLOOKUP($C26,'CECL &lt;50B Database'!$A$2:$S$165,7,FALSE)),"")</f>
        <v>296821</v>
      </c>
      <c r="E26" s="32">
        <f>IFERROR(IF($D$12="NR",VLOOKUP($C26,'ALLL &lt;50B Database'!$A$2:$S$4794,11,FALSE),VLOOKUP($C26,'CECL &lt;50B Database'!$A$2:$S$165,11,FALSE)),"")</f>
        <v>2.5677203629792127E-2</v>
      </c>
      <c r="F26" s="32">
        <f>IFERROR(IF($D$12="NR",VLOOKUP($C26,'ALLL &lt;50B Database'!$A$2:$S$4794,19,FALSE),VLOOKUP($C26,'CECL &lt;50B Database'!$A$2:$S$165,19,FALSE)),"")</f>
        <v>2.525349148651234E-2</v>
      </c>
      <c r="G26" s="32">
        <f>IFERROR(IF($D$12="NR",VLOOKUP($C26,'ALLL &lt;50B Database'!$A$2:$S$4794,15,FALSE),VLOOKUP($C26,'CECL &lt;50B Database'!$A$2:$S$165,15,FALSE)),"")</f>
        <v>2.5306991056279298E-2</v>
      </c>
      <c r="H26" s="32"/>
    </row>
    <row r="27" spans="2:17" x14ac:dyDescent="0.25">
      <c r="B27" s="5">
        <f>IF(COUNT($B$18:B26)&gt;=COUNT(Workings!$C:$C),"",COUNT($B$18:B26)+1)</f>
        <v>9</v>
      </c>
      <c r="C27" t="str">
        <f>IFERROR(INDEX(Workings!$B:$B,MATCH('Peer Comparison Tool'!$B27,Workings!$D:$D,0)),"")</f>
        <v>United Southern Bank</v>
      </c>
      <c r="D27" s="28">
        <f>IFERROR(IF($D$12="NR",VLOOKUP($C27,'ALLL &lt;50B Database'!$A$2:$S$4794,7,FALSE),VLOOKUP($C27,'CECL &lt;50B Database'!$A$2:$S$165,7,FALSE)),"")</f>
        <v>626688</v>
      </c>
      <c r="E27" s="32">
        <f>IFERROR(IF($D$12="NR",VLOOKUP($C27,'ALLL &lt;50B Database'!$A$2:$S$4794,11,FALSE),VLOOKUP($C27,'CECL &lt;50B Database'!$A$2:$S$165,11,FALSE)),"")</f>
        <v>2.3488142261290191E-2</v>
      </c>
      <c r="F27" s="32">
        <f>IFERROR(IF($D$12="NR",VLOOKUP($C27,'ALLL &lt;50B Database'!$A$2:$S$4794,19,FALSE),VLOOKUP($C27,'CECL &lt;50B Database'!$A$2:$S$165,19,FALSE)),"")</f>
        <v>2.2282301721785375E-2</v>
      </c>
      <c r="G27" s="32">
        <f>IFERROR(IF($D$12="NR",VLOOKUP($C27,'ALLL &lt;50B Database'!$A$2:$S$4794,15,FALSE),VLOOKUP($C27,'CECL &lt;50B Database'!$A$2:$S$165,15,FALSE)),"")</f>
        <v>2.17516429163267E-2</v>
      </c>
      <c r="H27" s="32"/>
    </row>
    <row r="28" spans="2:17" x14ac:dyDescent="0.25">
      <c r="B28" s="5">
        <f>IF(COUNT($B$18:B27)&gt;=COUNT(Workings!$C:$C),"",COUNT($B$18:B27)+1)</f>
        <v>10</v>
      </c>
      <c r="C28" t="str">
        <f>IFERROR(INDEX(Workings!$B:$B,MATCH('Peer Comparison Tool'!$B28,Workings!$D:$D,0)),"")</f>
        <v>Drummond Community Bank</v>
      </c>
      <c r="D28" s="28">
        <f>IFERROR(IF($D$12="NR",VLOOKUP($C28,'ALLL &lt;50B Database'!$A$2:$S$4794,7,FALSE),VLOOKUP($C28,'CECL &lt;50B Database'!$A$2:$S$165,7,FALSE)),"")</f>
        <v>778766</v>
      </c>
      <c r="E28" s="32">
        <f>IFERROR(IF($D$12="NR",VLOOKUP($C28,'ALLL &lt;50B Database'!$A$2:$S$4794,11,FALSE),VLOOKUP($C28,'CECL &lt;50B Database'!$A$2:$S$165,11,FALSE)),"")</f>
        <v>2.3044702252963026E-2</v>
      </c>
      <c r="F28" s="32">
        <f>IFERROR(IF($D$12="NR",VLOOKUP($C28,'ALLL &lt;50B Database'!$A$2:$S$4794,19,FALSE),VLOOKUP($C28,'CECL &lt;50B Database'!$A$2:$S$165,19,FALSE)),"")</f>
        <v>2.2448930358727207E-2</v>
      </c>
      <c r="G28" s="32">
        <f>IFERROR(IF($D$12="NR",VLOOKUP($C28,'ALLL &lt;50B Database'!$A$2:$S$4794,15,FALSE),VLOOKUP($C28,'CECL &lt;50B Database'!$A$2:$S$165,15,FALSE)),"")</f>
        <v>2.2459146747156093E-2</v>
      </c>
      <c r="H28" s="32"/>
    </row>
    <row r="29" spans="2:17" x14ac:dyDescent="0.25">
      <c r="B29" s="5">
        <f>IF(COUNT($B$18:B28)&gt;=COUNT(Workings!$C:$C),"",COUNT($B$18:B28)+1)</f>
        <v>11</v>
      </c>
      <c r="C29" t="str">
        <f>IFERROR(INDEX(Workings!$B:$B,MATCH('Peer Comparison Tool'!$B29,Workings!$D:$D,0)),"")</f>
        <v>OptimumBank</v>
      </c>
      <c r="D29" s="28">
        <f>IFERROR(IF($D$12="NR",VLOOKUP($C29,'ALLL &lt;50B Database'!$A$2:$S$4794,7,FALSE),VLOOKUP($C29,'CECL &lt;50B Database'!$A$2:$S$165,7,FALSE)),"")</f>
        <v>180624</v>
      </c>
      <c r="E29" s="32">
        <f>IFERROR(IF($D$12="NR",VLOOKUP($C29,'ALLL &lt;50B Database'!$A$2:$S$4794,11,FALSE),VLOOKUP($C29,'CECL &lt;50B Database'!$A$2:$S$165,11,FALSE)),"")</f>
        <v>2.2269778639737847E-2</v>
      </c>
      <c r="F29" s="32">
        <f>IFERROR(IF($D$12="NR",VLOOKUP($C29,'ALLL &lt;50B Database'!$A$2:$S$4794,19,FALSE),VLOOKUP($C29,'CECL &lt;50B Database'!$A$2:$S$165,19,FALSE)),"")</f>
        <v>2.0081862368892301E-2</v>
      </c>
      <c r="G29" s="32">
        <f>IFERROR(IF($D$12="NR",VLOOKUP($C29,'ALLL &lt;50B Database'!$A$2:$S$4794,15,FALSE),VLOOKUP($C29,'CECL &lt;50B Database'!$A$2:$S$165,15,FALSE)),"")</f>
        <v>1.9272462155369235E-2</v>
      </c>
      <c r="H29" s="32"/>
    </row>
    <row r="30" spans="2:17" x14ac:dyDescent="0.25">
      <c r="B30" s="5">
        <f>IF(COUNT($B$18:B29)&gt;=COUNT(Workings!$C:$C),"",COUNT($B$18:B29)+1)</f>
        <v>12</v>
      </c>
      <c r="C30" t="str">
        <f>IFERROR(INDEX(Workings!$B:$B,MATCH('Peer Comparison Tool'!$B30,Workings!$D:$D,0)),"")</f>
        <v>First City Bank of Florida</v>
      </c>
      <c r="D30" s="28">
        <f>IFERROR(IF($D$12="NR",VLOOKUP($C30,'ALLL &lt;50B Database'!$A$2:$S$4794,7,FALSE),VLOOKUP($C30,'CECL &lt;50B Database'!$A$2:$S$165,7,FALSE)),"")</f>
        <v>134698</v>
      </c>
      <c r="E30" s="32">
        <f>IFERROR(IF($D$12="NR",VLOOKUP($C30,'ALLL &lt;50B Database'!$A$2:$S$4794,11,FALSE),VLOOKUP($C30,'CECL &lt;50B Database'!$A$2:$S$165,11,FALSE)),"")</f>
        <v>2.2012239298321336E-2</v>
      </c>
      <c r="F30" s="32">
        <f>IFERROR(IF($D$12="NR",VLOOKUP($C30,'ALLL &lt;50B Database'!$A$2:$S$4794,19,FALSE),VLOOKUP($C30,'CECL &lt;50B Database'!$A$2:$S$165,19,FALSE)),"")</f>
        <v>2.7053920366871927E-2</v>
      </c>
      <c r="G30" s="32">
        <f>IFERROR(IF($D$12="NR",VLOOKUP($C30,'ALLL &lt;50B Database'!$A$2:$S$4794,15,FALSE),VLOOKUP($C30,'CECL &lt;50B Database'!$A$2:$S$165,15,FALSE)),"")</f>
        <v>2.3099073270713092E-2</v>
      </c>
      <c r="H30" s="32"/>
    </row>
    <row r="31" spans="2:17" x14ac:dyDescent="0.25">
      <c r="B31" s="5">
        <f>IF(COUNT($B$18:B30)&gt;=COUNT(Workings!$C:$C),"",COUNT($B$18:B30)+1)</f>
        <v>13</v>
      </c>
      <c r="C31" t="str">
        <f>IFERROR(INDEX(Workings!$B:$B,MATCH('Peer Comparison Tool'!$B31,Workings!$D:$D,0)),"")</f>
        <v>Charlotte State Bank &amp; Trust</v>
      </c>
      <c r="D31" s="28">
        <f>IFERROR(IF($D$12="NR",VLOOKUP($C31,'ALLL &lt;50B Database'!$A$2:$S$4794,7,FALSE),VLOOKUP($C31,'CECL &lt;50B Database'!$A$2:$S$165,7,FALSE)),"")</f>
        <v>448572</v>
      </c>
      <c r="E31" s="32">
        <f>IFERROR(IF($D$12="NR",VLOOKUP($C31,'ALLL &lt;50B Database'!$A$2:$S$4794,11,FALSE),VLOOKUP($C31,'CECL &lt;50B Database'!$A$2:$S$165,11,FALSE)),"")</f>
        <v>2.1264868429470618E-2</v>
      </c>
      <c r="F31" s="32">
        <f>IFERROR(IF($D$12="NR",VLOOKUP($C31,'ALLL &lt;50B Database'!$A$2:$S$4794,19,FALSE),VLOOKUP($C31,'CECL &lt;50B Database'!$A$2:$S$165,19,FALSE)),"")</f>
        <v>2.105723872975733E-2</v>
      </c>
      <c r="G31" s="32">
        <f>IFERROR(IF($D$12="NR",VLOOKUP($C31,'ALLL &lt;50B Database'!$A$2:$S$4794,15,FALSE),VLOOKUP($C31,'CECL &lt;50B Database'!$A$2:$S$165,15,FALSE)),"")</f>
        <v>2.0682894170532255E-2</v>
      </c>
      <c r="H31" s="32"/>
    </row>
    <row r="32" spans="2:17" x14ac:dyDescent="0.25">
      <c r="B32" s="5">
        <f>IF(COUNT($B$18:B31)&gt;=COUNT(Workings!$C:$C),"",COUNT($B$18:B31)+1)</f>
        <v>14</v>
      </c>
      <c r="C32" t="str">
        <f>IFERROR(INDEX(Workings!$B:$B,MATCH('Peer Comparison Tool'!$B32,Workings!$D:$D,0)),"")</f>
        <v>Wauchula State Bank</v>
      </c>
      <c r="D32" s="28">
        <f>IFERROR(IF($D$12="NR",VLOOKUP($C32,'ALLL &lt;50B Database'!$A$2:$S$4794,7,FALSE),VLOOKUP($C32,'CECL &lt;50B Database'!$A$2:$S$165,7,FALSE)),"")</f>
        <v>817323</v>
      </c>
      <c r="E32" s="32">
        <f>IFERROR(IF($D$12="NR",VLOOKUP($C32,'ALLL &lt;50B Database'!$A$2:$S$4794,11,FALSE),VLOOKUP($C32,'CECL &lt;50B Database'!$A$2:$S$165,11,FALSE)),"")</f>
        <v>2.117296641642509E-2</v>
      </c>
      <c r="F32" s="32">
        <f>IFERROR(IF($D$12="NR",VLOOKUP($C32,'ALLL &lt;50B Database'!$A$2:$S$4794,19,FALSE),VLOOKUP($C32,'CECL &lt;50B Database'!$A$2:$S$165,19,FALSE)),"")</f>
        <v>2.0207438371937093E-2</v>
      </c>
      <c r="G32" s="32">
        <f>IFERROR(IF($D$12="NR",VLOOKUP($C32,'ALLL &lt;50B Database'!$A$2:$S$4794,15,FALSE),VLOOKUP($C32,'CECL &lt;50B Database'!$A$2:$S$165,15,FALSE)),"")</f>
        <v>1.8598075652370531E-2</v>
      </c>
      <c r="H32" s="32"/>
    </row>
    <row r="33" spans="2:8" x14ac:dyDescent="0.25">
      <c r="B33" s="5">
        <f>IF(COUNT($B$18:B32)&gt;=COUNT(Workings!$C:$C),"",COUNT($B$18:B32)+1)</f>
        <v>15</v>
      </c>
      <c r="C33" t="str">
        <f>IFERROR(INDEX(Workings!$B:$B,MATCH('Peer Comparison Tool'!$B33,Workings!$D:$D,0)),"")</f>
        <v>Amerant Bank, National Association</v>
      </c>
      <c r="D33" s="28">
        <f>IFERROR(IF($D$12="NR",VLOOKUP($C33,'ALLL &lt;50B Database'!$A$2:$S$4794,7,FALSE),VLOOKUP($C33,'CECL &lt;50B Database'!$A$2:$S$165,7,FALSE)),"")</f>
        <v>8121989</v>
      </c>
      <c r="E33" s="32">
        <f>IFERROR(IF($D$12="NR",VLOOKUP($C33,'ALLL &lt;50B Database'!$A$2:$S$4794,11,FALSE),VLOOKUP($C33,'CECL &lt;50B Database'!$A$2:$S$165,11,FALSE)),"")</f>
        <v>2.1146826332404525E-2</v>
      </c>
      <c r="F33" s="32">
        <f>IFERROR(IF($D$12="NR",VLOOKUP($C33,'ALLL &lt;50B Database'!$A$2:$S$4794,19,FALSE),VLOOKUP($C33,'CECL &lt;50B Database'!$A$2:$S$165,19,FALSE)),"")</f>
        <v>1.2869405734707965E-2</v>
      </c>
      <c r="G33" s="32">
        <f>IFERROR(IF($D$12="NR",VLOOKUP($C33,'ALLL &lt;50B Database'!$A$2:$S$4794,15,FALSE),VLOOKUP($C33,'CECL &lt;50B Database'!$A$2:$S$165,15,FALSE)),"")</f>
        <v>9.0912113647888815E-3</v>
      </c>
      <c r="H33" s="32"/>
    </row>
    <row r="34" spans="2:8" x14ac:dyDescent="0.25">
      <c r="B34" s="5">
        <f>IF(COUNT($B$18:B33)&gt;=COUNT(Workings!$C:$C),"",COUNT($B$18:B33)+1)</f>
        <v>16</v>
      </c>
      <c r="C34" t="str">
        <f>IFERROR(INDEX(Workings!$B:$B,MATCH('Peer Comparison Tool'!$B34,Workings!$D:$D,0)),"")</f>
        <v>Helm Bank USA</v>
      </c>
      <c r="D34" s="28">
        <f>IFERROR(IF($D$12="NR",VLOOKUP($C34,'ALLL &lt;50B Database'!$A$2:$S$4794,7,FALSE),VLOOKUP($C34,'CECL &lt;50B Database'!$A$2:$S$165,7,FALSE)),"")</f>
        <v>847539</v>
      </c>
      <c r="E34" s="32">
        <f>IFERROR(IF($D$12="NR",VLOOKUP($C34,'ALLL &lt;50B Database'!$A$2:$S$4794,11,FALSE),VLOOKUP($C34,'CECL &lt;50B Database'!$A$2:$S$165,11,FALSE)),"")</f>
        <v>2.0638353304268137E-2</v>
      </c>
      <c r="F34" s="32">
        <f>IFERROR(IF($D$12="NR",VLOOKUP($C34,'ALLL &lt;50B Database'!$A$2:$S$4794,19,FALSE),VLOOKUP($C34,'CECL &lt;50B Database'!$A$2:$S$165,19,FALSE)),"")</f>
        <v>1.9592136262163346E-2</v>
      </c>
      <c r="G34" s="32">
        <f>IFERROR(IF($D$12="NR",VLOOKUP($C34,'ALLL &lt;50B Database'!$A$2:$S$4794,15,FALSE),VLOOKUP($C34,'CECL &lt;50B Database'!$A$2:$S$165,15,FALSE)),"")</f>
        <v>1.920327552265395E-2</v>
      </c>
      <c r="H34" s="32"/>
    </row>
    <row r="35" spans="2:8" x14ac:dyDescent="0.25">
      <c r="B35" s="5">
        <f>IF(COUNT($B$18:B34)&gt;=COUNT(Workings!$C:$C),"",COUNT($B$18:B34)+1)</f>
        <v>17</v>
      </c>
      <c r="C35" t="str">
        <f>IFERROR(INDEX(Workings!$B:$B,MATCH('Peer Comparison Tool'!$B35,Workings!$D:$D,0)),"")</f>
        <v>First National Bank Northwest Florida</v>
      </c>
      <c r="D35" s="28">
        <f>IFERROR(IF($D$12="NR",VLOOKUP($C35,'ALLL &lt;50B Database'!$A$2:$S$4794,7,FALSE),VLOOKUP($C35,'CECL &lt;50B Database'!$A$2:$S$165,7,FALSE)),"")</f>
        <v>187430</v>
      </c>
      <c r="E35" s="32">
        <f>IFERROR(IF($D$12="NR",VLOOKUP($C35,'ALLL &lt;50B Database'!$A$2:$S$4794,11,FALSE),VLOOKUP($C35,'CECL &lt;50B Database'!$A$2:$S$165,11,FALSE)),"")</f>
        <v>2.0312322267180161E-2</v>
      </c>
      <c r="F35" s="32">
        <f>IFERROR(IF($D$12="NR",VLOOKUP($C35,'ALLL &lt;50B Database'!$A$2:$S$4794,19,FALSE),VLOOKUP($C35,'CECL &lt;50B Database'!$A$2:$S$165,19,FALSE)),"")</f>
        <v>1.8954615069677164E-2</v>
      </c>
      <c r="G35" s="32">
        <f>IFERROR(IF($D$12="NR",VLOOKUP($C35,'ALLL &lt;50B Database'!$A$2:$S$4794,15,FALSE),VLOOKUP($C35,'CECL &lt;50B Database'!$A$2:$S$165,15,FALSE)),"")</f>
        <v>1.8769253888346233E-2</v>
      </c>
      <c r="H35" s="32"/>
    </row>
    <row r="36" spans="2:8" x14ac:dyDescent="0.25">
      <c r="B36" s="5">
        <f>IF(COUNT($B$18:B35)&gt;=COUNT(Workings!$C:$C),"",COUNT($B$18:B35)+1)</f>
        <v>18</v>
      </c>
      <c r="C36" t="str">
        <f>IFERROR(INDEX(Workings!$B:$B,MATCH('Peer Comparison Tool'!$B36,Workings!$D:$D,0)),"")</f>
        <v>Eastern National Bank</v>
      </c>
      <c r="D36" s="28">
        <f>IFERROR(IF($D$12="NR",VLOOKUP($C36,'ALLL &lt;50B Database'!$A$2:$S$4794,7,FALSE),VLOOKUP($C36,'CECL &lt;50B Database'!$A$2:$S$165,7,FALSE)),"")</f>
        <v>341521</v>
      </c>
      <c r="E36" s="32">
        <f>IFERROR(IF($D$12="NR",VLOOKUP($C36,'ALLL &lt;50B Database'!$A$2:$S$4794,11,FALSE),VLOOKUP($C36,'CECL &lt;50B Database'!$A$2:$S$165,11,FALSE)),"")</f>
        <v>1.892236938376312E-2</v>
      </c>
      <c r="F36" s="32">
        <f>IFERROR(IF($D$12="NR",VLOOKUP($C36,'ALLL &lt;50B Database'!$A$2:$S$4794,19,FALSE),VLOOKUP($C36,'CECL &lt;50B Database'!$A$2:$S$165,19,FALSE)),"")</f>
        <v>1.7245492177085524E-2</v>
      </c>
      <c r="G36" s="32">
        <f>IFERROR(IF($D$12="NR",VLOOKUP($C36,'ALLL &lt;50B Database'!$A$2:$S$4794,15,FALSE),VLOOKUP($C36,'CECL &lt;50B Database'!$A$2:$S$165,15,FALSE)),"")</f>
        <v>1.8476690474736993E-2</v>
      </c>
      <c r="H36" s="32"/>
    </row>
    <row r="37" spans="2:8" x14ac:dyDescent="0.25">
      <c r="B37" s="5">
        <f>IF(COUNT($B$18:B36)&gt;=COUNT(Workings!$C:$C),"",COUNT($B$18:B36)+1)</f>
        <v>19</v>
      </c>
      <c r="C37" t="str">
        <f>IFERROR(INDEX(Workings!$B:$B,MATCH('Peer Comparison Tool'!$B37,Workings!$D:$D,0)),"")</f>
        <v>Bank of Central Florida</v>
      </c>
      <c r="D37" s="28">
        <f>IFERROR(IF($D$12="NR",VLOOKUP($C37,'ALLL &lt;50B Database'!$A$2:$S$4794,7,FALSE),VLOOKUP($C37,'CECL &lt;50B Database'!$A$2:$S$165,7,FALSE)),"")</f>
        <v>745603</v>
      </c>
      <c r="E37" s="32">
        <f>IFERROR(IF($D$12="NR",VLOOKUP($C37,'ALLL &lt;50B Database'!$A$2:$S$4794,11,FALSE),VLOOKUP($C37,'CECL &lt;50B Database'!$A$2:$S$165,11,FALSE)),"")</f>
        <v>1.8822989010769547E-2</v>
      </c>
      <c r="F37" s="32">
        <f>IFERROR(IF($D$12="NR",VLOOKUP($C37,'ALLL &lt;50B Database'!$A$2:$S$4794,19,FALSE),VLOOKUP($C37,'CECL &lt;50B Database'!$A$2:$S$165,19,FALSE)),"")</f>
        <v>9.2903628266665355E-3</v>
      </c>
      <c r="G37" s="32">
        <f>IFERROR(IF($D$12="NR",VLOOKUP($C37,'ALLL &lt;50B Database'!$A$2:$S$4794,15,FALSE),VLOOKUP($C37,'CECL &lt;50B Database'!$A$2:$S$165,15,FALSE)),"")</f>
        <v>8.8973041297996224E-3</v>
      </c>
      <c r="H37" s="32"/>
    </row>
    <row r="38" spans="2:8" x14ac:dyDescent="0.25">
      <c r="B38" s="5">
        <f>IF(COUNT($B$18:B37)&gt;=COUNT(Workings!$C:$C),"",COUNT($B$18:B37)+1)</f>
        <v>20</v>
      </c>
      <c r="C38" t="str">
        <f>IFERROR(INDEX(Workings!$B:$B,MATCH('Peer Comparison Tool'!$B38,Workings!$D:$D,0)),"")</f>
        <v>Intercredit Bank, National Association</v>
      </c>
      <c r="D38" s="28">
        <f>IFERROR(IF($D$12="NR",VLOOKUP($C38,'ALLL &lt;50B Database'!$A$2:$S$4794,7,FALSE),VLOOKUP($C38,'CECL &lt;50B Database'!$A$2:$S$165,7,FALSE)),"")</f>
        <v>378029</v>
      </c>
      <c r="E38" s="32">
        <f>IFERROR(IF($D$12="NR",VLOOKUP($C38,'ALLL &lt;50B Database'!$A$2:$S$4794,11,FALSE),VLOOKUP($C38,'CECL &lt;50B Database'!$A$2:$S$165,11,FALSE)),"")</f>
        <v>1.8252937760581484E-2</v>
      </c>
      <c r="F38" s="32">
        <f>IFERROR(IF($D$12="NR",VLOOKUP($C38,'ALLL &lt;50B Database'!$A$2:$S$4794,19,FALSE),VLOOKUP($C38,'CECL &lt;50B Database'!$A$2:$S$165,19,FALSE)),"")</f>
        <v>1.6721213538013976E-2</v>
      </c>
      <c r="G38" s="32">
        <f>IFERROR(IF($D$12="NR",VLOOKUP($C38,'ALLL &lt;50B Database'!$A$2:$S$4794,15,FALSE),VLOOKUP($C38,'CECL &lt;50B Database'!$A$2:$S$165,15,FALSE)),"")</f>
        <v>1.7141442148854578E-2</v>
      </c>
      <c r="H38" s="32"/>
    </row>
    <row r="39" spans="2:8" x14ac:dyDescent="0.25">
      <c r="B39" s="5">
        <f>IF(COUNT($B$18:B38)&gt;=COUNT(Workings!$C:$C),"",COUNT($B$18:B38)+1)</f>
        <v>21</v>
      </c>
      <c r="C39" t="str">
        <f>IFERROR(INDEX(Workings!$B:$B,MATCH('Peer Comparison Tool'!$B39,Workings!$D:$D,0)),"")</f>
        <v>Plus International Bank</v>
      </c>
      <c r="D39" s="28">
        <f>IFERROR(IF($D$12="NR",VLOOKUP($C39,'ALLL &lt;50B Database'!$A$2:$S$4794,7,FALSE),VLOOKUP($C39,'CECL &lt;50B Database'!$A$2:$S$165,7,FALSE)),"")</f>
        <v>62421</v>
      </c>
      <c r="E39" s="32">
        <f>IFERROR(IF($D$12="NR",VLOOKUP($C39,'ALLL &lt;50B Database'!$A$2:$S$4794,11,FALSE),VLOOKUP($C39,'CECL &lt;50B Database'!$A$2:$S$165,11,FALSE)),"")</f>
        <v>1.8084604497562509E-2</v>
      </c>
      <c r="F39" s="32">
        <f>IFERROR(IF($D$12="NR",VLOOKUP($C39,'ALLL &lt;50B Database'!$A$2:$S$4794,19,FALSE),VLOOKUP($C39,'CECL &lt;50B Database'!$A$2:$S$165,19,FALSE)),"")</f>
        <v>1.6747262869224813E-2</v>
      </c>
      <c r="G39" s="32">
        <f>IFERROR(IF($D$12="NR",VLOOKUP($C39,'ALLL &lt;50B Database'!$A$2:$S$4794,15,FALSE),VLOOKUP($C39,'CECL &lt;50B Database'!$A$2:$S$165,15,FALSE)),"")</f>
        <v>1.4665851897116828E-2</v>
      </c>
      <c r="H39" s="32"/>
    </row>
    <row r="40" spans="2:8" x14ac:dyDescent="0.25">
      <c r="B40" s="5">
        <f>IF(COUNT($B$18:B39)&gt;=COUNT(Workings!$C:$C),"",COUNT($B$18:B39)+1)</f>
        <v>22</v>
      </c>
      <c r="C40" t="str">
        <f>IFERROR(INDEX(Workings!$B:$B,MATCH('Peer Comparison Tool'!$B40,Workings!$D:$D,0)),"")</f>
        <v>Madison County Community Bank</v>
      </c>
      <c r="D40" s="28">
        <f>IFERROR(IF($D$12="NR",VLOOKUP($C40,'ALLL &lt;50B Database'!$A$2:$S$4794,7,FALSE),VLOOKUP($C40,'CECL &lt;50B Database'!$A$2:$S$165,7,FALSE)),"")</f>
        <v>145515</v>
      </c>
      <c r="E40" s="32">
        <f>IFERROR(IF($D$12="NR",VLOOKUP($C40,'ALLL &lt;50B Database'!$A$2:$S$4794,11,FALSE),VLOOKUP($C40,'CECL &lt;50B Database'!$A$2:$S$165,11,FALSE)),"")</f>
        <v>1.7969371072012481E-2</v>
      </c>
      <c r="F40" s="32">
        <f>IFERROR(IF($D$12="NR",VLOOKUP($C40,'ALLL &lt;50B Database'!$A$2:$S$4794,19,FALSE),VLOOKUP($C40,'CECL &lt;50B Database'!$A$2:$S$165,19,FALSE)),"")</f>
        <v>1.6864413103499738E-2</v>
      </c>
      <c r="G40" s="32">
        <f>IFERROR(IF($D$12="NR",VLOOKUP($C40,'ALLL &lt;50B Database'!$A$2:$S$4794,15,FALSE),VLOOKUP($C40,'CECL &lt;50B Database'!$A$2:$S$165,15,FALSE)),"")</f>
        <v>1.6249768960630892E-2</v>
      </c>
      <c r="H40" s="32"/>
    </row>
    <row r="41" spans="2:8" x14ac:dyDescent="0.25">
      <c r="B41" s="5">
        <f>IF(COUNT($B$18:B40)&gt;=COUNT(Workings!$C:$C),"",COUNT($B$18:B40)+1)</f>
        <v>23</v>
      </c>
      <c r="C41" t="str">
        <f>IFERROR(INDEX(Workings!$B:$B,MATCH('Peer Comparison Tool'!$B41,Workings!$D:$D,0)),"")</f>
        <v>Englewood Bank &amp; Trust</v>
      </c>
      <c r="D41" s="28">
        <f>IFERROR(IF($D$12="NR",VLOOKUP($C41,'ALLL &lt;50B Database'!$A$2:$S$4794,7,FALSE),VLOOKUP($C41,'CECL &lt;50B Database'!$A$2:$S$165,7,FALSE)),"")</f>
        <v>375404</v>
      </c>
      <c r="E41" s="32">
        <f>IFERROR(IF($D$12="NR",VLOOKUP($C41,'ALLL &lt;50B Database'!$A$2:$S$4794,11,FALSE),VLOOKUP($C41,'CECL &lt;50B Database'!$A$2:$S$165,11,FALSE)),"")</f>
        <v>1.787255810979314E-2</v>
      </c>
      <c r="F41" s="32">
        <f>IFERROR(IF($D$12="NR",VLOOKUP($C41,'ALLL &lt;50B Database'!$A$2:$S$4794,19,FALSE),VLOOKUP($C41,'CECL &lt;50B Database'!$A$2:$S$165,19,FALSE)),"")</f>
        <v>1.7340621945480215E-2</v>
      </c>
      <c r="G41" s="32">
        <f>IFERROR(IF($D$12="NR",VLOOKUP($C41,'ALLL &lt;50B Database'!$A$2:$S$4794,15,FALSE),VLOOKUP($C41,'CECL &lt;50B Database'!$A$2:$S$165,15,FALSE)),"")</f>
        <v>1.7098900202003713E-2</v>
      </c>
      <c r="H41" s="32"/>
    </row>
    <row r="42" spans="2:8" x14ac:dyDescent="0.25">
      <c r="B42" s="5">
        <f>IF(COUNT($B$18:B41)&gt;=COUNT(Workings!$C:$C),"",COUNT($B$18:B41)+1)</f>
        <v>24</v>
      </c>
      <c r="C42" t="str">
        <f>IFERROR(INDEX(Workings!$B:$B,MATCH('Peer Comparison Tool'!$B42,Workings!$D:$D,0)),"")</f>
        <v>First Federal Bank</v>
      </c>
      <c r="D42" s="28">
        <f>IFERROR(IF($D$12="NR",VLOOKUP($C42,'ALLL &lt;50B Database'!$A$2:$S$4794,7,FALSE),VLOOKUP($C42,'CECL &lt;50B Database'!$A$2:$S$165,7,FALSE)),"")</f>
        <v>2919641</v>
      </c>
      <c r="E42" s="32">
        <f>IFERROR(IF($D$12="NR",VLOOKUP($C42,'ALLL &lt;50B Database'!$A$2:$S$4794,11,FALSE),VLOOKUP($C42,'CECL &lt;50B Database'!$A$2:$S$165,11,FALSE)),"")</f>
        <v>1.7700015437079865E-2</v>
      </c>
      <c r="F42" s="32">
        <f>IFERROR(IF($D$12="NR",VLOOKUP($C42,'ALLL &lt;50B Database'!$A$2:$S$4794,19,FALSE),VLOOKUP($C42,'CECL &lt;50B Database'!$A$2:$S$165,19,FALSE)),"")</f>
        <v>7.3381923898077749E-3</v>
      </c>
      <c r="G42" s="32">
        <f>IFERROR(IF($D$12="NR",VLOOKUP($C42,'ALLL &lt;50B Database'!$A$2:$S$4794,15,FALSE),VLOOKUP($C42,'CECL &lt;50B Database'!$A$2:$S$165,15,FALSE)),"")</f>
        <v>5.8604387273289782E-3</v>
      </c>
      <c r="H42" s="32"/>
    </row>
    <row r="43" spans="2:8" x14ac:dyDescent="0.25">
      <c r="B43" s="5">
        <f>IF(COUNT($B$18:B42)&gt;=COUNT(Workings!$C:$C),"",COUNT($B$18:B42)+1)</f>
        <v>25</v>
      </c>
      <c r="C43" t="str">
        <f>IFERROR(INDEX(Workings!$B:$B,MATCH('Peer Comparison Tool'!$B43,Workings!$D:$D,0)),"")</f>
        <v>Commerce National Bank &amp; Trust</v>
      </c>
      <c r="D43" s="28">
        <f>IFERROR(IF($D$12="NR",VLOOKUP($C43,'ALLL &lt;50B Database'!$A$2:$S$4794,7,FALSE),VLOOKUP($C43,'CECL &lt;50B Database'!$A$2:$S$165,7,FALSE)),"")</f>
        <v>139839</v>
      </c>
      <c r="E43" s="32">
        <f>IFERROR(IF($D$12="NR",VLOOKUP($C43,'ALLL &lt;50B Database'!$A$2:$S$4794,11,FALSE),VLOOKUP($C43,'CECL &lt;50B Database'!$A$2:$S$165,11,FALSE)),"")</f>
        <v>1.7148368717965972E-2</v>
      </c>
      <c r="F43" s="32">
        <f>IFERROR(IF($D$12="NR",VLOOKUP($C43,'ALLL &lt;50B Database'!$A$2:$S$4794,19,FALSE),VLOOKUP($C43,'CECL &lt;50B Database'!$A$2:$S$165,19,FALSE)),"")</f>
        <v>1.7366119597932876E-2</v>
      </c>
      <c r="G43" s="32">
        <f>IFERROR(IF($D$12="NR",VLOOKUP($C43,'ALLL &lt;50B Database'!$A$2:$S$4794,15,FALSE),VLOOKUP($C43,'CECL &lt;50B Database'!$A$2:$S$165,15,FALSE)),"")</f>
        <v>1.723535445763304E-2</v>
      </c>
      <c r="H43" s="32"/>
    </row>
    <row r="44" spans="2:8" x14ac:dyDescent="0.25">
      <c r="B44" s="5">
        <f>IF(COUNT($B$18:B43)&gt;=COUNT(Workings!$C:$C),"",COUNT($B$18:B43)+1)</f>
        <v>26</v>
      </c>
      <c r="C44" t="str">
        <f>IFERROR(INDEX(Workings!$B:$B,MATCH('Peer Comparison Tool'!$B44,Workings!$D:$D,0)),"")</f>
        <v>Mainstreet Community Bank of Florida</v>
      </c>
      <c r="D44" s="28">
        <f>IFERROR(IF($D$12="NR",VLOOKUP($C44,'ALLL &lt;50B Database'!$A$2:$S$4794,7,FALSE),VLOOKUP($C44,'CECL &lt;50B Database'!$A$2:$S$165,7,FALSE)),"")</f>
        <v>584253</v>
      </c>
      <c r="E44" s="32">
        <f>IFERROR(IF($D$12="NR",VLOOKUP($C44,'ALLL &lt;50B Database'!$A$2:$S$4794,11,FALSE),VLOOKUP($C44,'CECL &lt;50B Database'!$A$2:$S$165,11,FALSE)),"")</f>
        <v>1.7146447527240861E-2</v>
      </c>
      <c r="F44" s="32">
        <f>IFERROR(IF($D$12="NR",VLOOKUP($C44,'ALLL &lt;50B Database'!$A$2:$S$4794,19,FALSE),VLOOKUP($C44,'CECL &lt;50B Database'!$A$2:$S$165,19,FALSE)),"")</f>
        <v>1.3881691174882858E-2</v>
      </c>
      <c r="G44" s="32">
        <f>IFERROR(IF($D$12="NR",VLOOKUP($C44,'ALLL &lt;50B Database'!$A$2:$S$4794,15,FALSE),VLOOKUP($C44,'CECL &lt;50B Database'!$A$2:$S$165,15,FALSE)),"")</f>
        <v>1.3585531088516612E-2</v>
      </c>
      <c r="H44" s="32"/>
    </row>
    <row r="45" spans="2:8" x14ac:dyDescent="0.25">
      <c r="B45" s="5">
        <f>IF(COUNT($B$18:B44)&gt;=COUNT(Workings!$C:$C),"",COUNT($B$18:B44)+1)</f>
        <v>27</v>
      </c>
      <c r="C45" t="str">
        <f>IFERROR(INDEX(Workings!$B:$B,MATCH('Peer Comparison Tool'!$B45,Workings!$D:$D,0)),"")</f>
        <v>First Florida Integrity Bank</v>
      </c>
      <c r="D45" s="28">
        <f>IFERROR(IF($D$12="NR",VLOOKUP($C45,'ALLL &lt;50B Database'!$A$2:$S$4794,7,FALSE),VLOOKUP($C45,'CECL &lt;50B Database'!$A$2:$S$165,7,FALSE)),"")</f>
        <v>1878475</v>
      </c>
      <c r="E45" s="32">
        <f>IFERROR(IF($D$12="NR",VLOOKUP($C45,'ALLL &lt;50B Database'!$A$2:$S$4794,11,FALSE),VLOOKUP($C45,'CECL &lt;50B Database'!$A$2:$S$165,11,FALSE)),"")</f>
        <v>1.6649379924085064E-2</v>
      </c>
      <c r="F45" s="32">
        <f>IFERROR(IF($D$12="NR",VLOOKUP($C45,'ALLL &lt;50B Database'!$A$2:$S$4794,19,FALSE),VLOOKUP($C45,'CECL &lt;50B Database'!$A$2:$S$165,19,FALSE)),"")</f>
        <v>9.7185542357739081E-3</v>
      </c>
      <c r="G45" s="32">
        <f>IFERROR(IF($D$12="NR",VLOOKUP($C45,'ALLL &lt;50B Database'!$A$2:$S$4794,15,FALSE),VLOOKUP($C45,'CECL &lt;50B Database'!$A$2:$S$165,15,FALSE)),"")</f>
        <v>8.6017995765702189E-3</v>
      </c>
      <c r="H45" s="32"/>
    </row>
    <row r="46" spans="2:8" x14ac:dyDescent="0.25">
      <c r="B46" s="5">
        <f>IF(COUNT($B$18:B45)&gt;=COUNT(Workings!$C:$C),"",COUNT($B$18:B45)+1)</f>
        <v>28</v>
      </c>
      <c r="C46" t="str">
        <f>IFERROR(INDEX(Workings!$B:$B,MATCH('Peer Comparison Tool'!$B46,Workings!$D:$D,0)),"")</f>
        <v>Community State Bank</v>
      </c>
      <c r="D46" s="28">
        <f>IFERROR(IF($D$12="NR",VLOOKUP($C46,'ALLL &lt;50B Database'!$A$2:$S$4794,7,FALSE),VLOOKUP($C46,'CECL &lt;50B Database'!$A$2:$S$165,7,FALSE)),"")</f>
        <v>905376</v>
      </c>
      <c r="E46" s="32">
        <f>IFERROR(IF($D$12="NR",VLOOKUP($C46,'ALLL &lt;50B Database'!$A$2:$S$4794,11,FALSE),VLOOKUP($C46,'CECL &lt;50B Database'!$A$2:$S$165,11,FALSE)),"")</f>
        <v>1.6510764943077742E-2</v>
      </c>
      <c r="F46" s="32">
        <f>IFERROR(IF($D$12="NR",VLOOKUP($C46,'ALLL &lt;50B Database'!$A$2:$S$4794,19,FALSE),VLOOKUP($C46,'CECL &lt;50B Database'!$A$2:$S$165,19,FALSE)),"")</f>
        <v>1.2081325172821518E-2</v>
      </c>
      <c r="G46" s="32">
        <f>IFERROR(IF($D$12="NR",VLOOKUP($C46,'ALLL &lt;50B Database'!$A$2:$S$4794,15,FALSE),VLOOKUP($C46,'CECL &lt;50B Database'!$A$2:$S$165,15,FALSE)),"")</f>
        <v>1.0432531698725784E-2</v>
      </c>
      <c r="H46" s="32"/>
    </row>
    <row r="47" spans="2:8" x14ac:dyDescent="0.25">
      <c r="B47" s="5">
        <f>IF(COUNT($B$18:B46)&gt;=COUNT(Workings!$C:$C),"",COUNT($B$18:B46)+1)</f>
        <v>29</v>
      </c>
      <c r="C47" t="str">
        <f>IFERROR(INDEX(Workings!$B:$B,MATCH('Peer Comparison Tool'!$B47,Workings!$D:$D,0)),"")</f>
        <v>Heartland National Bank</v>
      </c>
      <c r="D47" s="28">
        <f>IFERROR(IF($D$12="NR",VLOOKUP($C47,'ALLL &lt;50B Database'!$A$2:$S$4794,7,FALSE),VLOOKUP($C47,'CECL &lt;50B Database'!$A$2:$S$165,7,FALSE)),"")</f>
        <v>505159</v>
      </c>
      <c r="E47" s="32">
        <f>IFERROR(IF($D$12="NR",VLOOKUP($C47,'ALLL &lt;50B Database'!$A$2:$S$4794,11,FALSE),VLOOKUP($C47,'CECL &lt;50B Database'!$A$2:$S$165,11,FALSE)),"")</f>
        <v>1.6438610202270408E-2</v>
      </c>
      <c r="F47" s="32">
        <f>IFERROR(IF($D$12="NR",VLOOKUP($C47,'ALLL &lt;50B Database'!$A$2:$S$4794,19,FALSE),VLOOKUP($C47,'CECL &lt;50B Database'!$A$2:$S$165,19,FALSE)),"")</f>
        <v>1.4933778933036266E-2</v>
      </c>
      <c r="G47" s="32">
        <f>IFERROR(IF($D$12="NR",VLOOKUP($C47,'ALLL &lt;50B Database'!$A$2:$S$4794,15,FALSE),VLOOKUP($C47,'CECL &lt;50B Database'!$A$2:$S$165,15,FALSE)),"")</f>
        <v>1.469246268702421E-2</v>
      </c>
      <c r="H47" s="32"/>
    </row>
    <row r="48" spans="2:8" x14ac:dyDescent="0.25">
      <c r="B48" s="5">
        <f>IF(COUNT($B$18:B47)&gt;=COUNT(Workings!$C:$C),"",COUNT($B$18:B47)+1)</f>
        <v>30</v>
      </c>
      <c r="C48" t="str">
        <f>IFERROR(INDEX(Workings!$B:$B,MATCH('Peer Comparison Tool'!$B48,Workings!$D:$D,0)),"")</f>
        <v>American National Bank</v>
      </c>
      <c r="D48" s="28">
        <f>IFERROR(IF($D$12="NR",VLOOKUP($C48,'ALLL &lt;50B Database'!$A$2:$S$4794,7,FALSE),VLOOKUP($C48,'CECL &lt;50B Database'!$A$2:$S$165,7,FALSE)),"")</f>
        <v>4453897</v>
      </c>
      <c r="E48" s="32">
        <f>IFERROR(IF($D$12="NR",VLOOKUP($C48,'ALLL &lt;50B Database'!$A$2:$S$4794,11,FALSE),VLOOKUP($C48,'CECL &lt;50B Database'!$A$2:$S$165,11,FALSE)),"")</f>
        <v>1.6379249860901036E-2</v>
      </c>
      <c r="F48" s="32">
        <f>IFERROR(IF($D$12="NR",VLOOKUP($C48,'ALLL &lt;50B Database'!$A$2:$S$4794,19,FALSE),VLOOKUP($C48,'CECL &lt;50B Database'!$A$2:$S$165,19,FALSE)),"")</f>
        <v>1.3145139653645121E-2</v>
      </c>
      <c r="G48" s="32">
        <f>IFERROR(IF($D$12="NR",VLOOKUP($C48,'ALLL &lt;50B Database'!$A$2:$S$4794,15,FALSE),VLOOKUP($C48,'CECL &lt;50B Database'!$A$2:$S$165,15,FALSE)),"")</f>
        <v>1.3122690288816879E-2</v>
      </c>
      <c r="H48" s="32"/>
    </row>
    <row r="49" spans="2:8" x14ac:dyDescent="0.25">
      <c r="B49" s="5">
        <f>IF(COUNT($B$18:B48)&gt;=COUNT(Workings!$C:$C),"",COUNT($B$18:B48)+1)</f>
        <v>31</v>
      </c>
      <c r="C49" t="str">
        <f>IFERROR(INDEX(Workings!$B:$B,MATCH('Peer Comparison Tool'!$B49,Workings!$D:$D,0)),"")</f>
        <v>U. S. Century Bank</v>
      </c>
      <c r="D49" s="28">
        <f>IFERROR(IF($D$12="NR",VLOOKUP($C49,'ALLL &lt;50B Database'!$A$2:$S$4794,7,FALSE),VLOOKUP($C49,'CECL &lt;50B Database'!$A$2:$S$165,7,FALSE)),"")</f>
        <v>1432126</v>
      </c>
      <c r="E49" s="32">
        <f>IFERROR(IF($D$12="NR",VLOOKUP($C49,'ALLL &lt;50B Database'!$A$2:$S$4794,11,FALSE),VLOOKUP($C49,'CECL &lt;50B Database'!$A$2:$S$165,11,FALSE)),"")</f>
        <v>1.622010136637126E-2</v>
      </c>
      <c r="F49" s="32">
        <f>IFERROR(IF($D$12="NR",VLOOKUP($C49,'ALLL &lt;50B Database'!$A$2:$S$4794,19,FALSE),VLOOKUP($C49,'CECL &lt;50B Database'!$A$2:$S$165,19,FALSE)),"")</f>
        <v>1.3827598143867526E-2</v>
      </c>
      <c r="G49" s="32">
        <f>IFERROR(IF($D$12="NR",VLOOKUP($C49,'ALLL &lt;50B Database'!$A$2:$S$4794,15,FALSE),VLOOKUP($C49,'CECL &lt;50B Database'!$A$2:$S$165,15,FALSE)),"")</f>
        <v>1.1974828706453014E-2</v>
      </c>
      <c r="H49" s="32"/>
    </row>
    <row r="50" spans="2:8" x14ac:dyDescent="0.25">
      <c r="B50" s="5">
        <f>IF(COUNT($B$18:B49)&gt;=COUNT(Workings!$C:$C),"",COUNT($B$18:B49)+1)</f>
        <v>32</v>
      </c>
      <c r="C50" t="str">
        <f>IFERROR(INDEX(Workings!$B:$B,MATCH('Peer Comparison Tool'!$B50,Workings!$D:$D,0)),"")</f>
        <v>Ocean Bank</v>
      </c>
      <c r="D50" s="28">
        <f>IFERROR(IF($D$12="NR",VLOOKUP($C50,'ALLL &lt;50B Database'!$A$2:$S$4794,7,FALSE),VLOOKUP($C50,'CECL &lt;50B Database'!$A$2:$S$165,7,FALSE)),"")</f>
        <v>4572255</v>
      </c>
      <c r="E50" s="32">
        <f>IFERROR(IF($D$12="NR",VLOOKUP($C50,'ALLL &lt;50B Database'!$A$2:$S$4794,11,FALSE),VLOOKUP($C50,'CECL &lt;50B Database'!$A$2:$S$165,11,FALSE)),"")</f>
        <v>1.5984857533599919E-2</v>
      </c>
      <c r="F50" s="32">
        <f>IFERROR(IF($D$12="NR",VLOOKUP($C50,'ALLL &lt;50B Database'!$A$2:$S$4794,19,FALSE),VLOOKUP($C50,'CECL &lt;50B Database'!$A$2:$S$165,19,FALSE)),"")</f>
        <v>1.5091969218502376E-2</v>
      </c>
      <c r="G50" s="32">
        <f>IFERROR(IF($D$12="NR",VLOOKUP($C50,'ALLL &lt;50B Database'!$A$2:$S$4794,15,FALSE),VLOOKUP($C50,'CECL &lt;50B Database'!$A$2:$S$165,15,FALSE)),"")</f>
        <v>1.4557496105842638E-2</v>
      </c>
      <c r="H50" s="32"/>
    </row>
    <row r="51" spans="2:8" x14ac:dyDescent="0.25">
      <c r="B51" s="5">
        <f>IF(COUNT($B$18:B50)&gt;=COUNT(Workings!$C:$C),"",COUNT($B$18:B50)+1)</f>
        <v>33</v>
      </c>
      <c r="C51" t="str">
        <f>IFERROR(INDEX(Workings!$B:$B,MATCH('Peer Comparison Tool'!$B51,Workings!$D:$D,0)),"")</f>
        <v>Citizens First Bank</v>
      </c>
      <c r="D51" s="28">
        <f>IFERROR(IF($D$12="NR",VLOOKUP($C51,'ALLL &lt;50B Database'!$A$2:$S$4794,7,FALSE),VLOOKUP($C51,'CECL &lt;50B Database'!$A$2:$S$165,7,FALSE)),"")</f>
        <v>2749067</v>
      </c>
      <c r="E51" s="32">
        <f>IFERROR(IF($D$12="NR",VLOOKUP($C51,'ALLL &lt;50B Database'!$A$2:$S$4794,11,FALSE),VLOOKUP($C51,'CECL &lt;50B Database'!$A$2:$S$165,11,FALSE)),"")</f>
        <v>1.5731100045269352E-2</v>
      </c>
      <c r="F51" s="32">
        <f>IFERROR(IF($D$12="NR",VLOOKUP($C51,'ALLL &lt;50B Database'!$A$2:$S$4794,19,FALSE),VLOOKUP($C51,'CECL &lt;50B Database'!$A$2:$S$165,19,FALSE)),"")</f>
        <v>1.3875558289886949E-2</v>
      </c>
      <c r="G51" s="32">
        <f>IFERROR(IF($D$12="NR",VLOOKUP($C51,'ALLL &lt;50B Database'!$A$2:$S$4794,15,FALSE),VLOOKUP($C51,'CECL &lt;50B Database'!$A$2:$S$165,15,FALSE)),"")</f>
        <v>1.3491393468211073E-2</v>
      </c>
      <c r="H51" s="32"/>
    </row>
    <row r="52" spans="2:8" x14ac:dyDescent="0.25">
      <c r="B52" s="5">
        <f>IF(COUNT($B$18:B51)&gt;=COUNT(Workings!$C:$C),"",COUNT($B$18:B51)+1)</f>
        <v>34</v>
      </c>
      <c r="C52" t="str">
        <f>IFERROR(INDEX(Workings!$B:$B,MATCH('Peer Comparison Tool'!$B52,Workings!$D:$D,0)),"")</f>
        <v>Gulfside Bank</v>
      </c>
      <c r="D52" s="28">
        <f>IFERROR(IF($D$12="NR",VLOOKUP($C52,'ALLL &lt;50B Database'!$A$2:$S$4794,7,FALSE),VLOOKUP($C52,'CECL &lt;50B Database'!$A$2:$S$165,7,FALSE)),"")</f>
        <v>136635</v>
      </c>
      <c r="E52" s="32">
        <f>IFERROR(IF($D$12="NR",VLOOKUP($C52,'ALLL &lt;50B Database'!$A$2:$S$4794,11,FALSE),VLOOKUP($C52,'CECL &lt;50B Database'!$A$2:$S$165,11,FALSE)),"")</f>
        <v>1.5708716927925685E-2</v>
      </c>
      <c r="F52" s="32">
        <f>IFERROR(IF($D$12="NR",VLOOKUP($C52,'ALLL &lt;50B Database'!$A$2:$S$4794,19,FALSE),VLOOKUP($C52,'CECL &lt;50B Database'!$A$2:$S$165,19,FALSE)),"")</f>
        <v>1.2452857041201167E-2</v>
      </c>
      <c r="G52" s="32">
        <f>IFERROR(IF($D$12="NR",VLOOKUP($C52,'ALLL &lt;50B Database'!$A$2:$S$4794,15,FALSE),VLOOKUP($C52,'CECL &lt;50B Database'!$A$2:$S$165,15,FALSE)),"")</f>
        <v>1.2446683794367813E-2</v>
      </c>
      <c r="H52" s="32"/>
    </row>
    <row r="53" spans="2:8" x14ac:dyDescent="0.25">
      <c r="B53" s="5">
        <f>IF(COUNT($B$18:B52)&gt;=COUNT(Workings!$C:$C),"",COUNT($B$18:B52)+1)</f>
        <v>35</v>
      </c>
      <c r="C53" t="str">
        <f>IFERROR(INDEX(Workings!$B:$B,MATCH('Peer Comparison Tool'!$B53,Workings!$D:$D,0)),"")</f>
        <v>The Bank of Tampa</v>
      </c>
      <c r="D53" s="28">
        <f>IFERROR(IF($D$12="NR",VLOOKUP($C53,'ALLL &lt;50B Database'!$A$2:$S$4794,7,FALSE),VLOOKUP($C53,'CECL &lt;50B Database'!$A$2:$S$165,7,FALSE)),"")</f>
        <v>2514890</v>
      </c>
      <c r="E53" s="32">
        <f>IFERROR(IF($D$12="NR",VLOOKUP($C53,'ALLL &lt;50B Database'!$A$2:$S$4794,11,FALSE),VLOOKUP($C53,'CECL &lt;50B Database'!$A$2:$S$165,11,FALSE)),"")</f>
        <v>1.5622481361558893E-2</v>
      </c>
      <c r="F53" s="32">
        <f>IFERROR(IF($D$12="NR",VLOOKUP($C53,'ALLL &lt;50B Database'!$A$2:$S$4794,19,FALSE),VLOOKUP($C53,'CECL &lt;50B Database'!$A$2:$S$165,19,FALSE)),"")</f>
        <v>1.2266687131130046E-2</v>
      </c>
      <c r="G53" s="32">
        <f>IFERROR(IF($D$12="NR",VLOOKUP($C53,'ALLL &lt;50B Database'!$A$2:$S$4794,15,FALSE),VLOOKUP($C53,'CECL &lt;50B Database'!$A$2:$S$165,15,FALSE)),"")</f>
        <v>1.1928378817787383E-2</v>
      </c>
      <c r="H53" s="32"/>
    </row>
    <row r="54" spans="2:8" x14ac:dyDescent="0.25">
      <c r="B54" s="5">
        <f>IF(COUNT($B$18:B53)&gt;=COUNT(Workings!$C:$C),"",COUNT($B$18:B53)+1)</f>
        <v>36</v>
      </c>
      <c r="C54" t="str">
        <f>IFERROR(INDEX(Workings!$B:$B,MATCH('Peer Comparison Tool'!$B54,Workings!$D:$D,0)),"")</f>
        <v>Intracoastal Bank</v>
      </c>
      <c r="D54" s="28">
        <f>IFERROR(IF($D$12="NR",VLOOKUP($C54,'ALLL &lt;50B Database'!$A$2:$S$4794,7,FALSE),VLOOKUP($C54,'CECL &lt;50B Database'!$A$2:$S$165,7,FALSE)),"")</f>
        <v>447771</v>
      </c>
      <c r="E54" s="32">
        <f>IFERROR(IF($D$12="NR",VLOOKUP($C54,'ALLL &lt;50B Database'!$A$2:$S$4794,11,FALSE),VLOOKUP($C54,'CECL &lt;50B Database'!$A$2:$S$165,11,FALSE)),"")</f>
        <v>1.5552446021794531E-2</v>
      </c>
      <c r="F54" s="32">
        <f>IFERROR(IF($D$12="NR",VLOOKUP($C54,'ALLL &lt;50B Database'!$A$2:$S$4794,19,FALSE),VLOOKUP($C54,'CECL &lt;50B Database'!$A$2:$S$165,19,FALSE)),"")</f>
        <v>1.2688090023709074E-2</v>
      </c>
      <c r="G54" s="32">
        <f>IFERROR(IF($D$12="NR",VLOOKUP($C54,'ALLL &lt;50B Database'!$A$2:$S$4794,15,FALSE),VLOOKUP($C54,'CECL &lt;50B Database'!$A$2:$S$165,15,FALSE)),"")</f>
        <v>1.2725674431719231E-2</v>
      </c>
      <c r="H54" s="32"/>
    </row>
    <row r="55" spans="2:8" x14ac:dyDescent="0.25">
      <c r="B55" s="5">
        <f>IF(COUNT($B$18:B54)&gt;=COUNT(Workings!$C:$C),"",COUNT($B$18:B54)+1)</f>
        <v>37</v>
      </c>
      <c r="C55" t="str">
        <f>IFERROR(INDEX(Workings!$B:$B,MATCH('Peer Comparison Tool'!$B55,Workings!$D:$D,0)),"")</f>
        <v>Winter Park National Bank</v>
      </c>
      <c r="D55" s="28">
        <f>IFERROR(IF($D$12="NR",VLOOKUP($C55,'ALLL &lt;50B Database'!$A$2:$S$4794,7,FALSE),VLOOKUP($C55,'CECL &lt;50B Database'!$A$2:$S$165,7,FALSE)),"")</f>
        <v>466511</v>
      </c>
      <c r="E55" s="32">
        <f>IFERROR(IF($D$12="NR",VLOOKUP($C55,'ALLL &lt;50B Database'!$A$2:$S$4794,11,FALSE),VLOOKUP($C55,'CECL &lt;50B Database'!$A$2:$S$165,11,FALSE)),"")</f>
        <v>1.5552196251399267E-2</v>
      </c>
      <c r="F55" s="32">
        <f>IFERROR(IF($D$12="NR",VLOOKUP($C55,'ALLL &lt;50B Database'!$A$2:$S$4794,19,FALSE),VLOOKUP($C55,'CECL &lt;50B Database'!$A$2:$S$165,19,FALSE)),"")</f>
        <v>1.3844878626406158E-2</v>
      </c>
      <c r="G55" s="32">
        <f>IFERROR(IF($D$12="NR",VLOOKUP($C55,'ALLL &lt;50B Database'!$A$2:$S$4794,15,FALSE),VLOOKUP($C55,'CECL &lt;50B Database'!$A$2:$S$165,15,FALSE)),"")</f>
        <v>1.2862699668945269E-2</v>
      </c>
      <c r="H55" s="32"/>
    </row>
    <row r="56" spans="2:8" x14ac:dyDescent="0.25">
      <c r="B56" s="5">
        <f>IF(COUNT($B$18:B55)&gt;=COUNT(Workings!$C:$C),"",COUNT($B$18:B55)+1)</f>
        <v>38</v>
      </c>
      <c r="C56" t="str">
        <f>IFERROR(INDEX(Workings!$B:$B,MATCH('Peer Comparison Tool'!$B56,Workings!$D:$D,0)),"")</f>
        <v>Raymond James Bank, National Association</v>
      </c>
      <c r="D56" s="28">
        <f>IFERROR(IF($D$12="NR",VLOOKUP($C56,'ALLL &lt;50B Database'!$A$2:$S$4794,7,FALSE),VLOOKUP($C56,'CECL &lt;50B Database'!$A$2:$S$165,7,FALSE)),"")</f>
        <v>29066049</v>
      </c>
      <c r="E56" s="32">
        <f>IFERROR(IF($D$12="NR",VLOOKUP($C56,'ALLL &lt;50B Database'!$A$2:$S$4794,11,FALSE),VLOOKUP($C56,'CECL &lt;50B Database'!$A$2:$S$165,11,FALSE)),"")</f>
        <v>1.5549392879538314E-2</v>
      </c>
      <c r="F56" s="32">
        <f>IFERROR(IF($D$12="NR",VLOOKUP($C56,'ALLL &lt;50B Database'!$A$2:$S$4794,19,FALSE),VLOOKUP($C56,'CECL &lt;50B Database'!$A$2:$S$165,19,FALSE)),"")</f>
        <v>1.4719097265569128E-2</v>
      </c>
      <c r="G56" s="32">
        <f>IFERROR(IF($D$12="NR",VLOOKUP($C56,'ALLL &lt;50B Database'!$A$2:$S$4794,15,FALSE),VLOOKUP($C56,'CECL &lt;50B Database'!$A$2:$S$165,15,FALSE)),"")</f>
        <v>1.0126109300859528E-2</v>
      </c>
      <c r="H56" s="32"/>
    </row>
    <row r="57" spans="2:8" x14ac:dyDescent="0.25">
      <c r="B57" s="5">
        <f>IF(COUNT($B$18:B56)&gt;=COUNT(Workings!$C:$C),"",COUNT($B$18:B56)+1)</f>
        <v>39</v>
      </c>
      <c r="C57" t="str">
        <f>IFERROR(INDEX(Workings!$B:$B,MATCH('Peer Comparison Tool'!$B57,Workings!$D:$D,0)),"")</f>
        <v>Executive National Bank</v>
      </c>
      <c r="D57" s="28">
        <f>IFERROR(IF($D$12="NR",VLOOKUP($C57,'ALLL &lt;50B Database'!$A$2:$S$4794,7,FALSE),VLOOKUP($C57,'CECL &lt;50B Database'!$A$2:$S$165,7,FALSE)),"")</f>
        <v>522356</v>
      </c>
      <c r="E57" s="32">
        <f>IFERROR(IF($D$12="NR",VLOOKUP($C57,'ALLL &lt;50B Database'!$A$2:$S$4794,11,FALSE),VLOOKUP($C57,'CECL &lt;50B Database'!$A$2:$S$165,11,FALSE)),"")</f>
        <v>1.5434578719711075E-2</v>
      </c>
      <c r="F57" s="32">
        <f>IFERROR(IF($D$12="NR",VLOOKUP($C57,'ALLL &lt;50B Database'!$A$2:$S$4794,19,FALSE),VLOOKUP($C57,'CECL &lt;50B Database'!$A$2:$S$165,19,FALSE)),"")</f>
        <v>1.3641674300226539E-2</v>
      </c>
      <c r="G57" s="32">
        <f>IFERROR(IF($D$12="NR",VLOOKUP($C57,'ALLL &lt;50B Database'!$A$2:$S$4794,15,FALSE),VLOOKUP($C57,'CECL &lt;50B Database'!$A$2:$S$165,15,FALSE)),"")</f>
        <v>1.302467145152994E-2</v>
      </c>
      <c r="H57" s="32"/>
    </row>
    <row r="58" spans="2:8" x14ac:dyDescent="0.25">
      <c r="B58" s="5">
        <f>IF(COUNT($B$18:B57)&gt;=COUNT(Workings!$C:$C),"",COUNT($B$18:B57)+1)</f>
        <v>40</v>
      </c>
      <c r="C58" t="str">
        <f>IFERROR(INDEX(Workings!$B:$B,MATCH('Peer Comparison Tool'!$B58,Workings!$D:$D,0)),"")</f>
        <v>Edison National Bank</v>
      </c>
      <c r="D58" s="28">
        <f>IFERROR(IF($D$12="NR",VLOOKUP($C58,'ALLL &lt;50B Database'!$A$2:$S$4794,7,FALSE),VLOOKUP($C58,'CECL &lt;50B Database'!$A$2:$S$165,7,FALSE)),"")</f>
        <v>373911</v>
      </c>
      <c r="E58" s="32">
        <f>IFERROR(IF($D$12="NR",VLOOKUP($C58,'ALLL &lt;50B Database'!$A$2:$S$4794,11,FALSE),VLOOKUP($C58,'CECL &lt;50B Database'!$A$2:$S$165,11,FALSE)),"")</f>
        <v>1.5379921102530386E-2</v>
      </c>
      <c r="F58" s="32">
        <f>IFERROR(IF($D$12="NR",VLOOKUP($C58,'ALLL &lt;50B Database'!$A$2:$S$4794,19,FALSE),VLOOKUP($C58,'CECL &lt;50B Database'!$A$2:$S$165,19,FALSE)),"")</f>
        <v>1.5105308641093582E-2</v>
      </c>
      <c r="G58" s="32">
        <f>IFERROR(IF($D$12="NR",VLOOKUP($C58,'ALLL &lt;50B Database'!$A$2:$S$4794,15,FALSE),VLOOKUP($C58,'CECL &lt;50B Database'!$A$2:$S$165,15,FALSE)),"")</f>
        <v>1.4409467859632152E-2</v>
      </c>
      <c r="H58" s="32"/>
    </row>
    <row r="59" spans="2:8" x14ac:dyDescent="0.25">
      <c r="B59" s="5">
        <f>IF(COUNT($B$18:B58)&gt;=COUNT(Workings!$C:$C),"",COUNT($B$18:B58)+1)</f>
        <v>41</v>
      </c>
      <c r="C59" t="str">
        <f>IFERROR(INDEX(Workings!$B:$B,MATCH('Peer Comparison Tool'!$B59,Workings!$D:$D,0)),"")</f>
        <v>First National Bank of Wauchula</v>
      </c>
      <c r="D59" s="28">
        <f>IFERROR(IF($D$12="NR",VLOOKUP($C59,'ALLL &lt;50B Database'!$A$2:$S$4794,7,FALSE),VLOOKUP($C59,'CECL &lt;50B Database'!$A$2:$S$165,7,FALSE)),"")</f>
        <v>83447</v>
      </c>
      <c r="E59" s="32">
        <f>IFERROR(IF($D$12="NR",VLOOKUP($C59,'ALLL &lt;50B Database'!$A$2:$S$4794,11,FALSE),VLOOKUP($C59,'CECL &lt;50B Database'!$A$2:$S$165,11,FALSE)),"")</f>
        <v>1.5350955210075064E-2</v>
      </c>
      <c r="F59" s="32">
        <f>IFERROR(IF($D$12="NR",VLOOKUP($C59,'ALLL &lt;50B Database'!$A$2:$S$4794,19,FALSE),VLOOKUP($C59,'CECL &lt;50B Database'!$A$2:$S$165,19,FALSE)),"")</f>
        <v>1.5765030296433367E-2</v>
      </c>
      <c r="G59" s="32">
        <f>IFERROR(IF($D$12="NR",VLOOKUP($C59,'ALLL &lt;50B Database'!$A$2:$S$4794,15,FALSE),VLOOKUP($C59,'CECL &lt;50B Database'!$A$2:$S$165,15,FALSE)),"")</f>
        <v>1.7335937793471319E-2</v>
      </c>
      <c r="H59" s="32"/>
    </row>
    <row r="60" spans="2:8" x14ac:dyDescent="0.25">
      <c r="B60" s="5">
        <f>IF(COUNT($B$18:B59)&gt;=COUNT(Workings!$C:$C),"",COUNT($B$18:B59)+1)</f>
        <v>42</v>
      </c>
      <c r="C60" t="str">
        <f>IFERROR(INDEX(Workings!$B:$B,MATCH('Peer Comparison Tool'!$B60,Workings!$D:$D,0)),"")</f>
        <v>First National Bank of Pasco</v>
      </c>
      <c r="D60" s="28">
        <f>IFERROR(IF($D$12="NR",VLOOKUP($C60,'ALLL &lt;50B Database'!$A$2:$S$4794,7,FALSE),VLOOKUP($C60,'CECL &lt;50B Database'!$A$2:$S$165,7,FALSE)),"")</f>
        <v>210573</v>
      </c>
      <c r="E60" s="32">
        <f>IFERROR(IF($D$12="NR",VLOOKUP($C60,'ALLL &lt;50B Database'!$A$2:$S$4794,11,FALSE),VLOOKUP($C60,'CECL &lt;50B Database'!$A$2:$S$165,11,FALSE)),"")</f>
        <v>1.5268701161140756E-2</v>
      </c>
      <c r="F60" s="32">
        <f>IFERROR(IF($D$12="NR",VLOOKUP($C60,'ALLL &lt;50B Database'!$A$2:$S$4794,19,FALSE),VLOOKUP($C60,'CECL &lt;50B Database'!$A$2:$S$165,19,FALSE)),"")</f>
        <v>1.7300134970880593E-2</v>
      </c>
      <c r="G60" s="32">
        <f>IFERROR(IF($D$12="NR",VLOOKUP($C60,'ALLL &lt;50B Database'!$A$2:$S$4794,15,FALSE),VLOOKUP($C60,'CECL &lt;50B Database'!$A$2:$S$165,15,FALSE)),"")</f>
        <v>1.8070829522983251E-2</v>
      </c>
      <c r="H60" s="32"/>
    </row>
    <row r="61" spans="2:8" x14ac:dyDescent="0.25">
      <c r="B61" s="5">
        <f>IF(COUNT($B$18:B60)&gt;=COUNT(Workings!$C:$C),"",COUNT($B$18:B60)+1)</f>
        <v>43</v>
      </c>
      <c r="C61" t="str">
        <f>IFERROR(INDEX(Workings!$B:$B,MATCH('Peer Comparison Tool'!$B61,Workings!$D:$D,0)),"")</f>
        <v>The First National Bank of South Miami</v>
      </c>
      <c r="D61" s="28">
        <f>IFERROR(IF($D$12="NR",VLOOKUP($C61,'ALLL &lt;50B Database'!$A$2:$S$4794,7,FALSE),VLOOKUP($C61,'CECL &lt;50B Database'!$A$2:$S$165,7,FALSE)),"")</f>
        <v>836749</v>
      </c>
      <c r="E61" s="32">
        <f>IFERROR(IF($D$12="NR",VLOOKUP($C61,'ALLL &lt;50B Database'!$A$2:$S$4794,11,FALSE),VLOOKUP($C61,'CECL &lt;50B Database'!$A$2:$S$165,11,FALSE)),"")</f>
        <v>1.4948118638440946E-2</v>
      </c>
      <c r="F61" s="32">
        <f>IFERROR(IF($D$12="NR",VLOOKUP($C61,'ALLL &lt;50B Database'!$A$2:$S$4794,19,FALSE),VLOOKUP($C61,'CECL &lt;50B Database'!$A$2:$S$165,19,FALSE)),"")</f>
        <v>1.4775965102498803E-2</v>
      </c>
      <c r="G61" s="32">
        <f>IFERROR(IF($D$12="NR",VLOOKUP($C61,'ALLL &lt;50B Database'!$A$2:$S$4794,15,FALSE),VLOOKUP($C61,'CECL &lt;50B Database'!$A$2:$S$165,15,FALSE)),"")</f>
        <v>1.3639928555366849E-2</v>
      </c>
      <c r="H61" s="32"/>
    </row>
    <row r="62" spans="2:8" x14ac:dyDescent="0.25">
      <c r="B62" s="5">
        <f>IF(COUNT($B$18:B61)&gt;=COUNT(Workings!$C:$C),"",COUNT($B$18:B61)+1)</f>
        <v>44</v>
      </c>
      <c r="C62" t="str">
        <f>IFERROR(INDEX(Workings!$B:$B,MATCH('Peer Comparison Tool'!$B62,Workings!$D:$D,0)),"")</f>
        <v>Axiom Bank, National Association</v>
      </c>
      <c r="D62" s="28">
        <f>IFERROR(IF($D$12="NR",VLOOKUP($C62,'ALLL &lt;50B Database'!$A$2:$S$4794,7,FALSE),VLOOKUP($C62,'CECL &lt;50B Database'!$A$2:$S$165,7,FALSE)),"")</f>
        <v>672061</v>
      </c>
      <c r="E62" s="32">
        <f>IFERROR(IF($D$12="NR",VLOOKUP($C62,'ALLL &lt;50B Database'!$A$2:$S$4794,11,FALSE),VLOOKUP($C62,'CECL &lt;50B Database'!$A$2:$S$165,11,FALSE)),"")</f>
        <v>1.4608375217778224E-2</v>
      </c>
      <c r="F62" s="32">
        <f>IFERROR(IF($D$12="NR",VLOOKUP($C62,'ALLL &lt;50B Database'!$A$2:$S$4794,19,FALSE),VLOOKUP($C62,'CECL &lt;50B Database'!$A$2:$S$165,19,FALSE)),"")</f>
        <v>1.3518651937239834E-2</v>
      </c>
      <c r="G62" s="32">
        <f>IFERROR(IF($D$12="NR",VLOOKUP($C62,'ALLL &lt;50B Database'!$A$2:$S$4794,15,FALSE),VLOOKUP($C62,'CECL &lt;50B Database'!$A$2:$S$165,15,FALSE)),"")</f>
        <v>9.0042729858330981E-3</v>
      </c>
      <c r="H62" s="32"/>
    </row>
    <row r="63" spans="2:8" x14ac:dyDescent="0.25">
      <c r="B63" s="5">
        <f>IF(COUNT($B$18:B62)&gt;=COUNT(Workings!$C:$C),"",COUNT($B$18:B62)+1)</f>
        <v>45</v>
      </c>
      <c r="C63" t="str">
        <f>IFERROR(INDEX(Workings!$B:$B,MATCH('Peer Comparison Tool'!$B63,Workings!$D:$D,0)),"")</f>
        <v>Citizens Bank of Florida</v>
      </c>
      <c r="D63" s="28">
        <f>IFERROR(IF($D$12="NR",VLOOKUP($C63,'ALLL &lt;50B Database'!$A$2:$S$4794,7,FALSE),VLOOKUP($C63,'CECL &lt;50B Database'!$A$2:$S$165,7,FALSE)),"")</f>
        <v>410012</v>
      </c>
      <c r="E63" s="32">
        <f>IFERROR(IF($D$12="NR",VLOOKUP($C63,'ALLL &lt;50B Database'!$A$2:$S$4794,11,FALSE),VLOOKUP($C63,'CECL &lt;50B Database'!$A$2:$S$165,11,FALSE)),"")</f>
        <v>1.441773536479282E-2</v>
      </c>
      <c r="F63" s="32">
        <f>IFERROR(IF($D$12="NR",VLOOKUP($C63,'ALLL &lt;50B Database'!$A$2:$S$4794,19,FALSE),VLOOKUP($C63,'CECL &lt;50B Database'!$A$2:$S$165,19,FALSE)),"")</f>
        <v>1.1968822933638646E-2</v>
      </c>
      <c r="G63" s="32">
        <f>IFERROR(IF($D$12="NR",VLOOKUP($C63,'ALLL &lt;50B Database'!$A$2:$S$4794,15,FALSE),VLOOKUP($C63,'CECL &lt;50B Database'!$A$2:$S$165,15,FALSE)),"")</f>
        <v>1.2945995668053252E-2</v>
      </c>
      <c r="H63" s="32"/>
    </row>
    <row r="64" spans="2:8" x14ac:dyDescent="0.25">
      <c r="B64" s="5">
        <f>IF(COUNT($B$18:B63)&gt;=COUNT(Workings!$C:$C),"",COUNT($B$18:B63)+1)</f>
        <v>46</v>
      </c>
      <c r="C64" t="str">
        <f>IFERROR(INDEX(Workings!$B:$B,MATCH('Peer Comparison Tool'!$B64,Workings!$D:$D,0)),"")</f>
        <v>Prime Meridian Bank</v>
      </c>
      <c r="D64" s="28">
        <f>IFERROR(IF($D$12="NR",VLOOKUP($C64,'ALLL &lt;50B Database'!$A$2:$S$4794,7,FALSE),VLOOKUP($C64,'CECL &lt;50B Database'!$A$2:$S$165,7,FALSE)),"")</f>
        <v>602129</v>
      </c>
      <c r="E64" s="32">
        <f>IFERROR(IF($D$12="NR",VLOOKUP($C64,'ALLL &lt;50B Database'!$A$2:$S$4794,11,FALSE),VLOOKUP($C64,'CECL &lt;50B Database'!$A$2:$S$165,11,FALSE)),"")</f>
        <v>1.4324277849502281E-2</v>
      </c>
      <c r="F64" s="32">
        <f>IFERROR(IF($D$12="NR",VLOOKUP($C64,'ALLL &lt;50B Database'!$A$2:$S$4794,19,FALSE),VLOOKUP($C64,'CECL &lt;50B Database'!$A$2:$S$165,19,FALSE)),"")</f>
        <v>1.2820617579526234E-2</v>
      </c>
      <c r="G64" s="32">
        <f>IFERROR(IF($D$12="NR",VLOOKUP($C64,'ALLL &lt;50B Database'!$A$2:$S$4794,15,FALSE),VLOOKUP($C64,'CECL &lt;50B Database'!$A$2:$S$165,15,FALSE)),"")</f>
        <v>1.2901754919269037E-2</v>
      </c>
      <c r="H64" s="32"/>
    </row>
    <row r="65" spans="2:8" x14ac:dyDescent="0.25">
      <c r="B65" s="5">
        <f>IF(COUNT($B$18:B64)&gt;=COUNT(Workings!$C:$C),"",COUNT($B$18:B64)+1)</f>
        <v>47</v>
      </c>
      <c r="C65" t="str">
        <f>IFERROR(INDEX(Workings!$B:$B,MATCH('Peer Comparison Tool'!$B65,Workings!$D:$D,0)),"")</f>
        <v>BankFlorida</v>
      </c>
      <c r="D65" s="28">
        <f>IFERROR(IF($D$12="NR",VLOOKUP($C65,'ALLL &lt;50B Database'!$A$2:$S$4794,7,FALSE),VLOOKUP($C65,'CECL &lt;50B Database'!$A$2:$S$165,7,FALSE)),"")</f>
        <v>120877</v>
      </c>
      <c r="E65" s="32">
        <f>IFERROR(IF($D$12="NR",VLOOKUP($C65,'ALLL &lt;50B Database'!$A$2:$S$4794,11,FALSE),VLOOKUP($C65,'CECL &lt;50B Database'!$A$2:$S$165,11,FALSE)),"")</f>
        <v>1.4184182670497505E-2</v>
      </c>
      <c r="F65" s="32">
        <f>IFERROR(IF($D$12="NR",VLOOKUP($C65,'ALLL &lt;50B Database'!$A$2:$S$4794,19,FALSE),VLOOKUP($C65,'CECL &lt;50B Database'!$A$2:$S$165,19,FALSE)),"")</f>
        <v>9.0327380952380954E-3</v>
      </c>
      <c r="G65" s="32">
        <f>IFERROR(IF($D$12="NR",VLOOKUP($C65,'ALLL &lt;50B Database'!$A$2:$S$4794,15,FALSE),VLOOKUP($C65,'CECL &lt;50B Database'!$A$2:$S$165,15,FALSE)),"")</f>
        <v>8.5894724644398745E-3</v>
      </c>
      <c r="H65" s="32"/>
    </row>
    <row r="66" spans="2:8" x14ac:dyDescent="0.25">
      <c r="B66" s="5">
        <f>IF(COUNT($B$18:B65)&gt;=COUNT(Workings!$C:$C),"",COUNT($B$18:B65)+1)</f>
        <v>48</v>
      </c>
      <c r="C66" t="str">
        <f>IFERROR(INDEX(Workings!$B:$B,MATCH('Peer Comparison Tool'!$B66,Workings!$D:$D,0)),"")</f>
        <v>Community Bank of the South</v>
      </c>
      <c r="D66" s="28">
        <f>IFERROR(IF($D$12="NR",VLOOKUP($C66,'ALLL &lt;50B Database'!$A$2:$S$4794,7,FALSE),VLOOKUP($C66,'CECL &lt;50B Database'!$A$2:$S$165,7,FALSE)),"")</f>
        <v>197326</v>
      </c>
      <c r="E66" s="32">
        <f>IFERROR(IF($D$12="NR",VLOOKUP($C66,'ALLL &lt;50B Database'!$A$2:$S$4794,11,FALSE),VLOOKUP($C66,'CECL &lt;50B Database'!$A$2:$S$165,11,FALSE)),"")</f>
        <v>1.3807500732493408E-2</v>
      </c>
      <c r="F66" s="32">
        <f>IFERROR(IF($D$12="NR",VLOOKUP($C66,'ALLL &lt;50B Database'!$A$2:$S$4794,19,FALSE),VLOOKUP($C66,'CECL &lt;50B Database'!$A$2:$S$165,19,FALSE)),"")</f>
        <v>1.3830438087469178E-2</v>
      </c>
      <c r="G66" s="32">
        <f>IFERROR(IF($D$12="NR",VLOOKUP($C66,'ALLL &lt;50B Database'!$A$2:$S$4794,15,FALSE),VLOOKUP($C66,'CECL &lt;50B Database'!$A$2:$S$165,15,FALSE)),"")</f>
        <v>1.4144082070127087E-2</v>
      </c>
      <c r="H66" s="32"/>
    </row>
    <row r="67" spans="2:8" x14ac:dyDescent="0.25">
      <c r="B67" s="5">
        <f>IF(COUNT($B$18:B66)&gt;=COUNT(Workings!$C:$C),"",COUNT($B$18:B66)+1)</f>
        <v>49</v>
      </c>
      <c r="C67" t="str">
        <f>IFERROR(INDEX(Workings!$B:$B,MATCH('Peer Comparison Tool'!$B67,Workings!$D:$D,0)),"")</f>
        <v>Florida Business Bank</v>
      </c>
      <c r="D67" s="28">
        <f>IFERROR(IF($D$12="NR",VLOOKUP($C67,'ALLL &lt;50B Database'!$A$2:$S$4794,7,FALSE),VLOOKUP($C67,'CECL &lt;50B Database'!$A$2:$S$165,7,FALSE)),"")</f>
        <v>196404</v>
      </c>
      <c r="E67" s="32">
        <f>IFERROR(IF($D$12="NR",VLOOKUP($C67,'ALLL &lt;50B Database'!$A$2:$S$4794,11,FALSE),VLOOKUP($C67,'CECL &lt;50B Database'!$A$2:$S$165,11,FALSE)),"")</f>
        <v>1.3684859645714189E-2</v>
      </c>
      <c r="F67" s="32">
        <f>IFERROR(IF($D$12="NR",VLOOKUP($C67,'ALLL &lt;50B Database'!$A$2:$S$4794,19,FALSE),VLOOKUP($C67,'CECL &lt;50B Database'!$A$2:$S$165,19,FALSE)),"")</f>
        <v>1.1948193314114175E-2</v>
      </c>
      <c r="G67" s="32">
        <f>IFERROR(IF($D$12="NR",VLOOKUP($C67,'ALLL &lt;50B Database'!$A$2:$S$4794,15,FALSE),VLOOKUP($C67,'CECL &lt;50B Database'!$A$2:$S$165,15,FALSE)),"")</f>
        <v>1.2367364496702036E-2</v>
      </c>
      <c r="H67" s="32"/>
    </row>
    <row r="68" spans="2:8" x14ac:dyDescent="0.25">
      <c r="B68" s="5">
        <f>IF(COUNT($B$18:B67)&gt;=COUNT(Workings!$C:$C),"",COUNT($B$18:B67)+1)</f>
        <v>50</v>
      </c>
      <c r="C68" t="str">
        <f>IFERROR(INDEX(Workings!$B:$B,MATCH('Peer Comparison Tool'!$B68,Workings!$D:$D,0)),"")</f>
        <v>First Colony Bank of Florida</v>
      </c>
      <c r="D68" s="28">
        <f>IFERROR(IF($D$12="NR",VLOOKUP($C68,'ALLL &lt;50B Database'!$A$2:$S$4794,7,FALSE),VLOOKUP($C68,'CECL &lt;50B Database'!$A$2:$S$165,7,FALSE)),"")</f>
        <v>264032</v>
      </c>
      <c r="E68" s="32">
        <f>IFERROR(IF($D$12="NR",VLOOKUP($C68,'ALLL &lt;50B Database'!$A$2:$S$4794,11,FALSE),VLOOKUP($C68,'CECL &lt;50B Database'!$A$2:$S$165,11,FALSE)),"")</f>
        <v>1.3596844000153204E-2</v>
      </c>
      <c r="F68" s="32">
        <f>IFERROR(IF($D$12="NR",VLOOKUP($C68,'ALLL &lt;50B Database'!$A$2:$S$4794,19,FALSE),VLOOKUP($C68,'CECL &lt;50B Database'!$A$2:$S$165,19,FALSE)),"")</f>
        <v>1.2389797804952196E-2</v>
      </c>
      <c r="G68" s="32">
        <f>IFERROR(IF($D$12="NR",VLOOKUP($C68,'ALLL &lt;50B Database'!$A$2:$S$4794,15,FALSE),VLOOKUP($C68,'CECL &lt;50B Database'!$A$2:$S$165,15,FALSE)),"")</f>
        <v>1.1483015225581468E-2</v>
      </c>
      <c r="H68" s="32"/>
    </row>
    <row r="69" spans="2:8" x14ac:dyDescent="0.25">
      <c r="B69" s="5">
        <f>IF(COUNT($B$18:B68)&gt;=COUNT(Workings!$C:$C),"",COUNT($B$18:B68)+1)</f>
        <v>51</v>
      </c>
      <c r="C69" t="str">
        <f>IFERROR(INDEX(Workings!$B:$B,MATCH('Peer Comparison Tool'!$B69,Workings!$D:$D,0)),"")</f>
        <v>Home Federal Bank of Hollywood</v>
      </c>
      <c r="D69" s="28">
        <f>IFERROR(IF($D$12="NR",VLOOKUP($C69,'ALLL &lt;50B Database'!$A$2:$S$4794,7,FALSE),VLOOKUP($C69,'CECL &lt;50B Database'!$A$2:$S$165,7,FALSE)),"")</f>
        <v>57770</v>
      </c>
      <c r="E69" s="32">
        <f>IFERROR(IF($D$12="NR",VLOOKUP($C69,'ALLL &lt;50B Database'!$A$2:$S$4794,11,FALSE),VLOOKUP($C69,'CECL &lt;50B Database'!$A$2:$S$165,11,FALSE)),"")</f>
        <v>1.343447796629799E-2</v>
      </c>
      <c r="F69" s="32">
        <f>IFERROR(IF($D$12="NR",VLOOKUP($C69,'ALLL &lt;50B Database'!$A$2:$S$4794,19,FALSE),VLOOKUP($C69,'CECL &lt;50B Database'!$A$2:$S$165,19,FALSE)),"")</f>
        <v>1.0039573982098749E-2</v>
      </c>
      <c r="G69" s="32">
        <f>IFERROR(IF($D$12="NR",VLOOKUP($C69,'ALLL &lt;50B Database'!$A$2:$S$4794,15,FALSE),VLOOKUP($C69,'CECL &lt;50B Database'!$A$2:$S$165,15,FALSE)),"")</f>
        <v>9.1563113145846954E-3</v>
      </c>
      <c r="H69" s="32"/>
    </row>
    <row r="70" spans="2:8" x14ac:dyDescent="0.25">
      <c r="B70" s="5">
        <f>IF(COUNT($B$18:B69)&gt;=COUNT(Workings!$C:$C),"",COUNT($B$18:B69)+1)</f>
        <v>52</v>
      </c>
      <c r="C70" t="str">
        <f>IFERROR(INDEX(Workings!$B:$B,MATCH('Peer Comparison Tool'!$B70,Workings!$D:$D,0)),"")</f>
        <v>Hillsboro Bank</v>
      </c>
      <c r="D70" s="28">
        <f>IFERROR(IF($D$12="NR",VLOOKUP($C70,'ALLL &lt;50B Database'!$A$2:$S$4794,7,FALSE),VLOOKUP($C70,'CECL &lt;50B Database'!$A$2:$S$165,7,FALSE)),"")</f>
        <v>184471</v>
      </c>
      <c r="E70" s="32">
        <f>IFERROR(IF($D$12="NR",VLOOKUP($C70,'ALLL &lt;50B Database'!$A$2:$S$4794,11,FALSE),VLOOKUP($C70,'CECL &lt;50B Database'!$A$2:$S$165,11,FALSE)),"")</f>
        <v>1.3223289470295883E-2</v>
      </c>
      <c r="F70" s="32">
        <f>IFERROR(IF($D$12="NR",VLOOKUP($C70,'ALLL &lt;50B Database'!$A$2:$S$4794,19,FALSE),VLOOKUP($C70,'CECL &lt;50B Database'!$A$2:$S$165,19,FALSE)),"")</f>
        <v>1.3097426470588236E-2</v>
      </c>
      <c r="G70" s="32">
        <f>IFERROR(IF($D$12="NR",VLOOKUP($C70,'ALLL &lt;50B Database'!$A$2:$S$4794,15,FALSE),VLOOKUP($C70,'CECL &lt;50B Database'!$A$2:$S$165,15,FALSE)),"")</f>
        <v>1.264792899408284E-2</v>
      </c>
      <c r="H70" s="32"/>
    </row>
    <row r="71" spans="2:8" x14ac:dyDescent="0.25">
      <c r="B71" s="5">
        <f>IF(COUNT($B$18:B70)&gt;=COUNT(Workings!$C:$C),"",COUNT($B$18:B70)+1)</f>
        <v>53</v>
      </c>
      <c r="C71" t="str">
        <f>IFERROR(INDEX(Workings!$B:$B,MATCH('Peer Comparison Tool'!$B71,Workings!$D:$D,0)),"")</f>
        <v>First State Bank of the Florida Keys</v>
      </c>
      <c r="D71" s="28">
        <f>IFERROR(IF($D$12="NR",VLOOKUP($C71,'ALLL &lt;50B Database'!$A$2:$S$4794,7,FALSE),VLOOKUP($C71,'CECL &lt;50B Database'!$A$2:$S$165,7,FALSE)),"")</f>
        <v>1041367</v>
      </c>
      <c r="E71" s="32">
        <f>IFERROR(IF($D$12="NR",VLOOKUP($C71,'ALLL &lt;50B Database'!$A$2:$S$4794,11,FALSE),VLOOKUP($C71,'CECL &lt;50B Database'!$A$2:$S$165,11,FALSE)),"")</f>
        <v>1.2867872389689358E-2</v>
      </c>
      <c r="F71" s="32">
        <f>IFERROR(IF($D$12="NR",VLOOKUP($C71,'ALLL &lt;50B Database'!$A$2:$S$4794,19,FALSE),VLOOKUP($C71,'CECL &lt;50B Database'!$A$2:$S$165,19,FALSE)),"")</f>
        <v>1.1070011753787207E-2</v>
      </c>
      <c r="G71" s="32">
        <f>IFERROR(IF($D$12="NR",VLOOKUP($C71,'ALLL &lt;50B Database'!$A$2:$S$4794,15,FALSE),VLOOKUP($C71,'CECL &lt;50B Database'!$A$2:$S$165,15,FALSE)),"")</f>
        <v>1.1251296070842532E-2</v>
      </c>
      <c r="H71" s="32"/>
    </row>
    <row r="72" spans="2:8" x14ac:dyDescent="0.25">
      <c r="B72" s="5">
        <f>IF(COUNT($B$18:B71)&gt;=COUNT(Workings!$C:$C),"",COUNT($B$18:B71)+1)</f>
        <v>54</v>
      </c>
      <c r="C72" t="str">
        <f>IFERROR(INDEX(Workings!$B:$B,MATCH('Peer Comparison Tool'!$B72,Workings!$D:$D,0)),"")</f>
        <v>Desjardins Bank, National Association</v>
      </c>
      <c r="D72" s="28">
        <f>IFERROR(IF($D$12="NR",VLOOKUP($C72,'ALLL &lt;50B Database'!$A$2:$S$4794,7,FALSE),VLOOKUP($C72,'CECL &lt;50B Database'!$A$2:$S$165,7,FALSE)),"")</f>
        <v>222086</v>
      </c>
      <c r="E72" s="32">
        <f>IFERROR(IF($D$12="NR",VLOOKUP($C72,'ALLL &lt;50B Database'!$A$2:$S$4794,11,FALSE),VLOOKUP($C72,'CECL &lt;50B Database'!$A$2:$S$165,11,FALSE)),"")</f>
        <v>1.2851410093004358E-2</v>
      </c>
      <c r="F72" s="32">
        <f>IFERROR(IF($D$12="NR",VLOOKUP($C72,'ALLL &lt;50B Database'!$A$2:$S$4794,19,FALSE),VLOOKUP($C72,'CECL &lt;50B Database'!$A$2:$S$165,19,FALSE)),"")</f>
        <v>1.2756765118617473E-2</v>
      </c>
      <c r="G72" s="32">
        <f>IFERROR(IF($D$12="NR",VLOOKUP($C72,'ALLL &lt;50B Database'!$A$2:$S$4794,15,FALSE),VLOOKUP($C72,'CECL &lt;50B Database'!$A$2:$S$165,15,FALSE)),"")</f>
        <v>1.3400733587148297E-2</v>
      </c>
      <c r="H72" s="32"/>
    </row>
    <row r="73" spans="2:8" x14ac:dyDescent="0.25">
      <c r="B73" s="5">
        <f>IF(COUNT($B$18:B72)&gt;=COUNT(Workings!$C:$C),"",COUNT($B$18:B72)+1)</f>
        <v>55</v>
      </c>
      <c r="C73" t="str">
        <f>IFERROR(INDEX(Workings!$B:$B,MATCH('Peer Comparison Tool'!$B73,Workings!$D:$D,0)),"")</f>
        <v>Marine Bank &amp; Trust Company</v>
      </c>
      <c r="D73" s="28">
        <f>IFERROR(IF($D$12="NR",VLOOKUP($C73,'ALLL &lt;50B Database'!$A$2:$S$4794,7,FALSE),VLOOKUP($C73,'CECL &lt;50B Database'!$A$2:$S$165,7,FALSE)),"")</f>
        <v>376340</v>
      </c>
      <c r="E73" s="32">
        <f>IFERROR(IF($D$12="NR",VLOOKUP($C73,'ALLL &lt;50B Database'!$A$2:$S$4794,11,FALSE),VLOOKUP($C73,'CECL &lt;50B Database'!$A$2:$S$165,11,FALSE)),"")</f>
        <v>1.2840574374079528E-2</v>
      </c>
      <c r="F73" s="32">
        <f>IFERROR(IF($D$12="NR",VLOOKUP($C73,'ALLL &lt;50B Database'!$A$2:$S$4794,19,FALSE),VLOOKUP($C73,'CECL &lt;50B Database'!$A$2:$S$165,19,FALSE)),"")</f>
        <v>1.1140012908020575E-2</v>
      </c>
      <c r="G73" s="32">
        <f>IFERROR(IF($D$12="NR",VLOOKUP($C73,'ALLL &lt;50B Database'!$A$2:$S$4794,15,FALSE),VLOOKUP($C73,'CECL &lt;50B Database'!$A$2:$S$165,15,FALSE)),"")</f>
        <v>1.0957171553512826E-2</v>
      </c>
      <c r="H73" s="32"/>
    </row>
    <row r="74" spans="2:8" x14ac:dyDescent="0.25">
      <c r="B74" s="5">
        <f>IF(COUNT($B$18:B73)&gt;=COUNT(Workings!$C:$C),"",COUNT($B$18:B73)+1)</f>
        <v>56</v>
      </c>
      <c r="C74" t="str">
        <f>IFERROR(INDEX(Workings!$B:$B,MATCH('Peer Comparison Tool'!$B74,Workings!$D:$D,0)),"")</f>
        <v>Banesco USA</v>
      </c>
      <c r="D74" s="28">
        <f>IFERROR(IF($D$12="NR",VLOOKUP($C74,'ALLL &lt;50B Database'!$A$2:$S$4794,7,FALSE),VLOOKUP($C74,'CECL &lt;50B Database'!$A$2:$S$165,7,FALSE)),"")</f>
        <v>2022397</v>
      </c>
      <c r="E74" s="32">
        <f>IFERROR(IF($D$12="NR",VLOOKUP($C74,'ALLL &lt;50B Database'!$A$2:$S$4794,11,FALSE),VLOOKUP($C74,'CECL &lt;50B Database'!$A$2:$S$165,11,FALSE)),"")</f>
        <v>1.2829523685667902E-2</v>
      </c>
      <c r="F74" s="32">
        <f>IFERROR(IF($D$12="NR",VLOOKUP($C74,'ALLL &lt;50B Database'!$A$2:$S$4794,19,FALSE),VLOOKUP($C74,'CECL &lt;50B Database'!$A$2:$S$165,19,FALSE)),"")</f>
        <v>1.0301574985566615E-2</v>
      </c>
      <c r="G74" s="32">
        <f>IFERROR(IF($D$12="NR",VLOOKUP($C74,'ALLL &lt;50B Database'!$A$2:$S$4794,15,FALSE),VLOOKUP($C74,'CECL &lt;50B Database'!$A$2:$S$165,15,FALSE)),"")</f>
        <v>8.9099998284674006E-3</v>
      </c>
      <c r="H74" s="32"/>
    </row>
    <row r="75" spans="2:8" x14ac:dyDescent="0.25">
      <c r="B75" s="5">
        <f>IF(COUNT($B$18:B74)&gt;=COUNT(Workings!$C:$C),"",COUNT($B$18:B74)+1)</f>
        <v>57</v>
      </c>
      <c r="C75" t="str">
        <f>IFERROR(INDEX(Workings!$B:$B,MATCH('Peer Comparison Tool'!$B75,Workings!$D:$D,0)),"")</f>
        <v>Apollo Bank</v>
      </c>
      <c r="D75" s="28">
        <f>IFERROR(IF($D$12="NR",VLOOKUP($C75,'ALLL &lt;50B Database'!$A$2:$S$4794,7,FALSE),VLOOKUP($C75,'CECL &lt;50B Database'!$A$2:$S$165,7,FALSE)),"")</f>
        <v>813174</v>
      </c>
      <c r="E75" s="32">
        <f>IFERROR(IF($D$12="NR",VLOOKUP($C75,'ALLL &lt;50B Database'!$A$2:$S$4794,11,FALSE),VLOOKUP($C75,'CECL &lt;50B Database'!$A$2:$S$165,11,FALSE)),"")</f>
        <v>1.2629161882893225E-2</v>
      </c>
      <c r="F75" s="32">
        <f>IFERROR(IF($D$12="NR",VLOOKUP($C75,'ALLL &lt;50B Database'!$A$2:$S$4794,19,FALSE),VLOOKUP($C75,'CECL &lt;50B Database'!$A$2:$S$165,19,FALSE)),"")</f>
        <v>1.1561296108018178E-2</v>
      </c>
      <c r="G75" s="32">
        <f>IFERROR(IF($D$12="NR",VLOOKUP($C75,'ALLL &lt;50B Database'!$A$2:$S$4794,15,FALSE),VLOOKUP($C75,'CECL &lt;50B Database'!$A$2:$S$165,15,FALSE)),"")</f>
        <v>1.1265834930942175E-2</v>
      </c>
      <c r="H75" s="32"/>
    </row>
    <row r="76" spans="2:8" x14ac:dyDescent="0.25">
      <c r="B76" s="5">
        <f>IF(COUNT($B$18:B75)&gt;=COUNT(Workings!$C:$C),"",COUNT($B$18:B75)+1)</f>
        <v>58</v>
      </c>
      <c r="C76" t="str">
        <f>IFERROR(INDEX(Workings!$B:$B,MATCH('Peer Comparison Tool'!$B76,Workings!$D:$D,0)),"")</f>
        <v>Century Bank of Florida</v>
      </c>
      <c r="D76" s="28">
        <f>IFERROR(IF($D$12="NR",VLOOKUP($C76,'ALLL &lt;50B Database'!$A$2:$S$4794,7,FALSE),VLOOKUP($C76,'CECL &lt;50B Database'!$A$2:$S$165,7,FALSE)),"")</f>
        <v>107401</v>
      </c>
      <c r="E76" s="32">
        <f>IFERROR(IF($D$12="NR",VLOOKUP($C76,'ALLL &lt;50B Database'!$A$2:$S$4794,11,FALSE),VLOOKUP($C76,'CECL &lt;50B Database'!$A$2:$S$165,11,FALSE)),"")</f>
        <v>1.2626688398059163E-2</v>
      </c>
      <c r="F76" s="32">
        <f>IFERROR(IF($D$12="NR",VLOOKUP($C76,'ALLL &lt;50B Database'!$A$2:$S$4794,19,FALSE),VLOOKUP($C76,'CECL &lt;50B Database'!$A$2:$S$165,19,FALSE)),"")</f>
        <v>1.1439449198526927E-2</v>
      </c>
      <c r="G76" s="32">
        <f>IFERROR(IF($D$12="NR",VLOOKUP($C76,'ALLL &lt;50B Database'!$A$2:$S$4794,15,FALSE),VLOOKUP($C76,'CECL &lt;50B Database'!$A$2:$S$165,15,FALSE)),"")</f>
        <v>1.1153873565676002E-2</v>
      </c>
      <c r="H76" s="32"/>
    </row>
    <row r="77" spans="2:8" x14ac:dyDescent="0.25">
      <c r="B77" s="5">
        <f>IF(COUNT($B$18:B76)&gt;=COUNT(Workings!$C:$C),"",COUNT($B$18:B76)+1)</f>
        <v>59</v>
      </c>
      <c r="C77" t="str">
        <f>IFERROR(INDEX(Workings!$B:$B,MATCH('Peer Comparison Tool'!$B77,Workings!$D:$D,0)),"")</f>
        <v>Cogent Bank</v>
      </c>
      <c r="D77" s="28">
        <f>IFERROR(IF($D$12="NR",VLOOKUP($C77,'ALLL &lt;50B Database'!$A$2:$S$4794,7,FALSE),VLOOKUP($C77,'CECL &lt;50B Database'!$A$2:$S$165,7,FALSE)),"")</f>
        <v>588249</v>
      </c>
      <c r="E77" s="32">
        <f>IFERROR(IF($D$12="NR",VLOOKUP($C77,'ALLL &lt;50B Database'!$A$2:$S$4794,11,FALSE),VLOOKUP($C77,'CECL &lt;50B Database'!$A$2:$S$165,11,FALSE)),"")</f>
        <v>1.2613249941716977E-2</v>
      </c>
      <c r="F77" s="32">
        <f>IFERROR(IF($D$12="NR",VLOOKUP($C77,'ALLL &lt;50B Database'!$A$2:$S$4794,19,FALSE),VLOOKUP($C77,'CECL &lt;50B Database'!$A$2:$S$165,19,FALSE)),"")</f>
        <v>1.1066804242081009E-2</v>
      </c>
      <c r="G77" s="32">
        <f>IFERROR(IF($D$12="NR",VLOOKUP($C77,'ALLL &lt;50B Database'!$A$2:$S$4794,15,FALSE),VLOOKUP($C77,'CECL &lt;50B Database'!$A$2:$S$165,15,FALSE)),"")</f>
        <v>1.3041858732597663E-2</v>
      </c>
      <c r="H77" s="32"/>
    </row>
    <row r="78" spans="2:8" x14ac:dyDescent="0.25">
      <c r="B78" s="5">
        <f>IF(COUNT($B$18:B77)&gt;=COUNT(Workings!$C:$C),"",COUNT($B$18:B77)+1)</f>
        <v>60</v>
      </c>
      <c r="C78" t="str">
        <f>IFERROR(INDEX(Workings!$B:$B,MATCH('Peer Comparison Tool'!$B78,Workings!$D:$D,0)),"")</f>
        <v>Sabal Palm Bank</v>
      </c>
      <c r="D78" s="28">
        <f>IFERROR(IF($D$12="NR",VLOOKUP($C78,'ALLL &lt;50B Database'!$A$2:$S$4794,7,FALSE),VLOOKUP($C78,'CECL &lt;50B Database'!$A$2:$S$165,7,FALSE)),"")</f>
        <v>337958</v>
      </c>
      <c r="E78" s="32">
        <f>IFERROR(IF($D$12="NR",VLOOKUP($C78,'ALLL &lt;50B Database'!$A$2:$S$4794,11,FALSE),VLOOKUP($C78,'CECL &lt;50B Database'!$A$2:$S$165,11,FALSE)),"")</f>
        <v>1.2482748601728771E-2</v>
      </c>
      <c r="F78" s="32">
        <f>IFERROR(IF($D$12="NR",VLOOKUP($C78,'ALLL &lt;50B Database'!$A$2:$S$4794,19,FALSE),VLOOKUP($C78,'CECL &lt;50B Database'!$A$2:$S$165,19,FALSE)),"")</f>
        <v>1.2925267340081096E-2</v>
      </c>
      <c r="G78" s="32">
        <f>IFERROR(IF($D$12="NR",VLOOKUP($C78,'ALLL &lt;50B Database'!$A$2:$S$4794,15,FALSE),VLOOKUP($C78,'CECL &lt;50B Database'!$A$2:$S$165,15,FALSE)),"")</f>
        <v>1.3093438323014215E-2</v>
      </c>
      <c r="H78" s="32"/>
    </row>
    <row r="79" spans="2:8" x14ac:dyDescent="0.25">
      <c r="B79" s="5">
        <f>IF(COUNT($B$18:B78)&gt;=COUNT(Workings!$C:$C),"",COUNT($B$18:B78)+1)</f>
        <v>61</v>
      </c>
      <c r="C79" t="str">
        <f>IFERROR(INDEX(Workings!$B:$B,MATCH('Peer Comparison Tool'!$B79,Workings!$D:$D,0)),"")</f>
        <v>Surety Bank</v>
      </c>
      <c r="D79" s="28">
        <f>IFERROR(IF($D$12="NR",VLOOKUP($C79,'ALLL &lt;50B Database'!$A$2:$S$4794,7,FALSE),VLOOKUP($C79,'CECL &lt;50B Database'!$A$2:$S$165,7,FALSE)),"")</f>
        <v>152280</v>
      </c>
      <c r="E79" s="32">
        <f>IFERROR(IF($D$12="NR",VLOOKUP($C79,'ALLL &lt;50B Database'!$A$2:$S$4794,11,FALSE),VLOOKUP($C79,'CECL &lt;50B Database'!$A$2:$S$165,11,FALSE)),"")</f>
        <v>1.2420595982027579E-2</v>
      </c>
      <c r="F79" s="32">
        <f>IFERROR(IF($D$12="NR",VLOOKUP($C79,'ALLL &lt;50B Database'!$A$2:$S$4794,19,FALSE),VLOOKUP($C79,'CECL &lt;50B Database'!$A$2:$S$165,19,FALSE)),"")</f>
        <v>1.3496984267577714E-2</v>
      </c>
      <c r="G79" s="32">
        <f>IFERROR(IF($D$12="NR",VLOOKUP($C79,'ALLL &lt;50B Database'!$A$2:$S$4794,15,FALSE),VLOOKUP($C79,'CECL &lt;50B Database'!$A$2:$S$165,15,FALSE)),"")</f>
        <v>1.3108639910049499E-2</v>
      </c>
      <c r="H79" s="32"/>
    </row>
    <row r="80" spans="2:8" x14ac:dyDescent="0.25">
      <c r="B80" s="5">
        <f>IF(COUNT($B$18:B79)&gt;=COUNT(Workings!$C:$C),"",COUNT($B$18:B79)+1)</f>
        <v>62</v>
      </c>
      <c r="C80" t="str">
        <f>IFERROR(INDEX(Workings!$B:$B,MATCH('Peer Comparison Tool'!$B80,Workings!$D:$D,0)),"")</f>
        <v>Bank of Belle Glade</v>
      </c>
      <c r="D80" s="28">
        <f>IFERROR(IF($D$12="NR",VLOOKUP($C80,'ALLL &lt;50B Database'!$A$2:$S$4794,7,FALSE),VLOOKUP($C80,'CECL &lt;50B Database'!$A$2:$S$165,7,FALSE)),"")</f>
        <v>140127</v>
      </c>
      <c r="E80" s="32">
        <f>IFERROR(IF($D$12="NR",VLOOKUP($C80,'ALLL &lt;50B Database'!$A$2:$S$4794,11,FALSE),VLOOKUP($C80,'CECL &lt;50B Database'!$A$2:$S$165,11,FALSE)),"")</f>
        <v>1.2137395314965408E-2</v>
      </c>
      <c r="F80" s="32">
        <f>IFERROR(IF($D$12="NR",VLOOKUP($C80,'ALLL &lt;50B Database'!$A$2:$S$4794,19,FALSE),VLOOKUP($C80,'CECL &lt;50B Database'!$A$2:$S$165,19,FALSE)),"")</f>
        <v>1.256913021618904E-2</v>
      </c>
      <c r="G80" s="32">
        <f>IFERROR(IF($D$12="NR",VLOOKUP($C80,'ALLL &lt;50B Database'!$A$2:$S$4794,15,FALSE),VLOOKUP($C80,'CECL &lt;50B Database'!$A$2:$S$165,15,FALSE)),"")</f>
        <v>1.1553013892499206E-2</v>
      </c>
      <c r="H80" s="32"/>
    </row>
    <row r="81" spans="2:8" x14ac:dyDescent="0.25">
      <c r="B81" s="5">
        <f>IF(COUNT($B$18:B80)&gt;=COUNT(Workings!$C:$C),"",COUNT($B$18:B80)+1)</f>
        <v>63</v>
      </c>
      <c r="C81" t="str">
        <f>IFERROR(INDEX(Workings!$B:$B,MATCH('Peer Comparison Tool'!$B81,Workings!$D:$D,0)),"")</f>
        <v>First Bank</v>
      </c>
      <c r="D81" s="28">
        <f>IFERROR(IF($D$12="NR",VLOOKUP($C81,'ALLL &lt;50B Database'!$A$2:$S$4794,7,FALSE),VLOOKUP($C81,'CECL &lt;50B Database'!$A$2:$S$165,7,FALSE)),"")</f>
        <v>6941154</v>
      </c>
      <c r="E81" s="32">
        <f>IFERROR(IF($D$12="NR",VLOOKUP($C81,'ALLL &lt;50B Database'!$A$2:$S$4794,11,FALSE),VLOOKUP($C81,'CECL &lt;50B Database'!$A$2:$S$165,11,FALSE)),"")</f>
        <v>1.2132199213049547E-2</v>
      </c>
      <c r="F81" s="32">
        <f>IFERROR(IF($D$12="NR",VLOOKUP($C81,'ALLL &lt;50B Database'!$A$2:$S$4794,19,FALSE),VLOOKUP($C81,'CECL &lt;50B Database'!$A$2:$S$165,19,FALSE)),"")</f>
        <v>1.0404549195119003E-2</v>
      </c>
      <c r="G81" s="32">
        <f>IFERROR(IF($D$12="NR",VLOOKUP($C81,'ALLL &lt;50B Database'!$A$2:$S$4794,15,FALSE),VLOOKUP($C81,'CECL &lt;50B Database'!$A$2:$S$165,15,FALSE)),"")</f>
        <v>1.0400477251096043E-2</v>
      </c>
      <c r="H81" s="32"/>
    </row>
    <row r="82" spans="2:8" x14ac:dyDescent="0.25">
      <c r="B82" s="5">
        <f>IF(COUNT($B$18:B81)&gt;=COUNT(Workings!$C:$C),"",COUNT($B$18:B81)+1)</f>
        <v>64</v>
      </c>
      <c r="C82" t="str">
        <f>IFERROR(INDEX(Workings!$B:$B,MATCH('Peer Comparison Tool'!$B82,Workings!$D:$D,0)),"")</f>
        <v>FineMark National Bank &amp; Trust</v>
      </c>
      <c r="D82" s="28">
        <f>IFERROR(IF($D$12="NR",VLOOKUP($C82,'ALLL &lt;50B Database'!$A$2:$S$4794,7,FALSE),VLOOKUP($C82,'CECL &lt;50B Database'!$A$2:$S$165,7,FALSE)),"")</f>
        <v>2518136</v>
      </c>
      <c r="E82" s="32">
        <f>IFERROR(IF($D$12="NR",VLOOKUP($C82,'ALLL &lt;50B Database'!$A$2:$S$4794,11,FALSE),VLOOKUP($C82,'CECL &lt;50B Database'!$A$2:$S$165,11,FALSE)),"")</f>
        <v>1.1882923288939754E-2</v>
      </c>
      <c r="F82" s="32">
        <f>IFERROR(IF($D$12="NR",VLOOKUP($C82,'ALLL &lt;50B Database'!$A$2:$S$4794,19,FALSE),VLOOKUP($C82,'CECL &lt;50B Database'!$A$2:$S$165,19,FALSE)),"")</f>
        <v>1.0650294684422161E-2</v>
      </c>
      <c r="G82" s="32">
        <f>IFERROR(IF($D$12="NR",VLOOKUP($C82,'ALLL &lt;50B Database'!$A$2:$S$4794,15,FALSE),VLOOKUP($C82,'CECL &lt;50B Database'!$A$2:$S$165,15,FALSE)),"")</f>
        <v>1.0382823173401931E-2</v>
      </c>
      <c r="H82" s="32"/>
    </row>
    <row r="83" spans="2:8" x14ac:dyDescent="0.25">
      <c r="B83" s="5">
        <f>IF(COUNT($B$18:B82)&gt;=COUNT(Workings!$C:$C),"",COUNT($B$18:B82)+1)</f>
        <v>65</v>
      </c>
      <c r="C83" t="str">
        <f>IFERROR(INDEX(Workings!$B:$B,MATCH('Peer Comparison Tool'!$B83,Workings!$D:$D,0)),"")</f>
        <v>Freedom Bank</v>
      </c>
      <c r="D83" s="28">
        <f>IFERROR(IF($D$12="NR",VLOOKUP($C83,'ALLL &lt;50B Database'!$A$2:$S$4794,7,FALSE),VLOOKUP($C83,'CECL &lt;50B Database'!$A$2:$S$165,7,FALSE)),"")</f>
        <v>508570</v>
      </c>
      <c r="E83" s="32">
        <f>IFERROR(IF($D$12="NR",VLOOKUP($C83,'ALLL &lt;50B Database'!$A$2:$S$4794,11,FALSE),VLOOKUP($C83,'CECL &lt;50B Database'!$A$2:$S$165,11,FALSE)),"")</f>
        <v>1.1657271598269646E-2</v>
      </c>
      <c r="F83" s="32">
        <f>IFERROR(IF($D$12="NR",VLOOKUP($C83,'ALLL &lt;50B Database'!$A$2:$S$4794,19,FALSE),VLOOKUP($C83,'CECL &lt;50B Database'!$A$2:$S$165,19,FALSE)),"")</f>
        <v>1.1600716053085401E-2</v>
      </c>
      <c r="G83" s="32">
        <f>IFERROR(IF($D$12="NR",VLOOKUP($C83,'ALLL &lt;50B Database'!$A$2:$S$4794,15,FALSE),VLOOKUP($C83,'CECL &lt;50B Database'!$A$2:$S$165,15,FALSE)),"")</f>
        <v>1.2045892377625629E-2</v>
      </c>
      <c r="H83" s="32"/>
    </row>
    <row r="84" spans="2:8" x14ac:dyDescent="0.25">
      <c r="B84" s="5">
        <f>IF(COUNT($B$18:B83)&gt;=COUNT(Workings!$C:$C),"",COUNT($B$18:B83)+1)</f>
        <v>66</v>
      </c>
      <c r="C84" t="str">
        <f>IFERROR(INDEX(Workings!$B:$B,MATCH('Peer Comparison Tool'!$B84,Workings!$D:$D,0)),"")</f>
        <v>Terrabank, National Association</v>
      </c>
      <c r="D84" s="28">
        <f>IFERROR(IF($D$12="NR",VLOOKUP($C84,'ALLL &lt;50B Database'!$A$2:$S$4794,7,FALSE),VLOOKUP($C84,'CECL &lt;50B Database'!$A$2:$S$165,7,FALSE)),"")</f>
        <v>510638</v>
      </c>
      <c r="E84" s="32">
        <f>IFERROR(IF($D$12="NR",VLOOKUP($C84,'ALLL &lt;50B Database'!$A$2:$S$4794,11,FALSE),VLOOKUP($C84,'CECL &lt;50B Database'!$A$2:$S$165,11,FALSE)),"")</f>
        <v>1.1449767858141746E-2</v>
      </c>
      <c r="F84" s="32">
        <f>IFERROR(IF($D$12="NR",VLOOKUP($C84,'ALLL &lt;50B Database'!$A$2:$S$4794,19,FALSE),VLOOKUP($C84,'CECL &lt;50B Database'!$A$2:$S$165,19,FALSE)),"")</f>
        <v>1.158511653264277E-2</v>
      </c>
      <c r="G84" s="32">
        <f>IFERROR(IF($D$12="NR",VLOOKUP($C84,'ALLL &lt;50B Database'!$A$2:$S$4794,15,FALSE),VLOOKUP($C84,'CECL &lt;50B Database'!$A$2:$S$165,15,FALSE)),"")</f>
        <v>1.0340328623223647E-2</v>
      </c>
      <c r="H84" s="32"/>
    </row>
    <row r="85" spans="2:8" x14ac:dyDescent="0.25">
      <c r="B85" s="5">
        <f>IF(COUNT($B$18:B84)&gt;=COUNT(Workings!$C:$C),"",COUNT($B$18:B84)+1)</f>
        <v>67</v>
      </c>
      <c r="C85" t="str">
        <f>IFERROR(INDEX(Workings!$B:$B,MATCH('Peer Comparison Tool'!$B85,Workings!$D:$D,0)),"")</f>
        <v>BAC Florida Bank</v>
      </c>
      <c r="D85" s="28">
        <f>IFERROR(IF($D$12="NR",VLOOKUP($C85,'ALLL &lt;50B Database'!$A$2:$S$4794,7,FALSE),VLOOKUP($C85,'CECL &lt;50B Database'!$A$2:$S$165,7,FALSE)),"")</f>
        <v>2290914</v>
      </c>
      <c r="E85" s="32">
        <f>IFERROR(IF($D$12="NR",VLOOKUP($C85,'ALLL &lt;50B Database'!$A$2:$S$4794,11,FALSE),VLOOKUP($C85,'CECL &lt;50B Database'!$A$2:$S$165,11,FALSE)),"")</f>
        <v>1.1403601311938665E-2</v>
      </c>
      <c r="F85" s="32">
        <f>IFERROR(IF($D$12="NR",VLOOKUP($C85,'ALLL &lt;50B Database'!$A$2:$S$4794,19,FALSE),VLOOKUP($C85,'CECL &lt;50B Database'!$A$2:$S$165,19,FALSE)),"")</f>
        <v>9.9096323680427194E-3</v>
      </c>
      <c r="G85" s="32">
        <f>IFERROR(IF($D$12="NR",VLOOKUP($C85,'ALLL &lt;50B Database'!$A$2:$S$4794,15,FALSE),VLOOKUP($C85,'CECL &lt;50B Database'!$A$2:$S$165,15,FALSE)),"")</f>
        <v>9.5982166888503948E-3</v>
      </c>
      <c r="H85" s="32"/>
    </row>
    <row r="86" spans="2:8" x14ac:dyDescent="0.25">
      <c r="B86" s="5">
        <f>IF(COUNT($B$18:B85)&gt;=COUNT(Workings!$C:$C),"",COUNT($B$18:B85)+1)</f>
        <v>68</v>
      </c>
      <c r="C86" t="str">
        <f>IFERROR(INDEX(Workings!$B:$B,MATCH('Peer Comparison Tool'!$B86,Workings!$D:$D,0)),"")</f>
        <v>The Warrington Bank</v>
      </c>
      <c r="D86" s="28">
        <f>IFERROR(IF($D$12="NR",VLOOKUP($C86,'ALLL &lt;50B Database'!$A$2:$S$4794,7,FALSE),VLOOKUP($C86,'CECL &lt;50B Database'!$A$2:$S$165,7,FALSE)),"")</f>
        <v>95406</v>
      </c>
      <c r="E86" s="32">
        <f>IFERROR(IF($D$12="NR",VLOOKUP($C86,'ALLL &lt;50B Database'!$A$2:$S$4794,11,FALSE),VLOOKUP($C86,'CECL &lt;50B Database'!$A$2:$S$165,11,FALSE)),"")</f>
        <v>1.133649289099526E-2</v>
      </c>
      <c r="F86" s="32">
        <f>IFERROR(IF($D$12="NR",VLOOKUP($C86,'ALLL &lt;50B Database'!$A$2:$S$4794,19,FALSE),VLOOKUP($C86,'CECL &lt;50B Database'!$A$2:$S$165,19,FALSE)),"")</f>
        <v>1.1549306655336242E-2</v>
      </c>
      <c r="G86" s="32">
        <f>IFERROR(IF($D$12="NR",VLOOKUP($C86,'ALLL &lt;50B Database'!$A$2:$S$4794,15,FALSE),VLOOKUP($C86,'CECL &lt;50B Database'!$A$2:$S$165,15,FALSE)),"")</f>
        <v>1.1095854826140202E-2</v>
      </c>
      <c r="H86" s="32"/>
    </row>
    <row r="87" spans="2:8" x14ac:dyDescent="0.25">
      <c r="B87" s="5">
        <f>IF(COUNT($B$18:B86)&gt;=COUNT(Workings!$C:$C),"",COUNT($B$18:B86)+1)</f>
        <v>69</v>
      </c>
      <c r="C87" t="str">
        <f>IFERROR(INDEX(Workings!$B:$B,MATCH('Peer Comparison Tool'!$B87,Workings!$D:$D,0)),"")</f>
        <v>Florida Capital Bank, National Association</v>
      </c>
      <c r="D87" s="28">
        <f>IFERROR(IF($D$12="NR",VLOOKUP($C87,'ALLL &lt;50B Database'!$A$2:$S$4794,7,FALSE),VLOOKUP($C87,'CECL &lt;50B Database'!$A$2:$S$165,7,FALSE)),"")</f>
        <v>525221</v>
      </c>
      <c r="E87" s="32">
        <f>IFERROR(IF($D$12="NR",VLOOKUP($C87,'ALLL &lt;50B Database'!$A$2:$S$4794,11,FALSE),VLOOKUP($C87,'CECL &lt;50B Database'!$A$2:$S$165,11,FALSE)),"")</f>
        <v>1.1269093630320906E-2</v>
      </c>
      <c r="F87" s="32">
        <f>IFERROR(IF($D$12="NR",VLOOKUP($C87,'ALLL &lt;50B Database'!$A$2:$S$4794,19,FALSE),VLOOKUP($C87,'CECL &lt;50B Database'!$A$2:$S$165,19,FALSE)),"")</f>
        <v>9.6865682495818478E-3</v>
      </c>
      <c r="G87" s="32">
        <f>IFERROR(IF($D$12="NR",VLOOKUP($C87,'ALLL &lt;50B Database'!$A$2:$S$4794,15,FALSE),VLOOKUP($C87,'CECL &lt;50B Database'!$A$2:$S$165,15,FALSE)),"")</f>
        <v>8.3270178984103816E-3</v>
      </c>
      <c r="H87" s="32"/>
    </row>
    <row r="88" spans="2:8" x14ac:dyDescent="0.25">
      <c r="B88" s="5">
        <f>IF(COUNT($B$18:B87)&gt;=COUNT(Workings!$C:$C),"",COUNT($B$18:B87)+1)</f>
        <v>70</v>
      </c>
      <c r="C88" t="str">
        <f>IFERROR(INDEX(Workings!$B:$B,MATCH('Peer Comparison Tool'!$B88,Workings!$D:$D,0)),"")</f>
        <v>International Finance Bank</v>
      </c>
      <c r="D88" s="28">
        <f>IFERROR(IF($D$12="NR",VLOOKUP($C88,'ALLL &lt;50B Database'!$A$2:$S$4794,7,FALSE),VLOOKUP($C88,'CECL &lt;50B Database'!$A$2:$S$165,7,FALSE)),"")</f>
        <v>805309</v>
      </c>
      <c r="E88" s="32">
        <f>IFERROR(IF($D$12="NR",VLOOKUP($C88,'ALLL &lt;50B Database'!$A$2:$S$4794,11,FALSE),VLOOKUP($C88,'CECL &lt;50B Database'!$A$2:$S$165,11,FALSE)),"")</f>
        <v>1.1045501476996596E-2</v>
      </c>
      <c r="F88" s="32">
        <f>IFERROR(IF($D$12="NR",VLOOKUP($C88,'ALLL &lt;50B Database'!$A$2:$S$4794,19,FALSE),VLOOKUP($C88,'CECL &lt;50B Database'!$A$2:$S$165,19,FALSE)),"")</f>
        <v>1.1036798327882964E-2</v>
      </c>
      <c r="G88" s="32">
        <f>IFERROR(IF($D$12="NR",VLOOKUP($C88,'ALLL &lt;50B Database'!$A$2:$S$4794,15,FALSE),VLOOKUP($C88,'CECL &lt;50B Database'!$A$2:$S$165,15,FALSE)),"")</f>
        <v>1.1028137041325665E-2</v>
      </c>
      <c r="H88" s="32"/>
    </row>
    <row r="89" spans="2:8" x14ac:dyDescent="0.25">
      <c r="B89" s="5">
        <f>IF(COUNT($B$18:B88)&gt;=COUNT(Workings!$C:$C),"",COUNT($B$18:B88)+1)</f>
        <v>71</v>
      </c>
      <c r="C89" t="str">
        <f>IFERROR(INDEX(Workings!$B:$B,MATCH('Peer Comparison Tool'!$B89,Workings!$D:$D,0)),"")</f>
        <v>Banco do Brasil Americas</v>
      </c>
      <c r="D89" s="28">
        <f>IFERROR(IF($D$12="NR",VLOOKUP($C89,'ALLL &lt;50B Database'!$A$2:$S$4794,7,FALSE),VLOOKUP($C89,'CECL &lt;50B Database'!$A$2:$S$165,7,FALSE)),"")</f>
        <v>692680</v>
      </c>
      <c r="E89" s="32">
        <f>IFERROR(IF($D$12="NR",VLOOKUP($C89,'ALLL &lt;50B Database'!$A$2:$S$4794,11,FALSE),VLOOKUP($C89,'CECL &lt;50B Database'!$A$2:$S$165,11,FALSE)),"")</f>
        <v>1.0993685951786869E-2</v>
      </c>
      <c r="F89" s="32">
        <f>IFERROR(IF($D$12="NR",VLOOKUP($C89,'ALLL &lt;50B Database'!$A$2:$S$4794,19,FALSE),VLOOKUP($C89,'CECL &lt;50B Database'!$A$2:$S$165,19,FALSE)),"")</f>
        <v>1.0658364618624669E-2</v>
      </c>
      <c r="G89" s="32">
        <f>IFERROR(IF($D$12="NR",VLOOKUP($C89,'ALLL &lt;50B Database'!$A$2:$S$4794,15,FALSE),VLOOKUP($C89,'CECL &lt;50B Database'!$A$2:$S$165,15,FALSE)),"")</f>
        <v>1.0207883633457046E-2</v>
      </c>
      <c r="H89" s="32"/>
    </row>
    <row r="90" spans="2:8" x14ac:dyDescent="0.25">
      <c r="B90" s="5">
        <f>IF(COUNT($B$18:B89)&gt;=COUNT(Workings!$C:$C),"",COUNT($B$18:B89)+1)</f>
        <v>72</v>
      </c>
      <c r="C90" t="str">
        <f>IFERROR(INDEX(Workings!$B:$B,MATCH('Peer Comparison Tool'!$B90,Workings!$D:$D,0)),"")</f>
        <v>Brannen Bank</v>
      </c>
      <c r="D90" s="28">
        <f>IFERROR(IF($D$12="NR",VLOOKUP($C90,'ALLL &lt;50B Database'!$A$2:$S$4794,7,FALSE),VLOOKUP($C90,'CECL &lt;50B Database'!$A$2:$S$165,7,FALSE)),"")</f>
        <v>618684</v>
      </c>
      <c r="E90" s="32">
        <f>IFERROR(IF($D$12="NR",VLOOKUP($C90,'ALLL &lt;50B Database'!$A$2:$S$4794,11,FALSE),VLOOKUP($C90,'CECL &lt;50B Database'!$A$2:$S$165,11,FALSE)),"")</f>
        <v>1.0967864124295696E-2</v>
      </c>
      <c r="F90" s="32">
        <f>IFERROR(IF($D$12="NR",VLOOKUP($C90,'ALLL &lt;50B Database'!$A$2:$S$4794,19,FALSE),VLOOKUP($C90,'CECL &lt;50B Database'!$A$2:$S$165,19,FALSE)),"")</f>
        <v>1.078641370869033E-2</v>
      </c>
      <c r="G90" s="32">
        <f>IFERROR(IF($D$12="NR",VLOOKUP($C90,'ALLL &lt;50B Database'!$A$2:$S$4794,15,FALSE),VLOOKUP($C90,'CECL &lt;50B Database'!$A$2:$S$165,15,FALSE)),"")</f>
        <v>1.0707408985372266E-2</v>
      </c>
      <c r="H90" s="32"/>
    </row>
    <row r="91" spans="2:8" x14ac:dyDescent="0.25">
      <c r="B91" s="5">
        <f>IF(COUNT($B$18:B90)&gt;=COUNT(Workings!$C:$C),"",COUNT($B$18:B90)+1)</f>
        <v>73</v>
      </c>
      <c r="C91" t="str">
        <f>IFERROR(INDEX(Workings!$B:$B,MATCH('Peer Comparison Tool'!$B91,Workings!$D:$D,0)),"")</f>
        <v>Seaside National Bank &amp; Trust</v>
      </c>
      <c r="D91" s="28">
        <f>IFERROR(IF($D$12="NR",VLOOKUP($C91,'ALLL &lt;50B Database'!$A$2:$S$4794,7,FALSE),VLOOKUP($C91,'CECL &lt;50B Database'!$A$2:$S$165,7,FALSE)),"")</f>
        <v>2155245</v>
      </c>
      <c r="E91" s="32">
        <f>IFERROR(IF($D$12="NR",VLOOKUP($C91,'ALLL &lt;50B Database'!$A$2:$S$4794,11,FALSE),VLOOKUP($C91,'CECL &lt;50B Database'!$A$2:$S$165,11,FALSE)),"")</f>
        <v>1.0379665487412922E-2</v>
      </c>
      <c r="F91" s="32">
        <f>IFERROR(IF($D$12="NR",VLOOKUP($C91,'ALLL &lt;50B Database'!$A$2:$S$4794,19,FALSE),VLOOKUP($C91,'CECL &lt;50B Database'!$A$2:$S$165,19,FALSE)),"")</f>
        <v>1.1016704322382311E-2</v>
      </c>
      <c r="G91" s="32">
        <f>IFERROR(IF($D$12="NR",VLOOKUP($C91,'ALLL &lt;50B Database'!$A$2:$S$4794,15,FALSE),VLOOKUP($C91,'CECL &lt;50B Database'!$A$2:$S$165,15,FALSE)),"")</f>
        <v>1.0855454814935961E-2</v>
      </c>
      <c r="H91" s="32"/>
    </row>
    <row r="92" spans="2:8" x14ac:dyDescent="0.25">
      <c r="B92" s="5">
        <f>IF(COUNT($B$18:B91)&gt;=COUNT(Workings!$C:$C),"",COUNT($B$18:B91)+1)</f>
        <v>74</v>
      </c>
      <c r="C92" t="str">
        <f>IFERROR(INDEX(Workings!$B:$B,MATCH('Peer Comparison Tool'!$B92,Workings!$D:$D,0)),"")</f>
        <v>One Florida Bank</v>
      </c>
      <c r="D92" s="28">
        <f>IFERROR(IF($D$12="NR",VLOOKUP($C92,'ALLL &lt;50B Database'!$A$2:$S$4794,7,FALSE),VLOOKUP($C92,'CECL &lt;50B Database'!$A$2:$S$165,7,FALSE)),"")</f>
        <v>674413</v>
      </c>
      <c r="E92" s="32">
        <f>IFERROR(IF($D$12="NR",VLOOKUP($C92,'ALLL &lt;50B Database'!$A$2:$S$4794,11,FALSE),VLOOKUP($C92,'CECL &lt;50B Database'!$A$2:$S$165,11,FALSE)),"")</f>
        <v>1.0282802863095361E-2</v>
      </c>
      <c r="F92" s="32">
        <f>IFERROR(IF($D$12="NR",VLOOKUP($C92,'ALLL &lt;50B Database'!$A$2:$S$4794,19,FALSE),VLOOKUP($C92,'CECL &lt;50B Database'!$A$2:$S$165,19,FALSE)),"")</f>
        <v>1.00430905755365E-2</v>
      </c>
      <c r="G92" s="32">
        <f>IFERROR(IF($D$12="NR",VLOOKUP($C92,'ALLL &lt;50B Database'!$A$2:$S$4794,15,FALSE),VLOOKUP($C92,'CECL &lt;50B Database'!$A$2:$S$165,15,FALSE)),"")</f>
        <v>1.0031830110663949E-2</v>
      </c>
      <c r="H92" s="32"/>
    </row>
    <row r="93" spans="2:8" x14ac:dyDescent="0.25">
      <c r="B93" s="5">
        <f>IF(COUNT($B$18:B92)&gt;=COUNT(Workings!$C:$C),"",COUNT($B$18:B92)+1)</f>
        <v>75</v>
      </c>
      <c r="C93" t="str">
        <f>IFERROR(INDEX(Workings!$B:$B,MATCH('Peer Comparison Tool'!$B93,Workings!$D:$D,0)),"")</f>
        <v>Sunrise Bank</v>
      </c>
      <c r="D93" s="28">
        <f>IFERROR(IF($D$12="NR",VLOOKUP($C93,'ALLL &lt;50B Database'!$A$2:$S$4794,7,FALSE),VLOOKUP($C93,'CECL &lt;50B Database'!$A$2:$S$165,7,FALSE)),"")</f>
        <v>266096</v>
      </c>
      <c r="E93" s="32">
        <f>IFERROR(IF($D$12="NR",VLOOKUP($C93,'ALLL &lt;50B Database'!$A$2:$S$4794,11,FALSE),VLOOKUP($C93,'CECL &lt;50B Database'!$A$2:$S$165,11,FALSE)),"")</f>
        <v>1.0259650389626019E-2</v>
      </c>
      <c r="F93" s="32">
        <f>IFERROR(IF($D$12="NR",VLOOKUP($C93,'ALLL &lt;50B Database'!$A$2:$S$4794,19,FALSE),VLOOKUP($C93,'CECL &lt;50B Database'!$A$2:$S$165,19,FALSE)),"")</f>
        <v>9.1445796769908071E-3</v>
      </c>
      <c r="G93" s="32">
        <f>IFERROR(IF($D$12="NR",VLOOKUP($C93,'ALLL &lt;50B Database'!$A$2:$S$4794,15,FALSE),VLOOKUP($C93,'CECL &lt;50B Database'!$A$2:$S$165,15,FALSE)),"")</f>
        <v>9.0300491799421134E-3</v>
      </c>
      <c r="H93" s="32"/>
    </row>
    <row r="94" spans="2:8" x14ac:dyDescent="0.25">
      <c r="B94" s="5">
        <f>IF(COUNT($B$18:B93)&gt;=COUNT(Workings!$C:$C),"",COUNT($B$18:B93)+1)</f>
        <v>76</v>
      </c>
      <c r="C94" t="str">
        <f>IFERROR(INDEX(Workings!$B:$B,MATCH('Peer Comparison Tool'!$B94,Workings!$D:$D,0)),"")</f>
        <v>Bank of Pensacola</v>
      </c>
      <c r="D94" s="28">
        <f>IFERROR(IF($D$12="NR",VLOOKUP($C94,'ALLL &lt;50B Database'!$A$2:$S$4794,7,FALSE),VLOOKUP($C94,'CECL &lt;50B Database'!$A$2:$S$165,7,FALSE)),"")</f>
        <v>100203</v>
      </c>
      <c r="E94" s="32">
        <f>IFERROR(IF($D$12="NR",VLOOKUP($C94,'ALLL &lt;50B Database'!$A$2:$S$4794,11,FALSE),VLOOKUP($C94,'CECL &lt;50B Database'!$A$2:$S$165,11,FALSE)),"")</f>
        <v>1.0140018999628268E-2</v>
      </c>
      <c r="F94" s="32">
        <f>IFERROR(IF($D$12="NR",VLOOKUP($C94,'ALLL &lt;50B Database'!$A$2:$S$4794,19,FALSE),VLOOKUP($C94,'CECL &lt;50B Database'!$A$2:$S$165,19,FALSE)),"")</f>
        <v>1.0003049710277524E-2</v>
      </c>
      <c r="G94" s="32">
        <f>IFERROR(IF($D$12="NR",VLOOKUP($C94,'ALLL &lt;50B Database'!$A$2:$S$4794,15,FALSE),VLOOKUP($C94,'CECL &lt;50B Database'!$A$2:$S$165,15,FALSE)),"")</f>
        <v>9.563768741901648E-3</v>
      </c>
      <c r="H94" s="32"/>
    </row>
    <row r="95" spans="2:8" x14ac:dyDescent="0.25">
      <c r="B95" s="5">
        <f>IF(COUNT($B$18:B94)&gt;=COUNT(Workings!$C:$C),"",COUNT($B$18:B94)+1)</f>
        <v>77</v>
      </c>
      <c r="C95" t="str">
        <f>IFERROR(INDEX(Workings!$B:$B,MATCH('Peer Comparison Tool'!$B95,Workings!$D:$D,0)),"")</f>
        <v>Citizens Bank and Trust</v>
      </c>
      <c r="D95" s="28">
        <f>IFERROR(IF($D$12="NR",VLOOKUP($C95,'ALLL &lt;50B Database'!$A$2:$S$4794,7,FALSE),VLOOKUP($C95,'CECL &lt;50B Database'!$A$2:$S$165,7,FALSE)),"")</f>
        <v>893316</v>
      </c>
      <c r="E95" s="32">
        <f>IFERROR(IF($D$12="NR",VLOOKUP($C95,'ALLL &lt;50B Database'!$A$2:$S$4794,11,FALSE),VLOOKUP($C95,'CECL &lt;50B Database'!$A$2:$S$165,11,FALSE)),"")</f>
        <v>1.0113308088694565E-2</v>
      </c>
      <c r="F95" s="32">
        <f>IFERROR(IF($D$12="NR",VLOOKUP($C95,'ALLL &lt;50B Database'!$A$2:$S$4794,19,FALSE),VLOOKUP($C95,'CECL &lt;50B Database'!$A$2:$S$165,19,FALSE)),"")</f>
        <v>9.5028615879069571E-3</v>
      </c>
      <c r="G95" s="32">
        <f>IFERROR(IF($D$12="NR",VLOOKUP($C95,'ALLL &lt;50B Database'!$A$2:$S$4794,15,FALSE),VLOOKUP($C95,'CECL &lt;50B Database'!$A$2:$S$165,15,FALSE)),"")</f>
        <v>9.5099197867685881E-3</v>
      </c>
      <c r="H95" s="32"/>
    </row>
    <row r="96" spans="2:8" x14ac:dyDescent="0.25">
      <c r="B96" s="5">
        <f>IF(COUNT($B$18:B95)&gt;=COUNT(Workings!$C:$C),"",COUNT($B$18:B95)+1)</f>
        <v>78</v>
      </c>
      <c r="C96" t="str">
        <f>IFERROR(INDEX(Workings!$B:$B,MATCH('Peer Comparison Tool'!$B96,Workings!$D:$D,0)),"")</f>
        <v>FLAGLER BANK</v>
      </c>
      <c r="D96" s="28">
        <f>IFERROR(IF($D$12="NR",VLOOKUP($C96,'ALLL &lt;50B Database'!$A$2:$S$4794,7,FALSE),VLOOKUP($C96,'CECL &lt;50B Database'!$A$2:$S$165,7,FALSE)),"")</f>
        <v>408387</v>
      </c>
      <c r="E96" s="32">
        <f>IFERROR(IF($D$12="NR",VLOOKUP($C96,'ALLL &lt;50B Database'!$A$2:$S$4794,11,FALSE),VLOOKUP($C96,'CECL &lt;50B Database'!$A$2:$S$165,11,FALSE)),"")</f>
        <v>1.0100369625786526E-2</v>
      </c>
      <c r="F96" s="32">
        <f>IFERROR(IF($D$12="NR",VLOOKUP($C96,'ALLL &lt;50B Database'!$A$2:$S$4794,19,FALSE),VLOOKUP($C96,'CECL &lt;50B Database'!$A$2:$S$165,19,FALSE)),"")</f>
        <v>8.2408728879885818E-3</v>
      </c>
      <c r="G96" s="32">
        <f>IFERROR(IF($D$12="NR",VLOOKUP($C96,'ALLL &lt;50B Database'!$A$2:$S$4794,15,FALSE),VLOOKUP($C96,'CECL &lt;50B Database'!$A$2:$S$165,15,FALSE)),"")</f>
        <v>8.5033380872656626E-3</v>
      </c>
      <c r="H96" s="32"/>
    </row>
    <row r="97" spans="2:8" x14ac:dyDescent="0.25">
      <c r="B97" s="5">
        <f>IF(COUNT($B$18:B96)&gt;=COUNT(Workings!$C:$C),"",COUNT($B$18:B96)+1)</f>
        <v>79</v>
      </c>
      <c r="C97" t="str">
        <f>IFERROR(INDEX(Workings!$B:$B,MATCH('Peer Comparison Tool'!$B97,Workings!$D:$D,0)),"")</f>
        <v>Sanibel Captiva Community Bank</v>
      </c>
      <c r="D97" s="28">
        <f>IFERROR(IF($D$12="NR",VLOOKUP($C97,'ALLL &lt;50B Database'!$A$2:$S$4794,7,FALSE),VLOOKUP($C97,'CECL &lt;50B Database'!$A$2:$S$165,7,FALSE)),"")</f>
        <v>566381</v>
      </c>
      <c r="E97" s="32">
        <f>IFERROR(IF($D$12="NR",VLOOKUP($C97,'ALLL &lt;50B Database'!$A$2:$S$4794,11,FALSE),VLOOKUP($C97,'CECL &lt;50B Database'!$A$2:$S$165,11,FALSE)),"")</f>
        <v>1.0051605097319817E-2</v>
      </c>
      <c r="F97" s="32">
        <f>IFERROR(IF($D$12="NR",VLOOKUP($C97,'ALLL &lt;50B Database'!$A$2:$S$4794,19,FALSE),VLOOKUP($C97,'CECL &lt;50B Database'!$A$2:$S$165,19,FALSE)),"")</f>
        <v>9.104704097116844E-3</v>
      </c>
      <c r="G97" s="32">
        <f>IFERROR(IF($D$12="NR",VLOOKUP($C97,'ALLL &lt;50B Database'!$A$2:$S$4794,15,FALSE),VLOOKUP($C97,'CECL &lt;50B Database'!$A$2:$S$165,15,FALSE)),"")</f>
        <v>8.9498760408561074E-3</v>
      </c>
      <c r="H97" s="32"/>
    </row>
    <row r="98" spans="2:8" x14ac:dyDescent="0.25">
      <c r="B98" s="5">
        <f>IF(COUNT($B$18:B97)&gt;=COUNT(Workings!$C:$C),"",COUNT($B$18:B97)+1)</f>
        <v>80</v>
      </c>
      <c r="C98" t="str">
        <f>IFERROR(INDEX(Workings!$B:$B,MATCH('Peer Comparison Tool'!$B98,Workings!$D:$D,0)),"")</f>
        <v>Bank of the South</v>
      </c>
      <c r="D98" s="28">
        <f>IFERROR(IF($D$12="NR",VLOOKUP($C98,'ALLL &lt;50B Database'!$A$2:$S$4794,7,FALSE),VLOOKUP($C98,'CECL &lt;50B Database'!$A$2:$S$165,7,FALSE)),"")</f>
        <v>83633</v>
      </c>
      <c r="E98" s="32">
        <f>IFERROR(IF($D$12="NR",VLOOKUP($C98,'ALLL &lt;50B Database'!$A$2:$S$4794,11,FALSE),VLOOKUP($C98,'CECL &lt;50B Database'!$A$2:$S$165,11,FALSE)),"")</f>
        <v>9.9913931819032298E-3</v>
      </c>
      <c r="F98" s="32">
        <f>IFERROR(IF($D$12="NR",VLOOKUP($C98,'ALLL &lt;50B Database'!$A$2:$S$4794,19,FALSE),VLOOKUP($C98,'CECL &lt;50B Database'!$A$2:$S$165,19,FALSE)),"")</f>
        <v>1.0327621552624454E-2</v>
      </c>
      <c r="G98" s="32">
        <f>IFERROR(IF($D$12="NR",VLOOKUP($C98,'ALLL &lt;50B Database'!$A$2:$S$4794,15,FALSE),VLOOKUP($C98,'CECL &lt;50B Database'!$A$2:$S$165,15,FALSE)),"")</f>
        <v>1.0706981593615912E-2</v>
      </c>
      <c r="H98" s="32"/>
    </row>
    <row r="99" spans="2:8" x14ac:dyDescent="0.25">
      <c r="B99" s="5">
        <f>IF(COUNT($B$18:B98)&gt;=COUNT(Workings!$C:$C),"",COUNT($B$18:B98)+1)</f>
        <v>81</v>
      </c>
      <c r="C99" t="str">
        <f>IFERROR(INDEX(Workings!$B:$B,MATCH('Peer Comparison Tool'!$B99,Workings!$D:$D,0)),"")</f>
        <v>Peoples Bank of Graceville</v>
      </c>
      <c r="D99" s="28">
        <f>IFERROR(IF($D$12="NR",VLOOKUP($C99,'ALLL &lt;50B Database'!$A$2:$S$4794,7,FALSE),VLOOKUP($C99,'CECL &lt;50B Database'!$A$2:$S$165,7,FALSE)),"")</f>
        <v>109530</v>
      </c>
      <c r="E99" s="32">
        <f>IFERROR(IF($D$12="NR",VLOOKUP($C99,'ALLL &lt;50B Database'!$A$2:$S$4794,11,FALSE),VLOOKUP($C99,'CECL &lt;50B Database'!$A$2:$S$165,11,FALSE)),"")</f>
        <v>9.7856933163714653E-3</v>
      </c>
      <c r="F99" s="32">
        <f>IFERROR(IF($D$12="NR",VLOOKUP($C99,'ALLL &lt;50B Database'!$A$2:$S$4794,19,FALSE),VLOOKUP($C99,'CECL &lt;50B Database'!$A$2:$S$165,19,FALSE)),"")</f>
        <v>9.7087378640776691E-3</v>
      </c>
      <c r="G99" s="32">
        <f>IFERROR(IF($D$12="NR",VLOOKUP($C99,'ALLL &lt;50B Database'!$A$2:$S$4794,15,FALSE),VLOOKUP($C99,'CECL &lt;50B Database'!$A$2:$S$165,15,FALSE)),"")</f>
        <v>9.4762028855037792E-3</v>
      </c>
      <c r="H99" s="32"/>
    </row>
    <row r="100" spans="2:8" x14ac:dyDescent="0.25">
      <c r="B100" s="5">
        <f>IF(COUNT($B$18:B99)&gt;=COUNT(Workings!$C:$C),"",COUNT($B$18:B99)+1)</f>
        <v>82</v>
      </c>
      <c r="C100" t="str">
        <f>IFERROR(INDEX(Workings!$B:$B,MATCH('Peer Comparison Tool'!$B100,Workings!$D:$D,0)),"")</f>
        <v>Lafayette State Bank</v>
      </c>
      <c r="D100" s="28">
        <f>IFERROR(IF($D$12="NR",VLOOKUP($C100,'ALLL &lt;50B Database'!$A$2:$S$4794,7,FALSE),VLOOKUP($C100,'CECL &lt;50B Database'!$A$2:$S$165,7,FALSE)),"")</f>
        <v>134634</v>
      </c>
      <c r="E100" s="32">
        <f>IFERROR(IF($D$12="NR",VLOOKUP($C100,'ALLL &lt;50B Database'!$A$2:$S$4794,11,FALSE),VLOOKUP($C100,'CECL &lt;50B Database'!$A$2:$S$165,11,FALSE)),"")</f>
        <v>9.5434905128686832E-3</v>
      </c>
      <c r="F100" s="32">
        <f>IFERROR(IF($D$12="NR",VLOOKUP($C100,'ALLL &lt;50B Database'!$A$2:$S$4794,19,FALSE),VLOOKUP($C100,'CECL &lt;50B Database'!$A$2:$S$165,19,FALSE)),"")</f>
        <v>1.0333671996149938E-2</v>
      </c>
      <c r="G100" s="32">
        <f>IFERROR(IF($D$12="NR",VLOOKUP($C100,'ALLL &lt;50B Database'!$A$2:$S$4794,15,FALSE),VLOOKUP($C100,'CECL &lt;50B Database'!$A$2:$S$165,15,FALSE)),"")</f>
        <v>1.2225146447066813E-2</v>
      </c>
      <c r="H100" s="32"/>
    </row>
    <row r="101" spans="2:8" x14ac:dyDescent="0.25">
      <c r="B101" s="5">
        <f>IF(COUNT($B$18:B100)&gt;=COUNT(Workings!$C:$C),"",COUNT($B$18:B100)+1)</f>
        <v>83</v>
      </c>
      <c r="C101" t="str">
        <f>IFERROR(INDEX(Workings!$B:$B,MATCH('Peer Comparison Tool'!$B101,Workings!$D:$D,0)),"")</f>
        <v>Pacific National Bank</v>
      </c>
      <c r="D101" s="28">
        <f>IFERROR(IF($D$12="NR",VLOOKUP($C101,'ALLL &lt;50B Database'!$A$2:$S$4794,7,FALSE),VLOOKUP($C101,'CECL &lt;50B Database'!$A$2:$S$165,7,FALSE)),"")</f>
        <v>749425</v>
      </c>
      <c r="E101" s="32">
        <f>IFERROR(IF($D$12="NR",VLOOKUP($C101,'ALLL &lt;50B Database'!$A$2:$S$4794,11,FALSE),VLOOKUP($C101,'CECL &lt;50B Database'!$A$2:$S$165,11,FALSE)),"")</f>
        <v>9.4381662182967917E-3</v>
      </c>
      <c r="F101" s="32">
        <f>IFERROR(IF($D$12="NR",VLOOKUP($C101,'ALLL &lt;50B Database'!$A$2:$S$4794,19,FALSE),VLOOKUP($C101,'CECL &lt;50B Database'!$A$2:$S$165,19,FALSE)),"")</f>
        <v>8.6725251674893179E-3</v>
      </c>
      <c r="G101" s="32">
        <f>IFERROR(IF($D$12="NR",VLOOKUP($C101,'ALLL &lt;50B Database'!$A$2:$S$4794,15,FALSE),VLOOKUP($C101,'CECL &lt;50B Database'!$A$2:$S$165,15,FALSE)),"")</f>
        <v>7.8188773088824336E-3</v>
      </c>
      <c r="H101" s="32"/>
    </row>
    <row r="102" spans="2:8" x14ac:dyDescent="0.25">
      <c r="B102" s="5">
        <f>IF(COUNT($B$18:B101)&gt;=COUNT(Workings!$C:$C),"",COUNT($B$18:B101)+1)</f>
        <v>84</v>
      </c>
      <c r="C102" t="str">
        <f>IFERROR(INDEX(Workings!$B:$B,MATCH('Peer Comparison Tool'!$B102,Workings!$D:$D,0)),"")</f>
        <v>PNB Community Bank</v>
      </c>
      <c r="D102" s="28">
        <f>IFERROR(IF($D$12="NR",VLOOKUP($C102,'ALLL &lt;50B Database'!$A$2:$S$4794,7,FALSE),VLOOKUP($C102,'CECL &lt;50B Database'!$A$2:$S$165,7,FALSE)),"")</f>
        <v>117938</v>
      </c>
      <c r="E102" s="32">
        <f>IFERROR(IF($D$12="NR",VLOOKUP($C102,'ALLL &lt;50B Database'!$A$2:$S$4794,11,FALSE),VLOOKUP($C102,'CECL &lt;50B Database'!$A$2:$S$165,11,FALSE)),"")</f>
        <v>9.4002658101672385E-3</v>
      </c>
      <c r="F102" s="32">
        <f>IFERROR(IF($D$12="NR",VLOOKUP($C102,'ALLL &lt;50B Database'!$A$2:$S$4794,19,FALSE),VLOOKUP($C102,'CECL &lt;50B Database'!$A$2:$S$165,19,FALSE)),"")</f>
        <v>9.8797692273814939E-3</v>
      </c>
      <c r="G102" s="32">
        <f>IFERROR(IF($D$12="NR",VLOOKUP($C102,'ALLL &lt;50B Database'!$A$2:$S$4794,15,FALSE),VLOOKUP($C102,'CECL &lt;50B Database'!$A$2:$S$165,15,FALSE)),"")</f>
        <v>9.6073580524230883E-3</v>
      </c>
      <c r="H102" s="32"/>
    </row>
    <row r="103" spans="2:8" x14ac:dyDescent="0.25">
      <c r="B103" s="5">
        <f>IF(COUNT($B$18:B102)&gt;=COUNT(Workings!$C:$C),"",COUNT($B$18:B102)+1)</f>
        <v>85</v>
      </c>
      <c r="C103" t="str">
        <f>IFERROR(INDEX(Workings!$B:$B,MATCH('Peer Comparison Tool'!$B103,Workings!$D:$D,0)),"")</f>
        <v>Beach Community Bank</v>
      </c>
      <c r="D103" s="28">
        <f>IFERROR(IF($D$12="NR",VLOOKUP($C103,'ALLL &lt;50B Database'!$A$2:$S$4794,7,FALSE),VLOOKUP($C103,'CECL &lt;50B Database'!$A$2:$S$165,7,FALSE)),"")</f>
        <v>568784</v>
      </c>
      <c r="E103" s="32">
        <f>IFERROR(IF($D$12="NR",VLOOKUP($C103,'ALLL &lt;50B Database'!$A$2:$S$4794,11,FALSE),VLOOKUP($C103,'CECL &lt;50B Database'!$A$2:$S$165,11,FALSE)),"")</f>
        <v>9.2485813132985473E-3</v>
      </c>
      <c r="F103" s="32">
        <f>IFERROR(IF($D$12="NR",VLOOKUP($C103,'ALLL &lt;50B Database'!$A$2:$S$4794,19,FALSE),VLOOKUP($C103,'CECL &lt;50B Database'!$A$2:$S$165,19,FALSE)),"")</f>
        <v>8.7985312318530299E-3</v>
      </c>
      <c r="G103" s="32">
        <f>IFERROR(IF($D$12="NR",VLOOKUP($C103,'ALLL &lt;50B Database'!$A$2:$S$4794,15,FALSE),VLOOKUP($C103,'CECL &lt;50B Database'!$A$2:$S$165,15,FALSE)),"")</f>
        <v>8.696749336049657E-3</v>
      </c>
      <c r="H103" s="32"/>
    </row>
    <row r="104" spans="2:8" x14ac:dyDescent="0.25">
      <c r="B104" s="5">
        <f>IF(COUNT($B$18:B103)&gt;=COUNT(Workings!$C:$C),"",COUNT($B$18:B103)+1)</f>
        <v>86</v>
      </c>
      <c r="C104" t="str">
        <f>IFERROR(INDEX(Workings!$B:$B,MATCH('Peer Comparison Tool'!$B104,Workings!$D:$D,0)),"")</f>
        <v>Pilot Bank</v>
      </c>
      <c r="D104" s="28">
        <f>IFERROR(IF($D$12="NR",VLOOKUP($C104,'ALLL &lt;50B Database'!$A$2:$S$4794,7,FALSE),VLOOKUP($C104,'CECL &lt;50B Database'!$A$2:$S$165,7,FALSE)),"")</f>
        <v>585831</v>
      </c>
      <c r="E104" s="32">
        <f>IFERROR(IF($D$12="NR",VLOOKUP($C104,'ALLL &lt;50B Database'!$A$2:$S$4794,11,FALSE),VLOOKUP($C104,'CECL &lt;50B Database'!$A$2:$S$165,11,FALSE)),"")</f>
        <v>9.2373869324363055E-3</v>
      </c>
      <c r="F104" s="32">
        <f>IFERROR(IF($D$12="NR",VLOOKUP($C104,'ALLL &lt;50B Database'!$A$2:$S$4794,19,FALSE),VLOOKUP($C104,'CECL &lt;50B Database'!$A$2:$S$165,19,FALSE)),"")</f>
        <v>6.7802698637210662E-3</v>
      </c>
      <c r="G104" s="32">
        <f>IFERROR(IF($D$12="NR",VLOOKUP($C104,'ALLL &lt;50B Database'!$A$2:$S$4794,15,FALSE),VLOOKUP($C104,'CECL &lt;50B Database'!$A$2:$S$165,15,FALSE)),"")</f>
        <v>6.5276372202183758E-3</v>
      </c>
      <c r="H104" s="32"/>
    </row>
    <row r="105" spans="2:8" x14ac:dyDescent="0.25">
      <c r="B105" s="5">
        <f>IF(COUNT($B$18:B104)&gt;=COUNT(Workings!$C:$C),"",COUNT($B$18:B104)+1)</f>
        <v>87</v>
      </c>
      <c r="C105" t="str">
        <f>IFERROR(INDEX(Workings!$B:$B,MATCH('Peer Comparison Tool'!$B105,Workings!$D:$D,0)),"")</f>
        <v>Sunstate Bank</v>
      </c>
      <c r="D105" s="28">
        <f>IFERROR(IF($D$12="NR",VLOOKUP($C105,'ALLL &lt;50B Database'!$A$2:$S$4794,7,FALSE),VLOOKUP($C105,'CECL &lt;50B Database'!$A$2:$S$165,7,FALSE)),"")</f>
        <v>514864</v>
      </c>
      <c r="E105" s="32">
        <f>IFERROR(IF($D$12="NR",VLOOKUP($C105,'ALLL &lt;50B Database'!$A$2:$S$4794,11,FALSE),VLOOKUP($C105,'CECL &lt;50B Database'!$A$2:$S$165,11,FALSE)),"")</f>
        <v>8.7690919307326868E-3</v>
      </c>
      <c r="F105" s="32">
        <f>IFERROR(IF($D$12="NR",VLOOKUP($C105,'ALLL &lt;50B Database'!$A$2:$S$4794,19,FALSE),VLOOKUP($C105,'CECL &lt;50B Database'!$A$2:$S$165,19,FALSE)),"")</f>
        <v>7.7219099701250696E-3</v>
      </c>
      <c r="G105" s="32">
        <f>IFERROR(IF($D$12="NR",VLOOKUP($C105,'ALLL &lt;50B Database'!$A$2:$S$4794,15,FALSE),VLOOKUP($C105,'CECL &lt;50B Database'!$A$2:$S$165,15,FALSE)),"")</f>
        <v>7.8818537158842732E-3</v>
      </c>
      <c r="H105" s="32"/>
    </row>
    <row r="106" spans="2:8" x14ac:dyDescent="0.25">
      <c r="B106" s="5">
        <f>IF(COUNT($B$18:B105)&gt;=COUNT(Workings!$C:$C),"",COUNT($B$18:B105)+1)</f>
        <v>88</v>
      </c>
      <c r="C106" t="str">
        <f>IFERROR(INDEX(Workings!$B:$B,MATCH('Peer Comparison Tool'!$B106,Workings!$D:$D,0)),"")</f>
        <v>Paradise Bank</v>
      </c>
      <c r="D106" s="28">
        <f>IFERROR(IF($D$12="NR",VLOOKUP($C106,'ALLL &lt;50B Database'!$A$2:$S$4794,7,FALSE),VLOOKUP($C106,'CECL &lt;50B Database'!$A$2:$S$165,7,FALSE)),"")</f>
        <v>355083</v>
      </c>
      <c r="E106" s="32">
        <f>IFERROR(IF($D$12="NR",VLOOKUP($C106,'ALLL &lt;50B Database'!$A$2:$S$4794,11,FALSE),VLOOKUP($C106,'CECL &lt;50B Database'!$A$2:$S$165,11,FALSE)),"")</f>
        <v>8.5025787991520017E-3</v>
      </c>
      <c r="F106" s="32">
        <f>IFERROR(IF($D$12="NR",VLOOKUP($C106,'ALLL &lt;50B Database'!$A$2:$S$4794,19,FALSE),VLOOKUP($C106,'CECL &lt;50B Database'!$A$2:$S$165,19,FALSE)),"")</f>
        <v>7.1207237922737482E-3</v>
      </c>
      <c r="G106" s="32">
        <f>IFERROR(IF($D$12="NR",VLOOKUP($C106,'ALLL &lt;50B Database'!$A$2:$S$4794,15,FALSE),VLOOKUP($C106,'CECL &lt;50B Database'!$A$2:$S$165,15,FALSE)),"")</f>
        <v>7.1813285457809697E-3</v>
      </c>
      <c r="H106" s="32"/>
    </row>
    <row r="107" spans="2:8" x14ac:dyDescent="0.25">
      <c r="B107" s="5">
        <f>IF(COUNT($B$18:B106)&gt;=COUNT(Workings!$C:$C),"",COUNT($B$18:B106)+1)</f>
        <v>89</v>
      </c>
      <c r="C107" t="str">
        <f>IFERROR(INDEX(Workings!$B:$B,MATCH('Peer Comparison Tool'!$B107,Workings!$D:$D,0)),"")</f>
        <v>Anchor Bank</v>
      </c>
      <c r="D107" s="28">
        <f>IFERROR(IF($D$12="NR",VLOOKUP($C107,'ALLL &lt;50B Database'!$A$2:$S$4794,7,FALSE),VLOOKUP($C107,'CECL &lt;50B Database'!$A$2:$S$165,7,FALSE)),"")</f>
        <v>168571</v>
      </c>
      <c r="E107" s="32">
        <f>IFERROR(IF($D$12="NR",VLOOKUP($C107,'ALLL &lt;50B Database'!$A$2:$S$4794,11,FALSE),VLOOKUP($C107,'CECL &lt;50B Database'!$A$2:$S$165,11,FALSE)),"")</f>
        <v>8.4389647972135818E-3</v>
      </c>
      <c r="F107" s="32">
        <f>IFERROR(IF($D$12="NR",VLOOKUP($C107,'ALLL &lt;50B Database'!$A$2:$S$4794,19,FALSE),VLOOKUP($C107,'CECL &lt;50B Database'!$A$2:$S$165,19,FALSE)),"")</f>
        <v>7.3095611745650768E-3</v>
      </c>
      <c r="G107" s="32">
        <f>IFERROR(IF($D$12="NR",VLOOKUP($C107,'ALLL &lt;50B Database'!$A$2:$S$4794,15,FALSE),VLOOKUP($C107,'CECL &lt;50B Database'!$A$2:$S$165,15,FALSE)),"")</f>
        <v>7.7104152787030866E-3</v>
      </c>
      <c r="H107" s="32"/>
    </row>
    <row r="108" spans="2:8" x14ac:dyDescent="0.25">
      <c r="B108" s="5">
        <f>IF(COUNT($B$18:B107)&gt;=COUNT(Workings!$C:$C),"",COUNT($B$18:B107)+1)</f>
        <v>90</v>
      </c>
      <c r="C108" t="str">
        <f>IFERROR(INDEX(Workings!$B:$B,MATCH('Peer Comparison Tool'!$B108,Workings!$D:$D,0)),"")</f>
        <v>First Citrus Bank</v>
      </c>
      <c r="D108" s="28">
        <f>IFERROR(IF($D$12="NR",VLOOKUP($C108,'ALLL &lt;50B Database'!$A$2:$S$4794,7,FALSE),VLOOKUP($C108,'CECL &lt;50B Database'!$A$2:$S$165,7,FALSE)),"")</f>
        <v>549470</v>
      </c>
      <c r="E108" s="32">
        <f>IFERROR(IF($D$12="NR",VLOOKUP($C108,'ALLL &lt;50B Database'!$A$2:$S$4794,11,FALSE),VLOOKUP($C108,'CECL &lt;50B Database'!$A$2:$S$165,11,FALSE)),"")</f>
        <v>8.2420867688137583E-3</v>
      </c>
      <c r="F108" s="32">
        <f>IFERROR(IF($D$12="NR",VLOOKUP($C108,'ALLL &lt;50B Database'!$A$2:$S$4794,19,FALSE),VLOOKUP($C108,'CECL &lt;50B Database'!$A$2:$S$165,19,FALSE)),"")</f>
        <v>7.606727190141634E-3</v>
      </c>
      <c r="G108" s="32">
        <f>IFERROR(IF($D$12="NR",VLOOKUP($C108,'ALLL &lt;50B Database'!$A$2:$S$4794,15,FALSE),VLOOKUP($C108,'CECL &lt;50B Database'!$A$2:$S$165,15,FALSE)),"")</f>
        <v>7.6281027065211787E-3</v>
      </c>
      <c r="H108" s="32"/>
    </row>
    <row r="109" spans="2:8" x14ac:dyDescent="0.25">
      <c r="B109" s="5">
        <f>IF(COUNT($B$18:B108)&gt;=COUNT(Workings!$C:$C),"",COUNT($B$18:B108)+1)</f>
        <v>91</v>
      </c>
      <c r="C109" t="str">
        <f>IFERROR(INDEX(Workings!$B:$B,MATCH('Peer Comparison Tool'!$B109,Workings!$D:$D,0)),"")</f>
        <v>City National Bank of Florida</v>
      </c>
      <c r="D109" s="28">
        <f>IFERROR(IF($D$12="NR",VLOOKUP($C109,'ALLL &lt;50B Database'!$A$2:$S$4794,7,FALSE),VLOOKUP($C109,'CECL &lt;50B Database'!$A$2:$S$165,7,FALSE)),"")</f>
        <v>17446729</v>
      </c>
      <c r="E109" s="32">
        <f>IFERROR(IF($D$12="NR",VLOOKUP($C109,'ALLL &lt;50B Database'!$A$2:$S$4794,11,FALSE),VLOOKUP($C109,'CECL &lt;50B Database'!$A$2:$S$165,11,FALSE)),"")</f>
        <v>7.9024065548014225E-3</v>
      </c>
      <c r="F109" s="32">
        <f>IFERROR(IF($D$12="NR",VLOOKUP($C109,'ALLL &lt;50B Database'!$A$2:$S$4794,19,FALSE),VLOOKUP($C109,'CECL &lt;50B Database'!$A$2:$S$165,19,FALSE)),"")</f>
        <v>5.2708324348518347E-3</v>
      </c>
      <c r="G109" s="32">
        <f>IFERROR(IF($D$12="NR",VLOOKUP($C109,'ALLL &lt;50B Database'!$A$2:$S$4794,15,FALSE),VLOOKUP($C109,'CECL &lt;50B Database'!$A$2:$S$165,15,FALSE)),"")</f>
        <v>4.4796635913848266E-3</v>
      </c>
      <c r="H109" s="32"/>
    </row>
    <row r="110" spans="2:8" x14ac:dyDescent="0.25">
      <c r="B110" s="5">
        <f>IF(COUNT($B$18:B109)&gt;=COUNT(Workings!$C:$C),"",COUNT($B$18:B109)+1)</f>
        <v>92</v>
      </c>
      <c r="C110" t="str">
        <f>IFERROR(INDEX(Workings!$B:$B,MATCH('Peer Comparison Tool'!$B110,Workings!$D:$D,0)),"")</f>
        <v>Legacy Bank of Florida</v>
      </c>
      <c r="D110" s="28">
        <f>IFERROR(IF($D$12="NR",VLOOKUP($C110,'ALLL &lt;50B Database'!$A$2:$S$4794,7,FALSE),VLOOKUP($C110,'CECL &lt;50B Database'!$A$2:$S$165,7,FALSE)),"")</f>
        <v>525469</v>
      </c>
      <c r="E110" s="32">
        <f>IFERROR(IF($D$12="NR",VLOOKUP($C110,'ALLL &lt;50B Database'!$A$2:$S$4794,11,FALSE),VLOOKUP($C110,'CECL &lt;50B Database'!$A$2:$S$165,11,FALSE)),"")</f>
        <v>6.8856300207718905E-3</v>
      </c>
      <c r="F110" s="32">
        <f>IFERROR(IF($D$12="NR",VLOOKUP($C110,'ALLL &lt;50B Database'!$A$2:$S$4794,19,FALSE),VLOOKUP($C110,'CECL &lt;50B Database'!$A$2:$S$165,19,FALSE)),"")</f>
        <v>6.1944803845368109E-3</v>
      </c>
      <c r="G110" s="32">
        <f>IFERROR(IF($D$12="NR",VLOOKUP($C110,'ALLL &lt;50B Database'!$A$2:$S$4794,15,FALSE),VLOOKUP($C110,'CECL &lt;50B Database'!$A$2:$S$165,15,FALSE)),"")</f>
        <v>6.4906243766207862E-3</v>
      </c>
      <c r="H110" s="32"/>
    </row>
    <row r="111" spans="2:8" x14ac:dyDescent="0.25">
      <c r="B111" s="5">
        <f>IF(COUNT($B$18:B110)&gt;=COUNT(Workings!$C:$C),"",COUNT($B$18:B110)+1)</f>
        <v>93</v>
      </c>
      <c r="C111" t="str">
        <f>IFERROR(INDEX(Workings!$B:$B,MATCH('Peer Comparison Tool'!$B111,Workings!$D:$D,0)),"")</f>
        <v>Professional Bank</v>
      </c>
      <c r="D111" s="28">
        <f>IFERROR(IF($D$12="NR",VLOOKUP($C111,'ALLL &lt;50B Database'!$A$2:$S$4794,7,FALSE),VLOOKUP($C111,'CECL &lt;50B Database'!$A$2:$S$165,7,FALSE)),"")</f>
        <v>2031313</v>
      </c>
      <c r="E111" s="32">
        <f>IFERROR(IF($D$12="NR",VLOOKUP($C111,'ALLL &lt;50B Database'!$A$2:$S$4794,11,FALSE),VLOOKUP($C111,'CECL &lt;50B Database'!$A$2:$S$165,11,FALSE)),"")</f>
        <v>6.7391118081606954E-3</v>
      </c>
      <c r="F111" s="32">
        <f>IFERROR(IF($D$12="NR",VLOOKUP($C111,'ALLL &lt;50B Database'!$A$2:$S$4794,19,FALSE),VLOOKUP($C111,'CECL &lt;50B Database'!$A$2:$S$165,19,FALSE)),"")</f>
        <v>5.4777308829488773E-3</v>
      </c>
      <c r="G111" s="32">
        <f>IFERROR(IF($D$12="NR",VLOOKUP($C111,'ALLL &lt;50B Database'!$A$2:$S$4794,15,FALSE),VLOOKUP($C111,'CECL &lt;50B Database'!$A$2:$S$165,15,FALSE)),"")</f>
        <v>8.2719055823047664E-3</v>
      </c>
      <c r="H111" s="32"/>
    </row>
    <row r="112" spans="2:8" x14ac:dyDescent="0.25">
      <c r="B112" s="5">
        <f>IF(COUNT($B$18:B111)&gt;=COUNT(Workings!$C:$C),"",COUNT($B$18:B111)+1)</f>
        <v>94</v>
      </c>
      <c r="C112" t="str">
        <f>IFERROR(INDEX(Workings!$B:$B,MATCH('Peer Comparison Tool'!$B112,Workings!$D:$D,0)),"")</f>
        <v>Natbank, National Association</v>
      </c>
      <c r="D112" s="28">
        <f>IFERROR(IF($D$12="NR",VLOOKUP($C112,'ALLL &lt;50B Database'!$A$2:$S$4794,7,FALSE),VLOOKUP($C112,'CECL &lt;50B Database'!$A$2:$S$165,7,FALSE)),"")</f>
        <v>187965</v>
      </c>
      <c r="E112" s="32">
        <f>IFERROR(IF($D$12="NR",VLOOKUP($C112,'ALLL &lt;50B Database'!$A$2:$S$4794,11,FALSE),VLOOKUP($C112,'CECL &lt;50B Database'!$A$2:$S$165,11,FALSE)),"")</f>
        <v>6.4306431915326688E-3</v>
      </c>
      <c r="F112" s="32">
        <f>IFERROR(IF($D$12="NR",VLOOKUP($C112,'ALLL &lt;50B Database'!$A$2:$S$4794,19,FALSE),VLOOKUP($C112,'CECL &lt;50B Database'!$A$2:$S$165,19,FALSE)),"")</f>
        <v>6.3983994564191611E-3</v>
      </c>
      <c r="G112" s="32">
        <f>IFERROR(IF($D$12="NR",VLOOKUP($C112,'ALLL &lt;50B Database'!$A$2:$S$4794,15,FALSE),VLOOKUP($C112,'CECL &lt;50B Database'!$A$2:$S$165,15,FALSE)),"")</f>
        <v>6.0872369588002902E-3</v>
      </c>
      <c r="H112" s="32"/>
    </row>
    <row r="113" spans="2:8" x14ac:dyDescent="0.25">
      <c r="B113" s="5">
        <f>IF(COUNT($B$18:B112)&gt;=COUNT(Workings!$C:$C),"",COUNT($B$18:B112)+1)</f>
        <v>95</v>
      </c>
      <c r="C113" t="str">
        <f>IFERROR(INDEX(Workings!$B:$B,MATCH('Peer Comparison Tool'!$B113,Workings!$D:$D,0)),"")</f>
        <v>Flagship Bank</v>
      </c>
      <c r="D113" s="28">
        <f>IFERROR(IF($D$12="NR",VLOOKUP($C113,'ALLL &lt;50B Database'!$A$2:$S$4794,7,FALSE),VLOOKUP($C113,'CECL &lt;50B Database'!$A$2:$S$165,7,FALSE)),"")</f>
        <v>256705</v>
      </c>
      <c r="E113" s="32">
        <f>IFERROR(IF($D$12="NR",VLOOKUP($C113,'ALLL &lt;50B Database'!$A$2:$S$4794,11,FALSE),VLOOKUP($C113,'CECL &lt;50B Database'!$A$2:$S$165,11,FALSE)),"")</f>
        <v>6.3018140658937256E-3</v>
      </c>
      <c r="F113" s="32">
        <f>IFERROR(IF($D$12="NR",VLOOKUP($C113,'ALLL &lt;50B Database'!$A$2:$S$4794,19,FALSE),VLOOKUP($C113,'CECL &lt;50B Database'!$A$2:$S$165,19,FALSE)),"")</f>
        <v>4.0895623015098559E-3</v>
      </c>
      <c r="G113" s="32">
        <f>IFERROR(IF($D$12="NR",VLOOKUP($C113,'ALLL &lt;50B Database'!$A$2:$S$4794,15,FALSE),VLOOKUP($C113,'CECL &lt;50B Database'!$A$2:$S$165,15,FALSE)),"")</f>
        <v>1.197564199609097E-3</v>
      </c>
      <c r="H113" s="32"/>
    </row>
    <row r="114" spans="2:8" x14ac:dyDescent="0.25">
      <c r="B114" s="5">
        <f>IF(COUNT($B$18:B113)&gt;=COUNT(Workings!$C:$C),"",COUNT($B$18:B113)+1)</f>
        <v>96</v>
      </c>
      <c r="C114" t="str">
        <f>IFERROR(INDEX(Workings!$B:$B,MATCH('Peer Comparison Tool'!$B114,Workings!$D:$D,0)),"")</f>
        <v>TIAA, FSB</v>
      </c>
      <c r="D114" s="28">
        <f>IFERROR(IF($D$12="NR",VLOOKUP($C114,'ALLL &lt;50B Database'!$A$2:$S$4794,7,FALSE),VLOOKUP($C114,'CECL &lt;50B Database'!$A$2:$S$165,7,FALSE)),"")</f>
        <v>42869914</v>
      </c>
      <c r="E114" s="32">
        <f>IFERROR(IF($D$12="NR",VLOOKUP($C114,'ALLL &lt;50B Database'!$A$2:$S$4794,11,FALSE),VLOOKUP($C114,'CECL &lt;50B Database'!$A$2:$S$165,11,FALSE)),"")</f>
        <v>5.9530813184688483E-3</v>
      </c>
      <c r="F114" s="32">
        <f>IFERROR(IF($D$12="NR",VLOOKUP($C114,'ALLL &lt;50B Database'!$A$2:$S$4794,19,FALSE),VLOOKUP($C114,'CECL &lt;50B Database'!$A$2:$S$165,19,FALSE)),"")</f>
        <v>4.8946926101021042E-3</v>
      </c>
      <c r="G114" s="32">
        <f>IFERROR(IF($D$12="NR",VLOOKUP($C114,'ALLL &lt;50B Database'!$A$2:$S$4794,15,FALSE),VLOOKUP($C114,'CECL &lt;50B Database'!$A$2:$S$165,15,FALSE)),"")</f>
        <v>4.3567245426979363E-3</v>
      </c>
      <c r="H114" s="32"/>
    </row>
    <row r="115" spans="2:8" x14ac:dyDescent="0.25">
      <c r="B115" s="5" t="str">
        <f>IF(COUNT($B$18:B114)&gt;=COUNT(Workings!$C:$C),"",COUNT($B$18:B114)+1)</f>
        <v/>
      </c>
      <c r="C115" t="str">
        <f>IFERROR(INDEX(Workings!$B:$B,MATCH('Peer Comparison Tool'!$B115,Workings!$D:$D,0)),"")</f>
        <v/>
      </c>
      <c r="D115" s="28" t="str">
        <f>IFERROR(IF($D$12="NR",VLOOKUP($C115,'ALLL &lt;50B Database'!$A$2:$S$4794,7,FALSE),VLOOKUP($C115,'CECL &lt;50B Database'!$A$2:$S$165,7,FALSE)),"")</f>
        <v/>
      </c>
      <c r="E115" s="32" t="str">
        <f>IFERROR(IF($D$12="NR",VLOOKUP($C115,'ALLL &lt;50B Database'!$A$2:$S$4794,11,FALSE),VLOOKUP($C115,'CECL &lt;50B Database'!$A$2:$S$165,11,FALSE)),"")</f>
        <v/>
      </c>
      <c r="F115" s="32" t="str">
        <f>IFERROR(IF($D$12="NR",VLOOKUP($C115,'ALLL &lt;50B Database'!$A$2:$S$4794,19,FALSE),VLOOKUP($C115,'CECL &lt;50B Database'!$A$2:$S$165,19,FALSE)),"")</f>
        <v/>
      </c>
      <c r="G115" s="32" t="str">
        <f>IFERROR(IF($D$12="NR",VLOOKUP($C115,'ALLL &lt;50B Database'!$A$2:$S$4794,15,FALSE),VLOOKUP($C115,'CECL &lt;50B Database'!$A$2:$S$165,15,FALSE)),"")</f>
        <v/>
      </c>
      <c r="H115" s="32"/>
    </row>
    <row r="116" spans="2:8" x14ac:dyDescent="0.25">
      <c r="B116" s="5" t="str">
        <f>IF(COUNT($B$18:B115)&gt;=COUNT(Workings!$C:$C),"",COUNT($B$18:B115)+1)</f>
        <v/>
      </c>
      <c r="C116" t="str">
        <f>IFERROR(INDEX(Workings!$B:$B,MATCH('Peer Comparison Tool'!$B116,Workings!$D:$D,0)),"")</f>
        <v/>
      </c>
      <c r="D116" s="28" t="str">
        <f>IFERROR(IF($D$12="NR",VLOOKUP($C116,'ALLL &lt;50B Database'!$A$2:$S$4794,7,FALSE),VLOOKUP($C116,'CECL &lt;50B Database'!$A$2:$S$165,7,FALSE)),"")</f>
        <v/>
      </c>
      <c r="E116" s="32" t="str">
        <f>IFERROR(IF($D$12="NR",VLOOKUP($C116,'ALLL &lt;50B Database'!$A$2:$S$4794,11,FALSE),VLOOKUP($C116,'CECL &lt;50B Database'!$A$2:$S$165,11,FALSE)),"")</f>
        <v/>
      </c>
      <c r="F116" s="32" t="str">
        <f>IFERROR(IF($D$12="NR",VLOOKUP($C116,'ALLL &lt;50B Database'!$A$2:$S$4794,19,FALSE),VLOOKUP($C116,'CECL &lt;50B Database'!$A$2:$S$165,19,FALSE)),"")</f>
        <v/>
      </c>
      <c r="G116" s="32" t="str">
        <f>IFERROR(IF($D$12="NR",VLOOKUP($C116,'ALLL &lt;50B Database'!$A$2:$S$4794,15,FALSE),VLOOKUP($C116,'CECL &lt;50B Database'!$A$2:$S$165,15,FALSE)),"")</f>
        <v/>
      </c>
      <c r="H116" s="32"/>
    </row>
    <row r="117" spans="2:8" x14ac:dyDescent="0.25">
      <c r="B117" s="5" t="str">
        <f>IF(COUNT($B$18:B116)&gt;=COUNT(Workings!$C:$C),"",COUNT($B$18:B116)+1)</f>
        <v/>
      </c>
      <c r="C117" t="str">
        <f>IFERROR(INDEX(Workings!$B:$B,MATCH('Peer Comparison Tool'!$B117,Workings!$D:$D,0)),"")</f>
        <v/>
      </c>
      <c r="D117" s="28" t="str">
        <f>IFERROR(IF($D$12="NR",VLOOKUP($C117,'ALLL &lt;50B Database'!$A$2:$S$4794,7,FALSE),VLOOKUP($C117,'CECL &lt;50B Database'!$A$2:$S$165,7,FALSE)),"")</f>
        <v/>
      </c>
      <c r="E117" s="32" t="str">
        <f>IFERROR(IF($D$12="NR",VLOOKUP($C117,'ALLL &lt;50B Database'!$A$2:$S$4794,11,FALSE),VLOOKUP($C117,'CECL &lt;50B Database'!$A$2:$S$165,11,FALSE)),"")</f>
        <v/>
      </c>
      <c r="F117" s="32" t="str">
        <f>IFERROR(IF($D$12="NR",VLOOKUP($C117,'ALLL &lt;50B Database'!$A$2:$S$4794,19,FALSE),VLOOKUP($C117,'CECL &lt;50B Database'!$A$2:$S$165,19,FALSE)),"")</f>
        <v/>
      </c>
      <c r="G117" s="32" t="str">
        <f>IFERROR(IF($D$12="NR",VLOOKUP($C117,'ALLL &lt;50B Database'!$A$2:$S$4794,15,FALSE),VLOOKUP($C117,'CECL &lt;50B Database'!$A$2:$S$165,15,FALSE)),"")</f>
        <v/>
      </c>
      <c r="H117" s="32"/>
    </row>
    <row r="118" spans="2:8" x14ac:dyDescent="0.25">
      <c r="B118" s="5" t="str">
        <f>IF(COUNT($B$18:B117)&gt;=COUNT(Workings!$C:$C),"",COUNT($B$18:B117)+1)</f>
        <v/>
      </c>
      <c r="C118" t="str">
        <f>IFERROR(INDEX(Workings!$B:$B,MATCH('Peer Comparison Tool'!$B118,Workings!$D:$D,0)),"")</f>
        <v/>
      </c>
      <c r="D118" s="28" t="str">
        <f>IFERROR(IF($D$12="NR",VLOOKUP($C118,'ALLL &lt;50B Database'!$A$2:$S$4794,7,FALSE),VLOOKUP($C118,'CECL &lt;50B Database'!$A$2:$S$165,7,FALSE)),"")</f>
        <v/>
      </c>
      <c r="E118" s="32" t="str">
        <f>IFERROR(IF($D$12="NR",VLOOKUP($C118,'ALLL &lt;50B Database'!$A$2:$S$4794,11,FALSE),VLOOKUP($C118,'CECL &lt;50B Database'!$A$2:$S$165,11,FALSE)),"")</f>
        <v/>
      </c>
      <c r="F118" s="32" t="str">
        <f>IFERROR(IF($D$12="NR",VLOOKUP($C118,'ALLL &lt;50B Database'!$A$2:$S$4794,19,FALSE),VLOOKUP($C118,'CECL &lt;50B Database'!$A$2:$S$165,19,FALSE)),"")</f>
        <v/>
      </c>
      <c r="G118" s="32" t="str">
        <f>IFERROR(IF($D$12="NR",VLOOKUP($C118,'ALLL &lt;50B Database'!$A$2:$S$4794,15,FALSE),VLOOKUP($C118,'CECL &lt;50B Database'!$A$2:$S$165,15,FALSE)),"")</f>
        <v/>
      </c>
      <c r="H118" s="32"/>
    </row>
    <row r="119" spans="2:8" x14ac:dyDescent="0.25">
      <c r="B119" s="5" t="str">
        <f>IF(COUNT($B$18:B118)&gt;=COUNT(Workings!$C:$C),"",COUNT($B$18:B118)+1)</f>
        <v/>
      </c>
      <c r="C119" t="str">
        <f>IFERROR(INDEX(Workings!$B:$B,MATCH('Peer Comparison Tool'!$B119,Workings!$D:$D,0)),"")</f>
        <v/>
      </c>
      <c r="D119" s="28" t="str">
        <f>IFERROR(IF($D$12="NR",VLOOKUP($C119,'ALLL &lt;50B Database'!$A$2:$S$4794,7,FALSE),VLOOKUP($C119,'CECL &lt;50B Database'!$A$2:$S$165,7,FALSE)),"")</f>
        <v/>
      </c>
      <c r="E119" s="32" t="str">
        <f>IFERROR(IF($D$12="NR",VLOOKUP($C119,'ALLL &lt;50B Database'!$A$2:$S$4794,11,FALSE),VLOOKUP($C119,'CECL &lt;50B Database'!$A$2:$S$165,11,FALSE)),"")</f>
        <v/>
      </c>
      <c r="F119" s="32" t="str">
        <f>IFERROR(IF($D$12="NR",VLOOKUP($C119,'ALLL &lt;50B Database'!$A$2:$S$4794,19,FALSE),VLOOKUP($C119,'CECL &lt;50B Database'!$A$2:$S$165,19,FALSE)),"")</f>
        <v/>
      </c>
      <c r="G119" s="32" t="str">
        <f>IFERROR(IF($D$12="NR",VLOOKUP($C119,'ALLL &lt;50B Database'!$A$2:$S$4794,15,FALSE),VLOOKUP($C119,'CECL &lt;50B Database'!$A$2:$S$165,15,FALSE)),"")</f>
        <v/>
      </c>
      <c r="H119" s="32"/>
    </row>
    <row r="120" spans="2:8" x14ac:dyDescent="0.25">
      <c r="B120" s="5" t="str">
        <f>IF(COUNT($B$18:B119)&gt;=COUNT(Workings!$C:$C),"",COUNT($B$18:B119)+1)</f>
        <v/>
      </c>
      <c r="C120" t="str">
        <f>IFERROR(INDEX(Workings!$B:$B,MATCH('Peer Comparison Tool'!$B120,Workings!$D:$D,0)),"")</f>
        <v/>
      </c>
      <c r="D120" s="28" t="str">
        <f>IFERROR(IF($D$12="NR",VLOOKUP($C120,'ALLL &lt;50B Database'!$A$2:$S$4794,7,FALSE),VLOOKUP($C120,'CECL &lt;50B Database'!$A$2:$S$165,7,FALSE)),"")</f>
        <v/>
      </c>
      <c r="E120" s="32" t="str">
        <f>IFERROR(IF($D$12="NR",VLOOKUP($C120,'ALLL &lt;50B Database'!$A$2:$S$4794,11,FALSE),VLOOKUP($C120,'CECL &lt;50B Database'!$A$2:$S$165,11,FALSE)),"")</f>
        <v/>
      </c>
      <c r="F120" s="32" t="str">
        <f>IFERROR(IF($D$12="NR",VLOOKUP($C120,'ALLL &lt;50B Database'!$A$2:$S$4794,19,FALSE),VLOOKUP($C120,'CECL &lt;50B Database'!$A$2:$S$165,19,FALSE)),"")</f>
        <v/>
      </c>
      <c r="G120" s="32" t="str">
        <f>IFERROR(IF($D$12="NR",VLOOKUP($C120,'ALLL &lt;50B Database'!$A$2:$S$4794,15,FALSE),VLOOKUP($C120,'CECL &lt;50B Database'!$A$2:$S$165,15,FALSE)),"")</f>
        <v/>
      </c>
      <c r="H120" s="32"/>
    </row>
    <row r="121" spans="2:8" x14ac:dyDescent="0.25">
      <c r="B121" s="5" t="str">
        <f>IF(COUNT($B$18:B120)&gt;=COUNT(Workings!$C:$C),"",COUNT($B$18:B120)+1)</f>
        <v/>
      </c>
      <c r="C121" t="str">
        <f>IFERROR(INDEX(Workings!$B:$B,MATCH('Peer Comparison Tool'!$B121,Workings!$D:$D,0)),"")</f>
        <v/>
      </c>
      <c r="D121" s="28" t="str">
        <f>IFERROR(IF($D$12="NR",VLOOKUP($C121,'ALLL &lt;50B Database'!$A$2:$S$4794,7,FALSE),VLOOKUP($C121,'CECL &lt;50B Database'!$A$2:$S$165,7,FALSE)),"")</f>
        <v/>
      </c>
      <c r="E121" s="32" t="str">
        <f>IFERROR(IF($D$12="NR",VLOOKUP($C121,'ALLL &lt;50B Database'!$A$2:$S$4794,11,FALSE),VLOOKUP($C121,'CECL &lt;50B Database'!$A$2:$S$165,11,FALSE)),"")</f>
        <v/>
      </c>
      <c r="F121" s="32" t="str">
        <f>IFERROR(IF($D$12="NR",VLOOKUP($C121,'ALLL &lt;50B Database'!$A$2:$S$4794,19,FALSE),VLOOKUP($C121,'CECL &lt;50B Database'!$A$2:$S$165,19,FALSE)),"")</f>
        <v/>
      </c>
      <c r="G121" s="32" t="str">
        <f>IFERROR(IF($D$12="NR",VLOOKUP($C121,'ALLL &lt;50B Database'!$A$2:$S$4794,15,FALSE),VLOOKUP($C121,'CECL &lt;50B Database'!$A$2:$S$165,15,FALSE)),"")</f>
        <v/>
      </c>
      <c r="H121" s="32"/>
    </row>
    <row r="122" spans="2:8" x14ac:dyDescent="0.25">
      <c r="B122" s="5" t="str">
        <f>IF(COUNT($B$18:B121)&gt;=COUNT(Workings!$C:$C),"",COUNT($B$18:B121)+1)</f>
        <v/>
      </c>
      <c r="C122" t="str">
        <f>IFERROR(INDEX(Workings!$B:$B,MATCH('Peer Comparison Tool'!$B122,Workings!$D:$D,0)),"")</f>
        <v/>
      </c>
      <c r="D122" s="28" t="str">
        <f>IFERROR(IF($D$12="NR",VLOOKUP($C122,'ALLL &lt;50B Database'!$A$2:$S$4794,7,FALSE),VLOOKUP($C122,'CECL &lt;50B Database'!$A$2:$S$165,7,FALSE)),"")</f>
        <v/>
      </c>
      <c r="E122" s="32" t="str">
        <f>IFERROR(IF($D$12="NR",VLOOKUP($C122,'ALLL &lt;50B Database'!$A$2:$S$4794,11,FALSE),VLOOKUP($C122,'CECL &lt;50B Database'!$A$2:$S$165,11,FALSE)),"")</f>
        <v/>
      </c>
      <c r="F122" s="32" t="str">
        <f>IFERROR(IF($D$12="NR",VLOOKUP($C122,'ALLL &lt;50B Database'!$A$2:$S$4794,19,FALSE),VLOOKUP($C122,'CECL &lt;50B Database'!$A$2:$S$165,19,FALSE)),"")</f>
        <v/>
      </c>
      <c r="G122" s="32" t="str">
        <f>IFERROR(IF($D$12="NR",VLOOKUP($C122,'ALLL &lt;50B Database'!$A$2:$S$4794,15,FALSE),VLOOKUP($C122,'CECL &lt;50B Database'!$A$2:$S$165,15,FALSE)),"")</f>
        <v/>
      </c>
      <c r="H122" s="32"/>
    </row>
    <row r="123" spans="2:8" x14ac:dyDescent="0.25">
      <c r="B123" s="5" t="str">
        <f>IF(COUNT($B$18:B122)&gt;=COUNT(Workings!$C:$C),"",COUNT($B$18:B122)+1)</f>
        <v/>
      </c>
      <c r="C123" t="str">
        <f>IFERROR(INDEX(Workings!$B:$B,MATCH('Peer Comparison Tool'!$B123,Workings!$D:$D,0)),"")</f>
        <v/>
      </c>
      <c r="D123" s="28" t="str">
        <f>IFERROR(IF($D$12="NR",VLOOKUP($C123,'ALLL &lt;50B Database'!$A$2:$S$4794,7,FALSE),VLOOKUP($C123,'CECL &lt;50B Database'!$A$2:$S$165,7,FALSE)),"")</f>
        <v/>
      </c>
      <c r="E123" s="32" t="str">
        <f>IFERROR(IF($D$12="NR",VLOOKUP($C123,'ALLL &lt;50B Database'!$A$2:$S$4794,11,FALSE),VLOOKUP($C123,'CECL &lt;50B Database'!$A$2:$S$165,11,FALSE)),"")</f>
        <v/>
      </c>
      <c r="F123" s="32" t="str">
        <f>IFERROR(IF($D$12="NR",VLOOKUP($C123,'ALLL &lt;50B Database'!$A$2:$S$4794,19,FALSE),VLOOKUP($C123,'CECL &lt;50B Database'!$A$2:$S$165,19,FALSE)),"")</f>
        <v/>
      </c>
      <c r="G123" s="32" t="str">
        <f>IFERROR(IF($D$12="NR",VLOOKUP($C123,'ALLL &lt;50B Database'!$A$2:$S$4794,15,FALSE),VLOOKUP($C123,'CECL &lt;50B Database'!$A$2:$S$165,15,FALSE)),"")</f>
        <v/>
      </c>
      <c r="H123" s="32"/>
    </row>
    <row r="124" spans="2:8" x14ac:dyDescent="0.25">
      <c r="B124" s="5" t="str">
        <f>IF(COUNT($B$18:B123)&gt;=COUNT(Workings!$C:$C),"",COUNT($B$18:B123)+1)</f>
        <v/>
      </c>
      <c r="C124" t="str">
        <f>IFERROR(INDEX(Workings!$B:$B,MATCH('Peer Comparison Tool'!$B124,Workings!$D:$D,0)),"")</f>
        <v/>
      </c>
      <c r="D124" s="28" t="str">
        <f>IFERROR(IF($D$12="NR",VLOOKUP($C124,'ALLL &lt;50B Database'!$A$2:$S$4794,7,FALSE),VLOOKUP($C124,'CECL &lt;50B Database'!$A$2:$S$165,7,FALSE)),"")</f>
        <v/>
      </c>
      <c r="E124" s="32" t="str">
        <f>IFERROR(IF($D$12="NR",VLOOKUP($C124,'ALLL &lt;50B Database'!$A$2:$S$4794,11,FALSE),VLOOKUP($C124,'CECL &lt;50B Database'!$A$2:$S$165,11,FALSE)),"")</f>
        <v/>
      </c>
      <c r="F124" s="32" t="str">
        <f>IFERROR(IF($D$12="NR",VLOOKUP($C124,'ALLL &lt;50B Database'!$A$2:$S$4794,19,FALSE),VLOOKUP($C124,'CECL &lt;50B Database'!$A$2:$S$165,19,FALSE)),"")</f>
        <v/>
      </c>
      <c r="G124" s="32" t="str">
        <f>IFERROR(IF($D$12="NR",VLOOKUP($C124,'ALLL &lt;50B Database'!$A$2:$S$4794,15,FALSE),VLOOKUP($C124,'CECL &lt;50B Database'!$A$2:$S$165,15,FALSE)),"")</f>
        <v/>
      </c>
      <c r="H124" s="32"/>
    </row>
    <row r="125" spans="2:8" x14ac:dyDescent="0.25">
      <c r="B125" s="5" t="str">
        <f>IF(COUNT($B$18:B124)&gt;=COUNT(Workings!$C:$C),"",COUNT($B$18:B124)+1)</f>
        <v/>
      </c>
      <c r="C125" t="str">
        <f>IFERROR(INDEX(Workings!$B:$B,MATCH('Peer Comparison Tool'!$B125,Workings!$D:$D,0)),"")</f>
        <v/>
      </c>
      <c r="D125" s="28" t="str">
        <f>IFERROR(IF($D$12="NR",VLOOKUP($C125,'ALLL &lt;50B Database'!$A$2:$S$4794,7,FALSE),VLOOKUP($C125,'CECL &lt;50B Database'!$A$2:$S$165,7,FALSE)),"")</f>
        <v/>
      </c>
      <c r="E125" s="32" t="str">
        <f>IFERROR(IF($D$12="NR",VLOOKUP($C125,'ALLL &lt;50B Database'!$A$2:$S$4794,11,FALSE),VLOOKUP($C125,'CECL &lt;50B Database'!$A$2:$S$165,11,FALSE)),"")</f>
        <v/>
      </c>
      <c r="F125" s="32" t="str">
        <f>IFERROR(IF($D$12="NR",VLOOKUP($C125,'ALLL &lt;50B Database'!$A$2:$S$4794,19,FALSE),VLOOKUP($C125,'CECL &lt;50B Database'!$A$2:$S$165,19,FALSE)),"")</f>
        <v/>
      </c>
      <c r="G125" s="32" t="str">
        <f>IFERROR(IF($D$12="NR",VLOOKUP($C125,'ALLL &lt;50B Database'!$A$2:$S$4794,15,FALSE),VLOOKUP($C125,'CECL &lt;50B Database'!$A$2:$S$165,15,FALSE)),"")</f>
        <v/>
      </c>
      <c r="H125" s="32"/>
    </row>
    <row r="126" spans="2:8" x14ac:dyDescent="0.25">
      <c r="B126" s="5" t="str">
        <f>IF(COUNT($B$18:B125)&gt;=COUNT(Workings!$C:$C),"",COUNT($B$18:B125)+1)</f>
        <v/>
      </c>
      <c r="C126" t="str">
        <f>IFERROR(INDEX(Workings!$B:$B,MATCH('Peer Comparison Tool'!$B126,Workings!$D:$D,0)),"")</f>
        <v/>
      </c>
      <c r="D126" s="28" t="str">
        <f>IFERROR(IF($D$12="NR",VLOOKUP($C126,'ALLL &lt;50B Database'!$A$2:$S$4794,7,FALSE),VLOOKUP($C126,'CECL &lt;50B Database'!$A$2:$S$165,7,FALSE)),"")</f>
        <v/>
      </c>
      <c r="E126" s="32" t="str">
        <f>IFERROR(IF($D$12="NR",VLOOKUP($C126,'ALLL &lt;50B Database'!$A$2:$S$4794,11,FALSE),VLOOKUP($C126,'CECL &lt;50B Database'!$A$2:$S$165,11,FALSE)),"")</f>
        <v/>
      </c>
      <c r="F126" s="32" t="str">
        <f>IFERROR(IF($D$12="NR",VLOOKUP($C126,'ALLL &lt;50B Database'!$A$2:$S$4794,19,FALSE),VLOOKUP($C126,'CECL &lt;50B Database'!$A$2:$S$165,19,FALSE)),"")</f>
        <v/>
      </c>
      <c r="G126" s="32" t="str">
        <f>IFERROR(IF($D$12="NR",VLOOKUP($C126,'ALLL &lt;50B Database'!$A$2:$S$4794,15,FALSE),VLOOKUP($C126,'CECL &lt;50B Database'!$A$2:$S$165,15,FALSE)),"")</f>
        <v/>
      </c>
      <c r="H126" s="32"/>
    </row>
    <row r="127" spans="2:8" x14ac:dyDescent="0.25">
      <c r="B127" s="5" t="str">
        <f>IF(COUNT($B$18:B126)&gt;=COUNT(Workings!$C:$C),"",COUNT($B$18:B126)+1)</f>
        <v/>
      </c>
      <c r="C127" t="str">
        <f>IFERROR(INDEX(Workings!$B:$B,MATCH('Peer Comparison Tool'!$B127,Workings!$D:$D,0)),"")</f>
        <v/>
      </c>
      <c r="D127" s="28" t="str">
        <f>IFERROR(IF($D$12="NR",VLOOKUP($C127,'ALLL &lt;50B Database'!$A$2:$S$4794,7,FALSE),VLOOKUP($C127,'CECL &lt;50B Database'!$A$2:$S$165,7,FALSE)),"")</f>
        <v/>
      </c>
      <c r="E127" s="32" t="str">
        <f>IFERROR(IF($D$12="NR",VLOOKUP($C127,'ALLL &lt;50B Database'!$A$2:$S$4794,11,FALSE),VLOOKUP($C127,'CECL &lt;50B Database'!$A$2:$S$165,11,FALSE)),"")</f>
        <v/>
      </c>
      <c r="F127" s="32" t="str">
        <f>IFERROR(IF($D$12="NR",VLOOKUP($C127,'ALLL &lt;50B Database'!$A$2:$S$4794,19,FALSE),VLOOKUP($C127,'CECL &lt;50B Database'!$A$2:$S$165,19,FALSE)),"")</f>
        <v/>
      </c>
      <c r="G127" s="32" t="str">
        <f>IFERROR(IF($D$12="NR",VLOOKUP($C127,'ALLL &lt;50B Database'!$A$2:$S$4794,15,FALSE),VLOOKUP($C127,'CECL &lt;50B Database'!$A$2:$S$165,15,FALSE)),"")</f>
        <v/>
      </c>
      <c r="H127" s="32"/>
    </row>
    <row r="128" spans="2:8" x14ac:dyDescent="0.25">
      <c r="B128" s="5" t="str">
        <f>IF(COUNT($B$18:B127)&gt;=COUNT(Workings!$C:$C),"",COUNT($B$18:B127)+1)</f>
        <v/>
      </c>
      <c r="C128" t="str">
        <f>IFERROR(INDEX(Workings!$B:$B,MATCH('Peer Comparison Tool'!$B128,Workings!$D:$D,0)),"")</f>
        <v/>
      </c>
      <c r="D128" s="28" t="str">
        <f>IFERROR(IF($D$12="NR",VLOOKUP($C128,'ALLL &lt;50B Database'!$A$2:$S$4794,7,FALSE),VLOOKUP($C128,'CECL &lt;50B Database'!$A$2:$S$165,7,FALSE)),"")</f>
        <v/>
      </c>
      <c r="E128" s="32" t="str">
        <f>IFERROR(IF($D$12="NR",VLOOKUP($C128,'ALLL &lt;50B Database'!$A$2:$S$4794,11,FALSE),VLOOKUP($C128,'CECL &lt;50B Database'!$A$2:$S$165,11,FALSE)),"")</f>
        <v/>
      </c>
      <c r="F128" s="32" t="str">
        <f>IFERROR(IF($D$12="NR",VLOOKUP($C128,'ALLL &lt;50B Database'!$A$2:$S$4794,19,FALSE),VLOOKUP($C128,'CECL &lt;50B Database'!$A$2:$S$165,19,FALSE)),"")</f>
        <v/>
      </c>
      <c r="G128" s="32" t="str">
        <f>IFERROR(IF($D$12="NR",VLOOKUP($C128,'ALLL &lt;50B Database'!$A$2:$S$4794,15,FALSE),VLOOKUP($C128,'CECL &lt;50B Database'!$A$2:$S$165,15,FALSE)),"")</f>
        <v/>
      </c>
      <c r="H128" s="32"/>
    </row>
    <row r="129" spans="2:8" x14ac:dyDescent="0.25">
      <c r="B129" s="5" t="str">
        <f>IF(COUNT($B$18:B128)&gt;=COUNT(Workings!$C:$C),"",COUNT($B$18:B128)+1)</f>
        <v/>
      </c>
      <c r="C129" t="str">
        <f>IFERROR(INDEX(Workings!$B:$B,MATCH('Peer Comparison Tool'!$B129,Workings!$D:$D,0)),"")</f>
        <v/>
      </c>
      <c r="D129" s="28" t="str">
        <f>IFERROR(IF($D$12="NR",VLOOKUP($C129,'ALLL &lt;50B Database'!$A$2:$S$4794,7,FALSE),VLOOKUP($C129,'CECL &lt;50B Database'!$A$2:$S$165,7,FALSE)),"")</f>
        <v/>
      </c>
      <c r="E129" s="32" t="str">
        <f>IFERROR(IF($D$12="NR",VLOOKUP($C129,'ALLL &lt;50B Database'!$A$2:$S$4794,11,FALSE),VLOOKUP($C129,'CECL &lt;50B Database'!$A$2:$S$165,11,FALSE)),"")</f>
        <v/>
      </c>
      <c r="F129" s="32" t="str">
        <f>IFERROR(IF($D$12="NR",VLOOKUP($C129,'ALLL &lt;50B Database'!$A$2:$S$4794,19,FALSE),VLOOKUP($C129,'CECL &lt;50B Database'!$A$2:$S$165,19,FALSE)),"")</f>
        <v/>
      </c>
      <c r="G129" s="32" t="str">
        <f>IFERROR(IF($D$12="NR",VLOOKUP($C129,'ALLL &lt;50B Database'!$A$2:$S$4794,15,FALSE),VLOOKUP($C129,'CECL &lt;50B Database'!$A$2:$S$165,15,FALSE)),"")</f>
        <v/>
      </c>
      <c r="H129" s="32"/>
    </row>
    <row r="130" spans="2:8" x14ac:dyDescent="0.25">
      <c r="B130" s="5" t="str">
        <f>IF(COUNT($B$18:B129)&gt;=COUNT(Workings!$C:$C),"",COUNT($B$18:B129)+1)</f>
        <v/>
      </c>
      <c r="C130" t="str">
        <f>IFERROR(INDEX(Workings!$B:$B,MATCH('Peer Comparison Tool'!$B130,Workings!$D:$D,0)),"")</f>
        <v/>
      </c>
      <c r="D130" s="28" t="str">
        <f>IFERROR(IF($D$12="NR",VLOOKUP($C130,'ALLL &lt;50B Database'!$A$2:$S$4794,7,FALSE),VLOOKUP($C130,'CECL &lt;50B Database'!$A$2:$S$165,7,FALSE)),"")</f>
        <v/>
      </c>
      <c r="E130" s="32" t="str">
        <f>IFERROR(IF($D$12="NR",VLOOKUP($C130,'ALLL &lt;50B Database'!$A$2:$S$4794,11,FALSE),VLOOKUP($C130,'CECL &lt;50B Database'!$A$2:$S$165,11,FALSE)),"")</f>
        <v/>
      </c>
      <c r="F130" s="32" t="str">
        <f>IFERROR(IF($D$12="NR",VLOOKUP($C130,'ALLL &lt;50B Database'!$A$2:$S$4794,19,FALSE),VLOOKUP($C130,'CECL &lt;50B Database'!$A$2:$S$165,19,FALSE)),"")</f>
        <v/>
      </c>
      <c r="G130" s="32" t="str">
        <f>IFERROR(IF($D$12="NR",VLOOKUP($C130,'ALLL &lt;50B Database'!$A$2:$S$4794,15,FALSE),VLOOKUP($C130,'CECL &lt;50B Database'!$A$2:$S$165,15,FALSE)),"")</f>
        <v/>
      </c>
      <c r="H130" s="32"/>
    </row>
    <row r="131" spans="2:8" x14ac:dyDescent="0.25">
      <c r="B131" s="5" t="str">
        <f>IF(COUNT($B$18:B130)&gt;=COUNT(Workings!$C:$C),"",COUNT($B$18:B130)+1)</f>
        <v/>
      </c>
      <c r="C131" t="str">
        <f>IFERROR(INDEX(Workings!$B:$B,MATCH('Peer Comparison Tool'!$B131,Workings!$D:$D,0)),"")</f>
        <v/>
      </c>
      <c r="D131" s="28" t="str">
        <f>IFERROR(IF($D$12="NR",VLOOKUP($C131,'ALLL &lt;50B Database'!$A$2:$S$4794,7,FALSE),VLOOKUP($C131,'CECL &lt;50B Database'!$A$2:$S$165,7,FALSE)),"")</f>
        <v/>
      </c>
      <c r="E131" s="32" t="str">
        <f>IFERROR(IF($D$12="NR",VLOOKUP($C131,'ALLL &lt;50B Database'!$A$2:$S$4794,11,FALSE),VLOOKUP($C131,'CECL &lt;50B Database'!$A$2:$S$165,11,FALSE)),"")</f>
        <v/>
      </c>
      <c r="F131" s="32" t="str">
        <f>IFERROR(IF($D$12="NR",VLOOKUP($C131,'ALLL &lt;50B Database'!$A$2:$S$4794,19,FALSE),VLOOKUP($C131,'CECL &lt;50B Database'!$A$2:$S$165,19,FALSE)),"")</f>
        <v/>
      </c>
      <c r="G131" s="32" t="str">
        <f>IFERROR(IF($D$12="NR",VLOOKUP($C131,'ALLL &lt;50B Database'!$A$2:$S$4794,15,FALSE),VLOOKUP($C131,'CECL &lt;50B Database'!$A$2:$S$165,15,FALSE)),"")</f>
        <v/>
      </c>
      <c r="H131" s="32"/>
    </row>
    <row r="132" spans="2:8" x14ac:dyDescent="0.25">
      <c r="B132" s="5" t="str">
        <f>IF(COUNT($B$18:B131)&gt;=COUNT(Workings!$C:$C),"",COUNT($B$18:B131)+1)</f>
        <v/>
      </c>
      <c r="C132" t="str">
        <f>IFERROR(INDEX(Workings!$B:$B,MATCH('Peer Comparison Tool'!$B132,Workings!$D:$D,0)),"")</f>
        <v/>
      </c>
      <c r="D132" s="28" t="str">
        <f>IFERROR(IF($D$12="NR",VLOOKUP($C132,'ALLL &lt;50B Database'!$A$2:$S$4794,7,FALSE),VLOOKUP($C132,'CECL &lt;50B Database'!$A$2:$S$165,7,FALSE)),"")</f>
        <v/>
      </c>
      <c r="E132" s="32" t="str">
        <f>IFERROR(IF($D$12="NR",VLOOKUP($C132,'ALLL &lt;50B Database'!$A$2:$S$4794,11,FALSE),VLOOKUP($C132,'CECL &lt;50B Database'!$A$2:$S$165,11,FALSE)),"")</f>
        <v/>
      </c>
      <c r="F132" s="32" t="str">
        <f>IFERROR(IF($D$12="NR",VLOOKUP($C132,'ALLL &lt;50B Database'!$A$2:$S$4794,19,FALSE),VLOOKUP($C132,'CECL &lt;50B Database'!$A$2:$S$165,19,FALSE)),"")</f>
        <v/>
      </c>
      <c r="G132" s="32" t="str">
        <f>IFERROR(IF($D$12="NR",VLOOKUP($C132,'ALLL &lt;50B Database'!$A$2:$S$4794,15,FALSE),VLOOKUP($C132,'CECL &lt;50B Database'!$A$2:$S$165,15,FALSE)),"")</f>
        <v/>
      </c>
      <c r="H132" s="32"/>
    </row>
    <row r="133" spans="2:8" x14ac:dyDescent="0.25">
      <c r="B133" s="5" t="str">
        <f>IF(COUNT($B$18:B132)&gt;=COUNT(Workings!$C:$C),"",COUNT($B$18:B132)+1)</f>
        <v/>
      </c>
      <c r="C133" t="str">
        <f>IFERROR(INDEX(Workings!$B:$B,MATCH('Peer Comparison Tool'!$B133,Workings!$D:$D,0)),"")</f>
        <v/>
      </c>
      <c r="D133" s="28" t="str">
        <f>IFERROR(IF($D$12="NR",VLOOKUP($C133,'ALLL &lt;50B Database'!$A$2:$S$4794,7,FALSE),VLOOKUP($C133,'CECL &lt;50B Database'!$A$2:$S$165,7,FALSE)),"")</f>
        <v/>
      </c>
      <c r="E133" s="32" t="str">
        <f>IFERROR(IF($D$12="NR",VLOOKUP($C133,'ALLL &lt;50B Database'!$A$2:$S$4794,11,FALSE),VLOOKUP($C133,'CECL &lt;50B Database'!$A$2:$S$165,11,FALSE)),"")</f>
        <v/>
      </c>
      <c r="F133" s="32" t="str">
        <f>IFERROR(IF($D$12="NR",VLOOKUP($C133,'ALLL &lt;50B Database'!$A$2:$S$4794,19,FALSE),VLOOKUP($C133,'CECL &lt;50B Database'!$A$2:$S$165,19,FALSE)),"")</f>
        <v/>
      </c>
      <c r="G133" s="32" t="str">
        <f>IFERROR(IF($D$12="NR",VLOOKUP($C133,'ALLL &lt;50B Database'!$A$2:$S$4794,15,FALSE),VLOOKUP($C133,'CECL &lt;50B Database'!$A$2:$S$165,15,FALSE)),"")</f>
        <v/>
      </c>
      <c r="H133" s="32"/>
    </row>
    <row r="134" spans="2:8" x14ac:dyDescent="0.25">
      <c r="B134" s="5" t="str">
        <f>IF(COUNT($B$18:B133)&gt;=COUNT(Workings!$C:$C),"",COUNT($B$18:B133)+1)</f>
        <v/>
      </c>
      <c r="C134" t="str">
        <f>IFERROR(INDEX(Workings!$B:$B,MATCH('Peer Comparison Tool'!$B134,Workings!$D:$D,0)),"")</f>
        <v/>
      </c>
      <c r="D134" s="28" t="str">
        <f>IFERROR(IF($D$12="NR",VLOOKUP($C134,'ALLL &lt;50B Database'!$A$2:$S$4794,7,FALSE),VLOOKUP($C134,'CECL &lt;50B Database'!$A$2:$S$165,7,FALSE)),"")</f>
        <v/>
      </c>
      <c r="E134" s="32" t="str">
        <f>IFERROR(IF($D$12="NR",VLOOKUP($C134,'ALLL &lt;50B Database'!$A$2:$S$4794,11,FALSE),VLOOKUP($C134,'CECL &lt;50B Database'!$A$2:$S$165,11,FALSE)),"")</f>
        <v/>
      </c>
      <c r="F134" s="32" t="str">
        <f>IFERROR(IF($D$12="NR",VLOOKUP($C134,'ALLL &lt;50B Database'!$A$2:$S$4794,19,FALSE),VLOOKUP($C134,'CECL &lt;50B Database'!$A$2:$S$165,19,FALSE)),"")</f>
        <v/>
      </c>
      <c r="G134" s="32" t="str">
        <f>IFERROR(IF($D$12="NR",VLOOKUP($C134,'ALLL &lt;50B Database'!$A$2:$S$4794,15,FALSE),VLOOKUP($C134,'CECL &lt;50B Database'!$A$2:$S$165,15,FALSE)),"")</f>
        <v/>
      </c>
      <c r="H134" s="32"/>
    </row>
    <row r="135" spans="2:8" x14ac:dyDescent="0.25">
      <c r="B135" s="5" t="str">
        <f>IF(COUNT($B$18:B134)&gt;=COUNT(Workings!$C:$C),"",COUNT($B$18:B134)+1)</f>
        <v/>
      </c>
      <c r="C135" t="str">
        <f>IFERROR(INDEX(Workings!$B:$B,MATCH('Peer Comparison Tool'!$B135,Workings!$D:$D,0)),"")</f>
        <v/>
      </c>
      <c r="D135" s="28" t="str">
        <f>IFERROR(IF($D$12="NR",VLOOKUP($C135,'ALLL &lt;50B Database'!$A$2:$S$4794,7,FALSE),VLOOKUP($C135,'CECL &lt;50B Database'!$A$2:$S$165,7,FALSE)),"")</f>
        <v/>
      </c>
      <c r="E135" s="32" t="str">
        <f>IFERROR(IF($D$12="NR",VLOOKUP($C135,'ALLL &lt;50B Database'!$A$2:$S$4794,11,FALSE),VLOOKUP($C135,'CECL &lt;50B Database'!$A$2:$S$165,11,FALSE)),"")</f>
        <v/>
      </c>
      <c r="F135" s="32" t="str">
        <f>IFERROR(IF($D$12="NR",VLOOKUP($C135,'ALLL &lt;50B Database'!$A$2:$S$4794,19,FALSE),VLOOKUP($C135,'CECL &lt;50B Database'!$A$2:$S$165,19,FALSE)),"")</f>
        <v/>
      </c>
      <c r="G135" s="32" t="str">
        <f>IFERROR(IF($D$12="NR",VLOOKUP($C135,'ALLL &lt;50B Database'!$A$2:$S$4794,15,FALSE),VLOOKUP($C135,'CECL &lt;50B Database'!$A$2:$S$165,15,FALSE)),"")</f>
        <v/>
      </c>
      <c r="H135" s="32"/>
    </row>
    <row r="136" spans="2:8" x14ac:dyDescent="0.25">
      <c r="B136" s="5" t="str">
        <f>IF(COUNT($B$18:B135)&gt;=COUNT(Workings!$C:$C),"",COUNT($B$18:B135)+1)</f>
        <v/>
      </c>
      <c r="C136" t="str">
        <f>IFERROR(INDEX(Workings!$B:$B,MATCH('Peer Comparison Tool'!$B136,Workings!$D:$D,0)),"")</f>
        <v/>
      </c>
      <c r="D136" s="28" t="str">
        <f>IFERROR(IF($D$12="NR",VLOOKUP($C136,'ALLL &lt;50B Database'!$A$2:$S$4794,7,FALSE),VLOOKUP($C136,'CECL &lt;50B Database'!$A$2:$S$165,7,FALSE)),"")</f>
        <v/>
      </c>
      <c r="E136" s="32" t="str">
        <f>IFERROR(IF($D$12="NR",VLOOKUP($C136,'ALLL &lt;50B Database'!$A$2:$S$4794,11,FALSE),VLOOKUP($C136,'CECL &lt;50B Database'!$A$2:$S$165,11,FALSE)),"")</f>
        <v/>
      </c>
      <c r="F136" s="32" t="str">
        <f>IFERROR(IF($D$12="NR",VLOOKUP($C136,'ALLL &lt;50B Database'!$A$2:$S$4794,19,FALSE),VLOOKUP($C136,'CECL &lt;50B Database'!$A$2:$S$165,19,FALSE)),"")</f>
        <v/>
      </c>
      <c r="G136" s="32" t="str">
        <f>IFERROR(IF($D$12="NR",VLOOKUP($C136,'ALLL &lt;50B Database'!$A$2:$S$4794,15,FALSE),VLOOKUP($C136,'CECL &lt;50B Database'!$A$2:$S$165,15,FALSE)),"")</f>
        <v/>
      </c>
      <c r="H136" s="32"/>
    </row>
    <row r="137" spans="2:8" x14ac:dyDescent="0.25">
      <c r="B137" s="5" t="str">
        <f>IF(COUNT($B$18:B136)&gt;=COUNT(Workings!$C:$C),"",COUNT($B$18:B136)+1)</f>
        <v/>
      </c>
      <c r="C137" t="str">
        <f>IFERROR(INDEX(Workings!$B:$B,MATCH('Peer Comparison Tool'!$B137,Workings!$D:$D,0)),"")</f>
        <v/>
      </c>
      <c r="D137" s="28" t="str">
        <f>IFERROR(IF($D$12="NR",VLOOKUP($C137,'ALLL &lt;50B Database'!$A$2:$S$4794,7,FALSE),VLOOKUP($C137,'CECL &lt;50B Database'!$A$2:$S$165,7,FALSE)),"")</f>
        <v/>
      </c>
      <c r="E137" s="32" t="str">
        <f>IFERROR(IF($D$12="NR",VLOOKUP($C137,'ALLL &lt;50B Database'!$A$2:$S$4794,11,FALSE),VLOOKUP($C137,'CECL &lt;50B Database'!$A$2:$S$165,11,FALSE)),"")</f>
        <v/>
      </c>
      <c r="F137" s="32" t="str">
        <f>IFERROR(IF($D$12="NR",VLOOKUP($C137,'ALLL &lt;50B Database'!$A$2:$S$4794,19,FALSE),VLOOKUP($C137,'CECL &lt;50B Database'!$A$2:$S$165,19,FALSE)),"")</f>
        <v/>
      </c>
      <c r="G137" s="32" t="str">
        <f>IFERROR(IF($D$12="NR",VLOOKUP($C137,'ALLL &lt;50B Database'!$A$2:$S$4794,15,FALSE),VLOOKUP($C137,'CECL &lt;50B Database'!$A$2:$S$165,15,FALSE)),"")</f>
        <v/>
      </c>
      <c r="H137" s="32"/>
    </row>
    <row r="138" spans="2:8" x14ac:dyDescent="0.25">
      <c r="B138" s="5" t="str">
        <f>IF(COUNT($B$18:B137)&gt;=COUNT(Workings!$C:$C),"",COUNT($B$18:B137)+1)</f>
        <v/>
      </c>
      <c r="C138" t="str">
        <f>IFERROR(INDEX(Workings!$B:$B,MATCH('Peer Comparison Tool'!$B138,Workings!$D:$D,0)),"")</f>
        <v/>
      </c>
      <c r="D138" s="28" t="str">
        <f>IFERROR(IF($D$12="NR",VLOOKUP($C138,'ALLL &lt;50B Database'!$A$2:$S$4794,7,FALSE),VLOOKUP($C138,'CECL &lt;50B Database'!$A$2:$S$165,7,FALSE)),"")</f>
        <v/>
      </c>
      <c r="E138" s="32" t="str">
        <f>IFERROR(IF($D$12="NR",VLOOKUP($C138,'ALLL &lt;50B Database'!$A$2:$S$4794,11,FALSE),VLOOKUP($C138,'CECL &lt;50B Database'!$A$2:$S$165,11,FALSE)),"")</f>
        <v/>
      </c>
      <c r="F138" s="32" t="str">
        <f>IFERROR(IF($D$12="NR",VLOOKUP($C138,'ALLL &lt;50B Database'!$A$2:$S$4794,19,FALSE),VLOOKUP($C138,'CECL &lt;50B Database'!$A$2:$S$165,19,FALSE)),"")</f>
        <v/>
      </c>
      <c r="G138" s="32" t="str">
        <f>IFERROR(IF($D$12="NR",VLOOKUP($C138,'ALLL &lt;50B Database'!$A$2:$S$4794,15,FALSE),VLOOKUP($C138,'CECL &lt;50B Database'!$A$2:$S$165,15,FALSE)),"")</f>
        <v/>
      </c>
      <c r="H138" s="32"/>
    </row>
    <row r="139" spans="2:8" x14ac:dyDescent="0.25">
      <c r="B139" s="5" t="str">
        <f>IF(COUNT($B$18:B138)&gt;=COUNT(Workings!$C:$C),"",COUNT($B$18:B138)+1)</f>
        <v/>
      </c>
      <c r="C139" t="str">
        <f>IFERROR(INDEX(Workings!$B:$B,MATCH('Peer Comparison Tool'!$B139,Workings!$D:$D,0)),"")</f>
        <v/>
      </c>
      <c r="D139" s="28" t="str">
        <f>IFERROR(IF($D$12="NR",VLOOKUP($C139,'ALLL &lt;50B Database'!$A$2:$S$4794,7,FALSE),VLOOKUP($C139,'CECL &lt;50B Database'!$A$2:$S$165,7,FALSE)),"")</f>
        <v/>
      </c>
      <c r="E139" s="32" t="str">
        <f>IFERROR(IF($D$12="NR",VLOOKUP($C139,'ALLL &lt;50B Database'!$A$2:$S$4794,11,FALSE),VLOOKUP($C139,'CECL &lt;50B Database'!$A$2:$S$165,11,FALSE)),"")</f>
        <v/>
      </c>
      <c r="F139" s="32" t="str">
        <f>IFERROR(IF($D$12="NR",VLOOKUP($C139,'ALLL &lt;50B Database'!$A$2:$S$4794,19,FALSE),VLOOKUP($C139,'CECL &lt;50B Database'!$A$2:$S$165,19,FALSE)),"")</f>
        <v/>
      </c>
      <c r="G139" s="32" t="str">
        <f>IFERROR(IF($D$12="NR",VLOOKUP($C139,'ALLL &lt;50B Database'!$A$2:$S$4794,15,FALSE),VLOOKUP($C139,'CECL &lt;50B Database'!$A$2:$S$165,15,FALSE)),"")</f>
        <v/>
      </c>
      <c r="H139" s="32"/>
    </row>
    <row r="140" spans="2:8" x14ac:dyDescent="0.25">
      <c r="B140" s="5" t="str">
        <f>IF(COUNT($B$18:B139)&gt;=COUNT(Workings!$C:$C),"",COUNT($B$18:B139)+1)</f>
        <v/>
      </c>
      <c r="C140" t="str">
        <f>IFERROR(INDEX(Workings!$B:$B,MATCH('Peer Comparison Tool'!$B140,Workings!$D:$D,0)),"")</f>
        <v/>
      </c>
      <c r="D140" s="28" t="str">
        <f>IFERROR(IF($D$12="NR",VLOOKUP($C140,'ALLL &lt;50B Database'!$A$2:$S$4794,7,FALSE),VLOOKUP($C140,'CECL &lt;50B Database'!$A$2:$S$165,7,FALSE)),"")</f>
        <v/>
      </c>
      <c r="E140" s="32" t="str">
        <f>IFERROR(IF($D$12="NR",VLOOKUP($C140,'ALLL &lt;50B Database'!$A$2:$S$4794,11,FALSE),VLOOKUP($C140,'CECL &lt;50B Database'!$A$2:$S$165,11,FALSE)),"")</f>
        <v/>
      </c>
      <c r="F140" s="32" t="str">
        <f>IFERROR(IF($D$12="NR",VLOOKUP($C140,'ALLL &lt;50B Database'!$A$2:$S$4794,19,FALSE),VLOOKUP($C140,'CECL &lt;50B Database'!$A$2:$S$165,19,FALSE)),"")</f>
        <v/>
      </c>
      <c r="G140" s="32" t="str">
        <f>IFERROR(IF($D$12="NR",VLOOKUP($C140,'ALLL &lt;50B Database'!$A$2:$S$4794,15,FALSE),VLOOKUP($C140,'CECL &lt;50B Database'!$A$2:$S$165,15,FALSE)),"")</f>
        <v/>
      </c>
      <c r="H140" s="32"/>
    </row>
    <row r="141" spans="2:8" x14ac:dyDescent="0.25">
      <c r="B141" s="5" t="str">
        <f>IF(COUNT($B$18:B140)&gt;=COUNT(Workings!$C:$C),"",COUNT($B$18:B140)+1)</f>
        <v/>
      </c>
      <c r="C141" t="str">
        <f>IFERROR(INDEX(Workings!$B:$B,MATCH('Peer Comparison Tool'!$B141,Workings!$D:$D,0)),"")</f>
        <v/>
      </c>
      <c r="D141" s="28" t="str">
        <f>IFERROR(IF($D$12="NR",VLOOKUP($C141,'ALLL &lt;50B Database'!$A$2:$S$4794,7,FALSE),VLOOKUP($C141,'CECL &lt;50B Database'!$A$2:$S$165,7,FALSE)),"")</f>
        <v/>
      </c>
      <c r="E141" s="32" t="str">
        <f>IFERROR(IF($D$12="NR",VLOOKUP($C141,'ALLL &lt;50B Database'!$A$2:$S$4794,11,FALSE),VLOOKUP($C141,'CECL &lt;50B Database'!$A$2:$S$165,11,FALSE)),"")</f>
        <v/>
      </c>
      <c r="F141" s="32" t="str">
        <f>IFERROR(IF($D$12="NR",VLOOKUP($C141,'ALLL &lt;50B Database'!$A$2:$S$4794,19,FALSE),VLOOKUP($C141,'CECL &lt;50B Database'!$A$2:$S$165,19,FALSE)),"")</f>
        <v/>
      </c>
      <c r="G141" s="32" t="str">
        <f>IFERROR(IF($D$12="NR",VLOOKUP($C141,'ALLL &lt;50B Database'!$A$2:$S$4794,15,FALSE),VLOOKUP($C141,'CECL &lt;50B Database'!$A$2:$S$165,15,FALSE)),"")</f>
        <v/>
      </c>
      <c r="H141" s="32"/>
    </row>
    <row r="142" spans="2:8" x14ac:dyDescent="0.25">
      <c r="B142" s="5" t="str">
        <f>IF(COUNT($B$18:B141)&gt;=COUNT(Workings!$C:$C),"",COUNT($B$18:B141)+1)</f>
        <v/>
      </c>
      <c r="C142" t="str">
        <f>IFERROR(INDEX(Workings!$B:$B,MATCH('Peer Comparison Tool'!$B142,Workings!$D:$D,0)),"")</f>
        <v/>
      </c>
      <c r="D142" s="28" t="str">
        <f>IFERROR(IF($D$12="NR",VLOOKUP($C142,'ALLL &lt;50B Database'!$A$2:$S$4794,7,FALSE),VLOOKUP($C142,'CECL &lt;50B Database'!$A$2:$S$165,7,FALSE)),"")</f>
        <v/>
      </c>
      <c r="E142" s="32" t="str">
        <f>IFERROR(IF($D$12="NR",VLOOKUP($C142,'ALLL &lt;50B Database'!$A$2:$S$4794,11,FALSE),VLOOKUP($C142,'CECL &lt;50B Database'!$A$2:$S$165,11,FALSE)),"")</f>
        <v/>
      </c>
      <c r="F142" s="32" t="str">
        <f>IFERROR(IF($D$12="NR",VLOOKUP($C142,'ALLL &lt;50B Database'!$A$2:$S$4794,19,FALSE),VLOOKUP($C142,'CECL &lt;50B Database'!$A$2:$S$165,19,FALSE)),"")</f>
        <v/>
      </c>
      <c r="G142" s="32" t="str">
        <f>IFERROR(IF($D$12="NR",VLOOKUP($C142,'ALLL &lt;50B Database'!$A$2:$S$4794,15,FALSE),VLOOKUP($C142,'CECL &lt;50B Database'!$A$2:$S$165,15,FALSE)),"")</f>
        <v/>
      </c>
      <c r="H142" s="32"/>
    </row>
    <row r="143" spans="2:8" x14ac:dyDescent="0.25">
      <c r="B143" s="5" t="str">
        <f>IF(COUNT($B$18:B142)&gt;=COUNT(Workings!$C:$C),"",COUNT($B$18:B142)+1)</f>
        <v/>
      </c>
      <c r="C143" t="str">
        <f>IFERROR(INDEX(Workings!$B:$B,MATCH('Peer Comparison Tool'!$B143,Workings!$D:$D,0)),"")</f>
        <v/>
      </c>
      <c r="D143" s="28" t="str">
        <f>IFERROR(IF($D$12="NR",VLOOKUP($C143,'ALLL &lt;50B Database'!$A$2:$S$4794,7,FALSE),VLOOKUP($C143,'CECL &lt;50B Database'!$A$2:$S$165,7,FALSE)),"")</f>
        <v/>
      </c>
      <c r="E143" s="32" t="str">
        <f>IFERROR(IF($D$12="NR",VLOOKUP($C143,'ALLL &lt;50B Database'!$A$2:$S$4794,11,FALSE),VLOOKUP($C143,'CECL &lt;50B Database'!$A$2:$S$165,11,FALSE)),"")</f>
        <v/>
      </c>
      <c r="F143" s="32" t="str">
        <f>IFERROR(IF($D$12="NR",VLOOKUP($C143,'ALLL &lt;50B Database'!$A$2:$S$4794,19,FALSE),VLOOKUP($C143,'CECL &lt;50B Database'!$A$2:$S$165,19,FALSE)),"")</f>
        <v/>
      </c>
      <c r="G143" s="32" t="str">
        <f>IFERROR(IF($D$12="NR",VLOOKUP($C143,'ALLL &lt;50B Database'!$A$2:$S$4794,15,FALSE),VLOOKUP($C143,'CECL &lt;50B Database'!$A$2:$S$165,15,FALSE)),"")</f>
        <v/>
      </c>
      <c r="H143" s="32"/>
    </row>
    <row r="144" spans="2:8" x14ac:dyDescent="0.25">
      <c r="B144" s="5" t="str">
        <f>IF(COUNT($B$18:B143)&gt;=COUNT(Workings!$C:$C),"",COUNT($B$18:B143)+1)</f>
        <v/>
      </c>
      <c r="C144" t="str">
        <f>IFERROR(INDEX(Workings!$B:$B,MATCH('Peer Comparison Tool'!$B144,Workings!$D:$D,0)),"")</f>
        <v/>
      </c>
      <c r="D144" s="28" t="str">
        <f>IFERROR(IF($D$12="NR",VLOOKUP($C144,'ALLL &lt;50B Database'!$A$2:$S$4794,7,FALSE),VLOOKUP($C144,'CECL &lt;50B Database'!$A$2:$S$165,7,FALSE)),"")</f>
        <v/>
      </c>
      <c r="E144" s="32" t="str">
        <f>IFERROR(IF($D$12="NR",VLOOKUP($C144,'ALLL &lt;50B Database'!$A$2:$S$4794,11,FALSE),VLOOKUP($C144,'CECL &lt;50B Database'!$A$2:$S$165,11,FALSE)),"")</f>
        <v/>
      </c>
      <c r="F144" s="32" t="str">
        <f>IFERROR(IF($D$12="NR",VLOOKUP($C144,'ALLL &lt;50B Database'!$A$2:$S$4794,19,FALSE),VLOOKUP($C144,'CECL &lt;50B Database'!$A$2:$S$165,19,FALSE)),"")</f>
        <v/>
      </c>
      <c r="G144" s="32" t="str">
        <f>IFERROR(IF($D$12="NR",VLOOKUP($C144,'ALLL &lt;50B Database'!$A$2:$S$4794,15,FALSE),VLOOKUP($C144,'CECL &lt;50B Database'!$A$2:$S$165,15,FALSE)),"")</f>
        <v/>
      </c>
      <c r="H144" s="32"/>
    </row>
    <row r="145" spans="2:8" x14ac:dyDescent="0.25">
      <c r="B145" s="5" t="str">
        <f>IF(COUNT($B$18:B144)&gt;=COUNT(Workings!$C:$C),"",COUNT($B$18:B144)+1)</f>
        <v/>
      </c>
      <c r="C145" t="str">
        <f>IFERROR(INDEX(Workings!$B:$B,MATCH('Peer Comparison Tool'!$B145,Workings!$D:$D,0)),"")</f>
        <v/>
      </c>
      <c r="D145" s="28" t="str">
        <f>IFERROR(IF($D$12="NR",VLOOKUP($C145,'ALLL &lt;50B Database'!$A$2:$S$4794,7,FALSE),VLOOKUP($C145,'CECL &lt;50B Database'!$A$2:$S$165,7,FALSE)),"")</f>
        <v/>
      </c>
      <c r="E145" s="32" t="str">
        <f>IFERROR(IF($D$12="NR",VLOOKUP($C145,'ALLL &lt;50B Database'!$A$2:$S$4794,11,FALSE),VLOOKUP($C145,'CECL &lt;50B Database'!$A$2:$S$165,11,FALSE)),"")</f>
        <v/>
      </c>
      <c r="F145" s="32" t="str">
        <f>IFERROR(IF($D$12="NR",VLOOKUP($C145,'ALLL &lt;50B Database'!$A$2:$S$4794,19,FALSE),VLOOKUP($C145,'CECL &lt;50B Database'!$A$2:$S$165,19,FALSE)),"")</f>
        <v/>
      </c>
      <c r="G145" s="32" t="str">
        <f>IFERROR(IF($D$12="NR",VLOOKUP($C145,'ALLL &lt;50B Database'!$A$2:$S$4794,15,FALSE),VLOOKUP($C145,'CECL &lt;50B Database'!$A$2:$S$165,15,FALSE)),"")</f>
        <v/>
      </c>
      <c r="H145" s="32"/>
    </row>
    <row r="146" spans="2:8" x14ac:dyDescent="0.25">
      <c r="B146" s="5" t="str">
        <f>IF(COUNT($B$18:B145)&gt;=COUNT(Workings!$C:$C),"",COUNT($B$18:B145)+1)</f>
        <v/>
      </c>
      <c r="C146" t="str">
        <f>IFERROR(INDEX(Workings!$B:$B,MATCH('Peer Comparison Tool'!$B146,Workings!$D:$D,0)),"")</f>
        <v/>
      </c>
      <c r="D146" s="28" t="str">
        <f>IFERROR(IF($D$12="NR",VLOOKUP($C146,'ALLL &lt;50B Database'!$A$2:$S$4794,7,FALSE),VLOOKUP($C146,'CECL &lt;50B Database'!$A$2:$S$165,7,FALSE)),"")</f>
        <v/>
      </c>
      <c r="E146" s="32" t="str">
        <f>IFERROR(IF($D$12="NR",VLOOKUP($C146,'ALLL &lt;50B Database'!$A$2:$S$4794,11,FALSE),VLOOKUP($C146,'CECL &lt;50B Database'!$A$2:$S$165,11,FALSE)),"")</f>
        <v/>
      </c>
      <c r="F146" s="32" t="str">
        <f>IFERROR(IF($D$12="NR",VLOOKUP($C146,'ALLL &lt;50B Database'!$A$2:$S$4794,19,FALSE),VLOOKUP($C146,'CECL &lt;50B Database'!$A$2:$S$165,19,FALSE)),"")</f>
        <v/>
      </c>
      <c r="G146" s="32" t="str">
        <f>IFERROR(IF($D$12="NR",VLOOKUP($C146,'ALLL &lt;50B Database'!$A$2:$S$4794,15,FALSE),VLOOKUP($C146,'CECL &lt;50B Database'!$A$2:$S$165,15,FALSE)),"")</f>
        <v/>
      </c>
      <c r="H146" s="32"/>
    </row>
    <row r="147" spans="2:8" x14ac:dyDescent="0.25">
      <c r="B147" s="5" t="str">
        <f>IF(COUNT($B$18:B146)&gt;=COUNT(Workings!$C:$C),"",COUNT($B$18:B146)+1)</f>
        <v/>
      </c>
      <c r="C147" t="str">
        <f>IFERROR(INDEX(Workings!$B:$B,MATCH('Peer Comparison Tool'!$B147,Workings!$D:$D,0)),"")</f>
        <v/>
      </c>
      <c r="D147" s="28" t="str">
        <f>IFERROR(IF($D$12="NR",VLOOKUP($C147,'ALLL &lt;50B Database'!$A$2:$S$4794,7,FALSE),VLOOKUP($C147,'CECL &lt;50B Database'!$A$2:$S$165,7,FALSE)),"")</f>
        <v/>
      </c>
      <c r="E147" s="32" t="str">
        <f>IFERROR(IF($D$12="NR",VLOOKUP($C147,'ALLL &lt;50B Database'!$A$2:$S$4794,11,FALSE),VLOOKUP($C147,'CECL &lt;50B Database'!$A$2:$S$165,11,FALSE)),"")</f>
        <v/>
      </c>
      <c r="F147" s="32" t="str">
        <f>IFERROR(IF($D$12="NR",VLOOKUP($C147,'ALLL &lt;50B Database'!$A$2:$S$4794,19,FALSE),VLOOKUP($C147,'CECL &lt;50B Database'!$A$2:$S$165,19,FALSE)),"")</f>
        <v/>
      </c>
      <c r="G147" s="32" t="str">
        <f>IFERROR(IF($D$12="NR",VLOOKUP($C147,'ALLL &lt;50B Database'!$A$2:$S$4794,15,FALSE),VLOOKUP($C147,'CECL &lt;50B Database'!$A$2:$S$165,15,FALSE)),"")</f>
        <v/>
      </c>
      <c r="H147" s="32"/>
    </row>
    <row r="148" spans="2:8" x14ac:dyDescent="0.25">
      <c r="B148" s="5" t="str">
        <f>IF(COUNT($B$18:B147)&gt;=COUNT(Workings!$C:$C),"",COUNT($B$18:B147)+1)</f>
        <v/>
      </c>
      <c r="C148" t="str">
        <f>IFERROR(INDEX(Workings!$B:$B,MATCH('Peer Comparison Tool'!$B148,Workings!$D:$D,0)),"")</f>
        <v/>
      </c>
      <c r="D148" s="28" t="str">
        <f>IFERROR(IF($D$12="NR",VLOOKUP($C148,'ALLL &lt;50B Database'!$A$2:$S$4794,7,FALSE),VLOOKUP($C148,'CECL &lt;50B Database'!$A$2:$S$165,7,FALSE)),"")</f>
        <v/>
      </c>
      <c r="E148" s="32" t="str">
        <f>IFERROR(IF($D$12="NR",VLOOKUP($C148,'ALLL &lt;50B Database'!$A$2:$S$4794,11,FALSE),VLOOKUP($C148,'CECL &lt;50B Database'!$A$2:$S$165,11,FALSE)),"")</f>
        <v/>
      </c>
      <c r="F148" s="32" t="str">
        <f>IFERROR(IF($D$12="NR",VLOOKUP($C148,'ALLL &lt;50B Database'!$A$2:$S$4794,19,FALSE),VLOOKUP($C148,'CECL &lt;50B Database'!$A$2:$S$165,19,FALSE)),"")</f>
        <v/>
      </c>
      <c r="G148" s="32" t="str">
        <f>IFERROR(IF($D$12="NR",VLOOKUP($C148,'ALLL &lt;50B Database'!$A$2:$S$4794,15,FALSE),VLOOKUP($C148,'CECL &lt;50B Database'!$A$2:$S$165,15,FALSE)),"")</f>
        <v/>
      </c>
      <c r="H148" s="32"/>
    </row>
    <row r="149" spans="2:8" x14ac:dyDescent="0.25">
      <c r="B149" s="5" t="str">
        <f>IF(COUNT($B$18:B148)&gt;=COUNT(Workings!$C:$C),"",COUNT($B$18:B148)+1)</f>
        <v/>
      </c>
      <c r="C149" t="str">
        <f>IFERROR(INDEX(Workings!$B:$B,MATCH('Peer Comparison Tool'!$B149,Workings!$D:$D,0)),"")</f>
        <v/>
      </c>
      <c r="D149" s="28" t="str">
        <f>IFERROR(IF($D$12="NR",VLOOKUP($C149,'ALLL &lt;50B Database'!$A$2:$S$4794,7,FALSE),VLOOKUP($C149,'CECL &lt;50B Database'!$A$2:$S$165,7,FALSE)),"")</f>
        <v/>
      </c>
      <c r="E149" s="32" t="str">
        <f>IFERROR(IF($D$12="NR",VLOOKUP($C149,'ALLL &lt;50B Database'!$A$2:$S$4794,11,FALSE),VLOOKUP($C149,'CECL &lt;50B Database'!$A$2:$S$165,11,FALSE)),"")</f>
        <v/>
      </c>
      <c r="F149" s="32" t="str">
        <f>IFERROR(IF($D$12="NR",VLOOKUP($C149,'ALLL &lt;50B Database'!$A$2:$S$4794,19,FALSE),VLOOKUP($C149,'CECL &lt;50B Database'!$A$2:$S$165,19,FALSE)),"")</f>
        <v/>
      </c>
      <c r="G149" s="32" t="str">
        <f>IFERROR(IF($D$12="NR",VLOOKUP($C149,'ALLL &lt;50B Database'!$A$2:$S$4794,15,FALSE),VLOOKUP($C149,'CECL &lt;50B Database'!$A$2:$S$165,15,FALSE)),"")</f>
        <v/>
      </c>
      <c r="H149" s="32"/>
    </row>
    <row r="150" spans="2:8" x14ac:dyDescent="0.25">
      <c r="B150" s="5" t="str">
        <f>IF(COUNT($B$18:B149)&gt;=COUNT(Workings!$C:$C),"",COUNT($B$18:B149)+1)</f>
        <v/>
      </c>
      <c r="C150" t="str">
        <f>IFERROR(INDEX(Workings!$B:$B,MATCH('Peer Comparison Tool'!$B150,Workings!$D:$D,0)),"")</f>
        <v/>
      </c>
      <c r="D150" s="28" t="str">
        <f>IFERROR(IF($D$12="NR",VLOOKUP($C150,'ALLL &lt;50B Database'!$A$2:$S$4794,7,FALSE),VLOOKUP($C150,'CECL &lt;50B Database'!$A$2:$S$165,7,FALSE)),"")</f>
        <v/>
      </c>
      <c r="E150" s="32" t="str">
        <f>IFERROR(IF($D$12="NR",VLOOKUP($C150,'ALLL &lt;50B Database'!$A$2:$S$4794,11,FALSE),VLOOKUP($C150,'CECL &lt;50B Database'!$A$2:$S$165,11,FALSE)),"")</f>
        <v/>
      </c>
      <c r="F150" s="32" t="str">
        <f>IFERROR(IF($D$12="NR",VLOOKUP($C150,'ALLL &lt;50B Database'!$A$2:$S$4794,19,FALSE),VLOOKUP($C150,'CECL &lt;50B Database'!$A$2:$S$165,19,FALSE)),"")</f>
        <v/>
      </c>
      <c r="G150" s="32" t="str">
        <f>IFERROR(IF($D$12="NR",VLOOKUP($C150,'ALLL &lt;50B Database'!$A$2:$S$4794,15,FALSE),VLOOKUP($C150,'CECL &lt;50B Database'!$A$2:$S$165,15,FALSE)),"")</f>
        <v/>
      </c>
      <c r="H150" s="32"/>
    </row>
    <row r="151" spans="2:8" x14ac:dyDescent="0.25">
      <c r="B151" s="5" t="str">
        <f>IF(COUNT($B$18:B150)&gt;=COUNT(Workings!$C:$C),"",COUNT($B$18:B150)+1)</f>
        <v/>
      </c>
      <c r="C151" t="str">
        <f>IFERROR(INDEX(Workings!$B:$B,MATCH('Peer Comparison Tool'!$B151,Workings!$D:$D,0)),"")</f>
        <v/>
      </c>
      <c r="D151" s="28" t="str">
        <f>IFERROR(IF($D$12="NR",VLOOKUP($C151,'ALLL &lt;50B Database'!$A$2:$S$4794,7,FALSE),VLOOKUP($C151,'CECL &lt;50B Database'!$A$2:$S$165,7,FALSE)),"")</f>
        <v/>
      </c>
      <c r="E151" s="32" t="str">
        <f>IFERROR(IF($D$12="NR",VLOOKUP($C151,'ALLL &lt;50B Database'!$A$2:$S$4794,11,FALSE),VLOOKUP($C151,'CECL &lt;50B Database'!$A$2:$S$165,11,FALSE)),"")</f>
        <v/>
      </c>
      <c r="F151" s="32" t="str">
        <f>IFERROR(IF($D$12="NR",VLOOKUP($C151,'ALLL &lt;50B Database'!$A$2:$S$4794,19,FALSE),VLOOKUP($C151,'CECL &lt;50B Database'!$A$2:$S$165,19,FALSE)),"")</f>
        <v/>
      </c>
      <c r="G151" s="32" t="str">
        <f>IFERROR(IF($D$12="NR",VLOOKUP($C151,'ALLL &lt;50B Database'!$A$2:$S$4794,15,FALSE),VLOOKUP($C151,'CECL &lt;50B Database'!$A$2:$S$165,15,FALSE)),"")</f>
        <v/>
      </c>
      <c r="H151" s="32"/>
    </row>
    <row r="152" spans="2:8" x14ac:dyDescent="0.25">
      <c r="B152" s="5" t="str">
        <f>IF(COUNT($B$18:B151)&gt;=COUNT(Workings!$C:$C),"",COUNT($B$18:B151)+1)</f>
        <v/>
      </c>
      <c r="C152" t="str">
        <f>IFERROR(INDEX(Workings!$B:$B,MATCH('Peer Comparison Tool'!$B152,Workings!$D:$D,0)),"")</f>
        <v/>
      </c>
      <c r="D152" s="28" t="str">
        <f>IFERROR(IF($D$12="NR",VLOOKUP($C152,'ALLL &lt;50B Database'!$A$2:$S$4794,7,FALSE),VLOOKUP($C152,'CECL &lt;50B Database'!$A$2:$S$165,7,FALSE)),"")</f>
        <v/>
      </c>
      <c r="E152" s="32" t="str">
        <f>IFERROR(IF($D$12="NR",VLOOKUP($C152,'ALLL &lt;50B Database'!$A$2:$S$4794,11,FALSE),VLOOKUP($C152,'CECL &lt;50B Database'!$A$2:$S$165,11,FALSE)),"")</f>
        <v/>
      </c>
      <c r="F152" s="32" t="str">
        <f>IFERROR(IF($D$12="NR",VLOOKUP($C152,'ALLL &lt;50B Database'!$A$2:$S$4794,19,FALSE),VLOOKUP($C152,'CECL &lt;50B Database'!$A$2:$S$165,19,FALSE)),"")</f>
        <v/>
      </c>
      <c r="G152" s="32" t="str">
        <f>IFERROR(IF($D$12="NR",VLOOKUP($C152,'ALLL &lt;50B Database'!$A$2:$S$4794,15,FALSE),VLOOKUP($C152,'CECL &lt;50B Database'!$A$2:$S$165,15,FALSE)),"")</f>
        <v/>
      </c>
      <c r="H152" s="32"/>
    </row>
    <row r="153" spans="2:8" x14ac:dyDescent="0.25">
      <c r="B153" s="5" t="str">
        <f>IF(COUNT($B$18:B152)&gt;=COUNT(Workings!$C:$C),"",COUNT($B$18:B152)+1)</f>
        <v/>
      </c>
      <c r="C153" t="str">
        <f>IFERROR(INDEX(Workings!$B:$B,MATCH('Peer Comparison Tool'!$B153,Workings!$D:$D,0)),"")</f>
        <v/>
      </c>
      <c r="D153" s="28" t="str">
        <f>IFERROR(IF($D$12="NR",VLOOKUP($C153,'ALLL &lt;50B Database'!$A$2:$S$4794,7,FALSE),VLOOKUP($C153,'CECL &lt;50B Database'!$A$2:$S$165,7,FALSE)),"")</f>
        <v/>
      </c>
      <c r="E153" s="32" t="str">
        <f>IFERROR(IF($D$12="NR",VLOOKUP($C153,'ALLL &lt;50B Database'!$A$2:$S$4794,11,FALSE),VLOOKUP($C153,'CECL &lt;50B Database'!$A$2:$S$165,11,FALSE)),"")</f>
        <v/>
      </c>
      <c r="F153" s="32" t="str">
        <f>IFERROR(IF($D$12="NR",VLOOKUP($C153,'ALLL &lt;50B Database'!$A$2:$S$4794,19,FALSE),VLOOKUP($C153,'CECL &lt;50B Database'!$A$2:$S$165,19,FALSE)),"")</f>
        <v/>
      </c>
      <c r="G153" s="32" t="str">
        <f>IFERROR(IF($D$12="NR",VLOOKUP($C153,'ALLL &lt;50B Database'!$A$2:$S$4794,15,FALSE),VLOOKUP($C153,'CECL &lt;50B Database'!$A$2:$S$165,15,FALSE)),"")</f>
        <v/>
      </c>
      <c r="H153" s="32"/>
    </row>
    <row r="154" spans="2:8" x14ac:dyDescent="0.25">
      <c r="B154" s="5" t="str">
        <f>IF(COUNT($B$18:B153)&gt;=COUNT(Workings!$C:$C),"",COUNT($B$18:B153)+1)</f>
        <v/>
      </c>
      <c r="C154" t="str">
        <f>IFERROR(INDEX(Workings!$B:$B,MATCH('Peer Comparison Tool'!$B154,Workings!$D:$D,0)),"")</f>
        <v/>
      </c>
      <c r="D154" s="28" t="str">
        <f>IFERROR(IF($D$12="NR",VLOOKUP($C154,'ALLL &lt;50B Database'!$A$2:$S$4794,7,FALSE),VLOOKUP($C154,'CECL &lt;50B Database'!$A$2:$S$165,7,FALSE)),"")</f>
        <v/>
      </c>
      <c r="E154" s="32" t="str">
        <f>IFERROR(IF($D$12="NR",VLOOKUP($C154,'ALLL &lt;50B Database'!$A$2:$S$4794,11,FALSE),VLOOKUP($C154,'CECL &lt;50B Database'!$A$2:$S$165,11,FALSE)),"")</f>
        <v/>
      </c>
      <c r="F154" s="32" t="str">
        <f>IFERROR(IF($D$12="NR",VLOOKUP($C154,'ALLL &lt;50B Database'!$A$2:$S$4794,19,FALSE),VLOOKUP($C154,'CECL &lt;50B Database'!$A$2:$S$165,19,FALSE)),"")</f>
        <v/>
      </c>
      <c r="G154" s="32" t="str">
        <f>IFERROR(IF($D$12="NR",VLOOKUP($C154,'ALLL &lt;50B Database'!$A$2:$S$4794,15,FALSE),VLOOKUP($C154,'CECL &lt;50B Database'!$A$2:$S$165,15,FALSE)),"")</f>
        <v/>
      </c>
      <c r="H154" s="32"/>
    </row>
    <row r="155" spans="2:8" x14ac:dyDescent="0.25">
      <c r="B155" s="5" t="str">
        <f>IF(COUNT($B$18:B154)&gt;=COUNT(Workings!$C:$C),"",COUNT($B$18:B154)+1)</f>
        <v/>
      </c>
      <c r="C155" t="str">
        <f>IFERROR(INDEX(Workings!$B:$B,MATCH('Peer Comparison Tool'!$B155,Workings!$D:$D,0)),"")</f>
        <v/>
      </c>
      <c r="D155" s="28" t="str">
        <f>IFERROR(IF($D$12="NR",VLOOKUP($C155,'ALLL &lt;50B Database'!$A$2:$S$4794,7,FALSE),VLOOKUP($C155,'CECL &lt;50B Database'!$A$2:$S$165,7,FALSE)),"")</f>
        <v/>
      </c>
      <c r="E155" s="32" t="str">
        <f>IFERROR(IF($D$12="NR",VLOOKUP($C155,'ALLL &lt;50B Database'!$A$2:$S$4794,11,FALSE),VLOOKUP($C155,'CECL &lt;50B Database'!$A$2:$S$165,11,FALSE)),"")</f>
        <v/>
      </c>
      <c r="F155" s="32" t="str">
        <f>IFERROR(IF($D$12="NR",VLOOKUP($C155,'ALLL &lt;50B Database'!$A$2:$S$4794,19,FALSE),VLOOKUP($C155,'CECL &lt;50B Database'!$A$2:$S$165,19,FALSE)),"")</f>
        <v/>
      </c>
      <c r="G155" s="32" t="str">
        <f>IFERROR(IF($D$12="NR",VLOOKUP($C155,'ALLL &lt;50B Database'!$A$2:$S$4794,15,FALSE),VLOOKUP($C155,'CECL &lt;50B Database'!$A$2:$S$165,15,FALSE)),"")</f>
        <v/>
      </c>
      <c r="H155" s="32"/>
    </row>
    <row r="156" spans="2:8" x14ac:dyDescent="0.25">
      <c r="B156" s="5" t="str">
        <f>IF(COUNT($B$18:B155)&gt;=COUNT(Workings!$C:$C),"",COUNT($B$18:B155)+1)</f>
        <v/>
      </c>
      <c r="C156" t="str">
        <f>IFERROR(INDEX(Workings!$B:$B,MATCH('Peer Comparison Tool'!$B156,Workings!$D:$D,0)),"")</f>
        <v/>
      </c>
      <c r="D156" s="28" t="str">
        <f>IFERROR(IF($D$12="NR",VLOOKUP($C156,'ALLL &lt;50B Database'!$A$2:$S$4794,7,FALSE),VLOOKUP($C156,'CECL &lt;50B Database'!$A$2:$S$165,7,FALSE)),"")</f>
        <v/>
      </c>
      <c r="E156" s="32" t="str">
        <f>IFERROR(IF($D$12="NR",VLOOKUP($C156,'ALLL &lt;50B Database'!$A$2:$S$4794,11,FALSE),VLOOKUP($C156,'CECL &lt;50B Database'!$A$2:$S$165,11,FALSE)),"")</f>
        <v/>
      </c>
      <c r="F156" s="32" t="str">
        <f>IFERROR(IF($D$12="NR",VLOOKUP($C156,'ALLL &lt;50B Database'!$A$2:$S$4794,19,FALSE),VLOOKUP($C156,'CECL &lt;50B Database'!$A$2:$S$165,19,FALSE)),"")</f>
        <v/>
      </c>
      <c r="G156" s="32" t="str">
        <f>IFERROR(IF($D$12="NR",VLOOKUP($C156,'ALLL &lt;50B Database'!$A$2:$S$4794,15,FALSE),VLOOKUP($C156,'CECL &lt;50B Database'!$A$2:$S$165,15,FALSE)),"")</f>
        <v/>
      </c>
      <c r="H156" s="32"/>
    </row>
    <row r="157" spans="2:8" x14ac:dyDescent="0.25">
      <c r="B157" s="5" t="str">
        <f>IF(COUNT($B$18:B156)&gt;=COUNT(Workings!$C:$C),"",COUNT($B$18:B156)+1)</f>
        <v/>
      </c>
      <c r="C157" t="str">
        <f>IFERROR(INDEX(Workings!$B:$B,MATCH('Peer Comparison Tool'!$B157,Workings!$D:$D,0)),"")</f>
        <v/>
      </c>
      <c r="D157" s="28" t="str">
        <f>IFERROR(IF($D$12="NR",VLOOKUP($C157,'ALLL &lt;50B Database'!$A$2:$S$4794,7,FALSE),VLOOKUP($C157,'CECL &lt;50B Database'!$A$2:$S$165,7,FALSE)),"")</f>
        <v/>
      </c>
      <c r="E157" s="32" t="str">
        <f>IFERROR(IF($D$12="NR",VLOOKUP($C157,'ALLL &lt;50B Database'!$A$2:$S$4794,11,FALSE),VLOOKUP($C157,'CECL &lt;50B Database'!$A$2:$S$165,11,FALSE)),"")</f>
        <v/>
      </c>
      <c r="F157" s="32" t="str">
        <f>IFERROR(IF($D$12="NR",VLOOKUP($C157,'ALLL &lt;50B Database'!$A$2:$S$4794,19,FALSE),VLOOKUP($C157,'CECL &lt;50B Database'!$A$2:$S$165,19,FALSE)),"")</f>
        <v/>
      </c>
      <c r="G157" s="32" t="str">
        <f>IFERROR(IF($D$12="NR",VLOOKUP($C157,'ALLL &lt;50B Database'!$A$2:$S$4794,15,FALSE),VLOOKUP($C157,'CECL &lt;50B Database'!$A$2:$S$165,15,FALSE)),"")</f>
        <v/>
      </c>
      <c r="H157" s="32"/>
    </row>
    <row r="158" spans="2:8" x14ac:dyDescent="0.25">
      <c r="B158" s="5" t="str">
        <f>IF(COUNT($B$18:B157)&gt;=COUNT(Workings!$C:$C),"",COUNT($B$18:B157)+1)</f>
        <v/>
      </c>
      <c r="C158" t="str">
        <f>IFERROR(INDEX(Workings!$B:$B,MATCH('Peer Comparison Tool'!$B158,Workings!$D:$D,0)),"")</f>
        <v/>
      </c>
      <c r="D158" s="28" t="str">
        <f>IFERROR(IF($D$12="NR",VLOOKUP($C158,'ALLL &lt;50B Database'!$A$2:$S$4794,7,FALSE),VLOOKUP($C158,'CECL &lt;50B Database'!$A$2:$S$165,7,FALSE)),"")</f>
        <v/>
      </c>
      <c r="E158" s="32" t="str">
        <f>IFERROR(IF($D$12="NR",VLOOKUP($C158,'ALLL &lt;50B Database'!$A$2:$S$4794,11,FALSE),VLOOKUP($C158,'CECL &lt;50B Database'!$A$2:$S$165,11,FALSE)),"")</f>
        <v/>
      </c>
      <c r="F158" s="32" t="str">
        <f>IFERROR(IF($D$12="NR",VLOOKUP($C158,'ALLL &lt;50B Database'!$A$2:$S$4794,19,FALSE),VLOOKUP($C158,'CECL &lt;50B Database'!$A$2:$S$165,19,FALSE)),"")</f>
        <v/>
      </c>
      <c r="G158" s="32" t="str">
        <f>IFERROR(IF($D$12="NR",VLOOKUP($C158,'ALLL &lt;50B Database'!$A$2:$S$4794,15,FALSE),VLOOKUP($C158,'CECL &lt;50B Database'!$A$2:$S$165,15,FALSE)),"")</f>
        <v/>
      </c>
      <c r="H158" s="32"/>
    </row>
    <row r="159" spans="2:8" x14ac:dyDescent="0.25">
      <c r="B159" s="5" t="str">
        <f>IF(COUNT($B$18:B158)&gt;=COUNT(Workings!$C:$C),"",COUNT($B$18:B158)+1)</f>
        <v/>
      </c>
      <c r="C159" t="str">
        <f>IFERROR(INDEX(Workings!$B:$B,MATCH('Peer Comparison Tool'!$B159,Workings!$D:$D,0)),"")</f>
        <v/>
      </c>
      <c r="D159" s="28" t="str">
        <f>IFERROR(IF($D$12="NR",VLOOKUP($C159,'ALLL &lt;50B Database'!$A$2:$S$4794,7,FALSE),VLOOKUP($C159,'CECL &lt;50B Database'!$A$2:$S$165,7,FALSE)),"")</f>
        <v/>
      </c>
      <c r="E159" s="32" t="str">
        <f>IFERROR(IF($D$12="NR",VLOOKUP($C159,'ALLL &lt;50B Database'!$A$2:$S$4794,11,FALSE),VLOOKUP($C159,'CECL &lt;50B Database'!$A$2:$S$165,11,FALSE)),"")</f>
        <v/>
      </c>
      <c r="F159" s="32" t="str">
        <f>IFERROR(IF($D$12="NR",VLOOKUP($C159,'ALLL &lt;50B Database'!$A$2:$S$4794,19,FALSE),VLOOKUP($C159,'CECL &lt;50B Database'!$A$2:$S$165,19,FALSE)),"")</f>
        <v/>
      </c>
      <c r="G159" s="32" t="str">
        <f>IFERROR(IF($D$12="NR",VLOOKUP($C159,'ALLL &lt;50B Database'!$A$2:$S$4794,15,FALSE),VLOOKUP($C159,'CECL &lt;50B Database'!$A$2:$S$165,15,FALSE)),"")</f>
        <v/>
      </c>
      <c r="H159" s="32"/>
    </row>
    <row r="160" spans="2:8" x14ac:dyDescent="0.25">
      <c r="B160" s="5" t="str">
        <f>IF(COUNT($B$18:B159)&gt;=COUNT(Workings!$C:$C),"",COUNT($B$18:B159)+1)</f>
        <v/>
      </c>
      <c r="C160" t="str">
        <f>IFERROR(INDEX(Workings!$B:$B,MATCH('Peer Comparison Tool'!$B160,Workings!$D:$D,0)),"")</f>
        <v/>
      </c>
      <c r="D160" s="28" t="str">
        <f>IFERROR(IF($D$12="NR",VLOOKUP($C160,'ALLL &lt;50B Database'!$A$2:$S$4794,7,FALSE),VLOOKUP($C160,'CECL &lt;50B Database'!$A$2:$S$165,7,FALSE)),"")</f>
        <v/>
      </c>
      <c r="E160" s="32" t="str">
        <f>IFERROR(IF($D$12="NR",VLOOKUP($C160,'ALLL &lt;50B Database'!$A$2:$S$4794,11,FALSE),VLOOKUP($C160,'CECL &lt;50B Database'!$A$2:$S$165,11,FALSE)),"")</f>
        <v/>
      </c>
      <c r="F160" s="32" t="str">
        <f>IFERROR(IF($D$12="NR",VLOOKUP($C160,'ALLL &lt;50B Database'!$A$2:$S$4794,19,FALSE),VLOOKUP($C160,'CECL &lt;50B Database'!$A$2:$S$165,19,FALSE)),"")</f>
        <v/>
      </c>
      <c r="G160" s="32" t="str">
        <f>IFERROR(IF($D$12="NR",VLOOKUP($C160,'ALLL &lt;50B Database'!$A$2:$S$4794,15,FALSE),VLOOKUP($C160,'CECL &lt;50B Database'!$A$2:$S$165,15,FALSE)),"")</f>
        <v/>
      </c>
      <c r="H160" s="32"/>
    </row>
    <row r="161" spans="2:8" x14ac:dyDescent="0.25">
      <c r="B161" s="5" t="str">
        <f>IF(COUNT($B$18:B160)&gt;=COUNT(Workings!$C:$C),"",COUNT($B$18:B160)+1)</f>
        <v/>
      </c>
      <c r="C161" t="str">
        <f>IFERROR(INDEX(Workings!$B:$B,MATCH('Peer Comparison Tool'!$B161,Workings!$D:$D,0)),"")</f>
        <v/>
      </c>
      <c r="D161" s="28" t="str">
        <f>IFERROR(IF($D$12="NR",VLOOKUP($C161,'ALLL &lt;50B Database'!$A$2:$S$4794,7,FALSE),VLOOKUP($C161,'CECL &lt;50B Database'!$A$2:$S$165,7,FALSE)),"")</f>
        <v/>
      </c>
      <c r="E161" s="32" t="str">
        <f>IFERROR(IF($D$12="NR",VLOOKUP($C161,'ALLL &lt;50B Database'!$A$2:$S$4794,11,FALSE),VLOOKUP($C161,'CECL &lt;50B Database'!$A$2:$S$165,11,FALSE)),"")</f>
        <v/>
      </c>
      <c r="F161" s="32" t="str">
        <f>IFERROR(IF($D$12="NR",VLOOKUP($C161,'ALLL &lt;50B Database'!$A$2:$S$4794,19,FALSE),VLOOKUP($C161,'CECL &lt;50B Database'!$A$2:$S$165,19,FALSE)),"")</f>
        <v/>
      </c>
      <c r="G161" s="32" t="str">
        <f>IFERROR(IF($D$12="NR",VLOOKUP($C161,'ALLL &lt;50B Database'!$A$2:$S$4794,15,FALSE),VLOOKUP($C161,'CECL &lt;50B Database'!$A$2:$S$165,15,FALSE)),"")</f>
        <v/>
      </c>
      <c r="H161" s="32"/>
    </row>
    <row r="162" spans="2:8" x14ac:dyDescent="0.25">
      <c r="B162" s="5" t="str">
        <f>IF(COUNT($B$18:B161)&gt;=COUNT(Workings!$C:$C),"",COUNT($B$18:B161)+1)</f>
        <v/>
      </c>
      <c r="C162" t="str">
        <f>IFERROR(INDEX(Workings!$B:$B,MATCH('Peer Comparison Tool'!$B162,Workings!$D:$D,0)),"")</f>
        <v/>
      </c>
      <c r="D162" s="28" t="str">
        <f>IFERROR(IF($D$12="NR",VLOOKUP($C162,'ALLL &lt;50B Database'!$A$2:$S$4794,7,FALSE),VLOOKUP($C162,'CECL &lt;50B Database'!$A$2:$S$165,7,FALSE)),"")</f>
        <v/>
      </c>
      <c r="E162" s="32" t="str">
        <f>IFERROR(IF($D$12="NR",VLOOKUP($C162,'ALLL &lt;50B Database'!$A$2:$S$4794,11,FALSE),VLOOKUP($C162,'CECL &lt;50B Database'!$A$2:$S$165,11,FALSE)),"")</f>
        <v/>
      </c>
      <c r="F162" s="32" t="str">
        <f>IFERROR(IF($D$12="NR",VLOOKUP($C162,'ALLL &lt;50B Database'!$A$2:$S$4794,19,FALSE),VLOOKUP($C162,'CECL &lt;50B Database'!$A$2:$S$165,19,FALSE)),"")</f>
        <v/>
      </c>
      <c r="G162" s="32" t="str">
        <f>IFERROR(IF($D$12="NR",VLOOKUP($C162,'ALLL &lt;50B Database'!$A$2:$S$4794,15,FALSE),VLOOKUP($C162,'CECL &lt;50B Database'!$A$2:$S$165,15,FALSE)),"")</f>
        <v/>
      </c>
      <c r="H162" s="32"/>
    </row>
    <row r="163" spans="2:8" x14ac:dyDescent="0.25">
      <c r="B163" s="5" t="str">
        <f>IF(COUNT($B$18:B162)&gt;=COUNT(Workings!$C:$C),"",COUNT($B$18:B162)+1)</f>
        <v/>
      </c>
      <c r="C163" t="str">
        <f>IFERROR(INDEX(Workings!$B:$B,MATCH('Peer Comparison Tool'!$B163,Workings!$D:$D,0)),"")</f>
        <v/>
      </c>
      <c r="D163" s="28" t="str">
        <f>IFERROR(IF($D$12="NR",VLOOKUP($C163,'ALLL &lt;50B Database'!$A$2:$S$4794,7,FALSE),VLOOKUP($C163,'CECL &lt;50B Database'!$A$2:$S$165,7,FALSE)),"")</f>
        <v/>
      </c>
      <c r="E163" s="32" t="str">
        <f>IFERROR(IF($D$12="NR",VLOOKUP($C163,'ALLL &lt;50B Database'!$A$2:$S$4794,11,FALSE),VLOOKUP($C163,'CECL &lt;50B Database'!$A$2:$S$165,11,FALSE)),"")</f>
        <v/>
      </c>
      <c r="F163" s="32" t="str">
        <f>IFERROR(IF($D$12="NR",VLOOKUP($C163,'ALLL &lt;50B Database'!$A$2:$S$4794,19,FALSE),VLOOKUP($C163,'CECL &lt;50B Database'!$A$2:$S$165,19,FALSE)),"")</f>
        <v/>
      </c>
      <c r="G163" s="32" t="str">
        <f>IFERROR(IF($D$12="NR",VLOOKUP($C163,'ALLL &lt;50B Database'!$A$2:$S$4794,15,FALSE),VLOOKUP($C163,'CECL &lt;50B Database'!$A$2:$S$165,15,FALSE)),"")</f>
        <v/>
      </c>
      <c r="H163" s="32"/>
    </row>
    <row r="164" spans="2:8" x14ac:dyDescent="0.25">
      <c r="B164" s="5" t="str">
        <f>IF(COUNT($B$18:B163)&gt;=COUNT(Workings!$C:$C),"",COUNT($B$18:B163)+1)</f>
        <v/>
      </c>
      <c r="C164" t="str">
        <f>IFERROR(INDEX(Workings!$B:$B,MATCH('Peer Comparison Tool'!$B164,Workings!$D:$D,0)),"")</f>
        <v/>
      </c>
      <c r="D164" s="28" t="str">
        <f>IFERROR(IF($D$12="NR",VLOOKUP($C164,'ALLL &lt;50B Database'!$A$2:$S$4794,7,FALSE),VLOOKUP($C164,'CECL &lt;50B Database'!$A$2:$S$165,7,FALSE)),"")</f>
        <v/>
      </c>
      <c r="E164" s="32" t="str">
        <f>IFERROR(IF($D$12="NR",VLOOKUP($C164,'ALLL &lt;50B Database'!$A$2:$S$4794,11,FALSE),VLOOKUP($C164,'CECL &lt;50B Database'!$A$2:$S$165,11,FALSE)),"")</f>
        <v/>
      </c>
      <c r="F164" s="32" t="str">
        <f>IFERROR(IF($D$12="NR",VLOOKUP($C164,'ALLL &lt;50B Database'!$A$2:$S$4794,19,FALSE),VLOOKUP($C164,'CECL &lt;50B Database'!$A$2:$S$165,19,FALSE)),"")</f>
        <v/>
      </c>
      <c r="G164" s="32" t="str">
        <f>IFERROR(IF($D$12="NR",VLOOKUP($C164,'ALLL &lt;50B Database'!$A$2:$S$4794,15,FALSE),VLOOKUP($C164,'CECL &lt;50B Database'!$A$2:$S$165,15,FALSE)),"")</f>
        <v/>
      </c>
      <c r="H164" s="32"/>
    </row>
    <row r="165" spans="2:8" x14ac:dyDescent="0.25">
      <c r="B165" s="5" t="str">
        <f>IF(COUNT($B$18:B164)&gt;=COUNT(Workings!$C:$C),"",COUNT($B$18:B164)+1)</f>
        <v/>
      </c>
      <c r="C165" t="str">
        <f>IFERROR(INDEX(Workings!$B:$B,MATCH('Peer Comparison Tool'!$B165,Workings!$D:$D,0)),"")</f>
        <v/>
      </c>
      <c r="D165" s="28" t="str">
        <f>IFERROR(IF($D$12="NR",VLOOKUP($C165,'ALLL &lt;50B Database'!$A$2:$S$4794,7,FALSE),VLOOKUP($C165,'CECL &lt;50B Database'!$A$2:$S$165,7,FALSE)),"")</f>
        <v/>
      </c>
      <c r="E165" s="32" t="str">
        <f>IFERROR(IF($D$12="NR",VLOOKUP($C165,'ALLL &lt;50B Database'!$A$2:$S$4794,11,FALSE),VLOOKUP($C165,'CECL &lt;50B Database'!$A$2:$S$165,11,FALSE)),"")</f>
        <v/>
      </c>
      <c r="F165" s="32" t="str">
        <f>IFERROR(IF($D$12="NR",VLOOKUP($C165,'ALLL &lt;50B Database'!$A$2:$S$4794,19,FALSE),VLOOKUP($C165,'CECL &lt;50B Database'!$A$2:$S$165,19,FALSE)),"")</f>
        <v/>
      </c>
      <c r="G165" s="32" t="str">
        <f>IFERROR(IF($D$12="NR",VLOOKUP($C165,'ALLL &lt;50B Database'!$A$2:$S$4794,15,FALSE),VLOOKUP($C165,'CECL &lt;50B Database'!$A$2:$S$165,15,FALSE)),"")</f>
        <v/>
      </c>
      <c r="H165" s="32"/>
    </row>
    <row r="166" spans="2:8" x14ac:dyDescent="0.25">
      <c r="B166" s="5" t="str">
        <f>IF(COUNT($B$18:B165)&gt;=COUNT(Workings!$C:$C),"",COUNT($B$18:B165)+1)</f>
        <v/>
      </c>
      <c r="C166" t="str">
        <f>IFERROR(INDEX(Workings!$B:$B,MATCH('Peer Comparison Tool'!$B166,Workings!$D:$D,0)),"")</f>
        <v/>
      </c>
      <c r="D166" s="28" t="str">
        <f>IFERROR(IF($D$12="NR",VLOOKUP($C166,'ALLL &lt;50B Database'!$A$2:$S$4794,7,FALSE),VLOOKUP($C166,'CECL &lt;50B Database'!$A$2:$S$165,7,FALSE)),"")</f>
        <v/>
      </c>
      <c r="E166" s="32" t="str">
        <f>IFERROR(IF($D$12="NR",VLOOKUP($C166,'ALLL &lt;50B Database'!$A$2:$S$4794,11,FALSE),VLOOKUP($C166,'CECL &lt;50B Database'!$A$2:$S$165,11,FALSE)),"")</f>
        <v/>
      </c>
      <c r="F166" s="32" t="str">
        <f>IFERROR(IF($D$12="NR",VLOOKUP($C166,'ALLL &lt;50B Database'!$A$2:$S$4794,19,FALSE),VLOOKUP($C166,'CECL &lt;50B Database'!$A$2:$S$165,19,FALSE)),"")</f>
        <v/>
      </c>
      <c r="G166" s="32" t="str">
        <f>IFERROR(IF($D$12="NR",VLOOKUP($C166,'ALLL &lt;50B Database'!$A$2:$S$4794,15,FALSE),VLOOKUP($C166,'CECL &lt;50B Database'!$A$2:$S$165,15,FALSE)),"")</f>
        <v/>
      </c>
      <c r="H166" s="32"/>
    </row>
    <row r="167" spans="2:8" x14ac:dyDescent="0.25">
      <c r="B167" s="5" t="str">
        <f>IF(COUNT($B$18:B166)&gt;=COUNT(Workings!$C:$C),"",COUNT($B$18:B166)+1)</f>
        <v/>
      </c>
      <c r="C167" t="str">
        <f>IFERROR(INDEX(Workings!$B:$B,MATCH('Peer Comparison Tool'!$B167,Workings!$D:$D,0)),"")</f>
        <v/>
      </c>
      <c r="D167" s="28" t="str">
        <f>IFERROR(IF($D$12="NR",VLOOKUP($C167,'ALLL &lt;50B Database'!$A$2:$S$4794,7,FALSE),VLOOKUP($C167,'CECL &lt;50B Database'!$A$2:$S$165,7,FALSE)),"")</f>
        <v/>
      </c>
      <c r="E167" s="32" t="str">
        <f>IFERROR(IF($D$12="NR",VLOOKUP($C167,'ALLL &lt;50B Database'!$A$2:$S$4794,11,FALSE),VLOOKUP($C167,'CECL &lt;50B Database'!$A$2:$S$165,11,FALSE)),"")</f>
        <v/>
      </c>
      <c r="F167" s="32" t="str">
        <f>IFERROR(IF($D$12="NR",VLOOKUP($C167,'ALLL &lt;50B Database'!$A$2:$S$4794,19,FALSE),VLOOKUP($C167,'CECL &lt;50B Database'!$A$2:$S$165,19,FALSE)),"")</f>
        <v/>
      </c>
      <c r="G167" s="32" t="str">
        <f>IFERROR(IF($D$12="NR",VLOOKUP($C167,'ALLL &lt;50B Database'!$A$2:$S$4794,15,FALSE),VLOOKUP($C167,'CECL &lt;50B Database'!$A$2:$S$165,15,FALSE)),"")</f>
        <v/>
      </c>
      <c r="H167" s="32"/>
    </row>
    <row r="168" spans="2:8" x14ac:dyDescent="0.25">
      <c r="B168" s="5" t="str">
        <f>IF(COUNT($B$18:B167)&gt;=COUNT(Workings!$C:$C),"",COUNT($B$18:B167)+1)</f>
        <v/>
      </c>
      <c r="C168" t="str">
        <f>IFERROR(INDEX(Workings!$B:$B,MATCH('Peer Comparison Tool'!$B168,Workings!$D:$D,0)),"")</f>
        <v/>
      </c>
      <c r="D168" s="28" t="str">
        <f>IFERROR(IF($D$12="NR",VLOOKUP($C168,'ALLL &lt;50B Database'!$A$2:$S$4794,7,FALSE),VLOOKUP($C168,'CECL &lt;50B Database'!$A$2:$S$165,7,FALSE)),"")</f>
        <v/>
      </c>
      <c r="E168" s="32" t="str">
        <f>IFERROR(IF($D$12="NR",VLOOKUP($C168,'ALLL &lt;50B Database'!$A$2:$S$4794,11,FALSE),VLOOKUP($C168,'CECL &lt;50B Database'!$A$2:$S$165,11,FALSE)),"")</f>
        <v/>
      </c>
      <c r="F168" s="32" t="str">
        <f>IFERROR(IF($D$12="NR",VLOOKUP($C168,'ALLL &lt;50B Database'!$A$2:$S$4794,19,FALSE),VLOOKUP($C168,'CECL &lt;50B Database'!$A$2:$S$165,19,FALSE)),"")</f>
        <v/>
      </c>
      <c r="G168" s="32" t="str">
        <f>IFERROR(IF($D$12="NR",VLOOKUP($C168,'ALLL &lt;50B Database'!$A$2:$S$4794,15,FALSE),VLOOKUP($C168,'CECL &lt;50B Database'!$A$2:$S$165,15,FALSE)),"")</f>
        <v/>
      </c>
      <c r="H168" s="32"/>
    </row>
    <row r="169" spans="2:8" x14ac:dyDescent="0.25">
      <c r="B169" s="5" t="str">
        <f>IF(COUNT($B$18:B168)&gt;=COUNT(Workings!$C:$C),"",COUNT($B$18:B168)+1)</f>
        <v/>
      </c>
      <c r="C169" t="str">
        <f>IFERROR(INDEX(Workings!$B:$B,MATCH('Peer Comparison Tool'!$B169,Workings!$D:$D,0)),"")</f>
        <v/>
      </c>
      <c r="D169" s="28" t="str">
        <f>IFERROR(IF($D$12="NR",VLOOKUP($C169,'ALLL &lt;50B Database'!$A$2:$S$4794,7,FALSE),VLOOKUP($C169,'CECL &lt;50B Database'!$A$2:$S$165,7,FALSE)),"")</f>
        <v/>
      </c>
      <c r="E169" s="32" t="str">
        <f>IFERROR(IF($D$12="NR",VLOOKUP($C169,'ALLL &lt;50B Database'!$A$2:$S$4794,11,FALSE),VLOOKUP($C169,'CECL &lt;50B Database'!$A$2:$S$165,11,FALSE)),"")</f>
        <v/>
      </c>
      <c r="F169" s="32" t="str">
        <f>IFERROR(IF($D$12="NR",VLOOKUP($C169,'ALLL &lt;50B Database'!$A$2:$S$4794,19,FALSE),VLOOKUP($C169,'CECL &lt;50B Database'!$A$2:$S$165,19,FALSE)),"")</f>
        <v/>
      </c>
      <c r="G169" s="32" t="str">
        <f>IFERROR(IF($D$12="NR",VLOOKUP($C169,'ALLL &lt;50B Database'!$A$2:$S$4794,15,FALSE),VLOOKUP($C169,'CECL &lt;50B Database'!$A$2:$S$165,15,FALSE)),"")</f>
        <v/>
      </c>
      <c r="H169" s="32"/>
    </row>
    <row r="170" spans="2:8" x14ac:dyDescent="0.25">
      <c r="B170" s="5" t="str">
        <f>IF(COUNT($B$18:B169)&gt;=COUNT(Workings!$C:$C),"",COUNT($B$18:B169)+1)</f>
        <v/>
      </c>
      <c r="C170" t="str">
        <f>IFERROR(INDEX(Workings!$B:$B,MATCH('Peer Comparison Tool'!$B170,Workings!$D:$D,0)),"")</f>
        <v/>
      </c>
      <c r="D170" s="28" t="str">
        <f>IFERROR(IF($D$12="NR",VLOOKUP($C170,'ALLL &lt;50B Database'!$A$2:$S$4794,7,FALSE),VLOOKUP($C170,'CECL &lt;50B Database'!$A$2:$S$165,7,FALSE)),"")</f>
        <v/>
      </c>
      <c r="E170" s="32" t="str">
        <f>IFERROR(IF($D$12="NR",VLOOKUP($C170,'ALLL &lt;50B Database'!$A$2:$S$4794,11,FALSE),VLOOKUP($C170,'CECL &lt;50B Database'!$A$2:$S$165,11,FALSE)),"")</f>
        <v/>
      </c>
      <c r="F170" s="32" t="str">
        <f>IFERROR(IF($D$12="NR",VLOOKUP($C170,'ALLL &lt;50B Database'!$A$2:$S$4794,19,FALSE),VLOOKUP($C170,'CECL &lt;50B Database'!$A$2:$S$165,19,FALSE)),"")</f>
        <v/>
      </c>
      <c r="G170" s="32" t="str">
        <f>IFERROR(IF($D$12="NR",VLOOKUP($C170,'ALLL &lt;50B Database'!$A$2:$S$4794,15,FALSE),VLOOKUP($C170,'CECL &lt;50B Database'!$A$2:$S$165,15,FALSE)),"")</f>
        <v/>
      </c>
      <c r="H170" s="32"/>
    </row>
    <row r="171" spans="2:8" x14ac:dyDescent="0.25">
      <c r="B171" s="5" t="str">
        <f>IF(COUNT($B$18:B170)&gt;=COUNT(Workings!$C:$C),"",COUNT($B$18:B170)+1)</f>
        <v/>
      </c>
      <c r="C171" t="str">
        <f>IFERROR(INDEX(Workings!$B:$B,MATCH('Peer Comparison Tool'!$B171,Workings!$D:$D,0)),"")</f>
        <v/>
      </c>
      <c r="D171" s="28" t="str">
        <f>IFERROR(IF($D$12="NR",VLOOKUP($C171,'ALLL &lt;50B Database'!$A$2:$S$4794,7,FALSE),VLOOKUP($C171,'CECL &lt;50B Database'!$A$2:$S$165,7,FALSE)),"")</f>
        <v/>
      </c>
      <c r="E171" s="32" t="str">
        <f>IFERROR(IF($D$12="NR",VLOOKUP($C171,'ALLL &lt;50B Database'!$A$2:$S$4794,11,FALSE),VLOOKUP($C171,'CECL &lt;50B Database'!$A$2:$S$165,11,FALSE)),"")</f>
        <v/>
      </c>
      <c r="F171" s="32" t="str">
        <f>IFERROR(IF($D$12="NR",VLOOKUP($C171,'ALLL &lt;50B Database'!$A$2:$S$4794,19,FALSE),VLOOKUP($C171,'CECL &lt;50B Database'!$A$2:$S$165,19,FALSE)),"")</f>
        <v/>
      </c>
      <c r="G171" s="32" t="str">
        <f>IFERROR(IF($D$12="NR",VLOOKUP($C171,'ALLL &lt;50B Database'!$A$2:$S$4794,15,FALSE),VLOOKUP($C171,'CECL &lt;50B Database'!$A$2:$S$165,15,FALSE)),"")</f>
        <v/>
      </c>
      <c r="H171" s="32"/>
    </row>
    <row r="172" spans="2:8" x14ac:dyDescent="0.25">
      <c r="B172" s="5" t="str">
        <f>IF(COUNT($B$18:B171)&gt;=COUNT(Workings!$C:$C),"",COUNT($B$18:B171)+1)</f>
        <v/>
      </c>
      <c r="C172" t="str">
        <f>IFERROR(INDEX(Workings!$B:$B,MATCH('Peer Comparison Tool'!$B172,Workings!$D:$D,0)),"")</f>
        <v/>
      </c>
      <c r="D172" s="28" t="str">
        <f>IFERROR(IF($D$12="NR",VLOOKUP($C172,'ALLL &lt;50B Database'!$A$2:$S$4794,7,FALSE),VLOOKUP($C172,'CECL &lt;50B Database'!$A$2:$S$165,7,FALSE)),"")</f>
        <v/>
      </c>
      <c r="E172" s="32" t="str">
        <f>IFERROR(IF($D$12="NR",VLOOKUP($C172,'ALLL &lt;50B Database'!$A$2:$S$4794,11,FALSE),VLOOKUP($C172,'CECL &lt;50B Database'!$A$2:$S$165,11,FALSE)),"")</f>
        <v/>
      </c>
      <c r="F172" s="32" t="str">
        <f>IFERROR(IF($D$12="NR",VLOOKUP($C172,'ALLL &lt;50B Database'!$A$2:$S$4794,19,FALSE),VLOOKUP($C172,'CECL &lt;50B Database'!$A$2:$S$165,19,FALSE)),"")</f>
        <v/>
      </c>
      <c r="G172" s="32" t="str">
        <f>IFERROR(IF($D$12="NR",VLOOKUP($C172,'ALLL &lt;50B Database'!$A$2:$S$4794,15,FALSE),VLOOKUP($C172,'CECL &lt;50B Database'!$A$2:$S$165,15,FALSE)),"")</f>
        <v/>
      </c>
      <c r="H172" s="32"/>
    </row>
    <row r="173" spans="2:8" x14ac:dyDescent="0.25">
      <c r="B173" s="5" t="str">
        <f>IF(COUNT($B$18:B172)&gt;=COUNT(Workings!$C:$C),"",COUNT($B$18:B172)+1)</f>
        <v/>
      </c>
      <c r="C173" t="str">
        <f>IFERROR(INDEX(Workings!$B:$B,MATCH('Peer Comparison Tool'!$B173,Workings!$D:$D,0)),"")</f>
        <v/>
      </c>
      <c r="D173" s="28" t="str">
        <f>IFERROR(IF($D$12="NR",VLOOKUP($C173,'ALLL &lt;50B Database'!$A$2:$S$4794,7,FALSE),VLOOKUP($C173,'CECL &lt;50B Database'!$A$2:$S$165,7,FALSE)),"")</f>
        <v/>
      </c>
      <c r="E173" s="32" t="str">
        <f>IFERROR(IF($D$12="NR",VLOOKUP($C173,'ALLL &lt;50B Database'!$A$2:$S$4794,11,FALSE),VLOOKUP($C173,'CECL &lt;50B Database'!$A$2:$S$165,11,FALSE)),"")</f>
        <v/>
      </c>
      <c r="F173" s="32" t="str">
        <f>IFERROR(IF($D$12="NR",VLOOKUP($C173,'ALLL &lt;50B Database'!$A$2:$S$4794,19,FALSE),VLOOKUP($C173,'CECL &lt;50B Database'!$A$2:$S$165,19,FALSE)),"")</f>
        <v/>
      </c>
      <c r="G173" s="32" t="str">
        <f>IFERROR(IF($D$12="NR",VLOOKUP($C173,'ALLL &lt;50B Database'!$A$2:$S$4794,15,FALSE),VLOOKUP($C173,'CECL &lt;50B Database'!$A$2:$S$165,15,FALSE)),"")</f>
        <v/>
      </c>
      <c r="H173" s="32"/>
    </row>
    <row r="174" spans="2:8" x14ac:dyDescent="0.25">
      <c r="B174" s="5" t="str">
        <f>IF(COUNT($B$18:B173)&gt;=COUNT(Workings!$C:$C),"",COUNT($B$18:B173)+1)</f>
        <v/>
      </c>
      <c r="C174" t="str">
        <f>IFERROR(INDEX(Workings!$B:$B,MATCH('Peer Comparison Tool'!$B174,Workings!$D:$D,0)),"")</f>
        <v/>
      </c>
      <c r="D174" s="28" t="str">
        <f>IFERROR(IF($D$12="NR",VLOOKUP($C174,'ALLL &lt;50B Database'!$A$2:$S$4794,7,FALSE),VLOOKUP($C174,'CECL &lt;50B Database'!$A$2:$S$165,7,FALSE)),"")</f>
        <v/>
      </c>
      <c r="E174" s="32" t="str">
        <f>IFERROR(IF($D$12="NR",VLOOKUP($C174,'ALLL &lt;50B Database'!$A$2:$S$4794,11,FALSE),VLOOKUP($C174,'CECL &lt;50B Database'!$A$2:$S$165,11,FALSE)),"")</f>
        <v/>
      </c>
      <c r="F174" s="32" t="str">
        <f>IFERROR(IF($D$12="NR",VLOOKUP($C174,'ALLL &lt;50B Database'!$A$2:$S$4794,19,FALSE),VLOOKUP($C174,'CECL &lt;50B Database'!$A$2:$S$165,19,FALSE)),"")</f>
        <v/>
      </c>
      <c r="G174" s="32" t="str">
        <f>IFERROR(IF($D$12="NR",VLOOKUP($C174,'ALLL &lt;50B Database'!$A$2:$S$4794,15,FALSE),VLOOKUP($C174,'CECL &lt;50B Database'!$A$2:$S$165,15,FALSE)),"")</f>
        <v/>
      </c>
      <c r="H174" s="32"/>
    </row>
    <row r="175" spans="2:8" x14ac:dyDescent="0.25">
      <c r="B175" s="5" t="str">
        <f>IF(COUNT($B$18:B174)&gt;=COUNT(Workings!$C:$C),"",COUNT($B$18:B174)+1)</f>
        <v/>
      </c>
      <c r="C175" t="str">
        <f>IFERROR(INDEX(Workings!$B:$B,MATCH('Peer Comparison Tool'!$B175,Workings!$D:$D,0)),"")</f>
        <v/>
      </c>
      <c r="D175" s="28" t="str">
        <f>IFERROR(IF($D$12="NR",VLOOKUP($C175,'ALLL &lt;50B Database'!$A$2:$S$4794,7,FALSE),VLOOKUP($C175,'CECL &lt;50B Database'!$A$2:$S$165,7,FALSE)),"")</f>
        <v/>
      </c>
      <c r="E175" s="32" t="str">
        <f>IFERROR(IF($D$12="NR",VLOOKUP($C175,'ALLL &lt;50B Database'!$A$2:$S$4794,11,FALSE),VLOOKUP($C175,'CECL &lt;50B Database'!$A$2:$S$165,11,FALSE)),"")</f>
        <v/>
      </c>
      <c r="F175" s="32" t="str">
        <f>IFERROR(IF($D$12="NR",VLOOKUP($C175,'ALLL &lt;50B Database'!$A$2:$S$4794,19,FALSE),VLOOKUP($C175,'CECL &lt;50B Database'!$A$2:$S$165,19,FALSE)),"")</f>
        <v/>
      </c>
      <c r="G175" s="32" t="str">
        <f>IFERROR(IF($D$12="NR",VLOOKUP($C175,'ALLL &lt;50B Database'!$A$2:$S$4794,15,FALSE),VLOOKUP($C175,'CECL &lt;50B Database'!$A$2:$S$165,15,FALSE)),"")</f>
        <v/>
      </c>
      <c r="H175" s="32"/>
    </row>
    <row r="176" spans="2:8" x14ac:dyDescent="0.25">
      <c r="B176" s="5" t="str">
        <f>IF(COUNT($B$18:B175)&gt;=COUNT(Workings!$C:$C),"",COUNT($B$18:B175)+1)</f>
        <v/>
      </c>
      <c r="C176" t="str">
        <f>IFERROR(INDEX(Workings!$B:$B,MATCH('Peer Comparison Tool'!$B176,Workings!$D:$D,0)),"")</f>
        <v/>
      </c>
      <c r="D176" s="28" t="str">
        <f>IFERROR(IF($D$12="NR",VLOOKUP($C176,'ALLL &lt;50B Database'!$A$2:$S$4794,7,FALSE),VLOOKUP($C176,'CECL &lt;50B Database'!$A$2:$S$165,7,FALSE)),"")</f>
        <v/>
      </c>
      <c r="E176" s="32" t="str">
        <f>IFERROR(IF($D$12="NR",VLOOKUP($C176,'ALLL &lt;50B Database'!$A$2:$S$4794,11,FALSE),VLOOKUP($C176,'CECL &lt;50B Database'!$A$2:$S$165,11,FALSE)),"")</f>
        <v/>
      </c>
      <c r="F176" s="32" t="str">
        <f>IFERROR(IF($D$12="NR",VLOOKUP($C176,'ALLL &lt;50B Database'!$A$2:$S$4794,19,FALSE),VLOOKUP($C176,'CECL &lt;50B Database'!$A$2:$S$165,19,FALSE)),"")</f>
        <v/>
      </c>
      <c r="G176" s="32" t="str">
        <f>IFERROR(IF($D$12="NR",VLOOKUP($C176,'ALLL &lt;50B Database'!$A$2:$S$4794,15,FALSE),VLOOKUP($C176,'CECL &lt;50B Database'!$A$2:$S$165,15,FALSE)),"")</f>
        <v/>
      </c>
      <c r="H176" s="32"/>
    </row>
    <row r="177" spans="2:8" x14ac:dyDescent="0.25">
      <c r="B177" s="5" t="str">
        <f>IF(COUNT($B$18:B176)&gt;=COUNT(Workings!$C:$C),"",COUNT($B$18:B176)+1)</f>
        <v/>
      </c>
      <c r="C177" t="str">
        <f>IFERROR(INDEX(Workings!$B:$B,MATCH('Peer Comparison Tool'!$B177,Workings!$D:$D,0)),"")</f>
        <v/>
      </c>
      <c r="D177" s="28" t="str">
        <f>IFERROR(IF($D$12="NR",VLOOKUP($C177,'ALLL &lt;50B Database'!$A$2:$S$4794,7,FALSE),VLOOKUP($C177,'CECL &lt;50B Database'!$A$2:$S$165,7,FALSE)),"")</f>
        <v/>
      </c>
      <c r="E177" s="32" t="str">
        <f>IFERROR(IF($D$12="NR",VLOOKUP($C177,'ALLL &lt;50B Database'!$A$2:$S$4794,11,FALSE),VLOOKUP($C177,'CECL &lt;50B Database'!$A$2:$S$165,11,FALSE)),"")</f>
        <v/>
      </c>
      <c r="F177" s="32" t="str">
        <f>IFERROR(IF($D$12="NR",VLOOKUP($C177,'ALLL &lt;50B Database'!$A$2:$S$4794,19,FALSE),VLOOKUP($C177,'CECL &lt;50B Database'!$A$2:$S$165,19,FALSE)),"")</f>
        <v/>
      </c>
      <c r="G177" s="32" t="str">
        <f>IFERROR(IF($D$12="NR",VLOOKUP($C177,'ALLL &lt;50B Database'!$A$2:$S$4794,15,FALSE),VLOOKUP($C177,'CECL &lt;50B Database'!$A$2:$S$165,15,FALSE)),"")</f>
        <v/>
      </c>
      <c r="H177" s="32"/>
    </row>
    <row r="178" spans="2:8" x14ac:dyDescent="0.25">
      <c r="B178" s="5" t="str">
        <f>IF(COUNT($B$18:B177)&gt;=COUNT(Workings!$C:$C),"",COUNT($B$18:B177)+1)</f>
        <v/>
      </c>
      <c r="C178" t="str">
        <f>IFERROR(INDEX(Workings!$B:$B,MATCH('Peer Comparison Tool'!$B178,Workings!$D:$D,0)),"")</f>
        <v/>
      </c>
      <c r="D178" s="28" t="str">
        <f>IFERROR(IF($D$12="NR",VLOOKUP($C178,'ALLL &lt;50B Database'!$A$2:$S$4794,7,FALSE),VLOOKUP($C178,'CECL &lt;50B Database'!$A$2:$S$165,7,FALSE)),"")</f>
        <v/>
      </c>
      <c r="E178" s="32" t="str">
        <f>IFERROR(IF($D$12="NR",VLOOKUP($C178,'ALLL &lt;50B Database'!$A$2:$S$4794,11,FALSE),VLOOKUP($C178,'CECL &lt;50B Database'!$A$2:$S$165,11,FALSE)),"")</f>
        <v/>
      </c>
      <c r="F178" s="32" t="str">
        <f>IFERROR(IF($D$12="NR",VLOOKUP($C178,'ALLL &lt;50B Database'!$A$2:$S$4794,19,FALSE),VLOOKUP($C178,'CECL &lt;50B Database'!$A$2:$S$165,19,FALSE)),"")</f>
        <v/>
      </c>
      <c r="G178" s="32" t="str">
        <f>IFERROR(IF($D$12="NR",VLOOKUP($C178,'ALLL &lt;50B Database'!$A$2:$S$4794,15,FALSE),VLOOKUP($C178,'CECL &lt;50B Database'!$A$2:$S$165,15,FALSE)),"")</f>
        <v/>
      </c>
      <c r="H178" s="32"/>
    </row>
    <row r="179" spans="2:8" x14ac:dyDescent="0.25">
      <c r="B179" s="5" t="str">
        <f>IF(COUNT($B$18:B178)&gt;=COUNT(Workings!$C:$C),"",COUNT($B$18:B178)+1)</f>
        <v/>
      </c>
      <c r="C179" t="str">
        <f>IFERROR(INDEX(Workings!$B:$B,MATCH('Peer Comparison Tool'!$B179,Workings!$D:$D,0)),"")</f>
        <v/>
      </c>
      <c r="D179" s="28" t="str">
        <f>IFERROR(IF($D$12="NR",VLOOKUP($C179,'ALLL &lt;50B Database'!$A$2:$S$4794,7,FALSE),VLOOKUP($C179,'CECL &lt;50B Database'!$A$2:$S$165,7,FALSE)),"")</f>
        <v/>
      </c>
      <c r="E179" s="32" t="str">
        <f>IFERROR(IF($D$12="NR",VLOOKUP($C179,'ALLL &lt;50B Database'!$A$2:$S$4794,11,FALSE),VLOOKUP($C179,'CECL &lt;50B Database'!$A$2:$S$165,11,FALSE)),"")</f>
        <v/>
      </c>
      <c r="F179" s="32" t="str">
        <f>IFERROR(IF($D$12="NR",VLOOKUP($C179,'ALLL &lt;50B Database'!$A$2:$S$4794,19,FALSE),VLOOKUP($C179,'CECL &lt;50B Database'!$A$2:$S$165,19,FALSE)),"")</f>
        <v/>
      </c>
      <c r="G179" s="32" t="str">
        <f>IFERROR(IF($D$12="NR",VLOOKUP($C179,'ALLL &lt;50B Database'!$A$2:$S$4794,15,FALSE),VLOOKUP($C179,'CECL &lt;50B Database'!$A$2:$S$165,15,FALSE)),"")</f>
        <v/>
      </c>
      <c r="H179" s="32"/>
    </row>
    <row r="180" spans="2:8" x14ac:dyDescent="0.25">
      <c r="B180" s="5" t="str">
        <f>IF(COUNT($B$18:B179)&gt;=COUNT(Workings!$C:$C),"",COUNT($B$18:B179)+1)</f>
        <v/>
      </c>
      <c r="C180" t="str">
        <f>IFERROR(INDEX(Workings!$B:$B,MATCH('Peer Comparison Tool'!$B180,Workings!$D:$D,0)),"")</f>
        <v/>
      </c>
      <c r="D180" s="28" t="str">
        <f>IFERROR(IF($D$12="NR",VLOOKUP($C180,'ALLL &lt;50B Database'!$A$2:$S$4794,7,FALSE),VLOOKUP($C180,'CECL &lt;50B Database'!$A$2:$S$165,7,FALSE)),"")</f>
        <v/>
      </c>
      <c r="E180" s="32" t="str">
        <f>IFERROR(IF($D$12="NR",VLOOKUP($C180,'ALLL &lt;50B Database'!$A$2:$S$4794,11,FALSE),VLOOKUP($C180,'CECL &lt;50B Database'!$A$2:$S$165,11,FALSE)),"")</f>
        <v/>
      </c>
      <c r="F180" s="32" t="str">
        <f>IFERROR(IF($D$12="NR",VLOOKUP($C180,'ALLL &lt;50B Database'!$A$2:$S$4794,19,FALSE),VLOOKUP($C180,'CECL &lt;50B Database'!$A$2:$S$165,19,FALSE)),"")</f>
        <v/>
      </c>
      <c r="G180" s="32" t="str">
        <f>IFERROR(IF($D$12="NR",VLOOKUP($C180,'ALLL &lt;50B Database'!$A$2:$S$4794,15,FALSE),VLOOKUP($C180,'CECL &lt;50B Database'!$A$2:$S$165,15,FALSE)),"")</f>
        <v/>
      </c>
      <c r="H180" s="32"/>
    </row>
    <row r="181" spans="2:8" x14ac:dyDescent="0.25">
      <c r="B181" s="5" t="str">
        <f>IF(COUNT($B$18:B180)&gt;=COUNT(Workings!$C:$C),"",COUNT($B$18:B180)+1)</f>
        <v/>
      </c>
      <c r="C181" t="str">
        <f>IFERROR(INDEX(Workings!$B:$B,MATCH('Peer Comparison Tool'!$B181,Workings!$D:$D,0)),"")</f>
        <v/>
      </c>
      <c r="D181" s="28" t="str">
        <f>IFERROR(IF($D$12="NR",VLOOKUP($C181,'ALLL &lt;50B Database'!$A$2:$S$4794,7,FALSE),VLOOKUP($C181,'CECL &lt;50B Database'!$A$2:$S$165,7,FALSE)),"")</f>
        <v/>
      </c>
      <c r="E181" s="32" t="str">
        <f>IFERROR(IF($D$12="NR",VLOOKUP($C181,'ALLL &lt;50B Database'!$A$2:$S$4794,11,FALSE),VLOOKUP($C181,'CECL &lt;50B Database'!$A$2:$S$165,11,FALSE)),"")</f>
        <v/>
      </c>
      <c r="F181" s="32" t="str">
        <f>IFERROR(IF($D$12="NR",VLOOKUP($C181,'ALLL &lt;50B Database'!$A$2:$S$4794,19,FALSE),VLOOKUP($C181,'CECL &lt;50B Database'!$A$2:$S$165,19,FALSE)),"")</f>
        <v/>
      </c>
      <c r="G181" s="32" t="str">
        <f>IFERROR(IF($D$12="NR",VLOOKUP($C181,'ALLL &lt;50B Database'!$A$2:$S$4794,15,FALSE),VLOOKUP($C181,'CECL &lt;50B Database'!$A$2:$S$165,15,FALSE)),"")</f>
        <v/>
      </c>
      <c r="H181" s="32"/>
    </row>
    <row r="182" spans="2:8" x14ac:dyDescent="0.25">
      <c r="B182" s="5" t="str">
        <f>IF(COUNT($B$18:B181)&gt;=COUNT(Workings!$C:$C),"",COUNT($B$18:B181)+1)</f>
        <v/>
      </c>
      <c r="C182" t="str">
        <f>IFERROR(INDEX(Workings!$B:$B,MATCH('Peer Comparison Tool'!$B182,Workings!$D:$D,0)),"")</f>
        <v/>
      </c>
      <c r="D182" s="28" t="str">
        <f>IFERROR(IF($D$12="NR",VLOOKUP($C182,'ALLL &lt;50B Database'!$A$2:$S$4794,7,FALSE),VLOOKUP($C182,'CECL &lt;50B Database'!$A$2:$S$165,7,FALSE)),"")</f>
        <v/>
      </c>
      <c r="E182" s="32" t="str">
        <f>IFERROR(IF($D$12="NR",VLOOKUP($C182,'ALLL &lt;50B Database'!$A$2:$S$4794,11,FALSE),VLOOKUP($C182,'CECL &lt;50B Database'!$A$2:$S$165,11,FALSE)),"")</f>
        <v/>
      </c>
      <c r="F182" s="32" t="str">
        <f>IFERROR(IF($D$12="NR",VLOOKUP($C182,'ALLL &lt;50B Database'!$A$2:$S$4794,19,FALSE),VLOOKUP($C182,'CECL &lt;50B Database'!$A$2:$S$165,19,FALSE)),"")</f>
        <v/>
      </c>
      <c r="G182" s="32" t="str">
        <f>IFERROR(IF($D$12="NR",VLOOKUP($C182,'ALLL &lt;50B Database'!$A$2:$S$4794,15,FALSE),VLOOKUP($C182,'CECL &lt;50B Database'!$A$2:$S$165,15,FALSE)),"")</f>
        <v/>
      </c>
      <c r="H182" s="32"/>
    </row>
    <row r="183" spans="2:8" x14ac:dyDescent="0.25">
      <c r="B183" s="5" t="str">
        <f>IF(COUNT($B$18:B182)&gt;=COUNT(Workings!$C:$C),"",COUNT($B$18:B182)+1)</f>
        <v/>
      </c>
      <c r="C183" t="str">
        <f>IFERROR(INDEX(Workings!$B:$B,MATCH('Peer Comparison Tool'!$B183,Workings!$D:$D,0)),"")</f>
        <v/>
      </c>
      <c r="D183" s="28" t="str">
        <f>IFERROR(IF($D$12="NR",VLOOKUP($C183,'ALLL &lt;50B Database'!$A$2:$S$4794,7,FALSE),VLOOKUP($C183,'CECL &lt;50B Database'!$A$2:$S$165,7,FALSE)),"")</f>
        <v/>
      </c>
      <c r="E183" s="32" t="str">
        <f>IFERROR(IF($D$12="NR",VLOOKUP($C183,'ALLL &lt;50B Database'!$A$2:$S$4794,11,FALSE),VLOOKUP($C183,'CECL &lt;50B Database'!$A$2:$S$165,11,FALSE)),"")</f>
        <v/>
      </c>
      <c r="F183" s="32" t="str">
        <f>IFERROR(IF($D$12="NR",VLOOKUP($C183,'ALLL &lt;50B Database'!$A$2:$S$4794,19,FALSE),VLOOKUP($C183,'CECL &lt;50B Database'!$A$2:$S$165,19,FALSE)),"")</f>
        <v/>
      </c>
      <c r="G183" s="32" t="str">
        <f>IFERROR(IF($D$12="NR",VLOOKUP($C183,'ALLL &lt;50B Database'!$A$2:$S$4794,15,FALSE),VLOOKUP($C183,'CECL &lt;50B Database'!$A$2:$S$165,15,FALSE)),"")</f>
        <v/>
      </c>
      <c r="H183" s="32"/>
    </row>
    <row r="184" spans="2:8" x14ac:dyDescent="0.25">
      <c r="B184" s="5" t="str">
        <f>IF(COUNT($B$18:B183)&gt;=COUNT(Workings!$C:$C),"",COUNT($B$18:B183)+1)</f>
        <v/>
      </c>
      <c r="C184" t="str">
        <f>IFERROR(INDEX(Workings!$B:$B,MATCH('Peer Comparison Tool'!$B184,Workings!$D:$D,0)),"")</f>
        <v/>
      </c>
      <c r="D184" s="28" t="str">
        <f>IFERROR(IF($D$12="NR",VLOOKUP($C184,'ALLL &lt;50B Database'!$A$2:$S$4794,7,FALSE),VLOOKUP($C184,'CECL &lt;50B Database'!$A$2:$S$165,7,FALSE)),"")</f>
        <v/>
      </c>
      <c r="E184" s="32" t="str">
        <f>IFERROR(IF($D$12="NR",VLOOKUP($C184,'ALLL &lt;50B Database'!$A$2:$S$4794,11,FALSE),VLOOKUP($C184,'CECL &lt;50B Database'!$A$2:$S$165,11,FALSE)),"")</f>
        <v/>
      </c>
      <c r="F184" s="32" t="str">
        <f>IFERROR(IF($D$12="NR",VLOOKUP($C184,'ALLL &lt;50B Database'!$A$2:$S$4794,19,FALSE),VLOOKUP($C184,'CECL &lt;50B Database'!$A$2:$S$165,19,FALSE)),"")</f>
        <v/>
      </c>
      <c r="G184" s="32" t="str">
        <f>IFERROR(IF($D$12="NR",VLOOKUP($C184,'ALLL &lt;50B Database'!$A$2:$S$4794,15,FALSE),VLOOKUP($C184,'CECL &lt;50B Database'!$A$2:$S$165,15,FALSE)),"")</f>
        <v/>
      </c>
      <c r="H184" s="32"/>
    </row>
    <row r="185" spans="2:8" x14ac:dyDescent="0.25">
      <c r="B185" s="5" t="str">
        <f>IF(COUNT($B$18:B184)&gt;=COUNT(Workings!$C:$C),"",COUNT($B$18:B184)+1)</f>
        <v/>
      </c>
      <c r="C185" t="str">
        <f>IFERROR(INDEX(Workings!$B:$B,MATCH('Peer Comparison Tool'!$B185,Workings!$D:$D,0)),"")</f>
        <v/>
      </c>
      <c r="D185" s="28" t="str">
        <f>IFERROR(IF($D$12="NR",VLOOKUP($C185,'ALLL &lt;50B Database'!$A$2:$S$4794,7,FALSE),VLOOKUP($C185,'CECL &lt;50B Database'!$A$2:$S$165,7,FALSE)),"")</f>
        <v/>
      </c>
      <c r="E185" s="32" t="str">
        <f>IFERROR(IF($D$12="NR",VLOOKUP($C185,'ALLL &lt;50B Database'!$A$2:$S$4794,11,FALSE),VLOOKUP($C185,'CECL &lt;50B Database'!$A$2:$S$165,11,FALSE)),"")</f>
        <v/>
      </c>
      <c r="F185" s="32" t="str">
        <f>IFERROR(IF($D$12="NR",VLOOKUP($C185,'ALLL &lt;50B Database'!$A$2:$S$4794,19,FALSE),VLOOKUP($C185,'CECL &lt;50B Database'!$A$2:$S$165,19,FALSE)),"")</f>
        <v/>
      </c>
      <c r="G185" s="32" t="str">
        <f>IFERROR(IF($D$12="NR",VLOOKUP($C185,'ALLL &lt;50B Database'!$A$2:$S$4794,15,FALSE),VLOOKUP($C185,'CECL &lt;50B Database'!$A$2:$S$165,15,FALSE)),"")</f>
        <v/>
      </c>
      <c r="H185" s="32"/>
    </row>
    <row r="186" spans="2:8" x14ac:dyDescent="0.25">
      <c r="B186" s="5" t="str">
        <f>IF(COUNT($B$18:B185)&gt;=COUNT(Workings!$C:$C),"",COUNT($B$18:B185)+1)</f>
        <v/>
      </c>
      <c r="C186" t="str">
        <f>IFERROR(INDEX(Workings!$B:$B,MATCH('Peer Comparison Tool'!$B186,Workings!$D:$D,0)),"")</f>
        <v/>
      </c>
      <c r="D186" s="28" t="str">
        <f>IFERROR(IF($D$12="NR",VLOOKUP($C186,'ALLL &lt;50B Database'!$A$2:$S$4794,7,FALSE),VLOOKUP($C186,'CECL &lt;50B Database'!$A$2:$S$165,7,FALSE)),"")</f>
        <v/>
      </c>
      <c r="E186" s="32" t="str">
        <f>IFERROR(IF($D$12="NR",VLOOKUP($C186,'ALLL &lt;50B Database'!$A$2:$S$4794,11,FALSE),VLOOKUP($C186,'CECL &lt;50B Database'!$A$2:$S$165,11,FALSE)),"")</f>
        <v/>
      </c>
      <c r="F186" s="32" t="str">
        <f>IFERROR(IF($D$12="NR",VLOOKUP($C186,'ALLL &lt;50B Database'!$A$2:$S$4794,19,FALSE),VLOOKUP($C186,'CECL &lt;50B Database'!$A$2:$S$165,19,FALSE)),"")</f>
        <v/>
      </c>
      <c r="G186" s="32" t="str">
        <f>IFERROR(IF($D$12="NR",VLOOKUP($C186,'ALLL &lt;50B Database'!$A$2:$S$4794,15,FALSE),VLOOKUP($C186,'CECL &lt;50B Database'!$A$2:$S$165,15,FALSE)),"")</f>
        <v/>
      </c>
      <c r="H186" s="32"/>
    </row>
    <row r="187" spans="2:8" x14ac:dyDescent="0.25">
      <c r="B187" s="5" t="str">
        <f>IF(COUNT($B$18:B186)&gt;=COUNT(Workings!$C:$C),"",COUNT($B$18:B186)+1)</f>
        <v/>
      </c>
      <c r="C187" t="str">
        <f>IFERROR(INDEX(Workings!$B:$B,MATCH('Peer Comparison Tool'!$B187,Workings!$D:$D,0)),"")</f>
        <v/>
      </c>
      <c r="D187" s="28" t="str">
        <f>IFERROR(IF($D$12="NR",VLOOKUP($C187,'ALLL &lt;50B Database'!$A$2:$S$4794,7,FALSE),VLOOKUP($C187,'CECL &lt;50B Database'!$A$2:$S$165,7,FALSE)),"")</f>
        <v/>
      </c>
      <c r="E187" s="32" t="str">
        <f>IFERROR(IF($D$12="NR",VLOOKUP($C187,'ALLL &lt;50B Database'!$A$2:$S$4794,11,FALSE),VLOOKUP($C187,'CECL &lt;50B Database'!$A$2:$S$165,11,FALSE)),"")</f>
        <v/>
      </c>
      <c r="F187" s="32" t="str">
        <f>IFERROR(IF($D$12="NR",VLOOKUP($C187,'ALLL &lt;50B Database'!$A$2:$S$4794,19,FALSE),VLOOKUP($C187,'CECL &lt;50B Database'!$A$2:$S$165,19,FALSE)),"")</f>
        <v/>
      </c>
      <c r="G187" s="32" t="str">
        <f>IFERROR(IF($D$12="NR",VLOOKUP($C187,'ALLL &lt;50B Database'!$A$2:$S$4794,15,FALSE),VLOOKUP($C187,'CECL &lt;50B Database'!$A$2:$S$165,15,FALSE)),"")</f>
        <v/>
      </c>
      <c r="H187" s="32"/>
    </row>
    <row r="188" spans="2:8" x14ac:dyDescent="0.25">
      <c r="B188" s="5" t="str">
        <f>IF(COUNT($B$18:B187)&gt;=COUNT(Workings!$C:$C),"",COUNT($B$18:B187)+1)</f>
        <v/>
      </c>
      <c r="C188" t="str">
        <f>IFERROR(INDEX(Workings!$B:$B,MATCH('Peer Comparison Tool'!$B188,Workings!$D:$D,0)),"")</f>
        <v/>
      </c>
      <c r="D188" s="28" t="str">
        <f>IFERROR(IF($D$12="NR",VLOOKUP($C188,'ALLL &lt;50B Database'!$A$2:$S$4794,7,FALSE),VLOOKUP($C188,'CECL &lt;50B Database'!$A$2:$S$165,7,FALSE)),"")</f>
        <v/>
      </c>
      <c r="E188" s="32" t="str">
        <f>IFERROR(IF($D$12="NR",VLOOKUP($C188,'ALLL &lt;50B Database'!$A$2:$S$4794,11,FALSE),VLOOKUP($C188,'CECL &lt;50B Database'!$A$2:$S$165,11,FALSE)),"")</f>
        <v/>
      </c>
      <c r="F188" s="32" t="str">
        <f>IFERROR(IF($D$12="NR",VLOOKUP($C188,'ALLL &lt;50B Database'!$A$2:$S$4794,19,FALSE),VLOOKUP($C188,'CECL &lt;50B Database'!$A$2:$S$165,19,FALSE)),"")</f>
        <v/>
      </c>
      <c r="G188" s="32" t="str">
        <f>IFERROR(IF($D$12="NR",VLOOKUP($C188,'ALLL &lt;50B Database'!$A$2:$S$4794,15,FALSE),VLOOKUP($C188,'CECL &lt;50B Database'!$A$2:$S$165,15,FALSE)),"")</f>
        <v/>
      </c>
      <c r="H188" s="32"/>
    </row>
    <row r="189" spans="2:8" x14ac:dyDescent="0.25">
      <c r="B189" s="5" t="str">
        <f>IF(COUNT($B$18:B188)&gt;=COUNT(Workings!$C:$C),"",COUNT($B$18:B188)+1)</f>
        <v/>
      </c>
      <c r="C189" t="str">
        <f>IFERROR(INDEX(Workings!$B:$B,MATCH('Peer Comparison Tool'!$B189,Workings!$D:$D,0)),"")</f>
        <v/>
      </c>
      <c r="D189" s="28" t="str">
        <f>IFERROR(IF($D$12="NR",VLOOKUP($C189,'ALLL &lt;50B Database'!$A$2:$S$4794,7,FALSE),VLOOKUP($C189,'CECL &lt;50B Database'!$A$2:$S$165,7,FALSE)),"")</f>
        <v/>
      </c>
      <c r="E189" s="32" t="str">
        <f>IFERROR(IF($D$12="NR",VLOOKUP($C189,'ALLL &lt;50B Database'!$A$2:$S$4794,11,FALSE),VLOOKUP($C189,'CECL &lt;50B Database'!$A$2:$S$165,11,FALSE)),"")</f>
        <v/>
      </c>
      <c r="F189" s="32" t="str">
        <f>IFERROR(IF($D$12="NR",VLOOKUP($C189,'ALLL &lt;50B Database'!$A$2:$S$4794,19,FALSE),VLOOKUP($C189,'CECL &lt;50B Database'!$A$2:$S$165,19,FALSE)),"")</f>
        <v/>
      </c>
      <c r="G189" s="32" t="str">
        <f>IFERROR(IF($D$12="NR",VLOOKUP($C189,'ALLL &lt;50B Database'!$A$2:$S$4794,15,FALSE),VLOOKUP($C189,'CECL &lt;50B Database'!$A$2:$S$165,15,FALSE)),"")</f>
        <v/>
      </c>
      <c r="H189" s="32"/>
    </row>
    <row r="190" spans="2:8" x14ac:dyDescent="0.25">
      <c r="B190" s="5" t="str">
        <f>IF(COUNT($B$18:B189)&gt;=COUNT(Workings!$C:$C),"",COUNT($B$18:B189)+1)</f>
        <v/>
      </c>
      <c r="C190" t="str">
        <f>IFERROR(INDEX(Workings!$B:$B,MATCH('Peer Comparison Tool'!$B190,Workings!$D:$D,0)),"")</f>
        <v/>
      </c>
      <c r="D190" s="28" t="str">
        <f>IFERROR(IF($D$12="NR",VLOOKUP($C190,'ALLL &lt;50B Database'!$A$2:$S$4794,7,FALSE),VLOOKUP($C190,'CECL &lt;50B Database'!$A$2:$S$165,7,FALSE)),"")</f>
        <v/>
      </c>
      <c r="E190" s="32" t="str">
        <f>IFERROR(IF($D$12="NR",VLOOKUP($C190,'ALLL &lt;50B Database'!$A$2:$S$4794,11,FALSE),VLOOKUP($C190,'CECL &lt;50B Database'!$A$2:$S$165,11,FALSE)),"")</f>
        <v/>
      </c>
      <c r="F190" s="32" t="str">
        <f>IFERROR(IF($D$12="NR",VLOOKUP($C190,'ALLL &lt;50B Database'!$A$2:$S$4794,19,FALSE),VLOOKUP($C190,'CECL &lt;50B Database'!$A$2:$S$165,19,FALSE)),"")</f>
        <v/>
      </c>
      <c r="G190" s="32" t="str">
        <f>IFERROR(IF($D$12="NR",VLOOKUP($C190,'ALLL &lt;50B Database'!$A$2:$S$4794,15,FALSE),VLOOKUP($C190,'CECL &lt;50B Database'!$A$2:$S$165,15,FALSE)),"")</f>
        <v/>
      </c>
      <c r="H190" s="32"/>
    </row>
    <row r="191" spans="2:8" x14ac:dyDescent="0.25">
      <c r="B191" s="5" t="str">
        <f>IF(COUNT($B$18:B190)&gt;=COUNT(Workings!$C:$C),"",COUNT($B$18:B190)+1)</f>
        <v/>
      </c>
      <c r="C191" t="str">
        <f>IFERROR(INDEX(Workings!$B:$B,MATCH('Peer Comparison Tool'!$B191,Workings!$D:$D,0)),"")</f>
        <v/>
      </c>
      <c r="D191" s="28" t="str">
        <f>IFERROR(IF($D$12="NR",VLOOKUP($C191,'ALLL &lt;50B Database'!$A$2:$S$4794,7,FALSE),VLOOKUP($C191,'CECL &lt;50B Database'!$A$2:$S$165,7,FALSE)),"")</f>
        <v/>
      </c>
      <c r="E191" s="32" t="str">
        <f>IFERROR(IF($D$12="NR",VLOOKUP($C191,'ALLL &lt;50B Database'!$A$2:$S$4794,11,FALSE),VLOOKUP($C191,'CECL &lt;50B Database'!$A$2:$S$165,11,FALSE)),"")</f>
        <v/>
      </c>
      <c r="F191" s="32" t="str">
        <f>IFERROR(IF($D$12="NR",VLOOKUP($C191,'ALLL &lt;50B Database'!$A$2:$S$4794,19,FALSE),VLOOKUP($C191,'CECL &lt;50B Database'!$A$2:$S$165,19,FALSE)),"")</f>
        <v/>
      </c>
      <c r="G191" s="32" t="str">
        <f>IFERROR(IF($D$12="NR",VLOOKUP($C191,'ALLL &lt;50B Database'!$A$2:$S$4794,15,FALSE),VLOOKUP($C191,'CECL &lt;50B Database'!$A$2:$S$165,15,FALSE)),"")</f>
        <v/>
      </c>
      <c r="H191" s="32"/>
    </row>
    <row r="192" spans="2:8" x14ac:dyDescent="0.25">
      <c r="B192" s="5" t="str">
        <f>IF(COUNT($B$18:B191)&gt;=COUNT(Workings!$C:$C),"",COUNT($B$18:B191)+1)</f>
        <v/>
      </c>
      <c r="C192" t="str">
        <f>IFERROR(INDEX(Workings!$B:$B,MATCH('Peer Comparison Tool'!$B192,Workings!$D:$D,0)),"")</f>
        <v/>
      </c>
      <c r="D192" s="28" t="str">
        <f>IFERROR(IF($D$12="NR",VLOOKUP($C192,'ALLL &lt;50B Database'!$A$2:$S$4794,7,FALSE),VLOOKUP($C192,'CECL &lt;50B Database'!$A$2:$S$165,7,FALSE)),"")</f>
        <v/>
      </c>
      <c r="E192" s="32" t="str">
        <f>IFERROR(IF($D$12="NR",VLOOKUP($C192,'ALLL &lt;50B Database'!$A$2:$S$4794,11,FALSE),VLOOKUP($C192,'CECL &lt;50B Database'!$A$2:$S$165,11,FALSE)),"")</f>
        <v/>
      </c>
      <c r="F192" s="32" t="str">
        <f>IFERROR(IF($D$12="NR",VLOOKUP($C192,'ALLL &lt;50B Database'!$A$2:$S$4794,19,FALSE),VLOOKUP($C192,'CECL &lt;50B Database'!$A$2:$S$165,19,FALSE)),"")</f>
        <v/>
      </c>
      <c r="G192" s="32" t="str">
        <f>IFERROR(IF($D$12="NR",VLOOKUP($C192,'ALLL &lt;50B Database'!$A$2:$S$4794,15,FALSE),VLOOKUP($C192,'CECL &lt;50B Database'!$A$2:$S$165,15,FALSE)),"")</f>
        <v/>
      </c>
      <c r="H192" s="32"/>
    </row>
    <row r="193" spans="2:8" x14ac:dyDescent="0.25">
      <c r="B193" s="5" t="str">
        <f>IF(COUNT($B$18:B192)&gt;=COUNT(Workings!$C:$C),"",COUNT($B$18:B192)+1)</f>
        <v/>
      </c>
      <c r="C193" t="str">
        <f>IFERROR(INDEX(Workings!$B:$B,MATCH('Peer Comparison Tool'!$B193,Workings!$D:$D,0)),"")</f>
        <v/>
      </c>
      <c r="D193" s="28" t="str">
        <f>IFERROR(IF($D$12="NR",VLOOKUP($C193,'ALLL &lt;50B Database'!$A$2:$S$4794,7,FALSE),VLOOKUP($C193,'CECL &lt;50B Database'!$A$2:$S$165,7,FALSE)),"")</f>
        <v/>
      </c>
      <c r="E193" s="32" t="str">
        <f>IFERROR(IF($D$12="NR",VLOOKUP($C193,'ALLL &lt;50B Database'!$A$2:$S$4794,11,FALSE),VLOOKUP($C193,'CECL &lt;50B Database'!$A$2:$S$165,11,FALSE)),"")</f>
        <v/>
      </c>
      <c r="F193" s="32" t="str">
        <f>IFERROR(IF($D$12="NR",VLOOKUP($C193,'ALLL &lt;50B Database'!$A$2:$S$4794,19,FALSE),VLOOKUP($C193,'CECL &lt;50B Database'!$A$2:$S$165,19,FALSE)),"")</f>
        <v/>
      </c>
      <c r="G193" s="32" t="str">
        <f>IFERROR(IF($D$12="NR",VLOOKUP($C193,'ALLL &lt;50B Database'!$A$2:$S$4794,15,FALSE),VLOOKUP($C193,'CECL &lt;50B Database'!$A$2:$S$165,15,FALSE)),"")</f>
        <v/>
      </c>
      <c r="H193" s="32"/>
    </row>
    <row r="194" spans="2:8" x14ac:dyDescent="0.25">
      <c r="B194" s="5" t="str">
        <f>IF(COUNT($B$18:B193)&gt;=COUNT(Workings!$C:$C),"",COUNT($B$18:B193)+1)</f>
        <v/>
      </c>
      <c r="C194" t="str">
        <f>IFERROR(INDEX(Workings!$B:$B,MATCH('Peer Comparison Tool'!$B194,Workings!$D:$D,0)),"")</f>
        <v/>
      </c>
      <c r="D194" s="28" t="str">
        <f>IFERROR(IF($D$12="NR",VLOOKUP($C194,'ALLL &lt;50B Database'!$A$2:$S$4794,7,FALSE),VLOOKUP($C194,'CECL &lt;50B Database'!$A$2:$S$165,7,FALSE)),"")</f>
        <v/>
      </c>
      <c r="E194" s="32" t="str">
        <f>IFERROR(IF($D$12="NR",VLOOKUP($C194,'ALLL &lt;50B Database'!$A$2:$S$4794,11,FALSE),VLOOKUP($C194,'CECL &lt;50B Database'!$A$2:$S$165,11,FALSE)),"")</f>
        <v/>
      </c>
      <c r="F194" s="32" t="str">
        <f>IFERROR(IF($D$12="NR",VLOOKUP($C194,'ALLL &lt;50B Database'!$A$2:$S$4794,19,FALSE),VLOOKUP($C194,'CECL &lt;50B Database'!$A$2:$S$165,19,FALSE)),"")</f>
        <v/>
      </c>
      <c r="G194" s="32" t="str">
        <f>IFERROR(IF($D$12="NR",VLOOKUP($C194,'ALLL &lt;50B Database'!$A$2:$S$4794,15,FALSE),VLOOKUP($C194,'CECL &lt;50B Database'!$A$2:$S$165,15,FALSE)),"")</f>
        <v/>
      </c>
      <c r="H194" s="32"/>
    </row>
    <row r="195" spans="2:8" x14ac:dyDescent="0.25">
      <c r="B195" s="5" t="str">
        <f>IF(COUNT($B$18:B194)&gt;=COUNT(Workings!$C:$C),"",COUNT($B$18:B194)+1)</f>
        <v/>
      </c>
      <c r="C195" t="str">
        <f>IFERROR(INDEX(Workings!$B:$B,MATCH('Peer Comparison Tool'!$B195,Workings!$D:$D,0)),"")</f>
        <v/>
      </c>
      <c r="D195" s="28" t="str">
        <f>IFERROR(IF($D$12="NR",VLOOKUP($C195,'ALLL &lt;50B Database'!$A$2:$S$4794,7,FALSE),VLOOKUP($C195,'CECL &lt;50B Database'!$A$2:$S$165,7,FALSE)),"")</f>
        <v/>
      </c>
      <c r="E195" s="32" t="str">
        <f>IFERROR(IF($D$12="NR",VLOOKUP($C195,'ALLL &lt;50B Database'!$A$2:$S$4794,11,FALSE),VLOOKUP($C195,'CECL &lt;50B Database'!$A$2:$S$165,11,FALSE)),"")</f>
        <v/>
      </c>
      <c r="F195" s="32" t="str">
        <f>IFERROR(IF($D$12="NR",VLOOKUP($C195,'ALLL &lt;50B Database'!$A$2:$S$4794,19,FALSE),VLOOKUP($C195,'CECL &lt;50B Database'!$A$2:$S$165,19,FALSE)),"")</f>
        <v/>
      </c>
      <c r="G195" s="32" t="str">
        <f>IFERROR(IF($D$12="NR",VLOOKUP($C195,'ALLL &lt;50B Database'!$A$2:$S$4794,15,FALSE),VLOOKUP($C195,'CECL &lt;50B Database'!$A$2:$S$165,15,FALSE)),"")</f>
        <v/>
      </c>
      <c r="H195" s="32"/>
    </row>
    <row r="196" spans="2:8" x14ac:dyDescent="0.25">
      <c r="B196" s="5" t="str">
        <f>IF(COUNT($B$18:B195)&gt;=COUNT(Workings!$C:$C),"",COUNT($B$18:B195)+1)</f>
        <v/>
      </c>
      <c r="C196" t="str">
        <f>IFERROR(INDEX(Workings!$B:$B,MATCH('Peer Comparison Tool'!$B196,Workings!$D:$D,0)),"")</f>
        <v/>
      </c>
      <c r="D196" s="28" t="str">
        <f>IFERROR(IF($D$12="NR",VLOOKUP($C196,'ALLL &lt;50B Database'!$A$2:$S$4794,7,FALSE),VLOOKUP($C196,'CECL &lt;50B Database'!$A$2:$S$165,7,FALSE)),"")</f>
        <v/>
      </c>
      <c r="E196" s="32" t="str">
        <f>IFERROR(IF($D$12="NR",VLOOKUP($C196,'ALLL &lt;50B Database'!$A$2:$S$4794,11,FALSE),VLOOKUP($C196,'CECL &lt;50B Database'!$A$2:$S$165,11,FALSE)),"")</f>
        <v/>
      </c>
      <c r="F196" s="32" t="str">
        <f>IFERROR(IF($D$12="NR",VLOOKUP($C196,'ALLL &lt;50B Database'!$A$2:$S$4794,19,FALSE),VLOOKUP($C196,'CECL &lt;50B Database'!$A$2:$S$165,19,FALSE)),"")</f>
        <v/>
      </c>
      <c r="G196" s="32" t="str">
        <f>IFERROR(IF($D$12="NR",VLOOKUP($C196,'ALLL &lt;50B Database'!$A$2:$S$4794,15,FALSE),VLOOKUP($C196,'CECL &lt;50B Database'!$A$2:$S$165,15,FALSE)),"")</f>
        <v/>
      </c>
      <c r="H196" s="32"/>
    </row>
    <row r="197" spans="2:8" x14ac:dyDescent="0.25">
      <c r="B197" s="5" t="str">
        <f>IF(COUNT($B$18:B196)&gt;=COUNT(Workings!$C:$C),"",COUNT($B$18:B196)+1)</f>
        <v/>
      </c>
      <c r="C197" t="str">
        <f>IFERROR(INDEX(Workings!$B:$B,MATCH('Peer Comparison Tool'!$B197,Workings!$D:$D,0)),"")</f>
        <v/>
      </c>
      <c r="D197" s="28" t="str">
        <f>IFERROR(IF($D$12="NR",VLOOKUP($C197,'ALLL &lt;50B Database'!$A$2:$S$4794,7,FALSE),VLOOKUP($C197,'CECL &lt;50B Database'!$A$2:$S$165,7,FALSE)),"")</f>
        <v/>
      </c>
      <c r="E197" s="32" t="str">
        <f>IFERROR(IF($D$12="NR",VLOOKUP($C197,'ALLL &lt;50B Database'!$A$2:$S$4794,11,FALSE),VLOOKUP($C197,'CECL &lt;50B Database'!$A$2:$S$165,11,FALSE)),"")</f>
        <v/>
      </c>
      <c r="F197" s="32" t="str">
        <f>IFERROR(IF($D$12="NR",VLOOKUP($C197,'ALLL &lt;50B Database'!$A$2:$S$4794,19,FALSE),VLOOKUP($C197,'CECL &lt;50B Database'!$A$2:$S$165,19,FALSE)),"")</f>
        <v/>
      </c>
      <c r="G197" s="32" t="str">
        <f>IFERROR(IF($D$12="NR",VLOOKUP($C197,'ALLL &lt;50B Database'!$A$2:$S$4794,15,FALSE),VLOOKUP($C197,'CECL &lt;50B Database'!$A$2:$S$165,15,FALSE)),"")</f>
        <v/>
      </c>
      <c r="H197" s="32"/>
    </row>
    <row r="198" spans="2:8" x14ac:dyDescent="0.25">
      <c r="B198" s="5" t="str">
        <f>IF(COUNT($B$18:B197)&gt;=COUNT(Workings!$C:$C),"",COUNT($B$18:B197)+1)</f>
        <v/>
      </c>
      <c r="C198" t="str">
        <f>IFERROR(INDEX(Workings!$B:$B,MATCH('Peer Comparison Tool'!$B198,Workings!$D:$D,0)),"")</f>
        <v/>
      </c>
      <c r="D198" s="28" t="str">
        <f>IFERROR(IF($D$12="NR",VLOOKUP($C198,'ALLL &lt;50B Database'!$A$2:$S$4794,7,FALSE),VLOOKUP($C198,'CECL &lt;50B Database'!$A$2:$S$165,7,FALSE)),"")</f>
        <v/>
      </c>
      <c r="E198" s="32" t="str">
        <f>IFERROR(IF($D$12="NR",VLOOKUP($C198,'ALLL &lt;50B Database'!$A$2:$S$4794,11,FALSE),VLOOKUP($C198,'CECL &lt;50B Database'!$A$2:$S$165,11,FALSE)),"")</f>
        <v/>
      </c>
      <c r="F198" s="32" t="str">
        <f>IFERROR(IF($D$12="NR",VLOOKUP($C198,'ALLL &lt;50B Database'!$A$2:$S$4794,19,FALSE),VLOOKUP($C198,'CECL &lt;50B Database'!$A$2:$S$165,19,FALSE)),"")</f>
        <v/>
      </c>
      <c r="G198" s="32" t="str">
        <f>IFERROR(IF($D$12="NR",VLOOKUP($C198,'ALLL &lt;50B Database'!$A$2:$S$4794,15,FALSE),VLOOKUP($C198,'CECL &lt;50B Database'!$A$2:$S$165,15,FALSE)),"")</f>
        <v/>
      </c>
      <c r="H198" s="32"/>
    </row>
    <row r="199" spans="2:8" x14ac:dyDescent="0.25">
      <c r="B199" s="5" t="str">
        <f>IF(COUNT($B$18:B198)&gt;=COUNT(Workings!$C:$C),"",COUNT($B$18:B198)+1)</f>
        <v/>
      </c>
      <c r="C199" t="str">
        <f>IFERROR(INDEX(Workings!$B:$B,MATCH('Peer Comparison Tool'!$B199,Workings!$D:$D,0)),"")</f>
        <v/>
      </c>
      <c r="D199" s="28" t="str">
        <f>IFERROR(IF($D$12="NR",VLOOKUP($C199,'ALLL &lt;50B Database'!$A$2:$S$4794,7,FALSE),VLOOKUP($C199,'CECL &lt;50B Database'!$A$2:$S$165,7,FALSE)),"")</f>
        <v/>
      </c>
      <c r="E199" s="32" t="str">
        <f>IFERROR(IF($D$12="NR",VLOOKUP($C199,'ALLL &lt;50B Database'!$A$2:$S$4794,11,FALSE),VLOOKUP($C199,'CECL &lt;50B Database'!$A$2:$S$165,11,FALSE)),"")</f>
        <v/>
      </c>
      <c r="F199" s="32" t="str">
        <f>IFERROR(IF($D$12="NR",VLOOKUP($C199,'ALLL &lt;50B Database'!$A$2:$S$4794,19,FALSE),VLOOKUP($C199,'CECL &lt;50B Database'!$A$2:$S$165,19,FALSE)),"")</f>
        <v/>
      </c>
      <c r="G199" s="32" t="str">
        <f>IFERROR(IF($D$12="NR",VLOOKUP($C199,'ALLL &lt;50B Database'!$A$2:$S$4794,15,FALSE),VLOOKUP($C199,'CECL &lt;50B Database'!$A$2:$S$165,15,FALSE)),"")</f>
        <v/>
      </c>
      <c r="H199" s="32"/>
    </row>
    <row r="200" spans="2:8" x14ac:dyDescent="0.25">
      <c r="B200" s="5" t="str">
        <f>IF(COUNT($B$18:B199)&gt;=COUNT(Workings!$C:$C),"",COUNT($B$18:B199)+1)</f>
        <v/>
      </c>
      <c r="C200" t="str">
        <f>IFERROR(INDEX(Workings!$B:$B,MATCH('Peer Comparison Tool'!$B200,Workings!$D:$D,0)),"")</f>
        <v/>
      </c>
      <c r="D200" s="28" t="str">
        <f>IFERROR(IF($D$12="NR",VLOOKUP($C200,'ALLL &lt;50B Database'!$A$2:$S$4794,7,FALSE),VLOOKUP($C200,'CECL &lt;50B Database'!$A$2:$S$165,7,FALSE)),"")</f>
        <v/>
      </c>
      <c r="E200" s="32" t="str">
        <f>IFERROR(IF($D$12="NR",VLOOKUP($C200,'ALLL &lt;50B Database'!$A$2:$S$4794,11,FALSE),VLOOKUP($C200,'CECL &lt;50B Database'!$A$2:$S$165,11,FALSE)),"")</f>
        <v/>
      </c>
      <c r="F200" s="32" t="str">
        <f>IFERROR(IF($D$12="NR",VLOOKUP($C200,'ALLL &lt;50B Database'!$A$2:$S$4794,19,FALSE),VLOOKUP($C200,'CECL &lt;50B Database'!$A$2:$S$165,19,FALSE)),"")</f>
        <v/>
      </c>
      <c r="G200" s="32" t="str">
        <f>IFERROR(IF($D$12="NR",VLOOKUP($C200,'ALLL &lt;50B Database'!$A$2:$S$4794,15,FALSE),VLOOKUP($C200,'CECL &lt;50B Database'!$A$2:$S$165,15,FALSE)),"")</f>
        <v/>
      </c>
      <c r="H200" s="32"/>
    </row>
    <row r="201" spans="2:8" x14ac:dyDescent="0.25">
      <c r="B201" s="5" t="str">
        <f>IF(COUNT($B$18:B200)&gt;=COUNT(Workings!$C:$C),"",COUNT($B$18:B200)+1)</f>
        <v/>
      </c>
      <c r="C201" t="str">
        <f>IFERROR(INDEX(Workings!$B:$B,MATCH('Peer Comparison Tool'!$B201,Workings!$D:$D,0)),"")</f>
        <v/>
      </c>
      <c r="D201" s="28" t="str">
        <f>IFERROR(IF($D$12="NR",VLOOKUP($C201,'ALLL &lt;50B Database'!$A$2:$S$4794,7,FALSE),VLOOKUP($C201,'CECL &lt;50B Database'!$A$2:$S$165,7,FALSE)),"")</f>
        <v/>
      </c>
      <c r="E201" s="32" t="str">
        <f>IFERROR(IF($D$12="NR",VLOOKUP($C201,'ALLL &lt;50B Database'!$A$2:$S$4794,11,FALSE),VLOOKUP($C201,'CECL &lt;50B Database'!$A$2:$S$165,11,FALSE)),"")</f>
        <v/>
      </c>
      <c r="F201" s="32" t="str">
        <f>IFERROR(IF($D$12="NR",VLOOKUP($C201,'ALLL &lt;50B Database'!$A$2:$S$4794,19,FALSE),VLOOKUP($C201,'CECL &lt;50B Database'!$A$2:$S$165,19,FALSE)),"")</f>
        <v/>
      </c>
      <c r="G201" s="32" t="str">
        <f>IFERROR(IF($D$12="NR",VLOOKUP($C201,'ALLL &lt;50B Database'!$A$2:$S$4794,15,FALSE),VLOOKUP($C201,'CECL &lt;50B Database'!$A$2:$S$165,15,FALSE)),"")</f>
        <v/>
      </c>
      <c r="H201" s="32"/>
    </row>
    <row r="202" spans="2:8" x14ac:dyDescent="0.25">
      <c r="B202" s="5" t="str">
        <f>IF(COUNT($B$18:B201)&gt;=COUNT(Workings!$C:$C),"",COUNT($B$18:B201)+1)</f>
        <v/>
      </c>
      <c r="C202" t="str">
        <f>IFERROR(INDEX(Workings!$B:$B,MATCH('Peer Comparison Tool'!$B202,Workings!$D:$D,0)),"")</f>
        <v/>
      </c>
      <c r="D202" s="28" t="str">
        <f>IFERROR(IF($D$12="NR",VLOOKUP($C202,'ALLL &lt;50B Database'!$A$2:$S$4794,7,FALSE),VLOOKUP($C202,'CECL &lt;50B Database'!$A$2:$S$165,7,FALSE)),"")</f>
        <v/>
      </c>
      <c r="E202" s="32" t="str">
        <f>IFERROR(IF($D$12="NR",VLOOKUP($C202,'ALLL &lt;50B Database'!$A$2:$S$4794,11,FALSE),VLOOKUP($C202,'CECL &lt;50B Database'!$A$2:$S$165,11,FALSE)),"")</f>
        <v/>
      </c>
      <c r="F202" s="32" t="str">
        <f>IFERROR(IF($D$12="NR",VLOOKUP($C202,'ALLL &lt;50B Database'!$A$2:$S$4794,19,FALSE),VLOOKUP($C202,'CECL &lt;50B Database'!$A$2:$S$165,19,FALSE)),"")</f>
        <v/>
      </c>
      <c r="G202" s="32" t="str">
        <f>IFERROR(IF($D$12="NR",VLOOKUP($C202,'ALLL &lt;50B Database'!$A$2:$S$4794,15,FALSE),VLOOKUP($C202,'CECL &lt;50B Database'!$A$2:$S$165,15,FALSE)),"")</f>
        <v/>
      </c>
      <c r="H202" s="32"/>
    </row>
    <row r="203" spans="2:8" x14ac:dyDescent="0.25">
      <c r="B203" s="5" t="str">
        <f>IF(COUNT($B$18:B202)&gt;=COUNT(Workings!$C:$C),"",COUNT($B$18:B202)+1)</f>
        <v/>
      </c>
      <c r="C203" t="str">
        <f>IFERROR(INDEX(Workings!$B:$B,MATCH('Peer Comparison Tool'!$B203,Workings!$D:$D,0)),"")</f>
        <v/>
      </c>
      <c r="D203" s="28" t="str">
        <f>IFERROR(IF($D$12="NR",VLOOKUP($C203,'ALLL &lt;50B Database'!$A$2:$S$4794,7,FALSE),VLOOKUP($C203,'CECL &lt;50B Database'!$A$2:$S$165,7,FALSE)),"")</f>
        <v/>
      </c>
      <c r="E203" s="32" t="str">
        <f>IFERROR(IF($D$12="NR",VLOOKUP($C203,'ALLL &lt;50B Database'!$A$2:$S$4794,11,FALSE),VLOOKUP($C203,'CECL &lt;50B Database'!$A$2:$S$165,11,FALSE)),"")</f>
        <v/>
      </c>
      <c r="F203" s="32" t="str">
        <f>IFERROR(IF($D$12="NR",VLOOKUP($C203,'ALLL &lt;50B Database'!$A$2:$S$4794,19,FALSE),VLOOKUP($C203,'CECL &lt;50B Database'!$A$2:$S$165,19,FALSE)),"")</f>
        <v/>
      </c>
      <c r="G203" s="32" t="str">
        <f>IFERROR(IF($D$12="NR",VLOOKUP($C203,'ALLL &lt;50B Database'!$A$2:$S$4794,15,FALSE),VLOOKUP($C203,'CECL &lt;50B Database'!$A$2:$S$165,15,FALSE)),"")</f>
        <v/>
      </c>
      <c r="H203" s="32"/>
    </row>
    <row r="204" spans="2:8" x14ac:dyDescent="0.25">
      <c r="B204" s="5" t="str">
        <f>IF(COUNT($B$18:B203)&gt;=COUNT(Workings!$C:$C),"",COUNT($B$18:B203)+1)</f>
        <v/>
      </c>
      <c r="C204" t="str">
        <f>IFERROR(INDEX(Workings!$B:$B,MATCH('Peer Comparison Tool'!$B204,Workings!$D:$D,0)),"")</f>
        <v/>
      </c>
      <c r="D204" s="28" t="str">
        <f>IFERROR(IF($D$12="NR",VLOOKUP($C204,'ALLL &lt;50B Database'!$A$2:$S$4794,7,FALSE),VLOOKUP($C204,'CECL &lt;50B Database'!$A$2:$S$165,7,FALSE)),"")</f>
        <v/>
      </c>
      <c r="E204" s="32" t="str">
        <f>IFERROR(IF($D$12="NR",VLOOKUP($C204,'ALLL &lt;50B Database'!$A$2:$S$4794,11,FALSE),VLOOKUP($C204,'CECL &lt;50B Database'!$A$2:$S$165,11,FALSE)),"")</f>
        <v/>
      </c>
      <c r="F204" s="32" t="str">
        <f>IFERROR(IF($D$12="NR",VLOOKUP($C204,'ALLL &lt;50B Database'!$A$2:$S$4794,19,FALSE),VLOOKUP($C204,'CECL &lt;50B Database'!$A$2:$S$165,19,FALSE)),"")</f>
        <v/>
      </c>
      <c r="G204" s="32" t="str">
        <f>IFERROR(IF($D$12="NR",VLOOKUP($C204,'ALLL &lt;50B Database'!$A$2:$S$4794,15,FALSE),VLOOKUP($C204,'CECL &lt;50B Database'!$A$2:$S$165,15,FALSE)),"")</f>
        <v/>
      </c>
      <c r="H204" s="32"/>
    </row>
    <row r="205" spans="2:8" x14ac:dyDescent="0.25">
      <c r="B205" s="5" t="str">
        <f>IF(COUNT($B$18:B204)&gt;=COUNT(Workings!$C:$C),"",COUNT($B$18:B204)+1)</f>
        <v/>
      </c>
      <c r="C205" t="str">
        <f>IFERROR(INDEX(Workings!$B:$B,MATCH('Peer Comparison Tool'!$B205,Workings!$D:$D,0)),"")</f>
        <v/>
      </c>
      <c r="D205" s="28" t="str">
        <f>IFERROR(IF($D$12="NR",VLOOKUP($C205,'ALLL &lt;50B Database'!$A$2:$S$4794,7,FALSE),VLOOKUP($C205,'CECL &lt;50B Database'!$A$2:$S$165,7,FALSE)),"")</f>
        <v/>
      </c>
      <c r="E205" s="32" t="str">
        <f>IFERROR(IF($D$12="NR",VLOOKUP($C205,'ALLL &lt;50B Database'!$A$2:$S$4794,11,FALSE),VLOOKUP($C205,'CECL &lt;50B Database'!$A$2:$S$165,11,FALSE)),"")</f>
        <v/>
      </c>
      <c r="F205" s="32" t="str">
        <f>IFERROR(IF($D$12="NR",VLOOKUP($C205,'ALLL &lt;50B Database'!$A$2:$S$4794,19,FALSE),VLOOKUP($C205,'CECL &lt;50B Database'!$A$2:$S$165,19,FALSE)),"")</f>
        <v/>
      </c>
      <c r="G205" s="32" t="str">
        <f>IFERROR(IF($D$12="NR",VLOOKUP($C205,'ALLL &lt;50B Database'!$A$2:$S$4794,15,FALSE),VLOOKUP($C205,'CECL &lt;50B Database'!$A$2:$S$165,15,FALSE)),"")</f>
        <v/>
      </c>
      <c r="H205" s="32"/>
    </row>
    <row r="206" spans="2:8" x14ac:dyDescent="0.25">
      <c r="B206" s="5" t="str">
        <f>IF(COUNT($B$18:B205)&gt;=COUNT(Workings!$C:$C),"",COUNT($B$18:B205)+1)</f>
        <v/>
      </c>
      <c r="C206" t="str">
        <f>IFERROR(INDEX(Workings!$B:$B,MATCH('Peer Comparison Tool'!$B206,Workings!$D:$D,0)),"")</f>
        <v/>
      </c>
      <c r="D206" s="28" t="str">
        <f>IFERROR(IF($D$12="NR",VLOOKUP($C206,'ALLL &lt;50B Database'!$A$2:$S$4794,7,FALSE),VLOOKUP($C206,'CECL &lt;50B Database'!$A$2:$S$165,7,FALSE)),"")</f>
        <v/>
      </c>
      <c r="E206" s="32" t="str">
        <f>IFERROR(IF($D$12="NR",VLOOKUP($C206,'ALLL &lt;50B Database'!$A$2:$S$4794,11,FALSE),VLOOKUP($C206,'CECL &lt;50B Database'!$A$2:$S$165,11,FALSE)),"")</f>
        <v/>
      </c>
      <c r="F206" s="32" t="str">
        <f>IFERROR(IF($D$12="NR",VLOOKUP($C206,'ALLL &lt;50B Database'!$A$2:$S$4794,19,FALSE),VLOOKUP($C206,'CECL &lt;50B Database'!$A$2:$S$165,19,FALSE)),"")</f>
        <v/>
      </c>
      <c r="G206" s="32" t="str">
        <f>IFERROR(IF($D$12="NR",VLOOKUP($C206,'ALLL &lt;50B Database'!$A$2:$S$4794,15,FALSE),VLOOKUP($C206,'CECL &lt;50B Database'!$A$2:$S$165,15,FALSE)),"")</f>
        <v/>
      </c>
      <c r="H206" s="32"/>
    </row>
    <row r="207" spans="2:8" x14ac:dyDescent="0.25">
      <c r="B207" s="5" t="str">
        <f>IF(COUNT($B$18:B206)&gt;=COUNT(Workings!$C:$C),"",COUNT($B$18:B206)+1)</f>
        <v/>
      </c>
      <c r="C207" t="str">
        <f>IFERROR(INDEX(Workings!$B:$B,MATCH('Peer Comparison Tool'!$B207,Workings!$D:$D,0)),"")</f>
        <v/>
      </c>
      <c r="D207" s="28" t="str">
        <f>IFERROR(IF($D$12="NR",VLOOKUP($C207,'ALLL &lt;50B Database'!$A$2:$S$4794,7,FALSE),VLOOKUP($C207,'CECL &lt;50B Database'!$A$2:$S$165,7,FALSE)),"")</f>
        <v/>
      </c>
      <c r="E207" s="32" t="str">
        <f>IFERROR(IF($D$12="NR",VLOOKUP($C207,'ALLL &lt;50B Database'!$A$2:$S$4794,11,FALSE),VLOOKUP($C207,'CECL &lt;50B Database'!$A$2:$S$165,11,FALSE)),"")</f>
        <v/>
      </c>
      <c r="F207" s="32" t="str">
        <f>IFERROR(IF($D$12="NR",VLOOKUP($C207,'ALLL &lt;50B Database'!$A$2:$S$4794,19,FALSE),VLOOKUP($C207,'CECL &lt;50B Database'!$A$2:$S$165,19,FALSE)),"")</f>
        <v/>
      </c>
      <c r="G207" s="32" t="str">
        <f>IFERROR(IF($D$12="NR",VLOOKUP($C207,'ALLL &lt;50B Database'!$A$2:$S$4794,15,FALSE),VLOOKUP($C207,'CECL &lt;50B Database'!$A$2:$S$165,15,FALSE)),"")</f>
        <v/>
      </c>
      <c r="H207" s="32"/>
    </row>
    <row r="208" spans="2:8" x14ac:dyDescent="0.25">
      <c r="B208" s="5" t="str">
        <f>IF(COUNT($B$18:B207)&gt;=COUNT(Workings!$C:$C),"",COUNT($B$18:B207)+1)</f>
        <v/>
      </c>
      <c r="C208" t="str">
        <f>IFERROR(INDEX(Workings!$B:$B,MATCH('Peer Comparison Tool'!$B208,Workings!$D:$D,0)),"")</f>
        <v/>
      </c>
      <c r="D208" s="28" t="str">
        <f>IFERROR(IF($D$12="NR",VLOOKUP($C208,'ALLL &lt;50B Database'!$A$2:$S$4794,7,FALSE),VLOOKUP($C208,'CECL &lt;50B Database'!$A$2:$S$165,7,FALSE)),"")</f>
        <v/>
      </c>
      <c r="E208" s="32" t="str">
        <f>IFERROR(IF($D$12="NR",VLOOKUP($C208,'ALLL &lt;50B Database'!$A$2:$S$4794,11,FALSE),VLOOKUP($C208,'CECL &lt;50B Database'!$A$2:$S$165,11,FALSE)),"")</f>
        <v/>
      </c>
      <c r="F208" s="32" t="str">
        <f>IFERROR(IF($D$12="NR",VLOOKUP($C208,'ALLL &lt;50B Database'!$A$2:$S$4794,19,FALSE),VLOOKUP($C208,'CECL &lt;50B Database'!$A$2:$S$165,19,FALSE)),"")</f>
        <v/>
      </c>
      <c r="G208" s="32" t="str">
        <f>IFERROR(IF($D$12="NR",VLOOKUP($C208,'ALLL &lt;50B Database'!$A$2:$S$4794,15,FALSE),VLOOKUP($C208,'CECL &lt;50B Database'!$A$2:$S$165,15,FALSE)),"")</f>
        <v/>
      </c>
      <c r="H208" s="32"/>
    </row>
    <row r="209" spans="2:8" x14ac:dyDescent="0.25">
      <c r="B209" s="5" t="str">
        <f>IF(COUNT($B$18:B208)&gt;=COUNT(Workings!$C:$C),"",COUNT($B$18:B208)+1)</f>
        <v/>
      </c>
      <c r="C209" t="str">
        <f>IFERROR(INDEX(Workings!$B:$B,MATCH('Peer Comparison Tool'!$B209,Workings!$D:$D,0)),"")</f>
        <v/>
      </c>
      <c r="D209" s="28" t="str">
        <f>IFERROR(IF($D$12="NR",VLOOKUP($C209,'ALLL &lt;50B Database'!$A$2:$S$4794,7,FALSE),VLOOKUP($C209,'CECL &lt;50B Database'!$A$2:$S$165,7,FALSE)),"")</f>
        <v/>
      </c>
      <c r="E209" s="32" t="str">
        <f>IFERROR(IF($D$12="NR",VLOOKUP($C209,'ALLL &lt;50B Database'!$A$2:$S$4794,11,FALSE),VLOOKUP($C209,'CECL &lt;50B Database'!$A$2:$S$165,11,FALSE)),"")</f>
        <v/>
      </c>
      <c r="F209" s="32" t="str">
        <f>IFERROR(IF($D$12="NR",VLOOKUP($C209,'ALLL &lt;50B Database'!$A$2:$S$4794,19,FALSE),VLOOKUP($C209,'CECL &lt;50B Database'!$A$2:$S$165,19,FALSE)),"")</f>
        <v/>
      </c>
      <c r="G209" s="32" t="str">
        <f>IFERROR(IF($D$12="NR",VLOOKUP($C209,'ALLL &lt;50B Database'!$A$2:$S$4794,15,FALSE),VLOOKUP($C209,'CECL &lt;50B Database'!$A$2:$S$165,15,FALSE)),"")</f>
        <v/>
      </c>
      <c r="H209" s="32"/>
    </row>
    <row r="210" spans="2:8" x14ac:dyDescent="0.25">
      <c r="B210" s="5" t="str">
        <f>IF(COUNT($B$18:B209)&gt;=COUNT(Workings!$C:$C),"",COUNT($B$18:B209)+1)</f>
        <v/>
      </c>
      <c r="C210" t="str">
        <f>IFERROR(INDEX(Workings!$B:$B,MATCH('Peer Comparison Tool'!$B210,Workings!$D:$D,0)),"")</f>
        <v/>
      </c>
      <c r="D210" s="28" t="str">
        <f>IFERROR(IF($D$12="NR",VLOOKUP($C210,'ALLL &lt;50B Database'!$A$2:$S$4794,7,FALSE),VLOOKUP($C210,'CECL &lt;50B Database'!$A$2:$S$165,7,FALSE)),"")</f>
        <v/>
      </c>
      <c r="E210" s="32" t="str">
        <f>IFERROR(IF($D$12="NR",VLOOKUP($C210,'ALLL &lt;50B Database'!$A$2:$S$4794,11,FALSE),VLOOKUP($C210,'CECL &lt;50B Database'!$A$2:$S$165,11,FALSE)),"")</f>
        <v/>
      </c>
      <c r="F210" s="32" t="str">
        <f>IFERROR(IF($D$12="NR",VLOOKUP($C210,'ALLL &lt;50B Database'!$A$2:$S$4794,19,FALSE),VLOOKUP($C210,'CECL &lt;50B Database'!$A$2:$S$165,19,FALSE)),"")</f>
        <v/>
      </c>
      <c r="G210" s="32" t="str">
        <f>IFERROR(IF($D$12="NR",VLOOKUP($C210,'ALLL &lt;50B Database'!$A$2:$S$4794,15,FALSE),VLOOKUP($C210,'CECL &lt;50B Database'!$A$2:$S$165,15,FALSE)),"")</f>
        <v/>
      </c>
      <c r="H210" s="32"/>
    </row>
    <row r="211" spans="2:8" x14ac:dyDescent="0.25">
      <c r="B211" s="5" t="str">
        <f>IF(COUNT($B$18:B210)&gt;=COUNT(Workings!$C:$C),"",COUNT($B$18:B210)+1)</f>
        <v/>
      </c>
      <c r="C211" t="str">
        <f>IFERROR(INDEX(Workings!$B:$B,MATCH('Peer Comparison Tool'!$B211,Workings!$D:$D,0)),"")</f>
        <v/>
      </c>
      <c r="D211" s="28" t="str">
        <f>IFERROR(IF($D$12="NR",VLOOKUP($C211,'ALLL &lt;50B Database'!$A$2:$S$4794,7,FALSE),VLOOKUP($C211,'CECL &lt;50B Database'!$A$2:$S$165,7,FALSE)),"")</f>
        <v/>
      </c>
      <c r="E211" s="32" t="str">
        <f>IFERROR(IF($D$12="NR",VLOOKUP($C211,'ALLL &lt;50B Database'!$A$2:$S$4794,11,FALSE),VLOOKUP($C211,'CECL &lt;50B Database'!$A$2:$S$165,11,FALSE)),"")</f>
        <v/>
      </c>
      <c r="F211" s="32" t="str">
        <f>IFERROR(IF($D$12="NR",VLOOKUP($C211,'ALLL &lt;50B Database'!$A$2:$S$4794,19,FALSE),VLOOKUP($C211,'CECL &lt;50B Database'!$A$2:$S$165,19,FALSE)),"")</f>
        <v/>
      </c>
      <c r="G211" s="32" t="str">
        <f>IFERROR(IF($D$12="NR",VLOOKUP($C211,'ALLL &lt;50B Database'!$A$2:$S$4794,15,FALSE),VLOOKUP($C211,'CECL &lt;50B Database'!$A$2:$S$165,15,FALSE)),"")</f>
        <v/>
      </c>
      <c r="H211" s="32"/>
    </row>
    <row r="212" spans="2:8" x14ac:dyDescent="0.25">
      <c r="B212" s="5" t="str">
        <f>IF(COUNT($B$18:B211)&gt;=COUNT(Workings!$C:$C),"",COUNT($B$18:B211)+1)</f>
        <v/>
      </c>
      <c r="C212" t="str">
        <f>IFERROR(INDEX(Workings!$B:$B,MATCH('Peer Comparison Tool'!$B212,Workings!$D:$D,0)),"")</f>
        <v/>
      </c>
      <c r="D212" s="28" t="str">
        <f>IFERROR(IF($D$12="NR",VLOOKUP($C212,'ALLL &lt;50B Database'!$A$2:$S$4794,7,FALSE),VLOOKUP($C212,'CECL &lt;50B Database'!$A$2:$S$165,7,FALSE)),"")</f>
        <v/>
      </c>
      <c r="E212" s="32" t="str">
        <f>IFERROR(IF($D$12="NR",VLOOKUP($C212,'ALLL &lt;50B Database'!$A$2:$S$4794,11,FALSE),VLOOKUP($C212,'CECL &lt;50B Database'!$A$2:$S$165,11,FALSE)),"")</f>
        <v/>
      </c>
      <c r="F212" s="32" t="str">
        <f>IFERROR(IF($D$12="NR",VLOOKUP($C212,'ALLL &lt;50B Database'!$A$2:$S$4794,19,FALSE),VLOOKUP($C212,'CECL &lt;50B Database'!$A$2:$S$165,19,FALSE)),"")</f>
        <v/>
      </c>
      <c r="G212" s="32" t="str">
        <f>IFERROR(IF($D$12="NR",VLOOKUP($C212,'ALLL &lt;50B Database'!$A$2:$S$4794,15,FALSE),VLOOKUP($C212,'CECL &lt;50B Database'!$A$2:$S$165,15,FALSE)),"")</f>
        <v/>
      </c>
      <c r="H212" s="32"/>
    </row>
    <row r="213" spans="2:8" x14ac:dyDescent="0.25">
      <c r="B213" s="5" t="str">
        <f>IF(COUNT($B$18:B212)&gt;=COUNT(Workings!$C:$C),"",COUNT($B$18:B212)+1)</f>
        <v/>
      </c>
      <c r="C213" t="str">
        <f>IFERROR(INDEX(Workings!$B:$B,MATCH('Peer Comparison Tool'!$B213,Workings!$D:$D,0)),"")</f>
        <v/>
      </c>
      <c r="D213" s="28" t="str">
        <f>IFERROR(IF($D$12="NR",VLOOKUP($C213,'ALLL &lt;50B Database'!$A$2:$S$4794,7,FALSE),VLOOKUP($C213,'CECL &lt;50B Database'!$A$2:$S$165,7,FALSE)),"")</f>
        <v/>
      </c>
      <c r="E213" s="32" t="str">
        <f>IFERROR(IF($D$12="NR",VLOOKUP($C213,'ALLL &lt;50B Database'!$A$2:$S$4794,11,FALSE),VLOOKUP($C213,'CECL &lt;50B Database'!$A$2:$S$165,11,FALSE)),"")</f>
        <v/>
      </c>
      <c r="F213" s="32" t="str">
        <f>IFERROR(IF($D$12="NR",VLOOKUP($C213,'ALLL &lt;50B Database'!$A$2:$S$4794,19,FALSE),VLOOKUP($C213,'CECL &lt;50B Database'!$A$2:$S$165,19,FALSE)),"")</f>
        <v/>
      </c>
      <c r="G213" s="32" t="str">
        <f>IFERROR(IF($D$12="NR",VLOOKUP($C213,'ALLL &lt;50B Database'!$A$2:$S$4794,15,FALSE),VLOOKUP($C213,'CECL &lt;50B Database'!$A$2:$S$165,15,FALSE)),"")</f>
        <v/>
      </c>
      <c r="H213" s="32"/>
    </row>
    <row r="214" spans="2:8" x14ac:dyDescent="0.25">
      <c r="B214" s="5" t="str">
        <f>IF(COUNT($B$18:B213)&gt;=COUNT(Workings!$C:$C),"",COUNT($B$18:B213)+1)</f>
        <v/>
      </c>
      <c r="C214" t="str">
        <f>IFERROR(INDEX(Workings!$B:$B,MATCH('Peer Comparison Tool'!$B214,Workings!$D:$D,0)),"")</f>
        <v/>
      </c>
      <c r="D214" s="28" t="str">
        <f>IFERROR(IF($D$12="NR",VLOOKUP($C214,'ALLL &lt;50B Database'!$A$2:$S$4794,7,FALSE),VLOOKUP($C214,'CECL &lt;50B Database'!$A$2:$S$165,7,FALSE)),"")</f>
        <v/>
      </c>
      <c r="E214" s="32" t="str">
        <f>IFERROR(IF($D$12="NR",VLOOKUP($C214,'ALLL &lt;50B Database'!$A$2:$S$4794,11,FALSE),VLOOKUP($C214,'CECL &lt;50B Database'!$A$2:$S$165,11,FALSE)),"")</f>
        <v/>
      </c>
      <c r="F214" s="32" t="str">
        <f>IFERROR(IF($D$12="NR",VLOOKUP($C214,'ALLL &lt;50B Database'!$A$2:$S$4794,19,FALSE),VLOOKUP($C214,'CECL &lt;50B Database'!$A$2:$S$165,19,FALSE)),"")</f>
        <v/>
      </c>
      <c r="G214" s="32" t="str">
        <f>IFERROR(IF($D$12="NR",VLOOKUP($C214,'ALLL &lt;50B Database'!$A$2:$S$4794,15,FALSE),VLOOKUP($C214,'CECL &lt;50B Database'!$A$2:$S$165,15,FALSE)),"")</f>
        <v/>
      </c>
      <c r="H214" s="32"/>
    </row>
    <row r="215" spans="2:8" x14ac:dyDescent="0.25">
      <c r="B215" s="5" t="str">
        <f>IF(COUNT($B$18:B214)&gt;=COUNT(Workings!$C:$C),"",COUNT($B$18:B214)+1)</f>
        <v/>
      </c>
      <c r="C215" t="str">
        <f>IFERROR(INDEX(Workings!$B:$B,MATCH('Peer Comparison Tool'!$B215,Workings!$D:$D,0)),"")</f>
        <v/>
      </c>
      <c r="D215" s="28" t="str">
        <f>IFERROR(IF($D$12="NR",VLOOKUP($C215,'ALLL &lt;50B Database'!$A$2:$S$4794,7,FALSE),VLOOKUP($C215,'CECL &lt;50B Database'!$A$2:$S$165,7,FALSE)),"")</f>
        <v/>
      </c>
      <c r="E215" s="32" t="str">
        <f>IFERROR(IF($D$12="NR",VLOOKUP($C215,'ALLL &lt;50B Database'!$A$2:$S$4794,11,FALSE),VLOOKUP($C215,'CECL &lt;50B Database'!$A$2:$S$165,11,FALSE)),"")</f>
        <v/>
      </c>
      <c r="F215" s="32" t="str">
        <f>IFERROR(IF($D$12="NR",VLOOKUP($C215,'ALLL &lt;50B Database'!$A$2:$S$4794,19,FALSE),VLOOKUP($C215,'CECL &lt;50B Database'!$A$2:$S$165,19,FALSE)),"")</f>
        <v/>
      </c>
      <c r="G215" s="32" t="str">
        <f>IFERROR(IF($D$12="NR",VLOOKUP($C215,'ALLL &lt;50B Database'!$A$2:$S$4794,15,FALSE),VLOOKUP($C215,'CECL &lt;50B Database'!$A$2:$S$165,15,FALSE)),"")</f>
        <v/>
      </c>
      <c r="H215" s="32"/>
    </row>
    <row r="216" spans="2:8" x14ac:dyDescent="0.25">
      <c r="B216" s="5" t="str">
        <f>IF(COUNT($B$18:B215)&gt;=COUNT(Workings!$C:$C),"",COUNT($B$18:B215)+1)</f>
        <v/>
      </c>
      <c r="C216" t="str">
        <f>IFERROR(INDEX(Workings!$B:$B,MATCH('Peer Comparison Tool'!$B216,Workings!$D:$D,0)),"")</f>
        <v/>
      </c>
      <c r="D216" s="28" t="str">
        <f>IFERROR(IF($D$12="NR",VLOOKUP($C216,'ALLL &lt;50B Database'!$A$2:$S$4794,7,FALSE),VLOOKUP($C216,'CECL &lt;50B Database'!$A$2:$S$165,7,FALSE)),"")</f>
        <v/>
      </c>
      <c r="E216" s="32" t="str">
        <f>IFERROR(IF($D$12="NR",VLOOKUP($C216,'ALLL &lt;50B Database'!$A$2:$S$4794,11,FALSE),VLOOKUP($C216,'CECL &lt;50B Database'!$A$2:$S$165,11,FALSE)),"")</f>
        <v/>
      </c>
      <c r="F216" s="32" t="str">
        <f>IFERROR(IF($D$12="NR",VLOOKUP($C216,'ALLL &lt;50B Database'!$A$2:$S$4794,19,FALSE),VLOOKUP($C216,'CECL &lt;50B Database'!$A$2:$S$165,19,FALSE)),"")</f>
        <v/>
      </c>
      <c r="G216" s="32" t="str">
        <f>IFERROR(IF($D$12="NR",VLOOKUP($C216,'ALLL &lt;50B Database'!$A$2:$S$4794,15,FALSE),VLOOKUP($C216,'CECL &lt;50B Database'!$A$2:$S$165,15,FALSE)),"")</f>
        <v/>
      </c>
      <c r="H216" s="32"/>
    </row>
    <row r="217" spans="2:8" x14ac:dyDescent="0.25">
      <c r="B217" s="5" t="str">
        <f>IF(COUNT($B$18:B216)&gt;=COUNT(Workings!$C:$C),"",COUNT($B$18:B216)+1)</f>
        <v/>
      </c>
      <c r="C217" t="str">
        <f>IFERROR(INDEX(Workings!$B:$B,MATCH('Peer Comparison Tool'!$B217,Workings!$D:$D,0)),"")</f>
        <v/>
      </c>
      <c r="D217" s="28" t="str">
        <f>IFERROR(IF($D$12="NR",VLOOKUP($C217,'ALLL &lt;50B Database'!$A$2:$S$4794,7,FALSE),VLOOKUP($C217,'CECL &lt;50B Database'!$A$2:$S$165,7,FALSE)),"")</f>
        <v/>
      </c>
      <c r="E217" s="32" t="str">
        <f>IFERROR(IF($D$12="NR",VLOOKUP($C217,'ALLL &lt;50B Database'!$A$2:$S$4794,11,FALSE),VLOOKUP($C217,'CECL &lt;50B Database'!$A$2:$S$165,11,FALSE)),"")</f>
        <v/>
      </c>
      <c r="F217" s="32" t="str">
        <f>IFERROR(IF($D$12="NR",VLOOKUP($C217,'ALLL &lt;50B Database'!$A$2:$S$4794,19,FALSE),VLOOKUP($C217,'CECL &lt;50B Database'!$A$2:$S$165,19,FALSE)),"")</f>
        <v/>
      </c>
      <c r="G217" s="32" t="str">
        <f>IFERROR(IF($D$12="NR",VLOOKUP($C217,'ALLL &lt;50B Database'!$A$2:$S$4794,15,FALSE),VLOOKUP($C217,'CECL &lt;50B Database'!$A$2:$S$165,15,FALSE)),"")</f>
        <v/>
      </c>
      <c r="H217" s="32"/>
    </row>
    <row r="218" spans="2:8" x14ac:dyDescent="0.25">
      <c r="B218" s="5" t="str">
        <f>IF(COUNT($B$18:B217)&gt;=COUNT(Workings!$C:$C),"",COUNT($B$18:B217)+1)</f>
        <v/>
      </c>
      <c r="C218" t="str">
        <f>IFERROR(INDEX(Workings!$B:$B,MATCH('Peer Comparison Tool'!$B218,Workings!$D:$D,0)),"")</f>
        <v/>
      </c>
      <c r="D218" s="28" t="str">
        <f>IFERROR(IF($D$12="NR",VLOOKUP($C218,'ALLL &lt;50B Database'!$A$2:$S$4794,7,FALSE),VLOOKUP($C218,'CECL &lt;50B Database'!$A$2:$S$165,7,FALSE)),"")</f>
        <v/>
      </c>
      <c r="E218" s="32" t="str">
        <f>IFERROR(IF($D$12="NR",VLOOKUP($C218,'ALLL &lt;50B Database'!$A$2:$S$4794,11,FALSE),VLOOKUP($C218,'CECL &lt;50B Database'!$A$2:$S$165,11,FALSE)),"")</f>
        <v/>
      </c>
      <c r="F218" s="32" t="str">
        <f>IFERROR(IF($D$12="NR",VLOOKUP($C218,'ALLL &lt;50B Database'!$A$2:$S$4794,19,FALSE),VLOOKUP($C218,'CECL &lt;50B Database'!$A$2:$S$165,19,FALSE)),"")</f>
        <v/>
      </c>
      <c r="G218" s="32" t="str">
        <f>IFERROR(IF($D$12="NR",VLOOKUP($C218,'ALLL &lt;50B Database'!$A$2:$S$4794,15,FALSE),VLOOKUP($C218,'CECL &lt;50B Database'!$A$2:$S$165,15,FALSE)),"")</f>
        <v/>
      </c>
      <c r="H218" s="32"/>
    </row>
    <row r="219" spans="2:8" x14ac:dyDescent="0.25">
      <c r="B219" s="5" t="str">
        <f>IF(COUNT($B$18:B218)&gt;=COUNT(Workings!$C:$C),"",COUNT($B$18:B218)+1)</f>
        <v/>
      </c>
      <c r="C219" t="str">
        <f>IFERROR(INDEX(Workings!$B:$B,MATCH('Peer Comparison Tool'!$B219,Workings!$D:$D,0)),"")</f>
        <v/>
      </c>
      <c r="D219" s="28" t="str">
        <f>IFERROR(IF($D$12="NR",VLOOKUP($C219,'ALLL &lt;50B Database'!$A$2:$S$4794,7,FALSE),VLOOKUP($C219,'CECL &lt;50B Database'!$A$2:$S$165,7,FALSE)),"")</f>
        <v/>
      </c>
      <c r="E219" s="32" t="str">
        <f>IFERROR(IF($D$12="NR",VLOOKUP($C219,'ALLL &lt;50B Database'!$A$2:$S$4794,11,FALSE),VLOOKUP($C219,'CECL &lt;50B Database'!$A$2:$S$165,11,FALSE)),"")</f>
        <v/>
      </c>
      <c r="F219" s="32" t="str">
        <f>IFERROR(IF($D$12="NR",VLOOKUP($C219,'ALLL &lt;50B Database'!$A$2:$S$4794,19,FALSE),VLOOKUP($C219,'CECL &lt;50B Database'!$A$2:$S$165,19,FALSE)),"")</f>
        <v/>
      </c>
      <c r="G219" s="32" t="str">
        <f>IFERROR(IF($D$12="NR",VLOOKUP($C219,'ALLL &lt;50B Database'!$A$2:$S$4794,15,FALSE),VLOOKUP($C219,'CECL &lt;50B Database'!$A$2:$S$165,15,FALSE)),"")</f>
        <v/>
      </c>
      <c r="H219" s="32"/>
    </row>
    <row r="220" spans="2:8" x14ac:dyDescent="0.25">
      <c r="B220" s="5" t="str">
        <f>IF(COUNT($B$18:B219)&gt;=COUNT(Workings!$C:$C),"",COUNT($B$18:B219)+1)</f>
        <v/>
      </c>
      <c r="C220" t="str">
        <f>IFERROR(INDEX(Workings!$B:$B,MATCH('Peer Comparison Tool'!$B220,Workings!$D:$D,0)),"")</f>
        <v/>
      </c>
      <c r="D220" s="28" t="str">
        <f>IFERROR(IF($D$12="NR",VLOOKUP($C220,'ALLL &lt;50B Database'!$A$2:$S$4794,7,FALSE),VLOOKUP($C220,'CECL &lt;50B Database'!$A$2:$S$165,7,FALSE)),"")</f>
        <v/>
      </c>
      <c r="E220" s="32" t="str">
        <f>IFERROR(IF($D$12="NR",VLOOKUP($C220,'ALLL &lt;50B Database'!$A$2:$S$4794,11,FALSE),VLOOKUP($C220,'CECL &lt;50B Database'!$A$2:$S$165,11,FALSE)),"")</f>
        <v/>
      </c>
      <c r="F220" s="32" t="str">
        <f>IFERROR(IF($D$12="NR",VLOOKUP($C220,'ALLL &lt;50B Database'!$A$2:$S$4794,19,FALSE),VLOOKUP($C220,'CECL &lt;50B Database'!$A$2:$S$165,19,FALSE)),"")</f>
        <v/>
      </c>
      <c r="G220" s="32" t="str">
        <f>IFERROR(IF($D$12="NR",VLOOKUP($C220,'ALLL &lt;50B Database'!$A$2:$S$4794,15,FALSE),VLOOKUP($C220,'CECL &lt;50B Database'!$A$2:$S$165,15,FALSE)),"")</f>
        <v/>
      </c>
      <c r="H220" s="32"/>
    </row>
    <row r="221" spans="2:8" x14ac:dyDescent="0.25">
      <c r="B221" s="5" t="str">
        <f>IF(COUNT($B$18:B220)&gt;=COUNT(Workings!$C:$C),"",COUNT($B$18:B220)+1)</f>
        <v/>
      </c>
      <c r="C221" t="str">
        <f>IFERROR(INDEX(Workings!$B:$B,MATCH('Peer Comparison Tool'!$B221,Workings!$D:$D,0)),"")</f>
        <v/>
      </c>
      <c r="D221" s="28" t="str">
        <f>IFERROR(IF($D$12="NR",VLOOKUP($C221,'ALLL &lt;50B Database'!$A$2:$S$4794,7,FALSE),VLOOKUP($C221,'CECL &lt;50B Database'!$A$2:$S$165,7,FALSE)),"")</f>
        <v/>
      </c>
      <c r="E221" s="32" t="str">
        <f>IFERROR(IF($D$12="NR",VLOOKUP($C221,'ALLL &lt;50B Database'!$A$2:$S$4794,11,FALSE),VLOOKUP($C221,'CECL &lt;50B Database'!$A$2:$S$165,11,FALSE)),"")</f>
        <v/>
      </c>
      <c r="F221" s="32" t="str">
        <f>IFERROR(IF($D$12="NR",VLOOKUP($C221,'ALLL &lt;50B Database'!$A$2:$S$4794,19,FALSE),VLOOKUP($C221,'CECL &lt;50B Database'!$A$2:$S$165,19,FALSE)),"")</f>
        <v/>
      </c>
      <c r="G221" s="32" t="str">
        <f>IFERROR(IF($D$12="NR",VLOOKUP($C221,'ALLL &lt;50B Database'!$A$2:$S$4794,15,FALSE),VLOOKUP($C221,'CECL &lt;50B Database'!$A$2:$S$165,15,FALSE)),"")</f>
        <v/>
      </c>
      <c r="H221" s="32"/>
    </row>
    <row r="222" spans="2:8" x14ac:dyDescent="0.25">
      <c r="B222" s="5" t="str">
        <f>IF(COUNT($B$18:B221)&gt;=COUNT(Workings!$C:$C),"",COUNT($B$18:B221)+1)</f>
        <v/>
      </c>
      <c r="C222" t="str">
        <f>IFERROR(INDEX(Workings!$B:$B,MATCH('Peer Comparison Tool'!$B222,Workings!$D:$D,0)),"")</f>
        <v/>
      </c>
      <c r="D222" s="28" t="str">
        <f>IFERROR(IF($D$12="NR",VLOOKUP($C222,'ALLL &lt;50B Database'!$A$2:$S$4794,7,FALSE),VLOOKUP($C222,'CECL &lt;50B Database'!$A$2:$S$165,7,FALSE)),"")</f>
        <v/>
      </c>
      <c r="E222" s="32" t="str">
        <f>IFERROR(IF($D$12="NR",VLOOKUP($C222,'ALLL &lt;50B Database'!$A$2:$S$4794,11,FALSE),VLOOKUP($C222,'CECL &lt;50B Database'!$A$2:$S$165,11,FALSE)),"")</f>
        <v/>
      </c>
      <c r="F222" s="32" t="str">
        <f>IFERROR(IF($D$12="NR",VLOOKUP($C222,'ALLL &lt;50B Database'!$A$2:$S$4794,19,FALSE),VLOOKUP($C222,'CECL &lt;50B Database'!$A$2:$S$165,19,FALSE)),"")</f>
        <v/>
      </c>
      <c r="G222" s="32" t="str">
        <f>IFERROR(IF($D$12="NR",VLOOKUP($C222,'ALLL &lt;50B Database'!$A$2:$S$4794,15,FALSE),VLOOKUP($C222,'CECL &lt;50B Database'!$A$2:$S$165,15,FALSE)),"")</f>
        <v/>
      </c>
      <c r="H222" s="32"/>
    </row>
    <row r="223" spans="2:8" x14ac:dyDescent="0.25">
      <c r="B223" s="5" t="str">
        <f>IF(COUNT($B$18:B222)&gt;=COUNT(Workings!$C:$C),"",COUNT($B$18:B222)+1)</f>
        <v/>
      </c>
      <c r="C223" t="str">
        <f>IFERROR(INDEX(Workings!$B:$B,MATCH('Peer Comparison Tool'!$B223,Workings!$D:$D,0)),"")</f>
        <v/>
      </c>
      <c r="D223" s="28" t="str">
        <f>IFERROR(IF($D$12="NR",VLOOKUP($C223,'ALLL &lt;50B Database'!$A$2:$S$4794,7,FALSE),VLOOKUP($C223,'CECL &lt;50B Database'!$A$2:$S$165,7,FALSE)),"")</f>
        <v/>
      </c>
      <c r="E223" s="32" t="str">
        <f>IFERROR(IF($D$12="NR",VLOOKUP($C223,'ALLL &lt;50B Database'!$A$2:$S$4794,11,FALSE),VLOOKUP($C223,'CECL &lt;50B Database'!$A$2:$S$165,11,FALSE)),"")</f>
        <v/>
      </c>
      <c r="F223" s="32" t="str">
        <f>IFERROR(IF($D$12="NR",VLOOKUP($C223,'ALLL &lt;50B Database'!$A$2:$S$4794,19,FALSE),VLOOKUP($C223,'CECL &lt;50B Database'!$A$2:$S$165,19,FALSE)),"")</f>
        <v/>
      </c>
      <c r="G223" s="32" t="str">
        <f>IFERROR(IF($D$12="NR",VLOOKUP($C223,'ALLL &lt;50B Database'!$A$2:$S$4794,15,FALSE),VLOOKUP($C223,'CECL &lt;50B Database'!$A$2:$S$165,15,FALSE)),"")</f>
        <v/>
      </c>
      <c r="H223" s="32"/>
    </row>
    <row r="224" spans="2:8" x14ac:dyDescent="0.25">
      <c r="B224" s="5" t="str">
        <f>IF(COUNT($B$18:B223)&gt;=COUNT(Workings!$C:$C),"",COUNT($B$18:B223)+1)</f>
        <v/>
      </c>
      <c r="C224" t="str">
        <f>IFERROR(INDEX(Workings!$B:$B,MATCH('Peer Comparison Tool'!$B224,Workings!$D:$D,0)),"")</f>
        <v/>
      </c>
      <c r="D224" s="28" t="str">
        <f>IFERROR(IF($D$12="NR",VLOOKUP($C224,'ALLL &lt;50B Database'!$A$2:$S$4794,7,FALSE),VLOOKUP($C224,'CECL &lt;50B Database'!$A$2:$S$165,7,FALSE)),"")</f>
        <v/>
      </c>
      <c r="E224" s="32" t="str">
        <f>IFERROR(IF($D$12="NR",VLOOKUP($C224,'ALLL &lt;50B Database'!$A$2:$S$4794,11,FALSE),VLOOKUP($C224,'CECL &lt;50B Database'!$A$2:$S$165,11,FALSE)),"")</f>
        <v/>
      </c>
      <c r="F224" s="32" t="str">
        <f>IFERROR(IF($D$12="NR",VLOOKUP($C224,'ALLL &lt;50B Database'!$A$2:$S$4794,19,FALSE),VLOOKUP($C224,'CECL &lt;50B Database'!$A$2:$S$165,19,FALSE)),"")</f>
        <v/>
      </c>
      <c r="G224" s="32" t="str">
        <f>IFERROR(IF($D$12="NR",VLOOKUP($C224,'ALLL &lt;50B Database'!$A$2:$S$4794,15,FALSE),VLOOKUP($C224,'CECL &lt;50B Database'!$A$2:$S$165,15,FALSE)),"")</f>
        <v/>
      </c>
      <c r="H224" s="32"/>
    </row>
    <row r="225" spans="2:8" x14ac:dyDescent="0.25">
      <c r="B225" s="5" t="str">
        <f>IF(COUNT($B$18:B224)&gt;=COUNT(Workings!$C:$C),"",COUNT($B$18:B224)+1)</f>
        <v/>
      </c>
      <c r="C225" t="str">
        <f>IFERROR(INDEX(Workings!$B:$B,MATCH('Peer Comparison Tool'!$B225,Workings!$D:$D,0)),"")</f>
        <v/>
      </c>
      <c r="D225" s="28" t="str">
        <f>IFERROR(IF($D$12="NR",VLOOKUP($C225,'ALLL &lt;50B Database'!$A$2:$S$4794,7,FALSE),VLOOKUP($C225,'CECL &lt;50B Database'!$A$2:$S$165,7,FALSE)),"")</f>
        <v/>
      </c>
      <c r="E225" s="32" t="str">
        <f>IFERROR(IF($D$12="NR",VLOOKUP($C225,'ALLL &lt;50B Database'!$A$2:$S$4794,11,FALSE),VLOOKUP($C225,'CECL &lt;50B Database'!$A$2:$S$165,11,FALSE)),"")</f>
        <v/>
      </c>
      <c r="F225" s="32" t="str">
        <f>IFERROR(IF($D$12="NR",VLOOKUP($C225,'ALLL &lt;50B Database'!$A$2:$S$4794,19,FALSE),VLOOKUP($C225,'CECL &lt;50B Database'!$A$2:$S$165,19,FALSE)),"")</f>
        <v/>
      </c>
      <c r="G225" s="32" t="str">
        <f>IFERROR(IF($D$12="NR",VLOOKUP($C225,'ALLL &lt;50B Database'!$A$2:$S$4794,15,FALSE),VLOOKUP($C225,'CECL &lt;50B Database'!$A$2:$S$165,15,FALSE)),"")</f>
        <v/>
      </c>
      <c r="H225" s="32"/>
    </row>
    <row r="226" spans="2:8" x14ac:dyDescent="0.25">
      <c r="B226" s="5" t="str">
        <f>IF(COUNT($B$18:B225)&gt;=COUNT(Workings!$C:$C),"",COUNT($B$18:B225)+1)</f>
        <v/>
      </c>
      <c r="C226" t="str">
        <f>IFERROR(INDEX(Workings!$B:$B,MATCH('Peer Comparison Tool'!$B226,Workings!$D:$D,0)),"")</f>
        <v/>
      </c>
      <c r="D226" s="28" t="str">
        <f>IFERROR(IF($D$12="NR",VLOOKUP($C226,'ALLL &lt;50B Database'!$A$2:$S$4794,7,FALSE),VLOOKUP($C226,'CECL &lt;50B Database'!$A$2:$S$165,7,FALSE)),"")</f>
        <v/>
      </c>
      <c r="E226" s="32" t="str">
        <f>IFERROR(IF($D$12="NR",VLOOKUP($C226,'ALLL &lt;50B Database'!$A$2:$S$4794,11,FALSE),VLOOKUP($C226,'CECL &lt;50B Database'!$A$2:$S$165,11,FALSE)),"")</f>
        <v/>
      </c>
      <c r="F226" s="32" t="str">
        <f>IFERROR(IF($D$12="NR",VLOOKUP($C226,'ALLL &lt;50B Database'!$A$2:$S$4794,19,FALSE),VLOOKUP($C226,'CECL &lt;50B Database'!$A$2:$S$165,19,FALSE)),"")</f>
        <v/>
      </c>
      <c r="G226" s="32" t="str">
        <f>IFERROR(IF($D$12="NR",VLOOKUP($C226,'ALLL &lt;50B Database'!$A$2:$S$4794,15,FALSE),VLOOKUP($C226,'CECL &lt;50B Database'!$A$2:$S$165,15,FALSE)),"")</f>
        <v/>
      </c>
      <c r="H226" s="32"/>
    </row>
    <row r="227" spans="2:8" x14ac:dyDescent="0.25">
      <c r="B227" s="5" t="str">
        <f>IF(COUNT($B$18:B226)&gt;=COUNT(Workings!$C:$C),"",COUNT($B$18:B226)+1)</f>
        <v/>
      </c>
      <c r="C227" t="str">
        <f>IFERROR(INDEX(Workings!$B:$B,MATCH('Peer Comparison Tool'!$B227,Workings!$D:$D,0)),"")</f>
        <v/>
      </c>
      <c r="D227" s="28" t="str">
        <f>IFERROR(IF($D$12="NR",VLOOKUP($C227,'ALLL &lt;50B Database'!$A$2:$S$4794,7,FALSE),VLOOKUP($C227,'CECL &lt;50B Database'!$A$2:$S$165,7,FALSE)),"")</f>
        <v/>
      </c>
      <c r="E227" s="32" t="str">
        <f>IFERROR(IF($D$12="NR",VLOOKUP($C227,'ALLL &lt;50B Database'!$A$2:$S$4794,11,FALSE),VLOOKUP($C227,'CECL &lt;50B Database'!$A$2:$S$165,11,FALSE)),"")</f>
        <v/>
      </c>
      <c r="F227" s="32" t="str">
        <f>IFERROR(IF($D$12="NR",VLOOKUP($C227,'ALLL &lt;50B Database'!$A$2:$S$4794,19,FALSE),VLOOKUP($C227,'CECL &lt;50B Database'!$A$2:$S$165,19,FALSE)),"")</f>
        <v/>
      </c>
      <c r="G227" s="32" t="str">
        <f>IFERROR(IF($D$12="NR",VLOOKUP($C227,'ALLL &lt;50B Database'!$A$2:$S$4794,15,FALSE),VLOOKUP($C227,'CECL &lt;50B Database'!$A$2:$S$165,15,FALSE)),"")</f>
        <v/>
      </c>
      <c r="H227" s="32"/>
    </row>
    <row r="228" spans="2:8" x14ac:dyDescent="0.25">
      <c r="B228" s="5" t="str">
        <f>IF(COUNT($B$18:B227)&gt;=COUNT(Workings!$C:$C),"",COUNT($B$18:B227)+1)</f>
        <v/>
      </c>
      <c r="C228" t="str">
        <f>IFERROR(INDEX(Workings!$B:$B,MATCH('Peer Comparison Tool'!$B228,Workings!$D:$D,0)),"")</f>
        <v/>
      </c>
      <c r="D228" s="28" t="str">
        <f>IFERROR(IF($D$12="NR",VLOOKUP($C228,'ALLL &lt;50B Database'!$A$2:$S$4794,7,FALSE),VLOOKUP($C228,'CECL &lt;50B Database'!$A$2:$S$165,7,FALSE)),"")</f>
        <v/>
      </c>
      <c r="E228" s="32" t="str">
        <f>IFERROR(IF($D$12="NR",VLOOKUP($C228,'ALLL &lt;50B Database'!$A$2:$S$4794,11,FALSE),VLOOKUP($C228,'CECL &lt;50B Database'!$A$2:$S$165,11,FALSE)),"")</f>
        <v/>
      </c>
      <c r="F228" s="32" t="str">
        <f>IFERROR(IF($D$12="NR",VLOOKUP($C228,'ALLL &lt;50B Database'!$A$2:$S$4794,19,FALSE),VLOOKUP($C228,'CECL &lt;50B Database'!$A$2:$S$165,19,FALSE)),"")</f>
        <v/>
      </c>
      <c r="G228" s="32" t="str">
        <f>IFERROR(IF($D$12="NR",VLOOKUP($C228,'ALLL &lt;50B Database'!$A$2:$S$4794,15,FALSE),VLOOKUP($C228,'CECL &lt;50B Database'!$A$2:$S$165,15,FALSE)),"")</f>
        <v/>
      </c>
      <c r="H228" s="32"/>
    </row>
    <row r="229" spans="2:8" x14ac:dyDescent="0.25">
      <c r="B229" s="5" t="str">
        <f>IF(COUNT($B$18:B228)&gt;=COUNT(Workings!$C:$C),"",COUNT($B$18:B228)+1)</f>
        <v/>
      </c>
      <c r="C229" t="str">
        <f>IFERROR(INDEX(Workings!$B:$B,MATCH('Peer Comparison Tool'!$B229,Workings!$D:$D,0)),"")</f>
        <v/>
      </c>
      <c r="D229" s="28" t="str">
        <f>IFERROR(IF($D$12="NR",VLOOKUP($C229,'ALLL &lt;50B Database'!$A$2:$S$4794,7,FALSE),VLOOKUP($C229,'CECL &lt;50B Database'!$A$2:$S$165,7,FALSE)),"")</f>
        <v/>
      </c>
      <c r="E229" s="32" t="str">
        <f>IFERROR(IF($D$12="NR",VLOOKUP($C229,'ALLL &lt;50B Database'!$A$2:$S$4794,11,FALSE),VLOOKUP($C229,'CECL &lt;50B Database'!$A$2:$S$165,11,FALSE)),"")</f>
        <v/>
      </c>
      <c r="F229" s="32" t="str">
        <f>IFERROR(IF($D$12="NR",VLOOKUP($C229,'ALLL &lt;50B Database'!$A$2:$S$4794,19,FALSE),VLOOKUP($C229,'CECL &lt;50B Database'!$A$2:$S$165,19,FALSE)),"")</f>
        <v/>
      </c>
      <c r="G229" s="32" t="str">
        <f>IFERROR(IF($D$12="NR",VLOOKUP($C229,'ALLL &lt;50B Database'!$A$2:$S$4794,15,FALSE),VLOOKUP($C229,'CECL &lt;50B Database'!$A$2:$S$165,15,FALSE)),"")</f>
        <v/>
      </c>
      <c r="H229" s="32"/>
    </row>
    <row r="230" spans="2:8" x14ac:dyDescent="0.25">
      <c r="B230" s="5" t="str">
        <f>IF(COUNT($B$18:B229)&gt;=COUNT(Workings!$C:$C),"",COUNT($B$18:B229)+1)</f>
        <v/>
      </c>
      <c r="C230" t="str">
        <f>IFERROR(INDEX(Workings!$B:$B,MATCH('Peer Comparison Tool'!$B230,Workings!$D:$D,0)),"")</f>
        <v/>
      </c>
      <c r="D230" s="28" t="str">
        <f>IFERROR(IF($D$12="NR",VLOOKUP($C230,'ALLL &lt;50B Database'!$A$2:$S$4794,7,FALSE),VLOOKUP($C230,'CECL &lt;50B Database'!$A$2:$S$165,7,FALSE)),"")</f>
        <v/>
      </c>
      <c r="E230" s="32" t="str">
        <f>IFERROR(IF($D$12="NR",VLOOKUP($C230,'ALLL &lt;50B Database'!$A$2:$S$4794,11,FALSE),VLOOKUP($C230,'CECL &lt;50B Database'!$A$2:$S$165,11,FALSE)),"")</f>
        <v/>
      </c>
      <c r="F230" s="32" t="str">
        <f>IFERROR(IF($D$12="NR",VLOOKUP($C230,'ALLL &lt;50B Database'!$A$2:$S$4794,19,FALSE),VLOOKUP($C230,'CECL &lt;50B Database'!$A$2:$S$165,19,FALSE)),"")</f>
        <v/>
      </c>
      <c r="G230" s="32" t="str">
        <f>IFERROR(IF($D$12="NR",VLOOKUP($C230,'ALLL &lt;50B Database'!$A$2:$S$4794,15,FALSE),VLOOKUP($C230,'CECL &lt;50B Database'!$A$2:$S$165,15,FALSE)),"")</f>
        <v/>
      </c>
      <c r="H230" s="32"/>
    </row>
    <row r="231" spans="2:8" x14ac:dyDescent="0.25">
      <c r="B231" s="5" t="str">
        <f>IF(COUNT($B$18:B230)&gt;=COUNT(Workings!$C:$C),"",COUNT($B$18:B230)+1)</f>
        <v/>
      </c>
      <c r="C231" t="str">
        <f>IFERROR(INDEX(Workings!$B:$B,MATCH('Peer Comparison Tool'!$B231,Workings!$D:$D,0)),"")</f>
        <v/>
      </c>
      <c r="D231" s="28" t="str">
        <f>IFERROR(IF($D$12="NR",VLOOKUP($C231,'ALLL &lt;50B Database'!$A$2:$S$4794,7,FALSE),VLOOKUP($C231,'CECL &lt;50B Database'!$A$2:$S$165,7,FALSE)),"")</f>
        <v/>
      </c>
      <c r="E231" s="32" t="str">
        <f>IFERROR(IF($D$12="NR",VLOOKUP($C231,'ALLL &lt;50B Database'!$A$2:$S$4794,11,FALSE),VLOOKUP($C231,'CECL &lt;50B Database'!$A$2:$S$165,11,FALSE)),"")</f>
        <v/>
      </c>
      <c r="F231" s="32" t="str">
        <f>IFERROR(IF($D$12="NR",VLOOKUP($C231,'ALLL &lt;50B Database'!$A$2:$S$4794,19,FALSE),VLOOKUP($C231,'CECL &lt;50B Database'!$A$2:$S$165,19,FALSE)),"")</f>
        <v/>
      </c>
      <c r="G231" s="32" t="str">
        <f>IFERROR(IF($D$12="NR",VLOOKUP($C231,'ALLL &lt;50B Database'!$A$2:$S$4794,15,FALSE),VLOOKUP($C231,'CECL &lt;50B Database'!$A$2:$S$165,15,FALSE)),"")</f>
        <v/>
      </c>
      <c r="H231" s="32"/>
    </row>
    <row r="232" spans="2:8" x14ac:dyDescent="0.25">
      <c r="B232" s="5" t="str">
        <f>IF(COUNT($B$18:B231)&gt;=COUNT(Workings!$C:$C),"",COUNT($B$18:B231)+1)</f>
        <v/>
      </c>
      <c r="C232" t="str">
        <f>IFERROR(INDEX(Workings!$B:$B,MATCH('Peer Comparison Tool'!$B232,Workings!$D:$D,0)),"")</f>
        <v/>
      </c>
      <c r="D232" s="28" t="str">
        <f>IFERROR(IF($D$12="NR",VLOOKUP($C232,'ALLL &lt;50B Database'!$A$2:$S$4794,7,FALSE),VLOOKUP($C232,'CECL &lt;50B Database'!$A$2:$S$165,7,FALSE)),"")</f>
        <v/>
      </c>
      <c r="E232" s="32" t="str">
        <f>IFERROR(IF($D$12="NR",VLOOKUP($C232,'ALLL &lt;50B Database'!$A$2:$S$4794,11,FALSE),VLOOKUP($C232,'CECL &lt;50B Database'!$A$2:$S$165,11,FALSE)),"")</f>
        <v/>
      </c>
      <c r="F232" s="32" t="str">
        <f>IFERROR(IF($D$12="NR",VLOOKUP($C232,'ALLL &lt;50B Database'!$A$2:$S$4794,19,FALSE),VLOOKUP($C232,'CECL &lt;50B Database'!$A$2:$S$165,19,FALSE)),"")</f>
        <v/>
      </c>
      <c r="G232" s="32" t="str">
        <f>IFERROR(IF($D$12="NR",VLOOKUP($C232,'ALLL &lt;50B Database'!$A$2:$S$4794,15,FALSE),VLOOKUP($C232,'CECL &lt;50B Database'!$A$2:$S$165,15,FALSE)),"")</f>
        <v/>
      </c>
      <c r="H232" s="32"/>
    </row>
    <row r="233" spans="2:8" x14ac:dyDescent="0.25">
      <c r="B233" s="5" t="str">
        <f>IF(COUNT($B$18:B232)&gt;=COUNT(Workings!$C:$C),"",COUNT($B$18:B232)+1)</f>
        <v/>
      </c>
      <c r="C233" t="str">
        <f>IFERROR(INDEX(Workings!$B:$B,MATCH('Peer Comparison Tool'!$B233,Workings!$D:$D,0)),"")</f>
        <v/>
      </c>
      <c r="D233" s="28" t="str">
        <f>IFERROR(IF($D$12="NR",VLOOKUP($C233,'ALLL &lt;50B Database'!$A$2:$S$4794,7,FALSE),VLOOKUP($C233,'CECL &lt;50B Database'!$A$2:$S$165,7,FALSE)),"")</f>
        <v/>
      </c>
      <c r="E233" s="32" t="str">
        <f>IFERROR(IF($D$12="NR",VLOOKUP($C233,'ALLL &lt;50B Database'!$A$2:$S$4794,11,FALSE),VLOOKUP($C233,'CECL &lt;50B Database'!$A$2:$S$165,11,FALSE)),"")</f>
        <v/>
      </c>
      <c r="F233" s="32" t="str">
        <f>IFERROR(IF($D$12="NR",VLOOKUP($C233,'ALLL &lt;50B Database'!$A$2:$S$4794,19,FALSE),VLOOKUP($C233,'CECL &lt;50B Database'!$A$2:$S$165,19,FALSE)),"")</f>
        <v/>
      </c>
      <c r="G233" s="32" t="str">
        <f>IFERROR(IF($D$12="NR",VLOOKUP($C233,'ALLL &lt;50B Database'!$A$2:$S$4794,15,FALSE),VLOOKUP($C233,'CECL &lt;50B Database'!$A$2:$S$165,15,FALSE)),"")</f>
        <v/>
      </c>
      <c r="H233" s="32"/>
    </row>
    <row r="234" spans="2:8" x14ac:dyDescent="0.25">
      <c r="B234" s="5" t="str">
        <f>IF(COUNT($B$18:B233)&gt;=COUNT(Workings!$C:$C),"",COUNT($B$18:B233)+1)</f>
        <v/>
      </c>
      <c r="C234" t="str">
        <f>IFERROR(INDEX(Workings!$B:$B,MATCH('Peer Comparison Tool'!$B234,Workings!$D:$D,0)),"")</f>
        <v/>
      </c>
      <c r="D234" s="28" t="str">
        <f>IFERROR(IF($D$12="NR",VLOOKUP($C234,'ALLL &lt;50B Database'!$A$2:$S$4794,7,FALSE),VLOOKUP($C234,'CECL &lt;50B Database'!$A$2:$S$165,7,FALSE)),"")</f>
        <v/>
      </c>
      <c r="E234" s="32" t="str">
        <f>IFERROR(IF($D$12="NR",VLOOKUP($C234,'ALLL &lt;50B Database'!$A$2:$S$4794,11,FALSE),VLOOKUP($C234,'CECL &lt;50B Database'!$A$2:$S$165,11,FALSE)),"")</f>
        <v/>
      </c>
      <c r="F234" s="32" t="str">
        <f>IFERROR(IF($D$12="NR",VLOOKUP($C234,'ALLL &lt;50B Database'!$A$2:$S$4794,19,FALSE),VLOOKUP($C234,'CECL &lt;50B Database'!$A$2:$S$165,19,FALSE)),"")</f>
        <v/>
      </c>
      <c r="G234" s="32" t="str">
        <f>IFERROR(IF($D$12="NR",VLOOKUP($C234,'ALLL &lt;50B Database'!$A$2:$S$4794,15,FALSE),VLOOKUP($C234,'CECL &lt;50B Database'!$A$2:$S$165,15,FALSE)),"")</f>
        <v/>
      </c>
      <c r="H234" s="32"/>
    </row>
    <row r="235" spans="2:8" x14ac:dyDescent="0.25">
      <c r="B235" s="5" t="str">
        <f>IF(COUNT($B$18:B234)&gt;=COUNT(Workings!$C:$C),"",COUNT($B$18:B234)+1)</f>
        <v/>
      </c>
      <c r="C235" t="str">
        <f>IFERROR(INDEX(Workings!$B:$B,MATCH('Peer Comparison Tool'!$B235,Workings!$D:$D,0)),"")</f>
        <v/>
      </c>
      <c r="D235" s="28" t="str">
        <f>IFERROR(IF($D$12="NR",VLOOKUP($C235,'ALLL &lt;50B Database'!$A$2:$S$4794,7,FALSE),VLOOKUP($C235,'CECL &lt;50B Database'!$A$2:$S$165,7,FALSE)),"")</f>
        <v/>
      </c>
      <c r="E235" s="32" t="str">
        <f>IFERROR(IF($D$12="NR",VLOOKUP($C235,'ALLL &lt;50B Database'!$A$2:$S$4794,11,FALSE),VLOOKUP($C235,'CECL &lt;50B Database'!$A$2:$S$165,11,FALSE)),"")</f>
        <v/>
      </c>
      <c r="F235" s="32" t="str">
        <f>IFERROR(IF($D$12="NR",VLOOKUP($C235,'ALLL &lt;50B Database'!$A$2:$S$4794,19,FALSE),VLOOKUP($C235,'CECL &lt;50B Database'!$A$2:$S$165,19,FALSE)),"")</f>
        <v/>
      </c>
      <c r="G235" s="32" t="str">
        <f>IFERROR(IF($D$12="NR",VLOOKUP($C235,'ALLL &lt;50B Database'!$A$2:$S$4794,15,FALSE),VLOOKUP($C235,'CECL &lt;50B Database'!$A$2:$S$165,15,FALSE)),"")</f>
        <v/>
      </c>
      <c r="H235" s="32"/>
    </row>
    <row r="236" spans="2:8" x14ac:dyDescent="0.25">
      <c r="B236" s="5" t="str">
        <f>IF(COUNT($B$18:B235)&gt;=COUNT(Workings!$C:$C),"",COUNT($B$18:B235)+1)</f>
        <v/>
      </c>
      <c r="C236" t="str">
        <f>IFERROR(INDEX(Workings!$B:$B,MATCH('Peer Comparison Tool'!$B236,Workings!$D:$D,0)),"")</f>
        <v/>
      </c>
      <c r="D236" s="28" t="str">
        <f>IFERROR(IF($D$12="NR",VLOOKUP($C236,'ALLL &lt;50B Database'!$A$2:$S$4794,7,FALSE),VLOOKUP($C236,'CECL &lt;50B Database'!$A$2:$S$165,7,FALSE)),"")</f>
        <v/>
      </c>
      <c r="E236" s="32" t="str">
        <f>IFERROR(IF($D$12="NR",VLOOKUP($C236,'ALLL &lt;50B Database'!$A$2:$S$4794,11,FALSE),VLOOKUP($C236,'CECL &lt;50B Database'!$A$2:$S$165,11,FALSE)),"")</f>
        <v/>
      </c>
      <c r="F236" s="32" t="str">
        <f>IFERROR(IF($D$12="NR",VLOOKUP($C236,'ALLL &lt;50B Database'!$A$2:$S$4794,19,FALSE),VLOOKUP($C236,'CECL &lt;50B Database'!$A$2:$S$165,19,FALSE)),"")</f>
        <v/>
      </c>
      <c r="G236" s="32" t="str">
        <f>IFERROR(IF($D$12="NR",VLOOKUP($C236,'ALLL &lt;50B Database'!$A$2:$S$4794,15,FALSE),VLOOKUP($C236,'CECL &lt;50B Database'!$A$2:$S$165,15,FALSE)),"")</f>
        <v/>
      </c>
      <c r="H236" s="32"/>
    </row>
    <row r="237" spans="2:8" x14ac:dyDescent="0.25">
      <c r="B237" s="5" t="str">
        <f>IF(COUNT($B$18:B236)&gt;=COUNT(Workings!$C:$C),"",COUNT($B$18:B236)+1)</f>
        <v/>
      </c>
      <c r="C237" t="str">
        <f>IFERROR(INDEX(Workings!$B:$B,MATCH('Peer Comparison Tool'!$B237,Workings!$D:$D,0)),"")</f>
        <v/>
      </c>
      <c r="D237" s="28" t="str">
        <f>IFERROR(IF($D$12="NR",VLOOKUP($C237,'ALLL &lt;50B Database'!$A$2:$S$4794,7,FALSE),VLOOKUP($C237,'CECL &lt;50B Database'!$A$2:$S$165,7,FALSE)),"")</f>
        <v/>
      </c>
      <c r="E237" s="32" t="str">
        <f>IFERROR(IF($D$12="NR",VLOOKUP($C237,'ALLL &lt;50B Database'!$A$2:$S$4794,11,FALSE),VLOOKUP($C237,'CECL &lt;50B Database'!$A$2:$S$165,11,FALSE)),"")</f>
        <v/>
      </c>
      <c r="F237" s="32" t="str">
        <f>IFERROR(IF($D$12="NR",VLOOKUP($C237,'ALLL &lt;50B Database'!$A$2:$S$4794,19,FALSE),VLOOKUP($C237,'CECL &lt;50B Database'!$A$2:$S$165,19,FALSE)),"")</f>
        <v/>
      </c>
      <c r="G237" s="32" t="str">
        <f>IFERROR(IF($D$12="NR",VLOOKUP($C237,'ALLL &lt;50B Database'!$A$2:$S$4794,15,FALSE),VLOOKUP($C237,'CECL &lt;50B Database'!$A$2:$S$165,15,FALSE)),"")</f>
        <v/>
      </c>
      <c r="H237" s="32"/>
    </row>
    <row r="238" spans="2:8" x14ac:dyDescent="0.25">
      <c r="B238" s="5" t="str">
        <f>IF(COUNT($B$18:B237)&gt;=COUNT(Workings!$C:$C),"",COUNT($B$18:B237)+1)</f>
        <v/>
      </c>
      <c r="C238" t="str">
        <f>IFERROR(INDEX(Workings!$B:$B,MATCH('Peer Comparison Tool'!$B238,Workings!$D:$D,0)),"")</f>
        <v/>
      </c>
      <c r="D238" s="28" t="str">
        <f>IFERROR(IF($D$12="NR",VLOOKUP($C238,'ALLL &lt;50B Database'!$A$2:$S$4794,7,FALSE),VLOOKUP($C238,'CECL &lt;50B Database'!$A$2:$S$165,7,FALSE)),"")</f>
        <v/>
      </c>
      <c r="E238" s="32" t="str">
        <f>IFERROR(IF($D$12="NR",VLOOKUP($C238,'ALLL &lt;50B Database'!$A$2:$S$4794,11,FALSE),VLOOKUP($C238,'CECL &lt;50B Database'!$A$2:$S$165,11,FALSE)),"")</f>
        <v/>
      </c>
      <c r="F238" s="32" t="str">
        <f>IFERROR(IF($D$12="NR",VLOOKUP($C238,'ALLL &lt;50B Database'!$A$2:$S$4794,19,FALSE),VLOOKUP($C238,'CECL &lt;50B Database'!$A$2:$S$165,19,FALSE)),"")</f>
        <v/>
      </c>
      <c r="G238" s="32" t="str">
        <f>IFERROR(IF($D$12="NR",VLOOKUP($C238,'ALLL &lt;50B Database'!$A$2:$S$4794,15,FALSE),VLOOKUP($C238,'CECL &lt;50B Database'!$A$2:$S$165,15,FALSE)),"")</f>
        <v/>
      </c>
      <c r="H238" s="32"/>
    </row>
    <row r="239" spans="2:8" x14ac:dyDescent="0.25">
      <c r="B239" s="5" t="str">
        <f>IF(COUNT($B$18:B238)&gt;=COUNT(Workings!$C:$C),"",COUNT($B$18:B238)+1)</f>
        <v/>
      </c>
      <c r="C239" t="str">
        <f>IFERROR(INDEX(Workings!$B:$B,MATCH('Peer Comparison Tool'!$B239,Workings!$D:$D,0)),"")</f>
        <v/>
      </c>
      <c r="D239" s="28" t="str">
        <f>IFERROR(IF($D$12="NR",VLOOKUP($C239,'ALLL &lt;50B Database'!$A$2:$S$4794,7,FALSE),VLOOKUP($C239,'CECL &lt;50B Database'!$A$2:$S$165,7,FALSE)),"")</f>
        <v/>
      </c>
      <c r="E239" s="32" t="str">
        <f>IFERROR(IF($D$12="NR",VLOOKUP($C239,'ALLL &lt;50B Database'!$A$2:$S$4794,11,FALSE),VLOOKUP($C239,'CECL &lt;50B Database'!$A$2:$S$165,11,FALSE)),"")</f>
        <v/>
      </c>
      <c r="F239" s="32" t="str">
        <f>IFERROR(IF($D$12="NR",VLOOKUP($C239,'ALLL &lt;50B Database'!$A$2:$S$4794,19,FALSE),VLOOKUP($C239,'CECL &lt;50B Database'!$A$2:$S$165,19,FALSE)),"")</f>
        <v/>
      </c>
      <c r="G239" s="32" t="str">
        <f>IFERROR(IF($D$12="NR",VLOOKUP($C239,'ALLL &lt;50B Database'!$A$2:$S$4794,15,FALSE),VLOOKUP($C239,'CECL &lt;50B Database'!$A$2:$S$165,15,FALSE)),"")</f>
        <v/>
      </c>
      <c r="H239" s="32"/>
    </row>
    <row r="240" spans="2:8" x14ac:dyDescent="0.25">
      <c r="B240" s="5" t="str">
        <f>IF(COUNT($B$18:B239)&gt;=COUNT(Workings!$C:$C),"",COUNT($B$18:B239)+1)</f>
        <v/>
      </c>
      <c r="C240" t="str">
        <f>IFERROR(INDEX(Workings!$B:$B,MATCH('Peer Comparison Tool'!$B240,Workings!$D:$D,0)),"")</f>
        <v/>
      </c>
      <c r="D240" s="28" t="str">
        <f>IFERROR(IF($D$12="NR",VLOOKUP($C240,'ALLL &lt;50B Database'!$A$2:$S$4794,7,FALSE),VLOOKUP($C240,'CECL &lt;50B Database'!$A$2:$S$165,7,FALSE)),"")</f>
        <v/>
      </c>
      <c r="E240" s="32" t="str">
        <f>IFERROR(IF($D$12="NR",VLOOKUP($C240,'ALLL &lt;50B Database'!$A$2:$S$4794,11,FALSE),VLOOKUP($C240,'CECL &lt;50B Database'!$A$2:$S$165,11,FALSE)),"")</f>
        <v/>
      </c>
      <c r="F240" s="32" t="str">
        <f>IFERROR(IF($D$12="NR",VLOOKUP($C240,'ALLL &lt;50B Database'!$A$2:$S$4794,19,FALSE),VLOOKUP($C240,'CECL &lt;50B Database'!$A$2:$S$165,19,FALSE)),"")</f>
        <v/>
      </c>
      <c r="G240" s="32" t="str">
        <f>IFERROR(IF($D$12="NR",VLOOKUP($C240,'ALLL &lt;50B Database'!$A$2:$S$4794,15,FALSE),VLOOKUP($C240,'CECL &lt;50B Database'!$A$2:$S$165,15,FALSE)),"")</f>
        <v/>
      </c>
      <c r="H240" s="32"/>
    </row>
    <row r="241" spans="2:8" x14ac:dyDescent="0.25">
      <c r="B241" s="5" t="str">
        <f>IF(COUNT($B$18:B240)&gt;=COUNT(Workings!$C:$C),"",COUNT($B$18:B240)+1)</f>
        <v/>
      </c>
      <c r="C241" t="str">
        <f>IFERROR(INDEX(Workings!$B:$B,MATCH('Peer Comparison Tool'!$B241,Workings!$D:$D,0)),"")</f>
        <v/>
      </c>
      <c r="D241" s="28" t="str">
        <f>IFERROR(IF($D$12="NR",VLOOKUP($C241,'ALLL &lt;50B Database'!$A$2:$S$4794,7,FALSE),VLOOKUP($C241,'CECL &lt;50B Database'!$A$2:$S$165,7,FALSE)),"")</f>
        <v/>
      </c>
      <c r="E241" s="32" t="str">
        <f>IFERROR(IF($D$12="NR",VLOOKUP($C241,'ALLL &lt;50B Database'!$A$2:$S$4794,11,FALSE),VLOOKUP($C241,'CECL &lt;50B Database'!$A$2:$S$165,11,FALSE)),"")</f>
        <v/>
      </c>
      <c r="F241" s="32" t="str">
        <f>IFERROR(IF($D$12="NR",VLOOKUP($C241,'ALLL &lt;50B Database'!$A$2:$S$4794,19,FALSE),VLOOKUP($C241,'CECL &lt;50B Database'!$A$2:$S$165,19,FALSE)),"")</f>
        <v/>
      </c>
      <c r="G241" s="32" t="str">
        <f>IFERROR(IF($D$12="NR",VLOOKUP($C241,'ALLL &lt;50B Database'!$A$2:$S$4794,15,FALSE),VLOOKUP($C241,'CECL &lt;50B Database'!$A$2:$S$165,15,FALSE)),"")</f>
        <v/>
      </c>
      <c r="H241" s="32"/>
    </row>
    <row r="242" spans="2:8" x14ac:dyDescent="0.25">
      <c r="B242" s="5" t="str">
        <f>IF(COUNT($B$18:B241)&gt;=COUNT(Workings!$C:$C),"",COUNT($B$18:B241)+1)</f>
        <v/>
      </c>
      <c r="C242" t="str">
        <f>IFERROR(INDEX(Workings!$B:$B,MATCH('Peer Comparison Tool'!$B242,Workings!$D:$D,0)),"")</f>
        <v/>
      </c>
      <c r="D242" s="28" t="str">
        <f>IFERROR(IF($D$12="NR",VLOOKUP($C242,'ALLL &lt;50B Database'!$A$2:$S$4794,7,FALSE),VLOOKUP($C242,'CECL &lt;50B Database'!$A$2:$S$165,7,FALSE)),"")</f>
        <v/>
      </c>
      <c r="E242" s="32" t="str">
        <f>IFERROR(IF($D$12="NR",VLOOKUP($C242,'ALLL &lt;50B Database'!$A$2:$S$4794,11,FALSE),VLOOKUP($C242,'CECL &lt;50B Database'!$A$2:$S$165,11,FALSE)),"")</f>
        <v/>
      </c>
      <c r="F242" s="32" t="str">
        <f>IFERROR(IF($D$12="NR",VLOOKUP($C242,'ALLL &lt;50B Database'!$A$2:$S$4794,19,FALSE),VLOOKUP($C242,'CECL &lt;50B Database'!$A$2:$S$165,19,FALSE)),"")</f>
        <v/>
      </c>
      <c r="G242" s="32" t="str">
        <f>IFERROR(IF($D$12="NR",VLOOKUP($C242,'ALLL &lt;50B Database'!$A$2:$S$4794,15,FALSE),VLOOKUP($C242,'CECL &lt;50B Database'!$A$2:$S$165,15,FALSE)),"")</f>
        <v/>
      </c>
      <c r="H242" s="32"/>
    </row>
    <row r="243" spans="2:8" x14ac:dyDescent="0.25">
      <c r="B243" s="5" t="str">
        <f>IF(COUNT($B$18:B242)&gt;=COUNT(Workings!$C:$C),"",COUNT($B$18:B242)+1)</f>
        <v/>
      </c>
      <c r="C243" t="str">
        <f>IFERROR(INDEX(Workings!$B:$B,MATCH('Peer Comparison Tool'!$B243,Workings!$D:$D,0)),"")</f>
        <v/>
      </c>
      <c r="D243" s="28" t="str">
        <f>IFERROR(IF($D$12="NR",VLOOKUP($C243,'ALLL &lt;50B Database'!$A$2:$S$4794,7,FALSE),VLOOKUP($C243,'CECL &lt;50B Database'!$A$2:$S$165,7,FALSE)),"")</f>
        <v/>
      </c>
      <c r="E243" s="32" t="str">
        <f>IFERROR(IF($D$12="NR",VLOOKUP($C243,'ALLL &lt;50B Database'!$A$2:$S$4794,11,FALSE),VLOOKUP($C243,'CECL &lt;50B Database'!$A$2:$S$165,11,FALSE)),"")</f>
        <v/>
      </c>
      <c r="F243" s="32" t="str">
        <f>IFERROR(IF($D$12="NR",VLOOKUP($C243,'ALLL &lt;50B Database'!$A$2:$S$4794,19,FALSE),VLOOKUP($C243,'CECL &lt;50B Database'!$A$2:$S$165,19,FALSE)),"")</f>
        <v/>
      </c>
      <c r="G243" s="32" t="str">
        <f>IFERROR(IF($D$12="NR",VLOOKUP($C243,'ALLL &lt;50B Database'!$A$2:$S$4794,15,FALSE),VLOOKUP($C243,'CECL &lt;50B Database'!$A$2:$S$165,15,FALSE)),"")</f>
        <v/>
      </c>
      <c r="H243" s="32"/>
    </row>
    <row r="244" spans="2:8" x14ac:dyDescent="0.25">
      <c r="B244" s="5" t="str">
        <f>IF(COUNT($B$18:B243)&gt;=COUNT(Workings!$C:$C),"",COUNT($B$18:B243)+1)</f>
        <v/>
      </c>
      <c r="C244" t="str">
        <f>IFERROR(INDEX(Workings!$B:$B,MATCH('Peer Comparison Tool'!$B244,Workings!$D:$D,0)),"")</f>
        <v/>
      </c>
      <c r="D244" s="28" t="str">
        <f>IFERROR(IF($D$12="NR",VLOOKUP($C244,'ALLL &lt;50B Database'!$A$2:$S$4794,7,FALSE),VLOOKUP($C244,'CECL &lt;50B Database'!$A$2:$S$165,7,FALSE)),"")</f>
        <v/>
      </c>
      <c r="E244" s="32" t="str">
        <f>IFERROR(IF($D$12="NR",VLOOKUP($C244,'ALLL &lt;50B Database'!$A$2:$S$4794,11,FALSE),VLOOKUP($C244,'CECL &lt;50B Database'!$A$2:$S$165,11,FALSE)),"")</f>
        <v/>
      </c>
      <c r="F244" s="32" t="str">
        <f>IFERROR(IF($D$12="NR",VLOOKUP($C244,'ALLL &lt;50B Database'!$A$2:$S$4794,19,FALSE),VLOOKUP($C244,'CECL &lt;50B Database'!$A$2:$S$165,19,FALSE)),"")</f>
        <v/>
      </c>
      <c r="G244" s="32" t="str">
        <f>IFERROR(IF($D$12="NR",VLOOKUP($C244,'ALLL &lt;50B Database'!$A$2:$S$4794,15,FALSE),VLOOKUP($C244,'CECL &lt;50B Database'!$A$2:$S$165,15,FALSE)),"")</f>
        <v/>
      </c>
      <c r="H244" s="32"/>
    </row>
    <row r="245" spans="2:8" x14ac:dyDescent="0.25">
      <c r="B245" s="5" t="str">
        <f>IF(COUNT($B$18:B244)&gt;=COUNT(Workings!$C:$C),"",COUNT($B$18:B244)+1)</f>
        <v/>
      </c>
      <c r="C245" t="str">
        <f>IFERROR(INDEX(Workings!$B:$B,MATCH('Peer Comparison Tool'!$B245,Workings!$D:$D,0)),"")</f>
        <v/>
      </c>
      <c r="D245" s="28" t="str">
        <f>IFERROR(IF($D$12="NR",VLOOKUP($C245,'ALLL &lt;50B Database'!$A$2:$S$4794,7,FALSE),VLOOKUP($C245,'CECL &lt;50B Database'!$A$2:$S$165,7,FALSE)),"")</f>
        <v/>
      </c>
      <c r="E245" s="32" t="str">
        <f>IFERROR(IF($D$12="NR",VLOOKUP($C245,'ALLL &lt;50B Database'!$A$2:$S$4794,11,FALSE),VLOOKUP($C245,'CECL &lt;50B Database'!$A$2:$S$165,11,FALSE)),"")</f>
        <v/>
      </c>
      <c r="F245" s="32" t="str">
        <f>IFERROR(IF($D$12="NR",VLOOKUP($C245,'ALLL &lt;50B Database'!$A$2:$S$4794,19,FALSE),VLOOKUP($C245,'CECL &lt;50B Database'!$A$2:$S$165,19,FALSE)),"")</f>
        <v/>
      </c>
      <c r="G245" s="32" t="str">
        <f>IFERROR(IF($D$12="NR",VLOOKUP($C245,'ALLL &lt;50B Database'!$A$2:$S$4794,15,FALSE),VLOOKUP($C245,'CECL &lt;50B Database'!$A$2:$S$165,15,FALSE)),"")</f>
        <v/>
      </c>
      <c r="H245" s="32"/>
    </row>
    <row r="246" spans="2:8" x14ac:dyDescent="0.25">
      <c r="B246" s="5" t="str">
        <f>IF(COUNT($B$18:B245)&gt;=COUNT(Workings!$C:$C),"",COUNT($B$18:B245)+1)</f>
        <v/>
      </c>
      <c r="C246" t="str">
        <f>IFERROR(INDEX(Workings!$B:$B,MATCH('Peer Comparison Tool'!$B246,Workings!$D:$D,0)),"")</f>
        <v/>
      </c>
      <c r="D246" s="28" t="str">
        <f>IFERROR(IF($D$12="NR",VLOOKUP($C246,'ALLL &lt;50B Database'!$A$2:$S$4794,7,FALSE),VLOOKUP($C246,'CECL &lt;50B Database'!$A$2:$S$165,7,FALSE)),"")</f>
        <v/>
      </c>
      <c r="E246" s="32" t="str">
        <f>IFERROR(IF($D$12="NR",VLOOKUP($C246,'ALLL &lt;50B Database'!$A$2:$S$4794,11,FALSE),VLOOKUP($C246,'CECL &lt;50B Database'!$A$2:$S$165,11,FALSE)),"")</f>
        <v/>
      </c>
      <c r="F246" s="32" t="str">
        <f>IFERROR(IF($D$12="NR",VLOOKUP($C246,'ALLL &lt;50B Database'!$A$2:$S$4794,19,FALSE),VLOOKUP($C246,'CECL &lt;50B Database'!$A$2:$S$165,19,FALSE)),"")</f>
        <v/>
      </c>
      <c r="G246" s="32" t="str">
        <f>IFERROR(IF($D$12="NR",VLOOKUP($C246,'ALLL &lt;50B Database'!$A$2:$S$4794,15,FALSE),VLOOKUP($C246,'CECL &lt;50B Database'!$A$2:$S$165,15,FALSE)),"")</f>
        <v/>
      </c>
      <c r="H246" s="32"/>
    </row>
    <row r="247" spans="2:8" x14ac:dyDescent="0.25">
      <c r="B247" s="5" t="str">
        <f>IF(COUNT($B$18:B246)&gt;=COUNT(Workings!$C:$C),"",COUNT($B$18:B246)+1)</f>
        <v/>
      </c>
      <c r="C247" t="str">
        <f>IFERROR(INDEX(Workings!$B:$B,MATCH('Peer Comparison Tool'!$B247,Workings!$D:$D,0)),"")</f>
        <v/>
      </c>
      <c r="D247" s="28" t="str">
        <f>IFERROR(IF($D$12="NR",VLOOKUP($C247,'ALLL &lt;50B Database'!$A$2:$S$4794,7,FALSE),VLOOKUP($C247,'CECL &lt;50B Database'!$A$2:$S$165,7,FALSE)),"")</f>
        <v/>
      </c>
      <c r="E247" s="32" t="str">
        <f>IFERROR(IF($D$12="NR",VLOOKUP($C247,'ALLL &lt;50B Database'!$A$2:$S$4794,11,FALSE),VLOOKUP($C247,'CECL &lt;50B Database'!$A$2:$S$165,11,FALSE)),"")</f>
        <v/>
      </c>
      <c r="F247" s="32" t="str">
        <f>IFERROR(IF($D$12="NR",VLOOKUP($C247,'ALLL &lt;50B Database'!$A$2:$S$4794,19,FALSE),VLOOKUP($C247,'CECL &lt;50B Database'!$A$2:$S$165,19,FALSE)),"")</f>
        <v/>
      </c>
      <c r="G247" s="32" t="str">
        <f>IFERROR(IF($D$12="NR",VLOOKUP($C247,'ALLL &lt;50B Database'!$A$2:$S$4794,15,FALSE),VLOOKUP($C247,'CECL &lt;50B Database'!$A$2:$S$165,15,FALSE)),"")</f>
        <v/>
      </c>
      <c r="H247" s="32"/>
    </row>
    <row r="248" spans="2:8" x14ac:dyDescent="0.25">
      <c r="B248" s="5" t="str">
        <f>IF(COUNT($B$18:B247)&gt;=COUNT(Workings!$C:$C),"",COUNT($B$18:B247)+1)</f>
        <v/>
      </c>
      <c r="C248" t="str">
        <f>IFERROR(INDEX(Workings!$B:$B,MATCH('Peer Comparison Tool'!$B248,Workings!$D:$D,0)),"")</f>
        <v/>
      </c>
      <c r="D248" s="28" t="str">
        <f>IFERROR(IF($D$12="NR",VLOOKUP($C248,'ALLL &lt;50B Database'!$A$2:$S$4794,7,FALSE),VLOOKUP($C248,'CECL &lt;50B Database'!$A$2:$S$165,7,FALSE)),"")</f>
        <v/>
      </c>
      <c r="E248" s="32" t="str">
        <f>IFERROR(IF($D$12="NR",VLOOKUP($C248,'ALLL &lt;50B Database'!$A$2:$S$4794,11,FALSE),VLOOKUP($C248,'CECL &lt;50B Database'!$A$2:$S$165,11,FALSE)),"")</f>
        <v/>
      </c>
      <c r="F248" s="32" t="str">
        <f>IFERROR(IF($D$12="NR",VLOOKUP($C248,'ALLL &lt;50B Database'!$A$2:$S$4794,19,FALSE),VLOOKUP($C248,'CECL &lt;50B Database'!$A$2:$S$165,19,FALSE)),"")</f>
        <v/>
      </c>
      <c r="G248" s="32" t="str">
        <f>IFERROR(IF($D$12="NR",VLOOKUP($C248,'ALLL &lt;50B Database'!$A$2:$S$4794,15,FALSE),VLOOKUP($C248,'CECL &lt;50B Database'!$A$2:$S$165,15,FALSE)),"")</f>
        <v/>
      </c>
      <c r="H248" s="32"/>
    </row>
    <row r="249" spans="2:8" x14ac:dyDescent="0.25">
      <c r="B249" s="5" t="str">
        <f>IF(COUNT($B$18:B248)&gt;=COUNT(Workings!$C:$C),"",COUNT($B$18:B248)+1)</f>
        <v/>
      </c>
      <c r="C249" t="str">
        <f>IFERROR(INDEX(Workings!$B:$B,MATCH('Peer Comparison Tool'!$B249,Workings!$D:$D,0)),"")</f>
        <v/>
      </c>
      <c r="D249" s="28" t="str">
        <f>IFERROR(IF($D$12="NR",VLOOKUP($C249,'ALLL &lt;50B Database'!$A$2:$S$4794,7,FALSE),VLOOKUP($C249,'CECL &lt;50B Database'!$A$2:$S$165,7,FALSE)),"")</f>
        <v/>
      </c>
      <c r="E249" s="32" t="str">
        <f>IFERROR(IF($D$12="NR",VLOOKUP($C249,'ALLL &lt;50B Database'!$A$2:$S$4794,11,FALSE),VLOOKUP($C249,'CECL &lt;50B Database'!$A$2:$S$165,11,FALSE)),"")</f>
        <v/>
      </c>
      <c r="F249" s="32" t="str">
        <f>IFERROR(IF($D$12="NR",VLOOKUP($C249,'ALLL &lt;50B Database'!$A$2:$S$4794,19,FALSE),VLOOKUP($C249,'CECL &lt;50B Database'!$A$2:$S$165,19,FALSE)),"")</f>
        <v/>
      </c>
      <c r="G249" s="32" t="str">
        <f>IFERROR(IF($D$12="NR",VLOOKUP($C249,'ALLL &lt;50B Database'!$A$2:$S$4794,15,FALSE),VLOOKUP($C249,'CECL &lt;50B Database'!$A$2:$S$165,15,FALSE)),"")</f>
        <v/>
      </c>
      <c r="H249" s="32"/>
    </row>
    <row r="250" spans="2:8" x14ac:dyDescent="0.25">
      <c r="B250" s="5" t="str">
        <f>IF(COUNT($B$18:B249)&gt;=COUNT(Workings!$C:$C),"",COUNT($B$18:B249)+1)</f>
        <v/>
      </c>
      <c r="C250" t="str">
        <f>IFERROR(INDEX(Workings!$B:$B,MATCH('Peer Comparison Tool'!$B250,Workings!$D:$D,0)),"")</f>
        <v/>
      </c>
      <c r="D250" s="28" t="str">
        <f>IFERROR(IF($D$12="NR",VLOOKUP($C250,'ALLL &lt;50B Database'!$A$2:$S$4794,7,FALSE),VLOOKUP($C250,'CECL &lt;50B Database'!$A$2:$S$165,7,FALSE)),"")</f>
        <v/>
      </c>
      <c r="E250" s="32" t="str">
        <f>IFERROR(IF($D$12="NR",VLOOKUP($C250,'ALLL &lt;50B Database'!$A$2:$S$4794,11,FALSE),VLOOKUP($C250,'CECL &lt;50B Database'!$A$2:$S$165,11,FALSE)),"")</f>
        <v/>
      </c>
      <c r="F250" s="32" t="str">
        <f>IFERROR(IF($D$12="NR",VLOOKUP($C250,'ALLL &lt;50B Database'!$A$2:$S$4794,19,FALSE),VLOOKUP($C250,'CECL &lt;50B Database'!$A$2:$S$165,19,FALSE)),"")</f>
        <v/>
      </c>
      <c r="G250" s="32" t="str">
        <f>IFERROR(IF($D$12="NR",VLOOKUP($C250,'ALLL &lt;50B Database'!$A$2:$S$4794,15,FALSE),VLOOKUP($C250,'CECL &lt;50B Database'!$A$2:$S$165,15,FALSE)),"")</f>
        <v/>
      </c>
      <c r="H250" s="32"/>
    </row>
    <row r="251" spans="2:8" x14ac:dyDescent="0.25">
      <c r="B251" s="5" t="str">
        <f>IF(COUNT($B$18:B250)&gt;=COUNT(Workings!$C:$C),"",COUNT($B$18:B250)+1)</f>
        <v/>
      </c>
      <c r="C251" t="str">
        <f>IFERROR(INDEX(Workings!$B:$B,MATCH('Peer Comparison Tool'!$B251,Workings!$D:$D,0)),"")</f>
        <v/>
      </c>
      <c r="D251" s="28" t="str">
        <f>IFERROR(IF($D$12="NR",VLOOKUP($C251,'ALLL &lt;50B Database'!$A$2:$S$4794,7,FALSE),VLOOKUP($C251,'CECL &lt;50B Database'!$A$2:$S$165,7,FALSE)),"")</f>
        <v/>
      </c>
      <c r="E251" s="32" t="str">
        <f>IFERROR(IF($D$12="NR",VLOOKUP($C251,'ALLL &lt;50B Database'!$A$2:$S$4794,11,FALSE),VLOOKUP($C251,'CECL &lt;50B Database'!$A$2:$S$165,11,FALSE)),"")</f>
        <v/>
      </c>
      <c r="F251" s="32" t="str">
        <f>IFERROR(IF($D$12="NR",VLOOKUP($C251,'ALLL &lt;50B Database'!$A$2:$S$4794,19,FALSE),VLOOKUP($C251,'CECL &lt;50B Database'!$A$2:$S$165,19,FALSE)),"")</f>
        <v/>
      </c>
      <c r="G251" s="32" t="str">
        <f>IFERROR(IF($D$12="NR",VLOOKUP($C251,'ALLL &lt;50B Database'!$A$2:$S$4794,15,FALSE),VLOOKUP($C251,'CECL &lt;50B Database'!$A$2:$S$165,15,FALSE)),"")</f>
        <v/>
      </c>
      <c r="H251" s="32"/>
    </row>
    <row r="252" spans="2:8" x14ac:dyDescent="0.25">
      <c r="B252" s="5" t="str">
        <f>IF(COUNT($B$18:B251)&gt;=COUNT(Workings!$C:$C),"",COUNT($B$18:B251)+1)</f>
        <v/>
      </c>
      <c r="C252" t="str">
        <f>IFERROR(INDEX(Workings!$B:$B,MATCH('Peer Comparison Tool'!$B252,Workings!$D:$D,0)),"")</f>
        <v/>
      </c>
      <c r="D252" s="28" t="str">
        <f>IFERROR(IF($D$12="NR",VLOOKUP($C252,'ALLL &lt;50B Database'!$A$2:$S$4794,7,FALSE),VLOOKUP($C252,'CECL &lt;50B Database'!$A$2:$S$165,7,FALSE)),"")</f>
        <v/>
      </c>
      <c r="E252" s="32" t="str">
        <f>IFERROR(IF($D$12="NR",VLOOKUP($C252,'ALLL &lt;50B Database'!$A$2:$S$4794,11,FALSE),VLOOKUP($C252,'CECL &lt;50B Database'!$A$2:$S$165,11,FALSE)),"")</f>
        <v/>
      </c>
      <c r="F252" s="32" t="str">
        <f>IFERROR(IF($D$12="NR",VLOOKUP($C252,'ALLL &lt;50B Database'!$A$2:$S$4794,19,FALSE),VLOOKUP($C252,'CECL &lt;50B Database'!$A$2:$S$165,19,FALSE)),"")</f>
        <v/>
      </c>
      <c r="G252" s="32" t="str">
        <f>IFERROR(IF($D$12="NR",VLOOKUP($C252,'ALLL &lt;50B Database'!$A$2:$S$4794,15,FALSE),VLOOKUP($C252,'CECL &lt;50B Database'!$A$2:$S$165,15,FALSE)),"")</f>
        <v/>
      </c>
      <c r="H252" s="32"/>
    </row>
    <row r="253" spans="2:8" x14ac:dyDescent="0.25">
      <c r="B253" s="5" t="str">
        <f>IF(COUNT($B$18:B252)&gt;=COUNT(Workings!$C:$C),"",COUNT($B$18:B252)+1)</f>
        <v/>
      </c>
      <c r="C253" t="str">
        <f>IFERROR(INDEX(Workings!$B:$B,MATCH('Peer Comparison Tool'!$B253,Workings!$D:$D,0)),"")</f>
        <v/>
      </c>
      <c r="D253" s="28" t="str">
        <f>IFERROR(IF($D$12="NR",VLOOKUP($C253,'ALLL &lt;50B Database'!$A$2:$S$4794,7,FALSE),VLOOKUP($C253,'CECL &lt;50B Database'!$A$2:$S$165,7,FALSE)),"")</f>
        <v/>
      </c>
      <c r="E253" s="32" t="str">
        <f>IFERROR(IF($D$12="NR",VLOOKUP($C253,'ALLL &lt;50B Database'!$A$2:$S$4794,11,FALSE),VLOOKUP($C253,'CECL &lt;50B Database'!$A$2:$S$165,11,FALSE)),"")</f>
        <v/>
      </c>
      <c r="F253" s="32" t="str">
        <f>IFERROR(IF($D$12="NR",VLOOKUP($C253,'ALLL &lt;50B Database'!$A$2:$S$4794,19,FALSE),VLOOKUP($C253,'CECL &lt;50B Database'!$A$2:$S$165,19,FALSE)),"")</f>
        <v/>
      </c>
      <c r="G253" s="32" t="str">
        <f>IFERROR(IF($D$12="NR",VLOOKUP($C253,'ALLL &lt;50B Database'!$A$2:$S$4794,15,FALSE),VLOOKUP($C253,'CECL &lt;50B Database'!$A$2:$S$165,15,FALSE)),"")</f>
        <v/>
      </c>
      <c r="H253" s="32"/>
    </row>
    <row r="254" spans="2:8" x14ac:dyDescent="0.25">
      <c r="B254" s="5" t="str">
        <f>IF(COUNT($B$18:B253)&gt;=COUNT(Workings!$C:$C),"",COUNT($B$18:B253)+1)</f>
        <v/>
      </c>
      <c r="C254" t="str">
        <f>IFERROR(INDEX(Workings!$B:$B,MATCH('Peer Comparison Tool'!$B254,Workings!$D:$D,0)),"")</f>
        <v/>
      </c>
      <c r="D254" s="28" t="str">
        <f>IFERROR(IF($D$12="NR",VLOOKUP($C254,'ALLL &lt;50B Database'!$A$2:$S$4794,7,FALSE),VLOOKUP($C254,'CECL &lt;50B Database'!$A$2:$S$165,7,FALSE)),"")</f>
        <v/>
      </c>
      <c r="E254" s="32" t="str">
        <f>IFERROR(IF($D$12="NR",VLOOKUP($C254,'ALLL &lt;50B Database'!$A$2:$S$4794,11,FALSE),VLOOKUP($C254,'CECL &lt;50B Database'!$A$2:$S$165,11,FALSE)),"")</f>
        <v/>
      </c>
      <c r="F254" s="32" t="str">
        <f>IFERROR(IF($D$12="NR",VLOOKUP($C254,'ALLL &lt;50B Database'!$A$2:$S$4794,19,FALSE),VLOOKUP($C254,'CECL &lt;50B Database'!$A$2:$S$165,19,FALSE)),"")</f>
        <v/>
      </c>
      <c r="G254" s="32" t="str">
        <f>IFERROR(IF($D$12="NR",VLOOKUP($C254,'ALLL &lt;50B Database'!$A$2:$S$4794,15,FALSE),VLOOKUP($C254,'CECL &lt;50B Database'!$A$2:$S$165,15,FALSE)),"")</f>
        <v/>
      </c>
      <c r="H254" s="32"/>
    </row>
    <row r="255" spans="2:8" x14ac:dyDescent="0.25">
      <c r="B255" s="5" t="str">
        <f>IF(COUNT($B$18:B254)&gt;=COUNT(Workings!$C:$C),"",COUNT($B$18:B254)+1)</f>
        <v/>
      </c>
      <c r="C255" t="str">
        <f>IFERROR(INDEX(Workings!$B:$B,MATCH('Peer Comparison Tool'!$B255,Workings!$D:$D,0)),"")</f>
        <v/>
      </c>
      <c r="D255" s="28" t="str">
        <f>IFERROR(IF($D$12="NR",VLOOKUP($C255,'ALLL &lt;50B Database'!$A$2:$S$4794,7,FALSE),VLOOKUP($C255,'CECL &lt;50B Database'!$A$2:$S$165,7,FALSE)),"")</f>
        <v/>
      </c>
      <c r="E255" s="32" t="str">
        <f>IFERROR(IF($D$12="NR",VLOOKUP($C255,'ALLL &lt;50B Database'!$A$2:$S$4794,11,FALSE),VLOOKUP($C255,'CECL &lt;50B Database'!$A$2:$S$165,11,FALSE)),"")</f>
        <v/>
      </c>
      <c r="F255" s="32" t="str">
        <f>IFERROR(IF($D$12="NR",VLOOKUP($C255,'ALLL &lt;50B Database'!$A$2:$S$4794,19,FALSE),VLOOKUP($C255,'CECL &lt;50B Database'!$A$2:$S$165,19,FALSE)),"")</f>
        <v/>
      </c>
      <c r="G255" s="32" t="str">
        <f>IFERROR(IF($D$12="NR",VLOOKUP($C255,'ALLL &lt;50B Database'!$A$2:$S$4794,15,FALSE),VLOOKUP($C255,'CECL &lt;50B Database'!$A$2:$S$165,15,FALSE)),"")</f>
        <v/>
      </c>
      <c r="H255" s="32"/>
    </row>
    <row r="256" spans="2:8" x14ac:dyDescent="0.25">
      <c r="B256" s="5" t="str">
        <f>IF(COUNT($B$18:B255)&gt;=COUNT(Workings!$C:$C),"",COUNT($B$18:B255)+1)</f>
        <v/>
      </c>
      <c r="C256" t="str">
        <f>IFERROR(INDEX(Workings!$B:$B,MATCH('Peer Comparison Tool'!$B256,Workings!$D:$D,0)),"")</f>
        <v/>
      </c>
      <c r="D256" s="28" t="str">
        <f>IFERROR(IF($D$12="NR",VLOOKUP($C256,'ALLL &lt;50B Database'!$A$2:$S$4794,7,FALSE),VLOOKUP($C256,'CECL &lt;50B Database'!$A$2:$S$165,7,FALSE)),"")</f>
        <v/>
      </c>
      <c r="E256" s="32" t="str">
        <f>IFERROR(IF($D$12="NR",VLOOKUP($C256,'ALLL &lt;50B Database'!$A$2:$S$4794,11,FALSE),VLOOKUP($C256,'CECL &lt;50B Database'!$A$2:$S$165,11,FALSE)),"")</f>
        <v/>
      </c>
      <c r="F256" s="32" t="str">
        <f>IFERROR(IF($D$12="NR",VLOOKUP($C256,'ALLL &lt;50B Database'!$A$2:$S$4794,19,FALSE),VLOOKUP($C256,'CECL &lt;50B Database'!$A$2:$S$165,19,FALSE)),"")</f>
        <v/>
      </c>
      <c r="G256" s="32" t="str">
        <f>IFERROR(IF($D$12="NR",VLOOKUP($C256,'ALLL &lt;50B Database'!$A$2:$S$4794,15,FALSE),VLOOKUP($C256,'CECL &lt;50B Database'!$A$2:$S$165,15,FALSE)),"")</f>
        <v/>
      </c>
      <c r="H256" s="32"/>
    </row>
    <row r="257" spans="2:8" x14ac:dyDescent="0.25">
      <c r="B257" s="5" t="str">
        <f>IF(COUNT($B$18:B256)&gt;=COUNT(Workings!$C:$C),"",COUNT($B$18:B256)+1)</f>
        <v/>
      </c>
      <c r="C257" t="str">
        <f>IFERROR(INDEX(Workings!$B:$B,MATCH('Peer Comparison Tool'!$B257,Workings!$D:$D,0)),"")</f>
        <v/>
      </c>
      <c r="D257" s="28" t="str">
        <f>IFERROR(IF($D$12="NR",VLOOKUP($C257,'ALLL &lt;50B Database'!$A$2:$S$4794,7,FALSE),VLOOKUP($C257,'CECL &lt;50B Database'!$A$2:$S$165,7,FALSE)),"")</f>
        <v/>
      </c>
      <c r="E257" s="32" t="str">
        <f>IFERROR(IF($D$12="NR",VLOOKUP($C257,'ALLL &lt;50B Database'!$A$2:$S$4794,11,FALSE),VLOOKUP($C257,'CECL &lt;50B Database'!$A$2:$S$165,11,FALSE)),"")</f>
        <v/>
      </c>
      <c r="F257" s="32" t="str">
        <f>IFERROR(IF($D$12="NR",VLOOKUP($C257,'ALLL &lt;50B Database'!$A$2:$S$4794,19,FALSE),VLOOKUP($C257,'CECL &lt;50B Database'!$A$2:$S$165,19,FALSE)),"")</f>
        <v/>
      </c>
      <c r="G257" s="32" t="str">
        <f>IFERROR(IF($D$12="NR",VLOOKUP($C257,'ALLL &lt;50B Database'!$A$2:$S$4794,15,FALSE),VLOOKUP($C257,'CECL &lt;50B Database'!$A$2:$S$165,15,FALSE)),"")</f>
        <v/>
      </c>
      <c r="H257" s="32"/>
    </row>
    <row r="258" spans="2:8" x14ac:dyDescent="0.25">
      <c r="B258" s="5" t="str">
        <f>IF(COUNT($B$18:B257)&gt;=COUNT(Workings!$C:$C),"",COUNT($B$18:B257)+1)</f>
        <v/>
      </c>
      <c r="C258" t="str">
        <f>IFERROR(INDEX(Workings!$B:$B,MATCH('Peer Comparison Tool'!$B258,Workings!$D:$D,0)),"")</f>
        <v/>
      </c>
      <c r="D258" s="28" t="str">
        <f>IFERROR(IF($D$12="NR",VLOOKUP($C258,'ALLL &lt;50B Database'!$A$2:$S$4794,7,FALSE),VLOOKUP($C258,'CECL &lt;50B Database'!$A$2:$S$165,7,FALSE)),"")</f>
        <v/>
      </c>
      <c r="E258" s="32" t="str">
        <f>IFERROR(IF($D$12="NR",VLOOKUP($C258,'ALLL &lt;50B Database'!$A$2:$S$4794,11,FALSE),VLOOKUP($C258,'CECL &lt;50B Database'!$A$2:$S$165,11,FALSE)),"")</f>
        <v/>
      </c>
      <c r="F258" s="32" t="str">
        <f>IFERROR(IF($D$12="NR",VLOOKUP($C258,'ALLL &lt;50B Database'!$A$2:$S$4794,19,FALSE),VLOOKUP($C258,'CECL &lt;50B Database'!$A$2:$S$165,19,FALSE)),"")</f>
        <v/>
      </c>
      <c r="G258" s="32" t="str">
        <f>IFERROR(IF($D$12="NR",VLOOKUP($C258,'ALLL &lt;50B Database'!$A$2:$S$4794,15,FALSE),VLOOKUP($C258,'CECL &lt;50B Database'!$A$2:$S$165,15,FALSE)),"")</f>
        <v/>
      </c>
      <c r="H258" s="32"/>
    </row>
    <row r="259" spans="2:8" x14ac:dyDescent="0.25">
      <c r="B259" s="5" t="str">
        <f>IF(COUNT($B$18:B258)&gt;=COUNT(Workings!$C:$C),"",COUNT($B$18:B258)+1)</f>
        <v/>
      </c>
      <c r="C259" t="str">
        <f>IFERROR(INDEX(Workings!$B:$B,MATCH('Peer Comparison Tool'!$B259,Workings!$D:$D,0)),"")</f>
        <v/>
      </c>
      <c r="D259" s="28" t="str">
        <f>IFERROR(IF($D$12="NR",VLOOKUP($C259,'ALLL &lt;50B Database'!$A$2:$S$4794,7,FALSE),VLOOKUP($C259,'CECL &lt;50B Database'!$A$2:$S$165,7,FALSE)),"")</f>
        <v/>
      </c>
      <c r="E259" s="32" t="str">
        <f>IFERROR(IF($D$12="NR",VLOOKUP($C259,'ALLL &lt;50B Database'!$A$2:$S$4794,11,FALSE),VLOOKUP($C259,'CECL &lt;50B Database'!$A$2:$S$165,11,FALSE)),"")</f>
        <v/>
      </c>
      <c r="F259" s="32" t="str">
        <f>IFERROR(IF($D$12="NR",VLOOKUP($C259,'ALLL &lt;50B Database'!$A$2:$S$4794,19,FALSE),VLOOKUP($C259,'CECL &lt;50B Database'!$A$2:$S$165,19,FALSE)),"")</f>
        <v/>
      </c>
      <c r="G259" s="32" t="str">
        <f>IFERROR(IF($D$12="NR",VLOOKUP($C259,'ALLL &lt;50B Database'!$A$2:$S$4794,15,FALSE),VLOOKUP($C259,'CECL &lt;50B Database'!$A$2:$S$165,15,FALSE)),"")</f>
        <v/>
      </c>
      <c r="H259" s="32"/>
    </row>
    <row r="260" spans="2:8" x14ac:dyDescent="0.25">
      <c r="B260" s="5" t="str">
        <f>IF(COUNT($B$18:B259)&gt;=COUNT(Workings!$C:$C),"",COUNT($B$18:B259)+1)</f>
        <v/>
      </c>
      <c r="C260" t="str">
        <f>IFERROR(INDEX(Workings!$B:$B,MATCH('Peer Comparison Tool'!$B260,Workings!$D:$D,0)),"")</f>
        <v/>
      </c>
      <c r="D260" s="28" t="str">
        <f>IFERROR(IF($D$12="NR",VLOOKUP($C260,'ALLL &lt;50B Database'!$A$2:$S$4794,7,FALSE),VLOOKUP($C260,'CECL &lt;50B Database'!$A$2:$S$165,7,FALSE)),"")</f>
        <v/>
      </c>
      <c r="E260" s="32" t="str">
        <f>IFERROR(IF($D$12="NR",VLOOKUP($C260,'ALLL &lt;50B Database'!$A$2:$S$4794,11,FALSE),VLOOKUP($C260,'CECL &lt;50B Database'!$A$2:$S$165,11,FALSE)),"")</f>
        <v/>
      </c>
      <c r="F260" s="32" t="str">
        <f>IFERROR(IF($D$12="NR",VLOOKUP($C260,'ALLL &lt;50B Database'!$A$2:$S$4794,19,FALSE),VLOOKUP($C260,'CECL &lt;50B Database'!$A$2:$S$165,19,FALSE)),"")</f>
        <v/>
      </c>
      <c r="G260" s="32" t="str">
        <f>IFERROR(IF($D$12="NR",VLOOKUP($C260,'ALLL &lt;50B Database'!$A$2:$S$4794,15,FALSE),VLOOKUP($C260,'CECL &lt;50B Database'!$A$2:$S$165,15,FALSE)),"")</f>
        <v/>
      </c>
      <c r="H260" s="32"/>
    </row>
    <row r="261" spans="2:8" x14ac:dyDescent="0.25">
      <c r="B261" s="5" t="str">
        <f>IF(COUNT($B$18:B260)&gt;=COUNT(Workings!$C:$C),"",COUNT($B$18:B260)+1)</f>
        <v/>
      </c>
      <c r="C261" t="str">
        <f>IFERROR(INDEX(Workings!$B:$B,MATCH('Peer Comparison Tool'!$B261,Workings!$D:$D,0)),"")</f>
        <v/>
      </c>
      <c r="D261" s="28" t="str">
        <f>IFERROR(IF($D$12="NR",VLOOKUP($C261,'ALLL &lt;50B Database'!$A$2:$S$4794,7,FALSE),VLOOKUP($C261,'CECL &lt;50B Database'!$A$2:$S$165,7,FALSE)),"")</f>
        <v/>
      </c>
      <c r="E261" s="32" t="str">
        <f>IFERROR(IF($D$12="NR",VLOOKUP($C261,'ALLL &lt;50B Database'!$A$2:$S$4794,11,FALSE),VLOOKUP($C261,'CECL &lt;50B Database'!$A$2:$S$165,11,FALSE)),"")</f>
        <v/>
      </c>
      <c r="F261" s="32" t="str">
        <f>IFERROR(IF($D$12="NR",VLOOKUP($C261,'ALLL &lt;50B Database'!$A$2:$S$4794,19,FALSE),VLOOKUP($C261,'CECL &lt;50B Database'!$A$2:$S$165,19,FALSE)),"")</f>
        <v/>
      </c>
      <c r="G261" s="32" t="str">
        <f>IFERROR(IF($D$12="NR",VLOOKUP($C261,'ALLL &lt;50B Database'!$A$2:$S$4794,15,FALSE),VLOOKUP($C261,'CECL &lt;50B Database'!$A$2:$S$165,15,FALSE)),"")</f>
        <v/>
      </c>
      <c r="H261" s="32"/>
    </row>
    <row r="262" spans="2:8" x14ac:dyDescent="0.25">
      <c r="B262" s="5" t="str">
        <f>IF(COUNT($B$18:B261)&gt;=COUNT(Workings!$C:$C),"",COUNT($B$18:B261)+1)</f>
        <v/>
      </c>
      <c r="C262" t="str">
        <f>IFERROR(INDEX(Workings!$B:$B,MATCH('Peer Comparison Tool'!$B262,Workings!$D:$D,0)),"")</f>
        <v/>
      </c>
      <c r="D262" s="28" t="str">
        <f>IFERROR(IF($D$12="NR",VLOOKUP($C262,'ALLL &lt;50B Database'!$A$2:$S$4794,7,FALSE),VLOOKUP($C262,'CECL &lt;50B Database'!$A$2:$S$165,7,FALSE)),"")</f>
        <v/>
      </c>
      <c r="E262" s="32" t="str">
        <f>IFERROR(IF($D$12="NR",VLOOKUP($C262,'ALLL &lt;50B Database'!$A$2:$S$4794,11,FALSE),VLOOKUP($C262,'CECL &lt;50B Database'!$A$2:$S$165,11,FALSE)),"")</f>
        <v/>
      </c>
      <c r="F262" s="32" t="str">
        <f>IFERROR(IF($D$12="NR",VLOOKUP($C262,'ALLL &lt;50B Database'!$A$2:$S$4794,19,FALSE),VLOOKUP($C262,'CECL &lt;50B Database'!$A$2:$S$165,19,FALSE)),"")</f>
        <v/>
      </c>
      <c r="G262" s="32" t="str">
        <f>IFERROR(IF($D$12="NR",VLOOKUP($C262,'ALLL &lt;50B Database'!$A$2:$S$4794,15,FALSE),VLOOKUP($C262,'CECL &lt;50B Database'!$A$2:$S$165,15,FALSE)),"")</f>
        <v/>
      </c>
      <c r="H262" s="32"/>
    </row>
    <row r="263" spans="2:8" x14ac:dyDescent="0.25">
      <c r="B263" s="5" t="str">
        <f>IF(COUNT($B$18:B262)&gt;=COUNT(Workings!$C:$C),"",COUNT($B$18:B262)+1)</f>
        <v/>
      </c>
      <c r="C263" t="str">
        <f>IFERROR(INDEX(Workings!$B:$B,MATCH('Peer Comparison Tool'!$B263,Workings!$D:$D,0)),"")</f>
        <v/>
      </c>
      <c r="D263" s="28" t="str">
        <f>IFERROR(IF($D$12="NR",VLOOKUP($C263,'ALLL &lt;50B Database'!$A$2:$S$4794,7,FALSE),VLOOKUP($C263,'CECL &lt;50B Database'!$A$2:$S$165,7,FALSE)),"")</f>
        <v/>
      </c>
      <c r="E263" s="32" t="str">
        <f>IFERROR(IF($D$12="NR",VLOOKUP($C263,'ALLL &lt;50B Database'!$A$2:$S$4794,11,FALSE),VLOOKUP($C263,'CECL &lt;50B Database'!$A$2:$S$165,11,FALSE)),"")</f>
        <v/>
      </c>
      <c r="F263" s="32" t="str">
        <f>IFERROR(IF($D$12="NR",VLOOKUP($C263,'ALLL &lt;50B Database'!$A$2:$S$4794,19,FALSE),VLOOKUP($C263,'CECL &lt;50B Database'!$A$2:$S$165,19,FALSE)),"")</f>
        <v/>
      </c>
      <c r="G263" s="32" t="str">
        <f>IFERROR(IF($D$12="NR",VLOOKUP($C263,'ALLL &lt;50B Database'!$A$2:$S$4794,15,FALSE),VLOOKUP($C263,'CECL &lt;50B Database'!$A$2:$S$165,15,FALSE)),"")</f>
        <v/>
      </c>
      <c r="H263" s="32"/>
    </row>
    <row r="264" spans="2:8" x14ac:dyDescent="0.25">
      <c r="B264" s="5" t="str">
        <f>IF(COUNT($B$18:B263)&gt;=COUNT(Workings!$C:$C),"",COUNT($B$18:B263)+1)</f>
        <v/>
      </c>
      <c r="C264" t="str">
        <f>IFERROR(INDEX(Workings!$B:$B,MATCH('Peer Comparison Tool'!$B264,Workings!$D:$D,0)),"")</f>
        <v/>
      </c>
      <c r="D264" s="28" t="str">
        <f>IFERROR(IF($D$12="NR",VLOOKUP($C264,'ALLL &lt;50B Database'!$A$2:$S$4794,7,FALSE),VLOOKUP($C264,'CECL &lt;50B Database'!$A$2:$S$165,7,FALSE)),"")</f>
        <v/>
      </c>
      <c r="E264" s="32" t="str">
        <f>IFERROR(IF($D$12="NR",VLOOKUP($C264,'ALLL &lt;50B Database'!$A$2:$S$4794,11,FALSE),VLOOKUP($C264,'CECL &lt;50B Database'!$A$2:$S$165,11,FALSE)),"")</f>
        <v/>
      </c>
      <c r="F264" s="32" t="str">
        <f>IFERROR(IF($D$12="NR",VLOOKUP($C264,'ALLL &lt;50B Database'!$A$2:$S$4794,19,FALSE),VLOOKUP($C264,'CECL &lt;50B Database'!$A$2:$S$165,19,FALSE)),"")</f>
        <v/>
      </c>
      <c r="G264" s="32" t="str">
        <f>IFERROR(IF($D$12="NR",VLOOKUP($C264,'ALLL &lt;50B Database'!$A$2:$S$4794,15,FALSE),VLOOKUP($C264,'CECL &lt;50B Database'!$A$2:$S$165,15,FALSE)),"")</f>
        <v/>
      </c>
      <c r="H264" s="32"/>
    </row>
    <row r="265" spans="2:8" x14ac:dyDescent="0.25">
      <c r="B265" s="5" t="str">
        <f>IF(COUNT($B$18:B264)&gt;=COUNT(Workings!$C:$C),"",COUNT($B$18:B264)+1)</f>
        <v/>
      </c>
      <c r="C265" t="str">
        <f>IFERROR(INDEX(Workings!$B:$B,MATCH('Peer Comparison Tool'!$B265,Workings!$D:$D,0)),"")</f>
        <v/>
      </c>
      <c r="D265" s="28" t="str">
        <f>IFERROR(IF($D$12="NR",VLOOKUP($C265,'ALLL &lt;50B Database'!$A$2:$S$4794,7,FALSE),VLOOKUP($C265,'CECL &lt;50B Database'!$A$2:$S$165,7,FALSE)),"")</f>
        <v/>
      </c>
      <c r="E265" s="32" t="str">
        <f>IFERROR(IF($D$12="NR",VLOOKUP($C265,'ALLL &lt;50B Database'!$A$2:$S$4794,11,FALSE),VLOOKUP($C265,'CECL &lt;50B Database'!$A$2:$S$165,11,FALSE)),"")</f>
        <v/>
      </c>
      <c r="F265" s="32" t="str">
        <f>IFERROR(IF($D$12="NR",VLOOKUP($C265,'ALLL &lt;50B Database'!$A$2:$S$4794,19,FALSE),VLOOKUP($C265,'CECL &lt;50B Database'!$A$2:$S$165,19,FALSE)),"")</f>
        <v/>
      </c>
      <c r="G265" s="32" t="str">
        <f>IFERROR(IF($D$12="NR",VLOOKUP($C265,'ALLL &lt;50B Database'!$A$2:$S$4794,15,FALSE),VLOOKUP($C265,'CECL &lt;50B Database'!$A$2:$S$165,15,FALSE)),"")</f>
        <v/>
      </c>
      <c r="H265" s="32"/>
    </row>
    <row r="266" spans="2:8" x14ac:dyDescent="0.25">
      <c r="B266" s="5" t="str">
        <f>IF(COUNT($B$18:B265)&gt;=COUNT(Workings!$C:$C),"",COUNT($B$18:B265)+1)</f>
        <v/>
      </c>
      <c r="C266" t="str">
        <f>IFERROR(INDEX(Workings!$B:$B,MATCH('Peer Comparison Tool'!$B266,Workings!$D:$D,0)),"")</f>
        <v/>
      </c>
      <c r="D266" s="28" t="str">
        <f>IFERROR(IF($D$12="NR",VLOOKUP($C266,'ALLL &lt;50B Database'!$A$2:$S$4794,7,FALSE),VLOOKUP($C266,'CECL &lt;50B Database'!$A$2:$S$165,7,FALSE)),"")</f>
        <v/>
      </c>
      <c r="E266" s="32" t="str">
        <f>IFERROR(IF($D$12="NR",VLOOKUP($C266,'ALLL &lt;50B Database'!$A$2:$S$4794,11,FALSE),VLOOKUP($C266,'CECL &lt;50B Database'!$A$2:$S$165,11,FALSE)),"")</f>
        <v/>
      </c>
      <c r="F266" s="32" t="str">
        <f>IFERROR(IF($D$12="NR",VLOOKUP($C266,'ALLL &lt;50B Database'!$A$2:$S$4794,19,FALSE),VLOOKUP($C266,'CECL &lt;50B Database'!$A$2:$S$165,19,FALSE)),"")</f>
        <v/>
      </c>
      <c r="G266" s="32" t="str">
        <f>IFERROR(IF($D$12="NR",VLOOKUP($C266,'ALLL &lt;50B Database'!$A$2:$S$4794,15,FALSE),VLOOKUP($C266,'CECL &lt;50B Database'!$A$2:$S$165,15,FALSE)),"")</f>
        <v/>
      </c>
      <c r="H266" s="32"/>
    </row>
    <row r="267" spans="2:8" x14ac:dyDescent="0.25">
      <c r="B267" s="5" t="str">
        <f>IF(COUNT($B$18:B266)&gt;=COUNT(Workings!$C:$C),"",COUNT($B$18:B266)+1)</f>
        <v/>
      </c>
      <c r="C267" t="str">
        <f>IFERROR(INDEX(Workings!$B:$B,MATCH('Peer Comparison Tool'!$B267,Workings!$D:$D,0)),"")</f>
        <v/>
      </c>
      <c r="D267" s="28" t="str">
        <f>IFERROR(IF($D$12="NR",VLOOKUP($C267,'ALLL &lt;50B Database'!$A$2:$S$4794,7,FALSE),VLOOKUP($C267,'CECL &lt;50B Database'!$A$2:$S$165,7,FALSE)),"")</f>
        <v/>
      </c>
      <c r="E267" s="32" t="str">
        <f>IFERROR(IF($D$12="NR",VLOOKUP($C267,'ALLL &lt;50B Database'!$A$2:$S$4794,11,FALSE),VLOOKUP($C267,'CECL &lt;50B Database'!$A$2:$S$165,11,FALSE)),"")</f>
        <v/>
      </c>
      <c r="F267" s="32" t="str">
        <f>IFERROR(IF($D$12="NR",VLOOKUP($C267,'ALLL &lt;50B Database'!$A$2:$S$4794,19,FALSE),VLOOKUP($C267,'CECL &lt;50B Database'!$A$2:$S$165,19,FALSE)),"")</f>
        <v/>
      </c>
      <c r="G267" s="32" t="str">
        <f>IFERROR(IF($D$12="NR",VLOOKUP($C267,'ALLL &lt;50B Database'!$A$2:$S$4794,15,FALSE),VLOOKUP($C267,'CECL &lt;50B Database'!$A$2:$S$165,15,FALSE)),"")</f>
        <v/>
      </c>
      <c r="H267" s="32"/>
    </row>
    <row r="268" spans="2:8" x14ac:dyDescent="0.25">
      <c r="B268" s="5" t="str">
        <f>IF(COUNT($B$18:B267)&gt;=COUNT(Workings!$C:$C),"",COUNT($B$18:B267)+1)</f>
        <v/>
      </c>
      <c r="C268" t="str">
        <f>IFERROR(INDEX(Workings!$B:$B,MATCH('Peer Comparison Tool'!$B268,Workings!$D:$D,0)),"")</f>
        <v/>
      </c>
      <c r="D268" s="28" t="str">
        <f>IFERROR(IF($D$12="NR",VLOOKUP($C268,'ALLL &lt;50B Database'!$A$2:$S$4794,7,FALSE),VLOOKUP($C268,'CECL &lt;50B Database'!$A$2:$S$165,7,FALSE)),"")</f>
        <v/>
      </c>
      <c r="E268" s="32" t="str">
        <f>IFERROR(IF($D$12="NR",VLOOKUP($C268,'ALLL &lt;50B Database'!$A$2:$S$4794,11,FALSE),VLOOKUP($C268,'CECL &lt;50B Database'!$A$2:$S$165,11,FALSE)),"")</f>
        <v/>
      </c>
      <c r="F268" s="32" t="str">
        <f>IFERROR(IF($D$12="NR",VLOOKUP($C268,'ALLL &lt;50B Database'!$A$2:$S$4794,19,FALSE),VLOOKUP($C268,'CECL &lt;50B Database'!$A$2:$S$165,19,FALSE)),"")</f>
        <v/>
      </c>
      <c r="G268" s="32" t="str">
        <f>IFERROR(IF($D$12="NR",VLOOKUP($C268,'ALLL &lt;50B Database'!$A$2:$S$4794,15,FALSE),VLOOKUP($C268,'CECL &lt;50B Database'!$A$2:$S$165,15,FALSE)),"")</f>
        <v/>
      </c>
      <c r="H268" s="32"/>
    </row>
    <row r="269" spans="2:8" x14ac:dyDescent="0.25">
      <c r="B269" s="5" t="str">
        <f>IF(COUNT($B$18:B268)&gt;=COUNT(Workings!$C:$C),"",COUNT($B$18:B268)+1)</f>
        <v/>
      </c>
      <c r="C269" t="str">
        <f>IFERROR(INDEX(Workings!$B:$B,MATCH('Peer Comparison Tool'!$B269,Workings!$D:$D,0)),"")</f>
        <v/>
      </c>
      <c r="D269" s="28" t="str">
        <f>IFERROR(IF($D$12="NR",VLOOKUP($C269,'ALLL &lt;50B Database'!$A$2:$S$4794,7,FALSE),VLOOKUP($C269,'CECL &lt;50B Database'!$A$2:$S$165,7,FALSE)),"")</f>
        <v/>
      </c>
      <c r="E269" s="32" t="str">
        <f>IFERROR(IF($D$12="NR",VLOOKUP($C269,'ALLL &lt;50B Database'!$A$2:$S$4794,11,FALSE),VLOOKUP($C269,'CECL &lt;50B Database'!$A$2:$S$165,11,FALSE)),"")</f>
        <v/>
      </c>
      <c r="F269" s="32" t="str">
        <f>IFERROR(IF($D$12="NR",VLOOKUP($C269,'ALLL &lt;50B Database'!$A$2:$S$4794,19,FALSE),VLOOKUP($C269,'CECL &lt;50B Database'!$A$2:$S$165,19,FALSE)),"")</f>
        <v/>
      </c>
      <c r="G269" s="32" t="str">
        <f>IFERROR(IF($D$12="NR",VLOOKUP($C269,'ALLL &lt;50B Database'!$A$2:$S$4794,15,FALSE),VLOOKUP($C269,'CECL &lt;50B Database'!$A$2:$S$165,15,FALSE)),"")</f>
        <v/>
      </c>
      <c r="H269" s="32"/>
    </row>
    <row r="270" spans="2:8" x14ac:dyDescent="0.25">
      <c r="B270" s="5" t="str">
        <f>IF(COUNT($B$18:B269)&gt;=COUNT(Workings!$C:$C),"",COUNT($B$18:B269)+1)</f>
        <v/>
      </c>
      <c r="C270" t="str">
        <f>IFERROR(INDEX(Workings!$B:$B,MATCH('Peer Comparison Tool'!$B270,Workings!$D:$D,0)),"")</f>
        <v/>
      </c>
      <c r="D270" s="28" t="str">
        <f>IFERROR(IF($D$12="NR",VLOOKUP($C270,'ALLL &lt;50B Database'!$A$2:$S$4794,7,FALSE),VLOOKUP($C270,'CECL &lt;50B Database'!$A$2:$S$165,7,FALSE)),"")</f>
        <v/>
      </c>
      <c r="E270" s="32" t="str">
        <f>IFERROR(IF($D$12="NR",VLOOKUP($C270,'ALLL &lt;50B Database'!$A$2:$S$4794,11,FALSE),VLOOKUP($C270,'CECL &lt;50B Database'!$A$2:$S$165,11,FALSE)),"")</f>
        <v/>
      </c>
      <c r="F270" s="32" t="str">
        <f>IFERROR(IF($D$12="NR",VLOOKUP($C270,'ALLL &lt;50B Database'!$A$2:$S$4794,19,FALSE),VLOOKUP($C270,'CECL &lt;50B Database'!$A$2:$S$165,19,FALSE)),"")</f>
        <v/>
      </c>
      <c r="G270" s="32" t="str">
        <f>IFERROR(IF($D$12="NR",VLOOKUP($C270,'ALLL &lt;50B Database'!$A$2:$S$4794,15,FALSE),VLOOKUP($C270,'CECL &lt;50B Database'!$A$2:$S$165,15,FALSE)),"")</f>
        <v/>
      </c>
      <c r="H270" s="32"/>
    </row>
    <row r="271" spans="2:8" x14ac:dyDescent="0.25">
      <c r="B271" s="5" t="str">
        <f>IF(COUNT($B$18:B270)&gt;=COUNT(Workings!$C:$C),"",COUNT($B$18:B270)+1)</f>
        <v/>
      </c>
      <c r="C271" t="str">
        <f>IFERROR(INDEX(Workings!$B:$B,MATCH('Peer Comparison Tool'!$B271,Workings!$D:$D,0)),"")</f>
        <v/>
      </c>
      <c r="D271" s="28" t="str">
        <f>IFERROR(IF($D$12="NR",VLOOKUP($C271,'ALLL &lt;50B Database'!$A$2:$S$4794,7,FALSE),VLOOKUP($C271,'CECL &lt;50B Database'!$A$2:$S$165,7,FALSE)),"")</f>
        <v/>
      </c>
      <c r="E271" s="32" t="str">
        <f>IFERROR(IF($D$12="NR",VLOOKUP($C271,'ALLL &lt;50B Database'!$A$2:$S$4794,11,FALSE),VLOOKUP($C271,'CECL &lt;50B Database'!$A$2:$S$165,11,FALSE)),"")</f>
        <v/>
      </c>
      <c r="F271" s="32" t="str">
        <f>IFERROR(IF($D$12="NR",VLOOKUP($C271,'ALLL &lt;50B Database'!$A$2:$S$4794,19,FALSE),VLOOKUP($C271,'CECL &lt;50B Database'!$A$2:$S$165,19,FALSE)),"")</f>
        <v/>
      </c>
      <c r="G271" s="32" t="str">
        <f>IFERROR(IF($D$12="NR",VLOOKUP($C271,'ALLL &lt;50B Database'!$A$2:$S$4794,15,FALSE),VLOOKUP($C271,'CECL &lt;50B Database'!$A$2:$S$165,15,FALSE)),"")</f>
        <v/>
      </c>
      <c r="H271" s="32"/>
    </row>
    <row r="272" spans="2:8" x14ac:dyDescent="0.25">
      <c r="B272" s="5" t="str">
        <f>IF(COUNT($B$18:B271)&gt;=COUNT(Workings!$C:$C),"",COUNT($B$18:B271)+1)</f>
        <v/>
      </c>
      <c r="C272" t="str">
        <f>IFERROR(INDEX(Workings!$B:$B,MATCH('Peer Comparison Tool'!$B272,Workings!$D:$D,0)),"")</f>
        <v/>
      </c>
      <c r="D272" s="28" t="str">
        <f>IFERROR(IF($D$12="NR",VLOOKUP($C272,'ALLL &lt;50B Database'!$A$2:$S$4794,7,FALSE),VLOOKUP($C272,'CECL &lt;50B Database'!$A$2:$S$165,7,FALSE)),"")</f>
        <v/>
      </c>
      <c r="E272" s="32" t="str">
        <f>IFERROR(IF($D$12="NR",VLOOKUP($C272,'ALLL &lt;50B Database'!$A$2:$S$4794,11,FALSE),VLOOKUP($C272,'CECL &lt;50B Database'!$A$2:$S$165,11,FALSE)),"")</f>
        <v/>
      </c>
      <c r="F272" s="32" t="str">
        <f>IFERROR(IF($D$12="NR",VLOOKUP($C272,'ALLL &lt;50B Database'!$A$2:$S$4794,19,FALSE),VLOOKUP($C272,'CECL &lt;50B Database'!$A$2:$S$165,19,FALSE)),"")</f>
        <v/>
      </c>
      <c r="G272" s="32" t="str">
        <f>IFERROR(IF($D$12="NR",VLOOKUP($C272,'ALLL &lt;50B Database'!$A$2:$S$4794,15,FALSE),VLOOKUP($C272,'CECL &lt;50B Database'!$A$2:$S$165,15,FALSE)),"")</f>
        <v/>
      </c>
      <c r="H272" s="32"/>
    </row>
    <row r="273" spans="2:8" x14ac:dyDescent="0.25">
      <c r="B273" s="5" t="str">
        <f>IF(COUNT($B$18:B272)&gt;=COUNT(Workings!$C:$C),"",COUNT($B$18:B272)+1)</f>
        <v/>
      </c>
      <c r="C273" t="str">
        <f>IFERROR(INDEX(Workings!$B:$B,MATCH('Peer Comparison Tool'!$B273,Workings!$D:$D,0)),"")</f>
        <v/>
      </c>
      <c r="D273" s="28" t="str">
        <f>IFERROR(IF($D$12="NR",VLOOKUP($C273,'ALLL &lt;50B Database'!$A$2:$S$4794,7,FALSE),VLOOKUP($C273,'CECL &lt;50B Database'!$A$2:$S$165,7,FALSE)),"")</f>
        <v/>
      </c>
      <c r="E273" s="32" t="str">
        <f>IFERROR(IF($D$12="NR",VLOOKUP($C273,'ALLL &lt;50B Database'!$A$2:$S$4794,11,FALSE),VLOOKUP($C273,'CECL &lt;50B Database'!$A$2:$S$165,11,FALSE)),"")</f>
        <v/>
      </c>
      <c r="F273" s="32" t="str">
        <f>IFERROR(IF($D$12="NR",VLOOKUP($C273,'ALLL &lt;50B Database'!$A$2:$S$4794,19,FALSE),VLOOKUP($C273,'CECL &lt;50B Database'!$A$2:$S$165,19,FALSE)),"")</f>
        <v/>
      </c>
      <c r="G273" s="32" t="str">
        <f>IFERROR(IF($D$12="NR",VLOOKUP($C273,'ALLL &lt;50B Database'!$A$2:$S$4794,15,FALSE),VLOOKUP($C273,'CECL &lt;50B Database'!$A$2:$S$165,15,FALSE)),"")</f>
        <v/>
      </c>
      <c r="H273" s="32"/>
    </row>
    <row r="274" spans="2:8" x14ac:dyDescent="0.25">
      <c r="B274" s="5" t="str">
        <f>IF(COUNT($B$18:B273)&gt;=COUNT(Workings!$C:$C),"",COUNT($B$18:B273)+1)</f>
        <v/>
      </c>
      <c r="C274" t="str">
        <f>IFERROR(INDEX(Workings!$B:$B,MATCH('Peer Comparison Tool'!$B274,Workings!$D:$D,0)),"")</f>
        <v/>
      </c>
      <c r="D274" s="28" t="str">
        <f>IFERROR(IF($D$12="NR",VLOOKUP($C274,'ALLL &lt;50B Database'!$A$2:$S$4794,7,FALSE),VLOOKUP($C274,'CECL &lt;50B Database'!$A$2:$S$165,7,FALSE)),"")</f>
        <v/>
      </c>
      <c r="E274" s="32" t="str">
        <f>IFERROR(IF($D$12="NR",VLOOKUP($C274,'ALLL &lt;50B Database'!$A$2:$S$4794,11,FALSE),VLOOKUP($C274,'CECL &lt;50B Database'!$A$2:$S$165,11,FALSE)),"")</f>
        <v/>
      </c>
      <c r="F274" s="32" t="str">
        <f>IFERROR(IF($D$12="NR",VLOOKUP($C274,'ALLL &lt;50B Database'!$A$2:$S$4794,19,FALSE),VLOOKUP($C274,'CECL &lt;50B Database'!$A$2:$S$165,19,FALSE)),"")</f>
        <v/>
      </c>
      <c r="G274" s="32" t="str">
        <f>IFERROR(IF($D$12="NR",VLOOKUP($C274,'ALLL &lt;50B Database'!$A$2:$S$4794,15,FALSE),VLOOKUP($C274,'CECL &lt;50B Database'!$A$2:$S$165,15,FALSE)),"")</f>
        <v/>
      </c>
      <c r="H274" s="32"/>
    </row>
    <row r="275" spans="2:8" x14ac:dyDescent="0.25">
      <c r="B275" s="5" t="str">
        <f>IF(COUNT($B$18:B274)&gt;=COUNT(Workings!$C:$C),"",COUNT($B$18:B274)+1)</f>
        <v/>
      </c>
      <c r="C275" t="str">
        <f>IFERROR(INDEX(Workings!$B:$B,MATCH('Peer Comparison Tool'!$B275,Workings!$D:$D,0)),"")</f>
        <v/>
      </c>
      <c r="D275" s="28" t="str">
        <f>IFERROR(IF($D$12="NR",VLOOKUP($C275,'ALLL &lt;50B Database'!$A$2:$S$4794,7,FALSE),VLOOKUP($C275,'CECL &lt;50B Database'!$A$2:$S$165,7,FALSE)),"")</f>
        <v/>
      </c>
      <c r="E275" s="32" t="str">
        <f>IFERROR(IF($D$12="NR",VLOOKUP($C275,'ALLL &lt;50B Database'!$A$2:$S$4794,11,FALSE),VLOOKUP($C275,'CECL &lt;50B Database'!$A$2:$S$165,11,FALSE)),"")</f>
        <v/>
      </c>
      <c r="F275" s="32" t="str">
        <f>IFERROR(IF($D$12="NR",VLOOKUP($C275,'ALLL &lt;50B Database'!$A$2:$S$4794,19,FALSE),VLOOKUP($C275,'CECL &lt;50B Database'!$A$2:$S$165,19,FALSE)),"")</f>
        <v/>
      </c>
      <c r="G275" s="32" t="str">
        <f>IFERROR(IF($D$12="NR",VLOOKUP($C275,'ALLL &lt;50B Database'!$A$2:$S$4794,15,FALSE),VLOOKUP($C275,'CECL &lt;50B Database'!$A$2:$S$165,15,FALSE)),"")</f>
        <v/>
      </c>
      <c r="H275" s="32"/>
    </row>
    <row r="276" spans="2:8" x14ac:dyDescent="0.25">
      <c r="B276" s="5" t="str">
        <f>IF(COUNT($B$18:B275)&gt;=COUNT(Workings!$C:$C),"",COUNT($B$18:B275)+1)</f>
        <v/>
      </c>
      <c r="C276" t="str">
        <f>IFERROR(INDEX(Workings!$B:$B,MATCH('Peer Comparison Tool'!$B276,Workings!$D:$D,0)),"")</f>
        <v/>
      </c>
      <c r="D276" s="28" t="str">
        <f>IFERROR(IF($D$12="NR",VLOOKUP($C276,'ALLL &lt;50B Database'!$A$2:$S$4794,7,FALSE),VLOOKUP($C276,'CECL &lt;50B Database'!$A$2:$S$165,7,FALSE)),"")</f>
        <v/>
      </c>
      <c r="E276" s="32" t="str">
        <f>IFERROR(IF($D$12="NR",VLOOKUP($C276,'ALLL &lt;50B Database'!$A$2:$S$4794,11,FALSE),VLOOKUP($C276,'CECL &lt;50B Database'!$A$2:$S$165,11,FALSE)),"")</f>
        <v/>
      </c>
      <c r="F276" s="32" t="str">
        <f>IFERROR(IF($D$12="NR",VLOOKUP($C276,'ALLL &lt;50B Database'!$A$2:$S$4794,19,FALSE),VLOOKUP($C276,'CECL &lt;50B Database'!$A$2:$S$165,19,FALSE)),"")</f>
        <v/>
      </c>
      <c r="G276" s="32" t="str">
        <f>IFERROR(IF($D$12="NR",VLOOKUP($C276,'ALLL &lt;50B Database'!$A$2:$S$4794,15,FALSE),VLOOKUP($C276,'CECL &lt;50B Database'!$A$2:$S$165,15,FALSE)),"")</f>
        <v/>
      </c>
      <c r="H276" s="32"/>
    </row>
    <row r="277" spans="2:8" x14ac:dyDescent="0.25">
      <c r="B277" s="5" t="str">
        <f>IF(COUNT($B$18:B276)&gt;=COUNT(Workings!$C:$C),"",COUNT($B$18:B276)+1)</f>
        <v/>
      </c>
      <c r="C277" t="str">
        <f>IFERROR(INDEX(Workings!$B:$B,MATCH('Peer Comparison Tool'!$B277,Workings!$D:$D,0)),"")</f>
        <v/>
      </c>
      <c r="D277" s="28" t="str">
        <f>IFERROR(IF($D$12="NR",VLOOKUP($C277,'ALLL &lt;50B Database'!$A$2:$S$4794,7,FALSE),VLOOKUP($C277,'CECL &lt;50B Database'!$A$2:$S$165,7,FALSE)),"")</f>
        <v/>
      </c>
      <c r="E277" s="32" t="str">
        <f>IFERROR(IF($D$12="NR",VLOOKUP($C277,'ALLL &lt;50B Database'!$A$2:$S$4794,11,FALSE),VLOOKUP($C277,'CECL &lt;50B Database'!$A$2:$S$165,11,FALSE)),"")</f>
        <v/>
      </c>
      <c r="F277" s="32" t="str">
        <f>IFERROR(IF($D$12="NR",VLOOKUP($C277,'ALLL &lt;50B Database'!$A$2:$S$4794,19,FALSE),VLOOKUP($C277,'CECL &lt;50B Database'!$A$2:$S$165,19,FALSE)),"")</f>
        <v/>
      </c>
      <c r="G277" s="32" t="str">
        <f>IFERROR(IF($D$12="NR",VLOOKUP($C277,'ALLL &lt;50B Database'!$A$2:$S$4794,15,FALSE),VLOOKUP($C277,'CECL &lt;50B Database'!$A$2:$S$165,15,FALSE)),"")</f>
        <v/>
      </c>
      <c r="H277" s="32"/>
    </row>
    <row r="278" spans="2:8" x14ac:dyDescent="0.25">
      <c r="B278" s="5" t="str">
        <f>IF(COUNT($B$18:B277)&gt;=COUNT(Workings!$C:$C),"",COUNT($B$18:B277)+1)</f>
        <v/>
      </c>
      <c r="C278" t="str">
        <f>IFERROR(INDEX(Workings!$B:$B,MATCH('Peer Comparison Tool'!$B278,Workings!$D:$D,0)),"")</f>
        <v/>
      </c>
      <c r="D278" s="28" t="str">
        <f>IFERROR(IF($D$12="NR",VLOOKUP($C278,'ALLL &lt;50B Database'!$A$2:$S$4794,7,FALSE),VLOOKUP($C278,'CECL &lt;50B Database'!$A$2:$S$165,7,FALSE)),"")</f>
        <v/>
      </c>
      <c r="E278" s="32" t="str">
        <f>IFERROR(IF($D$12="NR",VLOOKUP($C278,'ALLL &lt;50B Database'!$A$2:$S$4794,11,FALSE),VLOOKUP($C278,'CECL &lt;50B Database'!$A$2:$S$165,11,FALSE)),"")</f>
        <v/>
      </c>
      <c r="F278" s="32" t="str">
        <f>IFERROR(IF($D$12="NR",VLOOKUP($C278,'ALLL &lt;50B Database'!$A$2:$S$4794,19,FALSE),VLOOKUP($C278,'CECL &lt;50B Database'!$A$2:$S$165,19,FALSE)),"")</f>
        <v/>
      </c>
      <c r="G278" s="32" t="str">
        <f>IFERROR(IF($D$12="NR",VLOOKUP($C278,'ALLL &lt;50B Database'!$A$2:$S$4794,15,FALSE),VLOOKUP($C278,'CECL &lt;50B Database'!$A$2:$S$165,15,FALSE)),"")</f>
        <v/>
      </c>
      <c r="H278" s="32"/>
    </row>
    <row r="279" spans="2:8" x14ac:dyDescent="0.25">
      <c r="B279" s="5" t="str">
        <f>IF(COUNT($B$18:B278)&gt;=COUNT(Workings!$C:$C),"",COUNT($B$18:B278)+1)</f>
        <v/>
      </c>
      <c r="C279" t="str">
        <f>IFERROR(INDEX(Workings!$B:$B,MATCH('Peer Comparison Tool'!$B279,Workings!$D:$D,0)),"")</f>
        <v/>
      </c>
      <c r="D279" s="28" t="str">
        <f>IFERROR(IF($D$12="NR",VLOOKUP($C279,'ALLL &lt;50B Database'!$A$2:$S$4794,7,FALSE),VLOOKUP($C279,'CECL &lt;50B Database'!$A$2:$S$165,7,FALSE)),"")</f>
        <v/>
      </c>
      <c r="E279" s="32" t="str">
        <f>IFERROR(IF($D$12="NR",VLOOKUP($C279,'ALLL &lt;50B Database'!$A$2:$S$4794,11,FALSE),VLOOKUP($C279,'CECL &lt;50B Database'!$A$2:$S$165,11,FALSE)),"")</f>
        <v/>
      </c>
      <c r="F279" s="32" t="str">
        <f>IFERROR(IF($D$12="NR",VLOOKUP($C279,'ALLL &lt;50B Database'!$A$2:$S$4794,19,FALSE),VLOOKUP($C279,'CECL &lt;50B Database'!$A$2:$S$165,19,FALSE)),"")</f>
        <v/>
      </c>
      <c r="G279" s="32" t="str">
        <f>IFERROR(IF($D$12="NR",VLOOKUP($C279,'ALLL &lt;50B Database'!$A$2:$S$4794,15,FALSE),VLOOKUP($C279,'CECL &lt;50B Database'!$A$2:$S$165,15,FALSE)),"")</f>
        <v/>
      </c>
      <c r="H279" s="32"/>
    </row>
    <row r="280" spans="2:8" x14ac:dyDescent="0.25">
      <c r="B280" s="5" t="str">
        <f>IF(COUNT($B$18:B279)&gt;=COUNT(Workings!$C:$C),"",COUNT($B$18:B279)+1)</f>
        <v/>
      </c>
      <c r="C280" t="str">
        <f>IFERROR(INDEX(Workings!$B:$B,MATCH('Peer Comparison Tool'!$B280,Workings!$D:$D,0)),"")</f>
        <v/>
      </c>
      <c r="D280" s="28" t="str">
        <f>IFERROR(IF($D$12="NR",VLOOKUP($C280,'ALLL &lt;50B Database'!$A$2:$S$4794,7,FALSE),VLOOKUP($C280,'CECL &lt;50B Database'!$A$2:$S$165,7,FALSE)),"")</f>
        <v/>
      </c>
      <c r="E280" s="32" t="str">
        <f>IFERROR(IF($D$12="NR",VLOOKUP($C280,'ALLL &lt;50B Database'!$A$2:$S$4794,11,FALSE),VLOOKUP($C280,'CECL &lt;50B Database'!$A$2:$S$165,11,FALSE)),"")</f>
        <v/>
      </c>
      <c r="F280" s="32" t="str">
        <f>IFERROR(IF($D$12="NR",VLOOKUP($C280,'ALLL &lt;50B Database'!$A$2:$S$4794,19,FALSE),VLOOKUP($C280,'CECL &lt;50B Database'!$A$2:$S$165,19,FALSE)),"")</f>
        <v/>
      </c>
      <c r="G280" s="32" t="str">
        <f>IFERROR(IF($D$12="NR",VLOOKUP($C280,'ALLL &lt;50B Database'!$A$2:$S$4794,15,FALSE),VLOOKUP($C280,'CECL &lt;50B Database'!$A$2:$S$165,15,FALSE)),"")</f>
        <v/>
      </c>
      <c r="H280" s="32"/>
    </row>
    <row r="281" spans="2:8" x14ac:dyDescent="0.25">
      <c r="B281" s="5" t="str">
        <f>IF(COUNT($B$18:B280)&gt;=COUNT(Workings!$C:$C),"",COUNT($B$18:B280)+1)</f>
        <v/>
      </c>
      <c r="C281" t="str">
        <f>IFERROR(INDEX(Workings!$B:$B,MATCH('Peer Comparison Tool'!$B281,Workings!$D:$D,0)),"")</f>
        <v/>
      </c>
      <c r="D281" s="28" t="str">
        <f>IFERROR(IF($D$12="NR",VLOOKUP($C281,'ALLL &lt;50B Database'!$A$2:$S$4794,7,FALSE),VLOOKUP($C281,'CECL &lt;50B Database'!$A$2:$S$165,7,FALSE)),"")</f>
        <v/>
      </c>
      <c r="E281" s="32" t="str">
        <f>IFERROR(IF($D$12="NR",VLOOKUP($C281,'ALLL &lt;50B Database'!$A$2:$S$4794,11,FALSE),VLOOKUP($C281,'CECL &lt;50B Database'!$A$2:$S$165,11,FALSE)),"")</f>
        <v/>
      </c>
      <c r="F281" s="32" t="str">
        <f>IFERROR(IF($D$12="NR",VLOOKUP($C281,'ALLL &lt;50B Database'!$A$2:$S$4794,19,FALSE),VLOOKUP($C281,'CECL &lt;50B Database'!$A$2:$S$165,19,FALSE)),"")</f>
        <v/>
      </c>
      <c r="G281" s="32" t="str">
        <f>IFERROR(IF($D$12="NR",VLOOKUP($C281,'ALLL &lt;50B Database'!$A$2:$S$4794,15,FALSE),VLOOKUP($C281,'CECL &lt;50B Database'!$A$2:$S$165,15,FALSE)),"")</f>
        <v/>
      </c>
      <c r="H281" s="32"/>
    </row>
    <row r="282" spans="2:8" x14ac:dyDescent="0.25">
      <c r="B282" s="5" t="str">
        <f>IF(COUNT($B$18:B281)&gt;=COUNT(Workings!$C:$C),"",COUNT($B$18:B281)+1)</f>
        <v/>
      </c>
      <c r="C282" t="str">
        <f>IFERROR(INDEX(Workings!$B:$B,MATCH('Peer Comparison Tool'!$B282,Workings!$D:$D,0)),"")</f>
        <v/>
      </c>
      <c r="D282" s="28" t="str">
        <f>IFERROR(IF($D$12="NR",VLOOKUP($C282,'ALLL &lt;50B Database'!$A$2:$S$4794,7,FALSE),VLOOKUP($C282,'CECL &lt;50B Database'!$A$2:$S$165,7,FALSE)),"")</f>
        <v/>
      </c>
      <c r="E282" s="32" t="str">
        <f>IFERROR(IF($D$12="NR",VLOOKUP($C282,'ALLL &lt;50B Database'!$A$2:$S$4794,11,FALSE),VLOOKUP($C282,'CECL &lt;50B Database'!$A$2:$S$165,11,FALSE)),"")</f>
        <v/>
      </c>
      <c r="F282" s="32" t="str">
        <f>IFERROR(IF($D$12="NR",VLOOKUP($C282,'ALLL &lt;50B Database'!$A$2:$S$4794,19,FALSE),VLOOKUP($C282,'CECL &lt;50B Database'!$A$2:$S$165,19,FALSE)),"")</f>
        <v/>
      </c>
      <c r="G282" s="32" t="str">
        <f>IFERROR(IF($D$12="NR",VLOOKUP($C282,'ALLL &lt;50B Database'!$A$2:$S$4794,15,FALSE),VLOOKUP($C282,'CECL &lt;50B Database'!$A$2:$S$165,15,FALSE)),"")</f>
        <v/>
      </c>
      <c r="H282" s="32"/>
    </row>
    <row r="283" spans="2:8" x14ac:dyDescent="0.25">
      <c r="B283" s="5" t="str">
        <f>IF(COUNT($B$18:B282)&gt;=COUNT(Workings!$C:$C),"",COUNT($B$18:B282)+1)</f>
        <v/>
      </c>
      <c r="C283" t="str">
        <f>IFERROR(INDEX(Workings!$B:$B,MATCH('Peer Comparison Tool'!$B283,Workings!$D:$D,0)),"")</f>
        <v/>
      </c>
      <c r="D283" s="28" t="str">
        <f>IFERROR(IF($D$12="NR",VLOOKUP($C283,'ALLL &lt;50B Database'!$A$2:$S$4794,7,FALSE),VLOOKUP($C283,'CECL &lt;50B Database'!$A$2:$S$165,7,FALSE)),"")</f>
        <v/>
      </c>
      <c r="E283" s="32" t="str">
        <f>IFERROR(IF($D$12="NR",VLOOKUP($C283,'ALLL &lt;50B Database'!$A$2:$S$4794,11,FALSE),VLOOKUP($C283,'CECL &lt;50B Database'!$A$2:$S$165,11,FALSE)),"")</f>
        <v/>
      </c>
      <c r="F283" s="32" t="str">
        <f>IFERROR(IF($D$12="NR",VLOOKUP($C283,'ALLL &lt;50B Database'!$A$2:$S$4794,19,FALSE),VLOOKUP($C283,'CECL &lt;50B Database'!$A$2:$S$165,19,FALSE)),"")</f>
        <v/>
      </c>
      <c r="G283" s="32" t="str">
        <f>IFERROR(IF($D$12="NR",VLOOKUP($C283,'ALLL &lt;50B Database'!$A$2:$S$4794,15,FALSE),VLOOKUP($C283,'CECL &lt;50B Database'!$A$2:$S$165,15,FALSE)),"")</f>
        <v/>
      </c>
      <c r="H283" s="32"/>
    </row>
    <row r="284" spans="2:8" x14ac:dyDescent="0.25">
      <c r="B284" s="5" t="str">
        <f>IF(COUNT($B$18:B283)&gt;=COUNT(Workings!$C:$C),"",COUNT($B$18:B283)+1)</f>
        <v/>
      </c>
      <c r="C284" t="str">
        <f>IFERROR(INDEX(Workings!$B:$B,MATCH('Peer Comparison Tool'!$B284,Workings!$D:$D,0)),"")</f>
        <v/>
      </c>
      <c r="D284" s="28" t="str">
        <f>IFERROR(IF($D$12="NR",VLOOKUP($C284,'ALLL &lt;50B Database'!$A$2:$S$4794,7,FALSE),VLOOKUP($C284,'CECL &lt;50B Database'!$A$2:$S$165,7,FALSE)),"")</f>
        <v/>
      </c>
      <c r="E284" s="32" t="str">
        <f>IFERROR(IF($D$12="NR",VLOOKUP($C284,'ALLL &lt;50B Database'!$A$2:$S$4794,11,FALSE),VLOOKUP($C284,'CECL &lt;50B Database'!$A$2:$S$165,11,FALSE)),"")</f>
        <v/>
      </c>
      <c r="F284" s="32" t="str">
        <f>IFERROR(IF($D$12="NR",VLOOKUP($C284,'ALLL &lt;50B Database'!$A$2:$S$4794,19,FALSE),VLOOKUP($C284,'CECL &lt;50B Database'!$A$2:$S$165,19,FALSE)),"")</f>
        <v/>
      </c>
      <c r="G284" s="32" t="str">
        <f>IFERROR(IF($D$12="NR",VLOOKUP($C284,'ALLL &lt;50B Database'!$A$2:$S$4794,15,FALSE),VLOOKUP($C284,'CECL &lt;50B Database'!$A$2:$S$165,15,FALSE)),"")</f>
        <v/>
      </c>
      <c r="H284" s="32"/>
    </row>
    <row r="285" spans="2:8" x14ac:dyDescent="0.25">
      <c r="B285" s="5" t="str">
        <f>IF(COUNT($B$18:B284)&gt;=COUNT(Workings!$C:$C),"",COUNT($B$18:B284)+1)</f>
        <v/>
      </c>
      <c r="C285" t="str">
        <f>IFERROR(INDEX(Workings!$B:$B,MATCH('Peer Comparison Tool'!$B285,Workings!$D:$D,0)),"")</f>
        <v/>
      </c>
      <c r="D285" s="28" t="str">
        <f>IFERROR(IF($D$12="NR",VLOOKUP($C285,'ALLL &lt;50B Database'!$A$2:$S$4794,7,FALSE),VLOOKUP($C285,'CECL &lt;50B Database'!$A$2:$S$165,7,FALSE)),"")</f>
        <v/>
      </c>
      <c r="E285" s="32" t="str">
        <f>IFERROR(IF($D$12="NR",VLOOKUP($C285,'ALLL &lt;50B Database'!$A$2:$S$4794,11,FALSE),VLOOKUP($C285,'CECL &lt;50B Database'!$A$2:$S$165,11,FALSE)),"")</f>
        <v/>
      </c>
      <c r="F285" s="32" t="str">
        <f>IFERROR(IF($D$12="NR",VLOOKUP($C285,'ALLL &lt;50B Database'!$A$2:$S$4794,19,FALSE),VLOOKUP($C285,'CECL &lt;50B Database'!$A$2:$S$165,19,FALSE)),"")</f>
        <v/>
      </c>
      <c r="G285" s="32" t="str">
        <f>IFERROR(IF($D$12="NR",VLOOKUP($C285,'ALLL &lt;50B Database'!$A$2:$S$4794,15,FALSE),VLOOKUP($C285,'CECL &lt;50B Database'!$A$2:$S$165,15,FALSE)),"")</f>
        <v/>
      </c>
      <c r="H285" s="32"/>
    </row>
    <row r="286" spans="2:8" x14ac:dyDescent="0.25">
      <c r="B286" s="5" t="str">
        <f>IF(COUNT($B$18:B285)&gt;=COUNT(Workings!$C:$C),"",COUNT($B$18:B285)+1)</f>
        <v/>
      </c>
      <c r="C286" t="str">
        <f>IFERROR(INDEX(Workings!$B:$B,MATCH('Peer Comparison Tool'!$B286,Workings!$D:$D,0)),"")</f>
        <v/>
      </c>
      <c r="D286" s="28" t="str">
        <f>IFERROR(IF($D$12="NR",VLOOKUP($C286,'ALLL &lt;50B Database'!$A$2:$S$4794,7,FALSE),VLOOKUP($C286,'CECL &lt;50B Database'!$A$2:$S$165,7,FALSE)),"")</f>
        <v/>
      </c>
      <c r="E286" s="32" t="str">
        <f>IFERROR(IF($D$12="NR",VLOOKUP($C286,'ALLL &lt;50B Database'!$A$2:$S$4794,11,FALSE),VLOOKUP($C286,'CECL &lt;50B Database'!$A$2:$S$165,11,FALSE)),"")</f>
        <v/>
      </c>
      <c r="F286" s="32" t="str">
        <f>IFERROR(IF($D$12="NR",VLOOKUP($C286,'ALLL &lt;50B Database'!$A$2:$S$4794,19,FALSE),VLOOKUP($C286,'CECL &lt;50B Database'!$A$2:$S$165,19,FALSE)),"")</f>
        <v/>
      </c>
      <c r="G286" s="32" t="str">
        <f>IFERROR(IF($D$12="NR",VLOOKUP($C286,'ALLL &lt;50B Database'!$A$2:$S$4794,15,FALSE),VLOOKUP($C286,'CECL &lt;50B Database'!$A$2:$S$165,15,FALSE)),"")</f>
        <v/>
      </c>
      <c r="H286" s="32"/>
    </row>
    <row r="287" spans="2:8" x14ac:dyDescent="0.25">
      <c r="B287" s="5" t="str">
        <f>IF(COUNT($B$18:B286)&gt;=COUNT(Workings!$C:$C),"",COUNT($B$18:B286)+1)</f>
        <v/>
      </c>
      <c r="C287" t="str">
        <f>IFERROR(INDEX(Workings!$B:$B,MATCH('Peer Comparison Tool'!$B287,Workings!$D:$D,0)),"")</f>
        <v/>
      </c>
      <c r="D287" s="28" t="str">
        <f>IFERROR(IF($D$12="NR",VLOOKUP($C287,'ALLL &lt;50B Database'!$A$2:$S$4794,7,FALSE),VLOOKUP($C287,'CECL &lt;50B Database'!$A$2:$S$165,7,FALSE)),"")</f>
        <v/>
      </c>
      <c r="E287" s="32" t="str">
        <f>IFERROR(IF($D$12="NR",VLOOKUP($C287,'ALLL &lt;50B Database'!$A$2:$S$4794,11,FALSE),VLOOKUP($C287,'CECL &lt;50B Database'!$A$2:$S$165,11,FALSE)),"")</f>
        <v/>
      </c>
      <c r="F287" s="32" t="str">
        <f>IFERROR(IF($D$12="NR",VLOOKUP($C287,'ALLL &lt;50B Database'!$A$2:$S$4794,19,FALSE),VLOOKUP($C287,'CECL &lt;50B Database'!$A$2:$S$165,19,FALSE)),"")</f>
        <v/>
      </c>
      <c r="G287" s="32" t="str">
        <f>IFERROR(IF($D$12="NR",VLOOKUP($C287,'ALLL &lt;50B Database'!$A$2:$S$4794,15,FALSE),VLOOKUP($C287,'CECL &lt;50B Database'!$A$2:$S$165,15,FALSE)),"")</f>
        <v/>
      </c>
      <c r="H287" s="32"/>
    </row>
    <row r="288" spans="2:8" x14ac:dyDescent="0.25">
      <c r="B288" s="5" t="str">
        <f>IF(COUNT($B$18:B287)&gt;=COUNT(Workings!$C:$C),"",COUNT($B$18:B287)+1)</f>
        <v/>
      </c>
      <c r="C288" t="str">
        <f>IFERROR(INDEX(Workings!$B:$B,MATCH('Peer Comparison Tool'!$B288,Workings!$D:$D,0)),"")</f>
        <v/>
      </c>
      <c r="D288" s="28" t="str">
        <f>IFERROR(IF($D$12="NR",VLOOKUP($C288,'ALLL &lt;50B Database'!$A$2:$S$4794,7,FALSE),VLOOKUP($C288,'CECL &lt;50B Database'!$A$2:$S$165,7,FALSE)),"")</f>
        <v/>
      </c>
      <c r="E288" s="32" t="str">
        <f>IFERROR(IF($D$12="NR",VLOOKUP($C288,'ALLL &lt;50B Database'!$A$2:$S$4794,11,FALSE),VLOOKUP($C288,'CECL &lt;50B Database'!$A$2:$S$165,11,FALSE)),"")</f>
        <v/>
      </c>
      <c r="F288" s="32" t="str">
        <f>IFERROR(IF($D$12="NR",VLOOKUP($C288,'ALLL &lt;50B Database'!$A$2:$S$4794,19,FALSE),VLOOKUP($C288,'CECL &lt;50B Database'!$A$2:$S$165,19,FALSE)),"")</f>
        <v/>
      </c>
      <c r="G288" s="32" t="str">
        <f>IFERROR(IF($D$12="NR",VLOOKUP($C288,'ALLL &lt;50B Database'!$A$2:$S$4794,15,FALSE),VLOOKUP($C288,'CECL &lt;50B Database'!$A$2:$S$165,15,FALSE)),"")</f>
        <v/>
      </c>
      <c r="H288" s="32"/>
    </row>
    <row r="289" spans="2:8" x14ac:dyDescent="0.25">
      <c r="B289" s="5" t="str">
        <f>IF(COUNT($B$18:B288)&gt;=COUNT(Workings!$C:$C),"",COUNT($B$18:B288)+1)</f>
        <v/>
      </c>
      <c r="C289" t="str">
        <f>IFERROR(INDEX(Workings!$B:$B,MATCH('Peer Comparison Tool'!$B289,Workings!$D:$D,0)),"")</f>
        <v/>
      </c>
      <c r="D289" s="28" t="str">
        <f>IFERROR(IF($D$12="NR",VLOOKUP($C289,'ALLL &lt;50B Database'!$A$2:$S$4794,7,FALSE),VLOOKUP($C289,'CECL &lt;50B Database'!$A$2:$S$165,7,FALSE)),"")</f>
        <v/>
      </c>
      <c r="E289" s="32" t="str">
        <f>IFERROR(IF($D$12="NR",VLOOKUP($C289,'ALLL &lt;50B Database'!$A$2:$S$4794,11,FALSE),VLOOKUP($C289,'CECL &lt;50B Database'!$A$2:$S$165,11,FALSE)),"")</f>
        <v/>
      </c>
      <c r="F289" s="32" t="str">
        <f>IFERROR(IF($D$12="NR",VLOOKUP($C289,'ALLL &lt;50B Database'!$A$2:$S$4794,19,FALSE),VLOOKUP($C289,'CECL &lt;50B Database'!$A$2:$S$165,19,FALSE)),"")</f>
        <v/>
      </c>
      <c r="G289" s="32" t="str">
        <f>IFERROR(IF($D$12="NR",VLOOKUP($C289,'ALLL &lt;50B Database'!$A$2:$S$4794,15,FALSE),VLOOKUP($C289,'CECL &lt;50B Database'!$A$2:$S$165,15,FALSE)),"")</f>
        <v/>
      </c>
      <c r="H289" s="32"/>
    </row>
    <row r="290" spans="2:8" x14ac:dyDescent="0.25">
      <c r="B290" s="5" t="str">
        <f>IF(COUNT($B$18:B289)&gt;=COUNT(Workings!$C:$C),"",COUNT($B$18:B289)+1)</f>
        <v/>
      </c>
      <c r="C290" t="str">
        <f>IFERROR(INDEX(Workings!$B:$B,MATCH('Peer Comparison Tool'!$B290,Workings!$D:$D,0)),"")</f>
        <v/>
      </c>
      <c r="D290" s="28" t="str">
        <f>IFERROR(IF($D$12="NR",VLOOKUP($C290,'ALLL &lt;50B Database'!$A$2:$S$4794,7,FALSE),VLOOKUP($C290,'CECL &lt;50B Database'!$A$2:$S$165,7,FALSE)),"")</f>
        <v/>
      </c>
      <c r="E290" s="32" t="str">
        <f>IFERROR(IF($D$12="NR",VLOOKUP($C290,'ALLL &lt;50B Database'!$A$2:$S$4794,11,FALSE),VLOOKUP($C290,'CECL &lt;50B Database'!$A$2:$S$165,11,FALSE)),"")</f>
        <v/>
      </c>
      <c r="F290" s="32" t="str">
        <f>IFERROR(IF($D$12="NR",VLOOKUP($C290,'ALLL &lt;50B Database'!$A$2:$S$4794,19,FALSE),VLOOKUP($C290,'CECL &lt;50B Database'!$A$2:$S$165,19,FALSE)),"")</f>
        <v/>
      </c>
      <c r="G290" s="32" t="str">
        <f>IFERROR(IF($D$12="NR",VLOOKUP($C290,'ALLL &lt;50B Database'!$A$2:$S$4794,15,FALSE),VLOOKUP($C290,'CECL &lt;50B Database'!$A$2:$S$165,15,FALSE)),"")</f>
        <v/>
      </c>
      <c r="H290" s="32"/>
    </row>
    <row r="291" spans="2:8" x14ac:dyDescent="0.25">
      <c r="B291" s="5" t="str">
        <f>IF(COUNT($B$18:B290)&gt;=COUNT(Workings!$C:$C),"",COUNT($B$18:B290)+1)</f>
        <v/>
      </c>
      <c r="C291" t="str">
        <f>IFERROR(INDEX(Workings!$B:$B,MATCH('Peer Comparison Tool'!$B291,Workings!$D:$D,0)),"")</f>
        <v/>
      </c>
      <c r="D291" s="28" t="str">
        <f>IFERROR(IF($D$12="NR",VLOOKUP($C291,'ALLL &lt;50B Database'!$A$2:$S$4794,7,FALSE),VLOOKUP($C291,'CECL &lt;50B Database'!$A$2:$S$165,7,FALSE)),"")</f>
        <v/>
      </c>
      <c r="E291" s="32" t="str">
        <f>IFERROR(IF($D$12="NR",VLOOKUP($C291,'ALLL &lt;50B Database'!$A$2:$S$4794,11,FALSE),VLOOKUP($C291,'CECL &lt;50B Database'!$A$2:$S$165,11,FALSE)),"")</f>
        <v/>
      </c>
      <c r="F291" s="32" t="str">
        <f>IFERROR(IF($D$12="NR",VLOOKUP($C291,'ALLL &lt;50B Database'!$A$2:$S$4794,19,FALSE),VLOOKUP($C291,'CECL &lt;50B Database'!$A$2:$S$165,19,FALSE)),"")</f>
        <v/>
      </c>
      <c r="G291" s="32" t="str">
        <f>IFERROR(IF($D$12="NR",VLOOKUP($C291,'ALLL &lt;50B Database'!$A$2:$S$4794,15,FALSE),VLOOKUP($C291,'CECL &lt;50B Database'!$A$2:$S$165,15,FALSE)),"")</f>
        <v/>
      </c>
      <c r="H291" s="32"/>
    </row>
    <row r="292" spans="2:8" x14ac:dyDescent="0.25">
      <c r="B292" s="5" t="str">
        <f>IF(COUNT($B$18:B291)&gt;=COUNT(Workings!$C:$C),"",COUNT($B$18:B291)+1)</f>
        <v/>
      </c>
      <c r="C292" t="str">
        <f>IFERROR(INDEX(Workings!$B:$B,MATCH('Peer Comparison Tool'!$B292,Workings!$D:$D,0)),"")</f>
        <v/>
      </c>
      <c r="D292" s="28" t="str">
        <f>IFERROR(IF($D$12="NR",VLOOKUP($C292,'ALLL &lt;50B Database'!$A$2:$S$4794,7,FALSE),VLOOKUP($C292,'CECL &lt;50B Database'!$A$2:$S$165,7,FALSE)),"")</f>
        <v/>
      </c>
      <c r="E292" s="32" t="str">
        <f>IFERROR(IF($D$12="NR",VLOOKUP($C292,'ALLL &lt;50B Database'!$A$2:$S$4794,11,FALSE),VLOOKUP($C292,'CECL &lt;50B Database'!$A$2:$S$165,11,FALSE)),"")</f>
        <v/>
      </c>
      <c r="F292" s="32" t="str">
        <f>IFERROR(IF($D$12="NR",VLOOKUP($C292,'ALLL &lt;50B Database'!$A$2:$S$4794,19,FALSE),VLOOKUP($C292,'CECL &lt;50B Database'!$A$2:$S$165,19,FALSE)),"")</f>
        <v/>
      </c>
      <c r="G292" s="32" t="str">
        <f>IFERROR(IF($D$12="NR",VLOOKUP($C292,'ALLL &lt;50B Database'!$A$2:$S$4794,15,FALSE),VLOOKUP($C292,'CECL &lt;50B Database'!$A$2:$S$165,15,FALSE)),"")</f>
        <v/>
      </c>
      <c r="H292" s="32"/>
    </row>
    <row r="293" spans="2:8" x14ac:dyDescent="0.25">
      <c r="B293" s="5" t="str">
        <f>IF(COUNT($B$18:B292)&gt;=COUNT(Workings!$C:$C),"",COUNT($B$18:B292)+1)</f>
        <v/>
      </c>
      <c r="C293" t="str">
        <f>IFERROR(INDEX(Workings!$B:$B,MATCH('Peer Comparison Tool'!$B293,Workings!$D:$D,0)),"")</f>
        <v/>
      </c>
      <c r="D293" s="28" t="str">
        <f>IFERROR(IF($D$12="NR",VLOOKUP($C293,'ALLL &lt;50B Database'!$A$2:$S$4794,7,FALSE),VLOOKUP($C293,'CECL &lt;50B Database'!$A$2:$S$165,7,FALSE)),"")</f>
        <v/>
      </c>
      <c r="E293" s="32" t="str">
        <f>IFERROR(IF($D$12="NR",VLOOKUP($C293,'ALLL &lt;50B Database'!$A$2:$S$4794,11,FALSE),VLOOKUP($C293,'CECL &lt;50B Database'!$A$2:$S$165,11,FALSE)),"")</f>
        <v/>
      </c>
      <c r="F293" s="32" t="str">
        <f>IFERROR(IF($D$12="NR",VLOOKUP($C293,'ALLL &lt;50B Database'!$A$2:$S$4794,19,FALSE),VLOOKUP($C293,'CECL &lt;50B Database'!$A$2:$S$165,19,FALSE)),"")</f>
        <v/>
      </c>
      <c r="G293" s="32" t="str">
        <f>IFERROR(IF($D$12="NR",VLOOKUP($C293,'ALLL &lt;50B Database'!$A$2:$S$4794,15,FALSE),VLOOKUP($C293,'CECL &lt;50B Database'!$A$2:$S$165,15,FALSE)),"")</f>
        <v/>
      </c>
      <c r="H293" s="32"/>
    </row>
    <row r="294" spans="2:8" x14ac:dyDescent="0.25">
      <c r="B294" s="5" t="str">
        <f>IF(COUNT($B$18:B293)&gt;=COUNT(Workings!$C:$C),"",COUNT($B$18:B293)+1)</f>
        <v/>
      </c>
      <c r="C294" t="str">
        <f>IFERROR(INDEX(Workings!$B:$B,MATCH('Peer Comparison Tool'!$B294,Workings!$D:$D,0)),"")</f>
        <v/>
      </c>
      <c r="D294" s="28" t="str">
        <f>IFERROR(IF($D$12="NR",VLOOKUP($C294,'ALLL &lt;50B Database'!$A$2:$S$4794,7,FALSE),VLOOKUP($C294,'CECL &lt;50B Database'!$A$2:$S$165,7,FALSE)),"")</f>
        <v/>
      </c>
      <c r="E294" s="32" t="str">
        <f>IFERROR(IF($D$12="NR",VLOOKUP($C294,'ALLL &lt;50B Database'!$A$2:$S$4794,11,FALSE),VLOOKUP($C294,'CECL &lt;50B Database'!$A$2:$S$165,11,FALSE)),"")</f>
        <v/>
      </c>
      <c r="F294" s="32" t="str">
        <f>IFERROR(IF($D$12="NR",VLOOKUP($C294,'ALLL &lt;50B Database'!$A$2:$S$4794,19,FALSE),VLOOKUP($C294,'CECL &lt;50B Database'!$A$2:$S$165,19,FALSE)),"")</f>
        <v/>
      </c>
      <c r="G294" s="32" t="str">
        <f>IFERROR(IF($D$12="NR",VLOOKUP($C294,'ALLL &lt;50B Database'!$A$2:$S$4794,15,FALSE),VLOOKUP($C294,'CECL &lt;50B Database'!$A$2:$S$165,15,FALSE)),"")</f>
        <v/>
      </c>
      <c r="H294" s="32"/>
    </row>
    <row r="295" spans="2:8" x14ac:dyDescent="0.25">
      <c r="B295" s="5" t="str">
        <f>IF(COUNT($B$18:B294)&gt;=COUNT(Workings!$C:$C),"",COUNT($B$18:B294)+1)</f>
        <v/>
      </c>
      <c r="C295" t="str">
        <f>IFERROR(INDEX(Workings!$B:$B,MATCH('Peer Comparison Tool'!$B295,Workings!$D:$D,0)),"")</f>
        <v/>
      </c>
      <c r="D295" s="28" t="str">
        <f>IFERROR(IF($D$12="NR",VLOOKUP($C295,'ALLL &lt;50B Database'!$A$2:$S$4794,7,FALSE),VLOOKUP($C295,'CECL &lt;50B Database'!$A$2:$S$165,7,FALSE)),"")</f>
        <v/>
      </c>
      <c r="E295" s="32" t="str">
        <f>IFERROR(IF($D$12="NR",VLOOKUP($C295,'ALLL &lt;50B Database'!$A$2:$S$4794,11,FALSE),VLOOKUP($C295,'CECL &lt;50B Database'!$A$2:$S$165,11,FALSE)),"")</f>
        <v/>
      </c>
      <c r="F295" s="32" t="str">
        <f>IFERROR(IF($D$12="NR",VLOOKUP($C295,'ALLL &lt;50B Database'!$A$2:$S$4794,19,FALSE),VLOOKUP($C295,'CECL &lt;50B Database'!$A$2:$S$165,19,FALSE)),"")</f>
        <v/>
      </c>
      <c r="G295" s="32" t="str">
        <f>IFERROR(IF($D$12="NR",VLOOKUP($C295,'ALLL &lt;50B Database'!$A$2:$S$4794,15,FALSE),VLOOKUP($C295,'CECL &lt;50B Database'!$A$2:$S$165,15,FALSE)),"")</f>
        <v/>
      </c>
      <c r="H295" s="32"/>
    </row>
    <row r="296" spans="2:8" x14ac:dyDescent="0.25">
      <c r="B296" s="5" t="str">
        <f>IF(COUNT($B$18:B295)&gt;=COUNT(Workings!$C:$C),"",COUNT($B$18:B295)+1)</f>
        <v/>
      </c>
      <c r="C296" t="str">
        <f>IFERROR(INDEX(Workings!$B:$B,MATCH('Peer Comparison Tool'!$B296,Workings!$D:$D,0)),"")</f>
        <v/>
      </c>
      <c r="D296" s="28" t="str">
        <f>IFERROR(IF($D$12="NR",VLOOKUP($C296,'ALLL &lt;50B Database'!$A$2:$S$4794,7,FALSE),VLOOKUP($C296,'CECL &lt;50B Database'!$A$2:$S$165,7,FALSE)),"")</f>
        <v/>
      </c>
      <c r="E296" s="32" t="str">
        <f>IFERROR(IF($D$12="NR",VLOOKUP($C296,'ALLL &lt;50B Database'!$A$2:$S$4794,11,FALSE),VLOOKUP($C296,'CECL &lt;50B Database'!$A$2:$S$165,11,FALSE)),"")</f>
        <v/>
      </c>
      <c r="F296" s="32" t="str">
        <f>IFERROR(IF($D$12="NR",VLOOKUP($C296,'ALLL &lt;50B Database'!$A$2:$S$4794,19,FALSE),VLOOKUP($C296,'CECL &lt;50B Database'!$A$2:$S$165,19,FALSE)),"")</f>
        <v/>
      </c>
      <c r="G296" s="32" t="str">
        <f>IFERROR(IF($D$12="NR",VLOOKUP($C296,'ALLL &lt;50B Database'!$A$2:$S$4794,15,FALSE),VLOOKUP($C296,'CECL &lt;50B Database'!$A$2:$S$165,15,FALSE)),"")</f>
        <v/>
      </c>
      <c r="H296" s="32"/>
    </row>
    <row r="297" spans="2:8" x14ac:dyDescent="0.25">
      <c r="B297" s="5" t="str">
        <f>IF(COUNT($B$18:B296)&gt;=COUNT(Workings!$C:$C),"",COUNT($B$18:B296)+1)</f>
        <v/>
      </c>
      <c r="C297" t="str">
        <f>IFERROR(INDEX(Workings!$B:$B,MATCH('Peer Comparison Tool'!$B297,Workings!$D:$D,0)),"")</f>
        <v/>
      </c>
      <c r="D297" s="28" t="str">
        <f>IFERROR(IF($D$12="NR",VLOOKUP($C297,'ALLL &lt;50B Database'!$A$2:$S$4794,7,FALSE),VLOOKUP($C297,'CECL &lt;50B Database'!$A$2:$S$165,7,FALSE)),"")</f>
        <v/>
      </c>
      <c r="E297" s="32" t="str">
        <f>IFERROR(IF($D$12="NR",VLOOKUP($C297,'ALLL &lt;50B Database'!$A$2:$S$4794,11,FALSE),VLOOKUP($C297,'CECL &lt;50B Database'!$A$2:$S$165,11,FALSE)),"")</f>
        <v/>
      </c>
      <c r="F297" s="32" t="str">
        <f>IFERROR(IF($D$12="NR",VLOOKUP($C297,'ALLL &lt;50B Database'!$A$2:$S$4794,19,FALSE),VLOOKUP($C297,'CECL &lt;50B Database'!$A$2:$S$165,19,FALSE)),"")</f>
        <v/>
      </c>
      <c r="G297" s="32" t="str">
        <f>IFERROR(IF($D$12="NR",VLOOKUP($C297,'ALLL &lt;50B Database'!$A$2:$S$4794,15,FALSE),VLOOKUP($C297,'CECL &lt;50B Database'!$A$2:$S$165,15,FALSE)),"")</f>
        <v/>
      </c>
      <c r="H297" s="32"/>
    </row>
    <row r="298" spans="2:8" x14ac:dyDescent="0.25">
      <c r="B298" s="5" t="str">
        <f>IF(COUNT($B$18:B297)&gt;=COUNT(Workings!$C:$C),"",COUNT($B$18:B297)+1)</f>
        <v/>
      </c>
      <c r="C298" t="str">
        <f>IFERROR(INDEX(Workings!$B:$B,MATCH('Peer Comparison Tool'!$B298,Workings!$D:$D,0)),"")</f>
        <v/>
      </c>
      <c r="D298" s="28" t="str">
        <f>IFERROR(IF($D$12="NR",VLOOKUP($C298,'ALLL &lt;50B Database'!$A$2:$S$4794,7,FALSE),VLOOKUP($C298,'CECL &lt;50B Database'!$A$2:$S$165,7,FALSE)),"")</f>
        <v/>
      </c>
      <c r="E298" s="32" t="str">
        <f>IFERROR(IF($D$12="NR",VLOOKUP($C298,'ALLL &lt;50B Database'!$A$2:$S$4794,11,FALSE),VLOOKUP($C298,'CECL &lt;50B Database'!$A$2:$S$165,11,FALSE)),"")</f>
        <v/>
      </c>
      <c r="F298" s="32" t="str">
        <f>IFERROR(IF($D$12="NR",VLOOKUP($C298,'ALLL &lt;50B Database'!$A$2:$S$4794,19,FALSE),VLOOKUP($C298,'CECL &lt;50B Database'!$A$2:$S$165,19,FALSE)),"")</f>
        <v/>
      </c>
      <c r="G298" s="32" t="str">
        <f>IFERROR(IF($D$12="NR",VLOOKUP($C298,'ALLL &lt;50B Database'!$A$2:$S$4794,15,FALSE),VLOOKUP($C298,'CECL &lt;50B Database'!$A$2:$S$165,15,FALSE)),"")</f>
        <v/>
      </c>
      <c r="H298" s="32"/>
    </row>
    <row r="299" spans="2:8" x14ac:dyDescent="0.25">
      <c r="B299" s="5" t="str">
        <f>IF(COUNT($B$18:B298)&gt;=COUNT(Workings!$C:$C),"",COUNT($B$18:B298)+1)</f>
        <v/>
      </c>
      <c r="C299" t="str">
        <f>IFERROR(INDEX(Workings!$B:$B,MATCH('Peer Comparison Tool'!$B299,Workings!$D:$D,0)),"")</f>
        <v/>
      </c>
      <c r="D299" s="28" t="str">
        <f>IFERROR(IF($D$12="NR",VLOOKUP($C299,'ALLL &lt;50B Database'!$A$2:$S$4794,7,FALSE),VLOOKUP($C299,'CECL &lt;50B Database'!$A$2:$S$165,7,FALSE)),"")</f>
        <v/>
      </c>
      <c r="E299" s="32" t="str">
        <f>IFERROR(IF($D$12="NR",VLOOKUP($C299,'ALLL &lt;50B Database'!$A$2:$S$4794,11,FALSE),VLOOKUP($C299,'CECL &lt;50B Database'!$A$2:$S$165,11,FALSE)),"")</f>
        <v/>
      </c>
      <c r="F299" s="32" t="str">
        <f>IFERROR(IF($D$12="NR",VLOOKUP($C299,'ALLL &lt;50B Database'!$A$2:$S$4794,19,FALSE),VLOOKUP($C299,'CECL &lt;50B Database'!$A$2:$S$165,19,FALSE)),"")</f>
        <v/>
      </c>
      <c r="G299" s="32" t="str">
        <f>IFERROR(IF($D$12="NR",VLOOKUP($C299,'ALLL &lt;50B Database'!$A$2:$S$4794,15,FALSE),VLOOKUP($C299,'CECL &lt;50B Database'!$A$2:$S$165,15,FALSE)),"")</f>
        <v/>
      </c>
      <c r="H299" s="32"/>
    </row>
    <row r="300" spans="2:8" x14ac:dyDescent="0.25">
      <c r="B300" s="5" t="str">
        <f>IF(COUNT($B$18:B299)&gt;=COUNT(Workings!$C:$C),"",COUNT($B$18:B299)+1)</f>
        <v/>
      </c>
      <c r="C300" t="str">
        <f>IFERROR(INDEX(Workings!$B:$B,MATCH('Peer Comparison Tool'!$B300,Workings!$D:$D,0)),"")</f>
        <v/>
      </c>
      <c r="D300" s="28" t="str">
        <f>IFERROR(IF($D$12="NR",VLOOKUP($C300,'ALLL &lt;50B Database'!$A$2:$S$4794,7,FALSE),VLOOKUP($C300,'CECL &lt;50B Database'!$A$2:$S$165,7,FALSE)),"")</f>
        <v/>
      </c>
      <c r="E300" s="32" t="str">
        <f>IFERROR(IF($D$12="NR",VLOOKUP($C300,'ALLL &lt;50B Database'!$A$2:$S$4794,11,FALSE),VLOOKUP($C300,'CECL &lt;50B Database'!$A$2:$S$165,11,FALSE)),"")</f>
        <v/>
      </c>
      <c r="F300" s="32" t="str">
        <f>IFERROR(IF($D$12="NR",VLOOKUP($C300,'ALLL &lt;50B Database'!$A$2:$S$4794,19,FALSE),VLOOKUP($C300,'CECL &lt;50B Database'!$A$2:$S$165,19,FALSE)),"")</f>
        <v/>
      </c>
      <c r="G300" s="32" t="str">
        <f>IFERROR(IF($D$12="NR",VLOOKUP($C300,'ALLL &lt;50B Database'!$A$2:$S$4794,15,FALSE),VLOOKUP($C300,'CECL &lt;50B Database'!$A$2:$S$165,15,FALSE)),"")</f>
        <v/>
      </c>
      <c r="H300" s="32"/>
    </row>
    <row r="301" spans="2:8" x14ac:dyDescent="0.25">
      <c r="B301" s="5" t="str">
        <f>IF(COUNT($B$18:B300)&gt;=COUNT(Workings!$C:$C),"",COUNT($B$18:B300)+1)</f>
        <v/>
      </c>
      <c r="C301" t="str">
        <f>IFERROR(INDEX(Workings!$B:$B,MATCH('Peer Comparison Tool'!$B301,Workings!$D:$D,0)),"")</f>
        <v/>
      </c>
      <c r="D301" s="28" t="str">
        <f>IFERROR(IF($D$12="NR",VLOOKUP($C301,'ALLL &lt;50B Database'!$A$2:$S$4794,7,FALSE),VLOOKUP($C301,'CECL &lt;50B Database'!$A$2:$S$165,7,FALSE)),"")</f>
        <v/>
      </c>
      <c r="E301" s="32" t="str">
        <f>IFERROR(IF($D$12="NR",VLOOKUP($C301,'ALLL &lt;50B Database'!$A$2:$S$4794,11,FALSE),VLOOKUP($C301,'CECL &lt;50B Database'!$A$2:$S$165,11,FALSE)),"")</f>
        <v/>
      </c>
      <c r="F301" s="32" t="str">
        <f>IFERROR(IF($D$12="NR",VLOOKUP($C301,'ALLL &lt;50B Database'!$A$2:$S$4794,19,FALSE),VLOOKUP($C301,'CECL &lt;50B Database'!$A$2:$S$165,19,FALSE)),"")</f>
        <v/>
      </c>
      <c r="G301" s="32" t="str">
        <f>IFERROR(IF($D$12="NR",VLOOKUP($C301,'ALLL &lt;50B Database'!$A$2:$S$4794,15,FALSE),VLOOKUP($C301,'CECL &lt;50B Database'!$A$2:$S$165,15,FALSE)),"")</f>
        <v/>
      </c>
      <c r="H301" s="32"/>
    </row>
    <row r="302" spans="2:8" x14ac:dyDescent="0.25">
      <c r="B302" s="5" t="str">
        <f>IF(COUNT($B$18:B301)&gt;=COUNT(Workings!$C:$C),"",COUNT($B$18:B301)+1)</f>
        <v/>
      </c>
      <c r="C302" t="str">
        <f>IFERROR(INDEX(Workings!$B:$B,MATCH('Peer Comparison Tool'!$B302,Workings!$D:$D,0)),"")</f>
        <v/>
      </c>
      <c r="D302" s="28" t="str">
        <f>IFERROR(IF($D$12="NR",VLOOKUP($C302,'ALLL &lt;50B Database'!$A$2:$S$4794,7,FALSE),VLOOKUP($C302,'CECL &lt;50B Database'!$A$2:$S$165,7,FALSE)),"")</f>
        <v/>
      </c>
      <c r="E302" s="32" t="str">
        <f>IFERROR(IF($D$12="NR",VLOOKUP($C302,'ALLL &lt;50B Database'!$A$2:$S$4794,11,FALSE),VLOOKUP($C302,'CECL &lt;50B Database'!$A$2:$S$165,11,FALSE)),"")</f>
        <v/>
      </c>
      <c r="F302" s="32" t="str">
        <f>IFERROR(IF($D$12="NR",VLOOKUP($C302,'ALLL &lt;50B Database'!$A$2:$S$4794,19,FALSE),VLOOKUP($C302,'CECL &lt;50B Database'!$A$2:$S$165,19,FALSE)),"")</f>
        <v/>
      </c>
      <c r="G302" s="32" t="str">
        <f>IFERROR(IF($D$12="NR",VLOOKUP($C302,'ALLL &lt;50B Database'!$A$2:$S$4794,15,FALSE),VLOOKUP($C302,'CECL &lt;50B Database'!$A$2:$S$165,15,FALSE)),"")</f>
        <v/>
      </c>
      <c r="H302" s="32"/>
    </row>
    <row r="303" spans="2:8" x14ac:dyDescent="0.25">
      <c r="B303" s="5" t="str">
        <f>IF(COUNT($B$18:B302)&gt;=COUNT(Workings!$C:$C),"",COUNT($B$18:B302)+1)</f>
        <v/>
      </c>
      <c r="C303" t="str">
        <f>IFERROR(INDEX(Workings!$B:$B,MATCH('Peer Comparison Tool'!$B303,Workings!$D:$D,0)),"")</f>
        <v/>
      </c>
      <c r="D303" s="28" t="str">
        <f>IFERROR(IF($D$12="NR",VLOOKUP($C303,'ALLL &lt;50B Database'!$A$2:$S$4794,7,FALSE),VLOOKUP($C303,'CECL &lt;50B Database'!$A$2:$S$165,7,FALSE)),"")</f>
        <v/>
      </c>
      <c r="E303" s="32" t="str">
        <f>IFERROR(IF($D$12="NR",VLOOKUP($C303,'ALLL &lt;50B Database'!$A$2:$S$4794,11,FALSE),VLOOKUP($C303,'CECL &lt;50B Database'!$A$2:$S$165,11,FALSE)),"")</f>
        <v/>
      </c>
      <c r="F303" s="32" t="str">
        <f>IFERROR(IF($D$12="NR",VLOOKUP($C303,'ALLL &lt;50B Database'!$A$2:$S$4794,19,FALSE),VLOOKUP($C303,'CECL &lt;50B Database'!$A$2:$S$165,19,FALSE)),"")</f>
        <v/>
      </c>
      <c r="G303" s="32" t="str">
        <f>IFERROR(IF($D$12="NR",VLOOKUP($C303,'ALLL &lt;50B Database'!$A$2:$S$4794,15,FALSE),VLOOKUP($C303,'CECL &lt;50B Database'!$A$2:$S$165,15,FALSE)),"")</f>
        <v/>
      </c>
      <c r="H303" s="32"/>
    </row>
    <row r="304" spans="2:8" x14ac:dyDescent="0.25">
      <c r="B304" s="5" t="str">
        <f>IF(COUNT($B$18:B303)&gt;=COUNT(Workings!$C:$C),"",COUNT($B$18:B303)+1)</f>
        <v/>
      </c>
      <c r="C304" t="str">
        <f>IFERROR(INDEX(Workings!$B:$B,MATCH('Peer Comparison Tool'!$B304,Workings!$D:$D,0)),"")</f>
        <v/>
      </c>
      <c r="D304" s="28" t="str">
        <f>IFERROR(IF($D$12="NR",VLOOKUP($C304,'ALLL &lt;50B Database'!$A$2:$S$4794,7,FALSE),VLOOKUP($C304,'CECL &lt;50B Database'!$A$2:$S$165,7,FALSE)),"")</f>
        <v/>
      </c>
      <c r="E304" s="32" t="str">
        <f>IFERROR(IF($D$12="NR",VLOOKUP($C304,'ALLL &lt;50B Database'!$A$2:$S$4794,11,FALSE),VLOOKUP($C304,'CECL &lt;50B Database'!$A$2:$S$165,11,FALSE)),"")</f>
        <v/>
      </c>
      <c r="F304" s="32" t="str">
        <f>IFERROR(IF($D$12="NR",VLOOKUP($C304,'ALLL &lt;50B Database'!$A$2:$S$4794,19,FALSE),VLOOKUP($C304,'CECL &lt;50B Database'!$A$2:$S$165,19,FALSE)),"")</f>
        <v/>
      </c>
      <c r="G304" s="32" t="str">
        <f>IFERROR(IF($D$12="NR",VLOOKUP($C304,'ALLL &lt;50B Database'!$A$2:$S$4794,15,FALSE),VLOOKUP($C304,'CECL &lt;50B Database'!$A$2:$S$165,15,FALSE)),"")</f>
        <v/>
      </c>
      <c r="H304" s="32"/>
    </row>
    <row r="305" spans="2:8" x14ac:dyDescent="0.25">
      <c r="B305" s="5" t="str">
        <f>IF(COUNT($B$18:B304)&gt;=COUNT(Workings!$C:$C),"",COUNT($B$18:B304)+1)</f>
        <v/>
      </c>
      <c r="C305" t="str">
        <f>IFERROR(INDEX(Workings!$B:$B,MATCH('Peer Comparison Tool'!$B305,Workings!$D:$D,0)),"")</f>
        <v/>
      </c>
      <c r="D305" s="28" t="str">
        <f>IFERROR(IF($D$12="NR",VLOOKUP($C305,'ALLL &lt;50B Database'!$A$2:$S$4794,7,FALSE),VLOOKUP($C305,'CECL &lt;50B Database'!$A$2:$S$165,7,FALSE)),"")</f>
        <v/>
      </c>
      <c r="E305" s="32" t="str">
        <f>IFERROR(IF($D$12="NR",VLOOKUP($C305,'ALLL &lt;50B Database'!$A$2:$S$4794,11,FALSE),VLOOKUP($C305,'CECL &lt;50B Database'!$A$2:$S$165,11,FALSE)),"")</f>
        <v/>
      </c>
      <c r="F305" s="32" t="str">
        <f>IFERROR(IF($D$12="NR",VLOOKUP($C305,'ALLL &lt;50B Database'!$A$2:$S$4794,19,FALSE),VLOOKUP($C305,'CECL &lt;50B Database'!$A$2:$S$165,19,FALSE)),"")</f>
        <v/>
      </c>
      <c r="G305" s="32" t="str">
        <f>IFERROR(IF($D$12="NR",VLOOKUP($C305,'ALLL &lt;50B Database'!$A$2:$S$4794,15,FALSE),VLOOKUP($C305,'CECL &lt;50B Database'!$A$2:$S$165,15,FALSE)),"")</f>
        <v/>
      </c>
      <c r="H305" s="32"/>
    </row>
    <row r="306" spans="2:8" x14ac:dyDescent="0.25">
      <c r="B306" s="5" t="str">
        <f>IF(COUNT($B$18:B305)&gt;=COUNT(Workings!$C:$C),"",COUNT($B$18:B305)+1)</f>
        <v/>
      </c>
      <c r="C306" t="str">
        <f>IFERROR(INDEX(Workings!$B:$B,MATCH('Peer Comparison Tool'!$B306,Workings!$D:$D,0)),"")</f>
        <v/>
      </c>
      <c r="D306" s="28" t="str">
        <f>IFERROR(IF($D$12="NR",VLOOKUP($C306,'ALLL &lt;50B Database'!$A$2:$S$4794,7,FALSE),VLOOKUP($C306,'CECL &lt;50B Database'!$A$2:$S$165,7,FALSE)),"")</f>
        <v/>
      </c>
      <c r="E306" s="32" t="str">
        <f>IFERROR(IF($D$12="NR",VLOOKUP($C306,'ALLL &lt;50B Database'!$A$2:$S$4794,11,FALSE),VLOOKUP($C306,'CECL &lt;50B Database'!$A$2:$S$165,11,FALSE)),"")</f>
        <v/>
      </c>
      <c r="F306" s="32" t="str">
        <f>IFERROR(IF($D$12="NR",VLOOKUP($C306,'ALLL &lt;50B Database'!$A$2:$S$4794,19,FALSE),VLOOKUP($C306,'CECL &lt;50B Database'!$A$2:$S$165,19,FALSE)),"")</f>
        <v/>
      </c>
      <c r="G306" s="32" t="str">
        <f>IFERROR(IF($D$12="NR",VLOOKUP($C306,'ALLL &lt;50B Database'!$A$2:$S$4794,15,FALSE),VLOOKUP($C306,'CECL &lt;50B Database'!$A$2:$S$165,15,FALSE)),"")</f>
        <v/>
      </c>
      <c r="H306" s="32"/>
    </row>
    <row r="307" spans="2:8" x14ac:dyDescent="0.25">
      <c r="B307" s="5" t="str">
        <f>IF(COUNT($B$18:B306)&gt;=COUNT(Workings!$C:$C),"",COUNT($B$18:B306)+1)</f>
        <v/>
      </c>
      <c r="C307" t="str">
        <f>IFERROR(INDEX(Workings!$B:$B,MATCH('Peer Comparison Tool'!$B307,Workings!$D:$D,0)),"")</f>
        <v/>
      </c>
      <c r="D307" s="28" t="str">
        <f>IFERROR(IF($D$12="NR",VLOOKUP($C307,'ALLL &lt;50B Database'!$A$2:$S$4794,7,FALSE),VLOOKUP($C307,'CECL &lt;50B Database'!$A$2:$S$165,7,FALSE)),"")</f>
        <v/>
      </c>
      <c r="E307" s="32" t="str">
        <f>IFERROR(IF($D$12="NR",VLOOKUP($C307,'ALLL &lt;50B Database'!$A$2:$S$4794,11,FALSE),VLOOKUP($C307,'CECL &lt;50B Database'!$A$2:$S$165,11,FALSE)),"")</f>
        <v/>
      </c>
      <c r="F307" s="32" t="str">
        <f>IFERROR(IF($D$12="NR",VLOOKUP($C307,'ALLL &lt;50B Database'!$A$2:$S$4794,19,FALSE),VLOOKUP($C307,'CECL &lt;50B Database'!$A$2:$S$165,19,FALSE)),"")</f>
        <v/>
      </c>
      <c r="G307" s="32" t="str">
        <f>IFERROR(IF($D$12="NR",VLOOKUP($C307,'ALLL &lt;50B Database'!$A$2:$S$4794,15,FALSE),VLOOKUP($C307,'CECL &lt;50B Database'!$A$2:$S$165,15,FALSE)),"")</f>
        <v/>
      </c>
      <c r="H307" s="32"/>
    </row>
    <row r="308" spans="2:8" x14ac:dyDescent="0.25">
      <c r="B308" s="5" t="str">
        <f>IF(COUNT($B$18:B307)&gt;=COUNT(Workings!$C:$C),"",COUNT($B$18:B307)+1)</f>
        <v/>
      </c>
      <c r="C308" t="str">
        <f>IFERROR(INDEX(Workings!$B:$B,MATCH('Peer Comparison Tool'!$B308,Workings!$D:$D,0)),"")</f>
        <v/>
      </c>
      <c r="D308" s="28" t="str">
        <f>IFERROR(IF($D$12="NR",VLOOKUP($C308,'ALLL &lt;50B Database'!$A$2:$S$4794,7,FALSE),VLOOKUP($C308,'CECL &lt;50B Database'!$A$2:$S$165,7,FALSE)),"")</f>
        <v/>
      </c>
      <c r="E308" s="32" t="str">
        <f>IFERROR(IF($D$12="NR",VLOOKUP($C308,'ALLL &lt;50B Database'!$A$2:$S$4794,11,FALSE),VLOOKUP($C308,'CECL &lt;50B Database'!$A$2:$S$165,11,FALSE)),"")</f>
        <v/>
      </c>
      <c r="F308" s="32" t="str">
        <f>IFERROR(IF($D$12="NR",VLOOKUP($C308,'ALLL &lt;50B Database'!$A$2:$S$4794,19,FALSE),VLOOKUP($C308,'CECL &lt;50B Database'!$A$2:$S$165,19,FALSE)),"")</f>
        <v/>
      </c>
      <c r="G308" s="32" t="str">
        <f>IFERROR(IF($D$12="NR",VLOOKUP($C308,'ALLL &lt;50B Database'!$A$2:$S$4794,15,FALSE),VLOOKUP($C308,'CECL &lt;50B Database'!$A$2:$S$165,15,FALSE)),"")</f>
        <v/>
      </c>
      <c r="H308" s="32"/>
    </row>
    <row r="309" spans="2:8" x14ac:dyDescent="0.25">
      <c r="B309" s="5" t="str">
        <f>IF(COUNT($B$18:B308)&gt;=COUNT(Workings!$C:$C),"",COUNT($B$18:B308)+1)</f>
        <v/>
      </c>
      <c r="C309" t="str">
        <f>IFERROR(INDEX(Workings!$B:$B,MATCH('Peer Comparison Tool'!$B309,Workings!$D:$D,0)),"")</f>
        <v/>
      </c>
      <c r="D309" s="28" t="str">
        <f>IFERROR(IF($D$12="NR",VLOOKUP($C309,'ALLL &lt;50B Database'!$A$2:$S$4794,7,FALSE),VLOOKUP($C309,'CECL &lt;50B Database'!$A$2:$S$165,7,FALSE)),"")</f>
        <v/>
      </c>
      <c r="E309" s="32" t="str">
        <f>IFERROR(IF($D$12="NR",VLOOKUP($C309,'ALLL &lt;50B Database'!$A$2:$S$4794,11,FALSE),VLOOKUP($C309,'CECL &lt;50B Database'!$A$2:$S$165,11,FALSE)),"")</f>
        <v/>
      </c>
      <c r="F309" s="32" t="str">
        <f>IFERROR(IF($D$12="NR",VLOOKUP($C309,'ALLL &lt;50B Database'!$A$2:$S$4794,19,FALSE),VLOOKUP($C309,'CECL &lt;50B Database'!$A$2:$S$165,19,FALSE)),"")</f>
        <v/>
      </c>
      <c r="G309" s="32" t="str">
        <f>IFERROR(IF($D$12="NR",VLOOKUP($C309,'ALLL &lt;50B Database'!$A$2:$S$4794,15,FALSE),VLOOKUP($C309,'CECL &lt;50B Database'!$A$2:$S$165,15,FALSE)),"")</f>
        <v/>
      </c>
      <c r="H309" s="32"/>
    </row>
    <row r="310" spans="2:8" x14ac:dyDescent="0.25">
      <c r="B310" s="5" t="str">
        <f>IF(COUNT($B$18:B309)&gt;=COUNT(Workings!$C:$C),"",COUNT($B$18:B309)+1)</f>
        <v/>
      </c>
      <c r="C310" t="str">
        <f>IFERROR(INDEX(Workings!$B:$B,MATCH('Peer Comparison Tool'!$B310,Workings!$D:$D,0)),"")</f>
        <v/>
      </c>
      <c r="D310" s="28" t="str">
        <f>IFERROR(IF($D$12="NR",VLOOKUP($C310,'ALLL &lt;50B Database'!$A$2:$S$4794,7,FALSE),VLOOKUP($C310,'CECL &lt;50B Database'!$A$2:$S$165,7,FALSE)),"")</f>
        <v/>
      </c>
      <c r="E310" s="32" t="str">
        <f>IFERROR(IF($D$12="NR",VLOOKUP($C310,'ALLL &lt;50B Database'!$A$2:$S$4794,11,FALSE),VLOOKUP($C310,'CECL &lt;50B Database'!$A$2:$S$165,11,FALSE)),"")</f>
        <v/>
      </c>
      <c r="F310" s="32" t="str">
        <f>IFERROR(IF($D$12="NR",VLOOKUP($C310,'ALLL &lt;50B Database'!$A$2:$S$4794,19,FALSE),VLOOKUP($C310,'CECL &lt;50B Database'!$A$2:$S$165,19,FALSE)),"")</f>
        <v/>
      </c>
      <c r="G310" s="32" t="str">
        <f>IFERROR(IF($D$12="NR",VLOOKUP($C310,'ALLL &lt;50B Database'!$A$2:$S$4794,15,FALSE),VLOOKUP($C310,'CECL &lt;50B Database'!$A$2:$S$165,15,FALSE)),"")</f>
        <v/>
      </c>
      <c r="H310" s="32"/>
    </row>
    <row r="311" spans="2:8" x14ac:dyDescent="0.25">
      <c r="B311" s="5" t="str">
        <f>IF(COUNT($B$18:B310)&gt;=COUNT(Workings!$C:$C),"",COUNT($B$18:B310)+1)</f>
        <v/>
      </c>
      <c r="C311" t="str">
        <f>IFERROR(INDEX(Workings!$B:$B,MATCH('Peer Comparison Tool'!$B311,Workings!$D:$D,0)),"")</f>
        <v/>
      </c>
      <c r="D311" s="28" t="str">
        <f>IFERROR(IF($D$12="NR",VLOOKUP($C311,'ALLL &lt;50B Database'!$A$2:$S$4794,7,FALSE),VLOOKUP($C311,'CECL &lt;50B Database'!$A$2:$S$165,7,FALSE)),"")</f>
        <v/>
      </c>
      <c r="E311" s="32" t="str">
        <f>IFERROR(IF($D$12="NR",VLOOKUP($C311,'ALLL &lt;50B Database'!$A$2:$S$4794,11,FALSE),VLOOKUP($C311,'CECL &lt;50B Database'!$A$2:$S$165,11,FALSE)),"")</f>
        <v/>
      </c>
      <c r="F311" s="32" t="str">
        <f>IFERROR(IF($D$12="NR",VLOOKUP($C311,'ALLL &lt;50B Database'!$A$2:$S$4794,19,FALSE),VLOOKUP($C311,'CECL &lt;50B Database'!$A$2:$S$165,19,FALSE)),"")</f>
        <v/>
      </c>
      <c r="G311" s="32" t="str">
        <f>IFERROR(IF($D$12="NR",VLOOKUP($C311,'ALLL &lt;50B Database'!$A$2:$S$4794,15,FALSE),VLOOKUP($C311,'CECL &lt;50B Database'!$A$2:$S$165,15,FALSE)),"")</f>
        <v/>
      </c>
      <c r="H311" s="32"/>
    </row>
    <row r="312" spans="2:8" x14ac:dyDescent="0.25">
      <c r="B312" s="5" t="str">
        <f>IF(COUNT($B$18:B311)&gt;=COUNT(Workings!$C:$C),"",COUNT($B$18:B311)+1)</f>
        <v/>
      </c>
      <c r="C312" t="str">
        <f>IFERROR(INDEX(Workings!$B:$B,MATCH('Peer Comparison Tool'!$B312,Workings!$D:$D,0)),"")</f>
        <v/>
      </c>
      <c r="D312" s="28" t="str">
        <f>IFERROR(IF($D$12="NR",VLOOKUP($C312,'ALLL &lt;50B Database'!$A$2:$S$4794,7,FALSE),VLOOKUP($C312,'CECL &lt;50B Database'!$A$2:$S$165,7,FALSE)),"")</f>
        <v/>
      </c>
      <c r="E312" s="32" t="str">
        <f>IFERROR(IF($D$12="NR",VLOOKUP($C312,'ALLL &lt;50B Database'!$A$2:$S$4794,11,FALSE),VLOOKUP($C312,'CECL &lt;50B Database'!$A$2:$S$165,11,FALSE)),"")</f>
        <v/>
      </c>
      <c r="F312" s="32" t="str">
        <f>IFERROR(IF($D$12="NR",VLOOKUP($C312,'ALLL &lt;50B Database'!$A$2:$S$4794,19,FALSE),VLOOKUP($C312,'CECL &lt;50B Database'!$A$2:$S$165,19,FALSE)),"")</f>
        <v/>
      </c>
      <c r="G312" s="32" t="str">
        <f>IFERROR(IF($D$12="NR",VLOOKUP($C312,'ALLL &lt;50B Database'!$A$2:$S$4794,15,FALSE),VLOOKUP($C312,'CECL &lt;50B Database'!$A$2:$S$165,15,FALSE)),"")</f>
        <v/>
      </c>
      <c r="H312" s="32"/>
    </row>
    <row r="313" spans="2:8" x14ac:dyDescent="0.25">
      <c r="B313" s="5" t="str">
        <f>IF(COUNT($B$18:B312)&gt;=COUNT(Workings!$C:$C),"",COUNT($B$18:B312)+1)</f>
        <v/>
      </c>
      <c r="C313" t="str">
        <f>IFERROR(INDEX(Workings!$B:$B,MATCH('Peer Comparison Tool'!$B313,Workings!$D:$D,0)),"")</f>
        <v/>
      </c>
      <c r="D313" s="28" t="str">
        <f>IFERROR(IF($D$12="NR",VLOOKUP($C313,'ALLL &lt;50B Database'!$A$2:$S$4794,7,FALSE),VLOOKUP($C313,'CECL &lt;50B Database'!$A$2:$S$165,7,FALSE)),"")</f>
        <v/>
      </c>
      <c r="E313" s="32" t="str">
        <f>IFERROR(IF($D$12="NR",VLOOKUP($C313,'ALLL &lt;50B Database'!$A$2:$S$4794,11,FALSE),VLOOKUP($C313,'CECL &lt;50B Database'!$A$2:$S$165,11,FALSE)),"")</f>
        <v/>
      </c>
      <c r="F313" s="32" t="str">
        <f>IFERROR(IF($D$12="NR",VLOOKUP($C313,'ALLL &lt;50B Database'!$A$2:$S$4794,19,FALSE),VLOOKUP($C313,'CECL &lt;50B Database'!$A$2:$S$165,19,FALSE)),"")</f>
        <v/>
      </c>
      <c r="G313" s="32" t="str">
        <f>IFERROR(IF($D$12="NR",VLOOKUP($C313,'ALLL &lt;50B Database'!$A$2:$S$4794,15,FALSE),VLOOKUP($C313,'CECL &lt;50B Database'!$A$2:$S$165,15,FALSE)),"")</f>
        <v/>
      </c>
      <c r="H313" s="32"/>
    </row>
    <row r="314" spans="2:8" x14ac:dyDescent="0.25">
      <c r="B314" s="5" t="str">
        <f>IF(COUNT($B$18:B313)&gt;=COUNT(Workings!$C:$C),"",COUNT($B$18:B313)+1)</f>
        <v/>
      </c>
      <c r="C314" t="str">
        <f>IFERROR(INDEX(Workings!$B:$B,MATCH('Peer Comparison Tool'!$B314,Workings!$D:$D,0)),"")</f>
        <v/>
      </c>
      <c r="D314" s="28" t="str">
        <f>IFERROR(IF($D$12="NR",VLOOKUP($C314,'ALLL &lt;50B Database'!$A$2:$S$4794,7,FALSE),VLOOKUP($C314,'CECL &lt;50B Database'!$A$2:$S$165,7,FALSE)),"")</f>
        <v/>
      </c>
      <c r="E314" s="32" t="str">
        <f>IFERROR(IF($D$12="NR",VLOOKUP($C314,'ALLL &lt;50B Database'!$A$2:$S$4794,11,FALSE),VLOOKUP($C314,'CECL &lt;50B Database'!$A$2:$S$165,11,FALSE)),"")</f>
        <v/>
      </c>
      <c r="F314" s="32" t="str">
        <f>IFERROR(IF($D$12="NR",VLOOKUP($C314,'ALLL &lt;50B Database'!$A$2:$S$4794,19,FALSE),VLOOKUP($C314,'CECL &lt;50B Database'!$A$2:$S$165,19,FALSE)),"")</f>
        <v/>
      </c>
      <c r="G314" s="32" t="str">
        <f>IFERROR(IF($D$12="NR",VLOOKUP($C314,'ALLL &lt;50B Database'!$A$2:$S$4794,15,FALSE),VLOOKUP($C314,'CECL &lt;50B Database'!$A$2:$S$165,15,FALSE)),"")</f>
        <v/>
      </c>
      <c r="H314" s="32"/>
    </row>
    <row r="315" spans="2:8" x14ac:dyDescent="0.25">
      <c r="B315" s="5" t="str">
        <f>IF(COUNT($B$18:B314)&gt;=COUNT(Workings!$C:$C),"",COUNT($B$18:B314)+1)</f>
        <v/>
      </c>
      <c r="C315" t="str">
        <f>IFERROR(INDEX(Workings!$B:$B,MATCH('Peer Comparison Tool'!$B315,Workings!$D:$D,0)),"")</f>
        <v/>
      </c>
      <c r="D315" s="28" t="str">
        <f>IFERROR(IF($D$12="NR",VLOOKUP($C315,'ALLL &lt;50B Database'!$A$2:$S$4794,7,FALSE),VLOOKUP($C315,'CECL &lt;50B Database'!$A$2:$S$165,7,FALSE)),"")</f>
        <v/>
      </c>
      <c r="E315" s="32" t="str">
        <f>IFERROR(IF($D$12="NR",VLOOKUP($C315,'ALLL &lt;50B Database'!$A$2:$S$4794,11,FALSE),VLOOKUP($C315,'CECL &lt;50B Database'!$A$2:$S$165,11,FALSE)),"")</f>
        <v/>
      </c>
      <c r="F315" s="32" t="str">
        <f>IFERROR(IF($D$12="NR",VLOOKUP($C315,'ALLL &lt;50B Database'!$A$2:$S$4794,19,FALSE),VLOOKUP($C315,'CECL &lt;50B Database'!$A$2:$S$165,19,FALSE)),"")</f>
        <v/>
      </c>
      <c r="G315" s="32" t="str">
        <f>IFERROR(IF($D$12="NR",VLOOKUP($C315,'ALLL &lt;50B Database'!$A$2:$S$4794,15,FALSE),VLOOKUP($C315,'CECL &lt;50B Database'!$A$2:$S$165,15,FALSE)),"")</f>
        <v/>
      </c>
      <c r="H315" s="32"/>
    </row>
    <row r="316" spans="2:8" x14ac:dyDescent="0.25">
      <c r="B316" s="5" t="str">
        <f>IF(COUNT($B$18:B315)&gt;=COUNT(Workings!$C:$C),"",COUNT($B$18:B315)+1)</f>
        <v/>
      </c>
      <c r="C316" t="str">
        <f>IFERROR(INDEX(Workings!$B:$B,MATCH('Peer Comparison Tool'!$B316,Workings!$D:$D,0)),"")</f>
        <v/>
      </c>
      <c r="D316" s="28" t="str">
        <f>IFERROR(IF($D$12="NR",VLOOKUP($C316,'ALLL &lt;50B Database'!$A$2:$S$4794,7,FALSE),VLOOKUP($C316,'CECL &lt;50B Database'!$A$2:$S$165,7,FALSE)),"")</f>
        <v/>
      </c>
      <c r="E316" s="32" t="str">
        <f>IFERROR(IF($D$12="NR",VLOOKUP($C316,'ALLL &lt;50B Database'!$A$2:$S$4794,11,FALSE),VLOOKUP($C316,'CECL &lt;50B Database'!$A$2:$S$165,11,FALSE)),"")</f>
        <v/>
      </c>
      <c r="F316" s="32" t="str">
        <f>IFERROR(IF($D$12="NR",VLOOKUP($C316,'ALLL &lt;50B Database'!$A$2:$S$4794,19,FALSE),VLOOKUP($C316,'CECL &lt;50B Database'!$A$2:$S$165,19,FALSE)),"")</f>
        <v/>
      </c>
      <c r="G316" s="32" t="str">
        <f>IFERROR(IF($D$12="NR",VLOOKUP($C316,'ALLL &lt;50B Database'!$A$2:$S$4794,15,FALSE),VLOOKUP($C316,'CECL &lt;50B Database'!$A$2:$S$165,15,FALSE)),"")</f>
        <v/>
      </c>
      <c r="H316" s="32"/>
    </row>
    <row r="317" spans="2:8" x14ac:dyDescent="0.25">
      <c r="B317" s="5" t="str">
        <f>IF(COUNT($B$18:B316)&gt;=COUNT(Workings!$C:$C),"",COUNT($B$18:B316)+1)</f>
        <v/>
      </c>
      <c r="C317" t="str">
        <f>IFERROR(INDEX(Workings!$B:$B,MATCH('Peer Comparison Tool'!$B317,Workings!$D:$D,0)),"")</f>
        <v/>
      </c>
      <c r="D317" s="28" t="str">
        <f>IFERROR(IF($D$12="NR",VLOOKUP($C317,'ALLL &lt;50B Database'!$A$2:$S$4794,7,FALSE),VLOOKUP($C317,'CECL &lt;50B Database'!$A$2:$S$165,7,FALSE)),"")</f>
        <v/>
      </c>
      <c r="E317" s="32" t="str">
        <f>IFERROR(IF($D$12="NR",VLOOKUP($C317,'ALLL &lt;50B Database'!$A$2:$S$4794,11,FALSE),VLOOKUP($C317,'CECL &lt;50B Database'!$A$2:$S$165,11,FALSE)),"")</f>
        <v/>
      </c>
      <c r="F317" s="32" t="str">
        <f>IFERROR(IF($D$12="NR",VLOOKUP($C317,'ALLL &lt;50B Database'!$A$2:$S$4794,19,FALSE),VLOOKUP($C317,'CECL &lt;50B Database'!$A$2:$S$165,19,FALSE)),"")</f>
        <v/>
      </c>
      <c r="G317" s="32" t="str">
        <f>IFERROR(IF($D$12="NR",VLOOKUP($C317,'ALLL &lt;50B Database'!$A$2:$S$4794,15,FALSE),VLOOKUP($C317,'CECL &lt;50B Database'!$A$2:$S$165,15,FALSE)),"")</f>
        <v/>
      </c>
      <c r="H317" s="32"/>
    </row>
    <row r="318" spans="2:8" x14ac:dyDescent="0.25">
      <c r="B318" s="5" t="str">
        <f>IF(COUNT($B$18:B317)&gt;=COUNT(Workings!$C:$C),"",COUNT($B$18:B317)+1)</f>
        <v/>
      </c>
      <c r="C318" t="str">
        <f>IFERROR(INDEX(Workings!$B:$B,MATCH('Peer Comparison Tool'!$B318,Workings!$D:$D,0)),"")</f>
        <v/>
      </c>
      <c r="D318" s="28" t="str">
        <f>IFERROR(IF($D$12="NR",VLOOKUP($C318,'ALLL &lt;50B Database'!$A$2:$S$4794,7,FALSE),VLOOKUP($C318,'CECL &lt;50B Database'!$A$2:$S$165,7,FALSE)),"")</f>
        <v/>
      </c>
      <c r="E318" s="32" t="str">
        <f>IFERROR(IF($D$12="NR",VLOOKUP($C318,'ALLL &lt;50B Database'!$A$2:$S$4794,11,FALSE),VLOOKUP($C318,'CECL &lt;50B Database'!$A$2:$S$165,11,FALSE)),"")</f>
        <v/>
      </c>
      <c r="F318" s="32" t="str">
        <f>IFERROR(IF($D$12="NR",VLOOKUP($C318,'ALLL &lt;50B Database'!$A$2:$S$4794,19,FALSE),VLOOKUP($C318,'CECL &lt;50B Database'!$A$2:$S$165,19,FALSE)),"")</f>
        <v/>
      </c>
      <c r="G318" s="32" t="str">
        <f>IFERROR(IF($D$12="NR",VLOOKUP($C318,'ALLL &lt;50B Database'!$A$2:$S$4794,15,FALSE),VLOOKUP($C318,'CECL &lt;50B Database'!$A$2:$S$165,15,FALSE)),"")</f>
        <v/>
      </c>
      <c r="H318" s="32"/>
    </row>
    <row r="319" spans="2:8" x14ac:dyDescent="0.25">
      <c r="B319" s="5" t="str">
        <f>IF(COUNT($B$18:B318)&gt;=COUNT(Workings!$C:$C),"",COUNT($B$18:B318)+1)</f>
        <v/>
      </c>
      <c r="C319" t="str">
        <f>IFERROR(INDEX(Workings!$B:$B,MATCH('Peer Comparison Tool'!$B319,Workings!$D:$D,0)),"")</f>
        <v/>
      </c>
      <c r="D319" s="28" t="str">
        <f>IFERROR(IF($D$12="NR",VLOOKUP($C319,'ALLL &lt;50B Database'!$A$2:$S$4794,7,FALSE),VLOOKUP($C319,'CECL &lt;50B Database'!$A$2:$S$165,7,FALSE)),"")</f>
        <v/>
      </c>
      <c r="E319" s="32" t="str">
        <f>IFERROR(IF($D$12="NR",VLOOKUP($C319,'ALLL &lt;50B Database'!$A$2:$S$4794,11,FALSE),VLOOKUP($C319,'CECL &lt;50B Database'!$A$2:$S$165,11,FALSE)),"")</f>
        <v/>
      </c>
      <c r="F319" s="32" t="str">
        <f>IFERROR(IF($D$12="NR",VLOOKUP($C319,'ALLL &lt;50B Database'!$A$2:$S$4794,19,FALSE),VLOOKUP($C319,'CECL &lt;50B Database'!$A$2:$S$165,19,FALSE)),"")</f>
        <v/>
      </c>
      <c r="G319" s="32" t="str">
        <f>IFERROR(IF($D$12="NR",VLOOKUP($C319,'ALLL &lt;50B Database'!$A$2:$S$4794,15,FALSE),VLOOKUP($C319,'CECL &lt;50B Database'!$A$2:$S$165,15,FALSE)),"")</f>
        <v/>
      </c>
      <c r="H319" s="32"/>
    </row>
    <row r="320" spans="2:8" x14ac:dyDescent="0.25">
      <c r="B320" s="5" t="str">
        <f>IF(COUNT($B$18:B319)&gt;=COUNT(Workings!$C:$C),"",COUNT($B$18:B319)+1)</f>
        <v/>
      </c>
      <c r="C320" t="str">
        <f>IFERROR(INDEX(Workings!$B:$B,MATCH('Peer Comparison Tool'!$B320,Workings!$D:$D,0)),"")</f>
        <v/>
      </c>
      <c r="D320" s="28" t="str">
        <f>IFERROR(IF($D$12="NR",VLOOKUP($C320,'ALLL &lt;50B Database'!$A$2:$S$4794,7,FALSE),VLOOKUP($C320,'CECL &lt;50B Database'!$A$2:$S$165,7,FALSE)),"")</f>
        <v/>
      </c>
      <c r="E320" s="32" t="str">
        <f>IFERROR(IF($D$12="NR",VLOOKUP($C320,'ALLL &lt;50B Database'!$A$2:$S$4794,11,FALSE),VLOOKUP($C320,'CECL &lt;50B Database'!$A$2:$S$165,11,FALSE)),"")</f>
        <v/>
      </c>
      <c r="F320" s="32" t="str">
        <f>IFERROR(IF($D$12="NR",VLOOKUP($C320,'ALLL &lt;50B Database'!$A$2:$S$4794,19,FALSE),VLOOKUP($C320,'CECL &lt;50B Database'!$A$2:$S$165,19,FALSE)),"")</f>
        <v/>
      </c>
      <c r="G320" s="32" t="str">
        <f>IFERROR(IF($D$12="NR",VLOOKUP($C320,'ALLL &lt;50B Database'!$A$2:$S$4794,15,FALSE),VLOOKUP($C320,'CECL &lt;50B Database'!$A$2:$S$165,15,FALSE)),"")</f>
        <v/>
      </c>
      <c r="H320" s="32"/>
    </row>
    <row r="321" spans="2:8" x14ac:dyDescent="0.25">
      <c r="B321" s="5" t="str">
        <f>IF(COUNT($B$18:B320)&gt;=COUNT(Workings!$C:$C),"",COUNT($B$18:B320)+1)</f>
        <v/>
      </c>
      <c r="C321" t="str">
        <f>IFERROR(INDEX(Workings!$B:$B,MATCH('Peer Comparison Tool'!$B321,Workings!$D:$D,0)),"")</f>
        <v/>
      </c>
      <c r="D321" s="28" t="str">
        <f>IFERROR(IF($D$12="NR",VLOOKUP($C321,'ALLL &lt;50B Database'!$A$2:$S$4794,7,FALSE),VLOOKUP($C321,'CECL &lt;50B Database'!$A$2:$S$165,7,FALSE)),"")</f>
        <v/>
      </c>
      <c r="E321" s="32" t="str">
        <f>IFERROR(IF($D$12="NR",VLOOKUP($C321,'ALLL &lt;50B Database'!$A$2:$S$4794,11,FALSE),VLOOKUP($C321,'CECL &lt;50B Database'!$A$2:$S$165,11,FALSE)),"")</f>
        <v/>
      </c>
      <c r="F321" s="32" t="str">
        <f>IFERROR(IF($D$12="NR",VLOOKUP($C321,'ALLL &lt;50B Database'!$A$2:$S$4794,19,FALSE),VLOOKUP($C321,'CECL &lt;50B Database'!$A$2:$S$165,19,FALSE)),"")</f>
        <v/>
      </c>
      <c r="G321" s="32" t="str">
        <f>IFERROR(IF($D$12="NR",VLOOKUP($C321,'ALLL &lt;50B Database'!$A$2:$S$4794,15,FALSE),VLOOKUP($C321,'CECL &lt;50B Database'!$A$2:$S$165,15,FALSE)),"")</f>
        <v/>
      </c>
      <c r="H321" s="32"/>
    </row>
    <row r="322" spans="2:8" x14ac:dyDescent="0.25">
      <c r="B322" s="5" t="str">
        <f>IF(COUNT($B$18:B321)&gt;=COUNT(Workings!$C:$C),"",COUNT($B$18:B321)+1)</f>
        <v/>
      </c>
      <c r="C322" t="str">
        <f>IFERROR(INDEX(Workings!$B:$B,MATCH('Peer Comparison Tool'!$B322,Workings!$D:$D,0)),"")</f>
        <v/>
      </c>
      <c r="D322" s="28" t="str">
        <f>IFERROR(IF($D$12="NR",VLOOKUP($C322,'ALLL &lt;50B Database'!$A$2:$S$4794,7,FALSE),VLOOKUP($C322,'CECL &lt;50B Database'!$A$2:$S$165,7,FALSE)),"")</f>
        <v/>
      </c>
      <c r="E322" s="32" t="str">
        <f>IFERROR(IF($D$12="NR",VLOOKUP($C322,'ALLL &lt;50B Database'!$A$2:$S$4794,11,FALSE),VLOOKUP($C322,'CECL &lt;50B Database'!$A$2:$S$165,11,FALSE)),"")</f>
        <v/>
      </c>
      <c r="F322" s="32" t="str">
        <f>IFERROR(IF($D$12="NR",VLOOKUP($C322,'ALLL &lt;50B Database'!$A$2:$S$4794,19,FALSE),VLOOKUP($C322,'CECL &lt;50B Database'!$A$2:$S$165,19,FALSE)),"")</f>
        <v/>
      </c>
      <c r="G322" s="32" t="str">
        <f>IFERROR(IF($D$12="NR",VLOOKUP($C322,'ALLL &lt;50B Database'!$A$2:$S$4794,15,FALSE),VLOOKUP($C322,'CECL &lt;50B Database'!$A$2:$S$165,15,FALSE)),"")</f>
        <v/>
      </c>
      <c r="H322" s="32"/>
    </row>
    <row r="323" spans="2:8" x14ac:dyDescent="0.25">
      <c r="B323" s="5" t="str">
        <f>IF(COUNT($B$18:B322)&gt;=COUNT(Workings!$C:$C),"",COUNT($B$18:B322)+1)</f>
        <v/>
      </c>
      <c r="C323" t="str">
        <f>IFERROR(INDEX(Workings!$B:$B,MATCH('Peer Comparison Tool'!$B323,Workings!$D:$D,0)),"")</f>
        <v/>
      </c>
      <c r="D323" s="28" t="str">
        <f>IFERROR(IF($D$12="NR",VLOOKUP($C323,'ALLL &lt;50B Database'!$A$2:$S$4794,7,FALSE),VLOOKUP($C323,'CECL &lt;50B Database'!$A$2:$S$165,7,FALSE)),"")</f>
        <v/>
      </c>
      <c r="E323" s="32" t="str">
        <f>IFERROR(IF($D$12="NR",VLOOKUP($C323,'ALLL &lt;50B Database'!$A$2:$S$4794,11,FALSE),VLOOKUP($C323,'CECL &lt;50B Database'!$A$2:$S$165,11,FALSE)),"")</f>
        <v/>
      </c>
      <c r="F323" s="32" t="str">
        <f>IFERROR(IF($D$12="NR",VLOOKUP($C323,'ALLL &lt;50B Database'!$A$2:$S$4794,19,FALSE),VLOOKUP($C323,'CECL &lt;50B Database'!$A$2:$S$165,19,FALSE)),"")</f>
        <v/>
      </c>
      <c r="G323" s="32" t="str">
        <f>IFERROR(IF($D$12="NR",VLOOKUP($C323,'ALLL &lt;50B Database'!$A$2:$S$4794,15,FALSE),VLOOKUP($C323,'CECL &lt;50B Database'!$A$2:$S$165,15,FALSE)),"")</f>
        <v/>
      </c>
      <c r="H323" s="32"/>
    </row>
    <row r="324" spans="2:8" x14ac:dyDescent="0.25">
      <c r="B324" s="5" t="str">
        <f>IF(COUNT($B$18:B323)&gt;=COUNT(Workings!$C:$C),"",COUNT($B$18:B323)+1)</f>
        <v/>
      </c>
      <c r="C324" t="str">
        <f>IFERROR(INDEX(Workings!$B:$B,MATCH('Peer Comparison Tool'!$B324,Workings!$D:$D,0)),"")</f>
        <v/>
      </c>
      <c r="D324" s="28" t="str">
        <f>IFERROR(IF($D$12="NR",VLOOKUP($C324,'ALLL &lt;50B Database'!$A$2:$S$4794,7,FALSE),VLOOKUP($C324,'CECL &lt;50B Database'!$A$2:$S$165,7,FALSE)),"")</f>
        <v/>
      </c>
      <c r="E324" s="32" t="str">
        <f>IFERROR(IF($D$12="NR",VLOOKUP($C324,'ALLL &lt;50B Database'!$A$2:$S$4794,11,FALSE),VLOOKUP($C324,'CECL &lt;50B Database'!$A$2:$S$165,11,FALSE)),"")</f>
        <v/>
      </c>
      <c r="F324" s="32" t="str">
        <f>IFERROR(IF($D$12="NR",VLOOKUP($C324,'ALLL &lt;50B Database'!$A$2:$S$4794,19,FALSE),VLOOKUP($C324,'CECL &lt;50B Database'!$A$2:$S$165,19,FALSE)),"")</f>
        <v/>
      </c>
      <c r="G324" s="32" t="str">
        <f>IFERROR(IF($D$12="NR",VLOOKUP($C324,'ALLL &lt;50B Database'!$A$2:$S$4794,15,FALSE),VLOOKUP($C324,'CECL &lt;50B Database'!$A$2:$S$165,15,FALSE)),"")</f>
        <v/>
      </c>
      <c r="H324" s="32"/>
    </row>
    <row r="325" spans="2:8" x14ac:dyDescent="0.25">
      <c r="B325" s="5" t="str">
        <f>IF(COUNT($B$18:B324)&gt;=COUNT(Workings!$C:$C),"",COUNT($B$18:B324)+1)</f>
        <v/>
      </c>
      <c r="C325" t="str">
        <f>IFERROR(INDEX(Workings!$B:$B,MATCH('Peer Comparison Tool'!$B325,Workings!$D:$D,0)),"")</f>
        <v/>
      </c>
      <c r="D325" s="28" t="str">
        <f>IFERROR(IF($D$12="NR",VLOOKUP($C325,'ALLL &lt;50B Database'!$A$2:$S$4794,7,FALSE),VLOOKUP($C325,'CECL &lt;50B Database'!$A$2:$S$165,7,FALSE)),"")</f>
        <v/>
      </c>
      <c r="E325" s="32" t="str">
        <f>IFERROR(IF($D$12="NR",VLOOKUP($C325,'ALLL &lt;50B Database'!$A$2:$S$4794,11,FALSE),VLOOKUP($C325,'CECL &lt;50B Database'!$A$2:$S$165,11,FALSE)),"")</f>
        <v/>
      </c>
      <c r="F325" s="32" t="str">
        <f>IFERROR(IF($D$12="NR",VLOOKUP($C325,'ALLL &lt;50B Database'!$A$2:$S$4794,19,FALSE),VLOOKUP($C325,'CECL &lt;50B Database'!$A$2:$S$165,19,FALSE)),"")</f>
        <v/>
      </c>
      <c r="G325" s="32" t="str">
        <f>IFERROR(IF($D$12="NR",VLOOKUP($C325,'ALLL &lt;50B Database'!$A$2:$S$4794,15,FALSE),VLOOKUP($C325,'CECL &lt;50B Database'!$A$2:$S$165,15,FALSE)),"")</f>
        <v/>
      </c>
      <c r="H325" s="32"/>
    </row>
    <row r="326" spans="2:8" x14ac:dyDescent="0.25">
      <c r="B326" s="5" t="str">
        <f>IF(COUNT($B$18:B325)&gt;=COUNT(Workings!$C:$C),"",COUNT($B$18:B325)+1)</f>
        <v/>
      </c>
      <c r="C326" t="str">
        <f>IFERROR(INDEX(Workings!$B:$B,MATCH('Peer Comparison Tool'!$B326,Workings!$D:$D,0)),"")</f>
        <v/>
      </c>
      <c r="D326" s="28" t="str">
        <f>IFERROR(IF($D$12="NR",VLOOKUP($C326,'ALLL &lt;50B Database'!$A$2:$S$4794,7,FALSE),VLOOKUP($C326,'CECL &lt;50B Database'!$A$2:$S$165,7,FALSE)),"")</f>
        <v/>
      </c>
      <c r="E326" s="32" t="str">
        <f>IFERROR(IF($D$12="NR",VLOOKUP($C326,'ALLL &lt;50B Database'!$A$2:$S$4794,11,FALSE),VLOOKUP($C326,'CECL &lt;50B Database'!$A$2:$S$165,11,FALSE)),"")</f>
        <v/>
      </c>
      <c r="F326" s="32" t="str">
        <f>IFERROR(IF($D$12="NR",VLOOKUP($C326,'ALLL &lt;50B Database'!$A$2:$S$4794,19,FALSE),VLOOKUP($C326,'CECL &lt;50B Database'!$A$2:$S$165,19,FALSE)),"")</f>
        <v/>
      </c>
      <c r="G326" s="32" t="str">
        <f>IFERROR(IF($D$12="NR",VLOOKUP($C326,'ALLL &lt;50B Database'!$A$2:$S$4794,15,FALSE),VLOOKUP($C326,'CECL &lt;50B Database'!$A$2:$S$165,15,FALSE)),"")</f>
        <v/>
      </c>
      <c r="H326" s="32"/>
    </row>
    <row r="327" spans="2:8" x14ac:dyDescent="0.25">
      <c r="B327" s="5" t="str">
        <f>IF(COUNT($B$18:B326)&gt;=COUNT(Workings!$C:$C),"",COUNT($B$18:B326)+1)</f>
        <v/>
      </c>
      <c r="C327" t="str">
        <f>IFERROR(INDEX(Workings!$B:$B,MATCH('Peer Comparison Tool'!$B327,Workings!$D:$D,0)),"")</f>
        <v/>
      </c>
      <c r="D327" s="28" t="str">
        <f>IFERROR(IF($D$12="NR",VLOOKUP($C327,'ALLL &lt;50B Database'!$A$2:$S$4794,7,FALSE),VLOOKUP($C327,'CECL &lt;50B Database'!$A$2:$S$165,7,FALSE)),"")</f>
        <v/>
      </c>
      <c r="E327" s="32" t="str">
        <f>IFERROR(IF($D$12="NR",VLOOKUP($C327,'ALLL &lt;50B Database'!$A$2:$S$4794,11,FALSE),VLOOKUP($C327,'CECL &lt;50B Database'!$A$2:$S$165,11,FALSE)),"")</f>
        <v/>
      </c>
      <c r="F327" s="32" t="str">
        <f>IFERROR(IF($D$12="NR",VLOOKUP($C327,'ALLL &lt;50B Database'!$A$2:$S$4794,19,FALSE),VLOOKUP($C327,'CECL &lt;50B Database'!$A$2:$S$165,19,FALSE)),"")</f>
        <v/>
      </c>
      <c r="G327" s="32" t="str">
        <f>IFERROR(IF($D$12="NR",VLOOKUP($C327,'ALLL &lt;50B Database'!$A$2:$S$4794,15,FALSE),VLOOKUP($C327,'CECL &lt;50B Database'!$A$2:$S$165,15,FALSE)),"")</f>
        <v/>
      </c>
      <c r="H327" s="32"/>
    </row>
    <row r="328" spans="2:8" x14ac:dyDescent="0.25">
      <c r="B328" s="5" t="str">
        <f>IF(COUNT($B$18:B327)&gt;=COUNT(Workings!$C:$C),"",COUNT($B$18:B327)+1)</f>
        <v/>
      </c>
      <c r="C328" t="str">
        <f>IFERROR(INDEX(Workings!$B:$B,MATCH('Peer Comparison Tool'!$B328,Workings!$D:$D,0)),"")</f>
        <v/>
      </c>
      <c r="D328" s="28" t="str">
        <f>IFERROR(IF($D$12="NR",VLOOKUP($C328,'ALLL &lt;50B Database'!$A$2:$S$4794,7,FALSE),VLOOKUP($C328,'CECL &lt;50B Database'!$A$2:$S$165,7,FALSE)),"")</f>
        <v/>
      </c>
      <c r="E328" s="32" t="str">
        <f>IFERROR(IF($D$12="NR",VLOOKUP($C328,'ALLL &lt;50B Database'!$A$2:$S$4794,11,FALSE),VLOOKUP($C328,'CECL &lt;50B Database'!$A$2:$S$165,11,FALSE)),"")</f>
        <v/>
      </c>
      <c r="F328" s="32" t="str">
        <f>IFERROR(IF($D$12="NR",VLOOKUP($C328,'ALLL &lt;50B Database'!$A$2:$S$4794,19,FALSE),VLOOKUP($C328,'CECL &lt;50B Database'!$A$2:$S$165,19,FALSE)),"")</f>
        <v/>
      </c>
      <c r="G328" s="32" t="str">
        <f>IFERROR(IF($D$12="NR",VLOOKUP($C328,'ALLL &lt;50B Database'!$A$2:$S$4794,15,FALSE),VLOOKUP($C328,'CECL &lt;50B Database'!$A$2:$S$165,15,FALSE)),"")</f>
        <v/>
      </c>
      <c r="H328" s="32"/>
    </row>
    <row r="329" spans="2:8" x14ac:dyDescent="0.25">
      <c r="B329" s="5" t="str">
        <f>IF(COUNT($B$18:B328)&gt;=COUNT(Workings!$C:$C),"",COUNT($B$18:B328)+1)</f>
        <v/>
      </c>
      <c r="C329" t="str">
        <f>IFERROR(INDEX(Workings!$B:$B,MATCH('Peer Comparison Tool'!$B329,Workings!$D:$D,0)),"")</f>
        <v/>
      </c>
      <c r="D329" s="28" t="str">
        <f>IFERROR(IF($D$12="NR",VLOOKUP($C329,'ALLL &lt;50B Database'!$A$2:$S$4794,7,FALSE),VLOOKUP($C329,'CECL &lt;50B Database'!$A$2:$S$165,7,FALSE)),"")</f>
        <v/>
      </c>
      <c r="E329" s="32" t="str">
        <f>IFERROR(IF($D$12="NR",VLOOKUP($C329,'ALLL &lt;50B Database'!$A$2:$S$4794,11,FALSE),VLOOKUP($C329,'CECL &lt;50B Database'!$A$2:$S$165,11,FALSE)),"")</f>
        <v/>
      </c>
      <c r="F329" s="32" t="str">
        <f>IFERROR(IF($D$12="NR",VLOOKUP($C329,'ALLL &lt;50B Database'!$A$2:$S$4794,19,FALSE),VLOOKUP($C329,'CECL &lt;50B Database'!$A$2:$S$165,19,FALSE)),"")</f>
        <v/>
      </c>
      <c r="G329" s="32" t="str">
        <f>IFERROR(IF($D$12="NR",VLOOKUP($C329,'ALLL &lt;50B Database'!$A$2:$S$4794,15,FALSE),VLOOKUP($C329,'CECL &lt;50B Database'!$A$2:$S$165,15,FALSE)),"")</f>
        <v/>
      </c>
      <c r="H329" s="32"/>
    </row>
    <row r="330" spans="2:8" x14ac:dyDescent="0.25">
      <c r="B330" s="5" t="str">
        <f>IF(COUNT($B$18:B329)&gt;=COUNT(Workings!$C:$C),"",COUNT($B$18:B329)+1)</f>
        <v/>
      </c>
      <c r="C330" t="str">
        <f>IFERROR(INDEX(Workings!$B:$B,MATCH('Peer Comparison Tool'!$B330,Workings!$D:$D,0)),"")</f>
        <v/>
      </c>
      <c r="D330" s="28" t="str">
        <f>IFERROR(IF($D$12="NR",VLOOKUP($C330,'ALLL &lt;50B Database'!$A$2:$S$4794,7,FALSE),VLOOKUP($C330,'CECL &lt;50B Database'!$A$2:$S$165,7,FALSE)),"")</f>
        <v/>
      </c>
      <c r="E330" s="32" t="str">
        <f>IFERROR(IF($D$12="NR",VLOOKUP($C330,'ALLL &lt;50B Database'!$A$2:$S$4794,11,FALSE),VLOOKUP($C330,'CECL &lt;50B Database'!$A$2:$S$165,11,FALSE)),"")</f>
        <v/>
      </c>
      <c r="F330" s="32" t="str">
        <f>IFERROR(IF($D$12="NR",VLOOKUP($C330,'ALLL &lt;50B Database'!$A$2:$S$4794,19,FALSE),VLOOKUP($C330,'CECL &lt;50B Database'!$A$2:$S$165,19,FALSE)),"")</f>
        <v/>
      </c>
      <c r="G330" s="32" t="str">
        <f>IFERROR(IF($D$12="NR",VLOOKUP($C330,'ALLL &lt;50B Database'!$A$2:$S$4794,15,FALSE),VLOOKUP($C330,'CECL &lt;50B Database'!$A$2:$S$165,15,FALSE)),"")</f>
        <v/>
      </c>
      <c r="H330" s="32"/>
    </row>
    <row r="331" spans="2:8" x14ac:dyDescent="0.25">
      <c r="B331" s="5" t="str">
        <f>IF(COUNT($B$18:B330)&gt;=COUNT(Workings!$C:$C),"",COUNT($B$18:B330)+1)</f>
        <v/>
      </c>
      <c r="C331" t="str">
        <f>IFERROR(INDEX(Workings!$B:$B,MATCH('Peer Comparison Tool'!$B331,Workings!$D:$D,0)),"")</f>
        <v/>
      </c>
      <c r="D331" s="28" t="str">
        <f>IFERROR(IF($D$12="NR",VLOOKUP($C331,'ALLL &lt;50B Database'!$A$2:$S$4794,7,FALSE),VLOOKUP($C331,'CECL &lt;50B Database'!$A$2:$S$165,7,FALSE)),"")</f>
        <v/>
      </c>
      <c r="E331" s="32" t="str">
        <f>IFERROR(IF($D$12="NR",VLOOKUP($C331,'ALLL &lt;50B Database'!$A$2:$S$4794,11,FALSE),VLOOKUP($C331,'CECL &lt;50B Database'!$A$2:$S$165,11,FALSE)),"")</f>
        <v/>
      </c>
      <c r="F331" s="32" t="str">
        <f>IFERROR(IF($D$12="NR",VLOOKUP($C331,'ALLL &lt;50B Database'!$A$2:$S$4794,19,FALSE),VLOOKUP($C331,'CECL &lt;50B Database'!$A$2:$S$165,19,FALSE)),"")</f>
        <v/>
      </c>
      <c r="G331" s="32" t="str">
        <f>IFERROR(IF($D$12="NR",VLOOKUP($C331,'ALLL &lt;50B Database'!$A$2:$S$4794,15,FALSE),VLOOKUP($C331,'CECL &lt;50B Database'!$A$2:$S$165,15,FALSE)),"")</f>
        <v/>
      </c>
      <c r="H331" s="32"/>
    </row>
    <row r="332" spans="2:8" x14ac:dyDescent="0.25">
      <c r="B332" s="5" t="str">
        <f>IF(COUNT($B$18:B331)&gt;=COUNT(Workings!$C:$C),"",COUNT($B$18:B331)+1)</f>
        <v/>
      </c>
      <c r="C332" t="str">
        <f>IFERROR(INDEX(Workings!$B:$B,MATCH('Peer Comparison Tool'!$B332,Workings!$D:$D,0)),"")</f>
        <v/>
      </c>
      <c r="D332" s="28" t="str">
        <f>IFERROR(IF($D$12="NR",VLOOKUP($C332,'ALLL &lt;50B Database'!$A$2:$S$4794,7,FALSE),VLOOKUP($C332,'CECL &lt;50B Database'!$A$2:$S$165,7,FALSE)),"")</f>
        <v/>
      </c>
      <c r="E332" s="32" t="str">
        <f>IFERROR(IF($D$12="NR",VLOOKUP($C332,'ALLL &lt;50B Database'!$A$2:$S$4794,11,FALSE),VLOOKUP($C332,'CECL &lt;50B Database'!$A$2:$S$165,11,FALSE)),"")</f>
        <v/>
      </c>
      <c r="F332" s="32" t="str">
        <f>IFERROR(IF($D$12="NR",VLOOKUP($C332,'ALLL &lt;50B Database'!$A$2:$S$4794,19,FALSE),VLOOKUP($C332,'CECL &lt;50B Database'!$A$2:$S$165,19,FALSE)),"")</f>
        <v/>
      </c>
      <c r="G332" s="32" t="str">
        <f>IFERROR(IF($D$12="NR",VLOOKUP($C332,'ALLL &lt;50B Database'!$A$2:$S$4794,15,FALSE),VLOOKUP($C332,'CECL &lt;50B Database'!$A$2:$S$165,15,FALSE)),"")</f>
        <v/>
      </c>
      <c r="H332" s="32"/>
    </row>
    <row r="333" spans="2:8" x14ac:dyDescent="0.25">
      <c r="B333" s="5" t="str">
        <f>IF(COUNT($B$18:B332)&gt;=COUNT(Workings!$C:$C),"",COUNT($B$18:B332)+1)</f>
        <v/>
      </c>
      <c r="C333" t="str">
        <f>IFERROR(INDEX(Workings!$B:$B,MATCH('Peer Comparison Tool'!$B333,Workings!$D:$D,0)),"")</f>
        <v/>
      </c>
      <c r="D333" s="28" t="str">
        <f>IFERROR(IF($D$12="NR",VLOOKUP($C333,'ALLL &lt;50B Database'!$A$2:$S$4794,7,FALSE),VLOOKUP($C333,'CECL &lt;50B Database'!$A$2:$S$165,7,FALSE)),"")</f>
        <v/>
      </c>
      <c r="E333" s="32" t="str">
        <f>IFERROR(IF($D$12="NR",VLOOKUP($C333,'ALLL &lt;50B Database'!$A$2:$S$4794,11,FALSE),VLOOKUP($C333,'CECL &lt;50B Database'!$A$2:$S$165,11,FALSE)),"")</f>
        <v/>
      </c>
      <c r="F333" s="32" t="str">
        <f>IFERROR(IF($D$12="NR",VLOOKUP($C333,'ALLL &lt;50B Database'!$A$2:$S$4794,19,FALSE),VLOOKUP($C333,'CECL &lt;50B Database'!$A$2:$S$165,19,FALSE)),"")</f>
        <v/>
      </c>
      <c r="G333" s="32" t="str">
        <f>IFERROR(IF($D$12="NR",VLOOKUP($C333,'ALLL &lt;50B Database'!$A$2:$S$4794,15,FALSE),VLOOKUP($C333,'CECL &lt;50B Database'!$A$2:$S$165,15,FALSE)),"")</f>
        <v/>
      </c>
      <c r="H333" s="32"/>
    </row>
    <row r="334" spans="2:8" x14ac:dyDescent="0.25">
      <c r="B334" s="5" t="str">
        <f>IF(COUNT($B$18:B333)&gt;=COUNT(Workings!$C:$C),"",COUNT($B$18:B333)+1)</f>
        <v/>
      </c>
      <c r="C334" t="str">
        <f>IFERROR(INDEX(Workings!$B:$B,MATCH('Peer Comparison Tool'!$B334,Workings!$D:$D,0)),"")</f>
        <v/>
      </c>
      <c r="D334" s="28" t="str">
        <f>IFERROR(IF($D$12="NR",VLOOKUP($C334,'ALLL &lt;50B Database'!$A$2:$S$4794,7,FALSE),VLOOKUP($C334,'CECL &lt;50B Database'!$A$2:$S$165,7,FALSE)),"")</f>
        <v/>
      </c>
      <c r="E334" s="32" t="str">
        <f>IFERROR(IF($D$12="NR",VLOOKUP($C334,'ALLL &lt;50B Database'!$A$2:$S$4794,11,FALSE),VLOOKUP($C334,'CECL &lt;50B Database'!$A$2:$S$165,11,FALSE)),"")</f>
        <v/>
      </c>
      <c r="F334" s="32" t="str">
        <f>IFERROR(IF($D$12="NR",VLOOKUP($C334,'ALLL &lt;50B Database'!$A$2:$S$4794,19,FALSE),VLOOKUP($C334,'CECL &lt;50B Database'!$A$2:$S$165,19,FALSE)),"")</f>
        <v/>
      </c>
      <c r="G334" s="32" t="str">
        <f>IFERROR(IF($D$12="NR",VLOOKUP($C334,'ALLL &lt;50B Database'!$A$2:$S$4794,15,FALSE),VLOOKUP($C334,'CECL &lt;50B Database'!$A$2:$S$165,15,FALSE)),"")</f>
        <v/>
      </c>
      <c r="H334" s="32"/>
    </row>
    <row r="335" spans="2:8" x14ac:dyDescent="0.25">
      <c r="B335" s="5" t="str">
        <f>IF(COUNT($B$18:B334)&gt;=COUNT(Workings!$C:$C),"",COUNT($B$18:B334)+1)</f>
        <v/>
      </c>
      <c r="C335" t="str">
        <f>IFERROR(INDEX(Workings!$B:$B,MATCH('Peer Comparison Tool'!$B335,Workings!$D:$D,0)),"")</f>
        <v/>
      </c>
      <c r="D335" s="28" t="str">
        <f>IFERROR(IF($D$12="NR",VLOOKUP($C335,'ALLL &lt;50B Database'!$A$2:$S$4794,7,FALSE),VLOOKUP($C335,'CECL &lt;50B Database'!$A$2:$S$165,7,FALSE)),"")</f>
        <v/>
      </c>
      <c r="E335" s="32" t="str">
        <f>IFERROR(IF($D$12="NR",VLOOKUP($C335,'ALLL &lt;50B Database'!$A$2:$S$4794,11,FALSE),VLOOKUP($C335,'CECL &lt;50B Database'!$A$2:$S$165,11,FALSE)),"")</f>
        <v/>
      </c>
      <c r="F335" s="32" t="str">
        <f>IFERROR(IF($D$12="NR",VLOOKUP($C335,'ALLL &lt;50B Database'!$A$2:$S$4794,19,FALSE),VLOOKUP($C335,'CECL &lt;50B Database'!$A$2:$S$165,19,FALSE)),"")</f>
        <v/>
      </c>
      <c r="G335" s="32" t="str">
        <f>IFERROR(IF($D$12="NR",VLOOKUP($C335,'ALLL &lt;50B Database'!$A$2:$S$4794,15,FALSE),VLOOKUP($C335,'CECL &lt;50B Database'!$A$2:$S$165,15,FALSE)),"")</f>
        <v/>
      </c>
      <c r="H335" s="32"/>
    </row>
    <row r="336" spans="2:8" x14ac:dyDescent="0.25">
      <c r="B336" s="5" t="str">
        <f>IF(COUNT($B$18:B335)&gt;=COUNT(Workings!$C:$C),"",COUNT($B$18:B335)+1)</f>
        <v/>
      </c>
      <c r="C336" t="str">
        <f>IFERROR(INDEX(Workings!$B:$B,MATCH('Peer Comparison Tool'!$B336,Workings!$D:$D,0)),"")</f>
        <v/>
      </c>
      <c r="D336" s="28" t="str">
        <f>IFERROR(IF($D$12="NR",VLOOKUP($C336,'ALLL &lt;50B Database'!$A$2:$S$4794,7,FALSE),VLOOKUP($C336,'CECL &lt;50B Database'!$A$2:$S$165,7,FALSE)),"")</f>
        <v/>
      </c>
      <c r="E336" s="32" t="str">
        <f>IFERROR(IF($D$12="NR",VLOOKUP($C336,'ALLL &lt;50B Database'!$A$2:$S$4794,11,FALSE),VLOOKUP($C336,'CECL &lt;50B Database'!$A$2:$S$165,11,FALSE)),"")</f>
        <v/>
      </c>
      <c r="F336" s="32" t="str">
        <f>IFERROR(IF($D$12="NR",VLOOKUP($C336,'ALLL &lt;50B Database'!$A$2:$S$4794,19,FALSE),VLOOKUP($C336,'CECL &lt;50B Database'!$A$2:$S$165,19,FALSE)),"")</f>
        <v/>
      </c>
      <c r="G336" s="32" t="str">
        <f>IFERROR(IF($D$12="NR",VLOOKUP($C336,'ALLL &lt;50B Database'!$A$2:$S$4794,15,FALSE),VLOOKUP($C336,'CECL &lt;50B Database'!$A$2:$S$165,15,FALSE)),"")</f>
        <v/>
      </c>
      <c r="H336" s="32"/>
    </row>
    <row r="337" spans="2:8" x14ac:dyDescent="0.25">
      <c r="B337" s="5" t="str">
        <f>IF(COUNT($B$18:B336)&gt;=COUNT(Workings!$C:$C),"",COUNT($B$18:B336)+1)</f>
        <v/>
      </c>
      <c r="C337" t="str">
        <f>IFERROR(INDEX(Workings!$B:$B,MATCH('Peer Comparison Tool'!$B337,Workings!$D:$D,0)),"")</f>
        <v/>
      </c>
      <c r="D337" s="28" t="str">
        <f>IFERROR(IF($D$12="NR",VLOOKUP($C337,'ALLL &lt;50B Database'!$A$2:$S$4794,7,FALSE),VLOOKUP($C337,'CECL &lt;50B Database'!$A$2:$S$165,7,FALSE)),"")</f>
        <v/>
      </c>
      <c r="E337" s="32" t="str">
        <f>IFERROR(IF($D$12="NR",VLOOKUP($C337,'ALLL &lt;50B Database'!$A$2:$S$4794,11,FALSE),VLOOKUP($C337,'CECL &lt;50B Database'!$A$2:$S$165,11,FALSE)),"")</f>
        <v/>
      </c>
      <c r="F337" s="32" t="str">
        <f>IFERROR(IF($D$12="NR",VLOOKUP($C337,'ALLL &lt;50B Database'!$A$2:$S$4794,19,FALSE),VLOOKUP($C337,'CECL &lt;50B Database'!$A$2:$S$165,19,FALSE)),"")</f>
        <v/>
      </c>
      <c r="G337" s="32" t="str">
        <f>IFERROR(IF($D$12="NR",VLOOKUP($C337,'ALLL &lt;50B Database'!$A$2:$S$4794,15,FALSE),VLOOKUP($C337,'CECL &lt;50B Database'!$A$2:$S$165,15,FALSE)),"")</f>
        <v/>
      </c>
      <c r="H337" s="32"/>
    </row>
    <row r="338" spans="2:8" x14ac:dyDescent="0.25">
      <c r="B338" s="5" t="str">
        <f>IF(COUNT($B$18:B337)&gt;=COUNT(Workings!$C:$C),"",COUNT($B$18:B337)+1)</f>
        <v/>
      </c>
      <c r="C338" t="str">
        <f>IFERROR(INDEX(Workings!$B:$B,MATCH('Peer Comparison Tool'!$B338,Workings!$D:$D,0)),"")</f>
        <v/>
      </c>
      <c r="D338" s="28" t="str">
        <f>IFERROR(IF($D$12="NR",VLOOKUP($C338,'ALLL &lt;50B Database'!$A$2:$S$4794,7,FALSE),VLOOKUP($C338,'CECL &lt;50B Database'!$A$2:$S$165,7,FALSE)),"")</f>
        <v/>
      </c>
      <c r="E338" s="32" t="str">
        <f>IFERROR(IF($D$12="NR",VLOOKUP($C338,'ALLL &lt;50B Database'!$A$2:$S$4794,11,FALSE),VLOOKUP($C338,'CECL &lt;50B Database'!$A$2:$S$165,11,FALSE)),"")</f>
        <v/>
      </c>
      <c r="F338" s="32" t="str">
        <f>IFERROR(IF($D$12="NR",VLOOKUP($C338,'ALLL &lt;50B Database'!$A$2:$S$4794,19,FALSE),VLOOKUP($C338,'CECL &lt;50B Database'!$A$2:$S$165,19,FALSE)),"")</f>
        <v/>
      </c>
      <c r="G338" s="32" t="str">
        <f>IFERROR(IF($D$12="NR",VLOOKUP($C338,'ALLL &lt;50B Database'!$A$2:$S$4794,15,FALSE),VLOOKUP($C338,'CECL &lt;50B Database'!$A$2:$S$165,15,FALSE)),"")</f>
        <v/>
      </c>
      <c r="H338" s="32"/>
    </row>
    <row r="339" spans="2:8" x14ac:dyDescent="0.25">
      <c r="B339" s="5" t="str">
        <f>IF(COUNT($B$18:B338)&gt;=COUNT(Workings!$C:$C),"",COUNT($B$18:B338)+1)</f>
        <v/>
      </c>
      <c r="C339" t="str">
        <f>IFERROR(INDEX(Workings!$B:$B,MATCH('Peer Comparison Tool'!$B339,Workings!$D:$D,0)),"")</f>
        <v/>
      </c>
      <c r="D339" s="28" t="str">
        <f>IFERROR(IF($D$12="NR",VLOOKUP($C339,'ALLL &lt;50B Database'!$A$2:$S$4794,7,FALSE),VLOOKUP($C339,'CECL &lt;50B Database'!$A$2:$S$165,7,FALSE)),"")</f>
        <v/>
      </c>
      <c r="E339" s="32" t="str">
        <f>IFERROR(IF($D$12="NR",VLOOKUP($C339,'ALLL &lt;50B Database'!$A$2:$S$4794,11,FALSE),VLOOKUP($C339,'CECL &lt;50B Database'!$A$2:$S$165,11,FALSE)),"")</f>
        <v/>
      </c>
      <c r="F339" s="32" t="str">
        <f>IFERROR(IF($D$12="NR",VLOOKUP($C339,'ALLL &lt;50B Database'!$A$2:$S$4794,19,FALSE),VLOOKUP($C339,'CECL &lt;50B Database'!$A$2:$S$165,19,FALSE)),"")</f>
        <v/>
      </c>
      <c r="G339" s="32" t="str">
        <f>IFERROR(IF($D$12="NR",VLOOKUP($C339,'ALLL &lt;50B Database'!$A$2:$S$4794,15,FALSE),VLOOKUP($C339,'CECL &lt;50B Database'!$A$2:$S$165,15,FALSE)),"")</f>
        <v/>
      </c>
      <c r="H339" s="32"/>
    </row>
    <row r="340" spans="2:8" x14ac:dyDescent="0.25">
      <c r="B340" s="5" t="str">
        <f>IF(COUNT($B$18:B339)&gt;=COUNT(Workings!$C:$C),"",COUNT($B$18:B339)+1)</f>
        <v/>
      </c>
      <c r="C340" t="str">
        <f>IFERROR(INDEX(Workings!$B:$B,MATCH('Peer Comparison Tool'!$B340,Workings!$D:$D,0)),"")</f>
        <v/>
      </c>
      <c r="D340" s="28" t="str">
        <f>IFERROR(IF($D$12="NR",VLOOKUP($C340,'ALLL &lt;50B Database'!$A$2:$S$4794,7,FALSE),VLOOKUP($C340,'CECL &lt;50B Database'!$A$2:$S$165,7,FALSE)),"")</f>
        <v/>
      </c>
      <c r="E340" s="32" t="str">
        <f>IFERROR(IF($D$12="NR",VLOOKUP($C340,'ALLL &lt;50B Database'!$A$2:$S$4794,11,FALSE),VLOOKUP($C340,'CECL &lt;50B Database'!$A$2:$S$165,11,FALSE)),"")</f>
        <v/>
      </c>
      <c r="F340" s="32" t="str">
        <f>IFERROR(IF($D$12="NR",VLOOKUP($C340,'ALLL &lt;50B Database'!$A$2:$S$4794,19,FALSE),VLOOKUP($C340,'CECL &lt;50B Database'!$A$2:$S$165,19,FALSE)),"")</f>
        <v/>
      </c>
      <c r="G340" s="32" t="str">
        <f>IFERROR(IF($D$12="NR",VLOOKUP($C340,'ALLL &lt;50B Database'!$A$2:$S$4794,15,FALSE),VLOOKUP($C340,'CECL &lt;50B Database'!$A$2:$S$165,15,FALSE)),"")</f>
        <v/>
      </c>
      <c r="H340" s="32"/>
    </row>
    <row r="341" spans="2:8" x14ac:dyDescent="0.25">
      <c r="B341" s="5" t="str">
        <f>IF(COUNT($B$18:B340)&gt;=COUNT(Workings!$C:$C),"",COUNT($B$18:B340)+1)</f>
        <v/>
      </c>
      <c r="C341" t="str">
        <f>IFERROR(INDEX(Workings!$B:$B,MATCH('Peer Comparison Tool'!$B341,Workings!$D:$D,0)),"")</f>
        <v/>
      </c>
      <c r="D341" s="28" t="str">
        <f>IFERROR(IF($D$12="NR",VLOOKUP($C341,'ALLL &lt;50B Database'!$A$2:$S$4794,7,FALSE),VLOOKUP($C341,'CECL &lt;50B Database'!$A$2:$S$165,7,FALSE)),"")</f>
        <v/>
      </c>
      <c r="E341" s="32" t="str">
        <f>IFERROR(IF($D$12="NR",VLOOKUP($C341,'ALLL &lt;50B Database'!$A$2:$S$4794,11,FALSE),VLOOKUP($C341,'CECL &lt;50B Database'!$A$2:$S$165,11,FALSE)),"")</f>
        <v/>
      </c>
      <c r="F341" s="32" t="str">
        <f>IFERROR(IF($D$12="NR",VLOOKUP($C341,'ALLL &lt;50B Database'!$A$2:$S$4794,19,FALSE),VLOOKUP($C341,'CECL &lt;50B Database'!$A$2:$S$165,19,FALSE)),"")</f>
        <v/>
      </c>
      <c r="G341" s="32" t="str">
        <f>IFERROR(IF($D$12="NR",VLOOKUP($C341,'ALLL &lt;50B Database'!$A$2:$S$4794,15,FALSE),VLOOKUP($C341,'CECL &lt;50B Database'!$A$2:$S$165,15,FALSE)),"")</f>
        <v/>
      </c>
      <c r="H341" s="32"/>
    </row>
    <row r="342" spans="2:8" x14ac:dyDescent="0.25">
      <c r="B342" s="5" t="str">
        <f>IF(COUNT($B$18:B341)&gt;=COUNT(Workings!$C:$C),"",COUNT($B$18:B341)+1)</f>
        <v/>
      </c>
      <c r="C342" t="str">
        <f>IFERROR(INDEX(Workings!$B:$B,MATCH('Peer Comparison Tool'!$B342,Workings!$D:$D,0)),"")</f>
        <v/>
      </c>
      <c r="D342" s="28" t="str">
        <f>IFERROR(IF($D$12="NR",VLOOKUP($C342,'ALLL &lt;50B Database'!$A$2:$S$4794,7,FALSE),VLOOKUP($C342,'CECL &lt;50B Database'!$A$2:$S$165,7,FALSE)),"")</f>
        <v/>
      </c>
      <c r="E342" s="32" t="str">
        <f>IFERROR(IF($D$12="NR",VLOOKUP($C342,'ALLL &lt;50B Database'!$A$2:$S$4794,11,FALSE),VLOOKUP($C342,'CECL &lt;50B Database'!$A$2:$S$165,11,FALSE)),"")</f>
        <v/>
      </c>
      <c r="F342" s="32" t="str">
        <f>IFERROR(IF($D$12="NR",VLOOKUP($C342,'ALLL &lt;50B Database'!$A$2:$S$4794,19,FALSE),VLOOKUP($C342,'CECL &lt;50B Database'!$A$2:$S$165,19,FALSE)),"")</f>
        <v/>
      </c>
      <c r="G342" s="32" t="str">
        <f>IFERROR(IF($D$12="NR",VLOOKUP($C342,'ALLL &lt;50B Database'!$A$2:$S$4794,15,FALSE),VLOOKUP($C342,'CECL &lt;50B Database'!$A$2:$S$165,15,FALSE)),"")</f>
        <v/>
      </c>
      <c r="H342" s="32"/>
    </row>
    <row r="343" spans="2:8" x14ac:dyDescent="0.25">
      <c r="B343" s="5" t="str">
        <f>IF(COUNT($B$18:B342)&gt;=COUNT(Workings!$C:$C),"",COUNT($B$18:B342)+1)</f>
        <v/>
      </c>
      <c r="C343" t="str">
        <f>IFERROR(INDEX(Workings!$B:$B,MATCH('Peer Comparison Tool'!$B343,Workings!$D:$D,0)),"")</f>
        <v/>
      </c>
      <c r="D343" s="28" t="str">
        <f>IFERROR(IF($D$12="NR",VLOOKUP($C343,'ALLL &lt;50B Database'!$A$2:$S$4794,7,FALSE),VLOOKUP($C343,'CECL &lt;50B Database'!$A$2:$S$165,7,FALSE)),"")</f>
        <v/>
      </c>
      <c r="E343" s="32" t="str">
        <f>IFERROR(IF($D$12="NR",VLOOKUP($C343,'ALLL &lt;50B Database'!$A$2:$S$4794,11,FALSE),VLOOKUP($C343,'CECL &lt;50B Database'!$A$2:$S$165,11,FALSE)),"")</f>
        <v/>
      </c>
      <c r="F343" s="32" t="str">
        <f>IFERROR(IF($D$12="NR",VLOOKUP($C343,'ALLL &lt;50B Database'!$A$2:$S$4794,19,FALSE),VLOOKUP($C343,'CECL &lt;50B Database'!$A$2:$S$165,19,FALSE)),"")</f>
        <v/>
      </c>
      <c r="G343" s="32" t="str">
        <f>IFERROR(IF($D$12="NR",VLOOKUP($C343,'ALLL &lt;50B Database'!$A$2:$S$4794,15,FALSE),VLOOKUP($C343,'CECL &lt;50B Database'!$A$2:$S$165,15,FALSE)),"")</f>
        <v/>
      </c>
      <c r="H343" s="32"/>
    </row>
    <row r="344" spans="2:8" x14ac:dyDescent="0.25">
      <c r="B344" s="5" t="str">
        <f>IF(COUNT($B$18:B343)&gt;=COUNT(Workings!$C:$C),"",COUNT($B$18:B343)+1)</f>
        <v/>
      </c>
      <c r="C344" t="str">
        <f>IFERROR(INDEX(Workings!$B:$B,MATCH('Peer Comparison Tool'!$B344,Workings!$D:$D,0)),"")</f>
        <v/>
      </c>
      <c r="D344" s="28" t="str">
        <f>IFERROR(IF($D$12="NR",VLOOKUP($C344,'ALLL &lt;50B Database'!$A$2:$S$4794,7,FALSE),VLOOKUP($C344,'CECL &lt;50B Database'!$A$2:$S$165,7,FALSE)),"")</f>
        <v/>
      </c>
      <c r="E344" s="32" t="str">
        <f>IFERROR(IF($D$12="NR",VLOOKUP($C344,'ALLL &lt;50B Database'!$A$2:$S$4794,11,FALSE),VLOOKUP($C344,'CECL &lt;50B Database'!$A$2:$S$165,11,FALSE)),"")</f>
        <v/>
      </c>
      <c r="F344" s="32" t="str">
        <f>IFERROR(IF($D$12="NR",VLOOKUP($C344,'ALLL &lt;50B Database'!$A$2:$S$4794,19,FALSE),VLOOKUP($C344,'CECL &lt;50B Database'!$A$2:$S$165,19,FALSE)),"")</f>
        <v/>
      </c>
      <c r="G344" s="32" t="str">
        <f>IFERROR(IF($D$12="NR",VLOOKUP($C344,'ALLL &lt;50B Database'!$A$2:$S$4794,15,FALSE),VLOOKUP($C344,'CECL &lt;50B Database'!$A$2:$S$165,15,FALSE)),"")</f>
        <v/>
      </c>
      <c r="H344" s="32"/>
    </row>
    <row r="345" spans="2:8" x14ac:dyDescent="0.25">
      <c r="B345" s="5" t="str">
        <f>IF(COUNT($B$18:B344)&gt;=COUNT(Workings!$C:$C),"",COUNT($B$18:B344)+1)</f>
        <v/>
      </c>
      <c r="C345" t="str">
        <f>IFERROR(INDEX(Workings!$B:$B,MATCH('Peer Comparison Tool'!$B345,Workings!$D:$D,0)),"")</f>
        <v/>
      </c>
      <c r="D345" s="28" t="str">
        <f>IFERROR(IF($D$12="NR",VLOOKUP($C345,'ALLL &lt;50B Database'!$A$2:$S$4794,7,FALSE),VLOOKUP($C345,'CECL &lt;50B Database'!$A$2:$S$165,7,FALSE)),"")</f>
        <v/>
      </c>
      <c r="E345" s="32" t="str">
        <f>IFERROR(IF($D$12="NR",VLOOKUP($C345,'ALLL &lt;50B Database'!$A$2:$S$4794,11,FALSE),VLOOKUP($C345,'CECL &lt;50B Database'!$A$2:$S$165,11,FALSE)),"")</f>
        <v/>
      </c>
      <c r="F345" s="32" t="str">
        <f>IFERROR(IF($D$12="NR",VLOOKUP($C345,'ALLL &lt;50B Database'!$A$2:$S$4794,19,FALSE),VLOOKUP($C345,'CECL &lt;50B Database'!$A$2:$S$165,19,FALSE)),"")</f>
        <v/>
      </c>
      <c r="G345" s="32" t="str">
        <f>IFERROR(IF($D$12="NR",VLOOKUP($C345,'ALLL &lt;50B Database'!$A$2:$S$4794,15,FALSE),VLOOKUP($C345,'CECL &lt;50B Database'!$A$2:$S$165,15,FALSE)),"")</f>
        <v/>
      </c>
      <c r="H345" s="32"/>
    </row>
    <row r="346" spans="2:8" x14ac:dyDescent="0.25">
      <c r="B346" s="5" t="str">
        <f>IF(COUNT($B$18:B345)&gt;=COUNT(Workings!$C:$C),"",COUNT($B$18:B345)+1)</f>
        <v/>
      </c>
      <c r="C346" t="str">
        <f>IFERROR(INDEX(Workings!$B:$B,MATCH('Peer Comparison Tool'!$B346,Workings!$D:$D,0)),"")</f>
        <v/>
      </c>
      <c r="D346" s="28" t="str">
        <f>IFERROR(IF($D$12="NR",VLOOKUP($C346,'ALLL &lt;50B Database'!$A$2:$S$4794,7,FALSE),VLOOKUP($C346,'CECL &lt;50B Database'!$A$2:$S$165,7,FALSE)),"")</f>
        <v/>
      </c>
      <c r="E346" s="32" t="str">
        <f>IFERROR(IF($D$12="NR",VLOOKUP($C346,'ALLL &lt;50B Database'!$A$2:$S$4794,11,FALSE),VLOOKUP($C346,'CECL &lt;50B Database'!$A$2:$S$165,11,FALSE)),"")</f>
        <v/>
      </c>
      <c r="F346" s="32" t="str">
        <f>IFERROR(IF($D$12="NR",VLOOKUP($C346,'ALLL &lt;50B Database'!$A$2:$S$4794,19,FALSE),VLOOKUP($C346,'CECL &lt;50B Database'!$A$2:$S$165,19,FALSE)),"")</f>
        <v/>
      </c>
      <c r="G346" s="32" t="str">
        <f>IFERROR(IF($D$12="NR",VLOOKUP($C346,'ALLL &lt;50B Database'!$A$2:$S$4794,15,FALSE),VLOOKUP($C346,'CECL &lt;50B Database'!$A$2:$S$165,15,FALSE)),"")</f>
        <v/>
      </c>
      <c r="H346" s="32"/>
    </row>
    <row r="347" spans="2:8" x14ac:dyDescent="0.25">
      <c r="B347" s="5" t="str">
        <f>IF(COUNT($B$18:B346)&gt;=COUNT(Workings!$C:$C),"",COUNT($B$18:B346)+1)</f>
        <v/>
      </c>
      <c r="C347" t="str">
        <f>IFERROR(INDEX(Workings!$B:$B,MATCH('Peer Comparison Tool'!$B347,Workings!$D:$D,0)),"")</f>
        <v/>
      </c>
      <c r="D347" s="28" t="str">
        <f>IFERROR(IF($D$12="NR",VLOOKUP($C347,'ALLL &lt;50B Database'!$A$2:$S$4794,7,FALSE),VLOOKUP($C347,'CECL &lt;50B Database'!$A$2:$S$165,7,FALSE)),"")</f>
        <v/>
      </c>
      <c r="E347" s="32" t="str">
        <f>IFERROR(IF($D$12="NR",VLOOKUP($C347,'ALLL &lt;50B Database'!$A$2:$S$4794,11,FALSE),VLOOKUP($C347,'CECL &lt;50B Database'!$A$2:$S$165,11,FALSE)),"")</f>
        <v/>
      </c>
      <c r="F347" s="32" t="str">
        <f>IFERROR(IF($D$12="NR",VLOOKUP($C347,'ALLL &lt;50B Database'!$A$2:$S$4794,19,FALSE),VLOOKUP($C347,'CECL &lt;50B Database'!$A$2:$S$165,19,FALSE)),"")</f>
        <v/>
      </c>
      <c r="G347" s="32" t="str">
        <f>IFERROR(IF($D$12="NR",VLOOKUP($C347,'ALLL &lt;50B Database'!$A$2:$S$4794,15,FALSE),VLOOKUP($C347,'CECL &lt;50B Database'!$A$2:$S$165,15,FALSE)),"")</f>
        <v/>
      </c>
      <c r="H347" s="32"/>
    </row>
    <row r="348" spans="2:8" x14ac:dyDescent="0.25">
      <c r="B348" s="5" t="str">
        <f>IF(COUNT($B$18:B347)&gt;=COUNT(Workings!$C:$C),"",COUNT($B$18:B347)+1)</f>
        <v/>
      </c>
      <c r="C348" t="str">
        <f>IFERROR(INDEX(Workings!$B:$B,MATCH('Peer Comparison Tool'!$B348,Workings!$D:$D,0)),"")</f>
        <v/>
      </c>
      <c r="D348" s="28" t="str">
        <f>IFERROR(IF($D$12="NR",VLOOKUP($C348,'ALLL &lt;50B Database'!$A$2:$S$4794,7,FALSE),VLOOKUP($C348,'CECL &lt;50B Database'!$A$2:$S$165,7,FALSE)),"")</f>
        <v/>
      </c>
      <c r="E348" s="32" t="str">
        <f>IFERROR(IF($D$12="NR",VLOOKUP($C348,'ALLL &lt;50B Database'!$A$2:$S$4794,11,FALSE),VLOOKUP($C348,'CECL &lt;50B Database'!$A$2:$S$165,11,FALSE)),"")</f>
        <v/>
      </c>
      <c r="F348" s="32" t="str">
        <f>IFERROR(IF($D$12="NR",VLOOKUP($C348,'ALLL &lt;50B Database'!$A$2:$S$4794,19,FALSE),VLOOKUP($C348,'CECL &lt;50B Database'!$A$2:$S$165,19,FALSE)),"")</f>
        <v/>
      </c>
      <c r="G348" s="32" t="str">
        <f>IFERROR(IF($D$12="NR",VLOOKUP($C348,'ALLL &lt;50B Database'!$A$2:$S$4794,15,FALSE),VLOOKUP($C348,'CECL &lt;50B Database'!$A$2:$S$165,15,FALSE)),"")</f>
        <v/>
      </c>
      <c r="H348" s="32"/>
    </row>
    <row r="349" spans="2:8" x14ac:dyDescent="0.25">
      <c r="B349" s="5" t="str">
        <f>IF(COUNT($B$18:B348)&gt;=COUNT(Workings!$C:$C),"",COUNT($B$18:B348)+1)</f>
        <v/>
      </c>
      <c r="C349" t="str">
        <f>IFERROR(INDEX(Workings!$B:$B,MATCH('Peer Comparison Tool'!$B349,Workings!$D:$D,0)),"")</f>
        <v/>
      </c>
      <c r="D349" s="28" t="str">
        <f>IFERROR(IF($D$12="NR",VLOOKUP($C349,'ALLL &lt;50B Database'!$A$2:$S$4794,7,FALSE),VLOOKUP($C349,'CECL &lt;50B Database'!$A$2:$S$165,7,FALSE)),"")</f>
        <v/>
      </c>
      <c r="E349" s="32" t="str">
        <f>IFERROR(IF($D$12="NR",VLOOKUP($C349,'ALLL &lt;50B Database'!$A$2:$S$4794,11,FALSE),VLOOKUP($C349,'CECL &lt;50B Database'!$A$2:$S$165,11,FALSE)),"")</f>
        <v/>
      </c>
      <c r="F349" s="32" t="str">
        <f>IFERROR(IF($D$12="NR",VLOOKUP($C349,'ALLL &lt;50B Database'!$A$2:$S$4794,19,FALSE),VLOOKUP($C349,'CECL &lt;50B Database'!$A$2:$S$165,19,FALSE)),"")</f>
        <v/>
      </c>
      <c r="G349" s="32" t="str">
        <f>IFERROR(IF($D$12="NR",VLOOKUP($C349,'ALLL &lt;50B Database'!$A$2:$S$4794,15,FALSE),VLOOKUP($C349,'CECL &lt;50B Database'!$A$2:$S$165,15,FALSE)),"")</f>
        <v/>
      </c>
      <c r="H349" s="32"/>
    </row>
    <row r="350" spans="2:8" x14ac:dyDescent="0.25">
      <c r="B350" s="5" t="str">
        <f>IF(COUNT($B$18:B349)&gt;=COUNT(Workings!$C:$C),"",COUNT($B$18:B349)+1)</f>
        <v/>
      </c>
      <c r="C350" t="str">
        <f>IFERROR(INDEX(Workings!$B:$B,MATCH('Peer Comparison Tool'!$B350,Workings!$D:$D,0)),"")</f>
        <v/>
      </c>
      <c r="D350" s="28" t="str">
        <f>IFERROR(IF($D$12="NR",VLOOKUP($C350,'ALLL &lt;50B Database'!$A$2:$S$4794,7,FALSE),VLOOKUP($C350,'CECL &lt;50B Database'!$A$2:$S$165,7,FALSE)),"")</f>
        <v/>
      </c>
      <c r="E350" s="32" t="str">
        <f>IFERROR(IF($D$12="NR",VLOOKUP($C350,'ALLL &lt;50B Database'!$A$2:$S$4794,11,FALSE),VLOOKUP($C350,'CECL &lt;50B Database'!$A$2:$S$165,11,FALSE)),"")</f>
        <v/>
      </c>
      <c r="F350" s="32" t="str">
        <f>IFERROR(IF($D$12="NR",VLOOKUP($C350,'ALLL &lt;50B Database'!$A$2:$S$4794,19,FALSE),VLOOKUP($C350,'CECL &lt;50B Database'!$A$2:$S$165,19,FALSE)),"")</f>
        <v/>
      </c>
      <c r="G350" s="32" t="str">
        <f>IFERROR(IF($D$12="NR",VLOOKUP($C350,'ALLL &lt;50B Database'!$A$2:$S$4794,15,FALSE),VLOOKUP($C350,'CECL &lt;50B Database'!$A$2:$S$165,15,FALSE)),"")</f>
        <v/>
      </c>
      <c r="H350" s="32"/>
    </row>
    <row r="351" spans="2:8" x14ac:dyDescent="0.25">
      <c r="B351" s="5" t="str">
        <f>IF(COUNT($B$18:B350)&gt;=COUNT(Workings!$C:$C),"",COUNT($B$18:B350)+1)</f>
        <v/>
      </c>
      <c r="C351" t="str">
        <f>IFERROR(INDEX(Workings!$B:$B,MATCH('Peer Comparison Tool'!$B351,Workings!$D:$D,0)),"")</f>
        <v/>
      </c>
      <c r="D351" s="28" t="str">
        <f>IFERROR(IF($D$12="NR",VLOOKUP($C351,'ALLL &lt;50B Database'!$A$2:$S$4794,7,FALSE),VLOOKUP($C351,'CECL &lt;50B Database'!$A$2:$S$165,7,FALSE)),"")</f>
        <v/>
      </c>
      <c r="E351" s="32" t="str">
        <f>IFERROR(IF($D$12="NR",VLOOKUP($C351,'ALLL &lt;50B Database'!$A$2:$S$4794,11,FALSE),VLOOKUP($C351,'CECL &lt;50B Database'!$A$2:$S$165,11,FALSE)),"")</f>
        <v/>
      </c>
      <c r="F351" s="32" t="str">
        <f>IFERROR(IF($D$12="NR",VLOOKUP($C351,'ALLL &lt;50B Database'!$A$2:$S$4794,19,FALSE),VLOOKUP($C351,'CECL &lt;50B Database'!$A$2:$S$165,19,FALSE)),"")</f>
        <v/>
      </c>
      <c r="G351" s="32" t="str">
        <f>IFERROR(IF($D$12="NR",VLOOKUP($C351,'ALLL &lt;50B Database'!$A$2:$S$4794,15,FALSE),VLOOKUP($C351,'CECL &lt;50B Database'!$A$2:$S$165,15,FALSE)),"")</f>
        <v/>
      </c>
      <c r="H351" s="32"/>
    </row>
    <row r="352" spans="2:8" x14ac:dyDescent="0.25">
      <c r="B352" s="5" t="str">
        <f>IF(COUNT($B$18:B351)&gt;=COUNT(Workings!$C:$C),"",COUNT($B$18:B351)+1)</f>
        <v/>
      </c>
      <c r="C352" t="str">
        <f>IFERROR(INDEX(Workings!$B:$B,MATCH('Peer Comparison Tool'!$B352,Workings!$D:$D,0)),"")</f>
        <v/>
      </c>
      <c r="D352" s="28" t="str">
        <f>IFERROR(IF($D$12="NR",VLOOKUP($C352,'ALLL &lt;50B Database'!$A$2:$S$4794,7,FALSE),VLOOKUP($C352,'CECL &lt;50B Database'!$A$2:$S$165,7,FALSE)),"")</f>
        <v/>
      </c>
      <c r="E352" s="32" t="str">
        <f>IFERROR(IF($D$12="NR",VLOOKUP($C352,'ALLL &lt;50B Database'!$A$2:$S$4794,11,FALSE),VLOOKUP($C352,'CECL &lt;50B Database'!$A$2:$S$165,11,FALSE)),"")</f>
        <v/>
      </c>
      <c r="F352" s="32" t="str">
        <f>IFERROR(IF($D$12="NR",VLOOKUP($C352,'ALLL &lt;50B Database'!$A$2:$S$4794,19,FALSE),VLOOKUP($C352,'CECL &lt;50B Database'!$A$2:$S$165,19,FALSE)),"")</f>
        <v/>
      </c>
      <c r="G352" s="32" t="str">
        <f>IFERROR(IF($D$12="NR",VLOOKUP($C352,'ALLL &lt;50B Database'!$A$2:$S$4794,15,FALSE),VLOOKUP($C352,'CECL &lt;50B Database'!$A$2:$S$165,15,FALSE)),"")</f>
        <v/>
      </c>
      <c r="H352" s="32"/>
    </row>
    <row r="353" spans="2:8" x14ac:dyDescent="0.25">
      <c r="B353" s="5" t="str">
        <f>IF(COUNT($B$18:B352)&gt;=COUNT(Workings!$C:$C),"",COUNT($B$18:B352)+1)</f>
        <v/>
      </c>
      <c r="C353" t="str">
        <f>IFERROR(INDEX(Workings!$B:$B,MATCH('Peer Comparison Tool'!$B353,Workings!$D:$D,0)),"")</f>
        <v/>
      </c>
      <c r="D353" s="28" t="str">
        <f>IFERROR(IF($D$12="NR",VLOOKUP($C353,'ALLL &lt;50B Database'!$A$2:$S$4794,7,FALSE),VLOOKUP($C353,'CECL &lt;50B Database'!$A$2:$S$165,7,FALSE)),"")</f>
        <v/>
      </c>
      <c r="E353" s="32" t="str">
        <f>IFERROR(IF($D$12="NR",VLOOKUP($C353,'ALLL &lt;50B Database'!$A$2:$S$4794,11,FALSE),VLOOKUP($C353,'CECL &lt;50B Database'!$A$2:$S$165,11,FALSE)),"")</f>
        <v/>
      </c>
      <c r="F353" s="32" t="str">
        <f>IFERROR(IF($D$12="NR",VLOOKUP($C353,'ALLL &lt;50B Database'!$A$2:$S$4794,19,FALSE),VLOOKUP($C353,'CECL &lt;50B Database'!$A$2:$S$165,19,FALSE)),"")</f>
        <v/>
      </c>
      <c r="G353" s="32" t="str">
        <f>IFERROR(IF($D$12="NR",VLOOKUP($C353,'ALLL &lt;50B Database'!$A$2:$S$4794,15,FALSE),VLOOKUP($C353,'CECL &lt;50B Database'!$A$2:$S$165,15,FALSE)),"")</f>
        <v/>
      </c>
      <c r="H353" s="32"/>
    </row>
    <row r="354" spans="2:8" x14ac:dyDescent="0.25">
      <c r="B354" s="5" t="str">
        <f>IF(COUNT($B$18:B353)&gt;=COUNT(Workings!$C:$C),"",COUNT($B$18:B353)+1)</f>
        <v/>
      </c>
      <c r="C354" t="str">
        <f>IFERROR(INDEX(Workings!$B:$B,MATCH('Peer Comparison Tool'!$B354,Workings!$D:$D,0)),"")</f>
        <v/>
      </c>
      <c r="D354" s="28" t="str">
        <f>IFERROR(IF($D$12="NR",VLOOKUP($C354,'ALLL &lt;50B Database'!$A$2:$S$4794,7,FALSE),VLOOKUP($C354,'CECL &lt;50B Database'!$A$2:$S$165,7,FALSE)),"")</f>
        <v/>
      </c>
      <c r="E354" s="32" t="str">
        <f>IFERROR(IF($D$12="NR",VLOOKUP($C354,'ALLL &lt;50B Database'!$A$2:$S$4794,11,FALSE),VLOOKUP($C354,'CECL &lt;50B Database'!$A$2:$S$165,11,FALSE)),"")</f>
        <v/>
      </c>
      <c r="F354" s="32" t="str">
        <f>IFERROR(IF($D$12="NR",VLOOKUP($C354,'ALLL &lt;50B Database'!$A$2:$S$4794,19,FALSE),VLOOKUP($C354,'CECL &lt;50B Database'!$A$2:$S$165,19,FALSE)),"")</f>
        <v/>
      </c>
      <c r="G354" s="32" t="str">
        <f>IFERROR(IF($D$12="NR",VLOOKUP($C354,'ALLL &lt;50B Database'!$A$2:$S$4794,15,FALSE),VLOOKUP($C354,'CECL &lt;50B Database'!$A$2:$S$165,15,FALSE)),"")</f>
        <v/>
      </c>
      <c r="H354" s="32"/>
    </row>
    <row r="355" spans="2:8" x14ac:dyDescent="0.25">
      <c r="B355" s="5" t="str">
        <f>IF(COUNT($B$18:B354)&gt;=COUNT(Workings!$C:$C),"",COUNT($B$18:B354)+1)</f>
        <v/>
      </c>
      <c r="C355" t="str">
        <f>IFERROR(INDEX(Workings!$B:$B,MATCH('Peer Comparison Tool'!$B355,Workings!$D:$D,0)),"")</f>
        <v/>
      </c>
      <c r="D355" s="28" t="str">
        <f>IFERROR(IF($D$12="NR",VLOOKUP($C355,'ALLL &lt;50B Database'!$A$2:$S$4794,7,FALSE),VLOOKUP($C355,'CECL &lt;50B Database'!$A$2:$S$165,7,FALSE)),"")</f>
        <v/>
      </c>
      <c r="E355" s="32" t="str">
        <f>IFERROR(IF($D$12="NR",VLOOKUP($C355,'ALLL &lt;50B Database'!$A$2:$S$4794,11,FALSE),VLOOKUP($C355,'CECL &lt;50B Database'!$A$2:$S$165,11,FALSE)),"")</f>
        <v/>
      </c>
      <c r="F355" s="32" t="str">
        <f>IFERROR(IF($D$12="NR",VLOOKUP($C355,'ALLL &lt;50B Database'!$A$2:$S$4794,19,FALSE),VLOOKUP($C355,'CECL &lt;50B Database'!$A$2:$S$165,19,FALSE)),"")</f>
        <v/>
      </c>
      <c r="G355" s="32" t="str">
        <f>IFERROR(IF($D$12="NR",VLOOKUP($C355,'ALLL &lt;50B Database'!$A$2:$S$4794,15,FALSE),VLOOKUP($C355,'CECL &lt;50B Database'!$A$2:$S$165,15,FALSE)),"")</f>
        <v/>
      </c>
      <c r="H355" s="32"/>
    </row>
    <row r="356" spans="2:8" x14ac:dyDescent="0.25">
      <c r="B356" s="5" t="str">
        <f>IF(COUNT($B$18:B355)&gt;=COUNT(Workings!$C:$C),"",COUNT($B$18:B355)+1)</f>
        <v/>
      </c>
      <c r="C356" t="str">
        <f>IFERROR(INDEX(Workings!$B:$B,MATCH('Peer Comparison Tool'!$B356,Workings!$D:$D,0)),"")</f>
        <v/>
      </c>
      <c r="D356" s="28" t="str">
        <f>IFERROR(IF($D$12="NR",VLOOKUP($C356,'ALLL &lt;50B Database'!$A$2:$S$4794,7,FALSE),VLOOKUP($C356,'CECL &lt;50B Database'!$A$2:$S$165,7,FALSE)),"")</f>
        <v/>
      </c>
      <c r="E356" s="32" t="str">
        <f>IFERROR(IF($D$12="NR",VLOOKUP($C356,'ALLL &lt;50B Database'!$A$2:$S$4794,11,FALSE),VLOOKUP($C356,'CECL &lt;50B Database'!$A$2:$S$165,11,FALSE)),"")</f>
        <v/>
      </c>
      <c r="F356" s="32" t="str">
        <f>IFERROR(IF($D$12="NR",VLOOKUP($C356,'ALLL &lt;50B Database'!$A$2:$S$4794,19,FALSE),VLOOKUP($C356,'CECL &lt;50B Database'!$A$2:$S$165,19,FALSE)),"")</f>
        <v/>
      </c>
      <c r="G356" s="32" t="str">
        <f>IFERROR(IF($D$12="NR",VLOOKUP($C356,'ALLL &lt;50B Database'!$A$2:$S$4794,15,FALSE),VLOOKUP($C356,'CECL &lt;50B Database'!$A$2:$S$165,15,FALSE)),"")</f>
        <v/>
      </c>
      <c r="H356" s="32"/>
    </row>
    <row r="357" spans="2:8" x14ac:dyDescent="0.25">
      <c r="B357" s="5" t="str">
        <f>IF(COUNT($B$18:B356)&gt;=COUNT(Workings!$C:$C),"",COUNT($B$18:B356)+1)</f>
        <v/>
      </c>
      <c r="C357" t="str">
        <f>IFERROR(INDEX(Workings!$B:$B,MATCH('Peer Comparison Tool'!$B357,Workings!$D:$D,0)),"")</f>
        <v/>
      </c>
      <c r="D357" s="28" t="str">
        <f>IFERROR(IF($D$12="NR",VLOOKUP($C357,'ALLL &lt;50B Database'!$A$2:$S$4794,7,FALSE),VLOOKUP($C357,'CECL &lt;50B Database'!$A$2:$S$165,7,FALSE)),"")</f>
        <v/>
      </c>
      <c r="E357" s="32" t="str">
        <f>IFERROR(IF($D$12="NR",VLOOKUP($C357,'ALLL &lt;50B Database'!$A$2:$S$4794,11,FALSE),VLOOKUP($C357,'CECL &lt;50B Database'!$A$2:$S$165,11,FALSE)),"")</f>
        <v/>
      </c>
      <c r="F357" s="32" t="str">
        <f>IFERROR(IF($D$12="NR",VLOOKUP($C357,'ALLL &lt;50B Database'!$A$2:$S$4794,19,FALSE),VLOOKUP($C357,'CECL &lt;50B Database'!$A$2:$S$165,19,FALSE)),"")</f>
        <v/>
      </c>
      <c r="G357" s="32" t="str">
        <f>IFERROR(IF($D$12="NR",VLOOKUP($C357,'ALLL &lt;50B Database'!$A$2:$S$4794,15,FALSE),VLOOKUP($C357,'CECL &lt;50B Database'!$A$2:$S$165,15,FALSE)),"")</f>
        <v/>
      </c>
      <c r="H357" s="32"/>
    </row>
    <row r="358" spans="2:8" x14ac:dyDescent="0.25">
      <c r="B358" s="5" t="str">
        <f>IF(COUNT($B$18:B357)&gt;=COUNT(Workings!$C:$C),"",COUNT($B$18:B357)+1)</f>
        <v/>
      </c>
      <c r="C358" t="str">
        <f>IFERROR(INDEX(Workings!$B:$B,MATCH('Peer Comparison Tool'!$B358,Workings!$D:$D,0)),"")</f>
        <v/>
      </c>
      <c r="D358" s="28" t="str">
        <f>IFERROR(IF($D$12="NR",VLOOKUP($C358,'ALLL &lt;50B Database'!$A$2:$S$4794,7,FALSE),VLOOKUP($C358,'CECL &lt;50B Database'!$A$2:$S$165,7,FALSE)),"")</f>
        <v/>
      </c>
      <c r="E358" s="32" t="str">
        <f>IFERROR(IF($D$12="NR",VLOOKUP($C358,'ALLL &lt;50B Database'!$A$2:$S$4794,11,FALSE),VLOOKUP($C358,'CECL &lt;50B Database'!$A$2:$S$165,11,FALSE)),"")</f>
        <v/>
      </c>
      <c r="F358" s="32" t="str">
        <f>IFERROR(IF($D$12="NR",VLOOKUP($C358,'ALLL &lt;50B Database'!$A$2:$S$4794,19,FALSE),VLOOKUP($C358,'CECL &lt;50B Database'!$A$2:$S$165,19,FALSE)),"")</f>
        <v/>
      </c>
      <c r="G358" s="32" t="str">
        <f>IFERROR(IF($D$12="NR",VLOOKUP($C358,'ALLL &lt;50B Database'!$A$2:$S$4794,15,FALSE),VLOOKUP($C358,'CECL &lt;50B Database'!$A$2:$S$165,15,FALSE)),"")</f>
        <v/>
      </c>
      <c r="H358" s="32"/>
    </row>
    <row r="359" spans="2:8" x14ac:dyDescent="0.25">
      <c r="B359" s="5" t="str">
        <f>IF(COUNT($B$18:B358)&gt;=COUNT(Workings!$C:$C),"",COUNT($B$18:B358)+1)</f>
        <v/>
      </c>
      <c r="C359" t="str">
        <f>IFERROR(INDEX(Workings!$B:$B,MATCH('Peer Comparison Tool'!$B359,Workings!$D:$D,0)),"")</f>
        <v/>
      </c>
      <c r="D359" s="28" t="str">
        <f>IFERROR(IF($D$12="NR",VLOOKUP($C359,'ALLL &lt;50B Database'!$A$2:$S$4794,7,FALSE),VLOOKUP($C359,'CECL &lt;50B Database'!$A$2:$S$165,7,FALSE)),"")</f>
        <v/>
      </c>
      <c r="E359" s="32" t="str">
        <f>IFERROR(IF($D$12="NR",VLOOKUP($C359,'ALLL &lt;50B Database'!$A$2:$S$4794,11,FALSE),VLOOKUP($C359,'CECL &lt;50B Database'!$A$2:$S$165,11,FALSE)),"")</f>
        <v/>
      </c>
      <c r="F359" s="32" t="str">
        <f>IFERROR(IF($D$12="NR",VLOOKUP($C359,'ALLL &lt;50B Database'!$A$2:$S$4794,19,FALSE),VLOOKUP($C359,'CECL &lt;50B Database'!$A$2:$S$165,19,FALSE)),"")</f>
        <v/>
      </c>
      <c r="G359" s="32" t="str">
        <f>IFERROR(IF($D$12="NR",VLOOKUP($C359,'ALLL &lt;50B Database'!$A$2:$S$4794,15,FALSE),VLOOKUP($C359,'CECL &lt;50B Database'!$A$2:$S$165,15,FALSE)),"")</f>
        <v/>
      </c>
      <c r="H359" s="32"/>
    </row>
    <row r="360" spans="2:8" x14ac:dyDescent="0.25">
      <c r="B360" s="5" t="str">
        <f>IF(COUNT($B$18:B359)&gt;=COUNT(Workings!$C:$C),"",COUNT($B$18:B359)+1)</f>
        <v/>
      </c>
      <c r="C360" t="str">
        <f>IFERROR(INDEX(Workings!$B:$B,MATCH('Peer Comparison Tool'!$B360,Workings!$D:$D,0)),"")</f>
        <v/>
      </c>
      <c r="D360" s="28" t="str">
        <f>IFERROR(IF($D$12="NR",VLOOKUP($C360,'ALLL &lt;50B Database'!$A$2:$S$4794,7,FALSE),VLOOKUP($C360,'CECL &lt;50B Database'!$A$2:$S$165,7,FALSE)),"")</f>
        <v/>
      </c>
      <c r="E360" s="32" t="str">
        <f>IFERROR(IF($D$12="NR",VLOOKUP($C360,'ALLL &lt;50B Database'!$A$2:$S$4794,11,FALSE),VLOOKUP($C360,'CECL &lt;50B Database'!$A$2:$S$165,11,FALSE)),"")</f>
        <v/>
      </c>
      <c r="F360" s="32" t="str">
        <f>IFERROR(IF($D$12="NR",VLOOKUP($C360,'ALLL &lt;50B Database'!$A$2:$S$4794,19,FALSE),VLOOKUP($C360,'CECL &lt;50B Database'!$A$2:$S$165,19,FALSE)),"")</f>
        <v/>
      </c>
      <c r="G360" s="32" t="str">
        <f>IFERROR(IF($D$12="NR",VLOOKUP($C360,'ALLL &lt;50B Database'!$A$2:$S$4794,15,FALSE),VLOOKUP($C360,'CECL &lt;50B Database'!$A$2:$S$165,15,FALSE)),"")</f>
        <v/>
      </c>
      <c r="H360" s="32"/>
    </row>
    <row r="361" spans="2:8" x14ac:dyDescent="0.25">
      <c r="B361" s="5" t="str">
        <f>IF(COUNT($B$18:B360)&gt;=COUNT(Workings!$C:$C),"",COUNT($B$18:B360)+1)</f>
        <v/>
      </c>
      <c r="C361" t="str">
        <f>IFERROR(INDEX(Workings!$B:$B,MATCH('Peer Comparison Tool'!$B361,Workings!$D:$D,0)),"")</f>
        <v/>
      </c>
      <c r="D361" s="28" t="str">
        <f>IFERROR(IF($D$12="NR",VLOOKUP($C361,'ALLL &lt;50B Database'!$A$2:$S$4794,7,FALSE),VLOOKUP($C361,'CECL &lt;50B Database'!$A$2:$S$165,7,FALSE)),"")</f>
        <v/>
      </c>
      <c r="E361" s="32" t="str">
        <f>IFERROR(IF($D$12="NR",VLOOKUP($C361,'ALLL &lt;50B Database'!$A$2:$S$4794,11,FALSE),VLOOKUP($C361,'CECL &lt;50B Database'!$A$2:$S$165,11,FALSE)),"")</f>
        <v/>
      </c>
      <c r="F361" s="32" t="str">
        <f>IFERROR(IF($D$12="NR",VLOOKUP($C361,'ALLL &lt;50B Database'!$A$2:$S$4794,19,FALSE),VLOOKUP($C361,'CECL &lt;50B Database'!$A$2:$S$165,19,FALSE)),"")</f>
        <v/>
      </c>
      <c r="G361" s="32" t="str">
        <f>IFERROR(IF($D$12="NR",VLOOKUP($C361,'ALLL &lt;50B Database'!$A$2:$S$4794,15,FALSE),VLOOKUP($C361,'CECL &lt;50B Database'!$A$2:$S$165,15,FALSE)),"")</f>
        <v/>
      </c>
      <c r="H361" s="32"/>
    </row>
    <row r="362" spans="2:8" x14ac:dyDescent="0.25">
      <c r="B362" s="5" t="str">
        <f>IF(COUNT($B$18:B361)&gt;=COUNT(Workings!$C:$C),"",COUNT($B$18:B361)+1)</f>
        <v/>
      </c>
      <c r="C362" t="str">
        <f>IFERROR(INDEX(Workings!$B:$B,MATCH('Peer Comparison Tool'!$B362,Workings!$D:$D,0)),"")</f>
        <v/>
      </c>
      <c r="D362" s="28" t="str">
        <f>IFERROR(IF($D$12="NR",VLOOKUP($C362,'ALLL &lt;50B Database'!$A$2:$S$4794,7,FALSE),VLOOKUP($C362,'CECL &lt;50B Database'!$A$2:$S$165,7,FALSE)),"")</f>
        <v/>
      </c>
      <c r="E362" s="32" t="str">
        <f>IFERROR(IF($D$12="NR",VLOOKUP($C362,'ALLL &lt;50B Database'!$A$2:$S$4794,11,FALSE),VLOOKUP($C362,'CECL &lt;50B Database'!$A$2:$S$165,11,FALSE)),"")</f>
        <v/>
      </c>
      <c r="F362" s="32" t="str">
        <f>IFERROR(IF($D$12="NR",VLOOKUP($C362,'ALLL &lt;50B Database'!$A$2:$S$4794,19,FALSE),VLOOKUP($C362,'CECL &lt;50B Database'!$A$2:$S$165,19,FALSE)),"")</f>
        <v/>
      </c>
      <c r="G362" s="32" t="str">
        <f>IFERROR(IF($D$12="NR",VLOOKUP($C362,'ALLL &lt;50B Database'!$A$2:$S$4794,15,FALSE),VLOOKUP($C362,'CECL &lt;50B Database'!$A$2:$S$165,15,FALSE)),"")</f>
        <v/>
      </c>
      <c r="H362" s="32"/>
    </row>
    <row r="363" spans="2:8" x14ac:dyDescent="0.25">
      <c r="B363" s="5" t="str">
        <f>IF(COUNT($B$18:B362)&gt;=COUNT(Workings!$C:$C),"",COUNT($B$18:B362)+1)</f>
        <v/>
      </c>
      <c r="C363" t="str">
        <f>IFERROR(INDEX(Workings!$B:$B,MATCH('Peer Comparison Tool'!$B363,Workings!$D:$D,0)),"")</f>
        <v/>
      </c>
      <c r="D363" s="28" t="str">
        <f>IFERROR(IF($D$12="NR",VLOOKUP($C363,'ALLL &lt;50B Database'!$A$2:$S$4794,7,FALSE),VLOOKUP($C363,'CECL &lt;50B Database'!$A$2:$S$165,7,FALSE)),"")</f>
        <v/>
      </c>
      <c r="E363" s="32" t="str">
        <f>IFERROR(IF($D$12="NR",VLOOKUP($C363,'ALLL &lt;50B Database'!$A$2:$S$4794,11,FALSE),VLOOKUP($C363,'CECL &lt;50B Database'!$A$2:$S$165,11,FALSE)),"")</f>
        <v/>
      </c>
      <c r="F363" s="32" t="str">
        <f>IFERROR(IF($D$12="NR",VLOOKUP($C363,'ALLL &lt;50B Database'!$A$2:$S$4794,19,FALSE),VLOOKUP($C363,'CECL &lt;50B Database'!$A$2:$S$165,19,FALSE)),"")</f>
        <v/>
      </c>
      <c r="G363" s="32" t="str">
        <f>IFERROR(IF($D$12="NR",VLOOKUP($C363,'ALLL &lt;50B Database'!$A$2:$S$4794,15,FALSE),VLOOKUP($C363,'CECL &lt;50B Database'!$A$2:$S$165,15,FALSE)),"")</f>
        <v/>
      </c>
      <c r="H363" s="32"/>
    </row>
    <row r="364" spans="2:8" x14ac:dyDescent="0.25">
      <c r="B364" s="5" t="str">
        <f>IF(COUNT($B$18:B363)&gt;=COUNT(Workings!$C:$C),"",COUNT($B$18:B363)+1)</f>
        <v/>
      </c>
      <c r="C364" t="str">
        <f>IFERROR(INDEX(Workings!$B:$B,MATCH('Peer Comparison Tool'!$B364,Workings!$D:$D,0)),"")</f>
        <v/>
      </c>
      <c r="D364" s="28" t="str">
        <f>IFERROR(IF($D$12="NR",VLOOKUP($C364,'ALLL &lt;50B Database'!$A$2:$S$4794,7,FALSE),VLOOKUP($C364,'CECL &lt;50B Database'!$A$2:$S$165,7,FALSE)),"")</f>
        <v/>
      </c>
      <c r="E364" s="32" t="str">
        <f>IFERROR(IF($D$12="NR",VLOOKUP($C364,'ALLL &lt;50B Database'!$A$2:$S$4794,11,FALSE),VLOOKUP($C364,'CECL &lt;50B Database'!$A$2:$S$165,11,FALSE)),"")</f>
        <v/>
      </c>
      <c r="F364" s="32" t="str">
        <f>IFERROR(IF($D$12="NR",VLOOKUP($C364,'ALLL &lt;50B Database'!$A$2:$S$4794,19,FALSE),VLOOKUP($C364,'CECL &lt;50B Database'!$A$2:$S$165,19,FALSE)),"")</f>
        <v/>
      </c>
      <c r="G364" s="32" t="str">
        <f>IFERROR(IF($D$12="NR",VLOOKUP($C364,'ALLL &lt;50B Database'!$A$2:$S$4794,15,FALSE),VLOOKUP($C364,'CECL &lt;50B Database'!$A$2:$S$165,15,FALSE)),"")</f>
        <v/>
      </c>
      <c r="H364" s="32"/>
    </row>
    <row r="365" spans="2:8" x14ac:dyDescent="0.25">
      <c r="B365" s="5" t="str">
        <f>IF(COUNT($B$18:B364)&gt;=COUNT(Workings!$C:$C),"",COUNT($B$18:B364)+1)</f>
        <v/>
      </c>
      <c r="C365" t="str">
        <f>IFERROR(INDEX(Workings!$B:$B,MATCH('Peer Comparison Tool'!$B365,Workings!$D:$D,0)),"")</f>
        <v/>
      </c>
      <c r="D365" s="28" t="str">
        <f>IFERROR(IF($D$12="NR",VLOOKUP($C365,'ALLL &lt;50B Database'!$A$2:$S$4794,7,FALSE),VLOOKUP($C365,'CECL &lt;50B Database'!$A$2:$S$165,7,FALSE)),"")</f>
        <v/>
      </c>
      <c r="E365" s="32" t="str">
        <f>IFERROR(IF($D$12="NR",VLOOKUP($C365,'ALLL &lt;50B Database'!$A$2:$S$4794,11,FALSE),VLOOKUP($C365,'CECL &lt;50B Database'!$A$2:$S$165,11,FALSE)),"")</f>
        <v/>
      </c>
      <c r="F365" s="32" t="str">
        <f>IFERROR(IF($D$12="NR",VLOOKUP($C365,'ALLL &lt;50B Database'!$A$2:$S$4794,19,FALSE),VLOOKUP($C365,'CECL &lt;50B Database'!$A$2:$S$165,19,FALSE)),"")</f>
        <v/>
      </c>
      <c r="G365" s="32" t="str">
        <f>IFERROR(IF($D$12="NR",VLOOKUP($C365,'ALLL &lt;50B Database'!$A$2:$S$4794,15,FALSE),VLOOKUP($C365,'CECL &lt;50B Database'!$A$2:$S$165,15,FALSE)),"")</f>
        <v/>
      </c>
      <c r="H365" s="32"/>
    </row>
    <row r="366" spans="2:8" x14ac:dyDescent="0.25">
      <c r="B366" s="5" t="str">
        <f>IF(COUNT($B$18:B365)&gt;=COUNT(Workings!$C:$C),"",COUNT($B$18:B365)+1)</f>
        <v/>
      </c>
      <c r="C366" t="str">
        <f>IFERROR(INDEX(Workings!$B:$B,MATCH('Peer Comparison Tool'!$B366,Workings!$D:$D,0)),"")</f>
        <v/>
      </c>
      <c r="D366" s="28" t="str">
        <f>IFERROR(IF($D$12="NR",VLOOKUP($C366,'ALLL &lt;50B Database'!$A$2:$S$4794,7,FALSE),VLOOKUP($C366,'CECL &lt;50B Database'!$A$2:$S$165,7,FALSE)),"")</f>
        <v/>
      </c>
      <c r="E366" s="32" t="str">
        <f>IFERROR(IF($D$12="NR",VLOOKUP($C366,'ALLL &lt;50B Database'!$A$2:$S$4794,11,FALSE),VLOOKUP($C366,'CECL &lt;50B Database'!$A$2:$S$165,11,FALSE)),"")</f>
        <v/>
      </c>
      <c r="F366" s="32" t="str">
        <f>IFERROR(IF($D$12="NR",VLOOKUP($C366,'ALLL &lt;50B Database'!$A$2:$S$4794,19,FALSE),VLOOKUP($C366,'CECL &lt;50B Database'!$A$2:$S$165,19,FALSE)),"")</f>
        <v/>
      </c>
      <c r="G366" s="32" t="str">
        <f>IFERROR(IF($D$12="NR",VLOOKUP($C366,'ALLL &lt;50B Database'!$A$2:$S$4794,15,FALSE),VLOOKUP($C366,'CECL &lt;50B Database'!$A$2:$S$165,15,FALSE)),"")</f>
        <v/>
      </c>
      <c r="H366" s="32"/>
    </row>
    <row r="367" spans="2:8" x14ac:dyDescent="0.25">
      <c r="B367" s="5" t="str">
        <f>IF(COUNT($B$18:B366)&gt;=COUNT(Workings!$C:$C),"",COUNT($B$18:B366)+1)</f>
        <v/>
      </c>
      <c r="C367" t="str">
        <f>IFERROR(INDEX(Workings!$B:$B,MATCH('Peer Comparison Tool'!$B367,Workings!$D:$D,0)),"")</f>
        <v/>
      </c>
      <c r="D367" s="28" t="str">
        <f>IFERROR(IF($D$12="NR",VLOOKUP($C367,'ALLL &lt;50B Database'!$A$2:$S$4794,7,FALSE),VLOOKUP($C367,'CECL &lt;50B Database'!$A$2:$S$165,7,FALSE)),"")</f>
        <v/>
      </c>
      <c r="E367" s="32" t="str">
        <f>IFERROR(IF($D$12="NR",VLOOKUP($C367,'ALLL &lt;50B Database'!$A$2:$S$4794,11,FALSE),VLOOKUP($C367,'CECL &lt;50B Database'!$A$2:$S$165,11,FALSE)),"")</f>
        <v/>
      </c>
      <c r="F367" s="32" t="str">
        <f>IFERROR(IF($D$12="NR",VLOOKUP($C367,'ALLL &lt;50B Database'!$A$2:$S$4794,19,FALSE),VLOOKUP($C367,'CECL &lt;50B Database'!$A$2:$S$165,19,FALSE)),"")</f>
        <v/>
      </c>
      <c r="G367" s="32" t="str">
        <f>IFERROR(IF($D$12="NR",VLOOKUP($C367,'ALLL &lt;50B Database'!$A$2:$S$4794,15,FALSE),VLOOKUP($C367,'CECL &lt;50B Database'!$A$2:$S$165,15,FALSE)),"")</f>
        <v/>
      </c>
      <c r="H367" s="32"/>
    </row>
    <row r="368" spans="2:8" x14ac:dyDescent="0.25">
      <c r="B368" s="5" t="str">
        <f>IF(COUNT($B$18:B367)&gt;=COUNT(Workings!$C:$C),"",COUNT($B$18:B367)+1)</f>
        <v/>
      </c>
      <c r="C368" t="str">
        <f>IFERROR(INDEX(Workings!$B:$B,MATCH('Peer Comparison Tool'!$B368,Workings!$D:$D,0)),"")</f>
        <v/>
      </c>
      <c r="D368" s="28" t="str">
        <f>IFERROR(IF($D$12="NR",VLOOKUP($C368,'ALLL &lt;50B Database'!$A$2:$S$4794,7,FALSE),VLOOKUP($C368,'CECL &lt;50B Database'!$A$2:$S$165,7,FALSE)),"")</f>
        <v/>
      </c>
      <c r="E368" s="32" t="str">
        <f>IFERROR(IF($D$12="NR",VLOOKUP($C368,'ALLL &lt;50B Database'!$A$2:$S$4794,11,FALSE),VLOOKUP($C368,'CECL &lt;50B Database'!$A$2:$S$165,11,FALSE)),"")</f>
        <v/>
      </c>
      <c r="F368" s="32" t="str">
        <f>IFERROR(IF($D$12="NR",VLOOKUP($C368,'ALLL &lt;50B Database'!$A$2:$S$4794,19,FALSE),VLOOKUP($C368,'CECL &lt;50B Database'!$A$2:$S$165,19,FALSE)),"")</f>
        <v/>
      </c>
      <c r="G368" s="32" t="str">
        <f>IFERROR(IF($D$12="NR",VLOOKUP($C368,'ALLL &lt;50B Database'!$A$2:$S$4794,15,FALSE),VLOOKUP($C368,'CECL &lt;50B Database'!$A$2:$S$165,15,FALSE)),"")</f>
        <v/>
      </c>
      <c r="H368" s="32"/>
    </row>
    <row r="369" spans="2:8" x14ac:dyDescent="0.25">
      <c r="B369" s="5" t="str">
        <f>IF(COUNT($B$18:B368)&gt;=COUNT(Workings!$C:$C),"",COUNT($B$18:B368)+1)</f>
        <v/>
      </c>
      <c r="C369" t="str">
        <f>IFERROR(INDEX(Workings!$B:$B,MATCH('Peer Comparison Tool'!$B369,Workings!$D:$D,0)),"")</f>
        <v/>
      </c>
      <c r="D369" s="28" t="str">
        <f>IFERROR(IF($D$12="NR",VLOOKUP($C369,'ALLL &lt;50B Database'!$A$2:$S$4794,7,FALSE),VLOOKUP($C369,'CECL &lt;50B Database'!$A$2:$S$165,7,FALSE)),"")</f>
        <v/>
      </c>
      <c r="E369" s="32" t="str">
        <f>IFERROR(IF($D$12="NR",VLOOKUP($C369,'ALLL &lt;50B Database'!$A$2:$S$4794,11,FALSE),VLOOKUP($C369,'CECL &lt;50B Database'!$A$2:$S$165,11,FALSE)),"")</f>
        <v/>
      </c>
      <c r="F369" s="32" t="str">
        <f>IFERROR(IF($D$12="NR",VLOOKUP($C369,'ALLL &lt;50B Database'!$A$2:$S$4794,19,FALSE),VLOOKUP($C369,'CECL &lt;50B Database'!$A$2:$S$165,19,FALSE)),"")</f>
        <v/>
      </c>
      <c r="G369" s="32" t="str">
        <f>IFERROR(IF($D$12="NR",VLOOKUP($C369,'ALLL &lt;50B Database'!$A$2:$S$4794,15,FALSE),VLOOKUP($C369,'CECL &lt;50B Database'!$A$2:$S$165,15,FALSE)),"")</f>
        <v/>
      </c>
      <c r="H369" s="32"/>
    </row>
    <row r="370" spans="2:8" x14ac:dyDescent="0.25">
      <c r="B370" s="5" t="str">
        <f>IF(COUNT($B$18:B369)&gt;=COUNT(Workings!$C:$C),"",COUNT($B$18:B369)+1)</f>
        <v/>
      </c>
      <c r="C370" t="str">
        <f>IFERROR(INDEX(Workings!$B:$B,MATCH('Peer Comparison Tool'!$B370,Workings!$D:$D,0)),"")</f>
        <v/>
      </c>
      <c r="D370" s="28" t="str">
        <f>IFERROR(IF($D$12="NR",VLOOKUP($C370,'ALLL &lt;50B Database'!$A$2:$S$4794,7,FALSE),VLOOKUP($C370,'CECL &lt;50B Database'!$A$2:$S$165,7,FALSE)),"")</f>
        <v/>
      </c>
      <c r="E370" s="32" t="str">
        <f>IFERROR(IF($D$12="NR",VLOOKUP($C370,'ALLL &lt;50B Database'!$A$2:$S$4794,11,FALSE),VLOOKUP($C370,'CECL &lt;50B Database'!$A$2:$S$165,11,FALSE)),"")</f>
        <v/>
      </c>
      <c r="F370" s="32" t="str">
        <f>IFERROR(IF($D$12="NR",VLOOKUP($C370,'ALLL &lt;50B Database'!$A$2:$S$4794,19,FALSE),VLOOKUP($C370,'CECL &lt;50B Database'!$A$2:$S$165,19,FALSE)),"")</f>
        <v/>
      </c>
      <c r="G370" s="32" t="str">
        <f>IFERROR(IF($D$12="NR",VLOOKUP($C370,'ALLL &lt;50B Database'!$A$2:$S$4794,15,FALSE),VLOOKUP($C370,'CECL &lt;50B Database'!$A$2:$S$165,15,FALSE)),"")</f>
        <v/>
      </c>
      <c r="H370" s="32"/>
    </row>
    <row r="371" spans="2:8" x14ac:dyDescent="0.25">
      <c r="B371" s="5" t="str">
        <f>IF(COUNT($B$18:B370)&gt;=COUNT(Workings!$C:$C),"",COUNT($B$18:B370)+1)</f>
        <v/>
      </c>
      <c r="C371" t="str">
        <f>IFERROR(INDEX(Workings!$B:$B,MATCH('Peer Comparison Tool'!$B371,Workings!$D:$D,0)),"")</f>
        <v/>
      </c>
      <c r="D371" s="28" t="str">
        <f>IFERROR(IF($D$12="NR",VLOOKUP($C371,'ALLL &lt;50B Database'!$A$2:$S$4794,7,FALSE),VLOOKUP($C371,'CECL &lt;50B Database'!$A$2:$S$165,7,FALSE)),"")</f>
        <v/>
      </c>
      <c r="E371" s="32" t="str">
        <f>IFERROR(IF($D$12="NR",VLOOKUP($C371,'ALLL &lt;50B Database'!$A$2:$S$4794,11,FALSE),VLOOKUP($C371,'CECL &lt;50B Database'!$A$2:$S$165,11,FALSE)),"")</f>
        <v/>
      </c>
      <c r="F371" s="32" t="str">
        <f>IFERROR(IF($D$12="NR",VLOOKUP($C371,'ALLL &lt;50B Database'!$A$2:$S$4794,19,FALSE),VLOOKUP($C371,'CECL &lt;50B Database'!$A$2:$S$165,19,FALSE)),"")</f>
        <v/>
      </c>
      <c r="G371" s="32" t="str">
        <f>IFERROR(IF($D$12="NR",VLOOKUP($C371,'ALLL &lt;50B Database'!$A$2:$S$4794,15,FALSE),VLOOKUP($C371,'CECL &lt;50B Database'!$A$2:$S$165,15,FALSE)),"")</f>
        <v/>
      </c>
      <c r="H371" s="32"/>
    </row>
    <row r="372" spans="2:8" x14ac:dyDescent="0.25">
      <c r="B372" s="5" t="str">
        <f>IF(COUNT($B$18:B371)&gt;=COUNT(Workings!$C:$C),"",COUNT($B$18:B371)+1)</f>
        <v/>
      </c>
      <c r="C372" t="str">
        <f>IFERROR(INDEX(Workings!$B:$B,MATCH('Peer Comparison Tool'!$B372,Workings!$D:$D,0)),"")</f>
        <v/>
      </c>
      <c r="D372" s="28" t="str">
        <f>IFERROR(IF($D$12="NR",VLOOKUP($C372,'ALLL &lt;50B Database'!$A$2:$S$4794,7,FALSE),VLOOKUP($C372,'CECL &lt;50B Database'!$A$2:$S$165,7,FALSE)),"")</f>
        <v/>
      </c>
      <c r="E372" s="32" t="str">
        <f>IFERROR(IF($D$12="NR",VLOOKUP($C372,'ALLL &lt;50B Database'!$A$2:$S$4794,11,FALSE),VLOOKUP($C372,'CECL &lt;50B Database'!$A$2:$S$165,11,FALSE)),"")</f>
        <v/>
      </c>
      <c r="F372" s="32" t="str">
        <f>IFERROR(IF($D$12="NR",VLOOKUP($C372,'ALLL &lt;50B Database'!$A$2:$S$4794,19,FALSE),VLOOKUP($C372,'CECL &lt;50B Database'!$A$2:$S$165,19,FALSE)),"")</f>
        <v/>
      </c>
      <c r="G372" s="32" t="str">
        <f>IFERROR(IF($D$12="NR",VLOOKUP($C372,'ALLL &lt;50B Database'!$A$2:$S$4794,15,FALSE),VLOOKUP($C372,'CECL &lt;50B Database'!$A$2:$S$165,15,FALSE)),"")</f>
        <v/>
      </c>
      <c r="H372" s="32"/>
    </row>
    <row r="373" spans="2:8" x14ac:dyDescent="0.25">
      <c r="B373" s="5" t="str">
        <f>IF(COUNT($B$18:B372)&gt;=COUNT(Workings!$C:$C),"",COUNT($B$18:B372)+1)</f>
        <v/>
      </c>
      <c r="C373" t="str">
        <f>IFERROR(INDEX(Workings!$B:$B,MATCH('Peer Comparison Tool'!$B373,Workings!$D:$D,0)),"")</f>
        <v/>
      </c>
      <c r="D373" s="28" t="str">
        <f>IFERROR(IF($D$12="NR",VLOOKUP($C373,'ALLL &lt;50B Database'!$A$2:$S$4794,7,FALSE),VLOOKUP($C373,'CECL &lt;50B Database'!$A$2:$S$165,7,FALSE)),"")</f>
        <v/>
      </c>
      <c r="E373" s="32" t="str">
        <f>IFERROR(IF($D$12="NR",VLOOKUP($C373,'ALLL &lt;50B Database'!$A$2:$S$4794,11,FALSE),VLOOKUP($C373,'CECL &lt;50B Database'!$A$2:$S$165,11,FALSE)),"")</f>
        <v/>
      </c>
      <c r="F373" s="32" t="str">
        <f>IFERROR(IF($D$12="NR",VLOOKUP($C373,'ALLL &lt;50B Database'!$A$2:$S$4794,19,FALSE),VLOOKUP($C373,'CECL &lt;50B Database'!$A$2:$S$165,19,FALSE)),"")</f>
        <v/>
      </c>
      <c r="G373" s="32" t="str">
        <f>IFERROR(IF($D$12="NR",VLOOKUP($C373,'ALLL &lt;50B Database'!$A$2:$S$4794,15,FALSE),VLOOKUP($C373,'CECL &lt;50B Database'!$A$2:$S$165,15,FALSE)),"")</f>
        <v/>
      </c>
      <c r="H373" s="32"/>
    </row>
    <row r="374" spans="2:8" x14ac:dyDescent="0.25">
      <c r="B374" s="5" t="str">
        <f>IF(COUNT($B$18:B373)&gt;=COUNT(Workings!$C:$C),"",COUNT($B$18:B373)+1)</f>
        <v/>
      </c>
      <c r="C374" t="str">
        <f>IFERROR(INDEX(Workings!$B:$B,MATCH('Peer Comparison Tool'!$B374,Workings!$D:$D,0)),"")</f>
        <v/>
      </c>
      <c r="D374" s="28" t="str">
        <f>IFERROR(IF($D$12="NR",VLOOKUP($C374,'ALLL &lt;50B Database'!$A$2:$S$4794,7,FALSE),VLOOKUP($C374,'CECL &lt;50B Database'!$A$2:$S$165,7,FALSE)),"")</f>
        <v/>
      </c>
      <c r="E374" s="32" t="str">
        <f>IFERROR(IF($D$12="NR",VLOOKUP($C374,'ALLL &lt;50B Database'!$A$2:$S$4794,11,FALSE),VLOOKUP($C374,'CECL &lt;50B Database'!$A$2:$S$165,11,FALSE)),"")</f>
        <v/>
      </c>
      <c r="F374" s="32" t="str">
        <f>IFERROR(IF($D$12="NR",VLOOKUP($C374,'ALLL &lt;50B Database'!$A$2:$S$4794,19,FALSE),VLOOKUP($C374,'CECL &lt;50B Database'!$A$2:$S$165,19,FALSE)),"")</f>
        <v/>
      </c>
      <c r="G374" s="32" t="str">
        <f>IFERROR(IF($D$12="NR",VLOOKUP($C374,'ALLL &lt;50B Database'!$A$2:$S$4794,15,FALSE),VLOOKUP($C374,'CECL &lt;50B Database'!$A$2:$S$165,15,FALSE)),"")</f>
        <v/>
      </c>
      <c r="H374" s="32"/>
    </row>
    <row r="375" spans="2:8" x14ac:dyDescent="0.25">
      <c r="B375" s="5" t="str">
        <f>IF(COUNT($B$18:B374)&gt;=COUNT(Workings!$C:$C),"",COUNT($B$18:B374)+1)</f>
        <v/>
      </c>
      <c r="C375" t="str">
        <f>IFERROR(INDEX(Workings!$B:$B,MATCH('Peer Comparison Tool'!$B375,Workings!$D:$D,0)),"")</f>
        <v/>
      </c>
      <c r="D375" s="28" t="str">
        <f>IFERROR(IF($D$12="NR",VLOOKUP($C375,'ALLL &lt;50B Database'!$A$2:$S$4794,7,FALSE),VLOOKUP($C375,'CECL &lt;50B Database'!$A$2:$S$165,7,FALSE)),"")</f>
        <v/>
      </c>
      <c r="E375" s="32" t="str">
        <f>IFERROR(IF($D$12="NR",VLOOKUP($C375,'ALLL &lt;50B Database'!$A$2:$S$4794,11,FALSE),VLOOKUP($C375,'CECL &lt;50B Database'!$A$2:$S$165,11,FALSE)),"")</f>
        <v/>
      </c>
      <c r="F375" s="32" t="str">
        <f>IFERROR(IF($D$12="NR",VLOOKUP($C375,'ALLL &lt;50B Database'!$A$2:$S$4794,19,FALSE),VLOOKUP($C375,'CECL &lt;50B Database'!$A$2:$S$165,19,FALSE)),"")</f>
        <v/>
      </c>
      <c r="G375" s="32" t="str">
        <f>IFERROR(IF($D$12="NR",VLOOKUP($C375,'ALLL &lt;50B Database'!$A$2:$S$4794,15,FALSE),VLOOKUP($C375,'CECL &lt;50B Database'!$A$2:$S$165,15,FALSE)),"")</f>
        <v/>
      </c>
      <c r="H375" s="32"/>
    </row>
    <row r="376" spans="2:8" x14ac:dyDescent="0.25">
      <c r="B376" s="5" t="str">
        <f>IF(COUNT($B$18:B375)&gt;=COUNT(Workings!$C:$C),"",COUNT($B$18:B375)+1)</f>
        <v/>
      </c>
      <c r="C376" t="str">
        <f>IFERROR(INDEX(Workings!$B:$B,MATCH('Peer Comparison Tool'!$B376,Workings!$D:$D,0)),"")</f>
        <v/>
      </c>
      <c r="D376" s="28" t="str">
        <f>IFERROR(IF($D$12="NR",VLOOKUP($C376,'ALLL &lt;50B Database'!$A$2:$S$4794,7,FALSE),VLOOKUP($C376,'CECL &lt;50B Database'!$A$2:$S$165,7,FALSE)),"")</f>
        <v/>
      </c>
      <c r="E376" s="32" t="str">
        <f>IFERROR(IF($D$12="NR",VLOOKUP($C376,'ALLL &lt;50B Database'!$A$2:$S$4794,11,FALSE),VLOOKUP($C376,'CECL &lt;50B Database'!$A$2:$S$165,11,FALSE)),"")</f>
        <v/>
      </c>
      <c r="F376" s="32" t="str">
        <f>IFERROR(IF($D$12="NR",VLOOKUP($C376,'ALLL &lt;50B Database'!$A$2:$S$4794,19,FALSE),VLOOKUP($C376,'CECL &lt;50B Database'!$A$2:$S$165,19,FALSE)),"")</f>
        <v/>
      </c>
      <c r="G376" s="32" t="str">
        <f>IFERROR(IF($D$12="NR",VLOOKUP($C376,'ALLL &lt;50B Database'!$A$2:$S$4794,15,FALSE),VLOOKUP($C376,'CECL &lt;50B Database'!$A$2:$S$165,15,FALSE)),"")</f>
        <v/>
      </c>
      <c r="H376" s="32"/>
    </row>
    <row r="377" spans="2:8" x14ac:dyDescent="0.25">
      <c r="B377" s="5" t="str">
        <f>IF(COUNT($B$18:B376)&gt;=COUNT(Workings!$C:$C),"",COUNT($B$18:B376)+1)</f>
        <v/>
      </c>
      <c r="C377" t="str">
        <f>IFERROR(INDEX(Workings!$B:$B,MATCH('Peer Comparison Tool'!$B377,Workings!$D:$D,0)),"")</f>
        <v/>
      </c>
      <c r="D377" s="28" t="str">
        <f>IFERROR(IF($D$12="NR",VLOOKUP($C377,'ALLL &lt;50B Database'!$A$2:$S$4794,7,FALSE),VLOOKUP($C377,'CECL &lt;50B Database'!$A$2:$S$165,7,FALSE)),"")</f>
        <v/>
      </c>
      <c r="E377" s="32" t="str">
        <f>IFERROR(IF($D$12="NR",VLOOKUP($C377,'ALLL &lt;50B Database'!$A$2:$S$4794,11,FALSE),VLOOKUP($C377,'CECL &lt;50B Database'!$A$2:$S$165,11,FALSE)),"")</f>
        <v/>
      </c>
      <c r="F377" s="32" t="str">
        <f>IFERROR(IF($D$12="NR",VLOOKUP($C377,'ALLL &lt;50B Database'!$A$2:$S$4794,19,FALSE),VLOOKUP($C377,'CECL &lt;50B Database'!$A$2:$S$165,19,FALSE)),"")</f>
        <v/>
      </c>
      <c r="G377" s="32" t="str">
        <f>IFERROR(IF($D$12="NR",VLOOKUP($C377,'ALLL &lt;50B Database'!$A$2:$S$4794,15,FALSE),VLOOKUP($C377,'CECL &lt;50B Database'!$A$2:$S$165,15,FALSE)),"")</f>
        <v/>
      </c>
      <c r="H377" s="32"/>
    </row>
    <row r="378" spans="2:8" x14ac:dyDescent="0.25">
      <c r="B378" s="5" t="str">
        <f>IF(COUNT($B$18:B377)&gt;=COUNT(Workings!$C:$C),"",COUNT($B$18:B377)+1)</f>
        <v/>
      </c>
      <c r="C378" t="str">
        <f>IFERROR(INDEX(Workings!$B:$B,MATCH('Peer Comparison Tool'!$B378,Workings!$D:$D,0)),"")</f>
        <v/>
      </c>
      <c r="D378" s="28" t="str">
        <f>IFERROR(IF($D$12="NR",VLOOKUP($C378,'ALLL &lt;50B Database'!$A$2:$S$4794,7,FALSE),VLOOKUP($C378,'CECL &lt;50B Database'!$A$2:$S$165,7,FALSE)),"")</f>
        <v/>
      </c>
      <c r="E378" s="32" t="str">
        <f>IFERROR(IF($D$12="NR",VLOOKUP($C378,'ALLL &lt;50B Database'!$A$2:$S$4794,11,FALSE),VLOOKUP($C378,'CECL &lt;50B Database'!$A$2:$S$165,11,FALSE)),"")</f>
        <v/>
      </c>
      <c r="F378" s="32" t="str">
        <f>IFERROR(IF($D$12="NR",VLOOKUP($C378,'ALLL &lt;50B Database'!$A$2:$S$4794,19,FALSE),VLOOKUP($C378,'CECL &lt;50B Database'!$A$2:$S$165,19,FALSE)),"")</f>
        <v/>
      </c>
      <c r="G378" s="32" t="str">
        <f>IFERROR(IF($D$12="NR",VLOOKUP($C378,'ALLL &lt;50B Database'!$A$2:$S$4794,15,FALSE),VLOOKUP($C378,'CECL &lt;50B Database'!$A$2:$S$165,15,FALSE)),"")</f>
        <v/>
      </c>
      <c r="H378" s="32"/>
    </row>
    <row r="379" spans="2:8" x14ac:dyDescent="0.25">
      <c r="B379" s="5" t="str">
        <f>IF(COUNT($B$18:B378)&gt;=COUNT(Workings!$C:$C),"",COUNT($B$18:B378)+1)</f>
        <v/>
      </c>
      <c r="C379" t="str">
        <f>IFERROR(INDEX(Workings!$B:$B,MATCH('Peer Comparison Tool'!$B379,Workings!$D:$D,0)),"")</f>
        <v/>
      </c>
      <c r="D379" s="28" t="str">
        <f>IFERROR(IF($D$12="NR",VLOOKUP($C379,'ALLL &lt;50B Database'!$A$2:$S$4794,7,FALSE),VLOOKUP($C379,'CECL &lt;50B Database'!$A$2:$S$165,7,FALSE)),"")</f>
        <v/>
      </c>
      <c r="E379" s="32" t="str">
        <f>IFERROR(IF($D$12="NR",VLOOKUP($C379,'ALLL &lt;50B Database'!$A$2:$S$4794,11,FALSE),VLOOKUP($C379,'CECL &lt;50B Database'!$A$2:$S$165,11,FALSE)),"")</f>
        <v/>
      </c>
      <c r="F379" s="32" t="str">
        <f>IFERROR(IF($D$12="NR",VLOOKUP($C379,'ALLL &lt;50B Database'!$A$2:$S$4794,19,FALSE),VLOOKUP($C379,'CECL &lt;50B Database'!$A$2:$S$165,19,FALSE)),"")</f>
        <v/>
      </c>
      <c r="G379" s="32" t="str">
        <f>IFERROR(IF($D$12="NR",VLOOKUP($C379,'ALLL &lt;50B Database'!$A$2:$S$4794,15,FALSE),VLOOKUP($C379,'CECL &lt;50B Database'!$A$2:$S$165,15,FALSE)),"")</f>
        <v/>
      </c>
      <c r="H379" s="32"/>
    </row>
    <row r="380" spans="2:8" x14ac:dyDescent="0.25">
      <c r="B380" s="5" t="str">
        <f>IF(COUNT($B$18:B379)&gt;=COUNT(Workings!$C:$C),"",COUNT($B$18:B379)+1)</f>
        <v/>
      </c>
      <c r="C380" t="str">
        <f>IFERROR(INDEX(Workings!$B:$B,MATCH('Peer Comparison Tool'!$B380,Workings!$D:$D,0)),"")</f>
        <v/>
      </c>
      <c r="D380" s="28" t="str">
        <f>IFERROR(IF($D$12="NR",VLOOKUP($C380,'ALLL &lt;50B Database'!$A$2:$S$4794,7,FALSE),VLOOKUP($C380,'CECL &lt;50B Database'!$A$2:$S$165,7,FALSE)),"")</f>
        <v/>
      </c>
      <c r="E380" s="32" t="str">
        <f>IFERROR(IF($D$12="NR",VLOOKUP($C380,'ALLL &lt;50B Database'!$A$2:$S$4794,11,FALSE),VLOOKUP($C380,'CECL &lt;50B Database'!$A$2:$S$165,11,FALSE)),"")</f>
        <v/>
      </c>
      <c r="F380" s="32" t="str">
        <f>IFERROR(IF($D$12="NR",VLOOKUP($C380,'ALLL &lt;50B Database'!$A$2:$S$4794,19,FALSE),VLOOKUP($C380,'CECL &lt;50B Database'!$A$2:$S$165,19,FALSE)),"")</f>
        <v/>
      </c>
      <c r="G380" s="32" t="str">
        <f>IFERROR(IF($D$12="NR",VLOOKUP($C380,'ALLL &lt;50B Database'!$A$2:$S$4794,15,FALSE),VLOOKUP($C380,'CECL &lt;50B Database'!$A$2:$S$165,15,FALSE)),"")</f>
        <v/>
      </c>
      <c r="H380" s="32"/>
    </row>
    <row r="381" spans="2:8" x14ac:dyDescent="0.25">
      <c r="B381" s="5" t="str">
        <f>IF(COUNT($B$18:B380)&gt;=COUNT(Workings!$C:$C),"",COUNT($B$18:B380)+1)</f>
        <v/>
      </c>
      <c r="C381" t="str">
        <f>IFERROR(INDEX(Workings!$B:$B,MATCH('Peer Comparison Tool'!$B381,Workings!$D:$D,0)),"")</f>
        <v/>
      </c>
      <c r="D381" s="28" t="str">
        <f>IFERROR(IF($D$12="NR",VLOOKUP($C381,'ALLL &lt;50B Database'!$A$2:$S$4794,7,FALSE),VLOOKUP($C381,'CECL &lt;50B Database'!$A$2:$S$165,7,FALSE)),"")</f>
        <v/>
      </c>
      <c r="E381" s="32" t="str">
        <f>IFERROR(IF($D$12="NR",VLOOKUP($C381,'ALLL &lt;50B Database'!$A$2:$S$4794,11,FALSE),VLOOKUP($C381,'CECL &lt;50B Database'!$A$2:$S$165,11,FALSE)),"")</f>
        <v/>
      </c>
      <c r="F381" s="32" t="str">
        <f>IFERROR(IF($D$12="NR",VLOOKUP($C381,'ALLL &lt;50B Database'!$A$2:$S$4794,19,FALSE),VLOOKUP($C381,'CECL &lt;50B Database'!$A$2:$S$165,19,FALSE)),"")</f>
        <v/>
      </c>
      <c r="G381" s="32" t="str">
        <f>IFERROR(IF($D$12="NR",VLOOKUP($C381,'ALLL &lt;50B Database'!$A$2:$S$4794,15,FALSE),VLOOKUP($C381,'CECL &lt;50B Database'!$A$2:$S$165,15,FALSE)),"")</f>
        <v/>
      </c>
      <c r="H381" s="32"/>
    </row>
    <row r="382" spans="2:8" x14ac:dyDescent="0.25">
      <c r="B382" s="5" t="str">
        <f>IF(COUNT($B$18:B381)&gt;=COUNT(Workings!$C:$C),"",COUNT($B$18:B381)+1)</f>
        <v/>
      </c>
      <c r="C382" t="str">
        <f>IFERROR(INDEX(Workings!$B:$B,MATCH('Peer Comparison Tool'!$B382,Workings!$D:$D,0)),"")</f>
        <v/>
      </c>
      <c r="D382" s="28" t="str">
        <f>IFERROR(IF($D$12="NR",VLOOKUP($C382,'ALLL &lt;50B Database'!$A$2:$S$4794,7,FALSE),VLOOKUP($C382,'CECL &lt;50B Database'!$A$2:$S$165,7,FALSE)),"")</f>
        <v/>
      </c>
      <c r="E382" s="32" t="str">
        <f>IFERROR(IF($D$12="NR",VLOOKUP($C382,'ALLL &lt;50B Database'!$A$2:$S$4794,11,FALSE),VLOOKUP($C382,'CECL &lt;50B Database'!$A$2:$S$165,11,FALSE)),"")</f>
        <v/>
      </c>
      <c r="F382" s="32" t="str">
        <f>IFERROR(IF($D$12="NR",VLOOKUP($C382,'ALLL &lt;50B Database'!$A$2:$S$4794,19,FALSE),VLOOKUP($C382,'CECL &lt;50B Database'!$A$2:$S$165,19,FALSE)),"")</f>
        <v/>
      </c>
      <c r="G382" s="32" t="str">
        <f>IFERROR(IF($D$12="NR",VLOOKUP($C382,'ALLL &lt;50B Database'!$A$2:$S$4794,15,FALSE),VLOOKUP($C382,'CECL &lt;50B Database'!$A$2:$S$165,15,FALSE)),"")</f>
        <v/>
      </c>
      <c r="H382" s="32"/>
    </row>
    <row r="383" spans="2:8" x14ac:dyDescent="0.25">
      <c r="B383" s="5" t="str">
        <f>IF(COUNT($B$18:B382)&gt;=COUNT(Workings!$C:$C),"",COUNT($B$18:B382)+1)</f>
        <v/>
      </c>
      <c r="C383" t="str">
        <f>IFERROR(INDEX(Workings!$B:$B,MATCH('Peer Comparison Tool'!$B383,Workings!$D:$D,0)),"")</f>
        <v/>
      </c>
      <c r="D383" s="28" t="str">
        <f>IFERROR(IF($D$12="NR",VLOOKUP($C383,'ALLL &lt;50B Database'!$A$2:$S$4794,7,FALSE),VLOOKUP($C383,'CECL &lt;50B Database'!$A$2:$S$165,7,FALSE)),"")</f>
        <v/>
      </c>
      <c r="E383" s="32" t="str">
        <f>IFERROR(IF($D$12="NR",VLOOKUP($C383,'ALLL &lt;50B Database'!$A$2:$S$4794,11,FALSE),VLOOKUP($C383,'CECL &lt;50B Database'!$A$2:$S$165,11,FALSE)),"")</f>
        <v/>
      </c>
      <c r="F383" s="32" t="str">
        <f>IFERROR(IF($D$12="NR",VLOOKUP($C383,'ALLL &lt;50B Database'!$A$2:$S$4794,19,FALSE),VLOOKUP($C383,'CECL &lt;50B Database'!$A$2:$S$165,19,FALSE)),"")</f>
        <v/>
      </c>
      <c r="G383" s="32" t="str">
        <f>IFERROR(IF($D$12="NR",VLOOKUP($C383,'ALLL &lt;50B Database'!$A$2:$S$4794,15,FALSE),VLOOKUP($C383,'CECL &lt;50B Database'!$A$2:$S$165,15,FALSE)),"")</f>
        <v/>
      </c>
      <c r="H383" s="32"/>
    </row>
    <row r="384" spans="2:8" x14ac:dyDescent="0.25">
      <c r="B384" s="5" t="str">
        <f>IF(COUNT($B$18:B383)&gt;=COUNT(Workings!$C:$C),"",COUNT($B$18:B383)+1)</f>
        <v/>
      </c>
      <c r="C384" t="str">
        <f>IFERROR(INDEX(Workings!$B:$B,MATCH('Peer Comparison Tool'!$B384,Workings!$D:$D,0)),"")</f>
        <v/>
      </c>
      <c r="D384" s="28" t="str">
        <f>IFERROR(IF($D$12="NR",VLOOKUP($C384,'ALLL &lt;50B Database'!$A$2:$S$4794,7,FALSE),VLOOKUP($C384,'CECL &lt;50B Database'!$A$2:$S$165,7,FALSE)),"")</f>
        <v/>
      </c>
      <c r="E384" s="32" t="str">
        <f>IFERROR(IF($D$12="NR",VLOOKUP($C384,'ALLL &lt;50B Database'!$A$2:$S$4794,11,FALSE),VLOOKUP($C384,'CECL &lt;50B Database'!$A$2:$S$165,11,FALSE)),"")</f>
        <v/>
      </c>
      <c r="F384" s="32" t="str">
        <f>IFERROR(IF($D$12="NR",VLOOKUP($C384,'ALLL &lt;50B Database'!$A$2:$S$4794,19,FALSE),VLOOKUP($C384,'CECL &lt;50B Database'!$A$2:$S$165,19,FALSE)),"")</f>
        <v/>
      </c>
      <c r="G384" s="32" t="str">
        <f>IFERROR(IF($D$12="NR",VLOOKUP($C384,'ALLL &lt;50B Database'!$A$2:$S$4794,15,FALSE),VLOOKUP($C384,'CECL &lt;50B Database'!$A$2:$S$165,15,FALSE)),"")</f>
        <v/>
      </c>
      <c r="H384" s="32"/>
    </row>
    <row r="385" spans="2:8" x14ac:dyDescent="0.25">
      <c r="B385" s="5" t="str">
        <f>IF(COUNT($B$18:B384)&gt;=COUNT(Workings!$C:$C),"",COUNT($B$18:B384)+1)</f>
        <v/>
      </c>
      <c r="C385" t="str">
        <f>IFERROR(INDEX(Workings!$B:$B,MATCH('Peer Comparison Tool'!$B385,Workings!$D:$D,0)),"")</f>
        <v/>
      </c>
      <c r="D385" s="28" t="str">
        <f>IFERROR(IF($D$12="NR",VLOOKUP($C385,'ALLL &lt;50B Database'!$A$2:$S$4794,7,FALSE),VLOOKUP($C385,'CECL &lt;50B Database'!$A$2:$S$165,7,FALSE)),"")</f>
        <v/>
      </c>
      <c r="E385" s="32" t="str">
        <f>IFERROR(IF($D$12="NR",VLOOKUP($C385,'ALLL &lt;50B Database'!$A$2:$S$4794,11,FALSE),VLOOKUP($C385,'CECL &lt;50B Database'!$A$2:$S$165,11,FALSE)),"")</f>
        <v/>
      </c>
      <c r="F385" s="32" t="str">
        <f>IFERROR(IF($D$12="NR",VLOOKUP($C385,'ALLL &lt;50B Database'!$A$2:$S$4794,19,FALSE),VLOOKUP($C385,'CECL &lt;50B Database'!$A$2:$S$165,19,FALSE)),"")</f>
        <v/>
      </c>
      <c r="G385" s="32" t="str">
        <f>IFERROR(IF($D$12="NR",VLOOKUP($C385,'ALLL &lt;50B Database'!$A$2:$S$4794,15,FALSE),VLOOKUP($C385,'CECL &lt;50B Database'!$A$2:$S$165,15,FALSE)),"")</f>
        <v/>
      </c>
      <c r="H385" s="32"/>
    </row>
    <row r="386" spans="2:8" x14ac:dyDescent="0.25">
      <c r="B386" s="5" t="str">
        <f>IF(COUNT($B$18:B385)&gt;=COUNT(Workings!$C:$C),"",COUNT($B$18:B385)+1)</f>
        <v/>
      </c>
      <c r="C386" t="str">
        <f>IFERROR(INDEX(Workings!$B:$B,MATCH('Peer Comparison Tool'!$B386,Workings!$D:$D,0)),"")</f>
        <v/>
      </c>
      <c r="D386" s="28" t="str">
        <f>IFERROR(IF($D$12="NR",VLOOKUP($C386,'ALLL &lt;50B Database'!$A$2:$S$4794,7,FALSE),VLOOKUP($C386,'CECL &lt;50B Database'!$A$2:$S$165,7,FALSE)),"")</f>
        <v/>
      </c>
      <c r="E386" s="32" t="str">
        <f>IFERROR(IF($D$12="NR",VLOOKUP($C386,'ALLL &lt;50B Database'!$A$2:$S$4794,11,FALSE),VLOOKUP($C386,'CECL &lt;50B Database'!$A$2:$S$165,11,FALSE)),"")</f>
        <v/>
      </c>
      <c r="F386" s="32" t="str">
        <f>IFERROR(IF($D$12="NR",VLOOKUP($C386,'ALLL &lt;50B Database'!$A$2:$S$4794,19,FALSE),VLOOKUP($C386,'CECL &lt;50B Database'!$A$2:$S$165,19,FALSE)),"")</f>
        <v/>
      </c>
      <c r="G386" s="32" t="str">
        <f>IFERROR(IF($D$12="NR",VLOOKUP($C386,'ALLL &lt;50B Database'!$A$2:$S$4794,15,FALSE),VLOOKUP($C386,'CECL &lt;50B Database'!$A$2:$S$165,15,FALSE)),"")</f>
        <v/>
      </c>
      <c r="H386" s="32"/>
    </row>
    <row r="387" spans="2:8" x14ac:dyDescent="0.25">
      <c r="B387" s="5" t="str">
        <f>IF(COUNT($B$18:B386)&gt;=COUNT(Workings!$C:$C),"",COUNT($B$18:B386)+1)</f>
        <v/>
      </c>
      <c r="C387" t="str">
        <f>IFERROR(INDEX(Workings!$B:$B,MATCH('Peer Comparison Tool'!$B387,Workings!$D:$D,0)),"")</f>
        <v/>
      </c>
      <c r="D387" s="28" t="str">
        <f>IFERROR(IF($D$12="NR",VLOOKUP($C387,'ALLL &lt;50B Database'!$A$2:$S$4794,7,FALSE),VLOOKUP($C387,'CECL &lt;50B Database'!$A$2:$S$165,7,FALSE)),"")</f>
        <v/>
      </c>
      <c r="E387" s="32" t="str">
        <f>IFERROR(IF($D$12="NR",VLOOKUP($C387,'ALLL &lt;50B Database'!$A$2:$S$4794,11,FALSE),VLOOKUP($C387,'CECL &lt;50B Database'!$A$2:$S$165,11,FALSE)),"")</f>
        <v/>
      </c>
      <c r="F387" s="32" t="str">
        <f>IFERROR(IF($D$12="NR",VLOOKUP($C387,'ALLL &lt;50B Database'!$A$2:$S$4794,19,FALSE),VLOOKUP($C387,'CECL &lt;50B Database'!$A$2:$S$165,19,FALSE)),"")</f>
        <v/>
      </c>
      <c r="G387" s="32" t="str">
        <f>IFERROR(IF($D$12="NR",VLOOKUP($C387,'ALLL &lt;50B Database'!$A$2:$S$4794,15,FALSE),VLOOKUP($C387,'CECL &lt;50B Database'!$A$2:$S$165,15,FALSE)),"")</f>
        <v/>
      </c>
      <c r="H387" s="32"/>
    </row>
    <row r="388" spans="2:8" x14ac:dyDescent="0.25">
      <c r="B388" s="5" t="str">
        <f>IF(COUNT($B$18:B387)&gt;=COUNT(Workings!$C:$C),"",COUNT($B$18:B387)+1)</f>
        <v/>
      </c>
      <c r="C388" t="str">
        <f>IFERROR(INDEX(Workings!$B:$B,MATCH('Peer Comparison Tool'!$B388,Workings!$D:$D,0)),"")</f>
        <v/>
      </c>
      <c r="D388" s="28" t="str">
        <f>IFERROR(IF($D$12="NR",VLOOKUP($C388,'ALLL &lt;50B Database'!$A$2:$S$4794,7,FALSE),VLOOKUP($C388,'CECL &lt;50B Database'!$A$2:$S$165,7,FALSE)),"")</f>
        <v/>
      </c>
      <c r="E388" s="32" t="str">
        <f>IFERROR(IF($D$12="NR",VLOOKUP($C388,'ALLL &lt;50B Database'!$A$2:$S$4794,11,FALSE),VLOOKUP($C388,'CECL &lt;50B Database'!$A$2:$S$165,11,FALSE)),"")</f>
        <v/>
      </c>
      <c r="F388" s="32" t="str">
        <f>IFERROR(IF($D$12="NR",VLOOKUP($C388,'ALLL &lt;50B Database'!$A$2:$S$4794,19,FALSE),VLOOKUP($C388,'CECL &lt;50B Database'!$A$2:$S$165,19,FALSE)),"")</f>
        <v/>
      </c>
      <c r="G388" s="32" t="str">
        <f>IFERROR(IF($D$12="NR",VLOOKUP($C388,'ALLL &lt;50B Database'!$A$2:$S$4794,15,FALSE),VLOOKUP($C388,'CECL &lt;50B Database'!$A$2:$S$165,15,FALSE)),"")</f>
        <v/>
      </c>
      <c r="H388" s="32"/>
    </row>
    <row r="389" spans="2:8" x14ac:dyDescent="0.25">
      <c r="B389" s="5" t="str">
        <f>IF(COUNT($B$18:B388)&gt;=COUNT(Workings!$C:$C),"",COUNT($B$18:B388)+1)</f>
        <v/>
      </c>
      <c r="C389" t="str">
        <f>IFERROR(INDEX(Workings!$B:$B,MATCH('Peer Comparison Tool'!$B389,Workings!$D:$D,0)),"")</f>
        <v/>
      </c>
      <c r="D389" s="28" t="str">
        <f>IFERROR(IF($D$12="NR",VLOOKUP($C389,'ALLL &lt;50B Database'!$A$2:$S$4794,7,FALSE),VLOOKUP($C389,'CECL &lt;50B Database'!$A$2:$S$165,7,FALSE)),"")</f>
        <v/>
      </c>
      <c r="E389" s="32" t="str">
        <f>IFERROR(IF($D$12="NR",VLOOKUP($C389,'ALLL &lt;50B Database'!$A$2:$S$4794,11,FALSE),VLOOKUP($C389,'CECL &lt;50B Database'!$A$2:$S$165,11,FALSE)),"")</f>
        <v/>
      </c>
      <c r="F389" s="32" t="str">
        <f>IFERROR(IF($D$12="NR",VLOOKUP($C389,'ALLL &lt;50B Database'!$A$2:$S$4794,19,FALSE),VLOOKUP($C389,'CECL &lt;50B Database'!$A$2:$S$165,19,FALSE)),"")</f>
        <v/>
      </c>
      <c r="G389" s="32" t="str">
        <f>IFERROR(IF($D$12="NR",VLOOKUP($C389,'ALLL &lt;50B Database'!$A$2:$S$4794,15,FALSE),VLOOKUP($C389,'CECL &lt;50B Database'!$A$2:$S$165,15,FALSE)),"")</f>
        <v/>
      </c>
      <c r="H389" s="32"/>
    </row>
    <row r="390" spans="2:8" x14ac:dyDescent="0.25">
      <c r="B390" s="5" t="str">
        <f>IF(COUNT($B$18:B389)&gt;=COUNT(Workings!$C:$C),"",COUNT($B$18:B389)+1)</f>
        <v/>
      </c>
      <c r="C390" t="str">
        <f>IFERROR(INDEX(Workings!$B:$B,MATCH('Peer Comparison Tool'!$B390,Workings!$D:$D,0)),"")</f>
        <v/>
      </c>
      <c r="D390" s="28" t="str">
        <f>IFERROR(IF($D$12="NR",VLOOKUP($C390,'ALLL &lt;50B Database'!$A$2:$S$4794,7,FALSE),VLOOKUP($C390,'CECL &lt;50B Database'!$A$2:$S$165,7,FALSE)),"")</f>
        <v/>
      </c>
      <c r="E390" s="32" t="str">
        <f>IFERROR(IF($D$12="NR",VLOOKUP($C390,'ALLL &lt;50B Database'!$A$2:$S$4794,11,FALSE),VLOOKUP($C390,'CECL &lt;50B Database'!$A$2:$S$165,11,FALSE)),"")</f>
        <v/>
      </c>
      <c r="F390" s="32" t="str">
        <f>IFERROR(IF($D$12="NR",VLOOKUP($C390,'ALLL &lt;50B Database'!$A$2:$S$4794,19,FALSE),VLOOKUP($C390,'CECL &lt;50B Database'!$A$2:$S$165,19,FALSE)),"")</f>
        <v/>
      </c>
      <c r="G390" s="32" t="str">
        <f>IFERROR(IF($D$12="NR",VLOOKUP($C390,'ALLL &lt;50B Database'!$A$2:$S$4794,15,FALSE),VLOOKUP($C390,'CECL &lt;50B Database'!$A$2:$S$165,15,FALSE)),"")</f>
        <v/>
      </c>
      <c r="H390" s="32"/>
    </row>
    <row r="391" spans="2:8" x14ac:dyDescent="0.25">
      <c r="B391" s="5" t="str">
        <f>IF(COUNT($B$18:B390)&gt;=COUNT(Workings!$C:$C),"",COUNT($B$18:B390)+1)</f>
        <v/>
      </c>
      <c r="C391" t="str">
        <f>IFERROR(INDEX(Workings!$B:$B,MATCH('Peer Comparison Tool'!$B391,Workings!$D:$D,0)),"")</f>
        <v/>
      </c>
      <c r="D391" s="28" t="str">
        <f>IFERROR(IF($D$12="NR",VLOOKUP($C391,'ALLL &lt;50B Database'!$A$2:$S$4794,7,FALSE),VLOOKUP($C391,'CECL &lt;50B Database'!$A$2:$S$165,7,FALSE)),"")</f>
        <v/>
      </c>
      <c r="E391" s="32" t="str">
        <f>IFERROR(IF($D$12="NR",VLOOKUP($C391,'ALLL &lt;50B Database'!$A$2:$S$4794,11,FALSE),VLOOKUP($C391,'CECL &lt;50B Database'!$A$2:$S$165,11,FALSE)),"")</f>
        <v/>
      </c>
      <c r="F391" s="32" t="str">
        <f>IFERROR(IF($D$12="NR",VLOOKUP($C391,'ALLL &lt;50B Database'!$A$2:$S$4794,19,FALSE),VLOOKUP($C391,'CECL &lt;50B Database'!$A$2:$S$165,19,FALSE)),"")</f>
        <v/>
      </c>
      <c r="G391" s="32" t="str">
        <f>IFERROR(IF($D$12="NR",VLOOKUP($C391,'ALLL &lt;50B Database'!$A$2:$S$4794,15,FALSE),VLOOKUP($C391,'CECL &lt;50B Database'!$A$2:$S$165,15,FALSE)),"")</f>
        <v/>
      </c>
      <c r="H391" s="32"/>
    </row>
    <row r="392" spans="2:8" x14ac:dyDescent="0.25">
      <c r="B392" s="5" t="str">
        <f>IF(COUNT($B$18:B391)&gt;=COUNT(Workings!$C:$C),"",COUNT($B$18:B391)+1)</f>
        <v/>
      </c>
      <c r="C392" t="str">
        <f>IFERROR(INDEX(Workings!$B:$B,MATCH('Peer Comparison Tool'!$B392,Workings!$D:$D,0)),"")</f>
        <v/>
      </c>
      <c r="D392" s="28" t="str">
        <f>IFERROR(IF($D$12="NR",VLOOKUP($C392,'ALLL &lt;50B Database'!$A$2:$S$4794,7,FALSE),VLOOKUP($C392,'CECL &lt;50B Database'!$A$2:$S$165,7,FALSE)),"")</f>
        <v/>
      </c>
      <c r="E392" s="32" t="str">
        <f>IFERROR(IF($D$12="NR",VLOOKUP($C392,'ALLL &lt;50B Database'!$A$2:$S$4794,11,FALSE),VLOOKUP($C392,'CECL &lt;50B Database'!$A$2:$S$165,11,FALSE)),"")</f>
        <v/>
      </c>
      <c r="F392" s="32" t="str">
        <f>IFERROR(IF($D$12="NR",VLOOKUP($C392,'ALLL &lt;50B Database'!$A$2:$S$4794,19,FALSE),VLOOKUP($C392,'CECL &lt;50B Database'!$A$2:$S$165,19,FALSE)),"")</f>
        <v/>
      </c>
      <c r="G392" s="32" t="str">
        <f>IFERROR(IF($D$12="NR",VLOOKUP($C392,'ALLL &lt;50B Database'!$A$2:$S$4794,15,FALSE),VLOOKUP($C392,'CECL &lt;50B Database'!$A$2:$S$165,15,FALSE)),"")</f>
        <v/>
      </c>
      <c r="H392" s="32"/>
    </row>
    <row r="393" spans="2:8" x14ac:dyDescent="0.25">
      <c r="B393" s="5" t="str">
        <f>IF(COUNT($B$18:B392)&gt;=COUNT(Workings!$C:$C),"",COUNT($B$18:B392)+1)</f>
        <v/>
      </c>
      <c r="C393" t="str">
        <f>IFERROR(INDEX(Workings!$B:$B,MATCH('Peer Comparison Tool'!$B393,Workings!$D:$D,0)),"")</f>
        <v/>
      </c>
      <c r="D393" s="28" t="str">
        <f>IFERROR(IF($D$12="NR",VLOOKUP($C393,'ALLL &lt;50B Database'!$A$2:$S$4794,7,FALSE),VLOOKUP($C393,'CECL &lt;50B Database'!$A$2:$S$165,7,FALSE)),"")</f>
        <v/>
      </c>
      <c r="E393" s="32" t="str">
        <f>IFERROR(IF($D$12="NR",VLOOKUP($C393,'ALLL &lt;50B Database'!$A$2:$S$4794,11,FALSE),VLOOKUP($C393,'CECL &lt;50B Database'!$A$2:$S$165,11,FALSE)),"")</f>
        <v/>
      </c>
      <c r="F393" s="32" t="str">
        <f>IFERROR(IF($D$12="NR",VLOOKUP($C393,'ALLL &lt;50B Database'!$A$2:$S$4794,19,FALSE),VLOOKUP($C393,'CECL &lt;50B Database'!$A$2:$S$165,19,FALSE)),"")</f>
        <v/>
      </c>
      <c r="G393" s="32" t="str">
        <f>IFERROR(IF($D$12="NR",VLOOKUP($C393,'ALLL &lt;50B Database'!$A$2:$S$4794,15,FALSE),VLOOKUP($C393,'CECL &lt;50B Database'!$A$2:$S$165,15,FALSE)),"")</f>
        <v/>
      </c>
      <c r="H393" s="32"/>
    </row>
    <row r="394" spans="2:8" x14ac:dyDescent="0.25">
      <c r="B394" s="5" t="str">
        <f>IF(COUNT($B$18:B393)&gt;=COUNT(Workings!$C:$C),"",COUNT($B$18:B393)+1)</f>
        <v/>
      </c>
      <c r="C394" t="str">
        <f>IFERROR(INDEX(Workings!$B:$B,MATCH('Peer Comparison Tool'!$B394,Workings!$D:$D,0)),"")</f>
        <v/>
      </c>
      <c r="D394" s="28" t="str">
        <f>IFERROR(IF($D$12="NR",VLOOKUP($C394,'ALLL &lt;50B Database'!$A$2:$S$4794,7,FALSE),VLOOKUP($C394,'CECL &lt;50B Database'!$A$2:$S$165,7,FALSE)),"")</f>
        <v/>
      </c>
      <c r="E394" s="32" t="str">
        <f>IFERROR(IF($D$12="NR",VLOOKUP($C394,'ALLL &lt;50B Database'!$A$2:$S$4794,11,FALSE),VLOOKUP($C394,'CECL &lt;50B Database'!$A$2:$S$165,11,FALSE)),"")</f>
        <v/>
      </c>
      <c r="F394" s="32" t="str">
        <f>IFERROR(IF($D$12="NR",VLOOKUP($C394,'ALLL &lt;50B Database'!$A$2:$S$4794,19,FALSE),VLOOKUP($C394,'CECL &lt;50B Database'!$A$2:$S$165,19,FALSE)),"")</f>
        <v/>
      </c>
      <c r="G394" s="32" t="str">
        <f>IFERROR(IF($D$12="NR",VLOOKUP($C394,'ALLL &lt;50B Database'!$A$2:$S$4794,15,FALSE),VLOOKUP($C394,'CECL &lt;50B Database'!$A$2:$S$165,15,FALSE)),"")</f>
        <v/>
      </c>
      <c r="H394" s="32"/>
    </row>
    <row r="395" spans="2:8" x14ac:dyDescent="0.25">
      <c r="B395" s="5" t="str">
        <f>IF(COUNT($B$18:B394)&gt;=COUNT(Workings!$C:$C),"",COUNT($B$18:B394)+1)</f>
        <v/>
      </c>
      <c r="C395" t="str">
        <f>IFERROR(INDEX(Workings!$B:$B,MATCH('Peer Comparison Tool'!$B395,Workings!$D:$D,0)),"")</f>
        <v/>
      </c>
      <c r="D395" s="28" t="str">
        <f>IFERROR(IF($D$12="NR",VLOOKUP($C395,'ALLL &lt;50B Database'!$A$2:$S$4794,7,FALSE),VLOOKUP($C395,'CECL &lt;50B Database'!$A$2:$S$165,7,FALSE)),"")</f>
        <v/>
      </c>
      <c r="E395" s="32" t="str">
        <f>IFERROR(IF($D$12="NR",VLOOKUP($C395,'ALLL &lt;50B Database'!$A$2:$S$4794,11,FALSE),VLOOKUP($C395,'CECL &lt;50B Database'!$A$2:$S$165,11,FALSE)),"")</f>
        <v/>
      </c>
      <c r="F395" s="32" t="str">
        <f>IFERROR(IF($D$12="NR",VLOOKUP($C395,'ALLL &lt;50B Database'!$A$2:$S$4794,19,FALSE),VLOOKUP($C395,'CECL &lt;50B Database'!$A$2:$S$165,19,FALSE)),"")</f>
        <v/>
      </c>
      <c r="G395" s="32" t="str">
        <f>IFERROR(IF($D$12="NR",VLOOKUP($C395,'ALLL &lt;50B Database'!$A$2:$S$4794,15,FALSE),VLOOKUP($C395,'CECL &lt;50B Database'!$A$2:$S$165,15,FALSE)),"")</f>
        <v/>
      </c>
      <c r="H395" s="32"/>
    </row>
    <row r="396" spans="2:8" x14ac:dyDescent="0.25">
      <c r="B396" s="5" t="str">
        <f>IF(COUNT($B$18:B395)&gt;=COUNT(Workings!$C:$C),"",COUNT($B$18:B395)+1)</f>
        <v/>
      </c>
      <c r="C396" t="str">
        <f>IFERROR(INDEX(Workings!$B:$B,MATCH('Peer Comparison Tool'!$B396,Workings!$D:$D,0)),"")</f>
        <v/>
      </c>
      <c r="D396" s="28" t="str">
        <f>IFERROR(IF($D$12="NR",VLOOKUP($C396,'ALLL &lt;50B Database'!$A$2:$S$4794,7,FALSE),VLOOKUP($C396,'CECL &lt;50B Database'!$A$2:$S$165,7,FALSE)),"")</f>
        <v/>
      </c>
      <c r="E396" s="32" t="str">
        <f>IFERROR(IF($D$12="NR",VLOOKUP($C396,'ALLL &lt;50B Database'!$A$2:$S$4794,11,FALSE),VLOOKUP($C396,'CECL &lt;50B Database'!$A$2:$S$165,11,FALSE)),"")</f>
        <v/>
      </c>
      <c r="F396" s="32" t="str">
        <f>IFERROR(IF($D$12="NR",VLOOKUP($C396,'ALLL &lt;50B Database'!$A$2:$S$4794,19,FALSE),VLOOKUP($C396,'CECL &lt;50B Database'!$A$2:$S$165,19,FALSE)),"")</f>
        <v/>
      </c>
      <c r="G396" s="32" t="str">
        <f>IFERROR(IF($D$12="NR",VLOOKUP($C396,'ALLL &lt;50B Database'!$A$2:$S$4794,15,FALSE),VLOOKUP($C396,'CECL &lt;50B Database'!$A$2:$S$165,15,FALSE)),"")</f>
        <v/>
      </c>
      <c r="H396" s="32"/>
    </row>
    <row r="397" spans="2:8" x14ac:dyDescent="0.25">
      <c r="B397" s="5" t="str">
        <f>IF(COUNT($B$18:B396)&gt;=COUNT(Workings!$C:$C),"",COUNT($B$18:B396)+1)</f>
        <v/>
      </c>
      <c r="C397" t="str">
        <f>IFERROR(INDEX(Workings!$B:$B,MATCH('Peer Comparison Tool'!$B397,Workings!$D:$D,0)),"")</f>
        <v/>
      </c>
      <c r="D397" s="28" t="str">
        <f>IFERROR(IF($D$12="NR",VLOOKUP($C397,'ALLL &lt;50B Database'!$A$2:$S$4794,7,FALSE),VLOOKUP($C397,'CECL &lt;50B Database'!$A$2:$S$165,7,FALSE)),"")</f>
        <v/>
      </c>
      <c r="E397" s="32" t="str">
        <f>IFERROR(IF($D$12="NR",VLOOKUP($C397,'ALLL &lt;50B Database'!$A$2:$S$4794,11,FALSE),VLOOKUP($C397,'CECL &lt;50B Database'!$A$2:$S$165,11,FALSE)),"")</f>
        <v/>
      </c>
      <c r="F397" s="32" t="str">
        <f>IFERROR(IF($D$12="NR",VLOOKUP($C397,'ALLL &lt;50B Database'!$A$2:$S$4794,19,FALSE),VLOOKUP($C397,'CECL &lt;50B Database'!$A$2:$S$165,19,FALSE)),"")</f>
        <v/>
      </c>
      <c r="G397" s="32" t="str">
        <f>IFERROR(IF($D$12="NR",VLOOKUP($C397,'ALLL &lt;50B Database'!$A$2:$S$4794,15,FALSE),VLOOKUP($C397,'CECL &lt;50B Database'!$A$2:$S$165,15,FALSE)),"")</f>
        <v/>
      </c>
      <c r="H397" s="32"/>
    </row>
    <row r="398" spans="2:8" x14ac:dyDescent="0.25">
      <c r="B398" s="5" t="str">
        <f>IF(COUNT($B$18:B397)&gt;=COUNT(Workings!$C:$C),"",COUNT($B$18:B397)+1)</f>
        <v/>
      </c>
      <c r="C398" t="str">
        <f>IFERROR(INDEX(Workings!$B:$B,MATCH('Peer Comparison Tool'!$B398,Workings!$D:$D,0)),"")</f>
        <v/>
      </c>
      <c r="D398" s="28" t="str">
        <f>IFERROR(IF($D$12="NR",VLOOKUP($C398,'ALLL &lt;50B Database'!$A$2:$S$4794,7,FALSE),VLOOKUP($C398,'CECL &lt;50B Database'!$A$2:$S$165,7,FALSE)),"")</f>
        <v/>
      </c>
      <c r="E398" s="32" t="str">
        <f>IFERROR(IF($D$12="NR",VLOOKUP($C398,'ALLL &lt;50B Database'!$A$2:$S$4794,11,FALSE),VLOOKUP($C398,'CECL &lt;50B Database'!$A$2:$S$165,11,FALSE)),"")</f>
        <v/>
      </c>
      <c r="F398" s="32" t="str">
        <f>IFERROR(IF($D$12="NR",VLOOKUP($C398,'ALLL &lt;50B Database'!$A$2:$S$4794,19,FALSE),VLOOKUP($C398,'CECL &lt;50B Database'!$A$2:$S$165,19,FALSE)),"")</f>
        <v/>
      </c>
      <c r="G398" s="32" t="str">
        <f>IFERROR(IF($D$12="NR",VLOOKUP($C398,'ALLL &lt;50B Database'!$A$2:$S$4794,15,FALSE),VLOOKUP($C398,'CECL &lt;50B Database'!$A$2:$S$165,15,FALSE)),"")</f>
        <v/>
      </c>
      <c r="H398" s="32"/>
    </row>
    <row r="399" spans="2:8" x14ac:dyDescent="0.25">
      <c r="B399" s="5" t="str">
        <f>IF(COUNT($B$18:B398)&gt;=COUNT(Workings!$C:$C),"",COUNT($B$18:B398)+1)</f>
        <v/>
      </c>
      <c r="C399" t="str">
        <f>IFERROR(INDEX(Workings!$B:$B,MATCH('Peer Comparison Tool'!$B399,Workings!$D:$D,0)),"")</f>
        <v/>
      </c>
      <c r="D399" s="28" t="str">
        <f>IFERROR(IF($D$12="NR",VLOOKUP($C399,'ALLL &lt;50B Database'!$A$2:$S$4794,7,FALSE),VLOOKUP($C399,'CECL &lt;50B Database'!$A$2:$S$165,7,FALSE)),"")</f>
        <v/>
      </c>
      <c r="E399" s="32" t="str">
        <f>IFERROR(IF($D$12="NR",VLOOKUP($C399,'ALLL &lt;50B Database'!$A$2:$S$4794,11,FALSE),VLOOKUP($C399,'CECL &lt;50B Database'!$A$2:$S$165,11,FALSE)),"")</f>
        <v/>
      </c>
      <c r="F399" s="32" t="str">
        <f>IFERROR(IF($D$12="NR",VLOOKUP($C399,'ALLL &lt;50B Database'!$A$2:$S$4794,19,FALSE),VLOOKUP($C399,'CECL &lt;50B Database'!$A$2:$S$165,19,FALSE)),"")</f>
        <v/>
      </c>
      <c r="G399" s="32" t="str">
        <f>IFERROR(IF($D$12="NR",VLOOKUP($C399,'ALLL &lt;50B Database'!$A$2:$S$4794,15,FALSE),VLOOKUP($C399,'CECL &lt;50B Database'!$A$2:$S$165,15,FALSE)),"")</f>
        <v/>
      </c>
      <c r="H399" s="32"/>
    </row>
    <row r="400" spans="2:8" x14ac:dyDescent="0.25">
      <c r="B400" s="5" t="str">
        <f>IF(COUNT($B$18:B399)&gt;=COUNT(Workings!$C:$C),"",COUNT($B$18:B399)+1)</f>
        <v/>
      </c>
      <c r="C400" t="str">
        <f>IFERROR(INDEX(Workings!$B:$B,MATCH('Peer Comparison Tool'!$B400,Workings!$D:$D,0)),"")</f>
        <v/>
      </c>
      <c r="D400" s="28" t="str">
        <f>IFERROR(IF($D$12="NR",VLOOKUP($C400,'ALLL &lt;50B Database'!$A$2:$S$4794,7,FALSE),VLOOKUP($C400,'CECL &lt;50B Database'!$A$2:$S$165,7,FALSE)),"")</f>
        <v/>
      </c>
      <c r="E400" s="32" t="str">
        <f>IFERROR(IF($D$12="NR",VLOOKUP($C400,'ALLL &lt;50B Database'!$A$2:$S$4794,11,FALSE),VLOOKUP($C400,'CECL &lt;50B Database'!$A$2:$S$165,11,FALSE)),"")</f>
        <v/>
      </c>
      <c r="F400" s="32" t="str">
        <f>IFERROR(IF($D$12="NR",VLOOKUP($C400,'ALLL &lt;50B Database'!$A$2:$S$4794,19,FALSE),VLOOKUP($C400,'CECL &lt;50B Database'!$A$2:$S$165,19,FALSE)),"")</f>
        <v/>
      </c>
      <c r="G400" s="32" t="str">
        <f>IFERROR(IF($D$12="NR",VLOOKUP($C400,'ALLL &lt;50B Database'!$A$2:$S$4794,15,FALSE),VLOOKUP($C400,'CECL &lt;50B Database'!$A$2:$S$165,15,FALSE)),"")</f>
        <v/>
      </c>
      <c r="H400" s="32"/>
    </row>
    <row r="401" spans="2:8" x14ac:dyDescent="0.25">
      <c r="B401" s="5" t="str">
        <f>IF(COUNT($B$18:B400)&gt;=COUNT(Workings!$C:$C),"",COUNT($B$18:B400)+1)</f>
        <v/>
      </c>
      <c r="C401" t="str">
        <f>IFERROR(INDEX(Workings!$B:$B,MATCH('Peer Comparison Tool'!$B401,Workings!$D:$D,0)),"")</f>
        <v/>
      </c>
      <c r="D401" s="28" t="str">
        <f>IFERROR(IF($D$12="NR",VLOOKUP($C401,'ALLL &lt;50B Database'!$A$2:$S$4794,7,FALSE),VLOOKUP($C401,'CECL &lt;50B Database'!$A$2:$S$165,7,FALSE)),"")</f>
        <v/>
      </c>
      <c r="E401" s="32" t="str">
        <f>IFERROR(IF($D$12="NR",VLOOKUP($C401,'ALLL &lt;50B Database'!$A$2:$S$4794,11,FALSE),VLOOKUP($C401,'CECL &lt;50B Database'!$A$2:$S$165,11,FALSE)),"")</f>
        <v/>
      </c>
      <c r="F401" s="32" t="str">
        <f>IFERROR(IF($D$12="NR",VLOOKUP($C401,'ALLL &lt;50B Database'!$A$2:$S$4794,19,FALSE),VLOOKUP($C401,'CECL &lt;50B Database'!$A$2:$S$165,19,FALSE)),"")</f>
        <v/>
      </c>
      <c r="G401" s="32" t="str">
        <f>IFERROR(IF($D$12="NR",VLOOKUP($C401,'ALLL &lt;50B Database'!$A$2:$S$4794,15,FALSE),VLOOKUP($C401,'CECL &lt;50B Database'!$A$2:$S$165,15,FALSE)),"")</f>
        <v/>
      </c>
      <c r="H401" s="32"/>
    </row>
    <row r="402" spans="2:8" x14ac:dyDescent="0.25">
      <c r="B402" s="5" t="str">
        <f>IF(COUNT($B$18:B401)&gt;=COUNT(Workings!$C:$C),"",COUNT($B$18:B401)+1)</f>
        <v/>
      </c>
      <c r="C402" t="str">
        <f>IFERROR(INDEX(Workings!$B:$B,MATCH('Peer Comparison Tool'!$B402,Workings!$D:$D,0)),"")</f>
        <v/>
      </c>
      <c r="D402" s="28" t="str">
        <f>IFERROR(IF($D$12="NR",VLOOKUP($C402,'ALLL &lt;50B Database'!$A$2:$S$4794,7,FALSE),VLOOKUP($C402,'CECL &lt;50B Database'!$A$2:$S$165,7,FALSE)),"")</f>
        <v/>
      </c>
      <c r="E402" s="32" t="str">
        <f>IFERROR(IF($D$12="NR",VLOOKUP($C402,'ALLL &lt;50B Database'!$A$2:$S$4794,11,FALSE),VLOOKUP($C402,'CECL &lt;50B Database'!$A$2:$S$165,11,FALSE)),"")</f>
        <v/>
      </c>
      <c r="F402" s="32" t="str">
        <f>IFERROR(IF($D$12="NR",VLOOKUP($C402,'ALLL &lt;50B Database'!$A$2:$S$4794,19,FALSE),VLOOKUP($C402,'CECL &lt;50B Database'!$A$2:$S$165,19,FALSE)),"")</f>
        <v/>
      </c>
      <c r="G402" s="32" t="str">
        <f>IFERROR(IF($D$12="NR",VLOOKUP($C402,'ALLL &lt;50B Database'!$A$2:$S$4794,15,FALSE),VLOOKUP($C402,'CECL &lt;50B Database'!$A$2:$S$165,15,FALSE)),"")</f>
        <v/>
      </c>
      <c r="H402" s="32"/>
    </row>
    <row r="403" spans="2:8" x14ac:dyDescent="0.25">
      <c r="B403" s="5" t="str">
        <f>IF(COUNT($B$18:B402)&gt;=COUNT(Workings!$C:$C),"",COUNT($B$18:B402)+1)</f>
        <v/>
      </c>
      <c r="C403" t="str">
        <f>IFERROR(INDEX(Workings!$B:$B,MATCH('Peer Comparison Tool'!$B403,Workings!$D:$D,0)),"")</f>
        <v/>
      </c>
      <c r="D403" s="28" t="str">
        <f>IFERROR(IF($D$12="NR",VLOOKUP($C403,'ALLL &lt;50B Database'!$A$2:$S$4794,7,FALSE),VLOOKUP($C403,'CECL &lt;50B Database'!$A$2:$S$165,7,FALSE)),"")</f>
        <v/>
      </c>
      <c r="E403" s="32" t="str">
        <f>IFERROR(IF($D$12="NR",VLOOKUP($C403,'ALLL &lt;50B Database'!$A$2:$S$4794,11,FALSE),VLOOKUP($C403,'CECL &lt;50B Database'!$A$2:$S$165,11,FALSE)),"")</f>
        <v/>
      </c>
      <c r="F403" s="32" t="str">
        <f>IFERROR(IF($D$12="NR",VLOOKUP($C403,'ALLL &lt;50B Database'!$A$2:$S$4794,19,FALSE),VLOOKUP($C403,'CECL &lt;50B Database'!$A$2:$S$165,19,FALSE)),"")</f>
        <v/>
      </c>
      <c r="G403" s="32" t="str">
        <f>IFERROR(IF($D$12="NR",VLOOKUP($C403,'ALLL &lt;50B Database'!$A$2:$S$4794,15,FALSE),VLOOKUP($C403,'CECL &lt;50B Database'!$A$2:$S$165,15,FALSE)),"")</f>
        <v/>
      </c>
      <c r="H403" s="32"/>
    </row>
    <row r="404" spans="2:8" x14ac:dyDescent="0.25">
      <c r="B404" s="5" t="str">
        <f>IF(COUNT($B$18:B403)&gt;=COUNT(Workings!$C:$C),"",COUNT($B$18:B403)+1)</f>
        <v/>
      </c>
      <c r="C404" t="str">
        <f>IFERROR(INDEX(Workings!$B:$B,MATCH('Peer Comparison Tool'!$B404,Workings!$D:$D,0)),"")</f>
        <v/>
      </c>
      <c r="D404" s="28" t="str">
        <f>IFERROR(IF($D$12="NR",VLOOKUP($C404,'ALLL &lt;50B Database'!$A$2:$S$4794,7,FALSE),VLOOKUP($C404,'CECL &lt;50B Database'!$A$2:$S$165,7,FALSE)),"")</f>
        <v/>
      </c>
      <c r="E404" s="32" t="str">
        <f>IFERROR(IF($D$12="NR",VLOOKUP($C404,'ALLL &lt;50B Database'!$A$2:$S$4794,11,FALSE),VLOOKUP($C404,'CECL &lt;50B Database'!$A$2:$S$165,11,FALSE)),"")</f>
        <v/>
      </c>
      <c r="F404" s="32" t="str">
        <f>IFERROR(IF($D$12="NR",VLOOKUP($C404,'ALLL &lt;50B Database'!$A$2:$S$4794,19,FALSE),VLOOKUP($C404,'CECL &lt;50B Database'!$A$2:$S$165,19,FALSE)),"")</f>
        <v/>
      </c>
      <c r="G404" s="32" t="str">
        <f>IFERROR(IF($D$12="NR",VLOOKUP($C404,'ALLL &lt;50B Database'!$A$2:$S$4794,15,FALSE),VLOOKUP($C404,'CECL &lt;50B Database'!$A$2:$S$165,15,FALSE)),"")</f>
        <v/>
      </c>
      <c r="H404" s="32"/>
    </row>
    <row r="405" spans="2:8" x14ac:dyDescent="0.25">
      <c r="B405" s="5" t="str">
        <f>IF(COUNT($B$18:B404)&gt;=COUNT(Workings!$C:$C),"",COUNT($B$18:B404)+1)</f>
        <v/>
      </c>
      <c r="C405" t="str">
        <f>IFERROR(INDEX(Workings!$B:$B,MATCH('Peer Comparison Tool'!$B405,Workings!$D:$D,0)),"")</f>
        <v/>
      </c>
      <c r="D405" s="28" t="str">
        <f>IFERROR(IF($D$12="NR",VLOOKUP($C405,'ALLL &lt;50B Database'!$A$2:$S$4794,7,FALSE),VLOOKUP($C405,'CECL &lt;50B Database'!$A$2:$S$165,7,FALSE)),"")</f>
        <v/>
      </c>
      <c r="E405" s="32" t="str">
        <f>IFERROR(IF($D$12="NR",VLOOKUP($C405,'ALLL &lt;50B Database'!$A$2:$S$4794,11,FALSE),VLOOKUP($C405,'CECL &lt;50B Database'!$A$2:$S$165,11,FALSE)),"")</f>
        <v/>
      </c>
      <c r="F405" s="32" t="str">
        <f>IFERROR(IF($D$12="NR",VLOOKUP($C405,'ALLL &lt;50B Database'!$A$2:$S$4794,19,FALSE),VLOOKUP($C405,'CECL &lt;50B Database'!$A$2:$S$165,19,FALSE)),"")</f>
        <v/>
      </c>
      <c r="G405" s="32" t="str">
        <f>IFERROR(IF($D$12="NR",VLOOKUP($C405,'ALLL &lt;50B Database'!$A$2:$S$4794,15,FALSE),VLOOKUP($C405,'CECL &lt;50B Database'!$A$2:$S$165,15,FALSE)),"")</f>
        <v/>
      </c>
      <c r="H405" s="32"/>
    </row>
    <row r="406" spans="2:8" x14ac:dyDescent="0.25">
      <c r="B406" s="5" t="str">
        <f>IF(COUNT($B$18:B405)&gt;=COUNT(Workings!$C:$C),"",COUNT($B$18:B405)+1)</f>
        <v/>
      </c>
      <c r="C406" t="str">
        <f>IFERROR(INDEX(Workings!$B:$B,MATCH('Peer Comparison Tool'!$B406,Workings!$D:$D,0)),"")</f>
        <v/>
      </c>
      <c r="D406" s="28" t="str">
        <f>IFERROR(IF($D$12="NR",VLOOKUP($C406,'ALLL &lt;50B Database'!$A$2:$S$4794,7,FALSE),VLOOKUP($C406,'CECL &lt;50B Database'!$A$2:$S$165,7,FALSE)),"")</f>
        <v/>
      </c>
      <c r="E406" s="32" t="str">
        <f>IFERROR(IF($D$12="NR",VLOOKUP($C406,'ALLL &lt;50B Database'!$A$2:$S$4794,11,FALSE),VLOOKUP($C406,'CECL &lt;50B Database'!$A$2:$S$165,11,FALSE)),"")</f>
        <v/>
      </c>
      <c r="F406" s="32" t="str">
        <f>IFERROR(IF($D$12="NR",VLOOKUP($C406,'ALLL &lt;50B Database'!$A$2:$S$4794,19,FALSE),VLOOKUP($C406,'CECL &lt;50B Database'!$A$2:$S$165,19,FALSE)),"")</f>
        <v/>
      </c>
      <c r="G406" s="32" t="str">
        <f>IFERROR(IF($D$12="NR",VLOOKUP($C406,'ALLL &lt;50B Database'!$A$2:$S$4794,15,FALSE),VLOOKUP($C406,'CECL &lt;50B Database'!$A$2:$S$165,15,FALSE)),"")</f>
        <v/>
      </c>
      <c r="H406" s="32"/>
    </row>
    <row r="407" spans="2:8" x14ac:dyDescent="0.25">
      <c r="B407" s="5" t="str">
        <f>IF(COUNT($B$18:B406)&gt;=COUNT(Workings!$C:$C),"",COUNT($B$18:B406)+1)</f>
        <v/>
      </c>
      <c r="C407" t="str">
        <f>IFERROR(INDEX(Workings!$B:$B,MATCH('Peer Comparison Tool'!$B407,Workings!$D:$D,0)),"")</f>
        <v/>
      </c>
      <c r="D407" s="28" t="str">
        <f>IFERROR(IF($D$12="NR",VLOOKUP($C407,'ALLL &lt;50B Database'!$A$2:$S$4794,7,FALSE),VLOOKUP($C407,'CECL &lt;50B Database'!$A$2:$S$165,7,FALSE)),"")</f>
        <v/>
      </c>
      <c r="E407" s="32" t="str">
        <f>IFERROR(IF($D$12="NR",VLOOKUP($C407,'ALLL &lt;50B Database'!$A$2:$S$4794,11,FALSE),VLOOKUP($C407,'CECL &lt;50B Database'!$A$2:$S$165,11,FALSE)),"")</f>
        <v/>
      </c>
      <c r="F407" s="32" t="str">
        <f>IFERROR(IF($D$12="NR",VLOOKUP($C407,'ALLL &lt;50B Database'!$A$2:$S$4794,19,FALSE),VLOOKUP($C407,'CECL &lt;50B Database'!$A$2:$S$165,19,FALSE)),"")</f>
        <v/>
      </c>
      <c r="G407" s="32" t="str">
        <f>IFERROR(IF($D$12="NR",VLOOKUP($C407,'ALLL &lt;50B Database'!$A$2:$S$4794,15,FALSE),VLOOKUP($C407,'CECL &lt;50B Database'!$A$2:$S$165,15,FALSE)),"")</f>
        <v/>
      </c>
      <c r="H407" s="32"/>
    </row>
    <row r="408" spans="2:8" x14ac:dyDescent="0.25">
      <c r="B408" s="5" t="str">
        <f>IF(COUNT($B$18:B407)&gt;=COUNT(Workings!$C:$C),"",COUNT($B$18:B407)+1)</f>
        <v/>
      </c>
      <c r="C408" t="str">
        <f>IFERROR(INDEX(Workings!$B:$B,MATCH('Peer Comparison Tool'!$B408,Workings!$D:$D,0)),"")</f>
        <v/>
      </c>
      <c r="D408" s="28" t="str">
        <f>IFERROR(IF($D$12="NR",VLOOKUP($C408,'ALLL &lt;50B Database'!$A$2:$S$4794,7,FALSE),VLOOKUP($C408,'CECL &lt;50B Database'!$A$2:$S$165,7,FALSE)),"")</f>
        <v/>
      </c>
      <c r="E408" s="32" t="str">
        <f>IFERROR(IF($D$12="NR",VLOOKUP($C408,'ALLL &lt;50B Database'!$A$2:$S$4794,11,FALSE),VLOOKUP($C408,'CECL &lt;50B Database'!$A$2:$S$165,11,FALSE)),"")</f>
        <v/>
      </c>
      <c r="F408" s="32" t="str">
        <f>IFERROR(IF($D$12="NR",VLOOKUP($C408,'ALLL &lt;50B Database'!$A$2:$S$4794,19,FALSE),VLOOKUP($C408,'CECL &lt;50B Database'!$A$2:$S$165,19,FALSE)),"")</f>
        <v/>
      </c>
      <c r="G408" s="32" t="str">
        <f>IFERROR(IF($D$12="NR",VLOOKUP($C408,'ALLL &lt;50B Database'!$A$2:$S$4794,15,FALSE),VLOOKUP($C408,'CECL &lt;50B Database'!$A$2:$S$165,15,FALSE)),"")</f>
        <v/>
      </c>
      <c r="H408" s="32"/>
    </row>
    <row r="409" spans="2:8" x14ac:dyDescent="0.25">
      <c r="B409" s="5" t="str">
        <f>IF(COUNT($B$18:B408)&gt;=COUNT(Workings!$C:$C),"",COUNT($B$18:B408)+1)</f>
        <v/>
      </c>
      <c r="C409" t="str">
        <f>IFERROR(INDEX(Workings!$B:$B,MATCH('Peer Comparison Tool'!$B409,Workings!$D:$D,0)),"")</f>
        <v/>
      </c>
      <c r="D409" s="28" t="str">
        <f>IFERROR(IF($D$12="NR",VLOOKUP($C409,'ALLL &lt;50B Database'!$A$2:$S$4794,7,FALSE),VLOOKUP($C409,'CECL &lt;50B Database'!$A$2:$S$165,7,FALSE)),"")</f>
        <v/>
      </c>
      <c r="E409" s="32" t="str">
        <f>IFERROR(IF($D$12="NR",VLOOKUP($C409,'ALLL &lt;50B Database'!$A$2:$S$4794,11,FALSE),VLOOKUP($C409,'CECL &lt;50B Database'!$A$2:$S$165,11,FALSE)),"")</f>
        <v/>
      </c>
      <c r="F409" s="32" t="str">
        <f>IFERROR(IF($D$12="NR",VLOOKUP($C409,'ALLL &lt;50B Database'!$A$2:$S$4794,19,FALSE),VLOOKUP($C409,'CECL &lt;50B Database'!$A$2:$S$165,19,FALSE)),"")</f>
        <v/>
      </c>
      <c r="G409" s="32" t="str">
        <f>IFERROR(IF($D$12="NR",VLOOKUP($C409,'ALLL &lt;50B Database'!$A$2:$S$4794,15,FALSE),VLOOKUP($C409,'CECL &lt;50B Database'!$A$2:$S$165,15,FALSE)),"")</f>
        <v/>
      </c>
      <c r="H409" s="32"/>
    </row>
    <row r="410" spans="2:8" x14ac:dyDescent="0.25">
      <c r="B410" s="5" t="str">
        <f>IF(COUNT($B$18:B409)&gt;=COUNT(Workings!$C:$C),"",COUNT($B$18:B409)+1)</f>
        <v/>
      </c>
      <c r="C410" t="str">
        <f>IFERROR(INDEX(Workings!$B:$B,MATCH('Peer Comparison Tool'!$B410,Workings!$D:$D,0)),"")</f>
        <v/>
      </c>
      <c r="D410" s="28" t="str">
        <f>IFERROR(IF($D$12="NR",VLOOKUP($C410,'ALLL &lt;50B Database'!$A$2:$S$4794,7,FALSE),VLOOKUP($C410,'CECL &lt;50B Database'!$A$2:$S$165,7,FALSE)),"")</f>
        <v/>
      </c>
      <c r="E410" s="32" t="str">
        <f>IFERROR(IF($D$12="NR",VLOOKUP($C410,'ALLL &lt;50B Database'!$A$2:$S$4794,11,FALSE),VLOOKUP($C410,'CECL &lt;50B Database'!$A$2:$S$165,11,FALSE)),"")</f>
        <v/>
      </c>
      <c r="F410" s="32" t="str">
        <f>IFERROR(IF($D$12="NR",VLOOKUP($C410,'ALLL &lt;50B Database'!$A$2:$S$4794,19,FALSE),VLOOKUP($C410,'CECL &lt;50B Database'!$A$2:$S$165,19,FALSE)),"")</f>
        <v/>
      </c>
      <c r="G410" s="32" t="str">
        <f>IFERROR(IF($D$12="NR",VLOOKUP($C410,'ALLL &lt;50B Database'!$A$2:$S$4794,15,FALSE),VLOOKUP($C410,'CECL &lt;50B Database'!$A$2:$S$165,15,FALSE)),"")</f>
        <v/>
      </c>
      <c r="H410" s="32"/>
    </row>
    <row r="411" spans="2:8" x14ac:dyDescent="0.25">
      <c r="B411" s="5" t="str">
        <f>IF(COUNT($B$18:B410)&gt;=COUNT(Workings!$C:$C),"",COUNT($B$18:B410)+1)</f>
        <v/>
      </c>
      <c r="C411" t="str">
        <f>IFERROR(INDEX(Workings!$B:$B,MATCH('Peer Comparison Tool'!$B411,Workings!$D:$D,0)),"")</f>
        <v/>
      </c>
      <c r="D411" s="28" t="str">
        <f>IFERROR(IF($D$12="NR",VLOOKUP($C411,'ALLL &lt;50B Database'!$A$2:$S$4794,7,FALSE),VLOOKUP($C411,'CECL &lt;50B Database'!$A$2:$S$165,7,FALSE)),"")</f>
        <v/>
      </c>
      <c r="E411" s="32" t="str">
        <f>IFERROR(IF($D$12="NR",VLOOKUP($C411,'ALLL &lt;50B Database'!$A$2:$S$4794,11,FALSE),VLOOKUP($C411,'CECL &lt;50B Database'!$A$2:$S$165,11,FALSE)),"")</f>
        <v/>
      </c>
      <c r="F411" s="32" t="str">
        <f>IFERROR(IF($D$12="NR",VLOOKUP($C411,'ALLL &lt;50B Database'!$A$2:$S$4794,19,FALSE),VLOOKUP($C411,'CECL &lt;50B Database'!$A$2:$S$165,19,FALSE)),"")</f>
        <v/>
      </c>
      <c r="G411" s="32" t="str">
        <f>IFERROR(IF($D$12="NR",VLOOKUP($C411,'ALLL &lt;50B Database'!$A$2:$S$4794,15,FALSE),VLOOKUP($C411,'CECL &lt;50B Database'!$A$2:$S$165,15,FALSE)),"")</f>
        <v/>
      </c>
      <c r="H411" s="32"/>
    </row>
    <row r="412" spans="2:8" x14ac:dyDescent="0.25">
      <c r="B412" s="5" t="str">
        <f>IF(COUNT($B$18:B411)&gt;=COUNT(Workings!$C:$C),"",COUNT($B$18:B411)+1)</f>
        <v/>
      </c>
      <c r="C412" t="str">
        <f>IFERROR(INDEX(Workings!$B:$B,MATCH('Peer Comparison Tool'!$B412,Workings!$D:$D,0)),"")</f>
        <v/>
      </c>
      <c r="D412" s="28" t="str">
        <f>IFERROR(IF($D$12="NR",VLOOKUP($C412,'ALLL &lt;50B Database'!$A$2:$S$4794,7,FALSE),VLOOKUP($C412,'CECL &lt;50B Database'!$A$2:$S$165,7,FALSE)),"")</f>
        <v/>
      </c>
      <c r="E412" s="32" t="str">
        <f>IFERROR(IF($D$12="NR",VLOOKUP($C412,'ALLL &lt;50B Database'!$A$2:$S$4794,11,FALSE),VLOOKUP($C412,'CECL &lt;50B Database'!$A$2:$S$165,11,FALSE)),"")</f>
        <v/>
      </c>
      <c r="F412" s="32" t="str">
        <f>IFERROR(IF($D$12="NR",VLOOKUP($C412,'ALLL &lt;50B Database'!$A$2:$S$4794,19,FALSE),VLOOKUP($C412,'CECL &lt;50B Database'!$A$2:$S$165,19,FALSE)),"")</f>
        <v/>
      </c>
      <c r="G412" s="32" t="str">
        <f>IFERROR(IF($D$12="NR",VLOOKUP($C412,'ALLL &lt;50B Database'!$A$2:$S$4794,15,FALSE),VLOOKUP($C412,'CECL &lt;50B Database'!$A$2:$S$165,15,FALSE)),"")</f>
        <v/>
      </c>
      <c r="H412" s="32"/>
    </row>
    <row r="413" spans="2:8" x14ac:dyDescent="0.25">
      <c r="B413" s="5" t="str">
        <f>IF(COUNT($B$18:B412)&gt;=COUNT(Workings!$C:$C),"",COUNT($B$18:B412)+1)</f>
        <v/>
      </c>
      <c r="C413" t="str">
        <f>IFERROR(INDEX(Workings!$B:$B,MATCH('Peer Comparison Tool'!$B413,Workings!$D:$D,0)),"")</f>
        <v/>
      </c>
      <c r="D413" s="28" t="str">
        <f>IFERROR(IF($D$12="NR",VLOOKUP($C413,'ALLL &lt;50B Database'!$A$2:$S$4794,7,FALSE),VLOOKUP($C413,'CECL &lt;50B Database'!$A$2:$S$165,7,FALSE)),"")</f>
        <v/>
      </c>
      <c r="E413" s="32" t="str">
        <f>IFERROR(IF($D$12="NR",VLOOKUP($C413,'ALLL &lt;50B Database'!$A$2:$S$4794,11,FALSE),VLOOKUP($C413,'CECL &lt;50B Database'!$A$2:$S$165,11,FALSE)),"")</f>
        <v/>
      </c>
      <c r="F413" s="32" t="str">
        <f>IFERROR(IF($D$12="NR",VLOOKUP($C413,'ALLL &lt;50B Database'!$A$2:$S$4794,19,FALSE),VLOOKUP($C413,'CECL &lt;50B Database'!$A$2:$S$165,19,FALSE)),"")</f>
        <v/>
      </c>
      <c r="G413" s="32" t="str">
        <f>IFERROR(IF($D$12="NR",VLOOKUP($C413,'ALLL &lt;50B Database'!$A$2:$S$4794,15,FALSE),VLOOKUP($C413,'CECL &lt;50B Database'!$A$2:$S$165,15,FALSE)),"")</f>
        <v/>
      </c>
      <c r="H413" s="32"/>
    </row>
    <row r="414" spans="2:8" x14ac:dyDescent="0.25">
      <c r="B414" s="5" t="str">
        <f>IF(COUNT($B$18:B413)&gt;=COUNT(Workings!$C:$C),"",COUNT($B$18:B413)+1)</f>
        <v/>
      </c>
      <c r="C414" t="str">
        <f>IFERROR(INDEX(Workings!$B:$B,MATCH('Peer Comparison Tool'!$B414,Workings!$D:$D,0)),"")</f>
        <v/>
      </c>
      <c r="D414" s="28" t="str">
        <f>IFERROR(IF($D$12="NR",VLOOKUP($C414,'ALLL &lt;50B Database'!$A$2:$S$4794,7,FALSE),VLOOKUP($C414,'CECL &lt;50B Database'!$A$2:$S$165,7,FALSE)),"")</f>
        <v/>
      </c>
      <c r="E414" s="32" t="str">
        <f>IFERROR(IF($D$12="NR",VLOOKUP($C414,'ALLL &lt;50B Database'!$A$2:$S$4794,11,FALSE),VLOOKUP($C414,'CECL &lt;50B Database'!$A$2:$S$165,11,FALSE)),"")</f>
        <v/>
      </c>
      <c r="F414" s="32" t="str">
        <f>IFERROR(IF($D$12="NR",VLOOKUP($C414,'ALLL &lt;50B Database'!$A$2:$S$4794,19,FALSE),VLOOKUP($C414,'CECL &lt;50B Database'!$A$2:$S$165,19,FALSE)),"")</f>
        <v/>
      </c>
      <c r="G414" s="32" t="str">
        <f>IFERROR(IF($D$12="NR",VLOOKUP($C414,'ALLL &lt;50B Database'!$A$2:$S$4794,15,FALSE),VLOOKUP($C414,'CECL &lt;50B Database'!$A$2:$S$165,15,FALSE)),"")</f>
        <v/>
      </c>
      <c r="H414" s="32"/>
    </row>
    <row r="415" spans="2:8" x14ac:dyDescent="0.25">
      <c r="B415" s="5" t="str">
        <f>IF(COUNT($B$18:B414)&gt;=COUNT(Workings!$C:$C),"",COUNT($B$18:B414)+1)</f>
        <v/>
      </c>
      <c r="C415" t="str">
        <f>IFERROR(INDEX(Workings!$B:$B,MATCH('Peer Comparison Tool'!$B415,Workings!$D:$D,0)),"")</f>
        <v/>
      </c>
      <c r="D415" s="28" t="str">
        <f>IFERROR(IF($D$12="NR",VLOOKUP($C415,'ALLL &lt;50B Database'!$A$2:$S$4794,7,FALSE),VLOOKUP($C415,'CECL &lt;50B Database'!$A$2:$S$165,7,FALSE)),"")</f>
        <v/>
      </c>
      <c r="E415" s="32" t="str">
        <f>IFERROR(IF($D$12="NR",VLOOKUP($C415,'ALLL &lt;50B Database'!$A$2:$S$4794,11,FALSE),VLOOKUP($C415,'CECL &lt;50B Database'!$A$2:$S$165,11,FALSE)),"")</f>
        <v/>
      </c>
      <c r="F415" s="32" t="str">
        <f>IFERROR(IF($D$12="NR",VLOOKUP($C415,'ALLL &lt;50B Database'!$A$2:$S$4794,19,FALSE),VLOOKUP($C415,'CECL &lt;50B Database'!$A$2:$S$165,19,FALSE)),"")</f>
        <v/>
      </c>
      <c r="G415" s="32" t="str">
        <f>IFERROR(IF($D$12="NR",VLOOKUP($C415,'ALLL &lt;50B Database'!$A$2:$S$4794,15,FALSE),VLOOKUP($C415,'CECL &lt;50B Database'!$A$2:$S$165,15,FALSE)),"")</f>
        <v/>
      </c>
      <c r="H415" s="32"/>
    </row>
    <row r="416" spans="2:8" x14ac:dyDescent="0.25">
      <c r="B416" s="5" t="str">
        <f>IF(COUNT($B$18:B415)&gt;=COUNT(Workings!$C:$C),"",COUNT($B$18:B415)+1)</f>
        <v/>
      </c>
      <c r="C416" t="str">
        <f>IFERROR(INDEX(Workings!$B:$B,MATCH('Peer Comparison Tool'!$B416,Workings!$D:$D,0)),"")</f>
        <v/>
      </c>
      <c r="D416" s="28" t="str">
        <f>IFERROR(IF($D$12="NR",VLOOKUP($C416,'ALLL &lt;50B Database'!$A$2:$S$4794,7,FALSE),VLOOKUP($C416,'CECL &lt;50B Database'!$A$2:$S$165,7,FALSE)),"")</f>
        <v/>
      </c>
      <c r="E416" s="32" t="str">
        <f>IFERROR(IF($D$12="NR",VLOOKUP($C416,'ALLL &lt;50B Database'!$A$2:$S$4794,11,FALSE),VLOOKUP($C416,'CECL &lt;50B Database'!$A$2:$S$165,11,FALSE)),"")</f>
        <v/>
      </c>
      <c r="F416" s="32" t="str">
        <f>IFERROR(IF($D$12="NR",VLOOKUP($C416,'ALLL &lt;50B Database'!$A$2:$S$4794,19,FALSE),VLOOKUP($C416,'CECL &lt;50B Database'!$A$2:$S$165,19,FALSE)),"")</f>
        <v/>
      </c>
      <c r="G416" s="32" t="str">
        <f>IFERROR(IF($D$12="NR",VLOOKUP($C416,'ALLL &lt;50B Database'!$A$2:$S$4794,15,FALSE),VLOOKUP($C416,'CECL &lt;50B Database'!$A$2:$S$165,15,FALSE)),"")</f>
        <v/>
      </c>
      <c r="H416" s="32"/>
    </row>
    <row r="417" spans="2:8" x14ac:dyDescent="0.25">
      <c r="B417" s="5" t="str">
        <f>IF(COUNT($B$18:B416)&gt;=COUNT(Workings!$C:$C),"",COUNT($B$18:B416)+1)</f>
        <v/>
      </c>
      <c r="C417" t="str">
        <f>IFERROR(INDEX(Workings!$B:$B,MATCH('Peer Comparison Tool'!$B417,Workings!$D:$D,0)),"")</f>
        <v/>
      </c>
      <c r="D417" s="28" t="str">
        <f>IFERROR(IF($D$12="NR",VLOOKUP($C417,'ALLL &lt;50B Database'!$A$2:$S$4794,7,FALSE),VLOOKUP($C417,'CECL &lt;50B Database'!$A$2:$S$165,7,FALSE)),"")</f>
        <v/>
      </c>
      <c r="E417" s="32" t="str">
        <f>IFERROR(IF($D$12="NR",VLOOKUP($C417,'ALLL &lt;50B Database'!$A$2:$S$4794,11,FALSE),VLOOKUP($C417,'CECL &lt;50B Database'!$A$2:$S$165,11,FALSE)),"")</f>
        <v/>
      </c>
      <c r="F417" s="32" t="str">
        <f>IFERROR(IF($D$12="NR",VLOOKUP($C417,'ALLL &lt;50B Database'!$A$2:$S$4794,19,FALSE),VLOOKUP($C417,'CECL &lt;50B Database'!$A$2:$S$165,19,FALSE)),"")</f>
        <v/>
      </c>
      <c r="G417" s="32" t="str">
        <f>IFERROR(IF($D$12="NR",VLOOKUP($C417,'ALLL &lt;50B Database'!$A$2:$S$4794,15,FALSE),VLOOKUP($C417,'CECL &lt;50B Database'!$A$2:$S$165,15,FALSE)),"")</f>
        <v/>
      </c>
      <c r="H417" s="32"/>
    </row>
    <row r="418" spans="2:8" x14ac:dyDescent="0.25">
      <c r="B418" s="5" t="str">
        <f>IF(COUNT($B$18:B417)&gt;=COUNT(Workings!$C:$C),"",COUNT($B$18:B417)+1)</f>
        <v/>
      </c>
      <c r="C418" t="str">
        <f>IFERROR(INDEX(Workings!$B:$B,MATCH('Peer Comparison Tool'!$B418,Workings!$D:$D,0)),"")</f>
        <v/>
      </c>
      <c r="D418" s="28" t="str">
        <f>IFERROR(IF($D$12="NR",VLOOKUP($C418,'ALLL &lt;50B Database'!$A$2:$S$4794,7,FALSE),VLOOKUP($C418,'CECL &lt;50B Database'!$A$2:$S$165,7,FALSE)),"")</f>
        <v/>
      </c>
      <c r="E418" s="32" t="str">
        <f>IFERROR(IF($D$12="NR",VLOOKUP($C418,'ALLL &lt;50B Database'!$A$2:$S$4794,11,FALSE),VLOOKUP($C418,'CECL &lt;50B Database'!$A$2:$S$165,11,FALSE)),"")</f>
        <v/>
      </c>
      <c r="F418" s="32" t="str">
        <f>IFERROR(IF($D$12="NR",VLOOKUP($C418,'ALLL &lt;50B Database'!$A$2:$S$4794,19,FALSE),VLOOKUP($C418,'CECL &lt;50B Database'!$A$2:$S$165,19,FALSE)),"")</f>
        <v/>
      </c>
      <c r="G418" s="32" t="str">
        <f>IFERROR(IF($D$12="NR",VLOOKUP($C418,'ALLL &lt;50B Database'!$A$2:$S$4794,15,FALSE),VLOOKUP($C418,'CECL &lt;50B Database'!$A$2:$S$165,15,FALSE)),"")</f>
        <v/>
      </c>
      <c r="H418" s="32"/>
    </row>
    <row r="419" spans="2:8" x14ac:dyDescent="0.25">
      <c r="B419" s="5" t="str">
        <f>IF(COUNT($B$18:B418)&gt;=COUNT(Workings!$C:$C),"",COUNT($B$18:B418)+1)</f>
        <v/>
      </c>
      <c r="C419" t="str">
        <f>IFERROR(INDEX(Workings!$B:$B,MATCH('Peer Comparison Tool'!$B419,Workings!$D:$D,0)),"")</f>
        <v/>
      </c>
      <c r="D419" s="28" t="str">
        <f>IFERROR(IF($D$12="NR",VLOOKUP($C419,'ALLL &lt;50B Database'!$A$2:$S$4794,7,FALSE),VLOOKUP($C419,'CECL &lt;50B Database'!$A$2:$S$165,7,FALSE)),"")</f>
        <v/>
      </c>
      <c r="E419" s="32" t="str">
        <f>IFERROR(IF($D$12="NR",VLOOKUP($C419,'ALLL &lt;50B Database'!$A$2:$S$4794,11,FALSE),VLOOKUP($C419,'CECL &lt;50B Database'!$A$2:$S$165,11,FALSE)),"")</f>
        <v/>
      </c>
      <c r="F419" s="32" t="str">
        <f>IFERROR(IF($D$12="NR",VLOOKUP($C419,'ALLL &lt;50B Database'!$A$2:$S$4794,19,FALSE),VLOOKUP($C419,'CECL &lt;50B Database'!$A$2:$S$165,19,FALSE)),"")</f>
        <v/>
      </c>
      <c r="G419" s="32" t="str">
        <f>IFERROR(IF($D$12="NR",VLOOKUP($C419,'ALLL &lt;50B Database'!$A$2:$S$4794,15,FALSE),VLOOKUP($C419,'CECL &lt;50B Database'!$A$2:$S$165,15,FALSE)),"")</f>
        <v/>
      </c>
      <c r="H419" s="32"/>
    </row>
    <row r="420" spans="2:8" x14ac:dyDescent="0.25">
      <c r="B420" s="5" t="str">
        <f>IF(COUNT($B$18:B419)&gt;=COUNT(Workings!$C:$C),"",COUNT($B$18:B419)+1)</f>
        <v/>
      </c>
      <c r="C420" t="str">
        <f>IFERROR(INDEX(Workings!$B:$B,MATCH('Peer Comparison Tool'!$B420,Workings!$D:$D,0)),"")</f>
        <v/>
      </c>
      <c r="D420" s="28" t="str">
        <f>IFERROR(IF($D$12="NR",VLOOKUP($C420,'ALLL &lt;50B Database'!$A$2:$S$4794,7,FALSE),VLOOKUP($C420,'CECL &lt;50B Database'!$A$2:$S$165,7,FALSE)),"")</f>
        <v/>
      </c>
      <c r="E420" s="32" t="str">
        <f>IFERROR(IF($D$12="NR",VLOOKUP($C420,'ALLL &lt;50B Database'!$A$2:$S$4794,11,FALSE),VLOOKUP($C420,'CECL &lt;50B Database'!$A$2:$S$165,11,FALSE)),"")</f>
        <v/>
      </c>
      <c r="F420" s="32" t="str">
        <f>IFERROR(IF($D$12="NR",VLOOKUP($C420,'ALLL &lt;50B Database'!$A$2:$S$4794,19,FALSE),VLOOKUP($C420,'CECL &lt;50B Database'!$A$2:$S$165,19,FALSE)),"")</f>
        <v/>
      </c>
      <c r="G420" s="32" t="str">
        <f>IFERROR(IF($D$12="NR",VLOOKUP($C420,'ALLL &lt;50B Database'!$A$2:$S$4794,15,FALSE),VLOOKUP($C420,'CECL &lt;50B Database'!$A$2:$S$165,15,FALSE)),"")</f>
        <v/>
      </c>
      <c r="H420" s="32"/>
    </row>
    <row r="421" spans="2:8" x14ac:dyDescent="0.25">
      <c r="B421" s="5" t="str">
        <f>IF(COUNT($B$18:B420)&gt;=COUNT(Workings!$C:$C),"",COUNT($B$18:B420)+1)</f>
        <v/>
      </c>
      <c r="C421" t="str">
        <f>IFERROR(INDEX(Workings!$B:$B,MATCH('Peer Comparison Tool'!$B421,Workings!$D:$D,0)),"")</f>
        <v/>
      </c>
      <c r="D421" s="28" t="str">
        <f>IFERROR(IF($D$12="NR",VLOOKUP($C421,'ALLL &lt;50B Database'!$A$2:$S$4794,7,FALSE),VLOOKUP($C421,'CECL &lt;50B Database'!$A$2:$S$165,7,FALSE)),"")</f>
        <v/>
      </c>
      <c r="E421" s="32" t="str">
        <f>IFERROR(IF($D$12="NR",VLOOKUP($C421,'ALLL &lt;50B Database'!$A$2:$S$4794,11,FALSE),VLOOKUP($C421,'CECL &lt;50B Database'!$A$2:$S$165,11,FALSE)),"")</f>
        <v/>
      </c>
      <c r="F421" s="32" t="str">
        <f>IFERROR(IF($D$12="NR",VLOOKUP($C421,'ALLL &lt;50B Database'!$A$2:$S$4794,19,FALSE),VLOOKUP($C421,'CECL &lt;50B Database'!$A$2:$S$165,19,FALSE)),"")</f>
        <v/>
      </c>
      <c r="G421" s="32" t="str">
        <f>IFERROR(IF($D$12="NR",VLOOKUP($C421,'ALLL &lt;50B Database'!$A$2:$S$4794,15,FALSE),VLOOKUP($C421,'CECL &lt;50B Database'!$A$2:$S$165,15,FALSE)),"")</f>
        <v/>
      </c>
      <c r="H421" s="32"/>
    </row>
    <row r="422" spans="2:8" x14ac:dyDescent="0.25">
      <c r="B422" s="5" t="str">
        <f>IF(COUNT($B$18:B421)&gt;=COUNT(Workings!$C:$C),"",COUNT($B$18:B421)+1)</f>
        <v/>
      </c>
      <c r="C422" t="str">
        <f>IFERROR(INDEX(Workings!$B:$B,MATCH('Peer Comparison Tool'!$B422,Workings!$D:$D,0)),"")</f>
        <v/>
      </c>
      <c r="D422" s="28" t="str">
        <f>IFERROR(IF($D$12="NR",VLOOKUP($C422,'ALLL &lt;50B Database'!$A$2:$S$4794,7,FALSE),VLOOKUP($C422,'CECL &lt;50B Database'!$A$2:$S$165,7,FALSE)),"")</f>
        <v/>
      </c>
      <c r="E422" s="32" t="str">
        <f>IFERROR(IF($D$12="NR",VLOOKUP($C422,'ALLL &lt;50B Database'!$A$2:$S$4794,11,FALSE),VLOOKUP($C422,'CECL &lt;50B Database'!$A$2:$S$165,11,FALSE)),"")</f>
        <v/>
      </c>
      <c r="F422" s="32" t="str">
        <f>IFERROR(IF($D$12="NR",VLOOKUP($C422,'ALLL &lt;50B Database'!$A$2:$S$4794,19,FALSE),VLOOKUP($C422,'CECL &lt;50B Database'!$A$2:$S$165,19,FALSE)),"")</f>
        <v/>
      </c>
      <c r="G422" s="32" t="str">
        <f>IFERROR(IF($D$12="NR",VLOOKUP($C422,'ALLL &lt;50B Database'!$A$2:$S$4794,15,FALSE),VLOOKUP($C422,'CECL &lt;50B Database'!$A$2:$S$165,15,FALSE)),"")</f>
        <v/>
      </c>
      <c r="H422" s="32"/>
    </row>
    <row r="423" spans="2:8" x14ac:dyDescent="0.25">
      <c r="B423" s="5" t="str">
        <f>IF(COUNT($B$18:B422)&gt;=COUNT(Workings!$C:$C),"",COUNT($B$18:B422)+1)</f>
        <v/>
      </c>
      <c r="C423" t="str">
        <f>IFERROR(INDEX(Workings!$B:$B,MATCH('Peer Comparison Tool'!$B423,Workings!$D:$D,0)),"")</f>
        <v/>
      </c>
      <c r="D423" s="28" t="str">
        <f>IFERROR(IF($D$12="NR",VLOOKUP($C423,'ALLL &lt;50B Database'!$A$2:$S$4794,7,FALSE),VLOOKUP($C423,'CECL &lt;50B Database'!$A$2:$S$165,7,FALSE)),"")</f>
        <v/>
      </c>
      <c r="E423" s="32" t="str">
        <f>IFERROR(IF($D$12="NR",VLOOKUP($C423,'ALLL &lt;50B Database'!$A$2:$S$4794,11,FALSE),VLOOKUP($C423,'CECL &lt;50B Database'!$A$2:$S$165,11,FALSE)),"")</f>
        <v/>
      </c>
      <c r="F423" s="32" t="str">
        <f>IFERROR(IF($D$12="NR",VLOOKUP($C423,'ALLL &lt;50B Database'!$A$2:$S$4794,19,FALSE),VLOOKUP($C423,'CECL &lt;50B Database'!$A$2:$S$165,19,FALSE)),"")</f>
        <v/>
      </c>
      <c r="G423" s="32" t="str">
        <f>IFERROR(IF($D$12="NR",VLOOKUP($C423,'ALLL &lt;50B Database'!$A$2:$S$4794,15,FALSE),VLOOKUP($C423,'CECL &lt;50B Database'!$A$2:$S$165,15,FALSE)),"")</f>
        <v/>
      </c>
      <c r="H423" s="32"/>
    </row>
    <row r="424" spans="2:8" x14ac:dyDescent="0.25">
      <c r="B424" s="5" t="str">
        <f>IF(COUNT($B$18:B423)&gt;=COUNT(Workings!$C:$C),"",COUNT($B$18:B423)+1)</f>
        <v/>
      </c>
      <c r="C424" t="str">
        <f>IFERROR(INDEX(Workings!$B:$B,MATCH('Peer Comparison Tool'!$B424,Workings!$D:$D,0)),"")</f>
        <v/>
      </c>
      <c r="D424" s="28" t="str">
        <f>IFERROR(IF($D$12="NR",VLOOKUP($C424,'ALLL &lt;50B Database'!$A$2:$S$4794,7,FALSE),VLOOKUP($C424,'CECL &lt;50B Database'!$A$2:$S$165,7,FALSE)),"")</f>
        <v/>
      </c>
      <c r="E424" s="32" t="str">
        <f>IFERROR(IF($D$12="NR",VLOOKUP($C424,'ALLL &lt;50B Database'!$A$2:$S$4794,11,FALSE),VLOOKUP($C424,'CECL &lt;50B Database'!$A$2:$S$165,11,FALSE)),"")</f>
        <v/>
      </c>
      <c r="F424" s="32" t="str">
        <f>IFERROR(IF($D$12="NR",VLOOKUP($C424,'ALLL &lt;50B Database'!$A$2:$S$4794,19,FALSE),VLOOKUP($C424,'CECL &lt;50B Database'!$A$2:$S$165,19,FALSE)),"")</f>
        <v/>
      </c>
      <c r="G424" s="32" t="str">
        <f>IFERROR(IF($D$12="NR",VLOOKUP($C424,'ALLL &lt;50B Database'!$A$2:$S$4794,15,FALSE),VLOOKUP($C424,'CECL &lt;50B Database'!$A$2:$S$165,15,FALSE)),"")</f>
        <v/>
      </c>
      <c r="H424" s="32"/>
    </row>
    <row r="425" spans="2:8" x14ac:dyDescent="0.25">
      <c r="B425" s="5" t="str">
        <f>IF(COUNT($B$18:B424)&gt;=COUNT(Workings!$C:$C),"",COUNT($B$18:B424)+1)</f>
        <v/>
      </c>
      <c r="C425" t="str">
        <f>IFERROR(INDEX(Workings!$B:$B,MATCH('Peer Comparison Tool'!$B425,Workings!$D:$D,0)),"")</f>
        <v/>
      </c>
      <c r="D425" s="28" t="str">
        <f>IFERROR(IF($D$12="NR",VLOOKUP($C425,'ALLL &lt;50B Database'!$A$2:$S$4794,7,FALSE),VLOOKUP($C425,'CECL &lt;50B Database'!$A$2:$S$165,7,FALSE)),"")</f>
        <v/>
      </c>
      <c r="E425" s="32" t="str">
        <f>IFERROR(IF($D$12="NR",VLOOKUP($C425,'ALLL &lt;50B Database'!$A$2:$S$4794,11,FALSE),VLOOKUP($C425,'CECL &lt;50B Database'!$A$2:$S$165,11,FALSE)),"")</f>
        <v/>
      </c>
      <c r="F425" s="32" t="str">
        <f>IFERROR(IF($D$12="NR",VLOOKUP($C425,'ALLL &lt;50B Database'!$A$2:$S$4794,19,FALSE),VLOOKUP($C425,'CECL &lt;50B Database'!$A$2:$S$165,19,FALSE)),"")</f>
        <v/>
      </c>
      <c r="G425" s="32" t="str">
        <f>IFERROR(IF($D$12="NR",VLOOKUP($C425,'ALLL &lt;50B Database'!$A$2:$S$4794,15,FALSE),VLOOKUP($C425,'CECL &lt;50B Database'!$A$2:$S$165,15,FALSE)),"")</f>
        <v/>
      </c>
      <c r="H425" s="32"/>
    </row>
    <row r="426" spans="2:8" x14ac:dyDescent="0.25">
      <c r="B426" s="5" t="str">
        <f>IF(COUNT($B$18:B425)&gt;=COUNT(Workings!$C:$C),"",COUNT($B$18:B425)+1)</f>
        <v/>
      </c>
      <c r="C426" t="str">
        <f>IFERROR(INDEX(Workings!$B:$B,MATCH('Peer Comparison Tool'!$B426,Workings!$D:$D,0)),"")</f>
        <v/>
      </c>
      <c r="D426" s="28" t="str">
        <f>IFERROR(IF($D$12="NR",VLOOKUP($C426,'ALLL &lt;50B Database'!$A$2:$S$4794,7,FALSE),VLOOKUP($C426,'CECL &lt;50B Database'!$A$2:$S$165,7,FALSE)),"")</f>
        <v/>
      </c>
      <c r="E426" s="32" t="str">
        <f>IFERROR(IF($D$12="NR",VLOOKUP($C426,'ALLL &lt;50B Database'!$A$2:$S$4794,11,FALSE),VLOOKUP($C426,'CECL &lt;50B Database'!$A$2:$S$165,11,FALSE)),"")</f>
        <v/>
      </c>
      <c r="F426" s="32" t="str">
        <f>IFERROR(IF($D$12="NR",VLOOKUP($C426,'ALLL &lt;50B Database'!$A$2:$S$4794,19,FALSE),VLOOKUP($C426,'CECL &lt;50B Database'!$A$2:$S$165,19,FALSE)),"")</f>
        <v/>
      </c>
      <c r="G426" s="32" t="str">
        <f>IFERROR(IF($D$12="NR",VLOOKUP($C426,'ALLL &lt;50B Database'!$A$2:$S$4794,15,FALSE),VLOOKUP($C426,'CECL &lt;50B Database'!$A$2:$S$165,15,FALSE)),"")</f>
        <v/>
      </c>
      <c r="H426" s="32"/>
    </row>
    <row r="427" spans="2:8" x14ac:dyDescent="0.25">
      <c r="B427" s="5" t="str">
        <f>IF(COUNT($B$18:B426)&gt;=COUNT(Workings!$C:$C),"",COUNT($B$18:B426)+1)</f>
        <v/>
      </c>
      <c r="C427" t="str">
        <f>IFERROR(INDEX(Workings!$B:$B,MATCH('Peer Comparison Tool'!$B427,Workings!$D:$D,0)),"")</f>
        <v/>
      </c>
      <c r="D427" s="28" t="str">
        <f>IFERROR(IF($D$12="NR",VLOOKUP($C427,'ALLL &lt;50B Database'!$A$2:$S$4794,7,FALSE),VLOOKUP($C427,'CECL &lt;50B Database'!$A$2:$S$165,7,FALSE)),"")</f>
        <v/>
      </c>
      <c r="E427" s="32" t="str">
        <f>IFERROR(IF($D$12="NR",VLOOKUP($C427,'ALLL &lt;50B Database'!$A$2:$S$4794,11,FALSE),VLOOKUP($C427,'CECL &lt;50B Database'!$A$2:$S$165,11,FALSE)),"")</f>
        <v/>
      </c>
      <c r="F427" s="32" t="str">
        <f>IFERROR(IF($D$12="NR",VLOOKUP($C427,'ALLL &lt;50B Database'!$A$2:$S$4794,19,FALSE),VLOOKUP($C427,'CECL &lt;50B Database'!$A$2:$S$165,19,FALSE)),"")</f>
        <v/>
      </c>
      <c r="G427" s="32" t="str">
        <f>IFERROR(IF($D$12="NR",VLOOKUP($C427,'ALLL &lt;50B Database'!$A$2:$S$4794,15,FALSE),VLOOKUP($C427,'CECL &lt;50B Database'!$A$2:$S$165,15,FALSE)),"")</f>
        <v/>
      </c>
      <c r="H427" s="32"/>
    </row>
    <row r="428" spans="2:8" x14ac:dyDescent="0.25">
      <c r="B428" s="5" t="str">
        <f>IF(COUNT($B$18:B427)&gt;=COUNT(Workings!$C:$C),"",COUNT($B$18:B427)+1)</f>
        <v/>
      </c>
      <c r="C428" t="str">
        <f>IFERROR(INDEX(Workings!$B:$B,MATCH('Peer Comparison Tool'!$B428,Workings!$D:$D,0)),"")</f>
        <v/>
      </c>
      <c r="D428" s="28" t="str">
        <f>IFERROR(IF($D$12="NR",VLOOKUP($C428,'ALLL &lt;50B Database'!$A$2:$S$4794,7,FALSE),VLOOKUP($C428,'CECL &lt;50B Database'!$A$2:$S$165,7,FALSE)),"")</f>
        <v/>
      </c>
      <c r="E428" s="32" t="str">
        <f>IFERROR(IF($D$12="NR",VLOOKUP($C428,'ALLL &lt;50B Database'!$A$2:$S$4794,11,FALSE),VLOOKUP($C428,'CECL &lt;50B Database'!$A$2:$S$165,11,FALSE)),"")</f>
        <v/>
      </c>
      <c r="F428" s="32" t="str">
        <f>IFERROR(IF($D$12="NR",VLOOKUP($C428,'ALLL &lt;50B Database'!$A$2:$S$4794,19,FALSE),VLOOKUP($C428,'CECL &lt;50B Database'!$A$2:$S$165,19,FALSE)),"")</f>
        <v/>
      </c>
      <c r="G428" s="32" t="str">
        <f>IFERROR(IF($D$12="NR",VLOOKUP($C428,'ALLL &lt;50B Database'!$A$2:$S$4794,15,FALSE),VLOOKUP($C428,'CECL &lt;50B Database'!$A$2:$S$165,15,FALSE)),"")</f>
        <v/>
      </c>
      <c r="H428" s="32"/>
    </row>
    <row r="429" spans="2:8" x14ac:dyDescent="0.25">
      <c r="B429" s="5" t="str">
        <f>IF(COUNT($B$18:B428)&gt;=COUNT(Workings!$C:$C),"",COUNT($B$18:B428)+1)</f>
        <v/>
      </c>
      <c r="C429" t="str">
        <f>IFERROR(INDEX(Workings!$B:$B,MATCH('Peer Comparison Tool'!$B429,Workings!$D:$D,0)),"")</f>
        <v/>
      </c>
      <c r="D429" s="28" t="str">
        <f>IFERROR(IF($D$12="NR",VLOOKUP($C429,'ALLL &lt;50B Database'!$A$2:$S$4794,7,FALSE),VLOOKUP($C429,'CECL &lt;50B Database'!$A$2:$S$165,7,FALSE)),"")</f>
        <v/>
      </c>
      <c r="E429" s="32" t="str">
        <f>IFERROR(IF($D$12="NR",VLOOKUP($C429,'ALLL &lt;50B Database'!$A$2:$S$4794,11,FALSE),VLOOKUP($C429,'CECL &lt;50B Database'!$A$2:$S$165,11,FALSE)),"")</f>
        <v/>
      </c>
      <c r="F429" s="32" t="str">
        <f>IFERROR(IF($D$12="NR",VLOOKUP($C429,'ALLL &lt;50B Database'!$A$2:$S$4794,19,FALSE),VLOOKUP($C429,'CECL &lt;50B Database'!$A$2:$S$165,19,FALSE)),"")</f>
        <v/>
      </c>
      <c r="G429" s="32" t="str">
        <f>IFERROR(IF($D$12="NR",VLOOKUP($C429,'ALLL &lt;50B Database'!$A$2:$S$4794,15,FALSE),VLOOKUP($C429,'CECL &lt;50B Database'!$A$2:$S$165,15,FALSE)),"")</f>
        <v/>
      </c>
      <c r="H429" s="32"/>
    </row>
    <row r="430" spans="2:8" x14ac:dyDescent="0.25">
      <c r="B430" s="5" t="str">
        <f>IF(COUNT($B$18:B429)&gt;=COUNT(Workings!$C:$C),"",COUNT($B$18:B429)+1)</f>
        <v/>
      </c>
      <c r="C430" t="str">
        <f>IFERROR(INDEX(Workings!$B:$B,MATCH('Peer Comparison Tool'!$B430,Workings!$D:$D,0)),"")</f>
        <v/>
      </c>
      <c r="D430" s="28" t="str">
        <f>IFERROR(IF($D$12="NR",VLOOKUP($C430,'ALLL &lt;50B Database'!$A$2:$S$4794,7,FALSE),VLOOKUP($C430,'CECL &lt;50B Database'!$A$2:$S$165,7,FALSE)),"")</f>
        <v/>
      </c>
      <c r="E430" s="32" t="str">
        <f>IFERROR(IF($D$12="NR",VLOOKUP($C430,'ALLL &lt;50B Database'!$A$2:$S$4794,11,FALSE),VLOOKUP($C430,'CECL &lt;50B Database'!$A$2:$S$165,11,FALSE)),"")</f>
        <v/>
      </c>
      <c r="F430" s="32" t="str">
        <f>IFERROR(IF($D$12="NR",VLOOKUP($C430,'ALLL &lt;50B Database'!$A$2:$S$4794,19,FALSE),VLOOKUP($C430,'CECL &lt;50B Database'!$A$2:$S$165,19,FALSE)),"")</f>
        <v/>
      </c>
      <c r="G430" s="32" t="str">
        <f>IFERROR(IF($D$12="NR",VLOOKUP($C430,'ALLL &lt;50B Database'!$A$2:$S$4794,15,FALSE),VLOOKUP($C430,'CECL &lt;50B Database'!$A$2:$S$165,15,FALSE)),"")</f>
        <v/>
      </c>
      <c r="H430" s="32"/>
    </row>
    <row r="431" spans="2:8" x14ac:dyDescent="0.25">
      <c r="B431" s="5" t="str">
        <f>IF(COUNT($B$18:B430)&gt;=COUNT(Workings!$C:$C),"",COUNT($B$18:B430)+1)</f>
        <v/>
      </c>
      <c r="C431" t="str">
        <f>IFERROR(INDEX(Workings!$B:$B,MATCH('Peer Comparison Tool'!$B431,Workings!$D:$D,0)),"")</f>
        <v/>
      </c>
      <c r="D431" s="28" t="str">
        <f>IFERROR(IF($D$12="NR",VLOOKUP($C431,'ALLL &lt;50B Database'!$A$2:$S$4794,7,FALSE),VLOOKUP($C431,'CECL &lt;50B Database'!$A$2:$S$165,7,FALSE)),"")</f>
        <v/>
      </c>
      <c r="E431" s="32" t="str">
        <f>IFERROR(IF($D$12="NR",VLOOKUP($C431,'ALLL &lt;50B Database'!$A$2:$S$4794,11,FALSE),VLOOKUP($C431,'CECL &lt;50B Database'!$A$2:$S$165,11,FALSE)),"")</f>
        <v/>
      </c>
      <c r="F431" s="32" t="str">
        <f>IFERROR(IF($D$12="NR",VLOOKUP($C431,'ALLL &lt;50B Database'!$A$2:$S$4794,19,FALSE),VLOOKUP($C431,'CECL &lt;50B Database'!$A$2:$S$165,19,FALSE)),"")</f>
        <v/>
      </c>
      <c r="G431" s="32" t="str">
        <f>IFERROR(IF($D$12="NR",VLOOKUP($C431,'ALLL &lt;50B Database'!$A$2:$S$4794,15,FALSE),VLOOKUP($C431,'CECL &lt;50B Database'!$A$2:$S$165,15,FALSE)),"")</f>
        <v/>
      </c>
      <c r="H431" s="32"/>
    </row>
    <row r="432" spans="2:8" x14ac:dyDescent="0.25">
      <c r="B432" s="5" t="str">
        <f>IF(COUNT($B$18:B431)&gt;=COUNT(Workings!$C:$C),"",COUNT($B$18:B431)+1)</f>
        <v/>
      </c>
      <c r="C432" t="str">
        <f>IFERROR(INDEX(Workings!$B:$B,MATCH('Peer Comparison Tool'!$B432,Workings!$D:$D,0)),"")</f>
        <v/>
      </c>
      <c r="D432" s="28" t="str">
        <f>IFERROR(IF($D$12="NR",VLOOKUP($C432,'ALLL &lt;50B Database'!$A$2:$S$4794,7,FALSE),VLOOKUP($C432,'CECL &lt;50B Database'!$A$2:$S$165,7,FALSE)),"")</f>
        <v/>
      </c>
      <c r="E432" s="32" t="str">
        <f>IFERROR(IF($D$12="NR",VLOOKUP($C432,'ALLL &lt;50B Database'!$A$2:$S$4794,11,FALSE),VLOOKUP($C432,'CECL &lt;50B Database'!$A$2:$S$165,11,FALSE)),"")</f>
        <v/>
      </c>
      <c r="F432" s="32" t="str">
        <f>IFERROR(IF($D$12="NR",VLOOKUP($C432,'ALLL &lt;50B Database'!$A$2:$S$4794,19,FALSE),VLOOKUP($C432,'CECL &lt;50B Database'!$A$2:$S$165,19,FALSE)),"")</f>
        <v/>
      </c>
      <c r="G432" s="32" t="str">
        <f>IFERROR(IF($D$12="NR",VLOOKUP($C432,'ALLL &lt;50B Database'!$A$2:$S$4794,15,FALSE),VLOOKUP($C432,'CECL &lt;50B Database'!$A$2:$S$165,15,FALSE)),"")</f>
        <v/>
      </c>
      <c r="H432" s="32"/>
    </row>
    <row r="433" spans="2:8" x14ac:dyDescent="0.25">
      <c r="B433" s="5" t="str">
        <f>IF(COUNT($B$18:B432)&gt;=COUNT(Workings!$C:$C),"",COUNT($B$18:B432)+1)</f>
        <v/>
      </c>
      <c r="C433" t="str">
        <f>IFERROR(INDEX(Workings!$B:$B,MATCH('Peer Comparison Tool'!$B433,Workings!$D:$D,0)),"")</f>
        <v/>
      </c>
      <c r="D433" s="28" t="str">
        <f>IFERROR(IF($D$12="NR",VLOOKUP($C433,'ALLL &lt;50B Database'!$A$2:$S$4794,7,FALSE),VLOOKUP($C433,'CECL &lt;50B Database'!$A$2:$S$165,7,FALSE)),"")</f>
        <v/>
      </c>
      <c r="E433" s="32" t="str">
        <f>IFERROR(IF($D$12="NR",VLOOKUP($C433,'ALLL &lt;50B Database'!$A$2:$S$4794,11,FALSE),VLOOKUP($C433,'CECL &lt;50B Database'!$A$2:$S$165,11,FALSE)),"")</f>
        <v/>
      </c>
      <c r="F433" s="32" t="str">
        <f>IFERROR(IF($D$12="NR",VLOOKUP($C433,'ALLL &lt;50B Database'!$A$2:$S$4794,19,FALSE),VLOOKUP($C433,'CECL &lt;50B Database'!$A$2:$S$165,19,FALSE)),"")</f>
        <v/>
      </c>
      <c r="G433" s="32" t="str">
        <f>IFERROR(IF($D$12="NR",VLOOKUP($C433,'ALLL &lt;50B Database'!$A$2:$S$4794,15,FALSE),VLOOKUP($C433,'CECL &lt;50B Database'!$A$2:$S$165,15,FALSE)),"")</f>
        <v/>
      </c>
      <c r="H433" s="32"/>
    </row>
    <row r="434" spans="2:8" x14ac:dyDescent="0.25">
      <c r="B434" s="5" t="str">
        <f>IF(COUNT($B$18:B433)&gt;=COUNT(Workings!$C:$C),"",COUNT($B$18:B433)+1)</f>
        <v/>
      </c>
      <c r="C434" t="str">
        <f>IFERROR(INDEX(Workings!$B:$B,MATCH('Peer Comparison Tool'!$B434,Workings!$D:$D,0)),"")</f>
        <v/>
      </c>
      <c r="D434" s="28" t="str">
        <f>IFERROR(IF($D$12="NR",VLOOKUP($C434,'ALLL &lt;50B Database'!$A$2:$S$4794,7,FALSE),VLOOKUP($C434,'CECL &lt;50B Database'!$A$2:$S$165,7,FALSE)),"")</f>
        <v/>
      </c>
      <c r="E434" s="32" t="str">
        <f>IFERROR(IF($D$12="NR",VLOOKUP($C434,'ALLL &lt;50B Database'!$A$2:$S$4794,11,FALSE),VLOOKUP($C434,'CECL &lt;50B Database'!$A$2:$S$165,11,FALSE)),"")</f>
        <v/>
      </c>
      <c r="F434" s="32" t="str">
        <f>IFERROR(IF($D$12="NR",VLOOKUP($C434,'ALLL &lt;50B Database'!$A$2:$S$4794,19,FALSE),VLOOKUP($C434,'CECL &lt;50B Database'!$A$2:$S$165,19,FALSE)),"")</f>
        <v/>
      </c>
      <c r="G434" s="32" t="str">
        <f>IFERROR(IF($D$12="NR",VLOOKUP($C434,'ALLL &lt;50B Database'!$A$2:$S$4794,15,FALSE),VLOOKUP($C434,'CECL &lt;50B Database'!$A$2:$S$165,15,FALSE)),"")</f>
        <v/>
      </c>
      <c r="H434" s="32"/>
    </row>
    <row r="435" spans="2:8" x14ac:dyDescent="0.25">
      <c r="B435" s="5" t="str">
        <f>IF(COUNT($B$18:B434)&gt;=COUNT(Workings!$C:$C),"",COUNT($B$18:B434)+1)</f>
        <v/>
      </c>
      <c r="C435" t="str">
        <f>IFERROR(INDEX(Workings!$B:$B,MATCH('Peer Comparison Tool'!$B435,Workings!$D:$D,0)),"")</f>
        <v/>
      </c>
      <c r="D435" s="28" t="str">
        <f>IFERROR(IF($D$12="NR",VLOOKUP($C435,'ALLL &lt;50B Database'!$A$2:$S$4794,7,FALSE),VLOOKUP($C435,'CECL &lt;50B Database'!$A$2:$S$165,7,FALSE)),"")</f>
        <v/>
      </c>
      <c r="E435" s="32" t="str">
        <f>IFERROR(IF($D$12="NR",VLOOKUP($C435,'ALLL &lt;50B Database'!$A$2:$S$4794,11,FALSE),VLOOKUP($C435,'CECL &lt;50B Database'!$A$2:$S$165,11,FALSE)),"")</f>
        <v/>
      </c>
      <c r="F435" s="32" t="str">
        <f>IFERROR(IF($D$12="NR",VLOOKUP($C435,'ALLL &lt;50B Database'!$A$2:$S$4794,19,FALSE),VLOOKUP($C435,'CECL &lt;50B Database'!$A$2:$S$165,19,FALSE)),"")</f>
        <v/>
      </c>
      <c r="G435" s="32" t="str">
        <f>IFERROR(IF($D$12="NR",VLOOKUP($C435,'ALLL &lt;50B Database'!$A$2:$S$4794,15,FALSE),VLOOKUP($C435,'CECL &lt;50B Database'!$A$2:$S$165,15,FALSE)),"")</f>
        <v/>
      </c>
      <c r="H435" s="32"/>
    </row>
    <row r="436" spans="2:8" x14ac:dyDescent="0.25">
      <c r="B436" s="5" t="str">
        <f>IF(COUNT($B$18:B435)&gt;=COUNT(Workings!$C:$C),"",COUNT($B$18:B435)+1)</f>
        <v/>
      </c>
      <c r="C436" t="str">
        <f>IFERROR(INDEX(Workings!$B:$B,MATCH('Peer Comparison Tool'!$B436,Workings!$D:$D,0)),"")</f>
        <v/>
      </c>
      <c r="D436" s="28" t="str">
        <f>IFERROR(IF($D$12="NR",VLOOKUP($C436,'ALLL &lt;50B Database'!$A$2:$S$4794,7,FALSE),VLOOKUP($C436,'CECL &lt;50B Database'!$A$2:$S$165,7,FALSE)),"")</f>
        <v/>
      </c>
      <c r="E436" s="32" t="str">
        <f>IFERROR(IF($D$12="NR",VLOOKUP($C436,'ALLL &lt;50B Database'!$A$2:$S$4794,11,FALSE),VLOOKUP($C436,'CECL &lt;50B Database'!$A$2:$S$165,11,FALSE)),"")</f>
        <v/>
      </c>
      <c r="F436" s="32" t="str">
        <f>IFERROR(IF($D$12="NR",VLOOKUP($C436,'ALLL &lt;50B Database'!$A$2:$S$4794,19,FALSE),VLOOKUP($C436,'CECL &lt;50B Database'!$A$2:$S$165,19,FALSE)),"")</f>
        <v/>
      </c>
      <c r="G436" s="32" t="str">
        <f>IFERROR(IF($D$12="NR",VLOOKUP($C436,'ALLL &lt;50B Database'!$A$2:$S$4794,15,FALSE),VLOOKUP($C436,'CECL &lt;50B Database'!$A$2:$S$165,15,FALSE)),"")</f>
        <v/>
      </c>
      <c r="H436" s="32"/>
    </row>
    <row r="437" spans="2:8" x14ac:dyDescent="0.25">
      <c r="B437" s="5" t="str">
        <f>IF(COUNT($B$18:B436)&gt;=COUNT(Workings!$C:$C),"",COUNT($B$18:B436)+1)</f>
        <v/>
      </c>
      <c r="C437" t="str">
        <f>IFERROR(INDEX(Workings!$B:$B,MATCH('Peer Comparison Tool'!$B437,Workings!$D:$D,0)),"")</f>
        <v/>
      </c>
      <c r="D437" s="28" t="str">
        <f>IFERROR(IF($D$12="NR",VLOOKUP($C437,'ALLL &lt;50B Database'!$A$2:$S$4794,7,FALSE),VLOOKUP($C437,'CECL &lt;50B Database'!$A$2:$S$165,7,FALSE)),"")</f>
        <v/>
      </c>
      <c r="E437" s="32" t="str">
        <f>IFERROR(IF($D$12="NR",VLOOKUP($C437,'ALLL &lt;50B Database'!$A$2:$S$4794,11,FALSE),VLOOKUP($C437,'CECL &lt;50B Database'!$A$2:$S$165,11,FALSE)),"")</f>
        <v/>
      </c>
      <c r="F437" s="32" t="str">
        <f>IFERROR(IF($D$12="NR",VLOOKUP($C437,'ALLL &lt;50B Database'!$A$2:$S$4794,19,FALSE),VLOOKUP($C437,'CECL &lt;50B Database'!$A$2:$S$165,19,FALSE)),"")</f>
        <v/>
      </c>
      <c r="G437" s="32" t="str">
        <f>IFERROR(IF($D$12="NR",VLOOKUP($C437,'ALLL &lt;50B Database'!$A$2:$S$4794,15,FALSE),VLOOKUP($C437,'CECL &lt;50B Database'!$A$2:$S$165,15,FALSE)),"")</f>
        <v/>
      </c>
      <c r="H437" s="32"/>
    </row>
    <row r="438" spans="2:8" x14ac:dyDescent="0.25">
      <c r="B438" s="5" t="str">
        <f>IF(COUNT($B$18:B437)&gt;=COUNT(Workings!$C:$C),"",COUNT($B$18:B437)+1)</f>
        <v/>
      </c>
      <c r="C438" t="str">
        <f>IFERROR(INDEX(Workings!$B:$B,MATCH('Peer Comparison Tool'!$B438,Workings!$D:$D,0)),"")</f>
        <v/>
      </c>
      <c r="D438" s="28" t="str">
        <f>IFERROR(IF($D$12="NR",VLOOKUP($C438,'ALLL &lt;50B Database'!$A$2:$S$4794,7,FALSE),VLOOKUP($C438,'CECL &lt;50B Database'!$A$2:$S$165,7,FALSE)),"")</f>
        <v/>
      </c>
      <c r="E438" s="32" t="str">
        <f>IFERROR(IF($D$12="NR",VLOOKUP($C438,'ALLL &lt;50B Database'!$A$2:$S$4794,11,FALSE),VLOOKUP($C438,'CECL &lt;50B Database'!$A$2:$S$165,11,FALSE)),"")</f>
        <v/>
      </c>
      <c r="F438" s="32" t="str">
        <f>IFERROR(IF($D$12="NR",VLOOKUP($C438,'ALLL &lt;50B Database'!$A$2:$S$4794,19,FALSE),VLOOKUP($C438,'CECL &lt;50B Database'!$A$2:$S$165,19,FALSE)),"")</f>
        <v/>
      </c>
      <c r="G438" s="32" t="str">
        <f>IFERROR(IF($D$12="NR",VLOOKUP($C438,'ALLL &lt;50B Database'!$A$2:$S$4794,15,FALSE),VLOOKUP($C438,'CECL &lt;50B Database'!$A$2:$S$165,15,FALSE)),"")</f>
        <v/>
      </c>
      <c r="H438" s="32"/>
    </row>
    <row r="439" spans="2:8" x14ac:dyDescent="0.25">
      <c r="B439" s="5" t="str">
        <f>IF(COUNT($B$18:B438)&gt;=COUNT(Workings!$C:$C),"",COUNT($B$18:B438)+1)</f>
        <v/>
      </c>
      <c r="C439" t="str">
        <f>IFERROR(INDEX(Workings!$B:$B,MATCH('Peer Comparison Tool'!$B439,Workings!$D:$D,0)),"")</f>
        <v/>
      </c>
      <c r="D439" s="28" t="str">
        <f>IFERROR(IF($D$12="NR",VLOOKUP($C439,'ALLL &lt;50B Database'!$A$2:$S$4794,7,FALSE),VLOOKUP($C439,'CECL &lt;50B Database'!$A$2:$S$165,7,FALSE)),"")</f>
        <v/>
      </c>
      <c r="E439" s="32" t="str">
        <f>IFERROR(IF($D$12="NR",VLOOKUP($C439,'ALLL &lt;50B Database'!$A$2:$S$4794,11,FALSE),VLOOKUP($C439,'CECL &lt;50B Database'!$A$2:$S$165,11,FALSE)),"")</f>
        <v/>
      </c>
      <c r="F439" s="32" t="str">
        <f>IFERROR(IF($D$12="NR",VLOOKUP($C439,'ALLL &lt;50B Database'!$A$2:$S$4794,19,FALSE),VLOOKUP($C439,'CECL &lt;50B Database'!$A$2:$S$165,19,FALSE)),"")</f>
        <v/>
      </c>
      <c r="G439" s="32" t="str">
        <f>IFERROR(IF($D$12="NR",VLOOKUP($C439,'ALLL &lt;50B Database'!$A$2:$S$4794,15,FALSE),VLOOKUP($C439,'CECL &lt;50B Database'!$A$2:$S$165,15,FALSE)),"")</f>
        <v/>
      </c>
      <c r="H439" s="32"/>
    </row>
    <row r="440" spans="2:8" x14ac:dyDescent="0.25">
      <c r="B440" s="5" t="str">
        <f>IF(COUNT($B$18:B439)&gt;=COUNT(Workings!$C:$C),"",COUNT($B$18:B439)+1)</f>
        <v/>
      </c>
      <c r="C440" t="str">
        <f>IFERROR(INDEX(Workings!$B:$B,MATCH('Peer Comparison Tool'!$B440,Workings!$D:$D,0)),"")</f>
        <v/>
      </c>
      <c r="D440" s="28" t="str">
        <f>IFERROR(IF($D$12="NR",VLOOKUP($C440,'ALLL &lt;50B Database'!$A$2:$S$4794,7,FALSE),VLOOKUP($C440,'CECL &lt;50B Database'!$A$2:$S$165,7,FALSE)),"")</f>
        <v/>
      </c>
      <c r="E440" s="32" t="str">
        <f>IFERROR(IF($D$12="NR",VLOOKUP($C440,'ALLL &lt;50B Database'!$A$2:$S$4794,11,FALSE),VLOOKUP($C440,'CECL &lt;50B Database'!$A$2:$S$165,11,FALSE)),"")</f>
        <v/>
      </c>
      <c r="F440" s="32" t="str">
        <f>IFERROR(IF($D$12="NR",VLOOKUP($C440,'ALLL &lt;50B Database'!$A$2:$S$4794,19,FALSE),VLOOKUP($C440,'CECL &lt;50B Database'!$A$2:$S$165,19,FALSE)),"")</f>
        <v/>
      </c>
      <c r="G440" s="32" t="str">
        <f>IFERROR(IF($D$12="NR",VLOOKUP($C440,'ALLL &lt;50B Database'!$A$2:$S$4794,15,FALSE),VLOOKUP($C440,'CECL &lt;50B Database'!$A$2:$S$165,15,FALSE)),"")</f>
        <v/>
      </c>
      <c r="H440" s="32"/>
    </row>
    <row r="441" spans="2:8" x14ac:dyDescent="0.25">
      <c r="B441" s="5" t="str">
        <f>IF(COUNT($B$18:B440)&gt;=COUNT(Workings!$C:$C),"",COUNT($B$18:B440)+1)</f>
        <v/>
      </c>
      <c r="C441" t="str">
        <f>IFERROR(INDEX(Workings!$B:$B,MATCH('Peer Comparison Tool'!$B441,Workings!$D:$D,0)),"")</f>
        <v/>
      </c>
      <c r="D441" s="28" t="str">
        <f>IFERROR(IF($D$12="NR",VLOOKUP($C441,'ALLL &lt;50B Database'!$A$2:$S$4794,7,FALSE),VLOOKUP($C441,'CECL &lt;50B Database'!$A$2:$S$165,7,FALSE)),"")</f>
        <v/>
      </c>
      <c r="E441" s="32" t="str">
        <f>IFERROR(IF($D$12="NR",VLOOKUP($C441,'ALLL &lt;50B Database'!$A$2:$S$4794,11,FALSE),VLOOKUP($C441,'CECL &lt;50B Database'!$A$2:$S$165,11,FALSE)),"")</f>
        <v/>
      </c>
      <c r="F441" s="32" t="str">
        <f>IFERROR(IF($D$12="NR",VLOOKUP($C441,'ALLL &lt;50B Database'!$A$2:$S$4794,19,FALSE),VLOOKUP($C441,'CECL &lt;50B Database'!$A$2:$S$165,19,FALSE)),"")</f>
        <v/>
      </c>
      <c r="G441" s="32" t="str">
        <f>IFERROR(IF($D$12="NR",VLOOKUP($C441,'ALLL &lt;50B Database'!$A$2:$S$4794,15,FALSE),VLOOKUP($C441,'CECL &lt;50B Database'!$A$2:$S$165,15,FALSE)),"")</f>
        <v/>
      </c>
      <c r="H441" s="32"/>
    </row>
    <row r="442" spans="2:8" x14ac:dyDescent="0.25">
      <c r="B442" s="5" t="str">
        <f>IF(COUNT($B$18:B441)&gt;=COUNT(Workings!$C:$C),"",COUNT($B$18:B441)+1)</f>
        <v/>
      </c>
      <c r="C442" t="str">
        <f>IFERROR(INDEX(Workings!$B:$B,MATCH('Peer Comparison Tool'!$B442,Workings!$D:$D,0)),"")</f>
        <v/>
      </c>
      <c r="D442" s="28" t="str">
        <f>IFERROR(IF($D$12="NR",VLOOKUP($C442,'ALLL &lt;50B Database'!$A$2:$S$4794,7,FALSE),VLOOKUP($C442,'CECL &lt;50B Database'!$A$2:$S$165,7,FALSE)),"")</f>
        <v/>
      </c>
      <c r="E442" s="32" t="str">
        <f>IFERROR(IF($D$12="NR",VLOOKUP($C442,'ALLL &lt;50B Database'!$A$2:$S$4794,11,FALSE),VLOOKUP($C442,'CECL &lt;50B Database'!$A$2:$S$165,11,FALSE)),"")</f>
        <v/>
      </c>
      <c r="F442" s="32" t="str">
        <f>IFERROR(IF($D$12="NR",VLOOKUP($C442,'ALLL &lt;50B Database'!$A$2:$S$4794,19,FALSE),VLOOKUP($C442,'CECL &lt;50B Database'!$A$2:$S$165,19,FALSE)),"")</f>
        <v/>
      </c>
      <c r="G442" s="32" t="str">
        <f>IFERROR(IF($D$12="NR",VLOOKUP($C442,'ALLL &lt;50B Database'!$A$2:$S$4794,15,FALSE),VLOOKUP($C442,'CECL &lt;50B Database'!$A$2:$S$165,15,FALSE)),"")</f>
        <v/>
      </c>
      <c r="H442" s="32"/>
    </row>
    <row r="443" spans="2:8" x14ac:dyDescent="0.25">
      <c r="B443" s="5" t="str">
        <f>IF(COUNT($B$18:B442)&gt;=COUNT(Workings!$C:$C),"",COUNT($B$18:B442)+1)</f>
        <v/>
      </c>
      <c r="C443" t="str">
        <f>IFERROR(INDEX(Workings!$B:$B,MATCH('Peer Comparison Tool'!$B443,Workings!$D:$D,0)),"")</f>
        <v/>
      </c>
      <c r="D443" s="28" t="str">
        <f>IFERROR(IF($D$12="NR",VLOOKUP($C443,'ALLL &lt;50B Database'!$A$2:$S$4794,7,FALSE),VLOOKUP($C443,'CECL &lt;50B Database'!$A$2:$S$165,7,FALSE)),"")</f>
        <v/>
      </c>
      <c r="E443" s="32" t="str">
        <f>IFERROR(IF($D$12="NR",VLOOKUP($C443,'ALLL &lt;50B Database'!$A$2:$S$4794,11,FALSE),VLOOKUP($C443,'CECL &lt;50B Database'!$A$2:$S$165,11,FALSE)),"")</f>
        <v/>
      </c>
      <c r="F443" s="32" t="str">
        <f>IFERROR(IF($D$12="NR",VLOOKUP($C443,'ALLL &lt;50B Database'!$A$2:$S$4794,19,FALSE),VLOOKUP($C443,'CECL &lt;50B Database'!$A$2:$S$165,19,FALSE)),"")</f>
        <v/>
      </c>
      <c r="G443" s="32" t="str">
        <f>IFERROR(IF($D$12="NR",VLOOKUP($C443,'ALLL &lt;50B Database'!$A$2:$S$4794,15,FALSE),VLOOKUP($C443,'CECL &lt;50B Database'!$A$2:$S$165,15,FALSE)),"")</f>
        <v/>
      </c>
      <c r="H443" s="32"/>
    </row>
    <row r="444" spans="2:8" x14ac:dyDescent="0.25">
      <c r="B444" s="5" t="str">
        <f>IF(COUNT($B$18:B443)&gt;=COUNT(Workings!$C:$C),"",COUNT($B$18:B443)+1)</f>
        <v/>
      </c>
      <c r="C444" t="str">
        <f>IFERROR(INDEX(Workings!$B:$B,MATCH('Peer Comparison Tool'!$B444,Workings!$D:$D,0)),"")</f>
        <v/>
      </c>
      <c r="D444" s="28" t="str">
        <f>IFERROR(IF($D$12="NR",VLOOKUP($C444,'ALLL &lt;50B Database'!$A$2:$S$4794,7,FALSE),VLOOKUP($C444,'CECL &lt;50B Database'!$A$2:$S$165,7,FALSE)),"")</f>
        <v/>
      </c>
      <c r="E444" s="32" t="str">
        <f>IFERROR(IF($D$12="NR",VLOOKUP($C444,'ALLL &lt;50B Database'!$A$2:$S$4794,11,FALSE),VLOOKUP($C444,'CECL &lt;50B Database'!$A$2:$S$165,11,FALSE)),"")</f>
        <v/>
      </c>
      <c r="F444" s="32" t="str">
        <f>IFERROR(IF($D$12="NR",VLOOKUP($C444,'ALLL &lt;50B Database'!$A$2:$S$4794,19,FALSE),VLOOKUP($C444,'CECL &lt;50B Database'!$A$2:$S$165,19,FALSE)),"")</f>
        <v/>
      </c>
      <c r="G444" s="32" t="str">
        <f>IFERROR(IF($D$12="NR",VLOOKUP($C444,'ALLL &lt;50B Database'!$A$2:$S$4794,15,FALSE),VLOOKUP($C444,'CECL &lt;50B Database'!$A$2:$S$165,15,FALSE)),"")</f>
        <v/>
      </c>
      <c r="H444" s="32"/>
    </row>
    <row r="445" spans="2:8" x14ac:dyDescent="0.25">
      <c r="B445" s="5" t="str">
        <f>IF(COUNT($B$18:B444)&gt;=COUNT(Workings!$C:$C),"",COUNT($B$18:B444)+1)</f>
        <v/>
      </c>
      <c r="C445" t="str">
        <f>IFERROR(INDEX(Workings!$B:$B,MATCH('Peer Comparison Tool'!$B445,Workings!$D:$D,0)),"")</f>
        <v/>
      </c>
      <c r="D445" s="28" t="str">
        <f>IFERROR(IF($D$12="NR",VLOOKUP($C445,'ALLL &lt;50B Database'!$A$2:$S$4794,7,FALSE),VLOOKUP($C445,'CECL &lt;50B Database'!$A$2:$S$165,7,FALSE)),"")</f>
        <v/>
      </c>
      <c r="E445" s="32" t="str">
        <f>IFERROR(IF($D$12="NR",VLOOKUP($C445,'ALLL &lt;50B Database'!$A$2:$S$4794,11,FALSE),VLOOKUP($C445,'CECL &lt;50B Database'!$A$2:$S$165,11,FALSE)),"")</f>
        <v/>
      </c>
      <c r="F445" s="32" t="str">
        <f>IFERROR(IF($D$12="NR",VLOOKUP($C445,'ALLL &lt;50B Database'!$A$2:$S$4794,19,FALSE),VLOOKUP($C445,'CECL &lt;50B Database'!$A$2:$S$165,19,FALSE)),"")</f>
        <v/>
      </c>
      <c r="G445" s="32" t="str">
        <f>IFERROR(IF($D$12="NR",VLOOKUP($C445,'ALLL &lt;50B Database'!$A$2:$S$4794,15,FALSE),VLOOKUP($C445,'CECL &lt;50B Database'!$A$2:$S$165,15,FALSE)),"")</f>
        <v/>
      </c>
      <c r="H445" s="32"/>
    </row>
    <row r="446" spans="2:8" x14ac:dyDescent="0.25">
      <c r="B446" s="5" t="str">
        <f>IF(COUNT($B$18:B445)&gt;=COUNT(Workings!$C:$C),"",COUNT($B$18:B445)+1)</f>
        <v/>
      </c>
      <c r="C446" t="str">
        <f>IFERROR(INDEX(Workings!$B:$B,MATCH('Peer Comparison Tool'!$B446,Workings!$D:$D,0)),"")</f>
        <v/>
      </c>
      <c r="D446" s="28" t="str">
        <f>IFERROR(IF($D$12="NR",VLOOKUP($C446,'ALLL &lt;50B Database'!$A$2:$S$4794,7,FALSE),VLOOKUP($C446,'CECL &lt;50B Database'!$A$2:$S$165,7,FALSE)),"")</f>
        <v/>
      </c>
      <c r="E446" s="32" t="str">
        <f>IFERROR(IF($D$12="NR",VLOOKUP($C446,'ALLL &lt;50B Database'!$A$2:$S$4794,11,FALSE),VLOOKUP($C446,'CECL &lt;50B Database'!$A$2:$S$165,11,FALSE)),"")</f>
        <v/>
      </c>
      <c r="F446" s="32" t="str">
        <f>IFERROR(IF($D$12="NR",VLOOKUP($C446,'ALLL &lt;50B Database'!$A$2:$S$4794,19,FALSE),VLOOKUP($C446,'CECL &lt;50B Database'!$A$2:$S$165,19,FALSE)),"")</f>
        <v/>
      </c>
      <c r="G446" s="32" t="str">
        <f>IFERROR(IF($D$12="NR",VLOOKUP($C446,'ALLL &lt;50B Database'!$A$2:$S$4794,15,FALSE),VLOOKUP($C446,'CECL &lt;50B Database'!$A$2:$S$165,15,FALSE)),"")</f>
        <v/>
      </c>
      <c r="H446" s="32"/>
    </row>
    <row r="447" spans="2:8" x14ac:dyDescent="0.25">
      <c r="B447" s="5" t="str">
        <f>IF(COUNT($B$18:B446)&gt;=COUNT(Workings!$C:$C),"",COUNT($B$18:B446)+1)</f>
        <v/>
      </c>
      <c r="C447" t="str">
        <f>IFERROR(INDEX(Workings!$B:$B,MATCH('Peer Comparison Tool'!$B447,Workings!$D:$D,0)),"")</f>
        <v/>
      </c>
      <c r="D447" s="28" t="str">
        <f>IFERROR(IF($D$12="NR",VLOOKUP($C447,'ALLL &lt;50B Database'!$A$2:$S$4794,7,FALSE),VLOOKUP($C447,'CECL &lt;50B Database'!$A$2:$S$165,7,FALSE)),"")</f>
        <v/>
      </c>
      <c r="E447" s="32" t="str">
        <f>IFERROR(IF($D$12="NR",VLOOKUP($C447,'ALLL &lt;50B Database'!$A$2:$S$4794,11,FALSE),VLOOKUP($C447,'CECL &lt;50B Database'!$A$2:$S$165,11,FALSE)),"")</f>
        <v/>
      </c>
      <c r="F447" s="32" t="str">
        <f>IFERROR(IF($D$12="NR",VLOOKUP($C447,'ALLL &lt;50B Database'!$A$2:$S$4794,19,FALSE),VLOOKUP($C447,'CECL &lt;50B Database'!$A$2:$S$165,19,FALSE)),"")</f>
        <v/>
      </c>
      <c r="G447" s="32" t="str">
        <f>IFERROR(IF($D$12="NR",VLOOKUP($C447,'ALLL &lt;50B Database'!$A$2:$S$4794,15,FALSE),VLOOKUP($C447,'CECL &lt;50B Database'!$A$2:$S$165,15,FALSE)),"")</f>
        <v/>
      </c>
      <c r="H447" s="32"/>
    </row>
    <row r="448" spans="2:8" x14ac:dyDescent="0.25">
      <c r="B448" s="5" t="str">
        <f>IF(COUNT($B$18:B447)&gt;=COUNT(Workings!$C:$C),"",COUNT($B$18:B447)+1)</f>
        <v/>
      </c>
      <c r="C448" t="str">
        <f>IFERROR(INDEX(Workings!$B:$B,MATCH('Peer Comparison Tool'!$B448,Workings!$D:$D,0)),"")</f>
        <v/>
      </c>
      <c r="D448" s="28" t="str">
        <f>IFERROR(IF($D$12="NR",VLOOKUP($C448,'ALLL &lt;50B Database'!$A$2:$S$4794,7,FALSE),VLOOKUP($C448,'CECL &lt;50B Database'!$A$2:$S$165,7,FALSE)),"")</f>
        <v/>
      </c>
      <c r="E448" s="32" t="str">
        <f>IFERROR(IF($D$12="NR",VLOOKUP($C448,'ALLL &lt;50B Database'!$A$2:$S$4794,11,FALSE),VLOOKUP($C448,'CECL &lt;50B Database'!$A$2:$S$165,11,FALSE)),"")</f>
        <v/>
      </c>
      <c r="F448" s="32" t="str">
        <f>IFERROR(IF($D$12="NR",VLOOKUP($C448,'ALLL &lt;50B Database'!$A$2:$S$4794,19,FALSE),VLOOKUP($C448,'CECL &lt;50B Database'!$A$2:$S$165,19,FALSE)),"")</f>
        <v/>
      </c>
      <c r="G448" s="32" t="str">
        <f>IFERROR(IF($D$12="NR",VLOOKUP($C448,'ALLL &lt;50B Database'!$A$2:$S$4794,15,FALSE),VLOOKUP($C448,'CECL &lt;50B Database'!$A$2:$S$165,15,FALSE)),"")</f>
        <v/>
      </c>
      <c r="H448" s="32"/>
    </row>
    <row r="449" spans="2:8" x14ac:dyDescent="0.25">
      <c r="B449" s="5" t="str">
        <f>IF(COUNT($B$18:B448)&gt;=COUNT(Workings!$C:$C),"",COUNT($B$18:B448)+1)</f>
        <v/>
      </c>
      <c r="C449" t="str">
        <f>IFERROR(INDEX(Workings!$B:$B,MATCH('Peer Comparison Tool'!$B449,Workings!$D:$D,0)),"")</f>
        <v/>
      </c>
      <c r="D449" s="28" t="str">
        <f>IFERROR(IF($D$12="NR",VLOOKUP($C449,'ALLL &lt;50B Database'!$A$2:$S$4794,7,FALSE),VLOOKUP($C449,'CECL &lt;50B Database'!$A$2:$S$165,7,FALSE)),"")</f>
        <v/>
      </c>
      <c r="E449" s="32" t="str">
        <f>IFERROR(IF($D$12="NR",VLOOKUP($C449,'ALLL &lt;50B Database'!$A$2:$S$4794,11,FALSE),VLOOKUP($C449,'CECL &lt;50B Database'!$A$2:$S$165,11,FALSE)),"")</f>
        <v/>
      </c>
      <c r="F449" s="32" t="str">
        <f>IFERROR(IF($D$12="NR",VLOOKUP($C449,'ALLL &lt;50B Database'!$A$2:$S$4794,19,FALSE),VLOOKUP($C449,'CECL &lt;50B Database'!$A$2:$S$165,19,FALSE)),"")</f>
        <v/>
      </c>
      <c r="G449" s="32" t="str">
        <f>IFERROR(IF($D$12="NR",VLOOKUP($C449,'ALLL &lt;50B Database'!$A$2:$S$4794,15,FALSE),VLOOKUP($C449,'CECL &lt;50B Database'!$A$2:$S$165,15,FALSE)),"")</f>
        <v/>
      </c>
      <c r="H449" s="32"/>
    </row>
    <row r="450" spans="2:8" x14ac:dyDescent="0.25">
      <c r="B450" s="5" t="str">
        <f>IF(COUNT($B$18:B449)&gt;=COUNT(Workings!$C:$C),"",COUNT($B$18:B449)+1)</f>
        <v/>
      </c>
      <c r="C450" t="str">
        <f>IFERROR(INDEX(Workings!$B:$B,MATCH('Peer Comparison Tool'!$B450,Workings!$D:$D,0)),"")</f>
        <v/>
      </c>
      <c r="D450" s="28" t="str">
        <f>IFERROR(IF($D$12="NR",VLOOKUP($C450,'ALLL &lt;50B Database'!$A$2:$S$4794,7,FALSE),VLOOKUP($C450,'CECL &lt;50B Database'!$A$2:$S$165,7,FALSE)),"")</f>
        <v/>
      </c>
      <c r="E450" s="32" t="str">
        <f>IFERROR(IF($D$12="NR",VLOOKUP($C450,'ALLL &lt;50B Database'!$A$2:$S$4794,11,FALSE),VLOOKUP($C450,'CECL &lt;50B Database'!$A$2:$S$165,11,FALSE)),"")</f>
        <v/>
      </c>
      <c r="F450" s="32" t="str">
        <f>IFERROR(IF($D$12="NR",VLOOKUP($C450,'ALLL &lt;50B Database'!$A$2:$S$4794,19,FALSE),VLOOKUP($C450,'CECL &lt;50B Database'!$A$2:$S$165,19,FALSE)),"")</f>
        <v/>
      </c>
      <c r="G450" s="32" t="str">
        <f>IFERROR(IF($D$12="NR",VLOOKUP($C450,'ALLL &lt;50B Database'!$A$2:$S$4794,15,FALSE),VLOOKUP($C450,'CECL &lt;50B Database'!$A$2:$S$165,15,FALSE)),"")</f>
        <v/>
      </c>
      <c r="H450" s="32"/>
    </row>
    <row r="451" spans="2:8" x14ac:dyDescent="0.25">
      <c r="B451" s="5" t="str">
        <f>IF(COUNT($B$18:B450)&gt;=COUNT(Workings!$C:$C),"",COUNT($B$18:B450)+1)</f>
        <v/>
      </c>
      <c r="C451" t="str">
        <f>IFERROR(INDEX(Workings!$B:$B,MATCH('Peer Comparison Tool'!$B451,Workings!$D:$D,0)),"")</f>
        <v/>
      </c>
      <c r="D451" s="28" t="str">
        <f>IFERROR(IF($D$12="NR",VLOOKUP($C451,'ALLL &lt;50B Database'!$A$2:$S$4794,7,FALSE),VLOOKUP($C451,'CECL &lt;50B Database'!$A$2:$S$165,7,FALSE)),"")</f>
        <v/>
      </c>
      <c r="E451" s="32" t="str">
        <f>IFERROR(IF($D$12="NR",VLOOKUP($C451,'ALLL &lt;50B Database'!$A$2:$S$4794,11,FALSE),VLOOKUP($C451,'CECL &lt;50B Database'!$A$2:$S$165,11,FALSE)),"")</f>
        <v/>
      </c>
      <c r="F451" s="32" t="str">
        <f>IFERROR(IF($D$12="NR",VLOOKUP($C451,'ALLL &lt;50B Database'!$A$2:$S$4794,19,FALSE),VLOOKUP($C451,'CECL &lt;50B Database'!$A$2:$S$165,19,FALSE)),"")</f>
        <v/>
      </c>
      <c r="G451" s="32" t="str">
        <f>IFERROR(IF($D$12="NR",VLOOKUP($C451,'ALLL &lt;50B Database'!$A$2:$S$4794,15,FALSE),VLOOKUP($C451,'CECL &lt;50B Database'!$A$2:$S$165,15,FALSE)),"")</f>
        <v/>
      </c>
      <c r="H451" s="32"/>
    </row>
    <row r="452" spans="2:8" x14ac:dyDescent="0.25">
      <c r="B452" s="5" t="str">
        <f>IF(COUNT($B$18:B451)&gt;=COUNT(Workings!$C:$C),"",COUNT($B$18:B451)+1)</f>
        <v/>
      </c>
      <c r="C452" t="str">
        <f>IFERROR(INDEX(Workings!$B:$B,MATCH('Peer Comparison Tool'!$B452,Workings!$D:$D,0)),"")</f>
        <v/>
      </c>
      <c r="D452" s="28" t="str">
        <f>IFERROR(IF($D$12="NR",VLOOKUP($C452,'ALLL &lt;50B Database'!$A$2:$S$4794,7,FALSE),VLOOKUP($C452,'CECL &lt;50B Database'!$A$2:$S$165,7,FALSE)),"")</f>
        <v/>
      </c>
      <c r="E452" s="32" t="str">
        <f>IFERROR(IF($D$12="NR",VLOOKUP($C452,'ALLL &lt;50B Database'!$A$2:$S$4794,11,FALSE),VLOOKUP($C452,'CECL &lt;50B Database'!$A$2:$S$165,11,FALSE)),"")</f>
        <v/>
      </c>
      <c r="F452" s="32" t="str">
        <f>IFERROR(IF($D$12="NR",VLOOKUP($C452,'ALLL &lt;50B Database'!$A$2:$S$4794,19,FALSE),VLOOKUP($C452,'CECL &lt;50B Database'!$A$2:$S$165,19,FALSE)),"")</f>
        <v/>
      </c>
      <c r="G452" s="32" t="str">
        <f>IFERROR(IF($D$12="NR",VLOOKUP($C452,'ALLL &lt;50B Database'!$A$2:$S$4794,15,FALSE),VLOOKUP($C452,'CECL &lt;50B Database'!$A$2:$S$165,15,FALSE)),"")</f>
        <v/>
      </c>
      <c r="H452" s="32"/>
    </row>
    <row r="453" spans="2:8" x14ac:dyDescent="0.25">
      <c r="B453" s="5" t="str">
        <f>IF(COUNT($B$18:B452)&gt;=COUNT(Workings!$C:$C),"",COUNT($B$18:B452)+1)</f>
        <v/>
      </c>
      <c r="C453" t="str">
        <f>IFERROR(INDEX(Workings!$B:$B,MATCH('Peer Comparison Tool'!$B453,Workings!$D:$D,0)),"")</f>
        <v/>
      </c>
      <c r="D453" s="28" t="str">
        <f>IFERROR(IF($D$12="NR",VLOOKUP($C453,'ALLL &lt;50B Database'!$A$2:$S$4794,7,FALSE),VLOOKUP($C453,'CECL &lt;50B Database'!$A$2:$S$165,7,FALSE)),"")</f>
        <v/>
      </c>
      <c r="E453" s="32" t="str">
        <f>IFERROR(IF($D$12="NR",VLOOKUP($C453,'ALLL &lt;50B Database'!$A$2:$S$4794,11,FALSE),VLOOKUP($C453,'CECL &lt;50B Database'!$A$2:$S$165,11,FALSE)),"")</f>
        <v/>
      </c>
      <c r="F453" s="32" t="str">
        <f>IFERROR(IF($D$12="NR",VLOOKUP($C453,'ALLL &lt;50B Database'!$A$2:$S$4794,19,FALSE),VLOOKUP($C453,'CECL &lt;50B Database'!$A$2:$S$165,19,FALSE)),"")</f>
        <v/>
      </c>
      <c r="G453" s="32" t="str">
        <f>IFERROR(IF($D$12="NR",VLOOKUP($C453,'ALLL &lt;50B Database'!$A$2:$S$4794,15,FALSE),VLOOKUP($C453,'CECL &lt;50B Database'!$A$2:$S$165,15,FALSE)),"")</f>
        <v/>
      </c>
      <c r="H453" s="32"/>
    </row>
    <row r="454" spans="2:8" x14ac:dyDescent="0.25">
      <c r="B454" s="5" t="str">
        <f>IF(COUNT($B$18:B453)&gt;=COUNT(Workings!$C:$C),"",COUNT($B$18:B453)+1)</f>
        <v/>
      </c>
      <c r="C454" t="str">
        <f>IFERROR(INDEX(Workings!$B:$B,MATCH('Peer Comparison Tool'!$B454,Workings!$D:$D,0)),"")</f>
        <v/>
      </c>
      <c r="D454" s="28" t="str">
        <f>IFERROR(IF($D$12="NR",VLOOKUP($C454,'ALLL &lt;50B Database'!$A$2:$S$4794,7,FALSE),VLOOKUP($C454,'CECL &lt;50B Database'!$A$2:$S$165,7,FALSE)),"")</f>
        <v/>
      </c>
      <c r="E454" s="32" t="str">
        <f>IFERROR(IF($D$12="NR",VLOOKUP($C454,'ALLL &lt;50B Database'!$A$2:$S$4794,11,FALSE),VLOOKUP($C454,'CECL &lt;50B Database'!$A$2:$S$165,11,FALSE)),"")</f>
        <v/>
      </c>
      <c r="F454" s="32" t="str">
        <f>IFERROR(IF($D$12="NR",VLOOKUP($C454,'ALLL &lt;50B Database'!$A$2:$S$4794,19,FALSE),VLOOKUP($C454,'CECL &lt;50B Database'!$A$2:$S$165,19,FALSE)),"")</f>
        <v/>
      </c>
      <c r="G454" s="32" t="str">
        <f>IFERROR(IF($D$12="NR",VLOOKUP($C454,'ALLL &lt;50B Database'!$A$2:$S$4794,15,FALSE),VLOOKUP($C454,'CECL &lt;50B Database'!$A$2:$S$165,15,FALSE)),"")</f>
        <v/>
      </c>
      <c r="H454" s="32"/>
    </row>
    <row r="455" spans="2:8" x14ac:dyDescent="0.25">
      <c r="B455" s="5" t="str">
        <f>IF(COUNT($B$18:B454)&gt;=COUNT(Workings!$C:$C),"",COUNT($B$18:B454)+1)</f>
        <v/>
      </c>
      <c r="C455" t="str">
        <f>IFERROR(INDEX(Workings!$B:$B,MATCH('Peer Comparison Tool'!$B455,Workings!$D:$D,0)),"")</f>
        <v/>
      </c>
      <c r="D455" s="28" t="str">
        <f>IFERROR(IF($D$12="NR",VLOOKUP($C455,'ALLL &lt;50B Database'!$A$2:$S$4794,7,FALSE),VLOOKUP($C455,'CECL &lt;50B Database'!$A$2:$S$165,7,FALSE)),"")</f>
        <v/>
      </c>
      <c r="E455" s="32" t="str">
        <f>IFERROR(IF($D$12="NR",VLOOKUP($C455,'ALLL &lt;50B Database'!$A$2:$S$4794,11,FALSE),VLOOKUP($C455,'CECL &lt;50B Database'!$A$2:$S$165,11,FALSE)),"")</f>
        <v/>
      </c>
      <c r="F455" s="32" t="str">
        <f>IFERROR(IF($D$12="NR",VLOOKUP($C455,'ALLL &lt;50B Database'!$A$2:$S$4794,19,FALSE),VLOOKUP($C455,'CECL &lt;50B Database'!$A$2:$S$165,19,FALSE)),"")</f>
        <v/>
      </c>
      <c r="G455" s="32" t="str">
        <f>IFERROR(IF($D$12="NR",VLOOKUP($C455,'ALLL &lt;50B Database'!$A$2:$S$4794,15,FALSE),VLOOKUP($C455,'CECL &lt;50B Database'!$A$2:$S$165,15,FALSE)),"")</f>
        <v/>
      </c>
      <c r="H455" s="32"/>
    </row>
    <row r="456" spans="2:8" x14ac:dyDescent="0.25">
      <c r="B456" s="5" t="str">
        <f>IF(COUNT($B$18:B455)&gt;=COUNT(Workings!$C:$C),"",COUNT($B$18:B455)+1)</f>
        <v/>
      </c>
      <c r="C456" t="str">
        <f>IFERROR(INDEX(Workings!$B:$B,MATCH('Peer Comparison Tool'!$B456,Workings!$D:$D,0)),"")</f>
        <v/>
      </c>
      <c r="D456" s="28" t="str">
        <f>IFERROR(IF($D$12="NR",VLOOKUP($C456,'ALLL &lt;50B Database'!$A$2:$S$4794,7,FALSE),VLOOKUP($C456,'CECL &lt;50B Database'!$A$2:$S$165,7,FALSE)),"")</f>
        <v/>
      </c>
      <c r="E456" s="32" t="str">
        <f>IFERROR(IF($D$12="NR",VLOOKUP($C456,'ALLL &lt;50B Database'!$A$2:$S$4794,11,FALSE),VLOOKUP($C456,'CECL &lt;50B Database'!$A$2:$S$165,11,FALSE)),"")</f>
        <v/>
      </c>
      <c r="F456" s="32" t="str">
        <f>IFERROR(IF($D$12="NR",VLOOKUP($C456,'ALLL &lt;50B Database'!$A$2:$S$4794,19,FALSE),VLOOKUP($C456,'CECL &lt;50B Database'!$A$2:$S$165,19,FALSE)),"")</f>
        <v/>
      </c>
      <c r="G456" s="32" t="str">
        <f>IFERROR(IF($D$12="NR",VLOOKUP($C456,'ALLL &lt;50B Database'!$A$2:$S$4794,15,FALSE),VLOOKUP($C456,'CECL &lt;50B Database'!$A$2:$S$165,15,FALSE)),"")</f>
        <v/>
      </c>
      <c r="H456" s="32"/>
    </row>
    <row r="457" spans="2:8" x14ac:dyDescent="0.25">
      <c r="B457" s="5" t="str">
        <f>IF(COUNT($B$18:B456)&gt;=COUNT(Workings!$C:$C),"",COUNT($B$18:B456)+1)</f>
        <v/>
      </c>
      <c r="C457" t="str">
        <f>IFERROR(INDEX(Workings!$B:$B,MATCH('Peer Comparison Tool'!$B457,Workings!$D:$D,0)),"")</f>
        <v/>
      </c>
      <c r="D457" s="28" t="str">
        <f>IFERROR(IF($D$12="NR",VLOOKUP($C457,'ALLL &lt;50B Database'!$A$2:$S$4794,7,FALSE),VLOOKUP($C457,'CECL &lt;50B Database'!$A$2:$S$165,7,FALSE)),"")</f>
        <v/>
      </c>
      <c r="E457" s="32" t="str">
        <f>IFERROR(IF($D$12="NR",VLOOKUP($C457,'ALLL &lt;50B Database'!$A$2:$S$4794,11,FALSE),VLOOKUP($C457,'CECL &lt;50B Database'!$A$2:$S$165,11,FALSE)),"")</f>
        <v/>
      </c>
      <c r="F457" s="32" t="str">
        <f>IFERROR(IF($D$12="NR",VLOOKUP($C457,'ALLL &lt;50B Database'!$A$2:$S$4794,19,FALSE),VLOOKUP($C457,'CECL &lt;50B Database'!$A$2:$S$165,19,FALSE)),"")</f>
        <v/>
      </c>
      <c r="G457" s="32" t="str">
        <f>IFERROR(IF($D$12="NR",VLOOKUP($C457,'ALLL &lt;50B Database'!$A$2:$S$4794,15,FALSE),VLOOKUP($C457,'CECL &lt;50B Database'!$A$2:$S$165,15,FALSE)),"")</f>
        <v/>
      </c>
      <c r="H457" s="32"/>
    </row>
    <row r="458" spans="2:8" x14ac:dyDescent="0.25">
      <c r="B458" s="5" t="str">
        <f>IF(COUNT($B$18:B457)&gt;=COUNT(Workings!$C:$C),"",COUNT($B$18:B457)+1)</f>
        <v/>
      </c>
      <c r="C458" t="str">
        <f>IFERROR(INDEX(Workings!$B:$B,MATCH('Peer Comparison Tool'!$B458,Workings!$D:$D,0)),"")</f>
        <v/>
      </c>
      <c r="D458" s="28" t="str">
        <f>IFERROR(IF($D$12="NR",VLOOKUP($C458,'ALLL &lt;50B Database'!$A$2:$S$4794,7,FALSE),VLOOKUP($C458,'CECL &lt;50B Database'!$A$2:$S$165,7,FALSE)),"")</f>
        <v/>
      </c>
      <c r="E458" s="32" t="str">
        <f>IFERROR(IF($D$12="NR",VLOOKUP($C458,'ALLL &lt;50B Database'!$A$2:$S$4794,11,FALSE),VLOOKUP($C458,'CECL &lt;50B Database'!$A$2:$S$165,11,FALSE)),"")</f>
        <v/>
      </c>
      <c r="F458" s="32" t="str">
        <f>IFERROR(IF($D$12="NR",VLOOKUP($C458,'ALLL &lt;50B Database'!$A$2:$S$4794,19,FALSE),VLOOKUP($C458,'CECL &lt;50B Database'!$A$2:$S$165,19,FALSE)),"")</f>
        <v/>
      </c>
      <c r="G458" s="32" t="str">
        <f>IFERROR(IF($D$12="NR",VLOOKUP($C458,'ALLL &lt;50B Database'!$A$2:$S$4794,15,FALSE),VLOOKUP($C458,'CECL &lt;50B Database'!$A$2:$S$165,15,FALSE)),"")</f>
        <v/>
      </c>
      <c r="H458" s="32"/>
    </row>
    <row r="459" spans="2:8" x14ac:dyDescent="0.25">
      <c r="B459" s="5" t="str">
        <f>IF(COUNT($B$18:B458)&gt;=COUNT(Workings!$C:$C),"",COUNT($B$18:B458)+1)</f>
        <v/>
      </c>
      <c r="C459" t="str">
        <f>IFERROR(INDEX(Workings!$B:$B,MATCH('Peer Comparison Tool'!$B459,Workings!$D:$D,0)),"")</f>
        <v/>
      </c>
      <c r="D459" s="28" t="str">
        <f>IFERROR(IF($D$12="NR",VLOOKUP($C459,'ALLL &lt;50B Database'!$A$2:$S$4794,7,FALSE),VLOOKUP($C459,'CECL &lt;50B Database'!$A$2:$S$165,7,FALSE)),"")</f>
        <v/>
      </c>
      <c r="E459" s="32" t="str">
        <f>IFERROR(IF($D$12="NR",VLOOKUP($C459,'ALLL &lt;50B Database'!$A$2:$S$4794,11,FALSE),VLOOKUP($C459,'CECL &lt;50B Database'!$A$2:$S$165,11,FALSE)),"")</f>
        <v/>
      </c>
      <c r="F459" s="32" t="str">
        <f>IFERROR(IF($D$12="NR",VLOOKUP($C459,'ALLL &lt;50B Database'!$A$2:$S$4794,19,FALSE),VLOOKUP($C459,'CECL &lt;50B Database'!$A$2:$S$165,19,FALSE)),"")</f>
        <v/>
      </c>
      <c r="G459" s="32" t="str">
        <f>IFERROR(IF($D$12="NR",VLOOKUP($C459,'ALLL &lt;50B Database'!$A$2:$S$4794,15,FALSE),VLOOKUP($C459,'CECL &lt;50B Database'!$A$2:$S$165,15,FALSE)),"")</f>
        <v/>
      </c>
      <c r="H459" s="32"/>
    </row>
    <row r="460" spans="2:8" x14ac:dyDescent="0.25">
      <c r="B460" s="5" t="str">
        <f>IF(COUNT($B$18:B459)&gt;=COUNT(Workings!$C:$C),"",COUNT($B$18:B459)+1)</f>
        <v/>
      </c>
      <c r="C460" t="str">
        <f>IFERROR(INDEX(Workings!$B:$B,MATCH('Peer Comparison Tool'!$B460,Workings!$D:$D,0)),"")</f>
        <v/>
      </c>
      <c r="D460" s="28" t="str">
        <f>IFERROR(IF($D$12="NR",VLOOKUP($C460,'ALLL &lt;50B Database'!$A$2:$S$4794,7,FALSE),VLOOKUP($C460,'CECL &lt;50B Database'!$A$2:$S$165,7,FALSE)),"")</f>
        <v/>
      </c>
      <c r="E460" s="32" t="str">
        <f>IFERROR(IF($D$12="NR",VLOOKUP($C460,'ALLL &lt;50B Database'!$A$2:$S$4794,11,FALSE),VLOOKUP($C460,'CECL &lt;50B Database'!$A$2:$S$165,11,FALSE)),"")</f>
        <v/>
      </c>
      <c r="F460" s="32" t="str">
        <f>IFERROR(IF($D$12="NR",VLOOKUP($C460,'ALLL &lt;50B Database'!$A$2:$S$4794,19,FALSE),VLOOKUP($C460,'CECL &lt;50B Database'!$A$2:$S$165,19,FALSE)),"")</f>
        <v/>
      </c>
      <c r="G460" s="32" t="str">
        <f>IFERROR(IF($D$12="NR",VLOOKUP($C460,'ALLL &lt;50B Database'!$A$2:$S$4794,15,FALSE),VLOOKUP($C460,'CECL &lt;50B Database'!$A$2:$S$165,15,FALSE)),"")</f>
        <v/>
      </c>
      <c r="H460" s="32"/>
    </row>
    <row r="461" spans="2:8" x14ac:dyDescent="0.25">
      <c r="B461" s="5" t="str">
        <f>IF(COUNT($B$18:B460)&gt;=COUNT(Workings!$C:$C),"",COUNT($B$18:B460)+1)</f>
        <v/>
      </c>
      <c r="C461" t="str">
        <f>IFERROR(INDEX(Workings!$B:$B,MATCH('Peer Comparison Tool'!$B461,Workings!$D:$D,0)),"")</f>
        <v/>
      </c>
      <c r="D461" s="28" t="str">
        <f>IFERROR(IF($D$12="NR",VLOOKUP($C461,'ALLL &lt;50B Database'!$A$2:$S$4794,7,FALSE),VLOOKUP($C461,'CECL &lt;50B Database'!$A$2:$S$165,7,FALSE)),"")</f>
        <v/>
      </c>
      <c r="E461" s="32" t="str">
        <f>IFERROR(IF($D$12="NR",VLOOKUP($C461,'ALLL &lt;50B Database'!$A$2:$S$4794,11,FALSE),VLOOKUP($C461,'CECL &lt;50B Database'!$A$2:$S$165,11,FALSE)),"")</f>
        <v/>
      </c>
      <c r="F461" s="32" t="str">
        <f>IFERROR(IF($D$12="NR",VLOOKUP($C461,'ALLL &lt;50B Database'!$A$2:$S$4794,19,FALSE),VLOOKUP($C461,'CECL &lt;50B Database'!$A$2:$S$165,19,FALSE)),"")</f>
        <v/>
      </c>
      <c r="G461" s="32" t="str">
        <f>IFERROR(IF($D$12="NR",VLOOKUP($C461,'ALLL &lt;50B Database'!$A$2:$S$4794,15,FALSE),VLOOKUP($C461,'CECL &lt;50B Database'!$A$2:$S$165,15,FALSE)),"")</f>
        <v/>
      </c>
      <c r="H461" s="32"/>
    </row>
    <row r="462" spans="2:8" x14ac:dyDescent="0.25">
      <c r="B462" s="5" t="str">
        <f>IF(COUNT($B$18:B461)&gt;=COUNT(Workings!$C:$C),"",COUNT($B$18:B461)+1)</f>
        <v/>
      </c>
      <c r="C462" t="str">
        <f>IFERROR(INDEX(Workings!$B:$B,MATCH('Peer Comparison Tool'!$B462,Workings!$D:$D,0)),"")</f>
        <v/>
      </c>
      <c r="D462" s="28" t="str">
        <f>IFERROR(IF($D$12="NR",VLOOKUP($C462,'ALLL &lt;50B Database'!$A$2:$S$4794,7,FALSE),VLOOKUP($C462,'CECL &lt;50B Database'!$A$2:$S$165,7,FALSE)),"")</f>
        <v/>
      </c>
      <c r="E462" s="32" t="str">
        <f>IFERROR(IF($D$12="NR",VLOOKUP($C462,'ALLL &lt;50B Database'!$A$2:$S$4794,11,FALSE),VLOOKUP($C462,'CECL &lt;50B Database'!$A$2:$S$165,11,FALSE)),"")</f>
        <v/>
      </c>
      <c r="F462" s="32" t="str">
        <f>IFERROR(IF($D$12="NR",VLOOKUP($C462,'ALLL &lt;50B Database'!$A$2:$S$4794,19,FALSE),VLOOKUP($C462,'CECL &lt;50B Database'!$A$2:$S$165,19,FALSE)),"")</f>
        <v/>
      </c>
      <c r="G462" s="32" t="str">
        <f>IFERROR(IF($D$12="NR",VLOOKUP($C462,'ALLL &lt;50B Database'!$A$2:$S$4794,15,FALSE),VLOOKUP($C462,'CECL &lt;50B Database'!$A$2:$S$165,15,FALSE)),"")</f>
        <v/>
      </c>
      <c r="H462" s="32"/>
    </row>
    <row r="463" spans="2:8" x14ac:dyDescent="0.25">
      <c r="B463" s="5" t="str">
        <f>IF(COUNT($B$18:B462)&gt;=COUNT(Workings!$C:$C),"",COUNT($B$18:B462)+1)</f>
        <v/>
      </c>
      <c r="C463" t="str">
        <f>IFERROR(INDEX(Workings!$B:$B,MATCH('Peer Comparison Tool'!$B463,Workings!$D:$D,0)),"")</f>
        <v/>
      </c>
      <c r="D463" s="28" t="str">
        <f>IFERROR(IF($D$12="NR",VLOOKUP($C463,'ALLL &lt;50B Database'!$A$2:$S$4794,7,FALSE),VLOOKUP($C463,'CECL &lt;50B Database'!$A$2:$S$165,7,FALSE)),"")</f>
        <v/>
      </c>
      <c r="E463" s="32" t="str">
        <f>IFERROR(IF($D$12="NR",VLOOKUP($C463,'ALLL &lt;50B Database'!$A$2:$S$4794,11,FALSE),VLOOKUP($C463,'CECL &lt;50B Database'!$A$2:$S$165,11,FALSE)),"")</f>
        <v/>
      </c>
      <c r="F463" s="32" t="str">
        <f>IFERROR(IF($D$12="NR",VLOOKUP($C463,'ALLL &lt;50B Database'!$A$2:$S$4794,19,FALSE),VLOOKUP($C463,'CECL &lt;50B Database'!$A$2:$S$165,19,FALSE)),"")</f>
        <v/>
      </c>
      <c r="G463" s="32" t="str">
        <f>IFERROR(IF($D$12="NR",VLOOKUP($C463,'ALLL &lt;50B Database'!$A$2:$S$4794,15,FALSE),VLOOKUP($C463,'CECL &lt;50B Database'!$A$2:$S$165,15,FALSE)),"")</f>
        <v/>
      </c>
      <c r="H463" s="32"/>
    </row>
    <row r="464" spans="2:8" x14ac:dyDescent="0.25">
      <c r="B464" s="5" t="str">
        <f>IF(COUNT($B$18:B463)&gt;=COUNT(Workings!$C:$C),"",COUNT($B$18:B463)+1)</f>
        <v/>
      </c>
      <c r="C464" t="str">
        <f>IFERROR(INDEX(Workings!$B:$B,MATCH('Peer Comparison Tool'!$B464,Workings!$D:$D,0)),"")</f>
        <v/>
      </c>
      <c r="D464" s="28" t="str">
        <f>IFERROR(IF($D$12="NR",VLOOKUP($C464,'ALLL &lt;50B Database'!$A$2:$S$4794,7,FALSE),VLOOKUP($C464,'CECL &lt;50B Database'!$A$2:$S$165,7,FALSE)),"")</f>
        <v/>
      </c>
      <c r="E464" s="32" t="str">
        <f>IFERROR(IF($D$12="NR",VLOOKUP($C464,'ALLL &lt;50B Database'!$A$2:$S$4794,11,FALSE),VLOOKUP($C464,'CECL &lt;50B Database'!$A$2:$S$165,11,FALSE)),"")</f>
        <v/>
      </c>
      <c r="F464" s="32" t="str">
        <f>IFERROR(IF($D$12="NR",VLOOKUP($C464,'ALLL &lt;50B Database'!$A$2:$S$4794,19,FALSE),VLOOKUP($C464,'CECL &lt;50B Database'!$A$2:$S$165,19,FALSE)),"")</f>
        <v/>
      </c>
      <c r="G464" s="32" t="str">
        <f>IFERROR(IF($D$12="NR",VLOOKUP($C464,'ALLL &lt;50B Database'!$A$2:$S$4794,15,FALSE),VLOOKUP($C464,'CECL &lt;50B Database'!$A$2:$S$165,15,FALSE)),"")</f>
        <v/>
      </c>
      <c r="H464" s="32"/>
    </row>
    <row r="465" spans="2:8" x14ac:dyDescent="0.25">
      <c r="B465" s="5" t="str">
        <f>IF(COUNT($B$18:B464)&gt;=COUNT(Workings!$C:$C),"",COUNT($B$18:B464)+1)</f>
        <v/>
      </c>
      <c r="C465" t="str">
        <f>IFERROR(INDEX(Workings!$B:$B,MATCH('Peer Comparison Tool'!$B465,Workings!$D:$D,0)),"")</f>
        <v/>
      </c>
      <c r="D465" s="28" t="str">
        <f>IFERROR(IF($D$12="NR",VLOOKUP($C465,'ALLL &lt;50B Database'!$A$2:$S$4794,7,FALSE),VLOOKUP($C465,'CECL &lt;50B Database'!$A$2:$S$165,7,FALSE)),"")</f>
        <v/>
      </c>
      <c r="E465" s="32" t="str">
        <f>IFERROR(IF($D$12="NR",VLOOKUP($C465,'ALLL &lt;50B Database'!$A$2:$S$4794,11,FALSE),VLOOKUP($C465,'CECL &lt;50B Database'!$A$2:$S$165,11,FALSE)),"")</f>
        <v/>
      </c>
      <c r="F465" s="32" t="str">
        <f>IFERROR(IF($D$12="NR",VLOOKUP($C465,'ALLL &lt;50B Database'!$A$2:$S$4794,19,FALSE),VLOOKUP($C465,'CECL &lt;50B Database'!$A$2:$S$165,19,FALSE)),"")</f>
        <v/>
      </c>
      <c r="G465" s="32" t="str">
        <f>IFERROR(IF($D$12="NR",VLOOKUP($C465,'ALLL &lt;50B Database'!$A$2:$S$4794,15,FALSE),VLOOKUP($C465,'CECL &lt;50B Database'!$A$2:$S$165,15,FALSE)),"")</f>
        <v/>
      </c>
      <c r="H465" s="32"/>
    </row>
    <row r="466" spans="2:8" x14ac:dyDescent="0.25">
      <c r="B466" s="5" t="str">
        <f>IF(COUNT($B$18:B465)&gt;=COUNT(Workings!$C:$C),"",COUNT($B$18:B465)+1)</f>
        <v/>
      </c>
      <c r="C466" t="str">
        <f>IFERROR(INDEX(Workings!$B:$B,MATCH('Peer Comparison Tool'!$B466,Workings!$D:$D,0)),"")</f>
        <v/>
      </c>
      <c r="D466" s="28" t="str">
        <f>IFERROR(IF($D$12="NR",VLOOKUP($C466,'ALLL &lt;50B Database'!$A$2:$S$4794,7,FALSE),VLOOKUP($C466,'CECL &lt;50B Database'!$A$2:$S$165,7,FALSE)),"")</f>
        <v/>
      </c>
      <c r="E466" s="32" t="str">
        <f>IFERROR(IF($D$12="NR",VLOOKUP($C466,'ALLL &lt;50B Database'!$A$2:$S$4794,11,FALSE),VLOOKUP($C466,'CECL &lt;50B Database'!$A$2:$S$165,11,FALSE)),"")</f>
        <v/>
      </c>
      <c r="F466" s="32" t="str">
        <f>IFERROR(IF($D$12="NR",VLOOKUP($C466,'ALLL &lt;50B Database'!$A$2:$S$4794,19,FALSE),VLOOKUP($C466,'CECL &lt;50B Database'!$A$2:$S$165,19,FALSE)),"")</f>
        <v/>
      </c>
      <c r="G466" s="32" t="str">
        <f>IFERROR(IF($D$12="NR",VLOOKUP($C466,'ALLL &lt;50B Database'!$A$2:$S$4794,15,FALSE),VLOOKUP($C466,'CECL &lt;50B Database'!$A$2:$S$165,15,FALSE)),"")</f>
        <v/>
      </c>
      <c r="H466" s="32"/>
    </row>
    <row r="467" spans="2:8" x14ac:dyDescent="0.25">
      <c r="B467" s="5" t="str">
        <f>IF(COUNT($B$18:B466)&gt;=COUNT(Workings!$C:$C),"",COUNT($B$18:B466)+1)</f>
        <v/>
      </c>
      <c r="C467" t="str">
        <f>IFERROR(INDEX(Workings!$B:$B,MATCH('Peer Comparison Tool'!$B467,Workings!$D:$D,0)),"")</f>
        <v/>
      </c>
      <c r="D467" s="28" t="str">
        <f>IFERROR(IF($D$12="NR",VLOOKUP($C467,'ALLL &lt;50B Database'!$A$2:$S$4794,7,FALSE),VLOOKUP($C467,'CECL &lt;50B Database'!$A$2:$S$165,7,FALSE)),"")</f>
        <v/>
      </c>
      <c r="E467" s="32" t="str">
        <f>IFERROR(IF($D$12="NR",VLOOKUP($C467,'ALLL &lt;50B Database'!$A$2:$S$4794,11,FALSE),VLOOKUP($C467,'CECL &lt;50B Database'!$A$2:$S$165,11,FALSE)),"")</f>
        <v/>
      </c>
      <c r="F467" s="32" t="str">
        <f>IFERROR(IF($D$12="NR",VLOOKUP($C467,'ALLL &lt;50B Database'!$A$2:$S$4794,19,FALSE),VLOOKUP($C467,'CECL &lt;50B Database'!$A$2:$S$165,19,FALSE)),"")</f>
        <v/>
      </c>
      <c r="G467" s="32" t="str">
        <f>IFERROR(IF($D$12="NR",VLOOKUP($C467,'ALLL &lt;50B Database'!$A$2:$S$4794,15,FALSE),VLOOKUP($C467,'CECL &lt;50B Database'!$A$2:$S$165,15,FALSE)),"")</f>
        <v/>
      </c>
      <c r="H467" s="32"/>
    </row>
    <row r="468" spans="2:8" x14ac:dyDescent="0.25">
      <c r="B468" s="5" t="str">
        <f>IF(COUNT($B$18:B467)&gt;=COUNT(Workings!$C:$C),"",COUNT($B$18:B467)+1)</f>
        <v/>
      </c>
      <c r="C468" t="str">
        <f>IFERROR(INDEX(Workings!$B:$B,MATCH('Peer Comparison Tool'!$B468,Workings!$D:$D,0)),"")</f>
        <v/>
      </c>
      <c r="D468" s="28" t="str">
        <f>IFERROR(IF($D$12="NR",VLOOKUP($C468,'ALLL &lt;50B Database'!$A$2:$S$4794,7,FALSE),VLOOKUP($C468,'CECL &lt;50B Database'!$A$2:$S$165,7,FALSE)),"")</f>
        <v/>
      </c>
      <c r="E468" s="32" t="str">
        <f>IFERROR(IF($D$12="NR",VLOOKUP($C468,'ALLL &lt;50B Database'!$A$2:$S$4794,11,FALSE),VLOOKUP($C468,'CECL &lt;50B Database'!$A$2:$S$165,11,FALSE)),"")</f>
        <v/>
      </c>
      <c r="F468" s="32" t="str">
        <f>IFERROR(IF($D$12="NR",VLOOKUP($C468,'ALLL &lt;50B Database'!$A$2:$S$4794,19,FALSE),VLOOKUP($C468,'CECL &lt;50B Database'!$A$2:$S$165,19,FALSE)),"")</f>
        <v/>
      </c>
      <c r="G468" s="32" t="str">
        <f>IFERROR(IF($D$12="NR",VLOOKUP($C468,'ALLL &lt;50B Database'!$A$2:$S$4794,15,FALSE),VLOOKUP($C468,'CECL &lt;50B Database'!$A$2:$S$165,15,FALSE)),"")</f>
        <v/>
      </c>
      <c r="H468" s="32"/>
    </row>
    <row r="469" spans="2:8" x14ac:dyDescent="0.25">
      <c r="B469" s="5" t="str">
        <f>IF(COUNT($B$18:B468)&gt;=COUNT(Workings!$C:$C),"",COUNT($B$18:B468)+1)</f>
        <v/>
      </c>
      <c r="C469" t="str">
        <f>IFERROR(INDEX(Workings!$B:$B,MATCH('Peer Comparison Tool'!$B469,Workings!$D:$D,0)),"")</f>
        <v/>
      </c>
      <c r="D469" s="28" t="str">
        <f>IFERROR(IF($D$12="NR",VLOOKUP($C469,'ALLL &lt;50B Database'!$A$2:$S$4794,7,FALSE),VLOOKUP($C469,'CECL &lt;50B Database'!$A$2:$S$165,7,FALSE)),"")</f>
        <v/>
      </c>
      <c r="E469" s="32" t="str">
        <f>IFERROR(IF($D$12="NR",VLOOKUP($C469,'ALLL &lt;50B Database'!$A$2:$S$4794,11,FALSE),VLOOKUP($C469,'CECL &lt;50B Database'!$A$2:$S$165,11,FALSE)),"")</f>
        <v/>
      </c>
      <c r="F469" s="32" t="str">
        <f>IFERROR(IF($D$12="NR",VLOOKUP($C469,'ALLL &lt;50B Database'!$A$2:$S$4794,19,FALSE),VLOOKUP($C469,'CECL &lt;50B Database'!$A$2:$S$165,19,FALSE)),"")</f>
        <v/>
      </c>
      <c r="G469" s="32" t="str">
        <f>IFERROR(IF($D$12="NR",VLOOKUP($C469,'ALLL &lt;50B Database'!$A$2:$S$4794,15,FALSE),VLOOKUP($C469,'CECL &lt;50B Database'!$A$2:$S$165,15,FALSE)),"")</f>
        <v/>
      </c>
      <c r="H469" s="32"/>
    </row>
    <row r="470" spans="2:8" x14ac:dyDescent="0.25">
      <c r="B470" s="5" t="str">
        <f>IF(COUNT($B$18:B469)&gt;=COUNT(Workings!$C:$C),"",COUNT($B$18:B469)+1)</f>
        <v/>
      </c>
      <c r="C470" t="str">
        <f>IFERROR(INDEX(Workings!$B:$B,MATCH('Peer Comparison Tool'!$B470,Workings!$D:$D,0)),"")</f>
        <v/>
      </c>
      <c r="D470" s="28" t="str">
        <f>IFERROR(IF($D$12="NR",VLOOKUP($C470,'ALLL &lt;50B Database'!$A$2:$S$4794,7,FALSE),VLOOKUP($C470,'CECL &lt;50B Database'!$A$2:$S$165,7,FALSE)),"")</f>
        <v/>
      </c>
      <c r="E470" s="32" t="str">
        <f>IFERROR(IF($D$12="NR",VLOOKUP($C470,'ALLL &lt;50B Database'!$A$2:$S$4794,11,FALSE),VLOOKUP($C470,'CECL &lt;50B Database'!$A$2:$S$165,11,FALSE)),"")</f>
        <v/>
      </c>
      <c r="F470" s="32" t="str">
        <f>IFERROR(IF($D$12="NR",VLOOKUP($C470,'ALLL &lt;50B Database'!$A$2:$S$4794,19,FALSE),VLOOKUP($C470,'CECL &lt;50B Database'!$A$2:$S$165,19,FALSE)),"")</f>
        <v/>
      </c>
      <c r="G470" s="32" t="str">
        <f>IFERROR(IF($D$12="NR",VLOOKUP($C470,'ALLL &lt;50B Database'!$A$2:$S$4794,15,FALSE),VLOOKUP($C470,'CECL &lt;50B Database'!$A$2:$S$165,15,FALSE)),"")</f>
        <v/>
      </c>
      <c r="H470" s="32"/>
    </row>
    <row r="471" spans="2:8" x14ac:dyDescent="0.25">
      <c r="B471" s="5" t="str">
        <f>IF(COUNT($B$18:B470)&gt;=COUNT(Workings!$C:$C),"",COUNT($B$18:B470)+1)</f>
        <v/>
      </c>
      <c r="C471" t="str">
        <f>IFERROR(INDEX(Workings!$B:$B,MATCH('Peer Comparison Tool'!$B471,Workings!$D:$D,0)),"")</f>
        <v/>
      </c>
      <c r="D471" s="28" t="str">
        <f>IFERROR(IF($D$12="NR",VLOOKUP($C471,'ALLL &lt;50B Database'!$A$2:$S$4794,7,FALSE),VLOOKUP($C471,'CECL &lt;50B Database'!$A$2:$S$165,7,FALSE)),"")</f>
        <v/>
      </c>
      <c r="E471" s="32" t="str">
        <f>IFERROR(IF($D$12="NR",VLOOKUP($C471,'ALLL &lt;50B Database'!$A$2:$S$4794,11,FALSE),VLOOKUP($C471,'CECL &lt;50B Database'!$A$2:$S$165,11,FALSE)),"")</f>
        <v/>
      </c>
      <c r="F471" s="32" t="str">
        <f>IFERROR(IF($D$12="NR",VLOOKUP($C471,'ALLL &lt;50B Database'!$A$2:$S$4794,19,FALSE),VLOOKUP($C471,'CECL &lt;50B Database'!$A$2:$S$165,19,FALSE)),"")</f>
        <v/>
      </c>
      <c r="G471" s="32" t="str">
        <f>IFERROR(IF($D$12="NR",VLOOKUP($C471,'ALLL &lt;50B Database'!$A$2:$S$4794,15,FALSE),VLOOKUP($C471,'CECL &lt;50B Database'!$A$2:$S$165,15,FALSE)),"")</f>
        <v/>
      </c>
      <c r="H471" s="32"/>
    </row>
    <row r="472" spans="2:8" x14ac:dyDescent="0.25">
      <c r="B472" s="5" t="str">
        <f>IF(COUNT($B$18:B471)&gt;=COUNT(Workings!$C:$C),"",COUNT($B$18:B471)+1)</f>
        <v/>
      </c>
      <c r="C472" t="str">
        <f>IFERROR(INDEX(Workings!$B:$B,MATCH('Peer Comparison Tool'!$B472,Workings!$D:$D,0)),"")</f>
        <v/>
      </c>
      <c r="D472" s="28" t="str">
        <f>IFERROR(IF($D$12="NR",VLOOKUP($C472,'ALLL &lt;50B Database'!$A$2:$S$4794,7,FALSE),VLOOKUP($C472,'CECL &lt;50B Database'!$A$2:$S$165,7,FALSE)),"")</f>
        <v/>
      </c>
      <c r="E472" s="32" t="str">
        <f>IFERROR(IF($D$12="NR",VLOOKUP($C472,'ALLL &lt;50B Database'!$A$2:$S$4794,11,FALSE),VLOOKUP($C472,'CECL &lt;50B Database'!$A$2:$S$165,11,FALSE)),"")</f>
        <v/>
      </c>
      <c r="F472" s="32" t="str">
        <f>IFERROR(IF($D$12="NR",VLOOKUP($C472,'ALLL &lt;50B Database'!$A$2:$S$4794,19,FALSE),VLOOKUP($C472,'CECL &lt;50B Database'!$A$2:$S$165,19,FALSE)),"")</f>
        <v/>
      </c>
      <c r="G472" s="32" t="str">
        <f>IFERROR(IF($D$12="NR",VLOOKUP($C472,'ALLL &lt;50B Database'!$A$2:$S$4794,15,FALSE),VLOOKUP($C472,'CECL &lt;50B Database'!$A$2:$S$165,15,FALSE)),"")</f>
        <v/>
      </c>
      <c r="H472" s="32"/>
    </row>
    <row r="473" spans="2:8" x14ac:dyDescent="0.25">
      <c r="B473" s="5" t="str">
        <f>IF(COUNT($B$18:B472)&gt;=COUNT(Workings!$C:$C),"",COUNT($B$18:B472)+1)</f>
        <v/>
      </c>
      <c r="C473" t="str">
        <f>IFERROR(INDEX(Workings!$B:$B,MATCH('Peer Comparison Tool'!$B473,Workings!$D:$D,0)),"")</f>
        <v/>
      </c>
      <c r="D473" s="28" t="str">
        <f>IFERROR(IF($D$12="NR",VLOOKUP($C473,'ALLL &lt;50B Database'!$A$2:$S$4794,7,FALSE),VLOOKUP($C473,'CECL &lt;50B Database'!$A$2:$S$165,7,FALSE)),"")</f>
        <v/>
      </c>
      <c r="E473" s="32" t="str">
        <f>IFERROR(IF($D$12="NR",VLOOKUP($C473,'ALLL &lt;50B Database'!$A$2:$S$4794,11,FALSE),VLOOKUP($C473,'CECL &lt;50B Database'!$A$2:$S$165,11,FALSE)),"")</f>
        <v/>
      </c>
      <c r="F473" s="32" t="str">
        <f>IFERROR(IF($D$12="NR",VLOOKUP($C473,'ALLL &lt;50B Database'!$A$2:$S$4794,19,FALSE),VLOOKUP($C473,'CECL &lt;50B Database'!$A$2:$S$165,19,FALSE)),"")</f>
        <v/>
      </c>
      <c r="G473" s="32" t="str">
        <f>IFERROR(IF($D$12="NR",VLOOKUP($C473,'ALLL &lt;50B Database'!$A$2:$S$4794,15,FALSE),VLOOKUP($C473,'CECL &lt;50B Database'!$A$2:$S$165,15,FALSE)),"")</f>
        <v/>
      </c>
      <c r="H473" s="32"/>
    </row>
    <row r="474" spans="2:8" x14ac:dyDescent="0.25">
      <c r="B474" s="5" t="str">
        <f>IF(COUNT($B$18:B473)&gt;=COUNT(Workings!$C:$C),"",COUNT($B$18:B473)+1)</f>
        <v/>
      </c>
      <c r="C474" t="str">
        <f>IFERROR(INDEX(Workings!$B:$B,MATCH('Peer Comparison Tool'!$B474,Workings!$D:$D,0)),"")</f>
        <v/>
      </c>
      <c r="D474" s="28" t="str">
        <f>IFERROR(IF($D$12="NR",VLOOKUP($C474,'ALLL &lt;50B Database'!$A$2:$S$4794,7,FALSE),VLOOKUP($C474,'CECL &lt;50B Database'!$A$2:$S$165,7,FALSE)),"")</f>
        <v/>
      </c>
      <c r="E474" s="32" t="str">
        <f>IFERROR(IF($D$12="NR",VLOOKUP($C474,'ALLL &lt;50B Database'!$A$2:$S$4794,11,FALSE),VLOOKUP($C474,'CECL &lt;50B Database'!$A$2:$S$165,11,FALSE)),"")</f>
        <v/>
      </c>
      <c r="F474" s="32" t="str">
        <f>IFERROR(IF($D$12="NR",VLOOKUP($C474,'ALLL &lt;50B Database'!$A$2:$S$4794,19,FALSE),VLOOKUP($C474,'CECL &lt;50B Database'!$A$2:$S$165,19,FALSE)),"")</f>
        <v/>
      </c>
      <c r="G474" s="32" t="str">
        <f>IFERROR(IF($D$12="NR",VLOOKUP($C474,'ALLL &lt;50B Database'!$A$2:$S$4794,15,FALSE),VLOOKUP($C474,'CECL &lt;50B Database'!$A$2:$S$165,15,FALSE)),"")</f>
        <v/>
      </c>
      <c r="H474" s="32"/>
    </row>
    <row r="475" spans="2:8" x14ac:dyDescent="0.25">
      <c r="B475" s="5" t="str">
        <f>IF(COUNT($B$18:B474)&gt;=COUNT(Workings!$C:$C),"",COUNT($B$18:B474)+1)</f>
        <v/>
      </c>
      <c r="C475" t="str">
        <f>IFERROR(INDEX(Workings!$B:$B,MATCH('Peer Comparison Tool'!$B475,Workings!$D:$D,0)),"")</f>
        <v/>
      </c>
      <c r="D475" s="28" t="str">
        <f>IFERROR(IF($D$12="NR",VLOOKUP($C475,'ALLL &lt;50B Database'!$A$2:$S$4794,7,FALSE),VLOOKUP($C475,'CECL &lt;50B Database'!$A$2:$S$165,7,FALSE)),"")</f>
        <v/>
      </c>
      <c r="E475" s="32" t="str">
        <f>IFERROR(IF($D$12="NR",VLOOKUP($C475,'ALLL &lt;50B Database'!$A$2:$S$4794,11,FALSE),VLOOKUP($C475,'CECL &lt;50B Database'!$A$2:$S$165,11,FALSE)),"")</f>
        <v/>
      </c>
      <c r="F475" s="32" t="str">
        <f>IFERROR(IF($D$12="NR",VLOOKUP($C475,'ALLL &lt;50B Database'!$A$2:$S$4794,19,FALSE),VLOOKUP($C475,'CECL &lt;50B Database'!$A$2:$S$165,19,FALSE)),"")</f>
        <v/>
      </c>
      <c r="G475" s="32" t="str">
        <f>IFERROR(IF($D$12="NR",VLOOKUP($C475,'ALLL &lt;50B Database'!$A$2:$S$4794,15,FALSE),VLOOKUP($C475,'CECL &lt;50B Database'!$A$2:$S$165,15,FALSE)),"")</f>
        <v/>
      </c>
      <c r="H475" s="32"/>
    </row>
    <row r="476" spans="2:8" x14ac:dyDescent="0.25">
      <c r="B476" s="5" t="str">
        <f>IF(COUNT($B$18:B475)&gt;=COUNT(Workings!$C:$C),"",COUNT($B$18:B475)+1)</f>
        <v/>
      </c>
      <c r="C476" t="str">
        <f>IFERROR(INDEX(Workings!$B:$B,MATCH('Peer Comparison Tool'!$B476,Workings!$D:$D,0)),"")</f>
        <v/>
      </c>
      <c r="D476" s="28" t="str">
        <f>IFERROR(IF($D$12="NR",VLOOKUP($C476,'ALLL &lt;50B Database'!$A$2:$S$4794,7,FALSE),VLOOKUP($C476,'CECL &lt;50B Database'!$A$2:$S$165,7,FALSE)),"")</f>
        <v/>
      </c>
      <c r="E476" s="32" t="str">
        <f>IFERROR(IF($D$12="NR",VLOOKUP($C476,'ALLL &lt;50B Database'!$A$2:$S$4794,11,FALSE),VLOOKUP($C476,'CECL &lt;50B Database'!$A$2:$S$165,11,FALSE)),"")</f>
        <v/>
      </c>
      <c r="F476" s="32" t="str">
        <f>IFERROR(IF($D$12="NR",VLOOKUP($C476,'ALLL &lt;50B Database'!$A$2:$S$4794,19,FALSE),VLOOKUP($C476,'CECL &lt;50B Database'!$A$2:$S$165,19,FALSE)),"")</f>
        <v/>
      </c>
      <c r="G476" s="32" t="str">
        <f>IFERROR(IF($D$12="NR",VLOOKUP($C476,'ALLL &lt;50B Database'!$A$2:$S$4794,15,FALSE),VLOOKUP($C476,'CECL &lt;50B Database'!$A$2:$S$165,15,FALSE)),"")</f>
        <v/>
      </c>
      <c r="H476" s="32"/>
    </row>
    <row r="477" spans="2:8" x14ac:dyDescent="0.25">
      <c r="B477" s="5" t="str">
        <f>IF(COUNT($B$18:B476)&gt;=COUNT(Workings!$C:$C),"",COUNT($B$18:B476)+1)</f>
        <v/>
      </c>
      <c r="C477" t="str">
        <f>IFERROR(INDEX(Workings!$B:$B,MATCH('Peer Comparison Tool'!$B477,Workings!$D:$D,0)),"")</f>
        <v/>
      </c>
      <c r="D477" s="28" t="str">
        <f>IFERROR(IF($D$12="NR",VLOOKUP($C477,'ALLL &lt;50B Database'!$A$2:$S$4794,7,FALSE),VLOOKUP($C477,'CECL &lt;50B Database'!$A$2:$S$165,7,FALSE)),"")</f>
        <v/>
      </c>
      <c r="E477" s="32" t="str">
        <f>IFERROR(IF($D$12="NR",VLOOKUP($C477,'ALLL &lt;50B Database'!$A$2:$S$4794,11,FALSE),VLOOKUP($C477,'CECL &lt;50B Database'!$A$2:$S$165,11,FALSE)),"")</f>
        <v/>
      </c>
      <c r="F477" s="32" t="str">
        <f>IFERROR(IF($D$12="NR",VLOOKUP($C477,'ALLL &lt;50B Database'!$A$2:$S$4794,19,FALSE),VLOOKUP($C477,'CECL &lt;50B Database'!$A$2:$S$165,19,FALSE)),"")</f>
        <v/>
      </c>
      <c r="G477" s="32" t="str">
        <f>IFERROR(IF($D$12="NR",VLOOKUP($C477,'ALLL &lt;50B Database'!$A$2:$S$4794,15,FALSE),VLOOKUP($C477,'CECL &lt;50B Database'!$A$2:$S$165,15,FALSE)),"")</f>
        <v/>
      </c>
      <c r="H477" s="32"/>
    </row>
    <row r="478" spans="2:8" x14ac:dyDescent="0.25">
      <c r="B478" s="5" t="str">
        <f>IF(COUNT($B$18:B477)&gt;=COUNT(Workings!$C:$C),"",COUNT($B$18:B477)+1)</f>
        <v/>
      </c>
      <c r="C478" t="str">
        <f>IFERROR(INDEX(Workings!$B:$B,MATCH('Peer Comparison Tool'!$B478,Workings!$D:$D,0)),"")</f>
        <v/>
      </c>
      <c r="D478" s="28" t="str">
        <f>IFERROR(IF($D$12="NR",VLOOKUP($C478,'ALLL &lt;50B Database'!$A$2:$S$4794,7,FALSE),VLOOKUP($C478,'CECL &lt;50B Database'!$A$2:$S$165,7,FALSE)),"")</f>
        <v/>
      </c>
      <c r="E478" s="32" t="str">
        <f>IFERROR(IF($D$12="NR",VLOOKUP($C478,'ALLL &lt;50B Database'!$A$2:$S$4794,11,FALSE),VLOOKUP($C478,'CECL &lt;50B Database'!$A$2:$S$165,11,FALSE)),"")</f>
        <v/>
      </c>
      <c r="F478" s="32" t="str">
        <f>IFERROR(IF($D$12="NR",VLOOKUP($C478,'ALLL &lt;50B Database'!$A$2:$S$4794,19,FALSE),VLOOKUP($C478,'CECL &lt;50B Database'!$A$2:$S$165,19,FALSE)),"")</f>
        <v/>
      </c>
      <c r="G478" s="32" t="str">
        <f>IFERROR(IF($D$12="NR",VLOOKUP($C478,'ALLL &lt;50B Database'!$A$2:$S$4794,15,FALSE),VLOOKUP($C478,'CECL &lt;50B Database'!$A$2:$S$165,15,FALSE)),"")</f>
        <v/>
      </c>
      <c r="H478" s="32"/>
    </row>
    <row r="479" spans="2:8" x14ac:dyDescent="0.25">
      <c r="B479" s="5" t="str">
        <f>IF(COUNT($B$18:B478)&gt;=COUNT(Workings!$C:$C),"",COUNT($B$18:B478)+1)</f>
        <v/>
      </c>
      <c r="C479" t="str">
        <f>IFERROR(INDEX(Workings!$B:$B,MATCH('Peer Comparison Tool'!$B479,Workings!$D:$D,0)),"")</f>
        <v/>
      </c>
      <c r="D479" s="28" t="str">
        <f>IFERROR(IF($D$12="NR",VLOOKUP($C479,'ALLL &lt;50B Database'!$A$2:$S$4794,7,FALSE),VLOOKUP($C479,'CECL &lt;50B Database'!$A$2:$S$165,7,FALSE)),"")</f>
        <v/>
      </c>
      <c r="E479" s="32" t="str">
        <f>IFERROR(IF($D$12="NR",VLOOKUP($C479,'ALLL &lt;50B Database'!$A$2:$S$4794,11,FALSE),VLOOKUP($C479,'CECL &lt;50B Database'!$A$2:$S$165,11,FALSE)),"")</f>
        <v/>
      </c>
      <c r="F479" s="32" t="str">
        <f>IFERROR(IF($D$12="NR",VLOOKUP($C479,'ALLL &lt;50B Database'!$A$2:$S$4794,19,FALSE),VLOOKUP($C479,'CECL &lt;50B Database'!$A$2:$S$165,19,FALSE)),"")</f>
        <v/>
      </c>
      <c r="G479" s="32" t="str">
        <f>IFERROR(IF($D$12="NR",VLOOKUP($C479,'ALLL &lt;50B Database'!$A$2:$S$4794,15,FALSE),VLOOKUP($C479,'CECL &lt;50B Database'!$A$2:$S$165,15,FALSE)),"")</f>
        <v/>
      </c>
      <c r="H479" s="32"/>
    </row>
    <row r="480" spans="2:8" x14ac:dyDescent="0.25">
      <c r="B480" s="5" t="str">
        <f>IF(COUNT($B$18:B479)&gt;=COUNT(Workings!$C:$C),"",COUNT($B$18:B479)+1)</f>
        <v/>
      </c>
      <c r="C480" t="str">
        <f>IFERROR(INDEX(Workings!$B:$B,MATCH('Peer Comparison Tool'!$B480,Workings!$D:$D,0)),"")</f>
        <v/>
      </c>
      <c r="D480" s="28" t="str">
        <f>IFERROR(IF($D$12="NR",VLOOKUP($C480,'ALLL &lt;50B Database'!$A$2:$S$4794,7,FALSE),VLOOKUP($C480,'CECL &lt;50B Database'!$A$2:$S$165,7,FALSE)),"")</f>
        <v/>
      </c>
      <c r="E480" s="32" t="str">
        <f>IFERROR(IF($D$12="NR",VLOOKUP($C480,'ALLL &lt;50B Database'!$A$2:$S$4794,11,FALSE),VLOOKUP($C480,'CECL &lt;50B Database'!$A$2:$S$165,11,FALSE)),"")</f>
        <v/>
      </c>
      <c r="F480" s="32" t="str">
        <f>IFERROR(IF($D$12="NR",VLOOKUP($C480,'ALLL &lt;50B Database'!$A$2:$S$4794,19,FALSE),VLOOKUP($C480,'CECL &lt;50B Database'!$A$2:$S$165,19,FALSE)),"")</f>
        <v/>
      </c>
      <c r="G480" s="32" t="str">
        <f>IFERROR(IF($D$12="NR",VLOOKUP($C480,'ALLL &lt;50B Database'!$A$2:$S$4794,15,FALSE),VLOOKUP($C480,'CECL &lt;50B Database'!$A$2:$S$165,15,FALSE)),"")</f>
        <v/>
      </c>
      <c r="H480" s="32"/>
    </row>
    <row r="481" spans="2:8" x14ac:dyDescent="0.25">
      <c r="B481" s="5" t="str">
        <f>IF(COUNT($B$18:B480)&gt;=COUNT(Workings!$C:$C),"",COUNT($B$18:B480)+1)</f>
        <v/>
      </c>
      <c r="C481" t="str">
        <f>IFERROR(INDEX(Workings!$B:$B,MATCH('Peer Comparison Tool'!$B481,Workings!$D:$D,0)),"")</f>
        <v/>
      </c>
      <c r="D481" s="28" t="str">
        <f>IFERROR(IF($D$12="NR",VLOOKUP($C481,'ALLL &lt;50B Database'!$A$2:$S$4794,7,FALSE),VLOOKUP($C481,'CECL &lt;50B Database'!$A$2:$S$165,7,FALSE)),"")</f>
        <v/>
      </c>
      <c r="E481" s="32" t="str">
        <f>IFERROR(IF($D$12="NR",VLOOKUP($C481,'ALLL &lt;50B Database'!$A$2:$S$4794,11,FALSE),VLOOKUP($C481,'CECL &lt;50B Database'!$A$2:$S$165,11,FALSE)),"")</f>
        <v/>
      </c>
      <c r="F481" s="32" t="str">
        <f>IFERROR(IF($D$12="NR",VLOOKUP($C481,'ALLL &lt;50B Database'!$A$2:$S$4794,19,FALSE),VLOOKUP($C481,'CECL &lt;50B Database'!$A$2:$S$165,19,FALSE)),"")</f>
        <v/>
      </c>
      <c r="G481" s="32" t="str">
        <f>IFERROR(IF($D$12="NR",VLOOKUP($C481,'ALLL &lt;50B Database'!$A$2:$S$4794,15,FALSE),VLOOKUP($C481,'CECL &lt;50B Database'!$A$2:$S$165,15,FALSE)),"")</f>
        <v/>
      </c>
      <c r="H481" s="32"/>
    </row>
    <row r="482" spans="2:8" x14ac:dyDescent="0.25">
      <c r="B482" s="5" t="str">
        <f>IF(COUNT($B$18:B481)&gt;=COUNT(Workings!$C:$C),"",COUNT($B$18:B481)+1)</f>
        <v/>
      </c>
      <c r="C482" t="str">
        <f>IFERROR(INDEX(Workings!$B:$B,MATCH('Peer Comparison Tool'!$B482,Workings!$D:$D,0)),"")</f>
        <v/>
      </c>
      <c r="D482" s="28" t="str">
        <f>IFERROR(IF($D$12="NR",VLOOKUP($C482,'ALLL &lt;50B Database'!$A$2:$S$4794,7,FALSE),VLOOKUP($C482,'CECL &lt;50B Database'!$A$2:$S$165,7,FALSE)),"")</f>
        <v/>
      </c>
      <c r="E482" s="32" t="str">
        <f>IFERROR(IF($D$12="NR",VLOOKUP($C482,'ALLL &lt;50B Database'!$A$2:$S$4794,11,FALSE),VLOOKUP($C482,'CECL &lt;50B Database'!$A$2:$S$165,11,FALSE)),"")</f>
        <v/>
      </c>
      <c r="F482" s="32" t="str">
        <f>IFERROR(IF($D$12="NR",VLOOKUP($C482,'ALLL &lt;50B Database'!$A$2:$S$4794,19,FALSE),VLOOKUP($C482,'CECL &lt;50B Database'!$A$2:$S$165,19,FALSE)),"")</f>
        <v/>
      </c>
      <c r="G482" s="32" t="str">
        <f>IFERROR(IF($D$12="NR",VLOOKUP($C482,'ALLL &lt;50B Database'!$A$2:$S$4794,15,FALSE),VLOOKUP($C482,'CECL &lt;50B Database'!$A$2:$S$165,15,FALSE)),"")</f>
        <v/>
      </c>
      <c r="H482" s="32"/>
    </row>
    <row r="483" spans="2:8" x14ac:dyDescent="0.25">
      <c r="B483" s="5" t="str">
        <f>IF(COUNT($B$18:B482)&gt;=COUNT(Workings!$C:$C),"",COUNT($B$18:B482)+1)</f>
        <v/>
      </c>
      <c r="C483" t="str">
        <f>IFERROR(INDEX(Workings!$B:$B,MATCH('Peer Comparison Tool'!$B483,Workings!$D:$D,0)),"")</f>
        <v/>
      </c>
      <c r="D483" s="28" t="str">
        <f>IFERROR(IF($D$12="NR",VLOOKUP($C483,'ALLL &lt;50B Database'!$A$2:$S$4794,7,FALSE),VLOOKUP($C483,'CECL &lt;50B Database'!$A$2:$S$165,7,FALSE)),"")</f>
        <v/>
      </c>
      <c r="E483" s="32" t="str">
        <f>IFERROR(IF($D$12="NR",VLOOKUP($C483,'ALLL &lt;50B Database'!$A$2:$S$4794,11,FALSE),VLOOKUP($C483,'CECL &lt;50B Database'!$A$2:$S$165,11,FALSE)),"")</f>
        <v/>
      </c>
      <c r="F483" s="32" t="str">
        <f>IFERROR(IF($D$12="NR",VLOOKUP($C483,'ALLL &lt;50B Database'!$A$2:$S$4794,19,FALSE),VLOOKUP($C483,'CECL &lt;50B Database'!$A$2:$S$165,19,FALSE)),"")</f>
        <v/>
      </c>
      <c r="G483" s="32" t="str">
        <f>IFERROR(IF($D$12="NR",VLOOKUP($C483,'ALLL &lt;50B Database'!$A$2:$S$4794,15,FALSE),VLOOKUP($C483,'CECL &lt;50B Database'!$A$2:$S$165,15,FALSE)),"")</f>
        <v/>
      </c>
      <c r="H483" s="32"/>
    </row>
    <row r="484" spans="2:8" x14ac:dyDescent="0.25">
      <c r="B484" s="5" t="str">
        <f>IF(COUNT($B$18:B483)&gt;=COUNT(Workings!$C:$C),"",COUNT($B$18:B483)+1)</f>
        <v/>
      </c>
      <c r="C484" t="str">
        <f>IFERROR(INDEX(Workings!$B:$B,MATCH('Peer Comparison Tool'!$B484,Workings!$D:$D,0)),"")</f>
        <v/>
      </c>
      <c r="D484" s="28" t="str">
        <f>IFERROR(IF($D$12="NR",VLOOKUP($C484,'ALLL &lt;50B Database'!$A$2:$S$4794,7,FALSE),VLOOKUP($C484,'CECL &lt;50B Database'!$A$2:$S$165,7,FALSE)),"")</f>
        <v/>
      </c>
      <c r="E484" s="32" t="str">
        <f>IFERROR(IF($D$12="NR",VLOOKUP($C484,'ALLL &lt;50B Database'!$A$2:$S$4794,11,FALSE),VLOOKUP($C484,'CECL &lt;50B Database'!$A$2:$S$165,11,FALSE)),"")</f>
        <v/>
      </c>
      <c r="F484" s="32" t="str">
        <f>IFERROR(IF($D$12="NR",VLOOKUP($C484,'ALLL &lt;50B Database'!$A$2:$S$4794,19,FALSE),VLOOKUP($C484,'CECL &lt;50B Database'!$A$2:$S$165,19,FALSE)),"")</f>
        <v/>
      </c>
      <c r="G484" s="32" t="str">
        <f>IFERROR(IF($D$12="NR",VLOOKUP($C484,'ALLL &lt;50B Database'!$A$2:$S$4794,15,FALSE),VLOOKUP($C484,'CECL &lt;50B Database'!$A$2:$S$165,15,FALSE)),"")</f>
        <v/>
      </c>
      <c r="H484" s="32"/>
    </row>
    <row r="485" spans="2:8" x14ac:dyDescent="0.25">
      <c r="B485" s="5" t="str">
        <f>IF(COUNT($B$18:B484)&gt;=COUNT(Workings!$C:$C),"",COUNT($B$18:B484)+1)</f>
        <v/>
      </c>
      <c r="C485" t="str">
        <f>IFERROR(INDEX(Workings!$B:$B,MATCH('Peer Comparison Tool'!$B485,Workings!$D:$D,0)),"")</f>
        <v/>
      </c>
      <c r="D485" s="28" t="str">
        <f>IFERROR(IF($D$12="NR",VLOOKUP($C485,'ALLL &lt;50B Database'!$A$2:$S$4794,7,FALSE),VLOOKUP($C485,'CECL &lt;50B Database'!$A$2:$S$165,7,FALSE)),"")</f>
        <v/>
      </c>
      <c r="E485" s="32" t="str">
        <f>IFERROR(IF($D$12="NR",VLOOKUP($C485,'ALLL &lt;50B Database'!$A$2:$S$4794,11,FALSE),VLOOKUP($C485,'CECL &lt;50B Database'!$A$2:$S$165,11,FALSE)),"")</f>
        <v/>
      </c>
      <c r="F485" s="32" t="str">
        <f>IFERROR(IF($D$12="NR",VLOOKUP($C485,'ALLL &lt;50B Database'!$A$2:$S$4794,19,FALSE),VLOOKUP($C485,'CECL &lt;50B Database'!$A$2:$S$165,19,FALSE)),"")</f>
        <v/>
      </c>
      <c r="G485" s="32" t="str">
        <f>IFERROR(IF($D$12="NR",VLOOKUP($C485,'ALLL &lt;50B Database'!$A$2:$S$4794,15,FALSE),VLOOKUP($C485,'CECL &lt;50B Database'!$A$2:$S$165,15,FALSE)),"")</f>
        <v/>
      </c>
      <c r="H485" s="32"/>
    </row>
    <row r="486" spans="2:8" x14ac:dyDescent="0.25">
      <c r="B486" s="5" t="str">
        <f>IF(COUNT($B$18:B485)&gt;=COUNT(Workings!$C:$C),"",COUNT($B$18:B485)+1)</f>
        <v/>
      </c>
      <c r="C486" t="str">
        <f>IFERROR(INDEX(Workings!$B:$B,MATCH('Peer Comparison Tool'!$B486,Workings!$D:$D,0)),"")</f>
        <v/>
      </c>
      <c r="D486" s="28" t="str">
        <f>IFERROR(IF($D$12="NR",VLOOKUP($C486,'ALLL &lt;50B Database'!$A$2:$S$4794,7,FALSE),VLOOKUP($C486,'CECL &lt;50B Database'!$A$2:$S$165,7,FALSE)),"")</f>
        <v/>
      </c>
      <c r="E486" s="32" t="str">
        <f>IFERROR(IF($D$12="NR",VLOOKUP($C486,'ALLL &lt;50B Database'!$A$2:$S$4794,11,FALSE),VLOOKUP($C486,'CECL &lt;50B Database'!$A$2:$S$165,11,FALSE)),"")</f>
        <v/>
      </c>
      <c r="F486" s="32" t="str">
        <f>IFERROR(IF($D$12="NR",VLOOKUP($C486,'ALLL &lt;50B Database'!$A$2:$S$4794,19,FALSE),VLOOKUP($C486,'CECL &lt;50B Database'!$A$2:$S$165,19,FALSE)),"")</f>
        <v/>
      </c>
      <c r="G486" s="32" t="str">
        <f>IFERROR(IF($D$12="NR",VLOOKUP($C486,'ALLL &lt;50B Database'!$A$2:$S$4794,15,FALSE),VLOOKUP($C486,'CECL &lt;50B Database'!$A$2:$S$165,15,FALSE)),"")</f>
        <v/>
      </c>
      <c r="H486" s="32"/>
    </row>
    <row r="487" spans="2:8" x14ac:dyDescent="0.25">
      <c r="B487" s="5" t="str">
        <f>IF(COUNT($B$18:B486)&gt;=COUNT(Workings!$C:$C),"",COUNT($B$18:B486)+1)</f>
        <v/>
      </c>
      <c r="C487" t="str">
        <f>IFERROR(INDEX(Workings!$B:$B,MATCH('Peer Comparison Tool'!$B487,Workings!$D:$D,0)),"")</f>
        <v/>
      </c>
      <c r="D487" s="28" t="str">
        <f>IFERROR(IF($D$12="NR",VLOOKUP($C487,'ALLL &lt;50B Database'!$A$2:$S$4794,7,FALSE),VLOOKUP($C487,'CECL &lt;50B Database'!$A$2:$S$165,7,FALSE)),"")</f>
        <v/>
      </c>
      <c r="E487" s="32" t="str">
        <f>IFERROR(IF($D$12="NR",VLOOKUP($C487,'ALLL &lt;50B Database'!$A$2:$S$4794,11,FALSE),VLOOKUP($C487,'CECL &lt;50B Database'!$A$2:$S$165,11,FALSE)),"")</f>
        <v/>
      </c>
      <c r="F487" s="32" t="str">
        <f>IFERROR(IF($D$12="NR",VLOOKUP($C487,'ALLL &lt;50B Database'!$A$2:$S$4794,19,FALSE),VLOOKUP($C487,'CECL &lt;50B Database'!$A$2:$S$165,19,FALSE)),"")</f>
        <v/>
      </c>
      <c r="G487" s="32" t="str">
        <f>IFERROR(IF($D$12="NR",VLOOKUP($C487,'ALLL &lt;50B Database'!$A$2:$S$4794,15,FALSE),VLOOKUP($C487,'CECL &lt;50B Database'!$A$2:$S$165,15,FALSE)),"")</f>
        <v/>
      </c>
      <c r="H487" s="32"/>
    </row>
    <row r="488" spans="2:8" x14ac:dyDescent="0.25">
      <c r="B488" s="5" t="str">
        <f>IF(COUNT($B$18:B487)&gt;=COUNT(Workings!$C:$C),"",COUNT($B$18:B487)+1)</f>
        <v/>
      </c>
      <c r="C488" t="str">
        <f>IFERROR(INDEX(Workings!$B:$B,MATCH('Peer Comparison Tool'!$B488,Workings!$D:$D,0)),"")</f>
        <v/>
      </c>
      <c r="D488" s="28" t="str">
        <f>IFERROR(IF($D$12="NR",VLOOKUP($C488,'ALLL &lt;50B Database'!$A$2:$S$4794,7,FALSE),VLOOKUP($C488,'CECL &lt;50B Database'!$A$2:$S$165,7,FALSE)),"")</f>
        <v/>
      </c>
      <c r="E488" s="32" t="str">
        <f>IFERROR(IF($D$12="NR",VLOOKUP($C488,'ALLL &lt;50B Database'!$A$2:$S$4794,11,FALSE),VLOOKUP($C488,'CECL &lt;50B Database'!$A$2:$S$165,11,FALSE)),"")</f>
        <v/>
      </c>
      <c r="F488" s="32" t="str">
        <f>IFERROR(IF($D$12="NR",VLOOKUP($C488,'ALLL &lt;50B Database'!$A$2:$S$4794,19,FALSE),VLOOKUP($C488,'CECL &lt;50B Database'!$A$2:$S$165,19,FALSE)),"")</f>
        <v/>
      </c>
      <c r="G488" s="32" t="str">
        <f>IFERROR(IF($D$12="NR",VLOOKUP($C488,'ALLL &lt;50B Database'!$A$2:$S$4794,15,FALSE),VLOOKUP($C488,'CECL &lt;50B Database'!$A$2:$S$165,15,FALSE)),"")</f>
        <v/>
      </c>
      <c r="H488" s="32"/>
    </row>
    <row r="489" spans="2:8" x14ac:dyDescent="0.25">
      <c r="B489" s="5" t="str">
        <f>IF(COUNT($B$18:B488)&gt;=COUNT(Workings!$C:$C),"",COUNT($B$18:B488)+1)</f>
        <v/>
      </c>
      <c r="C489" t="str">
        <f>IFERROR(INDEX(Workings!$B:$B,MATCH('Peer Comparison Tool'!$B489,Workings!$D:$D,0)),"")</f>
        <v/>
      </c>
      <c r="D489" s="28" t="str">
        <f>IFERROR(IF($D$12="NR",VLOOKUP($C489,'ALLL &lt;50B Database'!$A$2:$S$4794,7,FALSE),VLOOKUP($C489,'CECL &lt;50B Database'!$A$2:$S$165,7,FALSE)),"")</f>
        <v/>
      </c>
      <c r="E489" s="32" t="str">
        <f>IFERROR(IF($D$12="NR",VLOOKUP($C489,'ALLL &lt;50B Database'!$A$2:$S$4794,11,FALSE),VLOOKUP($C489,'CECL &lt;50B Database'!$A$2:$S$165,11,FALSE)),"")</f>
        <v/>
      </c>
      <c r="F489" s="32" t="str">
        <f>IFERROR(IF($D$12="NR",VLOOKUP($C489,'ALLL &lt;50B Database'!$A$2:$S$4794,19,FALSE),VLOOKUP($C489,'CECL &lt;50B Database'!$A$2:$S$165,19,FALSE)),"")</f>
        <v/>
      </c>
      <c r="G489" s="32" t="str">
        <f>IFERROR(IF($D$12="NR",VLOOKUP($C489,'ALLL &lt;50B Database'!$A$2:$S$4794,15,FALSE),VLOOKUP($C489,'CECL &lt;50B Database'!$A$2:$S$165,15,FALSE)),"")</f>
        <v/>
      </c>
      <c r="H489" s="32"/>
    </row>
    <row r="490" spans="2:8" x14ac:dyDescent="0.25">
      <c r="B490" s="5" t="str">
        <f>IF(COUNT($B$18:B489)&gt;=COUNT(Workings!$C:$C),"",COUNT($B$18:B489)+1)</f>
        <v/>
      </c>
      <c r="C490" t="str">
        <f>IFERROR(INDEX(Workings!$B:$B,MATCH('Peer Comparison Tool'!$B490,Workings!$D:$D,0)),"")</f>
        <v/>
      </c>
      <c r="D490" s="28" t="str">
        <f>IFERROR(IF($D$12="NR",VLOOKUP($C490,'ALLL &lt;50B Database'!$A$2:$S$4794,7,FALSE),VLOOKUP($C490,'CECL &lt;50B Database'!$A$2:$S$165,7,FALSE)),"")</f>
        <v/>
      </c>
      <c r="E490" s="32" t="str">
        <f>IFERROR(IF($D$12="NR",VLOOKUP($C490,'ALLL &lt;50B Database'!$A$2:$S$4794,11,FALSE),VLOOKUP($C490,'CECL &lt;50B Database'!$A$2:$S$165,11,FALSE)),"")</f>
        <v/>
      </c>
      <c r="F490" s="32" t="str">
        <f>IFERROR(IF($D$12="NR",VLOOKUP($C490,'ALLL &lt;50B Database'!$A$2:$S$4794,19,FALSE),VLOOKUP($C490,'CECL &lt;50B Database'!$A$2:$S$165,19,FALSE)),"")</f>
        <v/>
      </c>
      <c r="G490" s="32" t="str">
        <f>IFERROR(IF($D$12="NR",VLOOKUP($C490,'ALLL &lt;50B Database'!$A$2:$S$4794,15,FALSE),VLOOKUP($C490,'CECL &lt;50B Database'!$A$2:$S$165,15,FALSE)),"")</f>
        <v/>
      </c>
      <c r="H490" s="32"/>
    </row>
    <row r="491" spans="2:8" x14ac:dyDescent="0.25">
      <c r="B491" s="5" t="str">
        <f>IF(COUNT($B$18:B490)&gt;=COUNT(Workings!$C:$C),"",COUNT($B$18:B490)+1)</f>
        <v/>
      </c>
      <c r="C491" t="str">
        <f>IFERROR(INDEX(Workings!$B:$B,MATCH('Peer Comparison Tool'!$B491,Workings!$D:$D,0)),"")</f>
        <v/>
      </c>
      <c r="D491" s="28" t="str">
        <f>IFERROR(IF($D$12="NR",VLOOKUP($C491,'ALLL &lt;50B Database'!$A$2:$S$4794,7,FALSE),VLOOKUP($C491,'CECL &lt;50B Database'!$A$2:$S$165,7,FALSE)),"")</f>
        <v/>
      </c>
      <c r="E491" s="32" t="str">
        <f>IFERROR(IF($D$12="NR",VLOOKUP($C491,'ALLL &lt;50B Database'!$A$2:$S$4794,11,FALSE),VLOOKUP($C491,'CECL &lt;50B Database'!$A$2:$S$165,11,FALSE)),"")</f>
        <v/>
      </c>
      <c r="F491" s="32" t="str">
        <f>IFERROR(IF($D$12="NR",VLOOKUP($C491,'ALLL &lt;50B Database'!$A$2:$S$4794,19,FALSE),VLOOKUP($C491,'CECL &lt;50B Database'!$A$2:$S$165,19,FALSE)),"")</f>
        <v/>
      </c>
      <c r="G491" s="32" t="str">
        <f>IFERROR(IF($D$12="NR",VLOOKUP($C491,'ALLL &lt;50B Database'!$A$2:$S$4794,15,FALSE),VLOOKUP($C491,'CECL &lt;50B Database'!$A$2:$S$165,15,FALSE)),"")</f>
        <v/>
      </c>
      <c r="H491" s="32"/>
    </row>
    <row r="492" spans="2:8" x14ac:dyDescent="0.25">
      <c r="B492" s="5" t="str">
        <f>IF(COUNT($B$18:B491)&gt;=COUNT(Workings!$C:$C),"",COUNT($B$18:B491)+1)</f>
        <v/>
      </c>
      <c r="C492" t="str">
        <f>IFERROR(INDEX(Workings!$B:$B,MATCH('Peer Comparison Tool'!$B492,Workings!$D:$D,0)),"")</f>
        <v/>
      </c>
      <c r="D492" s="28" t="str">
        <f>IFERROR(IF($D$12="NR",VLOOKUP($C492,'ALLL &lt;50B Database'!$A$2:$S$4794,7,FALSE),VLOOKUP($C492,'CECL &lt;50B Database'!$A$2:$S$165,7,FALSE)),"")</f>
        <v/>
      </c>
      <c r="E492" s="32" t="str">
        <f>IFERROR(IF($D$12="NR",VLOOKUP($C492,'ALLL &lt;50B Database'!$A$2:$S$4794,11,FALSE),VLOOKUP($C492,'CECL &lt;50B Database'!$A$2:$S$165,11,FALSE)),"")</f>
        <v/>
      </c>
      <c r="F492" s="32" t="str">
        <f>IFERROR(IF($D$12="NR",VLOOKUP($C492,'ALLL &lt;50B Database'!$A$2:$S$4794,19,FALSE),VLOOKUP($C492,'CECL &lt;50B Database'!$A$2:$S$165,19,FALSE)),"")</f>
        <v/>
      </c>
      <c r="G492" s="32" t="str">
        <f>IFERROR(IF($D$12="NR",VLOOKUP($C492,'ALLL &lt;50B Database'!$A$2:$S$4794,15,FALSE),VLOOKUP($C492,'CECL &lt;50B Database'!$A$2:$S$165,15,FALSE)),"")</f>
        <v/>
      </c>
      <c r="H492" s="32"/>
    </row>
    <row r="493" spans="2:8" x14ac:dyDescent="0.25">
      <c r="B493" s="5" t="str">
        <f>IF(COUNT($B$18:B492)&gt;=COUNT(Workings!$C:$C),"",COUNT($B$18:B492)+1)</f>
        <v/>
      </c>
      <c r="C493" t="str">
        <f>IFERROR(INDEX(Workings!$B:$B,MATCH('Peer Comparison Tool'!$B493,Workings!$D:$D,0)),"")</f>
        <v/>
      </c>
      <c r="D493" s="28" t="str">
        <f>IFERROR(IF($D$12="NR",VLOOKUP($C493,'ALLL &lt;50B Database'!$A$2:$S$4794,7,FALSE),VLOOKUP($C493,'CECL &lt;50B Database'!$A$2:$S$165,7,FALSE)),"")</f>
        <v/>
      </c>
      <c r="E493" s="32" t="str">
        <f>IFERROR(IF($D$12="NR",VLOOKUP($C493,'ALLL &lt;50B Database'!$A$2:$S$4794,11,FALSE),VLOOKUP($C493,'CECL &lt;50B Database'!$A$2:$S$165,11,FALSE)),"")</f>
        <v/>
      </c>
      <c r="F493" s="32" t="str">
        <f>IFERROR(IF($D$12="NR",VLOOKUP($C493,'ALLL &lt;50B Database'!$A$2:$S$4794,19,FALSE),VLOOKUP($C493,'CECL &lt;50B Database'!$A$2:$S$165,19,FALSE)),"")</f>
        <v/>
      </c>
      <c r="G493" s="32" t="str">
        <f>IFERROR(IF($D$12="NR",VLOOKUP($C493,'ALLL &lt;50B Database'!$A$2:$S$4794,15,FALSE),VLOOKUP($C493,'CECL &lt;50B Database'!$A$2:$S$165,15,FALSE)),"")</f>
        <v/>
      </c>
      <c r="H493" s="32"/>
    </row>
    <row r="494" spans="2:8" x14ac:dyDescent="0.25">
      <c r="B494" s="5" t="str">
        <f>IF(COUNT($B$18:B493)&gt;=COUNT(Workings!$C:$C),"",COUNT($B$18:B493)+1)</f>
        <v/>
      </c>
      <c r="C494" t="str">
        <f>IFERROR(INDEX(Workings!$B:$B,MATCH('Peer Comparison Tool'!$B494,Workings!$D:$D,0)),"")</f>
        <v/>
      </c>
      <c r="D494" s="28" t="str">
        <f>IFERROR(IF($D$12="NR",VLOOKUP($C494,'ALLL &lt;50B Database'!$A$2:$S$4794,7,FALSE),VLOOKUP($C494,'CECL &lt;50B Database'!$A$2:$S$165,7,FALSE)),"")</f>
        <v/>
      </c>
      <c r="E494" s="32" t="str">
        <f>IFERROR(IF($D$12="NR",VLOOKUP($C494,'ALLL &lt;50B Database'!$A$2:$S$4794,11,FALSE),VLOOKUP($C494,'CECL &lt;50B Database'!$A$2:$S$165,11,FALSE)),"")</f>
        <v/>
      </c>
      <c r="F494" s="32" t="str">
        <f>IFERROR(IF($D$12="NR",VLOOKUP($C494,'ALLL &lt;50B Database'!$A$2:$S$4794,19,FALSE),VLOOKUP($C494,'CECL &lt;50B Database'!$A$2:$S$165,19,FALSE)),"")</f>
        <v/>
      </c>
      <c r="G494" s="32" t="str">
        <f>IFERROR(IF($D$12="NR",VLOOKUP($C494,'ALLL &lt;50B Database'!$A$2:$S$4794,15,FALSE),VLOOKUP($C494,'CECL &lt;50B Database'!$A$2:$S$165,15,FALSE)),"")</f>
        <v/>
      </c>
      <c r="H494" s="32"/>
    </row>
    <row r="495" spans="2:8" x14ac:dyDescent="0.25">
      <c r="B495" s="5" t="str">
        <f>IF(COUNT($B$18:B494)&gt;=COUNT(Workings!$C:$C),"",COUNT($B$18:B494)+1)</f>
        <v/>
      </c>
      <c r="C495" t="str">
        <f>IFERROR(INDEX(Workings!$B:$B,MATCH('Peer Comparison Tool'!$B495,Workings!$D:$D,0)),"")</f>
        <v/>
      </c>
      <c r="D495" s="28" t="str">
        <f>IFERROR(IF($D$12="NR",VLOOKUP($C495,'ALLL &lt;50B Database'!$A$2:$S$4794,7,FALSE),VLOOKUP($C495,'CECL &lt;50B Database'!$A$2:$S$165,7,FALSE)),"")</f>
        <v/>
      </c>
      <c r="E495" s="32" t="str">
        <f>IFERROR(IF($D$12="NR",VLOOKUP($C495,'ALLL &lt;50B Database'!$A$2:$S$4794,11,FALSE),VLOOKUP($C495,'CECL &lt;50B Database'!$A$2:$S$165,11,FALSE)),"")</f>
        <v/>
      </c>
      <c r="F495" s="32" t="str">
        <f>IFERROR(IF($D$12="NR",VLOOKUP($C495,'ALLL &lt;50B Database'!$A$2:$S$4794,19,FALSE),VLOOKUP($C495,'CECL &lt;50B Database'!$A$2:$S$165,19,FALSE)),"")</f>
        <v/>
      </c>
      <c r="G495" s="32" t="str">
        <f>IFERROR(IF($D$12="NR",VLOOKUP($C495,'ALLL &lt;50B Database'!$A$2:$S$4794,15,FALSE),VLOOKUP($C495,'CECL &lt;50B Database'!$A$2:$S$165,15,FALSE)),"")</f>
        <v/>
      </c>
      <c r="H495" s="32"/>
    </row>
    <row r="496" spans="2:8" x14ac:dyDescent="0.25">
      <c r="B496" s="5" t="str">
        <f>IF(COUNT($B$18:B495)&gt;=COUNT(Workings!$C:$C),"",COUNT($B$18:B495)+1)</f>
        <v/>
      </c>
      <c r="C496" t="str">
        <f>IFERROR(INDEX(Workings!$B:$B,MATCH('Peer Comparison Tool'!$B496,Workings!$D:$D,0)),"")</f>
        <v/>
      </c>
      <c r="D496" s="28" t="str">
        <f>IFERROR(IF($D$12="NR",VLOOKUP($C496,'ALLL &lt;50B Database'!$A$2:$S$4794,7,FALSE),VLOOKUP($C496,'CECL &lt;50B Database'!$A$2:$S$165,7,FALSE)),"")</f>
        <v/>
      </c>
      <c r="E496" s="32" t="str">
        <f>IFERROR(IF($D$12="NR",VLOOKUP($C496,'ALLL &lt;50B Database'!$A$2:$S$4794,11,FALSE),VLOOKUP($C496,'CECL &lt;50B Database'!$A$2:$S$165,11,FALSE)),"")</f>
        <v/>
      </c>
      <c r="F496" s="32" t="str">
        <f>IFERROR(IF($D$12="NR",VLOOKUP($C496,'ALLL &lt;50B Database'!$A$2:$S$4794,19,FALSE),VLOOKUP($C496,'CECL &lt;50B Database'!$A$2:$S$165,19,FALSE)),"")</f>
        <v/>
      </c>
      <c r="G496" s="32" t="str">
        <f>IFERROR(IF($D$12="NR",VLOOKUP($C496,'ALLL &lt;50B Database'!$A$2:$S$4794,15,FALSE),VLOOKUP($C496,'CECL &lt;50B Database'!$A$2:$S$165,15,FALSE)),"")</f>
        <v/>
      </c>
      <c r="H496" s="32"/>
    </row>
    <row r="497" spans="2:8" x14ac:dyDescent="0.25">
      <c r="B497" s="5" t="str">
        <f>IF(COUNT($B$18:B496)&gt;=COUNT(Workings!$C:$C),"",COUNT($B$18:B496)+1)</f>
        <v/>
      </c>
      <c r="C497" t="str">
        <f>IFERROR(INDEX(Workings!$B:$B,MATCH('Peer Comparison Tool'!$B497,Workings!$D:$D,0)),"")</f>
        <v/>
      </c>
      <c r="D497" s="28" t="str">
        <f>IFERROR(IF($D$12="NR",VLOOKUP($C497,'ALLL &lt;50B Database'!$A$2:$S$4794,7,FALSE),VLOOKUP($C497,'CECL &lt;50B Database'!$A$2:$S$165,7,FALSE)),"")</f>
        <v/>
      </c>
      <c r="E497" s="32" t="str">
        <f>IFERROR(IF($D$12="NR",VLOOKUP($C497,'ALLL &lt;50B Database'!$A$2:$S$4794,11,FALSE),VLOOKUP($C497,'CECL &lt;50B Database'!$A$2:$S$165,11,FALSE)),"")</f>
        <v/>
      </c>
      <c r="F497" s="32" t="str">
        <f>IFERROR(IF($D$12="NR",VLOOKUP($C497,'ALLL &lt;50B Database'!$A$2:$S$4794,19,FALSE),VLOOKUP($C497,'CECL &lt;50B Database'!$A$2:$S$165,19,FALSE)),"")</f>
        <v/>
      </c>
      <c r="G497" s="32" t="str">
        <f>IFERROR(IF($D$12="NR",VLOOKUP($C497,'ALLL &lt;50B Database'!$A$2:$S$4794,15,FALSE),VLOOKUP($C497,'CECL &lt;50B Database'!$A$2:$S$165,15,FALSE)),"")</f>
        <v/>
      </c>
      <c r="H497" s="32"/>
    </row>
    <row r="498" spans="2:8" x14ac:dyDescent="0.25">
      <c r="B498" s="5" t="str">
        <f>IF(COUNT($B$18:B497)&gt;=COUNT(Workings!$C:$C),"",COUNT($B$18:B497)+1)</f>
        <v/>
      </c>
      <c r="C498" t="str">
        <f>IFERROR(INDEX(Workings!$B:$B,MATCH('Peer Comparison Tool'!$B498,Workings!$D:$D,0)),"")</f>
        <v/>
      </c>
      <c r="D498" s="28" t="str">
        <f>IFERROR(IF($D$12="NR",VLOOKUP($C498,'ALLL &lt;50B Database'!$A$2:$S$4794,7,FALSE),VLOOKUP($C498,'CECL &lt;50B Database'!$A$2:$S$165,7,FALSE)),"")</f>
        <v/>
      </c>
      <c r="E498" s="32" t="str">
        <f>IFERROR(IF($D$12="NR",VLOOKUP($C498,'ALLL &lt;50B Database'!$A$2:$S$4794,11,FALSE),VLOOKUP($C498,'CECL &lt;50B Database'!$A$2:$S$165,11,FALSE)),"")</f>
        <v/>
      </c>
      <c r="F498" s="32" t="str">
        <f>IFERROR(IF($D$12="NR",VLOOKUP($C498,'ALLL &lt;50B Database'!$A$2:$S$4794,19,FALSE),VLOOKUP($C498,'CECL &lt;50B Database'!$A$2:$S$165,19,FALSE)),"")</f>
        <v/>
      </c>
      <c r="G498" s="32" t="str">
        <f>IFERROR(IF($D$12="NR",VLOOKUP($C498,'ALLL &lt;50B Database'!$A$2:$S$4794,15,FALSE),VLOOKUP($C498,'CECL &lt;50B Database'!$A$2:$S$165,15,FALSE)),"")</f>
        <v/>
      </c>
      <c r="H498" s="32"/>
    </row>
    <row r="499" spans="2:8" x14ac:dyDescent="0.25">
      <c r="B499" s="5" t="str">
        <f>IF(COUNT($B$18:B498)&gt;=COUNT(Workings!$C:$C),"",COUNT($B$18:B498)+1)</f>
        <v/>
      </c>
      <c r="C499" t="str">
        <f>IFERROR(INDEX(Workings!$B:$B,MATCH('Peer Comparison Tool'!$B499,Workings!$D:$D,0)),"")</f>
        <v/>
      </c>
      <c r="D499" s="28" t="str">
        <f>IFERROR(IF($D$12="NR",VLOOKUP($C499,'ALLL &lt;50B Database'!$A$2:$S$4794,7,FALSE),VLOOKUP($C499,'CECL &lt;50B Database'!$A$2:$S$165,7,FALSE)),"")</f>
        <v/>
      </c>
      <c r="E499" s="32" t="str">
        <f>IFERROR(IF($D$12="NR",VLOOKUP($C499,'ALLL &lt;50B Database'!$A$2:$S$4794,11,FALSE),VLOOKUP($C499,'CECL &lt;50B Database'!$A$2:$S$165,11,FALSE)),"")</f>
        <v/>
      </c>
      <c r="F499" s="32" t="str">
        <f>IFERROR(IF($D$12="NR",VLOOKUP($C499,'ALLL &lt;50B Database'!$A$2:$S$4794,19,FALSE),VLOOKUP($C499,'CECL &lt;50B Database'!$A$2:$S$165,19,FALSE)),"")</f>
        <v/>
      </c>
      <c r="G499" s="32" t="str">
        <f>IFERROR(IF($D$12="NR",VLOOKUP($C499,'ALLL &lt;50B Database'!$A$2:$S$4794,15,FALSE),VLOOKUP($C499,'CECL &lt;50B Database'!$A$2:$S$165,15,FALSE)),"")</f>
        <v/>
      </c>
      <c r="H499" s="32"/>
    </row>
    <row r="500" spans="2:8" x14ac:dyDescent="0.25">
      <c r="B500" s="5" t="str">
        <f>IF(COUNT($B$18:B499)&gt;=COUNT(Workings!$C:$C),"",COUNT($B$18:B499)+1)</f>
        <v/>
      </c>
      <c r="C500" t="str">
        <f>IFERROR(INDEX(Workings!$B:$B,MATCH('Peer Comparison Tool'!$B500,Workings!$D:$D,0)),"")</f>
        <v/>
      </c>
      <c r="D500" s="28" t="str">
        <f>IFERROR(IF($D$12="NR",VLOOKUP($C500,'ALLL &lt;50B Database'!$A$2:$S$4794,7,FALSE),VLOOKUP($C500,'CECL &lt;50B Database'!$A$2:$S$165,7,FALSE)),"")</f>
        <v/>
      </c>
      <c r="E500" s="32" t="str">
        <f>IFERROR(IF($D$12="NR",VLOOKUP($C500,'ALLL &lt;50B Database'!$A$2:$S$4794,11,FALSE),VLOOKUP($C500,'CECL &lt;50B Database'!$A$2:$S$165,11,FALSE)),"")</f>
        <v/>
      </c>
      <c r="F500" s="32" t="str">
        <f>IFERROR(IF($D$12="NR",VLOOKUP($C500,'ALLL &lt;50B Database'!$A$2:$S$4794,19,FALSE),VLOOKUP($C500,'CECL &lt;50B Database'!$A$2:$S$165,19,FALSE)),"")</f>
        <v/>
      </c>
      <c r="G500" s="32" t="str">
        <f>IFERROR(IF($D$12="NR",VLOOKUP($C500,'ALLL &lt;50B Database'!$A$2:$S$4794,15,FALSE),VLOOKUP($C500,'CECL &lt;50B Database'!$A$2:$S$165,15,FALSE)),"")</f>
        <v/>
      </c>
      <c r="H500" s="32"/>
    </row>
    <row r="501" spans="2:8" x14ac:dyDescent="0.25">
      <c r="B501" s="5" t="str">
        <f>IF(COUNT($B$18:B500)&gt;=COUNT(Workings!$C:$C),"",COUNT($B$18:B500)+1)</f>
        <v/>
      </c>
      <c r="C501" t="str">
        <f>IFERROR(INDEX(Workings!$B:$B,MATCH('Peer Comparison Tool'!$B501,Workings!$D:$D,0)),"")</f>
        <v/>
      </c>
      <c r="D501" s="28" t="str">
        <f>IFERROR(IF($D$12="NR",VLOOKUP($C501,'ALLL &lt;50B Database'!$A$2:$S$4794,7,FALSE),VLOOKUP($C501,'CECL &lt;50B Database'!$A$2:$S$165,7,FALSE)),"")</f>
        <v/>
      </c>
      <c r="E501" s="32" t="str">
        <f>IFERROR(IF($D$12="NR",VLOOKUP($C501,'ALLL &lt;50B Database'!$A$2:$S$4794,11,FALSE),VLOOKUP($C501,'CECL &lt;50B Database'!$A$2:$S$165,11,FALSE)),"")</f>
        <v/>
      </c>
      <c r="F501" s="32" t="str">
        <f>IFERROR(IF($D$12="NR",VLOOKUP($C501,'ALLL &lt;50B Database'!$A$2:$S$4794,19,FALSE),VLOOKUP($C501,'CECL &lt;50B Database'!$A$2:$S$165,19,FALSE)),"")</f>
        <v/>
      </c>
      <c r="G501" s="32" t="str">
        <f>IFERROR(IF($D$12="NR",VLOOKUP($C501,'ALLL &lt;50B Database'!$A$2:$S$4794,15,FALSE),VLOOKUP($C501,'CECL &lt;50B Database'!$A$2:$S$165,15,FALSE)),"")</f>
        <v/>
      </c>
      <c r="H501" s="32"/>
    </row>
    <row r="502" spans="2:8" x14ac:dyDescent="0.25">
      <c r="B502" s="5" t="str">
        <f>IF(COUNT($B$18:B501)&gt;=COUNT(Workings!$C:$C),"",COUNT($B$18:B501)+1)</f>
        <v/>
      </c>
      <c r="C502" t="str">
        <f>IFERROR(INDEX(Workings!$B:$B,MATCH('Peer Comparison Tool'!$B502,Workings!$D:$D,0)),"")</f>
        <v/>
      </c>
      <c r="D502" s="28" t="str">
        <f>IFERROR(IF($D$12="NR",VLOOKUP($C502,'ALLL &lt;50B Database'!$A$2:$S$4794,7,FALSE),VLOOKUP($C502,'CECL &lt;50B Database'!$A$2:$S$165,7,FALSE)),"")</f>
        <v/>
      </c>
      <c r="E502" s="32" t="str">
        <f>IFERROR(IF($D$12="NR",VLOOKUP($C502,'ALLL &lt;50B Database'!$A$2:$S$4794,11,FALSE),VLOOKUP($C502,'CECL &lt;50B Database'!$A$2:$S$165,11,FALSE)),"")</f>
        <v/>
      </c>
      <c r="F502" s="32" t="str">
        <f>IFERROR(IF($D$12="NR",VLOOKUP($C502,'ALLL &lt;50B Database'!$A$2:$S$4794,19,FALSE),VLOOKUP($C502,'CECL &lt;50B Database'!$A$2:$S$165,19,FALSE)),"")</f>
        <v/>
      </c>
      <c r="G502" s="32" t="str">
        <f>IFERROR(IF($D$12="NR",VLOOKUP($C502,'ALLL &lt;50B Database'!$A$2:$S$4794,15,FALSE),VLOOKUP($C502,'CECL &lt;50B Database'!$A$2:$S$165,15,FALSE)),"")</f>
        <v/>
      </c>
      <c r="H502" s="32"/>
    </row>
    <row r="503" spans="2:8" x14ac:dyDescent="0.25">
      <c r="B503" s="5" t="str">
        <f>IF(COUNT($B$18:B502)&gt;=COUNT(Workings!$C:$C),"",COUNT($B$18:B502)+1)</f>
        <v/>
      </c>
      <c r="C503" t="str">
        <f>IFERROR(INDEX(Workings!$B:$B,MATCH('Peer Comparison Tool'!$B503,Workings!$D:$D,0)),"")</f>
        <v/>
      </c>
      <c r="D503" s="28" t="str">
        <f>IFERROR(IF($D$12="NR",VLOOKUP($C503,'ALLL &lt;50B Database'!$A$2:$S$4794,7,FALSE),VLOOKUP($C503,'CECL &lt;50B Database'!$A$2:$S$165,7,FALSE)),"")</f>
        <v/>
      </c>
      <c r="E503" s="32" t="str">
        <f>IFERROR(IF($D$12="NR",VLOOKUP($C503,'ALLL &lt;50B Database'!$A$2:$S$4794,11,FALSE),VLOOKUP($C503,'CECL &lt;50B Database'!$A$2:$S$165,11,FALSE)),"")</f>
        <v/>
      </c>
      <c r="F503" s="32" t="str">
        <f>IFERROR(IF($D$12="NR",VLOOKUP($C503,'ALLL &lt;50B Database'!$A$2:$S$4794,19,FALSE),VLOOKUP($C503,'CECL &lt;50B Database'!$A$2:$S$165,19,FALSE)),"")</f>
        <v/>
      </c>
      <c r="G503" s="32" t="str">
        <f>IFERROR(IF($D$12="NR",VLOOKUP($C503,'ALLL &lt;50B Database'!$A$2:$S$4794,15,FALSE),VLOOKUP($C503,'CECL &lt;50B Database'!$A$2:$S$165,15,FALSE)),"")</f>
        <v/>
      </c>
      <c r="H503" s="32"/>
    </row>
    <row r="504" spans="2:8" x14ac:dyDescent="0.25">
      <c r="B504" s="5" t="str">
        <f>IF(COUNT($B$18:B503)&gt;=COUNT(Workings!$C:$C),"",COUNT($B$18:B503)+1)</f>
        <v/>
      </c>
      <c r="C504" t="str">
        <f>IFERROR(INDEX(Workings!$B:$B,MATCH('Peer Comparison Tool'!$B504,Workings!$D:$D,0)),"")</f>
        <v/>
      </c>
      <c r="D504" s="28" t="str">
        <f>IFERROR(IF($D$12="NR",VLOOKUP($C504,'ALLL &lt;50B Database'!$A$2:$S$4794,7,FALSE),VLOOKUP($C504,'CECL &lt;50B Database'!$A$2:$S$165,7,FALSE)),"")</f>
        <v/>
      </c>
      <c r="E504" s="32" t="str">
        <f>IFERROR(IF($D$12="NR",VLOOKUP($C504,'ALLL &lt;50B Database'!$A$2:$S$4794,11,FALSE),VLOOKUP($C504,'CECL &lt;50B Database'!$A$2:$S$165,11,FALSE)),"")</f>
        <v/>
      </c>
      <c r="F504" s="32" t="str">
        <f>IFERROR(IF($D$12="NR",VLOOKUP($C504,'ALLL &lt;50B Database'!$A$2:$S$4794,19,FALSE),VLOOKUP($C504,'CECL &lt;50B Database'!$A$2:$S$165,19,FALSE)),"")</f>
        <v/>
      </c>
      <c r="G504" s="32" t="str">
        <f>IFERROR(IF($D$12="NR",VLOOKUP($C504,'ALLL &lt;50B Database'!$A$2:$S$4794,15,FALSE),VLOOKUP($C504,'CECL &lt;50B Database'!$A$2:$S$165,15,FALSE)),"")</f>
        <v/>
      </c>
      <c r="H504" s="32"/>
    </row>
    <row r="505" spans="2:8" x14ac:dyDescent="0.25">
      <c r="B505" s="5" t="str">
        <f>IF(COUNT($B$18:B504)&gt;=COUNT(Workings!$C:$C),"",COUNT($B$18:B504)+1)</f>
        <v/>
      </c>
      <c r="C505" t="str">
        <f>IFERROR(INDEX(Workings!$B:$B,MATCH('Peer Comparison Tool'!$B505,Workings!$D:$D,0)),"")</f>
        <v/>
      </c>
      <c r="D505" s="28" t="str">
        <f>IFERROR(IF($D$12="NR",VLOOKUP($C505,'ALLL &lt;50B Database'!$A$2:$S$4794,7,FALSE),VLOOKUP($C505,'CECL &lt;50B Database'!$A$2:$S$165,7,FALSE)),"")</f>
        <v/>
      </c>
      <c r="E505" s="32" t="str">
        <f>IFERROR(IF($D$12="NR",VLOOKUP($C505,'ALLL &lt;50B Database'!$A$2:$S$4794,11,FALSE),VLOOKUP($C505,'CECL &lt;50B Database'!$A$2:$S$165,11,FALSE)),"")</f>
        <v/>
      </c>
      <c r="F505" s="32" t="str">
        <f>IFERROR(IF($D$12="NR",VLOOKUP($C505,'ALLL &lt;50B Database'!$A$2:$S$4794,19,FALSE),VLOOKUP($C505,'CECL &lt;50B Database'!$A$2:$S$165,19,FALSE)),"")</f>
        <v/>
      </c>
      <c r="G505" s="32" t="str">
        <f>IFERROR(IF($D$12="NR",VLOOKUP($C505,'ALLL &lt;50B Database'!$A$2:$S$4794,15,FALSE),VLOOKUP($C505,'CECL &lt;50B Database'!$A$2:$S$165,15,FALSE)),"")</f>
        <v/>
      </c>
      <c r="H505" s="32"/>
    </row>
    <row r="506" spans="2:8" x14ac:dyDescent="0.25">
      <c r="B506" s="5" t="str">
        <f>IF(COUNT($B$18:B505)&gt;=COUNT(Workings!$C:$C),"",COUNT($B$18:B505)+1)</f>
        <v/>
      </c>
      <c r="C506" t="str">
        <f>IFERROR(INDEX(Workings!$B:$B,MATCH('Peer Comparison Tool'!$B506,Workings!$D:$D,0)),"")</f>
        <v/>
      </c>
      <c r="D506" s="28" t="str">
        <f>IFERROR(IF($D$12="NR",VLOOKUP($C506,'ALLL &lt;50B Database'!$A$2:$S$4794,7,FALSE),VLOOKUP($C506,'CECL &lt;50B Database'!$A$2:$S$165,7,FALSE)),"")</f>
        <v/>
      </c>
      <c r="E506" s="32" t="str">
        <f>IFERROR(IF($D$12="NR",VLOOKUP($C506,'ALLL &lt;50B Database'!$A$2:$S$4794,11,FALSE),VLOOKUP($C506,'CECL &lt;50B Database'!$A$2:$S$165,11,FALSE)),"")</f>
        <v/>
      </c>
      <c r="F506" s="32" t="str">
        <f>IFERROR(IF($D$12="NR",VLOOKUP($C506,'ALLL &lt;50B Database'!$A$2:$S$4794,19,FALSE),VLOOKUP($C506,'CECL &lt;50B Database'!$A$2:$S$165,19,FALSE)),"")</f>
        <v/>
      </c>
      <c r="G506" s="32" t="str">
        <f>IFERROR(IF($D$12="NR",VLOOKUP($C506,'ALLL &lt;50B Database'!$A$2:$S$4794,15,FALSE),VLOOKUP($C506,'CECL &lt;50B Database'!$A$2:$S$165,15,FALSE)),"")</f>
        <v/>
      </c>
      <c r="H506" s="32"/>
    </row>
    <row r="507" spans="2:8" x14ac:dyDescent="0.25">
      <c r="B507" s="5" t="str">
        <f>IF(COUNT($B$18:B506)&gt;=COUNT(Workings!$C:$C),"",COUNT($B$18:B506)+1)</f>
        <v/>
      </c>
      <c r="C507" t="str">
        <f>IFERROR(INDEX(Workings!$B:$B,MATCH('Peer Comparison Tool'!$B507,Workings!$D:$D,0)),"")</f>
        <v/>
      </c>
      <c r="D507" s="28" t="str">
        <f>IFERROR(IF($D$12="NR",VLOOKUP($C507,'ALLL &lt;50B Database'!$A$2:$S$4794,7,FALSE),VLOOKUP($C507,'CECL &lt;50B Database'!$A$2:$S$165,7,FALSE)),"")</f>
        <v/>
      </c>
      <c r="E507" s="32" t="str">
        <f>IFERROR(IF($D$12="NR",VLOOKUP($C507,'ALLL &lt;50B Database'!$A$2:$S$4794,11,FALSE),VLOOKUP($C507,'CECL &lt;50B Database'!$A$2:$S$165,11,FALSE)),"")</f>
        <v/>
      </c>
      <c r="F507" s="32" t="str">
        <f>IFERROR(IF($D$12="NR",VLOOKUP($C507,'ALLL &lt;50B Database'!$A$2:$S$4794,19,FALSE),VLOOKUP($C507,'CECL &lt;50B Database'!$A$2:$S$165,19,FALSE)),"")</f>
        <v/>
      </c>
      <c r="G507" s="32" t="str">
        <f>IFERROR(IF($D$12="NR",VLOOKUP($C507,'ALLL &lt;50B Database'!$A$2:$S$4794,15,FALSE),VLOOKUP($C507,'CECL &lt;50B Database'!$A$2:$S$165,15,FALSE)),"")</f>
        <v/>
      </c>
      <c r="H507" s="32"/>
    </row>
    <row r="508" spans="2:8" x14ac:dyDescent="0.25">
      <c r="B508" s="5" t="str">
        <f>IF(COUNT($B$18:B507)&gt;=COUNT(Workings!$C:$C),"",COUNT($B$18:B507)+1)</f>
        <v/>
      </c>
      <c r="C508" t="str">
        <f>IFERROR(INDEX(Workings!$B:$B,MATCH('Peer Comparison Tool'!$B508,Workings!$D:$D,0)),"")</f>
        <v/>
      </c>
      <c r="D508" s="28" t="str">
        <f>IFERROR(IF($D$12="NR",VLOOKUP($C508,'ALLL &lt;50B Database'!$A$2:$S$4794,7,FALSE),VLOOKUP($C508,'CECL &lt;50B Database'!$A$2:$S$165,7,FALSE)),"")</f>
        <v/>
      </c>
      <c r="E508" s="32" t="str">
        <f>IFERROR(IF($D$12="NR",VLOOKUP($C508,'ALLL &lt;50B Database'!$A$2:$S$4794,11,FALSE),VLOOKUP($C508,'CECL &lt;50B Database'!$A$2:$S$165,11,FALSE)),"")</f>
        <v/>
      </c>
      <c r="F508" s="32" t="str">
        <f>IFERROR(IF($D$12="NR",VLOOKUP($C508,'ALLL &lt;50B Database'!$A$2:$S$4794,19,FALSE),VLOOKUP($C508,'CECL &lt;50B Database'!$A$2:$S$165,19,FALSE)),"")</f>
        <v/>
      </c>
      <c r="G508" s="32" t="str">
        <f>IFERROR(IF($D$12="NR",VLOOKUP($C508,'ALLL &lt;50B Database'!$A$2:$S$4794,15,FALSE),VLOOKUP($C508,'CECL &lt;50B Database'!$A$2:$S$165,15,FALSE)),"")</f>
        <v/>
      </c>
      <c r="H508" s="32"/>
    </row>
    <row r="509" spans="2:8" x14ac:dyDescent="0.25">
      <c r="B509" s="5" t="str">
        <f>IF(COUNT($B$18:B508)&gt;=COUNT(Workings!$C:$C),"",COUNT($B$18:B508)+1)</f>
        <v/>
      </c>
      <c r="C509" t="str">
        <f>IFERROR(INDEX(Workings!$B:$B,MATCH('Peer Comparison Tool'!$B509,Workings!$D:$D,0)),"")</f>
        <v/>
      </c>
      <c r="D509" s="28" t="str">
        <f>IFERROR(IF($D$12="NR",VLOOKUP($C509,'ALLL &lt;50B Database'!$A$2:$S$4794,7,FALSE),VLOOKUP($C509,'CECL &lt;50B Database'!$A$2:$S$165,7,FALSE)),"")</f>
        <v/>
      </c>
      <c r="E509" s="32" t="str">
        <f>IFERROR(IF($D$12="NR",VLOOKUP($C509,'ALLL &lt;50B Database'!$A$2:$S$4794,11,FALSE),VLOOKUP($C509,'CECL &lt;50B Database'!$A$2:$S$165,11,FALSE)),"")</f>
        <v/>
      </c>
      <c r="F509" s="32" t="str">
        <f>IFERROR(IF($D$12="NR",VLOOKUP($C509,'ALLL &lt;50B Database'!$A$2:$S$4794,19,FALSE),VLOOKUP($C509,'CECL &lt;50B Database'!$A$2:$S$165,19,FALSE)),"")</f>
        <v/>
      </c>
      <c r="G509" s="32" t="str">
        <f>IFERROR(IF($D$12="NR",VLOOKUP($C509,'ALLL &lt;50B Database'!$A$2:$S$4794,15,FALSE),VLOOKUP($C509,'CECL &lt;50B Database'!$A$2:$S$165,15,FALSE)),"")</f>
        <v/>
      </c>
      <c r="H509" s="32"/>
    </row>
    <row r="510" spans="2:8" x14ac:dyDescent="0.25">
      <c r="B510" s="5" t="str">
        <f>IF(COUNT($B$18:B509)&gt;=COUNT(Workings!$C:$C),"",COUNT($B$18:B509)+1)</f>
        <v/>
      </c>
      <c r="C510" t="str">
        <f>IFERROR(INDEX(Workings!$B:$B,MATCH('Peer Comparison Tool'!$B510,Workings!$D:$D,0)),"")</f>
        <v/>
      </c>
      <c r="D510" s="28" t="str">
        <f>IFERROR(IF($D$12="NR",VLOOKUP($C510,'ALLL &lt;50B Database'!$A$2:$S$4794,7,FALSE),VLOOKUP($C510,'CECL &lt;50B Database'!$A$2:$S$165,7,FALSE)),"")</f>
        <v/>
      </c>
      <c r="E510" s="32" t="str">
        <f>IFERROR(IF($D$12="NR",VLOOKUP($C510,'ALLL &lt;50B Database'!$A$2:$S$4794,11,FALSE),VLOOKUP($C510,'CECL &lt;50B Database'!$A$2:$S$165,11,FALSE)),"")</f>
        <v/>
      </c>
      <c r="F510" s="32" t="str">
        <f>IFERROR(IF($D$12="NR",VLOOKUP($C510,'ALLL &lt;50B Database'!$A$2:$S$4794,19,FALSE),VLOOKUP($C510,'CECL &lt;50B Database'!$A$2:$S$165,19,FALSE)),"")</f>
        <v/>
      </c>
      <c r="G510" s="32" t="str">
        <f>IFERROR(IF($D$12="NR",VLOOKUP($C510,'ALLL &lt;50B Database'!$A$2:$S$4794,15,FALSE),VLOOKUP($C510,'CECL &lt;50B Database'!$A$2:$S$165,15,FALSE)),"")</f>
        <v/>
      </c>
      <c r="H510" s="32"/>
    </row>
    <row r="511" spans="2:8" x14ac:dyDescent="0.25">
      <c r="B511" s="5" t="str">
        <f>IF(COUNT($B$18:B510)&gt;=COUNT(Workings!$C:$C),"",COUNT($B$18:B510)+1)</f>
        <v/>
      </c>
      <c r="C511" t="str">
        <f>IFERROR(INDEX(Workings!$B:$B,MATCH('Peer Comparison Tool'!$B511,Workings!$D:$D,0)),"")</f>
        <v/>
      </c>
      <c r="D511" s="28" t="str">
        <f>IFERROR(IF($D$12="NR",VLOOKUP($C511,'ALLL &lt;50B Database'!$A$2:$S$4794,7,FALSE),VLOOKUP($C511,'CECL &lt;50B Database'!$A$2:$S$165,7,FALSE)),"")</f>
        <v/>
      </c>
      <c r="E511" s="32" t="str">
        <f>IFERROR(IF($D$12="NR",VLOOKUP($C511,'ALLL &lt;50B Database'!$A$2:$S$4794,11,FALSE),VLOOKUP($C511,'CECL &lt;50B Database'!$A$2:$S$165,11,FALSE)),"")</f>
        <v/>
      </c>
      <c r="F511" s="32" t="str">
        <f>IFERROR(IF($D$12="NR",VLOOKUP($C511,'ALLL &lt;50B Database'!$A$2:$S$4794,19,FALSE),VLOOKUP($C511,'CECL &lt;50B Database'!$A$2:$S$165,19,FALSE)),"")</f>
        <v/>
      </c>
      <c r="G511" s="32" t="str">
        <f>IFERROR(IF($D$12="NR",VLOOKUP($C511,'ALLL &lt;50B Database'!$A$2:$S$4794,15,FALSE),VLOOKUP($C511,'CECL &lt;50B Database'!$A$2:$S$165,15,FALSE)),"")</f>
        <v/>
      </c>
      <c r="H511" s="32"/>
    </row>
    <row r="512" spans="2:8" x14ac:dyDescent="0.25">
      <c r="B512" s="5" t="str">
        <f>IF(COUNT($B$18:B511)&gt;=COUNT(Workings!$C:$C),"",COUNT($B$18:B511)+1)</f>
        <v/>
      </c>
      <c r="C512" t="str">
        <f>IFERROR(INDEX(Workings!$B:$B,MATCH('Peer Comparison Tool'!$B512,Workings!$D:$D,0)),"")</f>
        <v/>
      </c>
      <c r="D512" s="28" t="str">
        <f>IFERROR(IF($D$12="NR",VLOOKUP($C512,'ALLL &lt;50B Database'!$A$2:$S$4794,7,FALSE),VLOOKUP($C512,'CECL &lt;50B Database'!$A$2:$S$165,7,FALSE)),"")</f>
        <v/>
      </c>
      <c r="E512" s="32" t="str">
        <f>IFERROR(IF($D$12="NR",VLOOKUP($C512,'ALLL &lt;50B Database'!$A$2:$S$4794,11,FALSE),VLOOKUP($C512,'CECL &lt;50B Database'!$A$2:$S$165,11,FALSE)),"")</f>
        <v/>
      </c>
      <c r="F512" s="32" t="str">
        <f>IFERROR(IF($D$12="NR",VLOOKUP($C512,'ALLL &lt;50B Database'!$A$2:$S$4794,19,FALSE),VLOOKUP($C512,'CECL &lt;50B Database'!$A$2:$S$165,19,FALSE)),"")</f>
        <v/>
      </c>
      <c r="G512" s="32" t="str">
        <f>IFERROR(IF($D$12="NR",VLOOKUP($C512,'ALLL &lt;50B Database'!$A$2:$S$4794,15,FALSE),VLOOKUP($C512,'CECL &lt;50B Database'!$A$2:$S$165,15,FALSE)),"")</f>
        <v/>
      </c>
      <c r="H512" s="32"/>
    </row>
    <row r="513" spans="2:8" x14ac:dyDescent="0.25">
      <c r="B513" s="5" t="str">
        <f>IF(COUNT($B$18:B512)&gt;=COUNT(Workings!$C:$C),"",COUNT($B$18:B512)+1)</f>
        <v/>
      </c>
      <c r="C513" t="str">
        <f>IFERROR(INDEX(Workings!$B:$B,MATCH('Peer Comparison Tool'!$B513,Workings!$D:$D,0)),"")</f>
        <v/>
      </c>
      <c r="D513" s="28" t="str">
        <f>IFERROR(IF($D$12="NR",VLOOKUP($C513,'ALLL &lt;50B Database'!$A$2:$S$4794,7,FALSE),VLOOKUP($C513,'CECL &lt;50B Database'!$A$2:$S$165,7,FALSE)),"")</f>
        <v/>
      </c>
      <c r="E513" s="32" t="str">
        <f>IFERROR(IF($D$12="NR",VLOOKUP($C513,'ALLL &lt;50B Database'!$A$2:$S$4794,11,FALSE),VLOOKUP($C513,'CECL &lt;50B Database'!$A$2:$S$165,11,FALSE)),"")</f>
        <v/>
      </c>
      <c r="F513" s="32" t="str">
        <f>IFERROR(IF($D$12="NR",VLOOKUP($C513,'ALLL &lt;50B Database'!$A$2:$S$4794,19,FALSE),VLOOKUP($C513,'CECL &lt;50B Database'!$A$2:$S$165,19,FALSE)),"")</f>
        <v/>
      </c>
      <c r="G513" s="32" t="str">
        <f>IFERROR(IF($D$12="NR",VLOOKUP($C513,'ALLL &lt;50B Database'!$A$2:$S$4794,15,FALSE),VLOOKUP($C513,'CECL &lt;50B Database'!$A$2:$S$165,15,FALSE)),"")</f>
        <v/>
      </c>
      <c r="H513" s="32"/>
    </row>
    <row r="514" spans="2:8" x14ac:dyDescent="0.25">
      <c r="B514" s="5" t="str">
        <f>IF(COUNT($B$18:B513)&gt;=COUNT(Workings!$C:$C),"",COUNT($B$18:B513)+1)</f>
        <v/>
      </c>
      <c r="C514" t="str">
        <f>IFERROR(INDEX(Workings!$B:$B,MATCH('Peer Comparison Tool'!$B514,Workings!$D:$D,0)),"")</f>
        <v/>
      </c>
      <c r="D514" s="28" t="str">
        <f>IFERROR(IF($D$12="NR",VLOOKUP($C514,'ALLL &lt;50B Database'!$A$2:$S$4794,7,FALSE),VLOOKUP($C514,'CECL &lt;50B Database'!$A$2:$S$165,7,FALSE)),"")</f>
        <v/>
      </c>
      <c r="E514" s="32" t="str">
        <f>IFERROR(IF($D$12="NR",VLOOKUP($C514,'ALLL &lt;50B Database'!$A$2:$S$4794,11,FALSE),VLOOKUP($C514,'CECL &lt;50B Database'!$A$2:$S$165,11,FALSE)),"")</f>
        <v/>
      </c>
      <c r="F514" s="32" t="str">
        <f>IFERROR(IF($D$12="NR",VLOOKUP($C514,'ALLL &lt;50B Database'!$A$2:$S$4794,19,FALSE),VLOOKUP($C514,'CECL &lt;50B Database'!$A$2:$S$165,19,FALSE)),"")</f>
        <v/>
      </c>
      <c r="G514" s="32" t="str">
        <f>IFERROR(IF($D$12="NR",VLOOKUP($C514,'ALLL &lt;50B Database'!$A$2:$S$4794,15,FALSE),VLOOKUP($C514,'CECL &lt;50B Database'!$A$2:$S$165,15,FALSE)),"")</f>
        <v/>
      </c>
      <c r="H514" s="32"/>
    </row>
    <row r="515" spans="2:8" x14ac:dyDescent="0.25">
      <c r="B515" s="5" t="str">
        <f>IF(COUNT($B$18:B514)&gt;=COUNT(Workings!$C:$C),"",COUNT($B$18:B514)+1)</f>
        <v/>
      </c>
      <c r="C515" t="str">
        <f>IFERROR(INDEX(Workings!$B:$B,MATCH('Peer Comparison Tool'!$B515,Workings!$D:$D,0)),"")</f>
        <v/>
      </c>
      <c r="D515" s="28" t="str">
        <f>IFERROR(IF($D$12="NR",VLOOKUP($C515,'ALLL &lt;50B Database'!$A$2:$S$4794,7,FALSE),VLOOKUP($C515,'CECL &lt;50B Database'!$A$2:$S$165,7,FALSE)),"")</f>
        <v/>
      </c>
      <c r="E515" s="32" t="str">
        <f>IFERROR(IF($D$12="NR",VLOOKUP($C515,'ALLL &lt;50B Database'!$A$2:$S$4794,11,FALSE),VLOOKUP($C515,'CECL &lt;50B Database'!$A$2:$S$165,11,FALSE)),"")</f>
        <v/>
      </c>
      <c r="F515" s="32" t="str">
        <f>IFERROR(IF($D$12="NR",VLOOKUP($C515,'ALLL &lt;50B Database'!$A$2:$S$4794,19,FALSE),VLOOKUP($C515,'CECL &lt;50B Database'!$A$2:$S$165,19,FALSE)),"")</f>
        <v/>
      </c>
      <c r="G515" s="32" t="str">
        <f>IFERROR(IF($D$12="NR",VLOOKUP($C515,'ALLL &lt;50B Database'!$A$2:$S$4794,15,FALSE),VLOOKUP($C515,'CECL &lt;50B Database'!$A$2:$S$165,15,FALSE)),"")</f>
        <v/>
      </c>
      <c r="H515" s="32"/>
    </row>
    <row r="516" spans="2:8" x14ac:dyDescent="0.25">
      <c r="B516" s="5" t="str">
        <f>IF(COUNT($B$18:B515)&gt;=COUNT(Workings!$C:$C),"",COUNT($B$18:B515)+1)</f>
        <v/>
      </c>
      <c r="C516" t="str">
        <f>IFERROR(INDEX(Workings!$B:$B,MATCH('Peer Comparison Tool'!$B516,Workings!$D:$D,0)),"")</f>
        <v/>
      </c>
      <c r="D516" s="28" t="str">
        <f>IFERROR(IF($D$12="NR",VLOOKUP($C516,'ALLL &lt;50B Database'!$A$2:$S$4794,7,FALSE),VLOOKUP($C516,'CECL &lt;50B Database'!$A$2:$S$165,7,FALSE)),"")</f>
        <v/>
      </c>
      <c r="E516" s="32" t="str">
        <f>IFERROR(IF($D$12="NR",VLOOKUP($C516,'ALLL &lt;50B Database'!$A$2:$S$4794,11,FALSE),VLOOKUP($C516,'CECL &lt;50B Database'!$A$2:$S$165,11,FALSE)),"")</f>
        <v/>
      </c>
      <c r="F516" s="32" t="str">
        <f>IFERROR(IF($D$12="NR",VLOOKUP($C516,'ALLL &lt;50B Database'!$A$2:$S$4794,19,FALSE),VLOOKUP($C516,'CECL &lt;50B Database'!$A$2:$S$165,19,FALSE)),"")</f>
        <v/>
      </c>
      <c r="G516" s="32" t="str">
        <f>IFERROR(IF($D$12="NR",VLOOKUP($C516,'ALLL &lt;50B Database'!$A$2:$S$4794,15,FALSE),VLOOKUP($C516,'CECL &lt;50B Database'!$A$2:$S$165,15,FALSE)),"")</f>
        <v/>
      </c>
      <c r="H516" s="32"/>
    </row>
    <row r="517" spans="2:8" x14ac:dyDescent="0.25">
      <c r="B517" s="5" t="str">
        <f>IF(COUNT($B$18:B516)&gt;=COUNT(Workings!$C:$C),"",COUNT($B$18:B516)+1)</f>
        <v/>
      </c>
      <c r="C517" t="str">
        <f>IFERROR(INDEX(Workings!$B:$B,MATCH('Peer Comparison Tool'!$B517,Workings!$D:$D,0)),"")</f>
        <v/>
      </c>
      <c r="D517" s="28" t="str">
        <f>IFERROR(IF($D$12="NR",VLOOKUP($C517,'ALLL &lt;50B Database'!$A$2:$S$4794,7,FALSE),VLOOKUP($C517,'CECL &lt;50B Database'!$A$2:$S$165,7,FALSE)),"")</f>
        <v/>
      </c>
      <c r="E517" s="32" t="str">
        <f>IFERROR(IF($D$12="NR",VLOOKUP($C517,'ALLL &lt;50B Database'!$A$2:$S$4794,11,FALSE),VLOOKUP($C517,'CECL &lt;50B Database'!$A$2:$S$165,11,FALSE)),"")</f>
        <v/>
      </c>
      <c r="F517" s="32" t="str">
        <f>IFERROR(IF($D$12="NR",VLOOKUP($C517,'ALLL &lt;50B Database'!$A$2:$S$4794,19,FALSE),VLOOKUP($C517,'CECL &lt;50B Database'!$A$2:$S$165,19,FALSE)),"")</f>
        <v/>
      </c>
      <c r="G517" s="32" t="str">
        <f>IFERROR(IF($D$12="NR",VLOOKUP($C517,'ALLL &lt;50B Database'!$A$2:$S$4794,15,FALSE),VLOOKUP($C517,'CECL &lt;50B Database'!$A$2:$S$165,15,FALSE)),"")</f>
        <v/>
      </c>
      <c r="H517" s="32"/>
    </row>
    <row r="518" spans="2:8" x14ac:dyDescent="0.25">
      <c r="B518" s="5" t="str">
        <f>IF(COUNT($B$18:B517)&gt;=COUNT(Workings!$C:$C),"",COUNT($B$18:B517)+1)</f>
        <v/>
      </c>
      <c r="C518" t="str">
        <f>IFERROR(INDEX(Workings!$B:$B,MATCH('Peer Comparison Tool'!$B518,Workings!$D:$D,0)),"")</f>
        <v/>
      </c>
      <c r="D518" s="28" t="str">
        <f>IFERROR(IF($D$12="NR",VLOOKUP($C518,'ALLL &lt;50B Database'!$A$2:$S$4794,7,FALSE),VLOOKUP($C518,'CECL &lt;50B Database'!$A$2:$S$165,7,FALSE)),"")</f>
        <v/>
      </c>
      <c r="E518" s="32" t="str">
        <f>IFERROR(IF($D$12="NR",VLOOKUP($C518,'ALLL &lt;50B Database'!$A$2:$S$4794,11,FALSE),VLOOKUP($C518,'CECL &lt;50B Database'!$A$2:$S$165,11,FALSE)),"")</f>
        <v/>
      </c>
      <c r="F518" s="32" t="str">
        <f>IFERROR(IF($D$12="NR",VLOOKUP($C518,'ALLL &lt;50B Database'!$A$2:$S$4794,19,FALSE),VLOOKUP($C518,'CECL &lt;50B Database'!$A$2:$S$165,19,FALSE)),"")</f>
        <v/>
      </c>
      <c r="G518" s="32" t="str">
        <f>IFERROR(IF($D$12="NR",VLOOKUP($C518,'ALLL &lt;50B Database'!$A$2:$S$4794,15,FALSE),VLOOKUP($C518,'CECL &lt;50B Database'!$A$2:$S$165,15,FALSE)),"")</f>
        <v/>
      </c>
      <c r="H518" s="32"/>
    </row>
    <row r="519" spans="2:8" x14ac:dyDescent="0.25">
      <c r="B519" s="5" t="str">
        <f>IF(COUNT($B$18:B518)&gt;=COUNT(Workings!$C:$C),"",COUNT($B$18:B518)+1)</f>
        <v/>
      </c>
      <c r="C519" t="str">
        <f>IFERROR(INDEX(Workings!$B:$B,MATCH('Peer Comparison Tool'!$B519,Workings!$D:$D,0)),"")</f>
        <v/>
      </c>
      <c r="D519" s="28" t="str">
        <f>IFERROR(IF($D$12="NR",VLOOKUP($C519,'ALLL &lt;50B Database'!$A$2:$S$4794,7,FALSE),VLOOKUP($C519,'CECL &lt;50B Database'!$A$2:$S$165,7,FALSE)),"")</f>
        <v/>
      </c>
      <c r="E519" s="32" t="str">
        <f>IFERROR(IF($D$12="NR",VLOOKUP($C519,'ALLL &lt;50B Database'!$A$2:$S$4794,11,FALSE),VLOOKUP($C519,'CECL &lt;50B Database'!$A$2:$S$165,11,FALSE)),"")</f>
        <v/>
      </c>
      <c r="F519" s="32" t="str">
        <f>IFERROR(IF($D$12="NR",VLOOKUP($C519,'ALLL &lt;50B Database'!$A$2:$S$4794,19,FALSE),VLOOKUP($C519,'CECL &lt;50B Database'!$A$2:$S$165,19,FALSE)),"")</f>
        <v/>
      </c>
      <c r="G519" s="32" t="str">
        <f>IFERROR(IF($D$12="NR",VLOOKUP($C519,'ALLL &lt;50B Database'!$A$2:$S$4794,15,FALSE),VLOOKUP($C519,'CECL &lt;50B Database'!$A$2:$S$165,15,FALSE)),"")</f>
        <v/>
      </c>
      <c r="H519" s="32"/>
    </row>
    <row r="520" spans="2:8" x14ac:dyDescent="0.25">
      <c r="B520" s="5" t="str">
        <f>IF(COUNT($B$18:B519)&gt;=COUNT(Workings!$C:$C),"",COUNT($B$18:B519)+1)</f>
        <v/>
      </c>
      <c r="C520" t="str">
        <f>IFERROR(INDEX(Workings!$B:$B,MATCH('Peer Comparison Tool'!$B520,Workings!$D:$D,0)),"")</f>
        <v/>
      </c>
      <c r="D520" s="28" t="str">
        <f>IFERROR(IF($D$12="NR",VLOOKUP($C520,'ALLL &lt;50B Database'!$A$2:$S$4794,7,FALSE),VLOOKUP($C520,'CECL &lt;50B Database'!$A$2:$S$165,7,FALSE)),"")</f>
        <v/>
      </c>
      <c r="E520" s="32" t="str">
        <f>IFERROR(IF($D$12="NR",VLOOKUP($C520,'ALLL &lt;50B Database'!$A$2:$S$4794,11,FALSE),VLOOKUP($C520,'CECL &lt;50B Database'!$A$2:$S$165,11,FALSE)),"")</f>
        <v/>
      </c>
      <c r="F520" s="32" t="str">
        <f>IFERROR(IF($D$12="NR",VLOOKUP($C520,'ALLL &lt;50B Database'!$A$2:$S$4794,19,FALSE),VLOOKUP($C520,'CECL &lt;50B Database'!$A$2:$S$165,19,FALSE)),"")</f>
        <v/>
      </c>
      <c r="G520" s="32" t="str">
        <f>IFERROR(IF($D$12="NR",VLOOKUP($C520,'ALLL &lt;50B Database'!$A$2:$S$4794,15,FALSE),VLOOKUP($C520,'CECL &lt;50B Database'!$A$2:$S$165,15,FALSE)),"")</f>
        <v/>
      </c>
      <c r="H520" s="32"/>
    </row>
    <row r="521" spans="2:8" x14ac:dyDescent="0.25">
      <c r="B521" s="5" t="str">
        <f>IF(COUNT($B$18:B520)&gt;=COUNT(Workings!$C:$C),"",COUNT($B$18:B520)+1)</f>
        <v/>
      </c>
      <c r="C521" t="str">
        <f>IFERROR(INDEX(Workings!$B:$B,MATCH('Peer Comparison Tool'!$B521,Workings!$D:$D,0)),"")</f>
        <v/>
      </c>
      <c r="D521" s="28" t="str">
        <f>IFERROR(IF($D$12="NR",VLOOKUP($C521,'ALLL &lt;50B Database'!$A$2:$S$4794,7,FALSE),VLOOKUP($C521,'CECL &lt;50B Database'!$A$2:$S$165,7,FALSE)),"")</f>
        <v/>
      </c>
      <c r="E521" s="32" t="str">
        <f>IFERROR(IF($D$12="NR",VLOOKUP($C521,'ALLL &lt;50B Database'!$A$2:$S$4794,11,FALSE),VLOOKUP($C521,'CECL &lt;50B Database'!$A$2:$S$165,11,FALSE)),"")</f>
        <v/>
      </c>
      <c r="F521" s="32" t="str">
        <f>IFERROR(IF($D$12="NR",VLOOKUP($C521,'ALLL &lt;50B Database'!$A$2:$S$4794,19,FALSE),VLOOKUP($C521,'CECL &lt;50B Database'!$A$2:$S$165,19,FALSE)),"")</f>
        <v/>
      </c>
      <c r="G521" s="32" t="str">
        <f>IFERROR(IF($D$12="NR",VLOOKUP($C521,'ALLL &lt;50B Database'!$A$2:$S$4794,15,FALSE),VLOOKUP($C521,'CECL &lt;50B Database'!$A$2:$S$165,15,FALSE)),"")</f>
        <v/>
      </c>
      <c r="H521" s="32"/>
    </row>
    <row r="522" spans="2:8" x14ac:dyDescent="0.25">
      <c r="B522" s="5" t="str">
        <f>IF(COUNT($B$18:B521)&gt;=COUNT(Workings!$C:$C),"",COUNT($B$18:B521)+1)</f>
        <v/>
      </c>
      <c r="C522" t="str">
        <f>IFERROR(INDEX(Workings!$B:$B,MATCH('Peer Comparison Tool'!$B522,Workings!$D:$D,0)),"")</f>
        <v/>
      </c>
      <c r="D522" s="28" t="str">
        <f>IFERROR(IF($D$12="NR",VLOOKUP($C522,'ALLL &lt;50B Database'!$A$2:$S$4794,7,FALSE),VLOOKUP($C522,'CECL &lt;50B Database'!$A$2:$S$165,7,FALSE)),"")</f>
        <v/>
      </c>
      <c r="E522" s="32" t="str">
        <f>IFERROR(IF($D$12="NR",VLOOKUP($C522,'ALLL &lt;50B Database'!$A$2:$S$4794,11,FALSE),VLOOKUP($C522,'CECL &lt;50B Database'!$A$2:$S$165,11,FALSE)),"")</f>
        <v/>
      </c>
      <c r="F522" s="32" t="str">
        <f>IFERROR(IF($D$12="NR",VLOOKUP($C522,'ALLL &lt;50B Database'!$A$2:$S$4794,19,FALSE),VLOOKUP($C522,'CECL &lt;50B Database'!$A$2:$S$165,19,FALSE)),"")</f>
        <v/>
      </c>
      <c r="G522" s="32" t="str">
        <f>IFERROR(IF($D$12="NR",VLOOKUP($C522,'ALLL &lt;50B Database'!$A$2:$S$4794,15,FALSE),VLOOKUP($C522,'CECL &lt;50B Database'!$A$2:$S$165,15,FALSE)),"")</f>
        <v/>
      </c>
      <c r="H522" s="32"/>
    </row>
    <row r="523" spans="2:8" x14ac:dyDescent="0.25">
      <c r="B523" s="5" t="str">
        <f>IF(COUNT($B$18:B522)&gt;=COUNT(Workings!$C:$C),"",COUNT($B$18:B522)+1)</f>
        <v/>
      </c>
      <c r="C523" t="str">
        <f>IFERROR(INDEX(Workings!$B:$B,MATCH('Peer Comparison Tool'!$B523,Workings!$D:$D,0)),"")</f>
        <v/>
      </c>
      <c r="D523" s="28" t="str">
        <f>IFERROR(IF($D$12="NR",VLOOKUP($C523,'ALLL &lt;50B Database'!$A$2:$S$4794,7,FALSE),VLOOKUP($C523,'CECL &lt;50B Database'!$A$2:$S$165,7,FALSE)),"")</f>
        <v/>
      </c>
      <c r="E523" s="32" t="str">
        <f>IFERROR(IF($D$12="NR",VLOOKUP($C523,'ALLL &lt;50B Database'!$A$2:$S$4794,11,FALSE),VLOOKUP($C523,'CECL &lt;50B Database'!$A$2:$S$165,11,FALSE)),"")</f>
        <v/>
      </c>
      <c r="F523" s="32" t="str">
        <f>IFERROR(IF($D$12="NR",VLOOKUP($C523,'ALLL &lt;50B Database'!$A$2:$S$4794,19,FALSE),VLOOKUP($C523,'CECL &lt;50B Database'!$A$2:$S$165,19,FALSE)),"")</f>
        <v/>
      </c>
      <c r="G523" s="32" t="str">
        <f>IFERROR(IF($D$12="NR",VLOOKUP($C523,'ALLL &lt;50B Database'!$A$2:$S$4794,15,FALSE),VLOOKUP($C523,'CECL &lt;50B Database'!$A$2:$S$165,15,FALSE)),"")</f>
        <v/>
      </c>
      <c r="H523" s="32"/>
    </row>
    <row r="524" spans="2:8" x14ac:dyDescent="0.25">
      <c r="B524" s="5" t="str">
        <f>IF(COUNT($B$18:B523)&gt;=COUNT(Workings!$C:$C),"",COUNT($B$18:B523)+1)</f>
        <v/>
      </c>
      <c r="C524" t="str">
        <f>IFERROR(INDEX(Workings!$B:$B,MATCH('Peer Comparison Tool'!$B524,Workings!$D:$D,0)),"")</f>
        <v/>
      </c>
      <c r="D524" s="28" t="str">
        <f>IFERROR(IF($D$12="NR",VLOOKUP($C524,'ALLL &lt;50B Database'!$A$2:$S$4794,7,FALSE),VLOOKUP($C524,'CECL &lt;50B Database'!$A$2:$S$165,7,FALSE)),"")</f>
        <v/>
      </c>
      <c r="E524" s="32" t="str">
        <f>IFERROR(IF($D$12="NR",VLOOKUP($C524,'ALLL &lt;50B Database'!$A$2:$S$4794,11,FALSE),VLOOKUP($C524,'CECL &lt;50B Database'!$A$2:$S$165,11,FALSE)),"")</f>
        <v/>
      </c>
      <c r="F524" s="32" t="str">
        <f>IFERROR(IF($D$12="NR",VLOOKUP($C524,'ALLL &lt;50B Database'!$A$2:$S$4794,19,FALSE),VLOOKUP($C524,'CECL &lt;50B Database'!$A$2:$S$165,19,FALSE)),"")</f>
        <v/>
      </c>
      <c r="G524" s="32" t="str">
        <f>IFERROR(IF($D$12="NR",VLOOKUP($C524,'ALLL &lt;50B Database'!$A$2:$S$4794,15,FALSE),VLOOKUP($C524,'CECL &lt;50B Database'!$A$2:$S$165,15,FALSE)),"")</f>
        <v/>
      </c>
      <c r="H524" s="32"/>
    </row>
    <row r="525" spans="2:8" x14ac:dyDescent="0.25">
      <c r="B525" s="5" t="str">
        <f>IF(COUNT($B$18:B524)&gt;=COUNT(Workings!$C:$C),"",COUNT($B$18:B524)+1)</f>
        <v/>
      </c>
      <c r="C525" t="str">
        <f>IFERROR(INDEX(Workings!$B:$B,MATCH('Peer Comparison Tool'!$B525,Workings!$D:$D,0)),"")</f>
        <v/>
      </c>
      <c r="D525" s="28" t="str">
        <f>IFERROR(IF($D$12="NR",VLOOKUP($C525,'ALLL &lt;50B Database'!$A$2:$S$4794,7,FALSE),VLOOKUP($C525,'CECL &lt;50B Database'!$A$2:$S$165,7,FALSE)),"")</f>
        <v/>
      </c>
      <c r="E525" s="32" t="str">
        <f>IFERROR(IF($D$12="NR",VLOOKUP($C525,'ALLL &lt;50B Database'!$A$2:$S$4794,11,FALSE),VLOOKUP($C525,'CECL &lt;50B Database'!$A$2:$S$165,11,FALSE)),"")</f>
        <v/>
      </c>
      <c r="F525" s="32" t="str">
        <f>IFERROR(IF($D$12="NR",VLOOKUP($C525,'ALLL &lt;50B Database'!$A$2:$S$4794,19,FALSE),VLOOKUP($C525,'CECL &lt;50B Database'!$A$2:$S$165,19,FALSE)),"")</f>
        <v/>
      </c>
      <c r="G525" s="32" t="str">
        <f>IFERROR(IF($D$12="NR",VLOOKUP($C525,'ALLL &lt;50B Database'!$A$2:$S$4794,15,FALSE),VLOOKUP($C525,'CECL &lt;50B Database'!$A$2:$S$165,15,FALSE)),"")</f>
        <v/>
      </c>
      <c r="H525" s="32"/>
    </row>
    <row r="526" spans="2:8" x14ac:dyDescent="0.25">
      <c r="B526" s="5" t="str">
        <f>IF(COUNT($B$18:B525)&gt;=COUNT(Workings!$C:$C),"",COUNT($B$18:B525)+1)</f>
        <v/>
      </c>
      <c r="C526" t="str">
        <f>IFERROR(INDEX(Workings!$B:$B,MATCH('Peer Comparison Tool'!$B526,Workings!$D:$D,0)),"")</f>
        <v/>
      </c>
      <c r="D526" s="28" t="str">
        <f>IFERROR(IF($D$12="NR",VLOOKUP($C526,'ALLL &lt;50B Database'!$A$2:$S$4794,7,FALSE),VLOOKUP($C526,'CECL &lt;50B Database'!$A$2:$S$165,7,FALSE)),"")</f>
        <v/>
      </c>
      <c r="E526" s="32" t="str">
        <f>IFERROR(IF($D$12="NR",VLOOKUP($C526,'ALLL &lt;50B Database'!$A$2:$S$4794,11,FALSE),VLOOKUP($C526,'CECL &lt;50B Database'!$A$2:$S$165,11,FALSE)),"")</f>
        <v/>
      </c>
      <c r="F526" s="32" t="str">
        <f>IFERROR(IF($D$12="NR",VLOOKUP($C526,'ALLL &lt;50B Database'!$A$2:$S$4794,19,FALSE),VLOOKUP($C526,'CECL &lt;50B Database'!$A$2:$S$165,19,FALSE)),"")</f>
        <v/>
      </c>
      <c r="G526" s="32" t="str">
        <f>IFERROR(IF($D$12="NR",VLOOKUP($C526,'ALLL &lt;50B Database'!$A$2:$S$4794,15,FALSE),VLOOKUP($C526,'CECL &lt;50B Database'!$A$2:$S$165,15,FALSE)),"")</f>
        <v/>
      </c>
      <c r="H526" s="32"/>
    </row>
    <row r="527" spans="2:8" x14ac:dyDescent="0.25">
      <c r="B527" s="5" t="str">
        <f>IF(COUNT($B$18:B526)&gt;=COUNT(Workings!$C:$C),"",COUNT($B$18:B526)+1)</f>
        <v/>
      </c>
      <c r="C527" t="str">
        <f>IFERROR(INDEX(Workings!$B:$B,MATCH('Peer Comparison Tool'!$B527,Workings!$D:$D,0)),"")</f>
        <v/>
      </c>
      <c r="D527" s="28" t="str">
        <f>IFERROR(IF($D$12="NR",VLOOKUP($C527,'ALLL &lt;50B Database'!$A$2:$S$4794,7,FALSE),VLOOKUP($C527,'CECL &lt;50B Database'!$A$2:$S$165,7,FALSE)),"")</f>
        <v/>
      </c>
      <c r="E527" s="32" t="str">
        <f>IFERROR(IF($D$12="NR",VLOOKUP($C527,'ALLL &lt;50B Database'!$A$2:$S$4794,11,FALSE),VLOOKUP($C527,'CECL &lt;50B Database'!$A$2:$S$165,11,FALSE)),"")</f>
        <v/>
      </c>
      <c r="F527" s="32" t="str">
        <f>IFERROR(IF($D$12="NR",VLOOKUP($C527,'ALLL &lt;50B Database'!$A$2:$S$4794,19,FALSE),VLOOKUP($C527,'CECL &lt;50B Database'!$A$2:$S$165,19,FALSE)),"")</f>
        <v/>
      </c>
      <c r="G527" s="32" t="str">
        <f>IFERROR(IF($D$12="NR",VLOOKUP($C527,'ALLL &lt;50B Database'!$A$2:$S$4794,15,FALSE),VLOOKUP($C527,'CECL &lt;50B Database'!$A$2:$S$165,15,FALSE)),"")</f>
        <v/>
      </c>
      <c r="H527" s="32"/>
    </row>
    <row r="528" spans="2:8" x14ac:dyDescent="0.25">
      <c r="B528" s="5" t="str">
        <f>IF(COUNT($B$18:B527)&gt;=COUNT(Workings!$C:$C),"",COUNT($B$18:B527)+1)</f>
        <v/>
      </c>
      <c r="C528" t="str">
        <f>IFERROR(INDEX(Workings!$B:$B,MATCH('Peer Comparison Tool'!$B528,Workings!$D:$D,0)),"")</f>
        <v/>
      </c>
      <c r="D528" s="28" t="str">
        <f>IFERROR(IF($D$12="NR",VLOOKUP($C528,'ALLL &lt;50B Database'!$A$2:$S$4794,7,FALSE),VLOOKUP($C528,'CECL &lt;50B Database'!$A$2:$S$165,7,FALSE)),"")</f>
        <v/>
      </c>
      <c r="E528" s="32" t="str">
        <f>IFERROR(IF($D$12="NR",VLOOKUP($C528,'ALLL &lt;50B Database'!$A$2:$S$4794,11,FALSE),VLOOKUP($C528,'CECL &lt;50B Database'!$A$2:$S$165,11,FALSE)),"")</f>
        <v/>
      </c>
      <c r="F528" s="32" t="str">
        <f>IFERROR(IF($D$12="NR",VLOOKUP($C528,'ALLL &lt;50B Database'!$A$2:$S$4794,19,FALSE),VLOOKUP($C528,'CECL &lt;50B Database'!$A$2:$S$165,19,FALSE)),"")</f>
        <v/>
      </c>
      <c r="G528" s="32" t="str">
        <f>IFERROR(IF($D$12="NR",VLOOKUP($C528,'ALLL &lt;50B Database'!$A$2:$S$4794,15,FALSE),VLOOKUP($C528,'CECL &lt;50B Database'!$A$2:$S$165,15,FALSE)),"")</f>
        <v/>
      </c>
      <c r="H528" s="32"/>
    </row>
    <row r="529" spans="2:8" x14ac:dyDescent="0.25">
      <c r="B529" s="5" t="str">
        <f>IF(COUNT($B$18:B528)&gt;=COUNT(Workings!$C:$C),"",COUNT($B$18:B528)+1)</f>
        <v/>
      </c>
      <c r="C529" t="str">
        <f>IFERROR(INDEX(Workings!$B:$B,MATCH('Peer Comparison Tool'!$B529,Workings!$D:$D,0)),"")</f>
        <v/>
      </c>
      <c r="D529" s="28" t="str">
        <f>IFERROR(IF($D$12="NR",VLOOKUP($C529,'ALLL &lt;50B Database'!$A$2:$S$4794,7,FALSE),VLOOKUP($C529,'CECL &lt;50B Database'!$A$2:$S$165,7,FALSE)),"")</f>
        <v/>
      </c>
      <c r="E529" s="32" t="str">
        <f>IFERROR(IF($D$12="NR",VLOOKUP($C529,'ALLL &lt;50B Database'!$A$2:$S$4794,11,FALSE),VLOOKUP($C529,'CECL &lt;50B Database'!$A$2:$S$165,11,FALSE)),"")</f>
        <v/>
      </c>
      <c r="F529" s="32" t="str">
        <f>IFERROR(IF($D$12="NR",VLOOKUP($C529,'ALLL &lt;50B Database'!$A$2:$S$4794,19,FALSE),VLOOKUP($C529,'CECL &lt;50B Database'!$A$2:$S$165,19,FALSE)),"")</f>
        <v/>
      </c>
      <c r="G529" s="32" t="str">
        <f>IFERROR(IF($D$12="NR",VLOOKUP($C529,'ALLL &lt;50B Database'!$A$2:$S$4794,15,FALSE),VLOOKUP($C529,'CECL &lt;50B Database'!$A$2:$S$165,15,FALSE)),"")</f>
        <v/>
      </c>
      <c r="H529" s="32"/>
    </row>
    <row r="530" spans="2:8" x14ac:dyDescent="0.25">
      <c r="B530" s="5" t="str">
        <f>IF(COUNT($B$18:B529)&gt;=COUNT(Workings!$C:$C),"",COUNT($B$18:B529)+1)</f>
        <v/>
      </c>
      <c r="C530" t="str">
        <f>IFERROR(INDEX(Workings!$B:$B,MATCH('Peer Comparison Tool'!$B530,Workings!$D:$D,0)),"")</f>
        <v/>
      </c>
      <c r="D530" s="28" t="str">
        <f>IFERROR(IF($D$12="NR",VLOOKUP($C530,'ALLL &lt;50B Database'!$A$2:$S$4794,7,FALSE),VLOOKUP($C530,'CECL &lt;50B Database'!$A$2:$S$165,7,FALSE)),"")</f>
        <v/>
      </c>
      <c r="E530" s="32" t="str">
        <f>IFERROR(IF($D$12="NR",VLOOKUP($C530,'ALLL &lt;50B Database'!$A$2:$S$4794,11,FALSE),VLOOKUP($C530,'CECL &lt;50B Database'!$A$2:$S$165,11,FALSE)),"")</f>
        <v/>
      </c>
      <c r="F530" s="32" t="str">
        <f>IFERROR(IF($D$12="NR",VLOOKUP($C530,'ALLL &lt;50B Database'!$A$2:$S$4794,19,FALSE),VLOOKUP($C530,'CECL &lt;50B Database'!$A$2:$S$165,19,FALSE)),"")</f>
        <v/>
      </c>
      <c r="G530" s="32" t="str">
        <f>IFERROR(IF($D$12="NR",VLOOKUP($C530,'ALLL &lt;50B Database'!$A$2:$S$4794,15,FALSE),VLOOKUP($C530,'CECL &lt;50B Database'!$A$2:$S$165,15,FALSE)),"")</f>
        <v/>
      </c>
      <c r="H530" s="32"/>
    </row>
    <row r="531" spans="2:8" x14ac:dyDescent="0.25">
      <c r="B531" s="5" t="str">
        <f>IF(COUNT($B$18:B530)&gt;=COUNT(Workings!$C:$C),"",COUNT($B$18:B530)+1)</f>
        <v/>
      </c>
      <c r="C531" t="str">
        <f>IFERROR(INDEX(Workings!$B:$B,MATCH('Peer Comparison Tool'!$B531,Workings!$D:$D,0)),"")</f>
        <v/>
      </c>
      <c r="D531" s="28" t="str">
        <f>IFERROR(IF($D$12="NR",VLOOKUP($C531,'ALLL &lt;50B Database'!$A$2:$S$4794,7,FALSE),VLOOKUP($C531,'CECL &lt;50B Database'!$A$2:$S$165,7,FALSE)),"")</f>
        <v/>
      </c>
      <c r="E531" s="32" t="str">
        <f>IFERROR(IF($D$12="NR",VLOOKUP($C531,'ALLL &lt;50B Database'!$A$2:$S$4794,11,FALSE),VLOOKUP($C531,'CECL &lt;50B Database'!$A$2:$S$165,11,FALSE)),"")</f>
        <v/>
      </c>
      <c r="F531" s="32" t="str">
        <f>IFERROR(IF($D$12="NR",VLOOKUP($C531,'ALLL &lt;50B Database'!$A$2:$S$4794,19,FALSE),VLOOKUP($C531,'CECL &lt;50B Database'!$A$2:$S$165,19,FALSE)),"")</f>
        <v/>
      </c>
      <c r="G531" s="32" t="str">
        <f>IFERROR(IF($D$12="NR",VLOOKUP($C531,'ALLL &lt;50B Database'!$A$2:$S$4794,15,FALSE),VLOOKUP($C531,'CECL &lt;50B Database'!$A$2:$S$165,15,FALSE)),"")</f>
        <v/>
      </c>
      <c r="H531" s="32"/>
    </row>
    <row r="532" spans="2:8" x14ac:dyDescent="0.25">
      <c r="B532" s="5" t="str">
        <f>IF(COUNT($B$18:B531)&gt;=COUNT(Workings!$C:$C),"",COUNT($B$18:B531)+1)</f>
        <v/>
      </c>
      <c r="C532" t="str">
        <f>IFERROR(INDEX(Workings!$B:$B,MATCH('Peer Comparison Tool'!$B532,Workings!$D:$D,0)),"")</f>
        <v/>
      </c>
      <c r="D532" s="28" t="str">
        <f>IFERROR(IF($D$12="NR",VLOOKUP($C532,'ALLL &lt;50B Database'!$A$2:$S$4794,7,FALSE),VLOOKUP($C532,'CECL &lt;50B Database'!$A$2:$S$165,7,FALSE)),"")</f>
        <v/>
      </c>
      <c r="E532" s="32" t="str">
        <f>IFERROR(IF($D$12="NR",VLOOKUP($C532,'ALLL &lt;50B Database'!$A$2:$S$4794,11,FALSE),VLOOKUP($C532,'CECL &lt;50B Database'!$A$2:$S$165,11,FALSE)),"")</f>
        <v/>
      </c>
      <c r="F532" s="32" t="str">
        <f>IFERROR(IF($D$12="NR",VLOOKUP($C532,'ALLL &lt;50B Database'!$A$2:$S$4794,19,FALSE),VLOOKUP($C532,'CECL &lt;50B Database'!$A$2:$S$165,19,FALSE)),"")</f>
        <v/>
      </c>
      <c r="G532" s="32" t="str">
        <f>IFERROR(IF($D$12="NR",VLOOKUP($C532,'ALLL &lt;50B Database'!$A$2:$S$4794,15,FALSE),VLOOKUP($C532,'CECL &lt;50B Database'!$A$2:$S$165,15,FALSE)),"")</f>
        <v/>
      </c>
      <c r="H532" s="32"/>
    </row>
    <row r="533" spans="2:8" x14ac:dyDescent="0.25">
      <c r="B533" s="5" t="str">
        <f>IF(COUNT($B$18:B532)&gt;=COUNT(Workings!$C:$C),"",COUNT($B$18:B532)+1)</f>
        <v/>
      </c>
      <c r="C533" t="str">
        <f>IFERROR(INDEX(Workings!$B:$B,MATCH('Peer Comparison Tool'!$B533,Workings!$D:$D,0)),"")</f>
        <v/>
      </c>
      <c r="D533" s="28" t="str">
        <f>IFERROR(IF($D$12="NR",VLOOKUP($C533,'ALLL &lt;50B Database'!$A$2:$S$4794,7,FALSE),VLOOKUP($C533,'CECL &lt;50B Database'!$A$2:$S$165,7,FALSE)),"")</f>
        <v/>
      </c>
      <c r="E533" s="32" t="str">
        <f>IFERROR(IF($D$12="NR",VLOOKUP($C533,'ALLL &lt;50B Database'!$A$2:$S$4794,11,FALSE),VLOOKUP($C533,'CECL &lt;50B Database'!$A$2:$S$165,11,FALSE)),"")</f>
        <v/>
      </c>
      <c r="F533" s="32" t="str">
        <f>IFERROR(IF($D$12="NR",VLOOKUP($C533,'ALLL &lt;50B Database'!$A$2:$S$4794,19,FALSE),VLOOKUP($C533,'CECL &lt;50B Database'!$A$2:$S$165,19,FALSE)),"")</f>
        <v/>
      </c>
      <c r="G533" s="32" t="str">
        <f>IFERROR(IF($D$12="NR",VLOOKUP($C533,'ALLL &lt;50B Database'!$A$2:$S$4794,15,FALSE),VLOOKUP($C533,'CECL &lt;50B Database'!$A$2:$S$165,15,FALSE)),"")</f>
        <v/>
      </c>
      <c r="H533" s="32"/>
    </row>
    <row r="534" spans="2:8" x14ac:dyDescent="0.25">
      <c r="B534" s="5" t="str">
        <f>IF(COUNT($B$18:B533)&gt;=COUNT(Workings!$C:$C),"",COUNT($B$18:B533)+1)</f>
        <v/>
      </c>
      <c r="C534" t="str">
        <f>IFERROR(INDEX(Workings!$B:$B,MATCH('Peer Comparison Tool'!$B534,Workings!$D:$D,0)),"")</f>
        <v/>
      </c>
      <c r="D534" s="28" t="str">
        <f>IFERROR(IF($D$12="NR",VLOOKUP($C534,'ALLL &lt;50B Database'!$A$2:$S$4794,7,FALSE),VLOOKUP($C534,'CECL &lt;50B Database'!$A$2:$S$165,7,FALSE)),"")</f>
        <v/>
      </c>
      <c r="E534" s="32" t="str">
        <f>IFERROR(IF($D$12="NR",VLOOKUP($C534,'ALLL &lt;50B Database'!$A$2:$S$4794,11,FALSE),VLOOKUP($C534,'CECL &lt;50B Database'!$A$2:$S$165,11,FALSE)),"")</f>
        <v/>
      </c>
      <c r="F534" s="32" t="str">
        <f>IFERROR(IF($D$12="NR",VLOOKUP($C534,'ALLL &lt;50B Database'!$A$2:$S$4794,19,FALSE),VLOOKUP($C534,'CECL &lt;50B Database'!$A$2:$S$165,19,FALSE)),"")</f>
        <v/>
      </c>
      <c r="G534" s="32" t="str">
        <f>IFERROR(IF($D$12="NR",VLOOKUP($C534,'ALLL &lt;50B Database'!$A$2:$S$4794,15,FALSE),VLOOKUP($C534,'CECL &lt;50B Database'!$A$2:$S$165,15,FALSE)),"")</f>
        <v/>
      </c>
      <c r="H534" s="32"/>
    </row>
    <row r="535" spans="2:8" x14ac:dyDescent="0.25">
      <c r="B535" s="5" t="str">
        <f>IF(COUNT($B$18:B534)&gt;=COUNT(Workings!$C:$C),"",COUNT($B$18:B534)+1)</f>
        <v/>
      </c>
      <c r="C535" t="str">
        <f>IFERROR(INDEX(Workings!$B:$B,MATCH('Peer Comparison Tool'!$B535,Workings!$D:$D,0)),"")</f>
        <v/>
      </c>
      <c r="D535" s="28" t="str">
        <f>IFERROR(IF($D$12="NR",VLOOKUP($C535,'ALLL &lt;50B Database'!$A$2:$S$4794,7,FALSE),VLOOKUP($C535,'CECL &lt;50B Database'!$A$2:$S$165,7,FALSE)),"")</f>
        <v/>
      </c>
      <c r="E535" s="32" t="str">
        <f>IFERROR(IF($D$12="NR",VLOOKUP($C535,'ALLL &lt;50B Database'!$A$2:$S$4794,11,FALSE),VLOOKUP($C535,'CECL &lt;50B Database'!$A$2:$S$165,11,FALSE)),"")</f>
        <v/>
      </c>
      <c r="F535" s="32" t="str">
        <f>IFERROR(IF($D$12="NR",VLOOKUP($C535,'ALLL &lt;50B Database'!$A$2:$S$4794,19,FALSE),VLOOKUP($C535,'CECL &lt;50B Database'!$A$2:$S$165,19,FALSE)),"")</f>
        <v/>
      </c>
      <c r="G535" s="32" t="str">
        <f>IFERROR(IF($D$12="NR",VLOOKUP($C535,'ALLL &lt;50B Database'!$A$2:$S$4794,15,FALSE),VLOOKUP($C535,'CECL &lt;50B Database'!$A$2:$S$165,15,FALSE)),"")</f>
        <v/>
      </c>
      <c r="H535" s="32"/>
    </row>
    <row r="536" spans="2:8" x14ac:dyDescent="0.25">
      <c r="B536" s="5" t="str">
        <f>IF(COUNT($B$18:B535)&gt;=COUNT(Workings!$C:$C),"",COUNT($B$18:B535)+1)</f>
        <v/>
      </c>
      <c r="C536" t="str">
        <f>IFERROR(INDEX(Workings!$B:$B,MATCH('Peer Comparison Tool'!$B536,Workings!$D:$D,0)),"")</f>
        <v/>
      </c>
      <c r="D536" s="28" t="str">
        <f>IFERROR(IF($D$12="NR",VLOOKUP($C536,'ALLL &lt;50B Database'!$A$2:$S$4794,7,FALSE),VLOOKUP($C536,'CECL &lt;50B Database'!$A$2:$S$165,7,FALSE)),"")</f>
        <v/>
      </c>
      <c r="E536" s="32" t="str">
        <f>IFERROR(IF($D$12="NR",VLOOKUP($C536,'ALLL &lt;50B Database'!$A$2:$S$4794,11,FALSE),VLOOKUP($C536,'CECL &lt;50B Database'!$A$2:$S$165,11,FALSE)),"")</f>
        <v/>
      </c>
      <c r="F536" s="32" t="str">
        <f>IFERROR(IF($D$12="NR",VLOOKUP($C536,'ALLL &lt;50B Database'!$A$2:$S$4794,19,FALSE),VLOOKUP($C536,'CECL &lt;50B Database'!$A$2:$S$165,19,FALSE)),"")</f>
        <v/>
      </c>
      <c r="G536" s="32" t="str">
        <f>IFERROR(IF($D$12="NR",VLOOKUP($C536,'ALLL &lt;50B Database'!$A$2:$S$4794,15,FALSE),VLOOKUP($C536,'CECL &lt;50B Database'!$A$2:$S$165,15,FALSE)),"")</f>
        <v/>
      </c>
      <c r="H536" s="32"/>
    </row>
    <row r="537" spans="2:8" x14ac:dyDescent="0.25">
      <c r="B537" s="5" t="str">
        <f>IF(COUNT($B$18:B536)&gt;=COUNT(Workings!$C:$C),"",COUNT($B$18:B536)+1)</f>
        <v/>
      </c>
      <c r="C537" t="str">
        <f>IFERROR(INDEX(Workings!$B:$B,MATCH('Peer Comparison Tool'!$B537,Workings!$D:$D,0)),"")</f>
        <v/>
      </c>
      <c r="D537" s="28" t="str">
        <f>IFERROR(IF($D$12="NR",VLOOKUP($C537,'ALLL &lt;50B Database'!$A$2:$S$4794,7,FALSE),VLOOKUP($C537,'CECL &lt;50B Database'!$A$2:$S$165,7,FALSE)),"")</f>
        <v/>
      </c>
      <c r="E537" s="32" t="str">
        <f>IFERROR(IF($D$12="NR",VLOOKUP($C537,'ALLL &lt;50B Database'!$A$2:$S$4794,11,FALSE),VLOOKUP($C537,'CECL &lt;50B Database'!$A$2:$S$165,11,FALSE)),"")</f>
        <v/>
      </c>
      <c r="F537" s="32" t="str">
        <f>IFERROR(IF($D$12="NR",VLOOKUP($C537,'ALLL &lt;50B Database'!$A$2:$S$4794,19,FALSE),VLOOKUP($C537,'CECL &lt;50B Database'!$A$2:$S$165,19,FALSE)),"")</f>
        <v/>
      </c>
      <c r="G537" s="32" t="str">
        <f>IFERROR(IF($D$12="NR",VLOOKUP($C537,'ALLL &lt;50B Database'!$A$2:$S$4794,15,FALSE),VLOOKUP($C537,'CECL &lt;50B Database'!$A$2:$S$165,15,FALSE)),"")</f>
        <v/>
      </c>
      <c r="H537" s="32"/>
    </row>
    <row r="538" spans="2:8" x14ac:dyDescent="0.25">
      <c r="B538" s="5" t="str">
        <f>IF(COUNT($B$18:B537)&gt;=COUNT(Workings!$C:$C),"",COUNT($B$18:B537)+1)</f>
        <v/>
      </c>
      <c r="C538" t="str">
        <f>IFERROR(INDEX(Workings!$B:$B,MATCH('Peer Comparison Tool'!$B538,Workings!$D:$D,0)),"")</f>
        <v/>
      </c>
      <c r="D538" s="28" t="str">
        <f>IFERROR(IF($D$12="NR",VLOOKUP($C538,'ALLL &lt;50B Database'!$A$2:$S$4794,7,FALSE),VLOOKUP($C538,'CECL &lt;50B Database'!$A$2:$S$165,7,FALSE)),"")</f>
        <v/>
      </c>
      <c r="E538" s="32" t="str">
        <f>IFERROR(IF($D$12="NR",VLOOKUP($C538,'ALLL &lt;50B Database'!$A$2:$S$4794,11,FALSE),VLOOKUP($C538,'CECL &lt;50B Database'!$A$2:$S$165,11,FALSE)),"")</f>
        <v/>
      </c>
      <c r="F538" s="32" t="str">
        <f>IFERROR(IF($D$12="NR",VLOOKUP($C538,'ALLL &lt;50B Database'!$A$2:$S$4794,19,FALSE),VLOOKUP($C538,'CECL &lt;50B Database'!$A$2:$S$165,19,FALSE)),"")</f>
        <v/>
      </c>
      <c r="G538" s="32" t="str">
        <f>IFERROR(IF($D$12="NR",VLOOKUP($C538,'ALLL &lt;50B Database'!$A$2:$S$4794,15,FALSE),VLOOKUP($C538,'CECL &lt;50B Database'!$A$2:$S$165,15,FALSE)),"")</f>
        <v/>
      </c>
      <c r="H538" s="32"/>
    </row>
    <row r="539" spans="2:8" x14ac:dyDescent="0.25">
      <c r="B539" s="5" t="str">
        <f>IF(COUNT($B$18:B538)&gt;=COUNT(Workings!$C:$C),"",COUNT($B$18:B538)+1)</f>
        <v/>
      </c>
      <c r="C539" t="str">
        <f>IFERROR(INDEX(Workings!$B:$B,MATCH('Peer Comparison Tool'!$B539,Workings!$D:$D,0)),"")</f>
        <v/>
      </c>
      <c r="D539" s="28" t="str">
        <f>IFERROR(IF($D$12="NR",VLOOKUP($C539,'ALLL &lt;50B Database'!$A$2:$S$4794,7,FALSE),VLOOKUP($C539,'CECL &lt;50B Database'!$A$2:$S$165,7,FALSE)),"")</f>
        <v/>
      </c>
      <c r="E539" s="32" t="str">
        <f>IFERROR(IF($D$12="NR",VLOOKUP($C539,'ALLL &lt;50B Database'!$A$2:$S$4794,11,FALSE),VLOOKUP($C539,'CECL &lt;50B Database'!$A$2:$S$165,11,FALSE)),"")</f>
        <v/>
      </c>
      <c r="F539" s="32" t="str">
        <f>IFERROR(IF($D$12="NR",VLOOKUP($C539,'ALLL &lt;50B Database'!$A$2:$S$4794,19,FALSE),VLOOKUP($C539,'CECL &lt;50B Database'!$A$2:$S$165,19,FALSE)),"")</f>
        <v/>
      </c>
      <c r="G539" s="32" t="str">
        <f>IFERROR(IF($D$12="NR",VLOOKUP($C539,'ALLL &lt;50B Database'!$A$2:$S$4794,15,FALSE),VLOOKUP($C539,'CECL &lt;50B Database'!$A$2:$S$165,15,FALSE)),"")</f>
        <v/>
      </c>
      <c r="H539" s="32"/>
    </row>
    <row r="540" spans="2:8" x14ac:dyDescent="0.25">
      <c r="B540" s="5" t="str">
        <f>IF(COUNT($B$18:B539)&gt;=COUNT(Workings!$C:$C),"",COUNT($B$18:B539)+1)</f>
        <v/>
      </c>
      <c r="C540" t="str">
        <f>IFERROR(INDEX(Workings!$B:$B,MATCH('Peer Comparison Tool'!$B540,Workings!$D:$D,0)),"")</f>
        <v/>
      </c>
      <c r="D540" s="28" t="str">
        <f>IFERROR(IF($D$12="NR",VLOOKUP($C540,'ALLL &lt;50B Database'!$A$2:$S$4794,7,FALSE),VLOOKUP($C540,'CECL &lt;50B Database'!$A$2:$S$165,7,FALSE)),"")</f>
        <v/>
      </c>
      <c r="E540" s="32" t="str">
        <f>IFERROR(IF($D$12="NR",VLOOKUP($C540,'ALLL &lt;50B Database'!$A$2:$S$4794,11,FALSE),VLOOKUP($C540,'CECL &lt;50B Database'!$A$2:$S$165,11,FALSE)),"")</f>
        <v/>
      </c>
      <c r="F540" s="32" t="str">
        <f>IFERROR(IF($D$12="NR",VLOOKUP($C540,'ALLL &lt;50B Database'!$A$2:$S$4794,19,FALSE),VLOOKUP($C540,'CECL &lt;50B Database'!$A$2:$S$165,19,FALSE)),"")</f>
        <v/>
      </c>
      <c r="G540" s="32" t="str">
        <f>IFERROR(IF($D$12="NR",VLOOKUP($C540,'ALLL &lt;50B Database'!$A$2:$S$4794,15,FALSE),VLOOKUP($C540,'CECL &lt;50B Database'!$A$2:$S$165,15,FALSE)),"")</f>
        <v/>
      </c>
      <c r="H540" s="32"/>
    </row>
    <row r="541" spans="2:8" x14ac:dyDescent="0.25">
      <c r="B541" s="5" t="str">
        <f>IF(COUNT($B$18:B540)&gt;=COUNT(Workings!$C:$C),"",COUNT($B$18:B540)+1)</f>
        <v/>
      </c>
      <c r="C541" t="str">
        <f>IFERROR(INDEX(Workings!$B:$B,MATCH('Peer Comparison Tool'!$B541,Workings!$D:$D,0)),"")</f>
        <v/>
      </c>
      <c r="D541" s="28" t="str">
        <f>IFERROR(IF($D$12="NR",VLOOKUP($C541,'ALLL &lt;50B Database'!$A$2:$S$4794,7,FALSE),VLOOKUP($C541,'CECL &lt;50B Database'!$A$2:$S$165,7,FALSE)),"")</f>
        <v/>
      </c>
      <c r="E541" s="32" t="str">
        <f>IFERROR(IF($D$12="NR",VLOOKUP($C541,'ALLL &lt;50B Database'!$A$2:$S$4794,11,FALSE),VLOOKUP($C541,'CECL &lt;50B Database'!$A$2:$S$165,11,FALSE)),"")</f>
        <v/>
      </c>
      <c r="F541" s="32" t="str">
        <f>IFERROR(IF($D$12="NR",VLOOKUP($C541,'ALLL &lt;50B Database'!$A$2:$S$4794,19,FALSE),VLOOKUP($C541,'CECL &lt;50B Database'!$A$2:$S$165,19,FALSE)),"")</f>
        <v/>
      </c>
      <c r="G541" s="32" t="str">
        <f>IFERROR(IF($D$12="NR",VLOOKUP($C541,'ALLL &lt;50B Database'!$A$2:$S$4794,15,FALSE),VLOOKUP($C541,'CECL &lt;50B Database'!$A$2:$S$165,15,FALSE)),"")</f>
        <v/>
      </c>
      <c r="H541" s="32"/>
    </row>
    <row r="542" spans="2:8" x14ac:dyDescent="0.25">
      <c r="B542" s="5" t="str">
        <f>IF(COUNT($B$18:B541)&gt;=COUNT(Workings!$C:$C),"",COUNT($B$18:B541)+1)</f>
        <v/>
      </c>
      <c r="C542" t="str">
        <f>IFERROR(INDEX(Workings!$B:$B,MATCH('Peer Comparison Tool'!$B542,Workings!$D:$D,0)),"")</f>
        <v/>
      </c>
      <c r="D542" s="28" t="str">
        <f>IFERROR(IF($D$12="NR",VLOOKUP($C542,'ALLL &lt;50B Database'!$A$2:$S$4794,7,FALSE),VLOOKUP($C542,'CECL &lt;50B Database'!$A$2:$S$165,7,FALSE)),"")</f>
        <v/>
      </c>
      <c r="E542" s="32" t="str">
        <f>IFERROR(IF($D$12="NR",VLOOKUP($C542,'ALLL &lt;50B Database'!$A$2:$S$4794,11,FALSE),VLOOKUP($C542,'CECL &lt;50B Database'!$A$2:$S$165,11,FALSE)),"")</f>
        <v/>
      </c>
      <c r="F542" s="32" t="str">
        <f>IFERROR(IF($D$12="NR",VLOOKUP($C542,'ALLL &lt;50B Database'!$A$2:$S$4794,19,FALSE),VLOOKUP($C542,'CECL &lt;50B Database'!$A$2:$S$165,19,FALSE)),"")</f>
        <v/>
      </c>
      <c r="G542" s="32" t="str">
        <f>IFERROR(IF($D$12="NR",VLOOKUP($C542,'ALLL &lt;50B Database'!$A$2:$S$4794,15,FALSE),VLOOKUP($C542,'CECL &lt;50B Database'!$A$2:$S$165,15,FALSE)),"")</f>
        <v/>
      </c>
      <c r="H542" s="32"/>
    </row>
    <row r="543" spans="2:8" x14ac:dyDescent="0.25">
      <c r="B543" s="5" t="str">
        <f>IF(COUNT($B$18:B542)&gt;=COUNT(Workings!$C:$C),"",COUNT($B$18:B542)+1)</f>
        <v/>
      </c>
      <c r="C543" t="str">
        <f>IFERROR(INDEX(Workings!$B:$B,MATCH('Peer Comparison Tool'!$B543,Workings!$D:$D,0)),"")</f>
        <v/>
      </c>
      <c r="D543" s="28" t="str">
        <f>IFERROR(IF($D$12="NR",VLOOKUP($C543,'ALLL &lt;50B Database'!$A$2:$S$4794,7,FALSE),VLOOKUP($C543,'CECL &lt;50B Database'!$A$2:$S$165,7,FALSE)),"")</f>
        <v/>
      </c>
      <c r="E543" s="32" t="str">
        <f>IFERROR(IF($D$12="NR",VLOOKUP($C543,'ALLL &lt;50B Database'!$A$2:$S$4794,11,FALSE),VLOOKUP($C543,'CECL &lt;50B Database'!$A$2:$S$165,11,FALSE)),"")</f>
        <v/>
      </c>
      <c r="F543" s="32" t="str">
        <f>IFERROR(IF($D$12="NR",VLOOKUP($C543,'ALLL &lt;50B Database'!$A$2:$S$4794,19,FALSE),VLOOKUP($C543,'CECL &lt;50B Database'!$A$2:$S$165,19,FALSE)),"")</f>
        <v/>
      </c>
      <c r="G543" s="32" t="str">
        <f>IFERROR(IF($D$12="NR",VLOOKUP($C543,'ALLL &lt;50B Database'!$A$2:$S$4794,15,FALSE),VLOOKUP($C543,'CECL &lt;50B Database'!$A$2:$S$165,15,FALSE)),"")</f>
        <v/>
      </c>
      <c r="H543" s="32"/>
    </row>
    <row r="544" spans="2:8" x14ac:dyDescent="0.25">
      <c r="B544" s="5" t="str">
        <f>IF(COUNT($B$18:B543)&gt;=COUNT(Workings!$C:$C),"",COUNT($B$18:B543)+1)</f>
        <v/>
      </c>
      <c r="C544" t="str">
        <f>IFERROR(INDEX(Workings!$B:$B,MATCH('Peer Comparison Tool'!$B544,Workings!$D:$D,0)),"")</f>
        <v/>
      </c>
      <c r="D544" s="28" t="str">
        <f>IFERROR(IF($D$12="NR",VLOOKUP($C544,'ALLL &lt;50B Database'!$A$2:$S$4794,7,FALSE),VLOOKUP($C544,'CECL &lt;50B Database'!$A$2:$S$165,7,FALSE)),"")</f>
        <v/>
      </c>
      <c r="E544" s="32" t="str">
        <f>IFERROR(IF($D$12="NR",VLOOKUP($C544,'ALLL &lt;50B Database'!$A$2:$S$4794,11,FALSE),VLOOKUP($C544,'CECL &lt;50B Database'!$A$2:$S$165,11,FALSE)),"")</f>
        <v/>
      </c>
      <c r="F544" s="32" t="str">
        <f>IFERROR(IF($D$12="NR",VLOOKUP($C544,'ALLL &lt;50B Database'!$A$2:$S$4794,19,FALSE),VLOOKUP($C544,'CECL &lt;50B Database'!$A$2:$S$165,19,FALSE)),"")</f>
        <v/>
      </c>
      <c r="G544" s="32" t="str">
        <f>IFERROR(IF($D$12="NR",VLOOKUP($C544,'ALLL &lt;50B Database'!$A$2:$S$4794,15,FALSE),VLOOKUP($C544,'CECL &lt;50B Database'!$A$2:$S$165,15,FALSE)),"")</f>
        <v/>
      </c>
      <c r="H544" s="32"/>
    </row>
    <row r="545" spans="2:8" x14ac:dyDescent="0.25">
      <c r="B545" s="5" t="str">
        <f>IF(COUNT($B$18:B544)&gt;=COUNT(Workings!$C:$C),"",COUNT($B$18:B544)+1)</f>
        <v/>
      </c>
      <c r="C545" t="str">
        <f>IFERROR(INDEX(Workings!$B:$B,MATCH('Peer Comparison Tool'!$B545,Workings!$D:$D,0)),"")</f>
        <v/>
      </c>
      <c r="D545" s="28" t="str">
        <f>IFERROR(IF($D$12="NR",VLOOKUP($C545,'ALLL &lt;50B Database'!$A$2:$S$4794,7,FALSE),VLOOKUP($C545,'CECL &lt;50B Database'!$A$2:$S$165,7,FALSE)),"")</f>
        <v/>
      </c>
      <c r="E545" s="32" t="str">
        <f>IFERROR(IF($D$12="NR",VLOOKUP($C545,'ALLL &lt;50B Database'!$A$2:$S$4794,11,FALSE),VLOOKUP($C545,'CECL &lt;50B Database'!$A$2:$S$165,11,FALSE)),"")</f>
        <v/>
      </c>
      <c r="F545" s="32" t="str">
        <f>IFERROR(IF($D$12="NR",VLOOKUP($C545,'ALLL &lt;50B Database'!$A$2:$S$4794,19,FALSE),VLOOKUP($C545,'CECL &lt;50B Database'!$A$2:$S$165,19,FALSE)),"")</f>
        <v/>
      </c>
      <c r="G545" s="32" t="str">
        <f>IFERROR(IF($D$12="NR",VLOOKUP($C545,'ALLL &lt;50B Database'!$A$2:$S$4794,15,FALSE),VLOOKUP($C545,'CECL &lt;50B Database'!$A$2:$S$165,15,FALSE)),"")</f>
        <v/>
      </c>
      <c r="H545" s="32"/>
    </row>
    <row r="546" spans="2:8" x14ac:dyDescent="0.25">
      <c r="B546" s="5" t="str">
        <f>IF(COUNT($B$18:B545)&gt;=COUNT(Workings!$C:$C),"",COUNT($B$18:B545)+1)</f>
        <v/>
      </c>
      <c r="C546" t="str">
        <f>IFERROR(INDEX(Workings!$B:$B,MATCH('Peer Comparison Tool'!$B546,Workings!$D:$D,0)),"")</f>
        <v/>
      </c>
      <c r="D546" s="28" t="str">
        <f>IFERROR(IF($D$12="NR",VLOOKUP($C546,'ALLL &lt;50B Database'!$A$2:$S$4794,7,FALSE),VLOOKUP($C546,'CECL &lt;50B Database'!$A$2:$S$165,7,FALSE)),"")</f>
        <v/>
      </c>
      <c r="E546" s="32" t="str">
        <f>IFERROR(IF($D$12="NR",VLOOKUP($C546,'ALLL &lt;50B Database'!$A$2:$S$4794,11,FALSE),VLOOKUP($C546,'CECL &lt;50B Database'!$A$2:$S$165,11,FALSE)),"")</f>
        <v/>
      </c>
      <c r="F546" s="32" t="str">
        <f>IFERROR(IF($D$12="NR",VLOOKUP($C546,'ALLL &lt;50B Database'!$A$2:$S$4794,19,FALSE),VLOOKUP($C546,'CECL &lt;50B Database'!$A$2:$S$165,19,FALSE)),"")</f>
        <v/>
      </c>
      <c r="G546" s="32" t="str">
        <f>IFERROR(IF($D$12="NR",VLOOKUP($C546,'ALLL &lt;50B Database'!$A$2:$S$4794,15,FALSE),VLOOKUP($C546,'CECL &lt;50B Database'!$A$2:$S$165,15,FALSE)),"")</f>
        <v/>
      </c>
      <c r="H546" s="32"/>
    </row>
    <row r="547" spans="2:8" x14ac:dyDescent="0.25">
      <c r="B547" s="5" t="str">
        <f>IF(COUNT($B$18:B546)&gt;=COUNT(Workings!$C:$C),"",COUNT($B$18:B546)+1)</f>
        <v/>
      </c>
      <c r="C547" t="str">
        <f>IFERROR(INDEX(Workings!$B:$B,MATCH('Peer Comparison Tool'!$B547,Workings!$D:$D,0)),"")</f>
        <v/>
      </c>
      <c r="D547" s="28" t="str">
        <f>IFERROR(IF($D$12="NR",VLOOKUP($C547,'ALLL &lt;50B Database'!$A$2:$S$4794,7,FALSE),VLOOKUP($C547,'CECL &lt;50B Database'!$A$2:$S$165,7,FALSE)),"")</f>
        <v/>
      </c>
      <c r="E547" s="32" t="str">
        <f>IFERROR(IF($D$12="NR",VLOOKUP($C547,'ALLL &lt;50B Database'!$A$2:$S$4794,11,FALSE),VLOOKUP($C547,'CECL &lt;50B Database'!$A$2:$S$165,11,FALSE)),"")</f>
        <v/>
      </c>
      <c r="F547" s="32" t="str">
        <f>IFERROR(IF($D$12="NR",VLOOKUP($C547,'ALLL &lt;50B Database'!$A$2:$S$4794,19,FALSE),VLOOKUP($C547,'CECL &lt;50B Database'!$A$2:$S$165,19,FALSE)),"")</f>
        <v/>
      </c>
      <c r="G547" s="32" t="str">
        <f>IFERROR(IF($D$12="NR",VLOOKUP($C547,'ALLL &lt;50B Database'!$A$2:$S$4794,15,FALSE),VLOOKUP($C547,'CECL &lt;50B Database'!$A$2:$S$165,15,FALSE)),"")</f>
        <v/>
      </c>
      <c r="H547" s="32"/>
    </row>
    <row r="548" spans="2:8" x14ac:dyDescent="0.25">
      <c r="B548" s="5" t="str">
        <f>IF(COUNT($B$18:B547)&gt;=COUNT(Workings!$C:$C),"",COUNT($B$18:B547)+1)</f>
        <v/>
      </c>
      <c r="C548" t="str">
        <f>IFERROR(INDEX(Workings!$B:$B,MATCH('Peer Comparison Tool'!$B548,Workings!$D:$D,0)),"")</f>
        <v/>
      </c>
      <c r="D548" s="28" t="str">
        <f>IFERROR(IF($D$12="NR",VLOOKUP($C548,'ALLL &lt;50B Database'!$A$2:$S$4794,7,FALSE),VLOOKUP($C548,'CECL &lt;50B Database'!$A$2:$S$165,7,FALSE)),"")</f>
        <v/>
      </c>
      <c r="E548" s="32" t="str">
        <f>IFERROR(IF($D$12="NR",VLOOKUP($C548,'ALLL &lt;50B Database'!$A$2:$S$4794,11,FALSE),VLOOKUP($C548,'CECL &lt;50B Database'!$A$2:$S$165,11,FALSE)),"")</f>
        <v/>
      </c>
      <c r="F548" s="32" t="str">
        <f>IFERROR(IF($D$12="NR",VLOOKUP($C548,'ALLL &lt;50B Database'!$A$2:$S$4794,19,FALSE),VLOOKUP($C548,'CECL &lt;50B Database'!$A$2:$S$165,19,FALSE)),"")</f>
        <v/>
      </c>
      <c r="G548" s="32" t="str">
        <f>IFERROR(IF($D$12="NR",VLOOKUP($C548,'ALLL &lt;50B Database'!$A$2:$S$4794,15,FALSE),VLOOKUP($C548,'CECL &lt;50B Database'!$A$2:$S$165,15,FALSE)),"")</f>
        <v/>
      </c>
      <c r="H548" s="32"/>
    </row>
    <row r="549" spans="2:8" x14ac:dyDescent="0.25">
      <c r="B549" s="5" t="str">
        <f>IF(COUNT($B$18:B548)&gt;=COUNT(Workings!$C:$C),"",COUNT($B$18:B548)+1)</f>
        <v/>
      </c>
      <c r="C549" t="str">
        <f>IFERROR(INDEX(Workings!$B:$B,MATCH('Peer Comparison Tool'!$B549,Workings!$D:$D,0)),"")</f>
        <v/>
      </c>
      <c r="D549" s="28" t="str">
        <f>IFERROR(IF($D$12="NR",VLOOKUP($C549,'ALLL &lt;50B Database'!$A$2:$S$4794,7,FALSE),VLOOKUP($C549,'CECL &lt;50B Database'!$A$2:$S$165,7,FALSE)),"")</f>
        <v/>
      </c>
      <c r="E549" s="32" t="str">
        <f>IFERROR(IF($D$12="NR",VLOOKUP($C549,'ALLL &lt;50B Database'!$A$2:$S$4794,11,FALSE),VLOOKUP($C549,'CECL &lt;50B Database'!$A$2:$S$165,11,FALSE)),"")</f>
        <v/>
      </c>
      <c r="F549" s="32" t="str">
        <f>IFERROR(IF($D$12="NR",VLOOKUP($C549,'ALLL &lt;50B Database'!$A$2:$S$4794,19,FALSE),VLOOKUP($C549,'CECL &lt;50B Database'!$A$2:$S$165,19,FALSE)),"")</f>
        <v/>
      </c>
      <c r="G549" s="32" t="str">
        <f>IFERROR(IF($D$12="NR",VLOOKUP($C549,'ALLL &lt;50B Database'!$A$2:$S$4794,15,FALSE),VLOOKUP($C549,'CECL &lt;50B Database'!$A$2:$S$165,15,FALSE)),"")</f>
        <v/>
      </c>
      <c r="H549" s="32"/>
    </row>
    <row r="550" spans="2:8" x14ac:dyDescent="0.25">
      <c r="B550" s="5" t="str">
        <f>IF(COUNT($B$18:B549)&gt;=COUNT(Workings!$C:$C),"",COUNT($B$18:B549)+1)</f>
        <v/>
      </c>
      <c r="C550" t="str">
        <f>IFERROR(INDEX(Workings!$B:$B,MATCH('Peer Comparison Tool'!$B550,Workings!$D:$D,0)),"")</f>
        <v/>
      </c>
      <c r="D550" s="28" t="str">
        <f>IFERROR(IF($D$12="NR",VLOOKUP($C550,'ALLL &lt;50B Database'!$A$2:$S$4794,7,FALSE),VLOOKUP($C550,'CECL &lt;50B Database'!$A$2:$S$165,7,FALSE)),"")</f>
        <v/>
      </c>
      <c r="E550" s="32" t="str">
        <f>IFERROR(IF($D$12="NR",VLOOKUP($C550,'ALLL &lt;50B Database'!$A$2:$S$4794,11,FALSE),VLOOKUP($C550,'CECL &lt;50B Database'!$A$2:$S$165,11,FALSE)),"")</f>
        <v/>
      </c>
      <c r="F550" s="32" t="str">
        <f>IFERROR(IF($D$12="NR",VLOOKUP($C550,'ALLL &lt;50B Database'!$A$2:$S$4794,19,FALSE),VLOOKUP($C550,'CECL &lt;50B Database'!$A$2:$S$165,19,FALSE)),"")</f>
        <v/>
      </c>
      <c r="G550" s="32" t="str">
        <f>IFERROR(IF($D$12="NR",VLOOKUP($C550,'ALLL &lt;50B Database'!$A$2:$S$4794,15,FALSE),VLOOKUP($C550,'CECL &lt;50B Database'!$A$2:$S$165,15,FALSE)),"")</f>
        <v/>
      </c>
      <c r="H550" s="32"/>
    </row>
    <row r="551" spans="2:8" x14ac:dyDescent="0.25">
      <c r="B551" s="5" t="str">
        <f>IF(COUNT($B$18:B550)&gt;=COUNT(Workings!$C:$C),"",COUNT($B$18:B550)+1)</f>
        <v/>
      </c>
      <c r="C551" t="str">
        <f>IFERROR(INDEX(Workings!$B:$B,MATCH('Peer Comparison Tool'!$B551,Workings!$D:$D,0)),"")</f>
        <v/>
      </c>
      <c r="D551" s="28" t="str">
        <f>IFERROR(IF($D$12="NR",VLOOKUP($C551,'ALLL &lt;50B Database'!$A$2:$S$4794,7,FALSE),VLOOKUP($C551,'CECL &lt;50B Database'!$A$2:$S$165,7,FALSE)),"")</f>
        <v/>
      </c>
      <c r="E551" s="32" t="str">
        <f>IFERROR(IF($D$12="NR",VLOOKUP($C551,'ALLL &lt;50B Database'!$A$2:$S$4794,11,FALSE),VLOOKUP($C551,'CECL &lt;50B Database'!$A$2:$S$165,11,FALSE)),"")</f>
        <v/>
      </c>
      <c r="F551" s="32" t="str">
        <f>IFERROR(IF($D$12="NR",VLOOKUP($C551,'ALLL &lt;50B Database'!$A$2:$S$4794,19,FALSE),VLOOKUP($C551,'CECL &lt;50B Database'!$A$2:$S$165,19,FALSE)),"")</f>
        <v/>
      </c>
      <c r="G551" s="32" t="str">
        <f>IFERROR(IF($D$12="NR",VLOOKUP($C551,'ALLL &lt;50B Database'!$A$2:$S$4794,15,FALSE),VLOOKUP($C551,'CECL &lt;50B Database'!$A$2:$S$165,15,FALSE)),"")</f>
        <v/>
      </c>
      <c r="H551" s="32"/>
    </row>
    <row r="552" spans="2:8" x14ac:dyDescent="0.25">
      <c r="B552" s="5" t="str">
        <f>IF(COUNT($B$18:B551)&gt;=COUNT(Workings!$C:$C),"",COUNT($B$18:B551)+1)</f>
        <v/>
      </c>
      <c r="C552" t="str">
        <f>IFERROR(INDEX(Workings!$B:$B,MATCH('Peer Comparison Tool'!$B552,Workings!$D:$D,0)),"")</f>
        <v/>
      </c>
      <c r="D552" s="28" t="str">
        <f>IFERROR(IF($D$12="NR",VLOOKUP($C552,'ALLL &lt;50B Database'!$A$2:$S$4794,7,FALSE),VLOOKUP($C552,'CECL &lt;50B Database'!$A$2:$S$165,7,FALSE)),"")</f>
        <v/>
      </c>
      <c r="E552" s="32" t="str">
        <f>IFERROR(IF($D$12="NR",VLOOKUP($C552,'ALLL &lt;50B Database'!$A$2:$S$4794,11,FALSE),VLOOKUP($C552,'CECL &lt;50B Database'!$A$2:$S$165,11,FALSE)),"")</f>
        <v/>
      </c>
      <c r="F552" s="32" t="str">
        <f>IFERROR(IF($D$12="NR",VLOOKUP($C552,'ALLL &lt;50B Database'!$A$2:$S$4794,19,FALSE),VLOOKUP($C552,'CECL &lt;50B Database'!$A$2:$S$165,19,FALSE)),"")</f>
        <v/>
      </c>
      <c r="G552" s="32" t="str">
        <f>IFERROR(IF($D$12="NR",VLOOKUP($C552,'ALLL &lt;50B Database'!$A$2:$S$4794,15,FALSE),VLOOKUP($C552,'CECL &lt;50B Database'!$A$2:$S$165,15,FALSE)),"")</f>
        <v/>
      </c>
      <c r="H552" s="32"/>
    </row>
    <row r="553" spans="2:8" x14ac:dyDescent="0.25">
      <c r="B553" s="5" t="str">
        <f>IF(COUNT($B$18:B552)&gt;=COUNT(Workings!$C:$C),"",COUNT($B$18:B552)+1)</f>
        <v/>
      </c>
      <c r="C553" t="str">
        <f>IFERROR(INDEX(Workings!$B:$B,MATCH('Peer Comparison Tool'!$B553,Workings!$D:$D,0)),"")</f>
        <v/>
      </c>
      <c r="D553" s="28" t="str">
        <f>IFERROR(IF($D$12="NR",VLOOKUP($C553,'ALLL &lt;50B Database'!$A$2:$S$4794,7,FALSE),VLOOKUP($C553,'CECL &lt;50B Database'!$A$2:$S$165,7,FALSE)),"")</f>
        <v/>
      </c>
      <c r="E553" s="32" t="str">
        <f>IFERROR(IF($D$12="NR",VLOOKUP($C553,'ALLL &lt;50B Database'!$A$2:$S$4794,11,FALSE),VLOOKUP($C553,'CECL &lt;50B Database'!$A$2:$S$165,11,FALSE)),"")</f>
        <v/>
      </c>
      <c r="F553" s="32" t="str">
        <f>IFERROR(IF($D$12="NR",VLOOKUP($C553,'ALLL &lt;50B Database'!$A$2:$S$4794,19,FALSE),VLOOKUP($C553,'CECL &lt;50B Database'!$A$2:$S$165,19,FALSE)),"")</f>
        <v/>
      </c>
      <c r="G553" s="32" t="str">
        <f>IFERROR(IF($D$12="NR",VLOOKUP($C553,'ALLL &lt;50B Database'!$A$2:$S$4794,15,FALSE),VLOOKUP($C553,'CECL &lt;50B Database'!$A$2:$S$165,15,FALSE)),"")</f>
        <v/>
      </c>
      <c r="H553" s="32"/>
    </row>
    <row r="554" spans="2:8" x14ac:dyDescent="0.25">
      <c r="B554" s="5" t="str">
        <f>IF(COUNT($B$18:B553)&gt;=COUNT(Workings!$C:$C),"",COUNT($B$18:B553)+1)</f>
        <v/>
      </c>
      <c r="C554" t="str">
        <f>IFERROR(INDEX(Workings!$B:$B,MATCH('Peer Comparison Tool'!$B554,Workings!$D:$D,0)),"")</f>
        <v/>
      </c>
      <c r="D554" s="28" t="str">
        <f>IFERROR(IF($D$12="NR",VLOOKUP($C554,'ALLL &lt;50B Database'!$A$2:$S$4794,7,FALSE),VLOOKUP($C554,'CECL &lt;50B Database'!$A$2:$S$165,7,FALSE)),"")</f>
        <v/>
      </c>
      <c r="E554" s="32" t="str">
        <f>IFERROR(IF($D$12="NR",VLOOKUP($C554,'ALLL &lt;50B Database'!$A$2:$S$4794,11,FALSE),VLOOKUP($C554,'CECL &lt;50B Database'!$A$2:$S$165,11,FALSE)),"")</f>
        <v/>
      </c>
      <c r="F554" s="32" t="str">
        <f>IFERROR(IF($D$12="NR",VLOOKUP($C554,'ALLL &lt;50B Database'!$A$2:$S$4794,19,FALSE),VLOOKUP($C554,'CECL &lt;50B Database'!$A$2:$S$165,19,FALSE)),"")</f>
        <v/>
      </c>
      <c r="G554" s="32" t="str">
        <f>IFERROR(IF($D$12="NR",VLOOKUP($C554,'ALLL &lt;50B Database'!$A$2:$S$4794,15,FALSE),VLOOKUP($C554,'CECL &lt;50B Database'!$A$2:$S$165,15,FALSE)),"")</f>
        <v/>
      </c>
      <c r="H554" s="32"/>
    </row>
    <row r="555" spans="2:8" x14ac:dyDescent="0.25">
      <c r="B555" s="5" t="str">
        <f>IF(COUNT($B$18:B554)&gt;=COUNT(Workings!$C:$C),"",COUNT($B$18:B554)+1)</f>
        <v/>
      </c>
      <c r="C555" t="str">
        <f>IFERROR(INDEX(Workings!$B:$B,MATCH('Peer Comparison Tool'!$B555,Workings!$D:$D,0)),"")</f>
        <v/>
      </c>
      <c r="D555" s="28" t="str">
        <f>IFERROR(IF($D$12="NR",VLOOKUP($C555,'ALLL &lt;50B Database'!$A$2:$S$4794,7,FALSE),VLOOKUP($C555,'CECL &lt;50B Database'!$A$2:$S$165,7,FALSE)),"")</f>
        <v/>
      </c>
      <c r="E555" s="32" t="str">
        <f>IFERROR(IF($D$12="NR",VLOOKUP($C555,'ALLL &lt;50B Database'!$A$2:$S$4794,11,FALSE),VLOOKUP($C555,'CECL &lt;50B Database'!$A$2:$S$165,11,FALSE)),"")</f>
        <v/>
      </c>
      <c r="F555" s="32" t="str">
        <f>IFERROR(IF($D$12="NR",VLOOKUP($C555,'ALLL &lt;50B Database'!$A$2:$S$4794,19,FALSE),VLOOKUP($C555,'CECL &lt;50B Database'!$A$2:$S$165,19,FALSE)),"")</f>
        <v/>
      </c>
      <c r="G555" s="32" t="str">
        <f>IFERROR(IF($D$12="NR",VLOOKUP($C555,'ALLL &lt;50B Database'!$A$2:$S$4794,15,FALSE),VLOOKUP($C555,'CECL &lt;50B Database'!$A$2:$S$165,15,FALSE)),"")</f>
        <v/>
      </c>
      <c r="H555" s="32"/>
    </row>
    <row r="556" spans="2:8" x14ac:dyDescent="0.25">
      <c r="B556" s="5" t="str">
        <f>IF(COUNT($B$18:B555)&gt;=COUNT(Workings!$C:$C),"",COUNT($B$18:B555)+1)</f>
        <v/>
      </c>
      <c r="C556" t="str">
        <f>IFERROR(INDEX(Workings!$B:$B,MATCH('Peer Comparison Tool'!$B556,Workings!$D:$D,0)),"")</f>
        <v/>
      </c>
      <c r="D556" s="28" t="str">
        <f>IFERROR(IF($D$12="NR",VLOOKUP($C556,'ALLL &lt;50B Database'!$A$2:$S$4794,7,FALSE),VLOOKUP($C556,'CECL &lt;50B Database'!$A$2:$S$165,7,FALSE)),"")</f>
        <v/>
      </c>
      <c r="E556" s="32" t="str">
        <f>IFERROR(IF($D$12="NR",VLOOKUP($C556,'ALLL &lt;50B Database'!$A$2:$S$4794,11,FALSE),VLOOKUP($C556,'CECL &lt;50B Database'!$A$2:$S$165,11,FALSE)),"")</f>
        <v/>
      </c>
      <c r="F556" s="32" t="str">
        <f>IFERROR(IF($D$12="NR",VLOOKUP($C556,'ALLL &lt;50B Database'!$A$2:$S$4794,19,FALSE),VLOOKUP($C556,'CECL &lt;50B Database'!$A$2:$S$165,19,FALSE)),"")</f>
        <v/>
      </c>
      <c r="G556" s="32" t="str">
        <f>IFERROR(IF($D$12="NR",VLOOKUP($C556,'ALLL &lt;50B Database'!$A$2:$S$4794,15,FALSE),VLOOKUP($C556,'CECL &lt;50B Database'!$A$2:$S$165,15,FALSE)),"")</f>
        <v/>
      </c>
      <c r="H556" s="32"/>
    </row>
    <row r="557" spans="2:8" x14ac:dyDescent="0.25">
      <c r="B557" s="5" t="str">
        <f>IF(COUNT($B$18:B556)&gt;=COUNT(Workings!$C:$C),"",COUNT($B$18:B556)+1)</f>
        <v/>
      </c>
      <c r="C557" t="str">
        <f>IFERROR(INDEX(Workings!$B:$B,MATCH('Peer Comparison Tool'!$B557,Workings!$D:$D,0)),"")</f>
        <v/>
      </c>
      <c r="D557" s="28" t="str">
        <f>IFERROR(IF($D$12="NR",VLOOKUP($C557,'ALLL &lt;50B Database'!$A$2:$S$4794,7,FALSE),VLOOKUP($C557,'CECL &lt;50B Database'!$A$2:$S$165,7,FALSE)),"")</f>
        <v/>
      </c>
      <c r="E557" s="32" t="str">
        <f>IFERROR(IF($D$12="NR",VLOOKUP($C557,'ALLL &lt;50B Database'!$A$2:$S$4794,11,FALSE),VLOOKUP($C557,'CECL &lt;50B Database'!$A$2:$S$165,11,FALSE)),"")</f>
        <v/>
      </c>
      <c r="F557" s="32" t="str">
        <f>IFERROR(IF($D$12="NR",VLOOKUP($C557,'ALLL &lt;50B Database'!$A$2:$S$4794,19,FALSE),VLOOKUP($C557,'CECL &lt;50B Database'!$A$2:$S$165,19,FALSE)),"")</f>
        <v/>
      </c>
      <c r="G557" s="32" t="str">
        <f>IFERROR(IF($D$12="NR",VLOOKUP($C557,'ALLL &lt;50B Database'!$A$2:$S$4794,15,FALSE),VLOOKUP($C557,'CECL &lt;50B Database'!$A$2:$S$165,15,FALSE)),"")</f>
        <v/>
      </c>
      <c r="H557" s="32"/>
    </row>
    <row r="558" spans="2:8" x14ac:dyDescent="0.25">
      <c r="B558" s="5" t="str">
        <f>IF(COUNT($B$18:B557)&gt;=COUNT(Workings!$C:$C),"",COUNT($B$18:B557)+1)</f>
        <v/>
      </c>
      <c r="C558" t="str">
        <f>IFERROR(INDEX(Workings!$B:$B,MATCH('Peer Comparison Tool'!$B558,Workings!$D:$D,0)),"")</f>
        <v/>
      </c>
      <c r="D558" s="28" t="str">
        <f>IFERROR(IF($D$12="NR",VLOOKUP($C558,'ALLL &lt;50B Database'!$A$2:$S$4794,7,FALSE),VLOOKUP($C558,'CECL &lt;50B Database'!$A$2:$S$165,7,FALSE)),"")</f>
        <v/>
      </c>
      <c r="E558" s="32" t="str">
        <f>IFERROR(IF($D$12="NR",VLOOKUP($C558,'ALLL &lt;50B Database'!$A$2:$S$4794,11,FALSE),VLOOKUP($C558,'CECL &lt;50B Database'!$A$2:$S$165,11,FALSE)),"")</f>
        <v/>
      </c>
      <c r="F558" s="32" t="str">
        <f>IFERROR(IF($D$12="NR",VLOOKUP($C558,'ALLL &lt;50B Database'!$A$2:$S$4794,19,FALSE),VLOOKUP($C558,'CECL &lt;50B Database'!$A$2:$S$165,19,FALSE)),"")</f>
        <v/>
      </c>
      <c r="G558" s="32" t="str">
        <f>IFERROR(IF($D$12="NR",VLOOKUP($C558,'ALLL &lt;50B Database'!$A$2:$S$4794,15,FALSE),VLOOKUP($C558,'CECL &lt;50B Database'!$A$2:$S$165,15,FALSE)),"")</f>
        <v/>
      </c>
      <c r="H558" s="32"/>
    </row>
    <row r="559" spans="2:8" x14ac:dyDescent="0.25">
      <c r="B559" s="5" t="str">
        <f>IF(COUNT($B$18:B558)&gt;=COUNT(Workings!$C:$C),"",COUNT($B$18:B558)+1)</f>
        <v/>
      </c>
      <c r="C559" t="str">
        <f>IFERROR(INDEX(Workings!$B:$B,MATCH('Peer Comparison Tool'!$B559,Workings!$D:$D,0)),"")</f>
        <v/>
      </c>
      <c r="D559" s="28" t="str">
        <f>IFERROR(IF($D$12="NR",VLOOKUP($C559,'ALLL &lt;50B Database'!$A$2:$S$4794,7,FALSE),VLOOKUP($C559,'CECL &lt;50B Database'!$A$2:$S$165,7,FALSE)),"")</f>
        <v/>
      </c>
      <c r="E559" s="32" t="str">
        <f>IFERROR(IF($D$12="NR",VLOOKUP($C559,'ALLL &lt;50B Database'!$A$2:$S$4794,11,FALSE),VLOOKUP($C559,'CECL &lt;50B Database'!$A$2:$S$165,11,FALSE)),"")</f>
        <v/>
      </c>
      <c r="F559" s="32" t="str">
        <f>IFERROR(IF($D$12="NR",VLOOKUP($C559,'ALLL &lt;50B Database'!$A$2:$S$4794,19,FALSE),VLOOKUP($C559,'CECL &lt;50B Database'!$A$2:$S$165,19,FALSE)),"")</f>
        <v/>
      </c>
      <c r="G559" s="32" t="str">
        <f>IFERROR(IF($D$12="NR",VLOOKUP($C559,'ALLL &lt;50B Database'!$A$2:$S$4794,15,FALSE),VLOOKUP($C559,'CECL &lt;50B Database'!$A$2:$S$165,15,FALSE)),"")</f>
        <v/>
      </c>
      <c r="H559" s="32"/>
    </row>
    <row r="560" spans="2:8" x14ac:dyDescent="0.25">
      <c r="B560" s="5" t="str">
        <f>IF(COUNT($B$18:B559)&gt;=COUNT(Workings!$C:$C),"",COUNT($B$18:B559)+1)</f>
        <v/>
      </c>
      <c r="C560" t="str">
        <f>IFERROR(INDEX(Workings!$B:$B,MATCH('Peer Comparison Tool'!$B560,Workings!$D:$D,0)),"")</f>
        <v/>
      </c>
      <c r="D560" s="28" t="str">
        <f>IFERROR(IF($D$12="NR",VLOOKUP($C560,'ALLL &lt;50B Database'!$A$2:$S$4794,7,FALSE),VLOOKUP($C560,'CECL &lt;50B Database'!$A$2:$S$165,7,FALSE)),"")</f>
        <v/>
      </c>
      <c r="E560" s="32" t="str">
        <f>IFERROR(IF($D$12="NR",VLOOKUP($C560,'ALLL &lt;50B Database'!$A$2:$S$4794,11,FALSE),VLOOKUP($C560,'CECL &lt;50B Database'!$A$2:$S$165,11,FALSE)),"")</f>
        <v/>
      </c>
      <c r="F560" s="32" t="str">
        <f>IFERROR(IF($D$12="NR",VLOOKUP($C560,'ALLL &lt;50B Database'!$A$2:$S$4794,19,FALSE),VLOOKUP($C560,'CECL &lt;50B Database'!$A$2:$S$165,19,FALSE)),"")</f>
        <v/>
      </c>
      <c r="G560" s="32" t="str">
        <f>IFERROR(IF($D$12="NR",VLOOKUP($C560,'ALLL &lt;50B Database'!$A$2:$S$4794,15,FALSE),VLOOKUP($C560,'CECL &lt;50B Database'!$A$2:$S$165,15,FALSE)),"")</f>
        <v/>
      </c>
      <c r="H560" s="32"/>
    </row>
    <row r="561" spans="2:8" x14ac:dyDescent="0.25">
      <c r="B561" s="5" t="str">
        <f>IF(COUNT($B$18:B560)&gt;=COUNT(Workings!$C:$C),"",COUNT($B$18:B560)+1)</f>
        <v/>
      </c>
      <c r="C561" t="str">
        <f>IFERROR(INDEX(Workings!$B:$B,MATCH('Peer Comparison Tool'!$B561,Workings!$D:$D,0)),"")</f>
        <v/>
      </c>
      <c r="D561" s="28" t="str">
        <f>IFERROR(IF($D$12="NR",VLOOKUP($C561,'ALLL &lt;50B Database'!$A$2:$S$4794,7,FALSE),VLOOKUP($C561,'CECL &lt;50B Database'!$A$2:$S$165,7,FALSE)),"")</f>
        <v/>
      </c>
      <c r="E561" s="32" t="str">
        <f>IFERROR(IF($D$12="NR",VLOOKUP($C561,'ALLL &lt;50B Database'!$A$2:$S$4794,11,FALSE),VLOOKUP($C561,'CECL &lt;50B Database'!$A$2:$S$165,11,FALSE)),"")</f>
        <v/>
      </c>
      <c r="F561" s="32" t="str">
        <f>IFERROR(IF($D$12="NR",VLOOKUP($C561,'ALLL &lt;50B Database'!$A$2:$S$4794,19,FALSE),VLOOKUP($C561,'CECL &lt;50B Database'!$A$2:$S$165,19,FALSE)),"")</f>
        <v/>
      </c>
      <c r="G561" s="32" t="str">
        <f>IFERROR(IF($D$12="NR",VLOOKUP($C561,'ALLL &lt;50B Database'!$A$2:$S$4794,15,FALSE),VLOOKUP($C561,'CECL &lt;50B Database'!$A$2:$S$165,15,FALSE)),"")</f>
        <v/>
      </c>
      <c r="H561" s="32"/>
    </row>
    <row r="562" spans="2:8" x14ac:dyDescent="0.25">
      <c r="B562" s="5" t="str">
        <f>IF(COUNT($B$18:B561)&gt;=COUNT(Workings!$C:$C),"",COUNT($B$18:B561)+1)</f>
        <v/>
      </c>
      <c r="C562" t="str">
        <f>IFERROR(INDEX(Workings!$B:$B,MATCH('Peer Comparison Tool'!$B562,Workings!$D:$D,0)),"")</f>
        <v/>
      </c>
      <c r="D562" s="28" t="str">
        <f>IFERROR(IF($D$12="NR",VLOOKUP($C562,'ALLL &lt;50B Database'!$A$2:$S$4794,7,FALSE),VLOOKUP($C562,'CECL &lt;50B Database'!$A$2:$S$165,7,FALSE)),"")</f>
        <v/>
      </c>
      <c r="E562" s="32" t="str">
        <f>IFERROR(IF($D$12="NR",VLOOKUP($C562,'ALLL &lt;50B Database'!$A$2:$S$4794,11,FALSE),VLOOKUP($C562,'CECL &lt;50B Database'!$A$2:$S$165,11,FALSE)),"")</f>
        <v/>
      </c>
      <c r="F562" s="32" t="str">
        <f>IFERROR(IF($D$12="NR",VLOOKUP($C562,'ALLL &lt;50B Database'!$A$2:$S$4794,19,FALSE),VLOOKUP($C562,'CECL &lt;50B Database'!$A$2:$S$165,19,FALSE)),"")</f>
        <v/>
      </c>
      <c r="G562" s="32" t="str">
        <f>IFERROR(IF($D$12="NR",VLOOKUP($C562,'ALLL &lt;50B Database'!$A$2:$S$4794,15,FALSE),VLOOKUP($C562,'CECL &lt;50B Database'!$A$2:$S$165,15,FALSE)),"")</f>
        <v/>
      </c>
      <c r="H562" s="32"/>
    </row>
    <row r="563" spans="2:8" x14ac:dyDescent="0.25">
      <c r="B563" s="5" t="str">
        <f>IF(COUNT($B$18:B562)&gt;=COUNT(Workings!$C:$C),"",COUNT($B$18:B562)+1)</f>
        <v/>
      </c>
      <c r="C563" t="str">
        <f>IFERROR(INDEX(Workings!$B:$B,MATCH('Peer Comparison Tool'!$B563,Workings!$D:$D,0)),"")</f>
        <v/>
      </c>
      <c r="D563" s="28" t="str">
        <f>IFERROR(IF($D$12="NR",VLOOKUP($C563,'ALLL &lt;50B Database'!$A$2:$S$4794,7,FALSE),VLOOKUP($C563,'CECL &lt;50B Database'!$A$2:$S$165,7,FALSE)),"")</f>
        <v/>
      </c>
      <c r="E563" s="32" t="str">
        <f>IFERROR(IF($D$12="NR",VLOOKUP($C563,'ALLL &lt;50B Database'!$A$2:$S$4794,11,FALSE),VLOOKUP($C563,'CECL &lt;50B Database'!$A$2:$S$165,11,FALSE)),"")</f>
        <v/>
      </c>
      <c r="F563" s="32" t="str">
        <f>IFERROR(IF($D$12="NR",VLOOKUP($C563,'ALLL &lt;50B Database'!$A$2:$S$4794,19,FALSE),VLOOKUP($C563,'CECL &lt;50B Database'!$A$2:$S$165,19,FALSE)),"")</f>
        <v/>
      </c>
      <c r="G563" s="32" t="str">
        <f>IFERROR(IF($D$12="NR",VLOOKUP($C563,'ALLL &lt;50B Database'!$A$2:$S$4794,15,FALSE),VLOOKUP($C563,'CECL &lt;50B Database'!$A$2:$S$165,15,FALSE)),"")</f>
        <v/>
      </c>
      <c r="H563" s="32"/>
    </row>
    <row r="564" spans="2:8" x14ac:dyDescent="0.25">
      <c r="B564" s="5" t="str">
        <f>IF(COUNT($B$18:B563)&gt;=COUNT(Workings!$C:$C),"",COUNT($B$18:B563)+1)</f>
        <v/>
      </c>
      <c r="C564" t="str">
        <f>IFERROR(INDEX(Workings!$B:$B,MATCH('Peer Comparison Tool'!$B564,Workings!$D:$D,0)),"")</f>
        <v/>
      </c>
      <c r="D564" s="28" t="str">
        <f>IFERROR(IF($D$12="NR",VLOOKUP($C564,'ALLL &lt;50B Database'!$A$2:$S$4794,7,FALSE),VLOOKUP($C564,'CECL &lt;50B Database'!$A$2:$S$165,7,FALSE)),"")</f>
        <v/>
      </c>
      <c r="E564" s="32" t="str">
        <f>IFERROR(IF($D$12="NR",VLOOKUP($C564,'ALLL &lt;50B Database'!$A$2:$S$4794,11,FALSE),VLOOKUP($C564,'CECL &lt;50B Database'!$A$2:$S$165,11,FALSE)),"")</f>
        <v/>
      </c>
      <c r="F564" s="32" t="str">
        <f>IFERROR(IF($D$12="NR",VLOOKUP($C564,'ALLL &lt;50B Database'!$A$2:$S$4794,19,FALSE),VLOOKUP($C564,'CECL &lt;50B Database'!$A$2:$S$165,19,FALSE)),"")</f>
        <v/>
      </c>
      <c r="G564" s="32" t="str">
        <f>IFERROR(IF($D$12="NR",VLOOKUP($C564,'ALLL &lt;50B Database'!$A$2:$S$4794,15,FALSE),VLOOKUP($C564,'CECL &lt;50B Database'!$A$2:$S$165,15,FALSE)),"")</f>
        <v/>
      </c>
      <c r="H564" s="32"/>
    </row>
    <row r="565" spans="2:8" x14ac:dyDescent="0.25">
      <c r="B565" s="5" t="str">
        <f>IF(COUNT($B$18:B564)&gt;=COUNT(Workings!$C:$C),"",COUNT($B$18:B564)+1)</f>
        <v/>
      </c>
      <c r="C565" t="str">
        <f>IFERROR(INDEX(Workings!$B:$B,MATCH('Peer Comparison Tool'!$B565,Workings!$D:$D,0)),"")</f>
        <v/>
      </c>
      <c r="D565" s="28" t="str">
        <f>IFERROR(IF($D$12="NR",VLOOKUP($C565,'ALLL &lt;50B Database'!$A$2:$S$4794,7,FALSE),VLOOKUP($C565,'CECL &lt;50B Database'!$A$2:$S$165,7,FALSE)),"")</f>
        <v/>
      </c>
      <c r="E565" s="32" t="str">
        <f>IFERROR(IF($D$12="NR",VLOOKUP($C565,'ALLL &lt;50B Database'!$A$2:$S$4794,11,FALSE),VLOOKUP($C565,'CECL &lt;50B Database'!$A$2:$S$165,11,FALSE)),"")</f>
        <v/>
      </c>
      <c r="F565" s="32" t="str">
        <f>IFERROR(IF($D$12="NR",VLOOKUP($C565,'ALLL &lt;50B Database'!$A$2:$S$4794,19,FALSE),VLOOKUP($C565,'CECL &lt;50B Database'!$A$2:$S$165,19,FALSE)),"")</f>
        <v/>
      </c>
      <c r="G565" s="32" t="str">
        <f>IFERROR(IF($D$12="NR",VLOOKUP($C565,'ALLL &lt;50B Database'!$A$2:$S$4794,15,FALSE),VLOOKUP($C565,'CECL &lt;50B Database'!$A$2:$S$165,15,FALSE)),"")</f>
        <v/>
      </c>
      <c r="H565" s="32"/>
    </row>
    <row r="566" spans="2:8" x14ac:dyDescent="0.25">
      <c r="B566" s="5" t="str">
        <f>IF(COUNT($B$18:B565)&gt;=COUNT(Workings!$C:$C),"",COUNT($B$18:B565)+1)</f>
        <v/>
      </c>
      <c r="C566" t="str">
        <f>IFERROR(INDEX(Workings!$B:$B,MATCH('Peer Comparison Tool'!$B566,Workings!$D:$D,0)),"")</f>
        <v/>
      </c>
      <c r="D566" s="28" t="str">
        <f>IFERROR(IF($D$12="NR",VLOOKUP($C566,'ALLL &lt;50B Database'!$A$2:$S$4794,7,FALSE),VLOOKUP($C566,'CECL &lt;50B Database'!$A$2:$S$165,7,FALSE)),"")</f>
        <v/>
      </c>
      <c r="E566" s="32" t="str">
        <f>IFERROR(IF($D$12="NR",VLOOKUP($C566,'ALLL &lt;50B Database'!$A$2:$S$4794,11,FALSE),VLOOKUP($C566,'CECL &lt;50B Database'!$A$2:$S$165,11,FALSE)),"")</f>
        <v/>
      </c>
      <c r="F566" s="32" t="str">
        <f>IFERROR(IF($D$12="NR",VLOOKUP($C566,'ALLL &lt;50B Database'!$A$2:$S$4794,19,FALSE),VLOOKUP($C566,'CECL &lt;50B Database'!$A$2:$S$165,19,FALSE)),"")</f>
        <v/>
      </c>
      <c r="G566" s="32" t="str">
        <f>IFERROR(IF($D$12="NR",VLOOKUP($C566,'ALLL &lt;50B Database'!$A$2:$S$4794,15,FALSE),VLOOKUP($C566,'CECL &lt;50B Database'!$A$2:$S$165,15,FALSE)),"")</f>
        <v/>
      </c>
      <c r="H566" s="32"/>
    </row>
    <row r="567" spans="2:8" x14ac:dyDescent="0.25">
      <c r="B567" s="5" t="str">
        <f>IF(COUNT($B$18:B566)&gt;=COUNT(Workings!$C:$C),"",COUNT($B$18:B566)+1)</f>
        <v/>
      </c>
      <c r="C567" t="str">
        <f>IFERROR(INDEX(Workings!$B:$B,MATCH('Peer Comparison Tool'!$B567,Workings!$D:$D,0)),"")</f>
        <v/>
      </c>
      <c r="D567" s="28" t="str">
        <f>IFERROR(IF($D$12="NR",VLOOKUP($C567,'ALLL &lt;50B Database'!$A$2:$S$4794,7,FALSE),VLOOKUP($C567,'CECL &lt;50B Database'!$A$2:$S$165,7,FALSE)),"")</f>
        <v/>
      </c>
      <c r="E567" s="32" t="str">
        <f>IFERROR(IF($D$12="NR",VLOOKUP($C567,'ALLL &lt;50B Database'!$A$2:$S$4794,11,FALSE),VLOOKUP($C567,'CECL &lt;50B Database'!$A$2:$S$165,11,FALSE)),"")</f>
        <v/>
      </c>
      <c r="F567" s="32" t="str">
        <f>IFERROR(IF($D$12="NR",VLOOKUP($C567,'ALLL &lt;50B Database'!$A$2:$S$4794,19,FALSE),VLOOKUP($C567,'CECL &lt;50B Database'!$A$2:$S$165,19,FALSE)),"")</f>
        <v/>
      </c>
      <c r="G567" s="32" t="str">
        <f>IFERROR(IF($D$12="NR",VLOOKUP($C567,'ALLL &lt;50B Database'!$A$2:$S$4794,15,FALSE),VLOOKUP($C567,'CECL &lt;50B Database'!$A$2:$S$165,15,FALSE)),"")</f>
        <v/>
      </c>
      <c r="H567" s="32"/>
    </row>
    <row r="568" spans="2:8" x14ac:dyDescent="0.25">
      <c r="B568" s="5" t="str">
        <f>IF(COUNT($B$18:B567)&gt;=COUNT(Workings!$C:$C),"",COUNT($B$18:B567)+1)</f>
        <v/>
      </c>
      <c r="C568" t="str">
        <f>IFERROR(INDEX(Workings!$B:$B,MATCH('Peer Comparison Tool'!$B568,Workings!$D:$D,0)),"")</f>
        <v/>
      </c>
      <c r="D568" s="28" t="str">
        <f>IFERROR(IF($D$12="NR",VLOOKUP($C568,'ALLL &lt;50B Database'!$A$2:$S$4794,7,FALSE),VLOOKUP($C568,'CECL &lt;50B Database'!$A$2:$S$165,7,FALSE)),"")</f>
        <v/>
      </c>
      <c r="E568" s="32" t="str">
        <f>IFERROR(IF($D$12="NR",VLOOKUP($C568,'ALLL &lt;50B Database'!$A$2:$S$4794,11,FALSE),VLOOKUP($C568,'CECL &lt;50B Database'!$A$2:$S$165,11,FALSE)),"")</f>
        <v/>
      </c>
      <c r="F568" s="32" t="str">
        <f>IFERROR(IF($D$12="NR",VLOOKUP($C568,'ALLL &lt;50B Database'!$A$2:$S$4794,19,FALSE),VLOOKUP($C568,'CECL &lt;50B Database'!$A$2:$S$165,19,FALSE)),"")</f>
        <v/>
      </c>
      <c r="G568" s="32" t="str">
        <f>IFERROR(IF($D$12="NR",VLOOKUP($C568,'ALLL &lt;50B Database'!$A$2:$S$4794,15,FALSE),VLOOKUP($C568,'CECL &lt;50B Database'!$A$2:$S$165,15,FALSE)),"")</f>
        <v/>
      </c>
      <c r="H568" s="32"/>
    </row>
    <row r="569" spans="2:8" x14ac:dyDescent="0.25">
      <c r="B569" s="5" t="str">
        <f>IF(COUNT($B$18:B568)&gt;=COUNT(Workings!$C:$C),"",COUNT($B$18:B568)+1)</f>
        <v/>
      </c>
      <c r="C569" t="str">
        <f>IFERROR(INDEX(Workings!$B:$B,MATCH('Peer Comparison Tool'!$B569,Workings!$D:$D,0)),"")</f>
        <v/>
      </c>
      <c r="D569" s="28" t="str">
        <f>IFERROR(IF($D$12="NR",VLOOKUP($C569,'ALLL &lt;50B Database'!$A$2:$S$4794,7,FALSE),VLOOKUP($C569,'CECL &lt;50B Database'!$A$2:$S$165,7,FALSE)),"")</f>
        <v/>
      </c>
      <c r="E569" s="32" t="str">
        <f>IFERROR(IF($D$12="NR",VLOOKUP($C569,'ALLL &lt;50B Database'!$A$2:$S$4794,11,FALSE),VLOOKUP($C569,'CECL &lt;50B Database'!$A$2:$S$165,11,FALSE)),"")</f>
        <v/>
      </c>
      <c r="F569" s="32" t="str">
        <f>IFERROR(IF($D$12="NR",VLOOKUP($C569,'ALLL &lt;50B Database'!$A$2:$S$4794,19,FALSE),VLOOKUP($C569,'CECL &lt;50B Database'!$A$2:$S$165,19,FALSE)),"")</f>
        <v/>
      </c>
      <c r="G569" s="32" t="str">
        <f>IFERROR(IF($D$12="NR",VLOOKUP($C569,'ALLL &lt;50B Database'!$A$2:$S$4794,15,FALSE),VLOOKUP($C569,'CECL &lt;50B Database'!$A$2:$S$165,15,FALSE)),"")</f>
        <v/>
      </c>
      <c r="H569" s="32"/>
    </row>
    <row r="570" spans="2:8" x14ac:dyDescent="0.25">
      <c r="B570" s="5" t="str">
        <f>IF(COUNT($B$18:B569)&gt;=COUNT(Workings!$C:$C),"",COUNT($B$18:B569)+1)</f>
        <v/>
      </c>
      <c r="C570" t="str">
        <f>IFERROR(INDEX(Workings!$B:$B,MATCH('Peer Comparison Tool'!$B570,Workings!$D:$D,0)),"")</f>
        <v/>
      </c>
      <c r="D570" s="28" t="str">
        <f>IFERROR(IF($D$12="NR",VLOOKUP($C570,'ALLL &lt;50B Database'!$A$2:$S$4794,7,FALSE),VLOOKUP($C570,'CECL &lt;50B Database'!$A$2:$S$165,7,FALSE)),"")</f>
        <v/>
      </c>
      <c r="E570" s="32" t="str">
        <f>IFERROR(IF($D$12="NR",VLOOKUP($C570,'ALLL &lt;50B Database'!$A$2:$S$4794,11,FALSE),VLOOKUP($C570,'CECL &lt;50B Database'!$A$2:$S$165,11,FALSE)),"")</f>
        <v/>
      </c>
      <c r="F570" s="32" t="str">
        <f>IFERROR(IF($D$12="NR",VLOOKUP($C570,'ALLL &lt;50B Database'!$A$2:$S$4794,19,FALSE),VLOOKUP($C570,'CECL &lt;50B Database'!$A$2:$S$165,19,FALSE)),"")</f>
        <v/>
      </c>
      <c r="G570" s="32" t="str">
        <f>IFERROR(IF($D$12="NR",VLOOKUP($C570,'ALLL &lt;50B Database'!$A$2:$S$4794,15,FALSE),VLOOKUP($C570,'CECL &lt;50B Database'!$A$2:$S$165,15,FALSE)),"")</f>
        <v/>
      </c>
      <c r="H570" s="32"/>
    </row>
    <row r="571" spans="2:8" x14ac:dyDescent="0.25">
      <c r="B571" s="5" t="str">
        <f>IF(COUNT($B$18:B570)&gt;=COUNT(Workings!$C:$C),"",COUNT($B$18:B570)+1)</f>
        <v/>
      </c>
      <c r="C571" t="str">
        <f>IFERROR(INDEX(Workings!$B:$B,MATCH('Peer Comparison Tool'!$B571,Workings!$D:$D,0)),"")</f>
        <v/>
      </c>
      <c r="D571" s="28" t="str">
        <f>IFERROR(IF($D$12="NR",VLOOKUP($C571,'ALLL &lt;50B Database'!$A$2:$S$4794,7,FALSE),VLOOKUP($C571,'CECL &lt;50B Database'!$A$2:$S$165,7,FALSE)),"")</f>
        <v/>
      </c>
      <c r="E571" s="32" t="str">
        <f>IFERROR(IF($D$12="NR",VLOOKUP($C571,'ALLL &lt;50B Database'!$A$2:$S$4794,11,FALSE),VLOOKUP($C571,'CECL &lt;50B Database'!$A$2:$S$165,11,FALSE)),"")</f>
        <v/>
      </c>
      <c r="F571" s="32" t="str">
        <f>IFERROR(IF($D$12="NR",VLOOKUP($C571,'ALLL &lt;50B Database'!$A$2:$S$4794,19,FALSE),VLOOKUP($C571,'CECL &lt;50B Database'!$A$2:$S$165,19,FALSE)),"")</f>
        <v/>
      </c>
      <c r="G571" s="32" t="str">
        <f>IFERROR(IF($D$12="NR",VLOOKUP($C571,'ALLL &lt;50B Database'!$A$2:$S$4794,15,FALSE),VLOOKUP($C571,'CECL &lt;50B Database'!$A$2:$S$165,15,FALSE)),"")</f>
        <v/>
      </c>
      <c r="H571" s="32"/>
    </row>
    <row r="572" spans="2:8" x14ac:dyDescent="0.25">
      <c r="B572" s="5" t="str">
        <f>IF(COUNT($B$18:B571)&gt;=COUNT(Workings!$C:$C),"",COUNT($B$18:B571)+1)</f>
        <v/>
      </c>
      <c r="C572" t="str">
        <f>IFERROR(INDEX(Workings!$B:$B,MATCH('Peer Comparison Tool'!$B572,Workings!$D:$D,0)),"")</f>
        <v/>
      </c>
      <c r="D572" s="28" t="str">
        <f>IFERROR(IF($D$12="NR",VLOOKUP($C572,'ALLL &lt;50B Database'!$A$2:$S$4794,7,FALSE),VLOOKUP($C572,'CECL &lt;50B Database'!$A$2:$S$165,7,FALSE)),"")</f>
        <v/>
      </c>
      <c r="E572" s="32" t="str">
        <f>IFERROR(IF($D$12="NR",VLOOKUP($C572,'ALLL &lt;50B Database'!$A$2:$S$4794,11,FALSE),VLOOKUP($C572,'CECL &lt;50B Database'!$A$2:$S$165,11,FALSE)),"")</f>
        <v/>
      </c>
      <c r="F572" s="32" t="str">
        <f>IFERROR(IF($D$12="NR",VLOOKUP($C572,'ALLL &lt;50B Database'!$A$2:$S$4794,19,FALSE),VLOOKUP($C572,'CECL &lt;50B Database'!$A$2:$S$165,19,FALSE)),"")</f>
        <v/>
      </c>
      <c r="G572" s="32" t="str">
        <f>IFERROR(IF($D$12="NR",VLOOKUP($C572,'ALLL &lt;50B Database'!$A$2:$S$4794,15,FALSE),VLOOKUP($C572,'CECL &lt;50B Database'!$A$2:$S$165,15,FALSE)),"")</f>
        <v/>
      </c>
      <c r="H572" s="32"/>
    </row>
    <row r="573" spans="2:8" x14ac:dyDescent="0.25">
      <c r="B573" s="5" t="str">
        <f>IF(COUNT($B$18:B572)&gt;=COUNT(Workings!$C:$C),"",COUNT($B$18:B572)+1)</f>
        <v/>
      </c>
      <c r="C573" t="str">
        <f>IFERROR(INDEX(Workings!$B:$B,MATCH('Peer Comparison Tool'!$B573,Workings!$D:$D,0)),"")</f>
        <v/>
      </c>
      <c r="D573" s="28" t="str">
        <f>IFERROR(IF($D$12="NR",VLOOKUP($C573,'ALLL &lt;50B Database'!$A$2:$S$4794,7,FALSE),VLOOKUP($C573,'CECL &lt;50B Database'!$A$2:$S$165,7,FALSE)),"")</f>
        <v/>
      </c>
      <c r="E573" s="32" t="str">
        <f>IFERROR(IF($D$12="NR",VLOOKUP($C573,'ALLL &lt;50B Database'!$A$2:$S$4794,11,FALSE),VLOOKUP($C573,'CECL &lt;50B Database'!$A$2:$S$165,11,FALSE)),"")</f>
        <v/>
      </c>
      <c r="F573" s="32" t="str">
        <f>IFERROR(IF($D$12="NR",VLOOKUP($C573,'ALLL &lt;50B Database'!$A$2:$S$4794,19,FALSE),VLOOKUP($C573,'CECL &lt;50B Database'!$A$2:$S$165,19,FALSE)),"")</f>
        <v/>
      </c>
      <c r="G573" s="32" t="str">
        <f>IFERROR(IF($D$12="NR",VLOOKUP($C573,'ALLL &lt;50B Database'!$A$2:$S$4794,15,FALSE),VLOOKUP($C573,'CECL &lt;50B Database'!$A$2:$S$165,15,FALSE)),"")</f>
        <v/>
      </c>
      <c r="H573" s="32"/>
    </row>
    <row r="574" spans="2:8" x14ac:dyDescent="0.25">
      <c r="B574" s="5" t="str">
        <f>IF(COUNT($B$18:B573)&gt;=COUNT(Workings!$C:$C),"",COUNT($B$18:B573)+1)</f>
        <v/>
      </c>
      <c r="C574" t="str">
        <f>IFERROR(INDEX(Workings!$B:$B,MATCH('Peer Comparison Tool'!$B574,Workings!$D:$D,0)),"")</f>
        <v/>
      </c>
      <c r="D574" s="28" t="str">
        <f>IFERROR(IF($D$12="NR",VLOOKUP($C574,'ALLL &lt;50B Database'!$A$2:$S$4794,7,FALSE),VLOOKUP($C574,'CECL &lt;50B Database'!$A$2:$S$165,7,FALSE)),"")</f>
        <v/>
      </c>
      <c r="E574" s="32" t="str">
        <f>IFERROR(IF($D$12="NR",VLOOKUP($C574,'ALLL &lt;50B Database'!$A$2:$S$4794,11,FALSE),VLOOKUP($C574,'CECL &lt;50B Database'!$A$2:$S$165,11,FALSE)),"")</f>
        <v/>
      </c>
      <c r="F574" s="32" t="str">
        <f>IFERROR(IF($D$12="NR",VLOOKUP($C574,'ALLL &lt;50B Database'!$A$2:$S$4794,19,FALSE),VLOOKUP($C574,'CECL &lt;50B Database'!$A$2:$S$165,19,FALSE)),"")</f>
        <v/>
      </c>
      <c r="G574" s="32" t="str">
        <f>IFERROR(IF($D$12="NR",VLOOKUP($C574,'ALLL &lt;50B Database'!$A$2:$S$4794,15,FALSE),VLOOKUP($C574,'CECL &lt;50B Database'!$A$2:$S$165,15,FALSE)),"")</f>
        <v/>
      </c>
      <c r="H574" s="32"/>
    </row>
    <row r="575" spans="2:8" x14ac:dyDescent="0.25">
      <c r="B575" s="5" t="str">
        <f>IF(COUNT($B$18:B574)&gt;=COUNT(Workings!$C:$C),"",COUNT($B$18:B574)+1)</f>
        <v/>
      </c>
      <c r="C575" t="str">
        <f>IFERROR(INDEX(Workings!$B:$B,MATCH('Peer Comparison Tool'!$B575,Workings!$D:$D,0)),"")</f>
        <v/>
      </c>
      <c r="D575" s="28" t="str">
        <f>IFERROR(IF($D$12="NR",VLOOKUP($C575,'ALLL &lt;50B Database'!$A$2:$S$4794,7,FALSE),VLOOKUP($C575,'CECL &lt;50B Database'!$A$2:$S$165,7,FALSE)),"")</f>
        <v/>
      </c>
      <c r="E575" s="32" t="str">
        <f>IFERROR(IF($D$12="NR",VLOOKUP($C575,'ALLL &lt;50B Database'!$A$2:$S$4794,11,FALSE),VLOOKUP($C575,'CECL &lt;50B Database'!$A$2:$S$165,11,FALSE)),"")</f>
        <v/>
      </c>
      <c r="F575" s="32" t="str">
        <f>IFERROR(IF($D$12="NR",VLOOKUP($C575,'ALLL &lt;50B Database'!$A$2:$S$4794,19,FALSE),VLOOKUP($C575,'CECL &lt;50B Database'!$A$2:$S$165,19,FALSE)),"")</f>
        <v/>
      </c>
      <c r="G575" s="32" t="str">
        <f>IFERROR(IF($D$12="NR",VLOOKUP($C575,'ALLL &lt;50B Database'!$A$2:$S$4794,15,FALSE),VLOOKUP($C575,'CECL &lt;50B Database'!$A$2:$S$165,15,FALSE)),"")</f>
        <v/>
      </c>
      <c r="H575" s="32"/>
    </row>
    <row r="576" spans="2:8" x14ac:dyDescent="0.25">
      <c r="B576" s="5" t="str">
        <f>IF(COUNT($B$18:B575)&gt;=COUNT(Workings!$C:$C),"",COUNT($B$18:B575)+1)</f>
        <v/>
      </c>
      <c r="C576" t="str">
        <f>IFERROR(INDEX(Workings!$B:$B,MATCH('Peer Comparison Tool'!$B576,Workings!$D:$D,0)),"")</f>
        <v/>
      </c>
      <c r="D576" s="28" t="str">
        <f>IFERROR(IF($D$12="NR",VLOOKUP($C576,'ALLL &lt;50B Database'!$A$2:$S$4794,7,FALSE),VLOOKUP($C576,'CECL &lt;50B Database'!$A$2:$S$165,7,FALSE)),"")</f>
        <v/>
      </c>
      <c r="E576" s="32" t="str">
        <f>IFERROR(IF($D$12="NR",VLOOKUP($C576,'ALLL &lt;50B Database'!$A$2:$S$4794,11,FALSE),VLOOKUP($C576,'CECL &lt;50B Database'!$A$2:$S$165,11,FALSE)),"")</f>
        <v/>
      </c>
      <c r="F576" s="32" t="str">
        <f>IFERROR(IF($D$12="NR",VLOOKUP($C576,'ALLL &lt;50B Database'!$A$2:$S$4794,19,FALSE),VLOOKUP($C576,'CECL &lt;50B Database'!$A$2:$S$165,19,FALSE)),"")</f>
        <v/>
      </c>
      <c r="G576" s="32" t="str">
        <f>IFERROR(IF($D$12="NR",VLOOKUP($C576,'ALLL &lt;50B Database'!$A$2:$S$4794,15,FALSE),VLOOKUP($C576,'CECL &lt;50B Database'!$A$2:$S$165,15,FALSE)),"")</f>
        <v/>
      </c>
      <c r="H576" s="32"/>
    </row>
    <row r="577" spans="2:8" x14ac:dyDescent="0.25">
      <c r="B577" s="5" t="str">
        <f>IF(COUNT($B$18:B576)&gt;=COUNT(Workings!$C:$C),"",COUNT($B$18:B576)+1)</f>
        <v/>
      </c>
      <c r="C577" t="str">
        <f>IFERROR(INDEX(Workings!$B:$B,MATCH('Peer Comparison Tool'!$B577,Workings!$D:$D,0)),"")</f>
        <v/>
      </c>
      <c r="D577" s="28" t="str">
        <f>IFERROR(IF($D$12="NR",VLOOKUP($C577,'ALLL &lt;50B Database'!$A$2:$S$4794,7,FALSE),VLOOKUP($C577,'CECL &lt;50B Database'!$A$2:$S$165,7,FALSE)),"")</f>
        <v/>
      </c>
      <c r="E577" s="32" t="str">
        <f>IFERROR(IF($D$12="NR",VLOOKUP($C577,'ALLL &lt;50B Database'!$A$2:$S$4794,11,FALSE),VLOOKUP($C577,'CECL &lt;50B Database'!$A$2:$S$165,11,FALSE)),"")</f>
        <v/>
      </c>
      <c r="F577" s="32" t="str">
        <f>IFERROR(IF($D$12="NR",VLOOKUP($C577,'ALLL &lt;50B Database'!$A$2:$S$4794,19,FALSE),VLOOKUP($C577,'CECL &lt;50B Database'!$A$2:$S$165,19,FALSE)),"")</f>
        <v/>
      </c>
      <c r="G577" s="32" t="str">
        <f>IFERROR(IF($D$12="NR",VLOOKUP($C577,'ALLL &lt;50B Database'!$A$2:$S$4794,15,FALSE),VLOOKUP($C577,'CECL &lt;50B Database'!$A$2:$S$165,15,FALSE)),"")</f>
        <v/>
      </c>
      <c r="H577" s="32"/>
    </row>
    <row r="578" spans="2:8" x14ac:dyDescent="0.25">
      <c r="B578" s="5" t="str">
        <f>IF(COUNT($B$18:B577)&gt;=COUNT(Workings!$C:$C),"",COUNT($B$18:B577)+1)</f>
        <v/>
      </c>
      <c r="C578" t="str">
        <f>IFERROR(INDEX(Workings!$B:$B,MATCH('Peer Comparison Tool'!$B578,Workings!$D:$D,0)),"")</f>
        <v/>
      </c>
      <c r="D578" s="28" t="str">
        <f>IFERROR(IF($D$12="NR",VLOOKUP($C578,'ALLL &lt;50B Database'!$A$2:$S$4794,7,FALSE),VLOOKUP($C578,'CECL &lt;50B Database'!$A$2:$S$165,7,FALSE)),"")</f>
        <v/>
      </c>
      <c r="E578" s="32" t="str">
        <f>IFERROR(IF($D$12="NR",VLOOKUP($C578,'ALLL &lt;50B Database'!$A$2:$S$4794,11,FALSE),VLOOKUP($C578,'CECL &lt;50B Database'!$A$2:$S$165,11,FALSE)),"")</f>
        <v/>
      </c>
      <c r="F578" s="32" t="str">
        <f>IFERROR(IF($D$12="NR",VLOOKUP($C578,'ALLL &lt;50B Database'!$A$2:$S$4794,19,FALSE),VLOOKUP($C578,'CECL &lt;50B Database'!$A$2:$S$165,19,FALSE)),"")</f>
        <v/>
      </c>
      <c r="G578" s="32" t="str">
        <f>IFERROR(IF($D$12="NR",VLOOKUP($C578,'ALLL &lt;50B Database'!$A$2:$S$4794,15,FALSE),VLOOKUP($C578,'CECL &lt;50B Database'!$A$2:$S$165,15,FALSE)),"")</f>
        <v/>
      </c>
      <c r="H578" s="32"/>
    </row>
    <row r="579" spans="2:8" x14ac:dyDescent="0.25">
      <c r="B579" s="5" t="str">
        <f>IF(COUNT($B$18:B578)&gt;=COUNT(Workings!$C:$C),"",COUNT($B$18:B578)+1)</f>
        <v/>
      </c>
      <c r="C579" t="str">
        <f>IFERROR(INDEX(Workings!$B:$B,MATCH('Peer Comparison Tool'!$B579,Workings!$D:$D,0)),"")</f>
        <v/>
      </c>
      <c r="D579" s="28" t="str">
        <f>IFERROR(IF($D$12="NR",VLOOKUP($C579,'ALLL &lt;50B Database'!$A$2:$S$4794,7,FALSE),VLOOKUP($C579,'CECL &lt;50B Database'!$A$2:$S$165,7,FALSE)),"")</f>
        <v/>
      </c>
      <c r="E579" s="32" t="str">
        <f>IFERROR(IF($D$12="NR",VLOOKUP($C579,'ALLL &lt;50B Database'!$A$2:$S$4794,11,FALSE),VLOOKUP($C579,'CECL &lt;50B Database'!$A$2:$S$165,11,FALSE)),"")</f>
        <v/>
      </c>
      <c r="F579" s="32" t="str">
        <f>IFERROR(IF($D$12="NR",VLOOKUP($C579,'ALLL &lt;50B Database'!$A$2:$S$4794,19,FALSE),VLOOKUP($C579,'CECL &lt;50B Database'!$A$2:$S$165,19,FALSE)),"")</f>
        <v/>
      </c>
      <c r="G579" s="32" t="str">
        <f>IFERROR(IF($D$12="NR",VLOOKUP($C579,'ALLL &lt;50B Database'!$A$2:$S$4794,15,FALSE),VLOOKUP($C579,'CECL &lt;50B Database'!$A$2:$S$165,15,FALSE)),"")</f>
        <v/>
      </c>
      <c r="H579" s="32"/>
    </row>
    <row r="580" spans="2:8" x14ac:dyDescent="0.25">
      <c r="B580" s="5" t="str">
        <f>IF(COUNT($B$18:B579)&gt;=COUNT(Workings!$C:$C),"",COUNT($B$18:B579)+1)</f>
        <v/>
      </c>
      <c r="C580" t="str">
        <f>IFERROR(INDEX(Workings!$B:$B,MATCH('Peer Comparison Tool'!$B580,Workings!$D:$D,0)),"")</f>
        <v/>
      </c>
      <c r="D580" s="28" t="str">
        <f>IFERROR(IF($D$12="NR",VLOOKUP($C580,'ALLL &lt;50B Database'!$A$2:$S$4794,7,FALSE),VLOOKUP($C580,'CECL &lt;50B Database'!$A$2:$S$165,7,FALSE)),"")</f>
        <v/>
      </c>
      <c r="E580" s="32" t="str">
        <f>IFERROR(IF($D$12="NR",VLOOKUP($C580,'ALLL &lt;50B Database'!$A$2:$S$4794,11,FALSE),VLOOKUP($C580,'CECL &lt;50B Database'!$A$2:$S$165,11,FALSE)),"")</f>
        <v/>
      </c>
      <c r="F580" s="32" t="str">
        <f>IFERROR(IF($D$12="NR",VLOOKUP($C580,'ALLL &lt;50B Database'!$A$2:$S$4794,19,FALSE),VLOOKUP($C580,'CECL &lt;50B Database'!$A$2:$S$165,19,FALSE)),"")</f>
        <v/>
      </c>
      <c r="G580" s="32" t="str">
        <f>IFERROR(IF($D$12="NR",VLOOKUP($C580,'ALLL &lt;50B Database'!$A$2:$S$4794,15,FALSE),VLOOKUP($C580,'CECL &lt;50B Database'!$A$2:$S$165,15,FALSE)),"")</f>
        <v/>
      </c>
      <c r="H580" s="32"/>
    </row>
    <row r="581" spans="2:8" x14ac:dyDescent="0.25">
      <c r="B581" s="5" t="str">
        <f>IF(COUNT($B$18:B580)&gt;=COUNT(Workings!$C:$C),"",COUNT($B$18:B580)+1)</f>
        <v/>
      </c>
      <c r="C581" t="str">
        <f>IFERROR(INDEX(Workings!$B:$B,MATCH('Peer Comparison Tool'!$B581,Workings!$D:$D,0)),"")</f>
        <v/>
      </c>
      <c r="D581" s="28" t="str">
        <f>IFERROR(IF($D$12="NR",VLOOKUP($C581,'ALLL &lt;50B Database'!$A$2:$S$4794,7,FALSE),VLOOKUP($C581,'CECL &lt;50B Database'!$A$2:$S$165,7,FALSE)),"")</f>
        <v/>
      </c>
      <c r="E581" s="32" t="str">
        <f>IFERROR(IF($D$12="NR",VLOOKUP($C581,'ALLL &lt;50B Database'!$A$2:$S$4794,11,FALSE),VLOOKUP($C581,'CECL &lt;50B Database'!$A$2:$S$165,11,FALSE)),"")</f>
        <v/>
      </c>
      <c r="F581" s="32" t="str">
        <f>IFERROR(IF($D$12="NR",VLOOKUP($C581,'ALLL &lt;50B Database'!$A$2:$S$4794,19,FALSE),VLOOKUP($C581,'CECL &lt;50B Database'!$A$2:$S$165,19,FALSE)),"")</f>
        <v/>
      </c>
      <c r="G581" s="32" t="str">
        <f>IFERROR(IF($D$12="NR",VLOOKUP($C581,'ALLL &lt;50B Database'!$A$2:$S$4794,15,FALSE),VLOOKUP($C581,'CECL &lt;50B Database'!$A$2:$S$165,15,FALSE)),"")</f>
        <v/>
      </c>
      <c r="H581" s="32"/>
    </row>
    <row r="582" spans="2:8" x14ac:dyDescent="0.25">
      <c r="B582" s="5" t="str">
        <f>IF(COUNT($B$18:B581)&gt;=COUNT(Workings!$C:$C),"",COUNT($B$18:B581)+1)</f>
        <v/>
      </c>
      <c r="C582" t="str">
        <f>IFERROR(INDEX(Workings!$B:$B,MATCH('Peer Comparison Tool'!$B582,Workings!$D:$D,0)),"")</f>
        <v/>
      </c>
      <c r="D582" s="28" t="str">
        <f>IFERROR(IF($D$12="NR",VLOOKUP($C582,'ALLL &lt;50B Database'!$A$2:$S$4794,7,FALSE),VLOOKUP($C582,'CECL &lt;50B Database'!$A$2:$S$165,7,FALSE)),"")</f>
        <v/>
      </c>
      <c r="E582" s="32" t="str">
        <f>IFERROR(IF($D$12="NR",VLOOKUP($C582,'ALLL &lt;50B Database'!$A$2:$S$4794,11,FALSE),VLOOKUP($C582,'CECL &lt;50B Database'!$A$2:$S$165,11,FALSE)),"")</f>
        <v/>
      </c>
      <c r="F582" s="32" t="str">
        <f>IFERROR(IF($D$12="NR",VLOOKUP($C582,'ALLL &lt;50B Database'!$A$2:$S$4794,19,FALSE),VLOOKUP($C582,'CECL &lt;50B Database'!$A$2:$S$165,19,FALSE)),"")</f>
        <v/>
      </c>
      <c r="G582" s="32" t="str">
        <f>IFERROR(IF($D$12="NR",VLOOKUP($C582,'ALLL &lt;50B Database'!$A$2:$S$4794,15,FALSE),VLOOKUP($C582,'CECL &lt;50B Database'!$A$2:$S$165,15,FALSE)),"")</f>
        <v/>
      </c>
      <c r="H582" s="32"/>
    </row>
    <row r="583" spans="2:8" x14ac:dyDescent="0.25">
      <c r="B583" s="5" t="str">
        <f>IF(COUNT($B$18:B582)&gt;=COUNT(Workings!$C:$C),"",COUNT($B$18:B582)+1)</f>
        <v/>
      </c>
      <c r="C583" t="str">
        <f>IFERROR(INDEX(Workings!$B:$B,MATCH('Peer Comparison Tool'!$B583,Workings!$D:$D,0)),"")</f>
        <v/>
      </c>
      <c r="D583" s="28" t="str">
        <f>IFERROR(IF($D$12="NR",VLOOKUP($C583,'ALLL &lt;50B Database'!$A$2:$S$4794,7,FALSE),VLOOKUP($C583,'CECL &lt;50B Database'!$A$2:$S$165,7,FALSE)),"")</f>
        <v/>
      </c>
      <c r="E583" s="32" t="str">
        <f>IFERROR(IF($D$12="NR",VLOOKUP($C583,'ALLL &lt;50B Database'!$A$2:$S$4794,11,FALSE),VLOOKUP($C583,'CECL &lt;50B Database'!$A$2:$S$165,11,FALSE)),"")</f>
        <v/>
      </c>
      <c r="F583" s="32" t="str">
        <f>IFERROR(IF($D$12="NR",VLOOKUP($C583,'ALLL &lt;50B Database'!$A$2:$S$4794,19,FALSE),VLOOKUP($C583,'CECL &lt;50B Database'!$A$2:$S$165,19,FALSE)),"")</f>
        <v/>
      </c>
      <c r="G583" s="32" t="str">
        <f>IFERROR(IF($D$12="NR",VLOOKUP($C583,'ALLL &lt;50B Database'!$A$2:$S$4794,15,FALSE),VLOOKUP($C583,'CECL &lt;50B Database'!$A$2:$S$165,15,FALSE)),"")</f>
        <v/>
      </c>
      <c r="H583" s="32"/>
    </row>
    <row r="584" spans="2:8" x14ac:dyDescent="0.25">
      <c r="B584" s="5" t="str">
        <f>IF(COUNT($B$18:B583)&gt;=COUNT(Workings!$C:$C),"",COUNT($B$18:B583)+1)</f>
        <v/>
      </c>
      <c r="C584" t="str">
        <f>IFERROR(INDEX(Workings!$B:$B,MATCH('Peer Comparison Tool'!$B584,Workings!$D:$D,0)),"")</f>
        <v/>
      </c>
      <c r="D584" s="28" t="str">
        <f>IFERROR(IF($D$12="NR",VLOOKUP($C584,'ALLL &lt;50B Database'!$A$2:$S$4794,7,FALSE),VLOOKUP($C584,'CECL &lt;50B Database'!$A$2:$S$165,7,FALSE)),"")</f>
        <v/>
      </c>
      <c r="E584" s="32" t="str">
        <f>IFERROR(IF($D$12="NR",VLOOKUP($C584,'ALLL &lt;50B Database'!$A$2:$S$4794,11,FALSE),VLOOKUP($C584,'CECL &lt;50B Database'!$A$2:$S$165,11,FALSE)),"")</f>
        <v/>
      </c>
      <c r="F584" s="32" t="str">
        <f>IFERROR(IF($D$12="NR",VLOOKUP($C584,'ALLL &lt;50B Database'!$A$2:$S$4794,19,FALSE),VLOOKUP($C584,'CECL &lt;50B Database'!$A$2:$S$165,19,FALSE)),"")</f>
        <v/>
      </c>
      <c r="G584" s="32" t="str">
        <f>IFERROR(IF($D$12="NR",VLOOKUP($C584,'ALLL &lt;50B Database'!$A$2:$S$4794,15,FALSE),VLOOKUP($C584,'CECL &lt;50B Database'!$A$2:$S$165,15,FALSE)),"")</f>
        <v/>
      </c>
      <c r="H584" s="32"/>
    </row>
    <row r="585" spans="2:8" x14ac:dyDescent="0.25">
      <c r="B585" s="5" t="str">
        <f>IF(COUNT($B$18:B584)&gt;=COUNT(Workings!$C:$C),"",COUNT($B$18:B584)+1)</f>
        <v/>
      </c>
      <c r="C585" t="str">
        <f>IFERROR(INDEX(Workings!$B:$B,MATCH('Peer Comparison Tool'!$B585,Workings!$D:$D,0)),"")</f>
        <v/>
      </c>
      <c r="D585" s="28" t="str">
        <f>IFERROR(IF($D$12="NR",VLOOKUP($C585,'ALLL &lt;50B Database'!$A$2:$S$4794,7,FALSE),VLOOKUP($C585,'CECL &lt;50B Database'!$A$2:$S$165,7,FALSE)),"")</f>
        <v/>
      </c>
      <c r="E585" s="32" t="str">
        <f>IFERROR(IF($D$12="NR",VLOOKUP($C585,'ALLL &lt;50B Database'!$A$2:$S$4794,11,FALSE),VLOOKUP($C585,'CECL &lt;50B Database'!$A$2:$S$165,11,FALSE)),"")</f>
        <v/>
      </c>
      <c r="F585" s="32" t="str">
        <f>IFERROR(IF($D$12="NR",VLOOKUP($C585,'ALLL &lt;50B Database'!$A$2:$S$4794,19,FALSE),VLOOKUP($C585,'CECL &lt;50B Database'!$A$2:$S$165,19,FALSE)),"")</f>
        <v/>
      </c>
      <c r="G585" s="32" t="str">
        <f>IFERROR(IF($D$12="NR",VLOOKUP($C585,'ALLL &lt;50B Database'!$A$2:$S$4794,15,FALSE),VLOOKUP($C585,'CECL &lt;50B Database'!$A$2:$S$165,15,FALSE)),"")</f>
        <v/>
      </c>
      <c r="H585" s="32"/>
    </row>
    <row r="586" spans="2:8" x14ac:dyDescent="0.25">
      <c r="B586" s="5" t="str">
        <f>IF(COUNT($B$18:B585)&gt;=COUNT(Workings!$C:$C),"",COUNT($B$18:B585)+1)</f>
        <v/>
      </c>
      <c r="C586" t="str">
        <f>IFERROR(INDEX(Workings!$B:$B,MATCH('Peer Comparison Tool'!$B586,Workings!$D:$D,0)),"")</f>
        <v/>
      </c>
      <c r="D586" s="28" t="str">
        <f>IFERROR(IF($D$12="NR",VLOOKUP($C586,'ALLL &lt;50B Database'!$A$2:$S$4794,7,FALSE),VLOOKUP($C586,'CECL &lt;50B Database'!$A$2:$S$165,7,FALSE)),"")</f>
        <v/>
      </c>
      <c r="E586" s="32" t="str">
        <f>IFERROR(IF($D$12="NR",VLOOKUP($C586,'ALLL &lt;50B Database'!$A$2:$S$4794,11,FALSE),VLOOKUP($C586,'CECL &lt;50B Database'!$A$2:$S$165,11,FALSE)),"")</f>
        <v/>
      </c>
      <c r="F586" s="32" t="str">
        <f>IFERROR(IF($D$12="NR",VLOOKUP($C586,'ALLL &lt;50B Database'!$A$2:$S$4794,19,FALSE),VLOOKUP($C586,'CECL &lt;50B Database'!$A$2:$S$165,19,FALSE)),"")</f>
        <v/>
      </c>
      <c r="G586" s="32" t="str">
        <f>IFERROR(IF($D$12="NR",VLOOKUP($C586,'ALLL &lt;50B Database'!$A$2:$S$4794,15,FALSE),VLOOKUP($C586,'CECL &lt;50B Database'!$A$2:$S$165,15,FALSE)),"")</f>
        <v/>
      </c>
      <c r="H586" s="32"/>
    </row>
    <row r="587" spans="2:8" x14ac:dyDescent="0.25">
      <c r="B587" s="5" t="str">
        <f>IF(COUNT($B$18:B586)&gt;=COUNT(Workings!$C:$C),"",COUNT($B$18:B586)+1)</f>
        <v/>
      </c>
      <c r="C587" t="str">
        <f>IFERROR(INDEX(Workings!$B:$B,MATCH('Peer Comparison Tool'!$B587,Workings!$D:$D,0)),"")</f>
        <v/>
      </c>
      <c r="D587" s="28" t="str">
        <f>IFERROR(IF($D$12="NR",VLOOKUP($C587,'ALLL &lt;50B Database'!$A$2:$S$4794,7,FALSE),VLOOKUP($C587,'CECL &lt;50B Database'!$A$2:$S$165,7,FALSE)),"")</f>
        <v/>
      </c>
      <c r="E587" s="32" t="str">
        <f>IFERROR(IF($D$12="NR",VLOOKUP($C587,'ALLL &lt;50B Database'!$A$2:$S$4794,11,FALSE),VLOOKUP($C587,'CECL &lt;50B Database'!$A$2:$S$165,11,FALSE)),"")</f>
        <v/>
      </c>
      <c r="F587" s="32" t="str">
        <f>IFERROR(IF($D$12="NR",VLOOKUP($C587,'ALLL &lt;50B Database'!$A$2:$S$4794,19,FALSE),VLOOKUP($C587,'CECL &lt;50B Database'!$A$2:$S$165,19,FALSE)),"")</f>
        <v/>
      </c>
      <c r="G587" s="32" t="str">
        <f>IFERROR(IF($D$12="NR",VLOOKUP($C587,'ALLL &lt;50B Database'!$A$2:$S$4794,15,FALSE),VLOOKUP($C587,'CECL &lt;50B Database'!$A$2:$S$165,15,FALSE)),"")</f>
        <v/>
      </c>
      <c r="H587" s="32"/>
    </row>
    <row r="588" spans="2:8" x14ac:dyDescent="0.25">
      <c r="B588" s="5" t="str">
        <f>IF(COUNT($B$18:B587)&gt;=COUNT(Workings!$C:$C),"",COUNT($B$18:B587)+1)</f>
        <v/>
      </c>
      <c r="C588" t="str">
        <f>IFERROR(INDEX(Workings!$B:$B,MATCH('Peer Comparison Tool'!$B588,Workings!$D:$D,0)),"")</f>
        <v/>
      </c>
      <c r="D588" s="28" t="str">
        <f>IFERROR(IF($D$12="NR",VLOOKUP($C588,'ALLL &lt;50B Database'!$A$2:$S$4794,7,FALSE),VLOOKUP($C588,'CECL &lt;50B Database'!$A$2:$S$165,7,FALSE)),"")</f>
        <v/>
      </c>
      <c r="E588" s="32" t="str">
        <f>IFERROR(IF($D$12="NR",VLOOKUP($C588,'ALLL &lt;50B Database'!$A$2:$S$4794,11,FALSE),VLOOKUP($C588,'CECL &lt;50B Database'!$A$2:$S$165,11,FALSE)),"")</f>
        <v/>
      </c>
      <c r="F588" s="32" t="str">
        <f>IFERROR(IF($D$12="NR",VLOOKUP($C588,'ALLL &lt;50B Database'!$A$2:$S$4794,19,FALSE),VLOOKUP($C588,'CECL &lt;50B Database'!$A$2:$S$165,19,FALSE)),"")</f>
        <v/>
      </c>
      <c r="G588" s="32" t="str">
        <f>IFERROR(IF($D$12="NR",VLOOKUP($C588,'ALLL &lt;50B Database'!$A$2:$S$4794,15,FALSE),VLOOKUP($C588,'CECL &lt;50B Database'!$A$2:$S$165,15,FALSE)),"")</f>
        <v/>
      </c>
      <c r="H588" s="32"/>
    </row>
    <row r="589" spans="2:8" x14ac:dyDescent="0.25">
      <c r="B589" s="5" t="str">
        <f>IF(COUNT($B$18:B588)&gt;=COUNT(Workings!$C:$C),"",COUNT($B$18:B588)+1)</f>
        <v/>
      </c>
      <c r="C589" t="str">
        <f>IFERROR(INDEX(Workings!$B:$B,MATCH('Peer Comparison Tool'!$B589,Workings!$D:$D,0)),"")</f>
        <v/>
      </c>
      <c r="D589" s="28" t="str">
        <f>IFERROR(IF($D$12="NR",VLOOKUP($C589,'ALLL &lt;50B Database'!$A$2:$S$4794,7,FALSE),VLOOKUP($C589,'CECL &lt;50B Database'!$A$2:$S$165,7,FALSE)),"")</f>
        <v/>
      </c>
      <c r="E589" s="32" t="str">
        <f>IFERROR(IF($D$12="NR",VLOOKUP($C589,'ALLL &lt;50B Database'!$A$2:$S$4794,11,FALSE),VLOOKUP($C589,'CECL &lt;50B Database'!$A$2:$S$165,11,FALSE)),"")</f>
        <v/>
      </c>
      <c r="F589" s="32" t="str">
        <f>IFERROR(IF($D$12="NR",VLOOKUP($C589,'ALLL &lt;50B Database'!$A$2:$S$4794,19,FALSE),VLOOKUP($C589,'CECL &lt;50B Database'!$A$2:$S$165,19,FALSE)),"")</f>
        <v/>
      </c>
      <c r="G589" s="32" t="str">
        <f>IFERROR(IF($D$12="NR",VLOOKUP($C589,'ALLL &lt;50B Database'!$A$2:$S$4794,15,FALSE),VLOOKUP($C589,'CECL &lt;50B Database'!$A$2:$S$165,15,FALSE)),"")</f>
        <v/>
      </c>
      <c r="H589" s="32"/>
    </row>
    <row r="590" spans="2:8" x14ac:dyDescent="0.25">
      <c r="B590" s="5" t="str">
        <f>IF(COUNT($B$18:B589)&gt;=COUNT(Workings!$C:$C),"",COUNT($B$18:B589)+1)</f>
        <v/>
      </c>
      <c r="C590" t="str">
        <f>IFERROR(INDEX(Workings!$B:$B,MATCH('Peer Comparison Tool'!$B590,Workings!$D:$D,0)),"")</f>
        <v/>
      </c>
      <c r="D590" s="28" t="str">
        <f>IFERROR(IF($D$12="NR",VLOOKUP($C590,'ALLL &lt;50B Database'!$A$2:$S$4794,7,FALSE),VLOOKUP($C590,'CECL &lt;50B Database'!$A$2:$S$165,7,FALSE)),"")</f>
        <v/>
      </c>
      <c r="E590" s="32" t="str">
        <f>IFERROR(IF($D$12="NR",VLOOKUP($C590,'ALLL &lt;50B Database'!$A$2:$S$4794,11,FALSE),VLOOKUP($C590,'CECL &lt;50B Database'!$A$2:$S$165,11,FALSE)),"")</f>
        <v/>
      </c>
      <c r="F590" s="32" t="str">
        <f>IFERROR(IF($D$12="NR",VLOOKUP($C590,'ALLL &lt;50B Database'!$A$2:$S$4794,19,FALSE),VLOOKUP($C590,'CECL &lt;50B Database'!$A$2:$S$165,19,FALSE)),"")</f>
        <v/>
      </c>
      <c r="G590" s="32" t="str">
        <f>IFERROR(IF($D$12="NR",VLOOKUP($C590,'ALLL &lt;50B Database'!$A$2:$S$4794,15,FALSE),VLOOKUP($C590,'CECL &lt;50B Database'!$A$2:$S$165,15,FALSE)),"")</f>
        <v/>
      </c>
      <c r="H590" s="32"/>
    </row>
    <row r="591" spans="2:8" x14ac:dyDescent="0.25">
      <c r="B591" s="5" t="str">
        <f>IF(COUNT($B$18:B590)&gt;=COUNT(Workings!$C:$C),"",COUNT($B$18:B590)+1)</f>
        <v/>
      </c>
      <c r="C591" t="str">
        <f>IFERROR(INDEX(Workings!$B:$B,MATCH('Peer Comparison Tool'!$B591,Workings!$D:$D,0)),"")</f>
        <v/>
      </c>
      <c r="D591" s="28" t="str">
        <f>IFERROR(IF($D$12="NR",VLOOKUP($C591,'ALLL &lt;50B Database'!$A$2:$S$4794,7,FALSE),VLOOKUP($C591,'CECL &lt;50B Database'!$A$2:$S$165,7,FALSE)),"")</f>
        <v/>
      </c>
      <c r="E591" s="32" t="str">
        <f>IFERROR(IF($D$12="NR",VLOOKUP($C591,'ALLL &lt;50B Database'!$A$2:$S$4794,11,FALSE),VLOOKUP($C591,'CECL &lt;50B Database'!$A$2:$S$165,11,FALSE)),"")</f>
        <v/>
      </c>
      <c r="F591" s="32" t="str">
        <f>IFERROR(IF($D$12="NR",VLOOKUP($C591,'ALLL &lt;50B Database'!$A$2:$S$4794,19,FALSE),VLOOKUP($C591,'CECL &lt;50B Database'!$A$2:$S$165,19,FALSE)),"")</f>
        <v/>
      </c>
      <c r="G591" s="32" t="str">
        <f>IFERROR(IF($D$12="NR",VLOOKUP($C591,'ALLL &lt;50B Database'!$A$2:$S$4794,15,FALSE),VLOOKUP($C591,'CECL &lt;50B Database'!$A$2:$S$165,15,FALSE)),"")</f>
        <v/>
      </c>
      <c r="H591" s="32"/>
    </row>
    <row r="592" spans="2:8" x14ac:dyDescent="0.25">
      <c r="B592" s="5" t="str">
        <f>IF(COUNT($B$18:B591)&gt;=COUNT(Workings!$C:$C),"",COUNT($B$18:B591)+1)</f>
        <v/>
      </c>
      <c r="C592" t="str">
        <f>IFERROR(INDEX(Workings!$B:$B,MATCH('Peer Comparison Tool'!$B592,Workings!$D:$D,0)),"")</f>
        <v/>
      </c>
      <c r="D592" s="28" t="str">
        <f>IFERROR(IF($D$12="NR",VLOOKUP($C592,'ALLL &lt;50B Database'!$A$2:$S$4794,7,FALSE),VLOOKUP($C592,'CECL &lt;50B Database'!$A$2:$S$165,7,FALSE)),"")</f>
        <v/>
      </c>
      <c r="E592" s="32" t="str">
        <f>IFERROR(IF($D$12="NR",VLOOKUP($C592,'ALLL &lt;50B Database'!$A$2:$S$4794,11,FALSE),VLOOKUP($C592,'CECL &lt;50B Database'!$A$2:$S$165,11,FALSE)),"")</f>
        <v/>
      </c>
      <c r="F592" s="32" t="str">
        <f>IFERROR(IF($D$12="NR",VLOOKUP($C592,'ALLL &lt;50B Database'!$A$2:$S$4794,19,FALSE),VLOOKUP($C592,'CECL &lt;50B Database'!$A$2:$S$165,19,FALSE)),"")</f>
        <v/>
      </c>
      <c r="G592" s="32" t="str">
        <f>IFERROR(IF($D$12="NR",VLOOKUP($C592,'ALLL &lt;50B Database'!$A$2:$S$4794,15,FALSE),VLOOKUP($C592,'CECL &lt;50B Database'!$A$2:$S$165,15,FALSE)),"")</f>
        <v/>
      </c>
      <c r="H592" s="32"/>
    </row>
    <row r="593" spans="2:8" x14ac:dyDescent="0.25">
      <c r="B593" s="5" t="str">
        <f>IF(COUNT($B$18:B592)&gt;=COUNT(Workings!$C:$C),"",COUNT($B$18:B592)+1)</f>
        <v/>
      </c>
      <c r="C593" t="str">
        <f>IFERROR(INDEX(Workings!$B:$B,MATCH('Peer Comparison Tool'!$B593,Workings!$D:$D,0)),"")</f>
        <v/>
      </c>
      <c r="D593" s="28" t="str">
        <f>IFERROR(IF($D$12="NR",VLOOKUP($C593,'ALLL &lt;50B Database'!$A$2:$S$4794,7,FALSE),VLOOKUP($C593,'CECL &lt;50B Database'!$A$2:$S$165,7,FALSE)),"")</f>
        <v/>
      </c>
      <c r="E593" s="32" t="str">
        <f>IFERROR(IF($D$12="NR",VLOOKUP($C593,'ALLL &lt;50B Database'!$A$2:$S$4794,11,FALSE),VLOOKUP($C593,'CECL &lt;50B Database'!$A$2:$S$165,11,FALSE)),"")</f>
        <v/>
      </c>
      <c r="F593" s="32" t="str">
        <f>IFERROR(IF($D$12="NR",VLOOKUP($C593,'ALLL &lt;50B Database'!$A$2:$S$4794,19,FALSE),VLOOKUP($C593,'CECL &lt;50B Database'!$A$2:$S$165,19,FALSE)),"")</f>
        <v/>
      </c>
      <c r="G593" s="32" t="str">
        <f>IFERROR(IF($D$12="NR",VLOOKUP($C593,'ALLL &lt;50B Database'!$A$2:$S$4794,15,FALSE),VLOOKUP($C593,'CECL &lt;50B Database'!$A$2:$S$165,15,FALSE)),"")</f>
        <v/>
      </c>
      <c r="H593" s="32"/>
    </row>
    <row r="594" spans="2:8" x14ac:dyDescent="0.25">
      <c r="B594" s="5" t="str">
        <f>IF(COUNT($B$18:B593)&gt;=COUNT(Workings!$C:$C),"",COUNT($B$18:B593)+1)</f>
        <v/>
      </c>
      <c r="C594" t="str">
        <f>IFERROR(INDEX(Workings!$B:$B,MATCH('Peer Comparison Tool'!$B594,Workings!$D:$D,0)),"")</f>
        <v/>
      </c>
      <c r="D594" s="28" t="str">
        <f>IFERROR(IF($D$12="NR",VLOOKUP($C594,'ALLL &lt;50B Database'!$A$2:$S$4794,7,FALSE),VLOOKUP($C594,'CECL &lt;50B Database'!$A$2:$S$165,7,FALSE)),"")</f>
        <v/>
      </c>
      <c r="E594" s="32" t="str">
        <f>IFERROR(IF($D$12="NR",VLOOKUP($C594,'ALLL &lt;50B Database'!$A$2:$S$4794,11,FALSE),VLOOKUP($C594,'CECL &lt;50B Database'!$A$2:$S$165,11,FALSE)),"")</f>
        <v/>
      </c>
      <c r="F594" s="32" t="str">
        <f>IFERROR(IF($D$12="NR",VLOOKUP($C594,'ALLL &lt;50B Database'!$A$2:$S$4794,19,FALSE),VLOOKUP($C594,'CECL &lt;50B Database'!$A$2:$S$165,19,FALSE)),"")</f>
        <v/>
      </c>
      <c r="G594" s="32" t="str">
        <f>IFERROR(IF($D$12="NR",VLOOKUP($C594,'ALLL &lt;50B Database'!$A$2:$S$4794,15,FALSE),VLOOKUP($C594,'CECL &lt;50B Database'!$A$2:$S$165,15,FALSE)),"")</f>
        <v/>
      </c>
      <c r="H594" s="32"/>
    </row>
    <row r="595" spans="2:8" x14ac:dyDescent="0.25">
      <c r="B595" s="5" t="str">
        <f>IF(COUNT($B$18:B594)&gt;=COUNT(Workings!$C:$C),"",COUNT($B$18:B594)+1)</f>
        <v/>
      </c>
      <c r="C595" t="str">
        <f>IFERROR(INDEX(Workings!$B:$B,MATCH('Peer Comparison Tool'!$B595,Workings!$D:$D,0)),"")</f>
        <v/>
      </c>
      <c r="D595" s="28" t="str">
        <f>IFERROR(IF($D$12="NR",VLOOKUP($C595,'ALLL &lt;50B Database'!$A$2:$S$4794,7,FALSE),VLOOKUP($C595,'CECL &lt;50B Database'!$A$2:$S$165,7,FALSE)),"")</f>
        <v/>
      </c>
      <c r="E595" s="32" t="str">
        <f>IFERROR(IF($D$12="NR",VLOOKUP($C595,'ALLL &lt;50B Database'!$A$2:$S$4794,11,FALSE),VLOOKUP($C595,'CECL &lt;50B Database'!$A$2:$S$165,11,FALSE)),"")</f>
        <v/>
      </c>
      <c r="F595" s="32" t="str">
        <f>IFERROR(IF($D$12="NR",VLOOKUP($C595,'ALLL &lt;50B Database'!$A$2:$S$4794,19,FALSE),VLOOKUP($C595,'CECL &lt;50B Database'!$A$2:$S$165,19,FALSE)),"")</f>
        <v/>
      </c>
      <c r="G595" s="32" t="str">
        <f>IFERROR(IF($D$12="NR",VLOOKUP($C595,'ALLL &lt;50B Database'!$A$2:$S$4794,15,FALSE),VLOOKUP($C595,'CECL &lt;50B Database'!$A$2:$S$165,15,FALSE)),"")</f>
        <v/>
      </c>
      <c r="H595" s="32"/>
    </row>
    <row r="596" spans="2:8" x14ac:dyDescent="0.25">
      <c r="B596" s="5" t="str">
        <f>IF(COUNT($B$18:B595)&gt;=COUNT(Workings!$C:$C),"",COUNT($B$18:B595)+1)</f>
        <v/>
      </c>
      <c r="C596" t="str">
        <f>IFERROR(INDEX(Workings!$B:$B,MATCH('Peer Comparison Tool'!$B596,Workings!$D:$D,0)),"")</f>
        <v/>
      </c>
      <c r="D596" s="28" t="str">
        <f>IFERROR(IF($D$12="NR",VLOOKUP($C596,'ALLL &lt;50B Database'!$A$2:$S$4794,7,FALSE),VLOOKUP($C596,'CECL &lt;50B Database'!$A$2:$S$165,7,FALSE)),"")</f>
        <v/>
      </c>
      <c r="E596" s="32" t="str">
        <f>IFERROR(IF($D$12="NR",VLOOKUP($C596,'ALLL &lt;50B Database'!$A$2:$S$4794,11,FALSE),VLOOKUP($C596,'CECL &lt;50B Database'!$A$2:$S$165,11,FALSE)),"")</f>
        <v/>
      </c>
      <c r="F596" s="32" t="str">
        <f>IFERROR(IF($D$12="NR",VLOOKUP($C596,'ALLL &lt;50B Database'!$A$2:$S$4794,19,FALSE),VLOOKUP($C596,'CECL &lt;50B Database'!$A$2:$S$165,19,FALSE)),"")</f>
        <v/>
      </c>
      <c r="G596" s="32" t="str">
        <f>IFERROR(IF($D$12="NR",VLOOKUP($C596,'ALLL &lt;50B Database'!$A$2:$S$4794,15,FALSE),VLOOKUP($C596,'CECL &lt;50B Database'!$A$2:$S$165,15,FALSE)),"")</f>
        <v/>
      </c>
      <c r="H596" s="32"/>
    </row>
    <row r="597" spans="2:8" x14ac:dyDescent="0.25">
      <c r="B597" s="5" t="str">
        <f>IF(COUNT($B$18:B596)&gt;=COUNT(Workings!$C:$C),"",COUNT($B$18:B596)+1)</f>
        <v/>
      </c>
      <c r="C597" t="str">
        <f>IFERROR(INDEX(Workings!$B:$B,MATCH('Peer Comparison Tool'!$B597,Workings!$D:$D,0)),"")</f>
        <v/>
      </c>
      <c r="D597" s="28" t="str">
        <f>IFERROR(IF($D$12="NR",VLOOKUP($C597,'ALLL &lt;50B Database'!$A$2:$S$4794,7,FALSE),VLOOKUP($C597,'CECL &lt;50B Database'!$A$2:$S$165,7,FALSE)),"")</f>
        <v/>
      </c>
      <c r="E597" s="32" t="str">
        <f>IFERROR(IF($D$12="NR",VLOOKUP($C597,'ALLL &lt;50B Database'!$A$2:$S$4794,11,FALSE),VLOOKUP($C597,'CECL &lt;50B Database'!$A$2:$S$165,11,FALSE)),"")</f>
        <v/>
      </c>
      <c r="F597" s="32" t="str">
        <f>IFERROR(IF($D$12="NR",VLOOKUP($C597,'ALLL &lt;50B Database'!$A$2:$S$4794,19,FALSE),VLOOKUP($C597,'CECL &lt;50B Database'!$A$2:$S$165,19,FALSE)),"")</f>
        <v/>
      </c>
      <c r="G597" s="32" t="str">
        <f>IFERROR(IF($D$12="NR",VLOOKUP($C597,'ALLL &lt;50B Database'!$A$2:$S$4794,15,FALSE),VLOOKUP($C597,'CECL &lt;50B Database'!$A$2:$S$165,15,FALSE)),"")</f>
        <v/>
      </c>
      <c r="H597" s="32"/>
    </row>
    <row r="598" spans="2:8" x14ac:dyDescent="0.25">
      <c r="B598" s="5" t="str">
        <f>IF(COUNT($B$18:B597)&gt;=COUNT(Workings!$C:$C),"",COUNT($B$18:B597)+1)</f>
        <v/>
      </c>
      <c r="C598" t="str">
        <f>IFERROR(INDEX(Workings!$B:$B,MATCH('Peer Comparison Tool'!$B598,Workings!$D:$D,0)),"")</f>
        <v/>
      </c>
      <c r="D598" s="28" t="str">
        <f>IFERROR(IF($D$12="NR",VLOOKUP($C598,'ALLL &lt;50B Database'!$A$2:$S$4794,7,FALSE),VLOOKUP($C598,'CECL &lt;50B Database'!$A$2:$S$165,7,FALSE)),"")</f>
        <v/>
      </c>
      <c r="E598" s="32" t="str">
        <f>IFERROR(IF($D$12="NR",VLOOKUP($C598,'ALLL &lt;50B Database'!$A$2:$S$4794,11,FALSE),VLOOKUP($C598,'CECL &lt;50B Database'!$A$2:$S$165,11,FALSE)),"")</f>
        <v/>
      </c>
      <c r="F598" s="32" t="str">
        <f>IFERROR(IF($D$12="NR",VLOOKUP($C598,'ALLL &lt;50B Database'!$A$2:$S$4794,19,FALSE),VLOOKUP($C598,'CECL &lt;50B Database'!$A$2:$S$165,19,FALSE)),"")</f>
        <v/>
      </c>
      <c r="G598" s="32" t="str">
        <f>IFERROR(IF($D$12="NR",VLOOKUP($C598,'ALLL &lt;50B Database'!$A$2:$S$4794,15,FALSE),VLOOKUP($C598,'CECL &lt;50B Database'!$A$2:$S$165,15,FALSE)),"")</f>
        <v/>
      </c>
      <c r="H598" s="32"/>
    </row>
    <row r="599" spans="2:8" x14ac:dyDescent="0.25">
      <c r="B599" s="5" t="str">
        <f>IF(COUNT($B$18:B598)&gt;=COUNT(Workings!$C:$C),"",COUNT($B$18:B598)+1)</f>
        <v/>
      </c>
      <c r="C599" t="str">
        <f>IFERROR(INDEX(Workings!$B:$B,MATCH('Peer Comparison Tool'!$B599,Workings!$D:$D,0)),"")</f>
        <v/>
      </c>
      <c r="D599" s="28" t="str">
        <f>IFERROR(IF($D$12="NR",VLOOKUP($C599,'ALLL &lt;50B Database'!$A$2:$S$4794,7,FALSE),VLOOKUP($C599,'CECL &lt;50B Database'!$A$2:$S$165,7,FALSE)),"")</f>
        <v/>
      </c>
      <c r="E599" s="32" t="str">
        <f>IFERROR(IF($D$12="NR",VLOOKUP($C599,'ALLL &lt;50B Database'!$A$2:$S$4794,11,FALSE),VLOOKUP($C599,'CECL &lt;50B Database'!$A$2:$S$165,11,FALSE)),"")</f>
        <v/>
      </c>
      <c r="F599" s="32" t="str">
        <f>IFERROR(IF($D$12="NR",VLOOKUP($C599,'ALLL &lt;50B Database'!$A$2:$S$4794,19,FALSE),VLOOKUP($C599,'CECL &lt;50B Database'!$A$2:$S$165,19,FALSE)),"")</f>
        <v/>
      </c>
      <c r="G599" s="32" t="str">
        <f>IFERROR(IF($D$12="NR",VLOOKUP($C599,'ALLL &lt;50B Database'!$A$2:$S$4794,15,FALSE),VLOOKUP($C599,'CECL &lt;50B Database'!$A$2:$S$165,15,FALSE)),"")</f>
        <v/>
      </c>
      <c r="H599" s="32"/>
    </row>
    <row r="600" spans="2:8" x14ac:dyDescent="0.25">
      <c r="B600" s="5" t="str">
        <f>IF(COUNT($B$18:B599)&gt;=COUNT(Workings!$C:$C),"",COUNT($B$18:B599)+1)</f>
        <v/>
      </c>
      <c r="C600" t="str">
        <f>IFERROR(INDEX(Workings!$B:$B,MATCH('Peer Comparison Tool'!$B600,Workings!$D:$D,0)),"")</f>
        <v/>
      </c>
      <c r="D600" s="28" t="str">
        <f>IFERROR(IF($D$12="NR",VLOOKUP($C600,'ALLL &lt;50B Database'!$A$2:$S$4794,7,FALSE),VLOOKUP($C600,'CECL &lt;50B Database'!$A$2:$S$165,7,FALSE)),"")</f>
        <v/>
      </c>
      <c r="E600" s="32" t="str">
        <f>IFERROR(IF($D$12="NR",VLOOKUP($C600,'ALLL &lt;50B Database'!$A$2:$S$4794,11,FALSE),VLOOKUP($C600,'CECL &lt;50B Database'!$A$2:$S$165,11,FALSE)),"")</f>
        <v/>
      </c>
      <c r="F600" s="32" t="str">
        <f>IFERROR(IF($D$12="NR",VLOOKUP($C600,'ALLL &lt;50B Database'!$A$2:$S$4794,19,FALSE),VLOOKUP($C600,'CECL &lt;50B Database'!$A$2:$S$165,19,FALSE)),"")</f>
        <v/>
      </c>
      <c r="G600" s="32" t="str">
        <f>IFERROR(IF($D$12="NR",VLOOKUP($C600,'ALLL &lt;50B Database'!$A$2:$S$4794,15,FALSE),VLOOKUP($C600,'CECL &lt;50B Database'!$A$2:$S$165,15,FALSE)),"")</f>
        <v/>
      </c>
      <c r="H600" s="32"/>
    </row>
    <row r="601" spans="2:8" x14ac:dyDescent="0.25">
      <c r="B601" s="5" t="str">
        <f>IF(COUNT($B$18:B600)&gt;=COUNT(Workings!$C:$C),"",COUNT($B$18:B600)+1)</f>
        <v/>
      </c>
      <c r="C601" t="str">
        <f>IFERROR(INDEX(Workings!$B:$B,MATCH('Peer Comparison Tool'!$B601,Workings!$D:$D,0)),"")</f>
        <v/>
      </c>
      <c r="D601" s="28" t="str">
        <f>IFERROR(IF($D$12="NR",VLOOKUP($C601,'ALLL &lt;50B Database'!$A$2:$S$4794,7,FALSE),VLOOKUP($C601,'CECL &lt;50B Database'!$A$2:$S$165,7,FALSE)),"")</f>
        <v/>
      </c>
      <c r="E601" s="32" t="str">
        <f>IFERROR(IF($D$12="NR",VLOOKUP($C601,'ALLL &lt;50B Database'!$A$2:$S$4794,11,FALSE),VLOOKUP($C601,'CECL &lt;50B Database'!$A$2:$S$165,11,FALSE)),"")</f>
        <v/>
      </c>
      <c r="F601" s="32" t="str">
        <f>IFERROR(IF($D$12="NR",VLOOKUP($C601,'ALLL &lt;50B Database'!$A$2:$S$4794,19,FALSE),VLOOKUP($C601,'CECL &lt;50B Database'!$A$2:$S$165,19,FALSE)),"")</f>
        <v/>
      </c>
      <c r="G601" s="32" t="str">
        <f>IFERROR(IF($D$12="NR",VLOOKUP($C601,'ALLL &lt;50B Database'!$A$2:$S$4794,15,FALSE),VLOOKUP($C601,'CECL &lt;50B Database'!$A$2:$S$165,15,FALSE)),"")</f>
        <v/>
      </c>
      <c r="H601" s="32"/>
    </row>
    <row r="602" spans="2:8" x14ac:dyDescent="0.25">
      <c r="B602" s="5" t="str">
        <f>IF(COUNT($B$18:B601)&gt;=COUNT(Workings!$C:$C),"",COUNT($B$18:B601)+1)</f>
        <v/>
      </c>
      <c r="C602" t="str">
        <f>IFERROR(INDEX(Workings!$B:$B,MATCH('Peer Comparison Tool'!$B602,Workings!$D:$D,0)),"")</f>
        <v/>
      </c>
      <c r="D602" s="28" t="str">
        <f>IFERROR(IF($D$12="NR",VLOOKUP($C602,'ALLL &lt;50B Database'!$A$2:$S$4794,7,FALSE),VLOOKUP($C602,'CECL &lt;50B Database'!$A$2:$S$165,7,FALSE)),"")</f>
        <v/>
      </c>
      <c r="E602" s="32" t="str">
        <f>IFERROR(IF($D$12="NR",VLOOKUP($C602,'ALLL &lt;50B Database'!$A$2:$S$4794,11,FALSE),VLOOKUP($C602,'CECL &lt;50B Database'!$A$2:$S$165,11,FALSE)),"")</f>
        <v/>
      </c>
      <c r="F602" s="32" t="str">
        <f>IFERROR(IF($D$12="NR",VLOOKUP($C602,'ALLL &lt;50B Database'!$A$2:$S$4794,19,FALSE),VLOOKUP($C602,'CECL &lt;50B Database'!$A$2:$S$165,19,FALSE)),"")</f>
        <v/>
      </c>
      <c r="G602" s="32" t="str">
        <f>IFERROR(IF($D$12="NR",VLOOKUP($C602,'ALLL &lt;50B Database'!$A$2:$S$4794,15,FALSE),VLOOKUP($C602,'CECL &lt;50B Database'!$A$2:$S$165,15,FALSE)),"")</f>
        <v/>
      </c>
      <c r="H602" s="32"/>
    </row>
    <row r="603" spans="2:8" x14ac:dyDescent="0.25">
      <c r="B603" s="5" t="str">
        <f>IF(COUNT($B$18:B602)&gt;=COUNT(Workings!$C:$C),"",COUNT($B$18:B602)+1)</f>
        <v/>
      </c>
      <c r="C603" t="str">
        <f>IFERROR(INDEX(Workings!$B:$B,MATCH('Peer Comparison Tool'!$B603,Workings!$D:$D,0)),"")</f>
        <v/>
      </c>
      <c r="D603" s="28" t="str">
        <f>IFERROR(IF($D$12="NR",VLOOKUP($C603,'ALLL &lt;50B Database'!$A$2:$S$4794,7,FALSE),VLOOKUP($C603,'CECL &lt;50B Database'!$A$2:$S$165,7,FALSE)),"")</f>
        <v/>
      </c>
      <c r="E603" s="32" t="str">
        <f>IFERROR(IF($D$12="NR",VLOOKUP($C603,'ALLL &lt;50B Database'!$A$2:$S$4794,11,FALSE),VLOOKUP($C603,'CECL &lt;50B Database'!$A$2:$S$165,11,FALSE)),"")</f>
        <v/>
      </c>
      <c r="F603" s="32" t="str">
        <f>IFERROR(IF($D$12="NR",VLOOKUP($C603,'ALLL &lt;50B Database'!$A$2:$S$4794,19,FALSE),VLOOKUP($C603,'CECL &lt;50B Database'!$A$2:$S$165,19,FALSE)),"")</f>
        <v/>
      </c>
      <c r="G603" s="32" t="str">
        <f>IFERROR(IF($D$12="NR",VLOOKUP($C603,'ALLL &lt;50B Database'!$A$2:$S$4794,15,FALSE),VLOOKUP($C603,'CECL &lt;50B Database'!$A$2:$S$165,15,FALSE)),"")</f>
        <v/>
      </c>
      <c r="H603" s="32"/>
    </row>
    <row r="604" spans="2:8" x14ac:dyDescent="0.25">
      <c r="B604" s="5" t="str">
        <f>IF(COUNT($B$18:B603)&gt;=COUNT(Workings!$C:$C),"",COUNT($B$18:B603)+1)</f>
        <v/>
      </c>
      <c r="C604" t="str">
        <f>IFERROR(INDEX(Workings!$B:$B,MATCH('Peer Comparison Tool'!$B604,Workings!$D:$D,0)),"")</f>
        <v/>
      </c>
      <c r="D604" s="28" t="str">
        <f>IFERROR(IF($D$12="NR",VLOOKUP($C604,'ALLL &lt;50B Database'!$A$2:$S$4794,7,FALSE),VLOOKUP($C604,'CECL &lt;50B Database'!$A$2:$S$165,7,FALSE)),"")</f>
        <v/>
      </c>
      <c r="E604" s="32" t="str">
        <f>IFERROR(IF($D$12="NR",VLOOKUP($C604,'ALLL &lt;50B Database'!$A$2:$S$4794,11,FALSE),VLOOKUP($C604,'CECL &lt;50B Database'!$A$2:$S$165,11,FALSE)),"")</f>
        <v/>
      </c>
      <c r="F604" s="32" t="str">
        <f>IFERROR(IF($D$12="NR",VLOOKUP($C604,'ALLL &lt;50B Database'!$A$2:$S$4794,19,FALSE),VLOOKUP($C604,'CECL &lt;50B Database'!$A$2:$S$165,19,FALSE)),"")</f>
        <v/>
      </c>
      <c r="G604" s="32" t="str">
        <f>IFERROR(IF($D$12="NR",VLOOKUP($C604,'ALLL &lt;50B Database'!$A$2:$S$4794,15,FALSE),VLOOKUP($C604,'CECL &lt;50B Database'!$A$2:$S$165,15,FALSE)),"")</f>
        <v/>
      </c>
      <c r="H604" s="32"/>
    </row>
    <row r="605" spans="2:8" x14ac:dyDescent="0.25">
      <c r="B605" s="5" t="str">
        <f>IF(COUNT($B$18:B604)&gt;=COUNT(Workings!$C:$C),"",COUNT($B$18:B604)+1)</f>
        <v/>
      </c>
      <c r="C605" t="str">
        <f>IFERROR(INDEX(Workings!$B:$B,MATCH('Peer Comparison Tool'!$B605,Workings!$D:$D,0)),"")</f>
        <v/>
      </c>
      <c r="D605" s="28" t="str">
        <f>IFERROR(IF($D$12="NR",VLOOKUP($C605,'ALLL &lt;50B Database'!$A$2:$S$4794,7,FALSE),VLOOKUP($C605,'CECL &lt;50B Database'!$A$2:$S$165,7,FALSE)),"")</f>
        <v/>
      </c>
      <c r="E605" s="32" t="str">
        <f>IFERROR(IF($D$12="NR",VLOOKUP($C605,'ALLL &lt;50B Database'!$A$2:$S$4794,11,FALSE),VLOOKUP($C605,'CECL &lt;50B Database'!$A$2:$S$165,11,FALSE)),"")</f>
        <v/>
      </c>
      <c r="F605" s="32" t="str">
        <f>IFERROR(IF($D$12="NR",VLOOKUP($C605,'ALLL &lt;50B Database'!$A$2:$S$4794,19,FALSE),VLOOKUP($C605,'CECL &lt;50B Database'!$A$2:$S$165,19,FALSE)),"")</f>
        <v/>
      </c>
      <c r="G605" s="32" t="str">
        <f>IFERROR(IF($D$12="NR",VLOOKUP($C605,'ALLL &lt;50B Database'!$A$2:$S$4794,15,FALSE),VLOOKUP($C605,'CECL &lt;50B Database'!$A$2:$S$165,15,FALSE)),"")</f>
        <v/>
      </c>
      <c r="H605" s="32"/>
    </row>
    <row r="606" spans="2:8" x14ac:dyDescent="0.25">
      <c r="B606" s="5" t="str">
        <f>IF(COUNT($B$18:B605)&gt;=COUNT(Workings!$C:$C),"",COUNT($B$18:B605)+1)</f>
        <v/>
      </c>
      <c r="C606" t="str">
        <f>IFERROR(INDEX(Workings!$B:$B,MATCH('Peer Comparison Tool'!$B606,Workings!$D:$D,0)),"")</f>
        <v/>
      </c>
      <c r="D606" s="28" t="str">
        <f>IFERROR(IF($D$12="NR",VLOOKUP($C606,'ALLL &lt;50B Database'!$A$2:$S$4794,7,FALSE),VLOOKUP($C606,'CECL &lt;50B Database'!$A$2:$S$165,7,FALSE)),"")</f>
        <v/>
      </c>
      <c r="E606" s="32" t="str">
        <f>IFERROR(IF($D$12="NR",VLOOKUP($C606,'ALLL &lt;50B Database'!$A$2:$S$4794,11,FALSE),VLOOKUP($C606,'CECL &lt;50B Database'!$A$2:$S$165,11,FALSE)),"")</f>
        <v/>
      </c>
      <c r="F606" s="32" t="str">
        <f>IFERROR(IF($D$12="NR",VLOOKUP($C606,'ALLL &lt;50B Database'!$A$2:$S$4794,19,FALSE),VLOOKUP($C606,'CECL &lt;50B Database'!$A$2:$S$165,19,FALSE)),"")</f>
        <v/>
      </c>
      <c r="G606" s="32" t="str">
        <f>IFERROR(IF($D$12="NR",VLOOKUP($C606,'ALLL &lt;50B Database'!$A$2:$S$4794,15,FALSE),VLOOKUP($C606,'CECL &lt;50B Database'!$A$2:$S$165,15,FALSE)),"")</f>
        <v/>
      </c>
      <c r="H606" s="32"/>
    </row>
    <row r="607" spans="2:8" x14ac:dyDescent="0.25">
      <c r="B607" s="5" t="str">
        <f>IF(COUNT($B$18:B606)&gt;=COUNT(Workings!$C:$C),"",COUNT($B$18:B606)+1)</f>
        <v/>
      </c>
      <c r="C607" t="str">
        <f>IFERROR(INDEX(Workings!$B:$B,MATCH('Peer Comparison Tool'!$B607,Workings!$D:$D,0)),"")</f>
        <v/>
      </c>
      <c r="D607" s="28" t="str">
        <f>IFERROR(IF($D$12="NR",VLOOKUP($C607,'ALLL &lt;50B Database'!$A$2:$S$4794,7,FALSE),VLOOKUP($C607,'CECL &lt;50B Database'!$A$2:$S$165,7,FALSE)),"")</f>
        <v/>
      </c>
      <c r="E607" s="32" t="str">
        <f>IFERROR(IF($D$12="NR",VLOOKUP($C607,'ALLL &lt;50B Database'!$A$2:$S$4794,11,FALSE),VLOOKUP($C607,'CECL &lt;50B Database'!$A$2:$S$165,11,FALSE)),"")</f>
        <v/>
      </c>
      <c r="F607" s="32" t="str">
        <f>IFERROR(IF($D$12="NR",VLOOKUP($C607,'ALLL &lt;50B Database'!$A$2:$S$4794,19,FALSE),VLOOKUP($C607,'CECL &lt;50B Database'!$A$2:$S$165,19,FALSE)),"")</f>
        <v/>
      </c>
      <c r="G607" s="32" t="str">
        <f>IFERROR(IF($D$12="NR",VLOOKUP($C607,'ALLL &lt;50B Database'!$A$2:$S$4794,15,FALSE),VLOOKUP($C607,'CECL &lt;50B Database'!$A$2:$S$165,15,FALSE)),"")</f>
        <v/>
      </c>
      <c r="H607" s="32"/>
    </row>
    <row r="608" spans="2:8" x14ac:dyDescent="0.25">
      <c r="B608" s="5" t="str">
        <f>IF(COUNT($B$18:B607)&gt;=COUNT(Workings!$C:$C),"",COUNT($B$18:B607)+1)</f>
        <v/>
      </c>
      <c r="C608" t="str">
        <f>IFERROR(INDEX(Workings!$B:$B,MATCH('Peer Comparison Tool'!$B608,Workings!$D:$D,0)),"")</f>
        <v/>
      </c>
      <c r="D608" s="28" t="str">
        <f>IFERROR(IF($D$12="NR",VLOOKUP($C608,'ALLL &lt;50B Database'!$A$2:$S$4794,7,FALSE),VLOOKUP($C608,'CECL &lt;50B Database'!$A$2:$S$165,7,FALSE)),"")</f>
        <v/>
      </c>
      <c r="E608" s="32" t="str">
        <f>IFERROR(IF($D$12="NR",VLOOKUP($C608,'ALLL &lt;50B Database'!$A$2:$S$4794,11,FALSE),VLOOKUP($C608,'CECL &lt;50B Database'!$A$2:$S$165,11,FALSE)),"")</f>
        <v/>
      </c>
      <c r="F608" s="32" t="str">
        <f>IFERROR(IF($D$12="NR",VLOOKUP($C608,'ALLL &lt;50B Database'!$A$2:$S$4794,19,FALSE),VLOOKUP($C608,'CECL &lt;50B Database'!$A$2:$S$165,19,FALSE)),"")</f>
        <v/>
      </c>
      <c r="G608" s="32" t="str">
        <f>IFERROR(IF($D$12="NR",VLOOKUP($C608,'ALLL &lt;50B Database'!$A$2:$S$4794,15,FALSE),VLOOKUP($C608,'CECL &lt;50B Database'!$A$2:$S$165,15,FALSE)),"")</f>
        <v/>
      </c>
      <c r="H608" s="32"/>
    </row>
    <row r="609" spans="2:8" x14ac:dyDescent="0.25">
      <c r="B609" s="5" t="str">
        <f>IF(COUNT($B$18:B608)&gt;=COUNT(Workings!$C:$C),"",COUNT($B$18:B608)+1)</f>
        <v/>
      </c>
      <c r="C609" t="str">
        <f>IFERROR(INDEX(Workings!$B:$B,MATCH('Peer Comparison Tool'!$B609,Workings!$D:$D,0)),"")</f>
        <v/>
      </c>
      <c r="D609" s="28" t="str">
        <f>IFERROR(IF($D$12="NR",VLOOKUP($C609,'ALLL &lt;50B Database'!$A$2:$S$4794,7,FALSE),VLOOKUP($C609,'CECL &lt;50B Database'!$A$2:$S$165,7,FALSE)),"")</f>
        <v/>
      </c>
      <c r="E609" s="32" t="str">
        <f>IFERROR(IF($D$12="NR",VLOOKUP($C609,'ALLL &lt;50B Database'!$A$2:$S$4794,11,FALSE),VLOOKUP($C609,'CECL &lt;50B Database'!$A$2:$S$165,11,FALSE)),"")</f>
        <v/>
      </c>
      <c r="F609" s="32" t="str">
        <f>IFERROR(IF($D$12="NR",VLOOKUP($C609,'ALLL &lt;50B Database'!$A$2:$S$4794,19,FALSE),VLOOKUP($C609,'CECL &lt;50B Database'!$A$2:$S$165,19,FALSE)),"")</f>
        <v/>
      </c>
      <c r="G609" s="32" t="str">
        <f>IFERROR(IF($D$12="NR",VLOOKUP($C609,'ALLL &lt;50B Database'!$A$2:$S$4794,15,FALSE),VLOOKUP($C609,'CECL &lt;50B Database'!$A$2:$S$165,15,FALSE)),"")</f>
        <v/>
      </c>
      <c r="H609" s="32"/>
    </row>
    <row r="610" spans="2:8" x14ac:dyDescent="0.25">
      <c r="B610" s="5" t="str">
        <f>IF(COUNT($B$18:B609)&gt;=COUNT(Workings!$C:$C),"",COUNT($B$18:B609)+1)</f>
        <v/>
      </c>
      <c r="C610" t="str">
        <f>IFERROR(INDEX(Workings!$B:$B,MATCH('Peer Comparison Tool'!$B610,Workings!$D:$D,0)),"")</f>
        <v/>
      </c>
      <c r="D610" s="28" t="str">
        <f>IFERROR(IF($D$12="NR",VLOOKUP($C610,'ALLL &lt;50B Database'!$A$2:$S$4794,7,FALSE),VLOOKUP($C610,'CECL &lt;50B Database'!$A$2:$S$165,7,FALSE)),"")</f>
        <v/>
      </c>
      <c r="E610" s="32" t="str">
        <f>IFERROR(IF($D$12="NR",VLOOKUP($C610,'ALLL &lt;50B Database'!$A$2:$S$4794,11,FALSE),VLOOKUP($C610,'CECL &lt;50B Database'!$A$2:$S$165,11,FALSE)),"")</f>
        <v/>
      </c>
      <c r="F610" s="32" t="str">
        <f>IFERROR(IF($D$12="NR",VLOOKUP($C610,'ALLL &lt;50B Database'!$A$2:$S$4794,19,FALSE),VLOOKUP($C610,'CECL &lt;50B Database'!$A$2:$S$165,19,FALSE)),"")</f>
        <v/>
      </c>
      <c r="G610" s="32" t="str">
        <f>IFERROR(IF($D$12="NR",VLOOKUP($C610,'ALLL &lt;50B Database'!$A$2:$S$4794,15,FALSE),VLOOKUP($C610,'CECL &lt;50B Database'!$A$2:$S$165,15,FALSE)),"")</f>
        <v/>
      </c>
      <c r="H610" s="32"/>
    </row>
    <row r="611" spans="2:8" x14ac:dyDescent="0.25">
      <c r="B611" s="5" t="str">
        <f>IF(COUNT($B$18:B610)&gt;=COUNT(Workings!$C:$C),"",COUNT($B$18:B610)+1)</f>
        <v/>
      </c>
      <c r="C611" t="str">
        <f>IFERROR(INDEX(Workings!$B:$B,MATCH('Peer Comparison Tool'!$B611,Workings!$D:$D,0)),"")</f>
        <v/>
      </c>
      <c r="D611" s="28" t="str">
        <f>IFERROR(IF($D$12="NR",VLOOKUP($C611,'ALLL &lt;50B Database'!$A$2:$S$4794,7,FALSE),VLOOKUP($C611,'CECL &lt;50B Database'!$A$2:$S$165,7,FALSE)),"")</f>
        <v/>
      </c>
      <c r="E611" s="32" t="str">
        <f>IFERROR(IF($D$12="NR",VLOOKUP($C611,'ALLL &lt;50B Database'!$A$2:$S$4794,11,FALSE),VLOOKUP($C611,'CECL &lt;50B Database'!$A$2:$S$165,11,FALSE)),"")</f>
        <v/>
      </c>
      <c r="F611" s="32" t="str">
        <f>IFERROR(IF($D$12="NR",VLOOKUP($C611,'ALLL &lt;50B Database'!$A$2:$S$4794,19,FALSE),VLOOKUP($C611,'CECL &lt;50B Database'!$A$2:$S$165,19,FALSE)),"")</f>
        <v/>
      </c>
      <c r="G611" s="32" t="str">
        <f>IFERROR(IF($D$12="NR",VLOOKUP($C611,'ALLL &lt;50B Database'!$A$2:$S$4794,15,FALSE),VLOOKUP($C611,'CECL &lt;50B Database'!$A$2:$S$165,15,FALSE)),"")</f>
        <v/>
      </c>
      <c r="H611" s="32"/>
    </row>
    <row r="612" spans="2:8" x14ac:dyDescent="0.25">
      <c r="B612" s="5" t="str">
        <f>IF(COUNT($B$18:B611)&gt;=COUNT(Workings!$C:$C),"",COUNT($B$18:B611)+1)</f>
        <v/>
      </c>
      <c r="C612" t="str">
        <f>IFERROR(INDEX(Workings!$B:$B,MATCH('Peer Comparison Tool'!$B612,Workings!$D:$D,0)),"")</f>
        <v/>
      </c>
      <c r="D612" s="28" t="str">
        <f>IFERROR(IF($D$12="NR",VLOOKUP($C612,'ALLL &lt;50B Database'!$A$2:$S$4794,7,FALSE),VLOOKUP($C612,'CECL &lt;50B Database'!$A$2:$S$165,7,FALSE)),"")</f>
        <v/>
      </c>
      <c r="E612" s="32" t="str">
        <f>IFERROR(IF($D$12="NR",VLOOKUP($C612,'ALLL &lt;50B Database'!$A$2:$S$4794,11,FALSE),VLOOKUP($C612,'CECL &lt;50B Database'!$A$2:$S$165,11,FALSE)),"")</f>
        <v/>
      </c>
      <c r="F612" s="32" t="str">
        <f>IFERROR(IF($D$12="NR",VLOOKUP($C612,'ALLL &lt;50B Database'!$A$2:$S$4794,19,FALSE),VLOOKUP($C612,'CECL &lt;50B Database'!$A$2:$S$165,19,FALSE)),"")</f>
        <v/>
      </c>
      <c r="G612" s="32" t="str">
        <f>IFERROR(IF($D$12="NR",VLOOKUP($C612,'ALLL &lt;50B Database'!$A$2:$S$4794,15,FALSE),VLOOKUP($C612,'CECL &lt;50B Database'!$A$2:$S$165,15,FALSE)),"")</f>
        <v/>
      </c>
      <c r="H612" s="32"/>
    </row>
    <row r="613" spans="2:8" x14ac:dyDescent="0.25">
      <c r="B613" s="5" t="str">
        <f>IF(COUNT($B$18:B612)&gt;=COUNT(Workings!$C:$C),"",COUNT($B$18:B612)+1)</f>
        <v/>
      </c>
      <c r="C613" t="str">
        <f>IFERROR(INDEX(Workings!$B:$B,MATCH('Peer Comparison Tool'!$B613,Workings!$D:$D,0)),"")</f>
        <v/>
      </c>
      <c r="D613" s="28" t="str">
        <f>IFERROR(IF($D$12="NR",VLOOKUP($C613,'ALLL &lt;50B Database'!$A$2:$S$4794,7,FALSE),VLOOKUP($C613,'CECL &lt;50B Database'!$A$2:$S$165,7,FALSE)),"")</f>
        <v/>
      </c>
      <c r="E613" s="32" t="str">
        <f>IFERROR(IF($D$12="NR",VLOOKUP($C613,'ALLL &lt;50B Database'!$A$2:$S$4794,11,FALSE),VLOOKUP($C613,'CECL &lt;50B Database'!$A$2:$S$165,11,FALSE)),"")</f>
        <v/>
      </c>
      <c r="F613" s="32" t="str">
        <f>IFERROR(IF($D$12="NR",VLOOKUP($C613,'ALLL &lt;50B Database'!$A$2:$S$4794,19,FALSE),VLOOKUP($C613,'CECL &lt;50B Database'!$A$2:$S$165,19,FALSE)),"")</f>
        <v/>
      </c>
      <c r="G613" s="32" t="str">
        <f>IFERROR(IF($D$12="NR",VLOOKUP($C613,'ALLL &lt;50B Database'!$A$2:$S$4794,15,FALSE),VLOOKUP($C613,'CECL &lt;50B Database'!$A$2:$S$165,15,FALSE)),"")</f>
        <v/>
      </c>
      <c r="H613" s="32"/>
    </row>
    <row r="614" spans="2:8" x14ac:dyDescent="0.25">
      <c r="B614" s="5" t="str">
        <f>IF(COUNT($B$18:B613)&gt;=COUNT(Workings!$C:$C),"",COUNT($B$18:B613)+1)</f>
        <v/>
      </c>
      <c r="C614" t="str">
        <f>IFERROR(INDEX(Workings!$B:$B,MATCH('Peer Comparison Tool'!$B614,Workings!$D:$D,0)),"")</f>
        <v/>
      </c>
      <c r="D614" s="28" t="str">
        <f>IFERROR(IF($D$12="NR",VLOOKUP($C614,'ALLL &lt;50B Database'!$A$2:$S$4794,7,FALSE),VLOOKUP($C614,'CECL &lt;50B Database'!$A$2:$S$165,7,FALSE)),"")</f>
        <v/>
      </c>
      <c r="E614" s="32" t="str">
        <f>IFERROR(IF($D$12="NR",VLOOKUP($C614,'ALLL &lt;50B Database'!$A$2:$S$4794,11,FALSE),VLOOKUP($C614,'CECL &lt;50B Database'!$A$2:$S$165,11,FALSE)),"")</f>
        <v/>
      </c>
      <c r="F614" s="32" t="str">
        <f>IFERROR(IF($D$12="NR",VLOOKUP($C614,'ALLL &lt;50B Database'!$A$2:$S$4794,19,FALSE),VLOOKUP($C614,'CECL &lt;50B Database'!$A$2:$S$165,19,FALSE)),"")</f>
        <v/>
      </c>
      <c r="G614" s="32" t="str">
        <f>IFERROR(IF($D$12="NR",VLOOKUP($C614,'ALLL &lt;50B Database'!$A$2:$S$4794,15,FALSE),VLOOKUP($C614,'CECL &lt;50B Database'!$A$2:$S$165,15,FALSE)),"")</f>
        <v/>
      </c>
      <c r="H614" s="32"/>
    </row>
    <row r="615" spans="2:8" x14ac:dyDescent="0.25">
      <c r="B615" s="5" t="str">
        <f>IF(COUNT($B$18:B614)&gt;=COUNT(Workings!$C:$C),"",COUNT($B$18:B614)+1)</f>
        <v/>
      </c>
      <c r="C615" t="str">
        <f>IFERROR(INDEX(Workings!$B:$B,MATCH('Peer Comparison Tool'!$B615,Workings!$D:$D,0)),"")</f>
        <v/>
      </c>
      <c r="D615" s="28" t="str">
        <f>IFERROR(IF($D$12="NR",VLOOKUP($C615,'ALLL &lt;50B Database'!$A$2:$S$4794,7,FALSE),VLOOKUP($C615,'CECL &lt;50B Database'!$A$2:$S$165,7,FALSE)),"")</f>
        <v/>
      </c>
      <c r="E615" s="32" t="str">
        <f>IFERROR(IF($D$12="NR",VLOOKUP($C615,'ALLL &lt;50B Database'!$A$2:$S$4794,11,FALSE),VLOOKUP($C615,'CECL &lt;50B Database'!$A$2:$S$165,11,FALSE)),"")</f>
        <v/>
      </c>
      <c r="F615" s="32" t="str">
        <f>IFERROR(IF($D$12="NR",VLOOKUP($C615,'ALLL &lt;50B Database'!$A$2:$S$4794,19,FALSE),VLOOKUP($C615,'CECL &lt;50B Database'!$A$2:$S$165,19,FALSE)),"")</f>
        <v/>
      </c>
      <c r="G615" s="32" t="str">
        <f>IFERROR(IF($D$12="NR",VLOOKUP($C615,'ALLL &lt;50B Database'!$A$2:$S$4794,15,FALSE),VLOOKUP($C615,'CECL &lt;50B Database'!$A$2:$S$165,15,FALSE)),"")</f>
        <v/>
      </c>
      <c r="H615" s="32"/>
    </row>
    <row r="616" spans="2:8" x14ac:dyDescent="0.25">
      <c r="B616" s="5" t="str">
        <f>IF(COUNT($B$18:B615)&gt;=COUNT(Workings!$C:$C),"",COUNT($B$18:B615)+1)</f>
        <v/>
      </c>
      <c r="C616" t="str">
        <f>IFERROR(INDEX(Workings!$B:$B,MATCH('Peer Comparison Tool'!$B616,Workings!$D:$D,0)),"")</f>
        <v/>
      </c>
      <c r="D616" s="28" t="str">
        <f>IFERROR(IF($D$12="NR",VLOOKUP($C616,'ALLL &lt;50B Database'!$A$2:$S$4794,7,FALSE),VLOOKUP($C616,'CECL &lt;50B Database'!$A$2:$S$165,7,FALSE)),"")</f>
        <v/>
      </c>
      <c r="E616" s="32" t="str">
        <f>IFERROR(IF($D$12="NR",VLOOKUP($C616,'ALLL &lt;50B Database'!$A$2:$S$4794,11,FALSE),VLOOKUP($C616,'CECL &lt;50B Database'!$A$2:$S$165,11,FALSE)),"")</f>
        <v/>
      </c>
      <c r="F616" s="32" t="str">
        <f>IFERROR(IF($D$12="NR",VLOOKUP($C616,'ALLL &lt;50B Database'!$A$2:$S$4794,19,FALSE),VLOOKUP($C616,'CECL &lt;50B Database'!$A$2:$S$165,19,FALSE)),"")</f>
        <v/>
      </c>
      <c r="G616" s="32" t="str">
        <f>IFERROR(IF($D$12="NR",VLOOKUP($C616,'ALLL &lt;50B Database'!$A$2:$S$4794,15,FALSE),VLOOKUP($C616,'CECL &lt;50B Database'!$A$2:$S$165,15,FALSE)),"")</f>
        <v/>
      </c>
      <c r="H616" s="32"/>
    </row>
    <row r="617" spans="2:8" x14ac:dyDescent="0.25">
      <c r="B617" s="5" t="str">
        <f>IF(COUNT($B$18:B616)&gt;=COUNT(Workings!$C:$C),"",COUNT($B$18:B616)+1)</f>
        <v/>
      </c>
      <c r="C617" t="str">
        <f>IFERROR(INDEX(Workings!$B:$B,MATCH('Peer Comparison Tool'!$B617,Workings!$D:$D,0)),"")</f>
        <v/>
      </c>
      <c r="D617" s="28" t="str">
        <f>IFERROR(IF($D$12="NR",VLOOKUP($C617,'ALLL &lt;50B Database'!$A$2:$S$4794,7,FALSE),VLOOKUP($C617,'CECL &lt;50B Database'!$A$2:$S$165,7,FALSE)),"")</f>
        <v/>
      </c>
      <c r="E617" s="32" t="str">
        <f>IFERROR(IF($D$12="NR",VLOOKUP($C617,'ALLL &lt;50B Database'!$A$2:$S$4794,11,FALSE),VLOOKUP($C617,'CECL &lt;50B Database'!$A$2:$S$165,11,FALSE)),"")</f>
        <v/>
      </c>
      <c r="F617" s="32" t="str">
        <f>IFERROR(IF($D$12="NR",VLOOKUP($C617,'ALLL &lt;50B Database'!$A$2:$S$4794,19,FALSE),VLOOKUP($C617,'CECL &lt;50B Database'!$A$2:$S$165,19,FALSE)),"")</f>
        <v/>
      </c>
      <c r="G617" s="32" t="str">
        <f>IFERROR(IF($D$12="NR",VLOOKUP($C617,'ALLL &lt;50B Database'!$A$2:$S$4794,15,FALSE),VLOOKUP($C617,'CECL &lt;50B Database'!$A$2:$S$165,15,FALSE)),"")</f>
        <v/>
      </c>
      <c r="H617" s="32"/>
    </row>
    <row r="618" spans="2:8" x14ac:dyDescent="0.25">
      <c r="B618" s="5" t="str">
        <f>IF(COUNT($B$18:B617)&gt;=COUNT(Workings!$C:$C),"",COUNT($B$18:B617)+1)</f>
        <v/>
      </c>
      <c r="C618" t="str">
        <f>IFERROR(INDEX(Workings!$B:$B,MATCH('Peer Comparison Tool'!$B618,Workings!$D:$D,0)),"")</f>
        <v/>
      </c>
      <c r="D618" s="28" t="str">
        <f>IFERROR(IF($D$12="NR",VLOOKUP($C618,'ALLL &lt;50B Database'!$A$2:$S$4794,7,FALSE),VLOOKUP($C618,'CECL &lt;50B Database'!$A$2:$S$165,7,FALSE)),"")</f>
        <v/>
      </c>
      <c r="E618" s="32" t="str">
        <f>IFERROR(IF($D$12="NR",VLOOKUP($C618,'ALLL &lt;50B Database'!$A$2:$S$4794,11,FALSE),VLOOKUP($C618,'CECL &lt;50B Database'!$A$2:$S$165,11,FALSE)),"")</f>
        <v/>
      </c>
      <c r="F618" s="32" t="str">
        <f>IFERROR(IF($D$12="NR",VLOOKUP($C618,'ALLL &lt;50B Database'!$A$2:$S$4794,19,FALSE),VLOOKUP($C618,'CECL &lt;50B Database'!$A$2:$S$165,19,FALSE)),"")</f>
        <v/>
      </c>
      <c r="G618" s="32" t="str">
        <f>IFERROR(IF($D$12="NR",VLOOKUP($C618,'ALLL &lt;50B Database'!$A$2:$S$4794,15,FALSE),VLOOKUP($C618,'CECL &lt;50B Database'!$A$2:$S$165,15,FALSE)),"")</f>
        <v/>
      </c>
      <c r="H618" s="32"/>
    </row>
    <row r="619" spans="2:8" x14ac:dyDescent="0.25">
      <c r="B619" s="5" t="str">
        <f>IF(COUNT($B$18:B618)&gt;=COUNT(Workings!$C:$C),"",COUNT($B$18:B618)+1)</f>
        <v/>
      </c>
      <c r="C619" t="str">
        <f>IFERROR(INDEX(Workings!$B:$B,MATCH('Peer Comparison Tool'!$B619,Workings!$D:$D,0)),"")</f>
        <v/>
      </c>
      <c r="D619" s="28" t="str">
        <f>IFERROR(IF($D$12="NR",VLOOKUP($C619,'ALLL &lt;50B Database'!$A$2:$S$4794,7,FALSE),VLOOKUP($C619,'CECL &lt;50B Database'!$A$2:$S$165,7,FALSE)),"")</f>
        <v/>
      </c>
      <c r="E619" s="32" t="str">
        <f>IFERROR(IF($D$12="NR",VLOOKUP($C619,'ALLL &lt;50B Database'!$A$2:$S$4794,11,FALSE),VLOOKUP($C619,'CECL &lt;50B Database'!$A$2:$S$165,11,FALSE)),"")</f>
        <v/>
      </c>
      <c r="F619" s="32" t="str">
        <f>IFERROR(IF($D$12="NR",VLOOKUP($C619,'ALLL &lt;50B Database'!$A$2:$S$4794,19,FALSE),VLOOKUP($C619,'CECL &lt;50B Database'!$A$2:$S$165,19,FALSE)),"")</f>
        <v/>
      </c>
      <c r="G619" s="32" t="str">
        <f>IFERROR(IF($D$12="NR",VLOOKUP($C619,'ALLL &lt;50B Database'!$A$2:$S$4794,15,FALSE),VLOOKUP($C619,'CECL &lt;50B Database'!$A$2:$S$165,15,FALSE)),"")</f>
        <v/>
      </c>
      <c r="H619" s="32"/>
    </row>
    <row r="620" spans="2:8" x14ac:dyDescent="0.25">
      <c r="B620" s="5" t="str">
        <f>IF(COUNT($B$18:B619)&gt;=COUNT(Workings!$C:$C),"",COUNT($B$18:B619)+1)</f>
        <v/>
      </c>
      <c r="C620" t="str">
        <f>IFERROR(INDEX(Workings!$B:$B,MATCH('Peer Comparison Tool'!$B620,Workings!$D:$D,0)),"")</f>
        <v/>
      </c>
      <c r="D620" s="28" t="str">
        <f>IFERROR(IF($D$12="NR",VLOOKUP($C620,'ALLL &lt;50B Database'!$A$2:$S$4794,7,FALSE),VLOOKUP($C620,'CECL &lt;50B Database'!$A$2:$S$165,7,FALSE)),"")</f>
        <v/>
      </c>
      <c r="E620" s="32" t="str">
        <f>IFERROR(IF($D$12="NR",VLOOKUP($C620,'ALLL &lt;50B Database'!$A$2:$S$4794,11,FALSE),VLOOKUP($C620,'CECL &lt;50B Database'!$A$2:$S$165,11,FALSE)),"")</f>
        <v/>
      </c>
      <c r="F620" s="32" t="str">
        <f>IFERROR(IF($D$12="NR",VLOOKUP($C620,'ALLL &lt;50B Database'!$A$2:$S$4794,19,FALSE),VLOOKUP($C620,'CECL &lt;50B Database'!$A$2:$S$165,19,FALSE)),"")</f>
        <v/>
      </c>
      <c r="G620" s="32" t="str">
        <f>IFERROR(IF($D$12="NR",VLOOKUP($C620,'ALLL &lt;50B Database'!$A$2:$S$4794,15,FALSE),VLOOKUP($C620,'CECL &lt;50B Database'!$A$2:$S$165,15,FALSE)),"")</f>
        <v/>
      </c>
      <c r="H620" s="32"/>
    </row>
    <row r="621" spans="2:8" x14ac:dyDescent="0.25">
      <c r="B621" s="5" t="str">
        <f>IF(COUNT($B$18:B620)&gt;=COUNT(Workings!$C:$C),"",COUNT($B$18:B620)+1)</f>
        <v/>
      </c>
      <c r="C621" t="str">
        <f>IFERROR(INDEX(Workings!$B:$B,MATCH('Peer Comparison Tool'!$B621,Workings!$D:$D,0)),"")</f>
        <v/>
      </c>
      <c r="D621" s="28" t="str">
        <f>IFERROR(IF($D$12="NR",VLOOKUP($C621,'ALLL &lt;50B Database'!$A$2:$S$4794,7,FALSE),VLOOKUP($C621,'CECL &lt;50B Database'!$A$2:$S$165,7,FALSE)),"")</f>
        <v/>
      </c>
      <c r="E621" s="32" t="str">
        <f>IFERROR(IF($D$12="NR",VLOOKUP($C621,'ALLL &lt;50B Database'!$A$2:$S$4794,11,FALSE),VLOOKUP($C621,'CECL &lt;50B Database'!$A$2:$S$165,11,FALSE)),"")</f>
        <v/>
      </c>
      <c r="F621" s="32" t="str">
        <f>IFERROR(IF($D$12="NR",VLOOKUP($C621,'ALLL &lt;50B Database'!$A$2:$S$4794,19,FALSE),VLOOKUP($C621,'CECL &lt;50B Database'!$A$2:$S$165,19,FALSE)),"")</f>
        <v/>
      </c>
      <c r="G621" s="32" t="str">
        <f>IFERROR(IF($D$12="NR",VLOOKUP($C621,'ALLL &lt;50B Database'!$A$2:$S$4794,15,FALSE),VLOOKUP($C621,'CECL &lt;50B Database'!$A$2:$S$165,15,FALSE)),"")</f>
        <v/>
      </c>
      <c r="H621" s="32"/>
    </row>
    <row r="622" spans="2:8" x14ac:dyDescent="0.25">
      <c r="B622" s="5" t="str">
        <f>IF(COUNT($B$18:B621)&gt;=COUNT(Workings!$C:$C),"",COUNT($B$18:B621)+1)</f>
        <v/>
      </c>
      <c r="C622" t="str">
        <f>IFERROR(INDEX(Workings!$B:$B,MATCH('Peer Comparison Tool'!$B622,Workings!$D:$D,0)),"")</f>
        <v/>
      </c>
      <c r="D622" s="28" t="str">
        <f>IFERROR(IF($D$12="NR",VLOOKUP($C622,'ALLL &lt;50B Database'!$A$2:$S$4794,7,FALSE),VLOOKUP($C622,'CECL &lt;50B Database'!$A$2:$S$165,7,FALSE)),"")</f>
        <v/>
      </c>
      <c r="E622" s="32" t="str">
        <f>IFERROR(IF($D$12="NR",VLOOKUP($C622,'ALLL &lt;50B Database'!$A$2:$S$4794,11,FALSE),VLOOKUP($C622,'CECL &lt;50B Database'!$A$2:$S$165,11,FALSE)),"")</f>
        <v/>
      </c>
      <c r="F622" s="32" t="str">
        <f>IFERROR(IF($D$12="NR",VLOOKUP($C622,'ALLL &lt;50B Database'!$A$2:$S$4794,19,FALSE),VLOOKUP($C622,'CECL &lt;50B Database'!$A$2:$S$165,19,FALSE)),"")</f>
        <v/>
      </c>
      <c r="G622" s="32" t="str">
        <f>IFERROR(IF($D$12="NR",VLOOKUP($C622,'ALLL &lt;50B Database'!$A$2:$S$4794,15,FALSE),VLOOKUP($C622,'CECL &lt;50B Database'!$A$2:$S$165,15,FALSE)),"")</f>
        <v/>
      </c>
      <c r="H622" s="32"/>
    </row>
    <row r="623" spans="2:8" x14ac:dyDescent="0.25">
      <c r="B623" s="5" t="str">
        <f>IF(COUNT($B$18:B622)&gt;=COUNT(Workings!$C:$C),"",COUNT($B$18:B622)+1)</f>
        <v/>
      </c>
      <c r="C623" t="str">
        <f>IFERROR(INDEX(Workings!$B:$B,MATCH('Peer Comparison Tool'!$B623,Workings!$D:$D,0)),"")</f>
        <v/>
      </c>
      <c r="D623" s="28" t="str">
        <f>IFERROR(IF($D$12="NR",VLOOKUP($C623,'ALLL &lt;50B Database'!$A$2:$S$4794,7,FALSE),VLOOKUP($C623,'CECL &lt;50B Database'!$A$2:$S$165,7,FALSE)),"")</f>
        <v/>
      </c>
      <c r="E623" s="32" t="str">
        <f>IFERROR(IF($D$12="NR",VLOOKUP($C623,'ALLL &lt;50B Database'!$A$2:$S$4794,11,FALSE),VLOOKUP($C623,'CECL &lt;50B Database'!$A$2:$S$165,11,FALSE)),"")</f>
        <v/>
      </c>
      <c r="F623" s="32" t="str">
        <f>IFERROR(IF($D$12="NR",VLOOKUP($C623,'ALLL &lt;50B Database'!$A$2:$S$4794,19,FALSE),VLOOKUP($C623,'CECL &lt;50B Database'!$A$2:$S$165,19,FALSE)),"")</f>
        <v/>
      </c>
      <c r="G623" s="32" t="str">
        <f>IFERROR(IF($D$12="NR",VLOOKUP($C623,'ALLL &lt;50B Database'!$A$2:$S$4794,15,FALSE),VLOOKUP($C623,'CECL &lt;50B Database'!$A$2:$S$165,15,FALSE)),"")</f>
        <v/>
      </c>
      <c r="H623" s="32"/>
    </row>
    <row r="624" spans="2:8" x14ac:dyDescent="0.25">
      <c r="B624" s="5" t="str">
        <f>IF(COUNT($B$18:B623)&gt;=COUNT(Workings!$C:$C),"",COUNT($B$18:B623)+1)</f>
        <v/>
      </c>
      <c r="C624" t="str">
        <f>IFERROR(INDEX(Workings!$B:$B,MATCH('Peer Comparison Tool'!$B624,Workings!$D:$D,0)),"")</f>
        <v/>
      </c>
      <c r="D624" s="28" t="str">
        <f>IFERROR(IF($D$12="NR",VLOOKUP($C624,'ALLL &lt;50B Database'!$A$2:$S$4794,7,FALSE),VLOOKUP($C624,'CECL &lt;50B Database'!$A$2:$S$165,7,FALSE)),"")</f>
        <v/>
      </c>
      <c r="E624" s="32" t="str">
        <f>IFERROR(IF($D$12="NR",VLOOKUP($C624,'ALLL &lt;50B Database'!$A$2:$S$4794,11,FALSE),VLOOKUP($C624,'CECL &lt;50B Database'!$A$2:$S$165,11,FALSE)),"")</f>
        <v/>
      </c>
      <c r="F624" s="32" t="str">
        <f>IFERROR(IF($D$12="NR",VLOOKUP($C624,'ALLL &lt;50B Database'!$A$2:$S$4794,19,FALSE),VLOOKUP($C624,'CECL &lt;50B Database'!$A$2:$S$165,19,FALSE)),"")</f>
        <v/>
      </c>
      <c r="G624" s="32" t="str">
        <f>IFERROR(IF($D$12="NR",VLOOKUP($C624,'ALLL &lt;50B Database'!$A$2:$S$4794,15,FALSE),VLOOKUP($C624,'CECL &lt;50B Database'!$A$2:$S$165,15,FALSE)),"")</f>
        <v/>
      </c>
      <c r="H624" s="32"/>
    </row>
    <row r="625" spans="2:8" x14ac:dyDescent="0.25">
      <c r="B625" s="5" t="str">
        <f>IF(COUNT($B$18:B624)&gt;=COUNT(Workings!$C:$C),"",COUNT($B$18:B624)+1)</f>
        <v/>
      </c>
      <c r="C625" t="str">
        <f>IFERROR(INDEX(Workings!$B:$B,MATCH('Peer Comparison Tool'!$B625,Workings!$D:$D,0)),"")</f>
        <v/>
      </c>
      <c r="D625" s="28" t="str">
        <f>IFERROR(IF($D$12="NR",VLOOKUP($C625,'ALLL &lt;50B Database'!$A$2:$S$4794,7,FALSE),VLOOKUP($C625,'CECL &lt;50B Database'!$A$2:$S$165,7,FALSE)),"")</f>
        <v/>
      </c>
      <c r="E625" s="32" t="str">
        <f>IFERROR(IF($D$12="NR",VLOOKUP($C625,'ALLL &lt;50B Database'!$A$2:$S$4794,11,FALSE),VLOOKUP($C625,'CECL &lt;50B Database'!$A$2:$S$165,11,FALSE)),"")</f>
        <v/>
      </c>
      <c r="F625" s="32" t="str">
        <f>IFERROR(IF($D$12="NR",VLOOKUP($C625,'ALLL &lt;50B Database'!$A$2:$S$4794,19,FALSE),VLOOKUP($C625,'CECL &lt;50B Database'!$A$2:$S$165,19,FALSE)),"")</f>
        <v/>
      </c>
      <c r="G625" s="32" t="str">
        <f>IFERROR(IF($D$12="NR",VLOOKUP($C625,'ALLL &lt;50B Database'!$A$2:$S$4794,15,FALSE),VLOOKUP($C625,'CECL &lt;50B Database'!$A$2:$S$165,15,FALSE)),"")</f>
        <v/>
      </c>
      <c r="H625" s="32"/>
    </row>
    <row r="626" spans="2:8" x14ac:dyDescent="0.25">
      <c r="B626" s="5" t="str">
        <f>IF(COUNT($B$18:B625)&gt;=COUNT(Workings!$C:$C),"",COUNT($B$18:B625)+1)</f>
        <v/>
      </c>
      <c r="C626" t="str">
        <f>IFERROR(INDEX(Workings!$B:$B,MATCH('Peer Comparison Tool'!$B626,Workings!$D:$D,0)),"")</f>
        <v/>
      </c>
      <c r="D626" s="28" t="str">
        <f>IFERROR(IF($D$12="NR",VLOOKUP($C626,'ALLL &lt;50B Database'!$A$2:$S$4794,7,FALSE),VLOOKUP($C626,'CECL &lt;50B Database'!$A$2:$S$165,7,FALSE)),"")</f>
        <v/>
      </c>
      <c r="E626" s="32" t="str">
        <f>IFERROR(IF($D$12="NR",VLOOKUP($C626,'ALLL &lt;50B Database'!$A$2:$S$4794,11,FALSE),VLOOKUP($C626,'CECL &lt;50B Database'!$A$2:$S$165,11,FALSE)),"")</f>
        <v/>
      </c>
      <c r="F626" s="32" t="str">
        <f>IFERROR(IF($D$12="NR",VLOOKUP($C626,'ALLL &lt;50B Database'!$A$2:$S$4794,19,FALSE),VLOOKUP($C626,'CECL &lt;50B Database'!$A$2:$S$165,19,FALSE)),"")</f>
        <v/>
      </c>
      <c r="G626" s="32" t="str">
        <f>IFERROR(IF($D$12="NR",VLOOKUP($C626,'ALLL &lt;50B Database'!$A$2:$S$4794,15,FALSE),VLOOKUP($C626,'CECL &lt;50B Database'!$A$2:$S$165,15,FALSE)),"")</f>
        <v/>
      </c>
      <c r="H626" s="32"/>
    </row>
    <row r="627" spans="2:8" x14ac:dyDescent="0.25">
      <c r="B627" s="5" t="str">
        <f>IF(COUNT($B$18:B626)&gt;=COUNT(Workings!$C:$C),"",COUNT($B$18:B626)+1)</f>
        <v/>
      </c>
      <c r="C627" t="str">
        <f>IFERROR(INDEX(Workings!$B:$B,MATCH('Peer Comparison Tool'!$B627,Workings!$D:$D,0)),"")</f>
        <v/>
      </c>
      <c r="D627" s="28" t="str">
        <f>IFERROR(IF($D$12="NR",VLOOKUP($C627,'ALLL &lt;50B Database'!$A$2:$S$4794,7,FALSE),VLOOKUP($C627,'CECL &lt;50B Database'!$A$2:$S$165,7,FALSE)),"")</f>
        <v/>
      </c>
      <c r="E627" s="32" t="str">
        <f>IFERROR(IF($D$12="NR",VLOOKUP($C627,'ALLL &lt;50B Database'!$A$2:$S$4794,11,FALSE),VLOOKUP($C627,'CECL &lt;50B Database'!$A$2:$S$165,11,FALSE)),"")</f>
        <v/>
      </c>
      <c r="F627" s="32" t="str">
        <f>IFERROR(IF($D$12="NR",VLOOKUP($C627,'ALLL &lt;50B Database'!$A$2:$S$4794,19,FALSE),VLOOKUP($C627,'CECL &lt;50B Database'!$A$2:$S$165,19,FALSE)),"")</f>
        <v/>
      </c>
      <c r="G627" s="32" t="str">
        <f>IFERROR(IF($D$12="NR",VLOOKUP($C627,'ALLL &lt;50B Database'!$A$2:$S$4794,15,FALSE),VLOOKUP($C627,'CECL &lt;50B Database'!$A$2:$S$165,15,FALSE)),"")</f>
        <v/>
      </c>
      <c r="H627" s="32"/>
    </row>
    <row r="628" spans="2:8" x14ac:dyDescent="0.25">
      <c r="B628" s="5" t="str">
        <f>IF(COUNT($B$18:B627)&gt;=COUNT(Workings!$C:$C),"",COUNT($B$18:B627)+1)</f>
        <v/>
      </c>
      <c r="C628" t="str">
        <f>IFERROR(INDEX(Workings!$B:$B,MATCH('Peer Comparison Tool'!$B628,Workings!$D:$D,0)),"")</f>
        <v/>
      </c>
      <c r="D628" s="28" t="str">
        <f>IFERROR(IF($D$12="NR",VLOOKUP($C628,'ALLL &lt;50B Database'!$A$2:$S$4794,7,FALSE),VLOOKUP($C628,'CECL &lt;50B Database'!$A$2:$S$165,7,FALSE)),"")</f>
        <v/>
      </c>
      <c r="E628" s="32" t="str">
        <f>IFERROR(IF($D$12="NR",VLOOKUP($C628,'ALLL &lt;50B Database'!$A$2:$S$4794,11,FALSE),VLOOKUP($C628,'CECL &lt;50B Database'!$A$2:$S$165,11,FALSE)),"")</f>
        <v/>
      </c>
      <c r="F628" s="32" t="str">
        <f>IFERROR(IF($D$12="NR",VLOOKUP($C628,'ALLL &lt;50B Database'!$A$2:$S$4794,19,FALSE),VLOOKUP($C628,'CECL &lt;50B Database'!$A$2:$S$165,19,FALSE)),"")</f>
        <v/>
      </c>
      <c r="G628" s="32" t="str">
        <f>IFERROR(IF($D$12="NR",VLOOKUP($C628,'ALLL &lt;50B Database'!$A$2:$S$4794,15,FALSE),VLOOKUP($C628,'CECL &lt;50B Database'!$A$2:$S$165,15,FALSE)),"")</f>
        <v/>
      </c>
      <c r="H628" s="32"/>
    </row>
    <row r="629" spans="2:8" x14ac:dyDescent="0.25">
      <c r="B629" s="5" t="str">
        <f>IF(COUNT($B$18:B628)&gt;=COUNT(Workings!$C:$C),"",COUNT($B$18:B628)+1)</f>
        <v/>
      </c>
      <c r="C629" t="str">
        <f>IFERROR(INDEX(Workings!$B:$B,MATCH('Peer Comparison Tool'!$B629,Workings!$D:$D,0)),"")</f>
        <v/>
      </c>
      <c r="D629" s="28" t="str">
        <f>IFERROR(IF($D$12="NR",VLOOKUP($C629,'ALLL &lt;50B Database'!$A$2:$S$4794,7,FALSE),VLOOKUP($C629,'CECL &lt;50B Database'!$A$2:$S$165,7,FALSE)),"")</f>
        <v/>
      </c>
      <c r="E629" s="32" t="str">
        <f>IFERROR(IF($D$12="NR",VLOOKUP($C629,'ALLL &lt;50B Database'!$A$2:$S$4794,11,FALSE),VLOOKUP($C629,'CECL &lt;50B Database'!$A$2:$S$165,11,FALSE)),"")</f>
        <v/>
      </c>
      <c r="F629" s="32" t="str">
        <f>IFERROR(IF($D$12="NR",VLOOKUP($C629,'ALLL &lt;50B Database'!$A$2:$S$4794,19,FALSE),VLOOKUP($C629,'CECL &lt;50B Database'!$A$2:$S$165,19,FALSE)),"")</f>
        <v/>
      </c>
      <c r="G629" s="32" t="str">
        <f>IFERROR(IF($D$12="NR",VLOOKUP($C629,'ALLL &lt;50B Database'!$A$2:$S$4794,15,FALSE),VLOOKUP($C629,'CECL &lt;50B Database'!$A$2:$S$165,15,FALSE)),"")</f>
        <v/>
      </c>
      <c r="H629" s="32"/>
    </row>
    <row r="630" spans="2:8" x14ac:dyDescent="0.25">
      <c r="B630" s="5" t="str">
        <f>IF(COUNT($B$18:B629)&gt;=COUNT(Workings!$C:$C),"",COUNT($B$18:B629)+1)</f>
        <v/>
      </c>
      <c r="C630" t="str">
        <f>IFERROR(INDEX(Workings!$B:$B,MATCH('Peer Comparison Tool'!$B630,Workings!$D:$D,0)),"")</f>
        <v/>
      </c>
      <c r="D630" s="28" t="str">
        <f>IFERROR(IF($D$12="NR",VLOOKUP($C630,'ALLL &lt;50B Database'!$A$2:$S$4794,7,FALSE),VLOOKUP($C630,'CECL &lt;50B Database'!$A$2:$S$165,7,FALSE)),"")</f>
        <v/>
      </c>
      <c r="E630" s="32" t="str">
        <f>IFERROR(IF($D$12="NR",VLOOKUP($C630,'ALLL &lt;50B Database'!$A$2:$S$4794,11,FALSE),VLOOKUP($C630,'CECL &lt;50B Database'!$A$2:$S$165,11,FALSE)),"")</f>
        <v/>
      </c>
      <c r="F630" s="32" t="str">
        <f>IFERROR(IF($D$12="NR",VLOOKUP($C630,'ALLL &lt;50B Database'!$A$2:$S$4794,19,FALSE),VLOOKUP($C630,'CECL &lt;50B Database'!$A$2:$S$165,19,FALSE)),"")</f>
        <v/>
      </c>
      <c r="G630" s="32" t="str">
        <f>IFERROR(IF($D$12="NR",VLOOKUP($C630,'ALLL &lt;50B Database'!$A$2:$S$4794,15,FALSE),VLOOKUP($C630,'CECL &lt;50B Database'!$A$2:$S$165,15,FALSE)),"")</f>
        <v/>
      </c>
      <c r="H630" s="32"/>
    </row>
    <row r="631" spans="2:8" x14ac:dyDescent="0.25">
      <c r="B631" s="5" t="str">
        <f>IF(COUNT($B$18:B630)&gt;=COUNT(Workings!$C:$C),"",COUNT($B$18:B630)+1)</f>
        <v/>
      </c>
      <c r="C631" t="str">
        <f>IFERROR(INDEX(Workings!$B:$B,MATCH('Peer Comparison Tool'!$B631,Workings!$D:$D,0)),"")</f>
        <v/>
      </c>
      <c r="D631" s="28" t="str">
        <f>IFERROR(IF($D$12="NR",VLOOKUP($C631,'ALLL &lt;50B Database'!$A$2:$S$4794,7,FALSE),VLOOKUP($C631,'CECL &lt;50B Database'!$A$2:$S$165,7,FALSE)),"")</f>
        <v/>
      </c>
      <c r="E631" s="32" t="str">
        <f>IFERROR(IF($D$12="NR",VLOOKUP($C631,'ALLL &lt;50B Database'!$A$2:$S$4794,11,FALSE),VLOOKUP($C631,'CECL &lt;50B Database'!$A$2:$S$165,11,FALSE)),"")</f>
        <v/>
      </c>
      <c r="F631" s="32" t="str">
        <f>IFERROR(IF($D$12="NR",VLOOKUP($C631,'ALLL &lt;50B Database'!$A$2:$S$4794,19,FALSE),VLOOKUP($C631,'CECL &lt;50B Database'!$A$2:$S$165,19,FALSE)),"")</f>
        <v/>
      </c>
      <c r="G631" s="32" t="str">
        <f>IFERROR(IF($D$12="NR",VLOOKUP($C631,'ALLL &lt;50B Database'!$A$2:$S$4794,15,FALSE),VLOOKUP($C631,'CECL &lt;50B Database'!$A$2:$S$165,15,FALSE)),"")</f>
        <v/>
      </c>
      <c r="H631" s="32"/>
    </row>
    <row r="632" spans="2:8" x14ac:dyDescent="0.25">
      <c r="B632" s="5" t="str">
        <f>IF(COUNT($B$18:B631)&gt;=COUNT(Workings!$C:$C),"",COUNT($B$18:B631)+1)</f>
        <v/>
      </c>
      <c r="C632" t="str">
        <f>IFERROR(INDEX(Workings!$B:$B,MATCH('Peer Comparison Tool'!$B632,Workings!$D:$D,0)),"")</f>
        <v/>
      </c>
      <c r="D632" s="28" t="str">
        <f>IFERROR(IF($D$12="NR",VLOOKUP($C632,'ALLL &lt;50B Database'!$A$2:$S$4794,7,FALSE),VLOOKUP($C632,'CECL &lt;50B Database'!$A$2:$S$165,7,FALSE)),"")</f>
        <v/>
      </c>
      <c r="E632" s="32" t="str">
        <f>IFERROR(IF($D$12="NR",VLOOKUP($C632,'ALLL &lt;50B Database'!$A$2:$S$4794,11,FALSE),VLOOKUP($C632,'CECL &lt;50B Database'!$A$2:$S$165,11,FALSE)),"")</f>
        <v/>
      </c>
      <c r="F632" s="32" t="str">
        <f>IFERROR(IF($D$12="NR",VLOOKUP($C632,'ALLL &lt;50B Database'!$A$2:$S$4794,19,FALSE),VLOOKUP($C632,'CECL &lt;50B Database'!$A$2:$S$165,19,FALSE)),"")</f>
        <v/>
      </c>
      <c r="G632" s="32" t="str">
        <f>IFERROR(IF($D$12="NR",VLOOKUP($C632,'ALLL &lt;50B Database'!$A$2:$S$4794,15,FALSE),VLOOKUP($C632,'CECL &lt;50B Database'!$A$2:$S$165,15,FALSE)),"")</f>
        <v/>
      </c>
      <c r="H632" s="32"/>
    </row>
    <row r="633" spans="2:8" x14ac:dyDescent="0.25">
      <c r="B633" s="5" t="str">
        <f>IF(COUNT($B$18:B632)&gt;=COUNT(Workings!$C:$C),"",COUNT($B$18:B632)+1)</f>
        <v/>
      </c>
      <c r="C633" t="str">
        <f>IFERROR(INDEX(Workings!$B:$B,MATCH('Peer Comparison Tool'!$B633,Workings!$D:$D,0)),"")</f>
        <v/>
      </c>
      <c r="D633" s="28" t="str">
        <f>IFERROR(IF($D$12="NR",VLOOKUP($C633,'ALLL &lt;50B Database'!$A$2:$S$4794,7,FALSE),VLOOKUP($C633,'CECL &lt;50B Database'!$A$2:$S$165,7,FALSE)),"")</f>
        <v/>
      </c>
      <c r="E633" s="32" t="str">
        <f>IFERROR(IF($D$12="NR",VLOOKUP($C633,'ALLL &lt;50B Database'!$A$2:$S$4794,11,FALSE),VLOOKUP($C633,'CECL &lt;50B Database'!$A$2:$S$165,11,FALSE)),"")</f>
        <v/>
      </c>
      <c r="F633" s="32" t="str">
        <f>IFERROR(IF($D$12="NR",VLOOKUP($C633,'ALLL &lt;50B Database'!$A$2:$S$4794,19,FALSE),VLOOKUP($C633,'CECL &lt;50B Database'!$A$2:$S$165,19,FALSE)),"")</f>
        <v/>
      </c>
      <c r="G633" s="32" t="str">
        <f>IFERROR(IF($D$12="NR",VLOOKUP($C633,'ALLL &lt;50B Database'!$A$2:$S$4794,15,FALSE),VLOOKUP($C633,'CECL &lt;50B Database'!$A$2:$S$165,15,FALSE)),"")</f>
        <v/>
      </c>
      <c r="H633" s="32"/>
    </row>
    <row r="634" spans="2:8" x14ac:dyDescent="0.25">
      <c r="B634" s="5" t="str">
        <f>IF(COUNT($B$18:B633)&gt;=COUNT(Workings!$C:$C),"",COUNT($B$18:B633)+1)</f>
        <v/>
      </c>
      <c r="C634" t="str">
        <f>IFERROR(INDEX(Workings!$B:$B,MATCH('Peer Comparison Tool'!$B634,Workings!$D:$D,0)),"")</f>
        <v/>
      </c>
      <c r="D634" s="28" t="str">
        <f>IFERROR(IF($D$12="NR",VLOOKUP($C634,'ALLL &lt;50B Database'!$A$2:$S$4794,7,FALSE),VLOOKUP($C634,'CECL &lt;50B Database'!$A$2:$S$165,7,FALSE)),"")</f>
        <v/>
      </c>
      <c r="E634" s="32" t="str">
        <f>IFERROR(IF($D$12="NR",VLOOKUP($C634,'ALLL &lt;50B Database'!$A$2:$S$4794,11,FALSE),VLOOKUP($C634,'CECL &lt;50B Database'!$A$2:$S$165,11,FALSE)),"")</f>
        <v/>
      </c>
      <c r="F634" s="32" t="str">
        <f>IFERROR(IF($D$12="NR",VLOOKUP($C634,'ALLL &lt;50B Database'!$A$2:$S$4794,19,FALSE),VLOOKUP($C634,'CECL &lt;50B Database'!$A$2:$S$165,19,FALSE)),"")</f>
        <v/>
      </c>
      <c r="G634" s="32" t="str">
        <f>IFERROR(IF($D$12="NR",VLOOKUP($C634,'ALLL &lt;50B Database'!$A$2:$S$4794,15,FALSE),VLOOKUP($C634,'CECL &lt;50B Database'!$A$2:$S$165,15,FALSE)),"")</f>
        <v/>
      </c>
      <c r="H634" s="32"/>
    </row>
    <row r="635" spans="2:8" x14ac:dyDescent="0.25">
      <c r="B635" s="5" t="str">
        <f>IF(COUNT($B$18:B634)&gt;=COUNT(Workings!$C:$C),"",COUNT($B$18:B634)+1)</f>
        <v/>
      </c>
      <c r="C635" t="str">
        <f>IFERROR(INDEX(Workings!$B:$B,MATCH('Peer Comparison Tool'!$B635,Workings!$D:$D,0)),"")</f>
        <v/>
      </c>
      <c r="D635" s="28" t="str">
        <f>IFERROR(IF($D$12="NR",VLOOKUP($C635,'ALLL &lt;50B Database'!$A$2:$S$4794,7,FALSE),VLOOKUP($C635,'CECL &lt;50B Database'!$A$2:$S$165,7,FALSE)),"")</f>
        <v/>
      </c>
      <c r="E635" s="32" t="str">
        <f>IFERROR(IF($D$12="NR",VLOOKUP($C635,'ALLL &lt;50B Database'!$A$2:$S$4794,11,FALSE),VLOOKUP($C635,'CECL &lt;50B Database'!$A$2:$S$165,11,FALSE)),"")</f>
        <v/>
      </c>
      <c r="F635" s="32" t="str">
        <f>IFERROR(IF($D$12="NR",VLOOKUP($C635,'ALLL &lt;50B Database'!$A$2:$S$4794,19,FALSE),VLOOKUP($C635,'CECL &lt;50B Database'!$A$2:$S$165,19,FALSE)),"")</f>
        <v/>
      </c>
      <c r="G635" s="32" t="str">
        <f>IFERROR(IF($D$12="NR",VLOOKUP($C635,'ALLL &lt;50B Database'!$A$2:$S$4794,15,FALSE),VLOOKUP($C635,'CECL &lt;50B Database'!$A$2:$S$165,15,FALSE)),"")</f>
        <v/>
      </c>
      <c r="H635" s="32"/>
    </row>
    <row r="636" spans="2:8" x14ac:dyDescent="0.25">
      <c r="B636" s="5" t="str">
        <f>IF(COUNT($B$18:B635)&gt;=COUNT(Workings!$C:$C),"",COUNT($B$18:B635)+1)</f>
        <v/>
      </c>
      <c r="C636" t="str">
        <f>IFERROR(INDEX(Workings!$B:$B,MATCH('Peer Comparison Tool'!$B636,Workings!$D:$D,0)),"")</f>
        <v/>
      </c>
      <c r="D636" s="28" t="str">
        <f>IFERROR(IF($D$12="NR",VLOOKUP($C636,'ALLL &lt;50B Database'!$A$2:$S$4794,7,FALSE),VLOOKUP($C636,'CECL &lt;50B Database'!$A$2:$S$165,7,FALSE)),"")</f>
        <v/>
      </c>
      <c r="E636" s="32" t="str">
        <f>IFERROR(IF($D$12="NR",VLOOKUP($C636,'ALLL &lt;50B Database'!$A$2:$S$4794,11,FALSE),VLOOKUP($C636,'CECL &lt;50B Database'!$A$2:$S$165,11,FALSE)),"")</f>
        <v/>
      </c>
      <c r="F636" s="32" t="str">
        <f>IFERROR(IF($D$12="NR",VLOOKUP($C636,'ALLL &lt;50B Database'!$A$2:$S$4794,19,FALSE),VLOOKUP($C636,'CECL &lt;50B Database'!$A$2:$S$165,19,FALSE)),"")</f>
        <v/>
      </c>
      <c r="G636" s="32" t="str">
        <f>IFERROR(IF($D$12="NR",VLOOKUP($C636,'ALLL &lt;50B Database'!$A$2:$S$4794,15,FALSE),VLOOKUP($C636,'CECL &lt;50B Database'!$A$2:$S$165,15,FALSE)),"")</f>
        <v/>
      </c>
      <c r="H636" s="32"/>
    </row>
    <row r="637" spans="2:8" x14ac:dyDescent="0.25">
      <c r="B637" s="5" t="str">
        <f>IF(COUNT($B$18:B636)&gt;=COUNT(Workings!$C:$C),"",COUNT($B$18:B636)+1)</f>
        <v/>
      </c>
      <c r="C637" t="str">
        <f>IFERROR(INDEX(Workings!$B:$B,MATCH('Peer Comparison Tool'!$B637,Workings!$D:$D,0)),"")</f>
        <v/>
      </c>
      <c r="D637" s="28" t="str">
        <f>IFERROR(IF($D$12="NR",VLOOKUP($C637,'ALLL &lt;50B Database'!$A$2:$S$4794,7,FALSE),VLOOKUP($C637,'CECL &lt;50B Database'!$A$2:$S$165,7,FALSE)),"")</f>
        <v/>
      </c>
      <c r="E637" s="32" t="str">
        <f>IFERROR(IF($D$12="NR",VLOOKUP($C637,'ALLL &lt;50B Database'!$A$2:$S$4794,11,FALSE),VLOOKUP($C637,'CECL &lt;50B Database'!$A$2:$S$165,11,FALSE)),"")</f>
        <v/>
      </c>
      <c r="F637" s="32" t="str">
        <f>IFERROR(IF($D$12="NR",VLOOKUP($C637,'ALLL &lt;50B Database'!$A$2:$S$4794,19,FALSE),VLOOKUP($C637,'CECL &lt;50B Database'!$A$2:$S$165,19,FALSE)),"")</f>
        <v/>
      </c>
      <c r="G637" s="32" t="str">
        <f>IFERROR(IF($D$12="NR",VLOOKUP($C637,'ALLL &lt;50B Database'!$A$2:$S$4794,15,FALSE),VLOOKUP($C637,'CECL &lt;50B Database'!$A$2:$S$165,15,FALSE)),"")</f>
        <v/>
      </c>
      <c r="H637" s="32"/>
    </row>
    <row r="638" spans="2:8" x14ac:dyDescent="0.25">
      <c r="B638" s="5" t="str">
        <f>IF(COUNT($B$18:B637)&gt;=COUNT(Workings!$C:$C),"",COUNT($B$18:B637)+1)</f>
        <v/>
      </c>
      <c r="C638" t="str">
        <f>IFERROR(INDEX(Workings!$B:$B,MATCH('Peer Comparison Tool'!$B638,Workings!$D:$D,0)),"")</f>
        <v/>
      </c>
      <c r="D638" s="28" t="str">
        <f>IFERROR(IF($D$12="NR",VLOOKUP($C638,'ALLL &lt;50B Database'!$A$2:$S$4794,7,FALSE),VLOOKUP($C638,'CECL &lt;50B Database'!$A$2:$S$165,7,FALSE)),"")</f>
        <v/>
      </c>
      <c r="E638" s="32" t="str">
        <f>IFERROR(IF($D$12="NR",VLOOKUP($C638,'ALLL &lt;50B Database'!$A$2:$S$4794,11,FALSE),VLOOKUP($C638,'CECL &lt;50B Database'!$A$2:$S$165,11,FALSE)),"")</f>
        <v/>
      </c>
      <c r="F638" s="32" t="str">
        <f>IFERROR(IF($D$12="NR",VLOOKUP($C638,'ALLL &lt;50B Database'!$A$2:$S$4794,19,FALSE),VLOOKUP($C638,'CECL &lt;50B Database'!$A$2:$S$165,19,FALSE)),"")</f>
        <v/>
      </c>
      <c r="G638" s="32" t="str">
        <f>IFERROR(IF($D$12="NR",VLOOKUP($C638,'ALLL &lt;50B Database'!$A$2:$S$4794,15,FALSE),VLOOKUP($C638,'CECL &lt;50B Database'!$A$2:$S$165,15,FALSE)),"")</f>
        <v/>
      </c>
      <c r="H638" s="32"/>
    </row>
    <row r="639" spans="2:8" x14ac:dyDescent="0.25">
      <c r="B639" s="5" t="str">
        <f>IF(COUNT($B$18:B638)&gt;=COUNT(Workings!$C:$C),"",COUNT($B$18:B638)+1)</f>
        <v/>
      </c>
      <c r="C639" t="str">
        <f>IFERROR(INDEX(Workings!$B:$B,MATCH('Peer Comparison Tool'!$B639,Workings!$D:$D,0)),"")</f>
        <v/>
      </c>
      <c r="D639" s="28" t="str">
        <f>IFERROR(IF($D$12="NR",VLOOKUP($C639,'ALLL &lt;50B Database'!$A$2:$S$4794,7,FALSE),VLOOKUP($C639,'CECL &lt;50B Database'!$A$2:$S$165,7,FALSE)),"")</f>
        <v/>
      </c>
      <c r="E639" s="32" t="str">
        <f>IFERROR(IF($D$12="NR",VLOOKUP($C639,'ALLL &lt;50B Database'!$A$2:$S$4794,11,FALSE),VLOOKUP($C639,'CECL &lt;50B Database'!$A$2:$S$165,11,FALSE)),"")</f>
        <v/>
      </c>
      <c r="F639" s="32" t="str">
        <f>IFERROR(IF($D$12="NR",VLOOKUP($C639,'ALLL &lt;50B Database'!$A$2:$S$4794,19,FALSE),VLOOKUP($C639,'CECL &lt;50B Database'!$A$2:$S$165,19,FALSE)),"")</f>
        <v/>
      </c>
      <c r="G639" s="32" t="str">
        <f>IFERROR(IF($D$12="NR",VLOOKUP($C639,'ALLL &lt;50B Database'!$A$2:$S$4794,15,FALSE),VLOOKUP($C639,'CECL &lt;50B Database'!$A$2:$S$165,15,FALSE)),"")</f>
        <v/>
      </c>
      <c r="H639" s="32"/>
    </row>
    <row r="640" spans="2:8" x14ac:dyDescent="0.25">
      <c r="B640" s="5" t="str">
        <f>IF(COUNT($B$18:B639)&gt;=COUNT(Workings!$C:$C),"",COUNT($B$18:B639)+1)</f>
        <v/>
      </c>
      <c r="C640" t="str">
        <f>IFERROR(INDEX(Workings!$B:$B,MATCH('Peer Comparison Tool'!$B640,Workings!$D:$D,0)),"")</f>
        <v/>
      </c>
      <c r="D640" s="28" t="str">
        <f>IFERROR(IF($D$12="NR",VLOOKUP($C640,'ALLL &lt;50B Database'!$A$2:$S$4794,7,FALSE),VLOOKUP($C640,'CECL &lt;50B Database'!$A$2:$S$165,7,FALSE)),"")</f>
        <v/>
      </c>
      <c r="E640" s="32" t="str">
        <f>IFERROR(IF($D$12="NR",VLOOKUP($C640,'ALLL &lt;50B Database'!$A$2:$S$4794,11,FALSE),VLOOKUP($C640,'CECL &lt;50B Database'!$A$2:$S$165,11,FALSE)),"")</f>
        <v/>
      </c>
      <c r="F640" s="32" t="str">
        <f>IFERROR(IF($D$12="NR",VLOOKUP($C640,'ALLL &lt;50B Database'!$A$2:$S$4794,19,FALSE),VLOOKUP($C640,'CECL &lt;50B Database'!$A$2:$S$165,19,FALSE)),"")</f>
        <v/>
      </c>
      <c r="G640" s="32" t="str">
        <f>IFERROR(IF($D$12="NR",VLOOKUP($C640,'ALLL &lt;50B Database'!$A$2:$S$4794,15,FALSE),VLOOKUP($C640,'CECL &lt;50B Database'!$A$2:$S$165,15,FALSE)),"")</f>
        <v/>
      </c>
      <c r="H640" s="32"/>
    </row>
    <row r="641" spans="2:8" x14ac:dyDescent="0.25">
      <c r="B641" s="5" t="str">
        <f>IF(COUNT($B$18:B640)&gt;=COUNT(Workings!$C:$C),"",COUNT($B$18:B640)+1)</f>
        <v/>
      </c>
      <c r="C641" t="str">
        <f>IFERROR(INDEX(Workings!$B:$B,MATCH('Peer Comparison Tool'!$B641,Workings!$D:$D,0)),"")</f>
        <v/>
      </c>
      <c r="D641" s="28" t="str">
        <f>IFERROR(IF($D$12="NR",VLOOKUP($C641,'ALLL &lt;50B Database'!$A$2:$S$4794,7,FALSE),VLOOKUP($C641,'CECL &lt;50B Database'!$A$2:$S$165,7,FALSE)),"")</f>
        <v/>
      </c>
      <c r="E641" s="32" t="str">
        <f>IFERROR(IF($D$12="NR",VLOOKUP($C641,'ALLL &lt;50B Database'!$A$2:$S$4794,11,FALSE),VLOOKUP($C641,'CECL &lt;50B Database'!$A$2:$S$165,11,FALSE)),"")</f>
        <v/>
      </c>
      <c r="F641" s="32" t="str">
        <f>IFERROR(IF($D$12="NR",VLOOKUP($C641,'ALLL &lt;50B Database'!$A$2:$S$4794,19,FALSE),VLOOKUP($C641,'CECL &lt;50B Database'!$A$2:$S$165,19,FALSE)),"")</f>
        <v/>
      </c>
      <c r="G641" s="32" t="str">
        <f>IFERROR(IF($D$12="NR",VLOOKUP($C641,'ALLL &lt;50B Database'!$A$2:$S$4794,15,FALSE),VLOOKUP($C641,'CECL &lt;50B Database'!$A$2:$S$165,15,FALSE)),"")</f>
        <v/>
      </c>
      <c r="H641" s="32"/>
    </row>
    <row r="642" spans="2:8" x14ac:dyDescent="0.25">
      <c r="B642" s="5" t="str">
        <f>IF(COUNT($B$18:B641)&gt;=COUNT(Workings!$C:$C),"",COUNT($B$18:B641)+1)</f>
        <v/>
      </c>
      <c r="C642" t="str">
        <f>IFERROR(INDEX(Workings!$B:$B,MATCH('Peer Comparison Tool'!$B642,Workings!$D:$D,0)),"")</f>
        <v/>
      </c>
      <c r="D642" s="28" t="str">
        <f>IFERROR(IF($D$12="NR",VLOOKUP($C642,'ALLL &lt;50B Database'!$A$2:$S$4794,7,FALSE),VLOOKUP($C642,'CECL &lt;50B Database'!$A$2:$S$165,7,FALSE)),"")</f>
        <v/>
      </c>
      <c r="E642" s="32" t="str">
        <f>IFERROR(IF($D$12="NR",VLOOKUP($C642,'ALLL &lt;50B Database'!$A$2:$S$4794,11,FALSE),VLOOKUP($C642,'CECL &lt;50B Database'!$A$2:$S$165,11,FALSE)),"")</f>
        <v/>
      </c>
      <c r="F642" s="32" t="str">
        <f>IFERROR(IF($D$12="NR",VLOOKUP($C642,'ALLL &lt;50B Database'!$A$2:$S$4794,19,FALSE),VLOOKUP($C642,'CECL &lt;50B Database'!$A$2:$S$165,19,FALSE)),"")</f>
        <v/>
      </c>
      <c r="G642" s="32" t="str">
        <f>IFERROR(IF($D$12="NR",VLOOKUP($C642,'ALLL &lt;50B Database'!$A$2:$S$4794,15,FALSE),VLOOKUP($C642,'CECL &lt;50B Database'!$A$2:$S$165,15,FALSE)),"")</f>
        <v/>
      </c>
      <c r="H642" s="32"/>
    </row>
    <row r="643" spans="2:8" x14ac:dyDescent="0.25">
      <c r="B643" s="5" t="str">
        <f>IF(COUNT($B$18:B642)&gt;=COUNT(Workings!$C:$C),"",COUNT($B$18:B642)+1)</f>
        <v/>
      </c>
      <c r="C643" t="str">
        <f>IFERROR(INDEX(Workings!$B:$B,MATCH('Peer Comparison Tool'!$B643,Workings!$D:$D,0)),"")</f>
        <v/>
      </c>
      <c r="D643" s="28" t="str">
        <f>IFERROR(IF($D$12="NR",VLOOKUP($C643,'ALLL &lt;50B Database'!$A$2:$S$4794,7,FALSE),VLOOKUP($C643,'CECL &lt;50B Database'!$A$2:$S$165,7,FALSE)),"")</f>
        <v/>
      </c>
      <c r="E643" s="32" t="str">
        <f>IFERROR(IF($D$12="NR",VLOOKUP($C643,'ALLL &lt;50B Database'!$A$2:$S$4794,11,FALSE),VLOOKUP($C643,'CECL &lt;50B Database'!$A$2:$S$165,11,FALSE)),"")</f>
        <v/>
      </c>
      <c r="F643" s="32" t="str">
        <f>IFERROR(IF($D$12="NR",VLOOKUP($C643,'ALLL &lt;50B Database'!$A$2:$S$4794,19,FALSE),VLOOKUP($C643,'CECL &lt;50B Database'!$A$2:$S$165,19,FALSE)),"")</f>
        <v/>
      </c>
      <c r="G643" s="32" t="str">
        <f>IFERROR(IF($D$12="NR",VLOOKUP($C643,'ALLL &lt;50B Database'!$A$2:$S$4794,15,FALSE),VLOOKUP($C643,'CECL &lt;50B Database'!$A$2:$S$165,15,FALSE)),"")</f>
        <v/>
      </c>
      <c r="H643" s="32"/>
    </row>
    <row r="644" spans="2:8" x14ac:dyDescent="0.25">
      <c r="B644" s="5" t="str">
        <f>IF(COUNT($B$18:B643)&gt;=COUNT(Workings!$C:$C),"",COUNT($B$18:B643)+1)</f>
        <v/>
      </c>
      <c r="C644" t="str">
        <f>IFERROR(INDEX(Workings!$B:$B,MATCH('Peer Comparison Tool'!$B644,Workings!$D:$D,0)),"")</f>
        <v/>
      </c>
      <c r="D644" s="28" t="str">
        <f>IFERROR(IF($D$12="NR",VLOOKUP($C644,'ALLL &lt;50B Database'!$A$2:$S$4794,7,FALSE),VLOOKUP($C644,'CECL &lt;50B Database'!$A$2:$S$165,7,FALSE)),"")</f>
        <v/>
      </c>
      <c r="E644" s="32" t="str">
        <f>IFERROR(IF($D$12="NR",VLOOKUP($C644,'ALLL &lt;50B Database'!$A$2:$S$4794,11,FALSE),VLOOKUP($C644,'CECL &lt;50B Database'!$A$2:$S$165,11,FALSE)),"")</f>
        <v/>
      </c>
      <c r="F644" s="32" t="str">
        <f>IFERROR(IF($D$12="NR",VLOOKUP($C644,'ALLL &lt;50B Database'!$A$2:$S$4794,19,FALSE),VLOOKUP($C644,'CECL &lt;50B Database'!$A$2:$S$165,19,FALSE)),"")</f>
        <v/>
      </c>
      <c r="G644" s="32" t="str">
        <f>IFERROR(IF($D$12="NR",VLOOKUP($C644,'ALLL &lt;50B Database'!$A$2:$S$4794,15,FALSE),VLOOKUP($C644,'CECL &lt;50B Database'!$A$2:$S$165,15,FALSE)),"")</f>
        <v/>
      </c>
      <c r="H644" s="32"/>
    </row>
    <row r="645" spans="2:8" x14ac:dyDescent="0.25">
      <c r="B645" s="5" t="str">
        <f>IF(COUNT($B$18:B644)&gt;=COUNT(Workings!$C:$C),"",COUNT($B$18:B644)+1)</f>
        <v/>
      </c>
      <c r="C645" t="str">
        <f>IFERROR(INDEX(Workings!$B:$B,MATCH('Peer Comparison Tool'!$B645,Workings!$D:$D,0)),"")</f>
        <v/>
      </c>
      <c r="D645" s="28" t="str">
        <f>IFERROR(IF($D$12="NR",VLOOKUP($C645,'ALLL &lt;50B Database'!$A$2:$S$4794,7,FALSE),VLOOKUP($C645,'CECL &lt;50B Database'!$A$2:$S$165,7,FALSE)),"")</f>
        <v/>
      </c>
      <c r="E645" s="32" t="str">
        <f>IFERROR(IF($D$12="NR",VLOOKUP($C645,'ALLL &lt;50B Database'!$A$2:$S$4794,11,FALSE),VLOOKUP($C645,'CECL &lt;50B Database'!$A$2:$S$165,11,FALSE)),"")</f>
        <v/>
      </c>
      <c r="F645" s="32" t="str">
        <f>IFERROR(IF($D$12="NR",VLOOKUP($C645,'ALLL &lt;50B Database'!$A$2:$S$4794,19,FALSE),VLOOKUP($C645,'CECL &lt;50B Database'!$A$2:$S$165,19,FALSE)),"")</f>
        <v/>
      </c>
      <c r="G645" s="32" t="str">
        <f>IFERROR(IF($D$12="NR",VLOOKUP($C645,'ALLL &lt;50B Database'!$A$2:$S$4794,15,FALSE),VLOOKUP($C645,'CECL &lt;50B Database'!$A$2:$S$165,15,FALSE)),"")</f>
        <v/>
      </c>
      <c r="H645" s="32"/>
    </row>
    <row r="646" spans="2:8" x14ac:dyDescent="0.25">
      <c r="B646" s="5" t="str">
        <f>IF(COUNT($B$18:B645)&gt;=COUNT(Workings!$C:$C),"",COUNT($B$18:B645)+1)</f>
        <v/>
      </c>
      <c r="C646" t="str">
        <f>IFERROR(INDEX(Workings!$B:$B,MATCH('Peer Comparison Tool'!$B646,Workings!$D:$D,0)),"")</f>
        <v/>
      </c>
      <c r="D646" s="28" t="str">
        <f>IFERROR(IF($D$12="NR",VLOOKUP($C646,'ALLL &lt;50B Database'!$A$2:$S$4794,7,FALSE),VLOOKUP($C646,'CECL &lt;50B Database'!$A$2:$S$165,7,FALSE)),"")</f>
        <v/>
      </c>
      <c r="E646" s="32" t="str">
        <f>IFERROR(IF($D$12="NR",VLOOKUP($C646,'ALLL &lt;50B Database'!$A$2:$S$4794,11,FALSE),VLOOKUP($C646,'CECL &lt;50B Database'!$A$2:$S$165,11,FALSE)),"")</f>
        <v/>
      </c>
      <c r="F646" s="32" t="str">
        <f>IFERROR(IF($D$12="NR",VLOOKUP($C646,'ALLL &lt;50B Database'!$A$2:$S$4794,19,FALSE),VLOOKUP($C646,'CECL &lt;50B Database'!$A$2:$S$165,19,FALSE)),"")</f>
        <v/>
      </c>
      <c r="G646" s="32" t="str">
        <f>IFERROR(IF($D$12="NR",VLOOKUP($C646,'ALLL &lt;50B Database'!$A$2:$S$4794,15,FALSE),VLOOKUP($C646,'CECL &lt;50B Database'!$A$2:$S$165,15,FALSE)),"")</f>
        <v/>
      </c>
      <c r="H646" s="32"/>
    </row>
    <row r="647" spans="2:8" x14ac:dyDescent="0.25">
      <c r="B647" s="5" t="str">
        <f>IF(COUNT($B$18:B646)&gt;=COUNT(Workings!$C:$C),"",COUNT($B$18:B646)+1)</f>
        <v/>
      </c>
      <c r="C647" t="str">
        <f>IFERROR(INDEX(Workings!$B:$B,MATCH('Peer Comparison Tool'!$B647,Workings!$D:$D,0)),"")</f>
        <v/>
      </c>
      <c r="D647" s="28" t="str">
        <f>IFERROR(IF($D$12="NR",VLOOKUP($C647,'ALLL &lt;50B Database'!$A$2:$S$4794,7,FALSE),VLOOKUP($C647,'CECL &lt;50B Database'!$A$2:$S$165,7,FALSE)),"")</f>
        <v/>
      </c>
      <c r="E647" s="32" t="str">
        <f>IFERROR(IF($D$12="NR",VLOOKUP($C647,'ALLL &lt;50B Database'!$A$2:$S$4794,11,FALSE),VLOOKUP($C647,'CECL &lt;50B Database'!$A$2:$S$165,11,FALSE)),"")</f>
        <v/>
      </c>
      <c r="F647" s="32" t="str">
        <f>IFERROR(IF($D$12="NR",VLOOKUP($C647,'ALLL &lt;50B Database'!$A$2:$S$4794,19,FALSE),VLOOKUP($C647,'CECL &lt;50B Database'!$A$2:$S$165,19,FALSE)),"")</f>
        <v/>
      </c>
      <c r="G647" s="32" t="str">
        <f>IFERROR(IF($D$12="NR",VLOOKUP($C647,'ALLL &lt;50B Database'!$A$2:$S$4794,15,FALSE),VLOOKUP($C647,'CECL &lt;50B Database'!$A$2:$S$165,15,FALSE)),"")</f>
        <v/>
      </c>
      <c r="H647" s="32"/>
    </row>
    <row r="648" spans="2:8" x14ac:dyDescent="0.25">
      <c r="B648" s="5" t="str">
        <f>IF(COUNT($B$18:B647)&gt;=COUNT(Workings!$C:$C),"",COUNT($B$18:B647)+1)</f>
        <v/>
      </c>
      <c r="C648" t="str">
        <f>IFERROR(INDEX(Workings!$B:$B,MATCH('Peer Comparison Tool'!$B648,Workings!$D:$D,0)),"")</f>
        <v/>
      </c>
      <c r="D648" s="28" t="str">
        <f>IFERROR(IF($D$12="NR",VLOOKUP($C648,'ALLL &lt;50B Database'!$A$2:$S$4794,7,FALSE),VLOOKUP($C648,'CECL &lt;50B Database'!$A$2:$S$165,7,FALSE)),"")</f>
        <v/>
      </c>
      <c r="E648" s="32" t="str">
        <f>IFERROR(IF($D$12="NR",VLOOKUP($C648,'ALLL &lt;50B Database'!$A$2:$S$4794,11,FALSE),VLOOKUP($C648,'CECL &lt;50B Database'!$A$2:$S$165,11,FALSE)),"")</f>
        <v/>
      </c>
      <c r="F648" s="32" t="str">
        <f>IFERROR(IF($D$12="NR",VLOOKUP($C648,'ALLL &lt;50B Database'!$A$2:$S$4794,19,FALSE),VLOOKUP($C648,'CECL &lt;50B Database'!$A$2:$S$165,19,FALSE)),"")</f>
        <v/>
      </c>
      <c r="G648" s="32" t="str">
        <f>IFERROR(IF($D$12="NR",VLOOKUP($C648,'ALLL &lt;50B Database'!$A$2:$S$4794,15,FALSE),VLOOKUP($C648,'CECL &lt;50B Database'!$A$2:$S$165,15,FALSE)),"")</f>
        <v/>
      </c>
      <c r="H648" s="32"/>
    </row>
    <row r="649" spans="2:8" x14ac:dyDescent="0.25">
      <c r="B649" s="5" t="str">
        <f>IF(COUNT($B$18:B648)&gt;=COUNT(Workings!$C:$C),"",COUNT($B$18:B648)+1)</f>
        <v/>
      </c>
      <c r="C649" t="str">
        <f>IFERROR(INDEX(Workings!$B:$B,MATCH('Peer Comparison Tool'!$B649,Workings!$D:$D,0)),"")</f>
        <v/>
      </c>
      <c r="D649" s="28" t="str">
        <f>IFERROR(IF($D$12="NR",VLOOKUP($C649,'ALLL &lt;50B Database'!$A$2:$S$4794,7,FALSE),VLOOKUP($C649,'CECL &lt;50B Database'!$A$2:$S$165,7,FALSE)),"")</f>
        <v/>
      </c>
      <c r="E649" s="32" t="str">
        <f>IFERROR(IF($D$12="NR",VLOOKUP($C649,'ALLL &lt;50B Database'!$A$2:$S$4794,11,FALSE),VLOOKUP($C649,'CECL &lt;50B Database'!$A$2:$S$165,11,FALSE)),"")</f>
        <v/>
      </c>
      <c r="F649" s="32" t="str">
        <f>IFERROR(IF($D$12="NR",VLOOKUP($C649,'ALLL &lt;50B Database'!$A$2:$S$4794,19,FALSE),VLOOKUP($C649,'CECL &lt;50B Database'!$A$2:$S$165,19,FALSE)),"")</f>
        <v/>
      </c>
      <c r="G649" s="32" t="str">
        <f>IFERROR(IF($D$12="NR",VLOOKUP($C649,'ALLL &lt;50B Database'!$A$2:$S$4794,15,FALSE),VLOOKUP($C649,'CECL &lt;50B Database'!$A$2:$S$165,15,FALSE)),"")</f>
        <v/>
      </c>
      <c r="H649" s="32"/>
    </row>
    <row r="650" spans="2:8" x14ac:dyDescent="0.25">
      <c r="B650" s="5" t="str">
        <f>IF(COUNT($B$18:B649)&gt;=COUNT(Workings!$C:$C),"",COUNT($B$18:B649)+1)</f>
        <v/>
      </c>
      <c r="C650" t="str">
        <f>IFERROR(INDEX(Workings!$B:$B,MATCH('Peer Comparison Tool'!$B650,Workings!$D:$D,0)),"")</f>
        <v/>
      </c>
      <c r="D650" s="28" t="str">
        <f>IFERROR(IF($D$12="NR",VLOOKUP($C650,'ALLL &lt;50B Database'!$A$2:$S$4794,7,FALSE),VLOOKUP($C650,'CECL &lt;50B Database'!$A$2:$S$165,7,FALSE)),"")</f>
        <v/>
      </c>
      <c r="E650" s="32" t="str">
        <f>IFERROR(IF($D$12="NR",VLOOKUP($C650,'ALLL &lt;50B Database'!$A$2:$S$4794,11,FALSE),VLOOKUP($C650,'CECL &lt;50B Database'!$A$2:$S$165,11,FALSE)),"")</f>
        <v/>
      </c>
      <c r="F650" s="32" t="str">
        <f>IFERROR(IF($D$12="NR",VLOOKUP($C650,'ALLL &lt;50B Database'!$A$2:$S$4794,19,FALSE),VLOOKUP($C650,'CECL &lt;50B Database'!$A$2:$S$165,19,FALSE)),"")</f>
        <v/>
      </c>
      <c r="G650" s="32" t="str">
        <f>IFERROR(IF($D$12="NR",VLOOKUP($C650,'ALLL &lt;50B Database'!$A$2:$S$4794,15,FALSE),VLOOKUP($C650,'CECL &lt;50B Database'!$A$2:$S$165,15,FALSE)),"")</f>
        <v/>
      </c>
      <c r="H650" s="32"/>
    </row>
    <row r="651" spans="2:8" x14ac:dyDescent="0.25">
      <c r="B651" s="5" t="str">
        <f>IF(COUNT($B$18:B650)&gt;=COUNT(Workings!$C:$C),"",COUNT($B$18:B650)+1)</f>
        <v/>
      </c>
      <c r="C651" t="str">
        <f>IFERROR(INDEX(Workings!$B:$B,MATCH('Peer Comparison Tool'!$B651,Workings!$D:$D,0)),"")</f>
        <v/>
      </c>
      <c r="D651" s="28" t="str">
        <f>IFERROR(IF($D$12="NR",VLOOKUP($C651,'ALLL &lt;50B Database'!$A$2:$S$4794,7,FALSE),VLOOKUP($C651,'CECL &lt;50B Database'!$A$2:$S$165,7,FALSE)),"")</f>
        <v/>
      </c>
      <c r="E651" s="32" t="str">
        <f>IFERROR(IF($D$12="NR",VLOOKUP($C651,'ALLL &lt;50B Database'!$A$2:$S$4794,11,FALSE),VLOOKUP($C651,'CECL &lt;50B Database'!$A$2:$S$165,11,FALSE)),"")</f>
        <v/>
      </c>
      <c r="F651" s="32" t="str">
        <f>IFERROR(IF($D$12="NR",VLOOKUP($C651,'ALLL &lt;50B Database'!$A$2:$S$4794,19,FALSE),VLOOKUP($C651,'CECL &lt;50B Database'!$A$2:$S$165,19,FALSE)),"")</f>
        <v/>
      </c>
      <c r="G651" s="32" t="str">
        <f>IFERROR(IF($D$12="NR",VLOOKUP($C651,'ALLL &lt;50B Database'!$A$2:$S$4794,15,FALSE),VLOOKUP($C651,'CECL &lt;50B Database'!$A$2:$S$165,15,FALSE)),"")</f>
        <v/>
      </c>
      <c r="H651" s="32"/>
    </row>
    <row r="652" spans="2:8" x14ac:dyDescent="0.25">
      <c r="B652" s="5" t="str">
        <f>IF(COUNT($B$18:B651)&gt;=COUNT(Workings!$C:$C),"",COUNT($B$18:B651)+1)</f>
        <v/>
      </c>
      <c r="C652" t="str">
        <f>IFERROR(INDEX(Workings!$B:$B,MATCH('Peer Comparison Tool'!$B652,Workings!$D:$D,0)),"")</f>
        <v/>
      </c>
      <c r="D652" s="28" t="str">
        <f>IFERROR(IF($D$12="NR",VLOOKUP($C652,'ALLL &lt;50B Database'!$A$2:$S$4794,7,FALSE),VLOOKUP($C652,'CECL &lt;50B Database'!$A$2:$S$165,7,FALSE)),"")</f>
        <v/>
      </c>
      <c r="E652" s="32" t="str">
        <f>IFERROR(IF($D$12="NR",VLOOKUP($C652,'ALLL &lt;50B Database'!$A$2:$S$4794,11,FALSE),VLOOKUP($C652,'CECL &lt;50B Database'!$A$2:$S$165,11,FALSE)),"")</f>
        <v/>
      </c>
      <c r="F652" s="32" t="str">
        <f>IFERROR(IF($D$12="NR",VLOOKUP($C652,'ALLL &lt;50B Database'!$A$2:$S$4794,19,FALSE),VLOOKUP($C652,'CECL &lt;50B Database'!$A$2:$S$165,19,FALSE)),"")</f>
        <v/>
      </c>
      <c r="G652" s="32" t="str">
        <f>IFERROR(IF($D$12="NR",VLOOKUP($C652,'ALLL &lt;50B Database'!$A$2:$S$4794,15,FALSE),VLOOKUP($C652,'CECL &lt;50B Database'!$A$2:$S$165,15,FALSE)),"")</f>
        <v/>
      </c>
      <c r="H652" s="32"/>
    </row>
    <row r="653" spans="2:8" x14ac:dyDescent="0.25">
      <c r="B653" s="5" t="str">
        <f>IF(COUNT($B$18:B652)&gt;=COUNT(Workings!$C:$C),"",COUNT($B$18:B652)+1)</f>
        <v/>
      </c>
      <c r="C653" t="str">
        <f>IFERROR(INDEX(Workings!$B:$B,MATCH('Peer Comparison Tool'!$B653,Workings!$D:$D,0)),"")</f>
        <v/>
      </c>
      <c r="D653" s="28" t="str">
        <f>IFERROR(IF($D$12="NR",VLOOKUP($C653,'ALLL &lt;50B Database'!$A$2:$S$4794,7,FALSE),VLOOKUP($C653,'CECL &lt;50B Database'!$A$2:$S$165,7,FALSE)),"")</f>
        <v/>
      </c>
      <c r="E653" s="32" t="str">
        <f>IFERROR(IF($D$12="NR",VLOOKUP($C653,'ALLL &lt;50B Database'!$A$2:$S$4794,11,FALSE),VLOOKUP($C653,'CECL &lt;50B Database'!$A$2:$S$165,11,FALSE)),"")</f>
        <v/>
      </c>
      <c r="F653" s="32" t="str">
        <f>IFERROR(IF($D$12="NR",VLOOKUP($C653,'ALLL &lt;50B Database'!$A$2:$S$4794,19,FALSE),VLOOKUP($C653,'CECL &lt;50B Database'!$A$2:$S$165,19,FALSE)),"")</f>
        <v/>
      </c>
      <c r="G653" s="32" t="str">
        <f>IFERROR(IF($D$12="NR",VLOOKUP($C653,'ALLL &lt;50B Database'!$A$2:$S$4794,15,FALSE),VLOOKUP($C653,'CECL &lt;50B Database'!$A$2:$S$165,15,FALSE)),"")</f>
        <v/>
      </c>
      <c r="H653" s="32"/>
    </row>
    <row r="654" spans="2:8" x14ac:dyDescent="0.25">
      <c r="B654" s="5" t="str">
        <f>IF(COUNT($B$18:B653)&gt;=COUNT(Workings!$C:$C),"",COUNT($B$18:B653)+1)</f>
        <v/>
      </c>
      <c r="C654" t="str">
        <f>IFERROR(INDEX(Workings!$B:$B,MATCH('Peer Comparison Tool'!$B654,Workings!$D:$D,0)),"")</f>
        <v/>
      </c>
      <c r="D654" s="28" t="str">
        <f>IFERROR(IF($D$12="NR",VLOOKUP($C654,'ALLL &lt;50B Database'!$A$2:$S$4794,7,FALSE),VLOOKUP($C654,'CECL &lt;50B Database'!$A$2:$S$165,7,FALSE)),"")</f>
        <v/>
      </c>
      <c r="E654" s="32" t="str">
        <f>IFERROR(IF($D$12="NR",VLOOKUP($C654,'ALLL &lt;50B Database'!$A$2:$S$4794,11,FALSE),VLOOKUP($C654,'CECL &lt;50B Database'!$A$2:$S$165,11,FALSE)),"")</f>
        <v/>
      </c>
      <c r="F654" s="32" t="str">
        <f>IFERROR(IF($D$12="NR",VLOOKUP($C654,'ALLL &lt;50B Database'!$A$2:$S$4794,19,FALSE),VLOOKUP($C654,'CECL &lt;50B Database'!$A$2:$S$165,19,FALSE)),"")</f>
        <v/>
      </c>
      <c r="G654" s="32" t="str">
        <f>IFERROR(IF($D$12="NR",VLOOKUP($C654,'ALLL &lt;50B Database'!$A$2:$S$4794,15,FALSE),VLOOKUP($C654,'CECL &lt;50B Database'!$A$2:$S$165,15,FALSE)),"")</f>
        <v/>
      </c>
      <c r="H654" s="32"/>
    </row>
    <row r="655" spans="2:8" x14ac:dyDescent="0.25">
      <c r="B655" s="5" t="str">
        <f>IF(COUNT($B$18:B654)&gt;=COUNT(Workings!$C:$C),"",COUNT($B$18:B654)+1)</f>
        <v/>
      </c>
      <c r="C655" t="str">
        <f>IFERROR(INDEX(Workings!$B:$B,MATCH('Peer Comparison Tool'!$B655,Workings!$D:$D,0)),"")</f>
        <v/>
      </c>
      <c r="D655" s="28" t="str">
        <f>IFERROR(IF($D$12="NR",VLOOKUP($C655,'ALLL &lt;50B Database'!$A$2:$S$4794,7,FALSE),VLOOKUP($C655,'CECL &lt;50B Database'!$A$2:$S$165,7,FALSE)),"")</f>
        <v/>
      </c>
      <c r="E655" s="32" t="str">
        <f>IFERROR(IF($D$12="NR",VLOOKUP($C655,'ALLL &lt;50B Database'!$A$2:$S$4794,11,FALSE),VLOOKUP($C655,'CECL &lt;50B Database'!$A$2:$S$165,11,FALSE)),"")</f>
        <v/>
      </c>
      <c r="F655" s="32" t="str">
        <f>IFERROR(IF($D$12="NR",VLOOKUP($C655,'ALLL &lt;50B Database'!$A$2:$S$4794,19,FALSE),VLOOKUP($C655,'CECL &lt;50B Database'!$A$2:$S$165,19,FALSE)),"")</f>
        <v/>
      </c>
      <c r="G655" s="32" t="str">
        <f>IFERROR(IF($D$12="NR",VLOOKUP($C655,'ALLL &lt;50B Database'!$A$2:$S$4794,15,FALSE),VLOOKUP($C655,'CECL &lt;50B Database'!$A$2:$S$165,15,FALSE)),"")</f>
        <v/>
      </c>
      <c r="H655" s="32"/>
    </row>
    <row r="656" spans="2:8" x14ac:dyDescent="0.25">
      <c r="B656" s="5" t="str">
        <f>IF(COUNT($B$18:B655)&gt;=COUNT(Workings!$C:$C),"",COUNT($B$18:B655)+1)</f>
        <v/>
      </c>
      <c r="C656" t="str">
        <f>IFERROR(INDEX(Workings!$B:$B,MATCH('Peer Comparison Tool'!$B656,Workings!$D:$D,0)),"")</f>
        <v/>
      </c>
      <c r="D656" s="28" t="str">
        <f>IFERROR(IF($D$12="NR",VLOOKUP($C656,'ALLL &lt;50B Database'!$A$2:$S$4794,7,FALSE),VLOOKUP($C656,'CECL &lt;50B Database'!$A$2:$S$165,7,FALSE)),"")</f>
        <v/>
      </c>
      <c r="E656" s="32" t="str">
        <f>IFERROR(IF($D$12="NR",VLOOKUP($C656,'ALLL &lt;50B Database'!$A$2:$S$4794,11,FALSE),VLOOKUP($C656,'CECL &lt;50B Database'!$A$2:$S$165,11,FALSE)),"")</f>
        <v/>
      </c>
      <c r="F656" s="32" t="str">
        <f>IFERROR(IF($D$12="NR",VLOOKUP($C656,'ALLL &lt;50B Database'!$A$2:$S$4794,19,FALSE),VLOOKUP($C656,'CECL &lt;50B Database'!$A$2:$S$165,19,FALSE)),"")</f>
        <v/>
      </c>
      <c r="G656" s="32" t="str">
        <f>IFERROR(IF($D$12="NR",VLOOKUP($C656,'ALLL &lt;50B Database'!$A$2:$S$4794,15,FALSE),VLOOKUP($C656,'CECL &lt;50B Database'!$A$2:$S$165,15,FALSE)),"")</f>
        <v/>
      </c>
      <c r="H656" s="32"/>
    </row>
    <row r="657" spans="2:8" x14ac:dyDescent="0.25">
      <c r="B657" s="5" t="str">
        <f>IF(COUNT($B$18:B656)&gt;=COUNT(Workings!$C:$C),"",COUNT($B$18:B656)+1)</f>
        <v/>
      </c>
      <c r="C657" t="str">
        <f>IFERROR(INDEX(Workings!$B:$B,MATCH('Peer Comparison Tool'!$B657,Workings!$D:$D,0)),"")</f>
        <v/>
      </c>
      <c r="D657" s="28" t="str">
        <f>IFERROR(IF($D$12="NR",VLOOKUP($C657,'ALLL &lt;50B Database'!$A$2:$S$4794,7,FALSE),VLOOKUP($C657,'CECL &lt;50B Database'!$A$2:$S$165,7,FALSE)),"")</f>
        <v/>
      </c>
      <c r="E657" s="32" t="str">
        <f>IFERROR(IF($D$12="NR",VLOOKUP($C657,'ALLL &lt;50B Database'!$A$2:$S$4794,11,FALSE),VLOOKUP($C657,'CECL &lt;50B Database'!$A$2:$S$165,11,FALSE)),"")</f>
        <v/>
      </c>
      <c r="F657" s="32" t="str">
        <f>IFERROR(IF($D$12="NR",VLOOKUP($C657,'ALLL &lt;50B Database'!$A$2:$S$4794,19,FALSE),VLOOKUP($C657,'CECL &lt;50B Database'!$A$2:$S$165,19,FALSE)),"")</f>
        <v/>
      </c>
      <c r="G657" s="32" t="str">
        <f>IFERROR(IF($D$12="NR",VLOOKUP($C657,'ALLL &lt;50B Database'!$A$2:$S$4794,15,FALSE),VLOOKUP($C657,'CECL &lt;50B Database'!$A$2:$S$165,15,FALSE)),"")</f>
        <v/>
      </c>
      <c r="H657" s="32"/>
    </row>
    <row r="658" spans="2:8" x14ac:dyDescent="0.25">
      <c r="B658" s="5" t="str">
        <f>IF(COUNT($B$18:B657)&gt;=COUNT(Workings!$C:$C),"",COUNT($B$18:B657)+1)</f>
        <v/>
      </c>
      <c r="C658" t="str">
        <f>IFERROR(INDEX(Workings!$B:$B,MATCH('Peer Comparison Tool'!$B658,Workings!$D:$D,0)),"")</f>
        <v/>
      </c>
      <c r="D658" s="28" t="str">
        <f>IFERROR(IF($D$12="NR",VLOOKUP($C658,'ALLL &lt;50B Database'!$A$2:$S$4794,7,FALSE),VLOOKUP($C658,'CECL &lt;50B Database'!$A$2:$S$165,7,FALSE)),"")</f>
        <v/>
      </c>
      <c r="E658" s="32" t="str">
        <f>IFERROR(IF($D$12="NR",VLOOKUP($C658,'ALLL &lt;50B Database'!$A$2:$S$4794,11,FALSE),VLOOKUP($C658,'CECL &lt;50B Database'!$A$2:$S$165,11,FALSE)),"")</f>
        <v/>
      </c>
      <c r="F658" s="32" t="str">
        <f>IFERROR(IF($D$12="NR",VLOOKUP($C658,'ALLL &lt;50B Database'!$A$2:$S$4794,19,FALSE),VLOOKUP($C658,'CECL &lt;50B Database'!$A$2:$S$165,19,FALSE)),"")</f>
        <v/>
      </c>
      <c r="G658" s="32" t="str">
        <f>IFERROR(IF($D$12="NR",VLOOKUP($C658,'ALLL &lt;50B Database'!$A$2:$S$4794,15,FALSE),VLOOKUP($C658,'CECL &lt;50B Database'!$A$2:$S$165,15,FALSE)),"")</f>
        <v/>
      </c>
      <c r="H658" s="32"/>
    </row>
    <row r="659" spans="2:8" x14ac:dyDescent="0.25">
      <c r="B659" s="5" t="str">
        <f>IF(COUNT($B$18:B658)&gt;=COUNT(Workings!$C:$C),"",COUNT($B$18:B658)+1)</f>
        <v/>
      </c>
      <c r="C659" t="str">
        <f>IFERROR(INDEX(Workings!$B:$B,MATCH('Peer Comparison Tool'!$B659,Workings!$D:$D,0)),"")</f>
        <v/>
      </c>
      <c r="D659" s="28" t="str">
        <f>IFERROR(IF($D$12="NR",VLOOKUP($C659,'ALLL &lt;50B Database'!$A$2:$S$4794,7,FALSE),VLOOKUP($C659,'CECL &lt;50B Database'!$A$2:$S$165,7,FALSE)),"")</f>
        <v/>
      </c>
      <c r="E659" s="32" t="str">
        <f>IFERROR(IF($D$12="NR",VLOOKUP($C659,'ALLL &lt;50B Database'!$A$2:$S$4794,11,FALSE),VLOOKUP($C659,'CECL &lt;50B Database'!$A$2:$S$165,11,FALSE)),"")</f>
        <v/>
      </c>
      <c r="F659" s="32" t="str">
        <f>IFERROR(IF($D$12="NR",VLOOKUP($C659,'ALLL &lt;50B Database'!$A$2:$S$4794,19,FALSE),VLOOKUP($C659,'CECL &lt;50B Database'!$A$2:$S$165,19,FALSE)),"")</f>
        <v/>
      </c>
      <c r="G659" s="32" t="str">
        <f>IFERROR(IF($D$12="NR",VLOOKUP($C659,'ALLL &lt;50B Database'!$A$2:$S$4794,15,FALSE),VLOOKUP($C659,'CECL &lt;50B Database'!$A$2:$S$165,15,FALSE)),"")</f>
        <v/>
      </c>
      <c r="H659" s="32"/>
    </row>
    <row r="660" spans="2:8" x14ac:dyDescent="0.25">
      <c r="B660" s="5" t="str">
        <f>IF(COUNT($B$18:B659)&gt;=COUNT(Workings!$C:$C),"",COUNT($B$18:B659)+1)</f>
        <v/>
      </c>
      <c r="C660" t="str">
        <f>IFERROR(INDEX(Workings!$B:$B,MATCH('Peer Comparison Tool'!$B660,Workings!$D:$D,0)),"")</f>
        <v/>
      </c>
      <c r="D660" s="28" t="str">
        <f>IFERROR(IF($D$12="NR",VLOOKUP($C660,'ALLL &lt;50B Database'!$A$2:$S$4794,7,FALSE),VLOOKUP($C660,'CECL &lt;50B Database'!$A$2:$S$165,7,FALSE)),"")</f>
        <v/>
      </c>
      <c r="E660" s="32" t="str">
        <f>IFERROR(IF($D$12="NR",VLOOKUP($C660,'ALLL &lt;50B Database'!$A$2:$S$4794,11,FALSE),VLOOKUP($C660,'CECL &lt;50B Database'!$A$2:$S$165,11,FALSE)),"")</f>
        <v/>
      </c>
      <c r="F660" s="32" t="str">
        <f>IFERROR(IF($D$12="NR",VLOOKUP($C660,'ALLL &lt;50B Database'!$A$2:$S$4794,19,FALSE),VLOOKUP($C660,'CECL &lt;50B Database'!$A$2:$S$165,19,FALSE)),"")</f>
        <v/>
      </c>
      <c r="G660" s="32" t="str">
        <f>IFERROR(IF($D$12="NR",VLOOKUP($C660,'ALLL &lt;50B Database'!$A$2:$S$4794,15,FALSE),VLOOKUP($C660,'CECL &lt;50B Database'!$A$2:$S$165,15,FALSE)),"")</f>
        <v/>
      </c>
      <c r="H660" s="32"/>
    </row>
    <row r="661" spans="2:8" x14ac:dyDescent="0.25">
      <c r="B661" s="5" t="str">
        <f>IF(COUNT($B$18:B660)&gt;=COUNT(Workings!$C:$C),"",COUNT($B$18:B660)+1)</f>
        <v/>
      </c>
      <c r="C661" t="str">
        <f>IFERROR(INDEX(Workings!$B:$B,MATCH('Peer Comparison Tool'!$B661,Workings!$D:$D,0)),"")</f>
        <v/>
      </c>
      <c r="D661" s="28" t="str">
        <f>IFERROR(IF($D$12="NR",VLOOKUP($C661,'ALLL &lt;50B Database'!$A$2:$S$4794,7,FALSE),VLOOKUP($C661,'CECL &lt;50B Database'!$A$2:$S$165,7,FALSE)),"")</f>
        <v/>
      </c>
      <c r="E661" s="32" t="str">
        <f>IFERROR(IF($D$12="NR",VLOOKUP($C661,'ALLL &lt;50B Database'!$A$2:$S$4794,11,FALSE),VLOOKUP($C661,'CECL &lt;50B Database'!$A$2:$S$165,11,FALSE)),"")</f>
        <v/>
      </c>
      <c r="F661" s="32" t="str">
        <f>IFERROR(IF($D$12="NR",VLOOKUP($C661,'ALLL &lt;50B Database'!$A$2:$S$4794,19,FALSE),VLOOKUP($C661,'CECL &lt;50B Database'!$A$2:$S$165,19,FALSE)),"")</f>
        <v/>
      </c>
      <c r="G661" s="32" t="str">
        <f>IFERROR(IF($D$12="NR",VLOOKUP($C661,'ALLL &lt;50B Database'!$A$2:$S$4794,15,FALSE),VLOOKUP($C661,'CECL &lt;50B Database'!$A$2:$S$165,15,FALSE)),"")</f>
        <v/>
      </c>
      <c r="H661" s="32"/>
    </row>
    <row r="662" spans="2:8" x14ac:dyDescent="0.25">
      <c r="B662" s="5" t="str">
        <f>IF(COUNT($B$18:B661)&gt;=COUNT(Workings!$C:$C),"",COUNT($B$18:B661)+1)</f>
        <v/>
      </c>
      <c r="C662" t="str">
        <f>IFERROR(INDEX(Workings!$B:$B,MATCH('Peer Comparison Tool'!$B662,Workings!$D:$D,0)),"")</f>
        <v/>
      </c>
      <c r="D662" s="28" t="str">
        <f>IFERROR(IF($D$12="NR",VLOOKUP($C662,'ALLL &lt;50B Database'!$A$2:$S$4794,7,FALSE),VLOOKUP($C662,'CECL &lt;50B Database'!$A$2:$S$165,7,FALSE)),"")</f>
        <v/>
      </c>
      <c r="E662" s="32" t="str">
        <f>IFERROR(IF($D$12="NR",VLOOKUP($C662,'ALLL &lt;50B Database'!$A$2:$S$4794,11,FALSE),VLOOKUP($C662,'CECL &lt;50B Database'!$A$2:$S$165,11,FALSE)),"")</f>
        <v/>
      </c>
      <c r="F662" s="32" t="str">
        <f>IFERROR(IF($D$12="NR",VLOOKUP($C662,'ALLL &lt;50B Database'!$A$2:$S$4794,19,FALSE),VLOOKUP($C662,'CECL &lt;50B Database'!$A$2:$S$165,19,FALSE)),"")</f>
        <v/>
      </c>
      <c r="G662" s="32" t="str">
        <f>IFERROR(IF($D$12="NR",VLOOKUP($C662,'ALLL &lt;50B Database'!$A$2:$S$4794,15,FALSE),VLOOKUP($C662,'CECL &lt;50B Database'!$A$2:$S$165,15,FALSE)),"")</f>
        <v/>
      </c>
      <c r="H662" s="32"/>
    </row>
    <row r="663" spans="2:8" x14ac:dyDescent="0.25">
      <c r="B663" s="5" t="str">
        <f>IF(COUNT($B$18:B662)&gt;=COUNT(Workings!$C:$C),"",COUNT($B$18:B662)+1)</f>
        <v/>
      </c>
      <c r="C663" t="str">
        <f>IFERROR(INDEX(Workings!$B:$B,MATCH('Peer Comparison Tool'!$B663,Workings!$D:$D,0)),"")</f>
        <v/>
      </c>
      <c r="D663" s="28" t="str">
        <f>IFERROR(IF($D$12="NR",VLOOKUP($C663,'ALLL &lt;50B Database'!$A$2:$S$4794,7,FALSE),VLOOKUP($C663,'CECL &lt;50B Database'!$A$2:$S$165,7,FALSE)),"")</f>
        <v/>
      </c>
      <c r="E663" s="32" t="str">
        <f>IFERROR(IF($D$12="NR",VLOOKUP($C663,'ALLL &lt;50B Database'!$A$2:$S$4794,11,FALSE),VLOOKUP($C663,'CECL &lt;50B Database'!$A$2:$S$165,11,FALSE)),"")</f>
        <v/>
      </c>
      <c r="F663" s="32" t="str">
        <f>IFERROR(IF($D$12="NR",VLOOKUP($C663,'ALLL &lt;50B Database'!$A$2:$S$4794,19,FALSE),VLOOKUP($C663,'CECL &lt;50B Database'!$A$2:$S$165,19,FALSE)),"")</f>
        <v/>
      </c>
      <c r="G663" s="32" t="str">
        <f>IFERROR(IF($D$12="NR",VLOOKUP($C663,'ALLL &lt;50B Database'!$A$2:$S$4794,15,FALSE),VLOOKUP($C663,'CECL &lt;50B Database'!$A$2:$S$165,15,FALSE)),"")</f>
        <v/>
      </c>
      <c r="H663" s="32"/>
    </row>
    <row r="664" spans="2:8" x14ac:dyDescent="0.25">
      <c r="B664" s="5" t="str">
        <f>IF(COUNT($B$18:B663)&gt;=COUNT(Workings!$C:$C),"",COUNT($B$18:B663)+1)</f>
        <v/>
      </c>
      <c r="C664" t="str">
        <f>IFERROR(INDEX(Workings!$B:$B,MATCH('Peer Comparison Tool'!$B664,Workings!$D:$D,0)),"")</f>
        <v/>
      </c>
      <c r="D664" s="28" t="str">
        <f>IFERROR(IF($D$12="NR",VLOOKUP($C664,'ALLL &lt;50B Database'!$A$2:$S$4794,7,FALSE),VLOOKUP($C664,'CECL &lt;50B Database'!$A$2:$S$165,7,FALSE)),"")</f>
        <v/>
      </c>
      <c r="E664" s="32" t="str">
        <f>IFERROR(IF($D$12="NR",VLOOKUP($C664,'ALLL &lt;50B Database'!$A$2:$S$4794,11,FALSE),VLOOKUP($C664,'CECL &lt;50B Database'!$A$2:$S$165,11,FALSE)),"")</f>
        <v/>
      </c>
      <c r="F664" s="32" t="str">
        <f>IFERROR(IF($D$12="NR",VLOOKUP($C664,'ALLL &lt;50B Database'!$A$2:$S$4794,19,FALSE),VLOOKUP($C664,'CECL &lt;50B Database'!$A$2:$S$165,19,FALSE)),"")</f>
        <v/>
      </c>
      <c r="G664" s="32" t="str">
        <f>IFERROR(IF($D$12="NR",VLOOKUP($C664,'ALLL &lt;50B Database'!$A$2:$S$4794,15,FALSE),VLOOKUP($C664,'CECL &lt;50B Database'!$A$2:$S$165,15,FALSE)),"")</f>
        <v/>
      </c>
      <c r="H664" s="32"/>
    </row>
    <row r="665" spans="2:8" x14ac:dyDescent="0.25">
      <c r="B665" s="5" t="str">
        <f>IF(COUNT($B$18:B664)&gt;=COUNT(Workings!$C:$C),"",COUNT($B$18:B664)+1)</f>
        <v/>
      </c>
      <c r="C665" t="str">
        <f>IFERROR(INDEX(Workings!$B:$B,MATCH('Peer Comparison Tool'!$B665,Workings!$D:$D,0)),"")</f>
        <v/>
      </c>
      <c r="D665" s="28" t="str">
        <f>IFERROR(IF($D$12="NR",VLOOKUP($C665,'ALLL &lt;50B Database'!$A$2:$S$4794,7,FALSE),VLOOKUP($C665,'CECL &lt;50B Database'!$A$2:$S$165,7,FALSE)),"")</f>
        <v/>
      </c>
      <c r="E665" s="32" t="str">
        <f>IFERROR(IF($D$12="NR",VLOOKUP($C665,'ALLL &lt;50B Database'!$A$2:$S$4794,11,FALSE),VLOOKUP($C665,'CECL &lt;50B Database'!$A$2:$S$165,11,FALSE)),"")</f>
        <v/>
      </c>
      <c r="F665" s="32" t="str">
        <f>IFERROR(IF($D$12="NR",VLOOKUP($C665,'ALLL &lt;50B Database'!$A$2:$S$4794,19,FALSE),VLOOKUP($C665,'CECL &lt;50B Database'!$A$2:$S$165,19,FALSE)),"")</f>
        <v/>
      </c>
      <c r="G665" s="32" t="str">
        <f>IFERROR(IF($D$12="NR",VLOOKUP($C665,'ALLL &lt;50B Database'!$A$2:$S$4794,15,FALSE),VLOOKUP($C665,'CECL &lt;50B Database'!$A$2:$S$165,15,FALSE)),"")</f>
        <v/>
      </c>
      <c r="H665" s="32"/>
    </row>
    <row r="666" spans="2:8" x14ac:dyDescent="0.25">
      <c r="B666" s="5" t="str">
        <f>IF(COUNT($B$18:B665)&gt;=COUNT(Workings!$C:$C),"",COUNT($B$18:B665)+1)</f>
        <v/>
      </c>
      <c r="C666" t="str">
        <f>IFERROR(INDEX(Workings!$B:$B,MATCH('Peer Comparison Tool'!$B666,Workings!$D:$D,0)),"")</f>
        <v/>
      </c>
      <c r="D666" s="28" t="str">
        <f>IFERROR(IF($D$12="NR",VLOOKUP($C666,'ALLL &lt;50B Database'!$A$2:$S$4794,7,FALSE),VLOOKUP($C666,'CECL &lt;50B Database'!$A$2:$S$165,7,FALSE)),"")</f>
        <v/>
      </c>
      <c r="E666" s="32" t="str">
        <f>IFERROR(IF($D$12="NR",VLOOKUP($C666,'ALLL &lt;50B Database'!$A$2:$S$4794,11,FALSE),VLOOKUP($C666,'CECL &lt;50B Database'!$A$2:$S$165,11,FALSE)),"")</f>
        <v/>
      </c>
      <c r="F666" s="32" t="str">
        <f>IFERROR(IF($D$12="NR",VLOOKUP($C666,'ALLL &lt;50B Database'!$A$2:$S$4794,19,FALSE),VLOOKUP($C666,'CECL &lt;50B Database'!$A$2:$S$165,19,FALSE)),"")</f>
        <v/>
      </c>
      <c r="G666" s="32" t="str">
        <f>IFERROR(IF($D$12="NR",VLOOKUP($C666,'ALLL &lt;50B Database'!$A$2:$S$4794,15,FALSE),VLOOKUP($C666,'CECL &lt;50B Database'!$A$2:$S$165,15,FALSE)),"")</f>
        <v/>
      </c>
      <c r="H666" s="32"/>
    </row>
    <row r="667" spans="2:8" x14ac:dyDescent="0.25">
      <c r="B667" s="5" t="str">
        <f>IF(COUNT($B$18:B666)&gt;=COUNT(Workings!$C:$C),"",COUNT($B$18:B666)+1)</f>
        <v/>
      </c>
      <c r="C667" t="str">
        <f>IFERROR(INDEX(Workings!$B:$B,MATCH('Peer Comparison Tool'!$B667,Workings!$D:$D,0)),"")</f>
        <v/>
      </c>
      <c r="D667" s="28" t="str">
        <f>IFERROR(IF($D$12="NR",VLOOKUP($C667,'ALLL &lt;50B Database'!$A$2:$S$4794,7,FALSE),VLOOKUP($C667,'CECL &lt;50B Database'!$A$2:$S$165,7,FALSE)),"")</f>
        <v/>
      </c>
      <c r="E667" s="32" t="str">
        <f>IFERROR(IF($D$12="NR",VLOOKUP($C667,'ALLL &lt;50B Database'!$A$2:$S$4794,11,FALSE),VLOOKUP($C667,'CECL &lt;50B Database'!$A$2:$S$165,11,FALSE)),"")</f>
        <v/>
      </c>
      <c r="F667" s="32" t="str">
        <f>IFERROR(IF($D$12="NR",VLOOKUP($C667,'ALLL &lt;50B Database'!$A$2:$S$4794,19,FALSE),VLOOKUP($C667,'CECL &lt;50B Database'!$A$2:$S$165,19,FALSE)),"")</f>
        <v/>
      </c>
      <c r="G667" s="32" t="str">
        <f>IFERROR(IF($D$12="NR",VLOOKUP($C667,'ALLL &lt;50B Database'!$A$2:$S$4794,15,FALSE),VLOOKUP($C667,'CECL &lt;50B Database'!$A$2:$S$165,15,FALSE)),"")</f>
        <v/>
      </c>
      <c r="H667" s="32"/>
    </row>
    <row r="668" spans="2:8" x14ac:dyDescent="0.25">
      <c r="B668" s="5" t="str">
        <f>IF(COUNT($B$18:B667)&gt;=COUNT(Workings!$C:$C),"",COUNT($B$18:B667)+1)</f>
        <v/>
      </c>
      <c r="C668" t="str">
        <f>IFERROR(INDEX(Workings!$B:$B,MATCH('Peer Comparison Tool'!$B668,Workings!$D:$D,0)),"")</f>
        <v/>
      </c>
      <c r="D668" s="28" t="str">
        <f>IFERROR(IF($D$12="NR",VLOOKUP($C668,'ALLL &lt;50B Database'!$A$2:$S$4794,7,FALSE),VLOOKUP($C668,'CECL &lt;50B Database'!$A$2:$S$165,7,FALSE)),"")</f>
        <v/>
      </c>
      <c r="E668" s="32" t="str">
        <f>IFERROR(IF($D$12="NR",VLOOKUP($C668,'ALLL &lt;50B Database'!$A$2:$S$4794,11,FALSE),VLOOKUP($C668,'CECL &lt;50B Database'!$A$2:$S$165,11,FALSE)),"")</f>
        <v/>
      </c>
      <c r="F668" s="32" t="str">
        <f>IFERROR(IF($D$12="NR",VLOOKUP($C668,'ALLL &lt;50B Database'!$A$2:$S$4794,19,FALSE),VLOOKUP($C668,'CECL &lt;50B Database'!$A$2:$S$165,19,FALSE)),"")</f>
        <v/>
      </c>
      <c r="G668" s="32" t="str">
        <f>IFERROR(IF($D$12="NR",VLOOKUP($C668,'ALLL &lt;50B Database'!$A$2:$S$4794,15,FALSE),VLOOKUP($C668,'CECL &lt;50B Database'!$A$2:$S$165,15,FALSE)),"")</f>
        <v/>
      </c>
      <c r="H668" s="32"/>
    </row>
    <row r="669" spans="2:8" x14ac:dyDescent="0.25">
      <c r="B669" s="5" t="str">
        <f>IF(COUNT($B$18:B668)&gt;=COUNT(Workings!$C:$C),"",COUNT($B$18:B668)+1)</f>
        <v/>
      </c>
      <c r="C669" t="str">
        <f>IFERROR(INDEX(Workings!$B:$B,MATCH('Peer Comparison Tool'!$B669,Workings!$D:$D,0)),"")</f>
        <v/>
      </c>
      <c r="D669" s="28" t="str">
        <f>IFERROR(IF($D$12="NR",VLOOKUP($C669,'ALLL &lt;50B Database'!$A$2:$S$4794,7,FALSE),VLOOKUP($C669,'CECL &lt;50B Database'!$A$2:$S$165,7,FALSE)),"")</f>
        <v/>
      </c>
      <c r="E669" s="32" t="str">
        <f>IFERROR(IF($D$12="NR",VLOOKUP($C669,'ALLL &lt;50B Database'!$A$2:$S$4794,11,FALSE),VLOOKUP($C669,'CECL &lt;50B Database'!$A$2:$S$165,11,FALSE)),"")</f>
        <v/>
      </c>
      <c r="F669" s="32" t="str">
        <f>IFERROR(IF($D$12="NR",VLOOKUP($C669,'ALLL &lt;50B Database'!$A$2:$S$4794,19,FALSE),VLOOKUP($C669,'CECL &lt;50B Database'!$A$2:$S$165,19,FALSE)),"")</f>
        <v/>
      </c>
      <c r="G669" s="32" t="str">
        <f>IFERROR(IF($D$12="NR",VLOOKUP($C669,'ALLL &lt;50B Database'!$A$2:$S$4794,15,FALSE),VLOOKUP($C669,'CECL &lt;50B Database'!$A$2:$S$165,15,FALSE)),"")</f>
        <v/>
      </c>
      <c r="H669" s="32"/>
    </row>
    <row r="670" spans="2:8" x14ac:dyDescent="0.25">
      <c r="B670" s="5" t="str">
        <f>IF(COUNT($B$18:B669)&gt;=COUNT(Workings!$C:$C),"",COUNT($B$18:B669)+1)</f>
        <v/>
      </c>
      <c r="C670" t="str">
        <f>IFERROR(INDEX(Workings!$B:$B,MATCH('Peer Comparison Tool'!$B670,Workings!$D:$D,0)),"")</f>
        <v/>
      </c>
      <c r="D670" s="28" t="str">
        <f>IFERROR(IF($D$12="NR",VLOOKUP($C670,'ALLL &lt;50B Database'!$A$2:$S$4794,7,FALSE),VLOOKUP($C670,'CECL &lt;50B Database'!$A$2:$S$165,7,FALSE)),"")</f>
        <v/>
      </c>
      <c r="E670" s="32" t="str">
        <f>IFERROR(IF($D$12="NR",VLOOKUP($C670,'ALLL &lt;50B Database'!$A$2:$S$4794,11,FALSE),VLOOKUP($C670,'CECL &lt;50B Database'!$A$2:$S$165,11,FALSE)),"")</f>
        <v/>
      </c>
      <c r="F670" s="32" t="str">
        <f>IFERROR(IF($D$12="NR",VLOOKUP($C670,'ALLL &lt;50B Database'!$A$2:$S$4794,19,FALSE),VLOOKUP($C670,'CECL &lt;50B Database'!$A$2:$S$165,19,FALSE)),"")</f>
        <v/>
      </c>
      <c r="G670" s="32" t="str">
        <f>IFERROR(IF($D$12="NR",VLOOKUP($C670,'ALLL &lt;50B Database'!$A$2:$S$4794,15,FALSE),VLOOKUP($C670,'CECL &lt;50B Database'!$A$2:$S$165,15,FALSE)),"")</f>
        <v/>
      </c>
      <c r="H670" s="32"/>
    </row>
    <row r="671" spans="2:8" x14ac:dyDescent="0.25">
      <c r="B671" s="5" t="str">
        <f>IF(COUNT($B$18:B670)&gt;=COUNT(Workings!$C:$C),"",COUNT($B$18:B670)+1)</f>
        <v/>
      </c>
      <c r="C671" t="str">
        <f>IFERROR(INDEX(Workings!$B:$B,MATCH('Peer Comparison Tool'!$B671,Workings!$D:$D,0)),"")</f>
        <v/>
      </c>
      <c r="D671" s="28" t="str">
        <f>IFERROR(IF($D$12="NR",VLOOKUP($C671,'ALLL &lt;50B Database'!$A$2:$S$4794,7,FALSE),VLOOKUP($C671,'CECL &lt;50B Database'!$A$2:$S$165,7,FALSE)),"")</f>
        <v/>
      </c>
      <c r="E671" s="32" t="str">
        <f>IFERROR(IF($D$12="NR",VLOOKUP($C671,'ALLL &lt;50B Database'!$A$2:$S$4794,11,FALSE),VLOOKUP($C671,'CECL &lt;50B Database'!$A$2:$S$165,11,FALSE)),"")</f>
        <v/>
      </c>
      <c r="F671" s="32" t="str">
        <f>IFERROR(IF($D$12="NR",VLOOKUP($C671,'ALLL &lt;50B Database'!$A$2:$S$4794,19,FALSE),VLOOKUP($C671,'CECL &lt;50B Database'!$A$2:$S$165,19,FALSE)),"")</f>
        <v/>
      </c>
      <c r="G671" s="32" t="str">
        <f>IFERROR(IF($D$12="NR",VLOOKUP($C671,'ALLL &lt;50B Database'!$A$2:$S$4794,15,FALSE),VLOOKUP($C671,'CECL &lt;50B Database'!$A$2:$S$165,15,FALSE)),"")</f>
        <v/>
      </c>
      <c r="H671" s="32"/>
    </row>
    <row r="672" spans="2:8" x14ac:dyDescent="0.25">
      <c r="B672" s="5" t="str">
        <f>IF(COUNT($B$18:B671)&gt;=COUNT(Workings!$C:$C),"",COUNT($B$18:B671)+1)</f>
        <v/>
      </c>
      <c r="C672" t="str">
        <f>IFERROR(INDEX(Workings!$B:$B,MATCH('Peer Comparison Tool'!$B672,Workings!$D:$D,0)),"")</f>
        <v/>
      </c>
      <c r="D672" s="28" t="str">
        <f>IFERROR(IF($D$12="NR",VLOOKUP($C672,'ALLL &lt;50B Database'!$A$2:$S$4794,7,FALSE),VLOOKUP($C672,'CECL &lt;50B Database'!$A$2:$S$165,7,FALSE)),"")</f>
        <v/>
      </c>
      <c r="E672" s="32" t="str">
        <f>IFERROR(IF($D$12="NR",VLOOKUP($C672,'ALLL &lt;50B Database'!$A$2:$S$4794,11,FALSE),VLOOKUP($C672,'CECL &lt;50B Database'!$A$2:$S$165,11,FALSE)),"")</f>
        <v/>
      </c>
      <c r="F672" s="32" t="str">
        <f>IFERROR(IF($D$12="NR",VLOOKUP($C672,'ALLL &lt;50B Database'!$A$2:$S$4794,19,FALSE),VLOOKUP($C672,'CECL &lt;50B Database'!$A$2:$S$165,19,FALSE)),"")</f>
        <v/>
      </c>
      <c r="G672" s="32" t="str">
        <f>IFERROR(IF($D$12="NR",VLOOKUP($C672,'ALLL &lt;50B Database'!$A$2:$S$4794,15,FALSE),VLOOKUP($C672,'CECL &lt;50B Database'!$A$2:$S$165,15,FALSE)),"")</f>
        <v/>
      </c>
      <c r="H672" s="32"/>
    </row>
    <row r="673" spans="2:8" x14ac:dyDescent="0.25">
      <c r="B673" s="5" t="str">
        <f>IF(COUNT($B$18:B672)&gt;=COUNT(Workings!$C:$C),"",COUNT($B$18:B672)+1)</f>
        <v/>
      </c>
      <c r="C673" t="str">
        <f>IFERROR(INDEX(Workings!$B:$B,MATCH('Peer Comparison Tool'!$B673,Workings!$D:$D,0)),"")</f>
        <v/>
      </c>
      <c r="D673" s="28" t="str">
        <f>IFERROR(IF($D$12="NR",VLOOKUP($C673,'ALLL &lt;50B Database'!$A$2:$S$4794,7,FALSE),VLOOKUP($C673,'CECL &lt;50B Database'!$A$2:$S$165,7,FALSE)),"")</f>
        <v/>
      </c>
      <c r="E673" s="32" t="str">
        <f>IFERROR(IF($D$12="NR",VLOOKUP($C673,'ALLL &lt;50B Database'!$A$2:$S$4794,11,FALSE),VLOOKUP($C673,'CECL &lt;50B Database'!$A$2:$S$165,11,FALSE)),"")</f>
        <v/>
      </c>
      <c r="F673" s="32" t="str">
        <f>IFERROR(IF($D$12="NR",VLOOKUP($C673,'ALLL &lt;50B Database'!$A$2:$S$4794,19,FALSE),VLOOKUP($C673,'CECL &lt;50B Database'!$A$2:$S$165,19,FALSE)),"")</f>
        <v/>
      </c>
      <c r="G673" s="32" t="str">
        <f>IFERROR(IF($D$12="NR",VLOOKUP($C673,'ALLL &lt;50B Database'!$A$2:$S$4794,15,FALSE),VLOOKUP($C673,'CECL &lt;50B Database'!$A$2:$S$165,15,FALSE)),"")</f>
        <v/>
      </c>
      <c r="H673" s="32"/>
    </row>
    <row r="674" spans="2:8" x14ac:dyDescent="0.25">
      <c r="B674" s="5" t="str">
        <f>IF(COUNT($B$18:B673)&gt;=COUNT(Workings!$C:$C),"",COUNT($B$18:B673)+1)</f>
        <v/>
      </c>
      <c r="C674" t="str">
        <f>IFERROR(INDEX(Workings!$B:$B,MATCH('Peer Comparison Tool'!$B674,Workings!$D:$D,0)),"")</f>
        <v/>
      </c>
      <c r="D674" s="28" t="str">
        <f>IFERROR(IF($D$12="NR",VLOOKUP($C674,'ALLL &lt;50B Database'!$A$2:$S$4794,7,FALSE),VLOOKUP($C674,'CECL &lt;50B Database'!$A$2:$S$165,7,FALSE)),"")</f>
        <v/>
      </c>
      <c r="E674" s="32" t="str">
        <f>IFERROR(IF($D$12="NR",VLOOKUP($C674,'ALLL &lt;50B Database'!$A$2:$S$4794,11,FALSE),VLOOKUP($C674,'CECL &lt;50B Database'!$A$2:$S$165,11,FALSE)),"")</f>
        <v/>
      </c>
      <c r="F674" s="32" t="str">
        <f>IFERROR(IF($D$12="NR",VLOOKUP($C674,'ALLL &lt;50B Database'!$A$2:$S$4794,19,FALSE),VLOOKUP($C674,'CECL &lt;50B Database'!$A$2:$S$165,19,FALSE)),"")</f>
        <v/>
      </c>
      <c r="G674" s="32" t="str">
        <f>IFERROR(IF($D$12="NR",VLOOKUP($C674,'ALLL &lt;50B Database'!$A$2:$S$4794,15,FALSE),VLOOKUP($C674,'CECL &lt;50B Database'!$A$2:$S$165,15,FALSE)),"")</f>
        <v/>
      </c>
      <c r="H674" s="32"/>
    </row>
    <row r="675" spans="2:8" x14ac:dyDescent="0.25">
      <c r="B675" s="5" t="str">
        <f>IF(COUNT($B$18:B674)&gt;=COUNT(Workings!$C:$C),"",COUNT($B$18:B674)+1)</f>
        <v/>
      </c>
      <c r="C675" t="str">
        <f>IFERROR(INDEX(Workings!$B:$B,MATCH('Peer Comparison Tool'!$B675,Workings!$D:$D,0)),"")</f>
        <v/>
      </c>
      <c r="D675" s="28" t="str">
        <f>IFERROR(IF($D$12="NR",VLOOKUP($C675,'ALLL &lt;50B Database'!$A$2:$S$4794,7,FALSE),VLOOKUP($C675,'CECL &lt;50B Database'!$A$2:$S$165,7,FALSE)),"")</f>
        <v/>
      </c>
      <c r="E675" s="32" t="str">
        <f>IFERROR(IF($D$12="NR",VLOOKUP($C675,'ALLL &lt;50B Database'!$A$2:$S$4794,11,FALSE),VLOOKUP($C675,'CECL &lt;50B Database'!$A$2:$S$165,11,FALSE)),"")</f>
        <v/>
      </c>
      <c r="F675" s="32" t="str">
        <f>IFERROR(IF($D$12="NR",VLOOKUP($C675,'ALLL &lt;50B Database'!$A$2:$S$4794,19,FALSE),VLOOKUP($C675,'CECL &lt;50B Database'!$A$2:$S$165,19,FALSE)),"")</f>
        <v/>
      </c>
      <c r="G675" s="32" t="str">
        <f>IFERROR(IF($D$12="NR",VLOOKUP($C675,'ALLL &lt;50B Database'!$A$2:$S$4794,15,FALSE),VLOOKUP($C675,'CECL &lt;50B Database'!$A$2:$S$165,15,FALSE)),"")</f>
        <v/>
      </c>
      <c r="H675" s="32"/>
    </row>
    <row r="676" spans="2:8" x14ac:dyDescent="0.25">
      <c r="B676" s="5" t="str">
        <f>IF(COUNT($B$18:B675)&gt;=COUNT(Workings!$C:$C),"",COUNT($B$18:B675)+1)</f>
        <v/>
      </c>
      <c r="C676" t="str">
        <f>IFERROR(INDEX(Workings!$B:$B,MATCH('Peer Comparison Tool'!$B676,Workings!$D:$D,0)),"")</f>
        <v/>
      </c>
      <c r="D676" s="28" t="str">
        <f>IFERROR(IF($D$12="NR",VLOOKUP($C676,'ALLL &lt;50B Database'!$A$2:$S$4794,7,FALSE),VLOOKUP($C676,'CECL &lt;50B Database'!$A$2:$S$165,7,FALSE)),"")</f>
        <v/>
      </c>
      <c r="E676" s="32" t="str">
        <f>IFERROR(IF($D$12="NR",VLOOKUP($C676,'ALLL &lt;50B Database'!$A$2:$S$4794,11,FALSE),VLOOKUP($C676,'CECL &lt;50B Database'!$A$2:$S$165,11,FALSE)),"")</f>
        <v/>
      </c>
      <c r="F676" s="32" t="str">
        <f>IFERROR(IF($D$12="NR",VLOOKUP($C676,'ALLL &lt;50B Database'!$A$2:$S$4794,19,FALSE),VLOOKUP($C676,'CECL &lt;50B Database'!$A$2:$S$165,19,FALSE)),"")</f>
        <v/>
      </c>
      <c r="G676" s="32" t="str">
        <f>IFERROR(IF($D$12="NR",VLOOKUP($C676,'ALLL &lt;50B Database'!$A$2:$S$4794,15,FALSE),VLOOKUP($C676,'CECL &lt;50B Database'!$A$2:$S$165,15,FALSE)),"")</f>
        <v/>
      </c>
      <c r="H676" s="32"/>
    </row>
    <row r="677" spans="2:8" x14ac:dyDescent="0.25">
      <c r="B677" s="5" t="str">
        <f>IF(COUNT($B$18:B676)&gt;=COUNT(Workings!$C:$C),"",COUNT($B$18:B676)+1)</f>
        <v/>
      </c>
      <c r="C677" t="str">
        <f>IFERROR(INDEX(Workings!$B:$B,MATCH('Peer Comparison Tool'!$B677,Workings!$D:$D,0)),"")</f>
        <v/>
      </c>
      <c r="D677" s="28" t="str">
        <f>IFERROR(IF($D$12="NR",VLOOKUP($C677,'ALLL &lt;50B Database'!$A$2:$S$4794,7,FALSE),VLOOKUP($C677,'CECL &lt;50B Database'!$A$2:$S$165,7,FALSE)),"")</f>
        <v/>
      </c>
      <c r="E677" s="32" t="str">
        <f>IFERROR(IF($D$12="NR",VLOOKUP($C677,'ALLL &lt;50B Database'!$A$2:$S$4794,11,FALSE),VLOOKUP($C677,'CECL &lt;50B Database'!$A$2:$S$165,11,FALSE)),"")</f>
        <v/>
      </c>
      <c r="F677" s="32" t="str">
        <f>IFERROR(IF($D$12="NR",VLOOKUP($C677,'ALLL &lt;50B Database'!$A$2:$S$4794,19,FALSE),VLOOKUP($C677,'CECL &lt;50B Database'!$A$2:$S$165,19,FALSE)),"")</f>
        <v/>
      </c>
      <c r="G677" s="32" t="str">
        <f>IFERROR(IF($D$12="NR",VLOOKUP($C677,'ALLL &lt;50B Database'!$A$2:$S$4794,15,FALSE),VLOOKUP($C677,'CECL &lt;50B Database'!$A$2:$S$165,15,FALSE)),"")</f>
        <v/>
      </c>
      <c r="H677" s="32"/>
    </row>
    <row r="678" spans="2:8" x14ac:dyDescent="0.25">
      <c r="B678" s="5" t="str">
        <f>IF(COUNT($B$18:B677)&gt;=COUNT(Workings!$C:$C),"",COUNT($B$18:B677)+1)</f>
        <v/>
      </c>
      <c r="C678" t="str">
        <f>IFERROR(INDEX(Workings!$B:$B,MATCH('Peer Comparison Tool'!$B678,Workings!$D:$D,0)),"")</f>
        <v/>
      </c>
      <c r="D678" s="28" t="str">
        <f>IFERROR(IF($D$12="NR",VLOOKUP($C678,'ALLL &lt;50B Database'!$A$2:$S$4794,7,FALSE),VLOOKUP($C678,'CECL &lt;50B Database'!$A$2:$S$165,7,FALSE)),"")</f>
        <v/>
      </c>
      <c r="E678" s="32" t="str">
        <f>IFERROR(IF($D$12="NR",VLOOKUP($C678,'ALLL &lt;50B Database'!$A$2:$S$4794,11,FALSE),VLOOKUP($C678,'CECL &lt;50B Database'!$A$2:$S$165,11,FALSE)),"")</f>
        <v/>
      </c>
      <c r="F678" s="32" t="str">
        <f>IFERROR(IF($D$12="NR",VLOOKUP($C678,'ALLL &lt;50B Database'!$A$2:$S$4794,19,FALSE),VLOOKUP($C678,'CECL &lt;50B Database'!$A$2:$S$165,19,FALSE)),"")</f>
        <v/>
      </c>
      <c r="G678" s="32" t="str">
        <f>IFERROR(IF($D$12="NR",VLOOKUP($C678,'ALLL &lt;50B Database'!$A$2:$S$4794,15,FALSE),VLOOKUP($C678,'CECL &lt;50B Database'!$A$2:$S$165,15,FALSE)),"")</f>
        <v/>
      </c>
      <c r="H678" s="32"/>
    </row>
    <row r="679" spans="2:8" x14ac:dyDescent="0.25">
      <c r="B679" s="5" t="str">
        <f>IF(COUNT($B$18:B678)&gt;=COUNT(Workings!$C:$C),"",COUNT($B$18:B678)+1)</f>
        <v/>
      </c>
      <c r="C679" t="str">
        <f>IFERROR(INDEX(Workings!$B:$B,MATCH('Peer Comparison Tool'!$B679,Workings!$D:$D,0)),"")</f>
        <v/>
      </c>
      <c r="D679" s="28" t="str">
        <f>IFERROR(IF($D$12="NR",VLOOKUP($C679,'ALLL &lt;50B Database'!$A$2:$S$4794,7,FALSE),VLOOKUP($C679,'CECL &lt;50B Database'!$A$2:$S$165,7,FALSE)),"")</f>
        <v/>
      </c>
      <c r="E679" s="32" t="str">
        <f>IFERROR(IF($D$12="NR",VLOOKUP($C679,'ALLL &lt;50B Database'!$A$2:$S$4794,11,FALSE),VLOOKUP($C679,'CECL &lt;50B Database'!$A$2:$S$165,11,FALSE)),"")</f>
        <v/>
      </c>
      <c r="F679" s="32" t="str">
        <f>IFERROR(IF($D$12="NR",VLOOKUP($C679,'ALLL &lt;50B Database'!$A$2:$S$4794,19,FALSE),VLOOKUP($C679,'CECL &lt;50B Database'!$A$2:$S$165,19,FALSE)),"")</f>
        <v/>
      </c>
      <c r="G679" s="32" t="str">
        <f>IFERROR(IF($D$12="NR",VLOOKUP($C679,'ALLL &lt;50B Database'!$A$2:$S$4794,15,FALSE),VLOOKUP($C679,'CECL &lt;50B Database'!$A$2:$S$165,15,FALSE)),"")</f>
        <v/>
      </c>
      <c r="H679" s="32"/>
    </row>
    <row r="680" spans="2:8" x14ac:dyDescent="0.25">
      <c r="B680" s="5" t="str">
        <f>IF(COUNT($B$18:B679)&gt;=COUNT(Workings!$C:$C),"",COUNT($B$18:B679)+1)</f>
        <v/>
      </c>
      <c r="C680" t="str">
        <f>IFERROR(INDEX(Workings!$B:$B,MATCH('Peer Comparison Tool'!$B680,Workings!$D:$D,0)),"")</f>
        <v/>
      </c>
      <c r="D680" s="28" t="str">
        <f>IFERROR(IF($D$12="NR",VLOOKUP($C680,'ALLL &lt;50B Database'!$A$2:$S$4794,7,FALSE),VLOOKUP($C680,'CECL &lt;50B Database'!$A$2:$S$165,7,FALSE)),"")</f>
        <v/>
      </c>
      <c r="E680" s="32" t="str">
        <f>IFERROR(IF($D$12="NR",VLOOKUP($C680,'ALLL &lt;50B Database'!$A$2:$S$4794,11,FALSE),VLOOKUP($C680,'CECL &lt;50B Database'!$A$2:$S$165,11,FALSE)),"")</f>
        <v/>
      </c>
      <c r="F680" s="32" t="str">
        <f>IFERROR(IF($D$12="NR",VLOOKUP($C680,'ALLL &lt;50B Database'!$A$2:$S$4794,19,FALSE),VLOOKUP($C680,'CECL &lt;50B Database'!$A$2:$S$165,19,FALSE)),"")</f>
        <v/>
      </c>
      <c r="G680" s="32" t="str">
        <f>IFERROR(IF($D$12="NR",VLOOKUP($C680,'ALLL &lt;50B Database'!$A$2:$S$4794,15,FALSE),VLOOKUP($C680,'CECL &lt;50B Database'!$A$2:$S$165,15,FALSE)),"")</f>
        <v/>
      </c>
      <c r="H680" s="32"/>
    </row>
    <row r="681" spans="2:8" x14ac:dyDescent="0.25">
      <c r="B681" s="5" t="str">
        <f>IF(COUNT($B$18:B680)&gt;=COUNT(Workings!$C:$C),"",COUNT($B$18:B680)+1)</f>
        <v/>
      </c>
      <c r="C681" t="str">
        <f>IFERROR(INDEX(Workings!$B:$B,MATCH('Peer Comparison Tool'!$B681,Workings!$D:$D,0)),"")</f>
        <v/>
      </c>
      <c r="D681" s="28" t="str">
        <f>IFERROR(IF($D$12="NR",VLOOKUP($C681,'ALLL &lt;50B Database'!$A$2:$S$4794,7,FALSE),VLOOKUP($C681,'CECL &lt;50B Database'!$A$2:$S$165,7,FALSE)),"")</f>
        <v/>
      </c>
      <c r="E681" s="32" t="str">
        <f>IFERROR(IF($D$12="NR",VLOOKUP($C681,'ALLL &lt;50B Database'!$A$2:$S$4794,11,FALSE),VLOOKUP($C681,'CECL &lt;50B Database'!$A$2:$S$165,11,FALSE)),"")</f>
        <v/>
      </c>
      <c r="F681" s="32" t="str">
        <f>IFERROR(IF($D$12="NR",VLOOKUP($C681,'ALLL &lt;50B Database'!$A$2:$S$4794,19,FALSE),VLOOKUP($C681,'CECL &lt;50B Database'!$A$2:$S$165,19,FALSE)),"")</f>
        <v/>
      </c>
      <c r="G681" s="32" t="str">
        <f>IFERROR(IF($D$12="NR",VLOOKUP($C681,'ALLL &lt;50B Database'!$A$2:$S$4794,15,FALSE),VLOOKUP($C681,'CECL &lt;50B Database'!$A$2:$S$165,15,FALSE)),"")</f>
        <v/>
      </c>
      <c r="H681" s="32"/>
    </row>
    <row r="682" spans="2:8" x14ac:dyDescent="0.25">
      <c r="B682" s="5" t="str">
        <f>IF(COUNT($B$18:B681)&gt;=COUNT(Workings!$C:$C),"",COUNT($B$18:B681)+1)</f>
        <v/>
      </c>
      <c r="C682" t="str">
        <f>IFERROR(INDEX(Workings!$B:$B,MATCH('Peer Comparison Tool'!$B682,Workings!$D:$D,0)),"")</f>
        <v/>
      </c>
      <c r="D682" s="28" t="str">
        <f>IFERROR(IF($D$12="NR",VLOOKUP($C682,'ALLL &lt;50B Database'!$A$2:$S$4794,7,FALSE),VLOOKUP($C682,'CECL &lt;50B Database'!$A$2:$S$165,7,FALSE)),"")</f>
        <v/>
      </c>
      <c r="E682" s="32" t="str">
        <f>IFERROR(IF($D$12="NR",VLOOKUP($C682,'ALLL &lt;50B Database'!$A$2:$S$4794,11,FALSE),VLOOKUP($C682,'CECL &lt;50B Database'!$A$2:$S$165,11,FALSE)),"")</f>
        <v/>
      </c>
      <c r="F682" s="32" t="str">
        <f>IFERROR(IF($D$12="NR",VLOOKUP($C682,'ALLL &lt;50B Database'!$A$2:$S$4794,19,FALSE),VLOOKUP($C682,'CECL &lt;50B Database'!$A$2:$S$165,19,FALSE)),"")</f>
        <v/>
      </c>
      <c r="G682" s="32" t="str">
        <f>IFERROR(IF($D$12="NR",VLOOKUP($C682,'ALLL &lt;50B Database'!$A$2:$S$4794,15,FALSE),VLOOKUP($C682,'CECL &lt;50B Database'!$A$2:$S$165,15,FALSE)),"")</f>
        <v/>
      </c>
      <c r="H682" s="32"/>
    </row>
    <row r="683" spans="2:8" x14ac:dyDescent="0.25">
      <c r="B683" s="5" t="str">
        <f>IF(COUNT($B$18:B682)&gt;=COUNT(Workings!$C:$C),"",COUNT($B$18:B682)+1)</f>
        <v/>
      </c>
      <c r="C683" t="str">
        <f>IFERROR(INDEX(Workings!$B:$B,MATCH('Peer Comparison Tool'!$B683,Workings!$D:$D,0)),"")</f>
        <v/>
      </c>
      <c r="D683" s="28" t="str">
        <f>IFERROR(IF($D$12="NR",VLOOKUP($C683,'ALLL &lt;50B Database'!$A$2:$S$4794,7,FALSE),VLOOKUP($C683,'CECL &lt;50B Database'!$A$2:$S$165,7,FALSE)),"")</f>
        <v/>
      </c>
      <c r="E683" s="32" t="str">
        <f>IFERROR(IF($D$12="NR",VLOOKUP($C683,'ALLL &lt;50B Database'!$A$2:$S$4794,11,FALSE),VLOOKUP($C683,'CECL &lt;50B Database'!$A$2:$S$165,11,FALSE)),"")</f>
        <v/>
      </c>
      <c r="F683" s="32" t="str">
        <f>IFERROR(IF($D$12="NR",VLOOKUP($C683,'ALLL &lt;50B Database'!$A$2:$S$4794,19,FALSE),VLOOKUP($C683,'CECL &lt;50B Database'!$A$2:$S$165,19,FALSE)),"")</f>
        <v/>
      </c>
      <c r="G683" s="32" t="str">
        <f>IFERROR(IF($D$12="NR",VLOOKUP($C683,'ALLL &lt;50B Database'!$A$2:$S$4794,15,FALSE),VLOOKUP($C683,'CECL &lt;50B Database'!$A$2:$S$165,15,FALSE)),"")</f>
        <v/>
      </c>
      <c r="H683" s="32"/>
    </row>
    <row r="684" spans="2:8" x14ac:dyDescent="0.25">
      <c r="B684" s="5" t="str">
        <f>IF(COUNT($B$18:B683)&gt;=COUNT(Workings!$C:$C),"",COUNT($B$18:B683)+1)</f>
        <v/>
      </c>
      <c r="C684" t="str">
        <f>IFERROR(INDEX(Workings!$B:$B,MATCH('Peer Comparison Tool'!$B684,Workings!$D:$D,0)),"")</f>
        <v/>
      </c>
      <c r="D684" s="28" t="str">
        <f>IFERROR(IF($D$12="NR",VLOOKUP($C684,'ALLL &lt;50B Database'!$A$2:$S$4794,7,FALSE),VLOOKUP($C684,'CECL &lt;50B Database'!$A$2:$S$165,7,FALSE)),"")</f>
        <v/>
      </c>
      <c r="E684" s="32" t="str">
        <f>IFERROR(IF($D$12="NR",VLOOKUP($C684,'ALLL &lt;50B Database'!$A$2:$S$4794,11,FALSE),VLOOKUP($C684,'CECL &lt;50B Database'!$A$2:$S$165,11,FALSE)),"")</f>
        <v/>
      </c>
      <c r="F684" s="32" t="str">
        <f>IFERROR(IF($D$12="NR",VLOOKUP($C684,'ALLL &lt;50B Database'!$A$2:$S$4794,19,FALSE),VLOOKUP($C684,'CECL &lt;50B Database'!$A$2:$S$165,19,FALSE)),"")</f>
        <v/>
      </c>
      <c r="G684" s="32" t="str">
        <f>IFERROR(IF($D$12="NR",VLOOKUP($C684,'ALLL &lt;50B Database'!$A$2:$S$4794,15,FALSE),VLOOKUP($C684,'CECL &lt;50B Database'!$A$2:$S$165,15,FALSE)),"")</f>
        <v/>
      </c>
      <c r="H684" s="32"/>
    </row>
    <row r="685" spans="2:8" x14ac:dyDescent="0.25">
      <c r="B685" s="5" t="str">
        <f>IF(COUNT($B$18:B684)&gt;=COUNT(Workings!$C:$C),"",COUNT($B$18:B684)+1)</f>
        <v/>
      </c>
      <c r="C685" t="str">
        <f>IFERROR(INDEX(Workings!$B:$B,MATCH('Peer Comparison Tool'!$B685,Workings!$D:$D,0)),"")</f>
        <v/>
      </c>
      <c r="D685" s="28" t="str">
        <f>IFERROR(IF($D$12="NR",VLOOKUP($C685,'ALLL &lt;50B Database'!$A$2:$S$4794,7,FALSE),VLOOKUP($C685,'CECL &lt;50B Database'!$A$2:$S$165,7,FALSE)),"")</f>
        <v/>
      </c>
      <c r="E685" s="32" t="str">
        <f>IFERROR(IF($D$12="NR",VLOOKUP($C685,'ALLL &lt;50B Database'!$A$2:$S$4794,11,FALSE),VLOOKUP($C685,'CECL &lt;50B Database'!$A$2:$S$165,11,FALSE)),"")</f>
        <v/>
      </c>
      <c r="F685" s="32" t="str">
        <f>IFERROR(IF($D$12="NR",VLOOKUP($C685,'ALLL &lt;50B Database'!$A$2:$S$4794,19,FALSE),VLOOKUP($C685,'CECL &lt;50B Database'!$A$2:$S$165,19,FALSE)),"")</f>
        <v/>
      </c>
      <c r="G685" s="32" t="str">
        <f>IFERROR(IF($D$12="NR",VLOOKUP($C685,'ALLL &lt;50B Database'!$A$2:$S$4794,15,FALSE),VLOOKUP($C685,'CECL &lt;50B Database'!$A$2:$S$165,15,FALSE)),"")</f>
        <v/>
      </c>
      <c r="H685" s="32"/>
    </row>
    <row r="686" spans="2:8" x14ac:dyDescent="0.25">
      <c r="B686" s="5" t="str">
        <f>IF(COUNT($B$18:B685)&gt;=COUNT(Workings!$C:$C),"",COUNT($B$18:B685)+1)</f>
        <v/>
      </c>
      <c r="C686" t="str">
        <f>IFERROR(INDEX(Workings!$B:$B,MATCH('Peer Comparison Tool'!$B686,Workings!$D:$D,0)),"")</f>
        <v/>
      </c>
      <c r="D686" s="28" t="str">
        <f>IFERROR(IF($D$12="NR",VLOOKUP($C686,'ALLL &lt;50B Database'!$A$2:$S$4794,7,FALSE),VLOOKUP($C686,'CECL &lt;50B Database'!$A$2:$S$165,7,FALSE)),"")</f>
        <v/>
      </c>
      <c r="E686" s="32" t="str">
        <f>IFERROR(IF($D$12="NR",VLOOKUP($C686,'ALLL &lt;50B Database'!$A$2:$S$4794,11,FALSE),VLOOKUP($C686,'CECL &lt;50B Database'!$A$2:$S$165,11,FALSE)),"")</f>
        <v/>
      </c>
      <c r="F686" s="32" t="str">
        <f>IFERROR(IF($D$12="NR",VLOOKUP($C686,'ALLL &lt;50B Database'!$A$2:$S$4794,19,FALSE),VLOOKUP($C686,'CECL &lt;50B Database'!$A$2:$S$165,19,FALSE)),"")</f>
        <v/>
      </c>
      <c r="G686" s="32" t="str">
        <f>IFERROR(IF($D$12="NR",VLOOKUP($C686,'ALLL &lt;50B Database'!$A$2:$S$4794,15,FALSE),VLOOKUP($C686,'CECL &lt;50B Database'!$A$2:$S$165,15,FALSE)),"")</f>
        <v/>
      </c>
      <c r="H686" s="32"/>
    </row>
    <row r="687" spans="2:8" x14ac:dyDescent="0.25">
      <c r="B687" s="5" t="str">
        <f>IF(COUNT($B$18:B686)&gt;=COUNT(Workings!$C:$C),"",COUNT($B$18:B686)+1)</f>
        <v/>
      </c>
      <c r="C687" t="str">
        <f>IFERROR(INDEX(Workings!$B:$B,MATCH('Peer Comparison Tool'!$B687,Workings!$D:$D,0)),"")</f>
        <v/>
      </c>
      <c r="D687" s="28" t="str">
        <f>IFERROR(IF($D$12="NR",VLOOKUP($C687,'ALLL &lt;50B Database'!$A$2:$S$4794,7,FALSE),VLOOKUP($C687,'CECL &lt;50B Database'!$A$2:$S$165,7,FALSE)),"")</f>
        <v/>
      </c>
      <c r="E687" s="32" t="str">
        <f>IFERROR(IF($D$12="NR",VLOOKUP($C687,'ALLL &lt;50B Database'!$A$2:$S$4794,11,FALSE),VLOOKUP($C687,'CECL &lt;50B Database'!$A$2:$S$165,11,FALSE)),"")</f>
        <v/>
      </c>
      <c r="F687" s="32" t="str">
        <f>IFERROR(IF($D$12="NR",VLOOKUP($C687,'ALLL &lt;50B Database'!$A$2:$S$4794,19,FALSE),VLOOKUP($C687,'CECL &lt;50B Database'!$A$2:$S$165,19,FALSE)),"")</f>
        <v/>
      </c>
      <c r="G687" s="32" t="str">
        <f>IFERROR(IF($D$12="NR",VLOOKUP($C687,'ALLL &lt;50B Database'!$A$2:$S$4794,15,FALSE),VLOOKUP($C687,'CECL &lt;50B Database'!$A$2:$S$165,15,FALSE)),"")</f>
        <v/>
      </c>
      <c r="H687" s="32"/>
    </row>
    <row r="688" spans="2:8" x14ac:dyDescent="0.25">
      <c r="B688" s="5" t="str">
        <f>IF(COUNT($B$18:B687)&gt;=COUNT(Workings!$C:$C),"",COUNT($B$18:B687)+1)</f>
        <v/>
      </c>
      <c r="C688" t="str">
        <f>IFERROR(INDEX(Workings!$B:$B,MATCH('Peer Comparison Tool'!$B688,Workings!$D:$D,0)),"")</f>
        <v/>
      </c>
      <c r="D688" s="28" t="str">
        <f>IFERROR(IF($D$12="NR",VLOOKUP($C688,'ALLL &lt;50B Database'!$A$2:$S$4794,7,FALSE),VLOOKUP($C688,'CECL &lt;50B Database'!$A$2:$S$165,7,FALSE)),"")</f>
        <v/>
      </c>
      <c r="E688" s="32" t="str">
        <f>IFERROR(IF($D$12="NR",VLOOKUP($C688,'ALLL &lt;50B Database'!$A$2:$S$4794,11,FALSE),VLOOKUP($C688,'CECL &lt;50B Database'!$A$2:$S$165,11,FALSE)),"")</f>
        <v/>
      </c>
      <c r="F688" s="32" t="str">
        <f>IFERROR(IF($D$12="NR",VLOOKUP($C688,'ALLL &lt;50B Database'!$A$2:$S$4794,19,FALSE),VLOOKUP($C688,'CECL &lt;50B Database'!$A$2:$S$165,19,FALSE)),"")</f>
        <v/>
      </c>
      <c r="G688" s="32" t="str">
        <f>IFERROR(IF($D$12="NR",VLOOKUP($C688,'ALLL &lt;50B Database'!$A$2:$S$4794,15,FALSE),VLOOKUP($C688,'CECL &lt;50B Database'!$A$2:$S$165,15,FALSE)),"")</f>
        <v/>
      </c>
      <c r="H688" s="32"/>
    </row>
    <row r="689" spans="2:8" x14ac:dyDescent="0.25">
      <c r="B689" s="5" t="str">
        <f>IF(COUNT($B$18:B688)&gt;=COUNT(Workings!$C:$C),"",COUNT($B$18:B688)+1)</f>
        <v/>
      </c>
      <c r="C689" t="str">
        <f>IFERROR(INDEX(Workings!$B:$B,MATCH('Peer Comparison Tool'!$B689,Workings!$D:$D,0)),"")</f>
        <v/>
      </c>
      <c r="D689" s="28" t="str">
        <f>IFERROR(IF($D$12="NR",VLOOKUP($C689,'ALLL &lt;50B Database'!$A$2:$S$4794,7,FALSE),VLOOKUP($C689,'CECL &lt;50B Database'!$A$2:$S$165,7,FALSE)),"")</f>
        <v/>
      </c>
      <c r="E689" s="32" t="str">
        <f>IFERROR(IF($D$12="NR",VLOOKUP($C689,'ALLL &lt;50B Database'!$A$2:$S$4794,11,FALSE),VLOOKUP($C689,'CECL &lt;50B Database'!$A$2:$S$165,11,FALSE)),"")</f>
        <v/>
      </c>
      <c r="F689" s="32" t="str">
        <f>IFERROR(IF($D$12="NR",VLOOKUP($C689,'ALLL &lt;50B Database'!$A$2:$S$4794,19,FALSE),VLOOKUP($C689,'CECL &lt;50B Database'!$A$2:$S$165,19,FALSE)),"")</f>
        <v/>
      </c>
      <c r="G689" s="32" t="str">
        <f>IFERROR(IF($D$12="NR",VLOOKUP($C689,'ALLL &lt;50B Database'!$A$2:$S$4794,15,FALSE),VLOOKUP($C689,'CECL &lt;50B Database'!$A$2:$S$165,15,FALSE)),"")</f>
        <v/>
      </c>
      <c r="H689" s="32"/>
    </row>
    <row r="690" spans="2:8" x14ac:dyDescent="0.25">
      <c r="B690" s="5" t="str">
        <f>IF(COUNT($B$18:B689)&gt;=COUNT(Workings!$C:$C),"",COUNT($B$18:B689)+1)</f>
        <v/>
      </c>
      <c r="C690" t="str">
        <f>IFERROR(INDEX(Workings!$B:$B,MATCH('Peer Comparison Tool'!$B690,Workings!$D:$D,0)),"")</f>
        <v/>
      </c>
      <c r="D690" s="28" t="str">
        <f>IFERROR(IF($D$12="NR",VLOOKUP($C690,'ALLL &lt;50B Database'!$A$2:$S$4794,7,FALSE),VLOOKUP($C690,'CECL &lt;50B Database'!$A$2:$S$165,7,FALSE)),"")</f>
        <v/>
      </c>
      <c r="E690" s="32" t="str">
        <f>IFERROR(IF($D$12="NR",VLOOKUP($C690,'ALLL &lt;50B Database'!$A$2:$S$4794,11,FALSE),VLOOKUP($C690,'CECL &lt;50B Database'!$A$2:$S$165,11,FALSE)),"")</f>
        <v/>
      </c>
      <c r="F690" s="32" t="str">
        <f>IFERROR(IF($D$12="NR",VLOOKUP($C690,'ALLL &lt;50B Database'!$A$2:$S$4794,19,FALSE),VLOOKUP($C690,'CECL &lt;50B Database'!$A$2:$S$165,19,FALSE)),"")</f>
        <v/>
      </c>
      <c r="G690" s="32" t="str">
        <f>IFERROR(IF($D$12="NR",VLOOKUP($C690,'ALLL &lt;50B Database'!$A$2:$S$4794,15,FALSE),VLOOKUP($C690,'CECL &lt;50B Database'!$A$2:$S$165,15,FALSE)),"")</f>
        <v/>
      </c>
      <c r="H690" s="32"/>
    </row>
    <row r="691" spans="2:8" x14ac:dyDescent="0.25">
      <c r="B691" s="5" t="str">
        <f>IF(COUNT($B$18:B690)&gt;=COUNT(Workings!$C:$C),"",COUNT($B$18:B690)+1)</f>
        <v/>
      </c>
      <c r="C691" t="str">
        <f>IFERROR(INDEX(Workings!$B:$B,MATCH('Peer Comparison Tool'!$B691,Workings!$D:$D,0)),"")</f>
        <v/>
      </c>
      <c r="D691" s="28" t="str">
        <f>IFERROR(IF($D$12="NR",VLOOKUP($C691,'ALLL &lt;50B Database'!$A$2:$S$4794,7,FALSE),VLOOKUP($C691,'CECL &lt;50B Database'!$A$2:$S$165,7,FALSE)),"")</f>
        <v/>
      </c>
      <c r="E691" s="32" t="str">
        <f>IFERROR(IF($D$12="NR",VLOOKUP($C691,'ALLL &lt;50B Database'!$A$2:$S$4794,11,FALSE),VLOOKUP($C691,'CECL &lt;50B Database'!$A$2:$S$165,11,FALSE)),"")</f>
        <v/>
      </c>
      <c r="F691" s="32" t="str">
        <f>IFERROR(IF($D$12="NR",VLOOKUP($C691,'ALLL &lt;50B Database'!$A$2:$S$4794,19,FALSE),VLOOKUP($C691,'CECL &lt;50B Database'!$A$2:$S$165,19,FALSE)),"")</f>
        <v/>
      </c>
      <c r="G691" s="32" t="str">
        <f>IFERROR(IF($D$12="NR",VLOOKUP($C691,'ALLL &lt;50B Database'!$A$2:$S$4794,15,FALSE),VLOOKUP($C691,'CECL &lt;50B Database'!$A$2:$S$165,15,FALSE)),"")</f>
        <v/>
      </c>
      <c r="H691" s="32"/>
    </row>
    <row r="692" spans="2:8" x14ac:dyDescent="0.25">
      <c r="B692" s="5" t="str">
        <f>IF(COUNT($B$18:B691)&gt;=COUNT(Workings!$C:$C),"",COUNT($B$18:B691)+1)</f>
        <v/>
      </c>
      <c r="C692" t="str">
        <f>IFERROR(INDEX(Workings!$B:$B,MATCH('Peer Comparison Tool'!$B692,Workings!$D:$D,0)),"")</f>
        <v/>
      </c>
      <c r="D692" s="28" t="str">
        <f>IFERROR(IF($D$12="NR",VLOOKUP($C692,'ALLL &lt;50B Database'!$A$2:$S$4794,7,FALSE),VLOOKUP($C692,'CECL &lt;50B Database'!$A$2:$S$165,7,FALSE)),"")</f>
        <v/>
      </c>
      <c r="E692" s="32" t="str">
        <f>IFERROR(IF($D$12="NR",VLOOKUP($C692,'ALLL &lt;50B Database'!$A$2:$S$4794,11,FALSE),VLOOKUP($C692,'CECL &lt;50B Database'!$A$2:$S$165,11,FALSE)),"")</f>
        <v/>
      </c>
      <c r="F692" s="32" t="str">
        <f>IFERROR(IF($D$12="NR",VLOOKUP($C692,'ALLL &lt;50B Database'!$A$2:$S$4794,19,FALSE),VLOOKUP($C692,'CECL &lt;50B Database'!$A$2:$S$165,19,FALSE)),"")</f>
        <v/>
      </c>
      <c r="G692" s="32" t="str">
        <f>IFERROR(IF($D$12="NR",VLOOKUP($C692,'ALLL &lt;50B Database'!$A$2:$S$4794,15,FALSE),VLOOKUP($C692,'CECL &lt;50B Database'!$A$2:$S$165,15,FALSE)),"")</f>
        <v/>
      </c>
      <c r="H692" s="32"/>
    </row>
    <row r="693" spans="2:8" x14ac:dyDescent="0.25">
      <c r="B693" s="5" t="str">
        <f>IF(COUNT($B$18:B692)&gt;=COUNT(Workings!$C:$C),"",COUNT($B$18:B692)+1)</f>
        <v/>
      </c>
      <c r="C693" t="str">
        <f>IFERROR(INDEX(Workings!$B:$B,MATCH('Peer Comparison Tool'!$B693,Workings!$D:$D,0)),"")</f>
        <v/>
      </c>
      <c r="D693" s="28" t="str">
        <f>IFERROR(IF($D$12="NR",VLOOKUP($C693,'ALLL &lt;50B Database'!$A$2:$S$4794,7,FALSE),VLOOKUP($C693,'CECL &lt;50B Database'!$A$2:$S$165,7,FALSE)),"")</f>
        <v/>
      </c>
      <c r="E693" s="32" t="str">
        <f>IFERROR(IF($D$12="NR",VLOOKUP($C693,'ALLL &lt;50B Database'!$A$2:$S$4794,11,FALSE),VLOOKUP($C693,'CECL &lt;50B Database'!$A$2:$S$165,11,FALSE)),"")</f>
        <v/>
      </c>
      <c r="F693" s="32" t="str">
        <f>IFERROR(IF($D$12="NR",VLOOKUP($C693,'ALLL &lt;50B Database'!$A$2:$S$4794,19,FALSE),VLOOKUP($C693,'CECL &lt;50B Database'!$A$2:$S$165,19,FALSE)),"")</f>
        <v/>
      </c>
      <c r="G693" s="32" t="str">
        <f>IFERROR(IF($D$12="NR",VLOOKUP($C693,'ALLL &lt;50B Database'!$A$2:$S$4794,15,FALSE),VLOOKUP($C693,'CECL &lt;50B Database'!$A$2:$S$165,15,FALSE)),"")</f>
        <v/>
      </c>
      <c r="H693" s="32"/>
    </row>
    <row r="694" spans="2:8" x14ac:dyDescent="0.25">
      <c r="B694" s="5" t="str">
        <f>IF(COUNT($B$18:B693)&gt;=COUNT(Workings!$C:$C),"",COUNT($B$18:B693)+1)</f>
        <v/>
      </c>
      <c r="C694" t="str">
        <f>IFERROR(INDEX(Workings!$B:$B,MATCH('Peer Comparison Tool'!$B694,Workings!$D:$D,0)),"")</f>
        <v/>
      </c>
      <c r="D694" s="28" t="str">
        <f>IFERROR(IF($D$12="NR",VLOOKUP($C694,'ALLL &lt;50B Database'!$A$2:$S$4794,7,FALSE),VLOOKUP($C694,'CECL &lt;50B Database'!$A$2:$S$165,7,FALSE)),"")</f>
        <v/>
      </c>
      <c r="E694" s="32" t="str">
        <f>IFERROR(IF($D$12="NR",VLOOKUP($C694,'ALLL &lt;50B Database'!$A$2:$S$4794,11,FALSE),VLOOKUP($C694,'CECL &lt;50B Database'!$A$2:$S$165,11,FALSE)),"")</f>
        <v/>
      </c>
      <c r="F694" s="32" t="str">
        <f>IFERROR(IF($D$12="NR",VLOOKUP($C694,'ALLL &lt;50B Database'!$A$2:$S$4794,19,FALSE),VLOOKUP($C694,'CECL &lt;50B Database'!$A$2:$S$165,19,FALSE)),"")</f>
        <v/>
      </c>
      <c r="G694" s="32" t="str">
        <f>IFERROR(IF($D$12="NR",VLOOKUP($C694,'ALLL &lt;50B Database'!$A$2:$S$4794,15,FALSE),VLOOKUP($C694,'CECL &lt;50B Database'!$A$2:$S$165,15,FALSE)),"")</f>
        <v/>
      </c>
      <c r="H694" s="32"/>
    </row>
    <row r="695" spans="2:8" x14ac:dyDescent="0.25">
      <c r="B695" s="5" t="str">
        <f>IF(COUNT($B$18:B694)&gt;=COUNT(Workings!$C:$C),"",COUNT($B$18:B694)+1)</f>
        <v/>
      </c>
      <c r="C695" t="str">
        <f>IFERROR(INDEX(Workings!$B:$B,MATCH('Peer Comparison Tool'!$B695,Workings!$D:$D,0)),"")</f>
        <v/>
      </c>
      <c r="D695" s="28" t="str">
        <f>IFERROR(IF($D$12="NR",VLOOKUP($C695,'ALLL &lt;50B Database'!$A$2:$S$4794,7,FALSE),VLOOKUP($C695,'CECL &lt;50B Database'!$A$2:$S$165,7,FALSE)),"")</f>
        <v/>
      </c>
      <c r="E695" s="32" t="str">
        <f>IFERROR(IF($D$12="NR",VLOOKUP($C695,'ALLL &lt;50B Database'!$A$2:$S$4794,11,FALSE),VLOOKUP($C695,'CECL &lt;50B Database'!$A$2:$S$165,11,FALSE)),"")</f>
        <v/>
      </c>
      <c r="F695" s="32" t="str">
        <f>IFERROR(IF($D$12="NR",VLOOKUP($C695,'ALLL &lt;50B Database'!$A$2:$S$4794,19,FALSE),VLOOKUP($C695,'CECL &lt;50B Database'!$A$2:$S$165,19,FALSE)),"")</f>
        <v/>
      </c>
      <c r="G695" s="32" t="str">
        <f>IFERROR(IF($D$12="NR",VLOOKUP($C695,'ALLL &lt;50B Database'!$A$2:$S$4794,15,FALSE),VLOOKUP($C695,'CECL &lt;50B Database'!$A$2:$S$165,15,FALSE)),"")</f>
        <v/>
      </c>
      <c r="H695" s="32"/>
    </row>
    <row r="696" spans="2:8" x14ac:dyDescent="0.25">
      <c r="B696" s="5" t="str">
        <f>IF(COUNT($B$18:B695)&gt;=COUNT(Workings!$C:$C),"",COUNT($B$18:B695)+1)</f>
        <v/>
      </c>
      <c r="C696" t="str">
        <f>IFERROR(INDEX(Workings!$B:$B,MATCH('Peer Comparison Tool'!$B696,Workings!$D:$D,0)),"")</f>
        <v/>
      </c>
      <c r="D696" s="28" t="str">
        <f>IFERROR(IF($D$12="NR",VLOOKUP($C696,'ALLL &lt;50B Database'!$A$2:$S$4794,7,FALSE),VLOOKUP($C696,'CECL &lt;50B Database'!$A$2:$S$165,7,FALSE)),"")</f>
        <v/>
      </c>
      <c r="E696" s="32" t="str">
        <f>IFERROR(IF($D$12="NR",VLOOKUP($C696,'ALLL &lt;50B Database'!$A$2:$S$4794,11,FALSE),VLOOKUP($C696,'CECL &lt;50B Database'!$A$2:$S$165,11,FALSE)),"")</f>
        <v/>
      </c>
      <c r="F696" s="32" t="str">
        <f>IFERROR(IF($D$12="NR",VLOOKUP($C696,'ALLL &lt;50B Database'!$A$2:$S$4794,19,FALSE),VLOOKUP($C696,'CECL &lt;50B Database'!$A$2:$S$165,19,FALSE)),"")</f>
        <v/>
      </c>
      <c r="G696" s="32" t="str">
        <f>IFERROR(IF($D$12="NR",VLOOKUP($C696,'ALLL &lt;50B Database'!$A$2:$S$4794,15,FALSE),VLOOKUP($C696,'CECL &lt;50B Database'!$A$2:$S$165,15,FALSE)),"")</f>
        <v/>
      </c>
      <c r="H696" s="32"/>
    </row>
    <row r="697" spans="2:8" x14ac:dyDescent="0.25">
      <c r="B697" s="5" t="str">
        <f>IF(COUNT($B$18:B696)&gt;=COUNT(Workings!$C:$C),"",COUNT($B$18:B696)+1)</f>
        <v/>
      </c>
      <c r="C697" t="str">
        <f>IFERROR(INDEX(Workings!$B:$B,MATCH('Peer Comparison Tool'!$B697,Workings!$D:$D,0)),"")</f>
        <v/>
      </c>
      <c r="D697" s="28" t="str">
        <f>IFERROR(IF($D$12="NR",VLOOKUP($C697,'ALLL &lt;50B Database'!$A$2:$S$4794,7,FALSE),VLOOKUP($C697,'CECL &lt;50B Database'!$A$2:$S$165,7,FALSE)),"")</f>
        <v/>
      </c>
      <c r="E697" s="32" t="str">
        <f>IFERROR(IF($D$12="NR",VLOOKUP($C697,'ALLL &lt;50B Database'!$A$2:$S$4794,11,FALSE),VLOOKUP($C697,'CECL &lt;50B Database'!$A$2:$S$165,11,FALSE)),"")</f>
        <v/>
      </c>
      <c r="F697" s="32" t="str">
        <f>IFERROR(IF($D$12="NR",VLOOKUP($C697,'ALLL &lt;50B Database'!$A$2:$S$4794,19,FALSE),VLOOKUP($C697,'CECL &lt;50B Database'!$A$2:$S$165,19,FALSE)),"")</f>
        <v/>
      </c>
      <c r="G697" s="32" t="str">
        <f>IFERROR(IF($D$12="NR",VLOOKUP($C697,'ALLL &lt;50B Database'!$A$2:$S$4794,15,FALSE),VLOOKUP($C697,'CECL &lt;50B Database'!$A$2:$S$165,15,FALSE)),"")</f>
        <v/>
      </c>
      <c r="H697" s="32"/>
    </row>
    <row r="698" spans="2:8" x14ac:dyDescent="0.25">
      <c r="B698" s="5" t="str">
        <f>IF(COUNT($B$18:B697)&gt;=COUNT(Workings!$C:$C),"",COUNT($B$18:B697)+1)</f>
        <v/>
      </c>
      <c r="C698" t="str">
        <f>IFERROR(INDEX(Workings!$B:$B,MATCH('Peer Comparison Tool'!$B698,Workings!$D:$D,0)),"")</f>
        <v/>
      </c>
      <c r="D698" s="28" t="str">
        <f>IFERROR(IF($D$12="NR",VLOOKUP($C698,'ALLL &lt;50B Database'!$A$2:$S$4794,7,FALSE),VLOOKUP($C698,'CECL &lt;50B Database'!$A$2:$S$165,7,FALSE)),"")</f>
        <v/>
      </c>
      <c r="E698" s="32" t="str">
        <f>IFERROR(IF($D$12="NR",VLOOKUP($C698,'ALLL &lt;50B Database'!$A$2:$S$4794,11,FALSE),VLOOKUP($C698,'CECL &lt;50B Database'!$A$2:$S$165,11,FALSE)),"")</f>
        <v/>
      </c>
      <c r="F698" s="32" t="str">
        <f>IFERROR(IF($D$12="NR",VLOOKUP($C698,'ALLL &lt;50B Database'!$A$2:$S$4794,19,FALSE),VLOOKUP($C698,'CECL &lt;50B Database'!$A$2:$S$165,19,FALSE)),"")</f>
        <v/>
      </c>
      <c r="G698" s="32" t="str">
        <f>IFERROR(IF($D$12="NR",VLOOKUP($C698,'ALLL &lt;50B Database'!$A$2:$S$4794,15,FALSE),VLOOKUP($C698,'CECL &lt;50B Database'!$A$2:$S$165,15,FALSE)),"")</f>
        <v/>
      </c>
      <c r="H698" s="32"/>
    </row>
    <row r="699" spans="2:8" x14ac:dyDescent="0.25">
      <c r="B699" s="5" t="str">
        <f>IF(COUNT($B$18:B698)&gt;=COUNT(Workings!$C:$C),"",COUNT($B$18:B698)+1)</f>
        <v/>
      </c>
      <c r="C699" t="str">
        <f>IFERROR(INDEX(Workings!$B:$B,MATCH('Peer Comparison Tool'!$B699,Workings!$D:$D,0)),"")</f>
        <v/>
      </c>
      <c r="D699" s="28" t="str">
        <f>IFERROR(IF($D$12="NR",VLOOKUP($C699,'ALLL &lt;50B Database'!$A$2:$S$4794,7,FALSE),VLOOKUP($C699,'CECL &lt;50B Database'!$A$2:$S$165,7,FALSE)),"")</f>
        <v/>
      </c>
      <c r="E699" s="32" t="str">
        <f>IFERROR(IF($D$12="NR",VLOOKUP($C699,'ALLL &lt;50B Database'!$A$2:$S$4794,11,FALSE),VLOOKUP($C699,'CECL &lt;50B Database'!$A$2:$S$165,11,FALSE)),"")</f>
        <v/>
      </c>
      <c r="F699" s="32" t="str">
        <f>IFERROR(IF($D$12="NR",VLOOKUP($C699,'ALLL &lt;50B Database'!$A$2:$S$4794,19,FALSE),VLOOKUP($C699,'CECL &lt;50B Database'!$A$2:$S$165,19,FALSE)),"")</f>
        <v/>
      </c>
      <c r="G699" s="32" t="str">
        <f>IFERROR(IF($D$12="NR",VLOOKUP($C699,'ALLL &lt;50B Database'!$A$2:$S$4794,15,FALSE),VLOOKUP($C699,'CECL &lt;50B Database'!$A$2:$S$165,15,FALSE)),"")</f>
        <v/>
      </c>
      <c r="H699" s="32"/>
    </row>
    <row r="700" spans="2:8" x14ac:dyDescent="0.25">
      <c r="B700" s="5" t="str">
        <f>IF(COUNT($B$18:B699)&gt;=COUNT(Workings!$C:$C),"",COUNT($B$18:B699)+1)</f>
        <v/>
      </c>
      <c r="C700" t="str">
        <f>IFERROR(INDEX(Workings!$B:$B,MATCH('Peer Comparison Tool'!$B700,Workings!$D:$D,0)),"")</f>
        <v/>
      </c>
      <c r="D700" s="28" t="str">
        <f>IFERROR(IF($D$12="NR",VLOOKUP($C700,'ALLL &lt;50B Database'!$A$2:$S$4794,7,FALSE),VLOOKUP($C700,'CECL &lt;50B Database'!$A$2:$S$165,7,FALSE)),"")</f>
        <v/>
      </c>
      <c r="E700" s="32" t="str">
        <f>IFERROR(IF($D$12="NR",VLOOKUP($C700,'ALLL &lt;50B Database'!$A$2:$S$4794,11,FALSE),VLOOKUP($C700,'CECL &lt;50B Database'!$A$2:$S$165,11,FALSE)),"")</f>
        <v/>
      </c>
      <c r="F700" s="32" t="str">
        <f>IFERROR(IF($D$12="NR",VLOOKUP($C700,'ALLL &lt;50B Database'!$A$2:$S$4794,19,FALSE),VLOOKUP($C700,'CECL &lt;50B Database'!$A$2:$S$165,19,FALSE)),"")</f>
        <v/>
      </c>
      <c r="G700" s="32" t="str">
        <f>IFERROR(IF($D$12="NR",VLOOKUP($C700,'ALLL &lt;50B Database'!$A$2:$S$4794,15,FALSE),VLOOKUP($C700,'CECL &lt;50B Database'!$A$2:$S$165,15,FALSE)),"")</f>
        <v/>
      </c>
      <c r="H700" s="32"/>
    </row>
    <row r="701" spans="2:8" x14ac:dyDescent="0.25">
      <c r="B701" s="5" t="str">
        <f>IF(COUNT($B$18:B700)&gt;=COUNT(Workings!$C:$C),"",COUNT($B$18:B700)+1)</f>
        <v/>
      </c>
      <c r="C701" t="str">
        <f>IFERROR(INDEX(Workings!$B:$B,MATCH('Peer Comparison Tool'!$B701,Workings!$D:$D,0)),"")</f>
        <v/>
      </c>
      <c r="D701" s="28" t="str">
        <f>IFERROR(IF($D$12="NR",VLOOKUP($C701,'ALLL &lt;50B Database'!$A$2:$S$4794,7,FALSE),VLOOKUP($C701,'CECL &lt;50B Database'!$A$2:$S$165,7,FALSE)),"")</f>
        <v/>
      </c>
      <c r="E701" s="32" t="str">
        <f>IFERROR(IF($D$12="NR",VLOOKUP($C701,'ALLL &lt;50B Database'!$A$2:$S$4794,11,FALSE),VLOOKUP($C701,'CECL &lt;50B Database'!$A$2:$S$165,11,FALSE)),"")</f>
        <v/>
      </c>
      <c r="F701" s="32" t="str">
        <f>IFERROR(IF($D$12="NR",VLOOKUP($C701,'ALLL &lt;50B Database'!$A$2:$S$4794,19,FALSE),VLOOKUP($C701,'CECL &lt;50B Database'!$A$2:$S$165,19,FALSE)),"")</f>
        <v/>
      </c>
      <c r="G701" s="32" t="str">
        <f>IFERROR(IF($D$12="NR",VLOOKUP($C701,'ALLL &lt;50B Database'!$A$2:$S$4794,15,FALSE),VLOOKUP($C701,'CECL &lt;50B Database'!$A$2:$S$165,15,FALSE)),"")</f>
        <v/>
      </c>
      <c r="H701" s="32"/>
    </row>
    <row r="702" spans="2:8" x14ac:dyDescent="0.25">
      <c r="B702" s="5" t="str">
        <f>IF(COUNT($B$18:B701)&gt;=COUNT(Workings!$C:$C),"",COUNT($B$18:B701)+1)</f>
        <v/>
      </c>
      <c r="C702" t="str">
        <f>IFERROR(INDEX(Workings!$B:$B,MATCH('Peer Comparison Tool'!$B702,Workings!$D:$D,0)),"")</f>
        <v/>
      </c>
      <c r="D702" s="28" t="str">
        <f>IFERROR(IF($D$12="NR",VLOOKUP($C702,'ALLL &lt;50B Database'!$A$2:$S$4794,7,FALSE),VLOOKUP($C702,'CECL &lt;50B Database'!$A$2:$S$165,7,FALSE)),"")</f>
        <v/>
      </c>
      <c r="E702" s="32" t="str">
        <f>IFERROR(IF($D$12="NR",VLOOKUP($C702,'ALLL &lt;50B Database'!$A$2:$S$4794,11,FALSE),VLOOKUP($C702,'CECL &lt;50B Database'!$A$2:$S$165,11,FALSE)),"")</f>
        <v/>
      </c>
      <c r="F702" s="32" t="str">
        <f>IFERROR(IF($D$12="NR",VLOOKUP($C702,'ALLL &lt;50B Database'!$A$2:$S$4794,19,FALSE),VLOOKUP($C702,'CECL &lt;50B Database'!$A$2:$S$165,19,FALSE)),"")</f>
        <v/>
      </c>
      <c r="G702" s="32" t="str">
        <f>IFERROR(IF($D$12="NR",VLOOKUP($C702,'ALLL &lt;50B Database'!$A$2:$S$4794,15,FALSE),VLOOKUP($C702,'CECL &lt;50B Database'!$A$2:$S$165,15,FALSE)),"")</f>
        <v/>
      </c>
      <c r="H702" s="32"/>
    </row>
    <row r="703" spans="2:8" x14ac:dyDescent="0.25">
      <c r="B703" s="5" t="str">
        <f>IF(COUNT($B$18:B702)&gt;=COUNT(Workings!$C:$C),"",COUNT($B$18:B702)+1)</f>
        <v/>
      </c>
      <c r="C703" t="str">
        <f>IFERROR(INDEX(Workings!$B:$B,MATCH('Peer Comparison Tool'!$B703,Workings!$D:$D,0)),"")</f>
        <v/>
      </c>
      <c r="D703" s="28" t="str">
        <f>IFERROR(IF($D$12="NR",VLOOKUP($C703,'ALLL &lt;50B Database'!$A$2:$S$4794,7,FALSE),VLOOKUP($C703,'CECL &lt;50B Database'!$A$2:$S$165,7,FALSE)),"")</f>
        <v/>
      </c>
      <c r="E703" s="32" t="str">
        <f>IFERROR(IF($D$12="NR",VLOOKUP($C703,'ALLL &lt;50B Database'!$A$2:$S$4794,11,FALSE),VLOOKUP($C703,'CECL &lt;50B Database'!$A$2:$S$165,11,FALSE)),"")</f>
        <v/>
      </c>
      <c r="F703" s="32" t="str">
        <f>IFERROR(IF($D$12="NR",VLOOKUP($C703,'ALLL &lt;50B Database'!$A$2:$S$4794,19,FALSE),VLOOKUP($C703,'CECL &lt;50B Database'!$A$2:$S$165,19,FALSE)),"")</f>
        <v/>
      </c>
      <c r="G703" s="32" t="str">
        <f>IFERROR(IF($D$12="NR",VLOOKUP($C703,'ALLL &lt;50B Database'!$A$2:$S$4794,15,FALSE),VLOOKUP($C703,'CECL &lt;50B Database'!$A$2:$S$165,15,FALSE)),"")</f>
        <v/>
      </c>
      <c r="H703" s="32"/>
    </row>
    <row r="704" spans="2:8" x14ac:dyDescent="0.25">
      <c r="B704" s="5" t="str">
        <f>IF(COUNT($B$18:B703)&gt;=COUNT(Workings!$C:$C),"",COUNT($B$18:B703)+1)</f>
        <v/>
      </c>
      <c r="C704" t="str">
        <f>IFERROR(INDEX(Workings!$B:$B,MATCH('Peer Comparison Tool'!$B704,Workings!$D:$D,0)),"")</f>
        <v/>
      </c>
      <c r="D704" s="28" t="str">
        <f>IFERROR(IF($D$12="NR",VLOOKUP($C704,'ALLL &lt;50B Database'!$A$2:$S$4794,7,FALSE),VLOOKUP($C704,'CECL &lt;50B Database'!$A$2:$S$165,7,FALSE)),"")</f>
        <v/>
      </c>
      <c r="E704" s="32" t="str">
        <f>IFERROR(IF($D$12="NR",VLOOKUP($C704,'ALLL &lt;50B Database'!$A$2:$S$4794,11,FALSE),VLOOKUP($C704,'CECL &lt;50B Database'!$A$2:$S$165,11,FALSE)),"")</f>
        <v/>
      </c>
      <c r="F704" s="32" t="str">
        <f>IFERROR(IF($D$12="NR",VLOOKUP($C704,'ALLL &lt;50B Database'!$A$2:$S$4794,19,FALSE),VLOOKUP($C704,'CECL &lt;50B Database'!$A$2:$S$165,19,FALSE)),"")</f>
        <v/>
      </c>
      <c r="G704" s="32" t="str">
        <f>IFERROR(IF($D$12="NR",VLOOKUP($C704,'ALLL &lt;50B Database'!$A$2:$S$4794,15,FALSE),VLOOKUP($C704,'CECL &lt;50B Database'!$A$2:$S$165,15,FALSE)),"")</f>
        <v/>
      </c>
      <c r="H704" s="32"/>
    </row>
    <row r="705" spans="2:8" x14ac:dyDescent="0.25">
      <c r="B705" s="5" t="str">
        <f>IF(COUNT($B$18:B704)&gt;=COUNT(Workings!$C:$C),"",COUNT($B$18:B704)+1)</f>
        <v/>
      </c>
      <c r="C705" t="str">
        <f>IFERROR(INDEX(Workings!$B:$B,MATCH('Peer Comparison Tool'!$B705,Workings!$D:$D,0)),"")</f>
        <v/>
      </c>
      <c r="D705" s="28" t="str">
        <f>IFERROR(IF($D$12="NR",VLOOKUP($C705,'ALLL &lt;50B Database'!$A$2:$S$4794,7,FALSE),VLOOKUP($C705,'CECL &lt;50B Database'!$A$2:$S$165,7,FALSE)),"")</f>
        <v/>
      </c>
      <c r="E705" s="32" t="str">
        <f>IFERROR(IF($D$12="NR",VLOOKUP($C705,'ALLL &lt;50B Database'!$A$2:$S$4794,11,FALSE),VLOOKUP($C705,'CECL &lt;50B Database'!$A$2:$S$165,11,FALSE)),"")</f>
        <v/>
      </c>
      <c r="F705" s="32" t="str">
        <f>IFERROR(IF($D$12="NR",VLOOKUP($C705,'ALLL &lt;50B Database'!$A$2:$S$4794,19,FALSE),VLOOKUP($C705,'CECL &lt;50B Database'!$A$2:$S$165,19,FALSE)),"")</f>
        <v/>
      </c>
      <c r="G705" s="32" t="str">
        <f>IFERROR(IF($D$12="NR",VLOOKUP($C705,'ALLL &lt;50B Database'!$A$2:$S$4794,15,FALSE),VLOOKUP($C705,'CECL &lt;50B Database'!$A$2:$S$165,15,FALSE)),"")</f>
        <v/>
      </c>
      <c r="H705" s="32"/>
    </row>
    <row r="706" spans="2:8" x14ac:dyDescent="0.25">
      <c r="B706" s="5" t="str">
        <f>IF(COUNT($B$18:B705)&gt;=COUNT(Workings!$C:$C),"",COUNT($B$18:B705)+1)</f>
        <v/>
      </c>
      <c r="C706" t="str">
        <f>IFERROR(INDEX(Workings!$B:$B,MATCH('Peer Comparison Tool'!$B706,Workings!$D:$D,0)),"")</f>
        <v/>
      </c>
      <c r="D706" s="28" t="str">
        <f>IFERROR(IF($D$12="NR",VLOOKUP($C706,'ALLL &lt;50B Database'!$A$2:$S$4794,7,FALSE),VLOOKUP($C706,'CECL &lt;50B Database'!$A$2:$S$165,7,FALSE)),"")</f>
        <v/>
      </c>
      <c r="E706" s="32" t="str">
        <f>IFERROR(IF($D$12="NR",VLOOKUP($C706,'ALLL &lt;50B Database'!$A$2:$S$4794,11,FALSE),VLOOKUP($C706,'CECL &lt;50B Database'!$A$2:$S$165,11,FALSE)),"")</f>
        <v/>
      </c>
      <c r="F706" s="32" t="str">
        <f>IFERROR(IF($D$12="NR",VLOOKUP($C706,'ALLL &lt;50B Database'!$A$2:$S$4794,19,FALSE),VLOOKUP($C706,'CECL &lt;50B Database'!$A$2:$S$165,19,FALSE)),"")</f>
        <v/>
      </c>
      <c r="G706" s="32" t="str">
        <f>IFERROR(IF($D$12="NR",VLOOKUP($C706,'ALLL &lt;50B Database'!$A$2:$S$4794,15,FALSE),VLOOKUP($C706,'CECL &lt;50B Database'!$A$2:$S$165,15,FALSE)),"")</f>
        <v/>
      </c>
      <c r="H706" s="32"/>
    </row>
    <row r="707" spans="2:8" x14ac:dyDescent="0.25">
      <c r="B707" s="5" t="str">
        <f>IF(COUNT($B$18:B706)&gt;=COUNT(Workings!$C:$C),"",COUNT($B$18:B706)+1)</f>
        <v/>
      </c>
      <c r="C707" t="str">
        <f>IFERROR(INDEX(Workings!$B:$B,MATCH('Peer Comparison Tool'!$B707,Workings!$D:$D,0)),"")</f>
        <v/>
      </c>
      <c r="D707" s="28" t="str">
        <f>IFERROR(IF($D$12="NR",VLOOKUP($C707,'ALLL &lt;50B Database'!$A$2:$S$4794,7,FALSE),VLOOKUP($C707,'CECL &lt;50B Database'!$A$2:$S$165,7,FALSE)),"")</f>
        <v/>
      </c>
      <c r="E707" s="32" t="str">
        <f>IFERROR(IF($D$12="NR",VLOOKUP($C707,'ALLL &lt;50B Database'!$A$2:$S$4794,11,FALSE),VLOOKUP($C707,'CECL &lt;50B Database'!$A$2:$S$165,11,FALSE)),"")</f>
        <v/>
      </c>
      <c r="F707" s="32" t="str">
        <f>IFERROR(IF($D$12="NR",VLOOKUP($C707,'ALLL &lt;50B Database'!$A$2:$S$4794,19,FALSE),VLOOKUP($C707,'CECL &lt;50B Database'!$A$2:$S$165,19,FALSE)),"")</f>
        <v/>
      </c>
      <c r="G707" s="32" t="str">
        <f>IFERROR(IF($D$12="NR",VLOOKUP($C707,'ALLL &lt;50B Database'!$A$2:$S$4794,15,FALSE),VLOOKUP($C707,'CECL &lt;50B Database'!$A$2:$S$165,15,FALSE)),"")</f>
        <v/>
      </c>
      <c r="H707" s="32"/>
    </row>
    <row r="708" spans="2:8" x14ac:dyDescent="0.25">
      <c r="B708" s="5" t="str">
        <f>IF(COUNT($B$18:B707)&gt;=COUNT(Workings!$C:$C),"",COUNT($B$18:B707)+1)</f>
        <v/>
      </c>
      <c r="C708" t="str">
        <f>IFERROR(INDEX(Workings!$B:$B,MATCH('Peer Comparison Tool'!$B708,Workings!$D:$D,0)),"")</f>
        <v/>
      </c>
      <c r="D708" s="28" t="str">
        <f>IFERROR(IF($D$12="NR",VLOOKUP($C708,'ALLL &lt;50B Database'!$A$2:$S$4794,7,FALSE),VLOOKUP($C708,'CECL &lt;50B Database'!$A$2:$S$165,7,FALSE)),"")</f>
        <v/>
      </c>
      <c r="E708" s="32" t="str">
        <f>IFERROR(IF($D$12="NR",VLOOKUP($C708,'ALLL &lt;50B Database'!$A$2:$S$4794,11,FALSE),VLOOKUP($C708,'CECL &lt;50B Database'!$A$2:$S$165,11,FALSE)),"")</f>
        <v/>
      </c>
      <c r="F708" s="32" t="str">
        <f>IFERROR(IF($D$12="NR",VLOOKUP($C708,'ALLL &lt;50B Database'!$A$2:$S$4794,19,FALSE),VLOOKUP($C708,'CECL &lt;50B Database'!$A$2:$S$165,19,FALSE)),"")</f>
        <v/>
      </c>
      <c r="G708" s="32" t="str">
        <f>IFERROR(IF($D$12="NR",VLOOKUP($C708,'ALLL &lt;50B Database'!$A$2:$S$4794,15,FALSE),VLOOKUP($C708,'CECL &lt;50B Database'!$A$2:$S$165,15,FALSE)),"")</f>
        <v/>
      </c>
      <c r="H708" s="32"/>
    </row>
    <row r="709" spans="2:8" x14ac:dyDescent="0.25">
      <c r="B709" s="5" t="str">
        <f>IF(COUNT($B$18:B708)&gt;=COUNT(Workings!$C:$C),"",COUNT($B$18:B708)+1)</f>
        <v/>
      </c>
      <c r="C709" t="str">
        <f>IFERROR(INDEX(Workings!$B:$B,MATCH('Peer Comparison Tool'!$B709,Workings!$D:$D,0)),"")</f>
        <v/>
      </c>
      <c r="D709" s="28" t="str">
        <f>IFERROR(IF($D$12="NR",VLOOKUP($C709,'ALLL &lt;50B Database'!$A$2:$S$4794,7,FALSE),VLOOKUP($C709,'CECL &lt;50B Database'!$A$2:$S$165,7,FALSE)),"")</f>
        <v/>
      </c>
      <c r="E709" s="32" t="str">
        <f>IFERROR(IF($D$12="NR",VLOOKUP($C709,'ALLL &lt;50B Database'!$A$2:$S$4794,11,FALSE),VLOOKUP($C709,'CECL &lt;50B Database'!$A$2:$S$165,11,FALSE)),"")</f>
        <v/>
      </c>
      <c r="F709" s="32" t="str">
        <f>IFERROR(IF($D$12="NR",VLOOKUP($C709,'ALLL &lt;50B Database'!$A$2:$S$4794,19,FALSE),VLOOKUP($C709,'CECL &lt;50B Database'!$A$2:$S$165,19,FALSE)),"")</f>
        <v/>
      </c>
      <c r="G709" s="32" t="str">
        <f>IFERROR(IF($D$12="NR",VLOOKUP($C709,'ALLL &lt;50B Database'!$A$2:$S$4794,15,FALSE),VLOOKUP($C709,'CECL &lt;50B Database'!$A$2:$S$165,15,FALSE)),"")</f>
        <v/>
      </c>
      <c r="H709" s="32"/>
    </row>
    <row r="710" spans="2:8" x14ac:dyDescent="0.25">
      <c r="B710" s="5" t="str">
        <f>IF(COUNT($B$18:B709)&gt;=COUNT(Workings!$C:$C),"",COUNT($B$18:B709)+1)</f>
        <v/>
      </c>
      <c r="C710" t="str">
        <f>IFERROR(INDEX(Workings!$B:$B,MATCH('Peer Comparison Tool'!$B710,Workings!$D:$D,0)),"")</f>
        <v/>
      </c>
      <c r="D710" s="28" t="str">
        <f>IFERROR(IF($D$12="NR",VLOOKUP($C710,'ALLL &lt;50B Database'!$A$2:$S$4794,7,FALSE),VLOOKUP($C710,'CECL &lt;50B Database'!$A$2:$S$165,7,FALSE)),"")</f>
        <v/>
      </c>
      <c r="E710" s="32" t="str">
        <f>IFERROR(IF($D$12="NR",VLOOKUP($C710,'ALLL &lt;50B Database'!$A$2:$S$4794,11,FALSE),VLOOKUP($C710,'CECL &lt;50B Database'!$A$2:$S$165,11,FALSE)),"")</f>
        <v/>
      </c>
      <c r="F710" s="32" t="str">
        <f>IFERROR(IF($D$12="NR",VLOOKUP($C710,'ALLL &lt;50B Database'!$A$2:$S$4794,19,FALSE),VLOOKUP($C710,'CECL &lt;50B Database'!$A$2:$S$165,19,FALSE)),"")</f>
        <v/>
      </c>
      <c r="G710" s="32" t="str">
        <f>IFERROR(IF($D$12="NR",VLOOKUP($C710,'ALLL &lt;50B Database'!$A$2:$S$4794,15,FALSE),VLOOKUP($C710,'CECL &lt;50B Database'!$A$2:$S$165,15,FALSE)),"")</f>
        <v/>
      </c>
      <c r="H710" s="32"/>
    </row>
    <row r="711" spans="2:8" x14ac:dyDescent="0.25">
      <c r="B711" s="5" t="str">
        <f>IF(COUNT($B$18:B710)&gt;=COUNT(Workings!$C:$C),"",COUNT($B$18:B710)+1)</f>
        <v/>
      </c>
      <c r="C711" t="str">
        <f>IFERROR(INDEX(Workings!$B:$B,MATCH('Peer Comparison Tool'!$B711,Workings!$D:$D,0)),"")</f>
        <v/>
      </c>
      <c r="D711" s="28" t="str">
        <f>IFERROR(IF($D$12="NR",VLOOKUP($C711,'ALLL &lt;50B Database'!$A$2:$S$4794,7,FALSE),VLOOKUP($C711,'CECL &lt;50B Database'!$A$2:$S$165,7,FALSE)),"")</f>
        <v/>
      </c>
      <c r="E711" s="32" t="str">
        <f>IFERROR(IF($D$12="NR",VLOOKUP($C711,'ALLL &lt;50B Database'!$A$2:$S$4794,11,FALSE),VLOOKUP($C711,'CECL &lt;50B Database'!$A$2:$S$165,11,FALSE)),"")</f>
        <v/>
      </c>
      <c r="F711" s="32" t="str">
        <f>IFERROR(IF($D$12="NR",VLOOKUP($C711,'ALLL &lt;50B Database'!$A$2:$S$4794,19,FALSE),VLOOKUP($C711,'CECL &lt;50B Database'!$A$2:$S$165,19,FALSE)),"")</f>
        <v/>
      </c>
      <c r="G711" s="32" t="str">
        <f>IFERROR(IF($D$12="NR",VLOOKUP($C711,'ALLL &lt;50B Database'!$A$2:$S$4794,15,FALSE),VLOOKUP($C711,'CECL &lt;50B Database'!$A$2:$S$165,15,FALSE)),"")</f>
        <v/>
      </c>
      <c r="H711" s="32"/>
    </row>
    <row r="712" spans="2:8" x14ac:dyDescent="0.25">
      <c r="B712" s="5" t="str">
        <f>IF(COUNT($B$18:B711)&gt;=COUNT(Workings!$C:$C),"",COUNT($B$18:B711)+1)</f>
        <v/>
      </c>
      <c r="C712" t="str">
        <f>IFERROR(INDEX(Workings!$B:$B,MATCH('Peer Comparison Tool'!$B712,Workings!$D:$D,0)),"")</f>
        <v/>
      </c>
      <c r="D712" s="28" t="str">
        <f>IFERROR(IF($D$12="NR",VLOOKUP($C712,'ALLL &lt;50B Database'!$A$2:$S$4794,7,FALSE),VLOOKUP($C712,'CECL &lt;50B Database'!$A$2:$S$165,7,FALSE)),"")</f>
        <v/>
      </c>
      <c r="E712" s="32" t="str">
        <f>IFERROR(IF($D$12="NR",VLOOKUP($C712,'ALLL &lt;50B Database'!$A$2:$S$4794,11,FALSE),VLOOKUP($C712,'CECL &lt;50B Database'!$A$2:$S$165,11,FALSE)),"")</f>
        <v/>
      </c>
      <c r="F712" s="32" t="str">
        <f>IFERROR(IF($D$12="NR",VLOOKUP($C712,'ALLL &lt;50B Database'!$A$2:$S$4794,19,FALSE),VLOOKUP($C712,'CECL &lt;50B Database'!$A$2:$S$165,19,FALSE)),"")</f>
        <v/>
      </c>
      <c r="G712" s="32" t="str">
        <f>IFERROR(IF($D$12="NR",VLOOKUP($C712,'ALLL &lt;50B Database'!$A$2:$S$4794,15,FALSE),VLOOKUP($C712,'CECL &lt;50B Database'!$A$2:$S$165,15,FALSE)),"")</f>
        <v/>
      </c>
      <c r="H712" s="32"/>
    </row>
    <row r="713" spans="2:8" x14ac:dyDescent="0.25">
      <c r="B713" s="5" t="str">
        <f>IF(COUNT($B$18:B712)&gt;=COUNT(Workings!$C:$C),"",COUNT($B$18:B712)+1)</f>
        <v/>
      </c>
      <c r="C713" t="str">
        <f>IFERROR(INDEX(Workings!$B:$B,MATCH('Peer Comparison Tool'!$B713,Workings!$D:$D,0)),"")</f>
        <v/>
      </c>
      <c r="D713" s="28" t="str">
        <f>IFERROR(IF($D$12="NR",VLOOKUP($C713,'ALLL &lt;50B Database'!$A$2:$S$4794,7,FALSE),VLOOKUP($C713,'CECL &lt;50B Database'!$A$2:$S$165,7,FALSE)),"")</f>
        <v/>
      </c>
      <c r="E713" s="32" t="str">
        <f>IFERROR(IF($D$12="NR",VLOOKUP($C713,'ALLL &lt;50B Database'!$A$2:$S$4794,11,FALSE),VLOOKUP($C713,'CECL &lt;50B Database'!$A$2:$S$165,11,FALSE)),"")</f>
        <v/>
      </c>
      <c r="F713" s="32" t="str">
        <f>IFERROR(IF($D$12="NR",VLOOKUP($C713,'ALLL &lt;50B Database'!$A$2:$S$4794,19,FALSE),VLOOKUP($C713,'CECL &lt;50B Database'!$A$2:$S$165,19,FALSE)),"")</f>
        <v/>
      </c>
      <c r="G713" s="32" t="str">
        <f>IFERROR(IF($D$12="NR",VLOOKUP($C713,'ALLL &lt;50B Database'!$A$2:$S$4794,15,FALSE),VLOOKUP($C713,'CECL &lt;50B Database'!$A$2:$S$165,15,FALSE)),"")</f>
        <v/>
      </c>
      <c r="H713" s="32"/>
    </row>
    <row r="714" spans="2:8" x14ac:dyDescent="0.25">
      <c r="B714" s="5" t="str">
        <f>IF(COUNT($B$18:B713)&gt;=COUNT(Workings!$C:$C),"",COUNT($B$18:B713)+1)</f>
        <v/>
      </c>
      <c r="C714" t="str">
        <f>IFERROR(INDEX(Workings!$B:$B,MATCH('Peer Comparison Tool'!$B714,Workings!$D:$D,0)),"")</f>
        <v/>
      </c>
      <c r="D714" s="28" t="str">
        <f>IFERROR(IF($D$12="NR",VLOOKUP($C714,'ALLL &lt;50B Database'!$A$2:$S$4794,7,FALSE),VLOOKUP($C714,'CECL &lt;50B Database'!$A$2:$S$165,7,FALSE)),"")</f>
        <v/>
      </c>
      <c r="E714" s="32" t="str">
        <f>IFERROR(IF($D$12="NR",VLOOKUP($C714,'ALLL &lt;50B Database'!$A$2:$S$4794,11,FALSE),VLOOKUP($C714,'CECL &lt;50B Database'!$A$2:$S$165,11,FALSE)),"")</f>
        <v/>
      </c>
      <c r="F714" s="32" t="str">
        <f>IFERROR(IF($D$12="NR",VLOOKUP($C714,'ALLL &lt;50B Database'!$A$2:$S$4794,19,FALSE),VLOOKUP($C714,'CECL &lt;50B Database'!$A$2:$S$165,19,FALSE)),"")</f>
        <v/>
      </c>
      <c r="G714" s="32" t="str">
        <f>IFERROR(IF($D$12="NR",VLOOKUP($C714,'ALLL &lt;50B Database'!$A$2:$S$4794,15,FALSE),VLOOKUP($C714,'CECL &lt;50B Database'!$A$2:$S$165,15,FALSE)),"")</f>
        <v/>
      </c>
      <c r="H714" s="32"/>
    </row>
    <row r="715" spans="2:8" x14ac:dyDescent="0.25">
      <c r="B715" s="5" t="str">
        <f>IF(COUNT($B$18:B714)&gt;=COUNT(Workings!$C:$C),"",COUNT($B$18:B714)+1)</f>
        <v/>
      </c>
      <c r="C715" t="str">
        <f>IFERROR(INDEX(Workings!$B:$B,MATCH('Peer Comparison Tool'!$B715,Workings!$D:$D,0)),"")</f>
        <v/>
      </c>
      <c r="D715" s="28" t="str">
        <f>IFERROR(IF($D$12="NR",VLOOKUP($C715,'ALLL &lt;50B Database'!$A$2:$S$4794,7,FALSE),VLOOKUP($C715,'CECL &lt;50B Database'!$A$2:$S$165,7,FALSE)),"")</f>
        <v/>
      </c>
      <c r="E715" s="32" t="str">
        <f>IFERROR(IF($D$12="NR",VLOOKUP($C715,'ALLL &lt;50B Database'!$A$2:$S$4794,11,FALSE),VLOOKUP($C715,'CECL &lt;50B Database'!$A$2:$S$165,11,FALSE)),"")</f>
        <v/>
      </c>
      <c r="F715" s="32" t="str">
        <f>IFERROR(IF($D$12="NR",VLOOKUP($C715,'ALLL &lt;50B Database'!$A$2:$S$4794,19,FALSE),VLOOKUP($C715,'CECL &lt;50B Database'!$A$2:$S$165,19,FALSE)),"")</f>
        <v/>
      </c>
      <c r="G715" s="32" t="str">
        <f>IFERROR(IF($D$12="NR",VLOOKUP($C715,'ALLL &lt;50B Database'!$A$2:$S$4794,15,FALSE),VLOOKUP($C715,'CECL &lt;50B Database'!$A$2:$S$165,15,FALSE)),"")</f>
        <v/>
      </c>
      <c r="H715" s="32"/>
    </row>
    <row r="716" spans="2:8" x14ac:dyDescent="0.25">
      <c r="B716" s="5" t="str">
        <f>IF(COUNT($B$18:B715)&gt;=COUNT(Workings!$C:$C),"",COUNT($B$18:B715)+1)</f>
        <v/>
      </c>
      <c r="C716" t="str">
        <f>IFERROR(INDEX(Workings!$B:$B,MATCH('Peer Comparison Tool'!$B716,Workings!$D:$D,0)),"")</f>
        <v/>
      </c>
      <c r="D716" s="28" t="str">
        <f>IFERROR(IF($D$12="NR",VLOOKUP($C716,'ALLL &lt;50B Database'!$A$2:$S$4794,7,FALSE),VLOOKUP($C716,'CECL &lt;50B Database'!$A$2:$S$165,7,FALSE)),"")</f>
        <v/>
      </c>
      <c r="E716" s="32" t="str">
        <f>IFERROR(IF($D$12="NR",VLOOKUP($C716,'ALLL &lt;50B Database'!$A$2:$S$4794,11,FALSE),VLOOKUP($C716,'CECL &lt;50B Database'!$A$2:$S$165,11,FALSE)),"")</f>
        <v/>
      </c>
      <c r="F716" s="32" t="str">
        <f>IFERROR(IF($D$12="NR",VLOOKUP($C716,'ALLL &lt;50B Database'!$A$2:$S$4794,19,FALSE),VLOOKUP($C716,'CECL &lt;50B Database'!$A$2:$S$165,19,FALSE)),"")</f>
        <v/>
      </c>
      <c r="G716" s="32" t="str">
        <f>IFERROR(IF($D$12="NR",VLOOKUP($C716,'ALLL &lt;50B Database'!$A$2:$S$4794,15,FALSE),VLOOKUP($C716,'CECL &lt;50B Database'!$A$2:$S$165,15,FALSE)),"")</f>
        <v/>
      </c>
      <c r="H716" s="32"/>
    </row>
    <row r="717" spans="2:8" x14ac:dyDescent="0.25">
      <c r="B717" s="5" t="str">
        <f>IF(COUNT($B$18:B716)&gt;=COUNT(Workings!$C:$C),"",COUNT($B$18:B716)+1)</f>
        <v/>
      </c>
      <c r="C717" t="str">
        <f>IFERROR(INDEX(Workings!$B:$B,MATCH('Peer Comparison Tool'!$B717,Workings!$D:$D,0)),"")</f>
        <v/>
      </c>
      <c r="D717" s="28" t="str">
        <f>IFERROR(IF($D$12="NR",VLOOKUP($C717,'ALLL &lt;50B Database'!$A$2:$S$4794,7,FALSE),VLOOKUP($C717,'CECL &lt;50B Database'!$A$2:$S$165,7,FALSE)),"")</f>
        <v/>
      </c>
      <c r="E717" s="32" t="str">
        <f>IFERROR(IF($D$12="NR",VLOOKUP($C717,'ALLL &lt;50B Database'!$A$2:$S$4794,11,FALSE),VLOOKUP($C717,'CECL &lt;50B Database'!$A$2:$S$165,11,FALSE)),"")</f>
        <v/>
      </c>
      <c r="F717" s="32" t="str">
        <f>IFERROR(IF($D$12="NR",VLOOKUP($C717,'ALLL &lt;50B Database'!$A$2:$S$4794,19,FALSE),VLOOKUP($C717,'CECL &lt;50B Database'!$A$2:$S$165,19,FALSE)),"")</f>
        <v/>
      </c>
      <c r="G717" s="32" t="str">
        <f>IFERROR(IF($D$12="NR",VLOOKUP($C717,'ALLL &lt;50B Database'!$A$2:$S$4794,15,FALSE),VLOOKUP($C717,'CECL &lt;50B Database'!$A$2:$S$165,15,FALSE)),"")</f>
        <v/>
      </c>
      <c r="H717" s="32"/>
    </row>
    <row r="718" spans="2:8" x14ac:dyDescent="0.25">
      <c r="B718" s="5" t="str">
        <f>IF(COUNT($B$18:B717)&gt;=COUNT(Workings!$C:$C),"",COUNT($B$18:B717)+1)</f>
        <v/>
      </c>
      <c r="C718" t="str">
        <f>IFERROR(INDEX(Workings!$B:$B,MATCH('Peer Comparison Tool'!$B718,Workings!$D:$D,0)),"")</f>
        <v/>
      </c>
      <c r="D718" s="28" t="str">
        <f>IFERROR(IF($D$12="NR",VLOOKUP($C718,'ALLL &lt;50B Database'!$A$2:$S$4794,7,FALSE),VLOOKUP($C718,'CECL &lt;50B Database'!$A$2:$S$165,7,FALSE)),"")</f>
        <v/>
      </c>
      <c r="E718" s="32" t="str">
        <f>IFERROR(IF($D$12="NR",VLOOKUP($C718,'ALLL &lt;50B Database'!$A$2:$S$4794,11,FALSE),VLOOKUP($C718,'CECL &lt;50B Database'!$A$2:$S$165,11,FALSE)),"")</f>
        <v/>
      </c>
      <c r="F718" s="32" t="str">
        <f>IFERROR(IF($D$12="NR",VLOOKUP($C718,'ALLL &lt;50B Database'!$A$2:$S$4794,19,FALSE),VLOOKUP($C718,'CECL &lt;50B Database'!$A$2:$S$165,19,FALSE)),"")</f>
        <v/>
      </c>
      <c r="G718" s="32" t="str">
        <f>IFERROR(IF($D$12="NR",VLOOKUP($C718,'ALLL &lt;50B Database'!$A$2:$S$4794,15,FALSE),VLOOKUP($C718,'CECL &lt;50B Database'!$A$2:$S$165,15,FALSE)),"")</f>
        <v/>
      </c>
      <c r="H718" s="32"/>
    </row>
    <row r="719" spans="2:8" x14ac:dyDescent="0.25">
      <c r="B719" s="5" t="str">
        <f>IF(COUNT($B$18:B718)&gt;=COUNT(Workings!$C:$C),"",COUNT($B$18:B718)+1)</f>
        <v/>
      </c>
      <c r="C719" t="str">
        <f>IFERROR(INDEX(Workings!$B:$B,MATCH('Peer Comparison Tool'!$B719,Workings!$D:$D,0)),"")</f>
        <v/>
      </c>
      <c r="D719" s="28" t="str">
        <f>IFERROR(IF($D$12="NR",VLOOKUP($C719,'ALLL &lt;50B Database'!$A$2:$S$4794,7,FALSE),VLOOKUP($C719,'CECL &lt;50B Database'!$A$2:$S$165,7,FALSE)),"")</f>
        <v/>
      </c>
      <c r="E719" s="32" t="str">
        <f>IFERROR(IF($D$12="NR",VLOOKUP($C719,'ALLL &lt;50B Database'!$A$2:$S$4794,11,FALSE),VLOOKUP($C719,'CECL &lt;50B Database'!$A$2:$S$165,11,FALSE)),"")</f>
        <v/>
      </c>
      <c r="F719" s="32" t="str">
        <f>IFERROR(IF($D$12="NR",VLOOKUP($C719,'ALLL &lt;50B Database'!$A$2:$S$4794,19,FALSE),VLOOKUP($C719,'CECL &lt;50B Database'!$A$2:$S$165,19,FALSE)),"")</f>
        <v/>
      </c>
      <c r="G719" s="32" t="str">
        <f>IFERROR(IF($D$12="NR",VLOOKUP($C719,'ALLL &lt;50B Database'!$A$2:$S$4794,15,FALSE),VLOOKUP($C719,'CECL &lt;50B Database'!$A$2:$S$165,15,FALSE)),"")</f>
        <v/>
      </c>
      <c r="H719" s="32"/>
    </row>
    <row r="720" spans="2:8" x14ac:dyDescent="0.25">
      <c r="B720" s="5" t="str">
        <f>IF(COUNT($B$18:B719)&gt;=COUNT(Workings!$C:$C),"",COUNT($B$18:B719)+1)</f>
        <v/>
      </c>
      <c r="C720" t="str">
        <f>IFERROR(INDEX(Workings!$B:$B,MATCH('Peer Comparison Tool'!$B720,Workings!$D:$D,0)),"")</f>
        <v/>
      </c>
      <c r="D720" s="28" t="str">
        <f>IFERROR(IF($D$12="NR",VLOOKUP($C720,'ALLL &lt;50B Database'!$A$2:$S$4794,7,FALSE),VLOOKUP($C720,'CECL &lt;50B Database'!$A$2:$S$165,7,FALSE)),"")</f>
        <v/>
      </c>
      <c r="E720" s="32" t="str">
        <f>IFERROR(IF($D$12="NR",VLOOKUP($C720,'ALLL &lt;50B Database'!$A$2:$S$4794,11,FALSE),VLOOKUP($C720,'CECL &lt;50B Database'!$A$2:$S$165,11,FALSE)),"")</f>
        <v/>
      </c>
      <c r="F720" s="32" t="str">
        <f>IFERROR(IF($D$12="NR",VLOOKUP($C720,'ALLL &lt;50B Database'!$A$2:$S$4794,19,FALSE),VLOOKUP($C720,'CECL &lt;50B Database'!$A$2:$S$165,19,FALSE)),"")</f>
        <v/>
      </c>
      <c r="G720" s="32" t="str">
        <f>IFERROR(IF($D$12="NR",VLOOKUP($C720,'ALLL &lt;50B Database'!$A$2:$S$4794,15,FALSE),VLOOKUP($C720,'CECL &lt;50B Database'!$A$2:$S$165,15,FALSE)),"")</f>
        <v/>
      </c>
      <c r="H720" s="32"/>
    </row>
    <row r="721" spans="2:8" x14ac:dyDescent="0.25">
      <c r="B721" s="5" t="str">
        <f>IF(COUNT($B$18:B720)&gt;=COUNT(Workings!$C:$C),"",COUNT($B$18:B720)+1)</f>
        <v/>
      </c>
      <c r="C721" t="str">
        <f>IFERROR(INDEX(Workings!$B:$B,MATCH('Peer Comparison Tool'!$B721,Workings!$D:$D,0)),"")</f>
        <v/>
      </c>
      <c r="D721" s="28" t="str">
        <f>IFERROR(IF($D$12="NR",VLOOKUP($C721,'ALLL &lt;50B Database'!$A$2:$S$4794,7,FALSE),VLOOKUP($C721,'CECL &lt;50B Database'!$A$2:$S$165,7,FALSE)),"")</f>
        <v/>
      </c>
      <c r="E721" s="32" t="str">
        <f>IFERROR(IF($D$12="NR",VLOOKUP($C721,'ALLL &lt;50B Database'!$A$2:$S$4794,11,FALSE),VLOOKUP($C721,'CECL &lt;50B Database'!$A$2:$S$165,11,FALSE)),"")</f>
        <v/>
      </c>
      <c r="F721" s="32" t="str">
        <f>IFERROR(IF($D$12="NR",VLOOKUP($C721,'ALLL &lt;50B Database'!$A$2:$S$4794,19,FALSE),VLOOKUP($C721,'CECL &lt;50B Database'!$A$2:$S$165,19,FALSE)),"")</f>
        <v/>
      </c>
      <c r="G721" s="32" t="str">
        <f>IFERROR(IF($D$12="NR",VLOOKUP($C721,'ALLL &lt;50B Database'!$A$2:$S$4794,15,FALSE),VLOOKUP($C721,'CECL &lt;50B Database'!$A$2:$S$165,15,FALSE)),"")</f>
        <v/>
      </c>
      <c r="H721" s="32"/>
    </row>
    <row r="722" spans="2:8" x14ac:dyDescent="0.25">
      <c r="B722" s="5" t="str">
        <f>IF(COUNT($B$18:B721)&gt;=COUNT(Workings!$C:$C),"",COUNT($B$18:B721)+1)</f>
        <v/>
      </c>
      <c r="C722" t="str">
        <f>IFERROR(INDEX(Workings!$B:$B,MATCH('Peer Comparison Tool'!$B722,Workings!$D:$D,0)),"")</f>
        <v/>
      </c>
      <c r="D722" s="28" t="str">
        <f>IFERROR(IF($D$12="NR",VLOOKUP($C722,'ALLL &lt;50B Database'!$A$2:$S$4794,7,FALSE),VLOOKUP($C722,'CECL &lt;50B Database'!$A$2:$S$165,7,FALSE)),"")</f>
        <v/>
      </c>
      <c r="E722" s="32" t="str">
        <f>IFERROR(IF($D$12="NR",VLOOKUP($C722,'ALLL &lt;50B Database'!$A$2:$S$4794,11,FALSE),VLOOKUP($C722,'CECL &lt;50B Database'!$A$2:$S$165,11,FALSE)),"")</f>
        <v/>
      </c>
      <c r="F722" s="32" t="str">
        <f>IFERROR(IF($D$12="NR",VLOOKUP($C722,'ALLL &lt;50B Database'!$A$2:$S$4794,19,FALSE),VLOOKUP($C722,'CECL &lt;50B Database'!$A$2:$S$165,19,FALSE)),"")</f>
        <v/>
      </c>
      <c r="G722" s="32" t="str">
        <f>IFERROR(IF($D$12="NR",VLOOKUP($C722,'ALLL &lt;50B Database'!$A$2:$S$4794,15,FALSE),VLOOKUP($C722,'CECL &lt;50B Database'!$A$2:$S$165,15,FALSE)),"")</f>
        <v/>
      </c>
      <c r="H722" s="32"/>
    </row>
    <row r="723" spans="2:8" x14ac:dyDescent="0.25">
      <c r="B723" s="5" t="str">
        <f>IF(COUNT($B$18:B722)&gt;=COUNT(Workings!$C:$C),"",COUNT($B$18:B722)+1)</f>
        <v/>
      </c>
      <c r="C723" t="str">
        <f>IFERROR(INDEX(Workings!$B:$B,MATCH('Peer Comparison Tool'!$B723,Workings!$D:$D,0)),"")</f>
        <v/>
      </c>
      <c r="D723" s="28" t="str">
        <f>IFERROR(IF($D$12="NR",VLOOKUP($C723,'ALLL &lt;50B Database'!$A$2:$S$4794,7,FALSE),VLOOKUP($C723,'CECL &lt;50B Database'!$A$2:$S$165,7,FALSE)),"")</f>
        <v/>
      </c>
      <c r="E723" s="32" t="str">
        <f>IFERROR(IF($D$12="NR",VLOOKUP($C723,'ALLL &lt;50B Database'!$A$2:$S$4794,11,FALSE),VLOOKUP($C723,'CECL &lt;50B Database'!$A$2:$S$165,11,FALSE)),"")</f>
        <v/>
      </c>
      <c r="F723" s="32" t="str">
        <f>IFERROR(IF($D$12="NR",VLOOKUP($C723,'ALLL &lt;50B Database'!$A$2:$S$4794,19,FALSE),VLOOKUP($C723,'CECL &lt;50B Database'!$A$2:$S$165,19,FALSE)),"")</f>
        <v/>
      </c>
      <c r="G723" s="32" t="str">
        <f>IFERROR(IF($D$12="NR",VLOOKUP($C723,'ALLL &lt;50B Database'!$A$2:$S$4794,15,FALSE),VLOOKUP($C723,'CECL &lt;50B Database'!$A$2:$S$165,15,FALSE)),"")</f>
        <v/>
      </c>
      <c r="H723" s="32"/>
    </row>
    <row r="724" spans="2:8" x14ac:dyDescent="0.25">
      <c r="B724" s="5" t="str">
        <f>IF(COUNT($B$18:B723)&gt;=COUNT(Workings!$C:$C),"",COUNT($B$18:B723)+1)</f>
        <v/>
      </c>
      <c r="C724" t="str">
        <f>IFERROR(INDEX(Workings!$B:$B,MATCH('Peer Comparison Tool'!$B724,Workings!$D:$D,0)),"")</f>
        <v/>
      </c>
      <c r="D724" s="28" t="str">
        <f>IFERROR(IF($D$12="NR",VLOOKUP($C724,'ALLL &lt;50B Database'!$A$2:$S$4794,7,FALSE),VLOOKUP($C724,'CECL &lt;50B Database'!$A$2:$S$165,7,FALSE)),"")</f>
        <v/>
      </c>
      <c r="E724" s="32" t="str">
        <f>IFERROR(IF($D$12="NR",VLOOKUP($C724,'ALLL &lt;50B Database'!$A$2:$S$4794,11,FALSE),VLOOKUP($C724,'CECL &lt;50B Database'!$A$2:$S$165,11,FALSE)),"")</f>
        <v/>
      </c>
      <c r="F724" s="32" t="str">
        <f>IFERROR(IF($D$12="NR",VLOOKUP($C724,'ALLL &lt;50B Database'!$A$2:$S$4794,19,FALSE),VLOOKUP($C724,'CECL &lt;50B Database'!$A$2:$S$165,19,FALSE)),"")</f>
        <v/>
      </c>
      <c r="G724" s="32" t="str">
        <f>IFERROR(IF($D$12="NR",VLOOKUP($C724,'ALLL &lt;50B Database'!$A$2:$S$4794,15,FALSE),VLOOKUP($C724,'CECL &lt;50B Database'!$A$2:$S$165,15,FALSE)),"")</f>
        <v/>
      </c>
      <c r="H724" s="32"/>
    </row>
    <row r="725" spans="2:8" x14ac:dyDescent="0.25">
      <c r="B725" s="5" t="str">
        <f>IF(COUNT($B$18:B724)&gt;=COUNT(Workings!$C:$C),"",COUNT($B$18:B724)+1)</f>
        <v/>
      </c>
      <c r="C725" t="str">
        <f>IFERROR(INDEX(Workings!$B:$B,MATCH('Peer Comparison Tool'!$B725,Workings!$D:$D,0)),"")</f>
        <v/>
      </c>
      <c r="D725" s="28" t="str">
        <f>IFERROR(IF($D$12="NR",VLOOKUP($C725,'ALLL &lt;50B Database'!$A$2:$S$4794,7,FALSE),VLOOKUP($C725,'CECL &lt;50B Database'!$A$2:$S$165,7,FALSE)),"")</f>
        <v/>
      </c>
      <c r="E725" s="32" t="str">
        <f>IFERROR(IF($D$12="NR",VLOOKUP($C725,'ALLL &lt;50B Database'!$A$2:$S$4794,11,FALSE),VLOOKUP($C725,'CECL &lt;50B Database'!$A$2:$S$165,11,FALSE)),"")</f>
        <v/>
      </c>
      <c r="F725" s="32" t="str">
        <f>IFERROR(IF($D$12="NR",VLOOKUP($C725,'ALLL &lt;50B Database'!$A$2:$S$4794,19,FALSE),VLOOKUP($C725,'CECL &lt;50B Database'!$A$2:$S$165,19,FALSE)),"")</f>
        <v/>
      </c>
      <c r="G725" s="32" t="str">
        <f>IFERROR(IF($D$12="NR",VLOOKUP($C725,'ALLL &lt;50B Database'!$A$2:$S$4794,15,FALSE),VLOOKUP($C725,'CECL &lt;50B Database'!$A$2:$S$165,15,FALSE)),"")</f>
        <v/>
      </c>
      <c r="H725" s="32"/>
    </row>
    <row r="726" spans="2:8" x14ac:dyDescent="0.25">
      <c r="B726" s="5" t="str">
        <f>IF(COUNT($B$18:B725)&gt;=COUNT(Workings!$C:$C),"",COUNT($B$18:B725)+1)</f>
        <v/>
      </c>
      <c r="C726" t="str">
        <f>IFERROR(INDEX(Workings!$B:$B,MATCH('Peer Comparison Tool'!$B726,Workings!$D:$D,0)),"")</f>
        <v/>
      </c>
      <c r="D726" s="28" t="str">
        <f>IFERROR(IF($D$12="NR",VLOOKUP($C726,'ALLL &lt;50B Database'!$A$2:$S$4794,7,FALSE),VLOOKUP($C726,'CECL &lt;50B Database'!$A$2:$S$165,7,FALSE)),"")</f>
        <v/>
      </c>
      <c r="E726" s="32" t="str">
        <f>IFERROR(IF($D$12="NR",VLOOKUP($C726,'ALLL &lt;50B Database'!$A$2:$S$4794,11,FALSE),VLOOKUP($C726,'CECL &lt;50B Database'!$A$2:$S$165,11,FALSE)),"")</f>
        <v/>
      </c>
      <c r="F726" s="32" t="str">
        <f>IFERROR(IF($D$12="NR",VLOOKUP($C726,'ALLL &lt;50B Database'!$A$2:$S$4794,19,FALSE),VLOOKUP($C726,'CECL &lt;50B Database'!$A$2:$S$165,19,FALSE)),"")</f>
        <v/>
      </c>
      <c r="G726" s="32" t="str">
        <f>IFERROR(IF($D$12="NR",VLOOKUP($C726,'ALLL &lt;50B Database'!$A$2:$S$4794,15,FALSE),VLOOKUP($C726,'CECL &lt;50B Database'!$A$2:$S$165,15,FALSE)),"")</f>
        <v/>
      </c>
      <c r="H726" s="32"/>
    </row>
    <row r="727" spans="2:8" x14ac:dyDescent="0.25">
      <c r="B727" s="5" t="str">
        <f>IF(COUNT($B$18:B726)&gt;=COUNT(Workings!$C:$C),"",COUNT($B$18:B726)+1)</f>
        <v/>
      </c>
      <c r="C727" t="str">
        <f>IFERROR(INDEX(Workings!$B:$B,MATCH('Peer Comparison Tool'!$B727,Workings!$D:$D,0)),"")</f>
        <v/>
      </c>
      <c r="D727" s="28" t="str">
        <f>IFERROR(IF($D$12="NR",VLOOKUP($C727,'ALLL &lt;50B Database'!$A$2:$S$4794,7,FALSE),VLOOKUP($C727,'CECL &lt;50B Database'!$A$2:$S$165,7,FALSE)),"")</f>
        <v/>
      </c>
      <c r="E727" s="32" t="str">
        <f>IFERROR(IF($D$12="NR",VLOOKUP($C727,'ALLL &lt;50B Database'!$A$2:$S$4794,11,FALSE),VLOOKUP($C727,'CECL &lt;50B Database'!$A$2:$S$165,11,FALSE)),"")</f>
        <v/>
      </c>
      <c r="F727" s="32" t="str">
        <f>IFERROR(IF($D$12="NR",VLOOKUP($C727,'ALLL &lt;50B Database'!$A$2:$S$4794,19,FALSE),VLOOKUP($C727,'CECL &lt;50B Database'!$A$2:$S$165,19,FALSE)),"")</f>
        <v/>
      </c>
      <c r="G727" s="32" t="str">
        <f>IFERROR(IF($D$12="NR",VLOOKUP($C727,'ALLL &lt;50B Database'!$A$2:$S$4794,15,FALSE),VLOOKUP($C727,'CECL &lt;50B Database'!$A$2:$S$165,15,FALSE)),"")</f>
        <v/>
      </c>
      <c r="H727" s="32"/>
    </row>
    <row r="728" spans="2:8" x14ac:dyDescent="0.25">
      <c r="B728" s="5" t="str">
        <f>IF(COUNT($B$18:B727)&gt;=COUNT(Workings!$C:$C),"",COUNT($B$18:B727)+1)</f>
        <v/>
      </c>
      <c r="C728" t="str">
        <f>IFERROR(INDEX(Workings!$B:$B,MATCH('Peer Comparison Tool'!$B728,Workings!$D:$D,0)),"")</f>
        <v/>
      </c>
      <c r="D728" s="28" t="str">
        <f>IFERROR(IF($D$12="NR",VLOOKUP($C728,'ALLL &lt;50B Database'!$A$2:$S$4794,7,FALSE),VLOOKUP($C728,'CECL &lt;50B Database'!$A$2:$S$165,7,FALSE)),"")</f>
        <v/>
      </c>
      <c r="E728" s="32" t="str">
        <f>IFERROR(IF($D$12="NR",VLOOKUP($C728,'ALLL &lt;50B Database'!$A$2:$S$4794,11,FALSE),VLOOKUP($C728,'CECL &lt;50B Database'!$A$2:$S$165,11,FALSE)),"")</f>
        <v/>
      </c>
      <c r="F728" s="32" t="str">
        <f>IFERROR(IF($D$12="NR",VLOOKUP($C728,'ALLL &lt;50B Database'!$A$2:$S$4794,19,FALSE),VLOOKUP($C728,'CECL &lt;50B Database'!$A$2:$S$165,19,FALSE)),"")</f>
        <v/>
      </c>
      <c r="G728" s="32" t="str">
        <f>IFERROR(IF($D$12="NR",VLOOKUP($C728,'ALLL &lt;50B Database'!$A$2:$S$4794,15,FALSE),VLOOKUP($C728,'CECL &lt;50B Database'!$A$2:$S$165,15,FALSE)),"")</f>
        <v/>
      </c>
      <c r="H728" s="32"/>
    </row>
    <row r="729" spans="2:8" x14ac:dyDescent="0.25">
      <c r="B729" s="5" t="str">
        <f>IF(COUNT($B$18:B728)&gt;=COUNT(Workings!$C:$C),"",COUNT($B$18:B728)+1)</f>
        <v/>
      </c>
      <c r="C729" t="str">
        <f>IFERROR(INDEX(Workings!$B:$B,MATCH('Peer Comparison Tool'!$B729,Workings!$D:$D,0)),"")</f>
        <v/>
      </c>
      <c r="D729" s="28" t="str">
        <f>IFERROR(IF($D$12="NR",VLOOKUP($C729,'ALLL &lt;50B Database'!$A$2:$S$4794,7,FALSE),VLOOKUP($C729,'CECL &lt;50B Database'!$A$2:$S$165,7,FALSE)),"")</f>
        <v/>
      </c>
      <c r="E729" s="32" t="str">
        <f>IFERROR(IF($D$12="NR",VLOOKUP($C729,'ALLL &lt;50B Database'!$A$2:$S$4794,11,FALSE),VLOOKUP($C729,'CECL &lt;50B Database'!$A$2:$S$165,11,FALSE)),"")</f>
        <v/>
      </c>
      <c r="F729" s="32" t="str">
        <f>IFERROR(IF($D$12="NR",VLOOKUP($C729,'ALLL &lt;50B Database'!$A$2:$S$4794,19,FALSE),VLOOKUP($C729,'CECL &lt;50B Database'!$A$2:$S$165,19,FALSE)),"")</f>
        <v/>
      </c>
      <c r="G729" s="32" t="str">
        <f>IFERROR(IF($D$12="NR",VLOOKUP($C729,'ALLL &lt;50B Database'!$A$2:$S$4794,15,FALSE),VLOOKUP($C729,'CECL &lt;50B Database'!$A$2:$S$165,15,FALSE)),"")</f>
        <v/>
      </c>
      <c r="H729" s="32"/>
    </row>
    <row r="730" spans="2:8" x14ac:dyDescent="0.25">
      <c r="B730" s="5" t="str">
        <f>IF(COUNT($B$18:B729)&gt;=COUNT(Workings!$C:$C),"",COUNT($B$18:B729)+1)</f>
        <v/>
      </c>
      <c r="C730" t="str">
        <f>IFERROR(INDEX(Workings!$B:$B,MATCH('Peer Comparison Tool'!$B730,Workings!$D:$D,0)),"")</f>
        <v/>
      </c>
      <c r="D730" s="28" t="str">
        <f>IFERROR(IF($D$12="NR",VLOOKUP($C730,'ALLL &lt;50B Database'!$A$2:$S$4794,7,FALSE),VLOOKUP($C730,'CECL &lt;50B Database'!$A$2:$S$165,7,FALSE)),"")</f>
        <v/>
      </c>
      <c r="E730" s="32" t="str">
        <f>IFERROR(IF($D$12="NR",VLOOKUP($C730,'ALLL &lt;50B Database'!$A$2:$S$4794,11,FALSE),VLOOKUP($C730,'CECL &lt;50B Database'!$A$2:$S$165,11,FALSE)),"")</f>
        <v/>
      </c>
      <c r="F730" s="32" t="str">
        <f>IFERROR(IF($D$12="NR",VLOOKUP($C730,'ALLL &lt;50B Database'!$A$2:$S$4794,19,FALSE),VLOOKUP($C730,'CECL &lt;50B Database'!$A$2:$S$165,19,FALSE)),"")</f>
        <v/>
      </c>
      <c r="G730" s="32" t="str">
        <f>IFERROR(IF($D$12="NR",VLOOKUP($C730,'ALLL &lt;50B Database'!$A$2:$S$4794,15,FALSE),VLOOKUP($C730,'CECL &lt;50B Database'!$A$2:$S$165,15,FALSE)),"")</f>
        <v/>
      </c>
      <c r="H730" s="32"/>
    </row>
    <row r="731" spans="2:8" x14ac:dyDescent="0.25">
      <c r="B731" s="5" t="str">
        <f>IF(COUNT($B$18:B730)&gt;=COUNT(Workings!$C:$C),"",COUNT($B$18:B730)+1)</f>
        <v/>
      </c>
      <c r="C731" t="str">
        <f>IFERROR(INDEX(Workings!$B:$B,MATCH('Peer Comparison Tool'!$B731,Workings!$D:$D,0)),"")</f>
        <v/>
      </c>
      <c r="D731" s="28" t="str">
        <f>IFERROR(IF($D$12="NR",VLOOKUP($C731,'ALLL &lt;50B Database'!$A$2:$S$4794,7,FALSE),VLOOKUP($C731,'CECL &lt;50B Database'!$A$2:$S$165,7,FALSE)),"")</f>
        <v/>
      </c>
      <c r="E731" s="32" t="str">
        <f>IFERROR(IF($D$12="NR",VLOOKUP($C731,'ALLL &lt;50B Database'!$A$2:$S$4794,11,FALSE),VLOOKUP($C731,'CECL &lt;50B Database'!$A$2:$S$165,11,FALSE)),"")</f>
        <v/>
      </c>
      <c r="F731" s="32" t="str">
        <f>IFERROR(IF($D$12="NR",VLOOKUP($C731,'ALLL &lt;50B Database'!$A$2:$S$4794,19,FALSE),VLOOKUP($C731,'CECL &lt;50B Database'!$A$2:$S$165,19,FALSE)),"")</f>
        <v/>
      </c>
      <c r="G731" s="32" t="str">
        <f>IFERROR(IF($D$12="NR",VLOOKUP($C731,'ALLL &lt;50B Database'!$A$2:$S$4794,15,FALSE),VLOOKUP($C731,'CECL &lt;50B Database'!$A$2:$S$165,15,FALSE)),"")</f>
        <v/>
      </c>
      <c r="H731" s="32"/>
    </row>
    <row r="732" spans="2:8" x14ac:dyDescent="0.25">
      <c r="B732" s="5" t="str">
        <f>IF(COUNT($B$18:B731)&gt;=COUNT(Workings!$C:$C),"",COUNT($B$18:B731)+1)</f>
        <v/>
      </c>
      <c r="C732" t="str">
        <f>IFERROR(INDEX(Workings!$B:$B,MATCH('Peer Comparison Tool'!$B732,Workings!$D:$D,0)),"")</f>
        <v/>
      </c>
      <c r="D732" s="28" t="str">
        <f>IFERROR(IF($D$12="NR",VLOOKUP($C732,'ALLL &lt;50B Database'!$A$2:$S$4794,7,FALSE),VLOOKUP($C732,'CECL &lt;50B Database'!$A$2:$S$165,7,FALSE)),"")</f>
        <v/>
      </c>
      <c r="E732" s="32" t="str">
        <f>IFERROR(IF($D$12="NR",VLOOKUP($C732,'ALLL &lt;50B Database'!$A$2:$S$4794,11,FALSE),VLOOKUP($C732,'CECL &lt;50B Database'!$A$2:$S$165,11,FALSE)),"")</f>
        <v/>
      </c>
      <c r="F732" s="32" t="str">
        <f>IFERROR(IF($D$12="NR",VLOOKUP($C732,'ALLL &lt;50B Database'!$A$2:$S$4794,19,FALSE),VLOOKUP($C732,'CECL &lt;50B Database'!$A$2:$S$165,19,FALSE)),"")</f>
        <v/>
      </c>
      <c r="G732" s="32" t="str">
        <f>IFERROR(IF($D$12="NR",VLOOKUP($C732,'ALLL &lt;50B Database'!$A$2:$S$4794,15,FALSE),VLOOKUP($C732,'CECL &lt;50B Database'!$A$2:$S$165,15,FALSE)),"")</f>
        <v/>
      </c>
      <c r="H732" s="32"/>
    </row>
    <row r="733" spans="2:8" x14ac:dyDescent="0.25">
      <c r="B733" s="5" t="str">
        <f>IF(COUNT($B$18:B732)&gt;=COUNT(Workings!$C:$C),"",COUNT($B$18:B732)+1)</f>
        <v/>
      </c>
      <c r="C733" t="str">
        <f>IFERROR(INDEX(Workings!$B:$B,MATCH('Peer Comparison Tool'!$B733,Workings!$D:$D,0)),"")</f>
        <v/>
      </c>
      <c r="D733" s="28" t="str">
        <f>IFERROR(IF($D$12="NR",VLOOKUP($C733,'ALLL &lt;50B Database'!$A$2:$S$4794,7,FALSE),VLOOKUP($C733,'CECL &lt;50B Database'!$A$2:$S$165,7,FALSE)),"")</f>
        <v/>
      </c>
      <c r="E733" s="32" t="str">
        <f>IFERROR(IF($D$12="NR",VLOOKUP($C733,'ALLL &lt;50B Database'!$A$2:$S$4794,11,FALSE),VLOOKUP($C733,'CECL &lt;50B Database'!$A$2:$S$165,11,FALSE)),"")</f>
        <v/>
      </c>
      <c r="F733" s="32" t="str">
        <f>IFERROR(IF($D$12="NR",VLOOKUP($C733,'ALLL &lt;50B Database'!$A$2:$S$4794,19,FALSE),VLOOKUP($C733,'CECL &lt;50B Database'!$A$2:$S$165,19,FALSE)),"")</f>
        <v/>
      </c>
      <c r="G733" s="32" t="str">
        <f>IFERROR(IF($D$12="NR",VLOOKUP($C733,'ALLL &lt;50B Database'!$A$2:$S$4794,15,FALSE),VLOOKUP($C733,'CECL &lt;50B Database'!$A$2:$S$165,15,FALSE)),"")</f>
        <v/>
      </c>
      <c r="H733" s="32"/>
    </row>
    <row r="734" spans="2:8" x14ac:dyDescent="0.25">
      <c r="B734" s="5" t="str">
        <f>IF(COUNT($B$18:B733)&gt;=COUNT(Workings!$C:$C),"",COUNT($B$18:B733)+1)</f>
        <v/>
      </c>
      <c r="C734" t="str">
        <f>IFERROR(INDEX(Workings!$B:$B,MATCH('Peer Comparison Tool'!$B734,Workings!$D:$D,0)),"")</f>
        <v/>
      </c>
      <c r="D734" s="28" t="str">
        <f>IFERROR(IF($D$12="NR",VLOOKUP($C734,'ALLL &lt;50B Database'!$A$2:$S$4794,7,FALSE),VLOOKUP($C734,'CECL &lt;50B Database'!$A$2:$S$165,7,FALSE)),"")</f>
        <v/>
      </c>
      <c r="E734" s="32" t="str">
        <f>IFERROR(IF($D$12="NR",VLOOKUP($C734,'ALLL &lt;50B Database'!$A$2:$S$4794,11,FALSE),VLOOKUP($C734,'CECL &lt;50B Database'!$A$2:$S$165,11,FALSE)),"")</f>
        <v/>
      </c>
      <c r="F734" s="32" t="str">
        <f>IFERROR(IF($D$12="NR",VLOOKUP($C734,'ALLL &lt;50B Database'!$A$2:$S$4794,19,FALSE),VLOOKUP($C734,'CECL &lt;50B Database'!$A$2:$S$165,19,FALSE)),"")</f>
        <v/>
      </c>
      <c r="G734" s="32" t="str">
        <f>IFERROR(IF($D$12="NR",VLOOKUP($C734,'ALLL &lt;50B Database'!$A$2:$S$4794,15,FALSE),VLOOKUP($C734,'CECL &lt;50B Database'!$A$2:$S$165,15,FALSE)),"")</f>
        <v/>
      </c>
      <c r="H734" s="32"/>
    </row>
    <row r="735" spans="2:8" x14ac:dyDescent="0.25">
      <c r="B735" s="5" t="str">
        <f>IF(COUNT($B$18:B734)&gt;=COUNT(Workings!$C:$C),"",COUNT($B$18:B734)+1)</f>
        <v/>
      </c>
      <c r="C735" t="str">
        <f>IFERROR(INDEX(Workings!$B:$B,MATCH('Peer Comparison Tool'!$B735,Workings!$D:$D,0)),"")</f>
        <v/>
      </c>
      <c r="D735" s="28" t="str">
        <f>IFERROR(IF($D$12="NR",VLOOKUP($C735,'ALLL &lt;50B Database'!$A$2:$S$4794,7,FALSE),VLOOKUP($C735,'CECL &lt;50B Database'!$A$2:$S$165,7,FALSE)),"")</f>
        <v/>
      </c>
      <c r="E735" s="32" t="str">
        <f>IFERROR(IF($D$12="NR",VLOOKUP($C735,'ALLL &lt;50B Database'!$A$2:$S$4794,11,FALSE),VLOOKUP($C735,'CECL &lt;50B Database'!$A$2:$S$165,11,FALSE)),"")</f>
        <v/>
      </c>
      <c r="F735" s="32" t="str">
        <f>IFERROR(IF($D$12="NR",VLOOKUP($C735,'ALLL &lt;50B Database'!$A$2:$S$4794,19,FALSE),VLOOKUP($C735,'CECL &lt;50B Database'!$A$2:$S$165,19,FALSE)),"")</f>
        <v/>
      </c>
      <c r="G735" s="32" t="str">
        <f>IFERROR(IF($D$12="NR",VLOOKUP($C735,'ALLL &lt;50B Database'!$A$2:$S$4794,15,FALSE),VLOOKUP($C735,'CECL &lt;50B Database'!$A$2:$S$165,15,FALSE)),"")</f>
        <v/>
      </c>
      <c r="H735" s="32"/>
    </row>
    <row r="736" spans="2:8" x14ac:dyDescent="0.25">
      <c r="B736" s="5" t="str">
        <f>IF(COUNT($B$18:B735)&gt;=COUNT(Workings!$C:$C),"",COUNT($B$18:B735)+1)</f>
        <v/>
      </c>
      <c r="C736" t="str">
        <f>IFERROR(INDEX(Workings!$B:$B,MATCH('Peer Comparison Tool'!$B736,Workings!$D:$D,0)),"")</f>
        <v/>
      </c>
      <c r="D736" s="28" t="str">
        <f>IFERROR(IF($D$12="NR",VLOOKUP($C736,'ALLL &lt;50B Database'!$A$2:$S$4794,7,FALSE),VLOOKUP($C736,'CECL &lt;50B Database'!$A$2:$S$165,7,FALSE)),"")</f>
        <v/>
      </c>
      <c r="E736" s="32" t="str">
        <f>IFERROR(IF($D$12="NR",VLOOKUP($C736,'ALLL &lt;50B Database'!$A$2:$S$4794,11,FALSE),VLOOKUP($C736,'CECL &lt;50B Database'!$A$2:$S$165,11,FALSE)),"")</f>
        <v/>
      </c>
      <c r="F736" s="32" t="str">
        <f>IFERROR(IF($D$12="NR",VLOOKUP($C736,'ALLL &lt;50B Database'!$A$2:$S$4794,19,FALSE),VLOOKUP($C736,'CECL &lt;50B Database'!$A$2:$S$165,19,FALSE)),"")</f>
        <v/>
      </c>
      <c r="G736" s="32" t="str">
        <f>IFERROR(IF($D$12="NR",VLOOKUP($C736,'ALLL &lt;50B Database'!$A$2:$S$4794,15,FALSE),VLOOKUP($C736,'CECL &lt;50B Database'!$A$2:$S$165,15,FALSE)),"")</f>
        <v/>
      </c>
      <c r="H736" s="32"/>
    </row>
    <row r="737" spans="2:8" x14ac:dyDescent="0.25">
      <c r="B737" s="5" t="str">
        <f>IF(COUNT($B$18:B736)&gt;=COUNT(Workings!$C:$C),"",COUNT($B$18:B736)+1)</f>
        <v/>
      </c>
      <c r="C737" t="str">
        <f>IFERROR(INDEX(Workings!$B:$B,MATCH('Peer Comparison Tool'!$B737,Workings!$D:$D,0)),"")</f>
        <v/>
      </c>
      <c r="D737" s="28" t="str">
        <f>IFERROR(IF($D$12="NR",VLOOKUP($C737,'ALLL &lt;50B Database'!$A$2:$S$4794,7,FALSE),VLOOKUP($C737,'CECL &lt;50B Database'!$A$2:$S$165,7,FALSE)),"")</f>
        <v/>
      </c>
      <c r="E737" s="32" t="str">
        <f>IFERROR(IF($D$12="NR",VLOOKUP($C737,'ALLL &lt;50B Database'!$A$2:$S$4794,11,FALSE),VLOOKUP($C737,'CECL &lt;50B Database'!$A$2:$S$165,11,FALSE)),"")</f>
        <v/>
      </c>
      <c r="F737" s="32" t="str">
        <f>IFERROR(IF($D$12="NR",VLOOKUP($C737,'ALLL &lt;50B Database'!$A$2:$S$4794,19,FALSE),VLOOKUP($C737,'CECL &lt;50B Database'!$A$2:$S$165,19,FALSE)),"")</f>
        <v/>
      </c>
      <c r="G737" s="32" t="str">
        <f>IFERROR(IF($D$12="NR",VLOOKUP($C737,'ALLL &lt;50B Database'!$A$2:$S$4794,15,FALSE),VLOOKUP($C737,'CECL &lt;50B Database'!$A$2:$S$165,15,FALSE)),"")</f>
        <v/>
      </c>
      <c r="H737" s="32"/>
    </row>
    <row r="738" spans="2:8" x14ac:dyDescent="0.25">
      <c r="B738" s="5" t="str">
        <f>IF(COUNT($B$18:B737)&gt;=COUNT(Workings!$C:$C),"",COUNT($B$18:B737)+1)</f>
        <v/>
      </c>
      <c r="C738" t="str">
        <f>IFERROR(INDEX(Workings!$B:$B,MATCH('Peer Comparison Tool'!$B738,Workings!$D:$D,0)),"")</f>
        <v/>
      </c>
      <c r="D738" s="28" t="str">
        <f>IFERROR(IF($D$12="NR",VLOOKUP($C738,'ALLL &lt;50B Database'!$A$2:$S$4794,7,FALSE),VLOOKUP($C738,'CECL &lt;50B Database'!$A$2:$S$165,7,FALSE)),"")</f>
        <v/>
      </c>
      <c r="E738" s="32" t="str">
        <f>IFERROR(IF($D$12="NR",VLOOKUP($C738,'ALLL &lt;50B Database'!$A$2:$S$4794,11,FALSE),VLOOKUP($C738,'CECL &lt;50B Database'!$A$2:$S$165,11,FALSE)),"")</f>
        <v/>
      </c>
      <c r="F738" s="32" t="str">
        <f>IFERROR(IF($D$12="NR",VLOOKUP($C738,'ALLL &lt;50B Database'!$A$2:$S$4794,19,FALSE),VLOOKUP($C738,'CECL &lt;50B Database'!$A$2:$S$165,19,FALSE)),"")</f>
        <v/>
      </c>
      <c r="G738" s="32" t="str">
        <f>IFERROR(IF($D$12="NR",VLOOKUP($C738,'ALLL &lt;50B Database'!$A$2:$S$4794,15,FALSE),VLOOKUP($C738,'CECL &lt;50B Database'!$A$2:$S$165,15,FALSE)),"")</f>
        <v/>
      </c>
      <c r="H738" s="32"/>
    </row>
    <row r="739" spans="2:8" x14ac:dyDescent="0.25">
      <c r="B739" s="5" t="str">
        <f>IF(COUNT($B$18:B738)&gt;=COUNT(Workings!$C:$C),"",COUNT($B$18:B738)+1)</f>
        <v/>
      </c>
      <c r="C739" t="str">
        <f>IFERROR(INDEX(Workings!$B:$B,MATCH('Peer Comparison Tool'!$B739,Workings!$D:$D,0)),"")</f>
        <v/>
      </c>
      <c r="D739" s="28" t="str">
        <f>IFERROR(IF($D$12="NR",VLOOKUP($C739,'ALLL &lt;50B Database'!$A$2:$S$4794,7,FALSE),VLOOKUP($C739,'CECL &lt;50B Database'!$A$2:$S$165,7,FALSE)),"")</f>
        <v/>
      </c>
      <c r="E739" s="32" t="str">
        <f>IFERROR(IF($D$12="NR",VLOOKUP($C739,'ALLL &lt;50B Database'!$A$2:$S$4794,11,FALSE),VLOOKUP($C739,'CECL &lt;50B Database'!$A$2:$S$165,11,FALSE)),"")</f>
        <v/>
      </c>
      <c r="F739" s="32" t="str">
        <f>IFERROR(IF($D$12="NR",VLOOKUP($C739,'ALLL &lt;50B Database'!$A$2:$S$4794,19,FALSE),VLOOKUP($C739,'CECL &lt;50B Database'!$A$2:$S$165,19,FALSE)),"")</f>
        <v/>
      </c>
      <c r="G739" s="32" t="str">
        <f>IFERROR(IF($D$12="NR",VLOOKUP($C739,'ALLL &lt;50B Database'!$A$2:$S$4794,15,FALSE),VLOOKUP($C739,'CECL &lt;50B Database'!$A$2:$S$165,15,FALSE)),"")</f>
        <v/>
      </c>
      <c r="H739" s="32"/>
    </row>
    <row r="740" spans="2:8" x14ac:dyDescent="0.25">
      <c r="B740" s="5" t="str">
        <f>IF(COUNT($B$18:B739)&gt;=COUNT(Workings!$C:$C),"",COUNT($B$18:B739)+1)</f>
        <v/>
      </c>
      <c r="C740" t="str">
        <f>IFERROR(INDEX(Workings!$B:$B,MATCH('Peer Comparison Tool'!$B740,Workings!$D:$D,0)),"")</f>
        <v/>
      </c>
      <c r="D740" s="28" t="str">
        <f>IFERROR(IF($D$12="NR",VLOOKUP($C740,'ALLL &lt;50B Database'!$A$2:$S$4794,7,FALSE),VLOOKUP($C740,'CECL &lt;50B Database'!$A$2:$S$165,7,FALSE)),"")</f>
        <v/>
      </c>
      <c r="E740" s="32" t="str">
        <f>IFERROR(IF($D$12="NR",VLOOKUP($C740,'ALLL &lt;50B Database'!$A$2:$S$4794,11,FALSE),VLOOKUP($C740,'CECL &lt;50B Database'!$A$2:$S$165,11,FALSE)),"")</f>
        <v/>
      </c>
      <c r="F740" s="32" t="str">
        <f>IFERROR(IF($D$12="NR",VLOOKUP($C740,'ALLL &lt;50B Database'!$A$2:$S$4794,19,FALSE),VLOOKUP($C740,'CECL &lt;50B Database'!$A$2:$S$165,19,FALSE)),"")</f>
        <v/>
      </c>
      <c r="G740" s="32" t="str">
        <f>IFERROR(IF($D$12="NR",VLOOKUP($C740,'ALLL &lt;50B Database'!$A$2:$S$4794,15,FALSE),VLOOKUP($C740,'CECL &lt;50B Database'!$A$2:$S$165,15,FALSE)),"")</f>
        <v/>
      </c>
      <c r="H740" s="32"/>
    </row>
    <row r="741" spans="2:8" x14ac:dyDescent="0.25">
      <c r="B741" s="5" t="str">
        <f>IF(COUNT($B$18:B740)&gt;=COUNT(Workings!$C:$C),"",COUNT($B$18:B740)+1)</f>
        <v/>
      </c>
      <c r="C741" t="str">
        <f>IFERROR(INDEX(Workings!$B:$B,MATCH('Peer Comparison Tool'!$B741,Workings!$D:$D,0)),"")</f>
        <v/>
      </c>
      <c r="D741" s="28" t="str">
        <f>IFERROR(IF($D$12="NR",VLOOKUP($C741,'ALLL &lt;50B Database'!$A$2:$S$4794,7,FALSE),VLOOKUP($C741,'CECL &lt;50B Database'!$A$2:$S$165,7,FALSE)),"")</f>
        <v/>
      </c>
      <c r="E741" s="32" t="str">
        <f>IFERROR(IF($D$12="NR",VLOOKUP($C741,'ALLL &lt;50B Database'!$A$2:$S$4794,11,FALSE),VLOOKUP($C741,'CECL &lt;50B Database'!$A$2:$S$165,11,FALSE)),"")</f>
        <v/>
      </c>
      <c r="F741" s="32" t="str">
        <f>IFERROR(IF($D$12="NR",VLOOKUP($C741,'ALLL &lt;50B Database'!$A$2:$S$4794,19,FALSE),VLOOKUP($C741,'CECL &lt;50B Database'!$A$2:$S$165,19,FALSE)),"")</f>
        <v/>
      </c>
      <c r="G741" s="32" t="str">
        <f>IFERROR(IF($D$12="NR",VLOOKUP($C741,'ALLL &lt;50B Database'!$A$2:$S$4794,15,FALSE),VLOOKUP($C741,'CECL &lt;50B Database'!$A$2:$S$165,15,FALSE)),"")</f>
        <v/>
      </c>
      <c r="H741" s="32"/>
    </row>
    <row r="742" spans="2:8" x14ac:dyDescent="0.25">
      <c r="B742" s="5" t="str">
        <f>IF(COUNT($B$18:B741)&gt;=COUNT(Workings!$C:$C),"",COUNT($B$18:B741)+1)</f>
        <v/>
      </c>
      <c r="C742" t="str">
        <f>IFERROR(INDEX(Workings!$B:$B,MATCH('Peer Comparison Tool'!$B742,Workings!$D:$D,0)),"")</f>
        <v/>
      </c>
      <c r="D742" s="28" t="str">
        <f>IFERROR(IF($D$12="NR",VLOOKUP($C742,'ALLL &lt;50B Database'!$A$2:$S$4794,7,FALSE),VLOOKUP($C742,'CECL &lt;50B Database'!$A$2:$S$165,7,FALSE)),"")</f>
        <v/>
      </c>
      <c r="E742" s="32" t="str">
        <f>IFERROR(IF($D$12="NR",VLOOKUP($C742,'ALLL &lt;50B Database'!$A$2:$S$4794,11,FALSE),VLOOKUP($C742,'CECL &lt;50B Database'!$A$2:$S$165,11,FALSE)),"")</f>
        <v/>
      </c>
      <c r="F742" s="32" t="str">
        <f>IFERROR(IF($D$12="NR",VLOOKUP($C742,'ALLL &lt;50B Database'!$A$2:$S$4794,19,FALSE),VLOOKUP($C742,'CECL &lt;50B Database'!$A$2:$S$165,19,FALSE)),"")</f>
        <v/>
      </c>
      <c r="G742" s="32" t="str">
        <f>IFERROR(IF($D$12="NR",VLOOKUP($C742,'ALLL &lt;50B Database'!$A$2:$S$4794,15,FALSE),VLOOKUP($C742,'CECL &lt;50B Database'!$A$2:$S$165,15,FALSE)),"")</f>
        <v/>
      </c>
      <c r="H742" s="32"/>
    </row>
    <row r="743" spans="2:8" x14ac:dyDescent="0.25">
      <c r="B743" s="5" t="str">
        <f>IF(COUNT($B$18:B742)&gt;=COUNT(Workings!$C:$C),"",COUNT($B$18:B742)+1)</f>
        <v/>
      </c>
      <c r="C743" t="str">
        <f>IFERROR(INDEX(Workings!$B:$B,MATCH('Peer Comparison Tool'!$B743,Workings!$D:$D,0)),"")</f>
        <v/>
      </c>
      <c r="D743" s="28" t="str">
        <f>IFERROR(IF($D$12="NR",VLOOKUP($C743,'ALLL &lt;50B Database'!$A$2:$S$4794,7,FALSE),VLOOKUP($C743,'CECL &lt;50B Database'!$A$2:$S$165,7,FALSE)),"")</f>
        <v/>
      </c>
      <c r="E743" s="32" t="str">
        <f>IFERROR(IF($D$12="NR",VLOOKUP($C743,'ALLL &lt;50B Database'!$A$2:$S$4794,11,FALSE),VLOOKUP($C743,'CECL &lt;50B Database'!$A$2:$S$165,11,FALSE)),"")</f>
        <v/>
      </c>
      <c r="F743" s="32" t="str">
        <f>IFERROR(IF($D$12="NR",VLOOKUP($C743,'ALLL &lt;50B Database'!$A$2:$S$4794,19,FALSE),VLOOKUP($C743,'CECL &lt;50B Database'!$A$2:$S$165,19,FALSE)),"")</f>
        <v/>
      </c>
      <c r="G743" s="32" t="str">
        <f>IFERROR(IF($D$12="NR",VLOOKUP($C743,'ALLL &lt;50B Database'!$A$2:$S$4794,15,FALSE),VLOOKUP($C743,'CECL &lt;50B Database'!$A$2:$S$165,15,FALSE)),"")</f>
        <v/>
      </c>
      <c r="H743" s="32"/>
    </row>
    <row r="744" spans="2:8" x14ac:dyDescent="0.25">
      <c r="B744" s="5" t="str">
        <f>IF(COUNT($B$18:B743)&gt;=COUNT(Workings!$C:$C),"",COUNT($B$18:B743)+1)</f>
        <v/>
      </c>
      <c r="C744" t="str">
        <f>IFERROR(INDEX(Workings!$B:$B,MATCH('Peer Comparison Tool'!$B744,Workings!$D:$D,0)),"")</f>
        <v/>
      </c>
      <c r="D744" s="28" t="str">
        <f>IFERROR(IF($D$12="NR",VLOOKUP($C744,'ALLL &lt;50B Database'!$A$2:$S$4794,7,FALSE),VLOOKUP($C744,'CECL &lt;50B Database'!$A$2:$S$165,7,FALSE)),"")</f>
        <v/>
      </c>
      <c r="E744" s="32" t="str">
        <f>IFERROR(IF($D$12="NR",VLOOKUP($C744,'ALLL &lt;50B Database'!$A$2:$S$4794,11,FALSE),VLOOKUP($C744,'CECL &lt;50B Database'!$A$2:$S$165,11,FALSE)),"")</f>
        <v/>
      </c>
      <c r="F744" s="32" t="str">
        <f>IFERROR(IF($D$12="NR",VLOOKUP($C744,'ALLL &lt;50B Database'!$A$2:$S$4794,19,FALSE),VLOOKUP($C744,'CECL &lt;50B Database'!$A$2:$S$165,19,FALSE)),"")</f>
        <v/>
      </c>
      <c r="G744" s="32" t="str">
        <f>IFERROR(IF($D$12="NR",VLOOKUP($C744,'ALLL &lt;50B Database'!$A$2:$S$4794,15,FALSE),VLOOKUP($C744,'CECL &lt;50B Database'!$A$2:$S$165,15,FALSE)),"")</f>
        <v/>
      </c>
      <c r="H744" s="32"/>
    </row>
    <row r="745" spans="2:8" x14ac:dyDescent="0.25">
      <c r="B745" s="5" t="str">
        <f>IF(COUNT($B$18:B744)&gt;=COUNT(Workings!$C:$C),"",COUNT($B$18:B744)+1)</f>
        <v/>
      </c>
      <c r="C745" t="str">
        <f>IFERROR(INDEX(Workings!$B:$B,MATCH('Peer Comparison Tool'!$B745,Workings!$D:$D,0)),"")</f>
        <v/>
      </c>
      <c r="D745" s="28" t="str">
        <f>IFERROR(IF($D$12="NR",VLOOKUP($C745,'ALLL &lt;50B Database'!$A$2:$S$4794,7,FALSE),VLOOKUP($C745,'CECL &lt;50B Database'!$A$2:$S$165,7,FALSE)),"")</f>
        <v/>
      </c>
      <c r="E745" s="32" t="str">
        <f>IFERROR(IF($D$12="NR",VLOOKUP($C745,'ALLL &lt;50B Database'!$A$2:$S$4794,11,FALSE),VLOOKUP($C745,'CECL &lt;50B Database'!$A$2:$S$165,11,FALSE)),"")</f>
        <v/>
      </c>
      <c r="F745" s="32" t="str">
        <f>IFERROR(IF($D$12="NR",VLOOKUP($C745,'ALLL &lt;50B Database'!$A$2:$S$4794,19,FALSE),VLOOKUP($C745,'CECL &lt;50B Database'!$A$2:$S$165,19,FALSE)),"")</f>
        <v/>
      </c>
      <c r="G745" s="32" t="str">
        <f>IFERROR(IF($D$12="NR",VLOOKUP($C745,'ALLL &lt;50B Database'!$A$2:$S$4794,15,FALSE),VLOOKUP($C745,'CECL &lt;50B Database'!$A$2:$S$165,15,FALSE)),"")</f>
        <v/>
      </c>
      <c r="H745" s="32"/>
    </row>
    <row r="746" spans="2:8" x14ac:dyDescent="0.25">
      <c r="B746" s="5" t="str">
        <f>IF(COUNT($B$18:B745)&gt;=COUNT(Workings!$C:$C),"",COUNT($B$18:B745)+1)</f>
        <v/>
      </c>
      <c r="C746" t="str">
        <f>IFERROR(INDEX(Workings!$B:$B,MATCH('Peer Comparison Tool'!$B746,Workings!$D:$D,0)),"")</f>
        <v/>
      </c>
      <c r="D746" s="28" t="str">
        <f>IFERROR(IF($D$12="NR",VLOOKUP($C746,'ALLL &lt;50B Database'!$A$2:$S$4794,7,FALSE),VLOOKUP($C746,'CECL &lt;50B Database'!$A$2:$S$165,7,FALSE)),"")</f>
        <v/>
      </c>
      <c r="E746" s="32" t="str">
        <f>IFERROR(IF($D$12="NR",VLOOKUP($C746,'ALLL &lt;50B Database'!$A$2:$S$4794,11,FALSE),VLOOKUP($C746,'CECL &lt;50B Database'!$A$2:$S$165,11,FALSE)),"")</f>
        <v/>
      </c>
      <c r="F746" s="32" t="str">
        <f>IFERROR(IF($D$12="NR",VLOOKUP($C746,'ALLL &lt;50B Database'!$A$2:$S$4794,19,FALSE),VLOOKUP($C746,'CECL &lt;50B Database'!$A$2:$S$165,19,FALSE)),"")</f>
        <v/>
      </c>
      <c r="G746" s="32" t="str">
        <f>IFERROR(IF($D$12="NR",VLOOKUP($C746,'ALLL &lt;50B Database'!$A$2:$S$4794,15,FALSE),VLOOKUP($C746,'CECL &lt;50B Database'!$A$2:$S$165,15,FALSE)),"")</f>
        <v/>
      </c>
      <c r="H746" s="32"/>
    </row>
    <row r="747" spans="2:8" x14ac:dyDescent="0.25">
      <c r="B747" s="5" t="str">
        <f>IF(COUNT($B$18:B746)&gt;=COUNT(Workings!$C:$C),"",COUNT($B$18:B746)+1)</f>
        <v/>
      </c>
      <c r="C747" t="str">
        <f>IFERROR(INDEX(Workings!$B:$B,MATCH('Peer Comparison Tool'!$B747,Workings!$D:$D,0)),"")</f>
        <v/>
      </c>
      <c r="D747" s="28" t="str">
        <f>IFERROR(IF($D$12="NR",VLOOKUP($C747,'ALLL &lt;50B Database'!$A$2:$S$4794,7,FALSE),VLOOKUP($C747,'CECL &lt;50B Database'!$A$2:$S$165,7,FALSE)),"")</f>
        <v/>
      </c>
      <c r="E747" s="32" t="str">
        <f>IFERROR(IF($D$12="NR",VLOOKUP($C747,'ALLL &lt;50B Database'!$A$2:$S$4794,11,FALSE),VLOOKUP($C747,'CECL &lt;50B Database'!$A$2:$S$165,11,FALSE)),"")</f>
        <v/>
      </c>
      <c r="F747" s="32" t="str">
        <f>IFERROR(IF($D$12="NR",VLOOKUP($C747,'ALLL &lt;50B Database'!$A$2:$S$4794,19,FALSE),VLOOKUP($C747,'CECL &lt;50B Database'!$A$2:$S$165,19,FALSE)),"")</f>
        <v/>
      </c>
      <c r="G747" s="32" t="str">
        <f>IFERROR(IF($D$12="NR",VLOOKUP($C747,'ALLL &lt;50B Database'!$A$2:$S$4794,15,FALSE),VLOOKUP($C747,'CECL &lt;50B Database'!$A$2:$S$165,15,FALSE)),"")</f>
        <v/>
      </c>
      <c r="H747" s="32"/>
    </row>
    <row r="748" spans="2:8" x14ac:dyDescent="0.25">
      <c r="B748" s="5" t="str">
        <f>IF(COUNT($B$18:B747)&gt;=COUNT(Workings!$C:$C),"",COUNT($B$18:B747)+1)</f>
        <v/>
      </c>
      <c r="C748" t="str">
        <f>IFERROR(INDEX(Workings!$B:$B,MATCH('Peer Comparison Tool'!$B748,Workings!$D:$D,0)),"")</f>
        <v/>
      </c>
      <c r="D748" s="28" t="str">
        <f>IFERROR(IF($D$12="NR",VLOOKUP($C748,'ALLL &lt;50B Database'!$A$2:$S$4794,7,FALSE),VLOOKUP($C748,'CECL &lt;50B Database'!$A$2:$S$165,7,FALSE)),"")</f>
        <v/>
      </c>
      <c r="E748" s="32" t="str">
        <f>IFERROR(IF($D$12="NR",VLOOKUP($C748,'ALLL &lt;50B Database'!$A$2:$S$4794,11,FALSE),VLOOKUP($C748,'CECL &lt;50B Database'!$A$2:$S$165,11,FALSE)),"")</f>
        <v/>
      </c>
      <c r="F748" s="32" t="str">
        <f>IFERROR(IF($D$12="NR",VLOOKUP($C748,'ALLL &lt;50B Database'!$A$2:$S$4794,19,FALSE),VLOOKUP($C748,'CECL &lt;50B Database'!$A$2:$S$165,19,FALSE)),"")</f>
        <v/>
      </c>
      <c r="G748" s="32" t="str">
        <f>IFERROR(IF($D$12="NR",VLOOKUP($C748,'ALLL &lt;50B Database'!$A$2:$S$4794,15,FALSE),VLOOKUP($C748,'CECL &lt;50B Database'!$A$2:$S$165,15,FALSE)),"")</f>
        <v/>
      </c>
      <c r="H748" s="32"/>
    </row>
    <row r="749" spans="2:8" x14ac:dyDescent="0.25">
      <c r="B749" s="5" t="str">
        <f>IF(COUNT($B$18:B748)&gt;=COUNT(Workings!$C:$C),"",COUNT($B$18:B748)+1)</f>
        <v/>
      </c>
      <c r="C749" t="str">
        <f>IFERROR(INDEX(Workings!$B:$B,MATCH('Peer Comparison Tool'!$B749,Workings!$D:$D,0)),"")</f>
        <v/>
      </c>
      <c r="D749" s="28" t="str">
        <f>IFERROR(IF($D$12="NR",VLOOKUP($C749,'ALLL &lt;50B Database'!$A$2:$S$4794,7,FALSE),VLOOKUP($C749,'CECL &lt;50B Database'!$A$2:$S$165,7,FALSE)),"")</f>
        <v/>
      </c>
      <c r="E749" s="32" t="str">
        <f>IFERROR(IF($D$12="NR",VLOOKUP($C749,'ALLL &lt;50B Database'!$A$2:$S$4794,11,FALSE),VLOOKUP($C749,'CECL &lt;50B Database'!$A$2:$S$165,11,FALSE)),"")</f>
        <v/>
      </c>
      <c r="F749" s="32" t="str">
        <f>IFERROR(IF($D$12="NR",VLOOKUP($C749,'ALLL &lt;50B Database'!$A$2:$S$4794,19,FALSE),VLOOKUP($C749,'CECL &lt;50B Database'!$A$2:$S$165,19,FALSE)),"")</f>
        <v/>
      </c>
      <c r="G749" s="32" t="str">
        <f>IFERROR(IF($D$12="NR",VLOOKUP($C749,'ALLL &lt;50B Database'!$A$2:$S$4794,15,FALSE),VLOOKUP($C749,'CECL &lt;50B Database'!$A$2:$S$165,15,FALSE)),"")</f>
        <v/>
      </c>
      <c r="H749" s="32"/>
    </row>
    <row r="750" spans="2:8" x14ac:dyDescent="0.25">
      <c r="B750" s="5" t="str">
        <f>IF(COUNT($B$18:B749)&gt;=COUNT(Workings!$C:$C),"",COUNT($B$18:B749)+1)</f>
        <v/>
      </c>
      <c r="C750" t="str">
        <f>IFERROR(INDEX(Workings!$B:$B,MATCH('Peer Comparison Tool'!$B750,Workings!$D:$D,0)),"")</f>
        <v/>
      </c>
      <c r="D750" s="28" t="str">
        <f>IFERROR(IF($D$12="NR",VLOOKUP($C750,'ALLL &lt;50B Database'!$A$2:$S$4794,7,FALSE),VLOOKUP($C750,'CECL &lt;50B Database'!$A$2:$S$165,7,FALSE)),"")</f>
        <v/>
      </c>
      <c r="E750" s="32" t="str">
        <f>IFERROR(IF($D$12="NR",VLOOKUP($C750,'ALLL &lt;50B Database'!$A$2:$S$4794,11,FALSE),VLOOKUP($C750,'CECL &lt;50B Database'!$A$2:$S$165,11,FALSE)),"")</f>
        <v/>
      </c>
      <c r="F750" s="32" t="str">
        <f>IFERROR(IF($D$12="NR",VLOOKUP($C750,'ALLL &lt;50B Database'!$A$2:$S$4794,19,FALSE),VLOOKUP($C750,'CECL &lt;50B Database'!$A$2:$S$165,19,FALSE)),"")</f>
        <v/>
      </c>
      <c r="G750" s="32" t="str">
        <f>IFERROR(IF($D$12="NR",VLOOKUP($C750,'ALLL &lt;50B Database'!$A$2:$S$4794,15,FALSE),VLOOKUP($C750,'CECL &lt;50B Database'!$A$2:$S$165,15,FALSE)),"")</f>
        <v/>
      </c>
      <c r="H750" s="32"/>
    </row>
    <row r="751" spans="2:8" x14ac:dyDescent="0.25">
      <c r="B751" s="5" t="str">
        <f>IF(COUNT($B$18:B750)&gt;=COUNT(Workings!$C:$C),"",COUNT($B$18:B750)+1)</f>
        <v/>
      </c>
      <c r="C751" t="str">
        <f>IFERROR(INDEX(Workings!$B:$B,MATCH('Peer Comparison Tool'!$B751,Workings!$D:$D,0)),"")</f>
        <v/>
      </c>
      <c r="D751" s="28" t="str">
        <f>IFERROR(IF($D$12="NR",VLOOKUP($C751,'ALLL &lt;50B Database'!$A$2:$S$4794,7,FALSE),VLOOKUP($C751,'CECL &lt;50B Database'!$A$2:$S$165,7,FALSE)),"")</f>
        <v/>
      </c>
      <c r="E751" s="32" t="str">
        <f>IFERROR(IF($D$12="NR",VLOOKUP($C751,'ALLL &lt;50B Database'!$A$2:$S$4794,11,FALSE),VLOOKUP($C751,'CECL &lt;50B Database'!$A$2:$S$165,11,FALSE)),"")</f>
        <v/>
      </c>
      <c r="F751" s="32" t="str">
        <f>IFERROR(IF($D$12="NR",VLOOKUP($C751,'ALLL &lt;50B Database'!$A$2:$S$4794,19,FALSE),VLOOKUP($C751,'CECL &lt;50B Database'!$A$2:$S$165,19,FALSE)),"")</f>
        <v/>
      </c>
      <c r="G751" s="32" t="str">
        <f>IFERROR(IF($D$12="NR",VLOOKUP($C751,'ALLL &lt;50B Database'!$A$2:$S$4794,15,FALSE),VLOOKUP($C751,'CECL &lt;50B Database'!$A$2:$S$165,15,FALSE)),"")</f>
        <v/>
      </c>
      <c r="H751" s="32"/>
    </row>
    <row r="752" spans="2:8" x14ac:dyDescent="0.25">
      <c r="B752" s="5" t="str">
        <f>IF(COUNT($B$18:B751)&gt;=COUNT(Workings!$C:$C),"",COUNT($B$18:B751)+1)</f>
        <v/>
      </c>
      <c r="C752" t="str">
        <f>IFERROR(INDEX(Workings!$B:$B,MATCH('Peer Comparison Tool'!$B752,Workings!$D:$D,0)),"")</f>
        <v/>
      </c>
      <c r="D752" s="28" t="str">
        <f>IFERROR(IF($D$12="NR",VLOOKUP($C752,'ALLL &lt;50B Database'!$A$2:$S$4794,7,FALSE),VLOOKUP($C752,'CECL &lt;50B Database'!$A$2:$S$165,7,FALSE)),"")</f>
        <v/>
      </c>
      <c r="E752" s="32" t="str">
        <f>IFERROR(IF($D$12="NR",VLOOKUP($C752,'ALLL &lt;50B Database'!$A$2:$S$4794,11,FALSE),VLOOKUP($C752,'CECL &lt;50B Database'!$A$2:$S$165,11,FALSE)),"")</f>
        <v/>
      </c>
      <c r="F752" s="32" t="str">
        <f>IFERROR(IF($D$12="NR",VLOOKUP($C752,'ALLL &lt;50B Database'!$A$2:$S$4794,19,FALSE),VLOOKUP($C752,'CECL &lt;50B Database'!$A$2:$S$165,19,FALSE)),"")</f>
        <v/>
      </c>
      <c r="G752" s="32" t="str">
        <f>IFERROR(IF($D$12="NR",VLOOKUP($C752,'ALLL &lt;50B Database'!$A$2:$S$4794,15,FALSE),VLOOKUP($C752,'CECL &lt;50B Database'!$A$2:$S$165,15,FALSE)),"")</f>
        <v/>
      </c>
      <c r="H752" s="32"/>
    </row>
    <row r="753" spans="2:8" x14ac:dyDescent="0.25">
      <c r="B753" s="5" t="str">
        <f>IF(COUNT($B$18:B752)&gt;=COUNT(Workings!$C:$C),"",COUNT($B$18:B752)+1)</f>
        <v/>
      </c>
      <c r="C753" t="str">
        <f>IFERROR(INDEX(Workings!$B:$B,MATCH('Peer Comparison Tool'!$B753,Workings!$D:$D,0)),"")</f>
        <v/>
      </c>
      <c r="D753" s="28" t="str">
        <f>IFERROR(IF($D$12="NR",VLOOKUP($C753,'ALLL &lt;50B Database'!$A$2:$S$4794,7,FALSE),VLOOKUP($C753,'CECL &lt;50B Database'!$A$2:$S$165,7,FALSE)),"")</f>
        <v/>
      </c>
      <c r="E753" s="32" t="str">
        <f>IFERROR(IF($D$12="NR",VLOOKUP($C753,'ALLL &lt;50B Database'!$A$2:$S$4794,11,FALSE),VLOOKUP($C753,'CECL &lt;50B Database'!$A$2:$S$165,11,FALSE)),"")</f>
        <v/>
      </c>
      <c r="F753" s="32" t="str">
        <f>IFERROR(IF($D$12="NR",VLOOKUP($C753,'ALLL &lt;50B Database'!$A$2:$S$4794,19,FALSE),VLOOKUP($C753,'CECL &lt;50B Database'!$A$2:$S$165,19,FALSE)),"")</f>
        <v/>
      </c>
      <c r="G753" s="32" t="str">
        <f>IFERROR(IF($D$12="NR",VLOOKUP($C753,'ALLL &lt;50B Database'!$A$2:$S$4794,15,FALSE),VLOOKUP($C753,'CECL &lt;50B Database'!$A$2:$S$165,15,FALSE)),"")</f>
        <v/>
      </c>
      <c r="H753" s="32"/>
    </row>
    <row r="754" spans="2:8" x14ac:dyDescent="0.25">
      <c r="B754" s="5" t="str">
        <f>IF(COUNT($B$18:B753)&gt;=COUNT(Workings!$C:$C),"",COUNT($B$18:B753)+1)</f>
        <v/>
      </c>
      <c r="C754" t="str">
        <f>IFERROR(INDEX(Workings!$B:$B,MATCH('Peer Comparison Tool'!$B754,Workings!$D:$D,0)),"")</f>
        <v/>
      </c>
      <c r="D754" s="28" t="str">
        <f>IFERROR(IF($D$12="NR",VLOOKUP($C754,'ALLL &lt;50B Database'!$A$2:$S$4794,7,FALSE),VLOOKUP($C754,'CECL &lt;50B Database'!$A$2:$S$165,7,FALSE)),"")</f>
        <v/>
      </c>
      <c r="E754" s="32" t="str">
        <f>IFERROR(IF($D$12="NR",VLOOKUP($C754,'ALLL &lt;50B Database'!$A$2:$S$4794,11,FALSE),VLOOKUP($C754,'CECL &lt;50B Database'!$A$2:$S$165,11,FALSE)),"")</f>
        <v/>
      </c>
      <c r="F754" s="32" t="str">
        <f>IFERROR(IF($D$12="NR",VLOOKUP($C754,'ALLL &lt;50B Database'!$A$2:$S$4794,19,FALSE),VLOOKUP($C754,'CECL &lt;50B Database'!$A$2:$S$165,19,FALSE)),"")</f>
        <v/>
      </c>
      <c r="G754" s="32" t="str">
        <f>IFERROR(IF($D$12="NR",VLOOKUP($C754,'ALLL &lt;50B Database'!$A$2:$S$4794,15,FALSE),VLOOKUP($C754,'CECL &lt;50B Database'!$A$2:$S$165,15,FALSE)),"")</f>
        <v/>
      </c>
      <c r="H754" s="32"/>
    </row>
    <row r="755" spans="2:8" x14ac:dyDescent="0.25">
      <c r="B755" s="5" t="str">
        <f>IF(COUNT($B$18:B754)&gt;=COUNT(Workings!$C:$C),"",COUNT($B$18:B754)+1)</f>
        <v/>
      </c>
      <c r="C755" t="str">
        <f>IFERROR(INDEX(Workings!$B:$B,MATCH('Peer Comparison Tool'!$B755,Workings!$D:$D,0)),"")</f>
        <v/>
      </c>
      <c r="D755" s="28" t="str">
        <f>IFERROR(IF($D$12="NR",VLOOKUP($C755,'ALLL &lt;50B Database'!$A$2:$S$4794,7,FALSE),VLOOKUP($C755,'CECL &lt;50B Database'!$A$2:$S$165,7,FALSE)),"")</f>
        <v/>
      </c>
      <c r="E755" s="32" t="str">
        <f>IFERROR(IF($D$12="NR",VLOOKUP($C755,'ALLL &lt;50B Database'!$A$2:$S$4794,11,FALSE),VLOOKUP($C755,'CECL &lt;50B Database'!$A$2:$S$165,11,FALSE)),"")</f>
        <v/>
      </c>
      <c r="F755" s="32" t="str">
        <f>IFERROR(IF($D$12="NR",VLOOKUP($C755,'ALLL &lt;50B Database'!$A$2:$S$4794,19,FALSE),VLOOKUP($C755,'CECL &lt;50B Database'!$A$2:$S$165,19,FALSE)),"")</f>
        <v/>
      </c>
      <c r="G755" s="32" t="str">
        <f>IFERROR(IF($D$12="NR",VLOOKUP($C755,'ALLL &lt;50B Database'!$A$2:$S$4794,15,FALSE),VLOOKUP($C755,'CECL &lt;50B Database'!$A$2:$S$165,15,FALSE)),"")</f>
        <v/>
      </c>
      <c r="H755" s="32"/>
    </row>
    <row r="756" spans="2:8" x14ac:dyDescent="0.25">
      <c r="B756" s="5" t="str">
        <f>IF(COUNT($B$18:B755)&gt;=COUNT(Workings!$C:$C),"",COUNT($B$18:B755)+1)</f>
        <v/>
      </c>
      <c r="C756" t="str">
        <f>IFERROR(INDEX(Workings!$B:$B,MATCH('Peer Comparison Tool'!$B756,Workings!$D:$D,0)),"")</f>
        <v/>
      </c>
      <c r="D756" s="28" t="str">
        <f>IFERROR(IF($D$12="NR",VLOOKUP($C756,'ALLL &lt;50B Database'!$A$2:$S$4794,7,FALSE),VLOOKUP($C756,'CECL &lt;50B Database'!$A$2:$S$165,7,FALSE)),"")</f>
        <v/>
      </c>
      <c r="E756" s="32" t="str">
        <f>IFERROR(IF($D$12="NR",VLOOKUP($C756,'ALLL &lt;50B Database'!$A$2:$S$4794,11,FALSE),VLOOKUP($C756,'CECL &lt;50B Database'!$A$2:$S$165,11,FALSE)),"")</f>
        <v/>
      </c>
      <c r="F756" s="32" t="str">
        <f>IFERROR(IF($D$12="NR",VLOOKUP($C756,'ALLL &lt;50B Database'!$A$2:$S$4794,19,FALSE),VLOOKUP($C756,'CECL &lt;50B Database'!$A$2:$S$165,19,FALSE)),"")</f>
        <v/>
      </c>
      <c r="G756" s="32" t="str">
        <f>IFERROR(IF($D$12="NR",VLOOKUP($C756,'ALLL &lt;50B Database'!$A$2:$S$4794,15,FALSE),VLOOKUP($C756,'CECL &lt;50B Database'!$A$2:$S$165,15,FALSE)),"")</f>
        <v/>
      </c>
      <c r="H756" s="32"/>
    </row>
    <row r="757" spans="2:8" x14ac:dyDescent="0.25">
      <c r="B757" s="5" t="str">
        <f>IF(COUNT($B$18:B756)&gt;=COUNT(Workings!$C:$C),"",COUNT($B$18:B756)+1)</f>
        <v/>
      </c>
      <c r="C757" t="str">
        <f>IFERROR(INDEX(Workings!$B:$B,MATCH('Peer Comparison Tool'!$B757,Workings!$D:$D,0)),"")</f>
        <v/>
      </c>
      <c r="D757" s="28" t="str">
        <f>IFERROR(IF($D$12="NR",VLOOKUP($C757,'ALLL &lt;50B Database'!$A$2:$S$4794,7,FALSE),VLOOKUP($C757,'CECL &lt;50B Database'!$A$2:$S$165,7,FALSE)),"")</f>
        <v/>
      </c>
      <c r="E757" s="32" t="str">
        <f>IFERROR(IF($D$12="NR",VLOOKUP($C757,'ALLL &lt;50B Database'!$A$2:$S$4794,11,FALSE),VLOOKUP($C757,'CECL &lt;50B Database'!$A$2:$S$165,11,FALSE)),"")</f>
        <v/>
      </c>
      <c r="F757" s="32" t="str">
        <f>IFERROR(IF($D$12="NR",VLOOKUP($C757,'ALLL &lt;50B Database'!$A$2:$S$4794,19,FALSE),VLOOKUP($C757,'CECL &lt;50B Database'!$A$2:$S$165,19,FALSE)),"")</f>
        <v/>
      </c>
      <c r="G757" s="32" t="str">
        <f>IFERROR(IF($D$12="NR",VLOOKUP($C757,'ALLL &lt;50B Database'!$A$2:$S$4794,15,FALSE),VLOOKUP($C757,'CECL &lt;50B Database'!$A$2:$S$165,15,FALSE)),"")</f>
        <v/>
      </c>
      <c r="H757" s="32"/>
    </row>
    <row r="758" spans="2:8" x14ac:dyDescent="0.25">
      <c r="B758" s="5" t="str">
        <f>IF(COUNT($B$18:B757)&gt;=COUNT(Workings!$C:$C),"",COUNT($B$18:B757)+1)</f>
        <v/>
      </c>
      <c r="C758" t="str">
        <f>IFERROR(INDEX(Workings!$B:$B,MATCH('Peer Comparison Tool'!$B758,Workings!$D:$D,0)),"")</f>
        <v/>
      </c>
      <c r="D758" s="28" t="str">
        <f>IFERROR(IF($D$12="NR",VLOOKUP($C758,'ALLL &lt;50B Database'!$A$2:$S$4794,7,FALSE),VLOOKUP($C758,'CECL &lt;50B Database'!$A$2:$S$165,7,FALSE)),"")</f>
        <v/>
      </c>
      <c r="E758" s="32" t="str">
        <f>IFERROR(IF($D$12="NR",VLOOKUP($C758,'ALLL &lt;50B Database'!$A$2:$S$4794,11,FALSE),VLOOKUP($C758,'CECL &lt;50B Database'!$A$2:$S$165,11,FALSE)),"")</f>
        <v/>
      </c>
      <c r="F758" s="32" t="str">
        <f>IFERROR(IF($D$12="NR",VLOOKUP($C758,'ALLL &lt;50B Database'!$A$2:$S$4794,19,FALSE),VLOOKUP($C758,'CECL &lt;50B Database'!$A$2:$S$165,19,FALSE)),"")</f>
        <v/>
      </c>
      <c r="G758" s="32" t="str">
        <f>IFERROR(IF($D$12="NR",VLOOKUP($C758,'ALLL &lt;50B Database'!$A$2:$S$4794,15,FALSE),VLOOKUP($C758,'CECL &lt;50B Database'!$A$2:$S$165,15,FALSE)),"")</f>
        <v/>
      </c>
      <c r="H758" s="32"/>
    </row>
    <row r="759" spans="2:8" x14ac:dyDescent="0.25">
      <c r="B759" s="5" t="str">
        <f>IF(COUNT($B$18:B758)&gt;=COUNT(Workings!$C:$C),"",COUNT($B$18:B758)+1)</f>
        <v/>
      </c>
      <c r="C759" t="str">
        <f>IFERROR(INDEX(Workings!$B:$B,MATCH('Peer Comparison Tool'!$B759,Workings!$D:$D,0)),"")</f>
        <v/>
      </c>
      <c r="D759" s="28" t="str">
        <f>IFERROR(IF($D$12="NR",VLOOKUP($C759,'ALLL &lt;50B Database'!$A$2:$S$4794,7,FALSE),VLOOKUP($C759,'CECL &lt;50B Database'!$A$2:$S$165,7,FALSE)),"")</f>
        <v/>
      </c>
      <c r="E759" s="32" t="str">
        <f>IFERROR(IF($D$12="NR",VLOOKUP($C759,'ALLL &lt;50B Database'!$A$2:$S$4794,11,FALSE),VLOOKUP($C759,'CECL &lt;50B Database'!$A$2:$S$165,11,FALSE)),"")</f>
        <v/>
      </c>
      <c r="F759" s="32" t="str">
        <f>IFERROR(IF($D$12="NR",VLOOKUP($C759,'ALLL &lt;50B Database'!$A$2:$S$4794,19,FALSE),VLOOKUP($C759,'CECL &lt;50B Database'!$A$2:$S$165,19,FALSE)),"")</f>
        <v/>
      </c>
      <c r="G759" s="32" t="str">
        <f>IFERROR(IF($D$12="NR",VLOOKUP($C759,'ALLL &lt;50B Database'!$A$2:$S$4794,15,FALSE),VLOOKUP($C759,'CECL &lt;50B Database'!$A$2:$S$165,15,FALSE)),"")</f>
        <v/>
      </c>
      <c r="H759" s="32"/>
    </row>
    <row r="760" spans="2:8" x14ac:dyDescent="0.25">
      <c r="B760" s="5" t="str">
        <f>IF(COUNT($B$18:B759)&gt;=COUNT(Workings!$C:$C),"",COUNT($B$18:B759)+1)</f>
        <v/>
      </c>
      <c r="C760" t="str">
        <f>IFERROR(INDEX(Workings!$B:$B,MATCH('Peer Comparison Tool'!$B760,Workings!$D:$D,0)),"")</f>
        <v/>
      </c>
      <c r="D760" s="28" t="str">
        <f>IFERROR(IF($D$12="NR",VLOOKUP($C760,'ALLL &lt;50B Database'!$A$2:$S$4794,7,FALSE),VLOOKUP($C760,'CECL &lt;50B Database'!$A$2:$S$165,7,FALSE)),"")</f>
        <v/>
      </c>
      <c r="E760" s="32" t="str">
        <f>IFERROR(IF($D$12="NR",VLOOKUP($C760,'ALLL &lt;50B Database'!$A$2:$S$4794,11,FALSE),VLOOKUP($C760,'CECL &lt;50B Database'!$A$2:$S$165,11,FALSE)),"")</f>
        <v/>
      </c>
      <c r="F760" s="32" t="str">
        <f>IFERROR(IF($D$12="NR",VLOOKUP($C760,'ALLL &lt;50B Database'!$A$2:$S$4794,19,FALSE),VLOOKUP($C760,'CECL &lt;50B Database'!$A$2:$S$165,19,FALSE)),"")</f>
        <v/>
      </c>
      <c r="G760" s="32" t="str">
        <f>IFERROR(IF($D$12="NR",VLOOKUP($C760,'ALLL &lt;50B Database'!$A$2:$S$4794,15,FALSE),VLOOKUP($C760,'CECL &lt;50B Database'!$A$2:$S$165,15,FALSE)),"")</f>
        <v/>
      </c>
      <c r="H760" s="32"/>
    </row>
    <row r="761" spans="2:8" x14ac:dyDescent="0.25">
      <c r="B761" s="5" t="str">
        <f>IF(COUNT($B$18:B760)&gt;=COUNT(Workings!$C:$C),"",COUNT($B$18:B760)+1)</f>
        <v/>
      </c>
      <c r="C761" t="str">
        <f>IFERROR(INDEX(Workings!$B:$B,MATCH('Peer Comparison Tool'!$B761,Workings!$D:$D,0)),"")</f>
        <v/>
      </c>
      <c r="D761" s="28" t="str">
        <f>IFERROR(IF($D$12="NR",VLOOKUP($C761,'ALLL &lt;50B Database'!$A$2:$S$4794,7,FALSE),VLOOKUP($C761,'CECL &lt;50B Database'!$A$2:$S$165,7,FALSE)),"")</f>
        <v/>
      </c>
      <c r="E761" s="32" t="str">
        <f>IFERROR(IF($D$12="NR",VLOOKUP($C761,'ALLL &lt;50B Database'!$A$2:$S$4794,11,FALSE),VLOOKUP($C761,'CECL &lt;50B Database'!$A$2:$S$165,11,FALSE)),"")</f>
        <v/>
      </c>
      <c r="F761" s="32" t="str">
        <f>IFERROR(IF($D$12="NR",VLOOKUP($C761,'ALLL &lt;50B Database'!$A$2:$S$4794,19,FALSE),VLOOKUP($C761,'CECL &lt;50B Database'!$A$2:$S$165,19,FALSE)),"")</f>
        <v/>
      </c>
      <c r="G761" s="32" t="str">
        <f>IFERROR(IF($D$12="NR",VLOOKUP($C761,'ALLL &lt;50B Database'!$A$2:$S$4794,15,FALSE),VLOOKUP($C761,'CECL &lt;50B Database'!$A$2:$S$165,15,FALSE)),"")</f>
        <v/>
      </c>
      <c r="H761" s="32"/>
    </row>
    <row r="762" spans="2:8" x14ac:dyDescent="0.25">
      <c r="B762" s="5" t="str">
        <f>IF(COUNT($B$18:B761)&gt;=COUNT(Workings!$C:$C),"",COUNT($B$18:B761)+1)</f>
        <v/>
      </c>
      <c r="C762" t="str">
        <f>IFERROR(INDEX(Workings!$B:$B,MATCH('Peer Comparison Tool'!$B762,Workings!$D:$D,0)),"")</f>
        <v/>
      </c>
      <c r="D762" s="28" t="str">
        <f>IFERROR(IF($D$12="NR",VLOOKUP($C762,'ALLL &lt;50B Database'!$A$2:$S$4794,7,FALSE),VLOOKUP($C762,'CECL &lt;50B Database'!$A$2:$S$165,7,FALSE)),"")</f>
        <v/>
      </c>
      <c r="E762" s="32" t="str">
        <f>IFERROR(IF($D$12="NR",VLOOKUP($C762,'ALLL &lt;50B Database'!$A$2:$S$4794,11,FALSE),VLOOKUP($C762,'CECL &lt;50B Database'!$A$2:$S$165,11,FALSE)),"")</f>
        <v/>
      </c>
      <c r="F762" s="32" t="str">
        <f>IFERROR(IF($D$12="NR",VLOOKUP($C762,'ALLL &lt;50B Database'!$A$2:$S$4794,19,FALSE),VLOOKUP($C762,'CECL &lt;50B Database'!$A$2:$S$165,19,FALSE)),"")</f>
        <v/>
      </c>
      <c r="G762" s="32" t="str">
        <f>IFERROR(IF($D$12="NR",VLOOKUP($C762,'ALLL &lt;50B Database'!$A$2:$S$4794,15,FALSE),VLOOKUP($C762,'CECL &lt;50B Database'!$A$2:$S$165,15,FALSE)),"")</f>
        <v/>
      </c>
      <c r="H762" s="32"/>
    </row>
    <row r="763" spans="2:8" x14ac:dyDescent="0.25">
      <c r="B763" s="5" t="str">
        <f>IF(COUNT($B$18:B762)&gt;=COUNT(Workings!$C:$C),"",COUNT($B$18:B762)+1)</f>
        <v/>
      </c>
      <c r="C763" t="str">
        <f>IFERROR(INDEX(Workings!$B:$B,MATCH('Peer Comparison Tool'!$B763,Workings!$D:$D,0)),"")</f>
        <v/>
      </c>
      <c r="D763" s="28" t="str">
        <f>IFERROR(IF($D$12="NR",VLOOKUP($C763,'ALLL &lt;50B Database'!$A$2:$S$4794,7,FALSE),VLOOKUP($C763,'CECL &lt;50B Database'!$A$2:$S$165,7,FALSE)),"")</f>
        <v/>
      </c>
      <c r="E763" s="32" t="str">
        <f>IFERROR(IF($D$12="NR",VLOOKUP($C763,'ALLL &lt;50B Database'!$A$2:$S$4794,11,FALSE),VLOOKUP($C763,'CECL &lt;50B Database'!$A$2:$S$165,11,FALSE)),"")</f>
        <v/>
      </c>
      <c r="F763" s="32" t="str">
        <f>IFERROR(IF($D$12="NR",VLOOKUP($C763,'ALLL &lt;50B Database'!$A$2:$S$4794,19,FALSE),VLOOKUP($C763,'CECL &lt;50B Database'!$A$2:$S$165,19,FALSE)),"")</f>
        <v/>
      </c>
      <c r="G763" s="32" t="str">
        <f>IFERROR(IF($D$12="NR",VLOOKUP($C763,'ALLL &lt;50B Database'!$A$2:$S$4794,15,FALSE),VLOOKUP($C763,'CECL &lt;50B Database'!$A$2:$S$165,15,FALSE)),"")</f>
        <v/>
      </c>
      <c r="H763" s="32"/>
    </row>
    <row r="764" spans="2:8" x14ac:dyDescent="0.25">
      <c r="B764" s="5" t="str">
        <f>IF(COUNT($B$18:B763)&gt;=COUNT(Workings!$C:$C),"",COUNT($B$18:B763)+1)</f>
        <v/>
      </c>
      <c r="C764" t="str">
        <f>IFERROR(INDEX(Workings!$B:$B,MATCH('Peer Comparison Tool'!$B764,Workings!$D:$D,0)),"")</f>
        <v/>
      </c>
      <c r="D764" s="28" t="str">
        <f>IFERROR(IF($D$12="NR",VLOOKUP($C764,'ALLL &lt;50B Database'!$A$2:$S$4794,7,FALSE),VLOOKUP($C764,'CECL &lt;50B Database'!$A$2:$S$165,7,FALSE)),"")</f>
        <v/>
      </c>
      <c r="E764" s="32" t="str">
        <f>IFERROR(IF($D$12="NR",VLOOKUP($C764,'ALLL &lt;50B Database'!$A$2:$S$4794,11,FALSE),VLOOKUP($C764,'CECL &lt;50B Database'!$A$2:$S$165,11,FALSE)),"")</f>
        <v/>
      </c>
      <c r="F764" s="32" t="str">
        <f>IFERROR(IF($D$12="NR",VLOOKUP($C764,'ALLL &lt;50B Database'!$A$2:$S$4794,19,FALSE),VLOOKUP($C764,'CECL &lt;50B Database'!$A$2:$S$165,19,FALSE)),"")</f>
        <v/>
      </c>
      <c r="G764" s="32" t="str">
        <f>IFERROR(IF($D$12="NR",VLOOKUP($C764,'ALLL &lt;50B Database'!$A$2:$S$4794,15,FALSE),VLOOKUP($C764,'CECL &lt;50B Database'!$A$2:$S$165,15,FALSE)),"")</f>
        <v/>
      </c>
      <c r="H764" s="32"/>
    </row>
    <row r="765" spans="2:8" x14ac:dyDescent="0.25">
      <c r="B765" s="5" t="str">
        <f>IF(COUNT($B$18:B764)&gt;=COUNT(Workings!$C:$C),"",COUNT($B$18:B764)+1)</f>
        <v/>
      </c>
      <c r="C765" t="str">
        <f>IFERROR(INDEX(Workings!$B:$B,MATCH('Peer Comparison Tool'!$B765,Workings!$D:$D,0)),"")</f>
        <v/>
      </c>
      <c r="D765" s="28" t="str">
        <f>IFERROR(IF($D$12="NR",VLOOKUP($C765,'ALLL &lt;50B Database'!$A$2:$S$4794,7,FALSE),VLOOKUP($C765,'CECL &lt;50B Database'!$A$2:$S$165,7,FALSE)),"")</f>
        <v/>
      </c>
      <c r="E765" s="32" t="str">
        <f>IFERROR(IF($D$12="NR",VLOOKUP($C765,'ALLL &lt;50B Database'!$A$2:$S$4794,11,FALSE),VLOOKUP($C765,'CECL &lt;50B Database'!$A$2:$S$165,11,FALSE)),"")</f>
        <v/>
      </c>
      <c r="F765" s="32" t="str">
        <f>IFERROR(IF($D$12="NR",VLOOKUP($C765,'ALLL &lt;50B Database'!$A$2:$S$4794,19,FALSE),VLOOKUP($C765,'CECL &lt;50B Database'!$A$2:$S$165,19,FALSE)),"")</f>
        <v/>
      </c>
      <c r="G765" s="32" t="str">
        <f>IFERROR(IF($D$12="NR",VLOOKUP($C765,'ALLL &lt;50B Database'!$A$2:$S$4794,15,FALSE),VLOOKUP($C765,'CECL &lt;50B Database'!$A$2:$S$165,15,FALSE)),"")</f>
        <v/>
      </c>
      <c r="H765" s="32"/>
    </row>
    <row r="766" spans="2:8" x14ac:dyDescent="0.25">
      <c r="B766" s="5" t="str">
        <f>IF(COUNT($B$18:B765)&gt;=COUNT(Workings!$C:$C),"",COUNT($B$18:B765)+1)</f>
        <v/>
      </c>
      <c r="C766" t="str">
        <f>IFERROR(INDEX(Workings!$B:$B,MATCH('Peer Comparison Tool'!$B766,Workings!$D:$D,0)),"")</f>
        <v/>
      </c>
      <c r="D766" s="28" t="str">
        <f>IFERROR(IF($D$12="NR",VLOOKUP($C766,'ALLL &lt;50B Database'!$A$2:$S$4794,7,FALSE),VLOOKUP($C766,'CECL &lt;50B Database'!$A$2:$S$165,7,FALSE)),"")</f>
        <v/>
      </c>
      <c r="E766" s="32" t="str">
        <f>IFERROR(IF($D$12="NR",VLOOKUP($C766,'ALLL &lt;50B Database'!$A$2:$S$4794,11,FALSE),VLOOKUP($C766,'CECL &lt;50B Database'!$A$2:$S$165,11,FALSE)),"")</f>
        <v/>
      </c>
      <c r="F766" s="32" t="str">
        <f>IFERROR(IF($D$12="NR",VLOOKUP($C766,'ALLL &lt;50B Database'!$A$2:$S$4794,19,FALSE),VLOOKUP($C766,'CECL &lt;50B Database'!$A$2:$S$165,19,FALSE)),"")</f>
        <v/>
      </c>
      <c r="G766" s="32" t="str">
        <f>IFERROR(IF($D$12="NR",VLOOKUP($C766,'ALLL &lt;50B Database'!$A$2:$S$4794,15,FALSE),VLOOKUP($C766,'CECL &lt;50B Database'!$A$2:$S$165,15,FALSE)),"")</f>
        <v/>
      </c>
      <c r="H766" s="32"/>
    </row>
    <row r="767" spans="2:8" x14ac:dyDescent="0.25">
      <c r="B767" s="5" t="str">
        <f>IF(COUNT($B$18:B766)&gt;=COUNT(Workings!$C:$C),"",COUNT($B$18:B766)+1)</f>
        <v/>
      </c>
      <c r="C767" t="str">
        <f>IFERROR(INDEX(Workings!$B:$B,MATCH('Peer Comparison Tool'!$B767,Workings!$D:$D,0)),"")</f>
        <v/>
      </c>
      <c r="D767" s="28" t="str">
        <f>IFERROR(IF($D$12="NR",VLOOKUP($C767,'ALLL &lt;50B Database'!$A$2:$S$4794,7,FALSE),VLOOKUP($C767,'CECL &lt;50B Database'!$A$2:$S$165,7,FALSE)),"")</f>
        <v/>
      </c>
      <c r="E767" s="32" t="str">
        <f>IFERROR(IF($D$12="NR",VLOOKUP($C767,'ALLL &lt;50B Database'!$A$2:$S$4794,11,FALSE),VLOOKUP($C767,'CECL &lt;50B Database'!$A$2:$S$165,11,FALSE)),"")</f>
        <v/>
      </c>
      <c r="F767" s="32" t="str">
        <f>IFERROR(IF($D$12="NR",VLOOKUP($C767,'ALLL &lt;50B Database'!$A$2:$S$4794,19,FALSE),VLOOKUP($C767,'CECL &lt;50B Database'!$A$2:$S$165,19,FALSE)),"")</f>
        <v/>
      </c>
      <c r="G767" s="32" t="str">
        <f>IFERROR(IF($D$12="NR",VLOOKUP($C767,'ALLL &lt;50B Database'!$A$2:$S$4794,15,FALSE),VLOOKUP($C767,'CECL &lt;50B Database'!$A$2:$S$165,15,FALSE)),"")</f>
        <v/>
      </c>
      <c r="H767" s="32"/>
    </row>
    <row r="768" spans="2:8" x14ac:dyDescent="0.25">
      <c r="B768" s="5" t="str">
        <f>IF(COUNT($B$18:B767)&gt;=COUNT(Workings!$C:$C),"",COUNT($B$18:B767)+1)</f>
        <v/>
      </c>
      <c r="C768" t="str">
        <f>IFERROR(INDEX(Workings!$B:$B,MATCH('Peer Comparison Tool'!$B768,Workings!$D:$D,0)),"")</f>
        <v/>
      </c>
      <c r="D768" s="28" t="str">
        <f>IFERROR(IF($D$12="NR",VLOOKUP($C768,'ALLL &lt;50B Database'!$A$2:$S$4794,7,FALSE),VLOOKUP($C768,'CECL &lt;50B Database'!$A$2:$S$165,7,FALSE)),"")</f>
        <v/>
      </c>
      <c r="E768" s="32" t="str">
        <f>IFERROR(IF($D$12="NR",VLOOKUP($C768,'ALLL &lt;50B Database'!$A$2:$S$4794,11,FALSE),VLOOKUP($C768,'CECL &lt;50B Database'!$A$2:$S$165,11,FALSE)),"")</f>
        <v/>
      </c>
      <c r="F768" s="32" t="str">
        <f>IFERROR(IF($D$12="NR",VLOOKUP($C768,'ALLL &lt;50B Database'!$A$2:$S$4794,19,FALSE),VLOOKUP($C768,'CECL &lt;50B Database'!$A$2:$S$165,19,FALSE)),"")</f>
        <v/>
      </c>
      <c r="G768" s="32" t="str">
        <f>IFERROR(IF($D$12="NR",VLOOKUP($C768,'ALLL &lt;50B Database'!$A$2:$S$4794,15,FALSE),VLOOKUP($C768,'CECL &lt;50B Database'!$A$2:$S$165,15,FALSE)),"")</f>
        <v/>
      </c>
      <c r="H768" s="32"/>
    </row>
    <row r="769" spans="2:8" x14ac:dyDescent="0.25">
      <c r="B769" s="5" t="str">
        <f>IF(COUNT($B$18:B768)&gt;=COUNT(Workings!$C:$C),"",COUNT($B$18:B768)+1)</f>
        <v/>
      </c>
      <c r="C769" t="str">
        <f>IFERROR(INDEX(Workings!$B:$B,MATCH('Peer Comparison Tool'!$B769,Workings!$D:$D,0)),"")</f>
        <v/>
      </c>
      <c r="D769" s="28" t="str">
        <f>IFERROR(IF($D$12="NR",VLOOKUP($C769,'ALLL &lt;50B Database'!$A$2:$S$4794,7,FALSE),VLOOKUP($C769,'CECL &lt;50B Database'!$A$2:$S$165,7,FALSE)),"")</f>
        <v/>
      </c>
      <c r="E769" s="32" t="str">
        <f>IFERROR(IF($D$12="NR",VLOOKUP($C769,'ALLL &lt;50B Database'!$A$2:$S$4794,11,FALSE),VLOOKUP($C769,'CECL &lt;50B Database'!$A$2:$S$165,11,FALSE)),"")</f>
        <v/>
      </c>
      <c r="F769" s="32" t="str">
        <f>IFERROR(IF($D$12="NR",VLOOKUP($C769,'ALLL &lt;50B Database'!$A$2:$S$4794,19,FALSE),VLOOKUP($C769,'CECL &lt;50B Database'!$A$2:$S$165,19,FALSE)),"")</f>
        <v/>
      </c>
      <c r="G769" s="32" t="str">
        <f>IFERROR(IF($D$12="NR",VLOOKUP($C769,'ALLL &lt;50B Database'!$A$2:$S$4794,15,FALSE),VLOOKUP($C769,'CECL &lt;50B Database'!$A$2:$S$165,15,FALSE)),"")</f>
        <v/>
      </c>
      <c r="H769" s="32"/>
    </row>
    <row r="770" spans="2:8" x14ac:dyDescent="0.25">
      <c r="B770" s="5" t="str">
        <f>IF(COUNT($B$18:B769)&gt;=COUNT(Workings!$C:$C),"",COUNT($B$18:B769)+1)</f>
        <v/>
      </c>
      <c r="C770" t="str">
        <f>IFERROR(INDEX(Workings!$B:$B,MATCH('Peer Comparison Tool'!$B770,Workings!$D:$D,0)),"")</f>
        <v/>
      </c>
      <c r="D770" s="28" t="str">
        <f>IFERROR(IF($D$12="NR",VLOOKUP($C770,'ALLL &lt;50B Database'!$A$2:$S$4794,7,FALSE),VLOOKUP($C770,'CECL &lt;50B Database'!$A$2:$S$165,7,FALSE)),"")</f>
        <v/>
      </c>
      <c r="E770" s="32" t="str">
        <f>IFERROR(IF($D$12="NR",VLOOKUP($C770,'ALLL &lt;50B Database'!$A$2:$S$4794,11,FALSE),VLOOKUP($C770,'CECL &lt;50B Database'!$A$2:$S$165,11,FALSE)),"")</f>
        <v/>
      </c>
      <c r="F770" s="32" t="str">
        <f>IFERROR(IF($D$12="NR",VLOOKUP($C770,'ALLL &lt;50B Database'!$A$2:$S$4794,19,FALSE),VLOOKUP($C770,'CECL &lt;50B Database'!$A$2:$S$165,19,FALSE)),"")</f>
        <v/>
      </c>
      <c r="G770" s="32" t="str">
        <f>IFERROR(IF($D$12="NR",VLOOKUP($C770,'ALLL &lt;50B Database'!$A$2:$S$4794,15,FALSE),VLOOKUP($C770,'CECL &lt;50B Database'!$A$2:$S$165,15,FALSE)),"")</f>
        <v/>
      </c>
      <c r="H770" s="32"/>
    </row>
    <row r="771" spans="2:8" x14ac:dyDescent="0.25">
      <c r="B771" s="5" t="str">
        <f>IF(COUNT($B$18:B770)&gt;=COUNT(Workings!$C:$C),"",COUNT($B$18:B770)+1)</f>
        <v/>
      </c>
      <c r="C771" t="str">
        <f>IFERROR(INDEX(Workings!$B:$B,MATCH('Peer Comparison Tool'!$B771,Workings!$D:$D,0)),"")</f>
        <v/>
      </c>
      <c r="D771" s="28" t="str">
        <f>IFERROR(IF($D$12="NR",VLOOKUP($C771,'ALLL &lt;50B Database'!$A$2:$S$4794,7,FALSE),VLOOKUP($C771,'CECL &lt;50B Database'!$A$2:$S$165,7,FALSE)),"")</f>
        <v/>
      </c>
      <c r="E771" s="32" t="str">
        <f>IFERROR(IF($D$12="NR",VLOOKUP($C771,'ALLL &lt;50B Database'!$A$2:$S$4794,11,FALSE),VLOOKUP($C771,'CECL &lt;50B Database'!$A$2:$S$165,11,FALSE)),"")</f>
        <v/>
      </c>
      <c r="F771" s="32" t="str">
        <f>IFERROR(IF($D$12="NR",VLOOKUP($C771,'ALLL &lt;50B Database'!$A$2:$S$4794,19,FALSE),VLOOKUP($C771,'CECL &lt;50B Database'!$A$2:$S$165,19,FALSE)),"")</f>
        <v/>
      </c>
      <c r="G771" s="32" t="str">
        <f>IFERROR(IF($D$12="NR",VLOOKUP($C771,'ALLL &lt;50B Database'!$A$2:$S$4794,15,FALSE),VLOOKUP($C771,'CECL &lt;50B Database'!$A$2:$S$165,15,FALSE)),"")</f>
        <v/>
      </c>
      <c r="H771" s="32"/>
    </row>
    <row r="772" spans="2:8" x14ac:dyDescent="0.25">
      <c r="B772" s="5" t="str">
        <f>IF(COUNT($B$18:B771)&gt;=COUNT(Workings!$C:$C),"",COUNT($B$18:B771)+1)</f>
        <v/>
      </c>
      <c r="C772" t="str">
        <f>IFERROR(INDEX(Workings!$B:$B,MATCH('Peer Comparison Tool'!$B772,Workings!$D:$D,0)),"")</f>
        <v/>
      </c>
      <c r="D772" s="28" t="str">
        <f>IFERROR(IF($D$12="NR",VLOOKUP($C772,'ALLL &lt;50B Database'!$A$2:$S$4794,7,FALSE),VLOOKUP($C772,'CECL &lt;50B Database'!$A$2:$S$165,7,FALSE)),"")</f>
        <v/>
      </c>
      <c r="E772" s="32" t="str">
        <f>IFERROR(IF($D$12="NR",VLOOKUP($C772,'ALLL &lt;50B Database'!$A$2:$S$4794,11,FALSE),VLOOKUP($C772,'CECL &lt;50B Database'!$A$2:$S$165,11,FALSE)),"")</f>
        <v/>
      </c>
      <c r="F772" s="32" t="str">
        <f>IFERROR(IF($D$12="NR",VLOOKUP($C772,'ALLL &lt;50B Database'!$A$2:$S$4794,19,FALSE),VLOOKUP($C772,'CECL &lt;50B Database'!$A$2:$S$165,19,FALSE)),"")</f>
        <v/>
      </c>
      <c r="G772" s="32" t="str">
        <f>IFERROR(IF($D$12="NR",VLOOKUP($C772,'ALLL &lt;50B Database'!$A$2:$S$4794,15,FALSE),VLOOKUP($C772,'CECL &lt;50B Database'!$A$2:$S$165,15,FALSE)),"")</f>
        <v/>
      </c>
      <c r="H772" s="32"/>
    </row>
    <row r="773" spans="2:8" x14ac:dyDescent="0.25">
      <c r="B773" s="5" t="str">
        <f>IF(COUNT($B$18:B772)&gt;=COUNT(Workings!$C:$C),"",COUNT($B$18:B772)+1)</f>
        <v/>
      </c>
      <c r="C773" t="str">
        <f>IFERROR(INDEX(Workings!$B:$B,MATCH('Peer Comparison Tool'!$B773,Workings!$D:$D,0)),"")</f>
        <v/>
      </c>
      <c r="D773" s="28" t="str">
        <f>IFERROR(IF($D$12="NR",VLOOKUP($C773,'ALLL &lt;50B Database'!$A$2:$S$4794,7,FALSE),VLOOKUP($C773,'CECL &lt;50B Database'!$A$2:$S$165,7,FALSE)),"")</f>
        <v/>
      </c>
      <c r="E773" s="32" t="str">
        <f>IFERROR(IF($D$12="NR",VLOOKUP($C773,'ALLL &lt;50B Database'!$A$2:$S$4794,11,FALSE),VLOOKUP($C773,'CECL &lt;50B Database'!$A$2:$S$165,11,FALSE)),"")</f>
        <v/>
      </c>
      <c r="F773" s="32" t="str">
        <f>IFERROR(IF($D$12="NR",VLOOKUP($C773,'ALLL &lt;50B Database'!$A$2:$S$4794,19,FALSE),VLOOKUP($C773,'CECL &lt;50B Database'!$A$2:$S$165,19,FALSE)),"")</f>
        <v/>
      </c>
      <c r="G773" s="32" t="str">
        <f>IFERROR(IF($D$12="NR",VLOOKUP($C773,'ALLL &lt;50B Database'!$A$2:$S$4794,15,FALSE),VLOOKUP($C773,'CECL &lt;50B Database'!$A$2:$S$165,15,FALSE)),"")</f>
        <v/>
      </c>
      <c r="H773" s="32"/>
    </row>
    <row r="774" spans="2:8" x14ac:dyDescent="0.25">
      <c r="B774" s="5" t="str">
        <f>IF(COUNT($B$18:B773)&gt;=COUNT(Workings!$C:$C),"",COUNT($B$18:B773)+1)</f>
        <v/>
      </c>
      <c r="C774" t="str">
        <f>IFERROR(INDEX(Workings!$B:$B,MATCH('Peer Comparison Tool'!$B774,Workings!$D:$D,0)),"")</f>
        <v/>
      </c>
      <c r="D774" s="28" t="str">
        <f>IFERROR(IF($D$12="NR",VLOOKUP($C774,'ALLL &lt;50B Database'!$A$2:$S$4794,7,FALSE),VLOOKUP($C774,'CECL &lt;50B Database'!$A$2:$S$165,7,FALSE)),"")</f>
        <v/>
      </c>
      <c r="E774" s="32" t="str">
        <f>IFERROR(IF($D$12="NR",VLOOKUP($C774,'ALLL &lt;50B Database'!$A$2:$S$4794,11,FALSE),VLOOKUP($C774,'CECL &lt;50B Database'!$A$2:$S$165,11,FALSE)),"")</f>
        <v/>
      </c>
      <c r="F774" s="32" t="str">
        <f>IFERROR(IF($D$12="NR",VLOOKUP($C774,'ALLL &lt;50B Database'!$A$2:$S$4794,19,FALSE),VLOOKUP($C774,'CECL &lt;50B Database'!$A$2:$S$165,19,FALSE)),"")</f>
        <v/>
      </c>
      <c r="G774" s="32" t="str">
        <f>IFERROR(IF($D$12="NR",VLOOKUP($C774,'ALLL &lt;50B Database'!$A$2:$S$4794,15,FALSE),VLOOKUP($C774,'CECL &lt;50B Database'!$A$2:$S$165,15,FALSE)),"")</f>
        <v/>
      </c>
      <c r="H774" s="32"/>
    </row>
    <row r="775" spans="2:8" x14ac:dyDescent="0.25">
      <c r="B775" s="5" t="str">
        <f>IF(COUNT($B$18:B774)&gt;=COUNT(Workings!$C:$C),"",COUNT($B$18:B774)+1)</f>
        <v/>
      </c>
      <c r="C775" t="str">
        <f>IFERROR(INDEX(Workings!$B:$B,MATCH('Peer Comparison Tool'!$B775,Workings!$D:$D,0)),"")</f>
        <v/>
      </c>
      <c r="D775" s="28" t="str">
        <f>IFERROR(IF($D$12="NR",VLOOKUP($C775,'ALLL &lt;50B Database'!$A$2:$S$4794,7,FALSE),VLOOKUP($C775,'CECL &lt;50B Database'!$A$2:$S$165,7,FALSE)),"")</f>
        <v/>
      </c>
      <c r="E775" s="32" t="str">
        <f>IFERROR(IF($D$12="NR",VLOOKUP($C775,'ALLL &lt;50B Database'!$A$2:$S$4794,11,FALSE),VLOOKUP($C775,'CECL &lt;50B Database'!$A$2:$S$165,11,FALSE)),"")</f>
        <v/>
      </c>
      <c r="F775" s="32" t="str">
        <f>IFERROR(IF($D$12="NR",VLOOKUP($C775,'ALLL &lt;50B Database'!$A$2:$S$4794,19,FALSE),VLOOKUP($C775,'CECL &lt;50B Database'!$A$2:$S$165,19,FALSE)),"")</f>
        <v/>
      </c>
      <c r="G775" s="32" t="str">
        <f>IFERROR(IF($D$12="NR",VLOOKUP($C775,'ALLL &lt;50B Database'!$A$2:$S$4794,15,FALSE),VLOOKUP($C775,'CECL &lt;50B Database'!$A$2:$S$165,15,FALSE)),"")</f>
        <v/>
      </c>
      <c r="H775" s="32"/>
    </row>
    <row r="776" spans="2:8" x14ac:dyDescent="0.25">
      <c r="B776" s="5" t="str">
        <f>IF(COUNT($B$18:B775)&gt;=COUNT(Workings!$C:$C),"",COUNT($B$18:B775)+1)</f>
        <v/>
      </c>
      <c r="C776" t="str">
        <f>IFERROR(INDEX(Workings!$B:$B,MATCH('Peer Comparison Tool'!$B776,Workings!$D:$D,0)),"")</f>
        <v/>
      </c>
      <c r="D776" s="28" t="str">
        <f>IFERROR(IF($D$12="NR",VLOOKUP($C776,'ALLL &lt;50B Database'!$A$2:$S$4794,7,FALSE),VLOOKUP($C776,'CECL &lt;50B Database'!$A$2:$S$165,7,FALSE)),"")</f>
        <v/>
      </c>
      <c r="E776" s="32" t="str">
        <f>IFERROR(IF($D$12="NR",VLOOKUP($C776,'ALLL &lt;50B Database'!$A$2:$S$4794,11,FALSE),VLOOKUP($C776,'CECL &lt;50B Database'!$A$2:$S$165,11,FALSE)),"")</f>
        <v/>
      </c>
      <c r="F776" s="32" t="str">
        <f>IFERROR(IF($D$12="NR",VLOOKUP($C776,'ALLL &lt;50B Database'!$A$2:$S$4794,19,FALSE),VLOOKUP($C776,'CECL &lt;50B Database'!$A$2:$S$165,19,FALSE)),"")</f>
        <v/>
      </c>
      <c r="G776" s="32" t="str">
        <f>IFERROR(IF($D$12="NR",VLOOKUP($C776,'ALLL &lt;50B Database'!$A$2:$S$4794,15,FALSE),VLOOKUP($C776,'CECL &lt;50B Database'!$A$2:$S$165,15,FALSE)),"")</f>
        <v/>
      </c>
      <c r="H776" s="32"/>
    </row>
    <row r="777" spans="2:8" x14ac:dyDescent="0.25">
      <c r="B777" s="5" t="str">
        <f>IF(COUNT($B$18:B776)&gt;=COUNT(Workings!$C:$C),"",COUNT($B$18:B776)+1)</f>
        <v/>
      </c>
      <c r="C777" t="str">
        <f>IFERROR(INDEX(Workings!$B:$B,MATCH('Peer Comparison Tool'!$B777,Workings!$D:$D,0)),"")</f>
        <v/>
      </c>
      <c r="D777" s="28" t="str">
        <f>IFERROR(IF($D$12="NR",VLOOKUP($C777,'ALLL &lt;50B Database'!$A$2:$S$4794,7,FALSE),VLOOKUP($C777,'CECL &lt;50B Database'!$A$2:$S$165,7,FALSE)),"")</f>
        <v/>
      </c>
      <c r="E777" s="32" t="str">
        <f>IFERROR(IF($D$12="NR",VLOOKUP($C777,'ALLL &lt;50B Database'!$A$2:$S$4794,11,FALSE),VLOOKUP($C777,'CECL &lt;50B Database'!$A$2:$S$165,11,FALSE)),"")</f>
        <v/>
      </c>
      <c r="F777" s="32" t="str">
        <f>IFERROR(IF($D$12="NR",VLOOKUP($C777,'ALLL &lt;50B Database'!$A$2:$S$4794,19,FALSE),VLOOKUP($C777,'CECL &lt;50B Database'!$A$2:$S$165,19,FALSE)),"")</f>
        <v/>
      </c>
      <c r="G777" s="32" t="str">
        <f>IFERROR(IF($D$12="NR",VLOOKUP($C777,'ALLL &lt;50B Database'!$A$2:$S$4794,15,FALSE),VLOOKUP($C777,'CECL &lt;50B Database'!$A$2:$S$165,15,FALSE)),"")</f>
        <v/>
      </c>
      <c r="H777" s="32"/>
    </row>
    <row r="778" spans="2:8" x14ac:dyDescent="0.25">
      <c r="B778" s="5" t="str">
        <f>IF(COUNT($B$18:B777)&gt;=COUNT(Workings!$C:$C),"",COUNT($B$18:B777)+1)</f>
        <v/>
      </c>
      <c r="C778" t="str">
        <f>IFERROR(INDEX(Workings!$B:$B,MATCH('Peer Comparison Tool'!$B778,Workings!$D:$D,0)),"")</f>
        <v/>
      </c>
      <c r="D778" s="28" t="str">
        <f>IFERROR(IF($D$12="NR",VLOOKUP($C778,'ALLL &lt;50B Database'!$A$2:$S$4794,7,FALSE),VLOOKUP($C778,'CECL &lt;50B Database'!$A$2:$S$165,7,FALSE)),"")</f>
        <v/>
      </c>
      <c r="E778" s="32" t="str">
        <f>IFERROR(IF($D$12="NR",VLOOKUP($C778,'ALLL &lt;50B Database'!$A$2:$S$4794,11,FALSE),VLOOKUP($C778,'CECL &lt;50B Database'!$A$2:$S$165,11,FALSE)),"")</f>
        <v/>
      </c>
      <c r="F778" s="32" t="str">
        <f>IFERROR(IF($D$12="NR",VLOOKUP($C778,'ALLL &lt;50B Database'!$A$2:$S$4794,19,FALSE),VLOOKUP($C778,'CECL &lt;50B Database'!$A$2:$S$165,19,FALSE)),"")</f>
        <v/>
      </c>
      <c r="G778" s="32" t="str">
        <f>IFERROR(IF($D$12="NR",VLOOKUP($C778,'ALLL &lt;50B Database'!$A$2:$S$4794,15,FALSE),VLOOKUP($C778,'CECL &lt;50B Database'!$A$2:$S$165,15,FALSE)),"")</f>
        <v/>
      </c>
      <c r="H778" s="32"/>
    </row>
    <row r="779" spans="2:8" x14ac:dyDescent="0.25">
      <c r="B779" s="5" t="str">
        <f>IF(COUNT($B$18:B778)&gt;=COUNT(Workings!$C:$C),"",COUNT($B$18:B778)+1)</f>
        <v/>
      </c>
      <c r="C779" t="str">
        <f>IFERROR(INDEX(Workings!$B:$B,MATCH('Peer Comparison Tool'!$B779,Workings!$D:$D,0)),"")</f>
        <v/>
      </c>
      <c r="D779" s="28" t="str">
        <f>IFERROR(IF($D$12="NR",VLOOKUP($C779,'ALLL &lt;50B Database'!$A$2:$S$4794,7,FALSE),VLOOKUP($C779,'CECL &lt;50B Database'!$A$2:$S$165,7,FALSE)),"")</f>
        <v/>
      </c>
      <c r="E779" s="32" t="str">
        <f>IFERROR(IF($D$12="NR",VLOOKUP($C779,'ALLL &lt;50B Database'!$A$2:$S$4794,11,FALSE),VLOOKUP($C779,'CECL &lt;50B Database'!$A$2:$S$165,11,FALSE)),"")</f>
        <v/>
      </c>
      <c r="F779" s="32" t="str">
        <f>IFERROR(IF($D$12="NR",VLOOKUP($C779,'ALLL &lt;50B Database'!$A$2:$S$4794,19,FALSE),VLOOKUP($C779,'CECL &lt;50B Database'!$A$2:$S$165,19,FALSE)),"")</f>
        <v/>
      </c>
      <c r="G779" s="32" t="str">
        <f>IFERROR(IF($D$12="NR",VLOOKUP($C779,'ALLL &lt;50B Database'!$A$2:$S$4794,15,FALSE),VLOOKUP($C779,'CECL &lt;50B Database'!$A$2:$S$165,15,FALSE)),"")</f>
        <v/>
      </c>
      <c r="H779" s="32"/>
    </row>
    <row r="780" spans="2:8" x14ac:dyDescent="0.25">
      <c r="B780" s="5" t="str">
        <f>IF(COUNT($B$18:B779)&gt;=COUNT(Workings!$C:$C),"",COUNT($B$18:B779)+1)</f>
        <v/>
      </c>
      <c r="C780" t="str">
        <f>IFERROR(INDEX(Workings!$B:$B,MATCH('Peer Comparison Tool'!$B780,Workings!$D:$D,0)),"")</f>
        <v/>
      </c>
      <c r="D780" s="28" t="str">
        <f>IFERROR(IF($D$12="NR",VLOOKUP($C780,'ALLL &lt;50B Database'!$A$2:$S$4794,7,FALSE),VLOOKUP($C780,'CECL &lt;50B Database'!$A$2:$S$165,7,FALSE)),"")</f>
        <v/>
      </c>
      <c r="E780" s="32" t="str">
        <f>IFERROR(IF($D$12="NR",VLOOKUP($C780,'ALLL &lt;50B Database'!$A$2:$S$4794,11,FALSE),VLOOKUP($C780,'CECL &lt;50B Database'!$A$2:$S$165,11,FALSE)),"")</f>
        <v/>
      </c>
      <c r="F780" s="32" t="str">
        <f>IFERROR(IF($D$12="NR",VLOOKUP($C780,'ALLL &lt;50B Database'!$A$2:$S$4794,19,FALSE),VLOOKUP($C780,'CECL &lt;50B Database'!$A$2:$S$165,19,FALSE)),"")</f>
        <v/>
      </c>
      <c r="G780" s="32" t="str">
        <f>IFERROR(IF($D$12="NR",VLOOKUP($C780,'ALLL &lt;50B Database'!$A$2:$S$4794,15,FALSE),VLOOKUP($C780,'CECL &lt;50B Database'!$A$2:$S$165,15,FALSE)),"")</f>
        <v/>
      </c>
      <c r="H780" s="32"/>
    </row>
    <row r="781" spans="2:8" x14ac:dyDescent="0.25">
      <c r="B781" s="5" t="str">
        <f>IF(COUNT($B$18:B780)&gt;=COUNT(Workings!$C:$C),"",COUNT($B$18:B780)+1)</f>
        <v/>
      </c>
      <c r="C781" t="str">
        <f>IFERROR(INDEX(Workings!$B:$B,MATCH('Peer Comparison Tool'!$B781,Workings!$D:$D,0)),"")</f>
        <v/>
      </c>
      <c r="D781" s="28" t="str">
        <f>IFERROR(IF($D$12="NR",VLOOKUP($C781,'ALLL &lt;50B Database'!$A$2:$S$4794,7,FALSE),VLOOKUP($C781,'CECL &lt;50B Database'!$A$2:$S$165,7,FALSE)),"")</f>
        <v/>
      </c>
      <c r="E781" s="32" t="str">
        <f>IFERROR(IF($D$12="NR",VLOOKUP($C781,'ALLL &lt;50B Database'!$A$2:$S$4794,11,FALSE),VLOOKUP($C781,'CECL &lt;50B Database'!$A$2:$S$165,11,FALSE)),"")</f>
        <v/>
      </c>
      <c r="F781" s="32" t="str">
        <f>IFERROR(IF($D$12="NR",VLOOKUP($C781,'ALLL &lt;50B Database'!$A$2:$S$4794,19,FALSE),VLOOKUP($C781,'CECL &lt;50B Database'!$A$2:$S$165,19,FALSE)),"")</f>
        <v/>
      </c>
      <c r="G781" s="32" t="str">
        <f>IFERROR(IF($D$12="NR",VLOOKUP($C781,'ALLL &lt;50B Database'!$A$2:$S$4794,15,FALSE),VLOOKUP($C781,'CECL &lt;50B Database'!$A$2:$S$165,15,FALSE)),"")</f>
        <v/>
      </c>
      <c r="H781" s="32"/>
    </row>
    <row r="782" spans="2:8" x14ac:dyDescent="0.25">
      <c r="B782" s="5" t="str">
        <f>IF(COUNT($B$18:B781)&gt;=COUNT(Workings!$C:$C),"",COUNT($B$18:B781)+1)</f>
        <v/>
      </c>
      <c r="C782" t="str">
        <f>IFERROR(INDEX(Workings!$B:$B,MATCH('Peer Comparison Tool'!$B782,Workings!$D:$D,0)),"")</f>
        <v/>
      </c>
      <c r="D782" s="28" t="str">
        <f>IFERROR(IF($D$12="NR",VLOOKUP($C782,'ALLL &lt;50B Database'!$A$2:$S$4794,7,FALSE),VLOOKUP($C782,'CECL &lt;50B Database'!$A$2:$S$165,7,FALSE)),"")</f>
        <v/>
      </c>
      <c r="E782" s="32" t="str">
        <f>IFERROR(IF($D$12="NR",VLOOKUP($C782,'ALLL &lt;50B Database'!$A$2:$S$4794,11,FALSE),VLOOKUP($C782,'CECL &lt;50B Database'!$A$2:$S$165,11,FALSE)),"")</f>
        <v/>
      </c>
      <c r="F782" s="32" t="str">
        <f>IFERROR(IF($D$12="NR",VLOOKUP($C782,'ALLL &lt;50B Database'!$A$2:$S$4794,19,FALSE),VLOOKUP($C782,'CECL &lt;50B Database'!$A$2:$S$165,19,FALSE)),"")</f>
        <v/>
      </c>
      <c r="G782" s="32" t="str">
        <f>IFERROR(IF($D$12="NR",VLOOKUP($C782,'ALLL &lt;50B Database'!$A$2:$S$4794,15,FALSE),VLOOKUP($C782,'CECL &lt;50B Database'!$A$2:$S$165,15,FALSE)),"")</f>
        <v/>
      </c>
      <c r="H782" s="32"/>
    </row>
    <row r="783" spans="2:8" x14ac:dyDescent="0.25">
      <c r="B783" s="5" t="str">
        <f>IF(COUNT($B$18:B782)&gt;=COUNT(Workings!$C:$C),"",COUNT($B$18:B782)+1)</f>
        <v/>
      </c>
      <c r="C783" t="str">
        <f>IFERROR(INDEX(Workings!$B:$B,MATCH('Peer Comparison Tool'!$B783,Workings!$D:$D,0)),"")</f>
        <v/>
      </c>
      <c r="D783" s="28" t="str">
        <f>IFERROR(IF($D$12="NR",VLOOKUP($C783,'ALLL &lt;50B Database'!$A$2:$S$4794,7,FALSE),VLOOKUP($C783,'CECL &lt;50B Database'!$A$2:$S$165,7,FALSE)),"")</f>
        <v/>
      </c>
      <c r="E783" s="32" t="str">
        <f>IFERROR(IF($D$12="NR",VLOOKUP($C783,'ALLL &lt;50B Database'!$A$2:$S$4794,11,FALSE),VLOOKUP($C783,'CECL &lt;50B Database'!$A$2:$S$165,11,FALSE)),"")</f>
        <v/>
      </c>
      <c r="F783" s="32" t="str">
        <f>IFERROR(IF($D$12="NR",VLOOKUP($C783,'ALLL &lt;50B Database'!$A$2:$S$4794,19,FALSE),VLOOKUP($C783,'CECL &lt;50B Database'!$A$2:$S$165,19,FALSE)),"")</f>
        <v/>
      </c>
      <c r="G783" s="32" t="str">
        <f>IFERROR(IF($D$12="NR",VLOOKUP($C783,'ALLL &lt;50B Database'!$A$2:$S$4794,15,FALSE),VLOOKUP($C783,'CECL &lt;50B Database'!$A$2:$S$165,15,FALSE)),"")</f>
        <v/>
      </c>
      <c r="H783" s="32"/>
    </row>
    <row r="784" spans="2:8" x14ac:dyDescent="0.25">
      <c r="B784" s="5" t="str">
        <f>IF(COUNT($B$18:B783)&gt;=COUNT(Workings!$C:$C),"",COUNT($B$18:B783)+1)</f>
        <v/>
      </c>
      <c r="C784" t="str">
        <f>IFERROR(INDEX(Workings!$B:$B,MATCH('Peer Comparison Tool'!$B784,Workings!$D:$D,0)),"")</f>
        <v/>
      </c>
      <c r="D784" s="28" t="str">
        <f>IFERROR(IF($D$12="NR",VLOOKUP($C784,'ALLL &lt;50B Database'!$A$2:$S$4794,7,FALSE),VLOOKUP($C784,'CECL &lt;50B Database'!$A$2:$S$165,7,FALSE)),"")</f>
        <v/>
      </c>
      <c r="E784" s="32" t="str">
        <f>IFERROR(IF($D$12="NR",VLOOKUP($C784,'ALLL &lt;50B Database'!$A$2:$S$4794,11,FALSE),VLOOKUP($C784,'CECL &lt;50B Database'!$A$2:$S$165,11,FALSE)),"")</f>
        <v/>
      </c>
      <c r="F784" s="32" t="str">
        <f>IFERROR(IF($D$12="NR",VLOOKUP($C784,'ALLL &lt;50B Database'!$A$2:$S$4794,19,FALSE),VLOOKUP($C784,'CECL &lt;50B Database'!$A$2:$S$165,19,FALSE)),"")</f>
        <v/>
      </c>
      <c r="G784" s="32" t="str">
        <f>IFERROR(IF($D$12="NR",VLOOKUP($C784,'ALLL &lt;50B Database'!$A$2:$S$4794,15,FALSE),VLOOKUP($C784,'CECL &lt;50B Database'!$A$2:$S$165,15,FALSE)),"")</f>
        <v/>
      </c>
      <c r="H784" s="32"/>
    </row>
    <row r="785" spans="2:8" x14ac:dyDescent="0.25">
      <c r="B785" s="5" t="str">
        <f>IF(COUNT($B$18:B784)&gt;=COUNT(Workings!$C:$C),"",COUNT($B$18:B784)+1)</f>
        <v/>
      </c>
      <c r="C785" t="str">
        <f>IFERROR(INDEX(Workings!$B:$B,MATCH('Peer Comparison Tool'!$B785,Workings!$D:$D,0)),"")</f>
        <v/>
      </c>
      <c r="D785" s="28" t="str">
        <f>IFERROR(IF($D$12="NR",VLOOKUP($C785,'ALLL &lt;50B Database'!$A$2:$S$4794,7,FALSE),VLOOKUP($C785,'CECL &lt;50B Database'!$A$2:$S$165,7,FALSE)),"")</f>
        <v/>
      </c>
      <c r="E785" s="32" t="str">
        <f>IFERROR(IF($D$12="NR",VLOOKUP($C785,'ALLL &lt;50B Database'!$A$2:$S$4794,11,FALSE),VLOOKUP($C785,'CECL &lt;50B Database'!$A$2:$S$165,11,FALSE)),"")</f>
        <v/>
      </c>
      <c r="F785" s="32" t="str">
        <f>IFERROR(IF($D$12="NR",VLOOKUP($C785,'ALLL &lt;50B Database'!$A$2:$S$4794,19,FALSE),VLOOKUP($C785,'CECL &lt;50B Database'!$A$2:$S$165,19,FALSE)),"")</f>
        <v/>
      </c>
      <c r="G785" s="32" t="str">
        <f>IFERROR(IF($D$12="NR",VLOOKUP($C785,'ALLL &lt;50B Database'!$A$2:$S$4794,15,FALSE),VLOOKUP($C785,'CECL &lt;50B Database'!$A$2:$S$165,15,FALSE)),"")</f>
        <v/>
      </c>
      <c r="H785" s="32"/>
    </row>
    <row r="786" spans="2:8" x14ac:dyDescent="0.25">
      <c r="B786" s="5" t="str">
        <f>IF(COUNT($B$18:B785)&gt;=COUNT(Workings!$C:$C),"",COUNT($B$18:B785)+1)</f>
        <v/>
      </c>
      <c r="C786" t="str">
        <f>IFERROR(INDEX(Workings!$B:$B,MATCH('Peer Comparison Tool'!$B786,Workings!$D:$D,0)),"")</f>
        <v/>
      </c>
      <c r="D786" s="28" t="str">
        <f>IFERROR(IF($D$12="NR",VLOOKUP($C786,'ALLL &lt;50B Database'!$A$2:$S$4794,7,FALSE),VLOOKUP($C786,'CECL &lt;50B Database'!$A$2:$S$165,7,FALSE)),"")</f>
        <v/>
      </c>
      <c r="E786" s="32" t="str">
        <f>IFERROR(IF($D$12="NR",VLOOKUP($C786,'ALLL &lt;50B Database'!$A$2:$S$4794,11,FALSE),VLOOKUP($C786,'CECL &lt;50B Database'!$A$2:$S$165,11,FALSE)),"")</f>
        <v/>
      </c>
      <c r="F786" s="32" t="str">
        <f>IFERROR(IF($D$12="NR",VLOOKUP($C786,'ALLL &lt;50B Database'!$A$2:$S$4794,19,FALSE),VLOOKUP($C786,'CECL &lt;50B Database'!$A$2:$S$165,19,FALSE)),"")</f>
        <v/>
      </c>
      <c r="G786" s="32" t="str">
        <f>IFERROR(IF($D$12="NR",VLOOKUP($C786,'ALLL &lt;50B Database'!$A$2:$S$4794,15,FALSE),VLOOKUP($C786,'CECL &lt;50B Database'!$A$2:$S$165,15,FALSE)),"")</f>
        <v/>
      </c>
      <c r="H786" s="32"/>
    </row>
    <row r="787" spans="2:8" x14ac:dyDescent="0.25">
      <c r="B787" s="5" t="str">
        <f>IF(COUNT($B$18:B786)&gt;=COUNT(Workings!$C:$C),"",COUNT($B$18:B786)+1)</f>
        <v/>
      </c>
      <c r="C787" t="str">
        <f>IFERROR(INDEX(Workings!$B:$B,MATCH('Peer Comparison Tool'!$B787,Workings!$D:$D,0)),"")</f>
        <v/>
      </c>
      <c r="D787" s="28" t="str">
        <f>IFERROR(IF($D$12="NR",VLOOKUP($C787,'ALLL &lt;50B Database'!$A$2:$S$4794,7,FALSE),VLOOKUP($C787,'CECL &lt;50B Database'!$A$2:$S$165,7,FALSE)),"")</f>
        <v/>
      </c>
      <c r="E787" s="32" t="str">
        <f>IFERROR(IF($D$12="NR",VLOOKUP($C787,'ALLL &lt;50B Database'!$A$2:$S$4794,11,FALSE),VLOOKUP($C787,'CECL &lt;50B Database'!$A$2:$S$165,11,FALSE)),"")</f>
        <v/>
      </c>
      <c r="F787" s="32" t="str">
        <f>IFERROR(IF($D$12="NR",VLOOKUP($C787,'ALLL &lt;50B Database'!$A$2:$S$4794,19,FALSE),VLOOKUP($C787,'CECL &lt;50B Database'!$A$2:$S$165,19,FALSE)),"")</f>
        <v/>
      </c>
      <c r="G787" s="32" t="str">
        <f>IFERROR(IF($D$12="NR",VLOOKUP($C787,'ALLL &lt;50B Database'!$A$2:$S$4794,15,FALSE),VLOOKUP($C787,'CECL &lt;50B Database'!$A$2:$S$165,15,FALSE)),"")</f>
        <v/>
      </c>
      <c r="H787" s="32"/>
    </row>
    <row r="788" spans="2:8" x14ac:dyDescent="0.25">
      <c r="B788" s="5" t="str">
        <f>IF(COUNT($B$18:B787)&gt;=COUNT(Workings!$C:$C),"",COUNT($B$18:B787)+1)</f>
        <v/>
      </c>
      <c r="C788" t="str">
        <f>IFERROR(INDEX(Workings!$B:$B,MATCH('Peer Comparison Tool'!$B788,Workings!$D:$D,0)),"")</f>
        <v/>
      </c>
      <c r="D788" s="28" t="str">
        <f>IFERROR(IF($D$12="NR",VLOOKUP($C788,'ALLL &lt;50B Database'!$A$2:$S$4794,7,FALSE),VLOOKUP($C788,'CECL &lt;50B Database'!$A$2:$S$165,7,FALSE)),"")</f>
        <v/>
      </c>
      <c r="E788" s="32" t="str">
        <f>IFERROR(IF($D$12="NR",VLOOKUP($C788,'ALLL &lt;50B Database'!$A$2:$S$4794,11,FALSE),VLOOKUP($C788,'CECL &lt;50B Database'!$A$2:$S$165,11,FALSE)),"")</f>
        <v/>
      </c>
      <c r="F788" s="32" t="str">
        <f>IFERROR(IF($D$12="NR",VLOOKUP($C788,'ALLL &lt;50B Database'!$A$2:$S$4794,19,FALSE),VLOOKUP($C788,'CECL &lt;50B Database'!$A$2:$S$165,19,FALSE)),"")</f>
        <v/>
      </c>
      <c r="G788" s="32" t="str">
        <f>IFERROR(IF($D$12="NR",VLOOKUP($C788,'ALLL &lt;50B Database'!$A$2:$S$4794,15,FALSE),VLOOKUP($C788,'CECL &lt;50B Database'!$A$2:$S$165,15,FALSE)),"")</f>
        <v/>
      </c>
      <c r="H788" s="32"/>
    </row>
    <row r="789" spans="2:8" x14ac:dyDescent="0.25">
      <c r="B789" s="5" t="str">
        <f>IF(COUNT($B$18:B788)&gt;=COUNT(Workings!$C:$C),"",COUNT($B$18:B788)+1)</f>
        <v/>
      </c>
      <c r="C789" t="str">
        <f>IFERROR(INDEX(Workings!$B:$B,MATCH('Peer Comparison Tool'!$B789,Workings!$D:$D,0)),"")</f>
        <v/>
      </c>
      <c r="D789" s="28" t="str">
        <f>IFERROR(IF($D$12="NR",VLOOKUP($C789,'ALLL &lt;50B Database'!$A$2:$S$4794,7,FALSE),VLOOKUP($C789,'CECL &lt;50B Database'!$A$2:$S$165,7,FALSE)),"")</f>
        <v/>
      </c>
      <c r="E789" s="32" t="str">
        <f>IFERROR(IF($D$12="NR",VLOOKUP($C789,'ALLL &lt;50B Database'!$A$2:$S$4794,11,FALSE),VLOOKUP($C789,'CECL &lt;50B Database'!$A$2:$S$165,11,FALSE)),"")</f>
        <v/>
      </c>
      <c r="F789" s="32" t="str">
        <f>IFERROR(IF($D$12="NR",VLOOKUP($C789,'ALLL &lt;50B Database'!$A$2:$S$4794,19,FALSE),VLOOKUP($C789,'CECL &lt;50B Database'!$A$2:$S$165,19,FALSE)),"")</f>
        <v/>
      </c>
      <c r="G789" s="32" t="str">
        <f>IFERROR(IF($D$12="NR",VLOOKUP($C789,'ALLL &lt;50B Database'!$A$2:$S$4794,15,FALSE),VLOOKUP($C789,'CECL &lt;50B Database'!$A$2:$S$165,15,FALSE)),"")</f>
        <v/>
      </c>
      <c r="H789" s="32"/>
    </row>
    <row r="790" spans="2:8" x14ac:dyDescent="0.25">
      <c r="B790" s="5" t="str">
        <f>IF(COUNT($B$18:B789)&gt;=COUNT(Workings!$C:$C),"",COUNT($B$18:B789)+1)</f>
        <v/>
      </c>
      <c r="C790" t="str">
        <f>IFERROR(INDEX(Workings!$B:$B,MATCH('Peer Comparison Tool'!$B790,Workings!$D:$D,0)),"")</f>
        <v/>
      </c>
      <c r="D790" s="28" t="str">
        <f>IFERROR(IF($D$12="NR",VLOOKUP($C790,'ALLL &lt;50B Database'!$A$2:$S$4794,7,FALSE),VLOOKUP($C790,'CECL &lt;50B Database'!$A$2:$S$165,7,FALSE)),"")</f>
        <v/>
      </c>
      <c r="E790" s="32" t="str">
        <f>IFERROR(IF($D$12="NR",VLOOKUP($C790,'ALLL &lt;50B Database'!$A$2:$S$4794,11,FALSE),VLOOKUP($C790,'CECL &lt;50B Database'!$A$2:$S$165,11,FALSE)),"")</f>
        <v/>
      </c>
      <c r="F790" s="32" t="str">
        <f>IFERROR(IF($D$12="NR",VLOOKUP($C790,'ALLL &lt;50B Database'!$A$2:$S$4794,19,FALSE),VLOOKUP($C790,'CECL &lt;50B Database'!$A$2:$S$165,19,FALSE)),"")</f>
        <v/>
      </c>
      <c r="G790" s="32" t="str">
        <f>IFERROR(IF($D$12="NR",VLOOKUP($C790,'ALLL &lt;50B Database'!$A$2:$S$4794,15,FALSE),VLOOKUP($C790,'CECL &lt;50B Database'!$A$2:$S$165,15,FALSE)),"")</f>
        <v/>
      </c>
      <c r="H790" s="32"/>
    </row>
    <row r="791" spans="2:8" x14ac:dyDescent="0.25">
      <c r="B791" s="5" t="str">
        <f>IF(COUNT($B$18:B790)&gt;=COUNT(Workings!$C:$C),"",COUNT($B$18:B790)+1)</f>
        <v/>
      </c>
      <c r="C791" t="str">
        <f>IFERROR(INDEX(Workings!$B:$B,MATCH('Peer Comparison Tool'!$B791,Workings!$D:$D,0)),"")</f>
        <v/>
      </c>
      <c r="D791" s="28" t="str">
        <f>IFERROR(IF($D$12="NR",VLOOKUP($C791,'ALLL &lt;50B Database'!$A$2:$S$4794,7,FALSE),VLOOKUP($C791,'CECL &lt;50B Database'!$A$2:$S$165,7,FALSE)),"")</f>
        <v/>
      </c>
      <c r="E791" s="32" t="str">
        <f>IFERROR(IF($D$12="NR",VLOOKUP($C791,'ALLL &lt;50B Database'!$A$2:$S$4794,11,FALSE),VLOOKUP($C791,'CECL &lt;50B Database'!$A$2:$S$165,11,FALSE)),"")</f>
        <v/>
      </c>
      <c r="F791" s="32" t="str">
        <f>IFERROR(IF($D$12="NR",VLOOKUP($C791,'ALLL &lt;50B Database'!$A$2:$S$4794,19,FALSE),VLOOKUP($C791,'CECL &lt;50B Database'!$A$2:$S$165,19,FALSE)),"")</f>
        <v/>
      </c>
      <c r="G791" s="32" t="str">
        <f>IFERROR(IF($D$12="NR",VLOOKUP($C791,'ALLL &lt;50B Database'!$A$2:$S$4794,15,FALSE),VLOOKUP($C791,'CECL &lt;50B Database'!$A$2:$S$165,15,FALSE)),"")</f>
        <v/>
      </c>
      <c r="H791" s="32"/>
    </row>
    <row r="792" spans="2:8" x14ac:dyDescent="0.25">
      <c r="B792" s="5" t="str">
        <f>IF(COUNT($B$18:B791)&gt;=COUNT(Workings!$C:$C),"",COUNT($B$18:B791)+1)</f>
        <v/>
      </c>
      <c r="C792" t="str">
        <f>IFERROR(INDEX(Workings!$B:$B,MATCH('Peer Comparison Tool'!$B792,Workings!$D:$D,0)),"")</f>
        <v/>
      </c>
      <c r="D792" s="28" t="str">
        <f>IFERROR(IF($D$12="NR",VLOOKUP($C792,'ALLL &lt;50B Database'!$A$2:$S$4794,7,FALSE),VLOOKUP($C792,'CECL &lt;50B Database'!$A$2:$S$165,7,FALSE)),"")</f>
        <v/>
      </c>
      <c r="E792" s="32" t="str">
        <f>IFERROR(IF($D$12="NR",VLOOKUP($C792,'ALLL &lt;50B Database'!$A$2:$S$4794,11,FALSE),VLOOKUP($C792,'CECL &lt;50B Database'!$A$2:$S$165,11,FALSE)),"")</f>
        <v/>
      </c>
      <c r="F792" s="32" t="str">
        <f>IFERROR(IF($D$12="NR",VLOOKUP($C792,'ALLL &lt;50B Database'!$A$2:$S$4794,19,FALSE),VLOOKUP($C792,'CECL &lt;50B Database'!$A$2:$S$165,19,FALSE)),"")</f>
        <v/>
      </c>
      <c r="G792" s="32" t="str">
        <f>IFERROR(IF($D$12="NR",VLOOKUP($C792,'ALLL &lt;50B Database'!$A$2:$S$4794,15,FALSE),VLOOKUP($C792,'CECL &lt;50B Database'!$A$2:$S$165,15,FALSE)),"")</f>
        <v/>
      </c>
      <c r="H792" s="32"/>
    </row>
    <row r="793" spans="2:8" x14ac:dyDescent="0.25">
      <c r="B793" s="5" t="str">
        <f>IF(COUNT($B$18:B792)&gt;=COUNT(Workings!$C:$C),"",COUNT($B$18:B792)+1)</f>
        <v/>
      </c>
      <c r="C793" t="str">
        <f>IFERROR(INDEX(Workings!$B:$B,MATCH('Peer Comparison Tool'!$B793,Workings!$D:$D,0)),"")</f>
        <v/>
      </c>
      <c r="D793" s="28" t="str">
        <f>IFERROR(IF($D$12="NR",VLOOKUP($C793,'ALLL &lt;50B Database'!$A$2:$S$4794,7,FALSE),VLOOKUP($C793,'CECL &lt;50B Database'!$A$2:$S$165,7,FALSE)),"")</f>
        <v/>
      </c>
      <c r="E793" s="32" t="str">
        <f>IFERROR(IF($D$12="NR",VLOOKUP($C793,'ALLL &lt;50B Database'!$A$2:$S$4794,11,FALSE),VLOOKUP($C793,'CECL &lt;50B Database'!$A$2:$S$165,11,FALSE)),"")</f>
        <v/>
      </c>
      <c r="F793" s="32" t="str">
        <f>IFERROR(IF($D$12="NR",VLOOKUP($C793,'ALLL &lt;50B Database'!$A$2:$S$4794,19,FALSE),VLOOKUP($C793,'CECL &lt;50B Database'!$A$2:$S$165,19,FALSE)),"")</f>
        <v/>
      </c>
      <c r="G793" s="32" t="str">
        <f>IFERROR(IF($D$12="NR",VLOOKUP($C793,'ALLL &lt;50B Database'!$A$2:$S$4794,15,FALSE),VLOOKUP($C793,'CECL &lt;50B Database'!$A$2:$S$165,15,FALSE)),"")</f>
        <v/>
      </c>
      <c r="H793" s="32"/>
    </row>
    <row r="794" spans="2:8" x14ac:dyDescent="0.25">
      <c r="B794" s="5" t="str">
        <f>IF(COUNT($B$18:B793)&gt;=COUNT(Workings!$C:$C),"",COUNT($B$18:B793)+1)</f>
        <v/>
      </c>
      <c r="C794" t="str">
        <f>IFERROR(INDEX(Workings!$B:$B,MATCH('Peer Comparison Tool'!$B794,Workings!$D:$D,0)),"")</f>
        <v/>
      </c>
      <c r="D794" s="28" t="str">
        <f>IFERROR(IF($D$12="NR",VLOOKUP($C794,'ALLL &lt;50B Database'!$A$2:$S$4794,7,FALSE),VLOOKUP($C794,'CECL &lt;50B Database'!$A$2:$S$165,7,FALSE)),"")</f>
        <v/>
      </c>
      <c r="E794" s="32" t="str">
        <f>IFERROR(IF($D$12="NR",VLOOKUP($C794,'ALLL &lt;50B Database'!$A$2:$S$4794,11,FALSE),VLOOKUP($C794,'CECL &lt;50B Database'!$A$2:$S$165,11,FALSE)),"")</f>
        <v/>
      </c>
      <c r="F794" s="32" t="str">
        <f>IFERROR(IF($D$12="NR",VLOOKUP($C794,'ALLL &lt;50B Database'!$A$2:$S$4794,19,FALSE),VLOOKUP($C794,'CECL &lt;50B Database'!$A$2:$S$165,19,FALSE)),"")</f>
        <v/>
      </c>
      <c r="G794" s="32" t="str">
        <f>IFERROR(IF($D$12="NR",VLOOKUP($C794,'ALLL &lt;50B Database'!$A$2:$S$4794,15,FALSE),VLOOKUP($C794,'CECL &lt;50B Database'!$A$2:$S$165,15,FALSE)),"")</f>
        <v/>
      </c>
      <c r="H794" s="32"/>
    </row>
    <row r="795" spans="2:8" x14ac:dyDescent="0.25">
      <c r="B795" s="5" t="str">
        <f>IF(COUNT($B$18:B794)&gt;=COUNT(Workings!$C:$C),"",COUNT($B$18:B794)+1)</f>
        <v/>
      </c>
      <c r="C795" t="str">
        <f>IFERROR(INDEX(Workings!$B:$B,MATCH('Peer Comparison Tool'!$B795,Workings!$D:$D,0)),"")</f>
        <v/>
      </c>
      <c r="D795" s="28" t="str">
        <f>IFERROR(IF($D$12="NR",VLOOKUP($C795,'ALLL &lt;50B Database'!$A$2:$S$4794,7,FALSE),VLOOKUP($C795,'CECL &lt;50B Database'!$A$2:$S$165,7,FALSE)),"")</f>
        <v/>
      </c>
      <c r="E795" s="32" t="str">
        <f>IFERROR(IF($D$12="NR",VLOOKUP($C795,'ALLL &lt;50B Database'!$A$2:$S$4794,11,FALSE),VLOOKUP($C795,'CECL &lt;50B Database'!$A$2:$S$165,11,FALSE)),"")</f>
        <v/>
      </c>
      <c r="F795" s="32" t="str">
        <f>IFERROR(IF($D$12="NR",VLOOKUP($C795,'ALLL &lt;50B Database'!$A$2:$S$4794,19,FALSE),VLOOKUP($C795,'CECL &lt;50B Database'!$A$2:$S$165,19,FALSE)),"")</f>
        <v/>
      </c>
      <c r="G795" s="32" t="str">
        <f>IFERROR(IF($D$12="NR",VLOOKUP($C795,'ALLL &lt;50B Database'!$A$2:$S$4794,15,FALSE),VLOOKUP($C795,'CECL &lt;50B Database'!$A$2:$S$165,15,FALSE)),"")</f>
        <v/>
      </c>
      <c r="H795" s="32"/>
    </row>
    <row r="796" spans="2:8" x14ac:dyDescent="0.25">
      <c r="B796" s="5" t="str">
        <f>IF(COUNT($B$18:B795)&gt;=COUNT(Workings!$C:$C),"",COUNT($B$18:B795)+1)</f>
        <v/>
      </c>
      <c r="C796" t="str">
        <f>IFERROR(INDEX(Workings!$B:$B,MATCH('Peer Comparison Tool'!$B796,Workings!$D:$D,0)),"")</f>
        <v/>
      </c>
      <c r="D796" s="28" t="str">
        <f>IFERROR(IF($D$12="NR",VLOOKUP($C796,'ALLL &lt;50B Database'!$A$2:$S$4794,7,FALSE),VLOOKUP($C796,'CECL &lt;50B Database'!$A$2:$S$165,7,FALSE)),"")</f>
        <v/>
      </c>
      <c r="E796" s="32" t="str">
        <f>IFERROR(IF($D$12="NR",VLOOKUP($C796,'ALLL &lt;50B Database'!$A$2:$S$4794,11,FALSE),VLOOKUP($C796,'CECL &lt;50B Database'!$A$2:$S$165,11,FALSE)),"")</f>
        <v/>
      </c>
      <c r="F796" s="32" t="str">
        <f>IFERROR(IF($D$12="NR",VLOOKUP($C796,'ALLL &lt;50B Database'!$A$2:$S$4794,19,FALSE),VLOOKUP($C796,'CECL &lt;50B Database'!$A$2:$S$165,19,FALSE)),"")</f>
        <v/>
      </c>
      <c r="G796" s="32" t="str">
        <f>IFERROR(IF($D$12="NR",VLOOKUP($C796,'ALLL &lt;50B Database'!$A$2:$S$4794,15,FALSE),VLOOKUP($C796,'CECL &lt;50B Database'!$A$2:$S$165,15,FALSE)),"")</f>
        <v/>
      </c>
      <c r="H796" s="32"/>
    </row>
    <row r="797" spans="2:8" x14ac:dyDescent="0.25">
      <c r="B797" s="5" t="str">
        <f>IF(COUNT($B$18:B796)&gt;=COUNT(Workings!$C:$C),"",COUNT($B$18:B796)+1)</f>
        <v/>
      </c>
      <c r="C797" t="str">
        <f>IFERROR(INDEX(Workings!$B:$B,MATCH('Peer Comparison Tool'!$B797,Workings!$D:$D,0)),"")</f>
        <v/>
      </c>
      <c r="D797" s="28" t="str">
        <f>IFERROR(IF($D$12="NR",VLOOKUP($C797,'ALLL &lt;50B Database'!$A$2:$S$4794,7,FALSE),VLOOKUP($C797,'CECL &lt;50B Database'!$A$2:$S$165,7,FALSE)),"")</f>
        <v/>
      </c>
      <c r="E797" s="32" t="str">
        <f>IFERROR(IF($D$12="NR",VLOOKUP($C797,'ALLL &lt;50B Database'!$A$2:$S$4794,11,FALSE),VLOOKUP($C797,'CECL &lt;50B Database'!$A$2:$S$165,11,FALSE)),"")</f>
        <v/>
      </c>
      <c r="F797" s="32" t="str">
        <f>IFERROR(IF($D$12="NR",VLOOKUP($C797,'ALLL &lt;50B Database'!$A$2:$S$4794,19,FALSE),VLOOKUP($C797,'CECL &lt;50B Database'!$A$2:$S$165,19,FALSE)),"")</f>
        <v/>
      </c>
      <c r="G797" s="32" t="str">
        <f>IFERROR(IF($D$12="NR",VLOOKUP($C797,'ALLL &lt;50B Database'!$A$2:$S$4794,15,FALSE),VLOOKUP($C797,'CECL &lt;50B Database'!$A$2:$S$165,15,FALSE)),"")</f>
        <v/>
      </c>
      <c r="H797" s="32"/>
    </row>
    <row r="798" spans="2:8" x14ac:dyDescent="0.25">
      <c r="B798" s="5" t="str">
        <f>IF(COUNT($B$18:B797)&gt;=COUNT(Workings!$C:$C),"",COUNT($B$18:B797)+1)</f>
        <v/>
      </c>
      <c r="C798" t="str">
        <f>IFERROR(INDEX(Workings!$B:$B,MATCH('Peer Comparison Tool'!$B798,Workings!$D:$D,0)),"")</f>
        <v/>
      </c>
      <c r="D798" s="28" t="str">
        <f>IFERROR(IF($D$12="NR",VLOOKUP($C798,'ALLL &lt;50B Database'!$A$2:$S$4794,7,FALSE),VLOOKUP($C798,'CECL &lt;50B Database'!$A$2:$S$165,7,FALSE)),"")</f>
        <v/>
      </c>
      <c r="E798" s="32" t="str">
        <f>IFERROR(IF($D$12="NR",VLOOKUP($C798,'ALLL &lt;50B Database'!$A$2:$S$4794,11,FALSE),VLOOKUP($C798,'CECL &lt;50B Database'!$A$2:$S$165,11,FALSE)),"")</f>
        <v/>
      </c>
      <c r="F798" s="32" t="str">
        <f>IFERROR(IF($D$12="NR",VLOOKUP($C798,'ALLL &lt;50B Database'!$A$2:$S$4794,19,FALSE),VLOOKUP($C798,'CECL &lt;50B Database'!$A$2:$S$165,19,FALSE)),"")</f>
        <v/>
      </c>
      <c r="G798" s="32" t="str">
        <f>IFERROR(IF($D$12="NR",VLOOKUP($C798,'ALLL &lt;50B Database'!$A$2:$S$4794,15,FALSE),VLOOKUP($C798,'CECL &lt;50B Database'!$A$2:$S$165,15,FALSE)),"")</f>
        <v/>
      </c>
      <c r="H798" s="32"/>
    </row>
    <row r="799" spans="2:8" x14ac:dyDescent="0.25">
      <c r="B799" s="5" t="str">
        <f>IF(COUNT($B$18:B798)&gt;=COUNT(Workings!$C:$C),"",COUNT($B$18:B798)+1)</f>
        <v/>
      </c>
      <c r="C799" t="str">
        <f>IFERROR(INDEX(Workings!$B:$B,MATCH('Peer Comparison Tool'!$B799,Workings!$D:$D,0)),"")</f>
        <v/>
      </c>
      <c r="D799" s="28" t="str">
        <f>IFERROR(IF($D$12="NR",VLOOKUP($C799,'ALLL &lt;50B Database'!$A$2:$S$4794,7,FALSE),VLOOKUP($C799,'CECL &lt;50B Database'!$A$2:$S$165,7,FALSE)),"")</f>
        <v/>
      </c>
      <c r="E799" s="32" t="str">
        <f>IFERROR(IF($D$12="NR",VLOOKUP($C799,'ALLL &lt;50B Database'!$A$2:$S$4794,11,FALSE),VLOOKUP($C799,'CECL &lt;50B Database'!$A$2:$S$165,11,FALSE)),"")</f>
        <v/>
      </c>
      <c r="F799" s="32" t="str">
        <f>IFERROR(IF($D$12="NR",VLOOKUP($C799,'ALLL &lt;50B Database'!$A$2:$S$4794,19,FALSE),VLOOKUP($C799,'CECL &lt;50B Database'!$A$2:$S$165,19,FALSE)),"")</f>
        <v/>
      </c>
      <c r="G799" s="32" t="str">
        <f>IFERROR(IF($D$12="NR",VLOOKUP($C799,'ALLL &lt;50B Database'!$A$2:$S$4794,15,FALSE),VLOOKUP($C799,'CECL &lt;50B Database'!$A$2:$S$165,15,FALSE)),"")</f>
        <v/>
      </c>
      <c r="H799" s="32"/>
    </row>
    <row r="800" spans="2:8" x14ac:dyDescent="0.25">
      <c r="B800" s="5" t="str">
        <f>IF(COUNT($B$18:B799)&gt;=COUNT(Workings!$C:$C),"",COUNT($B$18:B799)+1)</f>
        <v/>
      </c>
      <c r="C800" t="str">
        <f>IFERROR(INDEX(Workings!$B:$B,MATCH('Peer Comparison Tool'!$B800,Workings!$D:$D,0)),"")</f>
        <v/>
      </c>
      <c r="D800" s="28" t="str">
        <f>IFERROR(IF($D$12="NR",VLOOKUP($C800,'ALLL &lt;50B Database'!$A$2:$S$4794,7,FALSE),VLOOKUP($C800,'CECL &lt;50B Database'!$A$2:$S$165,7,FALSE)),"")</f>
        <v/>
      </c>
      <c r="E800" s="32" t="str">
        <f>IFERROR(IF($D$12="NR",VLOOKUP($C800,'ALLL &lt;50B Database'!$A$2:$S$4794,11,FALSE),VLOOKUP($C800,'CECL &lt;50B Database'!$A$2:$S$165,11,FALSE)),"")</f>
        <v/>
      </c>
      <c r="F800" s="32" t="str">
        <f>IFERROR(IF($D$12="NR",VLOOKUP($C800,'ALLL &lt;50B Database'!$A$2:$S$4794,19,FALSE),VLOOKUP($C800,'CECL &lt;50B Database'!$A$2:$S$165,19,FALSE)),"")</f>
        <v/>
      </c>
      <c r="G800" s="32" t="str">
        <f>IFERROR(IF($D$12="NR",VLOOKUP($C800,'ALLL &lt;50B Database'!$A$2:$S$4794,15,FALSE),VLOOKUP($C800,'CECL &lt;50B Database'!$A$2:$S$165,15,FALSE)),"")</f>
        <v/>
      </c>
      <c r="H800" s="32"/>
    </row>
    <row r="801" spans="2:8" x14ac:dyDescent="0.25">
      <c r="B801" s="5" t="str">
        <f>IF(COUNT($B$18:B800)&gt;=COUNT(Workings!$C:$C),"",COUNT($B$18:B800)+1)</f>
        <v/>
      </c>
      <c r="C801" t="str">
        <f>IFERROR(INDEX(Workings!$B:$B,MATCH('Peer Comparison Tool'!$B801,Workings!$D:$D,0)),"")</f>
        <v/>
      </c>
      <c r="D801" s="28" t="str">
        <f>IFERROR(IF($D$12="NR",VLOOKUP($C801,'ALLL &lt;50B Database'!$A$2:$S$4794,7,FALSE),VLOOKUP($C801,'CECL &lt;50B Database'!$A$2:$S$165,7,FALSE)),"")</f>
        <v/>
      </c>
      <c r="E801" s="32" t="str">
        <f>IFERROR(IF($D$12="NR",VLOOKUP($C801,'ALLL &lt;50B Database'!$A$2:$S$4794,11,FALSE),VLOOKUP($C801,'CECL &lt;50B Database'!$A$2:$S$165,11,FALSE)),"")</f>
        <v/>
      </c>
      <c r="F801" s="32" t="str">
        <f>IFERROR(IF($D$12="NR",VLOOKUP($C801,'ALLL &lt;50B Database'!$A$2:$S$4794,19,FALSE),VLOOKUP($C801,'CECL &lt;50B Database'!$A$2:$S$165,19,FALSE)),"")</f>
        <v/>
      </c>
      <c r="G801" s="32" t="str">
        <f>IFERROR(IF($D$12="NR",VLOOKUP($C801,'ALLL &lt;50B Database'!$A$2:$S$4794,15,FALSE),VLOOKUP($C801,'CECL &lt;50B Database'!$A$2:$S$165,15,FALSE)),"")</f>
        <v/>
      </c>
      <c r="H801" s="32"/>
    </row>
    <row r="802" spans="2:8" x14ac:dyDescent="0.25">
      <c r="B802" s="5" t="str">
        <f>IF(COUNT($B$18:B801)&gt;=COUNT(Workings!$C:$C),"",COUNT($B$18:B801)+1)</f>
        <v/>
      </c>
      <c r="C802" t="str">
        <f>IFERROR(INDEX(Workings!$B:$B,MATCH('Peer Comparison Tool'!$B802,Workings!$D:$D,0)),"")</f>
        <v/>
      </c>
      <c r="D802" s="28" t="str">
        <f>IFERROR(IF($D$12="NR",VLOOKUP($C802,'ALLL &lt;50B Database'!$A$2:$S$4794,7,FALSE),VLOOKUP($C802,'CECL &lt;50B Database'!$A$2:$S$165,7,FALSE)),"")</f>
        <v/>
      </c>
      <c r="E802" s="32" t="str">
        <f>IFERROR(IF($D$12="NR",VLOOKUP($C802,'ALLL &lt;50B Database'!$A$2:$S$4794,11,FALSE),VLOOKUP($C802,'CECL &lt;50B Database'!$A$2:$S$165,11,FALSE)),"")</f>
        <v/>
      </c>
      <c r="F802" s="32" t="str">
        <f>IFERROR(IF($D$12="NR",VLOOKUP($C802,'ALLL &lt;50B Database'!$A$2:$S$4794,19,FALSE),VLOOKUP($C802,'CECL &lt;50B Database'!$A$2:$S$165,19,FALSE)),"")</f>
        <v/>
      </c>
      <c r="G802" s="32" t="str">
        <f>IFERROR(IF($D$12="NR",VLOOKUP($C802,'ALLL &lt;50B Database'!$A$2:$S$4794,15,FALSE),VLOOKUP($C802,'CECL &lt;50B Database'!$A$2:$S$165,15,FALSE)),"")</f>
        <v/>
      </c>
      <c r="H802" s="32"/>
    </row>
    <row r="803" spans="2:8" x14ac:dyDescent="0.25">
      <c r="B803" s="5" t="str">
        <f>IF(COUNT($B$18:B802)&gt;=COUNT(Workings!$C:$C),"",COUNT($B$18:B802)+1)</f>
        <v/>
      </c>
      <c r="C803" t="str">
        <f>IFERROR(INDEX(Workings!$B:$B,MATCH('Peer Comparison Tool'!$B803,Workings!$D:$D,0)),"")</f>
        <v/>
      </c>
      <c r="D803" s="28" t="str">
        <f>IFERROR(IF($D$12="NR",VLOOKUP($C803,'ALLL &lt;50B Database'!$A$2:$S$4794,7,FALSE),VLOOKUP($C803,'CECL &lt;50B Database'!$A$2:$S$165,7,FALSE)),"")</f>
        <v/>
      </c>
      <c r="E803" s="32" t="str">
        <f>IFERROR(IF($D$12="NR",VLOOKUP($C803,'ALLL &lt;50B Database'!$A$2:$S$4794,11,FALSE),VLOOKUP($C803,'CECL &lt;50B Database'!$A$2:$S$165,11,FALSE)),"")</f>
        <v/>
      </c>
      <c r="F803" s="32" t="str">
        <f>IFERROR(IF($D$12="NR",VLOOKUP($C803,'ALLL &lt;50B Database'!$A$2:$S$4794,19,FALSE),VLOOKUP($C803,'CECL &lt;50B Database'!$A$2:$S$165,19,FALSE)),"")</f>
        <v/>
      </c>
      <c r="G803" s="32" t="str">
        <f>IFERROR(IF($D$12="NR",VLOOKUP($C803,'ALLL &lt;50B Database'!$A$2:$S$4794,15,FALSE),VLOOKUP($C803,'CECL &lt;50B Database'!$A$2:$S$165,15,FALSE)),"")</f>
        <v/>
      </c>
      <c r="H803" s="32"/>
    </row>
    <row r="804" spans="2:8" x14ac:dyDescent="0.25">
      <c r="B804" s="5" t="str">
        <f>IF(COUNT($B$18:B803)&gt;=COUNT(Workings!$C:$C),"",COUNT($B$18:B803)+1)</f>
        <v/>
      </c>
      <c r="C804" t="str">
        <f>IFERROR(INDEX(Workings!$B:$B,MATCH('Peer Comparison Tool'!$B804,Workings!$D:$D,0)),"")</f>
        <v/>
      </c>
      <c r="D804" s="28" t="str">
        <f>IFERROR(IF($D$12="NR",VLOOKUP($C804,'ALLL &lt;50B Database'!$A$2:$S$4794,7,FALSE),VLOOKUP($C804,'CECL &lt;50B Database'!$A$2:$S$165,7,FALSE)),"")</f>
        <v/>
      </c>
      <c r="E804" s="32" t="str">
        <f>IFERROR(IF($D$12="NR",VLOOKUP($C804,'ALLL &lt;50B Database'!$A$2:$S$4794,11,FALSE),VLOOKUP($C804,'CECL &lt;50B Database'!$A$2:$S$165,11,FALSE)),"")</f>
        <v/>
      </c>
      <c r="F804" s="32" t="str">
        <f>IFERROR(IF($D$12="NR",VLOOKUP($C804,'ALLL &lt;50B Database'!$A$2:$S$4794,19,FALSE),VLOOKUP($C804,'CECL &lt;50B Database'!$A$2:$S$165,19,FALSE)),"")</f>
        <v/>
      </c>
      <c r="G804" s="32" t="str">
        <f>IFERROR(IF($D$12="NR",VLOOKUP($C804,'ALLL &lt;50B Database'!$A$2:$S$4794,15,FALSE),VLOOKUP($C804,'CECL &lt;50B Database'!$A$2:$S$165,15,FALSE)),"")</f>
        <v/>
      </c>
      <c r="H804" s="32"/>
    </row>
    <row r="805" spans="2:8" x14ac:dyDescent="0.25">
      <c r="B805" s="5" t="str">
        <f>IF(COUNT($B$18:B804)&gt;=COUNT(Workings!$C:$C),"",COUNT($B$18:B804)+1)</f>
        <v/>
      </c>
      <c r="C805" t="str">
        <f>IFERROR(INDEX(Workings!$B:$B,MATCH('Peer Comparison Tool'!$B805,Workings!$D:$D,0)),"")</f>
        <v/>
      </c>
      <c r="D805" s="28" t="str">
        <f>IFERROR(IF($D$12="NR",VLOOKUP($C805,'ALLL &lt;50B Database'!$A$2:$S$4794,7,FALSE),VLOOKUP($C805,'CECL &lt;50B Database'!$A$2:$S$165,7,FALSE)),"")</f>
        <v/>
      </c>
      <c r="E805" s="32" t="str">
        <f>IFERROR(IF($D$12="NR",VLOOKUP($C805,'ALLL &lt;50B Database'!$A$2:$S$4794,11,FALSE),VLOOKUP($C805,'CECL &lt;50B Database'!$A$2:$S$165,11,FALSE)),"")</f>
        <v/>
      </c>
      <c r="F805" s="32" t="str">
        <f>IFERROR(IF($D$12="NR",VLOOKUP($C805,'ALLL &lt;50B Database'!$A$2:$S$4794,19,FALSE),VLOOKUP($C805,'CECL &lt;50B Database'!$A$2:$S$165,19,FALSE)),"")</f>
        <v/>
      </c>
      <c r="G805" s="32" t="str">
        <f>IFERROR(IF($D$12="NR",VLOOKUP($C805,'ALLL &lt;50B Database'!$A$2:$S$4794,15,FALSE),VLOOKUP($C805,'CECL &lt;50B Database'!$A$2:$S$165,15,FALSE)),"")</f>
        <v/>
      </c>
      <c r="H805" s="32"/>
    </row>
    <row r="806" spans="2:8" x14ac:dyDescent="0.25">
      <c r="B806" s="5" t="str">
        <f>IF(COUNT($B$18:B805)&gt;=COUNT(Workings!$C:$C),"",COUNT($B$18:B805)+1)</f>
        <v/>
      </c>
      <c r="C806" t="str">
        <f>IFERROR(INDEX(Workings!$B:$B,MATCH('Peer Comparison Tool'!$B806,Workings!$D:$D,0)),"")</f>
        <v/>
      </c>
      <c r="D806" s="28" t="str">
        <f>IFERROR(IF($D$12="NR",VLOOKUP($C806,'ALLL &lt;50B Database'!$A$2:$S$4794,7,FALSE),VLOOKUP($C806,'CECL &lt;50B Database'!$A$2:$S$165,7,FALSE)),"")</f>
        <v/>
      </c>
      <c r="E806" s="32" t="str">
        <f>IFERROR(IF($D$12="NR",VLOOKUP($C806,'ALLL &lt;50B Database'!$A$2:$S$4794,11,FALSE),VLOOKUP($C806,'CECL &lt;50B Database'!$A$2:$S$165,11,FALSE)),"")</f>
        <v/>
      </c>
      <c r="F806" s="32" t="str">
        <f>IFERROR(IF($D$12="NR",VLOOKUP($C806,'ALLL &lt;50B Database'!$A$2:$S$4794,19,FALSE),VLOOKUP($C806,'CECL &lt;50B Database'!$A$2:$S$165,19,FALSE)),"")</f>
        <v/>
      </c>
      <c r="G806" s="32" t="str">
        <f>IFERROR(IF($D$12="NR",VLOOKUP($C806,'ALLL &lt;50B Database'!$A$2:$S$4794,15,FALSE),VLOOKUP($C806,'CECL &lt;50B Database'!$A$2:$S$165,15,FALSE)),"")</f>
        <v/>
      </c>
      <c r="H806" s="32"/>
    </row>
    <row r="807" spans="2:8" x14ac:dyDescent="0.25">
      <c r="B807" s="5" t="str">
        <f>IF(COUNT($B$18:B806)&gt;=COUNT(Workings!$C:$C),"",COUNT($B$18:B806)+1)</f>
        <v/>
      </c>
      <c r="C807" t="str">
        <f>IFERROR(INDEX(Workings!$B:$B,MATCH('Peer Comparison Tool'!$B807,Workings!$D:$D,0)),"")</f>
        <v/>
      </c>
      <c r="D807" s="28" t="str">
        <f>IFERROR(IF($D$12="NR",VLOOKUP($C807,'ALLL &lt;50B Database'!$A$2:$S$4794,7,FALSE),VLOOKUP($C807,'CECL &lt;50B Database'!$A$2:$S$165,7,FALSE)),"")</f>
        <v/>
      </c>
      <c r="E807" s="32" t="str">
        <f>IFERROR(IF($D$12="NR",VLOOKUP($C807,'ALLL &lt;50B Database'!$A$2:$S$4794,11,FALSE),VLOOKUP($C807,'CECL &lt;50B Database'!$A$2:$S$165,11,FALSE)),"")</f>
        <v/>
      </c>
      <c r="F807" s="32" t="str">
        <f>IFERROR(IF($D$12="NR",VLOOKUP($C807,'ALLL &lt;50B Database'!$A$2:$S$4794,19,FALSE),VLOOKUP($C807,'CECL &lt;50B Database'!$A$2:$S$165,19,FALSE)),"")</f>
        <v/>
      </c>
      <c r="G807" s="32" t="str">
        <f>IFERROR(IF($D$12="NR",VLOOKUP($C807,'ALLL &lt;50B Database'!$A$2:$S$4794,15,FALSE),VLOOKUP($C807,'CECL &lt;50B Database'!$A$2:$S$165,15,FALSE)),"")</f>
        <v/>
      </c>
      <c r="H807" s="32"/>
    </row>
    <row r="808" spans="2:8" x14ac:dyDescent="0.25">
      <c r="B808" s="5" t="str">
        <f>IF(COUNT($B$18:B807)&gt;=COUNT(Workings!$C:$C),"",COUNT($B$18:B807)+1)</f>
        <v/>
      </c>
      <c r="C808" t="str">
        <f>IFERROR(INDEX(Workings!$B:$B,MATCH('Peer Comparison Tool'!$B808,Workings!$D:$D,0)),"")</f>
        <v/>
      </c>
      <c r="D808" s="28" t="str">
        <f>IFERROR(IF($D$12="NR",VLOOKUP($C808,'ALLL &lt;50B Database'!$A$2:$S$4794,7,FALSE),VLOOKUP($C808,'CECL &lt;50B Database'!$A$2:$S$165,7,FALSE)),"")</f>
        <v/>
      </c>
      <c r="E808" s="32" t="str">
        <f>IFERROR(IF($D$12="NR",VLOOKUP($C808,'ALLL &lt;50B Database'!$A$2:$S$4794,11,FALSE),VLOOKUP($C808,'CECL &lt;50B Database'!$A$2:$S$165,11,FALSE)),"")</f>
        <v/>
      </c>
      <c r="F808" s="32" t="str">
        <f>IFERROR(IF($D$12="NR",VLOOKUP($C808,'ALLL &lt;50B Database'!$A$2:$S$4794,19,FALSE),VLOOKUP($C808,'CECL &lt;50B Database'!$A$2:$S$165,19,FALSE)),"")</f>
        <v/>
      </c>
      <c r="G808" s="32" t="str">
        <f>IFERROR(IF($D$12="NR",VLOOKUP($C808,'ALLL &lt;50B Database'!$A$2:$S$4794,15,FALSE),VLOOKUP($C808,'CECL &lt;50B Database'!$A$2:$S$165,15,FALSE)),"")</f>
        <v/>
      </c>
      <c r="H808" s="32"/>
    </row>
    <row r="809" spans="2:8" x14ac:dyDescent="0.25">
      <c r="B809" s="5" t="str">
        <f>IF(COUNT($B$18:B808)&gt;=COUNT(Workings!$C:$C),"",COUNT($B$18:B808)+1)</f>
        <v/>
      </c>
      <c r="C809" t="str">
        <f>IFERROR(INDEX(Workings!$B:$B,MATCH('Peer Comparison Tool'!$B809,Workings!$D:$D,0)),"")</f>
        <v/>
      </c>
      <c r="D809" s="28" t="str">
        <f>IFERROR(IF($D$12="NR",VLOOKUP($C809,'ALLL &lt;50B Database'!$A$2:$S$4794,7,FALSE),VLOOKUP($C809,'CECL &lt;50B Database'!$A$2:$S$165,7,FALSE)),"")</f>
        <v/>
      </c>
      <c r="E809" s="32" t="str">
        <f>IFERROR(IF($D$12="NR",VLOOKUP($C809,'ALLL &lt;50B Database'!$A$2:$S$4794,11,FALSE),VLOOKUP($C809,'CECL &lt;50B Database'!$A$2:$S$165,11,FALSE)),"")</f>
        <v/>
      </c>
      <c r="F809" s="32" t="str">
        <f>IFERROR(IF($D$12="NR",VLOOKUP($C809,'ALLL &lt;50B Database'!$A$2:$S$4794,19,FALSE),VLOOKUP($C809,'CECL &lt;50B Database'!$A$2:$S$165,19,FALSE)),"")</f>
        <v/>
      </c>
      <c r="G809" s="32" t="str">
        <f>IFERROR(IF($D$12="NR",VLOOKUP($C809,'ALLL &lt;50B Database'!$A$2:$S$4794,15,FALSE),VLOOKUP($C809,'CECL &lt;50B Database'!$A$2:$S$165,15,FALSE)),"")</f>
        <v/>
      </c>
      <c r="H809" s="32"/>
    </row>
    <row r="810" spans="2:8" x14ac:dyDescent="0.25">
      <c r="B810" s="5" t="str">
        <f>IF(COUNT($B$18:B809)&gt;=COUNT(Workings!$C:$C),"",COUNT($B$18:B809)+1)</f>
        <v/>
      </c>
      <c r="C810" t="str">
        <f>IFERROR(INDEX(Workings!$B:$B,MATCH('Peer Comparison Tool'!$B810,Workings!$D:$D,0)),"")</f>
        <v/>
      </c>
      <c r="D810" s="28" t="str">
        <f>IFERROR(IF($D$12="NR",VLOOKUP($C810,'ALLL &lt;50B Database'!$A$2:$S$4794,7,FALSE),VLOOKUP($C810,'CECL &lt;50B Database'!$A$2:$S$165,7,FALSE)),"")</f>
        <v/>
      </c>
      <c r="E810" s="32" t="str">
        <f>IFERROR(IF($D$12="NR",VLOOKUP($C810,'ALLL &lt;50B Database'!$A$2:$S$4794,11,FALSE),VLOOKUP($C810,'CECL &lt;50B Database'!$A$2:$S$165,11,FALSE)),"")</f>
        <v/>
      </c>
      <c r="F810" s="32" t="str">
        <f>IFERROR(IF($D$12="NR",VLOOKUP($C810,'ALLL &lt;50B Database'!$A$2:$S$4794,19,FALSE),VLOOKUP($C810,'CECL &lt;50B Database'!$A$2:$S$165,19,FALSE)),"")</f>
        <v/>
      </c>
      <c r="G810" s="32" t="str">
        <f>IFERROR(IF($D$12="NR",VLOOKUP($C810,'ALLL &lt;50B Database'!$A$2:$S$4794,15,FALSE),VLOOKUP($C810,'CECL &lt;50B Database'!$A$2:$S$165,15,FALSE)),"")</f>
        <v/>
      </c>
      <c r="H810" s="32"/>
    </row>
    <row r="811" spans="2:8" x14ac:dyDescent="0.25">
      <c r="B811" s="5" t="str">
        <f>IF(COUNT($B$18:B810)&gt;=COUNT(Workings!$C:$C),"",COUNT($B$18:B810)+1)</f>
        <v/>
      </c>
      <c r="C811" t="str">
        <f>IFERROR(INDEX(Workings!$B:$B,MATCH('Peer Comparison Tool'!$B811,Workings!$D:$D,0)),"")</f>
        <v/>
      </c>
      <c r="D811" s="28" t="str">
        <f>IFERROR(IF($D$12="NR",VLOOKUP($C811,'ALLL &lt;50B Database'!$A$2:$S$4794,7,FALSE),VLOOKUP($C811,'CECL &lt;50B Database'!$A$2:$S$165,7,FALSE)),"")</f>
        <v/>
      </c>
      <c r="E811" s="32" t="str">
        <f>IFERROR(IF($D$12="NR",VLOOKUP($C811,'ALLL &lt;50B Database'!$A$2:$S$4794,11,FALSE),VLOOKUP($C811,'CECL &lt;50B Database'!$A$2:$S$165,11,FALSE)),"")</f>
        <v/>
      </c>
      <c r="F811" s="32" t="str">
        <f>IFERROR(IF($D$12="NR",VLOOKUP($C811,'ALLL &lt;50B Database'!$A$2:$S$4794,19,FALSE),VLOOKUP($C811,'CECL &lt;50B Database'!$A$2:$S$165,19,FALSE)),"")</f>
        <v/>
      </c>
      <c r="G811" s="32" t="str">
        <f>IFERROR(IF($D$12="NR",VLOOKUP($C811,'ALLL &lt;50B Database'!$A$2:$S$4794,15,FALSE),VLOOKUP($C811,'CECL &lt;50B Database'!$A$2:$S$165,15,FALSE)),"")</f>
        <v/>
      </c>
      <c r="H811" s="32"/>
    </row>
    <row r="812" spans="2:8" x14ac:dyDescent="0.25">
      <c r="B812" s="5" t="str">
        <f>IF(COUNT($B$18:B811)&gt;=COUNT(Workings!$C:$C),"",COUNT($B$18:B811)+1)</f>
        <v/>
      </c>
      <c r="C812" t="str">
        <f>IFERROR(INDEX(Workings!$B:$B,MATCH('Peer Comparison Tool'!$B812,Workings!$D:$D,0)),"")</f>
        <v/>
      </c>
      <c r="D812" s="28" t="str">
        <f>IFERROR(IF($D$12="NR",VLOOKUP($C812,'ALLL &lt;50B Database'!$A$2:$S$4794,7,FALSE),VLOOKUP($C812,'CECL &lt;50B Database'!$A$2:$S$165,7,FALSE)),"")</f>
        <v/>
      </c>
      <c r="E812" s="32" t="str">
        <f>IFERROR(IF($D$12="NR",VLOOKUP($C812,'ALLL &lt;50B Database'!$A$2:$S$4794,11,FALSE),VLOOKUP($C812,'CECL &lt;50B Database'!$A$2:$S$165,11,FALSE)),"")</f>
        <v/>
      </c>
      <c r="F812" s="32" t="str">
        <f>IFERROR(IF($D$12="NR",VLOOKUP($C812,'ALLL &lt;50B Database'!$A$2:$S$4794,19,FALSE),VLOOKUP($C812,'CECL &lt;50B Database'!$A$2:$S$165,19,FALSE)),"")</f>
        <v/>
      </c>
      <c r="G812" s="32" t="str">
        <f>IFERROR(IF($D$12="NR",VLOOKUP($C812,'ALLL &lt;50B Database'!$A$2:$S$4794,15,FALSE),VLOOKUP($C812,'CECL &lt;50B Database'!$A$2:$S$165,15,FALSE)),"")</f>
        <v/>
      </c>
      <c r="H812" s="32"/>
    </row>
    <row r="813" spans="2:8" x14ac:dyDescent="0.25">
      <c r="B813" s="5" t="str">
        <f>IF(COUNT($B$18:B812)&gt;=COUNT(Workings!$C:$C),"",COUNT($B$18:B812)+1)</f>
        <v/>
      </c>
      <c r="C813" t="str">
        <f>IFERROR(INDEX(Workings!$B:$B,MATCH('Peer Comparison Tool'!$B813,Workings!$D:$D,0)),"")</f>
        <v/>
      </c>
      <c r="D813" s="28" t="str">
        <f>IFERROR(IF($D$12="NR",VLOOKUP($C813,'ALLL &lt;50B Database'!$A$2:$S$4794,7,FALSE),VLOOKUP($C813,'CECL &lt;50B Database'!$A$2:$S$165,7,FALSE)),"")</f>
        <v/>
      </c>
      <c r="E813" s="32" t="str">
        <f>IFERROR(IF($D$12="NR",VLOOKUP($C813,'ALLL &lt;50B Database'!$A$2:$S$4794,11,FALSE),VLOOKUP($C813,'CECL &lt;50B Database'!$A$2:$S$165,11,FALSE)),"")</f>
        <v/>
      </c>
      <c r="F813" s="32" t="str">
        <f>IFERROR(IF($D$12="NR",VLOOKUP($C813,'ALLL &lt;50B Database'!$A$2:$S$4794,19,FALSE),VLOOKUP($C813,'CECL &lt;50B Database'!$A$2:$S$165,19,FALSE)),"")</f>
        <v/>
      </c>
      <c r="G813" s="32" t="str">
        <f>IFERROR(IF($D$12="NR",VLOOKUP($C813,'ALLL &lt;50B Database'!$A$2:$S$4794,15,FALSE),VLOOKUP($C813,'CECL &lt;50B Database'!$A$2:$S$165,15,FALSE)),"")</f>
        <v/>
      </c>
      <c r="H813" s="32"/>
    </row>
    <row r="814" spans="2:8" x14ac:dyDescent="0.25">
      <c r="B814" s="5" t="str">
        <f>IF(COUNT($B$18:B813)&gt;=COUNT(Workings!$C:$C),"",COUNT($B$18:B813)+1)</f>
        <v/>
      </c>
      <c r="C814" t="str">
        <f>IFERROR(INDEX(Workings!$B:$B,MATCH('Peer Comparison Tool'!$B814,Workings!$D:$D,0)),"")</f>
        <v/>
      </c>
      <c r="D814" s="28" t="str">
        <f>IFERROR(IF($D$12="NR",VLOOKUP($C814,'ALLL &lt;50B Database'!$A$2:$S$4794,7,FALSE),VLOOKUP($C814,'CECL &lt;50B Database'!$A$2:$S$165,7,FALSE)),"")</f>
        <v/>
      </c>
      <c r="E814" s="32" t="str">
        <f>IFERROR(IF($D$12="NR",VLOOKUP($C814,'ALLL &lt;50B Database'!$A$2:$S$4794,11,FALSE),VLOOKUP($C814,'CECL &lt;50B Database'!$A$2:$S$165,11,FALSE)),"")</f>
        <v/>
      </c>
      <c r="F814" s="32" t="str">
        <f>IFERROR(IF($D$12="NR",VLOOKUP($C814,'ALLL &lt;50B Database'!$A$2:$S$4794,19,FALSE),VLOOKUP($C814,'CECL &lt;50B Database'!$A$2:$S$165,19,FALSE)),"")</f>
        <v/>
      </c>
      <c r="G814" s="32" t="str">
        <f>IFERROR(IF($D$12="NR",VLOOKUP($C814,'ALLL &lt;50B Database'!$A$2:$S$4794,15,FALSE),VLOOKUP($C814,'CECL &lt;50B Database'!$A$2:$S$165,15,FALSE)),"")</f>
        <v/>
      </c>
      <c r="H814" s="32"/>
    </row>
    <row r="815" spans="2:8" x14ac:dyDescent="0.25">
      <c r="B815" s="5" t="str">
        <f>IF(COUNT($B$18:B814)&gt;=COUNT(Workings!$C:$C),"",COUNT($B$18:B814)+1)</f>
        <v/>
      </c>
      <c r="C815" t="str">
        <f>IFERROR(INDEX(Workings!$B:$B,MATCH('Peer Comparison Tool'!$B815,Workings!$D:$D,0)),"")</f>
        <v/>
      </c>
      <c r="D815" s="28" t="str">
        <f>IFERROR(IF($D$12="NR",VLOOKUP($C815,'ALLL &lt;50B Database'!$A$2:$S$4794,7,FALSE),VLOOKUP($C815,'CECL &lt;50B Database'!$A$2:$S$165,7,FALSE)),"")</f>
        <v/>
      </c>
      <c r="E815" s="32" t="str">
        <f>IFERROR(IF($D$12="NR",VLOOKUP($C815,'ALLL &lt;50B Database'!$A$2:$S$4794,11,FALSE),VLOOKUP($C815,'CECL &lt;50B Database'!$A$2:$S$165,11,FALSE)),"")</f>
        <v/>
      </c>
      <c r="F815" s="32" t="str">
        <f>IFERROR(IF($D$12="NR",VLOOKUP($C815,'ALLL &lt;50B Database'!$A$2:$S$4794,19,FALSE),VLOOKUP($C815,'CECL &lt;50B Database'!$A$2:$S$165,19,FALSE)),"")</f>
        <v/>
      </c>
      <c r="G815" s="32" t="str">
        <f>IFERROR(IF($D$12="NR",VLOOKUP($C815,'ALLL &lt;50B Database'!$A$2:$S$4794,15,FALSE),VLOOKUP($C815,'CECL &lt;50B Database'!$A$2:$S$165,15,FALSE)),"")</f>
        <v/>
      </c>
      <c r="H815" s="32"/>
    </row>
    <row r="816" spans="2:8" x14ac:dyDescent="0.25">
      <c r="B816" s="5" t="str">
        <f>IF(COUNT($B$18:B815)&gt;=COUNT(Workings!$C:$C),"",COUNT($B$18:B815)+1)</f>
        <v/>
      </c>
      <c r="C816" t="str">
        <f>IFERROR(INDEX(Workings!$B:$B,MATCH('Peer Comparison Tool'!$B816,Workings!$D:$D,0)),"")</f>
        <v/>
      </c>
      <c r="D816" s="28" t="str">
        <f>IFERROR(IF($D$12="NR",VLOOKUP($C816,'ALLL &lt;50B Database'!$A$2:$S$4794,7,FALSE),VLOOKUP($C816,'CECL &lt;50B Database'!$A$2:$S$165,7,FALSE)),"")</f>
        <v/>
      </c>
      <c r="E816" s="32" t="str">
        <f>IFERROR(IF($D$12="NR",VLOOKUP($C816,'ALLL &lt;50B Database'!$A$2:$S$4794,11,FALSE),VLOOKUP($C816,'CECL &lt;50B Database'!$A$2:$S$165,11,FALSE)),"")</f>
        <v/>
      </c>
      <c r="F816" s="32" t="str">
        <f>IFERROR(IF($D$12="NR",VLOOKUP($C816,'ALLL &lt;50B Database'!$A$2:$S$4794,19,FALSE),VLOOKUP($C816,'CECL &lt;50B Database'!$A$2:$S$165,19,FALSE)),"")</f>
        <v/>
      </c>
      <c r="G816" s="32" t="str">
        <f>IFERROR(IF($D$12="NR",VLOOKUP($C816,'ALLL &lt;50B Database'!$A$2:$S$4794,15,FALSE),VLOOKUP($C816,'CECL &lt;50B Database'!$A$2:$S$165,15,FALSE)),"")</f>
        <v/>
      </c>
      <c r="H816" s="32"/>
    </row>
    <row r="817" spans="2:8" x14ac:dyDescent="0.25">
      <c r="B817" s="5" t="str">
        <f>IF(COUNT($B$18:B816)&gt;=COUNT(Workings!$C:$C),"",COUNT($B$18:B816)+1)</f>
        <v/>
      </c>
      <c r="C817" t="str">
        <f>IFERROR(INDEX(Workings!$B:$B,MATCH('Peer Comparison Tool'!$B817,Workings!$D:$D,0)),"")</f>
        <v/>
      </c>
      <c r="D817" s="28" t="str">
        <f>IFERROR(IF($D$12="NR",VLOOKUP($C817,'ALLL &lt;50B Database'!$A$2:$S$4794,7,FALSE),VLOOKUP($C817,'CECL &lt;50B Database'!$A$2:$S$165,7,FALSE)),"")</f>
        <v/>
      </c>
      <c r="E817" s="32" t="str">
        <f>IFERROR(IF($D$12="NR",VLOOKUP($C817,'ALLL &lt;50B Database'!$A$2:$S$4794,11,FALSE),VLOOKUP($C817,'CECL &lt;50B Database'!$A$2:$S$165,11,FALSE)),"")</f>
        <v/>
      </c>
      <c r="F817" s="32" t="str">
        <f>IFERROR(IF($D$12="NR",VLOOKUP($C817,'ALLL &lt;50B Database'!$A$2:$S$4794,19,FALSE),VLOOKUP($C817,'CECL &lt;50B Database'!$A$2:$S$165,19,FALSE)),"")</f>
        <v/>
      </c>
      <c r="G817" s="32" t="str">
        <f>IFERROR(IF($D$12="NR",VLOOKUP($C817,'ALLL &lt;50B Database'!$A$2:$S$4794,15,FALSE),VLOOKUP($C817,'CECL &lt;50B Database'!$A$2:$S$165,15,FALSE)),"")</f>
        <v/>
      </c>
      <c r="H817" s="32"/>
    </row>
    <row r="818" spans="2:8" x14ac:dyDescent="0.25">
      <c r="B818" s="5" t="str">
        <f>IF(COUNT($B$18:B817)&gt;=COUNT(Workings!$C:$C),"",COUNT($B$18:B817)+1)</f>
        <v/>
      </c>
      <c r="C818" t="str">
        <f>IFERROR(INDEX(Workings!$B:$B,MATCH('Peer Comparison Tool'!$B818,Workings!$D:$D,0)),"")</f>
        <v/>
      </c>
      <c r="D818" s="28" t="str">
        <f>IFERROR(IF($D$12="NR",VLOOKUP($C818,'ALLL &lt;50B Database'!$A$2:$S$4794,7,FALSE),VLOOKUP($C818,'CECL &lt;50B Database'!$A$2:$S$165,7,FALSE)),"")</f>
        <v/>
      </c>
      <c r="E818" s="32" t="str">
        <f>IFERROR(IF($D$12="NR",VLOOKUP($C818,'ALLL &lt;50B Database'!$A$2:$S$4794,11,FALSE),VLOOKUP($C818,'CECL &lt;50B Database'!$A$2:$S$165,11,FALSE)),"")</f>
        <v/>
      </c>
      <c r="F818" s="32" t="str">
        <f>IFERROR(IF($D$12="NR",VLOOKUP($C818,'ALLL &lt;50B Database'!$A$2:$S$4794,19,FALSE),VLOOKUP($C818,'CECL &lt;50B Database'!$A$2:$S$165,19,FALSE)),"")</f>
        <v/>
      </c>
      <c r="G818" s="32" t="str">
        <f>IFERROR(IF($D$12="NR",VLOOKUP($C818,'ALLL &lt;50B Database'!$A$2:$S$4794,15,FALSE),VLOOKUP($C818,'CECL &lt;50B Database'!$A$2:$S$165,15,FALSE)),"")</f>
        <v/>
      </c>
      <c r="H818" s="32"/>
    </row>
    <row r="819" spans="2:8" x14ac:dyDescent="0.25">
      <c r="B819" s="5" t="str">
        <f>IF(COUNT($B$18:B818)&gt;=COUNT(Workings!$C:$C),"",COUNT($B$18:B818)+1)</f>
        <v/>
      </c>
      <c r="C819" t="str">
        <f>IFERROR(INDEX(Workings!$B:$B,MATCH('Peer Comparison Tool'!$B819,Workings!$D:$D,0)),"")</f>
        <v/>
      </c>
      <c r="D819" s="28" t="str">
        <f>IFERROR(IF($D$12="NR",VLOOKUP($C819,'ALLL &lt;50B Database'!$A$2:$S$4794,7,FALSE),VLOOKUP($C819,'CECL &lt;50B Database'!$A$2:$S$165,7,FALSE)),"")</f>
        <v/>
      </c>
      <c r="E819" s="32" t="str">
        <f>IFERROR(IF($D$12="NR",VLOOKUP($C819,'ALLL &lt;50B Database'!$A$2:$S$4794,11,FALSE),VLOOKUP($C819,'CECL &lt;50B Database'!$A$2:$S$165,11,FALSE)),"")</f>
        <v/>
      </c>
      <c r="F819" s="32" t="str">
        <f>IFERROR(IF($D$12="NR",VLOOKUP($C819,'ALLL &lt;50B Database'!$A$2:$S$4794,19,FALSE),VLOOKUP($C819,'CECL &lt;50B Database'!$A$2:$S$165,19,FALSE)),"")</f>
        <v/>
      </c>
      <c r="G819" s="32" t="str">
        <f>IFERROR(IF($D$12="NR",VLOOKUP($C819,'ALLL &lt;50B Database'!$A$2:$S$4794,15,FALSE),VLOOKUP($C819,'CECL &lt;50B Database'!$A$2:$S$165,15,FALSE)),"")</f>
        <v/>
      </c>
      <c r="H819" s="32"/>
    </row>
    <row r="820" spans="2:8" x14ac:dyDescent="0.25">
      <c r="B820" s="5" t="str">
        <f>IF(COUNT($B$18:B819)&gt;=COUNT(Workings!$C:$C),"",COUNT($B$18:B819)+1)</f>
        <v/>
      </c>
      <c r="C820" t="str">
        <f>IFERROR(INDEX(Workings!$B:$B,MATCH('Peer Comparison Tool'!$B820,Workings!$D:$D,0)),"")</f>
        <v/>
      </c>
      <c r="D820" s="28" t="str">
        <f>IFERROR(IF($D$12="NR",VLOOKUP($C820,'ALLL &lt;50B Database'!$A$2:$S$4794,7,FALSE),VLOOKUP($C820,'CECL &lt;50B Database'!$A$2:$S$165,7,FALSE)),"")</f>
        <v/>
      </c>
      <c r="E820" s="32" t="str">
        <f>IFERROR(IF($D$12="NR",VLOOKUP($C820,'ALLL &lt;50B Database'!$A$2:$S$4794,11,FALSE),VLOOKUP($C820,'CECL &lt;50B Database'!$A$2:$S$165,11,FALSE)),"")</f>
        <v/>
      </c>
      <c r="F820" s="32" t="str">
        <f>IFERROR(IF($D$12="NR",VLOOKUP($C820,'ALLL &lt;50B Database'!$A$2:$S$4794,19,FALSE),VLOOKUP($C820,'CECL &lt;50B Database'!$A$2:$S$165,19,FALSE)),"")</f>
        <v/>
      </c>
      <c r="G820" s="32" t="str">
        <f>IFERROR(IF($D$12="NR",VLOOKUP($C820,'ALLL &lt;50B Database'!$A$2:$S$4794,15,FALSE),VLOOKUP($C820,'CECL &lt;50B Database'!$A$2:$S$165,15,FALSE)),"")</f>
        <v/>
      </c>
      <c r="H820" s="32"/>
    </row>
    <row r="821" spans="2:8" x14ac:dyDescent="0.25">
      <c r="B821" s="5" t="str">
        <f>IF(COUNT($B$18:B820)&gt;=COUNT(Workings!$C:$C),"",COUNT($B$18:B820)+1)</f>
        <v/>
      </c>
      <c r="C821" t="str">
        <f>IFERROR(INDEX(Workings!$B:$B,MATCH('Peer Comparison Tool'!$B821,Workings!$D:$D,0)),"")</f>
        <v/>
      </c>
      <c r="D821" s="28" t="str">
        <f>IFERROR(IF($D$12="NR",VLOOKUP($C821,'ALLL &lt;50B Database'!$A$2:$S$4794,7,FALSE),VLOOKUP($C821,'CECL &lt;50B Database'!$A$2:$S$165,7,FALSE)),"")</f>
        <v/>
      </c>
      <c r="E821" s="32" t="str">
        <f>IFERROR(IF($D$12="NR",VLOOKUP($C821,'ALLL &lt;50B Database'!$A$2:$S$4794,11,FALSE),VLOOKUP($C821,'CECL &lt;50B Database'!$A$2:$S$165,11,FALSE)),"")</f>
        <v/>
      </c>
      <c r="F821" s="32" t="str">
        <f>IFERROR(IF($D$12="NR",VLOOKUP($C821,'ALLL &lt;50B Database'!$A$2:$S$4794,19,FALSE),VLOOKUP($C821,'CECL &lt;50B Database'!$A$2:$S$165,19,FALSE)),"")</f>
        <v/>
      </c>
      <c r="G821" s="32" t="str">
        <f>IFERROR(IF($D$12="NR",VLOOKUP($C821,'ALLL &lt;50B Database'!$A$2:$S$4794,15,FALSE),VLOOKUP($C821,'CECL &lt;50B Database'!$A$2:$S$165,15,FALSE)),"")</f>
        <v/>
      </c>
      <c r="H821" s="32"/>
    </row>
    <row r="822" spans="2:8" x14ac:dyDescent="0.25">
      <c r="B822" s="5" t="str">
        <f>IF(COUNT($B$18:B821)&gt;=COUNT(Workings!$C:$C),"",COUNT($B$18:B821)+1)</f>
        <v/>
      </c>
      <c r="C822" t="str">
        <f>IFERROR(INDEX(Workings!$B:$B,MATCH('Peer Comparison Tool'!$B822,Workings!$D:$D,0)),"")</f>
        <v/>
      </c>
      <c r="D822" s="28" t="str">
        <f>IFERROR(IF($D$12="NR",VLOOKUP($C822,'ALLL &lt;50B Database'!$A$2:$S$4794,7,FALSE),VLOOKUP($C822,'CECL &lt;50B Database'!$A$2:$S$165,7,FALSE)),"")</f>
        <v/>
      </c>
      <c r="E822" s="32" t="str">
        <f>IFERROR(IF($D$12="NR",VLOOKUP($C822,'ALLL &lt;50B Database'!$A$2:$S$4794,11,FALSE),VLOOKUP($C822,'CECL &lt;50B Database'!$A$2:$S$165,11,FALSE)),"")</f>
        <v/>
      </c>
      <c r="F822" s="32" t="str">
        <f>IFERROR(IF($D$12="NR",VLOOKUP($C822,'ALLL &lt;50B Database'!$A$2:$S$4794,19,FALSE),VLOOKUP($C822,'CECL &lt;50B Database'!$A$2:$S$165,19,FALSE)),"")</f>
        <v/>
      </c>
      <c r="G822" s="32" t="str">
        <f>IFERROR(IF($D$12="NR",VLOOKUP($C822,'ALLL &lt;50B Database'!$A$2:$S$4794,15,FALSE),VLOOKUP($C822,'CECL &lt;50B Database'!$A$2:$S$165,15,FALSE)),"")</f>
        <v/>
      </c>
      <c r="H822" s="32"/>
    </row>
    <row r="823" spans="2:8" x14ac:dyDescent="0.25">
      <c r="B823" s="5" t="str">
        <f>IF(COUNT($B$18:B822)&gt;=COUNT(Workings!$C:$C),"",COUNT($B$18:B822)+1)</f>
        <v/>
      </c>
      <c r="C823" t="str">
        <f>IFERROR(INDEX(Workings!$B:$B,MATCH('Peer Comparison Tool'!$B823,Workings!$D:$D,0)),"")</f>
        <v/>
      </c>
      <c r="D823" s="28" t="str">
        <f>IFERROR(IF($D$12="NR",VLOOKUP($C823,'ALLL &lt;50B Database'!$A$2:$S$4794,7,FALSE),VLOOKUP($C823,'CECL &lt;50B Database'!$A$2:$S$165,7,FALSE)),"")</f>
        <v/>
      </c>
      <c r="E823" s="32" t="str">
        <f>IFERROR(IF($D$12="NR",VLOOKUP($C823,'ALLL &lt;50B Database'!$A$2:$S$4794,11,FALSE),VLOOKUP($C823,'CECL &lt;50B Database'!$A$2:$S$165,11,FALSE)),"")</f>
        <v/>
      </c>
      <c r="F823" s="32" t="str">
        <f>IFERROR(IF($D$12="NR",VLOOKUP($C823,'ALLL &lt;50B Database'!$A$2:$S$4794,19,FALSE),VLOOKUP($C823,'CECL &lt;50B Database'!$A$2:$S$165,19,FALSE)),"")</f>
        <v/>
      </c>
      <c r="G823" s="32" t="str">
        <f>IFERROR(IF($D$12="NR",VLOOKUP($C823,'ALLL &lt;50B Database'!$A$2:$S$4794,15,FALSE),VLOOKUP($C823,'CECL &lt;50B Database'!$A$2:$S$165,15,FALSE)),"")</f>
        <v/>
      </c>
      <c r="H823" s="32"/>
    </row>
    <row r="824" spans="2:8" x14ac:dyDescent="0.25">
      <c r="B824" s="5" t="str">
        <f>IF(COUNT($B$18:B823)&gt;=COUNT(Workings!$C:$C),"",COUNT($B$18:B823)+1)</f>
        <v/>
      </c>
      <c r="C824" t="str">
        <f>IFERROR(INDEX(Workings!$B:$B,MATCH('Peer Comparison Tool'!$B824,Workings!$D:$D,0)),"")</f>
        <v/>
      </c>
      <c r="D824" s="28" t="str">
        <f>IFERROR(IF($D$12="NR",VLOOKUP($C824,'ALLL &lt;50B Database'!$A$2:$S$4794,7,FALSE),VLOOKUP($C824,'CECL &lt;50B Database'!$A$2:$S$165,7,FALSE)),"")</f>
        <v/>
      </c>
      <c r="E824" s="32" t="str">
        <f>IFERROR(IF($D$12="NR",VLOOKUP($C824,'ALLL &lt;50B Database'!$A$2:$S$4794,11,FALSE),VLOOKUP($C824,'CECL &lt;50B Database'!$A$2:$S$165,11,FALSE)),"")</f>
        <v/>
      </c>
      <c r="F824" s="32" t="str">
        <f>IFERROR(IF($D$12="NR",VLOOKUP($C824,'ALLL &lt;50B Database'!$A$2:$S$4794,19,FALSE),VLOOKUP($C824,'CECL &lt;50B Database'!$A$2:$S$165,19,FALSE)),"")</f>
        <v/>
      </c>
      <c r="G824" s="32" t="str">
        <f>IFERROR(IF($D$12="NR",VLOOKUP($C824,'ALLL &lt;50B Database'!$A$2:$S$4794,15,FALSE),VLOOKUP($C824,'CECL &lt;50B Database'!$A$2:$S$165,15,FALSE)),"")</f>
        <v/>
      </c>
      <c r="H824" s="32"/>
    </row>
    <row r="825" spans="2:8" x14ac:dyDescent="0.25">
      <c r="B825" s="5" t="str">
        <f>IF(COUNT($B$18:B824)&gt;=COUNT(Workings!$C:$C),"",COUNT($B$18:B824)+1)</f>
        <v/>
      </c>
      <c r="C825" t="str">
        <f>IFERROR(INDEX(Workings!$B:$B,MATCH('Peer Comparison Tool'!$B825,Workings!$D:$D,0)),"")</f>
        <v/>
      </c>
      <c r="D825" s="28" t="str">
        <f>IFERROR(IF($D$12="NR",VLOOKUP($C825,'ALLL &lt;50B Database'!$A$2:$S$4794,7,FALSE),VLOOKUP($C825,'CECL &lt;50B Database'!$A$2:$S$165,7,FALSE)),"")</f>
        <v/>
      </c>
      <c r="E825" s="32" t="str">
        <f>IFERROR(IF($D$12="NR",VLOOKUP($C825,'ALLL &lt;50B Database'!$A$2:$S$4794,11,FALSE),VLOOKUP($C825,'CECL &lt;50B Database'!$A$2:$S$165,11,FALSE)),"")</f>
        <v/>
      </c>
      <c r="F825" s="32" t="str">
        <f>IFERROR(IF($D$12="NR",VLOOKUP($C825,'ALLL &lt;50B Database'!$A$2:$S$4794,19,FALSE),VLOOKUP($C825,'CECL &lt;50B Database'!$A$2:$S$165,19,FALSE)),"")</f>
        <v/>
      </c>
      <c r="G825" s="32" t="str">
        <f>IFERROR(IF($D$12="NR",VLOOKUP($C825,'ALLL &lt;50B Database'!$A$2:$S$4794,15,FALSE),VLOOKUP($C825,'CECL &lt;50B Database'!$A$2:$S$165,15,FALSE)),"")</f>
        <v/>
      </c>
      <c r="H825" s="32"/>
    </row>
    <row r="826" spans="2:8" x14ac:dyDescent="0.25">
      <c r="B826" s="5" t="str">
        <f>IF(COUNT($B$18:B825)&gt;=COUNT(Workings!$C:$C),"",COUNT($B$18:B825)+1)</f>
        <v/>
      </c>
      <c r="C826" t="str">
        <f>IFERROR(INDEX(Workings!$B:$B,MATCH('Peer Comparison Tool'!$B826,Workings!$D:$D,0)),"")</f>
        <v/>
      </c>
      <c r="D826" s="28" t="str">
        <f>IFERROR(IF($D$12="NR",VLOOKUP($C826,'ALLL &lt;50B Database'!$A$2:$S$4794,7,FALSE),VLOOKUP($C826,'CECL &lt;50B Database'!$A$2:$S$165,7,FALSE)),"")</f>
        <v/>
      </c>
      <c r="E826" s="32" t="str">
        <f>IFERROR(IF($D$12="NR",VLOOKUP($C826,'ALLL &lt;50B Database'!$A$2:$S$4794,11,FALSE),VLOOKUP($C826,'CECL &lt;50B Database'!$A$2:$S$165,11,FALSE)),"")</f>
        <v/>
      </c>
      <c r="F826" s="32" t="str">
        <f>IFERROR(IF($D$12="NR",VLOOKUP($C826,'ALLL &lt;50B Database'!$A$2:$S$4794,19,FALSE),VLOOKUP($C826,'CECL &lt;50B Database'!$A$2:$S$165,19,FALSE)),"")</f>
        <v/>
      </c>
      <c r="G826" s="32" t="str">
        <f>IFERROR(IF($D$12="NR",VLOOKUP($C826,'ALLL &lt;50B Database'!$A$2:$S$4794,15,FALSE),VLOOKUP($C826,'CECL &lt;50B Database'!$A$2:$S$165,15,FALSE)),"")</f>
        <v/>
      </c>
      <c r="H826" s="32"/>
    </row>
    <row r="827" spans="2:8" x14ac:dyDescent="0.25">
      <c r="B827" s="5" t="str">
        <f>IF(COUNT($B$18:B826)&gt;=COUNT(Workings!$C:$C),"",COUNT($B$18:B826)+1)</f>
        <v/>
      </c>
      <c r="C827" t="str">
        <f>IFERROR(INDEX(Workings!$B:$B,MATCH('Peer Comparison Tool'!$B827,Workings!$D:$D,0)),"")</f>
        <v/>
      </c>
      <c r="D827" s="28" t="str">
        <f>IFERROR(IF($D$12="NR",VLOOKUP($C827,'ALLL &lt;50B Database'!$A$2:$S$4794,7,FALSE),VLOOKUP($C827,'CECL &lt;50B Database'!$A$2:$S$165,7,FALSE)),"")</f>
        <v/>
      </c>
      <c r="E827" s="32" t="str">
        <f>IFERROR(IF($D$12="NR",VLOOKUP($C827,'ALLL &lt;50B Database'!$A$2:$S$4794,11,FALSE),VLOOKUP($C827,'CECL &lt;50B Database'!$A$2:$S$165,11,FALSE)),"")</f>
        <v/>
      </c>
      <c r="F827" s="32" t="str">
        <f>IFERROR(IF($D$12="NR",VLOOKUP($C827,'ALLL &lt;50B Database'!$A$2:$S$4794,19,FALSE),VLOOKUP($C827,'CECL &lt;50B Database'!$A$2:$S$165,19,FALSE)),"")</f>
        <v/>
      </c>
      <c r="G827" s="32" t="str">
        <f>IFERROR(IF($D$12="NR",VLOOKUP($C827,'ALLL &lt;50B Database'!$A$2:$S$4794,15,FALSE),VLOOKUP($C827,'CECL &lt;50B Database'!$A$2:$S$165,15,FALSE)),"")</f>
        <v/>
      </c>
      <c r="H827" s="32"/>
    </row>
    <row r="828" spans="2:8" x14ac:dyDescent="0.25">
      <c r="B828" s="5" t="str">
        <f>IF(COUNT($B$18:B827)&gt;=COUNT(Workings!$C:$C),"",COUNT($B$18:B827)+1)</f>
        <v/>
      </c>
      <c r="C828" t="str">
        <f>IFERROR(INDEX(Workings!$B:$B,MATCH('Peer Comparison Tool'!$B828,Workings!$D:$D,0)),"")</f>
        <v/>
      </c>
      <c r="D828" s="28" t="str">
        <f>IFERROR(IF($D$12="NR",VLOOKUP($C828,'ALLL &lt;50B Database'!$A$2:$S$4794,7,FALSE),VLOOKUP($C828,'CECL &lt;50B Database'!$A$2:$S$165,7,FALSE)),"")</f>
        <v/>
      </c>
      <c r="E828" s="32" t="str">
        <f>IFERROR(IF($D$12="NR",VLOOKUP($C828,'ALLL &lt;50B Database'!$A$2:$S$4794,11,FALSE),VLOOKUP($C828,'CECL &lt;50B Database'!$A$2:$S$165,11,FALSE)),"")</f>
        <v/>
      </c>
      <c r="F828" s="32" t="str">
        <f>IFERROR(IF($D$12="NR",VLOOKUP($C828,'ALLL &lt;50B Database'!$A$2:$S$4794,19,FALSE),VLOOKUP($C828,'CECL &lt;50B Database'!$A$2:$S$165,19,FALSE)),"")</f>
        <v/>
      </c>
      <c r="G828" s="32" t="str">
        <f>IFERROR(IF($D$12="NR",VLOOKUP($C828,'ALLL &lt;50B Database'!$A$2:$S$4794,15,FALSE),VLOOKUP($C828,'CECL &lt;50B Database'!$A$2:$S$165,15,FALSE)),"")</f>
        <v/>
      </c>
      <c r="H828" s="32"/>
    </row>
    <row r="829" spans="2:8" x14ac:dyDescent="0.25">
      <c r="B829" s="5" t="str">
        <f>IF(COUNT($B$18:B828)&gt;=COUNT(Workings!$C:$C),"",COUNT($B$18:B828)+1)</f>
        <v/>
      </c>
      <c r="C829" t="str">
        <f>IFERROR(INDEX(Workings!$B:$B,MATCH('Peer Comparison Tool'!$B829,Workings!$D:$D,0)),"")</f>
        <v/>
      </c>
      <c r="D829" s="28" t="str">
        <f>IFERROR(IF($D$12="NR",VLOOKUP($C829,'ALLL &lt;50B Database'!$A$2:$S$4794,7,FALSE),VLOOKUP($C829,'CECL &lt;50B Database'!$A$2:$S$165,7,FALSE)),"")</f>
        <v/>
      </c>
      <c r="E829" s="32" t="str">
        <f>IFERROR(IF($D$12="NR",VLOOKUP($C829,'ALLL &lt;50B Database'!$A$2:$S$4794,11,FALSE),VLOOKUP($C829,'CECL &lt;50B Database'!$A$2:$S$165,11,FALSE)),"")</f>
        <v/>
      </c>
      <c r="F829" s="32" t="str">
        <f>IFERROR(IF($D$12="NR",VLOOKUP($C829,'ALLL &lt;50B Database'!$A$2:$S$4794,19,FALSE),VLOOKUP($C829,'CECL &lt;50B Database'!$A$2:$S$165,19,FALSE)),"")</f>
        <v/>
      </c>
      <c r="G829" s="32" t="str">
        <f>IFERROR(IF($D$12="NR",VLOOKUP($C829,'ALLL &lt;50B Database'!$A$2:$S$4794,15,FALSE),VLOOKUP($C829,'CECL &lt;50B Database'!$A$2:$S$165,15,FALSE)),"")</f>
        <v/>
      </c>
      <c r="H829" s="32"/>
    </row>
    <row r="830" spans="2:8" x14ac:dyDescent="0.25">
      <c r="B830" s="5" t="str">
        <f>IF(COUNT($B$18:B829)&gt;=COUNT(Workings!$C:$C),"",COUNT($B$18:B829)+1)</f>
        <v/>
      </c>
      <c r="C830" t="str">
        <f>IFERROR(INDEX(Workings!$B:$B,MATCH('Peer Comparison Tool'!$B830,Workings!$D:$D,0)),"")</f>
        <v/>
      </c>
      <c r="D830" s="28" t="str">
        <f>IFERROR(IF($D$12="NR",VLOOKUP($C830,'ALLL &lt;50B Database'!$A$2:$S$4794,7,FALSE),VLOOKUP($C830,'CECL &lt;50B Database'!$A$2:$S$165,7,FALSE)),"")</f>
        <v/>
      </c>
      <c r="E830" s="32" t="str">
        <f>IFERROR(IF($D$12="NR",VLOOKUP($C830,'ALLL &lt;50B Database'!$A$2:$S$4794,11,FALSE),VLOOKUP($C830,'CECL &lt;50B Database'!$A$2:$S$165,11,FALSE)),"")</f>
        <v/>
      </c>
      <c r="F830" s="32" t="str">
        <f>IFERROR(IF($D$12="NR",VLOOKUP($C830,'ALLL &lt;50B Database'!$A$2:$S$4794,19,FALSE),VLOOKUP($C830,'CECL &lt;50B Database'!$A$2:$S$165,19,FALSE)),"")</f>
        <v/>
      </c>
      <c r="G830" s="32" t="str">
        <f>IFERROR(IF($D$12="NR",VLOOKUP($C830,'ALLL &lt;50B Database'!$A$2:$S$4794,15,FALSE),VLOOKUP($C830,'CECL &lt;50B Database'!$A$2:$S$165,15,FALSE)),"")</f>
        <v/>
      </c>
      <c r="H830" s="32"/>
    </row>
    <row r="831" spans="2:8" x14ac:dyDescent="0.25">
      <c r="B831" s="5" t="str">
        <f>IF(COUNT($B$18:B830)&gt;=COUNT(Workings!$C:$C),"",COUNT($B$18:B830)+1)</f>
        <v/>
      </c>
      <c r="C831" t="str">
        <f>IFERROR(INDEX(Workings!$B:$B,MATCH('Peer Comparison Tool'!$B831,Workings!$D:$D,0)),"")</f>
        <v/>
      </c>
      <c r="D831" s="28" t="str">
        <f>IFERROR(IF($D$12="NR",VLOOKUP($C831,'ALLL &lt;50B Database'!$A$2:$S$4794,7,FALSE),VLOOKUP($C831,'CECL &lt;50B Database'!$A$2:$S$165,7,FALSE)),"")</f>
        <v/>
      </c>
      <c r="E831" s="32" t="str">
        <f>IFERROR(IF($D$12="NR",VLOOKUP($C831,'ALLL &lt;50B Database'!$A$2:$S$4794,11,FALSE),VLOOKUP($C831,'CECL &lt;50B Database'!$A$2:$S$165,11,FALSE)),"")</f>
        <v/>
      </c>
      <c r="F831" s="32" t="str">
        <f>IFERROR(IF($D$12="NR",VLOOKUP($C831,'ALLL &lt;50B Database'!$A$2:$S$4794,19,FALSE),VLOOKUP($C831,'CECL &lt;50B Database'!$A$2:$S$165,19,FALSE)),"")</f>
        <v/>
      </c>
      <c r="G831" s="32" t="str">
        <f>IFERROR(IF($D$12="NR",VLOOKUP($C831,'ALLL &lt;50B Database'!$A$2:$S$4794,15,FALSE),VLOOKUP($C831,'CECL &lt;50B Database'!$A$2:$S$165,15,FALSE)),"")</f>
        <v/>
      </c>
      <c r="H831" s="32"/>
    </row>
    <row r="832" spans="2:8" x14ac:dyDescent="0.25">
      <c r="B832" s="5" t="str">
        <f>IF(COUNT($B$18:B831)&gt;=COUNT(Workings!$C:$C),"",COUNT($B$18:B831)+1)</f>
        <v/>
      </c>
      <c r="C832" t="str">
        <f>IFERROR(INDEX(Workings!$B:$B,MATCH('Peer Comparison Tool'!$B832,Workings!$D:$D,0)),"")</f>
        <v/>
      </c>
      <c r="D832" s="28" t="str">
        <f>IFERROR(IF($D$12="NR",VLOOKUP($C832,'ALLL &lt;50B Database'!$A$2:$S$4794,7,FALSE),VLOOKUP($C832,'CECL &lt;50B Database'!$A$2:$S$165,7,FALSE)),"")</f>
        <v/>
      </c>
      <c r="E832" s="32" t="str">
        <f>IFERROR(IF($D$12="NR",VLOOKUP($C832,'ALLL &lt;50B Database'!$A$2:$S$4794,11,FALSE),VLOOKUP($C832,'CECL &lt;50B Database'!$A$2:$S$165,11,FALSE)),"")</f>
        <v/>
      </c>
      <c r="F832" s="32" t="str">
        <f>IFERROR(IF($D$12="NR",VLOOKUP($C832,'ALLL &lt;50B Database'!$A$2:$S$4794,19,FALSE),VLOOKUP($C832,'CECL &lt;50B Database'!$A$2:$S$165,19,FALSE)),"")</f>
        <v/>
      </c>
      <c r="G832" s="32" t="str">
        <f>IFERROR(IF($D$12="NR",VLOOKUP($C832,'ALLL &lt;50B Database'!$A$2:$S$4794,15,FALSE),VLOOKUP($C832,'CECL &lt;50B Database'!$A$2:$S$165,15,FALSE)),"")</f>
        <v/>
      </c>
      <c r="H832" s="32"/>
    </row>
    <row r="833" spans="2:8" x14ac:dyDescent="0.25">
      <c r="B833" s="5" t="str">
        <f>IF(COUNT($B$18:B832)&gt;=COUNT(Workings!$C:$C),"",COUNT($B$18:B832)+1)</f>
        <v/>
      </c>
      <c r="C833" t="str">
        <f>IFERROR(INDEX(Workings!$B:$B,MATCH('Peer Comparison Tool'!$B833,Workings!$D:$D,0)),"")</f>
        <v/>
      </c>
      <c r="D833" s="28" t="str">
        <f>IFERROR(IF($D$12="NR",VLOOKUP($C833,'ALLL &lt;50B Database'!$A$2:$S$4794,7,FALSE),VLOOKUP($C833,'CECL &lt;50B Database'!$A$2:$S$165,7,FALSE)),"")</f>
        <v/>
      </c>
      <c r="E833" s="32" t="str">
        <f>IFERROR(IF($D$12="NR",VLOOKUP($C833,'ALLL &lt;50B Database'!$A$2:$S$4794,11,FALSE),VLOOKUP($C833,'CECL &lt;50B Database'!$A$2:$S$165,11,FALSE)),"")</f>
        <v/>
      </c>
      <c r="F833" s="32" t="str">
        <f>IFERROR(IF($D$12="NR",VLOOKUP($C833,'ALLL &lt;50B Database'!$A$2:$S$4794,19,FALSE),VLOOKUP($C833,'CECL &lt;50B Database'!$A$2:$S$165,19,FALSE)),"")</f>
        <v/>
      </c>
      <c r="G833" s="32" t="str">
        <f>IFERROR(IF($D$12="NR",VLOOKUP($C833,'ALLL &lt;50B Database'!$A$2:$S$4794,15,FALSE),VLOOKUP($C833,'CECL &lt;50B Database'!$A$2:$S$165,15,FALSE)),"")</f>
        <v/>
      </c>
      <c r="H833" s="32"/>
    </row>
    <row r="834" spans="2:8" x14ac:dyDescent="0.25">
      <c r="B834" s="5" t="str">
        <f>IF(COUNT($B$18:B833)&gt;=COUNT(Workings!$C:$C),"",COUNT($B$18:B833)+1)</f>
        <v/>
      </c>
      <c r="C834" t="str">
        <f>IFERROR(INDEX(Workings!$B:$B,MATCH('Peer Comparison Tool'!$B834,Workings!$D:$D,0)),"")</f>
        <v/>
      </c>
      <c r="D834" s="28" t="str">
        <f>IFERROR(IF($D$12="NR",VLOOKUP($C834,'ALLL &lt;50B Database'!$A$2:$S$4794,7,FALSE),VLOOKUP($C834,'CECL &lt;50B Database'!$A$2:$S$165,7,FALSE)),"")</f>
        <v/>
      </c>
      <c r="E834" s="32" t="str">
        <f>IFERROR(IF($D$12="NR",VLOOKUP($C834,'ALLL &lt;50B Database'!$A$2:$S$4794,11,FALSE),VLOOKUP($C834,'CECL &lt;50B Database'!$A$2:$S$165,11,FALSE)),"")</f>
        <v/>
      </c>
      <c r="F834" s="32" t="str">
        <f>IFERROR(IF($D$12="NR",VLOOKUP($C834,'ALLL &lt;50B Database'!$A$2:$S$4794,19,FALSE),VLOOKUP($C834,'CECL &lt;50B Database'!$A$2:$S$165,19,FALSE)),"")</f>
        <v/>
      </c>
      <c r="G834" s="32" t="str">
        <f>IFERROR(IF($D$12="NR",VLOOKUP($C834,'ALLL &lt;50B Database'!$A$2:$S$4794,15,FALSE),VLOOKUP($C834,'CECL &lt;50B Database'!$A$2:$S$165,15,FALSE)),"")</f>
        <v/>
      </c>
      <c r="H834" s="32"/>
    </row>
    <row r="835" spans="2:8" x14ac:dyDescent="0.25">
      <c r="B835" s="5" t="str">
        <f>IF(COUNT($B$18:B834)&gt;=COUNT(Workings!$C:$C),"",COUNT($B$18:B834)+1)</f>
        <v/>
      </c>
      <c r="C835" t="str">
        <f>IFERROR(INDEX(Workings!$B:$B,MATCH('Peer Comparison Tool'!$B835,Workings!$D:$D,0)),"")</f>
        <v/>
      </c>
      <c r="D835" s="28" t="str">
        <f>IFERROR(IF($D$12="NR",VLOOKUP($C835,'ALLL &lt;50B Database'!$A$2:$S$4794,7,FALSE),VLOOKUP($C835,'CECL &lt;50B Database'!$A$2:$S$165,7,FALSE)),"")</f>
        <v/>
      </c>
      <c r="E835" s="32" t="str">
        <f>IFERROR(IF($D$12="NR",VLOOKUP($C835,'ALLL &lt;50B Database'!$A$2:$S$4794,11,FALSE),VLOOKUP($C835,'CECL &lt;50B Database'!$A$2:$S$165,11,FALSE)),"")</f>
        <v/>
      </c>
      <c r="F835" s="32" t="str">
        <f>IFERROR(IF($D$12="NR",VLOOKUP($C835,'ALLL &lt;50B Database'!$A$2:$S$4794,19,FALSE),VLOOKUP($C835,'CECL &lt;50B Database'!$A$2:$S$165,19,FALSE)),"")</f>
        <v/>
      </c>
      <c r="G835" s="32" t="str">
        <f>IFERROR(IF($D$12="NR",VLOOKUP($C835,'ALLL &lt;50B Database'!$A$2:$S$4794,15,FALSE),VLOOKUP($C835,'CECL &lt;50B Database'!$A$2:$S$165,15,FALSE)),"")</f>
        <v/>
      </c>
      <c r="H835" s="32"/>
    </row>
    <row r="836" spans="2:8" x14ac:dyDescent="0.25">
      <c r="B836" s="5" t="str">
        <f>IF(COUNT($B$18:B835)&gt;=COUNT(Workings!$C:$C),"",COUNT($B$18:B835)+1)</f>
        <v/>
      </c>
      <c r="C836" t="str">
        <f>IFERROR(INDEX(Workings!$B:$B,MATCH('Peer Comparison Tool'!$B836,Workings!$D:$D,0)),"")</f>
        <v/>
      </c>
      <c r="D836" s="28" t="str">
        <f>IFERROR(IF($D$12="NR",VLOOKUP($C836,'ALLL &lt;50B Database'!$A$2:$S$4794,7,FALSE),VLOOKUP($C836,'CECL &lt;50B Database'!$A$2:$S$165,7,FALSE)),"")</f>
        <v/>
      </c>
      <c r="E836" s="32" t="str">
        <f>IFERROR(IF($D$12="NR",VLOOKUP($C836,'ALLL &lt;50B Database'!$A$2:$S$4794,11,FALSE),VLOOKUP($C836,'CECL &lt;50B Database'!$A$2:$S$165,11,FALSE)),"")</f>
        <v/>
      </c>
      <c r="F836" s="32" t="str">
        <f>IFERROR(IF($D$12="NR",VLOOKUP($C836,'ALLL &lt;50B Database'!$A$2:$S$4794,19,FALSE),VLOOKUP($C836,'CECL &lt;50B Database'!$A$2:$S$165,19,FALSE)),"")</f>
        <v/>
      </c>
      <c r="G836" s="32" t="str">
        <f>IFERROR(IF($D$12="NR",VLOOKUP($C836,'ALLL &lt;50B Database'!$A$2:$S$4794,15,FALSE),VLOOKUP($C836,'CECL &lt;50B Database'!$A$2:$S$165,15,FALSE)),"")</f>
        <v/>
      </c>
      <c r="H836" s="32"/>
    </row>
    <row r="837" spans="2:8" x14ac:dyDescent="0.25">
      <c r="B837" s="5" t="str">
        <f>IF(COUNT($B$18:B836)&gt;=COUNT(Workings!$C:$C),"",COUNT($B$18:B836)+1)</f>
        <v/>
      </c>
      <c r="C837" t="str">
        <f>IFERROR(INDEX(Workings!$B:$B,MATCH('Peer Comparison Tool'!$B837,Workings!$D:$D,0)),"")</f>
        <v/>
      </c>
      <c r="D837" s="28" t="str">
        <f>IFERROR(IF($D$12="NR",VLOOKUP($C837,'ALLL &lt;50B Database'!$A$2:$S$4794,7,FALSE),VLOOKUP($C837,'CECL &lt;50B Database'!$A$2:$S$165,7,FALSE)),"")</f>
        <v/>
      </c>
      <c r="E837" s="32" t="str">
        <f>IFERROR(IF($D$12="NR",VLOOKUP($C837,'ALLL &lt;50B Database'!$A$2:$S$4794,11,FALSE),VLOOKUP($C837,'CECL &lt;50B Database'!$A$2:$S$165,11,FALSE)),"")</f>
        <v/>
      </c>
      <c r="F837" s="32" t="str">
        <f>IFERROR(IF($D$12="NR",VLOOKUP($C837,'ALLL &lt;50B Database'!$A$2:$S$4794,19,FALSE),VLOOKUP($C837,'CECL &lt;50B Database'!$A$2:$S$165,19,FALSE)),"")</f>
        <v/>
      </c>
      <c r="G837" s="32" t="str">
        <f>IFERROR(IF($D$12="NR",VLOOKUP($C837,'ALLL &lt;50B Database'!$A$2:$S$4794,15,FALSE),VLOOKUP($C837,'CECL &lt;50B Database'!$A$2:$S$165,15,FALSE)),"")</f>
        <v/>
      </c>
      <c r="H837" s="32"/>
    </row>
    <row r="838" spans="2:8" x14ac:dyDescent="0.25">
      <c r="B838" s="5" t="str">
        <f>IF(COUNT($B$18:B837)&gt;=COUNT(Workings!$C:$C),"",COUNT($B$18:B837)+1)</f>
        <v/>
      </c>
      <c r="C838" t="str">
        <f>IFERROR(INDEX(Workings!$B:$B,MATCH('Peer Comparison Tool'!$B838,Workings!$D:$D,0)),"")</f>
        <v/>
      </c>
      <c r="D838" s="28" t="str">
        <f>IFERROR(IF($D$12="NR",VLOOKUP($C838,'ALLL &lt;50B Database'!$A$2:$S$4794,7,FALSE),VLOOKUP($C838,'CECL &lt;50B Database'!$A$2:$S$165,7,FALSE)),"")</f>
        <v/>
      </c>
      <c r="E838" s="32" t="str">
        <f>IFERROR(IF($D$12="NR",VLOOKUP($C838,'ALLL &lt;50B Database'!$A$2:$S$4794,11,FALSE),VLOOKUP($C838,'CECL &lt;50B Database'!$A$2:$S$165,11,FALSE)),"")</f>
        <v/>
      </c>
      <c r="F838" s="32" t="str">
        <f>IFERROR(IF($D$12="NR",VLOOKUP($C838,'ALLL &lt;50B Database'!$A$2:$S$4794,19,FALSE),VLOOKUP($C838,'CECL &lt;50B Database'!$A$2:$S$165,19,FALSE)),"")</f>
        <v/>
      </c>
      <c r="G838" s="32" t="str">
        <f>IFERROR(IF($D$12="NR",VLOOKUP($C838,'ALLL &lt;50B Database'!$A$2:$S$4794,15,FALSE),VLOOKUP($C838,'CECL &lt;50B Database'!$A$2:$S$165,15,FALSE)),"")</f>
        <v/>
      </c>
      <c r="H838" s="32"/>
    </row>
    <row r="839" spans="2:8" x14ac:dyDescent="0.25">
      <c r="B839" s="5" t="str">
        <f>IF(COUNT($B$18:B838)&gt;=COUNT(Workings!$C:$C),"",COUNT($B$18:B838)+1)</f>
        <v/>
      </c>
      <c r="C839" t="str">
        <f>IFERROR(INDEX(Workings!$B:$B,MATCH('Peer Comparison Tool'!$B839,Workings!$D:$D,0)),"")</f>
        <v/>
      </c>
      <c r="D839" s="28" t="str">
        <f>IFERROR(IF($D$12="NR",VLOOKUP($C839,'ALLL &lt;50B Database'!$A$2:$S$4794,7,FALSE),VLOOKUP($C839,'CECL &lt;50B Database'!$A$2:$S$165,7,FALSE)),"")</f>
        <v/>
      </c>
      <c r="E839" s="32" t="str">
        <f>IFERROR(IF($D$12="NR",VLOOKUP($C839,'ALLL &lt;50B Database'!$A$2:$S$4794,11,FALSE),VLOOKUP($C839,'CECL &lt;50B Database'!$A$2:$S$165,11,FALSE)),"")</f>
        <v/>
      </c>
      <c r="F839" s="32" t="str">
        <f>IFERROR(IF($D$12="NR",VLOOKUP($C839,'ALLL &lt;50B Database'!$A$2:$S$4794,19,FALSE),VLOOKUP($C839,'CECL &lt;50B Database'!$A$2:$S$165,19,FALSE)),"")</f>
        <v/>
      </c>
      <c r="G839" s="32" t="str">
        <f>IFERROR(IF($D$12="NR",VLOOKUP($C839,'ALLL &lt;50B Database'!$A$2:$S$4794,15,FALSE),VLOOKUP($C839,'CECL &lt;50B Database'!$A$2:$S$165,15,FALSE)),"")</f>
        <v/>
      </c>
      <c r="H839" s="32"/>
    </row>
    <row r="840" spans="2:8" x14ac:dyDescent="0.25">
      <c r="B840" s="5" t="str">
        <f>IF(COUNT($B$18:B839)&gt;=COUNT(Workings!$C:$C),"",COUNT($B$18:B839)+1)</f>
        <v/>
      </c>
      <c r="C840" t="str">
        <f>IFERROR(INDEX(Workings!$B:$B,MATCH('Peer Comparison Tool'!$B840,Workings!$D:$D,0)),"")</f>
        <v/>
      </c>
      <c r="D840" s="28" t="str">
        <f>IFERROR(IF($D$12="NR",VLOOKUP($C840,'ALLL &lt;50B Database'!$A$2:$S$4794,7,FALSE),VLOOKUP($C840,'CECL &lt;50B Database'!$A$2:$S$165,7,FALSE)),"")</f>
        <v/>
      </c>
      <c r="E840" s="32" t="str">
        <f>IFERROR(IF($D$12="NR",VLOOKUP($C840,'ALLL &lt;50B Database'!$A$2:$S$4794,11,FALSE),VLOOKUP($C840,'CECL &lt;50B Database'!$A$2:$S$165,11,FALSE)),"")</f>
        <v/>
      </c>
      <c r="F840" s="32" t="str">
        <f>IFERROR(IF($D$12="NR",VLOOKUP($C840,'ALLL &lt;50B Database'!$A$2:$S$4794,19,FALSE),VLOOKUP($C840,'CECL &lt;50B Database'!$A$2:$S$165,19,FALSE)),"")</f>
        <v/>
      </c>
      <c r="G840" s="32" t="str">
        <f>IFERROR(IF($D$12="NR",VLOOKUP($C840,'ALLL &lt;50B Database'!$A$2:$S$4794,15,FALSE),VLOOKUP($C840,'CECL &lt;50B Database'!$A$2:$S$165,15,FALSE)),"")</f>
        <v/>
      </c>
      <c r="H840" s="32"/>
    </row>
    <row r="841" spans="2:8" x14ac:dyDescent="0.25">
      <c r="B841" s="5" t="str">
        <f>IF(COUNT($B$18:B840)&gt;=COUNT(Workings!$C:$C),"",COUNT($B$18:B840)+1)</f>
        <v/>
      </c>
      <c r="C841" t="str">
        <f>IFERROR(INDEX(Workings!$B:$B,MATCH('Peer Comparison Tool'!$B841,Workings!$D:$D,0)),"")</f>
        <v/>
      </c>
      <c r="D841" s="28" t="str">
        <f>IFERROR(IF($D$12="NR",VLOOKUP($C841,'ALLL &lt;50B Database'!$A$2:$S$4794,7,FALSE),VLOOKUP($C841,'CECL &lt;50B Database'!$A$2:$S$165,7,FALSE)),"")</f>
        <v/>
      </c>
      <c r="E841" s="32" t="str">
        <f>IFERROR(IF($D$12="NR",VLOOKUP($C841,'ALLL &lt;50B Database'!$A$2:$S$4794,11,FALSE),VLOOKUP($C841,'CECL &lt;50B Database'!$A$2:$S$165,11,FALSE)),"")</f>
        <v/>
      </c>
      <c r="F841" s="32" t="str">
        <f>IFERROR(IF($D$12="NR",VLOOKUP($C841,'ALLL &lt;50B Database'!$A$2:$S$4794,19,FALSE),VLOOKUP($C841,'CECL &lt;50B Database'!$A$2:$S$165,19,FALSE)),"")</f>
        <v/>
      </c>
      <c r="G841" s="32" t="str">
        <f>IFERROR(IF($D$12="NR",VLOOKUP($C841,'ALLL &lt;50B Database'!$A$2:$S$4794,15,FALSE),VLOOKUP($C841,'CECL &lt;50B Database'!$A$2:$S$165,15,FALSE)),"")</f>
        <v/>
      </c>
      <c r="H841" s="32"/>
    </row>
    <row r="842" spans="2:8" x14ac:dyDescent="0.25">
      <c r="B842" s="5" t="str">
        <f>IF(COUNT($B$18:B841)&gt;=COUNT(Workings!$C:$C),"",COUNT($B$18:B841)+1)</f>
        <v/>
      </c>
      <c r="C842" t="str">
        <f>IFERROR(INDEX(Workings!$B:$B,MATCH('Peer Comparison Tool'!$B842,Workings!$D:$D,0)),"")</f>
        <v/>
      </c>
      <c r="D842" s="28" t="str">
        <f>IFERROR(IF($D$12="NR",VLOOKUP($C842,'ALLL &lt;50B Database'!$A$2:$S$4794,7,FALSE),VLOOKUP($C842,'CECL &lt;50B Database'!$A$2:$S$165,7,FALSE)),"")</f>
        <v/>
      </c>
      <c r="E842" s="32" t="str">
        <f>IFERROR(IF($D$12="NR",VLOOKUP($C842,'ALLL &lt;50B Database'!$A$2:$S$4794,11,FALSE),VLOOKUP($C842,'CECL &lt;50B Database'!$A$2:$S$165,11,FALSE)),"")</f>
        <v/>
      </c>
      <c r="F842" s="32" t="str">
        <f>IFERROR(IF($D$12="NR",VLOOKUP($C842,'ALLL &lt;50B Database'!$A$2:$S$4794,19,FALSE),VLOOKUP($C842,'CECL &lt;50B Database'!$A$2:$S$165,19,FALSE)),"")</f>
        <v/>
      </c>
      <c r="G842" s="32" t="str">
        <f>IFERROR(IF($D$12="NR",VLOOKUP($C842,'ALLL &lt;50B Database'!$A$2:$S$4794,15,FALSE),VLOOKUP($C842,'CECL &lt;50B Database'!$A$2:$S$165,15,FALSE)),"")</f>
        <v/>
      </c>
      <c r="H842" s="32"/>
    </row>
    <row r="843" spans="2:8" x14ac:dyDescent="0.25">
      <c r="B843" s="5" t="str">
        <f>IF(COUNT($B$18:B842)&gt;=COUNT(Workings!$C:$C),"",COUNT($B$18:B842)+1)</f>
        <v/>
      </c>
      <c r="C843" t="str">
        <f>IFERROR(INDEX(Workings!$B:$B,MATCH('Peer Comparison Tool'!$B843,Workings!$D:$D,0)),"")</f>
        <v/>
      </c>
      <c r="D843" s="28" t="str">
        <f>IFERROR(IF($D$12="NR",VLOOKUP($C843,'ALLL &lt;50B Database'!$A$2:$S$4794,7,FALSE),VLOOKUP($C843,'CECL &lt;50B Database'!$A$2:$S$165,7,FALSE)),"")</f>
        <v/>
      </c>
      <c r="E843" s="32" t="str">
        <f>IFERROR(IF($D$12="NR",VLOOKUP($C843,'ALLL &lt;50B Database'!$A$2:$S$4794,11,FALSE),VLOOKUP($C843,'CECL &lt;50B Database'!$A$2:$S$165,11,FALSE)),"")</f>
        <v/>
      </c>
      <c r="F843" s="32" t="str">
        <f>IFERROR(IF($D$12="NR",VLOOKUP($C843,'ALLL &lt;50B Database'!$A$2:$S$4794,19,FALSE),VLOOKUP($C843,'CECL &lt;50B Database'!$A$2:$S$165,19,FALSE)),"")</f>
        <v/>
      </c>
      <c r="G843" s="32" t="str">
        <f>IFERROR(IF($D$12="NR",VLOOKUP($C843,'ALLL &lt;50B Database'!$A$2:$S$4794,15,FALSE),VLOOKUP($C843,'CECL &lt;50B Database'!$A$2:$S$165,15,FALSE)),"")</f>
        <v/>
      </c>
      <c r="H843" s="32"/>
    </row>
    <row r="844" spans="2:8" x14ac:dyDescent="0.25">
      <c r="B844" s="5" t="str">
        <f>IF(COUNT($B$18:B843)&gt;=COUNT(Workings!$C:$C),"",COUNT($B$18:B843)+1)</f>
        <v/>
      </c>
      <c r="C844" t="str">
        <f>IFERROR(INDEX(Workings!$B:$B,MATCH('Peer Comparison Tool'!$B844,Workings!$D:$D,0)),"")</f>
        <v/>
      </c>
      <c r="D844" s="28" t="str">
        <f>IFERROR(IF($D$12="NR",VLOOKUP($C844,'ALLL &lt;50B Database'!$A$2:$S$4794,7,FALSE),VLOOKUP($C844,'CECL &lt;50B Database'!$A$2:$S$165,7,FALSE)),"")</f>
        <v/>
      </c>
      <c r="E844" s="32" t="str">
        <f>IFERROR(IF($D$12="NR",VLOOKUP($C844,'ALLL &lt;50B Database'!$A$2:$S$4794,11,FALSE),VLOOKUP($C844,'CECL &lt;50B Database'!$A$2:$S$165,11,FALSE)),"")</f>
        <v/>
      </c>
      <c r="F844" s="32" t="str">
        <f>IFERROR(IF($D$12="NR",VLOOKUP($C844,'ALLL &lt;50B Database'!$A$2:$S$4794,19,FALSE),VLOOKUP($C844,'CECL &lt;50B Database'!$A$2:$S$165,19,FALSE)),"")</f>
        <v/>
      </c>
      <c r="G844" s="32" t="str">
        <f>IFERROR(IF($D$12="NR",VLOOKUP($C844,'ALLL &lt;50B Database'!$A$2:$S$4794,15,FALSE),VLOOKUP($C844,'CECL &lt;50B Database'!$A$2:$S$165,15,FALSE)),"")</f>
        <v/>
      </c>
      <c r="H844" s="32"/>
    </row>
    <row r="845" spans="2:8" x14ac:dyDescent="0.25">
      <c r="B845" s="5" t="str">
        <f>IF(COUNT($B$18:B844)&gt;=COUNT(Workings!$C:$C),"",COUNT($B$18:B844)+1)</f>
        <v/>
      </c>
      <c r="C845" t="str">
        <f>IFERROR(INDEX(Workings!$B:$B,MATCH('Peer Comparison Tool'!$B845,Workings!$D:$D,0)),"")</f>
        <v/>
      </c>
      <c r="D845" s="28" t="str">
        <f>IFERROR(IF($D$12="NR",VLOOKUP($C845,'ALLL &lt;50B Database'!$A$2:$S$4794,7,FALSE),VLOOKUP($C845,'CECL &lt;50B Database'!$A$2:$S$165,7,FALSE)),"")</f>
        <v/>
      </c>
      <c r="E845" s="32" t="str">
        <f>IFERROR(IF($D$12="NR",VLOOKUP($C845,'ALLL &lt;50B Database'!$A$2:$S$4794,11,FALSE),VLOOKUP($C845,'CECL &lt;50B Database'!$A$2:$S$165,11,FALSE)),"")</f>
        <v/>
      </c>
      <c r="F845" s="32" t="str">
        <f>IFERROR(IF($D$12="NR",VLOOKUP($C845,'ALLL &lt;50B Database'!$A$2:$S$4794,19,FALSE),VLOOKUP($C845,'CECL &lt;50B Database'!$A$2:$S$165,19,FALSE)),"")</f>
        <v/>
      </c>
      <c r="G845" s="32" t="str">
        <f>IFERROR(IF($D$12="NR",VLOOKUP($C845,'ALLL &lt;50B Database'!$A$2:$S$4794,15,FALSE),VLOOKUP($C845,'CECL &lt;50B Database'!$A$2:$S$165,15,FALSE)),"")</f>
        <v/>
      </c>
      <c r="H845" s="32"/>
    </row>
    <row r="846" spans="2:8" x14ac:dyDescent="0.25">
      <c r="B846" s="5" t="str">
        <f>IF(COUNT($B$18:B845)&gt;=COUNT(Workings!$C:$C),"",COUNT($B$18:B845)+1)</f>
        <v/>
      </c>
      <c r="C846" t="str">
        <f>IFERROR(INDEX(Workings!$B:$B,MATCH('Peer Comparison Tool'!$B846,Workings!$D:$D,0)),"")</f>
        <v/>
      </c>
      <c r="D846" s="28" t="str">
        <f>IFERROR(IF($D$12="NR",VLOOKUP($C846,'ALLL &lt;50B Database'!$A$2:$S$4794,7,FALSE),VLOOKUP($C846,'CECL &lt;50B Database'!$A$2:$S$165,7,FALSE)),"")</f>
        <v/>
      </c>
      <c r="E846" s="32" t="str">
        <f>IFERROR(IF($D$12="NR",VLOOKUP($C846,'ALLL &lt;50B Database'!$A$2:$S$4794,11,FALSE),VLOOKUP($C846,'CECL &lt;50B Database'!$A$2:$S$165,11,FALSE)),"")</f>
        <v/>
      </c>
      <c r="F846" s="32" t="str">
        <f>IFERROR(IF($D$12="NR",VLOOKUP($C846,'ALLL &lt;50B Database'!$A$2:$S$4794,19,FALSE),VLOOKUP($C846,'CECL &lt;50B Database'!$A$2:$S$165,19,FALSE)),"")</f>
        <v/>
      </c>
      <c r="G846" s="32" t="str">
        <f>IFERROR(IF($D$12="NR",VLOOKUP($C846,'ALLL &lt;50B Database'!$A$2:$S$4794,15,FALSE),VLOOKUP($C846,'CECL &lt;50B Database'!$A$2:$S$165,15,FALSE)),"")</f>
        <v/>
      </c>
      <c r="H846" s="32"/>
    </row>
    <row r="847" spans="2:8" x14ac:dyDescent="0.25">
      <c r="B847" s="5" t="str">
        <f>IF(COUNT($B$18:B846)&gt;=COUNT(Workings!$C:$C),"",COUNT($B$18:B846)+1)</f>
        <v/>
      </c>
      <c r="C847" t="str">
        <f>IFERROR(INDEX(Workings!$B:$B,MATCH('Peer Comparison Tool'!$B847,Workings!$D:$D,0)),"")</f>
        <v/>
      </c>
      <c r="D847" s="28" t="str">
        <f>IFERROR(IF($D$12="NR",VLOOKUP($C847,'ALLL &lt;50B Database'!$A$2:$S$4794,7,FALSE),VLOOKUP($C847,'CECL &lt;50B Database'!$A$2:$S$165,7,FALSE)),"")</f>
        <v/>
      </c>
      <c r="E847" s="32" t="str">
        <f>IFERROR(IF($D$12="NR",VLOOKUP($C847,'ALLL &lt;50B Database'!$A$2:$S$4794,11,FALSE),VLOOKUP($C847,'CECL &lt;50B Database'!$A$2:$S$165,11,FALSE)),"")</f>
        <v/>
      </c>
      <c r="F847" s="32" t="str">
        <f>IFERROR(IF($D$12="NR",VLOOKUP($C847,'ALLL &lt;50B Database'!$A$2:$S$4794,19,FALSE),VLOOKUP($C847,'CECL &lt;50B Database'!$A$2:$S$165,19,FALSE)),"")</f>
        <v/>
      </c>
      <c r="G847" s="32" t="str">
        <f>IFERROR(IF($D$12="NR",VLOOKUP($C847,'ALLL &lt;50B Database'!$A$2:$S$4794,15,FALSE),VLOOKUP($C847,'CECL &lt;50B Database'!$A$2:$S$165,15,FALSE)),"")</f>
        <v/>
      </c>
      <c r="H847" s="32"/>
    </row>
    <row r="848" spans="2:8" x14ac:dyDescent="0.25">
      <c r="B848" s="5" t="str">
        <f>IF(COUNT($B$18:B847)&gt;=COUNT(Workings!$C:$C),"",COUNT($B$18:B847)+1)</f>
        <v/>
      </c>
      <c r="C848" t="str">
        <f>IFERROR(INDEX(Workings!$B:$B,MATCH('Peer Comparison Tool'!$B848,Workings!$D:$D,0)),"")</f>
        <v/>
      </c>
      <c r="D848" s="28" t="str">
        <f>IFERROR(IF($D$12="NR",VLOOKUP($C848,'ALLL &lt;50B Database'!$A$2:$S$4794,7,FALSE),VLOOKUP($C848,'CECL &lt;50B Database'!$A$2:$S$165,7,FALSE)),"")</f>
        <v/>
      </c>
      <c r="E848" s="32" t="str">
        <f>IFERROR(IF($D$12="NR",VLOOKUP($C848,'ALLL &lt;50B Database'!$A$2:$S$4794,11,FALSE),VLOOKUP($C848,'CECL &lt;50B Database'!$A$2:$S$165,11,FALSE)),"")</f>
        <v/>
      </c>
      <c r="F848" s="32" t="str">
        <f>IFERROR(IF($D$12="NR",VLOOKUP($C848,'ALLL &lt;50B Database'!$A$2:$S$4794,19,FALSE),VLOOKUP($C848,'CECL &lt;50B Database'!$A$2:$S$165,19,FALSE)),"")</f>
        <v/>
      </c>
      <c r="G848" s="32" t="str">
        <f>IFERROR(IF($D$12="NR",VLOOKUP($C848,'ALLL &lt;50B Database'!$A$2:$S$4794,15,FALSE),VLOOKUP($C848,'CECL &lt;50B Database'!$A$2:$S$165,15,FALSE)),"")</f>
        <v/>
      </c>
      <c r="H848" s="32"/>
    </row>
    <row r="849" spans="2:8" x14ac:dyDescent="0.25">
      <c r="B849" s="5" t="str">
        <f>IF(COUNT($B$18:B848)&gt;=COUNT(Workings!$C:$C),"",COUNT($B$18:B848)+1)</f>
        <v/>
      </c>
      <c r="C849" t="str">
        <f>IFERROR(INDEX(Workings!$B:$B,MATCH('Peer Comparison Tool'!$B849,Workings!$D:$D,0)),"")</f>
        <v/>
      </c>
      <c r="D849" s="28" t="str">
        <f>IFERROR(IF($D$12="NR",VLOOKUP($C849,'ALLL &lt;50B Database'!$A$2:$S$4794,7,FALSE),VLOOKUP($C849,'CECL &lt;50B Database'!$A$2:$S$165,7,FALSE)),"")</f>
        <v/>
      </c>
      <c r="E849" s="32" t="str">
        <f>IFERROR(IF($D$12="NR",VLOOKUP($C849,'ALLL &lt;50B Database'!$A$2:$S$4794,11,FALSE),VLOOKUP($C849,'CECL &lt;50B Database'!$A$2:$S$165,11,FALSE)),"")</f>
        <v/>
      </c>
      <c r="F849" s="32" t="str">
        <f>IFERROR(IF($D$12="NR",VLOOKUP($C849,'ALLL &lt;50B Database'!$A$2:$S$4794,19,FALSE),VLOOKUP($C849,'CECL &lt;50B Database'!$A$2:$S$165,19,FALSE)),"")</f>
        <v/>
      </c>
      <c r="G849" s="32" t="str">
        <f>IFERROR(IF($D$12="NR",VLOOKUP($C849,'ALLL &lt;50B Database'!$A$2:$S$4794,15,FALSE),VLOOKUP($C849,'CECL &lt;50B Database'!$A$2:$S$165,15,FALSE)),"")</f>
        <v/>
      </c>
      <c r="H849" s="32"/>
    </row>
    <row r="850" spans="2:8" x14ac:dyDescent="0.25">
      <c r="B850" s="5" t="str">
        <f>IF(COUNT($B$18:B849)&gt;=COUNT(Workings!$C:$C),"",COUNT($B$18:B849)+1)</f>
        <v/>
      </c>
      <c r="C850" t="str">
        <f>IFERROR(INDEX(Workings!$B:$B,MATCH('Peer Comparison Tool'!$B850,Workings!$D:$D,0)),"")</f>
        <v/>
      </c>
      <c r="D850" s="28" t="str">
        <f>IFERROR(IF($D$12="NR",VLOOKUP($C850,'ALLL &lt;50B Database'!$A$2:$S$4794,7,FALSE),VLOOKUP($C850,'CECL &lt;50B Database'!$A$2:$S$165,7,FALSE)),"")</f>
        <v/>
      </c>
      <c r="E850" s="32" t="str">
        <f>IFERROR(IF($D$12="NR",VLOOKUP($C850,'ALLL &lt;50B Database'!$A$2:$S$4794,11,FALSE),VLOOKUP($C850,'CECL &lt;50B Database'!$A$2:$S$165,11,FALSE)),"")</f>
        <v/>
      </c>
      <c r="F850" s="32" t="str">
        <f>IFERROR(IF($D$12="NR",VLOOKUP($C850,'ALLL &lt;50B Database'!$A$2:$S$4794,19,FALSE),VLOOKUP($C850,'CECL &lt;50B Database'!$A$2:$S$165,19,FALSE)),"")</f>
        <v/>
      </c>
      <c r="G850" s="32" t="str">
        <f>IFERROR(IF($D$12="NR",VLOOKUP($C850,'ALLL &lt;50B Database'!$A$2:$S$4794,15,FALSE),VLOOKUP($C850,'CECL &lt;50B Database'!$A$2:$S$165,15,FALSE)),"")</f>
        <v/>
      </c>
      <c r="H850" s="32"/>
    </row>
    <row r="851" spans="2:8" x14ac:dyDescent="0.25">
      <c r="B851" s="5" t="str">
        <f>IF(COUNT($B$18:B850)&gt;=COUNT(Workings!$C:$C),"",COUNT($B$18:B850)+1)</f>
        <v/>
      </c>
      <c r="C851" t="str">
        <f>IFERROR(INDEX(Workings!$B:$B,MATCH('Peer Comparison Tool'!$B851,Workings!$D:$D,0)),"")</f>
        <v/>
      </c>
      <c r="D851" s="28" t="str">
        <f>IFERROR(IF($D$12="NR",VLOOKUP($C851,'ALLL &lt;50B Database'!$A$2:$S$4794,7,FALSE),VLOOKUP($C851,'CECL &lt;50B Database'!$A$2:$S$165,7,FALSE)),"")</f>
        <v/>
      </c>
      <c r="E851" s="32" t="str">
        <f>IFERROR(IF($D$12="NR",VLOOKUP($C851,'ALLL &lt;50B Database'!$A$2:$S$4794,11,FALSE),VLOOKUP($C851,'CECL &lt;50B Database'!$A$2:$S$165,11,FALSE)),"")</f>
        <v/>
      </c>
      <c r="F851" s="32" t="str">
        <f>IFERROR(IF($D$12="NR",VLOOKUP($C851,'ALLL &lt;50B Database'!$A$2:$S$4794,19,FALSE),VLOOKUP($C851,'CECL &lt;50B Database'!$A$2:$S$165,19,FALSE)),"")</f>
        <v/>
      </c>
      <c r="G851" s="32" t="str">
        <f>IFERROR(IF($D$12="NR",VLOOKUP($C851,'ALLL &lt;50B Database'!$A$2:$S$4794,15,FALSE),VLOOKUP($C851,'CECL &lt;50B Database'!$A$2:$S$165,15,FALSE)),"")</f>
        <v/>
      </c>
      <c r="H851" s="32"/>
    </row>
    <row r="852" spans="2:8" x14ac:dyDescent="0.25">
      <c r="B852" s="5" t="str">
        <f>IF(COUNT($B$18:B851)&gt;=COUNT(Workings!$C:$C),"",COUNT($B$18:B851)+1)</f>
        <v/>
      </c>
      <c r="C852" t="str">
        <f>IFERROR(INDEX(Workings!$B:$B,MATCH('Peer Comparison Tool'!$B852,Workings!$D:$D,0)),"")</f>
        <v/>
      </c>
      <c r="D852" s="28" t="str">
        <f>IFERROR(IF($D$12="NR",VLOOKUP($C852,'ALLL &lt;50B Database'!$A$2:$S$4794,7,FALSE),VLOOKUP($C852,'CECL &lt;50B Database'!$A$2:$S$165,7,FALSE)),"")</f>
        <v/>
      </c>
      <c r="E852" s="32" t="str">
        <f>IFERROR(IF($D$12="NR",VLOOKUP($C852,'ALLL &lt;50B Database'!$A$2:$S$4794,11,FALSE),VLOOKUP($C852,'CECL &lt;50B Database'!$A$2:$S$165,11,FALSE)),"")</f>
        <v/>
      </c>
      <c r="F852" s="32" t="str">
        <f>IFERROR(IF($D$12="NR",VLOOKUP($C852,'ALLL &lt;50B Database'!$A$2:$S$4794,19,FALSE),VLOOKUP($C852,'CECL &lt;50B Database'!$A$2:$S$165,19,FALSE)),"")</f>
        <v/>
      </c>
      <c r="G852" s="32" t="str">
        <f>IFERROR(IF($D$12="NR",VLOOKUP($C852,'ALLL &lt;50B Database'!$A$2:$S$4794,15,FALSE),VLOOKUP($C852,'CECL &lt;50B Database'!$A$2:$S$165,15,FALSE)),"")</f>
        <v/>
      </c>
      <c r="H852" s="32"/>
    </row>
    <row r="853" spans="2:8" x14ac:dyDescent="0.25">
      <c r="B853" s="5" t="str">
        <f>IF(COUNT($B$18:B852)&gt;=COUNT(Workings!$C:$C),"",COUNT($B$18:B852)+1)</f>
        <v/>
      </c>
      <c r="C853" t="str">
        <f>IFERROR(INDEX(Workings!$B:$B,MATCH('Peer Comparison Tool'!$B853,Workings!$D:$D,0)),"")</f>
        <v/>
      </c>
      <c r="D853" s="28" t="str">
        <f>IFERROR(IF($D$12="NR",VLOOKUP($C853,'ALLL &lt;50B Database'!$A$2:$S$4794,7,FALSE),VLOOKUP($C853,'CECL &lt;50B Database'!$A$2:$S$165,7,FALSE)),"")</f>
        <v/>
      </c>
      <c r="E853" s="32" t="str">
        <f>IFERROR(IF($D$12="NR",VLOOKUP($C853,'ALLL &lt;50B Database'!$A$2:$S$4794,11,FALSE),VLOOKUP($C853,'CECL &lt;50B Database'!$A$2:$S$165,11,FALSE)),"")</f>
        <v/>
      </c>
      <c r="F853" s="32" t="str">
        <f>IFERROR(IF($D$12="NR",VLOOKUP($C853,'ALLL &lt;50B Database'!$A$2:$S$4794,19,FALSE),VLOOKUP($C853,'CECL &lt;50B Database'!$A$2:$S$165,19,FALSE)),"")</f>
        <v/>
      </c>
      <c r="G853" s="32" t="str">
        <f>IFERROR(IF($D$12="NR",VLOOKUP($C853,'ALLL &lt;50B Database'!$A$2:$S$4794,15,FALSE),VLOOKUP($C853,'CECL &lt;50B Database'!$A$2:$S$165,15,FALSE)),"")</f>
        <v/>
      </c>
      <c r="H853" s="32"/>
    </row>
    <row r="854" spans="2:8" x14ac:dyDescent="0.25">
      <c r="B854" s="5" t="str">
        <f>IF(COUNT($B$18:B853)&gt;=COUNT(Workings!$C:$C),"",COUNT($B$18:B853)+1)</f>
        <v/>
      </c>
      <c r="C854" t="str">
        <f>IFERROR(INDEX(Workings!$B:$B,MATCH('Peer Comparison Tool'!$B854,Workings!$D:$D,0)),"")</f>
        <v/>
      </c>
      <c r="D854" s="28" t="str">
        <f>IFERROR(IF($D$12="NR",VLOOKUP($C854,'ALLL &lt;50B Database'!$A$2:$S$4794,7,FALSE),VLOOKUP($C854,'CECL &lt;50B Database'!$A$2:$S$165,7,FALSE)),"")</f>
        <v/>
      </c>
      <c r="E854" s="32" t="str">
        <f>IFERROR(IF($D$12="NR",VLOOKUP($C854,'ALLL &lt;50B Database'!$A$2:$S$4794,11,FALSE),VLOOKUP($C854,'CECL &lt;50B Database'!$A$2:$S$165,11,FALSE)),"")</f>
        <v/>
      </c>
      <c r="F854" s="32" t="str">
        <f>IFERROR(IF($D$12="NR",VLOOKUP($C854,'ALLL &lt;50B Database'!$A$2:$S$4794,19,FALSE),VLOOKUP($C854,'CECL &lt;50B Database'!$A$2:$S$165,19,FALSE)),"")</f>
        <v/>
      </c>
      <c r="G854" s="32" t="str">
        <f>IFERROR(IF($D$12="NR",VLOOKUP($C854,'ALLL &lt;50B Database'!$A$2:$S$4794,15,FALSE),VLOOKUP($C854,'CECL &lt;50B Database'!$A$2:$S$165,15,FALSE)),"")</f>
        <v/>
      </c>
      <c r="H854" s="32"/>
    </row>
    <row r="855" spans="2:8" x14ac:dyDescent="0.25">
      <c r="B855" s="5" t="str">
        <f>IF(COUNT($B$18:B854)&gt;=COUNT(Workings!$C:$C),"",COUNT($B$18:B854)+1)</f>
        <v/>
      </c>
      <c r="C855" t="str">
        <f>IFERROR(INDEX(Workings!$B:$B,MATCH('Peer Comparison Tool'!$B855,Workings!$D:$D,0)),"")</f>
        <v/>
      </c>
      <c r="D855" s="28" t="str">
        <f>IFERROR(IF($D$12="NR",VLOOKUP($C855,'ALLL &lt;50B Database'!$A$2:$S$4794,7,FALSE),VLOOKUP($C855,'CECL &lt;50B Database'!$A$2:$S$165,7,FALSE)),"")</f>
        <v/>
      </c>
      <c r="E855" s="32" t="str">
        <f>IFERROR(IF($D$12="NR",VLOOKUP($C855,'ALLL &lt;50B Database'!$A$2:$S$4794,11,FALSE),VLOOKUP($C855,'CECL &lt;50B Database'!$A$2:$S$165,11,FALSE)),"")</f>
        <v/>
      </c>
      <c r="F855" s="32" t="str">
        <f>IFERROR(IF($D$12="NR",VLOOKUP($C855,'ALLL &lt;50B Database'!$A$2:$S$4794,19,FALSE),VLOOKUP($C855,'CECL &lt;50B Database'!$A$2:$S$165,19,FALSE)),"")</f>
        <v/>
      </c>
      <c r="G855" s="32" t="str">
        <f>IFERROR(IF($D$12="NR",VLOOKUP($C855,'ALLL &lt;50B Database'!$A$2:$S$4794,15,FALSE),VLOOKUP($C855,'CECL &lt;50B Database'!$A$2:$S$165,15,FALSE)),"")</f>
        <v/>
      </c>
      <c r="H855" s="32"/>
    </row>
    <row r="856" spans="2:8" x14ac:dyDescent="0.25">
      <c r="B856" s="5" t="str">
        <f>IF(COUNT($B$18:B855)&gt;=COUNT(Workings!$C:$C),"",COUNT($B$18:B855)+1)</f>
        <v/>
      </c>
      <c r="C856" t="str">
        <f>IFERROR(INDEX(Workings!$B:$B,MATCH('Peer Comparison Tool'!$B856,Workings!$D:$D,0)),"")</f>
        <v/>
      </c>
      <c r="D856" s="28" t="str">
        <f>IFERROR(IF($D$12="NR",VLOOKUP($C856,'ALLL &lt;50B Database'!$A$2:$S$4794,7,FALSE),VLOOKUP($C856,'CECL &lt;50B Database'!$A$2:$S$165,7,FALSE)),"")</f>
        <v/>
      </c>
      <c r="E856" s="32" t="str">
        <f>IFERROR(IF($D$12="NR",VLOOKUP($C856,'ALLL &lt;50B Database'!$A$2:$S$4794,11,FALSE),VLOOKUP($C856,'CECL &lt;50B Database'!$A$2:$S$165,11,FALSE)),"")</f>
        <v/>
      </c>
      <c r="F856" s="32" t="str">
        <f>IFERROR(IF($D$12="NR",VLOOKUP($C856,'ALLL &lt;50B Database'!$A$2:$S$4794,19,FALSE),VLOOKUP($C856,'CECL &lt;50B Database'!$A$2:$S$165,19,FALSE)),"")</f>
        <v/>
      </c>
      <c r="G856" s="32" t="str">
        <f>IFERROR(IF($D$12="NR",VLOOKUP($C856,'ALLL &lt;50B Database'!$A$2:$S$4794,15,FALSE),VLOOKUP($C856,'CECL &lt;50B Database'!$A$2:$S$165,15,FALSE)),"")</f>
        <v/>
      </c>
      <c r="H856" s="32"/>
    </row>
    <row r="857" spans="2:8" x14ac:dyDescent="0.25">
      <c r="B857" s="5" t="str">
        <f>IF(COUNT($B$18:B856)&gt;=COUNT(Workings!$C:$C),"",COUNT($B$18:B856)+1)</f>
        <v/>
      </c>
      <c r="C857" t="str">
        <f>IFERROR(INDEX(Workings!$B:$B,MATCH('Peer Comparison Tool'!$B857,Workings!$D:$D,0)),"")</f>
        <v/>
      </c>
      <c r="D857" s="28" t="str">
        <f>IFERROR(IF($D$12="NR",VLOOKUP($C857,'ALLL &lt;50B Database'!$A$2:$S$4794,7,FALSE),VLOOKUP($C857,'CECL &lt;50B Database'!$A$2:$S$165,7,FALSE)),"")</f>
        <v/>
      </c>
      <c r="E857" s="32" t="str">
        <f>IFERROR(IF($D$12="NR",VLOOKUP($C857,'ALLL &lt;50B Database'!$A$2:$S$4794,11,FALSE),VLOOKUP($C857,'CECL &lt;50B Database'!$A$2:$S$165,11,FALSE)),"")</f>
        <v/>
      </c>
      <c r="F857" s="32" t="str">
        <f>IFERROR(IF($D$12="NR",VLOOKUP($C857,'ALLL &lt;50B Database'!$A$2:$S$4794,19,FALSE),VLOOKUP($C857,'CECL &lt;50B Database'!$A$2:$S$165,19,FALSE)),"")</f>
        <v/>
      </c>
      <c r="G857" s="32" t="str">
        <f>IFERROR(IF($D$12="NR",VLOOKUP($C857,'ALLL &lt;50B Database'!$A$2:$S$4794,15,FALSE),VLOOKUP($C857,'CECL &lt;50B Database'!$A$2:$S$165,15,FALSE)),"")</f>
        <v/>
      </c>
      <c r="H857" s="32"/>
    </row>
    <row r="858" spans="2:8" x14ac:dyDescent="0.25">
      <c r="B858" s="5" t="str">
        <f>IF(COUNT($B$18:B857)&gt;=COUNT(Workings!$C:$C),"",COUNT($B$18:B857)+1)</f>
        <v/>
      </c>
      <c r="C858" t="str">
        <f>IFERROR(INDEX(Workings!$B:$B,MATCH('Peer Comparison Tool'!$B858,Workings!$D:$D,0)),"")</f>
        <v/>
      </c>
      <c r="D858" s="28" t="str">
        <f>IFERROR(IF($D$12="NR",VLOOKUP($C858,'ALLL &lt;50B Database'!$A$2:$S$4794,7,FALSE),VLOOKUP($C858,'CECL &lt;50B Database'!$A$2:$S$165,7,FALSE)),"")</f>
        <v/>
      </c>
      <c r="E858" s="32" t="str">
        <f>IFERROR(IF($D$12="NR",VLOOKUP($C858,'ALLL &lt;50B Database'!$A$2:$S$4794,11,FALSE),VLOOKUP($C858,'CECL &lt;50B Database'!$A$2:$S$165,11,FALSE)),"")</f>
        <v/>
      </c>
      <c r="F858" s="32" t="str">
        <f>IFERROR(IF($D$12="NR",VLOOKUP($C858,'ALLL &lt;50B Database'!$A$2:$S$4794,19,FALSE),VLOOKUP($C858,'CECL &lt;50B Database'!$A$2:$S$165,19,FALSE)),"")</f>
        <v/>
      </c>
      <c r="G858" s="32" t="str">
        <f>IFERROR(IF($D$12="NR",VLOOKUP($C858,'ALLL &lt;50B Database'!$A$2:$S$4794,15,FALSE),VLOOKUP($C858,'CECL &lt;50B Database'!$A$2:$S$165,15,FALSE)),"")</f>
        <v/>
      </c>
      <c r="H858" s="32"/>
    </row>
    <row r="859" spans="2:8" x14ac:dyDescent="0.25">
      <c r="B859" s="5" t="str">
        <f>IF(COUNT($B$18:B858)&gt;=COUNT(Workings!$C:$C),"",COUNT($B$18:B858)+1)</f>
        <v/>
      </c>
      <c r="C859" t="str">
        <f>IFERROR(INDEX(Workings!$B:$B,MATCH('Peer Comparison Tool'!$B859,Workings!$D:$D,0)),"")</f>
        <v/>
      </c>
      <c r="D859" s="28" t="str">
        <f>IFERROR(IF($D$12="NR",VLOOKUP($C859,'ALLL &lt;50B Database'!$A$2:$S$4794,7,FALSE),VLOOKUP($C859,'CECL &lt;50B Database'!$A$2:$S$165,7,FALSE)),"")</f>
        <v/>
      </c>
      <c r="E859" s="32" t="str">
        <f>IFERROR(IF($D$12="NR",VLOOKUP($C859,'ALLL &lt;50B Database'!$A$2:$S$4794,11,FALSE),VLOOKUP($C859,'CECL &lt;50B Database'!$A$2:$S$165,11,FALSE)),"")</f>
        <v/>
      </c>
      <c r="F859" s="32" t="str">
        <f>IFERROR(IF($D$12="NR",VLOOKUP($C859,'ALLL &lt;50B Database'!$A$2:$S$4794,19,FALSE),VLOOKUP($C859,'CECL &lt;50B Database'!$A$2:$S$165,19,FALSE)),"")</f>
        <v/>
      </c>
      <c r="G859" s="32" t="str">
        <f>IFERROR(IF($D$12="NR",VLOOKUP($C859,'ALLL &lt;50B Database'!$A$2:$S$4794,15,FALSE),VLOOKUP($C859,'CECL &lt;50B Database'!$A$2:$S$165,15,FALSE)),"")</f>
        <v/>
      </c>
      <c r="H859" s="32"/>
    </row>
    <row r="860" spans="2:8" x14ac:dyDescent="0.25">
      <c r="B860" s="5" t="str">
        <f>IF(COUNT($B$18:B859)&gt;=COUNT(Workings!$C:$C),"",COUNT($B$18:B859)+1)</f>
        <v/>
      </c>
      <c r="C860" t="str">
        <f>IFERROR(INDEX(Workings!$B:$B,MATCH('Peer Comparison Tool'!$B860,Workings!$D:$D,0)),"")</f>
        <v/>
      </c>
      <c r="D860" s="28" t="str">
        <f>IFERROR(IF($D$12="NR",VLOOKUP($C860,'ALLL &lt;50B Database'!$A$2:$S$4794,7,FALSE),VLOOKUP($C860,'CECL &lt;50B Database'!$A$2:$S$165,7,FALSE)),"")</f>
        <v/>
      </c>
      <c r="E860" s="32" t="str">
        <f>IFERROR(IF($D$12="NR",VLOOKUP($C860,'ALLL &lt;50B Database'!$A$2:$S$4794,11,FALSE),VLOOKUP($C860,'CECL &lt;50B Database'!$A$2:$S$165,11,FALSE)),"")</f>
        <v/>
      </c>
      <c r="F860" s="32" t="str">
        <f>IFERROR(IF($D$12="NR",VLOOKUP($C860,'ALLL &lt;50B Database'!$A$2:$S$4794,19,FALSE),VLOOKUP($C860,'CECL &lt;50B Database'!$A$2:$S$165,19,FALSE)),"")</f>
        <v/>
      </c>
      <c r="G860" s="32" t="str">
        <f>IFERROR(IF($D$12="NR",VLOOKUP($C860,'ALLL &lt;50B Database'!$A$2:$S$4794,15,FALSE),VLOOKUP($C860,'CECL &lt;50B Database'!$A$2:$S$165,15,FALSE)),"")</f>
        <v/>
      </c>
      <c r="H860" s="32"/>
    </row>
    <row r="861" spans="2:8" x14ac:dyDescent="0.25">
      <c r="B861" s="5" t="str">
        <f>IF(COUNT($B$18:B860)&gt;=COUNT(Workings!$C:$C),"",COUNT($B$18:B860)+1)</f>
        <v/>
      </c>
      <c r="C861" t="str">
        <f>IFERROR(INDEX(Workings!$B:$B,MATCH('Peer Comparison Tool'!$B861,Workings!$D:$D,0)),"")</f>
        <v/>
      </c>
      <c r="D861" s="28" t="str">
        <f>IFERROR(IF($D$12="NR",VLOOKUP($C861,'ALLL &lt;50B Database'!$A$2:$S$4794,7,FALSE),VLOOKUP($C861,'CECL &lt;50B Database'!$A$2:$S$165,7,FALSE)),"")</f>
        <v/>
      </c>
      <c r="E861" s="32" t="str">
        <f>IFERROR(IF($D$12="NR",VLOOKUP($C861,'ALLL &lt;50B Database'!$A$2:$S$4794,11,FALSE),VLOOKUP($C861,'CECL &lt;50B Database'!$A$2:$S$165,11,FALSE)),"")</f>
        <v/>
      </c>
      <c r="F861" s="32" t="str">
        <f>IFERROR(IF($D$12="NR",VLOOKUP($C861,'ALLL &lt;50B Database'!$A$2:$S$4794,19,FALSE),VLOOKUP($C861,'CECL &lt;50B Database'!$A$2:$S$165,19,FALSE)),"")</f>
        <v/>
      </c>
      <c r="G861" s="32" t="str">
        <f>IFERROR(IF($D$12="NR",VLOOKUP($C861,'ALLL &lt;50B Database'!$A$2:$S$4794,15,FALSE),VLOOKUP($C861,'CECL &lt;50B Database'!$A$2:$S$165,15,FALSE)),"")</f>
        <v/>
      </c>
      <c r="H861" s="32"/>
    </row>
    <row r="862" spans="2:8" x14ac:dyDescent="0.25">
      <c r="B862" s="5" t="str">
        <f>IF(COUNT($B$18:B861)&gt;=COUNT(Workings!$C:$C),"",COUNT($B$18:B861)+1)</f>
        <v/>
      </c>
      <c r="C862" t="str">
        <f>IFERROR(INDEX(Workings!$B:$B,MATCH('Peer Comparison Tool'!$B862,Workings!$D:$D,0)),"")</f>
        <v/>
      </c>
      <c r="D862" s="28" t="str">
        <f>IFERROR(IF($D$12="NR",VLOOKUP($C862,'ALLL &lt;50B Database'!$A$2:$S$4794,7,FALSE),VLOOKUP($C862,'CECL &lt;50B Database'!$A$2:$S$165,7,FALSE)),"")</f>
        <v/>
      </c>
      <c r="E862" s="32" t="str">
        <f>IFERROR(IF($D$12="NR",VLOOKUP($C862,'ALLL &lt;50B Database'!$A$2:$S$4794,11,FALSE),VLOOKUP($C862,'CECL &lt;50B Database'!$A$2:$S$165,11,FALSE)),"")</f>
        <v/>
      </c>
      <c r="F862" s="32" t="str">
        <f>IFERROR(IF($D$12="NR",VLOOKUP($C862,'ALLL &lt;50B Database'!$A$2:$S$4794,19,FALSE),VLOOKUP($C862,'CECL &lt;50B Database'!$A$2:$S$165,19,FALSE)),"")</f>
        <v/>
      </c>
      <c r="G862" s="32" t="str">
        <f>IFERROR(IF($D$12="NR",VLOOKUP($C862,'ALLL &lt;50B Database'!$A$2:$S$4794,15,FALSE),VLOOKUP($C862,'CECL &lt;50B Database'!$A$2:$S$165,15,FALSE)),"")</f>
        <v/>
      </c>
      <c r="H862" s="32"/>
    </row>
    <row r="863" spans="2:8" x14ac:dyDescent="0.25">
      <c r="B863" s="5" t="str">
        <f>IF(COUNT($B$18:B862)&gt;=COUNT(Workings!$C:$C),"",COUNT($B$18:B862)+1)</f>
        <v/>
      </c>
      <c r="C863" t="str">
        <f>IFERROR(INDEX(Workings!$B:$B,MATCH('Peer Comparison Tool'!$B863,Workings!$D:$D,0)),"")</f>
        <v/>
      </c>
      <c r="D863" s="28" t="str">
        <f>IFERROR(IF($D$12="NR",VLOOKUP($C863,'ALLL &lt;50B Database'!$A$2:$S$4794,7,FALSE),VLOOKUP($C863,'CECL &lt;50B Database'!$A$2:$S$165,7,FALSE)),"")</f>
        <v/>
      </c>
      <c r="E863" s="32" t="str">
        <f>IFERROR(IF($D$12="NR",VLOOKUP($C863,'ALLL &lt;50B Database'!$A$2:$S$4794,11,FALSE),VLOOKUP($C863,'CECL &lt;50B Database'!$A$2:$S$165,11,FALSE)),"")</f>
        <v/>
      </c>
      <c r="F863" s="32" t="str">
        <f>IFERROR(IF($D$12="NR",VLOOKUP($C863,'ALLL &lt;50B Database'!$A$2:$S$4794,19,FALSE),VLOOKUP($C863,'CECL &lt;50B Database'!$A$2:$S$165,19,FALSE)),"")</f>
        <v/>
      </c>
      <c r="G863" s="32" t="str">
        <f>IFERROR(IF($D$12="NR",VLOOKUP($C863,'ALLL &lt;50B Database'!$A$2:$S$4794,15,FALSE),VLOOKUP($C863,'CECL &lt;50B Database'!$A$2:$S$165,15,FALSE)),"")</f>
        <v/>
      </c>
      <c r="H863" s="32"/>
    </row>
    <row r="864" spans="2:8" x14ac:dyDescent="0.25">
      <c r="B864" s="5" t="str">
        <f>IF(COUNT($B$18:B863)&gt;=COUNT(Workings!$C:$C),"",COUNT($B$18:B863)+1)</f>
        <v/>
      </c>
      <c r="C864" t="str">
        <f>IFERROR(INDEX(Workings!$B:$B,MATCH('Peer Comparison Tool'!$B864,Workings!$D:$D,0)),"")</f>
        <v/>
      </c>
      <c r="D864" s="28" t="str">
        <f>IFERROR(IF($D$12="NR",VLOOKUP($C864,'ALLL &lt;50B Database'!$A$2:$S$4794,7,FALSE),VLOOKUP($C864,'CECL &lt;50B Database'!$A$2:$S$165,7,FALSE)),"")</f>
        <v/>
      </c>
      <c r="E864" s="32" t="str">
        <f>IFERROR(IF($D$12="NR",VLOOKUP($C864,'ALLL &lt;50B Database'!$A$2:$S$4794,11,FALSE),VLOOKUP($C864,'CECL &lt;50B Database'!$A$2:$S$165,11,FALSE)),"")</f>
        <v/>
      </c>
      <c r="F864" s="32" t="str">
        <f>IFERROR(IF($D$12="NR",VLOOKUP($C864,'ALLL &lt;50B Database'!$A$2:$S$4794,19,FALSE),VLOOKUP($C864,'CECL &lt;50B Database'!$A$2:$S$165,19,FALSE)),"")</f>
        <v/>
      </c>
      <c r="G864" s="32" t="str">
        <f>IFERROR(IF($D$12="NR",VLOOKUP($C864,'ALLL &lt;50B Database'!$A$2:$S$4794,15,FALSE),VLOOKUP($C864,'CECL &lt;50B Database'!$A$2:$S$165,15,FALSE)),"")</f>
        <v/>
      </c>
      <c r="H864" s="32"/>
    </row>
    <row r="865" spans="2:8" x14ac:dyDescent="0.25">
      <c r="B865" s="5" t="str">
        <f>IF(COUNT($B$18:B864)&gt;=COUNT(Workings!$C:$C),"",COUNT($B$18:B864)+1)</f>
        <v/>
      </c>
      <c r="C865" t="str">
        <f>IFERROR(INDEX(Workings!$B:$B,MATCH('Peer Comparison Tool'!$B865,Workings!$D:$D,0)),"")</f>
        <v/>
      </c>
      <c r="D865" s="28" t="str">
        <f>IFERROR(IF($D$12="NR",VLOOKUP($C865,'ALLL &lt;50B Database'!$A$2:$S$4794,7,FALSE),VLOOKUP($C865,'CECL &lt;50B Database'!$A$2:$S$165,7,FALSE)),"")</f>
        <v/>
      </c>
      <c r="E865" s="32" t="str">
        <f>IFERROR(IF($D$12="NR",VLOOKUP($C865,'ALLL &lt;50B Database'!$A$2:$S$4794,11,FALSE),VLOOKUP($C865,'CECL &lt;50B Database'!$A$2:$S$165,11,FALSE)),"")</f>
        <v/>
      </c>
      <c r="F865" s="32" t="str">
        <f>IFERROR(IF($D$12="NR",VLOOKUP($C865,'ALLL &lt;50B Database'!$A$2:$S$4794,19,FALSE),VLOOKUP($C865,'CECL &lt;50B Database'!$A$2:$S$165,19,FALSE)),"")</f>
        <v/>
      </c>
      <c r="G865" s="32" t="str">
        <f>IFERROR(IF($D$12="NR",VLOOKUP($C865,'ALLL &lt;50B Database'!$A$2:$S$4794,15,FALSE),VLOOKUP($C865,'CECL &lt;50B Database'!$A$2:$S$165,15,FALSE)),"")</f>
        <v/>
      </c>
      <c r="H865" s="32"/>
    </row>
    <row r="866" spans="2:8" x14ac:dyDescent="0.25">
      <c r="B866" s="5" t="str">
        <f>IF(COUNT($B$18:B865)&gt;=COUNT(Workings!$C:$C),"",COUNT($B$18:B865)+1)</f>
        <v/>
      </c>
      <c r="C866" t="str">
        <f>IFERROR(INDEX(Workings!$B:$B,MATCH('Peer Comparison Tool'!$B866,Workings!$D:$D,0)),"")</f>
        <v/>
      </c>
      <c r="D866" s="28" t="str">
        <f>IFERROR(IF($D$12="NR",VLOOKUP($C866,'ALLL &lt;50B Database'!$A$2:$S$4794,7,FALSE),VLOOKUP($C866,'CECL &lt;50B Database'!$A$2:$S$165,7,FALSE)),"")</f>
        <v/>
      </c>
      <c r="E866" s="32" t="str">
        <f>IFERROR(IF($D$12="NR",VLOOKUP($C866,'ALLL &lt;50B Database'!$A$2:$S$4794,11,FALSE),VLOOKUP($C866,'CECL &lt;50B Database'!$A$2:$S$165,11,FALSE)),"")</f>
        <v/>
      </c>
      <c r="F866" s="32" t="str">
        <f>IFERROR(IF($D$12="NR",VLOOKUP($C866,'ALLL &lt;50B Database'!$A$2:$S$4794,19,FALSE),VLOOKUP($C866,'CECL &lt;50B Database'!$A$2:$S$165,19,FALSE)),"")</f>
        <v/>
      </c>
      <c r="G866" s="32" t="str">
        <f>IFERROR(IF($D$12="NR",VLOOKUP($C866,'ALLL &lt;50B Database'!$A$2:$S$4794,15,FALSE),VLOOKUP($C866,'CECL &lt;50B Database'!$A$2:$S$165,15,FALSE)),"")</f>
        <v/>
      </c>
      <c r="H866" s="32"/>
    </row>
    <row r="867" spans="2:8" x14ac:dyDescent="0.25">
      <c r="B867" s="5" t="str">
        <f>IF(COUNT($B$18:B866)&gt;=COUNT(Workings!$C:$C),"",COUNT($B$18:B866)+1)</f>
        <v/>
      </c>
      <c r="C867" t="str">
        <f>IFERROR(INDEX(Workings!$B:$B,MATCH('Peer Comparison Tool'!$B867,Workings!$D:$D,0)),"")</f>
        <v/>
      </c>
      <c r="D867" s="28" t="str">
        <f>IFERROR(IF($D$12="NR",VLOOKUP($C867,'ALLL &lt;50B Database'!$A$2:$S$4794,7,FALSE),VLOOKUP($C867,'CECL &lt;50B Database'!$A$2:$S$165,7,FALSE)),"")</f>
        <v/>
      </c>
      <c r="E867" s="32" t="str">
        <f>IFERROR(IF($D$12="NR",VLOOKUP($C867,'ALLL &lt;50B Database'!$A$2:$S$4794,11,FALSE),VLOOKUP($C867,'CECL &lt;50B Database'!$A$2:$S$165,11,FALSE)),"")</f>
        <v/>
      </c>
      <c r="F867" s="32" t="str">
        <f>IFERROR(IF($D$12="NR",VLOOKUP($C867,'ALLL &lt;50B Database'!$A$2:$S$4794,19,FALSE),VLOOKUP($C867,'CECL &lt;50B Database'!$A$2:$S$165,19,FALSE)),"")</f>
        <v/>
      </c>
      <c r="G867" s="32" t="str">
        <f>IFERROR(IF($D$12="NR",VLOOKUP($C867,'ALLL &lt;50B Database'!$A$2:$S$4794,15,FALSE),VLOOKUP($C867,'CECL &lt;50B Database'!$A$2:$S$165,15,FALSE)),"")</f>
        <v/>
      </c>
      <c r="H867" s="32"/>
    </row>
    <row r="868" spans="2:8" x14ac:dyDescent="0.25">
      <c r="B868" s="5" t="str">
        <f>IF(COUNT($B$18:B867)&gt;=COUNT(Workings!$C:$C),"",COUNT($B$18:B867)+1)</f>
        <v/>
      </c>
      <c r="C868" t="str">
        <f>IFERROR(INDEX(Workings!$B:$B,MATCH('Peer Comparison Tool'!$B868,Workings!$D:$D,0)),"")</f>
        <v/>
      </c>
      <c r="D868" s="28" t="str">
        <f>IFERROR(IF($D$12="NR",VLOOKUP($C868,'ALLL &lt;50B Database'!$A$2:$S$4794,7,FALSE),VLOOKUP($C868,'CECL &lt;50B Database'!$A$2:$S$165,7,FALSE)),"")</f>
        <v/>
      </c>
      <c r="E868" s="32" t="str">
        <f>IFERROR(IF($D$12="NR",VLOOKUP($C868,'ALLL &lt;50B Database'!$A$2:$S$4794,11,FALSE),VLOOKUP($C868,'CECL &lt;50B Database'!$A$2:$S$165,11,FALSE)),"")</f>
        <v/>
      </c>
      <c r="F868" s="32" t="str">
        <f>IFERROR(IF($D$12="NR",VLOOKUP($C868,'ALLL &lt;50B Database'!$A$2:$S$4794,19,FALSE),VLOOKUP($C868,'CECL &lt;50B Database'!$A$2:$S$165,19,FALSE)),"")</f>
        <v/>
      </c>
      <c r="G868" s="32" t="str">
        <f>IFERROR(IF($D$12="NR",VLOOKUP($C868,'ALLL &lt;50B Database'!$A$2:$S$4794,15,FALSE),VLOOKUP($C868,'CECL &lt;50B Database'!$A$2:$S$165,15,FALSE)),"")</f>
        <v/>
      </c>
      <c r="H868" s="32"/>
    </row>
    <row r="869" spans="2:8" x14ac:dyDescent="0.25">
      <c r="B869" s="5" t="str">
        <f>IF(COUNT($B$18:B868)&gt;=COUNT(Workings!$C:$C),"",COUNT($B$18:B868)+1)</f>
        <v/>
      </c>
      <c r="C869" t="str">
        <f>IFERROR(INDEX(Workings!$B:$B,MATCH('Peer Comparison Tool'!$B869,Workings!$D:$D,0)),"")</f>
        <v/>
      </c>
      <c r="D869" s="28" t="str">
        <f>IFERROR(IF($D$12="NR",VLOOKUP($C869,'ALLL &lt;50B Database'!$A$2:$S$4794,7,FALSE),VLOOKUP($C869,'CECL &lt;50B Database'!$A$2:$S$165,7,FALSE)),"")</f>
        <v/>
      </c>
      <c r="E869" s="32" t="str">
        <f>IFERROR(IF($D$12="NR",VLOOKUP($C869,'ALLL &lt;50B Database'!$A$2:$S$4794,11,FALSE),VLOOKUP($C869,'CECL &lt;50B Database'!$A$2:$S$165,11,FALSE)),"")</f>
        <v/>
      </c>
      <c r="F869" s="32" t="str">
        <f>IFERROR(IF($D$12="NR",VLOOKUP($C869,'ALLL &lt;50B Database'!$A$2:$S$4794,19,FALSE),VLOOKUP($C869,'CECL &lt;50B Database'!$A$2:$S$165,19,FALSE)),"")</f>
        <v/>
      </c>
      <c r="G869" s="32" t="str">
        <f>IFERROR(IF($D$12="NR",VLOOKUP($C869,'ALLL &lt;50B Database'!$A$2:$S$4794,15,FALSE),VLOOKUP($C869,'CECL &lt;50B Database'!$A$2:$S$165,15,FALSE)),"")</f>
        <v/>
      </c>
      <c r="H869" s="32"/>
    </row>
    <row r="870" spans="2:8" x14ac:dyDescent="0.25">
      <c r="B870" s="5" t="str">
        <f>IF(COUNT($B$18:B869)&gt;=COUNT(Workings!$C:$C),"",COUNT($B$18:B869)+1)</f>
        <v/>
      </c>
      <c r="C870" t="str">
        <f>IFERROR(INDEX(Workings!$B:$B,MATCH('Peer Comparison Tool'!$B870,Workings!$D:$D,0)),"")</f>
        <v/>
      </c>
      <c r="D870" s="28" t="str">
        <f>IFERROR(IF($D$12="NR",VLOOKUP($C870,'ALLL &lt;50B Database'!$A$2:$S$4794,7,FALSE),VLOOKUP($C870,'CECL &lt;50B Database'!$A$2:$S$165,7,FALSE)),"")</f>
        <v/>
      </c>
      <c r="E870" s="32" t="str">
        <f>IFERROR(IF($D$12="NR",VLOOKUP($C870,'ALLL &lt;50B Database'!$A$2:$S$4794,11,FALSE),VLOOKUP($C870,'CECL &lt;50B Database'!$A$2:$S$165,11,FALSE)),"")</f>
        <v/>
      </c>
      <c r="F870" s="32" t="str">
        <f>IFERROR(IF($D$12="NR",VLOOKUP($C870,'ALLL &lt;50B Database'!$A$2:$S$4794,19,FALSE),VLOOKUP($C870,'CECL &lt;50B Database'!$A$2:$S$165,19,FALSE)),"")</f>
        <v/>
      </c>
      <c r="G870" s="32" t="str">
        <f>IFERROR(IF($D$12="NR",VLOOKUP($C870,'ALLL &lt;50B Database'!$A$2:$S$4794,15,FALSE),VLOOKUP($C870,'CECL &lt;50B Database'!$A$2:$S$165,15,FALSE)),"")</f>
        <v/>
      </c>
      <c r="H870" s="32"/>
    </row>
    <row r="871" spans="2:8" x14ac:dyDescent="0.25">
      <c r="B871" s="5" t="str">
        <f>IF(COUNT($B$18:B870)&gt;=COUNT(Workings!$C:$C),"",COUNT($B$18:B870)+1)</f>
        <v/>
      </c>
      <c r="C871" t="str">
        <f>IFERROR(INDEX(Workings!$B:$B,MATCH('Peer Comparison Tool'!$B871,Workings!$D:$D,0)),"")</f>
        <v/>
      </c>
      <c r="D871" s="28" t="str">
        <f>IFERROR(IF($D$12="NR",VLOOKUP($C871,'ALLL &lt;50B Database'!$A$2:$S$4794,7,FALSE),VLOOKUP($C871,'CECL &lt;50B Database'!$A$2:$S$165,7,FALSE)),"")</f>
        <v/>
      </c>
      <c r="E871" s="32" t="str">
        <f>IFERROR(IF($D$12="NR",VLOOKUP($C871,'ALLL &lt;50B Database'!$A$2:$S$4794,11,FALSE),VLOOKUP($C871,'CECL &lt;50B Database'!$A$2:$S$165,11,FALSE)),"")</f>
        <v/>
      </c>
      <c r="F871" s="32" t="str">
        <f>IFERROR(IF($D$12="NR",VLOOKUP($C871,'ALLL &lt;50B Database'!$A$2:$S$4794,19,FALSE),VLOOKUP($C871,'CECL &lt;50B Database'!$A$2:$S$165,19,FALSE)),"")</f>
        <v/>
      </c>
      <c r="G871" s="32" t="str">
        <f>IFERROR(IF($D$12="NR",VLOOKUP($C871,'ALLL &lt;50B Database'!$A$2:$S$4794,15,FALSE),VLOOKUP($C871,'CECL &lt;50B Database'!$A$2:$S$165,15,FALSE)),"")</f>
        <v/>
      </c>
      <c r="H871" s="32"/>
    </row>
    <row r="872" spans="2:8" x14ac:dyDescent="0.25">
      <c r="B872" s="5" t="str">
        <f>IF(COUNT($B$18:B871)&gt;=COUNT(Workings!$C:$C),"",COUNT($B$18:B871)+1)</f>
        <v/>
      </c>
      <c r="C872" t="str">
        <f>IFERROR(INDEX(Workings!$B:$B,MATCH('Peer Comparison Tool'!$B872,Workings!$D:$D,0)),"")</f>
        <v/>
      </c>
      <c r="D872" s="28" t="str">
        <f>IFERROR(IF($D$12="NR",VLOOKUP($C872,'ALLL &lt;50B Database'!$A$2:$S$4794,7,FALSE),VLOOKUP($C872,'CECL &lt;50B Database'!$A$2:$S$165,7,FALSE)),"")</f>
        <v/>
      </c>
      <c r="E872" s="32" t="str">
        <f>IFERROR(IF($D$12="NR",VLOOKUP($C872,'ALLL &lt;50B Database'!$A$2:$S$4794,11,FALSE),VLOOKUP($C872,'CECL &lt;50B Database'!$A$2:$S$165,11,FALSE)),"")</f>
        <v/>
      </c>
      <c r="F872" s="32" t="str">
        <f>IFERROR(IF($D$12="NR",VLOOKUP($C872,'ALLL &lt;50B Database'!$A$2:$S$4794,19,FALSE),VLOOKUP($C872,'CECL &lt;50B Database'!$A$2:$S$165,19,FALSE)),"")</f>
        <v/>
      </c>
      <c r="G872" s="32" t="str">
        <f>IFERROR(IF($D$12="NR",VLOOKUP($C872,'ALLL &lt;50B Database'!$A$2:$S$4794,15,FALSE),VLOOKUP($C872,'CECL &lt;50B Database'!$A$2:$S$165,15,FALSE)),"")</f>
        <v/>
      </c>
      <c r="H872" s="32"/>
    </row>
    <row r="873" spans="2:8" x14ac:dyDescent="0.25">
      <c r="B873" s="5" t="str">
        <f>IF(COUNT($B$18:B872)&gt;=COUNT(Workings!$C:$C),"",COUNT($B$18:B872)+1)</f>
        <v/>
      </c>
      <c r="C873" t="str">
        <f>IFERROR(INDEX(Workings!$B:$B,MATCH('Peer Comparison Tool'!$B873,Workings!$D:$D,0)),"")</f>
        <v/>
      </c>
      <c r="D873" s="28" t="str">
        <f>IFERROR(IF($D$12="NR",VLOOKUP($C873,'ALLL &lt;50B Database'!$A$2:$S$4794,7,FALSE),VLOOKUP($C873,'CECL &lt;50B Database'!$A$2:$S$165,7,FALSE)),"")</f>
        <v/>
      </c>
      <c r="E873" s="32" t="str">
        <f>IFERROR(IF($D$12="NR",VLOOKUP($C873,'ALLL &lt;50B Database'!$A$2:$S$4794,11,FALSE),VLOOKUP($C873,'CECL &lt;50B Database'!$A$2:$S$165,11,FALSE)),"")</f>
        <v/>
      </c>
      <c r="F873" s="32" t="str">
        <f>IFERROR(IF($D$12="NR",VLOOKUP($C873,'ALLL &lt;50B Database'!$A$2:$S$4794,19,FALSE),VLOOKUP($C873,'CECL &lt;50B Database'!$A$2:$S$165,19,FALSE)),"")</f>
        <v/>
      </c>
      <c r="G873" s="32" t="str">
        <f>IFERROR(IF($D$12="NR",VLOOKUP($C873,'ALLL &lt;50B Database'!$A$2:$S$4794,15,FALSE),VLOOKUP($C873,'CECL &lt;50B Database'!$A$2:$S$165,15,FALSE)),"")</f>
        <v/>
      </c>
      <c r="H873" s="32"/>
    </row>
    <row r="874" spans="2:8" x14ac:dyDescent="0.25">
      <c r="B874" s="5" t="str">
        <f>IF(COUNT($B$18:B873)&gt;=COUNT(Workings!$C:$C),"",COUNT($B$18:B873)+1)</f>
        <v/>
      </c>
      <c r="C874" t="str">
        <f>IFERROR(INDEX(Workings!$B:$B,MATCH('Peer Comparison Tool'!$B874,Workings!$D:$D,0)),"")</f>
        <v/>
      </c>
      <c r="D874" s="28" t="str">
        <f>IFERROR(IF($D$12="NR",VLOOKUP($C874,'ALLL &lt;50B Database'!$A$2:$S$4794,7,FALSE),VLOOKUP($C874,'CECL &lt;50B Database'!$A$2:$S$165,7,FALSE)),"")</f>
        <v/>
      </c>
      <c r="E874" s="32" t="str">
        <f>IFERROR(IF($D$12="NR",VLOOKUP($C874,'ALLL &lt;50B Database'!$A$2:$S$4794,11,FALSE),VLOOKUP($C874,'CECL &lt;50B Database'!$A$2:$S$165,11,FALSE)),"")</f>
        <v/>
      </c>
      <c r="F874" s="32" t="str">
        <f>IFERROR(IF($D$12="NR",VLOOKUP($C874,'ALLL &lt;50B Database'!$A$2:$S$4794,19,FALSE),VLOOKUP($C874,'CECL &lt;50B Database'!$A$2:$S$165,19,FALSE)),"")</f>
        <v/>
      </c>
      <c r="G874" s="32" t="str">
        <f>IFERROR(IF($D$12="NR",VLOOKUP($C874,'ALLL &lt;50B Database'!$A$2:$S$4794,15,FALSE),VLOOKUP($C874,'CECL &lt;50B Database'!$A$2:$S$165,15,FALSE)),"")</f>
        <v/>
      </c>
      <c r="H874" s="32"/>
    </row>
    <row r="875" spans="2:8" x14ac:dyDescent="0.25">
      <c r="B875" s="5" t="str">
        <f>IF(COUNT($B$18:B874)&gt;=COUNT(Workings!$C:$C),"",COUNT($B$18:B874)+1)</f>
        <v/>
      </c>
      <c r="C875" t="str">
        <f>IFERROR(INDEX(Workings!$B:$B,MATCH('Peer Comparison Tool'!$B875,Workings!$D:$D,0)),"")</f>
        <v/>
      </c>
      <c r="D875" s="28" t="str">
        <f>IFERROR(IF($D$12="NR",VLOOKUP($C875,'ALLL &lt;50B Database'!$A$2:$S$4794,7,FALSE),VLOOKUP($C875,'CECL &lt;50B Database'!$A$2:$S$165,7,FALSE)),"")</f>
        <v/>
      </c>
      <c r="E875" s="32" t="str">
        <f>IFERROR(IF($D$12="NR",VLOOKUP($C875,'ALLL &lt;50B Database'!$A$2:$S$4794,11,FALSE),VLOOKUP($C875,'CECL &lt;50B Database'!$A$2:$S$165,11,FALSE)),"")</f>
        <v/>
      </c>
      <c r="F875" s="32" t="str">
        <f>IFERROR(IF($D$12="NR",VLOOKUP($C875,'ALLL &lt;50B Database'!$A$2:$S$4794,19,FALSE),VLOOKUP($C875,'CECL &lt;50B Database'!$A$2:$S$165,19,FALSE)),"")</f>
        <v/>
      </c>
      <c r="G875" s="32" t="str">
        <f>IFERROR(IF($D$12="NR",VLOOKUP($C875,'ALLL &lt;50B Database'!$A$2:$S$4794,15,FALSE),VLOOKUP($C875,'CECL &lt;50B Database'!$A$2:$S$165,15,FALSE)),"")</f>
        <v/>
      </c>
      <c r="H875" s="32"/>
    </row>
    <row r="876" spans="2:8" x14ac:dyDescent="0.25">
      <c r="B876" s="5" t="str">
        <f>IF(COUNT($B$18:B875)&gt;=COUNT(Workings!$C:$C),"",COUNT($B$18:B875)+1)</f>
        <v/>
      </c>
      <c r="C876" t="str">
        <f>IFERROR(INDEX(Workings!$B:$B,MATCH('Peer Comparison Tool'!$B876,Workings!$D:$D,0)),"")</f>
        <v/>
      </c>
      <c r="D876" s="28" t="str">
        <f>IFERROR(IF($D$12="NR",VLOOKUP($C876,'ALLL &lt;50B Database'!$A$2:$S$4794,7,FALSE),VLOOKUP($C876,'CECL &lt;50B Database'!$A$2:$S$165,7,FALSE)),"")</f>
        <v/>
      </c>
      <c r="E876" s="32" t="str">
        <f>IFERROR(IF($D$12="NR",VLOOKUP($C876,'ALLL &lt;50B Database'!$A$2:$S$4794,11,FALSE),VLOOKUP($C876,'CECL &lt;50B Database'!$A$2:$S$165,11,FALSE)),"")</f>
        <v/>
      </c>
      <c r="F876" s="32" t="str">
        <f>IFERROR(IF($D$12="NR",VLOOKUP($C876,'ALLL &lt;50B Database'!$A$2:$S$4794,19,FALSE),VLOOKUP($C876,'CECL &lt;50B Database'!$A$2:$S$165,19,FALSE)),"")</f>
        <v/>
      </c>
      <c r="G876" s="32" t="str">
        <f>IFERROR(IF($D$12="NR",VLOOKUP($C876,'ALLL &lt;50B Database'!$A$2:$S$4794,15,FALSE),VLOOKUP($C876,'CECL &lt;50B Database'!$A$2:$S$165,15,FALSE)),"")</f>
        <v/>
      </c>
      <c r="H876" s="32"/>
    </row>
    <row r="877" spans="2:8" x14ac:dyDescent="0.25">
      <c r="B877" s="5" t="str">
        <f>IF(COUNT($B$18:B876)&gt;=COUNT(Workings!$C:$C),"",COUNT($B$18:B876)+1)</f>
        <v/>
      </c>
      <c r="C877" t="str">
        <f>IFERROR(INDEX(Workings!$B:$B,MATCH('Peer Comparison Tool'!$B877,Workings!$D:$D,0)),"")</f>
        <v/>
      </c>
      <c r="D877" s="28" t="str">
        <f>IFERROR(IF($D$12="NR",VLOOKUP($C877,'ALLL &lt;50B Database'!$A$2:$S$4794,7,FALSE),VLOOKUP($C877,'CECL &lt;50B Database'!$A$2:$S$165,7,FALSE)),"")</f>
        <v/>
      </c>
      <c r="E877" s="32" t="str">
        <f>IFERROR(IF($D$12="NR",VLOOKUP($C877,'ALLL &lt;50B Database'!$A$2:$S$4794,11,FALSE),VLOOKUP($C877,'CECL &lt;50B Database'!$A$2:$S$165,11,FALSE)),"")</f>
        <v/>
      </c>
      <c r="F877" s="32" t="str">
        <f>IFERROR(IF($D$12="NR",VLOOKUP($C877,'ALLL &lt;50B Database'!$A$2:$S$4794,19,FALSE),VLOOKUP($C877,'CECL &lt;50B Database'!$A$2:$S$165,19,FALSE)),"")</f>
        <v/>
      </c>
      <c r="G877" s="32" t="str">
        <f>IFERROR(IF($D$12="NR",VLOOKUP($C877,'ALLL &lt;50B Database'!$A$2:$S$4794,15,FALSE),VLOOKUP($C877,'CECL &lt;50B Database'!$A$2:$S$165,15,FALSE)),"")</f>
        <v/>
      </c>
      <c r="H877" s="32"/>
    </row>
    <row r="878" spans="2:8" x14ac:dyDescent="0.25">
      <c r="B878" s="5" t="str">
        <f>IF(COUNT($B$18:B877)&gt;=COUNT(Workings!$C:$C),"",COUNT($B$18:B877)+1)</f>
        <v/>
      </c>
      <c r="C878" t="str">
        <f>IFERROR(INDEX(Workings!$B:$B,MATCH('Peer Comparison Tool'!$B878,Workings!$D:$D,0)),"")</f>
        <v/>
      </c>
      <c r="D878" s="28" t="str">
        <f>IFERROR(IF($D$12="NR",VLOOKUP($C878,'ALLL &lt;50B Database'!$A$2:$S$4794,7,FALSE),VLOOKUP($C878,'CECL &lt;50B Database'!$A$2:$S$165,7,FALSE)),"")</f>
        <v/>
      </c>
      <c r="E878" s="32" t="str">
        <f>IFERROR(IF($D$12="NR",VLOOKUP($C878,'ALLL &lt;50B Database'!$A$2:$S$4794,11,FALSE),VLOOKUP($C878,'CECL &lt;50B Database'!$A$2:$S$165,11,FALSE)),"")</f>
        <v/>
      </c>
      <c r="F878" s="32" t="str">
        <f>IFERROR(IF($D$12="NR",VLOOKUP($C878,'ALLL &lt;50B Database'!$A$2:$S$4794,19,FALSE),VLOOKUP($C878,'CECL &lt;50B Database'!$A$2:$S$165,19,FALSE)),"")</f>
        <v/>
      </c>
      <c r="G878" s="32" t="str">
        <f>IFERROR(IF($D$12="NR",VLOOKUP($C878,'ALLL &lt;50B Database'!$A$2:$S$4794,15,FALSE),VLOOKUP($C878,'CECL &lt;50B Database'!$A$2:$S$165,15,FALSE)),"")</f>
        <v/>
      </c>
      <c r="H878" s="32"/>
    </row>
    <row r="879" spans="2:8" x14ac:dyDescent="0.25">
      <c r="B879" s="5" t="str">
        <f>IF(COUNT($B$18:B878)&gt;=COUNT(Workings!$C:$C),"",COUNT($B$18:B878)+1)</f>
        <v/>
      </c>
      <c r="C879" t="str">
        <f>IFERROR(INDEX(Workings!$B:$B,MATCH('Peer Comparison Tool'!$B879,Workings!$D:$D,0)),"")</f>
        <v/>
      </c>
      <c r="D879" s="28" t="str">
        <f>IFERROR(IF($D$12="NR",VLOOKUP($C879,'ALLL &lt;50B Database'!$A$2:$S$4794,7,FALSE),VLOOKUP($C879,'CECL &lt;50B Database'!$A$2:$S$165,7,FALSE)),"")</f>
        <v/>
      </c>
      <c r="E879" s="32" t="str">
        <f>IFERROR(IF($D$12="NR",VLOOKUP($C879,'ALLL &lt;50B Database'!$A$2:$S$4794,11,FALSE),VLOOKUP($C879,'CECL &lt;50B Database'!$A$2:$S$165,11,FALSE)),"")</f>
        <v/>
      </c>
      <c r="F879" s="32" t="str">
        <f>IFERROR(IF($D$12="NR",VLOOKUP($C879,'ALLL &lt;50B Database'!$A$2:$S$4794,19,FALSE),VLOOKUP($C879,'CECL &lt;50B Database'!$A$2:$S$165,19,FALSE)),"")</f>
        <v/>
      </c>
      <c r="G879" s="32" t="str">
        <f>IFERROR(IF($D$12="NR",VLOOKUP($C879,'ALLL &lt;50B Database'!$A$2:$S$4794,15,FALSE),VLOOKUP($C879,'CECL &lt;50B Database'!$A$2:$S$165,15,FALSE)),"")</f>
        <v/>
      </c>
      <c r="H879" s="32"/>
    </row>
    <row r="880" spans="2:8" x14ac:dyDescent="0.25">
      <c r="B880" s="5" t="str">
        <f>IF(COUNT($B$18:B879)&gt;=COUNT(Workings!$C:$C),"",COUNT($B$18:B879)+1)</f>
        <v/>
      </c>
      <c r="C880" t="str">
        <f>IFERROR(INDEX(Workings!$B:$B,MATCH('Peer Comparison Tool'!$B880,Workings!$D:$D,0)),"")</f>
        <v/>
      </c>
      <c r="D880" s="28" t="str">
        <f>IFERROR(IF($D$12="NR",VLOOKUP($C880,'ALLL &lt;50B Database'!$A$2:$S$4794,7,FALSE),VLOOKUP($C880,'CECL &lt;50B Database'!$A$2:$S$165,7,FALSE)),"")</f>
        <v/>
      </c>
      <c r="E880" s="32" t="str">
        <f>IFERROR(IF($D$12="NR",VLOOKUP($C880,'ALLL &lt;50B Database'!$A$2:$S$4794,11,FALSE),VLOOKUP($C880,'CECL &lt;50B Database'!$A$2:$S$165,11,FALSE)),"")</f>
        <v/>
      </c>
      <c r="F880" s="32" t="str">
        <f>IFERROR(IF($D$12="NR",VLOOKUP($C880,'ALLL &lt;50B Database'!$A$2:$S$4794,19,FALSE),VLOOKUP($C880,'CECL &lt;50B Database'!$A$2:$S$165,19,FALSE)),"")</f>
        <v/>
      </c>
      <c r="G880" s="32" t="str">
        <f>IFERROR(IF($D$12="NR",VLOOKUP($C880,'ALLL &lt;50B Database'!$A$2:$S$4794,15,FALSE),VLOOKUP($C880,'CECL &lt;50B Database'!$A$2:$S$165,15,FALSE)),"")</f>
        <v/>
      </c>
      <c r="H880" s="32"/>
    </row>
    <row r="881" spans="2:8" x14ac:dyDescent="0.25">
      <c r="B881" s="5" t="str">
        <f>IF(COUNT($B$18:B880)&gt;=COUNT(Workings!$C:$C),"",COUNT($B$18:B880)+1)</f>
        <v/>
      </c>
      <c r="C881" t="str">
        <f>IFERROR(INDEX(Workings!$B:$B,MATCH('Peer Comparison Tool'!$B881,Workings!$D:$D,0)),"")</f>
        <v/>
      </c>
      <c r="D881" s="28" t="str">
        <f>IFERROR(IF($D$12="NR",VLOOKUP($C881,'ALLL &lt;50B Database'!$A$2:$S$4794,7,FALSE),VLOOKUP($C881,'CECL &lt;50B Database'!$A$2:$S$165,7,FALSE)),"")</f>
        <v/>
      </c>
      <c r="E881" s="32" t="str">
        <f>IFERROR(IF($D$12="NR",VLOOKUP($C881,'ALLL &lt;50B Database'!$A$2:$S$4794,11,FALSE),VLOOKUP($C881,'CECL &lt;50B Database'!$A$2:$S$165,11,FALSE)),"")</f>
        <v/>
      </c>
      <c r="F881" s="32" t="str">
        <f>IFERROR(IF($D$12="NR",VLOOKUP($C881,'ALLL &lt;50B Database'!$A$2:$S$4794,19,FALSE),VLOOKUP($C881,'CECL &lt;50B Database'!$A$2:$S$165,19,FALSE)),"")</f>
        <v/>
      </c>
      <c r="G881" s="32" t="str">
        <f>IFERROR(IF($D$12="NR",VLOOKUP($C881,'ALLL &lt;50B Database'!$A$2:$S$4794,15,FALSE),VLOOKUP($C881,'CECL &lt;50B Database'!$A$2:$S$165,15,FALSE)),"")</f>
        <v/>
      </c>
      <c r="H881" s="32"/>
    </row>
    <row r="882" spans="2:8" x14ac:dyDescent="0.25">
      <c r="B882" s="5" t="str">
        <f>IF(COUNT($B$18:B881)&gt;=COUNT(Workings!$C:$C),"",COUNT($B$18:B881)+1)</f>
        <v/>
      </c>
      <c r="C882" t="str">
        <f>IFERROR(INDEX(Workings!$B:$B,MATCH('Peer Comparison Tool'!$B882,Workings!$D:$D,0)),"")</f>
        <v/>
      </c>
      <c r="D882" s="28" t="str">
        <f>IFERROR(IF($D$12="NR",VLOOKUP($C882,'ALLL &lt;50B Database'!$A$2:$S$4794,7,FALSE),VLOOKUP($C882,'CECL &lt;50B Database'!$A$2:$S$165,7,FALSE)),"")</f>
        <v/>
      </c>
      <c r="E882" s="32" t="str">
        <f>IFERROR(IF($D$12="NR",VLOOKUP($C882,'ALLL &lt;50B Database'!$A$2:$S$4794,11,FALSE),VLOOKUP($C882,'CECL &lt;50B Database'!$A$2:$S$165,11,FALSE)),"")</f>
        <v/>
      </c>
      <c r="F882" s="32" t="str">
        <f>IFERROR(IF($D$12="NR",VLOOKUP($C882,'ALLL &lt;50B Database'!$A$2:$S$4794,19,FALSE),VLOOKUP($C882,'CECL &lt;50B Database'!$A$2:$S$165,19,FALSE)),"")</f>
        <v/>
      </c>
      <c r="G882" s="32" t="str">
        <f>IFERROR(IF($D$12="NR",VLOOKUP($C882,'ALLL &lt;50B Database'!$A$2:$S$4794,15,FALSE),VLOOKUP($C882,'CECL &lt;50B Database'!$A$2:$S$165,15,FALSE)),"")</f>
        <v/>
      </c>
      <c r="H882" s="32"/>
    </row>
    <row r="883" spans="2:8" x14ac:dyDescent="0.25">
      <c r="B883" s="5" t="str">
        <f>IF(COUNT($B$18:B882)&gt;=COUNT(Workings!$C:$C),"",COUNT($B$18:B882)+1)</f>
        <v/>
      </c>
      <c r="C883" t="str">
        <f>IFERROR(INDEX(Workings!$B:$B,MATCH('Peer Comparison Tool'!$B883,Workings!$D:$D,0)),"")</f>
        <v/>
      </c>
      <c r="D883" s="28" t="str">
        <f>IFERROR(IF($D$12="NR",VLOOKUP($C883,'ALLL &lt;50B Database'!$A$2:$S$4794,7,FALSE),VLOOKUP($C883,'CECL &lt;50B Database'!$A$2:$S$165,7,FALSE)),"")</f>
        <v/>
      </c>
      <c r="E883" s="32" t="str">
        <f>IFERROR(IF($D$12="NR",VLOOKUP($C883,'ALLL &lt;50B Database'!$A$2:$S$4794,11,FALSE),VLOOKUP($C883,'CECL &lt;50B Database'!$A$2:$S$165,11,FALSE)),"")</f>
        <v/>
      </c>
      <c r="F883" s="32" t="str">
        <f>IFERROR(IF($D$12="NR",VLOOKUP($C883,'ALLL &lt;50B Database'!$A$2:$S$4794,19,FALSE),VLOOKUP($C883,'CECL &lt;50B Database'!$A$2:$S$165,19,FALSE)),"")</f>
        <v/>
      </c>
      <c r="G883" s="32" t="str">
        <f>IFERROR(IF($D$12="NR",VLOOKUP($C883,'ALLL &lt;50B Database'!$A$2:$S$4794,15,FALSE),VLOOKUP($C883,'CECL &lt;50B Database'!$A$2:$S$165,15,FALSE)),"")</f>
        <v/>
      </c>
      <c r="H883" s="32"/>
    </row>
    <row r="884" spans="2:8" x14ac:dyDescent="0.25">
      <c r="B884" s="5" t="str">
        <f>IF(COUNT($B$18:B883)&gt;=COUNT(Workings!$C:$C),"",COUNT($B$18:B883)+1)</f>
        <v/>
      </c>
      <c r="C884" t="str">
        <f>IFERROR(INDEX(Workings!$B:$B,MATCH('Peer Comparison Tool'!$B884,Workings!$D:$D,0)),"")</f>
        <v/>
      </c>
      <c r="D884" s="28" t="str">
        <f>IFERROR(IF($D$12="NR",VLOOKUP($C884,'ALLL &lt;50B Database'!$A$2:$S$4794,7,FALSE),VLOOKUP($C884,'CECL &lt;50B Database'!$A$2:$S$165,7,FALSE)),"")</f>
        <v/>
      </c>
      <c r="E884" s="32" t="str">
        <f>IFERROR(IF($D$12="NR",VLOOKUP($C884,'ALLL &lt;50B Database'!$A$2:$S$4794,11,FALSE),VLOOKUP($C884,'CECL &lt;50B Database'!$A$2:$S$165,11,FALSE)),"")</f>
        <v/>
      </c>
      <c r="F884" s="32" t="str">
        <f>IFERROR(IF($D$12="NR",VLOOKUP($C884,'ALLL &lt;50B Database'!$A$2:$S$4794,19,FALSE),VLOOKUP($C884,'CECL &lt;50B Database'!$A$2:$S$165,19,FALSE)),"")</f>
        <v/>
      </c>
      <c r="G884" s="32" t="str">
        <f>IFERROR(IF($D$12="NR",VLOOKUP($C884,'ALLL &lt;50B Database'!$A$2:$S$4794,15,FALSE),VLOOKUP($C884,'CECL &lt;50B Database'!$A$2:$S$165,15,FALSE)),"")</f>
        <v/>
      </c>
      <c r="H884" s="32"/>
    </row>
    <row r="885" spans="2:8" x14ac:dyDescent="0.25">
      <c r="B885" s="5" t="str">
        <f>IF(COUNT($B$18:B884)&gt;=COUNT(Workings!$C:$C),"",COUNT($B$18:B884)+1)</f>
        <v/>
      </c>
      <c r="C885" t="str">
        <f>IFERROR(INDEX(Workings!$B:$B,MATCH('Peer Comparison Tool'!$B885,Workings!$D:$D,0)),"")</f>
        <v/>
      </c>
      <c r="D885" s="28" t="str">
        <f>IFERROR(IF($D$12="NR",VLOOKUP($C885,'ALLL &lt;50B Database'!$A$2:$S$4794,7,FALSE),VLOOKUP($C885,'CECL &lt;50B Database'!$A$2:$S$165,7,FALSE)),"")</f>
        <v/>
      </c>
      <c r="E885" s="32" t="str">
        <f>IFERROR(IF($D$12="NR",VLOOKUP($C885,'ALLL &lt;50B Database'!$A$2:$S$4794,11,FALSE),VLOOKUP($C885,'CECL &lt;50B Database'!$A$2:$S$165,11,FALSE)),"")</f>
        <v/>
      </c>
      <c r="F885" s="32" t="str">
        <f>IFERROR(IF($D$12="NR",VLOOKUP($C885,'ALLL &lt;50B Database'!$A$2:$S$4794,19,FALSE),VLOOKUP($C885,'CECL &lt;50B Database'!$A$2:$S$165,19,FALSE)),"")</f>
        <v/>
      </c>
      <c r="G885" s="32" t="str">
        <f>IFERROR(IF($D$12="NR",VLOOKUP($C885,'ALLL &lt;50B Database'!$A$2:$S$4794,15,FALSE),VLOOKUP($C885,'CECL &lt;50B Database'!$A$2:$S$165,15,FALSE)),"")</f>
        <v/>
      </c>
      <c r="H885" s="32"/>
    </row>
    <row r="886" spans="2:8" x14ac:dyDescent="0.25">
      <c r="B886" s="5" t="str">
        <f>IF(COUNT($B$18:B885)&gt;=COUNT(Workings!$C:$C),"",COUNT($B$18:B885)+1)</f>
        <v/>
      </c>
      <c r="C886" t="str">
        <f>IFERROR(INDEX(Workings!$B:$B,MATCH('Peer Comparison Tool'!$B886,Workings!$D:$D,0)),"")</f>
        <v/>
      </c>
      <c r="D886" s="28" t="str">
        <f>IFERROR(IF($D$12="NR",VLOOKUP($C886,'ALLL &lt;50B Database'!$A$2:$S$4794,7,FALSE),VLOOKUP($C886,'CECL &lt;50B Database'!$A$2:$S$165,7,FALSE)),"")</f>
        <v/>
      </c>
      <c r="E886" s="32" t="str">
        <f>IFERROR(IF($D$12="NR",VLOOKUP($C886,'ALLL &lt;50B Database'!$A$2:$S$4794,11,FALSE),VLOOKUP($C886,'CECL &lt;50B Database'!$A$2:$S$165,11,FALSE)),"")</f>
        <v/>
      </c>
      <c r="F886" s="32" t="str">
        <f>IFERROR(IF($D$12="NR",VLOOKUP($C886,'ALLL &lt;50B Database'!$A$2:$S$4794,19,FALSE),VLOOKUP($C886,'CECL &lt;50B Database'!$A$2:$S$165,19,FALSE)),"")</f>
        <v/>
      </c>
      <c r="G886" s="32" t="str">
        <f>IFERROR(IF($D$12="NR",VLOOKUP($C886,'ALLL &lt;50B Database'!$A$2:$S$4794,15,FALSE),VLOOKUP($C886,'CECL &lt;50B Database'!$A$2:$S$165,15,FALSE)),"")</f>
        <v/>
      </c>
      <c r="H886" s="32"/>
    </row>
    <row r="887" spans="2:8" x14ac:dyDescent="0.25">
      <c r="B887" s="5" t="str">
        <f>IF(COUNT($B$18:B886)&gt;=COUNT(Workings!$C:$C),"",COUNT($B$18:B886)+1)</f>
        <v/>
      </c>
      <c r="C887" t="str">
        <f>IFERROR(INDEX(Workings!$B:$B,MATCH('Peer Comparison Tool'!$B887,Workings!$D:$D,0)),"")</f>
        <v/>
      </c>
      <c r="D887" s="28" t="str">
        <f>IFERROR(IF($D$12="NR",VLOOKUP($C887,'ALLL &lt;50B Database'!$A$2:$S$4794,7,FALSE),VLOOKUP($C887,'CECL &lt;50B Database'!$A$2:$S$165,7,FALSE)),"")</f>
        <v/>
      </c>
      <c r="E887" s="32" t="str">
        <f>IFERROR(IF($D$12="NR",VLOOKUP($C887,'ALLL &lt;50B Database'!$A$2:$S$4794,11,FALSE),VLOOKUP($C887,'CECL &lt;50B Database'!$A$2:$S$165,11,FALSE)),"")</f>
        <v/>
      </c>
      <c r="F887" s="32" t="str">
        <f>IFERROR(IF($D$12="NR",VLOOKUP($C887,'ALLL &lt;50B Database'!$A$2:$S$4794,19,FALSE),VLOOKUP($C887,'CECL &lt;50B Database'!$A$2:$S$165,19,FALSE)),"")</f>
        <v/>
      </c>
      <c r="G887" s="32" t="str">
        <f>IFERROR(IF($D$12="NR",VLOOKUP($C887,'ALLL &lt;50B Database'!$A$2:$S$4794,15,FALSE),VLOOKUP($C887,'CECL &lt;50B Database'!$A$2:$S$165,15,FALSE)),"")</f>
        <v/>
      </c>
      <c r="H887" s="32"/>
    </row>
    <row r="888" spans="2:8" x14ac:dyDescent="0.25">
      <c r="B888" s="5" t="str">
        <f>IF(COUNT($B$18:B887)&gt;=COUNT(Workings!$C:$C),"",COUNT($B$18:B887)+1)</f>
        <v/>
      </c>
      <c r="C888" t="str">
        <f>IFERROR(INDEX(Workings!$B:$B,MATCH('Peer Comparison Tool'!$B888,Workings!$D:$D,0)),"")</f>
        <v/>
      </c>
      <c r="D888" s="28" t="str">
        <f>IFERROR(IF($D$12="NR",VLOOKUP($C888,'ALLL &lt;50B Database'!$A$2:$S$4794,7,FALSE),VLOOKUP($C888,'CECL &lt;50B Database'!$A$2:$S$165,7,FALSE)),"")</f>
        <v/>
      </c>
      <c r="E888" s="32" t="str">
        <f>IFERROR(IF($D$12="NR",VLOOKUP($C888,'ALLL &lt;50B Database'!$A$2:$S$4794,11,FALSE),VLOOKUP($C888,'CECL &lt;50B Database'!$A$2:$S$165,11,FALSE)),"")</f>
        <v/>
      </c>
      <c r="F888" s="32" t="str">
        <f>IFERROR(IF($D$12="NR",VLOOKUP($C888,'ALLL &lt;50B Database'!$A$2:$S$4794,19,FALSE),VLOOKUP($C888,'CECL &lt;50B Database'!$A$2:$S$165,19,FALSE)),"")</f>
        <v/>
      </c>
      <c r="G888" s="32" t="str">
        <f>IFERROR(IF($D$12="NR",VLOOKUP($C888,'ALLL &lt;50B Database'!$A$2:$S$4794,15,FALSE),VLOOKUP($C888,'CECL &lt;50B Database'!$A$2:$S$165,15,FALSE)),"")</f>
        <v/>
      </c>
      <c r="H888" s="32"/>
    </row>
    <row r="889" spans="2:8" x14ac:dyDescent="0.25">
      <c r="B889" s="5" t="str">
        <f>IF(COUNT($B$18:B888)&gt;=COUNT(Workings!$C:$C),"",COUNT($B$18:B888)+1)</f>
        <v/>
      </c>
      <c r="C889" t="str">
        <f>IFERROR(INDEX(Workings!$B:$B,MATCH('Peer Comparison Tool'!$B889,Workings!$D:$D,0)),"")</f>
        <v/>
      </c>
      <c r="D889" s="28" t="str">
        <f>IFERROR(IF($D$12="NR",VLOOKUP($C889,'ALLL &lt;50B Database'!$A$2:$S$4794,7,FALSE),VLOOKUP($C889,'CECL &lt;50B Database'!$A$2:$S$165,7,FALSE)),"")</f>
        <v/>
      </c>
      <c r="E889" s="32" t="str">
        <f>IFERROR(IF($D$12="NR",VLOOKUP($C889,'ALLL &lt;50B Database'!$A$2:$S$4794,11,FALSE),VLOOKUP($C889,'CECL &lt;50B Database'!$A$2:$S$165,11,FALSE)),"")</f>
        <v/>
      </c>
      <c r="F889" s="32" t="str">
        <f>IFERROR(IF($D$12="NR",VLOOKUP($C889,'ALLL &lt;50B Database'!$A$2:$S$4794,19,FALSE),VLOOKUP($C889,'CECL &lt;50B Database'!$A$2:$S$165,19,FALSE)),"")</f>
        <v/>
      </c>
      <c r="G889" s="32" t="str">
        <f>IFERROR(IF($D$12="NR",VLOOKUP($C889,'ALLL &lt;50B Database'!$A$2:$S$4794,15,FALSE),VLOOKUP($C889,'CECL &lt;50B Database'!$A$2:$S$165,15,FALSE)),"")</f>
        <v/>
      </c>
      <c r="H889" s="32"/>
    </row>
    <row r="890" spans="2:8" x14ac:dyDescent="0.25">
      <c r="B890" s="5" t="str">
        <f>IF(COUNT($B$18:B889)&gt;=COUNT(Workings!$C:$C),"",COUNT($B$18:B889)+1)</f>
        <v/>
      </c>
      <c r="C890" t="str">
        <f>IFERROR(INDEX(Workings!$B:$B,MATCH('Peer Comparison Tool'!$B890,Workings!$D:$D,0)),"")</f>
        <v/>
      </c>
      <c r="D890" s="28" t="str">
        <f>IFERROR(IF($D$12="NR",VLOOKUP($C890,'ALLL &lt;50B Database'!$A$2:$S$4794,7,FALSE),VLOOKUP($C890,'CECL &lt;50B Database'!$A$2:$S$165,7,FALSE)),"")</f>
        <v/>
      </c>
      <c r="E890" s="32" t="str">
        <f>IFERROR(IF($D$12="NR",VLOOKUP($C890,'ALLL &lt;50B Database'!$A$2:$S$4794,11,FALSE),VLOOKUP($C890,'CECL &lt;50B Database'!$A$2:$S$165,11,FALSE)),"")</f>
        <v/>
      </c>
      <c r="F890" s="32" t="str">
        <f>IFERROR(IF($D$12="NR",VLOOKUP($C890,'ALLL &lt;50B Database'!$A$2:$S$4794,19,FALSE),VLOOKUP($C890,'CECL &lt;50B Database'!$A$2:$S$165,19,FALSE)),"")</f>
        <v/>
      </c>
      <c r="G890" s="32" t="str">
        <f>IFERROR(IF($D$12="NR",VLOOKUP($C890,'ALLL &lt;50B Database'!$A$2:$S$4794,15,FALSE),VLOOKUP($C890,'CECL &lt;50B Database'!$A$2:$S$165,15,FALSE)),"")</f>
        <v/>
      </c>
      <c r="H890" s="32"/>
    </row>
    <row r="891" spans="2:8" x14ac:dyDescent="0.25">
      <c r="B891" s="5" t="str">
        <f>IF(COUNT($B$18:B890)&gt;=COUNT(Workings!$C:$C),"",COUNT($B$18:B890)+1)</f>
        <v/>
      </c>
      <c r="C891" t="str">
        <f>IFERROR(INDEX(Workings!$B:$B,MATCH('Peer Comparison Tool'!$B891,Workings!$D:$D,0)),"")</f>
        <v/>
      </c>
      <c r="D891" s="28" t="str">
        <f>IFERROR(IF($D$12="NR",VLOOKUP($C891,'ALLL &lt;50B Database'!$A$2:$S$4794,7,FALSE),VLOOKUP($C891,'CECL &lt;50B Database'!$A$2:$S$165,7,FALSE)),"")</f>
        <v/>
      </c>
      <c r="E891" s="32" t="str">
        <f>IFERROR(IF($D$12="NR",VLOOKUP($C891,'ALLL &lt;50B Database'!$A$2:$S$4794,11,FALSE),VLOOKUP($C891,'CECL &lt;50B Database'!$A$2:$S$165,11,FALSE)),"")</f>
        <v/>
      </c>
      <c r="F891" s="32" t="str">
        <f>IFERROR(IF($D$12="NR",VLOOKUP($C891,'ALLL &lt;50B Database'!$A$2:$S$4794,19,FALSE),VLOOKUP($C891,'CECL &lt;50B Database'!$A$2:$S$165,19,FALSE)),"")</f>
        <v/>
      </c>
      <c r="G891" s="32" t="str">
        <f>IFERROR(IF($D$12="NR",VLOOKUP($C891,'ALLL &lt;50B Database'!$A$2:$S$4794,15,FALSE),VLOOKUP($C891,'CECL &lt;50B Database'!$A$2:$S$165,15,FALSE)),"")</f>
        <v/>
      </c>
      <c r="H891" s="32"/>
    </row>
    <row r="892" spans="2:8" x14ac:dyDescent="0.25">
      <c r="B892" s="5" t="str">
        <f>IF(COUNT($B$18:B891)&gt;=COUNT(Workings!$C:$C),"",COUNT($B$18:B891)+1)</f>
        <v/>
      </c>
      <c r="C892" t="str">
        <f>IFERROR(INDEX(Workings!$B:$B,MATCH('Peer Comparison Tool'!$B892,Workings!$D:$D,0)),"")</f>
        <v/>
      </c>
      <c r="D892" s="28" t="str">
        <f>IFERROR(IF($D$12="NR",VLOOKUP($C892,'ALLL &lt;50B Database'!$A$2:$S$4794,7,FALSE),VLOOKUP($C892,'CECL &lt;50B Database'!$A$2:$S$165,7,FALSE)),"")</f>
        <v/>
      </c>
      <c r="E892" s="32" t="str">
        <f>IFERROR(IF($D$12="NR",VLOOKUP($C892,'ALLL &lt;50B Database'!$A$2:$S$4794,11,FALSE),VLOOKUP($C892,'CECL &lt;50B Database'!$A$2:$S$165,11,FALSE)),"")</f>
        <v/>
      </c>
      <c r="F892" s="32" t="str">
        <f>IFERROR(IF($D$12="NR",VLOOKUP($C892,'ALLL &lt;50B Database'!$A$2:$S$4794,19,FALSE),VLOOKUP($C892,'CECL &lt;50B Database'!$A$2:$S$165,19,FALSE)),"")</f>
        <v/>
      </c>
      <c r="G892" s="32" t="str">
        <f>IFERROR(IF($D$12="NR",VLOOKUP($C892,'ALLL &lt;50B Database'!$A$2:$S$4794,15,FALSE),VLOOKUP($C892,'CECL &lt;50B Database'!$A$2:$S$165,15,FALSE)),"")</f>
        <v/>
      </c>
      <c r="H892" s="32"/>
    </row>
    <row r="893" spans="2:8" x14ac:dyDescent="0.25">
      <c r="B893" s="5" t="str">
        <f>IF(COUNT($B$18:B892)&gt;=COUNT(Workings!$C:$C),"",COUNT($B$18:B892)+1)</f>
        <v/>
      </c>
      <c r="C893" t="str">
        <f>IFERROR(INDEX(Workings!$B:$B,MATCH('Peer Comparison Tool'!$B893,Workings!$D:$D,0)),"")</f>
        <v/>
      </c>
      <c r="D893" s="28" t="str">
        <f>IFERROR(IF($D$12="NR",VLOOKUP($C893,'ALLL &lt;50B Database'!$A$2:$S$4794,7,FALSE),VLOOKUP($C893,'CECL &lt;50B Database'!$A$2:$S$165,7,FALSE)),"")</f>
        <v/>
      </c>
      <c r="E893" s="32" t="str">
        <f>IFERROR(IF($D$12="NR",VLOOKUP($C893,'ALLL &lt;50B Database'!$A$2:$S$4794,11,FALSE),VLOOKUP($C893,'CECL &lt;50B Database'!$A$2:$S$165,11,FALSE)),"")</f>
        <v/>
      </c>
      <c r="F893" s="32" t="str">
        <f>IFERROR(IF($D$12="NR",VLOOKUP($C893,'ALLL &lt;50B Database'!$A$2:$S$4794,19,FALSE),VLOOKUP($C893,'CECL &lt;50B Database'!$A$2:$S$165,19,FALSE)),"")</f>
        <v/>
      </c>
      <c r="G893" s="32" t="str">
        <f>IFERROR(IF($D$12="NR",VLOOKUP($C893,'ALLL &lt;50B Database'!$A$2:$S$4794,15,FALSE),VLOOKUP($C893,'CECL &lt;50B Database'!$A$2:$S$165,15,FALSE)),"")</f>
        <v/>
      </c>
      <c r="H893" s="32"/>
    </row>
    <row r="894" spans="2:8" x14ac:dyDescent="0.25">
      <c r="B894" s="5" t="str">
        <f>IF(COUNT($B$18:B893)&gt;=COUNT(Workings!$C:$C),"",COUNT($B$18:B893)+1)</f>
        <v/>
      </c>
      <c r="C894" t="str">
        <f>IFERROR(INDEX(Workings!$B:$B,MATCH('Peer Comparison Tool'!$B894,Workings!$D:$D,0)),"")</f>
        <v/>
      </c>
      <c r="D894" s="28" t="str">
        <f>IFERROR(IF($D$12="NR",VLOOKUP($C894,'ALLL &lt;50B Database'!$A$2:$S$4794,7,FALSE),VLOOKUP($C894,'CECL &lt;50B Database'!$A$2:$S$165,7,FALSE)),"")</f>
        <v/>
      </c>
      <c r="E894" s="32" t="str">
        <f>IFERROR(IF($D$12="NR",VLOOKUP($C894,'ALLL &lt;50B Database'!$A$2:$S$4794,11,FALSE),VLOOKUP($C894,'CECL &lt;50B Database'!$A$2:$S$165,11,FALSE)),"")</f>
        <v/>
      </c>
      <c r="F894" s="32" t="str">
        <f>IFERROR(IF($D$12="NR",VLOOKUP($C894,'ALLL &lt;50B Database'!$A$2:$S$4794,19,FALSE),VLOOKUP($C894,'CECL &lt;50B Database'!$A$2:$S$165,19,FALSE)),"")</f>
        <v/>
      </c>
      <c r="G894" s="32" t="str">
        <f>IFERROR(IF($D$12="NR",VLOOKUP($C894,'ALLL &lt;50B Database'!$A$2:$S$4794,15,FALSE),VLOOKUP($C894,'CECL &lt;50B Database'!$A$2:$S$165,15,FALSE)),"")</f>
        <v/>
      </c>
      <c r="H894" s="32"/>
    </row>
    <row r="895" spans="2:8" x14ac:dyDescent="0.25">
      <c r="B895" s="5" t="str">
        <f>IF(COUNT($B$18:B894)&gt;=COUNT(Workings!$C:$C),"",COUNT($B$18:B894)+1)</f>
        <v/>
      </c>
      <c r="C895" t="str">
        <f>IFERROR(INDEX(Workings!$B:$B,MATCH('Peer Comparison Tool'!$B895,Workings!$D:$D,0)),"")</f>
        <v/>
      </c>
      <c r="D895" s="28" t="str">
        <f>IFERROR(IF($D$12="NR",VLOOKUP($C895,'ALLL &lt;50B Database'!$A$2:$S$4794,7,FALSE),VLOOKUP($C895,'CECL &lt;50B Database'!$A$2:$S$165,7,FALSE)),"")</f>
        <v/>
      </c>
      <c r="E895" s="32" t="str">
        <f>IFERROR(IF($D$12="NR",VLOOKUP($C895,'ALLL &lt;50B Database'!$A$2:$S$4794,11,FALSE),VLOOKUP($C895,'CECL &lt;50B Database'!$A$2:$S$165,11,FALSE)),"")</f>
        <v/>
      </c>
      <c r="F895" s="32" t="str">
        <f>IFERROR(IF($D$12="NR",VLOOKUP($C895,'ALLL &lt;50B Database'!$A$2:$S$4794,19,FALSE),VLOOKUP($C895,'CECL &lt;50B Database'!$A$2:$S$165,19,FALSE)),"")</f>
        <v/>
      </c>
      <c r="G895" s="32" t="str">
        <f>IFERROR(IF($D$12="NR",VLOOKUP($C895,'ALLL &lt;50B Database'!$A$2:$S$4794,15,FALSE),VLOOKUP($C895,'CECL &lt;50B Database'!$A$2:$S$165,15,FALSE)),"")</f>
        <v/>
      </c>
      <c r="H895" s="32"/>
    </row>
    <row r="896" spans="2:8" x14ac:dyDescent="0.25">
      <c r="B896" s="5" t="str">
        <f>IF(COUNT($B$18:B895)&gt;=COUNT(Workings!$C:$C),"",COUNT($B$18:B895)+1)</f>
        <v/>
      </c>
      <c r="C896" t="str">
        <f>IFERROR(INDEX(Workings!$B:$B,MATCH('Peer Comparison Tool'!$B896,Workings!$D:$D,0)),"")</f>
        <v/>
      </c>
      <c r="D896" s="28" t="str">
        <f>IFERROR(IF($D$12="NR",VLOOKUP($C896,'ALLL &lt;50B Database'!$A$2:$S$4794,7,FALSE),VLOOKUP($C896,'CECL &lt;50B Database'!$A$2:$S$165,7,FALSE)),"")</f>
        <v/>
      </c>
      <c r="E896" s="32" t="str">
        <f>IFERROR(IF($D$12="NR",VLOOKUP($C896,'ALLL &lt;50B Database'!$A$2:$S$4794,11,FALSE),VLOOKUP($C896,'CECL &lt;50B Database'!$A$2:$S$165,11,FALSE)),"")</f>
        <v/>
      </c>
      <c r="F896" s="32" t="str">
        <f>IFERROR(IF($D$12="NR",VLOOKUP($C896,'ALLL &lt;50B Database'!$A$2:$S$4794,19,FALSE),VLOOKUP($C896,'CECL &lt;50B Database'!$A$2:$S$165,19,FALSE)),"")</f>
        <v/>
      </c>
      <c r="G896" s="32" t="str">
        <f>IFERROR(IF($D$12="NR",VLOOKUP($C896,'ALLL &lt;50B Database'!$A$2:$S$4794,15,FALSE),VLOOKUP($C896,'CECL &lt;50B Database'!$A$2:$S$165,15,FALSE)),"")</f>
        <v/>
      </c>
      <c r="H896" s="32"/>
    </row>
    <row r="897" spans="2:8" x14ac:dyDescent="0.25">
      <c r="B897" s="5" t="str">
        <f>IF(COUNT($B$18:B896)&gt;=COUNT(Workings!$C:$C),"",COUNT($B$18:B896)+1)</f>
        <v/>
      </c>
      <c r="C897" t="str">
        <f>IFERROR(INDEX(Workings!$B:$B,MATCH('Peer Comparison Tool'!$B897,Workings!$D:$D,0)),"")</f>
        <v/>
      </c>
      <c r="D897" s="28" t="str">
        <f>IFERROR(IF($D$12="NR",VLOOKUP($C897,'ALLL &lt;50B Database'!$A$2:$S$4794,7,FALSE),VLOOKUP($C897,'CECL &lt;50B Database'!$A$2:$S$165,7,FALSE)),"")</f>
        <v/>
      </c>
      <c r="E897" s="32" t="str">
        <f>IFERROR(IF($D$12="NR",VLOOKUP($C897,'ALLL &lt;50B Database'!$A$2:$S$4794,11,FALSE),VLOOKUP($C897,'CECL &lt;50B Database'!$A$2:$S$165,11,FALSE)),"")</f>
        <v/>
      </c>
      <c r="F897" s="32" t="str">
        <f>IFERROR(IF($D$12="NR",VLOOKUP($C897,'ALLL &lt;50B Database'!$A$2:$S$4794,19,FALSE),VLOOKUP($C897,'CECL &lt;50B Database'!$A$2:$S$165,19,FALSE)),"")</f>
        <v/>
      </c>
      <c r="G897" s="32" t="str">
        <f>IFERROR(IF($D$12="NR",VLOOKUP($C897,'ALLL &lt;50B Database'!$A$2:$S$4794,15,FALSE),VLOOKUP($C897,'CECL &lt;50B Database'!$A$2:$S$165,15,FALSE)),"")</f>
        <v/>
      </c>
      <c r="H897" s="32"/>
    </row>
    <row r="898" spans="2:8" x14ac:dyDescent="0.25">
      <c r="B898" s="5" t="str">
        <f>IF(COUNT($B$18:B897)&gt;=COUNT(Workings!$C:$C),"",COUNT($B$18:B897)+1)</f>
        <v/>
      </c>
      <c r="C898" t="str">
        <f>IFERROR(INDEX(Workings!$B:$B,MATCH('Peer Comparison Tool'!$B898,Workings!$D:$D,0)),"")</f>
        <v/>
      </c>
      <c r="D898" s="28" t="str">
        <f>IFERROR(IF($D$12="NR",VLOOKUP($C898,'ALLL &lt;50B Database'!$A$2:$S$4794,7,FALSE),VLOOKUP($C898,'CECL &lt;50B Database'!$A$2:$S$165,7,FALSE)),"")</f>
        <v/>
      </c>
      <c r="E898" s="32" t="str">
        <f>IFERROR(IF($D$12="NR",VLOOKUP($C898,'ALLL &lt;50B Database'!$A$2:$S$4794,11,FALSE),VLOOKUP($C898,'CECL &lt;50B Database'!$A$2:$S$165,11,FALSE)),"")</f>
        <v/>
      </c>
      <c r="F898" s="32" t="str">
        <f>IFERROR(IF($D$12="NR",VLOOKUP($C898,'ALLL &lt;50B Database'!$A$2:$S$4794,19,FALSE),VLOOKUP($C898,'CECL &lt;50B Database'!$A$2:$S$165,19,FALSE)),"")</f>
        <v/>
      </c>
      <c r="G898" s="32" t="str">
        <f>IFERROR(IF($D$12="NR",VLOOKUP($C898,'ALLL &lt;50B Database'!$A$2:$S$4794,15,FALSE),VLOOKUP($C898,'CECL &lt;50B Database'!$A$2:$S$165,15,FALSE)),"")</f>
        <v/>
      </c>
      <c r="H898" s="32"/>
    </row>
    <row r="899" spans="2:8" x14ac:dyDescent="0.25">
      <c r="B899" s="5" t="str">
        <f>IF(COUNT($B$18:B898)&gt;=COUNT(Workings!$C:$C),"",COUNT($B$18:B898)+1)</f>
        <v/>
      </c>
      <c r="C899" t="str">
        <f>IFERROR(INDEX(Workings!$B:$B,MATCH('Peer Comparison Tool'!$B899,Workings!$D:$D,0)),"")</f>
        <v/>
      </c>
      <c r="D899" s="28" t="str">
        <f>IFERROR(IF($D$12="NR",VLOOKUP($C899,'ALLL &lt;50B Database'!$A$2:$S$4794,7,FALSE),VLOOKUP($C899,'CECL &lt;50B Database'!$A$2:$S$165,7,FALSE)),"")</f>
        <v/>
      </c>
      <c r="E899" s="32" t="str">
        <f>IFERROR(IF($D$12="NR",VLOOKUP($C899,'ALLL &lt;50B Database'!$A$2:$S$4794,11,FALSE),VLOOKUP($C899,'CECL &lt;50B Database'!$A$2:$S$165,11,FALSE)),"")</f>
        <v/>
      </c>
      <c r="F899" s="32" t="str">
        <f>IFERROR(IF($D$12="NR",VLOOKUP($C899,'ALLL &lt;50B Database'!$A$2:$S$4794,19,FALSE),VLOOKUP($C899,'CECL &lt;50B Database'!$A$2:$S$165,19,FALSE)),"")</f>
        <v/>
      </c>
      <c r="G899" s="32" t="str">
        <f>IFERROR(IF($D$12="NR",VLOOKUP($C899,'ALLL &lt;50B Database'!$A$2:$S$4794,15,FALSE),VLOOKUP($C899,'CECL &lt;50B Database'!$A$2:$S$165,15,FALSE)),"")</f>
        <v/>
      </c>
      <c r="H899" s="32"/>
    </row>
    <row r="900" spans="2:8" x14ac:dyDescent="0.25">
      <c r="B900" s="5" t="str">
        <f>IF(COUNT($B$18:B899)&gt;=COUNT(Workings!$C:$C),"",COUNT($B$18:B899)+1)</f>
        <v/>
      </c>
      <c r="C900" t="str">
        <f>IFERROR(INDEX(Workings!$B:$B,MATCH('Peer Comparison Tool'!$B900,Workings!$D:$D,0)),"")</f>
        <v/>
      </c>
      <c r="D900" s="28" t="str">
        <f>IFERROR(IF($D$12="NR",VLOOKUP($C900,'ALLL &lt;50B Database'!$A$2:$S$4794,7,FALSE),VLOOKUP($C900,'CECL &lt;50B Database'!$A$2:$S$165,7,FALSE)),"")</f>
        <v/>
      </c>
      <c r="E900" s="32" t="str">
        <f>IFERROR(IF($D$12="NR",VLOOKUP($C900,'ALLL &lt;50B Database'!$A$2:$S$4794,11,FALSE),VLOOKUP($C900,'CECL &lt;50B Database'!$A$2:$S$165,11,FALSE)),"")</f>
        <v/>
      </c>
      <c r="F900" s="32" t="str">
        <f>IFERROR(IF($D$12="NR",VLOOKUP($C900,'ALLL &lt;50B Database'!$A$2:$S$4794,19,FALSE),VLOOKUP($C900,'CECL &lt;50B Database'!$A$2:$S$165,19,FALSE)),"")</f>
        <v/>
      </c>
      <c r="G900" s="32" t="str">
        <f>IFERROR(IF($D$12="NR",VLOOKUP($C900,'ALLL &lt;50B Database'!$A$2:$S$4794,15,FALSE),VLOOKUP($C900,'CECL &lt;50B Database'!$A$2:$S$165,15,FALSE)),"")</f>
        <v/>
      </c>
      <c r="H900" s="32"/>
    </row>
    <row r="901" spans="2:8" x14ac:dyDescent="0.25">
      <c r="B901" s="5" t="str">
        <f>IF(COUNT($B$18:B900)&gt;=COUNT(Workings!$C:$C),"",COUNT($B$18:B900)+1)</f>
        <v/>
      </c>
      <c r="C901" t="str">
        <f>IFERROR(INDEX(Workings!$B:$B,MATCH('Peer Comparison Tool'!$B901,Workings!$D:$D,0)),"")</f>
        <v/>
      </c>
      <c r="D901" s="28" t="str">
        <f>IFERROR(IF($D$12="NR",VLOOKUP($C901,'ALLL &lt;50B Database'!$A$2:$S$4794,7,FALSE),VLOOKUP($C901,'CECL &lt;50B Database'!$A$2:$S$165,7,FALSE)),"")</f>
        <v/>
      </c>
      <c r="E901" s="32" t="str">
        <f>IFERROR(IF($D$12="NR",VLOOKUP($C901,'ALLL &lt;50B Database'!$A$2:$S$4794,11,FALSE),VLOOKUP($C901,'CECL &lt;50B Database'!$A$2:$S$165,11,FALSE)),"")</f>
        <v/>
      </c>
      <c r="F901" s="32" t="str">
        <f>IFERROR(IF($D$12="NR",VLOOKUP($C901,'ALLL &lt;50B Database'!$A$2:$S$4794,19,FALSE),VLOOKUP($C901,'CECL &lt;50B Database'!$A$2:$S$165,19,FALSE)),"")</f>
        <v/>
      </c>
      <c r="G901" s="32" t="str">
        <f>IFERROR(IF($D$12="NR",VLOOKUP($C901,'ALLL &lt;50B Database'!$A$2:$S$4794,15,FALSE),VLOOKUP($C901,'CECL &lt;50B Database'!$A$2:$S$165,15,FALSE)),"")</f>
        <v/>
      </c>
      <c r="H901" s="32"/>
    </row>
    <row r="902" spans="2:8" x14ac:dyDescent="0.25">
      <c r="B902" s="5" t="str">
        <f>IF(COUNT($B$18:B901)&gt;=COUNT(Workings!$C:$C),"",COUNT($B$18:B901)+1)</f>
        <v/>
      </c>
      <c r="C902" t="str">
        <f>IFERROR(INDEX(Workings!$B:$B,MATCH('Peer Comparison Tool'!$B902,Workings!$D:$D,0)),"")</f>
        <v/>
      </c>
      <c r="D902" s="28" t="str">
        <f>IFERROR(IF($D$12="NR",VLOOKUP($C902,'ALLL &lt;50B Database'!$A$2:$S$4794,7,FALSE),VLOOKUP($C902,'CECL &lt;50B Database'!$A$2:$S$165,7,FALSE)),"")</f>
        <v/>
      </c>
      <c r="E902" s="32" t="str">
        <f>IFERROR(IF($D$12="NR",VLOOKUP($C902,'ALLL &lt;50B Database'!$A$2:$S$4794,11,FALSE),VLOOKUP($C902,'CECL &lt;50B Database'!$A$2:$S$165,11,FALSE)),"")</f>
        <v/>
      </c>
      <c r="F902" s="32" t="str">
        <f>IFERROR(IF($D$12="NR",VLOOKUP($C902,'ALLL &lt;50B Database'!$A$2:$S$4794,19,FALSE),VLOOKUP($C902,'CECL &lt;50B Database'!$A$2:$S$165,19,FALSE)),"")</f>
        <v/>
      </c>
      <c r="G902" s="32" t="str">
        <f>IFERROR(IF($D$12="NR",VLOOKUP($C902,'ALLL &lt;50B Database'!$A$2:$S$4794,15,FALSE),VLOOKUP($C902,'CECL &lt;50B Database'!$A$2:$S$165,15,FALSE)),"")</f>
        <v/>
      </c>
      <c r="H902" s="32"/>
    </row>
    <row r="903" spans="2:8" x14ac:dyDescent="0.25">
      <c r="B903" s="5" t="str">
        <f>IF(COUNT($B$18:B902)&gt;=COUNT(Workings!$C:$C),"",COUNT($B$18:B902)+1)</f>
        <v/>
      </c>
      <c r="C903" t="str">
        <f>IFERROR(INDEX(Workings!$B:$B,MATCH('Peer Comparison Tool'!$B903,Workings!$D:$D,0)),"")</f>
        <v/>
      </c>
      <c r="D903" s="28" t="str">
        <f>IFERROR(IF($D$12="NR",VLOOKUP($C903,'ALLL &lt;50B Database'!$A$2:$S$4794,7,FALSE),VLOOKUP($C903,'CECL &lt;50B Database'!$A$2:$S$165,7,FALSE)),"")</f>
        <v/>
      </c>
      <c r="E903" s="32" t="str">
        <f>IFERROR(IF($D$12="NR",VLOOKUP($C903,'ALLL &lt;50B Database'!$A$2:$S$4794,11,FALSE),VLOOKUP($C903,'CECL &lt;50B Database'!$A$2:$S$165,11,FALSE)),"")</f>
        <v/>
      </c>
      <c r="F903" s="32" t="str">
        <f>IFERROR(IF($D$12="NR",VLOOKUP($C903,'ALLL &lt;50B Database'!$A$2:$S$4794,19,FALSE),VLOOKUP($C903,'CECL &lt;50B Database'!$A$2:$S$165,19,FALSE)),"")</f>
        <v/>
      </c>
      <c r="G903" s="32" t="str">
        <f>IFERROR(IF($D$12="NR",VLOOKUP($C903,'ALLL &lt;50B Database'!$A$2:$S$4794,15,FALSE),VLOOKUP($C903,'CECL &lt;50B Database'!$A$2:$S$165,15,FALSE)),"")</f>
        <v/>
      </c>
      <c r="H903" s="32"/>
    </row>
    <row r="904" spans="2:8" x14ac:dyDescent="0.25">
      <c r="B904" s="5" t="str">
        <f>IF(COUNT($B$18:B903)&gt;=COUNT(Workings!$C:$C),"",COUNT($B$18:B903)+1)</f>
        <v/>
      </c>
      <c r="C904" t="str">
        <f>IFERROR(INDEX(Workings!$B:$B,MATCH('Peer Comparison Tool'!$B904,Workings!$D:$D,0)),"")</f>
        <v/>
      </c>
      <c r="D904" s="28" t="str">
        <f>IFERROR(IF($D$12="NR",VLOOKUP($C904,'ALLL &lt;50B Database'!$A$2:$S$4794,7,FALSE),VLOOKUP($C904,'CECL &lt;50B Database'!$A$2:$S$165,7,FALSE)),"")</f>
        <v/>
      </c>
      <c r="E904" s="32" t="str">
        <f>IFERROR(IF($D$12="NR",VLOOKUP($C904,'ALLL &lt;50B Database'!$A$2:$S$4794,11,FALSE),VLOOKUP($C904,'CECL &lt;50B Database'!$A$2:$S$165,11,FALSE)),"")</f>
        <v/>
      </c>
      <c r="F904" s="32" t="str">
        <f>IFERROR(IF($D$12="NR",VLOOKUP($C904,'ALLL &lt;50B Database'!$A$2:$S$4794,19,FALSE),VLOOKUP($C904,'CECL &lt;50B Database'!$A$2:$S$165,19,FALSE)),"")</f>
        <v/>
      </c>
      <c r="G904" s="32" t="str">
        <f>IFERROR(IF($D$12="NR",VLOOKUP($C904,'ALLL &lt;50B Database'!$A$2:$S$4794,15,FALSE),VLOOKUP($C904,'CECL &lt;50B Database'!$A$2:$S$165,15,FALSE)),"")</f>
        <v/>
      </c>
      <c r="H904" s="32"/>
    </row>
    <row r="905" spans="2:8" x14ac:dyDescent="0.25">
      <c r="B905" s="5" t="str">
        <f>IF(COUNT($B$18:B904)&gt;=COUNT(Workings!$C:$C),"",COUNT($B$18:B904)+1)</f>
        <v/>
      </c>
      <c r="C905" t="str">
        <f>IFERROR(INDEX(Workings!$B:$B,MATCH('Peer Comparison Tool'!$B905,Workings!$D:$D,0)),"")</f>
        <v/>
      </c>
      <c r="D905" s="28" t="str">
        <f>IFERROR(IF($D$12="NR",VLOOKUP($C905,'ALLL &lt;50B Database'!$A$2:$S$4794,7,FALSE),VLOOKUP($C905,'CECL &lt;50B Database'!$A$2:$S$165,7,FALSE)),"")</f>
        <v/>
      </c>
      <c r="E905" s="32" t="str">
        <f>IFERROR(IF($D$12="NR",VLOOKUP($C905,'ALLL &lt;50B Database'!$A$2:$S$4794,11,FALSE),VLOOKUP($C905,'CECL &lt;50B Database'!$A$2:$S$165,11,FALSE)),"")</f>
        <v/>
      </c>
      <c r="F905" s="32" t="str">
        <f>IFERROR(IF($D$12="NR",VLOOKUP($C905,'ALLL &lt;50B Database'!$A$2:$S$4794,19,FALSE),VLOOKUP($C905,'CECL &lt;50B Database'!$A$2:$S$165,19,FALSE)),"")</f>
        <v/>
      </c>
      <c r="G905" s="32" t="str">
        <f>IFERROR(IF($D$12="NR",VLOOKUP($C905,'ALLL &lt;50B Database'!$A$2:$S$4794,15,FALSE),VLOOKUP($C905,'CECL &lt;50B Database'!$A$2:$S$165,15,FALSE)),"")</f>
        <v/>
      </c>
      <c r="H905" s="32"/>
    </row>
    <row r="906" spans="2:8" x14ac:dyDescent="0.25">
      <c r="B906" s="5" t="str">
        <f>IF(COUNT($B$18:B905)&gt;=COUNT(Workings!$C:$C),"",COUNT($B$18:B905)+1)</f>
        <v/>
      </c>
      <c r="C906" t="str">
        <f>IFERROR(INDEX(Workings!$B:$B,MATCH('Peer Comparison Tool'!$B906,Workings!$D:$D,0)),"")</f>
        <v/>
      </c>
      <c r="D906" s="28" t="str">
        <f>IFERROR(IF($D$12="NR",VLOOKUP($C906,'ALLL &lt;50B Database'!$A$2:$S$4794,7,FALSE),VLOOKUP($C906,'CECL &lt;50B Database'!$A$2:$S$165,7,FALSE)),"")</f>
        <v/>
      </c>
      <c r="E906" s="32" t="str">
        <f>IFERROR(IF($D$12="NR",VLOOKUP($C906,'ALLL &lt;50B Database'!$A$2:$S$4794,11,FALSE),VLOOKUP($C906,'CECL &lt;50B Database'!$A$2:$S$165,11,FALSE)),"")</f>
        <v/>
      </c>
      <c r="F906" s="32" t="str">
        <f>IFERROR(IF($D$12="NR",VLOOKUP($C906,'ALLL &lt;50B Database'!$A$2:$S$4794,19,FALSE),VLOOKUP($C906,'CECL &lt;50B Database'!$A$2:$S$165,19,FALSE)),"")</f>
        <v/>
      </c>
      <c r="G906" s="32" t="str">
        <f>IFERROR(IF($D$12="NR",VLOOKUP($C906,'ALLL &lt;50B Database'!$A$2:$S$4794,15,FALSE),VLOOKUP($C906,'CECL &lt;50B Database'!$A$2:$S$165,15,FALSE)),"")</f>
        <v/>
      </c>
      <c r="H906" s="32"/>
    </row>
    <row r="907" spans="2:8" x14ac:dyDescent="0.25">
      <c r="B907" s="5" t="str">
        <f>IF(COUNT($B$18:B906)&gt;=COUNT(Workings!$C:$C),"",COUNT($B$18:B906)+1)</f>
        <v/>
      </c>
      <c r="C907" t="str">
        <f>IFERROR(INDEX(Workings!$B:$B,MATCH('Peer Comparison Tool'!$B907,Workings!$D:$D,0)),"")</f>
        <v/>
      </c>
      <c r="D907" s="28" t="str">
        <f>IFERROR(IF($D$12="NR",VLOOKUP($C907,'ALLL &lt;50B Database'!$A$2:$S$4794,7,FALSE),VLOOKUP($C907,'CECL &lt;50B Database'!$A$2:$S$165,7,FALSE)),"")</f>
        <v/>
      </c>
      <c r="E907" s="32" t="str">
        <f>IFERROR(IF($D$12="NR",VLOOKUP($C907,'ALLL &lt;50B Database'!$A$2:$S$4794,11,FALSE),VLOOKUP($C907,'CECL &lt;50B Database'!$A$2:$S$165,11,FALSE)),"")</f>
        <v/>
      </c>
      <c r="F907" s="32" t="str">
        <f>IFERROR(IF($D$12="NR",VLOOKUP($C907,'ALLL &lt;50B Database'!$A$2:$S$4794,19,FALSE),VLOOKUP($C907,'CECL &lt;50B Database'!$A$2:$S$165,19,FALSE)),"")</f>
        <v/>
      </c>
      <c r="G907" s="32" t="str">
        <f>IFERROR(IF($D$12="NR",VLOOKUP($C907,'ALLL &lt;50B Database'!$A$2:$S$4794,15,FALSE),VLOOKUP($C907,'CECL &lt;50B Database'!$A$2:$S$165,15,FALSE)),"")</f>
        <v/>
      </c>
      <c r="H907" s="32"/>
    </row>
    <row r="908" spans="2:8" x14ac:dyDescent="0.25">
      <c r="B908" s="5" t="str">
        <f>IF(COUNT($B$18:B907)&gt;=COUNT(Workings!$C:$C),"",COUNT($B$18:B907)+1)</f>
        <v/>
      </c>
      <c r="C908" t="str">
        <f>IFERROR(INDEX(Workings!$B:$B,MATCH('Peer Comparison Tool'!$B908,Workings!$D:$D,0)),"")</f>
        <v/>
      </c>
      <c r="D908" s="28" t="str">
        <f>IFERROR(IF($D$12="NR",VLOOKUP($C908,'ALLL &lt;50B Database'!$A$2:$S$4794,7,FALSE),VLOOKUP($C908,'CECL &lt;50B Database'!$A$2:$S$165,7,FALSE)),"")</f>
        <v/>
      </c>
      <c r="E908" s="32" t="str">
        <f>IFERROR(IF($D$12="NR",VLOOKUP($C908,'ALLL &lt;50B Database'!$A$2:$S$4794,11,FALSE),VLOOKUP($C908,'CECL &lt;50B Database'!$A$2:$S$165,11,FALSE)),"")</f>
        <v/>
      </c>
      <c r="F908" s="32" t="str">
        <f>IFERROR(IF($D$12="NR",VLOOKUP($C908,'ALLL &lt;50B Database'!$A$2:$S$4794,19,FALSE),VLOOKUP($C908,'CECL &lt;50B Database'!$A$2:$S$165,19,FALSE)),"")</f>
        <v/>
      </c>
      <c r="G908" s="32" t="str">
        <f>IFERROR(IF($D$12="NR",VLOOKUP($C908,'ALLL &lt;50B Database'!$A$2:$S$4794,15,FALSE),VLOOKUP($C908,'CECL &lt;50B Database'!$A$2:$S$165,15,FALSE)),"")</f>
        <v/>
      </c>
      <c r="H908" s="32"/>
    </row>
    <row r="909" spans="2:8" x14ac:dyDescent="0.25">
      <c r="B909" s="5" t="str">
        <f>IF(COUNT($B$18:B908)&gt;=COUNT(Workings!$C:$C),"",COUNT($B$18:B908)+1)</f>
        <v/>
      </c>
      <c r="C909" t="str">
        <f>IFERROR(INDEX(Workings!$B:$B,MATCH('Peer Comparison Tool'!$B909,Workings!$D:$D,0)),"")</f>
        <v/>
      </c>
      <c r="D909" s="28" t="str">
        <f>IFERROR(IF($D$12="NR",VLOOKUP($C909,'ALLL &lt;50B Database'!$A$2:$S$4794,7,FALSE),VLOOKUP($C909,'CECL &lt;50B Database'!$A$2:$S$165,7,FALSE)),"")</f>
        <v/>
      </c>
      <c r="E909" s="32" t="str">
        <f>IFERROR(IF($D$12="NR",VLOOKUP($C909,'ALLL &lt;50B Database'!$A$2:$S$4794,11,FALSE),VLOOKUP($C909,'CECL &lt;50B Database'!$A$2:$S$165,11,FALSE)),"")</f>
        <v/>
      </c>
      <c r="F909" s="32" t="str">
        <f>IFERROR(IF($D$12="NR",VLOOKUP($C909,'ALLL &lt;50B Database'!$A$2:$S$4794,19,FALSE),VLOOKUP($C909,'CECL &lt;50B Database'!$A$2:$S$165,19,FALSE)),"")</f>
        <v/>
      </c>
      <c r="G909" s="32" t="str">
        <f>IFERROR(IF($D$12="NR",VLOOKUP($C909,'ALLL &lt;50B Database'!$A$2:$S$4794,15,FALSE),VLOOKUP($C909,'CECL &lt;50B Database'!$A$2:$S$165,15,FALSE)),"")</f>
        <v/>
      </c>
      <c r="H909" s="32"/>
    </row>
    <row r="910" spans="2:8" x14ac:dyDescent="0.25">
      <c r="B910" s="5" t="str">
        <f>IF(COUNT($B$18:B909)&gt;=COUNT(Workings!$C:$C),"",COUNT($B$18:B909)+1)</f>
        <v/>
      </c>
      <c r="C910" t="str">
        <f>IFERROR(INDEX(Workings!$B:$B,MATCH('Peer Comparison Tool'!$B910,Workings!$D:$D,0)),"")</f>
        <v/>
      </c>
      <c r="D910" s="28" t="str">
        <f>IFERROR(IF($D$12="NR",VLOOKUP($C910,'ALLL &lt;50B Database'!$A$2:$S$4794,7,FALSE),VLOOKUP($C910,'CECL &lt;50B Database'!$A$2:$S$165,7,FALSE)),"")</f>
        <v/>
      </c>
      <c r="E910" s="32" t="str">
        <f>IFERROR(IF($D$12="NR",VLOOKUP($C910,'ALLL &lt;50B Database'!$A$2:$S$4794,11,FALSE),VLOOKUP($C910,'CECL &lt;50B Database'!$A$2:$S$165,11,FALSE)),"")</f>
        <v/>
      </c>
      <c r="F910" s="32" t="str">
        <f>IFERROR(IF($D$12="NR",VLOOKUP($C910,'ALLL &lt;50B Database'!$A$2:$S$4794,19,FALSE),VLOOKUP($C910,'CECL &lt;50B Database'!$A$2:$S$165,19,FALSE)),"")</f>
        <v/>
      </c>
      <c r="G910" s="32" t="str">
        <f>IFERROR(IF($D$12="NR",VLOOKUP($C910,'ALLL &lt;50B Database'!$A$2:$S$4794,15,FALSE),VLOOKUP($C910,'CECL &lt;50B Database'!$A$2:$S$165,15,FALSE)),"")</f>
        <v/>
      </c>
      <c r="H910" s="32"/>
    </row>
    <row r="911" spans="2:8" x14ac:dyDescent="0.25">
      <c r="B911" s="5" t="str">
        <f>IF(COUNT($B$18:B910)&gt;=COUNT(Workings!$C:$C),"",COUNT($B$18:B910)+1)</f>
        <v/>
      </c>
      <c r="C911" t="str">
        <f>IFERROR(INDEX(Workings!$B:$B,MATCH('Peer Comparison Tool'!$B911,Workings!$D:$D,0)),"")</f>
        <v/>
      </c>
      <c r="D911" s="28" t="str">
        <f>IFERROR(IF($D$12="NR",VLOOKUP($C911,'ALLL &lt;50B Database'!$A$2:$S$4794,7,FALSE),VLOOKUP($C911,'CECL &lt;50B Database'!$A$2:$S$165,7,FALSE)),"")</f>
        <v/>
      </c>
      <c r="E911" s="32" t="str">
        <f>IFERROR(IF($D$12="NR",VLOOKUP($C911,'ALLL &lt;50B Database'!$A$2:$S$4794,11,FALSE),VLOOKUP($C911,'CECL &lt;50B Database'!$A$2:$S$165,11,FALSE)),"")</f>
        <v/>
      </c>
      <c r="F911" s="32" t="str">
        <f>IFERROR(IF($D$12="NR",VLOOKUP($C911,'ALLL &lt;50B Database'!$A$2:$S$4794,19,FALSE),VLOOKUP($C911,'CECL &lt;50B Database'!$A$2:$S$165,19,FALSE)),"")</f>
        <v/>
      </c>
      <c r="G911" s="32" t="str">
        <f>IFERROR(IF($D$12="NR",VLOOKUP($C911,'ALLL &lt;50B Database'!$A$2:$S$4794,15,FALSE),VLOOKUP($C911,'CECL &lt;50B Database'!$A$2:$S$165,15,FALSE)),"")</f>
        <v/>
      </c>
      <c r="H911" s="32"/>
    </row>
    <row r="912" spans="2:8" x14ac:dyDescent="0.25">
      <c r="B912" s="5" t="str">
        <f>IF(COUNT($B$18:B911)&gt;=COUNT(Workings!$C:$C),"",COUNT($B$18:B911)+1)</f>
        <v/>
      </c>
      <c r="C912" t="str">
        <f>IFERROR(INDEX(Workings!$B:$B,MATCH('Peer Comparison Tool'!$B912,Workings!$D:$D,0)),"")</f>
        <v/>
      </c>
      <c r="D912" s="28" t="str">
        <f>IFERROR(IF($D$12="NR",VLOOKUP($C912,'ALLL &lt;50B Database'!$A$2:$S$4794,7,FALSE),VLOOKUP($C912,'CECL &lt;50B Database'!$A$2:$S$165,7,FALSE)),"")</f>
        <v/>
      </c>
      <c r="E912" s="32" t="str">
        <f>IFERROR(IF($D$12="NR",VLOOKUP($C912,'ALLL &lt;50B Database'!$A$2:$S$4794,11,FALSE),VLOOKUP($C912,'CECL &lt;50B Database'!$A$2:$S$165,11,FALSE)),"")</f>
        <v/>
      </c>
      <c r="F912" s="32" t="str">
        <f>IFERROR(IF($D$12="NR",VLOOKUP($C912,'ALLL &lt;50B Database'!$A$2:$S$4794,19,FALSE),VLOOKUP($C912,'CECL &lt;50B Database'!$A$2:$S$165,19,FALSE)),"")</f>
        <v/>
      </c>
      <c r="G912" s="32" t="str">
        <f>IFERROR(IF($D$12="NR",VLOOKUP($C912,'ALLL &lt;50B Database'!$A$2:$S$4794,15,FALSE),VLOOKUP($C912,'CECL &lt;50B Database'!$A$2:$S$165,15,FALSE)),"")</f>
        <v/>
      </c>
      <c r="H912" s="32"/>
    </row>
    <row r="913" spans="2:8" x14ac:dyDescent="0.25">
      <c r="B913" s="5" t="str">
        <f>IF(COUNT($B$18:B912)&gt;=COUNT(Workings!$C:$C),"",COUNT($B$18:B912)+1)</f>
        <v/>
      </c>
      <c r="C913" t="str">
        <f>IFERROR(INDEX(Workings!$B:$B,MATCH('Peer Comparison Tool'!$B913,Workings!$D:$D,0)),"")</f>
        <v/>
      </c>
      <c r="D913" s="28" t="str">
        <f>IFERROR(IF($D$12="NR",VLOOKUP($C913,'ALLL &lt;50B Database'!$A$2:$S$4794,7,FALSE),VLOOKUP($C913,'CECL &lt;50B Database'!$A$2:$S$165,7,FALSE)),"")</f>
        <v/>
      </c>
      <c r="E913" s="32" t="str">
        <f>IFERROR(IF($D$12="NR",VLOOKUP($C913,'ALLL &lt;50B Database'!$A$2:$S$4794,11,FALSE),VLOOKUP($C913,'CECL &lt;50B Database'!$A$2:$S$165,11,FALSE)),"")</f>
        <v/>
      </c>
      <c r="F913" s="32" t="str">
        <f>IFERROR(IF($D$12="NR",VLOOKUP($C913,'ALLL &lt;50B Database'!$A$2:$S$4794,19,FALSE),VLOOKUP($C913,'CECL &lt;50B Database'!$A$2:$S$165,19,FALSE)),"")</f>
        <v/>
      </c>
      <c r="G913" s="32" t="str">
        <f>IFERROR(IF($D$12="NR",VLOOKUP($C913,'ALLL &lt;50B Database'!$A$2:$S$4794,15,FALSE),VLOOKUP($C913,'CECL &lt;50B Database'!$A$2:$S$165,15,FALSE)),"")</f>
        <v/>
      </c>
      <c r="H913" s="32"/>
    </row>
    <row r="914" spans="2:8" x14ac:dyDescent="0.25">
      <c r="B914" s="5" t="str">
        <f>IF(COUNT($B$18:B913)&gt;=COUNT(Workings!$C:$C),"",COUNT($B$18:B913)+1)</f>
        <v/>
      </c>
      <c r="C914" t="str">
        <f>IFERROR(INDEX(Workings!$B:$B,MATCH('Peer Comparison Tool'!$B914,Workings!$D:$D,0)),"")</f>
        <v/>
      </c>
      <c r="D914" s="28" t="str">
        <f>IFERROR(IF($D$12="NR",VLOOKUP($C914,'ALLL &lt;50B Database'!$A$2:$S$4794,7,FALSE),VLOOKUP($C914,'CECL &lt;50B Database'!$A$2:$S$165,7,FALSE)),"")</f>
        <v/>
      </c>
      <c r="E914" s="32" t="str">
        <f>IFERROR(IF($D$12="NR",VLOOKUP($C914,'ALLL &lt;50B Database'!$A$2:$S$4794,11,FALSE),VLOOKUP($C914,'CECL &lt;50B Database'!$A$2:$S$165,11,FALSE)),"")</f>
        <v/>
      </c>
      <c r="F914" s="32" t="str">
        <f>IFERROR(IF($D$12="NR",VLOOKUP($C914,'ALLL &lt;50B Database'!$A$2:$S$4794,19,FALSE),VLOOKUP($C914,'CECL &lt;50B Database'!$A$2:$S$165,19,FALSE)),"")</f>
        <v/>
      </c>
      <c r="G914" s="32" t="str">
        <f>IFERROR(IF($D$12="NR",VLOOKUP($C914,'ALLL &lt;50B Database'!$A$2:$S$4794,15,FALSE),VLOOKUP($C914,'CECL &lt;50B Database'!$A$2:$S$165,15,FALSE)),"")</f>
        <v/>
      </c>
      <c r="H914" s="32"/>
    </row>
    <row r="915" spans="2:8" x14ac:dyDescent="0.25">
      <c r="B915" s="5" t="str">
        <f>IF(COUNT($B$18:B914)&gt;=COUNT(Workings!$C:$C),"",COUNT($B$18:B914)+1)</f>
        <v/>
      </c>
      <c r="C915" t="str">
        <f>IFERROR(INDEX(Workings!$B:$B,MATCH('Peer Comparison Tool'!$B915,Workings!$D:$D,0)),"")</f>
        <v/>
      </c>
      <c r="D915" s="28" t="str">
        <f>IFERROR(IF($D$12="NR",VLOOKUP($C915,'ALLL &lt;50B Database'!$A$2:$S$4794,7,FALSE),VLOOKUP($C915,'CECL &lt;50B Database'!$A$2:$S$165,7,FALSE)),"")</f>
        <v/>
      </c>
      <c r="E915" s="32" t="str">
        <f>IFERROR(IF($D$12="NR",VLOOKUP($C915,'ALLL &lt;50B Database'!$A$2:$S$4794,11,FALSE),VLOOKUP($C915,'CECL &lt;50B Database'!$A$2:$S$165,11,FALSE)),"")</f>
        <v/>
      </c>
      <c r="F915" s="32" t="str">
        <f>IFERROR(IF($D$12="NR",VLOOKUP($C915,'ALLL &lt;50B Database'!$A$2:$S$4794,19,FALSE),VLOOKUP($C915,'CECL &lt;50B Database'!$A$2:$S$165,19,FALSE)),"")</f>
        <v/>
      </c>
      <c r="G915" s="32" t="str">
        <f>IFERROR(IF($D$12="NR",VLOOKUP($C915,'ALLL &lt;50B Database'!$A$2:$S$4794,15,FALSE),VLOOKUP($C915,'CECL &lt;50B Database'!$A$2:$S$165,15,FALSE)),"")</f>
        <v/>
      </c>
      <c r="H915" s="32"/>
    </row>
    <row r="916" spans="2:8" x14ac:dyDescent="0.25">
      <c r="B916" s="5" t="str">
        <f>IF(COUNT($B$18:B915)&gt;=COUNT(Workings!$C:$C),"",COUNT($B$18:B915)+1)</f>
        <v/>
      </c>
      <c r="C916" t="str">
        <f>IFERROR(INDEX(Workings!$B:$B,MATCH('Peer Comparison Tool'!$B916,Workings!$D:$D,0)),"")</f>
        <v/>
      </c>
      <c r="D916" s="28" t="str">
        <f>IFERROR(IF($D$12="NR",VLOOKUP($C916,'ALLL &lt;50B Database'!$A$2:$S$4794,7,FALSE),VLOOKUP($C916,'CECL &lt;50B Database'!$A$2:$S$165,7,FALSE)),"")</f>
        <v/>
      </c>
      <c r="E916" s="32" t="str">
        <f>IFERROR(IF($D$12="NR",VLOOKUP($C916,'ALLL &lt;50B Database'!$A$2:$S$4794,11,FALSE),VLOOKUP($C916,'CECL &lt;50B Database'!$A$2:$S$165,11,FALSE)),"")</f>
        <v/>
      </c>
      <c r="F916" s="32" t="str">
        <f>IFERROR(IF($D$12="NR",VLOOKUP($C916,'ALLL &lt;50B Database'!$A$2:$S$4794,19,FALSE),VLOOKUP($C916,'CECL &lt;50B Database'!$A$2:$S$165,19,FALSE)),"")</f>
        <v/>
      </c>
      <c r="G916" s="32" t="str">
        <f>IFERROR(IF($D$12="NR",VLOOKUP($C916,'ALLL &lt;50B Database'!$A$2:$S$4794,15,FALSE),VLOOKUP($C916,'CECL &lt;50B Database'!$A$2:$S$165,15,FALSE)),"")</f>
        <v/>
      </c>
      <c r="H916" s="32"/>
    </row>
    <row r="917" spans="2:8" x14ac:dyDescent="0.25">
      <c r="B917" s="5" t="str">
        <f>IF(COUNT($B$18:B916)&gt;=COUNT(Workings!$C:$C),"",COUNT($B$18:B916)+1)</f>
        <v/>
      </c>
      <c r="C917" t="str">
        <f>IFERROR(INDEX(Workings!$B:$B,MATCH('Peer Comparison Tool'!$B917,Workings!$D:$D,0)),"")</f>
        <v/>
      </c>
      <c r="D917" s="28" t="str">
        <f>IFERROR(IF($D$12="NR",VLOOKUP($C917,'ALLL &lt;50B Database'!$A$2:$S$4794,7,FALSE),VLOOKUP($C917,'CECL &lt;50B Database'!$A$2:$S$165,7,FALSE)),"")</f>
        <v/>
      </c>
      <c r="E917" s="32" t="str">
        <f>IFERROR(IF($D$12="NR",VLOOKUP($C917,'ALLL &lt;50B Database'!$A$2:$S$4794,11,FALSE),VLOOKUP($C917,'CECL &lt;50B Database'!$A$2:$S$165,11,FALSE)),"")</f>
        <v/>
      </c>
      <c r="F917" s="32" t="str">
        <f>IFERROR(IF($D$12="NR",VLOOKUP($C917,'ALLL &lt;50B Database'!$A$2:$S$4794,19,FALSE),VLOOKUP($C917,'CECL &lt;50B Database'!$A$2:$S$165,19,FALSE)),"")</f>
        <v/>
      </c>
      <c r="G917" s="32" t="str">
        <f>IFERROR(IF($D$12="NR",VLOOKUP($C917,'ALLL &lt;50B Database'!$A$2:$S$4794,15,FALSE),VLOOKUP($C917,'CECL &lt;50B Database'!$A$2:$S$165,15,FALSE)),"")</f>
        <v/>
      </c>
      <c r="H917" s="32"/>
    </row>
    <row r="918" spans="2:8" x14ac:dyDescent="0.25">
      <c r="B918" s="5" t="str">
        <f>IF(COUNT($B$18:B917)&gt;=COUNT(Workings!$C:$C),"",COUNT($B$18:B917)+1)</f>
        <v/>
      </c>
      <c r="C918" t="str">
        <f>IFERROR(INDEX(Workings!$B:$B,MATCH('Peer Comparison Tool'!$B918,Workings!$D:$D,0)),"")</f>
        <v/>
      </c>
      <c r="D918" s="28" t="str">
        <f>IFERROR(IF($D$12="NR",VLOOKUP($C918,'ALLL &lt;50B Database'!$A$2:$S$4794,7,FALSE),VLOOKUP($C918,'CECL &lt;50B Database'!$A$2:$S$165,7,FALSE)),"")</f>
        <v/>
      </c>
      <c r="E918" s="32" t="str">
        <f>IFERROR(IF($D$12="NR",VLOOKUP($C918,'ALLL &lt;50B Database'!$A$2:$S$4794,11,FALSE),VLOOKUP($C918,'CECL &lt;50B Database'!$A$2:$S$165,11,FALSE)),"")</f>
        <v/>
      </c>
      <c r="F918" s="32" t="str">
        <f>IFERROR(IF($D$12="NR",VLOOKUP($C918,'ALLL &lt;50B Database'!$A$2:$S$4794,19,FALSE),VLOOKUP($C918,'CECL &lt;50B Database'!$A$2:$S$165,19,FALSE)),"")</f>
        <v/>
      </c>
      <c r="G918" s="32" t="str">
        <f>IFERROR(IF($D$12="NR",VLOOKUP($C918,'ALLL &lt;50B Database'!$A$2:$S$4794,15,FALSE),VLOOKUP($C918,'CECL &lt;50B Database'!$A$2:$S$165,15,FALSE)),"")</f>
        <v/>
      </c>
      <c r="H918" s="32"/>
    </row>
    <row r="919" spans="2:8" x14ac:dyDescent="0.25">
      <c r="B919" s="5" t="str">
        <f>IF(COUNT($B$18:B918)&gt;=COUNT(Workings!$C:$C),"",COUNT($B$18:B918)+1)</f>
        <v/>
      </c>
      <c r="C919" t="str">
        <f>IFERROR(INDEX(Workings!$B:$B,MATCH('Peer Comparison Tool'!$B919,Workings!$D:$D,0)),"")</f>
        <v/>
      </c>
      <c r="D919" s="28" t="str">
        <f>IFERROR(IF($D$12="NR",VLOOKUP($C919,'ALLL &lt;50B Database'!$A$2:$S$4794,7,FALSE),VLOOKUP($C919,'CECL &lt;50B Database'!$A$2:$S$165,7,FALSE)),"")</f>
        <v/>
      </c>
      <c r="E919" s="32" t="str">
        <f>IFERROR(IF($D$12="NR",VLOOKUP($C919,'ALLL &lt;50B Database'!$A$2:$S$4794,11,FALSE),VLOOKUP($C919,'CECL &lt;50B Database'!$A$2:$S$165,11,FALSE)),"")</f>
        <v/>
      </c>
      <c r="F919" s="32" t="str">
        <f>IFERROR(IF($D$12="NR",VLOOKUP($C919,'ALLL &lt;50B Database'!$A$2:$S$4794,19,FALSE),VLOOKUP($C919,'CECL &lt;50B Database'!$A$2:$S$165,19,FALSE)),"")</f>
        <v/>
      </c>
      <c r="G919" s="32" t="str">
        <f>IFERROR(IF($D$12="NR",VLOOKUP($C919,'ALLL &lt;50B Database'!$A$2:$S$4794,15,FALSE),VLOOKUP($C919,'CECL &lt;50B Database'!$A$2:$S$165,15,FALSE)),"")</f>
        <v/>
      </c>
      <c r="H919" s="32"/>
    </row>
    <row r="920" spans="2:8" x14ac:dyDescent="0.25">
      <c r="B920" s="5" t="str">
        <f>IF(COUNT($B$18:B919)&gt;=COUNT(Workings!$C:$C),"",COUNT($B$18:B919)+1)</f>
        <v/>
      </c>
      <c r="C920" t="str">
        <f>IFERROR(INDEX(Workings!$B:$B,MATCH('Peer Comparison Tool'!$B920,Workings!$D:$D,0)),"")</f>
        <v/>
      </c>
      <c r="D920" s="28" t="str">
        <f>IFERROR(IF($D$12="NR",VLOOKUP($C920,'ALLL &lt;50B Database'!$A$2:$S$4794,7,FALSE),VLOOKUP($C920,'CECL &lt;50B Database'!$A$2:$S$165,7,FALSE)),"")</f>
        <v/>
      </c>
      <c r="E920" s="32" t="str">
        <f>IFERROR(IF($D$12="NR",VLOOKUP($C920,'ALLL &lt;50B Database'!$A$2:$S$4794,11,FALSE),VLOOKUP($C920,'CECL &lt;50B Database'!$A$2:$S$165,11,FALSE)),"")</f>
        <v/>
      </c>
      <c r="F920" s="32" t="str">
        <f>IFERROR(IF($D$12="NR",VLOOKUP($C920,'ALLL &lt;50B Database'!$A$2:$S$4794,19,FALSE),VLOOKUP($C920,'CECL &lt;50B Database'!$A$2:$S$165,19,FALSE)),"")</f>
        <v/>
      </c>
      <c r="G920" s="32" t="str">
        <f>IFERROR(IF($D$12="NR",VLOOKUP($C920,'ALLL &lt;50B Database'!$A$2:$S$4794,15,FALSE),VLOOKUP($C920,'CECL &lt;50B Database'!$A$2:$S$165,15,FALSE)),"")</f>
        <v/>
      </c>
      <c r="H920" s="32"/>
    </row>
    <row r="921" spans="2:8" x14ac:dyDescent="0.25">
      <c r="B921" s="5" t="str">
        <f>IF(COUNT($B$18:B920)&gt;=COUNT(Workings!$C:$C),"",COUNT($B$18:B920)+1)</f>
        <v/>
      </c>
      <c r="C921" t="str">
        <f>IFERROR(INDEX(Workings!$B:$B,MATCH('Peer Comparison Tool'!$B921,Workings!$D:$D,0)),"")</f>
        <v/>
      </c>
      <c r="D921" s="28" t="str">
        <f>IFERROR(IF($D$12="NR",VLOOKUP($C921,'ALLL &lt;50B Database'!$A$2:$S$4794,7,FALSE),VLOOKUP($C921,'CECL &lt;50B Database'!$A$2:$S$165,7,FALSE)),"")</f>
        <v/>
      </c>
      <c r="E921" s="32" t="str">
        <f>IFERROR(IF($D$12="NR",VLOOKUP($C921,'ALLL &lt;50B Database'!$A$2:$S$4794,11,FALSE),VLOOKUP($C921,'CECL &lt;50B Database'!$A$2:$S$165,11,FALSE)),"")</f>
        <v/>
      </c>
      <c r="F921" s="32" t="str">
        <f>IFERROR(IF($D$12="NR",VLOOKUP($C921,'ALLL &lt;50B Database'!$A$2:$S$4794,19,FALSE),VLOOKUP($C921,'CECL &lt;50B Database'!$A$2:$S$165,19,FALSE)),"")</f>
        <v/>
      </c>
      <c r="G921" s="32" t="str">
        <f>IFERROR(IF($D$12="NR",VLOOKUP($C921,'ALLL &lt;50B Database'!$A$2:$S$4794,15,FALSE),VLOOKUP($C921,'CECL &lt;50B Database'!$A$2:$S$165,15,FALSE)),"")</f>
        <v/>
      </c>
      <c r="H921" s="32"/>
    </row>
    <row r="922" spans="2:8" x14ac:dyDescent="0.25">
      <c r="B922" s="5" t="str">
        <f>IF(COUNT($B$18:B921)&gt;=COUNT(Workings!$C:$C),"",COUNT($B$18:B921)+1)</f>
        <v/>
      </c>
      <c r="C922" t="str">
        <f>IFERROR(INDEX(Workings!$B:$B,MATCH('Peer Comparison Tool'!$B922,Workings!$D:$D,0)),"")</f>
        <v/>
      </c>
      <c r="D922" s="28" t="str">
        <f>IFERROR(IF($D$12="NR",VLOOKUP($C922,'ALLL &lt;50B Database'!$A$2:$S$4794,7,FALSE),VLOOKUP($C922,'CECL &lt;50B Database'!$A$2:$S$165,7,FALSE)),"")</f>
        <v/>
      </c>
      <c r="E922" s="32" t="str">
        <f>IFERROR(IF($D$12="NR",VLOOKUP($C922,'ALLL &lt;50B Database'!$A$2:$S$4794,11,FALSE),VLOOKUP($C922,'CECL &lt;50B Database'!$A$2:$S$165,11,FALSE)),"")</f>
        <v/>
      </c>
      <c r="F922" s="32" t="str">
        <f>IFERROR(IF($D$12="NR",VLOOKUP($C922,'ALLL &lt;50B Database'!$A$2:$S$4794,19,FALSE),VLOOKUP($C922,'CECL &lt;50B Database'!$A$2:$S$165,19,FALSE)),"")</f>
        <v/>
      </c>
      <c r="G922" s="32" t="str">
        <f>IFERROR(IF($D$12="NR",VLOOKUP($C922,'ALLL &lt;50B Database'!$A$2:$S$4794,15,FALSE),VLOOKUP($C922,'CECL &lt;50B Database'!$A$2:$S$165,15,FALSE)),"")</f>
        <v/>
      </c>
      <c r="H922" s="32"/>
    </row>
    <row r="923" spans="2:8" x14ac:dyDescent="0.25">
      <c r="B923" s="5" t="str">
        <f>IF(COUNT($B$18:B922)&gt;=COUNT(Workings!$C:$C),"",COUNT($B$18:B922)+1)</f>
        <v/>
      </c>
      <c r="C923" t="str">
        <f>IFERROR(INDEX(Workings!$B:$B,MATCH('Peer Comparison Tool'!$B923,Workings!$D:$D,0)),"")</f>
        <v/>
      </c>
      <c r="D923" s="28" t="str">
        <f>IFERROR(IF($D$12="NR",VLOOKUP($C923,'ALLL &lt;50B Database'!$A$2:$S$4794,7,FALSE),VLOOKUP($C923,'CECL &lt;50B Database'!$A$2:$S$165,7,FALSE)),"")</f>
        <v/>
      </c>
      <c r="E923" s="32" t="str">
        <f>IFERROR(IF($D$12="NR",VLOOKUP($C923,'ALLL &lt;50B Database'!$A$2:$S$4794,11,FALSE),VLOOKUP($C923,'CECL &lt;50B Database'!$A$2:$S$165,11,FALSE)),"")</f>
        <v/>
      </c>
      <c r="F923" s="32" t="str">
        <f>IFERROR(IF($D$12="NR",VLOOKUP($C923,'ALLL &lt;50B Database'!$A$2:$S$4794,19,FALSE),VLOOKUP($C923,'CECL &lt;50B Database'!$A$2:$S$165,19,FALSE)),"")</f>
        <v/>
      </c>
      <c r="G923" s="32" t="str">
        <f>IFERROR(IF($D$12="NR",VLOOKUP($C923,'ALLL &lt;50B Database'!$A$2:$S$4794,15,FALSE),VLOOKUP($C923,'CECL &lt;50B Database'!$A$2:$S$165,15,FALSE)),"")</f>
        <v/>
      </c>
      <c r="H923" s="32"/>
    </row>
    <row r="924" spans="2:8" x14ac:dyDescent="0.25">
      <c r="B924" s="5" t="str">
        <f>IF(COUNT($B$18:B923)&gt;=COUNT(Workings!$C:$C),"",COUNT($B$18:B923)+1)</f>
        <v/>
      </c>
      <c r="C924" t="str">
        <f>IFERROR(INDEX(Workings!$B:$B,MATCH('Peer Comparison Tool'!$B924,Workings!$D:$D,0)),"")</f>
        <v/>
      </c>
      <c r="D924" s="28" t="str">
        <f>IFERROR(IF($D$12="NR",VLOOKUP($C924,'ALLL &lt;50B Database'!$A$2:$S$4794,7,FALSE),VLOOKUP($C924,'CECL &lt;50B Database'!$A$2:$S$165,7,FALSE)),"")</f>
        <v/>
      </c>
      <c r="E924" s="32" t="str">
        <f>IFERROR(IF($D$12="NR",VLOOKUP($C924,'ALLL &lt;50B Database'!$A$2:$S$4794,11,FALSE),VLOOKUP($C924,'CECL &lt;50B Database'!$A$2:$S$165,11,FALSE)),"")</f>
        <v/>
      </c>
      <c r="F924" s="32" t="str">
        <f>IFERROR(IF($D$12="NR",VLOOKUP($C924,'ALLL &lt;50B Database'!$A$2:$S$4794,19,FALSE),VLOOKUP($C924,'CECL &lt;50B Database'!$A$2:$S$165,19,FALSE)),"")</f>
        <v/>
      </c>
      <c r="G924" s="32" t="str">
        <f>IFERROR(IF($D$12="NR",VLOOKUP($C924,'ALLL &lt;50B Database'!$A$2:$S$4794,15,FALSE),VLOOKUP($C924,'CECL &lt;50B Database'!$A$2:$S$165,15,FALSE)),"")</f>
        <v/>
      </c>
      <c r="H924" s="32"/>
    </row>
    <row r="925" spans="2:8" x14ac:dyDescent="0.25">
      <c r="B925" s="5" t="str">
        <f>IF(COUNT($B$18:B924)&gt;=COUNT(Workings!$C:$C),"",COUNT($B$18:B924)+1)</f>
        <v/>
      </c>
      <c r="C925" t="str">
        <f>IFERROR(INDEX(Workings!$B:$B,MATCH('Peer Comparison Tool'!$B925,Workings!$D:$D,0)),"")</f>
        <v/>
      </c>
      <c r="D925" s="28" t="str">
        <f>IFERROR(IF($D$12="NR",VLOOKUP($C925,'ALLL &lt;50B Database'!$A$2:$S$4794,7,FALSE),VLOOKUP($C925,'CECL &lt;50B Database'!$A$2:$S$165,7,FALSE)),"")</f>
        <v/>
      </c>
      <c r="E925" s="32" t="str">
        <f>IFERROR(IF($D$12="NR",VLOOKUP($C925,'ALLL &lt;50B Database'!$A$2:$S$4794,11,FALSE),VLOOKUP($C925,'CECL &lt;50B Database'!$A$2:$S$165,11,FALSE)),"")</f>
        <v/>
      </c>
      <c r="F925" s="32" t="str">
        <f>IFERROR(IF($D$12="NR",VLOOKUP($C925,'ALLL &lt;50B Database'!$A$2:$S$4794,19,FALSE),VLOOKUP($C925,'CECL &lt;50B Database'!$A$2:$S$165,19,FALSE)),"")</f>
        <v/>
      </c>
      <c r="G925" s="32" t="str">
        <f>IFERROR(IF($D$12="NR",VLOOKUP($C925,'ALLL &lt;50B Database'!$A$2:$S$4794,15,FALSE),VLOOKUP($C925,'CECL &lt;50B Database'!$A$2:$S$165,15,FALSE)),"")</f>
        <v/>
      </c>
      <c r="H925" s="32"/>
    </row>
    <row r="926" spans="2:8" x14ac:dyDescent="0.25">
      <c r="B926" s="5" t="str">
        <f>IF(COUNT($B$18:B925)&gt;=COUNT(Workings!$C:$C),"",COUNT($B$18:B925)+1)</f>
        <v/>
      </c>
      <c r="C926" t="str">
        <f>IFERROR(INDEX(Workings!$B:$B,MATCH('Peer Comparison Tool'!$B926,Workings!$D:$D,0)),"")</f>
        <v/>
      </c>
      <c r="D926" s="28" t="str">
        <f>IFERROR(IF($D$12="NR",VLOOKUP($C926,'ALLL &lt;50B Database'!$A$2:$S$4794,7,FALSE),VLOOKUP($C926,'CECL &lt;50B Database'!$A$2:$S$165,7,FALSE)),"")</f>
        <v/>
      </c>
      <c r="E926" s="32" t="str">
        <f>IFERROR(IF($D$12="NR",VLOOKUP($C926,'ALLL &lt;50B Database'!$A$2:$S$4794,11,FALSE),VLOOKUP($C926,'CECL &lt;50B Database'!$A$2:$S$165,11,FALSE)),"")</f>
        <v/>
      </c>
      <c r="F926" s="32" t="str">
        <f>IFERROR(IF($D$12="NR",VLOOKUP($C926,'ALLL &lt;50B Database'!$A$2:$S$4794,19,FALSE),VLOOKUP($C926,'CECL &lt;50B Database'!$A$2:$S$165,19,FALSE)),"")</f>
        <v/>
      </c>
      <c r="G926" s="32" t="str">
        <f>IFERROR(IF($D$12="NR",VLOOKUP($C926,'ALLL &lt;50B Database'!$A$2:$S$4794,15,FALSE),VLOOKUP($C926,'CECL &lt;50B Database'!$A$2:$S$165,15,FALSE)),"")</f>
        <v/>
      </c>
      <c r="H926" s="32"/>
    </row>
    <row r="927" spans="2:8" x14ac:dyDescent="0.25">
      <c r="B927" s="5" t="str">
        <f>IF(COUNT($B$18:B926)&gt;=COUNT(Workings!$C:$C),"",COUNT($B$18:B926)+1)</f>
        <v/>
      </c>
      <c r="C927" t="str">
        <f>IFERROR(INDEX(Workings!$B:$B,MATCH('Peer Comparison Tool'!$B927,Workings!$D:$D,0)),"")</f>
        <v/>
      </c>
      <c r="D927" s="28" t="str">
        <f>IFERROR(IF($D$12="NR",VLOOKUP($C927,'ALLL &lt;50B Database'!$A$2:$S$4794,7,FALSE),VLOOKUP($C927,'CECL &lt;50B Database'!$A$2:$S$165,7,FALSE)),"")</f>
        <v/>
      </c>
      <c r="E927" s="32" t="str">
        <f>IFERROR(IF($D$12="NR",VLOOKUP($C927,'ALLL &lt;50B Database'!$A$2:$S$4794,11,FALSE),VLOOKUP($C927,'CECL &lt;50B Database'!$A$2:$S$165,11,FALSE)),"")</f>
        <v/>
      </c>
      <c r="F927" s="32" t="str">
        <f>IFERROR(IF($D$12="NR",VLOOKUP($C927,'ALLL &lt;50B Database'!$A$2:$S$4794,19,FALSE),VLOOKUP($C927,'CECL &lt;50B Database'!$A$2:$S$165,19,FALSE)),"")</f>
        <v/>
      </c>
      <c r="G927" s="32" t="str">
        <f>IFERROR(IF($D$12="NR",VLOOKUP($C927,'ALLL &lt;50B Database'!$A$2:$S$4794,15,FALSE),VLOOKUP($C927,'CECL &lt;50B Database'!$A$2:$S$165,15,FALSE)),"")</f>
        <v/>
      </c>
      <c r="H927" s="32"/>
    </row>
    <row r="928" spans="2:8" x14ac:dyDescent="0.25">
      <c r="B928" s="5" t="str">
        <f>IF(COUNT($B$18:B927)&gt;=COUNT(Workings!$C:$C),"",COUNT($B$18:B927)+1)</f>
        <v/>
      </c>
      <c r="C928" t="str">
        <f>IFERROR(INDEX(Workings!$B:$B,MATCH('Peer Comparison Tool'!$B928,Workings!$D:$D,0)),"")</f>
        <v/>
      </c>
      <c r="D928" s="28" t="str">
        <f>IFERROR(IF($D$12="NR",VLOOKUP($C928,'ALLL &lt;50B Database'!$A$2:$S$4794,7,FALSE),VLOOKUP($C928,'CECL &lt;50B Database'!$A$2:$S$165,7,FALSE)),"")</f>
        <v/>
      </c>
      <c r="E928" s="32" t="str">
        <f>IFERROR(IF($D$12="NR",VLOOKUP($C928,'ALLL &lt;50B Database'!$A$2:$S$4794,11,FALSE),VLOOKUP($C928,'CECL &lt;50B Database'!$A$2:$S$165,11,FALSE)),"")</f>
        <v/>
      </c>
      <c r="F928" s="32" t="str">
        <f>IFERROR(IF($D$12="NR",VLOOKUP($C928,'ALLL &lt;50B Database'!$A$2:$S$4794,19,FALSE),VLOOKUP($C928,'CECL &lt;50B Database'!$A$2:$S$165,19,FALSE)),"")</f>
        <v/>
      </c>
      <c r="G928" s="32" t="str">
        <f>IFERROR(IF($D$12="NR",VLOOKUP($C928,'ALLL &lt;50B Database'!$A$2:$S$4794,15,FALSE),VLOOKUP($C928,'CECL &lt;50B Database'!$A$2:$S$165,15,FALSE)),"")</f>
        <v/>
      </c>
      <c r="H928" s="32"/>
    </row>
    <row r="929" spans="2:8" x14ac:dyDescent="0.25">
      <c r="B929" s="5" t="str">
        <f>IF(COUNT($B$18:B928)&gt;=COUNT(Workings!$C:$C),"",COUNT($B$18:B928)+1)</f>
        <v/>
      </c>
      <c r="C929" t="str">
        <f>IFERROR(INDEX(Workings!$B:$B,MATCH('Peer Comparison Tool'!$B929,Workings!$D:$D,0)),"")</f>
        <v/>
      </c>
      <c r="D929" s="28" t="str">
        <f>IFERROR(IF($D$12="NR",VLOOKUP($C929,'ALLL &lt;50B Database'!$A$2:$S$4794,7,FALSE),VLOOKUP($C929,'CECL &lt;50B Database'!$A$2:$S$165,7,FALSE)),"")</f>
        <v/>
      </c>
      <c r="E929" s="32" t="str">
        <f>IFERROR(IF($D$12="NR",VLOOKUP($C929,'ALLL &lt;50B Database'!$A$2:$S$4794,11,FALSE),VLOOKUP($C929,'CECL &lt;50B Database'!$A$2:$S$165,11,FALSE)),"")</f>
        <v/>
      </c>
      <c r="F929" s="32" t="str">
        <f>IFERROR(IF($D$12="NR",VLOOKUP($C929,'ALLL &lt;50B Database'!$A$2:$S$4794,19,FALSE),VLOOKUP($C929,'CECL &lt;50B Database'!$A$2:$S$165,19,FALSE)),"")</f>
        <v/>
      </c>
      <c r="G929" s="32" t="str">
        <f>IFERROR(IF($D$12="NR",VLOOKUP($C929,'ALLL &lt;50B Database'!$A$2:$S$4794,15,FALSE),VLOOKUP($C929,'CECL &lt;50B Database'!$A$2:$S$165,15,FALSE)),"")</f>
        <v/>
      </c>
      <c r="H929" s="32"/>
    </row>
    <row r="930" spans="2:8" x14ac:dyDescent="0.25">
      <c r="B930" s="5" t="str">
        <f>IF(COUNT($B$18:B929)&gt;=COUNT(Workings!$C:$C),"",COUNT($B$18:B929)+1)</f>
        <v/>
      </c>
      <c r="C930" t="str">
        <f>IFERROR(INDEX(Workings!$B:$B,MATCH('Peer Comparison Tool'!$B930,Workings!$D:$D,0)),"")</f>
        <v/>
      </c>
      <c r="D930" s="28" t="str">
        <f>IFERROR(IF($D$12="NR",VLOOKUP($C930,'ALLL &lt;50B Database'!$A$2:$S$4794,7,FALSE),VLOOKUP($C930,'CECL &lt;50B Database'!$A$2:$S$165,7,FALSE)),"")</f>
        <v/>
      </c>
      <c r="E930" s="32" t="str">
        <f>IFERROR(IF($D$12="NR",VLOOKUP($C930,'ALLL &lt;50B Database'!$A$2:$S$4794,11,FALSE),VLOOKUP($C930,'CECL &lt;50B Database'!$A$2:$S$165,11,FALSE)),"")</f>
        <v/>
      </c>
      <c r="F930" s="32" t="str">
        <f>IFERROR(IF($D$12="NR",VLOOKUP($C930,'ALLL &lt;50B Database'!$A$2:$S$4794,19,FALSE),VLOOKUP($C930,'CECL &lt;50B Database'!$A$2:$S$165,19,FALSE)),"")</f>
        <v/>
      </c>
      <c r="G930" s="32" t="str">
        <f>IFERROR(IF($D$12="NR",VLOOKUP($C930,'ALLL &lt;50B Database'!$A$2:$S$4794,15,FALSE),VLOOKUP($C930,'CECL &lt;50B Database'!$A$2:$S$165,15,FALSE)),"")</f>
        <v/>
      </c>
      <c r="H930" s="32"/>
    </row>
    <row r="931" spans="2:8" x14ac:dyDescent="0.25">
      <c r="B931" s="5" t="str">
        <f>IF(COUNT($B$18:B930)&gt;=COUNT(Workings!$C:$C),"",COUNT($B$18:B930)+1)</f>
        <v/>
      </c>
      <c r="C931" t="str">
        <f>IFERROR(INDEX(Workings!$B:$B,MATCH('Peer Comparison Tool'!$B931,Workings!$D:$D,0)),"")</f>
        <v/>
      </c>
      <c r="D931" s="28" t="str">
        <f>IFERROR(IF($D$12="NR",VLOOKUP($C931,'ALLL &lt;50B Database'!$A$2:$S$4794,7,FALSE),VLOOKUP($C931,'CECL &lt;50B Database'!$A$2:$S$165,7,FALSE)),"")</f>
        <v/>
      </c>
      <c r="E931" s="32" t="str">
        <f>IFERROR(IF($D$12="NR",VLOOKUP($C931,'ALLL &lt;50B Database'!$A$2:$S$4794,11,FALSE),VLOOKUP($C931,'CECL &lt;50B Database'!$A$2:$S$165,11,FALSE)),"")</f>
        <v/>
      </c>
      <c r="F931" s="32" t="str">
        <f>IFERROR(IF($D$12="NR",VLOOKUP($C931,'ALLL &lt;50B Database'!$A$2:$S$4794,19,FALSE),VLOOKUP($C931,'CECL &lt;50B Database'!$A$2:$S$165,19,FALSE)),"")</f>
        <v/>
      </c>
      <c r="G931" s="32" t="str">
        <f>IFERROR(IF($D$12="NR",VLOOKUP($C931,'ALLL &lt;50B Database'!$A$2:$S$4794,15,FALSE),VLOOKUP($C931,'CECL &lt;50B Database'!$A$2:$S$165,15,FALSE)),"")</f>
        <v/>
      </c>
      <c r="H931" s="32"/>
    </row>
    <row r="932" spans="2:8" x14ac:dyDescent="0.25">
      <c r="B932" s="5" t="str">
        <f>IF(COUNT($B$18:B931)&gt;=COUNT(Workings!$C:$C),"",COUNT($B$18:B931)+1)</f>
        <v/>
      </c>
      <c r="C932" t="str">
        <f>IFERROR(INDEX(Workings!$B:$B,MATCH('Peer Comparison Tool'!$B932,Workings!$D:$D,0)),"")</f>
        <v/>
      </c>
      <c r="D932" s="28" t="str">
        <f>IFERROR(IF($D$12="NR",VLOOKUP($C932,'ALLL &lt;50B Database'!$A$2:$S$4794,7,FALSE),VLOOKUP($C932,'CECL &lt;50B Database'!$A$2:$S$165,7,FALSE)),"")</f>
        <v/>
      </c>
      <c r="E932" s="32" t="str">
        <f>IFERROR(IF($D$12="NR",VLOOKUP($C932,'ALLL &lt;50B Database'!$A$2:$S$4794,11,FALSE),VLOOKUP($C932,'CECL &lt;50B Database'!$A$2:$S$165,11,FALSE)),"")</f>
        <v/>
      </c>
      <c r="F932" s="32" t="str">
        <f>IFERROR(IF($D$12="NR",VLOOKUP($C932,'ALLL &lt;50B Database'!$A$2:$S$4794,19,FALSE),VLOOKUP($C932,'CECL &lt;50B Database'!$A$2:$S$165,19,FALSE)),"")</f>
        <v/>
      </c>
      <c r="G932" s="32" t="str">
        <f>IFERROR(IF($D$12="NR",VLOOKUP($C932,'ALLL &lt;50B Database'!$A$2:$S$4794,15,FALSE),VLOOKUP($C932,'CECL &lt;50B Database'!$A$2:$S$165,15,FALSE)),"")</f>
        <v/>
      </c>
      <c r="H932" s="32"/>
    </row>
    <row r="933" spans="2:8" x14ac:dyDescent="0.25">
      <c r="B933" s="5" t="str">
        <f>IF(COUNT($B$18:B932)&gt;=COUNT(Workings!$C:$C),"",COUNT($B$18:B932)+1)</f>
        <v/>
      </c>
      <c r="C933" t="str">
        <f>IFERROR(INDEX(Workings!$B:$B,MATCH('Peer Comparison Tool'!$B933,Workings!$D:$D,0)),"")</f>
        <v/>
      </c>
      <c r="D933" s="28" t="str">
        <f>IFERROR(IF($D$12="NR",VLOOKUP($C933,'ALLL &lt;50B Database'!$A$2:$S$4794,7,FALSE),VLOOKUP($C933,'CECL &lt;50B Database'!$A$2:$S$165,7,FALSE)),"")</f>
        <v/>
      </c>
      <c r="E933" s="32" t="str">
        <f>IFERROR(IF($D$12="NR",VLOOKUP($C933,'ALLL &lt;50B Database'!$A$2:$S$4794,11,FALSE),VLOOKUP($C933,'CECL &lt;50B Database'!$A$2:$S$165,11,FALSE)),"")</f>
        <v/>
      </c>
      <c r="F933" s="32" t="str">
        <f>IFERROR(IF($D$12="NR",VLOOKUP($C933,'ALLL &lt;50B Database'!$A$2:$S$4794,19,FALSE),VLOOKUP($C933,'CECL &lt;50B Database'!$A$2:$S$165,19,FALSE)),"")</f>
        <v/>
      </c>
      <c r="G933" s="32" t="str">
        <f>IFERROR(IF($D$12="NR",VLOOKUP($C933,'ALLL &lt;50B Database'!$A$2:$S$4794,15,FALSE),VLOOKUP($C933,'CECL &lt;50B Database'!$A$2:$S$165,15,FALSE)),"")</f>
        <v/>
      </c>
      <c r="H933" s="32"/>
    </row>
    <row r="934" spans="2:8" x14ac:dyDescent="0.25">
      <c r="B934" s="5" t="str">
        <f>IF(COUNT($B$18:B933)&gt;=COUNT(Workings!$C:$C),"",COUNT($B$18:B933)+1)</f>
        <v/>
      </c>
      <c r="C934" t="str">
        <f>IFERROR(INDEX(Workings!$B:$B,MATCH('Peer Comparison Tool'!$B934,Workings!$D:$D,0)),"")</f>
        <v/>
      </c>
      <c r="D934" s="28" t="str">
        <f>IFERROR(IF($D$12="NR",VLOOKUP($C934,'ALLL &lt;50B Database'!$A$2:$S$4794,7,FALSE),VLOOKUP($C934,'CECL &lt;50B Database'!$A$2:$S$165,7,FALSE)),"")</f>
        <v/>
      </c>
      <c r="E934" s="32" t="str">
        <f>IFERROR(IF($D$12="NR",VLOOKUP($C934,'ALLL &lt;50B Database'!$A$2:$S$4794,11,FALSE),VLOOKUP($C934,'CECL &lt;50B Database'!$A$2:$S$165,11,FALSE)),"")</f>
        <v/>
      </c>
      <c r="F934" s="32" t="str">
        <f>IFERROR(IF($D$12="NR",VLOOKUP($C934,'ALLL &lt;50B Database'!$A$2:$S$4794,19,FALSE),VLOOKUP($C934,'CECL &lt;50B Database'!$A$2:$S$165,19,FALSE)),"")</f>
        <v/>
      </c>
      <c r="G934" s="32" t="str">
        <f>IFERROR(IF($D$12="NR",VLOOKUP($C934,'ALLL &lt;50B Database'!$A$2:$S$4794,15,FALSE),VLOOKUP($C934,'CECL &lt;50B Database'!$A$2:$S$165,15,FALSE)),"")</f>
        <v/>
      </c>
      <c r="H934" s="32"/>
    </row>
    <row r="935" spans="2:8" x14ac:dyDescent="0.25">
      <c r="B935" s="5" t="str">
        <f>IF(COUNT($B$18:B934)&gt;=COUNT(Workings!$C:$C),"",COUNT($B$18:B934)+1)</f>
        <v/>
      </c>
      <c r="C935" t="str">
        <f>IFERROR(INDEX(Workings!$B:$B,MATCH('Peer Comparison Tool'!$B935,Workings!$D:$D,0)),"")</f>
        <v/>
      </c>
      <c r="D935" s="28" t="str">
        <f>IFERROR(IF($D$12="NR",VLOOKUP($C935,'ALLL &lt;50B Database'!$A$2:$S$4794,7,FALSE),VLOOKUP($C935,'CECL &lt;50B Database'!$A$2:$S$165,7,FALSE)),"")</f>
        <v/>
      </c>
      <c r="E935" s="32" t="str">
        <f>IFERROR(IF($D$12="NR",VLOOKUP($C935,'ALLL &lt;50B Database'!$A$2:$S$4794,11,FALSE),VLOOKUP($C935,'CECL &lt;50B Database'!$A$2:$S$165,11,FALSE)),"")</f>
        <v/>
      </c>
      <c r="F935" s="32" t="str">
        <f>IFERROR(IF($D$12="NR",VLOOKUP($C935,'ALLL &lt;50B Database'!$A$2:$S$4794,19,FALSE),VLOOKUP($C935,'CECL &lt;50B Database'!$A$2:$S$165,19,FALSE)),"")</f>
        <v/>
      </c>
      <c r="G935" s="32" t="str">
        <f>IFERROR(IF($D$12="NR",VLOOKUP($C935,'ALLL &lt;50B Database'!$A$2:$S$4794,15,FALSE),VLOOKUP($C935,'CECL &lt;50B Database'!$A$2:$S$165,15,FALSE)),"")</f>
        <v/>
      </c>
      <c r="H935" s="32"/>
    </row>
    <row r="936" spans="2:8" x14ac:dyDescent="0.25">
      <c r="B936" s="5" t="str">
        <f>IF(COUNT($B$18:B935)&gt;=COUNT(Workings!$C:$C),"",COUNT($B$18:B935)+1)</f>
        <v/>
      </c>
      <c r="C936" t="str">
        <f>IFERROR(INDEX(Workings!$B:$B,MATCH('Peer Comparison Tool'!$B936,Workings!$D:$D,0)),"")</f>
        <v/>
      </c>
      <c r="D936" s="28" t="str">
        <f>IFERROR(IF($D$12="NR",VLOOKUP($C936,'ALLL &lt;50B Database'!$A$2:$S$4794,7,FALSE),VLOOKUP($C936,'CECL &lt;50B Database'!$A$2:$S$165,7,FALSE)),"")</f>
        <v/>
      </c>
      <c r="E936" s="32" t="str">
        <f>IFERROR(IF($D$12="NR",VLOOKUP($C936,'ALLL &lt;50B Database'!$A$2:$S$4794,11,FALSE),VLOOKUP($C936,'CECL &lt;50B Database'!$A$2:$S$165,11,FALSE)),"")</f>
        <v/>
      </c>
      <c r="F936" s="32" t="str">
        <f>IFERROR(IF($D$12="NR",VLOOKUP($C936,'ALLL &lt;50B Database'!$A$2:$S$4794,19,FALSE),VLOOKUP($C936,'CECL &lt;50B Database'!$A$2:$S$165,19,FALSE)),"")</f>
        <v/>
      </c>
      <c r="G936" s="32" t="str">
        <f>IFERROR(IF($D$12="NR",VLOOKUP($C936,'ALLL &lt;50B Database'!$A$2:$S$4794,15,FALSE),VLOOKUP($C936,'CECL &lt;50B Database'!$A$2:$S$165,15,FALSE)),"")</f>
        <v/>
      </c>
      <c r="H936" s="32"/>
    </row>
    <row r="937" spans="2:8" x14ac:dyDescent="0.25">
      <c r="B937" s="5" t="str">
        <f>IF(COUNT($B$18:B936)&gt;=COUNT(Workings!$C:$C),"",COUNT($B$18:B936)+1)</f>
        <v/>
      </c>
      <c r="C937" t="str">
        <f>IFERROR(INDEX(Workings!$B:$B,MATCH('Peer Comparison Tool'!$B937,Workings!$D:$D,0)),"")</f>
        <v/>
      </c>
      <c r="D937" s="28" t="str">
        <f>IFERROR(IF($D$12="NR",VLOOKUP($C937,'ALLL &lt;50B Database'!$A$2:$S$4794,7,FALSE),VLOOKUP($C937,'CECL &lt;50B Database'!$A$2:$S$165,7,FALSE)),"")</f>
        <v/>
      </c>
      <c r="E937" s="32" t="str">
        <f>IFERROR(IF($D$12="NR",VLOOKUP($C937,'ALLL &lt;50B Database'!$A$2:$S$4794,11,FALSE),VLOOKUP($C937,'CECL &lt;50B Database'!$A$2:$S$165,11,FALSE)),"")</f>
        <v/>
      </c>
      <c r="F937" s="32" t="str">
        <f>IFERROR(IF($D$12="NR",VLOOKUP($C937,'ALLL &lt;50B Database'!$A$2:$S$4794,19,FALSE),VLOOKUP($C937,'CECL &lt;50B Database'!$A$2:$S$165,19,FALSE)),"")</f>
        <v/>
      </c>
      <c r="G937" s="32" t="str">
        <f>IFERROR(IF($D$12="NR",VLOOKUP($C937,'ALLL &lt;50B Database'!$A$2:$S$4794,15,FALSE),VLOOKUP($C937,'CECL &lt;50B Database'!$A$2:$S$165,15,FALSE)),"")</f>
        <v/>
      </c>
      <c r="H937" s="32"/>
    </row>
    <row r="938" spans="2:8" x14ac:dyDescent="0.25">
      <c r="B938" s="5" t="str">
        <f>IF(COUNT($B$18:B937)&gt;=COUNT(Workings!$C:$C),"",COUNT($B$18:B937)+1)</f>
        <v/>
      </c>
      <c r="C938" t="str">
        <f>IFERROR(INDEX(Workings!$B:$B,MATCH('Peer Comparison Tool'!$B938,Workings!$D:$D,0)),"")</f>
        <v/>
      </c>
      <c r="D938" s="28" t="str">
        <f>IFERROR(IF($D$12="NR",VLOOKUP($C938,'ALLL &lt;50B Database'!$A$2:$S$4794,7,FALSE),VLOOKUP($C938,'CECL &lt;50B Database'!$A$2:$S$165,7,FALSE)),"")</f>
        <v/>
      </c>
      <c r="E938" s="32" t="str">
        <f>IFERROR(IF($D$12="NR",VLOOKUP($C938,'ALLL &lt;50B Database'!$A$2:$S$4794,11,FALSE),VLOOKUP($C938,'CECL &lt;50B Database'!$A$2:$S$165,11,FALSE)),"")</f>
        <v/>
      </c>
      <c r="F938" s="32" t="str">
        <f>IFERROR(IF($D$12="NR",VLOOKUP($C938,'ALLL &lt;50B Database'!$A$2:$S$4794,19,FALSE),VLOOKUP($C938,'CECL &lt;50B Database'!$A$2:$S$165,19,FALSE)),"")</f>
        <v/>
      </c>
      <c r="G938" s="32" t="str">
        <f>IFERROR(IF($D$12="NR",VLOOKUP($C938,'ALLL &lt;50B Database'!$A$2:$S$4794,15,FALSE),VLOOKUP($C938,'CECL &lt;50B Database'!$A$2:$S$165,15,FALSE)),"")</f>
        <v/>
      </c>
      <c r="H938" s="32"/>
    </row>
    <row r="939" spans="2:8" x14ac:dyDescent="0.25">
      <c r="B939" s="5" t="str">
        <f>IF(COUNT($B$18:B938)&gt;=COUNT(Workings!$C:$C),"",COUNT($B$18:B938)+1)</f>
        <v/>
      </c>
      <c r="C939" t="str">
        <f>IFERROR(INDEX(Workings!$B:$B,MATCH('Peer Comparison Tool'!$B939,Workings!$D:$D,0)),"")</f>
        <v/>
      </c>
      <c r="D939" s="28" t="str">
        <f>IFERROR(IF($D$12="NR",VLOOKUP($C939,'ALLL &lt;50B Database'!$A$2:$S$4794,7,FALSE),VLOOKUP($C939,'CECL &lt;50B Database'!$A$2:$S$165,7,FALSE)),"")</f>
        <v/>
      </c>
      <c r="E939" s="32" t="str">
        <f>IFERROR(IF($D$12="NR",VLOOKUP($C939,'ALLL &lt;50B Database'!$A$2:$S$4794,11,FALSE),VLOOKUP($C939,'CECL &lt;50B Database'!$A$2:$S$165,11,FALSE)),"")</f>
        <v/>
      </c>
      <c r="F939" s="32" t="str">
        <f>IFERROR(IF($D$12="NR",VLOOKUP($C939,'ALLL &lt;50B Database'!$A$2:$S$4794,19,FALSE),VLOOKUP($C939,'CECL &lt;50B Database'!$A$2:$S$165,19,FALSE)),"")</f>
        <v/>
      </c>
      <c r="G939" s="32" t="str">
        <f>IFERROR(IF($D$12="NR",VLOOKUP($C939,'ALLL &lt;50B Database'!$A$2:$S$4794,15,FALSE),VLOOKUP($C939,'CECL &lt;50B Database'!$A$2:$S$165,15,FALSE)),"")</f>
        <v/>
      </c>
      <c r="H939" s="32"/>
    </row>
    <row r="940" spans="2:8" x14ac:dyDescent="0.25">
      <c r="B940" s="5" t="str">
        <f>IF(COUNT($B$18:B939)&gt;=COUNT(Workings!$C:$C),"",COUNT($B$18:B939)+1)</f>
        <v/>
      </c>
      <c r="C940" t="str">
        <f>IFERROR(INDEX(Workings!$B:$B,MATCH('Peer Comparison Tool'!$B940,Workings!$D:$D,0)),"")</f>
        <v/>
      </c>
      <c r="D940" s="28" t="str">
        <f>IFERROR(IF($D$12="NR",VLOOKUP($C940,'ALLL &lt;50B Database'!$A$2:$S$4794,7,FALSE),VLOOKUP($C940,'CECL &lt;50B Database'!$A$2:$S$165,7,FALSE)),"")</f>
        <v/>
      </c>
      <c r="E940" s="32" t="str">
        <f>IFERROR(IF($D$12="NR",VLOOKUP($C940,'ALLL &lt;50B Database'!$A$2:$S$4794,11,FALSE),VLOOKUP($C940,'CECL &lt;50B Database'!$A$2:$S$165,11,FALSE)),"")</f>
        <v/>
      </c>
      <c r="F940" s="32" t="str">
        <f>IFERROR(IF($D$12="NR",VLOOKUP($C940,'ALLL &lt;50B Database'!$A$2:$S$4794,19,FALSE),VLOOKUP($C940,'CECL &lt;50B Database'!$A$2:$S$165,19,FALSE)),"")</f>
        <v/>
      </c>
      <c r="G940" s="32" t="str">
        <f>IFERROR(IF($D$12="NR",VLOOKUP($C940,'ALLL &lt;50B Database'!$A$2:$S$4794,15,FALSE),VLOOKUP($C940,'CECL &lt;50B Database'!$A$2:$S$165,15,FALSE)),"")</f>
        <v/>
      </c>
      <c r="H940" s="32"/>
    </row>
    <row r="941" spans="2:8" x14ac:dyDescent="0.25">
      <c r="B941" s="5" t="str">
        <f>IF(COUNT($B$18:B940)&gt;=COUNT(Workings!$C:$C),"",COUNT($B$18:B940)+1)</f>
        <v/>
      </c>
      <c r="C941" t="str">
        <f>IFERROR(INDEX(Workings!$B:$B,MATCH('Peer Comparison Tool'!$B941,Workings!$D:$D,0)),"")</f>
        <v/>
      </c>
      <c r="D941" s="28" t="str">
        <f>IFERROR(IF($D$12="NR",VLOOKUP($C941,'ALLL &lt;50B Database'!$A$2:$S$4794,7,FALSE),VLOOKUP($C941,'CECL &lt;50B Database'!$A$2:$S$165,7,FALSE)),"")</f>
        <v/>
      </c>
      <c r="E941" s="32" t="str">
        <f>IFERROR(IF($D$12="NR",VLOOKUP($C941,'ALLL &lt;50B Database'!$A$2:$S$4794,11,FALSE),VLOOKUP($C941,'CECL &lt;50B Database'!$A$2:$S$165,11,FALSE)),"")</f>
        <v/>
      </c>
      <c r="F941" s="32" t="str">
        <f>IFERROR(IF($D$12="NR",VLOOKUP($C941,'ALLL &lt;50B Database'!$A$2:$S$4794,19,FALSE),VLOOKUP($C941,'CECL &lt;50B Database'!$A$2:$S$165,19,FALSE)),"")</f>
        <v/>
      </c>
      <c r="G941" s="32" t="str">
        <f>IFERROR(IF($D$12="NR",VLOOKUP($C941,'ALLL &lt;50B Database'!$A$2:$S$4794,15,FALSE),VLOOKUP($C941,'CECL &lt;50B Database'!$A$2:$S$165,15,FALSE)),"")</f>
        <v/>
      </c>
      <c r="H941" s="32"/>
    </row>
    <row r="942" spans="2:8" x14ac:dyDescent="0.25">
      <c r="B942" s="5" t="str">
        <f>IF(COUNT($B$18:B941)&gt;=COUNT(Workings!$C:$C),"",COUNT($B$18:B941)+1)</f>
        <v/>
      </c>
      <c r="C942" t="str">
        <f>IFERROR(INDEX(Workings!$B:$B,MATCH('Peer Comparison Tool'!$B942,Workings!$D:$D,0)),"")</f>
        <v/>
      </c>
      <c r="D942" s="28" t="str">
        <f>IFERROR(IF($D$12="NR",VLOOKUP($C942,'ALLL &lt;50B Database'!$A$2:$S$4794,7,FALSE),VLOOKUP($C942,'CECL &lt;50B Database'!$A$2:$S$165,7,FALSE)),"")</f>
        <v/>
      </c>
      <c r="E942" s="32" t="str">
        <f>IFERROR(IF($D$12="NR",VLOOKUP($C942,'ALLL &lt;50B Database'!$A$2:$S$4794,11,FALSE),VLOOKUP($C942,'CECL &lt;50B Database'!$A$2:$S$165,11,FALSE)),"")</f>
        <v/>
      </c>
      <c r="F942" s="32" t="str">
        <f>IFERROR(IF($D$12="NR",VLOOKUP($C942,'ALLL &lt;50B Database'!$A$2:$S$4794,19,FALSE),VLOOKUP($C942,'CECL &lt;50B Database'!$A$2:$S$165,19,FALSE)),"")</f>
        <v/>
      </c>
      <c r="G942" s="32" t="str">
        <f>IFERROR(IF($D$12="NR",VLOOKUP($C942,'ALLL &lt;50B Database'!$A$2:$S$4794,15,FALSE),VLOOKUP($C942,'CECL &lt;50B Database'!$A$2:$S$165,15,FALSE)),"")</f>
        <v/>
      </c>
      <c r="H942" s="32"/>
    </row>
    <row r="943" spans="2:8" x14ac:dyDescent="0.25">
      <c r="B943" s="5" t="str">
        <f>IF(COUNT($B$18:B942)&gt;=COUNT(Workings!$C:$C),"",COUNT($B$18:B942)+1)</f>
        <v/>
      </c>
      <c r="C943" t="str">
        <f>IFERROR(INDEX(Workings!$B:$B,MATCH('Peer Comparison Tool'!$B943,Workings!$D:$D,0)),"")</f>
        <v/>
      </c>
      <c r="D943" s="28" t="str">
        <f>IFERROR(IF($D$12="NR",VLOOKUP($C943,'ALLL &lt;50B Database'!$A$2:$S$4794,7,FALSE),VLOOKUP($C943,'CECL &lt;50B Database'!$A$2:$S$165,7,FALSE)),"")</f>
        <v/>
      </c>
      <c r="E943" s="32" t="str">
        <f>IFERROR(IF($D$12="NR",VLOOKUP($C943,'ALLL &lt;50B Database'!$A$2:$S$4794,11,FALSE),VLOOKUP($C943,'CECL &lt;50B Database'!$A$2:$S$165,11,FALSE)),"")</f>
        <v/>
      </c>
      <c r="F943" s="32" t="str">
        <f>IFERROR(IF($D$12="NR",VLOOKUP($C943,'ALLL &lt;50B Database'!$A$2:$S$4794,19,FALSE),VLOOKUP($C943,'CECL &lt;50B Database'!$A$2:$S$165,19,FALSE)),"")</f>
        <v/>
      </c>
      <c r="G943" s="32" t="str">
        <f>IFERROR(IF($D$12="NR",VLOOKUP($C943,'ALLL &lt;50B Database'!$A$2:$S$4794,15,FALSE),VLOOKUP($C943,'CECL &lt;50B Database'!$A$2:$S$165,15,FALSE)),"")</f>
        <v/>
      </c>
      <c r="H943" s="32"/>
    </row>
    <row r="944" spans="2:8" x14ac:dyDescent="0.25">
      <c r="B944" s="5" t="str">
        <f>IF(COUNT($B$18:B943)&gt;=COUNT(Workings!$C:$C),"",COUNT($B$18:B943)+1)</f>
        <v/>
      </c>
      <c r="C944" t="str">
        <f>IFERROR(INDEX(Workings!$B:$B,MATCH('Peer Comparison Tool'!$B944,Workings!$D:$D,0)),"")</f>
        <v/>
      </c>
      <c r="D944" s="28" t="str">
        <f>IFERROR(IF($D$12="NR",VLOOKUP($C944,'ALLL &lt;50B Database'!$A$2:$S$4794,7,FALSE),VLOOKUP($C944,'CECL &lt;50B Database'!$A$2:$S$165,7,FALSE)),"")</f>
        <v/>
      </c>
      <c r="E944" s="32" t="str">
        <f>IFERROR(IF($D$12="NR",VLOOKUP($C944,'ALLL &lt;50B Database'!$A$2:$S$4794,11,FALSE),VLOOKUP($C944,'CECL &lt;50B Database'!$A$2:$S$165,11,FALSE)),"")</f>
        <v/>
      </c>
      <c r="F944" s="32" t="str">
        <f>IFERROR(IF($D$12="NR",VLOOKUP($C944,'ALLL &lt;50B Database'!$A$2:$S$4794,19,FALSE),VLOOKUP($C944,'CECL &lt;50B Database'!$A$2:$S$165,19,FALSE)),"")</f>
        <v/>
      </c>
      <c r="G944" s="32" t="str">
        <f>IFERROR(IF($D$12="NR",VLOOKUP($C944,'ALLL &lt;50B Database'!$A$2:$S$4794,15,FALSE),VLOOKUP($C944,'CECL &lt;50B Database'!$A$2:$S$165,15,FALSE)),"")</f>
        <v/>
      </c>
      <c r="H944" s="32"/>
    </row>
    <row r="945" spans="2:8" x14ac:dyDescent="0.25">
      <c r="B945" s="5" t="str">
        <f>IF(COUNT($B$18:B944)&gt;=COUNT(Workings!$C:$C),"",COUNT($B$18:B944)+1)</f>
        <v/>
      </c>
      <c r="C945" t="str">
        <f>IFERROR(INDEX(Workings!$B:$B,MATCH('Peer Comparison Tool'!$B945,Workings!$D:$D,0)),"")</f>
        <v/>
      </c>
      <c r="D945" s="28" t="str">
        <f>IFERROR(IF($D$12="NR",VLOOKUP($C945,'ALLL &lt;50B Database'!$A$2:$S$4794,7,FALSE),VLOOKUP($C945,'CECL &lt;50B Database'!$A$2:$S$165,7,FALSE)),"")</f>
        <v/>
      </c>
      <c r="E945" s="32" t="str">
        <f>IFERROR(IF($D$12="NR",VLOOKUP($C945,'ALLL &lt;50B Database'!$A$2:$S$4794,11,FALSE),VLOOKUP($C945,'CECL &lt;50B Database'!$A$2:$S$165,11,FALSE)),"")</f>
        <v/>
      </c>
      <c r="F945" s="32" t="str">
        <f>IFERROR(IF($D$12="NR",VLOOKUP($C945,'ALLL &lt;50B Database'!$A$2:$S$4794,19,FALSE),VLOOKUP($C945,'CECL &lt;50B Database'!$A$2:$S$165,19,FALSE)),"")</f>
        <v/>
      </c>
      <c r="G945" s="32" t="str">
        <f>IFERROR(IF($D$12="NR",VLOOKUP($C945,'ALLL &lt;50B Database'!$A$2:$S$4794,15,FALSE),VLOOKUP($C945,'CECL &lt;50B Database'!$A$2:$S$165,15,FALSE)),"")</f>
        <v/>
      </c>
      <c r="H945" s="32"/>
    </row>
    <row r="946" spans="2:8" x14ac:dyDescent="0.25">
      <c r="B946" s="5" t="str">
        <f>IF(COUNT($B$18:B945)&gt;=COUNT(Workings!$C:$C),"",COUNT($B$18:B945)+1)</f>
        <v/>
      </c>
      <c r="C946" t="str">
        <f>IFERROR(INDEX(Workings!$B:$B,MATCH('Peer Comparison Tool'!$B946,Workings!$D:$D,0)),"")</f>
        <v/>
      </c>
      <c r="D946" s="28" t="str">
        <f>IFERROR(IF($D$12="NR",VLOOKUP($C946,'ALLL &lt;50B Database'!$A$2:$S$4794,7,FALSE),VLOOKUP($C946,'CECL &lt;50B Database'!$A$2:$S$165,7,FALSE)),"")</f>
        <v/>
      </c>
      <c r="E946" s="32" t="str">
        <f>IFERROR(IF($D$12="NR",VLOOKUP($C946,'ALLL &lt;50B Database'!$A$2:$S$4794,11,FALSE),VLOOKUP($C946,'CECL &lt;50B Database'!$A$2:$S$165,11,FALSE)),"")</f>
        <v/>
      </c>
      <c r="F946" s="32" t="str">
        <f>IFERROR(IF($D$12="NR",VLOOKUP($C946,'ALLL &lt;50B Database'!$A$2:$S$4794,19,FALSE),VLOOKUP($C946,'CECL &lt;50B Database'!$A$2:$S$165,19,FALSE)),"")</f>
        <v/>
      </c>
      <c r="G946" s="32" t="str">
        <f>IFERROR(IF($D$12="NR",VLOOKUP($C946,'ALLL &lt;50B Database'!$A$2:$S$4794,15,FALSE),VLOOKUP($C946,'CECL &lt;50B Database'!$A$2:$S$165,15,FALSE)),"")</f>
        <v/>
      </c>
      <c r="H946" s="32"/>
    </row>
    <row r="947" spans="2:8" x14ac:dyDescent="0.25">
      <c r="B947" s="5" t="str">
        <f>IF(COUNT($B$18:B946)&gt;=COUNT(Workings!$C:$C),"",COUNT($B$18:B946)+1)</f>
        <v/>
      </c>
      <c r="C947" t="str">
        <f>IFERROR(INDEX(Workings!$B:$B,MATCH('Peer Comparison Tool'!$B947,Workings!$D:$D,0)),"")</f>
        <v/>
      </c>
      <c r="D947" s="28" t="str">
        <f>IFERROR(IF($D$12="NR",VLOOKUP($C947,'ALLL &lt;50B Database'!$A$2:$S$4794,7,FALSE),VLOOKUP($C947,'CECL &lt;50B Database'!$A$2:$S$165,7,FALSE)),"")</f>
        <v/>
      </c>
      <c r="E947" s="32" t="str">
        <f>IFERROR(IF($D$12="NR",VLOOKUP($C947,'ALLL &lt;50B Database'!$A$2:$S$4794,11,FALSE),VLOOKUP($C947,'CECL &lt;50B Database'!$A$2:$S$165,11,FALSE)),"")</f>
        <v/>
      </c>
      <c r="F947" s="32" t="str">
        <f>IFERROR(IF($D$12="NR",VLOOKUP($C947,'ALLL &lt;50B Database'!$A$2:$S$4794,19,FALSE),VLOOKUP($C947,'CECL &lt;50B Database'!$A$2:$S$165,19,FALSE)),"")</f>
        <v/>
      </c>
      <c r="G947" s="32" t="str">
        <f>IFERROR(IF($D$12="NR",VLOOKUP($C947,'ALLL &lt;50B Database'!$A$2:$S$4794,15,FALSE),VLOOKUP($C947,'CECL &lt;50B Database'!$A$2:$S$165,15,FALSE)),"")</f>
        <v/>
      </c>
      <c r="H947" s="32"/>
    </row>
    <row r="948" spans="2:8" x14ac:dyDescent="0.25">
      <c r="B948" s="5" t="str">
        <f>IF(COUNT($B$18:B947)&gt;=COUNT(Workings!$C:$C),"",COUNT($B$18:B947)+1)</f>
        <v/>
      </c>
      <c r="C948" t="str">
        <f>IFERROR(INDEX(Workings!$B:$B,MATCH('Peer Comparison Tool'!$B948,Workings!$D:$D,0)),"")</f>
        <v/>
      </c>
      <c r="D948" s="28" t="str">
        <f>IFERROR(IF($D$12="NR",VLOOKUP($C948,'ALLL &lt;50B Database'!$A$2:$S$4794,7,FALSE),VLOOKUP($C948,'CECL &lt;50B Database'!$A$2:$S$165,7,FALSE)),"")</f>
        <v/>
      </c>
      <c r="E948" s="32" t="str">
        <f>IFERROR(IF($D$12="NR",VLOOKUP($C948,'ALLL &lt;50B Database'!$A$2:$S$4794,11,FALSE),VLOOKUP($C948,'CECL &lt;50B Database'!$A$2:$S$165,11,FALSE)),"")</f>
        <v/>
      </c>
      <c r="F948" s="32" t="str">
        <f>IFERROR(IF($D$12="NR",VLOOKUP($C948,'ALLL &lt;50B Database'!$A$2:$S$4794,19,FALSE),VLOOKUP($C948,'CECL &lt;50B Database'!$A$2:$S$165,19,FALSE)),"")</f>
        <v/>
      </c>
      <c r="G948" s="32" t="str">
        <f>IFERROR(IF($D$12="NR",VLOOKUP($C948,'ALLL &lt;50B Database'!$A$2:$S$4794,15,FALSE),VLOOKUP($C948,'CECL &lt;50B Database'!$A$2:$S$165,15,FALSE)),"")</f>
        <v/>
      </c>
      <c r="H948" s="32"/>
    </row>
    <row r="949" spans="2:8" x14ac:dyDescent="0.25">
      <c r="B949" s="5" t="str">
        <f>IF(COUNT($B$18:B948)&gt;=COUNT(Workings!$C:$C),"",COUNT($B$18:B948)+1)</f>
        <v/>
      </c>
      <c r="C949" t="str">
        <f>IFERROR(INDEX(Workings!$B:$B,MATCH('Peer Comparison Tool'!$B949,Workings!$D:$D,0)),"")</f>
        <v/>
      </c>
      <c r="D949" s="28" t="str">
        <f>IFERROR(IF($D$12="NR",VLOOKUP($C949,'ALLL &lt;50B Database'!$A$2:$S$4794,7,FALSE),VLOOKUP($C949,'CECL &lt;50B Database'!$A$2:$S$165,7,FALSE)),"")</f>
        <v/>
      </c>
      <c r="E949" s="32" t="str">
        <f>IFERROR(IF($D$12="NR",VLOOKUP($C949,'ALLL &lt;50B Database'!$A$2:$S$4794,11,FALSE),VLOOKUP($C949,'CECL &lt;50B Database'!$A$2:$S$165,11,FALSE)),"")</f>
        <v/>
      </c>
      <c r="F949" s="32" t="str">
        <f>IFERROR(IF($D$12="NR",VLOOKUP($C949,'ALLL &lt;50B Database'!$A$2:$S$4794,19,FALSE),VLOOKUP($C949,'CECL &lt;50B Database'!$A$2:$S$165,19,FALSE)),"")</f>
        <v/>
      </c>
      <c r="G949" s="32" t="str">
        <f>IFERROR(IF($D$12="NR",VLOOKUP($C949,'ALLL &lt;50B Database'!$A$2:$S$4794,15,FALSE),VLOOKUP($C949,'CECL &lt;50B Database'!$A$2:$S$165,15,FALSE)),"")</f>
        <v/>
      </c>
      <c r="H949" s="32"/>
    </row>
    <row r="950" spans="2:8" x14ac:dyDescent="0.25">
      <c r="B950" s="5" t="str">
        <f>IF(COUNT($B$18:B949)&gt;=COUNT(Workings!$C:$C),"",COUNT($B$18:B949)+1)</f>
        <v/>
      </c>
      <c r="C950" t="str">
        <f>IFERROR(INDEX(Workings!$B:$B,MATCH('Peer Comparison Tool'!$B950,Workings!$D:$D,0)),"")</f>
        <v/>
      </c>
      <c r="D950" s="28" t="str">
        <f>IFERROR(IF($D$12="NR",VLOOKUP($C950,'ALLL &lt;50B Database'!$A$2:$S$4794,7,FALSE),VLOOKUP($C950,'CECL &lt;50B Database'!$A$2:$S$165,7,FALSE)),"")</f>
        <v/>
      </c>
      <c r="E950" s="32" t="str">
        <f>IFERROR(IF($D$12="NR",VLOOKUP($C950,'ALLL &lt;50B Database'!$A$2:$S$4794,11,FALSE),VLOOKUP($C950,'CECL &lt;50B Database'!$A$2:$S$165,11,FALSE)),"")</f>
        <v/>
      </c>
      <c r="F950" s="32" t="str">
        <f>IFERROR(IF($D$12="NR",VLOOKUP($C950,'ALLL &lt;50B Database'!$A$2:$S$4794,19,FALSE),VLOOKUP($C950,'CECL &lt;50B Database'!$A$2:$S$165,19,FALSE)),"")</f>
        <v/>
      </c>
      <c r="G950" s="32" t="str">
        <f>IFERROR(IF($D$12="NR",VLOOKUP($C950,'ALLL &lt;50B Database'!$A$2:$S$4794,15,FALSE),VLOOKUP($C950,'CECL &lt;50B Database'!$A$2:$S$165,15,FALSE)),"")</f>
        <v/>
      </c>
      <c r="H950" s="32"/>
    </row>
    <row r="951" spans="2:8" x14ac:dyDescent="0.25">
      <c r="B951" s="5" t="str">
        <f>IF(COUNT($B$18:B950)&gt;=COUNT(Workings!$C:$C),"",COUNT($B$18:B950)+1)</f>
        <v/>
      </c>
      <c r="C951" t="str">
        <f>IFERROR(INDEX(Workings!$B:$B,MATCH('Peer Comparison Tool'!$B951,Workings!$D:$D,0)),"")</f>
        <v/>
      </c>
      <c r="D951" s="28" t="str">
        <f>IFERROR(IF($D$12="NR",VLOOKUP($C951,'ALLL &lt;50B Database'!$A$2:$S$4794,7,FALSE),VLOOKUP($C951,'CECL &lt;50B Database'!$A$2:$S$165,7,FALSE)),"")</f>
        <v/>
      </c>
      <c r="E951" s="32" t="str">
        <f>IFERROR(IF($D$12="NR",VLOOKUP($C951,'ALLL &lt;50B Database'!$A$2:$S$4794,11,FALSE),VLOOKUP($C951,'CECL &lt;50B Database'!$A$2:$S$165,11,FALSE)),"")</f>
        <v/>
      </c>
      <c r="F951" s="32" t="str">
        <f>IFERROR(IF($D$12="NR",VLOOKUP($C951,'ALLL &lt;50B Database'!$A$2:$S$4794,19,FALSE),VLOOKUP($C951,'CECL &lt;50B Database'!$A$2:$S$165,19,FALSE)),"")</f>
        <v/>
      </c>
      <c r="G951" s="32" t="str">
        <f>IFERROR(IF($D$12="NR",VLOOKUP($C951,'ALLL &lt;50B Database'!$A$2:$S$4794,15,FALSE),VLOOKUP($C951,'CECL &lt;50B Database'!$A$2:$S$165,15,FALSE)),"")</f>
        <v/>
      </c>
      <c r="H951" s="32"/>
    </row>
    <row r="952" spans="2:8" x14ac:dyDescent="0.25">
      <c r="B952" s="5" t="str">
        <f>IF(COUNT($B$18:B951)&gt;=COUNT(Workings!$C:$C),"",COUNT($B$18:B951)+1)</f>
        <v/>
      </c>
      <c r="C952" t="str">
        <f>IFERROR(INDEX(Workings!$B:$B,MATCH('Peer Comparison Tool'!$B952,Workings!$D:$D,0)),"")</f>
        <v/>
      </c>
      <c r="D952" s="28" t="str">
        <f>IFERROR(IF($D$12="NR",VLOOKUP($C952,'ALLL &lt;50B Database'!$A$2:$S$4794,7,FALSE),VLOOKUP($C952,'CECL &lt;50B Database'!$A$2:$S$165,7,FALSE)),"")</f>
        <v/>
      </c>
      <c r="E952" s="32" t="str">
        <f>IFERROR(IF($D$12="NR",VLOOKUP($C952,'ALLL &lt;50B Database'!$A$2:$S$4794,11,FALSE),VLOOKUP($C952,'CECL &lt;50B Database'!$A$2:$S$165,11,FALSE)),"")</f>
        <v/>
      </c>
      <c r="F952" s="32" t="str">
        <f>IFERROR(IF($D$12="NR",VLOOKUP($C952,'ALLL &lt;50B Database'!$A$2:$S$4794,19,FALSE),VLOOKUP($C952,'CECL &lt;50B Database'!$A$2:$S$165,19,FALSE)),"")</f>
        <v/>
      </c>
      <c r="G952" s="32" t="str">
        <f>IFERROR(IF($D$12="NR",VLOOKUP($C952,'ALLL &lt;50B Database'!$A$2:$S$4794,15,FALSE),VLOOKUP($C952,'CECL &lt;50B Database'!$A$2:$S$165,15,FALSE)),"")</f>
        <v/>
      </c>
      <c r="H952" s="32"/>
    </row>
    <row r="953" spans="2:8" x14ac:dyDescent="0.25">
      <c r="B953" s="5" t="str">
        <f>IF(COUNT($B$18:B952)&gt;=COUNT(Workings!$C:$C),"",COUNT($B$18:B952)+1)</f>
        <v/>
      </c>
      <c r="C953" t="str">
        <f>IFERROR(INDEX(Workings!$B:$B,MATCH('Peer Comparison Tool'!$B953,Workings!$D:$D,0)),"")</f>
        <v/>
      </c>
      <c r="D953" s="28" t="str">
        <f>IFERROR(IF($D$12="NR",VLOOKUP($C953,'ALLL &lt;50B Database'!$A$2:$S$4794,7,FALSE),VLOOKUP($C953,'CECL &lt;50B Database'!$A$2:$S$165,7,FALSE)),"")</f>
        <v/>
      </c>
      <c r="E953" s="32" t="str">
        <f>IFERROR(IF($D$12="NR",VLOOKUP($C953,'ALLL &lt;50B Database'!$A$2:$S$4794,11,FALSE),VLOOKUP($C953,'CECL &lt;50B Database'!$A$2:$S$165,11,FALSE)),"")</f>
        <v/>
      </c>
      <c r="F953" s="32" t="str">
        <f>IFERROR(IF($D$12="NR",VLOOKUP($C953,'ALLL &lt;50B Database'!$A$2:$S$4794,19,FALSE),VLOOKUP($C953,'CECL &lt;50B Database'!$A$2:$S$165,19,FALSE)),"")</f>
        <v/>
      </c>
      <c r="G953" s="32" t="str">
        <f>IFERROR(IF($D$12="NR",VLOOKUP($C953,'ALLL &lt;50B Database'!$A$2:$S$4794,15,FALSE),VLOOKUP($C953,'CECL &lt;50B Database'!$A$2:$S$165,15,FALSE)),"")</f>
        <v/>
      </c>
      <c r="H953" s="32"/>
    </row>
    <row r="954" spans="2:8" x14ac:dyDescent="0.25">
      <c r="B954" s="5" t="str">
        <f>IF(COUNT($B$18:B953)&gt;=COUNT(Workings!$C:$C),"",COUNT($B$18:B953)+1)</f>
        <v/>
      </c>
      <c r="C954" t="str">
        <f>IFERROR(INDEX(Workings!$B:$B,MATCH('Peer Comparison Tool'!$B954,Workings!$D:$D,0)),"")</f>
        <v/>
      </c>
      <c r="D954" s="28" t="str">
        <f>IFERROR(IF($D$12="NR",VLOOKUP($C954,'ALLL &lt;50B Database'!$A$2:$S$4794,7,FALSE),VLOOKUP($C954,'CECL &lt;50B Database'!$A$2:$S$165,7,FALSE)),"")</f>
        <v/>
      </c>
      <c r="E954" s="32" t="str">
        <f>IFERROR(IF($D$12="NR",VLOOKUP($C954,'ALLL &lt;50B Database'!$A$2:$S$4794,11,FALSE),VLOOKUP($C954,'CECL &lt;50B Database'!$A$2:$S$165,11,FALSE)),"")</f>
        <v/>
      </c>
      <c r="F954" s="32" t="str">
        <f>IFERROR(IF($D$12="NR",VLOOKUP($C954,'ALLL &lt;50B Database'!$A$2:$S$4794,19,FALSE),VLOOKUP($C954,'CECL &lt;50B Database'!$A$2:$S$165,19,FALSE)),"")</f>
        <v/>
      </c>
      <c r="G954" s="32" t="str">
        <f>IFERROR(IF($D$12="NR",VLOOKUP($C954,'ALLL &lt;50B Database'!$A$2:$S$4794,15,FALSE),VLOOKUP($C954,'CECL &lt;50B Database'!$A$2:$S$165,15,FALSE)),"")</f>
        <v/>
      </c>
      <c r="H954" s="32"/>
    </row>
    <row r="955" spans="2:8" x14ac:dyDescent="0.25">
      <c r="B955" s="5" t="str">
        <f>IF(COUNT($B$18:B954)&gt;=COUNT(Workings!$C:$C),"",COUNT($B$18:B954)+1)</f>
        <v/>
      </c>
      <c r="C955" t="str">
        <f>IFERROR(INDEX(Workings!$B:$B,MATCH('Peer Comparison Tool'!$B955,Workings!$D:$D,0)),"")</f>
        <v/>
      </c>
      <c r="D955" s="28" t="str">
        <f>IFERROR(IF($D$12="NR",VLOOKUP($C955,'ALLL &lt;50B Database'!$A$2:$S$4794,7,FALSE),VLOOKUP($C955,'CECL &lt;50B Database'!$A$2:$S$165,7,FALSE)),"")</f>
        <v/>
      </c>
      <c r="E955" s="32" t="str">
        <f>IFERROR(IF($D$12="NR",VLOOKUP($C955,'ALLL &lt;50B Database'!$A$2:$S$4794,11,FALSE),VLOOKUP($C955,'CECL &lt;50B Database'!$A$2:$S$165,11,FALSE)),"")</f>
        <v/>
      </c>
      <c r="F955" s="32" t="str">
        <f>IFERROR(IF($D$12="NR",VLOOKUP($C955,'ALLL &lt;50B Database'!$A$2:$S$4794,19,FALSE),VLOOKUP($C955,'CECL &lt;50B Database'!$A$2:$S$165,19,FALSE)),"")</f>
        <v/>
      </c>
      <c r="G955" s="32" t="str">
        <f>IFERROR(IF($D$12="NR",VLOOKUP($C955,'ALLL &lt;50B Database'!$A$2:$S$4794,15,FALSE),VLOOKUP($C955,'CECL &lt;50B Database'!$A$2:$S$165,15,FALSE)),"")</f>
        <v/>
      </c>
      <c r="H955" s="32"/>
    </row>
    <row r="956" spans="2:8" x14ac:dyDescent="0.25">
      <c r="B956" s="5" t="str">
        <f>IF(COUNT($B$18:B955)&gt;=COUNT(Workings!$C:$C),"",COUNT($B$18:B955)+1)</f>
        <v/>
      </c>
      <c r="C956" t="str">
        <f>IFERROR(INDEX(Workings!$B:$B,MATCH('Peer Comparison Tool'!$B956,Workings!$D:$D,0)),"")</f>
        <v/>
      </c>
      <c r="D956" s="28" t="str">
        <f>IFERROR(IF($D$12="NR",VLOOKUP($C956,'ALLL &lt;50B Database'!$A$2:$S$4794,7,FALSE),VLOOKUP($C956,'CECL &lt;50B Database'!$A$2:$S$165,7,FALSE)),"")</f>
        <v/>
      </c>
      <c r="E956" s="32" t="str">
        <f>IFERROR(IF($D$12="NR",VLOOKUP($C956,'ALLL &lt;50B Database'!$A$2:$S$4794,11,FALSE),VLOOKUP($C956,'CECL &lt;50B Database'!$A$2:$S$165,11,FALSE)),"")</f>
        <v/>
      </c>
      <c r="F956" s="32" t="str">
        <f>IFERROR(IF($D$12="NR",VLOOKUP($C956,'ALLL &lt;50B Database'!$A$2:$S$4794,19,FALSE),VLOOKUP($C956,'CECL &lt;50B Database'!$A$2:$S$165,19,FALSE)),"")</f>
        <v/>
      </c>
      <c r="G956" s="32" t="str">
        <f>IFERROR(IF($D$12="NR",VLOOKUP($C956,'ALLL &lt;50B Database'!$A$2:$S$4794,15,FALSE),VLOOKUP($C956,'CECL &lt;50B Database'!$A$2:$S$165,15,FALSE)),"")</f>
        <v/>
      </c>
      <c r="H956" s="32"/>
    </row>
    <row r="957" spans="2:8" x14ac:dyDescent="0.25">
      <c r="B957" s="5" t="str">
        <f>IF(COUNT($B$18:B956)&gt;=COUNT(Workings!$C:$C),"",COUNT($B$18:B956)+1)</f>
        <v/>
      </c>
      <c r="C957" t="str">
        <f>IFERROR(INDEX(Workings!$B:$B,MATCH('Peer Comparison Tool'!$B957,Workings!$D:$D,0)),"")</f>
        <v/>
      </c>
      <c r="D957" s="28" t="str">
        <f>IFERROR(IF($D$12="NR",VLOOKUP($C957,'ALLL &lt;50B Database'!$A$2:$S$4794,7,FALSE),VLOOKUP($C957,'CECL &lt;50B Database'!$A$2:$S$165,7,FALSE)),"")</f>
        <v/>
      </c>
      <c r="E957" s="32" t="str">
        <f>IFERROR(IF($D$12="NR",VLOOKUP($C957,'ALLL &lt;50B Database'!$A$2:$S$4794,11,FALSE),VLOOKUP($C957,'CECL &lt;50B Database'!$A$2:$S$165,11,FALSE)),"")</f>
        <v/>
      </c>
      <c r="F957" s="32" t="str">
        <f>IFERROR(IF($D$12="NR",VLOOKUP($C957,'ALLL &lt;50B Database'!$A$2:$S$4794,19,FALSE),VLOOKUP($C957,'CECL &lt;50B Database'!$A$2:$S$165,19,FALSE)),"")</f>
        <v/>
      </c>
      <c r="G957" s="32" t="str">
        <f>IFERROR(IF($D$12="NR",VLOOKUP($C957,'ALLL &lt;50B Database'!$A$2:$S$4794,15,FALSE),VLOOKUP($C957,'CECL &lt;50B Database'!$A$2:$S$165,15,FALSE)),"")</f>
        <v/>
      </c>
      <c r="H957" s="32"/>
    </row>
    <row r="958" spans="2:8" x14ac:dyDescent="0.25">
      <c r="B958" s="5" t="str">
        <f>IF(COUNT($B$18:B957)&gt;=COUNT(Workings!$C:$C),"",COUNT($B$18:B957)+1)</f>
        <v/>
      </c>
      <c r="C958" t="str">
        <f>IFERROR(INDEX(Workings!$B:$B,MATCH('Peer Comparison Tool'!$B958,Workings!$D:$D,0)),"")</f>
        <v/>
      </c>
      <c r="D958" s="28" t="str">
        <f>IFERROR(IF($D$12="NR",VLOOKUP($C958,'ALLL &lt;50B Database'!$A$2:$S$4794,7,FALSE),VLOOKUP($C958,'CECL &lt;50B Database'!$A$2:$S$165,7,FALSE)),"")</f>
        <v/>
      </c>
      <c r="E958" s="32" t="str">
        <f>IFERROR(IF($D$12="NR",VLOOKUP($C958,'ALLL &lt;50B Database'!$A$2:$S$4794,11,FALSE),VLOOKUP($C958,'CECL &lt;50B Database'!$A$2:$S$165,11,FALSE)),"")</f>
        <v/>
      </c>
      <c r="F958" s="32" t="str">
        <f>IFERROR(IF($D$12="NR",VLOOKUP($C958,'ALLL &lt;50B Database'!$A$2:$S$4794,19,FALSE),VLOOKUP($C958,'CECL &lt;50B Database'!$A$2:$S$165,19,FALSE)),"")</f>
        <v/>
      </c>
      <c r="G958" s="32" t="str">
        <f>IFERROR(IF($D$12="NR",VLOOKUP($C958,'ALLL &lt;50B Database'!$A$2:$S$4794,15,FALSE),VLOOKUP($C958,'CECL &lt;50B Database'!$A$2:$S$165,15,FALSE)),"")</f>
        <v/>
      </c>
      <c r="H958" s="32"/>
    </row>
    <row r="959" spans="2:8" x14ac:dyDescent="0.25">
      <c r="B959" s="5" t="str">
        <f>IF(COUNT($B$18:B958)&gt;=COUNT(Workings!$C:$C),"",COUNT($B$18:B958)+1)</f>
        <v/>
      </c>
      <c r="C959" t="str">
        <f>IFERROR(INDEX(Workings!$B:$B,MATCH('Peer Comparison Tool'!$B959,Workings!$D:$D,0)),"")</f>
        <v/>
      </c>
      <c r="D959" s="28" t="str">
        <f>IFERROR(IF($D$12="NR",VLOOKUP($C959,'ALLL &lt;50B Database'!$A$2:$S$4794,7,FALSE),VLOOKUP($C959,'CECL &lt;50B Database'!$A$2:$S$165,7,FALSE)),"")</f>
        <v/>
      </c>
      <c r="E959" s="32" t="str">
        <f>IFERROR(IF($D$12="NR",VLOOKUP($C959,'ALLL &lt;50B Database'!$A$2:$S$4794,11,FALSE),VLOOKUP($C959,'CECL &lt;50B Database'!$A$2:$S$165,11,FALSE)),"")</f>
        <v/>
      </c>
      <c r="F959" s="32" t="str">
        <f>IFERROR(IF($D$12="NR",VLOOKUP($C959,'ALLL &lt;50B Database'!$A$2:$S$4794,19,FALSE),VLOOKUP($C959,'CECL &lt;50B Database'!$A$2:$S$165,19,FALSE)),"")</f>
        <v/>
      </c>
      <c r="G959" s="32" t="str">
        <f>IFERROR(IF($D$12="NR",VLOOKUP($C959,'ALLL &lt;50B Database'!$A$2:$S$4794,15,FALSE),VLOOKUP($C959,'CECL &lt;50B Database'!$A$2:$S$165,15,FALSE)),"")</f>
        <v/>
      </c>
      <c r="H959" s="32"/>
    </row>
    <row r="960" spans="2:8" x14ac:dyDescent="0.25">
      <c r="B960" s="5" t="str">
        <f>IF(COUNT($B$18:B959)&gt;=COUNT(Workings!$C:$C),"",COUNT($B$18:B959)+1)</f>
        <v/>
      </c>
      <c r="C960" t="str">
        <f>IFERROR(INDEX(Workings!$B:$B,MATCH('Peer Comparison Tool'!$B960,Workings!$D:$D,0)),"")</f>
        <v/>
      </c>
      <c r="D960" s="28" t="str">
        <f>IFERROR(IF($D$12="NR",VLOOKUP($C960,'ALLL &lt;50B Database'!$A$2:$S$4794,7,FALSE),VLOOKUP($C960,'CECL &lt;50B Database'!$A$2:$S$165,7,FALSE)),"")</f>
        <v/>
      </c>
      <c r="E960" s="32" t="str">
        <f>IFERROR(IF($D$12="NR",VLOOKUP($C960,'ALLL &lt;50B Database'!$A$2:$S$4794,11,FALSE),VLOOKUP($C960,'CECL &lt;50B Database'!$A$2:$S$165,11,FALSE)),"")</f>
        <v/>
      </c>
      <c r="F960" s="32" t="str">
        <f>IFERROR(IF($D$12="NR",VLOOKUP($C960,'ALLL &lt;50B Database'!$A$2:$S$4794,19,FALSE),VLOOKUP($C960,'CECL &lt;50B Database'!$A$2:$S$165,19,FALSE)),"")</f>
        <v/>
      </c>
      <c r="G960" s="32" t="str">
        <f>IFERROR(IF($D$12="NR",VLOOKUP($C960,'ALLL &lt;50B Database'!$A$2:$S$4794,15,FALSE),VLOOKUP($C960,'CECL &lt;50B Database'!$A$2:$S$165,15,FALSE)),"")</f>
        <v/>
      </c>
      <c r="H960" s="32"/>
    </row>
    <row r="961" spans="2:8" x14ac:dyDescent="0.25">
      <c r="B961" s="5" t="str">
        <f>IF(COUNT($B$18:B960)&gt;=COUNT(Workings!$C:$C),"",COUNT($B$18:B960)+1)</f>
        <v/>
      </c>
      <c r="C961" t="str">
        <f>IFERROR(INDEX(Workings!$B:$B,MATCH('Peer Comparison Tool'!$B961,Workings!$D:$D,0)),"")</f>
        <v/>
      </c>
      <c r="D961" s="28" t="str">
        <f>IFERROR(IF($D$12="NR",VLOOKUP($C961,'ALLL &lt;50B Database'!$A$2:$S$4794,7,FALSE),VLOOKUP($C961,'CECL &lt;50B Database'!$A$2:$S$165,7,FALSE)),"")</f>
        <v/>
      </c>
      <c r="E961" s="32" t="str">
        <f>IFERROR(IF($D$12="NR",VLOOKUP($C961,'ALLL &lt;50B Database'!$A$2:$S$4794,11,FALSE),VLOOKUP($C961,'CECL &lt;50B Database'!$A$2:$S$165,11,FALSE)),"")</f>
        <v/>
      </c>
      <c r="F961" s="32" t="str">
        <f>IFERROR(IF($D$12="NR",VLOOKUP($C961,'ALLL &lt;50B Database'!$A$2:$S$4794,19,FALSE),VLOOKUP($C961,'CECL &lt;50B Database'!$A$2:$S$165,19,FALSE)),"")</f>
        <v/>
      </c>
      <c r="G961" s="32" t="str">
        <f>IFERROR(IF($D$12="NR",VLOOKUP($C961,'ALLL &lt;50B Database'!$A$2:$S$4794,15,FALSE),VLOOKUP($C961,'CECL &lt;50B Database'!$A$2:$S$165,15,FALSE)),"")</f>
        <v/>
      </c>
      <c r="H961" s="32"/>
    </row>
    <row r="962" spans="2:8" x14ac:dyDescent="0.25">
      <c r="B962" s="5" t="str">
        <f>IF(COUNT($B$18:B961)&gt;=COUNT(Workings!$C:$C),"",COUNT($B$18:B961)+1)</f>
        <v/>
      </c>
      <c r="C962" t="str">
        <f>IFERROR(INDEX(Workings!$B:$B,MATCH('Peer Comparison Tool'!$B962,Workings!$D:$D,0)),"")</f>
        <v/>
      </c>
      <c r="D962" s="28" t="str">
        <f>IFERROR(IF($D$12="NR",VLOOKUP($C962,'ALLL &lt;50B Database'!$A$2:$S$4794,7,FALSE),VLOOKUP($C962,'CECL &lt;50B Database'!$A$2:$S$165,7,FALSE)),"")</f>
        <v/>
      </c>
      <c r="E962" s="32" t="str">
        <f>IFERROR(IF($D$12="NR",VLOOKUP($C962,'ALLL &lt;50B Database'!$A$2:$S$4794,11,FALSE),VLOOKUP($C962,'CECL &lt;50B Database'!$A$2:$S$165,11,FALSE)),"")</f>
        <v/>
      </c>
      <c r="F962" s="32" t="str">
        <f>IFERROR(IF($D$12="NR",VLOOKUP($C962,'ALLL &lt;50B Database'!$A$2:$S$4794,19,FALSE),VLOOKUP($C962,'CECL &lt;50B Database'!$A$2:$S$165,19,FALSE)),"")</f>
        <v/>
      </c>
      <c r="G962" s="32" t="str">
        <f>IFERROR(IF($D$12="NR",VLOOKUP($C962,'ALLL &lt;50B Database'!$A$2:$S$4794,15,FALSE),VLOOKUP($C962,'CECL &lt;50B Database'!$A$2:$S$165,15,FALSE)),"")</f>
        <v/>
      </c>
      <c r="H962" s="32"/>
    </row>
    <row r="963" spans="2:8" x14ac:dyDescent="0.25">
      <c r="B963" s="5" t="str">
        <f>IF(COUNT($B$18:B962)&gt;=COUNT(Workings!$C:$C),"",COUNT($B$18:B962)+1)</f>
        <v/>
      </c>
      <c r="C963" t="str">
        <f>IFERROR(INDEX(Workings!$B:$B,MATCH('Peer Comparison Tool'!$B963,Workings!$D:$D,0)),"")</f>
        <v/>
      </c>
      <c r="D963" s="28" t="str">
        <f>IFERROR(IF($D$12="NR",VLOOKUP($C963,'ALLL &lt;50B Database'!$A$2:$S$4794,7,FALSE),VLOOKUP($C963,'CECL &lt;50B Database'!$A$2:$S$165,7,FALSE)),"")</f>
        <v/>
      </c>
      <c r="E963" s="32" t="str">
        <f>IFERROR(IF($D$12="NR",VLOOKUP($C963,'ALLL &lt;50B Database'!$A$2:$S$4794,11,FALSE),VLOOKUP($C963,'CECL &lt;50B Database'!$A$2:$S$165,11,FALSE)),"")</f>
        <v/>
      </c>
      <c r="F963" s="32" t="str">
        <f>IFERROR(IF($D$12="NR",VLOOKUP($C963,'ALLL &lt;50B Database'!$A$2:$S$4794,19,FALSE),VLOOKUP($C963,'CECL &lt;50B Database'!$A$2:$S$165,19,FALSE)),"")</f>
        <v/>
      </c>
      <c r="G963" s="32" t="str">
        <f>IFERROR(IF($D$12="NR",VLOOKUP($C963,'ALLL &lt;50B Database'!$A$2:$S$4794,15,FALSE),VLOOKUP($C963,'CECL &lt;50B Database'!$A$2:$S$165,15,FALSE)),"")</f>
        <v/>
      </c>
      <c r="H963" s="32"/>
    </row>
    <row r="964" spans="2:8" x14ac:dyDescent="0.25">
      <c r="B964" s="5" t="str">
        <f>IF(COUNT($B$18:B963)&gt;=COUNT(Workings!$C:$C),"",COUNT($B$18:B963)+1)</f>
        <v/>
      </c>
      <c r="C964" t="str">
        <f>IFERROR(INDEX(Workings!$B:$B,MATCH('Peer Comparison Tool'!$B964,Workings!$D:$D,0)),"")</f>
        <v/>
      </c>
      <c r="D964" s="28" t="str">
        <f>IFERROR(IF($D$12="NR",VLOOKUP($C964,'ALLL &lt;50B Database'!$A$2:$S$4794,7,FALSE),VLOOKUP($C964,'CECL &lt;50B Database'!$A$2:$S$165,7,FALSE)),"")</f>
        <v/>
      </c>
      <c r="E964" s="32" t="str">
        <f>IFERROR(IF($D$12="NR",VLOOKUP($C964,'ALLL &lt;50B Database'!$A$2:$S$4794,11,FALSE),VLOOKUP($C964,'CECL &lt;50B Database'!$A$2:$S$165,11,FALSE)),"")</f>
        <v/>
      </c>
      <c r="F964" s="32" t="str">
        <f>IFERROR(IF($D$12="NR",VLOOKUP($C964,'ALLL &lt;50B Database'!$A$2:$S$4794,19,FALSE),VLOOKUP($C964,'CECL &lt;50B Database'!$A$2:$S$165,19,FALSE)),"")</f>
        <v/>
      </c>
      <c r="G964" s="32" t="str">
        <f>IFERROR(IF($D$12="NR",VLOOKUP($C964,'ALLL &lt;50B Database'!$A$2:$S$4794,15,FALSE),VLOOKUP($C964,'CECL &lt;50B Database'!$A$2:$S$165,15,FALSE)),"")</f>
        <v/>
      </c>
      <c r="H964" s="32"/>
    </row>
    <row r="965" spans="2:8" x14ac:dyDescent="0.25">
      <c r="B965" s="5" t="str">
        <f>IF(COUNT($B$18:B964)&gt;=COUNT(Workings!$C:$C),"",COUNT($B$18:B964)+1)</f>
        <v/>
      </c>
      <c r="C965" t="str">
        <f>IFERROR(INDEX(Workings!$B:$B,MATCH('Peer Comparison Tool'!$B965,Workings!$D:$D,0)),"")</f>
        <v/>
      </c>
      <c r="D965" s="28" t="str">
        <f>IFERROR(IF($D$12="NR",VLOOKUP($C965,'ALLL &lt;50B Database'!$A$2:$S$4794,7,FALSE),VLOOKUP($C965,'CECL &lt;50B Database'!$A$2:$S$165,7,FALSE)),"")</f>
        <v/>
      </c>
      <c r="E965" s="32" t="str">
        <f>IFERROR(IF($D$12="NR",VLOOKUP($C965,'ALLL &lt;50B Database'!$A$2:$S$4794,11,FALSE),VLOOKUP($C965,'CECL &lt;50B Database'!$A$2:$S$165,11,FALSE)),"")</f>
        <v/>
      </c>
      <c r="F965" s="32" t="str">
        <f>IFERROR(IF($D$12="NR",VLOOKUP($C965,'ALLL &lt;50B Database'!$A$2:$S$4794,19,FALSE),VLOOKUP($C965,'CECL &lt;50B Database'!$A$2:$S$165,19,FALSE)),"")</f>
        <v/>
      </c>
      <c r="G965" s="32" t="str">
        <f>IFERROR(IF($D$12="NR",VLOOKUP($C965,'ALLL &lt;50B Database'!$A$2:$S$4794,15,FALSE),VLOOKUP($C965,'CECL &lt;50B Database'!$A$2:$S$165,15,FALSE)),"")</f>
        <v/>
      </c>
      <c r="H965" s="32"/>
    </row>
    <row r="966" spans="2:8" x14ac:dyDescent="0.25">
      <c r="B966" s="5" t="str">
        <f>IF(COUNT($B$18:B965)&gt;=COUNT(Workings!$C:$C),"",COUNT($B$18:B965)+1)</f>
        <v/>
      </c>
      <c r="C966" t="str">
        <f>IFERROR(INDEX(Workings!$B:$B,MATCH('Peer Comparison Tool'!$B966,Workings!$D:$D,0)),"")</f>
        <v/>
      </c>
      <c r="D966" s="28" t="str">
        <f>IFERROR(IF($D$12="NR",VLOOKUP($C966,'ALLL &lt;50B Database'!$A$2:$S$4794,7,FALSE),VLOOKUP($C966,'CECL &lt;50B Database'!$A$2:$S$165,7,FALSE)),"")</f>
        <v/>
      </c>
      <c r="E966" s="32" t="str">
        <f>IFERROR(IF($D$12="NR",VLOOKUP($C966,'ALLL &lt;50B Database'!$A$2:$S$4794,11,FALSE),VLOOKUP($C966,'CECL &lt;50B Database'!$A$2:$S$165,11,FALSE)),"")</f>
        <v/>
      </c>
      <c r="F966" s="32" t="str">
        <f>IFERROR(IF($D$12="NR",VLOOKUP($C966,'ALLL &lt;50B Database'!$A$2:$S$4794,19,FALSE),VLOOKUP($C966,'CECL &lt;50B Database'!$A$2:$S$165,19,FALSE)),"")</f>
        <v/>
      </c>
      <c r="G966" s="32" t="str">
        <f>IFERROR(IF($D$12="NR",VLOOKUP($C966,'ALLL &lt;50B Database'!$A$2:$S$4794,15,FALSE),VLOOKUP($C966,'CECL &lt;50B Database'!$A$2:$S$165,15,FALSE)),"")</f>
        <v/>
      </c>
      <c r="H966" s="32"/>
    </row>
    <row r="967" spans="2:8" x14ac:dyDescent="0.25">
      <c r="B967" s="5" t="str">
        <f>IF(COUNT($B$18:B966)&gt;=COUNT(Workings!$C:$C),"",COUNT($B$18:B966)+1)</f>
        <v/>
      </c>
      <c r="C967" t="str">
        <f>IFERROR(INDEX(Workings!$B:$B,MATCH('Peer Comparison Tool'!$B967,Workings!$D:$D,0)),"")</f>
        <v/>
      </c>
      <c r="D967" s="28" t="str">
        <f>IFERROR(IF($D$12="NR",VLOOKUP($C967,'ALLL &lt;50B Database'!$A$2:$S$4794,7,FALSE),VLOOKUP($C967,'CECL &lt;50B Database'!$A$2:$S$165,7,FALSE)),"")</f>
        <v/>
      </c>
      <c r="E967" s="32" t="str">
        <f>IFERROR(IF($D$12="NR",VLOOKUP($C967,'ALLL &lt;50B Database'!$A$2:$S$4794,11,FALSE),VLOOKUP($C967,'CECL &lt;50B Database'!$A$2:$S$165,11,FALSE)),"")</f>
        <v/>
      </c>
      <c r="F967" s="32" t="str">
        <f>IFERROR(IF($D$12="NR",VLOOKUP($C967,'ALLL &lt;50B Database'!$A$2:$S$4794,19,FALSE),VLOOKUP($C967,'CECL &lt;50B Database'!$A$2:$S$165,19,FALSE)),"")</f>
        <v/>
      </c>
      <c r="G967" s="32" t="str">
        <f>IFERROR(IF($D$12="NR",VLOOKUP($C967,'ALLL &lt;50B Database'!$A$2:$S$4794,15,FALSE),VLOOKUP($C967,'CECL &lt;50B Database'!$A$2:$S$165,15,FALSE)),"")</f>
        <v/>
      </c>
      <c r="H967" s="32"/>
    </row>
    <row r="968" spans="2:8" x14ac:dyDescent="0.25">
      <c r="B968" s="5" t="str">
        <f>IF(COUNT($B$18:B967)&gt;=COUNT(Workings!$C:$C),"",COUNT($B$18:B967)+1)</f>
        <v/>
      </c>
      <c r="C968" t="str">
        <f>IFERROR(INDEX(Workings!$B:$B,MATCH('Peer Comparison Tool'!$B968,Workings!$D:$D,0)),"")</f>
        <v/>
      </c>
      <c r="D968" s="28" t="str">
        <f>IFERROR(IF($D$12="NR",VLOOKUP($C968,'ALLL &lt;50B Database'!$A$2:$S$4794,7,FALSE),VLOOKUP($C968,'CECL &lt;50B Database'!$A$2:$S$165,7,FALSE)),"")</f>
        <v/>
      </c>
      <c r="E968" s="32" t="str">
        <f>IFERROR(IF($D$12="NR",VLOOKUP($C968,'ALLL &lt;50B Database'!$A$2:$S$4794,11,FALSE),VLOOKUP($C968,'CECL &lt;50B Database'!$A$2:$S$165,11,FALSE)),"")</f>
        <v/>
      </c>
      <c r="F968" s="32" t="str">
        <f>IFERROR(IF($D$12="NR",VLOOKUP($C968,'ALLL &lt;50B Database'!$A$2:$S$4794,19,FALSE),VLOOKUP($C968,'CECL &lt;50B Database'!$A$2:$S$165,19,FALSE)),"")</f>
        <v/>
      </c>
      <c r="G968" s="32" t="str">
        <f>IFERROR(IF($D$12="NR",VLOOKUP($C968,'ALLL &lt;50B Database'!$A$2:$S$4794,15,FALSE),VLOOKUP($C968,'CECL &lt;50B Database'!$A$2:$S$165,15,FALSE)),"")</f>
        <v/>
      </c>
      <c r="H968" s="32"/>
    </row>
    <row r="969" spans="2:8" x14ac:dyDescent="0.25">
      <c r="B969" s="5" t="str">
        <f>IF(COUNT($B$18:B968)&gt;=COUNT(Workings!$C:$C),"",COUNT($B$18:B968)+1)</f>
        <v/>
      </c>
      <c r="C969" t="str">
        <f>IFERROR(INDEX(Workings!$B:$B,MATCH('Peer Comparison Tool'!$B969,Workings!$D:$D,0)),"")</f>
        <v/>
      </c>
      <c r="D969" s="28" t="str">
        <f>IFERROR(IF($D$12="NR",VLOOKUP($C969,'ALLL &lt;50B Database'!$A$2:$S$4794,7,FALSE),VLOOKUP($C969,'CECL &lt;50B Database'!$A$2:$S$165,7,FALSE)),"")</f>
        <v/>
      </c>
      <c r="E969" s="32" t="str">
        <f>IFERROR(IF($D$12="NR",VLOOKUP($C969,'ALLL &lt;50B Database'!$A$2:$S$4794,11,FALSE),VLOOKUP($C969,'CECL &lt;50B Database'!$A$2:$S$165,11,FALSE)),"")</f>
        <v/>
      </c>
      <c r="F969" s="32" t="str">
        <f>IFERROR(IF($D$12="NR",VLOOKUP($C969,'ALLL &lt;50B Database'!$A$2:$S$4794,19,FALSE),VLOOKUP($C969,'CECL &lt;50B Database'!$A$2:$S$165,19,FALSE)),"")</f>
        <v/>
      </c>
      <c r="G969" s="32" t="str">
        <f>IFERROR(IF($D$12="NR",VLOOKUP($C969,'ALLL &lt;50B Database'!$A$2:$S$4794,15,FALSE),VLOOKUP($C969,'CECL &lt;50B Database'!$A$2:$S$165,15,FALSE)),"")</f>
        <v/>
      </c>
      <c r="H969" s="32"/>
    </row>
    <row r="970" spans="2:8" x14ac:dyDescent="0.25">
      <c r="B970" s="5" t="str">
        <f>IF(COUNT($B$18:B969)&gt;=COUNT(Workings!$C:$C),"",COUNT($B$18:B969)+1)</f>
        <v/>
      </c>
      <c r="C970" t="str">
        <f>IFERROR(INDEX(Workings!$B:$B,MATCH('Peer Comparison Tool'!$B970,Workings!$D:$D,0)),"")</f>
        <v/>
      </c>
      <c r="D970" s="28" t="str">
        <f>IFERROR(IF($D$12="NR",VLOOKUP($C970,'ALLL &lt;50B Database'!$A$2:$S$4794,7,FALSE),VLOOKUP($C970,'CECL &lt;50B Database'!$A$2:$S$165,7,FALSE)),"")</f>
        <v/>
      </c>
      <c r="E970" s="32" t="str">
        <f>IFERROR(IF($D$12="NR",VLOOKUP($C970,'ALLL &lt;50B Database'!$A$2:$S$4794,11,FALSE),VLOOKUP($C970,'CECL &lt;50B Database'!$A$2:$S$165,11,FALSE)),"")</f>
        <v/>
      </c>
      <c r="F970" s="32" t="str">
        <f>IFERROR(IF($D$12="NR",VLOOKUP($C970,'ALLL &lt;50B Database'!$A$2:$S$4794,19,FALSE),VLOOKUP($C970,'CECL &lt;50B Database'!$A$2:$S$165,19,FALSE)),"")</f>
        <v/>
      </c>
      <c r="G970" s="32" t="str">
        <f>IFERROR(IF($D$12="NR",VLOOKUP($C970,'ALLL &lt;50B Database'!$A$2:$S$4794,15,FALSE),VLOOKUP($C970,'CECL &lt;50B Database'!$A$2:$S$165,15,FALSE)),"")</f>
        <v/>
      </c>
      <c r="H970" s="32"/>
    </row>
    <row r="971" spans="2:8" x14ac:dyDescent="0.25">
      <c r="B971" s="5" t="str">
        <f>IF(COUNT($B$18:B970)&gt;=COUNT(Workings!$C:$C),"",COUNT($B$18:B970)+1)</f>
        <v/>
      </c>
      <c r="C971" t="str">
        <f>IFERROR(INDEX(Workings!$B:$B,MATCH('Peer Comparison Tool'!$B971,Workings!$D:$D,0)),"")</f>
        <v/>
      </c>
      <c r="D971" s="28" t="str">
        <f>IFERROR(IF($D$12="NR",VLOOKUP($C971,'ALLL &lt;50B Database'!$A$2:$S$4794,7,FALSE),VLOOKUP($C971,'CECL &lt;50B Database'!$A$2:$S$165,7,FALSE)),"")</f>
        <v/>
      </c>
      <c r="E971" s="32" t="str">
        <f>IFERROR(IF($D$12="NR",VLOOKUP($C971,'ALLL &lt;50B Database'!$A$2:$S$4794,11,FALSE),VLOOKUP($C971,'CECL &lt;50B Database'!$A$2:$S$165,11,FALSE)),"")</f>
        <v/>
      </c>
      <c r="F971" s="32" t="str">
        <f>IFERROR(IF($D$12="NR",VLOOKUP($C971,'ALLL &lt;50B Database'!$A$2:$S$4794,19,FALSE),VLOOKUP($C971,'CECL &lt;50B Database'!$A$2:$S$165,19,FALSE)),"")</f>
        <v/>
      </c>
      <c r="G971" s="32" t="str">
        <f>IFERROR(IF($D$12="NR",VLOOKUP($C971,'ALLL &lt;50B Database'!$A$2:$S$4794,15,FALSE),VLOOKUP($C971,'CECL &lt;50B Database'!$A$2:$S$165,15,FALSE)),"")</f>
        <v/>
      </c>
      <c r="H971" s="32"/>
    </row>
    <row r="972" spans="2:8" x14ac:dyDescent="0.25">
      <c r="B972" s="5" t="str">
        <f>IF(COUNT($B$18:B971)&gt;=COUNT(Workings!$C:$C),"",COUNT($B$18:B971)+1)</f>
        <v/>
      </c>
      <c r="C972" t="str">
        <f>IFERROR(INDEX(Workings!$B:$B,MATCH('Peer Comparison Tool'!$B972,Workings!$D:$D,0)),"")</f>
        <v/>
      </c>
      <c r="D972" s="28" t="str">
        <f>IFERROR(IF($D$12="NR",VLOOKUP($C972,'ALLL &lt;50B Database'!$A$2:$S$4794,7,FALSE),VLOOKUP($C972,'CECL &lt;50B Database'!$A$2:$S$165,7,FALSE)),"")</f>
        <v/>
      </c>
      <c r="E972" s="32" t="str">
        <f>IFERROR(IF($D$12="NR",VLOOKUP($C972,'ALLL &lt;50B Database'!$A$2:$S$4794,11,FALSE),VLOOKUP($C972,'CECL &lt;50B Database'!$A$2:$S$165,11,FALSE)),"")</f>
        <v/>
      </c>
      <c r="F972" s="32" t="str">
        <f>IFERROR(IF($D$12="NR",VLOOKUP($C972,'ALLL &lt;50B Database'!$A$2:$S$4794,19,FALSE),VLOOKUP($C972,'CECL &lt;50B Database'!$A$2:$S$165,19,FALSE)),"")</f>
        <v/>
      </c>
      <c r="G972" s="32" t="str">
        <f>IFERROR(IF($D$12="NR",VLOOKUP($C972,'ALLL &lt;50B Database'!$A$2:$S$4794,15,FALSE),VLOOKUP($C972,'CECL &lt;50B Database'!$A$2:$S$165,15,FALSE)),"")</f>
        <v/>
      </c>
      <c r="H972" s="32"/>
    </row>
    <row r="973" spans="2:8" x14ac:dyDescent="0.25">
      <c r="B973" s="5" t="str">
        <f>IF(COUNT($B$18:B972)&gt;=COUNT(Workings!$C:$C),"",COUNT($B$18:B972)+1)</f>
        <v/>
      </c>
      <c r="C973" t="str">
        <f>IFERROR(INDEX(Workings!$B:$B,MATCH('Peer Comparison Tool'!$B973,Workings!$D:$D,0)),"")</f>
        <v/>
      </c>
      <c r="D973" s="28" t="str">
        <f>IFERROR(IF($D$12="NR",VLOOKUP($C973,'ALLL &lt;50B Database'!$A$2:$S$4794,7,FALSE),VLOOKUP($C973,'CECL &lt;50B Database'!$A$2:$S$165,7,FALSE)),"")</f>
        <v/>
      </c>
      <c r="E973" s="32" t="str">
        <f>IFERROR(IF($D$12="NR",VLOOKUP($C973,'ALLL &lt;50B Database'!$A$2:$S$4794,11,FALSE),VLOOKUP($C973,'CECL &lt;50B Database'!$A$2:$S$165,11,FALSE)),"")</f>
        <v/>
      </c>
      <c r="F973" s="32" t="str">
        <f>IFERROR(IF($D$12="NR",VLOOKUP($C973,'ALLL &lt;50B Database'!$A$2:$S$4794,19,FALSE),VLOOKUP($C973,'CECL &lt;50B Database'!$A$2:$S$165,19,FALSE)),"")</f>
        <v/>
      </c>
      <c r="G973" s="32" t="str">
        <f>IFERROR(IF($D$12="NR",VLOOKUP($C973,'ALLL &lt;50B Database'!$A$2:$S$4794,15,FALSE),VLOOKUP($C973,'CECL &lt;50B Database'!$A$2:$S$165,15,FALSE)),"")</f>
        <v/>
      </c>
      <c r="H973" s="32"/>
    </row>
    <row r="974" spans="2:8" x14ac:dyDescent="0.25">
      <c r="B974" s="5" t="str">
        <f>IF(COUNT($B$18:B973)&gt;=COUNT(Workings!$C:$C),"",COUNT($B$18:B973)+1)</f>
        <v/>
      </c>
      <c r="C974" t="str">
        <f>IFERROR(INDEX(Workings!$B:$B,MATCH('Peer Comparison Tool'!$B974,Workings!$D:$D,0)),"")</f>
        <v/>
      </c>
      <c r="D974" s="28" t="str">
        <f>IFERROR(IF($D$12="NR",VLOOKUP($C974,'ALLL &lt;50B Database'!$A$2:$S$4794,7,FALSE),VLOOKUP($C974,'CECL &lt;50B Database'!$A$2:$S$165,7,FALSE)),"")</f>
        <v/>
      </c>
      <c r="E974" s="32" t="str">
        <f>IFERROR(IF($D$12="NR",VLOOKUP($C974,'ALLL &lt;50B Database'!$A$2:$S$4794,11,FALSE),VLOOKUP($C974,'CECL &lt;50B Database'!$A$2:$S$165,11,FALSE)),"")</f>
        <v/>
      </c>
      <c r="F974" s="32" t="str">
        <f>IFERROR(IF($D$12="NR",VLOOKUP($C974,'ALLL &lt;50B Database'!$A$2:$S$4794,19,FALSE),VLOOKUP($C974,'CECL &lt;50B Database'!$A$2:$S$165,19,FALSE)),"")</f>
        <v/>
      </c>
      <c r="G974" s="32" t="str">
        <f>IFERROR(IF($D$12="NR",VLOOKUP($C974,'ALLL &lt;50B Database'!$A$2:$S$4794,15,FALSE),VLOOKUP($C974,'CECL &lt;50B Database'!$A$2:$S$165,15,FALSE)),"")</f>
        <v/>
      </c>
      <c r="H974" s="32"/>
    </row>
    <row r="975" spans="2:8" x14ac:dyDescent="0.25">
      <c r="B975" s="5" t="str">
        <f>IF(COUNT($B$18:B974)&gt;=COUNT(Workings!$C:$C),"",COUNT($B$18:B974)+1)</f>
        <v/>
      </c>
      <c r="C975" t="str">
        <f>IFERROR(INDEX(Workings!$B:$B,MATCH('Peer Comparison Tool'!$B975,Workings!$D:$D,0)),"")</f>
        <v/>
      </c>
      <c r="D975" s="28" t="str">
        <f>IFERROR(IF($D$12="NR",VLOOKUP($C975,'ALLL &lt;50B Database'!$A$2:$S$4794,7,FALSE),VLOOKUP($C975,'CECL &lt;50B Database'!$A$2:$S$165,7,FALSE)),"")</f>
        <v/>
      </c>
      <c r="E975" s="32" t="str">
        <f>IFERROR(IF($D$12="NR",VLOOKUP($C975,'ALLL &lt;50B Database'!$A$2:$S$4794,11,FALSE),VLOOKUP($C975,'CECL &lt;50B Database'!$A$2:$S$165,11,FALSE)),"")</f>
        <v/>
      </c>
      <c r="F975" s="32" t="str">
        <f>IFERROR(IF($D$12="NR",VLOOKUP($C975,'ALLL &lt;50B Database'!$A$2:$S$4794,19,FALSE),VLOOKUP($C975,'CECL &lt;50B Database'!$A$2:$S$165,19,FALSE)),"")</f>
        <v/>
      </c>
      <c r="G975" s="32" t="str">
        <f>IFERROR(IF($D$12="NR",VLOOKUP($C975,'ALLL &lt;50B Database'!$A$2:$S$4794,15,FALSE),VLOOKUP($C975,'CECL &lt;50B Database'!$A$2:$S$165,15,FALSE)),"")</f>
        <v/>
      </c>
      <c r="H975" s="32"/>
    </row>
    <row r="976" spans="2:8" x14ac:dyDescent="0.25">
      <c r="B976" s="5" t="str">
        <f>IF(COUNT($B$18:B975)&gt;=COUNT(Workings!$C:$C),"",COUNT($B$18:B975)+1)</f>
        <v/>
      </c>
      <c r="C976" t="str">
        <f>IFERROR(INDEX(Workings!$B:$B,MATCH('Peer Comparison Tool'!$B976,Workings!$D:$D,0)),"")</f>
        <v/>
      </c>
      <c r="D976" s="28" t="str">
        <f>IFERROR(IF($D$12="NR",VLOOKUP($C976,'ALLL &lt;50B Database'!$A$2:$S$4794,7,FALSE),VLOOKUP($C976,'CECL &lt;50B Database'!$A$2:$S$165,7,FALSE)),"")</f>
        <v/>
      </c>
      <c r="E976" s="32" t="str">
        <f>IFERROR(IF($D$12="NR",VLOOKUP($C976,'ALLL &lt;50B Database'!$A$2:$S$4794,11,FALSE),VLOOKUP($C976,'CECL &lt;50B Database'!$A$2:$S$165,11,FALSE)),"")</f>
        <v/>
      </c>
      <c r="F976" s="32" t="str">
        <f>IFERROR(IF($D$12="NR",VLOOKUP($C976,'ALLL &lt;50B Database'!$A$2:$S$4794,19,FALSE),VLOOKUP($C976,'CECL &lt;50B Database'!$A$2:$S$165,19,FALSE)),"")</f>
        <v/>
      </c>
      <c r="G976" s="32" t="str">
        <f>IFERROR(IF($D$12="NR",VLOOKUP($C976,'ALLL &lt;50B Database'!$A$2:$S$4794,15,FALSE),VLOOKUP($C976,'CECL &lt;50B Database'!$A$2:$S$165,15,FALSE)),"")</f>
        <v/>
      </c>
      <c r="H976" s="32"/>
    </row>
    <row r="977" spans="2:8" x14ac:dyDescent="0.25">
      <c r="B977" s="5" t="str">
        <f>IF(COUNT($B$18:B976)&gt;=COUNT(Workings!$C:$C),"",COUNT($B$18:B976)+1)</f>
        <v/>
      </c>
      <c r="C977" t="str">
        <f>IFERROR(INDEX(Workings!$B:$B,MATCH('Peer Comparison Tool'!$B977,Workings!$D:$D,0)),"")</f>
        <v/>
      </c>
      <c r="D977" s="28" t="str">
        <f>IFERROR(IF($D$12="NR",VLOOKUP($C977,'ALLL &lt;50B Database'!$A$2:$S$4794,7,FALSE),VLOOKUP($C977,'CECL &lt;50B Database'!$A$2:$S$165,7,FALSE)),"")</f>
        <v/>
      </c>
      <c r="E977" s="32" t="str">
        <f>IFERROR(IF($D$12="NR",VLOOKUP($C977,'ALLL &lt;50B Database'!$A$2:$S$4794,11,FALSE),VLOOKUP($C977,'CECL &lt;50B Database'!$A$2:$S$165,11,FALSE)),"")</f>
        <v/>
      </c>
      <c r="F977" s="32" t="str">
        <f>IFERROR(IF($D$12="NR",VLOOKUP($C977,'ALLL &lt;50B Database'!$A$2:$S$4794,19,FALSE),VLOOKUP($C977,'CECL &lt;50B Database'!$A$2:$S$165,19,FALSE)),"")</f>
        <v/>
      </c>
      <c r="G977" s="32" t="str">
        <f>IFERROR(IF($D$12="NR",VLOOKUP($C977,'ALLL &lt;50B Database'!$A$2:$S$4794,15,FALSE),VLOOKUP($C977,'CECL &lt;50B Database'!$A$2:$S$165,15,FALSE)),"")</f>
        <v/>
      </c>
      <c r="H977" s="32"/>
    </row>
    <row r="978" spans="2:8" x14ac:dyDescent="0.25">
      <c r="B978" s="5" t="str">
        <f>IF(COUNT($B$18:B977)&gt;=COUNT(Workings!$C:$C),"",COUNT($B$18:B977)+1)</f>
        <v/>
      </c>
      <c r="C978" t="str">
        <f>IFERROR(INDEX(Workings!$B:$B,MATCH('Peer Comparison Tool'!$B978,Workings!$D:$D,0)),"")</f>
        <v/>
      </c>
      <c r="D978" s="28" t="str">
        <f>IFERROR(IF($D$12="NR",VLOOKUP($C978,'ALLL &lt;50B Database'!$A$2:$S$4794,7,FALSE),VLOOKUP($C978,'CECL &lt;50B Database'!$A$2:$S$165,7,FALSE)),"")</f>
        <v/>
      </c>
      <c r="E978" s="32" t="str">
        <f>IFERROR(IF($D$12="NR",VLOOKUP($C978,'ALLL &lt;50B Database'!$A$2:$S$4794,11,FALSE),VLOOKUP($C978,'CECL &lt;50B Database'!$A$2:$S$165,11,FALSE)),"")</f>
        <v/>
      </c>
      <c r="F978" s="32" t="str">
        <f>IFERROR(IF($D$12="NR",VLOOKUP($C978,'ALLL &lt;50B Database'!$A$2:$S$4794,19,FALSE),VLOOKUP($C978,'CECL &lt;50B Database'!$A$2:$S$165,19,FALSE)),"")</f>
        <v/>
      </c>
      <c r="G978" s="32" t="str">
        <f>IFERROR(IF($D$12="NR",VLOOKUP($C978,'ALLL &lt;50B Database'!$A$2:$S$4794,15,FALSE),VLOOKUP($C978,'CECL &lt;50B Database'!$A$2:$S$165,15,FALSE)),"")</f>
        <v/>
      </c>
      <c r="H978" s="32"/>
    </row>
    <row r="979" spans="2:8" x14ac:dyDescent="0.25">
      <c r="B979" s="5" t="str">
        <f>IF(COUNT($B$18:B978)&gt;=COUNT(Workings!$C:$C),"",COUNT($B$18:B978)+1)</f>
        <v/>
      </c>
      <c r="C979" t="str">
        <f>IFERROR(INDEX(Workings!$B:$B,MATCH('Peer Comparison Tool'!$B979,Workings!$D:$D,0)),"")</f>
        <v/>
      </c>
      <c r="D979" s="28" t="str">
        <f>IFERROR(IF($D$12="NR",VLOOKUP($C979,'ALLL &lt;50B Database'!$A$2:$S$4794,7,FALSE),VLOOKUP($C979,'CECL &lt;50B Database'!$A$2:$S$165,7,FALSE)),"")</f>
        <v/>
      </c>
      <c r="E979" s="32" t="str">
        <f>IFERROR(IF($D$12="NR",VLOOKUP($C979,'ALLL &lt;50B Database'!$A$2:$S$4794,11,FALSE),VLOOKUP($C979,'CECL &lt;50B Database'!$A$2:$S$165,11,FALSE)),"")</f>
        <v/>
      </c>
      <c r="F979" s="32" t="str">
        <f>IFERROR(IF($D$12="NR",VLOOKUP($C979,'ALLL &lt;50B Database'!$A$2:$S$4794,19,FALSE),VLOOKUP($C979,'CECL &lt;50B Database'!$A$2:$S$165,19,FALSE)),"")</f>
        <v/>
      </c>
      <c r="G979" s="32" t="str">
        <f>IFERROR(IF($D$12="NR",VLOOKUP($C979,'ALLL &lt;50B Database'!$A$2:$S$4794,15,FALSE),VLOOKUP($C979,'CECL &lt;50B Database'!$A$2:$S$165,15,FALSE)),"")</f>
        <v/>
      </c>
      <c r="H979" s="32"/>
    </row>
    <row r="980" spans="2:8" x14ac:dyDescent="0.25">
      <c r="B980" s="5" t="str">
        <f>IF(COUNT($B$18:B979)&gt;=COUNT(Workings!$C:$C),"",COUNT($B$18:B979)+1)</f>
        <v/>
      </c>
      <c r="C980" t="str">
        <f>IFERROR(INDEX(Workings!$B:$B,MATCH('Peer Comparison Tool'!$B980,Workings!$D:$D,0)),"")</f>
        <v/>
      </c>
      <c r="D980" s="28" t="str">
        <f>IFERROR(IF($D$12="NR",VLOOKUP($C980,'ALLL &lt;50B Database'!$A$2:$S$4794,7,FALSE),VLOOKUP($C980,'CECL &lt;50B Database'!$A$2:$S$165,7,FALSE)),"")</f>
        <v/>
      </c>
      <c r="E980" s="32" t="str">
        <f>IFERROR(IF($D$12="NR",VLOOKUP($C980,'ALLL &lt;50B Database'!$A$2:$S$4794,11,FALSE),VLOOKUP($C980,'CECL &lt;50B Database'!$A$2:$S$165,11,FALSE)),"")</f>
        <v/>
      </c>
      <c r="F980" s="32" t="str">
        <f>IFERROR(IF($D$12="NR",VLOOKUP($C980,'ALLL &lt;50B Database'!$A$2:$S$4794,19,FALSE),VLOOKUP($C980,'CECL &lt;50B Database'!$A$2:$S$165,19,FALSE)),"")</f>
        <v/>
      </c>
      <c r="G980" s="32" t="str">
        <f>IFERROR(IF($D$12="NR",VLOOKUP($C980,'ALLL &lt;50B Database'!$A$2:$S$4794,15,FALSE),VLOOKUP($C980,'CECL &lt;50B Database'!$A$2:$S$165,15,FALSE)),"")</f>
        <v/>
      </c>
      <c r="H980" s="32"/>
    </row>
    <row r="981" spans="2:8" x14ac:dyDescent="0.25">
      <c r="B981" s="5" t="str">
        <f>IF(COUNT($B$18:B980)&gt;=COUNT(Workings!$C:$C),"",COUNT($B$18:B980)+1)</f>
        <v/>
      </c>
      <c r="C981" t="str">
        <f>IFERROR(INDEX(Workings!$B:$B,MATCH('Peer Comparison Tool'!$B981,Workings!$D:$D,0)),"")</f>
        <v/>
      </c>
      <c r="D981" s="28" t="str">
        <f>IFERROR(IF($D$12="NR",VLOOKUP($C981,'ALLL &lt;50B Database'!$A$2:$S$4794,7,FALSE),VLOOKUP($C981,'CECL &lt;50B Database'!$A$2:$S$165,7,FALSE)),"")</f>
        <v/>
      </c>
      <c r="E981" s="32" t="str">
        <f>IFERROR(IF($D$12="NR",VLOOKUP($C981,'ALLL &lt;50B Database'!$A$2:$S$4794,11,FALSE),VLOOKUP($C981,'CECL &lt;50B Database'!$A$2:$S$165,11,FALSE)),"")</f>
        <v/>
      </c>
      <c r="F981" s="32" t="str">
        <f>IFERROR(IF($D$12="NR",VLOOKUP($C981,'ALLL &lt;50B Database'!$A$2:$S$4794,19,FALSE),VLOOKUP($C981,'CECL &lt;50B Database'!$A$2:$S$165,19,FALSE)),"")</f>
        <v/>
      </c>
      <c r="G981" s="32" t="str">
        <f>IFERROR(IF($D$12="NR",VLOOKUP($C981,'ALLL &lt;50B Database'!$A$2:$S$4794,15,FALSE),VLOOKUP($C981,'CECL &lt;50B Database'!$A$2:$S$165,15,FALSE)),"")</f>
        <v/>
      </c>
      <c r="H981" s="32"/>
    </row>
    <row r="982" spans="2:8" x14ac:dyDescent="0.25">
      <c r="B982" s="5" t="str">
        <f>IF(COUNT($B$18:B981)&gt;=COUNT(Workings!$C:$C),"",COUNT($B$18:B981)+1)</f>
        <v/>
      </c>
      <c r="C982" t="str">
        <f>IFERROR(INDEX(Workings!$B:$B,MATCH('Peer Comparison Tool'!$B982,Workings!$D:$D,0)),"")</f>
        <v/>
      </c>
      <c r="D982" s="28" t="str">
        <f>IFERROR(IF($D$12="NR",VLOOKUP($C982,'ALLL &lt;50B Database'!$A$2:$S$4794,7,FALSE),VLOOKUP($C982,'CECL &lt;50B Database'!$A$2:$S$165,7,FALSE)),"")</f>
        <v/>
      </c>
      <c r="E982" s="32" t="str">
        <f>IFERROR(IF($D$12="NR",VLOOKUP($C982,'ALLL &lt;50B Database'!$A$2:$S$4794,11,FALSE),VLOOKUP($C982,'CECL &lt;50B Database'!$A$2:$S$165,11,FALSE)),"")</f>
        <v/>
      </c>
      <c r="F982" s="32" t="str">
        <f>IFERROR(IF($D$12="NR",VLOOKUP($C982,'ALLL &lt;50B Database'!$A$2:$S$4794,19,FALSE),VLOOKUP($C982,'CECL &lt;50B Database'!$A$2:$S$165,19,FALSE)),"")</f>
        <v/>
      </c>
      <c r="G982" s="32" t="str">
        <f>IFERROR(IF($D$12="NR",VLOOKUP($C982,'ALLL &lt;50B Database'!$A$2:$S$4794,15,FALSE),VLOOKUP($C982,'CECL &lt;50B Database'!$A$2:$S$165,15,FALSE)),"")</f>
        <v/>
      </c>
      <c r="H982" s="32"/>
    </row>
    <row r="983" spans="2:8" x14ac:dyDescent="0.25">
      <c r="B983" s="5" t="str">
        <f>IF(COUNT($B$18:B982)&gt;=COUNT(Workings!$C:$C),"",COUNT($B$18:B982)+1)</f>
        <v/>
      </c>
      <c r="C983" t="str">
        <f>IFERROR(INDEX(Workings!$B:$B,MATCH('Peer Comparison Tool'!$B983,Workings!$D:$D,0)),"")</f>
        <v/>
      </c>
      <c r="D983" s="28" t="str">
        <f>IFERROR(IF($D$12="NR",VLOOKUP($C983,'ALLL &lt;50B Database'!$A$2:$S$4794,7,FALSE),VLOOKUP($C983,'CECL &lt;50B Database'!$A$2:$S$165,7,FALSE)),"")</f>
        <v/>
      </c>
      <c r="E983" s="32" t="str">
        <f>IFERROR(IF($D$12="NR",VLOOKUP($C983,'ALLL &lt;50B Database'!$A$2:$S$4794,11,FALSE),VLOOKUP($C983,'CECL &lt;50B Database'!$A$2:$S$165,11,FALSE)),"")</f>
        <v/>
      </c>
      <c r="F983" s="32" t="str">
        <f>IFERROR(IF($D$12="NR",VLOOKUP($C983,'ALLL &lt;50B Database'!$A$2:$S$4794,19,FALSE),VLOOKUP($C983,'CECL &lt;50B Database'!$A$2:$S$165,19,FALSE)),"")</f>
        <v/>
      </c>
      <c r="G983" s="32" t="str">
        <f>IFERROR(IF($D$12="NR",VLOOKUP($C983,'ALLL &lt;50B Database'!$A$2:$S$4794,15,FALSE),VLOOKUP($C983,'CECL &lt;50B Database'!$A$2:$S$165,15,FALSE)),"")</f>
        <v/>
      </c>
      <c r="H983" s="32"/>
    </row>
    <row r="984" spans="2:8" x14ac:dyDescent="0.25">
      <c r="B984" s="5" t="str">
        <f>IF(COUNT($B$18:B983)&gt;=COUNT(Workings!$C:$C),"",COUNT($B$18:B983)+1)</f>
        <v/>
      </c>
      <c r="C984" t="str">
        <f>IFERROR(INDEX(Workings!$B:$B,MATCH('Peer Comparison Tool'!$B984,Workings!$D:$D,0)),"")</f>
        <v/>
      </c>
      <c r="D984" s="28" t="str">
        <f>IFERROR(IF($D$12="NR",VLOOKUP($C984,'ALLL &lt;50B Database'!$A$2:$S$4794,7,FALSE),VLOOKUP($C984,'CECL &lt;50B Database'!$A$2:$S$165,7,FALSE)),"")</f>
        <v/>
      </c>
      <c r="E984" s="32" t="str">
        <f>IFERROR(IF($D$12="NR",VLOOKUP($C984,'ALLL &lt;50B Database'!$A$2:$S$4794,11,FALSE),VLOOKUP($C984,'CECL &lt;50B Database'!$A$2:$S$165,11,FALSE)),"")</f>
        <v/>
      </c>
      <c r="F984" s="32" t="str">
        <f>IFERROR(IF($D$12="NR",VLOOKUP($C984,'ALLL &lt;50B Database'!$A$2:$S$4794,19,FALSE),VLOOKUP($C984,'CECL &lt;50B Database'!$A$2:$S$165,19,FALSE)),"")</f>
        <v/>
      </c>
      <c r="G984" s="32" t="str">
        <f>IFERROR(IF($D$12="NR",VLOOKUP($C984,'ALLL &lt;50B Database'!$A$2:$S$4794,15,FALSE),VLOOKUP($C984,'CECL &lt;50B Database'!$A$2:$S$165,15,FALSE)),"")</f>
        <v/>
      </c>
      <c r="H984" s="32"/>
    </row>
    <row r="985" spans="2:8" x14ac:dyDescent="0.25">
      <c r="B985" s="5" t="str">
        <f>IF(COUNT($B$18:B984)&gt;=COUNT(Workings!$C:$C),"",COUNT($B$18:B984)+1)</f>
        <v/>
      </c>
      <c r="C985" t="str">
        <f>IFERROR(INDEX(Workings!$B:$B,MATCH('Peer Comparison Tool'!$B985,Workings!$D:$D,0)),"")</f>
        <v/>
      </c>
      <c r="D985" s="28" t="str">
        <f>IFERROR(IF($D$12="NR",VLOOKUP($C985,'ALLL &lt;50B Database'!$A$2:$S$4794,7,FALSE),VLOOKUP($C985,'CECL &lt;50B Database'!$A$2:$S$165,7,FALSE)),"")</f>
        <v/>
      </c>
      <c r="E985" s="32" t="str">
        <f>IFERROR(IF($D$12="NR",VLOOKUP($C985,'ALLL &lt;50B Database'!$A$2:$S$4794,11,FALSE),VLOOKUP($C985,'CECL &lt;50B Database'!$A$2:$S$165,11,FALSE)),"")</f>
        <v/>
      </c>
      <c r="F985" s="32" t="str">
        <f>IFERROR(IF($D$12="NR",VLOOKUP($C985,'ALLL &lt;50B Database'!$A$2:$S$4794,19,FALSE),VLOOKUP($C985,'CECL &lt;50B Database'!$A$2:$S$165,19,FALSE)),"")</f>
        <v/>
      </c>
      <c r="G985" s="32" t="str">
        <f>IFERROR(IF($D$12="NR",VLOOKUP($C985,'ALLL &lt;50B Database'!$A$2:$S$4794,15,FALSE),VLOOKUP($C985,'CECL &lt;50B Database'!$A$2:$S$165,15,FALSE)),"")</f>
        <v/>
      </c>
      <c r="H985" s="32"/>
    </row>
    <row r="986" spans="2:8" x14ac:dyDescent="0.25">
      <c r="B986" s="5" t="str">
        <f>IF(COUNT($B$18:B985)&gt;=COUNT(Workings!$C:$C),"",COUNT($B$18:B985)+1)</f>
        <v/>
      </c>
      <c r="C986" t="str">
        <f>IFERROR(INDEX(Workings!$B:$B,MATCH('Peer Comparison Tool'!$B986,Workings!$D:$D,0)),"")</f>
        <v/>
      </c>
      <c r="D986" s="28" t="str">
        <f>IFERROR(IF($D$12="NR",VLOOKUP($C986,'ALLL &lt;50B Database'!$A$2:$S$4794,7,FALSE),VLOOKUP($C986,'CECL &lt;50B Database'!$A$2:$S$165,7,FALSE)),"")</f>
        <v/>
      </c>
      <c r="E986" s="32" t="str">
        <f>IFERROR(IF($D$12="NR",VLOOKUP($C986,'ALLL &lt;50B Database'!$A$2:$S$4794,11,FALSE),VLOOKUP($C986,'CECL &lt;50B Database'!$A$2:$S$165,11,FALSE)),"")</f>
        <v/>
      </c>
      <c r="F986" s="32" t="str">
        <f>IFERROR(IF($D$12="NR",VLOOKUP($C986,'ALLL &lt;50B Database'!$A$2:$S$4794,19,FALSE),VLOOKUP($C986,'CECL &lt;50B Database'!$A$2:$S$165,19,FALSE)),"")</f>
        <v/>
      </c>
      <c r="G986" s="32" t="str">
        <f>IFERROR(IF($D$12="NR",VLOOKUP($C986,'ALLL &lt;50B Database'!$A$2:$S$4794,15,FALSE),VLOOKUP($C986,'CECL &lt;50B Database'!$A$2:$S$165,15,FALSE)),"")</f>
        <v/>
      </c>
      <c r="H986" s="32"/>
    </row>
    <row r="987" spans="2:8" x14ac:dyDescent="0.25">
      <c r="B987" s="5" t="str">
        <f>IF(COUNT($B$18:B986)&gt;=COUNT(Workings!$C:$C),"",COUNT($B$18:B986)+1)</f>
        <v/>
      </c>
      <c r="C987" t="str">
        <f>IFERROR(INDEX(Workings!$B:$B,MATCH('Peer Comparison Tool'!$B987,Workings!$D:$D,0)),"")</f>
        <v/>
      </c>
      <c r="D987" s="28" t="str">
        <f>IFERROR(IF($D$12="NR",VLOOKUP($C987,'ALLL &lt;50B Database'!$A$2:$S$4794,7,FALSE),VLOOKUP($C987,'CECL &lt;50B Database'!$A$2:$S$165,7,FALSE)),"")</f>
        <v/>
      </c>
      <c r="E987" s="32" t="str">
        <f>IFERROR(IF($D$12="NR",VLOOKUP($C987,'ALLL &lt;50B Database'!$A$2:$S$4794,11,FALSE),VLOOKUP($C987,'CECL &lt;50B Database'!$A$2:$S$165,11,FALSE)),"")</f>
        <v/>
      </c>
      <c r="F987" s="32" t="str">
        <f>IFERROR(IF($D$12="NR",VLOOKUP($C987,'ALLL &lt;50B Database'!$A$2:$S$4794,19,FALSE),VLOOKUP($C987,'CECL &lt;50B Database'!$A$2:$S$165,19,FALSE)),"")</f>
        <v/>
      </c>
      <c r="G987" s="32" t="str">
        <f>IFERROR(IF($D$12="NR",VLOOKUP($C987,'ALLL &lt;50B Database'!$A$2:$S$4794,15,FALSE),VLOOKUP($C987,'CECL &lt;50B Database'!$A$2:$S$165,15,FALSE)),"")</f>
        <v/>
      </c>
      <c r="H987" s="32"/>
    </row>
    <row r="988" spans="2:8" x14ac:dyDescent="0.25">
      <c r="B988" s="5" t="str">
        <f>IF(COUNT($B$18:B987)&gt;=COUNT(Workings!$C:$C),"",COUNT($B$18:B987)+1)</f>
        <v/>
      </c>
      <c r="C988" t="str">
        <f>IFERROR(INDEX(Workings!$B:$B,MATCH('Peer Comparison Tool'!$B988,Workings!$D:$D,0)),"")</f>
        <v/>
      </c>
      <c r="D988" s="28" t="str">
        <f>IFERROR(IF($D$12="NR",VLOOKUP($C988,'ALLL &lt;50B Database'!$A$2:$S$4794,7,FALSE),VLOOKUP($C988,'CECL &lt;50B Database'!$A$2:$S$165,7,FALSE)),"")</f>
        <v/>
      </c>
      <c r="E988" s="32" t="str">
        <f>IFERROR(IF($D$12="NR",VLOOKUP($C988,'ALLL &lt;50B Database'!$A$2:$S$4794,11,FALSE),VLOOKUP($C988,'CECL &lt;50B Database'!$A$2:$S$165,11,FALSE)),"")</f>
        <v/>
      </c>
      <c r="F988" s="32" t="str">
        <f>IFERROR(IF($D$12="NR",VLOOKUP($C988,'ALLL &lt;50B Database'!$A$2:$S$4794,19,FALSE),VLOOKUP($C988,'CECL &lt;50B Database'!$A$2:$S$165,19,FALSE)),"")</f>
        <v/>
      </c>
      <c r="G988" s="32" t="str">
        <f>IFERROR(IF($D$12="NR",VLOOKUP($C988,'ALLL &lt;50B Database'!$A$2:$S$4794,15,FALSE),VLOOKUP($C988,'CECL &lt;50B Database'!$A$2:$S$165,15,FALSE)),"")</f>
        <v/>
      </c>
      <c r="H988" s="32"/>
    </row>
    <row r="989" spans="2:8" x14ac:dyDescent="0.25">
      <c r="B989" s="5" t="str">
        <f>IF(COUNT($B$18:B988)&gt;=COUNT(Workings!$C:$C),"",COUNT($B$18:B988)+1)</f>
        <v/>
      </c>
      <c r="C989" t="str">
        <f>IFERROR(INDEX(Workings!$B:$B,MATCH('Peer Comparison Tool'!$B989,Workings!$D:$D,0)),"")</f>
        <v/>
      </c>
      <c r="D989" s="28" t="str">
        <f>IFERROR(IF($D$12="NR",VLOOKUP($C989,'ALLL &lt;50B Database'!$A$2:$S$4794,7,FALSE),VLOOKUP($C989,'CECL &lt;50B Database'!$A$2:$S$165,7,FALSE)),"")</f>
        <v/>
      </c>
      <c r="E989" s="32" t="str">
        <f>IFERROR(IF($D$12="NR",VLOOKUP($C989,'ALLL &lt;50B Database'!$A$2:$S$4794,11,FALSE),VLOOKUP($C989,'CECL &lt;50B Database'!$A$2:$S$165,11,FALSE)),"")</f>
        <v/>
      </c>
      <c r="F989" s="32" t="str">
        <f>IFERROR(IF($D$12="NR",VLOOKUP($C989,'ALLL &lt;50B Database'!$A$2:$S$4794,19,FALSE),VLOOKUP($C989,'CECL &lt;50B Database'!$A$2:$S$165,19,FALSE)),"")</f>
        <v/>
      </c>
      <c r="G989" s="32" t="str">
        <f>IFERROR(IF($D$12="NR",VLOOKUP($C989,'ALLL &lt;50B Database'!$A$2:$S$4794,15,FALSE),VLOOKUP($C989,'CECL &lt;50B Database'!$A$2:$S$165,15,FALSE)),"")</f>
        <v/>
      </c>
      <c r="H989" s="32"/>
    </row>
    <row r="990" spans="2:8" x14ac:dyDescent="0.25">
      <c r="B990" s="5" t="str">
        <f>IF(COUNT($B$18:B989)&gt;=COUNT(Workings!$C:$C),"",COUNT($B$18:B989)+1)</f>
        <v/>
      </c>
      <c r="C990" t="str">
        <f>IFERROR(INDEX(Workings!$B:$B,MATCH('Peer Comparison Tool'!$B990,Workings!$D:$D,0)),"")</f>
        <v/>
      </c>
      <c r="D990" s="28" t="str">
        <f>IFERROR(IF($D$12="NR",VLOOKUP($C990,'ALLL &lt;50B Database'!$A$2:$S$4794,7,FALSE),VLOOKUP($C990,'CECL &lt;50B Database'!$A$2:$S$165,7,FALSE)),"")</f>
        <v/>
      </c>
      <c r="E990" s="32" t="str">
        <f>IFERROR(IF($D$12="NR",VLOOKUP($C990,'ALLL &lt;50B Database'!$A$2:$S$4794,11,FALSE),VLOOKUP($C990,'CECL &lt;50B Database'!$A$2:$S$165,11,FALSE)),"")</f>
        <v/>
      </c>
      <c r="F990" s="32" t="str">
        <f>IFERROR(IF($D$12="NR",VLOOKUP($C990,'ALLL &lt;50B Database'!$A$2:$S$4794,19,FALSE),VLOOKUP($C990,'CECL &lt;50B Database'!$A$2:$S$165,19,FALSE)),"")</f>
        <v/>
      </c>
      <c r="G990" s="32" t="str">
        <f>IFERROR(IF($D$12="NR",VLOOKUP($C990,'ALLL &lt;50B Database'!$A$2:$S$4794,15,FALSE),VLOOKUP($C990,'CECL &lt;50B Database'!$A$2:$S$165,15,FALSE)),"")</f>
        <v/>
      </c>
      <c r="H990" s="32"/>
    </row>
    <row r="991" spans="2:8" x14ac:dyDescent="0.25">
      <c r="B991" s="5" t="str">
        <f>IF(COUNT($B$18:B990)&gt;=COUNT(Workings!$C:$C),"",COUNT($B$18:B990)+1)</f>
        <v/>
      </c>
      <c r="C991" t="str">
        <f>IFERROR(INDEX(Workings!$B:$B,MATCH('Peer Comparison Tool'!$B991,Workings!$D:$D,0)),"")</f>
        <v/>
      </c>
      <c r="D991" s="28" t="str">
        <f>IFERROR(IF($D$12="NR",VLOOKUP($C991,'ALLL &lt;50B Database'!$A$2:$S$4794,7,FALSE),VLOOKUP($C991,'CECL &lt;50B Database'!$A$2:$S$165,7,FALSE)),"")</f>
        <v/>
      </c>
      <c r="E991" s="32" t="str">
        <f>IFERROR(IF($D$12="NR",VLOOKUP($C991,'ALLL &lt;50B Database'!$A$2:$S$4794,11,FALSE),VLOOKUP($C991,'CECL &lt;50B Database'!$A$2:$S$165,11,FALSE)),"")</f>
        <v/>
      </c>
      <c r="F991" s="32" t="str">
        <f>IFERROR(IF($D$12="NR",VLOOKUP($C991,'ALLL &lt;50B Database'!$A$2:$S$4794,19,FALSE),VLOOKUP($C991,'CECL &lt;50B Database'!$A$2:$S$165,19,FALSE)),"")</f>
        <v/>
      </c>
      <c r="G991" s="32" t="str">
        <f>IFERROR(IF($D$12="NR",VLOOKUP($C991,'ALLL &lt;50B Database'!$A$2:$S$4794,15,FALSE),VLOOKUP($C991,'CECL &lt;50B Database'!$A$2:$S$165,15,FALSE)),"")</f>
        <v/>
      </c>
      <c r="H991" s="32"/>
    </row>
    <row r="992" spans="2:8" x14ac:dyDescent="0.25">
      <c r="B992" s="5" t="str">
        <f>IF(COUNT($B$18:B991)&gt;=COUNT(Workings!$C:$C),"",COUNT($B$18:B991)+1)</f>
        <v/>
      </c>
      <c r="C992" t="str">
        <f>IFERROR(INDEX(Workings!$B:$B,MATCH('Peer Comparison Tool'!$B992,Workings!$D:$D,0)),"")</f>
        <v/>
      </c>
      <c r="D992" s="28" t="str">
        <f>IFERROR(IF($D$12="NR",VLOOKUP($C992,'ALLL &lt;50B Database'!$A$2:$S$4794,7,FALSE),VLOOKUP($C992,'CECL &lt;50B Database'!$A$2:$S$165,7,FALSE)),"")</f>
        <v/>
      </c>
      <c r="E992" s="32" t="str">
        <f>IFERROR(IF($D$12="NR",VLOOKUP($C992,'ALLL &lt;50B Database'!$A$2:$S$4794,11,FALSE),VLOOKUP($C992,'CECL &lt;50B Database'!$A$2:$S$165,11,FALSE)),"")</f>
        <v/>
      </c>
      <c r="F992" s="32" t="str">
        <f>IFERROR(IF($D$12="NR",VLOOKUP($C992,'ALLL &lt;50B Database'!$A$2:$S$4794,19,FALSE),VLOOKUP($C992,'CECL &lt;50B Database'!$A$2:$S$165,19,FALSE)),"")</f>
        <v/>
      </c>
      <c r="G992" s="32" t="str">
        <f>IFERROR(IF($D$12="NR",VLOOKUP($C992,'ALLL &lt;50B Database'!$A$2:$S$4794,15,FALSE),VLOOKUP($C992,'CECL &lt;50B Database'!$A$2:$S$165,15,FALSE)),"")</f>
        <v/>
      </c>
      <c r="H992" s="32"/>
    </row>
    <row r="993" spans="2:8" x14ac:dyDescent="0.25">
      <c r="B993" s="5" t="str">
        <f>IF(COUNT($B$18:B992)&gt;=COUNT(Workings!$C:$C),"",COUNT($B$18:B992)+1)</f>
        <v/>
      </c>
      <c r="C993" t="str">
        <f>IFERROR(INDEX(Workings!$B:$B,MATCH('Peer Comparison Tool'!$B993,Workings!$D:$D,0)),"")</f>
        <v/>
      </c>
      <c r="D993" s="28" t="str">
        <f>IFERROR(IF($D$12="NR",VLOOKUP($C993,'ALLL &lt;50B Database'!$A$2:$S$4794,7,FALSE),VLOOKUP($C993,'CECL &lt;50B Database'!$A$2:$S$165,7,FALSE)),"")</f>
        <v/>
      </c>
      <c r="E993" s="32" t="str">
        <f>IFERROR(IF($D$12="NR",VLOOKUP($C993,'ALLL &lt;50B Database'!$A$2:$S$4794,11,FALSE),VLOOKUP($C993,'CECL &lt;50B Database'!$A$2:$S$165,11,FALSE)),"")</f>
        <v/>
      </c>
      <c r="F993" s="32" t="str">
        <f>IFERROR(IF($D$12="NR",VLOOKUP($C993,'ALLL &lt;50B Database'!$A$2:$S$4794,19,FALSE),VLOOKUP($C993,'CECL &lt;50B Database'!$A$2:$S$165,19,FALSE)),"")</f>
        <v/>
      </c>
      <c r="G993" s="32" t="str">
        <f>IFERROR(IF($D$12="NR",VLOOKUP($C993,'ALLL &lt;50B Database'!$A$2:$S$4794,15,FALSE),VLOOKUP($C993,'CECL &lt;50B Database'!$A$2:$S$165,15,FALSE)),"")</f>
        <v/>
      </c>
      <c r="H993" s="32"/>
    </row>
    <row r="994" spans="2:8" x14ac:dyDescent="0.25">
      <c r="B994" s="5" t="str">
        <f>IF(COUNT($B$18:B993)&gt;=COUNT(Workings!$C:$C),"",COUNT($B$18:B993)+1)</f>
        <v/>
      </c>
      <c r="C994" t="str">
        <f>IFERROR(INDEX(Workings!$B:$B,MATCH('Peer Comparison Tool'!$B994,Workings!$D:$D,0)),"")</f>
        <v/>
      </c>
      <c r="D994" s="28" t="str">
        <f>IFERROR(IF($D$12="NR",VLOOKUP($C994,'ALLL &lt;50B Database'!$A$2:$S$4794,7,FALSE),VLOOKUP($C994,'CECL &lt;50B Database'!$A$2:$S$165,7,FALSE)),"")</f>
        <v/>
      </c>
      <c r="E994" s="32" t="str">
        <f>IFERROR(IF($D$12="NR",VLOOKUP($C994,'ALLL &lt;50B Database'!$A$2:$S$4794,11,FALSE),VLOOKUP($C994,'CECL &lt;50B Database'!$A$2:$S$165,11,FALSE)),"")</f>
        <v/>
      </c>
      <c r="F994" s="32" t="str">
        <f>IFERROR(IF($D$12="NR",VLOOKUP($C994,'ALLL &lt;50B Database'!$A$2:$S$4794,19,FALSE),VLOOKUP($C994,'CECL &lt;50B Database'!$A$2:$S$165,19,FALSE)),"")</f>
        <v/>
      </c>
      <c r="G994" s="32" t="str">
        <f>IFERROR(IF($D$12="NR",VLOOKUP($C994,'ALLL &lt;50B Database'!$A$2:$S$4794,15,FALSE),VLOOKUP($C994,'CECL &lt;50B Database'!$A$2:$S$165,15,FALSE)),"")</f>
        <v/>
      </c>
      <c r="H994" s="32"/>
    </row>
    <row r="995" spans="2:8" x14ac:dyDescent="0.25">
      <c r="B995" s="5" t="str">
        <f>IF(COUNT($B$18:B994)&gt;=COUNT(Workings!$C:$C),"",COUNT($B$18:B994)+1)</f>
        <v/>
      </c>
      <c r="C995" t="str">
        <f>IFERROR(INDEX(Workings!$B:$B,MATCH('Peer Comparison Tool'!$B995,Workings!$D:$D,0)),"")</f>
        <v/>
      </c>
      <c r="D995" s="28" t="str">
        <f>IFERROR(IF($D$12="NR",VLOOKUP($C995,'ALLL &lt;50B Database'!$A$2:$S$4794,7,FALSE),VLOOKUP($C995,'CECL &lt;50B Database'!$A$2:$S$165,7,FALSE)),"")</f>
        <v/>
      </c>
      <c r="E995" s="32" t="str">
        <f>IFERROR(IF($D$12="NR",VLOOKUP($C995,'ALLL &lt;50B Database'!$A$2:$S$4794,11,FALSE),VLOOKUP($C995,'CECL &lt;50B Database'!$A$2:$S$165,11,FALSE)),"")</f>
        <v/>
      </c>
      <c r="F995" s="32" t="str">
        <f>IFERROR(IF($D$12="NR",VLOOKUP($C995,'ALLL &lt;50B Database'!$A$2:$S$4794,19,FALSE),VLOOKUP($C995,'CECL &lt;50B Database'!$A$2:$S$165,19,FALSE)),"")</f>
        <v/>
      </c>
      <c r="G995" s="32" t="str">
        <f>IFERROR(IF($D$12="NR",VLOOKUP($C995,'ALLL &lt;50B Database'!$A$2:$S$4794,15,FALSE),VLOOKUP($C995,'CECL &lt;50B Database'!$A$2:$S$165,15,FALSE)),"")</f>
        <v/>
      </c>
      <c r="H995" s="32"/>
    </row>
    <row r="996" spans="2:8" x14ac:dyDescent="0.25">
      <c r="B996" s="5" t="str">
        <f>IF(COUNT($B$18:B995)&gt;=COUNT(Workings!$C:$C),"",COUNT($B$18:B995)+1)</f>
        <v/>
      </c>
      <c r="C996" t="str">
        <f>IFERROR(INDEX(Workings!$B:$B,MATCH('Peer Comparison Tool'!$B996,Workings!$D:$D,0)),"")</f>
        <v/>
      </c>
      <c r="D996" s="28" t="str">
        <f>IFERROR(IF($D$12="NR",VLOOKUP($C996,'ALLL &lt;50B Database'!$A$2:$S$4794,7,FALSE),VLOOKUP($C996,'CECL &lt;50B Database'!$A$2:$S$165,7,FALSE)),"")</f>
        <v/>
      </c>
      <c r="E996" s="32" t="str">
        <f>IFERROR(IF($D$12="NR",VLOOKUP($C996,'ALLL &lt;50B Database'!$A$2:$S$4794,11,FALSE),VLOOKUP($C996,'CECL &lt;50B Database'!$A$2:$S$165,11,FALSE)),"")</f>
        <v/>
      </c>
      <c r="F996" s="32" t="str">
        <f>IFERROR(IF($D$12="NR",VLOOKUP($C996,'ALLL &lt;50B Database'!$A$2:$S$4794,19,FALSE),VLOOKUP($C996,'CECL &lt;50B Database'!$A$2:$S$165,19,FALSE)),"")</f>
        <v/>
      </c>
      <c r="G996" s="32" t="str">
        <f>IFERROR(IF($D$12="NR",VLOOKUP($C996,'ALLL &lt;50B Database'!$A$2:$S$4794,15,FALSE),VLOOKUP($C996,'CECL &lt;50B Database'!$A$2:$S$165,15,FALSE)),"")</f>
        <v/>
      </c>
      <c r="H996" s="32"/>
    </row>
    <row r="997" spans="2:8" x14ac:dyDescent="0.25">
      <c r="B997" s="5" t="str">
        <f>IF(COUNT($B$18:B996)&gt;=COUNT(Workings!$C:$C),"",COUNT($B$18:B996)+1)</f>
        <v/>
      </c>
      <c r="C997" t="str">
        <f>IFERROR(INDEX(Workings!$B:$B,MATCH('Peer Comparison Tool'!$B997,Workings!$D:$D,0)),"")</f>
        <v/>
      </c>
      <c r="D997" s="28" t="str">
        <f>IFERROR(IF($D$12="NR",VLOOKUP($C997,'ALLL &lt;50B Database'!$A$2:$S$4794,7,FALSE),VLOOKUP($C997,'CECL &lt;50B Database'!$A$2:$S$165,7,FALSE)),"")</f>
        <v/>
      </c>
      <c r="E997" s="32" t="str">
        <f>IFERROR(IF($D$12="NR",VLOOKUP($C997,'ALLL &lt;50B Database'!$A$2:$S$4794,11,FALSE),VLOOKUP($C997,'CECL &lt;50B Database'!$A$2:$S$165,11,FALSE)),"")</f>
        <v/>
      </c>
      <c r="F997" s="32" t="str">
        <f>IFERROR(IF($D$12="NR",VLOOKUP($C997,'ALLL &lt;50B Database'!$A$2:$S$4794,19,FALSE),VLOOKUP($C997,'CECL &lt;50B Database'!$A$2:$S$165,19,FALSE)),"")</f>
        <v/>
      </c>
      <c r="G997" s="32" t="str">
        <f>IFERROR(IF($D$12="NR",VLOOKUP($C997,'ALLL &lt;50B Database'!$A$2:$S$4794,15,FALSE),VLOOKUP($C997,'CECL &lt;50B Database'!$A$2:$S$165,15,FALSE)),"")</f>
        <v/>
      </c>
      <c r="H997" s="32"/>
    </row>
    <row r="998" spans="2:8" x14ac:dyDescent="0.25">
      <c r="B998" s="5" t="str">
        <f>IF(COUNT($B$18:B997)&gt;=COUNT(Workings!$C:$C),"",COUNT($B$18:B997)+1)</f>
        <v/>
      </c>
      <c r="C998" t="str">
        <f>IFERROR(INDEX(Workings!$B:$B,MATCH('Peer Comparison Tool'!$B998,Workings!$D:$D,0)),"")</f>
        <v/>
      </c>
      <c r="D998" s="28" t="str">
        <f>IFERROR(IF($D$12="NR",VLOOKUP($C998,'ALLL &lt;50B Database'!$A$2:$S$4794,7,FALSE),VLOOKUP($C998,'CECL &lt;50B Database'!$A$2:$S$165,7,FALSE)),"")</f>
        <v/>
      </c>
      <c r="E998" s="32" t="str">
        <f>IFERROR(IF($D$12="NR",VLOOKUP($C998,'ALLL &lt;50B Database'!$A$2:$S$4794,11,FALSE),VLOOKUP($C998,'CECL &lt;50B Database'!$A$2:$S$165,11,FALSE)),"")</f>
        <v/>
      </c>
      <c r="F998" s="32" t="str">
        <f>IFERROR(IF($D$12="NR",VLOOKUP($C998,'ALLL &lt;50B Database'!$A$2:$S$4794,19,FALSE),VLOOKUP($C998,'CECL &lt;50B Database'!$A$2:$S$165,19,FALSE)),"")</f>
        <v/>
      </c>
      <c r="G998" s="32" t="str">
        <f>IFERROR(IF($D$12="NR",VLOOKUP($C998,'ALLL &lt;50B Database'!$A$2:$S$4794,15,FALSE),VLOOKUP($C998,'CECL &lt;50B Database'!$A$2:$S$165,15,FALSE)),"")</f>
        <v/>
      </c>
      <c r="H998" s="32"/>
    </row>
    <row r="999" spans="2:8" x14ac:dyDescent="0.25">
      <c r="B999" s="5" t="str">
        <f>IF(COUNT($B$18:B998)&gt;=COUNT(Workings!$C:$C),"",COUNT($B$18:B998)+1)</f>
        <v/>
      </c>
      <c r="C999" t="str">
        <f>IFERROR(INDEX(Workings!$B:$B,MATCH('Peer Comparison Tool'!$B999,Workings!$D:$D,0)),"")</f>
        <v/>
      </c>
      <c r="D999" s="28" t="str">
        <f>IFERROR(IF($D$12="NR",VLOOKUP($C999,'ALLL &lt;50B Database'!$A$2:$S$4794,7,FALSE),VLOOKUP($C999,'CECL &lt;50B Database'!$A$2:$S$165,7,FALSE)),"")</f>
        <v/>
      </c>
      <c r="E999" s="32" t="str">
        <f>IFERROR(IF($D$12="NR",VLOOKUP($C999,'ALLL &lt;50B Database'!$A$2:$S$4794,11,FALSE),VLOOKUP($C999,'CECL &lt;50B Database'!$A$2:$S$165,11,FALSE)),"")</f>
        <v/>
      </c>
      <c r="F999" s="32" t="str">
        <f>IFERROR(IF($D$12="NR",VLOOKUP($C999,'ALLL &lt;50B Database'!$A$2:$S$4794,19,FALSE),VLOOKUP($C999,'CECL &lt;50B Database'!$A$2:$S$165,19,FALSE)),"")</f>
        <v/>
      </c>
      <c r="G999" s="32" t="str">
        <f>IFERROR(IF($D$12="NR",VLOOKUP($C999,'ALLL &lt;50B Database'!$A$2:$S$4794,15,FALSE),VLOOKUP($C999,'CECL &lt;50B Database'!$A$2:$S$165,15,FALSE)),"")</f>
        <v/>
      </c>
      <c r="H999" s="32"/>
    </row>
    <row r="1000" spans="2:8" x14ac:dyDescent="0.25">
      <c r="B1000" s="5" t="str">
        <f>IF(COUNT($B$18:B999)&gt;=COUNT(Workings!$C:$C),"",COUNT($B$18:B999)+1)</f>
        <v/>
      </c>
      <c r="C1000" t="str">
        <f>IFERROR(INDEX(Workings!$B:$B,MATCH('Peer Comparison Tool'!$B1000,Workings!$D:$D,0)),"")</f>
        <v/>
      </c>
      <c r="D1000" s="28" t="str">
        <f>IFERROR(IF($D$12="NR",VLOOKUP($C1000,'ALLL &lt;50B Database'!$A$2:$S$4794,7,FALSE),VLOOKUP($C1000,'CECL &lt;50B Database'!$A$2:$S$165,7,FALSE)),"")</f>
        <v/>
      </c>
      <c r="E1000" s="32" t="str">
        <f>IFERROR(IF($D$12="NR",VLOOKUP($C1000,'ALLL &lt;50B Database'!$A$2:$S$4794,11,FALSE),VLOOKUP($C1000,'CECL &lt;50B Database'!$A$2:$S$165,11,FALSE)),"")</f>
        <v/>
      </c>
      <c r="F1000" s="32" t="str">
        <f>IFERROR(IF($D$12="NR",VLOOKUP($C1000,'ALLL &lt;50B Database'!$A$2:$S$4794,19,FALSE),VLOOKUP($C1000,'CECL &lt;50B Database'!$A$2:$S$165,19,FALSE)),"")</f>
        <v/>
      </c>
      <c r="G1000" s="32" t="str">
        <f>IFERROR(IF($D$12="NR",VLOOKUP($C1000,'ALLL &lt;50B Database'!$A$2:$S$4794,15,FALSE),VLOOKUP($C1000,'CECL &lt;50B Database'!$A$2:$S$165,15,FALSE)),"")</f>
        <v/>
      </c>
      <c r="H1000" s="32"/>
    </row>
    <row r="1001" spans="2:8" x14ac:dyDescent="0.25">
      <c r="B1001" s="5" t="str">
        <f>IF(COUNT($B$18:B1000)&gt;=COUNT(Workings!$C:$C),"",COUNT($B$18:B1000)+1)</f>
        <v/>
      </c>
      <c r="C1001" t="str">
        <f>IFERROR(INDEX(Workings!$B:$B,MATCH('Peer Comparison Tool'!$B1001,Workings!$D:$D,0)),"")</f>
        <v/>
      </c>
      <c r="D1001" s="28" t="str">
        <f>IFERROR(IF($D$12="NR",VLOOKUP($C1001,'ALLL &lt;50B Database'!$A$2:$S$4794,7,FALSE),VLOOKUP($C1001,'CECL &lt;50B Database'!$A$2:$S$165,7,FALSE)),"")</f>
        <v/>
      </c>
      <c r="E1001" s="32" t="str">
        <f>IFERROR(IF($D$12="NR",VLOOKUP($C1001,'ALLL &lt;50B Database'!$A$2:$S$4794,11,FALSE),VLOOKUP($C1001,'CECL &lt;50B Database'!$A$2:$S$165,11,FALSE)),"")</f>
        <v/>
      </c>
      <c r="F1001" s="32" t="str">
        <f>IFERROR(IF($D$12="NR",VLOOKUP($C1001,'ALLL &lt;50B Database'!$A$2:$S$4794,19,FALSE),VLOOKUP($C1001,'CECL &lt;50B Database'!$A$2:$S$165,19,FALSE)),"")</f>
        <v/>
      </c>
      <c r="G1001" s="32" t="str">
        <f>IFERROR(IF($D$12="NR",VLOOKUP($C1001,'ALLL &lt;50B Database'!$A$2:$S$4794,15,FALSE),VLOOKUP($C1001,'CECL &lt;50B Database'!$A$2:$S$165,15,FALSE)),"")</f>
        <v/>
      </c>
      <c r="H1001" s="32"/>
    </row>
    <row r="1002" spans="2:8" x14ac:dyDescent="0.25">
      <c r="B1002" s="5" t="str">
        <f>IF(COUNT($B$18:B1001)&gt;=COUNT(Workings!$C:$C),"",COUNT($B$18:B1001)+1)</f>
        <v/>
      </c>
      <c r="C1002" t="str">
        <f>IFERROR(INDEX(Workings!$B:$B,MATCH('Peer Comparison Tool'!$B1002,Workings!$D:$D,0)),"")</f>
        <v/>
      </c>
      <c r="D1002" s="28" t="str">
        <f>IFERROR(IF($D$12="NR",VLOOKUP($C1002,'ALLL &lt;50B Database'!$A$2:$S$4794,7,FALSE),VLOOKUP($C1002,'CECL &lt;50B Database'!$A$2:$S$165,7,FALSE)),"")</f>
        <v/>
      </c>
      <c r="E1002" s="32" t="str">
        <f>IFERROR(IF($D$12="NR",VLOOKUP($C1002,'ALLL &lt;50B Database'!$A$2:$S$4794,11,FALSE),VLOOKUP($C1002,'CECL &lt;50B Database'!$A$2:$S$165,11,FALSE)),"")</f>
        <v/>
      </c>
      <c r="F1002" s="32" t="str">
        <f>IFERROR(IF($D$12="NR",VLOOKUP($C1002,'ALLL &lt;50B Database'!$A$2:$S$4794,19,FALSE),VLOOKUP($C1002,'CECL &lt;50B Database'!$A$2:$S$165,19,FALSE)),"")</f>
        <v/>
      </c>
      <c r="G1002" s="32" t="str">
        <f>IFERROR(IF($D$12="NR",VLOOKUP($C1002,'ALLL &lt;50B Database'!$A$2:$S$4794,15,FALSE),VLOOKUP($C1002,'CECL &lt;50B Database'!$A$2:$S$165,15,FALSE)),"")</f>
        <v/>
      </c>
      <c r="H1002" s="32"/>
    </row>
    <row r="1003" spans="2:8" x14ac:dyDescent="0.25">
      <c r="B1003" s="5" t="str">
        <f>IF(COUNT($B$18:B1002)&gt;=COUNT(Workings!$C:$C),"",COUNT($B$18:B1002)+1)</f>
        <v/>
      </c>
      <c r="C1003" t="str">
        <f>IFERROR(INDEX(Workings!$B:$B,MATCH('Peer Comparison Tool'!$B1003,Workings!$D:$D,0)),"")</f>
        <v/>
      </c>
      <c r="D1003" s="28" t="str">
        <f>IFERROR(IF($D$12="NR",VLOOKUP($C1003,'ALLL &lt;50B Database'!$A$2:$S$4794,7,FALSE),VLOOKUP($C1003,'CECL &lt;50B Database'!$A$2:$S$165,7,FALSE)),"")</f>
        <v/>
      </c>
      <c r="E1003" s="32" t="str">
        <f>IFERROR(IF($D$12="NR",VLOOKUP($C1003,'ALLL &lt;50B Database'!$A$2:$S$4794,11,FALSE),VLOOKUP($C1003,'CECL &lt;50B Database'!$A$2:$S$165,11,FALSE)),"")</f>
        <v/>
      </c>
      <c r="F1003" s="32" t="str">
        <f>IFERROR(IF($D$12="NR",VLOOKUP($C1003,'ALLL &lt;50B Database'!$A$2:$S$4794,19,FALSE),VLOOKUP($C1003,'CECL &lt;50B Database'!$A$2:$S$165,19,FALSE)),"")</f>
        <v/>
      </c>
      <c r="G1003" s="32" t="str">
        <f>IFERROR(IF($D$12="NR",VLOOKUP($C1003,'ALLL &lt;50B Database'!$A$2:$S$4794,15,FALSE),VLOOKUP($C1003,'CECL &lt;50B Database'!$A$2:$S$165,15,FALSE)),"")</f>
        <v/>
      </c>
      <c r="H1003" s="32"/>
    </row>
    <row r="1004" spans="2:8" x14ac:dyDescent="0.25">
      <c r="B1004" s="5" t="str">
        <f>IF(COUNT($B$18:B1003)&gt;=COUNT(Workings!$C:$C),"",COUNT($B$18:B1003)+1)</f>
        <v/>
      </c>
      <c r="C1004" t="str">
        <f>IFERROR(INDEX(Workings!$B:$B,MATCH('Peer Comparison Tool'!$B1004,Workings!$D:$D,0)),"")</f>
        <v/>
      </c>
      <c r="D1004" s="28" t="str">
        <f>IFERROR(IF($D$12="NR",VLOOKUP($C1004,'ALLL &lt;50B Database'!$A$2:$S$4794,7,FALSE),VLOOKUP($C1004,'CECL &lt;50B Database'!$A$2:$S$165,7,FALSE)),"")</f>
        <v/>
      </c>
      <c r="E1004" s="32" t="str">
        <f>IFERROR(IF($D$12="NR",VLOOKUP($C1004,'ALLL &lt;50B Database'!$A$2:$S$4794,11,FALSE),VLOOKUP($C1004,'CECL &lt;50B Database'!$A$2:$S$165,11,FALSE)),"")</f>
        <v/>
      </c>
      <c r="F1004" s="32" t="str">
        <f>IFERROR(IF($D$12="NR",VLOOKUP($C1004,'ALLL &lt;50B Database'!$A$2:$S$4794,19,FALSE),VLOOKUP($C1004,'CECL &lt;50B Database'!$A$2:$S$165,19,FALSE)),"")</f>
        <v/>
      </c>
      <c r="G1004" s="32" t="str">
        <f>IFERROR(IF($D$12="NR",VLOOKUP($C1004,'ALLL &lt;50B Database'!$A$2:$S$4794,15,FALSE),VLOOKUP($C1004,'CECL &lt;50B Database'!$A$2:$S$165,15,FALSE)),"")</f>
        <v/>
      </c>
      <c r="H1004" s="32"/>
    </row>
    <row r="1005" spans="2:8" x14ac:dyDescent="0.25">
      <c r="B1005" s="5" t="str">
        <f>IF(COUNT($B$18:B1004)&gt;=COUNT(Workings!$C:$C),"",COUNT($B$18:B1004)+1)</f>
        <v/>
      </c>
      <c r="C1005" t="str">
        <f>IFERROR(INDEX(Workings!$B:$B,MATCH('Peer Comparison Tool'!$B1005,Workings!$D:$D,0)),"")</f>
        <v/>
      </c>
      <c r="D1005" s="28" t="str">
        <f>IFERROR(IF($D$12="NR",VLOOKUP($C1005,'ALLL &lt;50B Database'!$A$2:$S$4794,7,FALSE),VLOOKUP($C1005,'CECL &lt;50B Database'!$A$2:$S$165,7,FALSE)),"")</f>
        <v/>
      </c>
      <c r="E1005" s="32" t="str">
        <f>IFERROR(IF($D$12="NR",VLOOKUP($C1005,'ALLL &lt;50B Database'!$A$2:$S$4794,11,FALSE),VLOOKUP($C1005,'CECL &lt;50B Database'!$A$2:$S$165,11,FALSE)),"")</f>
        <v/>
      </c>
      <c r="F1005" s="32" t="str">
        <f>IFERROR(IF($D$12="NR",VLOOKUP($C1005,'ALLL &lt;50B Database'!$A$2:$S$4794,19,FALSE),VLOOKUP($C1005,'CECL &lt;50B Database'!$A$2:$S$165,19,FALSE)),"")</f>
        <v/>
      </c>
      <c r="G1005" s="32" t="str">
        <f>IFERROR(IF($D$12="NR",VLOOKUP($C1005,'ALLL &lt;50B Database'!$A$2:$S$4794,15,FALSE),VLOOKUP($C1005,'CECL &lt;50B Database'!$A$2:$S$165,15,FALSE)),"")</f>
        <v/>
      </c>
      <c r="H1005" s="32"/>
    </row>
    <row r="1006" spans="2:8" x14ac:dyDescent="0.25">
      <c r="B1006" s="5" t="str">
        <f>IF(COUNT($B$18:B1005)&gt;=COUNT(Workings!$C:$C),"",COUNT($B$18:B1005)+1)</f>
        <v/>
      </c>
      <c r="C1006" t="str">
        <f>IFERROR(INDEX(Workings!$B:$B,MATCH('Peer Comparison Tool'!$B1006,Workings!$D:$D,0)),"")</f>
        <v/>
      </c>
      <c r="D1006" s="28" t="str">
        <f>IFERROR(IF($D$12="NR",VLOOKUP($C1006,'ALLL &lt;50B Database'!$A$2:$S$4794,7,FALSE),VLOOKUP($C1006,'CECL &lt;50B Database'!$A$2:$S$165,7,FALSE)),"")</f>
        <v/>
      </c>
      <c r="E1006" s="32" t="str">
        <f>IFERROR(IF($D$12="NR",VLOOKUP($C1006,'ALLL &lt;50B Database'!$A$2:$S$4794,11,FALSE),VLOOKUP($C1006,'CECL &lt;50B Database'!$A$2:$S$165,11,FALSE)),"")</f>
        <v/>
      </c>
      <c r="F1006" s="32" t="str">
        <f>IFERROR(IF($D$12="NR",VLOOKUP($C1006,'ALLL &lt;50B Database'!$A$2:$S$4794,19,FALSE),VLOOKUP($C1006,'CECL &lt;50B Database'!$A$2:$S$165,19,FALSE)),"")</f>
        <v/>
      </c>
      <c r="G1006" s="32" t="str">
        <f>IFERROR(IF($D$12="NR",VLOOKUP($C1006,'ALLL &lt;50B Database'!$A$2:$S$4794,15,FALSE),VLOOKUP($C1006,'CECL &lt;50B Database'!$A$2:$S$165,15,FALSE)),"")</f>
        <v/>
      </c>
      <c r="H1006" s="32"/>
    </row>
    <row r="1007" spans="2:8" x14ac:dyDescent="0.25">
      <c r="B1007" s="5" t="str">
        <f>IF(COUNT($B$18:B1006)&gt;=COUNT(Workings!$C:$C),"",COUNT($B$18:B1006)+1)</f>
        <v/>
      </c>
      <c r="C1007" t="str">
        <f>IFERROR(INDEX(Workings!$B:$B,MATCH('Peer Comparison Tool'!$B1007,Workings!$D:$D,0)),"")</f>
        <v/>
      </c>
      <c r="D1007" s="28" t="str">
        <f>IFERROR(IF($D$12="NR",VLOOKUP($C1007,'ALLL &lt;50B Database'!$A$2:$S$4794,7,FALSE),VLOOKUP($C1007,'CECL &lt;50B Database'!$A$2:$S$165,7,FALSE)),"")</f>
        <v/>
      </c>
      <c r="E1007" s="32" t="str">
        <f>IFERROR(IF($D$12="NR",VLOOKUP($C1007,'ALLL &lt;50B Database'!$A$2:$S$4794,11,FALSE),VLOOKUP($C1007,'CECL &lt;50B Database'!$A$2:$S$165,11,FALSE)),"")</f>
        <v/>
      </c>
      <c r="F1007" s="32" t="str">
        <f>IFERROR(IF($D$12="NR",VLOOKUP($C1007,'ALLL &lt;50B Database'!$A$2:$S$4794,19,FALSE),VLOOKUP($C1007,'CECL &lt;50B Database'!$A$2:$S$165,19,FALSE)),"")</f>
        <v/>
      </c>
      <c r="G1007" s="32" t="str">
        <f>IFERROR(IF($D$12="NR",VLOOKUP($C1007,'ALLL &lt;50B Database'!$A$2:$S$4794,15,FALSE),VLOOKUP($C1007,'CECL &lt;50B Database'!$A$2:$S$165,15,FALSE)),"")</f>
        <v/>
      </c>
      <c r="H1007" s="32"/>
    </row>
    <row r="1008" spans="2:8" x14ac:dyDescent="0.25">
      <c r="B1008" s="5" t="str">
        <f>IF(COUNT($B$18:B1007)&gt;=COUNT(Workings!$C:$C),"",COUNT($B$18:B1007)+1)</f>
        <v/>
      </c>
      <c r="C1008" t="str">
        <f>IFERROR(INDEX(Workings!$B:$B,MATCH('Peer Comparison Tool'!$B1008,Workings!$D:$D,0)),"")</f>
        <v/>
      </c>
      <c r="D1008" s="28" t="str">
        <f>IFERROR(IF($D$12="NR",VLOOKUP($C1008,'ALLL &lt;50B Database'!$A$2:$S$4794,7,FALSE),VLOOKUP($C1008,'CECL &lt;50B Database'!$A$2:$S$165,7,FALSE)),"")</f>
        <v/>
      </c>
      <c r="E1008" s="32" t="str">
        <f>IFERROR(IF($D$12="NR",VLOOKUP($C1008,'ALLL &lt;50B Database'!$A$2:$S$4794,11,FALSE),VLOOKUP($C1008,'CECL &lt;50B Database'!$A$2:$S$165,11,FALSE)),"")</f>
        <v/>
      </c>
      <c r="F1008" s="32" t="str">
        <f>IFERROR(IF($D$12="NR",VLOOKUP($C1008,'ALLL &lt;50B Database'!$A$2:$S$4794,19,FALSE),VLOOKUP($C1008,'CECL &lt;50B Database'!$A$2:$S$165,19,FALSE)),"")</f>
        <v/>
      </c>
      <c r="G1008" s="32" t="str">
        <f>IFERROR(IF($D$12="NR",VLOOKUP($C1008,'ALLL &lt;50B Database'!$A$2:$S$4794,15,FALSE),VLOOKUP($C1008,'CECL &lt;50B Database'!$A$2:$S$165,15,FALSE)),"")</f>
        <v/>
      </c>
      <c r="H1008" s="32"/>
    </row>
    <row r="1009" spans="2:8" x14ac:dyDescent="0.25">
      <c r="B1009" s="5" t="str">
        <f>IF(COUNT($B$18:B1008)&gt;=COUNT(Workings!$C:$C),"",COUNT($B$18:B1008)+1)</f>
        <v/>
      </c>
      <c r="C1009" t="str">
        <f>IFERROR(INDEX(Workings!$B:$B,MATCH('Peer Comparison Tool'!$B1009,Workings!$D:$D,0)),"")</f>
        <v/>
      </c>
      <c r="D1009" s="28" t="str">
        <f>IFERROR(IF($D$12="NR",VLOOKUP($C1009,'ALLL &lt;50B Database'!$A$2:$S$4794,7,FALSE),VLOOKUP($C1009,'CECL &lt;50B Database'!$A$2:$S$165,7,FALSE)),"")</f>
        <v/>
      </c>
      <c r="E1009" s="32" t="str">
        <f>IFERROR(IF($D$12="NR",VLOOKUP($C1009,'ALLL &lt;50B Database'!$A$2:$S$4794,11,FALSE),VLOOKUP($C1009,'CECL &lt;50B Database'!$A$2:$S$165,11,FALSE)),"")</f>
        <v/>
      </c>
      <c r="F1009" s="32" t="str">
        <f>IFERROR(IF($D$12="NR",VLOOKUP($C1009,'ALLL &lt;50B Database'!$A$2:$S$4794,19,FALSE),VLOOKUP($C1009,'CECL &lt;50B Database'!$A$2:$S$165,19,FALSE)),"")</f>
        <v/>
      </c>
      <c r="G1009" s="32" t="str">
        <f>IFERROR(IF($D$12="NR",VLOOKUP($C1009,'ALLL &lt;50B Database'!$A$2:$S$4794,15,FALSE),VLOOKUP($C1009,'CECL &lt;50B Database'!$A$2:$S$165,15,FALSE)),"")</f>
        <v/>
      </c>
      <c r="H1009" s="32"/>
    </row>
    <row r="1010" spans="2:8" x14ac:dyDescent="0.25">
      <c r="B1010" s="5" t="str">
        <f>IF(COUNT($B$18:B1009)&gt;=COUNT(Workings!$C:$C),"",COUNT($B$18:B1009)+1)</f>
        <v/>
      </c>
      <c r="C1010" t="str">
        <f>IFERROR(INDEX(Workings!$B:$B,MATCH('Peer Comparison Tool'!$B1010,Workings!$D:$D,0)),"")</f>
        <v/>
      </c>
      <c r="D1010" s="28" t="str">
        <f>IFERROR(IF($D$12="NR",VLOOKUP($C1010,'ALLL &lt;50B Database'!$A$2:$S$4794,7,FALSE),VLOOKUP($C1010,'CECL &lt;50B Database'!$A$2:$S$165,7,FALSE)),"")</f>
        <v/>
      </c>
      <c r="E1010" s="32" t="str">
        <f>IFERROR(IF($D$12="NR",VLOOKUP($C1010,'ALLL &lt;50B Database'!$A$2:$S$4794,11,FALSE),VLOOKUP($C1010,'CECL &lt;50B Database'!$A$2:$S$165,11,FALSE)),"")</f>
        <v/>
      </c>
      <c r="F1010" s="32" t="str">
        <f>IFERROR(IF($D$12="NR",VLOOKUP($C1010,'ALLL &lt;50B Database'!$A$2:$S$4794,19,FALSE),VLOOKUP($C1010,'CECL &lt;50B Database'!$A$2:$S$165,19,FALSE)),"")</f>
        <v/>
      </c>
      <c r="G1010" s="32" t="str">
        <f>IFERROR(IF($D$12="NR",VLOOKUP($C1010,'ALLL &lt;50B Database'!$A$2:$S$4794,15,FALSE),VLOOKUP($C1010,'CECL &lt;50B Database'!$A$2:$S$165,15,FALSE)),"")</f>
        <v/>
      </c>
      <c r="H1010" s="32"/>
    </row>
    <row r="1011" spans="2:8" x14ac:dyDescent="0.25">
      <c r="B1011" s="5" t="str">
        <f>IF(COUNT($B$18:B1010)&gt;=COUNT(Workings!$C:$C),"",COUNT($B$18:B1010)+1)</f>
        <v/>
      </c>
      <c r="C1011" t="str">
        <f>IFERROR(INDEX(Workings!$B:$B,MATCH('Peer Comparison Tool'!$B1011,Workings!$D:$D,0)),"")</f>
        <v/>
      </c>
      <c r="D1011" s="28" t="str">
        <f>IFERROR(IF($D$12="NR",VLOOKUP($C1011,'ALLL &lt;50B Database'!$A$2:$S$4794,7,FALSE),VLOOKUP($C1011,'CECL &lt;50B Database'!$A$2:$S$165,7,FALSE)),"")</f>
        <v/>
      </c>
      <c r="E1011" s="32" t="str">
        <f>IFERROR(IF($D$12="NR",VLOOKUP($C1011,'ALLL &lt;50B Database'!$A$2:$S$4794,11,FALSE),VLOOKUP($C1011,'CECL &lt;50B Database'!$A$2:$S$165,11,FALSE)),"")</f>
        <v/>
      </c>
      <c r="F1011" s="32" t="str">
        <f>IFERROR(IF($D$12="NR",VLOOKUP($C1011,'ALLL &lt;50B Database'!$A$2:$S$4794,19,FALSE),VLOOKUP($C1011,'CECL &lt;50B Database'!$A$2:$S$165,19,FALSE)),"")</f>
        <v/>
      </c>
      <c r="G1011" s="32" t="str">
        <f>IFERROR(IF($D$12="NR",VLOOKUP($C1011,'ALLL &lt;50B Database'!$A$2:$S$4794,15,FALSE),VLOOKUP($C1011,'CECL &lt;50B Database'!$A$2:$S$165,15,FALSE)),"")</f>
        <v/>
      </c>
      <c r="H1011" s="32"/>
    </row>
    <row r="1012" spans="2:8" x14ac:dyDescent="0.25">
      <c r="B1012" s="5" t="str">
        <f>IF(COUNT($B$18:B1011)&gt;=COUNT(Workings!$C:$C),"",COUNT($B$18:B1011)+1)</f>
        <v/>
      </c>
      <c r="C1012" t="str">
        <f>IFERROR(INDEX(Workings!$B:$B,MATCH('Peer Comparison Tool'!$B1012,Workings!$D:$D,0)),"")</f>
        <v/>
      </c>
      <c r="D1012" s="28" t="str">
        <f>IFERROR(IF($D$12="NR",VLOOKUP($C1012,'ALLL &lt;50B Database'!$A$2:$S$4794,7,FALSE),VLOOKUP($C1012,'CECL &lt;50B Database'!$A$2:$S$165,7,FALSE)),"")</f>
        <v/>
      </c>
      <c r="E1012" s="32" t="str">
        <f>IFERROR(IF($D$12="NR",VLOOKUP($C1012,'ALLL &lt;50B Database'!$A$2:$S$4794,11,FALSE),VLOOKUP($C1012,'CECL &lt;50B Database'!$A$2:$S$165,11,FALSE)),"")</f>
        <v/>
      </c>
      <c r="F1012" s="32" t="str">
        <f>IFERROR(IF($D$12="NR",VLOOKUP($C1012,'ALLL &lt;50B Database'!$A$2:$S$4794,19,FALSE),VLOOKUP($C1012,'CECL &lt;50B Database'!$A$2:$S$165,19,FALSE)),"")</f>
        <v/>
      </c>
      <c r="G1012" s="32" t="str">
        <f>IFERROR(IF($D$12="NR",VLOOKUP($C1012,'ALLL &lt;50B Database'!$A$2:$S$4794,15,FALSE),VLOOKUP($C1012,'CECL &lt;50B Database'!$A$2:$S$165,15,FALSE)),"")</f>
        <v/>
      </c>
      <c r="H1012" s="32"/>
    </row>
    <row r="1013" spans="2:8" x14ac:dyDescent="0.25">
      <c r="B1013" s="5" t="str">
        <f>IF(COUNT($B$18:B1012)&gt;=COUNT(Workings!$C:$C),"",COUNT($B$18:B1012)+1)</f>
        <v/>
      </c>
      <c r="C1013" t="str">
        <f>IFERROR(INDEX(Workings!$B:$B,MATCH('Peer Comparison Tool'!$B1013,Workings!$D:$D,0)),"")</f>
        <v/>
      </c>
      <c r="D1013" s="28" t="str">
        <f>IFERROR(IF($D$12="NR",VLOOKUP($C1013,'ALLL &lt;50B Database'!$A$2:$S$4794,7,FALSE),VLOOKUP($C1013,'CECL &lt;50B Database'!$A$2:$S$165,7,FALSE)),"")</f>
        <v/>
      </c>
      <c r="E1013" s="32" t="str">
        <f>IFERROR(IF($D$12="NR",VLOOKUP($C1013,'ALLL &lt;50B Database'!$A$2:$S$4794,11,FALSE),VLOOKUP($C1013,'CECL &lt;50B Database'!$A$2:$S$165,11,FALSE)),"")</f>
        <v/>
      </c>
      <c r="F1013" s="32" t="str">
        <f>IFERROR(IF($D$12="NR",VLOOKUP($C1013,'ALLL &lt;50B Database'!$A$2:$S$4794,19,FALSE),VLOOKUP($C1013,'CECL &lt;50B Database'!$A$2:$S$165,19,FALSE)),"")</f>
        <v/>
      </c>
      <c r="G1013" s="32" t="str">
        <f>IFERROR(IF($D$12="NR",VLOOKUP($C1013,'ALLL &lt;50B Database'!$A$2:$S$4794,15,FALSE),VLOOKUP($C1013,'CECL &lt;50B Database'!$A$2:$S$165,15,FALSE)),"")</f>
        <v/>
      </c>
      <c r="H1013" s="32"/>
    </row>
    <row r="1014" spans="2:8" x14ac:dyDescent="0.25">
      <c r="B1014" s="5" t="str">
        <f>IF(COUNT($B$18:B1013)&gt;=COUNT(Workings!$C:$C),"",COUNT($B$18:B1013)+1)</f>
        <v/>
      </c>
      <c r="C1014" t="str">
        <f>IFERROR(INDEX(Workings!$B:$B,MATCH('Peer Comparison Tool'!$B1014,Workings!$D:$D,0)),"")</f>
        <v/>
      </c>
      <c r="D1014" s="28" t="str">
        <f>IFERROR(IF($D$12="NR",VLOOKUP($C1014,'ALLL &lt;50B Database'!$A$2:$S$4794,7,FALSE),VLOOKUP($C1014,'CECL &lt;50B Database'!$A$2:$S$165,7,FALSE)),"")</f>
        <v/>
      </c>
      <c r="E1014" s="32" t="str">
        <f>IFERROR(IF($D$12="NR",VLOOKUP($C1014,'ALLL &lt;50B Database'!$A$2:$S$4794,11,FALSE),VLOOKUP($C1014,'CECL &lt;50B Database'!$A$2:$S$165,11,FALSE)),"")</f>
        <v/>
      </c>
      <c r="F1014" s="32" t="str">
        <f>IFERROR(IF($D$12="NR",VLOOKUP($C1014,'ALLL &lt;50B Database'!$A$2:$S$4794,19,FALSE),VLOOKUP($C1014,'CECL &lt;50B Database'!$A$2:$S$165,19,FALSE)),"")</f>
        <v/>
      </c>
      <c r="G1014" s="32" t="str">
        <f>IFERROR(IF($D$12="NR",VLOOKUP($C1014,'ALLL &lt;50B Database'!$A$2:$S$4794,15,FALSE),VLOOKUP($C1014,'CECL &lt;50B Database'!$A$2:$S$165,15,FALSE)),"")</f>
        <v/>
      </c>
      <c r="H1014" s="32"/>
    </row>
    <row r="1015" spans="2:8" x14ac:dyDescent="0.25">
      <c r="B1015" s="5" t="str">
        <f>IF(COUNT($B$18:B1014)&gt;=COUNT(Workings!$C:$C),"",COUNT($B$18:B1014)+1)</f>
        <v/>
      </c>
      <c r="C1015" t="str">
        <f>IFERROR(INDEX(Workings!$B:$B,MATCH('Peer Comparison Tool'!$B1015,Workings!$D:$D,0)),"")</f>
        <v/>
      </c>
      <c r="D1015" s="28" t="str">
        <f>IFERROR(IF($D$12="NR",VLOOKUP($C1015,'ALLL &lt;50B Database'!$A$2:$S$4794,7,FALSE),VLOOKUP($C1015,'CECL &lt;50B Database'!$A$2:$S$165,7,FALSE)),"")</f>
        <v/>
      </c>
      <c r="E1015" s="32" t="str">
        <f>IFERROR(IF($D$12="NR",VLOOKUP($C1015,'ALLL &lt;50B Database'!$A$2:$S$4794,11,FALSE),VLOOKUP($C1015,'CECL &lt;50B Database'!$A$2:$S$165,11,FALSE)),"")</f>
        <v/>
      </c>
      <c r="F1015" s="32" t="str">
        <f>IFERROR(IF($D$12="NR",VLOOKUP($C1015,'ALLL &lt;50B Database'!$A$2:$S$4794,19,FALSE),VLOOKUP($C1015,'CECL &lt;50B Database'!$A$2:$S$165,19,FALSE)),"")</f>
        <v/>
      </c>
      <c r="G1015" s="32" t="str">
        <f>IFERROR(IF($D$12="NR",VLOOKUP($C1015,'ALLL &lt;50B Database'!$A$2:$S$4794,15,FALSE),VLOOKUP($C1015,'CECL &lt;50B Database'!$A$2:$S$165,15,FALSE)),"")</f>
        <v/>
      </c>
      <c r="H1015" s="32"/>
    </row>
    <row r="1016" spans="2:8" x14ac:dyDescent="0.25">
      <c r="B1016" s="5" t="str">
        <f>IF(COUNT($B$18:B1015)&gt;=COUNT(Workings!$C:$C),"",COUNT($B$18:B1015)+1)</f>
        <v/>
      </c>
      <c r="C1016" t="str">
        <f>IFERROR(INDEX(Workings!$B:$B,MATCH('Peer Comparison Tool'!$B1016,Workings!$D:$D,0)),"")</f>
        <v/>
      </c>
      <c r="D1016" s="28" t="str">
        <f>IFERROR(IF($D$12="NR",VLOOKUP($C1016,'ALLL &lt;50B Database'!$A$2:$S$4794,7,FALSE),VLOOKUP($C1016,'CECL &lt;50B Database'!$A$2:$S$165,7,FALSE)),"")</f>
        <v/>
      </c>
      <c r="E1016" s="32" t="str">
        <f>IFERROR(IF($D$12="NR",VLOOKUP($C1016,'ALLL &lt;50B Database'!$A$2:$S$4794,11,FALSE),VLOOKUP($C1016,'CECL &lt;50B Database'!$A$2:$S$165,11,FALSE)),"")</f>
        <v/>
      </c>
      <c r="F1016" s="32" t="str">
        <f>IFERROR(IF($D$12="NR",VLOOKUP($C1016,'ALLL &lt;50B Database'!$A$2:$S$4794,19,FALSE),VLOOKUP($C1016,'CECL &lt;50B Database'!$A$2:$S$165,19,FALSE)),"")</f>
        <v/>
      </c>
      <c r="G1016" s="32" t="str">
        <f>IFERROR(IF($D$12="NR",VLOOKUP($C1016,'ALLL &lt;50B Database'!$A$2:$S$4794,15,FALSE),VLOOKUP($C1016,'CECL &lt;50B Database'!$A$2:$S$165,15,FALSE)),"")</f>
        <v/>
      </c>
      <c r="H1016" s="32"/>
    </row>
    <row r="1017" spans="2:8" x14ac:dyDescent="0.25">
      <c r="B1017" s="5" t="str">
        <f>IF(COUNT($B$18:B1016)&gt;=COUNT(Workings!$C:$C),"",COUNT($B$18:B1016)+1)</f>
        <v/>
      </c>
      <c r="C1017" t="str">
        <f>IFERROR(INDEX(Workings!$B:$B,MATCH('Peer Comparison Tool'!$B1017,Workings!$D:$D,0)),"")</f>
        <v/>
      </c>
      <c r="D1017" s="28" t="str">
        <f>IFERROR(IF($D$12="NR",VLOOKUP($C1017,'ALLL &lt;50B Database'!$A$2:$S$4794,7,FALSE),VLOOKUP($C1017,'CECL &lt;50B Database'!$A$2:$S$165,7,FALSE)),"")</f>
        <v/>
      </c>
      <c r="E1017" s="32" t="str">
        <f>IFERROR(IF($D$12="NR",VLOOKUP($C1017,'ALLL &lt;50B Database'!$A$2:$S$4794,11,FALSE),VLOOKUP($C1017,'CECL &lt;50B Database'!$A$2:$S$165,11,FALSE)),"")</f>
        <v/>
      </c>
      <c r="F1017" s="32" t="str">
        <f>IFERROR(IF($D$12="NR",VLOOKUP($C1017,'ALLL &lt;50B Database'!$A$2:$S$4794,19,FALSE),VLOOKUP($C1017,'CECL &lt;50B Database'!$A$2:$S$165,19,FALSE)),"")</f>
        <v/>
      </c>
      <c r="G1017" s="32" t="str">
        <f>IFERROR(IF($D$12="NR",VLOOKUP($C1017,'ALLL &lt;50B Database'!$A$2:$S$4794,15,FALSE),VLOOKUP($C1017,'CECL &lt;50B Database'!$A$2:$S$165,15,FALSE)),"")</f>
        <v/>
      </c>
      <c r="H1017" s="32"/>
    </row>
    <row r="1018" spans="2:8" x14ac:dyDescent="0.25">
      <c r="B1018" s="5" t="str">
        <f>IF(COUNT($B$18:B1017)&gt;=COUNT(Workings!$C:$C),"",COUNT($B$18:B1017)+1)</f>
        <v/>
      </c>
      <c r="C1018" t="str">
        <f>IFERROR(INDEX(Workings!$B:$B,MATCH('Peer Comparison Tool'!$B1018,Workings!$D:$D,0)),"")</f>
        <v/>
      </c>
      <c r="D1018" s="28" t="str">
        <f>IFERROR(IF($D$12="NR",VLOOKUP($C1018,'ALLL &lt;50B Database'!$A$2:$S$4794,7,FALSE),VLOOKUP($C1018,'CECL &lt;50B Database'!$A$2:$S$165,7,FALSE)),"")</f>
        <v/>
      </c>
      <c r="E1018" s="32" t="str">
        <f>IFERROR(IF($D$12="NR",VLOOKUP($C1018,'ALLL &lt;50B Database'!$A$2:$S$4794,11,FALSE),VLOOKUP($C1018,'CECL &lt;50B Database'!$A$2:$S$165,11,FALSE)),"")</f>
        <v/>
      </c>
      <c r="F1018" s="32" t="str">
        <f>IFERROR(IF($D$12="NR",VLOOKUP($C1018,'ALLL &lt;50B Database'!$A$2:$S$4794,19,FALSE),VLOOKUP($C1018,'CECL &lt;50B Database'!$A$2:$S$165,19,FALSE)),"")</f>
        <v/>
      </c>
      <c r="G1018" s="32" t="str">
        <f>IFERROR(IF($D$12="NR",VLOOKUP($C1018,'ALLL &lt;50B Database'!$A$2:$S$4794,15,FALSE),VLOOKUP($C1018,'CECL &lt;50B Database'!$A$2:$S$165,15,FALSE)),"")</f>
        <v/>
      </c>
      <c r="H1018" s="32"/>
    </row>
    <row r="1019" spans="2:8" x14ac:dyDescent="0.25">
      <c r="B1019" s="5" t="str">
        <f>IF(COUNT($B$18:B1018)&gt;=COUNT(Workings!$C:$C),"",COUNT($B$18:B1018)+1)</f>
        <v/>
      </c>
      <c r="C1019" t="str">
        <f>IFERROR(INDEX(Workings!$B:$B,MATCH('Peer Comparison Tool'!$B1019,Workings!$D:$D,0)),"")</f>
        <v/>
      </c>
      <c r="D1019" s="28" t="str">
        <f>IFERROR(IF($D$12="NR",VLOOKUP($C1019,'ALLL &lt;50B Database'!$A$2:$S$4794,7,FALSE),VLOOKUP($C1019,'CECL &lt;50B Database'!$A$2:$S$165,7,FALSE)),"")</f>
        <v/>
      </c>
      <c r="E1019" s="32" t="str">
        <f>IFERROR(IF($D$12="NR",VLOOKUP($C1019,'ALLL &lt;50B Database'!$A$2:$S$4794,11,FALSE),VLOOKUP($C1019,'CECL &lt;50B Database'!$A$2:$S$165,11,FALSE)),"")</f>
        <v/>
      </c>
      <c r="F1019" s="32" t="str">
        <f>IFERROR(IF($D$12="NR",VLOOKUP($C1019,'ALLL &lt;50B Database'!$A$2:$S$4794,19,FALSE),VLOOKUP($C1019,'CECL &lt;50B Database'!$A$2:$S$165,19,FALSE)),"")</f>
        <v/>
      </c>
      <c r="G1019" s="32" t="str">
        <f>IFERROR(IF($D$12="NR",VLOOKUP($C1019,'ALLL &lt;50B Database'!$A$2:$S$4794,15,FALSE),VLOOKUP($C1019,'CECL &lt;50B Database'!$A$2:$S$165,15,FALSE)),"")</f>
        <v/>
      </c>
      <c r="H1019" s="32"/>
    </row>
    <row r="1020" spans="2:8" x14ac:dyDescent="0.25">
      <c r="B1020" s="5" t="str">
        <f>IF(COUNT($B$18:B1019)&gt;=COUNT(Workings!$C:$C),"",COUNT($B$18:B1019)+1)</f>
        <v/>
      </c>
      <c r="C1020" t="str">
        <f>IFERROR(INDEX(Workings!$B:$B,MATCH('Peer Comparison Tool'!$B1020,Workings!$D:$D,0)),"")</f>
        <v/>
      </c>
      <c r="D1020" s="28" t="str">
        <f>IFERROR(IF($D$12="NR",VLOOKUP($C1020,'ALLL &lt;50B Database'!$A$2:$S$4794,7,FALSE),VLOOKUP($C1020,'CECL &lt;50B Database'!$A$2:$S$165,7,FALSE)),"")</f>
        <v/>
      </c>
      <c r="E1020" s="32" t="str">
        <f>IFERROR(IF($D$12="NR",VLOOKUP($C1020,'ALLL &lt;50B Database'!$A$2:$S$4794,11,FALSE),VLOOKUP($C1020,'CECL &lt;50B Database'!$A$2:$S$165,11,FALSE)),"")</f>
        <v/>
      </c>
      <c r="F1020" s="32" t="str">
        <f>IFERROR(IF($D$12="NR",VLOOKUP($C1020,'ALLL &lt;50B Database'!$A$2:$S$4794,19,FALSE),VLOOKUP($C1020,'CECL &lt;50B Database'!$A$2:$S$165,19,FALSE)),"")</f>
        <v/>
      </c>
      <c r="G1020" s="32" t="str">
        <f>IFERROR(IF($D$12="NR",VLOOKUP($C1020,'ALLL &lt;50B Database'!$A$2:$S$4794,15,FALSE),VLOOKUP($C1020,'CECL &lt;50B Database'!$A$2:$S$165,15,FALSE)),"")</f>
        <v/>
      </c>
      <c r="H1020" s="32"/>
    </row>
    <row r="1021" spans="2:8" x14ac:dyDescent="0.25">
      <c r="B1021" s="5" t="str">
        <f>IF(COUNT($B$18:B1020)&gt;=COUNT(Workings!$C:$C),"",COUNT($B$18:B1020)+1)</f>
        <v/>
      </c>
      <c r="C1021" t="str">
        <f>IFERROR(INDEX(Workings!$B:$B,MATCH('Peer Comparison Tool'!$B1021,Workings!$D:$D,0)),"")</f>
        <v/>
      </c>
      <c r="D1021" s="28" t="str">
        <f>IFERROR(IF($D$12="NR",VLOOKUP($C1021,'ALLL &lt;50B Database'!$A$2:$S$4794,7,FALSE),VLOOKUP($C1021,'CECL &lt;50B Database'!$A$2:$S$165,7,FALSE)),"")</f>
        <v/>
      </c>
      <c r="E1021" s="32" t="str">
        <f>IFERROR(IF($D$12="NR",VLOOKUP($C1021,'ALLL &lt;50B Database'!$A$2:$S$4794,11,FALSE),VLOOKUP($C1021,'CECL &lt;50B Database'!$A$2:$S$165,11,FALSE)),"")</f>
        <v/>
      </c>
      <c r="F1021" s="32" t="str">
        <f>IFERROR(IF($D$12="NR",VLOOKUP($C1021,'ALLL &lt;50B Database'!$A$2:$S$4794,19,FALSE),VLOOKUP($C1021,'CECL &lt;50B Database'!$A$2:$S$165,19,FALSE)),"")</f>
        <v/>
      </c>
      <c r="G1021" s="32" t="str">
        <f>IFERROR(IF($D$12="NR",VLOOKUP($C1021,'ALLL &lt;50B Database'!$A$2:$S$4794,15,FALSE),VLOOKUP($C1021,'CECL &lt;50B Database'!$A$2:$S$165,15,FALSE)),"")</f>
        <v/>
      </c>
      <c r="H1021" s="32"/>
    </row>
    <row r="1022" spans="2:8" x14ac:dyDescent="0.25">
      <c r="B1022" s="5" t="str">
        <f>IF(COUNT($B$18:B1021)&gt;=COUNT(Workings!$C:$C),"",COUNT($B$18:B1021)+1)</f>
        <v/>
      </c>
      <c r="C1022" t="str">
        <f>IFERROR(INDEX(Workings!$B:$B,MATCH('Peer Comparison Tool'!$B1022,Workings!$D:$D,0)),"")</f>
        <v/>
      </c>
      <c r="D1022" s="28" t="str">
        <f>IFERROR(IF($D$12="NR",VLOOKUP($C1022,'ALLL &lt;50B Database'!$A$2:$S$4794,7,FALSE),VLOOKUP($C1022,'CECL &lt;50B Database'!$A$2:$S$165,7,FALSE)),"")</f>
        <v/>
      </c>
      <c r="E1022" s="32" t="str">
        <f>IFERROR(IF($D$12="NR",VLOOKUP($C1022,'ALLL &lt;50B Database'!$A$2:$S$4794,11,FALSE),VLOOKUP($C1022,'CECL &lt;50B Database'!$A$2:$S$165,11,FALSE)),"")</f>
        <v/>
      </c>
      <c r="F1022" s="32" t="str">
        <f>IFERROR(IF($D$12="NR",VLOOKUP($C1022,'ALLL &lt;50B Database'!$A$2:$S$4794,19,FALSE),VLOOKUP($C1022,'CECL &lt;50B Database'!$A$2:$S$165,19,FALSE)),"")</f>
        <v/>
      </c>
      <c r="G1022" s="32" t="str">
        <f>IFERROR(IF($D$12="NR",VLOOKUP($C1022,'ALLL &lt;50B Database'!$A$2:$S$4794,15,FALSE),VLOOKUP($C1022,'CECL &lt;50B Database'!$A$2:$S$165,15,FALSE)),"")</f>
        <v/>
      </c>
      <c r="H1022" s="32"/>
    </row>
    <row r="1023" spans="2:8" x14ac:dyDescent="0.25">
      <c r="B1023" s="5" t="str">
        <f>IF(COUNT($B$18:B1022)&gt;=COUNT(Workings!$C:$C),"",COUNT($B$18:B1022)+1)</f>
        <v/>
      </c>
      <c r="C1023" t="str">
        <f>IFERROR(INDEX(Workings!$B:$B,MATCH('Peer Comparison Tool'!$B1023,Workings!$D:$D,0)),"")</f>
        <v/>
      </c>
      <c r="D1023" s="28" t="str">
        <f>IFERROR(IF($D$12="NR",VLOOKUP($C1023,'ALLL &lt;50B Database'!$A$2:$S$4794,7,FALSE),VLOOKUP($C1023,'CECL &lt;50B Database'!$A$2:$S$165,7,FALSE)),"")</f>
        <v/>
      </c>
      <c r="E1023" s="32" t="str">
        <f>IFERROR(IF($D$12="NR",VLOOKUP($C1023,'ALLL &lt;50B Database'!$A$2:$S$4794,11,FALSE),VLOOKUP($C1023,'CECL &lt;50B Database'!$A$2:$S$165,11,FALSE)),"")</f>
        <v/>
      </c>
      <c r="F1023" s="32" t="str">
        <f>IFERROR(IF($D$12="NR",VLOOKUP($C1023,'ALLL &lt;50B Database'!$A$2:$S$4794,19,FALSE),VLOOKUP($C1023,'CECL &lt;50B Database'!$A$2:$S$165,19,FALSE)),"")</f>
        <v/>
      </c>
      <c r="G1023" s="32" t="str">
        <f>IFERROR(IF($D$12="NR",VLOOKUP($C1023,'ALLL &lt;50B Database'!$A$2:$S$4794,15,FALSE),VLOOKUP($C1023,'CECL &lt;50B Database'!$A$2:$S$165,15,FALSE)),"")</f>
        <v/>
      </c>
      <c r="H1023" s="32"/>
    </row>
    <row r="1024" spans="2:8" x14ac:dyDescent="0.25">
      <c r="B1024" s="5" t="str">
        <f>IF(COUNT($B$18:B1023)&gt;=COUNT(Workings!$C:$C),"",COUNT($B$18:B1023)+1)</f>
        <v/>
      </c>
      <c r="C1024" t="str">
        <f>IFERROR(INDEX(Workings!$B:$B,MATCH('Peer Comparison Tool'!$B1024,Workings!$D:$D,0)),"")</f>
        <v/>
      </c>
      <c r="D1024" s="28" t="str">
        <f>IFERROR(IF($D$12="NR",VLOOKUP($C1024,'ALLL &lt;50B Database'!$A$2:$S$4794,7,FALSE),VLOOKUP($C1024,'CECL &lt;50B Database'!$A$2:$S$165,7,FALSE)),"")</f>
        <v/>
      </c>
      <c r="E1024" s="32" t="str">
        <f>IFERROR(IF($D$12="NR",VLOOKUP($C1024,'ALLL &lt;50B Database'!$A$2:$S$4794,11,FALSE),VLOOKUP($C1024,'CECL &lt;50B Database'!$A$2:$S$165,11,FALSE)),"")</f>
        <v/>
      </c>
      <c r="F1024" s="32" t="str">
        <f>IFERROR(IF($D$12="NR",VLOOKUP($C1024,'ALLL &lt;50B Database'!$A$2:$S$4794,19,FALSE),VLOOKUP($C1024,'CECL &lt;50B Database'!$A$2:$S$165,19,FALSE)),"")</f>
        <v/>
      </c>
      <c r="G1024" s="32" t="str">
        <f>IFERROR(IF($D$12="NR",VLOOKUP($C1024,'ALLL &lt;50B Database'!$A$2:$S$4794,15,FALSE),VLOOKUP($C1024,'CECL &lt;50B Database'!$A$2:$S$165,15,FALSE)),"")</f>
        <v/>
      </c>
      <c r="H1024" s="32"/>
    </row>
    <row r="1025" spans="2:8" x14ac:dyDescent="0.25">
      <c r="B1025" s="5" t="str">
        <f>IF(COUNT($B$18:B1024)&gt;=COUNT(Workings!$C:$C),"",COUNT($B$18:B1024)+1)</f>
        <v/>
      </c>
      <c r="C1025" t="str">
        <f>IFERROR(INDEX(Workings!$B:$B,MATCH('Peer Comparison Tool'!$B1025,Workings!$D:$D,0)),"")</f>
        <v/>
      </c>
      <c r="D1025" s="28" t="str">
        <f>IFERROR(IF($D$12="NR",VLOOKUP($C1025,'ALLL &lt;50B Database'!$A$2:$S$4794,7,FALSE),VLOOKUP($C1025,'CECL &lt;50B Database'!$A$2:$S$165,7,FALSE)),"")</f>
        <v/>
      </c>
      <c r="E1025" s="32" t="str">
        <f>IFERROR(IF($D$12="NR",VLOOKUP($C1025,'ALLL &lt;50B Database'!$A$2:$S$4794,11,FALSE),VLOOKUP($C1025,'CECL &lt;50B Database'!$A$2:$S$165,11,FALSE)),"")</f>
        <v/>
      </c>
      <c r="F1025" s="32" t="str">
        <f>IFERROR(IF($D$12="NR",VLOOKUP($C1025,'ALLL &lt;50B Database'!$A$2:$S$4794,19,FALSE),VLOOKUP($C1025,'CECL &lt;50B Database'!$A$2:$S$165,19,FALSE)),"")</f>
        <v/>
      </c>
      <c r="G1025" s="32" t="str">
        <f>IFERROR(IF($D$12="NR",VLOOKUP($C1025,'ALLL &lt;50B Database'!$A$2:$S$4794,15,FALSE),VLOOKUP($C1025,'CECL &lt;50B Database'!$A$2:$S$165,15,FALSE)),"")</f>
        <v/>
      </c>
      <c r="H1025" s="32"/>
    </row>
    <row r="1026" spans="2:8" x14ac:dyDescent="0.25">
      <c r="B1026" s="5" t="str">
        <f>IF(COUNT($B$18:B1025)&gt;=COUNT(Workings!$C:$C),"",COUNT($B$18:B1025)+1)</f>
        <v/>
      </c>
      <c r="C1026" t="str">
        <f>IFERROR(INDEX(Workings!$B:$B,MATCH('Peer Comparison Tool'!$B1026,Workings!$D:$D,0)),"")</f>
        <v/>
      </c>
      <c r="D1026" s="28" t="str">
        <f>IFERROR(IF($D$12="NR",VLOOKUP($C1026,'ALLL &lt;50B Database'!$A$2:$S$4794,7,FALSE),VLOOKUP($C1026,'CECL &lt;50B Database'!$A$2:$S$165,7,FALSE)),"")</f>
        <v/>
      </c>
      <c r="E1026" s="32" t="str">
        <f>IFERROR(IF($D$12="NR",VLOOKUP($C1026,'ALLL &lt;50B Database'!$A$2:$S$4794,11,FALSE),VLOOKUP($C1026,'CECL &lt;50B Database'!$A$2:$S$165,11,FALSE)),"")</f>
        <v/>
      </c>
      <c r="F1026" s="32" t="str">
        <f>IFERROR(IF($D$12="NR",VLOOKUP($C1026,'ALLL &lt;50B Database'!$A$2:$S$4794,19,FALSE),VLOOKUP($C1026,'CECL &lt;50B Database'!$A$2:$S$165,19,FALSE)),"")</f>
        <v/>
      </c>
      <c r="G1026" s="32" t="str">
        <f>IFERROR(IF($D$12="NR",VLOOKUP($C1026,'ALLL &lt;50B Database'!$A$2:$S$4794,15,FALSE),VLOOKUP($C1026,'CECL &lt;50B Database'!$A$2:$S$165,15,FALSE)),"")</f>
        <v/>
      </c>
      <c r="H1026" s="32"/>
    </row>
    <row r="1027" spans="2:8" x14ac:dyDescent="0.25">
      <c r="B1027" s="5" t="str">
        <f>IF(COUNT($B$18:B1026)&gt;=COUNT(Workings!$C:$C),"",COUNT($B$18:B1026)+1)</f>
        <v/>
      </c>
      <c r="C1027" t="str">
        <f>IFERROR(INDEX(Workings!$B:$B,MATCH('Peer Comparison Tool'!$B1027,Workings!$D:$D,0)),"")</f>
        <v/>
      </c>
      <c r="D1027" s="28" t="str">
        <f>IFERROR(IF($D$12="NR",VLOOKUP($C1027,'ALLL &lt;50B Database'!$A$2:$S$4794,7,FALSE),VLOOKUP($C1027,'CECL &lt;50B Database'!$A$2:$S$165,7,FALSE)),"")</f>
        <v/>
      </c>
      <c r="E1027" s="32" t="str">
        <f>IFERROR(IF($D$12="NR",VLOOKUP($C1027,'ALLL &lt;50B Database'!$A$2:$S$4794,11,FALSE),VLOOKUP($C1027,'CECL &lt;50B Database'!$A$2:$S$165,11,FALSE)),"")</f>
        <v/>
      </c>
      <c r="F1027" s="32" t="str">
        <f>IFERROR(IF($D$12="NR",VLOOKUP($C1027,'ALLL &lt;50B Database'!$A$2:$S$4794,19,FALSE),VLOOKUP($C1027,'CECL &lt;50B Database'!$A$2:$S$165,19,FALSE)),"")</f>
        <v/>
      </c>
      <c r="G1027" s="32" t="str">
        <f>IFERROR(IF($D$12="NR",VLOOKUP($C1027,'ALLL &lt;50B Database'!$A$2:$S$4794,15,FALSE),VLOOKUP($C1027,'CECL &lt;50B Database'!$A$2:$S$165,15,FALSE)),"")</f>
        <v/>
      </c>
      <c r="H1027" s="32"/>
    </row>
    <row r="1028" spans="2:8" x14ac:dyDescent="0.25">
      <c r="B1028" s="5" t="str">
        <f>IF(COUNT($B$18:B1027)&gt;=COUNT(Workings!$C:$C),"",COUNT($B$18:B1027)+1)</f>
        <v/>
      </c>
      <c r="C1028" t="str">
        <f>IFERROR(INDEX(Workings!$B:$B,MATCH('Peer Comparison Tool'!$B1028,Workings!$D:$D,0)),"")</f>
        <v/>
      </c>
      <c r="D1028" s="28" t="str">
        <f>IFERROR(IF($D$12="NR",VLOOKUP($C1028,'ALLL &lt;50B Database'!$A$2:$S$4794,7,FALSE),VLOOKUP($C1028,'CECL &lt;50B Database'!$A$2:$S$165,7,FALSE)),"")</f>
        <v/>
      </c>
      <c r="E1028" s="32" t="str">
        <f>IFERROR(IF($D$12="NR",VLOOKUP($C1028,'ALLL &lt;50B Database'!$A$2:$S$4794,11,FALSE),VLOOKUP($C1028,'CECL &lt;50B Database'!$A$2:$S$165,11,FALSE)),"")</f>
        <v/>
      </c>
      <c r="F1028" s="32" t="str">
        <f>IFERROR(IF($D$12="NR",VLOOKUP($C1028,'ALLL &lt;50B Database'!$A$2:$S$4794,19,FALSE),VLOOKUP($C1028,'CECL &lt;50B Database'!$A$2:$S$165,19,FALSE)),"")</f>
        <v/>
      </c>
      <c r="G1028" s="32" t="str">
        <f>IFERROR(IF($D$12="NR",VLOOKUP($C1028,'ALLL &lt;50B Database'!$A$2:$S$4794,15,FALSE),VLOOKUP($C1028,'CECL &lt;50B Database'!$A$2:$S$165,15,FALSE)),"")</f>
        <v/>
      </c>
      <c r="H1028" s="32"/>
    </row>
    <row r="1029" spans="2:8" x14ac:dyDescent="0.25">
      <c r="B1029" s="5" t="str">
        <f>IF(COUNT($B$18:B1028)&gt;=COUNT(Workings!$C:$C),"",COUNT($B$18:B1028)+1)</f>
        <v/>
      </c>
      <c r="C1029" t="str">
        <f>IFERROR(INDEX(Workings!$B:$B,MATCH('Peer Comparison Tool'!$B1029,Workings!$D:$D,0)),"")</f>
        <v/>
      </c>
      <c r="D1029" s="28" t="str">
        <f>IFERROR(IF($D$12="NR",VLOOKUP($C1029,'ALLL &lt;50B Database'!$A$2:$S$4794,7,FALSE),VLOOKUP($C1029,'CECL &lt;50B Database'!$A$2:$S$165,7,FALSE)),"")</f>
        <v/>
      </c>
      <c r="E1029" s="32" t="str">
        <f>IFERROR(IF($D$12="NR",VLOOKUP($C1029,'ALLL &lt;50B Database'!$A$2:$S$4794,11,FALSE),VLOOKUP($C1029,'CECL &lt;50B Database'!$A$2:$S$165,11,FALSE)),"")</f>
        <v/>
      </c>
      <c r="F1029" s="32" t="str">
        <f>IFERROR(IF($D$12="NR",VLOOKUP($C1029,'ALLL &lt;50B Database'!$A$2:$S$4794,19,FALSE),VLOOKUP($C1029,'CECL &lt;50B Database'!$A$2:$S$165,19,FALSE)),"")</f>
        <v/>
      </c>
      <c r="G1029" s="32" t="str">
        <f>IFERROR(IF($D$12="NR",VLOOKUP($C1029,'ALLL &lt;50B Database'!$A$2:$S$4794,15,FALSE),VLOOKUP($C1029,'CECL &lt;50B Database'!$A$2:$S$165,15,FALSE)),"")</f>
        <v/>
      </c>
      <c r="H1029" s="32"/>
    </row>
    <row r="1030" spans="2:8" x14ac:dyDescent="0.25">
      <c r="B1030" s="5" t="str">
        <f>IF(COUNT($B$18:B1029)&gt;=COUNT(Workings!$C:$C),"",COUNT($B$18:B1029)+1)</f>
        <v/>
      </c>
      <c r="C1030" t="str">
        <f>IFERROR(INDEX(Workings!$B:$B,MATCH('Peer Comparison Tool'!$B1030,Workings!$D:$D,0)),"")</f>
        <v/>
      </c>
      <c r="D1030" s="28" t="str">
        <f>IFERROR(IF($D$12="NR",VLOOKUP($C1030,'ALLL &lt;50B Database'!$A$2:$S$4794,7,FALSE),VLOOKUP($C1030,'CECL &lt;50B Database'!$A$2:$S$165,7,FALSE)),"")</f>
        <v/>
      </c>
      <c r="E1030" s="32" t="str">
        <f>IFERROR(IF($D$12="NR",VLOOKUP($C1030,'ALLL &lt;50B Database'!$A$2:$S$4794,11,FALSE),VLOOKUP($C1030,'CECL &lt;50B Database'!$A$2:$S$165,11,FALSE)),"")</f>
        <v/>
      </c>
      <c r="F1030" s="32" t="str">
        <f>IFERROR(IF($D$12="NR",VLOOKUP($C1030,'ALLL &lt;50B Database'!$A$2:$S$4794,19,FALSE),VLOOKUP($C1030,'CECL &lt;50B Database'!$A$2:$S$165,19,FALSE)),"")</f>
        <v/>
      </c>
      <c r="G1030" s="32" t="str">
        <f>IFERROR(IF($D$12="NR",VLOOKUP($C1030,'ALLL &lt;50B Database'!$A$2:$S$4794,15,FALSE),VLOOKUP($C1030,'CECL &lt;50B Database'!$A$2:$S$165,15,FALSE)),"")</f>
        <v/>
      </c>
      <c r="H1030" s="32"/>
    </row>
    <row r="1031" spans="2:8" x14ac:dyDescent="0.25">
      <c r="B1031" s="5" t="str">
        <f>IF(COUNT($B$18:B1030)&gt;=COUNT(Workings!$C:$C),"",COUNT($B$18:B1030)+1)</f>
        <v/>
      </c>
      <c r="C1031" t="str">
        <f>IFERROR(INDEX(Workings!$B:$B,MATCH('Peer Comparison Tool'!$B1031,Workings!$D:$D,0)),"")</f>
        <v/>
      </c>
      <c r="D1031" s="28" t="str">
        <f>IFERROR(IF($D$12="NR",VLOOKUP($C1031,'ALLL &lt;50B Database'!$A$2:$S$4794,7,FALSE),VLOOKUP($C1031,'CECL &lt;50B Database'!$A$2:$S$165,7,FALSE)),"")</f>
        <v/>
      </c>
      <c r="E1031" s="32" t="str">
        <f>IFERROR(IF($D$12="NR",VLOOKUP($C1031,'ALLL &lt;50B Database'!$A$2:$S$4794,11,FALSE),VLOOKUP($C1031,'CECL &lt;50B Database'!$A$2:$S$165,11,FALSE)),"")</f>
        <v/>
      </c>
      <c r="F1031" s="32" t="str">
        <f>IFERROR(IF($D$12="NR",VLOOKUP($C1031,'ALLL &lt;50B Database'!$A$2:$S$4794,19,FALSE),VLOOKUP($C1031,'CECL &lt;50B Database'!$A$2:$S$165,19,FALSE)),"")</f>
        <v/>
      </c>
      <c r="G1031" s="32" t="str">
        <f>IFERROR(IF($D$12="NR",VLOOKUP($C1031,'ALLL &lt;50B Database'!$A$2:$S$4794,15,FALSE),VLOOKUP($C1031,'CECL &lt;50B Database'!$A$2:$S$165,15,FALSE)),"")</f>
        <v/>
      </c>
      <c r="H1031" s="32"/>
    </row>
    <row r="1032" spans="2:8" x14ac:dyDescent="0.25">
      <c r="B1032" s="5" t="str">
        <f>IF(COUNT($B$18:B1031)&gt;=COUNT(Workings!$C:$C),"",COUNT($B$18:B1031)+1)</f>
        <v/>
      </c>
      <c r="C1032" t="str">
        <f>IFERROR(INDEX(Workings!$B:$B,MATCH('Peer Comparison Tool'!$B1032,Workings!$D:$D,0)),"")</f>
        <v/>
      </c>
      <c r="D1032" s="28" t="str">
        <f>IFERROR(IF($D$12="NR",VLOOKUP($C1032,'ALLL &lt;50B Database'!$A$2:$S$4794,7,FALSE),VLOOKUP($C1032,'CECL &lt;50B Database'!$A$2:$S$165,7,FALSE)),"")</f>
        <v/>
      </c>
      <c r="E1032" s="32" t="str">
        <f>IFERROR(IF($D$12="NR",VLOOKUP($C1032,'ALLL &lt;50B Database'!$A$2:$S$4794,11,FALSE),VLOOKUP($C1032,'CECL &lt;50B Database'!$A$2:$S$165,11,FALSE)),"")</f>
        <v/>
      </c>
      <c r="F1032" s="32" t="str">
        <f>IFERROR(IF($D$12="NR",VLOOKUP($C1032,'ALLL &lt;50B Database'!$A$2:$S$4794,19,FALSE),VLOOKUP($C1032,'CECL &lt;50B Database'!$A$2:$S$165,19,FALSE)),"")</f>
        <v/>
      </c>
      <c r="G1032" s="32" t="str">
        <f>IFERROR(IF($D$12="NR",VLOOKUP($C1032,'ALLL &lt;50B Database'!$A$2:$S$4794,15,FALSE),VLOOKUP($C1032,'CECL &lt;50B Database'!$A$2:$S$165,15,FALSE)),"")</f>
        <v/>
      </c>
      <c r="H1032" s="32"/>
    </row>
    <row r="1033" spans="2:8" x14ac:dyDescent="0.25">
      <c r="B1033" s="5" t="str">
        <f>IF(COUNT($B$18:B1032)&gt;=COUNT(Workings!$C:$C),"",COUNT($B$18:B1032)+1)</f>
        <v/>
      </c>
      <c r="C1033" t="str">
        <f>IFERROR(INDEX(Workings!$B:$B,MATCH('Peer Comparison Tool'!$B1033,Workings!$D:$D,0)),"")</f>
        <v/>
      </c>
      <c r="D1033" s="28" t="str">
        <f>IFERROR(IF($D$12="NR",VLOOKUP($C1033,'ALLL &lt;50B Database'!$A$2:$S$4794,7,FALSE),VLOOKUP($C1033,'CECL &lt;50B Database'!$A$2:$S$165,7,FALSE)),"")</f>
        <v/>
      </c>
      <c r="E1033" s="32" t="str">
        <f>IFERROR(IF($D$12="NR",VLOOKUP($C1033,'ALLL &lt;50B Database'!$A$2:$S$4794,11,FALSE),VLOOKUP($C1033,'CECL &lt;50B Database'!$A$2:$S$165,11,FALSE)),"")</f>
        <v/>
      </c>
      <c r="F1033" s="32" t="str">
        <f>IFERROR(IF($D$12="NR",VLOOKUP($C1033,'ALLL &lt;50B Database'!$A$2:$S$4794,19,FALSE),VLOOKUP($C1033,'CECL &lt;50B Database'!$A$2:$S$165,19,FALSE)),"")</f>
        <v/>
      </c>
      <c r="G1033" s="32" t="str">
        <f>IFERROR(IF($D$12="NR",VLOOKUP($C1033,'ALLL &lt;50B Database'!$A$2:$S$4794,15,FALSE),VLOOKUP($C1033,'CECL &lt;50B Database'!$A$2:$S$165,15,FALSE)),"")</f>
        <v/>
      </c>
      <c r="H1033" s="32"/>
    </row>
    <row r="1034" spans="2:8" x14ac:dyDescent="0.25">
      <c r="B1034" s="5" t="str">
        <f>IF(COUNT($B$18:B1033)&gt;=COUNT(Workings!$C:$C),"",COUNT($B$18:B1033)+1)</f>
        <v/>
      </c>
      <c r="C1034" t="str">
        <f>IFERROR(INDEX(Workings!$B:$B,MATCH('Peer Comparison Tool'!$B1034,Workings!$D:$D,0)),"")</f>
        <v/>
      </c>
      <c r="D1034" s="28" t="str">
        <f>IFERROR(IF($D$12="NR",VLOOKUP($C1034,'ALLL &lt;50B Database'!$A$2:$S$4794,7,FALSE),VLOOKUP($C1034,'CECL &lt;50B Database'!$A$2:$S$165,7,FALSE)),"")</f>
        <v/>
      </c>
      <c r="E1034" s="32" t="str">
        <f>IFERROR(IF($D$12="NR",VLOOKUP($C1034,'ALLL &lt;50B Database'!$A$2:$S$4794,11,FALSE),VLOOKUP($C1034,'CECL &lt;50B Database'!$A$2:$S$165,11,FALSE)),"")</f>
        <v/>
      </c>
      <c r="F1034" s="32" t="str">
        <f>IFERROR(IF($D$12="NR",VLOOKUP($C1034,'ALLL &lt;50B Database'!$A$2:$S$4794,19,FALSE),VLOOKUP($C1034,'CECL &lt;50B Database'!$A$2:$S$165,19,FALSE)),"")</f>
        <v/>
      </c>
      <c r="G1034" s="32" t="str">
        <f>IFERROR(IF($D$12="NR",VLOOKUP($C1034,'ALLL &lt;50B Database'!$A$2:$S$4794,15,FALSE),VLOOKUP($C1034,'CECL &lt;50B Database'!$A$2:$S$165,15,FALSE)),"")</f>
        <v/>
      </c>
      <c r="H1034" s="32"/>
    </row>
    <row r="1035" spans="2:8" x14ac:dyDescent="0.25">
      <c r="B1035" s="5" t="str">
        <f>IF(COUNT($B$18:B1034)&gt;=COUNT(Workings!$C:$C),"",COUNT($B$18:B1034)+1)</f>
        <v/>
      </c>
      <c r="C1035" t="str">
        <f>IFERROR(INDEX(Workings!$B:$B,MATCH('Peer Comparison Tool'!$B1035,Workings!$D:$D,0)),"")</f>
        <v/>
      </c>
      <c r="D1035" s="28" t="str">
        <f>IFERROR(IF($D$12="NR",VLOOKUP($C1035,'ALLL &lt;50B Database'!$A$2:$S$4794,7,FALSE),VLOOKUP($C1035,'CECL &lt;50B Database'!$A$2:$S$165,7,FALSE)),"")</f>
        <v/>
      </c>
      <c r="E1035" s="32" t="str">
        <f>IFERROR(IF($D$12="NR",VLOOKUP($C1035,'ALLL &lt;50B Database'!$A$2:$S$4794,11,FALSE),VLOOKUP($C1035,'CECL &lt;50B Database'!$A$2:$S$165,11,FALSE)),"")</f>
        <v/>
      </c>
      <c r="F1035" s="32" t="str">
        <f>IFERROR(IF($D$12="NR",VLOOKUP($C1035,'ALLL &lt;50B Database'!$A$2:$S$4794,19,FALSE),VLOOKUP($C1035,'CECL &lt;50B Database'!$A$2:$S$165,19,FALSE)),"")</f>
        <v/>
      </c>
      <c r="G1035" s="32" t="str">
        <f>IFERROR(IF($D$12="NR",VLOOKUP($C1035,'ALLL &lt;50B Database'!$A$2:$S$4794,15,FALSE),VLOOKUP($C1035,'CECL &lt;50B Database'!$A$2:$S$165,15,FALSE)),"")</f>
        <v/>
      </c>
      <c r="H1035" s="32"/>
    </row>
    <row r="1036" spans="2:8" x14ac:dyDescent="0.25">
      <c r="B1036" s="5" t="str">
        <f>IF(COUNT($B$18:B1035)&gt;=COUNT(Workings!$C:$C),"",COUNT($B$18:B1035)+1)</f>
        <v/>
      </c>
      <c r="C1036" t="str">
        <f>IFERROR(INDEX(Workings!$B:$B,MATCH('Peer Comparison Tool'!$B1036,Workings!$D:$D,0)),"")</f>
        <v/>
      </c>
      <c r="D1036" s="28" t="str">
        <f>IFERROR(IF($D$12="NR",VLOOKUP($C1036,'ALLL &lt;50B Database'!$A$2:$S$4794,7,FALSE),VLOOKUP($C1036,'CECL &lt;50B Database'!$A$2:$S$165,7,FALSE)),"")</f>
        <v/>
      </c>
      <c r="E1036" s="32" t="str">
        <f>IFERROR(IF($D$12="NR",VLOOKUP($C1036,'ALLL &lt;50B Database'!$A$2:$S$4794,11,FALSE),VLOOKUP($C1036,'CECL &lt;50B Database'!$A$2:$S$165,11,FALSE)),"")</f>
        <v/>
      </c>
      <c r="F1036" s="32" t="str">
        <f>IFERROR(IF($D$12="NR",VLOOKUP($C1036,'ALLL &lt;50B Database'!$A$2:$S$4794,19,FALSE),VLOOKUP($C1036,'CECL &lt;50B Database'!$A$2:$S$165,19,FALSE)),"")</f>
        <v/>
      </c>
      <c r="G1036" s="32" t="str">
        <f>IFERROR(IF($D$12="NR",VLOOKUP($C1036,'ALLL &lt;50B Database'!$A$2:$S$4794,15,FALSE),VLOOKUP($C1036,'CECL &lt;50B Database'!$A$2:$S$165,15,FALSE)),"")</f>
        <v/>
      </c>
      <c r="H1036" s="32"/>
    </row>
    <row r="1037" spans="2:8" x14ac:dyDescent="0.25">
      <c r="B1037" s="5" t="str">
        <f>IF(COUNT($B$18:B1036)&gt;=COUNT(Workings!$C:$C),"",COUNT($B$18:B1036)+1)</f>
        <v/>
      </c>
      <c r="C1037" t="str">
        <f>IFERROR(INDEX(Workings!$B:$B,MATCH('Peer Comparison Tool'!$B1037,Workings!$D:$D,0)),"")</f>
        <v/>
      </c>
      <c r="D1037" s="28" t="str">
        <f>IFERROR(IF($D$12="NR",VLOOKUP($C1037,'ALLL &lt;50B Database'!$A$2:$S$4794,7,FALSE),VLOOKUP($C1037,'CECL &lt;50B Database'!$A$2:$S$165,7,FALSE)),"")</f>
        <v/>
      </c>
      <c r="E1037" s="32" t="str">
        <f>IFERROR(IF($D$12="NR",VLOOKUP($C1037,'ALLL &lt;50B Database'!$A$2:$S$4794,11,FALSE),VLOOKUP($C1037,'CECL &lt;50B Database'!$A$2:$S$165,11,FALSE)),"")</f>
        <v/>
      </c>
      <c r="F1037" s="32" t="str">
        <f>IFERROR(IF($D$12="NR",VLOOKUP($C1037,'ALLL &lt;50B Database'!$A$2:$S$4794,19,FALSE),VLOOKUP($C1037,'CECL &lt;50B Database'!$A$2:$S$165,19,FALSE)),"")</f>
        <v/>
      </c>
      <c r="G1037" s="32" t="str">
        <f>IFERROR(IF($D$12="NR",VLOOKUP($C1037,'ALLL &lt;50B Database'!$A$2:$S$4794,15,FALSE),VLOOKUP($C1037,'CECL &lt;50B Database'!$A$2:$S$165,15,FALSE)),"")</f>
        <v/>
      </c>
      <c r="H1037" s="32"/>
    </row>
    <row r="1038" spans="2:8" x14ac:dyDescent="0.25">
      <c r="B1038" s="5" t="str">
        <f>IF(COUNT($B$18:B1037)&gt;=COUNT(Workings!$C:$C),"",COUNT($B$18:B1037)+1)</f>
        <v/>
      </c>
      <c r="C1038" t="str">
        <f>IFERROR(INDEX(Workings!$B:$B,MATCH('Peer Comparison Tool'!$B1038,Workings!$D:$D,0)),"")</f>
        <v/>
      </c>
      <c r="D1038" s="28" t="str">
        <f>IFERROR(IF($D$12="NR",VLOOKUP($C1038,'ALLL &lt;50B Database'!$A$2:$S$4794,7,FALSE),VLOOKUP($C1038,'CECL &lt;50B Database'!$A$2:$S$165,7,FALSE)),"")</f>
        <v/>
      </c>
      <c r="E1038" s="32" t="str">
        <f>IFERROR(IF($D$12="NR",VLOOKUP($C1038,'ALLL &lt;50B Database'!$A$2:$S$4794,11,FALSE),VLOOKUP($C1038,'CECL &lt;50B Database'!$A$2:$S$165,11,FALSE)),"")</f>
        <v/>
      </c>
      <c r="F1038" s="32" t="str">
        <f>IFERROR(IF($D$12="NR",VLOOKUP($C1038,'ALLL &lt;50B Database'!$A$2:$S$4794,19,FALSE),VLOOKUP($C1038,'CECL &lt;50B Database'!$A$2:$S$165,19,FALSE)),"")</f>
        <v/>
      </c>
      <c r="G1038" s="32" t="str">
        <f>IFERROR(IF($D$12="NR",VLOOKUP($C1038,'ALLL &lt;50B Database'!$A$2:$S$4794,15,FALSE),VLOOKUP($C1038,'CECL &lt;50B Database'!$A$2:$S$165,15,FALSE)),"")</f>
        <v/>
      </c>
      <c r="H1038" s="32"/>
    </row>
    <row r="1039" spans="2:8" x14ac:dyDescent="0.25">
      <c r="B1039" s="5" t="str">
        <f>IF(COUNT($B$18:B1038)&gt;=COUNT(Workings!$C:$C),"",COUNT($B$18:B1038)+1)</f>
        <v/>
      </c>
      <c r="C1039" t="str">
        <f>IFERROR(INDEX(Workings!$B:$B,MATCH('Peer Comparison Tool'!$B1039,Workings!$D:$D,0)),"")</f>
        <v/>
      </c>
      <c r="D1039" s="28" t="str">
        <f>IFERROR(IF($D$12="NR",VLOOKUP($C1039,'ALLL &lt;50B Database'!$A$2:$S$4794,7,FALSE),VLOOKUP($C1039,'CECL &lt;50B Database'!$A$2:$S$165,7,FALSE)),"")</f>
        <v/>
      </c>
      <c r="E1039" s="32" t="str">
        <f>IFERROR(IF($D$12="NR",VLOOKUP($C1039,'ALLL &lt;50B Database'!$A$2:$S$4794,11,FALSE),VLOOKUP($C1039,'CECL &lt;50B Database'!$A$2:$S$165,11,FALSE)),"")</f>
        <v/>
      </c>
      <c r="F1039" s="32" t="str">
        <f>IFERROR(IF($D$12="NR",VLOOKUP($C1039,'ALLL &lt;50B Database'!$A$2:$S$4794,19,FALSE),VLOOKUP($C1039,'CECL &lt;50B Database'!$A$2:$S$165,19,FALSE)),"")</f>
        <v/>
      </c>
      <c r="G1039" s="32" t="str">
        <f>IFERROR(IF($D$12="NR",VLOOKUP($C1039,'ALLL &lt;50B Database'!$A$2:$S$4794,15,FALSE),VLOOKUP($C1039,'CECL &lt;50B Database'!$A$2:$S$165,15,FALSE)),"")</f>
        <v/>
      </c>
      <c r="H1039" s="32"/>
    </row>
    <row r="1040" spans="2:8" x14ac:dyDescent="0.25">
      <c r="B1040" s="5" t="str">
        <f>IF(COUNT($B$18:B1039)&gt;=COUNT(Workings!$C:$C),"",COUNT($B$18:B1039)+1)</f>
        <v/>
      </c>
      <c r="C1040" t="str">
        <f>IFERROR(INDEX(Workings!$B:$B,MATCH('Peer Comparison Tool'!$B1040,Workings!$D:$D,0)),"")</f>
        <v/>
      </c>
      <c r="D1040" s="28" t="str">
        <f>IFERROR(IF($D$12="NR",VLOOKUP($C1040,'ALLL &lt;50B Database'!$A$2:$S$4794,7,FALSE),VLOOKUP($C1040,'CECL &lt;50B Database'!$A$2:$S$165,7,FALSE)),"")</f>
        <v/>
      </c>
      <c r="E1040" s="32" t="str">
        <f>IFERROR(IF($D$12="NR",VLOOKUP($C1040,'ALLL &lt;50B Database'!$A$2:$S$4794,11,FALSE),VLOOKUP($C1040,'CECL &lt;50B Database'!$A$2:$S$165,11,FALSE)),"")</f>
        <v/>
      </c>
      <c r="F1040" s="32" t="str">
        <f>IFERROR(IF($D$12="NR",VLOOKUP($C1040,'ALLL &lt;50B Database'!$A$2:$S$4794,19,FALSE),VLOOKUP($C1040,'CECL &lt;50B Database'!$A$2:$S$165,19,FALSE)),"")</f>
        <v/>
      </c>
      <c r="G1040" s="32" t="str">
        <f>IFERROR(IF($D$12="NR",VLOOKUP($C1040,'ALLL &lt;50B Database'!$A$2:$S$4794,15,FALSE),VLOOKUP($C1040,'CECL &lt;50B Database'!$A$2:$S$165,15,FALSE)),"")</f>
        <v/>
      </c>
      <c r="H1040" s="32"/>
    </row>
    <row r="1041" spans="2:8" x14ac:dyDescent="0.25">
      <c r="B1041" s="5" t="str">
        <f>IF(COUNT($B$18:B1040)&gt;=COUNT(Workings!$C:$C),"",COUNT($B$18:B1040)+1)</f>
        <v/>
      </c>
      <c r="C1041" t="str">
        <f>IFERROR(INDEX(Workings!$B:$B,MATCH('Peer Comparison Tool'!$B1041,Workings!$D:$D,0)),"")</f>
        <v/>
      </c>
      <c r="D1041" s="28" t="str">
        <f>IFERROR(IF($D$12="NR",VLOOKUP($C1041,'ALLL &lt;50B Database'!$A$2:$S$4794,7,FALSE),VLOOKUP($C1041,'CECL &lt;50B Database'!$A$2:$S$165,7,FALSE)),"")</f>
        <v/>
      </c>
      <c r="E1041" s="32" t="str">
        <f>IFERROR(IF($D$12="NR",VLOOKUP($C1041,'ALLL &lt;50B Database'!$A$2:$S$4794,11,FALSE),VLOOKUP($C1041,'CECL &lt;50B Database'!$A$2:$S$165,11,FALSE)),"")</f>
        <v/>
      </c>
      <c r="F1041" s="32" t="str">
        <f>IFERROR(IF($D$12="NR",VLOOKUP($C1041,'ALLL &lt;50B Database'!$A$2:$S$4794,19,FALSE),VLOOKUP($C1041,'CECL &lt;50B Database'!$A$2:$S$165,19,FALSE)),"")</f>
        <v/>
      </c>
      <c r="G1041" s="32" t="str">
        <f>IFERROR(IF($D$12="NR",VLOOKUP($C1041,'ALLL &lt;50B Database'!$A$2:$S$4794,15,FALSE),VLOOKUP($C1041,'CECL &lt;50B Database'!$A$2:$S$165,15,FALSE)),"")</f>
        <v/>
      </c>
      <c r="H1041" s="32"/>
    </row>
    <row r="1042" spans="2:8" x14ac:dyDescent="0.25">
      <c r="B1042" s="5" t="str">
        <f>IF(COUNT($B$18:B1041)&gt;=COUNT(Workings!$C:$C),"",COUNT($B$18:B1041)+1)</f>
        <v/>
      </c>
      <c r="C1042" t="str">
        <f>IFERROR(INDEX(Workings!$B:$B,MATCH('Peer Comparison Tool'!$B1042,Workings!$D:$D,0)),"")</f>
        <v/>
      </c>
      <c r="D1042" s="28" t="str">
        <f>IFERROR(IF($D$12="NR",VLOOKUP($C1042,'ALLL &lt;50B Database'!$A$2:$S$4794,7,FALSE),VLOOKUP($C1042,'CECL &lt;50B Database'!$A$2:$S$165,7,FALSE)),"")</f>
        <v/>
      </c>
      <c r="E1042" s="32" t="str">
        <f>IFERROR(IF($D$12="NR",VLOOKUP($C1042,'ALLL &lt;50B Database'!$A$2:$S$4794,11,FALSE),VLOOKUP($C1042,'CECL &lt;50B Database'!$A$2:$S$165,11,FALSE)),"")</f>
        <v/>
      </c>
      <c r="F1042" s="32" t="str">
        <f>IFERROR(IF($D$12="NR",VLOOKUP($C1042,'ALLL &lt;50B Database'!$A$2:$S$4794,19,FALSE),VLOOKUP($C1042,'CECL &lt;50B Database'!$A$2:$S$165,19,FALSE)),"")</f>
        <v/>
      </c>
      <c r="G1042" s="32" t="str">
        <f>IFERROR(IF($D$12="NR",VLOOKUP($C1042,'ALLL &lt;50B Database'!$A$2:$S$4794,15,FALSE),VLOOKUP($C1042,'CECL &lt;50B Database'!$A$2:$S$165,15,FALSE)),"")</f>
        <v/>
      </c>
      <c r="H1042" s="32"/>
    </row>
    <row r="1043" spans="2:8" x14ac:dyDescent="0.25">
      <c r="B1043" s="5" t="str">
        <f>IF(COUNT($B$18:B1042)&gt;=COUNT(Workings!$C:$C),"",COUNT($B$18:B1042)+1)</f>
        <v/>
      </c>
      <c r="C1043" t="str">
        <f>IFERROR(INDEX(Workings!$B:$B,MATCH('Peer Comparison Tool'!$B1043,Workings!$D:$D,0)),"")</f>
        <v/>
      </c>
      <c r="D1043" s="28" t="str">
        <f>IFERROR(IF($D$12="NR",VLOOKUP($C1043,'ALLL &lt;50B Database'!$A$2:$S$4794,7,FALSE),VLOOKUP($C1043,'CECL &lt;50B Database'!$A$2:$S$165,7,FALSE)),"")</f>
        <v/>
      </c>
      <c r="E1043" s="32" t="str">
        <f>IFERROR(IF($D$12="NR",VLOOKUP($C1043,'ALLL &lt;50B Database'!$A$2:$S$4794,11,FALSE),VLOOKUP($C1043,'CECL &lt;50B Database'!$A$2:$S$165,11,FALSE)),"")</f>
        <v/>
      </c>
      <c r="F1043" s="32" t="str">
        <f>IFERROR(IF($D$12="NR",VLOOKUP($C1043,'ALLL &lt;50B Database'!$A$2:$S$4794,19,FALSE),VLOOKUP($C1043,'CECL &lt;50B Database'!$A$2:$S$165,19,FALSE)),"")</f>
        <v/>
      </c>
      <c r="G1043" s="32" t="str">
        <f>IFERROR(IF($D$12="NR",VLOOKUP($C1043,'ALLL &lt;50B Database'!$A$2:$S$4794,15,FALSE),VLOOKUP($C1043,'CECL &lt;50B Database'!$A$2:$S$165,15,FALSE)),"")</f>
        <v/>
      </c>
      <c r="H1043" s="32"/>
    </row>
    <row r="1044" spans="2:8" x14ac:dyDescent="0.25">
      <c r="B1044" s="5" t="str">
        <f>IF(COUNT($B$18:B1043)&gt;=COUNT(Workings!$C:$C),"",COUNT($B$18:B1043)+1)</f>
        <v/>
      </c>
      <c r="C1044" t="str">
        <f>IFERROR(INDEX(Workings!$B:$B,MATCH('Peer Comparison Tool'!$B1044,Workings!$D:$D,0)),"")</f>
        <v/>
      </c>
      <c r="D1044" s="28" t="str">
        <f>IFERROR(IF($D$12="NR",VLOOKUP($C1044,'ALLL &lt;50B Database'!$A$2:$S$4794,7,FALSE),VLOOKUP($C1044,'CECL &lt;50B Database'!$A$2:$S$165,7,FALSE)),"")</f>
        <v/>
      </c>
      <c r="E1044" s="32" t="str">
        <f>IFERROR(IF($D$12="NR",VLOOKUP($C1044,'ALLL &lt;50B Database'!$A$2:$S$4794,11,FALSE),VLOOKUP($C1044,'CECL &lt;50B Database'!$A$2:$S$165,11,FALSE)),"")</f>
        <v/>
      </c>
      <c r="F1044" s="32" t="str">
        <f>IFERROR(IF($D$12="NR",VLOOKUP($C1044,'ALLL &lt;50B Database'!$A$2:$S$4794,19,FALSE),VLOOKUP($C1044,'CECL &lt;50B Database'!$A$2:$S$165,19,FALSE)),"")</f>
        <v/>
      </c>
      <c r="G1044" s="32" t="str">
        <f>IFERROR(IF($D$12="NR",VLOOKUP($C1044,'ALLL &lt;50B Database'!$A$2:$S$4794,15,FALSE),VLOOKUP($C1044,'CECL &lt;50B Database'!$A$2:$S$165,15,FALSE)),"")</f>
        <v/>
      </c>
      <c r="H1044" s="32"/>
    </row>
    <row r="1045" spans="2:8" x14ac:dyDescent="0.25">
      <c r="B1045" s="5" t="str">
        <f>IF(COUNT($B$18:B1044)&gt;=COUNT(Workings!$C:$C),"",COUNT($B$18:B1044)+1)</f>
        <v/>
      </c>
      <c r="C1045" t="str">
        <f>IFERROR(INDEX(Workings!$B:$B,MATCH('Peer Comparison Tool'!$B1045,Workings!$D:$D,0)),"")</f>
        <v/>
      </c>
      <c r="D1045" s="28" t="str">
        <f>IFERROR(IF($D$12="NR",VLOOKUP($C1045,'ALLL &lt;50B Database'!$A$2:$S$4794,7,FALSE),VLOOKUP($C1045,'CECL &lt;50B Database'!$A$2:$S$165,7,FALSE)),"")</f>
        <v/>
      </c>
      <c r="E1045" s="32" t="str">
        <f>IFERROR(IF($D$12="NR",VLOOKUP($C1045,'ALLL &lt;50B Database'!$A$2:$S$4794,11,FALSE),VLOOKUP($C1045,'CECL &lt;50B Database'!$A$2:$S$165,11,FALSE)),"")</f>
        <v/>
      </c>
      <c r="F1045" s="32" t="str">
        <f>IFERROR(IF($D$12="NR",VLOOKUP($C1045,'ALLL &lt;50B Database'!$A$2:$S$4794,19,FALSE),VLOOKUP($C1045,'CECL &lt;50B Database'!$A$2:$S$165,19,FALSE)),"")</f>
        <v/>
      </c>
      <c r="G1045" s="32" t="str">
        <f>IFERROR(IF($D$12="NR",VLOOKUP($C1045,'ALLL &lt;50B Database'!$A$2:$S$4794,15,FALSE),VLOOKUP($C1045,'CECL &lt;50B Database'!$A$2:$S$165,15,FALSE)),"")</f>
        <v/>
      </c>
      <c r="H1045" s="32"/>
    </row>
    <row r="1046" spans="2:8" x14ac:dyDescent="0.25">
      <c r="B1046" s="5" t="str">
        <f>IF(COUNT($B$18:B1045)&gt;=COUNT(Workings!$C:$C),"",COUNT($B$18:B1045)+1)</f>
        <v/>
      </c>
      <c r="C1046" t="str">
        <f>IFERROR(INDEX(Workings!$B:$B,MATCH('Peer Comparison Tool'!$B1046,Workings!$D:$D,0)),"")</f>
        <v/>
      </c>
      <c r="D1046" s="28" t="str">
        <f>IFERROR(IF($D$12="NR",VLOOKUP($C1046,'ALLL &lt;50B Database'!$A$2:$S$4794,7,FALSE),VLOOKUP($C1046,'CECL &lt;50B Database'!$A$2:$S$165,7,FALSE)),"")</f>
        <v/>
      </c>
      <c r="E1046" s="32" t="str">
        <f>IFERROR(IF($D$12="NR",VLOOKUP($C1046,'ALLL &lt;50B Database'!$A$2:$S$4794,11,FALSE),VLOOKUP($C1046,'CECL &lt;50B Database'!$A$2:$S$165,11,FALSE)),"")</f>
        <v/>
      </c>
      <c r="F1046" s="32" t="str">
        <f>IFERROR(IF($D$12="NR",VLOOKUP($C1046,'ALLL &lt;50B Database'!$A$2:$S$4794,19,FALSE),VLOOKUP($C1046,'CECL &lt;50B Database'!$A$2:$S$165,19,FALSE)),"")</f>
        <v/>
      </c>
      <c r="G1046" s="32" t="str">
        <f>IFERROR(IF($D$12="NR",VLOOKUP($C1046,'ALLL &lt;50B Database'!$A$2:$S$4794,15,FALSE),VLOOKUP($C1046,'CECL &lt;50B Database'!$A$2:$S$165,15,FALSE)),"")</f>
        <v/>
      </c>
      <c r="H1046" s="32"/>
    </row>
    <row r="1047" spans="2:8" x14ac:dyDescent="0.25">
      <c r="B1047" s="5" t="str">
        <f>IF(COUNT($B$18:B1046)&gt;=COUNT(Workings!$C:$C),"",COUNT($B$18:B1046)+1)</f>
        <v/>
      </c>
      <c r="C1047" t="str">
        <f>IFERROR(INDEX(Workings!$B:$B,MATCH('Peer Comparison Tool'!$B1047,Workings!$D:$D,0)),"")</f>
        <v/>
      </c>
      <c r="D1047" s="28" t="str">
        <f>IFERROR(IF($D$12="NR",VLOOKUP($C1047,'ALLL &lt;50B Database'!$A$2:$S$4794,7,FALSE),VLOOKUP($C1047,'CECL &lt;50B Database'!$A$2:$S$165,7,FALSE)),"")</f>
        <v/>
      </c>
      <c r="E1047" s="32" t="str">
        <f>IFERROR(IF($D$12="NR",VLOOKUP($C1047,'ALLL &lt;50B Database'!$A$2:$S$4794,11,FALSE),VLOOKUP($C1047,'CECL &lt;50B Database'!$A$2:$S$165,11,FALSE)),"")</f>
        <v/>
      </c>
      <c r="F1047" s="32" t="str">
        <f>IFERROR(IF($D$12="NR",VLOOKUP($C1047,'ALLL &lt;50B Database'!$A$2:$S$4794,19,FALSE),VLOOKUP($C1047,'CECL &lt;50B Database'!$A$2:$S$165,19,FALSE)),"")</f>
        <v/>
      </c>
      <c r="G1047" s="32" t="str">
        <f>IFERROR(IF($D$12="NR",VLOOKUP($C1047,'ALLL &lt;50B Database'!$A$2:$S$4794,15,FALSE),VLOOKUP($C1047,'CECL &lt;50B Database'!$A$2:$S$165,15,FALSE)),"")</f>
        <v/>
      </c>
      <c r="H1047" s="32"/>
    </row>
    <row r="1048" spans="2:8" x14ac:dyDescent="0.25">
      <c r="B1048" s="5" t="str">
        <f>IF(COUNT($B$18:B1047)&gt;=COUNT(Workings!$C:$C),"",COUNT($B$18:B1047)+1)</f>
        <v/>
      </c>
      <c r="C1048" t="str">
        <f>IFERROR(INDEX(Workings!$B:$B,MATCH('Peer Comparison Tool'!$B1048,Workings!$D:$D,0)),"")</f>
        <v/>
      </c>
      <c r="D1048" s="28" t="str">
        <f>IFERROR(IF($D$12="NR",VLOOKUP($C1048,'ALLL &lt;50B Database'!$A$2:$S$4794,7,FALSE),VLOOKUP($C1048,'CECL &lt;50B Database'!$A$2:$S$165,7,FALSE)),"")</f>
        <v/>
      </c>
      <c r="E1048" s="32" t="str">
        <f>IFERROR(IF($D$12="NR",VLOOKUP($C1048,'ALLL &lt;50B Database'!$A$2:$S$4794,11,FALSE),VLOOKUP($C1048,'CECL &lt;50B Database'!$A$2:$S$165,11,FALSE)),"")</f>
        <v/>
      </c>
      <c r="F1048" s="32" t="str">
        <f>IFERROR(IF($D$12="NR",VLOOKUP($C1048,'ALLL &lt;50B Database'!$A$2:$S$4794,19,FALSE),VLOOKUP($C1048,'CECL &lt;50B Database'!$A$2:$S$165,19,FALSE)),"")</f>
        <v/>
      </c>
      <c r="G1048" s="32" t="str">
        <f>IFERROR(IF($D$12="NR",VLOOKUP($C1048,'ALLL &lt;50B Database'!$A$2:$S$4794,15,FALSE),VLOOKUP($C1048,'CECL &lt;50B Database'!$A$2:$S$165,15,FALSE)),"")</f>
        <v/>
      </c>
      <c r="H1048" s="32"/>
    </row>
    <row r="1049" spans="2:8" x14ac:dyDescent="0.25">
      <c r="B1049" s="5" t="str">
        <f>IF(COUNT($B$18:B1048)&gt;=COUNT(Workings!$C:$C),"",COUNT($B$18:B1048)+1)</f>
        <v/>
      </c>
      <c r="C1049" t="str">
        <f>IFERROR(INDEX(Workings!$B:$B,MATCH('Peer Comparison Tool'!$B1049,Workings!$D:$D,0)),"")</f>
        <v/>
      </c>
      <c r="D1049" s="28" t="str">
        <f>IFERROR(IF($D$12="NR",VLOOKUP($C1049,'ALLL &lt;50B Database'!$A$2:$S$4794,7,FALSE),VLOOKUP($C1049,'CECL &lt;50B Database'!$A$2:$S$165,7,FALSE)),"")</f>
        <v/>
      </c>
      <c r="E1049" s="32" t="str">
        <f>IFERROR(IF($D$12="NR",VLOOKUP($C1049,'ALLL &lt;50B Database'!$A$2:$S$4794,11,FALSE),VLOOKUP($C1049,'CECL &lt;50B Database'!$A$2:$S$165,11,FALSE)),"")</f>
        <v/>
      </c>
      <c r="F1049" s="32" t="str">
        <f>IFERROR(IF($D$12="NR",VLOOKUP($C1049,'ALLL &lt;50B Database'!$A$2:$S$4794,19,FALSE),VLOOKUP($C1049,'CECL &lt;50B Database'!$A$2:$S$165,19,FALSE)),"")</f>
        <v/>
      </c>
      <c r="G1049" s="32" t="str">
        <f>IFERROR(IF($D$12="NR",VLOOKUP($C1049,'ALLL &lt;50B Database'!$A$2:$S$4794,15,FALSE),VLOOKUP($C1049,'CECL &lt;50B Database'!$A$2:$S$165,15,FALSE)),"")</f>
        <v/>
      </c>
      <c r="H1049" s="32"/>
    </row>
    <row r="1050" spans="2:8" x14ac:dyDescent="0.25">
      <c r="B1050" s="5" t="str">
        <f>IF(COUNT($B$18:B1049)&gt;=COUNT(Workings!$C:$C),"",COUNT($B$18:B1049)+1)</f>
        <v/>
      </c>
      <c r="C1050" t="str">
        <f>IFERROR(INDEX(Workings!$B:$B,MATCH('Peer Comparison Tool'!$B1050,Workings!$D:$D,0)),"")</f>
        <v/>
      </c>
      <c r="D1050" s="28" t="str">
        <f>IFERROR(IF($D$12="NR",VLOOKUP($C1050,'ALLL &lt;50B Database'!$A$2:$S$4794,7,FALSE),VLOOKUP($C1050,'CECL &lt;50B Database'!$A$2:$S$165,7,FALSE)),"")</f>
        <v/>
      </c>
      <c r="E1050" s="32" t="str">
        <f>IFERROR(IF($D$12="NR",VLOOKUP($C1050,'ALLL &lt;50B Database'!$A$2:$S$4794,11,FALSE),VLOOKUP($C1050,'CECL &lt;50B Database'!$A$2:$S$165,11,FALSE)),"")</f>
        <v/>
      </c>
      <c r="F1050" s="32" t="str">
        <f>IFERROR(IF($D$12="NR",VLOOKUP($C1050,'ALLL &lt;50B Database'!$A$2:$S$4794,19,FALSE),VLOOKUP($C1050,'CECL &lt;50B Database'!$A$2:$S$165,19,FALSE)),"")</f>
        <v/>
      </c>
      <c r="G1050" s="32" t="str">
        <f>IFERROR(IF($D$12="NR",VLOOKUP($C1050,'ALLL &lt;50B Database'!$A$2:$S$4794,15,FALSE),VLOOKUP($C1050,'CECL &lt;50B Database'!$A$2:$S$165,15,FALSE)),"")</f>
        <v/>
      </c>
      <c r="H1050" s="32"/>
    </row>
    <row r="1051" spans="2:8" x14ac:dyDescent="0.25">
      <c r="B1051" s="5" t="str">
        <f>IF(COUNT($B$18:B1050)&gt;=COUNT(Workings!$C:$C),"",COUNT($B$18:B1050)+1)</f>
        <v/>
      </c>
      <c r="C1051" t="str">
        <f>IFERROR(INDEX(Workings!$B:$B,MATCH('Peer Comparison Tool'!$B1051,Workings!$D:$D,0)),"")</f>
        <v/>
      </c>
      <c r="D1051" s="28" t="str">
        <f>IFERROR(IF($D$12="NR",VLOOKUP($C1051,'ALLL &lt;50B Database'!$A$2:$S$4794,7,FALSE),VLOOKUP($C1051,'CECL &lt;50B Database'!$A$2:$S$165,7,FALSE)),"")</f>
        <v/>
      </c>
      <c r="E1051" s="32" t="str">
        <f>IFERROR(IF($D$12="NR",VLOOKUP($C1051,'ALLL &lt;50B Database'!$A$2:$S$4794,11,FALSE),VLOOKUP($C1051,'CECL &lt;50B Database'!$A$2:$S$165,11,FALSE)),"")</f>
        <v/>
      </c>
      <c r="F1051" s="32" t="str">
        <f>IFERROR(IF($D$12="NR",VLOOKUP($C1051,'ALLL &lt;50B Database'!$A$2:$S$4794,19,FALSE),VLOOKUP($C1051,'CECL &lt;50B Database'!$A$2:$S$165,19,FALSE)),"")</f>
        <v/>
      </c>
      <c r="G1051" s="32" t="str">
        <f>IFERROR(IF($D$12="NR",VLOOKUP($C1051,'ALLL &lt;50B Database'!$A$2:$S$4794,15,FALSE),VLOOKUP($C1051,'CECL &lt;50B Database'!$A$2:$S$165,15,FALSE)),"")</f>
        <v/>
      </c>
      <c r="H1051" s="32"/>
    </row>
    <row r="1052" spans="2:8" x14ac:dyDescent="0.25">
      <c r="B1052" s="5" t="str">
        <f>IF(COUNT($B$18:B1051)&gt;=COUNT(Workings!$C:$C),"",COUNT($B$18:B1051)+1)</f>
        <v/>
      </c>
      <c r="C1052" t="str">
        <f>IFERROR(INDEX(Workings!$B:$B,MATCH('Peer Comparison Tool'!$B1052,Workings!$D:$D,0)),"")</f>
        <v/>
      </c>
      <c r="D1052" s="28" t="str">
        <f>IFERROR(IF($D$12="NR",VLOOKUP($C1052,'ALLL &lt;50B Database'!$A$2:$S$4794,7,FALSE),VLOOKUP($C1052,'CECL &lt;50B Database'!$A$2:$S$165,7,FALSE)),"")</f>
        <v/>
      </c>
      <c r="E1052" s="32" t="str">
        <f>IFERROR(IF($D$12="NR",VLOOKUP($C1052,'ALLL &lt;50B Database'!$A$2:$S$4794,11,FALSE),VLOOKUP($C1052,'CECL &lt;50B Database'!$A$2:$S$165,11,FALSE)),"")</f>
        <v/>
      </c>
      <c r="F1052" s="32" t="str">
        <f>IFERROR(IF($D$12="NR",VLOOKUP($C1052,'ALLL &lt;50B Database'!$A$2:$S$4794,19,FALSE),VLOOKUP($C1052,'CECL &lt;50B Database'!$A$2:$S$165,19,FALSE)),"")</f>
        <v/>
      </c>
      <c r="G1052" s="32" t="str">
        <f>IFERROR(IF($D$12="NR",VLOOKUP($C1052,'ALLL &lt;50B Database'!$A$2:$S$4794,15,FALSE),VLOOKUP($C1052,'CECL &lt;50B Database'!$A$2:$S$165,15,FALSE)),"")</f>
        <v/>
      </c>
      <c r="H1052" s="32"/>
    </row>
    <row r="1053" spans="2:8" x14ac:dyDescent="0.25">
      <c r="B1053" s="5" t="str">
        <f>IF(COUNT($B$18:B1052)&gt;=COUNT(Workings!$C:$C),"",COUNT($B$18:B1052)+1)</f>
        <v/>
      </c>
      <c r="C1053" t="str">
        <f>IFERROR(INDEX(Workings!$B:$B,MATCH('Peer Comparison Tool'!$B1053,Workings!$D:$D,0)),"")</f>
        <v/>
      </c>
      <c r="D1053" s="28" t="str">
        <f>IFERROR(IF($D$12="NR",VLOOKUP($C1053,'ALLL &lt;50B Database'!$A$2:$S$4794,7,FALSE),VLOOKUP($C1053,'CECL &lt;50B Database'!$A$2:$S$165,7,FALSE)),"")</f>
        <v/>
      </c>
      <c r="E1053" s="32" t="str">
        <f>IFERROR(IF($D$12="NR",VLOOKUP($C1053,'ALLL &lt;50B Database'!$A$2:$S$4794,11,FALSE),VLOOKUP($C1053,'CECL &lt;50B Database'!$A$2:$S$165,11,FALSE)),"")</f>
        <v/>
      </c>
      <c r="F1053" s="32" t="str">
        <f>IFERROR(IF($D$12="NR",VLOOKUP($C1053,'ALLL &lt;50B Database'!$A$2:$S$4794,19,FALSE),VLOOKUP($C1053,'CECL &lt;50B Database'!$A$2:$S$165,19,FALSE)),"")</f>
        <v/>
      </c>
      <c r="G1053" s="32" t="str">
        <f>IFERROR(IF($D$12="NR",VLOOKUP($C1053,'ALLL &lt;50B Database'!$A$2:$S$4794,15,FALSE),VLOOKUP($C1053,'CECL &lt;50B Database'!$A$2:$S$165,15,FALSE)),"")</f>
        <v/>
      </c>
      <c r="H1053" s="32"/>
    </row>
    <row r="1054" spans="2:8" x14ac:dyDescent="0.25">
      <c r="B1054" s="5" t="str">
        <f>IF(COUNT($B$18:B1053)&gt;=COUNT(Workings!$C:$C),"",COUNT($B$18:B1053)+1)</f>
        <v/>
      </c>
      <c r="C1054" t="str">
        <f>IFERROR(INDEX(Workings!$B:$B,MATCH('Peer Comparison Tool'!$B1054,Workings!$D:$D,0)),"")</f>
        <v/>
      </c>
      <c r="D1054" s="28" t="str">
        <f>IFERROR(IF($D$12="NR",VLOOKUP($C1054,'ALLL &lt;50B Database'!$A$2:$S$4794,7,FALSE),VLOOKUP($C1054,'CECL &lt;50B Database'!$A$2:$S$165,7,FALSE)),"")</f>
        <v/>
      </c>
      <c r="E1054" s="32" t="str">
        <f>IFERROR(IF($D$12="NR",VLOOKUP($C1054,'ALLL &lt;50B Database'!$A$2:$S$4794,11,FALSE),VLOOKUP($C1054,'CECL &lt;50B Database'!$A$2:$S$165,11,FALSE)),"")</f>
        <v/>
      </c>
      <c r="F1054" s="32" t="str">
        <f>IFERROR(IF($D$12="NR",VLOOKUP($C1054,'ALLL &lt;50B Database'!$A$2:$S$4794,19,FALSE),VLOOKUP($C1054,'CECL &lt;50B Database'!$A$2:$S$165,19,FALSE)),"")</f>
        <v/>
      </c>
      <c r="G1054" s="32" t="str">
        <f>IFERROR(IF($D$12="NR",VLOOKUP($C1054,'ALLL &lt;50B Database'!$A$2:$S$4794,15,FALSE),VLOOKUP($C1054,'CECL &lt;50B Database'!$A$2:$S$165,15,FALSE)),"")</f>
        <v/>
      </c>
      <c r="H1054" s="32"/>
    </row>
    <row r="1055" spans="2:8" x14ac:dyDescent="0.25">
      <c r="B1055" s="5" t="str">
        <f>IF(COUNT($B$18:B1054)&gt;=COUNT(Workings!$C:$C),"",COUNT($B$18:B1054)+1)</f>
        <v/>
      </c>
      <c r="C1055" t="str">
        <f>IFERROR(INDEX(Workings!$B:$B,MATCH('Peer Comparison Tool'!$B1055,Workings!$D:$D,0)),"")</f>
        <v/>
      </c>
      <c r="D1055" s="28" t="str">
        <f>IFERROR(IF($D$12="NR",VLOOKUP($C1055,'ALLL &lt;50B Database'!$A$2:$S$4794,7,FALSE),VLOOKUP($C1055,'CECL &lt;50B Database'!$A$2:$S$165,7,FALSE)),"")</f>
        <v/>
      </c>
      <c r="E1055" s="32" t="str">
        <f>IFERROR(IF($D$12="NR",VLOOKUP($C1055,'ALLL &lt;50B Database'!$A$2:$S$4794,11,FALSE),VLOOKUP($C1055,'CECL &lt;50B Database'!$A$2:$S$165,11,FALSE)),"")</f>
        <v/>
      </c>
      <c r="F1055" s="32" t="str">
        <f>IFERROR(IF($D$12="NR",VLOOKUP($C1055,'ALLL &lt;50B Database'!$A$2:$S$4794,19,FALSE),VLOOKUP($C1055,'CECL &lt;50B Database'!$A$2:$S$165,19,FALSE)),"")</f>
        <v/>
      </c>
      <c r="G1055" s="32" t="str">
        <f>IFERROR(IF($D$12="NR",VLOOKUP($C1055,'ALLL &lt;50B Database'!$A$2:$S$4794,15,FALSE),VLOOKUP($C1055,'CECL &lt;50B Database'!$A$2:$S$165,15,FALSE)),"")</f>
        <v/>
      </c>
      <c r="H1055" s="32"/>
    </row>
    <row r="1056" spans="2:8" x14ac:dyDescent="0.25">
      <c r="B1056" s="5" t="str">
        <f>IF(COUNT($B$18:B1055)&gt;=COUNT(Workings!$C:$C),"",COUNT($B$18:B1055)+1)</f>
        <v/>
      </c>
      <c r="C1056" t="str">
        <f>IFERROR(INDEX(Workings!$B:$B,MATCH('Peer Comparison Tool'!$B1056,Workings!$D:$D,0)),"")</f>
        <v/>
      </c>
      <c r="D1056" s="28" t="str">
        <f>IFERROR(IF($D$12="NR",VLOOKUP($C1056,'ALLL &lt;50B Database'!$A$2:$S$4794,7,FALSE),VLOOKUP($C1056,'CECL &lt;50B Database'!$A$2:$S$165,7,FALSE)),"")</f>
        <v/>
      </c>
      <c r="E1056" s="32" t="str">
        <f>IFERROR(IF($D$12="NR",VLOOKUP($C1056,'ALLL &lt;50B Database'!$A$2:$S$4794,11,FALSE),VLOOKUP($C1056,'CECL &lt;50B Database'!$A$2:$S$165,11,FALSE)),"")</f>
        <v/>
      </c>
      <c r="F1056" s="32" t="str">
        <f>IFERROR(IF($D$12="NR",VLOOKUP($C1056,'ALLL &lt;50B Database'!$A$2:$S$4794,19,FALSE),VLOOKUP($C1056,'CECL &lt;50B Database'!$A$2:$S$165,19,FALSE)),"")</f>
        <v/>
      </c>
      <c r="G1056" s="32" t="str">
        <f>IFERROR(IF($D$12="NR",VLOOKUP($C1056,'ALLL &lt;50B Database'!$A$2:$S$4794,15,FALSE),VLOOKUP($C1056,'CECL &lt;50B Database'!$A$2:$S$165,15,FALSE)),"")</f>
        <v/>
      </c>
      <c r="H1056" s="32"/>
    </row>
    <row r="1057" spans="2:8" x14ac:dyDescent="0.25">
      <c r="B1057" s="5" t="str">
        <f>IF(COUNT($B$18:B1056)&gt;=COUNT(Workings!$C:$C),"",COUNT($B$18:B1056)+1)</f>
        <v/>
      </c>
      <c r="C1057" t="str">
        <f>IFERROR(INDEX(Workings!$B:$B,MATCH('Peer Comparison Tool'!$B1057,Workings!$D:$D,0)),"")</f>
        <v/>
      </c>
      <c r="D1057" s="28" t="str">
        <f>IFERROR(IF($D$12="NR",VLOOKUP($C1057,'ALLL &lt;50B Database'!$A$2:$S$4794,7,FALSE),VLOOKUP($C1057,'CECL &lt;50B Database'!$A$2:$S$165,7,FALSE)),"")</f>
        <v/>
      </c>
      <c r="E1057" s="32" t="str">
        <f>IFERROR(IF($D$12="NR",VLOOKUP($C1057,'ALLL &lt;50B Database'!$A$2:$S$4794,11,FALSE),VLOOKUP($C1057,'CECL &lt;50B Database'!$A$2:$S$165,11,FALSE)),"")</f>
        <v/>
      </c>
      <c r="F1057" s="32" t="str">
        <f>IFERROR(IF($D$12="NR",VLOOKUP($C1057,'ALLL &lt;50B Database'!$A$2:$S$4794,19,FALSE),VLOOKUP($C1057,'CECL &lt;50B Database'!$A$2:$S$165,19,FALSE)),"")</f>
        <v/>
      </c>
      <c r="G1057" s="32" t="str">
        <f>IFERROR(IF($D$12="NR",VLOOKUP($C1057,'ALLL &lt;50B Database'!$A$2:$S$4794,15,FALSE),VLOOKUP($C1057,'CECL &lt;50B Database'!$A$2:$S$165,15,FALSE)),"")</f>
        <v/>
      </c>
      <c r="H1057" s="32"/>
    </row>
    <row r="1058" spans="2:8" x14ac:dyDescent="0.25">
      <c r="B1058" s="5" t="str">
        <f>IF(COUNT($B$18:B1057)&gt;=COUNT(Workings!$C:$C),"",COUNT($B$18:B1057)+1)</f>
        <v/>
      </c>
      <c r="C1058" t="str">
        <f>IFERROR(INDEX(Workings!$B:$B,MATCH('Peer Comparison Tool'!$B1058,Workings!$D:$D,0)),"")</f>
        <v/>
      </c>
      <c r="D1058" s="28" t="str">
        <f>IFERROR(IF($D$12="NR",VLOOKUP($C1058,'ALLL &lt;50B Database'!$A$2:$S$4794,7,FALSE),VLOOKUP($C1058,'CECL &lt;50B Database'!$A$2:$S$165,7,FALSE)),"")</f>
        <v/>
      </c>
      <c r="E1058" s="32" t="str">
        <f>IFERROR(IF($D$12="NR",VLOOKUP($C1058,'ALLL &lt;50B Database'!$A$2:$S$4794,11,FALSE),VLOOKUP($C1058,'CECL &lt;50B Database'!$A$2:$S$165,11,FALSE)),"")</f>
        <v/>
      </c>
      <c r="F1058" s="32" t="str">
        <f>IFERROR(IF($D$12="NR",VLOOKUP($C1058,'ALLL &lt;50B Database'!$A$2:$S$4794,19,FALSE),VLOOKUP($C1058,'CECL &lt;50B Database'!$A$2:$S$165,19,FALSE)),"")</f>
        <v/>
      </c>
      <c r="G1058" s="32" t="str">
        <f>IFERROR(IF($D$12="NR",VLOOKUP($C1058,'ALLL &lt;50B Database'!$A$2:$S$4794,15,FALSE),VLOOKUP($C1058,'CECL &lt;50B Database'!$A$2:$S$165,15,FALSE)),"")</f>
        <v/>
      </c>
      <c r="H1058" s="32"/>
    </row>
    <row r="1059" spans="2:8" x14ac:dyDescent="0.25">
      <c r="B1059" s="5" t="str">
        <f>IF(COUNT($B$18:B1058)&gt;=COUNT(Workings!$C:$C),"",COUNT($B$18:B1058)+1)</f>
        <v/>
      </c>
      <c r="C1059" t="str">
        <f>IFERROR(INDEX(Workings!$B:$B,MATCH('Peer Comparison Tool'!$B1059,Workings!$D:$D,0)),"")</f>
        <v/>
      </c>
      <c r="D1059" s="28" t="str">
        <f>IFERROR(IF($D$12="NR",VLOOKUP($C1059,'ALLL &lt;50B Database'!$A$2:$S$4794,7,FALSE),VLOOKUP($C1059,'CECL &lt;50B Database'!$A$2:$S$165,7,FALSE)),"")</f>
        <v/>
      </c>
      <c r="E1059" s="32" t="str">
        <f>IFERROR(IF($D$12="NR",VLOOKUP($C1059,'ALLL &lt;50B Database'!$A$2:$S$4794,11,FALSE),VLOOKUP($C1059,'CECL &lt;50B Database'!$A$2:$S$165,11,FALSE)),"")</f>
        <v/>
      </c>
      <c r="F1059" s="32" t="str">
        <f>IFERROR(IF($D$12="NR",VLOOKUP($C1059,'ALLL &lt;50B Database'!$A$2:$S$4794,19,FALSE),VLOOKUP($C1059,'CECL &lt;50B Database'!$A$2:$S$165,19,FALSE)),"")</f>
        <v/>
      </c>
      <c r="G1059" s="32" t="str">
        <f>IFERROR(IF($D$12="NR",VLOOKUP($C1059,'ALLL &lt;50B Database'!$A$2:$S$4794,15,FALSE),VLOOKUP($C1059,'CECL &lt;50B Database'!$A$2:$S$165,15,FALSE)),"")</f>
        <v/>
      </c>
      <c r="H1059" s="32"/>
    </row>
    <row r="1060" spans="2:8" x14ac:dyDescent="0.25">
      <c r="B1060" s="5" t="str">
        <f>IF(COUNT($B$18:B1059)&gt;=COUNT(Workings!$C:$C),"",COUNT($B$18:B1059)+1)</f>
        <v/>
      </c>
      <c r="C1060" t="str">
        <f>IFERROR(INDEX(Workings!$B:$B,MATCH('Peer Comparison Tool'!$B1060,Workings!$D:$D,0)),"")</f>
        <v/>
      </c>
      <c r="D1060" s="28" t="str">
        <f>IFERROR(IF($D$12="NR",VLOOKUP($C1060,'ALLL &lt;50B Database'!$A$2:$S$4794,7,FALSE),VLOOKUP($C1060,'CECL &lt;50B Database'!$A$2:$S$165,7,FALSE)),"")</f>
        <v/>
      </c>
      <c r="E1060" s="32" t="str">
        <f>IFERROR(IF($D$12="NR",VLOOKUP($C1060,'ALLL &lt;50B Database'!$A$2:$S$4794,11,FALSE),VLOOKUP($C1060,'CECL &lt;50B Database'!$A$2:$S$165,11,FALSE)),"")</f>
        <v/>
      </c>
      <c r="F1060" s="32" t="str">
        <f>IFERROR(IF($D$12="NR",VLOOKUP($C1060,'ALLL &lt;50B Database'!$A$2:$S$4794,19,FALSE),VLOOKUP($C1060,'CECL &lt;50B Database'!$A$2:$S$165,19,FALSE)),"")</f>
        <v/>
      </c>
      <c r="G1060" s="32" t="str">
        <f>IFERROR(IF($D$12="NR",VLOOKUP($C1060,'ALLL &lt;50B Database'!$A$2:$S$4794,15,FALSE),VLOOKUP($C1060,'CECL &lt;50B Database'!$A$2:$S$165,15,FALSE)),"")</f>
        <v/>
      </c>
      <c r="H1060" s="32"/>
    </row>
    <row r="1061" spans="2:8" x14ac:dyDescent="0.25">
      <c r="B1061" s="5" t="str">
        <f>IF(COUNT($B$18:B1060)&gt;=COUNT(Workings!$C:$C),"",COUNT($B$18:B1060)+1)</f>
        <v/>
      </c>
      <c r="C1061" t="str">
        <f>IFERROR(INDEX(Workings!$B:$B,MATCH('Peer Comparison Tool'!$B1061,Workings!$D:$D,0)),"")</f>
        <v/>
      </c>
      <c r="D1061" s="28" t="str">
        <f>IFERROR(IF($D$12="NR",VLOOKUP($C1061,'ALLL &lt;50B Database'!$A$2:$S$4794,7,FALSE),VLOOKUP($C1061,'CECL &lt;50B Database'!$A$2:$S$165,7,FALSE)),"")</f>
        <v/>
      </c>
      <c r="E1061" s="32" t="str">
        <f>IFERROR(IF($D$12="NR",VLOOKUP($C1061,'ALLL &lt;50B Database'!$A$2:$S$4794,11,FALSE),VLOOKUP($C1061,'CECL &lt;50B Database'!$A$2:$S$165,11,FALSE)),"")</f>
        <v/>
      </c>
      <c r="F1061" s="32" t="str">
        <f>IFERROR(IF($D$12="NR",VLOOKUP($C1061,'ALLL &lt;50B Database'!$A$2:$S$4794,19,FALSE),VLOOKUP($C1061,'CECL &lt;50B Database'!$A$2:$S$165,19,FALSE)),"")</f>
        <v/>
      </c>
      <c r="G1061" s="32" t="str">
        <f>IFERROR(IF($D$12="NR",VLOOKUP($C1061,'ALLL &lt;50B Database'!$A$2:$S$4794,15,FALSE),VLOOKUP($C1061,'CECL &lt;50B Database'!$A$2:$S$165,15,FALSE)),"")</f>
        <v/>
      </c>
      <c r="H1061" s="32"/>
    </row>
    <row r="1062" spans="2:8" x14ac:dyDescent="0.25">
      <c r="B1062" s="5" t="str">
        <f>IF(COUNT($B$18:B1061)&gt;=COUNT(Workings!$C:$C),"",COUNT($B$18:B1061)+1)</f>
        <v/>
      </c>
      <c r="C1062" t="str">
        <f>IFERROR(INDEX(Workings!$B:$B,MATCH('Peer Comparison Tool'!$B1062,Workings!$D:$D,0)),"")</f>
        <v/>
      </c>
      <c r="D1062" s="28" t="str">
        <f>IFERROR(IF($D$12="NR",VLOOKUP($C1062,'ALLL &lt;50B Database'!$A$2:$S$4794,7,FALSE),VLOOKUP($C1062,'CECL &lt;50B Database'!$A$2:$S$165,7,FALSE)),"")</f>
        <v/>
      </c>
      <c r="E1062" s="32" t="str">
        <f>IFERROR(IF($D$12="NR",VLOOKUP($C1062,'ALLL &lt;50B Database'!$A$2:$S$4794,11,FALSE),VLOOKUP($C1062,'CECL &lt;50B Database'!$A$2:$S$165,11,FALSE)),"")</f>
        <v/>
      </c>
      <c r="F1062" s="32" t="str">
        <f>IFERROR(IF($D$12="NR",VLOOKUP($C1062,'ALLL &lt;50B Database'!$A$2:$S$4794,19,FALSE),VLOOKUP($C1062,'CECL &lt;50B Database'!$A$2:$S$165,19,FALSE)),"")</f>
        <v/>
      </c>
      <c r="G1062" s="32" t="str">
        <f>IFERROR(IF($D$12="NR",VLOOKUP($C1062,'ALLL &lt;50B Database'!$A$2:$S$4794,15,FALSE),VLOOKUP($C1062,'CECL &lt;50B Database'!$A$2:$S$165,15,FALSE)),"")</f>
        <v/>
      </c>
      <c r="H1062" s="32"/>
    </row>
    <row r="1063" spans="2:8" x14ac:dyDescent="0.25">
      <c r="B1063" s="5" t="str">
        <f>IF(COUNT($B$18:B1062)&gt;=COUNT(Workings!$C:$C),"",COUNT($B$18:B1062)+1)</f>
        <v/>
      </c>
      <c r="C1063" t="str">
        <f>IFERROR(INDEX(Workings!$B:$B,MATCH('Peer Comparison Tool'!$B1063,Workings!$D:$D,0)),"")</f>
        <v/>
      </c>
      <c r="D1063" s="28" t="str">
        <f>IFERROR(IF($D$12="NR",VLOOKUP($C1063,'ALLL &lt;50B Database'!$A$2:$S$4794,7,FALSE),VLOOKUP($C1063,'CECL &lt;50B Database'!$A$2:$S$165,7,FALSE)),"")</f>
        <v/>
      </c>
      <c r="E1063" s="32" t="str">
        <f>IFERROR(IF($D$12="NR",VLOOKUP($C1063,'ALLL &lt;50B Database'!$A$2:$S$4794,11,FALSE),VLOOKUP($C1063,'CECL &lt;50B Database'!$A$2:$S$165,11,FALSE)),"")</f>
        <v/>
      </c>
      <c r="F1063" s="32" t="str">
        <f>IFERROR(IF($D$12="NR",VLOOKUP($C1063,'ALLL &lt;50B Database'!$A$2:$S$4794,19,FALSE),VLOOKUP($C1063,'CECL &lt;50B Database'!$A$2:$S$165,19,FALSE)),"")</f>
        <v/>
      </c>
      <c r="G1063" s="32" t="str">
        <f>IFERROR(IF($D$12="NR",VLOOKUP($C1063,'ALLL &lt;50B Database'!$A$2:$S$4794,15,FALSE),VLOOKUP($C1063,'CECL &lt;50B Database'!$A$2:$S$165,15,FALSE)),"")</f>
        <v/>
      </c>
      <c r="H1063" s="32"/>
    </row>
    <row r="1064" spans="2:8" x14ac:dyDescent="0.25">
      <c r="B1064" s="5" t="str">
        <f>IF(COUNT($B$18:B1063)&gt;=COUNT(Workings!$C:$C),"",COUNT($B$18:B1063)+1)</f>
        <v/>
      </c>
      <c r="C1064" t="str">
        <f>IFERROR(INDEX(Workings!$B:$B,MATCH('Peer Comparison Tool'!$B1064,Workings!$D:$D,0)),"")</f>
        <v/>
      </c>
      <c r="D1064" s="28" t="str">
        <f>IFERROR(IF($D$12="NR",VLOOKUP($C1064,'ALLL &lt;50B Database'!$A$2:$S$4794,7,FALSE),VLOOKUP($C1064,'CECL &lt;50B Database'!$A$2:$S$165,7,FALSE)),"")</f>
        <v/>
      </c>
      <c r="E1064" s="32" t="str">
        <f>IFERROR(IF($D$12="NR",VLOOKUP($C1064,'ALLL &lt;50B Database'!$A$2:$S$4794,11,FALSE),VLOOKUP($C1064,'CECL &lt;50B Database'!$A$2:$S$165,11,FALSE)),"")</f>
        <v/>
      </c>
      <c r="F1064" s="32" t="str">
        <f>IFERROR(IF($D$12="NR",VLOOKUP($C1064,'ALLL &lt;50B Database'!$A$2:$S$4794,19,FALSE),VLOOKUP($C1064,'CECL &lt;50B Database'!$A$2:$S$165,19,FALSE)),"")</f>
        <v/>
      </c>
      <c r="G1064" s="32" t="str">
        <f>IFERROR(IF($D$12="NR",VLOOKUP($C1064,'ALLL &lt;50B Database'!$A$2:$S$4794,15,FALSE),VLOOKUP($C1064,'CECL &lt;50B Database'!$A$2:$S$165,15,FALSE)),"")</f>
        <v/>
      </c>
      <c r="H1064" s="32"/>
    </row>
    <row r="1065" spans="2:8" x14ac:dyDescent="0.25">
      <c r="B1065" s="5" t="str">
        <f>IF(COUNT($B$18:B1064)&gt;=COUNT(Workings!$C:$C),"",COUNT($B$18:B1064)+1)</f>
        <v/>
      </c>
      <c r="C1065" t="str">
        <f>IFERROR(INDEX(Workings!$B:$B,MATCH('Peer Comparison Tool'!$B1065,Workings!$D:$D,0)),"")</f>
        <v/>
      </c>
      <c r="D1065" s="28" t="str">
        <f>IFERROR(IF($D$12="NR",VLOOKUP($C1065,'ALLL &lt;50B Database'!$A$2:$S$4794,7,FALSE),VLOOKUP($C1065,'CECL &lt;50B Database'!$A$2:$S$165,7,FALSE)),"")</f>
        <v/>
      </c>
      <c r="E1065" s="32" t="str">
        <f>IFERROR(IF($D$12="NR",VLOOKUP($C1065,'ALLL &lt;50B Database'!$A$2:$S$4794,11,FALSE),VLOOKUP($C1065,'CECL &lt;50B Database'!$A$2:$S$165,11,FALSE)),"")</f>
        <v/>
      </c>
      <c r="F1065" s="32" t="str">
        <f>IFERROR(IF($D$12="NR",VLOOKUP($C1065,'ALLL &lt;50B Database'!$A$2:$S$4794,19,FALSE),VLOOKUP($C1065,'CECL &lt;50B Database'!$A$2:$S$165,19,FALSE)),"")</f>
        <v/>
      </c>
      <c r="G1065" s="32" t="str">
        <f>IFERROR(IF($D$12="NR",VLOOKUP($C1065,'ALLL &lt;50B Database'!$A$2:$S$4794,15,FALSE),VLOOKUP($C1065,'CECL &lt;50B Database'!$A$2:$S$165,15,FALSE)),"")</f>
        <v/>
      </c>
      <c r="H1065" s="32"/>
    </row>
    <row r="1066" spans="2:8" x14ac:dyDescent="0.25">
      <c r="B1066" s="5" t="str">
        <f>IF(COUNT($B$18:B1065)&gt;=COUNT(Workings!$C:$C),"",COUNT($B$18:B1065)+1)</f>
        <v/>
      </c>
      <c r="C1066" t="str">
        <f>IFERROR(INDEX(Workings!$B:$B,MATCH('Peer Comparison Tool'!$B1066,Workings!$D:$D,0)),"")</f>
        <v/>
      </c>
      <c r="D1066" s="28" t="str">
        <f>IFERROR(IF($D$12="NR",VLOOKUP($C1066,'ALLL &lt;50B Database'!$A$2:$S$4794,7,FALSE),VLOOKUP($C1066,'CECL &lt;50B Database'!$A$2:$S$165,7,FALSE)),"")</f>
        <v/>
      </c>
      <c r="E1066" s="32" t="str">
        <f>IFERROR(IF($D$12="NR",VLOOKUP($C1066,'ALLL &lt;50B Database'!$A$2:$S$4794,11,FALSE),VLOOKUP($C1066,'CECL &lt;50B Database'!$A$2:$S$165,11,FALSE)),"")</f>
        <v/>
      </c>
      <c r="F1066" s="32" t="str">
        <f>IFERROR(IF($D$12="NR",VLOOKUP($C1066,'ALLL &lt;50B Database'!$A$2:$S$4794,19,FALSE),VLOOKUP($C1066,'CECL &lt;50B Database'!$A$2:$S$165,19,FALSE)),"")</f>
        <v/>
      </c>
      <c r="G1066" s="32" t="str">
        <f>IFERROR(IF($D$12="NR",VLOOKUP($C1066,'ALLL &lt;50B Database'!$A$2:$S$4794,15,FALSE),VLOOKUP($C1066,'CECL &lt;50B Database'!$A$2:$S$165,15,FALSE)),"")</f>
        <v/>
      </c>
      <c r="H1066" s="32"/>
    </row>
    <row r="1067" spans="2:8" x14ac:dyDescent="0.25">
      <c r="B1067" s="5" t="str">
        <f>IF(COUNT($B$18:B1066)&gt;=COUNT(Workings!$C:$C),"",COUNT($B$18:B1066)+1)</f>
        <v/>
      </c>
      <c r="C1067" t="str">
        <f>IFERROR(INDEX(Workings!$B:$B,MATCH('Peer Comparison Tool'!$B1067,Workings!$D:$D,0)),"")</f>
        <v/>
      </c>
      <c r="D1067" s="28" t="str">
        <f>IFERROR(IF($D$12="NR",VLOOKUP($C1067,'ALLL &lt;50B Database'!$A$2:$S$4794,7,FALSE),VLOOKUP($C1067,'CECL &lt;50B Database'!$A$2:$S$165,7,FALSE)),"")</f>
        <v/>
      </c>
      <c r="E1067" s="32" t="str">
        <f>IFERROR(IF($D$12="NR",VLOOKUP($C1067,'ALLL &lt;50B Database'!$A$2:$S$4794,11,FALSE),VLOOKUP($C1067,'CECL &lt;50B Database'!$A$2:$S$165,11,FALSE)),"")</f>
        <v/>
      </c>
      <c r="F1067" s="32" t="str">
        <f>IFERROR(IF($D$12="NR",VLOOKUP($C1067,'ALLL &lt;50B Database'!$A$2:$S$4794,19,FALSE),VLOOKUP($C1067,'CECL &lt;50B Database'!$A$2:$S$165,19,FALSE)),"")</f>
        <v/>
      </c>
      <c r="G1067" s="32" t="str">
        <f>IFERROR(IF($D$12="NR",VLOOKUP($C1067,'ALLL &lt;50B Database'!$A$2:$S$4794,15,FALSE),VLOOKUP($C1067,'CECL &lt;50B Database'!$A$2:$S$165,15,FALSE)),"")</f>
        <v/>
      </c>
      <c r="H1067" s="32"/>
    </row>
    <row r="1068" spans="2:8" x14ac:dyDescent="0.25">
      <c r="B1068" s="5" t="str">
        <f>IF(COUNT($B$18:B1067)&gt;=COUNT(Workings!$C:$C),"",COUNT($B$18:B1067)+1)</f>
        <v/>
      </c>
      <c r="C1068" t="str">
        <f>IFERROR(INDEX(Workings!$B:$B,MATCH('Peer Comparison Tool'!$B1068,Workings!$D:$D,0)),"")</f>
        <v/>
      </c>
      <c r="D1068" s="28" t="str">
        <f>IFERROR(IF($D$12="NR",VLOOKUP($C1068,'ALLL &lt;50B Database'!$A$2:$S$4794,7,FALSE),VLOOKUP($C1068,'CECL &lt;50B Database'!$A$2:$S$165,7,FALSE)),"")</f>
        <v/>
      </c>
      <c r="E1068" s="32" t="str">
        <f>IFERROR(IF($D$12="NR",VLOOKUP($C1068,'ALLL &lt;50B Database'!$A$2:$S$4794,11,FALSE),VLOOKUP($C1068,'CECL &lt;50B Database'!$A$2:$S$165,11,FALSE)),"")</f>
        <v/>
      </c>
      <c r="F1068" s="32" t="str">
        <f>IFERROR(IF($D$12="NR",VLOOKUP($C1068,'ALLL &lt;50B Database'!$A$2:$S$4794,19,FALSE),VLOOKUP($C1068,'CECL &lt;50B Database'!$A$2:$S$165,19,FALSE)),"")</f>
        <v/>
      </c>
      <c r="G1068" s="32" t="str">
        <f>IFERROR(IF($D$12="NR",VLOOKUP($C1068,'ALLL &lt;50B Database'!$A$2:$S$4794,15,FALSE),VLOOKUP($C1068,'CECL &lt;50B Database'!$A$2:$S$165,15,FALSE)),"")</f>
        <v/>
      </c>
      <c r="H1068" s="32"/>
    </row>
    <row r="1069" spans="2:8" x14ac:dyDescent="0.25">
      <c r="B1069" s="5" t="str">
        <f>IF(COUNT($B$18:B1068)&gt;=COUNT(Workings!$C:$C),"",COUNT($B$18:B1068)+1)</f>
        <v/>
      </c>
      <c r="C1069" t="str">
        <f>IFERROR(INDEX(Workings!$B:$B,MATCH('Peer Comparison Tool'!$B1069,Workings!$D:$D,0)),"")</f>
        <v/>
      </c>
      <c r="D1069" s="28" t="str">
        <f>IFERROR(IF($D$12="NR",VLOOKUP($C1069,'ALLL &lt;50B Database'!$A$2:$S$4794,7,FALSE),VLOOKUP($C1069,'CECL &lt;50B Database'!$A$2:$S$165,7,FALSE)),"")</f>
        <v/>
      </c>
      <c r="E1069" s="32" t="str">
        <f>IFERROR(IF($D$12="NR",VLOOKUP($C1069,'ALLL &lt;50B Database'!$A$2:$S$4794,11,FALSE),VLOOKUP($C1069,'CECL &lt;50B Database'!$A$2:$S$165,11,FALSE)),"")</f>
        <v/>
      </c>
      <c r="F1069" s="32" t="str">
        <f>IFERROR(IF($D$12="NR",VLOOKUP($C1069,'ALLL &lt;50B Database'!$A$2:$S$4794,19,FALSE),VLOOKUP($C1069,'CECL &lt;50B Database'!$A$2:$S$165,19,FALSE)),"")</f>
        <v/>
      </c>
      <c r="G1069" s="32" t="str">
        <f>IFERROR(IF($D$12="NR",VLOOKUP($C1069,'ALLL &lt;50B Database'!$A$2:$S$4794,15,FALSE),VLOOKUP($C1069,'CECL &lt;50B Database'!$A$2:$S$165,15,FALSE)),"")</f>
        <v/>
      </c>
      <c r="H1069" s="32"/>
    </row>
    <row r="1070" spans="2:8" x14ac:dyDescent="0.25">
      <c r="B1070" s="5" t="str">
        <f>IF(COUNT($B$18:B1069)&gt;=COUNT(Workings!$C:$C),"",COUNT($B$18:B1069)+1)</f>
        <v/>
      </c>
      <c r="C1070" t="str">
        <f>IFERROR(INDEX(Workings!$B:$B,MATCH('Peer Comparison Tool'!$B1070,Workings!$D:$D,0)),"")</f>
        <v/>
      </c>
      <c r="D1070" s="28" t="str">
        <f>IFERROR(IF($D$12="NR",VLOOKUP($C1070,'ALLL &lt;50B Database'!$A$2:$S$4794,7,FALSE),VLOOKUP($C1070,'CECL &lt;50B Database'!$A$2:$S$165,7,FALSE)),"")</f>
        <v/>
      </c>
      <c r="E1070" s="32" t="str">
        <f>IFERROR(IF($D$12="NR",VLOOKUP($C1070,'ALLL &lt;50B Database'!$A$2:$S$4794,11,FALSE),VLOOKUP($C1070,'CECL &lt;50B Database'!$A$2:$S$165,11,FALSE)),"")</f>
        <v/>
      </c>
      <c r="F1070" s="32" t="str">
        <f>IFERROR(IF($D$12="NR",VLOOKUP($C1070,'ALLL &lt;50B Database'!$A$2:$S$4794,19,FALSE),VLOOKUP($C1070,'CECL &lt;50B Database'!$A$2:$S$165,19,FALSE)),"")</f>
        <v/>
      </c>
      <c r="G1070" s="32" t="str">
        <f>IFERROR(IF($D$12="NR",VLOOKUP($C1070,'ALLL &lt;50B Database'!$A$2:$S$4794,15,FALSE),VLOOKUP($C1070,'CECL &lt;50B Database'!$A$2:$S$165,15,FALSE)),"")</f>
        <v/>
      </c>
      <c r="H1070" s="32"/>
    </row>
    <row r="1071" spans="2:8" x14ac:dyDescent="0.25">
      <c r="B1071" s="5" t="str">
        <f>IF(COUNT($B$18:B1070)&gt;=COUNT(Workings!$C:$C),"",COUNT($B$18:B1070)+1)</f>
        <v/>
      </c>
      <c r="C1071" t="str">
        <f>IFERROR(INDEX(Workings!$B:$B,MATCH('Peer Comparison Tool'!$B1071,Workings!$D:$D,0)),"")</f>
        <v/>
      </c>
      <c r="D1071" s="28" t="str">
        <f>IFERROR(IF($D$12="NR",VLOOKUP($C1071,'ALLL &lt;50B Database'!$A$2:$S$4794,7,FALSE),VLOOKUP($C1071,'CECL &lt;50B Database'!$A$2:$S$165,7,FALSE)),"")</f>
        <v/>
      </c>
      <c r="E1071" s="32" t="str">
        <f>IFERROR(IF($D$12="NR",VLOOKUP($C1071,'ALLL &lt;50B Database'!$A$2:$S$4794,11,FALSE),VLOOKUP($C1071,'CECL &lt;50B Database'!$A$2:$S$165,11,FALSE)),"")</f>
        <v/>
      </c>
      <c r="F1071" s="32" t="str">
        <f>IFERROR(IF($D$12="NR",VLOOKUP($C1071,'ALLL &lt;50B Database'!$A$2:$S$4794,19,FALSE),VLOOKUP($C1071,'CECL &lt;50B Database'!$A$2:$S$165,19,FALSE)),"")</f>
        <v/>
      </c>
      <c r="G1071" s="32" t="str">
        <f>IFERROR(IF($D$12="NR",VLOOKUP($C1071,'ALLL &lt;50B Database'!$A$2:$S$4794,15,FALSE),VLOOKUP($C1071,'CECL &lt;50B Database'!$A$2:$S$165,15,FALSE)),"")</f>
        <v/>
      </c>
      <c r="H1071" s="32"/>
    </row>
    <row r="1072" spans="2:8" x14ac:dyDescent="0.25">
      <c r="B1072" s="5" t="str">
        <f>IF(COUNT($B$18:B1071)&gt;=COUNT(Workings!$C:$C),"",COUNT($B$18:B1071)+1)</f>
        <v/>
      </c>
      <c r="C1072" t="str">
        <f>IFERROR(INDEX(Workings!$B:$B,MATCH('Peer Comparison Tool'!$B1072,Workings!$D:$D,0)),"")</f>
        <v/>
      </c>
      <c r="D1072" s="28" t="str">
        <f>IFERROR(IF($D$12="NR",VLOOKUP($C1072,'ALLL &lt;50B Database'!$A$2:$S$4794,7,FALSE),VLOOKUP($C1072,'CECL &lt;50B Database'!$A$2:$S$165,7,FALSE)),"")</f>
        <v/>
      </c>
      <c r="E1072" s="32" t="str">
        <f>IFERROR(IF($D$12="NR",VLOOKUP($C1072,'ALLL &lt;50B Database'!$A$2:$S$4794,11,FALSE),VLOOKUP($C1072,'CECL &lt;50B Database'!$A$2:$S$165,11,FALSE)),"")</f>
        <v/>
      </c>
      <c r="F1072" s="32" t="str">
        <f>IFERROR(IF($D$12="NR",VLOOKUP($C1072,'ALLL &lt;50B Database'!$A$2:$S$4794,19,FALSE),VLOOKUP($C1072,'CECL &lt;50B Database'!$A$2:$S$165,19,FALSE)),"")</f>
        <v/>
      </c>
      <c r="G1072" s="32" t="str">
        <f>IFERROR(IF($D$12="NR",VLOOKUP($C1072,'ALLL &lt;50B Database'!$A$2:$S$4794,15,FALSE),VLOOKUP($C1072,'CECL &lt;50B Database'!$A$2:$S$165,15,FALSE)),"")</f>
        <v/>
      </c>
      <c r="H1072" s="32"/>
    </row>
    <row r="1073" spans="2:8" x14ac:dyDescent="0.25">
      <c r="B1073" s="5" t="str">
        <f>IF(COUNT($B$18:B1072)&gt;=COUNT(Workings!$C:$C),"",COUNT($B$18:B1072)+1)</f>
        <v/>
      </c>
      <c r="C1073" t="str">
        <f>IFERROR(INDEX(Workings!$B:$B,MATCH('Peer Comparison Tool'!$B1073,Workings!$D:$D,0)),"")</f>
        <v/>
      </c>
      <c r="D1073" s="28" t="str">
        <f>IFERROR(IF($D$12="NR",VLOOKUP($C1073,'ALLL &lt;50B Database'!$A$2:$S$4794,7,FALSE),VLOOKUP($C1073,'CECL &lt;50B Database'!$A$2:$S$165,7,FALSE)),"")</f>
        <v/>
      </c>
      <c r="E1073" s="32" t="str">
        <f>IFERROR(IF($D$12="NR",VLOOKUP($C1073,'ALLL &lt;50B Database'!$A$2:$S$4794,11,FALSE),VLOOKUP($C1073,'CECL &lt;50B Database'!$A$2:$S$165,11,FALSE)),"")</f>
        <v/>
      </c>
      <c r="F1073" s="32" t="str">
        <f>IFERROR(IF($D$12="NR",VLOOKUP($C1073,'ALLL &lt;50B Database'!$A$2:$S$4794,19,FALSE),VLOOKUP($C1073,'CECL &lt;50B Database'!$A$2:$S$165,19,FALSE)),"")</f>
        <v/>
      </c>
      <c r="G1073" s="32" t="str">
        <f>IFERROR(IF($D$12="NR",VLOOKUP($C1073,'ALLL &lt;50B Database'!$A$2:$S$4794,15,FALSE),VLOOKUP($C1073,'CECL &lt;50B Database'!$A$2:$S$165,15,FALSE)),"")</f>
        <v/>
      </c>
      <c r="H1073" s="32"/>
    </row>
    <row r="1074" spans="2:8" x14ac:dyDescent="0.25">
      <c r="B1074" s="5" t="str">
        <f>IF(COUNT($B$18:B1073)&gt;=COUNT(Workings!$C:$C),"",COUNT($B$18:B1073)+1)</f>
        <v/>
      </c>
      <c r="C1074" t="str">
        <f>IFERROR(INDEX(Workings!$B:$B,MATCH('Peer Comparison Tool'!$B1074,Workings!$D:$D,0)),"")</f>
        <v/>
      </c>
      <c r="D1074" s="28" t="str">
        <f>IFERROR(IF($D$12="NR",VLOOKUP($C1074,'ALLL &lt;50B Database'!$A$2:$S$4794,7,FALSE),VLOOKUP($C1074,'CECL &lt;50B Database'!$A$2:$S$165,7,FALSE)),"")</f>
        <v/>
      </c>
      <c r="E1074" s="32" t="str">
        <f>IFERROR(IF($D$12="NR",VLOOKUP($C1074,'ALLL &lt;50B Database'!$A$2:$S$4794,11,FALSE),VLOOKUP($C1074,'CECL &lt;50B Database'!$A$2:$S$165,11,FALSE)),"")</f>
        <v/>
      </c>
      <c r="F1074" s="32" t="str">
        <f>IFERROR(IF($D$12="NR",VLOOKUP($C1074,'ALLL &lt;50B Database'!$A$2:$S$4794,19,FALSE),VLOOKUP($C1074,'CECL &lt;50B Database'!$A$2:$S$165,19,FALSE)),"")</f>
        <v/>
      </c>
      <c r="G1074" s="32" t="str">
        <f>IFERROR(IF($D$12="NR",VLOOKUP($C1074,'ALLL &lt;50B Database'!$A$2:$S$4794,15,FALSE),VLOOKUP($C1074,'CECL &lt;50B Database'!$A$2:$S$165,15,FALSE)),"")</f>
        <v/>
      </c>
      <c r="H1074" s="32"/>
    </row>
    <row r="1075" spans="2:8" x14ac:dyDescent="0.25">
      <c r="B1075" s="5" t="str">
        <f>IF(COUNT($B$18:B1074)&gt;=COUNT(Workings!$C:$C),"",COUNT($B$18:B1074)+1)</f>
        <v/>
      </c>
      <c r="C1075" t="str">
        <f>IFERROR(INDEX(Workings!$B:$B,MATCH('Peer Comparison Tool'!$B1075,Workings!$D:$D,0)),"")</f>
        <v/>
      </c>
      <c r="D1075" s="28" t="str">
        <f>IFERROR(IF($D$12="NR",VLOOKUP($C1075,'ALLL &lt;50B Database'!$A$2:$S$4794,7,FALSE),VLOOKUP($C1075,'CECL &lt;50B Database'!$A$2:$S$165,7,FALSE)),"")</f>
        <v/>
      </c>
      <c r="E1075" s="32" t="str">
        <f>IFERROR(IF($D$12="NR",VLOOKUP($C1075,'ALLL &lt;50B Database'!$A$2:$S$4794,11,FALSE),VLOOKUP($C1075,'CECL &lt;50B Database'!$A$2:$S$165,11,FALSE)),"")</f>
        <v/>
      </c>
      <c r="F1075" s="32" t="str">
        <f>IFERROR(IF($D$12="NR",VLOOKUP($C1075,'ALLL &lt;50B Database'!$A$2:$S$4794,19,FALSE),VLOOKUP($C1075,'CECL &lt;50B Database'!$A$2:$S$165,19,FALSE)),"")</f>
        <v/>
      </c>
      <c r="G1075" s="32" t="str">
        <f>IFERROR(IF($D$12="NR",VLOOKUP($C1075,'ALLL &lt;50B Database'!$A$2:$S$4794,15,FALSE),VLOOKUP($C1075,'CECL &lt;50B Database'!$A$2:$S$165,15,FALSE)),"")</f>
        <v/>
      </c>
      <c r="H1075" s="32"/>
    </row>
    <row r="1076" spans="2:8" x14ac:dyDescent="0.25">
      <c r="B1076" s="5" t="str">
        <f>IF(COUNT($B$18:B1075)&gt;=COUNT(Workings!$C:$C),"",COUNT($B$18:B1075)+1)</f>
        <v/>
      </c>
      <c r="C1076" t="str">
        <f>IFERROR(INDEX(Workings!$B:$B,MATCH('Peer Comparison Tool'!$B1076,Workings!$D:$D,0)),"")</f>
        <v/>
      </c>
      <c r="D1076" s="28" t="str">
        <f>IFERROR(IF($D$12="NR",VLOOKUP($C1076,'ALLL &lt;50B Database'!$A$2:$S$4794,7,FALSE),VLOOKUP($C1076,'CECL &lt;50B Database'!$A$2:$S$165,7,FALSE)),"")</f>
        <v/>
      </c>
      <c r="E1076" s="32" t="str">
        <f>IFERROR(IF($D$12="NR",VLOOKUP($C1076,'ALLL &lt;50B Database'!$A$2:$S$4794,11,FALSE),VLOOKUP($C1076,'CECL &lt;50B Database'!$A$2:$S$165,11,FALSE)),"")</f>
        <v/>
      </c>
      <c r="F1076" s="32" t="str">
        <f>IFERROR(IF($D$12="NR",VLOOKUP($C1076,'ALLL &lt;50B Database'!$A$2:$S$4794,19,FALSE),VLOOKUP($C1076,'CECL &lt;50B Database'!$A$2:$S$165,19,FALSE)),"")</f>
        <v/>
      </c>
      <c r="G1076" s="32" t="str">
        <f>IFERROR(IF($D$12="NR",VLOOKUP($C1076,'ALLL &lt;50B Database'!$A$2:$S$4794,15,FALSE),VLOOKUP($C1076,'CECL &lt;50B Database'!$A$2:$S$165,15,FALSE)),"")</f>
        <v/>
      </c>
      <c r="H1076" s="32"/>
    </row>
    <row r="1077" spans="2:8" x14ac:dyDescent="0.25">
      <c r="B1077" s="5" t="str">
        <f>IF(COUNT($B$18:B1076)&gt;=COUNT(Workings!$C:$C),"",COUNT($B$18:B1076)+1)</f>
        <v/>
      </c>
      <c r="C1077" t="str">
        <f>IFERROR(INDEX(Workings!$B:$B,MATCH('Peer Comparison Tool'!$B1077,Workings!$D:$D,0)),"")</f>
        <v/>
      </c>
      <c r="D1077" s="28" t="str">
        <f>IFERROR(IF($D$12="NR",VLOOKUP($C1077,'ALLL &lt;50B Database'!$A$2:$S$4794,7,FALSE),VLOOKUP($C1077,'CECL &lt;50B Database'!$A$2:$S$165,7,FALSE)),"")</f>
        <v/>
      </c>
      <c r="E1077" s="32" t="str">
        <f>IFERROR(IF($D$12="NR",VLOOKUP($C1077,'ALLL &lt;50B Database'!$A$2:$S$4794,11,FALSE),VLOOKUP($C1077,'CECL &lt;50B Database'!$A$2:$S$165,11,FALSE)),"")</f>
        <v/>
      </c>
      <c r="F1077" s="32" t="str">
        <f>IFERROR(IF($D$12="NR",VLOOKUP($C1077,'ALLL &lt;50B Database'!$A$2:$S$4794,19,FALSE),VLOOKUP($C1077,'CECL &lt;50B Database'!$A$2:$S$165,19,FALSE)),"")</f>
        <v/>
      </c>
      <c r="G1077" s="32" t="str">
        <f>IFERROR(IF($D$12="NR",VLOOKUP($C1077,'ALLL &lt;50B Database'!$A$2:$S$4794,15,FALSE),VLOOKUP($C1077,'CECL &lt;50B Database'!$A$2:$S$165,15,FALSE)),"")</f>
        <v/>
      </c>
      <c r="H1077" s="32"/>
    </row>
    <row r="1078" spans="2:8" x14ac:dyDescent="0.25">
      <c r="B1078" s="5" t="str">
        <f>IF(COUNT($B$18:B1077)&gt;=COUNT(Workings!$C:$C),"",COUNT($B$18:B1077)+1)</f>
        <v/>
      </c>
      <c r="C1078" t="str">
        <f>IFERROR(INDEX(Workings!$B:$B,MATCH('Peer Comparison Tool'!$B1078,Workings!$D:$D,0)),"")</f>
        <v/>
      </c>
      <c r="D1078" s="28" t="str">
        <f>IFERROR(IF($D$12="NR",VLOOKUP($C1078,'ALLL &lt;50B Database'!$A$2:$S$4794,7,FALSE),VLOOKUP($C1078,'CECL &lt;50B Database'!$A$2:$S$165,7,FALSE)),"")</f>
        <v/>
      </c>
      <c r="E1078" s="32" t="str">
        <f>IFERROR(IF($D$12="NR",VLOOKUP($C1078,'ALLL &lt;50B Database'!$A$2:$S$4794,11,FALSE),VLOOKUP($C1078,'CECL &lt;50B Database'!$A$2:$S$165,11,FALSE)),"")</f>
        <v/>
      </c>
      <c r="F1078" s="32" t="str">
        <f>IFERROR(IF($D$12="NR",VLOOKUP($C1078,'ALLL &lt;50B Database'!$A$2:$S$4794,19,FALSE),VLOOKUP($C1078,'CECL &lt;50B Database'!$A$2:$S$165,19,FALSE)),"")</f>
        <v/>
      </c>
      <c r="G1078" s="32" t="str">
        <f>IFERROR(IF($D$12="NR",VLOOKUP($C1078,'ALLL &lt;50B Database'!$A$2:$S$4794,15,FALSE),VLOOKUP($C1078,'CECL &lt;50B Database'!$A$2:$S$165,15,FALSE)),"")</f>
        <v/>
      </c>
      <c r="H1078" s="32"/>
    </row>
    <row r="1079" spans="2:8" x14ac:dyDescent="0.25">
      <c r="B1079" s="5" t="str">
        <f>IF(COUNT($B$18:B1078)&gt;=COUNT(Workings!$C:$C),"",COUNT($B$18:B1078)+1)</f>
        <v/>
      </c>
      <c r="C1079" t="str">
        <f>IFERROR(INDEX(Workings!$B:$B,MATCH('Peer Comparison Tool'!$B1079,Workings!$D:$D,0)),"")</f>
        <v/>
      </c>
      <c r="D1079" s="28" t="str">
        <f>IFERROR(IF($D$12="NR",VLOOKUP($C1079,'ALLL &lt;50B Database'!$A$2:$S$4794,7,FALSE),VLOOKUP($C1079,'CECL &lt;50B Database'!$A$2:$S$165,7,FALSE)),"")</f>
        <v/>
      </c>
      <c r="E1079" s="32" t="str">
        <f>IFERROR(IF($D$12="NR",VLOOKUP($C1079,'ALLL &lt;50B Database'!$A$2:$S$4794,11,FALSE),VLOOKUP($C1079,'CECL &lt;50B Database'!$A$2:$S$165,11,FALSE)),"")</f>
        <v/>
      </c>
      <c r="F1079" s="32" t="str">
        <f>IFERROR(IF($D$12="NR",VLOOKUP($C1079,'ALLL &lt;50B Database'!$A$2:$S$4794,19,FALSE),VLOOKUP($C1079,'CECL &lt;50B Database'!$A$2:$S$165,19,FALSE)),"")</f>
        <v/>
      </c>
      <c r="G1079" s="32" t="str">
        <f>IFERROR(IF($D$12="NR",VLOOKUP($C1079,'ALLL &lt;50B Database'!$A$2:$S$4794,15,FALSE),VLOOKUP($C1079,'CECL &lt;50B Database'!$A$2:$S$165,15,FALSE)),"")</f>
        <v/>
      </c>
      <c r="H1079" s="32"/>
    </row>
    <row r="1080" spans="2:8" x14ac:dyDescent="0.25">
      <c r="B1080" s="5" t="str">
        <f>IF(COUNT($B$18:B1079)&gt;=COUNT(Workings!$C:$C),"",COUNT($B$18:B1079)+1)</f>
        <v/>
      </c>
      <c r="C1080" t="str">
        <f>IFERROR(INDEX(Workings!$B:$B,MATCH('Peer Comparison Tool'!$B1080,Workings!$D:$D,0)),"")</f>
        <v/>
      </c>
      <c r="D1080" s="28" t="str">
        <f>IFERROR(IF($D$12="NR",VLOOKUP($C1080,'ALLL &lt;50B Database'!$A$2:$S$4794,7,FALSE),VLOOKUP($C1080,'CECL &lt;50B Database'!$A$2:$S$165,7,FALSE)),"")</f>
        <v/>
      </c>
      <c r="E1080" s="32" t="str">
        <f>IFERROR(IF($D$12="NR",VLOOKUP($C1080,'ALLL &lt;50B Database'!$A$2:$S$4794,11,FALSE),VLOOKUP($C1080,'CECL &lt;50B Database'!$A$2:$S$165,11,FALSE)),"")</f>
        <v/>
      </c>
      <c r="F1080" s="32" t="str">
        <f>IFERROR(IF($D$12="NR",VLOOKUP($C1080,'ALLL &lt;50B Database'!$A$2:$S$4794,19,FALSE),VLOOKUP($C1080,'CECL &lt;50B Database'!$A$2:$S$165,19,FALSE)),"")</f>
        <v/>
      </c>
      <c r="G1080" s="32" t="str">
        <f>IFERROR(IF($D$12="NR",VLOOKUP($C1080,'ALLL &lt;50B Database'!$A$2:$S$4794,15,FALSE),VLOOKUP($C1080,'CECL &lt;50B Database'!$A$2:$S$165,15,FALSE)),"")</f>
        <v/>
      </c>
      <c r="H1080" s="32"/>
    </row>
    <row r="1081" spans="2:8" x14ac:dyDescent="0.25">
      <c r="B1081" s="5" t="str">
        <f>IF(COUNT($B$18:B1080)&gt;=COUNT(Workings!$C:$C),"",COUNT($B$18:B1080)+1)</f>
        <v/>
      </c>
      <c r="C1081" t="str">
        <f>IFERROR(INDEX(Workings!$B:$B,MATCH('Peer Comparison Tool'!$B1081,Workings!$D:$D,0)),"")</f>
        <v/>
      </c>
      <c r="D1081" s="28" t="str">
        <f>IFERROR(IF($D$12="NR",VLOOKUP($C1081,'ALLL &lt;50B Database'!$A$2:$S$4794,7,FALSE),VLOOKUP($C1081,'CECL &lt;50B Database'!$A$2:$S$165,7,FALSE)),"")</f>
        <v/>
      </c>
      <c r="E1081" s="32" t="str">
        <f>IFERROR(IF($D$12="NR",VLOOKUP($C1081,'ALLL &lt;50B Database'!$A$2:$S$4794,11,FALSE),VLOOKUP($C1081,'CECL &lt;50B Database'!$A$2:$S$165,11,FALSE)),"")</f>
        <v/>
      </c>
      <c r="F1081" s="32" t="str">
        <f>IFERROR(IF($D$12="NR",VLOOKUP($C1081,'ALLL &lt;50B Database'!$A$2:$S$4794,19,FALSE),VLOOKUP($C1081,'CECL &lt;50B Database'!$A$2:$S$165,19,FALSE)),"")</f>
        <v/>
      </c>
      <c r="G1081" s="32" t="str">
        <f>IFERROR(IF($D$12="NR",VLOOKUP($C1081,'ALLL &lt;50B Database'!$A$2:$S$4794,15,FALSE),VLOOKUP($C1081,'CECL &lt;50B Database'!$A$2:$S$165,15,FALSE)),"")</f>
        <v/>
      </c>
      <c r="H1081" s="32"/>
    </row>
    <row r="1082" spans="2:8" x14ac:dyDescent="0.25">
      <c r="B1082" s="5" t="str">
        <f>IF(COUNT($B$18:B1081)&gt;=COUNT(Workings!$C:$C),"",COUNT($B$18:B1081)+1)</f>
        <v/>
      </c>
      <c r="C1082" t="str">
        <f>IFERROR(INDEX(Workings!$B:$B,MATCH('Peer Comparison Tool'!$B1082,Workings!$D:$D,0)),"")</f>
        <v/>
      </c>
      <c r="D1082" s="28" t="str">
        <f>IFERROR(IF($D$12="NR",VLOOKUP($C1082,'ALLL &lt;50B Database'!$A$2:$S$4794,7,FALSE),VLOOKUP($C1082,'CECL &lt;50B Database'!$A$2:$S$165,7,FALSE)),"")</f>
        <v/>
      </c>
      <c r="E1082" s="32" t="str">
        <f>IFERROR(IF($D$12="NR",VLOOKUP($C1082,'ALLL &lt;50B Database'!$A$2:$S$4794,11,FALSE),VLOOKUP($C1082,'CECL &lt;50B Database'!$A$2:$S$165,11,FALSE)),"")</f>
        <v/>
      </c>
      <c r="F1082" s="32" t="str">
        <f>IFERROR(IF($D$12="NR",VLOOKUP($C1082,'ALLL &lt;50B Database'!$A$2:$S$4794,19,FALSE),VLOOKUP($C1082,'CECL &lt;50B Database'!$A$2:$S$165,19,FALSE)),"")</f>
        <v/>
      </c>
      <c r="G1082" s="32" t="str">
        <f>IFERROR(IF($D$12="NR",VLOOKUP($C1082,'ALLL &lt;50B Database'!$A$2:$S$4794,15,FALSE),VLOOKUP($C1082,'CECL &lt;50B Database'!$A$2:$S$165,15,FALSE)),"")</f>
        <v/>
      </c>
      <c r="H1082" s="32"/>
    </row>
    <row r="1083" spans="2:8" x14ac:dyDescent="0.25">
      <c r="B1083" s="5" t="str">
        <f>IF(COUNT($B$18:B1082)&gt;=COUNT(Workings!$C:$C),"",COUNT($B$18:B1082)+1)</f>
        <v/>
      </c>
      <c r="C1083" t="str">
        <f>IFERROR(INDEX(Workings!$B:$B,MATCH('Peer Comparison Tool'!$B1083,Workings!$D:$D,0)),"")</f>
        <v/>
      </c>
      <c r="D1083" s="28" t="str">
        <f>IFERROR(IF($D$12="NR",VLOOKUP($C1083,'ALLL &lt;50B Database'!$A$2:$S$4794,7,FALSE),VLOOKUP($C1083,'CECL &lt;50B Database'!$A$2:$S$165,7,FALSE)),"")</f>
        <v/>
      </c>
      <c r="E1083" s="32" t="str">
        <f>IFERROR(IF($D$12="NR",VLOOKUP($C1083,'ALLL &lt;50B Database'!$A$2:$S$4794,11,FALSE),VLOOKUP($C1083,'CECL &lt;50B Database'!$A$2:$S$165,11,FALSE)),"")</f>
        <v/>
      </c>
      <c r="F1083" s="32" t="str">
        <f>IFERROR(IF($D$12="NR",VLOOKUP($C1083,'ALLL &lt;50B Database'!$A$2:$S$4794,19,FALSE),VLOOKUP($C1083,'CECL &lt;50B Database'!$A$2:$S$165,19,FALSE)),"")</f>
        <v/>
      </c>
      <c r="G1083" s="32" t="str">
        <f>IFERROR(IF($D$12="NR",VLOOKUP($C1083,'ALLL &lt;50B Database'!$A$2:$S$4794,15,FALSE),VLOOKUP($C1083,'CECL &lt;50B Database'!$A$2:$S$165,15,FALSE)),"")</f>
        <v/>
      </c>
      <c r="H1083" s="32"/>
    </row>
    <row r="1084" spans="2:8" x14ac:dyDescent="0.25">
      <c r="B1084" s="5" t="str">
        <f>IF(COUNT($B$18:B1083)&gt;=COUNT(Workings!$C:$C),"",COUNT($B$18:B1083)+1)</f>
        <v/>
      </c>
      <c r="C1084" t="str">
        <f>IFERROR(INDEX(Workings!$B:$B,MATCH('Peer Comparison Tool'!$B1084,Workings!$D:$D,0)),"")</f>
        <v/>
      </c>
      <c r="D1084" s="28" t="str">
        <f>IFERROR(IF($D$12="NR",VLOOKUP($C1084,'ALLL &lt;50B Database'!$A$2:$S$4794,7,FALSE),VLOOKUP($C1084,'CECL &lt;50B Database'!$A$2:$S$165,7,FALSE)),"")</f>
        <v/>
      </c>
      <c r="E1084" s="32" t="str">
        <f>IFERROR(IF($D$12="NR",VLOOKUP($C1084,'ALLL &lt;50B Database'!$A$2:$S$4794,11,FALSE),VLOOKUP($C1084,'CECL &lt;50B Database'!$A$2:$S$165,11,FALSE)),"")</f>
        <v/>
      </c>
      <c r="F1084" s="32" t="str">
        <f>IFERROR(IF($D$12="NR",VLOOKUP($C1084,'ALLL &lt;50B Database'!$A$2:$S$4794,19,FALSE),VLOOKUP($C1084,'CECL &lt;50B Database'!$A$2:$S$165,19,FALSE)),"")</f>
        <v/>
      </c>
      <c r="G1084" s="32" t="str">
        <f>IFERROR(IF($D$12="NR",VLOOKUP($C1084,'ALLL &lt;50B Database'!$A$2:$S$4794,15,FALSE),VLOOKUP($C1084,'CECL &lt;50B Database'!$A$2:$S$165,15,FALSE)),"")</f>
        <v/>
      </c>
      <c r="H1084" s="32"/>
    </row>
    <row r="1085" spans="2:8" x14ac:dyDescent="0.25">
      <c r="B1085" s="5" t="str">
        <f>IF(COUNT($B$18:B1084)&gt;=COUNT(Workings!$C:$C),"",COUNT($B$18:B1084)+1)</f>
        <v/>
      </c>
      <c r="C1085" t="str">
        <f>IFERROR(INDEX(Workings!$B:$B,MATCH('Peer Comparison Tool'!$B1085,Workings!$D:$D,0)),"")</f>
        <v/>
      </c>
      <c r="D1085" s="28" t="str">
        <f>IFERROR(IF($D$12="NR",VLOOKUP($C1085,'ALLL &lt;50B Database'!$A$2:$S$4794,7,FALSE),VLOOKUP($C1085,'CECL &lt;50B Database'!$A$2:$S$165,7,FALSE)),"")</f>
        <v/>
      </c>
      <c r="E1085" s="32" t="str">
        <f>IFERROR(IF($D$12="NR",VLOOKUP($C1085,'ALLL &lt;50B Database'!$A$2:$S$4794,11,FALSE),VLOOKUP($C1085,'CECL &lt;50B Database'!$A$2:$S$165,11,FALSE)),"")</f>
        <v/>
      </c>
      <c r="F1085" s="32" t="str">
        <f>IFERROR(IF($D$12="NR",VLOOKUP($C1085,'ALLL &lt;50B Database'!$A$2:$S$4794,19,FALSE),VLOOKUP($C1085,'CECL &lt;50B Database'!$A$2:$S$165,19,FALSE)),"")</f>
        <v/>
      </c>
      <c r="G1085" s="32" t="str">
        <f>IFERROR(IF($D$12="NR",VLOOKUP($C1085,'ALLL &lt;50B Database'!$A$2:$S$4794,15,FALSE),VLOOKUP($C1085,'CECL &lt;50B Database'!$A$2:$S$165,15,FALSE)),"")</f>
        <v/>
      </c>
      <c r="H1085" s="32"/>
    </row>
    <row r="1086" spans="2:8" x14ac:dyDescent="0.25">
      <c r="B1086" s="5" t="str">
        <f>IF(COUNT($B$18:B1085)&gt;=COUNT(Workings!$C:$C),"",COUNT($B$18:B1085)+1)</f>
        <v/>
      </c>
      <c r="C1086" t="str">
        <f>IFERROR(INDEX(Workings!$B:$B,MATCH('Peer Comparison Tool'!$B1086,Workings!$D:$D,0)),"")</f>
        <v/>
      </c>
      <c r="D1086" s="28" t="str">
        <f>IFERROR(IF($D$12="NR",VLOOKUP($C1086,'ALLL &lt;50B Database'!$A$2:$S$4794,7,FALSE),VLOOKUP($C1086,'CECL &lt;50B Database'!$A$2:$S$165,7,FALSE)),"")</f>
        <v/>
      </c>
      <c r="E1086" s="32" t="str">
        <f>IFERROR(IF($D$12="NR",VLOOKUP($C1086,'ALLL &lt;50B Database'!$A$2:$S$4794,11,FALSE),VLOOKUP($C1086,'CECL &lt;50B Database'!$A$2:$S$165,11,FALSE)),"")</f>
        <v/>
      </c>
      <c r="F1086" s="32" t="str">
        <f>IFERROR(IF($D$12="NR",VLOOKUP($C1086,'ALLL &lt;50B Database'!$A$2:$S$4794,19,FALSE),VLOOKUP($C1086,'CECL &lt;50B Database'!$A$2:$S$165,19,FALSE)),"")</f>
        <v/>
      </c>
      <c r="G1086" s="32" t="str">
        <f>IFERROR(IF($D$12="NR",VLOOKUP($C1086,'ALLL &lt;50B Database'!$A$2:$S$4794,15,FALSE),VLOOKUP($C1086,'CECL &lt;50B Database'!$A$2:$S$165,15,FALSE)),"")</f>
        <v/>
      </c>
      <c r="H1086" s="32"/>
    </row>
    <row r="1087" spans="2:8" x14ac:dyDescent="0.25">
      <c r="B1087" s="5" t="str">
        <f>IF(COUNT($B$18:B1086)&gt;=COUNT(Workings!$C:$C),"",COUNT($B$18:B1086)+1)</f>
        <v/>
      </c>
      <c r="C1087" t="str">
        <f>IFERROR(INDEX(Workings!$B:$B,MATCH('Peer Comparison Tool'!$B1087,Workings!$D:$D,0)),"")</f>
        <v/>
      </c>
      <c r="D1087" s="28" t="str">
        <f>IFERROR(IF($D$12="NR",VLOOKUP($C1087,'ALLL &lt;50B Database'!$A$2:$S$4794,7,FALSE),VLOOKUP($C1087,'CECL &lt;50B Database'!$A$2:$S$165,7,FALSE)),"")</f>
        <v/>
      </c>
      <c r="E1087" s="32" t="str">
        <f>IFERROR(IF($D$12="NR",VLOOKUP($C1087,'ALLL &lt;50B Database'!$A$2:$S$4794,11,FALSE),VLOOKUP($C1087,'CECL &lt;50B Database'!$A$2:$S$165,11,FALSE)),"")</f>
        <v/>
      </c>
      <c r="F1087" s="32" t="str">
        <f>IFERROR(IF($D$12="NR",VLOOKUP($C1087,'ALLL &lt;50B Database'!$A$2:$S$4794,19,FALSE),VLOOKUP($C1087,'CECL &lt;50B Database'!$A$2:$S$165,19,FALSE)),"")</f>
        <v/>
      </c>
      <c r="G1087" s="32" t="str">
        <f>IFERROR(IF($D$12="NR",VLOOKUP($C1087,'ALLL &lt;50B Database'!$A$2:$S$4794,15,FALSE),VLOOKUP($C1087,'CECL &lt;50B Database'!$A$2:$S$165,15,FALSE)),"")</f>
        <v/>
      </c>
      <c r="H1087" s="32"/>
    </row>
    <row r="1088" spans="2:8" x14ac:dyDescent="0.25">
      <c r="B1088" s="5" t="str">
        <f>IF(COUNT($B$18:B1087)&gt;=COUNT(Workings!$C:$C),"",COUNT($B$18:B1087)+1)</f>
        <v/>
      </c>
      <c r="C1088" t="str">
        <f>IFERROR(INDEX(Workings!$B:$B,MATCH('Peer Comparison Tool'!$B1088,Workings!$D:$D,0)),"")</f>
        <v/>
      </c>
      <c r="D1088" s="28" t="str">
        <f>IFERROR(IF($D$12="NR",VLOOKUP($C1088,'ALLL &lt;50B Database'!$A$2:$S$4794,7,FALSE),VLOOKUP($C1088,'CECL &lt;50B Database'!$A$2:$S$165,7,FALSE)),"")</f>
        <v/>
      </c>
      <c r="E1088" s="32" t="str">
        <f>IFERROR(IF($D$12="NR",VLOOKUP($C1088,'ALLL &lt;50B Database'!$A$2:$S$4794,11,FALSE),VLOOKUP($C1088,'CECL &lt;50B Database'!$A$2:$S$165,11,FALSE)),"")</f>
        <v/>
      </c>
      <c r="F1088" s="32" t="str">
        <f>IFERROR(IF($D$12="NR",VLOOKUP($C1088,'ALLL &lt;50B Database'!$A$2:$S$4794,19,FALSE),VLOOKUP($C1088,'CECL &lt;50B Database'!$A$2:$S$165,19,FALSE)),"")</f>
        <v/>
      </c>
      <c r="G1088" s="32" t="str">
        <f>IFERROR(IF($D$12="NR",VLOOKUP($C1088,'ALLL &lt;50B Database'!$A$2:$S$4794,15,FALSE),VLOOKUP($C1088,'CECL &lt;50B Database'!$A$2:$S$165,15,FALSE)),"")</f>
        <v/>
      </c>
      <c r="H1088" s="32"/>
    </row>
    <row r="1089" spans="2:8" x14ac:dyDescent="0.25">
      <c r="B1089" s="5" t="str">
        <f>IF(COUNT($B$18:B1088)&gt;=COUNT(Workings!$C:$C),"",COUNT($B$18:B1088)+1)</f>
        <v/>
      </c>
      <c r="C1089" t="str">
        <f>IFERROR(INDEX(Workings!$B:$B,MATCH('Peer Comparison Tool'!$B1089,Workings!$D:$D,0)),"")</f>
        <v/>
      </c>
      <c r="D1089" s="28" t="str">
        <f>IFERROR(IF($D$12="NR",VLOOKUP($C1089,'ALLL &lt;50B Database'!$A$2:$S$4794,7,FALSE),VLOOKUP($C1089,'CECL &lt;50B Database'!$A$2:$S$165,7,FALSE)),"")</f>
        <v/>
      </c>
      <c r="E1089" s="32" t="str">
        <f>IFERROR(IF($D$12="NR",VLOOKUP($C1089,'ALLL &lt;50B Database'!$A$2:$S$4794,11,FALSE),VLOOKUP($C1089,'CECL &lt;50B Database'!$A$2:$S$165,11,FALSE)),"")</f>
        <v/>
      </c>
      <c r="F1089" s="32" t="str">
        <f>IFERROR(IF($D$12="NR",VLOOKUP($C1089,'ALLL &lt;50B Database'!$A$2:$S$4794,19,FALSE),VLOOKUP($C1089,'CECL &lt;50B Database'!$A$2:$S$165,19,FALSE)),"")</f>
        <v/>
      </c>
      <c r="G1089" s="32" t="str">
        <f>IFERROR(IF($D$12="NR",VLOOKUP($C1089,'ALLL &lt;50B Database'!$A$2:$S$4794,15,FALSE),VLOOKUP($C1089,'CECL &lt;50B Database'!$A$2:$S$165,15,FALSE)),"")</f>
        <v/>
      </c>
      <c r="H1089" s="32"/>
    </row>
    <row r="1090" spans="2:8" x14ac:dyDescent="0.25">
      <c r="B1090" s="5" t="str">
        <f>IF(COUNT($B$18:B1089)&gt;=COUNT(Workings!$C:$C),"",COUNT($B$18:B1089)+1)</f>
        <v/>
      </c>
      <c r="C1090" t="str">
        <f>IFERROR(INDEX(Workings!$B:$B,MATCH('Peer Comparison Tool'!$B1090,Workings!$D:$D,0)),"")</f>
        <v/>
      </c>
      <c r="D1090" s="28" t="str">
        <f>IFERROR(IF($D$12="NR",VLOOKUP($C1090,'ALLL &lt;50B Database'!$A$2:$S$4794,7,FALSE),VLOOKUP($C1090,'CECL &lt;50B Database'!$A$2:$S$165,7,FALSE)),"")</f>
        <v/>
      </c>
      <c r="E1090" s="32" t="str">
        <f>IFERROR(IF($D$12="NR",VLOOKUP($C1090,'ALLL &lt;50B Database'!$A$2:$S$4794,11,FALSE),VLOOKUP($C1090,'CECL &lt;50B Database'!$A$2:$S$165,11,FALSE)),"")</f>
        <v/>
      </c>
      <c r="F1090" s="32" t="str">
        <f>IFERROR(IF($D$12="NR",VLOOKUP($C1090,'ALLL &lt;50B Database'!$A$2:$S$4794,19,FALSE),VLOOKUP($C1090,'CECL &lt;50B Database'!$A$2:$S$165,19,FALSE)),"")</f>
        <v/>
      </c>
      <c r="G1090" s="32" t="str">
        <f>IFERROR(IF($D$12="NR",VLOOKUP($C1090,'ALLL &lt;50B Database'!$A$2:$S$4794,15,FALSE),VLOOKUP($C1090,'CECL &lt;50B Database'!$A$2:$S$165,15,FALSE)),"")</f>
        <v/>
      </c>
      <c r="H1090" s="32"/>
    </row>
    <row r="1091" spans="2:8" x14ac:dyDescent="0.25">
      <c r="B1091" s="5" t="str">
        <f>IF(COUNT($B$18:B1090)&gt;=COUNT(Workings!$C:$C),"",COUNT($B$18:B1090)+1)</f>
        <v/>
      </c>
      <c r="C1091" t="str">
        <f>IFERROR(INDEX(Workings!$B:$B,MATCH('Peer Comparison Tool'!$B1091,Workings!$D:$D,0)),"")</f>
        <v/>
      </c>
      <c r="D1091" s="28" t="str">
        <f>IFERROR(IF($D$12="NR",VLOOKUP($C1091,'ALLL &lt;50B Database'!$A$2:$S$4794,7,FALSE),VLOOKUP($C1091,'CECL &lt;50B Database'!$A$2:$S$165,7,FALSE)),"")</f>
        <v/>
      </c>
      <c r="E1091" s="32" t="str">
        <f>IFERROR(IF($D$12="NR",VLOOKUP($C1091,'ALLL &lt;50B Database'!$A$2:$S$4794,11,FALSE),VLOOKUP($C1091,'CECL &lt;50B Database'!$A$2:$S$165,11,FALSE)),"")</f>
        <v/>
      </c>
      <c r="F1091" s="32" t="str">
        <f>IFERROR(IF($D$12="NR",VLOOKUP($C1091,'ALLL &lt;50B Database'!$A$2:$S$4794,19,FALSE),VLOOKUP($C1091,'CECL &lt;50B Database'!$A$2:$S$165,19,FALSE)),"")</f>
        <v/>
      </c>
      <c r="G1091" s="32" t="str">
        <f>IFERROR(IF($D$12="NR",VLOOKUP($C1091,'ALLL &lt;50B Database'!$A$2:$S$4794,15,FALSE),VLOOKUP($C1091,'CECL &lt;50B Database'!$A$2:$S$165,15,FALSE)),"")</f>
        <v/>
      </c>
      <c r="H1091" s="32"/>
    </row>
    <row r="1092" spans="2:8" x14ac:dyDescent="0.25">
      <c r="B1092" s="5" t="str">
        <f>IF(COUNT($B$18:B1091)&gt;=COUNT(Workings!$C:$C),"",COUNT($B$18:B1091)+1)</f>
        <v/>
      </c>
      <c r="C1092" t="str">
        <f>IFERROR(INDEX(Workings!$B:$B,MATCH('Peer Comparison Tool'!$B1092,Workings!$D:$D,0)),"")</f>
        <v/>
      </c>
      <c r="D1092" s="28" t="str">
        <f>IFERROR(IF($D$12="NR",VLOOKUP($C1092,'ALLL &lt;50B Database'!$A$2:$S$4794,7,FALSE),VLOOKUP($C1092,'CECL &lt;50B Database'!$A$2:$S$165,7,FALSE)),"")</f>
        <v/>
      </c>
      <c r="E1092" s="32" t="str">
        <f>IFERROR(IF($D$12="NR",VLOOKUP($C1092,'ALLL &lt;50B Database'!$A$2:$S$4794,11,FALSE),VLOOKUP($C1092,'CECL &lt;50B Database'!$A$2:$S$165,11,FALSE)),"")</f>
        <v/>
      </c>
      <c r="F1092" s="32" t="str">
        <f>IFERROR(IF($D$12="NR",VLOOKUP($C1092,'ALLL &lt;50B Database'!$A$2:$S$4794,19,FALSE),VLOOKUP($C1092,'CECL &lt;50B Database'!$A$2:$S$165,19,FALSE)),"")</f>
        <v/>
      </c>
      <c r="G1092" s="32" t="str">
        <f>IFERROR(IF($D$12="NR",VLOOKUP($C1092,'ALLL &lt;50B Database'!$A$2:$S$4794,15,FALSE),VLOOKUP($C1092,'CECL &lt;50B Database'!$A$2:$S$165,15,FALSE)),"")</f>
        <v/>
      </c>
      <c r="H1092" s="32"/>
    </row>
    <row r="1093" spans="2:8" x14ac:dyDescent="0.25">
      <c r="B1093" s="5" t="str">
        <f>IF(COUNT($B$18:B1092)&gt;=COUNT(Workings!$C:$C),"",COUNT($B$18:B1092)+1)</f>
        <v/>
      </c>
      <c r="C1093" t="str">
        <f>IFERROR(INDEX(Workings!$B:$B,MATCH('Peer Comparison Tool'!$B1093,Workings!$D:$D,0)),"")</f>
        <v/>
      </c>
      <c r="D1093" s="28" t="str">
        <f>IFERROR(IF($D$12="NR",VLOOKUP($C1093,'ALLL &lt;50B Database'!$A$2:$S$4794,7,FALSE),VLOOKUP($C1093,'CECL &lt;50B Database'!$A$2:$S$165,7,FALSE)),"")</f>
        <v/>
      </c>
      <c r="E1093" s="32" t="str">
        <f>IFERROR(IF($D$12="NR",VLOOKUP($C1093,'ALLL &lt;50B Database'!$A$2:$S$4794,11,FALSE),VLOOKUP($C1093,'CECL &lt;50B Database'!$A$2:$S$165,11,FALSE)),"")</f>
        <v/>
      </c>
      <c r="F1093" s="32" t="str">
        <f>IFERROR(IF($D$12="NR",VLOOKUP($C1093,'ALLL &lt;50B Database'!$A$2:$S$4794,19,FALSE),VLOOKUP($C1093,'CECL &lt;50B Database'!$A$2:$S$165,19,FALSE)),"")</f>
        <v/>
      </c>
      <c r="G1093" s="32" t="str">
        <f>IFERROR(IF($D$12="NR",VLOOKUP($C1093,'ALLL &lt;50B Database'!$A$2:$S$4794,15,FALSE),VLOOKUP($C1093,'CECL &lt;50B Database'!$A$2:$S$165,15,FALSE)),"")</f>
        <v/>
      </c>
      <c r="H1093" s="32"/>
    </row>
    <row r="1094" spans="2:8" x14ac:dyDescent="0.25">
      <c r="B1094" s="5" t="str">
        <f>IF(COUNT($B$18:B1093)&gt;=COUNT(Workings!$C:$C),"",COUNT($B$18:B1093)+1)</f>
        <v/>
      </c>
      <c r="C1094" t="str">
        <f>IFERROR(INDEX(Workings!$B:$B,MATCH('Peer Comparison Tool'!$B1094,Workings!$D:$D,0)),"")</f>
        <v/>
      </c>
      <c r="D1094" s="28" t="str">
        <f>IFERROR(IF($D$12="NR",VLOOKUP($C1094,'ALLL &lt;50B Database'!$A$2:$S$4794,7,FALSE),VLOOKUP($C1094,'CECL &lt;50B Database'!$A$2:$S$165,7,FALSE)),"")</f>
        <v/>
      </c>
      <c r="E1094" s="32" t="str">
        <f>IFERROR(IF($D$12="NR",VLOOKUP($C1094,'ALLL &lt;50B Database'!$A$2:$S$4794,11,FALSE),VLOOKUP($C1094,'CECL &lt;50B Database'!$A$2:$S$165,11,FALSE)),"")</f>
        <v/>
      </c>
      <c r="F1094" s="32" t="str">
        <f>IFERROR(IF($D$12="NR",VLOOKUP($C1094,'ALLL &lt;50B Database'!$A$2:$S$4794,19,FALSE),VLOOKUP($C1094,'CECL &lt;50B Database'!$A$2:$S$165,19,FALSE)),"")</f>
        <v/>
      </c>
      <c r="G1094" s="32" t="str">
        <f>IFERROR(IF($D$12="NR",VLOOKUP($C1094,'ALLL &lt;50B Database'!$A$2:$S$4794,15,FALSE),VLOOKUP($C1094,'CECL &lt;50B Database'!$A$2:$S$165,15,FALSE)),"")</f>
        <v/>
      </c>
      <c r="H1094" s="32"/>
    </row>
    <row r="1095" spans="2:8" x14ac:dyDescent="0.25">
      <c r="B1095" s="5" t="str">
        <f>IF(COUNT($B$18:B1094)&gt;=COUNT(Workings!$C:$C),"",COUNT($B$18:B1094)+1)</f>
        <v/>
      </c>
      <c r="C1095" t="str">
        <f>IFERROR(INDEX(Workings!$B:$B,MATCH('Peer Comparison Tool'!$B1095,Workings!$D:$D,0)),"")</f>
        <v/>
      </c>
      <c r="D1095" s="28" t="str">
        <f>IFERROR(IF($D$12="NR",VLOOKUP($C1095,'ALLL &lt;50B Database'!$A$2:$S$4794,7,FALSE),VLOOKUP($C1095,'CECL &lt;50B Database'!$A$2:$S$165,7,FALSE)),"")</f>
        <v/>
      </c>
      <c r="E1095" s="32" t="str">
        <f>IFERROR(IF($D$12="NR",VLOOKUP($C1095,'ALLL &lt;50B Database'!$A$2:$S$4794,11,FALSE),VLOOKUP($C1095,'CECL &lt;50B Database'!$A$2:$S$165,11,FALSE)),"")</f>
        <v/>
      </c>
      <c r="F1095" s="32" t="str">
        <f>IFERROR(IF($D$12="NR",VLOOKUP($C1095,'ALLL &lt;50B Database'!$A$2:$S$4794,19,FALSE),VLOOKUP($C1095,'CECL &lt;50B Database'!$A$2:$S$165,19,FALSE)),"")</f>
        <v/>
      </c>
      <c r="G1095" s="32" t="str">
        <f>IFERROR(IF($D$12="NR",VLOOKUP($C1095,'ALLL &lt;50B Database'!$A$2:$S$4794,15,FALSE),VLOOKUP($C1095,'CECL &lt;50B Database'!$A$2:$S$165,15,FALSE)),"")</f>
        <v/>
      </c>
      <c r="H1095" s="32"/>
    </row>
    <row r="1096" spans="2:8" x14ac:dyDescent="0.25">
      <c r="B1096" s="5" t="str">
        <f>IF(COUNT($B$18:B1095)&gt;=COUNT(Workings!$C:$C),"",COUNT($B$18:B1095)+1)</f>
        <v/>
      </c>
      <c r="C1096" t="str">
        <f>IFERROR(INDEX(Workings!$B:$B,MATCH('Peer Comparison Tool'!$B1096,Workings!$D:$D,0)),"")</f>
        <v/>
      </c>
      <c r="D1096" s="28" t="str">
        <f>IFERROR(IF($D$12="NR",VLOOKUP($C1096,'ALLL &lt;50B Database'!$A$2:$S$4794,7,FALSE),VLOOKUP($C1096,'CECL &lt;50B Database'!$A$2:$S$165,7,FALSE)),"")</f>
        <v/>
      </c>
      <c r="E1096" s="32" t="str">
        <f>IFERROR(IF($D$12="NR",VLOOKUP($C1096,'ALLL &lt;50B Database'!$A$2:$S$4794,11,FALSE),VLOOKUP($C1096,'CECL &lt;50B Database'!$A$2:$S$165,11,FALSE)),"")</f>
        <v/>
      </c>
      <c r="F1096" s="32" t="str">
        <f>IFERROR(IF($D$12="NR",VLOOKUP($C1096,'ALLL &lt;50B Database'!$A$2:$S$4794,19,FALSE),VLOOKUP($C1096,'CECL &lt;50B Database'!$A$2:$S$165,19,FALSE)),"")</f>
        <v/>
      </c>
      <c r="G1096" s="32" t="str">
        <f>IFERROR(IF($D$12="NR",VLOOKUP($C1096,'ALLL &lt;50B Database'!$A$2:$S$4794,15,FALSE),VLOOKUP($C1096,'CECL &lt;50B Database'!$A$2:$S$165,15,FALSE)),"")</f>
        <v/>
      </c>
      <c r="H1096" s="32"/>
    </row>
    <row r="1097" spans="2:8" x14ac:dyDescent="0.25">
      <c r="B1097" s="5" t="str">
        <f>IF(COUNT($B$18:B1096)&gt;=COUNT(Workings!$C:$C),"",COUNT($B$18:B1096)+1)</f>
        <v/>
      </c>
      <c r="C1097" t="str">
        <f>IFERROR(INDEX(Workings!$B:$B,MATCH('Peer Comparison Tool'!$B1097,Workings!$D:$D,0)),"")</f>
        <v/>
      </c>
      <c r="D1097" s="28" t="str">
        <f>IFERROR(IF($D$12="NR",VLOOKUP($C1097,'ALLL &lt;50B Database'!$A$2:$S$4794,7,FALSE),VLOOKUP($C1097,'CECL &lt;50B Database'!$A$2:$S$165,7,FALSE)),"")</f>
        <v/>
      </c>
      <c r="E1097" s="32" t="str">
        <f>IFERROR(IF($D$12="NR",VLOOKUP($C1097,'ALLL &lt;50B Database'!$A$2:$S$4794,11,FALSE),VLOOKUP($C1097,'CECL &lt;50B Database'!$A$2:$S$165,11,FALSE)),"")</f>
        <v/>
      </c>
      <c r="F1097" s="32" t="str">
        <f>IFERROR(IF($D$12="NR",VLOOKUP($C1097,'ALLL &lt;50B Database'!$A$2:$S$4794,19,FALSE),VLOOKUP($C1097,'CECL &lt;50B Database'!$A$2:$S$165,19,FALSE)),"")</f>
        <v/>
      </c>
      <c r="G1097" s="32" t="str">
        <f>IFERROR(IF($D$12="NR",VLOOKUP($C1097,'ALLL &lt;50B Database'!$A$2:$S$4794,15,FALSE),VLOOKUP($C1097,'CECL &lt;50B Database'!$A$2:$S$165,15,FALSE)),"")</f>
        <v/>
      </c>
      <c r="H1097" s="32"/>
    </row>
    <row r="1098" spans="2:8" x14ac:dyDescent="0.25">
      <c r="B1098" s="5" t="str">
        <f>IF(COUNT($B$18:B1097)&gt;=COUNT(Workings!$C:$C),"",COUNT($B$18:B1097)+1)</f>
        <v/>
      </c>
      <c r="C1098" t="str">
        <f>IFERROR(INDEX(Workings!$B:$B,MATCH('Peer Comparison Tool'!$B1098,Workings!$D:$D,0)),"")</f>
        <v/>
      </c>
      <c r="D1098" s="28" t="str">
        <f>IFERROR(IF($D$12="NR",VLOOKUP($C1098,'ALLL &lt;50B Database'!$A$2:$S$4794,7,FALSE),VLOOKUP($C1098,'CECL &lt;50B Database'!$A$2:$S$165,7,FALSE)),"")</f>
        <v/>
      </c>
      <c r="E1098" s="32" t="str">
        <f>IFERROR(IF($D$12="NR",VLOOKUP($C1098,'ALLL &lt;50B Database'!$A$2:$S$4794,11,FALSE),VLOOKUP($C1098,'CECL &lt;50B Database'!$A$2:$S$165,11,FALSE)),"")</f>
        <v/>
      </c>
      <c r="F1098" s="32" t="str">
        <f>IFERROR(IF($D$12="NR",VLOOKUP($C1098,'ALLL &lt;50B Database'!$A$2:$S$4794,19,FALSE),VLOOKUP($C1098,'CECL &lt;50B Database'!$A$2:$S$165,19,FALSE)),"")</f>
        <v/>
      </c>
      <c r="G1098" s="32" t="str">
        <f>IFERROR(IF($D$12="NR",VLOOKUP($C1098,'ALLL &lt;50B Database'!$A$2:$S$4794,15,FALSE),VLOOKUP($C1098,'CECL &lt;50B Database'!$A$2:$S$165,15,FALSE)),"")</f>
        <v/>
      </c>
      <c r="H1098" s="32"/>
    </row>
    <row r="1099" spans="2:8" x14ac:dyDescent="0.25">
      <c r="B1099" s="5" t="str">
        <f>IF(COUNT($B$18:B1098)&gt;=COUNT(Workings!$C:$C),"",COUNT($B$18:B1098)+1)</f>
        <v/>
      </c>
      <c r="C1099" t="str">
        <f>IFERROR(INDEX(Workings!$B:$B,MATCH('Peer Comparison Tool'!$B1099,Workings!$D:$D,0)),"")</f>
        <v/>
      </c>
      <c r="D1099" s="28" t="str">
        <f>IFERROR(IF($D$12="NR",VLOOKUP($C1099,'ALLL &lt;50B Database'!$A$2:$S$4794,7,FALSE),VLOOKUP($C1099,'CECL &lt;50B Database'!$A$2:$S$165,7,FALSE)),"")</f>
        <v/>
      </c>
      <c r="E1099" s="32" t="str">
        <f>IFERROR(IF($D$12="NR",VLOOKUP($C1099,'ALLL &lt;50B Database'!$A$2:$S$4794,11,FALSE),VLOOKUP($C1099,'CECL &lt;50B Database'!$A$2:$S$165,11,FALSE)),"")</f>
        <v/>
      </c>
      <c r="F1099" s="32" t="str">
        <f>IFERROR(IF($D$12="NR",VLOOKUP($C1099,'ALLL &lt;50B Database'!$A$2:$S$4794,19,FALSE),VLOOKUP($C1099,'CECL &lt;50B Database'!$A$2:$S$165,19,FALSE)),"")</f>
        <v/>
      </c>
      <c r="G1099" s="32" t="str">
        <f>IFERROR(IF($D$12="NR",VLOOKUP($C1099,'ALLL &lt;50B Database'!$A$2:$S$4794,15,FALSE),VLOOKUP($C1099,'CECL &lt;50B Database'!$A$2:$S$165,15,FALSE)),"")</f>
        <v/>
      </c>
      <c r="H1099" s="32"/>
    </row>
    <row r="1100" spans="2:8" x14ac:dyDescent="0.25">
      <c r="B1100" s="5" t="str">
        <f>IF(COUNT($B$18:B1099)&gt;=COUNT(Workings!$C:$C),"",COUNT($B$18:B1099)+1)</f>
        <v/>
      </c>
      <c r="C1100" t="str">
        <f>IFERROR(INDEX(Workings!$B:$B,MATCH('Peer Comparison Tool'!$B1100,Workings!$D:$D,0)),"")</f>
        <v/>
      </c>
      <c r="D1100" s="28" t="str">
        <f>IFERROR(IF($D$12="NR",VLOOKUP($C1100,'ALLL &lt;50B Database'!$A$2:$S$4794,7,FALSE),VLOOKUP($C1100,'CECL &lt;50B Database'!$A$2:$S$165,7,FALSE)),"")</f>
        <v/>
      </c>
      <c r="E1100" s="32" t="str">
        <f>IFERROR(IF($D$12="NR",VLOOKUP($C1100,'ALLL &lt;50B Database'!$A$2:$S$4794,11,FALSE),VLOOKUP($C1100,'CECL &lt;50B Database'!$A$2:$S$165,11,FALSE)),"")</f>
        <v/>
      </c>
      <c r="F1100" s="32" t="str">
        <f>IFERROR(IF($D$12="NR",VLOOKUP($C1100,'ALLL &lt;50B Database'!$A$2:$S$4794,19,FALSE),VLOOKUP($C1100,'CECL &lt;50B Database'!$A$2:$S$165,19,FALSE)),"")</f>
        <v/>
      </c>
      <c r="G1100" s="32" t="str">
        <f>IFERROR(IF($D$12="NR",VLOOKUP($C1100,'ALLL &lt;50B Database'!$A$2:$S$4794,15,FALSE),VLOOKUP($C1100,'CECL &lt;50B Database'!$A$2:$S$165,15,FALSE)),"")</f>
        <v/>
      </c>
      <c r="H1100" s="32"/>
    </row>
    <row r="1101" spans="2:8" x14ac:dyDescent="0.25">
      <c r="B1101" s="5" t="str">
        <f>IF(COUNT($B$18:B1100)&gt;=COUNT(Workings!$C:$C),"",COUNT($B$18:B1100)+1)</f>
        <v/>
      </c>
      <c r="C1101" t="str">
        <f>IFERROR(INDEX(Workings!$B:$B,MATCH('Peer Comparison Tool'!$B1101,Workings!$D:$D,0)),"")</f>
        <v/>
      </c>
      <c r="D1101" s="28" t="str">
        <f>IFERROR(IF($D$12="NR",VLOOKUP($C1101,'ALLL &lt;50B Database'!$A$2:$S$4794,7,FALSE),VLOOKUP($C1101,'CECL &lt;50B Database'!$A$2:$S$165,7,FALSE)),"")</f>
        <v/>
      </c>
      <c r="E1101" s="32" t="str">
        <f>IFERROR(IF($D$12="NR",VLOOKUP($C1101,'ALLL &lt;50B Database'!$A$2:$S$4794,11,FALSE),VLOOKUP($C1101,'CECL &lt;50B Database'!$A$2:$S$165,11,FALSE)),"")</f>
        <v/>
      </c>
      <c r="F1101" s="32" t="str">
        <f>IFERROR(IF($D$12="NR",VLOOKUP($C1101,'ALLL &lt;50B Database'!$A$2:$S$4794,19,FALSE),VLOOKUP($C1101,'CECL &lt;50B Database'!$A$2:$S$165,19,FALSE)),"")</f>
        <v/>
      </c>
      <c r="G1101" s="32" t="str">
        <f>IFERROR(IF($D$12="NR",VLOOKUP($C1101,'ALLL &lt;50B Database'!$A$2:$S$4794,15,FALSE),VLOOKUP($C1101,'CECL &lt;50B Database'!$A$2:$S$165,15,FALSE)),"")</f>
        <v/>
      </c>
      <c r="H1101" s="32"/>
    </row>
    <row r="1102" spans="2:8" x14ac:dyDescent="0.25">
      <c r="B1102" s="5" t="str">
        <f>IF(COUNT($B$18:B1101)&gt;=COUNT(Workings!$C:$C),"",COUNT($B$18:B1101)+1)</f>
        <v/>
      </c>
      <c r="C1102" t="str">
        <f>IFERROR(INDEX(Workings!$B:$B,MATCH('Peer Comparison Tool'!$B1102,Workings!$D:$D,0)),"")</f>
        <v/>
      </c>
      <c r="D1102" s="28" t="str">
        <f>IFERROR(IF($D$12="NR",VLOOKUP($C1102,'ALLL &lt;50B Database'!$A$2:$S$4794,7,FALSE),VLOOKUP($C1102,'CECL &lt;50B Database'!$A$2:$S$165,7,FALSE)),"")</f>
        <v/>
      </c>
      <c r="E1102" s="32" t="str">
        <f>IFERROR(IF($D$12="NR",VLOOKUP($C1102,'ALLL &lt;50B Database'!$A$2:$S$4794,11,FALSE),VLOOKUP($C1102,'CECL &lt;50B Database'!$A$2:$S$165,11,FALSE)),"")</f>
        <v/>
      </c>
      <c r="F1102" s="32" t="str">
        <f>IFERROR(IF($D$12="NR",VLOOKUP($C1102,'ALLL &lt;50B Database'!$A$2:$S$4794,19,FALSE),VLOOKUP($C1102,'CECL &lt;50B Database'!$A$2:$S$165,19,FALSE)),"")</f>
        <v/>
      </c>
      <c r="G1102" s="32" t="str">
        <f>IFERROR(IF($D$12="NR",VLOOKUP($C1102,'ALLL &lt;50B Database'!$A$2:$S$4794,15,FALSE),VLOOKUP($C1102,'CECL &lt;50B Database'!$A$2:$S$165,15,FALSE)),"")</f>
        <v/>
      </c>
      <c r="H1102" s="32"/>
    </row>
    <row r="1103" spans="2:8" x14ac:dyDescent="0.25">
      <c r="B1103" s="5" t="str">
        <f>IF(COUNT($B$18:B1102)&gt;=COUNT(Workings!$C:$C),"",COUNT($B$18:B1102)+1)</f>
        <v/>
      </c>
      <c r="C1103" t="str">
        <f>IFERROR(INDEX(Workings!$B:$B,MATCH('Peer Comparison Tool'!$B1103,Workings!$D:$D,0)),"")</f>
        <v/>
      </c>
      <c r="D1103" s="28" t="str">
        <f>IFERROR(IF($D$12="NR",VLOOKUP($C1103,'ALLL &lt;50B Database'!$A$2:$S$4794,7,FALSE),VLOOKUP($C1103,'CECL &lt;50B Database'!$A$2:$S$165,7,FALSE)),"")</f>
        <v/>
      </c>
      <c r="E1103" s="32" t="str">
        <f>IFERROR(IF($D$12="NR",VLOOKUP($C1103,'ALLL &lt;50B Database'!$A$2:$S$4794,11,FALSE),VLOOKUP($C1103,'CECL &lt;50B Database'!$A$2:$S$165,11,FALSE)),"")</f>
        <v/>
      </c>
      <c r="F1103" s="32" t="str">
        <f>IFERROR(IF($D$12="NR",VLOOKUP($C1103,'ALLL &lt;50B Database'!$A$2:$S$4794,19,FALSE),VLOOKUP($C1103,'CECL &lt;50B Database'!$A$2:$S$165,19,FALSE)),"")</f>
        <v/>
      </c>
      <c r="G1103" s="32" t="str">
        <f>IFERROR(IF($D$12="NR",VLOOKUP($C1103,'ALLL &lt;50B Database'!$A$2:$S$4794,15,FALSE),VLOOKUP($C1103,'CECL &lt;50B Database'!$A$2:$S$165,15,FALSE)),"")</f>
        <v/>
      </c>
      <c r="H1103" s="32"/>
    </row>
    <row r="1104" spans="2:8" x14ac:dyDescent="0.25">
      <c r="B1104" s="5" t="str">
        <f>IF(COUNT($B$18:B1103)&gt;=COUNT(Workings!$C:$C),"",COUNT($B$18:B1103)+1)</f>
        <v/>
      </c>
      <c r="C1104" t="str">
        <f>IFERROR(INDEX(Workings!$B:$B,MATCH('Peer Comparison Tool'!$B1104,Workings!$D:$D,0)),"")</f>
        <v/>
      </c>
      <c r="D1104" s="28" t="str">
        <f>IFERROR(IF($D$12="NR",VLOOKUP($C1104,'ALLL &lt;50B Database'!$A$2:$S$4794,7,FALSE),VLOOKUP($C1104,'CECL &lt;50B Database'!$A$2:$S$165,7,FALSE)),"")</f>
        <v/>
      </c>
      <c r="E1104" s="32" t="str">
        <f>IFERROR(IF($D$12="NR",VLOOKUP($C1104,'ALLL &lt;50B Database'!$A$2:$S$4794,11,FALSE),VLOOKUP($C1104,'CECL &lt;50B Database'!$A$2:$S$165,11,FALSE)),"")</f>
        <v/>
      </c>
      <c r="F1104" s="32" t="str">
        <f>IFERROR(IF($D$12="NR",VLOOKUP($C1104,'ALLL &lt;50B Database'!$A$2:$S$4794,19,FALSE),VLOOKUP($C1104,'CECL &lt;50B Database'!$A$2:$S$165,19,FALSE)),"")</f>
        <v/>
      </c>
      <c r="G1104" s="32" t="str">
        <f>IFERROR(IF($D$12="NR",VLOOKUP($C1104,'ALLL &lt;50B Database'!$A$2:$S$4794,15,FALSE),VLOOKUP($C1104,'CECL &lt;50B Database'!$A$2:$S$165,15,FALSE)),"")</f>
        <v/>
      </c>
      <c r="H1104" s="32"/>
    </row>
    <row r="1105" spans="2:8" x14ac:dyDescent="0.25">
      <c r="B1105" s="5" t="str">
        <f>IF(COUNT($B$18:B1104)&gt;=COUNT(Workings!$C:$C),"",COUNT($B$18:B1104)+1)</f>
        <v/>
      </c>
      <c r="C1105" t="str">
        <f>IFERROR(INDEX(Workings!$B:$B,MATCH('Peer Comparison Tool'!$B1105,Workings!$D:$D,0)),"")</f>
        <v/>
      </c>
      <c r="D1105" s="28" t="str">
        <f>IFERROR(IF($D$12="NR",VLOOKUP($C1105,'ALLL &lt;50B Database'!$A$2:$S$4794,7,FALSE),VLOOKUP($C1105,'CECL &lt;50B Database'!$A$2:$S$165,7,FALSE)),"")</f>
        <v/>
      </c>
      <c r="E1105" s="32" t="str">
        <f>IFERROR(IF($D$12="NR",VLOOKUP($C1105,'ALLL &lt;50B Database'!$A$2:$S$4794,11,FALSE),VLOOKUP($C1105,'CECL &lt;50B Database'!$A$2:$S$165,11,FALSE)),"")</f>
        <v/>
      </c>
      <c r="F1105" s="32" t="str">
        <f>IFERROR(IF($D$12="NR",VLOOKUP($C1105,'ALLL &lt;50B Database'!$A$2:$S$4794,19,FALSE),VLOOKUP($C1105,'CECL &lt;50B Database'!$A$2:$S$165,19,FALSE)),"")</f>
        <v/>
      </c>
      <c r="G1105" s="32" t="str">
        <f>IFERROR(IF($D$12="NR",VLOOKUP($C1105,'ALLL &lt;50B Database'!$A$2:$S$4794,15,FALSE),VLOOKUP($C1105,'CECL &lt;50B Database'!$A$2:$S$165,15,FALSE)),"")</f>
        <v/>
      </c>
      <c r="H1105" s="32"/>
    </row>
    <row r="1106" spans="2:8" x14ac:dyDescent="0.25">
      <c r="B1106" s="5" t="str">
        <f>IF(COUNT($B$18:B1105)&gt;=COUNT(Workings!$C:$C),"",COUNT($B$18:B1105)+1)</f>
        <v/>
      </c>
      <c r="C1106" t="str">
        <f>IFERROR(INDEX(Workings!$B:$B,MATCH('Peer Comparison Tool'!$B1106,Workings!$D:$D,0)),"")</f>
        <v/>
      </c>
      <c r="D1106" s="28" t="str">
        <f>IFERROR(IF($D$12="NR",VLOOKUP($C1106,'ALLL &lt;50B Database'!$A$2:$S$4794,7,FALSE),VLOOKUP($C1106,'CECL &lt;50B Database'!$A$2:$S$165,7,FALSE)),"")</f>
        <v/>
      </c>
      <c r="E1106" s="32" t="str">
        <f>IFERROR(IF($D$12="NR",VLOOKUP($C1106,'ALLL &lt;50B Database'!$A$2:$S$4794,11,FALSE),VLOOKUP($C1106,'CECL &lt;50B Database'!$A$2:$S$165,11,FALSE)),"")</f>
        <v/>
      </c>
      <c r="F1106" s="32" t="str">
        <f>IFERROR(IF($D$12="NR",VLOOKUP($C1106,'ALLL &lt;50B Database'!$A$2:$S$4794,19,FALSE),VLOOKUP($C1106,'CECL &lt;50B Database'!$A$2:$S$165,19,FALSE)),"")</f>
        <v/>
      </c>
      <c r="G1106" s="32" t="str">
        <f>IFERROR(IF($D$12="NR",VLOOKUP($C1106,'ALLL &lt;50B Database'!$A$2:$S$4794,15,FALSE),VLOOKUP($C1106,'CECL &lt;50B Database'!$A$2:$S$165,15,FALSE)),"")</f>
        <v/>
      </c>
      <c r="H1106" s="32"/>
    </row>
    <row r="1107" spans="2:8" x14ac:dyDescent="0.25">
      <c r="B1107" s="5" t="str">
        <f>IF(COUNT($B$18:B1106)&gt;=COUNT(Workings!$C:$C),"",COUNT($B$18:B1106)+1)</f>
        <v/>
      </c>
      <c r="C1107" t="str">
        <f>IFERROR(INDEX(Workings!$B:$B,MATCH('Peer Comparison Tool'!$B1107,Workings!$D:$D,0)),"")</f>
        <v/>
      </c>
      <c r="D1107" s="28" t="str">
        <f>IFERROR(IF($D$12="NR",VLOOKUP($C1107,'ALLL &lt;50B Database'!$A$2:$S$4794,7,FALSE),VLOOKUP($C1107,'CECL &lt;50B Database'!$A$2:$S$165,7,FALSE)),"")</f>
        <v/>
      </c>
      <c r="E1107" s="32" t="str">
        <f>IFERROR(IF($D$12="NR",VLOOKUP($C1107,'ALLL &lt;50B Database'!$A$2:$S$4794,11,FALSE),VLOOKUP($C1107,'CECL &lt;50B Database'!$A$2:$S$165,11,FALSE)),"")</f>
        <v/>
      </c>
      <c r="F1107" s="32" t="str">
        <f>IFERROR(IF($D$12="NR",VLOOKUP($C1107,'ALLL &lt;50B Database'!$A$2:$S$4794,19,FALSE),VLOOKUP($C1107,'CECL &lt;50B Database'!$A$2:$S$165,19,FALSE)),"")</f>
        <v/>
      </c>
      <c r="G1107" s="32" t="str">
        <f>IFERROR(IF($D$12="NR",VLOOKUP($C1107,'ALLL &lt;50B Database'!$A$2:$S$4794,15,FALSE),VLOOKUP($C1107,'CECL &lt;50B Database'!$A$2:$S$165,15,FALSE)),"")</f>
        <v/>
      </c>
      <c r="H1107" s="32"/>
    </row>
    <row r="1108" spans="2:8" x14ac:dyDescent="0.25">
      <c r="B1108" s="5" t="str">
        <f>IF(COUNT($B$18:B1107)&gt;=COUNT(Workings!$C:$C),"",COUNT($B$18:B1107)+1)</f>
        <v/>
      </c>
      <c r="C1108" t="str">
        <f>IFERROR(INDEX(Workings!$B:$B,MATCH('Peer Comparison Tool'!$B1108,Workings!$D:$D,0)),"")</f>
        <v/>
      </c>
      <c r="D1108" s="28" t="str">
        <f>IFERROR(IF($D$12="NR",VLOOKUP($C1108,'ALLL &lt;50B Database'!$A$2:$S$4794,7,FALSE),VLOOKUP($C1108,'CECL &lt;50B Database'!$A$2:$S$165,7,FALSE)),"")</f>
        <v/>
      </c>
      <c r="E1108" s="32" t="str">
        <f>IFERROR(IF($D$12="NR",VLOOKUP($C1108,'ALLL &lt;50B Database'!$A$2:$S$4794,11,FALSE),VLOOKUP($C1108,'CECL &lt;50B Database'!$A$2:$S$165,11,FALSE)),"")</f>
        <v/>
      </c>
      <c r="F1108" s="32" t="str">
        <f>IFERROR(IF($D$12="NR",VLOOKUP($C1108,'ALLL &lt;50B Database'!$A$2:$S$4794,19,FALSE),VLOOKUP($C1108,'CECL &lt;50B Database'!$A$2:$S$165,19,FALSE)),"")</f>
        <v/>
      </c>
      <c r="G1108" s="32" t="str">
        <f>IFERROR(IF($D$12="NR",VLOOKUP($C1108,'ALLL &lt;50B Database'!$A$2:$S$4794,15,FALSE),VLOOKUP($C1108,'CECL &lt;50B Database'!$A$2:$S$165,15,FALSE)),"")</f>
        <v/>
      </c>
      <c r="H1108" s="32"/>
    </row>
    <row r="1109" spans="2:8" x14ac:dyDescent="0.25">
      <c r="B1109" s="5" t="str">
        <f>IF(COUNT($B$18:B1108)&gt;=COUNT(Workings!$C:$C),"",COUNT($B$18:B1108)+1)</f>
        <v/>
      </c>
      <c r="C1109" t="str">
        <f>IFERROR(INDEX(Workings!$B:$B,MATCH('Peer Comparison Tool'!$B1109,Workings!$D:$D,0)),"")</f>
        <v/>
      </c>
      <c r="D1109" s="28" t="str">
        <f>IFERROR(IF($D$12="NR",VLOOKUP($C1109,'ALLL &lt;50B Database'!$A$2:$S$4794,7,FALSE),VLOOKUP($C1109,'CECL &lt;50B Database'!$A$2:$S$165,7,FALSE)),"")</f>
        <v/>
      </c>
      <c r="E1109" s="32" t="str">
        <f>IFERROR(IF($D$12="NR",VLOOKUP($C1109,'ALLL &lt;50B Database'!$A$2:$S$4794,11,FALSE),VLOOKUP($C1109,'CECL &lt;50B Database'!$A$2:$S$165,11,FALSE)),"")</f>
        <v/>
      </c>
      <c r="F1109" s="32" t="str">
        <f>IFERROR(IF($D$12="NR",VLOOKUP($C1109,'ALLL &lt;50B Database'!$A$2:$S$4794,19,FALSE),VLOOKUP($C1109,'CECL &lt;50B Database'!$A$2:$S$165,19,FALSE)),"")</f>
        <v/>
      </c>
      <c r="G1109" s="32" t="str">
        <f>IFERROR(IF($D$12="NR",VLOOKUP($C1109,'ALLL &lt;50B Database'!$A$2:$S$4794,15,FALSE),VLOOKUP($C1109,'CECL &lt;50B Database'!$A$2:$S$165,15,FALSE)),"")</f>
        <v/>
      </c>
      <c r="H1109" s="32"/>
    </row>
    <row r="1110" spans="2:8" x14ac:dyDescent="0.25">
      <c r="B1110" s="5" t="str">
        <f>IF(COUNT($B$18:B1109)&gt;=COUNT(Workings!$C:$C),"",COUNT($B$18:B1109)+1)</f>
        <v/>
      </c>
      <c r="C1110" t="str">
        <f>IFERROR(INDEX(Workings!$B:$B,MATCH('Peer Comparison Tool'!$B1110,Workings!$D:$D,0)),"")</f>
        <v/>
      </c>
      <c r="D1110" s="28" t="str">
        <f>IFERROR(IF($D$12="NR",VLOOKUP($C1110,'ALLL &lt;50B Database'!$A$2:$S$4794,7,FALSE),VLOOKUP($C1110,'CECL &lt;50B Database'!$A$2:$S$165,7,FALSE)),"")</f>
        <v/>
      </c>
      <c r="E1110" s="32" t="str">
        <f>IFERROR(IF($D$12="NR",VLOOKUP($C1110,'ALLL &lt;50B Database'!$A$2:$S$4794,11,FALSE),VLOOKUP($C1110,'CECL &lt;50B Database'!$A$2:$S$165,11,FALSE)),"")</f>
        <v/>
      </c>
      <c r="F1110" s="32" t="str">
        <f>IFERROR(IF($D$12="NR",VLOOKUP($C1110,'ALLL &lt;50B Database'!$A$2:$S$4794,19,FALSE),VLOOKUP($C1110,'CECL &lt;50B Database'!$A$2:$S$165,19,FALSE)),"")</f>
        <v/>
      </c>
      <c r="G1110" s="32" t="str">
        <f>IFERROR(IF($D$12="NR",VLOOKUP($C1110,'ALLL &lt;50B Database'!$A$2:$S$4794,15,FALSE),VLOOKUP($C1110,'CECL &lt;50B Database'!$A$2:$S$165,15,FALSE)),"")</f>
        <v/>
      </c>
      <c r="H1110" s="32"/>
    </row>
    <row r="1111" spans="2:8" x14ac:dyDescent="0.25">
      <c r="B1111" s="5" t="str">
        <f>IF(COUNT($B$18:B1110)&gt;=COUNT(Workings!$C:$C),"",COUNT($B$18:B1110)+1)</f>
        <v/>
      </c>
      <c r="C1111" t="str">
        <f>IFERROR(INDEX(Workings!$B:$B,MATCH('Peer Comparison Tool'!$B1111,Workings!$D:$D,0)),"")</f>
        <v/>
      </c>
      <c r="D1111" s="28" t="str">
        <f>IFERROR(IF($D$12="NR",VLOOKUP($C1111,'ALLL &lt;50B Database'!$A$2:$S$4794,7,FALSE),VLOOKUP($C1111,'CECL &lt;50B Database'!$A$2:$S$165,7,FALSE)),"")</f>
        <v/>
      </c>
      <c r="E1111" s="32" t="str">
        <f>IFERROR(IF($D$12="NR",VLOOKUP($C1111,'ALLL &lt;50B Database'!$A$2:$S$4794,11,FALSE),VLOOKUP($C1111,'CECL &lt;50B Database'!$A$2:$S$165,11,FALSE)),"")</f>
        <v/>
      </c>
      <c r="F1111" s="32" t="str">
        <f>IFERROR(IF($D$12="NR",VLOOKUP($C1111,'ALLL &lt;50B Database'!$A$2:$S$4794,19,FALSE),VLOOKUP($C1111,'CECL &lt;50B Database'!$A$2:$S$165,19,FALSE)),"")</f>
        <v/>
      </c>
      <c r="G1111" s="32" t="str">
        <f>IFERROR(IF($D$12="NR",VLOOKUP($C1111,'ALLL &lt;50B Database'!$A$2:$S$4794,15,FALSE),VLOOKUP($C1111,'CECL &lt;50B Database'!$A$2:$S$165,15,FALSE)),"")</f>
        <v/>
      </c>
      <c r="H1111" s="32"/>
    </row>
    <row r="1112" spans="2:8" x14ac:dyDescent="0.25">
      <c r="B1112" s="5" t="str">
        <f>IF(COUNT($B$18:B1111)&gt;=COUNT(Workings!$C:$C),"",COUNT($B$18:B1111)+1)</f>
        <v/>
      </c>
      <c r="C1112" t="str">
        <f>IFERROR(INDEX(Workings!$B:$B,MATCH('Peer Comparison Tool'!$B1112,Workings!$D:$D,0)),"")</f>
        <v/>
      </c>
      <c r="D1112" s="28" t="str">
        <f>IFERROR(IF($D$12="NR",VLOOKUP($C1112,'ALLL &lt;50B Database'!$A$2:$S$4794,7,FALSE),VLOOKUP($C1112,'CECL &lt;50B Database'!$A$2:$S$165,7,FALSE)),"")</f>
        <v/>
      </c>
      <c r="E1112" s="32" t="str">
        <f>IFERROR(IF($D$12="NR",VLOOKUP($C1112,'ALLL &lt;50B Database'!$A$2:$S$4794,11,FALSE),VLOOKUP($C1112,'CECL &lt;50B Database'!$A$2:$S$165,11,FALSE)),"")</f>
        <v/>
      </c>
      <c r="F1112" s="32" t="str">
        <f>IFERROR(IF($D$12="NR",VLOOKUP($C1112,'ALLL &lt;50B Database'!$A$2:$S$4794,19,FALSE),VLOOKUP($C1112,'CECL &lt;50B Database'!$A$2:$S$165,19,FALSE)),"")</f>
        <v/>
      </c>
      <c r="G1112" s="32" t="str">
        <f>IFERROR(IF($D$12="NR",VLOOKUP($C1112,'ALLL &lt;50B Database'!$A$2:$S$4794,15,FALSE),VLOOKUP($C1112,'CECL &lt;50B Database'!$A$2:$S$165,15,FALSE)),"")</f>
        <v/>
      </c>
      <c r="H1112" s="32"/>
    </row>
    <row r="1113" spans="2:8" x14ac:dyDescent="0.25">
      <c r="B1113" s="5" t="str">
        <f>IF(COUNT($B$18:B1112)&gt;=COUNT(Workings!$C:$C),"",COUNT($B$18:B1112)+1)</f>
        <v/>
      </c>
      <c r="C1113" t="str">
        <f>IFERROR(INDEX(Workings!$B:$B,MATCH('Peer Comparison Tool'!$B1113,Workings!$D:$D,0)),"")</f>
        <v/>
      </c>
      <c r="D1113" s="28" t="str">
        <f>IFERROR(IF($D$12="NR",VLOOKUP($C1113,'ALLL &lt;50B Database'!$A$2:$S$4794,7,FALSE),VLOOKUP($C1113,'CECL &lt;50B Database'!$A$2:$S$165,7,FALSE)),"")</f>
        <v/>
      </c>
      <c r="E1113" s="32" t="str">
        <f>IFERROR(IF($D$12="NR",VLOOKUP($C1113,'ALLL &lt;50B Database'!$A$2:$S$4794,11,FALSE),VLOOKUP($C1113,'CECL &lt;50B Database'!$A$2:$S$165,11,FALSE)),"")</f>
        <v/>
      </c>
      <c r="F1113" s="32" t="str">
        <f>IFERROR(IF($D$12="NR",VLOOKUP($C1113,'ALLL &lt;50B Database'!$A$2:$S$4794,19,FALSE),VLOOKUP($C1113,'CECL &lt;50B Database'!$A$2:$S$165,19,FALSE)),"")</f>
        <v/>
      </c>
      <c r="G1113" s="32" t="str">
        <f>IFERROR(IF($D$12="NR",VLOOKUP($C1113,'ALLL &lt;50B Database'!$A$2:$S$4794,15,FALSE),VLOOKUP($C1113,'CECL &lt;50B Database'!$A$2:$S$165,15,FALSE)),"")</f>
        <v/>
      </c>
      <c r="H1113" s="32"/>
    </row>
    <row r="1114" spans="2:8" x14ac:dyDescent="0.25">
      <c r="B1114" s="5" t="str">
        <f>IF(COUNT($B$18:B1113)&gt;=COUNT(Workings!$C:$C),"",COUNT($B$18:B1113)+1)</f>
        <v/>
      </c>
      <c r="C1114" t="str">
        <f>IFERROR(INDEX(Workings!$B:$B,MATCH('Peer Comparison Tool'!$B1114,Workings!$D:$D,0)),"")</f>
        <v/>
      </c>
      <c r="D1114" s="28" t="str">
        <f>IFERROR(IF($D$12="NR",VLOOKUP($C1114,'ALLL &lt;50B Database'!$A$2:$S$4794,7,FALSE),VLOOKUP($C1114,'CECL &lt;50B Database'!$A$2:$S$165,7,FALSE)),"")</f>
        <v/>
      </c>
      <c r="E1114" s="32" t="str">
        <f>IFERROR(IF($D$12="NR",VLOOKUP($C1114,'ALLL &lt;50B Database'!$A$2:$S$4794,11,FALSE),VLOOKUP($C1114,'CECL &lt;50B Database'!$A$2:$S$165,11,FALSE)),"")</f>
        <v/>
      </c>
      <c r="F1114" s="32" t="str">
        <f>IFERROR(IF($D$12="NR",VLOOKUP($C1114,'ALLL &lt;50B Database'!$A$2:$S$4794,19,FALSE),VLOOKUP($C1114,'CECL &lt;50B Database'!$A$2:$S$165,19,FALSE)),"")</f>
        <v/>
      </c>
      <c r="G1114" s="32" t="str">
        <f>IFERROR(IF($D$12="NR",VLOOKUP($C1114,'ALLL &lt;50B Database'!$A$2:$S$4794,15,FALSE),VLOOKUP($C1114,'CECL &lt;50B Database'!$A$2:$S$165,15,FALSE)),"")</f>
        <v/>
      </c>
      <c r="H1114" s="32"/>
    </row>
    <row r="1115" spans="2:8" x14ac:dyDescent="0.25">
      <c r="B1115" s="5" t="str">
        <f>IF(COUNT($B$18:B1114)&gt;=COUNT(Workings!$C:$C),"",COUNT($B$18:B1114)+1)</f>
        <v/>
      </c>
      <c r="C1115" t="str">
        <f>IFERROR(INDEX(Workings!$B:$B,MATCH('Peer Comparison Tool'!$B1115,Workings!$D:$D,0)),"")</f>
        <v/>
      </c>
      <c r="D1115" s="28" t="str">
        <f>IFERROR(IF($D$12="NR",VLOOKUP($C1115,'ALLL &lt;50B Database'!$A$2:$S$4794,7,FALSE),VLOOKUP($C1115,'CECL &lt;50B Database'!$A$2:$S$165,7,FALSE)),"")</f>
        <v/>
      </c>
      <c r="E1115" s="32" t="str">
        <f>IFERROR(IF($D$12="NR",VLOOKUP($C1115,'ALLL &lt;50B Database'!$A$2:$S$4794,11,FALSE),VLOOKUP($C1115,'CECL &lt;50B Database'!$A$2:$S$165,11,FALSE)),"")</f>
        <v/>
      </c>
      <c r="F1115" s="32" t="str">
        <f>IFERROR(IF($D$12="NR",VLOOKUP($C1115,'ALLL &lt;50B Database'!$A$2:$S$4794,19,FALSE),VLOOKUP($C1115,'CECL &lt;50B Database'!$A$2:$S$165,19,FALSE)),"")</f>
        <v/>
      </c>
      <c r="G1115" s="32" t="str">
        <f>IFERROR(IF($D$12="NR",VLOOKUP($C1115,'ALLL &lt;50B Database'!$A$2:$S$4794,15,FALSE),VLOOKUP($C1115,'CECL &lt;50B Database'!$A$2:$S$165,15,FALSE)),"")</f>
        <v/>
      </c>
      <c r="H1115" s="32"/>
    </row>
    <row r="1116" spans="2:8" x14ac:dyDescent="0.25">
      <c r="B1116" s="5" t="str">
        <f>IF(COUNT($B$18:B1115)&gt;=COUNT(Workings!$C:$C),"",COUNT($B$18:B1115)+1)</f>
        <v/>
      </c>
      <c r="C1116" t="str">
        <f>IFERROR(INDEX(Workings!$B:$B,MATCH('Peer Comparison Tool'!$B1116,Workings!$D:$D,0)),"")</f>
        <v/>
      </c>
      <c r="D1116" s="28" t="str">
        <f>IFERROR(IF($D$12="NR",VLOOKUP($C1116,'ALLL &lt;50B Database'!$A$2:$S$4794,7,FALSE),VLOOKUP($C1116,'CECL &lt;50B Database'!$A$2:$S$165,7,FALSE)),"")</f>
        <v/>
      </c>
      <c r="E1116" s="32" t="str">
        <f>IFERROR(IF($D$12="NR",VLOOKUP($C1116,'ALLL &lt;50B Database'!$A$2:$S$4794,11,FALSE),VLOOKUP($C1116,'CECL &lt;50B Database'!$A$2:$S$165,11,FALSE)),"")</f>
        <v/>
      </c>
      <c r="F1116" s="32" t="str">
        <f>IFERROR(IF($D$12="NR",VLOOKUP($C1116,'ALLL &lt;50B Database'!$A$2:$S$4794,19,FALSE),VLOOKUP($C1116,'CECL &lt;50B Database'!$A$2:$S$165,19,FALSE)),"")</f>
        <v/>
      </c>
      <c r="G1116" s="32" t="str">
        <f>IFERROR(IF($D$12="NR",VLOOKUP($C1116,'ALLL &lt;50B Database'!$A$2:$S$4794,15,FALSE),VLOOKUP($C1116,'CECL &lt;50B Database'!$A$2:$S$165,15,FALSE)),"")</f>
        <v/>
      </c>
      <c r="H1116" s="32"/>
    </row>
    <row r="1117" spans="2:8" x14ac:dyDescent="0.25">
      <c r="B1117" s="5" t="str">
        <f>IF(COUNT($B$18:B1116)&gt;=COUNT(Workings!$C:$C),"",COUNT($B$18:B1116)+1)</f>
        <v/>
      </c>
      <c r="C1117" t="str">
        <f>IFERROR(INDEX(Workings!$B:$B,MATCH('Peer Comparison Tool'!$B1117,Workings!$D:$D,0)),"")</f>
        <v/>
      </c>
      <c r="D1117" s="28" t="str">
        <f>IFERROR(IF($D$12="NR",VLOOKUP($C1117,'ALLL &lt;50B Database'!$A$2:$S$4794,7,FALSE),VLOOKUP($C1117,'CECL &lt;50B Database'!$A$2:$S$165,7,FALSE)),"")</f>
        <v/>
      </c>
      <c r="E1117" s="32" t="str">
        <f>IFERROR(IF($D$12="NR",VLOOKUP($C1117,'ALLL &lt;50B Database'!$A$2:$S$4794,11,FALSE),VLOOKUP($C1117,'CECL &lt;50B Database'!$A$2:$S$165,11,FALSE)),"")</f>
        <v/>
      </c>
      <c r="F1117" s="32" t="str">
        <f>IFERROR(IF($D$12="NR",VLOOKUP($C1117,'ALLL &lt;50B Database'!$A$2:$S$4794,19,FALSE),VLOOKUP($C1117,'CECL &lt;50B Database'!$A$2:$S$165,19,FALSE)),"")</f>
        <v/>
      </c>
      <c r="G1117" s="32" t="str">
        <f>IFERROR(IF($D$12="NR",VLOOKUP($C1117,'ALLL &lt;50B Database'!$A$2:$S$4794,15,FALSE),VLOOKUP($C1117,'CECL &lt;50B Database'!$A$2:$S$165,15,FALSE)),"")</f>
        <v/>
      </c>
      <c r="H1117" s="32"/>
    </row>
    <row r="1118" spans="2:8" x14ac:dyDescent="0.25">
      <c r="B1118" s="5" t="str">
        <f>IF(COUNT($B$18:B1117)&gt;=COUNT(Workings!$C:$C),"",COUNT($B$18:B1117)+1)</f>
        <v/>
      </c>
      <c r="C1118" t="str">
        <f>IFERROR(INDEX(Workings!$B:$B,MATCH('Peer Comparison Tool'!$B1118,Workings!$D:$D,0)),"")</f>
        <v/>
      </c>
      <c r="D1118" s="28" t="str">
        <f>IFERROR(IF($D$12="NR",VLOOKUP($C1118,'ALLL &lt;50B Database'!$A$2:$S$4794,7,FALSE),VLOOKUP($C1118,'CECL &lt;50B Database'!$A$2:$S$165,7,FALSE)),"")</f>
        <v/>
      </c>
      <c r="E1118" s="32" t="str">
        <f>IFERROR(IF($D$12="NR",VLOOKUP($C1118,'ALLL &lt;50B Database'!$A$2:$S$4794,11,FALSE),VLOOKUP($C1118,'CECL &lt;50B Database'!$A$2:$S$165,11,FALSE)),"")</f>
        <v/>
      </c>
      <c r="F1118" s="32" t="str">
        <f>IFERROR(IF($D$12="NR",VLOOKUP($C1118,'ALLL &lt;50B Database'!$A$2:$S$4794,19,FALSE),VLOOKUP($C1118,'CECL &lt;50B Database'!$A$2:$S$165,19,FALSE)),"")</f>
        <v/>
      </c>
      <c r="G1118" s="32" t="str">
        <f>IFERROR(IF($D$12="NR",VLOOKUP($C1118,'ALLL &lt;50B Database'!$A$2:$S$4794,15,FALSE),VLOOKUP($C1118,'CECL &lt;50B Database'!$A$2:$S$165,15,FALSE)),"")</f>
        <v/>
      </c>
      <c r="H1118" s="32"/>
    </row>
    <row r="1119" spans="2:8" x14ac:dyDescent="0.25">
      <c r="B1119" s="5" t="str">
        <f>IF(COUNT($B$18:B1118)&gt;=COUNT(Workings!$C:$C),"",COUNT($B$18:B1118)+1)</f>
        <v/>
      </c>
      <c r="C1119" t="str">
        <f>IFERROR(INDEX(Workings!$B:$B,MATCH('Peer Comparison Tool'!$B1119,Workings!$D:$D,0)),"")</f>
        <v/>
      </c>
      <c r="D1119" s="28" t="str">
        <f>IFERROR(IF($D$12="NR",VLOOKUP($C1119,'ALLL &lt;50B Database'!$A$2:$S$4794,7,FALSE),VLOOKUP($C1119,'CECL &lt;50B Database'!$A$2:$S$165,7,FALSE)),"")</f>
        <v/>
      </c>
      <c r="E1119" s="32" t="str">
        <f>IFERROR(IF($D$12="NR",VLOOKUP($C1119,'ALLL &lt;50B Database'!$A$2:$S$4794,11,FALSE),VLOOKUP($C1119,'CECL &lt;50B Database'!$A$2:$S$165,11,FALSE)),"")</f>
        <v/>
      </c>
      <c r="F1119" s="32" t="str">
        <f>IFERROR(IF($D$12="NR",VLOOKUP($C1119,'ALLL &lt;50B Database'!$A$2:$S$4794,19,FALSE),VLOOKUP($C1119,'CECL &lt;50B Database'!$A$2:$S$165,19,FALSE)),"")</f>
        <v/>
      </c>
      <c r="G1119" s="32" t="str">
        <f>IFERROR(IF($D$12="NR",VLOOKUP($C1119,'ALLL &lt;50B Database'!$A$2:$S$4794,15,FALSE),VLOOKUP($C1119,'CECL &lt;50B Database'!$A$2:$S$165,15,FALSE)),"")</f>
        <v/>
      </c>
      <c r="H1119" s="32"/>
    </row>
    <row r="1120" spans="2:8" x14ac:dyDescent="0.25">
      <c r="B1120" s="5" t="str">
        <f>IF(COUNT($B$18:B1119)&gt;=COUNT(Workings!$C:$C),"",COUNT($B$18:B1119)+1)</f>
        <v/>
      </c>
      <c r="C1120" t="str">
        <f>IFERROR(INDEX(Workings!$B:$B,MATCH('Peer Comparison Tool'!$B1120,Workings!$D:$D,0)),"")</f>
        <v/>
      </c>
      <c r="D1120" s="28" t="str">
        <f>IFERROR(IF($D$12="NR",VLOOKUP($C1120,'ALLL &lt;50B Database'!$A$2:$S$4794,7,FALSE),VLOOKUP($C1120,'CECL &lt;50B Database'!$A$2:$S$165,7,FALSE)),"")</f>
        <v/>
      </c>
      <c r="E1120" s="32" t="str">
        <f>IFERROR(IF($D$12="NR",VLOOKUP($C1120,'ALLL &lt;50B Database'!$A$2:$S$4794,11,FALSE),VLOOKUP($C1120,'CECL &lt;50B Database'!$A$2:$S$165,11,FALSE)),"")</f>
        <v/>
      </c>
      <c r="F1120" s="32" t="str">
        <f>IFERROR(IF($D$12="NR",VLOOKUP($C1120,'ALLL &lt;50B Database'!$A$2:$S$4794,19,FALSE),VLOOKUP($C1120,'CECL &lt;50B Database'!$A$2:$S$165,19,FALSE)),"")</f>
        <v/>
      </c>
      <c r="G1120" s="32" t="str">
        <f>IFERROR(IF($D$12="NR",VLOOKUP($C1120,'ALLL &lt;50B Database'!$A$2:$S$4794,15,FALSE),VLOOKUP($C1120,'CECL &lt;50B Database'!$A$2:$S$165,15,FALSE)),"")</f>
        <v/>
      </c>
      <c r="H1120" s="32"/>
    </row>
    <row r="1121" spans="2:8" x14ac:dyDescent="0.25">
      <c r="B1121" s="5" t="str">
        <f>IF(COUNT($B$18:B1120)&gt;=COUNT(Workings!$C:$C),"",COUNT($B$18:B1120)+1)</f>
        <v/>
      </c>
      <c r="C1121" t="str">
        <f>IFERROR(INDEX(Workings!$B:$B,MATCH('Peer Comparison Tool'!$B1121,Workings!$D:$D,0)),"")</f>
        <v/>
      </c>
      <c r="D1121" s="28" t="str">
        <f>IFERROR(IF($D$12="NR",VLOOKUP($C1121,'ALLL &lt;50B Database'!$A$2:$S$4794,7,FALSE),VLOOKUP($C1121,'CECL &lt;50B Database'!$A$2:$S$165,7,FALSE)),"")</f>
        <v/>
      </c>
      <c r="E1121" s="32" t="str">
        <f>IFERROR(IF($D$12="NR",VLOOKUP($C1121,'ALLL &lt;50B Database'!$A$2:$S$4794,11,FALSE),VLOOKUP($C1121,'CECL &lt;50B Database'!$A$2:$S$165,11,FALSE)),"")</f>
        <v/>
      </c>
      <c r="F1121" s="32" t="str">
        <f>IFERROR(IF($D$12="NR",VLOOKUP($C1121,'ALLL &lt;50B Database'!$A$2:$S$4794,19,FALSE),VLOOKUP($C1121,'CECL &lt;50B Database'!$A$2:$S$165,19,FALSE)),"")</f>
        <v/>
      </c>
      <c r="G1121" s="32" t="str">
        <f>IFERROR(IF($D$12="NR",VLOOKUP($C1121,'ALLL &lt;50B Database'!$A$2:$S$4794,15,FALSE),VLOOKUP($C1121,'CECL &lt;50B Database'!$A$2:$S$165,15,FALSE)),"")</f>
        <v/>
      </c>
      <c r="H1121" s="32"/>
    </row>
    <row r="1122" spans="2:8" x14ac:dyDescent="0.25">
      <c r="B1122" s="5" t="str">
        <f>IF(COUNT($B$18:B1121)&gt;=COUNT(Workings!$C:$C),"",COUNT($B$18:B1121)+1)</f>
        <v/>
      </c>
      <c r="C1122" t="str">
        <f>IFERROR(INDEX(Workings!$B:$B,MATCH('Peer Comparison Tool'!$B1122,Workings!$D:$D,0)),"")</f>
        <v/>
      </c>
      <c r="D1122" s="28" t="str">
        <f>IFERROR(IF($D$12="NR",VLOOKUP($C1122,'ALLL &lt;50B Database'!$A$2:$S$4794,7,FALSE),VLOOKUP($C1122,'CECL &lt;50B Database'!$A$2:$S$165,7,FALSE)),"")</f>
        <v/>
      </c>
      <c r="E1122" s="32" t="str">
        <f>IFERROR(IF($D$12="NR",VLOOKUP($C1122,'ALLL &lt;50B Database'!$A$2:$S$4794,11,FALSE),VLOOKUP($C1122,'CECL &lt;50B Database'!$A$2:$S$165,11,FALSE)),"")</f>
        <v/>
      </c>
      <c r="F1122" s="32" t="str">
        <f>IFERROR(IF($D$12="NR",VLOOKUP($C1122,'ALLL &lt;50B Database'!$A$2:$S$4794,19,FALSE),VLOOKUP($C1122,'CECL &lt;50B Database'!$A$2:$S$165,19,FALSE)),"")</f>
        <v/>
      </c>
      <c r="G1122" s="32" t="str">
        <f>IFERROR(IF($D$12="NR",VLOOKUP($C1122,'ALLL &lt;50B Database'!$A$2:$S$4794,15,FALSE),VLOOKUP($C1122,'CECL &lt;50B Database'!$A$2:$S$165,15,FALSE)),"")</f>
        <v/>
      </c>
      <c r="H1122" s="32"/>
    </row>
    <row r="1123" spans="2:8" x14ac:dyDescent="0.25">
      <c r="B1123" s="5" t="str">
        <f>IF(COUNT($B$18:B1122)&gt;=COUNT(Workings!$C:$C),"",COUNT($B$18:B1122)+1)</f>
        <v/>
      </c>
      <c r="C1123" t="str">
        <f>IFERROR(INDEX(Workings!$B:$B,MATCH('Peer Comparison Tool'!$B1123,Workings!$D:$D,0)),"")</f>
        <v/>
      </c>
      <c r="D1123" s="28" t="str">
        <f>IFERROR(IF($D$12="NR",VLOOKUP($C1123,'ALLL &lt;50B Database'!$A$2:$S$4794,7,FALSE),VLOOKUP($C1123,'CECL &lt;50B Database'!$A$2:$S$165,7,FALSE)),"")</f>
        <v/>
      </c>
      <c r="E1123" s="32" t="str">
        <f>IFERROR(IF($D$12="NR",VLOOKUP($C1123,'ALLL &lt;50B Database'!$A$2:$S$4794,11,FALSE),VLOOKUP($C1123,'CECL &lt;50B Database'!$A$2:$S$165,11,FALSE)),"")</f>
        <v/>
      </c>
      <c r="F1123" s="32" t="str">
        <f>IFERROR(IF($D$12="NR",VLOOKUP($C1123,'ALLL &lt;50B Database'!$A$2:$S$4794,19,FALSE),VLOOKUP($C1123,'CECL &lt;50B Database'!$A$2:$S$165,19,FALSE)),"")</f>
        <v/>
      </c>
      <c r="G1123" s="32" t="str">
        <f>IFERROR(IF($D$12="NR",VLOOKUP($C1123,'ALLL &lt;50B Database'!$A$2:$S$4794,15,FALSE),VLOOKUP($C1123,'CECL &lt;50B Database'!$A$2:$S$165,15,FALSE)),"")</f>
        <v/>
      </c>
      <c r="H1123" s="32"/>
    </row>
    <row r="1124" spans="2:8" x14ac:dyDescent="0.25">
      <c r="B1124" s="5" t="str">
        <f>IF(COUNT($B$18:B1123)&gt;=COUNT(Workings!$C:$C),"",COUNT($B$18:B1123)+1)</f>
        <v/>
      </c>
      <c r="C1124" t="str">
        <f>IFERROR(INDEX(Workings!$B:$B,MATCH('Peer Comparison Tool'!$B1124,Workings!$D:$D,0)),"")</f>
        <v/>
      </c>
      <c r="D1124" s="28" t="str">
        <f>IFERROR(IF($D$12="NR",VLOOKUP($C1124,'ALLL &lt;50B Database'!$A$2:$S$4794,7,FALSE),VLOOKUP($C1124,'CECL &lt;50B Database'!$A$2:$S$165,7,FALSE)),"")</f>
        <v/>
      </c>
      <c r="E1124" s="32" t="str">
        <f>IFERROR(IF($D$12="NR",VLOOKUP($C1124,'ALLL &lt;50B Database'!$A$2:$S$4794,11,FALSE),VLOOKUP($C1124,'CECL &lt;50B Database'!$A$2:$S$165,11,FALSE)),"")</f>
        <v/>
      </c>
      <c r="F1124" s="32" t="str">
        <f>IFERROR(IF($D$12="NR",VLOOKUP($C1124,'ALLL &lt;50B Database'!$A$2:$S$4794,19,FALSE),VLOOKUP($C1124,'CECL &lt;50B Database'!$A$2:$S$165,19,FALSE)),"")</f>
        <v/>
      </c>
      <c r="G1124" s="32" t="str">
        <f>IFERROR(IF($D$12="NR",VLOOKUP($C1124,'ALLL &lt;50B Database'!$A$2:$S$4794,15,FALSE),VLOOKUP($C1124,'CECL &lt;50B Database'!$A$2:$S$165,15,FALSE)),"")</f>
        <v/>
      </c>
      <c r="H1124" s="32"/>
    </row>
    <row r="1125" spans="2:8" x14ac:dyDescent="0.25">
      <c r="B1125" s="5" t="str">
        <f>IF(COUNT($B$18:B1124)&gt;=COUNT(Workings!$C:$C),"",COUNT($B$18:B1124)+1)</f>
        <v/>
      </c>
      <c r="C1125" t="str">
        <f>IFERROR(INDEX(Workings!$B:$B,MATCH('Peer Comparison Tool'!$B1125,Workings!$D:$D,0)),"")</f>
        <v/>
      </c>
      <c r="D1125" s="28" t="str">
        <f>IFERROR(IF($D$12="NR",VLOOKUP($C1125,'ALLL &lt;50B Database'!$A$2:$S$4794,7,FALSE),VLOOKUP($C1125,'CECL &lt;50B Database'!$A$2:$S$165,7,FALSE)),"")</f>
        <v/>
      </c>
      <c r="E1125" s="32" t="str">
        <f>IFERROR(IF($D$12="NR",VLOOKUP($C1125,'ALLL &lt;50B Database'!$A$2:$S$4794,11,FALSE),VLOOKUP($C1125,'CECL &lt;50B Database'!$A$2:$S$165,11,FALSE)),"")</f>
        <v/>
      </c>
      <c r="F1125" s="32" t="str">
        <f>IFERROR(IF($D$12="NR",VLOOKUP($C1125,'ALLL &lt;50B Database'!$A$2:$S$4794,19,FALSE),VLOOKUP($C1125,'CECL &lt;50B Database'!$A$2:$S$165,19,FALSE)),"")</f>
        <v/>
      </c>
      <c r="G1125" s="32" t="str">
        <f>IFERROR(IF($D$12="NR",VLOOKUP($C1125,'ALLL &lt;50B Database'!$A$2:$S$4794,15,FALSE),VLOOKUP($C1125,'CECL &lt;50B Database'!$A$2:$S$165,15,FALSE)),"")</f>
        <v/>
      </c>
      <c r="H1125" s="32"/>
    </row>
    <row r="1126" spans="2:8" x14ac:dyDescent="0.25">
      <c r="B1126" s="5" t="str">
        <f>IF(COUNT($B$18:B1125)&gt;=COUNT(Workings!$C:$C),"",COUNT($B$18:B1125)+1)</f>
        <v/>
      </c>
      <c r="C1126" t="str">
        <f>IFERROR(INDEX(Workings!$B:$B,MATCH('Peer Comparison Tool'!$B1126,Workings!$D:$D,0)),"")</f>
        <v/>
      </c>
      <c r="D1126" s="28" t="str">
        <f>IFERROR(IF($D$12="NR",VLOOKUP($C1126,'ALLL &lt;50B Database'!$A$2:$S$4794,7,FALSE),VLOOKUP($C1126,'CECL &lt;50B Database'!$A$2:$S$165,7,FALSE)),"")</f>
        <v/>
      </c>
      <c r="E1126" s="32" t="str">
        <f>IFERROR(IF($D$12="NR",VLOOKUP($C1126,'ALLL &lt;50B Database'!$A$2:$S$4794,11,FALSE),VLOOKUP($C1126,'CECL &lt;50B Database'!$A$2:$S$165,11,FALSE)),"")</f>
        <v/>
      </c>
      <c r="F1126" s="32" t="str">
        <f>IFERROR(IF($D$12="NR",VLOOKUP($C1126,'ALLL &lt;50B Database'!$A$2:$S$4794,19,FALSE),VLOOKUP($C1126,'CECL &lt;50B Database'!$A$2:$S$165,19,FALSE)),"")</f>
        <v/>
      </c>
      <c r="G1126" s="32" t="str">
        <f>IFERROR(IF($D$12="NR",VLOOKUP($C1126,'ALLL &lt;50B Database'!$A$2:$S$4794,15,FALSE),VLOOKUP($C1126,'CECL &lt;50B Database'!$A$2:$S$165,15,FALSE)),"")</f>
        <v/>
      </c>
      <c r="H1126" s="32"/>
    </row>
    <row r="1127" spans="2:8" x14ac:dyDescent="0.25">
      <c r="B1127" s="5" t="str">
        <f>IF(COUNT($B$18:B1126)&gt;=COUNT(Workings!$C:$C),"",COUNT($B$18:B1126)+1)</f>
        <v/>
      </c>
      <c r="C1127" t="str">
        <f>IFERROR(INDEX(Workings!$B:$B,MATCH('Peer Comparison Tool'!$B1127,Workings!$D:$D,0)),"")</f>
        <v/>
      </c>
      <c r="D1127" s="28" t="str">
        <f>IFERROR(IF($D$12="NR",VLOOKUP($C1127,'ALLL &lt;50B Database'!$A$2:$S$4794,7,FALSE),VLOOKUP($C1127,'CECL &lt;50B Database'!$A$2:$S$165,7,FALSE)),"")</f>
        <v/>
      </c>
      <c r="E1127" s="32" t="str">
        <f>IFERROR(IF($D$12="NR",VLOOKUP($C1127,'ALLL &lt;50B Database'!$A$2:$S$4794,11,FALSE),VLOOKUP($C1127,'CECL &lt;50B Database'!$A$2:$S$165,11,FALSE)),"")</f>
        <v/>
      </c>
      <c r="F1127" s="32" t="str">
        <f>IFERROR(IF($D$12="NR",VLOOKUP($C1127,'ALLL &lt;50B Database'!$A$2:$S$4794,19,FALSE),VLOOKUP($C1127,'CECL &lt;50B Database'!$A$2:$S$165,19,FALSE)),"")</f>
        <v/>
      </c>
      <c r="G1127" s="32" t="str">
        <f>IFERROR(IF($D$12="NR",VLOOKUP($C1127,'ALLL &lt;50B Database'!$A$2:$S$4794,15,FALSE),VLOOKUP($C1127,'CECL &lt;50B Database'!$A$2:$S$165,15,FALSE)),"")</f>
        <v/>
      </c>
      <c r="H1127" s="32"/>
    </row>
    <row r="1128" spans="2:8" x14ac:dyDescent="0.25">
      <c r="B1128" s="5" t="str">
        <f>IF(COUNT($B$18:B1127)&gt;=COUNT(Workings!$C:$C),"",COUNT($B$18:B1127)+1)</f>
        <v/>
      </c>
      <c r="C1128" t="str">
        <f>IFERROR(INDEX(Workings!$B:$B,MATCH('Peer Comparison Tool'!$B1128,Workings!$D:$D,0)),"")</f>
        <v/>
      </c>
      <c r="D1128" s="28" t="str">
        <f>IFERROR(IF($D$12="NR",VLOOKUP($C1128,'ALLL &lt;50B Database'!$A$2:$S$4794,7,FALSE),VLOOKUP($C1128,'CECL &lt;50B Database'!$A$2:$S$165,7,FALSE)),"")</f>
        <v/>
      </c>
      <c r="E1128" s="32" t="str">
        <f>IFERROR(IF($D$12="NR",VLOOKUP($C1128,'ALLL &lt;50B Database'!$A$2:$S$4794,11,FALSE),VLOOKUP($C1128,'CECL &lt;50B Database'!$A$2:$S$165,11,FALSE)),"")</f>
        <v/>
      </c>
      <c r="F1128" s="32" t="str">
        <f>IFERROR(IF($D$12="NR",VLOOKUP($C1128,'ALLL &lt;50B Database'!$A$2:$S$4794,19,FALSE),VLOOKUP($C1128,'CECL &lt;50B Database'!$A$2:$S$165,19,FALSE)),"")</f>
        <v/>
      </c>
      <c r="G1128" s="32" t="str">
        <f>IFERROR(IF($D$12="NR",VLOOKUP($C1128,'ALLL &lt;50B Database'!$A$2:$S$4794,15,FALSE),VLOOKUP($C1128,'CECL &lt;50B Database'!$A$2:$S$165,15,FALSE)),"")</f>
        <v/>
      </c>
      <c r="H1128" s="32"/>
    </row>
    <row r="1129" spans="2:8" x14ac:dyDescent="0.25">
      <c r="B1129" s="5" t="str">
        <f>IF(COUNT($B$18:B1128)&gt;=COUNT(Workings!$C:$C),"",COUNT($B$18:B1128)+1)</f>
        <v/>
      </c>
      <c r="C1129" t="str">
        <f>IFERROR(INDEX(Workings!$B:$B,MATCH('Peer Comparison Tool'!$B1129,Workings!$D:$D,0)),"")</f>
        <v/>
      </c>
      <c r="D1129" s="28" t="str">
        <f>IFERROR(IF($D$12="NR",VLOOKUP($C1129,'ALLL &lt;50B Database'!$A$2:$S$4794,7,FALSE),VLOOKUP($C1129,'CECL &lt;50B Database'!$A$2:$S$165,7,FALSE)),"")</f>
        <v/>
      </c>
      <c r="E1129" s="32" t="str">
        <f>IFERROR(IF($D$12="NR",VLOOKUP($C1129,'ALLL &lt;50B Database'!$A$2:$S$4794,11,FALSE),VLOOKUP($C1129,'CECL &lt;50B Database'!$A$2:$S$165,11,FALSE)),"")</f>
        <v/>
      </c>
      <c r="F1129" s="32" t="str">
        <f>IFERROR(IF($D$12="NR",VLOOKUP($C1129,'ALLL &lt;50B Database'!$A$2:$S$4794,19,FALSE),VLOOKUP($C1129,'CECL &lt;50B Database'!$A$2:$S$165,19,FALSE)),"")</f>
        <v/>
      </c>
      <c r="G1129" s="32" t="str">
        <f>IFERROR(IF($D$12="NR",VLOOKUP($C1129,'ALLL &lt;50B Database'!$A$2:$S$4794,15,FALSE),VLOOKUP($C1129,'CECL &lt;50B Database'!$A$2:$S$165,15,FALSE)),"")</f>
        <v/>
      </c>
      <c r="H1129" s="32"/>
    </row>
    <row r="1130" spans="2:8" x14ac:dyDescent="0.25">
      <c r="B1130" s="5" t="str">
        <f>IF(COUNT($B$18:B1129)&gt;=COUNT(Workings!$C:$C),"",COUNT($B$18:B1129)+1)</f>
        <v/>
      </c>
      <c r="C1130" t="str">
        <f>IFERROR(INDEX(Workings!$B:$B,MATCH('Peer Comparison Tool'!$B1130,Workings!$D:$D,0)),"")</f>
        <v/>
      </c>
      <c r="D1130" s="28" t="str">
        <f>IFERROR(IF($D$12="NR",VLOOKUP($C1130,'ALLL &lt;50B Database'!$A$2:$S$4794,7,FALSE),VLOOKUP($C1130,'CECL &lt;50B Database'!$A$2:$S$165,7,FALSE)),"")</f>
        <v/>
      </c>
      <c r="E1130" s="32" t="str">
        <f>IFERROR(IF($D$12="NR",VLOOKUP($C1130,'ALLL &lt;50B Database'!$A$2:$S$4794,11,FALSE),VLOOKUP($C1130,'CECL &lt;50B Database'!$A$2:$S$165,11,FALSE)),"")</f>
        <v/>
      </c>
      <c r="F1130" s="32" t="str">
        <f>IFERROR(IF($D$12="NR",VLOOKUP($C1130,'ALLL &lt;50B Database'!$A$2:$S$4794,19,FALSE),VLOOKUP($C1130,'CECL &lt;50B Database'!$A$2:$S$165,19,FALSE)),"")</f>
        <v/>
      </c>
      <c r="G1130" s="32" t="str">
        <f>IFERROR(IF($D$12="NR",VLOOKUP($C1130,'ALLL &lt;50B Database'!$A$2:$S$4794,15,FALSE),VLOOKUP($C1130,'CECL &lt;50B Database'!$A$2:$S$165,15,FALSE)),"")</f>
        <v/>
      </c>
      <c r="H1130" s="32"/>
    </row>
    <row r="1131" spans="2:8" x14ac:dyDescent="0.25">
      <c r="B1131" s="5" t="str">
        <f>IF(COUNT($B$18:B1130)&gt;=COUNT(Workings!$C:$C),"",COUNT($B$18:B1130)+1)</f>
        <v/>
      </c>
      <c r="C1131" t="str">
        <f>IFERROR(INDEX(Workings!$B:$B,MATCH('Peer Comparison Tool'!$B1131,Workings!$D:$D,0)),"")</f>
        <v/>
      </c>
      <c r="D1131" s="28" t="str">
        <f>IFERROR(IF($D$12="NR",VLOOKUP($C1131,'ALLL &lt;50B Database'!$A$2:$S$4794,7,FALSE),VLOOKUP($C1131,'CECL &lt;50B Database'!$A$2:$S$165,7,FALSE)),"")</f>
        <v/>
      </c>
      <c r="E1131" s="32" t="str">
        <f>IFERROR(IF($D$12="NR",VLOOKUP($C1131,'ALLL &lt;50B Database'!$A$2:$S$4794,11,FALSE),VLOOKUP($C1131,'CECL &lt;50B Database'!$A$2:$S$165,11,FALSE)),"")</f>
        <v/>
      </c>
      <c r="F1131" s="32" t="str">
        <f>IFERROR(IF($D$12="NR",VLOOKUP($C1131,'ALLL &lt;50B Database'!$A$2:$S$4794,19,FALSE),VLOOKUP($C1131,'CECL &lt;50B Database'!$A$2:$S$165,19,FALSE)),"")</f>
        <v/>
      </c>
      <c r="G1131" s="32" t="str">
        <f>IFERROR(IF($D$12="NR",VLOOKUP($C1131,'ALLL &lt;50B Database'!$A$2:$S$4794,15,FALSE),VLOOKUP($C1131,'CECL &lt;50B Database'!$A$2:$S$165,15,FALSE)),"")</f>
        <v/>
      </c>
      <c r="H1131" s="32"/>
    </row>
    <row r="1132" spans="2:8" x14ac:dyDescent="0.25">
      <c r="B1132" s="5" t="str">
        <f>IF(COUNT($B$18:B1131)&gt;=COUNT(Workings!$C:$C),"",COUNT($B$18:B1131)+1)</f>
        <v/>
      </c>
      <c r="C1132" t="str">
        <f>IFERROR(INDEX(Workings!$B:$B,MATCH('Peer Comparison Tool'!$B1132,Workings!$D:$D,0)),"")</f>
        <v/>
      </c>
      <c r="D1132" s="28" t="str">
        <f>IFERROR(IF($D$12="NR",VLOOKUP($C1132,'ALLL &lt;50B Database'!$A$2:$S$4794,7,FALSE),VLOOKUP($C1132,'CECL &lt;50B Database'!$A$2:$S$165,7,FALSE)),"")</f>
        <v/>
      </c>
      <c r="E1132" s="32" t="str">
        <f>IFERROR(IF($D$12="NR",VLOOKUP($C1132,'ALLL &lt;50B Database'!$A$2:$S$4794,11,FALSE),VLOOKUP($C1132,'CECL &lt;50B Database'!$A$2:$S$165,11,FALSE)),"")</f>
        <v/>
      </c>
      <c r="F1132" s="32" t="str">
        <f>IFERROR(IF($D$12="NR",VLOOKUP($C1132,'ALLL &lt;50B Database'!$A$2:$S$4794,19,FALSE),VLOOKUP($C1132,'CECL &lt;50B Database'!$A$2:$S$165,19,FALSE)),"")</f>
        <v/>
      </c>
      <c r="G1132" s="32" t="str">
        <f>IFERROR(IF($D$12="NR",VLOOKUP($C1132,'ALLL &lt;50B Database'!$A$2:$S$4794,15,FALSE),VLOOKUP($C1132,'CECL &lt;50B Database'!$A$2:$S$165,15,FALSE)),"")</f>
        <v/>
      </c>
      <c r="H1132" s="32"/>
    </row>
    <row r="1133" spans="2:8" x14ac:dyDescent="0.25">
      <c r="B1133" s="5" t="str">
        <f>IF(COUNT($B$18:B1132)&gt;=COUNT(Workings!$C:$C),"",COUNT($B$18:B1132)+1)</f>
        <v/>
      </c>
      <c r="C1133" t="str">
        <f>IFERROR(INDEX(Workings!$B:$B,MATCH('Peer Comparison Tool'!$B1133,Workings!$D:$D,0)),"")</f>
        <v/>
      </c>
      <c r="D1133" s="28" t="str">
        <f>IFERROR(IF($D$12="NR",VLOOKUP($C1133,'ALLL &lt;50B Database'!$A$2:$S$4794,7,FALSE),VLOOKUP($C1133,'CECL &lt;50B Database'!$A$2:$S$165,7,FALSE)),"")</f>
        <v/>
      </c>
      <c r="E1133" s="32" t="str">
        <f>IFERROR(IF($D$12="NR",VLOOKUP($C1133,'ALLL &lt;50B Database'!$A$2:$S$4794,11,FALSE),VLOOKUP($C1133,'CECL &lt;50B Database'!$A$2:$S$165,11,FALSE)),"")</f>
        <v/>
      </c>
      <c r="F1133" s="32" t="str">
        <f>IFERROR(IF($D$12="NR",VLOOKUP($C1133,'ALLL &lt;50B Database'!$A$2:$S$4794,19,FALSE),VLOOKUP($C1133,'CECL &lt;50B Database'!$A$2:$S$165,19,FALSE)),"")</f>
        <v/>
      </c>
      <c r="G1133" s="32" t="str">
        <f>IFERROR(IF($D$12="NR",VLOOKUP($C1133,'ALLL &lt;50B Database'!$A$2:$S$4794,15,FALSE),VLOOKUP($C1133,'CECL &lt;50B Database'!$A$2:$S$165,15,FALSE)),"")</f>
        <v/>
      </c>
      <c r="H1133" s="32"/>
    </row>
    <row r="1134" spans="2:8" x14ac:dyDescent="0.25">
      <c r="B1134" s="5" t="str">
        <f>IF(COUNT($B$18:B1133)&gt;=COUNT(Workings!$C:$C),"",COUNT($B$18:B1133)+1)</f>
        <v/>
      </c>
      <c r="C1134" t="str">
        <f>IFERROR(INDEX(Workings!$B:$B,MATCH('Peer Comparison Tool'!$B1134,Workings!$D:$D,0)),"")</f>
        <v/>
      </c>
      <c r="D1134" s="28" t="str">
        <f>IFERROR(IF($D$12="NR",VLOOKUP($C1134,'ALLL &lt;50B Database'!$A$2:$S$4794,7,FALSE),VLOOKUP($C1134,'CECL &lt;50B Database'!$A$2:$S$165,7,FALSE)),"")</f>
        <v/>
      </c>
      <c r="E1134" s="32" t="str">
        <f>IFERROR(IF($D$12="NR",VLOOKUP($C1134,'ALLL &lt;50B Database'!$A$2:$S$4794,11,FALSE),VLOOKUP($C1134,'CECL &lt;50B Database'!$A$2:$S$165,11,FALSE)),"")</f>
        <v/>
      </c>
      <c r="F1134" s="32" t="str">
        <f>IFERROR(IF($D$12="NR",VLOOKUP($C1134,'ALLL &lt;50B Database'!$A$2:$S$4794,19,FALSE),VLOOKUP($C1134,'CECL &lt;50B Database'!$A$2:$S$165,19,FALSE)),"")</f>
        <v/>
      </c>
      <c r="G1134" s="32" t="str">
        <f>IFERROR(IF($D$12="NR",VLOOKUP($C1134,'ALLL &lt;50B Database'!$A$2:$S$4794,15,FALSE),VLOOKUP($C1134,'CECL &lt;50B Database'!$A$2:$S$165,15,FALSE)),"")</f>
        <v/>
      </c>
      <c r="H1134" s="32"/>
    </row>
    <row r="1135" spans="2:8" x14ac:dyDescent="0.25">
      <c r="B1135" s="5" t="str">
        <f>IF(COUNT($B$18:B1134)&gt;=COUNT(Workings!$C:$C),"",COUNT($B$18:B1134)+1)</f>
        <v/>
      </c>
      <c r="C1135" t="str">
        <f>IFERROR(INDEX(Workings!$B:$B,MATCH('Peer Comparison Tool'!$B1135,Workings!$D:$D,0)),"")</f>
        <v/>
      </c>
      <c r="D1135" s="28" t="str">
        <f>IFERROR(IF($D$12="NR",VLOOKUP($C1135,'ALLL &lt;50B Database'!$A$2:$S$4794,7,FALSE),VLOOKUP($C1135,'CECL &lt;50B Database'!$A$2:$S$165,7,FALSE)),"")</f>
        <v/>
      </c>
      <c r="E1135" s="32" t="str">
        <f>IFERROR(IF($D$12="NR",VLOOKUP($C1135,'ALLL &lt;50B Database'!$A$2:$S$4794,11,FALSE),VLOOKUP($C1135,'CECL &lt;50B Database'!$A$2:$S$165,11,FALSE)),"")</f>
        <v/>
      </c>
      <c r="F1135" s="32" t="str">
        <f>IFERROR(IF($D$12="NR",VLOOKUP($C1135,'ALLL &lt;50B Database'!$A$2:$S$4794,19,FALSE),VLOOKUP($C1135,'CECL &lt;50B Database'!$A$2:$S$165,19,FALSE)),"")</f>
        <v/>
      </c>
      <c r="G1135" s="32" t="str">
        <f>IFERROR(IF($D$12="NR",VLOOKUP($C1135,'ALLL &lt;50B Database'!$A$2:$S$4794,15,FALSE),VLOOKUP($C1135,'CECL &lt;50B Database'!$A$2:$S$165,15,FALSE)),"")</f>
        <v/>
      </c>
      <c r="H1135" s="32"/>
    </row>
    <row r="1136" spans="2:8" x14ac:dyDescent="0.25">
      <c r="B1136" s="5" t="str">
        <f>IF(COUNT($B$18:B1135)&gt;=COUNT(Workings!$C:$C),"",COUNT($B$18:B1135)+1)</f>
        <v/>
      </c>
      <c r="C1136" t="str">
        <f>IFERROR(INDEX(Workings!$B:$B,MATCH('Peer Comparison Tool'!$B1136,Workings!$D:$D,0)),"")</f>
        <v/>
      </c>
      <c r="D1136" s="28" t="str">
        <f>IFERROR(IF($D$12="NR",VLOOKUP($C1136,'ALLL &lt;50B Database'!$A$2:$S$4794,7,FALSE),VLOOKUP($C1136,'CECL &lt;50B Database'!$A$2:$S$165,7,FALSE)),"")</f>
        <v/>
      </c>
      <c r="E1136" s="32" t="str">
        <f>IFERROR(IF($D$12="NR",VLOOKUP($C1136,'ALLL &lt;50B Database'!$A$2:$S$4794,11,FALSE),VLOOKUP($C1136,'CECL &lt;50B Database'!$A$2:$S$165,11,FALSE)),"")</f>
        <v/>
      </c>
      <c r="F1136" s="32" t="str">
        <f>IFERROR(IF($D$12="NR",VLOOKUP($C1136,'ALLL &lt;50B Database'!$A$2:$S$4794,19,FALSE),VLOOKUP($C1136,'CECL &lt;50B Database'!$A$2:$S$165,19,FALSE)),"")</f>
        <v/>
      </c>
      <c r="G1136" s="32" t="str">
        <f>IFERROR(IF($D$12="NR",VLOOKUP($C1136,'ALLL &lt;50B Database'!$A$2:$S$4794,15,FALSE),VLOOKUP($C1136,'CECL &lt;50B Database'!$A$2:$S$165,15,FALSE)),"")</f>
        <v/>
      </c>
      <c r="H1136" s="32"/>
    </row>
    <row r="1137" spans="2:8" x14ac:dyDescent="0.25">
      <c r="B1137" s="5" t="str">
        <f>IF(COUNT($B$18:B1136)&gt;=COUNT(Workings!$C:$C),"",COUNT($B$18:B1136)+1)</f>
        <v/>
      </c>
      <c r="C1137" t="str">
        <f>IFERROR(INDEX(Workings!$B:$B,MATCH('Peer Comparison Tool'!$B1137,Workings!$D:$D,0)),"")</f>
        <v/>
      </c>
      <c r="D1137" s="28" t="str">
        <f>IFERROR(IF($D$12="NR",VLOOKUP($C1137,'ALLL &lt;50B Database'!$A$2:$S$4794,7,FALSE),VLOOKUP($C1137,'CECL &lt;50B Database'!$A$2:$S$165,7,FALSE)),"")</f>
        <v/>
      </c>
      <c r="E1137" s="32" t="str">
        <f>IFERROR(IF($D$12="NR",VLOOKUP($C1137,'ALLL &lt;50B Database'!$A$2:$S$4794,11,FALSE),VLOOKUP($C1137,'CECL &lt;50B Database'!$A$2:$S$165,11,FALSE)),"")</f>
        <v/>
      </c>
      <c r="F1137" s="32" t="str">
        <f>IFERROR(IF($D$12="NR",VLOOKUP($C1137,'ALLL &lt;50B Database'!$A$2:$S$4794,19,FALSE),VLOOKUP($C1137,'CECL &lt;50B Database'!$A$2:$S$165,19,FALSE)),"")</f>
        <v/>
      </c>
      <c r="G1137" s="32" t="str">
        <f>IFERROR(IF($D$12="NR",VLOOKUP($C1137,'ALLL &lt;50B Database'!$A$2:$S$4794,15,FALSE),VLOOKUP($C1137,'CECL &lt;50B Database'!$A$2:$S$165,15,FALSE)),"")</f>
        <v/>
      </c>
      <c r="H1137" s="32"/>
    </row>
    <row r="1138" spans="2:8" x14ac:dyDescent="0.25">
      <c r="B1138" s="5" t="str">
        <f>IF(COUNT($B$18:B1137)&gt;=COUNT(Workings!$C:$C),"",COUNT($B$18:B1137)+1)</f>
        <v/>
      </c>
      <c r="C1138" t="str">
        <f>IFERROR(INDEX(Workings!$B:$B,MATCH('Peer Comparison Tool'!$B1138,Workings!$D:$D,0)),"")</f>
        <v/>
      </c>
      <c r="D1138" s="28" t="str">
        <f>IFERROR(IF($D$12="NR",VLOOKUP($C1138,'ALLL &lt;50B Database'!$A$2:$S$4794,7,FALSE),VLOOKUP($C1138,'CECL &lt;50B Database'!$A$2:$S$165,7,FALSE)),"")</f>
        <v/>
      </c>
      <c r="E1138" s="32" t="str">
        <f>IFERROR(IF($D$12="NR",VLOOKUP($C1138,'ALLL &lt;50B Database'!$A$2:$S$4794,11,FALSE),VLOOKUP($C1138,'CECL &lt;50B Database'!$A$2:$S$165,11,FALSE)),"")</f>
        <v/>
      </c>
      <c r="F1138" s="32" t="str">
        <f>IFERROR(IF($D$12="NR",VLOOKUP($C1138,'ALLL &lt;50B Database'!$A$2:$S$4794,19,FALSE),VLOOKUP($C1138,'CECL &lt;50B Database'!$A$2:$S$165,19,FALSE)),"")</f>
        <v/>
      </c>
      <c r="G1138" s="32" t="str">
        <f>IFERROR(IF($D$12="NR",VLOOKUP($C1138,'ALLL &lt;50B Database'!$A$2:$S$4794,15,FALSE),VLOOKUP($C1138,'CECL &lt;50B Database'!$A$2:$S$165,15,FALSE)),"")</f>
        <v/>
      </c>
      <c r="H1138" s="32"/>
    </row>
    <row r="1139" spans="2:8" x14ac:dyDescent="0.25">
      <c r="B1139" s="5" t="str">
        <f>IF(COUNT($B$18:B1138)&gt;=COUNT(Workings!$C:$C),"",COUNT($B$18:B1138)+1)</f>
        <v/>
      </c>
      <c r="C1139" t="str">
        <f>IFERROR(INDEX(Workings!$B:$B,MATCH('Peer Comparison Tool'!$B1139,Workings!$D:$D,0)),"")</f>
        <v/>
      </c>
      <c r="D1139" s="28" t="str">
        <f>IFERROR(IF($D$12="NR",VLOOKUP($C1139,'ALLL &lt;50B Database'!$A$2:$S$4794,7,FALSE),VLOOKUP($C1139,'CECL &lt;50B Database'!$A$2:$S$165,7,FALSE)),"")</f>
        <v/>
      </c>
      <c r="E1139" s="32" t="str">
        <f>IFERROR(IF($D$12="NR",VLOOKUP($C1139,'ALLL &lt;50B Database'!$A$2:$S$4794,11,FALSE),VLOOKUP($C1139,'CECL &lt;50B Database'!$A$2:$S$165,11,FALSE)),"")</f>
        <v/>
      </c>
      <c r="F1139" s="32" t="str">
        <f>IFERROR(IF($D$12="NR",VLOOKUP($C1139,'ALLL &lt;50B Database'!$A$2:$S$4794,19,FALSE),VLOOKUP($C1139,'CECL &lt;50B Database'!$A$2:$S$165,19,FALSE)),"")</f>
        <v/>
      </c>
      <c r="G1139" s="32" t="str">
        <f>IFERROR(IF($D$12="NR",VLOOKUP($C1139,'ALLL &lt;50B Database'!$A$2:$S$4794,15,FALSE),VLOOKUP($C1139,'CECL &lt;50B Database'!$A$2:$S$165,15,FALSE)),"")</f>
        <v/>
      </c>
      <c r="H1139" s="32"/>
    </row>
    <row r="1140" spans="2:8" x14ac:dyDescent="0.25">
      <c r="B1140" s="5" t="str">
        <f>IF(COUNT($B$18:B1139)&gt;=COUNT(Workings!$C:$C),"",COUNT($B$18:B1139)+1)</f>
        <v/>
      </c>
      <c r="C1140" t="str">
        <f>IFERROR(INDEX(Workings!$B:$B,MATCH('Peer Comparison Tool'!$B1140,Workings!$D:$D,0)),"")</f>
        <v/>
      </c>
      <c r="D1140" s="28" t="str">
        <f>IFERROR(IF($D$12="NR",VLOOKUP($C1140,'ALLL &lt;50B Database'!$A$2:$S$4794,7,FALSE),VLOOKUP($C1140,'CECL &lt;50B Database'!$A$2:$S$165,7,FALSE)),"")</f>
        <v/>
      </c>
      <c r="E1140" s="32" t="str">
        <f>IFERROR(IF($D$12="NR",VLOOKUP($C1140,'ALLL &lt;50B Database'!$A$2:$S$4794,11,FALSE),VLOOKUP($C1140,'CECL &lt;50B Database'!$A$2:$S$165,11,FALSE)),"")</f>
        <v/>
      </c>
      <c r="F1140" s="32" t="str">
        <f>IFERROR(IF($D$12="NR",VLOOKUP($C1140,'ALLL &lt;50B Database'!$A$2:$S$4794,19,FALSE),VLOOKUP($C1140,'CECL &lt;50B Database'!$A$2:$S$165,19,FALSE)),"")</f>
        <v/>
      </c>
      <c r="G1140" s="32" t="str">
        <f>IFERROR(IF($D$12="NR",VLOOKUP($C1140,'ALLL &lt;50B Database'!$A$2:$S$4794,15,FALSE),VLOOKUP($C1140,'CECL &lt;50B Database'!$A$2:$S$165,15,FALSE)),"")</f>
        <v/>
      </c>
      <c r="H1140" s="32"/>
    </row>
    <row r="1141" spans="2:8" x14ac:dyDescent="0.25">
      <c r="B1141" s="5" t="str">
        <f>IF(COUNT($B$18:B1140)&gt;=COUNT(Workings!$C:$C),"",COUNT($B$18:B1140)+1)</f>
        <v/>
      </c>
      <c r="C1141" t="str">
        <f>IFERROR(INDEX(Workings!$B:$B,MATCH('Peer Comparison Tool'!$B1141,Workings!$D:$D,0)),"")</f>
        <v/>
      </c>
      <c r="D1141" s="28" t="str">
        <f>IFERROR(IF($D$12="NR",VLOOKUP($C1141,'ALLL &lt;50B Database'!$A$2:$S$4794,7,FALSE),VLOOKUP($C1141,'CECL &lt;50B Database'!$A$2:$S$165,7,FALSE)),"")</f>
        <v/>
      </c>
      <c r="E1141" s="32" t="str">
        <f>IFERROR(IF($D$12="NR",VLOOKUP($C1141,'ALLL &lt;50B Database'!$A$2:$S$4794,11,FALSE),VLOOKUP($C1141,'CECL &lt;50B Database'!$A$2:$S$165,11,FALSE)),"")</f>
        <v/>
      </c>
      <c r="F1141" s="32" t="str">
        <f>IFERROR(IF($D$12="NR",VLOOKUP($C1141,'ALLL &lt;50B Database'!$A$2:$S$4794,19,FALSE),VLOOKUP($C1141,'CECL &lt;50B Database'!$A$2:$S$165,19,FALSE)),"")</f>
        <v/>
      </c>
      <c r="G1141" s="32" t="str">
        <f>IFERROR(IF($D$12="NR",VLOOKUP($C1141,'ALLL &lt;50B Database'!$A$2:$S$4794,15,FALSE),VLOOKUP($C1141,'CECL &lt;50B Database'!$A$2:$S$165,15,FALSE)),"")</f>
        <v/>
      </c>
      <c r="H1141" s="32"/>
    </row>
    <row r="1142" spans="2:8" x14ac:dyDescent="0.25">
      <c r="B1142" s="5" t="str">
        <f>IF(COUNT($B$18:B1141)&gt;=COUNT(Workings!$C:$C),"",COUNT($B$18:B1141)+1)</f>
        <v/>
      </c>
      <c r="C1142" t="str">
        <f>IFERROR(INDEX(Workings!$B:$B,MATCH('Peer Comparison Tool'!$B1142,Workings!$D:$D,0)),"")</f>
        <v/>
      </c>
      <c r="D1142" s="28" t="str">
        <f>IFERROR(IF($D$12="NR",VLOOKUP($C1142,'ALLL &lt;50B Database'!$A$2:$S$4794,7,FALSE),VLOOKUP($C1142,'CECL &lt;50B Database'!$A$2:$S$165,7,FALSE)),"")</f>
        <v/>
      </c>
      <c r="E1142" s="32" t="str">
        <f>IFERROR(IF($D$12="NR",VLOOKUP($C1142,'ALLL &lt;50B Database'!$A$2:$S$4794,11,FALSE),VLOOKUP($C1142,'CECL &lt;50B Database'!$A$2:$S$165,11,FALSE)),"")</f>
        <v/>
      </c>
      <c r="F1142" s="32" t="str">
        <f>IFERROR(IF($D$12="NR",VLOOKUP($C1142,'ALLL &lt;50B Database'!$A$2:$S$4794,19,FALSE),VLOOKUP($C1142,'CECL &lt;50B Database'!$A$2:$S$165,19,FALSE)),"")</f>
        <v/>
      </c>
      <c r="G1142" s="32" t="str">
        <f>IFERROR(IF($D$12="NR",VLOOKUP($C1142,'ALLL &lt;50B Database'!$A$2:$S$4794,15,FALSE),VLOOKUP($C1142,'CECL &lt;50B Database'!$A$2:$S$165,15,FALSE)),"")</f>
        <v/>
      </c>
      <c r="H1142" s="32"/>
    </row>
    <row r="1143" spans="2:8" x14ac:dyDescent="0.25">
      <c r="B1143" s="5" t="str">
        <f>IF(COUNT($B$18:B1142)&gt;=COUNT(Workings!$C:$C),"",COUNT($B$18:B1142)+1)</f>
        <v/>
      </c>
      <c r="C1143" t="str">
        <f>IFERROR(INDEX(Workings!$B:$B,MATCH('Peer Comparison Tool'!$B1143,Workings!$D:$D,0)),"")</f>
        <v/>
      </c>
      <c r="D1143" s="28" t="str">
        <f>IFERROR(IF($D$12="NR",VLOOKUP($C1143,'ALLL &lt;50B Database'!$A$2:$S$4794,7,FALSE),VLOOKUP($C1143,'CECL &lt;50B Database'!$A$2:$S$165,7,FALSE)),"")</f>
        <v/>
      </c>
      <c r="E1143" s="32" t="str">
        <f>IFERROR(IF($D$12="NR",VLOOKUP($C1143,'ALLL &lt;50B Database'!$A$2:$S$4794,11,FALSE),VLOOKUP($C1143,'CECL &lt;50B Database'!$A$2:$S$165,11,FALSE)),"")</f>
        <v/>
      </c>
      <c r="F1143" s="32" t="str">
        <f>IFERROR(IF($D$12="NR",VLOOKUP($C1143,'ALLL &lt;50B Database'!$A$2:$S$4794,19,FALSE),VLOOKUP($C1143,'CECL &lt;50B Database'!$A$2:$S$165,19,FALSE)),"")</f>
        <v/>
      </c>
      <c r="G1143" s="32" t="str">
        <f>IFERROR(IF($D$12="NR",VLOOKUP($C1143,'ALLL &lt;50B Database'!$A$2:$S$4794,15,FALSE),VLOOKUP($C1143,'CECL &lt;50B Database'!$A$2:$S$165,15,FALSE)),"")</f>
        <v/>
      </c>
      <c r="H1143" s="32"/>
    </row>
    <row r="1144" spans="2:8" x14ac:dyDescent="0.25">
      <c r="B1144" s="5" t="str">
        <f>IF(COUNT($B$18:B1143)&gt;=COUNT(Workings!$C:$C),"",COUNT($B$18:B1143)+1)</f>
        <v/>
      </c>
      <c r="C1144" t="str">
        <f>IFERROR(INDEX(Workings!$B:$B,MATCH('Peer Comparison Tool'!$B1144,Workings!$D:$D,0)),"")</f>
        <v/>
      </c>
      <c r="D1144" s="28" t="str">
        <f>IFERROR(IF($D$12="NR",VLOOKUP($C1144,'ALLL &lt;50B Database'!$A$2:$S$4794,7,FALSE),VLOOKUP($C1144,'CECL &lt;50B Database'!$A$2:$S$165,7,FALSE)),"")</f>
        <v/>
      </c>
      <c r="E1144" s="32" t="str">
        <f>IFERROR(IF($D$12="NR",VLOOKUP($C1144,'ALLL &lt;50B Database'!$A$2:$S$4794,11,FALSE),VLOOKUP($C1144,'CECL &lt;50B Database'!$A$2:$S$165,11,FALSE)),"")</f>
        <v/>
      </c>
      <c r="F1144" s="32" t="str">
        <f>IFERROR(IF($D$12="NR",VLOOKUP($C1144,'ALLL &lt;50B Database'!$A$2:$S$4794,19,FALSE),VLOOKUP($C1144,'CECL &lt;50B Database'!$A$2:$S$165,19,FALSE)),"")</f>
        <v/>
      </c>
      <c r="G1144" s="32" t="str">
        <f>IFERROR(IF($D$12="NR",VLOOKUP($C1144,'ALLL &lt;50B Database'!$A$2:$S$4794,15,FALSE),VLOOKUP($C1144,'CECL &lt;50B Database'!$A$2:$S$165,15,FALSE)),"")</f>
        <v/>
      </c>
      <c r="H1144" s="32"/>
    </row>
    <row r="1145" spans="2:8" x14ac:dyDescent="0.25">
      <c r="B1145" s="5" t="str">
        <f>IF(COUNT($B$18:B1144)&gt;=COUNT(Workings!$C:$C),"",COUNT($B$18:B1144)+1)</f>
        <v/>
      </c>
      <c r="C1145" t="str">
        <f>IFERROR(INDEX(Workings!$B:$B,MATCH('Peer Comparison Tool'!$B1145,Workings!$D:$D,0)),"")</f>
        <v/>
      </c>
      <c r="D1145" s="28" t="str">
        <f>IFERROR(IF($D$12="NR",VLOOKUP($C1145,'ALLL &lt;50B Database'!$A$2:$S$4794,7,FALSE),VLOOKUP($C1145,'CECL &lt;50B Database'!$A$2:$S$165,7,FALSE)),"")</f>
        <v/>
      </c>
      <c r="E1145" s="32" t="str">
        <f>IFERROR(IF($D$12="NR",VLOOKUP($C1145,'ALLL &lt;50B Database'!$A$2:$S$4794,11,FALSE),VLOOKUP($C1145,'CECL &lt;50B Database'!$A$2:$S$165,11,FALSE)),"")</f>
        <v/>
      </c>
      <c r="F1145" s="32" t="str">
        <f>IFERROR(IF($D$12="NR",VLOOKUP($C1145,'ALLL &lt;50B Database'!$A$2:$S$4794,19,FALSE),VLOOKUP($C1145,'CECL &lt;50B Database'!$A$2:$S$165,19,FALSE)),"")</f>
        <v/>
      </c>
      <c r="G1145" s="32" t="str">
        <f>IFERROR(IF($D$12="NR",VLOOKUP($C1145,'ALLL &lt;50B Database'!$A$2:$S$4794,15,FALSE),VLOOKUP($C1145,'CECL &lt;50B Database'!$A$2:$S$165,15,FALSE)),"")</f>
        <v/>
      </c>
      <c r="H1145" s="32"/>
    </row>
    <row r="1146" spans="2:8" x14ac:dyDescent="0.25">
      <c r="B1146" s="5" t="str">
        <f>IF(COUNT($B$18:B1145)&gt;=COUNT(Workings!$C:$C),"",COUNT($B$18:B1145)+1)</f>
        <v/>
      </c>
      <c r="C1146" t="str">
        <f>IFERROR(INDEX(Workings!$B:$B,MATCH('Peer Comparison Tool'!$B1146,Workings!$D:$D,0)),"")</f>
        <v/>
      </c>
      <c r="D1146" s="28" t="str">
        <f>IFERROR(IF($D$12="NR",VLOOKUP($C1146,'ALLL &lt;50B Database'!$A$2:$S$4794,7,FALSE),VLOOKUP($C1146,'CECL &lt;50B Database'!$A$2:$S$165,7,FALSE)),"")</f>
        <v/>
      </c>
      <c r="E1146" s="32" t="str">
        <f>IFERROR(IF($D$12="NR",VLOOKUP($C1146,'ALLL &lt;50B Database'!$A$2:$S$4794,11,FALSE),VLOOKUP($C1146,'CECL &lt;50B Database'!$A$2:$S$165,11,FALSE)),"")</f>
        <v/>
      </c>
      <c r="F1146" s="32" t="str">
        <f>IFERROR(IF($D$12="NR",VLOOKUP($C1146,'ALLL &lt;50B Database'!$A$2:$S$4794,19,FALSE),VLOOKUP($C1146,'CECL &lt;50B Database'!$A$2:$S$165,19,FALSE)),"")</f>
        <v/>
      </c>
      <c r="G1146" s="32" t="str">
        <f>IFERROR(IF($D$12="NR",VLOOKUP($C1146,'ALLL &lt;50B Database'!$A$2:$S$4794,15,FALSE),VLOOKUP($C1146,'CECL &lt;50B Database'!$A$2:$S$165,15,FALSE)),"")</f>
        <v/>
      </c>
      <c r="H1146" s="32"/>
    </row>
    <row r="1147" spans="2:8" x14ac:dyDescent="0.25">
      <c r="B1147" s="5" t="str">
        <f>IF(COUNT($B$18:B1146)&gt;=COUNT(Workings!$C:$C),"",COUNT($B$18:B1146)+1)</f>
        <v/>
      </c>
      <c r="C1147" t="str">
        <f>IFERROR(INDEX(Workings!$B:$B,MATCH('Peer Comparison Tool'!$B1147,Workings!$D:$D,0)),"")</f>
        <v/>
      </c>
      <c r="D1147" s="28" t="str">
        <f>IFERROR(IF($D$12="NR",VLOOKUP($C1147,'ALLL &lt;50B Database'!$A$2:$S$4794,7,FALSE),VLOOKUP($C1147,'CECL &lt;50B Database'!$A$2:$S$165,7,FALSE)),"")</f>
        <v/>
      </c>
      <c r="E1147" s="32" t="str">
        <f>IFERROR(IF($D$12="NR",VLOOKUP($C1147,'ALLL &lt;50B Database'!$A$2:$S$4794,11,FALSE),VLOOKUP($C1147,'CECL &lt;50B Database'!$A$2:$S$165,11,FALSE)),"")</f>
        <v/>
      </c>
      <c r="F1147" s="32" t="str">
        <f>IFERROR(IF($D$12="NR",VLOOKUP($C1147,'ALLL &lt;50B Database'!$A$2:$S$4794,19,FALSE),VLOOKUP($C1147,'CECL &lt;50B Database'!$A$2:$S$165,19,FALSE)),"")</f>
        <v/>
      </c>
      <c r="G1147" s="32" t="str">
        <f>IFERROR(IF($D$12="NR",VLOOKUP($C1147,'ALLL &lt;50B Database'!$A$2:$S$4794,15,FALSE),VLOOKUP($C1147,'CECL &lt;50B Database'!$A$2:$S$165,15,FALSE)),"")</f>
        <v/>
      </c>
      <c r="H1147" s="32"/>
    </row>
    <row r="1148" spans="2:8" x14ac:dyDescent="0.25">
      <c r="B1148" s="5" t="str">
        <f>IF(COUNT($B$18:B1147)&gt;=COUNT(Workings!$C:$C),"",COUNT($B$18:B1147)+1)</f>
        <v/>
      </c>
      <c r="C1148" t="str">
        <f>IFERROR(INDEX(Workings!$B:$B,MATCH('Peer Comparison Tool'!$B1148,Workings!$D:$D,0)),"")</f>
        <v/>
      </c>
      <c r="D1148" s="28" t="str">
        <f>IFERROR(IF($D$12="NR",VLOOKUP($C1148,'ALLL &lt;50B Database'!$A$2:$S$4794,7,FALSE),VLOOKUP($C1148,'CECL &lt;50B Database'!$A$2:$S$165,7,FALSE)),"")</f>
        <v/>
      </c>
      <c r="E1148" s="32" t="str">
        <f>IFERROR(IF($D$12="NR",VLOOKUP($C1148,'ALLL &lt;50B Database'!$A$2:$S$4794,11,FALSE),VLOOKUP($C1148,'CECL &lt;50B Database'!$A$2:$S$165,11,FALSE)),"")</f>
        <v/>
      </c>
      <c r="F1148" s="32" t="str">
        <f>IFERROR(IF($D$12="NR",VLOOKUP($C1148,'ALLL &lt;50B Database'!$A$2:$S$4794,19,FALSE),VLOOKUP($C1148,'CECL &lt;50B Database'!$A$2:$S$165,19,FALSE)),"")</f>
        <v/>
      </c>
      <c r="G1148" s="32" t="str">
        <f>IFERROR(IF($D$12="NR",VLOOKUP($C1148,'ALLL &lt;50B Database'!$A$2:$S$4794,15,FALSE),VLOOKUP($C1148,'CECL &lt;50B Database'!$A$2:$S$165,15,FALSE)),"")</f>
        <v/>
      </c>
      <c r="H1148" s="32"/>
    </row>
    <row r="1149" spans="2:8" x14ac:dyDescent="0.25">
      <c r="B1149" s="5" t="str">
        <f>IF(COUNT($B$18:B1148)&gt;=COUNT(Workings!$C:$C),"",COUNT($B$18:B1148)+1)</f>
        <v/>
      </c>
      <c r="C1149" t="str">
        <f>IFERROR(INDEX(Workings!$B:$B,MATCH('Peer Comparison Tool'!$B1149,Workings!$D:$D,0)),"")</f>
        <v/>
      </c>
      <c r="D1149" s="28" t="str">
        <f>IFERROR(IF($D$12="NR",VLOOKUP($C1149,'ALLL &lt;50B Database'!$A$2:$S$4794,7,FALSE),VLOOKUP($C1149,'CECL &lt;50B Database'!$A$2:$S$165,7,FALSE)),"")</f>
        <v/>
      </c>
      <c r="E1149" s="32" t="str">
        <f>IFERROR(IF($D$12="NR",VLOOKUP($C1149,'ALLL &lt;50B Database'!$A$2:$S$4794,11,FALSE),VLOOKUP($C1149,'CECL &lt;50B Database'!$A$2:$S$165,11,FALSE)),"")</f>
        <v/>
      </c>
      <c r="F1149" s="32" t="str">
        <f>IFERROR(IF($D$12="NR",VLOOKUP($C1149,'ALLL &lt;50B Database'!$A$2:$S$4794,19,FALSE),VLOOKUP($C1149,'CECL &lt;50B Database'!$A$2:$S$165,19,FALSE)),"")</f>
        <v/>
      </c>
      <c r="G1149" s="32" t="str">
        <f>IFERROR(IF($D$12="NR",VLOOKUP($C1149,'ALLL &lt;50B Database'!$A$2:$S$4794,15,FALSE),VLOOKUP($C1149,'CECL &lt;50B Database'!$A$2:$S$165,15,FALSE)),"")</f>
        <v/>
      </c>
      <c r="H1149" s="32"/>
    </row>
    <row r="1150" spans="2:8" x14ac:dyDescent="0.25">
      <c r="B1150" s="5" t="str">
        <f>IF(COUNT($B$18:B1149)&gt;=COUNT(Workings!$C:$C),"",COUNT($B$18:B1149)+1)</f>
        <v/>
      </c>
      <c r="C1150" t="str">
        <f>IFERROR(INDEX(Workings!$B:$B,MATCH('Peer Comparison Tool'!$B1150,Workings!$D:$D,0)),"")</f>
        <v/>
      </c>
      <c r="D1150" s="28" t="str">
        <f>IFERROR(IF($D$12="NR",VLOOKUP($C1150,'ALLL &lt;50B Database'!$A$2:$S$4794,7,FALSE),VLOOKUP($C1150,'CECL &lt;50B Database'!$A$2:$S$165,7,FALSE)),"")</f>
        <v/>
      </c>
      <c r="E1150" s="32" t="str">
        <f>IFERROR(IF($D$12="NR",VLOOKUP($C1150,'ALLL &lt;50B Database'!$A$2:$S$4794,11,FALSE),VLOOKUP($C1150,'CECL &lt;50B Database'!$A$2:$S$165,11,FALSE)),"")</f>
        <v/>
      </c>
      <c r="F1150" s="32" t="str">
        <f>IFERROR(IF($D$12="NR",VLOOKUP($C1150,'ALLL &lt;50B Database'!$A$2:$S$4794,19,FALSE),VLOOKUP($C1150,'CECL &lt;50B Database'!$A$2:$S$165,19,FALSE)),"")</f>
        <v/>
      </c>
      <c r="G1150" s="32" t="str">
        <f>IFERROR(IF($D$12="NR",VLOOKUP($C1150,'ALLL &lt;50B Database'!$A$2:$S$4794,15,FALSE),VLOOKUP($C1150,'CECL &lt;50B Database'!$A$2:$S$165,15,FALSE)),"")</f>
        <v/>
      </c>
      <c r="H1150" s="32"/>
    </row>
    <row r="1151" spans="2:8" x14ac:dyDescent="0.25">
      <c r="B1151" s="5" t="str">
        <f>IF(COUNT($B$18:B1150)&gt;=COUNT(Workings!$C:$C),"",COUNT($B$18:B1150)+1)</f>
        <v/>
      </c>
      <c r="C1151" t="str">
        <f>IFERROR(INDEX(Workings!$B:$B,MATCH('Peer Comparison Tool'!$B1151,Workings!$D:$D,0)),"")</f>
        <v/>
      </c>
      <c r="D1151" s="28" t="str">
        <f>IFERROR(IF($D$12="NR",VLOOKUP($C1151,'ALLL &lt;50B Database'!$A$2:$S$4794,7,FALSE),VLOOKUP($C1151,'CECL &lt;50B Database'!$A$2:$S$165,7,FALSE)),"")</f>
        <v/>
      </c>
      <c r="E1151" s="32" t="str">
        <f>IFERROR(IF($D$12="NR",VLOOKUP($C1151,'ALLL &lt;50B Database'!$A$2:$S$4794,11,FALSE),VLOOKUP($C1151,'CECL &lt;50B Database'!$A$2:$S$165,11,FALSE)),"")</f>
        <v/>
      </c>
      <c r="F1151" s="32" t="str">
        <f>IFERROR(IF($D$12="NR",VLOOKUP($C1151,'ALLL &lt;50B Database'!$A$2:$S$4794,19,FALSE),VLOOKUP($C1151,'CECL &lt;50B Database'!$A$2:$S$165,19,FALSE)),"")</f>
        <v/>
      </c>
      <c r="G1151" s="32" t="str">
        <f>IFERROR(IF($D$12="NR",VLOOKUP($C1151,'ALLL &lt;50B Database'!$A$2:$S$4794,15,FALSE),VLOOKUP($C1151,'CECL &lt;50B Database'!$A$2:$S$165,15,FALSE)),"")</f>
        <v/>
      </c>
      <c r="H1151" s="32"/>
    </row>
    <row r="1152" spans="2:8" x14ac:dyDescent="0.25">
      <c r="B1152" s="5" t="str">
        <f>IF(COUNT($B$18:B1151)&gt;=COUNT(Workings!$C:$C),"",COUNT($B$18:B1151)+1)</f>
        <v/>
      </c>
      <c r="C1152" t="str">
        <f>IFERROR(INDEX(Workings!$B:$B,MATCH('Peer Comparison Tool'!$B1152,Workings!$D:$D,0)),"")</f>
        <v/>
      </c>
      <c r="D1152" s="28" t="str">
        <f>IFERROR(IF($D$12="NR",VLOOKUP($C1152,'ALLL &lt;50B Database'!$A$2:$S$4794,7,FALSE),VLOOKUP($C1152,'CECL &lt;50B Database'!$A$2:$S$165,7,FALSE)),"")</f>
        <v/>
      </c>
      <c r="E1152" s="32" t="str">
        <f>IFERROR(IF($D$12="NR",VLOOKUP($C1152,'ALLL &lt;50B Database'!$A$2:$S$4794,11,FALSE),VLOOKUP($C1152,'CECL &lt;50B Database'!$A$2:$S$165,11,FALSE)),"")</f>
        <v/>
      </c>
      <c r="F1152" s="32" t="str">
        <f>IFERROR(IF($D$12="NR",VLOOKUP($C1152,'ALLL &lt;50B Database'!$A$2:$S$4794,19,FALSE),VLOOKUP($C1152,'CECL &lt;50B Database'!$A$2:$S$165,19,FALSE)),"")</f>
        <v/>
      </c>
      <c r="G1152" s="32" t="str">
        <f>IFERROR(IF($D$12="NR",VLOOKUP($C1152,'ALLL &lt;50B Database'!$A$2:$S$4794,15,FALSE),VLOOKUP($C1152,'CECL &lt;50B Database'!$A$2:$S$165,15,FALSE)),"")</f>
        <v/>
      </c>
      <c r="H1152" s="32"/>
    </row>
    <row r="1153" spans="2:8" x14ac:dyDescent="0.25">
      <c r="B1153" s="5" t="str">
        <f>IF(COUNT($B$18:B1152)&gt;=COUNT(Workings!$C:$C),"",COUNT($B$18:B1152)+1)</f>
        <v/>
      </c>
      <c r="C1153" t="str">
        <f>IFERROR(INDEX(Workings!$B:$B,MATCH('Peer Comparison Tool'!$B1153,Workings!$D:$D,0)),"")</f>
        <v/>
      </c>
      <c r="D1153" s="28" t="str">
        <f>IFERROR(IF($D$12="NR",VLOOKUP($C1153,'ALLL &lt;50B Database'!$A$2:$S$4794,7,FALSE),VLOOKUP($C1153,'CECL &lt;50B Database'!$A$2:$S$165,7,FALSE)),"")</f>
        <v/>
      </c>
      <c r="E1153" s="32" t="str">
        <f>IFERROR(IF($D$12="NR",VLOOKUP($C1153,'ALLL &lt;50B Database'!$A$2:$S$4794,11,FALSE),VLOOKUP($C1153,'CECL &lt;50B Database'!$A$2:$S$165,11,FALSE)),"")</f>
        <v/>
      </c>
      <c r="F1153" s="32" t="str">
        <f>IFERROR(IF($D$12="NR",VLOOKUP($C1153,'ALLL &lt;50B Database'!$A$2:$S$4794,19,FALSE),VLOOKUP($C1153,'CECL &lt;50B Database'!$A$2:$S$165,19,FALSE)),"")</f>
        <v/>
      </c>
      <c r="G1153" s="32" t="str">
        <f>IFERROR(IF($D$12="NR",VLOOKUP($C1153,'ALLL &lt;50B Database'!$A$2:$S$4794,15,FALSE),VLOOKUP($C1153,'CECL &lt;50B Database'!$A$2:$S$165,15,FALSE)),"")</f>
        <v/>
      </c>
      <c r="H1153" s="32"/>
    </row>
    <row r="1154" spans="2:8" x14ac:dyDescent="0.25">
      <c r="B1154" s="5" t="str">
        <f>IF(COUNT($B$18:B1153)&gt;=COUNT(Workings!$C:$C),"",COUNT($B$18:B1153)+1)</f>
        <v/>
      </c>
      <c r="C1154" t="str">
        <f>IFERROR(INDEX(Workings!$B:$B,MATCH('Peer Comparison Tool'!$B1154,Workings!$D:$D,0)),"")</f>
        <v/>
      </c>
      <c r="D1154" s="28" t="str">
        <f>IFERROR(IF($D$12="NR",VLOOKUP($C1154,'ALLL &lt;50B Database'!$A$2:$S$4794,7,FALSE),VLOOKUP($C1154,'CECL &lt;50B Database'!$A$2:$S$165,7,FALSE)),"")</f>
        <v/>
      </c>
      <c r="E1154" s="32" t="str">
        <f>IFERROR(IF($D$12="NR",VLOOKUP($C1154,'ALLL &lt;50B Database'!$A$2:$S$4794,11,FALSE),VLOOKUP($C1154,'CECL &lt;50B Database'!$A$2:$S$165,11,FALSE)),"")</f>
        <v/>
      </c>
      <c r="F1154" s="32" t="str">
        <f>IFERROR(IF($D$12="NR",VLOOKUP($C1154,'ALLL &lt;50B Database'!$A$2:$S$4794,19,FALSE),VLOOKUP($C1154,'CECL &lt;50B Database'!$A$2:$S$165,19,FALSE)),"")</f>
        <v/>
      </c>
      <c r="G1154" s="32" t="str">
        <f>IFERROR(IF($D$12="NR",VLOOKUP($C1154,'ALLL &lt;50B Database'!$A$2:$S$4794,15,FALSE),VLOOKUP($C1154,'CECL &lt;50B Database'!$A$2:$S$165,15,FALSE)),"")</f>
        <v/>
      </c>
      <c r="H1154" s="32"/>
    </row>
    <row r="1155" spans="2:8" x14ac:dyDescent="0.25">
      <c r="B1155" s="5" t="str">
        <f>IF(COUNT($B$18:B1154)&gt;=COUNT(Workings!$C:$C),"",COUNT($B$18:B1154)+1)</f>
        <v/>
      </c>
      <c r="C1155" t="str">
        <f>IFERROR(INDEX(Workings!$B:$B,MATCH('Peer Comparison Tool'!$B1155,Workings!$D:$D,0)),"")</f>
        <v/>
      </c>
      <c r="D1155" s="28" t="str">
        <f>IFERROR(IF($D$12="NR",VLOOKUP($C1155,'ALLL &lt;50B Database'!$A$2:$S$4794,7,FALSE),VLOOKUP($C1155,'CECL &lt;50B Database'!$A$2:$S$165,7,FALSE)),"")</f>
        <v/>
      </c>
      <c r="E1155" s="32" t="str">
        <f>IFERROR(IF($D$12="NR",VLOOKUP($C1155,'ALLL &lt;50B Database'!$A$2:$S$4794,11,FALSE),VLOOKUP($C1155,'CECL &lt;50B Database'!$A$2:$S$165,11,FALSE)),"")</f>
        <v/>
      </c>
      <c r="F1155" s="32" t="str">
        <f>IFERROR(IF($D$12="NR",VLOOKUP($C1155,'ALLL &lt;50B Database'!$A$2:$S$4794,19,FALSE),VLOOKUP($C1155,'CECL &lt;50B Database'!$A$2:$S$165,19,FALSE)),"")</f>
        <v/>
      </c>
      <c r="G1155" s="32" t="str">
        <f>IFERROR(IF($D$12="NR",VLOOKUP($C1155,'ALLL &lt;50B Database'!$A$2:$S$4794,15,FALSE),VLOOKUP($C1155,'CECL &lt;50B Database'!$A$2:$S$165,15,FALSE)),"")</f>
        <v/>
      </c>
      <c r="H1155" s="32"/>
    </row>
    <row r="1156" spans="2:8" x14ac:dyDescent="0.25">
      <c r="B1156" s="5" t="str">
        <f>IF(COUNT($B$18:B1155)&gt;=COUNT(Workings!$C:$C),"",COUNT($B$18:B1155)+1)</f>
        <v/>
      </c>
      <c r="C1156" t="str">
        <f>IFERROR(INDEX(Workings!$B:$B,MATCH('Peer Comparison Tool'!$B1156,Workings!$D:$D,0)),"")</f>
        <v/>
      </c>
      <c r="D1156" s="28" t="str">
        <f>IFERROR(IF($D$12="NR",VLOOKUP($C1156,'ALLL &lt;50B Database'!$A$2:$S$4794,7,FALSE),VLOOKUP($C1156,'CECL &lt;50B Database'!$A$2:$S$165,7,FALSE)),"")</f>
        <v/>
      </c>
      <c r="E1156" s="32" t="str">
        <f>IFERROR(IF($D$12="NR",VLOOKUP($C1156,'ALLL &lt;50B Database'!$A$2:$S$4794,11,FALSE),VLOOKUP($C1156,'CECL &lt;50B Database'!$A$2:$S$165,11,FALSE)),"")</f>
        <v/>
      </c>
      <c r="F1156" s="32" t="str">
        <f>IFERROR(IF($D$12="NR",VLOOKUP($C1156,'ALLL &lt;50B Database'!$A$2:$S$4794,19,FALSE),VLOOKUP($C1156,'CECL &lt;50B Database'!$A$2:$S$165,19,FALSE)),"")</f>
        <v/>
      </c>
      <c r="G1156" s="32" t="str">
        <f>IFERROR(IF($D$12="NR",VLOOKUP($C1156,'ALLL &lt;50B Database'!$A$2:$S$4794,15,FALSE),VLOOKUP($C1156,'CECL &lt;50B Database'!$A$2:$S$165,15,FALSE)),"")</f>
        <v/>
      </c>
      <c r="H1156" s="32"/>
    </row>
    <row r="1157" spans="2:8" x14ac:dyDescent="0.25">
      <c r="B1157" s="5" t="str">
        <f>IF(COUNT($B$18:B1156)&gt;=COUNT(Workings!$C:$C),"",COUNT($B$18:B1156)+1)</f>
        <v/>
      </c>
      <c r="C1157" t="str">
        <f>IFERROR(INDEX(Workings!$B:$B,MATCH('Peer Comparison Tool'!$B1157,Workings!$D:$D,0)),"")</f>
        <v/>
      </c>
      <c r="D1157" s="28" t="str">
        <f>IFERROR(IF($D$12="NR",VLOOKUP($C1157,'ALLL &lt;50B Database'!$A$2:$S$4794,7,FALSE),VLOOKUP($C1157,'CECL &lt;50B Database'!$A$2:$S$165,7,FALSE)),"")</f>
        <v/>
      </c>
      <c r="E1157" s="32" t="str">
        <f>IFERROR(IF($D$12="NR",VLOOKUP($C1157,'ALLL &lt;50B Database'!$A$2:$S$4794,11,FALSE),VLOOKUP($C1157,'CECL &lt;50B Database'!$A$2:$S$165,11,FALSE)),"")</f>
        <v/>
      </c>
      <c r="F1157" s="32" t="str">
        <f>IFERROR(IF($D$12="NR",VLOOKUP($C1157,'ALLL &lt;50B Database'!$A$2:$S$4794,19,FALSE),VLOOKUP($C1157,'CECL &lt;50B Database'!$A$2:$S$165,19,FALSE)),"")</f>
        <v/>
      </c>
      <c r="G1157" s="32" t="str">
        <f>IFERROR(IF($D$12="NR",VLOOKUP($C1157,'ALLL &lt;50B Database'!$A$2:$S$4794,15,FALSE),VLOOKUP($C1157,'CECL &lt;50B Database'!$A$2:$S$165,15,FALSE)),"")</f>
        <v/>
      </c>
      <c r="H1157" s="32"/>
    </row>
    <row r="1158" spans="2:8" x14ac:dyDescent="0.25">
      <c r="B1158" s="5" t="str">
        <f>IF(COUNT($B$18:B1157)&gt;=COUNT(Workings!$C:$C),"",COUNT($B$18:B1157)+1)</f>
        <v/>
      </c>
      <c r="C1158" t="str">
        <f>IFERROR(INDEX(Workings!$B:$B,MATCH('Peer Comparison Tool'!$B1158,Workings!$D:$D,0)),"")</f>
        <v/>
      </c>
      <c r="D1158" s="28" t="str">
        <f>IFERROR(IF($D$12="NR",VLOOKUP($C1158,'ALLL &lt;50B Database'!$A$2:$S$4794,7,FALSE),VLOOKUP($C1158,'CECL &lt;50B Database'!$A$2:$S$165,7,FALSE)),"")</f>
        <v/>
      </c>
      <c r="E1158" s="32" t="str">
        <f>IFERROR(IF($D$12="NR",VLOOKUP($C1158,'ALLL &lt;50B Database'!$A$2:$S$4794,11,FALSE),VLOOKUP($C1158,'CECL &lt;50B Database'!$A$2:$S$165,11,FALSE)),"")</f>
        <v/>
      </c>
      <c r="F1158" s="32" t="str">
        <f>IFERROR(IF($D$12="NR",VLOOKUP($C1158,'ALLL &lt;50B Database'!$A$2:$S$4794,19,FALSE),VLOOKUP($C1158,'CECL &lt;50B Database'!$A$2:$S$165,19,FALSE)),"")</f>
        <v/>
      </c>
      <c r="G1158" s="32" t="str">
        <f>IFERROR(IF($D$12="NR",VLOOKUP($C1158,'ALLL &lt;50B Database'!$A$2:$S$4794,15,FALSE),VLOOKUP($C1158,'CECL &lt;50B Database'!$A$2:$S$165,15,FALSE)),"")</f>
        <v/>
      </c>
      <c r="H1158" s="32"/>
    </row>
    <row r="1159" spans="2:8" x14ac:dyDescent="0.25">
      <c r="B1159" s="5" t="str">
        <f>IF(COUNT($B$18:B1158)&gt;=COUNT(Workings!$C:$C),"",COUNT($B$18:B1158)+1)</f>
        <v/>
      </c>
      <c r="C1159" t="str">
        <f>IFERROR(INDEX(Workings!$B:$B,MATCH('Peer Comparison Tool'!$B1159,Workings!$D:$D,0)),"")</f>
        <v/>
      </c>
      <c r="D1159" s="28" t="str">
        <f>IFERROR(IF($D$12="NR",VLOOKUP($C1159,'ALLL &lt;50B Database'!$A$2:$S$4794,7,FALSE),VLOOKUP($C1159,'CECL &lt;50B Database'!$A$2:$S$165,7,FALSE)),"")</f>
        <v/>
      </c>
      <c r="E1159" s="32" t="str">
        <f>IFERROR(IF($D$12="NR",VLOOKUP($C1159,'ALLL &lt;50B Database'!$A$2:$S$4794,11,FALSE),VLOOKUP($C1159,'CECL &lt;50B Database'!$A$2:$S$165,11,FALSE)),"")</f>
        <v/>
      </c>
      <c r="F1159" s="32" t="str">
        <f>IFERROR(IF($D$12="NR",VLOOKUP($C1159,'ALLL &lt;50B Database'!$A$2:$S$4794,19,FALSE),VLOOKUP($C1159,'CECL &lt;50B Database'!$A$2:$S$165,19,FALSE)),"")</f>
        <v/>
      </c>
      <c r="G1159" s="32" t="str">
        <f>IFERROR(IF($D$12="NR",VLOOKUP($C1159,'ALLL &lt;50B Database'!$A$2:$S$4794,15,FALSE),VLOOKUP($C1159,'CECL &lt;50B Database'!$A$2:$S$165,15,FALSE)),"")</f>
        <v/>
      </c>
      <c r="H1159" s="32"/>
    </row>
    <row r="1160" spans="2:8" x14ac:dyDescent="0.25">
      <c r="B1160" s="5" t="str">
        <f>IF(COUNT($B$18:B1159)&gt;=COUNT(Workings!$C:$C),"",COUNT($B$18:B1159)+1)</f>
        <v/>
      </c>
      <c r="C1160" t="str">
        <f>IFERROR(INDEX(Workings!$B:$B,MATCH('Peer Comparison Tool'!$B1160,Workings!$D:$D,0)),"")</f>
        <v/>
      </c>
      <c r="D1160" s="28" t="str">
        <f>IFERROR(IF($D$12="NR",VLOOKUP($C1160,'ALLL &lt;50B Database'!$A$2:$S$4794,7,FALSE),VLOOKUP($C1160,'CECL &lt;50B Database'!$A$2:$S$165,7,FALSE)),"")</f>
        <v/>
      </c>
      <c r="E1160" s="32" t="str">
        <f>IFERROR(IF($D$12="NR",VLOOKUP($C1160,'ALLL &lt;50B Database'!$A$2:$S$4794,11,FALSE),VLOOKUP($C1160,'CECL &lt;50B Database'!$A$2:$S$165,11,FALSE)),"")</f>
        <v/>
      </c>
      <c r="F1160" s="32" t="str">
        <f>IFERROR(IF($D$12="NR",VLOOKUP($C1160,'ALLL &lt;50B Database'!$A$2:$S$4794,19,FALSE),VLOOKUP($C1160,'CECL &lt;50B Database'!$A$2:$S$165,19,FALSE)),"")</f>
        <v/>
      </c>
      <c r="G1160" s="32" t="str">
        <f>IFERROR(IF($D$12="NR",VLOOKUP($C1160,'ALLL &lt;50B Database'!$A$2:$S$4794,15,FALSE),VLOOKUP($C1160,'CECL &lt;50B Database'!$A$2:$S$165,15,FALSE)),"")</f>
        <v/>
      </c>
      <c r="H1160" s="32"/>
    </row>
    <row r="1161" spans="2:8" x14ac:dyDescent="0.25">
      <c r="B1161" s="5" t="str">
        <f>IF(COUNT($B$18:B1160)&gt;=COUNT(Workings!$C:$C),"",COUNT($B$18:B1160)+1)</f>
        <v/>
      </c>
      <c r="C1161" t="str">
        <f>IFERROR(INDEX(Workings!$B:$B,MATCH('Peer Comparison Tool'!$B1161,Workings!$D:$D,0)),"")</f>
        <v/>
      </c>
      <c r="D1161" s="28" t="str">
        <f>IFERROR(IF($D$12="NR",VLOOKUP($C1161,'ALLL &lt;50B Database'!$A$2:$S$4794,7,FALSE),VLOOKUP($C1161,'CECL &lt;50B Database'!$A$2:$S$165,7,FALSE)),"")</f>
        <v/>
      </c>
      <c r="E1161" s="32" t="str">
        <f>IFERROR(IF($D$12="NR",VLOOKUP($C1161,'ALLL &lt;50B Database'!$A$2:$S$4794,11,FALSE),VLOOKUP($C1161,'CECL &lt;50B Database'!$A$2:$S$165,11,FALSE)),"")</f>
        <v/>
      </c>
      <c r="F1161" s="32" t="str">
        <f>IFERROR(IF($D$12="NR",VLOOKUP($C1161,'ALLL &lt;50B Database'!$A$2:$S$4794,19,FALSE),VLOOKUP($C1161,'CECL &lt;50B Database'!$A$2:$S$165,19,FALSE)),"")</f>
        <v/>
      </c>
      <c r="G1161" s="32" t="str">
        <f>IFERROR(IF($D$12="NR",VLOOKUP($C1161,'ALLL &lt;50B Database'!$A$2:$S$4794,15,FALSE),VLOOKUP($C1161,'CECL &lt;50B Database'!$A$2:$S$165,15,FALSE)),"")</f>
        <v/>
      </c>
      <c r="H1161" s="32"/>
    </row>
    <row r="1162" spans="2:8" x14ac:dyDescent="0.25">
      <c r="B1162" s="5" t="str">
        <f>IF(COUNT($B$18:B1161)&gt;=COUNT(Workings!$C:$C),"",COUNT($B$18:B1161)+1)</f>
        <v/>
      </c>
      <c r="C1162" t="str">
        <f>IFERROR(INDEX(Workings!$B:$B,MATCH('Peer Comparison Tool'!$B1162,Workings!$D:$D,0)),"")</f>
        <v/>
      </c>
      <c r="D1162" s="28" t="str">
        <f>IFERROR(IF($D$12="NR",VLOOKUP($C1162,'ALLL &lt;50B Database'!$A$2:$S$4794,7,FALSE),VLOOKUP($C1162,'CECL &lt;50B Database'!$A$2:$S$165,7,FALSE)),"")</f>
        <v/>
      </c>
      <c r="E1162" s="32" t="str">
        <f>IFERROR(IF($D$12="NR",VLOOKUP($C1162,'ALLL &lt;50B Database'!$A$2:$S$4794,11,FALSE),VLOOKUP($C1162,'CECL &lt;50B Database'!$A$2:$S$165,11,FALSE)),"")</f>
        <v/>
      </c>
      <c r="F1162" s="32" t="str">
        <f>IFERROR(IF($D$12="NR",VLOOKUP($C1162,'ALLL &lt;50B Database'!$A$2:$S$4794,19,FALSE),VLOOKUP($C1162,'CECL &lt;50B Database'!$A$2:$S$165,19,FALSE)),"")</f>
        <v/>
      </c>
      <c r="G1162" s="32" t="str">
        <f>IFERROR(IF($D$12="NR",VLOOKUP($C1162,'ALLL &lt;50B Database'!$A$2:$S$4794,15,FALSE),VLOOKUP($C1162,'CECL &lt;50B Database'!$A$2:$S$165,15,FALSE)),"")</f>
        <v/>
      </c>
      <c r="H1162" s="32"/>
    </row>
    <row r="1163" spans="2:8" x14ac:dyDescent="0.25">
      <c r="B1163" s="5" t="str">
        <f>IF(COUNT($B$18:B1162)&gt;=COUNT(Workings!$C:$C),"",COUNT($B$18:B1162)+1)</f>
        <v/>
      </c>
      <c r="C1163" t="str">
        <f>IFERROR(INDEX(Workings!$B:$B,MATCH('Peer Comparison Tool'!$B1163,Workings!$D:$D,0)),"")</f>
        <v/>
      </c>
      <c r="D1163" s="28" t="str">
        <f>IFERROR(IF($D$12="NR",VLOOKUP($C1163,'ALLL &lt;50B Database'!$A$2:$S$4794,7,FALSE),VLOOKUP($C1163,'CECL &lt;50B Database'!$A$2:$S$165,7,FALSE)),"")</f>
        <v/>
      </c>
      <c r="E1163" s="32" t="str">
        <f>IFERROR(IF($D$12="NR",VLOOKUP($C1163,'ALLL &lt;50B Database'!$A$2:$S$4794,11,FALSE),VLOOKUP($C1163,'CECL &lt;50B Database'!$A$2:$S$165,11,FALSE)),"")</f>
        <v/>
      </c>
      <c r="F1163" s="32" t="str">
        <f>IFERROR(IF($D$12="NR",VLOOKUP($C1163,'ALLL &lt;50B Database'!$A$2:$S$4794,19,FALSE),VLOOKUP($C1163,'CECL &lt;50B Database'!$A$2:$S$165,19,FALSE)),"")</f>
        <v/>
      </c>
      <c r="G1163" s="32" t="str">
        <f>IFERROR(IF($D$12="NR",VLOOKUP($C1163,'ALLL &lt;50B Database'!$A$2:$S$4794,15,FALSE),VLOOKUP($C1163,'CECL &lt;50B Database'!$A$2:$S$165,15,FALSE)),"")</f>
        <v/>
      </c>
      <c r="H1163" s="32"/>
    </row>
    <row r="1164" spans="2:8" x14ac:dyDescent="0.25">
      <c r="B1164" s="5" t="str">
        <f>IF(COUNT($B$18:B1163)&gt;=COUNT(Workings!$C:$C),"",COUNT($B$18:B1163)+1)</f>
        <v/>
      </c>
      <c r="C1164" t="str">
        <f>IFERROR(INDEX(Workings!$B:$B,MATCH('Peer Comparison Tool'!$B1164,Workings!$D:$D,0)),"")</f>
        <v/>
      </c>
      <c r="D1164" s="28" t="str">
        <f>IFERROR(IF($D$12="NR",VLOOKUP($C1164,'ALLL &lt;50B Database'!$A$2:$S$4794,7,FALSE),VLOOKUP($C1164,'CECL &lt;50B Database'!$A$2:$S$165,7,FALSE)),"")</f>
        <v/>
      </c>
      <c r="E1164" s="32" t="str">
        <f>IFERROR(IF($D$12="NR",VLOOKUP($C1164,'ALLL &lt;50B Database'!$A$2:$S$4794,11,FALSE),VLOOKUP($C1164,'CECL &lt;50B Database'!$A$2:$S$165,11,FALSE)),"")</f>
        <v/>
      </c>
      <c r="F1164" s="32" t="str">
        <f>IFERROR(IF($D$12="NR",VLOOKUP($C1164,'ALLL &lt;50B Database'!$A$2:$S$4794,19,FALSE),VLOOKUP($C1164,'CECL &lt;50B Database'!$A$2:$S$165,19,FALSE)),"")</f>
        <v/>
      </c>
      <c r="G1164" s="32" t="str">
        <f>IFERROR(IF($D$12="NR",VLOOKUP($C1164,'ALLL &lt;50B Database'!$A$2:$S$4794,15,FALSE),VLOOKUP($C1164,'CECL &lt;50B Database'!$A$2:$S$165,15,FALSE)),"")</f>
        <v/>
      </c>
      <c r="H1164" s="32"/>
    </row>
    <row r="1165" spans="2:8" x14ac:dyDescent="0.25">
      <c r="B1165" s="5" t="str">
        <f>IF(COUNT($B$18:B1164)&gt;=COUNT(Workings!$C:$C),"",COUNT($B$18:B1164)+1)</f>
        <v/>
      </c>
      <c r="C1165" t="str">
        <f>IFERROR(INDEX(Workings!$B:$B,MATCH('Peer Comparison Tool'!$B1165,Workings!$D:$D,0)),"")</f>
        <v/>
      </c>
      <c r="D1165" s="28" t="str">
        <f>IFERROR(IF($D$12="NR",VLOOKUP($C1165,'ALLL &lt;50B Database'!$A$2:$S$4794,7,FALSE),VLOOKUP($C1165,'CECL &lt;50B Database'!$A$2:$S$165,7,FALSE)),"")</f>
        <v/>
      </c>
      <c r="E1165" s="32" t="str">
        <f>IFERROR(IF($D$12="NR",VLOOKUP($C1165,'ALLL &lt;50B Database'!$A$2:$S$4794,11,FALSE),VLOOKUP($C1165,'CECL &lt;50B Database'!$A$2:$S$165,11,FALSE)),"")</f>
        <v/>
      </c>
      <c r="F1165" s="32" t="str">
        <f>IFERROR(IF($D$12="NR",VLOOKUP($C1165,'ALLL &lt;50B Database'!$A$2:$S$4794,19,FALSE),VLOOKUP($C1165,'CECL &lt;50B Database'!$A$2:$S$165,19,FALSE)),"")</f>
        <v/>
      </c>
      <c r="G1165" s="32" t="str">
        <f>IFERROR(IF($D$12="NR",VLOOKUP($C1165,'ALLL &lt;50B Database'!$A$2:$S$4794,15,FALSE),VLOOKUP($C1165,'CECL &lt;50B Database'!$A$2:$S$165,15,FALSE)),"")</f>
        <v/>
      </c>
      <c r="H1165" s="32"/>
    </row>
    <row r="1166" spans="2:8" x14ac:dyDescent="0.25">
      <c r="B1166" s="5" t="str">
        <f>IF(COUNT($B$18:B1165)&gt;=COUNT(Workings!$C:$C),"",COUNT($B$18:B1165)+1)</f>
        <v/>
      </c>
      <c r="C1166" t="str">
        <f>IFERROR(INDEX(Workings!$B:$B,MATCH('Peer Comparison Tool'!$B1166,Workings!$D:$D,0)),"")</f>
        <v/>
      </c>
      <c r="D1166" s="28" t="str">
        <f>IFERROR(IF($D$12="NR",VLOOKUP($C1166,'ALLL &lt;50B Database'!$A$2:$S$4794,7,FALSE),VLOOKUP($C1166,'CECL &lt;50B Database'!$A$2:$S$165,7,FALSE)),"")</f>
        <v/>
      </c>
      <c r="E1166" s="32" t="str">
        <f>IFERROR(IF($D$12="NR",VLOOKUP($C1166,'ALLL &lt;50B Database'!$A$2:$S$4794,11,FALSE),VLOOKUP($C1166,'CECL &lt;50B Database'!$A$2:$S$165,11,FALSE)),"")</f>
        <v/>
      </c>
      <c r="F1166" s="32" t="str">
        <f>IFERROR(IF($D$12="NR",VLOOKUP($C1166,'ALLL &lt;50B Database'!$A$2:$S$4794,19,FALSE),VLOOKUP($C1166,'CECL &lt;50B Database'!$A$2:$S$165,19,FALSE)),"")</f>
        <v/>
      </c>
      <c r="G1166" s="32" t="str">
        <f>IFERROR(IF($D$12="NR",VLOOKUP($C1166,'ALLL &lt;50B Database'!$A$2:$S$4794,15,FALSE),VLOOKUP($C1166,'CECL &lt;50B Database'!$A$2:$S$165,15,FALSE)),"")</f>
        <v/>
      </c>
      <c r="H1166" s="32"/>
    </row>
    <row r="1167" spans="2:8" x14ac:dyDescent="0.25">
      <c r="B1167" s="5" t="str">
        <f>IF(COUNT($B$18:B1166)&gt;=COUNT(Workings!$C:$C),"",COUNT($B$18:B1166)+1)</f>
        <v/>
      </c>
      <c r="C1167" t="str">
        <f>IFERROR(INDEX(Workings!$B:$B,MATCH('Peer Comparison Tool'!$B1167,Workings!$D:$D,0)),"")</f>
        <v/>
      </c>
      <c r="D1167" s="28" t="str">
        <f>IFERROR(IF($D$12="NR",VLOOKUP($C1167,'ALLL &lt;50B Database'!$A$2:$S$4794,7,FALSE),VLOOKUP($C1167,'CECL &lt;50B Database'!$A$2:$S$165,7,FALSE)),"")</f>
        <v/>
      </c>
      <c r="E1167" s="32" t="str">
        <f>IFERROR(IF($D$12="NR",VLOOKUP($C1167,'ALLL &lt;50B Database'!$A$2:$S$4794,11,FALSE),VLOOKUP($C1167,'CECL &lt;50B Database'!$A$2:$S$165,11,FALSE)),"")</f>
        <v/>
      </c>
      <c r="F1167" s="32" t="str">
        <f>IFERROR(IF($D$12="NR",VLOOKUP($C1167,'ALLL &lt;50B Database'!$A$2:$S$4794,19,FALSE),VLOOKUP($C1167,'CECL &lt;50B Database'!$A$2:$S$165,19,FALSE)),"")</f>
        <v/>
      </c>
      <c r="G1167" s="32" t="str">
        <f>IFERROR(IF($D$12="NR",VLOOKUP($C1167,'ALLL &lt;50B Database'!$A$2:$S$4794,15,FALSE),VLOOKUP($C1167,'CECL &lt;50B Database'!$A$2:$S$165,15,FALSE)),"")</f>
        <v/>
      </c>
      <c r="H1167" s="32"/>
    </row>
    <row r="1168" spans="2:8" x14ac:dyDescent="0.25">
      <c r="B1168" s="5" t="str">
        <f>IF(COUNT($B$18:B1167)&gt;=COUNT(Workings!$C:$C),"",COUNT($B$18:B1167)+1)</f>
        <v/>
      </c>
      <c r="C1168" t="str">
        <f>IFERROR(INDEX(Workings!$B:$B,MATCH('Peer Comparison Tool'!$B1168,Workings!$D:$D,0)),"")</f>
        <v/>
      </c>
      <c r="D1168" s="28" t="str">
        <f>IFERROR(IF($D$12="NR",VLOOKUP($C1168,'ALLL &lt;50B Database'!$A$2:$S$4794,7,FALSE),VLOOKUP($C1168,'CECL &lt;50B Database'!$A$2:$S$165,7,FALSE)),"")</f>
        <v/>
      </c>
      <c r="E1168" s="32" t="str">
        <f>IFERROR(IF($D$12="NR",VLOOKUP($C1168,'ALLL &lt;50B Database'!$A$2:$S$4794,11,FALSE),VLOOKUP($C1168,'CECL &lt;50B Database'!$A$2:$S$165,11,FALSE)),"")</f>
        <v/>
      </c>
      <c r="F1168" s="32" t="str">
        <f>IFERROR(IF($D$12="NR",VLOOKUP($C1168,'ALLL &lt;50B Database'!$A$2:$S$4794,19,FALSE),VLOOKUP($C1168,'CECL &lt;50B Database'!$A$2:$S$165,19,FALSE)),"")</f>
        <v/>
      </c>
      <c r="G1168" s="32" t="str">
        <f>IFERROR(IF($D$12="NR",VLOOKUP($C1168,'ALLL &lt;50B Database'!$A$2:$S$4794,15,FALSE),VLOOKUP($C1168,'CECL &lt;50B Database'!$A$2:$S$165,15,FALSE)),"")</f>
        <v/>
      </c>
      <c r="H1168" s="32"/>
    </row>
    <row r="1169" spans="2:8" x14ac:dyDescent="0.25">
      <c r="B1169" s="5" t="str">
        <f>IF(COUNT($B$18:B1168)&gt;=COUNT(Workings!$C:$C),"",COUNT($B$18:B1168)+1)</f>
        <v/>
      </c>
      <c r="C1169" t="str">
        <f>IFERROR(INDEX(Workings!$B:$B,MATCH('Peer Comparison Tool'!$B1169,Workings!$D:$D,0)),"")</f>
        <v/>
      </c>
      <c r="D1169" s="28" t="str">
        <f>IFERROR(IF($D$12="NR",VLOOKUP($C1169,'ALLL &lt;50B Database'!$A$2:$S$4794,7,FALSE),VLOOKUP($C1169,'CECL &lt;50B Database'!$A$2:$S$165,7,FALSE)),"")</f>
        <v/>
      </c>
      <c r="E1169" s="32" t="str">
        <f>IFERROR(IF($D$12="NR",VLOOKUP($C1169,'ALLL &lt;50B Database'!$A$2:$S$4794,11,FALSE),VLOOKUP($C1169,'CECL &lt;50B Database'!$A$2:$S$165,11,FALSE)),"")</f>
        <v/>
      </c>
      <c r="F1169" s="32" t="str">
        <f>IFERROR(IF($D$12="NR",VLOOKUP($C1169,'ALLL &lt;50B Database'!$A$2:$S$4794,19,FALSE),VLOOKUP($C1169,'CECL &lt;50B Database'!$A$2:$S$165,19,FALSE)),"")</f>
        <v/>
      </c>
      <c r="G1169" s="32" t="str">
        <f>IFERROR(IF($D$12="NR",VLOOKUP($C1169,'ALLL &lt;50B Database'!$A$2:$S$4794,15,FALSE),VLOOKUP($C1169,'CECL &lt;50B Database'!$A$2:$S$165,15,FALSE)),"")</f>
        <v/>
      </c>
      <c r="H1169" s="32"/>
    </row>
    <row r="1170" spans="2:8" x14ac:dyDescent="0.25">
      <c r="B1170" s="5" t="str">
        <f>IF(COUNT($B$18:B1169)&gt;=COUNT(Workings!$C:$C),"",COUNT($B$18:B1169)+1)</f>
        <v/>
      </c>
      <c r="C1170" t="str">
        <f>IFERROR(INDEX(Workings!$B:$B,MATCH('Peer Comparison Tool'!$B1170,Workings!$D:$D,0)),"")</f>
        <v/>
      </c>
      <c r="D1170" s="28" t="str">
        <f>IFERROR(IF($D$12="NR",VLOOKUP($C1170,'ALLL &lt;50B Database'!$A$2:$S$4794,7,FALSE),VLOOKUP($C1170,'CECL &lt;50B Database'!$A$2:$S$165,7,FALSE)),"")</f>
        <v/>
      </c>
      <c r="E1170" s="32" t="str">
        <f>IFERROR(IF($D$12="NR",VLOOKUP($C1170,'ALLL &lt;50B Database'!$A$2:$S$4794,11,FALSE),VLOOKUP($C1170,'CECL &lt;50B Database'!$A$2:$S$165,11,FALSE)),"")</f>
        <v/>
      </c>
      <c r="F1170" s="32" t="str">
        <f>IFERROR(IF($D$12="NR",VLOOKUP($C1170,'ALLL &lt;50B Database'!$A$2:$S$4794,19,FALSE),VLOOKUP($C1170,'CECL &lt;50B Database'!$A$2:$S$165,19,FALSE)),"")</f>
        <v/>
      </c>
      <c r="G1170" s="32" t="str">
        <f>IFERROR(IF($D$12="NR",VLOOKUP($C1170,'ALLL &lt;50B Database'!$A$2:$S$4794,15,FALSE),VLOOKUP($C1170,'CECL &lt;50B Database'!$A$2:$S$165,15,FALSE)),"")</f>
        <v/>
      </c>
      <c r="H1170" s="32"/>
    </row>
    <row r="1171" spans="2:8" x14ac:dyDescent="0.25">
      <c r="B1171" s="5" t="str">
        <f>IF(COUNT($B$18:B1170)&gt;=COUNT(Workings!$C:$C),"",COUNT($B$18:B1170)+1)</f>
        <v/>
      </c>
      <c r="C1171" t="str">
        <f>IFERROR(INDEX(Workings!$B:$B,MATCH('Peer Comparison Tool'!$B1171,Workings!$D:$D,0)),"")</f>
        <v/>
      </c>
      <c r="D1171" s="28" t="str">
        <f>IFERROR(IF($D$12="NR",VLOOKUP($C1171,'ALLL &lt;50B Database'!$A$2:$S$4794,7,FALSE),VLOOKUP($C1171,'CECL &lt;50B Database'!$A$2:$S$165,7,FALSE)),"")</f>
        <v/>
      </c>
      <c r="E1171" s="32" t="str">
        <f>IFERROR(IF($D$12="NR",VLOOKUP($C1171,'ALLL &lt;50B Database'!$A$2:$S$4794,11,FALSE),VLOOKUP($C1171,'CECL &lt;50B Database'!$A$2:$S$165,11,FALSE)),"")</f>
        <v/>
      </c>
      <c r="F1171" s="32" t="str">
        <f>IFERROR(IF($D$12="NR",VLOOKUP($C1171,'ALLL &lt;50B Database'!$A$2:$S$4794,19,FALSE),VLOOKUP($C1171,'CECL &lt;50B Database'!$A$2:$S$165,19,FALSE)),"")</f>
        <v/>
      </c>
      <c r="G1171" s="32" t="str">
        <f>IFERROR(IF($D$12="NR",VLOOKUP($C1171,'ALLL &lt;50B Database'!$A$2:$S$4794,15,FALSE),VLOOKUP($C1171,'CECL &lt;50B Database'!$A$2:$S$165,15,FALSE)),"")</f>
        <v/>
      </c>
      <c r="H1171" s="32"/>
    </row>
    <row r="1172" spans="2:8" x14ac:dyDescent="0.25">
      <c r="B1172" s="5" t="str">
        <f>IF(COUNT($B$18:B1171)&gt;=COUNT(Workings!$C:$C),"",COUNT($B$18:B1171)+1)</f>
        <v/>
      </c>
      <c r="C1172" t="str">
        <f>IFERROR(INDEX(Workings!$B:$B,MATCH('Peer Comparison Tool'!$B1172,Workings!$D:$D,0)),"")</f>
        <v/>
      </c>
      <c r="D1172" s="28" t="str">
        <f>IFERROR(IF($D$12="NR",VLOOKUP($C1172,'ALLL &lt;50B Database'!$A$2:$S$4794,7,FALSE),VLOOKUP($C1172,'CECL &lt;50B Database'!$A$2:$S$165,7,FALSE)),"")</f>
        <v/>
      </c>
      <c r="E1172" s="32" t="str">
        <f>IFERROR(IF($D$12="NR",VLOOKUP($C1172,'ALLL &lt;50B Database'!$A$2:$S$4794,11,FALSE),VLOOKUP($C1172,'CECL &lt;50B Database'!$A$2:$S$165,11,FALSE)),"")</f>
        <v/>
      </c>
      <c r="F1172" s="32" t="str">
        <f>IFERROR(IF($D$12="NR",VLOOKUP($C1172,'ALLL &lt;50B Database'!$A$2:$S$4794,19,FALSE),VLOOKUP($C1172,'CECL &lt;50B Database'!$A$2:$S$165,19,FALSE)),"")</f>
        <v/>
      </c>
      <c r="G1172" s="32" t="str">
        <f>IFERROR(IF($D$12="NR",VLOOKUP($C1172,'ALLL &lt;50B Database'!$A$2:$S$4794,15,FALSE),VLOOKUP($C1172,'CECL &lt;50B Database'!$A$2:$S$165,15,FALSE)),"")</f>
        <v/>
      </c>
      <c r="H1172" s="32"/>
    </row>
    <row r="1173" spans="2:8" x14ac:dyDescent="0.25">
      <c r="B1173" s="5" t="str">
        <f>IF(COUNT($B$18:B1172)&gt;=COUNT(Workings!$C:$C),"",COUNT($B$18:B1172)+1)</f>
        <v/>
      </c>
      <c r="C1173" t="str">
        <f>IFERROR(INDEX(Workings!$B:$B,MATCH('Peer Comparison Tool'!$B1173,Workings!$D:$D,0)),"")</f>
        <v/>
      </c>
      <c r="D1173" s="28" t="str">
        <f>IFERROR(IF($D$12="NR",VLOOKUP($C1173,'ALLL &lt;50B Database'!$A$2:$S$4794,7,FALSE),VLOOKUP($C1173,'CECL &lt;50B Database'!$A$2:$S$165,7,FALSE)),"")</f>
        <v/>
      </c>
      <c r="E1173" s="32" t="str">
        <f>IFERROR(IF($D$12="NR",VLOOKUP($C1173,'ALLL &lt;50B Database'!$A$2:$S$4794,11,FALSE),VLOOKUP($C1173,'CECL &lt;50B Database'!$A$2:$S$165,11,FALSE)),"")</f>
        <v/>
      </c>
      <c r="F1173" s="32" t="str">
        <f>IFERROR(IF($D$12="NR",VLOOKUP($C1173,'ALLL &lt;50B Database'!$A$2:$S$4794,19,FALSE),VLOOKUP($C1173,'CECL &lt;50B Database'!$A$2:$S$165,19,FALSE)),"")</f>
        <v/>
      </c>
      <c r="G1173" s="32" t="str">
        <f>IFERROR(IF($D$12="NR",VLOOKUP($C1173,'ALLL &lt;50B Database'!$A$2:$S$4794,15,FALSE),VLOOKUP($C1173,'CECL &lt;50B Database'!$A$2:$S$165,15,FALSE)),"")</f>
        <v/>
      </c>
      <c r="H1173" s="32"/>
    </row>
    <row r="1174" spans="2:8" x14ac:dyDescent="0.25">
      <c r="B1174" s="5" t="str">
        <f>IF(COUNT($B$18:B1173)&gt;=COUNT(Workings!$C:$C),"",COUNT($B$18:B1173)+1)</f>
        <v/>
      </c>
      <c r="C1174" t="str">
        <f>IFERROR(INDEX(Workings!$B:$B,MATCH('Peer Comparison Tool'!$B1174,Workings!$D:$D,0)),"")</f>
        <v/>
      </c>
      <c r="D1174" s="28" t="str">
        <f>IFERROR(IF($D$12="NR",VLOOKUP($C1174,'ALLL &lt;50B Database'!$A$2:$S$4794,7,FALSE),VLOOKUP($C1174,'CECL &lt;50B Database'!$A$2:$S$165,7,FALSE)),"")</f>
        <v/>
      </c>
      <c r="E1174" s="32" t="str">
        <f>IFERROR(IF($D$12="NR",VLOOKUP($C1174,'ALLL &lt;50B Database'!$A$2:$S$4794,11,FALSE),VLOOKUP($C1174,'CECL &lt;50B Database'!$A$2:$S$165,11,FALSE)),"")</f>
        <v/>
      </c>
      <c r="F1174" s="32" t="str">
        <f>IFERROR(IF($D$12="NR",VLOOKUP($C1174,'ALLL &lt;50B Database'!$A$2:$S$4794,19,FALSE),VLOOKUP($C1174,'CECL &lt;50B Database'!$A$2:$S$165,19,FALSE)),"")</f>
        <v/>
      </c>
      <c r="G1174" s="32" t="str">
        <f>IFERROR(IF($D$12="NR",VLOOKUP($C1174,'ALLL &lt;50B Database'!$A$2:$S$4794,15,FALSE),VLOOKUP($C1174,'CECL &lt;50B Database'!$A$2:$S$165,15,FALSE)),"")</f>
        <v/>
      </c>
      <c r="H1174" s="32"/>
    </row>
    <row r="1175" spans="2:8" x14ac:dyDescent="0.25">
      <c r="B1175" s="5" t="str">
        <f>IF(COUNT($B$18:B1174)&gt;=COUNT(Workings!$C:$C),"",COUNT($B$18:B1174)+1)</f>
        <v/>
      </c>
      <c r="C1175" t="str">
        <f>IFERROR(INDEX(Workings!$B:$B,MATCH('Peer Comparison Tool'!$B1175,Workings!$D:$D,0)),"")</f>
        <v/>
      </c>
      <c r="D1175" s="28" t="str">
        <f>IFERROR(IF($D$12="NR",VLOOKUP($C1175,'ALLL &lt;50B Database'!$A$2:$S$4794,7,FALSE),VLOOKUP($C1175,'CECL &lt;50B Database'!$A$2:$S$165,7,FALSE)),"")</f>
        <v/>
      </c>
      <c r="E1175" s="32" t="str">
        <f>IFERROR(IF($D$12="NR",VLOOKUP($C1175,'ALLL &lt;50B Database'!$A$2:$S$4794,11,FALSE),VLOOKUP($C1175,'CECL &lt;50B Database'!$A$2:$S$165,11,FALSE)),"")</f>
        <v/>
      </c>
      <c r="F1175" s="32" t="str">
        <f>IFERROR(IF($D$12="NR",VLOOKUP($C1175,'ALLL &lt;50B Database'!$A$2:$S$4794,19,FALSE),VLOOKUP($C1175,'CECL &lt;50B Database'!$A$2:$S$165,19,FALSE)),"")</f>
        <v/>
      </c>
      <c r="G1175" s="32" t="str">
        <f>IFERROR(IF($D$12="NR",VLOOKUP($C1175,'ALLL &lt;50B Database'!$A$2:$S$4794,15,FALSE),VLOOKUP($C1175,'CECL &lt;50B Database'!$A$2:$S$165,15,FALSE)),"")</f>
        <v/>
      </c>
      <c r="H1175" s="32"/>
    </row>
    <row r="1176" spans="2:8" x14ac:dyDescent="0.25">
      <c r="B1176" s="5" t="str">
        <f>IF(COUNT($B$18:B1175)&gt;=COUNT(Workings!$C:$C),"",COUNT($B$18:B1175)+1)</f>
        <v/>
      </c>
      <c r="C1176" t="str">
        <f>IFERROR(INDEX(Workings!$B:$B,MATCH('Peer Comparison Tool'!$B1176,Workings!$D:$D,0)),"")</f>
        <v/>
      </c>
      <c r="D1176" s="28" t="str">
        <f>IFERROR(IF($D$12="NR",VLOOKUP($C1176,'ALLL &lt;50B Database'!$A$2:$S$4794,7,FALSE),VLOOKUP($C1176,'CECL &lt;50B Database'!$A$2:$S$165,7,FALSE)),"")</f>
        <v/>
      </c>
      <c r="E1176" s="32" t="str">
        <f>IFERROR(IF($D$12="NR",VLOOKUP($C1176,'ALLL &lt;50B Database'!$A$2:$S$4794,11,FALSE),VLOOKUP($C1176,'CECL &lt;50B Database'!$A$2:$S$165,11,FALSE)),"")</f>
        <v/>
      </c>
      <c r="F1176" s="32" t="str">
        <f>IFERROR(IF($D$12="NR",VLOOKUP($C1176,'ALLL &lt;50B Database'!$A$2:$S$4794,19,FALSE),VLOOKUP($C1176,'CECL &lt;50B Database'!$A$2:$S$165,19,FALSE)),"")</f>
        <v/>
      </c>
      <c r="G1176" s="32" t="str">
        <f>IFERROR(IF($D$12="NR",VLOOKUP($C1176,'ALLL &lt;50B Database'!$A$2:$S$4794,15,FALSE),VLOOKUP($C1176,'CECL &lt;50B Database'!$A$2:$S$165,15,FALSE)),"")</f>
        <v/>
      </c>
      <c r="H1176" s="32"/>
    </row>
    <row r="1177" spans="2:8" x14ac:dyDescent="0.25">
      <c r="B1177" s="5" t="str">
        <f>IF(COUNT($B$18:B1176)&gt;=COUNT(Workings!$C:$C),"",COUNT($B$18:B1176)+1)</f>
        <v/>
      </c>
      <c r="C1177" t="str">
        <f>IFERROR(INDEX(Workings!$B:$B,MATCH('Peer Comparison Tool'!$B1177,Workings!$D:$D,0)),"")</f>
        <v/>
      </c>
      <c r="D1177" s="28" t="str">
        <f>IFERROR(IF($D$12="NR",VLOOKUP($C1177,'ALLL &lt;50B Database'!$A$2:$S$4794,7,FALSE),VLOOKUP($C1177,'CECL &lt;50B Database'!$A$2:$S$165,7,FALSE)),"")</f>
        <v/>
      </c>
      <c r="E1177" s="32" t="str">
        <f>IFERROR(IF($D$12="NR",VLOOKUP($C1177,'ALLL &lt;50B Database'!$A$2:$S$4794,11,FALSE),VLOOKUP($C1177,'CECL &lt;50B Database'!$A$2:$S$165,11,FALSE)),"")</f>
        <v/>
      </c>
      <c r="F1177" s="32" t="str">
        <f>IFERROR(IF($D$12="NR",VLOOKUP($C1177,'ALLL &lt;50B Database'!$A$2:$S$4794,19,FALSE),VLOOKUP($C1177,'CECL &lt;50B Database'!$A$2:$S$165,19,FALSE)),"")</f>
        <v/>
      </c>
      <c r="G1177" s="32" t="str">
        <f>IFERROR(IF($D$12="NR",VLOOKUP($C1177,'ALLL &lt;50B Database'!$A$2:$S$4794,15,FALSE),VLOOKUP($C1177,'CECL &lt;50B Database'!$A$2:$S$165,15,FALSE)),"")</f>
        <v/>
      </c>
      <c r="H1177" s="32"/>
    </row>
    <row r="1178" spans="2:8" x14ac:dyDescent="0.25">
      <c r="B1178" s="5" t="str">
        <f>IF(COUNT($B$18:B1177)&gt;=COUNT(Workings!$C:$C),"",COUNT($B$18:B1177)+1)</f>
        <v/>
      </c>
      <c r="C1178" t="str">
        <f>IFERROR(INDEX(Workings!$B:$B,MATCH('Peer Comparison Tool'!$B1178,Workings!$D:$D,0)),"")</f>
        <v/>
      </c>
      <c r="D1178" s="28" t="str">
        <f>IFERROR(IF($D$12="NR",VLOOKUP($C1178,'ALLL &lt;50B Database'!$A$2:$S$4794,7,FALSE),VLOOKUP($C1178,'CECL &lt;50B Database'!$A$2:$S$165,7,FALSE)),"")</f>
        <v/>
      </c>
      <c r="E1178" s="32" t="str">
        <f>IFERROR(IF($D$12="NR",VLOOKUP($C1178,'ALLL &lt;50B Database'!$A$2:$S$4794,11,FALSE),VLOOKUP($C1178,'CECL &lt;50B Database'!$A$2:$S$165,11,FALSE)),"")</f>
        <v/>
      </c>
      <c r="F1178" s="32" t="str">
        <f>IFERROR(IF($D$12="NR",VLOOKUP($C1178,'ALLL &lt;50B Database'!$A$2:$S$4794,19,FALSE),VLOOKUP($C1178,'CECL &lt;50B Database'!$A$2:$S$165,19,FALSE)),"")</f>
        <v/>
      </c>
      <c r="G1178" s="32" t="str">
        <f>IFERROR(IF($D$12="NR",VLOOKUP($C1178,'ALLL &lt;50B Database'!$A$2:$S$4794,15,FALSE),VLOOKUP($C1178,'CECL &lt;50B Database'!$A$2:$S$165,15,FALSE)),"")</f>
        <v/>
      </c>
      <c r="H1178" s="32"/>
    </row>
    <row r="1179" spans="2:8" x14ac:dyDescent="0.25">
      <c r="B1179" s="5" t="str">
        <f>IF(COUNT($B$18:B1178)&gt;=COUNT(Workings!$C:$C),"",COUNT($B$18:B1178)+1)</f>
        <v/>
      </c>
      <c r="C1179" t="str">
        <f>IFERROR(INDEX(Workings!$B:$B,MATCH('Peer Comparison Tool'!$B1179,Workings!$D:$D,0)),"")</f>
        <v/>
      </c>
      <c r="D1179" s="28" t="str">
        <f>IFERROR(IF($D$12="NR",VLOOKUP($C1179,'ALLL &lt;50B Database'!$A$2:$S$4794,7,FALSE),VLOOKUP($C1179,'CECL &lt;50B Database'!$A$2:$S$165,7,FALSE)),"")</f>
        <v/>
      </c>
      <c r="E1179" s="32" t="str">
        <f>IFERROR(IF($D$12="NR",VLOOKUP($C1179,'ALLL &lt;50B Database'!$A$2:$S$4794,11,FALSE),VLOOKUP($C1179,'CECL &lt;50B Database'!$A$2:$S$165,11,FALSE)),"")</f>
        <v/>
      </c>
      <c r="F1179" s="32" t="str">
        <f>IFERROR(IF($D$12="NR",VLOOKUP($C1179,'ALLL &lt;50B Database'!$A$2:$S$4794,19,FALSE),VLOOKUP($C1179,'CECL &lt;50B Database'!$A$2:$S$165,19,FALSE)),"")</f>
        <v/>
      </c>
      <c r="G1179" s="32" t="str">
        <f>IFERROR(IF($D$12="NR",VLOOKUP($C1179,'ALLL &lt;50B Database'!$A$2:$S$4794,15,FALSE),VLOOKUP($C1179,'CECL &lt;50B Database'!$A$2:$S$165,15,FALSE)),"")</f>
        <v/>
      </c>
      <c r="H1179" s="32"/>
    </row>
    <row r="1180" spans="2:8" x14ac:dyDescent="0.25">
      <c r="B1180" s="5" t="str">
        <f>IF(COUNT($B$18:B1179)&gt;=COUNT(Workings!$C:$C),"",COUNT($B$18:B1179)+1)</f>
        <v/>
      </c>
      <c r="C1180" t="str">
        <f>IFERROR(INDEX(Workings!$B:$B,MATCH('Peer Comparison Tool'!$B1180,Workings!$D:$D,0)),"")</f>
        <v/>
      </c>
      <c r="D1180" s="28" t="str">
        <f>IFERROR(IF($D$12="NR",VLOOKUP($C1180,'ALLL &lt;50B Database'!$A$2:$S$4794,7,FALSE),VLOOKUP($C1180,'CECL &lt;50B Database'!$A$2:$S$165,7,FALSE)),"")</f>
        <v/>
      </c>
      <c r="E1180" s="32" t="str">
        <f>IFERROR(IF($D$12="NR",VLOOKUP($C1180,'ALLL &lt;50B Database'!$A$2:$S$4794,11,FALSE),VLOOKUP($C1180,'CECL &lt;50B Database'!$A$2:$S$165,11,FALSE)),"")</f>
        <v/>
      </c>
      <c r="F1180" s="32" t="str">
        <f>IFERROR(IF($D$12="NR",VLOOKUP($C1180,'ALLL &lt;50B Database'!$A$2:$S$4794,19,FALSE),VLOOKUP($C1180,'CECL &lt;50B Database'!$A$2:$S$165,19,FALSE)),"")</f>
        <v/>
      </c>
      <c r="G1180" s="32" t="str">
        <f>IFERROR(IF($D$12="NR",VLOOKUP($C1180,'ALLL &lt;50B Database'!$A$2:$S$4794,15,FALSE),VLOOKUP($C1180,'CECL &lt;50B Database'!$A$2:$S$165,15,FALSE)),"")</f>
        <v/>
      </c>
      <c r="H1180" s="32"/>
    </row>
    <row r="1181" spans="2:8" x14ac:dyDescent="0.25">
      <c r="B1181" s="5" t="str">
        <f>IF(COUNT($B$18:B1180)&gt;=COUNT(Workings!$C:$C),"",COUNT($B$18:B1180)+1)</f>
        <v/>
      </c>
      <c r="C1181" t="str">
        <f>IFERROR(INDEX(Workings!$B:$B,MATCH('Peer Comparison Tool'!$B1181,Workings!$D:$D,0)),"")</f>
        <v/>
      </c>
      <c r="D1181" s="28" t="str">
        <f>IFERROR(IF($D$12="NR",VLOOKUP($C1181,'ALLL &lt;50B Database'!$A$2:$S$4794,7,FALSE),VLOOKUP($C1181,'CECL &lt;50B Database'!$A$2:$S$165,7,FALSE)),"")</f>
        <v/>
      </c>
      <c r="E1181" s="32" t="str">
        <f>IFERROR(IF($D$12="NR",VLOOKUP($C1181,'ALLL &lt;50B Database'!$A$2:$S$4794,11,FALSE),VLOOKUP($C1181,'CECL &lt;50B Database'!$A$2:$S$165,11,FALSE)),"")</f>
        <v/>
      </c>
      <c r="F1181" s="32" t="str">
        <f>IFERROR(IF($D$12="NR",VLOOKUP($C1181,'ALLL &lt;50B Database'!$A$2:$S$4794,19,FALSE),VLOOKUP($C1181,'CECL &lt;50B Database'!$A$2:$S$165,19,FALSE)),"")</f>
        <v/>
      </c>
      <c r="G1181" s="32" t="str">
        <f>IFERROR(IF($D$12="NR",VLOOKUP($C1181,'ALLL &lt;50B Database'!$A$2:$S$4794,15,FALSE),VLOOKUP($C1181,'CECL &lt;50B Database'!$A$2:$S$165,15,FALSE)),"")</f>
        <v/>
      </c>
      <c r="H1181" s="32"/>
    </row>
    <row r="1182" spans="2:8" x14ac:dyDescent="0.25">
      <c r="B1182" s="5" t="str">
        <f>IF(COUNT($B$18:B1181)&gt;=COUNT(Workings!$C:$C),"",COUNT($B$18:B1181)+1)</f>
        <v/>
      </c>
      <c r="C1182" t="str">
        <f>IFERROR(INDEX(Workings!$B:$B,MATCH('Peer Comparison Tool'!$B1182,Workings!$D:$D,0)),"")</f>
        <v/>
      </c>
      <c r="D1182" s="28" t="str">
        <f>IFERROR(IF($D$12="NR",VLOOKUP($C1182,'ALLL &lt;50B Database'!$A$2:$S$4794,7,FALSE),VLOOKUP($C1182,'CECL &lt;50B Database'!$A$2:$S$165,7,FALSE)),"")</f>
        <v/>
      </c>
      <c r="E1182" s="32" t="str">
        <f>IFERROR(IF($D$12="NR",VLOOKUP($C1182,'ALLL &lt;50B Database'!$A$2:$S$4794,11,FALSE),VLOOKUP($C1182,'CECL &lt;50B Database'!$A$2:$S$165,11,FALSE)),"")</f>
        <v/>
      </c>
      <c r="F1182" s="32" t="str">
        <f>IFERROR(IF($D$12="NR",VLOOKUP($C1182,'ALLL &lt;50B Database'!$A$2:$S$4794,19,FALSE),VLOOKUP($C1182,'CECL &lt;50B Database'!$A$2:$S$165,19,FALSE)),"")</f>
        <v/>
      </c>
      <c r="G1182" s="32" t="str">
        <f>IFERROR(IF($D$12="NR",VLOOKUP($C1182,'ALLL &lt;50B Database'!$A$2:$S$4794,15,FALSE),VLOOKUP($C1182,'CECL &lt;50B Database'!$A$2:$S$165,15,FALSE)),"")</f>
        <v/>
      </c>
      <c r="H1182" s="32"/>
    </row>
    <row r="1183" spans="2:8" x14ac:dyDescent="0.25">
      <c r="B1183" s="5" t="str">
        <f>IF(COUNT($B$18:B1182)&gt;=COUNT(Workings!$C:$C),"",COUNT($B$18:B1182)+1)</f>
        <v/>
      </c>
      <c r="C1183" t="str">
        <f>IFERROR(INDEX(Workings!$B:$B,MATCH('Peer Comparison Tool'!$B1183,Workings!$D:$D,0)),"")</f>
        <v/>
      </c>
      <c r="D1183" s="28" t="str">
        <f>IFERROR(IF($D$12="NR",VLOOKUP($C1183,'ALLL &lt;50B Database'!$A$2:$S$4794,7,FALSE),VLOOKUP($C1183,'CECL &lt;50B Database'!$A$2:$S$165,7,FALSE)),"")</f>
        <v/>
      </c>
      <c r="E1183" s="32" t="str">
        <f>IFERROR(IF($D$12="NR",VLOOKUP($C1183,'ALLL &lt;50B Database'!$A$2:$S$4794,11,FALSE),VLOOKUP($C1183,'CECL &lt;50B Database'!$A$2:$S$165,11,FALSE)),"")</f>
        <v/>
      </c>
      <c r="F1183" s="32" t="str">
        <f>IFERROR(IF($D$12="NR",VLOOKUP($C1183,'ALLL &lt;50B Database'!$A$2:$S$4794,19,FALSE),VLOOKUP($C1183,'CECL &lt;50B Database'!$A$2:$S$165,19,FALSE)),"")</f>
        <v/>
      </c>
      <c r="G1183" s="32" t="str">
        <f>IFERROR(IF($D$12="NR",VLOOKUP($C1183,'ALLL &lt;50B Database'!$A$2:$S$4794,15,FALSE),VLOOKUP($C1183,'CECL &lt;50B Database'!$A$2:$S$165,15,FALSE)),"")</f>
        <v/>
      </c>
      <c r="H1183" s="32"/>
    </row>
    <row r="1184" spans="2:8" x14ac:dyDescent="0.25">
      <c r="B1184" s="5" t="str">
        <f>IF(COUNT($B$18:B1183)&gt;=COUNT(Workings!$C:$C),"",COUNT($B$18:B1183)+1)</f>
        <v/>
      </c>
      <c r="C1184" t="str">
        <f>IFERROR(INDEX(Workings!$B:$B,MATCH('Peer Comparison Tool'!$B1184,Workings!$D:$D,0)),"")</f>
        <v/>
      </c>
      <c r="D1184" s="28" t="str">
        <f>IFERROR(IF($D$12="NR",VLOOKUP($C1184,'ALLL &lt;50B Database'!$A$2:$S$4794,7,FALSE),VLOOKUP($C1184,'CECL &lt;50B Database'!$A$2:$S$165,7,FALSE)),"")</f>
        <v/>
      </c>
      <c r="E1184" s="32" t="str">
        <f>IFERROR(IF($D$12="NR",VLOOKUP($C1184,'ALLL &lt;50B Database'!$A$2:$S$4794,11,FALSE),VLOOKUP($C1184,'CECL &lt;50B Database'!$A$2:$S$165,11,FALSE)),"")</f>
        <v/>
      </c>
      <c r="F1184" s="32" t="str">
        <f>IFERROR(IF($D$12="NR",VLOOKUP($C1184,'ALLL &lt;50B Database'!$A$2:$S$4794,19,FALSE),VLOOKUP($C1184,'CECL &lt;50B Database'!$A$2:$S$165,19,FALSE)),"")</f>
        <v/>
      </c>
      <c r="G1184" s="32" t="str">
        <f>IFERROR(IF($D$12="NR",VLOOKUP($C1184,'ALLL &lt;50B Database'!$A$2:$S$4794,15,FALSE),VLOOKUP($C1184,'CECL &lt;50B Database'!$A$2:$S$165,15,FALSE)),"")</f>
        <v/>
      </c>
      <c r="H1184" s="32"/>
    </row>
    <row r="1185" spans="2:8" x14ac:dyDescent="0.25">
      <c r="B1185" s="5" t="str">
        <f>IF(COUNT($B$18:B1184)&gt;=COUNT(Workings!$C:$C),"",COUNT($B$18:B1184)+1)</f>
        <v/>
      </c>
      <c r="C1185" t="str">
        <f>IFERROR(INDEX(Workings!$B:$B,MATCH('Peer Comparison Tool'!$B1185,Workings!$D:$D,0)),"")</f>
        <v/>
      </c>
      <c r="D1185" s="28" t="str">
        <f>IFERROR(IF($D$12="NR",VLOOKUP($C1185,'ALLL &lt;50B Database'!$A$2:$S$4794,7,FALSE),VLOOKUP($C1185,'CECL &lt;50B Database'!$A$2:$S$165,7,FALSE)),"")</f>
        <v/>
      </c>
      <c r="E1185" s="32" t="str">
        <f>IFERROR(IF($D$12="NR",VLOOKUP($C1185,'ALLL &lt;50B Database'!$A$2:$S$4794,11,FALSE),VLOOKUP($C1185,'CECL &lt;50B Database'!$A$2:$S$165,11,FALSE)),"")</f>
        <v/>
      </c>
      <c r="F1185" s="32" t="str">
        <f>IFERROR(IF($D$12="NR",VLOOKUP($C1185,'ALLL &lt;50B Database'!$A$2:$S$4794,19,FALSE),VLOOKUP($C1185,'CECL &lt;50B Database'!$A$2:$S$165,19,FALSE)),"")</f>
        <v/>
      </c>
      <c r="G1185" s="32" t="str">
        <f>IFERROR(IF($D$12="NR",VLOOKUP($C1185,'ALLL &lt;50B Database'!$A$2:$S$4794,15,FALSE),VLOOKUP($C1185,'CECL &lt;50B Database'!$A$2:$S$165,15,FALSE)),"")</f>
        <v/>
      </c>
      <c r="H1185" s="32"/>
    </row>
    <row r="1186" spans="2:8" x14ac:dyDescent="0.25">
      <c r="B1186" s="5" t="str">
        <f>IF(COUNT($B$18:B1185)&gt;=COUNT(Workings!$C:$C),"",COUNT($B$18:B1185)+1)</f>
        <v/>
      </c>
      <c r="C1186" t="str">
        <f>IFERROR(INDEX(Workings!$B:$B,MATCH('Peer Comparison Tool'!$B1186,Workings!$D:$D,0)),"")</f>
        <v/>
      </c>
      <c r="D1186" s="28" t="str">
        <f>IFERROR(IF($D$12="NR",VLOOKUP($C1186,'ALLL &lt;50B Database'!$A$2:$S$4794,7,FALSE),VLOOKUP($C1186,'CECL &lt;50B Database'!$A$2:$S$165,7,FALSE)),"")</f>
        <v/>
      </c>
      <c r="E1186" s="32" t="str">
        <f>IFERROR(IF($D$12="NR",VLOOKUP($C1186,'ALLL &lt;50B Database'!$A$2:$S$4794,11,FALSE),VLOOKUP($C1186,'CECL &lt;50B Database'!$A$2:$S$165,11,FALSE)),"")</f>
        <v/>
      </c>
      <c r="F1186" s="32" t="str">
        <f>IFERROR(IF($D$12="NR",VLOOKUP($C1186,'ALLL &lt;50B Database'!$A$2:$S$4794,19,FALSE),VLOOKUP($C1186,'CECL &lt;50B Database'!$A$2:$S$165,19,FALSE)),"")</f>
        <v/>
      </c>
      <c r="G1186" s="32" t="str">
        <f>IFERROR(IF($D$12="NR",VLOOKUP($C1186,'ALLL &lt;50B Database'!$A$2:$S$4794,15,FALSE),VLOOKUP($C1186,'CECL &lt;50B Database'!$A$2:$S$165,15,FALSE)),"")</f>
        <v/>
      </c>
      <c r="H1186" s="32"/>
    </row>
    <row r="1187" spans="2:8" x14ac:dyDescent="0.25">
      <c r="B1187" s="5" t="str">
        <f>IF(COUNT($B$18:B1186)&gt;=COUNT(Workings!$C:$C),"",COUNT($B$18:B1186)+1)</f>
        <v/>
      </c>
      <c r="C1187" t="str">
        <f>IFERROR(INDEX(Workings!$B:$B,MATCH('Peer Comparison Tool'!$B1187,Workings!$D:$D,0)),"")</f>
        <v/>
      </c>
      <c r="D1187" s="28" t="str">
        <f>IFERROR(IF($D$12="NR",VLOOKUP($C1187,'ALLL &lt;50B Database'!$A$2:$S$4794,7,FALSE),VLOOKUP($C1187,'CECL &lt;50B Database'!$A$2:$S$165,7,FALSE)),"")</f>
        <v/>
      </c>
      <c r="E1187" s="32" t="str">
        <f>IFERROR(IF($D$12="NR",VLOOKUP($C1187,'ALLL &lt;50B Database'!$A$2:$S$4794,11,FALSE),VLOOKUP($C1187,'CECL &lt;50B Database'!$A$2:$S$165,11,FALSE)),"")</f>
        <v/>
      </c>
      <c r="F1187" s="32" t="str">
        <f>IFERROR(IF($D$12="NR",VLOOKUP($C1187,'ALLL &lt;50B Database'!$A$2:$S$4794,19,FALSE),VLOOKUP($C1187,'CECL &lt;50B Database'!$A$2:$S$165,19,FALSE)),"")</f>
        <v/>
      </c>
      <c r="G1187" s="32" t="str">
        <f>IFERROR(IF($D$12="NR",VLOOKUP($C1187,'ALLL &lt;50B Database'!$A$2:$S$4794,15,FALSE),VLOOKUP($C1187,'CECL &lt;50B Database'!$A$2:$S$165,15,FALSE)),"")</f>
        <v/>
      </c>
      <c r="H1187" s="32"/>
    </row>
    <row r="1188" spans="2:8" x14ac:dyDescent="0.25">
      <c r="B1188" s="5" t="str">
        <f>IF(COUNT($B$18:B1187)&gt;=COUNT(Workings!$C:$C),"",COUNT($B$18:B1187)+1)</f>
        <v/>
      </c>
      <c r="C1188" t="str">
        <f>IFERROR(INDEX(Workings!$B:$B,MATCH('Peer Comparison Tool'!$B1188,Workings!$D:$D,0)),"")</f>
        <v/>
      </c>
      <c r="D1188" s="28" t="str">
        <f>IFERROR(IF($D$12="NR",VLOOKUP($C1188,'ALLL &lt;50B Database'!$A$2:$S$4794,7,FALSE),VLOOKUP($C1188,'CECL &lt;50B Database'!$A$2:$S$165,7,FALSE)),"")</f>
        <v/>
      </c>
      <c r="E1188" s="32" t="str">
        <f>IFERROR(IF($D$12="NR",VLOOKUP($C1188,'ALLL &lt;50B Database'!$A$2:$S$4794,11,FALSE),VLOOKUP($C1188,'CECL &lt;50B Database'!$A$2:$S$165,11,FALSE)),"")</f>
        <v/>
      </c>
      <c r="F1188" s="32" t="str">
        <f>IFERROR(IF($D$12="NR",VLOOKUP($C1188,'ALLL &lt;50B Database'!$A$2:$S$4794,19,FALSE),VLOOKUP($C1188,'CECL &lt;50B Database'!$A$2:$S$165,19,FALSE)),"")</f>
        <v/>
      </c>
      <c r="G1188" s="32" t="str">
        <f>IFERROR(IF($D$12="NR",VLOOKUP($C1188,'ALLL &lt;50B Database'!$A$2:$S$4794,15,FALSE),VLOOKUP($C1188,'CECL &lt;50B Database'!$A$2:$S$165,15,FALSE)),"")</f>
        <v/>
      </c>
      <c r="H1188" s="32"/>
    </row>
    <row r="1189" spans="2:8" x14ac:dyDescent="0.25">
      <c r="B1189" s="5" t="str">
        <f>IF(COUNT($B$18:B1188)&gt;=COUNT(Workings!$C:$C),"",COUNT($B$18:B1188)+1)</f>
        <v/>
      </c>
      <c r="C1189" t="str">
        <f>IFERROR(INDEX(Workings!$B:$B,MATCH('Peer Comparison Tool'!$B1189,Workings!$D:$D,0)),"")</f>
        <v/>
      </c>
      <c r="D1189" s="28" t="str">
        <f>IFERROR(IF($D$12="NR",VLOOKUP($C1189,'ALLL &lt;50B Database'!$A$2:$S$4794,7,FALSE),VLOOKUP($C1189,'CECL &lt;50B Database'!$A$2:$S$165,7,FALSE)),"")</f>
        <v/>
      </c>
      <c r="E1189" s="32" t="str">
        <f>IFERROR(IF($D$12="NR",VLOOKUP($C1189,'ALLL &lt;50B Database'!$A$2:$S$4794,11,FALSE),VLOOKUP($C1189,'CECL &lt;50B Database'!$A$2:$S$165,11,FALSE)),"")</f>
        <v/>
      </c>
      <c r="F1189" s="32" t="str">
        <f>IFERROR(IF($D$12="NR",VLOOKUP($C1189,'ALLL &lt;50B Database'!$A$2:$S$4794,19,FALSE),VLOOKUP($C1189,'CECL &lt;50B Database'!$A$2:$S$165,19,FALSE)),"")</f>
        <v/>
      </c>
      <c r="G1189" s="32" t="str">
        <f>IFERROR(IF($D$12="NR",VLOOKUP($C1189,'ALLL &lt;50B Database'!$A$2:$S$4794,15,FALSE),VLOOKUP($C1189,'CECL &lt;50B Database'!$A$2:$S$165,15,FALSE)),"")</f>
        <v/>
      </c>
      <c r="H1189" s="32"/>
    </row>
    <row r="1190" spans="2:8" x14ac:dyDescent="0.25">
      <c r="B1190" s="5" t="str">
        <f>IF(COUNT($B$18:B1189)&gt;=COUNT(Workings!$C:$C),"",COUNT($B$18:B1189)+1)</f>
        <v/>
      </c>
      <c r="C1190" t="str">
        <f>IFERROR(INDEX(Workings!$B:$B,MATCH('Peer Comparison Tool'!$B1190,Workings!$D:$D,0)),"")</f>
        <v/>
      </c>
      <c r="D1190" s="28" t="str">
        <f>IFERROR(IF($D$12="NR",VLOOKUP($C1190,'ALLL &lt;50B Database'!$A$2:$S$4794,7,FALSE),VLOOKUP($C1190,'CECL &lt;50B Database'!$A$2:$S$165,7,FALSE)),"")</f>
        <v/>
      </c>
      <c r="E1190" s="32" t="str">
        <f>IFERROR(IF($D$12="NR",VLOOKUP($C1190,'ALLL &lt;50B Database'!$A$2:$S$4794,11,FALSE),VLOOKUP($C1190,'CECL &lt;50B Database'!$A$2:$S$165,11,FALSE)),"")</f>
        <v/>
      </c>
      <c r="F1190" s="32" t="str">
        <f>IFERROR(IF($D$12="NR",VLOOKUP($C1190,'ALLL &lt;50B Database'!$A$2:$S$4794,19,FALSE),VLOOKUP($C1190,'CECL &lt;50B Database'!$A$2:$S$165,19,FALSE)),"")</f>
        <v/>
      </c>
      <c r="G1190" s="32" t="str">
        <f>IFERROR(IF($D$12="NR",VLOOKUP($C1190,'ALLL &lt;50B Database'!$A$2:$S$4794,15,FALSE),VLOOKUP($C1190,'CECL &lt;50B Database'!$A$2:$S$165,15,FALSE)),"")</f>
        <v/>
      </c>
      <c r="H1190" s="32"/>
    </row>
    <row r="1191" spans="2:8" x14ac:dyDescent="0.25">
      <c r="B1191" s="5" t="str">
        <f>IF(COUNT($B$18:B1190)&gt;=COUNT(Workings!$C:$C),"",COUNT($B$18:B1190)+1)</f>
        <v/>
      </c>
      <c r="C1191" t="str">
        <f>IFERROR(INDEX(Workings!$B:$B,MATCH('Peer Comparison Tool'!$B1191,Workings!$D:$D,0)),"")</f>
        <v/>
      </c>
      <c r="D1191" s="28" t="str">
        <f>IFERROR(IF($D$12="NR",VLOOKUP($C1191,'ALLL &lt;50B Database'!$A$2:$S$4794,7,FALSE),VLOOKUP($C1191,'CECL &lt;50B Database'!$A$2:$S$165,7,FALSE)),"")</f>
        <v/>
      </c>
      <c r="E1191" s="32" t="str">
        <f>IFERROR(IF($D$12="NR",VLOOKUP($C1191,'ALLL &lt;50B Database'!$A$2:$S$4794,11,FALSE),VLOOKUP($C1191,'CECL &lt;50B Database'!$A$2:$S$165,11,FALSE)),"")</f>
        <v/>
      </c>
      <c r="F1191" s="32" t="str">
        <f>IFERROR(IF($D$12="NR",VLOOKUP($C1191,'ALLL &lt;50B Database'!$A$2:$S$4794,19,FALSE),VLOOKUP($C1191,'CECL &lt;50B Database'!$A$2:$S$165,19,FALSE)),"")</f>
        <v/>
      </c>
      <c r="G1191" s="32" t="str">
        <f>IFERROR(IF($D$12="NR",VLOOKUP($C1191,'ALLL &lt;50B Database'!$A$2:$S$4794,15,FALSE),VLOOKUP($C1191,'CECL &lt;50B Database'!$A$2:$S$165,15,FALSE)),"")</f>
        <v/>
      </c>
      <c r="H1191" s="32"/>
    </row>
    <row r="1192" spans="2:8" x14ac:dyDescent="0.25">
      <c r="B1192" s="5" t="str">
        <f>IF(COUNT($B$18:B1191)&gt;=COUNT(Workings!$C:$C),"",COUNT($B$18:B1191)+1)</f>
        <v/>
      </c>
      <c r="C1192" t="str">
        <f>IFERROR(INDEX(Workings!$B:$B,MATCH('Peer Comparison Tool'!$B1192,Workings!$D:$D,0)),"")</f>
        <v/>
      </c>
      <c r="D1192" s="28" t="str">
        <f>IFERROR(IF($D$12="NR",VLOOKUP($C1192,'ALLL &lt;50B Database'!$A$2:$S$4794,7,FALSE),VLOOKUP($C1192,'CECL &lt;50B Database'!$A$2:$S$165,7,FALSE)),"")</f>
        <v/>
      </c>
      <c r="E1192" s="32" t="str">
        <f>IFERROR(IF($D$12="NR",VLOOKUP($C1192,'ALLL &lt;50B Database'!$A$2:$S$4794,11,FALSE),VLOOKUP($C1192,'CECL &lt;50B Database'!$A$2:$S$165,11,FALSE)),"")</f>
        <v/>
      </c>
      <c r="F1192" s="32" t="str">
        <f>IFERROR(IF($D$12="NR",VLOOKUP($C1192,'ALLL &lt;50B Database'!$A$2:$S$4794,19,FALSE),VLOOKUP($C1192,'CECL &lt;50B Database'!$A$2:$S$165,19,FALSE)),"")</f>
        <v/>
      </c>
      <c r="G1192" s="32" t="str">
        <f>IFERROR(IF($D$12="NR",VLOOKUP($C1192,'ALLL &lt;50B Database'!$A$2:$S$4794,15,FALSE),VLOOKUP($C1192,'CECL &lt;50B Database'!$A$2:$S$165,15,FALSE)),"")</f>
        <v/>
      </c>
      <c r="H1192" s="32"/>
    </row>
    <row r="1193" spans="2:8" x14ac:dyDescent="0.25">
      <c r="B1193" s="5" t="str">
        <f>IF(COUNT($B$18:B1192)&gt;=COUNT(Workings!$C:$C),"",COUNT($B$18:B1192)+1)</f>
        <v/>
      </c>
      <c r="C1193" t="str">
        <f>IFERROR(INDEX(Workings!$B:$B,MATCH('Peer Comparison Tool'!$B1193,Workings!$D:$D,0)),"")</f>
        <v/>
      </c>
      <c r="D1193" s="28" t="str">
        <f>IFERROR(IF($D$12="NR",VLOOKUP($C1193,'ALLL &lt;50B Database'!$A$2:$S$4794,7,FALSE),VLOOKUP($C1193,'CECL &lt;50B Database'!$A$2:$S$165,7,FALSE)),"")</f>
        <v/>
      </c>
      <c r="E1193" s="32" t="str">
        <f>IFERROR(IF($D$12="NR",VLOOKUP($C1193,'ALLL &lt;50B Database'!$A$2:$S$4794,11,FALSE),VLOOKUP($C1193,'CECL &lt;50B Database'!$A$2:$S$165,11,FALSE)),"")</f>
        <v/>
      </c>
      <c r="F1193" s="32" t="str">
        <f>IFERROR(IF($D$12="NR",VLOOKUP($C1193,'ALLL &lt;50B Database'!$A$2:$S$4794,19,FALSE),VLOOKUP($C1193,'CECL &lt;50B Database'!$A$2:$S$165,19,FALSE)),"")</f>
        <v/>
      </c>
      <c r="G1193" s="32" t="str">
        <f>IFERROR(IF($D$12="NR",VLOOKUP($C1193,'ALLL &lt;50B Database'!$A$2:$S$4794,15,FALSE),VLOOKUP($C1193,'CECL &lt;50B Database'!$A$2:$S$165,15,FALSE)),"")</f>
        <v/>
      </c>
      <c r="H1193" s="32"/>
    </row>
    <row r="1194" spans="2:8" x14ac:dyDescent="0.25">
      <c r="B1194" s="5" t="str">
        <f>IF(COUNT($B$18:B1193)&gt;=COUNT(Workings!$C:$C),"",COUNT($B$18:B1193)+1)</f>
        <v/>
      </c>
      <c r="C1194" t="str">
        <f>IFERROR(INDEX(Workings!$B:$B,MATCH('Peer Comparison Tool'!$B1194,Workings!$D:$D,0)),"")</f>
        <v/>
      </c>
      <c r="D1194" s="28" t="str">
        <f>IFERROR(IF($D$12="NR",VLOOKUP($C1194,'ALLL &lt;50B Database'!$A$2:$S$4794,7,FALSE),VLOOKUP($C1194,'CECL &lt;50B Database'!$A$2:$S$165,7,FALSE)),"")</f>
        <v/>
      </c>
      <c r="E1194" s="32" t="str">
        <f>IFERROR(IF($D$12="NR",VLOOKUP($C1194,'ALLL &lt;50B Database'!$A$2:$S$4794,11,FALSE),VLOOKUP($C1194,'CECL &lt;50B Database'!$A$2:$S$165,11,FALSE)),"")</f>
        <v/>
      </c>
      <c r="F1194" s="32" t="str">
        <f>IFERROR(IF($D$12="NR",VLOOKUP($C1194,'ALLL &lt;50B Database'!$A$2:$S$4794,19,FALSE),VLOOKUP($C1194,'CECL &lt;50B Database'!$A$2:$S$165,19,FALSE)),"")</f>
        <v/>
      </c>
      <c r="G1194" s="32" t="str">
        <f>IFERROR(IF($D$12="NR",VLOOKUP($C1194,'ALLL &lt;50B Database'!$A$2:$S$4794,15,FALSE),VLOOKUP($C1194,'CECL &lt;50B Database'!$A$2:$S$165,15,FALSE)),"")</f>
        <v/>
      </c>
      <c r="H1194" s="32"/>
    </row>
    <row r="1195" spans="2:8" x14ac:dyDescent="0.25">
      <c r="B1195" s="5" t="str">
        <f>IF(COUNT($B$18:B1194)&gt;=COUNT(Workings!$C:$C),"",COUNT($B$18:B1194)+1)</f>
        <v/>
      </c>
      <c r="C1195" t="str">
        <f>IFERROR(INDEX(Workings!$B:$B,MATCH('Peer Comparison Tool'!$B1195,Workings!$D:$D,0)),"")</f>
        <v/>
      </c>
      <c r="D1195" s="28" t="str">
        <f>IFERROR(IF($D$12="NR",VLOOKUP($C1195,'ALLL &lt;50B Database'!$A$2:$S$4794,7,FALSE),VLOOKUP($C1195,'CECL &lt;50B Database'!$A$2:$S$165,7,FALSE)),"")</f>
        <v/>
      </c>
      <c r="E1195" s="32" t="str">
        <f>IFERROR(IF($D$12="NR",VLOOKUP($C1195,'ALLL &lt;50B Database'!$A$2:$S$4794,11,FALSE),VLOOKUP($C1195,'CECL &lt;50B Database'!$A$2:$S$165,11,FALSE)),"")</f>
        <v/>
      </c>
      <c r="F1195" s="32" t="str">
        <f>IFERROR(IF($D$12="NR",VLOOKUP($C1195,'ALLL &lt;50B Database'!$A$2:$S$4794,19,FALSE),VLOOKUP($C1195,'CECL &lt;50B Database'!$A$2:$S$165,19,FALSE)),"")</f>
        <v/>
      </c>
      <c r="G1195" s="32" t="str">
        <f>IFERROR(IF($D$12="NR",VLOOKUP($C1195,'ALLL &lt;50B Database'!$A$2:$S$4794,15,FALSE),VLOOKUP($C1195,'CECL &lt;50B Database'!$A$2:$S$165,15,FALSE)),"")</f>
        <v/>
      </c>
      <c r="H1195" s="32"/>
    </row>
    <row r="1196" spans="2:8" x14ac:dyDescent="0.25">
      <c r="B1196" s="5" t="str">
        <f>IF(SUM($B$18:B1195)&gt;COUNT(Workings!$C:$C),"",SUM($B$18:B1195)+1)</f>
        <v/>
      </c>
      <c r="C1196" t="str">
        <f>IFERROR(INDEX(Workings!$B:$B,MATCH('Peer Comparison Tool'!$B1196,Workings!$D:$D,0)),"")</f>
        <v/>
      </c>
      <c r="D1196" s="28" t="str">
        <f>IFERROR(IF($D$12="NR",VLOOKUP($C1196,'ALLL &lt;50B Database'!$A$2:$S$4794,7,FALSE),VLOOKUP($C1196,'CECL &lt;50B Database'!$A$2:$S$165,7,FALSE)),"")</f>
        <v/>
      </c>
      <c r="E1196" s="32" t="str">
        <f>IFERROR(IF($D$12="NR",VLOOKUP($C1196,'ALLL &lt;50B Database'!$A$2:$S$4794,11,FALSE),VLOOKUP($C1196,'CECL &lt;50B Database'!$A$2:$S$165,11,FALSE)),"")</f>
        <v/>
      </c>
      <c r="F1196" s="32" t="str">
        <f>IFERROR(IF($D$12="NR",VLOOKUP($C1196,'ALLL &lt;50B Database'!$A$2:$S$4794,19,FALSE),VLOOKUP($C1196,'CECL &lt;50B Database'!$A$2:$S$165,19,FALSE)),"")</f>
        <v/>
      </c>
      <c r="G1196" s="32" t="str">
        <f>IFERROR(IF($D$12="NR",VLOOKUP($C1196,'ALLL &lt;50B Database'!$A$2:$S$4794,15,FALSE),VLOOKUP($C1196,'CECL &lt;50B Database'!$A$2:$S$165,15,FALSE)),"")</f>
        <v/>
      </c>
      <c r="H1196" s="32"/>
    </row>
  </sheetData>
  <mergeCells count="16">
    <mergeCell ref="E17:G17"/>
    <mergeCell ref="B16:G16"/>
    <mergeCell ref="D8:F8"/>
    <mergeCell ref="I1:Q1"/>
    <mergeCell ref="I16:Q16"/>
    <mergeCell ref="I18:Q18"/>
    <mergeCell ref="I17:Q17"/>
    <mergeCell ref="I3:Q3"/>
    <mergeCell ref="I4:Q4"/>
    <mergeCell ref="I7:Q7"/>
    <mergeCell ref="J8:Q8"/>
    <mergeCell ref="J9:Q9"/>
    <mergeCell ref="J10:Q10"/>
    <mergeCell ref="J11:Q11"/>
    <mergeCell ref="J12:Q12"/>
    <mergeCell ref="I15:Q15"/>
  </mergeCells>
  <conditionalFormatting sqref="B19:H1196">
    <cfRule type="expression" dxfId="0" priority="3">
      <formula>$C19=$D$8</formula>
    </cfRule>
  </conditionalFormatting>
  <hyperlinks>
    <hyperlink ref="I4" r:id="rId1" xr:uid="{EFF610E4-0FC4-4263-8D80-1BAF63565D10}"/>
    <hyperlink ref="J8" r:id="rId2" xr:uid="{180B9162-62CA-4970-9EE3-F73385F3687B}"/>
    <hyperlink ref="I16" location="'National Stats'!A1" display="National Statistics on Q2 Loan Loss Reserving for Banks &lt; $50.0 Billion in Assets" xr:uid="{1F9985D0-1AAF-4195-A352-B3B12DCBA2DE}"/>
    <hyperlink ref="J9" r:id="rId3" xr:uid="{766EEFF5-348B-4430-B235-63CFB292E5C7}"/>
    <hyperlink ref="J11" r:id="rId4" xr:uid="{01B33BDD-1B22-4DD3-A352-69EAE1EA3167}"/>
    <hyperlink ref="J10" r:id="rId5" xr:uid="{5A32A942-E967-467E-8E14-325199082C77}"/>
    <hyperlink ref="J12" r:id="rId6" xr:uid="{47F4A1EA-F2E9-4179-815F-3BCC68313C31}"/>
  </hyperlinks>
  <pageMargins left="0.7" right="0.7" top="0.75" bottom="0.75" header="0.3" footer="0.3"/>
  <pageSetup scale="62" orientation="portrait" horizontalDpi="4294967293" r:id="rId7"/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F0125-8BE2-4745-8B55-32BC9DD237A7}">
  <sheetPr>
    <tabColor theme="0" tint="-0.14999847407452621"/>
  </sheetPr>
  <dimension ref="A1:H34"/>
  <sheetViews>
    <sheetView showGridLines="0" zoomScale="85" zoomScaleNormal="85" zoomScaleSheetLayoutView="100" workbookViewId="0">
      <selection activeCell="E44" sqref="E44"/>
    </sheetView>
  </sheetViews>
  <sheetFormatPr defaultRowHeight="15" x14ac:dyDescent="0.25"/>
  <cols>
    <col min="1" max="1" width="3.7109375" customWidth="1"/>
    <col min="2" max="2" width="39.7109375" bestFit="1" customWidth="1"/>
    <col min="5" max="5" width="15.7109375" style="5" customWidth="1"/>
    <col min="6" max="6" width="9.140625" style="7"/>
    <col min="7" max="7" width="15.7109375" style="5" customWidth="1"/>
    <col min="8" max="8" width="9.140625" style="7" customWidth="1"/>
  </cols>
  <sheetData>
    <row r="1" spans="1:8" ht="18.75" x14ac:dyDescent="0.3">
      <c r="A1" s="13" t="s">
        <v>4418</v>
      </c>
    </row>
    <row r="2" spans="1:8" ht="18.75" x14ac:dyDescent="0.3">
      <c r="A2" s="12" t="s">
        <v>4419</v>
      </c>
    </row>
    <row r="3" spans="1:8" ht="18.75" x14ac:dyDescent="0.3">
      <c r="A3" s="12" t="s">
        <v>4420</v>
      </c>
    </row>
    <row r="4" spans="1:8" ht="18.75" x14ac:dyDescent="0.3">
      <c r="A4" s="12"/>
    </row>
    <row r="5" spans="1:8" ht="30" x14ac:dyDescent="0.25">
      <c r="B5" s="40" t="s">
        <v>4456</v>
      </c>
      <c r="E5" s="11" t="s">
        <v>4429</v>
      </c>
      <c r="G5" s="11" t="s">
        <v>4430</v>
      </c>
    </row>
    <row r="7" spans="1:8" x14ac:dyDescent="0.25">
      <c r="B7" t="s">
        <v>4448</v>
      </c>
      <c r="E7" s="39">
        <v>4788</v>
      </c>
      <c r="F7" s="10"/>
      <c r="G7" s="39">
        <v>164</v>
      </c>
    </row>
    <row r="9" spans="1:8" x14ac:dyDescent="0.25">
      <c r="B9" t="s">
        <v>4415</v>
      </c>
      <c r="E9" s="37">
        <f>MEDIAN('ALLL &lt;50B Database'!$K$2:$K$4790)</f>
        <v>1.3065526140075433E-2</v>
      </c>
      <c r="G9" s="37">
        <f>MEDIAN('CECL &lt;50B Database'!$K$2:$K$4794)</f>
        <v>1.4788531504587692E-2</v>
      </c>
    </row>
    <row r="10" spans="1:8" x14ac:dyDescent="0.25">
      <c r="B10" t="s">
        <v>4416</v>
      </c>
      <c r="E10" s="37">
        <f>MEDIAN('ALLL &lt;50B Database'!$S$2:$S$4790)</f>
        <v>1.2320881305392198E-2</v>
      </c>
      <c r="G10" s="37">
        <f>MEDIAN('CECL &lt;50B Database'!$S$2:$S$4794)</f>
        <v>1.2145759638751533E-2</v>
      </c>
    </row>
    <row r="11" spans="1:8" x14ac:dyDescent="0.25">
      <c r="B11" t="s">
        <v>4417</v>
      </c>
      <c r="E11" s="37">
        <f>MEDIAN('ALLL &lt;50B Database'!$O$2:$O$4790)</f>
        <v>1.1999612179834493E-2</v>
      </c>
      <c r="G11" s="37">
        <f>MEDIAN('CECL &lt;50B Database'!$O$2:$O$4794)</f>
        <v>8.0996906132845721E-3</v>
      </c>
    </row>
    <row r="13" spans="1:8" x14ac:dyDescent="0.25">
      <c r="B13" t="s">
        <v>4451</v>
      </c>
      <c r="E13" s="39">
        <f>COUNTIF('ALLL &lt;50B Database'!$X$2:$X$4790,"&gt;0")</f>
        <v>3685</v>
      </c>
      <c r="F13" s="8">
        <f>E13/SUM(E13:E14)</f>
        <v>0.76947170599290038</v>
      </c>
      <c r="G13" s="39">
        <f>COUNTIF('CECL &lt;50B Database'!$X$2:$X$4794,"&gt;0")</f>
        <v>149</v>
      </c>
      <c r="H13" s="8">
        <f>G13/SUM(G13:G14)</f>
        <v>0.90853658536585369</v>
      </c>
    </row>
    <row r="14" spans="1:8" x14ac:dyDescent="0.25">
      <c r="B14" t="s">
        <v>4450</v>
      </c>
      <c r="E14" s="39">
        <f>COUNTIF('ALLL &lt;50B Database'!$X$2:$X$4790,"&lt;=0")</f>
        <v>1104</v>
      </c>
      <c r="F14" s="8">
        <f>1-F13</f>
        <v>0.23052829400709962</v>
      </c>
      <c r="G14" s="39">
        <f>COUNTIF('CECL &lt;50B Database'!$X$2:$X$4794,"&lt;=0")</f>
        <v>15</v>
      </c>
      <c r="H14" s="8">
        <f>1-H13</f>
        <v>9.1463414634146312E-2</v>
      </c>
    </row>
    <row r="15" spans="1:8" x14ac:dyDescent="0.25">
      <c r="E15" s="39"/>
      <c r="G15" s="39"/>
    </row>
    <row r="16" spans="1:8" x14ac:dyDescent="0.25">
      <c r="B16" t="s">
        <v>4452</v>
      </c>
      <c r="E16" s="37">
        <f>MEDIAN('ALLL &lt;50B Database'!$X$2:$X$4790)</f>
        <v>5.5113052847182049E-4</v>
      </c>
      <c r="G16" s="37">
        <f>MEDIAN('CECL &lt;50B Database'!$X$2:$X$4794)</f>
        <v>1.880914691023727E-3</v>
      </c>
    </row>
    <row r="17" spans="2:7" x14ac:dyDescent="0.25">
      <c r="B17" t="s">
        <v>4453</v>
      </c>
      <c r="E17" s="37">
        <f>MEDIAN('ALLL &lt;50B Database'!$Z$2:$Z$4790)</f>
        <v>2.3738244685488161E-4</v>
      </c>
      <c r="G17" s="37">
        <f>MEDIAN('CECL &lt;50B Database'!$Z$2:$Z$4794)</f>
        <v>3.637104823458102E-3</v>
      </c>
    </row>
    <row r="19" spans="2:7" x14ac:dyDescent="0.25">
      <c r="B19" s="9" t="s">
        <v>4421</v>
      </c>
    </row>
    <row r="20" spans="2:7" x14ac:dyDescent="0.25">
      <c r="B20" t="s">
        <v>4412</v>
      </c>
      <c r="E20" s="32">
        <f>SUMIF('ALLL &lt;50B Database'!$AA$2:$AA$4794,ROUND(0.25*$E$7,0),'ALLL &lt;50B Database'!$K$2:$K$4794)</f>
        <v>1.6263918314032209E-2</v>
      </c>
      <c r="G20" s="32">
        <f>SUMIF('CECL &lt;50B Database'!$AA$2:$AA$4794,ROUND(0.25*$G$7,0),'CECL &lt;50B Database'!$K$2:$K$4794)</f>
        <v>1.7019683482336619E-2</v>
      </c>
    </row>
    <row r="21" spans="2:7" x14ac:dyDescent="0.25">
      <c r="B21" t="s">
        <v>4413</v>
      </c>
      <c r="E21" s="32">
        <f>SUMIF('ALLL &lt;50B Database'!$AA$2:$AA$4794,ROUND(0.5*$E$7,0),'ALLL &lt;50B Database'!$K$2:$K$4794)</f>
        <v>1.3066123277486458E-2</v>
      </c>
      <c r="G21" s="32">
        <f>SUMIF('CECL &lt;50B Database'!$AA$2:$AA$4794,ROUND(0.5*$G$7,0),'CECL &lt;50B Database'!$K$2:$K$4794)</f>
        <v>1.479467527736867E-2</v>
      </c>
    </row>
    <row r="22" spans="2:7" x14ac:dyDescent="0.25">
      <c r="B22" t="s">
        <v>4414</v>
      </c>
      <c r="E22" s="32">
        <f>SUMIF('ALLL &lt;50B Database'!$AA$2:$AA$4794,ROUND(0.75*$E$7,0),'ALLL &lt;50B Database'!$K$2:$K$4794)</f>
        <v>1.0521164668460974E-2</v>
      </c>
      <c r="G22" s="32">
        <f>SUMIF('CECL &lt;50B Database'!$AA$2:$AA$4794,ROUND(0.75*$G$7,0),'CECL &lt;50B Database'!$K$2:$K$4794)</f>
        <v>1.2104126917879005E-2</v>
      </c>
    </row>
    <row r="24" spans="2:7" x14ac:dyDescent="0.25">
      <c r="B24" s="9" t="s">
        <v>4428</v>
      </c>
    </row>
    <row r="25" spans="2:7" x14ac:dyDescent="0.25">
      <c r="B25" t="s">
        <v>4422</v>
      </c>
      <c r="E25" s="38">
        <f>IF(MEDIAN('ALLL &lt;50B Database'!$AC:$AC)=0,"n/a",MEDIAN('ALLL &lt;50B Database'!$AC:$AC))</f>
        <v>1.2628510651878167E-2</v>
      </c>
      <c r="G25" s="38">
        <f>IF(MEDIAN('CECL &lt;50B Database'!$AC:$AC)=0,"n/a",MEDIAN('CECL &lt;50B Database'!$AC:$AC))</f>
        <v>1.5411387701125897E-2</v>
      </c>
    </row>
    <row r="26" spans="2:7" x14ac:dyDescent="0.25">
      <c r="B26" t="s">
        <v>4423</v>
      </c>
      <c r="E26" s="38">
        <f>IF(MEDIAN('ALLL &lt;50B Database'!$AD:$AD)=0,"n/a",MEDIAN('ALLL &lt;50B Database'!$AD:$AD))</f>
        <v>1.2048502944416853E-2</v>
      </c>
      <c r="G26" s="38">
        <f>IF(MEDIAN('CECL &lt;50B Database'!$AD:$AD)=0,"n/a",MEDIAN('CECL &lt;50B Database'!$AD:$AD))</f>
        <v>1.525911925131682E-2</v>
      </c>
    </row>
    <row r="27" spans="2:7" x14ac:dyDescent="0.25">
      <c r="B27" t="s">
        <v>4424</v>
      </c>
      <c r="E27" s="38">
        <f>IF(MEDIAN('ALLL &lt;50B Database'!$AE:$AE)=0,"n/a",MEDIAN('ALLL &lt;50B Database'!$AE:$AE))</f>
        <v>1.2838584464970548E-2</v>
      </c>
      <c r="G27" s="38">
        <f>IF(MEDIAN('CECL &lt;50B Database'!$AE:$AE)=0,"n/a",MEDIAN('CECL &lt;50B Database'!$AE:$AE))</f>
        <v>1.282226294532854E-2</v>
      </c>
    </row>
    <row r="28" spans="2:7" x14ac:dyDescent="0.25">
      <c r="B28" t="s">
        <v>4425</v>
      </c>
      <c r="E28" s="38">
        <f>IF(MEDIAN('ALLL &lt;50B Database'!$AF:$AF)=0,"n/a",MEDIAN('ALLL &lt;50B Database'!$AF:$AF))</f>
        <v>1.296989913249391E-2</v>
      </c>
      <c r="G28" s="38">
        <f>IF(MEDIAN('CECL &lt;50B Database'!$AF:$AF)=0,"n/a",MEDIAN('CECL &lt;50B Database'!$AF:$AF))</f>
        <v>1.2739419373358957E-2</v>
      </c>
    </row>
    <row r="29" spans="2:7" x14ac:dyDescent="0.25">
      <c r="B29" t="s">
        <v>4426</v>
      </c>
      <c r="E29" s="38">
        <f>IF(MEDIAN('ALLL &lt;50B Database'!$AG:$AG)=0,"n/a",MEDIAN('ALLL &lt;50B Database'!$AG:$AG))</f>
        <v>1.3150615242758576E-2</v>
      </c>
      <c r="G29" s="38">
        <f>IF(MEDIAN('CECL &lt;50B Database'!$AG:$AG)=0,"n/a",MEDIAN('CECL &lt;50B Database'!$AG:$AG))</f>
        <v>1.3906344361564953E-2</v>
      </c>
    </row>
    <row r="30" spans="2:7" x14ac:dyDescent="0.25">
      <c r="B30" t="s">
        <v>4427</v>
      </c>
      <c r="E30" s="38">
        <f>IF(MEDIAN('ALLL &lt;50B Database'!$AH:$AH)=0,"n/a",MEDIAN('ALLL &lt;50B Database'!$AH:$AH))</f>
        <v>1.3214810111512362E-2</v>
      </c>
      <c r="G30" s="38" t="str">
        <f>IF(MEDIAN('CECL &lt;50B Database'!$AH:$AH)=0,"n/a",MEDIAN('CECL &lt;50B Database'!$AH:$AH))</f>
        <v>n/a</v>
      </c>
    </row>
    <row r="33" spans="2:2" x14ac:dyDescent="0.25">
      <c r="B33" s="14" t="s">
        <v>4449</v>
      </c>
    </row>
    <row r="34" spans="2:2" x14ac:dyDescent="0.25">
      <c r="B34" s="14"/>
    </row>
  </sheetData>
  <pageMargins left="0.7" right="0.7" top="0.75" bottom="0.75" header="0.3" footer="0.3"/>
  <pageSetup scale="81" orientation="portrait" horizontalDpi="4294967293" r:id="rId1"/>
  <ignoredErrors>
    <ignoredError sqref="G13:G1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85EF8-3F90-4B86-AB74-DA2461EAC011}">
  <dimension ref="A1:AI4794"/>
  <sheetViews>
    <sheetView workbookViewId="0">
      <pane ySplit="1" topLeftCell="A2" activePane="bottomLeft" state="frozen"/>
      <selection activeCell="F1" sqref="F1"/>
      <selection pane="bottomLeft" activeCell="B4" sqref="B4"/>
    </sheetView>
  </sheetViews>
  <sheetFormatPr defaultRowHeight="15" x14ac:dyDescent="0.25"/>
  <cols>
    <col min="1" max="1" width="29.140625" customWidth="1"/>
    <col min="3" max="3" width="9.140625" style="5"/>
    <col min="4" max="4" width="0" style="5" hidden="1" customWidth="1"/>
    <col min="5" max="5" width="9.140625" style="5" hidden="1" customWidth="1"/>
    <col min="7" max="8" width="11.5703125" bestFit="1" customWidth="1"/>
    <col min="9" max="9" width="10.5703125" bestFit="1" customWidth="1"/>
    <col min="10" max="10" width="11.5703125" bestFit="1" customWidth="1"/>
    <col min="11" max="11" width="9.140625" style="34"/>
    <col min="12" max="12" width="13.28515625" bestFit="1" customWidth="1"/>
    <col min="13" max="14" width="11.5703125" bestFit="1" customWidth="1"/>
    <col min="15" max="15" width="9.140625" style="34"/>
    <col min="17" max="18" width="11.5703125" bestFit="1" customWidth="1"/>
    <col min="19" max="19" width="9.140625" style="34"/>
    <col min="20" max="20" width="9.7109375" bestFit="1" customWidth="1"/>
    <col min="22" max="23" width="9.140625" style="5" hidden="1" customWidth="1"/>
    <col min="24" max="24" width="9.140625" style="5"/>
    <col min="26" max="26" width="9.140625" style="5"/>
    <col min="27" max="27" width="14.5703125" style="5" customWidth="1"/>
    <col min="29" max="35" width="9.140625" style="17" hidden="1" customWidth="1"/>
  </cols>
  <sheetData>
    <row r="1" spans="1:35" ht="57.75" customHeight="1" x14ac:dyDescent="0.25">
      <c r="A1" s="31" t="s">
        <v>4391</v>
      </c>
      <c r="B1" s="31" t="s">
        <v>4392</v>
      </c>
      <c r="C1" s="31" t="s">
        <v>4393</v>
      </c>
      <c r="D1" s="31" t="s">
        <v>4394</v>
      </c>
      <c r="E1" s="31" t="s">
        <v>4395</v>
      </c>
      <c r="F1" s="31" t="s">
        <v>4458</v>
      </c>
      <c r="G1" s="31" t="s">
        <v>4446</v>
      </c>
      <c r="H1" s="31" t="s">
        <v>4396</v>
      </c>
      <c r="I1" s="31" t="s">
        <v>4397</v>
      </c>
      <c r="J1" s="31" t="s">
        <v>4398</v>
      </c>
      <c r="K1" s="31" t="s">
        <v>4399</v>
      </c>
      <c r="L1" s="31" t="s">
        <v>4459</v>
      </c>
      <c r="M1" s="31" t="s">
        <v>4400</v>
      </c>
      <c r="N1" s="31" t="s">
        <v>4401</v>
      </c>
      <c r="O1" s="31" t="s">
        <v>4402</v>
      </c>
      <c r="P1" s="31" t="s">
        <v>4460</v>
      </c>
      <c r="Q1" s="31" t="s">
        <v>4403</v>
      </c>
      <c r="R1" s="31" t="s">
        <v>4404</v>
      </c>
      <c r="S1" s="31" t="s">
        <v>4405</v>
      </c>
      <c r="T1" s="31" t="s">
        <v>4406</v>
      </c>
      <c r="U1" s="31" t="s">
        <v>4407</v>
      </c>
      <c r="V1" s="31" t="s">
        <v>4386</v>
      </c>
      <c r="W1" s="31" t="s">
        <v>4408</v>
      </c>
      <c r="X1" s="31" t="s">
        <v>4461</v>
      </c>
      <c r="Y1" s="31" t="s">
        <v>4462</v>
      </c>
      <c r="Z1" s="31" t="s">
        <v>4463</v>
      </c>
      <c r="AA1" s="31" t="s">
        <v>4447</v>
      </c>
      <c r="AB1" s="1"/>
      <c r="AC1" s="15" t="s">
        <v>4431</v>
      </c>
      <c r="AD1" s="15" t="s">
        <v>4432</v>
      </c>
      <c r="AE1" s="15" t="s">
        <v>4433</v>
      </c>
      <c r="AF1" s="15" t="s">
        <v>4434</v>
      </c>
      <c r="AG1" s="15" t="s">
        <v>4435</v>
      </c>
      <c r="AH1" s="15" t="s">
        <v>4436</v>
      </c>
      <c r="AI1" s="18" t="s">
        <v>4439</v>
      </c>
    </row>
    <row r="2" spans="1:35" x14ac:dyDescent="0.25">
      <c r="A2" t="s">
        <v>210</v>
      </c>
      <c r="B2">
        <v>197478</v>
      </c>
      <c r="C2" s="5" t="s">
        <v>207</v>
      </c>
      <c r="D2" s="5" t="s">
        <v>4389</v>
      </c>
      <c r="E2" s="5">
        <v>2</v>
      </c>
      <c r="F2" s="2">
        <v>632071</v>
      </c>
      <c r="G2" s="2">
        <v>49410409</v>
      </c>
      <c r="H2" s="2">
        <v>37229412</v>
      </c>
      <c r="I2" s="2">
        <v>1746668</v>
      </c>
      <c r="J2" s="2">
        <v>35482744</v>
      </c>
      <c r="K2" s="44">
        <v>1.7813475755990009E-2</v>
      </c>
      <c r="L2" s="2">
        <v>358287</v>
      </c>
      <c r="M2" s="2">
        <v>44181503</v>
      </c>
      <c r="N2" s="2">
        <v>34778539</v>
      </c>
      <c r="O2" s="44">
        <v>1.0301956617556592E-2</v>
      </c>
      <c r="P2" s="2">
        <v>557003</v>
      </c>
      <c r="Q2" s="2">
        <v>45939280</v>
      </c>
      <c r="R2" s="2">
        <v>35893393</v>
      </c>
      <c r="S2" s="44">
        <v>1.5518259864705463E-2</v>
      </c>
      <c r="T2" s="2">
        <v>-97967</v>
      </c>
      <c r="U2" s="2">
        <v>125158</v>
      </c>
      <c r="V2" s="5" t="s">
        <v>4389</v>
      </c>
      <c r="W2" s="5">
        <v>1</v>
      </c>
      <c r="X2" s="37">
        <v>2.2952158912845459E-3</v>
      </c>
      <c r="Y2" s="6">
        <v>75068</v>
      </c>
      <c r="Z2" s="37">
        <v>5.2163032471488711E-3</v>
      </c>
      <c r="AA2" s="5">
        <v>30</v>
      </c>
      <c r="AC2" s="16">
        <f>IF(AND($G2&gt;=10000000,$G2&lt;50000000),$K2,"")</f>
        <v>1.7813475755990009E-2</v>
      </c>
      <c r="AD2" s="16" t="str">
        <f>IF(AND($G2&gt;=5000000,$G2&lt;9999999),$K2,"")</f>
        <v/>
      </c>
      <c r="AE2" s="16" t="str">
        <f>IF(AND($G2&gt;=1000000,$G2&lt;4999999),$K2,"")</f>
        <v/>
      </c>
      <c r="AF2" s="16" t="str">
        <f>IF(AND($G2&gt;=500000,$G2&lt;999999),$K2,"")</f>
        <v/>
      </c>
      <c r="AG2" s="16" t="str">
        <f>IF(AND($G2&gt;=100000,$G2&lt;499999),$K2,"")</f>
        <v/>
      </c>
      <c r="AH2" s="16" t="str">
        <f>IF(AND($G2&gt;=0,$G2&lt;99999),$K2,"")</f>
        <v/>
      </c>
      <c r="AI2" s="17" t="str">
        <f>IF('Peer Comparison Tool'!$D$12="NR","",IF($C2='Peer Comparison Tool'!$D$9,COUNT('CECL &lt;50B Database'!$AI$1:AI1)+1,""))</f>
        <v/>
      </c>
    </row>
    <row r="3" spans="1:35" x14ac:dyDescent="0.25">
      <c r="A3" t="s">
        <v>3602</v>
      </c>
      <c r="B3">
        <v>485559</v>
      </c>
      <c r="C3" s="5" t="s">
        <v>3603</v>
      </c>
      <c r="D3" s="5" t="s">
        <v>4387</v>
      </c>
      <c r="E3" s="5">
        <v>1</v>
      </c>
      <c r="F3" s="2">
        <v>537881</v>
      </c>
      <c r="G3" s="2">
        <v>48465237</v>
      </c>
      <c r="H3" s="2">
        <v>32709076</v>
      </c>
      <c r="I3" s="2">
        <v>2064848</v>
      </c>
      <c r="J3" s="2">
        <v>30644228</v>
      </c>
      <c r="K3" s="44">
        <v>1.7552440870757129E-2</v>
      </c>
      <c r="L3" s="2">
        <v>200307</v>
      </c>
      <c r="M3" s="2">
        <v>43126164</v>
      </c>
      <c r="N3" s="2">
        <v>31061802</v>
      </c>
      <c r="O3" s="44">
        <v>6.4486599972532182E-3</v>
      </c>
      <c r="P3" s="2">
        <v>444490</v>
      </c>
      <c r="Q3" s="2">
        <v>47026241</v>
      </c>
      <c r="R3" s="2">
        <v>33378336</v>
      </c>
      <c r="S3" s="44">
        <v>1.3316721360825177E-2</v>
      </c>
      <c r="T3" s="2">
        <v>-96057</v>
      </c>
      <c r="U3" s="2">
        <v>106394</v>
      </c>
      <c r="V3" s="5" t="s">
        <v>4387</v>
      </c>
      <c r="W3" s="5">
        <v>1</v>
      </c>
      <c r="X3" s="37">
        <v>4.2357195099319515E-3</v>
      </c>
      <c r="Y3" s="6">
        <v>93391</v>
      </c>
      <c r="Z3" s="37">
        <v>6.868061363571959E-3</v>
      </c>
      <c r="AA3" s="5">
        <v>33</v>
      </c>
      <c r="AC3" s="16">
        <f t="shared" ref="AC3:AC66" si="0">IF(AND($G3&gt;=10000000,$G3&lt;50000000),$K3,"")</f>
        <v>1.7552440870757129E-2</v>
      </c>
      <c r="AD3" s="16" t="str">
        <f t="shared" ref="AD3:AD66" si="1">IF(AND($G3&gt;=5000000,$G3&lt;9999999),$K3,"")</f>
        <v/>
      </c>
      <c r="AE3" s="16" t="str">
        <f t="shared" ref="AE3:AE66" si="2">IF(AND($G3&gt;=1000000,$G3&lt;4999999),$K3,"")</f>
        <v/>
      </c>
      <c r="AF3" s="16" t="str">
        <f t="shared" ref="AF3:AF66" si="3">IF(AND($G3&gt;=500000,$G3&lt;999999),$K3,"")</f>
        <v/>
      </c>
      <c r="AG3" s="16" t="str">
        <f t="shared" ref="AG3:AG66" si="4">IF(AND($G3&gt;=100000,$G3&lt;499999),$K3,"")</f>
        <v/>
      </c>
      <c r="AH3" s="16" t="str">
        <f t="shared" ref="AH3:AH66" si="5">IF(AND($G3&gt;=0,$G3&lt;99999),$K3,"")</f>
        <v/>
      </c>
      <c r="AI3" s="17" t="str">
        <f>IF('Peer Comparison Tool'!$D$12="NR","",IF($C3='Peer Comparison Tool'!$D$9,COUNT('CECL &lt;50B Database'!$AI$1:AI2)+1,""))</f>
        <v/>
      </c>
    </row>
    <row r="4" spans="1:35" x14ac:dyDescent="0.25">
      <c r="A4" t="s">
        <v>2605</v>
      </c>
      <c r="B4">
        <v>491224</v>
      </c>
      <c r="C4" s="5" t="s">
        <v>2604</v>
      </c>
      <c r="D4" s="5" t="s">
        <v>4387</v>
      </c>
      <c r="E4" s="5">
        <v>0</v>
      </c>
      <c r="F4" s="2">
        <v>222450</v>
      </c>
      <c r="G4" s="2">
        <v>47828623</v>
      </c>
      <c r="H4" s="2">
        <v>32521029</v>
      </c>
      <c r="I4" s="2">
        <v>3084549</v>
      </c>
      <c r="J4" s="2">
        <v>29436480</v>
      </c>
      <c r="K4" s="44">
        <v>7.5569497439911294E-3</v>
      </c>
      <c r="L4" s="2">
        <v>225141</v>
      </c>
      <c r="M4" s="2">
        <v>39787666</v>
      </c>
      <c r="N4" s="2">
        <v>28948476</v>
      </c>
      <c r="O4" s="44">
        <v>7.7773006081563673E-3</v>
      </c>
      <c r="P4" s="2">
        <v>209259</v>
      </c>
      <c r="Q4" s="2">
        <v>41376966</v>
      </c>
      <c r="R4" s="2">
        <v>29343762</v>
      </c>
      <c r="S4" s="44">
        <v>7.1312942082886301E-3</v>
      </c>
      <c r="T4" s="2">
        <v>36943</v>
      </c>
      <c r="U4" s="2">
        <v>-37924</v>
      </c>
      <c r="V4" s="5" t="s">
        <v>4387</v>
      </c>
      <c r="W4" s="5">
        <v>1</v>
      </c>
      <c r="X4" s="37">
        <v>4.2565553570249933E-4</v>
      </c>
      <c r="Y4" s="6">
        <v>13191</v>
      </c>
      <c r="Z4" s="37">
        <v>-6.460063998677372E-4</v>
      </c>
      <c r="AA4" s="5">
        <v>154</v>
      </c>
      <c r="AC4" s="16">
        <f t="shared" si="0"/>
        <v>7.5569497439911294E-3</v>
      </c>
      <c r="AD4" s="16" t="str">
        <f t="shared" si="1"/>
        <v/>
      </c>
      <c r="AE4" s="16" t="str">
        <f t="shared" si="2"/>
        <v/>
      </c>
      <c r="AF4" s="16" t="str">
        <f t="shared" si="3"/>
        <v/>
      </c>
      <c r="AG4" s="16" t="str">
        <f t="shared" si="4"/>
        <v/>
      </c>
      <c r="AH4" s="16" t="str">
        <f t="shared" si="5"/>
        <v/>
      </c>
      <c r="AI4" s="17" t="str">
        <f>IF('Peer Comparison Tool'!$D$12="NR","",IF($C4='Peer Comparison Tool'!$D$9,COUNT('CECL &lt;50B Database'!$AI$1:AI3)+1,""))</f>
        <v/>
      </c>
    </row>
    <row r="5" spans="1:35" x14ac:dyDescent="0.25">
      <c r="A5" t="s">
        <v>3208</v>
      </c>
      <c r="B5">
        <v>339858</v>
      </c>
      <c r="C5" s="5" t="s">
        <v>3209</v>
      </c>
      <c r="D5" s="5" t="s">
        <v>4387</v>
      </c>
      <c r="E5" s="5">
        <v>2</v>
      </c>
      <c r="F5" s="2">
        <v>435597</v>
      </c>
      <c r="G5" s="2">
        <v>45621888</v>
      </c>
      <c r="H5" s="2">
        <v>24064288</v>
      </c>
      <c r="I5" s="2">
        <v>2081428</v>
      </c>
      <c r="J5" s="2">
        <v>21982860</v>
      </c>
      <c r="K5" s="44">
        <v>1.981530155766811E-2</v>
      </c>
      <c r="L5" s="2">
        <v>210759</v>
      </c>
      <c r="M5" s="2">
        <v>42074066</v>
      </c>
      <c r="N5" s="2">
        <v>21700827</v>
      </c>
      <c r="O5" s="44">
        <v>9.7120261822279865E-3</v>
      </c>
      <c r="P5" s="2">
        <v>315311</v>
      </c>
      <c r="Q5" s="2">
        <v>46955256</v>
      </c>
      <c r="R5" s="2">
        <v>22456056</v>
      </c>
      <c r="S5" s="44">
        <v>1.4041245711179203E-2</v>
      </c>
      <c r="T5" s="2">
        <v>-46696</v>
      </c>
      <c r="U5" s="2">
        <v>26861</v>
      </c>
      <c r="V5" s="5" t="s">
        <v>4387</v>
      </c>
      <c r="W5" s="5">
        <v>1</v>
      </c>
      <c r="X5" s="37">
        <v>5.7740558464889069E-3</v>
      </c>
      <c r="Y5" s="6">
        <v>120286</v>
      </c>
      <c r="Z5" s="37">
        <v>4.3292195289512166E-3</v>
      </c>
      <c r="AA5" s="5">
        <v>18</v>
      </c>
      <c r="AC5" s="16">
        <f t="shared" si="0"/>
        <v>1.981530155766811E-2</v>
      </c>
      <c r="AD5" s="16" t="str">
        <f t="shared" si="1"/>
        <v/>
      </c>
      <c r="AE5" s="16" t="str">
        <f t="shared" si="2"/>
        <v/>
      </c>
      <c r="AF5" s="16" t="str">
        <f t="shared" si="3"/>
        <v/>
      </c>
      <c r="AG5" s="16" t="str">
        <f t="shared" si="4"/>
        <v/>
      </c>
      <c r="AH5" s="16" t="str">
        <f t="shared" si="5"/>
        <v/>
      </c>
      <c r="AI5" s="17" t="str">
        <f>IF('Peer Comparison Tool'!$D$12="NR","",IF($C5='Peer Comparison Tool'!$D$9,COUNT('CECL &lt;50B Database'!$AI$1:AI4)+1,""))</f>
        <v/>
      </c>
    </row>
    <row r="6" spans="1:35" x14ac:dyDescent="0.25">
      <c r="A6" t="s">
        <v>2949</v>
      </c>
      <c r="B6">
        <v>214807</v>
      </c>
      <c r="C6" s="5" t="s">
        <v>2948</v>
      </c>
      <c r="D6" s="5" t="s">
        <v>4387</v>
      </c>
      <c r="E6" s="5">
        <v>0</v>
      </c>
      <c r="F6" s="2">
        <v>31000</v>
      </c>
      <c r="G6" s="2">
        <v>45207000</v>
      </c>
      <c r="H6" s="2">
        <v>12252000</v>
      </c>
      <c r="I6" s="2">
        <v>0</v>
      </c>
      <c r="J6" s="2">
        <v>12252000</v>
      </c>
      <c r="K6" s="44">
        <v>2.5301991511589945E-3</v>
      </c>
      <c r="L6" s="2">
        <v>9000</v>
      </c>
      <c r="M6" s="2">
        <v>37585000</v>
      </c>
      <c r="N6" s="2">
        <v>11818000</v>
      </c>
      <c r="O6" s="44">
        <v>7.6155017769504146E-4</v>
      </c>
      <c r="P6" s="2">
        <v>33000</v>
      </c>
      <c r="Q6" s="2">
        <v>41537000</v>
      </c>
      <c r="R6" s="2">
        <v>12980000</v>
      </c>
      <c r="S6" s="44">
        <v>2.542372881355932E-3</v>
      </c>
      <c r="T6">
        <v>-6000</v>
      </c>
      <c r="U6">
        <v>6000</v>
      </c>
      <c r="V6" s="5" t="s">
        <v>4387</v>
      </c>
      <c r="W6" s="5">
        <v>1</v>
      </c>
      <c r="X6" s="37">
        <v>-1.2173730196937509E-5</v>
      </c>
      <c r="Y6" s="6">
        <v>-2000</v>
      </c>
      <c r="Z6" s="37">
        <v>1.7808227036608905E-3</v>
      </c>
      <c r="AA6" s="5">
        <v>161</v>
      </c>
      <c r="AC6" s="16">
        <f t="shared" si="0"/>
        <v>2.5301991511589945E-3</v>
      </c>
      <c r="AD6" s="16" t="str">
        <f t="shared" si="1"/>
        <v/>
      </c>
      <c r="AE6" s="16" t="str">
        <f t="shared" si="2"/>
        <v/>
      </c>
      <c r="AF6" s="16" t="str">
        <f t="shared" si="3"/>
        <v/>
      </c>
      <c r="AG6" s="16" t="str">
        <f t="shared" si="4"/>
        <v/>
      </c>
      <c r="AH6" s="16" t="str">
        <f t="shared" si="5"/>
        <v/>
      </c>
      <c r="AI6" s="17" t="str">
        <f>IF('Peer Comparison Tool'!$D$12="NR","",IF($C6='Peer Comparison Tool'!$D$9,COUNT('CECL &lt;50B Database'!$AI$1:AI5)+1,""))</f>
        <v/>
      </c>
    </row>
    <row r="7" spans="1:35" x14ac:dyDescent="0.25">
      <c r="A7" t="s">
        <v>2849</v>
      </c>
      <c r="B7">
        <v>229801</v>
      </c>
      <c r="C7" s="5" t="s">
        <v>2850</v>
      </c>
      <c r="D7" s="5" t="s">
        <v>4387</v>
      </c>
      <c r="E7" s="5">
        <v>2</v>
      </c>
      <c r="F7" s="2">
        <v>309614</v>
      </c>
      <c r="G7" s="2">
        <v>41706253</v>
      </c>
      <c r="H7" s="2">
        <v>32314611</v>
      </c>
      <c r="I7" s="2">
        <v>2214327</v>
      </c>
      <c r="J7" s="2">
        <v>30100284</v>
      </c>
      <c r="K7" s="44">
        <v>1.0286082350585131E-2</v>
      </c>
      <c r="L7" s="2">
        <v>161759</v>
      </c>
      <c r="M7" s="2">
        <v>37441578</v>
      </c>
      <c r="N7" s="2">
        <v>29699208</v>
      </c>
      <c r="O7" s="44">
        <v>5.4465762184634685E-3</v>
      </c>
      <c r="P7" s="2">
        <v>283342</v>
      </c>
      <c r="Q7" s="2">
        <v>39109234</v>
      </c>
      <c r="R7" s="2">
        <v>30428067</v>
      </c>
      <c r="S7" s="44">
        <v>9.3118632872735557E-3</v>
      </c>
      <c r="T7" s="2">
        <v>-28187</v>
      </c>
      <c r="U7" s="2">
        <v>31681</v>
      </c>
      <c r="V7" s="5" t="s">
        <v>4387</v>
      </c>
      <c r="W7" s="5">
        <v>1</v>
      </c>
      <c r="X7" s="37">
        <v>9.7421906331157486E-4</v>
      </c>
      <c r="Y7" s="6">
        <v>26272</v>
      </c>
      <c r="Z7" s="37">
        <v>3.8652870688100872E-3</v>
      </c>
      <c r="AA7" s="5">
        <v>141</v>
      </c>
      <c r="AC7" s="16">
        <f t="shared" si="0"/>
        <v>1.0286082350585131E-2</v>
      </c>
      <c r="AD7" s="16" t="str">
        <f t="shared" si="1"/>
        <v/>
      </c>
      <c r="AE7" s="16" t="str">
        <f t="shared" si="2"/>
        <v/>
      </c>
      <c r="AF7" s="16" t="str">
        <f t="shared" si="3"/>
        <v/>
      </c>
      <c r="AG7" s="16" t="str">
        <f t="shared" si="4"/>
        <v/>
      </c>
      <c r="AH7" s="16" t="str">
        <f t="shared" si="5"/>
        <v/>
      </c>
      <c r="AI7" s="17" t="str">
        <f>IF('Peer Comparison Tool'!$D$12="NR","",IF($C7='Peer Comparison Tool'!$D$9,COUNT('CECL &lt;50B Database'!$AI$1:AI6)+1,""))</f>
        <v/>
      </c>
    </row>
    <row r="8" spans="1:35" x14ac:dyDescent="0.25">
      <c r="A8" t="s">
        <v>3706</v>
      </c>
      <c r="B8">
        <v>682563</v>
      </c>
      <c r="C8" s="5" t="s">
        <v>3704</v>
      </c>
      <c r="D8" s="5" t="s">
        <v>4387</v>
      </c>
      <c r="E8" s="5">
        <v>1</v>
      </c>
      <c r="F8" s="2">
        <v>250061</v>
      </c>
      <c r="G8" s="2">
        <v>39440541</v>
      </c>
      <c r="H8" s="2">
        <v>17970769</v>
      </c>
      <c r="I8" s="2">
        <v>3245983</v>
      </c>
      <c r="J8" s="2">
        <v>14724786</v>
      </c>
      <c r="K8" s="44">
        <v>1.6982318113146093E-2</v>
      </c>
      <c r="L8" s="2">
        <v>132167</v>
      </c>
      <c r="M8" s="2">
        <v>34105305</v>
      </c>
      <c r="N8" s="2">
        <v>14750317</v>
      </c>
      <c r="O8" s="44">
        <v>8.9602820061426471E-3</v>
      </c>
      <c r="P8" s="2">
        <v>263881</v>
      </c>
      <c r="Q8" s="2">
        <v>34248863</v>
      </c>
      <c r="R8" s="2">
        <v>15338268</v>
      </c>
      <c r="S8" s="44">
        <v>1.7204093708624729E-2</v>
      </c>
      <c r="T8" s="2">
        <v>-29252</v>
      </c>
      <c r="U8" s="2">
        <v>-2350</v>
      </c>
      <c r="V8" s="5" t="s">
        <v>4387</v>
      </c>
      <c r="W8" s="5">
        <v>1</v>
      </c>
      <c r="X8" s="37">
        <v>-2.217755954786356E-4</v>
      </c>
      <c r="Y8" s="6">
        <v>-13820</v>
      </c>
      <c r="Z8" s="37">
        <v>8.2438117024820814E-3</v>
      </c>
      <c r="AA8" s="5">
        <v>42</v>
      </c>
      <c r="AC8" s="16">
        <f t="shared" si="0"/>
        <v>1.6982318113146093E-2</v>
      </c>
      <c r="AD8" s="16" t="str">
        <f t="shared" si="1"/>
        <v/>
      </c>
      <c r="AE8" s="16" t="str">
        <f t="shared" si="2"/>
        <v/>
      </c>
      <c r="AF8" s="16" t="str">
        <f t="shared" si="3"/>
        <v/>
      </c>
      <c r="AG8" s="16" t="str">
        <f t="shared" si="4"/>
        <v/>
      </c>
      <c r="AH8" s="16" t="str">
        <f t="shared" si="5"/>
        <v/>
      </c>
      <c r="AI8" s="17" t="str">
        <f>IF('Peer Comparison Tool'!$D$12="NR","",IF($C8='Peer Comparison Tool'!$D$9,COUNT('CECL &lt;50B Database'!$AI$1:AI7)+1,""))</f>
        <v/>
      </c>
    </row>
    <row r="9" spans="1:35" x14ac:dyDescent="0.25">
      <c r="A9" t="s">
        <v>465</v>
      </c>
      <c r="B9">
        <v>1929247</v>
      </c>
      <c r="C9" s="5" t="s">
        <v>462</v>
      </c>
      <c r="D9" s="5" t="s">
        <v>4387</v>
      </c>
      <c r="E9" s="5">
        <v>2</v>
      </c>
      <c r="F9" s="2">
        <v>434608</v>
      </c>
      <c r="G9" s="2">
        <v>37721678</v>
      </c>
      <c r="H9" s="2">
        <v>25499082</v>
      </c>
      <c r="I9" s="2">
        <v>2336333</v>
      </c>
      <c r="J9" s="2">
        <v>23162749</v>
      </c>
      <c r="K9" s="44">
        <v>1.8763230564731326E-2</v>
      </c>
      <c r="L9" s="2">
        <v>40652</v>
      </c>
      <c r="M9" s="2">
        <v>17136249</v>
      </c>
      <c r="N9" s="2">
        <v>11983874</v>
      </c>
      <c r="O9" s="44">
        <v>3.3922252520345256E-3</v>
      </c>
      <c r="P9" s="2">
        <v>158730</v>
      </c>
      <c r="Q9" s="2">
        <v>18590797</v>
      </c>
      <c r="R9" s="2">
        <v>12027165</v>
      </c>
      <c r="S9" s="44">
        <v>1.3197623878944041E-2</v>
      </c>
      <c r="T9" s="2">
        <v>-47751</v>
      </c>
      <c r="U9" s="2">
        <v>74618</v>
      </c>
      <c r="V9" s="5" t="s">
        <v>4387</v>
      </c>
      <c r="W9" s="5">
        <v>1</v>
      </c>
      <c r="X9" s="37">
        <v>5.5656066857872853E-3</v>
      </c>
      <c r="Y9" s="6">
        <v>275878</v>
      </c>
      <c r="Z9" s="37">
        <v>9.8053986269095155E-3</v>
      </c>
      <c r="AA9" s="5">
        <v>25</v>
      </c>
      <c r="AC9" s="16">
        <f t="shared" si="0"/>
        <v>1.8763230564731326E-2</v>
      </c>
      <c r="AD9" s="16" t="str">
        <f t="shared" si="1"/>
        <v/>
      </c>
      <c r="AE9" s="16" t="str">
        <f t="shared" si="2"/>
        <v/>
      </c>
      <c r="AF9" s="16" t="str">
        <f t="shared" si="3"/>
        <v/>
      </c>
      <c r="AG9" s="16" t="str">
        <f t="shared" si="4"/>
        <v/>
      </c>
      <c r="AH9" s="16" t="str">
        <f t="shared" si="5"/>
        <v/>
      </c>
      <c r="AI9" s="17" t="str">
        <f>IF('Peer Comparison Tool'!$D$12="NR","",IF($C9='Peer Comparison Tool'!$D$9,COUNT('CECL &lt;50B Database'!$AI$1:AI8)+1,""))</f>
        <v/>
      </c>
    </row>
    <row r="10" spans="1:35" x14ac:dyDescent="0.25">
      <c r="A10" t="s">
        <v>3373</v>
      </c>
      <c r="B10">
        <v>379920</v>
      </c>
      <c r="C10" s="5" t="s">
        <v>3374</v>
      </c>
      <c r="D10" s="5" t="s">
        <v>4387</v>
      </c>
      <c r="E10" s="5">
        <v>2</v>
      </c>
      <c r="F10" s="2">
        <v>364641</v>
      </c>
      <c r="G10" s="2">
        <v>37672877</v>
      </c>
      <c r="H10" s="2">
        <v>26144815</v>
      </c>
      <c r="I10" s="2">
        <v>2484324</v>
      </c>
      <c r="J10" s="2">
        <v>23660491</v>
      </c>
      <c r="K10" s="44">
        <v>1.5411387701125897E-2</v>
      </c>
      <c r="L10" s="2">
        <v>195137</v>
      </c>
      <c r="M10" s="2">
        <v>34531413</v>
      </c>
      <c r="N10" s="2">
        <v>23271356</v>
      </c>
      <c r="O10" s="44">
        <v>8.3852870455851398E-3</v>
      </c>
      <c r="P10" s="2">
        <v>342954</v>
      </c>
      <c r="Q10" s="2">
        <v>35014804</v>
      </c>
      <c r="R10" s="2">
        <v>23853576</v>
      </c>
      <c r="S10" s="44">
        <v>1.437746692571378E-2</v>
      </c>
      <c r="T10" s="2">
        <v>-50635</v>
      </c>
      <c r="U10" s="2">
        <v>105333</v>
      </c>
      <c r="V10" s="5" t="s">
        <v>4387</v>
      </c>
      <c r="W10" s="5">
        <v>1</v>
      </c>
      <c r="X10" s="37">
        <v>1.0339207754121171E-3</v>
      </c>
      <c r="Y10" s="6">
        <v>21687</v>
      </c>
      <c r="Z10" s="37">
        <v>5.9921798801286404E-3</v>
      </c>
      <c r="AA10" s="5">
        <v>70</v>
      </c>
      <c r="AC10" s="16">
        <f t="shared" si="0"/>
        <v>1.5411387701125897E-2</v>
      </c>
      <c r="AD10" s="16" t="str">
        <f t="shared" si="1"/>
        <v/>
      </c>
      <c r="AE10" s="16" t="str">
        <f t="shared" si="2"/>
        <v/>
      </c>
      <c r="AF10" s="16" t="str">
        <f t="shared" si="3"/>
        <v/>
      </c>
      <c r="AG10" s="16" t="str">
        <f t="shared" si="4"/>
        <v/>
      </c>
      <c r="AH10" s="16" t="str">
        <f t="shared" si="5"/>
        <v/>
      </c>
      <c r="AI10" s="17" t="str">
        <f>IF('Peer Comparison Tool'!$D$12="NR","",IF($C10='Peer Comparison Tool'!$D$9,COUNT('CECL &lt;50B Database'!$AI$1:AI9)+1,""))</f>
        <v/>
      </c>
    </row>
    <row r="11" spans="1:35" x14ac:dyDescent="0.25">
      <c r="A11" t="s">
        <v>3705</v>
      </c>
      <c r="B11">
        <v>2618780</v>
      </c>
      <c r="C11" s="5" t="s">
        <v>3704</v>
      </c>
      <c r="D11" s="5" t="s">
        <v>4387</v>
      </c>
      <c r="E11" s="5">
        <v>2</v>
      </c>
      <c r="F11" s="2">
        <v>264722</v>
      </c>
      <c r="G11" s="2">
        <v>36555935</v>
      </c>
      <c r="H11" s="2">
        <v>25517329</v>
      </c>
      <c r="I11" s="2">
        <v>717454</v>
      </c>
      <c r="J11" s="2">
        <v>24799875</v>
      </c>
      <c r="K11" s="44">
        <v>1.0674327995604816E-2</v>
      </c>
      <c r="L11" s="2">
        <v>195047</v>
      </c>
      <c r="M11" s="2">
        <v>32529274</v>
      </c>
      <c r="N11" s="2">
        <v>24635763</v>
      </c>
      <c r="O11" s="44">
        <v>7.9172299230188242E-3</v>
      </c>
      <c r="P11" s="2">
        <v>240958</v>
      </c>
      <c r="Q11" s="2">
        <v>35847732</v>
      </c>
      <c r="R11" s="2">
        <v>24438882</v>
      </c>
      <c r="S11" s="44">
        <v>9.8596163277845528E-3</v>
      </c>
      <c r="T11" s="2">
        <v>-7154</v>
      </c>
      <c r="U11" s="2">
        <v>8585</v>
      </c>
      <c r="V11" s="5" t="s">
        <v>4387</v>
      </c>
      <c r="W11" s="5">
        <v>1</v>
      </c>
      <c r="X11" s="37">
        <v>8.1471166782026358E-4</v>
      </c>
      <c r="Y11" s="6">
        <v>23764</v>
      </c>
      <c r="Z11" s="37">
        <v>1.9423864047657287E-3</v>
      </c>
      <c r="AA11" s="5">
        <v>137</v>
      </c>
      <c r="AC11" s="16">
        <f t="shared" si="0"/>
        <v>1.0674327995604816E-2</v>
      </c>
      <c r="AD11" s="16" t="str">
        <f t="shared" si="1"/>
        <v/>
      </c>
      <c r="AE11" s="16" t="str">
        <f t="shared" si="2"/>
        <v/>
      </c>
      <c r="AF11" s="16" t="str">
        <f t="shared" si="3"/>
        <v/>
      </c>
      <c r="AG11" s="16" t="str">
        <f t="shared" si="4"/>
        <v/>
      </c>
      <c r="AH11" s="16" t="str">
        <f t="shared" si="5"/>
        <v/>
      </c>
      <c r="AI11" s="17" t="str">
        <f>IF('Peer Comparison Tool'!$D$12="NR","",IF($C11='Peer Comparison Tool'!$D$9,COUNT('CECL &lt;50B Database'!$AI$1:AI10)+1,""))</f>
        <v/>
      </c>
    </row>
    <row r="12" spans="1:35" x14ac:dyDescent="0.25">
      <c r="A12" t="s">
        <v>4162</v>
      </c>
      <c r="B12">
        <v>917742</v>
      </c>
      <c r="C12" s="5" t="s">
        <v>4163</v>
      </c>
      <c r="D12" s="5" t="s">
        <v>4389</v>
      </c>
      <c r="E12" s="5">
        <v>2</v>
      </c>
      <c r="F12" s="2">
        <v>363803</v>
      </c>
      <c r="G12" s="2">
        <v>35452244</v>
      </c>
      <c r="H12" s="2">
        <v>24832671</v>
      </c>
      <c r="I12" s="2">
        <v>1012033</v>
      </c>
      <c r="J12" s="2">
        <v>23820638</v>
      </c>
      <c r="K12" s="44">
        <v>1.5272596812898127E-2</v>
      </c>
      <c r="L12" s="2">
        <v>201371</v>
      </c>
      <c r="M12" s="2">
        <v>32343129</v>
      </c>
      <c r="N12" s="2">
        <v>22821440</v>
      </c>
      <c r="O12" s="44">
        <v>8.8237639693200774E-3</v>
      </c>
      <c r="P12" s="2">
        <v>337793</v>
      </c>
      <c r="Q12" s="2">
        <v>33859027</v>
      </c>
      <c r="R12" s="2">
        <v>24365633</v>
      </c>
      <c r="S12" s="44">
        <v>1.3863501925026942E-2</v>
      </c>
      <c r="T12" s="2">
        <v>-98337</v>
      </c>
      <c r="U12" s="2">
        <v>112518</v>
      </c>
      <c r="V12" s="5" t="s">
        <v>4389</v>
      </c>
      <c r="W12" s="5">
        <v>1</v>
      </c>
      <c r="X12" s="37">
        <v>1.4090948878711842E-3</v>
      </c>
      <c r="Y12" s="6">
        <v>26010</v>
      </c>
      <c r="Z12" s="37">
        <v>5.0397379557068651E-3</v>
      </c>
      <c r="AA12" s="5">
        <v>73</v>
      </c>
      <c r="AC12" s="16">
        <f t="shared" si="0"/>
        <v>1.5272596812898127E-2</v>
      </c>
      <c r="AD12" s="16" t="str">
        <f t="shared" si="1"/>
        <v/>
      </c>
      <c r="AE12" s="16" t="str">
        <f t="shared" si="2"/>
        <v/>
      </c>
      <c r="AF12" s="16" t="str">
        <f t="shared" si="3"/>
        <v/>
      </c>
      <c r="AG12" s="16" t="str">
        <f t="shared" si="4"/>
        <v/>
      </c>
      <c r="AH12" s="16" t="str">
        <f t="shared" si="5"/>
        <v/>
      </c>
      <c r="AI12" s="17" t="str">
        <f>IF('Peer Comparison Tool'!$D$12="NR","",IF($C12='Peer Comparison Tool'!$D$9,COUNT('CECL &lt;50B Database'!$AI$1:AI11)+1,""))</f>
        <v/>
      </c>
    </row>
    <row r="13" spans="1:35" x14ac:dyDescent="0.25">
      <c r="A13" t="s">
        <v>464</v>
      </c>
      <c r="B13">
        <v>3938186</v>
      </c>
      <c r="C13" s="5" t="s">
        <v>462</v>
      </c>
      <c r="D13" s="5" t="s">
        <v>4387</v>
      </c>
      <c r="E13" s="5">
        <v>1</v>
      </c>
      <c r="F13" s="2">
        <v>266123</v>
      </c>
      <c r="G13" s="2">
        <v>34616241</v>
      </c>
      <c r="H13" s="2">
        <v>23834889</v>
      </c>
      <c r="I13" s="2">
        <v>827359</v>
      </c>
      <c r="J13" s="2">
        <v>23007530</v>
      </c>
      <c r="K13" s="44">
        <v>1.1566778354738644E-2</v>
      </c>
      <c r="L13" s="2">
        <v>108671</v>
      </c>
      <c r="M13" s="2">
        <v>32782199</v>
      </c>
      <c r="N13" s="2">
        <v>23154988</v>
      </c>
      <c r="O13" s="44">
        <v>4.6932004456232065E-3</v>
      </c>
      <c r="P13" s="2">
        <v>250579</v>
      </c>
      <c r="Q13" s="2">
        <v>33512179</v>
      </c>
      <c r="R13" s="2">
        <v>23184278</v>
      </c>
      <c r="S13" s="44">
        <v>1.080814334610722E-2</v>
      </c>
      <c r="T13" s="2">
        <v>-23817</v>
      </c>
      <c r="U13" s="2">
        <v>27304</v>
      </c>
      <c r="V13" s="5" t="s">
        <v>4387</v>
      </c>
      <c r="W13" s="5">
        <v>1</v>
      </c>
      <c r="X13" s="37">
        <v>7.5863500863142426E-4</v>
      </c>
      <c r="Y13" s="6">
        <v>15544</v>
      </c>
      <c r="Z13" s="37">
        <v>6.1149429004840137E-3</v>
      </c>
      <c r="AA13" s="5">
        <v>129</v>
      </c>
      <c r="AC13" s="16">
        <f t="shared" si="0"/>
        <v>1.1566778354738644E-2</v>
      </c>
      <c r="AD13" s="16" t="str">
        <f t="shared" si="1"/>
        <v/>
      </c>
      <c r="AE13" s="16" t="str">
        <f t="shared" si="2"/>
        <v/>
      </c>
      <c r="AF13" s="16" t="str">
        <f t="shared" si="3"/>
        <v/>
      </c>
      <c r="AG13" s="16" t="str">
        <f t="shared" si="4"/>
        <v/>
      </c>
      <c r="AH13" s="16" t="str">
        <f t="shared" si="5"/>
        <v/>
      </c>
      <c r="AI13" s="17" t="str">
        <f>IF('Peer Comparison Tool'!$D$12="NR","",IF($C13='Peer Comparison Tool'!$D$9,COUNT('CECL &lt;50B Database'!$AI$1:AI12)+1,""))</f>
        <v/>
      </c>
    </row>
    <row r="14" spans="1:35" x14ac:dyDescent="0.25">
      <c r="A14" t="s">
        <v>1694</v>
      </c>
      <c r="B14">
        <v>808176</v>
      </c>
      <c r="C14" s="5" t="s">
        <v>1695</v>
      </c>
      <c r="D14" s="5" t="s">
        <v>4387</v>
      </c>
      <c r="E14" s="5">
        <v>2</v>
      </c>
      <c r="F14" s="2">
        <v>397612</v>
      </c>
      <c r="G14" s="2">
        <v>34581511</v>
      </c>
      <c r="H14" s="2">
        <v>26080807</v>
      </c>
      <c r="I14" s="2">
        <v>1996204</v>
      </c>
      <c r="J14" s="2">
        <v>24084603</v>
      </c>
      <c r="K14" s="44">
        <v>1.6508970482095969E-2</v>
      </c>
      <c r="L14" s="2">
        <v>146588</v>
      </c>
      <c r="M14" s="2">
        <v>31614914</v>
      </c>
      <c r="N14" s="2">
        <v>24024070</v>
      </c>
      <c r="O14" s="44">
        <v>6.1017138228451713E-3</v>
      </c>
      <c r="P14" s="2">
        <v>286685</v>
      </c>
      <c r="Q14" s="2">
        <v>32147468</v>
      </c>
      <c r="R14" s="2">
        <v>24544167</v>
      </c>
      <c r="S14" s="44">
        <v>1.16803719596595E-2</v>
      </c>
      <c r="T14" s="2">
        <v>-67605</v>
      </c>
      <c r="U14" s="2">
        <v>83194</v>
      </c>
      <c r="V14" s="5" t="s">
        <v>4387</v>
      </c>
      <c r="W14" s="5">
        <v>1</v>
      </c>
      <c r="X14" s="37">
        <v>4.828598522436469E-3</v>
      </c>
      <c r="Y14" s="6">
        <v>110927</v>
      </c>
      <c r="Z14" s="37">
        <v>5.5786581368143283E-3</v>
      </c>
      <c r="AA14" s="5">
        <v>50</v>
      </c>
      <c r="AC14" s="16">
        <f t="shared" si="0"/>
        <v>1.6508970482095969E-2</v>
      </c>
      <c r="AD14" s="16" t="str">
        <f t="shared" si="1"/>
        <v/>
      </c>
      <c r="AE14" s="16" t="str">
        <f t="shared" si="2"/>
        <v/>
      </c>
      <c r="AF14" s="16" t="str">
        <f t="shared" si="3"/>
        <v/>
      </c>
      <c r="AG14" s="16" t="str">
        <f t="shared" si="4"/>
        <v/>
      </c>
      <c r="AH14" s="16" t="str">
        <f t="shared" si="5"/>
        <v/>
      </c>
      <c r="AI14" s="17" t="str">
        <f>IF('Peer Comparison Tool'!$D$12="NR","",IF($C14='Peer Comparison Tool'!$D$9,COUNT('CECL &lt;50B Database'!$AI$1:AI13)+1,""))</f>
        <v/>
      </c>
    </row>
    <row r="15" spans="1:35" x14ac:dyDescent="0.25">
      <c r="A15" t="s">
        <v>2518</v>
      </c>
      <c r="B15">
        <v>463735</v>
      </c>
      <c r="C15" s="5" t="s">
        <v>2519</v>
      </c>
      <c r="D15" s="5" t="s">
        <v>4387</v>
      </c>
      <c r="E15" s="5">
        <v>2</v>
      </c>
      <c r="F15" s="2">
        <v>442638</v>
      </c>
      <c r="G15" s="2">
        <v>33198825</v>
      </c>
      <c r="H15" s="2">
        <v>22628568</v>
      </c>
      <c r="I15" s="2">
        <v>2286963</v>
      </c>
      <c r="J15" s="2">
        <v>20341605</v>
      </c>
      <c r="K15" s="44">
        <v>2.1760229834371477E-2</v>
      </c>
      <c r="L15" s="2">
        <v>191251</v>
      </c>
      <c r="M15" s="2">
        <v>30597146</v>
      </c>
      <c r="N15" s="2">
        <v>21212761</v>
      </c>
      <c r="O15" s="44">
        <v>9.0158466406141096E-3</v>
      </c>
      <c r="P15" s="2">
        <v>426003</v>
      </c>
      <c r="Q15" s="2">
        <v>31745664</v>
      </c>
      <c r="R15" s="2">
        <v>21515688</v>
      </c>
      <c r="S15" s="44">
        <v>1.9799645728270459E-2</v>
      </c>
      <c r="T15" s="2">
        <v>-44087</v>
      </c>
      <c r="U15" s="2">
        <v>29644</v>
      </c>
      <c r="V15" s="5" t="s">
        <v>4387</v>
      </c>
      <c r="W15" s="5">
        <v>1</v>
      </c>
      <c r="X15" s="37">
        <v>1.9605841061010182E-3</v>
      </c>
      <c r="Y15" s="6">
        <v>16635</v>
      </c>
      <c r="Z15" s="37">
        <v>1.0783799087656349E-2</v>
      </c>
      <c r="AA15" s="5">
        <v>14</v>
      </c>
      <c r="AC15" s="16">
        <f t="shared" si="0"/>
        <v>2.1760229834371477E-2</v>
      </c>
      <c r="AD15" s="16" t="str">
        <f t="shared" si="1"/>
        <v/>
      </c>
      <c r="AE15" s="16" t="str">
        <f t="shared" si="2"/>
        <v/>
      </c>
      <c r="AF15" s="16" t="str">
        <f t="shared" si="3"/>
        <v/>
      </c>
      <c r="AG15" s="16" t="str">
        <f t="shared" si="4"/>
        <v/>
      </c>
      <c r="AH15" s="16" t="str">
        <f t="shared" si="5"/>
        <v/>
      </c>
      <c r="AI15" s="17" t="str">
        <f>IF('Peer Comparison Tool'!$D$12="NR","",IF($C15='Peer Comparison Tool'!$D$9,COUNT('CECL &lt;50B Database'!$AI$1:AI14)+1,""))</f>
        <v/>
      </c>
    </row>
    <row r="16" spans="1:35" x14ac:dyDescent="0.25">
      <c r="A16" t="s">
        <v>52</v>
      </c>
      <c r="B16">
        <v>2925666</v>
      </c>
      <c r="C16" s="5" t="s">
        <v>3603</v>
      </c>
      <c r="D16" s="5" t="s">
        <v>4387</v>
      </c>
      <c r="E16" s="5">
        <v>2</v>
      </c>
      <c r="F16" s="2">
        <v>285372</v>
      </c>
      <c r="G16" s="2">
        <v>33195179</v>
      </c>
      <c r="H16" s="2">
        <v>22520300</v>
      </c>
      <c r="I16" s="2">
        <v>2222624</v>
      </c>
      <c r="J16" s="2">
        <v>20297676</v>
      </c>
      <c r="K16" s="44">
        <v>1.4059343542580933E-2</v>
      </c>
      <c r="L16" s="2">
        <v>94777</v>
      </c>
      <c r="M16" s="2">
        <v>27665771</v>
      </c>
      <c r="N16" s="2">
        <v>19787876</v>
      </c>
      <c r="O16" s="44">
        <v>4.789649985678099E-3</v>
      </c>
      <c r="P16" s="2">
        <v>222465</v>
      </c>
      <c r="Q16" s="2">
        <v>29127406</v>
      </c>
      <c r="R16" s="2">
        <v>20396853</v>
      </c>
      <c r="S16" s="44">
        <v>1.0906829597683526E-2</v>
      </c>
      <c r="T16" s="2">
        <v>-31795</v>
      </c>
      <c r="U16" s="2">
        <v>38102</v>
      </c>
      <c r="V16" s="5" t="s">
        <v>4387</v>
      </c>
      <c r="W16" s="5">
        <v>1</v>
      </c>
      <c r="X16" s="37">
        <v>3.1525139448974077E-3</v>
      </c>
      <c r="Y16" s="6">
        <v>62907</v>
      </c>
      <c r="Z16" s="37">
        <v>6.1171796120054267E-3</v>
      </c>
      <c r="AA16" s="5">
        <v>93</v>
      </c>
      <c r="AC16" s="16">
        <f t="shared" si="0"/>
        <v>1.4059343542580933E-2</v>
      </c>
      <c r="AD16" s="16" t="str">
        <f t="shared" si="1"/>
        <v/>
      </c>
      <c r="AE16" s="16" t="str">
        <f t="shared" si="2"/>
        <v/>
      </c>
      <c r="AF16" s="16" t="str">
        <f t="shared" si="3"/>
        <v/>
      </c>
      <c r="AG16" s="16" t="str">
        <f t="shared" si="4"/>
        <v/>
      </c>
      <c r="AH16" s="16" t="str">
        <f t="shared" si="5"/>
        <v/>
      </c>
      <c r="AI16" s="17" t="str">
        <f>IF('Peer Comparison Tool'!$D$12="NR","",IF($C16='Peer Comparison Tool'!$D$9,COUNT('CECL &lt;50B Database'!$AI$1:AI15)+1,""))</f>
        <v/>
      </c>
    </row>
    <row r="17" spans="1:35" x14ac:dyDescent="0.25">
      <c r="A17" t="s">
        <v>3707</v>
      </c>
      <c r="B17">
        <v>664756</v>
      </c>
      <c r="C17" s="5" t="s">
        <v>3704</v>
      </c>
      <c r="D17" s="5" t="s">
        <v>4387</v>
      </c>
      <c r="E17" s="5">
        <v>1</v>
      </c>
      <c r="F17" s="2">
        <v>324205</v>
      </c>
      <c r="G17" s="2">
        <v>32975913</v>
      </c>
      <c r="H17" s="2">
        <v>20985657</v>
      </c>
      <c r="I17" s="2">
        <v>1392497</v>
      </c>
      <c r="J17" s="2">
        <v>19593160</v>
      </c>
      <c r="K17" s="44">
        <v>1.6546845940113793E-2</v>
      </c>
      <c r="L17" s="2">
        <v>87469</v>
      </c>
      <c r="M17" s="2">
        <v>32184416</v>
      </c>
      <c r="N17" s="2">
        <v>18764386</v>
      </c>
      <c r="O17" s="44">
        <v>4.6614368303870965E-3</v>
      </c>
      <c r="P17" s="2">
        <v>327206</v>
      </c>
      <c r="Q17" s="2">
        <v>31743822</v>
      </c>
      <c r="R17" s="2">
        <v>19062161</v>
      </c>
      <c r="S17" s="44">
        <v>1.7165210177377058E-2</v>
      </c>
      <c r="T17" s="2">
        <v>-105181</v>
      </c>
      <c r="U17" s="2">
        <v>108697</v>
      </c>
      <c r="V17" s="5" t="s">
        <v>4387</v>
      </c>
      <c r="W17" s="5">
        <v>1</v>
      </c>
      <c r="X17" s="37">
        <v>-6.1836423726326431E-4</v>
      </c>
      <c r="Y17" s="6">
        <v>-3001</v>
      </c>
      <c r="Z17" s="37">
        <v>1.250377334698996E-2</v>
      </c>
      <c r="AA17" s="5">
        <v>49</v>
      </c>
      <c r="AC17" s="16">
        <f t="shared" si="0"/>
        <v>1.6546845940113793E-2</v>
      </c>
      <c r="AD17" s="16" t="str">
        <f t="shared" si="1"/>
        <v/>
      </c>
      <c r="AE17" s="16" t="str">
        <f t="shared" si="2"/>
        <v/>
      </c>
      <c r="AF17" s="16" t="str">
        <f t="shared" si="3"/>
        <v/>
      </c>
      <c r="AG17" s="16" t="str">
        <f t="shared" si="4"/>
        <v/>
      </c>
      <c r="AH17" s="16" t="str">
        <f t="shared" si="5"/>
        <v/>
      </c>
      <c r="AI17" s="17" t="str">
        <f>IF('Peer Comparison Tool'!$D$12="NR","",IF($C17='Peer Comparison Tool'!$D$9,COUNT('CECL &lt;50B Database'!$AI$1:AI16)+1,""))</f>
        <v/>
      </c>
    </row>
    <row r="18" spans="1:35" x14ac:dyDescent="0.25">
      <c r="A18" t="s">
        <v>417</v>
      </c>
      <c r="B18">
        <v>761806</v>
      </c>
      <c r="C18" s="5" t="s">
        <v>416</v>
      </c>
      <c r="D18" s="5" t="s">
        <v>4389</v>
      </c>
      <c r="E18" s="5">
        <v>2</v>
      </c>
      <c r="F18" s="2">
        <v>358522</v>
      </c>
      <c r="G18" s="2">
        <v>32723263</v>
      </c>
      <c r="H18" s="2">
        <v>21805184</v>
      </c>
      <c r="I18" s="2">
        <v>1316938</v>
      </c>
      <c r="J18" s="2">
        <v>20488246</v>
      </c>
      <c r="K18" s="44">
        <v>1.7498911327011594E-2</v>
      </c>
      <c r="L18" s="2">
        <v>209096</v>
      </c>
      <c r="M18" s="2">
        <v>30412303</v>
      </c>
      <c r="N18" s="2">
        <v>20039337</v>
      </c>
      <c r="O18" s="44">
        <v>1.0434277341610653E-2</v>
      </c>
      <c r="P18" s="2">
        <v>334931</v>
      </c>
      <c r="Q18" s="2">
        <v>31658041</v>
      </c>
      <c r="R18" s="2">
        <v>20893944</v>
      </c>
      <c r="S18" s="44">
        <v>1.6030051578581814E-2</v>
      </c>
      <c r="T18" s="2">
        <v>-51213</v>
      </c>
      <c r="U18" s="2">
        <v>57965</v>
      </c>
      <c r="V18" s="5" t="s">
        <v>4389</v>
      </c>
      <c r="W18" s="5">
        <v>1</v>
      </c>
      <c r="X18" s="37">
        <v>1.4688597484297794E-3</v>
      </c>
      <c r="Y18" s="6">
        <v>23591</v>
      </c>
      <c r="Z18" s="37">
        <v>5.595774236971161E-3</v>
      </c>
      <c r="AA18" s="5">
        <v>35</v>
      </c>
      <c r="AC18" s="16">
        <f t="shared" si="0"/>
        <v>1.7498911327011594E-2</v>
      </c>
      <c r="AD18" s="16" t="str">
        <f t="shared" si="1"/>
        <v/>
      </c>
      <c r="AE18" s="16" t="str">
        <f t="shared" si="2"/>
        <v/>
      </c>
      <c r="AF18" s="16" t="str">
        <f t="shared" si="3"/>
        <v/>
      </c>
      <c r="AG18" s="16" t="str">
        <f t="shared" si="4"/>
        <v/>
      </c>
      <c r="AH18" s="16" t="str">
        <f t="shared" si="5"/>
        <v/>
      </c>
      <c r="AI18" s="17" t="str">
        <f>IF('Peer Comparison Tool'!$D$12="NR","",IF($C18='Peer Comparison Tool'!$D$9,COUNT('CECL &lt;50B Database'!$AI$1:AI17)+1,""))</f>
        <v/>
      </c>
    </row>
    <row r="19" spans="1:35" x14ac:dyDescent="0.25">
      <c r="A19" t="s">
        <v>193</v>
      </c>
      <c r="B19">
        <v>3138146</v>
      </c>
      <c r="C19" s="5" t="s">
        <v>194</v>
      </c>
      <c r="D19" s="5" t="s">
        <v>4387</v>
      </c>
      <c r="E19" s="5">
        <v>2</v>
      </c>
      <c r="F19" s="2">
        <v>310550</v>
      </c>
      <c r="G19" s="2">
        <v>31927119</v>
      </c>
      <c r="H19" s="2">
        <v>25009215</v>
      </c>
      <c r="I19" s="2">
        <v>1746642</v>
      </c>
      <c r="J19" s="2">
        <v>23262573</v>
      </c>
      <c r="K19" s="44">
        <v>1.3349770036186454E-2</v>
      </c>
      <c r="L19" s="2">
        <v>167797</v>
      </c>
      <c r="M19" s="2">
        <v>26862673</v>
      </c>
      <c r="N19" s="2">
        <v>21101493</v>
      </c>
      <c r="O19" s="44">
        <v>7.9519017919727295E-3</v>
      </c>
      <c r="P19" s="2">
        <v>235329</v>
      </c>
      <c r="Q19" s="2">
        <v>29191398</v>
      </c>
      <c r="R19" s="2">
        <v>23145268</v>
      </c>
      <c r="S19" s="44">
        <v>1.0167477861997537E-2</v>
      </c>
      <c r="T19" s="2">
        <v>-24947</v>
      </c>
      <c r="U19" s="2">
        <v>21774</v>
      </c>
      <c r="V19" s="5" t="s">
        <v>4387</v>
      </c>
      <c r="W19" s="5">
        <v>1</v>
      </c>
      <c r="X19" s="37">
        <v>3.1822921741889165E-3</v>
      </c>
      <c r="Y19" s="6">
        <v>75221</v>
      </c>
      <c r="Z19" s="37">
        <v>2.2155760700248075E-3</v>
      </c>
      <c r="AA19" s="5">
        <v>99</v>
      </c>
      <c r="AC19" s="16">
        <f t="shared" si="0"/>
        <v>1.3349770036186454E-2</v>
      </c>
      <c r="AD19" s="16" t="str">
        <f t="shared" si="1"/>
        <v/>
      </c>
      <c r="AE19" s="16" t="str">
        <f t="shared" si="2"/>
        <v/>
      </c>
      <c r="AF19" s="16" t="str">
        <f t="shared" si="3"/>
        <v/>
      </c>
      <c r="AG19" s="16" t="str">
        <f t="shared" si="4"/>
        <v/>
      </c>
      <c r="AH19" s="16" t="str">
        <f t="shared" si="5"/>
        <v/>
      </c>
      <c r="AI19" s="17" t="str">
        <f>IF('Peer Comparison Tool'!$D$12="NR","",IF($C19='Peer Comparison Tool'!$D$9,COUNT('CECL &lt;50B Database'!$AI$1:AI18)+1,""))</f>
        <v/>
      </c>
    </row>
    <row r="20" spans="1:35" x14ac:dyDescent="0.25">
      <c r="A20" t="s">
        <v>2950</v>
      </c>
      <c r="B20">
        <v>125471</v>
      </c>
      <c r="C20" s="5" t="s">
        <v>2948</v>
      </c>
      <c r="D20" s="5" t="s">
        <v>4387</v>
      </c>
      <c r="E20" s="5">
        <v>2</v>
      </c>
      <c r="F20" s="2">
        <v>365489</v>
      </c>
      <c r="G20" s="2">
        <v>30762201</v>
      </c>
      <c r="H20" s="2">
        <v>22295267</v>
      </c>
      <c r="I20" s="2">
        <v>635669</v>
      </c>
      <c r="J20" s="2">
        <v>21659598</v>
      </c>
      <c r="K20" s="44">
        <v>1.6874228228981904E-2</v>
      </c>
      <c r="L20" s="2">
        <v>106238</v>
      </c>
      <c r="M20" s="2">
        <v>30566521</v>
      </c>
      <c r="N20" s="2">
        <v>21440212</v>
      </c>
      <c r="O20" s="44">
        <v>4.9550816008722305E-3</v>
      </c>
      <c r="P20" s="2">
        <v>326444</v>
      </c>
      <c r="Q20" s="2">
        <v>30259156</v>
      </c>
      <c r="R20" s="2">
        <v>21709957</v>
      </c>
      <c r="S20" s="44">
        <v>1.5036602790139105E-2</v>
      </c>
      <c r="T20" s="2">
        <v>-54254</v>
      </c>
      <c r="U20" s="2">
        <v>68088</v>
      </c>
      <c r="V20" s="5" t="s">
        <v>4387</v>
      </c>
      <c r="W20" s="5">
        <v>1</v>
      </c>
      <c r="X20" s="37">
        <v>1.8376254388427996E-3</v>
      </c>
      <c r="Y20" s="6">
        <v>39045</v>
      </c>
      <c r="Z20" s="37">
        <v>1.0081521189266874E-2</v>
      </c>
      <c r="AA20" s="5">
        <v>45</v>
      </c>
      <c r="AC20" s="16">
        <f t="shared" si="0"/>
        <v>1.6874228228981904E-2</v>
      </c>
      <c r="AD20" s="16" t="str">
        <f t="shared" si="1"/>
        <v/>
      </c>
      <c r="AE20" s="16" t="str">
        <f t="shared" si="2"/>
        <v/>
      </c>
      <c r="AF20" s="16" t="str">
        <f t="shared" si="3"/>
        <v/>
      </c>
      <c r="AG20" s="16" t="str">
        <f t="shared" si="4"/>
        <v/>
      </c>
      <c r="AH20" s="16" t="str">
        <f t="shared" si="5"/>
        <v/>
      </c>
      <c r="AI20" s="17" t="str">
        <f>IF('Peer Comparison Tool'!$D$12="NR","",IF($C20='Peer Comparison Tool'!$D$9,COUNT('CECL &lt;50B Database'!$AI$1:AI19)+1,""))</f>
        <v/>
      </c>
    </row>
    <row r="21" spans="1:35" x14ac:dyDescent="0.25">
      <c r="A21" t="s">
        <v>2120</v>
      </c>
      <c r="B21">
        <v>601050</v>
      </c>
      <c r="C21" s="5" t="s">
        <v>2299</v>
      </c>
      <c r="D21" s="5" t="s">
        <v>4387</v>
      </c>
      <c r="E21" s="5">
        <v>2</v>
      </c>
      <c r="F21" s="2">
        <v>240744</v>
      </c>
      <c r="G21" s="2">
        <v>30406348</v>
      </c>
      <c r="H21" s="2">
        <v>16395054</v>
      </c>
      <c r="I21" s="2">
        <v>1501417</v>
      </c>
      <c r="J21" s="2">
        <v>14893637</v>
      </c>
      <c r="K21" s="44">
        <v>1.6164218316855716E-2</v>
      </c>
      <c r="L21" s="2">
        <v>160682</v>
      </c>
      <c r="M21" s="2">
        <v>25955469</v>
      </c>
      <c r="N21" s="2">
        <v>14737817</v>
      </c>
      <c r="O21" s="44">
        <v>1.0902700176016571E-2</v>
      </c>
      <c r="P21" s="2">
        <v>171653</v>
      </c>
      <c r="Q21" s="2">
        <v>26699996</v>
      </c>
      <c r="R21" s="2">
        <v>15073813</v>
      </c>
      <c r="S21" s="44">
        <v>1.1387496979032446E-2</v>
      </c>
      <c r="T21" s="2">
        <v>3766</v>
      </c>
      <c r="U21" s="2">
        <v>-21039</v>
      </c>
      <c r="V21" s="5" t="s">
        <v>4387</v>
      </c>
      <c r="W21" s="5">
        <v>1</v>
      </c>
      <c r="X21" s="37">
        <v>4.7767213378232705E-3</v>
      </c>
      <c r="Y21" s="6">
        <v>69091</v>
      </c>
      <c r="Z21" s="37">
        <v>4.8479680301587516E-4</v>
      </c>
      <c r="AA21" s="5">
        <v>60</v>
      </c>
      <c r="AC21" s="16">
        <f t="shared" si="0"/>
        <v>1.6164218316855716E-2</v>
      </c>
      <c r="AD21" s="16" t="str">
        <f t="shared" si="1"/>
        <v/>
      </c>
      <c r="AE21" s="16" t="str">
        <f t="shared" si="2"/>
        <v/>
      </c>
      <c r="AF21" s="16" t="str">
        <f t="shared" si="3"/>
        <v/>
      </c>
      <c r="AG21" s="16" t="str">
        <f t="shared" si="4"/>
        <v/>
      </c>
      <c r="AH21" s="16" t="str">
        <f t="shared" si="5"/>
        <v/>
      </c>
      <c r="AI21" s="17" t="str">
        <f>IF('Peer Comparison Tool'!$D$12="NR","",IF($C21='Peer Comparison Tool'!$D$9,COUNT('CECL &lt;50B Database'!$AI$1:AI20)+1,""))</f>
        <v/>
      </c>
    </row>
    <row r="22" spans="1:35" x14ac:dyDescent="0.25">
      <c r="A22" t="s">
        <v>3375</v>
      </c>
      <c r="B22">
        <v>934329</v>
      </c>
      <c r="C22" s="5" t="s">
        <v>3374</v>
      </c>
      <c r="D22" s="5" t="s">
        <v>4389</v>
      </c>
      <c r="E22" s="5">
        <v>0</v>
      </c>
      <c r="F22" s="2">
        <v>29000</v>
      </c>
      <c r="G22" s="2">
        <v>30237000</v>
      </c>
      <c r="H22" s="2">
        <v>16120000</v>
      </c>
      <c r="I22" s="2">
        <v>0</v>
      </c>
      <c r="J22" s="2">
        <v>16120000</v>
      </c>
      <c r="K22" s="44">
        <v>1.7990074441687346E-3</v>
      </c>
      <c r="L22" s="2">
        <v>27000</v>
      </c>
      <c r="M22" s="2">
        <v>29303000</v>
      </c>
      <c r="N22" s="2">
        <v>16398000</v>
      </c>
      <c r="O22" s="44">
        <v>1.6465422612513721E-3</v>
      </c>
      <c r="P22" s="2">
        <v>15000</v>
      </c>
      <c r="Q22" s="2">
        <v>31061000</v>
      </c>
      <c r="R22" s="2">
        <v>16464000</v>
      </c>
      <c r="S22" s="44">
        <v>9.1107871720116614E-4</v>
      </c>
      <c r="T22" s="2">
        <v>11000</v>
      </c>
      <c r="U22" s="2">
        <v>-14000</v>
      </c>
      <c r="V22" s="5" t="s">
        <v>4389</v>
      </c>
      <c r="W22" s="5">
        <v>1</v>
      </c>
      <c r="X22" s="37">
        <v>8.8792872696756846E-4</v>
      </c>
      <c r="Y22" s="6">
        <v>14000</v>
      </c>
      <c r="Z22" s="37">
        <v>-7.3546354405020593E-4</v>
      </c>
      <c r="AA22" s="5">
        <v>164</v>
      </c>
      <c r="AC22" s="16">
        <f t="shared" si="0"/>
        <v>1.7990074441687346E-3</v>
      </c>
      <c r="AD22" s="16" t="str">
        <f t="shared" si="1"/>
        <v/>
      </c>
      <c r="AE22" s="16" t="str">
        <f t="shared" si="2"/>
        <v/>
      </c>
      <c r="AF22" s="16" t="str">
        <f t="shared" si="3"/>
        <v/>
      </c>
      <c r="AG22" s="16" t="str">
        <f t="shared" si="4"/>
        <v/>
      </c>
      <c r="AH22" s="16" t="str">
        <f t="shared" si="5"/>
        <v/>
      </c>
      <c r="AI22" s="17" t="str">
        <f>IF('Peer Comparison Tool'!$D$12="NR","",IF($C22='Peer Comparison Tool'!$D$9,COUNT('CECL &lt;50B Database'!$AI$1:AI21)+1,""))</f>
        <v/>
      </c>
    </row>
    <row r="23" spans="1:35" x14ac:dyDescent="0.25">
      <c r="A23" t="s">
        <v>2300</v>
      </c>
      <c r="B23">
        <v>936855</v>
      </c>
      <c r="C23" s="5" t="s">
        <v>2299</v>
      </c>
      <c r="D23" s="5" t="s">
        <v>4387</v>
      </c>
      <c r="E23" s="5">
        <v>2</v>
      </c>
      <c r="F23" s="2">
        <v>200300</v>
      </c>
      <c r="G23" s="2">
        <v>29673899</v>
      </c>
      <c r="H23" s="2">
        <v>15304059</v>
      </c>
      <c r="I23" s="2">
        <v>1482706</v>
      </c>
      <c r="J23" s="2">
        <v>13821353</v>
      </c>
      <c r="K23" s="44">
        <v>1.449206890237157E-2</v>
      </c>
      <c r="L23" s="2">
        <v>101788</v>
      </c>
      <c r="M23" s="2">
        <v>26357635</v>
      </c>
      <c r="N23" s="2">
        <v>13431681</v>
      </c>
      <c r="O23" s="44">
        <v>7.5782026091894229E-3</v>
      </c>
      <c r="P23" s="2">
        <v>187911</v>
      </c>
      <c r="Q23" s="2">
        <v>26151097</v>
      </c>
      <c r="R23" s="2">
        <v>13949670</v>
      </c>
      <c r="S23" s="44">
        <v>1.3470641240975592E-2</v>
      </c>
      <c r="T23" s="2">
        <v>-7039</v>
      </c>
      <c r="U23" s="2">
        <v>9030</v>
      </c>
      <c r="V23" s="5" t="s">
        <v>4387</v>
      </c>
      <c r="W23" s="5">
        <v>1</v>
      </c>
      <c r="X23" s="37">
        <v>1.021427661395978E-3</v>
      </c>
      <c r="Y23" s="6">
        <v>12389</v>
      </c>
      <c r="Z23" s="37">
        <v>5.8924386317861692E-3</v>
      </c>
      <c r="AA23" s="5">
        <v>85</v>
      </c>
      <c r="AC23" s="16">
        <f t="shared" si="0"/>
        <v>1.449206890237157E-2</v>
      </c>
      <c r="AD23" s="16" t="str">
        <f t="shared" si="1"/>
        <v/>
      </c>
      <c r="AE23" s="16" t="str">
        <f t="shared" si="2"/>
        <v/>
      </c>
      <c r="AF23" s="16" t="str">
        <f t="shared" si="3"/>
        <v/>
      </c>
      <c r="AG23" s="16" t="str">
        <f t="shared" si="4"/>
        <v/>
      </c>
      <c r="AH23" s="16" t="str">
        <f t="shared" si="5"/>
        <v/>
      </c>
      <c r="AI23" s="17" t="str">
        <f>IF('Peer Comparison Tool'!$D$12="NR","",IF($C23='Peer Comparison Tool'!$D$9,COUNT('CECL &lt;50B Database'!$AI$1:AI22)+1,""))</f>
        <v/>
      </c>
    </row>
    <row r="24" spans="1:35" x14ac:dyDescent="0.25">
      <c r="A24" t="s">
        <v>3359</v>
      </c>
      <c r="B24">
        <v>143662</v>
      </c>
      <c r="C24" s="5" t="s">
        <v>3360</v>
      </c>
      <c r="D24" s="5" t="s">
        <v>4387</v>
      </c>
      <c r="E24" s="5">
        <v>2</v>
      </c>
      <c r="F24" s="2">
        <v>356745</v>
      </c>
      <c r="G24" s="2">
        <v>29632223</v>
      </c>
      <c r="H24" s="2">
        <v>22671455</v>
      </c>
      <c r="I24" s="2">
        <v>1946822</v>
      </c>
      <c r="J24" s="2">
        <v>20724633</v>
      </c>
      <c r="K24" s="44">
        <v>1.7213573818170871E-2</v>
      </c>
      <c r="L24" s="2">
        <v>157629</v>
      </c>
      <c r="M24" s="2">
        <v>28816687</v>
      </c>
      <c r="N24" s="2">
        <v>21195624</v>
      </c>
      <c r="O24" s="44">
        <v>7.4368652699255281E-3</v>
      </c>
      <c r="P24" s="2">
        <v>291419</v>
      </c>
      <c r="Q24" s="2">
        <v>27511387</v>
      </c>
      <c r="R24" s="2">
        <v>21251470</v>
      </c>
      <c r="S24" s="44">
        <v>1.3712886685015201E-2</v>
      </c>
      <c r="T24" s="2">
        <v>-40179</v>
      </c>
      <c r="U24" s="2">
        <v>49997</v>
      </c>
      <c r="V24" s="5" t="s">
        <v>4387</v>
      </c>
      <c r="W24" s="5">
        <v>1</v>
      </c>
      <c r="X24" s="37">
        <v>3.5006871331556694E-3</v>
      </c>
      <c r="Y24" s="6">
        <v>65326</v>
      </c>
      <c r="Z24" s="37">
        <v>6.2760214150896733E-3</v>
      </c>
      <c r="AA24" s="5">
        <v>37</v>
      </c>
      <c r="AC24" s="16">
        <f t="shared" si="0"/>
        <v>1.7213573818170871E-2</v>
      </c>
      <c r="AD24" s="16" t="str">
        <f t="shared" si="1"/>
        <v/>
      </c>
      <c r="AE24" s="16" t="str">
        <f t="shared" si="2"/>
        <v/>
      </c>
      <c r="AF24" s="16" t="str">
        <f t="shared" si="3"/>
        <v/>
      </c>
      <c r="AG24" s="16" t="str">
        <f t="shared" si="4"/>
        <v/>
      </c>
      <c r="AH24" s="16" t="str">
        <f t="shared" si="5"/>
        <v/>
      </c>
      <c r="AI24" s="17" t="str">
        <f>IF('Peer Comparison Tool'!$D$12="NR","",IF($C24='Peer Comparison Tool'!$D$9,COUNT('CECL &lt;50B Database'!$AI$1:AI23)+1,""))</f>
        <v/>
      </c>
    </row>
    <row r="25" spans="1:35" x14ac:dyDescent="0.25">
      <c r="A25" t="s">
        <v>1962</v>
      </c>
      <c r="B25">
        <v>146672</v>
      </c>
      <c r="C25" s="5" t="s">
        <v>1963</v>
      </c>
      <c r="D25" s="5" t="s">
        <v>4387</v>
      </c>
      <c r="E25" s="5">
        <v>2</v>
      </c>
      <c r="F25" s="2">
        <v>229206</v>
      </c>
      <c r="G25" s="2">
        <v>27435611</v>
      </c>
      <c r="H25" s="2">
        <v>16598715</v>
      </c>
      <c r="I25" s="2">
        <v>373194</v>
      </c>
      <c r="J25" s="2">
        <v>16225521</v>
      </c>
      <c r="K25" s="44">
        <v>1.4126264420107065E-2</v>
      </c>
      <c r="L25" s="2">
        <v>107000</v>
      </c>
      <c r="M25" s="2">
        <v>23234514</v>
      </c>
      <c r="N25" s="2">
        <v>12864491</v>
      </c>
      <c r="O25" s="44">
        <v>8.3174686040823533E-3</v>
      </c>
      <c r="P25" s="2">
        <v>132000</v>
      </c>
      <c r="Q25" s="2">
        <v>26767684</v>
      </c>
      <c r="R25" s="2">
        <v>14608686</v>
      </c>
      <c r="S25" s="44">
        <v>9.035720255743741E-3</v>
      </c>
      <c r="T25" s="2">
        <v>-22795</v>
      </c>
      <c r="U25" s="2">
        <v>23000</v>
      </c>
      <c r="V25" s="5" t="s">
        <v>4387</v>
      </c>
      <c r="W25" s="5">
        <v>1</v>
      </c>
      <c r="X25" s="37">
        <v>5.090544164363324E-3</v>
      </c>
      <c r="Y25" s="6">
        <v>97206</v>
      </c>
      <c r="Z25" s="37">
        <v>7.1825165166138766E-4</v>
      </c>
      <c r="AA25" s="5">
        <v>91</v>
      </c>
      <c r="AC25" s="16">
        <f t="shared" si="0"/>
        <v>1.4126264420107065E-2</v>
      </c>
      <c r="AD25" s="16" t="str">
        <f t="shared" si="1"/>
        <v/>
      </c>
      <c r="AE25" s="16" t="str">
        <f t="shared" si="2"/>
        <v/>
      </c>
      <c r="AF25" s="16" t="str">
        <f t="shared" si="3"/>
        <v/>
      </c>
      <c r="AG25" s="16" t="str">
        <f t="shared" si="4"/>
        <v/>
      </c>
      <c r="AH25" s="16" t="str">
        <f t="shared" si="5"/>
        <v/>
      </c>
      <c r="AI25" s="17" t="str">
        <f>IF('Peer Comparison Tool'!$D$12="NR","",IF($C25='Peer Comparison Tool'!$D$9,COUNT('CECL &lt;50B Database'!$AI$1:AI24)+1,""))</f>
        <v/>
      </c>
    </row>
    <row r="26" spans="1:35" x14ac:dyDescent="0.25">
      <c r="A26" t="s">
        <v>211</v>
      </c>
      <c r="B26">
        <v>494261</v>
      </c>
      <c r="C26" s="5" t="s">
        <v>207</v>
      </c>
      <c r="D26" s="5" t="s">
        <v>4387</v>
      </c>
      <c r="E26" s="5">
        <v>2</v>
      </c>
      <c r="F26" s="2">
        <v>301058</v>
      </c>
      <c r="G26" s="2">
        <v>27338756</v>
      </c>
      <c r="H26" s="2">
        <v>19694587</v>
      </c>
      <c r="I26" s="2">
        <v>1209263</v>
      </c>
      <c r="J26" s="2">
        <v>18485324</v>
      </c>
      <c r="K26" s="44">
        <v>1.628632530325138E-2</v>
      </c>
      <c r="L26" s="2">
        <v>138793</v>
      </c>
      <c r="M26" s="2">
        <v>26732400</v>
      </c>
      <c r="N26" s="2">
        <v>18845824</v>
      </c>
      <c r="O26" s="44">
        <v>7.3646554271121281E-3</v>
      </c>
      <c r="P26" s="2">
        <v>221300</v>
      </c>
      <c r="Q26" s="2">
        <v>26100442</v>
      </c>
      <c r="R26" s="2">
        <v>19744887</v>
      </c>
      <c r="S26" s="44">
        <v>1.1207964877185674E-2</v>
      </c>
      <c r="T26" s="2">
        <v>-5282</v>
      </c>
      <c r="U26" s="2">
        <v>3617</v>
      </c>
      <c r="V26" s="5" t="s">
        <v>4387</v>
      </c>
      <c r="W26" s="5">
        <v>1</v>
      </c>
      <c r="X26" s="37">
        <v>5.0783604260657058E-3</v>
      </c>
      <c r="Y26" s="6">
        <v>79758</v>
      </c>
      <c r="Z26" s="37">
        <v>3.8433094500735458E-3</v>
      </c>
      <c r="AA26" s="5">
        <v>56</v>
      </c>
      <c r="AC26" s="16">
        <f t="shared" si="0"/>
        <v>1.628632530325138E-2</v>
      </c>
      <c r="AD26" s="16" t="str">
        <f t="shared" si="1"/>
        <v/>
      </c>
      <c r="AE26" s="16" t="str">
        <f t="shared" si="2"/>
        <v/>
      </c>
      <c r="AF26" s="16" t="str">
        <f t="shared" si="3"/>
        <v/>
      </c>
      <c r="AG26" s="16" t="str">
        <f t="shared" si="4"/>
        <v/>
      </c>
      <c r="AH26" s="16" t="str">
        <f t="shared" si="5"/>
        <v/>
      </c>
      <c r="AI26" s="17" t="str">
        <f>IF('Peer Comparison Tool'!$D$12="NR","",IF($C26='Peer Comparison Tool'!$D$9,COUNT('CECL &lt;50B Database'!$AI$1:AI25)+1,""))</f>
        <v/>
      </c>
    </row>
    <row r="27" spans="1:35" x14ac:dyDescent="0.25">
      <c r="A27" t="s">
        <v>2851</v>
      </c>
      <c r="B27">
        <v>35570</v>
      </c>
      <c r="C27" s="5" t="s">
        <v>2850</v>
      </c>
      <c r="D27" s="5" t="s">
        <v>4387</v>
      </c>
      <c r="E27" s="5">
        <v>2</v>
      </c>
      <c r="F27" s="2">
        <v>273319</v>
      </c>
      <c r="G27" s="2">
        <v>27169317</v>
      </c>
      <c r="H27" s="2">
        <v>21356383</v>
      </c>
      <c r="I27" s="2">
        <v>321142</v>
      </c>
      <c r="J27" s="2">
        <v>21035241</v>
      </c>
      <c r="K27" s="44">
        <v>1.2993385718756443E-2</v>
      </c>
      <c r="L27" s="2">
        <v>228120</v>
      </c>
      <c r="M27" s="2">
        <v>26708543</v>
      </c>
      <c r="N27" s="2">
        <v>21709491</v>
      </c>
      <c r="O27" s="44">
        <v>1.0507846545089426E-2</v>
      </c>
      <c r="P27" s="2">
        <v>243287</v>
      </c>
      <c r="Q27" s="2">
        <v>26670068</v>
      </c>
      <c r="R27" s="2">
        <v>21296847</v>
      </c>
      <c r="S27" s="44">
        <v>1.1423615899574241E-2</v>
      </c>
      <c r="T27" s="2">
        <v>-8367</v>
      </c>
      <c r="U27" s="2">
        <v>-1168</v>
      </c>
      <c r="V27" s="5" t="s">
        <v>4387</v>
      </c>
      <c r="W27" s="5">
        <v>1</v>
      </c>
      <c r="X27" s="37">
        <v>1.5697698191822016E-3</v>
      </c>
      <c r="Y27" s="6">
        <v>30032</v>
      </c>
      <c r="Z27" s="37">
        <v>9.1576935448481507E-4</v>
      </c>
      <c r="AA27" s="5">
        <v>107</v>
      </c>
      <c r="AC27" s="16">
        <f t="shared" si="0"/>
        <v>1.2993385718756443E-2</v>
      </c>
      <c r="AD27" s="16" t="str">
        <f t="shared" si="1"/>
        <v/>
      </c>
      <c r="AE27" s="16" t="str">
        <f t="shared" si="2"/>
        <v/>
      </c>
      <c r="AF27" s="16" t="str">
        <f t="shared" si="3"/>
        <v/>
      </c>
      <c r="AG27" s="16" t="str">
        <f t="shared" si="4"/>
        <v/>
      </c>
      <c r="AH27" s="16" t="str">
        <f t="shared" si="5"/>
        <v/>
      </c>
      <c r="AI27" s="17" t="str">
        <f>IF('Peer Comparison Tool'!$D$12="NR","",IF($C27='Peer Comparison Tool'!$D$9,COUNT('CECL &lt;50B Database'!$AI$1:AI26)+1,""))</f>
        <v/>
      </c>
    </row>
    <row r="28" spans="1:35" x14ac:dyDescent="0.25">
      <c r="A28" t="s">
        <v>112</v>
      </c>
      <c r="B28">
        <v>107244</v>
      </c>
      <c r="C28" s="5" t="s">
        <v>113</v>
      </c>
      <c r="D28" s="5" t="s">
        <v>4387</v>
      </c>
      <c r="E28" s="5">
        <v>1</v>
      </c>
      <c r="F28" s="2">
        <v>306196</v>
      </c>
      <c r="G28" s="2">
        <v>26380409</v>
      </c>
      <c r="H28" s="2">
        <v>19311078</v>
      </c>
      <c r="I28" s="2">
        <v>462224</v>
      </c>
      <c r="J28" s="2">
        <v>18848854</v>
      </c>
      <c r="K28" s="44">
        <v>1.624480724398417E-2</v>
      </c>
      <c r="L28" s="2">
        <v>108525</v>
      </c>
      <c r="M28" s="2">
        <v>23559400</v>
      </c>
      <c r="N28" s="2">
        <v>17532043</v>
      </c>
      <c r="O28" s="44">
        <v>6.1900943318471211E-3</v>
      </c>
      <c r="P28" s="2">
        <v>238737</v>
      </c>
      <c r="Q28" s="2">
        <v>24565810</v>
      </c>
      <c r="R28" s="2">
        <v>18228204</v>
      </c>
      <c r="S28" s="44">
        <v>1.3097121362038739E-2</v>
      </c>
      <c r="T28" s="2">
        <v>-75344</v>
      </c>
      <c r="U28" s="2">
        <v>33681</v>
      </c>
      <c r="V28" s="5" t="s">
        <v>4387</v>
      </c>
      <c r="W28" s="5">
        <v>1</v>
      </c>
      <c r="X28" s="37">
        <v>3.1476858819454306E-3</v>
      </c>
      <c r="Y28" s="6">
        <v>67459</v>
      </c>
      <c r="Z28" s="37">
        <v>6.9070270301916179E-3</v>
      </c>
      <c r="AA28" s="5">
        <v>57</v>
      </c>
      <c r="AC28" s="16">
        <f t="shared" si="0"/>
        <v>1.624480724398417E-2</v>
      </c>
      <c r="AD28" s="16" t="str">
        <f t="shared" si="1"/>
        <v/>
      </c>
      <c r="AE28" s="16" t="str">
        <f t="shared" si="2"/>
        <v/>
      </c>
      <c r="AF28" s="16" t="str">
        <f t="shared" si="3"/>
        <v/>
      </c>
      <c r="AG28" s="16" t="str">
        <f t="shared" si="4"/>
        <v/>
      </c>
      <c r="AH28" s="16" t="str">
        <f t="shared" si="5"/>
        <v/>
      </c>
      <c r="AI28" s="17" t="str">
        <f>IF('Peer Comparison Tool'!$D$12="NR","",IF($C28='Peer Comparison Tool'!$D$9,COUNT('CECL &lt;50B Database'!$AI$1:AI27)+1,""))</f>
        <v/>
      </c>
    </row>
    <row r="29" spans="1:35" x14ac:dyDescent="0.25">
      <c r="A29" t="s">
        <v>20</v>
      </c>
      <c r="B29">
        <v>365325</v>
      </c>
      <c r="C29" s="5" t="s">
        <v>4058</v>
      </c>
      <c r="D29" s="5" t="s">
        <v>4387</v>
      </c>
      <c r="E29" s="5">
        <v>2</v>
      </c>
      <c r="F29" s="2">
        <v>215121</v>
      </c>
      <c r="G29" s="2">
        <v>26209296</v>
      </c>
      <c r="H29" s="2">
        <v>17992402</v>
      </c>
      <c r="I29" s="2">
        <v>1265180</v>
      </c>
      <c r="J29" s="2">
        <v>16727222</v>
      </c>
      <c r="K29" s="44">
        <v>1.2860533566183314E-2</v>
      </c>
      <c r="L29" s="2">
        <v>77057</v>
      </c>
      <c r="M29" s="2">
        <v>19644548</v>
      </c>
      <c r="N29" s="2">
        <v>13712129</v>
      </c>
      <c r="O29" s="44">
        <v>5.6196233276393477E-3</v>
      </c>
      <c r="P29" s="2">
        <v>154923</v>
      </c>
      <c r="Q29" s="2">
        <v>20352651</v>
      </c>
      <c r="R29" s="2">
        <v>13855558</v>
      </c>
      <c r="S29" s="44">
        <v>1.1181289125995503E-2</v>
      </c>
      <c r="T29" s="2">
        <v>-44331</v>
      </c>
      <c r="U29" s="2">
        <v>57445</v>
      </c>
      <c r="V29" s="5" t="s">
        <v>4387</v>
      </c>
      <c r="W29" s="5">
        <v>1</v>
      </c>
      <c r="X29" s="37">
        <v>1.6792444401878114E-3</v>
      </c>
      <c r="Y29" s="6">
        <v>60198</v>
      </c>
      <c r="Z29" s="37">
        <v>5.561665798356155E-3</v>
      </c>
      <c r="AA29" s="5">
        <v>110</v>
      </c>
      <c r="AC29" s="16">
        <f t="shared" si="0"/>
        <v>1.2860533566183314E-2</v>
      </c>
      <c r="AD29" s="16" t="str">
        <f t="shared" si="1"/>
        <v/>
      </c>
      <c r="AE29" s="16" t="str">
        <f t="shared" si="2"/>
        <v/>
      </c>
      <c r="AF29" s="16" t="str">
        <f t="shared" si="3"/>
        <v/>
      </c>
      <c r="AG29" s="16" t="str">
        <f t="shared" si="4"/>
        <v/>
      </c>
      <c r="AH29" s="16" t="str">
        <f t="shared" si="5"/>
        <v/>
      </c>
      <c r="AI29" s="17" t="str">
        <f>IF('Peer Comparison Tool'!$D$12="NR","",IF($C29='Peer Comparison Tool'!$D$9,COUNT('CECL &lt;50B Database'!$AI$1:AI28)+1,""))</f>
        <v/>
      </c>
    </row>
    <row r="30" spans="1:35" x14ac:dyDescent="0.25">
      <c r="A30" t="s">
        <v>3376</v>
      </c>
      <c r="B30">
        <v>474919</v>
      </c>
      <c r="C30" s="5" t="s">
        <v>3374</v>
      </c>
      <c r="D30" s="5" t="s">
        <v>4387</v>
      </c>
      <c r="E30" s="5">
        <v>2</v>
      </c>
      <c r="F30" s="2">
        <v>256537</v>
      </c>
      <c r="G30" s="2">
        <v>24492408</v>
      </c>
      <c r="H30" s="2">
        <v>18722993</v>
      </c>
      <c r="I30" s="2">
        <v>1937034</v>
      </c>
      <c r="J30" s="2">
        <v>16785959</v>
      </c>
      <c r="K30" s="44">
        <v>1.5282832514960867E-2</v>
      </c>
      <c r="L30" s="2">
        <v>163622</v>
      </c>
      <c r="M30" s="2">
        <v>21759565</v>
      </c>
      <c r="N30" s="2">
        <v>16854159</v>
      </c>
      <c r="O30" s="44">
        <v>9.7081082479404633E-3</v>
      </c>
      <c r="P30" s="2">
        <v>238508</v>
      </c>
      <c r="Q30" s="2">
        <v>22780651</v>
      </c>
      <c r="R30" s="2">
        <v>17093563</v>
      </c>
      <c r="S30" s="44">
        <v>1.3953088656823624E-2</v>
      </c>
      <c r="T30" s="2">
        <v>-43806</v>
      </c>
      <c r="U30" s="2">
        <v>45724</v>
      </c>
      <c r="V30" s="5" t="s">
        <v>4387</v>
      </c>
      <c r="W30" s="5">
        <v>1</v>
      </c>
      <c r="X30" s="37">
        <v>1.3297438581372431E-3</v>
      </c>
      <c r="Y30" s="6">
        <v>18029</v>
      </c>
      <c r="Z30" s="37">
        <v>4.2449804088831606E-3</v>
      </c>
      <c r="AA30" s="5">
        <v>72</v>
      </c>
      <c r="AC30" s="16">
        <f t="shared" si="0"/>
        <v>1.5282832514960867E-2</v>
      </c>
      <c r="AD30" s="16" t="str">
        <f t="shared" si="1"/>
        <v/>
      </c>
      <c r="AE30" s="16" t="str">
        <f t="shared" si="2"/>
        <v/>
      </c>
      <c r="AF30" s="16" t="str">
        <f t="shared" si="3"/>
        <v/>
      </c>
      <c r="AG30" s="16" t="str">
        <f t="shared" si="4"/>
        <v/>
      </c>
      <c r="AH30" s="16" t="str">
        <f t="shared" si="5"/>
        <v/>
      </c>
      <c r="AI30" s="17" t="str">
        <f>IF('Peer Comparison Tool'!$D$12="NR","",IF($C30='Peer Comparison Tool'!$D$9,COUNT('CECL &lt;50B Database'!$AI$1:AI29)+1,""))</f>
        <v/>
      </c>
    </row>
    <row r="31" spans="1:35" x14ac:dyDescent="0.25">
      <c r="A31" t="s">
        <v>2520</v>
      </c>
      <c r="B31">
        <v>606046</v>
      </c>
      <c r="C31" s="5" t="s">
        <v>2519</v>
      </c>
      <c r="D31" s="5" t="s">
        <v>4387</v>
      </c>
      <c r="E31" s="5">
        <v>2</v>
      </c>
      <c r="F31" s="2">
        <v>237025</v>
      </c>
      <c r="G31" s="2">
        <v>23215373</v>
      </c>
      <c r="H31" s="2">
        <v>15416022</v>
      </c>
      <c r="I31" s="2">
        <v>1192715</v>
      </c>
      <c r="J31" s="2">
        <v>14223307</v>
      </c>
      <c r="K31" s="44">
        <v>1.6664549250044312E-2</v>
      </c>
      <c r="L31" s="2">
        <v>119066</v>
      </c>
      <c r="M31" s="2">
        <v>21061188</v>
      </c>
      <c r="N31" s="2">
        <v>14093025</v>
      </c>
      <c r="O31" s="44">
        <v>8.4485765121398698E-3</v>
      </c>
      <c r="P31" s="2">
        <v>218199</v>
      </c>
      <c r="Q31" s="2">
        <v>21045439</v>
      </c>
      <c r="R31" s="2">
        <v>14238077</v>
      </c>
      <c r="S31" s="44">
        <v>1.5325033008319874E-2</v>
      </c>
      <c r="T31" s="2">
        <v>-33500</v>
      </c>
      <c r="U31" s="2">
        <v>62634</v>
      </c>
      <c r="V31" s="5" t="s">
        <v>4387</v>
      </c>
      <c r="W31" s="5">
        <v>1</v>
      </c>
      <c r="X31" s="37">
        <v>1.339516241724438E-3</v>
      </c>
      <c r="Y31" s="6">
        <v>18826</v>
      </c>
      <c r="Z31" s="37">
        <v>6.8764564961800046E-3</v>
      </c>
      <c r="AA31" s="5">
        <v>48</v>
      </c>
      <c r="AC31" s="16">
        <f t="shared" si="0"/>
        <v>1.6664549250044312E-2</v>
      </c>
      <c r="AD31" s="16" t="str">
        <f t="shared" si="1"/>
        <v/>
      </c>
      <c r="AE31" s="16" t="str">
        <f t="shared" si="2"/>
        <v/>
      </c>
      <c r="AF31" s="16" t="str">
        <f t="shared" si="3"/>
        <v/>
      </c>
      <c r="AG31" s="16" t="str">
        <f t="shared" si="4"/>
        <v/>
      </c>
      <c r="AH31" s="16" t="str">
        <f t="shared" si="5"/>
        <v/>
      </c>
      <c r="AI31" s="17" t="str">
        <f>IF('Peer Comparison Tool'!$D$12="NR","",IF($C31='Peer Comparison Tool'!$D$9,COUNT('CECL &lt;50B Database'!$AI$1:AI30)+1,""))</f>
        <v/>
      </c>
    </row>
    <row r="32" spans="1:35" x14ac:dyDescent="0.25">
      <c r="A32" t="s">
        <v>706</v>
      </c>
      <c r="B32">
        <v>980661</v>
      </c>
      <c r="C32" s="5" t="s">
        <v>707</v>
      </c>
      <c r="D32" s="5" t="s">
        <v>4389</v>
      </c>
      <c r="E32" s="5">
        <v>0</v>
      </c>
      <c r="F32" s="2">
        <v>192120</v>
      </c>
      <c r="G32" s="2">
        <v>22993401</v>
      </c>
      <c r="H32" s="2">
        <v>13764030</v>
      </c>
      <c r="I32" s="2">
        <v>941244</v>
      </c>
      <c r="J32" s="2">
        <v>12822786</v>
      </c>
      <c r="K32" s="44">
        <v>1.4982703446817252E-2</v>
      </c>
      <c r="L32" s="2">
        <v>130530</v>
      </c>
      <c r="M32" s="2">
        <v>20167600</v>
      </c>
      <c r="N32" s="2">
        <v>13211650</v>
      </c>
      <c r="O32" s="44">
        <v>9.8799165887682467E-3</v>
      </c>
      <c r="P32" s="2">
        <v>166013</v>
      </c>
      <c r="Q32" s="2">
        <v>20756219</v>
      </c>
      <c r="R32" s="2">
        <v>13380270</v>
      </c>
      <c r="S32" s="44">
        <v>1.2407298208481592E-2</v>
      </c>
      <c r="T32" s="2">
        <v>-12517</v>
      </c>
      <c r="U32" s="2">
        <v>770</v>
      </c>
      <c r="V32" s="5" t="s">
        <v>4389</v>
      </c>
      <c r="W32" s="5">
        <v>1</v>
      </c>
      <c r="X32" s="37">
        <v>2.5754052383356596E-3</v>
      </c>
      <c r="Y32" s="6">
        <v>26107</v>
      </c>
      <c r="Z32" s="37">
        <v>2.5273816197133453E-3</v>
      </c>
      <c r="AA32" s="5">
        <v>78</v>
      </c>
      <c r="AC32" s="16">
        <f t="shared" si="0"/>
        <v>1.4982703446817252E-2</v>
      </c>
      <c r="AD32" s="16" t="str">
        <f t="shared" si="1"/>
        <v/>
      </c>
      <c r="AE32" s="16" t="str">
        <f t="shared" si="2"/>
        <v/>
      </c>
      <c r="AF32" s="16" t="str">
        <f t="shared" si="3"/>
        <v/>
      </c>
      <c r="AG32" s="16" t="str">
        <f t="shared" si="4"/>
        <v/>
      </c>
      <c r="AH32" s="16" t="str">
        <f t="shared" si="5"/>
        <v/>
      </c>
      <c r="AI32" s="17" t="str">
        <f>IF('Peer Comparison Tool'!$D$12="NR","",IF($C32='Peer Comparison Tool'!$D$9,COUNT('CECL &lt;50B Database'!$AI$1:AI31)+1,""))</f>
        <v/>
      </c>
    </row>
    <row r="33" spans="1:35" x14ac:dyDescent="0.25">
      <c r="A33" t="s">
        <v>114</v>
      </c>
      <c r="B33">
        <v>663245</v>
      </c>
      <c r="C33" s="5" t="s">
        <v>113</v>
      </c>
      <c r="D33" s="5" t="s">
        <v>4387</v>
      </c>
      <c r="E33" s="5">
        <v>1</v>
      </c>
      <c r="F33" s="2">
        <v>231641</v>
      </c>
      <c r="G33" s="2">
        <v>21856099</v>
      </c>
      <c r="H33" s="2">
        <v>14606284</v>
      </c>
      <c r="I33" s="2">
        <v>963712</v>
      </c>
      <c r="J33" s="2">
        <v>13642572</v>
      </c>
      <c r="K33" s="44">
        <v>1.6979276341733802E-2</v>
      </c>
      <c r="L33" s="2">
        <v>67413</v>
      </c>
      <c r="M33" s="2">
        <v>17659319</v>
      </c>
      <c r="N33" s="2">
        <v>12454433</v>
      </c>
      <c r="O33" s="44">
        <v>5.4127715007178572E-3</v>
      </c>
      <c r="P33" s="2">
        <v>243192</v>
      </c>
      <c r="Q33" s="2">
        <v>20796354</v>
      </c>
      <c r="R33" s="2">
        <v>14373642</v>
      </c>
      <c r="S33" s="44">
        <v>1.6919302706996597E-2</v>
      </c>
      <c r="T33" s="2">
        <v>-128100</v>
      </c>
      <c r="U33" s="2">
        <v>152119</v>
      </c>
      <c r="V33" s="5" t="s">
        <v>4387</v>
      </c>
      <c r="W33" s="5">
        <v>1</v>
      </c>
      <c r="X33" s="37">
        <v>5.9973634737205128E-5</v>
      </c>
      <c r="Y33" s="6">
        <v>-11551</v>
      </c>
      <c r="Z33" s="37">
        <v>1.1506531206278741E-2</v>
      </c>
      <c r="AA33" s="5">
        <v>43</v>
      </c>
      <c r="AC33" s="16">
        <f t="shared" si="0"/>
        <v>1.6979276341733802E-2</v>
      </c>
      <c r="AD33" s="16" t="str">
        <f t="shared" si="1"/>
        <v/>
      </c>
      <c r="AE33" s="16" t="str">
        <f t="shared" si="2"/>
        <v/>
      </c>
      <c r="AF33" s="16" t="str">
        <f t="shared" si="3"/>
        <v/>
      </c>
      <c r="AG33" s="16" t="str">
        <f t="shared" si="4"/>
        <v/>
      </c>
      <c r="AH33" s="16" t="str">
        <f t="shared" si="5"/>
        <v/>
      </c>
      <c r="AI33" s="17" t="str">
        <f>IF('Peer Comparison Tool'!$D$12="NR","",IF($C33='Peer Comparison Tool'!$D$9,COUNT('CECL &lt;50B Database'!$AI$1:AI32)+1,""))</f>
        <v/>
      </c>
    </row>
    <row r="34" spans="1:35" x14ac:dyDescent="0.25">
      <c r="A34" t="s">
        <v>928</v>
      </c>
      <c r="B34">
        <v>1007846</v>
      </c>
      <c r="C34" s="5" t="s">
        <v>926</v>
      </c>
      <c r="D34" s="5" t="s">
        <v>4389</v>
      </c>
      <c r="E34" s="5">
        <v>2</v>
      </c>
      <c r="F34" s="2">
        <v>240052</v>
      </c>
      <c r="G34" s="2">
        <v>21161357</v>
      </c>
      <c r="H34" s="2">
        <v>14933658</v>
      </c>
      <c r="I34" s="2">
        <v>1179403</v>
      </c>
      <c r="J34" s="2">
        <v>13754255</v>
      </c>
      <c r="K34" s="44">
        <v>1.7452926385325852E-2</v>
      </c>
      <c r="L34" s="2">
        <v>108022</v>
      </c>
      <c r="M34" s="2">
        <v>17757753</v>
      </c>
      <c r="N34" s="2">
        <v>12840330</v>
      </c>
      <c r="O34" s="44">
        <v>8.4127121343454576E-3</v>
      </c>
      <c r="P34" s="2">
        <v>203980</v>
      </c>
      <c r="Q34" s="2">
        <v>18739245</v>
      </c>
      <c r="R34" s="2">
        <v>13227350</v>
      </c>
      <c r="S34" s="44">
        <v>1.5421078296106174E-2</v>
      </c>
      <c r="T34" s="2">
        <v>-26821</v>
      </c>
      <c r="U34" s="2">
        <v>70424</v>
      </c>
      <c r="V34" s="5" t="s">
        <v>4389</v>
      </c>
      <c r="W34" s="5">
        <v>1</v>
      </c>
      <c r="X34" s="37">
        <v>2.0318480892196778E-3</v>
      </c>
      <c r="Y34" s="6">
        <v>36072</v>
      </c>
      <c r="Z34" s="37">
        <v>7.0083661617607162E-3</v>
      </c>
      <c r="AA34" s="5">
        <v>36</v>
      </c>
      <c r="AC34" s="16">
        <f t="shared" si="0"/>
        <v>1.7452926385325852E-2</v>
      </c>
      <c r="AD34" s="16" t="str">
        <f t="shared" si="1"/>
        <v/>
      </c>
      <c r="AE34" s="16" t="str">
        <f t="shared" si="2"/>
        <v/>
      </c>
      <c r="AF34" s="16" t="str">
        <f t="shared" si="3"/>
        <v/>
      </c>
      <c r="AG34" s="16" t="str">
        <f t="shared" si="4"/>
        <v/>
      </c>
      <c r="AH34" s="16" t="str">
        <f t="shared" si="5"/>
        <v/>
      </c>
      <c r="AI34" s="17" t="str">
        <f>IF('Peer Comparison Tool'!$D$12="NR","",IF($C34='Peer Comparison Tool'!$D$9,COUNT('CECL &lt;50B Database'!$AI$1:AI33)+1,""))</f>
        <v/>
      </c>
    </row>
    <row r="35" spans="1:35" x14ac:dyDescent="0.25">
      <c r="A35" t="s">
        <v>212</v>
      </c>
      <c r="B35">
        <v>1443266</v>
      </c>
      <c r="C35" s="5" t="s">
        <v>207</v>
      </c>
      <c r="D35" s="5" t="s">
        <v>4389</v>
      </c>
      <c r="E35" s="5">
        <v>0</v>
      </c>
      <c r="F35" s="2">
        <v>16000</v>
      </c>
      <c r="G35" s="2">
        <v>20740000</v>
      </c>
      <c r="H35" s="2">
        <v>8622000</v>
      </c>
      <c r="I35" s="2">
        <v>0</v>
      </c>
      <c r="J35" s="2">
        <v>8622000</v>
      </c>
      <c r="K35" s="44">
        <v>1.855717930874507E-3</v>
      </c>
      <c r="L35" s="2">
        <v>34000</v>
      </c>
      <c r="M35" s="2">
        <v>13858000</v>
      </c>
      <c r="N35" s="2">
        <v>9721000</v>
      </c>
      <c r="O35" s="44">
        <v>3.497582553235264E-3</v>
      </c>
      <c r="P35" s="2">
        <v>15000</v>
      </c>
      <c r="Q35" s="2">
        <v>18802000</v>
      </c>
      <c r="R35" s="2">
        <v>9267000</v>
      </c>
      <c r="S35" s="44">
        <v>1.6186468112657818E-3</v>
      </c>
      <c r="T35" s="2">
        <v>21000</v>
      </c>
      <c r="U35" s="2">
        <v>-26000</v>
      </c>
      <c r="V35" s="5" t="s">
        <v>4389</v>
      </c>
      <c r="W35" s="5">
        <v>1</v>
      </c>
      <c r="X35" s="37">
        <v>2.3707111960872521E-4</v>
      </c>
      <c r="Y35" s="6">
        <v>1000</v>
      </c>
      <c r="Z35" s="37">
        <v>-1.8789357419694821E-3</v>
      </c>
      <c r="AA35" s="5">
        <v>163</v>
      </c>
      <c r="AC35" s="16">
        <f t="shared" si="0"/>
        <v>1.855717930874507E-3</v>
      </c>
      <c r="AD35" s="16" t="str">
        <f t="shared" si="1"/>
        <v/>
      </c>
      <c r="AE35" s="16" t="str">
        <f t="shared" si="2"/>
        <v/>
      </c>
      <c r="AF35" s="16" t="str">
        <f t="shared" si="3"/>
        <v/>
      </c>
      <c r="AG35" s="16" t="str">
        <f t="shared" si="4"/>
        <v/>
      </c>
      <c r="AH35" s="16" t="str">
        <f t="shared" si="5"/>
        <v/>
      </c>
      <c r="AI35" s="17" t="str">
        <f>IF('Peer Comparison Tool'!$D$12="NR","",IF($C35='Peer Comparison Tool'!$D$9,COUNT('CECL &lt;50B Database'!$AI$1:AI34)+1,""))</f>
        <v/>
      </c>
    </row>
    <row r="36" spans="1:35" x14ac:dyDescent="0.25">
      <c r="A36" t="s">
        <v>562</v>
      </c>
      <c r="B36">
        <v>764030</v>
      </c>
      <c r="C36" s="5" t="s">
        <v>561</v>
      </c>
      <c r="D36" s="5" t="s">
        <v>4387</v>
      </c>
      <c r="E36" s="5">
        <v>2</v>
      </c>
      <c r="F36" s="2">
        <v>208793</v>
      </c>
      <c r="G36" s="2">
        <v>19785622</v>
      </c>
      <c r="H36" s="2">
        <v>14503157</v>
      </c>
      <c r="I36" s="2">
        <v>1081982</v>
      </c>
      <c r="J36" s="2">
        <v>13421175</v>
      </c>
      <c r="K36" s="44">
        <v>1.5556983647109885E-2</v>
      </c>
      <c r="L36" s="2">
        <v>38189</v>
      </c>
      <c r="M36" s="2">
        <v>18156981</v>
      </c>
      <c r="N36" s="2">
        <v>12818476</v>
      </c>
      <c r="O36" s="44">
        <v>2.9792153138953493E-3</v>
      </c>
      <c r="P36" s="2">
        <v>149524</v>
      </c>
      <c r="Q36" s="2">
        <v>18126488</v>
      </c>
      <c r="R36" s="2">
        <v>13094106</v>
      </c>
      <c r="S36" s="44">
        <v>1.1419183562436413E-2</v>
      </c>
      <c r="T36" s="2">
        <v>-56704</v>
      </c>
      <c r="U36" s="2">
        <v>78661</v>
      </c>
      <c r="V36" s="5" t="s">
        <v>4387</v>
      </c>
      <c r="W36" s="5">
        <v>1</v>
      </c>
      <c r="X36" s="37">
        <v>4.1378000846734719E-3</v>
      </c>
      <c r="Y36" s="6">
        <v>59269</v>
      </c>
      <c r="Z36" s="37">
        <v>8.4399682485410635E-3</v>
      </c>
      <c r="AA36" s="5">
        <v>68</v>
      </c>
      <c r="AC36" s="16">
        <f t="shared" si="0"/>
        <v>1.5556983647109885E-2</v>
      </c>
      <c r="AD36" s="16" t="str">
        <f t="shared" si="1"/>
        <v/>
      </c>
      <c r="AE36" s="16" t="str">
        <f t="shared" si="2"/>
        <v/>
      </c>
      <c r="AF36" s="16" t="str">
        <f t="shared" si="3"/>
        <v/>
      </c>
      <c r="AG36" s="16" t="str">
        <f t="shared" si="4"/>
        <v/>
      </c>
      <c r="AH36" s="16" t="str">
        <f t="shared" si="5"/>
        <v/>
      </c>
      <c r="AI36" s="17" t="str">
        <f>IF('Peer Comparison Tool'!$D$12="NR","",IF($C36='Peer Comparison Tool'!$D$9,COUNT('CECL &lt;50B Database'!$AI$1:AI35)+1,""))</f>
        <v/>
      </c>
    </row>
    <row r="37" spans="1:35" x14ac:dyDescent="0.25">
      <c r="A37" t="s">
        <v>708</v>
      </c>
      <c r="B37">
        <v>795968</v>
      </c>
      <c r="C37" s="5" t="s">
        <v>707</v>
      </c>
      <c r="D37" s="5" t="s">
        <v>4389</v>
      </c>
      <c r="E37" s="5">
        <v>2</v>
      </c>
      <c r="F37" s="2">
        <v>173439</v>
      </c>
      <c r="G37" s="2">
        <v>19741387</v>
      </c>
      <c r="H37" s="2">
        <v>11805370</v>
      </c>
      <c r="I37" s="2">
        <v>543265</v>
      </c>
      <c r="J37" s="2">
        <v>11262105</v>
      </c>
      <c r="K37" s="44">
        <v>1.5400229353215939E-2</v>
      </c>
      <c r="L37" s="2">
        <v>110027</v>
      </c>
      <c r="M37" s="2">
        <v>18065971</v>
      </c>
      <c r="N37" s="2">
        <v>10990892</v>
      </c>
      <c r="O37" s="44">
        <v>1.0010743441023713E-2</v>
      </c>
      <c r="P37" s="2">
        <v>138150</v>
      </c>
      <c r="Q37" s="2">
        <v>18513208</v>
      </c>
      <c r="R37" s="2">
        <v>11352780</v>
      </c>
      <c r="S37" s="44">
        <v>1.2168825609234038E-2</v>
      </c>
      <c r="T37" s="2">
        <v>3632</v>
      </c>
      <c r="U37" s="2">
        <v>-1737</v>
      </c>
      <c r="V37" s="5" t="s">
        <v>4389</v>
      </c>
      <c r="W37" s="5">
        <v>1</v>
      </c>
      <c r="X37" s="37">
        <v>3.2314037439819011E-3</v>
      </c>
      <c r="Y37" s="6">
        <v>35289</v>
      </c>
      <c r="Z37" s="37">
        <v>2.1580821682103245E-3</v>
      </c>
      <c r="AA37" s="5">
        <v>71</v>
      </c>
      <c r="AC37" s="16">
        <f t="shared" si="0"/>
        <v>1.5400229353215939E-2</v>
      </c>
      <c r="AD37" s="16" t="str">
        <f t="shared" si="1"/>
        <v/>
      </c>
      <c r="AE37" s="16" t="str">
        <f t="shared" si="2"/>
        <v/>
      </c>
      <c r="AF37" s="16" t="str">
        <f t="shared" si="3"/>
        <v/>
      </c>
      <c r="AG37" s="16" t="str">
        <f t="shared" si="4"/>
        <v/>
      </c>
      <c r="AH37" s="16" t="str">
        <f t="shared" si="5"/>
        <v/>
      </c>
      <c r="AI37" s="17" t="str">
        <f>IF('Peer Comparison Tool'!$D$12="NR","",IF($C37='Peer Comparison Tool'!$D$9,COUNT('CECL &lt;50B Database'!$AI$1:AI36)+1,""))</f>
        <v/>
      </c>
    </row>
    <row r="38" spans="1:35" x14ac:dyDescent="0.25">
      <c r="A38" t="s">
        <v>4059</v>
      </c>
      <c r="B38">
        <v>693224</v>
      </c>
      <c r="C38" s="5" t="s">
        <v>4058</v>
      </c>
      <c r="D38" s="5" t="s">
        <v>4387</v>
      </c>
      <c r="E38" s="5">
        <v>2</v>
      </c>
      <c r="F38" s="2">
        <v>169977</v>
      </c>
      <c r="G38" s="2">
        <v>19706756</v>
      </c>
      <c r="H38" s="2">
        <v>14308646</v>
      </c>
      <c r="I38" s="2">
        <v>1598718</v>
      </c>
      <c r="J38" s="2">
        <v>12709928</v>
      </c>
      <c r="K38" s="44">
        <v>1.3373561203493835E-2</v>
      </c>
      <c r="L38" s="2">
        <v>42294</v>
      </c>
      <c r="M38" s="2">
        <v>17516056</v>
      </c>
      <c r="N38" s="2">
        <v>12610936</v>
      </c>
      <c r="O38" s="44">
        <v>3.353755819552173E-3</v>
      </c>
      <c r="P38" s="2">
        <v>141043</v>
      </c>
      <c r="Q38" s="2">
        <v>17802213</v>
      </c>
      <c r="R38" s="2">
        <v>12768841</v>
      </c>
      <c r="S38" s="44">
        <v>1.1045873309879887E-2</v>
      </c>
      <c r="T38" s="2">
        <v>-39053</v>
      </c>
      <c r="U38" s="2">
        <v>45432</v>
      </c>
      <c r="V38" s="5" t="s">
        <v>4387</v>
      </c>
      <c r="W38" s="5">
        <v>1</v>
      </c>
      <c r="X38" s="37">
        <v>2.3276878936139486E-3</v>
      </c>
      <c r="Y38" s="6">
        <v>28934</v>
      </c>
      <c r="Z38" s="37">
        <v>7.6921174903277142E-3</v>
      </c>
      <c r="AA38" s="5">
        <v>98</v>
      </c>
      <c r="AC38" s="16">
        <f t="shared" si="0"/>
        <v>1.3373561203493835E-2</v>
      </c>
      <c r="AD38" s="16" t="str">
        <f t="shared" si="1"/>
        <v/>
      </c>
      <c r="AE38" s="16" t="str">
        <f t="shared" si="2"/>
        <v/>
      </c>
      <c r="AF38" s="16" t="str">
        <f t="shared" si="3"/>
        <v/>
      </c>
      <c r="AG38" s="16" t="str">
        <f t="shared" si="4"/>
        <v/>
      </c>
      <c r="AH38" s="16" t="str">
        <f t="shared" si="5"/>
        <v/>
      </c>
      <c r="AI38" s="17" t="str">
        <f>IF('Peer Comparison Tool'!$D$12="NR","",IF($C38='Peer Comparison Tool'!$D$9,COUNT('CECL &lt;50B Database'!$AI$1:AI37)+1,""))</f>
        <v/>
      </c>
    </row>
    <row r="39" spans="1:35" x14ac:dyDescent="0.25">
      <c r="A39" t="s">
        <v>563</v>
      </c>
      <c r="B39">
        <v>4262534</v>
      </c>
      <c r="C39" s="5" t="s">
        <v>561</v>
      </c>
      <c r="D39" s="5" t="s">
        <v>4387</v>
      </c>
      <c r="E39" s="5">
        <v>2</v>
      </c>
      <c r="F39" s="2">
        <v>370901</v>
      </c>
      <c r="G39" s="2">
        <v>18853384</v>
      </c>
      <c r="H39" s="2">
        <v>13699097</v>
      </c>
      <c r="I39" s="2">
        <v>1031998</v>
      </c>
      <c r="J39" s="2">
        <v>12667099</v>
      </c>
      <c r="K39" s="44">
        <v>2.928065849962963E-2</v>
      </c>
      <c r="L39" s="2">
        <v>119643</v>
      </c>
      <c r="M39" s="2">
        <v>17778013</v>
      </c>
      <c r="N39" s="2">
        <v>12983655</v>
      </c>
      <c r="O39" s="44">
        <v>9.2148936489763484E-3</v>
      </c>
      <c r="P39" s="2">
        <v>245246</v>
      </c>
      <c r="Q39" s="2">
        <v>17233498</v>
      </c>
      <c r="R39" s="2">
        <v>13392192</v>
      </c>
      <c r="S39" s="44">
        <v>1.8312610810836644E-2</v>
      </c>
      <c r="T39" s="2">
        <v>-62779</v>
      </c>
      <c r="U39" s="2">
        <v>75850</v>
      </c>
      <c r="V39" s="5" t="s">
        <v>4387</v>
      </c>
      <c r="W39" s="5">
        <v>1</v>
      </c>
      <c r="X39" s="37">
        <v>1.0968047688792986E-2</v>
      </c>
      <c r="Y39" s="6">
        <v>125655</v>
      </c>
      <c r="Z39" s="37">
        <v>9.097717161860296E-3</v>
      </c>
      <c r="AA39" s="5">
        <v>8</v>
      </c>
      <c r="AC39" s="16">
        <f t="shared" si="0"/>
        <v>2.928065849962963E-2</v>
      </c>
      <c r="AD39" s="16" t="str">
        <f t="shared" si="1"/>
        <v/>
      </c>
      <c r="AE39" s="16" t="str">
        <f t="shared" si="2"/>
        <v/>
      </c>
      <c r="AF39" s="16" t="str">
        <f t="shared" si="3"/>
        <v/>
      </c>
      <c r="AG39" s="16" t="str">
        <f t="shared" si="4"/>
        <v/>
      </c>
      <c r="AH39" s="16" t="str">
        <f t="shared" si="5"/>
        <v/>
      </c>
      <c r="AI39" s="17" t="str">
        <f>IF('Peer Comparison Tool'!$D$12="NR","",IF($C39='Peer Comparison Tool'!$D$9,COUNT('CECL &lt;50B Database'!$AI$1:AI38)+1,""))</f>
        <v/>
      </c>
    </row>
    <row r="40" spans="1:35" x14ac:dyDescent="0.25">
      <c r="A40" t="s">
        <v>3377</v>
      </c>
      <c r="B40">
        <v>2354985</v>
      </c>
      <c r="C40" s="5" t="s">
        <v>3374</v>
      </c>
      <c r="D40" s="5" t="s">
        <v>4387</v>
      </c>
      <c r="E40" s="5">
        <v>1</v>
      </c>
      <c r="F40" s="2">
        <v>159905</v>
      </c>
      <c r="G40" s="2">
        <v>17892526</v>
      </c>
      <c r="H40" s="2">
        <v>14826037</v>
      </c>
      <c r="I40" s="2">
        <v>4846997</v>
      </c>
      <c r="J40" s="2">
        <v>9979040</v>
      </c>
      <c r="K40" s="44">
        <v>1.6024086485273134E-2</v>
      </c>
      <c r="L40" s="2">
        <v>56379</v>
      </c>
      <c r="M40" s="2">
        <v>11511729</v>
      </c>
      <c r="N40" s="2">
        <v>9564745</v>
      </c>
      <c r="O40" s="44">
        <v>5.8944592877280049E-3</v>
      </c>
      <c r="P40" s="2">
        <v>149283</v>
      </c>
      <c r="Q40" s="2">
        <v>12010267</v>
      </c>
      <c r="R40" s="2">
        <v>9871273</v>
      </c>
      <c r="S40" s="44">
        <v>1.5122973500986145E-2</v>
      </c>
      <c r="T40" s="2">
        <v>-61475</v>
      </c>
      <c r="U40" s="2">
        <v>79829</v>
      </c>
      <c r="V40" s="5" t="s">
        <v>4387</v>
      </c>
      <c r="W40" s="5">
        <v>1</v>
      </c>
      <c r="X40" s="37">
        <v>9.0111298428698951E-4</v>
      </c>
      <c r="Y40" s="6">
        <v>10622</v>
      </c>
      <c r="Z40" s="37">
        <v>9.2285142132581405E-3</v>
      </c>
      <c r="AA40" s="5">
        <v>64</v>
      </c>
      <c r="AC40" s="16">
        <f t="shared" si="0"/>
        <v>1.6024086485273134E-2</v>
      </c>
      <c r="AD40" s="16" t="str">
        <f t="shared" si="1"/>
        <v/>
      </c>
      <c r="AE40" s="16" t="str">
        <f t="shared" si="2"/>
        <v/>
      </c>
      <c r="AF40" s="16" t="str">
        <f t="shared" si="3"/>
        <v/>
      </c>
      <c r="AG40" s="16" t="str">
        <f t="shared" si="4"/>
        <v/>
      </c>
      <c r="AH40" s="16" t="str">
        <f t="shared" si="5"/>
        <v/>
      </c>
      <c r="AI40" s="17" t="str">
        <f>IF('Peer Comparison Tool'!$D$12="NR","",IF($C40='Peer Comparison Tool'!$D$9,COUNT('CECL &lt;50B Database'!$AI$1:AI39)+1,""))</f>
        <v/>
      </c>
    </row>
    <row r="41" spans="1:35" x14ac:dyDescent="0.25">
      <c r="A41" t="s">
        <v>215</v>
      </c>
      <c r="B41">
        <v>671464</v>
      </c>
      <c r="C41" s="5" t="s">
        <v>207</v>
      </c>
      <c r="D41" s="5" t="s">
        <v>4387</v>
      </c>
      <c r="E41" s="5">
        <v>2</v>
      </c>
      <c r="F41" s="2">
        <v>161771</v>
      </c>
      <c r="G41" s="2">
        <v>17167179</v>
      </c>
      <c r="H41" s="2">
        <v>12871834</v>
      </c>
      <c r="I41" s="2">
        <v>462561</v>
      </c>
      <c r="J41" s="2">
        <v>12409273</v>
      </c>
      <c r="K41" s="44">
        <v>1.303629954792678E-2</v>
      </c>
      <c r="L41" s="2">
        <v>94144</v>
      </c>
      <c r="M41" s="2">
        <v>15666543</v>
      </c>
      <c r="N41" s="2">
        <v>12276007</v>
      </c>
      <c r="O41" s="44">
        <v>7.6689431669434531E-3</v>
      </c>
      <c r="P41" s="2">
        <v>144923</v>
      </c>
      <c r="Q41" s="2">
        <v>16020313</v>
      </c>
      <c r="R41" s="2">
        <v>12583416</v>
      </c>
      <c r="S41" s="44">
        <v>1.151698394140351E-2</v>
      </c>
      <c r="T41" s="2">
        <v>-18781</v>
      </c>
      <c r="U41" s="2">
        <v>26200</v>
      </c>
      <c r="V41" s="5" t="s">
        <v>4387</v>
      </c>
      <c r="W41" s="5">
        <v>1</v>
      </c>
      <c r="X41" s="37">
        <v>1.5193156065232694E-3</v>
      </c>
      <c r="Y41" s="6">
        <v>16848</v>
      </c>
      <c r="Z41" s="37">
        <v>3.8480407744600573E-3</v>
      </c>
      <c r="AA41" s="5">
        <v>106</v>
      </c>
      <c r="AC41" s="16">
        <f t="shared" si="0"/>
        <v>1.303629954792678E-2</v>
      </c>
      <c r="AD41" s="16" t="str">
        <f t="shared" si="1"/>
        <v/>
      </c>
      <c r="AE41" s="16" t="str">
        <f t="shared" si="2"/>
        <v/>
      </c>
      <c r="AF41" s="16" t="str">
        <f t="shared" si="3"/>
        <v/>
      </c>
      <c r="AG41" s="16" t="str">
        <f t="shared" si="4"/>
        <v/>
      </c>
      <c r="AH41" s="16" t="str">
        <f t="shared" si="5"/>
        <v/>
      </c>
      <c r="AI41" s="17" t="str">
        <f>IF('Peer Comparison Tool'!$D$12="NR","",IF($C41='Peer Comparison Tool'!$D$9,COUNT('CECL &lt;50B Database'!$AI$1:AI40)+1,""))</f>
        <v/>
      </c>
    </row>
    <row r="42" spans="1:35" x14ac:dyDescent="0.25">
      <c r="A42" t="s">
        <v>2934</v>
      </c>
      <c r="B42">
        <v>1225761</v>
      </c>
      <c r="C42" s="5" t="s">
        <v>2935</v>
      </c>
      <c r="D42" s="5" t="s">
        <v>4389</v>
      </c>
      <c r="E42" s="5">
        <v>2</v>
      </c>
      <c r="F42" s="2">
        <v>26930</v>
      </c>
      <c r="G42" s="2">
        <v>17144719</v>
      </c>
      <c r="H42" s="2">
        <v>10891597</v>
      </c>
      <c r="I42" s="2">
        <v>0</v>
      </c>
      <c r="J42" s="2">
        <v>10891597</v>
      </c>
      <c r="K42" s="44">
        <v>2.4725483324438097E-3</v>
      </c>
      <c r="L42" s="2">
        <v>0</v>
      </c>
      <c r="M42" s="2">
        <v>16012936</v>
      </c>
      <c r="N42" s="2">
        <v>10440871</v>
      </c>
      <c r="O42" s="44">
        <v>0</v>
      </c>
      <c r="P42" s="2">
        <v>26638</v>
      </c>
      <c r="Q42" s="2">
        <v>25855421</v>
      </c>
      <c r="R42" s="2">
        <v>19181534</v>
      </c>
      <c r="S42" s="44">
        <v>1.3887314747610905E-3</v>
      </c>
      <c r="T42" s="2">
        <v>-13859</v>
      </c>
      <c r="U42" s="2">
        <v>17412</v>
      </c>
      <c r="V42" s="5" t="s">
        <v>4389</v>
      </c>
      <c r="W42" s="5">
        <v>1</v>
      </c>
      <c r="X42" s="37">
        <v>1.0838168576827192E-3</v>
      </c>
      <c r="Y42" s="6">
        <v>292</v>
      </c>
      <c r="Z42" s="37">
        <v>1.3887314747610905E-3</v>
      </c>
      <c r="AA42" s="5">
        <v>162</v>
      </c>
      <c r="AC42" s="16">
        <f t="shared" si="0"/>
        <v>2.4725483324438097E-3</v>
      </c>
      <c r="AD42" s="16" t="str">
        <f t="shared" si="1"/>
        <v/>
      </c>
      <c r="AE42" s="16" t="str">
        <f t="shared" si="2"/>
        <v/>
      </c>
      <c r="AF42" s="16" t="str">
        <f t="shared" si="3"/>
        <v/>
      </c>
      <c r="AG42" s="16" t="str">
        <f t="shared" si="4"/>
        <v/>
      </c>
      <c r="AH42" s="16" t="str">
        <f t="shared" si="5"/>
        <v/>
      </c>
      <c r="AI42" s="17" t="str">
        <f>IF('Peer Comparison Tool'!$D$12="NR","",IF($C42='Peer Comparison Tool'!$D$9,COUNT('CECL &lt;50B Database'!$AI$1:AI41)+1,""))</f>
        <v/>
      </c>
    </row>
    <row r="43" spans="1:35" x14ac:dyDescent="0.25">
      <c r="A43" t="s">
        <v>2568</v>
      </c>
      <c r="B43">
        <v>2634191</v>
      </c>
      <c r="C43" s="5" t="s">
        <v>2569</v>
      </c>
      <c r="D43" s="5" t="s">
        <v>4387</v>
      </c>
      <c r="E43" s="5">
        <v>2</v>
      </c>
      <c r="F43" s="2">
        <v>162509</v>
      </c>
      <c r="G43" s="2">
        <v>16896401</v>
      </c>
      <c r="H43" s="2">
        <v>11453378</v>
      </c>
      <c r="I43" s="2">
        <v>1426746</v>
      </c>
      <c r="J43" s="2">
        <v>10026632</v>
      </c>
      <c r="K43" s="44">
        <v>1.6207735558660175E-2</v>
      </c>
      <c r="L43" s="2">
        <v>124490</v>
      </c>
      <c r="M43" s="2">
        <v>13673038</v>
      </c>
      <c r="N43" s="2">
        <v>9512810</v>
      </c>
      <c r="O43" s="44">
        <v>1.3086564327470011E-2</v>
      </c>
      <c r="P43" s="2">
        <v>150190</v>
      </c>
      <c r="Q43" s="2">
        <v>15147427</v>
      </c>
      <c r="R43" s="2">
        <v>10088206</v>
      </c>
      <c r="S43" s="44">
        <v>1.4887681714667603E-2</v>
      </c>
      <c r="T43" s="2">
        <v>-12346</v>
      </c>
      <c r="U43" s="2">
        <v>3720</v>
      </c>
      <c r="V43" s="5" t="s">
        <v>4387</v>
      </c>
      <c r="W43" s="5">
        <v>1</v>
      </c>
      <c r="X43" s="37">
        <v>1.3200538439925719E-3</v>
      </c>
      <c r="Y43" s="6">
        <v>12319</v>
      </c>
      <c r="Z43" s="37">
        <v>1.8011173871975913E-3</v>
      </c>
      <c r="AA43" s="5">
        <v>58</v>
      </c>
      <c r="AC43" s="16">
        <f t="shared" si="0"/>
        <v>1.6207735558660175E-2</v>
      </c>
      <c r="AD43" s="16" t="str">
        <f t="shared" si="1"/>
        <v/>
      </c>
      <c r="AE43" s="16" t="str">
        <f t="shared" si="2"/>
        <v/>
      </c>
      <c r="AF43" s="16" t="str">
        <f t="shared" si="3"/>
        <v/>
      </c>
      <c r="AG43" s="16" t="str">
        <f t="shared" si="4"/>
        <v/>
      </c>
      <c r="AH43" s="16" t="str">
        <f t="shared" si="5"/>
        <v/>
      </c>
      <c r="AI43" s="17" t="str">
        <f>IF('Peer Comparison Tool'!$D$12="NR","",IF($C43='Peer Comparison Tool'!$D$9,COUNT('CECL &lt;50B Database'!$AI$1:AI42)+1,""))</f>
        <v/>
      </c>
    </row>
    <row r="44" spans="1:35" x14ac:dyDescent="0.25">
      <c r="A44" t="s">
        <v>116</v>
      </c>
      <c r="B44">
        <v>456045</v>
      </c>
      <c r="C44" s="5" t="s">
        <v>113</v>
      </c>
      <c r="D44" s="5" t="s">
        <v>4387</v>
      </c>
      <c r="E44" s="5">
        <v>2</v>
      </c>
      <c r="F44" s="2">
        <v>238340</v>
      </c>
      <c r="G44" s="2">
        <v>16862021</v>
      </c>
      <c r="H44" s="2">
        <v>11844833</v>
      </c>
      <c r="I44" s="2">
        <v>848628</v>
      </c>
      <c r="J44" s="2">
        <v>10996205</v>
      </c>
      <c r="K44" s="44">
        <v>2.1674750516200818E-2</v>
      </c>
      <c r="L44" s="2">
        <v>102122</v>
      </c>
      <c r="M44" s="2">
        <v>15015801</v>
      </c>
      <c r="N44" s="2">
        <v>10758988</v>
      </c>
      <c r="O44" s="44">
        <v>9.4917849150868098E-3</v>
      </c>
      <c r="P44" s="2">
        <v>228923</v>
      </c>
      <c r="Q44" s="2">
        <v>15500274</v>
      </c>
      <c r="R44" s="2">
        <v>11276230</v>
      </c>
      <c r="S44" s="44">
        <v>2.0301377322030502E-2</v>
      </c>
      <c r="T44" s="2">
        <v>-32492</v>
      </c>
      <c r="U44" s="2">
        <v>43988</v>
      </c>
      <c r="V44" s="5" t="s">
        <v>4387</v>
      </c>
      <c r="W44" s="5">
        <v>1</v>
      </c>
      <c r="X44" s="37">
        <v>1.3733731941703159E-3</v>
      </c>
      <c r="Y44" s="6">
        <v>9417</v>
      </c>
      <c r="Z44" s="37">
        <v>1.0809592406943692E-2</v>
      </c>
      <c r="AA44" s="5">
        <v>15</v>
      </c>
      <c r="AC44" s="16">
        <f t="shared" si="0"/>
        <v>2.1674750516200818E-2</v>
      </c>
      <c r="AD44" s="16" t="str">
        <f t="shared" si="1"/>
        <v/>
      </c>
      <c r="AE44" s="16" t="str">
        <f t="shared" si="2"/>
        <v/>
      </c>
      <c r="AF44" s="16" t="str">
        <f t="shared" si="3"/>
        <v/>
      </c>
      <c r="AG44" s="16" t="str">
        <f t="shared" si="4"/>
        <v/>
      </c>
      <c r="AH44" s="16" t="str">
        <f t="shared" si="5"/>
        <v/>
      </c>
      <c r="AI44" s="17" t="str">
        <f>IF('Peer Comparison Tool'!$D$12="NR","",IF($C44='Peer Comparison Tool'!$D$9,COUNT('CECL &lt;50B Database'!$AI$1:AI43)+1,""))</f>
        <v/>
      </c>
    </row>
    <row r="45" spans="1:35" x14ac:dyDescent="0.25">
      <c r="A45" t="s">
        <v>4314</v>
      </c>
      <c r="B45">
        <v>645625</v>
      </c>
      <c r="C45" s="5" t="s">
        <v>4315</v>
      </c>
      <c r="D45" s="5" t="s">
        <v>4387</v>
      </c>
      <c r="E45" s="5">
        <v>1</v>
      </c>
      <c r="F45" s="2">
        <v>168475</v>
      </c>
      <c r="G45" s="2">
        <v>16718525</v>
      </c>
      <c r="H45" s="2">
        <v>11078569</v>
      </c>
      <c r="I45" s="2">
        <v>836800</v>
      </c>
      <c r="J45" s="2">
        <v>10241769</v>
      </c>
      <c r="K45" s="44">
        <v>1.644979495241496E-2</v>
      </c>
      <c r="L45" s="2">
        <v>52429</v>
      </c>
      <c r="M45" s="2">
        <v>15674361</v>
      </c>
      <c r="N45" s="2">
        <v>10272959</v>
      </c>
      <c r="O45" s="44">
        <v>5.1035928401933659E-3</v>
      </c>
      <c r="P45" s="2">
        <v>114272</v>
      </c>
      <c r="Q45" s="2">
        <v>15964561</v>
      </c>
      <c r="R45" s="2">
        <v>10354258</v>
      </c>
      <c r="S45" s="44">
        <v>1.1036232630092856E-2</v>
      </c>
      <c r="T45" s="2">
        <v>-26591</v>
      </c>
      <c r="U45" s="2">
        <v>38716</v>
      </c>
      <c r="V45" s="5" t="s">
        <v>4387</v>
      </c>
      <c r="W45" s="5">
        <v>1</v>
      </c>
      <c r="X45" s="37">
        <v>5.4135623223221033E-3</v>
      </c>
      <c r="Y45" s="6">
        <v>54203</v>
      </c>
      <c r="Z45" s="37">
        <v>5.9326397898994904E-3</v>
      </c>
      <c r="AA45" s="5">
        <v>52</v>
      </c>
      <c r="AC45" s="16">
        <f t="shared" si="0"/>
        <v>1.644979495241496E-2</v>
      </c>
      <c r="AD45" s="16" t="str">
        <f t="shared" si="1"/>
        <v/>
      </c>
      <c r="AE45" s="16" t="str">
        <f t="shared" si="2"/>
        <v/>
      </c>
      <c r="AF45" s="16" t="str">
        <f t="shared" si="3"/>
        <v/>
      </c>
      <c r="AG45" s="16" t="str">
        <f t="shared" si="4"/>
        <v/>
      </c>
      <c r="AH45" s="16" t="str">
        <f t="shared" si="5"/>
        <v/>
      </c>
      <c r="AI45" s="17" t="str">
        <f>IF('Peer Comparison Tool'!$D$12="NR","",IF($C45='Peer Comparison Tool'!$D$9,COUNT('CECL &lt;50B Database'!$AI$1:AI44)+1,""))</f>
        <v/>
      </c>
    </row>
    <row r="46" spans="1:35" x14ac:dyDescent="0.25">
      <c r="A46" t="s">
        <v>2570</v>
      </c>
      <c r="B46">
        <v>659855</v>
      </c>
      <c r="C46" s="5" t="s">
        <v>2569</v>
      </c>
      <c r="D46" s="5" t="s">
        <v>4387</v>
      </c>
      <c r="E46" s="5">
        <v>2</v>
      </c>
      <c r="F46" s="2">
        <v>146090</v>
      </c>
      <c r="G46" s="2">
        <v>16411169</v>
      </c>
      <c r="H46" s="2">
        <v>10032423</v>
      </c>
      <c r="I46" s="2">
        <v>1154219</v>
      </c>
      <c r="J46" s="2">
        <v>8878204</v>
      </c>
      <c r="K46" s="44">
        <v>1.6454904618096181E-2</v>
      </c>
      <c r="L46" s="2">
        <v>72988</v>
      </c>
      <c r="M46" s="2">
        <v>14582546</v>
      </c>
      <c r="N46" s="2">
        <v>8930571</v>
      </c>
      <c r="O46" s="44">
        <v>8.1728256793434598E-3</v>
      </c>
      <c r="P46" s="2">
        <v>129085</v>
      </c>
      <c r="Q46" s="2">
        <v>14351898</v>
      </c>
      <c r="R46" s="2">
        <v>8917980</v>
      </c>
      <c r="S46" s="44">
        <v>1.4474690456807483E-2</v>
      </c>
      <c r="T46" s="2">
        <v>-24158</v>
      </c>
      <c r="U46" s="2">
        <v>29997</v>
      </c>
      <c r="V46" s="5" t="s">
        <v>4387</v>
      </c>
      <c r="W46" s="5">
        <v>1</v>
      </c>
      <c r="X46" s="37">
        <v>1.9802141612886986E-3</v>
      </c>
      <c r="Y46" s="6">
        <v>17005</v>
      </c>
      <c r="Z46" s="37">
        <v>6.3018647774640228E-3</v>
      </c>
      <c r="AA46" s="5">
        <v>51</v>
      </c>
      <c r="AC46" s="16">
        <f t="shared" si="0"/>
        <v>1.6454904618096181E-2</v>
      </c>
      <c r="AD46" s="16" t="str">
        <f t="shared" si="1"/>
        <v/>
      </c>
      <c r="AE46" s="16" t="str">
        <f t="shared" si="2"/>
        <v/>
      </c>
      <c r="AF46" s="16" t="str">
        <f t="shared" si="3"/>
        <v/>
      </c>
      <c r="AG46" s="16" t="str">
        <f t="shared" si="4"/>
        <v/>
      </c>
      <c r="AH46" s="16" t="str">
        <f t="shared" si="5"/>
        <v/>
      </c>
      <c r="AI46" s="17" t="str">
        <f>IF('Peer Comparison Tool'!$D$12="NR","",IF($C46='Peer Comparison Tool'!$D$9,COUNT('CECL &lt;50B Database'!$AI$1:AI45)+1,""))</f>
        <v/>
      </c>
    </row>
    <row r="47" spans="1:35" x14ac:dyDescent="0.25">
      <c r="A47" t="s">
        <v>4129</v>
      </c>
      <c r="B47">
        <v>2078290</v>
      </c>
      <c r="C47" s="5" t="s">
        <v>4128</v>
      </c>
      <c r="D47" s="5" t="s">
        <v>4387</v>
      </c>
      <c r="E47" s="5">
        <v>2</v>
      </c>
      <c r="F47" s="2">
        <v>151546</v>
      </c>
      <c r="G47" s="2">
        <v>15911946</v>
      </c>
      <c r="H47" s="2">
        <v>9771898</v>
      </c>
      <c r="I47" s="2">
        <v>941373</v>
      </c>
      <c r="J47" s="2">
        <v>8830525</v>
      </c>
      <c r="K47" s="44">
        <v>1.7161607039219071E-2</v>
      </c>
      <c r="L47" s="2">
        <v>83968</v>
      </c>
      <c r="M47" s="2">
        <v>14071995</v>
      </c>
      <c r="N47" s="2">
        <v>8743465</v>
      </c>
      <c r="O47" s="44">
        <v>9.6035153111495263E-3</v>
      </c>
      <c r="P47" s="2">
        <v>122074</v>
      </c>
      <c r="Q47" s="2">
        <v>14030107</v>
      </c>
      <c r="R47" s="2">
        <v>8933321</v>
      </c>
      <c r="S47" s="44">
        <v>1.3665018865884256E-2</v>
      </c>
      <c r="T47" s="2">
        <v>-2457</v>
      </c>
      <c r="U47" s="2">
        <v>1632</v>
      </c>
      <c r="V47" s="5" t="s">
        <v>4387</v>
      </c>
      <c r="W47" s="5">
        <v>1</v>
      </c>
      <c r="X47" s="37">
        <v>3.4965881733348154E-3</v>
      </c>
      <c r="Y47" s="6">
        <v>29472</v>
      </c>
      <c r="Z47" s="37">
        <v>4.0615035547347297E-3</v>
      </c>
      <c r="AA47" s="5">
        <v>38</v>
      </c>
      <c r="AC47" s="16">
        <f t="shared" si="0"/>
        <v>1.7161607039219071E-2</v>
      </c>
      <c r="AD47" s="16" t="str">
        <f t="shared" si="1"/>
        <v/>
      </c>
      <c r="AE47" s="16" t="str">
        <f t="shared" si="2"/>
        <v/>
      </c>
      <c r="AF47" s="16" t="str">
        <f t="shared" si="3"/>
        <v/>
      </c>
      <c r="AG47" s="16" t="str">
        <f t="shared" si="4"/>
        <v/>
      </c>
      <c r="AH47" s="16" t="str">
        <f t="shared" si="5"/>
        <v/>
      </c>
      <c r="AI47" s="17" t="str">
        <f>IF('Peer Comparison Tool'!$D$12="NR","",IF($C47='Peer Comparison Tool'!$D$9,COUNT('CECL &lt;50B Database'!$AI$1:AI46)+1,""))</f>
        <v/>
      </c>
    </row>
    <row r="48" spans="1:35" x14ac:dyDescent="0.25">
      <c r="A48" t="s">
        <v>63</v>
      </c>
      <c r="B48">
        <v>165628</v>
      </c>
      <c r="C48" s="5" t="s">
        <v>3064</v>
      </c>
      <c r="D48" s="5" t="s">
        <v>4387</v>
      </c>
      <c r="E48" s="5">
        <v>1</v>
      </c>
      <c r="F48" s="2">
        <v>158661</v>
      </c>
      <c r="G48" s="2">
        <v>15800578</v>
      </c>
      <c r="H48" s="2">
        <v>10181711</v>
      </c>
      <c r="I48" s="2">
        <v>912887</v>
      </c>
      <c r="J48" s="2">
        <v>9268824</v>
      </c>
      <c r="K48" s="44">
        <v>1.7117705547111478E-2</v>
      </c>
      <c r="L48" s="2">
        <v>57650</v>
      </c>
      <c r="M48" s="2">
        <v>14434311</v>
      </c>
      <c r="N48" s="2">
        <v>9201665</v>
      </c>
      <c r="O48" s="44">
        <v>6.2651704881670871E-3</v>
      </c>
      <c r="P48" s="2">
        <v>143885</v>
      </c>
      <c r="Q48" s="2">
        <v>14986621</v>
      </c>
      <c r="R48" s="2">
        <v>9307819</v>
      </c>
      <c r="S48" s="44">
        <v>1.5458508593688811E-2</v>
      </c>
      <c r="T48" s="2">
        <v>-56882</v>
      </c>
      <c r="U48" s="2">
        <v>61506</v>
      </c>
      <c r="V48" s="5" t="s">
        <v>4387</v>
      </c>
      <c r="W48" s="5">
        <v>1</v>
      </c>
      <c r="X48" s="37">
        <v>1.6591969534226671E-3</v>
      </c>
      <c r="Y48" s="6">
        <v>14776</v>
      </c>
      <c r="Z48" s="37">
        <v>9.1933381055217239E-3</v>
      </c>
      <c r="AA48" s="5">
        <v>40</v>
      </c>
      <c r="AC48" s="16">
        <f t="shared" si="0"/>
        <v>1.7117705547111478E-2</v>
      </c>
      <c r="AD48" s="16" t="str">
        <f t="shared" si="1"/>
        <v/>
      </c>
      <c r="AE48" s="16" t="str">
        <f t="shared" si="2"/>
        <v/>
      </c>
      <c r="AF48" s="16" t="str">
        <f t="shared" si="3"/>
        <v/>
      </c>
      <c r="AG48" s="16" t="str">
        <f t="shared" si="4"/>
        <v/>
      </c>
      <c r="AH48" s="16" t="str">
        <f t="shared" si="5"/>
        <v/>
      </c>
      <c r="AI48" s="17" t="str">
        <f>IF('Peer Comparison Tool'!$D$12="NR","",IF($C48='Peer Comparison Tool'!$D$9,COUNT('CECL &lt;50B Database'!$AI$1:AI47)+1,""))</f>
        <v/>
      </c>
    </row>
    <row r="49" spans="1:35" x14ac:dyDescent="0.25">
      <c r="A49" t="s">
        <v>2521</v>
      </c>
      <c r="B49">
        <v>342634</v>
      </c>
      <c r="C49" s="5" t="s">
        <v>2519</v>
      </c>
      <c r="D49" s="5" t="s">
        <v>4387</v>
      </c>
      <c r="E49" s="5">
        <v>2</v>
      </c>
      <c r="F49" s="2">
        <v>119188</v>
      </c>
      <c r="G49" s="2">
        <v>15689973</v>
      </c>
      <c r="H49" s="2">
        <v>10599589</v>
      </c>
      <c r="I49" s="2">
        <v>969668</v>
      </c>
      <c r="J49" s="2">
        <v>9629921</v>
      </c>
      <c r="K49" s="44">
        <v>1.2376840889971994E-2</v>
      </c>
      <c r="L49" s="2">
        <v>85092</v>
      </c>
      <c r="M49" s="2">
        <v>13495944</v>
      </c>
      <c r="N49" s="2">
        <v>9408229</v>
      </c>
      <c r="O49" s="44">
        <v>9.0444227069727996E-3</v>
      </c>
      <c r="P49" s="2">
        <v>100564</v>
      </c>
      <c r="Q49" s="2">
        <v>14017762</v>
      </c>
      <c r="R49" s="2">
        <v>9567920</v>
      </c>
      <c r="S49" s="44">
        <v>1.0510539385780818E-2</v>
      </c>
      <c r="T49" s="2">
        <v>-19949</v>
      </c>
      <c r="U49" s="2">
        <v>-2032</v>
      </c>
      <c r="V49" s="5" t="s">
        <v>4387</v>
      </c>
      <c r="W49" s="5">
        <v>1</v>
      </c>
      <c r="X49" s="37">
        <v>1.8663015041911757E-3</v>
      </c>
      <c r="Y49" s="6">
        <v>18624</v>
      </c>
      <c r="Z49" s="37">
        <v>1.4661166788080184E-3</v>
      </c>
      <c r="AA49" s="5">
        <v>117</v>
      </c>
      <c r="AC49" s="16">
        <f t="shared" si="0"/>
        <v>1.2376840889971994E-2</v>
      </c>
      <c r="AD49" s="16" t="str">
        <f t="shared" si="1"/>
        <v/>
      </c>
      <c r="AE49" s="16" t="str">
        <f t="shared" si="2"/>
        <v/>
      </c>
      <c r="AF49" s="16" t="str">
        <f t="shared" si="3"/>
        <v/>
      </c>
      <c r="AG49" s="16" t="str">
        <f t="shared" si="4"/>
        <v/>
      </c>
      <c r="AH49" s="16" t="str">
        <f t="shared" si="5"/>
        <v/>
      </c>
      <c r="AI49" s="17" t="str">
        <f>IF('Peer Comparison Tool'!$D$12="NR","",IF($C49='Peer Comparison Tool'!$D$9,COUNT('CECL &lt;50B Database'!$AI$1:AI48)+1,""))</f>
        <v/>
      </c>
    </row>
    <row r="50" spans="1:35" x14ac:dyDescent="0.25">
      <c r="A50" t="s">
        <v>4060</v>
      </c>
      <c r="B50">
        <v>2797724</v>
      </c>
      <c r="C50" s="5" t="s">
        <v>4058</v>
      </c>
      <c r="D50" s="5" t="s">
        <v>4387</v>
      </c>
      <c r="E50" s="5">
        <v>2</v>
      </c>
      <c r="F50" s="2">
        <v>90467</v>
      </c>
      <c r="G50" s="2">
        <v>15580255</v>
      </c>
      <c r="H50" s="2">
        <v>9801890</v>
      </c>
      <c r="I50" s="2">
        <v>1119979</v>
      </c>
      <c r="J50" s="2">
        <v>8681911</v>
      </c>
      <c r="K50" s="44">
        <v>1.0420171319424951E-2</v>
      </c>
      <c r="L50" s="2">
        <v>58234</v>
      </c>
      <c r="M50" s="2">
        <v>11947775</v>
      </c>
      <c r="N50" s="2">
        <v>8419399</v>
      </c>
      <c r="O50" s="44">
        <v>6.9166457130728689E-3</v>
      </c>
      <c r="P50" s="2">
        <v>64372</v>
      </c>
      <c r="Q50" s="2">
        <v>12623843</v>
      </c>
      <c r="R50" s="2">
        <v>8784212</v>
      </c>
      <c r="S50" s="44">
        <v>7.3281473625636537E-3</v>
      </c>
      <c r="T50" s="2">
        <v>-2529</v>
      </c>
      <c r="U50" s="2">
        <v>1169</v>
      </c>
      <c r="V50" s="5" t="s">
        <v>4387</v>
      </c>
      <c r="W50" s="5">
        <v>1</v>
      </c>
      <c r="X50" s="37">
        <v>3.092023956861297E-3</v>
      </c>
      <c r="Y50" s="6">
        <v>26095</v>
      </c>
      <c r="Z50" s="37">
        <v>4.1150164949078482E-4</v>
      </c>
      <c r="AA50" s="5">
        <v>139</v>
      </c>
      <c r="AC50" s="16">
        <f t="shared" si="0"/>
        <v>1.0420171319424951E-2</v>
      </c>
      <c r="AD50" s="16" t="str">
        <f t="shared" si="1"/>
        <v/>
      </c>
      <c r="AE50" s="16" t="str">
        <f t="shared" si="2"/>
        <v/>
      </c>
      <c r="AF50" s="16" t="str">
        <f t="shared" si="3"/>
        <v/>
      </c>
      <c r="AG50" s="16" t="str">
        <f t="shared" si="4"/>
        <v/>
      </c>
      <c r="AH50" s="16" t="str">
        <f t="shared" si="5"/>
        <v/>
      </c>
      <c r="AI50" s="17" t="str">
        <f>IF('Peer Comparison Tool'!$D$12="NR","",IF($C50='Peer Comparison Tool'!$D$9,COUNT('CECL &lt;50B Database'!$AI$1:AI49)+1,""))</f>
        <v/>
      </c>
    </row>
    <row r="51" spans="1:35" x14ac:dyDescent="0.25">
      <c r="A51" t="s">
        <v>564</v>
      </c>
      <c r="B51">
        <v>1017939</v>
      </c>
      <c r="C51" s="5" t="s">
        <v>561</v>
      </c>
      <c r="D51" s="5" t="s">
        <v>4387</v>
      </c>
      <c r="E51" s="5">
        <v>2</v>
      </c>
      <c r="F51" s="2">
        <v>103669</v>
      </c>
      <c r="G51" s="2">
        <v>14976428</v>
      </c>
      <c r="H51" s="2">
        <v>10132510</v>
      </c>
      <c r="I51" s="2">
        <v>1095330</v>
      </c>
      <c r="J51" s="2">
        <v>9037180</v>
      </c>
      <c r="K51" s="44">
        <v>1.1471388198530958E-2</v>
      </c>
      <c r="L51" s="2">
        <v>62089</v>
      </c>
      <c r="M51" s="2">
        <v>12887120</v>
      </c>
      <c r="N51" s="2">
        <v>8812553</v>
      </c>
      <c r="O51" s="44">
        <v>7.0455179106440552E-3</v>
      </c>
      <c r="P51" s="2">
        <v>81905</v>
      </c>
      <c r="Q51" s="2">
        <v>13058533</v>
      </c>
      <c r="R51" s="2">
        <v>8935424</v>
      </c>
      <c r="S51" s="44">
        <v>9.1663249555924819E-3</v>
      </c>
      <c r="T51" s="2">
        <v>-3529</v>
      </c>
      <c r="U51" s="2">
        <v>6880</v>
      </c>
      <c r="V51" s="5" t="s">
        <v>4387</v>
      </c>
      <c r="W51" s="5">
        <v>1</v>
      </c>
      <c r="X51" s="37">
        <v>2.3050632429384762E-3</v>
      </c>
      <c r="Y51" s="6">
        <v>21764</v>
      </c>
      <c r="Z51" s="37">
        <v>2.1208070449484267E-3</v>
      </c>
      <c r="AA51" s="5">
        <v>130</v>
      </c>
      <c r="AC51" s="16">
        <f t="shared" si="0"/>
        <v>1.1471388198530958E-2</v>
      </c>
      <c r="AD51" s="16" t="str">
        <f t="shared" si="1"/>
        <v/>
      </c>
      <c r="AE51" s="16" t="str">
        <f t="shared" si="2"/>
        <v/>
      </c>
      <c r="AF51" s="16" t="str">
        <f t="shared" si="3"/>
        <v/>
      </c>
      <c r="AG51" s="16" t="str">
        <f t="shared" si="4"/>
        <v/>
      </c>
      <c r="AH51" s="16" t="str">
        <f t="shared" si="5"/>
        <v/>
      </c>
      <c r="AI51" s="17" t="str">
        <f>IF('Peer Comparison Tool'!$D$12="NR","",IF($C51='Peer Comparison Tool'!$D$9,COUNT('CECL &lt;50B Database'!$AI$1:AI50)+1,""))</f>
        <v/>
      </c>
    </row>
    <row r="52" spans="1:35" x14ac:dyDescent="0.25">
      <c r="A52" t="s">
        <v>2522</v>
      </c>
      <c r="B52">
        <v>749242</v>
      </c>
      <c r="C52" s="5" t="s">
        <v>2519</v>
      </c>
      <c r="D52" s="5" t="s">
        <v>4387</v>
      </c>
      <c r="E52" s="5">
        <v>2</v>
      </c>
      <c r="F52" s="2">
        <v>145387</v>
      </c>
      <c r="G52" s="2">
        <v>14881088</v>
      </c>
      <c r="H52" s="2">
        <v>10997304</v>
      </c>
      <c r="I52" s="2">
        <v>1281278</v>
      </c>
      <c r="J52" s="2">
        <v>9716026</v>
      </c>
      <c r="K52" s="44">
        <v>1.4963628133559956E-2</v>
      </c>
      <c r="L52" s="2">
        <v>52162</v>
      </c>
      <c r="M52" s="2">
        <v>13387533</v>
      </c>
      <c r="N52" s="2">
        <v>9689638</v>
      </c>
      <c r="O52" s="44">
        <v>5.383276444383165E-3</v>
      </c>
      <c r="P52" s="2">
        <v>120185</v>
      </c>
      <c r="Q52" s="2">
        <v>13874363</v>
      </c>
      <c r="R52" s="2">
        <v>9769378</v>
      </c>
      <c r="S52" s="44">
        <v>1.2302216169750009E-2</v>
      </c>
      <c r="T52" s="2">
        <v>-35099</v>
      </c>
      <c r="U52" s="2">
        <v>42485</v>
      </c>
      <c r="V52" s="5" t="s">
        <v>4387</v>
      </c>
      <c r="W52" s="5">
        <v>1</v>
      </c>
      <c r="X52" s="37">
        <v>2.6614119638099475E-3</v>
      </c>
      <c r="Y52" s="6">
        <v>25202</v>
      </c>
      <c r="Z52" s="37">
        <v>6.9189397253668437E-3</v>
      </c>
      <c r="AA52" s="5">
        <v>79</v>
      </c>
      <c r="AC52" s="16">
        <f t="shared" si="0"/>
        <v>1.4963628133559956E-2</v>
      </c>
      <c r="AD52" s="16" t="str">
        <f t="shared" si="1"/>
        <v/>
      </c>
      <c r="AE52" s="16" t="str">
        <f t="shared" si="2"/>
        <v/>
      </c>
      <c r="AF52" s="16" t="str">
        <f t="shared" si="3"/>
        <v/>
      </c>
      <c r="AG52" s="16" t="str">
        <f t="shared" si="4"/>
        <v/>
      </c>
      <c r="AH52" s="16" t="str">
        <f t="shared" si="5"/>
        <v/>
      </c>
      <c r="AI52" s="17" t="str">
        <f>IF('Peer Comparison Tool'!$D$12="NR","",IF($C52='Peer Comparison Tool'!$D$9,COUNT('CECL &lt;50B Database'!$AI$1:AI51)+1,""))</f>
        <v/>
      </c>
    </row>
    <row r="53" spans="1:35" x14ac:dyDescent="0.25">
      <c r="A53" t="s">
        <v>2301</v>
      </c>
      <c r="B53">
        <v>3076248</v>
      </c>
      <c r="C53" s="5" t="s">
        <v>2299</v>
      </c>
      <c r="D53" s="5" t="s">
        <v>4387</v>
      </c>
      <c r="E53" s="5">
        <v>2</v>
      </c>
      <c r="F53" s="2">
        <v>103650</v>
      </c>
      <c r="G53" s="2">
        <v>14201966</v>
      </c>
      <c r="H53" s="2">
        <v>9273834</v>
      </c>
      <c r="I53" s="2">
        <v>0</v>
      </c>
      <c r="J53" s="2">
        <v>9273834</v>
      </c>
      <c r="K53" s="44">
        <v>1.1176607215527041E-2</v>
      </c>
      <c r="L53" s="2">
        <v>93779</v>
      </c>
      <c r="M53" s="2">
        <v>14144676</v>
      </c>
      <c r="N53" s="2">
        <v>8651736</v>
      </c>
      <c r="O53" s="44">
        <v>1.0839327506063524E-2</v>
      </c>
      <c r="P53" s="2">
        <v>95202</v>
      </c>
      <c r="Q53" s="2">
        <v>14909515</v>
      </c>
      <c r="R53" s="2">
        <v>9369070</v>
      </c>
      <c r="S53" s="44">
        <v>1.0161307365619E-2</v>
      </c>
      <c r="T53" s="2">
        <v>610</v>
      </c>
      <c r="U53" s="2">
        <v>-19158</v>
      </c>
      <c r="V53" s="5" t="s">
        <v>4387</v>
      </c>
      <c r="W53" s="5">
        <v>1</v>
      </c>
      <c r="X53" s="37">
        <v>1.0152998499080405E-3</v>
      </c>
      <c r="Y53" s="6">
        <v>8448</v>
      </c>
      <c r="Z53" s="37">
        <v>-6.7802014044452373E-4</v>
      </c>
      <c r="AA53" s="5">
        <v>133</v>
      </c>
      <c r="AC53" s="16">
        <f t="shared" si="0"/>
        <v>1.1176607215527041E-2</v>
      </c>
      <c r="AD53" s="16" t="str">
        <f t="shared" si="1"/>
        <v/>
      </c>
      <c r="AE53" s="16" t="str">
        <f t="shared" si="2"/>
        <v/>
      </c>
      <c r="AF53" s="16" t="str">
        <f t="shared" si="3"/>
        <v/>
      </c>
      <c r="AG53" s="16" t="str">
        <f t="shared" si="4"/>
        <v/>
      </c>
      <c r="AH53" s="16" t="str">
        <f t="shared" si="5"/>
        <v/>
      </c>
      <c r="AI53" s="17" t="str">
        <f>IF('Peer Comparison Tool'!$D$12="NR","",IF($C53='Peer Comparison Tool'!$D$9,COUNT('CECL &lt;50B Database'!$AI$1:AI52)+1,""))</f>
        <v/>
      </c>
    </row>
    <row r="54" spans="1:35" x14ac:dyDescent="0.25">
      <c r="A54" t="s">
        <v>4130</v>
      </c>
      <c r="B54">
        <v>352772</v>
      </c>
      <c r="C54" s="5" t="s">
        <v>4128</v>
      </c>
      <c r="D54" s="5" t="s">
        <v>4387</v>
      </c>
      <c r="E54" s="5">
        <v>2</v>
      </c>
      <c r="F54" s="2">
        <v>153795</v>
      </c>
      <c r="G54" s="2">
        <v>14111686</v>
      </c>
      <c r="H54" s="2">
        <v>10100198</v>
      </c>
      <c r="I54" s="2">
        <v>1121928</v>
      </c>
      <c r="J54" s="2">
        <v>8978270</v>
      </c>
      <c r="K54" s="44">
        <v>1.7129692023073486E-2</v>
      </c>
      <c r="L54" s="2">
        <v>98073</v>
      </c>
      <c r="M54" s="2">
        <v>12304722</v>
      </c>
      <c r="N54" s="2">
        <v>9114069</v>
      </c>
      <c r="O54" s="44">
        <v>1.0760616361363953E-2</v>
      </c>
      <c r="P54" s="2">
        <v>128214</v>
      </c>
      <c r="Q54" s="2">
        <v>12490581</v>
      </c>
      <c r="R54" s="2">
        <v>9100572</v>
      </c>
      <c r="S54" s="44">
        <v>1.4088564982508791E-2</v>
      </c>
      <c r="T54" s="2">
        <v>-11384</v>
      </c>
      <c r="U54" s="2">
        <v>8097</v>
      </c>
      <c r="V54" s="5" t="s">
        <v>4387</v>
      </c>
      <c r="W54" s="5">
        <v>1</v>
      </c>
      <c r="X54" s="37">
        <v>3.0411270405646951E-3</v>
      </c>
      <c r="Y54" s="6">
        <v>25581</v>
      </c>
      <c r="Z54" s="37">
        <v>3.3279486211448377E-3</v>
      </c>
      <c r="AA54" s="5">
        <v>39</v>
      </c>
      <c r="AC54" s="16">
        <f t="shared" si="0"/>
        <v>1.7129692023073486E-2</v>
      </c>
      <c r="AD54" s="16" t="str">
        <f t="shared" si="1"/>
        <v/>
      </c>
      <c r="AE54" s="16" t="str">
        <f t="shared" si="2"/>
        <v/>
      </c>
      <c r="AF54" s="16" t="str">
        <f t="shared" si="3"/>
        <v/>
      </c>
      <c r="AG54" s="16" t="str">
        <f t="shared" si="4"/>
        <v/>
      </c>
      <c r="AH54" s="16" t="str">
        <f t="shared" si="5"/>
        <v/>
      </c>
      <c r="AI54" s="17" t="str">
        <f>IF('Peer Comparison Tool'!$D$12="NR","",IF($C54='Peer Comparison Tool'!$D$9,COUNT('CECL &lt;50B Database'!$AI$1:AI53)+1,""))</f>
        <v/>
      </c>
    </row>
    <row r="55" spans="1:35" x14ac:dyDescent="0.25">
      <c r="A55" t="s">
        <v>3505</v>
      </c>
      <c r="B55">
        <v>510871</v>
      </c>
      <c r="C55" s="5" t="s">
        <v>3504</v>
      </c>
      <c r="D55" s="5" t="s">
        <v>4389</v>
      </c>
      <c r="E55" s="5">
        <v>2</v>
      </c>
      <c r="F55" s="2">
        <v>312987</v>
      </c>
      <c r="G55" s="2">
        <v>14082757</v>
      </c>
      <c r="H55" s="2">
        <v>9359906</v>
      </c>
      <c r="I55" s="2">
        <v>359572</v>
      </c>
      <c r="J55" s="2">
        <v>9000334</v>
      </c>
      <c r="K55" s="44">
        <v>3.4775042792856356E-2</v>
      </c>
      <c r="L55" s="2">
        <v>145897</v>
      </c>
      <c r="M55" s="2">
        <v>12597360</v>
      </c>
      <c r="N55" s="2">
        <v>8992964</v>
      </c>
      <c r="O55" s="44">
        <v>1.62234609190029E-2</v>
      </c>
      <c r="P55" s="2">
        <v>285493</v>
      </c>
      <c r="Q55" s="2">
        <v>13034340</v>
      </c>
      <c r="R55" s="2">
        <v>9031666</v>
      </c>
      <c r="S55" s="44">
        <v>3.1610225621718072E-2</v>
      </c>
      <c r="T55" s="2">
        <v>-62322</v>
      </c>
      <c r="U55" s="2">
        <v>89299</v>
      </c>
      <c r="V55" s="5" t="s">
        <v>4389</v>
      </c>
      <c r="W55" s="5">
        <v>1</v>
      </c>
      <c r="X55" s="37">
        <v>3.1648171711382844E-3</v>
      </c>
      <c r="Y55" s="6">
        <v>27494</v>
      </c>
      <c r="Z55" s="37">
        <v>1.5386764702715171E-2</v>
      </c>
      <c r="AA55" s="5">
        <v>7</v>
      </c>
      <c r="AC55" s="16">
        <f t="shared" si="0"/>
        <v>3.4775042792856356E-2</v>
      </c>
      <c r="AD55" s="16" t="str">
        <f t="shared" si="1"/>
        <v/>
      </c>
      <c r="AE55" s="16" t="str">
        <f t="shared" si="2"/>
        <v/>
      </c>
      <c r="AF55" s="16" t="str">
        <f t="shared" si="3"/>
        <v/>
      </c>
      <c r="AG55" s="16" t="str">
        <f t="shared" si="4"/>
        <v/>
      </c>
      <c r="AH55" s="16" t="str">
        <f t="shared" si="5"/>
        <v/>
      </c>
      <c r="AI55" s="17" t="str">
        <f>IF('Peer Comparison Tool'!$D$12="NR","",IF($C55='Peer Comparison Tool'!$D$9,COUNT('CECL &lt;50B Database'!$AI$1:AI54)+1,""))</f>
        <v/>
      </c>
    </row>
    <row r="56" spans="1:35" x14ac:dyDescent="0.25">
      <c r="A56" t="s">
        <v>723</v>
      </c>
      <c r="B56">
        <v>1002878</v>
      </c>
      <c r="C56" s="5" t="s">
        <v>3374</v>
      </c>
      <c r="D56" s="5" t="s">
        <v>4387</v>
      </c>
      <c r="E56" s="5">
        <v>2</v>
      </c>
      <c r="F56" s="2">
        <v>140586</v>
      </c>
      <c r="G56" s="2">
        <v>14001795</v>
      </c>
      <c r="H56" s="2">
        <v>10859941</v>
      </c>
      <c r="I56" s="2">
        <v>498555</v>
      </c>
      <c r="J56" s="2">
        <v>10361386</v>
      </c>
      <c r="K56" s="44">
        <v>1.3568262006646601E-2</v>
      </c>
      <c r="L56" s="2">
        <v>57941</v>
      </c>
      <c r="M56" s="2">
        <v>10624748</v>
      </c>
      <c r="N56" s="2">
        <v>8819465</v>
      </c>
      <c r="O56" s="44">
        <v>6.5696728769829007E-3</v>
      </c>
      <c r="P56" s="2">
        <v>92897</v>
      </c>
      <c r="Q56" s="2">
        <v>10784757</v>
      </c>
      <c r="R56" s="2">
        <v>8841364</v>
      </c>
      <c r="S56" s="44">
        <v>1.0507089177642726E-2</v>
      </c>
      <c r="T56" s="2">
        <v>-9649</v>
      </c>
      <c r="U56" s="2">
        <v>10792</v>
      </c>
      <c r="V56" s="5" t="s">
        <v>4387</v>
      </c>
      <c r="W56" s="5">
        <v>1</v>
      </c>
      <c r="X56" s="37">
        <v>3.0611728290038751E-3</v>
      </c>
      <c r="Y56" s="6">
        <v>47689</v>
      </c>
      <c r="Z56" s="37">
        <v>3.9374163006598252E-3</v>
      </c>
      <c r="AA56" s="5">
        <v>96</v>
      </c>
      <c r="AC56" s="16">
        <f t="shared" si="0"/>
        <v>1.3568262006646601E-2</v>
      </c>
      <c r="AD56" s="16" t="str">
        <f t="shared" si="1"/>
        <v/>
      </c>
      <c r="AE56" s="16" t="str">
        <f t="shared" si="2"/>
        <v/>
      </c>
      <c r="AF56" s="16" t="str">
        <f t="shared" si="3"/>
        <v/>
      </c>
      <c r="AG56" s="16" t="str">
        <f t="shared" si="4"/>
        <v/>
      </c>
      <c r="AH56" s="16" t="str">
        <f t="shared" si="5"/>
        <v/>
      </c>
      <c r="AI56" s="17" t="str">
        <f>IF('Peer Comparison Tool'!$D$12="NR","",IF($C56='Peer Comparison Tool'!$D$9,COUNT('CECL &lt;50B Database'!$AI$1:AI55)+1,""))</f>
        <v/>
      </c>
    </row>
    <row r="57" spans="1:35" x14ac:dyDescent="0.25">
      <c r="A57" t="s">
        <v>3708</v>
      </c>
      <c r="B57">
        <v>637451</v>
      </c>
      <c r="C57" s="5" t="s">
        <v>3704</v>
      </c>
      <c r="D57" s="5" t="s">
        <v>4387</v>
      </c>
      <c r="E57" s="5">
        <v>1</v>
      </c>
      <c r="F57" s="2">
        <v>155635</v>
      </c>
      <c r="G57" s="2">
        <v>13801552</v>
      </c>
      <c r="H57" s="2">
        <v>7427013</v>
      </c>
      <c r="I57" s="2">
        <v>671864</v>
      </c>
      <c r="J57" s="2">
        <v>6755149</v>
      </c>
      <c r="K57" s="44">
        <v>2.3039462193950127E-2</v>
      </c>
      <c r="L57" s="2">
        <v>61089</v>
      </c>
      <c r="M57" s="2">
        <v>11335522</v>
      </c>
      <c r="N57" s="2">
        <v>6804873</v>
      </c>
      <c r="O57" s="44">
        <v>8.9772432196750778E-3</v>
      </c>
      <c r="P57" s="2">
        <v>106418</v>
      </c>
      <c r="Q57" s="2">
        <v>11882082</v>
      </c>
      <c r="R57" s="2">
        <v>6839000</v>
      </c>
      <c r="S57" s="44">
        <v>1.5560462055856119E-2</v>
      </c>
      <c r="T57" s="2">
        <v>-4794</v>
      </c>
      <c r="U57" s="2">
        <v>12562</v>
      </c>
      <c r="V57" s="5" t="s">
        <v>4387</v>
      </c>
      <c r="W57" s="5">
        <v>1</v>
      </c>
      <c r="X57" s="37">
        <v>7.479000138094008E-3</v>
      </c>
      <c r="Y57" s="6">
        <v>49217</v>
      </c>
      <c r="Z57" s="37">
        <v>6.5832188361810411E-3</v>
      </c>
      <c r="AA57" s="5">
        <v>11</v>
      </c>
      <c r="AC57" s="16">
        <f t="shared" si="0"/>
        <v>2.3039462193950127E-2</v>
      </c>
      <c r="AD57" s="16" t="str">
        <f t="shared" si="1"/>
        <v/>
      </c>
      <c r="AE57" s="16" t="str">
        <f t="shared" si="2"/>
        <v/>
      </c>
      <c r="AF57" s="16" t="str">
        <f t="shared" si="3"/>
        <v/>
      </c>
      <c r="AG57" s="16" t="str">
        <f t="shared" si="4"/>
        <v/>
      </c>
      <c r="AH57" s="16" t="str">
        <f t="shared" si="5"/>
        <v/>
      </c>
      <c r="AI57" s="17" t="str">
        <f>IF('Peer Comparison Tool'!$D$12="NR","",IF($C57='Peer Comparison Tool'!$D$9,COUNT('CECL &lt;50B Database'!$AI$1:AI56)+1,""))</f>
        <v/>
      </c>
    </row>
    <row r="58" spans="1:35" x14ac:dyDescent="0.25">
      <c r="A58" t="s">
        <v>216</v>
      </c>
      <c r="B58">
        <v>933966</v>
      </c>
      <c r="C58" s="5" t="s">
        <v>207</v>
      </c>
      <c r="D58" s="5" t="s">
        <v>4387</v>
      </c>
      <c r="E58" s="5">
        <v>0</v>
      </c>
      <c r="F58" s="2">
        <v>93983</v>
      </c>
      <c r="G58" s="2">
        <v>13746731</v>
      </c>
      <c r="H58" s="2">
        <v>8402534</v>
      </c>
      <c r="I58" s="2">
        <v>1097150</v>
      </c>
      <c r="J58" s="2">
        <v>7305384</v>
      </c>
      <c r="K58" s="44">
        <v>1.2864895260810383E-2</v>
      </c>
      <c r="L58" s="2">
        <v>68660</v>
      </c>
      <c r="M58" s="2">
        <v>11279433</v>
      </c>
      <c r="N58" s="2">
        <v>7564577</v>
      </c>
      <c r="O58" s="44">
        <v>9.0765154482530877E-3</v>
      </c>
      <c r="P58" s="2">
        <v>82641</v>
      </c>
      <c r="Q58" s="2">
        <v>11602971</v>
      </c>
      <c r="R58" s="2">
        <v>7466152</v>
      </c>
      <c r="S58" s="44">
        <v>1.1068754024830997E-2</v>
      </c>
      <c r="T58" s="2">
        <v>-1325</v>
      </c>
      <c r="U58" s="2">
        <v>1840</v>
      </c>
      <c r="V58" s="5" t="s">
        <v>4387</v>
      </c>
      <c r="W58" s="5">
        <v>1</v>
      </c>
      <c r="X58" s="37">
        <v>1.7961412359793864E-3</v>
      </c>
      <c r="Y58" s="6">
        <v>11342</v>
      </c>
      <c r="Z58" s="37">
        <v>1.992238576577909E-3</v>
      </c>
      <c r="AA58" s="5">
        <v>109</v>
      </c>
      <c r="AC58" s="16">
        <f t="shared" si="0"/>
        <v>1.2864895260810383E-2</v>
      </c>
      <c r="AD58" s="16" t="str">
        <f t="shared" si="1"/>
        <v/>
      </c>
      <c r="AE58" s="16" t="str">
        <f t="shared" si="2"/>
        <v/>
      </c>
      <c r="AF58" s="16" t="str">
        <f t="shared" si="3"/>
        <v/>
      </c>
      <c r="AG58" s="16" t="str">
        <f t="shared" si="4"/>
        <v/>
      </c>
      <c r="AH58" s="16" t="str">
        <f t="shared" si="5"/>
        <v/>
      </c>
      <c r="AI58" s="17" t="str">
        <f>IF('Peer Comparison Tool'!$D$12="NR","",IF($C58='Peer Comparison Tool'!$D$9,COUNT('CECL &lt;50B Database'!$AI$1:AI57)+1,""))</f>
        <v/>
      </c>
    </row>
    <row r="59" spans="1:35" x14ac:dyDescent="0.25">
      <c r="A59" t="s">
        <v>1903</v>
      </c>
      <c r="B59">
        <v>506922</v>
      </c>
      <c r="C59" s="5" t="s">
        <v>1902</v>
      </c>
      <c r="D59" s="5" t="s">
        <v>4387</v>
      </c>
      <c r="E59" s="5">
        <v>1</v>
      </c>
      <c r="F59" s="2">
        <v>163480</v>
      </c>
      <c r="G59" s="2">
        <v>13276629</v>
      </c>
      <c r="H59" s="2">
        <v>10343043</v>
      </c>
      <c r="I59" s="2">
        <v>1083538</v>
      </c>
      <c r="J59" s="2">
        <v>9259505</v>
      </c>
      <c r="K59" s="44">
        <v>1.7655371426442343E-2</v>
      </c>
      <c r="L59" s="2">
        <v>56134</v>
      </c>
      <c r="M59" s="2">
        <v>8616347</v>
      </c>
      <c r="N59" s="2">
        <v>6705232</v>
      </c>
      <c r="O59" s="44">
        <v>8.3716715543921526E-3</v>
      </c>
      <c r="P59" s="2">
        <v>85801</v>
      </c>
      <c r="Q59" s="2">
        <v>8917838</v>
      </c>
      <c r="R59" s="2">
        <v>6722992</v>
      </c>
      <c r="S59" s="44">
        <v>1.2762323679694994E-2</v>
      </c>
      <c r="T59" s="2">
        <v>-2223</v>
      </c>
      <c r="U59" s="2">
        <v>2983</v>
      </c>
      <c r="V59" s="5" t="s">
        <v>4387</v>
      </c>
      <c r="W59" s="5">
        <v>1</v>
      </c>
      <c r="X59" s="37">
        <v>4.893047746747349E-3</v>
      </c>
      <c r="Y59" s="6">
        <v>77679</v>
      </c>
      <c r="Z59" s="37">
        <v>4.3906521253028411E-3</v>
      </c>
      <c r="AA59" s="5">
        <v>31</v>
      </c>
      <c r="AC59" s="16">
        <f t="shared" si="0"/>
        <v>1.7655371426442343E-2</v>
      </c>
      <c r="AD59" s="16" t="str">
        <f t="shared" si="1"/>
        <v/>
      </c>
      <c r="AE59" s="16" t="str">
        <f t="shared" si="2"/>
        <v/>
      </c>
      <c r="AF59" s="16" t="str">
        <f t="shared" si="3"/>
        <v/>
      </c>
      <c r="AG59" s="16" t="str">
        <f t="shared" si="4"/>
        <v/>
      </c>
      <c r="AH59" s="16" t="str">
        <f t="shared" si="5"/>
        <v/>
      </c>
      <c r="AI59" s="17" t="str">
        <f>IF('Peer Comparison Tool'!$D$12="NR","",IF($C59='Peer Comparison Tool'!$D$9,COUNT('CECL &lt;50B Database'!$AI$1:AI58)+1,""))</f>
        <v/>
      </c>
    </row>
    <row r="60" spans="1:35" x14ac:dyDescent="0.25">
      <c r="A60" t="s">
        <v>2952</v>
      </c>
      <c r="B60">
        <v>202907</v>
      </c>
      <c r="C60" s="5" t="s">
        <v>2948</v>
      </c>
      <c r="D60" s="5" t="s">
        <v>4387</v>
      </c>
      <c r="E60" s="5">
        <v>0</v>
      </c>
      <c r="F60" s="2">
        <v>64682</v>
      </c>
      <c r="G60" s="2">
        <v>13243313</v>
      </c>
      <c r="H60" s="2">
        <v>7528284</v>
      </c>
      <c r="I60" s="2">
        <v>507195</v>
      </c>
      <c r="J60" s="2">
        <v>7021089</v>
      </c>
      <c r="K60" s="44">
        <v>9.2125309905628592E-3</v>
      </c>
      <c r="L60" s="2">
        <v>50388</v>
      </c>
      <c r="M60" s="2">
        <v>11209976</v>
      </c>
      <c r="N60" s="2">
        <v>6891019</v>
      </c>
      <c r="O60" s="44">
        <v>7.3121261166164252E-3</v>
      </c>
      <c r="P60" s="2">
        <v>56026</v>
      </c>
      <c r="Q60" s="2">
        <v>11614035</v>
      </c>
      <c r="R60" s="2">
        <v>6866467</v>
      </c>
      <c r="S60" s="44">
        <v>8.1593634688697982E-3</v>
      </c>
      <c r="T60" s="2">
        <v>530</v>
      </c>
      <c r="U60" s="2">
        <v>1356</v>
      </c>
      <c r="V60" s="5" t="s">
        <v>4387</v>
      </c>
      <c r="W60" s="5">
        <v>1</v>
      </c>
      <c r="X60" s="37">
        <v>1.053167521693061E-3</v>
      </c>
      <c r="Y60" s="6">
        <v>8656</v>
      </c>
      <c r="Z60" s="37">
        <v>8.4723735225337299E-4</v>
      </c>
      <c r="AA60" s="5">
        <v>150</v>
      </c>
      <c r="AC60" s="16">
        <f t="shared" si="0"/>
        <v>9.2125309905628592E-3</v>
      </c>
      <c r="AD60" s="16" t="str">
        <f t="shared" si="1"/>
        <v/>
      </c>
      <c r="AE60" s="16" t="str">
        <f t="shared" si="2"/>
        <v/>
      </c>
      <c r="AF60" s="16" t="str">
        <f t="shared" si="3"/>
        <v/>
      </c>
      <c r="AG60" s="16" t="str">
        <f t="shared" si="4"/>
        <v/>
      </c>
      <c r="AH60" s="16" t="str">
        <f t="shared" si="5"/>
        <v/>
      </c>
      <c r="AI60" s="17" t="str">
        <f>IF('Peer Comparison Tool'!$D$12="NR","",IF($C60='Peer Comparison Tool'!$D$9,COUNT('CECL &lt;50B Database'!$AI$1:AI59)+1,""))</f>
        <v/>
      </c>
    </row>
    <row r="61" spans="1:35" x14ac:dyDescent="0.25">
      <c r="A61" t="s">
        <v>1796</v>
      </c>
      <c r="B61">
        <v>473501</v>
      </c>
      <c r="C61" s="5" t="s">
        <v>1795</v>
      </c>
      <c r="D61" s="5" t="s">
        <v>4387</v>
      </c>
      <c r="E61" s="5">
        <v>2</v>
      </c>
      <c r="F61" s="2">
        <v>139394</v>
      </c>
      <c r="G61" s="2">
        <v>13055743</v>
      </c>
      <c r="H61" s="2">
        <v>9370271</v>
      </c>
      <c r="I61" s="2">
        <v>706053</v>
      </c>
      <c r="J61" s="2">
        <v>8664218</v>
      </c>
      <c r="K61" s="44">
        <v>1.6088468688114727E-2</v>
      </c>
      <c r="L61" s="2">
        <v>63575</v>
      </c>
      <c r="M61" s="2">
        <v>13181399</v>
      </c>
      <c r="N61" s="2">
        <v>9502428</v>
      </c>
      <c r="O61" s="44">
        <v>6.690395338959685E-3</v>
      </c>
      <c r="P61" s="2">
        <v>113510</v>
      </c>
      <c r="Q61" s="2">
        <v>13104443</v>
      </c>
      <c r="R61" s="2">
        <v>9303177</v>
      </c>
      <c r="S61" s="44">
        <v>1.2201208253911541E-2</v>
      </c>
      <c r="T61" s="2">
        <v>-24380</v>
      </c>
      <c r="U61" s="2">
        <v>25743</v>
      </c>
      <c r="V61" s="5" t="s">
        <v>4387</v>
      </c>
      <c r="W61" s="5">
        <v>1</v>
      </c>
      <c r="X61" s="37">
        <v>3.8872604342031856E-3</v>
      </c>
      <c r="Y61" s="6">
        <v>25884</v>
      </c>
      <c r="Z61" s="37">
        <v>5.5108129149518559E-3</v>
      </c>
      <c r="AA61" s="5">
        <v>61</v>
      </c>
      <c r="AC61" s="16">
        <f t="shared" si="0"/>
        <v>1.6088468688114727E-2</v>
      </c>
      <c r="AD61" s="16" t="str">
        <f t="shared" si="1"/>
        <v/>
      </c>
      <c r="AE61" s="16" t="str">
        <f t="shared" si="2"/>
        <v/>
      </c>
      <c r="AF61" s="16" t="str">
        <f t="shared" si="3"/>
        <v/>
      </c>
      <c r="AG61" s="16" t="str">
        <f t="shared" si="4"/>
        <v/>
      </c>
      <c r="AH61" s="16" t="str">
        <f t="shared" si="5"/>
        <v/>
      </c>
      <c r="AI61" s="17" t="str">
        <f>IF('Peer Comparison Tool'!$D$12="NR","",IF($C61='Peer Comparison Tool'!$D$9,COUNT('CECL &lt;50B Database'!$AI$1:AI60)+1,""))</f>
        <v/>
      </c>
    </row>
    <row r="62" spans="1:35" x14ac:dyDescent="0.25">
      <c r="A62" t="s">
        <v>1798</v>
      </c>
      <c r="B62">
        <v>613008</v>
      </c>
      <c r="C62" s="5" t="s">
        <v>1795</v>
      </c>
      <c r="D62" s="5" t="s">
        <v>4387</v>
      </c>
      <c r="E62" s="5">
        <v>0</v>
      </c>
      <c r="F62" s="2">
        <v>112176</v>
      </c>
      <c r="G62" s="2">
        <v>13015618</v>
      </c>
      <c r="H62" s="2">
        <v>9359648</v>
      </c>
      <c r="I62" s="2">
        <v>792983</v>
      </c>
      <c r="J62" s="2">
        <v>8566665</v>
      </c>
      <c r="K62" s="44">
        <v>1.3094477255734874E-2</v>
      </c>
      <c r="L62" s="2">
        <v>67740</v>
      </c>
      <c r="M62" s="2">
        <v>11397638</v>
      </c>
      <c r="N62" s="2">
        <v>8873639</v>
      </c>
      <c r="O62" s="44">
        <v>7.6338467228608238E-3</v>
      </c>
      <c r="P62" s="2">
        <v>92376</v>
      </c>
      <c r="Q62" s="2">
        <v>11986696</v>
      </c>
      <c r="R62" s="2">
        <v>8916430</v>
      </c>
      <c r="S62" s="44">
        <v>1.0360200214659903E-2</v>
      </c>
      <c r="T62" s="2">
        <v>1553</v>
      </c>
      <c r="U62" s="2">
        <v>-1137</v>
      </c>
      <c r="V62" s="5" t="s">
        <v>4387</v>
      </c>
      <c r="W62" s="5">
        <v>1</v>
      </c>
      <c r="X62" s="37">
        <v>2.7342770410749718E-3</v>
      </c>
      <c r="Y62" s="6">
        <v>19800</v>
      </c>
      <c r="Z62" s="37">
        <v>2.7263534917990788E-3</v>
      </c>
      <c r="AA62" s="5">
        <v>103</v>
      </c>
      <c r="AC62" s="16">
        <f t="shared" si="0"/>
        <v>1.3094477255734874E-2</v>
      </c>
      <c r="AD62" s="16" t="str">
        <f t="shared" si="1"/>
        <v/>
      </c>
      <c r="AE62" s="16" t="str">
        <f t="shared" si="2"/>
        <v/>
      </c>
      <c r="AF62" s="16" t="str">
        <f t="shared" si="3"/>
        <v/>
      </c>
      <c r="AG62" s="16" t="str">
        <f t="shared" si="4"/>
        <v/>
      </c>
      <c r="AH62" s="16" t="str">
        <f t="shared" si="5"/>
        <v/>
      </c>
      <c r="AI62" s="17" t="str">
        <f>IF('Peer Comparison Tool'!$D$12="NR","",IF($C62='Peer Comparison Tool'!$D$9,COUNT('CECL &lt;50B Database'!$AI$1:AI61)+1,""))</f>
        <v/>
      </c>
    </row>
    <row r="63" spans="1:35" x14ac:dyDescent="0.25">
      <c r="A63" t="s">
        <v>4033</v>
      </c>
      <c r="B63">
        <v>3202702</v>
      </c>
      <c r="C63" s="5" t="s">
        <v>4031</v>
      </c>
      <c r="D63" s="5" t="s">
        <v>4387</v>
      </c>
      <c r="E63" s="5">
        <v>0</v>
      </c>
      <c r="F63" s="2">
        <v>19489</v>
      </c>
      <c r="G63" s="2">
        <v>11798901</v>
      </c>
      <c r="H63" s="2">
        <v>1610112</v>
      </c>
      <c r="I63" s="2">
        <v>0</v>
      </c>
      <c r="J63" s="2">
        <v>1610112</v>
      </c>
      <c r="K63" s="44">
        <v>1.2104126917879005E-2</v>
      </c>
      <c r="L63" s="2">
        <v>13582</v>
      </c>
      <c r="M63" s="2">
        <v>10826655</v>
      </c>
      <c r="N63" s="2">
        <v>1343017</v>
      </c>
      <c r="O63" s="44">
        <v>1.0113051435685475E-2</v>
      </c>
      <c r="P63" s="2">
        <v>16521</v>
      </c>
      <c r="Q63" s="2">
        <v>11110236</v>
      </c>
      <c r="R63" s="2">
        <v>1502542</v>
      </c>
      <c r="S63" s="44">
        <v>1.0995366518872684E-2</v>
      </c>
      <c r="T63" s="2">
        <v>-1497</v>
      </c>
      <c r="U63" s="2">
        <v>1755</v>
      </c>
      <c r="V63" s="5" t="s">
        <v>4387</v>
      </c>
      <c r="W63" s="5">
        <v>1</v>
      </c>
      <c r="X63" s="37">
        <v>1.1087603990063213E-3</v>
      </c>
      <c r="Y63" s="6">
        <v>2968</v>
      </c>
      <c r="Z63" s="37">
        <v>8.8231508318720869E-4</v>
      </c>
      <c r="AA63" s="5">
        <v>123</v>
      </c>
      <c r="AC63" s="16">
        <f t="shared" si="0"/>
        <v>1.2104126917879005E-2</v>
      </c>
      <c r="AD63" s="16" t="str">
        <f t="shared" si="1"/>
        <v/>
      </c>
      <c r="AE63" s="16" t="str">
        <f t="shared" si="2"/>
        <v/>
      </c>
      <c r="AF63" s="16" t="str">
        <f t="shared" si="3"/>
        <v/>
      </c>
      <c r="AG63" s="16" t="str">
        <f t="shared" si="4"/>
        <v/>
      </c>
      <c r="AH63" s="16" t="str">
        <f t="shared" si="5"/>
        <v/>
      </c>
      <c r="AI63" s="17" t="str">
        <f>IF('Peer Comparison Tool'!$D$12="NR","",IF($C63='Peer Comparison Tool'!$D$9,COUNT('CECL &lt;50B Database'!$AI$1:AI62)+1,""))</f>
        <v/>
      </c>
    </row>
    <row r="64" spans="1:35" x14ac:dyDescent="0.25">
      <c r="A64" t="s">
        <v>2852</v>
      </c>
      <c r="B64">
        <v>85472</v>
      </c>
      <c r="C64" s="5" t="s">
        <v>2850</v>
      </c>
      <c r="D64" s="5" t="s">
        <v>4387</v>
      </c>
      <c r="E64" s="5">
        <v>0</v>
      </c>
      <c r="F64" s="2">
        <v>38509</v>
      </c>
      <c r="G64" s="2">
        <v>11337419</v>
      </c>
      <c r="H64" s="2">
        <v>8373560</v>
      </c>
      <c r="I64" s="2">
        <v>479101</v>
      </c>
      <c r="J64" s="2">
        <v>7894459</v>
      </c>
      <c r="K64" s="44">
        <v>4.877978338984343E-3</v>
      </c>
      <c r="L64" s="2">
        <v>16852</v>
      </c>
      <c r="M64" s="2">
        <v>8253751</v>
      </c>
      <c r="N64" s="2">
        <v>6224532</v>
      </c>
      <c r="O64" s="44">
        <v>2.7073521350681464E-3</v>
      </c>
      <c r="P64" s="2">
        <v>29635</v>
      </c>
      <c r="Q64" s="2">
        <v>10491688</v>
      </c>
      <c r="R64" s="2">
        <v>7943176</v>
      </c>
      <c r="S64" s="44">
        <v>3.7308754080231888E-3</v>
      </c>
      <c r="T64" s="2">
        <v>-4</v>
      </c>
      <c r="U64" s="2">
        <v>3857</v>
      </c>
      <c r="V64" s="5" t="s">
        <v>4387</v>
      </c>
      <c r="W64" s="5">
        <v>1</v>
      </c>
      <c r="X64" s="37">
        <v>1.1471029309611542E-3</v>
      </c>
      <c r="Y64" s="6">
        <v>8874</v>
      </c>
      <c r="Z64" s="37">
        <v>1.0235232729550424E-3</v>
      </c>
      <c r="AA64" s="5">
        <v>159</v>
      </c>
      <c r="AC64" s="16">
        <f t="shared" si="0"/>
        <v>4.877978338984343E-3</v>
      </c>
      <c r="AD64" s="16" t="str">
        <f t="shared" si="1"/>
        <v/>
      </c>
      <c r="AE64" s="16" t="str">
        <f t="shared" si="2"/>
        <v/>
      </c>
      <c r="AF64" s="16" t="str">
        <f t="shared" si="3"/>
        <v/>
      </c>
      <c r="AG64" s="16" t="str">
        <f t="shared" si="4"/>
        <v/>
      </c>
      <c r="AH64" s="16" t="str">
        <f t="shared" si="5"/>
        <v/>
      </c>
      <c r="AI64" s="17" t="str">
        <f>IF('Peer Comparison Tool'!$D$12="NR","",IF($C64='Peer Comparison Tool'!$D$9,COUNT('CECL &lt;50B Database'!$AI$1:AI63)+1,""))</f>
        <v/>
      </c>
    </row>
    <row r="65" spans="1:35" x14ac:dyDescent="0.25">
      <c r="A65" t="s">
        <v>929</v>
      </c>
      <c r="B65">
        <v>416245</v>
      </c>
      <c r="C65" s="5" t="s">
        <v>926</v>
      </c>
      <c r="D65" s="5" t="s">
        <v>4387</v>
      </c>
      <c r="E65" s="5">
        <v>1</v>
      </c>
      <c r="F65" s="2">
        <v>96046</v>
      </c>
      <c r="G65" s="2">
        <v>10821342</v>
      </c>
      <c r="H65" s="2">
        <v>7229834</v>
      </c>
      <c r="I65" s="2">
        <v>745956</v>
      </c>
      <c r="J65" s="2">
        <v>6483878</v>
      </c>
      <c r="K65" s="44">
        <v>1.4813048610723398E-2</v>
      </c>
      <c r="L65" s="2">
        <v>53748</v>
      </c>
      <c r="M65" s="2">
        <v>9679115</v>
      </c>
      <c r="N65" s="2">
        <v>6688261</v>
      </c>
      <c r="O65" s="44">
        <v>8.0361696411070088E-3</v>
      </c>
      <c r="P65" s="2">
        <v>84384</v>
      </c>
      <c r="Q65" s="2">
        <v>9704675</v>
      </c>
      <c r="R65" s="2">
        <v>6746178</v>
      </c>
      <c r="S65" s="44">
        <v>1.250841587636733E-2</v>
      </c>
      <c r="T65" s="2">
        <v>-15922</v>
      </c>
      <c r="U65" s="2">
        <v>16834</v>
      </c>
      <c r="V65" s="5" t="s">
        <v>4387</v>
      </c>
      <c r="W65" s="5">
        <v>1</v>
      </c>
      <c r="X65" s="37">
        <v>2.3046327343560682E-3</v>
      </c>
      <c r="Y65" s="6">
        <v>11662</v>
      </c>
      <c r="Z65" s="37">
        <v>4.4722462352603208E-3</v>
      </c>
      <c r="AA65" s="5">
        <v>81</v>
      </c>
      <c r="AC65" s="16">
        <f t="shared" si="0"/>
        <v>1.4813048610723398E-2</v>
      </c>
      <c r="AD65" s="16" t="str">
        <f t="shared" si="1"/>
        <v/>
      </c>
      <c r="AE65" s="16" t="str">
        <f t="shared" si="2"/>
        <v/>
      </c>
      <c r="AF65" s="16" t="str">
        <f t="shared" si="3"/>
        <v/>
      </c>
      <c r="AG65" s="16" t="str">
        <f t="shared" si="4"/>
        <v/>
      </c>
      <c r="AH65" s="16" t="str">
        <f t="shared" si="5"/>
        <v/>
      </c>
      <c r="AI65" s="17" t="str">
        <f>IF('Peer Comparison Tool'!$D$12="NR","",IF($C65='Peer Comparison Tool'!$D$9,COUNT('CECL &lt;50B Database'!$AI$1:AI64)+1,""))</f>
        <v/>
      </c>
    </row>
    <row r="66" spans="1:35" x14ac:dyDescent="0.25">
      <c r="A66" t="s">
        <v>2955</v>
      </c>
      <c r="B66">
        <v>702117</v>
      </c>
      <c r="C66" s="5" t="s">
        <v>2948</v>
      </c>
      <c r="D66" s="5" t="s">
        <v>4387</v>
      </c>
      <c r="E66" s="5">
        <v>2</v>
      </c>
      <c r="F66" s="2">
        <v>113500</v>
      </c>
      <c r="G66" s="2">
        <v>10763699</v>
      </c>
      <c r="H66" s="2">
        <v>7627991</v>
      </c>
      <c r="I66" s="2">
        <v>524654</v>
      </c>
      <c r="J66" s="2">
        <v>7103337</v>
      </c>
      <c r="K66" s="44">
        <v>1.5978405642305862E-2</v>
      </c>
      <c r="L66" s="2">
        <v>72965</v>
      </c>
      <c r="M66" s="2">
        <v>9642935</v>
      </c>
      <c r="N66" s="2">
        <v>7136098</v>
      </c>
      <c r="O66" s="44">
        <v>1.0224775500560671E-2</v>
      </c>
      <c r="P66" s="2">
        <v>100000</v>
      </c>
      <c r="Q66" s="2">
        <v>9881107</v>
      </c>
      <c r="R66" s="2">
        <v>7247383</v>
      </c>
      <c r="S66" s="44">
        <v>1.379808408083304E-2</v>
      </c>
      <c r="T66" s="2">
        <v>-4339</v>
      </c>
      <c r="U66" s="2">
        <v>3034</v>
      </c>
      <c r="V66" s="5" t="s">
        <v>4387</v>
      </c>
      <c r="W66" s="5">
        <v>1</v>
      </c>
      <c r="X66" s="37">
        <v>2.1803215614728221E-3</v>
      </c>
      <c r="Y66" s="6">
        <v>13500</v>
      </c>
      <c r="Z66" s="37">
        <v>3.5733085802723691E-3</v>
      </c>
      <c r="AA66" s="5">
        <v>65</v>
      </c>
      <c r="AC66" s="16">
        <f t="shared" si="0"/>
        <v>1.5978405642305862E-2</v>
      </c>
      <c r="AD66" s="16" t="str">
        <f t="shared" si="1"/>
        <v/>
      </c>
      <c r="AE66" s="16" t="str">
        <f t="shared" si="2"/>
        <v/>
      </c>
      <c r="AF66" s="16" t="str">
        <f t="shared" si="3"/>
        <v/>
      </c>
      <c r="AG66" s="16" t="str">
        <f t="shared" si="4"/>
        <v/>
      </c>
      <c r="AH66" s="16" t="str">
        <f t="shared" si="5"/>
        <v/>
      </c>
      <c r="AI66" s="17" t="str">
        <f>IF('Peer Comparison Tool'!$D$12="NR","",IF($C66='Peer Comparison Tool'!$D$9,COUNT('CECL &lt;50B Database'!$AI$1:AI65)+1,""))</f>
        <v/>
      </c>
    </row>
    <row r="67" spans="1:35" x14ac:dyDescent="0.25">
      <c r="A67" t="s">
        <v>2954</v>
      </c>
      <c r="B67">
        <v>2736291</v>
      </c>
      <c r="C67" s="5" t="s">
        <v>2948</v>
      </c>
      <c r="D67" s="5" t="s">
        <v>4387</v>
      </c>
      <c r="E67" s="5">
        <v>2</v>
      </c>
      <c r="F67" s="2">
        <v>162652</v>
      </c>
      <c r="G67" s="2">
        <v>10594223</v>
      </c>
      <c r="H67" s="2">
        <v>7646350</v>
      </c>
      <c r="I67" s="2">
        <v>206662</v>
      </c>
      <c r="J67" s="2">
        <v>7439688</v>
      </c>
      <c r="K67" s="44">
        <v>2.1862744781770419E-2</v>
      </c>
      <c r="L67" s="2">
        <v>45057</v>
      </c>
      <c r="M67" s="2">
        <v>10055910</v>
      </c>
      <c r="N67" s="2">
        <v>7226641</v>
      </c>
      <c r="O67" s="44">
        <v>6.2348468673066784E-3</v>
      </c>
      <c r="P67" s="2">
        <v>162781</v>
      </c>
      <c r="Q67" s="2">
        <v>10106629</v>
      </c>
      <c r="R67" s="2">
        <v>7438391</v>
      </c>
      <c r="S67" s="44">
        <v>2.188389935404041E-2</v>
      </c>
      <c r="T67" s="2">
        <v>-46295</v>
      </c>
      <c r="U67" s="2">
        <v>44740</v>
      </c>
      <c r="V67" s="5" t="s">
        <v>4387</v>
      </c>
      <c r="W67" s="5">
        <v>1</v>
      </c>
      <c r="X67" s="37">
        <v>-2.1154572269990735E-5</v>
      </c>
      <c r="Y67" s="6">
        <v>-129</v>
      </c>
      <c r="Z67" s="37">
        <v>1.5649052486733733E-2</v>
      </c>
      <c r="AA67" s="5">
        <v>13</v>
      </c>
      <c r="AC67" s="16">
        <f t="shared" ref="AC67:AC130" si="6">IF(AND($G67&gt;=10000000,$G67&lt;50000000),$K67,"")</f>
        <v>2.1862744781770419E-2</v>
      </c>
      <c r="AD67" s="16" t="str">
        <f t="shared" ref="AD67:AD130" si="7">IF(AND($G67&gt;=5000000,$G67&lt;9999999),$K67,"")</f>
        <v/>
      </c>
      <c r="AE67" s="16" t="str">
        <f t="shared" ref="AE67:AE130" si="8">IF(AND($G67&gt;=1000000,$G67&lt;4999999),$K67,"")</f>
        <v/>
      </c>
      <c r="AF67" s="16" t="str">
        <f t="shared" ref="AF67:AF130" si="9">IF(AND($G67&gt;=500000,$G67&lt;999999),$K67,"")</f>
        <v/>
      </c>
      <c r="AG67" s="16" t="str">
        <f t="shared" ref="AG67:AG130" si="10">IF(AND($G67&gt;=100000,$G67&lt;499999),$K67,"")</f>
        <v/>
      </c>
      <c r="AH67" s="16" t="str">
        <f t="shared" ref="AH67:AH130" si="11">IF(AND($G67&gt;=0,$G67&lt;99999),$K67,"")</f>
        <v/>
      </c>
      <c r="AI67" s="17" t="str">
        <f>IF('Peer Comparison Tool'!$D$12="NR","",IF($C67='Peer Comparison Tool'!$D$9,COUNT('CECL &lt;50B Database'!$AI$1:AI66)+1,""))</f>
        <v/>
      </c>
    </row>
    <row r="68" spans="1:35" x14ac:dyDescent="0.25">
      <c r="A68" t="s">
        <v>2853</v>
      </c>
      <c r="B68">
        <v>204004</v>
      </c>
      <c r="C68" s="5" t="s">
        <v>2850</v>
      </c>
      <c r="D68" s="5" t="s">
        <v>4387</v>
      </c>
      <c r="E68" s="5">
        <v>2</v>
      </c>
      <c r="F68" s="2">
        <v>86259</v>
      </c>
      <c r="G68" s="2">
        <v>10512396</v>
      </c>
      <c r="H68" s="2">
        <v>7766391</v>
      </c>
      <c r="I68" s="2">
        <v>400316</v>
      </c>
      <c r="J68" s="2">
        <v>7366075</v>
      </c>
      <c r="K68" s="44">
        <v>1.1710307049548098E-2</v>
      </c>
      <c r="L68" s="2">
        <v>55525</v>
      </c>
      <c r="M68" s="2">
        <v>9807688</v>
      </c>
      <c r="N68" s="2">
        <v>7332885</v>
      </c>
      <c r="O68" s="44">
        <v>7.5720538369277576E-3</v>
      </c>
      <c r="P68" s="2">
        <v>75143</v>
      </c>
      <c r="Q68" s="2">
        <v>10084024</v>
      </c>
      <c r="R68" s="2">
        <v>7372044</v>
      </c>
      <c r="S68" s="44">
        <v>1.0192966835249491E-2</v>
      </c>
      <c r="T68" s="2">
        <v>-8311</v>
      </c>
      <c r="U68" s="2">
        <v>7990</v>
      </c>
      <c r="V68" s="5" t="s">
        <v>4387</v>
      </c>
      <c r="W68" s="5">
        <v>1</v>
      </c>
      <c r="X68" s="37">
        <v>1.5173402142986073E-3</v>
      </c>
      <c r="Y68" s="6">
        <v>11116</v>
      </c>
      <c r="Z68" s="37">
        <v>2.620912998321733E-3</v>
      </c>
      <c r="AA68" s="5">
        <v>126</v>
      </c>
      <c r="AC68" s="16">
        <f t="shared" si="6"/>
        <v>1.1710307049548098E-2</v>
      </c>
      <c r="AD68" s="16" t="str">
        <f t="shared" si="7"/>
        <v/>
      </c>
      <c r="AE68" s="16" t="str">
        <f t="shared" si="8"/>
        <v/>
      </c>
      <c r="AF68" s="16" t="str">
        <f t="shared" si="9"/>
        <v/>
      </c>
      <c r="AG68" s="16" t="str">
        <f t="shared" si="10"/>
        <v/>
      </c>
      <c r="AH68" s="16" t="str">
        <f t="shared" si="11"/>
        <v/>
      </c>
      <c r="AI68" s="17" t="str">
        <f>IF('Peer Comparison Tool'!$D$12="NR","",IF($C68='Peer Comparison Tool'!$D$9,COUNT('CECL &lt;50B Database'!$AI$1:AI67)+1,""))</f>
        <v/>
      </c>
    </row>
    <row r="69" spans="1:35" x14ac:dyDescent="0.25">
      <c r="A69" t="s">
        <v>3506</v>
      </c>
      <c r="B69">
        <v>245276</v>
      </c>
      <c r="C69" s="5" t="s">
        <v>3504</v>
      </c>
      <c r="D69" s="5" t="s">
        <v>4387</v>
      </c>
      <c r="E69" s="5">
        <v>2</v>
      </c>
      <c r="F69" s="2">
        <v>232701</v>
      </c>
      <c r="G69" s="2">
        <v>9893751</v>
      </c>
      <c r="H69" s="2">
        <v>6952532</v>
      </c>
      <c r="I69" s="2">
        <v>286389</v>
      </c>
      <c r="J69" s="2">
        <v>6666143</v>
      </c>
      <c r="K69" s="44">
        <v>3.4907892014917771E-2</v>
      </c>
      <c r="L69" s="2">
        <v>116537</v>
      </c>
      <c r="M69" s="2">
        <v>9253736</v>
      </c>
      <c r="N69" s="2">
        <v>6738793</v>
      </c>
      <c r="O69" s="44">
        <v>1.7293452996701337E-2</v>
      </c>
      <c r="P69" s="2">
        <v>230755</v>
      </c>
      <c r="Q69" s="2">
        <v>9203142</v>
      </c>
      <c r="R69" s="2">
        <v>6766115</v>
      </c>
      <c r="S69" s="44">
        <v>3.4104504579067899E-2</v>
      </c>
      <c r="T69" s="2">
        <v>-25494</v>
      </c>
      <c r="U69" s="2">
        <v>89720</v>
      </c>
      <c r="V69" s="5" t="s">
        <v>4387</v>
      </c>
      <c r="W69" s="5">
        <v>1</v>
      </c>
      <c r="X69" s="37">
        <v>8.0338743584987271E-4</v>
      </c>
      <c r="Y69" s="6">
        <v>1946</v>
      </c>
      <c r="Z69" s="37">
        <v>1.6811051582366562E-2</v>
      </c>
      <c r="AA69" s="5">
        <v>6</v>
      </c>
      <c r="AC69" s="16" t="str">
        <f t="shared" si="6"/>
        <v/>
      </c>
      <c r="AD69" s="16">
        <f t="shared" si="7"/>
        <v>3.4907892014917771E-2</v>
      </c>
      <c r="AE69" s="16" t="str">
        <f t="shared" si="8"/>
        <v/>
      </c>
      <c r="AF69" s="16" t="str">
        <f t="shared" si="9"/>
        <v/>
      </c>
      <c r="AG69" s="16" t="str">
        <f t="shared" si="10"/>
        <v/>
      </c>
      <c r="AH69" s="16" t="str">
        <f t="shared" si="11"/>
        <v/>
      </c>
      <c r="AI69" s="17" t="str">
        <f>IF('Peer Comparison Tool'!$D$12="NR","",IF($C69='Peer Comparison Tool'!$D$9,COUNT('CECL &lt;50B Database'!$AI$1:AI68)+1,""))</f>
        <v/>
      </c>
    </row>
    <row r="70" spans="1:35" x14ac:dyDescent="0.25">
      <c r="A70" t="s">
        <v>3216</v>
      </c>
      <c r="B70">
        <v>1001152</v>
      </c>
      <c r="C70" s="5" t="s">
        <v>3704</v>
      </c>
      <c r="D70" s="5" t="s">
        <v>4387</v>
      </c>
      <c r="E70" s="5">
        <v>0</v>
      </c>
      <c r="F70" s="2">
        <v>71298</v>
      </c>
      <c r="G70" s="2">
        <v>9782505</v>
      </c>
      <c r="H70" s="2">
        <v>5665989</v>
      </c>
      <c r="I70" s="2">
        <v>293567</v>
      </c>
      <c r="J70" s="2">
        <v>5372422</v>
      </c>
      <c r="K70" s="44">
        <v>1.3271109380461922E-2</v>
      </c>
      <c r="L70" s="2">
        <v>43817</v>
      </c>
      <c r="M70" s="2">
        <v>8724864</v>
      </c>
      <c r="N70" s="2">
        <v>5217890</v>
      </c>
      <c r="O70" s="44">
        <v>8.3974556765282517E-3</v>
      </c>
      <c r="P70" s="2">
        <v>64471</v>
      </c>
      <c r="Q70" s="2">
        <v>8988754</v>
      </c>
      <c r="R70" s="2">
        <v>5329327</v>
      </c>
      <c r="S70" s="44">
        <v>1.2097399915599098E-2</v>
      </c>
      <c r="T70" s="2">
        <v>-7505</v>
      </c>
      <c r="U70" s="2">
        <v>9298</v>
      </c>
      <c r="V70" s="5" t="s">
        <v>4387</v>
      </c>
      <c r="W70" s="5">
        <v>1</v>
      </c>
      <c r="X70" s="37">
        <v>1.1737094648628238E-3</v>
      </c>
      <c r="Y70" s="6">
        <v>6827</v>
      </c>
      <c r="Z70" s="37">
        <v>3.6999442390708466E-3</v>
      </c>
      <c r="AA70" s="5">
        <v>100</v>
      </c>
      <c r="AC70" s="16" t="str">
        <f t="shared" si="6"/>
        <v/>
      </c>
      <c r="AD70" s="16">
        <f t="shared" si="7"/>
        <v>1.3271109380461922E-2</v>
      </c>
      <c r="AE70" s="16" t="str">
        <f t="shared" si="8"/>
        <v/>
      </c>
      <c r="AF70" s="16" t="str">
        <f t="shared" si="9"/>
        <v/>
      </c>
      <c r="AG70" s="16" t="str">
        <f t="shared" si="10"/>
        <v/>
      </c>
      <c r="AH70" s="16" t="str">
        <f t="shared" si="11"/>
        <v/>
      </c>
      <c r="AI70" s="17" t="str">
        <f>IF('Peer Comparison Tool'!$D$12="NR","",IF($C70='Peer Comparison Tool'!$D$9,COUNT('CECL &lt;50B Database'!$AI$1:AI69)+1,""))</f>
        <v/>
      </c>
    </row>
    <row r="71" spans="1:35" x14ac:dyDescent="0.25">
      <c r="A71" t="s">
        <v>1901</v>
      </c>
      <c r="B71">
        <v>2652092</v>
      </c>
      <c r="C71" s="5" t="s">
        <v>1902</v>
      </c>
      <c r="D71" s="5" t="s">
        <v>4387</v>
      </c>
      <c r="E71" s="5">
        <v>2</v>
      </c>
      <c r="F71" s="2">
        <v>108796</v>
      </c>
      <c r="G71" s="2">
        <v>9781732</v>
      </c>
      <c r="H71" s="2">
        <v>8021761</v>
      </c>
      <c r="I71" s="2">
        <v>467883</v>
      </c>
      <c r="J71" s="2">
        <v>7553878</v>
      </c>
      <c r="K71" s="44">
        <v>1.4402668404228927E-2</v>
      </c>
      <c r="L71" s="2">
        <v>73658</v>
      </c>
      <c r="M71" s="2">
        <v>8950172</v>
      </c>
      <c r="N71" s="2">
        <v>7545748</v>
      </c>
      <c r="O71" s="44">
        <v>9.7615239735013674E-3</v>
      </c>
      <c r="P71" s="2">
        <v>96336</v>
      </c>
      <c r="Q71" s="2">
        <v>9984414</v>
      </c>
      <c r="R71" s="2">
        <v>7840873</v>
      </c>
      <c r="S71" s="44">
        <v>1.2286386987775469E-2</v>
      </c>
      <c r="T71" s="2">
        <v>-10931</v>
      </c>
      <c r="U71" s="2">
        <v>10614</v>
      </c>
      <c r="V71" s="5" t="s">
        <v>4387</v>
      </c>
      <c r="W71" s="5">
        <v>1</v>
      </c>
      <c r="X71" s="37">
        <v>2.1162814164534579E-3</v>
      </c>
      <c r="Y71" s="6">
        <v>12460</v>
      </c>
      <c r="Z71" s="37">
        <v>2.5248630142741015E-3</v>
      </c>
      <c r="AA71" s="5">
        <v>86</v>
      </c>
      <c r="AC71" s="16" t="str">
        <f t="shared" si="6"/>
        <v/>
      </c>
      <c r="AD71" s="16">
        <f t="shared" si="7"/>
        <v>1.4402668404228927E-2</v>
      </c>
      <c r="AE71" s="16" t="str">
        <f t="shared" si="8"/>
        <v/>
      </c>
      <c r="AF71" s="16" t="str">
        <f t="shared" si="9"/>
        <v/>
      </c>
      <c r="AG71" s="16" t="str">
        <f t="shared" si="10"/>
        <v/>
      </c>
      <c r="AH71" s="16" t="str">
        <f t="shared" si="11"/>
        <v/>
      </c>
      <c r="AI71" s="17" t="str">
        <f>IF('Peer Comparison Tool'!$D$12="NR","",IF($C71='Peer Comparison Tool'!$D$9,COUNT('CECL &lt;50B Database'!$AI$1:AI70)+1,""))</f>
        <v/>
      </c>
    </row>
    <row r="72" spans="1:35" x14ac:dyDescent="0.25">
      <c r="A72" t="s">
        <v>3379</v>
      </c>
      <c r="B72">
        <v>936426</v>
      </c>
      <c r="C72" s="5" t="s">
        <v>3374</v>
      </c>
      <c r="D72" s="5" t="s">
        <v>4387</v>
      </c>
      <c r="E72" s="5">
        <v>2</v>
      </c>
      <c r="F72" s="2">
        <v>114609</v>
      </c>
      <c r="G72" s="2">
        <v>9456177</v>
      </c>
      <c r="H72" s="2">
        <v>7548558</v>
      </c>
      <c r="I72" s="2">
        <v>547629</v>
      </c>
      <c r="J72" s="2">
        <v>7000929</v>
      </c>
      <c r="K72" s="44">
        <v>1.637054168096834E-2</v>
      </c>
      <c r="L72" s="2">
        <v>62224</v>
      </c>
      <c r="M72" s="2">
        <v>8747957</v>
      </c>
      <c r="N72" s="2">
        <v>7137152</v>
      </c>
      <c r="O72" s="44">
        <v>8.7183234993453967E-3</v>
      </c>
      <c r="P72" s="2">
        <v>96850</v>
      </c>
      <c r="Q72" s="2">
        <v>8991216</v>
      </c>
      <c r="R72" s="2">
        <v>7246745</v>
      </c>
      <c r="S72" s="44">
        <v>1.3364620943609856E-2</v>
      </c>
      <c r="T72" s="2">
        <v>-22590</v>
      </c>
      <c r="U72" s="2">
        <v>27348</v>
      </c>
      <c r="V72" s="5" t="s">
        <v>4387</v>
      </c>
      <c r="W72" s="5">
        <v>1</v>
      </c>
      <c r="X72" s="37">
        <v>3.0059207373584838E-3</v>
      </c>
      <c r="Y72" s="6">
        <v>17759</v>
      </c>
      <c r="Z72" s="37">
        <v>4.6462974442644592E-3</v>
      </c>
      <c r="AA72" s="5">
        <v>53</v>
      </c>
      <c r="AC72" s="16" t="str">
        <f t="shared" si="6"/>
        <v/>
      </c>
      <c r="AD72" s="16">
        <f t="shared" si="7"/>
        <v>1.637054168096834E-2</v>
      </c>
      <c r="AE72" s="16" t="str">
        <f t="shared" si="8"/>
        <v/>
      </c>
      <c r="AF72" s="16" t="str">
        <f t="shared" si="9"/>
        <v/>
      </c>
      <c r="AG72" s="16" t="str">
        <f t="shared" si="10"/>
        <v/>
      </c>
      <c r="AH72" s="16" t="str">
        <f t="shared" si="11"/>
        <v/>
      </c>
      <c r="AI72" s="17" t="str">
        <f>IF('Peer Comparison Tool'!$D$12="NR","",IF($C72='Peer Comparison Tool'!$D$9,COUNT('CECL &lt;50B Database'!$AI$1:AI71)+1,""))</f>
        <v/>
      </c>
    </row>
    <row r="73" spans="1:35" x14ac:dyDescent="0.25">
      <c r="A73" t="s">
        <v>1799</v>
      </c>
      <c r="B73">
        <v>964700</v>
      </c>
      <c r="C73" s="5" t="s">
        <v>1795</v>
      </c>
      <c r="D73" s="5" t="s">
        <v>4387</v>
      </c>
      <c r="E73" s="5">
        <v>0</v>
      </c>
      <c r="F73" s="2">
        <v>89324</v>
      </c>
      <c r="G73" s="2">
        <v>9125715</v>
      </c>
      <c r="H73" s="2">
        <v>7332954</v>
      </c>
      <c r="I73" s="2">
        <v>370034</v>
      </c>
      <c r="J73" s="2">
        <v>6962920</v>
      </c>
      <c r="K73" s="44">
        <v>1.2828525963245305E-2</v>
      </c>
      <c r="L73" s="2">
        <v>71982</v>
      </c>
      <c r="M73" s="2">
        <v>8796241</v>
      </c>
      <c r="N73" s="2">
        <v>6976704</v>
      </c>
      <c r="O73" s="44">
        <v>1.031747942868151E-2</v>
      </c>
      <c r="P73" s="2">
        <v>68211</v>
      </c>
      <c r="Q73" s="2">
        <v>8713775</v>
      </c>
      <c r="R73" s="2">
        <v>7043338</v>
      </c>
      <c r="S73" s="44">
        <v>9.6844706302608215E-3</v>
      </c>
      <c r="T73" s="2">
        <v>13553</v>
      </c>
      <c r="U73" s="2">
        <v>-20385</v>
      </c>
      <c r="V73" s="5" t="s">
        <v>4387</v>
      </c>
      <c r="W73" s="5">
        <v>1</v>
      </c>
      <c r="X73" s="37">
        <v>3.1440553329844835E-3</v>
      </c>
      <c r="Y73" s="6">
        <v>21113</v>
      </c>
      <c r="Z73" s="37">
        <v>-6.3300879842068808E-4</v>
      </c>
      <c r="AA73" s="5">
        <v>112</v>
      </c>
      <c r="AC73" s="16" t="str">
        <f t="shared" si="6"/>
        <v/>
      </c>
      <c r="AD73" s="16">
        <f t="shared" si="7"/>
        <v>1.2828525963245305E-2</v>
      </c>
      <c r="AE73" s="16" t="str">
        <f t="shared" si="8"/>
        <v/>
      </c>
      <c r="AF73" s="16" t="str">
        <f t="shared" si="9"/>
        <v/>
      </c>
      <c r="AG73" s="16" t="str">
        <f t="shared" si="10"/>
        <v/>
      </c>
      <c r="AH73" s="16" t="str">
        <f t="shared" si="11"/>
        <v/>
      </c>
      <c r="AI73" s="17" t="str">
        <f>IF('Peer Comparison Tool'!$D$12="NR","",IF($C73='Peer Comparison Tool'!$D$9,COUNT('CECL &lt;50B Database'!$AI$1:AI72)+1,""))</f>
        <v/>
      </c>
    </row>
    <row r="74" spans="1:35" x14ac:dyDescent="0.25">
      <c r="A74" t="s">
        <v>3211</v>
      </c>
      <c r="B74">
        <v>1386251</v>
      </c>
      <c r="C74" s="5" t="s">
        <v>3209</v>
      </c>
      <c r="D74" s="5" t="s">
        <v>4387</v>
      </c>
      <c r="E74" s="5">
        <v>0</v>
      </c>
      <c r="F74" s="2">
        <v>85643</v>
      </c>
      <c r="G74" s="2">
        <v>8739700</v>
      </c>
      <c r="H74" s="2">
        <v>6190896</v>
      </c>
      <c r="I74" s="2">
        <v>825839</v>
      </c>
      <c r="J74" s="2">
        <v>5365057</v>
      </c>
      <c r="K74" s="44">
        <v>1.596311092314583E-2</v>
      </c>
      <c r="L74" s="2">
        <v>53639</v>
      </c>
      <c r="M74" s="2">
        <v>7724832</v>
      </c>
      <c r="N74" s="2">
        <v>5231438</v>
      </c>
      <c r="O74" s="44">
        <v>1.0253203803619578E-2</v>
      </c>
      <c r="P74" s="2">
        <v>66917</v>
      </c>
      <c r="Q74" s="2">
        <v>7812491</v>
      </c>
      <c r="R74" s="2">
        <v>5515058</v>
      </c>
      <c r="S74" s="44">
        <v>1.213350793409607E-2</v>
      </c>
      <c r="T74" s="2">
        <v>4485</v>
      </c>
      <c r="U74" s="2">
        <v>-5683</v>
      </c>
      <c r="V74" s="5" t="s">
        <v>4387</v>
      </c>
      <c r="W74" s="5">
        <v>1</v>
      </c>
      <c r="X74" s="37">
        <v>3.8296029890497602E-3</v>
      </c>
      <c r="Y74" s="6">
        <v>18726</v>
      </c>
      <c r="Z74" s="37">
        <v>1.8803041304764918E-3</v>
      </c>
      <c r="AA74" s="5">
        <v>66</v>
      </c>
      <c r="AC74" s="16" t="str">
        <f t="shared" si="6"/>
        <v/>
      </c>
      <c r="AD74" s="16">
        <f t="shared" si="7"/>
        <v>1.596311092314583E-2</v>
      </c>
      <c r="AE74" s="16" t="str">
        <f t="shared" si="8"/>
        <v/>
      </c>
      <c r="AF74" s="16" t="str">
        <f t="shared" si="9"/>
        <v/>
      </c>
      <c r="AG74" s="16" t="str">
        <f t="shared" si="10"/>
        <v/>
      </c>
      <c r="AH74" s="16" t="str">
        <f t="shared" si="11"/>
        <v/>
      </c>
      <c r="AI74" s="17" t="str">
        <f>IF('Peer Comparison Tool'!$D$12="NR","",IF($C74='Peer Comparison Tool'!$D$9,COUNT('CECL &lt;50B Database'!$AI$1:AI73)+1,""))</f>
        <v/>
      </c>
    </row>
    <row r="75" spans="1:35" x14ac:dyDescent="0.25">
      <c r="A75" t="s">
        <v>3710</v>
      </c>
      <c r="B75">
        <v>3221468</v>
      </c>
      <c r="C75" s="5" t="s">
        <v>3704</v>
      </c>
      <c r="D75" s="5" t="s">
        <v>4387</v>
      </c>
      <c r="E75" s="5">
        <v>2</v>
      </c>
      <c r="F75" s="2">
        <v>115365</v>
      </c>
      <c r="G75" s="2">
        <v>8584468</v>
      </c>
      <c r="H75" s="2">
        <v>6567814</v>
      </c>
      <c r="I75" s="2">
        <v>400953</v>
      </c>
      <c r="J75" s="2">
        <v>6166861</v>
      </c>
      <c r="K75" s="44">
        <v>1.8707248306715524E-2</v>
      </c>
      <c r="L75" s="2">
        <v>29834</v>
      </c>
      <c r="M75" s="2">
        <v>7951294</v>
      </c>
      <c r="N75" s="2">
        <v>5921205</v>
      </c>
      <c r="O75" s="44">
        <v>5.0385014536737036E-3</v>
      </c>
      <c r="P75" s="2">
        <v>100983</v>
      </c>
      <c r="Q75" s="2">
        <v>8528409</v>
      </c>
      <c r="R75" s="2">
        <v>6224896</v>
      </c>
      <c r="S75" s="44">
        <v>1.6222439700197402E-2</v>
      </c>
      <c r="T75" s="2">
        <v>-15505</v>
      </c>
      <c r="U75" s="2">
        <v>19427</v>
      </c>
      <c r="V75" s="5" t="s">
        <v>4387</v>
      </c>
      <c r="W75" s="5">
        <v>1</v>
      </c>
      <c r="X75" s="37">
        <v>2.484808606518122E-3</v>
      </c>
      <c r="Y75" s="6">
        <v>14382</v>
      </c>
      <c r="Z75" s="37">
        <v>1.1183938246523698E-2</v>
      </c>
      <c r="AA75" s="5">
        <v>26</v>
      </c>
      <c r="AC75" s="16" t="str">
        <f t="shared" si="6"/>
        <v/>
      </c>
      <c r="AD75" s="16">
        <f t="shared" si="7"/>
        <v>1.8707248306715524E-2</v>
      </c>
      <c r="AE75" s="16" t="str">
        <f t="shared" si="8"/>
        <v/>
      </c>
      <c r="AF75" s="16" t="str">
        <f t="shared" si="9"/>
        <v/>
      </c>
      <c r="AG75" s="16" t="str">
        <f t="shared" si="10"/>
        <v/>
      </c>
      <c r="AH75" s="16" t="str">
        <f t="shared" si="11"/>
        <v/>
      </c>
      <c r="AI75" s="17" t="str">
        <f>IF('Peer Comparison Tool'!$D$12="NR","",IF($C75='Peer Comparison Tool'!$D$9,COUNT('CECL &lt;50B Database'!$AI$1:AI74)+1,""))</f>
        <v/>
      </c>
    </row>
    <row r="76" spans="1:35" x14ac:dyDescent="0.25">
      <c r="A76" t="s">
        <v>930</v>
      </c>
      <c r="B76">
        <v>2239288</v>
      </c>
      <c r="C76" s="5" t="s">
        <v>926</v>
      </c>
      <c r="D76" s="5" t="s">
        <v>4387</v>
      </c>
      <c r="E76" s="5">
        <v>2</v>
      </c>
      <c r="F76" s="2">
        <v>85753</v>
      </c>
      <c r="G76" s="2">
        <v>8346055</v>
      </c>
      <c r="H76" s="2">
        <v>6578130</v>
      </c>
      <c r="I76" s="2">
        <v>958343</v>
      </c>
      <c r="J76" s="2">
        <v>5619787</v>
      </c>
      <c r="K76" s="44">
        <v>1.525911925131682E-2</v>
      </c>
      <c r="L76" s="2">
        <v>39976</v>
      </c>
      <c r="M76" s="2">
        <v>6849194</v>
      </c>
      <c r="N76" s="2">
        <v>5199765</v>
      </c>
      <c r="O76" s="44">
        <v>7.6880397479501478E-3</v>
      </c>
      <c r="P76" s="2">
        <v>55507</v>
      </c>
      <c r="Q76" s="2">
        <v>7483044</v>
      </c>
      <c r="R76" s="2">
        <v>5654129</v>
      </c>
      <c r="S76" s="44">
        <v>9.8170735050438357E-3</v>
      </c>
      <c r="T76" s="2">
        <v>-9059</v>
      </c>
      <c r="U76" s="2">
        <v>2545</v>
      </c>
      <c r="V76" s="5" t="s">
        <v>4387</v>
      </c>
      <c r="W76" s="5">
        <v>1</v>
      </c>
      <c r="X76" s="37">
        <v>5.4420457462729839E-3</v>
      </c>
      <c r="Y76" s="6">
        <v>30246</v>
      </c>
      <c r="Z76" s="37">
        <v>2.1290337570936879E-3</v>
      </c>
      <c r="AA76" s="5">
        <v>74</v>
      </c>
      <c r="AC76" s="16" t="str">
        <f t="shared" si="6"/>
        <v/>
      </c>
      <c r="AD76" s="16">
        <f t="shared" si="7"/>
        <v>1.525911925131682E-2</v>
      </c>
      <c r="AE76" s="16" t="str">
        <f t="shared" si="8"/>
        <v/>
      </c>
      <c r="AF76" s="16" t="str">
        <f t="shared" si="9"/>
        <v/>
      </c>
      <c r="AG76" s="16" t="str">
        <f t="shared" si="10"/>
        <v/>
      </c>
      <c r="AH76" s="16" t="str">
        <f t="shared" si="11"/>
        <v/>
      </c>
      <c r="AI76" s="17" t="str">
        <f>IF('Peer Comparison Tool'!$D$12="NR","",IF($C76='Peer Comparison Tool'!$D$9,COUNT('CECL &lt;50B Database'!$AI$1:AI75)+1,""))</f>
        <v/>
      </c>
    </row>
    <row r="77" spans="1:35" x14ac:dyDescent="0.25">
      <c r="A77" t="s">
        <v>2302</v>
      </c>
      <c r="B77">
        <v>1190476</v>
      </c>
      <c r="C77" s="5" t="s">
        <v>2299</v>
      </c>
      <c r="D77" s="5" t="s">
        <v>4387</v>
      </c>
      <c r="E77" s="5">
        <v>2</v>
      </c>
      <c r="F77" s="2">
        <v>110270</v>
      </c>
      <c r="G77" s="2">
        <v>8333527</v>
      </c>
      <c r="H77" s="2">
        <v>6140051</v>
      </c>
      <c r="I77" s="2">
        <v>807814</v>
      </c>
      <c r="J77" s="2">
        <v>5332237</v>
      </c>
      <c r="K77" s="44">
        <v>2.067987600701169E-2</v>
      </c>
      <c r="L77" s="2">
        <v>43288</v>
      </c>
      <c r="M77" s="2">
        <v>7293396</v>
      </c>
      <c r="N77" s="2">
        <v>5314337</v>
      </c>
      <c r="O77" s="44">
        <v>8.1455127892717371E-3</v>
      </c>
      <c r="P77" s="2">
        <v>92187</v>
      </c>
      <c r="Q77" s="2">
        <v>7479341</v>
      </c>
      <c r="R77" s="2">
        <v>5457517</v>
      </c>
      <c r="S77" s="44">
        <v>1.6891747657405372E-2</v>
      </c>
      <c r="T77" s="2">
        <v>-18114</v>
      </c>
      <c r="U77" s="2">
        <v>28690</v>
      </c>
      <c r="V77" s="5" t="s">
        <v>4387</v>
      </c>
      <c r="W77" s="5">
        <v>1</v>
      </c>
      <c r="X77" s="37">
        <v>3.7881283496063178E-3</v>
      </c>
      <c r="Y77" s="6">
        <v>18083</v>
      </c>
      <c r="Z77" s="37">
        <v>8.7462348681336347E-3</v>
      </c>
      <c r="AA77" s="5">
        <v>16</v>
      </c>
      <c r="AC77" s="16" t="str">
        <f t="shared" si="6"/>
        <v/>
      </c>
      <c r="AD77" s="16">
        <f t="shared" si="7"/>
        <v>2.067987600701169E-2</v>
      </c>
      <c r="AE77" s="16" t="str">
        <f t="shared" si="8"/>
        <v/>
      </c>
      <c r="AF77" s="16" t="str">
        <f t="shared" si="9"/>
        <v/>
      </c>
      <c r="AG77" s="16" t="str">
        <f t="shared" si="10"/>
        <v/>
      </c>
      <c r="AH77" s="16" t="str">
        <f t="shared" si="11"/>
        <v/>
      </c>
      <c r="AI77" s="17" t="str">
        <f>IF('Peer Comparison Tool'!$D$12="NR","",IF($C77='Peer Comparison Tool'!$D$9,COUNT('CECL &lt;50B Database'!$AI$1:AI76)+1,""))</f>
        <v/>
      </c>
    </row>
    <row r="78" spans="1:35" x14ac:dyDescent="0.25">
      <c r="A78" t="s">
        <v>2606</v>
      </c>
      <c r="B78">
        <v>3650808</v>
      </c>
      <c r="C78" s="5" t="s">
        <v>2604</v>
      </c>
      <c r="D78" s="5" t="s">
        <v>4387</v>
      </c>
      <c r="E78" s="5">
        <v>0</v>
      </c>
      <c r="F78" s="2">
        <v>44083</v>
      </c>
      <c r="G78" s="2">
        <v>8187436</v>
      </c>
      <c r="H78" s="2">
        <v>4650056</v>
      </c>
      <c r="I78" s="2">
        <v>1688104</v>
      </c>
      <c r="J78" s="2">
        <v>2961952</v>
      </c>
      <c r="K78" s="44">
        <v>1.4883090610516308E-2</v>
      </c>
      <c r="L78" s="2">
        <v>48247</v>
      </c>
      <c r="M78" s="2">
        <v>4791421</v>
      </c>
      <c r="N78" s="2">
        <v>2647299</v>
      </c>
      <c r="O78" s="44">
        <v>1.8224990830276445E-2</v>
      </c>
      <c r="P78" s="2">
        <v>35906</v>
      </c>
      <c r="Q78" s="2">
        <v>5199714</v>
      </c>
      <c r="R78" s="2">
        <v>2817491</v>
      </c>
      <c r="S78" s="44">
        <v>1.2743962624902795E-2</v>
      </c>
      <c r="T78" s="2">
        <v>821</v>
      </c>
      <c r="U78" s="2">
        <v>-1321</v>
      </c>
      <c r="V78" s="5" t="s">
        <v>4387</v>
      </c>
      <c r="W78" s="5">
        <v>1</v>
      </c>
      <c r="X78" s="37">
        <v>2.139127985613512E-3</v>
      </c>
      <c r="Y78" s="6">
        <v>8177</v>
      </c>
      <c r="Z78" s="37">
        <v>-5.4810282053736493E-3</v>
      </c>
      <c r="AA78" s="5">
        <v>80</v>
      </c>
      <c r="AC78" s="16" t="str">
        <f t="shared" si="6"/>
        <v/>
      </c>
      <c r="AD78" s="16">
        <f t="shared" si="7"/>
        <v>1.4883090610516308E-2</v>
      </c>
      <c r="AE78" s="16" t="str">
        <f t="shared" si="8"/>
        <v/>
      </c>
      <c r="AF78" s="16" t="str">
        <f t="shared" si="9"/>
        <v/>
      </c>
      <c r="AG78" s="16" t="str">
        <f t="shared" si="10"/>
        <v/>
      </c>
      <c r="AH78" s="16" t="str">
        <f t="shared" si="11"/>
        <v/>
      </c>
      <c r="AI78" s="17" t="str">
        <f>IF('Peer Comparison Tool'!$D$12="NR","",IF($C78='Peer Comparison Tool'!$D$9,COUNT('CECL &lt;50B Database'!$AI$1:AI77)+1,""))</f>
        <v/>
      </c>
    </row>
    <row r="79" spans="1:35" x14ac:dyDescent="0.25">
      <c r="A79" t="s">
        <v>468</v>
      </c>
      <c r="B79">
        <v>34537</v>
      </c>
      <c r="C79" s="5" t="s">
        <v>462</v>
      </c>
      <c r="D79" s="5" t="s">
        <v>4387</v>
      </c>
      <c r="E79" s="5">
        <v>2</v>
      </c>
      <c r="F79" s="2">
        <v>91250</v>
      </c>
      <c r="G79" s="2">
        <v>8083700</v>
      </c>
      <c r="H79" s="2">
        <v>5772052</v>
      </c>
      <c r="I79" s="2">
        <v>589494</v>
      </c>
      <c r="J79" s="2">
        <v>5182558</v>
      </c>
      <c r="K79" s="44">
        <v>1.7607135318118968E-2</v>
      </c>
      <c r="L79" s="2">
        <v>35154</v>
      </c>
      <c r="M79" s="2">
        <v>7108356</v>
      </c>
      <c r="N79" s="2">
        <v>5198404</v>
      </c>
      <c r="O79" s="44">
        <v>6.7624601704677047E-3</v>
      </c>
      <c r="P79" s="2">
        <v>85411</v>
      </c>
      <c r="Q79" s="2">
        <v>7352580</v>
      </c>
      <c r="R79" s="2">
        <v>5317207</v>
      </c>
      <c r="S79" s="44">
        <v>1.6063132392626429E-2</v>
      </c>
      <c r="T79" s="2">
        <v>-16876</v>
      </c>
      <c r="U79" s="2">
        <v>21226</v>
      </c>
      <c r="V79" s="5" t="s">
        <v>4387</v>
      </c>
      <c r="W79" s="5">
        <v>1</v>
      </c>
      <c r="X79" s="37">
        <v>1.5440029254925394E-3</v>
      </c>
      <c r="Y79" s="6">
        <v>5839</v>
      </c>
      <c r="Z79" s="37">
        <v>9.3006722221587249E-3</v>
      </c>
      <c r="AA79" s="5">
        <v>32</v>
      </c>
      <c r="AC79" s="16" t="str">
        <f t="shared" si="6"/>
        <v/>
      </c>
      <c r="AD79" s="16">
        <f t="shared" si="7"/>
        <v>1.7607135318118968E-2</v>
      </c>
      <c r="AE79" s="16" t="str">
        <f t="shared" si="8"/>
        <v/>
      </c>
      <c r="AF79" s="16" t="str">
        <f t="shared" si="9"/>
        <v/>
      </c>
      <c r="AG79" s="16" t="str">
        <f t="shared" si="10"/>
        <v/>
      </c>
      <c r="AH79" s="16" t="str">
        <f t="shared" si="11"/>
        <v/>
      </c>
      <c r="AI79" s="17" t="str">
        <f>IF('Peer Comparison Tool'!$D$12="NR","",IF($C79='Peer Comparison Tool'!$D$9,COUNT('CECL &lt;50B Database'!$AI$1:AI78)+1,""))</f>
        <v/>
      </c>
    </row>
    <row r="80" spans="1:35" x14ac:dyDescent="0.25">
      <c r="A80" t="s">
        <v>709</v>
      </c>
      <c r="B80">
        <v>54973</v>
      </c>
      <c r="C80" s="5" t="s">
        <v>707</v>
      </c>
      <c r="D80" s="5" t="s">
        <v>4387</v>
      </c>
      <c r="E80" s="5">
        <v>2</v>
      </c>
      <c r="F80" s="2">
        <v>81307</v>
      </c>
      <c r="G80" s="2">
        <v>8019665</v>
      </c>
      <c r="H80" s="2">
        <v>5437817</v>
      </c>
      <c r="I80" s="2">
        <v>370230</v>
      </c>
      <c r="J80" s="2">
        <v>5067587</v>
      </c>
      <c r="K80" s="44">
        <v>1.6044519807948042E-2</v>
      </c>
      <c r="L80" s="2">
        <v>53355</v>
      </c>
      <c r="M80" s="2">
        <v>7233017</v>
      </c>
      <c r="N80" s="2">
        <v>5121176</v>
      </c>
      <c r="O80" s="44">
        <v>1.0418505437032431E-2</v>
      </c>
      <c r="P80" s="2">
        <v>77084</v>
      </c>
      <c r="Q80" s="2">
        <v>7385745</v>
      </c>
      <c r="R80" s="2">
        <v>5180932</v>
      </c>
      <c r="S80" s="44">
        <v>1.4878404117251491E-2</v>
      </c>
      <c r="T80" s="2">
        <v>-15372</v>
      </c>
      <c r="U80" s="2">
        <v>19441</v>
      </c>
      <c r="V80" s="5" t="s">
        <v>4387</v>
      </c>
      <c r="W80" s="5">
        <v>1</v>
      </c>
      <c r="X80" s="37">
        <v>1.1661156906965509E-3</v>
      </c>
      <c r="Y80" s="6">
        <v>4223</v>
      </c>
      <c r="Z80" s="37">
        <v>4.4598986802190602E-3</v>
      </c>
      <c r="AA80" s="5">
        <v>63</v>
      </c>
      <c r="AC80" s="16" t="str">
        <f t="shared" si="6"/>
        <v/>
      </c>
      <c r="AD80" s="16">
        <f t="shared" si="7"/>
        <v>1.6044519807948042E-2</v>
      </c>
      <c r="AE80" s="16" t="str">
        <f t="shared" si="8"/>
        <v/>
      </c>
      <c r="AF80" s="16" t="str">
        <f t="shared" si="9"/>
        <v/>
      </c>
      <c r="AG80" s="16" t="str">
        <f t="shared" si="10"/>
        <v/>
      </c>
      <c r="AH80" s="16" t="str">
        <f t="shared" si="11"/>
        <v/>
      </c>
      <c r="AI80" s="17" t="str">
        <f>IF('Peer Comparison Tool'!$D$12="NR","",IF($C80='Peer Comparison Tool'!$D$9,COUNT('CECL &lt;50B Database'!$AI$1:AI79)+1,""))</f>
        <v/>
      </c>
    </row>
    <row r="81" spans="1:35" x14ac:dyDescent="0.25">
      <c r="A81" t="s">
        <v>219</v>
      </c>
      <c r="B81">
        <v>200378</v>
      </c>
      <c r="C81" s="5" t="s">
        <v>207</v>
      </c>
      <c r="D81" s="5" t="s">
        <v>4387</v>
      </c>
      <c r="E81" s="5">
        <v>2</v>
      </c>
      <c r="F81" s="2">
        <v>90370</v>
      </c>
      <c r="G81" s="2">
        <v>7753335</v>
      </c>
      <c r="H81" s="2">
        <v>5627696</v>
      </c>
      <c r="I81" s="2">
        <v>240711</v>
      </c>
      <c r="J81" s="2">
        <v>5386985</v>
      </c>
      <c r="K81" s="44">
        <v>1.6775617530028392E-2</v>
      </c>
      <c r="L81" s="2">
        <v>57649</v>
      </c>
      <c r="M81" s="2">
        <v>7802069</v>
      </c>
      <c r="N81" s="2">
        <v>5951885</v>
      </c>
      <c r="O81" s="44">
        <v>9.6858390241074885E-3</v>
      </c>
      <c r="P81" s="2">
        <v>78243</v>
      </c>
      <c r="Q81" s="2">
        <v>7633825</v>
      </c>
      <c r="R81" s="2">
        <v>5667464</v>
      </c>
      <c r="S81" s="44">
        <v>1.3805645699734484E-2</v>
      </c>
      <c r="T81" s="2">
        <v>-4503</v>
      </c>
      <c r="U81" s="2">
        <v>7609</v>
      </c>
      <c r="V81" s="5" t="s">
        <v>4387</v>
      </c>
      <c r="W81" s="5">
        <v>1</v>
      </c>
      <c r="X81" s="37">
        <v>2.9699718302939083E-3</v>
      </c>
      <c r="Y81" s="6">
        <v>12127</v>
      </c>
      <c r="Z81" s="37">
        <v>4.1198066756269955E-3</v>
      </c>
      <c r="AA81" s="5">
        <v>47</v>
      </c>
      <c r="AC81" s="16" t="str">
        <f t="shared" si="6"/>
        <v/>
      </c>
      <c r="AD81" s="16">
        <f t="shared" si="7"/>
        <v>1.6775617530028392E-2</v>
      </c>
      <c r="AE81" s="16" t="str">
        <f t="shared" si="8"/>
        <v/>
      </c>
      <c r="AF81" s="16" t="str">
        <f t="shared" si="9"/>
        <v/>
      </c>
      <c r="AG81" s="16" t="str">
        <f t="shared" si="10"/>
        <v/>
      </c>
      <c r="AH81" s="16" t="str">
        <f t="shared" si="11"/>
        <v/>
      </c>
      <c r="AI81" s="17" t="str">
        <f>IF('Peer Comparison Tool'!$D$12="NR","",IF($C81='Peer Comparison Tool'!$D$9,COUNT('CECL &lt;50B Database'!$AI$1:AI80)+1,""))</f>
        <v/>
      </c>
    </row>
    <row r="82" spans="1:35" x14ac:dyDescent="0.25">
      <c r="A82" t="s">
        <v>3712</v>
      </c>
      <c r="B82">
        <v>2362458</v>
      </c>
      <c r="C82" s="5" t="s">
        <v>3704</v>
      </c>
      <c r="D82" s="5" t="s">
        <v>4389</v>
      </c>
      <c r="E82" s="5">
        <v>2</v>
      </c>
      <c r="F82" s="2">
        <v>5201</v>
      </c>
      <c r="G82" s="2">
        <v>7394406</v>
      </c>
      <c r="H82" s="2">
        <v>409876</v>
      </c>
      <c r="I82" s="2">
        <v>0</v>
      </c>
      <c r="J82" s="2">
        <v>409876</v>
      </c>
      <c r="K82" s="44">
        <v>1.2689203564004723E-2</v>
      </c>
      <c r="L82" s="2">
        <v>4277</v>
      </c>
      <c r="M82" s="2">
        <v>5630155</v>
      </c>
      <c r="N82" s="2">
        <v>455139</v>
      </c>
      <c r="O82" s="44">
        <v>9.3971292286532254E-3</v>
      </c>
      <c r="P82" s="2">
        <v>2261</v>
      </c>
      <c r="Q82" s="2">
        <v>7164797</v>
      </c>
      <c r="R82" s="2">
        <v>432069</v>
      </c>
      <c r="S82" s="44">
        <v>5.2329604762202334E-3</v>
      </c>
      <c r="T82" s="2">
        <v>1096</v>
      </c>
      <c r="U82" s="2">
        <v>-1450</v>
      </c>
      <c r="V82" s="5" t="s">
        <v>4389</v>
      </c>
      <c r="W82" s="5">
        <v>1</v>
      </c>
      <c r="X82" s="37">
        <v>7.4562430877844893E-3</v>
      </c>
      <c r="Y82" s="6">
        <v>2940</v>
      </c>
      <c r="Z82" s="37">
        <v>-4.164168752432992E-3</v>
      </c>
      <c r="AA82" s="5">
        <v>114</v>
      </c>
      <c r="AC82" s="16" t="str">
        <f t="shared" si="6"/>
        <v/>
      </c>
      <c r="AD82" s="16">
        <f t="shared" si="7"/>
        <v>1.2689203564004723E-2</v>
      </c>
      <c r="AE82" s="16" t="str">
        <f t="shared" si="8"/>
        <v/>
      </c>
      <c r="AF82" s="16" t="str">
        <f t="shared" si="9"/>
        <v/>
      </c>
      <c r="AG82" s="16" t="str">
        <f t="shared" si="10"/>
        <v/>
      </c>
      <c r="AH82" s="16" t="str">
        <f t="shared" si="11"/>
        <v/>
      </c>
      <c r="AI82" s="17" t="str">
        <f>IF('Peer Comparison Tool'!$D$12="NR","",IF($C82='Peer Comparison Tool'!$D$9,COUNT('CECL &lt;50B Database'!$AI$1:AI81)+1,""))</f>
        <v/>
      </c>
    </row>
    <row r="83" spans="1:35" x14ac:dyDescent="0.25">
      <c r="A83" t="s">
        <v>222</v>
      </c>
      <c r="B83">
        <v>100562</v>
      </c>
      <c r="C83" s="5" t="s">
        <v>207</v>
      </c>
      <c r="D83" s="5" t="s">
        <v>4387</v>
      </c>
      <c r="E83" s="5">
        <v>0</v>
      </c>
      <c r="F83" s="2">
        <v>79739</v>
      </c>
      <c r="G83" s="2">
        <v>7358310</v>
      </c>
      <c r="H83" s="2">
        <v>4801406</v>
      </c>
      <c r="I83" s="2">
        <v>436731</v>
      </c>
      <c r="J83" s="2">
        <v>4364675</v>
      </c>
      <c r="K83" s="44">
        <v>1.8269172389696827E-2</v>
      </c>
      <c r="L83" s="2">
        <v>30616</v>
      </c>
      <c r="M83" s="2">
        <v>6469416</v>
      </c>
      <c r="N83" s="2">
        <v>4307366</v>
      </c>
      <c r="O83" s="44">
        <v>7.1078241319637104E-3</v>
      </c>
      <c r="P83" s="2">
        <v>57911</v>
      </c>
      <c r="Q83" s="2">
        <v>6469552</v>
      </c>
      <c r="R83" s="2">
        <v>4379062</v>
      </c>
      <c r="S83" s="44">
        <v>1.3224521598461041E-2</v>
      </c>
      <c r="T83" s="2">
        <v>-12983</v>
      </c>
      <c r="U83" s="2">
        <v>18913</v>
      </c>
      <c r="V83" s="5" t="s">
        <v>4387</v>
      </c>
      <c r="W83" s="5">
        <v>1</v>
      </c>
      <c r="X83" s="37">
        <v>5.0446507912357864E-3</v>
      </c>
      <c r="Y83" s="6">
        <v>21828</v>
      </c>
      <c r="Z83" s="37">
        <v>6.1166974664973303E-3</v>
      </c>
      <c r="AA83" s="5">
        <v>28</v>
      </c>
      <c r="AC83" s="16" t="str">
        <f t="shared" si="6"/>
        <v/>
      </c>
      <c r="AD83" s="16">
        <f t="shared" si="7"/>
        <v>1.8269172389696827E-2</v>
      </c>
      <c r="AE83" s="16" t="str">
        <f t="shared" si="8"/>
        <v/>
      </c>
      <c r="AF83" s="16" t="str">
        <f t="shared" si="9"/>
        <v/>
      </c>
      <c r="AG83" s="16" t="str">
        <f t="shared" si="10"/>
        <v/>
      </c>
      <c r="AH83" s="16" t="str">
        <f t="shared" si="11"/>
        <v/>
      </c>
      <c r="AI83" s="17" t="str">
        <f>IF('Peer Comparison Tool'!$D$12="NR","",IF($C83='Peer Comparison Tool'!$D$9,COUNT('CECL &lt;50B Database'!$AI$1:AI82)+1,""))</f>
        <v/>
      </c>
    </row>
    <row r="84" spans="1:35" x14ac:dyDescent="0.25">
      <c r="A84" t="s">
        <v>3711</v>
      </c>
      <c r="B84">
        <v>361167</v>
      </c>
      <c r="C84" s="5" t="s">
        <v>3704</v>
      </c>
      <c r="D84" s="5" t="s">
        <v>4387</v>
      </c>
      <c r="E84" s="5">
        <v>2</v>
      </c>
      <c r="F84" s="2">
        <v>59868</v>
      </c>
      <c r="G84" s="2">
        <v>7325281</v>
      </c>
      <c r="H84" s="2">
        <v>3852571</v>
      </c>
      <c r="I84" s="2">
        <v>308362</v>
      </c>
      <c r="J84" s="2">
        <v>3544209</v>
      </c>
      <c r="K84" s="44">
        <v>1.689178036622558E-2</v>
      </c>
      <c r="L84" s="2">
        <v>24797</v>
      </c>
      <c r="M84" s="2">
        <v>6743520</v>
      </c>
      <c r="N84" s="2">
        <v>3568204</v>
      </c>
      <c r="O84" s="44">
        <v>6.949434505426259E-3</v>
      </c>
      <c r="P84" s="2">
        <v>53638</v>
      </c>
      <c r="Q84" s="2">
        <v>7269459</v>
      </c>
      <c r="R84" s="2">
        <v>3601002</v>
      </c>
      <c r="S84" s="44">
        <v>1.4895298586337914E-2</v>
      </c>
      <c r="T84" s="2">
        <v>-7830</v>
      </c>
      <c r="U84" s="2">
        <v>5303</v>
      </c>
      <c r="V84" s="5" t="s">
        <v>4387</v>
      </c>
      <c r="W84" s="5">
        <v>1</v>
      </c>
      <c r="X84" s="37">
        <v>1.9964817798876662E-3</v>
      </c>
      <c r="Y84" s="6">
        <v>6230</v>
      </c>
      <c r="Z84" s="37">
        <v>7.9458640809116545E-3</v>
      </c>
      <c r="AA84" s="5">
        <v>44</v>
      </c>
      <c r="AC84" s="16" t="str">
        <f t="shared" si="6"/>
        <v/>
      </c>
      <c r="AD84" s="16">
        <f t="shared" si="7"/>
        <v>1.689178036622558E-2</v>
      </c>
      <c r="AE84" s="16" t="str">
        <f t="shared" si="8"/>
        <v/>
      </c>
      <c r="AF84" s="16" t="str">
        <f t="shared" si="9"/>
        <v/>
      </c>
      <c r="AG84" s="16" t="str">
        <f t="shared" si="10"/>
        <v/>
      </c>
      <c r="AH84" s="16" t="str">
        <f t="shared" si="11"/>
        <v/>
      </c>
      <c r="AI84" s="17" t="str">
        <f>IF('Peer Comparison Tool'!$D$12="NR","",IF($C84='Peer Comparison Tool'!$D$9,COUNT('CECL &lt;50B Database'!$AI$1:AI83)+1,""))</f>
        <v/>
      </c>
    </row>
    <row r="85" spans="1:35" x14ac:dyDescent="0.25">
      <c r="A85" t="s">
        <v>4132</v>
      </c>
      <c r="B85">
        <v>258771</v>
      </c>
      <c r="C85" s="5" t="s">
        <v>4128</v>
      </c>
      <c r="D85" s="5" t="s">
        <v>4387</v>
      </c>
      <c r="E85" s="5">
        <v>0</v>
      </c>
      <c r="F85" s="2">
        <v>65000</v>
      </c>
      <c r="G85" s="2">
        <v>7303963</v>
      </c>
      <c r="H85" s="2">
        <v>5432278</v>
      </c>
      <c r="I85" s="2">
        <v>296202</v>
      </c>
      <c r="J85" s="2">
        <v>5136076</v>
      </c>
      <c r="K85" s="44">
        <v>1.2655575968891426E-2</v>
      </c>
      <c r="L85" s="2">
        <v>41772</v>
      </c>
      <c r="M85" s="2">
        <v>6771304</v>
      </c>
      <c r="N85" s="2">
        <v>5114556</v>
      </c>
      <c r="O85" s="44">
        <v>8.1672778634157093E-3</v>
      </c>
      <c r="P85" s="2">
        <v>58299</v>
      </c>
      <c r="Q85" s="2">
        <v>6760574</v>
      </c>
      <c r="R85" s="2">
        <v>5093229</v>
      </c>
      <c r="S85" s="44">
        <v>1.1446373214320424E-2</v>
      </c>
      <c r="T85">
        <v>-3741</v>
      </c>
      <c r="U85">
        <v>3741</v>
      </c>
      <c r="V85" s="5" t="s">
        <v>4387</v>
      </c>
      <c r="W85" s="5">
        <v>1</v>
      </c>
      <c r="X85" s="37">
        <v>1.2092027545710024E-3</v>
      </c>
      <c r="Y85" s="6">
        <v>6701</v>
      </c>
      <c r="Z85" s="37">
        <v>3.2790953509047142E-3</v>
      </c>
      <c r="AA85" s="5">
        <v>115</v>
      </c>
      <c r="AC85" s="16" t="str">
        <f t="shared" si="6"/>
        <v/>
      </c>
      <c r="AD85" s="16">
        <f t="shared" si="7"/>
        <v>1.2655575968891426E-2</v>
      </c>
      <c r="AE85" s="16" t="str">
        <f t="shared" si="8"/>
        <v/>
      </c>
      <c r="AF85" s="16" t="str">
        <f t="shared" si="9"/>
        <v/>
      </c>
      <c r="AG85" s="16" t="str">
        <f t="shared" si="10"/>
        <v/>
      </c>
      <c r="AH85" s="16" t="str">
        <f t="shared" si="11"/>
        <v/>
      </c>
      <c r="AI85" s="17" t="str">
        <f>IF('Peer Comparison Tool'!$D$12="NR","",IF($C85='Peer Comparison Tool'!$D$9,COUNT('CECL &lt;50B Database'!$AI$1:AI84)+1,""))</f>
        <v/>
      </c>
    </row>
    <row r="86" spans="1:35" x14ac:dyDescent="0.25">
      <c r="A86" t="s">
        <v>342</v>
      </c>
      <c r="B86">
        <v>436159</v>
      </c>
      <c r="C86" s="5" t="s">
        <v>3603</v>
      </c>
      <c r="D86" s="5" t="s">
        <v>4387</v>
      </c>
      <c r="E86" s="5">
        <v>2</v>
      </c>
      <c r="F86" s="2">
        <v>113129</v>
      </c>
      <c r="G86" s="2">
        <v>7250529</v>
      </c>
      <c r="H86" s="2">
        <v>4827023</v>
      </c>
      <c r="I86" s="2">
        <v>314678</v>
      </c>
      <c r="J86" s="2">
        <v>4512345</v>
      </c>
      <c r="K86" s="44">
        <v>2.5070999668686679E-2</v>
      </c>
      <c r="L86" s="2">
        <v>31139</v>
      </c>
      <c r="M86" s="2">
        <v>6120102</v>
      </c>
      <c r="N86" s="2">
        <v>4409642</v>
      </c>
      <c r="O86" s="44">
        <v>7.061570984674039E-3</v>
      </c>
      <c r="P86" s="2">
        <v>89141</v>
      </c>
      <c r="Q86" s="2">
        <v>6651423</v>
      </c>
      <c r="R86" s="2">
        <v>4568038</v>
      </c>
      <c r="S86" s="44">
        <v>1.9514067089634542E-2</v>
      </c>
      <c r="T86" s="2">
        <v>-25018</v>
      </c>
      <c r="U86" s="2">
        <v>31446</v>
      </c>
      <c r="V86" s="5" t="s">
        <v>4387</v>
      </c>
      <c r="W86" s="5">
        <v>1</v>
      </c>
      <c r="X86" s="37">
        <v>5.5569325790521366E-3</v>
      </c>
      <c r="Y86" s="6">
        <v>23988</v>
      </c>
      <c r="Z86" s="37">
        <v>1.2452496104960502E-2</v>
      </c>
      <c r="AA86" s="5">
        <v>10</v>
      </c>
      <c r="AC86" s="16" t="str">
        <f t="shared" si="6"/>
        <v/>
      </c>
      <c r="AD86" s="16">
        <f t="shared" si="7"/>
        <v>2.5070999668686679E-2</v>
      </c>
      <c r="AE86" s="16" t="str">
        <f t="shared" si="8"/>
        <v/>
      </c>
      <c r="AF86" s="16" t="str">
        <f t="shared" si="9"/>
        <v/>
      </c>
      <c r="AG86" s="16" t="str">
        <f t="shared" si="10"/>
        <v/>
      </c>
      <c r="AH86" s="16" t="str">
        <f t="shared" si="11"/>
        <v/>
      </c>
      <c r="AI86" s="17" t="str">
        <f>IF('Peer Comparison Tool'!$D$12="NR","",IF($C86='Peer Comparison Tool'!$D$9,COUNT('CECL &lt;50B Database'!$AI$1:AI85)+1,""))</f>
        <v/>
      </c>
    </row>
    <row r="87" spans="1:35" x14ac:dyDescent="0.25">
      <c r="A87" t="s">
        <v>2959</v>
      </c>
      <c r="B87">
        <v>959304</v>
      </c>
      <c r="C87" s="5" t="s">
        <v>2948</v>
      </c>
      <c r="D87" s="5" t="s">
        <v>4387</v>
      </c>
      <c r="E87" s="5">
        <v>2</v>
      </c>
      <c r="F87" s="2">
        <v>36710</v>
      </c>
      <c r="G87" s="2">
        <v>7166277</v>
      </c>
      <c r="H87" s="2">
        <v>5983275</v>
      </c>
      <c r="I87" s="2">
        <v>91614</v>
      </c>
      <c r="J87" s="2">
        <v>5891661</v>
      </c>
      <c r="K87" s="44">
        <v>6.2308405049102452E-3</v>
      </c>
      <c r="L87" s="2">
        <v>21751</v>
      </c>
      <c r="M87" s="2">
        <v>7017594</v>
      </c>
      <c r="N87" s="2">
        <v>5772206</v>
      </c>
      <c r="O87" s="44">
        <v>3.7682300319843054E-3</v>
      </c>
      <c r="P87" s="2">
        <v>28098</v>
      </c>
      <c r="Q87" s="2">
        <v>7245828</v>
      </c>
      <c r="R87" s="2">
        <v>5932088</v>
      </c>
      <c r="S87" s="44">
        <v>4.736612133872593E-3</v>
      </c>
      <c r="T87" s="2">
        <v>-875</v>
      </c>
      <c r="U87" s="2">
        <v>719</v>
      </c>
      <c r="V87" s="5" t="s">
        <v>4387</v>
      </c>
      <c r="W87" s="5">
        <v>1</v>
      </c>
      <c r="X87" s="37">
        <v>1.4942283710376522E-3</v>
      </c>
      <c r="Y87" s="6">
        <v>8612</v>
      </c>
      <c r="Z87" s="37">
        <v>9.6838210188828757E-4</v>
      </c>
      <c r="AA87" s="5">
        <v>157</v>
      </c>
      <c r="AC87" s="16" t="str">
        <f t="shared" si="6"/>
        <v/>
      </c>
      <c r="AD87" s="16">
        <f t="shared" si="7"/>
        <v>6.2308405049102452E-3</v>
      </c>
      <c r="AE87" s="16" t="str">
        <f t="shared" si="8"/>
        <v/>
      </c>
      <c r="AF87" s="16" t="str">
        <f t="shared" si="9"/>
        <v/>
      </c>
      <c r="AG87" s="16" t="str">
        <f t="shared" si="10"/>
        <v/>
      </c>
      <c r="AH87" s="16" t="str">
        <f t="shared" si="11"/>
        <v/>
      </c>
      <c r="AI87" s="17" t="str">
        <f>IF('Peer Comparison Tool'!$D$12="NR","",IF($C87='Peer Comparison Tool'!$D$9,COUNT('CECL &lt;50B Database'!$AI$1:AI86)+1,""))</f>
        <v/>
      </c>
    </row>
    <row r="88" spans="1:35" x14ac:dyDescent="0.25">
      <c r="A88" t="s">
        <v>931</v>
      </c>
      <c r="B88">
        <v>773247</v>
      </c>
      <c r="C88" s="5" t="s">
        <v>926</v>
      </c>
      <c r="D88" s="5" t="s">
        <v>4387</v>
      </c>
      <c r="E88" s="5">
        <v>2</v>
      </c>
      <c r="F88" s="2">
        <v>47093</v>
      </c>
      <c r="G88" s="2">
        <v>6628965</v>
      </c>
      <c r="H88" s="2">
        <v>4839423</v>
      </c>
      <c r="I88" s="2">
        <v>276007</v>
      </c>
      <c r="J88" s="2">
        <v>4563416</v>
      </c>
      <c r="K88" s="44">
        <v>1.0319681571875104E-2</v>
      </c>
      <c r="L88" s="2">
        <v>28028</v>
      </c>
      <c r="M88" s="2">
        <v>6073827</v>
      </c>
      <c r="N88" s="2">
        <v>4401410</v>
      </c>
      <c r="O88" s="44">
        <v>6.3679593584783055E-3</v>
      </c>
      <c r="P88" s="2">
        <v>38545</v>
      </c>
      <c r="Q88" s="2">
        <v>6194824</v>
      </c>
      <c r="R88" s="2">
        <v>4376204</v>
      </c>
      <c r="S88" s="44">
        <v>8.8078617907209073E-3</v>
      </c>
      <c r="T88" s="2">
        <v>-7172</v>
      </c>
      <c r="U88" s="2">
        <v>12783</v>
      </c>
      <c r="V88" s="5" t="s">
        <v>4387</v>
      </c>
      <c r="W88" s="5">
        <v>1</v>
      </c>
      <c r="X88" s="37">
        <v>1.5118197811541962E-3</v>
      </c>
      <c r="Y88" s="6">
        <v>8548</v>
      </c>
      <c r="Z88" s="37">
        <v>2.4399024322426018E-3</v>
      </c>
      <c r="AA88" s="5">
        <v>140</v>
      </c>
      <c r="AC88" s="16" t="str">
        <f t="shared" si="6"/>
        <v/>
      </c>
      <c r="AD88" s="16">
        <f t="shared" si="7"/>
        <v>1.0319681571875104E-2</v>
      </c>
      <c r="AE88" s="16" t="str">
        <f t="shared" si="8"/>
        <v/>
      </c>
      <c r="AF88" s="16" t="str">
        <f t="shared" si="9"/>
        <v/>
      </c>
      <c r="AG88" s="16" t="str">
        <f t="shared" si="10"/>
        <v/>
      </c>
      <c r="AH88" s="16" t="str">
        <f t="shared" si="11"/>
        <v/>
      </c>
      <c r="AI88" s="17" t="str">
        <f>IF('Peer Comparison Tool'!$D$12="NR","",IF($C88='Peer Comparison Tool'!$D$9,COUNT('CECL &lt;50B Database'!$AI$1:AI87)+1,""))</f>
        <v/>
      </c>
    </row>
    <row r="89" spans="1:35" x14ac:dyDescent="0.25">
      <c r="A89" t="s">
        <v>710</v>
      </c>
      <c r="B89">
        <v>701062</v>
      </c>
      <c r="C89" s="5" t="s">
        <v>707</v>
      </c>
      <c r="D89" s="5" t="s">
        <v>4387</v>
      </c>
      <c r="E89" s="5">
        <v>2</v>
      </c>
      <c r="F89" s="2">
        <v>67339</v>
      </c>
      <c r="G89" s="2">
        <v>6627048</v>
      </c>
      <c r="H89" s="2">
        <v>5003438</v>
      </c>
      <c r="I89" s="2">
        <v>543653</v>
      </c>
      <c r="J89" s="2">
        <v>4459785</v>
      </c>
      <c r="K89" s="44">
        <v>1.5099158367499779E-2</v>
      </c>
      <c r="L89" s="2">
        <v>47971</v>
      </c>
      <c r="M89" s="2">
        <v>6003592</v>
      </c>
      <c r="N89" s="2">
        <v>4449540</v>
      </c>
      <c r="O89" s="44">
        <v>1.0781114452280461E-2</v>
      </c>
      <c r="P89" s="2">
        <v>59645</v>
      </c>
      <c r="Q89" s="2">
        <v>6102940</v>
      </c>
      <c r="R89" s="2">
        <v>4511998</v>
      </c>
      <c r="S89" s="44">
        <v>1.3219199121985426E-2</v>
      </c>
      <c r="T89" s="2">
        <v>-3156</v>
      </c>
      <c r="U89" s="2">
        <v>3566</v>
      </c>
      <c r="V89" s="5" t="s">
        <v>4387</v>
      </c>
      <c r="W89" s="5">
        <v>1</v>
      </c>
      <c r="X89" s="37">
        <v>1.8799592455143524E-3</v>
      </c>
      <c r="Y89" s="6">
        <v>7694</v>
      </c>
      <c r="Z89" s="37">
        <v>2.4380846697049652E-3</v>
      </c>
      <c r="AA89" s="5">
        <v>77</v>
      </c>
      <c r="AC89" s="16" t="str">
        <f t="shared" si="6"/>
        <v/>
      </c>
      <c r="AD89" s="16">
        <f t="shared" si="7"/>
        <v>1.5099158367499779E-2</v>
      </c>
      <c r="AE89" s="16" t="str">
        <f t="shared" si="8"/>
        <v/>
      </c>
      <c r="AF89" s="16" t="str">
        <f t="shared" si="9"/>
        <v/>
      </c>
      <c r="AG89" s="16" t="str">
        <f t="shared" si="10"/>
        <v/>
      </c>
      <c r="AH89" s="16" t="str">
        <f t="shared" si="11"/>
        <v/>
      </c>
      <c r="AI89" s="17" t="str">
        <f>IF('Peer Comparison Tool'!$D$12="NR","",IF($C89='Peer Comparison Tool'!$D$9,COUNT('CECL &lt;50B Database'!$AI$1:AI88)+1,""))</f>
        <v/>
      </c>
    </row>
    <row r="90" spans="1:35" x14ac:dyDescent="0.25">
      <c r="A90" t="s">
        <v>1696</v>
      </c>
      <c r="B90">
        <v>667757</v>
      </c>
      <c r="C90" s="5" t="s">
        <v>1695</v>
      </c>
      <c r="D90" s="5" t="s">
        <v>4387</v>
      </c>
      <c r="E90" s="5">
        <v>2</v>
      </c>
      <c r="F90" s="2">
        <v>70468</v>
      </c>
      <c r="G90" s="2">
        <v>6611931</v>
      </c>
      <c r="H90" s="2">
        <v>5312194</v>
      </c>
      <c r="I90" s="2">
        <v>549129</v>
      </c>
      <c r="J90" s="2">
        <v>4763065</v>
      </c>
      <c r="K90" s="44">
        <v>1.479467527736867E-2</v>
      </c>
      <c r="L90" s="2">
        <v>37520</v>
      </c>
      <c r="M90" s="2">
        <v>5294103</v>
      </c>
      <c r="N90" s="2">
        <v>4143195</v>
      </c>
      <c r="O90" s="44">
        <v>9.0558132069574332E-3</v>
      </c>
      <c r="P90" s="2">
        <v>56063</v>
      </c>
      <c r="Q90" s="2">
        <v>6019234</v>
      </c>
      <c r="R90" s="2">
        <v>4481184</v>
      </c>
      <c r="S90" s="44">
        <v>1.2510756085891585E-2</v>
      </c>
      <c r="T90" s="2">
        <v>-760</v>
      </c>
      <c r="U90" s="2">
        <v>1344</v>
      </c>
      <c r="V90" s="5" t="s">
        <v>4387</v>
      </c>
      <c r="W90" s="5">
        <v>1</v>
      </c>
      <c r="X90" s="37">
        <v>2.2839191914770848E-3</v>
      </c>
      <c r="Y90" s="6">
        <v>14405</v>
      </c>
      <c r="Z90" s="37">
        <v>3.4549428789341519E-3</v>
      </c>
      <c r="AA90" s="5">
        <v>82</v>
      </c>
      <c r="AC90" s="16" t="str">
        <f t="shared" si="6"/>
        <v/>
      </c>
      <c r="AD90" s="16">
        <f t="shared" si="7"/>
        <v>1.479467527736867E-2</v>
      </c>
      <c r="AE90" s="16" t="str">
        <f t="shared" si="8"/>
        <v/>
      </c>
      <c r="AF90" s="16" t="str">
        <f t="shared" si="9"/>
        <v/>
      </c>
      <c r="AG90" s="16" t="str">
        <f t="shared" si="10"/>
        <v/>
      </c>
      <c r="AH90" s="16" t="str">
        <f t="shared" si="11"/>
        <v/>
      </c>
      <c r="AI90" s="17" t="str">
        <f>IF('Peer Comparison Tool'!$D$12="NR","",IF($C90='Peer Comparison Tool'!$D$9,COUNT('CECL &lt;50B Database'!$AI$1:AI89)+1,""))</f>
        <v/>
      </c>
    </row>
    <row r="91" spans="1:35" x14ac:dyDescent="0.25">
      <c r="A91" t="s">
        <v>903</v>
      </c>
      <c r="B91">
        <v>881478</v>
      </c>
      <c r="C91" s="5" t="s">
        <v>4128</v>
      </c>
      <c r="D91" s="5" t="s">
        <v>4387</v>
      </c>
      <c r="E91" s="5">
        <v>2</v>
      </c>
      <c r="F91" s="2">
        <v>71501</v>
      </c>
      <c r="G91" s="2">
        <v>6563008</v>
      </c>
      <c r="H91" s="2">
        <v>4666333</v>
      </c>
      <c r="I91" s="2">
        <v>856490</v>
      </c>
      <c r="J91" s="2">
        <v>3809843</v>
      </c>
      <c r="K91" s="44">
        <v>1.8767440023119062E-2</v>
      </c>
      <c r="L91" s="2">
        <v>36171</v>
      </c>
      <c r="M91" s="2">
        <v>5550690</v>
      </c>
      <c r="N91" s="2">
        <v>3767879</v>
      </c>
      <c r="O91" s="44">
        <v>9.5998305678075112E-3</v>
      </c>
      <c r="P91" s="2">
        <v>47540</v>
      </c>
      <c r="Q91" s="2">
        <v>5584024</v>
      </c>
      <c r="R91" s="2">
        <v>3852376</v>
      </c>
      <c r="S91" s="44">
        <v>1.2340436136036565E-2</v>
      </c>
      <c r="T91" s="2">
        <v>-5615</v>
      </c>
      <c r="U91" s="2">
        <v>3721</v>
      </c>
      <c r="V91" s="5" t="s">
        <v>4387</v>
      </c>
      <c r="W91" s="5">
        <v>1</v>
      </c>
      <c r="X91" s="37">
        <v>6.4270038870824966E-3</v>
      </c>
      <c r="Y91" s="6">
        <v>23961</v>
      </c>
      <c r="Z91" s="37">
        <v>2.7406055682290542E-3</v>
      </c>
      <c r="AA91" s="5">
        <v>24</v>
      </c>
      <c r="AC91" s="16" t="str">
        <f t="shared" si="6"/>
        <v/>
      </c>
      <c r="AD91" s="16">
        <f t="shared" si="7"/>
        <v>1.8767440023119062E-2</v>
      </c>
      <c r="AE91" s="16" t="str">
        <f t="shared" si="8"/>
        <v/>
      </c>
      <c r="AF91" s="16" t="str">
        <f t="shared" si="9"/>
        <v/>
      </c>
      <c r="AG91" s="16" t="str">
        <f t="shared" si="10"/>
        <v/>
      </c>
      <c r="AH91" s="16" t="str">
        <f t="shared" si="11"/>
        <v/>
      </c>
      <c r="AI91" s="17" t="str">
        <f>IF('Peer Comparison Tool'!$D$12="NR","",IF($C91='Peer Comparison Tool'!$D$9,COUNT('CECL &lt;50B Database'!$AI$1:AI90)+1,""))</f>
        <v/>
      </c>
    </row>
    <row r="92" spans="1:35" x14ac:dyDescent="0.25">
      <c r="A92" t="s">
        <v>224</v>
      </c>
      <c r="B92">
        <v>697763</v>
      </c>
      <c r="C92" s="5" t="s">
        <v>207</v>
      </c>
      <c r="D92" s="5" t="s">
        <v>4387</v>
      </c>
      <c r="E92" s="5">
        <v>0</v>
      </c>
      <c r="F92" s="2">
        <v>24529</v>
      </c>
      <c r="G92" s="2">
        <v>6418409</v>
      </c>
      <c r="H92" s="2">
        <v>1316359</v>
      </c>
      <c r="I92" s="2">
        <v>240815</v>
      </c>
      <c r="J92" s="2">
        <v>1075544</v>
      </c>
      <c r="K92" s="44">
        <v>2.2806133454326367E-2</v>
      </c>
      <c r="L92" s="2">
        <v>19484</v>
      </c>
      <c r="M92" s="2">
        <v>5599137</v>
      </c>
      <c r="N92" s="2">
        <v>1126664</v>
      </c>
      <c r="O92" s="44">
        <v>1.7293532055697173E-2</v>
      </c>
      <c r="P92" s="2">
        <v>24804</v>
      </c>
      <c r="Q92" s="2">
        <v>5581673</v>
      </c>
      <c r="R92" s="2">
        <v>1121243</v>
      </c>
      <c r="S92" s="44">
        <v>2.212187723802958E-2</v>
      </c>
      <c r="T92" s="2">
        <v>52</v>
      </c>
      <c r="U92" s="2">
        <v>2033</v>
      </c>
      <c r="V92" s="5" t="s">
        <v>4387</v>
      </c>
      <c r="W92" s="5">
        <v>1</v>
      </c>
      <c r="X92" s="37">
        <v>6.8425621629678718E-4</v>
      </c>
      <c r="Y92" s="6">
        <v>-275</v>
      </c>
      <c r="Z92" s="37">
        <v>4.8283451823324074E-3</v>
      </c>
      <c r="AA92" s="5">
        <v>12</v>
      </c>
      <c r="AC92" s="16" t="str">
        <f t="shared" si="6"/>
        <v/>
      </c>
      <c r="AD92" s="16">
        <f t="shared" si="7"/>
        <v>2.2806133454326367E-2</v>
      </c>
      <c r="AE92" s="16" t="str">
        <f t="shared" si="8"/>
        <v/>
      </c>
      <c r="AF92" s="16" t="str">
        <f t="shared" si="9"/>
        <v/>
      </c>
      <c r="AG92" s="16" t="str">
        <f t="shared" si="10"/>
        <v/>
      </c>
      <c r="AH92" s="16" t="str">
        <f t="shared" si="11"/>
        <v/>
      </c>
      <c r="AI92" s="17" t="str">
        <f>IF('Peer Comparison Tool'!$D$12="NR","",IF($C92='Peer Comparison Tool'!$D$9,COUNT('CECL &lt;50B Database'!$AI$1:AI91)+1,""))</f>
        <v/>
      </c>
    </row>
    <row r="93" spans="1:35" x14ac:dyDescent="0.25">
      <c r="A93" t="s">
        <v>344</v>
      </c>
      <c r="B93">
        <v>4210227</v>
      </c>
      <c r="C93" s="5" t="s">
        <v>343</v>
      </c>
      <c r="D93" s="5" t="s">
        <v>4387</v>
      </c>
      <c r="E93" s="5">
        <v>2</v>
      </c>
      <c r="F93" s="2">
        <v>60465</v>
      </c>
      <c r="G93" s="2">
        <v>6382684</v>
      </c>
      <c r="H93" s="2">
        <v>4782383</v>
      </c>
      <c r="I93" s="2">
        <v>348689</v>
      </c>
      <c r="J93" s="2">
        <v>4433694</v>
      </c>
      <c r="K93" s="44">
        <v>1.3637612338605234E-2</v>
      </c>
      <c r="L93" s="2">
        <v>39064</v>
      </c>
      <c r="M93" s="2">
        <v>5893793</v>
      </c>
      <c r="N93" s="2">
        <v>4415406</v>
      </c>
      <c r="O93" s="44">
        <v>8.847204537929242E-3</v>
      </c>
      <c r="P93" s="2">
        <v>50956</v>
      </c>
      <c r="Q93" s="2">
        <v>6028144</v>
      </c>
      <c r="R93" s="2">
        <v>4505735</v>
      </c>
      <c r="S93" s="44">
        <v>1.1309142681493696E-2</v>
      </c>
      <c r="T93" s="2">
        <v>-4623</v>
      </c>
      <c r="U93" s="2">
        <v>5836</v>
      </c>
      <c r="V93" s="5" t="s">
        <v>4387</v>
      </c>
      <c r="W93" s="5">
        <v>1</v>
      </c>
      <c r="X93" s="37">
        <v>2.3284696571115385E-3</v>
      </c>
      <c r="Y93" s="6">
        <v>9509</v>
      </c>
      <c r="Z93" s="37">
        <v>2.461938143564454E-3</v>
      </c>
      <c r="AA93" s="5">
        <v>95</v>
      </c>
      <c r="AC93" s="16" t="str">
        <f t="shared" si="6"/>
        <v/>
      </c>
      <c r="AD93" s="16">
        <f t="shared" si="7"/>
        <v>1.3637612338605234E-2</v>
      </c>
      <c r="AE93" s="16" t="str">
        <f t="shared" si="8"/>
        <v/>
      </c>
      <c r="AF93" s="16" t="str">
        <f t="shared" si="9"/>
        <v/>
      </c>
      <c r="AG93" s="16" t="str">
        <f t="shared" si="10"/>
        <v/>
      </c>
      <c r="AH93" s="16" t="str">
        <f t="shared" si="11"/>
        <v/>
      </c>
      <c r="AI93" s="17" t="str">
        <f>IF('Peer Comparison Tool'!$D$12="NR","",IF($C93='Peer Comparison Tool'!$D$9,COUNT('CECL &lt;50B Database'!$AI$1:AI92)+1,""))</f>
        <v/>
      </c>
    </row>
    <row r="94" spans="1:35" x14ac:dyDescent="0.25">
      <c r="A94" t="s">
        <v>455</v>
      </c>
      <c r="B94">
        <v>2858960</v>
      </c>
      <c r="C94" s="5" t="s">
        <v>451</v>
      </c>
      <c r="D94" s="5" t="s">
        <v>4387</v>
      </c>
      <c r="E94" s="5">
        <v>0</v>
      </c>
      <c r="F94" s="2">
        <v>14624</v>
      </c>
      <c r="G94" s="2">
        <v>6223857</v>
      </c>
      <c r="H94" s="2">
        <v>2322736</v>
      </c>
      <c r="I94" s="2">
        <v>207893</v>
      </c>
      <c r="J94" s="2">
        <v>2114843</v>
      </c>
      <c r="K94" s="44">
        <v>6.9149341109481883E-3</v>
      </c>
      <c r="L94" s="2">
        <v>10238</v>
      </c>
      <c r="M94" s="2">
        <v>5662064</v>
      </c>
      <c r="N94" s="2">
        <v>1827673</v>
      </c>
      <c r="O94" s="44">
        <v>5.601658502368859E-3</v>
      </c>
      <c r="P94" s="2">
        <v>14883</v>
      </c>
      <c r="Q94" s="2">
        <v>5460965</v>
      </c>
      <c r="R94" s="2">
        <v>1985755</v>
      </c>
      <c r="S94" s="44">
        <v>7.4948822991758798E-3</v>
      </c>
      <c r="T94" s="2">
        <v>-2373</v>
      </c>
      <c r="U94" s="2">
        <v>2637</v>
      </c>
      <c r="V94" s="5" t="s">
        <v>4387</v>
      </c>
      <c r="W94" s="5">
        <v>1</v>
      </c>
      <c r="X94" s="37">
        <v>-5.7994818822769151E-4</v>
      </c>
      <c r="Y94" s="6">
        <v>-259</v>
      </c>
      <c r="Z94" s="37">
        <v>1.8932237968070208E-3</v>
      </c>
      <c r="AA94" s="5">
        <v>156</v>
      </c>
      <c r="AC94" s="16" t="str">
        <f t="shared" si="6"/>
        <v/>
      </c>
      <c r="AD94" s="16">
        <f t="shared" si="7"/>
        <v>6.9149341109481883E-3</v>
      </c>
      <c r="AE94" s="16" t="str">
        <f t="shared" si="8"/>
        <v/>
      </c>
      <c r="AF94" s="16" t="str">
        <f t="shared" si="9"/>
        <v/>
      </c>
      <c r="AG94" s="16" t="str">
        <f t="shared" si="10"/>
        <v/>
      </c>
      <c r="AH94" s="16" t="str">
        <f t="shared" si="11"/>
        <v/>
      </c>
      <c r="AI94" s="17" t="str">
        <f>IF('Peer Comparison Tool'!$D$12="NR","",IF($C94='Peer Comparison Tool'!$D$9,COUNT('CECL &lt;50B Database'!$AI$1:AI93)+1,""))</f>
        <v/>
      </c>
    </row>
    <row r="95" spans="1:35" x14ac:dyDescent="0.25">
      <c r="A95" t="s">
        <v>223</v>
      </c>
      <c r="B95">
        <v>657365</v>
      </c>
      <c r="C95" s="5" t="s">
        <v>207</v>
      </c>
      <c r="D95" s="5" t="s">
        <v>4387</v>
      </c>
      <c r="E95" s="5">
        <v>2</v>
      </c>
      <c r="F95" s="2">
        <v>86330</v>
      </c>
      <c r="G95" s="2">
        <v>6215157</v>
      </c>
      <c r="H95" s="2">
        <v>4825642</v>
      </c>
      <c r="I95" s="2">
        <v>301836</v>
      </c>
      <c r="J95" s="2">
        <v>4523806</v>
      </c>
      <c r="K95" s="44">
        <v>1.9083488549243712E-2</v>
      </c>
      <c r="L95" s="2">
        <v>61408</v>
      </c>
      <c r="M95" s="2">
        <v>5530677</v>
      </c>
      <c r="N95" s="2">
        <v>4610151</v>
      </c>
      <c r="O95" s="44">
        <v>1.3320171074656774E-2</v>
      </c>
      <c r="P95" s="2">
        <v>66500</v>
      </c>
      <c r="Q95" s="2">
        <v>5615894</v>
      </c>
      <c r="R95" s="2">
        <v>4543636</v>
      </c>
      <c r="S95" s="44">
        <v>1.463585551307367E-2</v>
      </c>
      <c r="T95" s="2">
        <v>-12167</v>
      </c>
      <c r="U95" s="2">
        <v>17433</v>
      </c>
      <c r="V95" s="5" t="s">
        <v>4387</v>
      </c>
      <c r="W95" s="5">
        <v>1</v>
      </c>
      <c r="X95" s="37">
        <v>4.4476330361700421E-3</v>
      </c>
      <c r="Y95" s="6">
        <v>19830</v>
      </c>
      <c r="Z95" s="37">
        <v>1.3156844384168958E-3</v>
      </c>
      <c r="AA95" s="5">
        <v>23</v>
      </c>
      <c r="AC95" s="16" t="str">
        <f t="shared" si="6"/>
        <v/>
      </c>
      <c r="AD95" s="16">
        <f t="shared" si="7"/>
        <v>1.9083488549243712E-2</v>
      </c>
      <c r="AE95" s="16" t="str">
        <f t="shared" si="8"/>
        <v/>
      </c>
      <c r="AF95" s="16" t="str">
        <f t="shared" si="9"/>
        <v/>
      </c>
      <c r="AG95" s="16" t="str">
        <f t="shared" si="10"/>
        <v/>
      </c>
      <c r="AH95" s="16" t="str">
        <f t="shared" si="11"/>
        <v/>
      </c>
      <c r="AI95" s="17" t="str">
        <f>IF('Peer Comparison Tool'!$D$12="NR","",IF($C95='Peer Comparison Tool'!$D$9,COUNT('CECL &lt;50B Database'!$AI$1:AI94)+1,""))</f>
        <v/>
      </c>
    </row>
    <row r="96" spans="1:35" x14ac:dyDescent="0.25">
      <c r="A96" t="s">
        <v>2965</v>
      </c>
      <c r="B96">
        <v>23504</v>
      </c>
      <c r="C96" s="5" t="s">
        <v>2948</v>
      </c>
      <c r="D96" s="5" t="s">
        <v>4387</v>
      </c>
      <c r="E96" s="5">
        <v>2</v>
      </c>
      <c r="F96" s="2">
        <v>43401</v>
      </c>
      <c r="G96" s="2">
        <v>6150352</v>
      </c>
      <c r="H96" s="2">
        <v>4620828</v>
      </c>
      <c r="I96" s="2">
        <v>924679</v>
      </c>
      <c r="J96" s="2">
        <v>3696149</v>
      </c>
      <c r="K96" s="44">
        <v>1.1742221431008329E-2</v>
      </c>
      <c r="L96" s="2">
        <v>32786</v>
      </c>
      <c r="M96" s="2">
        <v>4921297</v>
      </c>
      <c r="N96" s="2">
        <v>3680285</v>
      </c>
      <c r="O96" s="44">
        <v>8.9085492020319085E-3</v>
      </c>
      <c r="P96" s="2">
        <v>39215</v>
      </c>
      <c r="Q96" s="2">
        <v>5060489</v>
      </c>
      <c r="R96" s="2">
        <v>3762130</v>
      </c>
      <c r="S96" s="44">
        <v>1.0423616408789702E-2</v>
      </c>
      <c r="T96" s="2">
        <v>-1473</v>
      </c>
      <c r="U96" s="2">
        <v>1625</v>
      </c>
      <c r="V96" s="5" t="s">
        <v>4387</v>
      </c>
      <c r="W96" s="5">
        <v>1</v>
      </c>
      <c r="X96" s="37">
        <v>1.3186050222186267E-3</v>
      </c>
      <c r="Y96" s="6">
        <v>4186</v>
      </c>
      <c r="Z96" s="37">
        <v>1.5150672067577933E-3</v>
      </c>
      <c r="AA96" s="5">
        <v>125</v>
      </c>
      <c r="AC96" s="16" t="str">
        <f t="shared" si="6"/>
        <v/>
      </c>
      <c r="AD96" s="16">
        <f t="shared" si="7"/>
        <v>1.1742221431008329E-2</v>
      </c>
      <c r="AE96" s="16" t="str">
        <f t="shared" si="8"/>
        <v/>
      </c>
      <c r="AF96" s="16" t="str">
        <f t="shared" si="9"/>
        <v/>
      </c>
      <c r="AG96" s="16" t="str">
        <f t="shared" si="10"/>
        <v/>
      </c>
      <c r="AH96" s="16" t="str">
        <f t="shared" si="11"/>
        <v/>
      </c>
      <c r="AI96" s="17" t="str">
        <f>IF('Peer Comparison Tool'!$D$12="NR","",IF($C96='Peer Comparison Tool'!$D$9,COUNT('CECL &lt;50B Database'!$AI$1:AI95)+1,""))</f>
        <v/>
      </c>
    </row>
    <row r="97" spans="1:35" x14ac:dyDescent="0.25">
      <c r="A97" t="s">
        <v>3382</v>
      </c>
      <c r="B97">
        <v>354310</v>
      </c>
      <c r="C97" s="5" t="s">
        <v>3374</v>
      </c>
      <c r="D97" s="5" t="s">
        <v>4387</v>
      </c>
      <c r="E97" s="5">
        <v>2</v>
      </c>
      <c r="F97" s="2">
        <v>86217</v>
      </c>
      <c r="G97" s="2">
        <v>6104769</v>
      </c>
      <c r="H97" s="2">
        <v>4951809</v>
      </c>
      <c r="I97" s="2">
        <v>498978</v>
      </c>
      <c r="J97" s="2">
        <v>4452831</v>
      </c>
      <c r="K97" s="44">
        <v>1.9362288845006695E-2</v>
      </c>
      <c r="L97" s="2">
        <v>35331</v>
      </c>
      <c r="M97" s="2">
        <v>5361387</v>
      </c>
      <c r="N97" s="2">
        <v>4386836</v>
      </c>
      <c r="O97" s="44">
        <v>8.0538684372974054E-3</v>
      </c>
      <c r="P97" s="2">
        <v>68216</v>
      </c>
      <c r="Q97" s="2">
        <v>5444000</v>
      </c>
      <c r="R97" s="2">
        <v>4448825</v>
      </c>
      <c r="S97" s="44">
        <v>1.5333486931942704E-2</v>
      </c>
      <c r="T97" s="2">
        <v>-11284</v>
      </c>
      <c r="U97" s="2">
        <v>12922</v>
      </c>
      <c r="V97" s="5" t="s">
        <v>4387</v>
      </c>
      <c r="W97" s="5">
        <v>1</v>
      </c>
      <c r="X97" s="37">
        <v>4.028801913063991E-3</v>
      </c>
      <c r="Y97" s="6">
        <v>18001</v>
      </c>
      <c r="Z97" s="37">
        <v>7.2796184946452985E-3</v>
      </c>
      <c r="AA97" s="5">
        <v>21</v>
      </c>
      <c r="AC97" s="16" t="str">
        <f t="shared" si="6"/>
        <v/>
      </c>
      <c r="AD97" s="16">
        <f t="shared" si="7"/>
        <v>1.9362288845006695E-2</v>
      </c>
      <c r="AE97" s="16" t="str">
        <f t="shared" si="8"/>
        <v/>
      </c>
      <c r="AF97" s="16" t="str">
        <f t="shared" si="9"/>
        <v/>
      </c>
      <c r="AG97" s="16" t="str">
        <f t="shared" si="10"/>
        <v/>
      </c>
      <c r="AH97" s="16" t="str">
        <f t="shared" si="11"/>
        <v/>
      </c>
      <c r="AI97" s="17" t="str">
        <f>IF('Peer Comparison Tool'!$D$12="NR","",IF($C97='Peer Comparison Tool'!$D$9,COUNT('CECL &lt;50B Database'!$AI$1:AI96)+1,""))</f>
        <v/>
      </c>
    </row>
    <row r="98" spans="1:35" x14ac:dyDescent="0.25">
      <c r="A98" t="s">
        <v>2042</v>
      </c>
      <c r="B98">
        <v>3470239</v>
      </c>
      <c r="C98" s="5" t="s">
        <v>2041</v>
      </c>
      <c r="D98" s="5" t="s">
        <v>4390</v>
      </c>
      <c r="E98" s="5">
        <v>1</v>
      </c>
      <c r="F98" s="2">
        <v>4175</v>
      </c>
      <c r="G98" s="2">
        <v>6013689</v>
      </c>
      <c r="H98" s="2">
        <v>109009</v>
      </c>
      <c r="I98" s="2">
        <v>0</v>
      </c>
      <c r="J98" s="2">
        <v>109009</v>
      </c>
      <c r="K98" s="44">
        <v>3.8299589942114874E-2</v>
      </c>
      <c r="L98" s="2">
        <v>432</v>
      </c>
      <c r="M98" s="2">
        <v>4108337</v>
      </c>
      <c r="N98" s="2">
        <v>95762</v>
      </c>
      <c r="O98" s="44">
        <v>4.5111839769428376E-3</v>
      </c>
      <c r="P98" s="2">
        <v>3700</v>
      </c>
      <c r="Q98" s="2">
        <v>6624050</v>
      </c>
      <c r="R98" s="2">
        <v>88969</v>
      </c>
      <c r="S98" s="44">
        <v>4.1587519248277492E-2</v>
      </c>
      <c r="T98" s="2">
        <v>-2173</v>
      </c>
      <c r="U98" s="2">
        <v>2878</v>
      </c>
      <c r="V98" s="5" t="s">
        <v>4390</v>
      </c>
      <c r="W98" s="5">
        <v>1</v>
      </c>
      <c r="X98" s="37">
        <v>-3.287929306162618E-3</v>
      </c>
      <c r="Y98" s="6">
        <v>475</v>
      </c>
      <c r="Z98" s="37">
        <v>3.7076335271334651E-2</v>
      </c>
      <c r="AA98" s="5">
        <v>5</v>
      </c>
      <c r="AC98" s="16" t="str">
        <f t="shared" si="6"/>
        <v/>
      </c>
      <c r="AD98" s="16">
        <f t="shared" si="7"/>
        <v>3.8299589942114874E-2</v>
      </c>
      <c r="AE98" s="16" t="str">
        <f t="shared" si="8"/>
        <v/>
      </c>
      <c r="AF98" s="16" t="str">
        <f t="shared" si="9"/>
        <v/>
      </c>
      <c r="AG98" s="16" t="str">
        <f t="shared" si="10"/>
        <v/>
      </c>
      <c r="AH98" s="16" t="str">
        <f t="shared" si="11"/>
        <v/>
      </c>
      <c r="AI98" s="17" t="str">
        <f>IF('Peer Comparison Tool'!$D$12="NR","",IF($C98='Peer Comparison Tool'!$D$9,COUNT('CECL &lt;50B Database'!$AI$1:AI97)+1,""))</f>
        <v/>
      </c>
    </row>
    <row r="99" spans="1:35" x14ac:dyDescent="0.25">
      <c r="A99" t="s">
        <v>3507</v>
      </c>
      <c r="B99">
        <v>816210</v>
      </c>
      <c r="C99" s="5" t="s">
        <v>3504</v>
      </c>
      <c r="D99" s="5" t="s">
        <v>4387</v>
      </c>
      <c r="E99" s="5">
        <v>1</v>
      </c>
      <c r="F99" s="2">
        <v>146026</v>
      </c>
      <c r="G99" s="2">
        <v>5990637</v>
      </c>
      <c r="H99" s="2">
        <v>2728299</v>
      </c>
      <c r="I99" s="2">
        <v>77053</v>
      </c>
      <c r="J99" s="2">
        <v>2651246</v>
      </c>
      <c r="K99" s="44">
        <v>5.5078253772000034E-2</v>
      </c>
      <c r="L99" s="2">
        <v>67218</v>
      </c>
      <c r="M99" s="2">
        <v>6005654</v>
      </c>
      <c r="N99" s="2">
        <v>2735662</v>
      </c>
      <c r="O99" s="44">
        <v>2.4571017910838402E-2</v>
      </c>
      <c r="P99" s="2">
        <v>159787</v>
      </c>
      <c r="Q99" s="2">
        <v>5931464</v>
      </c>
      <c r="R99" s="2">
        <v>2737467</v>
      </c>
      <c r="S99" s="44">
        <v>5.8370384008282108E-2</v>
      </c>
      <c r="T99" s="2">
        <v>-48746</v>
      </c>
      <c r="U99" s="2">
        <v>77747</v>
      </c>
      <c r="V99" s="5" t="s">
        <v>4387</v>
      </c>
      <c r="W99" s="5">
        <v>1</v>
      </c>
      <c r="X99" s="37">
        <v>-3.2921302362820745E-3</v>
      </c>
      <c r="Y99" s="6">
        <v>-13761</v>
      </c>
      <c r="Z99" s="37">
        <v>3.3799366097443703E-2</v>
      </c>
      <c r="AA99" s="5">
        <v>1</v>
      </c>
      <c r="AC99" s="16" t="str">
        <f t="shared" si="6"/>
        <v/>
      </c>
      <c r="AD99" s="16">
        <f t="shared" si="7"/>
        <v>5.5078253772000034E-2</v>
      </c>
      <c r="AE99" s="16" t="str">
        <f t="shared" si="8"/>
        <v/>
      </c>
      <c r="AF99" s="16" t="str">
        <f t="shared" si="9"/>
        <v/>
      </c>
      <c r="AG99" s="16" t="str">
        <f t="shared" si="10"/>
        <v/>
      </c>
      <c r="AH99" s="16" t="str">
        <f t="shared" si="11"/>
        <v/>
      </c>
      <c r="AI99" s="17" t="str">
        <f>IF('Peer Comparison Tool'!$D$12="NR","",IF($C99='Peer Comparison Tool'!$D$9,COUNT('CECL &lt;50B Database'!$AI$1:AI98)+1,""))</f>
        <v/>
      </c>
    </row>
    <row r="100" spans="1:35" x14ac:dyDescent="0.25">
      <c r="A100" t="s">
        <v>1801</v>
      </c>
      <c r="B100">
        <v>782306</v>
      </c>
      <c r="C100" s="5" t="s">
        <v>1795</v>
      </c>
      <c r="D100" s="5" t="s">
        <v>4387</v>
      </c>
      <c r="E100" s="5">
        <v>0</v>
      </c>
      <c r="F100" s="2">
        <v>87517</v>
      </c>
      <c r="G100" s="2">
        <v>5965977</v>
      </c>
      <c r="H100" s="2">
        <v>5042747</v>
      </c>
      <c r="I100" s="2">
        <v>216925</v>
      </c>
      <c r="J100" s="2">
        <v>4825822</v>
      </c>
      <c r="K100" s="44">
        <v>1.8135148789159651E-2</v>
      </c>
      <c r="L100" s="2">
        <v>40923</v>
      </c>
      <c r="M100" s="2">
        <v>4966140</v>
      </c>
      <c r="N100" s="2">
        <v>4481174</v>
      </c>
      <c r="O100" s="44">
        <v>9.1322050873275627E-3</v>
      </c>
      <c r="P100" s="2">
        <v>79404</v>
      </c>
      <c r="Q100" s="2">
        <v>5693114</v>
      </c>
      <c r="R100" s="2">
        <v>4789665</v>
      </c>
      <c r="S100" s="44">
        <v>1.6578194925949936E-2</v>
      </c>
      <c r="T100" s="2">
        <v>0</v>
      </c>
      <c r="U100" s="2">
        <v>4104</v>
      </c>
      <c r="V100" s="5" t="s">
        <v>4387</v>
      </c>
      <c r="W100" s="5">
        <v>1</v>
      </c>
      <c r="X100" s="37">
        <v>1.5569538632097153E-3</v>
      </c>
      <c r="Y100" s="6">
        <v>8113</v>
      </c>
      <c r="Z100" s="37">
        <v>7.445989838622373E-3</v>
      </c>
      <c r="AA100" s="5">
        <v>29</v>
      </c>
      <c r="AC100" s="16" t="str">
        <f t="shared" si="6"/>
        <v/>
      </c>
      <c r="AD100" s="16">
        <f t="shared" si="7"/>
        <v>1.8135148789159651E-2</v>
      </c>
      <c r="AE100" s="16" t="str">
        <f t="shared" si="8"/>
        <v/>
      </c>
      <c r="AF100" s="16" t="str">
        <f t="shared" si="9"/>
        <v/>
      </c>
      <c r="AG100" s="16" t="str">
        <f t="shared" si="10"/>
        <v/>
      </c>
      <c r="AH100" s="16" t="str">
        <f t="shared" si="11"/>
        <v/>
      </c>
      <c r="AI100" s="17" t="str">
        <f>IF('Peer Comparison Tool'!$D$12="NR","",IF($C100='Peer Comparison Tool'!$D$9,COUNT('CECL &lt;50B Database'!$AI$1:AI99)+1,""))</f>
        <v/>
      </c>
    </row>
    <row r="101" spans="1:35" x14ac:dyDescent="0.25">
      <c r="A101" t="s">
        <v>3510</v>
      </c>
      <c r="B101">
        <v>816603</v>
      </c>
      <c r="C101" s="5" t="s">
        <v>3509</v>
      </c>
      <c r="D101" s="5" t="s">
        <v>4387</v>
      </c>
      <c r="E101" s="5">
        <v>2</v>
      </c>
      <c r="F101" s="2">
        <v>41441</v>
      </c>
      <c r="G101" s="2">
        <v>5876134</v>
      </c>
      <c r="H101" s="2">
        <v>4287867</v>
      </c>
      <c r="I101" s="2">
        <v>217944</v>
      </c>
      <c r="J101" s="2">
        <v>4069923</v>
      </c>
      <c r="K101" s="44">
        <v>1.0182256519349384E-2</v>
      </c>
      <c r="L101" s="2">
        <v>27014</v>
      </c>
      <c r="M101" s="2">
        <v>5291910</v>
      </c>
      <c r="N101" s="2">
        <v>3893306</v>
      </c>
      <c r="O101" s="44">
        <v>6.9385761098665249E-3</v>
      </c>
      <c r="P101" s="2">
        <v>39665</v>
      </c>
      <c r="Q101" s="2">
        <v>5619895</v>
      </c>
      <c r="R101" s="2">
        <v>4090703</v>
      </c>
      <c r="S101" s="44">
        <v>9.6963773708333267E-3</v>
      </c>
      <c r="T101" s="2">
        <v>-6108</v>
      </c>
      <c r="U101" s="2">
        <v>6501</v>
      </c>
      <c r="V101" s="5" t="s">
        <v>4387</v>
      </c>
      <c r="W101" s="5">
        <v>1</v>
      </c>
      <c r="X101" s="37">
        <v>4.8587914851605692E-4</v>
      </c>
      <c r="Y101" s="6">
        <v>1776</v>
      </c>
      <c r="Z101" s="37">
        <v>2.7578012609668018E-3</v>
      </c>
      <c r="AA101" s="5">
        <v>143</v>
      </c>
      <c r="AC101" s="16" t="str">
        <f t="shared" si="6"/>
        <v/>
      </c>
      <c r="AD101" s="16">
        <f t="shared" si="7"/>
        <v>1.0182256519349384E-2</v>
      </c>
      <c r="AE101" s="16" t="str">
        <f t="shared" si="8"/>
        <v/>
      </c>
      <c r="AF101" s="16" t="str">
        <f t="shared" si="9"/>
        <v/>
      </c>
      <c r="AG101" s="16" t="str">
        <f t="shared" si="10"/>
        <v/>
      </c>
      <c r="AH101" s="16" t="str">
        <f t="shared" si="11"/>
        <v/>
      </c>
      <c r="AI101" s="17" t="str">
        <f>IF('Peer Comparison Tool'!$D$12="NR","",IF($C101='Peer Comparison Tool'!$D$9,COUNT('CECL &lt;50B Database'!$AI$1:AI100)+1,""))</f>
        <v/>
      </c>
    </row>
    <row r="102" spans="1:35" x14ac:dyDescent="0.25">
      <c r="A102" t="s">
        <v>454</v>
      </c>
      <c r="B102">
        <v>2265456</v>
      </c>
      <c r="C102" s="5" t="s">
        <v>451</v>
      </c>
      <c r="D102" s="5" t="s">
        <v>4387</v>
      </c>
      <c r="E102" s="5">
        <v>2</v>
      </c>
      <c r="F102" s="2">
        <v>2541</v>
      </c>
      <c r="G102" s="2">
        <v>5670595</v>
      </c>
      <c r="H102" s="2">
        <v>128028</v>
      </c>
      <c r="I102" s="2">
        <v>0</v>
      </c>
      <c r="J102" s="2">
        <v>128028</v>
      </c>
      <c r="K102" s="44">
        <v>1.9847220920423656E-2</v>
      </c>
      <c r="L102" s="2">
        <v>1592</v>
      </c>
      <c r="M102" s="2">
        <v>4658167</v>
      </c>
      <c r="N102" s="2">
        <v>130724</v>
      </c>
      <c r="O102" s="44">
        <v>1.2178329916465225E-2</v>
      </c>
      <c r="P102" s="2">
        <v>2545</v>
      </c>
      <c r="Q102" s="2">
        <v>5481716</v>
      </c>
      <c r="R102" s="2">
        <v>131087</v>
      </c>
      <c r="S102" s="44">
        <v>1.9414587258843364E-2</v>
      </c>
      <c r="T102" s="2">
        <v>-319</v>
      </c>
      <c r="U102" s="2">
        <v>433</v>
      </c>
      <c r="V102" s="5" t="s">
        <v>4387</v>
      </c>
      <c r="W102" s="5">
        <v>1</v>
      </c>
      <c r="X102" s="37">
        <v>4.3263366158029226E-4</v>
      </c>
      <c r="Y102" s="6">
        <v>-4</v>
      </c>
      <c r="Z102" s="37">
        <v>7.2362573423781391E-3</v>
      </c>
      <c r="AA102" s="5">
        <v>17</v>
      </c>
      <c r="AC102" s="16" t="str">
        <f t="shared" si="6"/>
        <v/>
      </c>
      <c r="AD102" s="16">
        <f t="shared" si="7"/>
        <v>1.9847220920423656E-2</v>
      </c>
      <c r="AE102" s="16" t="str">
        <f t="shared" si="8"/>
        <v/>
      </c>
      <c r="AF102" s="16" t="str">
        <f t="shared" si="9"/>
        <v/>
      </c>
      <c r="AG102" s="16" t="str">
        <f t="shared" si="10"/>
        <v/>
      </c>
      <c r="AH102" s="16" t="str">
        <f t="shared" si="11"/>
        <v/>
      </c>
      <c r="AI102" s="17" t="str">
        <f>IF('Peer Comparison Tool'!$D$12="NR","",IF($C102='Peer Comparison Tool'!$D$9,COUNT('CECL &lt;50B Database'!$AI$1:AI101)+1,""))</f>
        <v/>
      </c>
    </row>
    <row r="103" spans="1:35" x14ac:dyDescent="0.25">
      <c r="A103" t="s">
        <v>3715</v>
      </c>
      <c r="B103">
        <v>766164</v>
      </c>
      <c r="C103" s="5" t="s">
        <v>3704</v>
      </c>
      <c r="D103" s="5" t="s">
        <v>4387</v>
      </c>
      <c r="E103" s="5">
        <v>2</v>
      </c>
      <c r="F103" s="2">
        <v>54609</v>
      </c>
      <c r="G103" s="2">
        <v>5598433</v>
      </c>
      <c r="H103" s="2">
        <v>4392511</v>
      </c>
      <c r="I103" s="2">
        <v>225315</v>
      </c>
      <c r="J103" s="2">
        <v>4167196</v>
      </c>
      <c r="K103" s="44">
        <v>1.3104495204929166E-2</v>
      </c>
      <c r="L103" s="2">
        <v>29085</v>
      </c>
      <c r="M103" s="2">
        <v>5037604</v>
      </c>
      <c r="N103" s="2">
        <v>4192993</v>
      </c>
      <c r="O103" s="44">
        <v>6.9365725151461022E-3</v>
      </c>
      <c r="P103" s="2">
        <v>44727</v>
      </c>
      <c r="Q103" s="2">
        <v>5331411</v>
      </c>
      <c r="R103" s="2">
        <v>4319748</v>
      </c>
      <c r="S103" s="44">
        <v>1.0354076210001138E-2</v>
      </c>
      <c r="T103" s="2">
        <v>-1674</v>
      </c>
      <c r="U103" s="2">
        <v>269</v>
      </c>
      <c r="V103" s="5" t="s">
        <v>4387</v>
      </c>
      <c r="W103" s="5">
        <v>1</v>
      </c>
      <c r="X103" s="37">
        <v>2.7504189949280281E-3</v>
      </c>
      <c r="Y103" s="6">
        <v>9882</v>
      </c>
      <c r="Z103" s="37">
        <v>3.417503694855036E-3</v>
      </c>
      <c r="AA103" s="5">
        <v>102</v>
      </c>
      <c r="AC103" s="16" t="str">
        <f t="shared" si="6"/>
        <v/>
      </c>
      <c r="AD103" s="16">
        <f t="shared" si="7"/>
        <v>1.3104495204929166E-2</v>
      </c>
      <c r="AE103" s="16" t="str">
        <f t="shared" si="8"/>
        <v/>
      </c>
      <c r="AF103" s="16" t="str">
        <f t="shared" si="9"/>
        <v/>
      </c>
      <c r="AG103" s="16" t="str">
        <f t="shared" si="10"/>
        <v/>
      </c>
      <c r="AH103" s="16" t="str">
        <f t="shared" si="11"/>
        <v/>
      </c>
      <c r="AI103" s="17" t="str">
        <f>IF('Peer Comparison Tool'!$D$12="NR","",IF($C103='Peer Comparison Tool'!$D$9,COUNT('CECL &lt;50B Database'!$AI$1:AI102)+1,""))</f>
        <v/>
      </c>
    </row>
    <row r="104" spans="1:35" x14ac:dyDescent="0.25">
      <c r="A104" t="s">
        <v>4316</v>
      </c>
      <c r="B104">
        <v>1011526</v>
      </c>
      <c r="C104" s="5" t="s">
        <v>4315</v>
      </c>
      <c r="D104" s="5" t="s">
        <v>4387</v>
      </c>
      <c r="E104" s="5">
        <v>2</v>
      </c>
      <c r="F104" s="2">
        <v>25199</v>
      </c>
      <c r="G104" s="2">
        <v>5466782</v>
      </c>
      <c r="H104" s="2">
        <v>3664686</v>
      </c>
      <c r="I104" s="2">
        <v>88424</v>
      </c>
      <c r="J104" s="2">
        <v>3576262</v>
      </c>
      <c r="K104" s="44">
        <v>7.0461839764536264E-3</v>
      </c>
      <c r="L104" s="2">
        <v>11589</v>
      </c>
      <c r="M104" s="2">
        <v>4956190</v>
      </c>
      <c r="N104" s="2">
        <v>3614939</v>
      </c>
      <c r="O104" s="44">
        <v>3.2058632248013036E-3</v>
      </c>
      <c r="P104" s="2">
        <v>24393</v>
      </c>
      <c r="Q104" s="2">
        <v>5028608</v>
      </c>
      <c r="R104" s="2">
        <v>3611876</v>
      </c>
      <c r="S104" s="44">
        <v>6.7535541087235555E-3</v>
      </c>
      <c r="T104" s="2">
        <v>-2331</v>
      </c>
      <c r="U104" s="2">
        <v>3044</v>
      </c>
      <c r="V104" s="5" t="s">
        <v>4387</v>
      </c>
      <c r="W104" s="5">
        <v>1</v>
      </c>
      <c r="X104" s="37">
        <v>2.9262986773007094E-4</v>
      </c>
      <c r="Y104" s="6">
        <v>806</v>
      </c>
      <c r="Z104" s="37">
        <v>3.5476908839222518E-3</v>
      </c>
      <c r="AA104" s="5">
        <v>155</v>
      </c>
      <c r="AC104" s="16" t="str">
        <f t="shared" si="6"/>
        <v/>
      </c>
      <c r="AD104" s="16">
        <f t="shared" si="7"/>
        <v>7.0461839764536264E-3</v>
      </c>
      <c r="AE104" s="16" t="str">
        <f t="shared" si="8"/>
        <v/>
      </c>
      <c r="AF104" s="16" t="str">
        <f t="shared" si="9"/>
        <v/>
      </c>
      <c r="AG104" s="16" t="str">
        <f t="shared" si="10"/>
        <v/>
      </c>
      <c r="AH104" s="16" t="str">
        <f t="shared" si="11"/>
        <v/>
      </c>
      <c r="AI104" s="17" t="str">
        <f>IF('Peer Comparison Tool'!$D$12="NR","",IF($C104='Peer Comparison Tool'!$D$9,COUNT('CECL &lt;50B Database'!$AI$1:AI103)+1,""))</f>
        <v/>
      </c>
    </row>
    <row r="105" spans="1:35" x14ac:dyDescent="0.25">
      <c r="A105" t="s">
        <v>934</v>
      </c>
      <c r="B105">
        <v>1917301</v>
      </c>
      <c r="C105" s="5" t="s">
        <v>926</v>
      </c>
      <c r="D105" s="5" t="s">
        <v>4389</v>
      </c>
      <c r="E105" s="5">
        <v>2</v>
      </c>
      <c r="F105" s="2">
        <v>33214</v>
      </c>
      <c r="G105" s="2">
        <v>5337454</v>
      </c>
      <c r="H105" s="2">
        <v>3736238</v>
      </c>
      <c r="I105" s="2">
        <v>406372</v>
      </c>
      <c r="J105" s="2">
        <v>3329866</v>
      </c>
      <c r="K105" s="44">
        <v>9.9745755534907405E-3</v>
      </c>
      <c r="L105" s="2">
        <v>20813</v>
      </c>
      <c r="M105" s="2">
        <v>4532951</v>
      </c>
      <c r="N105" s="2">
        <v>3312815</v>
      </c>
      <c r="O105" s="44">
        <v>6.2825723742496939E-3</v>
      </c>
      <c r="P105" s="2">
        <v>22960</v>
      </c>
      <c r="Q105" s="2">
        <v>4696128</v>
      </c>
      <c r="R105" s="2">
        <v>3292316</v>
      </c>
      <c r="S105" s="44">
        <v>6.9738141782259054E-3</v>
      </c>
      <c r="T105" s="2">
        <v>-945</v>
      </c>
      <c r="U105" s="2">
        <v>-2060</v>
      </c>
      <c r="V105" s="5" t="s">
        <v>4389</v>
      </c>
      <c r="W105" s="5">
        <v>1</v>
      </c>
      <c r="X105" s="37">
        <v>3.0007613752648351E-3</v>
      </c>
      <c r="Y105" s="6">
        <v>10254</v>
      </c>
      <c r="Z105" s="37">
        <v>6.9124180397621155E-4</v>
      </c>
      <c r="AA105" s="5">
        <v>146</v>
      </c>
      <c r="AC105" s="16" t="str">
        <f t="shared" si="6"/>
        <v/>
      </c>
      <c r="AD105" s="16">
        <f t="shared" si="7"/>
        <v>9.9745755534907405E-3</v>
      </c>
      <c r="AE105" s="16" t="str">
        <f t="shared" si="8"/>
        <v/>
      </c>
      <c r="AF105" s="16" t="str">
        <f t="shared" si="9"/>
        <v/>
      </c>
      <c r="AG105" s="16" t="str">
        <f t="shared" si="10"/>
        <v/>
      </c>
      <c r="AH105" s="16" t="str">
        <f t="shared" si="11"/>
        <v/>
      </c>
      <c r="AI105" s="17" t="str">
        <f>IF('Peer Comparison Tool'!$D$12="NR","",IF($C105='Peer Comparison Tool'!$D$9,COUNT('CECL &lt;50B Database'!$AI$1:AI104)+1,""))</f>
        <v/>
      </c>
    </row>
    <row r="106" spans="1:35" x14ac:dyDescent="0.25">
      <c r="A106" t="s">
        <v>3383</v>
      </c>
      <c r="B106">
        <v>765019</v>
      </c>
      <c r="C106" s="5" t="s">
        <v>3374</v>
      </c>
      <c r="D106" s="5" t="s">
        <v>4387</v>
      </c>
      <c r="E106" s="5">
        <v>1</v>
      </c>
      <c r="F106" s="2">
        <v>54974</v>
      </c>
      <c r="G106" s="2">
        <v>5267536</v>
      </c>
      <c r="H106" s="2">
        <v>3722165</v>
      </c>
      <c r="I106" s="2">
        <v>3280</v>
      </c>
      <c r="J106" s="2">
        <v>3718885</v>
      </c>
      <c r="K106" s="44">
        <v>1.4782387731806712E-2</v>
      </c>
      <c r="L106" s="2">
        <v>22602</v>
      </c>
      <c r="M106" s="2">
        <v>5248261</v>
      </c>
      <c r="N106" s="2">
        <v>3689313</v>
      </c>
      <c r="O106" s="44">
        <v>6.1263438477570211E-3</v>
      </c>
      <c r="P106" s="2">
        <v>54070</v>
      </c>
      <c r="Q106" s="2">
        <v>4919004</v>
      </c>
      <c r="R106" s="2">
        <v>3767166</v>
      </c>
      <c r="S106" s="44">
        <v>1.4352964536205732E-2</v>
      </c>
      <c r="T106" s="2">
        <v>-2801</v>
      </c>
      <c r="U106" s="2">
        <v>3206</v>
      </c>
      <c r="V106" s="5" t="s">
        <v>4387</v>
      </c>
      <c r="W106" s="5">
        <v>1</v>
      </c>
      <c r="X106" s="37">
        <v>4.2942319560097982E-4</v>
      </c>
      <c r="Y106" s="6">
        <v>904</v>
      </c>
      <c r="Z106" s="37">
        <v>8.2266206884487117E-3</v>
      </c>
      <c r="AA106" s="5">
        <v>83</v>
      </c>
      <c r="AC106" s="16" t="str">
        <f t="shared" si="6"/>
        <v/>
      </c>
      <c r="AD106" s="16">
        <f t="shared" si="7"/>
        <v>1.4782387731806712E-2</v>
      </c>
      <c r="AE106" s="16" t="str">
        <f t="shared" si="8"/>
        <v/>
      </c>
      <c r="AF106" s="16" t="str">
        <f t="shared" si="9"/>
        <v/>
      </c>
      <c r="AG106" s="16" t="str">
        <f t="shared" si="10"/>
        <v/>
      </c>
      <c r="AH106" s="16" t="str">
        <f t="shared" si="11"/>
        <v/>
      </c>
      <c r="AI106" s="17" t="str">
        <f>IF('Peer Comparison Tool'!$D$12="NR","",IF($C106='Peer Comparison Tool'!$D$9,COUNT('CECL &lt;50B Database'!$AI$1:AI105)+1,""))</f>
        <v/>
      </c>
    </row>
    <row r="107" spans="1:35" x14ac:dyDescent="0.25">
      <c r="A107" t="s">
        <v>717</v>
      </c>
      <c r="B107">
        <v>836843</v>
      </c>
      <c r="C107" s="5" t="s">
        <v>716</v>
      </c>
      <c r="D107" s="5" t="s">
        <v>4387</v>
      </c>
      <c r="E107" s="5">
        <v>1</v>
      </c>
      <c r="F107" s="2">
        <v>55644</v>
      </c>
      <c r="G107" s="2">
        <v>5224297</v>
      </c>
      <c r="H107" s="2">
        <v>3597039</v>
      </c>
      <c r="I107" s="2">
        <v>327648</v>
      </c>
      <c r="J107" s="2">
        <v>3269391</v>
      </c>
      <c r="K107" s="44">
        <v>1.7019683482336619E-2</v>
      </c>
      <c r="L107" s="2">
        <v>29079</v>
      </c>
      <c r="M107" s="2">
        <v>4645441</v>
      </c>
      <c r="N107" s="2">
        <v>3451266</v>
      </c>
      <c r="O107" s="44">
        <v>8.4256038219018767E-3</v>
      </c>
      <c r="P107" s="2">
        <v>51187</v>
      </c>
      <c r="Q107" s="2">
        <v>4757120</v>
      </c>
      <c r="R107" s="2">
        <v>3425762</v>
      </c>
      <c r="S107" s="44">
        <v>1.4941785214501183E-2</v>
      </c>
      <c r="T107" s="2">
        <v>-5362</v>
      </c>
      <c r="U107" s="2">
        <v>3984</v>
      </c>
      <c r="V107" s="5" t="s">
        <v>4387</v>
      </c>
      <c r="W107" s="5">
        <v>1</v>
      </c>
      <c r="X107" s="37">
        <v>2.077898267835436E-3</v>
      </c>
      <c r="Y107" s="6">
        <v>4457</v>
      </c>
      <c r="Z107" s="37">
        <v>6.5161813925993066E-3</v>
      </c>
      <c r="AA107" s="5">
        <v>41</v>
      </c>
      <c r="AC107" s="16" t="str">
        <f t="shared" si="6"/>
        <v/>
      </c>
      <c r="AD107" s="16">
        <f t="shared" si="7"/>
        <v>1.7019683482336619E-2</v>
      </c>
      <c r="AE107" s="16" t="str">
        <f t="shared" si="8"/>
        <v/>
      </c>
      <c r="AF107" s="16" t="str">
        <f t="shared" si="9"/>
        <v/>
      </c>
      <c r="AG107" s="16" t="str">
        <f t="shared" si="10"/>
        <v/>
      </c>
      <c r="AH107" s="16" t="str">
        <f t="shared" si="11"/>
        <v/>
      </c>
      <c r="AI107" s="17" t="str">
        <f>IF('Peer Comparison Tool'!$D$12="NR","",IF($C107='Peer Comparison Tool'!$D$9,COUNT('CECL &lt;50B Database'!$AI$1:AI106)+1,""))</f>
        <v/>
      </c>
    </row>
    <row r="108" spans="1:35" x14ac:dyDescent="0.25">
      <c r="A108" t="s">
        <v>225</v>
      </c>
      <c r="B108">
        <v>1918344</v>
      </c>
      <c r="C108" s="5" t="s">
        <v>207</v>
      </c>
      <c r="D108" s="5" t="s">
        <v>4387</v>
      </c>
      <c r="E108" s="5">
        <v>0</v>
      </c>
      <c r="F108" s="2">
        <v>55762</v>
      </c>
      <c r="G108" s="2">
        <v>5006282</v>
      </c>
      <c r="H108" s="2">
        <v>3978550</v>
      </c>
      <c r="I108" s="2">
        <v>73524</v>
      </c>
      <c r="J108" s="2">
        <v>3905026</v>
      </c>
      <c r="K108" s="44">
        <v>1.4279546410190355E-2</v>
      </c>
      <c r="L108" s="2">
        <v>34830</v>
      </c>
      <c r="M108" s="2">
        <v>4630165</v>
      </c>
      <c r="N108" s="2">
        <v>3741894</v>
      </c>
      <c r="O108" s="44">
        <v>9.3081204331282499E-3</v>
      </c>
      <c r="P108" s="2">
        <v>48130</v>
      </c>
      <c r="Q108" s="2">
        <v>4729311</v>
      </c>
      <c r="R108" s="2">
        <v>3910241</v>
      </c>
      <c r="S108" s="44">
        <v>1.2308704246106569E-2</v>
      </c>
      <c r="T108" s="2">
        <v>-5635</v>
      </c>
      <c r="U108" s="2">
        <v>8000</v>
      </c>
      <c r="V108" s="5" t="s">
        <v>4387</v>
      </c>
      <c r="W108" s="5">
        <v>1</v>
      </c>
      <c r="X108" s="37">
        <v>1.9708421640837852E-3</v>
      </c>
      <c r="Y108" s="6">
        <v>7632</v>
      </c>
      <c r="Z108" s="37">
        <v>3.0005838129783195E-3</v>
      </c>
      <c r="AA108" s="5">
        <v>89</v>
      </c>
      <c r="AC108" s="16" t="str">
        <f t="shared" si="6"/>
        <v/>
      </c>
      <c r="AD108" s="16">
        <f t="shared" si="7"/>
        <v>1.4279546410190355E-2</v>
      </c>
      <c r="AE108" s="16" t="str">
        <f t="shared" si="8"/>
        <v/>
      </c>
      <c r="AF108" s="16" t="str">
        <f t="shared" si="9"/>
        <v/>
      </c>
      <c r="AG108" s="16" t="str">
        <f t="shared" si="10"/>
        <v/>
      </c>
      <c r="AH108" s="16" t="str">
        <f t="shared" si="11"/>
        <v/>
      </c>
      <c r="AI108" s="17" t="str">
        <f>IF('Peer Comparison Tool'!$D$12="NR","",IF($C108='Peer Comparison Tool'!$D$9,COUNT('CECL &lt;50B Database'!$AI$1:AI107)+1,""))</f>
        <v/>
      </c>
    </row>
    <row r="109" spans="1:35" x14ac:dyDescent="0.25">
      <c r="A109" t="s">
        <v>1579</v>
      </c>
      <c r="B109">
        <v>509811</v>
      </c>
      <c r="C109" s="5" t="s">
        <v>1578</v>
      </c>
      <c r="D109" s="5" t="s">
        <v>4387</v>
      </c>
      <c r="E109" s="5">
        <v>2</v>
      </c>
      <c r="F109" s="2">
        <v>46634</v>
      </c>
      <c r="G109" s="2">
        <v>5000601</v>
      </c>
      <c r="H109" s="2">
        <v>3538770</v>
      </c>
      <c r="I109" s="2">
        <v>266951</v>
      </c>
      <c r="J109" s="2">
        <v>3271819</v>
      </c>
      <c r="K109" s="44">
        <v>1.4253233445982189E-2</v>
      </c>
      <c r="L109" s="2">
        <v>35096</v>
      </c>
      <c r="M109" s="2">
        <v>4344716</v>
      </c>
      <c r="N109" s="2">
        <v>3248664</v>
      </c>
      <c r="O109" s="44">
        <v>1.0803210181169859E-2</v>
      </c>
      <c r="P109" s="2">
        <v>49445</v>
      </c>
      <c r="Q109" s="2">
        <v>4331271</v>
      </c>
      <c r="R109" s="2">
        <v>3287541</v>
      </c>
      <c r="S109" s="44">
        <v>1.5040116609952544E-2</v>
      </c>
      <c r="T109" s="2">
        <v>-2366</v>
      </c>
      <c r="U109" s="2">
        <v>3040</v>
      </c>
      <c r="V109" s="5" t="s">
        <v>4387</v>
      </c>
      <c r="W109" s="5">
        <v>1</v>
      </c>
      <c r="X109" s="37">
        <v>-7.8688316397035503E-4</v>
      </c>
      <c r="Y109" s="6">
        <v>-2811</v>
      </c>
      <c r="Z109" s="37">
        <v>4.2369064287826851E-3</v>
      </c>
      <c r="AA109" s="5">
        <v>90</v>
      </c>
      <c r="AC109" s="16" t="str">
        <f t="shared" si="6"/>
        <v/>
      </c>
      <c r="AD109" s="16">
        <f t="shared" si="7"/>
        <v>1.4253233445982189E-2</v>
      </c>
      <c r="AE109" s="16" t="str">
        <f t="shared" si="8"/>
        <v/>
      </c>
      <c r="AF109" s="16" t="str">
        <f t="shared" si="9"/>
        <v/>
      </c>
      <c r="AG109" s="16" t="str">
        <f t="shared" si="10"/>
        <v/>
      </c>
      <c r="AH109" s="16" t="str">
        <f t="shared" si="11"/>
        <v/>
      </c>
      <c r="AI109" s="17" t="str">
        <f>IF('Peer Comparison Tool'!$D$12="NR","",IF($C109='Peer Comparison Tool'!$D$9,COUNT('CECL &lt;50B Database'!$AI$1:AI108)+1,""))</f>
        <v/>
      </c>
    </row>
    <row r="110" spans="1:35" x14ac:dyDescent="0.25">
      <c r="A110" t="s">
        <v>1316</v>
      </c>
      <c r="B110">
        <v>37640</v>
      </c>
      <c r="C110" s="5" t="s">
        <v>1309</v>
      </c>
      <c r="D110" s="5" t="s">
        <v>4387</v>
      </c>
      <c r="E110" s="5">
        <v>2</v>
      </c>
      <c r="F110" s="2">
        <v>42431</v>
      </c>
      <c r="G110" s="2">
        <v>4842704</v>
      </c>
      <c r="H110" s="2">
        <v>3266347</v>
      </c>
      <c r="I110" s="2">
        <v>349546</v>
      </c>
      <c r="J110" s="2">
        <v>2916801</v>
      </c>
      <c r="K110" s="44">
        <v>1.4547101430642679E-2</v>
      </c>
      <c r="L110" s="2">
        <v>16278</v>
      </c>
      <c r="M110" s="2">
        <v>4385485</v>
      </c>
      <c r="N110" s="2">
        <v>3077091</v>
      </c>
      <c r="O110" s="44">
        <v>5.2900612949048301E-3</v>
      </c>
      <c r="P110" s="2">
        <v>36641</v>
      </c>
      <c r="Q110" s="2">
        <v>4314675</v>
      </c>
      <c r="R110" s="2">
        <v>3013733</v>
      </c>
      <c r="S110" s="44">
        <v>1.2158011343406997E-2</v>
      </c>
      <c r="T110" s="2">
        <v>-6717</v>
      </c>
      <c r="U110" s="2">
        <v>8767</v>
      </c>
      <c r="V110" s="5" t="s">
        <v>4387</v>
      </c>
      <c r="W110" s="5">
        <v>1</v>
      </c>
      <c r="X110" s="37">
        <v>2.3890900872356822E-3</v>
      </c>
      <c r="Y110" s="6">
        <v>5790</v>
      </c>
      <c r="Z110" s="37">
        <v>6.867950048502167E-3</v>
      </c>
      <c r="AA110" s="5">
        <v>84</v>
      </c>
      <c r="AC110" s="16" t="str">
        <f t="shared" si="6"/>
        <v/>
      </c>
      <c r="AD110" s="16" t="str">
        <f t="shared" si="7"/>
        <v/>
      </c>
      <c r="AE110" s="16">
        <f t="shared" si="8"/>
        <v>1.4547101430642679E-2</v>
      </c>
      <c r="AF110" s="16" t="str">
        <f t="shared" si="9"/>
        <v/>
      </c>
      <c r="AG110" s="16" t="str">
        <f t="shared" si="10"/>
        <v/>
      </c>
      <c r="AH110" s="16" t="str">
        <f t="shared" si="11"/>
        <v/>
      </c>
      <c r="AI110" s="17" t="str">
        <f>IF('Peer Comparison Tool'!$D$12="NR","",IF($C110='Peer Comparison Tool'!$D$9,COUNT('CECL &lt;50B Database'!$AI$1:AI109)+1,""))</f>
        <v/>
      </c>
    </row>
    <row r="111" spans="1:35" x14ac:dyDescent="0.25">
      <c r="A111" t="s">
        <v>247</v>
      </c>
      <c r="B111">
        <v>601416</v>
      </c>
      <c r="C111" s="5" t="s">
        <v>2948</v>
      </c>
      <c r="D111" s="5" t="s">
        <v>4387</v>
      </c>
      <c r="E111" s="5">
        <v>2</v>
      </c>
      <c r="F111" s="2">
        <v>46316</v>
      </c>
      <c r="G111" s="2">
        <v>4645277</v>
      </c>
      <c r="H111" s="2">
        <v>3485821</v>
      </c>
      <c r="I111" s="2">
        <v>268474</v>
      </c>
      <c r="J111" s="2">
        <v>3217347</v>
      </c>
      <c r="K111" s="44">
        <v>1.4395711746354994E-2</v>
      </c>
      <c r="L111" s="2">
        <v>30482</v>
      </c>
      <c r="M111" s="2">
        <v>4346616</v>
      </c>
      <c r="N111" s="2">
        <v>3220987</v>
      </c>
      <c r="O111" s="44">
        <v>9.4635588408149424E-3</v>
      </c>
      <c r="P111" s="2">
        <v>43356</v>
      </c>
      <c r="Q111" s="2">
        <v>4435724</v>
      </c>
      <c r="R111" s="2">
        <v>3237227</v>
      </c>
      <c r="S111" s="44">
        <v>1.3392944022770106E-2</v>
      </c>
      <c r="T111" s="2">
        <v>-8719</v>
      </c>
      <c r="U111" s="2">
        <v>9608</v>
      </c>
      <c r="V111" s="5" t="s">
        <v>4387</v>
      </c>
      <c r="W111" s="5">
        <v>1</v>
      </c>
      <c r="X111" s="37">
        <v>1.0027677235848881E-3</v>
      </c>
      <c r="Y111" s="6">
        <v>2960</v>
      </c>
      <c r="Z111" s="37">
        <v>3.9293851819551633E-3</v>
      </c>
      <c r="AA111" s="5">
        <v>87</v>
      </c>
      <c r="AC111" s="16" t="str">
        <f t="shared" si="6"/>
        <v/>
      </c>
      <c r="AD111" s="16" t="str">
        <f t="shared" si="7"/>
        <v/>
      </c>
      <c r="AE111" s="16">
        <f t="shared" si="8"/>
        <v>1.4395711746354994E-2</v>
      </c>
      <c r="AF111" s="16" t="str">
        <f t="shared" si="9"/>
        <v/>
      </c>
      <c r="AG111" s="16" t="str">
        <f t="shared" si="10"/>
        <v/>
      </c>
      <c r="AH111" s="16" t="str">
        <f t="shared" si="11"/>
        <v/>
      </c>
      <c r="AI111" s="17" t="str">
        <f>IF('Peer Comparison Tool'!$D$12="NR","",IF($C111='Peer Comparison Tool'!$D$9,COUNT('CECL &lt;50B Database'!$AI$1:AI110)+1,""))</f>
        <v/>
      </c>
    </row>
    <row r="112" spans="1:35" x14ac:dyDescent="0.25">
      <c r="A112" t="s">
        <v>227</v>
      </c>
      <c r="B112">
        <v>2209553</v>
      </c>
      <c r="C112" s="5" t="s">
        <v>207</v>
      </c>
      <c r="D112" s="5" t="s">
        <v>4387</v>
      </c>
      <c r="E112" s="5">
        <v>2</v>
      </c>
      <c r="F112" s="2">
        <v>45444</v>
      </c>
      <c r="G112" s="2">
        <v>4612385</v>
      </c>
      <c r="H112" s="2">
        <v>2686389</v>
      </c>
      <c r="I112" s="2">
        <v>324550</v>
      </c>
      <c r="J112" s="2">
        <v>2361839</v>
      </c>
      <c r="K112" s="44">
        <v>1.9240938946304131E-2</v>
      </c>
      <c r="L112" s="2">
        <v>23285</v>
      </c>
      <c r="M112" s="2">
        <v>4108067</v>
      </c>
      <c r="N112" s="2">
        <v>2533844</v>
      </c>
      <c r="O112" s="44">
        <v>9.1895949395463961E-3</v>
      </c>
      <c r="P112" s="2">
        <v>44703</v>
      </c>
      <c r="Q112" s="2">
        <v>4076251</v>
      </c>
      <c r="R112" s="2">
        <v>2553911</v>
      </c>
      <c r="S112" s="44">
        <v>1.7503742299555466E-2</v>
      </c>
      <c r="T112" s="2">
        <v>-6062</v>
      </c>
      <c r="U112" s="2">
        <v>8628</v>
      </c>
      <c r="V112" s="5" t="s">
        <v>4387</v>
      </c>
      <c r="W112" s="5">
        <v>1</v>
      </c>
      <c r="X112" s="37">
        <v>1.7371966467486649E-3</v>
      </c>
      <c r="Y112" s="6">
        <v>741</v>
      </c>
      <c r="Z112" s="37">
        <v>8.3141473600090703E-3</v>
      </c>
      <c r="AA112" s="5">
        <v>22</v>
      </c>
      <c r="AC112" s="16" t="str">
        <f t="shared" si="6"/>
        <v/>
      </c>
      <c r="AD112" s="16" t="str">
        <f t="shared" si="7"/>
        <v/>
      </c>
      <c r="AE112" s="16">
        <f t="shared" si="8"/>
        <v>1.9240938946304131E-2</v>
      </c>
      <c r="AF112" s="16" t="str">
        <f t="shared" si="9"/>
        <v/>
      </c>
      <c r="AG112" s="16" t="str">
        <f t="shared" si="10"/>
        <v/>
      </c>
      <c r="AH112" s="16" t="str">
        <f t="shared" si="11"/>
        <v/>
      </c>
      <c r="AI112" s="17" t="str">
        <f>IF('Peer Comparison Tool'!$D$12="NR","",IF($C112='Peer Comparison Tool'!$D$9,COUNT('CECL &lt;50B Database'!$AI$1:AI111)+1,""))</f>
        <v/>
      </c>
    </row>
    <row r="113" spans="1:35" x14ac:dyDescent="0.25">
      <c r="A113" t="s">
        <v>4165</v>
      </c>
      <c r="B113">
        <v>2941068</v>
      </c>
      <c r="C113" s="5" t="s">
        <v>4163</v>
      </c>
      <c r="D113" s="5" t="s">
        <v>4387</v>
      </c>
      <c r="E113" s="5">
        <v>2</v>
      </c>
      <c r="F113" s="2">
        <v>29130</v>
      </c>
      <c r="G113" s="2">
        <v>4530161</v>
      </c>
      <c r="H113" s="2">
        <v>2827909</v>
      </c>
      <c r="I113" s="2">
        <v>340184</v>
      </c>
      <c r="J113" s="2">
        <v>2487725</v>
      </c>
      <c r="K113" s="44">
        <v>1.1709493613642987E-2</v>
      </c>
      <c r="L113" s="2">
        <v>13972</v>
      </c>
      <c r="M113" s="2">
        <v>3570443</v>
      </c>
      <c r="N113" s="2">
        <v>2580447</v>
      </c>
      <c r="O113" s="44">
        <v>5.414565770969138E-3</v>
      </c>
      <c r="P113" s="2">
        <v>26202</v>
      </c>
      <c r="Q113" s="2">
        <v>3722804</v>
      </c>
      <c r="R113" s="2">
        <v>2613976</v>
      </c>
      <c r="S113" s="44">
        <v>1.0023810471098434E-2</v>
      </c>
      <c r="T113" s="2">
        <v>-6175</v>
      </c>
      <c r="U113" s="2">
        <v>8488</v>
      </c>
      <c r="V113" s="5" t="s">
        <v>4387</v>
      </c>
      <c r="W113" s="5">
        <v>1</v>
      </c>
      <c r="X113" s="37">
        <v>1.6856831425445529E-3</v>
      </c>
      <c r="Y113" s="6">
        <v>2928</v>
      </c>
      <c r="Z113" s="37">
        <v>4.6092447001292959E-3</v>
      </c>
      <c r="AA113" s="5">
        <v>127</v>
      </c>
      <c r="AC113" s="16" t="str">
        <f t="shared" si="6"/>
        <v/>
      </c>
      <c r="AD113" s="16" t="str">
        <f t="shared" si="7"/>
        <v/>
      </c>
      <c r="AE113" s="16">
        <f t="shared" si="8"/>
        <v>1.1709493613642987E-2</v>
      </c>
      <c r="AF113" s="16" t="str">
        <f t="shared" si="9"/>
        <v/>
      </c>
      <c r="AG113" s="16" t="str">
        <f t="shared" si="10"/>
        <v/>
      </c>
      <c r="AH113" s="16" t="str">
        <f t="shared" si="11"/>
        <v/>
      </c>
      <c r="AI113" s="17" t="str">
        <f>IF('Peer Comparison Tool'!$D$12="NR","",IF($C113='Peer Comparison Tool'!$D$9,COUNT('CECL &lt;50B Database'!$AI$1:AI112)+1,""))</f>
        <v/>
      </c>
    </row>
    <row r="114" spans="1:35" x14ac:dyDescent="0.25">
      <c r="A114" t="s">
        <v>936</v>
      </c>
      <c r="B114">
        <v>762447</v>
      </c>
      <c r="C114" s="5" t="s">
        <v>926</v>
      </c>
      <c r="D114" s="5" t="s">
        <v>4387</v>
      </c>
      <c r="E114" s="5">
        <v>2</v>
      </c>
      <c r="F114" s="2">
        <v>38381</v>
      </c>
      <c r="G114" s="2">
        <v>4429222</v>
      </c>
      <c r="H114" s="2">
        <v>3199281</v>
      </c>
      <c r="I114" s="2">
        <v>259306</v>
      </c>
      <c r="J114" s="2">
        <v>2939975</v>
      </c>
      <c r="K114" s="44">
        <v>1.3054872915586017E-2</v>
      </c>
      <c r="L114" s="2">
        <v>26911</v>
      </c>
      <c r="M114" s="2">
        <v>3808206</v>
      </c>
      <c r="N114" s="2">
        <v>2693527</v>
      </c>
      <c r="O114" s="44">
        <v>9.9909895092939478E-3</v>
      </c>
      <c r="P114" s="2">
        <v>32876</v>
      </c>
      <c r="Q114" s="2">
        <v>3834658</v>
      </c>
      <c r="R114" s="2">
        <v>2743047</v>
      </c>
      <c r="S114" s="44">
        <v>1.1985212065269023E-2</v>
      </c>
      <c r="T114" s="2">
        <v>-717</v>
      </c>
      <c r="U114" s="2">
        <v>1672</v>
      </c>
      <c r="V114" s="5" t="s">
        <v>4387</v>
      </c>
      <c r="W114" s="5">
        <v>1</v>
      </c>
      <c r="X114" s="37">
        <v>1.069660850316994E-3</v>
      </c>
      <c r="Y114" s="6">
        <v>5505</v>
      </c>
      <c r="Z114" s="37">
        <v>1.9942225559750754E-3</v>
      </c>
      <c r="AA114" s="5">
        <v>105</v>
      </c>
      <c r="AC114" s="16" t="str">
        <f t="shared" si="6"/>
        <v/>
      </c>
      <c r="AD114" s="16" t="str">
        <f t="shared" si="7"/>
        <v/>
      </c>
      <c r="AE114" s="16">
        <f t="shared" si="8"/>
        <v>1.3054872915586017E-2</v>
      </c>
      <c r="AF114" s="16" t="str">
        <f t="shared" si="9"/>
        <v/>
      </c>
      <c r="AG114" s="16" t="str">
        <f t="shared" si="10"/>
        <v/>
      </c>
      <c r="AH114" s="16" t="str">
        <f t="shared" si="11"/>
        <v/>
      </c>
      <c r="AI114" s="17" t="str">
        <f>IF('Peer Comparison Tool'!$D$12="NR","",IF($C114='Peer Comparison Tool'!$D$9,COUNT('CECL &lt;50B Database'!$AI$1:AI113)+1,""))</f>
        <v/>
      </c>
    </row>
    <row r="115" spans="1:35" x14ac:dyDescent="0.25">
      <c r="A115" t="s">
        <v>1580</v>
      </c>
      <c r="B115">
        <v>317342</v>
      </c>
      <c r="C115" s="5" t="s">
        <v>1578</v>
      </c>
      <c r="D115" s="5" t="s">
        <v>4387</v>
      </c>
      <c r="E115" s="5">
        <v>2</v>
      </c>
      <c r="F115" s="2">
        <v>47708</v>
      </c>
      <c r="G115" s="2">
        <v>4330519</v>
      </c>
      <c r="H115" s="2">
        <v>3464139</v>
      </c>
      <c r="I115" s="2">
        <v>630082</v>
      </c>
      <c r="J115" s="2">
        <v>2834057</v>
      </c>
      <c r="K115" s="44">
        <v>1.6833818091873242E-2</v>
      </c>
      <c r="L115" s="2">
        <v>26791</v>
      </c>
      <c r="M115" s="2">
        <v>3720038</v>
      </c>
      <c r="N115" s="2">
        <v>2845100</v>
      </c>
      <c r="O115" s="44">
        <v>9.4165407191311376E-3</v>
      </c>
      <c r="P115" s="2">
        <v>42143</v>
      </c>
      <c r="Q115" s="2">
        <v>3780774</v>
      </c>
      <c r="R115" s="2">
        <v>2937406</v>
      </c>
      <c r="S115" s="44">
        <v>1.434701229588283E-2</v>
      </c>
      <c r="T115" s="2">
        <v>-8823</v>
      </c>
      <c r="U115" s="2">
        <v>9857</v>
      </c>
      <c r="V115" s="5" t="s">
        <v>4387</v>
      </c>
      <c r="W115" s="5">
        <v>1</v>
      </c>
      <c r="X115" s="37">
        <v>2.4868057959904124E-3</v>
      </c>
      <c r="Y115" s="6">
        <v>5565</v>
      </c>
      <c r="Z115" s="37">
        <v>4.9304715767516921E-3</v>
      </c>
      <c r="AA115" s="5">
        <v>46</v>
      </c>
      <c r="AC115" s="16" t="str">
        <f t="shared" si="6"/>
        <v/>
      </c>
      <c r="AD115" s="16" t="str">
        <f t="shared" si="7"/>
        <v/>
      </c>
      <c r="AE115" s="16">
        <f t="shared" si="8"/>
        <v>1.6833818091873242E-2</v>
      </c>
      <c r="AF115" s="16" t="str">
        <f t="shared" si="9"/>
        <v/>
      </c>
      <c r="AG115" s="16" t="str">
        <f t="shared" si="10"/>
        <v/>
      </c>
      <c r="AH115" s="16" t="str">
        <f t="shared" si="11"/>
        <v/>
      </c>
      <c r="AI115" s="17" t="str">
        <f>IF('Peer Comparison Tool'!$D$12="NR","",IF($C115='Peer Comparison Tool'!$D$9,COUNT('CECL &lt;50B Database'!$AI$1:AI114)+1,""))</f>
        <v/>
      </c>
    </row>
    <row r="116" spans="1:35" x14ac:dyDescent="0.25">
      <c r="A116" t="s">
        <v>718</v>
      </c>
      <c r="B116">
        <v>2654911</v>
      </c>
      <c r="C116" s="5" t="s">
        <v>716</v>
      </c>
      <c r="D116" s="5" t="s">
        <v>4387</v>
      </c>
      <c r="E116" s="5">
        <v>0</v>
      </c>
      <c r="F116" s="2">
        <v>4594</v>
      </c>
      <c r="G116" s="2">
        <v>4253668</v>
      </c>
      <c r="H116" s="2">
        <v>1271345</v>
      </c>
      <c r="I116" s="2">
        <v>0</v>
      </c>
      <c r="J116" s="2">
        <v>1271345</v>
      </c>
      <c r="K116" s="44">
        <v>3.6134959432726757E-3</v>
      </c>
      <c r="L116" s="2">
        <v>1842</v>
      </c>
      <c r="M116" s="2">
        <v>3833427</v>
      </c>
      <c r="N116" s="2">
        <v>1087706</v>
      </c>
      <c r="O116" s="44">
        <v>1.6934723169680043E-3</v>
      </c>
      <c r="P116" s="2">
        <v>5267</v>
      </c>
      <c r="Q116" s="2">
        <v>4085184</v>
      </c>
      <c r="R116" s="2">
        <v>1170200</v>
      </c>
      <c r="S116" s="44">
        <v>4.5009400102546575E-3</v>
      </c>
      <c r="T116" s="2">
        <v>-524</v>
      </c>
      <c r="U116" s="2">
        <v>707</v>
      </c>
      <c r="V116" s="5" t="s">
        <v>4387</v>
      </c>
      <c r="W116" s="5">
        <v>1</v>
      </c>
      <c r="X116" s="37">
        <v>-8.8744406698198185E-4</v>
      </c>
      <c r="Y116" s="6">
        <v>-673</v>
      </c>
      <c r="Z116" s="37">
        <v>2.807467693286653E-3</v>
      </c>
      <c r="AA116" s="5">
        <v>160</v>
      </c>
      <c r="AC116" s="16" t="str">
        <f t="shared" si="6"/>
        <v/>
      </c>
      <c r="AD116" s="16" t="str">
        <f t="shared" si="7"/>
        <v/>
      </c>
      <c r="AE116" s="16">
        <f t="shared" si="8"/>
        <v>3.6134959432726757E-3</v>
      </c>
      <c r="AF116" s="16" t="str">
        <f t="shared" si="9"/>
        <v/>
      </c>
      <c r="AG116" s="16" t="str">
        <f t="shared" si="10"/>
        <v/>
      </c>
      <c r="AH116" s="16" t="str">
        <f t="shared" si="11"/>
        <v/>
      </c>
      <c r="AI116" s="17" t="str">
        <f>IF('Peer Comparison Tool'!$D$12="NR","",IF($C116='Peer Comparison Tool'!$D$9,COUNT('CECL &lt;50B Database'!$AI$1:AI115)+1,""))</f>
        <v/>
      </c>
    </row>
    <row r="117" spans="1:35" x14ac:dyDescent="0.25">
      <c r="A117" t="s">
        <v>2967</v>
      </c>
      <c r="B117">
        <v>837000</v>
      </c>
      <c r="C117" s="5" t="s">
        <v>2948</v>
      </c>
      <c r="D117" s="5" t="s">
        <v>4387</v>
      </c>
      <c r="E117" s="5">
        <v>1</v>
      </c>
      <c r="F117" s="2">
        <v>34051</v>
      </c>
      <c r="G117" s="2">
        <v>4247190</v>
      </c>
      <c r="H117" s="2">
        <v>3152461</v>
      </c>
      <c r="I117" s="2">
        <v>165704</v>
      </c>
      <c r="J117" s="2">
        <v>2986757</v>
      </c>
      <c r="K117" s="44">
        <v>1.1400659645227249E-2</v>
      </c>
      <c r="L117" s="2">
        <v>29289</v>
      </c>
      <c r="M117" s="2">
        <v>4096811</v>
      </c>
      <c r="N117" s="2">
        <v>3188249</v>
      </c>
      <c r="O117" s="44">
        <v>9.1865472238837047E-3</v>
      </c>
      <c r="P117" s="2">
        <v>34105</v>
      </c>
      <c r="Q117" s="2">
        <v>4092930</v>
      </c>
      <c r="R117" s="2">
        <v>3123301</v>
      </c>
      <c r="S117" s="44">
        <v>1.0919536733731396E-2</v>
      </c>
      <c r="T117" s="2">
        <v>-2325</v>
      </c>
      <c r="U117" s="2">
        <v>2888</v>
      </c>
      <c r="V117" s="5" t="s">
        <v>4387</v>
      </c>
      <c r="W117" s="5">
        <v>1</v>
      </c>
      <c r="X117" s="37">
        <v>4.8112291149585325E-4</v>
      </c>
      <c r="Y117" s="6">
        <v>-54</v>
      </c>
      <c r="Z117" s="37">
        <v>1.7329895098476909E-3</v>
      </c>
      <c r="AA117" s="5">
        <v>131</v>
      </c>
      <c r="AC117" s="16" t="str">
        <f t="shared" si="6"/>
        <v/>
      </c>
      <c r="AD117" s="16" t="str">
        <f t="shared" si="7"/>
        <v/>
      </c>
      <c r="AE117" s="16">
        <f t="shared" si="8"/>
        <v>1.1400659645227249E-2</v>
      </c>
      <c r="AF117" s="16" t="str">
        <f t="shared" si="9"/>
        <v/>
      </c>
      <c r="AG117" s="16" t="str">
        <f t="shared" si="10"/>
        <v/>
      </c>
      <c r="AH117" s="16" t="str">
        <f t="shared" si="11"/>
        <v/>
      </c>
      <c r="AI117" s="17" t="str">
        <f>IF('Peer Comparison Tool'!$D$12="NR","",IF($C117='Peer Comparison Tool'!$D$9,COUNT('CECL &lt;50B Database'!$AI$1:AI116)+1,""))</f>
        <v/>
      </c>
    </row>
    <row r="118" spans="1:35" x14ac:dyDescent="0.25">
      <c r="A118" t="s">
        <v>1811</v>
      </c>
      <c r="B118">
        <v>736206</v>
      </c>
      <c r="C118" s="5" t="s">
        <v>1795</v>
      </c>
      <c r="D118" s="5" t="s">
        <v>4390</v>
      </c>
      <c r="E118" s="5">
        <v>0</v>
      </c>
      <c r="F118" s="2">
        <v>34014</v>
      </c>
      <c r="G118" s="2">
        <v>4022465</v>
      </c>
      <c r="H118" s="2">
        <v>3332884</v>
      </c>
      <c r="I118" s="2">
        <v>189306</v>
      </c>
      <c r="J118" s="2">
        <v>3143578</v>
      </c>
      <c r="K118" s="44">
        <v>1.0820154613628166E-2</v>
      </c>
      <c r="L118" s="2">
        <v>18180</v>
      </c>
      <c r="M118" s="2">
        <v>2855550</v>
      </c>
      <c r="N118" s="2">
        <v>2226728</v>
      </c>
      <c r="O118" s="44">
        <v>8.1644457697572399E-3</v>
      </c>
      <c r="P118" s="2">
        <v>20163</v>
      </c>
      <c r="Q118" s="2">
        <v>2852610</v>
      </c>
      <c r="R118" s="2">
        <v>2255802</v>
      </c>
      <c r="S118" s="44">
        <v>8.9382844770950643E-3</v>
      </c>
      <c r="T118" s="2">
        <v>-347</v>
      </c>
      <c r="U118" s="2">
        <v>205</v>
      </c>
      <c r="V118" s="5" t="s">
        <v>4390</v>
      </c>
      <c r="W118" s="5">
        <v>1</v>
      </c>
      <c r="X118" s="37">
        <v>1.8818701365331016E-3</v>
      </c>
      <c r="Y118" s="6">
        <v>13851</v>
      </c>
      <c r="Z118" s="37">
        <v>7.7383870733782438E-4</v>
      </c>
      <c r="AA118" s="5">
        <v>135</v>
      </c>
      <c r="AC118" s="16" t="str">
        <f t="shared" si="6"/>
        <v/>
      </c>
      <c r="AD118" s="16" t="str">
        <f t="shared" si="7"/>
        <v/>
      </c>
      <c r="AE118" s="16">
        <f t="shared" si="8"/>
        <v>1.0820154613628166E-2</v>
      </c>
      <c r="AF118" s="16" t="str">
        <f t="shared" si="9"/>
        <v/>
      </c>
      <c r="AG118" s="16" t="str">
        <f t="shared" si="10"/>
        <v/>
      </c>
      <c r="AH118" s="16" t="str">
        <f t="shared" si="11"/>
        <v/>
      </c>
      <c r="AI118" s="17" t="str">
        <f>IF('Peer Comparison Tool'!$D$12="NR","",IF($C118='Peer Comparison Tool'!$D$9,COUNT('CECL &lt;50B Database'!$AI$1:AI117)+1,""))</f>
        <v/>
      </c>
    </row>
    <row r="119" spans="1:35" x14ac:dyDescent="0.25">
      <c r="A119" t="s">
        <v>3720</v>
      </c>
      <c r="B119">
        <v>774262</v>
      </c>
      <c r="C119" s="5" t="s">
        <v>3704</v>
      </c>
      <c r="D119" s="5" t="s">
        <v>4387</v>
      </c>
      <c r="E119" s="5">
        <v>0</v>
      </c>
      <c r="F119" s="2">
        <v>39678</v>
      </c>
      <c r="G119" s="2">
        <v>3901962</v>
      </c>
      <c r="H119" s="2">
        <v>2934888</v>
      </c>
      <c r="I119" s="2">
        <v>323705</v>
      </c>
      <c r="J119" s="2">
        <v>2611183</v>
      </c>
      <c r="K119" s="44">
        <v>1.519541142845982E-2</v>
      </c>
      <c r="L119" s="2">
        <v>25280</v>
      </c>
      <c r="M119" s="2">
        <v>3478802</v>
      </c>
      <c r="N119" s="2">
        <v>2639085</v>
      </c>
      <c r="O119" s="44">
        <v>9.5790775969701626E-3</v>
      </c>
      <c r="P119" s="2">
        <v>31194</v>
      </c>
      <c r="Q119" s="2">
        <v>3425852</v>
      </c>
      <c r="R119" s="2">
        <v>2671586</v>
      </c>
      <c r="S119" s="44">
        <v>1.167621031102873E-2</v>
      </c>
      <c r="T119" s="2">
        <v>-3045</v>
      </c>
      <c r="U119" s="2">
        <v>874</v>
      </c>
      <c r="V119" s="5" t="s">
        <v>4387</v>
      </c>
      <c r="W119" s="5">
        <v>1</v>
      </c>
      <c r="X119" s="37">
        <v>3.5192011174310905E-3</v>
      </c>
      <c r="Y119" s="6">
        <v>8484</v>
      </c>
      <c r="Z119" s="37">
        <v>2.0971327140585673E-3</v>
      </c>
      <c r="AA119" s="5">
        <v>76</v>
      </c>
      <c r="AC119" s="16" t="str">
        <f t="shared" si="6"/>
        <v/>
      </c>
      <c r="AD119" s="16" t="str">
        <f t="shared" si="7"/>
        <v/>
      </c>
      <c r="AE119" s="16">
        <f t="shared" si="8"/>
        <v>1.519541142845982E-2</v>
      </c>
      <c r="AF119" s="16" t="str">
        <f t="shared" si="9"/>
        <v/>
      </c>
      <c r="AG119" s="16" t="str">
        <f t="shared" si="10"/>
        <v/>
      </c>
      <c r="AH119" s="16" t="str">
        <f t="shared" si="11"/>
        <v/>
      </c>
      <c r="AI119" s="17" t="str">
        <f>IF('Peer Comparison Tool'!$D$12="NR","",IF($C119='Peer Comparison Tool'!$D$9,COUNT('CECL &lt;50B Database'!$AI$1:AI118)+1,""))</f>
        <v/>
      </c>
    </row>
    <row r="120" spans="1:35" x14ac:dyDescent="0.25">
      <c r="A120" t="s">
        <v>937</v>
      </c>
      <c r="B120">
        <v>2119773</v>
      </c>
      <c r="C120" s="5" t="s">
        <v>926</v>
      </c>
      <c r="D120" s="5" t="s">
        <v>4387</v>
      </c>
      <c r="E120" s="5">
        <v>2</v>
      </c>
      <c r="F120" s="2">
        <v>31160</v>
      </c>
      <c r="G120" s="2">
        <v>3755663</v>
      </c>
      <c r="H120" s="2">
        <v>2784767</v>
      </c>
      <c r="I120" s="2">
        <v>218996</v>
      </c>
      <c r="J120" s="2">
        <v>2565771</v>
      </c>
      <c r="K120" s="44">
        <v>1.2144497696793674E-2</v>
      </c>
      <c r="L120" s="2">
        <v>10952</v>
      </c>
      <c r="M120" s="2">
        <v>3306788</v>
      </c>
      <c r="N120" s="2">
        <v>2426935</v>
      </c>
      <c r="O120" s="44">
        <v>4.5126878140535282E-3</v>
      </c>
      <c r="P120" s="2">
        <v>20245</v>
      </c>
      <c r="Q120" s="2">
        <v>3522482</v>
      </c>
      <c r="R120" s="2">
        <v>2503415</v>
      </c>
      <c r="S120" s="44">
        <v>8.0869532218988856E-3</v>
      </c>
      <c r="T120" s="2">
        <v>-2146</v>
      </c>
      <c r="U120" s="2">
        <v>7166</v>
      </c>
      <c r="V120" s="5" t="s">
        <v>4387</v>
      </c>
      <c r="W120" s="5">
        <v>1</v>
      </c>
      <c r="X120" s="37">
        <v>4.0575444748947882E-3</v>
      </c>
      <c r="Y120" s="6">
        <v>10915</v>
      </c>
      <c r="Z120" s="37">
        <v>3.5742654078453574E-3</v>
      </c>
      <c r="AA120" s="5">
        <v>122</v>
      </c>
      <c r="AC120" s="16" t="str">
        <f t="shared" si="6"/>
        <v/>
      </c>
      <c r="AD120" s="16" t="str">
        <f t="shared" si="7"/>
        <v/>
      </c>
      <c r="AE120" s="16">
        <f t="shared" si="8"/>
        <v>1.2144497696793674E-2</v>
      </c>
      <c r="AF120" s="16" t="str">
        <f t="shared" si="9"/>
        <v/>
      </c>
      <c r="AG120" s="16" t="str">
        <f t="shared" si="10"/>
        <v/>
      </c>
      <c r="AH120" s="16" t="str">
        <f t="shared" si="11"/>
        <v/>
      </c>
      <c r="AI120" s="17" t="str">
        <f>IF('Peer Comparison Tool'!$D$12="NR","",IF($C120='Peer Comparison Tool'!$D$9,COUNT('CECL &lt;50B Database'!$AI$1:AI119)+1,""))</f>
        <v/>
      </c>
    </row>
    <row r="121" spans="1:35" x14ac:dyDescent="0.25">
      <c r="A121" t="s">
        <v>470</v>
      </c>
      <c r="B121">
        <v>876634</v>
      </c>
      <c r="C121" s="5" t="s">
        <v>462</v>
      </c>
      <c r="D121" s="5" t="s">
        <v>4387</v>
      </c>
      <c r="E121" s="5">
        <v>1</v>
      </c>
      <c r="F121" s="2">
        <v>22457</v>
      </c>
      <c r="G121" s="2">
        <v>3490454</v>
      </c>
      <c r="H121" s="2">
        <v>2022177</v>
      </c>
      <c r="I121" s="2">
        <v>190254</v>
      </c>
      <c r="J121" s="2">
        <v>1831923</v>
      </c>
      <c r="K121" s="44">
        <v>1.2258703013172497E-2</v>
      </c>
      <c r="L121" s="2">
        <v>13905</v>
      </c>
      <c r="M121" s="2">
        <v>3080900</v>
      </c>
      <c r="N121" s="2">
        <v>1837348</v>
      </c>
      <c r="O121" s="44">
        <v>7.5679729697368161E-3</v>
      </c>
      <c r="P121" s="2">
        <v>21083</v>
      </c>
      <c r="Q121" s="2">
        <v>3077048</v>
      </c>
      <c r="R121" s="2">
        <v>1862387</v>
      </c>
      <c r="S121" s="44">
        <v>1.132041836632236E-2</v>
      </c>
      <c r="T121" s="2">
        <v>-3095</v>
      </c>
      <c r="U121" s="2">
        <v>3270</v>
      </c>
      <c r="V121" s="5" t="s">
        <v>4387</v>
      </c>
      <c r="W121" s="5">
        <v>1</v>
      </c>
      <c r="X121" s="37">
        <v>9.3828464685013699E-4</v>
      </c>
      <c r="Y121" s="6">
        <v>1374</v>
      </c>
      <c r="Z121" s="37">
        <v>3.752445396585544E-3</v>
      </c>
      <c r="AA121" s="5">
        <v>119</v>
      </c>
      <c r="AC121" s="16" t="str">
        <f t="shared" si="6"/>
        <v/>
      </c>
      <c r="AD121" s="16" t="str">
        <f t="shared" si="7"/>
        <v/>
      </c>
      <c r="AE121" s="16">
        <f t="shared" si="8"/>
        <v>1.2258703013172497E-2</v>
      </c>
      <c r="AF121" s="16" t="str">
        <f t="shared" si="9"/>
        <v/>
      </c>
      <c r="AG121" s="16" t="str">
        <f t="shared" si="10"/>
        <v/>
      </c>
      <c r="AH121" s="16" t="str">
        <f t="shared" si="11"/>
        <v/>
      </c>
      <c r="AI121" s="17" t="str">
        <f>IF('Peer Comparison Tool'!$D$12="NR","",IF($C121='Peer Comparison Tool'!$D$9,COUNT('CECL &lt;50B Database'!$AI$1:AI120)+1,""))</f>
        <v/>
      </c>
    </row>
    <row r="122" spans="1:35" x14ac:dyDescent="0.25">
      <c r="A122" t="s">
        <v>940</v>
      </c>
      <c r="B122">
        <v>2508751</v>
      </c>
      <c r="C122" s="5" t="s">
        <v>926</v>
      </c>
      <c r="D122" s="5" t="s">
        <v>4387</v>
      </c>
      <c r="E122" s="5">
        <v>2</v>
      </c>
      <c r="F122" s="2">
        <v>10188</v>
      </c>
      <c r="G122" s="2">
        <v>3293393</v>
      </c>
      <c r="H122" s="2">
        <v>1956335</v>
      </c>
      <c r="I122" s="2">
        <v>145018</v>
      </c>
      <c r="J122" s="2">
        <v>1811317</v>
      </c>
      <c r="K122" s="44">
        <v>5.6246366594030752E-3</v>
      </c>
      <c r="L122" s="2">
        <v>7079</v>
      </c>
      <c r="M122" s="2">
        <v>2445435</v>
      </c>
      <c r="N122" s="2">
        <v>1651070</v>
      </c>
      <c r="O122" s="44">
        <v>4.2875226368355064E-3</v>
      </c>
      <c r="P122" s="2">
        <v>8198</v>
      </c>
      <c r="Q122" s="2">
        <v>2803265</v>
      </c>
      <c r="R122" s="2">
        <v>1638771</v>
      </c>
      <c r="S122" s="44">
        <v>5.0025293344829755E-3</v>
      </c>
      <c r="T122" s="2">
        <v>-2075</v>
      </c>
      <c r="U122" s="2">
        <v>935</v>
      </c>
      <c r="V122" s="5" t="s">
        <v>4387</v>
      </c>
      <c r="W122" s="5">
        <v>1</v>
      </c>
      <c r="X122" s="37">
        <v>6.2210732492009972E-4</v>
      </c>
      <c r="Y122" s="6">
        <v>1990</v>
      </c>
      <c r="Z122" s="37">
        <v>7.1500669764746911E-4</v>
      </c>
      <c r="AA122" s="5">
        <v>158</v>
      </c>
      <c r="AC122" s="16" t="str">
        <f t="shared" si="6"/>
        <v/>
      </c>
      <c r="AD122" s="16" t="str">
        <f t="shared" si="7"/>
        <v/>
      </c>
      <c r="AE122" s="16">
        <f t="shared" si="8"/>
        <v>5.6246366594030752E-3</v>
      </c>
      <c r="AF122" s="16" t="str">
        <f t="shared" si="9"/>
        <v/>
      </c>
      <c r="AG122" s="16" t="str">
        <f t="shared" si="10"/>
        <v/>
      </c>
      <c r="AH122" s="16" t="str">
        <f t="shared" si="11"/>
        <v/>
      </c>
      <c r="AI122" s="17" t="str">
        <f>IF('Peer Comparison Tool'!$D$12="NR","",IF($C122='Peer Comparison Tool'!$D$9,COUNT('CECL &lt;50B Database'!$AI$1:AI121)+1,""))</f>
        <v/>
      </c>
    </row>
    <row r="123" spans="1:35" x14ac:dyDescent="0.25">
      <c r="A123" t="s">
        <v>938</v>
      </c>
      <c r="B123">
        <v>2938198</v>
      </c>
      <c r="C123" s="5" t="s">
        <v>926</v>
      </c>
      <c r="D123" s="5" t="s">
        <v>4387</v>
      </c>
      <c r="E123" s="5">
        <v>2</v>
      </c>
      <c r="F123" s="2">
        <v>25084</v>
      </c>
      <c r="G123" s="2">
        <v>3192341</v>
      </c>
      <c r="H123" s="2">
        <v>2169151</v>
      </c>
      <c r="I123" s="2">
        <v>153902</v>
      </c>
      <c r="J123" s="2">
        <v>2015249</v>
      </c>
      <c r="K123" s="44">
        <v>1.2447097108099298E-2</v>
      </c>
      <c r="L123" s="2">
        <v>12808</v>
      </c>
      <c r="M123" s="2">
        <v>2863088</v>
      </c>
      <c r="N123" s="2">
        <v>1842896</v>
      </c>
      <c r="O123" s="44">
        <v>6.9499309781995292E-3</v>
      </c>
      <c r="P123" s="2">
        <v>19499</v>
      </c>
      <c r="Q123" s="2">
        <v>3065427</v>
      </c>
      <c r="R123" s="2">
        <v>2039833</v>
      </c>
      <c r="S123" s="44">
        <v>9.5591158687990639E-3</v>
      </c>
      <c r="T123" s="2">
        <v>-3018</v>
      </c>
      <c r="U123" s="2">
        <v>407</v>
      </c>
      <c r="V123" s="5" t="s">
        <v>4387</v>
      </c>
      <c r="W123" s="5">
        <v>1</v>
      </c>
      <c r="X123" s="37">
        <v>2.8879812393002337E-3</v>
      </c>
      <c r="Y123" s="6">
        <v>5585</v>
      </c>
      <c r="Z123" s="37">
        <v>2.6091848905995347E-3</v>
      </c>
      <c r="AA123" s="5">
        <v>116</v>
      </c>
      <c r="AC123" s="16" t="str">
        <f t="shared" si="6"/>
        <v/>
      </c>
      <c r="AD123" s="16" t="str">
        <f t="shared" si="7"/>
        <v/>
      </c>
      <c r="AE123" s="16">
        <f t="shared" si="8"/>
        <v>1.2447097108099298E-2</v>
      </c>
      <c r="AF123" s="16" t="str">
        <f t="shared" si="9"/>
        <v/>
      </c>
      <c r="AG123" s="16" t="str">
        <f t="shared" si="10"/>
        <v/>
      </c>
      <c r="AH123" s="16" t="str">
        <f t="shared" si="11"/>
        <v/>
      </c>
      <c r="AI123" s="17" t="str">
        <f>IF('Peer Comparison Tool'!$D$12="NR","",IF($C123='Peer Comparison Tool'!$D$9,COUNT('CECL &lt;50B Database'!$AI$1:AI122)+1,""))</f>
        <v/>
      </c>
    </row>
    <row r="124" spans="1:35" x14ac:dyDescent="0.25">
      <c r="A124" t="s">
        <v>3511</v>
      </c>
      <c r="B124">
        <v>2434113</v>
      </c>
      <c r="C124" s="5" t="s">
        <v>3509</v>
      </c>
      <c r="D124" s="5" t="s">
        <v>4390</v>
      </c>
      <c r="E124" s="5">
        <v>0</v>
      </c>
      <c r="F124" s="2">
        <v>32036</v>
      </c>
      <c r="G124" s="2">
        <v>3147283</v>
      </c>
      <c r="H124" s="2">
        <v>2364951</v>
      </c>
      <c r="I124" s="2">
        <v>348843</v>
      </c>
      <c r="J124" s="2">
        <v>2016108</v>
      </c>
      <c r="K124" s="44">
        <v>1.5890021764707048E-2</v>
      </c>
      <c r="L124" s="2">
        <v>17806</v>
      </c>
      <c r="M124" s="2">
        <v>2537097</v>
      </c>
      <c r="N124" s="2">
        <v>1955963</v>
      </c>
      <c r="O124" s="44">
        <v>9.1034441858051512E-3</v>
      </c>
      <c r="P124" s="2">
        <v>33778</v>
      </c>
      <c r="Q124" s="2">
        <v>2779841</v>
      </c>
      <c r="R124" s="2">
        <v>2032861</v>
      </c>
      <c r="S124" s="44">
        <v>1.6615990960523123E-2</v>
      </c>
      <c r="T124" s="2">
        <v>0</v>
      </c>
      <c r="U124" s="2">
        <v>2529</v>
      </c>
      <c r="V124" s="5" t="s">
        <v>4390</v>
      </c>
      <c r="W124" s="5">
        <v>1</v>
      </c>
      <c r="X124" s="37">
        <v>-7.2596919581607508E-4</v>
      </c>
      <c r="Y124" s="6">
        <v>-1742</v>
      </c>
      <c r="Z124" s="37">
        <v>7.5125467747179722E-3</v>
      </c>
      <c r="AA124" s="5">
        <v>67</v>
      </c>
      <c r="AC124" s="16" t="str">
        <f t="shared" si="6"/>
        <v/>
      </c>
      <c r="AD124" s="16" t="str">
        <f t="shared" si="7"/>
        <v/>
      </c>
      <c r="AE124" s="16">
        <f t="shared" si="8"/>
        <v>1.5890021764707048E-2</v>
      </c>
      <c r="AF124" s="16" t="str">
        <f t="shared" si="9"/>
        <v/>
      </c>
      <c r="AG124" s="16" t="str">
        <f t="shared" si="10"/>
        <v/>
      </c>
      <c r="AH124" s="16" t="str">
        <f t="shared" si="11"/>
        <v/>
      </c>
      <c r="AI124" s="17" t="str">
        <f>IF('Peer Comparison Tool'!$D$12="NR","",IF($C124='Peer Comparison Tool'!$D$9,COUNT('CECL &lt;50B Database'!$AI$1:AI123)+1,""))</f>
        <v/>
      </c>
    </row>
    <row r="125" spans="1:35" x14ac:dyDescent="0.25">
      <c r="A125" t="s">
        <v>4167</v>
      </c>
      <c r="B125">
        <v>2693264</v>
      </c>
      <c r="C125" s="5" t="s">
        <v>4163</v>
      </c>
      <c r="D125" s="5" t="s">
        <v>4387</v>
      </c>
      <c r="E125" s="5">
        <v>2</v>
      </c>
      <c r="F125" s="2">
        <v>13856</v>
      </c>
      <c r="G125" s="2">
        <v>3058679</v>
      </c>
      <c r="H125" s="2">
        <v>2057106</v>
      </c>
      <c r="I125" s="2">
        <v>242580</v>
      </c>
      <c r="J125" s="2">
        <v>1814526</v>
      </c>
      <c r="K125" s="44">
        <v>7.6361540148777145E-3</v>
      </c>
      <c r="L125" s="2">
        <v>8237</v>
      </c>
      <c r="M125" s="2">
        <v>2416857</v>
      </c>
      <c r="N125" s="2">
        <v>1749599</v>
      </c>
      <c r="O125" s="44">
        <v>4.7079359327480185E-3</v>
      </c>
      <c r="P125" s="2">
        <v>9750</v>
      </c>
      <c r="Q125" s="2">
        <v>2630165</v>
      </c>
      <c r="R125" s="2">
        <v>1842107</v>
      </c>
      <c r="S125" s="44">
        <v>5.2928521524536849E-3</v>
      </c>
      <c r="T125" s="2">
        <v>-842</v>
      </c>
      <c r="U125" s="2">
        <v>141</v>
      </c>
      <c r="V125" s="5" t="s">
        <v>4387</v>
      </c>
      <c r="W125" s="5">
        <v>1</v>
      </c>
      <c r="X125" s="37">
        <v>2.3433018624240297E-3</v>
      </c>
      <c r="Y125" s="6">
        <v>4106</v>
      </c>
      <c r="Z125" s="37">
        <v>5.8491621970566642E-4</v>
      </c>
      <c r="AA125" s="5">
        <v>153</v>
      </c>
      <c r="AC125" s="16" t="str">
        <f t="shared" si="6"/>
        <v/>
      </c>
      <c r="AD125" s="16" t="str">
        <f t="shared" si="7"/>
        <v/>
      </c>
      <c r="AE125" s="16">
        <f t="shared" si="8"/>
        <v>7.6361540148777145E-3</v>
      </c>
      <c r="AF125" s="16" t="str">
        <f t="shared" si="9"/>
        <v/>
      </c>
      <c r="AG125" s="16" t="str">
        <f t="shared" si="10"/>
        <v/>
      </c>
      <c r="AH125" s="16" t="str">
        <f t="shared" si="11"/>
        <v/>
      </c>
      <c r="AI125" s="17" t="str">
        <f>IF('Peer Comparison Tool'!$D$12="NR","",IF($C125='Peer Comparison Tool'!$D$9,COUNT('CECL &lt;50B Database'!$AI$1:AI124)+1,""))</f>
        <v/>
      </c>
    </row>
    <row r="126" spans="1:35" x14ac:dyDescent="0.25">
      <c r="A126" t="s">
        <v>941</v>
      </c>
      <c r="B126">
        <v>936136</v>
      </c>
      <c r="C126" s="5" t="s">
        <v>926</v>
      </c>
      <c r="D126" s="5" t="s">
        <v>4387</v>
      </c>
      <c r="E126" s="5">
        <v>1</v>
      </c>
      <c r="F126" s="2">
        <v>31273</v>
      </c>
      <c r="G126" s="2">
        <v>2934058</v>
      </c>
      <c r="H126" s="2">
        <v>2052336</v>
      </c>
      <c r="I126" s="2">
        <v>133892</v>
      </c>
      <c r="J126" s="2">
        <v>1918444</v>
      </c>
      <c r="K126" s="44">
        <v>1.630123162312791E-2</v>
      </c>
      <c r="L126" s="2">
        <v>19789</v>
      </c>
      <c r="M126" s="2">
        <v>2632912</v>
      </c>
      <c r="N126" s="2">
        <v>1930812</v>
      </c>
      <c r="O126" s="44">
        <v>1.024905583764758E-2</v>
      </c>
      <c r="P126" s="2">
        <v>30045</v>
      </c>
      <c r="Q126" s="2">
        <v>2658061</v>
      </c>
      <c r="R126" s="2">
        <v>1957204</v>
      </c>
      <c r="S126" s="44">
        <v>1.5350980275944663E-2</v>
      </c>
      <c r="T126" s="2">
        <v>-3783</v>
      </c>
      <c r="U126" s="2">
        <v>5879</v>
      </c>
      <c r="V126" s="5" t="s">
        <v>4387</v>
      </c>
      <c r="W126" s="5">
        <v>1</v>
      </c>
      <c r="X126" s="37">
        <v>9.5025134718324661E-4</v>
      </c>
      <c r="Y126" s="6">
        <v>1228</v>
      </c>
      <c r="Z126" s="37">
        <v>5.1019244382970834E-3</v>
      </c>
      <c r="AA126" s="5">
        <v>55</v>
      </c>
      <c r="AC126" s="16" t="str">
        <f t="shared" si="6"/>
        <v/>
      </c>
      <c r="AD126" s="16" t="str">
        <f t="shared" si="7"/>
        <v/>
      </c>
      <c r="AE126" s="16">
        <f t="shared" si="8"/>
        <v>1.630123162312791E-2</v>
      </c>
      <c r="AF126" s="16" t="str">
        <f t="shared" si="9"/>
        <v/>
      </c>
      <c r="AG126" s="16" t="str">
        <f t="shared" si="10"/>
        <v/>
      </c>
      <c r="AH126" s="16" t="str">
        <f t="shared" si="11"/>
        <v/>
      </c>
      <c r="AI126" s="17" t="str">
        <f>IF('Peer Comparison Tool'!$D$12="NR","",IF($C126='Peer Comparison Tool'!$D$9,COUNT('CECL &lt;50B Database'!$AI$1:AI125)+1,""))</f>
        <v/>
      </c>
    </row>
    <row r="127" spans="1:35" x14ac:dyDescent="0.25">
      <c r="A127" t="s">
        <v>233</v>
      </c>
      <c r="B127">
        <v>3232204</v>
      </c>
      <c r="C127" s="5" t="s">
        <v>207</v>
      </c>
      <c r="D127" s="5" t="s">
        <v>4390</v>
      </c>
      <c r="E127" s="5">
        <v>2</v>
      </c>
      <c r="F127" s="2">
        <v>91636</v>
      </c>
      <c r="G127" s="2">
        <v>2896153</v>
      </c>
      <c r="H127" s="2">
        <v>2418050</v>
      </c>
      <c r="I127" s="2">
        <v>94638</v>
      </c>
      <c r="J127" s="2">
        <v>2323412</v>
      </c>
      <c r="K127" s="44">
        <v>3.944027146283139E-2</v>
      </c>
      <c r="L127" s="2">
        <v>24148</v>
      </c>
      <c r="M127" s="2">
        <v>2533933</v>
      </c>
      <c r="N127" s="2">
        <v>1995866</v>
      </c>
      <c r="O127" s="44">
        <v>1.2099008650881371E-2</v>
      </c>
      <c r="P127" s="2">
        <v>91626</v>
      </c>
      <c r="Q127" s="2">
        <v>2755760</v>
      </c>
      <c r="R127" s="2">
        <v>2254282</v>
      </c>
      <c r="S127" s="44">
        <v>4.0645314117754565E-2</v>
      </c>
      <c r="T127" s="2">
        <v>-63024</v>
      </c>
      <c r="U127" s="2">
        <v>64230</v>
      </c>
      <c r="V127" s="5" t="s">
        <v>4390</v>
      </c>
      <c r="W127" s="5">
        <v>1</v>
      </c>
      <c r="X127" s="37">
        <v>-1.2050426549231746E-3</v>
      </c>
      <c r="Y127" s="6">
        <v>10</v>
      </c>
      <c r="Z127" s="37">
        <v>2.8546305466873194E-2</v>
      </c>
      <c r="AA127" s="5">
        <v>3</v>
      </c>
      <c r="AC127" s="16" t="str">
        <f t="shared" si="6"/>
        <v/>
      </c>
      <c r="AD127" s="16" t="str">
        <f t="shared" si="7"/>
        <v/>
      </c>
      <c r="AE127" s="16">
        <f t="shared" si="8"/>
        <v>3.944027146283139E-2</v>
      </c>
      <c r="AF127" s="16" t="str">
        <f t="shared" si="9"/>
        <v/>
      </c>
      <c r="AG127" s="16" t="str">
        <f t="shared" si="10"/>
        <v/>
      </c>
      <c r="AH127" s="16" t="str">
        <f t="shared" si="11"/>
        <v/>
      </c>
      <c r="AI127" s="17" t="str">
        <f>IF('Peer Comparison Tool'!$D$12="NR","",IF($C127='Peer Comparison Tool'!$D$9,COUNT('CECL &lt;50B Database'!$AI$1:AI126)+1,""))</f>
        <v/>
      </c>
    </row>
    <row r="128" spans="1:35" x14ac:dyDescent="0.25">
      <c r="A128" t="s">
        <v>566</v>
      </c>
      <c r="B128">
        <v>3555695</v>
      </c>
      <c r="C128" s="5" t="s">
        <v>561</v>
      </c>
      <c r="D128" s="5" t="s">
        <v>4387</v>
      </c>
      <c r="E128" s="5">
        <v>0</v>
      </c>
      <c r="F128" s="2">
        <v>31605</v>
      </c>
      <c r="G128" s="2">
        <v>2890486</v>
      </c>
      <c r="H128" s="2">
        <v>2184694</v>
      </c>
      <c r="I128" s="2">
        <v>234049</v>
      </c>
      <c r="J128" s="2">
        <v>1950645</v>
      </c>
      <c r="K128" s="44">
        <v>1.6202333074444606E-2</v>
      </c>
      <c r="L128" s="2">
        <v>18536</v>
      </c>
      <c r="M128" s="2">
        <v>2909446</v>
      </c>
      <c r="N128" s="2">
        <v>1873524</v>
      </c>
      <c r="O128" s="44">
        <v>9.8936549518447593E-3</v>
      </c>
      <c r="P128" s="2">
        <v>24896</v>
      </c>
      <c r="Q128" s="2">
        <v>2719322</v>
      </c>
      <c r="R128" s="2">
        <v>1932909</v>
      </c>
      <c r="S128" s="44">
        <v>1.2880068332239128E-2</v>
      </c>
      <c r="T128" s="2">
        <v>-72</v>
      </c>
      <c r="U128" s="2">
        <v>-835</v>
      </c>
      <c r="V128" s="5" t="s">
        <v>4387</v>
      </c>
      <c r="W128" s="5">
        <v>1</v>
      </c>
      <c r="X128" s="37">
        <v>3.3222647422054778E-3</v>
      </c>
      <c r="Y128" s="6">
        <v>6709</v>
      </c>
      <c r="Z128" s="37">
        <v>2.986413380394369E-3</v>
      </c>
      <c r="AA128" s="5">
        <v>59</v>
      </c>
      <c r="AC128" s="16" t="str">
        <f t="shared" si="6"/>
        <v/>
      </c>
      <c r="AD128" s="16" t="str">
        <f t="shared" si="7"/>
        <v/>
      </c>
      <c r="AE128" s="16">
        <f t="shared" si="8"/>
        <v>1.6202333074444606E-2</v>
      </c>
      <c r="AF128" s="16" t="str">
        <f t="shared" si="9"/>
        <v/>
      </c>
      <c r="AG128" s="16" t="str">
        <f t="shared" si="10"/>
        <v/>
      </c>
      <c r="AH128" s="16" t="str">
        <f t="shared" si="11"/>
        <v/>
      </c>
      <c r="AI128" s="17" t="str">
        <f>IF('Peer Comparison Tool'!$D$12="NR","",IF($C128='Peer Comparison Tool'!$D$9,COUNT('CECL &lt;50B Database'!$AI$1:AI127)+1,""))</f>
        <v/>
      </c>
    </row>
    <row r="129" spans="1:35" x14ac:dyDescent="0.25">
      <c r="A129" t="s">
        <v>4317</v>
      </c>
      <c r="B129">
        <v>2372774</v>
      </c>
      <c r="C129" s="5" t="s">
        <v>4315</v>
      </c>
      <c r="D129" s="5" t="s">
        <v>4387</v>
      </c>
      <c r="E129" s="5">
        <v>1</v>
      </c>
      <c r="F129" s="2">
        <v>27166</v>
      </c>
      <c r="G129" s="2">
        <v>2859416</v>
      </c>
      <c r="H129" s="2">
        <v>2219707</v>
      </c>
      <c r="I129" s="2">
        <v>0</v>
      </c>
      <c r="J129" s="2">
        <v>2219707</v>
      </c>
      <c r="K129" s="44">
        <v>1.2238552205313584E-2</v>
      </c>
      <c r="L129" s="2">
        <v>13074</v>
      </c>
      <c r="M129" s="2">
        <v>2401941</v>
      </c>
      <c r="N129" s="2">
        <v>1913499</v>
      </c>
      <c r="O129" s="44">
        <v>6.8325094499657431E-3</v>
      </c>
      <c r="P129" s="2">
        <v>24608</v>
      </c>
      <c r="Q129" s="2">
        <v>2511136</v>
      </c>
      <c r="R129" s="2">
        <v>2007269</v>
      </c>
      <c r="S129" s="44">
        <v>1.225944305421944E-2</v>
      </c>
      <c r="T129" s="2">
        <v>-6756</v>
      </c>
      <c r="U129" s="2">
        <v>6456</v>
      </c>
      <c r="V129" s="5" t="s">
        <v>4387</v>
      </c>
      <c r="W129" s="5">
        <v>1</v>
      </c>
      <c r="X129" s="37">
        <v>-2.0890848905856171E-5</v>
      </c>
      <c r="Y129" s="6">
        <v>2558</v>
      </c>
      <c r="Z129" s="37">
        <v>5.4269336042536967E-3</v>
      </c>
      <c r="AA129" s="5">
        <v>120</v>
      </c>
      <c r="AC129" s="16" t="str">
        <f t="shared" si="6"/>
        <v/>
      </c>
      <c r="AD129" s="16" t="str">
        <f t="shared" si="7"/>
        <v/>
      </c>
      <c r="AE129" s="16">
        <f t="shared" si="8"/>
        <v>1.2238552205313584E-2</v>
      </c>
      <c r="AF129" s="16" t="str">
        <f t="shared" si="9"/>
        <v/>
      </c>
      <c r="AG129" s="16" t="str">
        <f t="shared" si="10"/>
        <v/>
      </c>
      <c r="AH129" s="16" t="str">
        <f t="shared" si="11"/>
        <v/>
      </c>
      <c r="AI129" s="17" t="str">
        <f>IF('Peer Comparison Tool'!$D$12="NR","",IF($C129='Peer Comparison Tool'!$D$9,COUNT('CECL &lt;50B Database'!$AI$1:AI128)+1,""))</f>
        <v/>
      </c>
    </row>
    <row r="130" spans="1:35" x14ac:dyDescent="0.25">
      <c r="A130" t="s">
        <v>4035</v>
      </c>
      <c r="B130">
        <v>3121072</v>
      </c>
      <c r="C130" s="5" t="s">
        <v>4031</v>
      </c>
      <c r="D130" s="5" t="s">
        <v>4387</v>
      </c>
      <c r="E130" s="5">
        <v>2</v>
      </c>
      <c r="F130" s="2">
        <v>103507</v>
      </c>
      <c r="G130" s="2">
        <v>2840035</v>
      </c>
      <c r="H130" s="2">
        <v>2685875</v>
      </c>
      <c r="I130" s="2">
        <v>0</v>
      </c>
      <c r="J130" s="2">
        <v>2685875</v>
      </c>
      <c r="K130" s="44">
        <v>3.8537534323079069E-2</v>
      </c>
      <c r="L130" s="2">
        <v>33179</v>
      </c>
      <c r="M130" s="2">
        <v>2705921</v>
      </c>
      <c r="N130" s="2">
        <v>2514594</v>
      </c>
      <c r="O130" s="44">
        <v>1.3194575346954618E-2</v>
      </c>
      <c r="P130" s="2">
        <v>98366</v>
      </c>
      <c r="Q130" s="2">
        <v>2669954</v>
      </c>
      <c r="R130" s="2">
        <v>2541723</v>
      </c>
      <c r="S130" s="44">
        <v>3.8700519293408446E-2</v>
      </c>
      <c r="T130" s="2">
        <v>-49498</v>
      </c>
      <c r="U130" s="2">
        <v>61640</v>
      </c>
      <c r="V130" s="5" t="s">
        <v>4387</v>
      </c>
      <c r="W130" s="5">
        <v>1</v>
      </c>
      <c r="X130" s="37">
        <v>-1.6298497032937731E-4</v>
      </c>
      <c r="Y130" s="6">
        <v>5141</v>
      </c>
      <c r="Z130" s="37">
        <v>2.5505943946453828E-2</v>
      </c>
      <c r="AA130" s="5">
        <v>4</v>
      </c>
      <c r="AC130" s="16" t="str">
        <f t="shared" si="6"/>
        <v/>
      </c>
      <c r="AD130" s="16" t="str">
        <f t="shared" si="7"/>
        <v/>
      </c>
      <c r="AE130" s="16">
        <f t="shared" si="8"/>
        <v>3.8537534323079069E-2</v>
      </c>
      <c r="AF130" s="16" t="str">
        <f t="shared" si="9"/>
        <v/>
      </c>
      <c r="AG130" s="16" t="str">
        <f t="shared" si="10"/>
        <v/>
      </c>
      <c r="AH130" s="16" t="str">
        <f t="shared" si="11"/>
        <v/>
      </c>
      <c r="AI130" s="17" t="str">
        <f>IF('Peer Comparison Tool'!$D$12="NR","",IF($C130='Peer Comparison Tool'!$D$9,COUNT('CECL &lt;50B Database'!$AI$1:AI129)+1,""))</f>
        <v/>
      </c>
    </row>
    <row r="131" spans="1:35" x14ac:dyDescent="0.25">
      <c r="A131" t="s">
        <v>2305</v>
      </c>
      <c r="B131">
        <v>3076220</v>
      </c>
      <c r="C131" s="5" t="s">
        <v>2299</v>
      </c>
      <c r="D131" s="5" t="s">
        <v>4390</v>
      </c>
      <c r="E131" s="5">
        <v>1</v>
      </c>
      <c r="F131" s="2">
        <v>12172</v>
      </c>
      <c r="G131" s="2">
        <v>2828817</v>
      </c>
      <c r="H131" s="2">
        <v>1293370</v>
      </c>
      <c r="I131" s="2">
        <v>344939</v>
      </c>
      <c r="J131" s="2">
        <v>948431</v>
      </c>
      <c r="K131" s="44">
        <v>1.2833827658522338E-2</v>
      </c>
      <c r="L131" s="2">
        <v>9182</v>
      </c>
      <c r="M131" s="2">
        <v>2260377</v>
      </c>
      <c r="N131" s="2">
        <v>1074745</v>
      </c>
      <c r="O131" s="44">
        <v>8.543421927992222E-3</v>
      </c>
      <c r="P131" s="2">
        <v>7632</v>
      </c>
      <c r="Q131" s="2">
        <v>2745381</v>
      </c>
      <c r="R131" s="2">
        <v>838650</v>
      </c>
      <c r="S131" s="44">
        <v>9.1003398318726531E-3</v>
      </c>
      <c r="T131" s="2">
        <v>-1622</v>
      </c>
      <c r="U131" s="2">
        <v>40</v>
      </c>
      <c r="V131" s="5" t="s">
        <v>4390</v>
      </c>
      <c r="W131" s="5">
        <v>1</v>
      </c>
      <c r="X131" s="37">
        <v>3.7334878266496851E-3</v>
      </c>
      <c r="Y131" s="6">
        <v>4540</v>
      </c>
      <c r="Z131" s="37">
        <v>5.5691790388043109E-4</v>
      </c>
      <c r="AA131" s="5">
        <v>111</v>
      </c>
      <c r="AC131" s="16" t="str">
        <f t="shared" ref="AC131:AC194" si="12">IF(AND($G131&gt;=10000000,$G131&lt;50000000),$K131,"")</f>
        <v/>
      </c>
      <c r="AD131" s="16" t="str">
        <f t="shared" ref="AD131:AD194" si="13">IF(AND($G131&gt;=5000000,$G131&lt;9999999),$K131,"")</f>
        <v/>
      </c>
      <c r="AE131" s="16">
        <f t="shared" ref="AE131:AE194" si="14">IF(AND($G131&gt;=1000000,$G131&lt;4999999),$K131,"")</f>
        <v>1.2833827658522338E-2</v>
      </c>
      <c r="AF131" s="16" t="str">
        <f t="shared" ref="AF131:AF194" si="15">IF(AND($G131&gt;=500000,$G131&lt;999999),$K131,"")</f>
        <v/>
      </c>
      <c r="AG131" s="16" t="str">
        <f t="shared" ref="AG131:AG194" si="16">IF(AND($G131&gt;=100000,$G131&lt;499999),$K131,"")</f>
        <v/>
      </c>
      <c r="AH131" s="16" t="str">
        <f t="shared" ref="AH131:AH194" si="17">IF(AND($G131&gt;=0,$G131&lt;99999),$K131,"")</f>
        <v/>
      </c>
      <c r="AI131" s="17" t="str">
        <f>IF('Peer Comparison Tool'!$D$12="NR","",IF($C131='Peer Comparison Tool'!$D$9,COUNT('CECL &lt;50B Database'!$AI$1:AI130)+1,""))</f>
        <v/>
      </c>
    </row>
    <row r="132" spans="1:35" x14ac:dyDescent="0.25">
      <c r="A132" t="s">
        <v>3728</v>
      </c>
      <c r="B132">
        <v>112163</v>
      </c>
      <c r="C132" s="5" t="s">
        <v>3704</v>
      </c>
      <c r="D132" s="5" t="s">
        <v>4387</v>
      </c>
      <c r="E132" s="5">
        <v>0</v>
      </c>
      <c r="F132" s="2">
        <v>34119</v>
      </c>
      <c r="G132" s="2">
        <v>2667483</v>
      </c>
      <c r="H132" s="2">
        <v>1953320</v>
      </c>
      <c r="I132" s="2">
        <v>208793</v>
      </c>
      <c r="J132" s="2">
        <v>1744527</v>
      </c>
      <c r="K132" s="44">
        <v>1.9557736853599857E-2</v>
      </c>
      <c r="L132" s="2">
        <v>16202</v>
      </c>
      <c r="M132" s="2">
        <v>2318497</v>
      </c>
      <c r="N132" s="2">
        <v>1706996</v>
      </c>
      <c r="O132" s="44">
        <v>9.4915278067435431E-3</v>
      </c>
      <c r="P132" s="2">
        <v>21948</v>
      </c>
      <c r="Q132" s="2">
        <v>2391235</v>
      </c>
      <c r="R132" s="2">
        <v>1718809</v>
      </c>
      <c r="S132" s="44">
        <v>1.276930711905744E-2</v>
      </c>
      <c r="T132" s="2">
        <v>-3593</v>
      </c>
      <c r="U132" s="2">
        <v>4548</v>
      </c>
      <c r="V132" s="5" t="s">
        <v>4387</v>
      </c>
      <c r="W132" s="5">
        <v>1</v>
      </c>
      <c r="X132" s="37">
        <v>6.7884297345424168E-3</v>
      </c>
      <c r="Y132" s="6">
        <v>12171</v>
      </c>
      <c r="Z132" s="37">
        <v>3.2777793123138967E-3</v>
      </c>
      <c r="AA132" s="5">
        <v>20</v>
      </c>
      <c r="AC132" s="16" t="str">
        <f t="shared" si="12"/>
        <v/>
      </c>
      <c r="AD132" s="16" t="str">
        <f t="shared" si="13"/>
        <v/>
      </c>
      <c r="AE132" s="16">
        <f t="shared" si="14"/>
        <v>1.9557736853599857E-2</v>
      </c>
      <c r="AF132" s="16" t="str">
        <f t="shared" si="15"/>
        <v/>
      </c>
      <c r="AG132" s="16" t="str">
        <f t="shared" si="16"/>
        <v/>
      </c>
      <c r="AH132" s="16" t="str">
        <f t="shared" si="17"/>
        <v/>
      </c>
      <c r="AI132" s="17" t="str">
        <f>IF('Peer Comparison Tool'!$D$12="NR","",IF($C132='Peer Comparison Tool'!$D$9,COUNT('CECL &lt;50B Database'!$AI$1:AI131)+1,""))</f>
        <v/>
      </c>
    </row>
    <row r="133" spans="1:35" x14ac:dyDescent="0.25">
      <c r="A133" t="s">
        <v>1699</v>
      </c>
      <c r="B133">
        <v>929978</v>
      </c>
      <c r="C133" s="5" t="s">
        <v>1695</v>
      </c>
      <c r="D133" s="5" t="s">
        <v>4387</v>
      </c>
      <c r="E133" s="5">
        <v>0</v>
      </c>
      <c r="F133" s="2">
        <v>33823</v>
      </c>
      <c r="G133" s="2">
        <v>2631874</v>
      </c>
      <c r="H133" s="2">
        <v>1965925</v>
      </c>
      <c r="I133" s="2">
        <v>258155</v>
      </c>
      <c r="J133" s="2">
        <v>1707770</v>
      </c>
      <c r="K133" s="44">
        <v>1.9805360206585194E-2</v>
      </c>
      <c r="L133" s="2">
        <v>17868</v>
      </c>
      <c r="M133" s="2">
        <v>2195856</v>
      </c>
      <c r="N133" s="2">
        <v>1714361</v>
      </c>
      <c r="O133" s="44">
        <v>1.0422542276685015E-2</v>
      </c>
      <c r="P133" s="2">
        <v>28490</v>
      </c>
      <c r="Q133" s="2">
        <v>2243717</v>
      </c>
      <c r="R133" s="2">
        <v>1739142</v>
      </c>
      <c r="S133" s="44">
        <v>1.6381641062086939E-2</v>
      </c>
      <c r="T133" s="2">
        <v>-4725</v>
      </c>
      <c r="U133" s="2">
        <v>4633</v>
      </c>
      <c r="V133" s="5" t="s">
        <v>4387</v>
      </c>
      <c r="W133" s="5">
        <v>1</v>
      </c>
      <c r="X133" s="37">
        <v>3.4237191444982558E-3</v>
      </c>
      <c r="Y133" s="6">
        <v>5333</v>
      </c>
      <c r="Z133" s="37">
        <v>5.9590987854019235E-3</v>
      </c>
      <c r="AA133" s="5">
        <v>19</v>
      </c>
      <c r="AC133" s="16" t="str">
        <f t="shared" si="12"/>
        <v/>
      </c>
      <c r="AD133" s="16" t="str">
        <f t="shared" si="13"/>
        <v/>
      </c>
      <c r="AE133" s="16">
        <f t="shared" si="14"/>
        <v>1.9805360206585194E-2</v>
      </c>
      <c r="AF133" s="16" t="str">
        <f t="shared" si="15"/>
        <v/>
      </c>
      <c r="AG133" s="16" t="str">
        <f t="shared" si="16"/>
        <v/>
      </c>
      <c r="AH133" s="16" t="str">
        <f t="shared" si="17"/>
        <v/>
      </c>
      <c r="AI133" s="17" t="str">
        <f>IF('Peer Comparison Tool'!$D$12="NR","",IF($C133='Peer Comparison Tool'!$D$9,COUNT('CECL &lt;50B Database'!$AI$1:AI132)+1,""))</f>
        <v/>
      </c>
    </row>
    <row r="134" spans="1:35" x14ac:dyDescent="0.25">
      <c r="A134" t="s">
        <v>944</v>
      </c>
      <c r="B134">
        <v>2044811</v>
      </c>
      <c r="C134" s="5" t="s">
        <v>926</v>
      </c>
      <c r="D134" s="5" t="s">
        <v>4387</v>
      </c>
      <c r="E134" s="5">
        <v>2</v>
      </c>
      <c r="F134" s="2">
        <v>14938</v>
      </c>
      <c r="G134" s="2">
        <v>2572873</v>
      </c>
      <c r="H134" s="2">
        <v>1765333</v>
      </c>
      <c r="I134" s="2">
        <v>298079</v>
      </c>
      <c r="J134" s="2">
        <v>1467254</v>
      </c>
      <c r="K134" s="44">
        <v>1.0180923003106484E-2</v>
      </c>
      <c r="L134" s="2">
        <v>6218</v>
      </c>
      <c r="M134" s="2">
        <v>2022700</v>
      </c>
      <c r="N134" s="2">
        <v>1407198</v>
      </c>
      <c r="O134" s="44">
        <v>4.4187100891274721E-3</v>
      </c>
      <c r="P134" s="2">
        <v>9581</v>
      </c>
      <c r="Q134" s="2">
        <v>2207684</v>
      </c>
      <c r="R134" s="2">
        <v>1448978</v>
      </c>
      <c r="S134" s="44">
        <v>6.6122467007780654E-3</v>
      </c>
      <c r="T134" s="2">
        <v>-2047</v>
      </c>
      <c r="U134" s="2">
        <v>1202</v>
      </c>
      <c r="V134" s="5" t="s">
        <v>4387</v>
      </c>
      <c r="W134" s="5">
        <v>1</v>
      </c>
      <c r="X134" s="37">
        <v>3.5686763023284182E-3</v>
      </c>
      <c r="Y134" s="6">
        <v>5357</v>
      </c>
      <c r="Z134" s="37">
        <v>2.1935366116505933E-3</v>
      </c>
      <c r="AA134" s="5">
        <v>144</v>
      </c>
      <c r="AC134" s="16" t="str">
        <f t="shared" si="12"/>
        <v/>
      </c>
      <c r="AD134" s="16" t="str">
        <f t="shared" si="13"/>
        <v/>
      </c>
      <c r="AE134" s="16">
        <f t="shared" si="14"/>
        <v>1.0180923003106484E-2</v>
      </c>
      <c r="AF134" s="16" t="str">
        <f t="shared" si="15"/>
        <v/>
      </c>
      <c r="AG134" s="16" t="str">
        <f t="shared" si="16"/>
        <v/>
      </c>
      <c r="AH134" s="16" t="str">
        <f t="shared" si="17"/>
        <v/>
      </c>
      <c r="AI134" s="17" t="str">
        <f>IF('Peer Comparison Tool'!$D$12="NR","",IF($C134='Peer Comparison Tool'!$D$9,COUNT('CECL &lt;50B Database'!$AI$1:AI133)+1,""))</f>
        <v/>
      </c>
    </row>
    <row r="135" spans="1:35" x14ac:dyDescent="0.25">
      <c r="A135" t="s">
        <v>349</v>
      </c>
      <c r="B135">
        <v>3465226</v>
      </c>
      <c r="C135" s="5" t="s">
        <v>343</v>
      </c>
      <c r="D135" s="5" t="s">
        <v>4387</v>
      </c>
      <c r="E135" s="5">
        <v>0</v>
      </c>
      <c r="F135" s="2">
        <v>17690</v>
      </c>
      <c r="G135" s="2">
        <v>2546942</v>
      </c>
      <c r="H135" s="2">
        <v>1555945</v>
      </c>
      <c r="I135" s="2">
        <v>181429</v>
      </c>
      <c r="J135" s="2">
        <v>1374516</v>
      </c>
      <c r="K135" s="44">
        <v>1.2869984780097139E-2</v>
      </c>
      <c r="L135" s="2">
        <v>9639</v>
      </c>
      <c r="M135" s="2">
        <v>2295239</v>
      </c>
      <c r="N135" s="2">
        <v>1428612</v>
      </c>
      <c r="O135" s="44">
        <v>6.7471083821219477E-3</v>
      </c>
      <c r="P135" s="2">
        <v>16394</v>
      </c>
      <c r="Q135" s="2">
        <v>2275846</v>
      </c>
      <c r="R135" s="2">
        <v>1447708</v>
      </c>
      <c r="S135" s="44">
        <v>1.1324106795016674E-2</v>
      </c>
      <c r="T135" s="2">
        <v>-3475</v>
      </c>
      <c r="U135" s="2">
        <v>2198</v>
      </c>
      <c r="V135" s="5" t="s">
        <v>4387</v>
      </c>
      <c r="W135" s="5">
        <v>1</v>
      </c>
      <c r="X135" s="37">
        <v>1.5458779850804644E-3</v>
      </c>
      <c r="Y135" s="6">
        <v>1296</v>
      </c>
      <c r="Z135" s="37">
        <v>4.5769984128947267E-3</v>
      </c>
      <c r="AA135" s="5">
        <v>108</v>
      </c>
      <c r="AC135" s="16" t="str">
        <f t="shared" si="12"/>
        <v/>
      </c>
      <c r="AD135" s="16" t="str">
        <f t="shared" si="13"/>
        <v/>
      </c>
      <c r="AE135" s="16">
        <f t="shared" si="14"/>
        <v>1.2869984780097139E-2</v>
      </c>
      <c r="AF135" s="16" t="str">
        <f t="shared" si="15"/>
        <v/>
      </c>
      <c r="AG135" s="16" t="str">
        <f t="shared" si="16"/>
        <v/>
      </c>
      <c r="AH135" s="16" t="str">
        <f t="shared" si="17"/>
        <v/>
      </c>
      <c r="AI135" s="17" t="str">
        <f>IF('Peer Comparison Tool'!$D$12="NR","",IF($C135='Peer Comparison Tool'!$D$9,COUNT('CECL &lt;50B Database'!$AI$1:AI134)+1,""))</f>
        <v/>
      </c>
    </row>
    <row r="136" spans="1:35" x14ac:dyDescent="0.25">
      <c r="A136" t="s">
        <v>2972</v>
      </c>
      <c r="B136">
        <v>433608</v>
      </c>
      <c r="C136" s="5" t="s">
        <v>2948</v>
      </c>
      <c r="D136" s="5" t="s">
        <v>4387</v>
      </c>
      <c r="E136" s="5">
        <v>1</v>
      </c>
      <c r="F136" s="2">
        <v>14812</v>
      </c>
      <c r="G136" s="2">
        <v>2342106</v>
      </c>
      <c r="H136" s="2">
        <v>1544414</v>
      </c>
      <c r="I136" s="2">
        <v>102490</v>
      </c>
      <c r="J136" s="2">
        <v>1441924</v>
      </c>
      <c r="K136" s="44">
        <v>1.0272386061956108E-2</v>
      </c>
      <c r="L136" s="2">
        <v>10791</v>
      </c>
      <c r="M136" s="2">
        <v>2063683</v>
      </c>
      <c r="N136" s="2">
        <v>1408613</v>
      </c>
      <c r="O136" s="44">
        <v>7.6607272543984754E-3</v>
      </c>
      <c r="P136" s="2">
        <v>15434</v>
      </c>
      <c r="Q136" s="2">
        <v>2136821</v>
      </c>
      <c r="R136" s="2">
        <v>1424507</v>
      </c>
      <c r="S136" s="44">
        <v>1.0834625593275428E-2</v>
      </c>
      <c r="T136" s="2">
        <v>-1038</v>
      </c>
      <c r="U136" s="2">
        <v>1149</v>
      </c>
      <c r="V136" s="5" t="s">
        <v>4387</v>
      </c>
      <c r="W136" s="5">
        <v>1</v>
      </c>
      <c r="X136" s="37">
        <v>-5.6223953131931924E-4</v>
      </c>
      <c r="Y136" s="6">
        <v>-622</v>
      </c>
      <c r="Z136" s="37">
        <v>3.1738983388769522E-3</v>
      </c>
      <c r="AA136" s="5">
        <v>142</v>
      </c>
      <c r="AC136" s="16" t="str">
        <f t="shared" si="12"/>
        <v/>
      </c>
      <c r="AD136" s="16" t="str">
        <f t="shared" si="13"/>
        <v/>
      </c>
      <c r="AE136" s="16">
        <f t="shared" si="14"/>
        <v>1.0272386061956108E-2</v>
      </c>
      <c r="AF136" s="16" t="str">
        <f t="shared" si="15"/>
        <v/>
      </c>
      <c r="AG136" s="16" t="str">
        <f t="shared" si="16"/>
        <v/>
      </c>
      <c r="AH136" s="16" t="str">
        <f t="shared" si="17"/>
        <v/>
      </c>
      <c r="AI136" s="17" t="str">
        <f>IF('Peer Comparison Tool'!$D$12="NR","",IF($C136='Peer Comparison Tool'!$D$9,COUNT('CECL &lt;50B Database'!$AI$1:AI135)+1,""))</f>
        <v/>
      </c>
    </row>
    <row r="137" spans="1:35" x14ac:dyDescent="0.25">
      <c r="A137" t="s">
        <v>948</v>
      </c>
      <c r="B137">
        <v>2298995</v>
      </c>
      <c r="C137" s="5" t="s">
        <v>926</v>
      </c>
      <c r="D137" s="5" t="s">
        <v>4387</v>
      </c>
      <c r="E137" s="5">
        <v>2</v>
      </c>
      <c r="F137" s="2">
        <v>19052</v>
      </c>
      <c r="G137" s="2">
        <v>2154492</v>
      </c>
      <c r="H137" s="2">
        <v>1719091</v>
      </c>
      <c r="I137" s="2">
        <v>314480</v>
      </c>
      <c r="J137" s="2">
        <v>1404611</v>
      </c>
      <c r="K137" s="44">
        <v>1.3563897762440989E-2</v>
      </c>
      <c r="L137" s="2">
        <v>9340</v>
      </c>
      <c r="M137" s="2">
        <v>1850013</v>
      </c>
      <c r="N137" s="2">
        <v>1369498</v>
      </c>
      <c r="O137" s="44">
        <v>6.8200172617995788E-3</v>
      </c>
      <c r="P137" s="2">
        <v>14330</v>
      </c>
      <c r="Q137" s="2">
        <v>1937286</v>
      </c>
      <c r="R137" s="2">
        <v>1412773</v>
      </c>
      <c r="S137" s="44">
        <v>1.0143172328463242E-2</v>
      </c>
      <c r="T137" s="2">
        <v>-1793</v>
      </c>
      <c r="U137" s="2">
        <v>969</v>
      </c>
      <c r="V137" s="5" t="s">
        <v>4387</v>
      </c>
      <c r="W137" s="5">
        <v>1</v>
      </c>
      <c r="X137" s="37">
        <v>3.4207254339777473E-3</v>
      </c>
      <c r="Y137" s="6">
        <v>4722</v>
      </c>
      <c r="Z137" s="37">
        <v>3.3231550666636628E-3</v>
      </c>
      <c r="AA137" s="5">
        <v>97</v>
      </c>
      <c r="AC137" s="16" t="str">
        <f t="shared" si="12"/>
        <v/>
      </c>
      <c r="AD137" s="16" t="str">
        <f t="shared" si="13"/>
        <v/>
      </c>
      <c r="AE137" s="16">
        <f t="shared" si="14"/>
        <v>1.3563897762440989E-2</v>
      </c>
      <c r="AF137" s="16" t="str">
        <f t="shared" si="15"/>
        <v/>
      </c>
      <c r="AG137" s="16" t="str">
        <f t="shared" si="16"/>
        <v/>
      </c>
      <c r="AH137" s="16" t="str">
        <f t="shared" si="17"/>
        <v/>
      </c>
      <c r="AI137" s="17" t="str">
        <f>IF('Peer Comparison Tool'!$D$12="NR","",IF($C137='Peer Comparison Tool'!$D$9,COUNT('CECL &lt;50B Database'!$AI$1:AI136)+1,""))</f>
        <v/>
      </c>
    </row>
    <row r="138" spans="1:35" x14ac:dyDescent="0.25">
      <c r="A138" t="s">
        <v>951</v>
      </c>
      <c r="B138">
        <v>2339795</v>
      </c>
      <c r="C138" s="5" t="s">
        <v>926</v>
      </c>
      <c r="D138" s="5" t="s">
        <v>4387</v>
      </c>
      <c r="E138" s="5">
        <v>2</v>
      </c>
      <c r="F138" s="2">
        <v>13110</v>
      </c>
      <c r="G138" s="2">
        <v>2094557</v>
      </c>
      <c r="H138" s="2">
        <v>1504592</v>
      </c>
      <c r="I138" s="2">
        <v>110879</v>
      </c>
      <c r="J138" s="2">
        <v>1393713</v>
      </c>
      <c r="K138" s="44">
        <v>9.4065277427992713E-3</v>
      </c>
      <c r="L138" s="2">
        <v>8316</v>
      </c>
      <c r="M138" s="2">
        <v>1687645</v>
      </c>
      <c r="N138" s="2">
        <v>1359133</v>
      </c>
      <c r="O138" s="44">
        <v>6.1186064939928618E-3</v>
      </c>
      <c r="P138" s="2">
        <v>8512</v>
      </c>
      <c r="Q138" s="2">
        <v>1801658</v>
      </c>
      <c r="R138" s="2">
        <v>1369151</v>
      </c>
      <c r="S138" s="44">
        <v>6.2169914056229006E-3</v>
      </c>
      <c r="T138" s="2">
        <v>-300</v>
      </c>
      <c r="U138" s="2">
        <v>-1103</v>
      </c>
      <c r="V138" s="5" t="s">
        <v>4387</v>
      </c>
      <c r="W138" s="5">
        <v>1</v>
      </c>
      <c r="X138" s="37">
        <v>3.1895363371763708E-3</v>
      </c>
      <c r="Y138" s="6">
        <v>4598</v>
      </c>
      <c r="Z138" s="37">
        <v>9.838491163003879E-5</v>
      </c>
      <c r="AA138" s="5">
        <v>149</v>
      </c>
      <c r="AC138" s="16" t="str">
        <f t="shared" si="12"/>
        <v/>
      </c>
      <c r="AD138" s="16" t="str">
        <f t="shared" si="13"/>
        <v/>
      </c>
      <c r="AE138" s="16">
        <f t="shared" si="14"/>
        <v>9.4065277427992713E-3</v>
      </c>
      <c r="AF138" s="16" t="str">
        <f t="shared" si="15"/>
        <v/>
      </c>
      <c r="AG138" s="16" t="str">
        <f t="shared" si="16"/>
        <v/>
      </c>
      <c r="AH138" s="16" t="str">
        <f t="shared" si="17"/>
        <v/>
      </c>
      <c r="AI138" s="17" t="str">
        <f>IF('Peer Comparison Tool'!$D$12="NR","",IF($C138='Peer Comparison Tool'!$D$9,COUNT('CECL &lt;50B Database'!$AI$1:AI137)+1,""))</f>
        <v/>
      </c>
    </row>
    <row r="139" spans="1:35" x14ac:dyDescent="0.25">
      <c r="A139" t="s">
        <v>953</v>
      </c>
      <c r="B139">
        <v>3404207</v>
      </c>
      <c r="C139" s="5" t="s">
        <v>926</v>
      </c>
      <c r="D139" s="5" t="s">
        <v>4387</v>
      </c>
      <c r="E139" s="5">
        <v>2</v>
      </c>
      <c r="F139" s="2">
        <v>12741</v>
      </c>
      <c r="G139" s="2">
        <v>1913480</v>
      </c>
      <c r="H139" s="2">
        <v>1346784</v>
      </c>
      <c r="I139" s="2">
        <v>128775</v>
      </c>
      <c r="J139" s="2">
        <v>1218009</v>
      </c>
      <c r="K139" s="44">
        <v>1.0460513838567696E-2</v>
      </c>
      <c r="L139" s="2">
        <v>5865</v>
      </c>
      <c r="M139" s="2">
        <v>1614318</v>
      </c>
      <c r="N139" s="2">
        <v>1174624</v>
      </c>
      <c r="O139" s="44">
        <v>4.9930871495899969E-3</v>
      </c>
      <c r="P139" s="2">
        <v>6673</v>
      </c>
      <c r="Q139" s="2">
        <v>1685599</v>
      </c>
      <c r="R139" s="2">
        <v>1239145</v>
      </c>
      <c r="S139" s="44">
        <v>5.385164770870237E-3</v>
      </c>
      <c r="T139" s="2">
        <v>-137</v>
      </c>
      <c r="U139" s="2">
        <v>-864</v>
      </c>
      <c r="V139" s="5" t="s">
        <v>4387</v>
      </c>
      <c r="W139" s="5">
        <v>1</v>
      </c>
      <c r="X139" s="37">
        <v>5.0753490676974586E-3</v>
      </c>
      <c r="Y139" s="6">
        <v>6068</v>
      </c>
      <c r="Z139" s="37">
        <v>3.9207762128024015E-4</v>
      </c>
      <c r="AA139" s="5">
        <v>138</v>
      </c>
      <c r="AC139" s="16" t="str">
        <f t="shared" si="12"/>
        <v/>
      </c>
      <c r="AD139" s="16" t="str">
        <f t="shared" si="13"/>
        <v/>
      </c>
      <c r="AE139" s="16">
        <f t="shared" si="14"/>
        <v>1.0460513838567696E-2</v>
      </c>
      <c r="AF139" s="16" t="str">
        <f t="shared" si="15"/>
        <v/>
      </c>
      <c r="AG139" s="16" t="str">
        <f t="shared" si="16"/>
        <v/>
      </c>
      <c r="AH139" s="16" t="str">
        <f t="shared" si="17"/>
        <v/>
      </c>
      <c r="AI139" s="17" t="str">
        <f>IF('Peer Comparison Tool'!$D$12="NR","",IF($C139='Peer Comparison Tool'!$D$9,COUNT('CECL &lt;50B Database'!$AI$1:AI138)+1,""))</f>
        <v/>
      </c>
    </row>
    <row r="140" spans="1:35" x14ac:dyDescent="0.25">
      <c r="A140" t="s">
        <v>3393</v>
      </c>
      <c r="B140">
        <v>678717</v>
      </c>
      <c r="C140" s="5" t="s">
        <v>3374</v>
      </c>
      <c r="D140" s="5" t="s">
        <v>4387</v>
      </c>
      <c r="E140" s="5">
        <v>1</v>
      </c>
      <c r="F140" s="2">
        <v>12663</v>
      </c>
      <c r="G140" s="2">
        <v>1907645</v>
      </c>
      <c r="H140" s="2">
        <v>1428286</v>
      </c>
      <c r="I140" s="2">
        <v>126106</v>
      </c>
      <c r="J140" s="2">
        <v>1302180</v>
      </c>
      <c r="K140" s="44">
        <v>9.7244620559369666E-3</v>
      </c>
      <c r="L140" s="2">
        <v>8744</v>
      </c>
      <c r="M140" s="2">
        <v>1769026</v>
      </c>
      <c r="N140" s="2">
        <v>1341823</v>
      </c>
      <c r="O140" s="44">
        <v>6.5165077659273991E-3</v>
      </c>
      <c r="P140" s="2">
        <v>13218</v>
      </c>
      <c r="Q140" s="2">
        <v>1704594</v>
      </c>
      <c r="R140" s="2">
        <v>1327316</v>
      </c>
      <c r="S140" s="44">
        <v>9.958442450780371E-3</v>
      </c>
      <c r="T140" s="2">
        <v>-213</v>
      </c>
      <c r="U140" s="2">
        <v>376</v>
      </c>
      <c r="V140" s="5" t="s">
        <v>4387</v>
      </c>
      <c r="W140" s="5">
        <v>1</v>
      </c>
      <c r="X140" s="37">
        <v>-2.3398039484340445E-4</v>
      </c>
      <c r="Y140" s="6">
        <v>-555</v>
      </c>
      <c r="Z140" s="37">
        <v>3.4419346848529719E-3</v>
      </c>
      <c r="AA140" s="5">
        <v>148</v>
      </c>
      <c r="AC140" s="16" t="str">
        <f t="shared" si="12"/>
        <v/>
      </c>
      <c r="AD140" s="16" t="str">
        <f t="shared" si="13"/>
        <v/>
      </c>
      <c r="AE140" s="16">
        <f t="shared" si="14"/>
        <v>9.7244620559369666E-3</v>
      </c>
      <c r="AF140" s="16" t="str">
        <f t="shared" si="15"/>
        <v/>
      </c>
      <c r="AG140" s="16" t="str">
        <f t="shared" si="16"/>
        <v/>
      </c>
      <c r="AH140" s="16" t="str">
        <f t="shared" si="17"/>
        <v/>
      </c>
      <c r="AI140" s="17" t="str">
        <f>IF('Peer Comparison Tool'!$D$12="NR","",IF($C140='Peer Comparison Tool'!$D$9,COUNT('CECL &lt;50B Database'!$AI$1:AI139)+1,""))</f>
        <v/>
      </c>
    </row>
    <row r="141" spans="1:35" x14ac:dyDescent="0.25">
      <c r="A141" t="s">
        <v>2906</v>
      </c>
      <c r="B141">
        <v>2649122</v>
      </c>
      <c r="C141" s="5" t="s">
        <v>2907</v>
      </c>
      <c r="D141" s="5" t="s">
        <v>4387</v>
      </c>
      <c r="E141" s="5">
        <v>0</v>
      </c>
      <c r="F141" s="2">
        <v>18811</v>
      </c>
      <c r="G141" s="2">
        <v>1899194</v>
      </c>
      <c r="H141" s="2">
        <v>1181202</v>
      </c>
      <c r="I141" s="2">
        <v>106994</v>
      </c>
      <c r="J141" s="2">
        <v>1074208</v>
      </c>
      <c r="K141" s="44">
        <v>1.7511506151508833E-2</v>
      </c>
      <c r="L141" s="2">
        <v>9318</v>
      </c>
      <c r="M141" s="2">
        <v>1763037</v>
      </c>
      <c r="N141" s="2">
        <v>1075571</v>
      </c>
      <c r="O141" s="44">
        <v>8.6633053512971247E-3</v>
      </c>
      <c r="P141" s="2">
        <v>12111</v>
      </c>
      <c r="Q141" s="2">
        <v>1675097</v>
      </c>
      <c r="R141" s="2">
        <v>1098994</v>
      </c>
      <c r="S141" s="44">
        <v>1.1020078362575228E-2</v>
      </c>
      <c r="T141" s="2">
        <v>-736</v>
      </c>
      <c r="U141" s="2">
        <v>-661</v>
      </c>
      <c r="V141" s="5" t="s">
        <v>4387</v>
      </c>
      <c r="W141" s="5">
        <v>1</v>
      </c>
      <c r="X141" s="37">
        <v>6.4914277889336052E-3</v>
      </c>
      <c r="Y141" s="6">
        <v>6700</v>
      </c>
      <c r="Z141" s="37">
        <v>2.356773011278103E-3</v>
      </c>
      <c r="AA141" s="5">
        <v>34</v>
      </c>
      <c r="AC141" s="16" t="str">
        <f t="shared" si="12"/>
        <v/>
      </c>
      <c r="AD141" s="16" t="str">
        <f t="shared" si="13"/>
        <v/>
      </c>
      <c r="AE141" s="16">
        <f t="shared" si="14"/>
        <v>1.7511506151508833E-2</v>
      </c>
      <c r="AF141" s="16" t="str">
        <f t="shared" si="15"/>
        <v/>
      </c>
      <c r="AG141" s="16" t="str">
        <f t="shared" si="16"/>
        <v/>
      </c>
      <c r="AH141" s="16" t="str">
        <f t="shared" si="17"/>
        <v/>
      </c>
      <c r="AI141" s="17" t="str">
        <f>IF('Peer Comparison Tool'!$D$12="NR","",IF($C141='Peer Comparison Tool'!$D$9,COUNT('CECL &lt;50B Database'!$AI$1:AI140)+1,""))</f>
        <v/>
      </c>
    </row>
    <row r="142" spans="1:35" x14ac:dyDescent="0.25">
      <c r="A142" t="s">
        <v>726</v>
      </c>
      <c r="B142">
        <v>642549</v>
      </c>
      <c r="C142" s="5" t="s">
        <v>716</v>
      </c>
      <c r="D142" s="5" t="s">
        <v>4387</v>
      </c>
      <c r="E142" s="5">
        <v>0</v>
      </c>
      <c r="F142" s="2">
        <v>12068</v>
      </c>
      <c r="G142" s="2">
        <v>1849035</v>
      </c>
      <c r="H142" s="2">
        <v>922776</v>
      </c>
      <c r="I142" s="2">
        <v>81000</v>
      </c>
      <c r="J142" s="2">
        <v>841776</v>
      </c>
      <c r="K142" s="44">
        <v>1.4336355515006368E-2</v>
      </c>
      <c r="L142" s="2">
        <v>9311</v>
      </c>
      <c r="M142" s="2">
        <v>1646105</v>
      </c>
      <c r="N142" s="2">
        <v>908169</v>
      </c>
      <c r="O142" s="44">
        <v>1.0252497057265773E-2</v>
      </c>
      <c r="P142" s="2">
        <v>9834</v>
      </c>
      <c r="Q142" s="2">
        <v>1591312</v>
      </c>
      <c r="R142" s="2">
        <v>884639</v>
      </c>
      <c r="S142" s="44">
        <v>1.1116398892655649E-2</v>
      </c>
      <c r="T142" s="2">
        <v>158</v>
      </c>
      <c r="U142" s="2">
        <v>-1286</v>
      </c>
      <c r="V142" s="5" t="s">
        <v>4387</v>
      </c>
      <c r="W142" s="5">
        <v>1</v>
      </c>
      <c r="X142" s="37">
        <v>3.2199566223507191E-3</v>
      </c>
      <c r="Y142" s="6">
        <v>2234</v>
      </c>
      <c r="Z142" s="37">
        <v>8.6390183538987558E-4</v>
      </c>
      <c r="AA142" s="5">
        <v>88</v>
      </c>
      <c r="AC142" s="16" t="str">
        <f t="shared" si="12"/>
        <v/>
      </c>
      <c r="AD142" s="16" t="str">
        <f t="shared" si="13"/>
        <v/>
      </c>
      <c r="AE142" s="16">
        <f t="shared" si="14"/>
        <v>1.4336355515006368E-2</v>
      </c>
      <c r="AF142" s="16" t="str">
        <f t="shared" si="15"/>
        <v/>
      </c>
      <c r="AG142" s="16" t="str">
        <f t="shared" si="16"/>
        <v/>
      </c>
      <c r="AH142" s="16" t="str">
        <f t="shared" si="17"/>
        <v/>
      </c>
      <c r="AI142" s="17" t="str">
        <f>IF('Peer Comparison Tool'!$D$12="NR","",IF($C142='Peer Comparison Tool'!$D$9,COUNT('CECL &lt;50B Database'!$AI$1:AI141)+1,""))</f>
        <v/>
      </c>
    </row>
    <row r="143" spans="1:35" x14ac:dyDescent="0.25">
      <c r="A143" t="s">
        <v>2980</v>
      </c>
      <c r="B143">
        <v>165806</v>
      </c>
      <c r="C143" s="5" t="s">
        <v>2948</v>
      </c>
      <c r="D143" s="5" t="s">
        <v>4387</v>
      </c>
      <c r="E143" s="5">
        <v>1</v>
      </c>
      <c r="F143" s="2">
        <v>12983</v>
      </c>
      <c r="G143" s="2">
        <v>1763740</v>
      </c>
      <c r="H143" s="2">
        <v>1336472</v>
      </c>
      <c r="I143" s="2">
        <v>121287</v>
      </c>
      <c r="J143" s="2">
        <v>1215185</v>
      </c>
      <c r="K143" s="44">
        <v>1.0683969930504409E-2</v>
      </c>
      <c r="L143" s="2">
        <v>9181</v>
      </c>
      <c r="M143" s="2">
        <v>1510826</v>
      </c>
      <c r="N143" s="2">
        <v>1188892</v>
      </c>
      <c r="O143" s="44">
        <v>7.7223162406677816E-3</v>
      </c>
      <c r="P143" s="2">
        <v>12731</v>
      </c>
      <c r="Q143" s="2">
        <v>1518723</v>
      </c>
      <c r="R143" s="2">
        <v>1194121</v>
      </c>
      <c r="S143" s="44">
        <v>1.0661398635481665E-2</v>
      </c>
      <c r="T143" s="2">
        <v>388</v>
      </c>
      <c r="U143" s="2">
        <v>-586</v>
      </c>
      <c r="V143" s="5" t="s">
        <v>4387</v>
      </c>
      <c r="W143" s="5">
        <v>1</v>
      </c>
      <c r="X143" s="37">
        <v>2.2571295022744825E-5</v>
      </c>
      <c r="Y143" s="6">
        <v>252</v>
      </c>
      <c r="Z143" s="37">
        <v>2.939082394813883E-3</v>
      </c>
      <c r="AA143" s="5">
        <v>136</v>
      </c>
      <c r="AC143" s="16" t="str">
        <f t="shared" si="12"/>
        <v/>
      </c>
      <c r="AD143" s="16" t="str">
        <f t="shared" si="13"/>
        <v/>
      </c>
      <c r="AE143" s="16">
        <f t="shared" si="14"/>
        <v>1.0683969930504409E-2</v>
      </c>
      <c r="AF143" s="16" t="str">
        <f t="shared" si="15"/>
        <v/>
      </c>
      <c r="AG143" s="16" t="str">
        <f t="shared" si="16"/>
        <v/>
      </c>
      <c r="AH143" s="16" t="str">
        <f t="shared" si="17"/>
        <v/>
      </c>
      <c r="AI143" s="17" t="str">
        <f>IF('Peer Comparison Tool'!$D$12="NR","",IF($C143='Peer Comparison Tool'!$D$9,COUNT('CECL &lt;50B Database'!$AI$1:AI142)+1,""))</f>
        <v/>
      </c>
    </row>
    <row r="144" spans="1:35" x14ac:dyDescent="0.25">
      <c r="A144" t="s">
        <v>956</v>
      </c>
      <c r="B144">
        <v>428547</v>
      </c>
      <c r="C144" s="5" t="s">
        <v>926</v>
      </c>
      <c r="D144" s="5" t="s">
        <v>4387</v>
      </c>
      <c r="E144" s="5">
        <v>2</v>
      </c>
      <c r="F144" s="2">
        <v>14846</v>
      </c>
      <c r="G144" s="2">
        <v>1755838</v>
      </c>
      <c r="H144" s="2">
        <v>1364967</v>
      </c>
      <c r="I144" s="2">
        <v>147334</v>
      </c>
      <c r="J144" s="2">
        <v>1217633</v>
      </c>
      <c r="K144" s="44">
        <v>1.2192507923159113E-2</v>
      </c>
      <c r="L144" s="2">
        <v>4308</v>
      </c>
      <c r="M144" s="2">
        <v>1525663</v>
      </c>
      <c r="N144" s="2">
        <v>1190373</v>
      </c>
      <c r="O144" s="44">
        <v>3.6190336978409289E-3</v>
      </c>
      <c r="P144" s="2">
        <v>11583</v>
      </c>
      <c r="Q144" s="2">
        <v>1586186</v>
      </c>
      <c r="R144" s="2">
        <v>1202328</v>
      </c>
      <c r="S144" s="44">
        <v>9.6338104078088505E-3</v>
      </c>
      <c r="T144" s="2">
        <v>-2551</v>
      </c>
      <c r="U144" s="2">
        <v>5209</v>
      </c>
      <c r="V144" s="5" t="s">
        <v>4387</v>
      </c>
      <c r="W144" s="5">
        <v>1</v>
      </c>
      <c r="X144" s="37">
        <v>2.5586975153502629E-3</v>
      </c>
      <c r="Y144" s="6">
        <v>3263</v>
      </c>
      <c r="Z144" s="37">
        <v>6.0147767099679216E-3</v>
      </c>
      <c r="AA144" s="5">
        <v>121</v>
      </c>
      <c r="AC144" s="16" t="str">
        <f t="shared" si="12"/>
        <v/>
      </c>
      <c r="AD144" s="16" t="str">
        <f t="shared" si="13"/>
        <v/>
      </c>
      <c r="AE144" s="16">
        <f t="shared" si="14"/>
        <v>1.2192507923159113E-2</v>
      </c>
      <c r="AF144" s="16" t="str">
        <f t="shared" si="15"/>
        <v/>
      </c>
      <c r="AG144" s="16" t="str">
        <f t="shared" si="16"/>
        <v/>
      </c>
      <c r="AH144" s="16" t="str">
        <f t="shared" si="17"/>
        <v/>
      </c>
      <c r="AI144" s="17" t="str">
        <f>IF('Peer Comparison Tool'!$D$12="NR","",IF($C144='Peer Comparison Tool'!$D$9,COUNT('CECL &lt;50B Database'!$AI$1:AI143)+1,""))</f>
        <v/>
      </c>
    </row>
    <row r="145" spans="1:35" x14ac:dyDescent="0.25">
      <c r="A145" t="s">
        <v>954</v>
      </c>
      <c r="B145">
        <v>3216017</v>
      </c>
      <c r="C145" s="5" t="s">
        <v>926</v>
      </c>
      <c r="D145" s="5" t="s">
        <v>4387</v>
      </c>
      <c r="E145" s="5">
        <v>2</v>
      </c>
      <c r="F145" s="2">
        <v>12802</v>
      </c>
      <c r="G145" s="2">
        <v>1753946</v>
      </c>
      <c r="H145" s="2">
        <v>1411966</v>
      </c>
      <c r="I145" s="2">
        <v>105945</v>
      </c>
      <c r="J145" s="2">
        <v>1306021</v>
      </c>
      <c r="K145" s="44">
        <v>9.8022926124465073E-3</v>
      </c>
      <c r="L145" s="2">
        <v>5862</v>
      </c>
      <c r="M145" s="2">
        <v>1631134</v>
      </c>
      <c r="N145" s="2">
        <v>1316499</v>
      </c>
      <c r="O145" s="44">
        <v>4.4527189158518159E-3</v>
      </c>
      <c r="P145" s="2">
        <v>8131</v>
      </c>
      <c r="Q145" s="2">
        <v>1679218</v>
      </c>
      <c r="R145" s="2">
        <v>1331551</v>
      </c>
      <c r="S145" s="44">
        <v>6.1064127472398727E-3</v>
      </c>
      <c r="T145" s="2">
        <v>-884</v>
      </c>
      <c r="U145" s="2">
        <v>435</v>
      </c>
      <c r="V145" s="5" t="s">
        <v>4387</v>
      </c>
      <c r="W145" s="5">
        <v>1</v>
      </c>
      <c r="X145" s="37">
        <v>3.6958798652066346E-3</v>
      </c>
      <c r="Y145" s="6">
        <v>4671</v>
      </c>
      <c r="Z145" s="37">
        <v>1.6536938313880568E-3</v>
      </c>
      <c r="AA145" s="5">
        <v>147</v>
      </c>
      <c r="AC145" s="16" t="str">
        <f t="shared" si="12"/>
        <v/>
      </c>
      <c r="AD145" s="16" t="str">
        <f t="shared" si="13"/>
        <v/>
      </c>
      <c r="AE145" s="16">
        <f t="shared" si="14"/>
        <v>9.8022926124465073E-3</v>
      </c>
      <c r="AF145" s="16" t="str">
        <f t="shared" si="15"/>
        <v/>
      </c>
      <c r="AG145" s="16" t="str">
        <f t="shared" si="16"/>
        <v/>
      </c>
      <c r="AH145" s="16" t="str">
        <f t="shared" si="17"/>
        <v/>
      </c>
      <c r="AI145" s="17" t="str">
        <f>IF('Peer Comparison Tool'!$D$12="NR","",IF($C145='Peer Comparison Tool'!$D$9,COUNT('CECL &lt;50B Database'!$AI$1:AI144)+1,""))</f>
        <v/>
      </c>
    </row>
    <row r="146" spans="1:35" x14ac:dyDescent="0.25">
      <c r="A146" t="s">
        <v>3216</v>
      </c>
      <c r="B146">
        <v>5050028</v>
      </c>
      <c r="C146" s="5" t="s">
        <v>3209</v>
      </c>
      <c r="D146" s="5" t="s">
        <v>4387</v>
      </c>
      <c r="E146" s="5">
        <v>0</v>
      </c>
      <c r="F146" s="2">
        <v>9299</v>
      </c>
      <c r="G146" s="2">
        <v>1672144</v>
      </c>
      <c r="H146" s="2">
        <v>804083</v>
      </c>
      <c r="I146" s="2">
        <v>78860</v>
      </c>
      <c r="J146" s="2">
        <v>725223</v>
      </c>
      <c r="K146" s="44">
        <v>1.282226294532854E-2</v>
      </c>
      <c r="L146" s="2">
        <v>5098</v>
      </c>
      <c r="M146" s="2">
        <v>1366973</v>
      </c>
      <c r="N146" s="2">
        <v>712037</v>
      </c>
      <c r="O146" s="44">
        <v>7.1597402943948136E-3</v>
      </c>
      <c r="P146" s="2">
        <v>8199</v>
      </c>
      <c r="Q146" s="2">
        <v>1503230</v>
      </c>
      <c r="R146" s="2">
        <v>747807</v>
      </c>
      <c r="S146" s="44">
        <v>1.0964058908247717E-2</v>
      </c>
      <c r="T146" s="2">
        <v>-1215</v>
      </c>
      <c r="U146" s="2">
        <v>1434</v>
      </c>
      <c r="V146" s="5" t="s">
        <v>4387</v>
      </c>
      <c r="W146" s="5">
        <v>1</v>
      </c>
      <c r="X146" s="37">
        <v>1.8582040370808232E-3</v>
      </c>
      <c r="Y146" s="6">
        <v>1100</v>
      </c>
      <c r="Z146" s="37">
        <v>3.8043186138529035E-3</v>
      </c>
      <c r="AA146" s="5">
        <v>113</v>
      </c>
      <c r="AC146" s="16" t="str">
        <f t="shared" si="12"/>
        <v/>
      </c>
      <c r="AD146" s="16" t="str">
        <f t="shared" si="13"/>
        <v/>
      </c>
      <c r="AE146" s="16">
        <f t="shared" si="14"/>
        <v>1.282226294532854E-2</v>
      </c>
      <c r="AF146" s="16" t="str">
        <f t="shared" si="15"/>
        <v/>
      </c>
      <c r="AG146" s="16" t="str">
        <f t="shared" si="16"/>
        <v/>
      </c>
      <c r="AH146" s="16" t="str">
        <f t="shared" si="17"/>
        <v/>
      </c>
      <c r="AI146" s="17" t="str">
        <f>IF('Peer Comparison Tool'!$D$12="NR","",IF($C146='Peer Comparison Tool'!$D$9,COUNT('CECL &lt;50B Database'!$AI$1:AI145)+1,""))</f>
        <v/>
      </c>
    </row>
    <row r="147" spans="1:35" x14ac:dyDescent="0.25">
      <c r="A147" t="s">
        <v>960</v>
      </c>
      <c r="B147">
        <v>595430</v>
      </c>
      <c r="C147" s="5" t="s">
        <v>926</v>
      </c>
      <c r="D147" s="5" t="s">
        <v>4387</v>
      </c>
      <c r="E147" s="5">
        <v>2</v>
      </c>
      <c r="F147" s="2">
        <v>8560</v>
      </c>
      <c r="G147" s="2">
        <v>1526103</v>
      </c>
      <c r="H147" s="2">
        <v>1046076</v>
      </c>
      <c r="I147" s="2">
        <v>52924</v>
      </c>
      <c r="J147" s="2">
        <v>993152</v>
      </c>
      <c r="K147" s="44">
        <v>8.6190230699832449E-3</v>
      </c>
      <c r="L147" s="2">
        <v>7239</v>
      </c>
      <c r="M147" s="2">
        <v>1338374</v>
      </c>
      <c r="N147" s="2">
        <v>977395</v>
      </c>
      <c r="O147" s="44">
        <v>7.4064221732257681E-3</v>
      </c>
      <c r="P147" s="2">
        <v>7106</v>
      </c>
      <c r="Q147" s="2">
        <v>1332177</v>
      </c>
      <c r="R147" s="2">
        <v>1003244</v>
      </c>
      <c r="S147" s="44">
        <v>7.0830226744441034E-3</v>
      </c>
      <c r="T147" s="2">
        <v>-161</v>
      </c>
      <c r="U147" s="2">
        <v>-330</v>
      </c>
      <c r="V147" s="5" t="s">
        <v>4387</v>
      </c>
      <c r="W147" s="5">
        <v>1</v>
      </c>
      <c r="X147" s="37">
        <v>1.5360003955391414E-3</v>
      </c>
      <c r="Y147" s="6">
        <v>1454</v>
      </c>
      <c r="Z147" s="37">
        <v>-3.2339949878166466E-4</v>
      </c>
      <c r="AA147" s="5">
        <v>151</v>
      </c>
      <c r="AC147" s="16" t="str">
        <f t="shared" si="12"/>
        <v/>
      </c>
      <c r="AD147" s="16" t="str">
        <f t="shared" si="13"/>
        <v/>
      </c>
      <c r="AE147" s="16">
        <f t="shared" si="14"/>
        <v>8.6190230699832449E-3</v>
      </c>
      <c r="AF147" s="16" t="str">
        <f t="shared" si="15"/>
        <v/>
      </c>
      <c r="AG147" s="16" t="str">
        <f t="shared" si="16"/>
        <v/>
      </c>
      <c r="AH147" s="16" t="str">
        <f t="shared" si="17"/>
        <v/>
      </c>
      <c r="AI147" s="17" t="str">
        <f>IF('Peer Comparison Tool'!$D$12="NR","",IF($C147='Peer Comparison Tool'!$D$9,COUNT('CECL &lt;50B Database'!$AI$1:AI146)+1,""))</f>
        <v/>
      </c>
    </row>
    <row r="148" spans="1:35" x14ac:dyDescent="0.25">
      <c r="A148" t="s">
        <v>2983</v>
      </c>
      <c r="B148">
        <v>521804</v>
      </c>
      <c r="C148" s="5" t="s">
        <v>2948</v>
      </c>
      <c r="D148" s="5" t="s">
        <v>4387</v>
      </c>
      <c r="E148" s="5">
        <v>0</v>
      </c>
      <c r="F148" s="2">
        <v>11625</v>
      </c>
      <c r="G148" s="2">
        <v>1524004</v>
      </c>
      <c r="H148" s="2">
        <v>1111680</v>
      </c>
      <c r="I148" s="2">
        <v>115745</v>
      </c>
      <c r="J148" s="2">
        <v>995935</v>
      </c>
      <c r="K148" s="44">
        <v>1.1672448503165367E-2</v>
      </c>
      <c r="L148" s="2">
        <v>11177</v>
      </c>
      <c r="M148" s="2">
        <v>1338214</v>
      </c>
      <c r="N148" s="2">
        <v>977415</v>
      </c>
      <c r="O148" s="44">
        <v>1.1435265470654737E-2</v>
      </c>
      <c r="P148" s="2">
        <v>11021</v>
      </c>
      <c r="Q148" s="2">
        <v>1334374</v>
      </c>
      <c r="R148" s="2">
        <v>990639</v>
      </c>
      <c r="S148" s="44">
        <v>1.1125142458554529E-2</v>
      </c>
      <c r="T148" s="2">
        <v>2569</v>
      </c>
      <c r="U148" s="2">
        <v>-3474</v>
      </c>
      <c r="V148" s="5" t="s">
        <v>4387</v>
      </c>
      <c r="W148" s="5">
        <v>1</v>
      </c>
      <c r="X148" s="37">
        <v>5.4730604461083847E-4</v>
      </c>
      <c r="Y148" s="6">
        <v>604</v>
      </c>
      <c r="Z148" s="37">
        <v>-3.1012301210020868E-4</v>
      </c>
      <c r="AA148" s="5">
        <v>128</v>
      </c>
      <c r="AC148" s="16" t="str">
        <f t="shared" si="12"/>
        <v/>
      </c>
      <c r="AD148" s="16" t="str">
        <f t="shared" si="13"/>
        <v/>
      </c>
      <c r="AE148" s="16">
        <f t="shared" si="14"/>
        <v>1.1672448503165367E-2</v>
      </c>
      <c r="AF148" s="16" t="str">
        <f t="shared" si="15"/>
        <v/>
      </c>
      <c r="AG148" s="16" t="str">
        <f t="shared" si="16"/>
        <v/>
      </c>
      <c r="AH148" s="16" t="str">
        <f t="shared" si="17"/>
        <v/>
      </c>
      <c r="AI148" s="17" t="str">
        <f>IF('Peer Comparison Tool'!$D$12="NR","",IF($C148='Peer Comparison Tool'!$D$9,COUNT('CECL &lt;50B Database'!$AI$1:AI147)+1,""))</f>
        <v/>
      </c>
    </row>
    <row r="149" spans="1:35" x14ac:dyDescent="0.25">
      <c r="A149" t="s">
        <v>961</v>
      </c>
      <c r="B149">
        <v>2339900</v>
      </c>
      <c r="C149" s="5" t="s">
        <v>926</v>
      </c>
      <c r="D149" s="5" t="s">
        <v>4387</v>
      </c>
      <c r="E149" s="5">
        <v>0</v>
      </c>
      <c r="F149" s="2">
        <v>12989</v>
      </c>
      <c r="G149" s="2">
        <v>1470000</v>
      </c>
      <c r="H149" s="2">
        <v>982382</v>
      </c>
      <c r="I149" s="2">
        <v>139627</v>
      </c>
      <c r="J149" s="2">
        <v>842755</v>
      </c>
      <c r="K149" s="44">
        <v>1.5412545757663853E-2</v>
      </c>
      <c r="L149" s="2">
        <v>4658</v>
      </c>
      <c r="M149" s="2">
        <v>1301172</v>
      </c>
      <c r="N149" s="2">
        <v>878746</v>
      </c>
      <c r="O149" s="44">
        <v>5.30073536607848E-3</v>
      </c>
      <c r="P149" s="2">
        <v>9710</v>
      </c>
      <c r="Q149" s="2">
        <v>1295984</v>
      </c>
      <c r="R149" s="2">
        <v>884447</v>
      </c>
      <c r="S149" s="44">
        <v>1.0978611493961763E-2</v>
      </c>
      <c r="T149" s="2">
        <v>-3988</v>
      </c>
      <c r="U149" s="2">
        <v>4552</v>
      </c>
      <c r="V149" s="5" t="s">
        <v>4387</v>
      </c>
      <c r="W149" s="5">
        <v>1</v>
      </c>
      <c r="X149" s="37">
        <v>4.4339342637020902E-3</v>
      </c>
      <c r="Y149" s="6">
        <v>3279</v>
      </c>
      <c r="Z149" s="37">
        <v>5.6778761278832831E-3</v>
      </c>
      <c r="AA149" s="5">
        <v>69</v>
      </c>
      <c r="AC149" s="16" t="str">
        <f t="shared" si="12"/>
        <v/>
      </c>
      <c r="AD149" s="16" t="str">
        <f t="shared" si="13"/>
        <v/>
      </c>
      <c r="AE149" s="16">
        <f t="shared" si="14"/>
        <v>1.5412545757663853E-2</v>
      </c>
      <c r="AF149" s="16" t="str">
        <f t="shared" si="15"/>
        <v/>
      </c>
      <c r="AG149" s="16" t="str">
        <f t="shared" si="16"/>
        <v/>
      </c>
      <c r="AH149" s="16" t="str">
        <f t="shared" si="17"/>
        <v/>
      </c>
      <c r="AI149" s="17" t="str">
        <f>IF('Peer Comparison Tool'!$D$12="NR","",IF($C149='Peer Comparison Tool'!$D$9,COUNT('CECL &lt;50B Database'!$AI$1:AI148)+1,""))</f>
        <v/>
      </c>
    </row>
    <row r="150" spans="1:35" x14ac:dyDescent="0.25">
      <c r="A150" t="s">
        <v>963</v>
      </c>
      <c r="B150">
        <v>2970657</v>
      </c>
      <c r="C150" s="5" t="s">
        <v>926</v>
      </c>
      <c r="D150" s="5" t="s">
        <v>4387</v>
      </c>
      <c r="E150" s="5">
        <v>2</v>
      </c>
      <c r="F150" s="2">
        <v>10043</v>
      </c>
      <c r="G150" s="2">
        <v>1424042</v>
      </c>
      <c r="H150" s="2">
        <v>980505</v>
      </c>
      <c r="I150" s="2">
        <v>69289</v>
      </c>
      <c r="J150" s="2">
        <v>911216</v>
      </c>
      <c r="K150" s="44">
        <v>1.1021536057312426E-2</v>
      </c>
      <c r="L150" s="2">
        <v>4831</v>
      </c>
      <c r="M150" s="2">
        <v>1213973</v>
      </c>
      <c r="N150" s="2">
        <v>907749</v>
      </c>
      <c r="O150" s="44">
        <v>5.3219557388661399E-3</v>
      </c>
      <c r="P150" s="2">
        <v>8723</v>
      </c>
      <c r="Q150" s="2">
        <v>1276844</v>
      </c>
      <c r="R150" s="2">
        <v>917660</v>
      </c>
      <c r="S150" s="44">
        <v>9.5056992785999168E-3</v>
      </c>
      <c r="T150" s="2">
        <v>-793</v>
      </c>
      <c r="U150" s="2">
        <v>235</v>
      </c>
      <c r="V150" s="5" t="s">
        <v>4387</v>
      </c>
      <c r="W150" s="5">
        <v>1</v>
      </c>
      <c r="X150" s="37">
        <v>1.515836778712509E-3</v>
      </c>
      <c r="Y150" s="6">
        <v>1320</v>
      </c>
      <c r="Z150" s="37">
        <v>4.183743539733777E-3</v>
      </c>
      <c r="AA150" s="5">
        <v>134</v>
      </c>
      <c r="AC150" s="16" t="str">
        <f t="shared" si="12"/>
        <v/>
      </c>
      <c r="AD150" s="16" t="str">
        <f t="shared" si="13"/>
        <v/>
      </c>
      <c r="AE150" s="16">
        <f t="shared" si="14"/>
        <v>1.1021536057312426E-2</v>
      </c>
      <c r="AF150" s="16" t="str">
        <f t="shared" si="15"/>
        <v/>
      </c>
      <c r="AG150" s="16" t="str">
        <f t="shared" si="16"/>
        <v/>
      </c>
      <c r="AH150" s="16" t="str">
        <f t="shared" si="17"/>
        <v/>
      </c>
      <c r="AI150" s="17" t="str">
        <f>IF('Peer Comparison Tool'!$D$12="NR","",IF($C150='Peer Comparison Tool'!$D$9,COUNT('CECL &lt;50B Database'!$AI$1:AI149)+1,""))</f>
        <v/>
      </c>
    </row>
    <row r="151" spans="1:35" x14ac:dyDescent="0.25">
      <c r="A151" t="s">
        <v>1398</v>
      </c>
      <c r="B151">
        <v>680354</v>
      </c>
      <c r="C151" s="5" t="s">
        <v>1389</v>
      </c>
      <c r="D151" s="5" t="s">
        <v>4387</v>
      </c>
      <c r="E151" s="5">
        <v>0</v>
      </c>
      <c r="F151" s="2">
        <v>12539</v>
      </c>
      <c r="G151" s="2">
        <v>1380159</v>
      </c>
      <c r="H151" s="2">
        <v>879288</v>
      </c>
      <c r="I151" s="2">
        <v>111473</v>
      </c>
      <c r="J151" s="2">
        <v>767815</v>
      </c>
      <c r="K151" s="44">
        <v>1.6330756757812755E-2</v>
      </c>
      <c r="L151" s="2">
        <v>5047</v>
      </c>
      <c r="M151" s="2">
        <v>1314529</v>
      </c>
      <c r="N151" s="2">
        <v>834555</v>
      </c>
      <c r="O151" s="44">
        <v>6.0475343146946577E-3</v>
      </c>
      <c r="P151" s="2">
        <v>11481</v>
      </c>
      <c r="Q151" s="2">
        <v>1228865</v>
      </c>
      <c r="R151" s="2">
        <v>811407</v>
      </c>
      <c r="S151" s="44">
        <v>1.4149495875682611E-2</v>
      </c>
      <c r="T151" s="2">
        <v>-3641</v>
      </c>
      <c r="U151" s="2">
        <v>4727</v>
      </c>
      <c r="V151" s="5" t="s">
        <v>4387</v>
      </c>
      <c r="W151" s="5">
        <v>1</v>
      </c>
      <c r="X151" s="37">
        <v>2.1812608821301441E-3</v>
      </c>
      <c r="Y151" s="6">
        <v>1058</v>
      </c>
      <c r="Z151" s="37">
        <v>8.1019615609879535E-3</v>
      </c>
      <c r="AA151" s="5">
        <v>54</v>
      </c>
      <c r="AC151" s="16" t="str">
        <f t="shared" si="12"/>
        <v/>
      </c>
      <c r="AD151" s="16" t="str">
        <f t="shared" si="13"/>
        <v/>
      </c>
      <c r="AE151" s="16">
        <f t="shared" si="14"/>
        <v>1.6330756757812755E-2</v>
      </c>
      <c r="AF151" s="16" t="str">
        <f t="shared" si="15"/>
        <v/>
      </c>
      <c r="AG151" s="16" t="str">
        <f t="shared" si="16"/>
        <v/>
      </c>
      <c r="AH151" s="16" t="str">
        <f t="shared" si="17"/>
        <v/>
      </c>
      <c r="AI151" s="17" t="str">
        <f>IF('Peer Comparison Tool'!$D$12="NR","",IF($C151='Peer Comparison Tool'!$D$9,COUNT('CECL &lt;50B Database'!$AI$1:AI150)+1,""))</f>
        <v/>
      </c>
    </row>
    <row r="152" spans="1:35" x14ac:dyDescent="0.25">
      <c r="A152" t="s">
        <v>964</v>
      </c>
      <c r="B152">
        <v>2624400</v>
      </c>
      <c r="C152" s="5" t="s">
        <v>926</v>
      </c>
      <c r="D152" s="5" t="s">
        <v>4387</v>
      </c>
      <c r="E152" s="5">
        <v>2</v>
      </c>
      <c r="F152" s="2">
        <v>8240</v>
      </c>
      <c r="G152" s="2">
        <v>1307863</v>
      </c>
      <c r="H152" s="2">
        <v>1020074</v>
      </c>
      <c r="I152" s="2">
        <v>48352</v>
      </c>
      <c r="J152" s="2">
        <v>971722</v>
      </c>
      <c r="K152" s="44">
        <v>8.4797915453185164E-3</v>
      </c>
      <c r="L152" s="2">
        <v>4980</v>
      </c>
      <c r="M152" s="2">
        <v>1179149</v>
      </c>
      <c r="N152" s="2">
        <v>957355</v>
      </c>
      <c r="O152" s="44">
        <v>5.2018321312365841E-3</v>
      </c>
      <c r="P152" s="2">
        <v>5376</v>
      </c>
      <c r="Q152" s="2">
        <v>1231350</v>
      </c>
      <c r="R152" s="2">
        <v>952647</v>
      </c>
      <c r="S152" s="44">
        <v>5.6432235654969784E-3</v>
      </c>
      <c r="T152" s="2">
        <v>-64</v>
      </c>
      <c r="U152" s="2">
        <v>-496</v>
      </c>
      <c r="V152" s="5" t="s">
        <v>4387</v>
      </c>
      <c r="W152" s="5">
        <v>1</v>
      </c>
      <c r="X152" s="37">
        <v>2.836567979821538E-3</v>
      </c>
      <c r="Y152" s="6">
        <v>2864</v>
      </c>
      <c r="Z152" s="37">
        <v>4.4139143426039432E-4</v>
      </c>
      <c r="AA152" s="5">
        <v>152</v>
      </c>
      <c r="AC152" s="16" t="str">
        <f t="shared" si="12"/>
        <v/>
      </c>
      <c r="AD152" s="16" t="str">
        <f t="shared" si="13"/>
        <v/>
      </c>
      <c r="AE152" s="16">
        <f t="shared" si="14"/>
        <v>8.4797915453185164E-3</v>
      </c>
      <c r="AF152" s="16" t="str">
        <f t="shared" si="15"/>
        <v/>
      </c>
      <c r="AG152" s="16" t="str">
        <f t="shared" si="16"/>
        <v/>
      </c>
      <c r="AH152" s="16" t="str">
        <f t="shared" si="17"/>
        <v/>
      </c>
      <c r="AI152" s="17" t="str">
        <f>IF('Peer Comparison Tool'!$D$12="NR","",IF($C152='Peer Comparison Tool'!$D$9,COUNT('CECL &lt;50B Database'!$AI$1:AI151)+1,""))</f>
        <v/>
      </c>
    </row>
    <row r="153" spans="1:35" x14ac:dyDescent="0.25">
      <c r="A153" t="s">
        <v>3562</v>
      </c>
      <c r="B153">
        <v>294564</v>
      </c>
      <c r="C153" s="5" t="s">
        <v>3704</v>
      </c>
      <c r="D153" s="5" t="s">
        <v>4387</v>
      </c>
      <c r="E153" s="5">
        <v>0</v>
      </c>
      <c r="F153" s="2">
        <v>8429</v>
      </c>
      <c r="G153" s="2">
        <v>1256710</v>
      </c>
      <c r="H153" s="2">
        <v>647706</v>
      </c>
      <c r="I153" s="2">
        <v>49911</v>
      </c>
      <c r="J153" s="2">
        <v>597795</v>
      </c>
      <c r="K153" s="44">
        <v>1.4100151389690447E-2</v>
      </c>
      <c r="L153" s="2">
        <v>4616</v>
      </c>
      <c r="M153" s="2">
        <v>1137714</v>
      </c>
      <c r="N153" s="2">
        <v>585194</v>
      </c>
      <c r="O153" s="44">
        <v>7.8879824468466864E-3</v>
      </c>
      <c r="P153" s="2">
        <v>7444</v>
      </c>
      <c r="Q153" s="2">
        <v>1163181</v>
      </c>
      <c r="R153" s="2">
        <v>579173</v>
      </c>
      <c r="S153" s="44">
        <v>1.2852809091584035E-2</v>
      </c>
      <c r="T153" s="2">
        <v>-1</v>
      </c>
      <c r="U153" s="2">
        <v>1615</v>
      </c>
      <c r="V153" s="5" t="s">
        <v>4387</v>
      </c>
      <c r="W153" s="5">
        <v>1</v>
      </c>
      <c r="X153" s="37">
        <v>1.2473422981064113E-3</v>
      </c>
      <c r="Y153" s="6">
        <v>985</v>
      </c>
      <c r="Z153" s="37">
        <v>4.9648266447373489E-3</v>
      </c>
      <c r="AA153" s="5">
        <v>92</v>
      </c>
      <c r="AC153" s="16" t="str">
        <f t="shared" si="12"/>
        <v/>
      </c>
      <c r="AD153" s="16" t="str">
        <f t="shared" si="13"/>
        <v/>
      </c>
      <c r="AE153" s="16">
        <f t="shared" si="14"/>
        <v>1.4100151389690447E-2</v>
      </c>
      <c r="AF153" s="16" t="str">
        <f t="shared" si="15"/>
        <v/>
      </c>
      <c r="AG153" s="16" t="str">
        <f t="shared" si="16"/>
        <v/>
      </c>
      <c r="AH153" s="16" t="str">
        <f t="shared" si="17"/>
        <v/>
      </c>
      <c r="AI153" s="17" t="str">
        <f>IF('Peer Comparison Tool'!$D$12="NR","",IF($C153='Peer Comparison Tool'!$D$9,COUNT('CECL &lt;50B Database'!$AI$1:AI152)+1,""))</f>
        <v/>
      </c>
    </row>
    <row r="154" spans="1:35" x14ac:dyDescent="0.25">
      <c r="A154" t="s">
        <v>3216</v>
      </c>
      <c r="B154">
        <v>230759</v>
      </c>
      <c r="C154" s="5" t="s">
        <v>3704</v>
      </c>
      <c r="D154" s="5" t="s">
        <v>4387</v>
      </c>
      <c r="E154" s="5">
        <v>0</v>
      </c>
      <c r="F154" s="2">
        <v>9791</v>
      </c>
      <c r="G154" s="2">
        <v>1251748</v>
      </c>
      <c r="H154" s="2">
        <v>697711</v>
      </c>
      <c r="I154" s="2">
        <v>54974</v>
      </c>
      <c r="J154" s="2">
        <v>642737</v>
      </c>
      <c r="K154" s="44">
        <v>1.5233291377344077E-2</v>
      </c>
      <c r="L154" s="2">
        <v>6948</v>
      </c>
      <c r="M154" s="2">
        <v>1074874</v>
      </c>
      <c r="N154" s="2">
        <v>634817</v>
      </c>
      <c r="O154" s="44">
        <v>1.0944886479095551E-2</v>
      </c>
      <c r="P154" s="2">
        <v>8627</v>
      </c>
      <c r="Q154" s="2">
        <v>1079803</v>
      </c>
      <c r="R154" s="2">
        <v>627262</v>
      </c>
      <c r="S154" s="44">
        <v>1.3753423609273318E-2</v>
      </c>
      <c r="T154" s="2">
        <v>-443</v>
      </c>
      <c r="U154" s="2">
        <v>636</v>
      </c>
      <c r="V154" s="5" t="s">
        <v>4387</v>
      </c>
      <c r="W154" s="5">
        <v>1</v>
      </c>
      <c r="X154" s="37">
        <v>1.4798677680707591E-3</v>
      </c>
      <c r="Y154" s="6">
        <v>1164</v>
      </c>
      <c r="Z154" s="37">
        <v>2.8085371301777677E-3</v>
      </c>
      <c r="AA154" s="5">
        <v>75</v>
      </c>
      <c r="AC154" s="16" t="str">
        <f t="shared" si="12"/>
        <v/>
      </c>
      <c r="AD154" s="16" t="str">
        <f t="shared" si="13"/>
        <v/>
      </c>
      <c r="AE154" s="16">
        <f t="shared" si="14"/>
        <v>1.5233291377344077E-2</v>
      </c>
      <c r="AF154" s="16" t="str">
        <f t="shared" si="15"/>
        <v/>
      </c>
      <c r="AG154" s="16" t="str">
        <f t="shared" si="16"/>
        <v/>
      </c>
      <c r="AH154" s="16" t="str">
        <f t="shared" si="17"/>
        <v/>
      </c>
      <c r="AI154" s="17" t="str">
        <f>IF('Peer Comparison Tool'!$D$12="NR","",IF($C154='Peer Comparison Tool'!$D$9,COUNT('CECL &lt;50B Database'!$AI$1:AI153)+1,""))</f>
        <v/>
      </c>
    </row>
    <row r="155" spans="1:35" x14ac:dyDescent="0.25">
      <c r="A155" t="s">
        <v>4180</v>
      </c>
      <c r="B155">
        <v>463342</v>
      </c>
      <c r="C155" s="5" t="s">
        <v>4163</v>
      </c>
      <c r="D155" s="5" t="s">
        <v>4387</v>
      </c>
      <c r="E155" s="5">
        <v>0</v>
      </c>
      <c r="F155" s="2">
        <v>13401</v>
      </c>
      <c r="G155" s="2">
        <v>1203108</v>
      </c>
      <c r="H155" s="2">
        <v>836567</v>
      </c>
      <c r="I155" s="2">
        <v>103842</v>
      </c>
      <c r="J155" s="2">
        <v>732725</v>
      </c>
      <c r="K155" s="44">
        <v>1.8289262683817257E-2</v>
      </c>
      <c r="L155" s="2">
        <v>7386</v>
      </c>
      <c r="M155" s="2">
        <v>1090679</v>
      </c>
      <c r="N155" s="2">
        <v>752401</v>
      </c>
      <c r="O155" s="44">
        <v>9.8165738748353607E-3</v>
      </c>
      <c r="P155" s="2">
        <v>8242</v>
      </c>
      <c r="Q155" s="2">
        <v>1079582</v>
      </c>
      <c r="R155" s="2">
        <v>738894</v>
      </c>
      <c r="S155" s="44">
        <v>1.1154509307153665E-2</v>
      </c>
      <c r="T155" s="2">
        <v>-1207</v>
      </c>
      <c r="U155" s="2">
        <v>773</v>
      </c>
      <c r="V155" s="5" t="s">
        <v>4387</v>
      </c>
      <c r="W155" s="5">
        <v>1</v>
      </c>
      <c r="X155" s="37">
        <v>7.1347533766635916E-3</v>
      </c>
      <c r="Y155" s="6">
        <v>5159</v>
      </c>
      <c r="Z155" s="37">
        <v>1.3379354323183046E-3</v>
      </c>
      <c r="AA155" s="5">
        <v>27</v>
      </c>
      <c r="AC155" s="16" t="str">
        <f t="shared" si="12"/>
        <v/>
      </c>
      <c r="AD155" s="16" t="str">
        <f t="shared" si="13"/>
        <v/>
      </c>
      <c r="AE155" s="16">
        <f t="shared" si="14"/>
        <v>1.8289262683817257E-2</v>
      </c>
      <c r="AF155" s="16" t="str">
        <f t="shared" si="15"/>
        <v/>
      </c>
      <c r="AG155" s="16" t="str">
        <f t="shared" si="16"/>
        <v/>
      </c>
      <c r="AH155" s="16" t="str">
        <f t="shared" si="17"/>
        <v/>
      </c>
      <c r="AI155" s="17" t="str">
        <f>IF('Peer Comparison Tool'!$D$12="NR","",IF($C155='Peer Comparison Tool'!$D$9,COUNT('CECL &lt;50B Database'!$AI$1:AI154)+1,""))</f>
        <v/>
      </c>
    </row>
    <row r="156" spans="1:35" x14ac:dyDescent="0.25">
      <c r="A156" t="s">
        <v>274</v>
      </c>
      <c r="B156">
        <v>3028902</v>
      </c>
      <c r="C156" s="5" t="s">
        <v>207</v>
      </c>
      <c r="D156" s="5" t="s">
        <v>4387</v>
      </c>
      <c r="E156" s="5">
        <v>0</v>
      </c>
      <c r="F156" s="2">
        <v>5878</v>
      </c>
      <c r="G156" s="2">
        <v>1031899</v>
      </c>
      <c r="H156" s="2">
        <v>606992</v>
      </c>
      <c r="I156" s="2">
        <v>82934</v>
      </c>
      <c r="J156" s="2">
        <v>524058</v>
      </c>
      <c r="K156" s="44">
        <v>1.121631575130997E-2</v>
      </c>
      <c r="L156" s="2">
        <v>3908</v>
      </c>
      <c r="M156" s="2">
        <v>903220</v>
      </c>
      <c r="N156" s="2">
        <v>539209</v>
      </c>
      <c r="O156" s="44">
        <v>7.2476535072671265E-3</v>
      </c>
      <c r="P156" s="2">
        <v>4904</v>
      </c>
      <c r="Q156" s="2">
        <v>889280</v>
      </c>
      <c r="R156" s="2">
        <v>531490</v>
      </c>
      <c r="S156" s="44">
        <v>9.2268904400835388E-3</v>
      </c>
      <c r="T156" s="2">
        <v>-187</v>
      </c>
      <c r="U156" s="2">
        <v>-382</v>
      </c>
      <c r="V156" s="5" t="s">
        <v>4387</v>
      </c>
      <c r="W156" s="5">
        <v>1</v>
      </c>
      <c r="X156" s="37">
        <v>1.9894253112264313E-3</v>
      </c>
      <c r="Y156" s="6">
        <v>974</v>
      </c>
      <c r="Z156" s="37">
        <v>1.9792369328164123E-3</v>
      </c>
      <c r="AA156" s="5">
        <v>132</v>
      </c>
      <c r="AC156" s="16" t="str">
        <f t="shared" si="12"/>
        <v/>
      </c>
      <c r="AD156" s="16" t="str">
        <f t="shared" si="13"/>
        <v/>
      </c>
      <c r="AE156" s="16">
        <f t="shared" si="14"/>
        <v>1.121631575130997E-2</v>
      </c>
      <c r="AF156" s="16" t="str">
        <f t="shared" si="15"/>
        <v/>
      </c>
      <c r="AG156" s="16" t="str">
        <f t="shared" si="16"/>
        <v/>
      </c>
      <c r="AH156" s="16" t="str">
        <f t="shared" si="17"/>
        <v/>
      </c>
      <c r="AI156" s="17" t="str">
        <f>IF('Peer Comparison Tool'!$D$12="NR","",IF($C156='Peer Comparison Tool'!$D$9,COUNT('CECL &lt;50B Database'!$AI$1:AI155)+1,""))</f>
        <v/>
      </c>
    </row>
    <row r="157" spans="1:35" x14ac:dyDescent="0.25">
      <c r="A157" t="s">
        <v>196</v>
      </c>
      <c r="B157">
        <v>3187612</v>
      </c>
      <c r="C157" s="5" t="s">
        <v>194</v>
      </c>
      <c r="D157" s="5" t="s">
        <v>4387</v>
      </c>
      <c r="E157" s="5">
        <v>0</v>
      </c>
      <c r="F157" s="2">
        <v>6525</v>
      </c>
      <c r="G157" s="2">
        <v>970775</v>
      </c>
      <c r="H157" s="2">
        <v>675032</v>
      </c>
      <c r="I157" s="2">
        <v>143537</v>
      </c>
      <c r="J157" s="2">
        <v>531495</v>
      </c>
      <c r="K157" s="44">
        <v>1.2276691220049107E-2</v>
      </c>
      <c r="L157" s="2">
        <v>5827</v>
      </c>
      <c r="M157" s="2">
        <v>784240</v>
      </c>
      <c r="N157" s="2">
        <v>550602</v>
      </c>
      <c r="O157" s="44">
        <v>1.0582961921678454E-2</v>
      </c>
      <c r="P157" s="2">
        <v>5923</v>
      </c>
      <c r="Q157" s="2">
        <v>866107</v>
      </c>
      <c r="R157" s="2">
        <v>567571</v>
      </c>
      <c r="S157" s="44">
        <v>1.0435698793631105E-2</v>
      </c>
      <c r="T157" s="2">
        <v>202</v>
      </c>
      <c r="U157" s="2">
        <v>-1277</v>
      </c>
      <c r="V157" s="5" t="s">
        <v>4387</v>
      </c>
      <c r="W157" s="5">
        <v>1</v>
      </c>
      <c r="X157" s="37">
        <v>1.8409924264180012E-3</v>
      </c>
      <c r="Y157" s="6">
        <v>602</v>
      </c>
      <c r="Z157" s="37">
        <v>-1.4726312804734867E-4</v>
      </c>
      <c r="AA157" s="5">
        <v>118</v>
      </c>
      <c r="AC157" s="16" t="str">
        <f t="shared" si="12"/>
        <v/>
      </c>
      <c r="AD157" s="16" t="str">
        <f t="shared" si="13"/>
        <v/>
      </c>
      <c r="AE157" s="16" t="str">
        <f t="shared" si="14"/>
        <v/>
      </c>
      <c r="AF157" s="16">
        <f t="shared" si="15"/>
        <v>1.2276691220049107E-2</v>
      </c>
      <c r="AG157" s="16" t="str">
        <f t="shared" si="16"/>
        <v/>
      </c>
      <c r="AH157" s="16" t="str">
        <f t="shared" si="17"/>
        <v/>
      </c>
      <c r="AI157" s="17" t="str">
        <f>IF('Peer Comparison Tool'!$D$12="NR","",IF($C157='Peer Comparison Tool'!$D$9,COUNT('CECL &lt;50B Database'!$AI$1:AI156)+1,""))</f>
        <v/>
      </c>
    </row>
    <row r="158" spans="1:35" x14ac:dyDescent="0.25">
      <c r="A158" t="s">
        <v>2054</v>
      </c>
      <c r="B158">
        <v>3686928</v>
      </c>
      <c r="C158" s="5" t="s">
        <v>2041</v>
      </c>
      <c r="D158" s="5" t="s">
        <v>4387</v>
      </c>
      <c r="E158" s="5">
        <v>0</v>
      </c>
      <c r="F158" s="2">
        <v>6214</v>
      </c>
      <c r="G158" s="2">
        <v>951236</v>
      </c>
      <c r="H158" s="2">
        <v>606363</v>
      </c>
      <c r="I158" s="2">
        <v>135682</v>
      </c>
      <c r="J158" s="2">
        <v>470681</v>
      </c>
      <c r="K158" s="44">
        <v>1.3202147526668805E-2</v>
      </c>
      <c r="L158" s="2">
        <v>6132</v>
      </c>
      <c r="M158" s="2">
        <v>718807</v>
      </c>
      <c r="N158" s="2">
        <v>478403</v>
      </c>
      <c r="O158" s="44">
        <v>1.2817645374297401E-2</v>
      </c>
      <c r="P158" s="2">
        <v>6096</v>
      </c>
      <c r="Q158" s="2">
        <v>778834</v>
      </c>
      <c r="R158" s="2">
        <v>488108</v>
      </c>
      <c r="S158" s="44">
        <v>1.2489039310972162E-2</v>
      </c>
      <c r="T158" s="2">
        <v>-2181</v>
      </c>
      <c r="U158" s="2">
        <v>2677</v>
      </c>
      <c r="V158" s="5" t="s">
        <v>4387</v>
      </c>
      <c r="W158" s="5">
        <v>1</v>
      </c>
      <c r="X158" s="37">
        <v>7.1310821569664333E-4</v>
      </c>
      <c r="Y158" s="6">
        <v>118</v>
      </c>
      <c r="Z158" s="37">
        <v>-3.2860606332523953E-4</v>
      </c>
      <c r="AA158" s="5">
        <v>101</v>
      </c>
      <c r="AC158" s="16" t="str">
        <f t="shared" si="12"/>
        <v/>
      </c>
      <c r="AD158" s="16" t="str">
        <f t="shared" si="13"/>
        <v/>
      </c>
      <c r="AE158" s="16" t="str">
        <f t="shared" si="14"/>
        <v/>
      </c>
      <c r="AF158" s="16">
        <f t="shared" si="15"/>
        <v>1.3202147526668805E-2</v>
      </c>
      <c r="AG158" s="16" t="str">
        <f t="shared" si="16"/>
        <v/>
      </c>
      <c r="AH158" s="16" t="str">
        <f t="shared" si="17"/>
        <v/>
      </c>
      <c r="AI158" s="17" t="str">
        <f>IF('Peer Comparison Tool'!$D$12="NR","",IF($C158='Peer Comparison Tool'!$D$9,COUNT('CECL &lt;50B Database'!$AI$1:AI157)+1,""))</f>
        <v/>
      </c>
    </row>
    <row r="159" spans="1:35" x14ac:dyDescent="0.25">
      <c r="A159" t="s">
        <v>21</v>
      </c>
      <c r="B159">
        <v>1222519</v>
      </c>
      <c r="C159" s="5" t="s">
        <v>6</v>
      </c>
      <c r="D159" s="5" t="s">
        <v>4390</v>
      </c>
      <c r="E159" s="5">
        <v>0</v>
      </c>
      <c r="F159" s="2">
        <v>4197</v>
      </c>
      <c r="G159" s="2">
        <v>798384</v>
      </c>
      <c r="H159" s="2">
        <v>458881</v>
      </c>
      <c r="I159" s="2">
        <v>45151</v>
      </c>
      <c r="J159" s="2">
        <v>413730</v>
      </c>
      <c r="K159" s="44">
        <v>1.0144297005293307E-2</v>
      </c>
      <c r="L159" s="2">
        <v>2671</v>
      </c>
      <c r="M159" s="2">
        <v>684430</v>
      </c>
      <c r="N159" s="2">
        <v>418464</v>
      </c>
      <c r="O159" s="44">
        <v>6.3828668654890269E-3</v>
      </c>
      <c r="P159" s="2">
        <v>4137</v>
      </c>
      <c r="Q159" s="2">
        <v>717890</v>
      </c>
      <c r="R159" s="2">
        <v>421404</v>
      </c>
      <c r="S159" s="44">
        <v>9.8171825611527187E-3</v>
      </c>
      <c r="T159" s="2">
        <v>-1147</v>
      </c>
      <c r="U159" s="2">
        <v>1531</v>
      </c>
      <c r="V159" s="5" t="s">
        <v>4390</v>
      </c>
      <c r="W159" s="5">
        <v>1</v>
      </c>
      <c r="X159" s="37">
        <v>3.2711444414058877E-4</v>
      </c>
      <c r="Y159" s="6">
        <v>60</v>
      </c>
      <c r="Z159" s="37">
        <v>3.4343156956636919E-3</v>
      </c>
      <c r="AA159" s="5">
        <v>145</v>
      </c>
      <c r="AC159" s="16" t="str">
        <f t="shared" si="12"/>
        <v/>
      </c>
      <c r="AD159" s="16" t="str">
        <f t="shared" si="13"/>
        <v/>
      </c>
      <c r="AE159" s="16" t="str">
        <f t="shared" si="14"/>
        <v/>
      </c>
      <c r="AF159" s="16">
        <f t="shared" si="15"/>
        <v>1.0144297005293307E-2</v>
      </c>
      <c r="AG159" s="16" t="str">
        <f t="shared" si="16"/>
        <v/>
      </c>
      <c r="AH159" s="16" t="str">
        <f t="shared" si="17"/>
        <v/>
      </c>
      <c r="AI159" s="17" t="str">
        <f>IF('Peer Comparison Tool'!$D$12="NR","",IF($C159='Peer Comparison Tool'!$D$9,COUNT('CECL &lt;50B Database'!$AI$1:AI158)+1,""))</f>
        <v/>
      </c>
    </row>
    <row r="160" spans="1:35" x14ac:dyDescent="0.25">
      <c r="A160" t="s">
        <v>4046</v>
      </c>
      <c r="B160">
        <v>2649177</v>
      </c>
      <c r="C160" s="5" t="s">
        <v>4031</v>
      </c>
      <c r="D160" s="5" t="s">
        <v>4387</v>
      </c>
      <c r="E160" s="5">
        <v>0</v>
      </c>
      <c r="F160" s="2">
        <v>5881</v>
      </c>
      <c r="G160" s="2">
        <v>778537</v>
      </c>
      <c r="H160" s="2">
        <v>206100</v>
      </c>
      <c r="I160" s="2">
        <v>0</v>
      </c>
      <c r="J160" s="2">
        <v>206100</v>
      </c>
      <c r="K160" s="44">
        <v>2.8534691897137313E-2</v>
      </c>
      <c r="L160" s="2">
        <v>4325</v>
      </c>
      <c r="M160" s="2">
        <v>747635</v>
      </c>
      <c r="N160" s="2">
        <v>236917</v>
      </c>
      <c r="O160" s="44">
        <v>1.825533836744514E-2</v>
      </c>
      <c r="P160" s="2">
        <v>4350</v>
      </c>
      <c r="Q160" s="2">
        <v>740091</v>
      </c>
      <c r="R160" s="2">
        <v>235765</v>
      </c>
      <c r="S160" s="44">
        <v>1.8450575785209849E-2</v>
      </c>
      <c r="T160" s="2">
        <v>80</v>
      </c>
      <c r="U160" s="2">
        <v>-105</v>
      </c>
      <c r="V160" s="5" t="s">
        <v>4387</v>
      </c>
      <c r="W160" s="5">
        <v>1</v>
      </c>
      <c r="X160" s="37">
        <v>1.0084116111927464E-2</v>
      </c>
      <c r="Y160" s="6">
        <v>1531</v>
      </c>
      <c r="Z160" s="37">
        <v>1.9523741776470913E-4</v>
      </c>
      <c r="AA160" s="5">
        <v>9</v>
      </c>
      <c r="AC160" s="16" t="str">
        <f t="shared" si="12"/>
        <v/>
      </c>
      <c r="AD160" s="16" t="str">
        <f t="shared" si="13"/>
        <v/>
      </c>
      <c r="AE160" s="16" t="str">
        <f t="shared" si="14"/>
        <v/>
      </c>
      <c r="AF160" s="16">
        <f t="shared" si="15"/>
        <v>2.8534691897137313E-2</v>
      </c>
      <c r="AG160" s="16" t="str">
        <f t="shared" si="16"/>
        <v/>
      </c>
      <c r="AH160" s="16" t="str">
        <f t="shared" si="17"/>
        <v/>
      </c>
      <c r="AI160" s="17" t="str">
        <f>IF('Peer Comparison Tool'!$D$12="NR","",IF($C160='Peer Comparison Tool'!$D$9,COUNT('CECL &lt;50B Database'!$AI$1:AI159)+1,""))</f>
        <v/>
      </c>
    </row>
    <row r="161" spans="1:35" x14ac:dyDescent="0.25">
      <c r="A161" t="s">
        <v>2577</v>
      </c>
      <c r="B161">
        <v>663058</v>
      </c>
      <c r="C161" s="5" t="s">
        <v>2569</v>
      </c>
      <c r="D161" s="5" t="s">
        <v>4387</v>
      </c>
      <c r="E161" s="5">
        <v>0</v>
      </c>
      <c r="F161" s="2">
        <v>5392</v>
      </c>
      <c r="G161" s="2">
        <v>590764</v>
      </c>
      <c r="H161" s="2">
        <v>354779</v>
      </c>
      <c r="I161" s="2">
        <v>19608</v>
      </c>
      <c r="J161" s="2">
        <v>335171</v>
      </c>
      <c r="K161" s="44">
        <v>1.6087310656351533E-2</v>
      </c>
      <c r="L161" s="2">
        <v>4553</v>
      </c>
      <c r="M161" s="2">
        <v>533129</v>
      </c>
      <c r="N161" s="2">
        <v>344423</v>
      </c>
      <c r="O161" s="44">
        <v>1.3219210099209403E-2</v>
      </c>
      <c r="P161" s="2">
        <v>5210</v>
      </c>
      <c r="Q161" s="2">
        <v>576245</v>
      </c>
      <c r="R161" s="2">
        <v>341959</v>
      </c>
      <c r="S161" s="44">
        <v>1.523574463605286E-2</v>
      </c>
      <c r="T161" s="2">
        <v>166</v>
      </c>
      <c r="U161" s="2">
        <v>-708</v>
      </c>
      <c r="V161" s="5" t="s">
        <v>4387</v>
      </c>
      <c r="W161" s="5">
        <v>1</v>
      </c>
      <c r="X161" s="37">
        <v>8.5156602029867225E-4</v>
      </c>
      <c r="Y161" s="6">
        <v>182</v>
      </c>
      <c r="Z161" s="37">
        <v>2.0165345368434572E-3</v>
      </c>
      <c r="AA161" s="5">
        <v>62</v>
      </c>
      <c r="AC161" s="16" t="str">
        <f t="shared" si="12"/>
        <v/>
      </c>
      <c r="AD161" s="16" t="str">
        <f t="shared" si="13"/>
        <v/>
      </c>
      <c r="AE161" s="16" t="str">
        <f t="shared" si="14"/>
        <v/>
      </c>
      <c r="AF161" s="16">
        <f t="shared" si="15"/>
        <v>1.6087310656351533E-2</v>
      </c>
      <c r="AG161" s="16" t="str">
        <f t="shared" si="16"/>
        <v/>
      </c>
      <c r="AH161" s="16" t="str">
        <f t="shared" si="17"/>
        <v/>
      </c>
      <c r="AI161" s="17" t="str">
        <f>IF('Peer Comparison Tool'!$D$12="NR","",IF($C161='Peer Comparison Tool'!$D$9,COUNT('CECL &lt;50B Database'!$AI$1:AI160)+1,""))</f>
        <v/>
      </c>
    </row>
    <row r="162" spans="1:35" x14ac:dyDescent="0.25">
      <c r="A162" t="s">
        <v>2120</v>
      </c>
      <c r="B162">
        <v>625159</v>
      </c>
      <c r="C162" s="5" t="s">
        <v>3704</v>
      </c>
      <c r="D162" s="5" t="s">
        <v>4387</v>
      </c>
      <c r="E162" s="5">
        <v>0</v>
      </c>
      <c r="F162" s="2">
        <v>2258</v>
      </c>
      <c r="G162" s="2">
        <v>550037</v>
      </c>
      <c r="H162" s="2">
        <v>203667</v>
      </c>
      <c r="I162" s="2">
        <v>15441</v>
      </c>
      <c r="J162" s="2">
        <v>188226</v>
      </c>
      <c r="K162" s="44">
        <v>1.1996217313229841E-2</v>
      </c>
      <c r="L162" s="2">
        <v>2114</v>
      </c>
      <c r="M162" s="2">
        <v>508218</v>
      </c>
      <c r="N162" s="2">
        <v>199752</v>
      </c>
      <c r="O162" s="44">
        <v>1.0583123072610036E-2</v>
      </c>
      <c r="P162" s="2">
        <v>2167</v>
      </c>
      <c r="Q162" s="2">
        <v>532437</v>
      </c>
      <c r="R162" s="2">
        <v>195749</v>
      </c>
      <c r="S162" s="44">
        <v>1.1070299209702221E-2</v>
      </c>
      <c r="T162" s="2">
        <v>219</v>
      </c>
      <c r="U162" s="2">
        <v>-278</v>
      </c>
      <c r="V162" s="5" t="s">
        <v>4387</v>
      </c>
      <c r="W162" s="5">
        <v>1</v>
      </c>
      <c r="X162" s="37">
        <v>9.2591810352762004E-4</v>
      </c>
      <c r="Y162" s="6">
        <v>91</v>
      </c>
      <c r="Z162" s="37">
        <v>4.8717613709218545E-4</v>
      </c>
      <c r="AA162" s="5">
        <v>124</v>
      </c>
      <c r="AC162" s="16" t="str">
        <f t="shared" si="12"/>
        <v/>
      </c>
      <c r="AD162" s="16" t="str">
        <f t="shared" si="13"/>
        <v/>
      </c>
      <c r="AE162" s="16" t="str">
        <f t="shared" si="14"/>
        <v/>
      </c>
      <c r="AF162" s="16">
        <f t="shared" si="15"/>
        <v>1.1996217313229841E-2</v>
      </c>
      <c r="AG162" s="16" t="str">
        <f t="shared" si="16"/>
        <v/>
      </c>
      <c r="AH162" s="16" t="str">
        <f t="shared" si="17"/>
        <v/>
      </c>
      <c r="AI162" s="17" t="str">
        <f>IF('Peer Comparison Tool'!$D$12="NR","",IF($C162='Peer Comparison Tool'!$D$9,COUNT('CECL &lt;50B Database'!$AI$1:AI161)+1,""))</f>
        <v/>
      </c>
    </row>
    <row r="163" spans="1:35" x14ac:dyDescent="0.25">
      <c r="A163" t="s">
        <v>3216</v>
      </c>
      <c r="B163">
        <v>382069</v>
      </c>
      <c r="C163" s="5" t="s">
        <v>3704</v>
      </c>
      <c r="D163" s="5" t="s">
        <v>4387</v>
      </c>
      <c r="E163" s="5">
        <v>0</v>
      </c>
      <c r="F163" s="2">
        <v>1757</v>
      </c>
      <c r="G163" s="2">
        <v>433570</v>
      </c>
      <c r="H163" s="2">
        <v>145669</v>
      </c>
      <c r="I163" s="2">
        <v>11417</v>
      </c>
      <c r="J163" s="2">
        <v>134252</v>
      </c>
      <c r="K163" s="44">
        <v>1.3087328307958168E-2</v>
      </c>
      <c r="L163" s="2">
        <v>2300</v>
      </c>
      <c r="M163" s="2">
        <v>384273</v>
      </c>
      <c r="N163" s="2">
        <v>151071</v>
      </c>
      <c r="O163" s="44">
        <v>1.5224629478854314E-2</v>
      </c>
      <c r="P163" s="2">
        <v>1687</v>
      </c>
      <c r="Q163" s="2">
        <v>397290</v>
      </c>
      <c r="R163" s="2">
        <v>145365</v>
      </c>
      <c r="S163" s="44">
        <v>1.1605269494032264E-2</v>
      </c>
      <c r="T163" s="2">
        <v>710</v>
      </c>
      <c r="U163" s="2">
        <v>-867</v>
      </c>
      <c r="V163" s="5" t="s">
        <v>4387</v>
      </c>
      <c r="W163" s="5">
        <v>1</v>
      </c>
      <c r="X163" s="37">
        <v>1.4820588139259037E-3</v>
      </c>
      <c r="Y163" s="6">
        <v>70</v>
      </c>
      <c r="Z163" s="37">
        <v>-3.6193599848220494E-3</v>
      </c>
      <c r="AA163" s="5">
        <v>104</v>
      </c>
      <c r="AC163" s="16" t="str">
        <f t="shared" si="12"/>
        <v/>
      </c>
      <c r="AD163" s="16" t="str">
        <f t="shared" si="13"/>
        <v/>
      </c>
      <c r="AE163" s="16" t="str">
        <f t="shared" si="14"/>
        <v/>
      </c>
      <c r="AF163" s="16" t="str">
        <f t="shared" si="15"/>
        <v/>
      </c>
      <c r="AG163" s="16">
        <f t="shared" si="16"/>
        <v>1.3087328307958168E-2</v>
      </c>
      <c r="AH163" s="16" t="str">
        <f t="shared" si="17"/>
        <v/>
      </c>
      <c r="AI163" s="17" t="str">
        <f>IF('Peer Comparison Tool'!$D$12="NR","",IF($C163='Peer Comparison Tool'!$D$9,COUNT('CECL &lt;50B Database'!$AI$1:AI162)+1,""))</f>
        <v/>
      </c>
    </row>
    <row r="164" spans="1:35" x14ac:dyDescent="0.25">
      <c r="A164" t="s">
        <v>3572</v>
      </c>
      <c r="B164">
        <v>3382547</v>
      </c>
      <c r="C164" s="5" t="s">
        <v>3557</v>
      </c>
      <c r="D164" s="5" t="s">
        <v>4389</v>
      </c>
      <c r="E164" s="5">
        <v>0</v>
      </c>
      <c r="F164" s="2">
        <v>2547</v>
      </c>
      <c r="G164" s="2">
        <v>322880</v>
      </c>
      <c r="H164" s="2">
        <v>48106</v>
      </c>
      <c r="I164" s="2">
        <v>0</v>
      </c>
      <c r="J164" s="2">
        <v>48106</v>
      </c>
      <c r="K164" s="44">
        <v>5.2945578514114661E-2</v>
      </c>
      <c r="L164" s="2">
        <v>2890</v>
      </c>
      <c r="M164" s="2">
        <v>324146</v>
      </c>
      <c r="N164" s="2">
        <v>70937</v>
      </c>
      <c r="O164" s="44">
        <v>4.0740375262556916E-2</v>
      </c>
      <c r="P164" s="2">
        <v>2567</v>
      </c>
      <c r="Q164" s="2">
        <v>348042</v>
      </c>
      <c r="R164" s="2">
        <v>55117</v>
      </c>
      <c r="S164" s="44">
        <v>4.6573652412141446E-2</v>
      </c>
      <c r="T164" s="2">
        <v>-118</v>
      </c>
      <c r="U164" s="2">
        <v>162</v>
      </c>
      <c r="V164" s="5" t="s">
        <v>4389</v>
      </c>
      <c r="W164" s="5">
        <v>1</v>
      </c>
      <c r="X164" s="37">
        <v>6.3719261019732146E-3</v>
      </c>
      <c r="Y164" s="6">
        <v>-20</v>
      </c>
      <c r="Z164" s="37">
        <v>5.8332771495845301E-3</v>
      </c>
      <c r="AA164" s="5">
        <v>2</v>
      </c>
      <c r="AC164" s="16" t="str">
        <f t="shared" si="12"/>
        <v/>
      </c>
      <c r="AD164" s="16" t="str">
        <f t="shared" si="13"/>
        <v/>
      </c>
      <c r="AE164" s="16" t="str">
        <f t="shared" si="14"/>
        <v/>
      </c>
      <c r="AF164" s="16" t="str">
        <f t="shared" si="15"/>
        <v/>
      </c>
      <c r="AG164" s="16">
        <f t="shared" si="16"/>
        <v>5.2945578514114661E-2</v>
      </c>
      <c r="AH164" s="16" t="str">
        <f t="shared" si="17"/>
        <v/>
      </c>
      <c r="AI164" s="17" t="str">
        <f>IF('Peer Comparison Tool'!$D$12="NR","",IF($C164='Peer Comparison Tool'!$D$9,COUNT('CECL &lt;50B Database'!$AI$1:AI163)+1,""))</f>
        <v/>
      </c>
    </row>
    <row r="165" spans="1:35" x14ac:dyDescent="0.25">
      <c r="A165" t="s">
        <v>4152</v>
      </c>
      <c r="B165">
        <v>447874</v>
      </c>
      <c r="C165" s="5" t="s">
        <v>4128</v>
      </c>
      <c r="D165" s="5" t="s">
        <v>4387</v>
      </c>
      <c r="E165" s="5">
        <v>0</v>
      </c>
      <c r="F165" s="2">
        <v>2556</v>
      </c>
      <c r="G165" s="2">
        <v>320147</v>
      </c>
      <c r="H165" s="2">
        <v>183801</v>
      </c>
      <c r="I165" s="2">
        <v>0</v>
      </c>
      <c r="J165" s="2">
        <v>183801</v>
      </c>
      <c r="K165" s="44">
        <v>1.3906344361564953E-2</v>
      </c>
      <c r="L165" s="2">
        <v>2486</v>
      </c>
      <c r="M165" s="2">
        <v>297757</v>
      </c>
      <c r="N165" s="2">
        <v>191288</v>
      </c>
      <c r="O165" s="44">
        <v>1.299611057672201E-2</v>
      </c>
      <c r="P165" s="2">
        <v>2274</v>
      </c>
      <c r="Q165" s="2">
        <v>293450</v>
      </c>
      <c r="R165" s="2">
        <v>185173</v>
      </c>
      <c r="S165" s="44">
        <v>1.2280408050849746E-2</v>
      </c>
      <c r="T165" s="2">
        <v>176</v>
      </c>
      <c r="U165" s="2">
        <v>-222</v>
      </c>
      <c r="V165" s="5" t="s">
        <v>4387</v>
      </c>
      <c r="W165" s="5">
        <v>1</v>
      </c>
      <c r="X165" s="37">
        <v>1.6259363107152067E-3</v>
      </c>
      <c r="Y165" s="6">
        <v>282</v>
      </c>
      <c r="Z165" s="37">
        <v>-7.1570252587226449E-4</v>
      </c>
      <c r="AA165" s="5">
        <v>94</v>
      </c>
      <c r="AC165" s="16" t="str">
        <f t="shared" si="12"/>
        <v/>
      </c>
      <c r="AD165" s="16" t="str">
        <f t="shared" si="13"/>
        <v/>
      </c>
      <c r="AE165" s="16" t="str">
        <f t="shared" si="14"/>
        <v/>
      </c>
      <c r="AF165" s="16" t="str">
        <f t="shared" si="15"/>
        <v/>
      </c>
      <c r="AG165" s="16">
        <f t="shared" si="16"/>
        <v>1.3906344361564953E-2</v>
      </c>
      <c r="AH165" s="16" t="str">
        <f t="shared" si="17"/>
        <v/>
      </c>
      <c r="AI165" s="17" t="str">
        <f>IF('Peer Comparison Tool'!$D$12="NR","",IF($C165='Peer Comparison Tool'!$D$9,COUNT('CECL &lt;50B Database'!$AI$1:AI164)+1,""))</f>
        <v/>
      </c>
    </row>
    <row r="166" spans="1:35" x14ac:dyDescent="0.25">
      <c r="AC166" s="16" t="str">
        <f t="shared" si="12"/>
        <v/>
      </c>
      <c r="AD166" s="16" t="str">
        <f t="shared" si="13"/>
        <v/>
      </c>
      <c r="AE166" s="16" t="str">
        <f t="shared" si="14"/>
        <v/>
      </c>
      <c r="AF166" s="16" t="str">
        <f t="shared" si="15"/>
        <v/>
      </c>
      <c r="AG166" s="16" t="str">
        <f t="shared" si="16"/>
        <v/>
      </c>
      <c r="AH166" s="16">
        <f t="shared" si="17"/>
        <v>0</v>
      </c>
      <c r="AI166" s="17" t="str">
        <f>IF('Peer Comparison Tool'!$D$12="NR","",IF($C166='Peer Comparison Tool'!$D$9,COUNT('CECL &lt;50B Database'!$AI$1:AI165)+1,""))</f>
        <v/>
      </c>
    </row>
    <row r="167" spans="1:35" x14ac:dyDescent="0.25">
      <c r="AC167" s="16" t="str">
        <f t="shared" si="12"/>
        <v/>
      </c>
      <c r="AD167" s="16" t="str">
        <f t="shared" si="13"/>
        <v/>
      </c>
      <c r="AE167" s="16" t="str">
        <f t="shared" si="14"/>
        <v/>
      </c>
      <c r="AF167" s="16" t="str">
        <f t="shared" si="15"/>
        <v/>
      </c>
      <c r="AG167" s="16" t="str">
        <f t="shared" si="16"/>
        <v/>
      </c>
      <c r="AH167" s="16">
        <f t="shared" si="17"/>
        <v>0</v>
      </c>
      <c r="AI167" s="17" t="str">
        <f>IF('Peer Comparison Tool'!$D$12="NR","",IF($C167='Peer Comparison Tool'!$D$9,COUNT('CECL &lt;50B Database'!$AI$1:AI166)+1,""))</f>
        <v/>
      </c>
    </row>
    <row r="168" spans="1:35" x14ac:dyDescent="0.25">
      <c r="AC168" s="16" t="str">
        <f t="shared" si="12"/>
        <v/>
      </c>
      <c r="AD168" s="16" t="str">
        <f t="shared" si="13"/>
        <v/>
      </c>
      <c r="AE168" s="16" t="str">
        <f t="shared" si="14"/>
        <v/>
      </c>
      <c r="AF168" s="16" t="str">
        <f t="shared" si="15"/>
        <v/>
      </c>
      <c r="AG168" s="16" t="str">
        <f t="shared" si="16"/>
        <v/>
      </c>
      <c r="AH168" s="16">
        <f t="shared" si="17"/>
        <v>0</v>
      </c>
      <c r="AI168" s="17" t="str">
        <f>IF('Peer Comparison Tool'!$D$12="NR","",IF($C168='Peer Comparison Tool'!$D$9,COUNT('CECL &lt;50B Database'!$AI$1:AI167)+1,""))</f>
        <v/>
      </c>
    </row>
    <row r="169" spans="1:35" x14ac:dyDescent="0.25">
      <c r="AC169" s="16" t="str">
        <f t="shared" si="12"/>
        <v/>
      </c>
      <c r="AD169" s="16" t="str">
        <f t="shared" si="13"/>
        <v/>
      </c>
      <c r="AE169" s="16" t="str">
        <f t="shared" si="14"/>
        <v/>
      </c>
      <c r="AF169" s="16" t="str">
        <f t="shared" si="15"/>
        <v/>
      </c>
      <c r="AG169" s="16" t="str">
        <f t="shared" si="16"/>
        <v/>
      </c>
      <c r="AH169" s="16">
        <f t="shared" si="17"/>
        <v>0</v>
      </c>
      <c r="AI169" s="17" t="str">
        <f>IF('Peer Comparison Tool'!$D$12="NR","",IF($C169='Peer Comparison Tool'!$D$9,COUNT('CECL &lt;50B Database'!$AI$1:AI168)+1,""))</f>
        <v/>
      </c>
    </row>
    <row r="170" spans="1:35" x14ac:dyDescent="0.25">
      <c r="AC170" s="16" t="str">
        <f t="shared" si="12"/>
        <v/>
      </c>
      <c r="AD170" s="16" t="str">
        <f t="shared" si="13"/>
        <v/>
      </c>
      <c r="AE170" s="16" t="str">
        <f t="shared" si="14"/>
        <v/>
      </c>
      <c r="AF170" s="16" t="str">
        <f t="shared" si="15"/>
        <v/>
      </c>
      <c r="AG170" s="16" t="str">
        <f t="shared" si="16"/>
        <v/>
      </c>
      <c r="AH170" s="16">
        <f t="shared" si="17"/>
        <v>0</v>
      </c>
      <c r="AI170" s="17" t="str">
        <f>IF('Peer Comparison Tool'!$D$12="NR","",IF($C170='Peer Comparison Tool'!$D$9,COUNT('CECL &lt;50B Database'!$AI$1:AI169)+1,""))</f>
        <v/>
      </c>
    </row>
    <row r="171" spans="1:35" x14ac:dyDescent="0.25">
      <c r="AC171" s="16" t="str">
        <f t="shared" si="12"/>
        <v/>
      </c>
      <c r="AD171" s="16" t="str">
        <f t="shared" si="13"/>
        <v/>
      </c>
      <c r="AE171" s="16" t="str">
        <f t="shared" si="14"/>
        <v/>
      </c>
      <c r="AF171" s="16" t="str">
        <f t="shared" si="15"/>
        <v/>
      </c>
      <c r="AG171" s="16" t="str">
        <f t="shared" si="16"/>
        <v/>
      </c>
      <c r="AH171" s="16">
        <f t="shared" si="17"/>
        <v>0</v>
      </c>
      <c r="AI171" s="17" t="str">
        <f>IF('Peer Comparison Tool'!$D$12="NR","",IF($C171='Peer Comparison Tool'!$D$9,COUNT('CECL &lt;50B Database'!$AI$1:AI170)+1,""))</f>
        <v/>
      </c>
    </row>
    <row r="172" spans="1:35" x14ac:dyDescent="0.25">
      <c r="AC172" s="16" t="str">
        <f t="shared" si="12"/>
        <v/>
      </c>
      <c r="AD172" s="16" t="str">
        <f t="shared" si="13"/>
        <v/>
      </c>
      <c r="AE172" s="16" t="str">
        <f t="shared" si="14"/>
        <v/>
      </c>
      <c r="AF172" s="16" t="str">
        <f t="shared" si="15"/>
        <v/>
      </c>
      <c r="AG172" s="16" t="str">
        <f t="shared" si="16"/>
        <v/>
      </c>
      <c r="AH172" s="16">
        <f t="shared" si="17"/>
        <v>0</v>
      </c>
      <c r="AI172" s="17" t="str">
        <f>IF('Peer Comparison Tool'!$D$12="NR","",IF($C172='Peer Comparison Tool'!$D$9,COUNT('CECL &lt;50B Database'!$AI$1:AI171)+1,""))</f>
        <v/>
      </c>
    </row>
    <row r="173" spans="1:35" x14ac:dyDescent="0.25">
      <c r="AC173" s="16" t="str">
        <f t="shared" si="12"/>
        <v/>
      </c>
      <c r="AD173" s="16" t="str">
        <f t="shared" si="13"/>
        <v/>
      </c>
      <c r="AE173" s="16" t="str">
        <f t="shared" si="14"/>
        <v/>
      </c>
      <c r="AF173" s="16" t="str">
        <f t="shared" si="15"/>
        <v/>
      </c>
      <c r="AG173" s="16" t="str">
        <f t="shared" si="16"/>
        <v/>
      </c>
      <c r="AH173" s="16">
        <f t="shared" si="17"/>
        <v>0</v>
      </c>
      <c r="AI173" s="17" t="str">
        <f>IF('Peer Comparison Tool'!$D$12="NR","",IF($C173='Peer Comparison Tool'!$D$9,COUNT('CECL &lt;50B Database'!$AI$1:AI172)+1,""))</f>
        <v/>
      </c>
    </row>
    <row r="174" spans="1:35" x14ac:dyDescent="0.25">
      <c r="AC174" s="16" t="str">
        <f t="shared" si="12"/>
        <v/>
      </c>
      <c r="AD174" s="16" t="str">
        <f t="shared" si="13"/>
        <v/>
      </c>
      <c r="AE174" s="16" t="str">
        <f t="shared" si="14"/>
        <v/>
      </c>
      <c r="AF174" s="16" t="str">
        <f t="shared" si="15"/>
        <v/>
      </c>
      <c r="AG174" s="16" t="str">
        <f t="shared" si="16"/>
        <v/>
      </c>
      <c r="AH174" s="16">
        <f t="shared" si="17"/>
        <v>0</v>
      </c>
      <c r="AI174" s="17" t="str">
        <f>IF('Peer Comparison Tool'!$D$12="NR","",IF($C174='Peer Comparison Tool'!$D$9,COUNT('CECL &lt;50B Database'!$AI$1:AI173)+1,""))</f>
        <v/>
      </c>
    </row>
    <row r="175" spans="1:35" x14ac:dyDescent="0.25">
      <c r="AC175" s="16" t="str">
        <f t="shared" si="12"/>
        <v/>
      </c>
      <c r="AD175" s="16" t="str">
        <f t="shared" si="13"/>
        <v/>
      </c>
      <c r="AE175" s="16" t="str">
        <f t="shared" si="14"/>
        <v/>
      </c>
      <c r="AF175" s="16" t="str">
        <f t="shared" si="15"/>
        <v/>
      </c>
      <c r="AG175" s="16" t="str">
        <f t="shared" si="16"/>
        <v/>
      </c>
      <c r="AH175" s="16">
        <f t="shared" si="17"/>
        <v>0</v>
      </c>
      <c r="AI175" s="17" t="str">
        <f>IF('Peer Comparison Tool'!$D$12="NR","",IF($C175='Peer Comparison Tool'!$D$9,COUNT('CECL &lt;50B Database'!$AI$1:AI174)+1,""))</f>
        <v/>
      </c>
    </row>
    <row r="176" spans="1:35" x14ac:dyDescent="0.25">
      <c r="AC176" s="16" t="str">
        <f t="shared" si="12"/>
        <v/>
      </c>
      <c r="AD176" s="16" t="str">
        <f t="shared" si="13"/>
        <v/>
      </c>
      <c r="AE176" s="16" t="str">
        <f t="shared" si="14"/>
        <v/>
      </c>
      <c r="AF176" s="16" t="str">
        <f t="shared" si="15"/>
        <v/>
      </c>
      <c r="AG176" s="16" t="str">
        <f t="shared" si="16"/>
        <v/>
      </c>
      <c r="AH176" s="16">
        <f t="shared" si="17"/>
        <v>0</v>
      </c>
      <c r="AI176" s="17" t="str">
        <f>IF('Peer Comparison Tool'!$D$12="NR","",IF($C176='Peer Comparison Tool'!$D$9,COUNT('CECL &lt;50B Database'!$AI$1:AI175)+1,""))</f>
        <v/>
      </c>
    </row>
    <row r="177" spans="29:35" x14ac:dyDescent="0.25">
      <c r="AC177" s="16" t="str">
        <f t="shared" si="12"/>
        <v/>
      </c>
      <c r="AD177" s="16" t="str">
        <f t="shared" si="13"/>
        <v/>
      </c>
      <c r="AE177" s="16" t="str">
        <f t="shared" si="14"/>
        <v/>
      </c>
      <c r="AF177" s="16" t="str">
        <f t="shared" si="15"/>
        <v/>
      </c>
      <c r="AG177" s="16" t="str">
        <f t="shared" si="16"/>
        <v/>
      </c>
      <c r="AH177" s="16">
        <f t="shared" si="17"/>
        <v>0</v>
      </c>
      <c r="AI177" s="17" t="str">
        <f>IF('Peer Comparison Tool'!$D$12="NR","",IF($C177='Peer Comparison Tool'!$D$9,COUNT('CECL &lt;50B Database'!$AI$1:AI176)+1,""))</f>
        <v/>
      </c>
    </row>
    <row r="178" spans="29:35" x14ac:dyDescent="0.25">
      <c r="AC178" s="16" t="str">
        <f t="shared" si="12"/>
        <v/>
      </c>
      <c r="AD178" s="16" t="str">
        <f t="shared" si="13"/>
        <v/>
      </c>
      <c r="AE178" s="16" t="str">
        <f t="shared" si="14"/>
        <v/>
      </c>
      <c r="AF178" s="16" t="str">
        <f t="shared" si="15"/>
        <v/>
      </c>
      <c r="AG178" s="16" t="str">
        <f t="shared" si="16"/>
        <v/>
      </c>
      <c r="AH178" s="16">
        <f t="shared" si="17"/>
        <v>0</v>
      </c>
      <c r="AI178" s="17" t="str">
        <f>IF('Peer Comparison Tool'!$D$12="NR","",IF($C178='Peer Comparison Tool'!$D$9,COUNT('CECL &lt;50B Database'!$AI$1:AI177)+1,""))</f>
        <v/>
      </c>
    </row>
    <row r="179" spans="29:35" x14ac:dyDescent="0.25">
      <c r="AC179" s="16" t="str">
        <f t="shared" si="12"/>
        <v/>
      </c>
      <c r="AD179" s="16" t="str">
        <f t="shared" si="13"/>
        <v/>
      </c>
      <c r="AE179" s="16" t="str">
        <f t="shared" si="14"/>
        <v/>
      </c>
      <c r="AF179" s="16" t="str">
        <f t="shared" si="15"/>
        <v/>
      </c>
      <c r="AG179" s="16" t="str">
        <f t="shared" si="16"/>
        <v/>
      </c>
      <c r="AH179" s="16">
        <f t="shared" si="17"/>
        <v>0</v>
      </c>
      <c r="AI179" s="17" t="str">
        <f>IF('Peer Comparison Tool'!$D$12="NR","",IF($C179='Peer Comparison Tool'!$D$9,COUNT('CECL &lt;50B Database'!$AI$1:AI178)+1,""))</f>
        <v/>
      </c>
    </row>
    <row r="180" spans="29:35" x14ac:dyDescent="0.25">
      <c r="AC180" s="16" t="str">
        <f t="shared" si="12"/>
        <v/>
      </c>
      <c r="AD180" s="16" t="str">
        <f t="shared" si="13"/>
        <v/>
      </c>
      <c r="AE180" s="16" t="str">
        <f t="shared" si="14"/>
        <v/>
      </c>
      <c r="AF180" s="16" t="str">
        <f t="shared" si="15"/>
        <v/>
      </c>
      <c r="AG180" s="16" t="str">
        <f t="shared" si="16"/>
        <v/>
      </c>
      <c r="AH180" s="16">
        <f t="shared" si="17"/>
        <v>0</v>
      </c>
      <c r="AI180" s="17" t="str">
        <f>IF('Peer Comparison Tool'!$D$12="NR","",IF($C180='Peer Comparison Tool'!$D$9,COUNT('CECL &lt;50B Database'!$AI$1:AI179)+1,""))</f>
        <v/>
      </c>
    </row>
    <row r="181" spans="29:35" x14ac:dyDescent="0.25">
      <c r="AC181" s="16" t="str">
        <f t="shared" si="12"/>
        <v/>
      </c>
      <c r="AD181" s="16" t="str">
        <f t="shared" si="13"/>
        <v/>
      </c>
      <c r="AE181" s="16" t="str">
        <f t="shared" si="14"/>
        <v/>
      </c>
      <c r="AF181" s="16" t="str">
        <f t="shared" si="15"/>
        <v/>
      </c>
      <c r="AG181" s="16" t="str">
        <f t="shared" si="16"/>
        <v/>
      </c>
      <c r="AH181" s="16">
        <f t="shared" si="17"/>
        <v>0</v>
      </c>
      <c r="AI181" s="17" t="str">
        <f>IF('Peer Comparison Tool'!$D$12="NR","",IF($C181='Peer Comparison Tool'!$D$9,COUNT('CECL &lt;50B Database'!$AI$1:AI180)+1,""))</f>
        <v/>
      </c>
    </row>
    <row r="182" spans="29:35" x14ac:dyDescent="0.25">
      <c r="AC182" s="16" t="str">
        <f t="shared" si="12"/>
        <v/>
      </c>
      <c r="AD182" s="16" t="str">
        <f t="shared" si="13"/>
        <v/>
      </c>
      <c r="AE182" s="16" t="str">
        <f t="shared" si="14"/>
        <v/>
      </c>
      <c r="AF182" s="16" t="str">
        <f t="shared" si="15"/>
        <v/>
      </c>
      <c r="AG182" s="16" t="str">
        <f t="shared" si="16"/>
        <v/>
      </c>
      <c r="AH182" s="16">
        <f t="shared" si="17"/>
        <v>0</v>
      </c>
      <c r="AI182" s="17" t="str">
        <f>IF('Peer Comparison Tool'!$D$12="NR","",IF($C182='Peer Comparison Tool'!$D$9,COUNT('CECL &lt;50B Database'!$AI$1:AI181)+1,""))</f>
        <v/>
      </c>
    </row>
    <row r="183" spans="29:35" x14ac:dyDescent="0.25">
      <c r="AC183" s="16" t="str">
        <f t="shared" si="12"/>
        <v/>
      </c>
      <c r="AD183" s="16" t="str">
        <f t="shared" si="13"/>
        <v/>
      </c>
      <c r="AE183" s="16" t="str">
        <f t="shared" si="14"/>
        <v/>
      </c>
      <c r="AF183" s="16" t="str">
        <f t="shared" si="15"/>
        <v/>
      </c>
      <c r="AG183" s="16" t="str">
        <f t="shared" si="16"/>
        <v/>
      </c>
      <c r="AH183" s="16">
        <f t="shared" si="17"/>
        <v>0</v>
      </c>
      <c r="AI183" s="17" t="str">
        <f>IF('Peer Comparison Tool'!$D$12="NR","",IF($C183='Peer Comparison Tool'!$D$9,COUNT('CECL &lt;50B Database'!$AI$1:AI182)+1,""))</f>
        <v/>
      </c>
    </row>
    <row r="184" spans="29:35" x14ac:dyDescent="0.25">
      <c r="AC184" s="16" t="str">
        <f t="shared" si="12"/>
        <v/>
      </c>
      <c r="AD184" s="16" t="str">
        <f t="shared" si="13"/>
        <v/>
      </c>
      <c r="AE184" s="16" t="str">
        <f t="shared" si="14"/>
        <v/>
      </c>
      <c r="AF184" s="16" t="str">
        <f t="shared" si="15"/>
        <v/>
      </c>
      <c r="AG184" s="16" t="str">
        <f t="shared" si="16"/>
        <v/>
      </c>
      <c r="AH184" s="16">
        <f t="shared" si="17"/>
        <v>0</v>
      </c>
      <c r="AI184" s="17" t="str">
        <f>IF('Peer Comparison Tool'!$D$12="NR","",IF($C184='Peer Comparison Tool'!$D$9,COUNT('CECL &lt;50B Database'!$AI$1:AI183)+1,""))</f>
        <v/>
      </c>
    </row>
    <row r="185" spans="29:35" x14ac:dyDescent="0.25">
      <c r="AC185" s="16" t="str">
        <f t="shared" si="12"/>
        <v/>
      </c>
      <c r="AD185" s="16" t="str">
        <f t="shared" si="13"/>
        <v/>
      </c>
      <c r="AE185" s="16" t="str">
        <f t="shared" si="14"/>
        <v/>
      </c>
      <c r="AF185" s="16" t="str">
        <f t="shared" si="15"/>
        <v/>
      </c>
      <c r="AG185" s="16" t="str">
        <f t="shared" si="16"/>
        <v/>
      </c>
      <c r="AH185" s="16">
        <f t="shared" si="17"/>
        <v>0</v>
      </c>
      <c r="AI185" s="17" t="str">
        <f>IF('Peer Comparison Tool'!$D$12="NR","",IF($C185='Peer Comparison Tool'!$D$9,COUNT('CECL &lt;50B Database'!$AI$1:AI184)+1,""))</f>
        <v/>
      </c>
    </row>
    <row r="186" spans="29:35" x14ac:dyDescent="0.25">
      <c r="AC186" s="16" t="str">
        <f t="shared" si="12"/>
        <v/>
      </c>
      <c r="AD186" s="16" t="str">
        <f t="shared" si="13"/>
        <v/>
      </c>
      <c r="AE186" s="16" t="str">
        <f t="shared" si="14"/>
        <v/>
      </c>
      <c r="AF186" s="16" t="str">
        <f t="shared" si="15"/>
        <v/>
      </c>
      <c r="AG186" s="16" t="str">
        <f t="shared" si="16"/>
        <v/>
      </c>
      <c r="AH186" s="16">
        <f t="shared" si="17"/>
        <v>0</v>
      </c>
      <c r="AI186" s="17" t="str">
        <f>IF('Peer Comparison Tool'!$D$12="NR","",IF($C186='Peer Comparison Tool'!$D$9,COUNT('CECL &lt;50B Database'!$AI$1:AI185)+1,""))</f>
        <v/>
      </c>
    </row>
    <row r="187" spans="29:35" x14ac:dyDescent="0.25">
      <c r="AC187" s="16" t="str">
        <f t="shared" si="12"/>
        <v/>
      </c>
      <c r="AD187" s="16" t="str">
        <f t="shared" si="13"/>
        <v/>
      </c>
      <c r="AE187" s="16" t="str">
        <f t="shared" si="14"/>
        <v/>
      </c>
      <c r="AF187" s="16" t="str">
        <f t="shared" si="15"/>
        <v/>
      </c>
      <c r="AG187" s="16" t="str">
        <f t="shared" si="16"/>
        <v/>
      </c>
      <c r="AH187" s="16">
        <f t="shared" si="17"/>
        <v>0</v>
      </c>
      <c r="AI187" s="17" t="str">
        <f>IF('Peer Comparison Tool'!$D$12="NR","",IF($C187='Peer Comparison Tool'!$D$9,COUNT('CECL &lt;50B Database'!$AI$1:AI186)+1,""))</f>
        <v/>
      </c>
    </row>
    <row r="188" spans="29:35" x14ac:dyDescent="0.25">
      <c r="AC188" s="16" t="str">
        <f t="shared" si="12"/>
        <v/>
      </c>
      <c r="AD188" s="16" t="str">
        <f t="shared" si="13"/>
        <v/>
      </c>
      <c r="AE188" s="16" t="str">
        <f t="shared" si="14"/>
        <v/>
      </c>
      <c r="AF188" s="16" t="str">
        <f t="shared" si="15"/>
        <v/>
      </c>
      <c r="AG188" s="16" t="str">
        <f t="shared" si="16"/>
        <v/>
      </c>
      <c r="AH188" s="16">
        <f t="shared" si="17"/>
        <v>0</v>
      </c>
      <c r="AI188" s="17" t="str">
        <f>IF('Peer Comparison Tool'!$D$12="NR","",IF($C188='Peer Comparison Tool'!$D$9,COUNT('CECL &lt;50B Database'!$AI$1:AI187)+1,""))</f>
        <v/>
      </c>
    </row>
    <row r="189" spans="29:35" x14ac:dyDescent="0.25">
      <c r="AC189" s="16" t="str">
        <f t="shared" si="12"/>
        <v/>
      </c>
      <c r="AD189" s="16" t="str">
        <f t="shared" si="13"/>
        <v/>
      </c>
      <c r="AE189" s="16" t="str">
        <f t="shared" si="14"/>
        <v/>
      </c>
      <c r="AF189" s="16" t="str">
        <f t="shared" si="15"/>
        <v/>
      </c>
      <c r="AG189" s="16" t="str">
        <f t="shared" si="16"/>
        <v/>
      </c>
      <c r="AH189" s="16">
        <f t="shared" si="17"/>
        <v>0</v>
      </c>
      <c r="AI189" s="17" t="str">
        <f>IF('Peer Comparison Tool'!$D$12="NR","",IF($C189='Peer Comparison Tool'!$D$9,COUNT('CECL &lt;50B Database'!$AI$1:AI188)+1,""))</f>
        <v/>
      </c>
    </row>
    <row r="190" spans="29:35" x14ac:dyDescent="0.25">
      <c r="AC190" s="16" t="str">
        <f t="shared" si="12"/>
        <v/>
      </c>
      <c r="AD190" s="16" t="str">
        <f t="shared" si="13"/>
        <v/>
      </c>
      <c r="AE190" s="16" t="str">
        <f t="shared" si="14"/>
        <v/>
      </c>
      <c r="AF190" s="16" t="str">
        <f t="shared" si="15"/>
        <v/>
      </c>
      <c r="AG190" s="16" t="str">
        <f t="shared" si="16"/>
        <v/>
      </c>
      <c r="AH190" s="16">
        <f t="shared" si="17"/>
        <v>0</v>
      </c>
      <c r="AI190" s="17" t="str">
        <f>IF('Peer Comparison Tool'!$D$12="NR","",IF($C190='Peer Comparison Tool'!$D$9,COUNT('CECL &lt;50B Database'!$AI$1:AI189)+1,""))</f>
        <v/>
      </c>
    </row>
    <row r="191" spans="29:35" x14ac:dyDescent="0.25">
      <c r="AC191" s="16" t="str">
        <f t="shared" si="12"/>
        <v/>
      </c>
      <c r="AD191" s="16" t="str">
        <f t="shared" si="13"/>
        <v/>
      </c>
      <c r="AE191" s="16" t="str">
        <f t="shared" si="14"/>
        <v/>
      </c>
      <c r="AF191" s="16" t="str">
        <f t="shared" si="15"/>
        <v/>
      </c>
      <c r="AG191" s="16" t="str">
        <f t="shared" si="16"/>
        <v/>
      </c>
      <c r="AH191" s="16">
        <f t="shared" si="17"/>
        <v>0</v>
      </c>
      <c r="AI191" s="17" t="str">
        <f>IF('Peer Comparison Tool'!$D$12="NR","",IF($C191='Peer Comparison Tool'!$D$9,COUNT('CECL &lt;50B Database'!$AI$1:AI190)+1,""))</f>
        <v/>
      </c>
    </row>
    <row r="192" spans="29:35" x14ac:dyDescent="0.25">
      <c r="AC192" s="16" t="str">
        <f t="shared" si="12"/>
        <v/>
      </c>
      <c r="AD192" s="16" t="str">
        <f t="shared" si="13"/>
        <v/>
      </c>
      <c r="AE192" s="16" t="str">
        <f t="shared" si="14"/>
        <v/>
      </c>
      <c r="AF192" s="16" t="str">
        <f t="shared" si="15"/>
        <v/>
      </c>
      <c r="AG192" s="16" t="str">
        <f t="shared" si="16"/>
        <v/>
      </c>
      <c r="AH192" s="16">
        <f t="shared" si="17"/>
        <v>0</v>
      </c>
      <c r="AI192" s="17" t="str">
        <f>IF('Peer Comparison Tool'!$D$12="NR","",IF($C192='Peer Comparison Tool'!$D$9,COUNT('CECL &lt;50B Database'!$AI$1:AI191)+1,""))</f>
        <v/>
      </c>
    </row>
    <row r="193" spans="29:35" x14ac:dyDescent="0.25">
      <c r="AC193" s="16" t="str">
        <f t="shared" si="12"/>
        <v/>
      </c>
      <c r="AD193" s="16" t="str">
        <f t="shared" si="13"/>
        <v/>
      </c>
      <c r="AE193" s="16" t="str">
        <f t="shared" si="14"/>
        <v/>
      </c>
      <c r="AF193" s="16" t="str">
        <f t="shared" si="15"/>
        <v/>
      </c>
      <c r="AG193" s="16" t="str">
        <f t="shared" si="16"/>
        <v/>
      </c>
      <c r="AH193" s="16">
        <f t="shared" si="17"/>
        <v>0</v>
      </c>
      <c r="AI193" s="17" t="str">
        <f>IF('Peer Comparison Tool'!$D$12="NR","",IF($C193='Peer Comparison Tool'!$D$9,COUNT('CECL &lt;50B Database'!$AI$1:AI192)+1,""))</f>
        <v/>
      </c>
    </row>
    <row r="194" spans="29:35" x14ac:dyDescent="0.25">
      <c r="AC194" s="16" t="str">
        <f t="shared" si="12"/>
        <v/>
      </c>
      <c r="AD194" s="16" t="str">
        <f t="shared" si="13"/>
        <v/>
      </c>
      <c r="AE194" s="16" t="str">
        <f t="shared" si="14"/>
        <v/>
      </c>
      <c r="AF194" s="16" t="str">
        <f t="shared" si="15"/>
        <v/>
      </c>
      <c r="AG194" s="16" t="str">
        <f t="shared" si="16"/>
        <v/>
      </c>
      <c r="AH194" s="16">
        <f t="shared" si="17"/>
        <v>0</v>
      </c>
      <c r="AI194" s="17" t="str">
        <f>IF('Peer Comparison Tool'!$D$12="NR","",IF($C194='Peer Comparison Tool'!$D$9,COUNT('CECL &lt;50B Database'!$AI$1:AI193)+1,""))</f>
        <v/>
      </c>
    </row>
    <row r="195" spans="29:35" x14ac:dyDescent="0.25">
      <c r="AC195" s="16" t="str">
        <f t="shared" ref="AC195:AC258" si="18">IF(AND($G195&gt;=10000000,$G195&lt;50000000),$K195,"")</f>
        <v/>
      </c>
      <c r="AD195" s="16" t="str">
        <f t="shared" ref="AD195:AD258" si="19">IF(AND($G195&gt;=5000000,$G195&lt;9999999),$K195,"")</f>
        <v/>
      </c>
      <c r="AE195" s="16" t="str">
        <f t="shared" ref="AE195:AE258" si="20">IF(AND($G195&gt;=1000000,$G195&lt;4999999),$K195,"")</f>
        <v/>
      </c>
      <c r="AF195" s="16" t="str">
        <f t="shared" ref="AF195:AF258" si="21">IF(AND($G195&gt;=500000,$G195&lt;999999),$K195,"")</f>
        <v/>
      </c>
      <c r="AG195" s="16" t="str">
        <f t="shared" ref="AG195:AG258" si="22">IF(AND($G195&gt;=100000,$G195&lt;499999),$K195,"")</f>
        <v/>
      </c>
      <c r="AH195" s="16">
        <f t="shared" ref="AH195:AH258" si="23">IF(AND($G195&gt;=0,$G195&lt;99999),$K195,"")</f>
        <v>0</v>
      </c>
      <c r="AI195" s="17" t="str">
        <f>IF('Peer Comparison Tool'!$D$12="NR","",IF($C195='Peer Comparison Tool'!$D$9,COUNT('CECL &lt;50B Database'!$AI$1:AI194)+1,""))</f>
        <v/>
      </c>
    </row>
    <row r="196" spans="29:35" x14ac:dyDescent="0.25">
      <c r="AC196" s="16" t="str">
        <f t="shared" si="18"/>
        <v/>
      </c>
      <c r="AD196" s="16" t="str">
        <f t="shared" si="19"/>
        <v/>
      </c>
      <c r="AE196" s="16" t="str">
        <f t="shared" si="20"/>
        <v/>
      </c>
      <c r="AF196" s="16" t="str">
        <f t="shared" si="21"/>
        <v/>
      </c>
      <c r="AG196" s="16" t="str">
        <f t="shared" si="22"/>
        <v/>
      </c>
      <c r="AH196" s="16">
        <f t="shared" si="23"/>
        <v>0</v>
      </c>
      <c r="AI196" s="17" t="str">
        <f>IF('Peer Comparison Tool'!$D$12="NR","",IF($C196='Peer Comparison Tool'!$D$9,COUNT('CECL &lt;50B Database'!$AI$1:AI195)+1,""))</f>
        <v/>
      </c>
    </row>
    <row r="197" spans="29:35" x14ac:dyDescent="0.25">
      <c r="AC197" s="16" t="str">
        <f t="shared" si="18"/>
        <v/>
      </c>
      <c r="AD197" s="16" t="str">
        <f t="shared" si="19"/>
        <v/>
      </c>
      <c r="AE197" s="16" t="str">
        <f t="shared" si="20"/>
        <v/>
      </c>
      <c r="AF197" s="16" t="str">
        <f t="shared" si="21"/>
        <v/>
      </c>
      <c r="AG197" s="16" t="str">
        <f t="shared" si="22"/>
        <v/>
      </c>
      <c r="AH197" s="16">
        <f t="shared" si="23"/>
        <v>0</v>
      </c>
      <c r="AI197" s="17" t="str">
        <f>IF('Peer Comparison Tool'!$D$12="NR","",IF($C197='Peer Comparison Tool'!$D$9,COUNT('CECL &lt;50B Database'!$AI$1:AI196)+1,""))</f>
        <v/>
      </c>
    </row>
    <row r="198" spans="29:35" x14ac:dyDescent="0.25">
      <c r="AC198" s="16" t="str">
        <f t="shared" si="18"/>
        <v/>
      </c>
      <c r="AD198" s="16" t="str">
        <f t="shared" si="19"/>
        <v/>
      </c>
      <c r="AE198" s="16" t="str">
        <f t="shared" si="20"/>
        <v/>
      </c>
      <c r="AF198" s="16" t="str">
        <f t="shared" si="21"/>
        <v/>
      </c>
      <c r="AG198" s="16" t="str">
        <f t="shared" si="22"/>
        <v/>
      </c>
      <c r="AH198" s="16">
        <f t="shared" si="23"/>
        <v>0</v>
      </c>
      <c r="AI198" s="17" t="str">
        <f>IF('Peer Comparison Tool'!$D$12="NR","",IF($C198='Peer Comparison Tool'!$D$9,COUNT('CECL &lt;50B Database'!$AI$1:AI197)+1,""))</f>
        <v/>
      </c>
    </row>
    <row r="199" spans="29:35" x14ac:dyDescent="0.25">
      <c r="AC199" s="16" t="str">
        <f t="shared" si="18"/>
        <v/>
      </c>
      <c r="AD199" s="16" t="str">
        <f t="shared" si="19"/>
        <v/>
      </c>
      <c r="AE199" s="16" t="str">
        <f t="shared" si="20"/>
        <v/>
      </c>
      <c r="AF199" s="16" t="str">
        <f t="shared" si="21"/>
        <v/>
      </c>
      <c r="AG199" s="16" t="str">
        <f t="shared" si="22"/>
        <v/>
      </c>
      <c r="AH199" s="16">
        <f t="shared" si="23"/>
        <v>0</v>
      </c>
      <c r="AI199" s="17" t="str">
        <f>IF('Peer Comparison Tool'!$D$12="NR","",IF($C199='Peer Comparison Tool'!$D$9,COUNT('CECL &lt;50B Database'!$AI$1:AI198)+1,""))</f>
        <v/>
      </c>
    </row>
    <row r="200" spans="29:35" x14ac:dyDescent="0.25">
      <c r="AC200" s="16" t="str">
        <f t="shared" si="18"/>
        <v/>
      </c>
      <c r="AD200" s="16" t="str">
        <f t="shared" si="19"/>
        <v/>
      </c>
      <c r="AE200" s="16" t="str">
        <f t="shared" si="20"/>
        <v/>
      </c>
      <c r="AF200" s="16" t="str">
        <f t="shared" si="21"/>
        <v/>
      </c>
      <c r="AG200" s="16" t="str">
        <f t="shared" si="22"/>
        <v/>
      </c>
      <c r="AH200" s="16">
        <f t="shared" si="23"/>
        <v>0</v>
      </c>
      <c r="AI200" s="17" t="str">
        <f>IF('Peer Comparison Tool'!$D$12="NR","",IF($C200='Peer Comparison Tool'!$D$9,COUNT('CECL &lt;50B Database'!$AI$1:AI199)+1,""))</f>
        <v/>
      </c>
    </row>
    <row r="201" spans="29:35" x14ac:dyDescent="0.25">
      <c r="AC201" s="16" t="str">
        <f t="shared" si="18"/>
        <v/>
      </c>
      <c r="AD201" s="16" t="str">
        <f t="shared" si="19"/>
        <v/>
      </c>
      <c r="AE201" s="16" t="str">
        <f t="shared" si="20"/>
        <v/>
      </c>
      <c r="AF201" s="16" t="str">
        <f t="shared" si="21"/>
        <v/>
      </c>
      <c r="AG201" s="16" t="str">
        <f t="shared" si="22"/>
        <v/>
      </c>
      <c r="AH201" s="16">
        <f t="shared" si="23"/>
        <v>0</v>
      </c>
      <c r="AI201" s="17" t="str">
        <f>IF('Peer Comparison Tool'!$D$12="NR","",IF($C201='Peer Comparison Tool'!$D$9,COUNT('CECL &lt;50B Database'!$AI$1:AI200)+1,""))</f>
        <v/>
      </c>
    </row>
    <row r="202" spans="29:35" x14ac:dyDescent="0.25">
      <c r="AC202" s="16" t="str">
        <f t="shared" si="18"/>
        <v/>
      </c>
      <c r="AD202" s="16" t="str">
        <f t="shared" si="19"/>
        <v/>
      </c>
      <c r="AE202" s="16" t="str">
        <f t="shared" si="20"/>
        <v/>
      </c>
      <c r="AF202" s="16" t="str">
        <f t="shared" si="21"/>
        <v/>
      </c>
      <c r="AG202" s="16" t="str">
        <f t="shared" si="22"/>
        <v/>
      </c>
      <c r="AH202" s="16">
        <f t="shared" si="23"/>
        <v>0</v>
      </c>
      <c r="AI202" s="17" t="str">
        <f>IF('Peer Comparison Tool'!$D$12="NR","",IF($C202='Peer Comparison Tool'!$D$9,COUNT('CECL &lt;50B Database'!$AI$1:AI201)+1,""))</f>
        <v/>
      </c>
    </row>
    <row r="203" spans="29:35" x14ac:dyDescent="0.25">
      <c r="AC203" s="16" t="str">
        <f t="shared" si="18"/>
        <v/>
      </c>
      <c r="AD203" s="16" t="str">
        <f t="shared" si="19"/>
        <v/>
      </c>
      <c r="AE203" s="16" t="str">
        <f t="shared" si="20"/>
        <v/>
      </c>
      <c r="AF203" s="16" t="str">
        <f t="shared" si="21"/>
        <v/>
      </c>
      <c r="AG203" s="16" t="str">
        <f t="shared" si="22"/>
        <v/>
      </c>
      <c r="AH203" s="16">
        <f t="shared" si="23"/>
        <v>0</v>
      </c>
      <c r="AI203" s="17" t="str">
        <f>IF('Peer Comparison Tool'!$D$12="NR","",IF($C203='Peer Comparison Tool'!$D$9,COUNT('CECL &lt;50B Database'!$AI$1:AI202)+1,""))</f>
        <v/>
      </c>
    </row>
    <row r="204" spans="29:35" x14ac:dyDescent="0.25">
      <c r="AC204" s="16" t="str">
        <f t="shared" si="18"/>
        <v/>
      </c>
      <c r="AD204" s="16" t="str">
        <f t="shared" si="19"/>
        <v/>
      </c>
      <c r="AE204" s="16" t="str">
        <f t="shared" si="20"/>
        <v/>
      </c>
      <c r="AF204" s="16" t="str">
        <f t="shared" si="21"/>
        <v/>
      </c>
      <c r="AG204" s="16" t="str">
        <f t="shared" si="22"/>
        <v/>
      </c>
      <c r="AH204" s="16">
        <f t="shared" si="23"/>
        <v>0</v>
      </c>
      <c r="AI204" s="17" t="str">
        <f>IF('Peer Comparison Tool'!$D$12="NR","",IF($C204='Peer Comparison Tool'!$D$9,COUNT('CECL &lt;50B Database'!$AI$1:AI203)+1,""))</f>
        <v/>
      </c>
    </row>
    <row r="205" spans="29:35" x14ac:dyDescent="0.25">
      <c r="AC205" s="16" t="str">
        <f t="shared" si="18"/>
        <v/>
      </c>
      <c r="AD205" s="16" t="str">
        <f t="shared" si="19"/>
        <v/>
      </c>
      <c r="AE205" s="16" t="str">
        <f t="shared" si="20"/>
        <v/>
      </c>
      <c r="AF205" s="16" t="str">
        <f t="shared" si="21"/>
        <v/>
      </c>
      <c r="AG205" s="16" t="str">
        <f t="shared" si="22"/>
        <v/>
      </c>
      <c r="AH205" s="16">
        <f t="shared" si="23"/>
        <v>0</v>
      </c>
      <c r="AI205" s="17" t="str">
        <f>IF('Peer Comparison Tool'!$D$12="NR","",IF($C205='Peer Comparison Tool'!$D$9,COUNT('CECL &lt;50B Database'!$AI$1:AI204)+1,""))</f>
        <v/>
      </c>
    </row>
    <row r="206" spans="29:35" x14ac:dyDescent="0.25">
      <c r="AC206" s="16" t="str">
        <f t="shared" si="18"/>
        <v/>
      </c>
      <c r="AD206" s="16" t="str">
        <f t="shared" si="19"/>
        <v/>
      </c>
      <c r="AE206" s="16" t="str">
        <f t="shared" si="20"/>
        <v/>
      </c>
      <c r="AF206" s="16" t="str">
        <f t="shared" si="21"/>
        <v/>
      </c>
      <c r="AG206" s="16" t="str">
        <f t="shared" si="22"/>
        <v/>
      </c>
      <c r="AH206" s="16">
        <f t="shared" si="23"/>
        <v>0</v>
      </c>
      <c r="AI206" s="17" t="str">
        <f>IF('Peer Comparison Tool'!$D$12="NR","",IF($C206='Peer Comparison Tool'!$D$9,COUNT('CECL &lt;50B Database'!$AI$1:AI205)+1,""))</f>
        <v/>
      </c>
    </row>
    <row r="207" spans="29:35" x14ac:dyDescent="0.25">
      <c r="AC207" s="16" t="str">
        <f t="shared" si="18"/>
        <v/>
      </c>
      <c r="AD207" s="16" t="str">
        <f t="shared" si="19"/>
        <v/>
      </c>
      <c r="AE207" s="16" t="str">
        <f t="shared" si="20"/>
        <v/>
      </c>
      <c r="AF207" s="16" t="str">
        <f t="shared" si="21"/>
        <v/>
      </c>
      <c r="AG207" s="16" t="str">
        <f t="shared" si="22"/>
        <v/>
      </c>
      <c r="AH207" s="16">
        <f t="shared" si="23"/>
        <v>0</v>
      </c>
      <c r="AI207" s="17" t="str">
        <f>IF('Peer Comparison Tool'!$D$12="NR","",IF($C207='Peer Comparison Tool'!$D$9,COUNT('CECL &lt;50B Database'!$AI$1:AI206)+1,""))</f>
        <v/>
      </c>
    </row>
    <row r="208" spans="29:35" x14ac:dyDescent="0.25">
      <c r="AC208" s="16" t="str">
        <f t="shared" si="18"/>
        <v/>
      </c>
      <c r="AD208" s="16" t="str">
        <f t="shared" si="19"/>
        <v/>
      </c>
      <c r="AE208" s="16" t="str">
        <f t="shared" si="20"/>
        <v/>
      </c>
      <c r="AF208" s="16" t="str">
        <f t="shared" si="21"/>
        <v/>
      </c>
      <c r="AG208" s="16" t="str">
        <f t="shared" si="22"/>
        <v/>
      </c>
      <c r="AH208" s="16">
        <f t="shared" si="23"/>
        <v>0</v>
      </c>
      <c r="AI208" s="17" t="str">
        <f>IF('Peer Comparison Tool'!$D$12="NR","",IF($C208='Peer Comparison Tool'!$D$9,COUNT('CECL &lt;50B Database'!$AI$1:AI207)+1,""))</f>
        <v/>
      </c>
    </row>
    <row r="209" spans="29:35" x14ac:dyDescent="0.25">
      <c r="AC209" s="16" t="str">
        <f t="shared" si="18"/>
        <v/>
      </c>
      <c r="AD209" s="16" t="str">
        <f t="shared" si="19"/>
        <v/>
      </c>
      <c r="AE209" s="16" t="str">
        <f t="shared" si="20"/>
        <v/>
      </c>
      <c r="AF209" s="16" t="str">
        <f t="shared" si="21"/>
        <v/>
      </c>
      <c r="AG209" s="16" t="str">
        <f t="shared" si="22"/>
        <v/>
      </c>
      <c r="AH209" s="16">
        <f t="shared" si="23"/>
        <v>0</v>
      </c>
      <c r="AI209" s="17" t="str">
        <f>IF('Peer Comparison Tool'!$D$12="NR","",IF($C209='Peer Comparison Tool'!$D$9,COUNT('CECL &lt;50B Database'!$AI$1:AI208)+1,""))</f>
        <v/>
      </c>
    </row>
    <row r="210" spans="29:35" x14ac:dyDescent="0.25">
      <c r="AC210" s="16" t="str">
        <f t="shared" si="18"/>
        <v/>
      </c>
      <c r="AD210" s="16" t="str">
        <f t="shared" si="19"/>
        <v/>
      </c>
      <c r="AE210" s="16" t="str">
        <f t="shared" si="20"/>
        <v/>
      </c>
      <c r="AF210" s="16" t="str">
        <f t="shared" si="21"/>
        <v/>
      </c>
      <c r="AG210" s="16" t="str">
        <f t="shared" si="22"/>
        <v/>
      </c>
      <c r="AH210" s="16">
        <f t="shared" si="23"/>
        <v>0</v>
      </c>
      <c r="AI210" s="17" t="str">
        <f>IF('Peer Comparison Tool'!$D$12="NR","",IF($C210='Peer Comparison Tool'!$D$9,COUNT('CECL &lt;50B Database'!$AI$1:AI209)+1,""))</f>
        <v/>
      </c>
    </row>
    <row r="211" spans="29:35" x14ac:dyDescent="0.25">
      <c r="AC211" s="16" t="str">
        <f t="shared" si="18"/>
        <v/>
      </c>
      <c r="AD211" s="16" t="str">
        <f t="shared" si="19"/>
        <v/>
      </c>
      <c r="AE211" s="16" t="str">
        <f t="shared" si="20"/>
        <v/>
      </c>
      <c r="AF211" s="16" t="str">
        <f t="shared" si="21"/>
        <v/>
      </c>
      <c r="AG211" s="16" t="str">
        <f t="shared" si="22"/>
        <v/>
      </c>
      <c r="AH211" s="16">
        <f t="shared" si="23"/>
        <v>0</v>
      </c>
      <c r="AI211" s="17" t="str">
        <f>IF('Peer Comparison Tool'!$D$12="NR","",IF($C211='Peer Comparison Tool'!$D$9,COUNT('CECL &lt;50B Database'!$AI$1:AI210)+1,""))</f>
        <v/>
      </c>
    </row>
    <row r="212" spans="29:35" x14ac:dyDescent="0.25">
      <c r="AC212" s="16" t="str">
        <f t="shared" si="18"/>
        <v/>
      </c>
      <c r="AD212" s="16" t="str">
        <f t="shared" si="19"/>
        <v/>
      </c>
      <c r="AE212" s="16" t="str">
        <f t="shared" si="20"/>
        <v/>
      </c>
      <c r="AF212" s="16" t="str">
        <f t="shared" si="21"/>
        <v/>
      </c>
      <c r="AG212" s="16" t="str">
        <f t="shared" si="22"/>
        <v/>
      </c>
      <c r="AH212" s="16">
        <f t="shared" si="23"/>
        <v>0</v>
      </c>
      <c r="AI212" s="17" t="str">
        <f>IF('Peer Comparison Tool'!$D$12="NR","",IF($C212='Peer Comparison Tool'!$D$9,COUNT('CECL &lt;50B Database'!$AI$1:AI211)+1,""))</f>
        <v/>
      </c>
    </row>
    <row r="213" spans="29:35" x14ac:dyDescent="0.25">
      <c r="AC213" s="16" t="str">
        <f t="shared" si="18"/>
        <v/>
      </c>
      <c r="AD213" s="16" t="str">
        <f t="shared" si="19"/>
        <v/>
      </c>
      <c r="AE213" s="16" t="str">
        <f t="shared" si="20"/>
        <v/>
      </c>
      <c r="AF213" s="16" t="str">
        <f t="shared" si="21"/>
        <v/>
      </c>
      <c r="AG213" s="16" t="str">
        <f t="shared" si="22"/>
        <v/>
      </c>
      <c r="AH213" s="16">
        <f t="shared" si="23"/>
        <v>0</v>
      </c>
      <c r="AI213" s="17" t="str">
        <f>IF('Peer Comparison Tool'!$D$12="NR","",IF($C213='Peer Comparison Tool'!$D$9,COUNT('CECL &lt;50B Database'!$AI$1:AI212)+1,""))</f>
        <v/>
      </c>
    </row>
    <row r="214" spans="29:35" x14ac:dyDescent="0.25">
      <c r="AC214" s="16" t="str">
        <f t="shared" si="18"/>
        <v/>
      </c>
      <c r="AD214" s="16" t="str">
        <f t="shared" si="19"/>
        <v/>
      </c>
      <c r="AE214" s="16" t="str">
        <f t="shared" si="20"/>
        <v/>
      </c>
      <c r="AF214" s="16" t="str">
        <f t="shared" si="21"/>
        <v/>
      </c>
      <c r="AG214" s="16" t="str">
        <f t="shared" si="22"/>
        <v/>
      </c>
      <c r="AH214" s="16">
        <f t="shared" si="23"/>
        <v>0</v>
      </c>
      <c r="AI214" s="17" t="str">
        <f>IF('Peer Comparison Tool'!$D$12="NR","",IF($C214='Peer Comparison Tool'!$D$9,COUNT('CECL &lt;50B Database'!$AI$1:AI213)+1,""))</f>
        <v/>
      </c>
    </row>
    <row r="215" spans="29:35" x14ac:dyDescent="0.25">
      <c r="AC215" s="16" t="str">
        <f t="shared" si="18"/>
        <v/>
      </c>
      <c r="AD215" s="16" t="str">
        <f t="shared" si="19"/>
        <v/>
      </c>
      <c r="AE215" s="16" t="str">
        <f t="shared" si="20"/>
        <v/>
      </c>
      <c r="AF215" s="16" t="str">
        <f t="shared" si="21"/>
        <v/>
      </c>
      <c r="AG215" s="16" t="str">
        <f t="shared" si="22"/>
        <v/>
      </c>
      <c r="AH215" s="16">
        <f t="shared" si="23"/>
        <v>0</v>
      </c>
      <c r="AI215" s="17" t="str">
        <f>IF('Peer Comparison Tool'!$D$12="NR","",IF($C215='Peer Comparison Tool'!$D$9,COUNT('CECL &lt;50B Database'!$AI$1:AI214)+1,""))</f>
        <v/>
      </c>
    </row>
    <row r="216" spans="29:35" x14ac:dyDescent="0.25">
      <c r="AC216" s="16" t="str">
        <f t="shared" si="18"/>
        <v/>
      </c>
      <c r="AD216" s="16" t="str">
        <f t="shared" si="19"/>
        <v/>
      </c>
      <c r="AE216" s="16" t="str">
        <f t="shared" si="20"/>
        <v/>
      </c>
      <c r="AF216" s="16" t="str">
        <f t="shared" si="21"/>
        <v/>
      </c>
      <c r="AG216" s="16" t="str">
        <f t="shared" si="22"/>
        <v/>
      </c>
      <c r="AH216" s="16">
        <f t="shared" si="23"/>
        <v>0</v>
      </c>
      <c r="AI216" s="17" t="str">
        <f>IF('Peer Comparison Tool'!$D$12="NR","",IF($C216='Peer Comparison Tool'!$D$9,COUNT('CECL &lt;50B Database'!$AI$1:AI215)+1,""))</f>
        <v/>
      </c>
    </row>
    <row r="217" spans="29:35" x14ac:dyDescent="0.25">
      <c r="AC217" s="16" t="str">
        <f t="shared" si="18"/>
        <v/>
      </c>
      <c r="AD217" s="16" t="str">
        <f t="shared" si="19"/>
        <v/>
      </c>
      <c r="AE217" s="16" t="str">
        <f t="shared" si="20"/>
        <v/>
      </c>
      <c r="AF217" s="16" t="str">
        <f t="shared" si="21"/>
        <v/>
      </c>
      <c r="AG217" s="16" t="str">
        <f t="shared" si="22"/>
        <v/>
      </c>
      <c r="AH217" s="16">
        <f t="shared" si="23"/>
        <v>0</v>
      </c>
      <c r="AI217" s="17" t="str">
        <f>IF('Peer Comparison Tool'!$D$12="NR","",IF($C217='Peer Comparison Tool'!$D$9,COUNT('CECL &lt;50B Database'!$AI$1:AI216)+1,""))</f>
        <v/>
      </c>
    </row>
    <row r="218" spans="29:35" x14ac:dyDescent="0.25">
      <c r="AC218" s="16" t="str">
        <f t="shared" si="18"/>
        <v/>
      </c>
      <c r="AD218" s="16" t="str">
        <f t="shared" si="19"/>
        <v/>
      </c>
      <c r="AE218" s="16" t="str">
        <f t="shared" si="20"/>
        <v/>
      </c>
      <c r="AF218" s="16" t="str">
        <f t="shared" si="21"/>
        <v/>
      </c>
      <c r="AG218" s="16" t="str">
        <f t="shared" si="22"/>
        <v/>
      </c>
      <c r="AH218" s="16">
        <f t="shared" si="23"/>
        <v>0</v>
      </c>
      <c r="AI218" s="17" t="str">
        <f>IF('Peer Comparison Tool'!$D$12="NR","",IF($C218='Peer Comparison Tool'!$D$9,COUNT('CECL &lt;50B Database'!$AI$1:AI217)+1,""))</f>
        <v/>
      </c>
    </row>
    <row r="219" spans="29:35" x14ac:dyDescent="0.25">
      <c r="AC219" s="16" t="str">
        <f t="shared" si="18"/>
        <v/>
      </c>
      <c r="AD219" s="16" t="str">
        <f t="shared" si="19"/>
        <v/>
      </c>
      <c r="AE219" s="16" t="str">
        <f t="shared" si="20"/>
        <v/>
      </c>
      <c r="AF219" s="16" t="str">
        <f t="shared" si="21"/>
        <v/>
      </c>
      <c r="AG219" s="16" t="str">
        <f t="shared" si="22"/>
        <v/>
      </c>
      <c r="AH219" s="16">
        <f t="shared" si="23"/>
        <v>0</v>
      </c>
      <c r="AI219" s="17" t="str">
        <f>IF('Peer Comparison Tool'!$D$12="NR","",IF($C219='Peer Comparison Tool'!$D$9,COUNT('CECL &lt;50B Database'!$AI$1:AI218)+1,""))</f>
        <v/>
      </c>
    </row>
    <row r="220" spans="29:35" x14ac:dyDescent="0.25">
      <c r="AC220" s="16" t="str">
        <f t="shared" si="18"/>
        <v/>
      </c>
      <c r="AD220" s="16" t="str">
        <f t="shared" si="19"/>
        <v/>
      </c>
      <c r="AE220" s="16" t="str">
        <f t="shared" si="20"/>
        <v/>
      </c>
      <c r="AF220" s="16" t="str">
        <f t="shared" si="21"/>
        <v/>
      </c>
      <c r="AG220" s="16" t="str">
        <f t="shared" si="22"/>
        <v/>
      </c>
      <c r="AH220" s="16">
        <f t="shared" si="23"/>
        <v>0</v>
      </c>
      <c r="AI220" s="17" t="str">
        <f>IF('Peer Comparison Tool'!$D$12="NR","",IF($C220='Peer Comparison Tool'!$D$9,COUNT('CECL &lt;50B Database'!$AI$1:AI219)+1,""))</f>
        <v/>
      </c>
    </row>
    <row r="221" spans="29:35" x14ac:dyDescent="0.25">
      <c r="AC221" s="16" t="str">
        <f t="shared" si="18"/>
        <v/>
      </c>
      <c r="AD221" s="16" t="str">
        <f t="shared" si="19"/>
        <v/>
      </c>
      <c r="AE221" s="16" t="str">
        <f t="shared" si="20"/>
        <v/>
      </c>
      <c r="AF221" s="16" t="str">
        <f t="shared" si="21"/>
        <v/>
      </c>
      <c r="AG221" s="16" t="str">
        <f t="shared" si="22"/>
        <v/>
      </c>
      <c r="AH221" s="16">
        <f t="shared" si="23"/>
        <v>0</v>
      </c>
      <c r="AI221" s="17" t="str">
        <f>IF('Peer Comparison Tool'!$D$12="NR","",IF($C221='Peer Comparison Tool'!$D$9,COUNT('CECL &lt;50B Database'!$AI$1:AI220)+1,""))</f>
        <v/>
      </c>
    </row>
    <row r="222" spans="29:35" x14ac:dyDescent="0.25">
      <c r="AC222" s="16" t="str">
        <f t="shared" si="18"/>
        <v/>
      </c>
      <c r="AD222" s="16" t="str">
        <f t="shared" si="19"/>
        <v/>
      </c>
      <c r="AE222" s="16" t="str">
        <f t="shared" si="20"/>
        <v/>
      </c>
      <c r="AF222" s="16" t="str">
        <f t="shared" si="21"/>
        <v/>
      </c>
      <c r="AG222" s="16" t="str">
        <f t="shared" si="22"/>
        <v/>
      </c>
      <c r="AH222" s="16">
        <f t="shared" si="23"/>
        <v>0</v>
      </c>
      <c r="AI222" s="17" t="str">
        <f>IF('Peer Comparison Tool'!$D$12="NR","",IF($C222='Peer Comparison Tool'!$D$9,COUNT('CECL &lt;50B Database'!$AI$1:AI221)+1,""))</f>
        <v/>
      </c>
    </row>
    <row r="223" spans="29:35" x14ac:dyDescent="0.25">
      <c r="AC223" s="16" t="str">
        <f t="shared" si="18"/>
        <v/>
      </c>
      <c r="AD223" s="16" t="str">
        <f t="shared" si="19"/>
        <v/>
      </c>
      <c r="AE223" s="16" t="str">
        <f t="shared" si="20"/>
        <v/>
      </c>
      <c r="AF223" s="16" t="str">
        <f t="shared" si="21"/>
        <v/>
      </c>
      <c r="AG223" s="16" t="str">
        <f t="shared" si="22"/>
        <v/>
      </c>
      <c r="AH223" s="16">
        <f t="shared" si="23"/>
        <v>0</v>
      </c>
      <c r="AI223" s="17" t="str">
        <f>IF('Peer Comparison Tool'!$D$12="NR","",IF($C223='Peer Comparison Tool'!$D$9,COUNT('CECL &lt;50B Database'!$AI$1:AI222)+1,""))</f>
        <v/>
      </c>
    </row>
    <row r="224" spans="29:35" x14ac:dyDescent="0.25">
      <c r="AC224" s="16" t="str">
        <f t="shared" si="18"/>
        <v/>
      </c>
      <c r="AD224" s="16" t="str">
        <f t="shared" si="19"/>
        <v/>
      </c>
      <c r="AE224" s="16" t="str">
        <f t="shared" si="20"/>
        <v/>
      </c>
      <c r="AF224" s="16" t="str">
        <f t="shared" si="21"/>
        <v/>
      </c>
      <c r="AG224" s="16" t="str">
        <f t="shared" si="22"/>
        <v/>
      </c>
      <c r="AH224" s="16">
        <f t="shared" si="23"/>
        <v>0</v>
      </c>
      <c r="AI224" s="17" t="str">
        <f>IF('Peer Comparison Tool'!$D$12="NR","",IF($C224='Peer Comparison Tool'!$D$9,COUNT('CECL &lt;50B Database'!$AI$1:AI223)+1,""))</f>
        <v/>
      </c>
    </row>
    <row r="225" spans="29:35" x14ac:dyDescent="0.25">
      <c r="AC225" s="16" t="str">
        <f t="shared" si="18"/>
        <v/>
      </c>
      <c r="AD225" s="16" t="str">
        <f t="shared" si="19"/>
        <v/>
      </c>
      <c r="AE225" s="16" t="str">
        <f t="shared" si="20"/>
        <v/>
      </c>
      <c r="AF225" s="16" t="str">
        <f t="shared" si="21"/>
        <v/>
      </c>
      <c r="AG225" s="16" t="str">
        <f t="shared" si="22"/>
        <v/>
      </c>
      <c r="AH225" s="16">
        <f t="shared" si="23"/>
        <v>0</v>
      </c>
      <c r="AI225" s="17" t="str">
        <f>IF('Peer Comparison Tool'!$D$12="NR","",IF($C225='Peer Comparison Tool'!$D$9,COUNT('CECL &lt;50B Database'!$AI$1:AI224)+1,""))</f>
        <v/>
      </c>
    </row>
    <row r="226" spans="29:35" x14ac:dyDescent="0.25">
      <c r="AC226" s="16" t="str">
        <f t="shared" si="18"/>
        <v/>
      </c>
      <c r="AD226" s="16" t="str">
        <f t="shared" si="19"/>
        <v/>
      </c>
      <c r="AE226" s="16" t="str">
        <f t="shared" si="20"/>
        <v/>
      </c>
      <c r="AF226" s="16" t="str">
        <f t="shared" si="21"/>
        <v/>
      </c>
      <c r="AG226" s="16" t="str">
        <f t="shared" si="22"/>
        <v/>
      </c>
      <c r="AH226" s="16">
        <f t="shared" si="23"/>
        <v>0</v>
      </c>
      <c r="AI226" s="17" t="str">
        <f>IF('Peer Comparison Tool'!$D$12="NR","",IF($C226='Peer Comparison Tool'!$D$9,COUNT('CECL &lt;50B Database'!$AI$1:AI225)+1,""))</f>
        <v/>
      </c>
    </row>
    <row r="227" spans="29:35" x14ac:dyDescent="0.25">
      <c r="AC227" s="16" t="str">
        <f t="shared" si="18"/>
        <v/>
      </c>
      <c r="AD227" s="16" t="str">
        <f t="shared" si="19"/>
        <v/>
      </c>
      <c r="AE227" s="16" t="str">
        <f t="shared" si="20"/>
        <v/>
      </c>
      <c r="AF227" s="16" t="str">
        <f t="shared" si="21"/>
        <v/>
      </c>
      <c r="AG227" s="16" t="str">
        <f t="shared" si="22"/>
        <v/>
      </c>
      <c r="AH227" s="16">
        <f t="shared" si="23"/>
        <v>0</v>
      </c>
      <c r="AI227" s="17" t="str">
        <f>IF('Peer Comparison Tool'!$D$12="NR","",IF($C227='Peer Comparison Tool'!$D$9,COUNT('CECL &lt;50B Database'!$AI$1:AI226)+1,""))</f>
        <v/>
      </c>
    </row>
    <row r="228" spans="29:35" x14ac:dyDescent="0.25">
      <c r="AC228" s="16" t="str">
        <f t="shared" si="18"/>
        <v/>
      </c>
      <c r="AD228" s="16" t="str">
        <f t="shared" si="19"/>
        <v/>
      </c>
      <c r="AE228" s="16" t="str">
        <f t="shared" si="20"/>
        <v/>
      </c>
      <c r="AF228" s="16" t="str">
        <f t="shared" si="21"/>
        <v/>
      </c>
      <c r="AG228" s="16" t="str">
        <f t="shared" si="22"/>
        <v/>
      </c>
      <c r="AH228" s="16">
        <f t="shared" si="23"/>
        <v>0</v>
      </c>
      <c r="AI228" s="17" t="str">
        <f>IF('Peer Comparison Tool'!$D$12="NR","",IF($C228='Peer Comparison Tool'!$D$9,COUNT('CECL &lt;50B Database'!$AI$1:AI227)+1,""))</f>
        <v/>
      </c>
    </row>
    <row r="229" spans="29:35" x14ac:dyDescent="0.25">
      <c r="AC229" s="16" t="str">
        <f t="shared" si="18"/>
        <v/>
      </c>
      <c r="AD229" s="16" t="str">
        <f t="shared" si="19"/>
        <v/>
      </c>
      <c r="AE229" s="16" t="str">
        <f t="shared" si="20"/>
        <v/>
      </c>
      <c r="AF229" s="16" t="str">
        <f t="shared" si="21"/>
        <v/>
      </c>
      <c r="AG229" s="16" t="str">
        <f t="shared" si="22"/>
        <v/>
      </c>
      <c r="AH229" s="16">
        <f t="shared" si="23"/>
        <v>0</v>
      </c>
      <c r="AI229" s="17" t="str">
        <f>IF('Peer Comparison Tool'!$D$12="NR","",IF($C229='Peer Comparison Tool'!$D$9,COUNT('CECL &lt;50B Database'!$AI$1:AI228)+1,""))</f>
        <v/>
      </c>
    </row>
    <row r="230" spans="29:35" x14ac:dyDescent="0.25">
      <c r="AC230" s="16" t="str">
        <f t="shared" si="18"/>
        <v/>
      </c>
      <c r="AD230" s="16" t="str">
        <f t="shared" si="19"/>
        <v/>
      </c>
      <c r="AE230" s="16" t="str">
        <f t="shared" si="20"/>
        <v/>
      </c>
      <c r="AF230" s="16" t="str">
        <f t="shared" si="21"/>
        <v/>
      </c>
      <c r="AG230" s="16" t="str">
        <f t="shared" si="22"/>
        <v/>
      </c>
      <c r="AH230" s="16">
        <f t="shared" si="23"/>
        <v>0</v>
      </c>
      <c r="AI230" s="17" t="str">
        <f>IF('Peer Comparison Tool'!$D$12="NR","",IF($C230='Peer Comparison Tool'!$D$9,COUNT('CECL &lt;50B Database'!$AI$1:AI229)+1,""))</f>
        <v/>
      </c>
    </row>
    <row r="231" spans="29:35" x14ac:dyDescent="0.25">
      <c r="AC231" s="16" t="str">
        <f t="shared" si="18"/>
        <v/>
      </c>
      <c r="AD231" s="16" t="str">
        <f t="shared" si="19"/>
        <v/>
      </c>
      <c r="AE231" s="16" t="str">
        <f t="shared" si="20"/>
        <v/>
      </c>
      <c r="AF231" s="16" t="str">
        <f t="shared" si="21"/>
        <v/>
      </c>
      <c r="AG231" s="16" t="str">
        <f t="shared" si="22"/>
        <v/>
      </c>
      <c r="AH231" s="16">
        <f t="shared" si="23"/>
        <v>0</v>
      </c>
      <c r="AI231" s="17" t="str">
        <f>IF('Peer Comparison Tool'!$D$12="NR","",IF($C231='Peer Comparison Tool'!$D$9,COUNT('CECL &lt;50B Database'!$AI$1:AI230)+1,""))</f>
        <v/>
      </c>
    </row>
    <row r="232" spans="29:35" x14ac:dyDescent="0.25">
      <c r="AC232" s="16" t="str">
        <f t="shared" si="18"/>
        <v/>
      </c>
      <c r="AD232" s="16" t="str">
        <f t="shared" si="19"/>
        <v/>
      </c>
      <c r="AE232" s="16" t="str">
        <f t="shared" si="20"/>
        <v/>
      </c>
      <c r="AF232" s="16" t="str">
        <f t="shared" si="21"/>
        <v/>
      </c>
      <c r="AG232" s="16" t="str">
        <f t="shared" si="22"/>
        <v/>
      </c>
      <c r="AH232" s="16">
        <f t="shared" si="23"/>
        <v>0</v>
      </c>
      <c r="AI232" s="17" t="str">
        <f>IF('Peer Comparison Tool'!$D$12="NR","",IF($C232='Peer Comparison Tool'!$D$9,COUNT('CECL &lt;50B Database'!$AI$1:AI231)+1,""))</f>
        <v/>
      </c>
    </row>
    <row r="233" spans="29:35" x14ac:dyDescent="0.25">
      <c r="AC233" s="16" t="str">
        <f t="shared" si="18"/>
        <v/>
      </c>
      <c r="AD233" s="16" t="str">
        <f t="shared" si="19"/>
        <v/>
      </c>
      <c r="AE233" s="16" t="str">
        <f t="shared" si="20"/>
        <v/>
      </c>
      <c r="AF233" s="16" t="str">
        <f t="shared" si="21"/>
        <v/>
      </c>
      <c r="AG233" s="16" t="str">
        <f t="shared" si="22"/>
        <v/>
      </c>
      <c r="AH233" s="16">
        <f t="shared" si="23"/>
        <v>0</v>
      </c>
      <c r="AI233" s="17" t="str">
        <f>IF('Peer Comparison Tool'!$D$12="NR","",IF($C233='Peer Comparison Tool'!$D$9,COUNT('CECL &lt;50B Database'!$AI$1:AI232)+1,""))</f>
        <v/>
      </c>
    </row>
    <row r="234" spans="29:35" x14ac:dyDescent="0.25">
      <c r="AC234" s="16" t="str">
        <f t="shared" si="18"/>
        <v/>
      </c>
      <c r="AD234" s="16" t="str">
        <f t="shared" si="19"/>
        <v/>
      </c>
      <c r="AE234" s="16" t="str">
        <f t="shared" si="20"/>
        <v/>
      </c>
      <c r="AF234" s="16" t="str">
        <f t="shared" si="21"/>
        <v/>
      </c>
      <c r="AG234" s="16" t="str">
        <f t="shared" si="22"/>
        <v/>
      </c>
      <c r="AH234" s="16">
        <f t="shared" si="23"/>
        <v>0</v>
      </c>
      <c r="AI234" s="17" t="str">
        <f>IF('Peer Comparison Tool'!$D$12="NR","",IF($C234='Peer Comparison Tool'!$D$9,COUNT('CECL &lt;50B Database'!$AI$1:AI233)+1,""))</f>
        <v/>
      </c>
    </row>
    <row r="235" spans="29:35" x14ac:dyDescent="0.25">
      <c r="AC235" s="16" t="str">
        <f t="shared" si="18"/>
        <v/>
      </c>
      <c r="AD235" s="16" t="str">
        <f t="shared" si="19"/>
        <v/>
      </c>
      <c r="AE235" s="16" t="str">
        <f t="shared" si="20"/>
        <v/>
      </c>
      <c r="AF235" s="16" t="str">
        <f t="shared" si="21"/>
        <v/>
      </c>
      <c r="AG235" s="16" t="str">
        <f t="shared" si="22"/>
        <v/>
      </c>
      <c r="AH235" s="16">
        <f t="shared" si="23"/>
        <v>0</v>
      </c>
      <c r="AI235" s="17" t="str">
        <f>IF('Peer Comparison Tool'!$D$12="NR","",IF($C235='Peer Comparison Tool'!$D$9,COUNT('CECL &lt;50B Database'!$AI$1:AI234)+1,""))</f>
        <v/>
      </c>
    </row>
    <row r="236" spans="29:35" x14ac:dyDescent="0.25">
      <c r="AC236" s="16" t="str">
        <f t="shared" si="18"/>
        <v/>
      </c>
      <c r="AD236" s="16" t="str">
        <f t="shared" si="19"/>
        <v/>
      </c>
      <c r="AE236" s="16" t="str">
        <f t="shared" si="20"/>
        <v/>
      </c>
      <c r="AF236" s="16" t="str">
        <f t="shared" si="21"/>
        <v/>
      </c>
      <c r="AG236" s="16" t="str">
        <f t="shared" si="22"/>
        <v/>
      </c>
      <c r="AH236" s="16">
        <f t="shared" si="23"/>
        <v>0</v>
      </c>
      <c r="AI236" s="17" t="str">
        <f>IF('Peer Comparison Tool'!$D$12="NR","",IF($C236='Peer Comparison Tool'!$D$9,COUNT('CECL &lt;50B Database'!$AI$1:AI235)+1,""))</f>
        <v/>
      </c>
    </row>
    <row r="237" spans="29:35" x14ac:dyDescent="0.25">
      <c r="AC237" s="16" t="str">
        <f t="shared" si="18"/>
        <v/>
      </c>
      <c r="AD237" s="16" t="str">
        <f t="shared" si="19"/>
        <v/>
      </c>
      <c r="AE237" s="16" t="str">
        <f t="shared" si="20"/>
        <v/>
      </c>
      <c r="AF237" s="16" t="str">
        <f t="shared" si="21"/>
        <v/>
      </c>
      <c r="AG237" s="16" t="str">
        <f t="shared" si="22"/>
        <v/>
      </c>
      <c r="AH237" s="16">
        <f t="shared" si="23"/>
        <v>0</v>
      </c>
      <c r="AI237" s="17" t="str">
        <f>IF('Peer Comparison Tool'!$D$12="NR","",IF($C237='Peer Comparison Tool'!$D$9,COUNT('CECL &lt;50B Database'!$AI$1:AI236)+1,""))</f>
        <v/>
      </c>
    </row>
    <row r="238" spans="29:35" x14ac:dyDescent="0.25">
      <c r="AC238" s="16" t="str">
        <f t="shared" si="18"/>
        <v/>
      </c>
      <c r="AD238" s="16" t="str">
        <f t="shared" si="19"/>
        <v/>
      </c>
      <c r="AE238" s="16" t="str">
        <f t="shared" si="20"/>
        <v/>
      </c>
      <c r="AF238" s="16" t="str">
        <f t="shared" si="21"/>
        <v/>
      </c>
      <c r="AG238" s="16" t="str">
        <f t="shared" si="22"/>
        <v/>
      </c>
      <c r="AH238" s="16">
        <f t="shared" si="23"/>
        <v>0</v>
      </c>
      <c r="AI238" s="17" t="str">
        <f>IF('Peer Comparison Tool'!$D$12="NR","",IF($C238='Peer Comparison Tool'!$D$9,COUNT('CECL &lt;50B Database'!$AI$1:AI237)+1,""))</f>
        <v/>
      </c>
    </row>
    <row r="239" spans="29:35" x14ac:dyDescent="0.25">
      <c r="AC239" s="16" t="str">
        <f t="shared" si="18"/>
        <v/>
      </c>
      <c r="AD239" s="16" t="str">
        <f t="shared" si="19"/>
        <v/>
      </c>
      <c r="AE239" s="16" t="str">
        <f t="shared" si="20"/>
        <v/>
      </c>
      <c r="AF239" s="16" t="str">
        <f t="shared" si="21"/>
        <v/>
      </c>
      <c r="AG239" s="16" t="str">
        <f t="shared" si="22"/>
        <v/>
      </c>
      <c r="AH239" s="16">
        <f t="shared" si="23"/>
        <v>0</v>
      </c>
      <c r="AI239" s="17" t="str">
        <f>IF('Peer Comparison Tool'!$D$12="NR","",IF($C239='Peer Comparison Tool'!$D$9,COUNT('CECL &lt;50B Database'!$AI$1:AI238)+1,""))</f>
        <v/>
      </c>
    </row>
    <row r="240" spans="29:35" x14ac:dyDescent="0.25">
      <c r="AC240" s="16" t="str">
        <f t="shared" si="18"/>
        <v/>
      </c>
      <c r="AD240" s="16" t="str">
        <f t="shared" si="19"/>
        <v/>
      </c>
      <c r="AE240" s="16" t="str">
        <f t="shared" si="20"/>
        <v/>
      </c>
      <c r="AF240" s="16" t="str">
        <f t="shared" si="21"/>
        <v/>
      </c>
      <c r="AG240" s="16" t="str">
        <f t="shared" si="22"/>
        <v/>
      </c>
      <c r="AH240" s="16">
        <f t="shared" si="23"/>
        <v>0</v>
      </c>
      <c r="AI240" s="17" t="str">
        <f>IF('Peer Comparison Tool'!$D$12="NR","",IF($C240='Peer Comparison Tool'!$D$9,COUNT('CECL &lt;50B Database'!$AI$1:AI239)+1,""))</f>
        <v/>
      </c>
    </row>
    <row r="241" spans="29:35" x14ac:dyDescent="0.25">
      <c r="AC241" s="16" t="str">
        <f t="shared" si="18"/>
        <v/>
      </c>
      <c r="AD241" s="16" t="str">
        <f t="shared" si="19"/>
        <v/>
      </c>
      <c r="AE241" s="16" t="str">
        <f t="shared" si="20"/>
        <v/>
      </c>
      <c r="AF241" s="16" t="str">
        <f t="shared" si="21"/>
        <v/>
      </c>
      <c r="AG241" s="16" t="str">
        <f t="shared" si="22"/>
        <v/>
      </c>
      <c r="AH241" s="16">
        <f t="shared" si="23"/>
        <v>0</v>
      </c>
      <c r="AI241" s="17" t="str">
        <f>IF('Peer Comparison Tool'!$D$12="NR","",IF($C241='Peer Comparison Tool'!$D$9,COUNT('CECL &lt;50B Database'!$AI$1:AI240)+1,""))</f>
        <v/>
      </c>
    </row>
    <row r="242" spans="29:35" x14ac:dyDescent="0.25">
      <c r="AC242" s="16" t="str">
        <f t="shared" si="18"/>
        <v/>
      </c>
      <c r="AD242" s="16" t="str">
        <f t="shared" si="19"/>
        <v/>
      </c>
      <c r="AE242" s="16" t="str">
        <f t="shared" si="20"/>
        <v/>
      </c>
      <c r="AF242" s="16" t="str">
        <f t="shared" si="21"/>
        <v/>
      </c>
      <c r="AG242" s="16" t="str">
        <f t="shared" si="22"/>
        <v/>
      </c>
      <c r="AH242" s="16">
        <f t="shared" si="23"/>
        <v>0</v>
      </c>
      <c r="AI242" s="17" t="str">
        <f>IF('Peer Comparison Tool'!$D$12="NR","",IF($C242='Peer Comparison Tool'!$D$9,COUNT('CECL &lt;50B Database'!$AI$1:AI241)+1,""))</f>
        <v/>
      </c>
    </row>
    <row r="243" spans="29:35" x14ac:dyDescent="0.25">
      <c r="AC243" s="16" t="str">
        <f t="shared" si="18"/>
        <v/>
      </c>
      <c r="AD243" s="16" t="str">
        <f t="shared" si="19"/>
        <v/>
      </c>
      <c r="AE243" s="16" t="str">
        <f t="shared" si="20"/>
        <v/>
      </c>
      <c r="AF243" s="16" t="str">
        <f t="shared" si="21"/>
        <v/>
      </c>
      <c r="AG243" s="16" t="str">
        <f t="shared" si="22"/>
        <v/>
      </c>
      <c r="AH243" s="16">
        <f t="shared" si="23"/>
        <v>0</v>
      </c>
      <c r="AI243" s="17" t="str">
        <f>IF('Peer Comparison Tool'!$D$12="NR","",IF($C243='Peer Comparison Tool'!$D$9,COUNT('CECL &lt;50B Database'!$AI$1:AI242)+1,""))</f>
        <v/>
      </c>
    </row>
    <row r="244" spans="29:35" x14ac:dyDescent="0.25">
      <c r="AC244" s="16" t="str">
        <f t="shared" si="18"/>
        <v/>
      </c>
      <c r="AD244" s="16" t="str">
        <f t="shared" si="19"/>
        <v/>
      </c>
      <c r="AE244" s="16" t="str">
        <f t="shared" si="20"/>
        <v/>
      </c>
      <c r="AF244" s="16" t="str">
        <f t="shared" si="21"/>
        <v/>
      </c>
      <c r="AG244" s="16" t="str">
        <f t="shared" si="22"/>
        <v/>
      </c>
      <c r="AH244" s="16">
        <f t="shared" si="23"/>
        <v>0</v>
      </c>
      <c r="AI244" s="17" t="str">
        <f>IF('Peer Comparison Tool'!$D$12="NR","",IF($C244='Peer Comparison Tool'!$D$9,COUNT('CECL &lt;50B Database'!$AI$1:AI243)+1,""))</f>
        <v/>
      </c>
    </row>
    <row r="245" spans="29:35" x14ac:dyDescent="0.25">
      <c r="AC245" s="16" t="str">
        <f t="shared" si="18"/>
        <v/>
      </c>
      <c r="AD245" s="16" t="str">
        <f t="shared" si="19"/>
        <v/>
      </c>
      <c r="AE245" s="16" t="str">
        <f t="shared" si="20"/>
        <v/>
      </c>
      <c r="AF245" s="16" t="str">
        <f t="shared" si="21"/>
        <v/>
      </c>
      <c r="AG245" s="16" t="str">
        <f t="shared" si="22"/>
        <v/>
      </c>
      <c r="AH245" s="16">
        <f t="shared" si="23"/>
        <v>0</v>
      </c>
      <c r="AI245" s="17" t="str">
        <f>IF('Peer Comparison Tool'!$D$12="NR","",IF($C245='Peer Comparison Tool'!$D$9,COUNT('CECL &lt;50B Database'!$AI$1:AI244)+1,""))</f>
        <v/>
      </c>
    </row>
    <row r="246" spans="29:35" x14ac:dyDescent="0.25">
      <c r="AC246" s="16" t="str">
        <f t="shared" si="18"/>
        <v/>
      </c>
      <c r="AD246" s="16" t="str">
        <f t="shared" si="19"/>
        <v/>
      </c>
      <c r="AE246" s="16" t="str">
        <f t="shared" si="20"/>
        <v/>
      </c>
      <c r="AF246" s="16" t="str">
        <f t="shared" si="21"/>
        <v/>
      </c>
      <c r="AG246" s="16" t="str">
        <f t="shared" si="22"/>
        <v/>
      </c>
      <c r="AH246" s="16">
        <f t="shared" si="23"/>
        <v>0</v>
      </c>
      <c r="AI246" s="17" t="str">
        <f>IF('Peer Comparison Tool'!$D$12="NR","",IF($C246='Peer Comparison Tool'!$D$9,COUNT('CECL &lt;50B Database'!$AI$1:AI245)+1,""))</f>
        <v/>
      </c>
    </row>
    <row r="247" spans="29:35" x14ac:dyDescent="0.25">
      <c r="AC247" s="16" t="str">
        <f t="shared" si="18"/>
        <v/>
      </c>
      <c r="AD247" s="16" t="str">
        <f t="shared" si="19"/>
        <v/>
      </c>
      <c r="AE247" s="16" t="str">
        <f t="shared" si="20"/>
        <v/>
      </c>
      <c r="AF247" s="16" t="str">
        <f t="shared" si="21"/>
        <v/>
      </c>
      <c r="AG247" s="16" t="str">
        <f t="shared" si="22"/>
        <v/>
      </c>
      <c r="AH247" s="16">
        <f t="shared" si="23"/>
        <v>0</v>
      </c>
      <c r="AI247" s="17" t="str">
        <f>IF('Peer Comparison Tool'!$D$12="NR","",IF($C247='Peer Comparison Tool'!$D$9,COUNT('CECL &lt;50B Database'!$AI$1:AI246)+1,""))</f>
        <v/>
      </c>
    </row>
    <row r="248" spans="29:35" x14ac:dyDescent="0.25">
      <c r="AC248" s="16" t="str">
        <f t="shared" si="18"/>
        <v/>
      </c>
      <c r="AD248" s="16" t="str">
        <f t="shared" si="19"/>
        <v/>
      </c>
      <c r="AE248" s="16" t="str">
        <f t="shared" si="20"/>
        <v/>
      </c>
      <c r="AF248" s="16" t="str">
        <f t="shared" si="21"/>
        <v/>
      </c>
      <c r="AG248" s="16" t="str">
        <f t="shared" si="22"/>
        <v/>
      </c>
      <c r="AH248" s="16">
        <f t="shared" si="23"/>
        <v>0</v>
      </c>
      <c r="AI248" s="17" t="str">
        <f>IF('Peer Comparison Tool'!$D$12="NR","",IF($C248='Peer Comparison Tool'!$D$9,COUNT('CECL &lt;50B Database'!$AI$1:AI247)+1,""))</f>
        <v/>
      </c>
    </row>
    <row r="249" spans="29:35" x14ac:dyDescent="0.25">
      <c r="AC249" s="16" t="str">
        <f t="shared" si="18"/>
        <v/>
      </c>
      <c r="AD249" s="16" t="str">
        <f t="shared" si="19"/>
        <v/>
      </c>
      <c r="AE249" s="16" t="str">
        <f t="shared" si="20"/>
        <v/>
      </c>
      <c r="AF249" s="16" t="str">
        <f t="shared" si="21"/>
        <v/>
      </c>
      <c r="AG249" s="16" t="str">
        <f t="shared" si="22"/>
        <v/>
      </c>
      <c r="AH249" s="16">
        <f t="shared" si="23"/>
        <v>0</v>
      </c>
      <c r="AI249" s="17" t="str">
        <f>IF('Peer Comparison Tool'!$D$12="NR","",IF($C249='Peer Comparison Tool'!$D$9,COUNT('CECL &lt;50B Database'!$AI$1:AI248)+1,""))</f>
        <v/>
      </c>
    </row>
    <row r="250" spans="29:35" x14ac:dyDescent="0.25">
      <c r="AC250" s="16" t="str">
        <f t="shared" si="18"/>
        <v/>
      </c>
      <c r="AD250" s="16" t="str">
        <f t="shared" si="19"/>
        <v/>
      </c>
      <c r="AE250" s="16" t="str">
        <f t="shared" si="20"/>
        <v/>
      </c>
      <c r="AF250" s="16" t="str">
        <f t="shared" si="21"/>
        <v/>
      </c>
      <c r="AG250" s="16" t="str">
        <f t="shared" si="22"/>
        <v/>
      </c>
      <c r="AH250" s="16">
        <f t="shared" si="23"/>
        <v>0</v>
      </c>
      <c r="AI250" s="17" t="str">
        <f>IF('Peer Comparison Tool'!$D$12="NR","",IF($C250='Peer Comparison Tool'!$D$9,COUNT('CECL &lt;50B Database'!$AI$1:AI249)+1,""))</f>
        <v/>
      </c>
    </row>
    <row r="251" spans="29:35" x14ac:dyDescent="0.25">
      <c r="AC251" s="16" t="str">
        <f t="shared" si="18"/>
        <v/>
      </c>
      <c r="AD251" s="16" t="str">
        <f t="shared" si="19"/>
        <v/>
      </c>
      <c r="AE251" s="16" t="str">
        <f t="shared" si="20"/>
        <v/>
      </c>
      <c r="AF251" s="16" t="str">
        <f t="shared" si="21"/>
        <v/>
      </c>
      <c r="AG251" s="16" t="str">
        <f t="shared" si="22"/>
        <v/>
      </c>
      <c r="AH251" s="16">
        <f t="shared" si="23"/>
        <v>0</v>
      </c>
      <c r="AI251" s="17" t="str">
        <f>IF('Peer Comparison Tool'!$D$12="NR","",IF($C251='Peer Comparison Tool'!$D$9,COUNT('CECL &lt;50B Database'!$AI$1:AI250)+1,""))</f>
        <v/>
      </c>
    </row>
    <row r="252" spans="29:35" x14ac:dyDescent="0.25">
      <c r="AC252" s="16" t="str">
        <f t="shared" si="18"/>
        <v/>
      </c>
      <c r="AD252" s="16" t="str">
        <f t="shared" si="19"/>
        <v/>
      </c>
      <c r="AE252" s="16" t="str">
        <f t="shared" si="20"/>
        <v/>
      </c>
      <c r="AF252" s="16" t="str">
        <f t="shared" si="21"/>
        <v/>
      </c>
      <c r="AG252" s="16" t="str">
        <f t="shared" si="22"/>
        <v/>
      </c>
      <c r="AH252" s="16">
        <f t="shared" si="23"/>
        <v>0</v>
      </c>
      <c r="AI252" s="17" t="str">
        <f>IF('Peer Comparison Tool'!$D$12="NR","",IF($C252='Peer Comparison Tool'!$D$9,COUNT('CECL &lt;50B Database'!$AI$1:AI251)+1,""))</f>
        <v/>
      </c>
    </row>
    <row r="253" spans="29:35" x14ac:dyDescent="0.25">
      <c r="AC253" s="16" t="str">
        <f t="shared" si="18"/>
        <v/>
      </c>
      <c r="AD253" s="16" t="str">
        <f t="shared" si="19"/>
        <v/>
      </c>
      <c r="AE253" s="16" t="str">
        <f t="shared" si="20"/>
        <v/>
      </c>
      <c r="AF253" s="16" t="str">
        <f t="shared" si="21"/>
        <v/>
      </c>
      <c r="AG253" s="16" t="str">
        <f t="shared" si="22"/>
        <v/>
      </c>
      <c r="AH253" s="16">
        <f t="shared" si="23"/>
        <v>0</v>
      </c>
      <c r="AI253" s="17" t="str">
        <f>IF('Peer Comparison Tool'!$D$12="NR","",IF($C253='Peer Comparison Tool'!$D$9,COUNT('CECL &lt;50B Database'!$AI$1:AI252)+1,""))</f>
        <v/>
      </c>
    </row>
    <row r="254" spans="29:35" x14ac:dyDescent="0.25">
      <c r="AC254" s="16" t="str">
        <f t="shared" si="18"/>
        <v/>
      </c>
      <c r="AD254" s="16" t="str">
        <f t="shared" si="19"/>
        <v/>
      </c>
      <c r="AE254" s="16" t="str">
        <f t="shared" si="20"/>
        <v/>
      </c>
      <c r="AF254" s="16" t="str">
        <f t="shared" si="21"/>
        <v/>
      </c>
      <c r="AG254" s="16" t="str">
        <f t="shared" si="22"/>
        <v/>
      </c>
      <c r="AH254" s="16">
        <f t="shared" si="23"/>
        <v>0</v>
      </c>
      <c r="AI254" s="17" t="str">
        <f>IF('Peer Comparison Tool'!$D$12="NR","",IF($C254='Peer Comparison Tool'!$D$9,COUNT('CECL &lt;50B Database'!$AI$1:AI253)+1,""))</f>
        <v/>
      </c>
    </row>
    <row r="255" spans="29:35" x14ac:dyDescent="0.25">
      <c r="AC255" s="16" t="str">
        <f t="shared" si="18"/>
        <v/>
      </c>
      <c r="AD255" s="16" t="str">
        <f t="shared" si="19"/>
        <v/>
      </c>
      <c r="AE255" s="16" t="str">
        <f t="shared" si="20"/>
        <v/>
      </c>
      <c r="AF255" s="16" t="str">
        <f t="shared" si="21"/>
        <v/>
      </c>
      <c r="AG255" s="16" t="str">
        <f t="shared" si="22"/>
        <v/>
      </c>
      <c r="AH255" s="16">
        <f t="shared" si="23"/>
        <v>0</v>
      </c>
      <c r="AI255" s="17" t="str">
        <f>IF('Peer Comparison Tool'!$D$12="NR","",IF($C255='Peer Comparison Tool'!$D$9,COUNT('CECL &lt;50B Database'!$AI$1:AI254)+1,""))</f>
        <v/>
      </c>
    </row>
    <row r="256" spans="29:35" x14ac:dyDescent="0.25">
      <c r="AC256" s="16" t="str">
        <f t="shared" si="18"/>
        <v/>
      </c>
      <c r="AD256" s="16" t="str">
        <f t="shared" si="19"/>
        <v/>
      </c>
      <c r="AE256" s="16" t="str">
        <f t="shared" si="20"/>
        <v/>
      </c>
      <c r="AF256" s="16" t="str">
        <f t="shared" si="21"/>
        <v/>
      </c>
      <c r="AG256" s="16" t="str">
        <f t="shared" si="22"/>
        <v/>
      </c>
      <c r="AH256" s="16">
        <f t="shared" si="23"/>
        <v>0</v>
      </c>
      <c r="AI256" s="17" t="str">
        <f>IF('Peer Comparison Tool'!$D$12="NR","",IF($C256='Peer Comparison Tool'!$D$9,COUNT('CECL &lt;50B Database'!$AI$1:AI255)+1,""))</f>
        <v/>
      </c>
    </row>
    <row r="257" spans="29:35" x14ac:dyDescent="0.25">
      <c r="AC257" s="16" t="str">
        <f t="shared" si="18"/>
        <v/>
      </c>
      <c r="AD257" s="16" t="str">
        <f t="shared" si="19"/>
        <v/>
      </c>
      <c r="AE257" s="16" t="str">
        <f t="shared" si="20"/>
        <v/>
      </c>
      <c r="AF257" s="16" t="str">
        <f t="shared" si="21"/>
        <v/>
      </c>
      <c r="AG257" s="16" t="str">
        <f t="shared" si="22"/>
        <v/>
      </c>
      <c r="AH257" s="16">
        <f t="shared" si="23"/>
        <v>0</v>
      </c>
      <c r="AI257" s="17" t="str">
        <f>IF('Peer Comparison Tool'!$D$12="NR","",IF($C257='Peer Comparison Tool'!$D$9,COUNT('CECL &lt;50B Database'!$AI$1:AI256)+1,""))</f>
        <v/>
      </c>
    </row>
    <row r="258" spans="29:35" x14ac:dyDescent="0.25">
      <c r="AC258" s="16" t="str">
        <f t="shared" si="18"/>
        <v/>
      </c>
      <c r="AD258" s="16" t="str">
        <f t="shared" si="19"/>
        <v/>
      </c>
      <c r="AE258" s="16" t="str">
        <f t="shared" si="20"/>
        <v/>
      </c>
      <c r="AF258" s="16" t="str">
        <f t="shared" si="21"/>
        <v/>
      </c>
      <c r="AG258" s="16" t="str">
        <f t="shared" si="22"/>
        <v/>
      </c>
      <c r="AH258" s="16">
        <f t="shared" si="23"/>
        <v>0</v>
      </c>
      <c r="AI258" s="17" t="str">
        <f>IF('Peer Comparison Tool'!$D$12="NR","",IF($C258='Peer Comparison Tool'!$D$9,COUNT('CECL &lt;50B Database'!$AI$1:AI257)+1,""))</f>
        <v/>
      </c>
    </row>
    <row r="259" spans="29:35" x14ac:dyDescent="0.25">
      <c r="AC259" s="16" t="str">
        <f t="shared" ref="AC259:AC322" si="24">IF(AND($G259&gt;=10000000,$G259&lt;50000000),$K259,"")</f>
        <v/>
      </c>
      <c r="AD259" s="16" t="str">
        <f t="shared" ref="AD259:AD322" si="25">IF(AND($G259&gt;=5000000,$G259&lt;9999999),$K259,"")</f>
        <v/>
      </c>
      <c r="AE259" s="16" t="str">
        <f t="shared" ref="AE259:AE322" si="26">IF(AND($G259&gt;=1000000,$G259&lt;4999999),$K259,"")</f>
        <v/>
      </c>
      <c r="AF259" s="16" t="str">
        <f t="shared" ref="AF259:AF322" si="27">IF(AND($G259&gt;=500000,$G259&lt;999999),$K259,"")</f>
        <v/>
      </c>
      <c r="AG259" s="16" t="str">
        <f t="shared" ref="AG259:AG322" si="28">IF(AND($G259&gt;=100000,$G259&lt;499999),$K259,"")</f>
        <v/>
      </c>
      <c r="AH259" s="16">
        <f t="shared" ref="AH259:AH322" si="29">IF(AND($G259&gt;=0,$G259&lt;99999),$K259,"")</f>
        <v>0</v>
      </c>
      <c r="AI259" s="17" t="str">
        <f>IF('Peer Comparison Tool'!$D$12="NR","",IF($C259='Peer Comparison Tool'!$D$9,COUNT('CECL &lt;50B Database'!$AI$1:AI258)+1,""))</f>
        <v/>
      </c>
    </row>
    <row r="260" spans="29:35" x14ac:dyDescent="0.25">
      <c r="AC260" s="16" t="str">
        <f t="shared" si="24"/>
        <v/>
      </c>
      <c r="AD260" s="16" t="str">
        <f t="shared" si="25"/>
        <v/>
      </c>
      <c r="AE260" s="16" t="str">
        <f t="shared" si="26"/>
        <v/>
      </c>
      <c r="AF260" s="16" t="str">
        <f t="shared" si="27"/>
        <v/>
      </c>
      <c r="AG260" s="16" t="str">
        <f t="shared" si="28"/>
        <v/>
      </c>
      <c r="AH260" s="16">
        <f t="shared" si="29"/>
        <v>0</v>
      </c>
      <c r="AI260" s="17" t="str">
        <f>IF('Peer Comparison Tool'!$D$12="NR","",IF($C260='Peer Comparison Tool'!$D$9,COUNT('CECL &lt;50B Database'!$AI$1:AI259)+1,""))</f>
        <v/>
      </c>
    </row>
    <row r="261" spans="29:35" x14ac:dyDescent="0.25">
      <c r="AC261" s="16" t="str">
        <f t="shared" si="24"/>
        <v/>
      </c>
      <c r="AD261" s="16" t="str">
        <f t="shared" si="25"/>
        <v/>
      </c>
      <c r="AE261" s="16" t="str">
        <f t="shared" si="26"/>
        <v/>
      </c>
      <c r="AF261" s="16" t="str">
        <f t="shared" si="27"/>
        <v/>
      </c>
      <c r="AG261" s="16" t="str">
        <f t="shared" si="28"/>
        <v/>
      </c>
      <c r="AH261" s="16">
        <f t="shared" si="29"/>
        <v>0</v>
      </c>
      <c r="AI261" s="17" t="str">
        <f>IF('Peer Comparison Tool'!$D$12="NR","",IF($C261='Peer Comparison Tool'!$D$9,COUNT('CECL &lt;50B Database'!$AI$1:AI260)+1,""))</f>
        <v/>
      </c>
    </row>
    <row r="262" spans="29:35" x14ac:dyDescent="0.25">
      <c r="AC262" s="16" t="str">
        <f t="shared" si="24"/>
        <v/>
      </c>
      <c r="AD262" s="16" t="str">
        <f t="shared" si="25"/>
        <v/>
      </c>
      <c r="AE262" s="16" t="str">
        <f t="shared" si="26"/>
        <v/>
      </c>
      <c r="AF262" s="16" t="str">
        <f t="shared" si="27"/>
        <v/>
      </c>
      <c r="AG262" s="16" t="str">
        <f t="shared" si="28"/>
        <v/>
      </c>
      <c r="AH262" s="16">
        <f t="shared" si="29"/>
        <v>0</v>
      </c>
      <c r="AI262" s="17" t="str">
        <f>IF('Peer Comparison Tool'!$D$12="NR","",IF($C262='Peer Comparison Tool'!$D$9,COUNT('CECL &lt;50B Database'!$AI$1:AI261)+1,""))</f>
        <v/>
      </c>
    </row>
    <row r="263" spans="29:35" x14ac:dyDescent="0.25">
      <c r="AC263" s="16" t="str">
        <f t="shared" si="24"/>
        <v/>
      </c>
      <c r="AD263" s="16" t="str">
        <f t="shared" si="25"/>
        <v/>
      </c>
      <c r="AE263" s="16" t="str">
        <f t="shared" si="26"/>
        <v/>
      </c>
      <c r="AF263" s="16" t="str">
        <f t="shared" si="27"/>
        <v/>
      </c>
      <c r="AG263" s="16" t="str">
        <f t="shared" si="28"/>
        <v/>
      </c>
      <c r="AH263" s="16">
        <f t="shared" si="29"/>
        <v>0</v>
      </c>
      <c r="AI263" s="17" t="str">
        <f>IF('Peer Comparison Tool'!$D$12="NR","",IF($C263='Peer Comparison Tool'!$D$9,COUNT('CECL &lt;50B Database'!$AI$1:AI262)+1,""))</f>
        <v/>
      </c>
    </row>
    <row r="264" spans="29:35" x14ac:dyDescent="0.25">
      <c r="AC264" s="16" t="str">
        <f t="shared" si="24"/>
        <v/>
      </c>
      <c r="AD264" s="16" t="str">
        <f t="shared" si="25"/>
        <v/>
      </c>
      <c r="AE264" s="16" t="str">
        <f t="shared" si="26"/>
        <v/>
      </c>
      <c r="AF264" s="16" t="str">
        <f t="shared" si="27"/>
        <v/>
      </c>
      <c r="AG264" s="16" t="str">
        <f t="shared" si="28"/>
        <v/>
      </c>
      <c r="AH264" s="16">
        <f t="shared" si="29"/>
        <v>0</v>
      </c>
      <c r="AI264" s="17" t="str">
        <f>IF('Peer Comparison Tool'!$D$12="NR","",IF($C264='Peer Comparison Tool'!$D$9,COUNT('CECL &lt;50B Database'!$AI$1:AI263)+1,""))</f>
        <v/>
      </c>
    </row>
    <row r="265" spans="29:35" x14ac:dyDescent="0.25">
      <c r="AC265" s="16" t="str">
        <f t="shared" si="24"/>
        <v/>
      </c>
      <c r="AD265" s="16" t="str">
        <f t="shared" si="25"/>
        <v/>
      </c>
      <c r="AE265" s="16" t="str">
        <f t="shared" si="26"/>
        <v/>
      </c>
      <c r="AF265" s="16" t="str">
        <f t="shared" si="27"/>
        <v/>
      </c>
      <c r="AG265" s="16" t="str">
        <f t="shared" si="28"/>
        <v/>
      </c>
      <c r="AH265" s="16">
        <f t="shared" si="29"/>
        <v>0</v>
      </c>
      <c r="AI265" s="17" t="str">
        <f>IF('Peer Comparison Tool'!$D$12="NR","",IF($C265='Peer Comparison Tool'!$D$9,COUNT('CECL &lt;50B Database'!$AI$1:AI264)+1,""))</f>
        <v/>
      </c>
    </row>
    <row r="266" spans="29:35" x14ac:dyDescent="0.25">
      <c r="AC266" s="16" t="str">
        <f t="shared" si="24"/>
        <v/>
      </c>
      <c r="AD266" s="16" t="str">
        <f t="shared" si="25"/>
        <v/>
      </c>
      <c r="AE266" s="16" t="str">
        <f t="shared" si="26"/>
        <v/>
      </c>
      <c r="AF266" s="16" t="str">
        <f t="shared" si="27"/>
        <v/>
      </c>
      <c r="AG266" s="16" t="str">
        <f t="shared" si="28"/>
        <v/>
      </c>
      <c r="AH266" s="16">
        <f t="shared" si="29"/>
        <v>0</v>
      </c>
      <c r="AI266" s="17" t="str">
        <f>IF('Peer Comparison Tool'!$D$12="NR","",IF($C266='Peer Comparison Tool'!$D$9,COUNT('CECL &lt;50B Database'!$AI$1:AI265)+1,""))</f>
        <v/>
      </c>
    </row>
    <row r="267" spans="29:35" x14ac:dyDescent="0.25">
      <c r="AC267" s="16" t="str">
        <f t="shared" si="24"/>
        <v/>
      </c>
      <c r="AD267" s="16" t="str">
        <f t="shared" si="25"/>
        <v/>
      </c>
      <c r="AE267" s="16" t="str">
        <f t="shared" si="26"/>
        <v/>
      </c>
      <c r="AF267" s="16" t="str">
        <f t="shared" si="27"/>
        <v/>
      </c>
      <c r="AG267" s="16" t="str">
        <f t="shared" si="28"/>
        <v/>
      </c>
      <c r="AH267" s="16">
        <f t="shared" si="29"/>
        <v>0</v>
      </c>
      <c r="AI267" s="17" t="str">
        <f>IF('Peer Comparison Tool'!$D$12="NR","",IF($C267='Peer Comparison Tool'!$D$9,COUNT('CECL &lt;50B Database'!$AI$1:AI266)+1,""))</f>
        <v/>
      </c>
    </row>
    <row r="268" spans="29:35" x14ac:dyDescent="0.25">
      <c r="AC268" s="16" t="str">
        <f t="shared" si="24"/>
        <v/>
      </c>
      <c r="AD268" s="16" t="str">
        <f t="shared" si="25"/>
        <v/>
      </c>
      <c r="AE268" s="16" t="str">
        <f t="shared" si="26"/>
        <v/>
      </c>
      <c r="AF268" s="16" t="str">
        <f t="shared" si="27"/>
        <v/>
      </c>
      <c r="AG268" s="16" t="str">
        <f t="shared" si="28"/>
        <v/>
      </c>
      <c r="AH268" s="16">
        <f t="shared" si="29"/>
        <v>0</v>
      </c>
      <c r="AI268" s="17" t="str">
        <f>IF('Peer Comparison Tool'!$D$12="NR","",IF($C268='Peer Comparison Tool'!$D$9,COUNT('CECL &lt;50B Database'!$AI$1:AI267)+1,""))</f>
        <v/>
      </c>
    </row>
    <row r="269" spans="29:35" x14ac:dyDescent="0.25">
      <c r="AC269" s="16" t="str">
        <f t="shared" si="24"/>
        <v/>
      </c>
      <c r="AD269" s="16" t="str">
        <f t="shared" si="25"/>
        <v/>
      </c>
      <c r="AE269" s="16" t="str">
        <f t="shared" si="26"/>
        <v/>
      </c>
      <c r="AF269" s="16" t="str">
        <f t="shared" si="27"/>
        <v/>
      </c>
      <c r="AG269" s="16" t="str">
        <f t="shared" si="28"/>
        <v/>
      </c>
      <c r="AH269" s="16">
        <f t="shared" si="29"/>
        <v>0</v>
      </c>
      <c r="AI269" s="17" t="str">
        <f>IF('Peer Comparison Tool'!$D$12="NR","",IF($C269='Peer Comparison Tool'!$D$9,COUNT('CECL &lt;50B Database'!$AI$1:AI268)+1,""))</f>
        <v/>
      </c>
    </row>
    <row r="270" spans="29:35" x14ac:dyDescent="0.25">
      <c r="AC270" s="16" t="str">
        <f t="shared" si="24"/>
        <v/>
      </c>
      <c r="AD270" s="16" t="str">
        <f t="shared" si="25"/>
        <v/>
      </c>
      <c r="AE270" s="16" t="str">
        <f t="shared" si="26"/>
        <v/>
      </c>
      <c r="AF270" s="16" t="str">
        <f t="shared" si="27"/>
        <v/>
      </c>
      <c r="AG270" s="16" t="str">
        <f t="shared" si="28"/>
        <v/>
      </c>
      <c r="AH270" s="16">
        <f t="shared" si="29"/>
        <v>0</v>
      </c>
      <c r="AI270" s="17" t="str">
        <f>IF('Peer Comparison Tool'!$D$12="NR","",IF($C270='Peer Comparison Tool'!$D$9,COUNT('CECL &lt;50B Database'!$AI$1:AI269)+1,""))</f>
        <v/>
      </c>
    </row>
    <row r="271" spans="29:35" x14ac:dyDescent="0.25">
      <c r="AC271" s="16" t="str">
        <f t="shared" si="24"/>
        <v/>
      </c>
      <c r="AD271" s="16" t="str">
        <f t="shared" si="25"/>
        <v/>
      </c>
      <c r="AE271" s="16" t="str">
        <f t="shared" si="26"/>
        <v/>
      </c>
      <c r="AF271" s="16" t="str">
        <f t="shared" si="27"/>
        <v/>
      </c>
      <c r="AG271" s="16" t="str">
        <f t="shared" si="28"/>
        <v/>
      </c>
      <c r="AH271" s="16">
        <f t="shared" si="29"/>
        <v>0</v>
      </c>
      <c r="AI271" s="17" t="str">
        <f>IF('Peer Comparison Tool'!$D$12="NR","",IF($C271='Peer Comparison Tool'!$D$9,COUNT('CECL &lt;50B Database'!$AI$1:AI270)+1,""))</f>
        <v/>
      </c>
    </row>
    <row r="272" spans="29:35" x14ac:dyDescent="0.25">
      <c r="AC272" s="16" t="str">
        <f t="shared" si="24"/>
        <v/>
      </c>
      <c r="AD272" s="16" t="str">
        <f t="shared" si="25"/>
        <v/>
      </c>
      <c r="AE272" s="16" t="str">
        <f t="shared" si="26"/>
        <v/>
      </c>
      <c r="AF272" s="16" t="str">
        <f t="shared" si="27"/>
        <v/>
      </c>
      <c r="AG272" s="16" t="str">
        <f t="shared" si="28"/>
        <v/>
      </c>
      <c r="AH272" s="16">
        <f t="shared" si="29"/>
        <v>0</v>
      </c>
      <c r="AI272" s="17" t="str">
        <f>IF('Peer Comparison Tool'!$D$12="NR","",IF($C272='Peer Comparison Tool'!$D$9,COUNT('CECL &lt;50B Database'!$AI$1:AI271)+1,""))</f>
        <v/>
      </c>
    </row>
    <row r="273" spans="29:35" x14ac:dyDescent="0.25">
      <c r="AC273" s="16" t="str">
        <f t="shared" si="24"/>
        <v/>
      </c>
      <c r="AD273" s="16" t="str">
        <f t="shared" si="25"/>
        <v/>
      </c>
      <c r="AE273" s="16" t="str">
        <f t="shared" si="26"/>
        <v/>
      </c>
      <c r="AF273" s="16" t="str">
        <f t="shared" si="27"/>
        <v/>
      </c>
      <c r="AG273" s="16" t="str">
        <f t="shared" si="28"/>
        <v/>
      </c>
      <c r="AH273" s="16">
        <f t="shared" si="29"/>
        <v>0</v>
      </c>
      <c r="AI273" s="17" t="str">
        <f>IF('Peer Comparison Tool'!$D$12="NR","",IF($C273='Peer Comparison Tool'!$D$9,COUNT('CECL &lt;50B Database'!$AI$1:AI272)+1,""))</f>
        <v/>
      </c>
    </row>
    <row r="274" spans="29:35" x14ac:dyDescent="0.25">
      <c r="AC274" s="16" t="str">
        <f t="shared" si="24"/>
        <v/>
      </c>
      <c r="AD274" s="16" t="str">
        <f t="shared" si="25"/>
        <v/>
      </c>
      <c r="AE274" s="16" t="str">
        <f t="shared" si="26"/>
        <v/>
      </c>
      <c r="AF274" s="16" t="str">
        <f t="shared" si="27"/>
        <v/>
      </c>
      <c r="AG274" s="16" t="str">
        <f t="shared" si="28"/>
        <v/>
      </c>
      <c r="AH274" s="16">
        <f t="shared" si="29"/>
        <v>0</v>
      </c>
      <c r="AI274" s="17" t="str">
        <f>IF('Peer Comparison Tool'!$D$12="NR","",IF($C274='Peer Comparison Tool'!$D$9,COUNT('CECL &lt;50B Database'!$AI$1:AI273)+1,""))</f>
        <v/>
      </c>
    </row>
    <row r="275" spans="29:35" x14ac:dyDescent="0.25">
      <c r="AC275" s="16" t="str">
        <f t="shared" si="24"/>
        <v/>
      </c>
      <c r="AD275" s="16" t="str">
        <f t="shared" si="25"/>
        <v/>
      </c>
      <c r="AE275" s="16" t="str">
        <f t="shared" si="26"/>
        <v/>
      </c>
      <c r="AF275" s="16" t="str">
        <f t="shared" si="27"/>
        <v/>
      </c>
      <c r="AG275" s="16" t="str">
        <f t="shared" si="28"/>
        <v/>
      </c>
      <c r="AH275" s="16">
        <f t="shared" si="29"/>
        <v>0</v>
      </c>
      <c r="AI275" s="17" t="str">
        <f>IF('Peer Comparison Tool'!$D$12="NR","",IF($C275='Peer Comparison Tool'!$D$9,COUNT('CECL &lt;50B Database'!$AI$1:AI274)+1,""))</f>
        <v/>
      </c>
    </row>
    <row r="276" spans="29:35" x14ac:dyDescent="0.25">
      <c r="AC276" s="16" t="str">
        <f t="shared" si="24"/>
        <v/>
      </c>
      <c r="AD276" s="16" t="str">
        <f t="shared" si="25"/>
        <v/>
      </c>
      <c r="AE276" s="16" t="str">
        <f t="shared" si="26"/>
        <v/>
      </c>
      <c r="AF276" s="16" t="str">
        <f t="shared" si="27"/>
        <v/>
      </c>
      <c r="AG276" s="16" t="str">
        <f t="shared" si="28"/>
        <v/>
      </c>
      <c r="AH276" s="16">
        <f t="shared" si="29"/>
        <v>0</v>
      </c>
      <c r="AI276" s="17" t="str">
        <f>IF('Peer Comparison Tool'!$D$12="NR","",IF($C276='Peer Comparison Tool'!$D$9,COUNT('CECL &lt;50B Database'!$AI$1:AI275)+1,""))</f>
        <v/>
      </c>
    </row>
    <row r="277" spans="29:35" x14ac:dyDescent="0.25">
      <c r="AC277" s="16" t="str">
        <f t="shared" si="24"/>
        <v/>
      </c>
      <c r="AD277" s="16" t="str">
        <f t="shared" si="25"/>
        <v/>
      </c>
      <c r="AE277" s="16" t="str">
        <f t="shared" si="26"/>
        <v/>
      </c>
      <c r="AF277" s="16" t="str">
        <f t="shared" si="27"/>
        <v/>
      </c>
      <c r="AG277" s="16" t="str">
        <f t="shared" si="28"/>
        <v/>
      </c>
      <c r="AH277" s="16">
        <f t="shared" si="29"/>
        <v>0</v>
      </c>
      <c r="AI277" s="17" t="str">
        <f>IF('Peer Comparison Tool'!$D$12="NR","",IF($C277='Peer Comparison Tool'!$D$9,COUNT('CECL &lt;50B Database'!$AI$1:AI276)+1,""))</f>
        <v/>
      </c>
    </row>
    <row r="278" spans="29:35" x14ac:dyDescent="0.25">
      <c r="AC278" s="16" t="str">
        <f t="shared" si="24"/>
        <v/>
      </c>
      <c r="AD278" s="16" t="str">
        <f t="shared" si="25"/>
        <v/>
      </c>
      <c r="AE278" s="16" t="str">
        <f t="shared" si="26"/>
        <v/>
      </c>
      <c r="AF278" s="16" t="str">
        <f t="shared" si="27"/>
        <v/>
      </c>
      <c r="AG278" s="16" t="str">
        <f t="shared" si="28"/>
        <v/>
      </c>
      <c r="AH278" s="16">
        <f t="shared" si="29"/>
        <v>0</v>
      </c>
      <c r="AI278" s="17" t="str">
        <f>IF('Peer Comparison Tool'!$D$12="NR","",IF($C278='Peer Comparison Tool'!$D$9,COUNT('CECL &lt;50B Database'!$AI$1:AI277)+1,""))</f>
        <v/>
      </c>
    </row>
    <row r="279" spans="29:35" x14ac:dyDescent="0.25">
      <c r="AC279" s="16" t="str">
        <f t="shared" si="24"/>
        <v/>
      </c>
      <c r="AD279" s="16" t="str">
        <f t="shared" si="25"/>
        <v/>
      </c>
      <c r="AE279" s="16" t="str">
        <f t="shared" si="26"/>
        <v/>
      </c>
      <c r="AF279" s="16" t="str">
        <f t="shared" si="27"/>
        <v/>
      </c>
      <c r="AG279" s="16" t="str">
        <f t="shared" si="28"/>
        <v/>
      </c>
      <c r="AH279" s="16">
        <f t="shared" si="29"/>
        <v>0</v>
      </c>
      <c r="AI279" s="17" t="str">
        <f>IF('Peer Comparison Tool'!$D$12="NR","",IF($C279='Peer Comparison Tool'!$D$9,COUNT('CECL &lt;50B Database'!$AI$1:AI278)+1,""))</f>
        <v/>
      </c>
    </row>
    <row r="280" spans="29:35" x14ac:dyDescent="0.25">
      <c r="AC280" s="16" t="str">
        <f t="shared" si="24"/>
        <v/>
      </c>
      <c r="AD280" s="16" t="str">
        <f t="shared" si="25"/>
        <v/>
      </c>
      <c r="AE280" s="16" t="str">
        <f t="shared" si="26"/>
        <v/>
      </c>
      <c r="AF280" s="16" t="str">
        <f t="shared" si="27"/>
        <v/>
      </c>
      <c r="AG280" s="16" t="str">
        <f t="shared" si="28"/>
        <v/>
      </c>
      <c r="AH280" s="16">
        <f t="shared" si="29"/>
        <v>0</v>
      </c>
      <c r="AI280" s="17" t="str">
        <f>IF('Peer Comparison Tool'!$D$12="NR","",IF($C280='Peer Comparison Tool'!$D$9,COUNT('CECL &lt;50B Database'!$AI$1:AI279)+1,""))</f>
        <v/>
      </c>
    </row>
    <row r="281" spans="29:35" x14ac:dyDescent="0.25">
      <c r="AC281" s="16" t="str">
        <f t="shared" si="24"/>
        <v/>
      </c>
      <c r="AD281" s="16" t="str">
        <f t="shared" si="25"/>
        <v/>
      </c>
      <c r="AE281" s="16" t="str">
        <f t="shared" si="26"/>
        <v/>
      </c>
      <c r="AF281" s="16" t="str">
        <f t="shared" si="27"/>
        <v/>
      </c>
      <c r="AG281" s="16" t="str">
        <f t="shared" si="28"/>
        <v/>
      </c>
      <c r="AH281" s="16">
        <f t="shared" si="29"/>
        <v>0</v>
      </c>
      <c r="AI281" s="17" t="str">
        <f>IF('Peer Comparison Tool'!$D$12="NR","",IF($C281='Peer Comparison Tool'!$D$9,COUNT('CECL &lt;50B Database'!$AI$1:AI280)+1,""))</f>
        <v/>
      </c>
    </row>
    <row r="282" spans="29:35" x14ac:dyDescent="0.25">
      <c r="AC282" s="16" t="str">
        <f t="shared" si="24"/>
        <v/>
      </c>
      <c r="AD282" s="16" t="str">
        <f t="shared" si="25"/>
        <v/>
      </c>
      <c r="AE282" s="16" t="str">
        <f t="shared" si="26"/>
        <v/>
      </c>
      <c r="AF282" s="16" t="str">
        <f t="shared" si="27"/>
        <v/>
      </c>
      <c r="AG282" s="16" t="str">
        <f t="shared" si="28"/>
        <v/>
      </c>
      <c r="AH282" s="16">
        <f t="shared" si="29"/>
        <v>0</v>
      </c>
      <c r="AI282" s="17" t="str">
        <f>IF('Peer Comparison Tool'!$D$12="NR","",IF($C282='Peer Comparison Tool'!$D$9,COUNT('CECL &lt;50B Database'!$AI$1:AI281)+1,""))</f>
        <v/>
      </c>
    </row>
    <row r="283" spans="29:35" x14ac:dyDescent="0.25">
      <c r="AC283" s="16" t="str">
        <f t="shared" si="24"/>
        <v/>
      </c>
      <c r="AD283" s="16" t="str">
        <f t="shared" si="25"/>
        <v/>
      </c>
      <c r="AE283" s="16" t="str">
        <f t="shared" si="26"/>
        <v/>
      </c>
      <c r="AF283" s="16" t="str">
        <f t="shared" si="27"/>
        <v/>
      </c>
      <c r="AG283" s="16" t="str">
        <f t="shared" si="28"/>
        <v/>
      </c>
      <c r="AH283" s="16">
        <f t="shared" si="29"/>
        <v>0</v>
      </c>
      <c r="AI283" s="17" t="str">
        <f>IF('Peer Comparison Tool'!$D$12="NR","",IF($C283='Peer Comparison Tool'!$D$9,COUNT('CECL &lt;50B Database'!$AI$1:AI282)+1,""))</f>
        <v/>
      </c>
    </row>
    <row r="284" spans="29:35" x14ac:dyDescent="0.25">
      <c r="AC284" s="16" t="str">
        <f t="shared" si="24"/>
        <v/>
      </c>
      <c r="AD284" s="16" t="str">
        <f t="shared" si="25"/>
        <v/>
      </c>
      <c r="AE284" s="16" t="str">
        <f t="shared" si="26"/>
        <v/>
      </c>
      <c r="AF284" s="16" t="str">
        <f t="shared" si="27"/>
        <v/>
      </c>
      <c r="AG284" s="16" t="str">
        <f t="shared" si="28"/>
        <v/>
      </c>
      <c r="AH284" s="16">
        <f t="shared" si="29"/>
        <v>0</v>
      </c>
      <c r="AI284" s="17" t="str">
        <f>IF('Peer Comparison Tool'!$D$12="NR","",IF($C284='Peer Comparison Tool'!$D$9,COUNT('CECL &lt;50B Database'!$AI$1:AI283)+1,""))</f>
        <v/>
      </c>
    </row>
    <row r="285" spans="29:35" x14ac:dyDescent="0.25">
      <c r="AC285" s="16" t="str">
        <f t="shared" si="24"/>
        <v/>
      </c>
      <c r="AD285" s="16" t="str">
        <f t="shared" si="25"/>
        <v/>
      </c>
      <c r="AE285" s="16" t="str">
        <f t="shared" si="26"/>
        <v/>
      </c>
      <c r="AF285" s="16" t="str">
        <f t="shared" si="27"/>
        <v/>
      </c>
      <c r="AG285" s="16" t="str">
        <f t="shared" si="28"/>
        <v/>
      </c>
      <c r="AH285" s="16">
        <f t="shared" si="29"/>
        <v>0</v>
      </c>
      <c r="AI285" s="17" t="str">
        <f>IF('Peer Comparison Tool'!$D$12="NR","",IF($C285='Peer Comparison Tool'!$D$9,COUNT('CECL &lt;50B Database'!$AI$1:AI284)+1,""))</f>
        <v/>
      </c>
    </row>
    <row r="286" spans="29:35" x14ac:dyDescent="0.25">
      <c r="AC286" s="16" t="str">
        <f t="shared" si="24"/>
        <v/>
      </c>
      <c r="AD286" s="16" t="str">
        <f t="shared" si="25"/>
        <v/>
      </c>
      <c r="AE286" s="16" t="str">
        <f t="shared" si="26"/>
        <v/>
      </c>
      <c r="AF286" s="16" t="str">
        <f t="shared" si="27"/>
        <v/>
      </c>
      <c r="AG286" s="16" t="str">
        <f t="shared" si="28"/>
        <v/>
      </c>
      <c r="AH286" s="16">
        <f t="shared" si="29"/>
        <v>0</v>
      </c>
      <c r="AI286" s="17" t="str">
        <f>IF('Peer Comparison Tool'!$D$12="NR","",IF($C286='Peer Comparison Tool'!$D$9,COUNT('CECL &lt;50B Database'!$AI$1:AI285)+1,""))</f>
        <v/>
      </c>
    </row>
    <row r="287" spans="29:35" x14ac:dyDescent="0.25">
      <c r="AC287" s="16" t="str">
        <f t="shared" si="24"/>
        <v/>
      </c>
      <c r="AD287" s="16" t="str">
        <f t="shared" si="25"/>
        <v/>
      </c>
      <c r="AE287" s="16" t="str">
        <f t="shared" si="26"/>
        <v/>
      </c>
      <c r="AF287" s="16" t="str">
        <f t="shared" si="27"/>
        <v/>
      </c>
      <c r="AG287" s="16" t="str">
        <f t="shared" si="28"/>
        <v/>
      </c>
      <c r="AH287" s="16">
        <f t="shared" si="29"/>
        <v>0</v>
      </c>
      <c r="AI287" s="17" t="str">
        <f>IF('Peer Comparison Tool'!$D$12="NR","",IF($C287='Peer Comparison Tool'!$D$9,COUNT('CECL &lt;50B Database'!$AI$1:AI286)+1,""))</f>
        <v/>
      </c>
    </row>
    <row r="288" spans="29:35" x14ac:dyDescent="0.25">
      <c r="AC288" s="16" t="str">
        <f t="shared" si="24"/>
        <v/>
      </c>
      <c r="AD288" s="16" t="str">
        <f t="shared" si="25"/>
        <v/>
      </c>
      <c r="AE288" s="16" t="str">
        <f t="shared" si="26"/>
        <v/>
      </c>
      <c r="AF288" s="16" t="str">
        <f t="shared" si="27"/>
        <v/>
      </c>
      <c r="AG288" s="16" t="str">
        <f t="shared" si="28"/>
        <v/>
      </c>
      <c r="AH288" s="16">
        <f t="shared" si="29"/>
        <v>0</v>
      </c>
      <c r="AI288" s="17" t="str">
        <f>IF('Peer Comparison Tool'!$D$12="NR","",IF($C288='Peer Comparison Tool'!$D$9,COUNT('CECL &lt;50B Database'!$AI$1:AI287)+1,""))</f>
        <v/>
      </c>
    </row>
    <row r="289" spans="29:35" x14ac:dyDescent="0.25">
      <c r="AC289" s="16" t="str">
        <f t="shared" si="24"/>
        <v/>
      </c>
      <c r="AD289" s="16" t="str">
        <f t="shared" si="25"/>
        <v/>
      </c>
      <c r="AE289" s="16" t="str">
        <f t="shared" si="26"/>
        <v/>
      </c>
      <c r="AF289" s="16" t="str">
        <f t="shared" si="27"/>
        <v/>
      </c>
      <c r="AG289" s="16" t="str">
        <f t="shared" si="28"/>
        <v/>
      </c>
      <c r="AH289" s="16">
        <f t="shared" si="29"/>
        <v>0</v>
      </c>
      <c r="AI289" s="17" t="str">
        <f>IF('Peer Comparison Tool'!$D$12="NR","",IF($C289='Peer Comparison Tool'!$D$9,COUNT('CECL &lt;50B Database'!$AI$1:AI288)+1,""))</f>
        <v/>
      </c>
    </row>
    <row r="290" spans="29:35" x14ac:dyDescent="0.25">
      <c r="AC290" s="16" t="str">
        <f t="shared" si="24"/>
        <v/>
      </c>
      <c r="AD290" s="16" t="str">
        <f t="shared" si="25"/>
        <v/>
      </c>
      <c r="AE290" s="16" t="str">
        <f t="shared" si="26"/>
        <v/>
      </c>
      <c r="AF290" s="16" t="str">
        <f t="shared" si="27"/>
        <v/>
      </c>
      <c r="AG290" s="16" t="str">
        <f t="shared" si="28"/>
        <v/>
      </c>
      <c r="AH290" s="16">
        <f t="shared" si="29"/>
        <v>0</v>
      </c>
      <c r="AI290" s="17" t="str">
        <f>IF('Peer Comparison Tool'!$D$12="NR","",IF($C290='Peer Comparison Tool'!$D$9,COUNT('CECL &lt;50B Database'!$AI$1:AI289)+1,""))</f>
        <v/>
      </c>
    </row>
    <row r="291" spans="29:35" x14ac:dyDescent="0.25">
      <c r="AC291" s="16" t="str">
        <f t="shared" si="24"/>
        <v/>
      </c>
      <c r="AD291" s="16" t="str">
        <f t="shared" si="25"/>
        <v/>
      </c>
      <c r="AE291" s="16" t="str">
        <f t="shared" si="26"/>
        <v/>
      </c>
      <c r="AF291" s="16" t="str">
        <f t="shared" si="27"/>
        <v/>
      </c>
      <c r="AG291" s="16" t="str">
        <f t="shared" si="28"/>
        <v/>
      </c>
      <c r="AH291" s="16">
        <f t="shared" si="29"/>
        <v>0</v>
      </c>
      <c r="AI291" s="17" t="str">
        <f>IF('Peer Comparison Tool'!$D$12="NR","",IF($C291='Peer Comparison Tool'!$D$9,COUNT('CECL &lt;50B Database'!$AI$1:AI290)+1,""))</f>
        <v/>
      </c>
    </row>
    <row r="292" spans="29:35" x14ac:dyDescent="0.25">
      <c r="AC292" s="16" t="str">
        <f t="shared" si="24"/>
        <v/>
      </c>
      <c r="AD292" s="16" t="str">
        <f t="shared" si="25"/>
        <v/>
      </c>
      <c r="AE292" s="16" t="str">
        <f t="shared" si="26"/>
        <v/>
      </c>
      <c r="AF292" s="16" t="str">
        <f t="shared" si="27"/>
        <v/>
      </c>
      <c r="AG292" s="16" t="str">
        <f t="shared" si="28"/>
        <v/>
      </c>
      <c r="AH292" s="16">
        <f t="shared" si="29"/>
        <v>0</v>
      </c>
      <c r="AI292" s="17" t="str">
        <f>IF('Peer Comparison Tool'!$D$12="NR","",IF($C292='Peer Comparison Tool'!$D$9,COUNT('CECL &lt;50B Database'!$AI$1:AI291)+1,""))</f>
        <v/>
      </c>
    </row>
    <row r="293" spans="29:35" x14ac:dyDescent="0.25">
      <c r="AC293" s="16" t="str">
        <f t="shared" si="24"/>
        <v/>
      </c>
      <c r="AD293" s="16" t="str">
        <f t="shared" si="25"/>
        <v/>
      </c>
      <c r="AE293" s="16" t="str">
        <f t="shared" si="26"/>
        <v/>
      </c>
      <c r="AF293" s="16" t="str">
        <f t="shared" si="27"/>
        <v/>
      </c>
      <c r="AG293" s="16" t="str">
        <f t="shared" si="28"/>
        <v/>
      </c>
      <c r="AH293" s="16">
        <f t="shared" si="29"/>
        <v>0</v>
      </c>
      <c r="AI293" s="17" t="str">
        <f>IF('Peer Comparison Tool'!$D$12="NR","",IF($C293='Peer Comparison Tool'!$D$9,COUNT('CECL &lt;50B Database'!$AI$1:AI292)+1,""))</f>
        <v/>
      </c>
    </row>
    <row r="294" spans="29:35" x14ac:dyDescent="0.25">
      <c r="AC294" s="16" t="str">
        <f t="shared" si="24"/>
        <v/>
      </c>
      <c r="AD294" s="16" t="str">
        <f t="shared" si="25"/>
        <v/>
      </c>
      <c r="AE294" s="16" t="str">
        <f t="shared" si="26"/>
        <v/>
      </c>
      <c r="AF294" s="16" t="str">
        <f t="shared" si="27"/>
        <v/>
      </c>
      <c r="AG294" s="16" t="str">
        <f t="shared" si="28"/>
        <v/>
      </c>
      <c r="AH294" s="16">
        <f t="shared" si="29"/>
        <v>0</v>
      </c>
      <c r="AI294" s="17" t="str">
        <f>IF('Peer Comparison Tool'!$D$12="NR","",IF($C294='Peer Comparison Tool'!$D$9,COUNT('CECL &lt;50B Database'!$AI$1:AI293)+1,""))</f>
        <v/>
      </c>
    </row>
    <row r="295" spans="29:35" x14ac:dyDescent="0.25">
      <c r="AC295" s="16" t="str">
        <f t="shared" si="24"/>
        <v/>
      </c>
      <c r="AD295" s="16" t="str">
        <f t="shared" si="25"/>
        <v/>
      </c>
      <c r="AE295" s="16" t="str">
        <f t="shared" si="26"/>
        <v/>
      </c>
      <c r="AF295" s="16" t="str">
        <f t="shared" si="27"/>
        <v/>
      </c>
      <c r="AG295" s="16" t="str">
        <f t="shared" si="28"/>
        <v/>
      </c>
      <c r="AH295" s="16">
        <f t="shared" si="29"/>
        <v>0</v>
      </c>
      <c r="AI295" s="17" t="str">
        <f>IF('Peer Comparison Tool'!$D$12="NR","",IF($C295='Peer Comparison Tool'!$D$9,COUNT('CECL &lt;50B Database'!$AI$1:AI294)+1,""))</f>
        <v/>
      </c>
    </row>
    <row r="296" spans="29:35" x14ac:dyDescent="0.25">
      <c r="AC296" s="16" t="str">
        <f t="shared" si="24"/>
        <v/>
      </c>
      <c r="AD296" s="16" t="str">
        <f t="shared" si="25"/>
        <v/>
      </c>
      <c r="AE296" s="16" t="str">
        <f t="shared" si="26"/>
        <v/>
      </c>
      <c r="AF296" s="16" t="str">
        <f t="shared" si="27"/>
        <v/>
      </c>
      <c r="AG296" s="16" t="str">
        <f t="shared" si="28"/>
        <v/>
      </c>
      <c r="AH296" s="16">
        <f t="shared" si="29"/>
        <v>0</v>
      </c>
      <c r="AI296" s="17" t="str">
        <f>IF('Peer Comparison Tool'!$D$12="NR","",IF($C296='Peer Comparison Tool'!$D$9,COUNT('CECL &lt;50B Database'!$AI$1:AI295)+1,""))</f>
        <v/>
      </c>
    </row>
    <row r="297" spans="29:35" x14ac:dyDescent="0.25">
      <c r="AC297" s="16" t="str">
        <f t="shared" si="24"/>
        <v/>
      </c>
      <c r="AD297" s="16" t="str">
        <f t="shared" si="25"/>
        <v/>
      </c>
      <c r="AE297" s="16" t="str">
        <f t="shared" si="26"/>
        <v/>
      </c>
      <c r="AF297" s="16" t="str">
        <f t="shared" si="27"/>
        <v/>
      </c>
      <c r="AG297" s="16" t="str">
        <f t="shared" si="28"/>
        <v/>
      </c>
      <c r="AH297" s="16">
        <f t="shared" si="29"/>
        <v>0</v>
      </c>
      <c r="AI297" s="17" t="str">
        <f>IF('Peer Comparison Tool'!$D$12="NR","",IF($C297='Peer Comparison Tool'!$D$9,COUNT('CECL &lt;50B Database'!$AI$1:AI296)+1,""))</f>
        <v/>
      </c>
    </row>
    <row r="298" spans="29:35" x14ac:dyDescent="0.25">
      <c r="AC298" s="16" t="str">
        <f t="shared" si="24"/>
        <v/>
      </c>
      <c r="AD298" s="16" t="str">
        <f t="shared" si="25"/>
        <v/>
      </c>
      <c r="AE298" s="16" t="str">
        <f t="shared" si="26"/>
        <v/>
      </c>
      <c r="AF298" s="16" t="str">
        <f t="shared" si="27"/>
        <v/>
      </c>
      <c r="AG298" s="16" t="str">
        <f t="shared" si="28"/>
        <v/>
      </c>
      <c r="AH298" s="16">
        <f t="shared" si="29"/>
        <v>0</v>
      </c>
      <c r="AI298" s="17" t="str">
        <f>IF('Peer Comparison Tool'!$D$12="NR","",IF($C298='Peer Comparison Tool'!$D$9,COUNT('CECL &lt;50B Database'!$AI$1:AI297)+1,""))</f>
        <v/>
      </c>
    </row>
    <row r="299" spans="29:35" x14ac:dyDescent="0.25">
      <c r="AC299" s="16" t="str">
        <f t="shared" si="24"/>
        <v/>
      </c>
      <c r="AD299" s="16" t="str">
        <f t="shared" si="25"/>
        <v/>
      </c>
      <c r="AE299" s="16" t="str">
        <f t="shared" si="26"/>
        <v/>
      </c>
      <c r="AF299" s="16" t="str">
        <f t="shared" si="27"/>
        <v/>
      </c>
      <c r="AG299" s="16" t="str">
        <f t="shared" si="28"/>
        <v/>
      </c>
      <c r="AH299" s="16">
        <f t="shared" si="29"/>
        <v>0</v>
      </c>
      <c r="AI299" s="17" t="str">
        <f>IF('Peer Comparison Tool'!$D$12="NR","",IF($C299='Peer Comparison Tool'!$D$9,COUNT('CECL &lt;50B Database'!$AI$1:AI298)+1,""))</f>
        <v/>
      </c>
    </row>
    <row r="300" spans="29:35" x14ac:dyDescent="0.25">
      <c r="AC300" s="16" t="str">
        <f t="shared" si="24"/>
        <v/>
      </c>
      <c r="AD300" s="16" t="str">
        <f t="shared" si="25"/>
        <v/>
      </c>
      <c r="AE300" s="16" t="str">
        <f t="shared" si="26"/>
        <v/>
      </c>
      <c r="AF300" s="16" t="str">
        <f t="shared" si="27"/>
        <v/>
      </c>
      <c r="AG300" s="16" t="str">
        <f t="shared" si="28"/>
        <v/>
      </c>
      <c r="AH300" s="16">
        <f t="shared" si="29"/>
        <v>0</v>
      </c>
      <c r="AI300" s="17" t="str">
        <f>IF('Peer Comparison Tool'!$D$12="NR","",IF($C300='Peer Comparison Tool'!$D$9,COUNT('CECL &lt;50B Database'!$AI$1:AI299)+1,""))</f>
        <v/>
      </c>
    </row>
    <row r="301" spans="29:35" x14ac:dyDescent="0.25">
      <c r="AC301" s="16" t="str">
        <f t="shared" si="24"/>
        <v/>
      </c>
      <c r="AD301" s="16" t="str">
        <f t="shared" si="25"/>
        <v/>
      </c>
      <c r="AE301" s="16" t="str">
        <f t="shared" si="26"/>
        <v/>
      </c>
      <c r="AF301" s="16" t="str">
        <f t="shared" si="27"/>
        <v/>
      </c>
      <c r="AG301" s="16" t="str">
        <f t="shared" si="28"/>
        <v/>
      </c>
      <c r="AH301" s="16">
        <f t="shared" si="29"/>
        <v>0</v>
      </c>
      <c r="AI301" s="17" t="str">
        <f>IF('Peer Comparison Tool'!$D$12="NR","",IF($C301='Peer Comparison Tool'!$D$9,COUNT('CECL &lt;50B Database'!$AI$1:AI300)+1,""))</f>
        <v/>
      </c>
    </row>
    <row r="302" spans="29:35" x14ac:dyDescent="0.25">
      <c r="AC302" s="16" t="str">
        <f t="shared" si="24"/>
        <v/>
      </c>
      <c r="AD302" s="16" t="str">
        <f t="shared" si="25"/>
        <v/>
      </c>
      <c r="AE302" s="16" t="str">
        <f t="shared" si="26"/>
        <v/>
      </c>
      <c r="AF302" s="16" t="str">
        <f t="shared" si="27"/>
        <v/>
      </c>
      <c r="AG302" s="16" t="str">
        <f t="shared" si="28"/>
        <v/>
      </c>
      <c r="AH302" s="16">
        <f t="shared" si="29"/>
        <v>0</v>
      </c>
      <c r="AI302" s="17" t="str">
        <f>IF('Peer Comparison Tool'!$D$12="NR","",IF($C302='Peer Comparison Tool'!$D$9,COUNT('CECL &lt;50B Database'!$AI$1:AI301)+1,""))</f>
        <v/>
      </c>
    </row>
    <row r="303" spans="29:35" x14ac:dyDescent="0.25">
      <c r="AC303" s="16" t="str">
        <f t="shared" si="24"/>
        <v/>
      </c>
      <c r="AD303" s="16" t="str">
        <f t="shared" si="25"/>
        <v/>
      </c>
      <c r="AE303" s="16" t="str">
        <f t="shared" si="26"/>
        <v/>
      </c>
      <c r="AF303" s="16" t="str">
        <f t="shared" si="27"/>
        <v/>
      </c>
      <c r="AG303" s="16" t="str">
        <f t="shared" si="28"/>
        <v/>
      </c>
      <c r="AH303" s="16">
        <f t="shared" si="29"/>
        <v>0</v>
      </c>
      <c r="AI303" s="17" t="str">
        <f>IF('Peer Comparison Tool'!$D$12="NR","",IF($C303='Peer Comparison Tool'!$D$9,COUNT('CECL &lt;50B Database'!$AI$1:AI302)+1,""))</f>
        <v/>
      </c>
    </row>
    <row r="304" spans="29:35" x14ac:dyDescent="0.25">
      <c r="AC304" s="16" t="str">
        <f t="shared" si="24"/>
        <v/>
      </c>
      <c r="AD304" s="16" t="str">
        <f t="shared" si="25"/>
        <v/>
      </c>
      <c r="AE304" s="16" t="str">
        <f t="shared" si="26"/>
        <v/>
      </c>
      <c r="AF304" s="16" t="str">
        <f t="shared" si="27"/>
        <v/>
      </c>
      <c r="AG304" s="16" t="str">
        <f t="shared" si="28"/>
        <v/>
      </c>
      <c r="AH304" s="16">
        <f t="shared" si="29"/>
        <v>0</v>
      </c>
      <c r="AI304" s="17" t="str">
        <f>IF('Peer Comparison Tool'!$D$12="NR","",IF($C304='Peer Comparison Tool'!$D$9,COUNT('CECL &lt;50B Database'!$AI$1:AI303)+1,""))</f>
        <v/>
      </c>
    </row>
    <row r="305" spans="29:35" x14ac:dyDescent="0.25">
      <c r="AC305" s="16" t="str">
        <f t="shared" si="24"/>
        <v/>
      </c>
      <c r="AD305" s="16" t="str">
        <f t="shared" si="25"/>
        <v/>
      </c>
      <c r="AE305" s="16" t="str">
        <f t="shared" si="26"/>
        <v/>
      </c>
      <c r="AF305" s="16" t="str">
        <f t="shared" si="27"/>
        <v/>
      </c>
      <c r="AG305" s="16" t="str">
        <f t="shared" si="28"/>
        <v/>
      </c>
      <c r="AH305" s="16">
        <f t="shared" si="29"/>
        <v>0</v>
      </c>
      <c r="AI305" s="17" t="str">
        <f>IF('Peer Comparison Tool'!$D$12="NR","",IF($C305='Peer Comparison Tool'!$D$9,COUNT('CECL &lt;50B Database'!$AI$1:AI304)+1,""))</f>
        <v/>
      </c>
    </row>
    <row r="306" spans="29:35" x14ac:dyDescent="0.25">
      <c r="AC306" s="16" t="str">
        <f t="shared" si="24"/>
        <v/>
      </c>
      <c r="AD306" s="16" t="str">
        <f t="shared" si="25"/>
        <v/>
      </c>
      <c r="AE306" s="16" t="str">
        <f t="shared" si="26"/>
        <v/>
      </c>
      <c r="AF306" s="16" t="str">
        <f t="shared" si="27"/>
        <v/>
      </c>
      <c r="AG306" s="16" t="str">
        <f t="shared" si="28"/>
        <v/>
      </c>
      <c r="AH306" s="16">
        <f t="shared" si="29"/>
        <v>0</v>
      </c>
      <c r="AI306" s="17" t="str">
        <f>IF('Peer Comparison Tool'!$D$12="NR","",IF($C306='Peer Comparison Tool'!$D$9,COUNT('CECL &lt;50B Database'!$AI$1:AI305)+1,""))</f>
        <v/>
      </c>
    </row>
    <row r="307" spans="29:35" x14ac:dyDescent="0.25">
      <c r="AC307" s="16" t="str">
        <f t="shared" si="24"/>
        <v/>
      </c>
      <c r="AD307" s="16" t="str">
        <f t="shared" si="25"/>
        <v/>
      </c>
      <c r="AE307" s="16" t="str">
        <f t="shared" si="26"/>
        <v/>
      </c>
      <c r="AF307" s="16" t="str">
        <f t="shared" si="27"/>
        <v/>
      </c>
      <c r="AG307" s="16" t="str">
        <f t="shared" si="28"/>
        <v/>
      </c>
      <c r="AH307" s="16">
        <f t="shared" si="29"/>
        <v>0</v>
      </c>
      <c r="AI307" s="17" t="str">
        <f>IF('Peer Comparison Tool'!$D$12="NR","",IF($C307='Peer Comparison Tool'!$D$9,COUNT('CECL &lt;50B Database'!$AI$1:AI306)+1,""))</f>
        <v/>
      </c>
    </row>
    <row r="308" spans="29:35" x14ac:dyDescent="0.25">
      <c r="AC308" s="16" t="str">
        <f t="shared" si="24"/>
        <v/>
      </c>
      <c r="AD308" s="16" t="str">
        <f t="shared" si="25"/>
        <v/>
      </c>
      <c r="AE308" s="16" t="str">
        <f t="shared" si="26"/>
        <v/>
      </c>
      <c r="AF308" s="16" t="str">
        <f t="shared" si="27"/>
        <v/>
      </c>
      <c r="AG308" s="16" t="str">
        <f t="shared" si="28"/>
        <v/>
      </c>
      <c r="AH308" s="16">
        <f t="shared" si="29"/>
        <v>0</v>
      </c>
      <c r="AI308" s="17" t="str">
        <f>IF('Peer Comparison Tool'!$D$12="NR","",IF($C308='Peer Comparison Tool'!$D$9,COUNT('CECL &lt;50B Database'!$AI$1:AI307)+1,""))</f>
        <v/>
      </c>
    </row>
    <row r="309" spans="29:35" x14ac:dyDescent="0.25">
      <c r="AC309" s="16" t="str">
        <f t="shared" si="24"/>
        <v/>
      </c>
      <c r="AD309" s="16" t="str">
        <f t="shared" si="25"/>
        <v/>
      </c>
      <c r="AE309" s="16" t="str">
        <f t="shared" si="26"/>
        <v/>
      </c>
      <c r="AF309" s="16" t="str">
        <f t="shared" si="27"/>
        <v/>
      </c>
      <c r="AG309" s="16" t="str">
        <f t="shared" si="28"/>
        <v/>
      </c>
      <c r="AH309" s="16">
        <f t="shared" si="29"/>
        <v>0</v>
      </c>
      <c r="AI309" s="17" t="str">
        <f>IF('Peer Comparison Tool'!$D$12="NR","",IF($C309='Peer Comparison Tool'!$D$9,COUNT('CECL &lt;50B Database'!$AI$1:AI308)+1,""))</f>
        <v/>
      </c>
    </row>
    <row r="310" spans="29:35" x14ac:dyDescent="0.25">
      <c r="AC310" s="16" t="str">
        <f t="shared" si="24"/>
        <v/>
      </c>
      <c r="AD310" s="16" t="str">
        <f t="shared" si="25"/>
        <v/>
      </c>
      <c r="AE310" s="16" t="str">
        <f t="shared" si="26"/>
        <v/>
      </c>
      <c r="AF310" s="16" t="str">
        <f t="shared" si="27"/>
        <v/>
      </c>
      <c r="AG310" s="16" t="str">
        <f t="shared" si="28"/>
        <v/>
      </c>
      <c r="AH310" s="16">
        <f t="shared" si="29"/>
        <v>0</v>
      </c>
      <c r="AI310" s="17" t="str">
        <f>IF('Peer Comparison Tool'!$D$12="NR","",IF($C310='Peer Comparison Tool'!$D$9,COUNT('CECL &lt;50B Database'!$AI$1:AI309)+1,""))</f>
        <v/>
      </c>
    </row>
    <row r="311" spans="29:35" x14ac:dyDescent="0.25">
      <c r="AC311" s="16" t="str">
        <f t="shared" si="24"/>
        <v/>
      </c>
      <c r="AD311" s="16" t="str">
        <f t="shared" si="25"/>
        <v/>
      </c>
      <c r="AE311" s="16" t="str">
        <f t="shared" si="26"/>
        <v/>
      </c>
      <c r="AF311" s="16" t="str">
        <f t="shared" si="27"/>
        <v/>
      </c>
      <c r="AG311" s="16" t="str">
        <f t="shared" si="28"/>
        <v/>
      </c>
      <c r="AH311" s="16">
        <f t="shared" si="29"/>
        <v>0</v>
      </c>
      <c r="AI311" s="17" t="str">
        <f>IF('Peer Comparison Tool'!$D$12="NR","",IF($C311='Peer Comparison Tool'!$D$9,COUNT('CECL &lt;50B Database'!$AI$1:AI310)+1,""))</f>
        <v/>
      </c>
    </row>
    <row r="312" spans="29:35" x14ac:dyDescent="0.25">
      <c r="AC312" s="16" t="str">
        <f t="shared" si="24"/>
        <v/>
      </c>
      <c r="AD312" s="16" t="str">
        <f t="shared" si="25"/>
        <v/>
      </c>
      <c r="AE312" s="16" t="str">
        <f t="shared" si="26"/>
        <v/>
      </c>
      <c r="AF312" s="16" t="str">
        <f t="shared" si="27"/>
        <v/>
      </c>
      <c r="AG312" s="16" t="str">
        <f t="shared" si="28"/>
        <v/>
      </c>
      <c r="AH312" s="16">
        <f t="shared" si="29"/>
        <v>0</v>
      </c>
      <c r="AI312" s="17" t="str">
        <f>IF('Peer Comparison Tool'!$D$12="NR","",IF($C312='Peer Comparison Tool'!$D$9,COUNT('CECL &lt;50B Database'!$AI$1:AI311)+1,""))</f>
        <v/>
      </c>
    </row>
    <row r="313" spans="29:35" x14ac:dyDescent="0.25">
      <c r="AC313" s="16" t="str">
        <f t="shared" si="24"/>
        <v/>
      </c>
      <c r="AD313" s="16" t="str">
        <f t="shared" si="25"/>
        <v/>
      </c>
      <c r="AE313" s="16" t="str">
        <f t="shared" si="26"/>
        <v/>
      </c>
      <c r="AF313" s="16" t="str">
        <f t="shared" si="27"/>
        <v/>
      </c>
      <c r="AG313" s="16" t="str">
        <f t="shared" si="28"/>
        <v/>
      </c>
      <c r="AH313" s="16">
        <f t="shared" si="29"/>
        <v>0</v>
      </c>
      <c r="AI313" s="17" t="str">
        <f>IF('Peer Comparison Tool'!$D$12="NR","",IF($C313='Peer Comparison Tool'!$D$9,COUNT('CECL &lt;50B Database'!$AI$1:AI312)+1,""))</f>
        <v/>
      </c>
    </row>
    <row r="314" spans="29:35" x14ac:dyDescent="0.25">
      <c r="AC314" s="16" t="str">
        <f t="shared" si="24"/>
        <v/>
      </c>
      <c r="AD314" s="16" t="str">
        <f t="shared" si="25"/>
        <v/>
      </c>
      <c r="AE314" s="16" t="str">
        <f t="shared" si="26"/>
        <v/>
      </c>
      <c r="AF314" s="16" t="str">
        <f t="shared" si="27"/>
        <v/>
      </c>
      <c r="AG314" s="16" t="str">
        <f t="shared" si="28"/>
        <v/>
      </c>
      <c r="AH314" s="16">
        <f t="shared" si="29"/>
        <v>0</v>
      </c>
      <c r="AI314" s="17" t="str">
        <f>IF('Peer Comparison Tool'!$D$12="NR","",IF($C314='Peer Comparison Tool'!$D$9,COUNT('CECL &lt;50B Database'!$AI$1:AI313)+1,""))</f>
        <v/>
      </c>
    </row>
    <row r="315" spans="29:35" x14ac:dyDescent="0.25">
      <c r="AC315" s="16" t="str">
        <f t="shared" si="24"/>
        <v/>
      </c>
      <c r="AD315" s="16" t="str">
        <f t="shared" si="25"/>
        <v/>
      </c>
      <c r="AE315" s="16" t="str">
        <f t="shared" si="26"/>
        <v/>
      </c>
      <c r="AF315" s="16" t="str">
        <f t="shared" si="27"/>
        <v/>
      </c>
      <c r="AG315" s="16" t="str">
        <f t="shared" si="28"/>
        <v/>
      </c>
      <c r="AH315" s="16">
        <f t="shared" si="29"/>
        <v>0</v>
      </c>
      <c r="AI315" s="17" t="str">
        <f>IF('Peer Comparison Tool'!$D$12="NR","",IF($C315='Peer Comparison Tool'!$D$9,COUNT('CECL &lt;50B Database'!$AI$1:AI314)+1,""))</f>
        <v/>
      </c>
    </row>
    <row r="316" spans="29:35" x14ac:dyDescent="0.25">
      <c r="AC316" s="16" t="str">
        <f t="shared" si="24"/>
        <v/>
      </c>
      <c r="AD316" s="16" t="str">
        <f t="shared" si="25"/>
        <v/>
      </c>
      <c r="AE316" s="16" t="str">
        <f t="shared" si="26"/>
        <v/>
      </c>
      <c r="AF316" s="16" t="str">
        <f t="shared" si="27"/>
        <v/>
      </c>
      <c r="AG316" s="16" t="str">
        <f t="shared" si="28"/>
        <v/>
      </c>
      <c r="AH316" s="16">
        <f t="shared" si="29"/>
        <v>0</v>
      </c>
      <c r="AI316" s="17" t="str">
        <f>IF('Peer Comparison Tool'!$D$12="NR","",IF($C316='Peer Comparison Tool'!$D$9,COUNT('CECL &lt;50B Database'!$AI$1:AI315)+1,""))</f>
        <v/>
      </c>
    </row>
    <row r="317" spans="29:35" x14ac:dyDescent="0.25">
      <c r="AC317" s="16" t="str">
        <f t="shared" si="24"/>
        <v/>
      </c>
      <c r="AD317" s="16" t="str">
        <f t="shared" si="25"/>
        <v/>
      </c>
      <c r="AE317" s="16" t="str">
        <f t="shared" si="26"/>
        <v/>
      </c>
      <c r="AF317" s="16" t="str">
        <f t="shared" si="27"/>
        <v/>
      </c>
      <c r="AG317" s="16" t="str">
        <f t="shared" si="28"/>
        <v/>
      </c>
      <c r="AH317" s="16">
        <f t="shared" si="29"/>
        <v>0</v>
      </c>
      <c r="AI317" s="17" t="str">
        <f>IF('Peer Comparison Tool'!$D$12="NR","",IF($C317='Peer Comparison Tool'!$D$9,COUNT('CECL &lt;50B Database'!$AI$1:AI316)+1,""))</f>
        <v/>
      </c>
    </row>
    <row r="318" spans="29:35" x14ac:dyDescent="0.25">
      <c r="AC318" s="16" t="str">
        <f t="shared" si="24"/>
        <v/>
      </c>
      <c r="AD318" s="16" t="str">
        <f t="shared" si="25"/>
        <v/>
      </c>
      <c r="AE318" s="16" t="str">
        <f t="shared" si="26"/>
        <v/>
      </c>
      <c r="AF318" s="16" t="str">
        <f t="shared" si="27"/>
        <v/>
      </c>
      <c r="AG318" s="16" t="str">
        <f t="shared" si="28"/>
        <v/>
      </c>
      <c r="AH318" s="16">
        <f t="shared" si="29"/>
        <v>0</v>
      </c>
      <c r="AI318" s="17" t="str">
        <f>IF('Peer Comparison Tool'!$D$12="NR","",IF($C318='Peer Comparison Tool'!$D$9,COUNT('CECL &lt;50B Database'!$AI$1:AI317)+1,""))</f>
        <v/>
      </c>
    </row>
    <row r="319" spans="29:35" x14ac:dyDescent="0.25">
      <c r="AC319" s="16" t="str">
        <f t="shared" si="24"/>
        <v/>
      </c>
      <c r="AD319" s="16" t="str">
        <f t="shared" si="25"/>
        <v/>
      </c>
      <c r="AE319" s="16" t="str">
        <f t="shared" si="26"/>
        <v/>
      </c>
      <c r="AF319" s="16" t="str">
        <f t="shared" si="27"/>
        <v/>
      </c>
      <c r="AG319" s="16" t="str">
        <f t="shared" si="28"/>
        <v/>
      </c>
      <c r="AH319" s="16">
        <f t="shared" si="29"/>
        <v>0</v>
      </c>
      <c r="AI319" s="17" t="str">
        <f>IF('Peer Comparison Tool'!$D$12="NR","",IF($C319='Peer Comparison Tool'!$D$9,COUNT('CECL &lt;50B Database'!$AI$1:AI318)+1,""))</f>
        <v/>
      </c>
    </row>
    <row r="320" spans="29:35" x14ac:dyDescent="0.25">
      <c r="AC320" s="16" t="str">
        <f t="shared" si="24"/>
        <v/>
      </c>
      <c r="AD320" s="16" t="str">
        <f t="shared" si="25"/>
        <v/>
      </c>
      <c r="AE320" s="16" t="str">
        <f t="shared" si="26"/>
        <v/>
      </c>
      <c r="AF320" s="16" t="str">
        <f t="shared" si="27"/>
        <v/>
      </c>
      <c r="AG320" s="16" t="str">
        <f t="shared" si="28"/>
        <v/>
      </c>
      <c r="AH320" s="16">
        <f t="shared" si="29"/>
        <v>0</v>
      </c>
      <c r="AI320" s="17" t="str">
        <f>IF('Peer Comparison Tool'!$D$12="NR","",IF($C320='Peer Comparison Tool'!$D$9,COUNT('CECL &lt;50B Database'!$AI$1:AI319)+1,""))</f>
        <v/>
      </c>
    </row>
    <row r="321" spans="29:35" x14ac:dyDescent="0.25">
      <c r="AC321" s="16" t="str">
        <f t="shared" si="24"/>
        <v/>
      </c>
      <c r="AD321" s="16" t="str">
        <f t="shared" si="25"/>
        <v/>
      </c>
      <c r="AE321" s="16" t="str">
        <f t="shared" si="26"/>
        <v/>
      </c>
      <c r="AF321" s="16" t="str">
        <f t="shared" si="27"/>
        <v/>
      </c>
      <c r="AG321" s="16" t="str">
        <f t="shared" si="28"/>
        <v/>
      </c>
      <c r="AH321" s="16">
        <f t="shared" si="29"/>
        <v>0</v>
      </c>
      <c r="AI321" s="17" t="str">
        <f>IF('Peer Comparison Tool'!$D$12="NR","",IF($C321='Peer Comparison Tool'!$D$9,COUNT('CECL &lt;50B Database'!$AI$1:AI320)+1,""))</f>
        <v/>
      </c>
    </row>
    <row r="322" spans="29:35" x14ac:dyDescent="0.25">
      <c r="AC322" s="16" t="str">
        <f t="shared" si="24"/>
        <v/>
      </c>
      <c r="AD322" s="16" t="str">
        <f t="shared" si="25"/>
        <v/>
      </c>
      <c r="AE322" s="16" t="str">
        <f t="shared" si="26"/>
        <v/>
      </c>
      <c r="AF322" s="16" t="str">
        <f t="shared" si="27"/>
        <v/>
      </c>
      <c r="AG322" s="16" t="str">
        <f t="shared" si="28"/>
        <v/>
      </c>
      <c r="AH322" s="16">
        <f t="shared" si="29"/>
        <v>0</v>
      </c>
      <c r="AI322" s="17" t="str">
        <f>IF('Peer Comparison Tool'!$D$12="NR","",IF($C322='Peer Comparison Tool'!$D$9,COUNT('CECL &lt;50B Database'!$AI$1:AI321)+1,""))</f>
        <v/>
      </c>
    </row>
    <row r="323" spans="29:35" x14ac:dyDescent="0.25">
      <c r="AC323" s="16" t="str">
        <f t="shared" ref="AC323:AC386" si="30">IF(AND($G323&gt;=10000000,$G323&lt;50000000),$K323,"")</f>
        <v/>
      </c>
      <c r="AD323" s="16" t="str">
        <f t="shared" ref="AD323:AD386" si="31">IF(AND($G323&gt;=5000000,$G323&lt;9999999),$K323,"")</f>
        <v/>
      </c>
      <c r="AE323" s="16" t="str">
        <f t="shared" ref="AE323:AE386" si="32">IF(AND($G323&gt;=1000000,$G323&lt;4999999),$K323,"")</f>
        <v/>
      </c>
      <c r="AF323" s="16" t="str">
        <f t="shared" ref="AF323:AF386" si="33">IF(AND($G323&gt;=500000,$G323&lt;999999),$K323,"")</f>
        <v/>
      </c>
      <c r="AG323" s="16" t="str">
        <f t="shared" ref="AG323:AG386" si="34">IF(AND($G323&gt;=100000,$G323&lt;499999),$K323,"")</f>
        <v/>
      </c>
      <c r="AH323" s="16">
        <f t="shared" ref="AH323:AH386" si="35">IF(AND($G323&gt;=0,$G323&lt;99999),$K323,"")</f>
        <v>0</v>
      </c>
      <c r="AI323" s="17" t="str">
        <f>IF('Peer Comparison Tool'!$D$12="NR","",IF($C323='Peer Comparison Tool'!$D$9,COUNT('CECL &lt;50B Database'!$AI$1:AI322)+1,""))</f>
        <v/>
      </c>
    </row>
    <row r="324" spans="29:35" x14ac:dyDescent="0.25">
      <c r="AC324" s="16" t="str">
        <f t="shared" si="30"/>
        <v/>
      </c>
      <c r="AD324" s="16" t="str">
        <f t="shared" si="31"/>
        <v/>
      </c>
      <c r="AE324" s="16" t="str">
        <f t="shared" si="32"/>
        <v/>
      </c>
      <c r="AF324" s="16" t="str">
        <f t="shared" si="33"/>
        <v/>
      </c>
      <c r="AG324" s="16" t="str">
        <f t="shared" si="34"/>
        <v/>
      </c>
      <c r="AH324" s="16">
        <f t="shared" si="35"/>
        <v>0</v>
      </c>
      <c r="AI324" s="17" t="str">
        <f>IF('Peer Comparison Tool'!$D$12="NR","",IF($C324='Peer Comparison Tool'!$D$9,COUNT('CECL &lt;50B Database'!$AI$1:AI323)+1,""))</f>
        <v/>
      </c>
    </row>
    <row r="325" spans="29:35" x14ac:dyDescent="0.25">
      <c r="AC325" s="16" t="str">
        <f t="shared" si="30"/>
        <v/>
      </c>
      <c r="AD325" s="16" t="str">
        <f t="shared" si="31"/>
        <v/>
      </c>
      <c r="AE325" s="16" t="str">
        <f t="shared" si="32"/>
        <v/>
      </c>
      <c r="AF325" s="16" t="str">
        <f t="shared" si="33"/>
        <v/>
      </c>
      <c r="AG325" s="16" t="str">
        <f t="shared" si="34"/>
        <v/>
      </c>
      <c r="AH325" s="16">
        <f t="shared" si="35"/>
        <v>0</v>
      </c>
      <c r="AI325" s="17" t="str">
        <f>IF('Peer Comparison Tool'!$D$12="NR","",IF($C325='Peer Comparison Tool'!$D$9,COUNT('CECL &lt;50B Database'!$AI$1:AI324)+1,""))</f>
        <v/>
      </c>
    </row>
    <row r="326" spans="29:35" x14ac:dyDescent="0.25">
      <c r="AC326" s="16" t="str">
        <f t="shared" si="30"/>
        <v/>
      </c>
      <c r="AD326" s="16" t="str">
        <f t="shared" si="31"/>
        <v/>
      </c>
      <c r="AE326" s="16" t="str">
        <f t="shared" si="32"/>
        <v/>
      </c>
      <c r="AF326" s="16" t="str">
        <f t="shared" si="33"/>
        <v/>
      </c>
      <c r="AG326" s="16" t="str">
        <f t="shared" si="34"/>
        <v/>
      </c>
      <c r="AH326" s="16">
        <f t="shared" si="35"/>
        <v>0</v>
      </c>
      <c r="AI326" s="17" t="str">
        <f>IF('Peer Comparison Tool'!$D$12="NR","",IF($C326='Peer Comparison Tool'!$D$9,COUNT('CECL &lt;50B Database'!$AI$1:AI325)+1,""))</f>
        <v/>
      </c>
    </row>
    <row r="327" spans="29:35" x14ac:dyDescent="0.25">
      <c r="AC327" s="16" t="str">
        <f t="shared" si="30"/>
        <v/>
      </c>
      <c r="AD327" s="16" t="str">
        <f t="shared" si="31"/>
        <v/>
      </c>
      <c r="AE327" s="16" t="str">
        <f t="shared" si="32"/>
        <v/>
      </c>
      <c r="AF327" s="16" t="str">
        <f t="shared" si="33"/>
        <v/>
      </c>
      <c r="AG327" s="16" t="str">
        <f t="shared" si="34"/>
        <v/>
      </c>
      <c r="AH327" s="16">
        <f t="shared" si="35"/>
        <v>0</v>
      </c>
      <c r="AI327" s="17" t="str">
        <f>IF('Peer Comparison Tool'!$D$12="NR","",IF($C327='Peer Comparison Tool'!$D$9,COUNT('CECL &lt;50B Database'!$AI$1:AI326)+1,""))</f>
        <v/>
      </c>
    </row>
    <row r="328" spans="29:35" x14ac:dyDescent="0.25">
      <c r="AC328" s="16" t="str">
        <f t="shared" si="30"/>
        <v/>
      </c>
      <c r="AD328" s="16" t="str">
        <f t="shared" si="31"/>
        <v/>
      </c>
      <c r="AE328" s="16" t="str">
        <f t="shared" si="32"/>
        <v/>
      </c>
      <c r="AF328" s="16" t="str">
        <f t="shared" si="33"/>
        <v/>
      </c>
      <c r="AG328" s="16" t="str">
        <f t="shared" si="34"/>
        <v/>
      </c>
      <c r="AH328" s="16">
        <f t="shared" si="35"/>
        <v>0</v>
      </c>
      <c r="AI328" s="17" t="str">
        <f>IF('Peer Comparison Tool'!$D$12="NR","",IF($C328='Peer Comparison Tool'!$D$9,COUNT('CECL &lt;50B Database'!$AI$1:AI327)+1,""))</f>
        <v/>
      </c>
    </row>
    <row r="329" spans="29:35" x14ac:dyDescent="0.25">
      <c r="AC329" s="16" t="str">
        <f t="shared" si="30"/>
        <v/>
      </c>
      <c r="AD329" s="16" t="str">
        <f t="shared" si="31"/>
        <v/>
      </c>
      <c r="AE329" s="16" t="str">
        <f t="shared" si="32"/>
        <v/>
      </c>
      <c r="AF329" s="16" t="str">
        <f t="shared" si="33"/>
        <v/>
      </c>
      <c r="AG329" s="16" t="str">
        <f t="shared" si="34"/>
        <v/>
      </c>
      <c r="AH329" s="16">
        <f t="shared" si="35"/>
        <v>0</v>
      </c>
      <c r="AI329" s="17" t="str">
        <f>IF('Peer Comparison Tool'!$D$12="NR","",IF($C329='Peer Comparison Tool'!$D$9,COUNT('CECL &lt;50B Database'!$AI$1:AI328)+1,""))</f>
        <v/>
      </c>
    </row>
    <row r="330" spans="29:35" x14ac:dyDescent="0.25">
      <c r="AC330" s="16" t="str">
        <f t="shared" si="30"/>
        <v/>
      </c>
      <c r="AD330" s="16" t="str">
        <f t="shared" si="31"/>
        <v/>
      </c>
      <c r="AE330" s="16" t="str">
        <f t="shared" si="32"/>
        <v/>
      </c>
      <c r="AF330" s="16" t="str">
        <f t="shared" si="33"/>
        <v/>
      </c>
      <c r="AG330" s="16" t="str">
        <f t="shared" si="34"/>
        <v/>
      </c>
      <c r="AH330" s="16">
        <f t="shared" si="35"/>
        <v>0</v>
      </c>
      <c r="AI330" s="17" t="str">
        <f>IF('Peer Comparison Tool'!$D$12="NR","",IF($C330='Peer Comparison Tool'!$D$9,COUNT('CECL &lt;50B Database'!$AI$1:AI329)+1,""))</f>
        <v/>
      </c>
    </row>
    <row r="331" spans="29:35" x14ac:dyDescent="0.25">
      <c r="AC331" s="16" t="str">
        <f t="shared" si="30"/>
        <v/>
      </c>
      <c r="AD331" s="16" t="str">
        <f t="shared" si="31"/>
        <v/>
      </c>
      <c r="AE331" s="16" t="str">
        <f t="shared" si="32"/>
        <v/>
      </c>
      <c r="AF331" s="16" t="str">
        <f t="shared" si="33"/>
        <v/>
      </c>
      <c r="AG331" s="16" t="str">
        <f t="shared" si="34"/>
        <v/>
      </c>
      <c r="AH331" s="16">
        <f t="shared" si="35"/>
        <v>0</v>
      </c>
      <c r="AI331" s="17" t="str">
        <f>IF('Peer Comparison Tool'!$D$12="NR","",IF($C331='Peer Comparison Tool'!$D$9,COUNT('CECL &lt;50B Database'!$AI$1:AI330)+1,""))</f>
        <v/>
      </c>
    </row>
    <row r="332" spans="29:35" x14ac:dyDescent="0.25">
      <c r="AC332" s="16" t="str">
        <f t="shared" si="30"/>
        <v/>
      </c>
      <c r="AD332" s="16" t="str">
        <f t="shared" si="31"/>
        <v/>
      </c>
      <c r="AE332" s="16" t="str">
        <f t="shared" si="32"/>
        <v/>
      </c>
      <c r="AF332" s="16" t="str">
        <f t="shared" si="33"/>
        <v/>
      </c>
      <c r="AG332" s="16" t="str">
        <f t="shared" si="34"/>
        <v/>
      </c>
      <c r="AH332" s="16">
        <f t="shared" si="35"/>
        <v>0</v>
      </c>
      <c r="AI332" s="17" t="str">
        <f>IF('Peer Comparison Tool'!$D$12="NR","",IF($C332='Peer Comparison Tool'!$D$9,COUNT('CECL &lt;50B Database'!$AI$1:AI331)+1,""))</f>
        <v/>
      </c>
    </row>
    <row r="333" spans="29:35" x14ac:dyDescent="0.25">
      <c r="AC333" s="16" t="str">
        <f t="shared" si="30"/>
        <v/>
      </c>
      <c r="AD333" s="16" t="str">
        <f t="shared" si="31"/>
        <v/>
      </c>
      <c r="AE333" s="16" t="str">
        <f t="shared" si="32"/>
        <v/>
      </c>
      <c r="AF333" s="16" t="str">
        <f t="shared" si="33"/>
        <v/>
      </c>
      <c r="AG333" s="16" t="str">
        <f t="shared" si="34"/>
        <v/>
      </c>
      <c r="AH333" s="16">
        <f t="shared" si="35"/>
        <v>0</v>
      </c>
      <c r="AI333" s="17" t="str">
        <f>IF('Peer Comparison Tool'!$D$12="NR","",IF($C333='Peer Comparison Tool'!$D$9,COUNT('CECL &lt;50B Database'!$AI$1:AI332)+1,""))</f>
        <v/>
      </c>
    </row>
    <row r="334" spans="29:35" x14ac:dyDescent="0.25">
      <c r="AC334" s="16" t="str">
        <f t="shared" si="30"/>
        <v/>
      </c>
      <c r="AD334" s="16" t="str">
        <f t="shared" si="31"/>
        <v/>
      </c>
      <c r="AE334" s="16" t="str">
        <f t="shared" si="32"/>
        <v/>
      </c>
      <c r="AF334" s="16" t="str">
        <f t="shared" si="33"/>
        <v/>
      </c>
      <c r="AG334" s="16" t="str">
        <f t="shared" si="34"/>
        <v/>
      </c>
      <c r="AH334" s="16">
        <f t="shared" si="35"/>
        <v>0</v>
      </c>
      <c r="AI334" s="17" t="str">
        <f>IF('Peer Comparison Tool'!$D$12="NR","",IF($C334='Peer Comparison Tool'!$D$9,COUNT('CECL &lt;50B Database'!$AI$1:AI333)+1,""))</f>
        <v/>
      </c>
    </row>
    <row r="335" spans="29:35" x14ac:dyDescent="0.25">
      <c r="AC335" s="16" t="str">
        <f t="shared" si="30"/>
        <v/>
      </c>
      <c r="AD335" s="16" t="str">
        <f t="shared" si="31"/>
        <v/>
      </c>
      <c r="AE335" s="16" t="str">
        <f t="shared" si="32"/>
        <v/>
      </c>
      <c r="AF335" s="16" t="str">
        <f t="shared" si="33"/>
        <v/>
      </c>
      <c r="AG335" s="16" t="str">
        <f t="shared" si="34"/>
        <v/>
      </c>
      <c r="AH335" s="16">
        <f t="shared" si="35"/>
        <v>0</v>
      </c>
      <c r="AI335" s="17" t="str">
        <f>IF('Peer Comparison Tool'!$D$12="NR","",IF($C335='Peer Comparison Tool'!$D$9,COUNT('CECL &lt;50B Database'!$AI$1:AI334)+1,""))</f>
        <v/>
      </c>
    </row>
    <row r="336" spans="29:35" x14ac:dyDescent="0.25">
      <c r="AC336" s="16" t="str">
        <f t="shared" si="30"/>
        <v/>
      </c>
      <c r="AD336" s="16" t="str">
        <f t="shared" si="31"/>
        <v/>
      </c>
      <c r="AE336" s="16" t="str">
        <f t="shared" si="32"/>
        <v/>
      </c>
      <c r="AF336" s="16" t="str">
        <f t="shared" si="33"/>
        <v/>
      </c>
      <c r="AG336" s="16" t="str">
        <f t="shared" si="34"/>
        <v/>
      </c>
      <c r="AH336" s="16">
        <f t="shared" si="35"/>
        <v>0</v>
      </c>
      <c r="AI336" s="17" t="str">
        <f>IF('Peer Comparison Tool'!$D$12="NR","",IF($C336='Peer Comparison Tool'!$D$9,COUNT('CECL &lt;50B Database'!$AI$1:AI335)+1,""))</f>
        <v/>
      </c>
    </row>
    <row r="337" spans="29:35" x14ac:dyDescent="0.25">
      <c r="AC337" s="16" t="str">
        <f t="shared" si="30"/>
        <v/>
      </c>
      <c r="AD337" s="16" t="str">
        <f t="shared" si="31"/>
        <v/>
      </c>
      <c r="AE337" s="16" t="str">
        <f t="shared" si="32"/>
        <v/>
      </c>
      <c r="AF337" s="16" t="str">
        <f t="shared" si="33"/>
        <v/>
      </c>
      <c r="AG337" s="16" t="str">
        <f t="shared" si="34"/>
        <v/>
      </c>
      <c r="AH337" s="16">
        <f t="shared" si="35"/>
        <v>0</v>
      </c>
      <c r="AI337" s="17" t="str">
        <f>IF('Peer Comparison Tool'!$D$12="NR","",IF($C337='Peer Comparison Tool'!$D$9,COUNT('CECL &lt;50B Database'!$AI$1:AI336)+1,""))</f>
        <v/>
      </c>
    </row>
    <row r="338" spans="29:35" x14ac:dyDescent="0.25">
      <c r="AC338" s="16" t="str">
        <f t="shared" si="30"/>
        <v/>
      </c>
      <c r="AD338" s="16" t="str">
        <f t="shared" si="31"/>
        <v/>
      </c>
      <c r="AE338" s="16" t="str">
        <f t="shared" si="32"/>
        <v/>
      </c>
      <c r="AF338" s="16" t="str">
        <f t="shared" si="33"/>
        <v/>
      </c>
      <c r="AG338" s="16" t="str">
        <f t="shared" si="34"/>
        <v/>
      </c>
      <c r="AH338" s="16">
        <f t="shared" si="35"/>
        <v>0</v>
      </c>
      <c r="AI338" s="17" t="str">
        <f>IF('Peer Comparison Tool'!$D$12="NR","",IF($C338='Peer Comparison Tool'!$D$9,COUNT('CECL &lt;50B Database'!$AI$1:AI337)+1,""))</f>
        <v/>
      </c>
    </row>
    <row r="339" spans="29:35" x14ac:dyDescent="0.25">
      <c r="AC339" s="16" t="str">
        <f t="shared" si="30"/>
        <v/>
      </c>
      <c r="AD339" s="16" t="str">
        <f t="shared" si="31"/>
        <v/>
      </c>
      <c r="AE339" s="16" t="str">
        <f t="shared" si="32"/>
        <v/>
      </c>
      <c r="AF339" s="16" t="str">
        <f t="shared" si="33"/>
        <v/>
      </c>
      <c r="AG339" s="16" t="str">
        <f t="shared" si="34"/>
        <v/>
      </c>
      <c r="AH339" s="16">
        <f t="shared" si="35"/>
        <v>0</v>
      </c>
      <c r="AI339" s="17" t="str">
        <f>IF('Peer Comparison Tool'!$D$12="NR","",IF($C339='Peer Comparison Tool'!$D$9,COUNT('CECL &lt;50B Database'!$AI$1:AI338)+1,""))</f>
        <v/>
      </c>
    </row>
    <row r="340" spans="29:35" x14ac:dyDescent="0.25">
      <c r="AC340" s="16" t="str">
        <f t="shared" si="30"/>
        <v/>
      </c>
      <c r="AD340" s="16" t="str">
        <f t="shared" si="31"/>
        <v/>
      </c>
      <c r="AE340" s="16" t="str">
        <f t="shared" si="32"/>
        <v/>
      </c>
      <c r="AF340" s="16" t="str">
        <f t="shared" si="33"/>
        <v/>
      </c>
      <c r="AG340" s="16" t="str">
        <f t="shared" si="34"/>
        <v/>
      </c>
      <c r="AH340" s="16">
        <f t="shared" si="35"/>
        <v>0</v>
      </c>
      <c r="AI340" s="17" t="str">
        <f>IF('Peer Comparison Tool'!$D$12="NR","",IF($C340='Peer Comparison Tool'!$D$9,COUNT('CECL &lt;50B Database'!$AI$1:AI339)+1,""))</f>
        <v/>
      </c>
    </row>
    <row r="341" spans="29:35" x14ac:dyDescent="0.25">
      <c r="AC341" s="16" t="str">
        <f t="shared" si="30"/>
        <v/>
      </c>
      <c r="AD341" s="16" t="str">
        <f t="shared" si="31"/>
        <v/>
      </c>
      <c r="AE341" s="16" t="str">
        <f t="shared" si="32"/>
        <v/>
      </c>
      <c r="AF341" s="16" t="str">
        <f t="shared" si="33"/>
        <v/>
      </c>
      <c r="AG341" s="16" t="str">
        <f t="shared" si="34"/>
        <v/>
      </c>
      <c r="AH341" s="16">
        <f t="shared" si="35"/>
        <v>0</v>
      </c>
      <c r="AI341" s="17" t="str">
        <f>IF('Peer Comparison Tool'!$D$12="NR","",IF($C341='Peer Comparison Tool'!$D$9,COUNT('CECL &lt;50B Database'!$AI$1:AI340)+1,""))</f>
        <v/>
      </c>
    </row>
    <row r="342" spans="29:35" x14ac:dyDescent="0.25">
      <c r="AC342" s="16" t="str">
        <f t="shared" si="30"/>
        <v/>
      </c>
      <c r="AD342" s="16" t="str">
        <f t="shared" si="31"/>
        <v/>
      </c>
      <c r="AE342" s="16" t="str">
        <f t="shared" si="32"/>
        <v/>
      </c>
      <c r="AF342" s="16" t="str">
        <f t="shared" si="33"/>
        <v/>
      </c>
      <c r="AG342" s="16" t="str">
        <f t="shared" si="34"/>
        <v/>
      </c>
      <c r="AH342" s="16">
        <f t="shared" si="35"/>
        <v>0</v>
      </c>
      <c r="AI342" s="17" t="str">
        <f>IF('Peer Comparison Tool'!$D$12="NR","",IF($C342='Peer Comparison Tool'!$D$9,COUNT('CECL &lt;50B Database'!$AI$1:AI341)+1,""))</f>
        <v/>
      </c>
    </row>
    <row r="343" spans="29:35" x14ac:dyDescent="0.25">
      <c r="AC343" s="16" t="str">
        <f t="shared" si="30"/>
        <v/>
      </c>
      <c r="AD343" s="16" t="str">
        <f t="shared" si="31"/>
        <v/>
      </c>
      <c r="AE343" s="16" t="str">
        <f t="shared" si="32"/>
        <v/>
      </c>
      <c r="AF343" s="16" t="str">
        <f t="shared" si="33"/>
        <v/>
      </c>
      <c r="AG343" s="16" t="str">
        <f t="shared" si="34"/>
        <v/>
      </c>
      <c r="AH343" s="16">
        <f t="shared" si="35"/>
        <v>0</v>
      </c>
      <c r="AI343" s="17" t="str">
        <f>IF('Peer Comparison Tool'!$D$12="NR","",IF($C343='Peer Comparison Tool'!$D$9,COUNT('CECL &lt;50B Database'!$AI$1:AI342)+1,""))</f>
        <v/>
      </c>
    </row>
    <row r="344" spans="29:35" x14ac:dyDescent="0.25">
      <c r="AC344" s="16" t="str">
        <f t="shared" si="30"/>
        <v/>
      </c>
      <c r="AD344" s="16" t="str">
        <f t="shared" si="31"/>
        <v/>
      </c>
      <c r="AE344" s="16" t="str">
        <f t="shared" si="32"/>
        <v/>
      </c>
      <c r="AF344" s="16" t="str">
        <f t="shared" si="33"/>
        <v/>
      </c>
      <c r="AG344" s="16" t="str">
        <f t="shared" si="34"/>
        <v/>
      </c>
      <c r="AH344" s="16">
        <f t="shared" si="35"/>
        <v>0</v>
      </c>
      <c r="AI344" s="17" t="str">
        <f>IF('Peer Comparison Tool'!$D$12="NR","",IF($C344='Peer Comparison Tool'!$D$9,COUNT('CECL &lt;50B Database'!$AI$1:AI343)+1,""))</f>
        <v/>
      </c>
    </row>
    <row r="345" spans="29:35" x14ac:dyDescent="0.25">
      <c r="AC345" s="16" t="str">
        <f t="shared" si="30"/>
        <v/>
      </c>
      <c r="AD345" s="16" t="str">
        <f t="shared" si="31"/>
        <v/>
      </c>
      <c r="AE345" s="16" t="str">
        <f t="shared" si="32"/>
        <v/>
      </c>
      <c r="AF345" s="16" t="str">
        <f t="shared" si="33"/>
        <v/>
      </c>
      <c r="AG345" s="16" t="str">
        <f t="shared" si="34"/>
        <v/>
      </c>
      <c r="AH345" s="16">
        <f t="shared" si="35"/>
        <v>0</v>
      </c>
      <c r="AI345" s="17" t="str">
        <f>IF('Peer Comparison Tool'!$D$12="NR","",IF($C345='Peer Comparison Tool'!$D$9,COUNT('CECL &lt;50B Database'!$AI$1:AI344)+1,""))</f>
        <v/>
      </c>
    </row>
    <row r="346" spans="29:35" x14ac:dyDescent="0.25">
      <c r="AC346" s="16" t="str">
        <f t="shared" si="30"/>
        <v/>
      </c>
      <c r="AD346" s="16" t="str">
        <f t="shared" si="31"/>
        <v/>
      </c>
      <c r="AE346" s="16" t="str">
        <f t="shared" si="32"/>
        <v/>
      </c>
      <c r="AF346" s="16" t="str">
        <f t="shared" si="33"/>
        <v/>
      </c>
      <c r="AG346" s="16" t="str">
        <f t="shared" si="34"/>
        <v/>
      </c>
      <c r="AH346" s="16">
        <f t="shared" si="35"/>
        <v>0</v>
      </c>
      <c r="AI346" s="17" t="str">
        <f>IF('Peer Comparison Tool'!$D$12="NR","",IF($C346='Peer Comparison Tool'!$D$9,COUNT('CECL &lt;50B Database'!$AI$1:AI345)+1,""))</f>
        <v/>
      </c>
    </row>
    <row r="347" spans="29:35" x14ac:dyDescent="0.25">
      <c r="AC347" s="16" t="str">
        <f t="shared" si="30"/>
        <v/>
      </c>
      <c r="AD347" s="16" t="str">
        <f t="shared" si="31"/>
        <v/>
      </c>
      <c r="AE347" s="16" t="str">
        <f t="shared" si="32"/>
        <v/>
      </c>
      <c r="AF347" s="16" t="str">
        <f t="shared" si="33"/>
        <v/>
      </c>
      <c r="AG347" s="16" t="str">
        <f t="shared" si="34"/>
        <v/>
      </c>
      <c r="AH347" s="16">
        <f t="shared" si="35"/>
        <v>0</v>
      </c>
      <c r="AI347" s="17" t="str">
        <f>IF('Peer Comparison Tool'!$D$12="NR","",IF($C347='Peer Comparison Tool'!$D$9,COUNT('CECL &lt;50B Database'!$AI$1:AI346)+1,""))</f>
        <v/>
      </c>
    </row>
    <row r="348" spans="29:35" x14ac:dyDescent="0.25">
      <c r="AC348" s="16" t="str">
        <f t="shared" si="30"/>
        <v/>
      </c>
      <c r="AD348" s="16" t="str">
        <f t="shared" si="31"/>
        <v/>
      </c>
      <c r="AE348" s="16" t="str">
        <f t="shared" si="32"/>
        <v/>
      </c>
      <c r="AF348" s="16" t="str">
        <f t="shared" si="33"/>
        <v/>
      </c>
      <c r="AG348" s="16" t="str">
        <f t="shared" si="34"/>
        <v/>
      </c>
      <c r="AH348" s="16">
        <f t="shared" si="35"/>
        <v>0</v>
      </c>
      <c r="AI348" s="17" t="str">
        <f>IF('Peer Comparison Tool'!$D$12="NR","",IF($C348='Peer Comparison Tool'!$D$9,COUNT('CECL &lt;50B Database'!$AI$1:AI347)+1,""))</f>
        <v/>
      </c>
    </row>
    <row r="349" spans="29:35" x14ac:dyDescent="0.25">
      <c r="AC349" s="16" t="str">
        <f t="shared" si="30"/>
        <v/>
      </c>
      <c r="AD349" s="16" t="str">
        <f t="shared" si="31"/>
        <v/>
      </c>
      <c r="AE349" s="16" t="str">
        <f t="shared" si="32"/>
        <v/>
      </c>
      <c r="AF349" s="16" t="str">
        <f t="shared" si="33"/>
        <v/>
      </c>
      <c r="AG349" s="16" t="str">
        <f t="shared" si="34"/>
        <v/>
      </c>
      <c r="AH349" s="16">
        <f t="shared" si="35"/>
        <v>0</v>
      </c>
      <c r="AI349" s="17" t="str">
        <f>IF('Peer Comparison Tool'!$D$12="NR","",IF($C349='Peer Comparison Tool'!$D$9,COUNT('CECL &lt;50B Database'!$AI$1:AI348)+1,""))</f>
        <v/>
      </c>
    </row>
    <row r="350" spans="29:35" x14ac:dyDescent="0.25">
      <c r="AC350" s="16" t="str">
        <f t="shared" si="30"/>
        <v/>
      </c>
      <c r="AD350" s="16" t="str">
        <f t="shared" si="31"/>
        <v/>
      </c>
      <c r="AE350" s="16" t="str">
        <f t="shared" si="32"/>
        <v/>
      </c>
      <c r="AF350" s="16" t="str">
        <f t="shared" si="33"/>
        <v/>
      </c>
      <c r="AG350" s="16" t="str">
        <f t="shared" si="34"/>
        <v/>
      </c>
      <c r="AH350" s="16">
        <f t="shared" si="35"/>
        <v>0</v>
      </c>
      <c r="AI350" s="17" t="str">
        <f>IF('Peer Comparison Tool'!$D$12="NR","",IF($C350='Peer Comparison Tool'!$D$9,COUNT('CECL &lt;50B Database'!$AI$1:AI349)+1,""))</f>
        <v/>
      </c>
    </row>
    <row r="351" spans="29:35" x14ac:dyDescent="0.25">
      <c r="AC351" s="16" t="str">
        <f t="shared" si="30"/>
        <v/>
      </c>
      <c r="AD351" s="16" t="str">
        <f t="shared" si="31"/>
        <v/>
      </c>
      <c r="AE351" s="16" t="str">
        <f t="shared" si="32"/>
        <v/>
      </c>
      <c r="AF351" s="16" t="str">
        <f t="shared" si="33"/>
        <v/>
      </c>
      <c r="AG351" s="16" t="str">
        <f t="shared" si="34"/>
        <v/>
      </c>
      <c r="AH351" s="16">
        <f t="shared" si="35"/>
        <v>0</v>
      </c>
      <c r="AI351" s="17" t="str">
        <f>IF('Peer Comparison Tool'!$D$12="NR","",IF($C351='Peer Comparison Tool'!$D$9,COUNT('CECL &lt;50B Database'!$AI$1:AI350)+1,""))</f>
        <v/>
      </c>
    </row>
    <row r="352" spans="29:35" x14ac:dyDescent="0.25">
      <c r="AC352" s="16" t="str">
        <f t="shared" si="30"/>
        <v/>
      </c>
      <c r="AD352" s="16" t="str">
        <f t="shared" si="31"/>
        <v/>
      </c>
      <c r="AE352" s="16" t="str">
        <f t="shared" si="32"/>
        <v/>
      </c>
      <c r="AF352" s="16" t="str">
        <f t="shared" si="33"/>
        <v/>
      </c>
      <c r="AG352" s="16" t="str">
        <f t="shared" si="34"/>
        <v/>
      </c>
      <c r="AH352" s="16">
        <f t="shared" si="35"/>
        <v>0</v>
      </c>
      <c r="AI352" s="17" t="str">
        <f>IF('Peer Comparison Tool'!$D$12="NR","",IF($C352='Peer Comparison Tool'!$D$9,COUNT('CECL &lt;50B Database'!$AI$1:AI351)+1,""))</f>
        <v/>
      </c>
    </row>
    <row r="353" spans="29:35" x14ac:dyDescent="0.25">
      <c r="AC353" s="16" t="str">
        <f t="shared" si="30"/>
        <v/>
      </c>
      <c r="AD353" s="16" t="str">
        <f t="shared" si="31"/>
        <v/>
      </c>
      <c r="AE353" s="16" t="str">
        <f t="shared" si="32"/>
        <v/>
      </c>
      <c r="AF353" s="16" t="str">
        <f t="shared" si="33"/>
        <v/>
      </c>
      <c r="AG353" s="16" t="str">
        <f t="shared" si="34"/>
        <v/>
      </c>
      <c r="AH353" s="16">
        <f t="shared" si="35"/>
        <v>0</v>
      </c>
      <c r="AI353" s="17" t="str">
        <f>IF('Peer Comparison Tool'!$D$12="NR","",IF($C353='Peer Comparison Tool'!$D$9,COUNT('CECL &lt;50B Database'!$AI$1:AI352)+1,""))</f>
        <v/>
      </c>
    </row>
    <row r="354" spans="29:35" x14ac:dyDescent="0.25">
      <c r="AC354" s="16" t="str">
        <f t="shared" si="30"/>
        <v/>
      </c>
      <c r="AD354" s="16" t="str">
        <f t="shared" si="31"/>
        <v/>
      </c>
      <c r="AE354" s="16" t="str">
        <f t="shared" si="32"/>
        <v/>
      </c>
      <c r="AF354" s="16" t="str">
        <f t="shared" si="33"/>
        <v/>
      </c>
      <c r="AG354" s="16" t="str">
        <f t="shared" si="34"/>
        <v/>
      </c>
      <c r="AH354" s="16">
        <f t="shared" si="35"/>
        <v>0</v>
      </c>
      <c r="AI354" s="17" t="str">
        <f>IF('Peer Comparison Tool'!$D$12="NR","",IF($C354='Peer Comparison Tool'!$D$9,COUNT('CECL &lt;50B Database'!$AI$1:AI353)+1,""))</f>
        <v/>
      </c>
    </row>
    <row r="355" spans="29:35" x14ac:dyDescent="0.25">
      <c r="AC355" s="16" t="str">
        <f t="shared" si="30"/>
        <v/>
      </c>
      <c r="AD355" s="16" t="str">
        <f t="shared" si="31"/>
        <v/>
      </c>
      <c r="AE355" s="16" t="str">
        <f t="shared" si="32"/>
        <v/>
      </c>
      <c r="AF355" s="16" t="str">
        <f t="shared" si="33"/>
        <v/>
      </c>
      <c r="AG355" s="16" t="str">
        <f t="shared" si="34"/>
        <v/>
      </c>
      <c r="AH355" s="16">
        <f t="shared" si="35"/>
        <v>0</v>
      </c>
      <c r="AI355" s="17" t="str">
        <f>IF('Peer Comparison Tool'!$D$12="NR","",IF($C355='Peer Comparison Tool'!$D$9,COUNT('CECL &lt;50B Database'!$AI$1:AI354)+1,""))</f>
        <v/>
      </c>
    </row>
    <row r="356" spans="29:35" x14ac:dyDescent="0.25">
      <c r="AC356" s="16" t="str">
        <f t="shared" si="30"/>
        <v/>
      </c>
      <c r="AD356" s="16" t="str">
        <f t="shared" si="31"/>
        <v/>
      </c>
      <c r="AE356" s="16" t="str">
        <f t="shared" si="32"/>
        <v/>
      </c>
      <c r="AF356" s="16" t="str">
        <f t="shared" si="33"/>
        <v/>
      </c>
      <c r="AG356" s="16" t="str">
        <f t="shared" si="34"/>
        <v/>
      </c>
      <c r="AH356" s="16">
        <f t="shared" si="35"/>
        <v>0</v>
      </c>
      <c r="AI356" s="17" t="str">
        <f>IF('Peer Comparison Tool'!$D$12="NR","",IF($C356='Peer Comparison Tool'!$D$9,COUNT('CECL &lt;50B Database'!$AI$1:AI355)+1,""))</f>
        <v/>
      </c>
    </row>
    <row r="357" spans="29:35" x14ac:dyDescent="0.25">
      <c r="AC357" s="16" t="str">
        <f t="shared" si="30"/>
        <v/>
      </c>
      <c r="AD357" s="16" t="str">
        <f t="shared" si="31"/>
        <v/>
      </c>
      <c r="AE357" s="16" t="str">
        <f t="shared" si="32"/>
        <v/>
      </c>
      <c r="AF357" s="16" t="str">
        <f t="shared" si="33"/>
        <v/>
      </c>
      <c r="AG357" s="16" t="str">
        <f t="shared" si="34"/>
        <v/>
      </c>
      <c r="AH357" s="16">
        <f t="shared" si="35"/>
        <v>0</v>
      </c>
      <c r="AI357" s="17" t="str">
        <f>IF('Peer Comparison Tool'!$D$12="NR","",IF($C357='Peer Comparison Tool'!$D$9,COUNT('CECL &lt;50B Database'!$AI$1:AI356)+1,""))</f>
        <v/>
      </c>
    </row>
    <row r="358" spans="29:35" x14ac:dyDescent="0.25">
      <c r="AC358" s="16" t="str">
        <f t="shared" si="30"/>
        <v/>
      </c>
      <c r="AD358" s="16" t="str">
        <f t="shared" si="31"/>
        <v/>
      </c>
      <c r="AE358" s="16" t="str">
        <f t="shared" si="32"/>
        <v/>
      </c>
      <c r="AF358" s="16" t="str">
        <f t="shared" si="33"/>
        <v/>
      </c>
      <c r="AG358" s="16" t="str">
        <f t="shared" si="34"/>
        <v/>
      </c>
      <c r="AH358" s="16">
        <f t="shared" si="35"/>
        <v>0</v>
      </c>
      <c r="AI358" s="17" t="str">
        <f>IF('Peer Comparison Tool'!$D$12="NR","",IF($C358='Peer Comparison Tool'!$D$9,COUNT('CECL &lt;50B Database'!$AI$1:AI357)+1,""))</f>
        <v/>
      </c>
    </row>
    <row r="359" spans="29:35" x14ac:dyDescent="0.25">
      <c r="AC359" s="16" t="str">
        <f t="shared" si="30"/>
        <v/>
      </c>
      <c r="AD359" s="16" t="str">
        <f t="shared" si="31"/>
        <v/>
      </c>
      <c r="AE359" s="16" t="str">
        <f t="shared" si="32"/>
        <v/>
      </c>
      <c r="AF359" s="16" t="str">
        <f t="shared" si="33"/>
        <v/>
      </c>
      <c r="AG359" s="16" t="str">
        <f t="shared" si="34"/>
        <v/>
      </c>
      <c r="AH359" s="16">
        <f t="shared" si="35"/>
        <v>0</v>
      </c>
      <c r="AI359" s="17" t="str">
        <f>IF('Peer Comparison Tool'!$D$12="NR","",IF($C359='Peer Comparison Tool'!$D$9,COUNT('CECL &lt;50B Database'!$AI$1:AI358)+1,""))</f>
        <v/>
      </c>
    </row>
    <row r="360" spans="29:35" x14ac:dyDescent="0.25">
      <c r="AC360" s="16" t="str">
        <f t="shared" si="30"/>
        <v/>
      </c>
      <c r="AD360" s="16" t="str">
        <f t="shared" si="31"/>
        <v/>
      </c>
      <c r="AE360" s="16" t="str">
        <f t="shared" si="32"/>
        <v/>
      </c>
      <c r="AF360" s="16" t="str">
        <f t="shared" si="33"/>
        <v/>
      </c>
      <c r="AG360" s="16" t="str">
        <f t="shared" si="34"/>
        <v/>
      </c>
      <c r="AH360" s="16">
        <f t="shared" si="35"/>
        <v>0</v>
      </c>
      <c r="AI360" s="17" t="str">
        <f>IF('Peer Comparison Tool'!$D$12="NR","",IF($C360='Peer Comparison Tool'!$D$9,COUNT('CECL &lt;50B Database'!$AI$1:AI359)+1,""))</f>
        <v/>
      </c>
    </row>
    <row r="361" spans="29:35" x14ac:dyDescent="0.25">
      <c r="AC361" s="16" t="str">
        <f t="shared" si="30"/>
        <v/>
      </c>
      <c r="AD361" s="16" t="str">
        <f t="shared" si="31"/>
        <v/>
      </c>
      <c r="AE361" s="16" t="str">
        <f t="shared" si="32"/>
        <v/>
      </c>
      <c r="AF361" s="16" t="str">
        <f t="shared" si="33"/>
        <v/>
      </c>
      <c r="AG361" s="16" t="str">
        <f t="shared" si="34"/>
        <v/>
      </c>
      <c r="AH361" s="16">
        <f t="shared" si="35"/>
        <v>0</v>
      </c>
      <c r="AI361" s="17" t="str">
        <f>IF('Peer Comparison Tool'!$D$12="NR","",IF($C361='Peer Comparison Tool'!$D$9,COUNT('CECL &lt;50B Database'!$AI$1:AI360)+1,""))</f>
        <v/>
      </c>
    </row>
    <row r="362" spans="29:35" x14ac:dyDescent="0.25">
      <c r="AC362" s="16" t="str">
        <f t="shared" si="30"/>
        <v/>
      </c>
      <c r="AD362" s="16" t="str">
        <f t="shared" si="31"/>
        <v/>
      </c>
      <c r="AE362" s="16" t="str">
        <f t="shared" si="32"/>
        <v/>
      </c>
      <c r="AF362" s="16" t="str">
        <f t="shared" si="33"/>
        <v/>
      </c>
      <c r="AG362" s="16" t="str">
        <f t="shared" si="34"/>
        <v/>
      </c>
      <c r="AH362" s="16">
        <f t="shared" si="35"/>
        <v>0</v>
      </c>
      <c r="AI362" s="17" t="str">
        <f>IF('Peer Comparison Tool'!$D$12="NR","",IF($C362='Peer Comparison Tool'!$D$9,COUNT('CECL &lt;50B Database'!$AI$1:AI361)+1,""))</f>
        <v/>
      </c>
    </row>
    <row r="363" spans="29:35" x14ac:dyDescent="0.25">
      <c r="AC363" s="16" t="str">
        <f t="shared" si="30"/>
        <v/>
      </c>
      <c r="AD363" s="16" t="str">
        <f t="shared" si="31"/>
        <v/>
      </c>
      <c r="AE363" s="16" t="str">
        <f t="shared" si="32"/>
        <v/>
      </c>
      <c r="AF363" s="16" t="str">
        <f t="shared" si="33"/>
        <v/>
      </c>
      <c r="AG363" s="16" t="str">
        <f t="shared" si="34"/>
        <v/>
      </c>
      <c r="AH363" s="16">
        <f t="shared" si="35"/>
        <v>0</v>
      </c>
      <c r="AI363" s="17" t="str">
        <f>IF('Peer Comparison Tool'!$D$12="NR","",IF($C363='Peer Comparison Tool'!$D$9,COUNT('CECL &lt;50B Database'!$AI$1:AI362)+1,""))</f>
        <v/>
      </c>
    </row>
    <row r="364" spans="29:35" x14ac:dyDescent="0.25">
      <c r="AC364" s="16" t="str">
        <f t="shared" si="30"/>
        <v/>
      </c>
      <c r="AD364" s="16" t="str">
        <f t="shared" si="31"/>
        <v/>
      </c>
      <c r="AE364" s="16" t="str">
        <f t="shared" si="32"/>
        <v/>
      </c>
      <c r="AF364" s="16" t="str">
        <f t="shared" si="33"/>
        <v/>
      </c>
      <c r="AG364" s="16" t="str">
        <f t="shared" si="34"/>
        <v/>
      </c>
      <c r="AH364" s="16">
        <f t="shared" si="35"/>
        <v>0</v>
      </c>
      <c r="AI364" s="17" t="str">
        <f>IF('Peer Comparison Tool'!$D$12="NR","",IF($C364='Peer Comparison Tool'!$D$9,COUNT('CECL &lt;50B Database'!$AI$1:AI363)+1,""))</f>
        <v/>
      </c>
    </row>
    <row r="365" spans="29:35" x14ac:dyDescent="0.25">
      <c r="AC365" s="16" t="str">
        <f t="shared" si="30"/>
        <v/>
      </c>
      <c r="AD365" s="16" t="str">
        <f t="shared" si="31"/>
        <v/>
      </c>
      <c r="AE365" s="16" t="str">
        <f t="shared" si="32"/>
        <v/>
      </c>
      <c r="AF365" s="16" t="str">
        <f t="shared" si="33"/>
        <v/>
      </c>
      <c r="AG365" s="16" t="str">
        <f t="shared" si="34"/>
        <v/>
      </c>
      <c r="AH365" s="16">
        <f t="shared" si="35"/>
        <v>0</v>
      </c>
      <c r="AI365" s="17" t="str">
        <f>IF('Peer Comparison Tool'!$D$12="NR","",IF($C365='Peer Comparison Tool'!$D$9,COUNT('CECL &lt;50B Database'!$AI$1:AI364)+1,""))</f>
        <v/>
      </c>
    </row>
    <row r="366" spans="29:35" x14ac:dyDescent="0.25">
      <c r="AC366" s="16" t="str">
        <f t="shared" si="30"/>
        <v/>
      </c>
      <c r="AD366" s="16" t="str">
        <f t="shared" si="31"/>
        <v/>
      </c>
      <c r="AE366" s="16" t="str">
        <f t="shared" si="32"/>
        <v/>
      </c>
      <c r="AF366" s="16" t="str">
        <f t="shared" si="33"/>
        <v/>
      </c>
      <c r="AG366" s="16" t="str">
        <f t="shared" si="34"/>
        <v/>
      </c>
      <c r="AH366" s="16">
        <f t="shared" si="35"/>
        <v>0</v>
      </c>
      <c r="AI366" s="17" t="str">
        <f>IF('Peer Comparison Tool'!$D$12="NR","",IF($C366='Peer Comparison Tool'!$D$9,COUNT('CECL &lt;50B Database'!$AI$1:AI365)+1,""))</f>
        <v/>
      </c>
    </row>
    <row r="367" spans="29:35" x14ac:dyDescent="0.25">
      <c r="AC367" s="16" t="str">
        <f t="shared" si="30"/>
        <v/>
      </c>
      <c r="AD367" s="16" t="str">
        <f t="shared" si="31"/>
        <v/>
      </c>
      <c r="AE367" s="16" t="str">
        <f t="shared" si="32"/>
        <v/>
      </c>
      <c r="AF367" s="16" t="str">
        <f t="shared" si="33"/>
        <v/>
      </c>
      <c r="AG367" s="16" t="str">
        <f t="shared" si="34"/>
        <v/>
      </c>
      <c r="AH367" s="16">
        <f t="shared" si="35"/>
        <v>0</v>
      </c>
      <c r="AI367" s="17" t="str">
        <f>IF('Peer Comparison Tool'!$D$12="NR","",IF($C367='Peer Comparison Tool'!$D$9,COUNT('CECL &lt;50B Database'!$AI$1:AI366)+1,""))</f>
        <v/>
      </c>
    </row>
    <row r="368" spans="29:35" x14ac:dyDescent="0.25">
      <c r="AC368" s="16" t="str">
        <f t="shared" si="30"/>
        <v/>
      </c>
      <c r="AD368" s="16" t="str">
        <f t="shared" si="31"/>
        <v/>
      </c>
      <c r="AE368" s="16" t="str">
        <f t="shared" si="32"/>
        <v/>
      </c>
      <c r="AF368" s="16" t="str">
        <f t="shared" si="33"/>
        <v/>
      </c>
      <c r="AG368" s="16" t="str">
        <f t="shared" si="34"/>
        <v/>
      </c>
      <c r="AH368" s="16">
        <f t="shared" si="35"/>
        <v>0</v>
      </c>
      <c r="AI368" s="17" t="str">
        <f>IF('Peer Comparison Tool'!$D$12="NR","",IF($C368='Peer Comparison Tool'!$D$9,COUNT('CECL &lt;50B Database'!$AI$1:AI367)+1,""))</f>
        <v/>
      </c>
    </row>
    <row r="369" spans="29:35" x14ac:dyDescent="0.25">
      <c r="AC369" s="16" t="str">
        <f t="shared" si="30"/>
        <v/>
      </c>
      <c r="AD369" s="16" t="str">
        <f t="shared" si="31"/>
        <v/>
      </c>
      <c r="AE369" s="16" t="str">
        <f t="shared" si="32"/>
        <v/>
      </c>
      <c r="AF369" s="16" t="str">
        <f t="shared" si="33"/>
        <v/>
      </c>
      <c r="AG369" s="16" t="str">
        <f t="shared" si="34"/>
        <v/>
      </c>
      <c r="AH369" s="16">
        <f t="shared" si="35"/>
        <v>0</v>
      </c>
      <c r="AI369" s="17" t="str">
        <f>IF('Peer Comparison Tool'!$D$12="NR","",IF($C369='Peer Comparison Tool'!$D$9,COUNT('CECL &lt;50B Database'!$AI$1:AI368)+1,""))</f>
        <v/>
      </c>
    </row>
    <row r="370" spans="29:35" x14ac:dyDescent="0.25">
      <c r="AC370" s="16" t="str">
        <f t="shared" si="30"/>
        <v/>
      </c>
      <c r="AD370" s="16" t="str">
        <f t="shared" si="31"/>
        <v/>
      </c>
      <c r="AE370" s="16" t="str">
        <f t="shared" si="32"/>
        <v/>
      </c>
      <c r="AF370" s="16" t="str">
        <f t="shared" si="33"/>
        <v/>
      </c>
      <c r="AG370" s="16" t="str">
        <f t="shared" si="34"/>
        <v/>
      </c>
      <c r="AH370" s="16">
        <f t="shared" si="35"/>
        <v>0</v>
      </c>
      <c r="AI370" s="17" t="str">
        <f>IF('Peer Comparison Tool'!$D$12="NR","",IF($C370='Peer Comparison Tool'!$D$9,COUNT('CECL &lt;50B Database'!$AI$1:AI369)+1,""))</f>
        <v/>
      </c>
    </row>
    <row r="371" spans="29:35" x14ac:dyDescent="0.25">
      <c r="AC371" s="16" t="str">
        <f t="shared" si="30"/>
        <v/>
      </c>
      <c r="AD371" s="16" t="str">
        <f t="shared" si="31"/>
        <v/>
      </c>
      <c r="AE371" s="16" t="str">
        <f t="shared" si="32"/>
        <v/>
      </c>
      <c r="AF371" s="16" t="str">
        <f t="shared" si="33"/>
        <v/>
      </c>
      <c r="AG371" s="16" t="str">
        <f t="shared" si="34"/>
        <v/>
      </c>
      <c r="AH371" s="16">
        <f t="shared" si="35"/>
        <v>0</v>
      </c>
      <c r="AI371" s="17" t="str">
        <f>IF('Peer Comparison Tool'!$D$12="NR","",IF($C371='Peer Comparison Tool'!$D$9,COUNT('CECL &lt;50B Database'!$AI$1:AI370)+1,""))</f>
        <v/>
      </c>
    </row>
    <row r="372" spans="29:35" x14ac:dyDescent="0.25">
      <c r="AC372" s="16" t="str">
        <f t="shared" si="30"/>
        <v/>
      </c>
      <c r="AD372" s="16" t="str">
        <f t="shared" si="31"/>
        <v/>
      </c>
      <c r="AE372" s="16" t="str">
        <f t="shared" si="32"/>
        <v/>
      </c>
      <c r="AF372" s="16" t="str">
        <f t="shared" si="33"/>
        <v/>
      </c>
      <c r="AG372" s="16" t="str">
        <f t="shared" si="34"/>
        <v/>
      </c>
      <c r="AH372" s="16">
        <f t="shared" si="35"/>
        <v>0</v>
      </c>
      <c r="AI372" s="17" t="str">
        <f>IF('Peer Comparison Tool'!$D$12="NR","",IF($C372='Peer Comparison Tool'!$D$9,COUNT('CECL &lt;50B Database'!$AI$1:AI371)+1,""))</f>
        <v/>
      </c>
    </row>
    <row r="373" spans="29:35" x14ac:dyDescent="0.25">
      <c r="AC373" s="16" t="str">
        <f t="shared" si="30"/>
        <v/>
      </c>
      <c r="AD373" s="16" t="str">
        <f t="shared" si="31"/>
        <v/>
      </c>
      <c r="AE373" s="16" t="str">
        <f t="shared" si="32"/>
        <v/>
      </c>
      <c r="AF373" s="16" t="str">
        <f t="shared" si="33"/>
        <v/>
      </c>
      <c r="AG373" s="16" t="str">
        <f t="shared" si="34"/>
        <v/>
      </c>
      <c r="AH373" s="16">
        <f t="shared" si="35"/>
        <v>0</v>
      </c>
      <c r="AI373" s="17" t="str">
        <f>IF('Peer Comparison Tool'!$D$12="NR","",IF($C373='Peer Comparison Tool'!$D$9,COUNT('CECL &lt;50B Database'!$AI$1:AI372)+1,""))</f>
        <v/>
      </c>
    </row>
    <row r="374" spans="29:35" x14ac:dyDescent="0.25">
      <c r="AC374" s="16" t="str">
        <f t="shared" si="30"/>
        <v/>
      </c>
      <c r="AD374" s="16" t="str">
        <f t="shared" si="31"/>
        <v/>
      </c>
      <c r="AE374" s="16" t="str">
        <f t="shared" si="32"/>
        <v/>
      </c>
      <c r="AF374" s="16" t="str">
        <f t="shared" si="33"/>
        <v/>
      </c>
      <c r="AG374" s="16" t="str">
        <f t="shared" si="34"/>
        <v/>
      </c>
      <c r="AH374" s="16">
        <f t="shared" si="35"/>
        <v>0</v>
      </c>
      <c r="AI374" s="17" t="str">
        <f>IF('Peer Comparison Tool'!$D$12="NR","",IF($C374='Peer Comparison Tool'!$D$9,COUNT('CECL &lt;50B Database'!$AI$1:AI373)+1,""))</f>
        <v/>
      </c>
    </row>
    <row r="375" spans="29:35" x14ac:dyDescent="0.25">
      <c r="AC375" s="16" t="str">
        <f t="shared" si="30"/>
        <v/>
      </c>
      <c r="AD375" s="16" t="str">
        <f t="shared" si="31"/>
        <v/>
      </c>
      <c r="AE375" s="16" t="str">
        <f t="shared" si="32"/>
        <v/>
      </c>
      <c r="AF375" s="16" t="str">
        <f t="shared" si="33"/>
        <v/>
      </c>
      <c r="AG375" s="16" t="str">
        <f t="shared" si="34"/>
        <v/>
      </c>
      <c r="AH375" s="16">
        <f t="shared" si="35"/>
        <v>0</v>
      </c>
      <c r="AI375" s="17" t="str">
        <f>IF('Peer Comparison Tool'!$D$12="NR","",IF($C375='Peer Comparison Tool'!$D$9,COUNT('CECL &lt;50B Database'!$AI$1:AI374)+1,""))</f>
        <v/>
      </c>
    </row>
    <row r="376" spans="29:35" x14ac:dyDescent="0.25">
      <c r="AC376" s="16" t="str">
        <f t="shared" si="30"/>
        <v/>
      </c>
      <c r="AD376" s="16" t="str">
        <f t="shared" si="31"/>
        <v/>
      </c>
      <c r="AE376" s="16" t="str">
        <f t="shared" si="32"/>
        <v/>
      </c>
      <c r="AF376" s="16" t="str">
        <f t="shared" si="33"/>
        <v/>
      </c>
      <c r="AG376" s="16" t="str">
        <f t="shared" si="34"/>
        <v/>
      </c>
      <c r="AH376" s="16">
        <f t="shared" si="35"/>
        <v>0</v>
      </c>
      <c r="AI376" s="17" t="str">
        <f>IF('Peer Comparison Tool'!$D$12="NR","",IF($C376='Peer Comparison Tool'!$D$9,COUNT('CECL &lt;50B Database'!$AI$1:AI375)+1,""))</f>
        <v/>
      </c>
    </row>
    <row r="377" spans="29:35" x14ac:dyDescent="0.25">
      <c r="AC377" s="16" t="str">
        <f t="shared" si="30"/>
        <v/>
      </c>
      <c r="AD377" s="16" t="str">
        <f t="shared" si="31"/>
        <v/>
      </c>
      <c r="AE377" s="16" t="str">
        <f t="shared" si="32"/>
        <v/>
      </c>
      <c r="AF377" s="16" t="str">
        <f t="shared" si="33"/>
        <v/>
      </c>
      <c r="AG377" s="16" t="str">
        <f t="shared" si="34"/>
        <v/>
      </c>
      <c r="AH377" s="16">
        <f t="shared" si="35"/>
        <v>0</v>
      </c>
      <c r="AI377" s="17" t="str">
        <f>IF('Peer Comparison Tool'!$D$12="NR","",IF($C377='Peer Comparison Tool'!$D$9,COUNT('CECL &lt;50B Database'!$AI$1:AI376)+1,""))</f>
        <v/>
      </c>
    </row>
    <row r="378" spans="29:35" x14ac:dyDescent="0.25">
      <c r="AC378" s="16" t="str">
        <f t="shared" si="30"/>
        <v/>
      </c>
      <c r="AD378" s="16" t="str">
        <f t="shared" si="31"/>
        <v/>
      </c>
      <c r="AE378" s="16" t="str">
        <f t="shared" si="32"/>
        <v/>
      </c>
      <c r="AF378" s="16" t="str">
        <f t="shared" si="33"/>
        <v/>
      </c>
      <c r="AG378" s="16" t="str">
        <f t="shared" si="34"/>
        <v/>
      </c>
      <c r="AH378" s="16">
        <f t="shared" si="35"/>
        <v>0</v>
      </c>
      <c r="AI378" s="17" t="str">
        <f>IF('Peer Comparison Tool'!$D$12="NR","",IF($C378='Peer Comparison Tool'!$D$9,COUNT('CECL &lt;50B Database'!$AI$1:AI377)+1,""))</f>
        <v/>
      </c>
    </row>
    <row r="379" spans="29:35" x14ac:dyDescent="0.25">
      <c r="AC379" s="16" t="str">
        <f t="shared" si="30"/>
        <v/>
      </c>
      <c r="AD379" s="16" t="str">
        <f t="shared" si="31"/>
        <v/>
      </c>
      <c r="AE379" s="16" t="str">
        <f t="shared" si="32"/>
        <v/>
      </c>
      <c r="AF379" s="16" t="str">
        <f t="shared" si="33"/>
        <v/>
      </c>
      <c r="AG379" s="16" t="str">
        <f t="shared" si="34"/>
        <v/>
      </c>
      <c r="AH379" s="16">
        <f t="shared" si="35"/>
        <v>0</v>
      </c>
      <c r="AI379" s="17" t="str">
        <f>IF('Peer Comparison Tool'!$D$12="NR","",IF($C379='Peer Comparison Tool'!$D$9,COUNT('CECL &lt;50B Database'!$AI$1:AI378)+1,""))</f>
        <v/>
      </c>
    </row>
    <row r="380" spans="29:35" x14ac:dyDescent="0.25">
      <c r="AC380" s="16" t="str">
        <f t="shared" si="30"/>
        <v/>
      </c>
      <c r="AD380" s="16" t="str">
        <f t="shared" si="31"/>
        <v/>
      </c>
      <c r="AE380" s="16" t="str">
        <f t="shared" si="32"/>
        <v/>
      </c>
      <c r="AF380" s="16" t="str">
        <f t="shared" si="33"/>
        <v/>
      </c>
      <c r="AG380" s="16" t="str">
        <f t="shared" si="34"/>
        <v/>
      </c>
      <c r="AH380" s="16">
        <f t="shared" si="35"/>
        <v>0</v>
      </c>
      <c r="AI380" s="17" t="str">
        <f>IF('Peer Comparison Tool'!$D$12="NR","",IF($C380='Peer Comparison Tool'!$D$9,COUNT('CECL &lt;50B Database'!$AI$1:AI379)+1,""))</f>
        <v/>
      </c>
    </row>
    <row r="381" spans="29:35" x14ac:dyDescent="0.25">
      <c r="AC381" s="16" t="str">
        <f t="shared" si="30"/>
        <v/>
      </c>
      <c r="AD381" s="16" t="str">
        <f t="shared" si="31"/>
        <v/>
      </c>
      <c r="AE381" s="16" t="str">
        <f t="shared" si="32"/>
        <v/>
      </c>
      <c r="AF381" s="16" t="str">
        <f t="shared" si="33"/>
        <v/>
      </c>
      <c r="AG381" s="16" t="str">
        <f t="shared" si="34"/>
        <v/>
      </c>
      <c r="AH381" s="16">
        <f t="shared" si="35"/>
        <v>0</v>
      </c>
      <c r="AI381" s="17" t="str">
        <f>IF('Peer Comparison Tool'!$D$12="NR","",IF($C381='Peer Comparison Tool'!$D$9,COUNT('CECL &lt;50B Database'!$AI$1:AI380)+1,""))</f>
        <v/>
      </c>
    </row>
    <row r="382" spans="29:35" x14ac:dyDescent="0.25">
      <c r="AC382" s="16" t="str">
        <f t="shared" si="30"/>
        <v/>
      </c>
      <c r="AD382" s="16" t="str">
        <f t="shared" si="31"/>
        <v/>
      </c>
      <c r="AE382" s="16" t="str">
        <f t="shared" si="32"/>
        <v/>
      </c>
      <c r="AF382" s="16" t="str">
        <f t="shared" si="33"/>
        <v/>
      </c>
      <c r="AG382" s="16" t="str">
        <f t="shared" si="34"/>
        <v/>
      </c>
      <c r="AH382" s="16">
        <f t="shared" si="35"/>
        <v>0</v>
      </c>
      <c r="AI382" s="17" t="str">
        <f>IF('Peer Comparison Tool'!$D$12="NR","",IF($C382='Peer Comparison Tool'!$D$9,COUNT('CECL &lt;50B Database'!$AI$1:AI381)+1,""))</f>
        <v/>
      </c>
    </row>
    <row r="383" spans="29:35" x14ac:dyDescent="0.25">
      <c r="AC383" s="16" t="str">
        <f t="shared" si="30"/>
        <v/>
      </c>
      <c r="AD383" s="16" t="str">
        <f t="shared" si="31"/>
        <v/>
      </c>
      <c r="AE383" s="16" t="str">
        <f t="shared" si="32"/>
        <v/>
      </c>
      <c r="AF383" s="16" t="str">
        <f t="shared" si="33"/>
        <v/>
      </c>
      <c r="AG383" s="16" t="str">
        <f t="shared" si="34"/>
        <v/>
      </c>
      <c r="AH383" s="16">
        <f t="shared" si="35"/>
        <v>0</v>
      </c>
      <c r="AI383" s="17" t="str">
        <f>IF('Peer Comparison Tool'!$D$12="NR","",IF($C383='Peer Comparison Tool'!$D$9,COUNT('CECL &lt;50B Database'!$AI$1:AI382)+1,""))</f>
        <v/>
      </c>
    </row>
    <row r="384" spans="29:35" x14ac:dyDescent="0.25">
      <c r="AC384" s="16" t="str">
        <f t="shared" si="30"/>
        <v/>
      </c>
      <c r="AD384" s="16" t="str">
        <f t="shared" si="31"/>
        <v/>
      </c>
      <c r="AE384" s="16" t="str">
        <f t="shared" si="32"/>
        <v/>
      </c>
      <c r="AF384" s="16" t="str">
        <f t="shared" si="33"/>
        <v/>
      </c>
      <c r="AG384" s="16" t="str">
        <f t="shared" si="34"/>
        <v/>
      </c>
      <c r="AH384" s="16">
        <f t="shared" si="35"/>
        <v>0</v>
      </c>
      <c r="AI384" s="17" t="str">
        <f>IF('Peer Comparison Tool'!$D$12="NR","",IF($C384='Peer Comparison Tool'!$D$9,COUNT('CECL &lt;50B Database'!$AI$1:AI383)+1,""))</f>
        <v/>
      </c>
    </row>
    <row r="385" spans="29:35" x14ac:dyDescent="0.25">
      <c r="AC385" s="16" t="str">
        <f t="shared" si="30"/>
        <v/>
      </c>
      <c r="AD385" s="16" t="str">
        <f t="shared" si="31"/>
        <v/>
      </c>
      <c r="AE385" s="16" t="str">
        <f t="shared" si="32"/>
        <v/>
      </c>
      <c r="AF385" s="16" t="str">
        <f t="shared" si="33"/>
        <v/>
      </c>
      <c r="AG385" s="16" t="str">
        <f t="shared" si="34"/>
        <v/>
      </c>
      <c r="AH385" s="16">
        <f t="shared" si="35"/>
        <v>0</v>
      </c>
      <c r="AI385" s="17" t="str">
        <f>IF('Peer Comparison Tool'!$D$12="NR","",IF($C385='Peer Comparison Tool'!$D$9,COUNT('CECL &lt;50B Database'!$AI$1:AI384)+1,""))</f>
        <v/>
      </c>
    </row>
    <row r="386" spans="29:35" x14ac:dyDescent="0.25">
      <c r="AC386" s="16" t="str">
        <f t="shared" si="30"/>
        <v/>
      </c>
      <c r="AD386" s="16" t="str">
        <f t="shared" si="31"/>
        <v/>
      </c>
      <c r="AE386" s="16" t="str">
        <f t="shared" si="32"/>
        <v/>
      </c>
      <c r="AF386" s="16" t="str">
        <f t="shared" si="33"/>
        <v/>
      </c>
      <c r="AG386" s="16" t="str">
        <f t="shared" si="34"/>
        <v/>
      </c>
      <c r="AH386" s="16">
        <f t="shared" si="35"/>
        <v>0</v>
      </c>
      <c r="AI386" s="17" t="str">
        <f>IF('Peer Comparison Tool'!$D$12="NR","",IF($C386='Peer Comparison Tool'!$D$9,COUNT('CECL &lt;50B Database'!$AI$1:AI385)+1,""))</f>
        <v/>
      </c>
    </row>
    <row r="387" spans="29:35" x14ac:dyDescent="0.25">
      <c r="AC387" s="16" t="str">
        <f t="shared" ref="AC387:AC450" si="36">IF(AND($G387&gt;=10000000,$G387&lt;50000000),$K387,"")</f>
        <v/>
      </c>
      <c r="AD387" s="16" t="str">
        <f t="shared" ref="AD387:AD450" si="37">IF(AND($G387&gt;=5000000,$G387&lt;9999999),$K387,"")</f>
        <v/>
      </c>
      <c r="AE387" s="16" t="str">
        <f t="shared" ref="AE387:AE450" si="38">IF(AND($G387&gt;=1000000,$G387&lt;4999999),$K387,"")</f>
        <v/>
      </c>
      <c r="AF387" s="16" t="str">
        <f t="shared" ref="AF387:AF450" si="39">IF(AND($G387&gt;=500000,$G387&lt;999999),$K387,"")</f>
        <v/>
      </c>
      <c r="AG387" s="16" t="str">
        <f t="shared" ref="AG387:AG450" si="40">IF(AND($G387&gt;=100000,$G387&lt;499999),$K387,"")</f>
        <v/>
      </c>
      <c r="AH387" s="16">
        <f t="shared" ref="AH387:AH450" si="41">IF(AND($G387&gt;=0,$G387&lt;99999),$K387,"")</f>
        <v>0</v>
      </c>
      <c r="AI387" s="17" t="str">
        <f>IF('Peer Comparison Tool'!$D$12="NR","",IF($C387='Peer Comparison Tool'!$D$9,COUNT('CECL &lt;50B Database'!$AI$1:AI386)+1,""))</f>
        <v/>
      </c>
    </row>
    <row r="388" spans="29:35" x14ac:dyDescent="0.25">
      <c r="AC388" s="16" t="str">
        <f t="shared" si="36"/>
        <v/>
      </c>
      <c r="AD388" s="16" t="str">
        <f t="shared" si="37"/>
        <v/>
      </c>
      <c r="AE388" s="16" t="str">
        <f t="shared" si="38"/>
        <v/>
      </c>
      <c r="AF388" s="16" t="str">
        <f t="shared" si="39"/>
        <v/>
      </c>
      <c r="AG388" s="16" t="str">
        <f t="shared" si="40"/>
        <v/>
      </c>
      <c r="AH388" s="16">
        <f t="shared" si="41"/>
        <v>0</v>
      </c>
      <c r="AI388" s="17" t="str">
        <f>IF('Peer Comparison Tool'!$D$12="NR","",IF($C388='Peer Comparison Tool'!$D$9,COUNT('CECL &lt;50B Database'!$AI$1:AI387)+1,""))</f>
        <v/>
      </c>
    </row>
    <row r="389" spans="29:35" x14ac:dyDescent="0.25">
      <c r="AC389" s="16" t="str">
        <f t="shared" si="36"/>
        <v/>
      </c>
      <c r="AD389" s="16" t="str">
        <f t="shared" si="37"/>
        <v/>
      </c>
      <c r="AE389" s="16" t="str">
        <f t="shared" si="38"/>
        <v/>
      </c>
      <c r="AF389" s="16" t="str">
        <f t="shared" si="39"/>
        <v/>
      </c>
      <c r="AG389" s="16" t="str">
        <f t="shared" si="40"/>
        <v/>
      </c>
      <c r="AH389" s="16">
        <f t="shared" si="41"/>
        <v>0</v>
      </c>
      <c r="AI389" s="17" t="str">
        <f>IF('Peer Comparison Tool'!$D$12="NR","",IF($C389='Peer Comparison Tool'!$D$9,COUNT('CECL &lt;50B Database'!$AI$1:AI388)+1,""))</f>
        <v/>
      </c>
    </row>
    <row r="390" spans="29:35" x14ac:dyDescent="0.25">
      <c r="AC390" s="16" t="str">
        <f t="shared" si="36"/>
        <v/>
      </c>
      <c r="AD390" s="16" t="str">
        <f t="shared" si="37"/>
        <v/>
      </c>
      <c r="AE390" s="16" t="str">
        <f t="shared" si="38"/>
        <v/>
      </c>
      <c r="AF390" s="16" t="str">
        <f t="shared" si="39"/>
        <v/>
      </c>
      <c r="AG390" s="16" t="str">
        <f t="shared" si="40"/>
        <v/>
      </c>
      <c r="AH390" s="16">
        <f t="shared" si="41"/>
        <v>0</v>
      </c>
      <c r="AI390" s="17" t="str">
        <f>IF('Peer Comparison Tool'!$D$12="NR","",IF($C390='Peer Comparison Tool'!$D$9,COUNT('CECL &lt;50B Database'!$AI$1:AI389)+1,""))</f>
        <v/>
      </c>
    </row>
    <row r="391" spans="29:35" x14ac:dyDescent="0.25">
      <c r="AC391" s="16" t="str">
        <f t="shared" si="36"/>
        <v/>
      </c>
      <c r="AD391" s="16" t="str">
        <f t="shared" si="37"/>
        <v/>
      </c>
      <c r="AE391" s="16" t="str">
        <f t="shared" si="38"/>
        <v/>
      </c>
      <c r="AF391" s="16" t="str">
        <f t="shared" si="39"/>
        <v/>
      </c>
      <c r="AG391" s="16" t="str">
        <f t="shared" si="40"/>
        <v/>
      </c>
      <c r="AH391" s="16">
        <f t="shared" si="41"/>
        <v>0</v>
      </c>
      <c r="AI391" s="17" t="str">
        <f>IF('Peer Comparison Tool'!$D$12="NR","",IF($C391='Peer Comparison Tool'!$D$9,COUNT('CECL &lt;50B Database'!$AI$1:AI390)+1,""))</f>
        <v/>
      </c>
    </row>
    <row r="392" spans="29:35" x14ac:dyDescent="0.25">
      <c r="AC392" s="16" t="str">
        <f t="shared" si="36"/>
        <v/>
      </c>
      <c r="AD392" s="16" t="str">
        <f t="shared" si="37"/>
        <v/>
      </c>
      <c r="AE392" s="16" t="str">
        <f t="shared" si="38"/>
        <v/>
      </c>
      <c r="AF392" s="16" t="str">
        <f t="shared" si="39"/>
        <v/>
      </c>
      <c r="AG392" s="16" t="str">
        <f t="shared" si="40"/>
        <v/>
      </c>
      <c r="AH392" s="16">
        <f t="shared" si="41"/>
        <v>0</v>
      </c>
      <c r="AI392" s="17" t="str">
        <f>IF('Peer Comparison Tool'!$D$12="NR","",IF($C392='Peer Comparison Tool'!$D$9,COUNT('CECL &lt;50B Database'!$AI$1:AI391)+1,""))</f>
        <v/>
      </c>
    </row>
    <row r="393" spans="29:35" x14ac:dyDescent="0.25">
      <c r="AC393" s="16" t="str">
        <f t="shared" si="36"/>
        <v/>
      </c>
      <c r="AD393" s="16" t="str">
        <f t="shared" si="37"/>
        <v/>
      </c>
      <c r="AE393" s="16" t="str">
        <f t="shared" si="38"/>
        <v/>
      </c>
      <c r="AF393" s="16" t="str">
        <f t="shared" si="39"/>
        <v/>
      </c>
      <c r="AG393" s="16" t="str">
        <f t="shared" si="40"/>
        <v/>
      </c>
      <c r="AH393" s="16">
        <f t="shared" si="41"/>
        <v>0</v>
      </c>
      <c r="AI393" s="17" t="str">
        <f>IF('Peer Comparison Tool'!$D$12="NR","",IF($C393='Peer Comparison Tool'!$D$9,COUNT('CECL &lt;50B Database'!$AI$1:AI392)+1,""))</f>
        <v/>
      </c>
    </row>
    <row r="394" spans="29:35" x14ac:dyDescent="0.25">
      <c r="AC394" s="16" t="str">
        <f t="shared" si="36"/>
        <v/>
      </c>
      <c r="AD394" s="16" t="str">
        <f t="shared" si="37"/>
        <v/>
      </c>
      <c r="AE394" s="16" t="str">
        <f t="shared" si="38"/>
        <v/>
      </c>
      <c r="AF394" s="16" t="str">
        <f t="shared" si="39"/>
        <v/>
      </c>
      <c r="AG394" s="16" t="str">
        <f t="shared" si="40"/>
        <v/>
      </c>
      <c r="AH394" s="16">
        <f t="shared" si="41"/>
        <v>0</v>
      </c>
      <c r="AI394" s="17" t="str">
        <f>IF('Peer Comparison Tool'!$D$12="NR","",IF($C394='Peer Comparison Tool'!$D$9,COUNT('CECL &lt;50B Database'!$AI$1:AI393)+1,""))</f>
        <v/>
      </c>
    </row>
    <row r="395" spans="29:35" x14ac:dyDescent="0.25">
      <c r="AC395" s="16" t="str">
        <f t="shared" si="36"/>
        <v/>
      </c>
      <c r="AD395" s="16" t="str">
        <f t="shared" si="37"/>
        <v/>
      </c>
      <c r="AE395" s="16" t="str">
        <f t="shared" si="38"/>
        <v/>
      </c>
      <c r="AF395" s="16" t="str">
        <f t="shared" si="39"/>
        <v/>
      </c>
      <c r="AG395" s="16" t="str">
        <f t="shared" si="40"/>
        <v/>
      </c>
      <c r="AH395" s="16">
        <f t="shared" si="41"/>
        <v>0</v>
      </c>
      <c r="AI395" s="17" t="str">
        <f>IF('Peer Comparison Tool'!$D$12="NR","",IF($C395='Peer Comparison Tool'!$D$9,COUNT('CECL &lt;50B Database'!$AI$1:AI394)+1,""))</f>
        <v/>
      </c>
    </row>
    <row r="396" spans="29:35" x14ac:dyDescent="0.25">
      <c r="AC396" s="16" t="str">
        <f t="shared" si="36"/>
        <v/>
      </c>
      <c r="AD396" s="16" t="str">
        <f t="shared" si="37"/>
        <v/>
      </c>
      <c r="AE396" s="16" t="str">
        <f t="shared" si="38"/>
        <v/>
      </c>
      <c r="AF396" s="16" t="str">
        <f t="shared" si="39"/>
        <v/>
      </c>
      <c r="AG396" s="16" t="str">
        <f t="shared" si="40"/>
        <v/>
      </c>
      <c r="AH396" s="16">
        <f t="shared" si="41"/>
        <v>0</v>
      </c>
      <c r="AI396" s="17" t="str">
        <f>IF('Peer Comparison Tool'!$D$12="NR","",IF($C396='Peer Comparison Tool'!$D$9,COUNT('CECL &lt;50B Database'!$AI$1:AI395)+1,""))</f>
        <v/>
      </c>
    </row>
    <row r="397" spans="29:35" x14ac:dyDescent="0.25">
      <c r="AC397" s="16" t="str">
        <f t="shared" si="36"/>
        <v/>
      </c>
      <c r="AD397" s="16" t="str">
        <f t="shared" si="37"/>
        <v/>
      </c>
      <c r="AE397" s="16" t="str">
        <f t="shared" si="38"/>
        <v/>
      </c>
      <c r="AF397" s="16" t="str">
        <f t="shared" si="39"/>
        <v/>
      </c>
      <c r="AG397" s="16" t="str">
        <f t="shared" si="40"/>
        <v/>
      </c>
      <c r="AH397" s="16">
        <f t="shared" si="41"/>
        <v>0</v>
      </c>
      <c r="AI397" s="17" t="str">
        <f>IF('Peer Comparison Tool'!$D$12="NR","",IF($C397='Peer Comparison Tool'!$D$9,COUNT('CECL &lt;50B Database'!$AI$1:AI396)+1,""))</f>
        <v/>
      </c>
    </row>
    <row r="398" spans="29:35" x14ac:dyDescent="0.25">
      <c r="AC398" s="16" t="str">
        <f t="shared" si="36"/>
        <v/>
      </c>
      <c r="AD398" s="16" t="str">
        <f t="shared" si="37"/>
        <v/>
      </c>
      <c r="AE398" s="16" t="str">
        <f t="shared" si="38"/>
        <v/>
      </c>
      <c r="AF398" s="16" t="str">
        <f t="shared" si="39"/>
        <v/>
      </c>
      <c r="AG398" s="16" t="str">
        <f t="shared" si="40"/>
        <v/>
      </c>
      <c r="AH398" s="16">
        <f t="shared" si="41"/>
        <v>0</v>
      </c>
      <c r="AI398" s="17" t="str">
        <f>IF('Peer Comparison Tool'!$D$12="NR","",IF($C398='Peer Comparison Tool'!$D$9,COUNT('CECL &lt;50B Database'!$AI$1:AI397)+1,""))</f>
        <v/>
      </c>
    </row>
    <row r="399" spans="29:35" x14ac:dyDescent="0.25">
      <c r="AC399" s="16" t="str">
        <f t="shared" si="36"/>
        <v/>
      </c>
      <c r="AD399" s="16" t="str">
        <f t="shared" si="37"/>
        <v/>
      </c>
      <c r="AE399" s="16" t="str">
        <f t="shared" si="38"/>
        <v/>
      </c>
      <c r="AF399" s="16" t="str">
        <f t="shared" si="39"/>
        <v/>
      </c>
      <c r="AG399" s="16" t="str">
        <f t="shared" si="40"/>
        <v/>
      </c>
      <c r="AH399" s="16">
        <f t="shared" si="41"/>
        <v>0</v>
      </c>
      <c r="AI399" s="17" t="str">
        <f>IF('Peer Comparison Tool'!$D$12="NR","",IF($C399='Peer Comparison Tool'!$D$9,COUNT('CECL &lt;50B Database'!$AI$1:AI398)+1,""))</f>
        <v/>
      </c>
    </row>
    <row r="400" spans="29:35" x14ac:dyDescent="0.25">
      <c r="AC400" s="16" t="str">
        <f t="shared" si="36"/>
        <v/>
      </c>
      <c r="AD400" s="16" t="str">
        <f t="shared" si="37"/>
        <v/>
      </c>
      <c r="AE400" s="16" t="str">
        <f t="shared" si="38"/>
        <v/>
      </c>
      <c r="AF400" s="16" t="str">
        <f t="shared" si="39"/>
        <v/>
      </c>
      <c r="AG400" s="16" t="str">
        <f t="shared" si="40"/>
        <v/>
      </c>
      <c r="AH400" s="16">
        <f t="shared" si="41"/>
        <v>0</v>
      </c>
      <c r="AI400" s="17" t="str">
        <f>IF('Peer Comparison Tool'!$D$12="NR","",IF($C400='Peer Comparison Tool'!$D$9,COUNT('CECL &lt;50B Database'!$AI$1:AI399)+1,""))</f>
        <v/>
      </c>
    </row>
    <row r="401" spans="29:35" x14ac:dyDescent="0.25">
      <c r="AC401" s="16" t="str">
        <f t="shared" si="36"/>
        <v/>
      </c>
      <c r="AD401" s="16" t="str">
        <f t="shared" si="37"/>
        <v/>
      </c>
      <c r="AE401" s="16" t="str">
        <f t="shared" si="38"/>
        <v/>
      </c>
      <c r="AF401" s="16" t="str">
        <f t="shared" si="39"/>
        <v/>
      </c>
      <c r="AG401" s="16" t="str">
        <f t="shared" si="40"/>
        <v/>
      </c>
      <c r="AH401" s="16">
        <f t="shared" si="41"/>
        <v>0</v>
      </c>
      <c r="AI401" s="17" t="str">
        <f>IF('Peer Comparison Tool'!$D$12="NR","",IF($C401='Peer Comparison Tool'!$D$9,COUNT('CECL &lt;50B Database'!$AI$1:AI400)+1,""))</f>
        <v/>
      </c>
    </row>
    <row r="402" spans="29:35" x14ac:dyDescent="0.25">
      <c r="AC402" s="16" t="str">
        <f t="shared" si="36"/>
        <v/>
      </c>
      <c r="AD402" s="16" t="str">
        <f t="shared" si="37"/>
        <v/>
      </c>
      <c r="AE402" s="16" t="str">
        <f t="shared" si="38"/>
        <v/>
      </c>
      <c r="AF402" s="16" t="str">
        <f t="shared" si="39"/>
        <v/>
      </c>
      <c r="AG402" s="16" t="str">
        <f t="shared" si="40"/>
        <v/>
      </c>
      <c r="AH402" s="16">
        <f t="shared" si="41"/>
        <v>0</v>
      </c>
      <c r="AI402" s="17" t="str">
        <f>IF('Peer Comparison Tool'!$D$12="NR","",IF($C402='Peer Comparison Tool'!$D$9,COUNT('CECL &lt;50B Database'!$AI$1:AI401)+1,""))</f>
        <v/>
      </c>
    </row>
    <row r="403" spans="29:35" x14ac:dyDescent="0.25">
      <c r="AC403" s="16" t="str">
        <f t="shared" si="36"/>
        <v/>
      </c>
      <c r="AD403" s="16" t="str">
        <f t="shared" si="37"/>
        <v/>
      </c>
      <c r="AE403" s="16" t="str">
        <f t="shared" si="38"/>
        <v/>
      </c>
      <c r="AF403" s="16" t="str">
        <f t="shared" si="39"/>
        <v/>
      </c>
      <c r="AG403" s="16" t="str">
        <f t="shared" si="40"/>
        <v/>
      </c>
      <c r="AH403" s="16">
        <f t="shared" si="41"/>
        <v>0</v>
      </c>
      <c r="AI403" s="17" t="str">
        <f>IF('Peer Comparison Tool'!$D$12="NR","",IF($C403='Peer Comparison Tool'!$D$9,COUNT('CECL &lt;50B Database'!$AI$1:AI402)+1,""))</f>
        <v/>
      </c>
    </row>
    <row r="404" spans="29:35" x14ac:dyDescent="0.25">
      <c r="AC404" s="16" t="str">
        <f t="shared" si="36"/>
        <v/>
      </c>
      <c r="AD404" s="16" t="str">
        <f t="shared" si="37"/>
        <v/>
      </c>
      <c r="AE404" s="16" t="str">
        <f t="shared" si="38"/>
        <v/>
      </c>
      <c r="AF404" s="16" t="str">
        <f t="shared" si="39"/>
        <v/>
      </c>
      <c r="AG404" s="16" t="str">
        <f t="shared" si="40"/>
        <v/>
      </c>
      <c r="AH404" s="16">
        <f t="shared" si="41"/>
        <v>0</v>
      </c>
      <c r="AI404" s="17" t="str">
        <f>IF('Peer Comparison Tool'!$D$12="NR","",IF($C404='Peer Comparison Tool'!$D$9,COUNT('CECL &lt;50B Database'!$AI$1:AI403)+1,""))</f>
        <v/>
      </c>
    </row>
    <row r="405" spans="29:35" x14ac:dyDescent="0.25">
      <c r="AC405" s="16" t="str">
        <f t="shared" si="36"/>
        <v/>
      </c>
      <c r="AD405" s="16" t="str">
        <f t="shared" si="37"/>
        <v/>
      </c>
      <c r="AE405" s="16" t="str">
        <f t="shared" si="38"/>
        <v/>
      </c>
      <c r="AF405" s="16" t="str">
        <f t="shared" si="39"/>
        <v/>
      </c>
      <c r="AG405" s="16" t="str">
        <f t="shared" si="40"/>
        <v/>
      </c>
      <c r="AH405" s="16">
        <f t="shared" si="41"/>
        <v>0</v>
      </c>
      <c r="AI405" s="17" t="str">
        <f>IF('Peer Comparison Tool'!$D$12="NR","",IF($C405='Peer Comparison Tool'!$D$9,COUNT('CECL &lt;50B Database'!$AI$1:AI404)+1,""))</f>
        <v/>
      </c>
    </row>
    <row r="406" spans="29:35" x14ac:dyDescent="0.25">
      <c r="AC406" s="16" t="str">
        <f t="shared" si="36"/>
        <v/>
      </c>
      <c r="AD406" s="16" t="str">
        <f t="shared" si="37"/>
        <v/>
      </c>
      <c r="AE406" s="16" t="str">
        <f t="shared" si="38"/>
        <v/>
      </c>
      <c r="AF406" s="16" t="str">
        <f t="shared" si="39"/>
        <v/>
      </c>
      <c r="AG406" s="16" t="str">
        <f t="shared" si="40"/>
        <v/>
      </c>
      <c r="AH406" s="16">
        <f t="shared" si="41"/>
        <v>0</v>
      </c>
      <c r="AI406" s="17" t="str">
        <f>IF('Peer Comparison Tool'!$D$12="NR","",IF($C406='Peer Comparison Tool'!$D$9,COUNT('CECL &lt;50B Database'!$AI$1:AI405)+1,""))</f>
        <v/>
      </c>
    </row>
    <row r="407" spans="29:35" x14ac:dyDescent="0.25">
      <c r="AC407" s="16" t="str">
        <f t="shared" si="36"/>
        <v/>
      </c>
      <c r="AD407" s="16" t="str">
        <f t="shared" si="37"/>
        <v/>
      </c>
      <c r="AE407" s="16" t="str">
        <f t="shared" si="38"/>
        <v/>
      </c>
      <c r="AF407" s="16" t="str">
        <f t="shared" si="39"/>
        <v/>
      </c>
      <c r="AG407" s="16" t="str">
        <f t="shared" si="40"/>
        <v/>
      </c>
      <c r="AH407" s="16">
        <f t="shared" si="41"/>
        <v>0</v>
      </c>
      <c r="AI407" s="17" t="str">
        <f>IF('Peer Comparison Tool'!$D$12="NR","",IF($C407='Peer Comparison Tool'!$D$9,COUNT('CECL &lt;50B Database'!$AI$1:AI406)+1,""))</f>
        <v/>
      </c>
    </row>
    <row r="408" spans="29:35" x14ac:dyDescent="0.25">
      <c r="AC408" s="16" t="str">
        <f t="shared" si="36"/>
        <v/>
      </c>
      <c r="AD408" s="16" t="str">
        <f t="shared" si="37"/>
        <v/>
      </c>
      <c r="AE408" s="16" t="str">
        <f t="shared" si="38"/>
        <v/>
      </c>
      <c r="AF408" s="16" t="str">
        <f t="shared" si="39"/>
        <v/>
      </c>
      <c r="AG408" s="16" t="str">
        <f t="shared" si="40"/>
        <v/>
      </c>
      <c r="AH408" s="16">
        <f t="shared" si="41"/>
        <v>0</v>
      </c>
      <c r="AI408" s="17" t="str">
        <f>IF('Peer Comparison Tool'!$D$12="NR","",IF($C408='Peer Comparison Tool'!$D$9,COUNT('CECL &lt;50B Database'!$AI$1:AI407)+1,""))</f>
        <v/>
      </c>
    </row>
    <row r="409" spans="29:35" x14ac:dyDescent="0.25">
      <c r="AC409" s="16" t="str">
        <f t="shared" si="36"/>
        <v/>
      </c>
      <c r="AD409" s="16" t="str">
        <f t="shared" si="37"/>
        <v/>
      </c>
      <c r="AE409" s="16" t="str">
        <f t="shared" si="38"/>
        <v/>
      </c>
      <c r="AF409" s="16" t="str">
        <f t="shared" si="39"/>
        <v/>
      </c>
      <c r="AG409" s="16" t="str">
        <f t="shared" si="40"/>
        <v/>
      </c>
      <c r="AH409" s="16">
        <f t="shared" si="41"/>
        <v>0</v>
      </c>
      <c r="AI409" s="17" t="str">
        <f>IF('Peer Comparison Tool'!$D$12="NR","",IF($C409='Peer Comparison Tool'!$D$9,COUNT('CECL &lt;50B Database'!$AI$1:AI408)+1,""))</f>
        <v/>
      </c>
    </row>
    <row r="410" spans="29:35" x14ac:dyDescent="0.25">
      <c r="AC410" s="16" t="str">
        <f t="shared" si="36"/>
        <v/>
      </c>
      <c r="AD410" s="16" t="str">
        <f t="shared" si="37"/>
        <v/>
      </c>
      <c r="AE410" s="16" t="str">
        <f t="shared" si="38"/>
        <v/>
      </c>
      <c r="AF410" s="16" t="str">
        <f t="shared" si="39"/>
        <v/>
      </c>
      <c r="AG410" s="16" t="str">
        <f t="shared" si="40"/>
        <v/>
      </c>
      <c r="AH410" s="16">
        <f t="shared" si="41"/>
        <v>0</v>
      </c>
      <c r="AI410" s="17" t="str">
        <f>IF('Peer Comparison Tool'!$D$12="NR","",IF($C410='Peer Comparison Tool'!$D$9,COUNT('CECL &lt;50B Database'!$AI$1:AI409)+1,""))</f>
        <v/>
      </c>
    </row>
    <row r="411" spans="29:35" x14ac:dyDescent="0.25">
      <c r="AC411" s="16" t="str">
        <f t="shared" si="36"/>
        <v/>
      </c>
      <c r="AD411" s="16" t="str">
        <f t="shared" si="37"/>
        <v/>
      </c>
      <c r="AE411" s="16" t="str">
        <f t="shared" si="38"/>
        <v/>
      </c>
      <c r="AF411" s="16" t="str">
        <f t="shared" si="39"/>
        <v/>
      </c>
      <c r="AG411" s="16" t="str">
        <f t="shared" si="40"/>
        <v/>
      </c>
      <c r="AH411" s="16">
        <f t="shared" si="41"/>
        <v>0</v>
      </c>
      <c r="AI411" s="17" t="str">
        <f>IF('Peer Comparison Tool'!$D$12="NR","",IF($C411='Peer Comparison Tool'!$D$9,COUNT('CECL &lt;50B Database'!$AI$1:AI410)+1,""))</f>
        <v/>
      </c>
    </row>
    <row r="412" spans="29:35" x14ac:dyDescent="0.25">
      <c r="AC412" s="16" t="str">
        <f t="shared" si="36"/>
        <v/>
      </c>
      <c r="AD412" s="16" t="str">
        <f t="shared" si="37"/>
        <v/>
      </c>
      <c r="AE412" s="16" t="str">
        <f t="shared" si="38"/>
        <v/>
      </c>
      <c r="AF412" s="16" t="str">
        <f t="shared" si="39"/>
        <v/>
      </c>
      <c r="AG412" s="16" t="str">
        <f t="shared" si="40"/>
        <v/>
      </c>
      <c r="AH412" s="16">
        <f t="shared" si="41"/>
        <v>0</v>
      </c>
      <c r="AI412" s="17" t="str">
        <f>IF('Peer Comparison Tool'!$D$12="NR","",IF($C412='Peer Comparison Tool'!$D$9,COUNT('CECL &lt;50B Database'!$AI$1:AI411)+1,""))</f>
        <v/>
      </c>
    </row>
    <row r="413" spans="29:35" x14ac:dyDescent="0.25">
      <c r="AC413" s="16" t="str">
        <f t="shared" si="36"/>
        <v/>
      </c>
      <c r="AD413" s="16" t="str">
        <f t="shared" si="37"/>
        <v/>
      </c>
      <c r="AE413" s="16" t="str">
        <f t="shared" si="38"/>
        <v/>
      </c>
      <c r="AF413" s="16" t="str">
        <f t="shared" si="39"/>
        <v/>
      </c>
      <c r="AG413" s="16" t="str">
        <f t="shared" si="40"/>
        <v/>
      </c>
      <c r="AH413" s="16">
        <f t="shared" si="41"/>
        <v>0</v>
      </c>
      <c r="AI413" s="17" t="str">
        <f>IF('Peer Comparison Tool'!$D$12="NR","",IF($C413='Peer Comparison Tool'!$D$9,COUNT('CECL &lt;50B Database'!$AI$1:AI412)+1,""))</f>
        <v/>
      </c>
    </row>
    <row r="414" spans="29:35" x14ac:dyDescent="0.25">
      <c r="AC414" s="16" t="str">
        <f t="shared" si="36"/>
        <v/>
      </c>
      <c r="AD414" s="16" t="str">
        <f t="shared" si="37"/>
        <v/>
      </c>
      <c r="AE414" s="16" t="str">
        <f t="shared" si="38"/>
        <v/>
      </c>
      <c r="AF414" s="16" t="str">
        <f t="shared" si="39"/>
        <v/>
      </c>
      <c r="AG414" s="16" t="str">
        <f t="shared" si="40"/>
        <v/>
      </c>
      <c r="AH414" s="16">
        <f t="shared" si="41"/>
        <v>0</v>
      </c>
      <c r="AI414" s="17" t="str">
        <f>IF('Peer Comparison Tool'!$D$12="NR","",IF($C414='Peer Comparison Tool'!$D$9,COUNT('CECL &lt;50B Database'!$AI$1:AI413)+1,""))</f>
        <v/>
      </c>
    </row>
    <row r="415" spans="29:35" x14ac:dyDescent="0.25">
      <c r="AC415" s="16" t="str">
        <f t="shared" si="36"/>
        <v/>
      </c>
      <c r="AD415" s="16" t="str">
        <f t="shared" si="37"/>
        <v/>
      </c>
      <c r="AE415" s="16" t="str">
        <f t="shared" si="38"/>
        <v/>
      </c>
      <c r="AF415" s="16" t="str">
        <f t="shared" si="39"/>
        <v/>
      </c>
      <c r="AG415" s="16" t="str">
        <f t="shared" si="40"/>
        <v/>
      </c>
      <c r="AH415" s="16">
        <f t="shared" si="41"/>
        <v>0</v>
      </c>
      <c r="AI415" s="17" t="str">
        <f>IF('Peer Comparison Tool'!$D$12="NR","",IF($C415='Peer Comparison Tool'!$D$9,COUNT('CECL &lt;50B Database'!$AI$1:AI414)+1,""))</f>
        <v/>
      </c>
    </row>
    <row r="416" spans="29:35" x14ac:dyDescent="0.25">
      <c r="AC416" s="16" t="str">
        <f t="shared" si="36"/>
        <v/>
      </c>
      <c r="AD416" s="16" t="str">
        <f t="shared" si="37"/>
        <v/>
      </c>
      <c r="AE416" s="16" t="str">
        <f t="shared" si="38"/>
        <v/>
      </c>
      <c r="AF416" s="16" t="str">
        <f t="shared" si="39"/>
        <v/>
      </c>
      <c r="AG416" s="16" t="str">
        <f t="shared" si="40"/>
        <v/>
      </c>
      <c r="AH416" s="16">
        <f t="shared" si="41"/>
        <v>0</v>
      </c>
      <c r="AI416" s="17" t="str">
        <f>IF('Peer Comparison Tool'!$D$12="NR","",IF($C416='Peer Comparison Tool'!$D$9,COUNT('CECL &lt;50B Database'!$AI$1:AI415)+1,""))</f>
        <v/>
      </c>
    </row>
    <row r="417" spans="29:35" x14ac:dyDescent="0.25">
      <c r="AC417" s="16" t="str">
        <f t="shared" si="36"/>
        <v/>
      </c>
      <c r="AD417" s="16" t="str">
        <f t="shared" si="37"/>
        <v/>
      </c>
      <c r="AE417" s="16" t="str">
        <f t="shared" si="38"/>
        <v/>
      </c>
      <c r="AF417" s="16" t="str">
        <f t="shared" si="39"/>
        <v/>
      </c>
      <c r="AG417" s="16" t="str">
        <f t="shared" si="40"/>
        <v/>
      </c>
      <c r="AH417" s="16">
        <f t="shared" si="41"/>
        <v>0</v>
      </c>
      <c r="AI417" s="17" t="str">
        <f>IF('Peer Comparison Tool'!$D$12="NR","",IF($C417='Peer Comparison Tool'!$D$9,COUNT('CECL &lt;50B Database'!$AI$1:AI416)+1,""))</f>
        <v/>
      </c>
    </row>
    <row r="418" spans="29:35" x14ac:dyDescent="0.25">
      <c r="AC418" s="16" t="str">
        <f t="shared" si="36"/>
        <v/>
      </c>
      <c r="AD418" s="16" t="str">
        <f t="shared" si="37"/>
        <v/>
      </c>
      <c r="AE418" s="16" t="str">
        <f t="shared" si="38"/>
        <v/>
      </c>
      <c r="AF418" s="16" t="str">
        <f t="shared" si="39"/>
        <v/>
      </c>
      <c r="AG418" s="16" t="str">
        <f t="shared" si="40"/>
        <v/>
      </c>
      <c r="AH418" s="16">
        <f t="shared" si="41"/>
        <v>0</v>
      </c>
      <c r="AI418" s="17" t="str">
        <f>IF('Peer Comparison Tool'!$D$12="NR","",IF($C418='Peer Comparison Tool'!$D$9,COUNT('CECL &lt;50B Database'!$AI$1:AI417)+1,""))</f>
        <v/>
      </c>
    </row>
    <row r="419" spans="29:35" x14ac:dyDescent="0.25">
      <c r="AC419" s="16" t="str">
        <f t="shared" si="36"/>
        <v/>
      </c>
      <c r="AD419" s="16" t="str">
        <f t="shared" si="37"/>
        <v/>
      </c>
      <c r="AE419" s="16" t="str">
        <f t="shared" si="38"/>
        <v/>
      </c>
      <c r="AF419" s="16" t="str">
        <f t="shared" si="39"/>
        <v/>
      </c>
      <c r="AG419" s="16" t="str">
        <f t="shared" si="40"/>
        <v/>
      </c>
      <c r="AH419" s="16">
        <f t="shared" si="41"/>
        <v>0</v>
      </c>
      <c r="AI419" s="17" t="str">
        <f>IF('Peer Comparison Tool'!$D$12="NR","",IF($C419='Peer Comparison Tool'!$D$9,COUNT('CECL &lt;50B Database'!$AI$1:AI418)+1,""))</f>
        <v/>
      </c>
    </row>
    <row r="420" spans="29:35" x14ac:dyDescent="0.25">
      <c r="AC420" s="16" t="str">
        <f t="shared" si="36"/>
        <v/>
      </c>
      <c r="AD420" s="16" t="str">
        <f t="shared" si="37"/>
        <v/>
      </c>
      <c r="AE420" s="16" t="str">
        <f t="shared" si="38"/>
        <v/>
      </c>
      <c r="AF420" s="16" t="str">
        <f t="shared" si="39"/>
        <v/>
      </c>
      <c r="AG420" s="16" t="str">
        <f t="shared" si="40"/>
        <v/>
      </c>
      <c r="AH420" s="16">
        <f t="shared" si="41"/>
        <v>0</v>
      </c>
      <c r="AI420" s="17" t="str">
        <f>IF('Peer Comparison Tool'!$D$12="NR","",IF($C420='Peer Comparison Tool'!$D$9,COUNT('CECL &lt;50B Database'!$AI$1:AI419)+1,""))</f>
        <v/>
      </c>
    </row>
    <row r="421" spans="29:35" x14ac:dyDescent="0.25">
      <c r="AC421" s="16" t="str">
        <f t="shared" si="36"/>
        <v/>
      </c>
      <c r="AD421" s="16" t="str">
        <f t="shared" si="37"/>
        <v/>
      </c>
      <c r="AE421" s="16" t="str">
        <f t="shared" si="38"/>
        <v/>
      </c>
      <c r="AF421" s="16" t="str">
        <f t="shared" si="39"/>
        <v/>
      </c>
      <c r="AG421" s="16" t="str">
        <f t="shared" si="40"/>
        <v/>
      </c>
      <c r="AH421" s="16">
        <f t="shared" si="41"/>
        <v>0</v>
      </c>
      <c r="AI421" s="17" t="str">
        <f>IF('Peer Comparison Tool'!$D$12="NR","",IF($C421='Peer Comparison Tool'!$D$9,COUNT('CECL &lt;50B Database'!$AI$1:AI420)+1,""))</f>
        <v/>
      </c>
    </row>
    <row r="422" spans="29:35" x14ac:dyDescent="0.25">
      <c r="AC422" s="16" t="str">
        <f t="shared" si="36"/>
        <v/>
      </c>
      <c r="AD422" s="16" t="str">
        <f t="shared" si="37"/>
        <v/>
      </c>
      <c r="AE422" s="16" t="str">
        <f t="shared" si="38"/>
        <v/>
      </c>
      <c r="AF422" s="16" t="str">
        <f t="shared" si="39"/>
        <v/>
      </c>
      <c r="AG422" s="16" t="str">
        <f t="shared" si="40"/>
        <v/>
      </c>
      <c r="AH422" s="16">
        <f t="shared" si="41"/>
        <v>0</v>
      </c>
      <c r="AI422" s="17" t="str">
        <f>IF('Peer Comparison Tool'!$D$12="NR","",IF($C422='Peer Comparison Tool'!$D$9,COUNT('CECL &lt;50B Database'!$AI$1:AI421)+1,""))</f>
        <v/>
      </c>
    </row>
    <row r="423" spans="29:35" x14ac:dyDescent="0.25">
      <c r="AC423" s="16" t="str">
        <f t="shared" si="36"/>
        <v/>
      </c>
      <c r="AD423" s="16" t="str">
        <f t="shared" si="37"/>
        <v/>
      </c>
      <c r="AE423" s="16" t="str">
        <f t="shared" si="38"/>
        <v/>
      </c>
      <c r="AF423" s="16" t="str">
        <f t="shared" si="39"/>
        <v/>
      </c>
      <c r="AG423" s="16" t="str">
        <f t="shared" si="40"/>
        <v/>
      </c>
      <c r="AH423" s="16">
        <f t="shared" si="41"/>
        <v>0</v>
      </c>
      <c r="AI423" s="17" t="str">
        <f>IF('Peer Comparison Tool'!$D$12="NR","",IF($C423='Peer Comparison Tool'!$D$9,COUNT('CECL &lt;50B Database'!$AI$1:AI422)+1,""))</f>
        <v/>
      </c>
    </row>
    <row r="424" spans="29:35" x14ac:dyDescent="0.25">
      <c r="AC424" s="16" t="str">
        <f t="shared" si="36"/>
        <v/>
      </c>
      <c r="AD424" s="16" t="str">
        <f t="shared" si="37"/>
        <v/>
      </c>
      <c r="AE424" s="16" t="str">
        <f t="shared" si="38"/>
        <v/>
      </c>
      <c r="AF424" s="16" t="str">
        <f t="shared" si="39"/>
        <v/>
      </c>
      <c r="AG424" s="16" t="str">
        <f t="shared" si="40"/>
        <v/>
      </c>
      <c r="AH424" s="16">
        <f t="shared" si="41"/>
        <v>0</v>
      </c>
      <c r="AI424" s="17" t="str">
        <f>IF('Peer Comparison Tool'!$D$12="NR","",IF($C424='Peer Comparison Tool'!$D$9,COUNT('CECL &lt;50B Database'!$AI$1:AI423)+1,""))</f>
        <v/>
      </c>
    </row>
    <row r="425" spans="29:35" x14ac:dyDescent="0.25">
      <c r="AC425" s="16" t="str">
        <f t="shared" si="36"/>
        <v/>
      </c>
      <c r="AD425" s="16" t="str">
        <f t="shared" si="37"/>
        <v/>
      </c>
      <c r="AE425" s="16" t="str">
        <f t="shared" si="38"/>
        <v/>
      </c>
      <c r="AF425" s="16" t="str">
        <f t="shared" si="39"/>
        <v/>
      </c>
      <c r="AG425" s="16" t="str">
        <f t="shared" si="40"/>
        <v/>
      </c>
      <c r="AH425" s="16">
        <f t="shared" si="41"/>
        <v>0</v>
      </c>
      <c r="AI425" s="17" t="str">
        <f>IF('Peer Comparison Tool'!$D$12="NR","",IF($C425='Peer Comparison Tool'!$D$9,COUNT('CECL &lt;50B Database'!$AI$1:AI424)+1,""))</f>
        <v/>
      </c>
    </row>
    <row r="426" spans="29:35" x14ac:dyDescent="0.25">
      <c r="AC426" s="16" t="str">
        <f t="shared" si="36"/>
        <v/>
      </c>
      <c r="AD426" s="16" t="str">
        <f t="shared" si="37"/>
        <v/>
      </c>
      <c r="AE426" s="16" t="str">
        <f t="shared" si="38"/>
        <v/>
      </c>
      <c r="AF426" s="16" t="str">
        <f t="shared" si="39"/>
        <v/>
      </c>
      <c r="AG426" s="16" t="str">
        <f t="shared" si="40"/>
        <v/>
      </c>
      <c r="AH426" s="16">
        <f t="shared" si="41"/>
        <v>0</v>
      </c>
      <c r="AI426" s="17" t="str">
        <f>IF('Peer Comparison Tool'!$D$12="NR","",IF($C426='Peer Comparison Tool'!$D$9,COUNT('CECL &lt;50B Database'!$AI$1:AI425)+1,""))</f>
        <v/>
      </c>
    </row>
    <row r="427" spans="29:35" x14ac:dyDescent="0.25">
      <c r="AC427" s="16" t="str">
        <f t="shared" si="36"/>
        <v/>
      </c>
      <c r="AD427" s="16" t="str">
        <f t="shared" si="37"/>
        <v/>
      </c>
      <c r="AE427" s="16" t="str">
        <f t="shared" si="38"/>
        <v/>
      </c>
      <c r="AF427" s="16" t="str">
        <f t="shared" si="39"/>
        <v/>
      </c>
      <c r="AG427" s="16" t="str">
        <f t="shared" si="40"/>
        <v/>
      </c>
      <c r="AH427" s="16">
        <f t="shared" si="41"/>
        <v>0</v>
      </c>
      <c r="AI427" s="17" t="str">
        <f>IF('Peer Comparison Tool'!$D$12="NR","",IF($C427='Peer Comparison Tool'!$D$9,COUNT('CECL &lt;50B Database'!$AI$1:AI426)+1,""))</f>
        <v/>
      </c>
    </row>
    <row r="428" spans="29:35" x14ac:dyDescent="0.25">
      <c r="AC428" s="16" t="str">
        <f t="shared" si="36"/>
        <v/>
      </c>
      <c r="AD428" s="16" t="str">
        <f t="shared" si="37"/>
        <v/>
      </c>
      <c r="AE428" s="16" t="str">
        <f t="shared" si="38"/>
        <v/>
      </c>
      <c r="AF428" s="16" t="str">
        <f t="shared" si="39"/>
        <v/>
      </c>
      <c r="AG428" s="16" t="str">
        <f t="shared" si="40"/>
        <v/>
      </c>
      <c r="AH428" s="16">
        <f t="shared" si="41"/>
        <v>0</v>
      </c>
      <c r="AI428" s="17" t="str">
        <f>IF('Peer Comparison Tool'!$D$12="NR","",IF($C428='Peer Comparison Tool'!$D$9,COUNT('CECL &lt;50B Database'!$AI$1:AI427)+1,""))</f>
        <v/>
      </c>
    </row>
    <row r="429" spans="29:35" x14ac:dyDescent="0.25">
      <c r="AC429" s="16" t="str">
        <f t="shared" si="36"/>
        <v/>
      </c>
      <c r="AD429" s="16" t="str">
        <f t="shared" si="37"/>
        <v/>
      </c>
      <c r="AE429" s="16" t="str">
        <f t="shared" si="38"/>
        <v/>
      </c>
      <c r="AF429" s="16" t="str">
        <f t="shared" si="39"/>
        <v/>
      </c>
      <c r="AG429" s="16" t="str">
        <f t="shared" si="40"/>
        <v/>
      </c>
      <c r="AH429" s="16">
        <f t="shared" si="41"/>
        <v>0</v>
      </c>
      <c r="AI429" s="17" t="str">
        <f>IF('Peer Comparison Tool'!$D$12="NR","",IF($C429='Peer Comparison Tool'!$D$9,COUNT('CECL &lt;50B Database'!$AI$1:AI428)+1,""))</f>
        <v/>
      </c>
    </row>
    <row r="430" spans="29:35" x14ac:dyDescent="0.25">
      <c r="AC430" s="16" t="str">
        <f t="shared" si="36"/>
        <v/>
      </c>
      <c r="AD430" s="16" t="str">
        <f t="shared" si="37"/>
        <v/>
      </c>
      <c r="AE430" s="16" t="str">
        <f t="shared" si="38"/>
        <v/>
      </c>
      <c r="AF430" s="16" t="str">
        <f t="shared" si="39"/>
        <v/>
      </c>
      <c r="AG430" s="16" t="str">
        <f t="shared" si="40"/>
        <v/>
      </c>
      <c r="AH430" s="16">
        <f t="shared" si="41"/>
        <v>0</v>
      </c>
      <c r="AI430" s="17" t="str">
        <f>IF('Peer Comparison Tool'!$D$12="NR","",IF($C430='Peer Comparison Tool'!$D$9,COUNT('CECL &lt;50B Database'!$AI$1:AI429)+1,""))</f>
        <v/>
      </c>
    </row>
    <row r="431" spans="29:35" x14ac:dyDescent="0.25">
      <c r="AC431" s="16" t="str">
        <f t="shared" si="36"/>
        <v/>
      </c>
      <c r="AD431" s="16" t="str">
        <f t="shared" si="37"/>
        <v/>
      </c>
      <c r="AE431" s="16" t="str">
        <f t="shared" si="38"/>
        <v/>
      </c>
      <c r="AF431" s="16" t="str">
        <f t="shared" si="39"/>
        <v/>
      </c>
      <c r="AG431" s="16" t="str">
        <f t="shared" si="40"/>
        <v/>
      </c>
      <c r="AH431" s="16">
        <f t="shared" si="41"/>
        <v>0</v>
      </c>
      <c r="AI431" s="17" t="str">
        <f>IF('Peer Comparison Tool'!$D$12="NR","",IF($C431='Peer Comparison Tool'!$D$9,COUNT('CECL &lt;50B Database'!$AI$1:AI430)+1,""))</f>
        <v/>
      </c>
    </row>
    <row r="432" spans="29:35" x14ac:dyDescent="0.25">
      <c r="AC432" s="16" t="str">
        <f t="shared" si="36"/>
        <v/>
      </c>
      <c r="AD432" s="16" t="str">
        <f t="shared" si="37"/>
        <v/>
      </c>
      <c r="AE432" s="16" t="str">
        <f t="shared" si="38"/>
        <v/>
      </c>
      <c r="AF432" s="16" t="str">
        <f t="shared" si="39"/>
        <v/>
      </c>
      <c r="AG432" s="16" t="str">
        <f t="shared" si="40"/>
        <v/>
      </c>
      <c r="AH432" s="16">
        <f t="shared" si="41"/>
        <v>0</v>
      </c>
      <c r="AI432" s="17" t="str">
        <f>IF('Peer Comparison Tool'!$D$12="NR","",IF($C432='Peer Comparison Tool'!$D$9,COUNT('CECL &lt;50B Database'!$AI$1:AI431)+1,""))</f>
        <v/>
      </c>
    </row>
    <row r="433" spans="29:35" x14ac:dyDescent="0.25">
      <c r="AC433" s="16" t="str">
        <f t="shared" si="36"/>
        <v/>
      </c>
      <c r="AD433" s="16" t="str">
        <f t="shared" si="37"/>
        <v/>
      </c>
      <c r="AE433" s="16" t="str">
        <f t="shared" si="38"/>
        <v/>
      </c>
      <c r="AF433" s="16" t="str">
        <f t="shared" si="39"/>
        <v/>
      </c>
      <c r="AG433" s="16" t="str">
        <f t="shared" si="40"/>
        <v/>
      </c>
      <c r="AH433" s="16">
        <f t="shared" si="41"/>
        <v>0</v>
      </c>
      <c r="AI433" s="17" t="str">
        <f>IF('Peer Comparison Tool'!$D$12="NR","",IF($C433='Peer Comparison Tool'!$D$9,COUNT('CECL &lt;50B Database'!$AI$1:AI432)+1,""))</f>
        <v/>
      </c>
    </row>
    <row r="434" spans="29:35" x14ac:dyDescent="0.25">
      <c r="AC434" s="16" t="str">
        <f t="shared" si="36"/>
        <v/>
      </c>
      <c r="AD434" s="16" t="str">
        <f t="shared" si="37"/>
        <v/>
      </c>
      <c r="AE434" s="16" t="str">
        <f t="shared" si="38"/>
        <v/>
      </c>
      <c r="AF434" s="16" t="str">
        <f t="shared" si="39"/>
        <v/>
      </c>
      <c r="AG434" s="16" t="str">
        <f t="shared" si="40"/>
        <v/>
      </c>
      <c r="AH434" s="16">
        <f t="shared" si="41"/>
        <v>0</v>
      </c>
      <c r="AI434" s="17" t="str">
        <f>IF('Peer Comparison Tool'!$D$12="NR","",IF($C434='Peer Comparison Tool'!$D$9,COUNT('CECL &lt;50B Database'!$AI$1:AI433)+1,""))</f>
        <v/>
      </c>
    </row>
    <row r="435" spans="29:35" x14ac:dyDescent="0.25">
      <c r="AC435" s="16" t="str">
        <f t="shared" si="36"/>
        <v/>
      </c>
      <c r="AD435" s="16" t="str">
        <f t="shared" si="37"/>
        <v/>
      </c>
      <c r="AE435" s="16" t="str">
        <f t="shared" si="38"/>
        <v/>
      </c>
      <c r="AF435" s="16" t="str">
        <f t="shared" si="39"/>
        <v/>
      </c>
      <c r="AG435" s="16" t="str">
        <f t="shared" si="40"/>
        <v/>
      </c>
      <c r="AH435" s="16">
        <f t="shared" si="41"/>
        <v>0</v>
      </c>
      <c r="AI435" s="17" t="str">
        <f>IF('Peer Comparison Tool'!$D$12="NR","",IF($C435='Peer Comparison Tool'!$D$9,COUNT('CECL &lt;50B Database'!$AI$1:AI434)+1,""))</f>
        <v/>
      </c>
    </row>
    <row r="436" spans="29:35" x14ac:dyDescent="0.25">
      <c r="AC436" s="16" t="str">
        <f t="shared" si="36"/>
        <v/>
      </c>
      <c r="AD436" s="16" t="str">
        <f t="shared" si="37"/>
        <v/>
      </c>
      <c r="AE436" s="16" t="str">
        <f t="shared" si="38"/>
        <v/>
      </c>
      <c r="AF436" s="16" t="str">
        <f t="shared" si="39"/>
        <v/>
      </c>
      <c r="AG436" s="16" t="str">
        <f t="shared" si="40"/>
        <v/>
      </c>
      <c r="AH436" s="16">
        <f t="shared" si="41"/>
        <v>0</v>
      </c>
      <c r="AI436" s="17" t="str">
        <f>IF('Peer Comparison Tool'!$D$12="NR","",IF($C436='Peer Comparison Tool'!$D$9,COUNT('CECL &lt;50B Database'!$AI$1:AI435)+1,""))</f>
        <v/>
      </c>
    </row>
    <row r="437" spans="29:35" x14ac:dyDescent="0.25">
      <c r="AC437" s="16" t="str">
        <f t="shared" si="36"/>
        <v/>
      </c>
      <c r="AD437" s="16" t="str">
        <f t="shared" si="37"/>
        <v/>
      </c>
      <c r="AE437" s="16" t="str">
        <f t="shared" si="38"/>
        <v/>
      </c>
      <c r="AF437" s="16" t="str">
        <f t="shared" si="39"/>
        <v/>
      </c>
      <c r="AG437" s="16" t="str">
        <f t="shared" si="40"/>
        <v/>
      </c>
      <c r="AH437" s="16">
        <f t="shared" si="41"/>
        <v>0</v>
      </c>
      <c r="AI437" s="17" t="str">
        <f>IF('Peer Comparison Tool'!$D$12="NR","",IF($C437='Peer Comparison Tool'!$D$9,COUNT('CECL &lt;50B Database'!$AI$1:AI436)+1,""))</f>
        <v/>
      </c>
    </row>
    <row r="438" spans="29:35" x14ac:dyDescent="0.25">
      <c r="AC438" s="16" t="str">
        <f t="shared" si="36"/>
        <v/>
      </c>
      <c r="AD438" s="16" t="str">
        <f t="shared" si="37"/>
        <v/>
      </c>
      <c r="AE438" s="16" t="str">
        <f t="shared" si="38"/>
        <v/>
      </c>
      <c r="AF438" s="16" t="str">
        <f t="shared" si="39"/>
        <v/>
      </c>
      <c r="AG438" s="16" t="str">
        <f t="shared" si="40"/>
        <v/>
      </c>
      <c r="AH438" s="16">
        <f t="shared" si="41"/>
        <v>0</v>
      </c>
      <c r="AI438" s="17" t="str">
        <f>IF('Peer Comparison Tool'!$D$12="NR","",IF($C438='Peer Comparison Tool'!$D$9,COUNT('CECL &lt;50B Database'!$AI$1:AI437)+1,""))</f>
        <v/>
      </c>
    </row>
    <row r="439" spans="29:35" x14ac:dyDescent="0.25">
      <c r="AC439" s="16" t="str">
        <f t="shared" si="36"/>
        <v/>
      </c>
      <c r="AD439" s="16" t="str">
        <f t="shared" si="37"/>
        <v/>
      </c>
      <c r="AE439" s="16" t="str">
        <f t="shared" si="38"/>
        <v/>
      </c>
      <c r="AF439" s="16" t="str">
        <f t="shared" si="39"/>
        <v/>
      </c>
      <c r="AG439" s="16" t="str">
        <f t="shared" si="40"/>
        <v/>
      </c>
      <c r="AH439" s="16">
        <f t="shared" si="41"/>
        <v>0</v>
      </c>
      <c r="AI439" s="17" t="str">
        <f>IF('Peer Comparison Tool'!$D$12="NR","",IF($C439='Peer Comparison Tool'!$D$9,COUNT('CECL &lt;50B Database'!$AI$1:AI438)+1,""))</f>
        <v/>
      </c>
    </row>
    <row r="440" spans="29:35" x14ac:dyDescent="0.25">
      <c r="AC440" s="16" t="str">
        <f t="shared" si="36"/>
        <v/>
      </c>
      <c r="AD440" s="16" t="str">
        <f t="shared" si="37"/>
        <v/>
      </c>
      <c r="AE440" s="16" t="str">
        <f t="shared" si="38"/>
        <v/>
      </c>
      <c r="AF440" s="16" t="str">
        <f t="shared" si="39"/>
        <v/>
      </c>
      <c r="AG440" s="16" t="str">
        <f t="shared" si="40"/>
        <v/>
      </c>
      <c r="AH440" s="16">
        <f t="shared" si="41"/>
        <v>0</v>
      </c>
      <c r="AI440" s="17" t="str">
        <f>IF('Peer Comparison Tool'!$D$12="NR","",IF($C440='Peer Comparison Tool'!$D$9,COUNT('CECL &lt;50B Database'!$AI$1:AI439)+1,""))</f>
        <v/>
      </c>
    </row>
    <row r="441" spans="29:35" x14ac:dyDescent="0.25">
      <c r="AC441" s="16" t="str">
        <f t="shared" si="36"/>
        <v/>
      </c>
      <c r="AD441" s="16" t="str">
        <f t="shared" si="37"/>
        <v/>
      </c>
      <c r="AE441" s="16" t="str">
        <f t="shared" si="38"/>
        <v/>
      </c>
      <c r="AF441" s="16" t="str">
        <f t="shared" si="39"/>
        <v/>
      </c>
      <c r="AG441" s="16" t="str">
        <f t="shared" si="40"/>
        <v/>
      </c>
      <c r="AH441" s="16">
        <f t="shared" si="41"/>
        <v>0</v>
      </c>
      <c r="AI441" s="17" t="str">
        <f>IF('Peer Comparison Tool'!$D$12="NR","",IF($C441='Peer Comparison Tool'!$D$9,COUNT('CECL &lt;50B Database'!$AI$1:AI440)+1,""))</f>
        <v/>
      </c>
    </row>
    <row r="442" spans="29:35" x14ac:dyDescent="0.25">
      <c r="AC442" s="16" t="str">
        <f t="shared" si="36"/>
        <v/>
      </c>
      <c r="AD442" s="16" t="str">
        <f t="shared" si="37"/>
        <v/>
      </c>
      <c r="AE442" s="16" t="str">
        <f t="shared" si="38"/>
        <v/>
      </c>
      <c r="AF442" s="16" t="str">
        <f t="shared" si="39"/>
        <v/>
      </c>
      <c r="AG442" s="16" t="str">
        <f t="shared" si="40"/>
        <v/>
      </c>
      <c r="AH442" s="16">
        <f t="shared" si="41"/>
        <v>0</v>
      </c>
      <c r="AI442" s="17" t="str">
        <f>IF('Peer Comparison Tool'!$D$12="NR","",IF($C442='Peer Comparison Tool'!$D$9,COUNT('CECL &lt;50B Database'!$AI$1:AI441)+1,""))</f>
        <v/>
      </c>
    </row>
    <row r="443" spans="29:35" x14ac:dyDescent="0.25">
      <c r="AC443" s="16" t="str">
        <f t="shared" si="36"/>
        <v/>
      </c>
      <c r="AD443" s="16" t="str">
        <f t="shared" si="37"/>
        <v/>
      </c>
      <c r="AE443" s="16" t="str">
        <f t="shared" si="38"/>
        <v/>
      </c>
      <c r="AF443" s="16" t="str">
        <f t="shared" si="39"/>
        <v/>
      </c>
      <c r="AG443" s="16" t="str">
        <f t="shared" si="40"/>
        <v/>
      </c>
      <c r="AH443" s="16">
        <f t="shared" si="41"/>
        <v>0</v>
      </c>
      <c r="AI443" s="17" t="str">
        <f>IF('Peer Comparison Tool'!$D$12="NR","",IF($C443='Peer Comparison Tool'!$D$9,COUNT('CECL &lt;50B Database'!$AI$1:AI442)+1,""))</f>
        <v/>
      </c>
    </row>
    <row r="444" spans="29:35" x14ac:dyDescent="0.25">
      <c r="AC444" s="16" t="str">
        <f t="shared" si="36"/>
        <v/>
      </c>
      <c r="AD444" s="16" t="str">
        <f t="shared" si="37"/>
        <v/>
      </c>
      <c r="AE444" s="16" t="str">
        <f t="shared" si="38"/>
        <v/>
      </c>
      <c r="AF444" s="16" t="str">
        <f t="shared" si="39"/>
        <v/>
      </c>
      <c r="AG444" s="16" t="str">
        <f t="shared" si="40"/>
        <v/>
      </c>
      <c r="AH444" s="16">
        <f t="shared" si="41"/>
        <v>0</v>
      </c>
      <c r="AI444" s="17" t="str">
        <f>IF('Peer Comparison Tool'!$D$12="NR","",IF($C444='Peer Comparison Tool'!$D$9,COUNT('CECL &lt;50B Database'!$AI$1:AI443)+1,""))</f>
        <v/>
      </c>
    </row>
    <row r="445" spans="29:35" x14ac:dyDescent="0.25">
      <c r="AC445" s="16" t="str">
        <f t="shared" si="36"/>
        <v/>
      </c>
      <c r="AD445" s="16" t="str">
        <f t="shared" si="37"/>
        <v/>
      </c>
      <c r="AE445" s="16" t="str">
        <f t="shared" si="38"/>
        <v/>
      </c>
      <c r="AF445" s="16" t="str">
        <f t="shared" si="39"/>
        <v/>
      </c>
      <c r="AG445" s="16" t="str">
        <f t="shared" si="40"/>
        <v/>
      </c>
      <c r="AH445" s="16">
        <f t="shared" si="41"/>
        <v>0</v>
      </c>
      <c r="AI445" s="17" t="str">
        <f>IF('Peer Comparison Tool'!$D$12="NR","",IF($C445='Peer Comparison Tool'!$D$9,COUNT('CECL &lt;50B Database'!$AI$1:AI444)+1,""))</f>
        <v/>
      </c>
    </row>
    <row r="446" spans="29:35" x14ac:dyDescent="0.25">
      <c r="AC446" s="16" t="str">
        <f t="shared" si="36"/>
        <v/>
      </c>
      <c r="AD446" s="16" t="str">
        <f t="shared" si="37"/>
        <v/>
      </c>
      <c r="AE446" s="16" t="str">
        <f t="shared" si="38"/>
        <v/>
      </c>
      <c r="AF446" s="16" t="str">
        <f t="shared" si="39"/>
        <v/>
      </c>
      <c r="AG446" s="16" t="str">
        <f t="shared" si="40"/>
        <v/>
      </c>
      <c r="AH446" s="16">
        <f t="shared" si="41"/>
        <v>0</v>
      </c>
      <c r="AI446" s="17" t="str">
        <f>IF('Peer Comparison Tool'!$D$12="NR","",IF($C446='Peer Comparison Tool'!$D$9,COUNT('CECL &lt;50B Database'!$AI$1:AI445)+1,""))</f>
        <v/>
      </c>
    </row>
    <row r="447" spans="29:35" x14ac:dyDescent="0.25">
      <c r="AC447" s="16" t="str">
        <f t="shared" si="36"/>
        <v/>
      </c>
      <c r="AD447" s="16" t="str">
        <f t="shared" si="37"/>
        <v/>
      </c>
      <c r="AE447" s="16" t="str">
        <f t="shared" si="38"/>
        <v/>
      </c>
      <c r="AF447" s="16" t="str">
        <f t="shared" si="39"/>
        <v/>
      </c>
      <c r="AG447" s="16" t="str">
        <f t="shared" si="40"/>
        <v/>
      </c>
      <c r="AH447" s="16">
        <f t="shared" si="41"/>
        <v>0</v>
      </c>
      <c r="AI447" s="17" t="str">
        <f>IF('Peer Comparison Tool'!$D$12="NR","",IF($C447='Peer Comparison Tool'!$D$9,COUNT('CECL &lt;50B Database'!$AI$1:AI446)+1,""))</f>
        <v/>
      </c>
    </row>
    <row r="448" spans="29:35" x14ac:dyDescent="0.25">
      <c r="AC448" s="16" t="str">
        <f t="shared" si="36"/>
        <v/>
      </c>
      <c r="AD448" s="16" t="str">
        <f t="shared" si="37"/>
        <v/>
      </c>
      <c r="AE448" s="16" t="str">
        <f t="shared" si="38"/>
        <v/>
      </c>
      <c r="AF448" s="16" t="str">
        <f t="shared" si="39"/>
        <v/>
      </c>
      <c r="AG448" s="16" t="str">
        <f t="shared" si="40"/>
        <v/>
      </c>
      <c r="AH448" s="16">
        <f t="shared" si="41"/>
        <v>0</v>
      </c>
      <c r="AI448" s="17" t="str">
        <f>IF('Peer Comparison Tool'!$D$12="NR","",IF($C448='Peer Comparison Tool'!$D$9,COUNT('CECL &lt;50B Database'!$AI$1:AI447)+1,""))</f>
        <v/>
      </c>
    </row>
    <row r="449" spans="29:35" x14ac:dyDescent="0.25">
      <c r="AC449" s="16" t="str">
        <f t="shared" si="36"/>
        <v/>
      </c>
      <c r="AD449" s="16" t="str">
        <f t="shared" si="37"/>
        <v/>
      </c>
      <c r="AE449" s="16" t="str">
        <f t="shared" si="38"/>
        <v/>
      </c>
      <c r="AF449" s="16" t="str">
        <f t="shared" si="39"/>
        <v/>
      </c>
      <c r="AG449" s="16" t="str">
        <f t="shared" si="40"/>
        <v/>
      </c>
      <c r="AH449" s="16">
        <f t="shared" si="41"/>
        <v>0</v>
      </c>
      <c r="AI449" s="17" t="str">
        <f>IF('Peer Comparison Tool'!$D$12="NR","",IF($C449='Peer Comparison Tool'!$D$9,COUNT('CECL &lt;50B Database'!$AI$1:AI448)+1,""))</f>
        <v/>
      </c>
    </row>
    <row r="450" spans="29:35" x14ac:dyDescent="0.25">
      <c r="AC450" s="16" t="str">
        <f t="shared" si="36"/>
        <v/>
      </c>
      <c r="AD450" s="16" t="str">
        <f t="shared" si="37"/>
        <v/>
      </c>
      <c r="AE450" s="16" t="str">
        <f t="shared" si="38"/>
        <v/>
      </c>
      <c r="AF450" s="16" t="str">
        <f t="shared" si="39"/>
        <v/>
      </c>
      <c r="AG450" s="16" t="str">
        <f t="shared" si="40"/>
        <v/>
      </c>
      <c r="AH450" s="16">
        <f t="shared" si="41"/>
        <v>0</v>
      </c>
      <c r="AI450" s="17" t="str">
        <f>IF('Peer Comparison Tool'!$D$12="NR","",IF($C450='Peer Comparison Tool'!$D$9,COUNT('CECL &lt;50B Database'!$AI$1:AI449)+1,""))</f>
        <v/>
      </c>
    </row>
    <row r="451" spans="29:35" x14ac:dyDescent="0.25">
      <c r="AC451" s="16" t="str">
        <f t="shared" ref="AC451:AC514" si="42">IF(AND($G451&gt;=10000000,$G451&lt;50000000),$K451,"")</f>
        <v/>
      </c>
      <c r="AD451" s="16" t="str">
        <f t="shared" ref="AD451:AD514" si="43">IF(AND($G451&gt;=5000000,$G451&lt;9999999),$K451,"")</f>
        <v/>
      </c>
      <c r="AE451" s="16" t="str">
        <f t="shared" ref="AE451:AE514" si="44">IF(AND($G451&gt;=1000000,$G451&lt;4999999),$K451,"")</f>
        <v/>
      </c>
      <c r="AF451" s="16" t="str">
        <f t="shared" ref="AF451:AF514" si="45">IF(AND($G451&gt;=500000,$G451&lt;999999),$K451,"")</f>
        <v/>
      </c>
      <c r="AG451" s="16" t="str">
        <f t="shared" ref="AG451:AG514" si="46">IF(AND($G451&gt;=100000,$G451&lt;499999),$K451,"")</f>
        <v/>
      </c>
      <c r="AH451" s="16">
        <f t="shared" ref="AH451:AH514" si="47">IF(AND($G451&gt;=0,$G451&lt;99999),$K451,"")</f>
        <v>0</v>
      </c>
      <c r="AI451" s="17" t="str">
        <f>IF('Peer Comparison Tool'!$D$12="NR","",IF($C451='Peer Comparison Tool'!$D$9,COUNT('CECL &lt;50B Database'!$AI$1:AI450)+1,""))</f>
        <v/>
      </c>
    </row>
    <row r="452" spans="29:35" x14ac:dyDescent="0.25">
      <c r="AC452" s="16" t="str">
        <f t="shared" si="42"/>
        <v/>
      </c>
      <c r="AD452" s="16" t="str">
        <f t="shared" si="43"/>
        <v/>
      </c>
      <c r="AE452" s="16" t="str">
        <f t="shared" si="44"/>
        <v/>
      </c>
      <c r="AF452" s="16" t="str">
        <f t="shared" si="45"/>
        <v/>
      </c>
      <c r="AG452" s="16" t="str">
        <f t="shared" si="46"/>
        <v/>
      </c>
      <c r="AH452" s="16">
        <f t="shared" si="47"/>
        <v>0</v>
      </c>
      <c r="AI452" s="17" t="str">
        <f>IF('Peer Comparison Tool'!$D$12="NR","",IF($C452='Peer Comparison Tool'!$D$9,COUNT('CECL &lt;50B Database'!$AI$1:AI451)+1,""))</f>
        <v/>
      </c>
    </row>
    <row r="453" spans="29:35" x14ac:dyDescent="0.25">
      <c r="AC453" s="16" t="str">
        <f t="shared" si="42"/>
        <v/>
      </c>
      <c r="AD453" s="16" t="str">
        <f t="shared" si="43"/>
        <v/>
      </c>
      <c r="AE453" s="16" t="str">
        <f t="shared" si="44"/>
        <v/>
      </c>
      <c r="AF453" s="16" t="str">
        <f t="shared" si="45"/>
        <v/>
      </c>
      <c r="AG453" s="16" t="str">
        <f t="shared" si="46"/>
        <v/>
      </c>
      <c r="AH453" s="16">
        <f t="shared" si="47"/>
        <v>0</v>
      </c>
      <c r="AI453" s="17" t="str">
        <f>IF('Peer Comparison Tool'!$D$12="NR","",IF($C453='Peer Comparison Tool'!$D$9,COUNT('CECL &lt;50B Database'!$AI$1:AI452)+1,""))</f>
        <v/>
      </c>
    </row>
    <row r="454" spans="29:35" x14ac:dyDescent="0.25">
      <c r="AC454" s="16" t="str">
        <f t="shared" si="42"/>
        <v/>
      </c>
      <c r="AD454" s="16" t="str">
        <f t="shared" si="43"/>
        <v/>
      </c>
      <c r="AE454" s="16" t="str">
        <f t="shared" si="44"/>
        <v/>
      </c>
      <c r="AF454" s="16" t="str">
        <f t="shared" si="45"/>
        <v/>
      </c>
      <c r="AG454" s="16" t="str">
        <f t="shared" si="46"/>
        <v/>
      </c>
      <c r="AH454" s="16">
        <f t="shared" si="47"/>
        <v>0</v>
      </c>
      <c r="AI454" s="17" t="str">
        <f>IF('Peer Comparison Tool'!$D$12="NR","",IF($C454='Peer Comparison Tool'!$D$9,COUNT('CECL &lt;50B Database'!$AI$1:AI453)+1,""))</f>
        <v/>
      </c>
    </row>
    <row r="455" spans="29:35" x14ac:dyDescent="0.25">
      <c r="AC455" s="16" t="str">
        <f t="shared" si="42"/>
        <v/>
      </c>
      <c r="AD455" s="16" t="str">
        <f t="shared" si="43"/>
        <v/>
      </c>
      <c r="AE455" s="16" t="str">
        <f t="shared" si="44"/>
        <v/>
      </c>
      <c r="AF455" s="16" t="str">
        <f t="shared" si="45"/>
        <v/>
      </c>
      <c r="AG455" s="16" t="str">
        <f t="shared" si="46"/>
        <v/>
      </c>
      <c r="AH455" s="16">
        <f t="shared" si="47"/>
        <v>0</v>
      </c>
      <c r="AI455" s="17" t="str">
        <f>IF('Peer Comparison Tool'!$D$12="NR","",IF($C455='Peer Comparison Tool'!$D$9,COUNT('CECL &lt;50B Database'!$AI$1:AI454)+1,""))</f>
        <v/>
      </c>
    </row>
    <row r="456" spans="29:35" x14ac:dyDescent="0.25">
      <c r="AC456" s="16" t="str">
        <f t="shared" si="42"/>
        <v/>
      </c>
      <c r="AD456" s="16" t="str">
        <f t="shared" si="43"/>
        <v/>
      </c>
      <c r="AE456" s="16" t="str">
        <f t="shared" si="44"/>
        <v/>
      </c>
      <c r="AF456" s="16" t="str">
        <f t="shared" si="45"/>
        <v/>
      </c>
      <c r="AG456" s="16" t="str">
        <f t="shared" si="46"/>
        <v/>
      </c>
      <c r="AH456" s="16">
        <f t="shared" si="47"/>
        <v>0</v>
      </c>
      <c r="AI456" s="17" t="str">
        <f>IF('Peer Comparison Tool'!$D$12="NR","",IF($C456='Peer Comparison Tool'!$D$9,COUNT('CECL &lt;50B Database'!$AI$1:AI455)+1,""))</f>
        <v/>
      </c>
    </row>
    <row r="457" spans="29:35" x14ac:dyDescent="0.25">
      <c r="AC457" s="16" t="str">
        <f t="shared" si="42"/>
        <v/>
      </c>
      <c r="AD457" s="16" t="str">
        <f t="shared" si="43"/>
        <v/>
      </c>
      <c r="AE457" s="16" t="str">
        <f t="shared" si="44"/>
        <v/>
      </c>
      <c r="AF457" s="16" t="str">
        <f t="shared" si="45"/>
        <v/>
      </c>
      <c r="AG457" s="16" t="str">
        <f t="shared" si="46"/>
        <v/>
      </c>
      <c r="AH457" s="16">
        <f t="shared" si="47"/>
        <v>0</v>
      </c>
      <c r="AI457" s="17" t="str">
        <f>IF('Peer Comparison Tool'!$D$12="NR","",IF($C457='Peer Comparison Tool'!$D$9,COUNT('CECL &lt;50B Database'!$AI$1:AI456)+1,""))</f>
        <v/>
      </c>
    </row>
    <row r="458" spans="29:35" x14ac:dyDescent="0.25">
      <c r="AC458" s="16" t="str">
        <f t="shared" si="42"/>
        <v/>
      </c>
      <c r="AD458" s="16" t="str">
        <f t="shared" si="43"/>
        <v/>
      </c>
      <c r="AE458" s="16" t="str">
        <f t="shared" si="44"/>
        <v/>
      </c>
      <c r="AF458" s="16" t="str">
        <f t="shared" si="45"/>
        <v/>
      </c>
      <c r="AG458" s="16" t="str">
        <f t="shared" si="46"/>
        <v/>
      </c>
      <c r="AH458" s="16">
        <f t="shared" si="47"/>
        <v>0</v>
      </c>
      <c r="AI458" s="17" t="str">
        <f>IF('Peer Comparison Tool'!$D$12="NR","",IF($C458='Peer Comparison Tool'!$D$9,COUNT('CECL &lt;50B Database'!$AI$1:AI457)+1,""))</f>
        <v/>
      </c>
    </row>
    <row r="459" spans="29:35" x14ac:dyDescent="0.25">
      <c r="AC459" s="16" t="str">
        <f t="shared" si="42"/>
        <v/>
      </c>
      <c r="AD459" s="16" t="str">
        <f t="shared" si="43"/>
        <v/>
      </c>
      <c r="AE459" s="16" t="str">
        <f t="shared" si="44"/>
        <v/>
      </c>
      <c r="AF459" s="16" t="str">
        <f t="shared" si="45"/>
        <v/>
      </c>
      <c r="AG459" s="16" t="str">
        <f t="shared" si="46"/>
        <v/>
      </c>
      <c r="AH459" s="16">
        <f t="shared" si="47"/>
        <v>0</v>
      </c>
      <c r="AI459" s="17" t="str">
        <f>IF('Peer Comparison Tool'!$D$12="NR","",IF($C459='Peer Comparison Tool'!$D$9,COUNT('CECL &lt;50B Database'!$AI$1:AI458)+1,""))</f>
        <v/>
      </c>
    </row>
    <row r="460" spans="29:35" x14ac:dyDescent="0.25">
      <c r="AC460" s="16" t="str">
        <f t="shared" si="42"/>
        <v/>
      </c>
      <c r="AD460" s="16" t="str">
        <f t="shared" si="43"/>
        <v/>
      </c>
      <c r="AE460" s="16" t="str">
        <f t="shared" si="44"/>
        <v/>
      </c>
      <c r="AF460" s="16" t="str">
        <f t="shared" si="45"/>
        <v/>
      </c>
      <c r="AG460" s="16" t="str">
        <f t="shared" si="46"/>
        <v/>
      </c>
      <c r="AH460" s="16">
        <f t="shared" si="47"/>
        <v>0</v>
      </c>
      <c r="AI460" s="17" t="str">
        <f>IF('Peer Comparison Tool'!$D$12="NR","",IF($C460='Peer Comparison Tool'!$D$9,COUNT('CECL &lt;50B Database'!$AI$1:AI459)+1,""))</f>
        <v/>
      </c>
    </row>
    <row r="461" spans="29:35" x14ac:dyDescent="0.25">
      <c r="AC461" s="16" t="str">
        <f t="shared" si="42"/>
        <v/>
      </c>
      <c r="AD461" s="16" t="str">
        <f t="shared" si="43"/>
        <v/>
      </c>
      <c r="AE461" s="16" t="str">
        <f t="shared" si="44"/>
        <v/>
      </c>
      <c r="AF461" s="16" t="str">
        <f t="shared" si="45"/>
        <v/>
      </c>
      <c r="AG461" s="16" t="str">
        <f t="shared" si="46"/>
        <v/>
      </c>
      <c r="AH461" s="16">
        <f t="shared" si="47"/>
        <v>0</v>
      </c>
      <c r="AI461" s="17" t="str">
        <f>IF('Peer Comparison Tool'!$D$12="NR","",IF($C461='Peer Comparison Tool'!$D$9,COUNT('CECL &lt;50B Database'!$AI$1:AI460)+1,""))</f>
        <v/>
      </c>
    </row>
    <row r="462" spans="29:35" x14ac:dyDescent="0.25">
      <c r="AC462" s="16" t="str">
        <f t="shared" si="42"/>
        <v/>
      </c>
      <c r="AD462" s="16" t="str">
        <f t="shared" si="43"/>
        <v/>
      </c>
      <c r="AE462" s="16" t="str">
        <f t="shared" si="44"/>
        <v/>
      </c>
      <c r="AF462" s="16" t="str">
        <f t="shared" si="45"/>
        <v/>
      </c>
      <c r="AG462" s="16" t="str">
        <f t="shared" si="46"/>
        <v/>
      </c>
      <c r="AH462" s="16">
        <f t="shared" si="47"/>
        <v>0</v>
      </c>
      <c r="AI462" s="17" t="str">
        <f>IF('Peer Comparison Tool'!$D$12="NR","",IF($C462='Peer Comparison Tool'!$D$9,COUNT('CECL &lt;50B Database'!$AI$1:AI461)+1,""))</f>
        <v/>
      </c>
    </row>
    <row r="463" spans="29:35" x14ac:dyDescent="0.25">
      <c r="AC463" s="16" t="str">
        <f t="shared" si="42"/>
        <v/>
      </c>
      <c r="AD463" s="16" t="str">
        <f t="shared" si="43"/>
        <v/>
      </c>
      <c r="AE463" s="16" t="str">
        <f t="shared" si="44"/>
        <v/>
      </c>
      <c r="AF463" s="16" t="str">
        <f t="shared" si="45"/>
        <v/>
      </c>
      <c r="AG463" s="16" t="str">
        <f t="shared" si="46"/>
        <v/>
      </c>
      <c r="AH463" s="16">
        <f t="shared" si="47"/>
        <v>0</v>
      </c>
      <c r="AI463" s="17" t="str">
        <f>IF('Peer Comparison Tool'!$D$12="NR","",IF($C463='Peer Comparison Tool'!$D$9,COUNT('CECL &lt;50B Database'!$AI$1:AI462)+1,""))</f>
        <v/>
      </c>
    </row>
    <row r="464" spans="29:35" x14ac:dyDescent="0.25">
      <c r="AC464" s="16" t="str">
        <f t="shared" si="42"/>
        <v/>
      </c>
      <c r="AD464" s="16" t="str">
        <f t="shared" si="43"/>
        <v/>
      </c>
      <c r="AE464" s="16" t="str">
        <f t="shared" si="44"/>
        <v/>
      </c>
      <c r="AF464" s="16" t="str">
        <f t="shared" si="45"/>
        <v/>
      </c>
      <c r="AG464" s="16" t="str">
        <f t="shared" si="46"/>
        <v/>
      </c>
      <c r="AH464" s="16">
        <f t="shared" si="47"/>
        <v>0</v>
      </c>
      <c r="AI464" s="17" t="str">
        <f>IF('Peer Comparison Tool'!$D$12="NR","",IF($C464='Peer Comparison Tool'!$D$9,COUNT('CECL &lt;50B Database'!$AI$1:AI463)+1,""))</f>
        <v/>
      </c>
    </row>
    <row r="465" spans="29:35" x14ac:dyDescent="0.25">
      <c r="AC465" s="16" t="str">
        <f t="shared" si="42"/>
        <v/>
      </c>
      <c r="AD465" s="16" t="str">
        <f t="shared" si="43"/>
        <v/>
      </c>
      <c r="AE465" s="16" t="str">
        <f t="shared" si="44"/>
        <v/>
      </c>
      <c r="AF465" s="16" t="str">
        <f t="shared" si="45"/>
        <v/>
      </c>
      <c r="AG465" s="16" t="str">
        <f t="shared" si="46"/>
        <v/>
      </c>
      <c r="AH465" s="16">
        <f t="shared" si="47"/>
        <v>0</v>
      </c>
      <c r="AI465" s="17" t="str">
        <f>IF('Peer Comparison Tool'!$D$12="NR","",IF($C465='Peer Comparison Tool'!$D$9,COUNT('CECL &lt;50B Database'!$AI$1:AI464)+1,""))</f>
        <v/>
      </c>
    </row>
    <row r="466" spans="29:35" x14ac:dyDescent="0.25">
      <c r="AC466" s="16" t="str">
        <f t="shared" si="42"/>
        <v/>
      </c>
      <c r="AD466" s="16" t="str">
        <f t="shared" si="43"/>
        <v/>
      </c>
      <c r="AE466" s="16" t="str">
        <f t="shared" si="44"/>
        <v/>
      </c>
      <c r="AF466" s="16" t="str">
        <f t="shared" si="45"/>
        <v/>
      </c>
      <c r="AG466" s="16" t="str">
        <f t="shared" si="46"/>
        <v/>
      </c>
      <c r="AH466" s="16">
        <f t="shared" si="47"/>
        <v>0</v>
      </c>
      <c r="AI466" s="17" t="str">
        <f>IF('Peer Comparison Tool'!$D$12="NR","",IF($C466='Peer Comparison Tool'!$D$9,COUNT('CECL &lt;50B Database'!$AI$1:AI465)+1,""))</f>
        <v/>
      </c>
    </row>
    <row r="467" spans="29:35" x14ac:dyDescent="0.25">
      <c r="AC467" s="16" t="str">
        <f t="shared" si="42"/>
        <v/>
      </c>
      <c r="AD467" s="16" t="str">
        <f t="shared" si="43"/>
        <v/>
      </c>
      <c r="AE467" s="16" t="str">
        <f t="shared" si="44"/>
        <v/>
      </c>
      <c r="AF467" s="16" t="str">
        <f t="shared" si="45"/>
        <v/>
      </c>
      <c r="AG467" s="16" t="str">
        <f t="shared" si="46"/>
        <v/>
      </c>
      <c r="AH467" s="16">
        <f t="shared" si="47"/>
        <v>0</v>
      </c>
      <c r="AI467" s="17" t="str">
        <f>IF('Peer Comparison Tool'!$D$12="NR","",IF($C467='Peer Comparison Tool'!$D$9,COUNT('CECL &lt;50B Database'!$AI$1:AI466)+1,""))</f>
        <v/>
      </c>
    </row>
    <row r="468" spans="29:35" x14ac:dyDescent="0.25">
      <c r="AC468" s="16" t="str">
        <f t="shared" si="42"/>
        <v/>
      </c>
      <c r="AD468" s="16" t="str">
        <f t="shared" si="43"/>
        <v/>
      </c>
      <c r="AE468" s="16" t="str">
        <f t="shared" si="44"/>
        <v/>
      </c>
      <c r="AF468" s="16" t="str">
        <f t="shared" si="45"/>
        <v/>
      </c>
      <c r="AG468" s="16" t="str">
        <f t="shared" si="46"/>
        <v/>
      </c>
      <c r="AH468" s="16">
        <f t="shared" si="47"/>
        <v>0</v>
      </c>
      <c r="AI468" s="17" t="str">
        <f>IF('Peer Comparison Tool'!$D$12="NR","",IF($C468='Peer Comparison Tool'!$D$9,COUNT('CECL &lt;50B Database'!$AI$1:AI467)+1,""))</f>
        <v/>
      </c>
    </row>
    <row r="469" spans="29:35" x14ac:dyDescent="0.25">
      <c r="AC469" s="16" t="str">
        <f t="shared" si="42"/>
        <v/>
      </c>
      <c r="AD469" s="16" t="str">
        <f t="shared" si="43"/>
        <v/>
      </c>
      <c r="AE469" s="16" t="str">
        <f t="shared" si="44"/>
        <v/>
      </c>
      <c r="AF469" s="16" t="str">
        <f t="shared" si="45"/>
        <v/>
      </c>
      <c r="AG469" s="16" t="str">
        <f t="shared" si="46"/>
        <v/>
      </c>
      <c r="AH469" s="16">
        <f t="shared" si="47"/>
        <v>0</v>
      </c>
      <c r="AI469" s="17" t="str">
        <f>IF('Peer Comparison Tool'!$D$12="NR","",IF($C469='Peer Comparison Tool'!$D$9,COUNT('CECL &lt;50B Database'!$AI$1:AI468)+1,""))</f>
        <v/>
      </c>
    </row>
    <row r="470" spans="29:35" x14ac:dyDescent="0.25">
      <c r="AC470" s="16" t="str">
        <f t="shared" si="42"/>
        <v/>
      </c>
      <c r="AD470" s="16" t="str">
        <f t="shared" si="43"/>
        <v/>
      </c>
      <c r="AE470" s="16" t="str">
        <f t="shared" si="44"/>
        <v/>
      </c>
      <c r="AF470" s="16" t="str">
        <f t="shared" si="45"/>
        <v/>
      </c>
      <c r="AG470" s="16" t="str">
        <f t="shared" si="46"/>
        <v/>
      </c>
      <c r="AH470" s="16">
        <f t="shared" si="47"/>
        <v>0</v>
      </c>
      <c r="AI470" s="17" t="str">
        <f>IF('Peer Comparison Tool'!$D$12="NR","",IF($C470='Peer Comparison Tool'!$D$9,COUNT('CECL &lt;50B Database'!$AI$1:AI469)+1,""))</f>
        <v/>
      </c>
    </row>
    <row r="471" spans="29:35" x14ac:dyDescent="0.25">
      <c r="AC471" s="16" t="str">
        <f t="shared" si="42"/>
        <v/>
      </c>
      <c r="AD471" s="16" t="str">
        <f t="shared" si="43"/>
        <v/>
      </c>
      <c r="AE471" s="16" t="str">
        <f t="shared" si="44"/>
        <v/>
      </c>
      <c r="AF471" s="16" t="str">
        <f t="shared" si="45"/>
        <v/>
      </c>
      <c r="AG471" s="16" t="str">
        <f t="shared" si="46"/>
        <v/>
      </c>
      <c r="AH471" s="16">
        <f t="shared" si="47"/>
        <v>0</v>
      </c>
      <c r="AI471" s="17" t="str">
        <f>IF('Peer Comparison Tool'!$D$12="NR","",IF($C471='Peer Comparison Tool'!$D$9,COUNT('CECL &lt;50B Database'!$AI$1:AI470)+1,""))</f>
        <v/>
      </c>
    </row>
    <row r="472" spans="29:35" x14ac:dyDescent="0.25">
      <c r="AC472" s="16" t="str">
        <f t="shared" si="42"/>
        <v/>
      </c>
      <c r="AD472" s="16" t="str">
        <f t="shared" si="43"/>
        <v/>
      </c>
      <c r="AE472" s="16" t="str">
        <f t="shared" si="44"/>
        <v/>
      </c>
      <c r="AF472" s="16" t="str">
        <f t="shared" si="45"/>
        <v/>
      </c>
      <c r="AG472" s="16" t="str">
        <f t="shared" si="46"/>
        <v/>
      </c>
      <c r="AH472" s="16">
        <f t="shared" si="47"/>
        <v>0</v>
      </c>
      <c r="AI472" s="17" t="str">
        <f>IF('Peer Comparison Tool'!$D$12="NR","",IF($C472='Peer Comparison Tool'!$D$9,COUNT('CECL &lt;50B Database'!$AI$1:AI471)+1,""))</f>
        <v/>
      </c>
    </row>
    <row r="473" spans="29:35" x14ac:dyDescent="0.25">
      <c r="AC473" s="16" t="str">
        <f t="shared" si="42"/>
        <v/>
      </c>
      <c r="AD473" s="16" t="str">
        <f t="shared" si="43"/>
        <v/>
      </c>
      <c r="AE473" s="16" t="str">
        <f t="shared" si="44"/>
        <v/>
      </c>
      <c r="AF473" s="16" t="str">
        <f t="shared" si="45"/>
        <v/>
      </c>
      <c r="AG473" s="16" t="str">
        <f t="shared" si="46"/>
        <v/>
      </c>
      <c r="AH473" s="16">
        <f t="shared" si="47"/>
        <v>0</v>
      </c>
      <c r="AI473" s="17" t="str">
        <f>IF('Peer Comparison Tool'!$D$12="NR","",IF($C473='Peer Comparison Tool'!$D$9,COUNT('CECL &lt;50B Database'!$AI$1:AI472)+1,""))</f>
        <v/>
      </c>
    </row>
    <row r="474" spans="29:35" x14ac:dyDescent="0.25">
      <c r="AC474" s="16" t="str">
        <f t="shared" si="42"/>
        <v/>
      </c>
      <c r="AD474" s="16" t="str">
        <f t="shared" si="43"/>
        <v/>
      </c>
      <c r="AE474" s="16" t="str">
        <f t="shared" si="44"/>
        <v/>
      </c>
      <c r="AF474" s="16" t="str">
        <f t="shared" si="45"/>
        <v/>
      </c>
      <c r="AG474" s="16" t="str">
        <f t="shared" si="46"/>
        <v/>
      </c>
      <c r="AH474" s="16">
        <f t="shared" si="47"/>
        <v>0</v>
      </c>
      <c r="AI474" s="17" t="str">
        <f>IF('Peer Comparison Tool'!$D$12="NR","",IF($C474='Peer Comparison Tool'!$D$9,COUNT('CECL &lt;50B Database'!$AI$1:AI473)+1,""))</f>
        <v/>
      </c>
    </row>
    <row r="475" spans="29:35" x14ac:dyDescent="0.25">
      <c r="AC475" s="16" t="str">
        <f t="shared" si="42"/>
        <v/>
      </c>
      <c r="AD475" s="16" t="str">
        <f t="shared" si="43"/>
        <v/>
      </c>
      <c r="AE475" s="16" t="str">
        <f t="shared" si="44"/>
        <v/>
      </c>
      <c r="AF475" s="16" t="str">
        <f t="shared" si="45"/>
        <v/>
      </c>
      <c r="AG475" s="16" t="str">
        <f t="shared" si="46"/>
        <v/>
      </c>
      <c r="AH475" s="16">
        <f t="shared" si="47"/>
        <v>0</v>
      </c>
      <c r="AI475" s="17" t="str">
        <f>IF('Peer Comparison Tool'!$D$12="NR","",IF($C475='Peer Comparison Tool'!$D$9,COUNT('CECL &lt;50B Database'!$AI$1:AI474)+1,""))</f>
        <v/>
      </c>
    </row>
    <row r="476" spans="29:35" x14ac:dyDescent="0.25">
      <c r="AC476" s="16" t="str">
        <f t="shared" si="42"/>
        <v/>
      </c>
      <c r="AD476" s="16" t="str">
        <f t="shared" si="43"/>
        <v/>
      </c>
      <c r="AE476" s="16" t="str">
        <f t="shared" si="44"/>
        <v/>
      </c>
      <c r="AF476" s="16" t="str">
        <f t="shared" si="45"/>
        <v/>
      </c>
      <c r="AG476" s="16" t="str">
        <f t="shared" si="46"/>
        <v/>
      </c>
      <c r="AH476" s="16">
        <f t="shared" si="47"/>
        <v>0</v>
      </c>
      <c r="AI476" s="17" t="str">
        <f>IF('Peer Comparison Tool'!$D$12="NR","",IF($C476='Peer Comparison Tool'!$D$9,COUNT('CECL &lt;50B Database'!$AI$1:AI475)+1,""))</f>
        <v/>
      </c>
    </row>
    <row r="477" spans="29:35" x14ac:dyDescent="0.25">
      <c r="AC477" s="16" t="str">
        <f t="shared" si="42"/>
        <v/>
      </c>
      <c r="AD477" s="16" t="str">
        <f t="shared" si="43"/>
        <v/>
      </c>
      <c r="AE477" s="16" t="str">
        <f t="shared" si="44"/>
        <v/>
      </c>
      <c r="AF477" s="16" t="str">
        <f t="shared" si="45"/>
        <v/>
      </c>
      <c r="AG477" s="16" t="str">
        <f t="shared" si="46"/>
        <v/>
      </c>
      <c r="AH477" s="16">
        <f t="shared" si="47"/>
        <v>0</v>
      </c>
      <c r="AI477" s="17" t="str">
        <f>IF('Peer Comparison Tool'!$D$12="NR","",IF($C477='Peer Comparison Tool'!$D$9,COUNT('CECL &lt;50B Database'!$AI$1:AI476)+1,""))</f>
        <v/>
      </c>
    </row>
    <row r="478" spans="29:35" x14ac:dyDescent="0.25">
      <c r="AC478" s="16" t="str">
        <f t="shared" si="42"/>
        <v/>
      </c>
      <c r="AD478" s="16" t="str">
        <f t="shared" si="43"/>
        <v/>
      </c>
      <c r="AE478" s="16" t="str">
        <f t="shared" si="44"/>
        <v/>
      </c>
      <c r="AF478" s="16" t="str">
        <f t="shared" si="45"/>
        <v/>
      </c>
      <c r="AG478" s="16" t="str">
        <f t="shared" si="46"/>
        <v/>
      </c>
      <c r="AH478" s="16">
        <f t="shared" si="47"/>
        <v>0</v>
      </c>
      <c r="AI478" s="17" t="str">
        <f>IF('Peer Comparison Tool'!$D$12="NR","",IF($C478='Peer Comparison Tool'!$D$9,COUNT('CECL &lt;50B Database'!$AI$1:AI477)+1,""))</f>
        <v/>
      </c>
    </row>
    <row r="479" spans="29:35" x14ac:dyDescent="0.25">
      <c r="AC479" s="16" t="str">
        <f t="shared" si="42"/>
        <v/>
      </c>
      <c r="AD479" s="16" t="str">
        <f t="shared" si="43"/>
        <v/>
      </c>
      <c r="AE479" s="16" t="str">
        <f t="shared" si="44"/>
        <v/>
      </c>
      <c r="AF479" s="16" t="str">
        <f t="shared" si="45"/>
        <v/>
      </c>
      <c r="AG479" s="16" t="str">
        <f t="shared" si="46"/>
        <v/>
      </c>
      <c r="AH479" s="16">
        <f t="shared" si="47"/>
        <v>0</v>
      </c>
      <c r="AI479" s="17" t="str">
        <f>IF('Peer Comparison Tool'!$D$12="NR","",IF($C479='Peer Comparison Tool'!$D$9,COUNT('CECL &lt;50B Database'!$AI$1:AI478)+1,""))</f>
        <v/>
      </c>
    </row>
    <row r="480" spans="29:35" x14ac:dyDescent="0.25">
      <c r="AC480" s="16" t="str">
        <f t="shared" si="42"/>
        <v/>
      </c>
      <c r="AD480" s="16" t="str">
        <f t="shared" si="43"/>
        <v/>
      </c>
      <c r="AE480" s="16" t="str">
        <f t="shared" si="44"/>
        <v/>
      </c>
      <c r="AF480" s="16" t="str">
        <f t="shared" si="45"/>
        <v/>
      </c>
      <c r="AG480" s="16" t="str">
        <f t="shared" si="46"/>
        <v/>
      </c>
      <c r="AH480" s="16">
        <f t="shared" si="47"/>
        <v>0</v>
      </c>
      <c r="AI480" s="17" t="str">
        <f>IF('Peer Comparison Tool'!$D$12="NR","",IF($C480='Peer Comparison Tool'!$D$9,COUNT('CECL &lt;50B Database'!$AI$1:AI479)+1,""))</f>
        <v/>
      </c>
    </row>
    <row r="481" spans="29:35" x14ac:dyDescent="0.25">
      <c r="AC481" s="16" t="str">
        <f t="shared" si="42"/>
        <v/>
      </c>
      <c r="AD481" s="16" t="str">
        <f t="shared" si="43"/>
        <v/>
      </c>
      <c r="AE481" s="16" t="str">
        <f t="shared" si="44"/>
        <v/>
      </c>
      <c r="AF481" s="16" t="str">
        <f t="shared" si="45"/>
        <v/>
      </c>
      <c r="AG481" s="16" t="str">
        <f t="shared" si="46"/>
        <v/>
      </c>
      <c r="AH481" s="16">
        <f t="shared" si="47"/>
        <v>0</v>
      </c>
      <c r="AI481" s="17" t="str">
        <f>IF('Peer Comparison Tool'!$D$12="NR","",IF($C481='Peer Comparison Tool'!$D$9,COUNT('CECL &lt;50B Database'!$AI$1:AI480)+1,""))</f>
        <v/>
      </c>
    </row>
    <row r="482" spans="29:35" x14ac:dyDescent="0.25">
      <c r="AC482" s="16" t="str">
        <f t="shared" si="42"/>
        <v/>
      </c>
      <c r="AD482" s="16" t="str">
        <f t="shared" si="43"/>
        <v/>
      </c>
      <c r="AE482" s="16" t="str">
        <f t="shared" si="44"/>
        <v/>
      </c>
      <c r="AF482" s="16" t="str">
        <f t="shared" si="45"/>
        <v/>
      </c>
      <c r="AG482" s="16" t="str">
        <f t="shared" si="46"/>
        <v/>
      </c>
      <c r="AH482" s="16">
        <f t="shared" si="47"/>
        <v>0</v>
      </c>
      <c r="AI482" s="17" t="str">
        <f>IF('Peer Comparison Tool'!$D$12="NR","",IF($C482='Peer Comparison Tool'!$D$9,COUNT('CECL &lt;50B Database'!$AI$1:AI481)+1,""))</f>
        <v/>
      </c>
    </row>
    <row r="483" spans="29:35" x14ac:dyDescent="0.25">
      <c r="AC483" s="16" t="str">
        <f t="shared" si="42"/>
        <v/>
      </c>
      <c r="AD483" s="16" t="str">
        <f t="shared" si="43"/>
        <v/>
      </c>
      <c r="AE483" s="16" t="str">
        <f t="shared" si="44"/>
        <v/>
      </c>
      <c r="AF483" s="16" t="str">
        <f t="shared" si="45"/>
        <v/>
      </c>
      <c r="AG483" s="16" t="str">
        <f t="shared" si="46"/>
        <v/>
      </c>
      <c r="AH483" s="16">
        <f t="shared" si="47"/>
        <v>0</v>
      </c>
      <c r="AI483" s="17" t="str">
        <f>IF('Peer Comparison Tool'!$D$12="NR","",IF($C483='Peer Comparison Tool'!$D$9,COUNT('CECL &lt;50B Database'!$AI$1:AI482)+1,""))</f>
        <v/>
      </c>
    </row>
    <row r="484" spans="29:35" x14ac:dyDescent="0.25">
      <c r="AC484" s="16" t="str">
        <f t="shared" si="42"/>
        <v/>
      </c>
      <c r="AD484" s="16" t="str">
        <f t="shared" si="43"/>
        <v/>
      </c>
      <c r="AE484" s="16" t="str">
        <f t="shared" si="44"/>
        <v/>
      </c>
      <c r="AF484" s="16" t="str">
        <f t="shared" si="45"/>
        <v/>
      </c>
      <c r="AG484" s="16" t="str">
        <f t="shared" si="46"/>
        <v/>
      </c>
      <c r="AH484" s="16">
        <f t="shared" si="47"/>
        <v>0</v>
      </c>
      <c r="AI484" s="17" t="str">
        <f>IF('Peer Comparison Tool'!$D$12="NR","",IF($C484='Peer Comparison Tool'!$D$9,COUNT('CECL &lt;50B Database'!$AI$1:AI483)+1,""))</f>
        <v/>
      </c>
    </row>
    <row r="485" spans="29:35" x14ac:dyDescent="0.25">
      <c r="AC485" s="16" t="str">
        <f t="shared" si="42"/>
        <v/>
      </c>
      <c r="AD485" s="16" t="str">
        <f t="shared" si="43"/>
        <v/>
      </c>
      <c r="AE485" s="16" t="str">
        <f t="shared" si="44"/>
        <v/>
      </c>
      <c r="AF485" s="16" t="str">
        <f t="shared" si="45"/>
        <v/>
      </c>
      <c r="AG485" s="16" t="str">
        <f t="shared" si="46"/>
        <v/>
      </c>
      <c r="AH485" s="16">
        <f t="shared" si="47"/>
        <v>0</v>
      </c>
      <c r="AI485" s="17" t="str">
        <f>IF('Peer Comparison Tool'!$D$12="NR","",IF($C485='Peer Comparison Tool'!$D$9,COUNT('CECL &lt;50B Database'!$AI$1:AI484)+1,""))</f>
        <v/>
      </c>
    </row>
    <row r="486" spans="29:35" x14ac:dyDescent="0.25">
      <c r="AC486" s="16" t="str">
        <f t="shared" si="42"/>
        <v/>
      </c>
      <c r="AD486" s="16" t="str">
        <f t="shared" si="43"/>
        <v/>
      </c>
      <c r="AE486" s="16" t="str">
        <f t="shared" si="44"/>
        <v/>
      </c>
      <c r="AF486" s="16" t="str">
        <f t="shared" si="45"/>
        <v/>
      </c>
      <c r="AG486" s="16" t="str">
        <f t="shared" si="46"/>
        <v/>
      </c>
      <c r="AH486" s="16">
        <f t="shared" si="47"/>
        <v>0</v>
      </c>
      <c r="AI486" s="17" t="str">
        <f>IF('Peer Comparison Tool'!$D$12="NR","",IF($C486='Peer Comparison Tool'!$D$9,COUNT('CECL &lt;50B Database'!$AI$1:AI485)+1,""))</f>
        <v/>
      </c>
    </row>
    <row r="487" spans="29:35" x14ac:dyDescent="0.25">
      <c r="AC487" s="16" t="str">
        <f t="shared" si="42"/>
        <v/>
      </c>
      <c r="AD487" s="16" t="str">
        <f t="shared" si="43"/>
        <v/>
      </c>
      <c r="AE487" s="16" t="str">
        <f t="shared" si="44"/>
        <v/>
      </c>
      <c r="AF487" s="16" t="str">
        <f t="shared" si="45"/>
        <v/>
      </c>
      <c r="AG487" s="16" t="str">
        <f t="shared" si="46"/>
        <v/>
      </c>
      <c r="AH487" s="16">
        <f t="shared" si="47"/>
        <v>0</v>
      </c>
      <c r="AI487" s="17" t="str">
        <f>IF('Peer Comparison Tool'!$D$12="NR","",IF($C487='Peer Comparison Tool'!$D$9,COUNT('CECL &lt;50B Database'!$AI$1:AI486)+1,""))</f>
        <v/>
      </c>
    </row>
    <row r="488" spans="29:35" x14ac:dyDescent="0.25">
      <c r="AC488" s="16" t="str">
        <f t="shared" si="42"/>
        <v/>
      </c>
      <c r="AD488" s="16" t="str">
        <f t="shared" si="43"/>
        <v/>
      </c>
      <c r="AE488" s="16" t="str">
        <f t="shared" si="44"/>
        <v/>
      </c>
      <c r="AF488" s="16" t="str">
        <f t="shared" si="45"/>
        <v/>
      </c>
      <c r="AG488" s="16" t="str">
        <f t="shared" si="46"/>
        <v/>
      </c>
      <c r="AH488" s="16">
        <f t="shared" si="47"/>
        <v>0</v>
      </c>
      <c r="AI488" s="17" t="str">
        <f>IF('Peer Comparison Tool'!$D$12="NR","",IF($C488='Peer Comparison Tool'!$D$9,COUNT('CECL &lt;50B Database'!$AI$1:AI487)+1,""))</f>
        <v/>
      </c>
    </row>
    <row r="489" spans="29:35" x14ac:dyDescent="0.25">
      <c r="AC489" s="16" t="str">
        <f t="shared" si="42"/>
        <v/>
      </c>
      <c r="AD489" s="16" t="str">
        <f t="shared" si="43"/>
        <v/>
      </c>
      <c r="AE489" s="16" t="str">
        <f t="shared" si="44"/>
        <v/>
      </c>
      <c r="AF489" s="16" t="str">
        <f t="shared" si="45"/>
        <v/>
      </c>
      <c r="AG489" s="16" t="str">
        <f t="shared" si="46"/>
        <v/>
      </c>
      <c r="AH489" s="16">
        <f t="shared" si="47"/>
        <v>0</v>
      </c>
      <c r="AI489" s="17" t="str">
        <f>IF('Peer Comparison Tool'!$D$12="NR","",IF($C489='Peer Comparison Tool'!$D$9,COUNT('CECL &lt;50B Database'!$AI$1:AI488)+1,""))</f>
        <v/>
      </c>
    </row>
    <row r="490" spans="29:35" x14ac:dyDescent="0.25">
      <c r="AC490" s="16" t="str">
        <f t="shared" si="42"/>
        <v/>
      </c>
      <c r="AD490" s="16" t="str">
        <f t="shared" si="43"/>
        <v/>
      </c>
      <c r="AE490" s="16" t="str">
        <f t="shared" si="44"/>
        <v/>
      </c>
      <c r="AF490" s="16" t="str">
        <f t="shared" si="45"/>
        <v/>
      </c>
      <c r="AG490" s="16" t="str">
        <f t="shared" si="46"/>
        <v/>
      </c>
      <c r="AH490" s="16">
        <f t="shared" si="47"/>
        <v>0</v>
      </c>
      <c r="AI490" s="17" t="str">
        <f>IF('Peer Comparison Tool'!$D$12="NR","",IF($C490='Peer Comparison Tool'!$D$9,COUNT('CECL &lt;50B Database'!$AI$1:AI489)+1,""))</f>
        <v/>
      </c>
    </row>
    <row r="491" spans="29:35" x14ac:dyDescent="0.25">
      <c r="AC491" s="16" t="str">
        <f t="shared" si="42"/>
        <v/>
      </c>
      <c r="AD491" s="16" t="str">
        <f t="shared" si="43"/>
        <v/>
      </c>
      <c r="AE491" s="16" t="str">
        <f t="shared" si="44"/>
        <v/>
      </c>
      <c r="AF491" s="16" t="str">
        <f t="shared" si="45"/>
        <v/>
      </c>
      <c r="AG491" s="16" t="str">
        <f t="shared" si="46"/>
        <v/>
      </c>
      <c r="AH491" s="16">
        <f t="shared" si="47"/>
        <v>0</v>
      </c>
      <c r="AI491" s="17" t="str">
        <f>IF('Peer Comparison Tool'!$D$12="NR","",IF($C491='Peer Comparison Tool'!$D$9,COUNT('CECL &lt;50B Database'!$AI$1:AI490)+1,""))</f>
        <v/>
      </c>
    </row>
    <row r="492" spans="29:35" x14ac:dyDescent="0.25">
      <c r="AC492" s="16" t="str">
        <f t="shared" si="42"/>
        <v/>
      </c>
      <c r="AD492" s="16" t="str">
        <f t="shared" si="43"/>
        <v/>
      </c>
      <c r="AE492" s="16" t="str">
        <f t="shared" si="44"/>
        <v/>
      </c>
      <c r="AF492" s="16" t="str">
        <f t="shared" si="45"/>
        <v/>
      </c>
      <c r="AG492" s="16" t="str">
        <f t="shared" si="46"/>
        <v/>
      </c>
      <c r="AH492" s="16">
        <f t="shared" si="47"/>
        <v>0</v>
      </c>
      <c r="AI492" s="17" t="str">
        <f>IF('Peer Comparison Tool'!$D$12="NR","",IF($C492='Peer Comparison Tool'!$D$9,COUNT('CECL &lt;50B Database'!$AI$1:AI491)+1,""))</f>
        <v/>
      </c>
    </row>
    <row r="493" spans="29:35" x14ac:dyDescent="0.25">
      <c r="AC493" s="16" t="str">
        <f t="shared" si="42"/>
        <v/>
      </c>
      <c r="AD493" s="16" t="str">
        <f t="shared" si="43"/>
        <v/>
      </c>
      <c r="AE493" s="16" t="str">
        <f t="shared" si="44"/>
        <v/>
      </c>
      <c r="AF493" s="16" t="str">
        <f t="shared" si="45"/>
        <v/>
      </c>
      <c r="AG493" s="16" t="str">
        <f t="shared" si="46"/>
        <v/>
      </c>
      <c r="AH493" s="16">
        <f t="shared" si="47"/>
        <v>0</v>
      </c>
      <c r="AI493" s="17" t="str">
        <f>IF('Peer Comparison Tool'!$D$12="NR","",IF($C493='Peer Comparison Tool'!$D$9,COUNT('CECL &lt;50B Database'!$AI$1:AI492)+1,""))</f>
        <v/>
      </c>
    </row>
    <row r="494" spans="29:35" x14ac:dyDescent="0.25">
      <c r="AC494" s="16" t="str">
        <f t="shared" si="42"/>
        <v/>
      </c>
      <c r="AD494" s="16" t="str">
        <f t="shared" si="43"/>
        <v/>
      </c>
      <c r="AE494" s="16" t="str">
        <f t="shared" si="44"/>
        <v/>
      </c>
      <c r="AF494" s="16" t="str">
        <f t="shared" si="45"/>
        <v/>
      </c>
      <c r="AG494" s="16" t="str">
        <f t="shared" si="46"/>
        <v/>
      </c>
      <c r="AH494" s="16">
        <f t="shared" si="47"/>
        <v>0</v>
      </c>
      <c r="AI494" s="17" t="str">
        <f>IF('Peer Comparison Tool'!$D$12="NR","",IF($C494='Peer Comparison Tool'!$D$9,COUNT('CECL &lt;50B Database'!$AI$1:AI493)+1,""))</f>
        <v/>
      </c>
    </row>
    <row r="495" spans="29:35" x14ac:dyDescent="0.25">
      <c r="AC495" s="16" t="str">
        <f t="shared" si="42"/>
        <v/>
      </c>
      <c r="AD495" s="16" t="str">
        <f t="shared" si="43"/>
        <v/>
      </c>
      <c r="AE495" s="16" t="str">
        <f t="shared" si="44"/>
        <v/>
      </c>
      <c r="AF495" s="16" t="str">
        <f t="shared" si="45"/>
        <v/>
      </c>
      <c r="AG495" s="16" t="str">
        <f t="shared" si="46"/>
        <v/>
      </c>
      <c r="AH495" s="16">
        <f t="shared" si="47"/>
        <v>0</v>
      </c>
      <c r="AI495" s="17" t="str">
        <f>IF('Peer Comparison Tool'!$D$12="NR","",IF($C495='Peer Comparison Tool'!$D$9,COUNT('CECL &lt;50B Database'!$AI$1:AI494)+1,""))</f>
        <v/>
      </c>
    </row>
    <row r="496" spans="29:35" x14ac:dyDescent="0.25">
      <c r="AC496" s="16" t="str">
        <f t="shared" si="42"/>
        <v/>
      </c>
      <c r="AD496" s="16" t="str">
        <f t="shared" si="43"/>
        <v/>
      </c>
      <c r="AE496" s="16" t="str">
        <f t="shared" si="44"/>
        <v/>
      </c>
      <c r="AF496" s="16" t="str">
        <f t="shared" si="45"/>
        <v/>
      </c>
      <c r="AG496" s="16" t="str">
        <f t="shared" si="46"/>
        <v/>
      </c>
      <c r="AH496" s="16">
        <f t="shared" si="47"/>
        <v>0</v>
      </c>
      <c r="AI496" s="17" t="str">
        <f>IF('Peer Comparison Tool'!$D$12="NR","",IF($C496='Peer Comparison Tool'!$D$9,COUNT('CECL &lt;50B Database'!$AI$1:AI495)+1,""))</f>
        <v/>
      </c>
    </row>
    <row r="497" spans="29:35" x14ac:dyDescent="0.25">
      <c r="AC497" s="16" t="str">
        <f t="shared" si="42"/>
        <v/>
      </c>
      <c r="AD497" s="16" t="str">
        <f t="shared" si="43"/>
        <v/>
      </c>
      <c r="AE497" s="16" t="str">
        <f t="shared" si="44"/>
        <v/>
      </c>
      <c r="AF497" s="16" t="str">
        <f t="shared" si="45"/>
        <v/>
      </c>
      <c r="AG497" s="16" t="str">
        <f t="shared" si="46"/>
        <v/>
      </c>
      <c r="AH497" s="16">
        <f t="shared" si="47"/>
        <v>0</v>
      </c>
      <c r="AI497" s="17" t="str">
        <f>IF('Peer Comparison Tool'!$D$12="NR","",IF($C497='Peer Comparison Tool'!$D$9,COUNT('CECL &lt;50B Database'!$AI$1:AI496)+1,""))</f>
        <v/>
      </c>
    </row>
    <row r="498" spans="29:35" x14ac:dyDescent="0.25">
      <c r="AC498" s="16" t="str">
        <f t="shared" si="42"/>
        <v/>
      </c>
      <c r="AD498" s="16" t="str">
        <f t="shared" si="43"/>
        <v/>
      </c>
      <c r="AE498" s="16" t="str">
        <f t="shared" si="44"/>
        <v/>
      </c>
      <c r="AF498" s="16" t="str">
        <f t="shared" si="45"/>
        <v/>
      </c>
      <c r="AG498" s="16" t="str">
        <f t="shared" si="46"/>
        <v/>
      </c>
      <c r="AH498" s="16">
        <f t="shared" si="47"/>
        <v>0</v>
      </c>
      <c r="AI498" s="17" t="str">
        <f>IF('Peer Comparison Tool'!$D$12="NR","",IF($C498='Peer Comparison Tool'!$D$9,COUNT('CECL &lt;50B Database'!$AI$1:AI497)+1,""))</f>
        <v/>
      </c>
    </row>
    <row r="499" spans="29:35" x14ac:dyDescent="0.25">
      <c r="AC499" s="16" t="str">
        <f t="shared" si="42"/>
        <v/>
      </c>
      <c r="AD499" s="16" t="str">
        <f t="shared" si="43"/>
        <v/>
      </c>
      <c r="AE499" s="16" t="str">
        <f t="shared" si="44"/>
        <v/>
      </c>
      <c r="AF499" s="16" t="str">
        <f t="shared" si="45"/>
        <v/>
      </c>
      <c r="AG499" s="16" t="str">
        <f t="shared" si="46"/>
        <v/>
      </c>
      <c r="AH499" s="16">
        <f t="shared" si="47"/>
        <v>0</v>
      </c>
      <c r="AI499" s="17" t="str">
        <f>IF('Peer Comparison Tool'!$D$12="NR","",IF($C499='Peer Comparison Tool'!$D$9,COUNT('CECL &lt;50B Database'!$AI$1:AI498)+1,""))</f>
        <v/>
      </c>
    </row>
    <row r="500" spans="29:35" x14ac:dyDescent="0.25">
      <c r="AC500" s="16" t="str">
        <f t="shared" si="42"/>
        <v/>
      </c>
      <c r="AD500" s="16" t="str">
        <f t="shared" si="43"/>
        <v/>
      </c>
      <c r="AE500" s="16" t="str">
        <f t="shared" si="44"/>
        <v/>
      </c>
      <c r="AF500" s="16" t="str">
        <f t="shared" si="45"/>
        <v/>
      </c>
      <c r="AG500" s="16" t="str">
        <f t="shared" si="46"/>
        <v/>
      </c>
      <c r="AH500" s="16">
        <f t="shared" si="47"/>
        <v>0</v>
      </c>
      <c r="AI500" s="17" t="str">
        <f>IF('Peer Comparison Tool'!$D$12="NR","",IF($C500='Peer Comparison Tool'!$D$9,COUNT('CECL &lt;50B Database'!$AI$1:AI499)+1,""))</f>
        <v/>
      </c>
    </row>
    <row r="501" spans="29:35" x14ac:dyDescent="0.25">
      <c r="AC501" s="16" t="str">
        <f t="shared" si="42"/>
        <v/>
      </c>
      <c r="AD501" s="16" t="str">
        <f t="shared" si="43"/>
        <v/>
      </c>
      <c r="AE501" s="16" t="str">
        <f t="shared" si="44"/>
        <v/>
      </c>
      <c r="AF501" s="16" t="str">
        <f t="shared" si="45"/>
        <v/>
      </c>
      <c r="AG501" s="16" t="str">
        <f t="shared" si="46"/>
        <v/>
      </c>
      <c r="AH501" s="16">
        <f t="shared" si="47"/>
        <v>0</v>
      </c>
      <c r="AI501" s="17" t="str">
        <f>IF('Peer Comparison Tool'!$D$12="NR","",IF($C501='Peer Comparison Tool'!$D$9,COUNT('CECL &lt;50B Database'!$AI$1:AI500)+1,""))</f>
        <v/>
      </c>
    </row>
    <row r="502" spans="29:35" x14ac:dyDescent="0.25">
      <c r="AC502" s="16" t="str">
        <f t="shared" si="42"/>
        <v/>
      </c>
      <c r="AD502" s="16" t="str">
        <f t="shared" si="43"/>
        <v/>
      </c>
      <c r="AE502" s="16" t="str">
        <f t="shared" si="44"/>
        <v/>
      </c>
      <c r="AF502" s="16" t="str">
        <f t="shared" si="45"/>
        <v/>
      </c>
      <c r="AG502" s="16" t="str">
        <f t="shared" si="46"/>
        <v/>
      </c>
      <c r="AH502" s="16">
        <f t="shared" si="47"/>
        <v>0</v>
      </c>
      <c r="AI502" s="17" t="str">
        <f>IF('Peer Comparison Tool'!$D$12="NR","",IF($C502='Peer Comparison Tool'!$D$9,COUNT('CECL &lt;50B Database'!$AI$1:AI501)+1,""))</f>
        <v/>
      </c>
    </row>
    <row r="503" spans="29:35" x14ac:dyDescent="0.25">
      <c r="AC503" s="16" t="str">
        <f t="shared" si="42"/>
        <v/>
      </c>
      <c r="AD503" s="16" t="str">
        <f t="shared" si="43"/>
        <v/>
      </c>
      <c r="AE503" s="16" t="str">
        <f t="shared" si="44"/>
        <v/>
      </c>
      <c r="AF503" s="16" t="str">
        <f t="shared" si="45"/>
        <v/>
      </c>
      <c r="AG503" s="16" t="str">
        <f t="shared" si="46"/>
        <v/>
      </c>
      <c r="AH503" s="16">
        <f t="shared" si="47"/>
        <v>0</v>
      </c>
      <c r="AI503" s="17" t="str">
        <f>IF('Peer Comparison Tool'!$D$12="NR","",IF($C503='Peer Comparison Tool'!$D$9,COUNT('CECL &lt;50B Database'!$AI$1:AI502)+1,""))</f>
        <v/>
      </c>
    </row>
    <row r="504" spans="29:35" x14ac:dyDescent="0.25">
      <c r="AC504" s="16" t="str">
        <f t="shared" si="42"/>
        <v/>
      </c>
      <c r="AD504" s="16" t="str">
        <f t="shared" si="43"/>
        <v/>
      </c>
      <c r="AE504" s="16" t="str">
        <f t="shared" si="44"/>
        <v/>
      </c>
      <c r="AF504" s="16" t="str">
        <f t="shared" si="45"/>
        <v/>
      </c>
      <c r="AG504" s="16" t="str">
        <f t="shared" si="46"/>
        <v/>
      </c>
      <c r="AH504" s="16">
        <f t="shared" si="47"/>
        <v>0</v>
      </c>
      <c r="AI504" s="17" t="str">
        <f>IF('Peer Comparison Tool'!$D$12="NR","",IF($C504='Peer Comparison Tool'!$D$9,COUNT('CECL &lt;50B Database'!$AI$1:AI503)+1,""))</f>
        <v/>
      </c>
    </row>
    <row r="505" spans="29:35" x14ac:dyDescent="0.25">
      <c r="AC505" s="16" t="str">
        <f t="shared" si="42"/>
        <v/>
      </c>
      <c r="AD505" s="16" t="str">
        <f t="shared" si="43"/>
        <v/>
      </c>
      <c r="AE505" s="16" t="str">
        <f t="shared" si="44"/>
        <v/>
      </c>
      <c r="AF505" s="16" t="str">
        <f t="shared" si="45"/>
        <v/>
      </c>
      <c r="AG505" s="16" t="str">
        <f t="shared" si="46"/>
        <v/>
      </c>
      <c r="AH505" s="16">
        <f t="shared" si="47"/>
        <v>0</v>
      </c>
      <c r="AI505" s="17" t="str">
        <f>IF('Peer Comparison Tool'!$D$12="NR","",IF($C505='Peer Comparison Tool'!$D$9,COUNT('CECL &lt;50B Database'!$AI$1:AI504)+1,""))</f>
        <v/>
      </c>
    </row>
    <row r="506" spans="29:35" x14ac:dyDescent="0.25">
      <c r="AC506" s="16" t="str">
        <f t="shared" si="42"/>
        <v/>
      </c>
      <c r="AD506" s="16" t="str">
        <f t="shared" si="43"/>
        <v/>
      </c>
      <c r="AE506" s="16" t="str">
        <f t="shared" si="44"/>
        <v/>
      </c>
      <c r="AF506" s="16" t="str">
        <f t="shared" si="45"/>
        <v/>
      </c>
      <c r="AG506" s="16" t="str">
        <f t="shared" si="46"/>
        <v/>
      </c>
      <c r="AH506" s="16">
        <f t="shared" si="47"/>
        <v>0</v>
      </c>
      <c r="AI506" s="17" t="str">
        <f>IF('Peer Comparison Tool'!$D$12="NR","",IF($C506='Peer Comparison Tool'!$D$9,COUNT('CECL &lt;50B Database'!$AI$1:AI505)+1,""))</f>
        <v/>
      </c>
    </row>
    <row r="507" spans="29:35" x14ac:dyDescent="0.25">
      <c r="AC507" s="16" t="str">
        <f t="shared" si="42"/>
        <v/>
      </c>
      <c r="AD507" s="16" t="str">
        <f t="shared" si="43"/>
        <v/>
      </c>
      <c r="AE507" s="16" t="str">
        <f t="shared" si="44"/>
        <v/>
      </c>
      <c r="AF507" s="16" t="str">
        <f t="shared" si="45"/>
        <v/>
      </c>
      <c r="AG507" s="16" t="str">
        <f t="shared" si="46"/>
        <v/>
      </c>
      <c r="AH507" s="16">
        <f t="shared" si="47"/>
        <v>0</v>
      </c>
      <c r="AI507" s="17" t="str">
        <f>IF('Peer Comparison Tool'!$D$12="NR","",IF($C507='Peer Comparison Tool'!$D$9,COUNT('CECL &lt;50B Database'!$AI$1:AI506)+1,""))</f>
        <v/>
      </c>
    </row>
    <row r="508" spans="29:35" x14ac:dyDescent="0.25">
      <c r="AC508" s="16" t="str">
        <f t="shared" si="42"/>
        <v/>
      </c>
      <c r="AD508" s="16" t="str">
        <f t="shared" si="43"/>
        <v/>
      </c>
      <c r="AE508" s="16" t="str">
        <f t="shared" si="44"/>
        <v/>
      </c>
      <c r="AF508" s="16" t="str">
        <f t="shared" si="45"/>
        <v/>
      </c>
      <c r="AG508" s="16" t="str">
        <f t="shared" si="46"/>
        <v/>
      </c>
      <c r="AH508" s="16">
        <f t="shared" si="47"/>
        <v>0</v>
      </c>
      <c r="AI508" s="17" t="str">
        <f>IF('Peer Comparison Tool'!$D$12="NR","",IF($C508='Peer Comparison Tool'!$D$9,COUNT('CECL &lt;50B Database'!$AI$1:AI507)+1,""))</f>
        <v/>
      </c>
    </row>
    <row r="509" spans="29:35" x14ac:dyDescent="0.25">
      <c r="AC509" s="16" t="str">
        <f t="shared" si="42"/>
        <v/>
      </c>
      <c r="AD509" s="16" t="str">
        <f t="shared" si="43"/>
        <v/>
      </c>
      <c r="AE509" s="16" t="str">
        <f t="shared" si="44"/>
        <v/>
      </c>
      <c r="AF509" s="16" t="str">
        <f t="shared" si="45"/>
        <v/>
      </c>
      <c r="AG509" s="16" t="str">
        <f t="shared" si="46"/>
        <v/>
      </c>
      <c r="AH509" s="16">
        <f t="shared" si="47"/>
        <v>0</v>
      </c>
      <c r="AI509" s="17" t="str">
        <f>IF('Peer Comparison Tool'!$D$12="NR","",IF($C509='Peer Comparison Tool'!$D$9,COUNT('CECL &lt;50B Database'!$AI$1:AI508)+1,""))</f>
        <v/>
      </c>
    </row>
    <row r="510" spans="29:35" x14ac:dyDescent="0.25">
      <c r="AC510" s="16" t="str">
        <f t="shared" si="42"/>
        <v/>
      </c>
      <c r="AD510" s="16" t="str">
        <f t="shared" si="43"/>
        <v/>
      </c>
      <c r="AE510" s="16" t="str">
        <f t="shared" si="44"/>
        <v/>
      </c>
      <c r="AF510" s="16" t="str">
        <f t="shared" si="45"/>
        <v/>
      </c>
      <c r="AG510" s="16" t="str">
        <f t="shared" si="46"/>
        <v/>
      </c>
      <c r="AH510" s="16">
        <f t="shared" si="47"/>
        <v>0</v>
      </c>
      <c r="AI510" s="17" t="str">
        <f>IF('Peer Comparison Tool'!$D$12="NR","",IF($C510='Peer Comparison Tool'!$D$9,COUNT('CECL &lt;50B Database'!$AI$1:AI509)+1,""))</f>
        <v/>
      </c>
    </row>
    <row r="511" spans="29:35" x14ac:dyDescent="0.25">
      <c r="AC511" s="16" t="str">
        <f t="shared" si="42"/>
        <v/>
      </c>
      <c r="AD511" s="16" t="str">
        <f t="shared" si="43"/>
        <v/>
      </c>
      <c r="AE511" s="16" t="str">
        <f t="shared" si="44"/>
        <v/>
      </c>
      <c r="AF511" s="16" t="str">
        <f t="shared" si="45"/>
        <v/>
      </c>
      <c r="AG511" s="16" t="str">
        <f t="shared" si="46"/>
        <v/>
      </c>
      <c r="AH511" s="16">
        <f t="shared" si="47"/>
        <v>0</v>
      </c>
      <c r="AI511" s="17" t="str">
        <f>IF('Peer Comparison Tool'!$D$12="NR","",IF($C511='Peer Comparison Tool'!$D$9,COUNT('CECL &lt;50B Database'!$AI$1:AI510)+1,""))</f>
        <v/>
      </c>
    </row>
    <row r="512" spans="29:35" x14ac:dyDescent="0.25">
      <c r="AC512" s="16" t="str">
        <f t="shared" si="42"/>
        <v/>
      </c>
      <c r="AD512" s="16" t="str">
        <f t="shared" si="43"/>
        <v/>
      </c>
      <c r="AE512" s="16" t="str">
        <f t="shared" si="44"/>
        <v/>
      </c>
      <c r="AF512" s="16" t="str">
        <f t="shared" si="45"/>
        <v/>
      </c>
      <c r="AG512" s="16" t="str">
        <f t="shared" si="46"/>
        <v/>
      </c>
      <c r="AH512" s="16">
        <f t="shared" si="47"/>
        <v>0</v>
      </c>
      <c r="AI512" s="17" t="str">
        <f>IF('Peer Comparison Tool'!$D$12="NR","",IF($C512='Peer Comparison Tool'!$D$9,COUNT('CECL &lt;50B Database'!$AI$1:AI511)+1,""))</f>
        <v/>
      </c>
    </row>
    <row r="513" spans="29:35" x14ac:dyDescent="0.25">
      <c r="AC513" s="16" t="str">
        <f t="shared" si="42"/>
        <v/>
      </c>
      <c r="AD513" s="16" t="str">
        <f t="shared" si="43"/>
        <v/>
      </c>
      <c r="AE513" s="16" t="str">
        <f t="shared" si="44"/>
        <v/>
      </c>
      <c r="AF513" s="16" t="str">
        <f t="shared" si="45"/>
        <v/>
      </c>
      <c r="AG513" s="16" t="str">
        <f t="shared" si="46"/>
        <v/>
      </c>
      <c r="AH513" s="16">
        <f t="shared" si="47"/>
        <v>0</v>
      </c>
      <c r="AI513" s="17" t="str">
        <f>IF('Peer Comparison Tool'!$D$12="NR","",IF($C513='Peer Comparison Tool'!$D$9,COUNT('CECL &lt;50B Database'!$AI$1:AI512)+1,""))</f>
        <v/>
      </c>
    </row>
    <row r="514" spans="29:35" x14ac:dyDescent="0.25">
      <c r="AC514" s="16" t="str">
        <f t="shared" si="42"/>
        <v/>
      </c>
      <c r="AD514" s="16" t="str">
        <f t="shared" si="43"/>
        <v/>
      </c>
      <c r="AE514" s="16" t="str">
        <f t="shared" si="44"/>
        <v/>
      </c>
      <c r="AF514" s="16" t="str">
        <f t="shared" si="45"/>
        <v/>
      </c>
      <c r="AG514" s="16" t="str">
        <f t="shared" si="46"/>
        <v/>
      </c>
      <c r="AH514" s="16">
        <f t="shared" si="47"/>
        <v>0</v>
      </c>
      <c r="AI514" s="17" t="str">
        <f>IF('Peer Comparison Tool'!$D$12="NR","",IF($C514='Peer Comparison Tool'!$D$9,COUNT('CECL &lt;50B Database'!$AI$1:AI513)+1,""))</f>
        <v/>
      </c>
    </row>
    <row r="515" spans="29:35" x14ac:dyDescent="0.25">
      <c r="AC515" s="16" t="str">
        <f t="shared" ref="AC515:AC578" si="48">IF(AND($G515&gt;=10000000,$G515&lt;50000000),$K515,"")</f>
        <v/>
      </c>
      <c r="AD515" s="16" t="str">
        <f t="shared" ref="AD515:AD578" si="49">IF(AND($G515&gt;=5000000,$G515&lt;9999999),$K515,"")</f>
        <v/>
      </c>
      <c r="AE515" s="16" t="str">
        <f t="shared" ref="AE515:AE578" si="50">IF(AND($G515&gt;=1000000,$G515&lt;4999999),$K515,"")</f>
        <v/>
      </c>
      <c r="AF515" s="16" t="str">
        <f t="shared" ref="AF515:AF578" si="51">IF(AND($G515&gt;=500000,$G515&lt;999999),$K515,"")</f>
        <v/>
      </c>
      <c r="AG515" s="16" t="str">
        <f t="shared" ref="AG515:AG578" si="52">IF(AND($G515&gt;=100000,$G515&lt;499999),$K515,"")</f>
        <v/>
      </c>
      <c r="AH515" s="16">
        <f t="shared" ref="AH515:AH578" si="53">IF(AND($G515&gt;=0,$G515&lt;99999),$K515,"")</f>
        <v>0</v>
      </c>
      <c r="AI515" s="17" t="str">
        <f>IF('Peer Comparison Tool'!$D$12="NR","",IF($C515='Peer Comparison Tool'!$D$9,COUNT('CECL &lt;50B Database'!$AI$1:AI514)+1,""))</f>
        <v/>
      </c>
    </row>
    <row r="516" spans="29:35" x14ac:dyDescent="0.25">
      <c r="AC516" s="16" t="str">
        <f t="shared" si="48"/>
        <v/>
      </c>
      <c r="AD516" s="16" t="str">
        <f t="shared" si="49"/>
        <v/>
      </c>
      <c r="AE516" s="16" t="str">
        <f t="shared" si="50"/>
        <v/>
      </c>
      <c r="AF516" s="16" t="str">
        <f t="shared" si="51"/>
        <v/>
      </c>
      <c r="AG516" s="16" t="str">
        <f t="shared" si="52"/>
        <v/>
      </c>
      <c r="AH516" s="16">
        <f t="shared" si="53"/>
        <v>0</v>
      </c>
      <c r="AI516" s="17" t="str">
        <f>IF('Peer Comparison Tool'!$D$12="NR","",IF($C516='Peer Comparison Tool'!$D$9,COUNT('CECL &lt;50B Database'!$AI$1:AI515)+1,""))</f>
        <v/>
      </c>
    </row>
    <row r="517" spans="29:35" x14ac:dyDescent="0.25">
      <c r="AC517" s="16" t="str">
        <f t="shared" si="48"/>
        <v/>
      </c>
      <c r="AD517" s="16" t="str">
        <f t="shared" si="49"/>
        <v/>
      </c>
      <c r="AE517" s="16" t="str">
        <f t="shared" si="50"/>
        <v/>
      </c>
      <c r="AF517" s="16" t="str">
        <f t="shared" si="51"/>
        <v/>
      </c>
      <c r="AG517" s="16" t="str">
        <f t="shared" si="52"/>
        <v/>
      </c>
      <c r="AH517" s="16">
        <f t="shared" si="53"/>
        <v>0</v>
      </c>
      <c r="AI517" s="17" t="str">
        <f>IF('Peer Comparison Tool'!$D$12="NR","",IF($C517='Peer Comparison Tool'!$D$9,COUNT('CECL &lt;50B Database'!$AI$1:AI516)+1,""))</f>
        <v/>
      </c>
    </row>
    <row r="518" spans="29:35" x14ac:dyDescent="0.25">
      <c r="AC518" s="16" t="str">
        <f t="shared" si="48"/>
        <v/>
      </c>
      <c r="AD518" s="16" t="str">
        <f t="shared" si="49"/>
        <v/>
      </c>
      <c r="AE518" s="16" t="str">
        <f t="shared" si="50"/>
        <v/>
      </c>
      <c r="AF518" s="16" t="str">
        <f t="shared" si="51"/>
        <v/>
      </c>
      <c r="AG518" s="16" t="str">
        <f t="shared" si="52"/>
        <v/>
      </c>
      <c r="AH518" s="16">
        <f t="shared" si="53"/>
        <v>0</v>
      </c>
      <c r="AI518" s="17" t="str">
        <f>IF('Peer Comparison Tool'!$D$12="NR","",IF($C518='Peer Comparison Tool'!$D$9,COUNT('CECL &lt;50B Database'!$AI$1:AI517)+1,""))</f>
        <v/>
      </c>
    </row>
    <row r="519" spans="29:35" x14ac:dyDescent="0.25">
      <c r="AC519" s="16" t="str">
        <f t="shared" si="48"/>
        <v/>
      </c>
      <c r="AD519" s="16" t="str">
        <f t="shared" si="49"/>
        <v/>
      </c>
      <c r="AE519" s="16" t="str">
        <f t="shared" si="50"/>
        <v/>
      </c>
      <c r="AF519" s="16" t="str">
        <f t="shared" si="51"/>
        <v/>
      </c>
      <c r="AG519" s="16" t="str">
        <f t="shared" si="52"/>
        <v/>
      </c>
      <c r="AH519" s="16">
        <f t="shared" si="53"/>
        <v>0</v>
      </c>
      <c r="AI519" s="17" t="str">
        <f>IF('Peer Comparison Tool'!$D$12="NR","",IF($C519='Peer Comparison Tool'!$D$9,COUNT('CECL &lt;50B Database'!$AI$1:AI518)+1,""))</f>
        <v/>
      </c>
    </row>
    <row r="520" spans="29:35" x14ac:dyDescent="0.25">
      <c r="AC520" s="16" t="str">
        <f t="shared" si="48"/>
        <v/>
      </c>
      <c r="AD520" s="16" t="str">
        <f t="shared" si="49"/>
        <v/>
      </c>
      <c r="AE520" s="16" t="str">
        <f t="shared" si="50"/>
        <v/>
      </c>
      <c r="AF520" s="16" t="str">
        <f t="shared" si="51"/>
        <v/>
      </c>
      <c r="AG520" s="16" t="str">
        <f t="shared" si="52"/>
        <v/>
      </c>
      <c r="AH520" s="16">
        <f t="shared" si="53"/>
        <v>0</v>
      </c>
      <c r="AI520" s="17" t="str">
        <f>IF('Peer Comparison Tool'!$D$12="NR","",IF($C520='Peer Comparison Tool'!$D$9,COUNT('CECL &lt;50B Database'!$AI$1:AI519)+1,""))</f>
        <v/>
      </c>
    </row>
    <row r="521" spans="29:35" x14ac:dyDescent="0.25">
      <c r="AC521" s="16" t="str">
        <f t="shared" si="48"/>
        <v/>
      </c>
      <c r="AD521" s="16" t="str">
        <f t="shared" si="49"/>
        <v/>
      </c>
      <c r="AE521" s="16" t="str">
        <f t="shared" si="50"/>
        <v/>
      </c>
      <c r="AF521" s="16" t="str">
        <f t="shared" si="51"/>
        <v/>
      </c>
      <c r="AG521" s="16" t="str">
        <f t="shared" si="52"/>
        <v/>
      </c>
      <c r="AH521" s="16">
        <f t="shared" si="53"/>
        <v>0</v>
      </c>
      <c r="AI521" s="17" t="str">
        <f>IF('Peer Comparison Tool'!$D$12="NR","",IF($C521='Peer Comparison Tool'!$D$9,COUNT('CECL &lt;50B Database'!$AI$1:AI520)+1,""))</f>
        <v/>
      </c>
    </row>
    <row r="522" spans="29:35" x14ac:dyDescent="0.25">
      <c r="AC522" s="16" t="str">
        <f t="shared" si="48"/>
        <v/>
      </c>
      <c r="AD522" s="16" t="str">
        <f t="shared" si="49"/>
        <v/>
      </c>
      <c r="AE522" s="16" t="str">
        <f t="shared" si="50"/>
        <v/>
      </c>
      <c r="AF522" s="16" t="str">
        <f t="shared" si="51"/>
        <v/>
      </c>
      <c r="AG522" s="16" t="str">
        <f t="shared" si="52"/>
        <v/>
      </c>
      <c r="AH522" s="16">
        <f t="shared" si="53"/>
        <v>0</v>
      </c>
      <c r="AI522" s="17" t="str">
        <f>IF('Peer Comparison Tool'!$D$12="NR","",IF($C522='Peer Comparison Tool'!$D$9,COUNT('CECL &lt;50B Database'!$AI$1:AI521)+1,""))</f>
        <v/>
      </c>
    </row>
    <row r="523" spans="29:35" x14ac:dyDescent="0.25">
      <c r="AC523" s="16" t="str">
        <f t="shared" si="48"/>
        <v/>
      </c>
      <c r="AD523" s="16" t="str">
        <f t="shared" si="49"/>
        <v/>
      </c>
      <c r="AE523" s="16" t="str">
        <f t="shared" si="50"/>
        <v/>
      </c>
      <c r="AF523" s="16" t="str">
        <f t="shared" si="51"/>
        <v/>
      </c>
      <c r="AG523" s="16" t="str">
        <f t="shared" si="52"/>
        <v/>
      </c>
      <c r="AH523" s="16">
        <f t="shared" si="53"/>
        <v>0</v>
      </c>
      <c r="AI523" s="17" t="str">
        <f>IF('Peer Comparison Tool'!$D$12="NR","",IF($C523='Peer Comparison Tool'!$D$9,COUNT('CECL &lt;50B Database'!$AI$1:AI522)+1,""))</f>
        <v/>
      </c>
    </row>
    <row r="524" spans="29:35" x14ac:dyDescent="0.25">
      <c r="AC524" s="16" t="str">
        <f t="shared" si="48"/>
        <v/>
      </c>
      <c r="AD524" s="16" t="str">
        <f t="shared" si="49"/>
        <v/>
      </c>
      <c r="AE524" s="16" t="str">
        <f t="shared" si="50"/>
        <v/>
      </c>
      <c r="AF524" s="16" t="str">
        <f t="shared" si="51"/>
        <v/>
      </c>
      <c r="AG524" s="16" t="str">
        <f t="shared" si="52"/>
        <v/>
      </c>
      <c r="AH524" s="16">
        <f t="shared" si="53"/>
        <v>0</v>
      </c>
      <c r="AI524" s="17" t="str">
        <f>IF('Peer Comparison Tool'!$D$12="NR","",IF($C524='Peer Comparison Tool'!$D$9,COUNT('CECL &lt;50B Database'!$AI$1:AI523)+1,""))</f>
        <v/>
      </c>
    </row>
    <row r="525" spans="29:35" x14ac:dyDescent="0.25">
      <c r="AC525" s="16" t="str">
        <f t="shared" si="48"/>
        <v/>
      </c>
      <c r="AD525" s="16" t="str">
        <f t="shared" si="49"/>
        <v/>
      </c>
      <c r="AE525" s="16" t="str">
        <f t="shared" si="50"/>
        <v/>
      </c>
      <c r="AF525" s="16" t="str">
        <f t="shared" si="51"/>
        <v/>
      </c>
      <c r="AG525" s="16" t="str">
        <f t="shared" si="52"/>
        <v/>
      </c>
      <c r="AH525" s="16">
        <f t="shared" si="53"/>
        <v>0</v>
      </c>
      <c r="AI525" s="17" t="str">
        <f>IF('Peer Comparison Tool'!$D$12="NR","",IF($C525='Peer Comparison Tool'!$D$9,COUNT('CECL &lt;50B Database'!$AI$1:AI524)+1,""))</f>
        <v/>
      </c>
    </row>
    <row r="526" spans="29:35" x14ac:dyDescent="0.25">
      <c r="AC526" s="16" t="str">
        <f t="shared" si="48"/>
        <v/>
      </c>
      <c r="AD526" s="16" t="str">
        <f t="shared" si="49"/>
        <v/>
      </c>
      <c r="AE526" s="16" t="str">
        <f t="shared" si="50"/>
        <v/>
      </c>
      <c r="AF526" s="16" t="str">
        <f t="shared" si="51"/>
        <v/>
      </c>
      <c r="AG526" s="16" t="str">
        <f t="shared" si="52"/>
        <v/>
      </c>
      <c r="AH526" s="16">
        <f t="shared" si="53"/>
        <v>0</v>
      </c>
      <c r="AI526" s="17" t="str">
        <f>IF('Peer Comparison Tool'!$D$12="NR","",IF($C526='Peer Comparison Tool'!$D$9,COUNT('CECL &lt;50B Database'!$AI$1:AI525)+1,""))</f>
        <v/>
      </c>
    </row>
    <row r="527" spans="29:35" x14ac:dyDescent="0.25">
      <c r="AC527" s="16" t="str">
        <f t="shared" si="48"/>
        <v/>
      </c>
      <c r="AD527" s="16" t="str">
        <f t="shared" si="49"/>
        <v/>
      </c>
      <c r="AE527" s="16" t="str">
        <f t="shared" si="50"/>
        <v/>
      </c>
      <c r="AF527" s="16" t="str">
        <f t="shared" si="51"/>
        <v/>
      </c>
      <c r="AG527" s="16" t="str">
        <f t="shared" si="52"/>
        <v/>
      </c>
      <c r="AH527" s="16">
        <f t="shared" si="53"/>
        <v>0</v>
      </c>
      <c r="AI527" s="17" t="str">
        <f>IF('Peer Comparison Tool'!$D$12="NR","",IF($C527='Peer Comparison Tool'!$D$9,COUNT('CECL &lt;50B Database'!$AI$1:AI526)+1,""))</f>
        <v/>
      </c>
    </row>
    <row r="528" spans="29:35" x14ac:dyDescent="0.25">
      <c r="AC528" s="16" t="str">
        <f t="shared" si="48"/>
        <v/>
      </c>
      <c r="AD528" s="16" t="str">
        <f t="shared" si="49"/>
        <v/>
      </c>
      <c r="AE528" s="16" t="str">
        <f t="shared" si="50"/>
        <v/>
      </c>
      <c r="AF528" s="16" t="str">
        <f t="shared" si="51"/>
        <v/>
      </c>
      <c r="AG528" s="16" t="str">
        <f t="shared" si="52"/>
        <v/>
      </c>
      <c r="AH528" s="16">
        <f t="shared" si="53"/>
        <v>0</v>
      </c>
      <c r="AI528" s="17" t="str">
        <f>IF('Peer Comparison Tool'!$D$12="NR","",IF($C528='Peer Comparison Tool'!$D$9,COUNT('CECL &lt;50B Database'!$AI$1:AI527)+1,""))</f>
        <v/>
      </c>
    </row>
    <row r="529" spans="29:35" x14ac:dyDescent="0.25">
      <c r="AC529" s="16" t="str">
        <f t="shared" si="48"/>
        <v/>
      </c>
      <c r="AD529" s="16" t="str">
        <f t="shared" si="49"/>
        <v/>
      </c>
      <c r="AE529" s="16" t="str">
        <f t="shared" si="50"/>
        <v/>
      </c>
      <c r="AF529" s="16" t="str">
        <f t="shared" si="51"/>
        <v/>
      </c>
      <c r="AG529" s="16" t="str">
        <f t="shared" si="52"/>
        <v/>
      </c>
      <c r="AH529" s="16">
        <f t="shared" si="53"/>
        <v>0</v>
      </c>
      <c r="AI529" s="17" t="str">
        <f>IF('Peer Comparison Tool'!$D$12="NR","",IF($C529='Peer Comparison Tool'!$D$9,COUNT('CECL &lt;50B Database'!$AI$1:AI528)+1,""))</f>
        <v/>
      </c>
    </row>
    <row r="530" spans="29:35" x14ac:dyDescent="0.25">
      <c r="AC530" s="16" t="str">
        <f t="shared" si="48"/>
        <v/>
      </c>
      <c r="AD530" s="16" t="str">
        <f t="shared" si="49"/>
        <v/>
      </c>
      <c r="AE530" s="16" t="str">
        <f t="shared" si="50"/>
        <v/>
      </c>
      <c r="AF530" s="16" t="str">
        <f t="shared" si="51"/>
        <v/>
      </c>
      <c r="AG530" s="16" t="str">
        <f t="shared" si="52"/>
        <v/>
      </c>
      <c r="AH530" s="16">
        <f t="shared" si="53"/>
        <v>0</v>
      </c>
      <c r="AI530" s="17" t="str">
        <f>IF('Peer Comparison Tool'!$D$12="NR","",IF($C530='Peer Comparison Tool'!$D$9,COUNT('CECL &lt;50B Database'!$AI$1:AI529)+1,""))</f>
        <v/>
      </c>
    </row>
    <row r="531" spans="29:35" x14ac:dyDescent="0.25">
      <c r="AC531" s="16" t="str">
        <f t="shared" si="48"/>
        <v/>
      </c>
      <c r="AD531" s="16" t="str">
        <f t="shared" si="49"/>
        <v/>
      </c>
      <c r="AE531" s="16" t="str">
        <f t="shared" si="50"/>
        <v/>
      </c>
      <c r="AF531" s="16" t="str">
        <f t="shared" si="51"/>
        <v/>
      </c>
      <c r="AG531" s="16" t="str">
        <f t="shared" si="52"/>
        <v/>
      </c>
      <c r="AH531" s="16">
        <f t="shared" si="53"/>
        <v>0</v>
      </c>
      <c r="AI531" s="17" t="str">
        <f>IF('Peer Comparison Tool'!$D$12="NR","",IF($C531='Peer Comparison Tool'!$D$9,COUNT('CECL &lt;50B Database'!$AI$1:AI530)+1,""))</f>
        <v/>
      </c>
    </row>
    <row r="532" spans="29:35" x14ac:dyDescent="0.25">
      <c r="AC532" s="16" t="str">
        <f t="shared" si="48"/>
        <v/>
      </c>
      <c r="AD532" s="16" t="str">
        <f t="shared" si="49"/>
        <v/>
      </c>
      <c r="AE532" s="16" t="str">
        <f t="shared" si="50"/>
        <v/>
      </c>
      <c r="AF532" s="16" t="str">
        <f t="shared" si="51"/>
        <v/>
      </c>
      <c r="AG532" s="16" t="str">
        <f t="shared" si="52"/>
        <v/>
      </c>
      <c r="AH532" s="16">
        <f t="shared" si="53"/>
        <v>0</v>
      </c>
      <c r="AI532" s="17" t="str">
        <f>IF('Peer Comparison Tool'!$D$12="NR","",IF($C532='Peer Comparison Tool'!$D$9,COUNT('CECL &lt;50B Database'!$AI$1:AI531)+1,""))</f>
        <v/>
      </c>
    </row>
    <row r="533" spans="29:35" x14ac:dyDescent="0.25">
      <c r="AC533" s="16" t="str">
        <f t="shared" si="48"/>
        <v/>
      </c>
      <c r="AD533" s="16" t="str">
        <f t="shared" si="49"/>
        <v/>
      </c>
      <c r="AE533" s="16" t="str">
        <f t="shared" si="50"/>
        <v/>
      </c>
      <c r="AF533" s="16" t="str">
        <f t="shared" si="51"/>
        <v/>
      </c>
      <c r="AG533" s="16" t="str">
        <f t="shared" si="52"/>
        <v/>
      </c>
      <c r="AH533" s="16">
        <f t="shared" si="53"/>
        <v>0</v>
      </c>
      <c r="AI533" s="17" t="str">
        <f>IF('Peer Comparison Tool'!$D$12="NR","",IF($C533='Peer Comparison Tool'!$D$9,COUNT('CECL &lt;50B Database'!$AI$1:AI532)+1,""))</f>
        <v/>
      </c>
    </row>
    <row r="534" spans="29:35" x14ac:dyDescent="0.25">
      <c r="AC534" s="16" t="str">
        <f t="shared" si="48"/>
        <v/>
      </c>
      <c r="AD534" s="16" t="str">
        <f t="shared" si="49"/>
        <v/>
      </c>
      <c r="AE534" s="16" t="str">
        <f t="shared" si="50"/>
        <v/>
      </c>
      <c r="AF534" s="16" t="str">
        <f t="shared" si="51"/>
        <v/>
      </c>
      <c r="AG534" s="16" t="str">
        <f t="shared" si="52"/>
        <v/>
      </c>
      <c r="AH534" s="16">
        <f t="shared" si="53"/>
        <v>0</v>
      </c>
      <c r="AI534" s="17" t="str">
        <f>IF('Peer Comparison Tool'!$D$12="NR","",IF($C534='Peer Comparison Tool'!$D$9,COUNT('CECL &lt;50B Database'!$AI$1:AI533)+1,""))</f>
        <v/>
      </c>
    </row>
    <row r="535" spans="29:35" x14ac:dyDescent="0.25">
      <c r="AC535" s="16" t="str">
        <f t="shared" si="48"/>
        <v/>
      </c>
      <c r="AD535" s="16" t="str">
        <f t="shared" si="49"/>
        <v/>
      </c>
      <c r="AE535" s="16" t="str">
        <f t="shared" si="50"/>
        <v/>
      </c>
      <c r="AF535" s="16" t="str">
        <f t="shared" si="51"/>
        <v/>
      </c>
      <c r="AG535" s="16" t="str">
        <f t="shared" si="52"/>
        <v/>
      </c>
      <c r="AH535" s="16">
        <f t="shared" si="53"/>
        <v>0</v>
      </c>
      <c r="AI535" s="17" t="str">
        <f>IF('Peer Comparison Tool'!$D$12="NR","",IF($C535='Peer Comparison Tool'!$D$9,COUNT('CECL &lt;50B Database'!$AI$1:AI534)+1,""))</f>
        <v/>
      </c>
    </row>
    <row r="536" spans="29:35" x14ac:dyDescent="0.25">
      <c r="AC536" s="16" t="str">
        <f t="shared" si="48"/>
        <v/>
      </c>
      <c r="AD536" s="16" t="str">
        <f t="shared" si="49"/>
        <v/>
      </c>
      <c r="AE536" s="16" t="str">
        <f t="shared" si="50"/>
        <v/>
      </c>
      <c r="AF536" s="16" t="str">
        <f t="shared" si="51"/>
        <v/>
      </c>
      <c r="AG536" s="16" t="str">
        <f t="shared" si="52"/>
        <v/>
      </c>
      <c r="AH536" s="16">
        <f t="shared" si="53"/>
        <v>0</v>
      </c>
      <c r="AI536" s="17" t="str">
        <f>IF('Peer Comparison Tool'!$D$12="NR","",IF($C536='Peer Comparison Tool'!$D$9,COUNT('CECL &lt;50B Database'!$AI$1:AI535)+1,""))</f>
        <v/>
      </c>
    </row>
    <row r="537" spans="29:35" x14ac:dyDescent="0.25">
      <c r="AC537" s="16" t="str">
        <f t="shared" si="48"/>
        <v/>
      </c>
      <c r="AD537" s="16" t="str">
        <f t="shared" si="49"/>
        <v/>
      </c>
      <c r="AE537" s="16" t="str">
        <f t="shared" si="50"/>
        <v/>
      </c>
      <c r="AF537" s="16" t="str">
        <f t="shared" si="51"/>
        <v/>
      </c>
      <c r="AG537" s="16" t="str">
        <f t="shared" si="52"/>
        <v/>
      </c>
      <c r="AH537" s="16">
        <f t="shared" si="53"/>
        <v>0</v>
      </c>
      <c r="AI537" s="17" t="str">
        <f>IF('Peer Comparison Tool'!$D$12="NR","",IF($C537='Peer Comparison Tool'!$D$9,COUNT('CECL &lt;50B Database'!$AI$1:AI536)+1,""))</f>
        <v/>
      </c>
    </row>
    <row r="538" spans="29:35" x14ac:dyDescent="0.25">
      <c r="AC538" s="16" t="str">
        <f t="shared" si="48"/>
        <v/>
      </c>
      <c r="AD538" s="16" t="str">
        <f t="shared" si="49"/>
        <v/>
      </c>
      <c r="AE538" s="16" t="str">
        <f t="shared" si="50"/>
        <v/>
      </c>
      <c r="AF538" s="16" t="str">
        <f t="shared" si="51"/>
        <v/>
      </c>
      <c r="AG538" s="16" t="str">
        <f t="shared" si="52"/>
        <v/>
      </c>
      <c r="AH538" s="16">
        <f t="shared" si="53"/>
        <v>0</v>
      </c>
      <c r="AI538" s="17" t="str">
        <f>IF('Peer Comparison Tool'!$D$12="NR","",IF($C538='Peer Comparison Tool'!$D$9,COUNT('CECL &lt;50B Database'!$AI$1:AI537)+1,""))</f>
        <v/>
      </c>
    </row>
    <row r="539" spans="29:35" x14ac:dyDescent="0.25">
      <c r="AC539" s="16" t="str">
        <f t="shared" si="48"/>
        <v/>
      </c>
      <c r="AD539" s="16" t="str">
        <f t="shared" si="49"/>
        <v/>
      </c>
      <c r="AE539" s="16" t="str">
        <f t="shared" si="50"/>
        <v/>
      </c>
      <c r="AF539" s="16" t="str">
        <f t="shared" si="51"/>
        <v/>
      </c>
      <c r="AG539" s="16" t="str">
        <f t="shared" si="52"/>
        <v/>
      </c>
      <c r="AH539" s="16">
        <f t="shared" si="53"/>
        <v>0</v>
      </c>
      <c r="AI539" s="17" t="str">
        <f>IF('Peer Comparison Tool'!$D$12="NR","",IF($C539='Peer Comparison Tool'!$D$9,COUNT('CECL &lt;50B Database'!$AI$1:AI538)+1,""))</f>
        <v/>
      </c>
    </row>
    <row r="540" spans="29:35" x14ac:dyDescent="0.25">
      <c r="AC540" s="16" t="str">
        <f t="shared" si="48"/>
        <v/>
      </c>
      <c r="AD540" s="16" t="str">
        <f t="shared" si="49"/>
        <v/>
      </c>
      <c r="AE540" s="16" t="str">
        <f t="shared" si="50"/>
        <v/>
      </c>
      <c r="AF540" s="16" t="str">
        <f t="shared" si="51"/>
        <v/>
      </c>
      <c r="AG540" s="16" t="str">
        <f t="shared" si="52"/>
        <v/>
      </c>
      <c r="AH540" s="16">
        <f t="shared" si="53"/>
        <v>0</v>
      </c>
      <c r="AI540" s="17" t="str">
        <f>IF('Peer Comparison Tool'!$D$12="NR","",IF($C540='Peer Comparison Tool'!$D$9,COUNT('CECL &lt;50B Database'!$AI$1:AI539)+1,""))</f>
        <v/>
      </c>
    </row>
    <row r="541" spans="29:35" x14ac:dyDescent="0.25">
      <c r="AC541" s="16" t="str">
        <f t="shared" si="48"/>
        <v/>
      </c>
      <c r="AD541" s="16" t="str">
        <f t="shared" si="49"/>
        <v/>
      </c>
      <c r="AE541" s="16" t="str">
        <f t="shared" si="50"/>
        <v/>
      </c>
      <c r="AF541" s="16" t="str">
        <f t="shared" si="51"/>
        <v/>
      </c>
      <c r="AG541" s="16" t="str">
        <f t="shared" si="52"/>
        <v/>
      </c>
      <c r="AH541" s="16">
        <f t="shared" si="53"/>
        <v>0</v>
      </c>
      <c r="AI541" s="17" t="str">
        <f>IF('Peer Comparison Tool'!$D$12="NR","",IF($C541='Peer Comparison Tool'!$D$9,COUNT('CECL &lt;50B Database'!$AI$1:AI540)+1,""))</f>
        <v/>
      </c>
    </row>
    <row r="542" spans="29:35" x14ac:dyDescent="0.25">
      <c r="AC542" s="16" t="str">
        <f t="shared" si="48"/>
        <v/>
      </c>
      <c r="AD542" s="16" t="str">
        <f t="shared" si="49"/>
        <v/>
      </c>
      <c r="AE542" s="16" t="str">
        <f t="shared" si="50"/>
        <v/>
      </c>
      <c r="AF542" s="16" t="str">
        <f t="shared" si="51"/>
        <v/>
      </c>
      <c r="AG542" s="16" t="str">
        <f t="shared" si="52"/>
        <v/>
      </c>
      <c r="AH542" s="16">
        <f t="shared" si="53"/>
        <v>0</v>
      </c>
      <c r="AI542" s="17" t="str">
        <f>IF('Peer Comparison Tool'!$D$12="NR","",IF($C542='Peer Comparison Tool'!$D$9,COUNT('CECL &lt;50B Database'!$AI$1:AI541)+1,""))</f>
        <v/>
      </c>
    </row>
    <row r="543" spans="29:35" x14ac:dyDescent="0.25">
      <c r="AC543" s="16" t="str">
        <f t="shared" si="48"/>
        <v/>
      </c>
      <c r="AD543" s="16" t="str">
        <f t="shared" si="49"/>
        <v/>
      </c>
      <c r="AE543" s="16" t="str">
        <f t="shared" si="50"/>
        <v/>
      </c>
      <c r="AF543" s="16" t="str">
        <f t="shared" si="51"/>
        <v/>
      </c>
      <c r="AG543" s="16" t="str">
        <f t="shared" si="52"/>
        <v/>
      </c>
      <c r="AH543" s="16">
        <f t="shared" si="53"/>
        <v>0</v>
      </c>
      <c r="AI543" s="17" t="str">
        <f>IF('Peer Comparison Tool'!$D$12="NR","",IF($C543='Peer Comparison Tool'!$D$9,COUNT('CECL &lt;50B Database'!$AI$1:AI542)+1,""))</f>
        <v/>
      </c>
    </row>
    <row r="544" spans="29:35" x14ac:dyDescent="0.25">
      <c r="AC544" s="16" t="str">
        <f t="shared" si="48"/>
        <v/>
      </c>
      <c r="AD544" s="16" t="str">
        <f t="shared" si="49"/>
        <v/>
      </c>
      <c r="AE544" s="16" t="str">
        <f t="shared" si="50"/>
        <v/>
      </c>
      <c r="AF544" s="16" t="str">
        <f t="shared" si="51"/>
        <v/>
      </c>
      <c r="AG544" s="16" t="str">
        <f t="shared" si="52"/>
        <v/>
      </c>
      <c r="AH544" s="16">
        <f t="shared" si="53"/>
        <v>0</v>
      </c>
      <c r="AI544" s="17" t="str">
        <f>IF('Peer Comparison Tool'!$D$12="NR","",IF($C544='Peer Comparison Tool'!$D$9,COUNT('CECL &lt;50B Database'!$AI$1:AI543)+1,""))</f>
        <v/>
      </c>
    </row>
    <row r="545" spans="29:35" x14ac:dyDescent="0.25">
      <c r="AC545" s="16" t="str">
        <f t="shared" si="48"/>
        <v/>
      </c>
      <c r="AD545" s="16" t="str">
        <f t="shared" si="49"/>
        <v/>
      </c>
      <c r="AE545" s="16" t="str">
        <f t="shared" si="50"/>
        <v/>
      </c>
      <c r="AF545" s="16" t="str">
        <f t="shared" si="51"/>
        <v/>
      </c>
      <c r="AG545" s="16" t="str">
        <f t="shared" si="52"/>
        <v/>
      </c>
      <c r="AH545" s="16">
        <f t="shared" si="53"/>
        <v>0</v>
      </c>
      <c r="AI545" s="17" t="str">
        <f>IF('Peer Comparison Tool'!$D$12="NR","",IF($C545='Peer Comparison Tool'!$D$9,COUNT('CECL &lt;50B Database'!$AI$1:AI544)+1,""))</f>
        <v/>
      </c>
    </row>
    <row r="546" spans="29:35" x14ac:dyDescent="0.25">
      <c r="AC546" s="16" t="str">
        <f t="shared" si="48"/>
        <v/>
      </c>
      <c r="AD546" s="16" t="str">
        <f t="shared" si="49"/>
        <v/>
      </c>
      <c r="AE546" s="16" t="str">
        <f t="shared" si="50"/>
        <v/>
      </c>
      <c r="AF546" s="16" t="str">
        <f t="shared" si="51"/>
        <v/>
      </c>
      <c r="AG546" s="16" t="str">
        <f t="shared" si="52"/>
        <v/>
      </c>
      <c r="AH546" s="16">
        <f t="shared" si="53"/>
        <v>0</v>
      </c>
      <c r="AI546" s="17" t="str">
        <f>IF('Peer Comparison Tool'!$D$12="NR","",IF($C546='Peer Comparison Tool'!$D$9,COUNT('CECL &lt;50B Database'!$AI$1:AI545)+1,""))</f>
        <v/>
      </c>
    </row>
    <row r="547" spans="29:35" x14ac:dyDescent="0.25">
      <c r="AC547" s="16" t="str">
        <f t="shared" si="48"/>
        <v/>
      </c>
      <c r="AD547" s="16" t="str">
        <f t="shared" si="49"/>
        <v/>
      </c>
      <c r="AE547" s="16" t="str">
        <f t="shared" si="50"/>
        <v/>
      </c>
      <c r="AF547" s="16" t="str">
        <f t="shared" si="51"/>
        <v/>
      </c>
      <c r="AG547" s="16" t="str">
        <f t="shared" si="52"/>
        <v/>
      </c>
      <c r="AH547" s="16">
        <f t="shared" si="53"/>
        <v>0</v>
      </c>
      <c r="AI547" s="17" t="str">
        <f>IF('Peer Comparison Tool'!$D$12="NR","",IF($C547='Peer Comparison Tool'!$D$9,COUNT('CECL &lt;50B Database'!$AI$1:AI546)+1,""))</f>
        <v/>
      </c>
    </row>
    <row r="548" spans="29:35" x14ac:dyDescent="0.25">
      <c r="AC548" s="16" t="str">
        <f t="shared" si="48"/>
        <v/>
      </c>
      <c r="AD548" s="16" t="str">
        <f t="shared" si="49"/>
        <v/>
      </c>
      <c r="AE548" s="16" t="str">
        <f t="shared" si="50"/>
        <v/>
      </c>
      <c r="AF548" s="16" t="str">
        <f t="shared" si="51"/>
        <v/>
      </c>
      <c r="AG548" s="16" t="str">
        <f t="shared" si="52"/>
        <v/>
      </c>
      <c r="AH548" s="16">
        <f t="shared" si="53"/>
        <v>0</v>
      </c>
      <c r="AI548" s="17" t="str">
        <f>IF('Peer Comparison Tool'!$D$12="NR","",IF($C548='Peer Comparison Tool'!$D$9,COUNT('CECL &lt;50B Database'!$AI$1:AI547)+1,""))</f>
        <v/>
      </c>
    </row>
    <row r="549" spans="29:35" x14ac:dyDescent="0.25">
      <c r="AC549" s="16" t="str">
        <f t="shared" si="48"/>
        <v/>
      </c>
      <c r="AD549" s="16" t="str">
        <f t="shared" si="49"/>
        <v/>
      </c>
      <c r="AE549" s="16" t="str">
        <f t="shared" si="50"/>
        <v/>
      </c>
      <c r="AF549" s="16" t="str">
        <f t="shared" si="51"/>
        <v/>
      </c>
      <c r="AG549" s="16" t="str">
        <f t="shared" si="52"/>
        <v/>
      </c>
      <c r="AH549" s="16">
        <f t="shared" si="53"/>
        <v>0</v>
      </c>
      <c r="AI549" s="17" t="str">
        <f>IF('Peer Comparison Tool'!$D$12="NR","",IF($C549='Peer Comparison Tool'!$D$9,COUNT('CECL &lt;50B Database'!$AI$1:AI548)+1,""))</f>
        <v/>
      </c>
    </row>
    <row r="550" spans="29:35" x14ac:dyDescent="0.25">
      <c r="AC550" s="16" t="str">
        <f t="shared" si="48"/>
        <v/>
      </c>
      <c r="AD550" s="16" t="str">
        <f t="shared" si="49"/>
        <v/>
      </c>
      <c r="AE550" s="16" t="str">
        <f t="shared" si="50"/>
        <v/>
      </c>
      <c r="AF550" s="16" t="str">
        <f t="shared" si="51"/>
        <v/>
      </c>
      <c r="AG550" s="16" t="str">
        <f t="shared" si="52"/>
        <v/>
      </c>
      <c r="AH550" s="16">
        <f t="shared" si="53"/>
        <v>0</v>
      </c>
      <c r="AI550" s="17" t="str">
        <f>IF('Peer Comparison Tool'!$D$12="NR","",IF($C550='Peer Comparison Tool'!$D$9,COUNT('CECL &lt;50B Database'!$AI$1:AI549)+1,""))</f>
        <v/>
      </c>
    </row>
    <row r="551" spans="29:35" x14ac:dyDescent="0.25">
      <c r="AC551" s="16" t="str">
        <f t="shared" si="48"/>
        <v/>
      </c>
      <c r="AD551" s="16" t="str">
        <f t="shared" si="49"/>
        <v/>
      </c>
      <c r="AE551" s="16" t="str">
        <f t="shared" si="50"/>
        <v/>
      </c>
      <c r="AF551" s="16" t="str">
        <f t="shared" si="51"/>
        <v/>
      </c>
      <c r="AG551" s="16" t="str">
        <f t="shared" si="52"/>
        <v/>
      </c>
      <c r="AH551" s="16">
        <f t="shared" si="53"/>
        <v>0</v>
      </c>
      <c r="AI551" s="17" t="str">
        <f>IF('Peer Comparison Tool'!$D$12="NR","",IF($C551='Peer Comparison Tool'!$D$9,COUNT('CECL &lt;50B Database'!$AI$1:AI550)+1,""))</f>
        <v/>
      </c>
    </row>
    <row r="552" spans="29:35" x14ac:dyDescent="0.25">
      <c r="AC552" s="16" t="str">
        <f t="shared" si="48"/>
        <v/>
      </c>
      <c r="AD552" s="16" t="str">
        <f t="shared" si="49"/>
        <v/>
      </c>
      <c r="AE552" s="16" t="str">
        <f t="shared" si="50"/>
        <v/>
      </c>
      <c r="AF552" s="16" t="str">
        <f t="shared" si="51"/>
        <v/>
      </c>
      <c r="AG552" s="16" t="str">
        <f t="shared" si="52"/>
        <v/>
      </c>
      <c r="AH552" s="16">
        <f t="shared" si="53"/>
        <v>0</v>
      </c>
      <c r="AI552" s="17" t="str">
        <f>IF('Peer Comparison Tool'!$D$12="NR","",IF($C552='Peer Comparison Tool'!$D$9,COUNT('CECL &lt;50B Database'!$AI$1:AI551)+1,""))</f>
        <v/>
      </c>
    </row>
    <row r="553" spans="29:35" x14ac:dyDescent="0.25">
      <c r="AC553" s="16" t="str">
        <f t="shared" si="48"/>
        <v/>
      </c>
      <c r="AD553" s="16" t="str">
        <f t="shared" si="49"/>
        <v/>
      </c>
      <c r="AE553" s="16" t="str">
        <f t="shared" si="50"/>
        <v/>
      </c>
      <c r="AF553" s="16" t="str">
        <f t="shared" si="51"/>
        <v/>
      </c>
      <c r="AG553" s="16" t="str">
        <f t="shared" si="52"/>
        <v/>
      </c>
      <c r="AH553" s="16">
        <f t="shared" si="53"/>
        <v>0</v>
      </c>
      <c r="AI553" s="17" t="str">
        <f>IF('Peer Comparison Tool'!$D$12="NR","",IF($C553='Peer Comparison Tool'!$D$9,COUNT('CECL &lt;50B Database'!$AI$1:AI552)+1,""))</f>
        <v/>
      </c>
    </row>
    <row r="554" spans="29:35" x14ac:dyDescent="0.25">
      <c r="AC554" s="16" t="str">
        <f t="shared" si="48"/>
        <v/>
      </c>
      <c r="AD554" s="16" t="str">
        <f t="shared" si="49"/>
        <v/>
      </c>
      <c r="AE554" s="16" t="str">
        <f t="shared" si="50"/>
        <v/>
      </c>
      <c r="AF554" s="16" t="str">
        <f t="shared" si="51"/>
        <v/>
      </c>
      <c r="AG554" s="16" t="str">
        <f t="shared" si="52"/>
        <v/>
      </c>
      <c r="AH554" s="16">
        <f t="shared" si="53"/>
        <v>0</v>
      </c>
      <c r="AI554" s="17" t="str">
        <f>IF('Peer Comparison Tool'!$D$12="NR","",IF($C554='Peer Comparison Tool'!$D$9,COUNT('CECL &lt;50B Database'!$AI$1:AI553)+1,""))</f>
        <v/>
      </c>
    </row>
    <row r="555" spans="29:35" x14ac:dyDescent="0.25">
      <c r="AC555" s="16" t="str">
        <f t="shared" si="48"/>
        <v/>
      </c>
      <c r="AD555" s="16" t="str">
        <f t="shared" si="49"/>
        <v/>
      </c>
      <c r="AE555" s="16" t="str">
        <f t="shared" si="50"/>
        <v/>
      </c>
      <c r="AF555" s="16" t="str">
        <f t="shared" si="51"/>
        <v/>
      </c>
      <c r="AG555" s="16" t="str">
        <f t="shared" si="52"/>
        <v/>
      </c>
      <c r="AH555" s="16">
        <f t="shared" si="53"/>
        <v>0</v>
      </c>
      <c r="AI555" s="17" t="str">
        <f>IF('Peer Comparison Tool'!$D$12="NR","",IF($C555='Peer Comparison Tool'!$D$9,COUNT('CECL &lt;50B Database'!$AI$1:AI554)+1,""))</f>
        <v/>
      </c>
    </row>
    <row r="556" spans="29:35" x14ac:dyDescent="0.25">
      <c r="AC556" s="16" t="str">
        <f t="shared" si="48"/>
        <v/>
      </c>
      <c r="AD556" s="16" t="str">
        <f t="shared" si="49"/>
        <v/>
      </c>
      <c r="AE556" s="16" t="str">
        <f t="shared" si="50"/>
        <v/>
      </c>
      <c r="AF556" s="16" t="str">
        <f t="shared" si="51"/>
        <v/>
      </c>
      <c r="AG556" s="16" t="str">
        <f t="shared" si="52"/>
        <v/>
      </c>
      <c r="AH556" s="16">
        <f t="shared" si="53"/>
        <v>0</v>
      </c>
      <c r="AI556" s="17" t="str">
        <f>IF('Peer Comparison Tool'!$D$12="NR","",IF($C556='Peer Comparison Tool'!$D$9,COUNT('CECL &lt;50B Database'!$AI$1:AI555)+1,""))</f>
        <v/>
      </c>
    </row>
    <row r="557" spans="29:35" x14ac:dyDescent="0.25">
      <c r="AC557" s="16" t="str">
        <f t="shared" si="48"/>
        <v/>
      </c>
      <c r="AD557" s="16" t="str">
        <f t="shared" si="49"/>
        <v/>
      </c>
      <c r="AE557" s="16" t="str">
        <f t="shared" si="50"/>
        <v/>
      </c>
      <c r="AF557" s="16" t="str">
        <f t="shared" si="51"/>
        <v/>
      </c>
      <c r="AG557" s="16" t="str">
        <f t="shared" si="52"/>
        <v/>
      </c>
      <c r="AH557" s="16">
        <f t="shared" si="53"/>
        <v>0</v>
      </c>
      <c r="AI557" s="17" t="str">
        <f>IF('Peer Comparison Tool'!$D$12="NR","",IF($C557='Peer Comparison Tool'!$D$9,COUNT('CECL &lt;50B Database'!$AI$1:AI556)+1,""))</f>
        <v/>
      </c>
    </row>
    <row r="558" spans="29:35" x14ac:dyDescent="0.25">
      <c r="AC558" s="16" t="str">
        <f t="shared" si="48"/>
        <v/>
      </c>
      <c r="AD558" s="16" t="str">
        <f t="shared" si="49"/>
        <v/>
      </c>
      <c r="AE558" s="16" t="str">
        <f t="shared" si="50"/>
        <v/>
      </c>
      <c r="AF558" s="16" t="str">
        <f t="shared" si="51"/>
        <v/>
      </c>
      <c r="AG558" s="16" t="str">
        <f t="shared" si="52"/>
        <v/>
      </c>
      <c r="AH558" s="16">
        <f t="shared" si="53"/>
        <v>0</v>
      </c>
      <c r="AI558" s="17" t="str">
        <f>IF('Peer Comparison Tool'!$D$12="NR","",IF($C558='Peer Comparison Tool'!$D$9,COUNT('CECL &lt;50B Database'!$AI$1:AI557)+1,""))</f>
        <v/>
      </c>
    </row>
    <row r="559" spans="29:35" x14ac:dyDescent="0.25">
      <c r="AC559" s="16" t="str">
        <f t="shared" si="48"/>
        <v/>
      </c>
      <c r="AD559" s="16" t="str">
        <f t="shared" si="49"/>
        <v/>
      </c>
      <c r="AE559" s="16" t="str">
        <f t="shared" si="50"/>
        <v/>
      </c>
      <c r="AF559" s="16" t="str">
        <f t="shared" si="51"/>
        <v/>
      </c>
      <c r="AG559" s="16" t="str">
        <f t="shared" si="52"/>
        <v/>
      </c>
      <c r="AH559" s="16">
        <f t="shared" si="53"/>
        <v>0</v>
      </c>
      <c r="AI559" s="17" t="str">
        <f>IF('Peer Comparison Tool'!$D$12="NR","",IF($C559='Peer Comparison Tool'!$D$9,COUNT('CECL &lt;50B Database'!$AI$1:AI558)+1,""))</f>
        <v/>
      </c>
    </row>
    <row r="560" spans="29:35" x14ac:dyDescent="0.25">
      <c r="AC560" s="16" t="str">
        <f t="shared" si="48"/>
        <v/>
      </c>
      <c r="AD560" s="16" t="str">
        <f t="shared" si="49"/>
        <v/>
      </c>
      <c r="AE560" s="16" t="str">
        <f t="shared" si="50"/>
        <v/>
      </c>
      <c r="AF560" s="16" t="str">
        <f t="shared" si="51"/>
        <v/>
      </c>
      <c r="AG560" s="16" t="str">
        <f t="shared" si="52"/>
        <v/>
      </c>
      <c r="AH560" s="16">
        <f t="shared" si="53"/>
        <v>0</v>
      </c>
      <c r="AI560" s="17" t="str">
        <f>IF('Peer Comparison Tool'!$D$12="NR","",IF($C560='Peer Comparison Tool'!$D$9,COUNT('CECL &lt;50B Database'!$AI$1:AI559)+1,""))</f>
        <v/>
      </c>
    </row>
    <row r="561" spans="29:35" x14ac:dyDescent="0.25">
      <c r="AC561" s="16" t="str">
        <f t="shared" si="48"/>
        <v/>
      </c>
      <c r="AD561" s="16" t="str">
        <f t="shared" si="49"/>
        <v/>
      </c>
      <c r="AE561" s="16" t="str">
        <f t="shared" si="50"/>
        <v/>
      </c>
      <c r="AF561" s="16" t="str">
        <f t="shared" si="51"/>
        <v/>
      </c>
      <c r="AG561" s="16" t="str">
        <f t="shared" si="52"/>
        <v/>
      </c>
      <c r="AH561" s="16">
        <f t="shared" si="53"/>
        <v>0</v>
      </c>
      <c r="AI561" s="17" t="str">
        <f>IF('Peer Comparison Tool'!$D$12="NR","",IF($C561='Peer Comparison Tool'!$D$9,COUNT('CECL &lt;50B Database'!$AI$1:AI560)+1,""))</f>
        <v/>
      </c>
    </row>
    <row r="562" spans="29:35" x14ac:dyDescent="0.25">
      <c r="AC562" s="16" t="str">
        <f t="shared" si="48"/>
        <v/>
      </c>
      <c r="AD562" s="16" t="str">
        <f t="shared" si="49"/>
        <v/>
      </c>
      <c r="AE562" s="16" t="str">
        <f t="shared" si="50"/>
        <v/>
      </c>
      <c r="AF562" s="16" t="str">
        <f t="shared" si="51"/>
        <v/>
      </c>
      <c r="AG562" s="16" t="str">
        <f t="shared" si="52"/>
        <v/>
      </c>
      <c r="AH562" s="16">
        <f t="shared" si="53"/>
        <v>0</v>
      </c>
      <c r="AI562" s="17" t="str">
        <f>IF('Peer Comparison Tool'!$D$12="NR","",IF($C562='Peer Comparison Tool'!$D$9,COUNT('CECL &lt;50B Database'!$AI$1:AI561)+1,""))</f>
        <v/>
      </c>
    </row>
    <row r="563" spans="29:35" x14ac:dyDescent="0.25">
      <c r="AC563" s="16" t="str">
        <f t="shared" si="48"/>
        <v/>
      </c>
      <c r="AD563" s="16" t="str">
        <f t="shared" si="49"/>
        <v/>
      </c>
      <c r="AE563" s="16" t="str">
        <f t="shared" si="50"/>
        <v/>
      </c>
      <c r="AF563" s="16" t="str">
        <f t="shared" si="51"/>
        <v/>
      </c>
      <c r="AG563" s="16" t="str">
        <f t="shared" si="52"/>
        <v/>
      </c>
      <c r="AH563" s="16">
        <f t="shared" si="53"/>
        <v>0</v>
      </c>
      <c r="AI563" s="17" t="str">
        <f>IF('Peer Comparison Tool'!$D$12="NR","",IF($C563='Peer Comparison Tool'!$D$9,COUNT('CECL &lt;50B Database'!$AI$1:AI562)+1,""))</f>
        <v/>
      </c>
    </row>
    <row r="564" spans="29:35" x14ac:dyDescent="0.25">
      <c r="AC564" s="16" t="str">
        <f t="shared" si="48"/>
        <v/>
      </c>
      <c r="AD564" s="16" t="str">
        <f t="shared" si="49"/>
        <v/>
      </c>
      <c r="AE564" s="16" t="str">
        <f t="shared" si="50"/>
        <v/>
      </c>
      <c r="AF564" s="16" t="str">
        <f t="shared" si="51"/>
        <v/>
      </c>
      <c r="AG564" s="16" t="str">
        <f t="shared" si="52"/>
        <v/>
      </c>
      <c r="AH564" s="16">
        <f t="shared" si="53"/>
        <v>0</v>
      </c>
      <c r="AI564" s="17" t="str">
        <f>IF('Peer Comparison Tool'!$D$12="NR","",IF($C564='Peer Comparison Tool'!$D$9,COUNT('CECL &lt;50B Database'!$AI$1:AI563)+1,""))</f>
        <v/>
      </c>
    </row>
    <row r="565" spans="29:35" x14ac:dyDescent="0.25">
      <c r="AC565" s="16" t="str">
        <f t="shared" si="48"/>
        <v/>
      </c>
      <c r="AD565" s="16" t="str">
        <f t="shared" si="49"/>
        <v/>
      </c>
      <c r="AE565" s="16" t="str">
        <f t="shared" si="50"/>
        <v/>
      </c>
      <c r="AF565" s="16" t="str">
        <f t="shared" si="51"/>
        <v/>
      </c>
      <c r="AG565" s="16" t="str">
        <f t="shared" si="52"/>
        <v/>
      </c>
      <c r="AH565" s="16">
        <f t="shared" si="53"/>
        <v>0</v>
      </c>
      <c r="AI565" s="17" t="str">
        <f>IF('Peer Comparison Tool'!$D$12="NR","",IF($C565='Peer Comparison Tool'!$D$9,COUNT('CECL &lt;50B Database'!$AI$1:AI564)+1,""))</f>
        <v/>
      </c>
    </row>
    <row r="566" spans="29:35" x14ac:dyDescent="0.25">
      <c r="AC566" s="16" t="str">
        <f t="shared" si="48"/>
        <v/>
      </c>
      <c r="AD566" s="16" t="str">
        <f t="shared" si="49"/>
        <v/>
      </c>
      <c r="AE566" s="16" t="str">
        <f t="shared" si="50"/>
        <v/>
      </c>
      <c r="AF566" s="16" t="str">
        <f t="shared" si="51"/>
        <v/>
      </c>
      <c r="AG566" s="16" t="str">
        <f t="shared" si="52"/>
        <v/>
      </c>
      <c r="AH566" s="16">
        <f t="shared" si="53"/>
        <v>0</v>
      </c>
      <c r="AI566" s="17" t="str">
        <f>IF('Peer Comparison Tool'!$D$12="NR","",IF($C566='Peer Comparison Tool'!$D$9,COUNT('CECL &lt;50B Database'!$AI$1:AI565)+1,""))</f>
        <v/>
      </c>
    </row>
    <row r="567" spans="29:35" x14ac:dyDescent="0.25">
      <c r="AC567" s="16" t="str">
        <f t="shared" si="48"/>
        <v/>
      </c>
      <c r="AD567" s="16" t="str">
        <f t="shared" si="49"/>
        <v/>
      </c>
      <c r="AE567" s="16" t="str">
        <f t="shared" si="50"/>
        <v/>
      </c>
      <c r="AF567" s="16" t="str">
        <f t="shared" si="51"/>
        <v/>
      </c>
      <c r="AG567" s="16" t="str">
        <f t="shared" si="52"/>
        <v/>
      </c>
      <c r="AH567" s="16">
        <f t="shared" si="53"/>
        <v>0</v>
      </c>
      <c r="AI567" s="17" t="str">
        <f>IF('Peer Comparison Tool'!$D$12="NR","",IF($C567='Peer Comparison Tool'!$D$9,COUNT('CECL &lt;50B Database'!$AI$1:AI566)+1,""))</f>
        <v/>
      </c>
    </row>
    <row r="568" spans="29:35" x14ac:dyDescent="0.25">
      <c r="AC568" s="16" t="str">
        <f t="shared" si="48"/>
        <v/>
      </c>
      <c r="AD568" s="16" t="str">
        <f t="shared" si="49"/>
        <v/>
      </c>
      <c r="AE568" s="16" t="str">
        <f t="shared" si="50"/>
        <v/>
      </c>
      <c r="AF568" s="16" t="str">
        <f t="shared" si="51"/>
        <v/>
      </c>
      <c r="AG568" s="16" t="str">
        <f t="shared" si="52"/>
        <v/>
      </c>
      <c r="AH568" s="16">
        <f t="shared" si="53"/>
        <v>0</v>
      </c>
      <c r="AI568" s="17" t="str">
        <f>IF('Peer Comparison Tool'!$D$12="NR","",IF($C568='Peer Comparison Tool'!$D$9,COUNT('CECL &lt;50B Database'!$AI$1:AI567)+1,""))</f>
        <v/>
      </c>
    </row>
    <row r="569" spans="29:35" x14ac:dyDescent="0.25">
      <c r="AC569" s="16" t="str">
        <f t="shared" si="48"/>
        <v/>
      </c>
      <c r="AD569" s="16" t="str">
        <f t="shared" si="49"/>
        <v/>
      </c>
      <c r="AE569" s="16" t="str">
        <f t="shared" si="50"/>
        <v/>
      </c>
      <c r="AF569" s="16" t="str">
        <f t="shared" si="51"/>
        <v/>
      </c>
      <c r="AG569" s="16" t="str">
        <f t="shared" si="52"/>
        <v/>
      </c>
      <c r="AH569" s="16">
        <f t="shared" si="53"/>
        <v>0</v>
      </c>
      <c r="AI569" s="17" t="str">
        <f>IF('Peer Comparison Tool'!$D$12="NR","",IF($C569='Peer Comparison Tool'!$D$9,COUNT('CECL &lt;50B Database'!$AI$1:AI568)+1,""))</f>
        <v/>
      </c>
    </row>
    <row r="570" spans="29:35" x14ac:dyDescent="0.25">
      <c r="AC570" s="16" t="str">
        <f t="shared" si="48"/>
        <v/>
      </c>
      <c r="AD570" s="16" t="str">
        <f t="shared" si="49"/>
        <v/>
      </c>
      <c r="AE570" s="16" t="str">
        <f t="shared" si="50"/>
        <v/>
      </c>
      <c r="AF570" s="16" t="str">
        <f t="shared" si="51"/>
        <v/>
      </c>
      <c r="AG570" s="16" t="str">
        <f t="shared" si="52"/>
        <v/>
      </c>
      <c r="AH570" s="16">
        <f t="shared" si="53"/>
        <v>0</v>
      </c>
      <c r="AI570" s="17" t="str">
        <f>IF('Peer Comparison Tool'!$D$12="NR","",IF($C570='Peer Comparison Tool'!$D$9,COUNT('CECL &lt;50B Database'!$AI$1:AI569)+1,""))</f>
        <v/>
      </c>
    </row>
    <row r="571" spans="29:35" x14ac:dyDescent="0.25">
      <c r="AC571" s="16" t="str">
        <f t="shared" si="48"/>
        <v/>
      </c>
      <c r="AD571" s="16" t="str">
        <f t="shared" si="49"/>
        <v/>
      </c>
      <c r="AE571" s="16" t="str">
        <f t="shared" si="50"/>
        <v/>
      </c>
      <c r="AF571" s="16" t="str">
        <f t="shared" si="51"/>
        <v/>
      </c>
      <c r="AG571" s="16" t="str">
        <f t="shared" si="52"/>
        <v/>
      </c>
      <c r="AH571" s="16">
        <f t="shared" si="53"/>
        <v>0</v>
      </c>
      <c r="AI571" s="17" t="str">
        <f>IF('Peer Comparison Tool'!$D$12="NR","",IF($C571='Peer Comparison Tool'!$D$9,COUNT('CECL &lt;50B Database'!$AI$1:AI570)+1,""))</f>
        <v/>
      </c>
    </row>
    <row r="572" spans="29:35" x14ac:dyDescent="0.25">
      <c r="AC572" s="16" t="str">
        <f t="shared" si="48"/>
        <v/>
      </c>
      <c r="AD572" s="16" t="str">
        <f t="shared" si="49"/>
        <v/>
      </c>
      <c r="AE572" s="16" t="str">
        <f t="shared" si="50"/>
        <v/>
      </c>
      <c r="AF572" s="16" t="str">
        <f t="shared" si="51"/>
        <v/>
      </c>
      <c r="AG572" s="16" t="str">
        <f t="shared" si="52"/>
        <v/>
      </c>
      <c r="AH572" s="16">
        <f t="shared" si="53"/>
        <v>0</v>
      </c>
      <c r="AI572" s="17" t="str">
        <f>IF('Peer Comparison Tool'!$D$12="NR","",IF($C572='Peer Comparison Tool'!$D$9,COUNT('CECL &lt;50B Database'!$AI$1:AI571)+1,""))</f>
        <v/>
      </c>
    </row>
    <row r="573" spans="29:35" x14ac:dyDescent="0.25">
      <c r="AC573" s="16" t="str">
        <f t="shared" si="48"/>
        <v/>
      </c>
      <c r="AD573" s="16" t="str">
        <f t="shared" si="49"/>
        <v/>
      </c>
      <c r="AE573" s="16" t="str">
        <f t="shared" si="50"/>
        <v/>
      </c>
      <c r="AF573" s="16" t="str">
        <f t="shared" si="51"/>
        <v/>
      </c>
      <c r="AG573" s="16" t="str">
        <f t="shared" si="52"/>
        <v/>
      </c>
      <c r="AH573" s="16">
        <f t="shared" si="53"/>
        <v>0</v>
      </c>
      <c r="AI573" s="17" t="str">
        <f>IF('Peer Comparison Tool'!$D$12="NR","",IF($C573='Peer Comparison Tool'!$D$9,COUNT('CECL &lt;50B Database'!$AI$1:AI572)+1,""))</f>
        <v/>
      </c>
    </row>
    <row r="574" spans="29:35" x14ac:dyDescent="0.25">
      <c r="AC574" s="16" t="str">
        <f t="shared" si="48"/>
        <v/>
      </c>
      <c r="AD574" s="16" t="str">
        <f t="shared" si="49"/>
        <v/>
      </c>
      <c r="AE574" s="16" t="str">
        <f t="shared" si="50"/>
        <v/>
      </c>
      <c r="AF574" s="16" t="str">
        <f t="shared" si="51"/>
        <v/>
      </c>
      <c r="AG574" s="16" t="str">
        <f t="shared" si="52"/>
        <v/>
      </c>
      <c r="AH574" s="16">
        <f t="shared" si="53"/>
        <v>0</v>
      </c>
      <c r="AI574" s="17" t="str">
        <f>IF('Peer Comparison Tool'!$D$12="NR","",IF($C574='Peer Comparison Tool'!$D$9,COUNT('CECL &lt;50B Database'!$AI$1:AI573)+1,""))</f>
        <v/>
      </c>
    </row>
    <row r="575" spans="29:35" x14ac:dyDescent="0.25">
      <c r="AC575" s="16" t="str">
        <f t="shared" si="48"/>
        <v/>
      </c>
      <c r="AD575" s="16" t="str">
        <f t="shared" si="49"/>
        <v/>
      </c>
      <c r="AE575" s="16" t="str">
        <f t="shared" si="50"/>
        <v/>
      </c>
      <c r="AF575" s="16" t="str">
        <f t="shared" si="51"/>
        <v/>
      </c>
      <c r="AG575" s="16" t="str">
        <f t="shared" si="52"/>
        <v/>
      </c>
      <c r="AH575" s="16">
        <f t="shared" si="53"/>
        <v>0</v>
      </c>
      <c r="AI575" s="17" t="str">
        <f>IF('Peer Comparison Tool'!$D$12="NR","",IF($C575='Peer Comparison Tool'!$D$9,COUNT('CECL &lt;50B Database'!$AI$1:AI574)+1,""))</f>
        <v/>
      </c>
    </row>
    <row r="576" spans="29:35" x14ac:dyDescent="0.25">
      <c r="AC576" s="16" t="str">
        <f t="shared" si="48"/>
        <v/>
      </c>
      <c r="AD576" s="16" t="str">
        <f t="shared" si="49"/>
        <v/>
      </c>
      <c r="AE576" s="16" t="str">
        <f t="shared" si="50"/>
        <v/>
      </c>
      <c r="AF576" s="16" t="str">
        <f t="shared" si="51"/>
        <v/>
      </c>
      <c r="AG576" s="16" t="str">
        <f t="shared" si="52"/>
        <v/>
      </c>
      <c r="AH576" s="16">
        <f t="shared" si="53"/>
        <v>0</v>
      </c>
      <c r="AI576" s="17" t="str">
        <f>IF('Peer Comparison Tool'!$D$12="NR","",IF($C576='Peer Comparison Tool'!$D$9,COUNT('CECL &lt;50B Database'!$AI$1:AI575)+1,""))</f>
        <v/>
      </c>
    </row>
    <row r="577" spans="29:35" x14ac:dyDescent="0.25">
      <c r="AC577" s="16" t="str">
        <f t="shared" si="48"/>
        <v/>
      </c>
      <c r="AD577" s="16" t="str">
        <f t="shared" si="49"/>
        <v/>
      </c>
      <c r="AE577" s="16" t="str">
        <f t="shared" si="50"/>
        <v/>
      </c>
      <c r="AF577" s="16" t="str">
        <f t="shared" si="51"/>
        <v/>
      </c>
      <c r="AG577" s="16" t="str">
        <f t="shared" si="52"/>
        <v/>
      </c>
      <c r="AH577" s="16">
        <f t="shared" si="53"/>
        <v>0</v>
      </c>
      <c r="AI577" s="17" t="str">
        <f>IF('Peer Comparison Tool'!$D$12="NR","",IF($C577='Peer Comparison Tool'!$D$9,COUNT('CECL &lt;50B Database'!$AI$1:AI576)+1,""))</f>
        <v/>
      </c>
    </row>
    <row r="578" spans="29:35" x14ac:dyDescent="0.25">
      <c r="AC578" s="16" t="str">
        <f t="shared" si="48"/>
        <v/>
      </c>
      <c r="AD578" s="16" t="str">
        <f t="shared" si="49"/>
        <v/>
      </c>
      <c r="AE578" s="16" t="str">
        <f t="shared" si="50"/>
        <v/>
      </c>
      <c r="AF578" s="16" t="str">
        <f t="shared" si="51"/>
        <v/>
      </c>
      <c r="AG578" s="16" t="str">
        <f t="shared" si="52"/>
        <v/>
      </c>
      <c r="AH578" s="16">
        <f t="shared" si="53"/>
        <v>0</v>
      </c>
      <c r="AI578" s="17" t="str">
        <f>IF('Peer Comparison Tool'!$D$12="NR","",IF($C578='Peer Comparison Tool'!$D$9,COUNT('CECL &lt;50B Database'!$AI$1:AI577)+1,""))</f>
        <v/>
      </c>
    </row>
    <row r="579" spans="29:35" x14ac:dyDescent="0.25">
      <c r="AC579" s="16" t="str">
        <f t="shared" ref="AC579:AC642" si="54">IF(AND($G579&gt;=10000000,$G579&lt;50000000),$K579,"")</f>
        <v/>
      </c>
      <c r="AD579" s="16" t="str">
        <f t="shared" ref="AD579:AD642" si="55">IF(AND($G579&gt;=5000000,$G579&lt;9999999),$K579,"")</f>
        <v/>
      </c>
      <c r="AE579" s="16" t="str">
        <f t="shared" ref="AE579:AE642" si="56">IF(AND($G579&gt;=1000000,$G579&lt;4999999),$K579,"")</f>
        <v/>
      </c>
      <c r="AF579" s="16" t="str">
        <f t="shared" ref="AF579:AF642" si="57">IF(AND($G579&gt;=500000,$G579&lt;999999),$K579,"")</f>
        <v/>
      </c>
      <c r="AG579" s="16" t="str">
        <f t="shared" ref="AG579:AG642" si="58">IF(AND($G579&gt;=100000,$G579&lt;499999),$K579,"")</f>
        <v/>
      </c>
      <c r="AH579" s="16">
        <f t="shared" ref="AH579:AH642" si="59">IF(AND($G579&gt;=0,$G579&lt;99999),$K579,"")</f>
        <v>0</v>
      </c>
      <c r="AI579" s="17" t="str">
        <f>IF('Peer Comparison Tool'!$D$12="NR","",IF($C579='Peer Comparison Tool'!$D$9,COUNT('CECL &lt;50B Database'!$AI$1:AI578)+1,""))</f>
        <v/>
      </c>
    </row>
    <row r="580" spans="29:35" x14ac:dyDescent="0.25">
      <c r="AC580" s="16" t="str">
        <f t="shared" si="54"/>
        <v/>
      </c>
      <c r="AD580" s="16" t="str">
        <f t="shared" si="55"/>
        <v/>
      </c>
      <c r="AE580" s="16" t="str">
        <f t="shared" si="56"/>
        <v/>
      </c>
      <c r="AF580" s="16" t="str">
        <f t="shared" si="57"/>
        <v/>
      </c>
      <c r="AG580" s="16" t="str">
        <f t="shared" si="58"/>
        <v/>
      </c>
      <c r="AH580" s="16">
        <f t="shared" si="59"/>
        <v>0</v>
      </c>
      <c r="AI580" s="17" t="str">
        <f>IF('Peer Comparison Tool'!$D$12="NR","",IF($C580='Peer Comparison Tool'!$D$9,COUNT('CECL &lt;50B Database'!$AI$1:AI579)+1,""))</f>
        <v/>
      </c>
    </row>
    <row r="581" spans="29:35" x14ac:dyDescent="0.25">
      <c r="AC581" s="16" t="str">
        <f t="shared" si="54"/>
        <v/>
      </c>
      <c r="AD581" s="16" t="str">
        <f t="shared" si="55"/>
        <v/>
      </c>
      <c r="AE581" s="16" t="str">
        <f t="shared" si="56"/>
        <v/>
      </c>
      <c r="AF581" s="16" t="str">
        <f t="shared" si="57"/>
        <v/>
      </c>
      <c r="AG581" s="16" t="str">
        <f t="shared" si="58"/>
        <v/>
      </c>
      <c r="AH581" s="16">
        <f t="shared" si="59"/>
        <v>0</v>
      </c>
      <c r="AI581" s="17" t="str">
        <f>IF('Peer Comparison Tool'!$D$12="NR","",IF($C581='Peer Comparison Tool'!$D$9,COUNT('CECL &lt;50B Database'!$AI$1:AI580)+1,""))</f>
        <v/>
      </c>
    </row>
    <row r="582" spans="29:35" x14ac:dyDescent="0.25">
      <c r="AC582" s="16" t="str">
        <f t="shared" si="54"/>
        <v/>
      </c>
      <c r="AD582" s="16" t="str">
        <f t="shared" si="55"/>
        <v/>
      </c>
      <c r="AE582" s="16" t="str">
        <f t="shared" si="56"/>
        <v/>
      </c>
      <c r="AF582" s="16" t="str">
        <f t="shared" si="57"/>
        <v/>
      </c>
      <c r="AG582" s="16" t="str">
        <f t="shared" si="58"/>
        <v/>
      </c>
      <c r="AH582" s="16">
        <f t="shared" si="59"/>
        <v>0</v>
      </c>
      <c r="AI582" s="17" t="str">
        <f>IF('Peer Comparison Tool'!$D$12="NR","",IF($C582='Peer Comparison Tool'!$D$9,COUNT('CECL &lt;50B Database'!$AI$1:AI581)+1,""))</f>
        <v/>
      </c>
    </row>
    <row r="583" spans="29:35" x14ac:dyDescent="0.25">
      <c r="AC583" s="16" t="str">
        <f t="shared" si="54"/>
        <v/>
      </c>
      <c r="AD583" s="16" t="str">
        <f t="shared" si="55"/>
        <v/>
      </c>
      <c r="AE583" s="16" t="str">
        <f t="shared" si="56"/>
        <v/>
      </c>
      <c r="AF583" s="16" t="str">
        <f t="shared" si="57"/>
        <v/>
      </c>
      <c r="AG583" s="16" t="str">
        <f t="shared" si="58"/>
        <v/>
      </c>
      <c r="AH583" s="16">
        <f t="shared" si="59"/>
        <v>0</v>
      </c>
      <c r="AI583" s="17" t="str">
        <f>IF('Peer Comparison Tool'!$D$12="NR","",IF($C583='Peer Comparison Tool'!$D$9,COUNT('CECL &lt;50B Database'!$AI$1:AI582)+1,""))</f>
        <v/>
      </c>
    </row>
    <row r="584" spans="29:35" x14ac:dyDescent="0.25">
      <c r="AC584" s="16" t="str">
        <f t="shared" si="54"/>
        <v/>
      </c>
      <c r="AD584" s="16" t="str">
        <f t="shared" si="55"/>
        <v/>
      </c>
      <c r="AE584" s="16" t="str">
        <f t="shared" si="56"/>
        <v/>
      </c>
      <c r="AF584" s="16" t="str">
        <f t="shared" si="57"/>
        <v/>
      </c>
      <c r="AG584" s="16" t="str">
        <f t="shared" si="58"/>
        <v/>
      </c>
      <c r="AH584" s="16">
        <f t="shared" si="59"/>
        <v>0</v>
      </c>
      <c r="AI584" s="17" t="str">
        <f>IF('Peer Comparison Tool'!$D$12="NR","",IF($C584='Peer Comparison Tool'!$D$9,COUNT('CECL &lt;50B Database'!$AI$1:AI583)+1,""))</f>
        <v/>
      </c>
    </row>
    <row r="585" spans="29:35" x14ac:dyDescent="0.25">
      <c r="AC585" s="16" t="str">
        <f t="shared" si="54"/>
        <v/>
      </c>
      <c r="AD585" s="16" t="str">
        <f t="shared" si="55"/>
        <v/>
      </c>
      <c r="AE585" s="16" t="str">
        <f t="shared" si="56"/>
        <v/>
      </c>
      <c r="AF585" s="16" t="str">
        <f t="shared" si="57"/>
        <v/>
      </c>
      <c r="AG585" s="16" t="str">
        <f t="shared" si="58"/>
        <v/>
      </c>
      <c r="AH585" s="16">
        <f t="shared" si="59"/>
        <v>0</v>
      </c>
      <c r="AI585" s="17" t="str">
        <f>IF('Peer Comparison Tool'!$D$12="NR","",IF($C585='Peer Comparison Tool'!$D$9,COUNT('CECL &lt;50B Database'!$AI$1:AI584)+1,""))</f>
        <v/>
      </c>
    </row>
    <row r="586" spans="29:35" x14ac:dyDescent="0.25">
      <c r="AC586" s="16" t="str">
        <f t="shared" si="54"/>
        <v/>
      </c>
      <c r="AD586" s="16" t="str">
        <f t="shared" si="55"/>
        <v/>
      </c>
      <c r="AE586" s="16" t="str">
        <f t="shared" si="56"/>
        <v/>
      </c>
      <c r="AF586" s="16" t="str">
        <f t="shared" si="57"/>
        <v/>
      </c>
      <c r="AG586" s="16" t="str">
        <f t="shared" si="58"/>
        <v/>
      </c>
      <c r="AH586" s="16">
        <f t="shared" si="59"/>
        <v>0</v>
      </c>
      <c r="AI586" s="17" t="str">
        <f>IF('Peer Comparison Tool'!$D$12="NR","",IF($C586='Peer Comparison Tool'!$D$9,COUNT('CECL &lt;50B Database'!$AI$1:AI585)+1,""))</f>
        <v/>
      </c>
    </row>
    <row r="587" spans="29:35" x14ac:dyDescent="0.25">
      <c r="AC587" s="16" t="str">
        <f t="shared" si="54"/>
        <v/>
      </c>
      <c r="AD587" s="16" t="str">
        <f t="shared" si="55"/>
        <v/>
      </c>
      <c r="AE587" s="16" t="str">
        <f t="shared" si="56"/>
        <v/>
      </c>
      <c r="AF587" s="16" t="str">
        <f t="shared" si="57"/>
        <v/>
      </c>
      <c r="AG587" s="16" t="str">
        <f t="shared" si="58"/>
        <v/>
      </c>
      <c r="AH587" s="16">
        <f t="shared" si="59"/>
        <v>0</v>
      </c>
      <c r="AI587" s="17" t="str">
        <f>IF('Peer Comparison Tool'!$D$12="NR","",IF($C587='Peer Comparison Tool'!$D$9,COUNT('CECL &lt;50B Database'!$AI$1:AI586)+1,""))</f>
        <v/>
      </c>
    </row>
    <row r="588" spans="29:35" x14ac:dyDescent="0.25">
      <c r="AC588" s="16" t="str">
        <f t="shared" si="54"/>
        <v/>
      </c>
      <c r="AD588" s="16" t="str">
        <f t="shared" si="55"/>
        <v/>
      </c>
      <c r="AE588" s="16" t="str">
        <f t="shared" si="56"/>
        <v/>
      </c>
      <c r="AF588" s="16" t="str">
        <f t="shared" si="57"/>
        <v/>
      </c>
      <c r="AG588" s="16" t="str">
        <f t="shared" si="58"/>
        <v/>
      </c>
      <c r="AH588" s="16">
        <f t="shared" si="59"/>
        <v>0</v>
      </c>
      <c r="AI588" s="17" t="str">
        <f>IF('Peer Comparison Tool'!$D$12="NR","",IF($C588='Peer Comparison Tool'!$D$9,COUNT('CECL &lt;50B Database'!$AI$1:AI587)+1,""))</f>
        <v/>
      </c>
    </row>
    <row r="589" spans="29:35" x14ac:dyDescent="0.25">
      <c r="AC589" s="16" t="str">
        <f t="shared" si="54"/>
        <v/>
      </c>
      <c r="AD589" s="16" t="str">
        <f t="shared" si="55"/>
        <v/>
      </c>
      <c r="AE589" s="16" t="str">
        <f t="shared" si="56"/>
        <v/>
      </c>
      <c r="AF589" s="16" t="str">
        <f t="shared" si="57"/>
        <v/>
      </c>
      <c r="AG589" s="16" t="str">
        <f t="shared" si="58"/>
        <v/>
      </c>
      <c r="AH589" s="16">
        <f t="shared" si="59"/>
        <v>0</v>
      </c>
      <c r="AI589" s="17" t="str">
        <f>IF('Peer Comparison Tool'!$D$12="NR","",IF($C589='Peer Comparison Tool'!$D$9,COUNT('CECL &lt;50B Database'!$AI$1:AI588)+1,""))</f>
        <v/>
      </c>
    </row>
    <row r="590" spans="29:35" x14ac:dyDescent="0.25">
      <c r="AC590" s="16" t="str">
        <f t="shared" si="54"/>
        <v/>
      </c>
      <c r="AD590" s="16" t="str">
        <f t="shared" si="55"/>
        <v/>
      </c>
      <c r="AE590" s="16" t="str">
        <f t="shared" si="56"/>
        <v/>
      </c>
      <c r="AF590" s="16" t="str">
        <f t="shared" si="57"/>
        <v/>
      </c>
      <c r="AG590" s="16" t="str">
        <f t="shared" si="58"/>
        <v/>
      </c>
      <c r="AH590" s="16">
        <f t="shared" si="59"/>
        <v>0</v>
      </c>
      <c r="AI590" s="17" t="str">
        <f>IF('Peer Comparison Tool'!$D$12="NR","",IF($C590='Peer Comparison Tool'!$D$9,COUNT('CECL &lt;50B Database'!$AI$1:AI589)+1,""))</f>
        <v/>
      </c>
    </row>
    <row r="591" spans="29:35" x14ac:dyDescent="0.25">
      <c r="AC591" s="16" t="str">
        <f t="shared" si="54"/>
        <v/>
      </c>
      <c r="AD591" s="16" t="str">
        <f t="shared" si="55"/>
        <v/>
      </c>
      <c r="AE591" s="16" t="str">
        <f t="shared" si="56"/>
        <v/>
      </c>
      <c r="AF591" s="16" t="str">
        <f t="shared" si="57"/>
        <v/>
      </c>
      <c r="AG591" s="16" t="str">
        <f t="shared" si="58"/>
        <v/>
      </c>
      <c r="AH591" s="16">
        <f t="shared" si="59"/>
        <v>0</v>
      </c>
      <c r="AI591" s="17" t="str">
        <f>IF('Peer Comparison Tool'!$D$12="NR","",IF($C591='Peer Comparison Tool'!$D$9,COUNT('CECL &lt;50B Database'!$AI$1:AI590)+1,""))</f>
        <v/>
      </c>
    </row>
    <row r="592" spans="29:35" x14ac:dyDescent="0.25">
      <c r="AC592" s="16" t="str">
        <f t="shared" si="54"/>
        <v/>
      </c>
      <c r="AD592" s="16" t="str">
        <f t="shared" si="55"/>
        <v/>
      </c>
      <c r="AE592" s="16" t="str">
        <f t="shared" si="56"/>
        <v/>
      </c>
      <c r="AF592" s="16" t="str">
        <f t="shared" si="57"/>
        <v/>
      </c>
      <c r="AG592" s="16" t="str">
        <f t="shared" si="58"/>
        <v/>
      </c>
      <c r="AH592" s="16">
        <f t="shared" si="59"/>
        <v>0</v>
      </c>
      <c r="AI592" s="17" t="str">
        <f>IF('Peer Comparison Tool'!$D$12="NR","",IF($C592='Peer Comparison Tool'!$D$9,COUNT('CECL &lt;50B Database'!$AI$1:AI591)+1,""))</f>
        <v/>
      </c>
    </row>
    <row r="593" spans="29:35" x14ac:dyDescent="0.25">
      <c r="AC593" s="16" t="str">
        <f t="shared" si="54"/>
        <v/>
      </c>
      <c r="AD593" s="16" t="str">
        <f t="shared" si="55"/>
        <v/>
      </c>
      <c r="AE593" s="16" t="str">
        <f t="shared" si="56"/>
        <v/>
      </c>
      <c r="AF593" s="16" t="str">
        <f t="shared" si="57"/>
        <v/>
      </c>
      <c r="AG593" s="16" t="str">
        <f t="shared" si="58"/>
        <v/>
      </c>
      <c r="AH593" s="16">
        <f t="shared" si="59"/>
        <v>0</v>
      </c>
      <c r="AI593" s="17" t="str">
        <f>IF('Peer Comparison Tool'!$D$12="NR","",IF($C593='Peer Comparison Tool'!$D$9,COUNT('CECL &lt;50B Database'!$AI$1:AI592)+1,""))</f>
        <v/>
      </c>
    </row>
    <row r="594" spans="29:35" x14ac:dyDescent="0.25">
      <c r="AC594" s="16" t="str">
        <f t="shared" si="54"/>
        <v/>
      </c>
      <c r="AD594" s="16" t="str">
        <f t="shared" si="55"/>
        <v/>
      </c>
      <c r="AE594" s="16" t="str">
        <f t="shared" si="56"/>
        <v/>
      </c>
      <c r="AF594" s="16" t="str">
        <f t="shared" si="57"/>
        <v/>
      </c>
      <c r="AG594" s="16" t="str">
        <f t="shared" si="58"/>
        <v/>
      </c>
      <c r="AH594" s="16">
        <f t="shared" si="59"/>
        <v>0</v>
      </c>
      <c r="AI594" s="17" t="str">
        <f>IF('Peer Comparison Tool'!$D$12="NR","",IF($C594='Peer Comparison Tool'!$D$9,COUNT('CECL &lt;50B Database'!$AI$1:AI593)+1,""))</f>
        <v/>
      </c>
    </row>
    <row r="595" spans="29:35" x14ac:dyDescent="0.25">
      <c r="AC595" s="16" t="str">
        <f t="shared" si="54"/>
        <v/>
      </c>
      <c r="AD595" s="16" t="str">
        <f t="shared" si="55"/>
        <v/>
      </c>
      <c r="AE595" s="16" t="str">
        <f t="shared" si="56"/>
        <v/>
      </c>
      <c r="AF595" s="16" t="str">
        <f t="shared" si="57"/>
        <v/>
      </c>
      <c r="AG595" s="16" t="str">
        <f t="shared" si="58"/>
        <v/>
      </c>
      <c r="AH595" s="16">
        <f t="shared" si="59"/>
        <v>0</v>
      </c>
      <c r="AI595" s="17" t="str">
        <f>IF('Peer Comparison Tool'!$D$12="NR","",IF($C595='Peer Comparison Tool'!$D$9,COUNT('CECL &lt;50B Database'!$AI$1:AI594)+1,""))</f>
        <v/>
      </c>
    </row>
    <row r="596" spans="29:35" x14ac:dyDescent="0.25">
      <c r="AC596" s="16" t="str">
        <f t="shared" si="54"/>
        <v/>
      </c>
      <c r="AD596" s="16" t="str">
        <f t="shared" si="55"/>
        <v/>
      </c>
      <c r="AE596" s="16" t="str">
        <f t="shared" si="56"/>
        <v/>
      </c>
      <c r="AF596" s="16" t="str">
        <f t="shared" si="57"/>
        <v/>
      </c>
      <c r="AG596" s="16" t="str">
        <f t="shared" si="58"/>
        <v/>
      </c>
      <c r="AH596" s="16">
        <f t="shared" si="59"/>
        <v>0</v>
      </c>
      <c r="AI596" s="17" t="str">
        <f>IF('Peer Comparison Tool'!$D$12="NR","",IF($C596='Peer Comparison Tool'!$D$9,COUNT('CECL &lt;50B Database'!$AI$1:AI595)+1,""))</f>
        <v/>
      </c>
    </row>
    <row r="597" spans="29:35" x14ac:dyDescent="0.25">
      <c r="AC597" s="16" t="str">
        <f t="shared" si="54"/>
        <v/>
      </c>
      <c r="AD597" s="16" t="str">
        <f t="shared" si="55"/>
        <v/>
      </c>
      <c r="AE597" s="16" t="str">
        <f t="shared" si="56"/>
        <v/>
      </c>
      <c r="AF597" s="16" t="str">
        <f t="shared" si="57"/>
        <v/>
      </c>
      <c r="AG597" s="16" t="str">
        <f t="shared" si="58"/>
        <v/>
      </c>
      <c r="AH597" s="16">
        <f t="shared" si="59"/>
        <v>0</v>
      </c>
      <c r="AI597" s="17" t="str">
        <f>IF('Peer Comparison Tool'!$D$12="NR","",IF($C597='Peer Comparison Tool'!$D$9,COUNT('CECL &lt;50B Database'!$AI$1:AI596)+1,""))</f>
        <v/>
      </c>
    </row>
    <row r="598" spans="29:35" x14ac:dyDescent="0.25">
      <c r="AC598" s="16" t="str">
        <f t="shared" si="54"/>
        <v/>
      </c>
      <c r="AD598" s="16" t="str">
        <f t="shared" si="55"/>
        <v/>
      </c>
      <c r="AE598" s="16" t="str">
        <f t="shared" si="56"/>
        <v/>
      </c>
      <c r="AF598" s="16" t="str">
        <f t="shared" si="57"/>
        <v/>
      </c>
      <c r="AG598" s="16" t="str">
        <f t="shared" si="58"/>
        <v/>
      </c>
      <c r="AH598" s="16">
        <f t="shared" si="59"/>
        <v>0</v>
      </c>
      <c r="AI598" s="17" t="str">
        <f>IF('Peer Comparison Tool'!$D$12="NR","",IF($C598='Peer Comparison Tool'!$D$9,COUNT('CECL &lt;50B Database'!$AI$1:AI597)+1,""))</f>
        <v/>
      </c>
    </row>
    <row r="599" spans="29:35" x14ac:dyDescent="0.25">
      <c r="AC599" s="16" t="str">
        <f t="shared" si="54"/>
        <v/>
      </c>
      <c r="AD599" s="16" t="str">
        <f t="shared" si="55"/>
        <v/>
      </c>
      <c r="AE599" s="16" t="str">
        <f t="shared" si="56"/>
        <v/>
      </c>
      <c r="AF599" s="16" t="str">
        <f t="shared" si="57"/>
        <v/>
      </c>
      <c r="AG599" s="16" t="str">
        <f t="shared" si="58"/>
        <v/>
      </c>
      <c r="AH599" s="16">
        <f t="shared" si="59"/>
        <v>0</v>
      </c>
      <c r="AI599" s="17" t="str">
        <f>IF('Peer Comparison Tool'!$D$12="NR","",IF($C599='Peer Comparison Tool'!$D$9,COUNT('CECL &lt;50B Database'!$AI$1:AI598)+1,""))</f>
        <v/>
      </c>
    </row>
    <row r="600" spans="29:35" x14ac:dyDescent="0.25">
      <c r="AC600" s="16" t="str">
        <f t="shared" si="54"/>
        <v/>
      </c>
      <c r="AD600" s="16" t="str">
        <f t="shared" si="55"/>
        <v/>
      </c>
      <c r="AE600" s="16" t="str">
        <f t="shared" si="56"/>
        <v/>
      </c>
      <c r="AF600" s="16" t="str">
        <f t="shared" si="57"/>
        <v/>
      </c>
      <c r="AG600" s="16" t="str">
        <f t="shared" si="58"/>
        <v/>
      </c>
      <c r="AH600" s="16">
        <f t="shared" si="59"/>
        <v>0</v>
      </c>
      <c r="AI600" s="17" t="str">
        <f>IF('Peer Comparison Tool'!$D$12="NR","",IF($C600='Peer Comparison Tool'!$D$9,COUNT('CECL &lt;50B Database'!$AI$1:AI599)+1,""))</f>
        <v/>
      </c>
    </row>
    <row r="601" spans="29:35" x14ac:dyDescent="0.25">
      <c r="AC601" s="16" t="str">
        <f t="shared" si="54"/>
        <v/>
      </c>
      <c r="AD601" s="16" t="str">
        <f t="shared" si="55"/>
        <v/>
      </c>
      <c r="AE601" s="16" t="str">
        <f t="shared" si="56"/>
        <v/>
      </c>
      <c r="AF601" s="16" t="str">
        <f t="shared" si="57"/>
        <v/>
      </c>
      <c r="AG601" s="16" t="str">
        <f t="shared" si="58"/>
        <v/>
      </c>
      <c r="AH601" s="16">
        <f t="shared" si="59"/>
        <v>0</v>
      </c>
      <c r="AI601" s="17" t="str">
        <f>IF('Peer Comparison Tool'!$D$12="NR","",IF($C601='Peer Comparison Tool'!$D$9,COUNT('CECL &lt;50B Database'!$AI$1:AI600)+1,""))</f>
        <v/>
      </c>
    </row>
    <row r="602" spans="29:35" x14ac:dyDescent="0.25">
      <c r="AC602" s="16" t="str">
        <f t="shared" si="54"/>
        <v/>
      </c>
      <c r="AD602" s="16" t="str">
        <f t="shared" si="55"/>
        <v/>
      </c>
      <c r="AE602" s="16" t="str">
        <f t="shared" si="56"/>
        <v/>
      </c>
      <c r="AF602" s="16" t="str">
        <f t="shared" si="57"/>
        <v/>
      </c>
      <c r="AG602" s="16" t="str">
        <f t="shared" si="58"/>
        <v/>
      </c>
      <c r="AH602" s="16">
        <f t="shared" si="59"/>
        <v>0</v>
      </c>
      <c r="AI602" s="17" t="str">
        <f>IF('Peer Comparison Tool'!$D$12="NR","",IF($C602='Peer Comparison Tool'!$D$9,COUNT('CECL &lt;50B Database'!$AI$1:AI601)+1,""))</f>
        <v/>
      </c>
    </row>
    <row r="603" spans="29:35" x14ac:dyDescent="0.25">
      <c r="AC603" s="16" t="str">
        <f t="shared" si="54"/>
        <v/>
      </c>
      <c r="AD603" s="16" t="str">
        <f t="shared" si="55"/>
        <v/>
      </c>
      <c r="AE603" s="16" t="str">
        <f t="shared" si="56"/>
        <v/>
      </c>
      <c r="AF603" s="16" t="str">
        <f t="shared" si="57"/>
        <v/>
      </c>
      <c r="AG603" s="16" t="str">
        <f t="shared" si="58"/>
        <v/>
      </c>
      <c r="AH603" s="16">
        <f t="shared" si="59"/>
        <v>0</v>
      </c>
      <c r="AI603" s="17" t="str">
        <f>IF('Peer Comparison Tool'!$D$12="NR","",IF($C603='Peer Comparison Tool'!$D$9,COUNT('CECL &lt;50B Database'!$AI$1:AI602)+1,""))</f>
        <v/>
      </c>
    </row>
    <row r="604" spans="29:35" x14ac:dyDescent="0.25">
      <c r="AC604" s="16" t="str">
        <f t="shared" si="54"/>
        <v/>
      </c>
      <c r="AD604" s="16" t="str">
        <f t="shared" si="55"/>
        <v/>
      </c>
      <c r="AE604" s="16" t="str">
        <f t="shared" si="56"/>
        <v/>
      </c>
      <c r="AF604" s="16" t="str">
        <f t="shared" si="57"/>
        <v/>
      </c>
      <c r="AG604" s="16" t="str">
        <f t="shared" si="58"/>
        <v/>
      </c>
      <c r="AH604" s="16">
        <f t="shared" si="59"/>
        <v>0</v>
      </c>
      <c r="AI604" s="17" t="str">
        <f>IF('Peer Comparison Tool'!$D$12="NR","",IF($C604='Peer Comparison Tool'!$D$9,COUNT('CECL &lt;50B Database'!$AI$1:AI603)+1,""))</f>
        <v/>
      </c>
    </row>
    <row r="605" spans="29:35" x14ac:dyDescent="0.25">
      <c r="AC605" s="16" t="str">
        <f t="shared" si="54"/>
        <v/>
      </c>
      <c r="AD605" s="16" t="str">
        <f t="shared" si="55"/>
        <v/>
      </c>
      <c r="AE605" s="16" t="str">
        <f t="shared" si="56"/>
        <v/>
      </c>
      <c r="AF605" s="16" t="str">
        <f t="shared" si="57"/>
        <v/>
      </c>
      <c r="AG605" s="16" t="str">
        <f t="shared" si="58"/>
        <v/>
      </c>
      <c r="AH605" s="16">
        <f t="shared" si="59"/>
        <v>0</v>
      </c>
      <c r="AI605" s="17" t="str">
        <f>IF('Peer Comparison Tool'!$D$12="NR","",IF($C605='Peer Comparison Tool'!$D$9,COUNT('CECL &lt;50B Database'!$AI$1:AI604)+1,""))</f>
        <v/>
      </c>
    </row>
    <row r="606" spans="29:35" x14ac:dyDescent="0.25">
      <c r="AC606" s="16" t="str">
        <f t="shared" si="54"/>
        <v/>
      </c>
      <c r="AD606" s="16" t="str">
        <f t="shared" si="55"/>
        <v/>
      </c>
      <c r="AE606" s="16" t="str">
        <f t="shared" si="56"/>
        <v/>
      </c>
      <c r="AF606" s="16" t="str">
        <f t="shared" si="57"/>
        <v/>
      </c>
      <c r="AG606" s="16" t="str">
        <f t="shared" si="58"/>
        <v/>
      </c>
      <c r="AH606" s="16">
        <f t="shared" si="59"/>
        <v>0</v>
      </c>
      <c r="AI606" s="17" t="str">
        <f>IF('Peer Comparison Tool'!$D$12="NR","",IF($C606='Peer Comparison Tool'!$D$9,COUNT('CECL &lt;50B Database'!$AI$1:AI605)+1,""))</f>
        <v/>
      </c>
    </row>
    <row r="607" spans="29:35" x14ac:dyDescent="0.25">
      <c r="AC607" s="16" t="str">
        <f t="shared" si="54"/>
        <v/>
      </c>
      <c r="AD607" s="16" t="str">
        <f t="shared" si="55"/>
        <v/>
      </c>
      <c r="AE607" s="16" t="str">
        <f t="shared" si="56"/>
        <v/>
      </c>
      <c r="AF607" s="16" t="str">
        <f t="shared" si="57"/>
        <v/>
      </c>
      <c r="AG607" s="16" t="str">
        <f t="shared" si="58"/>
        <v/>
      </c>
      <c r="AH607" s="16">
        <f t="shared" si="59"/>
        <v>0</v>
      </c>
      <c r="AI607" s="17" t="str">
        <f>IF('Peer Comparison Tool'!$D$12="NR","",IF($C607='Peer Comparison Tool'!$D$9,COUNT('CECL &lt;50B Database'!$AI$1:AI606)+1,""))</f>
        <v/>
      </c>
    </row>
    <row r="608" spans="29:35" x14ac:dyDescent="0.25">
      <c r="AC608" s="16" t="str">
        <f t="shared" si="54"/>
        <v/>
      </c>
      <c r="AD608" s="16" t="str">
        <f t="shared" si="55"/>
        <v/>
      </c>
      <c r="AE608" s="16" t="str">
        <f t="shared" si="56"/>
        <v/>
      </c>
      <c r="AF608" s="16" t="str">
        <f t="shared" si="57"/>
        <v/>
      </c>
      <c r="AG608" s="16" t="str">
        <f t="shared" si="58"/>
        <v/>
      </c>
      <c r="AH608" s="16">
        <f t="shared" si="59"/>
        <v>0</v>
      </c>
      <c r="AI608" s="17" t="str">
        <f>IF('Peer Comparison Tool'!$D$12="NR","",IF($C608='Peer Comparison Tool'!$D$9,COUNT('CECL &lt;50B Database'!$AI$1:AI607)+1,""))</f>
        <v/>
      </c>
    </row>
    <row r="609" spans="29:35" x14ac:dyDescent="0.25">
      <c r="AC609" s="16" t="str">
        <f t="shared" si="54"/>
        <v/>
      </c>
      <c r="AD609" s="16" t="str">
        <f t="shared" si="55"/>
        <v/>
      </c>
      <c r="AE609" s="16" t="str">
        <f t="shared" si="56"/>
        <v/>
      </c>
      <c r="AF609" s="16" t="str">
        <f t="shared" si="57"/>
        <v/>
      </c>
      <c r="AG609" s="16" t="str">
        <f t="shared" si="58"/>
        <v/>
      </c>
      <c r="AH609" s="16">
        <f t="shared" si="59"/>
        <v>0</v>
      </c>
      <c r="AI609" s="17" t="str">
        <f>IF('Peer Comparison Tool'!$D$12="NR","",IF($C609='Peer Comparison Tool'!$D$9,COUNT('CECL &lt;50B Database'!$AI$1:AI608)+1,""))</f>
        <v/>
      </c>
    </row>
    <row r="610" spans="29:35" x14ac:dyDescent="0.25">
      <c r="AC610" s="16" t="str">
        <f t="shared" si="54"/>
        <v/>
      </c>
      <c r="AD610" s="16" t="str">
        <f t="shared" si="55"/>
        <v/>
      </c>
      <c r="AE610" s="16" t="str">
        <f t="shared" si="56"/>
        <v/>
      </c>
      <c r="AF610" s="16" t="str">
        <f t="shared" si="57"/>
        <v/>
      </c>
      <c r="AG610" s="16" t="str">
        <f t="shared" si="58"/>
        <v/>
      </c>
      <c r="AH610" s="16">
        <f t="shared" si="59"/>
        <v>0</v>
      </c>
      <c r="AI610" s="17" t="str">
        <f>IF('Peer Comparison Tool'!$D$12="NR","",IF($C610='Peer Comparison Tool'!$D$9,COUNT('CECL &lt;50B Database'!$AI$1:AI609)+1,""))</f>
        <v/>
      </c>
    </row>
    <row r="611" spans="29:35" x14ac:dyDescent="0.25">
      <c r="AC611" s="16" t="str">
        <f t="shared" si="54"/>
        <v/>
      </c>
      <c r="AD611" s="16" t="str">
        <f t="shared" si="55"/>
        <v/>
      </c>
      <c r="AE611" s="16" t="str">
        <f t="shared" si="56"/>
        <v/>
      </c>
      <c r="AF611" s="16" t="str">
        <f t="shared" si="57"/>
        <v/>
      </c>
      <c r="AG611" s="16" t="str">
        <f t="shared" si="58"/>
        <v/>
      </c>
      <c r="AH611" s="16">
        <f t="shared" si="59"/>
        <v>0</v>
      </c>
      <c r="AI611" s="17" t="str">
        <f>IF('Peer Comparison Tool'!$D$12="NR","",IF($C611='Peer Comparison Tool'!$D$9,COUNT('CECL &lt;50B Database'!$AI$1:AI610)+1,""))</f>
        <v/>
      </c>
    </row>
    <row r="612" spans="29:35" x14ac:dyDescent="0.25">
      <c r="AC612" s="16" t="str">
        <f t="shared" si="54"/>
        <v/>
      </c>
      <c r="AD612" s="16" t="str">
        <f t="shared" si="55"/>
        <v/>
      </c>
      <c r="AE612" s="16" t="str">
        <f t="shared" si="56"/>
        <v/>
      </c>
      <c r="AF612" s="16" t="str">
        <f t="shared" si="57"/>
        <v/>
      </c>
      <c r="AG612" s="16" t="str">
        <f t="shared" si="58"/>
        <v/>
      </c>
      <c r="AH612" s="16">
        <f t="shared" si="59"/>
        <v>0</v>
      </c>
      <c r="AI612" s="17" t="str">
        <f>IF('Peer Comparison Tool'!$D$12="NR","",IF($C612='Peer Comparison Tool'!$D$9,COUNT('CECL &lt;50B Database'!$AI$1:AI611)+1,""))</f>
        <v/>
      </c>
    </row>
    <row r="613" spans="29:35" x14ac:dyDescent="0.25">
      <c r="AC613" s="16" t="str">
        <f t="shared" si="54"/>
        <v/>
      </c>
      <c r="AD613" s="16" t="str">
        <f t="shared" si="55"/>
        <v/>
      </c>
      <c r="AE613" s="16" t="str">
        <f t="shared" si="56"/>
        <v/>
      </c>
      <c r="AF613" s="16" t="str">
        <f t="shared" si="57"/>
        <v/>
      </c>
      <c r="AG613" s="16" t="str">
        <f t="shared" si="58"/>
        <v/>
      </c>
      <c r="AH613" s="16">
        <f t="shared" si="59"/>
        <v>0</v>
      </c>
      <c r="AI613" s="17" t="str">
        <f>IF('Peer Comparison Tool'!$D$12="NR","",IF($C613='Peer Comparison Tool'!$D$9,COUNT('CECL &lt;50B Database'!$AI$1:AI612)+1,""))</f>
        <v/>
      </c>
    </row>
    <row r="614" spans="29:35" x14ac:dyDescent="0.25">
      <c r="AC614" s="16" t="str">
        <f t="shared" si="54"/>
        <v/>
      </c>
      <c r="AD614" s="16" t="str">
        <f t="shared" si="55"/>
        <v/>
      </c>
      <c r="AE614" s="16" t="str">
        <f t="shared" si="56"/>
        <v/>
      </c>
      <c r="AF614" s="16" t="str">
        <f t="shared" si="57"/>
        <v/>
      </c>
      <c r="AG614" s="16" t="str">
        <f t="shared" si="58"/>
        <v/>
      </c>
      <c r="AH614" s="16">
        <f t="shared" si="59"/>
        <v>0</v>
      </c>
      <c r="AI614" s="17" t="str">
        <f>IF('Peer Comparison Tool'!$D$12="NR","",IF($C614='Peer Comparison Tool'!$D$9,COUNT('CECL &lt;50B Database'!$AI$1:AI613)+1,""))</f>
        <v/>
      </c>
    </row>
    <row r="615" spans="29:35" x14ac:dyDescent="0.25">
      <c r="AC615" s="16" t="str">
        <f t="shared" si="54"/>
        <v/>
      </c>
      <c r="AD615" s="16" t="str">
        <f t="shared" si="55"/>
        <v/>
      </c>
      <c r="AE615" s="16" t="str">
        <f t="shared" si="56"/>
        <v/>
      </c>
      <c r="AF615" s="16" t="str">
        <f t="shared" si="57"/>
        <v/>
      </c>
      <c r="AG615" s="16" t="str">
        <f t="shared" si="58"/>
        <v/>
      </c>
      <c r="AH615" s="16">
        <f t="shared" si="59"/>
        <v>0</v>
      </c>
      <c r="AI615" s="17" t="str">
        <f>IF('Peer Comparison Tool'!$D$12="NR","",IF($C615='Peer Comparison Tool'!$D$9,COUNT('CECL &lt;50B Database'!$AI$1:AI614)+1,""))</f>
        <v/>
      </c>
    </row>
    <row r="616" spans="29:35" x14ac:dyDescent="0.25">
      <c r="AC616" s="16" t="str">
        <f t="shared" si="54"/>
        <v/>
      </c>
      <c r="AD616" s="16" t="str">
        <f t="shared" si="55"/>
        <v/>
      </c>
      <c r="AE616" s="16" t="str">
        <f t="shared" si="56"/>
        <v/>
      </c>
      <c r="AF616" s="16" t="str">
        <f t="shared" si="57"/>
        <v/>
      </c>
      <c r="AG616" s="16" t="str">
        <f t="shared" si="58"/>
        <v/>
      </c>
      <c r="AH616" s="16">
        <f t="shared" si="59"/>
        <v>0</v>
      </c>
      <c r="AI616" s="17" t="str">
        <f>IF('Peer Comparison Tool'!$D$12="NR","",IF($C616='Peer Comparison Tool'!$D$9,COUNT('CECL &lt;50B Database'!$AI$1:AI615)+1,""))</f>
        <v/>
      </c>
    </row>
    <row r="617" spans="29:35" x14ac:dyDescent="0.25">
      <c r="AC617" s="16" t="str">
        <f t="shared" si="54"/>
        <v/>
      </c>
      <c r="AD617" s="16" t="str">
        <f t="shared" si="55"/>
        <v/>
      </c>
      <c r="AE617" s="16" t="str">
        <f t="shared" si="56"/>
        <v/>
      </c>
      <c r="AF617" s="16" t="str">
        <f t="shared" si="57"/>
        <v/>
      </c>
      <c r="AG617" s="16" t="str">
        <f t="shared" si="58"/>
        <v/>
      </c>
      <c r="AH617" s="16">
        <f t="shared" si="59"/>
        <v>0</v>
      </c>
      <c r="AI617" s="17" t="str">
        <f>IF('Peer Comparison Tool'!$D$12="NR","",IF($C617='Peer Comparison Tool'!$D$9,COUNT('CECL &lt;50B Database'!$AI$1:AI616)+1,""))</f>
        <v/>
      </c>
    </row>
    <row r="618" spans="29:35" x14ac:dyDescent="0.25">
      <c r="AC618" s="16" t="str">
        <f t="shared" si="54"/>
        <v/>
      </c>
      <c r="AD618" s="16" t="str">
        <f t="shared" si="55"/>
        <v/>
      </c>
      <c r="AE618" s="16" t="str">
        <f t="shared" si="56"/>
        <v/>
      </c>
      <c r="AF618" s="16" t="str">
        <f t="shared" si="57"/>
        <v/>
      </c>
      <c r="AG618" s="16" t="str">
        <f t="shared" si="58"/>
        <v/>
      </c>
      <c r="AH618" s="16">
        <f t="shared" si="59"/>
        <v>0</v>
      </c>
      <c r="AI618" s="17" t="str">
        <f>IF('Peer Comparison Tool'!$D$12="NR","",IF($C618='Peer Comparison Tool'!$D$9,COUNT('CECL &lt;50B Database'!$AI$1:AI617)+1,""))</f>
        <v/>
      </c>
    </row>
    <row r="619" spans="29:35" x14ac:dyDescent="0.25">
      <c r="AC619" s="16" t="str">
        <f t="shared" si="54"/>
        <v/>
      </c>
      <c r="AD619" s="16" t="str">
        <f t="shared" si="55"/>
        <v/>
      </c>
      <c r="AE619" s="16" t="str">
        <f t="shared" si="56"/>
        <v/>
      </c>
      <c r="AF619" s="16" t="str">
        <f t="shared" si="57"/>
        <v/>
      </c>
      <c r="AG619" s="16" t="str">
        <f t="shared" si="58"/>
        <v/>
      </c>
      <c r="AH619" s="16">
        <f t="shared" si="59"/>
        <v>0</v>
      </c>
      <c r="AI619" s="17" t="str">
        <f>IF('Peer Comparison Tool'!$D$12="NR","",IF($C619='Peer Comparison Tool'!$D$9,COUNT('CECL &lt;50B Database'!$AI$1:AI618)+1,""))</f>
        <v/>
      </c>
    </row>
    <row r="620" spans="29:35" x14ac:dyDescent="0.25">
      <c r="AC620" s="16" t="str">
        <f t="shared" si="54"/>
        <v/>
      </c>
      <c r="AD620" s="16" t="str">
        <f t="shared" si="55"/>
        <v/>
      </c>
      <c r="AE620" s="16" t="str">
        <f t="shared" si="56"/>
        <v/>
      </c>
      <c r="AF620" s="16" t="str">
        <f t="shared" si="57"/>
        <v/>
      </c>
      <c r="AG620" s="16" t="str">
        <f t="shared" si="58"/>
        <v/>
      </c>
      <c r="AH620" s="16">
        <f t="shared" si="59"/>
        <v>0</v>
      </c>
      <c r="AI620" s="17" t="str">
        <f>IF('Peer Comparison Tool'!$D$12="NR","",IF($C620='Peer Comparison Tool'!$D$9,COUNT('CECL &lt;50B Database'!$AI$1:AI619)+1,""))</f>
        <v/>
      </c>
    </row>
    <row r="621" spans="29:35" x14ac:dyDescent="0.25">
      <c r="AC621" s="16" t="str">
        <f t="shared" si="54"/>
        <v/>
      </c>
      <c r="AD621" s="16" t="str">
        <f t="shared" si="55"/>
        <v/>
      </c>
      <c r="AE621" s="16" t="str">
        <f t="shared" si="56"/>
        <v/>
      </c>
      <c r="AF621" s="16" t="str">
        <f t="shared" si="57"/>
        <v/>
      </c>
      <c r="AG621" s="16" t="str">
        <f t="shared" si="58"/>
        <v/>
      </c>
      <c r="AH621" s="16">
        <f t="shared" si="59"/>
        <v>0</v>
      </c>
      <c r="AI621" s="17" t="str">
        <f>IF('Peer Comparison Tool'!$D$12="NR","",IF($C621='Peer Comparison Tool'!$D$9,COUNT('CECL &lt;50B Database'!$AI$1:AI620)+1,""))</f>
        <v/>
      </c>
    </row>
    <row r="622" spans="29:35" x14ac:dyDescent="0.25">
      <c r="AC622" s="16" t="str">
        <f t="shared" si="54"/>
        <v/>
      </c>
      <c r="AD622" s="16" t="str">
        <f t="shared" si="55"/>
        <v/>
      </c>
      <c r="AE622" s="16" t="str">
        <f t="shared" si="56"/>
        <v/>
      </c>
      <c r="AF622" s="16" t="str">
        <f t="shared" si="57"/>
        <v/>
      </c>
      <c r="AG622" s="16" t="str">
        <f t="shared" si="58"/>
        <v/>
      </c>
      <c r="AH622" s="16">
        <f t="shared" si="59"/>
        <v>0</v>
      </c>
      <c r="AI622" s="17" t="str">
        <f>IF('Peer Comparison Tool'!$D$12="NR","",IF($C622='Peer Comparison Tool'!$D$9,COUNT('CECL &lt;50B Database'!$AI$1:AI621)+1,""))</f>
        <v/>
      </c>
    </row>
    <row r="623" spans="29:35" x14ac:dyDescent="0.25">
      <c r="AC623" s="16" t="str">
        <f t="shared" si="54"/>
        <v/>
      </c>
      <c r="AD623" s="16" t="str">
        <f t="shared" si="55"/>
        <v/>
      </c>
      <c r="AE623" s="16" t="str">
        <f t="shared" si="56"/>
        <v/>
      </c>
      <c r="AF623" s="16" t="str">
        <f t="shared" si="57"/>
        <v/>
      </c>
      <c r="AG623" s="16" t="str">
        <f t="shared" si="58"/>
        <v/>
      </c>
      <c r="AH623" s="16">
        <f t="shared" si="59"/>
        <v>0</v>
      </c>
      <c r="AI623" s="17" t="str">
        <f>IF('Peer Comparison Tool'!$D$12="NR","",IF($C623='Peer Comparison Tool'!$D$9,COUNT('CECL &lt;50B Database'!$AI$1:AI622)+1,""))</f>
        <v/>
      </c>
    </row>
    <row r="624" spans="29:35" x14ac:dyDescent="0.25">
      <c r="AC624" s="16" t="str">
        <f t="shared" si="54"/>
        <v/>
      </c>
      <c r="AD624" s="16" t="str">
        <f t="shared" si="55"/>
        <v/>
      </c>
      <c r="AE624" s="16" t="str">
        <f t="shared" si="56"/>
        <v/>
      </c>
      <c r="AF624" s="16" t="str">
        <f t="shared" si="57"/>
        <v/>
      </c>
      <c r="AG624" s="16" t="str">
        <f t="shared" si="58"/>
        <v/>
      </c>
      <c r="AH624" s="16">
        <f t="shared" si="59"/>
        <v>0</v>
      </c>
      <c r="AI624" s="17" t="str">
        <f>IF('Peer Comparison Tool'!$D$12="NR","",IF($C624='Peer Comparison Tool'!$D$9,COUNT('CECL &lt;50B Database'!$AI$1:AI623)+1,""))</f>
        <v/>
      </c>
    </row>
    <row r="625" spans="29:35" x14ac:dyDescent="0.25">
      <c r="AC625" s="16" t="str">
        <f t="shared" si="54"/>
        <v/>
      </c>
      <c r="AD625" s="16" t="str">
        <f t="shared" si="55"/>
        <v/>
      </c>
      <c r="AE625" s="16" t="str">
        <f t="shared" si="56"/>
        <v/>
      </c>
      <c r="AF625" s="16" t="str">
        <f t="shared" si="57"/>
        <v/>
      </c>
      <c r="AG625" s="16" t="str">
        <f t="shared" si="58"/>
        <v/>
      </c>
      <c r="AH625" s="16">
        <f t="shared" si="59"/>
        <v>0</v>
      </c>
      <c r="AI625" s="17" t="str">
        <f>IF('Peer Comparison Tool'!$D$12="NR","",IF($C625='Peer Comparison Tool'!$D$9,COUNT('CECL &lt;50B Database'!$AI$1:AI624)+1,""))</f>
        <v/>
      </c>
    </row>
    <row r="626" spans="29:35" x14ac:dyDescent="0.25">
      <c r="AC626" s="16" t="str">
        <f t="shared" si="54"/>
        <v/>
      </c>
      <c r="AD626" s="16" t="str">
        <f t="shared" si="55"/>
        <v/>
      </c>
      <c r="AE626" s="16" t="str">
        <f t="shared" si="56"/>
        <v/>
      </c>
      <c r="AF626" s="16" t="str">
        <f t="shared" si="57"/>
        <v/>
      </c>
      <c r="AG626" s="16" t="str">
        <f t="shared" si="58"/>
        <v/>
      </c>
      <c r="AH626" s="16">
        <f t="shared" si="59"/>
        <v>0</v>
      </c>
      <c r="AI626" s="17" t="str">
        <f>IF('Peer Comparison Tool'!$D$12="NR","",IF($C626='Peer Comparison Tool'!$D$9,COUNT('CECL &lt;50B Database'!$AI$1:AI625)+1,""))</f>
        <v/>
      </c>
    </row>
    <row r="627" spans="29:35" x14ac:dyDescent="0.25">
      <c r="AC627" s="16" t="str">
        <f t="shared" si="54"/>
        <v/>
      </c>
      <c r="AD627" s="16" t="str">
        <f t="shared" si="55"/>
        <v/>
      </c>
      <c r="AE627" s="16" t="str">
        <f t="shared" si="56"/>
        <v/>
      </c>
      <c r="AF627" s="16" t="str">
        <f t="shared" si="57"/>
        <v/>
      </c>
      <c r="AG627" s="16" t="str">
        <f t="shared" si="58"/>
        <v/>
      </c>
      <c r="AH627" s="16">
        <f t="shared" si="59"/>
        <v>0</v>
      </c>
      <c r="AI627" s="17" t="str">
        <f>IF('Peer Comparison Tool'!$D$12="NR","",IF($C627='Peer Comparison Tool'!$D$9,COUNT('CECL &lt;50B Database'!$AI$1:AI626)+1,""))</f>
        <v/>
      </c>
    </row>
    <row r="628" spans="29:35" x14ac:dyDescent="0.25">
      <c r="AC628" s="16" t="str">
        <f t="shared" si="54"/>
        <v/>
      </c>
      <c r="AD628" s="16" t="str">
        <f t="shared" si="55"/>
        <v/>
      </c>
      <c r="AE628" s="16" t="str">
        <f t="shared" si="56"/>
        <v/>
      </c>
      <c r="AF628" s="16" t="str">
        <f t="shared" si="57"/>
        <v/>
      </c>
      <c r="AG628" s="16" t="str">
        <f t="shared" si="58"/>
        <v/>
      </c>
      <c r="AH628" s="16">
        <f t="shared" si="59"/>
        <v>0</v>
      </c>
      <c r="AI628" s="17" t="str">
        <f>IF('Peer Comparison Tool'!$D$12="NR","",IF($C628='Peer Comparison Tool'!$D$9,COUNT('CECL &lt;50B Database'!$AI$1:AI627)+1,""))</f>
        <v/>
      </c>
    </row>
    <row r="629" spans="29:35" x14ac:dyDescent="0.25">
      <c r="AC629" s="16" t="str">
        <f t="shared" si="54"/>
        <v/>
      </c>
      <c r="AD629" s="16" t="str">
        <f t="shared" si="55"/>
        <v/>
      </c>
      <c r="AE629" s="16" t="str">
        <f t="shared" si="56"/>
        <v/>
      </c>
      <c r="AF629" s="16" t="str">
        <f t="shared" si="57"/>
        <v/>
      </c>
      <c r="AG629" s="16" t="str">
        <f t="shared" si="58"/>
        <v/>
      </c>
      <c r="AH629" s="16">
        <f t="shared" si="59"/>
        <v>0</v>
      </c>
      <c r="AI629" s="17" t="str">
        <f>IF('Peer Comparison Tool'!$D$12="NR","",IF($C629='Peer Comparison Tool'!$D$9,COUNT('CECL &lt;50B Database'!$AI$1:AI628)+1,""))</f>
        <v/>
      </c>
    </row>
    <row r="630" spans="29:35" x14ac:dyDescent="0.25">
      <c r="AC630" s="16" t="str">
        <f t="shared" si="54"/>
        <v/>
      </c>
      <c r="AD630" s="16" t="str">
        <f t="shared" si="55"/>
        <v/>
      </c>
      <c r="AE630" s="16" t="str">
        <f t="shared" si="56"/>
        <v/>
      </c>
      <c r="AF630" s="16" t="str">
        <f t="shared" si="57"/>
        <v/>
      </c>
      <c r="AG630" s="16" t="str">
        <f t="shared" si="58"/>
        <v/>
      </c>
      <c r="AH630" s="16">
        <f t="shared" si="59"/>
        <v>0</v>
      </c>
      <c r="AI630" s="17" t="str">
        <f>IF('Peer Comparison Tool'!$D$12="NR","",IF($C630='Peer Comparison Tool'!$D$9,COUNT('CECL &lt;50B Database'!$AI$1:AI629)+1,""))</f>
        <v/>
      </c>
    </row>
    <row r="631" spans="29:35" x14ac:dyDescent="0.25">
      <c r="AC631" s="16" t="str">
        <f t="shared" si="54"/>
        <v/>
      </c>
      <c r="AD631" s="16" t="str">
        <f t="shared" si="55"/>
        <v/>
      </c>
      <c r="AE631" s="16" t="str">
        <f t="shared" si="56"/>
        <v/>
      </c>
      <c r="AF631" s="16" t="str">
        <f t="shared" si="57"/>
        <v/>
      </c>
      <c r="AG631" s="16" t="str">
        <f t="shared" si="58"/>
        <v/>
      </c>
      <c r="AH631" s="16">
        <f t="shared" si="59"/>
        <v>0</v>
      </c>
      <c r="AI631" s="17" t="str">
        <f>IF('Peer Comparison Tool'!$D$12="NR","",IF($C631='Peer Comparison Tool'!$D$9,COUNT('CECL &lt;50B Database'!$AI$1:AI630)+1,""))</f>
        <v/>
      </c>
    </row>
    <row r="632" spans="29:35" x14ac:dyDescent="0.25">
      <c r="AC632" s="16" t="str">
        <f t="shared" si="54"/>
        <v/>
      </c>
      <c r="AD632" s="16" t="str">
        <f t="shared" si="55"/>
        <v/>
      </c>
      <c r="AE632" s="16" t="str">
        <f t="shared" si="56"/>
        <v/>
      </c>
      <c r="AF632" s="16" t="str">
        <f t="shared" si="57"/>
        <v/>
      </c>
      <c r="AG632" s="16" t="str">
        <f t="shared" si="58"/>
        <v/>
      </c>
      <c r="AH632" s="16">
        <f t="shared" si="59"/>
        <v>0</v>
      </c>
      <c r="AI632" s="17" t="str">
        <f>IF('Peer Comparison Tool'!$D$12="NR","",IF($C632='Peer Comparison Tool'!$D$9,COUNT('CECL &lt;50B Database'!$AI$1:AI631)+1,""))</f>
        <v/>
      </c>
    </row>
    <row r="633" spans="29:35" x14ac:dyDescent="0.25">
      <c r="AC633" s="16" t="str">
        <f t="shared" si="54"/>
        <v/>
      </c>
      <c r="AD633" s="16" t="str">
        <f t="shared" si="55"/>
        <v/>
      </c>
      <c r="AE633" s="16" t="str">
        <f t="shared" si="56"/>
        <v/>
      </c>
      <c r="AF633" s="16" t="str">
        <f t="shared" si="57"/>
        <v/>
      </c>
      <c r="AG633" s="16" t="str">
        <f t="shared" si="58"/>
        <v/>
      </c>
      <c r="AH633" s="16">
        <f t="shared" si="59"/>
        <v>0</v>
      </c>
      <c r="AI633" s="17" t="str">
        <f>IF('Peer Comparison Tool'!$D$12="NR","",IF($C633='Peer Comparison Tool'!$D$9,COUNT('CECL &lt;50B Database'!$AI$1:AI632)+1,""))</f>
        <v/>
      </c>
    </row>
    <row r="634" spans="29:35" x14ac:dyDescent="0.25">
      <c r="AC634" s="16" t="str">
        <f t="shared" si="54"/>
        <v/>
      </c>
      <c r="AD634" s="16" t="str">
        <f t="shared" si="55"/>
        <v/>
      </c>
      <c r="AE634" s="16" t="str">
        <f t="shared" si="56"/>
        <v/>
      </c>
      <c r="AF634" s="16" t="str">
        <f t="shared" si="57"/>
        <v/>
      </c>
      <c r="AG634" s="16" t="str">
        <f t="shared" si="58"/>
        <v/>
      </c>
      <c r="AH634" s="16">
        <f t="shared" si="59"/>
        <v>0</v>
      </c>
      <c r="AI634" s="17" t="str">
        <f>IF('Peer Comparison Tool'!$D$12="NR","",IF($C634='Peer Comparison Tool'!$D$9,COUNT('CECL &lt;50B Database'!$AI$1:AI633)+1,""))</f>
        <v/>
      </c>
    </row>
    <row r="635" spans="29:35" x14ac:dyDescent="0.25">
      <c r="AC635" s="16" t="str">
        <f t="shared" si="54"/>
        <v/>
      </c>
      <c r="AD635" s="16" t="str">
        <f t="shared" si="55"/>
        <v/>
      </c>
      <c r="AE635" s="16" t="str">
        <f t="shared" si="56"/>
        <v/>
      </c>
      <c r="AF635" s="16" t="str">
        <f t="shared" si="57"/>
        <v/>
      </c>
      <c r="AG635" s="16" t="str">
        <f t="shared" si="58"/>
        <v/>
      </c>
      <c r="AH635" s="16">
        <f t="shared" si="59"/>
        <v>0</v>
      </c>
      <c r="AI635" s="17" t="str">
        <f>IF('Peer Comparison Tool'!$D$12="NR","",IF($C635='Peer Comparison Tool'!$D$9,COUNT('CECL &lt;50B Database'!$AI$1:AI634)+1,""))</f>
        <v/>
      </c>
    </row>
    <row r="636" spans="29:35" x14ac:dyDescent="0.25">
      <c r="AC636" s="16" t="str">
        <f t="shared" si="54"/>
        <v/>
      </c>
      <c r="AD636" s="16" t="str">
        <f t="shared" si="55"/>
        <v/>
      </c>
      <c r="AE636" s="16" t="str">
        <f t="shared" si="56"/>
        <v/>
      </c>
      <c r="AF636" s="16" t="str">
        <f t="shared" si="57"/>
        <v/>
      </c>
      <c r="AG636" s="16" t="str">
        <f t="shared" si="58"/>
        <v/>
      </c>
      <c r="AH636" s="16">
        <f t="shared" si="59"/>
        <v>0</v>
      </c>
      <c r="AI636" s="17" t="str">
        <f>IF('Peer Comparison Tool'!$D$12="NR","",IF($C636='Peer Comparison Tool'!$D$9,COUNT('CECL &lt;50B Database'!$AI$1:AI635)+1,""))</f>
        <v/>
      </c>
    </row>
    <row r="637" spans="29:35" x14ac:dyDescent="0.25">
      <c r="AC637" s="16" t="str">
        <f t="shared" si="54"/>
        <v/>
      </c>
      <c r="AD637" s="16" t="str">
        <f t="shared" si="55"/>
        <v/>
      </c>
      <c r="AE637" s="16" t="str">
        <f t="shared" si="56"/>
        <v/>
      </c>
      <c r="AF637" s="16" t="str">
        <f t="shared" si="57"/>
        <v/>
      </c>
      <c r="AG637" s="16" t="str">
        <f t="shared" si="58"/>
        <v/>
      </c>
      <c r="AH637" s="16">
        <f t="shared" si="59"/>
        <v>0</v>
      </c>
      <c r="AI637" s="17" t="str">
        <f>IF('Peer Comparison Tool'!$D$12="NR","",IF($C637='Peer Comparison Tool'!$D$9,COUNT('CECL &lt;50B Database'!$AI$1:AI636)+1,""))</f>
        <v/>
      </c>
    </row>
    <row r="638" spans="29:35" x14ac:dyDescent="0.25">
      <c r="AC638" s="16" t="str">
        <f t="shared" si="54"/>
        <v/>
      </c>
      <c r="AD638" s="16" t="str">
        <f t="shared" si="55"/>
        <v/>
      </c>
      <c r="AE638" s="16" t="str">
        <f t="shared" si="56"/>
        <v/>
      </c>
      <c r="AF638" s="16" t="str">
        <f t="shared" si="57"/>
        <v/>
      </c>
      <c r="AG638" s="16" t="str">
        <f t="shared" si="58"/>
        <v/>
      </c>
      <c r="AH638" s="16">
        <f t="shared" si="59"/>
        <v>0</v>
      </c>
      <c r="AI638" s="17" t="str">
        <f>IF('Peer Comparison Tool'!$D$12="NR","",IF($C638='Peer Comparison Tool'!$D$9,COUNT('CECL &lt;50B Database'!$AI$1:AI637)+1,""))</f>
        <v/>
      </c>
    </row>
    <row r="639" spans="29:35" x14ac:dyDescent="0.25">
      <c r="AC639" s="16" t="str">
        <f t="shared" si="54"/>
        <v/>
      </c>
      <c r="AD639" s="16" t="str">
        <f t="shared" si="55"/>
        <v/>
      </c>
      <c r="AE639" s="16" t="str">
        <f t="shared" si="56"/>
        <v/>
      </c>
      <c r="AF639" s="16" t="str">
        <f t="shared" si="57"/>
        <v/>
      </c>
      <c r="AG639" s="16" t="str">
        <f t="shared" si="58"/>
        <v/>
      </c>
      <c r="AH639" s="16">
        <f t="shared" si="59"/>
        <v>0</v>
      </c>
      <c r="AI639" s="17" t="str">
        <f>IF('Peer Comparison Tool'!$D$12="NR","",IF($C639='Peer Comparison Tool'!$D$9,COUNT('CECL &lt;50B Database'!$AI$1:AI638)+1,""))</f>
        <v/>
      </c>
    </row>
    <row r="640" spans="29:35" x14ac:dyDescent="0.25">
      <c r="AC640" s="16" t="str">
        <f t="shared" si="54"/>
        <v/>
      </c>
      <c r="AD640" s="16" t="str">
        <f t="shared" si="55"/>
        <v/>
      </c>
      <c r="AE640" s="16" t="str">
        <f t="shared" si="56"/>
        <v/>
      </c>
      <c r="AF640" s="16" t="str">
        <f t="shared" si="57"/>
        <v/>
      </c>
      <c r="AG640" s="16" t="str">
        <f t="shared" si="58"/>
        <v/>
      </c>
      <c r="AH640" s="16">
        <f t="shared" si="59"/>
        <v>0</v>
      </c>
      <c r="AI640" s="17" t="str">
        <f>IF('Peer Comparison Tool'!$D$12="NR","",IF($C640='Peer Comparison Tool'!$D$9,COUNT('CECL &lt;50B Database'!$AI$1:AI639)+1,""))</f>
        <v/>
      </c>
    </row>
    <row r="641" spans="29:35" x14ac:dyDescent="0.25">
      <c r="AC641" s="16" t="str">
        <f t="shared" si="54"/>
        <v/>
      </c>
      <c r="AD641" s="16" t="str">
        <f t="shared" si="55"/>
        <v/>
      </c>
      <c r="AE641" s="16" t="str">
        <f t="shared" si="56"/>
        <v/>
      </c>
      <c r="AF641" s="16" t="str">
        <f t="shared" si="57"/>
        <v/>
      </c>
      <c r="AG641" s="16" t="str">
        <f t="shared" si="58"/>
        <v/>
      </c>
      <c r="AH641" s="16">
        <f t="shared" si="59"/>
        <v>0</v>
      </c>
      <c r="AI641" s="17" t="str">
        <f>IF('Peer Comparison Tool'!$D$12="NR","",IF($C641='Peer Comparison Tool'!$D$9,COUNT('CECL &lt;50B Database'!$AI$1:AI640)+1,""))</f>
        <v/>
      </c>
    </row>
    <row r="642" spans="29:35" x14ac:dyDescent="0.25">
      <c r="AC642" s="16" t="str">
        <f t="shared" si="54"/>
        <v/>
      </c>
      <c r="AD642" s="16" t="str">
        <f t="shared" si="55"/>
        <v/>
      </c>
      <c r="AE642" s="16" t="str">
        <f t="shared" si="56"/>
        <v/>
      </c>
      <c r="AF642" s="16" t="str">
        <f t="shared" si="57"/>
        <v/>
      </c>
      <c r="AG642" s="16" t="str">
        <f t="shared" si="58"/>
        <v/>
      </c>
      <c r="AH642" s="16">
        <f t="shared" si="59"/>
        <v>0</v>
      </c>
      <c r="AI642" s="17" t="str">
        <f>IF('Peer Comparison Tool'!$D$12="NR","",IF($C642='Peer Comparison Tool'!$D$9,COUNT('CECL &lt;50B Database'!$AI$1:AI641)+1,""))</f>
        <v/>
      </c>
    </row>
    <row r="643" spans="29:35" x14ac:dyDescent="0.25">
      <c r="AC643" s="16" t="str">
        <f t="shared" ref="AC643:AC706" si="60">IF(AND($G643&gt;=10000000,$G643&lt;50000000),$K643,"")</f>
        <v/>
      </c>
      <c r="AD643" s="16" t="str">
        <f t="shared" ref="AD643:AD706" si="61">IF(AND($G643&gt;=5000000,$G643&lt;9999999),$K643,"")</f>
        <v/>
      </c>
      <c r="AE643" s="16" t="str">
        <f t="shared" ref="AE643:AE706" si="62">IF(AND($G643&gt;=1000000,$G643&lt;4999999),$K643,"")</f>
        <v/>
      </c>
      <c r="AF643" s="16" t="str">
        <f t="shared" ref="AF643:AF706" si="63">IF(AND($G643&gt;=500000,$G643&lt;999999),$K643,"")</f>
        <v/>
      </c>
      <c r="AG643" s="16" t="str">
        <f t="shared" ref="AG643:AG706" si="64">IF(AND($G643&gt;=100000,$G643&lt;499999),$K643,"")</f>
        <v/>
      </c>
      <c r="AH643" s="16">
        <f t="shared" ref="AH643:AH706" si="65">IF(AND($G643&gt;=0,$G643&lt;99999),$K643,"")</f>
        <v>0</v>
      </c>
      <c r="AI643" s="17" t="str">
        <f>IF('Peer Comparison Tool'!$D$12="NR","",IF($C643='Peer Comparison Tool'!$D$9,COUNT('CECL &lt;50B Database'!$AI$1:AI642)+1,""))</f>
        <v/>
      </c>
    </row>
    <row r="644" spans="29:35" x14ac:dyDescent="0.25">
      <c r="AC644" s="16" t="str">
        <f t="shared" si="60"/>
        <v/>
      </c>
      <c r="AD644" s="16" t="str">
        <f t="shared" si="61"/>
        <v/>
      </c>
      <c r="AE644" s="16" t="str">
        <f t="shared" si="62"/>
        <v/>
      </c>
      <c r="AF644" s="16" t="str">
        <f t="shared" si="63"/>
        <v/>
      </c>
      <c r="AG644" s="16" t="str">
        <f t="shared" si="64"/>
        <v/>
      </c>
      <c r="AH644" s="16">
        <f t="shared" si="65"/>
        <v>0</v>
      </c>
      <c r="AI644" s="17" t="str">
        <f>IF('Peer Comparison Tool'!$D$12="NR","",IF($C644='Peer Comparison Tool'!$D$9,COUNT('CECL &lt;50B Database'!$AI$1:AI643)+1,""))</f>
        <v/>
      </c>
    </row>
    <row r="645" spans="29:35" x14ac:dyDescent="0.25">
      <c r="AC645" s="16" t="str">
        <f t="shared" si="60"/>
        <v/>
      </c>
      <c r="AD645" s="16" t="str">
        <f t="shared" si="61"/>
        <v/>
      </c>
      <c r="AE645" s="16" t="str">
        <f t="shared" si="62"/>
        <v/>
      </c>
      <c r="AF645" s="16" t="str">
        <f t="shared" si="63"/>
        <v/>
      </c>
      <c r="AG645" s="16" t="str">
        <f t="shared" si="64"/>
        <v/>
      </c>
      <c r="AH645" s="16">
        <f t="shared" si="65"/>
        <v>0</v>
      </c>
      <c r="AI645" s="17" t="str">
        <f>IF('Peer Comparison Tool'!$D$12="NR","",IF($C645='Peer Comparison Tool'!$D$9,COUNT('CECL &lt;50B Database'!$AI$1:AI644)+1,""))</f>
        <v/>
      </c>
    </row>
    <row r="646" spans="29:35" x14ac:dyDescent="0.25">
      <c r="AC646" s="16" t="str">
        <f t="shared" si="60"/>
        <v/>
      </c>
      <c r="AD646" s="16" t="str">
        <f t="shared" si="61"/>
        <v/>
      </c>
      <c r="AE646" s="16" t="str">
        <f t="shared" si="62"/>
        <v/>
      </c>
      <c r="AF646" s="16" t="str">
        <f t="shared" si="63"/>
        <v/>
      </c>
      <c r="AG646" s="16" t="str">
        <f t="shared" si="64"/>
        <v/>
      </c>
      <c r="AH646" s="16">
        <f t="shared" si="65"/>
        <v>0</v>
      </c>
      <c r="AI646" s="17" t="str">
        <f>IF('Peer Comparison Tool'!$D$12="NR","",IF($C646='Peer Comparison Tool'!$D$9,COUNT('CECL &lt;50B Database'!$AI$1:AI645)+1,""))</f>
        <v/>
      </c>
    </row>
    <row r="647" spans="29:35" x14ac:dyDescent="0.25">
      <c r="AC647" s="16" t="str">
        <f t="shared" si="60"/>
        <v/>
      </c>
      <c r="AD647" s="16" t="str">
        <f t="shared" si="61"/>
        <v/>
      </c>
      <c r="AE647" s="16" t="str">
        <f t="shared" si="62"/>
        <v/>
      </c>
      <c r="AF647" s="16" t="str">
        <f t="shared" si="63"/>
        <v/>
      </c>
      <c r="AG647" s="16" t="str">
        <f t="shared" si="64"/>
        <v/>
      </c>
      <c r="AH647" s="16">
        <f t="shared" si="65"/>
        <v>0</v>
      </c>
      <c r="AI647" s="17" t="str">
        <f>IF('Peer Comparison Tool'!$D$12="NR","",IF($C647='Peer Comparison Tool'!$D$9,COUNT('CECL &lt;50B Database'!$AI$1:AI646)+1,""))</f>
        <v/>
      </c>
    </row>
    <row r="648" spans="29:35" x14ac:dyDescent="0.25">
      <c r="AC648" s="16" t="str">
        <f t="shared" si="60"/>
        <v/>
      </c>
      <c r="AD648" s="16" t="str">
        <f t="shared" si="61"/>
        <v/>
      </c>
      <c r="AE648" s="16" t="str">
        <f t="shared" si="62"/>
        <v/>
      </c>
      <c r="AF648" s="16" t="str">
        <f t="shared" si="63"/>
        <v/>
      </c>
      <c r="AG648" s="16" t="str">
        <f t="shared" si="64"/>
        <v/>
      </c>
      <c r="AH648" s="16">
        <f t="shared" si="65"/>
        <v>0</v>
      </c>
      <c r="AI648" s="17" t="str">
        <f>IF('Peer Comparison Tool'!$D$12="NR","",IF($C648='Peer Comparison Tool'!$D$9,COUNT('CECL &lt;50B Database'!$AI$1:AI647)+1,""))</f>
        <v/>
      </c>
    </row>
    <row r="649" spans="29:35" x14ac:dyDescent="0.25">
      <c r="AC649" s="16" t="str">
        <f t="shared" si="60"/>
        <v/>
      </c>
      <c r="AD649" s="16" t="str">
        <f t="shared" si="61"/>
        <v/>
      </c>
      <c r="AE649" s="16" t="str">
        <f t="shared" si="62"/>
        <v/>
      </c>
      <c r="AF649" s="16" t="str">
        <f t="shared" si="63"/>
        <v/>
      </c>
      <c r="AG649" s="16" t="str">
        <f t="shared" si="64"/>
        <v/>
      </c>
      <c r="AH649" s="16">
        <f t="shared" si="65"/>
        <v>0</v>
      </c>
      <c r="AI649" s="17" t="str">
        <f>IF('Peer Comparison Tool'!$D$12="NR","",IF($C649='Peer Comparison Tool'!$D$9,COUNT('CECL &lt;50B Database'!$AI$1:AI648)+1,""))</f>
        <v/>
      </c>
    </row>
    <row r="650" spans="29:35" x14ac:dyDescent="0.25">
      <c r="AC650" s="16" t="str">
        <f t="shared" si="60"/>
        <v/>
      </c>
      <c r="AD650" s="16" t="str">
        <f t="shared" si="61"/>
        <v/>
      </c>
      <c r="AE650" s="16" t="str">
        <f t="shared" si="62"/>
        <v/>
      </c>
      <c r="AF650" s="16" t="str">
        <f t="shared" si="63"/>
        <v/>
      </c>
      <c r="AG650" s="16" t="str">
        <f t="shared" si="64"/>
        <v/>
      </c>
      <c r="AH650" s="16">
        <f t="shared" si="65"/>
        <v>0</v>
      </c>
      <c r="AI650" s="17" t="str">
        <f>IF('Peer Comparison Tool'!$D$12="NR","",IF($C650='Peer Comparison Tool'!$D$9,COUNT('CECL &lt;50B Database'!$AI$1:AI649)+1,""))</f>
        <v/>
      </c>
    </row>
    <row r="651" spans="29:35" x14ac:dyDescent="0.25">
      <c r="AC651" s="16" t="str">
        <f t="shared" si="60"/>
        <v/>
      </c>
      <c r="AD651" s="16" t="str">
        <f t="shared" si="61"/>
        <v/>
      </c>
      <c r="AE651" s="16" t="str">
        <f t="shared" si="62"/>
        <v/>
      </c>
      <c r="AF651" s="16" t="str">
        <f t="shared" si="63"/>
        <v/>
      </c>
      <c r="AG651" s="16" t="str">
        <f t="shared" si="64"/>
        <v/>
      </c>
      <c r="AH651" s="16">
        <f t="shared" si="65"/>
        <v>0</v>
      </c>
      <c r="AI651" s="17" t="str">
        <f>IF('Peer Comparison Tool'!$D$12="NR","",IF($C651='Peer Comparison Tool'!$D$9,COUNT('CECL &lt;50B Database'!$AI$1:AI650)+1,""))</f>
        <v/>
      </c>
    </row>
    <row r="652" spans="29:35" x14ac:dyDescent="0.25">
      <c r="AC652" s="16" t="str">
        <f t="shared" si="60"/>
        <v/>
      </c>
      <c r="AD652" s="16" t="str">
        <f t="shared" si="61"/>
        <v/>
      </c>
      <c r="AE652" s="16" t="str">
        <f t="shared" si="62"/>
        <v/>
      </c>
      <c r="AF652" s="16" t="str">
        <f t="shared" si="63"/>
        <v/>
      </c>
      <c r="AG652" s="16" t="str">
        <f t="shared" si="64"/>
        <v/>
      </c>
      <c r="AH652" s="16">
        <f t="shared" si="65"/>
        <v>0</v>
      </c>
      <c r="AI652" s="17" t="str">
        <f>IF('Peer Comparison Tool'!$D$12="NR","",IF($C652='Peer Comparison Tool'!$D$9,COUNT('CECL &lt;50B Database'!$AI$1:AI651)+1,""))</f>
        <v/>
      </c>
    </row>
    <row r="653" spans="29:35" x14ac:dyDescent="0.25">
      <c r="AC653" s="16" t="str">
        <f t="shared" si="60"/>
        <v/>
      </c>
      <c r="AD653" s="16" t="str">
        <f t="shared" si="61"/>
        <v/>
      </c>
      <c r="AE653" s="16" t="str">
        <f t="shared" si="62"/>
        <v/>
      </c>
      <c r="AF653" s="16" t="str">
        <f t="shared" si="63"/>
        <v/>
      </c>
      <c r="AG653" s="16" t="str">
        <f t="shared" si="64"/>
        <v/>
      </c>
      <c r="AH653" s="16">
        <f t="shared" si="65"/>
        <v>0</v>
      </c>
      <c r="AI653" s="17" t="str">
        <f>IF('Peer Comparison Tool'!$D$12="NR","",IF($C653='Peer Comparison Tool'!$D$9,COUNT('CECL &lt;50B Database'!$AI$1:AI652)+1,""))</f>
        <v/>
      </c>
    </row>
    <row r="654" spans="29:35" x14ac:dyDescent="0.25">
      <c r="AC654" s="16" t="str">
        <f t="shared" si="60"/>
        <v/>
      </c>
      <c r="AD654" s="16" t="str">
        <f t="shared" si="61"/>
        <v/>
      </c>
      <c r="AE654" s="16" t="str">
        <f t="shared" si="62"/>
        <v/>
      </c>
      <c r="AF654" s="16" t="str">
        <f t="shared" si="63"/>
        <v/>
      </c>
      <c r="AG654" s="16" t="str">
        <f t="shared" si="64"/>
        <v/>
      </c>
      <c r="AH654" s="16">
        <f t="shared" si="65"/>
        <v>0</v>
      </c>
      <c r="AI654" s="17" t="str">
        <f>IF('Peer Comparison Tool'!$D$12="NR","",IF($C654='Peer Comparison Tool'!$D$9,COUNT('CECL &lt;50B Database'!$AI$1:AI653)+1,""))</f>
        <v/>
      </c>
    </row>
    <row r="655" spans="29:35" x14ac:dyDescent="0.25">
      <c r="AC655" s="16" t="str">
        <f t="shared" si="60"/>
        <v/>
      </c>
      <c r="AD655" s="16" t="str">
        <f t="shared" si="61"/>
        <v/>
      </c>
      <c r="AE655" s="16" t="str">
        <f t="shared" si="62"/>
        <v/>
      </c>
      <c r="AF655" s="16" t="str">
        <f t="shared" si="63"/>
        <v/>
      </c>
      <c r="AG655" s="16" t="str">
        <f t="shared" si="64"/>
        <v/>
      </c>
      <c r="AH655" s="16">
        <f t="shared" si="65"/>
        <v>0</v>
      </c>
      <c r="AI655" s="17" t="str">
        <f>IF('Peer Comparison Tool'!$D$12="NR","",IF($C655='Peer Comparison Tool'!$D$9,COUNT('CECL &lt;50B Database'!$AI$1:AI654)+1,""))</f>
        <v/>
      </c>
    </row>
    <row r="656" spans="29:35" x14ac:dyDescent="0.25">
      <c r="AC656" s="16" t="str">
        <f t="shared" si="60"/>
        <v/>
      </c>
      <c r="AD656" s="16" t="str">
        <f t="shared" si="61"/>
        <v/>
      </c>
      <c r="AE656" s="16" t="str">
        <f t="shared" si="62"/>
        <v/>
      </c>
      <c r="AF656" s="16" t="str">
        <f t="shared" si="63"/>
        <v/>
      </c>
      <c r="AG656" s="16" t="str">
        <f t="shared" si="64"/>
        <v/>
      </c>
      <c r="AH656" s="16">
        <f t="shared" si="65"/>
        <v>0</v>
      </c>
      <c r="AI656" s="17" t="str">
        <f>IF('Peer Comparison Tool'!$D$12="NR","",IF($C656='Peer Comparison Tool'!$D$9,COUNT('CECL &lt;50B Database'!$AI$1:AI655)+1,""))</f>
        <v/>
      </c>
    </row>
    <row r="657" spans="29:35" x14ac:dyDescent="0.25">
      <c r="AC657" s="16" t="str">
        <f t="shared" si="60"/>
        <v/>
      </c>
      <c r="AD657" s="16" t="str">
        <f t="shared" si="61"/>
        <v/>
      </c>
      <c r="AE657" s="16" t="str">
        <f t="shared" si="62"/>
        <v/>
      </c>
      <c r="AF657" s="16" t="str">
        <f t="shared" si="63"/>
        <v/>
      </c>
      <c r="AG657" s="16" t="str">
        <f t="shared" si="64"/>
        <v/>
      </c>
      <c r="AH657" s="16">
        <f t="shared" si="65"/>
        <v>0</v>
      </c>
      <c r="AI657" s="17" t="str">
        <f>IF('Peer Comparison Tool'!$D$12="NR","",IF($C657='Peer Comparison Tool'!$D$9,COUNT('CECL &lt;50B Database'!$AI$1:AI656)+1,""))</f>
        <v/>
      </c>
    </row>
    <row r="658" spans="29:35" x14ac:dyDescent="0.25">
      <c r="AC658" s="16" t="str">
        <f t="shared" si="60"/>
        <v/>
      </c>
      <c r="AD658" s="16" t="str">
        <f t="shared" si="61"/>
        <v/>
      </c>
      <c r="AE658" s="16" t="str">
        <f t="shared" si="62"/>
        <v/>
      </c>
      <c r="AF658" s="16" t="str">
        <f t="shared" si="63"/>
        <v/>
      </c>
      <c r="AG658" s="16" t="str">
        <f t="shared" si="64"/>
        <v/>
      </c>
      <c r="AH658" s="16">
        <f t="shared" si="65"/>
        <v>0</v>
      </c>
      <c r="AI658" s="17" t="str">
        <f>IF('Peer Comparison Tool'!$D$12="NR","",IF($C658='Peer Comparison Tool'!$D$9,COUNT('CECL &lt;50B Database'!$AI$1:AI657)+1,""))</f>
        <v/>
      </c>
    </row>
    <row r="659" spans="29:35" x14ac:dyDescent="0.25">
      <c r="AC659" s="16" t="str">
        <f t="shared" si="60"/>
        <v/>
      </c>
      <c r="AD659" s="16" t="str">
        <f t="shared" si="61"/>
        <v/>
      </c>
      <c r="AE659" s="16" t="str">
        <f t="shared" si="62"/>
        <v/>
      </c>
      <c r="AF659" s="16" t="str">
        <f t="shared" si="63"/>
        <v/>
      </c>
      <c r="AG659" s="16" t="str">
        <f t="shared" si="64"/>
        <v/>
      </c>
      <c r="AH659" s="16">
        <f t="shared" si="65"/>
        <v>0</v>
      </c>
      <c r="AI659" s="17" t="str">
        <f>IF('Peer Comparison Tool'!$D$12="NR","",IF($C659='Peer Comparison Tool'!$D$9,COUNT('CECL &lt;50B Database'!$AI$1:AI658)+1,""))</f>
        <v/>
      </c>
    </row>
    <row r="660" spans="29:35" x14ac:dyDescent="0.25">
      <c r="AC660" s="16" t="str">
        <f t="shared" si="60"/>
        <v/>
      </c>
      <c r="AD660" s="16" t="str">
        <f t="shared" si="61"/>
        <v/>
      </c>
      <c r="AE660" s="16" t="str">
        <f t="shared" si="62"/>
        <v/>
      </c>
      <c r="AF660" s="16" t="str">
        <f t="shared" si="63"/>
        <v/>
      </c>
      <c r="AG660" s="16" t="str">
        <f t="shared" si="64"/>
        <v/>
      </c>
      <c r="AH660" s="16">
        <f t="shared" si="65"/>
        <v>0</v>
      </c>
      <c r="AI660" s="17" t="str">
        <f>IF('Peer Comparison Tool'!$D$12="NR","",IF($C660='Peer Comparison Tool'!$D$9,COUNT('CECL &lt;50B Database'!$AI$1:AI659)+1,""))</f>
        <v/>
      </c>
    </row>
    <row r="661" spans="29:35" x14ac:dyDescent="0.25">
      <c r="AC661" s="16" t="str">
        <f t="shared" si="60"/>
        <v/>
      </c>
      <c r="AD661" s="16" t="str">
        <f t="shared" si="61"/>
        <v/>
      </c>
      <c r="AE661" s="16" t="str">
        <f t="shared" si="62"/>
        <v/>
      </c>
      <c r="AF661" s="16" t="str">
        <f t="shared" si="63"/>
        <v/>
      </c>
      <c r="AG661" s="16" t="str">
        <f t="shared" si="64"/>
        <v/>
      </c>
      <c r="AH661" s="16">
        <f t="shared" si="65"/>
        <v>0</v>
      </c>
      <c r="AI661" s="17" t="str">
        <f>IF('Peer Comparison Tool'!$D$12="NR","",IF($C661='Peer Comparison Tool'!$D$9,COUNT('CECL &lt;50B Database'!$AI$1:AI660)+1,""))</f>
        <v/>
      </c>
    </row>
    <row r="662" spans="29:35" x14ac:dyDescent="0.25">
      <c r="AC662" s="16" t="str">
        <f t="shared" si="60"/>
        <v/>
      </c>
      <c r="AD662" s="16" t="str">
        <f t="shared" si="61"/>
        <v/>
      </c>
      <c r="AE662" s="16" t="str">
        <f t="shared" si="62"/>
        <v/>
      </c>
      <c r="AF662" s="16" t="str">
        <f t="shared" si="63"/>
        <v/>
      </c>
      <c r="AG662" s="16" t="str">
        <f t="shared" si="64"/>
        <v/>
      </c>
      <c r="AH662" s="16">
        <f t="shared" si="65"/>
        <v>0</v>
      </c>
      <c r="AI662" s="17" t="str">
        <f>IF('Peer Comparison Tool'!$D$12="NR","",IF($C662='Peer Comparison Tool'!$D$9,COUNT('CECL &lt;50B Database'!$AI$1:AI661)+1,""))</f>
        <v/>
      </c>
    </row>
    <row r="663" spans="29:35" x14ac:dyDescent="0.25">
      <c r="AC663" s="16" t="str">
        <f t="shared" si="60"/>
        <v/>
      </c>
      <c r="AD663" s="16" t="str">
        <f t="shared" si="61"/>
        <v/>
      </c>
      <c r="AE663" s="16" t="str">
        <f t="shared" si="62"/>
        <v/>
      </c>
      <c r="AF663" s="16" t="str">
        <f t="shared" si="63"/>
        <v/>
      </c>
      <c r="AG663" s="16" t="str">
        <f t="shared" si="64"/>
        <v/>
      </c>
      <c r="AH663" s="16">
        <f t="shared" si="65"/>
        <v>0</v>
      </c>
      <c r="AI663" s="17" t="str">
        <f>IF('Peer Comparison Tool'!$D$12="NR","",IF($C663='Peer Comparison Tool'!$D$9,COUNT('CECL &lt;50B Database'!$AI$1:AI662)+1,""))</f>
        <v/>
      </c>
    </row>
    <row r="664" spans="29:35" x14ac:dyDescent="0.25">
      <c r="AC664" s="16" t="str">
        <f t="shared" si="60"/>
        <v/>
      </c>
      <c r="AD664" s="16" t="str">
        <f t="shared" si="61"/>
        <v/>
      </c>
      <c r="AE664" s="16" t="str">
        <f t="shared" si="62"/>
        <v/>
      </c>
      <c r="AF664" s="16" t="str">
        <f t="shared" si="63"/>
        <v/>
      </c>
      <c r="AG664" s="16" t="str">
        <f t="shared" si="64"/>
        <v/>
      </c>
      <c r="AH664" s="16">
        <f t="shared" si="65"/>
        <v>0</v>
      </c>
      <c r="AI664" s="17" t="str">
        <f>IF('Peer Comparison Tool'!$D$12="NR","",IF($C664='Peer Comparison Tool'!$D$9,COUNT('CECL &lt;50B Database'!$AI$1:AI663)+1,""))</f>
        <v/>
      </c>
    </row>
    <row r="665" spans="29:35" x14ac:dyDescent="0.25">
      <c r="AC665" s="16" t="str">
        <f t="shared" si="60"/>
        <v/>
      </c>
      <c r="AD665" s="16" t="str">
        <f t="shared" si="61"/>
        <v/>
      </c>
      <c r="AE665" s="16" t="str">
        <f t="shared" si="62"/>
        <v/>
      </c>
      <c r="AF665" s="16" t="str">
        <f t="shared" si="63"/>
        <v/>
      </c>
      <c r="AG665" s="16" t="str">
        <f t="shared" si="64"/>
        <v/>
      </c>
      <c r="AH665" s="16">
        <f t="shared" si="65"/>
        <v>0</v>
      </c>
      <c r="AI665" s="17" t="str">
        <f>IF('Peer Comparison Tool'!$D$12="NR","",IF($C665='Peer Comparison Tool'!$D$9,COUNT('CECL &lt;50B Database'!$AI$1:AI664)+1,""))</f>
        <v/>
      </c>
    </row>
    <row r="666" spans="29:35" x14ac:dyDescent="0.25">
      <c r="AC666" s="16" t="str">
        <f t="shared" si="60"/>
        <v/>
      </c>
      <c r="AD666" s="16" t="str">
        <f t="shared" si="61"/>
        <v/>
      </c>
      <c r="AE666" s="16" t="str">
        <f t="shared" si="62"/>
        <v/>
      </c>
      <c r="AF666" s="16" t="str">
        <f t="shared" si="63"/>
        <v/>
      </c>
      <c r="AG666" s="16" t="str">
        <f t="shared" si="64"/>
        <v/>
      </c>
      <c r="AH666" s="16">
        <f t="shared" si="65"/>
        <v>0</v>
      </c>
      <c r="AI666" s="17" t="str">
        <f>IF('Peer Comparison Tool'!$D$12="NR","",IF($C666='Peer Comparison Tool'!$D$9,COUNT('CECL &lt;50B Database'!$AI$1:AI665)+1,""))</f>
        <v/>
      </c>
    </row>
    <row r="667" spans="29:35" x14ac:dyDescent="0.25">
      <c r="AC667" s="16" t="str">
        <f t="shared" si="60"/>
        <v/>
      </c>
      <c r="AD667" s="16" t="str">
        <f t="shared" si="61"/>
        <v/>
      </c>
      <c r="AE667" s="16" t="str">
        <f t="shared" si="62"/>
        <v/>
      </c>
      <c r="AF667" s="16" t="str">
        <f t="shared" si="63"/>
        <v/>
      </c>
      <c r="AG667" s="16" t="str">
        <f t="shared" si="64"/>
        <v/>
      </c>
      <c r="AH667" s="16">
        <f t="shared" si="65"/>
        <v>0</v>
      </c>
      <c r="AI667" s="17" t="str">
        <f>IF('Peer Comparison Tool'!$D$12="NR","",IF($C667='Peer Comparison Tool'!$D$9,COUNT('CECL &lt;50B Database'!$AI$1:AI666)+1,""))</f>
        <v/>
      </c>
    </row>
    <row r="668" spans="29:35" x14ac:dyDescent="0.25">
      <c r="AC668" s="16" t="str">
        <f t="shared" si="60"/>
        <v/>
      </c>
      <c r="AD668" s="16" t="str">
        <f t="shared" si="61"/>
        <v/>
      </c>
      <c r="AE668" s="16" t="str">
        <f t="shared" si="62"/>
        <v/>
      </c>
      <c r="AF668" s="16" t="str">
        <f t="shared" si="63"/>
        <v/>
      </c>
      <c r="AG668" s="16" t="str">
        <f t="shared" si="64"/>
        <v/>
      </c>
      <c r="AH668" s="16">
        <f t="shared" si="65"/>
        <v>0</v>
      </c>
      <c r="AI668" s="17" t="str">
        <f>IF('Peer Comparison Tool'!$D$12="NR","",IF($C668='Peer Comparison Tool'!$D$9,COUNT('CECL &lt;50B Database'!$AI$1:AI667)+1,""))</f>
        <v/>
      </c>
    </row>
    <row r="669" spans="29:35" x14ac:dyDescent="0.25">
      <c r="AC669" s="16" t="str">
        <f t="shared" si="60"/>
        <v/>
      </c>
      <c r="AD669" s="16" t="str">
        <f t="shared" si="61"/>
        <v/>
      </c>
      <c r="AE669" s="16" t="str">
        <f t="shared" si="62"/>
        <v/>
      </c>
      <c r="AF669" s="16" t="str">
        <f t="shared" si="63"/>
        <v/>
      </c>
      <c r="AG669" s="16" t="str">
        <f t="shared" si="64"/>
        <v/>
      </c>
      <c r="AH669" s="16">
        <f t="shared" si="65"/>
        <v>0</v>
      </c>
      <c r="AI669" s="17" t="str">
        <f>IF('Peer Comparison Tool'!$D$12="NR","",IF($C669='Peer Comparison Tool'!$D$9,COUNT('CECL &lt;50B Database'!$AI$1:AI668)+1,""))</f>
        <v/>
      </c>
    </row>
    <row r="670" spans="29:35" x14ac:dyDescent="0.25">
      <c r="AC670" s="16" t="str">
        <f t="shared" si="60"/>
        <v/>
      </c>
      <c r="AD670" s="16" t="str">
        <f t="shared" si="61"/>
        <v/>
      </c>
      <c r="AE670" s="16" t="str">
        <f t="shared" si="62"/>
        <v/>
      </c>
      <c r="AF670" s="16" t="str">
        <f t="shared" si="63"/>
        <v/>
      </c>
      <c r="AG670" s="16" t="str">
        <f t="shared" si="64"/>
        <v/>
      </c>
      <c r="AH670" s="16">
        <f t="shared" si="65"/>
        <v>0</v>
      </c>
      <c r="AI670" s="17" t="str">
        <f>IF('Peer Comparison Tool'!$D$12="NR","",IF($C670='Peer Comparison Tool'!$D$9,COUNT('CECL &lt;50B Database'!$AI$1:AI669)+1,""))</f>
        <v/>
      </c>
    </row>
    <row r="671" spans="29:35" x14ac:dyDescent="0.25">
      <c r="AC671" s="16" t="str">
        <f t="shared" si="60"/>
        <v/>
      </c>
      <c r="AD671" s="16" t="str">
        <f t="shared" si="61"/>
        <v/>
      </c>
      <c r="AE671" s="16" t="str">
        <f t="shared" si="62"/>
        <v/>
      </c>
      <c r="AF671" s="16" t="str">
        <f t="shared" si="63"/>
        <v/>
      </c>
      <c r="AG671" s="16" t="str">
        <f t="shared" si="64"/>
        <v/>
      </c>
      <c r="AH671" s="16">
        <f t="shared" si="65"/>
        <v>0</v>
      </c>
      <c r="AI671" s="17" t="str">
        <f>IF('Peer Comparison Tool'!$D$12="NR","",IF($C671='Peer Comparison Tool'!$D$9,COUNT('CECL &lt;50B Database'!$AI$1:AI670)+1,""))</f>
        <v/>
      </c>
    </row>
    <row r="672" spans="29:35" x14ac:dyDescent="0.25">
      <c r="AC672" s="16" t="str">
        <f t="shared" si="60"/>
        <v/>
      </c>
      <c r="AD672" s="16" t="str">
        <f t="shared" si="61"/>
        <v/>
      </c>
      <c r="AE672" s="16" t="str">
        <f t="shared" si="62"/>
        <v/>
      </c>
      <c r="AF672" s="16" t="str">
        <f t="shared" si="63"/>
        <v/>
      </c>
      <c r="AG672" s="16" t="str">
        <f t="shared" si="64"/>
        <v/>
      </c>
      <c r="AH672" s="16">
        <f t="shared" si="65"/>
        <v>0</v>
      </c>
      <c r="AI672" s="17" t="str">
        <f>IF('Peer Comparison Tool'!$D$12="NR","",IF($C672='Peer Comparison Tool'!$D$9,COUNT('CECL &lt;50B Database'!$AI$1:AI671)+1,""))</f>
        <v/>
      </c>
    </row>
    <row r="673" spans="29:35" x14ac:dyDescent="0.25">
      <c r="AC673" s="16" t="str">
        <f t="shared" si="60"/>
        <v/>
      </c>
      <c r="AD673" s="16" t="str">
        <f t="shared" si="61"/>
        <v/>
      </c>
      <c r="AE673" s="16" t="str">
        <f t="shared" si="62"/>
        <v/>
      </c>
      <c r="AF673" s="16" t="str">
        <f t="shared" si="63"/>
        <v/>
      </c>
      <c r="AG673" s="16" t="str">
        <f t="shared" si="64"/>
        <v/>
      </c>
      <c r="AH673" s="16">
        <f t="shared" si="65"/>
        <v>0</v>
      </c>
      <c r="AI673" s="17" t="str">
        <f>IF('Peer Comparison Tool'!$D$12="NR","",IF($C673='Peer Comparison Tool'!$D$9,COUNT('CECL &lt;50B Database'!$AI$1:AI672)+1,""))</f>
        <v/>
      </c>
    </row>
    <row r="674" spans="29:35" x14ac:dyDescent="0.25">
      <c r="AC674" s="16" t="str">
        <f t="shared" si="60"/>
        <v/>
      </c>
      <c r="AD674" s="16" t="str">
        <f t="shared" si="61"/>
        <v/>
      </c>
      <c r="AE674" s="16" t="str">
        <f t="shared" si="62"/>
        <v/>
      </c>
      <c r="AF674" s="16" t="str">
        <f t="shared" si="63"/>
        <v/>
      </c>
      <c r="AG674" s="16" t="str">
        <f t="shared" si="64"/>
        <v/>
      </c>
      <c r="AH674" s="16">
        <f t="shared" si="65"/>
        <v>0</v>
      </c>
      <c r="AI674" s="17" t="str">
        <f>IF('Peer Comparison Tool'!$D$12="NR","",IF($C674='Peer Comparison Tool'!$D$9,COUNT('CECL &lt;50B Database'!$AI$1:AI673)+1,""))</f>
        <v/>
      </c>
    </row>
    <row r="675" spans="29:35" x14ac:dyDescent="0.25">
      <c r="AC675" s="16" t="str">
        <f t="shared" si="60"/>
        <v/>
      </c>
      <c r="AD675" s="16" t="str">
        <f t="shared" si="61"/>
        <v/>
      </c>
      <c r="AE675" s="16" t="str">
        <f t="shared" si="62"/>
        <v/>
      </c>
      <c r="AF675" s="16" t="str">
        <f t="shared" si="63"/>
        <v/>
      </c>
      <c r="AG675" s="16" t="str">
        <f t="shared" si="64"/>
        <v/>
      </c>
      <c r="AH675" s="16">
        <f t="shared" si="65"/>
        <v>0</v>
      </c>
      <c r="AI675" s="17" t="str">
        <f>IF('Peer Comparison Tool'!$D$12="NR","",IF($C675='Peer Comparison Tool'!$D$9,COUNT('CECL &lt;50B Database'!$AI$1:AI674)+1,""))</f>
        <v/>
      </c>
    </row>
    <row r="676" spans="29:35" x14ac:dyDescent="0.25">
      <c r="AC676" s="16" t="str">
        <f t="shared" si="60"/>
        <v/>
      </c>
      <c r="AD676" s="16" t="str">
        <f t="shared" si="61"/>
        <v/>
      </c>
      <c r="AE676" s="16" t="str">
        <f t="shared" si="62"/>
        <v/>
      </c>
      <c r="AF676" s="16" t="str">
        <f t="shared" si="63"/>
        <v/>
      </c>
      <c r="AG676" s="16" t="str">
        <f t="shared" si="64"/>
        <v/>
      </c>
      <c r="AH676" s="16">
        <f t="shared" si="65"/>
        <v>0</v>
      </c>
      <c r="AI676" s="17" t="str">
        <f>IF('Peer Comparison Tool'!$D$12="NR","",IF($C676='Peer Comparison Tool'!$D$9,COUNT('CECL &lt;50B Database'!$AI$1:AI675)+1,""))</f>
        <v/>
      </c>
    </row>
    <row r="677" spans="29:35" x14ac:dyDescent="0.25">
      <c r="AC677" s="16" t="str">
        <f t="shared" si="60"/>
        <v/>
      </c>
      <c r="AD677" s="16" t="str">
        <f t="shared" si="61"/>
        <v/>
      </c>
      <c r="AE677" s="16" t="str">
        <f t="shared" si="62"/>
        <v/>
      </c>
      <c r="AF677" s="16" t="str">
        <f t="shared" si="63"/>
        <v/>
      </c>
      <c r="AG677" s="16" t="str">
        <f t="shared" si="64"/>
        <v/>
      </c>
      <c r="AH677" s="16">
        <f t="shared" si="65"/>
        <v>0</v>
      </c>
      <c r="AI677" s="17" t="str">
        <f>IF('Peer Comparison Tool'!$D$12="NR","",IF($C677='Peer Comparison Tool'!$D$9,COUNT('CECL &lt;50B Database'!$AI$1:AI676)+1,""))</f>
        <v/>
      </c>
    </row>
    <row r="678" spans="29:35" x14ac:dyDescent="0.25">
      <c r="AC678" s="16" t="str">
        <f t="shared" si="60"/>
        <v/>
      </c>
      <c r="AD678" s="16" t="str">
        <f t="shared" si="61"/>
        <v/>
      </c>
      <c r="AE678" s="16" t="str">
        <f t="shared" si="62"/>
        <v/>
      </c>
      <c r="AF678" s="16" t="str">
        <f t="shared" si="63"/>
        <v/>
      </c>
      <c r="AG678" s="16" t="str">
        <f t="shared" si="64"/>
        <v/>
      </c>
      <c r="AH678" s="16">
        <f t="shared" si="65"/>
        <v>0</v>
      </c>
      <c r="AI678" s="17" t="str">
        <f>IF('Peer Comparison Tool'!$D$12="NR","",IF($C678='Peer Comparison Tool'!$D$9,COUNT('CECL &lt;50B Database'!$AI$1:AI677)+1,""))</f>
        <v/>
      </c>
    </row>
    <row r="679" spans="29:35" x14ac:dyDescent="0.25">
      <c r="AC679" s="16" t="str">
        <f t="shared" si="60"/>
        <v/>
      </c>
      <c r="AD679" s="16" t="str">
        <f t="shared" si="61"/>
        <v/>
      </c>
      <c r="AE679" s="16" t="str">
        <f t="shared" si="62"/>
        <v/>
      </c>
      <c r="AF679" s="16" t="str">
        <f t="shared" si="63"/>
        <v/>
      </c>
      <c r="AG679" s="16" t="str">
        <f t="shared" si="64"/>
        <v/>
      </c>
      <c r="AH679" s="16">
        <f t="shared" si="65"/>
        <v>0</v>
      </c>
      <c r="AI679" s="17" t="str">
        <f>IF('Peer Comparison Tool'!$D$12="NR","",IF($C679='Peer Comparison Tool'!$D$9,COUNT('CECL &lt;50B Database'!$AI$1:AI678)+1,""))</f>
        <v/>
      </c>
    </row>
    <row r="680" spans="29:35" x14ac:dyDescent="0.25">
      <c r="AC680" s="16" t="str">
        <f t="shared" si="60"/>
        <v/>
      </c>
      <c r="AD680" s="16" t="str">
        <f t="shared" si="61"/>
        <v/>
      </c>
      <c r="AE680" s="16" t="str">
        <f t="shared" si="62"/>
        <v/>
      </c>
      <c r="AF680" s="16" t="str">
        <f t="shared" si="63"/>
        <v/>
      </c>
      <c r="AG680" s="16" t="str">
        <f t="shared" si="64"/>
        <v/>
      </c>
      <c r="AH680" s="16">
        <f t="shared" si="65"/>
        <v>0</v>
      </c>
      <c r="AI680" s="17" t="str">
        <f>IF('Peer Comparison Tool'!$D$12="NR","",IF($C680='Peer Comparison Tool'!$D$9,COUNT('CECL &lt;50B Database'!$AI$1:AI679)+1,""))</f>
        <v/>
      </c>
    </row>
    <row r="681" spans="29:35" x14ac:dyDescent="0.25">
      <c r="AC681" s="16" t="str">
        <f t="shared" si="60"/>
        <v/>
      </c>
      <c r="AD681" s="16" t="str">
        <f t="shared" si="61"/>
        <v/>
      </c>
      <c r="AE681" s="16" t="str">
        <f t="shared" si="62"/>
        <v/>
      </c>
      <c r="AF681" s="16" t="str">
        <f t="shared" si="63"/>
        <v/>
      </c>
      <c r="AG681" s="16" t="str">
        <f t="shared" si="64"/>
        <v/>
      </c>
      <c r="AH681" s="16">
        <f t="shared" si="65"/>
        <v>0</v>
      </c>
      <c r="AI681" s="17" t="str">
        <f>IF('Peer Comparison Tool'!$D$12="NR","",IF($C681='Peer Comparison Tool'!$D$9,COUNT('CECL &lt;50B Database'!$AI$1:AI680)+1,""))</f>
        <v/>
      </c>
    </row>
    <row r="682" spans="29:35" x14ac:dyDescent="0.25">
      <c r="AC682" s="16" t="str">
        <f t="shared" si="60"/>
        <v/>
      </c>
      <c r="AD682" s="16" t="str">
        <f t="shared" si="61"/>
        <v/>
      </c>
      <c r="AE682" s="16" t="str">
        <f t="shared" si="62"/>
        <v/>
      </c>
      <c r="AF682" s="16" t="str">
        <f t="shared" si="63"/>
        <v/>
      </c>
      <c r="AG682" s="16" t="str">
        <f t="shared" si="64"/>
        <v/>
      </c>
      <c r="AH682" s="16">
        <f t="shared" si="65"/>
        <v>0</v>
      </c>
      <c r="AI682" s="17" t="str">
        <f>IF('Peer Comparison Tool'!$D$12="NR","",IF($C682='Peer Comparison Tool'!$D$9,COUNT('CECL &lt;50B Database'!$AI$1:AI681)+1,""))</f>
        <v/>
      </c>
    </row>
    <row r="683" spans="29:35" x14ac:dyDescent="0.25">
      <c r="AC683" s="16" t="str">
        <f t="shared" si="60"/>
        <v/>
      </c>
      <c r="AD683" s="16" t="str">
        <f t="shared" si="61"/>
        <v/>
      </c>
      <c r="AE683" s="16" t="str">
        <f t="shared" si="62"/>
        <v/>
      </c>
      <c r="AF683" s="16" t="str">
        <f t="shared" si="63"/>
        <v/>
      </c>
      <c r="AG683" s="16" t="str">
        <f t="shared" si="64"/>
        <v/>
      </c>
      <c r="AH683" s="16">
        <f t="shared" si="65"/>
        <v>0</v>
      </c>
      <c r="AI683" s="17" t="str">
        <f>IF('Peer Comparison Tool'!$D$12="NR","",IF($C683='Peer Comparison Tool'!$D$9,COUNT('CECL &lt;50B Database'!$AI$1:AI682)+1,""))</f>
        <v/>
      </c>
    </row>
    <row r="684" spans="29:35" x14ac:dyDescent="0.25">
      <c r="AC684" s="16" t="str">
        <f t="shared" si="60"/>
        <v/>
      </c>
      <c r="AD684" s="16" t="str">
        <f t="shared" si="61"/>
        <v/>
      </c>
      <c r="AE684" s="16" t="str">
        <f t="shared" si="62"/>
        <v/>
      </c>
      <c r="AF684" s="16" t="str">
        <f t="shared" si="63"/>
        <v/>
      </c>
      <c r="AG684" s="16" t="str">
        <f t="shared" si="64"/>
        <v/>
      </c>
      <c r="AH684" s="16">
        <f t="shared" si="65"/>
        <v>0</v>
      </c>
      <c r="AI684" s="17" t="str">
        <f>IF('Peer Comparison Tool'!$D$12="NR","",IF($C684='Peer Comparison Tool'!$D$9,COUNT('CECL &lt;50B Database'!$AI$1:AI683)+1,""))</f>
        <v/>
      </c>
    </row>
    <row r="685" spans="29:35" x14ac:dyDescent="0.25">
      <c r="AC685" s="16" t="str">
        <f t="shared" si="60"/>
        <v/>
      </c>
      <c r="AD685" s="16" t="str">
        <f t="shared" si="61"/>
        <v/>
      </c>
      <c r="AE685" s="16" t="str">
        <f t="shared" si="62"/>
        <v/>
      </c>
      <c r="AF685" s="16" t="str">
        <f t="shared" si="63"/>
        <v/>
      </c>
      <c r="AG685" s="16" t="str">
        <f t="shared" si="64"/>
        <v/>
      </c>
      <c r="AH685" s="16">
        <f t="shared" si="65"/>
        <v>0</v>
      </c>
      <c r="AI685" s="17" t="str">
        <f>IF('Peer Comparison Tool'!$D$12="NR","",IF($C685='Peer Comparison Tool'!$D$9,COUNT('CECL &lt;50B Database'!$AI$1:AI684)+1,""))</f>
        <v/>
      </c>
    </row>
    <row r="686" spans="29:35" x14ac:dyDescent="0.25">
      <c r="AC686" s="16" t="str">
        <f t="shared" si="60"/>
        <v/>
      </c>
      <c r="AD686" s="16" t="str">
        <f t="shared" si="61"/>
        <v/>
      </c>
      <c r="AE686" s="16" t="str">
        <f t="shared" si="62"/>
        <v/>
      </c>
      <c r="AF686" s="16" t="str">
        <f t="shared" si="63"/>
        <v/>
      </c>
      <c r="AG686" s="16" t="str">
        <f t="shared" si="64"/>
        <v/>
      </c>
      <c r="AH686" s="16">
        <f t="shared" si="65"/>
        <v>0</v>
      </c>
      <c r="AI686" s="17" t="str">
        <f>IF('Peer Comparison Tool'!$D$12="NR","",IF($C686='Peer Comparison Tool'!$D$9,COUNT('CECL &lt;50B Database'!$AI$1:AI685)+1,""))</f>
        <v/>
      </c>
    </row>
    <row r="687" spans="29:35" x14ac:dyDescent="0.25">
      <c r="AC687" s="16" t="str">
        <f t="shared" si="60"/>
        <v/>
      </c>
      <c r="AD687" s="16" t="str">
        <f t="shared" si="61"/>
        <v/>
      </c>
      <c r="AE687" s="16" t="str">
        <f t="shared" si="62"/>
        <v/>
      </c>
      <c r="AF687" s="16" t="str">
        <f t="shared" si="63"/>
        <v/>
      </c>
      <c r="AG687" s="16" t="str">
        <f t="shared" si="64"/>
        <v/>
      </c>
      <c r="AH687" s="16">
        <f t="shared" si="65"/>
        <v>0</v>
      </c>
      <c r="AI687" s="17" t="str">
        <f>IF('Peer Comparison Tool'!$D$12="NR","",IF($C687='Peer Comparison Tool'!$D$9,COUNT('CECL &lt;50B Database'!$AI$1:AI686)+1,""))</f>
        <v/>
      </c>
    </row>
    <row r="688" spans="29:35" x14ac:dyDescent="0.25">
      <c r="AC688" s="16" t="str">
        <f t="shared" si="60"/>
        <v/>
      </c>
      <c r="AD688" s="16" t="str">
        <f t="shared" si="61"/>
        <v/>
      </c>
      <c r="AE688" s="16" t="str">
        <f t="shared" si="62"/>
        <v/>
      </c>
      <c r="AF688" s="16" t="str">
        <f t="shared" si="63"/>
        <v/>
      </c>
      <c r="AG688" s="16" t="str">
        <f t="shared" si="64"/>
        <v/>
      </c>
      <c r="AH688" s="16">
        <f t="shared" si="65"/>
        <v>0</v>
      </c>
      <c r="AI688" s="17" t="str">
        <f>IF('Peer Comparison Tool'!$D$12="NR","",IF($C688='Peer Comparison Tool'!$D$9,COUNT('CECL &lt;50B Database'!$AI$1:AI687)+1,""))</f>
        <v/>
      </c>
    </row>
    <row r="689" spans="29:35" x14ac:dyDescent="0.25">
      <c r="AC689" s="16" t="str">
        <f t="shared" si="60"/>
        <v/>
      </c>
      <c r="AD689" s="16" t="str">
        <f t="shared" si="61"/>
        <v/>
      </c>
      <c r="AE689" s="16" t="str">
        <f t="shared" si="62"/>
        <v/>
      </c>
      <c r="AF689" s="16" t="str">
        <f t="shared" si="63"/>
        <v/>
      </c>
      <c r="AG689" s="16" t="str">
        <f t="shared" si="64"/>
        <v/>
      </c>
      <c r="AH689" s="16">
        <f t="shared" si="65"/>
        <v>0</v>
      </c>
      <c r="AI689" s="17" t="str">
        <f>IF('Peer Comparison Tool'!$D$12="NR","",IF($C689='Peer Comparison Tool'!$D$9,COUNT('CECL &lt;50B Database'!$AI$1:AI688)+1,""))</f>
        <v/>
      </c>
    </row>
    <row r="690" spans="29:35" x14ac:dyDescent="0.25">
      <c r="AC690" s="16" t="str">
        <f t="shared" si="60"/>
        <v/>
      </c>
      <c r="AD690" s="16" t="str">
        <f t="shared" si="61"/>
        <v/>
      </c>
      <c r="AE690" s="16" t="str">
        <f t="shared" si="62"/>
        <v/>
      </c>
      <c r="AF690" s="16" t="str">
        <f t="shared" si="63"/>
        <v/>
      </c>
      <c r="AG690" s="16" t="str">
        <f t="shared" si="64"/>
        <v/>
      </c>
      <c r="AH690" s="16">
        <f t="shared" si="65"/>
        <v>0</v>
      </c>
      <c r="AI690" s="17" t="str">
        <f>IF('Peer Comparison Tool'!$D$12="NR","",IF($C690='Peer Comparison Tool'!$D$9,COUNT('CECL &lt;50B Database'!$AI$1:AI689)+1,""))</f>
        <v/>
      </c>
    </row>
    <row r="691" spans="29:35" x14ac:dyDescent="0.25">
      <c r="AC691" s="16" t="str">
        <f t="shared" si="60"/>
        <v/>
      </c>
      <c r="AD691" s="16" t="str">
        <f t="shared" si="61"/>
        <v/>
      </c>
      <c r="AE691" s="16" t="str">
        <f t="shared" si="62"/>
        <v/>
      </c>
      <c r="AF691" s="16" t="str">
        <f t="shared" si="63"/>
        <v/>
      </c>
      <c r="AG691" s="16" t="str">
        <f t="shared" si="64"/>
        <v/>
      </c>
      <c r="AH691" s="16">
        <f t="shared" si="65"/>
        <v>0</v>
      </c>
      <c r="AI691" s="17" t="str">
        <f>IF('Peer Comparison Tool'!$D$12="NR","",IF($C691='Peer Comparison Tool'!$D$9,COUNT('CECL &lt;50B Database'!$AI$1:AI690)+1,""))</f>
        <v/>
      </c>
    </row>
    <row r="692" spans="29:35" x14ac:dyDescent="0.25">
      <c r="AC692" s="16" t="str">
        <f t="shared" si="60"/>
        <v/>
      </c>
      <c r="AD692" s="16" t="str">
        <f t="shared" si="61"/>
        <v/>
      </c>
      <c r="AE692" s="16" t="str">
        <f t="shared" si="62"/>
        <v/>
      </c>
      <c r="AF692" s="16" t="str">
        <f t="shared" si="63"/>
        <v/>
      </c>
      <c r="AG692" s="16" t="str">
        <f t="shared" si="64"/>
        <v/>
      </c>
      <c r="AH692" s="16">
        <f t="shared" si="65"/>
        <v>0</v>
      </c>
      <c r="AI692" s="17" t="str">
        <f>IF('Peer Comparison Tool'!$D$12="NR","",IF($C692='Peer Comparison Tool'!$D$9,COUNT('CECL &lt;50B Database'!$AI$1:AI691)+1,""))</f>
        <v/>
      </c>
    </row>
    <row r="693" spans="29:35" x14ac:dyDescent="0.25">
      <c r="AC693" s="16" t="str">
        <f t="shared" si="60"/>
        <v/>
      </c>
      <c r="AD693" s="16" t="str">
        <f t="shared" si="61"/>
        <v/>
      </c>
      <c r="AE693" s="16" t="str">
        <f t="shared" si="62"/>
        <v/>
      </c>
      <c r="AF693" s="16" t="str">
        <f t="shared" si="63"/>
        <v/>
      </c>
      <c r="AG693" s="16" t="str">
        <f t="shared" si="64"/>
        <v/>
      </c>
      <c r="AH693" s="16">
        <f t="shared" si="65"/>
        <v>0</v>
      </c>
      <c r="AI693" s="17" t="str">
        <f>IF('Peer Comparison Tool'!$D$12="NR","",IF($C693='Peer Comparison Tool'!$D$9,COUNT('CECL &lt;50B Database'!$AI$1:AI692)+1,""))</f>
        <v/>
      </c>
    </row>
    <row r="694" spans="29:35" x14ac:dyDescent="0.25">
      <c r="AC694" s="16" t="str">
        <f t="shared" si="60"/>
        <v/>
      </c>
      <c r="AD694" s="16" t="str">
        <f t="shared" si="61"/>
        <v/>
      </c>
      <c r="AE694" s="16" t="str">
        <f t="shared" si="62"/>
        <v/>
      </c>
      <c r="AF694" s="16" t="str">
        <f t="shared" si="63"/>
        <v/>
      </c>
      <c r="AG694" s="16" t="str">
        <f t="shared" si="64"/>
        <v/>
      </c>
      <c r="AH694" s="16">
        <f t="shared" si="65"/>
        <v>0</v>
      </c>
      <c r="AI694" s="17" t="str">
        <f>IF('Peer Comparison Tool'!$D$12="NR","",IF($C694='Peer Comparison Tool'!$D$9,COUNT('CECL &lt;50B Database'!$AI$1:AI693)+1,""))</f>
        <v/>
      </c>
    </row>
    <row r="695" spans="29:35" x14ac:dyDescent="0.25">
      <c r="AC695" s="16" t="str">
        <f t="shared" si="60"/>
        <v/>
      </c>
      <c r="AD695" s="16" t="str">
        <f t="shared" si="61"/>
        <v/>
      </c>
      <c r="AE695" s="16" t="str">
        <f t="shared" si="62"/>
        <v/>
      </c>
      <c r="AF695" s="16" t="str">
        <f t="shared" si="63"/>
        <v/>
      </c>
      <c r="AG695" s="16" t="str">
        <f t="shared" si="64"/>
        <v/>
      </c>
      <c r="AH695" s="16">
        <f t="shared" si="65"/>
        <v>0</v>
      </c>
      <c r="AI695" s="17" t="str">
        <f>IF('Peer Comparison Tool'!$D$12="NR","",IF($C695='Peer Comparison Tool'!$D$9,COUNT('CECL &lt;50B Database'!$AI$1:AI694)+1,""))</f>
        <v/>
      </c>
    </row>
    <row r="696" spans="29:35" x14ac:dyDescent="0.25">
      <c r="AC696" s="16" t="str">
        <f t="shared" si="60"/>
        <v/>
      </c>
      <c r="AD696" s="16" t="str">
        <f t="shared" si="61"/>
        <v/>
      </c>
      <c r="AE696" s="16" t="str">
        <f t="shared" si="62"/>
        <v/>
      </c>
      <c r="AF696" s="16" t="str">
        <f t="shared" si="63"/>
        <v/>
      </c>
      <c r="AG696" s="16" t="str">
        <f t="shared" si="64"/>
        <v/>
      </c>
      <c r="AH696" s="16">
        <f t="shared" si="65"/>
        <v>0</v>
      </c>
      <c r="AI696" s="17" t="str">
        <f>IF('Peer Comparison Tool'!$D$12="NR","",IF($C696='Peer Comparison Tool'!$D$9,COUNT('CECL &lt;50B Database'!$AI$1:AI695)+1,""))</f>
        <v/>
      </c>
    </row>
    <row r="697" spans="29:35" x14ac:dyDescent="0.25">
      <c r="AC697" s="16" t="str">
        <f t="shared" si="60"/>
        <v/>
      </c>
      <c r="AD697" s="16" t="str">
        <f t="shared" si="61"/>
        <v/>
      </c>
      <c r="AE697" s="16" t="str">
        <f t="shared" si="62"/>
        <v/>
      </c>
      <c r="AF697" s="16" t="str">
        <f t="shared" si="63"/>
        <v/>
      </c>
      <c r="AG697" s="16" t="str">
        <f t="shared" si="64"/>
        <v/>
      </c>
      <c r="AH697" s="16">
        <f t="shared" si="65"/>
        <v>0</v>
      </c>
      <c r="AI697" s="17" t="str">
        <f>IF('Peer Comparison Tool'!$D$12="NR","",IF($C697='Peer Comparison Tool'!$D$9,COUNT('CECL &lt;50B Database'!$AI$1:AI696)+1,""))</f>
        <v/>
      </c>
    </row>
    <row r="698" spans="29:35" x14ac:dyDescent="0.25">
      <c r="AC698" s="16" t="str">
        <f t="shared" si="60"/>
        <v/>
      </c>
      <c r="AD698" s="16" t="str">
        <f t="shared" si="61"/>
        <v/>
      </c>
      <c r="AE698" s="16" t="str">
        <f t="shared" si="62"/>
        <v/>
      </c>
      <c r="AF698" s="16" t="str">
        <f t="shared" si="63"/>
        <v/>
      </c>
      <c r="AG698" s="16" t="str">
        <f t="shared" si="64"/>
        <v/>
      </c>
      <c r="AH698" s="16">
        <f t="shared" si="65"/>
        <v>0</v>
      </c>
      <c r="AI698" s="17" t="str">
        <f>IF('Peer Comparison Tool'!$D$12="NR","",IF($C698='Peer Comparison Tool'!$D$9,COUNT('CECL &lt;50B Database'!$AI$1:AI697)+1,""))</f>
        <v/>
      </c>
    </row>
    <row r="699" spans="29:35" x14ac:dyDescent="0.25">
      <c r="AC699" s="16" t="str">
        <f t="shared" si="60"/>
        <v/>
      </c>
      <c r="AD699" s="16" t="str">
        <f t="shared" si="61"/>
        <v/>
      </c>
      <c r="AE699" s="16" t="str">
        <f t="shared" si="62"/>
        <v/>
      </c>
      <c r="AF699" s="16" t="str">
        <f t="shared" si="63"/>
        <v/>
      </c>
      <c r="AG699" s="16" t="str">
        <f t="shared" si="64"/>
        <v/>
      </c>
      <c r="AH699" s="16">
        <f t="shared" si="65"/>
        <v>0</v>
      </c>
      <c r="AI699" s="17" t="str">
        <f>IF('Peer Comparison Tool'!$D$12="NR","",IF($C699='Peer Comparison Tool'!$D$9,COUNT('CECL &lt;50B Database'!$AI$1:AI698)+1,""))</f>
        <v/>
      </c>
    </row>
    <row r="700" spans="29:35" x14ac:dyDescent="0.25">
      <c r="AC700" s="16" t="str">
        <f t="shared" si="60"/>
        <v/>
      </c>
      <c r="AD700" s="16" t="str">
        <f t="shared" si="61"/>
        <v/>
      </c>
      <c r="AE700" s="16" t="str">
        <f t="shared" si="62"/>
        <v/>
      </c>
      <c r="AF700" s="16" t="str">
        <f t="shared" si="63"/>
        <v/>
      </c>
      <c r="AG700" s="16" t="str">
        <f t="shared" si="64"/>
        <v/>
      </c>
      <c r="AH700" s="16">
        <f t="shared" si="65"/>
        <v>0</v>
      </c>
      <c r="AI700" s="17" t="str">
        <f>IF('Peer Comparison Tool'!$D$12="NR","",IF($C700='Peer Comparison Tool'!$D$9,COUNT('CECL &lt;50B Database'!$AI$1:AI699)+1,""))</f>
        <v/>
      </c>
    </row>
    <row r="701" spans="29:35" x14ac:dyDescent="0.25">
      <c r="AC701" s="16" t="str">
        <f t="shared" si="60"/>
        <v/>
      </c>
      <c r="AD701" s="16" t="str">
        <f t="shared" si="61"/>
        <v/>
      </c>
      <c r="AE701" s="16" t="str">
        <f t="shared" si="62"/>
        <v/>
      </c>
      <c r="AF701" s="16" t="str">
        <f t="shared" si="63"/>
        <v/>
      </c>
      <c r="AG701" s="16" t="str">
        <f t="shared" si="64"/>
        <v/>
      </c>
      <c r="AH701" s="16">
        <f t="shared" si="65"/>
        <v>0</v>
      </c>
      <c r="AI701" s="17" t="str">
        <f>IF('Peer Comparison Tool'!$D$12="NR","",IF($C701='Peer Comparison Tool'!$D$9,COUNT('CECL &lt;50B Database'!$AI$1:AI700)+1,""))</f>
        <v/>
      </c>
    </row>
    <row r="702" spans="29:35" x14ac:dyDescent="0.25">
      <c r="AC702" s="16" t="str">
        <f t="shared" si="60"/>
        <v/>
      </c>
      <c r="AD702" s="16" t="str">
        <f t="shared" si="61"/>
        <v/>
      </c>
      <c r="AE702" s="16" t="str">
        <f t="shared" si="62"/>
        <v/>
      </c>
      <c r="AF702" s="16" t="str">
        <f t="shared" si="63"/>
        <v/>
      </c>
      <c r="AG702" s="16" t="str">
        <f t="shared" si="64"/>
        <v/>
      </c>
      <c r="AH702" s="16">
        <f t="shared" si="65"/>
        <v>0</v>
      </c>
      <c r="AI702" s="17" t="str">
        <f>IF('Peer Comparison Tool'!$D$12="NR","",IF($C702='Peer Comparison Tool'!$D$9,COUNT('CECL &lt;50B Database'!$AI$1:AI701)+1,""))</f>
        <v/>
      </c>
    </row>
    <row r="703" spans="29:35" x14ac:dyDescent="0.25">
      <c r="AC703" s="16" t="str">
        <f t="shared" si="60"/>
        <v/>
      </c>
      <c r="AD703" s="16" t="str">
        <f t="shared" si="61"/>
        <v/>
      </c>
      <c r="AE703" s="16" t="str">
        <f t="shared" si="62"/>
        <v/>
      </c>
      <c r="AF703" s="16" t="str">
        <f t="shared" si="63"/>
        <v/>
      </c>
      <c r="AG703" s="16" t="str">
        <f t="shared" si="64"/>
        <v/>
      </c>
      <c r="AH703" s="16">
        <f t="shared" si="65"/>
        <v>0</v>
      </c>
      <c r="AI703" s="17" t="str">
        <f>IF('Peer Comparison Tool'!$D$12="NR","",IF($C703='Peer Comparison Tool'!$D$9,COUNT('CECL &lt;50B Database'!$AI$1:AI702)+1,""))</f>
        <v/>
      </c>
    </row>
    <row r="704" spans="29:35" x14ac:dyDescent="0.25">
      <c r="AC704" s="16" t="str">
        <f t="shared" si="60"/>
        <v/>
      </c>
      <c r="AD704" s="16" t="str">
        <f t="shared" si="61"/>
        <v/>
      </c>
      <c r="AE704" s="16" t="str">
        <f t="shared" si="62"/>
        <v/>
      </c>
      <c r="AF704" s="16" t="str">
        <f t="shared" si="63"/>
        <v/>
      </c>
      <c r="AG704" s="16" t="str">
        <f t="shared" si="64"/>
        <v/>
      </c>
      <c r="AH704" s="16">
        <f t="shared" si="65"/>
        <v>0</v>
      </c>
      <c r="AI704" s="17" t="str">
        <f>IF('Peer Comparison Tool'!$D$12="NR","",IF($C704='Peer Comparison Tool'!$D$9,COUNT('CECL &lt;50B Database'!$AI$1:AI703)+1,""))</f>
        <v/>
      </c>
    </row>
    <row r="705" spans="29:35" x14ac:dyDescent="0.25">
      <c r="AC705" s="16" t="str">
        <f t="shared" si="60"/>
        <v/>
      </c>
      <c r="AD705" s="16" t="str">
        <f t="shared" si="61"/>
        <v/>
      </c>
      <c r="AE705" s="16" t="str">
        <f t="shared" si="62"/>
        <v/>
      </c>
      <c r="AF705" s="16" t="str">
        <f t="shared" si="63"/>
        <v/>
      </c>
      <c r="AG705" s="16" t="str">
        <f t="shared" si="64"/>
        <v/>
      </c>
      <c r="AH705" s="16">
        <f t="shared" si="65"/>
        <v>0</v>
      </c>
      <c r="AI705" s="17" t="str">
        <f>IF('Peer Comparison Tool'!$D$12="NR","",IF($C705='Peer Comparison Tool'!$D$9,COUNT('CECL &lt;50B Database'!$AI$1:AI704)+1,""))</f>
        <v/>
      </c>
    </row>
    <row r="706" spans="29:35" x14ac:dyDescent="0.25">
      <c r="AC706" s="16" t="str">
        <f t="shared" si="60"/>
        <v/>
      </c>
      <c r="AD706" s="16" t="str">
        <f t="shared" si="61"/>
        <v/>
      </c>
      <c r="AE706" s="16" t="str">
        <f t="shared" si="62"/>
        <v/>
      </c>
      <c r="AF706" s="16" t="str">
        <f t="shared" si="63"/>
        <v/>
      </c>
      <c r="AG706" s="16" t="str">
        <f t="shared" si="64"/>
        <v/>
      </c>
      <c r="AH706" s="16">
        <f t="shared" si="65"/>
        <v>0</v>
      </c>
      <c r="AI706" s="17" t="str">
        <f>IF('Peer Comparison Tool'!$D$12="NR","",IF($C706='Peer Comparison Tool'!$D$9,COUNT('CECL &lt;50B Database'!$AI$1:AI705)+1,""))</f>
        <v/>
      </c>
    </row>
    <row r="707" spans="29:35" x14ac:dyDescent="0.25">
      <c r="AC707" s="16" t="str">
        <f t="shared" ref="AC707:AC770" si="66">IF(AND($G707&gt;=10000000,$G707&lt;50000000),$K707,"")</f>
        <v/>
      </c>
      <c r="AD707" s="16" t="str">
        <f t="shared" ref="AD707:AD770" si="67">IF(AND($G707&gt;=5000000,$G707&lt;9999999),$K707,"")</f>
        <v/>
      </c>
      <c r="AE707" s="16" t="str">
        <f t="shared" ref="AE707:AE770" si="68">IF(AND($G707&gt;=1000000,$G707&lt;4999999),$K707,"")</f>
        <v/>
      </c>
      <c r="AF707" s="16" t="str">
        <f t="shared" ref="AF707:AF770" si="69">IF(AND($G707&gt;=500000,$G707&lt;999999),$K707,"")</f>
        <v/>
      </c>
      <c r="AG707" s="16" t="str">
        <f t="shared" ref="AG707:AG770" si="70">IF(AND($G707&gt;=100000,$G707&lt;499999),$K707,"")</f>
        <v/>
      </c>
      <c r="AH707" s="16">
        <f t="shared" ref="AH707:AH770" si="71">IF(AND($G707&gt;=0,$G707&lt;99999),$K707,"")</f>
        <v>0</v>
      </c>
      <c r="AI707" s="17" t="str">
        <f>IF('Peer Comparison Tool'!$D$12="NR","",IF($C707='Peer Comparison Tool'!$D$9,COUNT('CECL &lt;50B Database'!$AI$1:AI706)+1,""))</f>
        <v/>
      </c>
    </row>
    <row r="708" spans="29:35" x14ac:dyDescent="0.25">
      <c r="AC708" s="16" t="str">
        <f t="shared" si="66"/>
        <v/>
      </c>
      <c r="AD708" s="16" t="str">
        <f t="shared" si="67"/>
        <v/>
      </c>
      <c r="AE708" s="16" t="str">
        <f t="shared" si="68"/>
        <v/>
      </c>
      <c r="AF708" s="16" t="str">
        <f t="shared" si="69"/>
        <v/>
      </c>
      <c r="AG708" s="16" t="str">
        <f t="shared" si="70"/>
        <v/>
      </c>
      <c r="AH708" s="16">
        <f t="shared" si="71"/>
        <v>0</v>
      </c>
      <c r="AI708" s="17" t="str">
        <f>IF('Peer Comparison Tool'!$D$12="NR","",IF($C708='Peer Comparison Tool'!$D$9,COUNT('CECL &lt;50B Database'!$AI$1:AI707)+1,""))</f>
        <v/>
      </c>
    </row>
    <row r="709" spans="29:35" x14ac:dyDescent="0.25">
      <c r="AC709" s="16" t="str">
        <f t="shared" si="66"/>
        <v/>
      </c>
      <c r="AD709" s="16" t="str">
        <f t="shared" si="67"/>
        <v/>
      </c>
      <c r="AE709" s="16" t="str">
        <f t="shared" si="68"/>
        <v/>
      </c>
      <c r="AF709" s="16" t="str">
        <f t="shared" si="69"/>
        <v/>
      </c>
      <c r="AG709" s="16" t="str">
        <f t="shared" si="70"/>
        <v/>
      </c>
      <c r="AH709" s="16">
        <f t="shared" si="71"/>
        <v>0</v>
      </c>
      <c r="AI709" s="17" t="str">
        <f>IF('Peer Comparison Tool'!$D$12="NR","",IF($C709='Peer Comparison Tool'!$D$9,COUNT('CECL &lt;50B Database'!$AI$1:AI708)+1,""))</f>
        <v/>
      </c>
    </row>
    <row r="710" spans="29:35" x14ac:dyDescent="0.25">
      <c r="AC710" s="16" t="str">
        <f t="shared" si="66"/>
        <v/>
      </c>
      <c r="AD710" s="16" t="str">
        <f t="shared" si="67"/>
        <v/>
      </c>
      <c r="AE710" s="16" t="str">
        <f t="shared" si="68"/>
        <v/>
      </c>
      <c r="AF710" s="16" t="str">
        <f t="shared" si="69"/>
        <v/>
      </c>
      <c r="AG710" s="16" t="str">
        <f t="shared" si="70"/>
        <v/>
      </c>
      <c r="AH710" s="16">
        <f t="shared" si="71"/>
        <v>0</v>
      </c>
      <c r="AI710" s="17" t="str">
        <f>IF('Peer Comparison Tool'!$D$12="NR","",IF($C710='Peer Comparison Tool'!$D$9,COUNT('CECL &lt;50B Database'!$AI$1:AI709)+1,""))</f>
        <v/>
      </c>
    </row>
    <row r="711" spans="29:35" x14ac:dyDescent="0.25">
      <c r="AC711" s="16" t="str">
        <f t="shared" si="66"/>
        <v/>
      </c>
      <c r="AD711" s="16" t="str">
        <f t="shared" si="67"/>
        <v/>
      </c>
      <c r="AE711" s="16" t="str">
        <f t="shared" si="68"/>
        <v/>
      </c>
      <c r="AF711" s="16" t="str">
        <f t="shared" si="69"/>
        <v/>
      </c>
      <c r="AG711" s="16" t="str">
        <f t="shared" si="70"/>
        <v/>
      </c>
      <c r="AH711" s="16">
        <f t="shared" si="71"/>
        <v>0</v>
      </c>
      <c r="AI711" s="17" t="str">
        <f>IF('Peer Comparison Tool'!$D$12="NR","",IF($C711='Peer Comparison Tool'!$D$9,COUNT('CECL &lt;50B Database'!$AI$1:AI710)+1,""))</f>
        <v/>
      </c>
    </row>
    <row r="712" spans="29:35" x14ac:dyDescent="0.25">
      <c r="AC712" s="16" t="str">
        <f t="shared" si="66"/>
        <v/>
      </c>
      <c r="AD712" s="16" t="str">
        <f t="shared" si="67"/>
        <v/>
      </c>
      <c r="AE712" s="16" t="str">
        <f t="shared" si="68"/>
        <v/>
      </c>
      <c r="AF712" s="16" t="str">
        <f t="shared" si="69"/>
        <v/>
      </c>
      <c r="AG712" s="16" t="str">
        <f t="shared" si="70"/>
        <v/>
      </c>
      <c r="AH712" s="16">
        <f t="shared" si="71"/>
        <v>0</v>
      </c>
      <c r="AI712" s="17" t="str">
        <f>IF('Peer Comparison Tool'!$D$12="NR","",IF($C712='Peer Comparison Tool'!$D$9,COUNT('CECL &lt;50B Database'!$AI$1:AI711)+1,""))</f>
        <v/>
      </c>
    </row>
    <row r="713" spans="29:35" x14ac:dyDescent="0.25">
      <c r="AC713" s="16" t="str">
        <f t="shared" si="66"/>
        <v/>
      </c>
      <c r="AD713" s="16" t="str">
        <f t="shared" si="67"/>
        <v/>
      </c>
      <c r="AE713" s="16" t="str">
        <f t="shared" si="68"/>
        <v/>
      </c>
      <c r="AF713" s="16" t="str">
        <f t="shared" si="69"/>
        <v/>
      </c>
      <c r="AG713" s="16" t="str">
        <f t="shared" si="70"/>
        <v/>
      </c>
      <c r="AH713" s="16">
        <f t="shared" si="71"/>
        <v>0</v>
      </c>
      <c r="AI713" s="17" t="str">
        <f>IF('Peer Comparison Tool'!$D$12="NR","",IF($C713='Peer Comparison Tool'!$D$9,COUNT('CECL &lt;50B Database'!$AI$1:AI712)+1,""))</f>
        <v/>
      </c>
    </row>
    <row r="714" spans="29:35" x14ac:dyDescent="0.25">
      <c r="AC714" s="16" t="str">
        <f t="shared" si="66"/>
        <v/>
      </c>
      <c r="AD714" s="16" t="str">
        <f t="shared" si="67"/>
        <v/>
      </c>
      <c r="AE714" s="16" t="str">
        <f t="shared" si="68"/>
        <v/>
      </c>
      <c r="AF714" s="16" t="str">
        <f t="shared" si="69"/>
        <v/>
      </c>
      <c r="AG714" s="16" t="str">
        <f t="shared" si="70"/>
        <v/>
      </c>
      <c r="AH714" s="16">
        <f t="shared" si="71"/>
        <v>0</v>
      </c>
      <c r="AI714" s="17" t="str">
        <f>IF('Peer Comparison Tool'!$D$12="NR","",IF($C714='Peer Comparison Tool'!$D$9,COUNT('CECL &lt;50B Database'!$AI$1:AI713)+1,""))</f>
        <v/>
      </c>
    </row>
    <row r="715" spans="29:35" x14ac:dyDescent="0.25">
      <c r="AC715" s="16" t="str">
        <f t="shared" si="66"/>
        <v/>
      </c>
      <c r="AD715" s="16" t="str">
        <f t="shared" si="67"/>
        <v/>
      </c>
      <c r="AE715" s="16" t="str">
        <f t="shared" si="68"/>
        <v/>
      </c>
      <c r="AF715" s="16" t="str">
        <f t="shared" si="69"/>
        <v/>
      </c>
      <c r="AG715" s="16" t="str">
        <f t="shared" si="70"/>
        <v/>
      </c>
      <c r="AH715" s="16">
        <f t="shared" si="71"/>
        <v>0</v>
      </c>
      <c r="AI715" s="17" t="str">
        <f>IF('Peer Comparison Tool'!$D$12="NR","",IF($C715='Peer Comparison Tool'!$D$9,COUNT('CECL &lt;50B Database'!$AI$1:AI714)+1,""))</f>
        <v/>
      </c>
    </row>
    <row r="716" spans="29:35" x14ac:dyDescent="0.25">
      <c r="AC716" s="16" t="str">
        <f t="shared" si="66"/>
        <v/>
      </c>
      <c r="AD716" s="16" t="str">
        <f t="shared" si="67"/>
        <v/>
      </c>
      <c r="AE716" s="16" t="str">
        <f t="shared" si="68"/>
        <v/>
      </c>
      <c r="AF716" s="16" t="str">
        <f t="shared" si="69"/>
        <v/>
      </c>
      <c r="AG716" s="16" t="str">
        <f t="shared" si="70"/>
        <v/>
      </c>
      <c r="AH716" s="16">
        <f t="shared" si="71"/>
        <v>0</v>
      </c>
      <c r="AI716" s="17" t="str">
        <f>IF('Peer Comparison Tool'!$D$12="NR","",IF($C716='Peer Comparison Tool'!$D$9,COUNT('CECL &lt;50B Database'!$AI$1:AI715)+1,""))</f>
        <v/>
      </c>
    </row>
    <row r="717" spans="29:35" x14ac:dyDescent="0.25">
      <c r="AC717" s="16" t="str">
        <f t="shared" si="66"/>
        <v/>
      </c>
      <c r="AD717" s="16" t="str">
        <f t="shared" si="67"/>
        <v/>
      </c>
      <c r="AE717" s="16" t="str">
        <f t="shared" si="68"/>
        <v/>
      </c>
      <c r="AF717" s="16" t="str">
        <f t="shared" si="69"/>
        <v/>
      </c>
      <c r="AG717" s="16" t="str">
        <f t="shared" si="70"/>
        <v/>
      </c>
      <c r="AH717" s="16">
        <f t="shared" si="71"/>
        <v>0</v>
      </c>
      <c r="AI717" s="17" t="str">
        <f>IF('Peer Comparison Tool'!$D$12="NR","",IF($C717='Peer Comparison Tool'!$D$9,COUNT('CECL &lt;50B Database'!$AI$1:AI716)+1,""))</f>
        <v/>
      </c>
    </row>
    <row r="718" spans="29:35" x14ac:dyDescent="0.25">
      <c r="AC718" s="16" t="str">
        <f t="shared" si="66"/>
        <v/>
      </c>
      <c r="AD718" s="16" t="str">
        <f t="shared" si="67"/>
        <v/>
      </c>
      <c r="AE718" s="16" t="str">
        <f t="shared" si="68"/>
        <v/>
      </c>
      <c r="AF718" s="16" t="str">
        <f t="shared" si="69"/>
        <v/>
      </c>
      <c r="AG718" s="16" t="str">
        <f t="shared" si="70"/>
        <v/>
      </c>
      <c r="AH718" s="16">
        <f t="shared" si="71"/>
        <v>0</v>
      </c>
      <c r="AI718" s="17" t="str">
        <f>IF('Peer Comparison Tool'!$D$12="NR","",IF($C718='Peer Comparison Tool'!$D$9,COUNT('CECL &lt;50B Database'!$AI$1:AI717)+1,""))</f>
        <v/>
      </c>
    </row>
    <row r="719" spans="29:35" x14ac:dyDescent="0.25">
      <c r="AC719" s="16" t="str">
        <f t="shared" si="66"/>
        <v/>
      </c>
      <c r="AD719" s="16" t="str">
        <f t="shared" si="67"/>
        <v/>
      </c>
      <c r="AE719" s="16" t="str">
        <f t="shared" si="68"/>
        <v/>
      </c>
      <c r="AF719" s="16" t="str">
        <f t="shared" si="69"/>
        <v/>
      </c>
      <c r="AG719" s="16" t="str">
        <f t="shared" si="70"/>
        <v/>
      </c>
      <c r="AH719" s="16">
        <f t="shared" si="71"/>
        <v>0</v>
      </c>
      <c r="AI719" s="17" t="str">
        <f>IF('Peer Comparison Tool'!$D$12="NR","",IF($C719='Peer Comparison Tool'!$D$9,COUNT('CECL &lt;50B Database'!$AI$1:AI718)+1,""))</f>
        <v/>
      </c>
    </row>
    <row r="720" spans="29:35" x14ac:dyDescent="0.25">
      <c r="AC720" s="16" t="str">
        <f t="shared" si="66"/>
        <v/>
      </c>
      <c r="AD720" s="16" t="str">
        <f t="shared" si="67"/>
        <v/>
      </c>
      <c r="AE720" s="16" t="str">
        <f t="shared" si="68"/>
        <v/>
      </c>
      <c r="AF720" s="16" t="str">
        <f t="shared" si="69"/>
        <v/>
      </c>
      <c r="AG720" s="16" t="str">
        <f t="shared" si="70"/>
        <v/>
      </c>
      <c r="AH720" s="16">
        <f t="shared" si="71"/>
        <v>0</v>
      </c>
      <c r="AI720" s="17" t="str">
        <f>IF('Peer Comparison Tool'!$D$12="NR","",IF($C720='Peer Comparison Tool'!$D$9,COUNT('CECL &lt;50B Database'!$AI$1:AI719)+1,""))</f>
        <v/>
      </c>
    </row>
    <row r="721" spans="29:35" x14ac:dyDescent="0.25">
      <c r="AC721" s="16" t="str">
        <f t="shared" si="66"/>
        <v/>
      </c>
      <c r="AD721" s="16" t="str">
        <f t="shared" si="67"/>
        <v/>
      </c>
      <c r="AE721" s="16" t="str">
        <f t="shared" si="68"/>
        <v/>
      </c>
      <c r="AF721" s="16" t="str">
        <f t="shared" si="69"/>
        <v/>
      </c>
      <c r="AG721" s="16" t="str">
        <f t="shared" si="70"/>
        <v/>
      </c>
      <c r="AH721" s="16">
        <f t="shared" si="71"/>
        <v>0</v>
      </c>
      <c r="AI721" s="17" t="str">
        <f>IF('Peer Comparison Tool'!$D$12="NR","",IF($C721='Peer Comparison Tool'!$D$9,COUNT('CECL &lt;50B Database'!$AI$1:AI720)+1,""))</f>
        <v/>
      </c>
    </row>
    <row r="722" spans="29:35" x14ac:dyDescent="0.25">
      <c r="AC722" s="16" t="str">
        <f t="shared" si="66"/>
        <v/>
      </c>
      <c r="AD722" s="16" t="str">
        <f t="shared" si="67"/>
        <v/>
      </c>
      <c r="AE722" s="16" t="str">
        <f t="shared" si="68"/>
        <v/>
      </c>
      <c r="AF722" s="16" t="str">
        <f t="shared" si="69"/>
        <v/>
      </c>
      <c r="AG722" s="16" t="str">
        <f t="shared" si="70"/>
        <v/>
      </c>
      <c r="AH722" s="16">
        <f t="shared" si="71"/>
        <v>0</v>
      </c>
      <c r="AI722" s="17" t="str">
        <f>IF('Peer Comparison Tool'!$D$12="NR","",IF($C722='Peer Comparison Tool'!$D$9,COUNT('CECL &lt;50B Database'!$AI$1:AI721)+1,""))</f>
        <v/>
      </c>
    </row>
    <row r="723" spans="29:35" x14ac:dyDescent="0.25">
      <c r="AC723" s="16" t="str">
        <f t="shared" si="66"/>
        <v/>
      </c>
      <c r="AD723" s="16" t="str">
        <f t="shared" si="67"/>
        <v/>
      </c>
      <c r="AE723" s="16" t="str">
        <f t="shared" si="68"/>
        <v/>
      </c>
      <c r="AF723" s="16" t="str">
        <f t="shared" si="69"/>
        <v/>
      </c>
      <c r="AG723" s="16" t="str">
        <f t="shared" si="70"/>
        <v/>
      </c>
      <c r="AH723" s="16">
        <f t="shared" si="71"/>
        <v>0</v>
      </c>
      <c r="AI723" s="17" t="str">
        <f>IF('Peer Comparison Tool'!$D$12="NR","",IF($C723='Peer Comparison Tool'!$D$9,COUNT('CECL &lt;50B Database'!$AI$1:AI722)+1,""))</f>
        <v/>
      </c>
    </row>
    <row r="724" spans="29:35" x14ac:dyDescent="0.25">
      <c r="AC724" s="16" t="str">
        <f t="shared" si="66"/>
        <v/>
      </c>
      <c r="AD724" s="16" t="str">
        <f t="shared" si="67"/>
        <v/>
      </c>
      <c r="AE724" s="16" t="str">
        <f t="shared" si="68"/>
        <v/>
      </c>
      <c r="AF724" s="16" t="str">
        <f t="shared" si="69"/>
        <v/>
      </c>
      <c r="AG724" s="16" t="str">
        <f t="shared" si="70"/>
        <v/>
      </c>
      <c r="AH724" s="16">
        <f t="shared" si="71"/>
        <v>0</v>
      </c>
      <c r="AI724" s="17" t="str">
        <f>IF('Peer Comparison Tool'!$D$12="NR","",IF($C724='Peer Comparison Tool'!$D$9,COUNT('CECL &lt;50B Database'!$AI$1:AI723)+1,""))</f>
        <v/>
      </c>
    </row>
    <row r="725" spans="29:35" x14ac:dyDescent="0.25">
      <c r="AC725" s="16" t="str">
        <f t="shared" si="66"/>
        <v/>
      </c>
      <c r="AD725" s="16" t="str">
        <f t="shared" si="67"/>
        <v/>
      </c>
      <c r="AE725" s="16" t="str">
        <f t="shared" si="68"/>
        <v/>
      </c>
      <c r="AF725" s="16" t="str">
        <f t="shared" si="69"/>
        <v/>
      </c>
      <c r="AG725" s="16" t="str">
        <f t="shared" si="70"/>
        <v/>
      </c>
      <c r="AH725" s="16">
        <f t="shared" si="71"/>
        <v>0</v>
      </c>
      <c r="AI725" s="17" t="str">
        <f>IF('Peer Comparison Tool'!$D$12="NR","",IF($C725='Peer Comparison Tool'!$D$9,COUNT('CECL &lt;50B Database'!$AI$1:AI724)+1,""))</f>
        <v/>
      </c>
    </row>
    <row r="726" spans="29:35" x14ac:dyDescent="0.25">
      <c r="AC726" s="16" t="str">
        <f t="shared" si="66"/>
        <v/>
      </c>
      <c r="AD726" s="16" t="str">
        <f t="shared" si="67"/>
        <v/>
      </c>
      <c r="AE726" s="16" t="str">
        <f t="shared" si="68"/>
        <v/>
      </c>
      <c r="AF726" s="16" t="str">
        <f t="shared" si="69"/>
        <v/>
      </c>
      <c r="AG726" s="16" t="str">
        <f t="shared" si="70"/>
        <v/>
      </c>
      <c r="AH726" s="16">
        <f t="shared" si="71"/>
        <v>0</v>
      </c>
      <c r="AI726" s="17" t="str">
        <f>IF('Peer Comparison Tool'!$D$12="NR","",IF($C726='Peer Comparison Tool'!$D$9,COUNT('CECL &lt;50B Database'!$AI$1:AI725)+1,""))</f>
        <v/>
      </c>
    </row>
    <row r="727" spans="29:35" x14ac:dyDescent="0.25">
      <c r="AC727" s="16" t="str">
        <f t="shared" si="66"/>
        <v/>
      </c>
      <c r="AD727" s="16" t="str">
        <f t="shared" si="67"/>
        <v/>
      </c>
      <c r="AE727" s="16" t="str">
        <f t="shared" si="68"/>
        <v/>
      </c>
      <c r="AF727" s="16" t="str">
        <f t="shared" si="69"/>
        <v/>
      </c>
      <c r="AG727" s="16" t="str">
        <f t="shared" si="70"/>
        <v/>
      </c>
      <c r="AH727" s="16">
        <f t="shared" si="71"/>
        <v>0</v>
      </c>
      <c r="AI727" s="17" t="str">
        <f>IF('Peer Comparison Tool'!$D$12="NR","",IF($C727='Peer Comparison Tool'!$D$9,COUNT('CECL &lt;50B Database'!$AI$1:AI726)+1,""))</f>
        <v/>
      </c>
    </row>
    <row r="728" spans="29:35" x14ac:dyDescent="0.25">
      <c r="AC728" s="16" t="str">
        <f t="shared" si="66"/>
        <v/>
      </c>
      <c r="AD728" s="16" t="str">
        <f t="shared" si="67"/>
        <v/>
      </c>
      <c r="AE728" s="16" t="str">
        <f t="shared" si="68"/>
        <v/>
      </c>
      <c r="AF728" s="16" t="str">
        <f t="shared" si="69"/>
        <v/>
      </c>
      <c r="AG728" s="16" t="str">
        <f t="shared" si="70"/>
        <v/>
      </c>
      <c r="AH728" s="16">
        <f t="shared" si="71"/>
        <v>0</v>
      </c>
      <c r="AI728" s="17" t="str">
        <f>IF('Peer Comparison Tool'!$D$12="NR","",IF($C728='Peer Comparison Tool'!$D$9,COUNT('CECL &lt;50B Database'!$AI$1:AI727)+1,""))</f>
        <v/>
      </c>
    </row>
    <row r="729" spans="29:35" x14ac:dyDescent="0.25">
      <c r="AC729" s="16" t="str">
        <f t="shared" si="66"/>
        <v/>
      </c>
      <c r="AD729" s="16" t="str">
        <f t="shared" si="67"/>
        <v/>
      </c>
      <c r="AE729" s="16" t="str">
        <f t="shared" si="68"/>
        <v/>
      </c>
      <c r="AF729" s="16" t="str">
        <f t="shared" si="69"/>
        <v/>
      </c>
      <c r="AG729" s="16" t="str">
        <f t="shared" si="70"/>
        <v/>
      </c>
      <c r="AH729" s="16">
        <f t="shared" si="71"/>
        <v>0</v>
      </c>
      <c r="AI729" s="17" t="str">
        <f>IF('Peer Comparison Tool'!$D$12="NR","",IF($C729='Peer Comparison Tool'!$D$9,COUNT('CECL &lt;50B Database'!$AI$1:AI728)+1,""))</f>
        <v/>
      </c>
    </row>
    <row r="730" spans="29:35" x14ac:dyDescent="0.25">
      <c r="AC730" s="16" t="str">
        <f t="shared" si="66"/>
        <v/>
      </c>
      <c r="AD730" s="16" t="str">
        <f t="shared" si="67"/>
        <v/>
      </c>
      <c r="AE730" s="16" t="str">
        <f t="shared" si="68"/>
        <v/>
      </c>
      <c r="AF730" s="16" t="str">
        <f t="shared" si="69"/>
        <v/>
      </c>
      <c r="AG730" s="16" t="str">
        <f t="shared" si="70"/>
        <v/>
      </c>
      <c r="AH730" s="16">
        <f t="shared" si="71"/>
        <v>0</v>
      </c>
      <c r="AI730" s="17" t="str">
        <f>IF('Peer Comparison Tool'!$D$12="NR","",IF($C730='Peer Comparison Tool'!$D$9,COUNT('CECL &lt;50B Database'!$AI$1:AI729)+1,""))</f>
        <v/>
      </c>
    </row>
    <row r="731" spans="29:35" x14ac:dyDescent="0.25">
      <c r="AC731" s="16" t="str">
        <f t="shared" si="66"/>
        <v/>
      </c>
      <c r="AD731" s="16" t="str">
        <f t="shared" si="67"/>
        <v/>
      </c>
      <c r="AE731" s="16" t="str">
        <f t="shared" si="68"/>
        <v/>
      </c>
      <c r="AF731" s="16" t="str">
        <f t="shared" si="69"/>
        <v/>
      </c>
      <c r="AG731" s="16" t="str">
        <f t="shared" si="70"/>
        <v/>
      </c>
      <c r="AH731" s="16">
        <f t="shared" si="71"/>
        <v>0</v>
      </c>
      <c r="AI731" s="17" t="str">
        <f>IF('Peer Comparison Tool'!$D$12="NR","",IF($C731='Peer Comparison Tool'!$D$9,COUNT('CECL &lt;50B Database'!$AI$1:AI730)+1,""))</f>
        <v/>
      </c>
    </row>
    <row r="732" spans="29:35" x14ac:dyDescent="0.25">
      <c r="AC732" s="16" t="str">
        <f t="shared" si="66"/>
        <v/>
      </c>
      <c r="AD732" s="16" t="str">
        <f t="shared" si="67"/>
        <v/>
      </c>
      <c r="AE732" s="16" t="str">
        <f t="shared" si="68"/>
        <v/>
      </c>
      <c r="AF732" s="16" t="str">
        <f t="shared" si="69"/>
        <v/>
      </c>
      <c r="AG732" s="16" t="str">
        <f t="shared" si="70"/>
        <v/>
      </c>
      <c r="AH732" s="16">
        <f t="shared" si="71"/>
        <v>0</v>
      </c>
      <c r="AI732" s="17" t="str">
        <f>IF('Peer Comparison Tool'!$D$12="NR","",IF($C732='Peer Comparison Tool'!$D$9,COUNT('CECL &lt;50B Database'!$AI$1:AI731)+1,""))</f>
        <v/>
      </c>
    </row>
    <row r="733" spans="29:35" x14ac:dyDescent="0.25">
      <c r="AC733" s="16" t="str">
        <f t="shared" si="66"/>
        <v/>
      </c>
      <c r="AD733" s="16" t="str">
        <f t="shared" si="67"/>
        <v/>
      </c>
      <c r="AE733" s="16" t="str">
        <f t="shared" si="68"/>
        <v/>
      </c>
      <c r="AF733" s="16" t="str">
        <f t="shared" si="69"/>
        <v/>
      </c>
      <c r="AG733" s="16" t="str">
        <f t="shared" si="70"/>
        <v/>
      </c>
      <c r="AH733" s="16">
        <f t="shared" si="71"/>
        <v>0</v>
      </c>
      <c r="AI733" s="17" t="str">
        <f>IF('Peer Comparison Tool'!$D$12="NR","",IF($C733='Peer Comparison Tool'!$D$9,COUNT('CECL &lt;50B Database'!$AI$1:AI732)+1,""))</f>
        <v/>
      </c>
    </row>
    <row r="734" spans="29:35" x14ac:dyDescent="0.25">
      <c r="AC734" s="16" t="str">
        <f t="shared" si="66"/>
        <v/>
      </c>
      <c r="AD734" s="16" t="str">
        <f t="shared" si="67"/>
        <v/>
      </c>
      <c r="AE734" s="16" t="str">
        <f t="shared" si="68"/>
        <v/>
      </c>
      <c r="AF734" s="16" t="str">
        <f t="shared" si="69"/>
        <v/>
      </c>
      <c r="AG734" s="16" t="str">
        <f t="shared" si="70"/>
        <v/>
      </c>
      <c r="AH734" s="16">
        <f t="shared" si="71"/>
        <v>0</v>
      </c>
      <c r="AI734" s="17" t="str">
        <f>IF('Peer Comparison Tool'!$D$12="NR","",IF($C734='Peer Comparison Tool'!$D$9,COUNT('CECL &lt;50B Database'!$AI$1:AI733)+1,""))</f>
        <v/>
      </c>
    </row>
    <row r="735" spans="29:35" x14ac:dyDescent="0.25">
      <c r="AC735" s="16" t="str">
        <f t="shared" si="66"/>
        <v/>
      </c>
      <c r="AD735" s="16" t="str">
        <f t="shared" si="67"/>
        <v/>
      </c>
      <c r="AE735" s="16" t="str">
        <f t="shared" si="68"/>
        <v/>
      </c>
      <c r="AF735" s="16" t="str">
        <f t="shared" si="69"/>
        <v/>
      </c>
      <c r="AG735" s="16" t="str">
        <f t="shared" si="70"/>
        <v/>
      </c>
      <c r="AH735" s="16">
        <f t="shared" si="71"/>
        <v>0</v>
      </c>
      <c r="AI735" s="17" t="str">
        <f>IF('Peer Comparison Tool'!$D$12="NR","",IF($C735='Peer Comparison Tool'!$D$9,COUNT('CECL &lt;50B Database'!$AI$1:AI734)+1,""))</f>
        <v/>
      </c>
    </row>
    <row r="736" spans="29:35" x14ac:dyDescent="0.25">
      <c r="AC736" s="16" t="str">
        <f t="shared" si="66"/>
        <v/>
      </c>
      <c r="AD736" s="16" t="str">
        <f t="shared" si="67"/>
        <v/>
      </c>
      <c r="AE736" s="16" t="str">
        <f t="shared" si="68"/>
        <v/>
      </c>
      <c r="AF736" s="16" t="str">
        <f t="shared" si="69"/>
        <v/>
      </c>
      <c r="AG736" s="16" t="str">
        <f t="shared" si="70"/>
        <v/>
      </c>
      <c r="AH736" s="16">
        <f t="shared" si="71"/>
        <v>0</v>
      </c>
      <c r="AI736" s="17" t="str">
        <f>IF('Peer Comparison Tool'!$D$12="NR","",IF($C736='Peer Comparison Tool'!$D$9,COUNT('CECL &lt;50B Database'!$AI$1:AI735)+1,""))</f>
        <v/>
      </c>
    </row>
    <row r="737" spans="29:35" x14ac:dyDescent="0.25">
      <c r="AC737" s="16" t="str">
        <f t="shared" si="66"/>
        <v/>
      </c>
      <c r="AD737" s="16" t="str">
        <f t="shared" si="67"/>
        <v/>
      </c>
      <c r="AE737" s="16" t="str">
        <f t="shared" si="68"/>
        <v/>
      </c>
      <c r="AF737" s="16" t="str">
        <f t="shared" si="69"/>
        <v/>
      </c>
      <c r="AG737" s="16" t="str">
        <f t="shared" si="70"/>
        <v/>
      </c>
      <c r="AH737" s="16">
        <f t="shared" si="71"/>
        <v>0</v>
      </c>
      <c r="AI737" s="17" t="str">
        <f>IF('Peer Comparison Tool'!$D$12="NR","",IF($C737='Peer Comparison Tool'!$D$9,COUNT('CECL &lt;50B Database'!$AI$1:AI736)+1,""))</f>
        <v/>
      </c>
    </row>
    <row r="738" spans="29:35" x14ac:dyDescent="0.25">
      <c r="AC738" s="16" t="str">
        <f t="shared" si="66"/>
        <v/>
      </c>
      <c r="AD738" s="16" t="str">
        <f t="shared" si="67"/>
        <v/>
      </c>
      <c r="AE738" s="16" t="str">
        <f t="shared" si="68"/>
        <v/>
      </c>
      <c r="AF738" s="16" t="str">
        <f t="shared" si="69"/>
        <v/>
      </c>
      <c r="AG738" s="16" t="str">
        <f t="shared" si="70"/>
        <v/>
      </c>
      <c r="AH738" s="16">
        <f t="shared" si="71"/>
        <v>0</v>
      </c>
      <c r="AI738" s="17" t="str">
        <f>IF('Peer Comparison Tool'!$D$12="NR","",IF($C738='Peer Comparison Tool'!$D$9,COUNT('CECL &lt;50B Database'!$AI$1:AI737)+1,""))</f>
        <v/>
      </c>
    </row>
    <row r="739" spans="29:35" x14ac:dyDescent="0.25">
      <c r="AC739" s="16" t="str">
        <f t="shared" si="66"/>
        <v/>
      </c>
      <c r="AD739" s="16" t="str">
        <f t="shared" si="67"/>
        <v/>
      </c>
      <c r="AE739" s="16" t="str">
        <f t="shared" si="68"/>
        <v/>
      </c>
      <c r="AF739" s="16" t="str">
        <f t="shared" si="69"/>
        <v/>
      </c>
      <c r="AG739" s="16" t="str">
        <f t="shared" si="70"/>
        <v/>
      </c>
      <c r="AH739" s="16">
        <f t="shared" si="71"/>
        <v>0</v>
      </c>
      <c r="AI739" s="17" t="str">
        <f>IF('Peer Comparison Tool'!$D$12="NR","",IF($C739='Peer Comparison Tool'!$D$9,COUNT('CECL &lt;50B Database'!$AI$1:AI738)+1,""))</f>
        <v/>
      </c>
    </row>
    <row r="740" spans="29:35" x14ac:dyDescent="0.25">
      <c r="AC740" s="16" t="str">
        <f t="shared" si="66"/>
        <v/>
      </c>
      <c r="AD740" s="16" t="str">
        <f t="shared" si="67"/>
        <v/>
      </c>
      <c r="AE740" s="16" t="str">
        <f t="shared" si="68"/>
        <v/>
      </c>
      <c r="AF740" s="16" t="str">
        <f t="shared" si="69"/>
        <v/>
      </c>
      <c r="AG740" s="16" t="str">
        <f t="shared" si="70"/>
        <v/>
      </c>
      <c r="AH740" s="16">
        <f t="shared" si="71"/>
        <v>0</v>
      </c>
      <c r="AI740" s="17" t="str">
        <f>IF('Peer Comparison Tool'!$D$12="NR","",IF($C740='Peer Comparison Tool'!$D$9,COUNT('CECL &lt;50B Database'!$AI$1:AI739)+1,""))</f>
        <v/>
      </c>
    </row>
    <row r="741" spans="29:35" x14ac:dyDescent="0.25">
      <c r="AC741" s="16" t="str">
        <f t="shared" si="66"/>
        <v/>
      </c>
      <c r="AD741" s="16" t="str">
        <f t="shared" si="67"/>
        <v/>
      </c>
      <c r="AE741" s="16" t="str">
        <f t="shared" si="68"/>
        <v/>
      </c>
      <c r="AF741" s="16" t="str">
        <f t="shared" si="69"/>
        <v/>
      </c>
      <c r="AG741" s="16" t="str">
        <f t="shared" si="70"/>
        <v/>
      </c>
      <c r="AH741" s="16">
        <f t="shared" si="71"/>
        <v>0</v>
      </c>
      <c r="AI741" s="17" t="str">
        <f>IF('Peer Comparison Tool'!$D$12="NR","",IF($C741='Peer Comparison Tool'!$D$9,COUNT('CECL &lt;50B Database'!$AI$1:AI740)+1,""))</f>
        <v/>
      </c>
    </row>
    <row r="742" spans="29:35" x14ac:dyDescent="0.25">
      <c r="AC742" s="16" t="str">
        <f t="shared" si="66"/>
        <v/>
      </c>
      <c r="AD742" s="16" t="str">
        <f t="shared" si="67"/>
        <v/>
      </c>
      <c r="AE742" s="16" t="str">
        <f t="shared" si="68"/>
        <v/>
      </c>
      <c r="AF742" s="16" t="str">
        <f t="shared" si="69"/>
        <v/>
      </c>
      <c r="AG742" s="16" t="str">
        <f t="shared" si="70"/>
        <v/>
      </c>
      <c r="AH742" s="16">
        <f t="shared" si="71"/>
        <v>0</v>
      </c>
      <c r="AI742" s="17" t="str">
        <f>IF('Peer Comparison Tool'!$D$12="NR","",IF($C742='Peer Comparison Tool'!$D$9,COUNT('CECL &lt;50B Database'!$AI$1:AI741)+1,""))</f>
        <v/>
      </c>
    </row>
    <row r="743" spans="29:35" x14ac:dyDescent="0.25">
      <c r="AC743" s="16" t="str">
        <f t="shared" si="66"/>
        <v/>
      </c>
      <c r="AD743" s="16" t="str">
        <f t="shared" si="67"/>
        <v/>
      </c>
      <c r="AE743" s="16" t="str">
        <f t="shared" si="68"/>
        <v/>
      </c>
      <c r="AF743" s="16" t="str">
        <f t="shared" si="69"/>
        <v/>
      </c>
      <c r="AG743" s="16" t="str">
        <f t="shared" si="70"/>
        <v/>
      </c>
      <c r="AH743" s="16">
        <f t="shared" si="71"/>
        <v>0</v>
      </c>
      <c r="AI743" s="17" t="str">
        <f>IF('Peer Comparison Tool'!$D$12="NR","",IF($C743='Peer Comparison Tool'!$D$9,COUNT('CECL &lt;50B Database'!$AI$1:AI742)+1,""))</f>
        <v/>
      </c>
    </row>
    <row r="744" spans="29:35" x14ac:dyDescent="0.25">
      <c r="AC744" s="16" t="str">
        <f t="shared" si="66"/>
        <v/>
      </c>
      <c r="AD744" s="16" t="str">
        <f t="shared" si="67"/>
        <v/>
      </c>
      <c r="AE744" s="16" t="str">
        <f t="shared" si="68"/>
        <v/>
      </c>
      <c r="AF744" s="16" t="str">
        <f t="shared" si="69"/>
        <v/>
      </c>
      <c r="AG744" s="16" t="str">
        <f t="shared" si="70"/>
        <v/>
      </c>
      <c r="AH744" s="16">
        <f t="shared" si="71"/>
        <v>0</v>
      </c>
      <c r="AI744" s="17" t="str">
        <f>IF('Peer Comparison Tool'!$D$12="NR","",IF($C744='Peer Comparison Tool'!$D$9,COUNT('CECL &lt;50B Database'!$AI$1:AI743)+1,""))</f>
        <v/>
      </c>
    </row>
    <row r="745" spans="29:35" x14ac:dyDescent="0.25">
      <c r="AC745" s="16" t="str">
        <f t="shared" si="66"/>
        <v/>
      </c>
      <c r="AD745" s="16" t="str">
        <f t="shared" si="67"/>
        <v/>
      </c>
      <c r="AE745" s="16" t="str">
        <f t="shared" si="68"/>
        <v/>
      </c>
      <c r="AF745" s="16" t="str">
        <f t="shared" si="69"/>
        <v/>
      </c>
      <c r="AG745" s="16" t="str">
        <f t="shared" si="70"/>
        <v/>
      </c>
      <c r="AH745" s="16">
        <f t="shared" si="71"/>
        <v>0</v>
      </c>
      <c r="AI745" s="17" t="str">
        <f>IF('Peer Comparison Tool'!$D$12="NR","",IF($C745='Peer Comparison Tool'!$D$9,COUNT('CECL &lt;50B Database'!$AI$1:AI744)+1,""))</f>
        <v/>
      </c>
    </row>
    <row r="746" spans="29:35" x14ac:dyDescent="0.25">
      <c r="AC746" s="16" t="str">
        <f t="shared" si="66"/>
        <v/>
      </c>
      <c r="AD746" s="16" t="str">
        <f t="shared" si="67"/>
        <v/>
      </c>
      <c r="AE746" s="16" t="str">
        <f t="shared" si="68"/>
        <v/>
      </c>
      <c r="AF746" s="16" t="str">
        <f t="shared" si="69"/>
        <v/>
      </c>
      <c r="AG746" s="16" t="str">
        <f t="shared" si="70"/>
        <v/>
      </c>
      <c r="AH746" s="16">
        <f t="shared" si="71"/>
        <v>0</v>
      </c>
      <c r="AI746" s="17" t="str">
        <f>IF('Peer Comparison Tool'!$D$12="NR","",IF($C746='Peer Comparison Tool'!$D$9,COUNT('CECL &lt;50B Database'!$AI$1:AI745)+1,""))</f>
        <v/>
      </c>
    </row>
    <row r="747" spans="29:35" x14ac:dyDescent="0.25">
      <c r="AC747" s="16" t="str">
        <f t="shared" si="66"/>
        <v/>
      </c>
      <c r="AD747" s="16" t="str">
        <f t="shared" si="67"/>
        <v/>
      </c>
      <c r="AE747" s="16" t="str">
        <f t="shared" si="68"/>
        <v/>
      </c>
      <c r="AF747" s="16" t="str">
        <f t="shared" si="69"/>
        <v/>
      </c>
      <c r="AG747" s="16" t="str">
        <f t="shared" si="70"/>
        <v/>
      </c>
      <c r="AH747" s="16">
        <f t="shared" si="71"/>
        <v>0</v>
      </c>
      <c r="AI747" s="17" t="str">
        <f>IF('Peer Comparison Tool'!$D$12="NR","",IF($C747='Peer Comparison Tool'!$D$9,COUNT('CECL &lt;50B Database'!$AI$1:AI746)+1,""))</f>
        <v/>
      </c>
    </row>
    <row r="748" spans="29:35" x14ac:dyDescent="0.25">
      <c r="AC748" s="16" t="str">
        <f t="shared" si="66"/>
        <v/>
      </c>
      <c r="AD748" s="16" t="str">
        <f t="shared" si="67"/>
        <v/>
      </c>
      <c r="AE748" s="16" t="str">
        <f t="shared" si="68"/>
        <v/>
      </c>
      <c r="AF748" s="16" t="str">
        <f t="shared" si="69"/>
        <v/>
      </c>
      <c r="AG748" s="16" t="str">
        <f t="shared" si="70"/>
        <v/>
      </c>
      <c r="AH748" s="16">
        <f t="shared" si="71"/>
        <v>0</v>
      </c>
      <c r="AI748" s="17" t="str">
        <f>IF('Peer Comparison Tool'!$D$12="NR","",IF($C748='Peer Comparison Tool'!$D$9,COUNT('CECL &lt;50B Database'!$AI$1:AI747)+1,""))</f>
        <v/>
      </c>
    </row>
    <row r="749" spans="29:35" x14ac:dyDescent="0.25">
      <c r="AC749" s="16" t="str">
        <f t="shared" si="66"/>
        <v/>
      </c>
      <c r="AD749" s="16" t="str">
        <f t="shared" si="67"/>
        <v/>
      </c>
      <c r="AE749" s="16" t="str">
        <f t="shared" si="68"/>
        <v/>
      </c>
      <c r="AF749" s="16" t="str">
        <f t="shared" si="69"/>
        <v/>
      </c>
      <c r="AG749" s="16" t="str">
        <f t="shared" si="70"/>
        <v/>
      </c>
      <c r="AH749" s="16">
        <f t="shared" si="71"/>
        <v>0</v>
      </c>
      <c r="AI749" s="17" t="str">
        <f>IF('Peer Comparison Tool'!$D$12="NR","",IF($C749='Peer Comparison Tool'!$D$9,COUNT('CECL &lt;50B Database'!$AI$1:AI748)+1,""))</f>
        <v/>
      </c>
    </row>
    <row r="750" spans="29:35" x14ac:dyDescent="0.25">
      <c r="AC750" s="16" t="str">
        <f t="shared" si="66"/>
        <v/>
      </c>
      <c r="AD750" s="16" t="str">
        <f t="shared" si="67"/>
        <v/>
      </c>
      <c r="AE750" s="16" t="str">
        <f t="shared" si="68"/>
        <v/>
      </c>
      <c r="AF750" s="16" t="str">
        <f t="shared" si="69"/>
        <v/>
      </c>
      <c r="AG750" s="16" t="str">
        <f t="shared" si="70"/>
        <v/>
      </c>
      <c r="AH750" s="16">
        <f t="shared" si="71"/>
        <v>0</v>
      </c>
      <c r="AI750" s="17" t="str">
        <f>IF('Peer Comparison Tool'!$D$12="NR","",IF($C750='Peer Comparison Tool'!$D$9,COUNT('CECL &lt;50B Database'!$AI$1:AI749)+1,""))</f>
        <v/>
      </c>
    </row>
    <row r="751" spans="29:35" x14ac:dyDescent="0.25">
      <c r="AC751" s="16" t="str">
        <f t="shared" si="66"/>
        <v/>
      </c>
      <c r="AD751" s="16" t="str">
        <f t="shared" si="67"/>
        <v/>
      </c>
      <c r="AE751" s="16" t="str">
        <f t="shared" si="68"/>
        <v/>
      </c>
      <c r="AF751" s="16" t="str">
        <f t="shared" si="69"/>
        <v/>
      </c>
      <c r="AG751" s="16" t="str">
        <f t="shared" si="70"/>
        <v/>
      </c>
      <c r="AH751" s="16">
        <f t="shared" si="71"/>
        <v>0</v>
      </c>
      <c r="AI751" s="17" t="str">
        <f>IF('Peer Comparison Tool'!$D$12="NR","",IF($C751='Peer Comparison Tool'!$D$9,COUNT('CECL &lt;50B Database'!$AI$1:AI750)+1,""))</f>
        <v/>
      </c>
    </row>
    <row r="752" spans="29:35" x14ac:dyDescent="0.25">
      <c r="AC752" s="16" t="str">
        <f t="shared" si="66"/>
        <v/>
      </c>
      <c r="AD752" s="16" t="str">
        <f t="shared" si="67"/>
        <v/>
      </c>
      <c r="AE752" s="16" t="str">
        <f t="shared" si="68"/>
        <v/>
      </c>
      <c r="AF752" s="16" t="str">
        <f t="shared" si="69"/>
        <v/>
      </c>
      <c r="AG752" s="16" t="str">
        <f t="shared" si="70"/>
        <v/>
      </c>
      <c r="AH752" s="16">
        <f t="shared" si="71"/>
        <v>0</v>
      </c>
      <c r="AI752" s="17" t="str">
        <f>IF('Peer Comparison Tool'!$D$12="NR","",IF($C752='Peer Comparison Tool'!$D$9,COUNT('CECL &lt;50B Database'!$AI$1:AI751)+1,""))</f>
        <v/>
      </c>
    </row>
    <row r="753" spans="29:35" x14ac:dyDescent="0.25">
      <c r="AC753" s="16" t="str">
        <f t="shared" si="66"/>
        <v/>
      </c>
      <c r="AD753" s="16" t="str">
        <f t="shared" si="67"/>
        <v/>
      </c>
      <c r="AE753" s="16" t="str">
        <f t="shared" si="68"/>
        <v/>
      </c>
      <c r="AF753" s="16" t="str">
        <f t="shared" si="69"/>
        <v/>
      </c>
      <c r="AG753" s="16" t="str">
        <f t="shared" si="70"/>
        <v/>
      </c>
      <c r="AH753" s="16">
        <f t="shared" si="71"/>
        <v>0</v>
      </c>
      <c r="AI753" s="17" t="str">
        <f>IF('Peer Comparison Tool'!$D$12="NR","",IF($C753='Peer Comparison Tool'!$D$9,COUNT('CECL &lt;50B Database'!$AI$1:AI752)+1,""))</f>
        <v/>
      </c>
    </row>
    <row r="754" spans="29:35" x14ac:dyDescent="0.25">
      <c r="AC754" s="16" t="str">
        <f t="shared" si="66"/>
        <v/>
      </c>
      <c r="AD754" s="16" t="str">
        <f t="shared" si="67"/>
        <v/>
      </c>
      <c r="AE754" s="16" t="str">
        <f t="shared" si="68"/>
        <v/>
      </c>
      <c r="AF754" s="16" t="str">
        <f t="shared" si="69"/>
        <v/>
      </c>
      <c r="AG754" s="16" t="str">
        <f t="shared" si="70"/>
        <v/>
      </c>
      <c r="AH754" s="16">
        <f t="shared" si="71"/>
        <v>0</v>
      </c>
      <c r="AI754" s="17" t="str">
        <f>IF('Peer Comparison Tool'!$D$12="NR","",IF($C754='Peer Comparison Tool'!$D$9,COUNT('CECL &lt;50B Database'!$AI$1:AI753)+1,""))</f>
        <v/>
      </c>
    </row>
    <row r="755" spans="29:35" x14ac:dyDescent="0.25">
      <c r="AC755" s="16" t="str">
        <f t="shared" si="66"/>
        <v/>
      </c>
      <c r="AD755" s="16" t="str">
        <f t="shared" si="67"/>
        <v/>
      </c>
      <c r="AE755" s="16" t="str">
        <f t="shared" si="68"/>
        <v/>
      </c>
      <c r="AF755" s="16" t="str">
        <f t="shared" si="69"/>
        <v/>
      </c>
      <c r="AG755" s="16" t="str">
        <f t="shared" si="70"/>
        <v/>
      </c>
      <c r="AH755" s="16">
        <f t="shared" si="71"/>
        <v>0</v>
      </c>
      <c r="AI755" s="17" t="str">
        <f>IF('Peer Comparison Tool'!$D$12="NR","",IF($C755='Peer Comparison Tool'!$D$9,COUNT('CECL &lt;50B Database'!$AI$1:AI754)+1,""))</f>
        <v/>
      </c>
    </row>
    <row r="756" spans="29:35" x14ac:dyDescent="0.25">
      <c r="AC756" s="16" t="str">
        <f t="shared" si="66"/>
        <v/>
      </c>
      <c r="AD756" s="16" t="str">
        <f t="shared" si="67"/>
        <v/>
      </c>
      <c r="AE756" s="16" t="str">
        <f t="shared" si="68"/>
        <v/>
      </c>
      <c r="AF756" s="16" t="str">
        <f t="shared" si="69"/>
        <v/>
      </c>
      <c r="AG756" s="16" t="str">
        <f t="shared" si="70"/>
        <v/>
      </c>
      <c r="AH756" s="16">
        <f t="shared" si="71"/>
        <v>0</v>
      </c>
      <c r="AI756" s="17" t="str">
        <f>IF('Peer Comparison Tool'!$D$12="NR","",IF($C756='Peer Comparison Tool'!$D$9,COUNT('CECL &lt;50B Database'!$AI$1:AI755)+1,""))</f>
        <v/>
      </c>
    </row>
    <row r="757" spans="29:35" x14ac:dyDescent="0.25">
      <c r="AC757" s="16" t="str">
        <f t="shared" si="66"/>
        <v/>
      </c>
      <c r="AD757" s="16" t="str">
        <f t="shared" si="67"/>
        <v/>
      </c>
      <c r="AE757" s="16" t="str">
        <f t="shared" si="68"/>
        <v/>
      </c>
      <c r="AF757" s="16" t="str">
        <f t="shared" si="69"/>
        <v/>
      </c>
      <c r="AG757" s="16" t="str">
        <f t="shared" si="70"/>
        <v/>
      </c>
      <c r="AH757" s="16">
        <f t="shared" si="71"/>
        <v>0</v>
      </c>
      <c r="AI757" s="17" t="str">
        <f>IF('Peer Comparison Tool'!$D$12="NR","",IF($C757='Peer Comparison Tool'!$D$9,COUNT('CECL &lt;50B Database'!$AI$1:AI756)+1,""))</f>
        <v/>
      </c>
    </row>
    <row r="758" spans="29:35" x14ac:dyDescent="0.25">
      <c r="AC758" s="16" t="str">
        <f t="shared" si="66"/>
        <v/>
      </c>
      <c r="AD758" s="16" t="str">
        <f t="shared" si="67"/>
        <v/>
      </c>
      <c r="AE758" s="16" t="str">
        <f t="shared" si="68"/>
        <v/>
      </c>
      <c r="AF758" s="16" t="str">
        <f t="shared" si="69"/>
        <v/>
      </c>
      <c r="AG758" s="16" t="str">
        <f t="shared" si="70"/>
        <v/>
      </c>
      <c r="AH758" s="16">
        <f t="shared" si="71"/>
        <v>0</v>
      </c>
      <c r="AI758" s="17" t="str">
        <f>IF('Peer Comparison Tool'!$D$12="NR","",IF($C758='Peer Comparison Tool'!$D$9,COUNT('CECL &lt;50B Database'!$AI$1:AI757)+1,""))</f>
        <v/>
      </c>
    </row>
    <row r="759" spans="29:35" x14ac:dyDescent="0.25">
      <c r="AC759" s="16" t="str">
        <f t="shared" si="66"/>
        <v/>
      </c>
      <c r="AD759" s="16" t="str">
        <f t="shared" si="67"/>
        <v/>
      </c>
      <c r="AE759" s="16" t="str">
        <f t="shared" si="68"/>
        <v/>
      </c>
      <c r="AF759" s="16" t="str">
        <f t="shared" si="69"/>
        <v/>
      </c>
      <c r="AG759" s="16" t="str">
        <f t="shared" si="70"/>
        <v/>
      </c>
      <c r="AH759" s="16">
        <f t="shared" si="71"/>
        <v>0</v>
      </c>
      <c r="AI759" s="17" t="str">
        <f>IF('Peer Comparison Tool'!$D$12="NR","",IF($C759='Peer Comparison Tool'!$D$9,COUNT('CECL &lt;50B Database'!$AI$1:AI758)+1,""))</f>
        <v/>
      </c>
    </row>
    <row r="760" spans="29:35" x14ac:dyDescent="0.25">
      <c r="AC760" s="16" t="str">
        <f t="shared" si="66"/>
        <v/>
      </c>
      <c r="AD760" s="16" t="str">
        <f t="shared" si="67"/>
        <v/>
      </c>
      <c r="AE760" s="16" t="str">
        <f t="shared" si="68"/>
        <v/>
      </c>
      <c r="AF760" s="16" t="str">
        <f t="shared" si="69"/>
        <v/>
      </c>
      <c r="AG760" s="16" t="str">
        <f t="shared" si="70"/>
        <v/>
      </c>
      <c r="AH760" s="16">
        <f t="shared" si="71"/>
        <v>0</v>
      </c>
      <c r="AI760" s="17" t="str">
        <f>IF('Peer Comparison Tool'!$D$12="NR","",IF($C760='Peer Comparison Tool'!$D$9,COUNT('CECL &lt;50B Database'!$AI$1:AI759)+1,""))</f>
        <v/>
      </c>
    </row>
    <row r="761" spans="29:35" x14ac:dyDescent="0.25">
      <c r="AC761" s="16" t="str">
        <f t="shared" si="66"/>
        <v/>
      </c>
      <c r="AD761" s="16" t="str">
        <f t="shared" si="67"/>
        <v/>
      </c>
      <c r="AE761" s="16" t="str">
        <f t="shared" si="68"/>
        <v/>
      </c>
      <c r="AF761" s="16" t="str">
        <f t="shared" si="69"/>
        <v/>
      </c>
      <c r="AG761" s="16" t="str">
        <f t="shared" si="70"/>
        <v/>
      </c>
      <c r="AH761" s="16">
        <f t="shared" si="71"/>
        <v>0</v>
      </c>
      <c r="AI761" s="17" t="str">
        <f>IF('Peer Comparison Tool'!$D$12="NR","",IF($C761='Peer Comparison Tool'!$D$9,COUNT('CECL &lt;50B Database'!$AI$1:AI760)+1,""))</f>
        <v/>
      </c>
    </row>
    <row r="762" spans="29:35" x14ac:dyDescent="0.25">
      <c r="AC762" s="16" t="str">
        <f t="shared" si="66"/>
        <v/>
      </c>
      <c r="AD762" s="16" t="str">
        <f t="shared" si="67"/>
        <v/>
      </c>
      <c r="AE762" s="16" t="str">
        <f t="shared" si="68"/>
        <v/>
      </c>
      <c r="AF762" s="16" t="str">
        <f t="shared" si="69"/>
        <v/>
      </c>
      <c r="AG762" s="16" t="str">
        <f t="shared" si="70"/>
        <v/>
      </c>
      <c r="AH762" s="16">
        <f t="shared" si="71"/>
        <v>0</v>
      </c>
      <c r="AI762" s="17" t="str">
        <f>IF('Peer Comparison Tool'!$D$12="NR","",IF($C762='Peer Comparison Tool'!$D$9,COUNT('CECL &lt;50B Database'!$AI$1:AI761)+1,""))</f>
        <v/>
      </c>
    </row>
    <row r="763" spans="29:35" x14ac:dyDescent="0.25">
      <c r="AC763" s="16" t="str">
        <f t="shared" si="66"/>
        <v/>
      </c>
      <c r="AD763" s="16" t="str">
        <f t="shared" si="67"/>
        <v/>
      </c>
      <c r="AE763" s="16" t="str">
        <f t="shared" si="68"/>
        <v/>
      </c>
      <c r="AF763" s="16" t="str">
        <f t="shared" si="69"/>
        <v/>
      </c>
      <c r="AG763" s="16" t="str">
        <f t="shared" si="70"/>
        <v/>
      </c>
      <c r="AH763" s="16">
        <f t="shared" si="71"/>
        <v>0</v>
      </c>
      <c r="AI763" s="17" t="str">
        <f>IF('Peer Comparison Tool'!$D$12="NR","",IF($C763='Peer Comparison Tool'!$D$9,COUNT('CECL &lt;50B Database'!$AI$1:AI762)+1,""))</f>
        <v/>
      </c>
    </row>
    <row r="764" spans="29:35" x14ac:dyDescent="0.25">
      <c r="AC764" s="16" t="str">
        <f t="shared" si="66"/>
        <v/>
      </c>
      <c r="AD764" s="16" t="str">
        <f t="shared" si="67"/>
        <v/>
      </c>
      <c r="AE764" s="16" t="str">
        <f t="shared" si="68"/>
        <v/>
      </c>
      <c r="AF764" s="16" t="str">
        <f t="shared" si="69"/>
        <v/>
      </c>
      <c r="AG764" s="16" t="str">
        <f t="shared" si="70"/>
        <v/>
      </c>
      <c r="AH764" s="16">
        <f t="shared" si="71"/>
        <v>0</v>
      </c>
      <c r="AI764" s="17" t="str">
        <f>IF('Peer Comparison Tool'!$D$12="NR","",IF($C764='Peer Comparison Tool'!$D$9,COUNT('CECL &lt;50B Database'!$AI$1:AI763)+1,""))</f>
        <v/>
      </c>
    </row>
    <row r="765" spans="29:35" x14ac:dyDescent="0.25">
      <c r="AC765" s="16" t="str">
        <f t="shared" si="66"/>
        <v/>
      </c>
      <c r="AD765" s="16" t="str">
        <f t="shared" si="67"/>
        <v/>
      </c>
      <c r="AE765" s="16" t="str">
        <f t="shared" si="68"/>
        <v/>
      </c>
      <c r="AF765" s="16" t="str">
        <f t="shared" si="69"/>
        <v/>
      </c>
      <c r="AG765" s="16" t="str">
        <f t="shared" si="70"/>
        <v/>
      </c>
      <c r="AH765" s="16">
        <f t="shared" si="71"/>
        <v>0</v>
      </c>
      <c r="AI765" s="17" t="str">
        <f>IF('Peer Comparison Tool'!$D$12="NR","",IF($C765='Peer Comparison Tool'!$D$9,COUNT('CECL &lt;50B Database'!$AI$1:AI764)+1,""))</f>
        <v/>
      </c>
    </row>
    <row r="766" spans="29:35" x14ac:dyDescent="0.25">
      <c r="AC766" s="16" t="str">
        <f t="shared" si="66"/>
        <v/>
      </c>
      <c r="AD766" s="16" t="str">
        <f t="shared" si="67"/>
        <v/>
      </c>
      <c r="AE766" s="16" t="str">
        <f t="shared" si="68"/>
        <v/>
      </c>
      <c r="AF766" s="16" t="str">
        <f t="shared" si="69"/>
        <v/>
      </c>
      <c r="AG766" s="16" t="str">
        <f t="shared" si="70"/>
        <v/>
      </c>
      <c r="AH766" s="16">
        <f t="shared" si="71"/>
        <v>0</v>
      </c>
      <c r="AI766" s="17" t="str">
        <f>IF('Peer Comparison Tool'!$D$12="NR","",IF($C766='Peer Comparison Tool'!$D$9,COUNT('CECL &lt;50B Database'!$AI$1:AI765)+1,""))</f>
        <v/>
      </c>
    </row>
    <row r="767" spans="29:35" x14ac:dyDescent="0.25">
      <c r="AC767" s="16" t="str">
        <f t="shared" si="66"/>
        <v/>
      </c>
      <c r="AD767" s="16" t="str">
        <f t="shared" si="67"/>
        <v/>
      </c>
      <c r="AE767" s="16" t="str">
        <f t="shared" si="68"/>
        <v/>
      </c>
      <c r="AF767" s="16" t="str">
        <f t="shared" si="69"/>
        <v/>
      </c>
      <c r="AG767" s="16" t="str">
        <f t="shared" si="70"/>
        <v/>
      </c>
      <c r="AH767" s="16">
        <f t="shared" si="71"/>
        <v>0</v>
      </c>
      <c r="AI767" s="17" t="str">
        <f>IF('Peer Comparison Tool'!$D$12="NR","",IF($C767='Peer Comparison Tool'!$D$9,COUNT('CECL &lt;50B Database'!$AI$1:AI766)+1,""))</f>
        <v/>
      </c>
    </row>
    <row r="768" spans="29:35" x14ac:dyDescent="0.25">
      <c r="AC768" s="16" t="str">
        <f t="shared" si="66"/>
        <v/>
      </c>
      <c r="AD768" s="16" t="str">
        <f t="shared" si="67"/>
        <v/>
      </c>
      <c r="AE768" s="16" t="str">
        <f t="shared" si="68"/>
        <v/>
      </c>
      <c r="AF768" s="16" t="str">
        <f t="shared" si="69"/>
        <v/>
      </c>
      <c r="AG768" s="16" t="str">
        <f t="shared" si="70"/>
        <v/>
      </c>
      <c r="AH768" s="16">
        <f t="shared" si="71"/>
        <v>0</v>
      </c>
      <c r="AI768" s="17" t="str">
        <f>IF('Peer Comparison Tool'!$D$12="NR","",IF($C768='Peer Comparison Tool'!$D$9,COUNT('CECL &lt;50B Database'!$AI$1:AI767)+1,""))</f>
        <v/>
      </c>
    </row>
    <row r="769" spans="29:35" x14ac:dyDescent="0.25">
      <c r="AC769" s="16" t="str">
        <f t="shared" si="66"/>
        <v/>
      </c>
      <c r="AD769" s="16" t="str">
        <f t="shared" si="67"/>
        <v/>
      </c>
      <c r="AE769" s="16" t="str">
        <f t="shared" si="68"/>
        <v/>
      </c>
      <c r="AF769" s="16" t="str">
        <f t="shared" si="69"/>
        <v/>
      </c>
      <c r="AG769" s="16" t="str">
        <f t="shared" si="70"/>
        <v/>
      </c>
      <c r="AH769" s="16">
        <f t="shared" si="71"/>
        <v>0</v>
      </c>
      <c r="AI769" s="17" t="str">
        <f>IF('Peer Comparison Tool'!$D$12="NR","",IF($C769='Peer Comparison Tool'!$D$9,COUNT('CECL &lt;50B Database'!$AI$1:AI768)+1,""))</f>
        <v/>
      </c>
    </row>
    <row r="770" spans="29:35" x14ac:dyDescent="0.25">
      <c r="AC770" s="16" t="str">
        <f t="shared" si="66"/>
        <v/>
      </c>
      <c r="AD770" s="16" t="str">
        <f t="shared" si="67"/>
        <v/>
      </c>
      <c r="AE770" s="16" t="str">
        <f t="shared" si="68"/>
        <v/>
      </c>
      <c r="AF770" s="16" t="str">
        <f t="shared" si="69"/>
        <v/>
      </c>
      <c r="AG770" s="16" t="str">
        <f t="shared" si="70"/>
        <v/>
      </c>
      <c r="AH770" s="16">
        <f t="shared" si="71"/>
        <v>0</v>
      </c>
      <c r="AI770" s="17" t="str">
        <f>IF('Peer Comparison Tool'!$D$12="NR","",IF($C770='Peer Comparison Tool'!$D$9,COUNT('CECL &lt;50B Database'!$AI$1:AI769)+1,""))</f>
        <v/>
      </c>
    </row>
    <row r="771" spans="29:35" x14ac:dyDescent="0.25">
      <c r="AC771" s="16" t="str">
        <f t="shared" ref="AC771:AC834" si="72">IF(AND($G771&gt;=10000000,$G771&lt;50000000),$K771,"")</f>
        <v/>
      </c>
      <c r="AD771" s="16" t="str">
        <f t="shared" ref="AD771:AD834" si="73">IF(AND($G771&gt;=5000000,$G771&lt;9999999),$K771,"")</f>
        <v/>
      </c>
      <c r="AE771" s="16" t="str">
        <f t="shared" ref="AE771:AE834" si="74">IF(AND($G771&gt;=1000000,$G771&lt;4999999),$K771,"")</f>
        <v/>
      </c>
      <c r="AF771" s="16" t="str">
        <f t="shared" ref="AF771:AF834" si="75">IF(AND($G771&gt;=500000,$G771&lt;999999),$K771,"")</f>
        <v/>
      </c>
      <c r="AG771" s="16" t="str">
        <f t="shared" ref="AG771:AG834" si="76">IF(AND($G771&gt;=100000,$G771&lt;499999),$K771,"")</f>
        <v/>
      </c>
      <c r="AH771" s="16">
        <f t="shared" ref="AH771:AH834" si="77">IF(AND($G771&gt;=0,$G771&lt;99999),$K771,"")</f>
        <v>0</v>
      </c>
      <c r="AI771" s="17" t="str">
        <f>IF('Peer Comparison Tool'!$D$12="NR","",IF($C771='Peer Comparison Tool'!$D$9,COUNT('CECL &lt;50B Database'!$AI$1:AI770)+1,""))</f>
        <v/>
      </c>
    </row>
    <row r="772" spans="29:35" x14ac:dyDescent="0.25">
      <c r="AC772" s="16" t="str">
        <f t="shared" si="72"/>
        <v/>
      </c>
      <c r="AD772" s="16" t="str">
        <f t="shared" si="73"/>
        <v/>
      </c>
      <c r="AE772" s="16" t="str">
        <f t="shared" si="74"/>
        <v/>
      </c>
      <c r="AF772" s="16" t="str">
        <f t="shared" si="75"/>
        <v/>
      </c>
      <c r="AG772" s="16" t="str">
        <f t="shared" si="76"/>
        <v/>
      </c>
      <c r="AH772" s="16">
        <f t="shared" si="77"/>
        <v>0</v>
      </c>
      <c r="AI772" s="17" t="str">
        <f>IF('Peer Comparison Tool'!$D$12="NR","",IF($C772='Peer Comparison Tool'!$D$9,COUNT('CECL &lt;50B Database'!$AI$1:AI771)+1,""))</f>
        <v/>
      </c>
    </row>
    <row r="773" spans="29:35" x14ac:dyDescent="0.25">
      <c r="AC773" s="16" t="str">
        <f t="shared" si="72"/>
        <v/>
      </c>
      <c r="AD773" s="16" t="str">
        <f t="shared" si="73"/>
        <v/>
      </c>
      <c r="AE773" s="16" t="str">
        <f t="shared" si="74"/>
        <v/>
      </c>
      <c r="AF773" s="16" t="str">
        <f t="shared" si="75"/>
        <v/>
      </c>
      <c r="AG773" s="16" t="str">
        <f t="shared" si="76"/>
        <v/>
      </c>
      <c r="AH773" s="16">
        <f t="shared" si="77"/>
        <v>0</v>
      </c>
      <c r="AI773" s="17" t="str">
        <f>IF('Peer Comparison Tool'!$D$12="NR","",IF($C773='Peer Comparison Tool'!$D$9,COUNT('CECL &lt;50B Database'!$AI$1:AI772)+1,""))</f>
        <v/>
      </c>
    </row>
    <row r="774" spans="29:35" x14ac:dyDescent="0.25">
      <c r="AC774" s="16" t="str">
        <f t="shared" si="72"/>
        <v/>
      </c>
      <c r="AD774" s="16" t="str">
        <f t="shared" si="73"/>
        <v/>
      </c>
      <c r="AE774" s="16" t="str">
        <f t="shared" si="74"/>
        <v/>
      </c>
      <c r="AF774" s="16" t="str">
        <f t="shared" si="75"/>
        <v/>
      </c>
      <c r="AG774" s="16" t="str">
        <f t="shared" si="76"/>
        <v/>
      </c>
      <c r="AH774" s="16">
        <f t="shared" si="77"/>
        <v>0</v>
      </c>
      <c r="AI774" s="17" t="str">
        <f>IF('Peer Comparison Tool'!$D$12="NR","",IF($C774='Peer Comparison Tool'!$D$9,COUNT('CECL &lt;50B Database'!$AI$1:AI773)+1,""))</f>
        <v/>
      </c>
    </row>
    <row r="775" spans="29:35" x14ac:dyDescent="0.25">
      <c r="AC775" s="16" t="str">
        <f t="shared" si="72"/>
        <v/>
      </c>
      <c r="AD775" s="16" t="str">
        <f t="shared" si="73"/>
        <v/>
      </c>
      <c r="AE775" s="16" t="str">
        <f t="shared" si="74"/>
        <v/>
      </c>
      <c r="AF775" s="16" t="str">
        <f t="shared" si="75"/>
        <v/>
      </c>
      <c r="AG775" s="16" t="str">
        <f t="shared" si="76"/>
        <v/>
      </c>
      <c r="AH775" s="16">
        <f t="shared" si="77"/>
        <v>0</v>
      </c>
      <c r="AI775" s="17" t="str">
        <f>IF('Peer Comparison Tool'!$D$12="NR","",IF($C775='Peer Comparison Tool'!$D$9,COUNT('CECL &lt;50B Database'!$AI$1:AI774)+1,""))</f>
        <v/>
      </c>
    </row>
    <row r="776" spans="29:35" x14ac:dyDescent="0.25">
      <c r="AC776" s="16" t="str">
        <f t="shared" si="72"/>
        <v/>
      </c>
      <c r="AD776" s="16" t="str">
        <f t="shared" si="73"/>
        <v/>
      </c>
      <c r="AE776" s="16" t="str">
        <f t="shared" si="74"/>
        <v/>
      </c>
      <c r="AF776" s="16" t="str">
        <f t="shared" si="75"/>
        <v/>
      </c>
      <c r="AG776" s="16" t="str">
        <f t="shared" si="76"/>
        <v/>
      </c>
      <c r="AH776" s="16">
        <f t="shared" si="77"/>
        <v>0</v>
      </c>
      <c r="AI776" s="17" t="str">
        <f>IF('Peer Comparison Tool'!$D$12="NR","",IF($C776='Peer Comparison Tool'!$D$9,COUNT('CECL &lt;50B Database'!$AI$1:AI775)+1,""))</f>
        <v/>
      </c>
    </row>
    <row r="777" spans="29:35" x14ac:dyDescent="0.25">
      <c r="AC777" s="16" t="str">
        <f t="shared" si="72"/>
        <v/>
      </c>
      <c r="AD777" s="16" t="str">
        <f t="shared" si="73"/>
        <v/>
      </c>
      <c r="AE777" s="16" t="str">
        <f t="shared" si="74"/>
        <v/>
      </c>
      <c r="AF777" s="16" t="str">
        <f t="shared" si="75"/>
        <v/>
      </c>
      <c r="AG777" s="16" t="str">
        <f t="shared" si="76"/>
        <v/>
      </c>
      <c r="AH777" s="16">
        <f t="shared" si="77"/>
        <v>0</v>
      </c>
      <c r="AI777" s="17" t="str">
        <f>IF('Peer Comparison Tool'!$D$12="NR","",IF($C777='Peer Comparison Tool'!$D$9,COUNT('CECL &lt;50B Database'!$AI$1:AI776)+1,""))</f>
        <v/>
      </c>
    </row>
    <row r="778" spans="29:35" x14ac:dyDescent="0.25">
      <c r="AC778" s="16" t="str">
        <f t="shared" si="72"/>
        <v/>
      </c>
      <c r="AD778" s="16" t="str">
        <f t="shared" si="73"/>
        <v/>
      </c>
      <c r="AE778" s="16" t="str">
        <f t="shared" si="74"/>
        <v/>
      </c>
      <c r="AF778" s="16" t="str">
        <f t="shared" si="75"/>
        <v/>
      </c>
      <c r="AG778" s="16" t="str">
        <f t="shared" si="76"/>
        <v/>
      </c>
      <c r="AH778" s="16">
        <f t="shared" si="77"/>
        <v>0</v>
      </c>
      <c r="AI778" s="17" t="str">
        <f>IF('Peer Comparison Tool'!$D$12="NR","",IF($C778='Peer Comparison Tool'!$D$9,COUNT('CECL &lt;50B Database'!$AI$1:AI777)+1,""))</f>
        <v/>
      </c>
    </row>
    <row r="779" spans="29:35" x14ac:dyDescent="0.25">
      <c r="AC779" s="16" t="str">
        <f t="shared" si="72"/>
        <v/>
      </c>
      <c r="AD779" s="16" t="str">
        <f t="shared" si="73"/>
        <v/>
      </c>
      <c r="AE779" s="16" t="str">
        <f t="shared" si="74"/>
        <v/>
      </c>
      <c r="AF779" s="16" t="str">
        <f t="shared" si="75"/>
        <v/>
      </c>
      <c r="AG779" s="16" t="str">
        <f t="shared" si="76"/>
        <v/>
      </c>
      <c r="AH779" s="16">
        <f t="shared" si="77"/>
        <v>0</v>
      </c>
      <c r="AI779" s="17" t="str">
        <f>IF('Peer Comparison Tool'!$D$12="NR","",IF($C779='Peer Comparison Tool'!$D$9,COUNT('CECL &lt;50B Database'!$AI$1:AI778)+1,""))</f>
        <v/>
      </c>
    </row>
    <row r="780" spans="29:35" x14ac:dyDescent="0.25">
      <c r="AC780" s="16" t="str">
        <f t="shared" si="72"/>
        <v/>
      </c>
      <c r="AD780" s="16" t="str">
        <f t="shared" si="73"/>
        <v/>
      </c>
      <c r="AE780" s="16" t="str">
        <f t="shared" si="74"/>
        <v/>
      </c>
      <c r="AF780" s="16" t="str">
        <f t="shared" si="75"/>
        <v/>
      </c>
      <c r="AG780" s="16" t="str">
        <f t="shared" si="76"/>
        <v/>
      </c>
      <c r="AH780" s="16">
        <f t="shared" si="77"/>
        <v>0</v>
      </c>
      <c r="AI780" s="17" t="str">
        <f>IF('Peer Comparison Tool'!$D$12="NR","",IF($C780='Peer Comparison Tool'!$D$9,COUNT('CECL &lt;50B Database'!$AI$1:AI779)+1,""))</f>
        <v/>
      </c>
    </row>
    <row r="781" spans="29:35" x14ac:dyDescent="0.25">
      <c r="AC781" s="16" t="str">
        <f t="shared" si="72"/>
        <v/>
      </c>
      <c r="AD781" s="16" t="str">
        <f t="shared" si="73"/>
        <v/>
      </c>
      <c r="AE781" s="16" t="str">
        <f t="shared" si="74"/>
        <v/>
      </c>
      <c r="AF781" s="16" t="str">
        <f t="shared" si="75"/>
        <v/>
      </c>
      <c r="AG781" s="16" t="str">
        <f t="shared" si="76"/>
        <v/>
      </c>
      <c r="AH781" s="16">
        <f t="shared" si="77"/>
        <v>0</v>
      </c>
      <c r="AI781" s="17" t="str">
        <f>IF('Peer Comparison Tool'!$D$12="NR","",IF($C781='Peer Comparison Tool'!$D$9,COUNT('CECL &lt;50B Database'!$AI$1:AI780)+1,""))</f>
        <v/>
      </c>
    </row>
    <row r="782" spans="29:35" x14ac:dyDescent="0.25">
      <c r="AC782" s="16" t="str">
        <f t="shared" si="72"/>
        <v/>
      </c>
      <c r="AD782" s="16" t="str">
        <f t="shared" si="73"/>
        <v/>
      </c>
      <c r="AE782" s="16" t="str">
        <f t="shared" si="74"/>
        <v/>
      </c>
      <c r="AF782" s="16" t="str">
        <f t="shared" si="75"/>
        <v/>
      </c>
      <c r="AG782" s="16" t="str">
        <f t="shared" si="76"/>
        <v/>
      </c>
      <c r="AH782" s="16">
        <f t="shared" si="77"/>
        <v>0</v>
      </c>
      <c r="AI782" s="17" t="str">
        <f>IF('Peer Comparison Tool'!$D$12="NR","",IF($C782='Peer Comparison Tool'!$D$9,COUNT('CECL &lt;50B Database'!$AI$1:AI781)+1,""))</f>
        <v/>
      </c>
    </row>
    <row r="783" spans="29:35" x14ac:dyDescent="0.25">
      <c r="AC783" s="16" t="str">
        <f t="shared" si="72"/>
        <v/>
      </c>
      <c r="AD783" s="16" t="str">
        <f t="shared" si="73"/>
        <v/>
      </c>
      <c r="AE783" s="16" t="str">
        <f t="shared" si="74"/>
        <v/>
      </c>
      <c r="AF783" s="16" t="str">
        <f t="shared" si="75"/>
        <v/>
      </c>
      <c r="AG783" s="16" t="str">
        <f t="shared" si="76"/>
        <v/>
      </c>
      <c r="AH783" s="16">
        <f t="shared" si="77"/>
        <v>0</v>
      </c>
      <c r="AI783" s="17" t="str">
        <f>IF('Peer Comparison Tool'!$D$12="NR","",IF($C783='Peer Comparison Tool'!$D$9,COUNT('CECL &lt;50B Database'!$AI$1:AI782)+1,""))</f>
        <v/>
      </c>
    </row>
    <row r="784" spans="29:35" x14ac:dyDescent="0.25">
      <c r="AC784" s="16" t="str">
        <f t="shared" si="72"/>
        <v/>
      </c>
      <c r="AD784" s="16" t="str">
        <f t="shared" si="73"/>
        <v/>
      </c>
      <c r="AE784" s="16" t="str">
        <f t="shared" si="74"/>
        <v/>
      </c>
      <c r="AF784" s="16" t="str">
        <f t="shared" si="75"/>
        <v/>
      </c>
      <c r="AG784" s="16" t="str">
        <f t="shared" si="76"/>
        <v/>
      </c>
      <c r="AH784" s="16">
        <f t="shared" si="77"/>
        <v>0</v>
      </c>
      <c r="AI784" s="17" t="str">
        <f>IF('Peer Comparison Tool'!$D$12="NR","",IF($C784='Peer Comparison Tool'!$D$9,COUNT('CECL &lt;50B Database'!$AI$1:AI783)+1,""))</f>
        <v/>
      </c>
    </row>
    <row r="785" spans="29:35" x14ac:dyDescent="0.25">
      <c r="AC785" s="16" t="str">
        <f t="shared" si="72"/>
        <v/>
      </c>
      <c r="AD785" s="16" t="str">
        <f t="shared" si="73"/>
        <v/>
      </c>
      <c r="AE785" s="16" t="str">
        <f t="shared" si="74"/>
        <v/>
      </c>
      <c r="AF785" s="16" t="str">
        <f t="shared" si="75"/>
        <v/>
      </c>
      <c r="AG785" s="16" t="str">
        <f t="shared" si="76"/>
        <v/>
      </c>
      <c r="AH785" s="16">
        <f t="shared" si="77"/>
        <v>0</v>
      </c>
      <c r="AI785" s="17" t="str">
        <f>IF('Peer Comparison Tool'!$D$12="NR","",IF($C785='Peer Comparison Tool'!$D$9,COUNT('CECL &lt;50B Database'!$AI$1:AI784)+1,""))</f>
        <v/>
      </c>
    </row>
    <row r="786" spans="29:35" x14ac:dyDescent="0.25">
      <c r="AC786" s="16" t="str">
        <f t="shared" si="72"/>
        <v/>
      </c>
      <c r="AD786" s="16" t="str">
        <f t="shared" si="73"/>
        <v/>
      </c>
      <c r="AE786" s="16" t="str">
        <f t="shared" si="74"/>
        <v/>
      </c>
      <c r="AF786" s="16" t="str">
        <f t="shared" si="75"/>
        <v/>
      </c>
      <c r="AG786" s="16" t="str">
        <f t="shared" si="76"/>
        <v/>
      </c>
      <c r="AH786" s="16">
        <f t="shared" si="77"/>
        <v>0</v>
      </c>
      <c r="AI786" s="17" t="str">
        <f>IF('Peer Comparison Tool'!$D$12="NR","",IF($C786='Peer Comparison Tool'!$D$9,COUNT('CECL &lt;50B Database'!$AI$1:AI785)+1,""))</f>
        <v/>
      </c>
    </row>
    <row r="787" spans="29:35" x14ac:dyDescent="0.25">
      <c r="AC787" s="16" t="str">
        <f t="shared" si="72"/>
        <v/>
      </c>
      <c r="AD787" s="16" t="str">
        <f t="shared" si="73"/>
        <v/>
      </c>
      <c r="AE787" s="16" t="str">
        <f t="shared" si="74"/>
        <v/>
      </c>
      <c r="AF787" s="16" t="str">
        <f t="shared" si="75"/>
        <v/>
      </c>
      <c r="AG787" s="16" t="str">
        <f t="shared" si="76"/>
        <v/>
      </c>
      <c r="AH787" s="16">
        <f t="shared" si="77"/>
        <v>0</v>
      </c>
      <c r="AI787" s="17" t="str">
        <f>IF('Peer Comparison Tool'!$D$12="NR","",IF($C787='Peer Comparison Tool'!$D$9,COUNT('CECL &lt;50B Database'!$AI$1:AI786)+1,""))</f>
        <v/>
      </c>
    </row>
    <row r="788" spans="29:35" x14ac:dyDescent="0.25">
      <c r="AC788" s="16" t="str">
        <f t="shared" si="72"/>
        <v/>
      </c>
      <c r="AD788" s="16" t="str">
        <f t="shared" si="73"/>
        <v/>
      </c>
      <c r="AE788" s="16" t="str">
        <f t="shared" si="74"/>
        <v/>
      </c>
      <c r="AF788" s="16" t="str">
        <f t="shared" si="75"/>
        <v/>
      </c>
      <c r="AG788" s="16" t="str">
        <f t="shared" si="76"/>
        <v/>
      </c>
      <c r="AH788" s="16">
        <f t="shared" si="77"/>
        <v>0</v>
      </c>
      <c r="AI788" s="17" t="str">
        <f>IF('Peer Comparison Tool'!$D$12="NR","",IF($C788='Peer Comparison Tool'!$D$9,COUNT('CECL &lt;50B Database'!$AI$1:AI787)+1,""))</f>
        <v/>
      </c>
    </row>
    <row r="789" spans="29:35" x14ac:dyDescent="0.25">
      <c r="AC789" s="16" t="str">
        <f t="shared" si="72"/>
        <v/>
      </c>
      <c r="AD789" s="16" t="str">
        <f t="shared" si="73"/>
        <v/>
      </c>
      <c r="AE789" s="16" t="str">
        <f t="shared" si="74"/>
        <v/>
      </c>
      <c r="AF789" s="16" t="str">
        <f t="shared" si="75"/>
        <v/>
      </c>
      <c r="AG789" s="16" t="str">
        <f t="shared" si="76"/>
        <v/>
      </c>
      <c r="AH789" s="16">
        <f t="shared" si="77"/>
        <v>0</v>
      </c>
      <c r="AI789" s="17" t="str">
        <f>IF('Peer Comparison Tool'!$D$12="NR","",IF($C789='Peer Comparison Tool'!$D$9,COUNT('CECL &lt;50B Database'!$AI$1:AI788)+1,""))</f>
        <v/>
      </c>
    </row>
    <row r="790" spans="29:35" x14ac:dyDescent="0.25">
      <c r="AC790" s="16" t="str">
        <f t="shared" si="72"/>
        <v/>
      </c>
      <c r="AD790" s="16" t="str">
        <f t="shared" si="73"/>
        <v/>
      </c>
      <c r="AE790" s="16" t="str">
        <f t="shared" si="74"/>
        <v/>
      </c>
      <c r="AF790" s="16" t="str">
        <f t="shared" si="75"/>
        <v/>
      </c>
      <c r="AG790" s="16" t="str">
        <f t="shared" si="76"/>
        <v/>
      </c>
      <c r="AH790" s="16">
        <f t="shared" si="77"/>
        <v>0</v>
      </c>
      <c r="AI790" s="17" t="str">
        <f>IF('Peer Comparison Tool'!$D$12="NR","",IF($C790='Peer Comparison Tool'!$D$9,COUNT('CECL &lt;50B Database'!$AI$1:AI789)+1,""))</f>
        <v/>
      </c>
    </row>
    <row r="791" spans="29:35" x14ac:dyDescent="0.25">
      <c r="AC791" s="16" t="str">
        <f t="shared" si="72"/>
        <v/>
      </c>
      <c r="AD791" s="16" t="str">
        <f t="shared" si="73"/>
        <v/>
      </c>
      <c r="AE791" s="16" t="str">
        <f t="shared" si="74"/>
        <v/>
      </c>
      <c r="AF791" s="16" t="str">
        <f t="shared" si="75"/>
        <v/>
      </c>
      <c r="AG791" s="16" t="str">
        <f t="shared" si="76"/>
        <v/>
      </c>
      <c r="AH791" s="16">
        <f t="shared" si="77"/>
        <v>0</v>
      </c>
      <c r="AI791" s="17" t="str">
        <f>IF('Peer Comparison Tool'!$D$12="NR","",IF($C791='Peer Comparison Tool'!$D$9,COUNT('CECL &lt;50B Database'!$AI$1:AI790)+1,""))</f>
        <v/>
      </c>
    </row>
    <row r="792" spans="29:35" x14ac:dyDescent="0.25">
      <c r="AC792" s="16" t="str">
        <f t="shared" si="72"/>
        <v/>
      </c>
      <c r="AD792" s="16" t="str">
        <f t="shared" si="73"/>
        <v/>
      </c>
      <c r="AE792" s="16" t="str">
        <f t="shared" si="74"/>
        <v/>
      </c>
      <c r="AF792" s="16" t="str">
        <f t="shared" si="75"/>
        <v/>
      </c>
      <c r="AG792" s="16" t="str">
        <f t="shared" si="76"/>
        <v/>
      </c>
      <c r="AH792" s="16">
        <f t="shared" si="77"/>
        <v>0</v>
      </c>
      <c r="AI792" s="17" t="str">
        <f>IF('Peer Comparison Tool'!$D$12="NR","",IF($C792='Peer Comparison Tool'!$D$9,COUNT('CECL &lt;50B Database'!$AI$1:AI791)+1,""))</f>
        <v/>
      </c>
    </row>
    <row r="793" spans="29:35" x14ac:dyDescent="0.25">
      <c r="AC793" s="16" t="str">
        <f t="shared" si="72"/>
        <v/>
      </c>
      <c r="AD793" s="16" t="str">
        <f t="shared" si="73"/>
        <v/>
      </c>
      <c r="AE793" s="16" t="str">
        <f t="shared" si="74"/>
        <v/>
      </c>
      <c r="AF793" s="16" t="str">
        <f t="shared" si="75"/>
        <v/>
      </c>
      <c r="AG793" s="16" t="str">
        <f t="shared" si="76"/>
        <v/>
      </c>
      <c r="AH793" s="16">
        <f t="shared" si="77"/>
        <v>0</v>
      </c>
      <c r="AI793" s="17" t="str">
        <f>IF('Peer Comparison Tool'!$D$12="NR","",IF($C793='Peer Comparison Tool'!$D$9,COUNT('CECL &lt;50B Database'!$AI$1:AI792)+1,""))</f>
        <v/>
      </c>
    </row>
    <row r="794" spans="29:35" x14ac:dyDescent="0.25">
      <c r="AC794" s="16" t="str">
        <f t="shared" si="72"/>
        <v/>
      </c>
      <c r="AD794" s="16" t="str">
        <f t="shared" si="73"/>
        <v/>
      </c>
      <c r="AE794" s="16" t="str">
        <f t="shared" si="74"/>
        <v/>
      </c>
      <c r="AF794" s="16" t="str">
        <f t="shared" si="75"/>
        <v/>
      </c>
      <c r="AG794" s="16" t="str">
        <f t="shared" si="76"/>
        <v/>
      </c>
      <c r="AH794" s="16">
        <f t="shared" si="77"/>
        <v>0</v>
      </c>
      <c r="AI794" s="17" t="str">
        <f>IF('Peer Comparison Tool'!$D$12="NR","",IF($C794='Peer Comparison Tool'!$D$9,COUNT('CECL &lt;50B Database'!$AI$1:AI793)+1,""))</f>
        <v/>
      </c>
    </row>
    <row r="795" spans="29:35" x14ac:dyDescent="0.25">
      <c r="AC795" s="16" t="str">
        <f t="shared" si="72"/>
        <v/>
      </c>
      <c r="AD795" s="16" t="str">
        <f t="shared" si="73"/>
        <v/>
      </c>
      <c r="AE795" s="16" t="str">
        <f t="shared" si="74"/>
        <v/>
      </c>
      <c r="AF795" s="16" t="str">
        <f t="shared" si="75"/>
        <v/>
      </c>
      <c r="AG795" s="16" t="str">
        <f t="shared" si="76"/>
        <v/>
      </c>
      <c r="AH795" s="16">
        <f t="shared" si="77"/>
        <v>0</v>
      </c>
      <c r="AI795" s="17" t="str">
        <f>IF('Peer Comparison Tool'!$D$12="NR","",IF($C795='Peer Comparison Tool'!$D$9,COUNT('CECL &lt;50B Database'!$AI$1:AI794)+1,""))</f>
        <v/>
      </c>
    </row>
    <row r="796" spans="29:35" x14ac:dyDescent="0.25">
      <c r="AC796" s="16" t="str">
        <f t="shared" si="72"/>
        <v/>
      </c>
      <c r="AD796" s="16" t="str">
        <f t="shared" si="73"/>
        <v/>
      </c>
      <c r="AE796" s="16" t="str">
        <f t="shared" si="74"/>
        <v/>
      </c>
      <c r="AF796" s="16" t="str">
        <f t="shared" si="75"/>
        <v/>
      </c>
      <c r="AG796" s="16" t="str">
        <f t="shared" si="76"/>
        <v/>
      </c>
      <c r="AH796" s="16">
        <f t="shared" si="77"/>
        <v>0</v>
      </c>
      <c r="AI796" s="17" t="str">
        <f>IF('Peer Comparison Tool'!$D$12="NR","",IF($C796='Peer Comparison Tool'!$D$9,COUNT('CECL &lt;50B Database'!$AI$1:AI795)+1,""))</f>
        <v/>
      </c>
    </row>
    <row r="797" spans="29:35" x14ac:dyDescent="0.25">
      <c r="AC797" s="16" t="str">
        <f t="shared" si="72"/>
        <v/>
      </c>
      <c r="AD797" s="16" t="str">
        <f t="shared" si="73"/>
        <v/>
      </c>
      <c r="AE797" s="16" t="str">
        <f t="shared" si="74"/>
        <v/>
      </c>
      <c r="AF797" s="16" t="str">
        <f t="shared" si="75"/>
        <v/>
      </c>
      <c r="AG797" s="16" t="str">
        <f t="shared" si="76"/>
        <v/>
      </c>
      <c r="AH797" s="16">
        <f t="shared" si="77"/>
        <v>0</v>
      </c>
      <c r="AI797" s="17" t="str">
        <f>IF('Peer Comparison Tool'!$D$12="NR","",IF($C797='Peer Comparison Tool'!$D$9,COUNT('CECL &lt;50B Database'!$AI$1:AI796)+1,""))</f>
        <v/>
      </c>
    </row>
    <row r="798" spans="29:35" x14ac:dyDescent="0.25">
      <c r="AC798" s="16" t="str">
        <f t="shared" si="72"/>
        <v/>
      </c>
      <c r="AD798" s="16" t="str">
        <f t="shared" si="73"/>
        <v/>
      </c>
      <c r="AE798" s="16" t="str">
        <f t="shared" si="74"/>
        <v/>
      </c>
      <c r="AF798" s="16" t="str">
        <f t="shared" si="75"/>
        <v/>
      </c>
      <c r="AG798" s="16" t="str">
        <f t="shared" si="76"/>
        <v/>
      </c>
      <c r="AH798" s="16">
        <f t="shared" si="77"/>
        <v>0</v>
      </c>
      <c r="AI798" s="17" t="str">
        <f>IF('Peer Comparison Tool'!$D$12="NR","",IF($C798='Peer Comparison Tool'!$D$9,COUNT('CECL &lt;50B Database'!$AI$1:AI797)+1,""))</f>
        <v/>
      </c>
    </row>
    <row r="799" spans="29:35" x14ac:dyDescent="0.25">
      <c r="AC799" s="16" t="str">
        <f t="shared" si="72"/>
        <v/>
      </c>
      <c r="AD799" s="16" t="str">
        <f t="shared" si="73"/>
        <v/>
      </c>
      <c r="AE799" s="16" t="str">
        <f t="shared" si="74"/>
        <v/>
      </c>
      <c r="AF799" s="16" t="str">
        <f t="shared" si="75"/>
        <v/>
      </c>
      <c r="AG799" s="16" t="str">
        <f t="shared" si="76"/>
        <v/>
      </c>
      <c r="AH799" s="16">
        <f t="shared" si="77"/>
        <v>0</v>
      </c>
      <c r="AI799" s="17" t="str">
        <f>IF('Peer Comparison Tool'!$D$12="NR","",IF($C799='Peer Comparison Tool'!$D$9,COUNT('CECL &lt;50B Database'!$AI$1:AI798)+1,""))</f>
        <v/>
      </c>
    </row>
    <row r="800" spans="29:35" x14ac:dyDescent="0.25">
      <c r="AC800" s="16" t="str">
        <f t="shared" si="72"/>
        <v/>
      </c>
      <c r="AD800" s="16" t="str">
        <f t="shared" si="73"/>
        <v/>
      </c>
      <c r="AE800" s="16" t="str">
        <f t="shared" si="74"/>
        <v/>
      </c>
      <c r="AF800" s="16" t="str">
        <f t="shared" si="75"/>
        <v/>
      </c>
      <c r="AG800" s="16" t="str">
        <f t="shared" si="76"/>
        <v/>
      </c>
      <c r="AH800" s="16">
        <f t="shared" si="77"/>
        <v>0</v>
      </c>
      <c r="AI800" s="17" t="str">
        <f>IF('Peer Comparison Tool'!$D$12="NR","",IF($C800='Peer Comparison Tool'!$D$9,COUNT('CECL &lt;50B Database'!$AI$1:AI799)+1,""))</f>
        <v/>
      </c>
    </row>
    <row r="801" spans="29:35" x14ac:dyDescent="0.25">
      <c r="AC801" s="16" t="str">
        <f t="shared" si="72"/>
        <v/>
      </c>
      <c r="AD801" s="16" t="str">
        <f t="shared" si="73"/>
        <v/>
      </c>
      <c r="AE801" s="16" t="str">
        <f t="shared" si="74"/>
        <v/>
      </c>
      <c r="AF801" s="16" t="str">
        <f t="shared" si="75"/>
        <v/>
      </c>
      <c r="AG801" s="16" t="str">
        <f t="shared" si="76"/>
        <v/>
      </c>
      <c r="AH801" s="16">
        <f t="shared" si="77"/>
        <v>0</v>
      </c>
      <c r="AI801" s="17" t="str">
        <f>IF('Peer Comparison Tool'!$D$12="NR","",IF($C801='Peer Comparison Tool'!$D$9,COUNT('CECL &lt;50B Database'!$AI$1:AI800)+1,""))</f>
        <v/>
      </c>
    </row>
    <row r="802" spans="29:35" x14ac:dyDescent="0.25">
      <c r="AC802" s="16" t="str">
        <f t="shared" si="72"/>
        <v/>
      </c>
      <c r="AD802" s="16" t="str">
        <f t="shared" si="73"/>
        <v/>
      </c>
      <c r="AE802" s="16" t="str">
        <f t="shared" si="74"/>
        <v/>
      </c>
      <c r="AF802" s="16" t="str">
        <f t="shared" si="75"/>
        <v/>
      </c>
      <c r="AG802" s="16" t="str">
        <f t="shared" si="76"/>
        <v/>
      </c>
      <c r="AH802" s="16">
        <f t="shared" si="77"/>
        <v>0</v>
      </c>
      <c r="AI802" s="17" t="str">
        <f>IF('Peer Comparison Tool'!$D$12="NR","",IF($C802='Peer Comparison Tool'!$D$9,COUNT('CECL &lt;50B Database'!$AI$1:AI801)+1,""))</f>
        <v/>
      </c>
    </row>
    <row r="803" spans="29:35" x14ac:dyDescent="0.25">
      <c r="AC803" s="16" t="str">
        <f t="shared" si="72"/>
        <v/>
      </c>
      <c r="AD803" s="16" t="str">
        <f t="shared" si="73"/>
        <v/>
      </c>
      <c r="AE803" s="16" t="str">
        <f t="shared" si="74"/>
        <v/>
      </c>
      <c r="AF803" s="16" t="str">
        <f t="shared" si="75"/>
        <v/>
      </c>
      <c r="AG803" s="16" t="str">
        <f t="shared" si="76"/>
        <v/>
      </c>
      <c r="AH803" s="16">
        <f t="shared" si="77"/>
        <v>0</v>
      </c>
      <c r="AI803" s="17" t="str">
        <f>IF('Peer Comparison Tool'!$D$12="NR","",IF($C803='Peer Comparison Tool'!$D$9,COUNT('CECL &lt;50B Database'!$AI$1:AI802)+1,""))</f>
        <v/>
      </c>
    </row>
    <row r="804" spans="29:35" x14ac:dyDescent="0.25">
      <c r="AC804" s="16" t="str">
        <f t="shared" si="72"/>
        <v/>
      </c>
      <c r="AD804" s="16" t="str">
        <f t="shared" si="73"/>
        <v/>
      </c>
      <c r="AE804" s="16" t="str">
        <f t="shared" si="74"/>
        <v/>
      </c>
      <c r="AF804" s="16" t="str">
        <f t="shared" si="75"/>
        <v/>
      </c>
      <c r="AG804" s="16" t="str">
        <f t="shared" si="76"/>
        <v/>
      </c>
      <c r="AH804" s="16">
        <f t="shared" si="77"/>
        <v>0</v>
      </c>
      <c r="AI804" s="17" t="str">
        <f>IF('Peer Comparison Tool'!$D$12="NR","",IF($C804='Peer Comparison Tool'!$D$9,COUNT('CECL &lt;50B Database'!$AI$1:AI803)+1,""))</f>
        <v/>
      </c>
    </row>
    <row r="805" spans="29:35" x14ac:dyDescent="0.25">
      <c r="AC805" s="16" t="str">
        <f t="shared" si="72"/>
        <v/>
      </c>
      <c r="AD805" s="16" t="str">
        <f t="shared" si="73"/>
        <v/>
      </c>
      <c r="AE805" s="16" t="str">
        <f t="shared" si="74"/>
        <v/>
      </c>
      <c r="AF805" s="16" t="str">
        <f t="shared" si="75"/>
        <v/>
      </c>
      <c r="AG805" s="16" t="str">
        <f t="shared" si="76"/>
        <v/>
      </c>
      <c r="AH805" s="16">
        <f t="shared" si="77"/>
        <v>0</v>
      </c>
      <c r="AI805" s="17" t="str">
        <f>IF('Peer Comparison Tool'!$D$12="NR","",IF($C805='Peer Comparison Tool'!$D$9,COUNT('CECL &lt;50B Database'!$AI$1:AI804)+1,""))</f>
        <v/>
      </c>
    </row>
    <row r="806" spans="29:35" x14ac:dyDescent="0.25">
      <c r="AC806" s="16" t="str">
        <f t="shared" si="72"/>
        <v/>
      </c>
      <c r="AD806" s="16" t="str">
        <f t="shared" si="73"/>
        <v/>
      </c>
      <c r="AE806" s="16" t="str">
        <f t="shared" si="74"/>
        <v/>
      </c>
      <c r="AF806" s="16" t="str">
        <f t="shared" si="75"/>
        <v/>
      </c>
      <c r="AG806" s="16" t="str">
        <f t="shared" si="76"/>
        <v/>
      </c>
      <c r="AH806" s="16">
        <f t="shared" si="77"/>
        <v>0</v>
      </c>
      <c r="AI806" s="17" t="str">
        <f>IF('Peer Comparison Tool'!$D$12="NR","",IF($C806='Peer Comparison Tool'!$D$9,COUNT('CECL &lt;50B Database'!$AI$1:AI805)+1,""))</f>
        <v/>
      </c>
    </row>
    <row r="807" spans="29:35" x14ac:dyDescent="0.25">
      <c r="AC807" s="16" t="str">
        <f t="shared" si="72"/>
        <v/>
      </c>
      <c r="AD807" s="16" t="str">
        <f t="shared" si="73"/>
        <v/>
      </c>
      <c r="AE807" s="16" t="str">
        <f t="shared" si="74"/>
        <v/>
      </c>
      <c r="AF807" s="16" t="str">
        <f t="shared" si="75"/>
        <v/>
      </c>
      <c r="AG807" s="16" t="str">
        <f t="shared" si="76"/>
        <v/>
      </c>
      <c r="AH807" s="16">
        <f t="shared" si="77"/>
        <v>0</v>
      </c>
      <c r="AI807" s="17" t="str">
        <f>IF('Peer Comparison Tool'!$D$12="NR","",IF($C807='Peer Comparison Tool'!$D$9,COUNT('CECL &lt;50B Database'!$AI$1:AI806)+1,""))</f>
        <v/>
      </c>
    </row>
    <row r="808" spans="29:35" x14ac:dyDescent="0.25">
      <c r="AC808" s="16" t="str">
        <f t="shared" si="72"/>
        <v/>
      </c>
      <c r="AD808" s="16" t="str">
        <f t="shared" si="73"/>
        <v/>
      </c>
      <c r="AE808" s="16" t="str">
        <f t="shared" si="74"/>
        <v/>
      </c>
      <c r="AF808" s="16" t="str">
        <f t="shared" si="75"/>
        <v/>
      </c>
      <c r="AG808" s="16" t="str">
        <f t="shared" si="76"/>
        <v/>
      </c>
      <c r="AH808" s="16">
        <f t="shared" si="77"/>
        <v>0</v>
      </c>
      <c r="AI808" s="17" t="str">
        <f>IF('Peer Comparison Tool'!$D$12="NR","",IF($C808='Peer Comparison Tool'!$D$9,COUNT('CECL &lt;50B Database'!$AI$1:AI807)+1,""))</f>
        <v/>
      </c>
    </row>
    <row r="809" spans="29:35" x14ac:dyDescent="0.25">
      <c r="AC809" s="16" t="str">
        <f t="shared" si="72"/>
        <v/>
      </c>
      <c r="AD809" s="16" t="str">
        <f t="shared" si="73"/>
        <v/>
      </c>
      <c r="AE809" s="16" t="str">
        <f t="shared" si="74"/>
        <v/>
      </c>
      <c r="AF809" s="16" t="str">
        <f t="shared" si="75"/>
        <v/>
      </c>
      <c r="AG809" s="16" t="str">
        <f t="shared" si="76"/>
        <v/>
      </c>
      <c r="AH809" s="16">
        <f t="shared" si="77"/>
        <v>0</v>
      </c>
      <c r="AI809" s="17" t="str">
        <f>IF('Peer Comparison Tool'!$D$12="NR","",IF($C809='Peer Comparison Tool'!$D$9,COUNT('CECL &lt;50B Database'!$AI$1:AI808)+1,""))</f>
        <v/>
      </c>
    </row>
    <row r="810" spans="29:35" x14ac:dyDescent="0.25">
      <c r="AC810" s="16" t="str">
        <f t="shared" si="72"/>
        <v/>
      </c>
      <c r="AD810" s="16" t="str">
        <f t="shared" si="73"/>
        <v/>
      </c>
      <c r="AE810" s="16" t="str">
        <f t="shared" si="74"/>
        <v/>
      </c>
      <c r="AF810" s="16" t="str">
        <f t="shared" si="75"/>
        <v/>
      </c>
      <c r="AG810" s="16" t="str">
        <f t="shared" si="76"/>
        <v/>
      </c>
      <c r="AH810" s="16">
        <f t="shared" si="77"/>
        <v>0</v>
      </c>
      <c r="AI810" s="17" t="str">
        <f>IF('Peer Comparison Tool'!$D$12="NR","",IF($C810='Peer Comparison Tool'!$D$9,COUNT('CECL &lt;50B Database'!$AI$1:AI809)+1,""))</f>
        <v/>
      </c>
    </row>
    <row r="811" spans="29:35" x14ac:dyDescent="0.25">
      <c r="AC811" s="16" t="str">
        <f t="shared" si="72"/>
        <v/>
      </c>
      <c r="AD811" s="16" t="str">
        <f t="shared" si="73"/>
        <v/>
      </c>
      <c r="AE811" s="16" t="str">
        <f t="shared" si="74"/>
        <v/>
      </c>
      <c r="AF811" s="16" t="str">
        <f t="shared" si="75"/>
        <v/>
      </c>
      <c r="AG811" s="16" t="str">
        <f t="shared" si="76"/>
        <v/>
      </c>
      <c r="AH811" s="16">
        <f t="shared" si="77"/>
        <v>0</v>
      </c>
      <c r="AI811" s="17" t="str">
        <f>IF('Peer Comparison Tool'!$D$12="NR","",IF($C811='Peer Comparison Tool'!$D$9,COUNT('CECL &lt;50B Database'!$AI$1:AI810)+1,""))</f>
        <v/>
      </c>
    </row>
    <row r="812" spans="29:35" x14ac:dyDescent="0.25">
      <c r="AC812" s="16" t="str">
        <f t="shared" si="72"/>
        <v/>
      </c>
      <c r="AD812" s="16" t="str">
        <f t="shared" si="73"/>
        <v/>
      </c>
      <c r="AE812" s="16" t="str">
        <f t="shared" si="74"/>
        <v/>
      </c>
      <c r="AF812" s="16" t="str">
        <f t="shared" si="75"/>
        <v/>
      </c>
      <c r="AG812" s="16" t="str">
        <f t="shared" si="76"/>
        <v/>
      </c>
      <c r="AH812" s="16">
        <f t="shared" si="77"/>
        <v>0</v>
      </c>
      <c r="AI812" s="17" t="str">
        <f>IF('Peer Comparison Tool'!$D$12="NR","",IF($C812='Peer Comparison Tool'!$D$9,COUNT('CECL &lt;50B Database'!$AI$1:AI811)+1,""))</f>
        <v/>
      </c>
    </row>
    <row r="813" spans="29:35" x14ac:dyDescent="0.25">
      <c r="AC813" s="16" t="str">
        <f t="shared" si="72"/>
        <v/>
      </c>
      <c r="AD813" s="16" t="str">
        <f t="shared" si="73"/>
        <v/>
      </c>
      <c r="AE813" s="16" t="str">
        <f t="shared" si="74"/>
        <v/>
      </c>
      <c r="AF813" s="16" t="str">
        <f t="shared" si="75"/>
        <v/>
      </c>
      <c r="AG813" s="16" t="str">
        <f t="shared" si="76"/>
        <v/>
      </c>
      <c r="AH813" s="16">
        <f t="shared" si="77"/>
        <v>0</v>
      </c>
      <c r="AI813" s="17" t="str">
        <f>IF('Peer Comparison Tool'!$D$12="NR","",IF($C813='Peer Comparison Tool'!$D$9,COUNT('CECL &lt;50B Database'!$AI$1:AI812)+1,""))</f>
        <v/>
      </c>
    </row>
    <row r="814" spans="29:35" x14ac:dyDescent="0.25">
      <c r="AC814" s="16" t="str">
        <f t="shared" si="72"/>
        <v/>
      </c>
      <c r="AD814" s="16" t="str">
        <f t="shared" si="73"/>
        <v/>
      </c>
      <c r="AE814" s="16" t="str">
        <f t="shared" si="74"/>
        <v/>
      </c>
      <c r="AF814" s="16" t="str">
        <f t="shared" si="75"/>
        <v/>
      </c>
      <c r="AG814" s="16" t="str">
        <f t="shared" si="76"/>
        <v/>
      </c>
      <c r="AH814" s="16">
        <f t="shared" si="77"/>
        <v>0</v>
      </c>
      <c r="AI814" s="17" t="str">
        <f>IF('Peer Comparison Tool'!$D$12="NR","",IF($C814='Peer Comparison Tool'!$D$9,COUNT('CECL &lt;50B Database'!$AI$1:AI813)+1,""))</f>
        <v/>
      </c>
    </row>
    <row r="815" spans="29:35" x14ac:dyDescent="0.25">
      <c r="AC815" s="16" t="str">
        <f t="shared" si="72"/>
        <v/>
      </c>
      <c r="AD815" s="16" t="str">
        <f t="shared" si="73"/>
        <v/>
      </c>
      <c r="AE815" s="16" t="str">
        <f t="shared" si="74"/>
        <v/>
      </c>
      <c r="AF815" s="16" t="str">
        <f t="shared" si="75"/>
        <v/>
      </c>
      <c r="AG815" s="16" t="str">
        <f t="shared" si="76"/>
        <v/>
      </c>
      <c r="AH815" s="16">
        <f t="shared" si="77"/>
        <v>0</v>
      </c>
      <c r="AI815" s="17" t="str">
        <f>IF('Peer Comparison Tool'!$D$12="NR","",IF($C815='Peer Comparison Tool'!$D$9,COUNT('CECL &lt;50B Database'!$AI$1:AI814)+1,""))</f>
        <v/>
      </c>
    </row>
    <row r="816" spans="29:35" x14ac:dyDescent="0.25">
      <c r="AC816" s="16" t="str">
        <f t="shared" si="72"/>
        <v/>
      </c>
      <c r="AD816" s="16" t="str">
        <f t="shared" si="73"/>
        <v/>
      </c>
      <c r="AE816" s="16" t="str">
        <f t="shared" si="74"/>
        <v/>
      </c>
      <c r="AF816" s="16" t="str">
        <f t="shared" si="75"/>
        <v/>
      </c>
      <c r="AG816" s="16" t="str">
        <f t="shared" si="76"/>
        <v/>
      </c>
      <c r="AH816" s="16">
        <f t="shared" si="77"/>
        <v>0</v>
      </c>
      <c r="AI816" s="17" t="str">
        <f>IF('Peer Comparison Tool'!$D$12="NR","",IF($C816='Peer Comparison Tool'!$D$9,COUNT('CECL &lt;50B Database'!$AI$1:AI815)+1,""))</f>
        <v/>
      </c>
    </row>
    <row r="817" spans="29:35" x14ac:dyDescent="0.25">
      <c r="AC817" s="16" t="str">
        <f t="shared" si="72"/>
        <v/>
      </c>
      <c r="AD817" s="16" t="str">
        <f t="shared" si="73"/>
        <v/>
      </c>
      <c r="AE817" s="16" t="str">
        <f t="shared" si="74"/>
        <v/>
      </c>
      <c r="AF817" s="16" t="str">
        <f t="shared" si="75"/>
        <v/>
      </c>
      <c r="AG817" s="16" t="str">
        <f t="shared" si="76"/>
        <v/>
      </c>
      <c r="AH817" s="16">
        <f t="shared" si="77"/>
        <v>0</v>
      </c>
      <c r="AI817" s="17" t="str">
        <f>IF('Peer Comparison Tool'!$D$12="NR","",IF($C817='Peer Comparison Tool'!$D$9,COUNT('CECL &lt;50B Database'!$AI$1:AI816)+1,""))</f>
        <v/>
      </c>
    </row>
    <row r="818" spans="29:35" x14ac:dyDescent="0.25">
      <c r="AC818" s="16" t="str">
        <f t="shared" si="72"/>
        <v/>
      </c>
      <c r="AD818" s="16" t="str">
        <f t="shared" si="73"/>
        <v/>
      </c>
      <c r="AE818" s="16" t="str">
        <f t="shared" si="74"/>
        <v/>
      </c>
      <c r="AF818" s="16" t="str">
        <f t="shared" si="75"/>
        <v/>
      </c>
      <c r="AG818" s="16" t="str">
        <f t="shared" si="76"/>
        <v/>
      </c>
      <c r="AH818" s="16">
        <f t="shared" si="77"/>
        <v>0</v>
      </c>
      <c r="AI818" s="17" t="str">
        <f>IF('Peer Comparison Tool'!$D$12="NR","",IF($C818='Peer Comparison Tool'!$D$9,COUNT('CECL &lt;50B Database'!$AI$1:AI817)+1,""))</f>
        <v/>
      </c>
    </row>
    <row r="819" spans="29:35" x14ac:dyDescent="0.25">
      <c r="AC819" s="16" t="str">
        <f t="shared" si="72"/>
        <v/>
      </c>
      <c r="AD819" s="16" t="str">
        <f t="shared" si="73"/>
        <v/>
      </c>
      <c r="AE819" s="16" t="str">
        <f t="shared" si="74"/>
        <v/>
      </c>
      <c r="AF819" s="16" t="str">
        <f t="shared" si="75"/>
        <v/>
      </c>
      <c r="AG819" s="16" t="str">
        <f t="shared" si="76"/>
        <v/>
      </c>
      <c r="AH819" s="16">
        <f t="shared" si="77"/>
        <v>0</v>
      </c>
      <c r="AI819" s="17" t="str">
        <f>IF('Peer Comparison Tool'!$D$12="NR","",IF($C819='Peer Comparison Tool'!$D$9,COUNT('CECL &lt;50B Database'!$AI$1:AI818)+1,""))</f>
        <v/>
      </c>
    </row>
    <row r="820" spans="29:35" x14ac:dyDescent="0.25">
      <c r="AC820" s="16" t="str">
        <f t="shared" si="72"/>
        <v/>
      </c>
      <c r="AD820" s="16" t="str">
        <f t="shared" si="73"/>
        <v/>
      </c>
      <c r="AE820" s="16" t="str">
        <f t="shared" si="74"/>
        <v/>
      </c>
      <c r="AF820" s="16" t="str">
        <f t="shared" si="75"/>
        <v/>
      </c>
      <c r="AG820" s="16" t="str">
        <f t="shared" si="76"/>
        <v/>
      </c>
      <c r="AH820" s="16">
        <f t="shared" si="77"/>
        <v>0</v>
      </c>
      <c r="AI820" s="17" t="str">
        <f>IF('Peer Comparison Tool'!$D$12="NR","",IF($C820='Peer Comparison Tool'!$D$9,COUNT('CECL &lt;50B Database'!$AI$1:AI819)+1,""))</f>
        <v/>
      </c>
    </row>
    <row r="821" spans="29:35" x14ac:dyDescent="0.25">
      <c r="AC821" s="16" t="str">
        <f t="shared" si="72"/>
        <v/>
      </c>
      <c r="AD821" s="16" t="str">
        <f t="shared" si="73"/>
        <v/>
      </c>
      <c r="AE821" s="16" t="str">
        <f t="shared" si="74"/>
        <v/>
      </c>
      <c r="AF821" s="16" t="str">
        <f t="shared" si="75"/>
        <v/>
      </c>
      <c r="AG821" s="16" t="str">
        <f t="shared" si="76"/>
        <v/>
      </c>
      <c r="AH821" s="16">
        <f t="shared" si="77"/>
        <v>0</v>
      </c>
      <c r="AI821" s="17" t="str">
        <f>IF('Peer Comparison Tool'!$D$12="NR","",IF($C821='Peer Comparison Tool'!$D$9,COUNT('CECL &lt;50B Database'!$AI$1:AI820)+1,""))</f>
        <v/>
      </c>
    </row>
    <row r="822" spans="29:35" x14ac:dyDescent="0.25">
      <c r="AC822" s="16" t="str">
        <f t="shared" si="72"/>
        <v/>
      </c>
      <c r="AD822" s="16" t="str">
        <f t="shared" si="73"/>
        <v/>
      </c>
      <c r="AE822" s="16" t="str">
        <f t="shared" si="74"/>
        <v/>
      </c>
      <c r="AF822" s="16" t="str">
        <f t="shared" si="75"/>
        <v/>
      </c>
      <c r="AG822" s="16" t="str">
        <f t="shared" si="76"/>
        <v/>
      </c>
      <c r="AH822" s="16">
        <f t="shared" si="77"/>
        <v>0</v>
      </c>
      <c r="AI822" s="17" t="str">
        <f>IF('Peer Comparison Tool'!$D$12="NR","",IF($C822='Peer Comparison Tool'!$D$9,COUNT('CECL &lt;50B Database'!$AI$1:AI821)+1,""))</f>
        <v/>
      </c>
    </row>
    <row r="823" spans="29:35" x14ac:dyDescent="0.25">
      <c r="AC823" s="16" t="str">
        <f t="shared" si="72"/>
        <v/>
      </c>
      <c r="AD823" s="16" t="str">
        <f t="shared" si="73"/>
        <v/>
      </c>
      <c r="AE823" s="16" t="str">
        <f t="shared" si="74"/>
        <v/>
      </c>
      <c r="AF823" s="16" t="str">
        <f t="shared" si="75"/>
        <v/>
      </c>
      <c r="AG823" s="16" t="str">
        <f t="shared" si="76"/>
        <v/>
      </c>
      <c r="AH823" s="16">
        <f t="shared" si="77"/>
        <v>0</v>
      </c>
      <c r="AI823" s="17" t="str">
        <f>IF('Peer Comparison Tool'!$D$12="NR","",IF($C823='Peer Comparison Tool'!$D$9,COUNT('CECL &lt;50B Database'!$AI$1:AI822)+1,""))</f>
        <v/>
      </c>
    </row>
    <row r="824" spans="29:35" x14ac:dyDescent="0.25">
      <c r="AC824" s="16" t="str">
        <f t="shared" si="72"/>
        <v/>
      </c>
      <c r="AD824" s="16" t="str">
        <f t="shared" si="73"/>
        <v/>
      </c>
      <c r="AE824" s="16" t="str">
        <f t="shared" si="74"/>
        <v/>
      </c>
      <c r="AF824" s="16" t="str">
        <f t="shared" si="75"/>
        <v/>
      </c>
      <c r="AG824" s="16" t="str">
        <f t="shared" si="76"/>
        <v/>
      </c>
      <c r="AH824" s="16">
        <f t="shared" si="77"/>
        <v>0</v>
      </c>
      <c r="AI824" s="17" t="str">
        <f>IF('Peer Comparison Tool'!$D$12="NR","",IF($C824='Peer Comparison Tool'!$D$9,COUNT('CECL &lt;50B Database'!$AI$1:AI823)+1,""))</f>
        <v/>
      </c>
    </row>
    <row r="825" spans="29:35" x14ac:dyDescent="0.25">
      <c r="AC825" s="16" t="str">
        <f t="shared" si="72"/>
        <v/>
      </c>
      <c r="AD825" s="16" t="str">
        <f t="shared" si="73"/>
        <v/>
      </c>
      <c r="AE825" s="16" t="str">
        <f t="shared" si="74"/>
        <v/>
      </c>
      <c r="AF825" s="16" t="str">
        <f t="shared" si="75"/>
        <v/>
      </c>
      <c r="AG825" s="16" t="str">
        <f t="shared" si="76"/>
        <v/>
      </c>
      <c r="AH825" s="16">
        <f t="shared" si="77"/>
        <v>0</v>
      </c>
      <c r="AI825" s="17" t="str">
        <f>IF('Peer Comparison Tool'!$D$12="NR","",IF($C825='Peer Comparison Tool'!$D$9,COUNT('CECL &lt;50B Database'!$AI$1:AI824)+1,""))</f>
        <v/>
      </c>
    </row>
    <row r="826" spans="29:35" x14ac:dyDescent="0.25">
      <c r="AC826" s="16" t="str">
        <f t="shared" si="72"/>
        <v/>
      </c>
      <c r="AD826" s="16" t="str">
        <f t="shared" si="73"/>
        <v/>
      </c>
      <c r="AE826" s="16" t="str">
        <f t="shared" si="74"/>
        <v/>
      </c>
      <c r="AF826" s="16" t="str">
        <f t="shared" si="75"/>
        <v/>
      </c>
      <c r="AG826" s="16" t="str">
        <f t="shared" si="76"/>
        <v/>
      </c>
      <c r="AH826" s="16">
        <f t="shared" si="77"/>
        <v>0</v>
      </c>
      <c r="AI826" s="17" t="str">
        <f>IF('Peer Comparison Tool'!$D$12="NR","",IF($C826='Peer Comparison Tool'!$D$9,COUNT('CECL &lt;50B Database'!$AI$1:AI825)+1,""))</f>
        <v/>
      </c>
    </row>
    <row r="827" spans="29:35" x14ac:dyDescent="0.25">
      <c r="AC827" s="16" t="str">
        <f t="shared" si="72"/>
        <v/>
      </c>
      <c r="AD827" s="16" t="str">
        <f t="shared" si="73"/>
        <v/>
      </c>
      <c r="AE827" s="16" t="str">
        <f t="shared" si="74"/>
        <v/>
      </c>
      <c r="AF827" s="16" t="str">
        <f t="shared" si="75"/>
        <v/>
      </c>
      <c r="AG827" s="16" t="str">
        <f t="shared" si="76"/>
        <v/>
      </c>
      <c r="AH827" s="16">
        <f t="shared" si="77"/>
        <v>0</v>
      </c>
      <c r="AI827" s="17" t="str">
        <f>IF('Peer Comparison Tool'!$D$12="NR","",IF($C827='Peer Comparison Tool'!$D$9,COUNT('CECL &lt;50B Database'!$AI$1:AI826)+1,""))</f>
        <v/>
      </c>
    </row>
    <row r="828" spans="29:35" x14ac:dyDescent="0.25">
      <c r="AC828" s="16" t="str">
        <f t="shared" si="72"/>
        <v/>
      </c>
      <c r="AD828" s="16" t="str">
        <f t="shared" si="73"/>
        <v/>
      </c>
      <c r="AE828" s="16" t="str">
        <f t="shared" si="74"/>
        <v/>
      </c>
      <c r="AF828" s="16" t="str">
        <f t="shared" si="75"/>
        <v/>
      </c>
      <c r="AG828" s="16" t="str">
        <f t="shared" si="76"/>
        <v/>
      </c>
      <c r="AH828" s="16">
        <f t="shared" si="77"/>
        <v>0</v>
      </c>
      <c r="AI828" s="17" t="str">
        <f>IF('Peer Comparison Tool'!$D$12="NR","",IF($C828='Peer Comparison Tool'!$D$9,COUNT('CECL &lt;50B Database'!$AI$1:AI827)+1,""))</f>
        <v/>
      </c>
    </row>
    <row r="829" spans="29:35" x14ac:dyDescent="0.25">
      <c r="AC829" s="16" t="str">
        <f t="shared" si="72"/>
        <v/>
      </c>
      <c r="AD829" s="16" t="str">
        <f t="shared" si="73"/>
        <v/>
      </c>
      <c r="AE829" s="16" t="str">
        <f t="shared" si="74"/>
        <v/>
      </c>
      <c r="AF829" s="16" t="str">
        <f t="shared" si="75"/>
        <v/>
      </c>
      <c r="AG829" s="16" t="str">
        <f t="shared" si="76"/>
        <v/>
      </c>
      <c r="AH829" s="16">
        <f t="shared" si="77"/>
        <v>0</v>
      </c>
      <c r="AI829" s="17" t="str">
        <f>IF('Peer Comparison Tool'!$D$12="NR","",IF($C829='Peer Comparison Tool'!$D$9,COUNT('CECL &lt;50B Database'!$AI$1:AI828)+1,""))</f>
        <v/>
      </c>
    </row>
    <row r="830" spans="29:35" x14ac:dyDescent="0.25">
      <c r="AC830" s="16" t="str">
        <f t="shared" si="72"/>
        <v/>
      </c>
      <c r="AD830" s="16" t="str">
        <f t="shared" si="73"/>
        <v/>
      </c>
      <c r="AE830" s="16" t="str">
        <f t="shared" si="74"/>
        <v/>
      </c>
      <c r="AF830" s="16" t="str">
        <f t="shared" si="75"/>
        <v/>
      </c>
      <c r="AG830" s="16" t="str">
        <f t="shared" si="76"/>
        <v/>
      </c>
      <c r="AH830" s="16">
        <f t="shared" si="77"/>
        <v>0</v>
      </c>
      <c r="AI830" s="17" t="str">
        <f>IF('Peer Comparison Tool'!$D$12="NR","",IF($C830='Peer Comparison Tool'!$D$9,COUNT('CECL &lt;50B Database'!$AI$1:AI829)+1,""))</f>
        <v/>
      </c>
    </row>
    <row r="831" spans="29:35" x14ac:dyDescent="0.25">
      <c r="AC831" s="16" t="str">
        <f t="shared" si="72"/>
        <v/>
      </c>
      <c r="AD831" s="16" t="str">
        <f t="shared" si="73"/>
        <v/>
      </c>
      <c r="AE831" s="16" t="str">
        <f t="shared" si="74"/>
        <v/>
      </c>
      <c r="AF831" s="16" t="str">
        <f t="shared" si="75"/>
        <v/>
      </c>
      <c r="AG831" s="16" t="str">
        <f t="shared" si="76"/>
        <v/>
      </c>
      <c r="AH831" s="16">
        <f t="shared" si="77"/>
        <v>0</v>
      </c>
      <c r="AI831" s="17" t="str">
        <f>IF('Peer Comparison Tool'!$D$12="NR","",IF($C831='Peer Comparison Tool'!$D$9,COUNT('CECL &lt;50B Database'!$AI$1:AI830)+1,""))</f>
        <v/>
      </c>
    </row>
    <row r="832" spans="29:35" x14ac:dyDescent="0.25">
      <c r="AC832" s="16" t="str">
        <f t="shared" si="72"/>
        <v/>
      </c>
      <c r="AD832" s="16" t="str">
        <f t="shared" si="73"/>
        <v/>
      </c>
      <c r="AE832" s="16" t="str">
        <f t="shared" si="74"/>
        <v/>
      </c>
      <c r="AF832" s="16" t="str">
        <f t="shared" si="75"/>
        <v/>
      </c>
      <c r="AG832" s="16" t="str">
        <f t="shared" si="76"/>
        <v/>
      </c>
      <c r="AH832" s="16">
        <f t="shared" si="77"/>
        <v>0</v>
      </c>
      <c r="AI832" s="17" t="str">
        <f>IF('Peer Comparison Tool'!$D$12="NR","",IF($C832='Peer Comparison Tool'!$D$9,COUNT('CECL &lt;50B Database'!$AI$1:AI831)+1,""))</f>
        <v/>
      </c>
    </row>
    <row r="833" spans="29:35" x14ac:dyDescent="0.25">
      <c r="AC833" s="16" t="str">
        <f t="shared" si="72"/>
        <v/>
      </c>
      <c r="AD833" s="16" t="str">
        <f t="shared" si="73"/>
        <v/>
      </c>
      <c r="AE833" s="16" t="str">
        <f t="shared" si="74"/>
        <v/>
      </c>
      <c r="AF833" s="16" t="str">
        <f t="shared" si="75"/>
        <v/>
      </c>
      <c r="AG833" s="16" t="str">
        <f t="shared" si="76"/>
        <v/>
      </c>
      <c r="AH833" s="16">
        <f t="shared" si="77"/>
        <v>0</v>
      </c>
      <c r="AI833" s="17" t="str">
        <f>IF('Peer Comparison Tool'!$D$12="NR","",IF($C833='Peer Comparison Tool'!$D$9,COUNT('CECL &lt;50B Database'!$AI$1:AI832)+1,""))</f>
        <v/>
      </c>
    </row>
    <row r="834" spans="29:35" x14ac:dyDescent="0.25">
      <c r="AC834" s="16" t="str">
        <f t="shared" si="72"/>
        <v/>
      </c>
      <c r="AD834" s="16" t="str">
        <f t="shared" si="73"/>
        <v/>
      </c>
      <c r="AE834" s="16" t="str">
        <f t="shared" si="74"/>
        <v/>
      </c>
      <c r="AF834" s="16" t="str">
        <f t="shared" si="75"/>
        <v/>
      </c>
      <c r="AG834" s="16" t="str">
        <f t="shared" si="76"/>
        <v/>
      </c>
      <c r="AH834" s="16">
        <f t="shared" si="77"/>
        <v>0</v>
      </c>
      <c r="AI834" s="17" t="str">
        <f>IF('Peer Comparison Tool'!$D$12="NR","",IF($C834='Peer Comparison Tool'!$D$9,COUNT('CECL &lt;50B Database'!$AI$1:AI833)+1,""))</f>
        <v/>
      </c>
    </row>
    <row r="835" spans="29:35" x14ac:dyDescent="0.25">
      <c r="AC835" s="16" t="str">
        <f t="shared" ref="AC835:AC898" si="78">IF(AND($G835&gt;=10000000,$G835&lt;50000000),$K835,"")</f>
        <v/>
      </c>
      <c r="AD835" s="16" t="str">
        <f t="shared" ref="AD835:AD898" si="79">IF(AND($G835&gt;=5000000,$G835&lt;9999999),$K835,"")</f>
        <v/>
      </c>
      <c r="AE835" s="16" t="str">
        <f t="shared" ref="AE835:AE898" si="80">IF(AND($G835&gt;=1000000,$G835&lt;4999999),$K835,"")</f>
        <v/>
      </c>
      <c r="AF835" s="16" t="str">
        <f t="shared" ref="AF835:AF898" si="81">IF(AND($G835&gt;=500000,$G835&lt;999999),$K835,"")</f>
        <v/>
      </c>
      <c r="AG835" s="16" t="str">
        <f t="shared" ref="AG835:AG898" si="82">IF(AND($G835&gt;=100000,$G835&lt;499999),$K835,"")</f>
        <v/>
      </c>
      <c r="AH835" s="16">
        <f t="shared" ref="AH835:AH898" si="83">IF(AND($G835&gt;=0,$G835&lt;99999),$K835,"")</f>
        <v>0</v>
      </c>
      <c r="AI835" s="17" t="str">
        <f>IF('Peer Comparison Tool'!$D$12="NR","",IF($C835='Peer Comparison Tool'!$D$9,COUNT('CECL &lt;50B Database'!$AI$1:AI834)+1,""))</f>
        <v/>
      </c>
    </row>
    <row r="836" spans="29:35" x14ac:dyDescent="0.25">
      <c r="AC836" s="16" t="str">
        <f t="shared" si="78"/>
        <v/>
      </c>
      <c r="AD836" s="16" t="str">
        <f t="shared" si="79"/>
        <v/>
      </c>
      <c r="AE836" s="16" t="str">
        <f t="shared" si="80"/>
        <v/>
      </c>
      <c r="AF836" s="16" t="str">
        <f t="shared" si="81"/>
        <v/>
      </c>
      <c r="AG836" s="16" t="str">
        <f t="shared" si="82"/>
        <v/>
      </c>
      <c r="AH836" s="16">
        <f t="shared" si="83"/>
        <v>0</v>
      </c>
      <c r="AI836" s="17" t="str">
        <f>IF('Peer Comparison Tool'!$D$12="NR","",IF($C836='Peer Comparison Tool'!$D$9,COUNT('CECL &lt;50B Database'!$AI$1:AI835)+1,""))</f>
        <v/>
      </c>
    </row>
    <row r="837" spans="29:35" x14ac:dyDescent="0.25">
      <c r="AC837" s="16" t="str">
        <f t="shared" si="78"/>
        <v/>
      </c>
      <c r="AD837" s="16" t="str">
        <f t="shared" si="79"/>
        <v/>
      </c>
      <c r="AE837" s="16" t="str">
        <f t="shared" si="80"/>
        <v/>
      </c>
      <c r="AF837" s="16" t="str">
        <f t="shared" si="81"/>
        <v/>
      </c>
      <c r="AG837" s="16" t="str">
        <f t="shared" si="82"/>
        <v/>
      </c>
      <c r="AH837" s="16">
        <f t="shared" si="83"/>
        <v>0</v>
      </c>
      <c r="AI837" s="17" t="str">
        <f>IF('Peer Comparison Tool'!$D$12="NR","",IF($C837='Peer Comparison Tool'!$D$9,COUNT('CECL &lt;50B Database'!$AI$1:AI836)+1,""))</f>
        <v/>
      </c>
    </row>
    <row r="838" spans="29:35" x14ac:dyDescent="0.25">
      <c r="AC838" s="16" t="str">
        <f t="shared" si="78"/>
        <v/>
      </c>
      <c r="AD838" s="16" t="str">
        <f t="shared" si="79"/>
        <v/>
      </c>
      <c r="AE838" s="16" t="str">
        <f t="shared" si="80"/>
        <v/>
      </c>
      <c r="AF838" s="16" t="str">
        <f t="shared" si="81"/>
        <v/>
      </c>
      <c r="AG838" s="16" t="str">
        <f t="shared" si="82"/>
        <v/>
      </c>
      <c r="AH838" s="16">
        <f t="shared" si="83"/>
        <v>0</v>
      </c>
      <c r="AI838" s="17" t="str">
        <f>IF('Peer Comparison Tool'!$D$12="NR","",IF($C838='Peer Comparison Tool'!$D$9,COUNT('CECL &lt;50B Database'!$AI$1:AI837)+1,""))</f>
        <v/>
      </c>
    </row>
    <row r="839" spans="29:35" x14ac:dyDescent="0.25">
      <c r="AC839" s="16" t="str">
        <f t="shared" si="78"/>
        <v/>
      </c>
      <c r="AD839" s="16" t="str">
        <f t="shared" si="79"/>
        <v/>
      </c>
      <c r="AE839" s="16" t="str">
        <f t="shared" si="80"/>
        <v/>
      </c>
      <c r="AF839" s="16" t="str">
        <f t="shared" si="81"/>
        <v/>
      </c>
      <c r="AG839" s="16" t="str">
        <f t="shared" si="82"/>
        <v/>
      </c>
      <c r="AH839" s="16">
        <f t="shared" si="83"/>
        <v>0</v>
      </c>
      <c r="AI839" s="17" t="str">
        <f>IF('Peer Comparison Tool'!$D$12="NR","",IF($C839='Peer Comparison Tool'!$D$9,COUNT('CECL &lt;50B Database'!$AI$1:AI838)+1,""))</f>
        <v/>
      </c>
    </row>
    <row r="840" spans="29:35" x14ac:dyDescent="0.25">
      <c r="AC840" s="16" t="str">
        <f t="shared" si="78"/>
        <v/>
      </c>
      <c r="AD840" s="16" t="str">
        <f t="shared" si="79"/>
        <v/>
      </c>
      <c r="AE840" s="16" t="str">
        <f t="shared" si="80"/>
        <v/>
      </c>
      <c r="AF840" s="16" t="str">
        <f t="shared" si="81"/>
        <v/>
      </c>
      <c r="AG840" s="16" t="str">
        <f t="shared" si="82"/>
        <v/>
      </c>
      <c r="AH840" s="16">
        <f t="shared" si="83"/>
        <v>0</v>
      </c>
      <c r="AI840" s="17" t="str">
        <f>IF('Peer Comparison Tool'!$D$12="NR","",IF($C840='Peer Comparison Tool'!$D$9,COUNT('CECL &lt;50B Database'!$AI$1:AI839)+1,""))</f>
        <v/>
      </c>
    </row>
    <row r="841" spans="29:35" x14ac:dyDescent="0.25">
      <c r="AC841" s="16" t="str">
        <f t="shared" si="78"/>
        <v/>
      </c>
      <c r="AD841" s="16" t="str">
        <f t="shared" si="79"/>
        <v/>
      </c>
      <c r="AE841" s="16" t="str">
        <f t="shared" si="80"/>
        <v/>
      </c>
      <c r="AF841" s="16" t="str">
        <f t="shared" si="81"/>
        <v/>
      </c>
      <c r="AG841" s="16" t="str">
        <f t="shared" si="82"/>
        <v/>
      </c>
      <c r="AH841" s="16">
        <f t="shared" si="83"/>
        <v>0</v>
      </c>
      <c r="AI841" s="17" t="str">
        <f>IF('Peer Comparison Tool'!$D$12="NR","",IF($C841='Peer Comparison Tool'!$D$9,COUNT('CECL &lt;50B Database'!$AI$1:AI840)+1,""))</f>
        <v/>
      </c>
    </row>
    <row r="842" spans="29:35" x14ac:dyDescent="0.25">
      <c r="AC842" s="16" t="str">
        <f t="shared" si="78"/>
        <v/>
      </c>
      <c r="AD842" s="16" t="str">
        <f t="shared" si="79"/>
        <v/>
      </c>
      <c r="AE842" s="16" t="str">
        <f t="shared" si="80"/>
        <v/>
      </c>
      <c r="AF842" s="16" t="str">
        <f t="shared" si="81"/>
        <v/>
      </c>
      <c r="AG842" s="16" t="str">
        <f t="shared" si="82"/>
        <v/>
      </c>
      <c r="AH842" s="16">
        <f t="shared" si="83"/>
        <v>0</v>
      </c>
      <c r="AI842" s="17" t="str">
        <f>IF('Peer Comparison Tool'!$D$12="NR","",IF($C842='Peer Comparison Tool'!$D$9,COUNT('CECL &lt;50B Database'!$AI$1:AI841)+1,""))</f>
        <v/>
      </c>
    </row>
    <row r="843" spans="29:35" x14ac:dyDescent="0.25">
      <c r="AC843" s="16" t="str">
        <f t="shared" si="78"/>
        <v/>
      </c>
      <c r="AD843" s="16" t="str">
        <f t="shared" si="79"/>
        <v/>
      </c>
      <c r="AE843" s="16" t="str">
        <f t="shared" si="80"/>
        <v/>
      </c>
      <c r="AF843" s="16" t="str">
        <f t="shared" si="81"/>
        <v/>
      </c>
      <c r="AG843" s="16" t="str">
        <f t="shared" si="82"/>
        <v/>
      </c>
      <c r="AH843" s="16">
        <f t="shared" si="83"/>
        <v>0</v>
      </c>
      <c r="AI843" s="17" t="str">
        <f>IF('Peer Comparison Tool'!$D$12="NR","",IF($C843='Peer Comparison Tool'!$D$9,COUNT('CECL &lt;50B Database'!$AI$1:AI842)+1,""))</f>
        <v/>
      </c>
    </row>
    <row r="844" spans="29:35" x14ac:dyDescent="0.25">
      <c r="AC844" s="16" t="str">
        <f t="shared" si="78"/>
        <v/>
      </c>
      <c r="AD844" s="16" t="str">
        <f t="shared" si="79"/>
        <v/>
      </c>
      <c r="AE844" s="16" t="str">
        <f t="shared" si="80"/>
        <v/>
      </c>
      <c r="AF844" s="16" t="str">
        <f t="shared" si="81"/>
        <v/>
      </c>
      <c r="AG844" s="16" t="str">
        <f t="shared" si="82"/>
        <v/>
      </c>
      <c r="AH844" s="16">
        <f t="shared" si="83"/>
        <v>0</v>
      </c>
      <c r="AI844" s="17" t="str">
        <f>IF('Peer Comparison Tool'!$D$12="NR","",IF($C844='Peer Comparison Tool'!$D$9,COUNT('CECL &lt;50B Database'!$AI$1:AI843)+1,""))</f>
        <v/>
      </c>
    </row>
    <row r="845" spans="29:35" x14ac:dyDescent="0.25">
      <c r="AC845" s="16" t="str">
        <f t="shared" si="78"/>
        <v/>
      </c>
      <c r="AD845" s="16" t="str">
        <f t="shared" si="79"/>
        <v/>
      </c>
      <c r="AE845" s="16" t="str">
        <f t="shared" si="80"/>
        <v/>
      </c>
      <c r="AF845" s="16" t="str">
        <f t="shared" si="81"/>
        <v/>
      </c>
      <c r="AG845" s="16" t="str">
        <f t="shared" si="82"/>
        <v/>
      </c>
      <c r="AH845" s="16">
        <f t="shared" si="83"/>
        <v>0</v>
      </c>
      <c r="AI845" s="17" t="str">
        <f>IF('Peer Comparison Tool'!$D$12="NR","",IF($C845='Peer Comparison Tool'!$D$9,COUNT('CECL &lt;50B Database'!$AI$1:AI844)+1,""))</f>
        <v/>
      </c>
    </row>
    <row r="846" spans="29:35" x14ac:dyDescent="0.25">
      <c r="AC846" s="16" t="str">
        <f t="shared" si="78"/>
        <v/>
      </c>
      <c r="AD846" s="16" t="str">
        <f t="shared" si="79"/>
        <v/>
      </c>
      <c r="AE846" s="16" t="str">
        <f t="shared" si="80"/>
        <v/>
      </c>
      <c r="AF846" s="16" t="str">
        <f t="shared" si="81"/>
        <v/>
      </c>
      <c r="AG846" s="16" t="str">
        <f t="shared" si="82"/>
        <v/>
      </c>
      <c r="AH846" s="16">
        <f t="shared" si="83"/>
        <v>0</v>
      </c>
      <c r="AI846" s="17" t="str">
        <f>IF('Peer Comparison Tool'!$D$12="NR","",IF($C846='Peer Comparison Tool'!$D$9,COUNT('CECL &lt;50B Database'!$AI$1:AI845)+1,""))</f>
        <v/>
      </c>
    </row>
    <row r="847" spans="29:35" x14ac:dyDescent="0.25">
      <c r="AC847" s="16" t="str">
        <f t="shared" si="78"/>
        <v/>
      </c>
      <c r="AD847" s="16" t="str">
        <f t="shared" si="79"/>
        <v/>
      </c>
      <c r="AE847" s="16" t="str">
        <f t="shared" si="80"/>
        <v/>
      </c>
      <c r="AF847" s="16" t="str">
        <f t="shared" si="81"/>
        <v/>
      </c>
      <c r="AG847" s="16" t="str">
        <f t="shared" si="82"/>
        <v/>
      </c>
      <c r="AH847" s="16">
        <f t="shared" si="83"/>
        <v>0</v>
      </c>
      <c r="AI847" s="17" t="str">
        <f>IF('Peer Comparison Tool'!$D$12="NR","",IF($C847='Peer Comparison Tool'!$D$9,COUNT('CECL &lt;50B Database'!$AI$1:AI846)+1,""))</f>
        <v/>
      </c>
    </row>
    <row r="848" spans="29:35" x14ac:dyDescent="0.25">
      <c r="AC848" s="16" t="str">
        <f t="shared" si="78"/>
        <v/>
      </c>
      <c r="AD848" s="16" t="str">
        <f t="shared" si="79"/>
        <v/>
      </c>
      <c r="AE848" s="16" t="str">
        <f t="shared" si="80"/>
        <v/>
      </c>
      <c r="AF848" s="16" t="str">
        <f t="shared" si="81"/>
        <v/>
      </c>
      <c r="AG848" s="16" t="str">
        <f t="shared" si="82"/>
        <v/>
      </c>
      <c r="AH848" s="16">
        <f t="shared" si="83"/>
        <v>0</v>
      </c>
      <c r="AI848" s="17" t="str">
        <f>IF('Peer Comparison Tool'!$D$12="NR","",IF($C848='Peer Comparison Tool'!$D$9,COUNT('CECL &lt;50B Database'!$AI$1:AI847)+1,""))</f>
        <v/>
      </c>
    </row>
    <row r="849" spans="29:35" x14ac:dyDescent="0.25">
      <c r="AC849" s="16" t="str">
        <f t="shared" si="78"/>
        <v/>
      </c>
      <c r="AD849" s="16" t="str">
        <f t="shared" si="79"/>
        <v/>
      </c>
      <c r="AE849" s="16" t="str">
        <f t="shared" si="80"/>
        <v/>
      </c>
      <c r="AF849" s="16" t="str">
        <f t="shared" si="81"/>
        <v/>
      </c>
      <c r="AG849" s="16" t="str">
        <f t="shared" si="82"/>
        <v/>
      </c>
      <c r="AH849" s="16">
        <f t="shared" si="83"/>
        <v>0</v>
      </c>
      <c r="AI849" s="17" t="str">
        <f>IF('Peer Comparison Tool'!$D$12="NR","",IF($C849='Peer Comparison Tool'!$D$9,COUNT('CECL &lt;50B Database'!$AI$1:AI848)+1,""))</f>
        <v/>
      </c>
    </row>
    <row r="850" spans="29:35" x14ac:dyDescent="0.25">
      <c r="AC850" s="16" t="str">
        <f t="shared" si="78"/>
        <v/>
      </c>
      <c r="AD850" s="16" t="str">
        <f t="shared" si="79"/>
        <v/>
      </c>
      <c r="AE850" s="16" t="str">
        <f t="shared" si="80"/>
        <v/>
      </c>
      <c r="AF850" s="16" t="str">
        <f t="shared" si="81"/>
        <v/>
      </c>
      <c r="AG850" s="16" t="str">
        <f t="shared" si="82"/>
        <v/>
      </c>
      <c r="AH850" s="16">
        <f t="shared" si="83"/>
        <v>0</v>
      </c>
      <c r="AI850" s="17" t="str">
        <f>IF('Peer Comparison Tool'!$D$12="NR","",IF($C850='Peer Comparison Tool'!$D$9,COUNT('CECL &lt;50B Database'!$AI$1:AI849)+1,""))</f>
        <v/>
      </c>
    </row>
    <row r="851" spans="29:35" x14ac:dyDescent="0.25">
      <c r="AC851" s="16" t="str">
        <f t="shared" si="78"/>
        <v/>
      </c>
      <c r="AD851" s="16" t="str">
        <f t="shared" si="79"/>
        <v/>
      </c>
      <c r="AE851" s="16" t="str">
        <f t="shared" si="80"/>
        <v/>
      </c>
      <c r="AF851" s="16" t="str">
        <f t="shared" si="81"/>
        <v/>
      </c>
      <c r="AG851" s="16" t="str">
        <f t="shared" si="82"/>
        <v/>
      </c>
      <c r="AH851" s="16">
        <f t="shared" si="83"/>
        <v>0</v>
      </c>
      <c r="AI851" s="17" t="str">
        <f>IF('Peer Comparison Tool'!$D$12="NR","",IF($C851='Peer Comparison Tool'!$D$9,COUNT('CECL &lt;50B Database'!$AI$1:AI850)+1,""))</f>
        <v/>
      </c>
    </row>
    <row r="852" spans="29:35" x14ac:dyDescent="0.25">
      <c r="AC852" s="16" t="str">
        <f t="shared" si="78"/>
        <v/>
      </c>
      <c r="AD852" s="16" t="str">
        <f t="shared" si="79"/>
        <v/>
      </c>
      <c r="AE852" s="16" t="str">
        <f t="shared" si="80"/>
        <v/>
      </c>
      <c r="AF852" s="16" t="str">
        <f t="shared" si="81"/>
        <v/>
      </c>
      <c r="AG852" s="16" t="str">
        <f t="shared" si="82"/>
        <v/>
      </c>
      <c r="AH852" s="16">
        <f t="shared" si="83"/>
        <v>0</v>
      </c>
      <c r="AI852" s="17" t="str">
        <f>IF('Peer Comparison Tool'!$D$12="NR","",IF($C852='Peer Comparison Tool'!$D$9,COUNT('CECL &lt;50B Database'!$AI$1:AI851)+1,""))</f>
        <v/>
      </c>
    </row>
    <row r="853" spans="29:35" x14ac:dyDescent="0.25">
      <c r="AC853" s="16" t="str">
        <f t="shared" si="78"/>
        <v/>
      </c>
      <c r="AD853" s="16" t="str">
        <f t="shared" si="79"/>
        <v/>
      </c>
      <c r="AE853" s="16" t="str">
        <f t="shared" si="80"/>
        <v/>
      </c>
      <c r="AF853" s="16" t="str">
        <f t="shared" si="81"/>
        <v/>
      </c>
      <c r="AG853" s="16" t="str">
        <f t="shared" si="82"/>
        <v/>
      </c>
      <c r="AH853" s="16">
        <f t="shared" si="83"/>
        <v>0</v>
      </c>
      <c r="AI853" s="17" t="str">
        <f>IF('Peer Comparison Tool'!$D$12="NR","",IF($C853='Peer Comparison Tool'!$D$9,COUNT('CECL &lt;50B Database'!$AI$1:AI852)+1,""))</f>
        <v/>
      </c>
    </row>
    <row r="854" spans="29:35" x14ac:dyDescent="0.25">
      <c r="AC854" s="16" t="str">
        <f t="shared" si="78"/>
        <v/>
      </c>
      <c r="AD854" s="16" t="str">
        <f t="shared" si="79"/>
        <v/>
      </c>
      <c r="AE854" s="16" t="str">
        <f t="shared" si="80"/>
        <v/>
      </c>
      <c r="AF854" s="16" t="str">
        <f t="shared" si="81"/>
        <v/>
      </c>
      <c r="AG854" s="16" t="str">
        <f t="shared" si="82"/>
        <v/>
      </c>
      <c r="AH854" s="16">
        <f t="shared" si="83"/>
        <v>0</v>
      </c>
      <c r="AI854" s="17" t="str">
        <f>IF('Peer Comparison Tool'!$D$12="NR","",IF($C854='Peer Comparison Tool'!$D$9,COUNT('CECL &lt;50B Database'!$AI$1:AI853)+1,""))</f>
        <v/>
      </c>
    </row>
    <row r="855" spans="29:35" x14ac:dyDescent="0.25">
      <c r="AC855" s="16" t="str">
        <f t="shared" si="78"/>
        <v/>
      </c>
      <c r="AD855" s="16" t="str">
        <f t="shared" si="79"/>
        <v/>
      </c>
      <c r="AE855" s="16" t="str">
        <f t="shared" si="80"/>
        <v/>
      </c>
      <c r="AF855" s="16" t="str">
        <f t="shared" si="81"/>
        <v/>
      </c>
      <c r="AG855" s="16" t="str">
        <f t="shared" si="82"/>
        <v/>
      </c>
      <c r="AH855" s="16">
        <f t="shared" si="83"/>
        <v>0</v>
      </c>
      <c r="AI855" s="17" t="str">
        <f>IF('Peer Comparison Tool'!$D$12="NR","",IF($C855='Peer Comparison Tool'!$D$9,COUNT('CECL &lt;50B Database'!$AI$1:AI854)+1,""))</f>
        <v/>
      </c>
    </row>
    <row r="856" spans="29:35" x14ac:dyDescent="0.25">
      <c r="AC856" s="16" t="str">
        <f t="shared" si="78"/>
        <v/>
      </c>
      <c r="AD856" s="16" t="str">
        <f t="shared" si="79"/>
        <v/>
      </c>
      <c r="AE856" s="16" t="str">
        <f t="shared" si="80"/>
        <v/>
      </c>
      <c r="AF856" s="16" t="str">
        <f t="shared" si="81"/>
        <v/>
      </c>
      <c r="AG856" s="16" t="str">
        <f t="shared" si="82"/>
        <v/>
      </c>
      <c r="AH856" s="16">
        <f t="shared" si="83"/>
        <v>0</v>
      </c>
      <c r="AI856" s="17" t="str">
        <f>IF('Peer Comparison Tool'!$D$12="NR","",IF($C856='Peer Comparison Tool'!$D$9,COUNT('CECL &lt;50B Database'!$AI$1:AI855)+1,""))</f>
        <v/>
      </c>
    </row>
    <row r="857" spans="29:35" x14ac:dyDescent="0.25">
      <c r="AC857" s="16" t="str">
        <f t="shared" si="78"/>
        <v/>
      </c>
      <c r="AD857" s="16" t="str">
        <f t="shared" si="79"/>
        <v/>
      </c>
      <c r="AE857" s="16" t="str">
        <f t="shared" si="80"/>
        <v/>
      </c>
      <c r="AF857" s="16" t="str">
        <f t="shared" si="81"/>
        <v/>
      </c>
      <c r="AG857" s="16" t="str">
        <f t="shared" si="82"/>
        <v/>
      </c>
      <c r="AH857" s="16">
        <f t="shared" si="83"/>
        <v>0</v>
      </c>
      <c r="AI857" s="17" t="str">
        <f>IF('Peer Comparison Tool'!$D$12="NR","",IF($C857='Peer Comparison Tool'!$D$9,COUNT('CECL &lt;50B Database'!$AI$1:AI856)+1,""))</f>
        <v/>
      </c>
    </row>
    <row r="858" spans="29:35" x14ac:dyDescent="0.25">
      <c r="AC858" s="16" t="str">
        <f t="shared" si="78"/>
        <v/>
      </c>
      <c r="AD858" s="16" t="str">
        <f t="shared" si="79"/>
        <v/>
      </c>
      <c r="AE858" s="16" t="str">
        <f t="shared" si="80"/>
        <v/>
      </c>
      <c r="AF858" s="16" t="str">
        <f t="shared" si="81"/>
        <v/>
      </c>
      <c r="AG858" s="16" t="str">
        <f t="shared" si="82"/>
        <v/>
      </c>
      <c r="AH858" s="16">
        <f t="shared" si="83"/>
        <v>0</v>
      </c>
      <c r="AI858" s="17" t="str">
        <f>IF('Peer Comparison Tool'!$D$12="NR","",IF($C858='Peer Comparison Tool'!$D$9,COUNT('CECL &lt;50B Database'!$AI$1:AI857)+1,""))</f>
        <v/>
      </c>
    </row>
    <row r="859" spans="29:35" x14ac:dyDescent="0.25">
      <c r="AC859" s="16" t="str">
        <f t="shared" si="78"/>
        <v/>
      </c>
      <c r="AD859" s="16" t="str">
        <f t="shared" si="79"/>
        <v/>
      </c>
      <c r="AE859" s="16" t="str">
        <f t="shared" si="80"/>
        <v/>
      </c>
      <c r="AF859" s="16" t="str">
        <f t="shared" si="81"/>
        <v/>
      </c>
      <c r="AG859" s="16" t="str">
        <f t="shared" si="82"/>
        <v/>
      </c>
      <c r="AH859" s="16">
        <f t="shared" si="83"/>
        <v>0</v>
      </c>
      <c r="AI859" s="17" t="str">
        <f>IF('Peer Comparison Tool'!$D$12="NR","",IF($C859='Peer Comparison Tool'!$D$9,COUNT('CECL &lt;50B Database'!$AI$1:AI858)+1,""))</f>
        <v/>
      </c>
    </row>
    <row r="860" spans="29:35" x14ac:dyDescent="0.25">
      <c r="AC860" s="16" t="str">
        <f t="shared" si="78"/>
        <v/>
      </c>
      <c r="AD860" s="16" t="str">
        <f t="shared" si="79"/>
        <v/>
      </c>
      <c r="AE860" s="16" t="str">
        <f t="shared" si="80"/>
        <v/>
      </c>
      <c r="AF860" s="16" t="str">
        <f t="shared" si="81"/>
        <v/>
      </c>
      <c r="AG860" s="16" t="str">
        <f t="shared" si="82"/>
        <v/>
      </c>
      <c r="AH860" s="16">
        <f t="shared" si="83"/>
        <v>0</v>
      </c>
      <c r="AI860" s="17" t="str">
        <f>IF('Peer Comparison Tool'!$D$12="NR","",IF($C860='Peer Comparison Tool'!$D$9,COUNT('CECL &lt;50B Database'!$AI$1:AI859)+1,""))</f>
        <v/>
      </c>
    </row>
    <row r="861" spans="29:35" x14ac:dyDescent="0.25">
      <c r="AC861" s="16" t="str">
        <f t="shared" si="78"/>
        <v/>
      </c>
      <c r="AD861" s="16" t="str">
        <f t="shared" si="79"/>
        <v/>
      </c>
      <c r="AE861" s="16" t="str">
        <f t="shared" si="80"/>
        <v/>
      </c>
      <c r="AF861" s="16" t="str">
        <f t="shared" si="81"/>
        <v/>
      </c>
      <c r="AG861" s="16" t="str">
        <f t="shared" si="82"/>
        <v/>
      </c>
      <c r="AH861" s="16">
        <f t="shared" si="83"/>
        <v>0</v>
      </c>
      <c r="AI861" s="17" t="str">
        <f>IF('Peer Comparison Tool'!$D$12="NR","",IF($C861='Peer Comparison Tool'!$D$9,COUNT('CECL &lt;50B Database'!$AI$1:AI860)+1,""))</f>
        <v/>
      </c>
    </row>
    <row r="862" spans="29:35" x14ac:dyDescent="0.25">
      <c r="AC862" s="16" t="str">
        <f t="shared" si="78"/>
        <v/>
      </c>
      <c r="AD862" s="16" t="str">
        <f t="shared" si="79"/>
        <v/>
      </c>
      <c r="AE862" s="16" t="str">
        <f t="shared" si="80"/>
        <v/>
      </c>
      <c r="AF862" s="16" t="str">
        <f t="shared" si="81"/>
        <v/>
      </c>
      <c r="AG862" s="16" t="str">
        <f t="shared" si="82"/>
        <v/>
      </c>
      <c r="AH862" s="16">
        <f t="shared" si="83"/>
        <v>0</v>
      </c>
      <c r="AI862" s="17" t="str">
        <f>IF('Peer Comparison Tool'!$D$12="NR","",IF($C862='Peer Comparison Tool'!$D$9,COUNT('CECL &lt;50B Database'!$AI$1:AI861)+1,""))</f>
        <v/>
      </c>
    </row>
    <row r="863" spans="29:35" x14ac:dyDescent="0.25">
      <c r="AC863" s="16" t="str">
        <f t="shared" si="78"/>
        <v/>
      </c>
      <c r="AD863" s="16" t="str">
        <f t="shared" si="79"/>
        <v/>
      </c>
      <c r="AE863" s="16" t="str">
        <f t="shared" si="80"/>
        <v/>
      </c>
      <c r="AF863" s="16" t="str">
        <f t="shared" si="81"/>
        <v/>
      </c>
      <c r="AG863" s="16" t="str">
        <f t="shared" si="82"/>
        <v/>
      </c>
      <c r="AH863" s="16">
        <f t="shared" si="83"/>
        <v>0</v>
      </c>
      <c r="AI863" s="17" t="str">
        <f>IF('Peer Comparison Tool'!$D$12="NR","",IF($C863='Peer Comparison Tool'!$D$9,COUNT('CECL &lt;50B Database'!$AI$1:AI862)+1,""))</f>
        <v/>
      </c>
    </row>
    <row r="864" spans="29:35" x14ac:dyDescent="0.25">
      <c r="AC864" s="16" t="str">
        <f t="shared" si="78"/>
        <v/>
      </c>
      <c r="AD864" s="16" t="str">
        <f t="shared" si="79"/>
        <v/>
      </c>
      <c r="AE864" s="16" t="str">
        <f t="shared" si="80"/>
        <v/>
      </c>
      <c r="AF864" s="16" t="str">
        <f t="shared" si="81"/>
        <v/>
      </c>
      <c r="AG864" s="16" t="str">
        <f t="shared" si="82"/>
        <v/>
      </c>
      <c r="AH864" s="16">
        <f t="shared" si="83"/>
        <v>0</v>
      </c>
      <c r="AI864" s="17" t="str">
        <f>IF('Peer Comparison Tool'!$D$12="NR","",IF($C864='Peer Comparison Tool'!$D$9,COUNT('CECL &lt;50B Database'!$AI$1:AI863)+1,""))</f>
        <v/>
      </c>
    </row>
    <row r="865" spans="29:35" x14ac:dyDescent="0.25">
      <c r="AC865" s="16" t="str">
        <f t="shared" si="78"/>
        <v/>
      </c>
      <c r="AD865" s="16" t="str">
        <f t="shared" si="79"/>
        <v/>
      </c>
      <c r="AE865" s="16" t="str">
        <f t="shared" si="80"/>
        <v/>
      </c>
      <c r="AF865" s="16" t="str">
        <f t="shared" si="81"/>
        <v/>
      </c>
      <c r="AG865" s="16" t="str">
        <f t="shared" si="82"/>
        <v/>
      </c>
      <c r="AH865" s="16">
        <f t="shared" si="83"/>
        <v>0</v>
      </c>
      <c r="AI865" s="17" t="str">
        <f>IF('Peer Comparison Tool'!$D$12="NR","",IF($C865='Peer Comparison Tool'!$D$9,COUNT('CECL &lt;50B Database'!$AI$1:AI864)+1,""))</f>
        <v/>
      </c>
    </row>
    <row r="866" spans="29:35" x14ac:dyDescent="0.25">
      <c r="AC866" s="16" t="str">
        <f t="shared" si="78"/>
        <v/>
      </c>
      <c r="AD866" s="16" t="str">
        <f t="shared" si="79"/>
        <v/>
      </c>
      <c r="AE866" s="16" t="str">
        <f t="shared" si="80"/>
        <v/>
      </c>
      <c r="AF866" s="16" t="str">
        <f t="shared" si="81"/>
        <v/>
      </c>
      <c r="AG866" s="16" t="str">
        <f t="shared" si="82"/>
        <v/>
      </c>
      <c r="AH866" s="16">
        <f t="shared" si="83"/>
        <v>0</v>
      </c>
      <c r="AI866" s="17" t="str">
        <f>IF('Peer Comparison Tool'!$D$12="NR","",IF($C866='Peer Comparison Tool'!$D$9,COUNT('CECL &lt;50B Database'!$AI$1:AI865)+1,""))</f>
        <v/>
      </c>
    </row>
    <row r="867" spans="29:35" x14ac:dyDescent="0.25">
      <c r="AC867" s="16" t="str">
        <f t="shared" si="78"/>
        <v/>
      </c>
      <c r="AD867" s="16" t="str">
        <f t="shared" si="79"/>
        <v/>
      </c>
      <c r="AE867" s="16" t="str">
        <f t="shared" si="80"/>
        <v/>
      </c>
      <c r="AF867" s="16" t="str">
        <f t="shared" si="81"/>
        <v/>
      </c>
      <c r="AG867" s="16" t="str">
        <f t="shared" si="82"/>
        <v/>
      </c>
      <c r="AH867" s="16">
        <f t="shared" si="83"/>
        <v>0</v>
      </c>
      <c r="AI867" s="17" t="str">
        <f>IF('Peer Comparison Tool'!$D$12="NR","",IF($C867='Peer Comparison Tool'!$D$9,COUNT('CECL &lt;50B Database'!$AI$1:AI866)+1,""))</f>
        <v/>
      </c>
    </row>
    <row r="868" spans="29:35" x14ac:dyDescent="0.25">
      <c r="AC868" s="16" t="str">
        <f t="shared" si="78"/>
        <v/>
      </c>
      <c r="AD868" s="16" t="str">
        <f t="shared" si="79"/>
        <v/>
      </c>
      <c r="AE868" s="16" t="str">
        <f t="shared" si="80"/>
        <v/>
      </c>
      <c r="AF868" s="16" t="str">
        <f t="shared" si="81"/>
        <v/>
      </c>
      <c r="AG868" s="16" t="str">
        <f t="shared" si="82"/>
        <v/>
      </c>
      <c r="AH868" s="16">
        <f t="shared" si="83"/>
        <v>0</v>
      </c>
      <c r="AI868" s="17" t="str">
        <f>IF('Peer Comparison Tool'!$D$12="NR","",IF($C868='Peer Comparison Tool'!$D$9,COUNT('CECL &lt;50B Database'!$AI$1:AI867)+1,""))</f>
        <v/>
      </c>
    </row>
    <row r="869" spans="29:35" x14ac:dyDescent="0.25">
      <c r="AC869" s="16" t="str">
        <f t="shared" si="78"/>
        <v/>
      </c>
      <c r="AD869" s="16" t="str">
        <f t="shared" si="79"/>
        <v/>
      </c>
      <c r="AE869" s="16" t="str">
        <f t="shared" si="80"/>
        <v/>
      </c>
      <c r="AF869" s="16" t="str">
        <f t="shared" si="81"/>
        <v/>
      </c>
      <c r="AG869" s="16" t="str">
        <f t="shared" si="82"/>
        <v/>
      </c>
      <c r="AH869" s="16">
        <f t="shared" si="83"/>
        <v>0</v>
      </c>
      <c r="AI869" s="17" t="str">
        <f>IF('Peer Comparison Tool'!$D$12="NR","",IF($C869='Peer Comparison Tool'!$D$9,COUNT('CECL &lt;50B Database'!$AI$1:AI868)+1,""))</f>
        <v/>
      </c>
    </row>
    <row r="870" spans="29:35" x14ac:dyDescent="0.25">
      <c r="AC870" s="16" t="str">
        <f t="shared" si="78"/>
        <v/>
      </c>
      <c r="AD870" s="16" t="str">
        <f t="shared" si="79"/>
        <v/>
      </c>
      <c r="AE870" s="16" t="str">
        <f t="shared" si="80"/>
        <v/>
      </c>
      <c r="AF870" s="16" t="str">
        <f t="shared" si="81"/>
        <v/>
      </c>
      <c r="AG870" s="16" t="str">
        <f t="shared" si="82"/>
        <v/>
      </c>
      <c r="AH870" s="16">
        <f t="shared" si="83"/>
        <v>0</v>
      </c>
      <c r="AI870" s="17" t="str">
        <f>IF('Peer Comparison Tool'!$D$12="NR","",IF($C870='Peer Comparison Tool'!$D$9,COUNT('CECL &lt;50B Database'!$AI$1:AI869)+1,""))</f>
        <v/>
      </c>
    </row>
    <row r="871" spans="29:35" x14ac:dyDescent="0.25">
      <c r="AC871" s="16" t="str">
        <f t="shared" si="78"/>
        <v/>
      </c>
      <c r="AD871" s="16" t="str">
        <f t="shared" si="79"/>
        <v/>
      </c>
      <c r="AE871" s="16" t="str">
        <f t="shared" si="80"/>
        <v/>
      </c>
      <c r="AF871" s="16" t="str">
        <f t="shared" si="81"/>
        <v/>
      </c>
      <c r="AG871" s="16" t="str">
        <f t="shared" si="82"/>
        <v/>
      </c>
      <c r="AH871" s="16">
        <f t="shared" si="83"/>
        <v>0</v>
      </c>
      <c r="AI871" s="17" t="str">
        <f>IF('Peer Comparison Tool'!$D$12="NR","",IF($C871='Peer Comparison Tool'!$D$9,COUNT('CECL &lt;50B Database'!$AI$1:AI870)+1,""))</f>
        <v/>
      </c>
    </row>
    <row r="872" spans="29:35" x14ac:dyDescent="0.25">
      <c r="AC872" s="16" t="str">
        <f t="shared" si="78"/>
        <v/>
      </c>
      <c r="AD872" s="16" t="str">
        <f t="shared" si="79"/>
        <v/>
      </c>
      <c r="AE872" s="16" t="str">
        <f t="shared" si="80"/>
        <v/>
      </c>
      <c r="AF872" s="16" t="str">
        <f t="shared" si="81"/>
        <v/>
      </c>
      <c r="AG872" s="16" t="str">
        <f t="shared" si="82"/>
        <v/>
      </c>
      <c r="AH872" s="16">
        <f t="shared" si="83"/>
        <v>0</v>
      </c>
      <c r="AI872" s="17" t="str">
        <f>IF('Peer Comparison Tool'!$D$12="NR","",IF($C872='Peer Comparison Tool'!$D$9,COUNT('CECL &lt;50B Database'!$AI$1:AI871)+1,""))</f>
        <v/>
      </c>
    </row>
    <row r="873" spans="29:35" x14ac:dyDescent="0.25">
      <c r="AC873" s="16" t="str">
        <f t="shared" si="78"/>
        <v/>
      </c>
      <c r="AD873" s="16" t="str">
        <f t="shared" si="79"/>
        <v/>
      </c>
      <c r="AE873" s="16" t="str">
        <f t="shared" si="80"/>
        <v/>
      </c>
      <c r="AF873" s="16" t="str">
        <f t="shared" si="81"/>
        <v/>
      </c>
      <c r="AG873" s="16" t="str">
        <f t="shared" si="82"/>
        <v/>
      </c>
      <c r="AH873" s="16">
        <f t="shared" si="83"/>
        <v>0</v>
      </c>
      <c r="AI873" s="17" t="str">
        <f>IF('Peer Comparison Tool'!$D$12="NR","",IF($C873='Peer Comparison Tool'!$D$9,COUNT('CECL &lt;50B Database'!$AI$1:AI872)+1,""))</f>
        <v/>
      </c>
    </row>
    <row r="874" spans="29:35" x14ac:dyDescent="0.25">
      <c r="AC874" s="16" t="str">
        <f t="shared" si="78"/>
        <v/>
      </c>
      <c r="AD874" s="16" t="str">
        <f t="shared" si="79"/>
        <v/>
      </c>
      <c r="AE874" s="16" t="str">
        <f t="shared" si="80"/>
        <v/>
      </c>
      <c r="AF874" s="16" t="str">
        <f t="shared" si="81"/>
        <v/>
      </c>
      <c r="AG874" s="16" t="str">
        <f t="shared" si="82"/>
        <v/>
      </c>
      <c r="AH874" s="16">
        <f t="shared" si="83"/>
        <v>0</v>
      </c>
      <c r="AI874" s="17" t="str">
        <f>IF('Peer Comparison Tool'!$D$12="NR","",IF($C874='Peer Comparison Tool'!$D$9,COUNT('CECL &lt;50B Database'!$AI$1:AI873)+1,""))</f>
        <v/>
      </c>
    </row>
    <row r="875" spans="29:35" x14ac:dyDescent="0.25">
      <c r="AC875" s="16" t="str">
        <f t="shared" si="78"/>
        <v/>
      </c>
      <c r="AD875" s="16" t="str">
        <f t="shared" si="79"/>
        <v/>
      </c>
      <c r="AE875" s="16" t="str">
        <f t="shared" si="80"/>
        <v/>
      </c>
      <c r="AF875" s="16" t="str">
        <f t="shared" si="81"/>
        <v/>
      </c>
      <c r="AG875" s="16" t="str">
        <f t="shared" si="82"/>
        <v/>
      </c>
      <c r="AH875" s="16">
        <f t="shared" si="83"/>
        <v>0</v>
      </c>
      <c r="AI875" s="17" t="str">
        <f>IF('Peer Comparison Tool'!$D$12="NR","",IF($C875='Peer Comparison Tool'!$D$9,COUNT('CECL &lt;50B Database'!$AI$1:AI874)+1,""))</f>
        <v/>
      </c>
    </row>
    <row r="876" spans="29:35" x14ac:dyDescent="0.25">
      <c r="AC876" s="16" t="str">
        <f t="shared" si="78"/>
        <v/>
      </c>
      <c r="AD876" s="16" t="str">
        <f t="shared" si="79"/>
        <v/>
      </c>
      <c r="AE876" s="16" t="str">
        <f t="shared" si="80"/>
        <v/>
      </c>
      <c r="AF876" s="16" t="str">
        <f t="shared" si="81"/>
        <v/>
      </c>
      <c r="AG876" s="16" t="str">
        <f t="shared" si="82"/>
        <v/>
      </c>
      <c r="AH876" s="16">
        <f t="shared" si="83"/>
        <v>0</v>
      </c>
      <c r="AI876" s="17" t="str">
        <f>IF('Peer Comparison Tool'!$D$12="NR","",IF($C876='Peer Comparison Tool'!$D$9,COUNT('CECL &lt;50B Database'!$AI$1:AI875)+1,""))</f>
        <v/>
      </c>
    </row>
    <row r="877" spans="29:35" x14ac:dyDescent="0.25">
      <c r="AC877" s="16" t="str">
        <f t="shared" si="78"/>
        <v/>
      </c>
      <c r="AD877" s="16" t="str">
        <f t="shared" si="79"/>
        <v/>
      </c>
      <c r="AE877" s="16" t="str">
        <f t="shared" si="80"/>
        <v/>
      </c>
      <c r="AF877" s="16" t="str">
        <f t="shared" si="81"/>
        <v/>
      </c>
      <c r="AG877" s="16" t="str">
        <f t="shared" si="82"/>
        <v/>
      </c>
      <c r="AH877" s="16">
        <f t="shared" si="83"/>
        <v>0</v>
      </c>
      <c r="AI877" s="17" t="str">
        <f>IF('Peer Comparison Tool'!$D$12="NR","",IF($C877='Peer Comparison Tool'!$D$9,COUNT('CECL &lt;50B Database'!$AI$1:AI876)+1,""))</f>
        <v/>
      </c>
    </row>
    <row r="878" spans="29:35" x14ac:dyDescent="0.25">
      <c r="AC878" s="16" t="str">
        <f t="shared" si="78"/>
        <v/>
      </c>
      <c r="AD878" s="16" t="str">
        <f t="shared" si="79"/>
        <v/>
      </c>
      <c r="AE878" s="16" t="str">
        <f t="shared" si="80"/>
        <v/>
      </c>
      <c r="AF878" s="16" t="str">
        <f t="shared" si="81"/>
        <v/>
      </c>
      <c r="AG878" s="16" t="str">
        <f t="shared" si="82"/>
        <v/>
      </c>
      <c r="AH878" s="16">
        <f t="shared" si="83"/>
        <v>0</v>
      </c>
      <c r="AI878" s="17" t="str">
        <f>IF('Peer Comparison Tool'!$D$12="NR","",IF($C878='Peer Comparison Tool'!$D$9,COUNT('CECL &lt;50B Database'!$AI$1:AI877)+1,""))</f>
        <v/>
      </c>
    </row>
    <row r="879" spans="29:35" x14ac:dyDescent="0.25">
      <c r="AC879" s="16" t="str">
        <f t="shared" si="78"/>
        <v/>
      </c>
      <c r="AD879" s="16" t="str">
        <f t="shared" si="79"/>
        <v/>
      </c>
      <c r="AE879" s="16" t="str">
        <f t="shared" si="80"/>
        <v/>
      </c>
      <c r="AF879" s="16" t="str">
        <f t="shared" si="81"/>
        <v/>
      </c>
      <c r="AG879" s="16" t="str">
        <f t="shared" si="82"/>
        <v/>
      </c>
      <c r="AH879" s="16">
        <f t="shared" si="83"/>
        <v>0</v>
      </c>
      <c r="AI879" s="17" t="str">
        <f>IF('Peer Comparison Tool'!$D$12="NR","",IF($C879='Peer Comparison Tool'!$D$9,COUNT('CECL &lt;50B Database'!$AI$1:AI878)+1,""))</f>
        <v/>
      </c>
    </row>
    <row r="880" spans="29:35" x14ac:dyDescent="0.25">
      <c r="AC880" s="16" t="str">
        <f t="shared" si="78"/>
        <v/>
      </c>
      <c r="AD880" s="16" t="str">
        <f t="shared" si="79"/>
        <v/>
      </c>
      <c r="AE880" s="16" t="str">
        <f t="shared" si="80"/>
        <v/>
      </c>
      <c r="AF880" s="16" t="str">
        <f t="shared" si="81"/>
        <v/>
      </c>
      <c r="AG880" s="16" t="str">
        <f t="shared" si="82"/>
        <v/>
      </c>
      <c r="AH880" s="16">
        <f t="shared" si="83"/>
        <v>0</v>
      </c>
      <c r="AI880" s="17" t="str">
        <f>IF('Peer Comparison Tool'!$D$12="NR","",IF($C880='Peer Comparison Tool'!$D$9,COUNT('CECL &lt;50B Database'!$AI$1:AI879)+1,""))</f>
        <v/>
      </c>
    </row>
    <row r="881" spans="29:35" x14ac:dyDescent="0.25">
      <c r="AC881" s="16" t="str">
        <f t="shared" si="78"/>
        <v/>
      </c>
      <c r="AD881" s="16" t="str">
        <f t="shared" si="79"/>
        <v/>
      </c>
      <c r="AE881" s="16" t="str">
        <f t="shared" si="80"/>
        <v/>
      </c>
      <c r="AF881" s="16" t="str">
        <f t="shared" si="81"/>
        <v/>
      </c>
      <c r="AG881" s="16" t="str">
        <f t="shared" si="82"/>
        <v/>
      </c>
      <c r="AH881" s="16">
        <f t="shared" si="83"/>
        <v>0</v>
      </c>
      <c r="AI881" s="17" t="str">
        <f>IF('Peer Comparison Tool'!$D$12="NR","",IF($C881='Peer Comparison Tool'!$D$9,COUNT('CECL &lt;50B Database'!$AI$1:AI880)+1,""))</f>
        <v/>
      </c>
    </row>
    <row r="882" spans="29:35" x14ac:dyDescent="0.25">
      <c r="AC882" s="16" t="str">
        <f t="shared" si="78"/>
        <v/>
      </c>
      <c r="AD882" s="16" t="str">
        <f t="shared" si="79"/>
        <v/>
      </c>
      <c r="AE882" s="16" t="str">
        <f t="shared" si="80"/>
        <v/>
      </c>
      <c r="AF882" s="16" t="str">
        <f t="shared" si="81"/>
        <v/>
      </c>
      <c r="AG882" s="16" t="str">
        <f t="shared" si="82"/>
        <v/>
      </c>
      <c r="AH882" s="16">
        <f t="shared" si="83"/>
        <v>0</v>
      </c>
      <c r="AI882" s="17" t="str">
        <f>IF('Peer Comparison Tool'!$D$12="NR","",IF($C882='Peer Comparison Tool'!$D$9,COUNT('CECL &lt;50B Database'!$AI$1:AI881)+1,""))</f>
        <v/>
      </c>
    </row>
    <row r="883" spans="29:35" x14ac:dyDescent="0.25">
      <c r="AC883" s="16" t="str">
        <f t="shared" si="78"/>
        <v/>
      </c>
      <c r="AD883" s="16" t="str">
        <f t="shared" si="79"/>
        <v/>
      </c>
      <c r="AE883" s="16" t="str">
        <f t="shared" si="80"/>
        <v/>
      </c>
      <c r="AF883" s="16" t="str">
        <f t="shared" si="81"/>
        <v/>
      </c>
      <c r="AG883" s="16" t="str">
        <f t="shared" si="82"/>
        <v/>
      </c>
      <c r="AH883" s="16">
        <f t="shared" si="83"/>
        <v>0</v>
      </c>
      <c r="AI883" s="17" t="str">
        <f>IF('Peer Comparison Tool'!$D$12="NR","",IF($C883='Peer Comparison Tool'!$D$9,COUNT('CECL &lt;50B Database'!$AI$1:AI882)+1,""))</f>
        <v/>
      </c>
    </row>
    <row r="884" spans="29:35" x14ac:dyDescent="0.25">
      <c r="AC884" s="16" t="str">
        <f t="shared" si="78"/>
        <v/>
      </c>
      <c r="AD884" s="16" t="str">
        <f t="shared" si="79"/>
        <v/>
      </c>
      <c r="AE884" s="16" t="str">
        <f t="shared" si="80"/>
        <v/>
      </c>
      <c r="AF884" s="16" t="str">
        <f t="shared" si="81"/>
        <v/>
      </c>
      <c r="AG884" s="16" t="str">
        <f t="shared" si="82"/>
        <v/>
      </c>
      <c r="AH884" s="16">
        <f t="shared" si="83"/>
        <v>0</v>
      </c>
      <c r="AI884" s="17" t="str">
        <f>IF('Peer Comparison Tool'!$D$12="NR","",IF($C884='Peer Comparison Tool'!$D$9,COUNT('CECL &lt;50B Database'!$AI$1:AI883)+1,""))</f>
        <v/>
      </c>
    </row>
    <row r="885" spans="29:35" x14ac:dyDescent="0.25">
      <c r="AC885" s="16" t="str">
        <f t="shared" si="78"/>
        <v/>
      </c>
      <c r="AD885" s="16" t="str">
        <f t="shared" si="79"/>
        <v/>
      </c>
      <c r="AE885" s="16" t="str">
        <f t="shared" si="80"/>
        <v/>
      </c>
      <c r="AF885" s="16" t="str">
        <f t="shared" si="81"/>
        <v/>
      </c>
      <c r="AG885" s="16" t="str">
        <f t="shared" si="82"/>
        <v/>
      </c>
      <c r="AH885" s="16">
        <f t="shared" si="83"/>
        <v>0</v>
      </c>
      <c r="AI885" s="17" t="str">
        <f>IF('Peer Comparison Tool'!$D$12="NR","",IF($C885='Peer Comparison Tool'!$D$9,COUNT('CECL &lt;50B Database'!$AI$1:AI884)+1,""))</f>
        <v/>
      </c>
    </row>
    <row r="886" spans="29:35" x14ac:dyDescent="0.25">
      <c r="AC886" s="16" t="str">
        <f t="shared" si="78"/>
        <v/>
      </c>
      <c r="AD886" s="16" t="str">
        <f t="shared" si="79"/>
        <v/>
      </c>
      <c r="AE886" s="16" t="str">
        <f t="shared" si="80"/>
        <v/>
      </c>
      <c r="AF886" s="16" t="str">
        <f t="shared" si="81"/>
        <v/>
      </c>
      <c r="AG886" s="16" t="str">
        <f t="shared" si="82"/>
        <v/>
      </c>
      <c r="AH886" s="16">
        <f t="shared" si="83"/>
        <v>0</v>
      </c>
      <c r="AI886" s="17" t="str">
        <f>IF('Peer Comparison Tool'!$D$12="NR","",IF($C886='Peer Comparison Tool'!$D$9,COUNT('CECL &lt;50B Database'!$AI$1:AI885)+1,""))</f>
        <v/>
      </c>
    </row>
    <row r="887" spans="29:35" x14ac:dyDescent="0.25">
      <c r="AC887" s="16" t="str">
        <f t="shared" si="78"/>
        <v/>
      </c>
      <c r="AD887" s="16" t="str">
        <f t="shared" si="79"/>
        <v/>
      </c>
      <c r="AE887" s="16" t="str">
        <f t="shared" si="80"/>
        <v/>
      </c>
      <c r="AF887" s="16" t="str">
        <f t="shared" si="81"/>
        <v/>
      </c>
      <c r="AG887" s="16" t="str">
        <f t="shared" si="82"/>
        <v/>
      </c>
      <c r="AH887" s="16">
        <f t="shared" si="83"/>
        <v>0</v>
      </c>
      <c r="AI887" s="17" t="str">
        <f>IF('Peer Comparison Tool'!$D$12="NR","",IF($C887='Peer Comparison Tool'!$D$9,COUNT('CECL &lt;50B Database'!$AI$1:AI886)+1,""))</f>
        <v/>
      </c>
    </row>
    <row r="888" spans="29:35" x14ac:dyDescent="0.25">
      <c r="AC888" s="16" t="str">
        <f t="shared" si="78"/>
        <v/>
      </c>
      <c r="AD888" s="16" t="str">
        <f t="shared" si="79"/>
        <v/>
      </c>
      <c r="AE888" s="16" t="str">
        <f t="shared" si="80"/>
        <v/>
      </c>
      <c r="AF888" s="16" t="str">
        <f t="shared" si="81"/>
        <v/>
      </c>
      <c r="AG888" s="16" t="str">
        <f t="shared" si="82"/>
        <v/>
      </c>
      <c r="AH888" s="16">
        <f t="shared" si="83"/>
        <v>0</v>
      </c>
      <c r="AI888" s="17" t="str">
        <f>IF('Peer Comparison Tool'!$D$12="NR","",IF($C888='Peer Comparison Tool'!$D$9,COUNT('CECL &lt;50B Database'!$AI$1:AI887)+1,""))</f>
        <v/>
      </c>
    </row>
    <row r="889" spans="29:35" x14ac:dyDescent="0.25">
      <c r="AC889" s="16" t="str">
        <f t="shared" si="78"/>
        <v/>
      </c>
      <c r="AD889" s="16" t="str">
        <f t="shared" si="79"/>
        <v/>
      </c>
      <c r="AE889" s="16" t="str">
        <f t="shared" si="80"/>
        <v/>
      </c>
      <c r="AF889" s="16" t="str">
        <f t="shared" si="81"/>
        <v/>
      </c>
      <c r="AG889" s="16" t="str">
        <f t="shared" si="82"/>
        <v/>
      </c>
      <c r="AH889" s="16">
        <f t="shared" si="83"/>
        <v>0</v>
      </c>
      <c r="AI889" s="17" t="str">
        <f>IF('Peer Comparison Tool'!$D$12="NR","",IF($C889='Peer Comparison Tool'!$D$9,COUNT('CECL &lt;50B Database'!$AI$1:AI888)+1,""))</f>
        <v/>
      </c>
    </row>
    <row r="890" spans="29:35" x14ac:dyDescent="0.25">
      <c r="AC890" s="16" t="str">
        <f t="shared" si="78"/>
        <v/>
      </c>
      <c r="AD890" s="16" t="str">
        <f t="shared" si="79"/>
        <v/>
      </c>
      <c r="AE890" s="16" t="str">
        <f t="shared" si="80"/>
        <v/>
      </c>
      <c r="AF890" s="16" t="str">
        <f t="shared" si="81"/>
        <v/>
      </c>
      <c r="AG890" s="16" t="str">
        <f t="shared" si="82"/>
        <v/>
      </c>
      <c r="AH890" s="16">
        <f t="shared" si="83"/>
        <v>0</v>
      </c>
      <c r="AI890" s="17" t="str">
        <f>IF('Peer Comparison Tool'!$D$12="NR","",IF($C890='Peer Comparison Tool'!$D$9,COUNT('CECL &lt;50B Database'!$AI$1:AI889)+1,""))</f>
        <v/>
      </c>
    </row>
    <row r="891" spans="29:35" x14ac:dyDescent="0.25">
      <c r="AC891" s="16" t="str">
        <f t="shared" si="78"/>
        <v/>
      </c>
      <c r="AD891" s="16" t="str">
        <f t="shared" si="79"/>
        <v/>
      </c>
      <c r="AE891" s="16" t="str">
        <f t="shared" si="80"/>
        <v/>
      </c>
      <c r="AF891" s="16" t="str">
        <f t="shared" si="81"/>
        <v/>
      </c>
      <c r="AG891" s="16" t="str">
        <f t="shared" si="82"/>
        <v/>
      </c>
      <c r="AH891" s="16">
        <f t="shared" si="83"/>
        <v>0</v>
      </c>
      <c r="AI891" s="17" t="str">
        <f>IF('Peer Comparison Tool'!$D$12="NR","",IF($C891='Peer Comparison Tool'!$D$9,COUNT('CECL &lt;50B Database'!$AI$1:AI890)+1,""))</f>
        <v/>
      </c>
    </row>
    <row r="892" spans="29:35" x14ac:dyDescent="0.25">
      <c r="AC892" s="16" t="str">
        <f t="shared" si="78"/>
        <v/>
      </c>
      <c r="AD892" s="16" t="str">
        <f t="shared" si="79"/>
        <v/>
      </c>
      <c r="AE892" s="16" t="str">
        <f t="shared" si="80"/>
        <v/>
      </c>
      <c r="AF892" s="16" t="str">
        <f t="shared" si="81"/>
        <v/>
      </c>
      <c r="AG892" s="16" t="str">
        <f t="shared" si="82"/>
        <v/>
      </c>
      <c r="AH892" s="16">
        <f t="shared" si="83"/>
        <v>0</v>
      </c>
      <c r="AI892" s="17" t="str">
        <f>IF('Peer Comparison Tool'!$D$12="NR","",IF($C892='Peer Comparison Tool'!$D$9,COUNT('CECL &lt;50B Database'!$AI$1:AI891)+1,""))</f>
        <v/>
      </c>
    </row>
    <row r="893" spans="29:35" x14ac:dyDescent="0.25">
      <c r="AC893" s="16" t="str">
        <f t="shared" si="78"/>
        <v/>
      </c>
      <c r="AD893" s="16" t="str">
        <f t="shared" si="79"/>
        <v/>
      </c>
      <c r="AE893" s="16" t="str">
        <f t="shared" si="80"/>
        <v/>
      </c>
      <c r="AF893" s="16" t="str">
        <f t="shared" si="81"/>
        <v/>
      </c>
      <c r="AG893" s="16" t="str">
        <f t="shared" si="82"/>
        <v/>
      </c>
      <c r="AH893" s="16">
        <f t="shared" si="83"/>
        <v>0</v>
      </c>
      <c r="AI893" s="17" t="str">
        <f>IF('Peer Comparison Tool'!$D$12="NR","",IF($C893='Peer Comparison Tool'!$D$9,COUNT('CECL &lt;50B Database'!$AI$1:AI892)+1,""))</f>
        <v/>
      </c>
    </row>
    <row r="894" spans="29:35" x14ac:dyDescent="0.25">
      <c r="AC894" s="16" t="str">
        <f t="shared" si="78"/>
        <v/>
      </c>
      <c r="AD894" s="16" t="str">
        <f t="shared" si="79"/>
        <v/>
      </c>
      <c r="AE894" s="16" t="str">
        <f t="shared" si="80"/>
        <v/>
      </c>
      <c r="AF894" s="16" t="str">
        <f t="shared" si="81"/>
        <v/>
      </c>
      <c r="AG894" s="16" t="str">
        <f t="shared" si="82"/>
        <v/>
      </c>
      <c r="AH894" s="16">
        <f t="shared" si="83"/>
        <v>0</v>
      </c>
      <c r="AI894" s="17" t="str">
        <f>IF('Peer Comparison Tool'!$D$12="NR","",IF($C894='Peer Comparison Tool'!$D$9,COUNT('CECL &lt;50B Database'!$AI$1:AI893)+1,""))</f>
        <v/>
      </c>
    </row>
    <row r="895" spans="29:35" x14ac:dyDescent="0.25">
      <c r="AC895" s="16" t="str">
        <f t="shared" si="78"/>
        <v/>
      </c>
      <c r="AD895" s="16" t="str">
        <f t="shared" si="79"/>
        <v/>
      </c>
      <c r="AE895" s="16" t="str">
        <f t="shared" si="80"/>
        <v/>
      </c>
      <c r="AF895" s="16" t="str">
        <f t="shared" si="81"/>
        <v/>
      </c>
      <c r="AG895" s="16" t="str">
        <f t="shared" si="82"/>
        <v/>
      </c>
      <c r="AH895" s="16">
        <f t="shared" si="83"/>
        <v>0</v>
      </c>
      <c r="AI895" s="17" t="str">
        <f>IF('Peer Comparison Tool'!$D$12="NR","",IF($C895='Peer Comparison Tool'!$D$9,COUNT('CECL &lt;50B Database'!$AI$1:AI894)+1,""))</f>
        <v/>
      </c>
    </row>
    <row r="896" spans="29:35" x14ac:dyDescent="0.25">
      <c r="AC896" s="16" t="str">
        <f t="shared" si="78"/>
        <v/>
      </c>
      <c r="AD896" s="16" t="str">
        <f t="shared" si="79"/>
        <v/>
      </c>
      <c r="AE896" s="16" t="str">
        <f t="shared" si="80"/>
        <v/>
      </c>
      <c r="AF896" s="16" t="str">
        <f t="shared" si="81"/>
        <v/>
      </c>
      <c r="AG896" s="16" t="str">
        <f t="shared" si="82"/>
        <v/>
      </c>
      <c r="AH896" s="16">
        <f t="shared" si="83"/>
        <v>0</v>
      </c>
      <c r="AI896" s="17" t="str">
        <f>IF('Peer Comparison Tool'!$D$12="NR","",IF($C896='Peer Comparison Tool'!$D$9,COUNT('CECL &lt;50B Database'!$AI$1:AI895)+1,""))</f>
        <v/>
      </c>
    </row>
    <row r="897" spans="29:35" x14ac:dyDescent="0.25">
      <c r="AC897" s="16" t="str">
        <f t="shared" si="78"/>
        <v/>
      </c>
      <c r="AD897" s="16" t="str">
        <f t="shared" si="79"/>
        <v/>
      </c>
      <c r="AE897" s="16" t="str">
        <f t="shared" si="80"/>
        <v/>
      </c>
      <c r="AF897" s="16" t="str">
        <f t="shared" si="81"/>
        <v/>
      </c>
      <c r="AG897" s="16" t="str">
        <f t="shared" si="82"/>
        <v/>
      </c>
      <c r="AH897" s="16">
        <f t="shared" si="83"/>
        <v>0</v>
      </c>
      <c r="AI897" s="17" t="str">
        <f>IF('Peer Comparison Tool'!$D$12="NR","",IF($C897='Peer Comparison Tool'!$D$9,COUNT('CECL &lt;50B Database'!$AI$1:AI896)+1,""))</f>
        <v/>
      </c>
    </row>
    <row r="898" spans="29:35" x14ac:dyDescent="0.25">
      <c r="AC898" s="16" t="str">
        <f t="shared" si="78"/>
        <v/>
      </c>
      <c r="AD898" s="16" t="str">
        <f t="shared" si="79"/>
        <v/>
      </c>
      <c r="AE898" s="16" t="str">
        <f t="shared" si="80"/>
        <v/>
      </c>
      <c r="AF898" s="16" t="str">
        <f t="shared" si="81"/>
        <v/>
      </c>
      <c r="AG898" s="16" t="str">
        <f t="shared" si="82"/>
        <v/>
      </c>
      <c r="AH898" s="16">
        <f t="shared" si="83"/>
        <v>0</v>
      </c>
      <c r="AI898" s="17" t="str">
        <f>IF('Peer Comparison Tool'!$D$12="NR","",IF($C898='Peer Comparison Tool'!$D$9,COUNT('CECL &lt;50B Database'!$AI$1:AI897)+1,""))</f>
        <v/>
      </c>
    </row>
    <row r="899" spans="29:35" x14ac:dyDescent="0.25">
      <c r="AC899" s="16" t="str">
        <f t="shared" ref="AC899:AC962" si="84">IF(AND($G899&gt;=10000000,$G899&lt;50000000),$K899,"")</f>
        <v/>
      </c>
      <c r="AD899" s="16" t="str">
        <f t="shared" ref="AD899:AD962" si="85">IF(AND($G899&gt;=5000000,$G899&lt;9999999),$K899,"")</f>
        <v/>
      </c>
      <c r="AE899" s="16" t="str">
        <f t="shared" ref="AE899:AE962" si="86">IF(AND($G899&gt;=1000000,$G899&lt;4999999),$K899,"")</f>
        <v/>
      </c>
      <c r="AF899" s="16" t="str">
        <f t="shared" ref="AF899:AF962" si="87">IF(AND($G899&gt;=500000,$G899&lt;999999),$K899,"")</f>
        <v/>
      </c>
      <c r="AG899" s="16" t="str">
        <f t="shared" ref="AG899:AG962" si="88">IF(AND($G899&gt;=100000,$G899&lt;499999),$K899,"")</f>
        <v/>
      </c>
      <c r="AH899" s="16">
        <f t="shared" ref="AH899:AH962" si="89">IF(AND($G899&gt;=0,$G899&lt;99999),$K899,"")</f>
        <v>0</v>
      </c>
      <c r="AI899" s="17" t="str">
        <f>IF('Peer Comparison Tool'!$D$12="NR","",IF($C899='Peer Comparison Tool'!$D$9,COUNT('CECL &lt;50B Database'!$AI$1:AI898)+1,""))</f>
        <v/>
      </c>
    </row>
    <row r="900" spans="29:35" x14ac:dyDescent="0.25">
      <c r="AC900" s="16" t="str">
        <f t="shared" si="84"/>
        <v/>
      </c>
      <c r="AD900" s="16" t="str">
        <f t="shared" si="85"/>
        <v/>
      </c>
      <c r="AE900" s="16" t="str">
        <f t="shared" si="86"/>
        <v/>
      </c>
      <c r="AF900" s="16" t="str">
        <f t="shared" si="87"/>
        <v/>
      </c>
      <c r="AG900" s="16" t="str">
        <f t="shared" si="88"/>
        <v/>
      </c>
      <c r="AH900" s="16">
        <f t="shared" si="89"/>
        <v>0</v>
      </c>
      <c r="AI900" s="17" t="str">
        <f>IF('Peer Comparison Tool'!$D$12="NR","",IF($C900='Peer Comparison Tool'!$D$9,COUNT('CECL &lt;50B Database'!$AI$1:AI899)+1,""))</f>
        <v/>
      </c>
    </row>
    <row r="901" spans="29:35" x14ac:dyDescent="0.25">
      <c r="AC901" s="16" t="str">
        <f t="shared" si="84"/>
        <v/>
      </c>
      <c r="AD901" s="16" t="str">
        <f t="shared" si="85"/>
        <v/>
      </c>
      <c r="AE901" s="16" t="str">
        <f t="shared" si="86"/>
        <v/>
      </c>
      <c r="AF901" s="16" t="str">
        <f t="shared" si="87"/>
        <v/>
      </c>
      <c r="AG901" s="16" t="str">
        <f t="shared" si="88"/>
        <v/>
      </c>
      <c r="AH901" s="16">
        <f t="shared" si="89"/>
        <v>0</v>
      </c>
      <c r="AI901" s="17" t="str">
        <f>IF('Peer Comparison Tool'!$D$12="NR","",IF($C901='Peer Comparison Tool'!$D$9,COUNT('CECL &lt;50B Database'!$AI$1:AI900)+1,""))</f>
        <v/>
      </c>
    </row>
    <row r="902" spans="29:35" x14ac:dyDescent="0.25">
      <c r="AC902" s="16" t="str">
        <f t="shared" si="84"/>
        <v/>
      </c>
      <c r="AD902" s="16" t="str">
        <f t="shared" si="85"/>
        <v/>
      </c>
      <c r="AE902" s="16" t="str">
        <f t="shared" si="86"/>
        <v/>
      </c>
      <c r="AF902" s="16" t="str">
        <f t="shared" si="87"/>
        <v/>
      </c>
      <c r="AG902" s="16" t="str">
        <f t="shared" si="88"/>
        <v/>
      </c>
      <c r="AH902" s="16">
        <f t="shared" si="89"/>
        <v>0</v>
      </c>
      <c r="AI902" s="17" t="str">
        <f>IF('Peer Comparison Tool'!$D$12="NR","",IF($C902='Peer Comparison Tool'!$D$9,COUNT('CECL &lt;50B Database'!$AI$1:AI901)+1,""))</f>
        <v/>
      </c>
    </row>
    <row r="903" spans="29:35" x14ac:dyDescent="0.25">
      <c r="AC903" s="16" t="str">
        <f t="shared" si="84"/>
        <v/>
      </c>
      <c r="AD903" s="16" t="str">
        <f t="shared" si="85"/>
        <v/>
      </c>
      <c r="AE903" s="16" t="str">
        <f t="shared" si="86"/>
        <v/>
      </c>
      <c r="AF903" s="16" t="str">
        <f t="shared" si="87"/>
        <v/>
      </c>
      <c r="AG903" s="16" t="str">
        <f t="shared" si="88"/>
        <v/>
      </c>
      <c r="AH903" s="16">
        <f t="shared" si="89"/>
        <v>0</v>
      </c>
      <c r="AI903" s="17" t="str">
        <f>IF('Peer Comparison Tool'!$D$12="NR","",IF($C903='Peer Comparison Tool'!$D$9,COUNT('CECL &lt;50B Database'!$AI$1:AI902)+1,""))</f>
        <v/>
      </c>
    </row>
    <row r="904" spans="29:35" x14ac:dyDescent="0.25">
      <c r="AC904" s="16" t="str">
        <f t="shared" si="84"/>
        <v/>
      </c>
      <c r="AD904" s="16" t="str">
        <f t="shared" si="85"/>
        <v/>
      </c>
      <c r="AE904" s="16" t="str">
        <f t="shared" si="86"/>
        <v/>
      </c>
      <c r="AF904" s="16" t="str">
        <f t="shared" si="87"/>
        <v/>
      </c>
      <c r="AG904" s="16" t="str">
        <f t="shared" si="88"/>
        <v/>
      </c>
      <c r="AH904" s="16">
        <f t="shared" si="89"/>
        <v>0</v>
      </c>
      <c r="AI904" s="17" t="str">
        <f>IF('Peer Comparison Tool'!$D$12="NR","",IF($C904='Peer Comparison Tool'!$D$9,COUNT('CECL &lt;50B Database'!$AI$1:AI903)+1,""))</f>
        <v/>
      </c>
    </row>
    <row r="905" spans="29:35" x14ac:dyDescent="0.25">
      <c r="AC905" s="16" t="str">
        <f t="shared" si="84"/>
        <v/>
      </c>
      <c r="AD905" s="16" t="str">
        <f t="shared" si="85"/>
        <v/>
      </c>
      <c r="AE905" s="16" t="str">
        <f t="shared" si="86"/>
        <v/>
      </c>
      <c r="AF905" s="16" t="str">
        <f t="shared" si="87"/>
        <v/>
      </c>
      <c r="AG905" s="16" t="str">
        <f t="shared" si="88"/>
        <v/>
      </c>
      <c r="AH905" s="16">
        <f t="shared" si="89"/>
        <v>0</v>
      </c>
      <c r="AI905" s="17" t="str">
        <f>IF('Peer Comparison Tool'!$D$12="NR","",IF($C905='Peer Comparison Tool'!$D$9,COUNT('CECL &lt;50B Database'!$AI$1:AI904)+1,""))</f>
        <v/>
      </c>
    </row>
    <row r="906" spans="29:35" x14ac:dyDescent="0.25">
      <c r="AC906" s="16" t="str">
        <f t="shared" si="84"/>
        <v/>
      </c>
      <c r="AD906" s="16" t="str">
        <f t="shared" si="85"/>
        <v/>
      </c>
      <c r="AE906" s="16" t="str">
        <f t="shared" si="86"/>
        <v/>
      </c>
      <c r="AF906" s="16" t="str">
        <f t="shared" si="87"/>
        <v/>
      </c>
      <c r="AG906" s="16" t="str">
        <f t="shared" si="88"/>
        <v/>
      </c>
      <c r="AH906" s="16">
        <f t="shared" si="89"/>
        <v>0</v>
      </c>
      <c r="AI906" s="17" t="str">
        <f>IF('Peer Comparison Tool'!$D$12="NR","",IF($C906='Peer Comparison Tool'!$D$9,COUNT('CECL &lt;50B Database'!$AI$1:AI905)+1,""))</f>
        <v/>
      </c>
    </row>
    <row r="907" spans="29:35" x14ac:dyDescent="0.25">
      <c r="AC907" s="16" t="str">
        <f t="shared" si="84"/>
        <v/>
      </c>
      <c r="AD907" s="16" t="str">
        <f t="shared" si="85"/>
        <v/>
      </c>
      <c r="AE907" s="16" t="str">
        <f t="shared" si="86"/>
        <v/>
      </c>
      <c r="AF907" s="16" t="str">
        <f t="shared" si="87"/>
        <v/>
      </c>
      <c r="AG907" s="16" t="str">
        <f t="shared" si="88"/>
        <v/>
      </c>
      <c r="AH907" s="16">
        <f t="shared" si="89"/>
        <v>0</v>
      </c>
      <c r="AI907" s="17" t="str">
        <f>IF('Peer Comparison Tool'!$D$12="NR","",IF($C907='Peer Comparison Tool'!$D$9,COUNT('CECL &lt;50B Database'!$AI$1:AI906)+1,""))</f>
        <v/>
      </c>
    </row>
    <row r="908" spans="29:35" x14ac:dyDescent="0.25">
      <c r="AC908" s="16" t="str">
        <f t="shared" si="84"/>
        <v/>
      </c>
      <c r="AD908" s="16" t="str">
        <f t="shared" si="85"/>
        <v/>
      </c>
      <c r="AE908" s="16" t="str">
        <f t="shared" si="86"/>
        <v/>
      </c>
      <c r="AF908" s="16" t="str">
        <f t="shared" si="87"/>
        <v/>
      </c>
      <c r="AG908" s="16" t="str">
        <f t="shared" si="88"/>
        <v/>
      </c>
      <c r="AH908" s="16">
        <f t="shared" si="89"/>
        <v>0</v>
      </c>
      <c r="AI908" s="17" t="str">
        <f>IF('Peer Comparison Tool'!$D$12="NR","",IF($C908='Peer Comparison Tool'!$D$9,COUNT('CECL &lt;50B Database'!$AI$1:AI907)+1,""))</f>
        <v/>
      </c>
    </row>
    <row r="909" spans="29:35" x14ac:dyDescent="0.25">
      <c r="AC909" s="16" t="str">
        <f t="shared" si="84"/>
        <v/>
      </c>
      <c r="AD909" s="16" t="str">
        <f t="shared" si="85"/>
        <v/>
      </c>
      <c r="AE909" s="16" t="str">
        <f t="shared" si="86"/>
        <v/>
      </c>
      <c r="AF909" s="16" t="str">
        <f t="shared" si="87"/>
        <v/>
      </c>
      <c r="AG909" s="16" t="str">
        <f t="shared" si="88"/>
        <v/>
      </c>
      <c r="AH909" s="16">
        <f t="shared" si="89"/>
        <v>0</v>
      </c>
      <c r="AI909" s="17" t="str">
        <f>IF('Peer Comparison Tool'!$D$12="NR","",IF($C909='Peer Comparison Tool'!$D$9,COUNT('CECL &lt;50B Database'!$AI$1:AI908)+1,""))</f>
        <v/>
      </c>
    </row>
    <row r="910" spans="29:35" x14ac:dyDescent="0.25">
      <c r="AC910" s="16" t="str">
        <f t="shared" si="84"/>
        <v/>
      </c>
      <c r="AD910" s="16" t="str">
        <f t="shared" si="85"/>
        <v/>
      </c>
      <c r="AE910" s="16" t="str">
        <f t="shared" si="86"/>
        <v/>
      </c>
      <c r="AF910" s="16" t="str">
        <f t="shared" si="87"/>
        <v/>
      </c>
      <c r="AG910" s="16" t="str">
        <f t="shared" si="88"/>
        <v/>
      </c>
      <c r="AH910" s="16">
        <f t="shared" si="89"/>
        <v>0</v>
      </c>
      <c r="AI910" s="17" t="str">
        <f>IF('Peer Comparison Tool'!$D$12="NR","",IF($C910='Peer Comparison Tool'!$D$9,COUNT('CECL &lt;50B Database'!$AI$1:AI909)+1,""))</f>
        <v/>
      </c>
    </row>
    <row r="911" spans="29:35" x14ac:dyDescent="0.25">
      <c r="AC911" s="16" t="str">
        <f t="shared" si="84"/>
        <v/>
      </c>
      <c r="AD911" s="16" t="str">
        <f t="shared" si="85"/>
        <v/>
      </c>
      <c r="AE911" s="16" t="str">
        <f t="shared" si="86"/>
        <v/>
      </c>
      <c r="AF911" s="16" t="str">
        <f t="shared" si="87"/>
        <v/>
      </c>
      <c r="AG911" s="16" t="str">
        <f t="shared" si="88"/>
        <v/>
      </c>
      <c r="AH911" s="16">
        <f t="shared" si="89"/>
        <v>0</v>
      </c>
      <c r="AI911" s="17" t="str">
        <f>IF('Peer Comparison Tool'!$D$12="NR","",IF($C911='Peer Comparison Tool'!$D$9,COUNT('CECL &lt;50B Database'!$AI$1:AI910)+1,""))</f>
        <v/>
      </c>
    </row>
    <row r="912" spans="29:35" x14ac:dyDescent="0.25">
      <c r="AC912" s="16" t="str">
        <f t="shared" si="84"/>
        <v/>
      </c>
      <c r="AD912" s="16" t="str">
        <f t="shared" si="85"/>
        <v/>
      </c>
      <c r="AE912" s="16" t="str">
        <f t="shared" si="86"/>
        <v/>
      </c>
      <c r="AF912" s="16" t="str">
        <f t="shared" si="87"/>
        <v/>
      </c>
      <c r="AG912" s="16" t="str">
        <f t="shared" si="88"/>
        <v/>
      </c>
      <c r="AH912" s="16">
        <f t="shared" si="89"/>
        <v>0</v>
      </c>
      <c r="AI912" s="17" t="str">
        <f>IF('Peer Comparison Tool'!$D$12="NR","",IF($C912='Peer Comparison Tool'!$D$9,COUNT('CECL &lt;50B Database'!$AI$1:AI911)+1,""))</f>
        <v/>
      </c>
    </row>
    <row r="913" spans="29:35" x14ac:dyDescent="0.25">
      <c r="AC913" s="16" t="str">
        <f t="shared" si="84"/>
        <v/>
      </c>
      <c r="AD913" s="16" t="str">
        <f t="shared" si="85"/>
        <v/>
      </c>
      <c r="AE913" s="16" t="str">
        <f t="shared" si="86"/>
        <v/>
      </c>
      <c r="AF913" s="16" t="str">
        <f t="shared" si="87"/>
        <v/>
      </c>
      <c r="AG913" s="16" t="str">
        <f t="shared" si="88"/>
        <v/>
      </c>
      <c r="AH913" s="16">
        <f t="shared" si="89"/>
        <v>0</v>
      </c>
      <c r="AI913" s="17" t="str">
        <f>IF('Peer Comparison Tool'!$D$12="NR","",IF($C913='Peer Comparison Tool'!$D$9,COUNT('CECL &lt;50B Database'!$AI$1:AI912)+1,""))</f>
        <v/>
      </c>
    </row>
    <row r="914" spans="29:35" x14ac:dyDescent="0.25">
      <c r="AC914" s="16" t="str">
        <f t="shared" si="84"/>
        <v/>
      </c>
      <c r="AD914" s="16" t="str">
        <f t="shared" si="85"/>
        <v/>
      </c>
      <c r="AE914" s="16" t="str">
        <f t="shared" si="86"/>
        <v/>
      </c>
      <c r="AF914" s="16" t="str">
        <f t="shared" si="87"/>
        <v/>
      </c>
      <c r="AG914" s="16" t="str">
        <f t="shared" si="88"/>
        <v/>
      </c>
      <c r="AH914" s="16">
        <f t="shared" si="89"/>
        <v>0</v>
      </c>
      <c r="AI914" s="17" t="str">
        <f>IF('Peer Comparison Tool'!$D$12="NR","",IF($C914='Peer Comparison Tool'!$D$9,COUNT('CECL &lt;50B Database'!$AI$1:AI913)+1,""))</f>
        <v/>
      </c>
    </row>
    <row r="915" spans="29:35" x14ac:dyDescent="0.25">
      <c r="AC915" s="16" t="str">
        <f t="shared" si="84"/>
        <v/>
      </c>
      <c r="AD915" s="16" t="str">
        <f t="shared" si="85"/>
        <v/>
      </c>
      <c r="AE915" s="16" t="str">
        <f t="shared" si="86"/>
        <v/>
      </c>
      <c r="AF915" s="16" t="str">
        <f t="shared" si="87"/>
        <v/>
      </c>
      <c r="AG915" s="16" t="str">
        <f t="shared" si="88"/>
        <v/>
      </c>
      <c r="AH915" s="16">
        <f t="shared" si="89"/>
        <v>0</v>
      </c>
      <c r="AI915" s="17" t="str">
        <f>IF('Peer Comparison Tool'!$D$12="NR","",IF($C915='Peer Comparison Tool'!$D$9,COUNT('CECL &lt;50B Database'!$AI$1:AI914)+1,""))</f>
        <v/>
      </c>
    </row>
    <row r="916" spans="29:35" x14ac:dyDescent="0.25">
      <c r="AC916" s="16" t="str">
        <f t="shared" si="84"/>
        <v/>
      </c>
      <c r="AD916" s="16" t="str">
        <f t="shared" si="85"/>
        <v/>
      </c>
      <c r="AE916" s="16" t="str">
        <f t="shared" si="86"/>
        <v/>
      </c>
      <c r="AF916" s="16" t="str">
        <f t="shared" si="87"/>
        <v/>
      </c>
      <c r="AG916" s="16" t="str">
        <f t="shared" si="88"/>
        <v/>
      </c>
      <c r="AH916" s="16">
        <f t="shared" si="89"/>
        <v>0</v>
      </c>
      <c r="AI916" s="17" t="str">
        <f>IF('Peer Comparison Tool'!$D$12="NR","",IF($C916='Peer Comparison Tool'!$D$9,COUNT('CECL &lt;50B Database'!$AI$1:AI915)+1,""))</f>
        <v/>
      </c>
    </row>
    <row r="917" spans="29:35" x14ac:dyDescent="0.25">
      <c r="AC917" s="16" t="str">
        <f t="shared" si="84"/>
        <v/>
      </c>
      <c r="AD917" s="16" t="str">
        <f t="shared" si="85"/>
        <v/>
      </c>
      <c r="AE917" s="16" t="str">
        <f t="shared" si="86"/>
        <v/>
      </c>
      <c r="AF917" s="16" t="str">
        <f t="shared" si="87"/>
        <v/>
      </c>
      <c r="AG917" s="16" t="str">
        <f t="shared" si="88"/>
        <v/>
      </c>
      <c r="AH917" s="16">
        <f t="shared" si="89"/>
        <v>0</v>
      </c>
      <c r="AI917" s="17" t="str">
        <f>IF('Peer Comparison Tool'!$D$12="NR","",IF($C917='Peer Comparison Tool'!$D$9,COUNT('CECL &lt;50B Database'!$AI$1:AI916)+1,""))</f>
        <v/>
      </c>
    </row>
    <row r="918" spans="29:35" x14ac:dyDescent="0.25">
      <c r="AC918" s="16" t="str">
        <f t="shared" si="84"/>
        <v/>
      </c>
      <c r="AD918" s="16" t="str">
        <f t="shared" si="85"/>
        <v/>
      </c>
      <c r="AE918" s="16" t="str">
        <f t="shared" si="86"/>
        <v/>
      </c>
      <c r="AF918" s="16" t="str">
        <f t="shared" si="87"/>
        <v/>
      </c>
      <c r="AG918" s="16" t="str">
        <f t="shared" si="88"/>
        <v/>
      </c>
      <c r="AH918" s="16">
        <f t="shared" si="89"/>
        <v>0</v>
      </c>
      <c r="AI918" s="17" t="str">
        <f>IF('Peer Comparison Tool'!$D$12="NR","",IF($C918='Peer Comparison Tool'!$D$9,COUNT('CECL &lt;50B Database'!$AI$1:AI917)+1,""))</f>
        <v/>
      </c>
    </row>
    <row r="919" spans="29:35" x14ac:dyDescent="0.25">
      <c r="AC919" s="16" t="str">
        <f t="shared" si="84"/>
        <v/>
      </c>
      <c r="AD919" s="16" t="str">
        <f t="shared" si="85"/>
        <v/>
      </c>
      <c r="AE919" s="16" t="str">
        <f t="shared" si="86"/>
        <v/>
      </c>
      <c r="AF919" s="16" t="str">
        <f t="shared" si="87"/>
        <v/>
      </c>
      <c r="AG919" s="16" t="str">
        <f t="shared" si="88"/>
        <v/>
      </c>
      <c r="AH919" s="16">
        <f t="shared" si="89"/>
        <v>0</v>
      </c>
      <c r="AI919" s="17" t="str">
        <f>IF('Peer Comparison Tool'!$D$12="NR","",IF($C919='Peer Comparison Tool'!$D$9,COUNT('CECL &lt;50B Database'!$AI$1:AI918)+1,""))</f>
        <v/>
      </c>
    </row>
    <row r="920" spans="29:35" x14ac:dyDescent="0.25">
      <c r="AC920" s="16" t="str">
        <f t="shared" si="84"/>
        <v/>
      </c>
      <c r="AD920" s="16" t="str">
        <f t="shared" si="85"/>
        <v/>
      </c>
      <c r="AE920" s="16" t="str">
        <f t="shared" si="86"/>
        <v/>
      </c>
      <c r="AF920" s="16" t="str">
        <f t="shared" si="87"/>
        <v/>
      </c>
      <c r="AG920" s="16" t="str">
        <f t="shared" si="88"/>
        <v/>
      </c>
      <c r="AH920" s="16">
        <f t="shared" si="89"/>
        <v>0</v>
      </c>
      <c r="AI920" s="17" t="str">
        <f>IF('Peer Comparison Tool'!$D$12="NR","",IF($C920='Peer Comparison Tool'!$D$9,COUNT('CECL &lt;50B Database'!$AI$1:AI919)+1,""))</f>
        <v/>
      </c>
    </row>
    <row r="921" spans="29:35" x14ac:dyDescent="0.25">
      <c r="AC921" s="16" t="str">
        <f t="shared" si="84"/>
        <v/>
      </c>
      <c r="AD921" s="16" t="str">
        <f t="shared" si="85"/>
        <v/>
      </c>
      <c r="AE921" s="16" t="str">
        <f t="shared" si="86"/>
        <v/>
      </c>
      <c r="AF921" s="16" t="str">
        <f t="shared" si="87"/>
        <v/>
      </c>
      <c r="AG921" s="16" t="str">
        <f t="shared" si="88"/>
        <v/>
      </c>
      <c r="AH921" s="16">
        <f t="shared" si="89"/>
        <v>0</v>
      </c>
      <c r="AI921" s="17" t="str">
        <f>IF('Peer Comparison Tool'!$D$12="NR","",IF($C921='Peer Comparison Tool'!$D$9,COUNT('CECL &lt;50B Database'!$AI$1:AI920)+1,""))</f>
        <v/>
      </c>
    </row>
    <row r="922" spans="29:35" x14ac:dyDescent="0.25">
      <c r="AC922" s="16" t="str">
        <f t="shared" si="84"/>
        <v/>
      </c>
      <c r="AD922" s="16" t="str">
        <f t="shared" si="85"/>
        <v/>
      </c>
      <c r="AE922" s="16" t="str">
        <f t="shared" si="86"/>
        <v/>
      </c>
      <c r="AF922" s="16" t="str">
        <f t="shared" si="87"/>
        <v/>
      </c>
      <c r="AG922" s="16" t="str">
        <f t="shared" si="88"/>
        <v/>
      </c>
      <c r="AH922" s="16">
        <f t="shared" si="89"/>
        <v>0</v>
      </c>
      <c r="AI922" s="17" t="str">
        <f>IF('Peer Comparison Tool'!$D$12="NR","",IF($C922='Peer Comparison Tool'!$D$9,COUNT('CECL &lt;50B Database'!$AI$1:AI921)+1,""))</f>
        <v/>
      </c>
    </row>
    <row r="923" spans="29:35" x14ac:dyDescent="0.25">
      <c r="AC923" s="16" t="str">
        <f t="shared" si="84"/>
        <v/>
      </c>
      <c r="AD923" s="16" t="str">
        <f t="shared" si="85"/>
        <v/>
      </c>
      <c r="AE923" s="16" t="str">
        <f t="shared" si="86"/>
        <v/>
      </c>
      <c r="AF923" s="16" t="str">
        <f t="shared" si="87"/>
        <v/>
      </c>
      <c r="AG923" s="16" t="str">
        <f t="shared" si="88"/>
        <v/>
      </c>
      <c r="AH923" s="16">
        <f t="shared" si="89"/>
        <v>0</v>
      </c>
      <c r="AI923" s="17" t="str">
        <f>IF('Peer Comparison Tool'!$D$12="NR","",IF($C923='Peer Comparison Tool'!$D$9,COUNT('CECL &lt;50B Database'!$AI$1:AI922)+1,""))</f>
        <v/>
      </c>
    </row>
    <row r="924" spans="29:35" x14ac:dyDescent="0.25">
      <c r="AC924" s="16" t="str">
        <f t="shared" si="84"/>
        <v/>
      </c>
      <c r="AD924" s="16" t="str">
        <f t="shared" si="85"/>
        <v/>
      </c>
      <c r="AE924" s="16" t="str">
        <f t="shared" si="86"/>
        <v/>
      </c>
      <c r="AF924" s="16" t="str">
        <f t="shared" si="87"/>
        <v/>
      </c>
      <c r="AG924" s="16" t="str">
        <f t="shared" si="88"/>
        <v/>
      </c>
      <c r="AH924" s="16">
        <f t="shared" si="89"/>
        <v>0</v>
      </c>
      <c r="AI924" s="17" t="str">
        <f>IF('Peer Comparison Tool'!$D$12="NR","",IF($C924='Peer Comparison Tool'!$D$9,COUNT('CECL &lt;50B Database'!$AI$1:AI923)+1,""))</f>
        <v/>
      </c>
    </row>
    <row r="925" spans="29:35" x14ac:dyDescent="0.25">
      <c r="AC925" s="16" t="str">
        <f t="shared" si="84"/>
        <v/>
      </c>
      <c r="AD925" s="16" t="str">
        <f t="shared" si="85"/>
        <v/>
      </c>
      <c r="AE925" s="16" t="str">
        <f t="shared" si="86"/>
        <v/>
      </c>
      <c r="AF925" s="16" t="str">
        <f t="shared" si="87"/>
        <v/>
      </c>
      <c r="AG925" s="16" t="str">
        <f t="shared" si="88"/>
        <v/>
      </c>
      <c r="AH925" s="16">
        <f t="shared" si="89"/>
        <v>0</v>
      </c>
      <c r="AI925" s="17" t="str">
        <f>IF('Peer Comparison Tool'!$D$12="NR","",IF($C925='Peer Comparison Tool'!$D$9,COUNT('CECL &lt;50B Database'!$AI$1:AI924)+1,""))</f>
        <v/>
      </c>
    </row>
    <row r="926" spans="29:35" x14ac:dyDescent="0.25">
      <c r="AC926" s="16" t="str">
        <f t="shared" si="84"/>
        <v/>
      </c>
      <c r="AD926" s="16" t="str">
        <f t="shared" si="85"/>
        <v/>
      </c>
      <c r="AE926" s="16" t="str">
        <f t="shared" si="86"/>
        <v/>
      </c>
      <c r="AF926" s="16" t="str">
        <f t="shared" si="87"/>
        <v/>
      </c>
      <c r="AG926" s="16" t="str">
        <f t="shared" si="88"/>
        <v/>
      </c>
      <c r="AH926" s="16">
        <f t="shared" si="89"/>
        <v>0</v>
      </c>
      <c r="AI926" s="17" t="str">
        <f>IF('Peer Comparison Tool'!$D$12="NR","",IF($C926='Peer Comparison Tool'!$D$9,COUNT('CECL &lt;50B Database'!$AI$1:AI925)+1,""))</f>
        <v/>
      </c>
    </row>
    <row r="927" spans="29:35" x14ac:dyDescent="0.25">
      <c r="AC927" s="16" t="str">
        <f t="shared" si="84"/>
        <v/>
      </c>
      <c r="AD927" s="16" t="str">
        <f t="shared" si="85"/>
        <v/>
      </c>
      <c r="AE927" s="16" t="str">
        <f t="shared" si="86"/>
        <v/>
      </c>
      <c r="AF927" s="16" t="str">
        <f t="shared" si="87"/>
        <v/>
      </c>
      <c r="AG927" s="16" t="str">
        <f t="shared" si="88"/>
        <v/>
      </c>
      <c r="AH927" s="16">
        <f t="shared" si="89"/>
        <v>0</v>
      </c>
      <c r="AI927" s="17" t="str">
        <f>IF('Peer Comparison Tool'!$D$12="NR","",IF($C927='Peer Comparison Tool'!$D$9,COUNT('CECL &lt;50B Database'!$AI$1:AI926)+1,""))</f>
        <v/>
      </c>
    </row>
    <row r="928" spans="29:35" x14ac:dyDescent="0.25">
      <c r="AC928" s="16" t="str">
        <f t="shared" si="84"/>
        <v/>
      </c>
      <c r="AD928" s="16" t="str">
        <f t="shared" si="85"/>
        <v/>
      </c>
      <c r="AE928" s="16" t="str">
        <f t="shared" si="86"/>
        <v/>
      </c>
      <c r="AF928" s="16" t="str">
        <f t="shared" si="87"/>
        <v/>
      </c>
      <c r="AG928" s="16" t="str">
        <f t="shared" si="88"/>
        <v/>
      </c>
      <c r="AH928" s="16">
        <f t="shared" si="89"/>
        <v>0</v>
      </c>
      <c r="AI928" s="17" t="str">
        <f>IF('Peer Comparison Tool'!$D$12="NR","",IF($C928='Peer Comparison Tool'!$D$9,COUNT('CECL &lt;50B Database'!$AI$1:AI927)+1,""))</f>
        <v/>
      </c>
    </row>
    <row r="929" spans="29:35" x14ac:dyDescent="0.25">
      <c r="AC929" s="16" t="str">
        <f t="shared" si="84"/>
        <v/>
      </c>
      <c r="AD929" s="16" t="str">
        <f t="shared" si="85"/>
        <v/>
      </c>
      <c r="AE929" s="16" t="str">
        <f t="shared" si="86"/>
        <v/>
      </c>
      <c r="AF929" s="16" t="str">
        <f t="shared" si="87"/>
        <v/>
      </c>
      <c r="AG929" s="16" t="str">
        <f t="shared" si="88"/>
        <v/>
      </c>
      <c r="AH929" s="16">
        <f t="shared" si="89"/>
        <v>0</v>
      </c>
      <c r="AI929" s="17" t="str">
        <f>IF('Peer Comparison Tool'!$D$12="NR","",IF($C929='Peer Comparison Tool'!$D$9,COUNT('CECL &lt;50B Database'!$AI$1:AI928)+1,""))</f>
        <v/>
      </c>
    </row>
    <row r="930" spans="29:35" x14ac:dyDescent="0.25">
      <c r="AC930" s="16" t="str">
        <f t="shared" si="84"/>
        <v/>
      </c>
      <c r="AD930" s="16" t="str">
        <f t="shared" si="85"/>
        <v/>
      </c>
      <c r="AE930" s="16" t="str">
        <f t="shared" si="86"/>
        <v/>
      </c>
      <c r="AF930" s="16" t="str">
        <f t="shared" si="87"/>
        <v/>
      </c>
      <c r="AG930" s="16" t="str">
        <f t="shared" si="88"/>
        <v/>
      </c>
      <c r="AH930" s="16">
        <f t="shared" si="89"/>
        <v>0</v>
      </c>
      <c r="AI930" s="17" t="str">
        <f>IF('Peer Comparison Tool'!$D$12="NR","",IF($C930='Peer Comparison Tool'!$D$9,COUNT('CECL &lt;50B Database'!$AI$1:AI929)+1,""))</f>
        <v/>
      </c>
    </row>
    <row r="931" spans="29:35" x14ac:dyDescent="0.25">
      <c r="AC931" s="16" t="str">
        <f t="shared" si="84"/>
        <v/>
      </c>
      <c r="AD931" s="16" t="str">
        <f t="shared" si="85"/>
        <v/>
      </c>
      <c r="AE931" s="16" t="str">
        <f t="shared" si="86"/>
        <v/>
      </c>
      <c r="AF931" s="16" t="str">
        <f t="shared" si="87"/>
        <v/>
      </c>
      <c r="AG931" s="16" t="str">
        <f t="shared" si="88"/>
        <v/>
      </c>
      <c r="AH931" s="16">
        <f t="shared" si="89"/>
        <v>0</v>
      </c>
      <c r="AI931" s="17" t="str">
        <f>IF('Peer Comparison Tool'!$D$12="NR","",IF($C931='Peer Comparison Tool'!$D$9,COUNT('CECL &lt;50B Database'!$AI$1:AI930)+1,""))</f>
        <v/>
      </c>
    </row>
    <row r="932" spans="29:35" x14ac:dyDescent="0.25">
      <c r="AC932" s="16" t="str">
        <f t="shared" si="84"/>
        <v/>
      </c>
      <c r="AD932" s="16" t="str">
        <f t="shared" si="85"/>
        <v/>
      </c>
      <c r="AE932" s="16" t="str">
        <f t="shared" si="86"/>
        <v/>
      </c>
      <c r="AF932" s="16" t="str">
        <f t="shared" si="87"/>
        <v/>
      </c>
      <c r="AG932" s="16" t="str">
        <f t="shared" si="88"/>
        <v/>
      </c>
      <c r="AH932" s="16">
        <f t="shared" si="89"/>
        <v>0</v>
      </c>
      <c r="AI932" s="17" t="str">
        <f>IF('Peer Comparison Tool'!$D$12="NR","",IF($C932='Peer Comparison Tool'!$D$9,COUNT('CECL &lt;50B Database'!$AI$1:AI931)+1,""))</f>
        <v/>
      </c>
    </row>
    <row r="933" spans="29:35" x14ac:dyDescent="0.25">
      <c r="AC933" s="16" t="str">
        <f t="shared" si="84"/>
        <v/>
      </c>
      <c r="AD933" s="16" t="str">
        <f t="shared" si="85"/>
        <v/>
      </c>
      <c r="AE933" s="16" t="str">
        <f t="shared" si="86"/>
        <v/>
      </c>
      <c r="AF933" s="16" t="str">
        <f t="shared" si="87"/>
        <v/>
      </c>
      <c r="AG933" s="16" t="str">
        <f t="shared" si="88"/>
        <v/>
      </c>
      <c r="AH933" s="16">
        <f t="shared" si="89"/>
        <v>0</v>
      </c>
      <c r="AI933" s="17" t="str">
        <f>IF('Peer Comparison Tool'!$D$12="NR","",IF($C933='Peer Comparison Tool'!$D$9,COUNT('CECL &lt;50B Database'!$AI$1:AI932)+1,""))</f>
        <v/>
      </c>
    </row>
    <row r="934" spans="29:35" x14ac:dyDescent="0.25">
      <c r="AC934" s="16" t="str">
        <f t="shared" si="84"/>
        <v/>
      </c>
      <c r="AD934" s="16" t="str">
        <f t="shared" si="85"/>
        <v/>
      </c>
      <c r="AE934" s="16" t="str">
        <f t="shared" si="86"/>
        <v/>
      </c>
      <c r="AF934" s="16" t="str">
        <f t="shared" si="87"/>
        <v/>
      </c>
      <c r="AG934" s="16" t="str">
        <f t="shared" si="88"/>
        <v/>
      </c>
      <c r="AH934" s="16">
        <f t="shared" si="89"/>
        <v>0</v>
      </c>
      <c r="AI934" s="17" t="str">
        <f>IF('Peer Comparison Tool'!$D$12="NR","",IF($C934='Peer Comparison Tool'!$D$9,COUNT('CECL &lt;50B Database'!$AI$1:AI933)+1,""))</f>
        <v/>
      </c>
    </row>
    <row r="935" spans="29:35" x14ac:dyDescent="0.25">
      <c r="AC935" s="16" t="str">
        <f t="shared" si="84"/>
        <v/>
      </c>
      <c r="AD935" s="16" t="str">
        <f t="shared" si="85"/>
        <v/>
      </c>
      <c r="AE935" s="16" t="str">
        <f t="shared" si="86"/>
        <v/>
      </c>
      <c r="AF935" s="16" t="str">
        <f t="shared" si="87"/>
        <v/>
      </c>
      <c r="AG935" s="16" t="str">
        <f t="shared" si="88"/>
        <v/>
      </c>
      <c r="AH935" s="16">
        <f t="shared" si="89"/>
        <v>0</v>
      </c>
      <c r="AI935" s="17" t="str">
        <f>IF('Peer Comparison Tool'!$D$12="NR","",IF($C935='Peer Comparison Tool'!$D$9,COUNT('CECL &lt;50B Database'!$AI$1:AI934)+1,""))</f>
        <v/>
      </c>
    </row>
    <row r="936" spans="29:35" x14ac:dyDescent="0.25">
      <c r="AC936" s="16" t="str">
        <f t="shared" si="84"/>
        <v/>
      </c>
      <c r="AD936" s="16" t="str">
        <f t="shared" si="85"/>
        <v/>
      </c>
      <c r="AE936" s="16" t="str">
        <f t="shared" si="86"/>
        <v/>
      </c>
      <c r="AF936" s="16" t="str">
        <f t="shared" si="87"/>
        <v/>
      </c>
      <c r="AG936" s="16" t="str">
        <f t="shared" si="88"/>
        <v/>
      </c>
      <c r="AH936" s="16">
        <f t="shared" si="89"/>
        <v>0</v>
      </c>
      <c r="AI936" s="17" t="str">
        <f>IF('Peer Comparison Tool'!$D$12="NR","",IF($C936='Peer Comparison Tool'!$D$9,COUNT('CECL &lt;50B Database'!$AI$1:AI935)+1,""))</f>
        <v/>
      </c>
    </row>
    <row r="937" spans="29:35" x14ac:dyDescent="0.25">
      <c r="AC937" s="16" t="str">
        <f t="shared" si="84"/>
        <v/>
      </c>
      <c r="AD937" s="16" t="str">
        <f t="shared" si="85"/>
        <v/>
      </c>
      <c r="AE937" s="16" t="str">
        <f t="shared" si="86"/>
        <v/>
      </c>
      <c r="AF937" s="16" t="str">
        <f t="shared" si="87"/>
        <v/>
      </c>
      <c r="AG937" s="16" t="str">
        <f t="shared" si="88"/>
        <v/>
      </c>
      <c r="AH937" s="16">
        <f t="shared" si="89"/>
        <v>0</v>
      </c>
      <c r="AI937" s="17" t="str">
        <f>IF('Peer Comparison Tool'!$D$12="NR","",IF($C937='Peer Comparison Tool'!$D$9,COUNT('CECL &lt;50B Database'!$AI$1:AI936)+1,""))</f>
        <v/>
      </c>
    </row>
    <row r="938" spans="29:35" x14ac:dyDescent="0.25">
      <c r="AC938" s="16" t="str">
        <f t="shared" si="84"/>
        <v/>
      </c>
      <c r="AD938" s="16" t="str">
        <f t="shared" si="85"/>
        <v/>
      </c>
      <c r="AE938" s="16" t="str">
        <f t="shared" si="86"/>
        <v/>
      </c>
      <c r="AF938" s="16" t="str">
        <f t="shared" si="87"/>
        <v/>
      </c>
      <c r="AG938" s="16" t="str">
        <f t="shared" si="88"/>
        <v/>
      </c>
      <c r="AH938" s="16">
        <f t="shared" si="89"/>
        <v>0</v>
      </c>
      <c r="AI938" s="17" t="str">
        <f>IF('Peer Comparison Tool'!$D$12="NR","",IF($C938='Peer Comparison Tool'!$D$9,COUNT('CECL &lt;50B Database'!$AI$1:AI937)+1,""))</f>
        <v/>
      </c>
    </row>
    <row r="939" spans="29:35" x14ac:dyDescent="0.25">
      <c r="AC939" s="16" t="str">
        <f t="shared" si="84"/>
        <v/>
      </c>
      <c r="AD939" s="16" t="str">
        <f t="shared" si="85"/>
        <v/>
      </c>
      <c r="AE939" s="16" t="str">
        <f t="shared" si="86"/>
        <v/>
      </c>
      <c r="AF939" s="16" t="str">
        <f t="shared" si="87"/>
        <v/>
      </c>
      <c r="AG939" s="16" t="str">
        <f t="shared" si="88"/>
        <v/>
      </c>
      <c r="AH939" s="16">
        <f t="shared" si="89"/>
        <v>0</v>
      </c>
      <c r="AI939" s="17" t="str">
        <f>IF('Peer Comparison Tool'!$D$12="NR","",IF($C939='Peer Comparison Tool'!$D$9,COUNT('CECL &lt;50B Database'!$AI$1:AI938)+1,""))</f>
        <v/>
      </c>
    </row>
    <row r="940" spans="29:35" x14ac:dyDescent="0.25">
      <c r="AC940" s="16" t="str">
        <f t="shared" si="84"/>
        <v/>
      </c>
      <c r="AD940" s="16" t="str">
        <f t="shared" si="85"/>
        <v/>
      </c>
      <c r="AE940" s="16" t="str">
        <f t="shared" si="86"/>
        <v/>
      </c>
      <c r="AF940" s="16" t="str">
        <f t="shared" si="87"/>
        <v/>
      </c>
      <c r="AG940" s="16" t="str">
        <f t="shared" si="88"/>
        <v/>
      </c>
      <c r="AH940" s="16">
        <f t="shared" si="89"/>
        <v>0</v>
      </c>
      <c r="AI940" s="17" t="str">
        <f>IF('Peer Comparison Tool'!$D$12="NR","",IF($C940='Peer Comparison Tool'!$D$9,COUNT('CECL &lt;50B Database'!$AI$1:AI939)+1,""))</f>
        <v/>
      </c>
    </row>
    <row r="941" spans="29:35" x14ac:dyDescent="0.25">
      <c r="AC941" s="16" t="str">
        <f t="shared" si="84"/>
        <v/>
      </c>
      <c r="AD941" s="16" t="str">
        <f t="shared" si="85"/>
        <v/>
      </c>
      <c r="AE941" s="16" t="str">
        <f t="shared" si="86"/>
        <v/>
      </c>
      <c r="AF941" s="16" t="str">
        <f t="shared" si="87"/>
        <v/>
      </c>
      <c r="AG941" s="16" t="str">
        <f t="shared" si="88"/>
        <v/>
      </c>
      <c r="AH941" s="16">
        <f t="shared" si="89"/>
        <v>0</v>
      </c>
      <c r="AI941" s="17" t="str">
        <f>IF('Peer Comparison Tool'!$D$12="NR","",IF($C941='Peer Comparison Tool'!$D$9,COUNT('CECL &lt;50B Database'!$AI$1:AI940)+1,""))</f>
        <v/>
      </c>
    </row>
    <row r="942" spans="29:35" x14ac:dyDescent="0.25">
      <c r="AC942" s="16" t="str">
        <f t="shared" si="84"/>
        <v/>
      </c>
      <c r="AD942" s="16" t="str">
        <f t="shared" si="85"/>
        <v/>
      </c>
      <c r="AE942" s="16" t="str">
        <f t="shared" si="86"/>
        <v/>
      </c>
      <c r="AF942" s="16" t="str">
        <f t="shared" si="87"/>
        <v/>
      </c>
      <c r="AG942" s="16" t="str">
        <f t="shared" si="88"/>
        <v/>
      </c>
      <c r="AH942" s="16">
        <f t="shared" si="89"/>
        <v>0</v>
      </c>
      <c r="AI942" s="17" t="str">
        <f>IF('Peer Comparison Tool'!$D$12="NR","",IF($C942='Peer Comparison Tool'!$D$9,COUNT('CECL &lt;50B Database'!$AI$1:AI941)+1,""))</f>
        <v/>
      </c>
    </row>
    <row r="943" spans="29:35" x14ac:dyDescent="0.25">
      <c r="AC943" s="16" t="str">
        <f t="shared" si="84"/>
        <v/>
      </c>
      <c r="AD943" s="16" t="str">
        <f t="shared" si="85"/>
        <v/>
      </c>
      <c r="AE943" s="16" t="str">
        <f t="shared" si="86"/>
        <v/>
      </c>
      <c r="AF943" s="16" t="str">
        <f t="shared" si="87"/>
        <v/>
      </c>
      <c r="AG943" s="16" t="str">
        <f t="shared" si="88"/>
        <v/>
      </c>
      <c r="AH943" s="16">
        <f t="shared" si="89"/>
        <v>0</v>
      </c>
      <c r="AI943" s="17" t="str">
        <f>IF('Peer Comparison Tool'!$D$12="NR","",IF($C943='Peer Comparison Tool'!$D$9,COUNT('CECL &lt;50B Database'!$AI$1:AI942)+1,""))</f>
        <v/>
      </c>
    </row>
    <row r="944" spans="29:35" x14ac:dyDescent="0.25">
      <c r="AC944" s="16" t="str">
        <f t="shared" si="84"/>
        <v/>
      </c>
      <c r="AD944" s="16" t="str">
        <f t="shared" si="85"/>
        <v/>
      </c>
      <c r="AE944" s="16" t="str">
        <f t="shared" si="86"/>
        <v/>
      </c>
      <c r="AF944" s="16" t="str">
        <f t="shared" si="87"/>
        <v/>
      </c>
      <c r="AG944" s="16" t="str">
        <f t="shared" si="88"/>
        <v/>
      </c>
      <c r="AH944" s="16">
        <f t="shared" si="89"/>
        <v>0</v>
      </c>
      <c r="AI944" s="17" t="str">
        <f>IF('Peer Comparison Tool'!$D$12="NR","",IF($C944='Peer Comparison Tool'!$D$9,COUNT('CECL &lt;50B Database'!$AI$1:AI943)+1,""))</f>
        <v/>
      </c>
    </row>
    <row r="945" spans="29:35" x14ac:dyDescent="0.25">
      <c r="AC945" s="16" t="str">
        <f t="shared" si="84"/>
        <v/>
      </c>
      <c r="AD945" s="16" t="str">
        <f t="shared" si="85"/>
        <v/>
      </c>
      <c r="AE945" s="16" t="str">
        <f t="shared" si="86"/>
        <v/>
      </c>
      <c r="AF945" s="16" t="str">
        <f t="shared" si="87"/>
        <v/>
      </c>
      <c r="AG945" s="16" t="str">
        <f t="shared" si="88"/>
        <v/>
      </c>
      <c r="AH945" s="16">
        <f t="shared" si="89"/>
        <v>0</v>
      </c>
      <c r="AI945" s="17" t="str">
        <f>IF('Peer Comparison Tool'!$D$12="NR","",IF($C945='Peer Comparison Tool'!$D$9,COUNT('CECL &lt;50B Database'!$AI$1:AI944)+1,""))</f>
        <v/>
      </c>
    </row>
    <row r="946" spans="29:35" x14ac:dyDescent="0.25">
      <c r="AC946" s="16" t="str">
        <f t="shared" si="84"/>
        <v/>
      </c>
      <c r="AD946" s="16" t="str">
        <f t="shared" si="85"/>
        <v/>
      </c>
      <c r="AE946" s="16" t="str">
        <f t="shared" si="86"/>
        <v/>
      </c>
      <c r="AF946" s="16" t="str">
        <f t="shared" si="87"/>
        <v/>
      </c>
      <c r="AG946" s="16" t="str">
        <f t="shared" si="88"/>
        <v/>
      </c>
      <c r="AH946" s="16">
        <f t="shared" si="89"/>
        <v>0</v>
      </c>
      <c r="AI946" s="17" t="str">
        <f>IF('Peer Comparison Tool'!$D$12="NR","",IF($C946='Peer Comparison Tool'!$D$9,COUNT('CECL &lt;50B Database'!$AI$1:AI945)+1,""))</f>
        <v/>
      </c>
    </row>
    <row r="947" spans="29:35" x14ac:dyDescent="0.25">
      <c r="AC947" s="16" t="str">
        <f t="shared" si="84"/>
        <v/>
      </c>
      <c r="AD947" s="16" t="str">
        <f t="shared" si="85"/>
        <v/>
      </c>
      <c r="AE947" s="16" t="str">
        <f t="shared" si="86"/>
        <v/>
      </c>
      <c r="AF947" s="16" t="str">
        <f t="shared" si="87"/>
        <v/>
      </c>
      <c r="AG947" s="16" t="str">
        <f t="shared" si="88"/>
        <v/>
      </c>
      <c r="AH947" s="16">
        <f t="shared" si="89"/>
        <v>0</v>
      </c>
      <c r="AI947" s="17" t="str">
        <f>IF('Peer Comparison Tool'!$D$12="NR","",IF($C947='Peer Comparison Tool'!$D$9,COUNT('CECL &lt;50B Database'!$AI$1:AI946)+1,""))</f>
        <v/>
      </c>
    </row>
    <row r="948" spans="29:35" x14ac:dyDescent="0.25">
      <c r="AC948" s="16" t="str">
        <f t="shared" si="84"/>
        <v/>
      </c>
      <c r="AD948" s="16" t="str">
        <f t="shared" si="85"/>
        <v/>
      </c>
      <c r="AE948" s="16" t="str">
        <f t="shared" si="86"/>
        <v/>
      </c>
      <c r="AF948" s="16" t="str">
        <f t="shared" si="87"/>
        <v/>
      </c>
      <c r="AG948" s="16" t="str">
        <f t="shared" si="88"/>
        <v/>
      </c>
      <c r="AH948" s="16">
        <f t="shared" si="89"/>
        <v>0</v>
      </c>
      <c r="AI948" s="17" t="str">
        <f>IF('Peer Comparison Tool'!$D$12="NR","",IF($C948='Peer Comparison Tool'!$D$9,COUNT('CECL &lt;50B Database'!$AI$1:AI947)+1,""))</f>
        <v/>
      </c>
    </row>
    <row r="949" spans="29:35" x14ac:dyDescent="0.25">
      <c r="AC949" s="16" t="str">
        <f t="shared" si="84"/>
        <v/>
      </c>
      <c r="AD949" s="16" t="str">
        <f t="shared" si="85"/>
        <v/>
      </c>
      <c r="AE949" s="16" t="str">
        <f t="shared" si="86"/>
        <v/>
      </c>
      <c r="AF949" s="16" t="str">
        <f t="shared" si="87"/>
        <v/>
      </c>
      <c r="AG949" s="16" t="str">
        <f t="shared" si="88"/>
        <v/>
      </c>
      <c r="AH949" s="16">
        <f t="shared" si="89"/>
        <v>0</v>
      </c>
      <c r="AI949" s="17" t="str">
        <f>IF('Peer Comparison Tool'!$D$12="NR","",IF($C949='Peer Comparison Tool'!$D$9,COUNT('CECL &lt;50B Database'!$AI$1:AI948)+1,""))</f>
        <v/>
      </c>
    </row>
    <row r="950" spans="29:35" x14ac:dyDescent="0.25">
      <c r="AC950" s="16" t="str">
        <f t="shared" si="84"/>
        <v/>
      </c>
      <c r="AD950" s="16" t="str">
        <f t="shared" si="85"/>
        <v/>
      </c>
      <c r="AE950" s="16" t="str">
        <f t="shared" si="86"/>
        <v/>
      </c>
      <c r="AF950" s="16" t="str">
        <f t="shared" si="87"/>
        <v/>
      </c>
      <c r="AG950" s="16" t="str">
        <f t="shared" si="88"/>
        <v/>
      </c>
      <c r="AH950" s="16">
        <f t="shared" si="89"/>
        <v>0</v>
      </c>
      <c r="AI950" s="17" t="str">
        <f>IF('Peer Comparison Tool'!$D$12="NR","",IF($C950='Peer Comparison Tool'!$D$9,COUNT('CECL &lt;50B Database'!$AI$1:AI949)+1,""))</f>
        <v/>
      </c>
    </row>
    <row r="951" spans="29:35" x14ac:dyDescent="0.25">
      <c r="AC951" s="16" t="str">
        <f t="shared" si="84"/>
        <v/>
      </c>
      <c r="AD951" s="16" t="str">
        <f t="shared" si="85"/>
        <v/>
      </c>
      <c r="AE951" s="16" t="str">
        <f t="shared" si="86"/>
        <v/>
      </c>
      <c r="AF951" s="16" t="str">
        <f t="shared" si="87"/>
        <v/>
      </c>
      <c r="AG951" s="16" t="str">
        <f t="shared" si="88"/>
        <v/>
      </c>
      <c r="AH951" s="16">
        <f t="shared" si="89"/>
        <v>0</v>
      </c>
      <c r="AI951" s="17" t="str">
        <f>IF('Peer Comparison Tool'!$D$12="NR","",IF($C951='Peer Comparison Tool'!$D$9,COUNT('CECL &lt;50B Database'!$AI$1:AI950)+1,""))</f>
        <v/>
      </c>
    </row>
    <row r="952" spans="29:35" x14ac:dyDescent="0.25">
      <c r="AC952" s="16" t="str">
        <f t="shared" si="84"/>
        <v/>
      </c>
      <c r="AD952" s="16" t="str">
        <f t="shared" si="85"/>
        <v/>
      </c>
      <c r="AE952" s="16" t="str">
        <f t="shared" si="86"/>
        <v/>
      </c>
      <c r="AF952" s="16" t="str">
        <f t="shared" si="87"/>
        <v/>
      </c>
      <c r="AG952" s="16" t="str">
        <f t="shared" si="88"/>
        <v/>
      </c>
      <c r="AH952" s="16">
        <f t="shared" si="89"/>
        <v>0</v>
      </c>
      <c r="AI952" s="17" t="str">
        <f>IF('Peer Comparison Tool'!$D$12="NR","",IF($C952='Peer Comparison Tool'!$D$9,COUNT('CECL &lt;50B Database'!$AI$1:AI951)+1,""))</f>
        <v/>
      </c>
    </row>
    <row r="953" spans="29:35" x14ac:dyDescent="0.25">
      <c r="AC953" s="16" t="str">
        <f t="shared" si="84"/>
        <v/>
      </c>
      <c r="AD953" s="16" t="str">
        <f t="shared" si="85"/>
        <v/>
      </c>
      <c r="AE953" s="16" t="str">
        <f t="shared" si="86"/>
        <v/>
      </c>
      <c r="AF953" s="16" t="str">
        <f t="shared" si="87"/>
        <v/>
      </c>
      <c r="AG953" s="16" t="str">
        <f t="shared" si="88"/>
        <v/>
      </c>
      <c r="AH953" s="16">
        <f t="shared" si="89"/>
        <v>0</v>
      </c>
      <c r="AI953" s="17" t="str">
        <f>IF('Peer Comparison Tool'!$D$12="NR","",IF($C953='Peer Comparison Tool'!$D$9,COUNT('CECL &lt;50B Database'!$AI$1:AI952)+1,""))</f>
        <v/>
      </c>
    </row>
    <row r="954" spans="29:35" x14ac:dyDescent="0.25">
      <c r="AC954" s="16" t="str">
        <f t="shared" si="84"/>
        <v/>
      </c>
      <c r="AD954" s="16" t="str">
        <f t="shared" si="85"/>
        <v/>
      </c>
      <c r="AE954" s="16" t="str">
        <f t="shared" si="86"/>
        <v/>
      </c>
      <c r="AF954" s="16" t="str">
        <f t="shared" si="87"/>
        <v/>
      </c>
      <c r="AG954" s="16" t="str">
        <f t="shared" si="88"/>
        <v/>
      </c>
      <c r="AH954" s="16">
        <f t="shared" si="89"/>
        <v>0</v>
      </c>
      <c r="AI954" s="17" t="str">
        <f>IF('Peer Comparison Tool'!$D$12="NR","",IF($C954='Peer Comparison Tool'!$D$9,COUNT('CECL &lt;50B Database'!$AI$1:AI953)+1,""))</f>
        <v/>
      </c>
    </row>
    <row r="955" spans="29:35" x14ac:dyDescent="0.25">
      <c r="AC955" s="16" t="str">
        <f t="shared" si="84"/>
        <v/>
      </c>
      <c r="AD955" s="16" t="str">
        <f t="shared" si="85"/>
        <v/>
      </c>
      <c r="AE955" s="16" t="str">
        <f t="shared" si="86"/>
        <v/>
      </c>
      <c r="AF955" s="16" t="str">
        <f t="shared" si="87"/>
        <v/>
      </c>
      <c r="AG955" s="16" t="str">
        <f t="shared" si="88"/>
        <v/>
      </c>
      <c r="AH955" s="16">
        <f t="shared" si="89"/>
        <v>0</v>
      </c>
      <c r="AI955" s="17" t="str">
        <f>IF('Peer Comparison Tool'!$D$12="NR","",IF($C955='Peer Comparison Tool'!$D$9,COUNT('CECL &lt;50B Database'!$AI$1:AI954)+1,""))</f>
        <v/>
      </c>
    </row>
    <row r="956" spans="29:35" x14ac:dyDescent="0.25">
      <c r="AC956" s="16" t="str">
        <f t="shared" si="84"/>
        <v/>
      </c>
      <c r="AD956" s="16" t="str">
        <f t="shared" si="85"/>
        <v/>
      </c>
      <c r="AE956" s="16" t="str">
        <f t="shared" si="86"/>
        <v/>
      </c>
      <c r="AF956" s="16" t="str">
        <f t="shared" si="87"/>
        <v/>
      </c>
      <c r="AG956" s="16" t="str">
        <f t="shared" si="88"/>
        <v/>
      </c>
      <c r="AH956" s="16">
        <f t="shared" si="89"/>
        <v>0</v>
      </c>
      <c r="AI956" s="17" t="str">
        <f>IF('Peer Comparison Tool'!$D$12="NR","",IF($C956='Peer Comparison Tool'!$D$9,COUNT('CECL &lt;50B Database'!$AI$1:AI955)+1,""))</f>
        <v/>
      </c>
    </row>
    <row r="957" spans="29:35" x14ac:dyDescent="0.25">
      <c r="AC957" s="16" t="str">
        <f t="shared" si="84"/>
        <v/>
      </c>
      <c r="AD957" s="16" t="str">
        <f t="shared" si="85"/>
        <v/>
      </c>
      <c r="AE957" s="16" t="str">
        <f t="shared" si="86"/>
        <v/>
      </c>
      <c r="AF957" s="16" t="str">
        <f t="shared" si="87"/>
        <v/>
      </c>
      <c r="AG957" s="16" t="str">
        <f t="shared" si="88"/>
        <v/>
      </c>
      <c r="AH957" s="16">
        <f t="shared" si="89"/>
        <v>0</v>
      </c>
      <c r="AI957" s="17" t="str">
        <f>IF('Peer Comparison Tool'!$D$12="NR","",IF($C957='Peer Comparison Tool'!$D$9,COUNT('CECL &lt;50B Database'!$AI$1:AI956)+1,""))</f>
        <v/>
      </c>
    </row>
    <row r="958" spans="29:35" x14ac:dyDescent="0.25">
      <c r="AC958" s="16" t="str">
        <f t="shared" si="84"/>
        <v/>
      </c>
      <c r="AD958" s="16" t="str">
        <f t="shared" si="85"/>
        <v/>
      </c>
      <c r="AE958" s="16" t="str">
        <f t="shared" si="86"/>
        <v/>
      </c>
      <c r="AF958" s="16" t="str">
        <f t="shared" si="87"/>
        <v/>
      </c>
      <c r="AG958" s="16" t="str">
        <f t="shared" si="88"/>
        <v/>
      </c>
      <c r="AH958" s="16">
        <f t="shared" si="89"/>
        <v>0</v>
      </c>
      <c r="AI958" s="17" t="str">
        <f>IF('Peer Comparison Tool'!$D$12="NR","",IF($C958='Peer Comparison Tool'!$D$9,COUNT('CECL &lt;50B Database'!$AI$1:AI957)+1,""))</f>
        <v/>
      </c>
    </row>
    <row r="959" spans="29:35" x14ac:dyDescent="0.25">
      <c r="AC959" s="16" t="str">
        <f t="shared" si="84"/>
        <v/>
      </c>
      <c r="AD959" s="16" t="str">
        <f t="shared" si="85"/>
        <v/>
      </c>
      <c r="AE959" s="16" t="str">
        <f t="shared" si="86"/>
        <v/>
      </c>
      <c r="AF959" s="16" t="str">
        <f t="shared" si="87"/>
        <v/>
      </c>
      <c r="AG959" s="16" t="str">
        <f t="shared" si="88"/>
        <v/>
      </c>
      <c r="AH959" s="16">
        <f t="shared" si="89"/>
        <v>0</v>
      </c>
      <c r="AI959" s="17" t="str">
        <f>IF('Peer Comparison Tool'!$D$12="NR","",IF($C959='Peer Comparison Tool'!$D$9,COUNT('CECL &lt;50B Database'!$AI$1:AI958)+1,""))</f>
        <v/>
      </c>
    </row>
    <row r="960" spans="29:35" x14ac:dyDescent="0.25">
      <c r="AC960" s="16" t="str">
        <f t="shared" si="84"/>
        <v/>
      </c>
      <c r="AD960" s="16" t="str">
        <f t="shared" si="85"/>
        <v/>
      </c>
      <c r="AE960" s="16" t="str">
        <f t="shared" si="86"/>
        <v/>
      </c>
      <c r="AF960" s="16" t="str">
        <f t="shared" si="87"/>
        <v/>
      </c>
      <c r="AG960" s="16" t="str">
        <f t="shared" si="88"/>
        <v/>
      </c>
      <c r="AH960" s="16">
        <f t="shared" si="89"/>
        <v>0</v>
      </c>
      <c r="AI960" s="17" t="str">
        <f>IF('Peer Comparison Tool'!$D$12="NR","",IF($C960='Peer Comparison Tool'!$D$9,COUNT('CECL &lt;50B Database'!$AI$1:AI959)+1,""))</f>
        <v/>
      </c>
    </row>
    <row r="961" spans="29:35" x14ac:dyDescent="0.25">
      <c r="AC961" s="16" t="str">
        <f t="shared" si="84"/>
        <v/>
      </c>
      <c r="AD961" s="16" t="str">
        <f t="shared" si="85"/>
        <v/>
      </c>
      <c r="AE961" s="16" t="str">
        <f t="shared" si="86"/>
        <v/>
      </c>
      <c r="AF961" s="16" t="str">
        <f t="shared" si="87"/>
        <v/>
      </c>
      <c r="AG961" s="16" t="str">
        <f t="shared" si="88"/>
        <v/>
      </c>
      <c r="AH961" s="16">
        <f t="shared" si="89"/>
        <v>0</v>
      </c>
      <c r="AI961" s="17" t="str">
        <f>IF('Peer Comparison Tool'!$D$12="NR","",IF($C961='Peer Comparison Tool'!$D$9,COUNT('CECL &lt;50B Database'!$AI$1:AI960)+1,""))</f>
        <v/>
      </c>
    </row>
    <row r="962" spans="29:35" x14ac:dyDescent="0.25">
      <c r="AC962" s="16" t="str">
        <f t="shared" si="84"/>
        <v/>
      </c>
      <c r="AD962" s="16" t="str">
        <f t="shared" si="85"/>
        <v/>
      </c>
      <c r="AE962" s="16" t="str">
        <f t="shared" si="86"/>
        <v/>
      </c>
      <c r="AF962" s="16" t="str">
        <f t="shared" si="87"/>
        <v/>
      </c>
      <c r="AG962" s="16" t="str">
        <f t="shared" si="88"/>
        <v/>
      </c>
      <c r="AH962" s="16">
        <f t="shared" si="89"/>
        <v>0</v>
      </c>
      <c r="AI962" s="17" t="str">
        <f>IF('Peer Comparison Tool'!$D$12="NR","",IF($C962='Peer Comparison Tool'!$D$9,COUNT('CECL &lt;50B Database'!$AI$1:AI961)+1,""))</f>
        <v/>
      </c>
    </row>
    <row r="963" spans="29:35" x14ac:dyDescent="0.25">
      <c r="AC963" s="16" t="str">
        <f t="shared" ref="AC963:AC1026" si="90">IF(AND($G963&gt;=10000000,$G963&lt;50000000),$K963,"")</f>
        <v/>
      </c>
      <c r="AD963" s="16" t="str">
        <f t="shared" ref="AD963:AD1026" si="91">IF(AND($G963&gt;=5000000,$G963&lt;9999999),$K963,"")</f>
        <v/>
      </c>
      <c r="AE963" s="16" t="str">
        <f t="shared" ref="AE963:AE1026" si="92">IF(AND($G963&gt;=1000000,$G963&lt;4999999),$K963,"")</f>
        <v/>
      </c>
      <c r="AF963" s="16" t="str">
        <f t="shared" ref="AF963:AF1026" si="93">IF(AND($G963&gt;=500000,$G963&lt;999999),$K963,"")</f>
        <v/>
      </c>
      <c r="AG963" s="16" t="str">
        <f t="shared" ref="AG963:AG1026" si="94">IF(AND($G963&gt;=100000,$G963&lt;499999),$K963,"")</f>
        <v/>
      </c>
      <c r="AH963" s="16">
        <f t="shared" ref="AH963:AH1026" si="95">IF(AND($G963&gt;=0,$G963&lt;99999),$K963,"")</f>
        <v>0</v>
      </c>
      <c r="AI963" s="17" t="str">
        <f>IF('Peer Comparison Tool'!$D$12="NR","",IF($C963='Peer Comparison Tool'!$D$9,COUNT('CECL &lt;50B Database'!$AI$1:AI962)+1,""))</f>
        <v/>
      </c>
    </row>
    <row r="964" spans="29:35" x14ac:dyDescent="0.25">
      <c r="AC964" s="16" t="str">
        <f t="shared" si="90"/>
        <v/>
      </c>
      <c r="AD964" s="16" t="str">
        <f t="shared" si="91"/>
        <v/>
      </c>
      <c r="AE964" s="16" t="str">
        <f t="shared" si="92"/>
        <v/>
      </c>
      <c r="AF964" s="16" t="str">
        <f t="shared" si="93"/>
        <v/>
      </c>
      <c r="AG964" s="16" t="str">
        <f t="shared" si="94"/>
        <v/>
      </c>
      <c r="AH964" s="16">
        <f t="shared" si="95"/>
        <v>0</v>
      </c>
      <c r="AI964" s="17" t="str">
        <f>IF('Peer Comparison Tool'!$D$12="NR","",IF($C964='Peer Comparison Tool'!$D$9,COUNT('CECL &lt;50B Database'!$AI$1:AI963)+1,""))</f>
        <v/>
      </c>
    </row>
    <row r="965" spans="29:35" x14ac:dyDescent="0.25">
      <c r="AC965" s="16" t="str">
        <f t="shared" si="90"/>
        <v/>
      </c>
      <c r="AD965" s="16" t="str">
        <f t="shared" si="91"/>
        <v/>
      </c>
      <c r="AE965" s="16" t="str">
        <f t="shared" si="92"/>
        <v/>
      </c>
      <c r="AF965" s="16" t="str">
        <f t="shared" si="93"/>
        <v/>
      </c>
      <c r="AG965" s="16" t="str">
        <f t="shared" si="94"/>
        <v/>
      </c>
      <c r="AH965" s="16">
        <f t="shared" si="95"/>
        <v>0</v>
      </c>
      <c r="AI965" s="17" t="str">
        <f>IF('Peer Comparison Tool'!$D$12="NR","",IF($C965='Peer Comparison Tool'!$D$9,COUNT('CECL &lt;50B Database'!$AI$1:AI964)+1,""))</f>
        <v/>
      </c>
    </row>
    <row r="966" spans="29:35" x14ac:dyDescent="0.25">
      <c r="AC966" s="16" t="str">
        <f t="shared" si="90"/>
        <v/>
      </c>
      <c r="AD966" s="16" t="str">
        <f t="shared" si="91"/>
        <v/>
      </c>
      <c r="AE966" s="16" t="str">
        <f t="shared" si="92"/>
        <v/>
      </c>
      <c r="AF966" s="16" t="str">
        <f t="shared" si="93"/>
        <v/>
      </c>
      <c r="AG966" s="16" t="str">
        <f t="shared" si="94"/>
        <v/>
      </c>
      <c r="AH966" s="16">
        <f t="shared" si="95"/>
        <v>0</v>
      </c>
      <c r="AI966" s="17" t="str">
        <f>IF('Peer Comparison Tool'!$D$12="NR","",IF($C966='Peer Comparison Tool'!$D$9,COUNT('CECL &lt;50B Database'!$AI$1:AI965)+1,""))</f>
        <v/>
      </c>
    </row>
    <row r="967" spans="29:35" x14ac:dyDescent="0.25">
      <c r="AC967" s="16" t="str">
        <f t="shared" si="90"/>
        <v/>
      </c>
      <c r="AD967" s="16" t="str">
        <f t="shared" si="91"/>
        <v/>
      </c>
      <c r="AE967" s="16" t="str">
        <f t="shared" si="92"/>
        <v/>
      </c>
      <c r="AF967" s="16" t="str">
        <f t="shared" si="93"/>
        <v/>
      </c>
      <c r="AG967" s="16" t="str">
        <f t="shared" si="94"/>
        <v/>
      </c>
      <c r="AH967" s="16">
        <f t="shared" si="95"/>
        <v>0</v>
      </c>
      <c r="AI967" s="17" t="str">
        <f>IF('Peer Comparison Tool'!$D$12="NR","",IF($C967='Peer Comparison Tool'!$D$9,COUNT('CECL &lt;50B Database'!$AI$1:AI966)+1,""))</f>
        <v/>
      </c>
    </row>
    <row r="968" spans="29:35" x14ac:dyDescent="0.25">
      <c r="AC968" s="16" t="str">
        <f t="shared" si="90"/>
        <v/>
      </c>
      <c r="AD968" s="16" t="str">
        <f t="shared" si="91"/>
        <v/>
      </c>
      <c r="AE968" s="16" t="str">
        <f t="shared" si="92"/>
        <v/>
      </c>
      <c r="AF968" s="16" t="str">
        <f t="shared" si="93"/>
        <v/>
      </c>
      <c r="AG968" s="16" t="str">
        <f t="shared" si="94"/>
        <v/>
      </c>
      <c r="AH968" s="16">
        <f t="shared" si="95"/>
        <v>0</v>
      </c>
      <c r="AI968" s="17" t="str">
        <f>IF('Peer Comparison Tool'!$D$12="NR","",IF($C968='Peer Comparison Tool'!$D$9,COUNT('CECL &lt;50B Database'!$AI$1:AI967)+1,""))</f>
        <v/>
      </c>
    </row>
    <row r="969" spans="29:35" x14ac:dyDescent="0.25">
      <c r="AC969" s="16" t="str">
        <f t="shared" si="90"/>
        <v/>
      </c>
      <c r="AD969" s="16" t="str">
        <f t="shared" si="91"/>
        <v/>
      </c>
      <c r="AE969" s="16" t="str">
        <f t="shared" si="92"/>
        <v/>
      </c>
      <c r="AF969" s="16" t="str">
        <f t="shared" si="93"/>
        <v/>
      </c>
      <c r="AG969" s="16" t="str">
        <f t="shared" si="94"/>
        <v/>
      </c>
      <c r="AH969" s="16">
        <f t="shared" si="95"/>
        <v>0</v>
      </c>
      <c r="AI969" s="17" t="str">
        <f>IF('Peer Comparison Tool'!$D$12="NR","",IF($C969='Peer Comparison Tool'!$D$9,COUNT('CECL &lt;50B Database'!$AI$1:AI968)+1,""))</f>
        <v/>
      </c>
    </row>
    <row r="970" spans="29:35" x14ac:dyDescent="0.25">
      <c r="AC970" s="16" t="str">
        <f t="shared" si="90"/>
        <v/>
      </c>
      <c r="AD970" s="16" t="str">
        <f t="shared" si="91"/>
        <v/>
      </c>
      <c r="AE970" s="16" t="str">
        <f t="shared" si="92"/>
        <v/>
      </c>
      <c r="AF970" s="16" t="str">
        <f t="shared" si="93"/>
        <v/>
      </c>
      <c r="AG970" s="16" t="str">
        <f t="shared" si="94"/>
        <v/>
      </c>
      <c r="AH970" s="16">
        <f t="shared" si="95"/>
        <v>0</v>
      </c>
      <c r="AI970" s="17" t="str">
        <f>IF('Peer Comparison Tool'!$D$12="NR","",IF($C970='Peer Comparison Tool'!$D$9,COUNT('CECL &lt;50B Database'!$AI$1:AI969)+1,""))</f>
        <v/>
      </c>
    </row>
    <row r="971" spans="29:35" x14ac:dyDescent="0.25">
      <c r="AC971" s="16" t="str">
        <f t="shared" si="90"/>
        <v/>
      </c>
      <c r="AD971" s="16" t="str">
        <f t="shared" si="91"/>
        <v/>
      </c>
      <c r="AE971" s="16" t="str">
        <f t="shared" si="92"/>
        <v/>
      </c>
      <c r="AF971" s="16" t="str">
        <f t="shared" si="93"/>
        <v/>
      </c>
      <c r="AG971" s="16" t="str">
        <f t="shared" si="94"/>
        <v/>
      </c>
      <c r="AH971" s="16">
        <f t="shared" si="95"/>
        <v>0</v>
      </c>
      <c r="AI971" s="17" t="str">
        <f>IF('Peer Comparison Tool'!$D$12="NR","",IF($C971='Peer Comparison Tool'!$D$9,COUNT('CECL &lt;50B Database'!$AI$1:AI970)+1,""))</f>
        <v/>
      </c>
    </row>
    <row r="972" spans="29:35" x14ac:dyDescent="0.25">
      <c r="AC972" s="16" t="str">
        <f t="shared" si="90"/>
        <v/>
      </c>
      <c r="AD972" s="16" t="str">
        <f t="shared" si="91"/>
        <v/>
      </c>
      <c r="AE972" s="16" t="str">
        <f t="shared" si="92"/>
        <v/>
      </c>
      <c r="AF972" s="16" t="str">
        <f t="shared" si="93"/>
        <v/>
      </c>
      <c r="AG972" s="16" t="str">
        <f t="shared" si="94"/>
        <v/>
      </c>
      <c r="AH972" s="16">
        <f t="shared" si="95"/>
        <v>0</v>
      </c>
      <c r="AI972" s="17" t="str">
        <f>IF('Peer Comparison Tool'!$D$12="NR","",IF($C972='Peer Comparison Tool'!$D$9,COUNT('CECL &lt;50B Database'!$AI$1:AI971)+1,""))</f>
        <v/>
      </c>
    </row>
    <row r="973" spans="29:35" x14ac:dyDescent="0.25">
      <c r="AC973" s="16" t="str">
        <f t="shared" si="90"/>
        <v/>
      </c>
      <c r="AD973" s="16" t="str">
        <f t="shared" si="91"/>
        <v/>
      </c>
      <c r="AE973" s="16" t="str">
        <f t="shared" si="92"/>
        <v/>
      </c>
      <c r="AF973" s="16" t="str">
        <f t="shared" si="93"/>
        <v/>
      </c>
      <c r="AG973" s="16" t="str">
        <f t="shared" si="94"/>
        <v/>
      </c>
      <c r="AH973" s="16">
        <f t="shared" si="95"/>
        <v>0</v>
      </c>
      <c r="AI973" s="17" t="str">
        <f>IF('Peer Comparison Tool'!$D$12="NR","",IF($C973='Peer Comparison Tool'!$D$9,COUNT('CECL &lt;50B Database'!$AI$1:AI972)+1,""))</f>
        <v/>
      </c>
    </row>
    <row r="974" spans="29:35" x14ac:dyDescent="0.25">
      <c r="AC974" s="16" t="str">
        <f t="shared" si="90"/>
        <v/>
      </c>
      <c r="AD974" s="16" t="str">
        <f t="shared" si="91"/>
        <v/>
      </c>
      <c r="AE974" s="16" t="str">
        <f t="shared" si="92"/>
        <v/>
      </c>
      <c r="AF974" s="16" t="str">
        <f t="shared" si="93"/>
        <v/>
      </c>
      <c r="AG974" s="16" t="str">
        <f t="shared" si="94"/>
        <v/>
      </c>
      <c r="AH974" s="16">
        <f t="shared" si="95"/>
        <v>0</v>
      </c>
      <c r="AI974" s="17" t="str">
        <f>IF('Peer Comparison Tool'!$D$12="NR","",IF($C974='Peer Comparison Tool'!$D$9,COUNT('CECL &lt;50B Database'!$AI$1:AI973)+1,""))</f>
        <v/>
      </c>
    </row>
    <row r="975" spans="29:35" x14ac:dyDescent="0.25">
      <c r="AC975" s="16" t="str">
        <f t="shared" si="90"/>
        <v/>
      </c>
      <c r="AD975" s="16" t="str">
        <f t="shared" si="91"/>
        <v/>
      </c>
      <c r="AE975" s="16" t="str">
        <f t="shared" si="92"/>
        <v/>
      </c>
      <c r="AF975" s="16" t="str">
        <f t="shared" si="93"/>
        <v/>
      </c>
      <c r="AG975" s="16" t="str">
        <f t="shared" si="94"/>
        <v/>
      </c>
      <c r="AH975" s="16">
        <f t="shared" si="95"/>
        <v>0</v>
      </c>
      <c r="AI975" s="17" t="str">
        <f>IF('Peer Comparison Tool'!$D$12="NR","",IF($C975='Peer Comparison Tool'!$D$9,COUNT('CECL &lt;50B Database'!$AI$1:AI974)+1,""))</f>
        <v/>
      </c>
    </row>
    <row r="976" spans="29:35" x14ac:dyDescent="0.25">
      <c r="AC976" s="16" t="str">
        <f t="shared" si="90"/>
        <v/>
      </c>
      <c r="AD976" s="16" t="str">
        <f t="shared" si="91"/>
        <v/>
      </c>
      <c r="AE976" s="16" t="str">
        <f t="shared" si="92"/>
        <v/>
      </c>
      <c r="AF976" s="16" t="str">
        <f t="shared" si="93"/>
        <v/>
      </c>
      <c r="AG976" s="16" t="str">
        <f t="shared" si="94"/>
        <v/>
      </c>
      <c r="AH976" s="16">
        <f t="shared" si="95"/>
        <v>0</v>
      </c>
      <c r="AI976" s="17" t="str">
        <f>IF('Peer Comparison Tool'!$D$12="NR","",IF($C976='Peer Comparison Tool'!$D$9,COUNT('CECL &lt;50B Database'!$AI$1:AI975)+1,""))</f>
        <v/>
      </c>
    </row>
    <row r="977" spans="29:35" x14ac:dyDescent="0.25">
      <c r="AC977" s="16" t="str">
        <f t="shared" si="90"/>
        <v/>
      </c>
      <c r="AD977" s="16" t="str">
        <f t="shared" si="91"/>
        <v/>
      </c>
      <c r="AE977" s="16" t="str">
        <f t="shared" si="92"/>
        <v/>
      </c>
      <c r="AF977" s="16" t="str">
        <f t="shared" si="93"/>
        <v/>
      </c>
      <c r="AG977" s="16" t="str">
        <f t="shared" si="94"/>
        <v/>
      </c>
      <c r="AH977" s="16">
        <f t="shared" si="95"/>
        <v>0</v>
      </c>
      <c r="AI977" s="17" t="str">
        <f>IF('Peer Comparison Tool'!$D$12="NR","",IF($C977='Peer Comparison Tool'!$D$9,COUNT('CECL &lt;50B Database'!$AI$1:AI976)+1,""))</f>
        <v/>
      </c>
    </row>
    <row r="978" spans="29:35" x14ac:dyDescent="0.25">
      <c r="AC978" s="16" t="str">
        <f t="shared" si="90"/>
        <v/>
      </c>
      <c r="AD978" s="16" t="str">
        <f t="shared" si="91"/>
        <v/>
      </c>
      <c r="AE978" s="16" t="str">
        <f t="shared" si="92"/>
        <v/>
      </c>
      <c r="AF978" s="16" t="str">
        <f t="shared" si="93"/>
        <v/>
      </c>
      <c r="AG978" s="16" t="str">
        <f t="shared" si="94"/>
        <v/>
      </c>
      <c r="AH978" s="16">
        <f t="shared" si="95"/>
        <v>0</v>
      </c>
      <c r="AI978" s="17" t="str">
        <f>IF('Peer Comparison Tool'!$D$12="NR","",IF($C978='Peer Comparison Tool'!$D$9,COUNT('CECL &lt;50B Database'!$AI$1:AI977)+1,""))</f>
        <v/>
      </c>
    </row>
    <row r="979" spans="29:35" x14ac:dyDescent="0.25">
      <c r="AC979" s="16" t="str">
        <f t="shared" si="90"/>
        <v/>
      </c>
      <c r="AD979" s="16" t="str">
        <f t="shared" si="91"/>
        <v/>
      </c>
      <c r="AE979" s="16" t="str">
        <f t="shared" si="92"/>
        <v/>
      </c>
      <c r="AF979" s="16" t="str">
        <f t="shared" si="93"/>
        <v/>
      </c>
      <c r="AG979" s="16" t="str">
        <f t="shared" si="94"/>
        <v/>
      </c>
      <c r="AH979" s="16">
        <f t="shared" si="95"/>
        <v>0</v>
      </c>
      <c r="AI979" s="17" t="str">
        <f>IF('Peer Comparison Tool'!$D$12="NR","",IF($C979='Peer Comparison Tool'!$D$9,COUNT('CECL &lt;50B Database'!$AI$1:AI978)+1,""))</f>
        <v/>
      </c>
    </row>
    <row r="980" spans="29:35" x14ac:dyDescent="0.25">
      <c r="AC980" s="16" t="str">
        <f t="shared" si="90"/>
        <v/>
      </c>
      <c r="AD980" s="16" t="str">
        <f t="shared" si="91"/>
        <v/>
      </c>
      <c r="AE980" s="16" t="str">
        <f t="shared" si="92"/>
        <v/>
      </c>
      <c r="AF980" s="16" t="str">
        <f t="shared" si="93"/>
        <v/>
      </c>
      <c r="AG980" s="16" t="str">
        <f t="shared" si="94"/>
        <v/>
      </c>
      <c r="AH980" s="16">
        <f t="shared" si="95"/>
        <v>0</v>
      </c>
      <c r="AI980" s="17" t="str">
        <f>IF('Peer Comparison Tool'!$D$12="NR","",IF($C980='Peer Comparison Tool'!$D$9,COUNT('CECL &lt;50B Database'!$AI$1:AI979)+1,""))</f>
        <v/>
      </c>
    </row>
    <row r="981" spans="29:35" x14ac:dyDescent="0.25">
      <c r="AC981" s="16" t="str">
        <f t="shared" si="90"/>
        <v/>
      </c>
      <c r="AD981" s="16" t="str">
        <f t="shared" si="91"/>
        <v/>
      </c>
      <c r="AE981" s="16" t="str">
        <f t="shared" si="92"/>
        <v/>
      </c>
      <c r="AF981" s="16" t="str">
        <f t="shared" si="93"/>
        <v/>
      </c>
      <c r="AG981" s="16" t="str">
        <f t="shared" si="94"/>
        <v/>
      </c>
      <c r="AH981" s="16">
        <f t="shared" si="95"/>
        <v>0</v>
      </c>
      <c r="AI981" s="17" t="str">
        <f>IF('Peer Comparison Tool'!$D$12="NR","",IF($C981='Peer Comparison Tool'!$D$9,COUNT('CECL &lt;50B Database'!$AI$1:AI980)+1,""))</f>
        <v/>
      </c>
    </row>
    <row r="982" spans="29:35" x14ac:dyDescent="0.25">
      <c r="AC982" s="16" t="str">
        <f t="shared" si="90"/>
        <v/>
      </c>
      <c r="AD982" s="16" t="str">
        <f t="shared" si="91"/>
        <v/>
      </c>
      <c r="AE982" s="16" t="str">
        <f t="shared" si="92"/>
        <v/>
      </c>
      <c r="AF982" s="16" t="str">
        <f t="shared" si="93"/>
        <v/>
      </c>
      <c r="AG982" s="16" t="str">
        <f t="shared" si="94"/>
        <v/>
      </c>
      <c r="AH982" s="16">
        <f t="shared" si="95"/>
        <v>0</v>
      </c>
      <c r="AI982" s="17" t="str">
        <f>IF('Peer Comparison Tool'!$D$12="NR","",IF($C982='Peer Comparison Tool'!$D$9,COUNT('CECL &lt;50B Database'!$AI$1:AI981)+1,""))</f>
        <v/>
      </c>
    </row>
    <row r="983" spans="29:35" x14ac:dyDescent="0.25">
      <c r="AC983" s="16" t="str">
        <f t="shared" si="90"/>
        <v/>
      </c>
      <c r="AD983" s="16" t="str">
        <f t="shared" si="91"/>
        <v/>
      </c>
      <c r="AE983" s="16" t="str">
        <f t="shared" si="92"/>
        <v/>
      </c>
      <c r="AF983" s="16" t="str">
        <f t="shared" si="93"/>
        <v/>
      </c>
      <c r="AG983" s="16" t="str">
        <f t="shared" si="94"/>
        <v/>
      </c>
      <c r="AH983" s="16">
        <f t="shared" si="95"/>
        <v>0</v>
      </c>
      <c r="AI983" s="17" t="str">
        <f>IF('Peer Comparison Tool'!$D$12="NR","",IF($C983='Peer Comparison Tool'!$D$9,COUNT('CECL &lt;50B Database'!$AI$1:AI982)+1,""))</f>
        <v/>
      </c>
    </row>
    <row r="984" spans="29:35" x14ac:dyDescent="0.25">
      <c r="AC984" s="16" t="str">
        <f t="shared" si="90"/>
        <v/>
      </c>
      <c r="AD984" s="16" t="str">
        <f t="shared" si="91"/>
        <v/>
      </c>
      <c r="AE984" s="16" t="str">
        <f t="shared" si="92"/>
        <v/>
      </c>
      <c r="AF984" s="16" t="str">
        <f t="shared" si="93"/>
        <v/>
      </c>
      <c r="AG984" s="16" t="str">
        <f t="shared" si="94"/>
        <v/>
      </c>
      <c r="AH984" s="16">
        <f t="shared" si="95"/>
        <v>0</v>
      </c>
      <c r="AI984" s="17" t="str">
        <f>IF('Peer Comparison Tool'!$D$12="NR","",IF($C984='Peer Comparison Tool'!$D$9,COUNT('CECL &lt;50B Database'!$AI$1:AI983)+1,""))</f>
        <v/>
      </c>
    </row>
    <row r="985" spans="29:35" x14ac:dyDescent="0.25">
      <c r="AC985" s="16" t="str">
        <f t="shared" si="90"/>
        <v/>
      </c>
      <c r="AD985" s="16" t="str">
        <f t="shared" si="91"/>
        <v/>
      </c>
      <c r="AE985" s="16" t="str">
        <f t="shared" si="92"/>
        <v/>
      </c>
      <c r="AF985" s="16" t="str">
        <f t="shared" si="93"/>
        <v/>
      </c>
      <c r="AG985" s="16" t="str">
        <f t="shared" si="94"/>
        <v/>
      </c>
      <c r="AH985" s="16">
        <f t="shared" si="95"/>
        <v>0</v>
      </c>
      <c r="AI985" s="17" t="str">
        <f>IF('Peer Comparison Tool'!$D$12="NR","",IF($C985='Peer Comparison Tool'!$D$9,COUNT('CECL &lt;50B Database'!$AI$1:AI984)+1,""))</f>
        <v/>
      </c>
    </row>
    <row r="986" spans="29:35" x14ac:dyDescent="0.25">
      <c r="AC986" s="16" t="str">
        <f t="shared" si="90"/>
        <v/>
      </c>
      <c r="AD986" s="16" t="str">
        <f t="shared" si="91"/>
        <v/>
      </c>
      <c r="AE986" s="16" t="str">
        <f t="shared" si="92"/>
        <v/>
      </c>
      <c r="AF986" s="16" t="str">
        <f t="shared" si="93"/>
        <v/>
      </c>
      <c r="AG986" s="16" t="str">
        <f t="shared" si="94"/>
        <v/>
      </c>
      <c r="AH986" s="16">
        <f t="shared" si="95"/>
        <v>0</v>
      </c>
      <c r="AI986" s="17" t="str">
        <f>IF('Peer Comparison Tool'!$D$12="NR","",IF($C986='Peer Comparison Tool'!$D$9,COUNT('CECL &lt;50B Database'!$AI$1:AI985)+1,""))</f>
        <v/>
      </c>
    </row>
    <row r="987" spans="29:35" x14ac:dyDescent="0.25">
      <c r="AC987" s="16" t="str">
        <f t="shared" si="90"/>
        <v/>
      </c>
      <c r="AD987" s="16" t="str">
        <f t="shared" si="91"/>
        <v/>
      </c>
      <c r="AE987" s="16" t="str">
        <f t="shared" si="92"/>
        <v/>
      </c>
      <c r="AF987" s="16" t="str">
        <f t="shared" si="93"/>
        <v/>
      </c>
      <c r="AG987" s="16" t="str">
        <f t="shared" si="94"/>
        <v/>
      </c>
      <c r="AH987" s="16">
        <f t="shared" si="95"/>
        <v>0</v>
      </c>
      <c r="AI987" s="17" t="str">
        <f>IF('Peer Comparison Tool'!$D$12="NR","",IF($C987='Peer Comparison Tool'!$D$9,COUNT('CECL &lt;50B Database'!$AI$1:AI986)+1,""))</f>
        <v/>
      </c>
    </row>
    <row r="988" spans="29:35" x14ac:dyDescent="0.25">
      <c r="AC988" s="16" t="str">
        <f t="shared" si="90"/>
        <v/>
      </c>
      <c r="AD988" s="16" t="str">
        <f t="shared" si="91"/>
        <v/>
      </c>
      <c r="AE988" s="16" t="str">
        <f t="shared" si="92"/>
        <v/>
      </c>
      <c r="AF988" s="16" t="str">
        <f t="shared" si="93"/>
        <v/>
      </c>
      <c r="AG988" s="16" t="str">
        <f t="shared" si="94"/>
        <v/>
      </c>
      <c r="AH988" s="16">
        <f t="shared" si="95"/>
        <v>0</v>
      </c>
      <c r="AI988" s="17" t="str">
        <f>IF('Peer Comparison Tool'!$D$12="NR","",IF($C988='Peer Comparison Tool'!$D$9,COUNT('CECL &lt;50B Database'!$AI$1:AI987)+1,""))</f>
        <v/>
      </c>
    </row>
    <row r="989" spans="29:35" x14ac:dyDescent="0.25">
      <c r="AC989" s="16" t="str">
        <f t="shared" si="90"/>
        <v/>
      </c>
      <c r="AD989" s="16" t="str">
        <f t="shared" si="91"/>
        <v/>
      </c>
      <c r="AE989" s="16" t="str">
        <f t="shared" si="92"/>
        <v/>
      </c>
      <c r="AF989" s="16" t="str">
        <f t="shared" si="93"/>
        <v/>
      </c>
      <c r="AG989" s="16" t="str">
        <f t="shared" si="94"/>
        <v/>
      </c>
      <c r="AH989" s="16">
        <f t="shared" si="95"/>
        <v>0</v>
      </c>
      <c r="AI989" s="17" t="str">
        <f>IF('Peer Comparison Tool'!$D$12="NR","",IF($C989='Peer Comparison Tool'!$D$9,COUNT('CECL &lt;50B Database'!$AI$1:AI988)+1,""))</f>
        <v/>
      </c>
    </row>
    <row r="990" spans="29:35" x14ac:dyDescent="0.25">
      <c r="AC990" s="16" t="str">
        <f t="shared" si="90"/>
        <v/>
      </c>
      <c r="AD990" s="16" t="str">
        <f t="shared" si="91"/>
        <v/>
      </c>
      <c r="AE990" s="16" t="str">
        <f t="shared" si="92"/>
        <v/>
      </c>
      <c r="AF990" s="16" t="str">
        <f t="shared" si="93"/>
        <v/>
      </c>
      <c r="AG990" s="16" t="str">
        <f t="shared" si="94"/>
        <v/>
      </c>
      <c r="AH990" s="16">
        <f t="shared" si="95"/>
        <v>0</v>
      </c>
      <c r="AI990" s="17" t="str">
        <f>IF('Peer Comparison Tool'!$D$12="NR","",IF($C990='Peer Comparison Tool'!$D$9,COUNT('CECL &lt;50B Database'!$AI$1:AI989)+1,""))</f>
        <v/>
      </c>
    </row>
    <row r="991" spans="29:35" x14ac:dyDescent="0.25">
      <c r="AC991" s="16" t="str">
        <f t="shared" si="90"/>
        <v/>
      </c>
      <c r="AD991" s="16" t="str">
        <f t="shared" si="91"/>
        <v/>
      </c>
      <c r="AE991" s="16" t="str">
        <f t="shared" si="92"/>
        <v/>
      </c>
      <c r="AF991" s="16" t="str">
        <f t="shared" si="93"/>
        <v/>
      </c>
      <c r="AG991" s="16" t="str">
        <f t="shared" si="94"/>
        <v/>
      </c>
      <c r="AH991" s="16">
        <f t="shared" si="95"/>
        <v>0</v>
      </c>
      <c r="AI991" s="17" t="str">
        <f>IF('Peer Comparison Tool'!$D$12="NR","",IF($C991='Peer Comparison Tool'!$D$9,COUNT('CECL &lt;50B Database'!$AI$1:AI990)+1,""))</f>
        <v/>
      </c>
    </row>
    <row r="992" spans="29:35" x14ac:dyDescent="0.25">
      <c r="AC992" s="16" t="str">
        <f t="shared" si="90"/>
        <v/>
      </c>
      <c r="AD992" s="16" t="str">
        <f t="shared" si="91"/>
        <v/>
      </c>
      <c r="AE992" s="16" t="str">
        <f t="shared" si="92"/>
        <v/>
      </c>
      <c r="AF992" s="16" t="str">
        <f t="shared" si="93"/>
        <v/>
      </c>
      <c r="AG992" s="16" t="str">
        <f t="shared" si="94"/>
        <v/>
      </c>
      <c r="AH992" s="16">
        <f t="shared" si="95"/>
        <v>0</v>
      </c>
      <c r="AI992" s="17" t="str">
        <f>IF('Peer Comparison Tool'!$D$12="NR","",IF($C992='Peer Comparison Tool'!$D$9,COUNT('CECL &lt;50B Database'!$AI$1:AI991)+1,""))</f>
        <v/>
      </c>
    </row>
    <row r="993" spans="29:35" x14ac:dyDescent="0.25">
      <c r="AC993" s="16" t="str">
        <f t="shared" si="90"/>
        <v/>
      </c>
      <c r="AD993" s="16" t="str">
        <f t="shared" si="91"/>
        <v/>
      </c>
      <c r="AE993" s="16" t="str">
        <f t="shared" si="92"/>
        <v/>
      </c>
      <c r="AF993" s="16" t="str">
        <f t="shared" si="93"/>
        <v/>
      </c>
      <c r="AG993" s="16" t="str">
        <f t="shared" si="94"/>
        <v/>
      </c>
      <c r="AH993" s="16">
        <f t="shared" si="95"/>
        <v>0</v>
      </c>
      <c r="AI993" s="17" t="str">
        <f>IF('Peer Comparison Tool'!$D$12="NR","",IF($C993='Peer Comparison Tool'!$D$9,COUNT('CECL &lt;50B Database'!$AI$1:AI992)+1,""))</f>
        <v/>
      </c>
    </row>
    <row r="994" spans="29:35" x14ac:dyDescent="0.25">
      <c r="AC994" s="16" t="str">
        <f t="shared" si="90"/>
        <v/>
      </c>
      <c r="AD994" s="16" t="str">
        <f t="shared" si="91"/>
        <v/>
      </c>
      <c r="AE994" s="16" t="str">
        <f t="shared" si="92"/>
        <v/>
      </c>
      <c r="AF994" s="16" t="str">
        <f t="shared" si="93"/>
        <v/>
      </c>
      <c r="AG994" s="16" t="str">
        <f t="shared" si="94"/>
        <v/>
      </c>
      <c r="AH994" s="16">
        <f t="shared" si="95"/>
        <v>0</v>
      </c>
      <c r="AI994" s="17" t="str">
        <f>IF('Peer Comparison Tool'!$D$12="NR","",IF($C994='Peer Comparison Tool'!$D$9,COUNT('CECL &lt;50B Database'!$AI$1:AI993)+1,""))</f>
        <v/>
      </c>
    </row>
    <row r="995" spans="29:35" x14ac:dyDescent="0.25">
      <c r="AC995" s="16" t="str">
        <f t="shared" si="90"/>
        <v/>
      </c>
      <c r="AD995" s="16" t="str">
        <f t="shared" si="91"/>
        <v/>
      </c>
      <c r="AE995" s="16" t="str">
        <f t="shared" si="92"/>
        <v/>
      </c>
      <c r="AF995" s="16" t="str">
        <f t="shared" si="93"/>
        <v/>
      </c>
      <c r="AG995" s="16" t="str">
        <f t="shared" si="94"/>
        <v/>
      </c>
      <c r="AH995" s="16">
        <f t="shared" si="95"/>
        <v>0</v>
      </c>
      <c r="AI995" s="17" t="str">
        <f>IF('Peer Comparison Tool'!$D$12="NR","",IF($C995='Peer Comparison Tool'!$D$9,COUNT('CECL &lt;50B Database'!$AI$1:AI994)+1,""))</f>
        <v/>
      </c>
    </row>
    <row r="996" spans="29:35" x14ac:dyDescent="0.25">
      <c r="AC996" s="16" t="str">
        <f t="shared" si="90"/>
        <v/>
      </c>
      <c r="AD996" s="16" t="str">
        <f t="shared" si="91"/>
        <v/>
      </c>
      <c r="AE996" s="16" t="str">
        <f t="shared" si="92"/>
        <v/>
      </c>
      <c r="AF996" s="16" t="str">
        <f t="shared" si="93"/>
        <v/>
      </c>
      <c r="AG996" s="16" t="str">
        <f t="shared" si="94"/>
        <v/>
      </c>
      <c r="AH996" s="16">
        <f t="shared" si="95"/>
        <v>0</v>
      </c>
      <c r="AI996" s="17" t="str">
        <f>IF('Peer Comparison Tool'!$D$12="NR","",IF($C996='Peer Comparison Tool'!$D$9,COUNT('CECL &lt;50B Database'!$AI$1:AI995)+1,""))</f>
        <v/>
      </c>
    </row>
    <row r="997" spans="29:35" x14ac:dyDescent="0.25">
      <c r="AC997" s="16" t="str">
        <f t="shared" si="90"/>
        <v/>
      </c>
      <c r="AD997" s="16" t="str">
        <f t="shared" si="91"/>
        <v/>
      </c>
      <c r="AE997" s="16" t="str">
        <f t="shared" si="92"/>
        <v/>
      </c>
      <c r="AF997" s="16" t="str">
        <f t="shared" si="93"/>
        <v/>
      </c>
      <c r="AG997" s="16" t="str">
        <f t="shared" si="94"/>
        <v/>
      </c>
      <c r="AH997" s="16">
        <f t="shared" si="95"/>
        <v>0</v>
      </c>
      <c r="AI997" s="17" t="str">
        <f>IF('Peer Comparison Tool'!$D$12="NR","",IF($C997='Peer Comparison Tool'!$D$9,COUNT('CECL &lt;50B Database'!$AI$1:AI996)+1,""))</f>
        <v/>
      </c>
    </row>
    <row r="998" spans="29:35" x14ac:dyDescent="0.25">
      <c r="AC998" s="16" t="str">
        <f t="shared" si="90"/>
        <v/>
      </c>
      <c r="AD998" s="16" t="str">
        <f t="shared" si="91"/>
        <v/>
      </c>
      <c r="AE998" s="16" t="str">
        <f t="shared" si="92"/>
        <v/>
      </c>
      <c r="AF998" s="16" t="str">
        <f t="shared" si="93"/>
        <v/>
      </c>
      <c r="AG998" s="16" t="str">
        <f t="shared" si="94"/>
        <v/>
      </c>
      <c r="AH998" s="16">
        <f t="shared" si="95"/>
        <v>0</v>
      </c>
      <c r="AI998" s="17" t="str">
        <f>IF('Peer Comparison Tool'!$D$12="NR","",IF($C998='Peer Comparison Tool'!$D$9,COUNT('CECL &lt;50B Database'!$AI$1:AI997)+1,""))</f>
        <v/>
      </c>
    </row>
    <row r="999" spans="29:35" x14ac:dyDescent="0.25">
      <c r="AC999" s="16" t="str">
        <f t="shared" si="90"/>
        <v/>
      </c>
      <c r="AD999" s="16" t="str">
        <f t="shared" si="91"/>
        <v/>
      </c>
      <c r="AE999" s="16" t="str">
        <f t="shared" si="92"/>
        <v/>
      </c>
      <c r="AF999" s="16" t="str">
        <f t="shared" si="93"/>
        <v/>
      </c>
      <c r="AG999" s="16" t="str">
        <f t="shared" si="94"/>
        <v/>
      </c>
      <c r="AH999" s="16">
        <f t="shared" si="95"/>
        <v>0</v>
      </c>
      <c r="AI999" s="17" t="str">
        <f>IF('Peer Comparison Tool'!$D$12="NR","",IF($C999='Peer Comparison Tool'!$D$9,COUNT('CECL &lt;50B Database'!$AI$1:AI998)+1,""))</f>
        <v/>
      </c>
    </row>
    <row r="1000" spans="29:35" x14ac:dyDescent="0.25">
      <c r="AC1000" s="16" t="str">
        <f t="shared" si="90"/>
        <v/>
      </c>
      <c r="AD1000" s="16" t="str">
        <f t="shared" si="91"/>
        <v/>
      </c>
      <c r="AE1000" s="16" t="str">
        <f t="shared" si="92"/>
        <v/>
      </c>
      <c r="AF1000" s="16" t="str">
        <f t="shared" si="93"/>
        <v/>
      </c>
      <c r="AG1000" s="16" t="str">
        <f t="shared" si="94"/>
        <v/>
      </c>
      <c r="AH1000" s="16">
        <f t="shared" si="95"/>
        <v>0</v>
      </c>
      <c r="AI1000" s="17" t="str">
        <f>IF('Peer Comparison Tool'!$D$12="NR","",IF($C1000='Peer Comparison Tool'!$D$9,COUNT('CECL &lt;50B Database'!$AI$1:AI999)+1,""))</f>
        <v/>
      </c>
    </row>
    <row r="1001" spans="29:35" x14ac:dyDescent="0.25">
      <c r="AC1001" s="16" t="str">
        <f t="shared" si="90"/>
        <v/>
      </c>
      <c r="AD1001" s="16" t="str">
        <f t="shared" si="91"/>
        <v/>
      </c>
      <c r="AE1001" s="16" t="str">
        <f t="shared" si="92"/>
        <v/>
      </c>
      <c r="AF1001" s="16" t="str">
        <f t="shared" si="93"/>
        <v/>
      </c>
      <c r="AG1001" s="16" t="str">
        <f t="shared" si="94"/>
        <v/>
      </c>
      <c r="AH1001" s="16">
        <f t="shared" si="95"/>
        <v>0</v>
      </c>
      <c r="AI1001" s="17" t="str">
        <f>IF('Peer Comparison Tool'!$D$12="NR","",IF($C1001='Peer Comparison Tool'!$D$9,COUNT('CECL &lt;50B Database'!$AI$1:AI1000)+1,""))</f>
        <v/>
      </c>
    </row>
    <row r="1002" spans="29:35" x14ac:dyDescent="0.25">
      <c r="AC1002" s="16" t="str">
        <f t="shared" si="90"/>
        <v/>
      </c>
      <c r="AD1002" s="16" t="str">
        <f t="shared" si="91"/>
        <v/>
      </c>
      <c r="AE1002" s="16" t="str">
        <f t="shared" si="92"/>
        <v/>
      </c>
      <c r="AF1002" s="16" t="str">
        <f t="shared" si="93"/>
        <v/>
      </c>
      <c r="AG1002" s="16" t="str">
        <f t="shared" si="94"/>
        <v/>
      </c>
      <c r="AH1002" s="16">
        <f t="shared" si="95"/>
        <v>0</v>
      </c>
      <c r="AI1002" s="17" t="str">
        <f>IF('Peer Comparison Tool'!$D$12="NR","",IF($C1002='Peer Comparison Tool'!$D$9,COUNT('CECL &lt;50B Database'!$AI$1:AI1001)+1,""))</f>
        <v/>
      </c>
    </row>
    <row r="1003" spans="29:35" x14ac:dyDescent="0.25">
      <c r="AC1003" s="16" t="str">
        <f t="shared" si="90"/>
        <v/>
      </c>
      <c r="AD1003" s="16" t="str">
        <f t="shared" si="91"/>
        <v/>
      </c>
      <c r="AE1003" s="16" t="str">
        <f t="shared" si="92"/>
        <v/>
      </c>
      <c r="AF1003" s="16" t="str">
        <f t="shared" si="93"/>
        <v/>
      </c>
      <c r="AG1003" s="16" t="str">
        <f t="shared" si="94"/>
        <v/>
      </c>
      <c r="AH1003" s="16">
        <f t="shared" si="95"/>
        <v>0</v>
      </c>
      <c r="AI1003" s="17" t="str">
        <f>IF('Peer Comparison Tool'!$D$12="NR","",IF($C1003='Peer Comparison Tool'!$D$9,COUNT('CECL &lt;50B Database'!$AI$1:AI1002)+1,""))</f>
        <v/>
      </c>
    </row>
    <row r="1004" spans="29:35" x14ac:dyDescent="0.25">
      <c r="AC1004" s="16" t="str">
        <f t="shared" si="90"/>
        <v/>
      </c>
      <c r="AD1004" s="16" t="str">
        <f t="shared" si="91"/>
        <v/>
      </c>
      <c r="AE1004" s="16" t="str">
        <f t="shared" si="92"/>
        <v/>
      </c>
      <c r="AF1004" s="16" t="str">
        <f t="shared" si="93"/>
        <v/>
      </c>
      <c r="AG1004" s="16" t="str">
        <f t="shared" si="94"/>
        <v/>
      </c>
      <c r="AH1004" s="16">
        <f t="shared" si="95"/>
        <v>0</v>
      </c>
      <c r="AI1004" s="17" t="str">
        <f>IF('Peer Comparison Tool'!$D$12="NR","",IF($C1004='Peer Comparison Tool'!$D$9,COUNT('CECL &lt;50B Database'!$AI$1:AI1003)+1,""))</f>
        <v/>
      </c>
    </row>
    <row r="1005" spans="29:35" x14ac:dyDescent="0.25">
      <c r="AC1005" s="16" t="str">
        <f t="shared" si="90"/>
        <v/>
      </c>
      <c r="AD1005" s="16" t="str">
        <f t="shared" si="91"/>
        <v/>
      </c>
      <c r="AE1005" s="16" t="str">
        <f t="shared" si="92"/>
        <v/>
      </c>
      <c r="AF1005" s="16" t="str">
        <f t="shared" si="93"/>
        <v/>
      </c>
      <c r="AG1005" s="16" t="str">
        <f t="shared" si="94"/>
        <v/>
      </c>
      <c r="AH1005" s="16">
        <f t="shared" si="95"/>
        <v>0</v>
      </c>
      <c r="AI1005" s="17" t="str">
        <f>IF('Peer Comparison Tool'!$D$12="NR","",IF($C1005='Peer Comparison Tool'!$D$9,COUNT('CECL &lt;50B Database'!$AI$1:AI1004)+1,""))</f>
        <v/>
      </c>
    </row>
    <row r="1006" spans="29:35" x14ac:dyDescent="0.25">
      <c r="AC1006" s="16" t="str">
        <f t="shared" si="90"/>
        <v/>
      </c>
      <c r="AD1006" s="16" t="str">
        <f t="shared" si="91"/>
        <v/>
      </c>
      <c r="AE1006" s="16" t="str">
        <f t="shared" si="92"/>
        <v/>
      </c>
      <c r="AF1006" s="16" t="str">
        <f t="shared" si="93"/>
        <v/>
      </c>
      <c r="AG1006" s="16" t="str">
        <f t="shared" si="94"/>
        <v/>
      </c>
      <c r="AH1006" s="16">
        <f t="shared" si="95"/>
        <v>0</v>
      </c>
      <c r="AI1006" s="17" t="str">
        <f>IF('Peer Comparison Tool'!$D$12="NR","",IF($C1006='Peer Comparison Tool'!$D$9,COUNT('CECL &lt;50B Database'!$AI$1:AI1005)+1,""))</f>
        <v/>
      </c>
    </row>
    <row r="1007" spans="29:35" x14ac:dyDescent="0.25">
      <c r="AC1007" s="16" t="str">
        <f t="shared" si="90"/>
        <v/>
      </c>
      <c r="AD1007" s="16" t="str">
        <f t="shared" si="91"/>
        <v/>
      </c>
      <c r="AE1007" s="16" t="str">
        <f t="shared" si="92"/>
        <v/>
      </c>
      <c r="AF1007" s="16" t="str">
        <f t="shared" si="93"/>
        <v/>
      </c>
      <c r="AG1007" s="16" t="str">
        <f t="shared" si="94"/>
        <v/>
      </c>
      <c r="AH1007" s="16">
        <f t="shared" si="95"/>
        <v>0</v>
      </c>
      <c r="AI1007" s="17" t="str">
        <f>IF('Peer Comparison Tool'!$D$12="NR","",IF($C1007='Peer Comparison Tool'!$D$9,COUNT('CECL &lt;50B Database'!$AI$1:AI1006)+1,""))</f>
        <v/>
      </c>
    </row>
    <row r="1008" spans="29:35" x14ac:dyDescent="0.25">
      <c r="AC1008" s="16" t="str">
        <f t="shared" si="90"/>
        <v/>
      </c>
      <c r="AD1008" s="16" t="str">
        <f t="shared" si="91"/>
        <v/>
      </c>
      <c r="AE1008" s="16" t="str">
        <f t="shared" si="92"/>
        <v/>
      </c>
      <c r="AF1008" s="16" t="str">
        <f t="shared" si="93"/>
        <v/>
      </c>
      <c r="AG1008" s="16" t="str">
        <f t="shared" si="94"/>
        <v/>
      </c>
      <c r="AH1008" s="16">
        <f t="shared" si="95"/>
        <v>0</v>
      </c>
      <c r="AI1008" s="17" t="str">
        <f>IF('Peer Comparison Tool'!$D$12="NR","",IF($C1008='Peer Comparison Tool'!$D$9,COUNT('CECL &lt;50B Database'!$AI$1:AI1007)+1,""))</f>
        <v/>
      </c>
    </row>
    <row r="1009" spans="29:35" x14ac:dyDescent="0.25">
      <c r="AC1009" s="16" t="str">
        <f t="shared" si="90"/>
        <v/>
      </c>
      <c r="AD1009" s="16" t="str">
        <f t="shared" si="91"/>
        <v/>
      </c>
      <c r="AE1009" s="16" t="str">
        <f t="shared" si="92"/>
        <v/>
      </c>
      <c r="AF1009" s="16" t="str">
        <f t="shared" si="93"/>
        <v/>
      </c>
      <c r="AG1009" s="16" t="str">
        <f t="shared" si="94"/>
        <v/>
      </c>
      <c r="AH1009" s="16">
        <f t="shared" si="95"/>
        <v>0</v>
      </c>
      <c r="AI1009" s="17" t="str">
        <f>IF('Peer Comparison Tool'!$D$12="NR","",IF($C1009='Peer Comparison Tool'!$D$9,COUNT('CECL &lt;50B Database'!$AI$1:AI1008)+1,""))</f>
        <v/>
      </c>
    </row>
    <row r="1010" spans="29:35" x14ac:dyDescent="0.25">
      <c r="AC1010" s="16" t="str">
        <f t="shared" si="90"/>
        <v/>
      </c>
      <c r="AD1010" s="16" t="str">
        <f t="shared" si="91"/>
        <v/>
      </c>
      <c r="AE1010" s="16" t="str">
        <f t="shared" si="92"/>
        <v/>
      </c>
      <c r="AF1010" s="16" t="str">
        <f t="shared" si="93"/>
        <v/>
      </c>
      <c r="AG1010" s="16" t="str">
        <f t="shared" si="94"/>
        <v/>
      </c>
      <c r="AH1010" s="16">
        <f t="shared" si="95"/>
        <v>0</v>
      </c>
      <c r="AI1010" s="17" t="str">
        <f>IF('Peer Comparison Tool'!$D$12="NR","",IF($C1010='Peer Comparison Tool'!$D$9,COUNT('CECL &lt;50B Database'!$AI$1:AI1009)+1,""))</f>
        <v/>
      </c>
    </row>
    <row r="1011" spans="29:35" x14ac:dyDescent="0.25">
      <c r="AC1011" s="16" t="str">
        <f t="shared" si="90"/>
        <v/>
      </c>
      <c r="AD1011" s="16" t="str">
        <f t="shared" si="91"/>
        <v/>
      </c>
      <c r="AE1011" s="16" t="str">
        <f t="shared" si="92"/>
        <v/>
      </c>
      <c r="AF1011" s="16" t="str">
        <f t="shared" si="93"/>
        <v/>
      </c>
      <c r="AG1011" s="16" t="str">
        <f t="shared" si="94"/>
        <v/>
      </c>
      <c r="AH1011" s="16">
        <f t="shared" si="95"/>
        <v>0</v>
      </c>
      <c r="AI1011" s="17" t="str">
        <f>IF('Peer Comparison Tool'!$D$12="NR","",IF($C1011='Peer Comparison Tool'!$D$9,COUNT('CECL &lt;50B Database'!$AI$1:AI1010)+1,""))</f>
        <v/>
      </c>
    </row>
    <row r="1012" spans="29:35" x14ac:dyDescent="0.25">
      <c r="AC1012" s="16" t="str">
        <f t="shared" si="90"/>
        <v/>
      </c>
      <c r="AD1012" s="16" t="str">
        <f t="shared" si="91"/>
        <v/>
      </c>
      <c r="AE1012" s="16" t="str">
        <f t="shared" si="92"/>
        <v/>
      </c>
      <c r="AF1012" s="16" t="str">
        <f t="shared" si="93"/>
        <v/>
      </c>
      <c r="AG1012" s="16" t="str">
        <f t="shared" si="94"/>
        <v/>
      </c>
      <c r="AH1012" s="16">
        <f t="shared" si="95"/>
        <v>0</v>
      </c>
      <c r="AI1012" s="17" t="str">
        <f>IF('Peer Comparison Tool'!$D$12="NR","",IF($C1012='Peer Comparison Tool'!$D$9,COUNT('CECL &lt;50B Database'!$AI$1:AI1011)+1,""))</f>
        <v/>
      </c>
    </row>
    <row r="1013" spans="29:35" x14ac:dyDescent="0.25">
      <c r="AC1013" s="16" t="str">
        <f t="shared" si="90"/>
        <v/>
      </c>
      <c r="AD1013" s="16" t="str">
        <f t="shared" si="91"/>
        <v/>
      </c>
      <c r="AE1013" s="16" t="str">
        <f t="shared" si="92"/>
        <v/>
      </c>
      <c r="AF1013" s="16" t="str">
        <f t="shared" si="93"/>
        <v/>
      </c>
      <c r="AG1013" s="16" t="str">
        <f t="shared" si="94"/>
        <v/>
      </c>
      <c r="AH1013" s="16">
        <f t="shared" si="95"/>
        <v>0</v>
      </c>
      <c r="AI1013" s="17" t="str">
        <f>IF('Peer Comparison Tool'!$D$12="NR","",IF($C1013='Peer Comparison Tool'!$D$9,COUNT('CECL &lt;50B Database'!$AI$1:AI1012)+1,""))</f>
        <v/>
      </c>
    </row>
    <row r="1014" spans="29:35" x14ac:dyDescent="0.25">
      <c r="AC1014" s="16" t="str">
        <f t="shared" si="90"/>
        <v/>
      </c>
      <c r="AD1014" s="16" t="str">
        <f t="shared" si="91"/>
        <v/>
      </c>
      <c r="AE1014" s="16" t="str">
        <f t="shared" si="92"/>
        <v/>
      </c>
      <c r="AF1014" s="16" t="str">
        <f t="shared" si="93"/>
        <v/>
      </c>
      <c r="AG1014" s="16" t="str">
        <f t="shared" si="94"/>
        <v/>
      </c>
      <c r="AH1014" s="16">
        <f t="shared" si="95"/>
        <v>0</v>
      </c>
      <c r="AI1014" s="17" t="str">
        <f>IF('Peer Comparison Tool'!$D$12="NR","",IF($C1014='Peer Comparison Tool'!$D$9,COUNT('CECL &lt;50B Database'!$AI$1:AI1013)+1,""))</f>
        <v/>
      </c>
    </row>
    <row r="1015" spans="29:35" x14ac:dyDescent="0.25">
      <c r="AC1015" s="16" t="str">
        <f t="shared" si="90"/>
        <v/>
      </c>
      <c r="AD1015" s="16" t="str">
        <f t="shared" si="91"/>
        <v/>
      </c>
      <c r="AE1015" s="16" t="str">
        <f t="shared" si="92"/>
        <v/>
      </c>
      <c r="AF1015" s="16" t="str">
        <f t="shared" si="93"/>
        <v/>
      </c>
      <c r="AG1015" s="16" t="str">
        <f t="shared" si="94"/>
        <v/>
      </c>
      <c r="AH1015" s="16">
        <f t="shared" si="95"/>
        <v>0</v>
      </c>
      <c r="AI1015" s="17" t="str">
        <f>IF('Peer Comparison Tool'!$D$12="NR","",IF($C1015='Peer Comparison Tool'!$D$9,COUNT('CECL &lt;50B Database'!$AI$1:AI1014)+1,""))</f>
        <v/>
      </c>
    </row>
    <row r="1016" spans="29:35" x14ac:dyDescent="0.25">
      <c r="AC1016" s="16" t="str">
        <f t="shared" si="90"/>
        <v/>
      </c>
      <c r="AD1016" s="16" t="str">
        <f t="shared" si="91"/>
        <v/>
      </c>
      <c r="AE1016" s="16" t="str">
        <f t="shared" si="92"/>
        <v/>
      </c>
      <c r="AF1016" s="16" t="str">
        <f t="shared" si="93"/>
        <v/>
      </c>
      <c r="AG1016" s="16" t="str">
        <f t="shared" si="94"/>
        <v/>
      </c>
      <c r="AH1016" s="16">
        <f t="shared" si="95"/>
        <v>0</v>
      </c>
      <c r="AI1016" s="17" t="str">
        <f>IF('Peer Comparison Tool'!$D$12="NR","",IF($C1016='Peer Comparison Tool'!$D$9,COUNT('CECL &lt;50B Database'!$AI$1:AI1015)+1,""))</f>
        <v/>
      </c>
    </row>
    <row r="1017" spans="29:35" x14ac:dyDescent="0.25">
      <c r="AC1017" s="16" t="str">
        <f t="shared" si="90"/>
        <v/>
      </c>
      <c r="AD1017" s="16" t="str">
        <f t="shared" si="91"/>
        <v/>
      </c>
      <c r="AE1017" s="16" t="str">
        <f t="shared" si="92"/>
        <v/>
      </c>
      <c r="AF1017" s="16" t="str">
        <f t="shared" si="93"/>
        <v/>
      </c>
      <c r="AG1017" s="16" t="str">
        <f t="shared" si="94"/>
        <v/>
      </c>
      <c r="AH1017" s="16">
        <f t="shared" si="95"/>
        <v>0</v>
      </c>
      <c r="AI1017" s="17" t="str">
        <f>IF('Peer Comparison Tool'!$D$12="NR","",IF($C1017='Peer Comparison Tool'!$D$9,COUNT('CECL &lt;50B Database'!$AI$1:AI1016)+1,""))</f>
        <v/>
      </c>
    </row>
    <row r="1018" spans="29:35" x14ac:dyDescent="0.25">
      <c r="AC1018" s="16" t="str">
        <f t="shared" si="90"/>
        <v/>
      </c>
      <c r="AD1018" s="16" t="str">
        <f t="shared" si="91"/>
        <v/>
      </c>
      <c r="AE1018" s="16" t="str">
        <f t="shared" si="92"/>
        <v/>
      </c>
      <c r="AF1018" s="16" t="str">
        <f t="shared" si="93"/>
        <v/>
      </c>
      <c r="AG1018" s="16" t="str">
        <f t="shared" si="94"/>
        <v/>
      </c>
      <c r="AH1018" s="16">
        <f t="shared" si="95"/>
        <v>0</v>
      </c>
      <c r="AI1018" s="17" t="str">
        <f>IF('Peer Comparison Tool'!$D$12="NR","",IF($C1018='Peer Comparison Tool'!$D$9,COUNT('CECL &lt;50B Database'!$AI$1:AI1017)+1,""))</f>
        <v/>
      </c>
    </row>
    <row r="1019" spans="29:35" x14ac:dyDescent="0.25">
      <c r="AC1019" s="16" t="str">
        <f t="shared" si="90"/>
        <v/>
      </c>
      <c r="AD1019" s="16" t="str">
        <f t="shared" si="91"/>
        <v/>
      </c>
      <c r="AE1019" s="16" t="str">
        <f t="shared" si="92"/>
        <v/>
      </c>
      <c r="AF1019" s="16" t="str">
        <f t="shared" si="93"/>
        <v/>
      </c>
      <c r="AG1019" s="16" t="str">
        <f t="shared" si="94"/>
        <v/>
      </c>
      <c r="AH1019" s="16">
        <f t="shared" si="95"/>
        <v>0</v>
      </c>
      <c r="AI1019" s="17" t="str">
        <f>IF('Peer Comparison Tool'!$D$12="NR","",IF($C1019='Peer Comparison Tool'!$D$9,COUNT('CECL &lt;50B Database'!$AI$1:AI1018)+1,""))</f>
        <v/>
      </c>
    </row>
    <row r="1020" spans="29:35" x14ac:dyDescent="0.25">
      <c r="AC1020" s="16" t="str">
        <f t="shared" si="90"/>
        <v/>
      </c>
      <c r="AD1020" s="16" t="str">
        <f t="shared" si="91"/>
        <v/>
      </c>
      <c r="AE1020" s="16" t="str">
        <f t="shared" si="92"/>
        <v/>
      </c>
      <c r="AF1020" s="16" t="str">
        <f t="shared" si="93"/>
        <v/>
      </c>
      <c r="AG1020" s="16" t="str">
        <f t="shared" si="94"/>
        <v/>
      </c>
      <c r="AH1020" s="16">
        <f t="shared" si="95"/>
        <v>0</v>
      </c>
      <c r="AI1020" s="17" t="str">
        <f>IF('Peer Comparison Tool'!$D$12="NR","",IF($C1020='Peer Comparison Tool'!$D$9,COUNT('CECL &lt;50B Database'!$AI$1:AI1019)+1,""))</f>
        <v/>
      </c>
    </row>
    <row r="1021" spans="29:35" x14ac:dyDescent="0.25">
      <c r="AC1021" s="16" t="str">
        <f t="shared" si="90"/>
        <v/>
      </c>
      <c r="AD1021" s="16" t="str">
        <f t="shared" si="91"/>
        <v/>
      </c>
      <c r="AE1021" s="16" t="str">
        <f t="shared" si="92"/>
        <v/>
      </c>
      <c r="AF1021" s="16" t="str">
        <f t="shared" si="93"/>
        <v/>
      </c>
      <c r="AG1021" s="16" t="str">
        <f t="shared" si="94"/>
        <v/>
      </c>
      <c r="AH1021" s="16">
        <f t="shared" si="95"/>
        <v>0</v>
      </c>
      <c r="AI1021" s="17" t="str">
        <f>IF('Peer Comparison Tool'!$D$12="NR","",IF($C1021='Peer Comparison Tool'!$D$9,COUNT('CECL &lt;50B Database'!$AI$1:AI1020)+1,""))</f>
        <v/>
      </c>
    </row>
    <row r="1022" spans="29:35" x14ac:dyDescent="0.25">
      <c r="AC1022" s="16" t="str">
        <f t="shared" si="90"/>
        <v/>
      </c>
      <c r="AD1022" s="16" t="str">
        <f t="shared" si="91"/>
        <v/>
      </c>
      <c r="AE1022" s="16" t="str">
        <f t="shared" si="92"/>
        <v/>
      </c>
      <c r="AF1022" s="16" t="str">
        <f t="shared" si="93"/>
        <v/>
      </c>
      <c r="AG1022" s="16" t="str">
        <f t="shared" si="94"/>
        <v/>
      </c>
      <c r="AH1022" s="16">
        <f t="shared" si="95"/>
        <v>0</v>
      </c>
      <c r="AI1022" s="17" t="str">
        <f>IF('Peer Comparison Tool'!$D$12="NR","",IF($C1022='Peer Comparison Tool'!$D$9,COUNT('CECL &lt;50B Database'!$AI$1:AI1021)+1,""))</f>
        <v/>
      </c>
    </row>
    <row r="1023" spans="29:35" x14ac:dyDescent="0.25">
      <c r="AC1023" s="16" t="str">
        <f t="shared" si="90"/>
        <v/>
      </c>
      <c r="AD1023" s="16" t="str">
        <f t="shared" si="91"/>
        <v/>
      </c>
      <c r="AE1023" s="16" t="str">
        <f t="shared" si="92"/>
        <v/>
      </c>
      <c r="AF1023" s="16" t="str">
        <f t="shared" si="93"/>
        <v/>
      </c>
      <c r="AG1023" s="16" t="str">
        <f t="shared" si="94"/>
        <v/>
      </c>
      <c r="AH1023" s="16">
        <f t="shared" si="95"/>
        <v>0</v>
      </c>
      <c r="AI1023" s="17" t="str">
        <f>IF('Peer Comparison Tool'!$D$12="NR","",IF($C1023='Peer Comparison Tool'!$D$9,COUNT('CECL &lt;50B Database'!$AI$1:AI1022)+1,""))</f>
        <v/>
      </c>
    </row>
    <row r="1024" spans="29:35" x14ac:dyDescent="0.25">
      <c r="AC1024" s="16" t="str">
        <f t="shared" si="90"/>
        <v/>
      </c>
      <c r="AD1024" s="16" t="str">
        <f t="shared" si="91"/>
        <v/>
      </c>
      <c r="AE1024" s="16" t="str">
        <f t="shared" si="92"/>
        <v/>
      </c>
      <c r="AF1024" s="16" t="str">
        <f t="shared" si="93"/>
        <v/>
      </c>
      <c r="AG1024" s="16" t="str">
        <f t="shared" si="94"/>
        <v/>
      </c>
      <c r="AH1024" s="16">
        <f t="shared" si="95"/>
        <v>0</v>
      </c>
      <c r="AI1024" s="17" t="str">
        <f>IF('Peer Comparison Tool'!$D$12="NR","",IF($C1024='Peer Comparison Tool'!$D$9,COUNT('CECL &lt;50B Database'!$AI$1:AI1023)+1,""))</f>
        <v/>
      </c>
    </row>
    <row r="1025" spans="29:35" x14ac:dyDescent="0.25">
      <c r="AC1025" s="16" t="str">
        <f t="shared" si="90"/>
        <v/>
      </c>
      <c r="AD1025" s="16" t="str">
        <f t="shared" si="91"/>
        <v/>
      </c>
      <c r="AE1025" s="16" t="str">
        <f t="shared" si="92"/>
        <v/>
      </c>
      <c r="AF1025" s="16" t="str">
        <f t="shared" si="93"/>
        <v/>
      </c>
      <c r="AG1025" s="16" t="str">
        <f t="shared" si="94"/>
        <v/>
      </c>
      <c r="AH1025" s="16">
        <f t="shared" si="95"/>
        <v>0</v>
      </c>
      <c r="AI1025" s="17" t="str">
        <f>IF('Peer Comparison Tool'!$D$12="NR","",IF($C1025='Peer Comparison Tool'!$D$9,COUNT('CECL &lt;50B Database'!$AI$1:AI1024)+1,""))</f>
        <v/>
      </c>
    </row>
    <row r="1026" spans="29:35" x14ac:dyDescent="0.25">
      <c r="AC1026" s="16" t="str">
        <f t="shared" si="90"/>
        <v/>
      </c>
      <c r="AD1026" s="16" t="str">
        <f t="shared" si="91"/>
        <v/>
      </c>
      <c r="AE1026" s="16" t="str">
        <f t="shared" si="92"/>
        <v/>
      </c>
      <c r="AF1026" s="16" t="str">
        <f t="shared" si="93"/>
        <v/>
      </c>
      <c r="AG1026" s="16" t="str">
        <f t="shared" si="94"/>
        <v/>
      </c>
      <c r="AH1026" s="16">
        <f t="shared" si="95"/>
        <v>0</v>
      </c>
      <c r="AI1026" s="17" t="str">
        <f>IF('Peer Comparison Tool'!$D$12="NR","",IF($C1026='Peer Comparison Tool'!$D$9,COUNT('CECL &lt;50B Database'!$AI$1:AI1025)+1,""))</f>
        <v/>
      </c>
    </row>
    <row r="1027" spans="29:35" x14ac:dyDescent="0.25">
      <c r="AC1027" s="16" t="str">
        <f t="shared" ref="AC1027:AC1090" si="96">IF(AND($G1027&gt;=10000000,$G1027&lt;50000000),$K1027,"")</f>
        <v/>
      </c>
      <c r="AD1027" s="16" t="str">
        <f t="shared" ref="AD1027:AD1090" si="97">IF(AND($G1027&gt;=5000000,$G1027&lt;9999999),$K1027,"")</f>
        <v/>
      </c>
      <c r="AE1027" s="16" t="str">
        <f t="shared" ref="AE1027:AE1090" si="98">IF(AND($G1027&gt;=1000000,$G1027&lt;4999999),$K1027,"")</f>
        <v/>
      </c>
      <c r="AF1027" s="16" t="str">
        <f t="shared" ref="AF1027:AF1090" si="99">IF(AND($G1027&gt;=500000,$G1027&lt;999999),$K1027,"")</f>
        <v/>
      </c>
      <c r="AG1027" s="16" t="str">
        <f t="shared" ref="AG1027:AG1090" si="100">IF(AND($G1027&gt;=100000,$G1027&lt;499999),$K1027,"")</f>
        <v/>
      </c>
      <c r="AH1027" s="16">
        <f t="shared" ref="AH1027:AH1090" si="101">IF(AND($G1027&gt;=0,$G1027&lt;99999),$K1027,"")</f>
        <v>0</v>
      </c>
      <c r="AI1027" s="17" t="str">
        <f>IF('Peer Comparison Tool'!$D$12="NR","",IF($C1027='Peer Comparison Tool'!$D$9,COUNT('CECL &lt;50B Database'!$AI$1:AI1026)+1,""))</f>
        <v/>
      </c>
    </row>
    <row r="1028" spans="29:35" x14ac:dyDescent="0.25">
      <c r="AC1028" s="16" t="str">
        <f t="shared" si="96"/>
        <v/>
      </c>
      <c r="AD1028" s="16" t="str">
        <f t="shared" si="97"/>
        <v/>
      </c>
      <c r="AE1028" s="16" t="str">
        <f t="shared" si="98"/>
        <v/>
      </c>
      <c r="AF1028" s="16" t="str">
        <f t="shared" si="99"/>
        <v/>
      </c>
      <c r="AG1028" s="16" t="str">
        <f t="shared" si="100"/>
        <v/>
      </c>
      <c r="AH1028" s="16">
        <f t="shared" si="101"/>
        <v>0</v>
      </c>
      <c r="AI1028" s="17" t="str">
        <f>IF('Peer Comparison Tool'!$D$12="NR","",IF($C1028='Peer Comparison Tool'!$D$9,COUNT('CECL &lt;50B Database'!$AI$1:AI1027)+1,""))</f>
        <v/>
      </c>
    </row>
    <row r="1029" spans="29:35" x14ac:dyDescent="0.25">
      <c r="AC1029" s="16" t="str">
        <f t="shared" si="96"/>
        <v/>
      </c>
      <c r="AD1029" s="16" t="str">
        <f t="shared" si="97"/>
        <v/>
      </c>
      <c r="AE1029" s="16" t="str">
        <f t="shared" si="98"/>
        <v/>
      </c>
      <c r="AF1029" s="16" t="str">
        <f t="shared" si="99"/>
        <v/>
      </c>
      <c r="AG1029" s="16" t="str">
        <f t="shared" si="100"/>
        <v/>
      </c>
      <c r="AH1029" s="16">
        <f t="shared" si="101"/>
        <v>0</v>
      </c>
      <c r="AI1029" s="17" t="str">
        <f>IF('Peer Comparison Tool'!$D$12="NR","",IF($C1029='Peer Comparison Tool'!$D$9,COUNT('CECL &lt;50B Database'!$AI$1:AI1028)+1,""))</f>
        <v/>
      </c>
    </row>
    <row r="1030" spans="29:35" x14ac:dyDescent="0.25">
      <c r="AC1030" s="16" t="str">
        <f t="shared" si="96"/>
        <v/>
      </c>
      <c r="AD1030" s="16" t="str">
        <f t="shared" si="97"/>
        <v/>
      </c>
      <c r="AE1030" s="16" t="str">
        <f t="shared" si="98"/>
        <v/>
      </c>
      <c r="AF1030" s="16" t="str">
        <f t="shared" si="99"/>
        <v/>
      </c>
      <c r="AG1030" s="16" t="str">
        <f t="shared" si="100"/>
        <v/>
      </c>
      <c r="AH1030" s="16">
        <f t="shared" si="101"/>
        <v>0</v>
      </c>
      <c r="AI1030" s="17" t="str">
        <f>IF('Peer Comparison Tool'!$D$12="NR","",IF($C1030='Peer Comparison Tool'!$D$9,COUNT('CECL &lt;50B Database'!$AI$1:AI1029)+1,""))</f>
        <v/>
      </c>
    </row>
    <row r="1031" spans="29:35" x14ac:dyDescent="0.25">
      <c r="AC1031" s="16" t="str">
        <f t="shared" si="96"/>
        <v/>
      </c>
      <c r="AD1031" s="16" t="str">
        <f t="shared" si="97"/>
        <v/>
      </c>
      <c r="AE1031" s="16" t="str">
        <f t="shared" si="98"/>
        <v/>
      </c>
      <c r="AF1031" s="16" t="str">
        <f t="shared" si="99"/>
        <v/>
      </c>
      <c r="AG1031" s="16" t="str">
        <f t="shared" si="100"/>
        <v/>
      </c>
      <c r="AH1031" s="16">
        <f t="shared" si="101"/>
        <v>0</v>
      </c>
      <c r="AI1031" s="17" t="str">
        <f>IF('Peer Comparison Tool'!$D$12="NR","",IF($C1031='Peer Comparison Tool'!$D$9,COUNT('CECL &lt;50B Database'!$AI$1:AI1030)+1,""))</f>
        <v/>
      </c>
    </row>
    <row r="1032" spans="29:35" x14ac:dyDescent="0.25">
      <c r="AC1032" s="16" t="str">
        <f t="shared" si="96"/>
        <v/>
      </c>
      <c r="AD1032" s="16" t="str">
        <f t="shared" si="97"/>
        <v/>
      </c>
      <c r="AE1032" s="16" t="str">
        <f t="shared" si="98"/>
        <v/>
      </c>
      <c r="AF1032" s="16" t="str">
        <f t="shared" si="99"/>
        <v/>
      </c>
      <c r="AG1032" s="16" t="str">
        <f t="shared" si="100"/>
        <v/>
      </c>
      <c r="AH1032" s="16">
        <f t="shared" si="101"/>
        <v>0</v>
      </c>
      <c r="AI1032" s="17" t="str">
        <f>IF('Peer Comparison Tool'!$D$12="NR","",IF($C1032='Peer Comparison Tool'!$D$9,COUNT('CECL &lt;50B Database'!$AI$1:AI1031)+1,""))</f>
        <v/>
      </c>
    </row>
    <row r="1033" spans="29:35" x14ac:dyDescent="0.25">
      <c r="AC1033" s="16" t="str">
        <f t="shared" si="96"/>
        <v/>
      </c>
      <c r="AD1033" s="16" t="str">
        <f t="shared" si="97"/>
        <v/>
      </c>
      <c r="AE1033" s="16" t="str">
        <f t="shared" si="98"/>
        <v/>
      </c>
      <c r="AF1033" s="16" t="str">
        <f t="shared" si="99"/>
        <v/>
      </c>
      <c r="AG1033" s="16" t="str">
        <f t="shared" si="100"/>
        <v/>
      </c>
      <c r="AH1033" s="16">
        <f t="shared" si="101"/>
        <v>0</v>
      </c>
      <c r="AI1033" s="17" t="str">
        <f>IF('Peer Comparison Tool'!$D$12="NR","",IF($C1033='Peer Comparison Tool'!$D$9,COUNT('CECL &lt;50B Database'!$AI$1:AI1032)+1,""))</f>
        <v/>
      </c>
    </row>
    <row r="1034" spans="29:35" x14ac:dyDescent="0.25">
      <c r="AC1034" s="16" t="str">
        <f t="shared" si="96"/>
        <v/>
      </c>
      <c r="AD1034" s="16" t="str">
        <f t="shared" si="97"/>
        <v/>
      </c>
      <c r="AE1034" s="16" t="str">
        <f t="shared" si="98"/>
        <v/>
      </c>
      <c r="AF1034" s="16" t="str">
        <f t="shared" si="99"/>
        <v/>
      </c>
      <c r="AG1034" s="16" t="str">
        <f t="shared" si="100"/>
        <v/>
      </c>
      <c r="AH1034" s="16">
        <f t="shared" si="101"/>
        <v>0</v>
      </c>
      <c r="AI1034" s="17" t="str">
        <f>IF('Peer Comparison Tool'!$D$12="NR","",IF($C1034='Peer Comparison Tool'!$D$9,COUNT('CECL &lt;50B Database'!$AI$1:AI1033)+1,""))</f>
        <v/>
      </c>
    </row>
    <row r="1035" spans="29:35" x14ac:dyDescent="0.25">
      <c r="AC1035" s="16" t="str">
        <f t="shared" si="96"/>
        <v/>
      </c>
      <c r="AD1035" s="16" t="str">
        <f t="shared" si="97"/>
        <v/>
      </c>
      <c r="AE1035" s="16" t="str">
        <f t="shared" si="98"/>
        <v/>
      </c>
      <c r="AF1035" s="16" t="str">
        <f t="shared" si="99"/>
        <v/>
      </c>
      <c r="AG1035" s="16" t="str">
        <f t="shared" si="100"/>
        <v/>
      </c>
      <c r="AH1035" s="16">
        <f t="shared" si="101"/>
        <v>0</v>
      </c>
      <c r="AI1035" s="17" t="str">
        <f>IF('Peer Comparison Tool'!$D$12="NR","",IF($C1035='Peer Comparison Tool'!$D$9,COUNT('CECL &lt;50B Database'!$AI$1:AI1034)+1,""))</f>
        <v/>
      </c>
    </row>
    <row r="1036" spans="29:35" x14ac:dyDescent="0.25">
      <c r="AC1036" s="16" t="str">
        <f t="shared" si="96"/>
        <v/>
      </c>
      <c r="AD1036" s="16" t="str">
        <f t="shared" si="97"/>
        <v/>
      </c>
      <c r="AE1036" s="16" t="str">
        <f t="shared" si="98"/>
        <v/>
      </c>
      <c r="AF1036" s="16" t="str">
        <f t="shared" si="99"/>
        <v/>
      </c>
      <c r="AG1036" s="16" t="str">
        <f t="shared" si="100"/>
        <v/>
      </c>
      <c r="AH1036" s="16">
        <f t="shared" si="101"/>
        <v>0</v>
      </c>
      <c r="AI1036" s="17" t="str">
        <f>IF('Peer Comparison Tool'!$D$12="NR","",IF($C1036='Peer Comparison Tool'!$D$9,COUNT('CECL &lt;50B Database'!$AI$1:AI1035)+1,""))</f>
        <v/>
      </c>
    </row>
    <row r="1037" spans="29:35" x14ac:dyDescent="0.25">
      <c r="AC1037" s="16" t="str">
        <f t="shared" si="96"/>
        <v/>
      </c>
      <c r="AD1037" s="16" t="str">
        <f t="shared" si="97"/>
        <v/>
      </c>
      <c r="AE1037" s="16" t="str">
        <f t="shared" si="98"/>
        <v/>
      </c>
      <c r="AF1037" s="16" t="str">
        <f t="shared" si="99"/>
        <v/>
      </c>
      <c r="AG1037" s="16" t="str">
        <f t="shared" si="100"/>
        <v/>
      </c>
      <c r="AH1037" s="16">
        <f t="shared" si="101"/>
        <v>0</v>
      </c>
      <c r="AI1037" s="17" t="str">
        <f>IF('Peer Comparison Tool'!$D$12="NR","",IF($C1037='Peer Comparison Tool'!$D$9,COUNT('CECL &lt;50B Database'!$AI$1:AI1036)+1,""))</f>
        <v/>
      </c>
    </row>
    <row r="1038" spans="29:35" x14ac:dyDescent="0.25">
      <c r="AC1038" s="16" t="str">
        <f t="shared" si="96"/>
        <v/>
      </c>
      <c r="AD1038" s="16" t="str">
        <f t="shared" si="97"/>
        <v/>
      </c>
      <c r="AE1038" s="16" t="str">
        <f t="shared" si="98"/>
        <v/>
      </c>
      <c r="AF1038" s="16" t="str">
        <f t="shared" si="99"/>
        <v/>
      </c>
      <c r="AG1038" s="16" t="str">
        <f t="shared" si="100"/>
        <v/>
      </c>
      <c r="AH1038" s="16">
        <f t="shared" si="101"/>
        <v>0</v>
      </c>
      <c r="AI1038" s="17" t="str">
        <f>IF('Peer Comparison Tool'!$D$12="NR","",IF($C1038='Peer Comparison Tool'!$D$9,COUNT('CECL &lt;50B Database'!$AI$1:AI1037)+1,""))</f>
        <v/>
      </c>
    </row>
    <row r="1039" spans="29:35" x14ac:dyDescent="0.25">
      <c r="AC1039" s="16" t="str">
        <f t="shared" si="96"/>
        <v/>
      </c>
      <c r="AD1039" s="16" t="str">
        <f t="shared" si="97"/>
        <v/>
      </c>
      <c r="AE1039" s="16" t="str">
        <f t="shared" si="98"/>
        <v/>
      </c>
      <c r="AF1039" s="16" t="str">
        <f t="shared" si="99"/>
        <v/>
      </c>
      <c r="AG1039" s="16" t="str">
        <f t="shared" si="100"/>
        <v/>
      </c>
      <c r="AH1039" s="16">
        <f t="shared" si="101"/>
        <v>0</v>
      </c>
      <c r="AI1039" s="17" t="str">
        <f>IF('Peer Comparison Tool'!$D$12="NR","",IF($C1039='Peer Comparison Tool'!$D$9,COUNT('CECL &lt;50B Database'!$AI$1:AI1038)+1,""))</f>
        <v/>
      </c>
    </row>
    <row r="1040" spans="29:35" x14ac:dyDescent="0.25">
      <c r="AC1040" s="16" t="str">
        <f t="shared" si="96"/>
        <v/>
      </c>
      <c r="AD1040" s="16" t="str">
        <f t="shared" si="97"/>
        <v/>
      </c>
      <c r="AE1040" s="16" t="str">
        <f t="shared" si="98"/>
        <v/>
      </c>
      <c r="AF1040" s="16" t="str">
        <f t="shared" si="99"/>
        <v/>
      </c>
      <c r="AG1040" s="16" t="str">
        <f t="shared" si="100"/>
        <v/>
      </c>
      <c r="AH1040" s="16">
        <f t="shared" si="101"/>
        <v>0</v>
      </c>
      <c r="AI1040" s="17" t="str">
        <f>IF('Peer Comparison Tool'!$D$12="NR","",IF($C1040='Peer Comparison Tool'!$D$9,COUNT('CECL &lt;50B Database'!$AI$1:AI1039)+1,""))</f>
        <v/>
      </c>
    </row>
    <row r="1041" spans="29:35" x14ac:dyDescent="0.25">
      <c r="AC1041" s="16" t="str">
        <f t="shared" si="96"/>
        <v/>
      </c>
      <c r="AD1041" s="16" t="str">
        <f t="shared" si="97"/>
        <v/>
      </c>
      <c r="AE1041" s="16" t="str">
        <f t="shared" si="98"/>
        <v/>
      </c>
      <c r="AF1041" s="16" t="str">
        <f t="shared" si="99"/>
        <v/>
      </c>
      <c r="AG1041" s="16" t="str">
        <f t="shared" si="100"/>
        <v/>
      </c>
      <c r="AH1041" s="16">
        <f t="shared" si="101"/>
        <v>0</v>
      </c>
      <c r="AI1041" s="17" t="str">
        <f>IF('Peer Comparison Tool'!$D$12="NR","",IF($C1041='Peer Comparison Tool'!$D$9,COUNT('CECL &lt;50B Database'!$AI$1:AI1040)+1,""))</f>
        <v/>
      </c>
    </row>
    <row r="1042" spans="29:35" x14ac:dyDescent="0.25">
      <c r="AC1042" s="16" t="str">
        <f t="shared" si="96"/>
        <v/>
      </c>
      <c r="AD1042" s="16" t="str">
        <f t="shared" si="97"/>
        <v/>
      </c>
      <c r="AE1042" s="16" t="str">
        <f t="shared" si="98"/>
        <v/>
      </c>
      <c r="AF1042" s="16" t="str">
        <f t="shared" si="99"/>
        <v/>
      </c>
      <c r="AG1042" s="16" t="str">
        <f t="shared" si="100"/>
        <v/>
      </c>
      <c r="AH1042" s="16">
        <f t="shared" si="101"/>
        <v>0</v>
      </c>
      <c r="AI1042" s="17" t="str">
        <f>IF('Peer Comparison Tool'!$D$12="NR","",IF($C1042='Peer Comparison Tool'!$D$9,COUNT('CECL &lt;50B Database'!$AI$1:AI1041)+1,""))</f>
        <v/>
      </c>
    </row>
    <row r="1043" spans="29:35" x14ac:dyDescent="0.25">
      <c r="AC1043" s="16" t="str">
        <f t="shared" si="96"/>
        <v/>
      </c>
      <c r="AD1043" s="16" t="str">
        <f t="shared" si="97"/>
        <v/>
      </c>
      <c r="AE1043" s="16" t="str">
        <f t="shared" si="98"/>
        <v/>
      </c>
      <c r="AF1043" s="16" t="str">
        <f t="shared" si="99"/>
        <v/>
      </c>
      <c r="AG1043" s="16" t="str">
        <f t="shared" si="100"/>
        <v/>
      </c>
      <c r="AH1043" s="16">
        <f t="shared" si="101"/>
        <v>0</v>
      </c>
      <c r="AI1043" s="17" t="str">
        <f>IF('Peer Comparison Tool'!$D$12="NR","",IF($C1043='Peer Comparison Tool'!$D$9,COUNT('CECL &lt;50B Database'!$AI$1:AI1042)+1,""))</f>
        <v/>
      </c>
    </row>
    <row r="1044" spans="29:35" x14ac:dyDescent="0.25">
      <c r="AC1044" s="16" t="str">
        <f t="shared" si="96"/>
        <v/>
      </c>
      <c r="AD1044" s="16" t="str">
        <f t="shared" si="97"/>
        <v/>
      </c>
      <c r="AE1044" s="16" t="str">
        <f t="shared" si="98"/>
        <v/>
      </c>
      <c r="AF1044" s="16" t="str">
        <f t="shared" si="99"/>
        <v/>
      </c>
      <c r="AG1044" s="16" t="str">
        <f t="shared" si="100"/>
        <v/>
      </c>
      <c r="AH1044" s="16">
        <f t="shared" si="101"/>
        <v>0</v>
      </c>
      <c r="AI1044" s="17" t="str">
        <f>IF('Peer Comparison Tool'!$D$12="NR","",IF($C1044='Peer Comparison Tool'!$D$9,COUNT('CECL &lt;50B Database'!$AI$1:AI1043)+1,""))</f>
        <v/>
      </c>
    </row>
    <row r="1045" spans="29:35" x14ac:dyDescent="0.25">
      <c r="AC1045" s="16" t="str">
        <f t="shared" si="96"/>
        <v/>
      </c>
      <c r="AD1045" s="16" t="str">
        <f t="shared" si="97"/>
        <v/>
      </c>
      <c r="AE1045" s="16" t="str">
        <f t="shared" si="98"/>
        <v/>
      </c>
      <c r="AF1045" s="16" t="str">
        <f t="shared" si="99"/>
        <v/>
      </c>
      <c r="AG1045" s="16" t="str">
        <f t="shared" si="100"/>
        <v/>
      </c>
      <c r="AH1045" s="16">
        <f t="shared" si="101"/>
        <v>0</v>
      </c>
      <c r="AI1045" s="17" t="str">
        <f>IF('Peer Comparison Tool'!$D$12="NR","",IF($C1045='Peer Comparison Tool'!$D$9,COUNT('CECL &lt;50B Database'!$AI$1:AI1044)+1,""))</f>
        <v/>
      </c>
    </row>
    <row r="1046" spans="29:35" x14ac:dyDescent="0.25">
      <c r="AC1046" s="16" t="str">
        <f t="shared" si="96"/>
        <v/>
      </c>
      <c r="AD1046" s="16" t="str">
        <f t="shared" si="97"/>
        <v/>
      </c>
      <c r="AE1046" s="16" t="str">
        <f t="shared" si="98"/>
        <v/>
      </c>
      <c r="AF1046" s="16" t="str">
        <f t="shared" si="99"/>
        <v/>
      </c>
      <c r="AG1046" s="16" t="str">
        <f t="shared" si="100"/>
        <v/>
      </c>
      <c r="AH1046" s="16">
        <f t="shared" si="101"/>
        <v>0</v>
      </c>
      <c r="AI1046" s="17" t="str">
        <f>IF('Peer Comparison Tool'!$D$12="NR","",IF($C1046='Peer Comparison Tool'!$D$9,COUNT('CECL &lt;50B Database'!$AI$1:AI1045)+1,""))</f>
        <v/>
      </c>
    </row>
    <row r="1047" spans="29:35" x14ac:dyDescent="0.25">
      <c r="AC1047" s="16" t="str">
        <f t="shared" si="96"/>
        <v/>
      </c>
      <c r="AD1047" s="16" t="str">
        <f t="shared" si="97"/>
        <v/>
      </c>
      <c r="AE1047" s="16" t="str">
        <f t="shared" si="98"/>
        <v/>
      </c>
      <c r="AF1047" s="16" t="str">
        <f t="shared" si="99"/>
        <v/>
      </c>
      <c r="AG1047" s="16" t="str">
        <f t="shared" si="100"/>
        <v/>
      </c>
      <c r="AH1047" s="16">
        <f t="shared" si="101"/>
        <v>0</v>
      </c>
      <c r="AI1047" s="17" t="str">
        <f>IF('Peer Comparison Tool'!$D$12="NR","",IF($C1047='Peer Comparison Tool'!$D$9,COUNT('CECL &lt;50B Database'!$AI$1:AI1046)+1,""))</f>
        <v/>
      </c>
    </row>
    <row r="1048" spans="29:35" x14ac:dyDescent="0.25">
      <c r="AC1048" s="16" t="str">
        <f t="shared" si="96"/>
        <v/>
      </c>
      <c r="AD1048" s="16" t="str">
        <f t="shared" si="97"/>
        <v/>
      </c>
      <c r="AE1048" s="16" t="str">
        <f t="shared" si="98"/>
        <v/>
      </c>
      <c r="AF1048" s="16" t="str">
        <f t="shared" si="99"/>
        <v/>
      </c>
      <c r="AG1048" s="16" t="str">
        <f t="shared" si="100"/>
        <v/>
      </c>
      <c r="AH1048" s="16">
        <f t="shared" si="101"/>
        <v>0</v>
      </c>
      <c r="AI1048" s="17" t="str">
        <f>IF('Peer Comparison Tool'!$D$12="NR","",IF($C1048='Peer Comparison Tool'!$D$9,COUNT('CECL &lt;50B Database'!$AI$1:AI1047)+1,""))</f>
        <v/>
      </c>
    </row>
    <row r="1049" spans="29:35" x14ac:dyDescent="0.25">
      <c r="AC1049" s="16" t="str">
        <f t="shared" si="96"/>
        <v/>
      </c>
      <c r="AD1049" s="16" t="str">
        <f t="shared" si="97"/>
        <v/>
      </c>
      <c r="AE1049" s="16" t="str">
        <f t="shared" si="98"/>
        <v/>
      </c>
      <c r="AF1049" s="16" t="str">
        <f t="shared" si="99"/>
        <v/>
      </c>
      <c r="AG1049" s="16" t="str">
        <f t="shared" si="100"/>
        <v/>
      </c>
      <c r="AH1049" s="16">
        <f t="shared" si="101"/>
        <v>0</v>
      </c>
      <c r="AI1049" s="17" t="str">
        <f>IF('Peer Comparison Tool'!$D$12="NR","",IF($C1049='Peer Comparison Tool'!$D$9,COUNT('CECL &lt;50B Database'!$AI$1:AI1048)+1,""))</f>
        <v/>
      </c>
    </row>
    <row r="1050" spans="29:35" x14ac:dyDescent="0.25">
      <c r="AC1050" s="16" t="str">
        <f t="shared" si="96"/>
        <v/>
      </c>
      <c r="AD1050" s="16" t="str">
        <f t="shared" si="97"/>
        <v/>
      </c>
      <c r="AE1050" s="16" t="str">
        <f t="shared" si="98"/>
        <v/>
      </c>
      <c r="AF1050" s="16" t="str">
        <f t="shared" si="99"/>
        <v/>
      </c>
      <c r="AG1050" s="16" t="str">
        <f t="shared" si="100"/>
        <v/>
      </c>
      <c r="AH1050" s="16">
        <f t="shared" si="101"/>
        <v>0</v>
      </c>
      <c r="AI1050" s="17" t="str">
        <f>IF('Peer Comparison Tool'!$D$12="NR","",IF($C1050='Peer Comparison Tool'!$D$9,COUNT('CECL &lt;50B Database'!$AI$1:AI1049)+1,""))</f>
        <v/>
      </c>
    </row>
    <row r="1051" spans="29:35" x14ac:dyDescent="0.25">
      <c r="AC1051" s="16" t="str">
        <f t="shared" si="96"/>
        <v/>
      </c>
      <c r="AD1051" s="16" t="str">
        <f t="shared" si="97"/>
        <v/>
      </c>
      <c r="AE1051" s="16" t="str">
        <f t="shared" si="98"/>
        <v/>
      </c>
      <c r="AF1051" s="16" t="str">
        <f t="shared" si="99"/>
        <v/>
      </c>
      <c r="AG1051" s="16" t="str">
        <f t="shared" si="100"/>
        <v/>
      </c>
      <c r="AH1051" s="16">
        <f t="shared" si="101"/>
        <v>0</v>
      </c>
      <c r="AI1051" s="17" t="str">
        <f>IF('Peer Comparison Tool'!$D$12="NR","",IF($C1051='Peer Comparison Tool'!$D$9,COUNT('CECL &lt;50B Database'!$AI$1:AI1050)+1,""))</f>
        <v/>
      </c>
    </row>
    <row r="1052" spans="29:35" x14ac:dyDescent="0.25">
      <c r="AC1052" s="16" t="str">
        <f t="shared" si="96"/>
        <v/>
      </c>
      <c r="AD1052" s="16" t="str">
        <f t="shared" si="97"/>
        <v/>
      </c>
      <c r="AE1052" s="16" t="str">
        <f t="shared" si="98"/>
        <v/>
      </c>
      <c r="AF1052" s="16" t="str">
        <f t="shared" si="99"/>
        <v/>
      </c>
      <c r="AG1052" s="16" t="str">
        <f t="shared" si="100"/>
        <v/>
      </c>
      <c r="AH1052" s="16">
        <f t="shared" si="101"/>
        <v>0</v>
      </c>
      <c r="AI1052" s="17" t="str">
        <f>IF('Peer Comparison Tool'!$D$12="NR","",IF($C1052='Peer Comparison Tool'!$D$9,COUNT('CECL &lt;50B Database'!$AI$1:AI1051)+1,""))</f>
        <v/>
      </c>
    </row>
    <row r="1053" spans="29:35" x14ac:dyDescent="0.25">
      <c r="AC1053" s="16" t="str">
        <f t="shared" si="96"/>
        <v/>
      </c>
      <c r="AD1053" s="16" t="str">
        <f t="shared" si="97"/>
        <v/>
      </c>
      <c r="AE1053" s="16" t="str">
        <f t="shared" si="98"/>
        <v/>
      </c>
      <c r="AF1053" s="16" t="str">
        <f t="shared" si="99"/>
        <v/>
      </c>
      <c r="AG1053" s="16" t="str">
        <f t="shared" si="100"/>
        <v/>
      </c>
      <c r="AH1053" s="16">
        <f t="shared" si="101"/>
        <v>0</v>
      </c>
      <c r="AI1053" s="17" t="str">
        <f>IF('Peer Comparison Tool'!$D$12="NR","",IF($C1053='Peer Comparison Tool'!$D$9,COUNT('CECL &lt;50B Database'!$AI$1:AI1052)+1,""))</f>
        <v/>
      </c>
    </row>
    <row r="1054" spans="29:35" x14ac:dyDescent="0.25">
      <c r="AC1054" s="16" t="str">
        <f t="shared" si="96"/>
        <v/>
      </c>
      <c r="AD1054" s="16" t="str">
        <f t="shared" si="97"/>
        <v/>
      </c>
      <c r="AE1054" s="16" t="str">
        <f t="shared" si="98"/>
        <v/>
      </c>
      <c r="AF1054" s="16" t="str">
        <f t="shared" si="99"/>
        <v/>
      </c>
      <c r="AG1054" s="16" t="str">
        <f t="shared" si="100"/>
        <v/>
      </c>
      <c r="AH1054" s="16">
        <f t="shared" si="101"/>
        <v>0</v>
      </c>
      <c r="AI1054" s="17" t="str">
        <f>IF('Peer Comparison Tool'!$D$12="NR","",IF($C1054='Peer Comparison Tool'!$D$9,COUNT('CECL &lt;50B Database'!$AI$1:AI1053)+1,""))</f>
        <v/>
      </c>
    </row>
    <row r="1055" spans="29:35" x14ac:dyDescent="0.25">
      <c r="AC1055" s="16" t="str">
        <f t="shared" si="96"/>
        <v/>
      </c>
      <c r="AD1055" s="16" t="str">
        <f t="shared" si="97"/>
        <v/>
      </c>
      <c r="AE1055" s="16" t="str">
        <f t="shared" si="98"/>
        <v/>
      </c>
      <c r="AF1055" s="16" t="str">
        <f t="shared" si="99"/>
        <v/>
      </c>
      <c r="AG1055" s="16" t="str">
        <f t="shared" si="100"/>
        <v/>
      </c>
      <c r="AH1055" s="16">
        <f t="shared" si="101"/>
        <v>0</v>
      </c>
      <c r="AI1055" s="17" t="str">
        <f>IF('Peer Comparison Tool'!$D$12="NR","",IF($C1055='Peer Comparison Tool'!$D$9,COUNT('CECL &lt;50B Database'!$AI$1:AI1054)+1,""))</f>
        <v/>
      </c>
    </row>
    <row r="1056" spans="29:35" x14ac:dyDescent="0.25">
      <c r="AC1056" s="16" t="str">
        <f t="shared" si="96"/>
        <v/>
      </c>
      <c r="AD1056" s="16" t="str">
        <f t="shared" si="97"/>
        <v/>
      </c>
      <c r="AE1056" s="16" t="str">
        <f t="shared" si="98"/>
        <v/>
      </c>
      <c r="AF1056" s="16" t="str">
        <f t="shared" si="99"/>
        <v/>
      </c>
      <c r="AG1056" s="16" t="str">
        <f t="shared" si="100"/>
        <v/>
      </c>
      <c r="AH1056" s="16">
        <f t="shared" si="101"/>
        <v>0</v>
      </c>
      <c r="AI1056" s="17" t="str">
        <f>IF('Peer Comparison Tool'!$D$12="NR","",IF($C1056='Peer Comparison Tool'!$D$9,COUNT('CECL &lt;50B Database'!$AI$1:AI1055)+1,""))</f>
        <v/>
      </c>
    </row>
    <row r="1057" spans="29:35" x14ac:dyDescent="0.25">
      <c r="AC1057" s="16" t="str">
        <f t="shared" si="96"/>
        <v/>
      </c>
      <c r="AD1057" s="16" t="str">
        <f t="shared" si="97"/>
        <v/>
      </c>
      <c r="AE1057" s="16" t="str">
        <f t="shared" si="98"/>
        <v/>
      </c>
      <c r="AF1057" s="16" t="str">
        <f t="shared" si="99"/>
        <v/>
      </c>
      <c r="AG1057" s="16" t="str">
        <f t="shared" si="100"/>
        <v/>
      </c>
      <c r="AH1057" s="16">
        <f t="shared" si="101"/>
        <v>0</v>
      </c>
      <c r="AI1057" s="17" t="str">
        <f>IF('Peer Comparison Tool'!$D$12="NR","",IF($C1057='Peer Comparison Tool'!$D$9,COUNT('CECL &lt;50B Database'!$AI$1:AI1056)+1,""))</f>
        <v/>
      </c>
    </row>
    <row r="1058" spans="29:35" x14ac:dyDescent="0.25">
      <c r="AC1058" s="16" t="str">
        <f t="shared" si="96"/>
        <v/>
      </c>
      <c r="AD1058" s="16" t="str">
        <f t="shared" si="97"/>
        <v/>
      </c>
      <c r="AE1058" s="16" t="str">
        <f t="shared" si="98"/>
        <v/>
      </c>
      <c r="AF1058" s="16" t="str">
        <f t="shared" si="99"/>
        <v/>
      </c>
      <c r="AG1058" s="16" t="str">
        <f t="shared" si="100"/>
        <v/>
      </c>
      <c r="AH1058" s="16">
        <f t="shared" si="101"/>
        <v>0</v>
      </c>
      <c r="AI1058" s="17" t="str">
        <f>IF('Peer Comparison Tool'!$D$12="NR","",IF($C1058='Peer Comparison Tool'!$D$9,COUNT('CECL &lt;50B Database'!$AI$1:AI1057)+1,""))</f>
        <v/>
      </c>
    </row>
    <row r="1059" spans="29:35" x14ac:dyDescent="0.25">
      <c r="AC1059" s="16" t="str">
        <f t="shared" si="96"/>
        <v/>
      </c>
      <c r="AD1059" s="16" t="str">
        <f t="shared" si="97"/>
        <v/>
      </c>
      <c r="AE1059" s="16" t="str">
        <f t="shared" si="98"/>
        <v/>
      </c>
      <c r="AF1059" s="16" t="str">
        <f t="shared" si="99"/>
        <v/>
      </c>
      <c r="AG1059" s="16" t="str">
        <f t="shared" si="100"/>
        <v/>
      </c>
      <c r="AH1059" s="16">
        <f t="shared" si="101"/>
        <v>0</v>
      </c>
      <c r="AI1059" s="17" t="str">
        <f>IF('Peer Comparison Tool'!$D$12="NR","",IF($C1059='Peer Comparison Tool'!$D$9,COUNT('CECL &lt;50B Database'!$AI$1:AI1058)+1,""))</f>
        <v/>
      </c>
    </row>
    <row r="1060" spans="29:35" x14ac:dyDescent="0.25">
      <c r="AC1060" s="16" t="str">
        <f t="shared" si="96"/>
        <v/>
      </c>
      <c r="AD1060" s="16" t="str">
        <f t="shared" si="97"/>
        <v/>
      </c>
      <c r="AE1060" s="16" t="str">
        <f t="shared" si="98"/>
        <v/>
      </c>
      <c r="AF1060" s="16" t="str">
        <f t="shared" si="99"/>
        <v/>
      </c>
      <c r="AG1060" s="16" t="str">
        <f t="shared" si="100"/>
        <v/>
      </c>
      <c r="AH1060" s="16">
        <f t="shared" si="101"/>
        <v>0</v>
      </c>
      <c r="AI1060" s="17" t="str">
        <f>IF('Peer Comparison Tool'!$D$12="NR","",IF($C1060='Peer Comparison Tool'!$D$9,COUNT('CECL &lt;50B Database'!$AI$1:AI1059)+1,""))</f>
        <v/>
      </c>
    </row>
    <row r="1061" spans="29:35" x14ac:dyDescent="0.25">
      <c r="AC1061" s="16" t="str">
        <f t="shared" si="96"/>
        <v/>
      </c>
      <c r="AD1061" s="16" t="str">
        <f t="shared" si="97"/>
        <v/>
      </c>
      <c r="AE1061" s="16" t="str">
        <f t="shared" si="98"/>
        <v/>
      </c>
      <c r="AF1061" s="16" t="str">
        <f t="shared" si="99"/>
        <v/>
      </c>
      <c r="AG1061" s="16" t="str">
        <f t="shared" si="100"/>
        <v/>
      </c>
      <c r="AH1061" s="16">
        <f t="shared" si="101"/>
        <v>0</v>
      </c>
      <c r="AI1061" s="17" t="str">
        <f>IF('Peer Comparison Tool'!$D$12="NR","",IF($C1061='Peer Comparison Tool'!$D$9,COUNT('CECL &lt;50B Database'!$AI$1:AI1060)+1,""))</f>
        <v/>
      </c>
    </row>
    <row r="1062" spans="29:35" x14ac:dyDescent="0.25">
      <c r="AC1062" s="16" t="str">
        <f t="shared" si="96"/>
        <v/>
      </c>
      <c r="AD1062" s="16" t="str">
        <f t="shared" si="97"/>
        <v/>
      </c>
      <c r="AE1062" s="16" t="str">
        <f t="shared" si="98"/>
        <v/>
      </c>
      <c r="AF1062" s="16" t="str">
        <f t="shared" si="99"/>
        <v/>
      </c>
      <c r="AG1062" s="16" t="str">
        <f t="shared" si="100"/>
        <v/>
      </c>
      <c r="AH1062" s="16">
        <f t="shared" si="101"/>
        <v>0</v>
      </c>
      <c r="AI1062" s="17" t="str">
        <f>IF('Peer Comparison Tool'!$D$12="NR","",IF($C1062='Peer Comparison Tool'!$D$9,COUNT('CECL &lt;50B Database'!$AI$1:AI1061)+1,""))</f>
        <v/>
      </c>
    </row>
    <row r="1063" spans="29:35" x14ac:dyDescent="0.25">
      <c r="AC1063" s="16" t="str">
        <f t="shared" si="96"/>
        <v/>
      </c>
      <c r="AD1063" s="16" t="str">
        <f t="shared" si="97"/>
        <v/>
      </c>
      <c r="AE1063" s="16" t="str">
        <f t="shared" si="98"/>
        <v/>
      </c>
      <c r="AF1063" s="16" t="str">
        <f t="shared" si="99"/>
        <v/>
      </c>
      <c r="AG1063" s="16" t="str">
        <f t="shared" si="100"/>
        <v/>
      </c>
      <c r="AH1063" s="16">
        <f t="shared" si="101"/>
        <v>0</v>
      </c>
      <c r="AI1063" s="17" t="str">
        <f>IF('Peer Comparison Tool'!$D$12="NR","",IF($C1063='Peer Comparison Tool'!$D$9,COUNT('CECL &lt;50B Database'!$AI$1:AI1062)+1,""))</f>
        <v/>
      </c>
    </row>
    <row r="1064" spans="29:35" x14ac:dyDescent="0.25">
      <c r="AC1064" s="16" t="str">
        <f t="shared" si="96"/>
        <v/>
      </c>
      <c r="AD1064" s="16" t="str">
        <f t="shared" si="97"/>
        <v/>
      </c>
      <c r="AE1064" s="16" t="str">
        <f t="shared" si="98"/>
        <v/>
      </c>
      <c r="AF1064" s="16" t="str">
        <f t="shared" si="99"/>
        <v/>
      </c>
      <c r="AG1064" s="16" t="str">
        <f t="shared" si="100"/>
        <v/>
      </c>
      <c r="AH1064" s="16">
        <f t="shared" si="101"/>
        <v>0</v>
      </c>
      <c r="AI1064" s="17" t="str">
        <f>IF('Peer Comparison Tool'!$D$12="NR","",IF($C1064='Peer Comparison Tool'!$D$9,COUNT('CECL &lt;50B Database'!$AI$1:AI1063)+1,""))</f>
        <v/>
      </c>
    </row>
    <row r="1065" spans="29:35" x14ac:dyDescent="0.25">
      <c r="AC1065" s="16" t="str">
        <f t="shared" si="96"/>
        <v/>
      </c>
      <c r="AD1065" s="16" t="str">
        <f t="shared" si="97"/>
        <v/>
      </c>
      <c r="AE1065" s="16" t="str">
        <f t="shared" si="98"/>
        <v/>
      </c>
      <c r="AF1065" s="16" t="str">
        <f t="shared" si="99"/>
        <v/>
      </c>
      <c r="AG1065" s="16" t="str">
        <f t="shared" si="100"/>
        <v/>
      </c>
      <c r="AH1065" s="16">
        <f t="shared" si="101"/>
        <v>0</v>
      </c>
      <c r="AI1065" s="17" t="str">
        <f>IF('Peer Comparison Tool'!$D$12="NR","",IF($C1065='Peer Comparison Tool'!$D$9,COUNT('CECL &lt;50B Database'!$AI$1:AI1064)+1,""))</f>
        <v/>
      </c>
    </row>
    <row r="1066" spans="29:35" x14ac:dyDescent="0.25">
      <c r="AC1066" s="16" t="str">
        <f t="shared" si="96"/>
        <v/>
      </c>
      <c r="AD1066" s="16" t="str">
        <f t="shared" si="97"/>
        <v/>
      </c>
      <c r="AE1066" s="16" t="str">
        <f t="shared" si="98"/>
        <v/>
      </c>
      <c r="AF1066" s="16" t="str">
        <f t="shared" si="99"/>
        <v/>
      </c>
      <c r="AG1066" s="16" t="str">
        <f t="shared" si="100"/>
        <v/>
      </c>
      <c r="AH1066" s="16">
        <f t="shared" si="101"/>
        <v>0</v>
      </c>
      <c r="AI1066" s="17" t="str">
        <f>IF('Peer Comparison Tool'!$D$12="NR","",IF($C1066='Peer Comparison Tool'!$D$9,COUNT('CECL &lt;50B Database'!$AI$1:AI1065)+1,""))</f>
        <v/>
      </c>
    </row>
    <row r="1067" spans="29:35" x14ac:dyDescent="0.25">
      <c r="AC1067" s="16" t="str">
        <f t="shared" si="96"/>
        <v/>
      </c>
      <c r="AD1067" s="16" t="str">
        <f t="shared" si="97"/>
        <v/>
      </c>
      <c r="AE1067" s="16" t="str">
        <f t="shared" si="98"/>
        <v/>
      </c>
      <c r="AF1067" s="16" t="str">
        <f t="shared" si="99"/>
        <v/>
      </c>
      <c r="AG1067" s="16" t="str">
        <f t="shared" si="100"/>
        <v/>
      </c>
      <c r="AH1067" s="16">
        <f t="shared" si="101"/>
        <v>0</v>
      </c>
      <c r="AI1067" s="17" t="str">
        <f>IF('Peer Comparison Tool'!$D$12="NR","",IF($C1067='Peer Comparison Tool'!$D$9,COUNT('CECL &lt;50B Database'!$AI$1:AI1066)+1,""))</f>
        <v/>
      </c>
    </row>
    <row r="1068" spans="29:35" x14ac:dyDescent="0.25">
      <c r="AC1068" s="16" t="str">
        <f t="shared" si="96"/>
        <v/>
      </c>
      <c r="AD1068" s="16" t="str">
        <f t="shared" si="97"/>
        <v/>
      </c>
      <c r="AE1068" s="16" t="str">
        <f t="shared" si="98"/>
        <v/>
      </c>
      <c r="AF1068" s="16" t="str">
        <f t="shared" si="99"/>
        <v/>
      </c>
      <c r="AG1068" s="16" t="str">
        <f t="shared" si="100"/>
        <v/>
      </c>
      <c r="AH1068" s="16">
        <f t="shared" si="101"/>
        <v>0</v>
      </c>
      <c r="AI1068" s="17" t="str">
        <f>IF('Peer Comparison Tool'!$D$12="NR","",IF($C1068='Peer Comparison Tool'!$D$9,COUNT('CECL &lt;50B Database'!$AI$1:AI1067)+1,""))</f>
        <v/>
      </c>
    </row>
    <row r="1069" spans="29:35" x14ac:dyDescent="0.25">
      <c r="AC1069" s="16" t="str">
        <f t="shared" si="96"/>
        <v/>
      </c>
      <c r="AD1069" s="16" t="str">
        <f t="shared" si="97"/>
        <v/>
      </c>
      <c r="AE1069" s="16" t="str">
        <f t="shared" si="98"/>
        <v/>
      </c>
      <c r="AF1069" s="16" t="str">
        <f t="shared" si="99"/>
        <v/>
      </c>
      <c r="AG1069" s="16" t="str">
        <f t="shared" si="100"/>
        <v/>
      </c>
      <c r="AH1069" s="16">
        <f t="shared" si="101"/>
        <v>0</v>
      </c>
      <c r="AI1069" s="17" t="str">
        <f>IF('Peer Comparison Tool'!$D$12="NR","",IF($C1069='Peer Comparison Tool'!$D$9,COUNT('CECL &lt;50B Database'!$AI$1:AI1068)+1,""))</f>
        <v/>
      </c>
    </row>
    <row r="1070" spans="29:35" x14ac:dyDescent="0.25">
      <c r="AC1070" s="16" t="str">
        <f t="shared" si="96"/>
        <v/>
      </c>
      <c r="AD1070" s="16" t="str">
        <f t="shared" si="97"/>
        <v/>
      </c>
      <c r="AE1070" s="16" t="str">
        <f t="shared" si="98"/>
        <v/>
      </c>
      <c r="AF1070" s="16" t="str">
        <f t="shared" si="99"/>
        <v/>
      </c>
      <c r="AG1070" s="16" t="str">
        <f t="shared" si="100"/>
        <v/>
      </c>
      <c r="AH1070" s="16">
        <f t="shared" si="101"/>
        <v>0</v>
      </c>
      <c r="AI1070" s="17" t="str">
        <f>IF('Peer Comparison Tool'!$D$12="NR","",IF($C1070='Peer Comparison Tool'!$D$9,COUNT('CECL &lt;50B Database'!$AI$1:AI1069)+1,""))</f>
        <v/>
      </c>
    </row>
    <row r="1071" spans="29:35" x14ac:dyDescent="0.25">
      <c r="AC1071" s="16" t="str">
        <f t="shared" si="96"/>
        <v/>
      </c>
      <c r="AD1071" s="16" t="str">
        <f t="shared" si="97"/>
        <v/>
      </c>
      <c r="AE1071" s="16" t="str">
        <f t="shared" si="98"/>
        <v/>
      </c>
      <c r="AF1071" s="16" t="str">
        <f t="shared" si="99"/>
        <v/>
      </c>
      <c r="AG1071" s="16" t="str">
        <f t="shared" si="100"/>
        <v/>
      </c>
      <c r="AH1071" s="16">
        <f t="shared" si="101"/>
        <v>0</v>
      </c>
      <c r="AI1071" s="17" t="str">
        <f>IF('Peer Comparison Tool'!$D$12="NR","",IF($C1071='Peer Comparison Tool'!$D$9,COUNT('CECL &lt;50B Database'!$AI$1:AI1070)+1,""))</f>
        <v/>
      </c>
    </row>
    <row r="1072" spans="29:35" x14ac:dyDescent="0.25">
      <c r="AC1072" s="16" t="str">
        <f t="shared" si="96"/>
        <v/>
      </c>
      <c r="AD1072" s="16" t="str">
        <f t="shared" si="97"/>
        <v/>
      </c>
      <c r="AE1072" s="16" t="str">
        <f t="shared" si="98"/>
        <v/>
      </c>
      <c r="AF1072" s="16" t="str">
        <f t="shared" si="99"/>
        <v/>
      </c>
      <c r="AG1072" s="16" t="str">
        <f t="shared" si="100"/>
        <v/>
      </c>
      <c r="AH1072" s="16">
        <f t="shared" si="101"/>
        <v>0</v>
      </c>
      <c r="AI1072" s="17" t="str">
        <f>IF('Peer Comparison Tool'!$D$12="NR","",IF($C1072='Peer Comparison Tool'!$D$9,COUNT('CECL &lt;50B Database'!$AI$1:AI1071)+1,""))</f>
        <v/>
      </c>
    </row>
    <row r="1073" spans="29:35" x14ac:dyDescent="0.25">
      <c r="AC1073" s="16" t="str">
        <f t="shared" si="96"/>
        <v/>
      </c>
      <c r="AD1073" s="16" t="str">
        <f t="shared" si="97"/>
        <v/>
      </c>
      <c r="AE1073" s="16" t="str">
        <f t="shared" si="98"/>
        <v/>
      </c>
      <c r="AF1073" s="16" t="str">
        <f t="shared" si="99"/>
        <v/>
      </c>
      <c r="AG1073" s="16" t="str">
        <f t="shared" si="100"/>
        <v/>
      </c>
      <c r="AH1073" s="16">
        <f t="shared" si="101"/>
        <v>0</v>
      </c>
      <c r="AI1073" s="17" t="str">
        <f>IF('Peer Comparison Tool'!$D$12="NR","",IF($C1073='Peer Comparison Tool'!$D$9,COUNT('CECL &lt;50B Database'!$AI$1:AI1072)+1,""))</f>
        <v/>
      </c>
    </row>
    <row r="1074" spans="29:35" x14ac:dyDescent="0.25">
      <c r="AC1074" s="16" t="str">
        <f t="shared" si="96"/>
        <v/>
      </c>
      <c r="AD1074" s="16" t="str">
        <f t="shared" si="97"/>
        <v/>
      </c>
      <c r="AE1074" s="16" t="str">
        <f t="shared" si="98"/>
        <v/>
      </c>
      <c r="AF1074" s="16" t="str">
        <f t="shared" si="99"/>
        <v/>
      </c>
      <c r="AG1074" s="16" t="str">
        <f t="shared" si="100"/>
        <v/>
      </c>
      <c r="AH1074" s="16">
        <f t="shared" si="101"/>
        <v>0</v>
      </c>
      <c r="AI1074" s="17" t="str">
        <f>IF('Peer Comparison Tool'!$D$12="NR","",IF($C1074='Peer Comparison Tool'!$D$9,COUNT('CECL &lt;50B Database'!$AI$1:AI1073)+1,""))</f>
        <v/>
      </c>
    </row>
    <row r="1075" spans="29:35" x14ac:dyDescent="0.25">
      <c r="AC1075" s="16" t="str">
        <f t="shared" si="96"/>
        <v/>
      </c>
      <c r="AD1075" s="16" t="str">
        <f t="shared" si="97"/>
        <v/>
      </c>
      <c r="AE1075" s="16" t="str">
        <f t="shared" si="98"/>
        <v/>
      </c>
      <c r="AF1075" s="16" t="str">
        <f t="shared" si="99"/>
        <v/>
      </c>
      <c r="AG1075" s="16" t="str">
        <f t="shared" si="100"/>
        <v/>
      </c>
      <c r="AH1075" s="16">
        <f t="shared" si="101"/>
        <v>0</v>
      </c>
      <c r="AI1075" s="17" t="str">
        <f>IF('Peer Comparison Tool'!$D$12="NR","",IF($C1075='Peer Comparison Tool'!$D$9,COUNT('CECL &lt;50B Database'!$AI$1:AI1074)+1,""))</f>
        <v/>
      </c>
    </row>
    <row r="1076" spans="29:35" x14ac:dyDescent="0.25">
      <c r="AC1076" s="16" t="str">
        <f t="shared" si="96"/>
        <v/>
      </c>
      <c r="AD1076" s="16" t="str">
        <f t="shared" si="97"/>
        <v/>
      </c>
      <c r="AE1076" s="16" t="str">
        <f t="shared" si="98"/>
        <v/>
      </c>
      <c r="AF1076" s="16" t="str">
        <f t="shared" si="99"/>
        <v/>
      </c>
      <c r="AG1076" s="16" t="str">
        <f t="shared" si="100"/>
        <v/>
      </c>
      <c r="AH1076" s="16">
        <f t="shared" si="101"/>
        <v>0</v>
      </c>
      <c r="AI1076" s="17" t="str">
        <f>IF('Peer Comparison Tool'!$D$12="NR","",IF($C1076='Peer Comparison Tool'!$D$9,COUNT('CECL &lt;50B Database'!$AI$1:AI1075)+1,""))</f>
        <v/>
      </c>
    </row>
    <row r="1077" spans="29:35" x14ac:dyDescent="0.25">
      <c r="AC1077" s="16" t="str">
        <f t="shared" si="96"/>
        <v/>
      </c>
      <c r="AD1077" s="16" t="str">
        <f t="shared" si="97"/>
        <v/>
      </c>
      <c r="AE1077" s="16" t="str">
        <f t="shared" si="98"/>
        <v/>
      </c>
      <c r="AF1077" s="16" t="str">
        <f t="shared" si="99"/>
        <v/>
      </c>
      <c r="AG1077" s="16" t="str">
        <f t="shared" si="100"/>
        <v/>
      </c>
      <c r="AH1077" s="16">
        <f t="shared" si="101"/>
        <v>0</v>
      </c>
      <c r="AI1077" s="17" t="str">
        <f>IF('Peer Comparison Tool'!$D$12="NR","",IF($C1077='Peer Comparison Tool'!$D$9,COUNT('CECL &lt;50B Database'!$AI$1:AI1076)+1,""))</f>
        <v/>
      </c>
    </row>
    <row r="1078" spans="29:35" x14ac:dyDescent="0.25">
      <c r="AC1078" s="16" t="str">
        <f t="shared" si="96"/>
        <v/>
      </c>
      <c r="AD1078" s="16" t="str">
        <f t="shared" si="97"/>
        <v/>
      </c>
      <c r="AE1078" s="16" t="str">
        <f t="shared" si="98"/>
        <v/>
      </c>
      <c r="AF1078" s="16" t="str">
        <f t="shared" si="99"/>
        <v/>
      </c>
      <c r="AG1078" s="16" t="str">
        <f t="shared" si="100"/>
        <v/>
      </c>
      <c r="AH1078" s="16">
        <f t="shared" si="101"/>
        <v>0</v>
      </c>
      <c r="AI1078" s="17" t="str">
        <f>IF('Peer Comparison Tool'!$D$12="NR","",IF($C1078='Peer Comparison Tool'!$D$9,COUNT('CECL &lt;50B Database'!$AI$1:AI1077)+1,""))</f>
        <v/>
      </c>
    </row>
    <row r="1079" spans="29:35" x14ac:dyDescent="0.25">
      <c r="AC1079" s="16" t="str">
        <f t="shared" si="96"/>
        <v/>
      </c>
      <c r="AD1079" s="16" t="str">
        <f t="shared" si="97"/>
        <v/>
      </c>
      <c r="AE1079" s="16" t="str">
        <f t="shared" si="98"/>
        <v/>
      </c>
      <c r="AF1079" s="16" t="str">
        <f t="shared" si="99"/>
        <v/>
      </c>
      <c r="AG1079" s="16" t="str">
        <f t="shared" si="100"/>
        <v/>
      </c>
      <c r="AH1079" s="16">
        <f t="shared" si="101"/>
        <v>0</v>
      </c>
      <c r="AI1079" s="17" t="str">
        <f>IF('Peer Comparison Tool'!$D$12="NR","",IF($C1079='Peer Comparison Tool'!$D$9,COUNT('CECL &lt;50B Database'!$AI$1:AI1078)+1,""))</f>
        <v/>
      </c>
    </row>
    <row r="1080" spans="29:35" x14ac:dyDescent="0.25">
      <c r="AC1080" s="16" t="str">
        <f t="shared" si="96"/>
        <v/>
      </c>
      <c r="AD1080" s="16" t="str">
        <f t="shared" si="97"/>
        <v/>
      </c>
      <c r="AE1080" s="16" t="str">
        <f t="shared" si="98"/>
        <v/>
      </c>
      <c r="AF1080" s="16" t="str">
        <f t="shared" si="99"/>
        <v/>
      </c>
      <c r="AG1080" s="16" t="str">
        <f t="shared" si="100"/>
        <v/>
      </c>
      <c r="AH1080" s="16">
        <f t="shared" si="101"/>
        <v>0</v>
      </c>
      <c r="AI1080" s="17" t="str">
        <f>IF('Peer Comparison Tool'!$D$12="NR","",IF($C1080='Peer Comparison Tool'!$D$9,COUNT('CECL &lt;50B Database'!$AI$1:AI1079)+1,""))</f>
        <v/>
      </c>
    </row>
    <row r="1081" spans="29:35" x14ac:dyDescent="0.25">
      <c r="AC1081" s="16" t="str">
        <f t="shared" si="96"/>
        <v/>
      </c>
      <c r="AD1081" s="16" t="str">
        <f t="shared" si="97"/>
        <v/>
      </c>
      <c r="AE1081" s="16" t="str">
        <f t="shared" si="98"/>
        <v/>
      </c>
      <c r="AF1081" s="16" t="str">
        <f t="shared" si="99"/>
        <v/>
      </c>
      <c r="AG1081" s="16" t="str">
        <f t="shared" si="100"/>
        <v/>
      </c>
      <c r="AH1081" s="16">
        <f t="shared" si="101"/>
        <v>0</v>
      </c>
      <c r="AI1081" s="17" t="str">
        <f>IF('Peer Comparison Tool'!$D$12="NR","",IF($C1081='Peer Comparison Tool'!$D$9,COUNT('CECL &lt;50B Database'!$AI$1:AI1080)+1,""))</f>
        <v/>
      </c>
    </row>
    <row r="1082" spans="29:35" x14ac:dyDescent="0.25">
      <c r="AC1082" s="16" t="str">
        <f t="shared" si="96"/>
        <v/>
      </c>
      <c r="AD1082" s="16" t="str">
        <f t="shared" si="97"/>
        <v/>
      </c>
      <c r="AE1082" s="16" t="str">
        <f t="shared" si="98"/>
        <v/>
      </c>
      <c r="AF1082" s="16" t="str">
        <f t="shared" si="99"/>
        <v/>
      </c>
      <c r="AG1082" s="16" t="str">
        <f t="shared" si="100"/>
        <v/>
      </c>
      <c r="AH1082" s="16">
        <f t="shared" si="101"/>
        <v>0</v>
      </c>
      <c r="AI1082" s="17" t="str">
        <f>IF('Peer Comparison Tool'!$D$12="NR","",IF($C1082='Peer Comparison Tool'!$D$9,COUNT('CECL &lt;50B Database'!$AI$1:AI1081)+1,""))</f>
        <v/>
      </c>
    </row>
    <row r="1083" spans="29:35" x14ac:dyDescent="0.25">
      <c r="AC1083" s="16" t="str">
        <f t="shared" si="96"/>
        <v/>
      </c>
      <c r="AD1083" s="16" t="str">
        <f t="shared" si="97"/>
        <v/>
      </c>
      <c r="AE1083" s="16" t="str">
        <f t="shared" si="98"/>
        <v/>
      </c>
      <c r="AF1083" s="16" t="str">
        <f t="shared" si="99"/>
        <v/>
      </c>
      <c r="AG1083" s="16" t="str">
        <f t="shared" si="100"/>
        <v/>
      </c>
      <c r="AH1083" s="16">
        <f t="shared" si="101"/>
        <v>0</v>
      </c>
      <c r="AI1083" s="17" t="str">
        <f>IF('Peer Comparison Tool'!$D$12="NR","",IF($C1083='Peer Comparison Tool'!$D$9,COUNT('CECL &lt;50B Database'!$AI$1:AI1082)+1,""))</f>
        <v/>
      </c>
    </row>
    <row r="1084" spans="29:35" x14ac:dyDescent="0.25">
      <c r="AC1084" s="16" t="str">
        <f t="shared" si="96"/>
        <v/>
      </c>
      <c r="AD1084" s="16" t="str">
        <f t="shared" si="97"/>
        <v/>
      </c>
      <c r="AE1084" s="16" t="str">
        <f t="shared" si="98"/>
        <v/>
      </c>
      <c r="AF1084" s="16" t="str">
        <f t="shared" si="99"/>
        <v/>
      </c>
      <c r="AG1084" s="16" t="str">
        <f t="shared" si="100"/>
        <v/>
      </c>
      <c r="AH1084" s="16">
        <f t="shared" si="101"/>
        <v>0</v>
      </c>
      <c r="AI1084" s="17" t="str">
        <f>IF('Peer Comparison Tool'!$D$12="NR","",IF($C1084='Peer Comparison Tool'!$D$9,COUNT('CECL &lt;50B Database'!$AI$1:AI1083)+1,""))</f>
        <v/>
      </c>
    </row>
    <row r="1085" spans="29:35" x14ac:dyDescent="0.25">
      <c r="AC1085" s="16" t="str">
        <f t="shared" si="96"/>
        <v/>
      </c>
      <c r="AD1085" s="16" t="str">
        <f t="shared" si="97"/>
        <v/>
      </c>
      <c r="AE1085" s="16" t="str">
        <f t="shared" si="98"/>
        <v/>
      </c>
      <c r="AF1085" s="16" t="str">
        <f t="shared" si="99"/>
        <v/>
      </c>
      <c r="AG1085" s="16" t="str">
        <f t="shared" si="100"/>
        <v/>
      </c>
      <c r="AH1085" s="16">
        <f t="shared" si="101"/>
        <v>0</v>
      </c>
      <c r="AI1085" s="17" t="str">
        <f>IF('Peer Comparison Tool'!$D$12="NR","",IF($C1085='Peer Comparison Tool'!$D$9,COUNT('CECL &lt;50B Database'!$AI$1:AI1084)+1,""))</f>
        <v/>
      </c>
    </row>
    <row r="1086" spans="29:35" x14ac:dyDescent="0.25">
      <c r="AC1086" s="16" t="str">
        <f t="shared" si="96"/>
        <v/>
      </c>
      <c r="AD1086" s="16" t="str">
        <f t="shared" si="97"/>
        <v/>
      </c>
      <c r="AE1086" s="16" t="str">
        <f t="shared" si="98"/>
        <v/>
      </c>
      <c r="AF1086" s="16" t="str">
        <f t="shared" si="99"/>
        <v/>
      </c>
      <c r="AG1086" s="16" t="str">
        <f t="shared" si="100"/>
        <v/>
      </c>
      <c r="AH1086" s="16">
        <f t="shared" si="101"/>
        <v>0</v>
      </c>
      <c r="AI1086" s="17" t="str">
        <f>IF('Peer Comparison Tool'!$D$12="NR","",IF($C1086='Peer Comparison Tool'!$D$9,COUNT('CECL &lt;50B Database'!$AI$1:AI1085)+1,""))</f>
        <v/>
      </c>
    </row>
    <row r="1087" spans="29:35" x14ac:dyDescent="0.25">
      <c r="AC1087" s="16" t="str">
        <f t="shared" si="96"/>
        <v/>
      </c>
      <c r="AD1087" s="16" t="str">
        <f t="shared" si="97"/>
        <v/>
      </c>
      <c r="AE1087" s="16" t="str">
        <f t="shared" si="98"/>
        <v/>
      </c>
      <c r="AF1087" s="16" t="str">
        <f t="shared" si="99"/>
        <v/>
      </c>
      <c r="AG1087" s="16" t="str">
        <f t="shared" si="100"/>
        <v/>
      </c>
      <c r="AH1087" s="16">
        <f t="shared" si="101"/>
        <v>0</v>
      </c>
      <c r="AI1087" s="17" t="str">
        <f>IF('Peer Comparison Tool'!$D$12="NR","",IF($C1087='Peer Comparison Tool'!$D$9,COUNT('CECL &lt;50B Database'!$AI$1:AI1086)+1,""))</f>
        <v/>
      </c>
    </row>
    <row r="1088" spans="29:35" x14ac:dyDescent="0.25">
      <c r="AC1088" s="16" t="str">
        <f t="shared" si="96"/>
        <v/>
      </c>
      <c r="AD1088" s="16" t="str">
        <f t="shared" si="97"/>
        <v/>
      </c>
      <c r="AE1088" s="16" t="str">
        <f t="shared" si="98"/>
        <v/>
      </c>
      <c r="AF1088" s="16" t="str">
        <f t="shared" si="99"/>
        <v/>
      </c>
      <c r="AG1088" s="16" t="str">
        <f t="shared" si="100"/>
        <v/>
      </c>
      <c r="AH1088" s="16">
        <f t="shared" si="101"/>
        <v>0</v>
      </c>
      <c r="AI1088" s="17" t="str">
        <f>IF('Peer Comparison Tool'!$D$12="NR","",IF($C1088='Peer Comparison Tool'!$D$9,COUNT('CECL &lt;50B Database'!$AI$1:AI1087)+1,""))</f>
        <v/>
      </c>
    </row>
    <row r="1089" spans="29:35" x14ac:dyDescent="0.25">
      <c r="AC1089" s="16" t="str">
        <f t="shared" si="96"/>
        <v/>
      </c>
      <c r="AD1089" s="16" t="str">
        <f t="shared" si="97"/>
        <v/>
      </c>
      <c r="AE1089" s="16" t="str">
        <f t="shared" si="98"/>
        <v/>
      </c>
      <c r="AF1089" s="16" t="str">
        <f t="shared" si="99"/>
        <v/>
      </c>
      <c r="AG1089" s="16" t="str">
        <f t="shared" si="100"/>
        <v/>
      </c>
      <c r="AH1089" s="16">
        <f t="shared" si="101"/>
        <v>0</v>
      </c>
      <c r="AI1089" s="17" t="str">
        <f>IF('Peer Comparison Tool'!$D$12="NR","",IF($C1089='Peer Comparison Tool'!$D$9,COUNT('CECL &lt;50B Database'!$AI$1:AI1088)+1,""))</f>
        <v/>
      </c>
    </row>
    <row r="1090" spans="29:35" x14ac:dyDescent="0.25">
      <c r="AC1090" s="16" t="str">
        <f t="shared" si="96"/>
        <v/>
      </c>
      <c r="AD1090" s="16" t="str">
        <f t="shared" si="97"/>
        <v/>
      </c>
      <c r="AE1090" s="16" t="str">
        <f t="shared" si="98"/>
        <v/>
      </c>
      <c r="AF1090" s="16" t="str">
        <f t="shared" si="99"/>
        <v/>
      </c>
      <c r="AG1090" s="16" t="str">
        <f t="shared" si="100"/>
        <v/>
      </c>
      <c r="AH1090" s="16">
        <f t="shared" si="101"/>
        <v>0</v>
      </c>
      <c r="AI1090" s="17" t="str">
        <f>IF('Peer Comparison Tool'!$D$12="NR","",IF($C1090='Peer Comparison Tool'!$D$9,COUNT('CECL &lt;50B Database'!$AI$1:AI1089)+1,""))</f>
        <v/>
      </c>
    </row>
    <row r="1091" spans="29:35" x14ac:dyDescent="0.25">
      <c r="AC1091" s="16" t="str">
        <f t="shared" ref="AC1091:AC1154" si="102">IF(AND($G1091&gt;=10000000,$G1091&lt;50000000),$K1091,"")</f>
        <v/>
      </c>
      <c r="AD1091" s="16" t="str">
        <f t="shared" ref="AD1091:AD1154" si="103">IF(AND($G1091&gt;=5000000,$G1091&lt;9999999),$K1091,"")</f>
        <v/>
      </c>
      <c r="AE1091" s="16" t="str">
        <f t="shared" ref="AE1091:AE1154" si="104">IF(AND($G1091&gt;=1000000,$G1091&lt;4999999),$K1091,"")</f>
        <v/>
      </c>
      <c r="AF1091" s="16" t="str">
        <f t="shared" ref="AF1091:AF1154" si="105">IF(AND($G1091&gt;=500000,$G1091&lt;999999),$K1091,"")</f>
        <v/>
      </c>
      <c r="AG1091" s="16" t="str">
        <f t="shared" ref="AG1091:AG1154" si="106">IF(AND($G1091&gt;=100000,$G1091&lt;499999),$K1091,"")</f>
        <v/>
      </c>
      <c r="AH1091" s="16">
        <f t="shared" ref="AH1091:AH1154" si="107">IF(AND($G1091&gt;=0,$G1091&lt;99999),$K1091,"")</f>
        <v>0</v>
      </c>
      <c r="AI1091" s="17" t="str">
        <f>IF('Peer Comparison Tool'!$D$12="NR","",IF($C1091='Peer Comparison Tool'!$D$9,COUNT('CECL &lt;50B Database'!$AI$1:AI1090)+1,""))</f>
        <v/>
      </c>
    </row>
    <row r="1092" spans="29:35" x14ac:dyDescent="0.25">
      <c r="AC1092" s="16" t="str">
        <f t="shared" si="102"/>
        <v/>
      </c>
      <c r="AD1092" s="16" t="str">
        <f t="shared" si="103"/>
        <v/>
      </c>
      <c r="AE1092" s="16" t="str">
        <f t="shared" si="104"/>
        <v/>
      </c>
      <c r="AF1092" s="16" t="str">
        <f t="shared" si="105"/>
        <v/>
      </c>
      <c r="AG1092" s="16" t="str">
        <f t="shared" si="106"/>
        <v/>
      </c>
      <c r="AH1092" s="16">
        <f t="shared" si="107"/>
        <v>0</v>
      </c>
      <c r="AI1092" s="17" t="str">
        <f>IF('Peer Comparison Tool'!$D$12="NR","",IF($C1092='Peer Comparison Tool'!$D$9,COUNT('CECL &lt;50B Database'!$AI$1:AI1091)+1,""))</f>
        <v/>
      </c>
    </row>
    <row r="1093" spans="29:35" x14ac:dyDescent="0.25">
      <c r="AC1093" s="16" t="str">
        <f t="shared" si="102"/>
        <v/>
      </c>
      <c r="AD1093" s="16" t="str">
        <f t="shared" si="103"/>
        <v/>
      </c>
      <c r="AE1093" s="16" t="str">
        <f t="shared" si="104"/>
        <v/>
      </c>
      <c r="AF1093" s="16" t="str">
        <f t="shared" si="105"/>
        <v/>
      </c>
      <c r="AG1093" s="16" t="str">
        <f t="shared" si="106"/>
        <v/>
      </c>
      <c r="AH1093" s="16">
        <f t="shared" si="107"/>
        <v>0</v>
      </c>
      <c r="AI1093" s="17" t="str">
        <f>IF('Peer Comparison Tool'!$D$12="NR","",IF($C1093='Peer Comparison Tool'!$D$9,COUNT('CECL &lt;50B Database'!$AI$1:AI1092)+1,""))</f>
        <v/>
      </c>
    </row>
    <row r="1094" spans="29:35" x14ac:dyDescent="0.25">
      <c r="AC1094" s="16" t="str">
        <f t="shared" si="102"/>
        <v/>
      </c>
      <c r="AD1094" s="16" t="str">
        <f t="shared" si="103"/>
        <v/>
      </c>
      <c r="AE1094" s="16" t="str">
        <f t="shared" si="104"/>
        <v/>
      </c>
      <c r="AF1094" s="16" t="str">
        <f t="shared" si="105"/>
        <v/>
      </c>
      <c r="AG1094" s="16" t="str">
        <f t="shared" si="106"/>
        <v/>
      </c>
      <c r="AH1094" s="16">
        <f t="shared" si="107"/>
        <v>0</v>
      </c>
      <c r="AI1094" s="17" t="str">
        <f>IF('Peer Comparison Tool'!$D$12="NR","",IF($C1094='Peer Comparison Tool'!$D$9,COUNT('CECL &lt;50B Database'!$AI$1:AI1093)+1,""))</f>
        <v/>
      </c>
    </row>
    <row r="1095" spans="29:35" x14ac:dyDescent="0.25">
      <c r="AC1095" s="16" t="str">
        <f t="shared" si="102"/>
        <v/>
      </c>
      <c r="AD1095" s="16" t="str">
        <f t="shared" si="103"/>
        <v/>
      </c>
      <c r="AE1095" s="16" t="str">
        <f t="shared" si="104"/>
        <v/>
      </c>
      <c r="AF1095" s="16" t="str">
        <f t="shared" si="105"/>
        <v/>
      </c>
      <c r="AG1095" s="16" t="str">
        <f t="shared" si="106"/>
        <v/>
      </c>
      <c r="AH1095" s="16">
        <f t="shared" si="107"/>
        <v>0</v>
      </c>
      <c r="AI1095" s="17" t="str">
        <f>IF('Peer Comparison Tool'!$D$12="NR","",IF($C1095='Peer Comparison Tool'!$D$9,COUNT('CECL &lt;50B Database'!$AI$1:AI1094)+1,""))</f>
        <v/>
      </c>
    </row>
    <row r="1096" spans="29:35" x14ac:dyDescent="0.25">
      <c r="AC1096" s="16" t="str">
        <f t="shared" si="102"/>
        <v/>
      </c>
      <c r="AD1096" s="16" t="str">
        <f t="shared" si="103"/>
        <v/>
      </c>
      <c r="AE1096" s="16" t="str">
        <f t="shared" si="104"/>
        <v/>
      </c>
      <c r="AF1096" s="16" t="str">
        <f t="shared" si="105"/>
        <v/>
      </c>
      <c r="AG1096" s="16" t="str">
        <f t="shared" si="106"/>
        <v/>
      </c>
      <c r="AH1096" s="16">
        <f t="shared" si="107"/>
        <v>0</v>
      </c>
      <c r="AI1096" s="17" t="str">
        <f>IF('Peer Comparison Tool'!$D$12="NR","",IF($C1096='Peer Comparison Tool'!$D$9,COUNT('CECL &lt;50B Database'!$AI$1:AI1095)+1,""))</f>
        <v/>
      </c>
    </row>
    <row r="1097" spans="29:35" x14ac:dyDescent="0.25">
      <c r="AC1097" s="16" t="str">
        <f t="shared" si="102"/>
        <v/>
      </c>
      <c r="AD1097" s="16" t="str">
        <f t="shared" si="103"/>
        <v/>
      </c>
      <c r="AE1097" s="16" t="str">
        <f t="shared" si="104"/>
        <v/>
      </c>
      <c r="AF1097" s="16" t="str">
        <f t="shared" si="105"/>
        <v/>
      </c>
      <c r="AG1097" s="16" t="str">
        <f t="shared" si="106"/>
        <v/>
      </c>
      <c r="AH1097" s="16">
        <f t="shared" si="107"/>
        <v>0</v>
      </c>
      <c r="AI1097" s="17" t="str">
        <f>IF('Peer Comparison Tool'!$D$12="NR","",IF($C1097='Peer Comparison Tool'!$D$9,COUNT('CECL &lt;50B Database'!$AI$1:AI1096)+1,""))</f>
        <v/>
      </c>
    </row>
    <row r="1098" spans="29:35" x14ac:dyDescent="0.25">
      <c r="AC1098" s="16" t="str">
        <f t="shared" si="102"/>
        <v/>
      </c>
      <c r="AD1098" s="16" t="str">
        <f t="shared" si="103"/>
        <v/>
      </c>
      <c r="AE1098" s="16" t="str">
        <f t="shared" si="104"/>
        <v/>
      </c>
      <c r="AF1098" s="16" t="str">
        <f t="shared" si="105"/>
        <v/>
      </c>
      <c r="AG1098" s="16" t="str">
        <f t="shared" si="106"/>
        <v/>
      </c>
      <c r="AH1098" s="16">
        <f t="shared" si="107"/>
        <v>0</v>
      </c>
      <c r="AI1098" s="17" t="str">
        <f>IF('Peer Comparison Tool'!$D$12="NR","",IF($C1098='Peer Comparison Tool'!$D$9,COUNT('CECL &lt;50B Database'!$AI$1:AI1097)+1,""))</f>
        <v/>
      </c>
    </row>
    <row r="1099" spans="29:35" x14ac:dyDescent="0.25">
      <c r="AC1099" s="16" t="str">
        <f t="shared" si="102"/>
        <v/>
      </c>
      <c r="AD1099" s="16" t="str">
        <f t="shared" si="103"/>
        <v/>
      </c>
      <c r="AE1099" s="16" t="str">
        <f t="shared" si="104"/>
        <v/>
      </c>
      <c r="AF1099" s="16" t="str">
        <f t="shared" si="105"/>
        <v/>
      </c>
      <c r="AG1099" s="16" t="str">
        <f t="shared" si="106"/>
        <v/>
      </c>
      <c r="AH1099" s="16">
        <f t="shared" si="107"/>
        <v>0</v>
      </c>
      <c r="AI1099" s="17" t="str">
        <f>IF('Peer Comparison Tool'!$D$12="NR","",IF($C1099='Peer Comparison Tool'!$D$9,COUNT('CECL &lt;50B Database'!$AI$1:AI1098)+1,""))</f>
        <v/>
      </c>
    </row>
    <row r="1100" spans="29:35" x14ac:dyDescent="0.25">
      <c r="AC1100" s="16" t="str">
        <f t="shared" si="102"/>
        <v/>
      </c>
      <c r="AD1100" s="16" t="str">
        <f t="shared" si="103"/>
        <v/>
      </c>
      <c r="AE1100" s="16" t="str">
        <f t="shared" si="104"/>
        <v/>
      </c>
      <c r="AF1100" s="16" t="str">
        <f t="shared" si="105"/>
        <v/>
      </c>
      <c r="AG1100" s="16" t="str">
        <f t="shared" si="106"/>
        <v/>
      </c>
      <c r="AH1100" s="16">
        <f t="shared" si="107"/>
        <v>0</v>
      </c>
      <c r="AI1100" s="17" t="str">
        <f>IF('Peer Comparison Tool'!$D$12="NR","",IF($C1100='Peer Comparison Tool'!$D$9,COUNT('CECL &lt;50B Database'!$AI$1:AI1099)+1,""))</f>
        <v/>
      </c>
    </row>
    <row r="1101" spans="29:35" x14ac:dyDescent="0.25">
      <c r="AC1101" s="16" t="str">
        <f t="shared" si="102"/>
        <v/>
      </c>
      <c r="AD1101" s="16" t="str">
        <f t="shared" si="103"/>
        <v/>
      </c>
      <c r="AE1101" s="16" t="str">
        <f t="shared" si="104"/>
        <v/>
      </c>
      <c r="AF1101" s="16" t="str">
        <f t="shared" si="105"/>
        <v/>
      </c>
      <c r="AG1101" s="16" t="str">
        <f t="shared" si="106"/>
        <v/>
      </c>
      <c r="AH1101" s="16">
        <f t="shared" si="107"/>
        <v>0</v>
      </c>
      <c r="AI1101" s="17" t="str">
        <f>IF('Peer Comparison Tool'!$D$12="NR","",IF($C1101='Peer Comparison Tool'!$D$9,COUNT('CECL &lt;50B Database'!$AI$1:AI1100)+1,""))</f>
        <v/>
      </c>
    </row>
    <row r="1102" spans="29:35" x14ac:dyDescent="0.25">
      <c r="AC1102" s="16" t="str">
        <f t="shared" si="102"/>
        <v/>
      </c>
      <c r="AD1102" s="16" t="str">
        <f t="shared" si="103"/>
        <v/>
      </c>
      <c r="AE1102" s="16" t="str">
        <f t="shared" si="104"/>
        <v/>
      </c>
      <c r="AF1102" s="16" t="str">
        <f t="shared" si="105"/>
        <v/>
      </c>
      <c r="AG1102" s="16" t="str">
        <f t="shared" si="106"/>
        <v/>
      </c>
      <c r="AH1102" s="16">
        <f t="shared" si="107"/>
        <v>0</v>
      </c>
      <c r="AI1102" s="17" t="str">
        <f>IF('Peer Comparison Tool'!$D$12="NR","",IF($C1102='Peer Comparison Tool'!$D$9,COUNT('CECL &lt;50B Database'!$AI$1:AI1101)+1,""))</f>
        <v/>
      </c>
    </row>
    <row r="1103" spans="29:35" x14ac:dyDescent="0.25">
      <c r="AC1103" s="16" t="str">
        <f t="shared" si="102"/>
        <v/>
      </c>
      <c r="AD1103" s="16" t="str">
        <f t="shared" si="103"/>
        <v/>
      </c>
      <c r="AE1103" s="16" t="str">
        <f t="shared" si="104"/>
        <v/>
      </c>
      <c r="AF1103" s="16" t="str">
        <f t="shared" si="105"/>
        <v/>
      </c>
      <c r="AG1103" s="16" t="str">
        <f t="shared" si="106"/>
        <v/>
      </c>
      <c r="AH1103" s="16">
        <f t="shared" si="107"/>
        <v>0</v>
      </c>
      <c r="AI1103" s="17" t="str">
        <f>IF('Peer Comparison Tool'!$D$12="NR","",IF($C1103='Peer Comparison Tool'!$D$9,COUNT('CECL &lt;50B Database'!$AI$1:AI1102)+1,""))</f>
        <v/>
      </c>
    </row>
    <row r="1104" spans="29:35" x14ac:dyDescent="0.25">
      <c r="AC1104" s="16" t="str">
        <f t="shared" si="102"/>
        <v/>
      </c>
      <c r="AD1104" s="16" t="str">
        <f t="shared" si="103"/>
        <v/>
      </c>
      <c r="AE1104" s="16" t="str">
        <f t="shared" si="104"/>
        <v/>
      </c>
      <c r="AF1104" s="16" t="str">
        <f t="shared" si="105"/>
        <v/>
      </c>
      <c r="AG1104" s="16" t="str">
        <f t="shared" si="106"/>
        <v/>
      </c>
      <c r="AH1104" s="16">
        <f t="shared" si="107"/>
        <v>0</v>
      </c>
      <c r="AI1104" s="17" t="str">
        <f>IF('Peer Comparison Tool'!$D$12="NR","",IF($C1104='Peer Comparison Tool'!$D$9,COUNT('CECL &lt;50B Database'!$AI$1:AI1103)+1,""))</f>
        <v/>
      </c>
    </row>
    <row r="1105" spans="29:35" x14ac:dyDescent="0.25">
      <c r="AC1105" s="16" t="str">
        <f t="shared" si="102"/>
        <v/>
      </c>
      <c r="AD1105" s="16" t="str">
        <f t="shared" si="103"/>
        <v/>
      </c>
      <c r="AE1105" s="16" t="str">
        <f t="shared" si="104"/>
        <v/>
      </c>
      <c r="AF1105" s="16" t="str">
        <f t="shared" si="105"/>
        <v/>
      </c>
      <c r="AG1105" s="16" t="str">
        <f t="shared" si="106"/>
        <v/>
      </c>
      <c r="AH1105" s="16">
        <f t="shared" si="107"/>
        <v>0</v>
      </c>
      <c r="AI1105" s="17" t="str">
        <f>IF('Peer Comparison Tool'!$D$12="NR","",IF($C1105='Peer Comparison Tool'!$D$9,COUNT('CECL &lt;50B Database'!$AI$1:AI1104)+1,""))</f>
        <v/>
      </c>
    </row>
    <row r="1106" spans="29:35" x14ac:dyDescent="0.25">
      <c r="AC1106" s="16" t="str">
        <f t="shared" si="102"/>
        <v/>
      </c>
      <c r="AD1106" s="16" t="str">
        <f t="shared" si="103"/>
        <v/>
      </c>
      <c r="AE1106" s="16" t="str">
        <f t="shared" si="104"/>
        <v/>
      </c>
      <c r="AF1106" s="16" t="str">
        <f t="shared" si="105"/>
        <v/>
      </c>
      <c r="AG1106" s="16" t="str">
        <f t="shared" si="106"/>
        <v/>
      </c>
      <c r="AH1106" s="16">
        <f t="shared" si="107"/>
        <v>0</v>
      </c>
      <c r="AI1106" s="17" t="str">
        <f>IF('Peer Comparison Tool'!$D$12="NR","",IF($C1106='Peer Comparison Tool'!$D$9,COUNT('CECL &lt;50B Database'!$AI$1:AI1105)+1,""))</f>
        <v/>
      </c>
    </row>
    <row r="1107" spans="29:35" x14ac:dyDescent="0.25">
      <c r="AC1107" s="16" t="str">
        <f t="shared" si="102"/>
        <v/>
      </c>
      <c r="AD1107" s="16" t="str">
        <f t="shared" si="103"/>
        <v/>
      </c>
      <c r="AE1107" s="16" t="str">
        <f t="shared" si="104"/>
        <v/>
      </c>
      <c r="AF1107" s="16" t="str">
        <f t="shared" si="105"/>
        <v/>
      </c>
      <c r="AG1107" s="16" t="str">
        <f t="shared" si="106"/>
        <v/>
      </c>
      <c r="AH1107" s="16">
        <f t="shared" si="107"/>
        <v>0</v>
      </c>
      <c r="AI1107" s="17" t="str">
        <f>IF('Peer Comparison Tool'!$D$12="NR","",IF($C1107='Peer Comparison Tool'!$D$9,COUNT('CECL &lt;50B Database'!$AI$1:AI1106)+1,""))</f>
        <v/>
      </c>
    </row>
    <row r="1108" spans="29:35" x14ac:dyDescent="0.25">
      <c r="AC1108" s="16" t="str">
        <f t="shared" si="102"/>
        <v/>
      </c>
      <c r="AD1108" s="16" t="str">
        <f t="shared" si="103"/>
        <v/>
      </c>
      <c r="AE1108" s="16" t="str">
        <f t="shared" si="104"/>
        <v/>
      </c>
      <c r="AF1108" s="16" t="str">
        <f t="shared" si="105"/>
        <v/>
      </c>
      <c r="AG1108" s="16" t="str">
        <f t="shared" si="106"/>
        <v/>
      </c>
      <c r="AH1108" s="16">
        <f t="shared" si="107"/>
        <v>0</v>
      </c>
      <c r="AI1108" s="17" t="str">
        <f>IF('Peer Comparison Tool'!$D$12="NR","",IF($C1108='Peer Comparison Tool'!$D$9,COUNT('CECL &lt;50B Database'!$AI$1:AI1107)+1,""))</f>
        <v/>
      </c>
    </row>
    <row r="1109" spans="29:35" x14ac:dyDescent="0.25">
      <c r="AC1109" s="16" t="str">
        <f t="shared" si="102"/>
        <v/>
      </c>
      <c r="AD1109" s="16" t="str">
        <f t="shared" si="103"/>
        <v/>
      </c>
      <c r="AE1109" s="16" t="str">
        <f t="shared" si="104"/>
        <v/>
      </c>
      <c r="AF1109" s="16" t="str">
        <f t="shared" si="105"/>
        <v/>
      </c>
      <c r="AG1109" s="16" t="str">
        <f t="shared" si="106"/>
        <v/>
      </c>
      <c r="AH1109" s="16">
        <f t="shared" si="107"/>
        <v>0</v>
      </c>
      <c r="AI1109" s="17" t="str">
        <f>IF('Peer Comparison Tool'!$D$12="NR","",IF($C1109='Peer Comparison Tool'!$D$9,COUNT('CECL &lt;50B Database'!$AI$1:AI1108)+1,""))</f>
        <v/>
      </c>
    </row>
    <row r="1110" spans="29:35" x14ac:dyDescent="0.25">
      <c r="AC1110" s="16" t="str">
        <f t="shared" si="102"/>
        <v/>
      </c>
      <c r="AD1110" s="16" t="str">
        <f t="shared" si="103"/>
        <v/>
      </c>
      <c r="AE1110" s="16" t="str">
        <f t="shared" si="104"/>
        <v/>
      </c>
      <c r="AF1110" s="16" t="str">
        <f t="shared" si="105"/>
        <v/>
      </c>
      <c r="AG1110" s="16" t="str">
        <f t="shared" si="106"/>
        <v/>
      </c>
      <c r="AH1110" s="16">
        <f t="shared" si="107"/>
        <v>0</v>
      </c>
      <c r="AI1110" s="17" t="str">
        <f>IF('Peer Comparison Tool'!$D$12="NR","",IF($C1110='Peer Comparison Tool'!$D$9,COUNT('CECL &lt;50B Database'!$AI$1:AI1109)+1,""))</f>
        <v/>
      </c>
    </row>
    <row r="1111" spans="29:35" x14ac:dyDescent="0.25">
      <c r="AC1111" s="16" t="str">
        <f t="shared" si="102"/>
        <v/>
      </c>
      <c r="AD1111" s="16" t="str">
        <f t="shared" si="103"/>
        <v/>
      </c>
      <c r="AE1111" s="16" t="str">
        <f t="shared" si="104"/>
        <v/>
      </c>
      <c r="AF1111" s="16" t="str">
        <f t="shared" si="105"/>
        <v/>
      </c>
      <c r="AG1111" s="16" t="str">
        <f t="shared" si="106"/>
        <v/>
      </c>
      <c r="AH1111" s="16">
        <f t="shared" si="107"/>
        <v>0</v>
      </c>
      <c r="AI1111" s="17" t="str">
        <f>IF('Peer Comparison Tool'!$D$12="NR","",IF($C1111='Peer Comparison Tool'!$D$9,COUNT('CECL &lt;50B Database'!$AI$1:AI1110)+1,""))</f>
        <v/>
      </c>
    </row>
    <row r="1112" spans="29:35" x14ac:dyDescent="0.25">
      <c r="AC1112" s="16" t="str">
        <f t="shared" si="102"/>
        <v/>
      </c>
      <c r="AD1112" s="16" t="str">
        <f t="shared" si="103"/>
        <v/>
      </c>
      <c r="AE1112" s="16" t="str">
        <f t="shared" si="104"/>
        <v/>
      </c>
      <c r="AF1112" s="16" t="str">
        <f t="shared" si="105"/>
        <v/>
      </c>
      <c r="AG1112" s="16" t="str">
        <f t="shared" si="106"/>
        <v/>
      </c>
      <c r="AH1112" s="16">
        <f t="shared" si="107"/>
        <v>0</v>
      </c>
      <c r="AI1112" s="17" t="str">
        <f>IF('Peer Comparison Tool'!$D$12="NR","",IF($C1112='Peer Comparison Tool'!$D$9,COUNT('CECL &lt;50B Database'!$AI$1:AI1111)+1,""))</f>
        <v/>
      </c>
    </row>
    <row r="1113" spans="29:35" x14ac:dyDescent="0.25">
      <c r="AC1113" s="16" t="str">
        <f t="shared" si="102"/>
        <v/>
      </c>
      <c r="AD1113" s="16" t="str">
        <f t="shared" si="103"/>
        <v/>
      </c>
      <c r="AE1113" s="16" t="str">
        <f t="shared" si="104"/>
        <v/>
      </c>
      <c r="AF1113" s="16" t="str">
        <f t="shared" si="105"/>
        <v/>
      </c>
      <c r="AG1113" s="16" t="str">
        <f t="shared" si="106"/>
        <v/>
      </c>
      <c r="AH1113" s="16">
        <f t="shared" si="107"/>
        <v>0</v>
      </c>
      <c r="AI1113" s="17" t="str">
        <f>IF('Peer Comparison Tool'!$D$12="NR","",IF($C1113='Peer Comparison Tool'!$D$9,COUNT('CECL &lt;50B Database'!$AI$1:AI1112)+1,""))</f>
        <v/>
      </c>
    </row>
    <row r="1114" spans="29:35" x14ac:dyDescent="0.25">
      <c r="AC1114" s="16" t="str">
        <f t="shared" si="102"/>
        <v/>
      </c>
      <c r="AD1114" s="16" t="str">
        <f t="shared" si="103"/>
        <v/>
      </c>
      <c r="AE1114" s="16" t="str">
        <f t="shared" si="104"/>
        <v/>
      </c>
      <c r="AF1114" s="16" t="str">
        <f t="shared" si="105"/>
        <v/>
      </c>
      <c r="AG1114" s="16" t="str">
        <f t="shared" si="106"/>
        <v/>
      </c>
      <c r="AH1114" s="16">
        <f t="shared" si="107"/>
        <v>0</v>
      </c>
      <c r="AI1114" s="17" t="str">
        <f>IF('Peer Comparison Tool'!$D$12="NR","",IF($C1114='Peer Comparison Tool'!$D$9,COUNT('CECL &lt;50B Database'!$AI$1:AI1113)+1,""))</f>
        <v/>
      </c>
    </row>
    <row r="1115" spans="29:35" x14ac:dyDescent="0.25">
      <c r="AC1115" s="16" t="str">
        <f t="shared" si="102"/>
        <v/>
      </c>
      <c r="AD1115" s="16" t="str">
        <f t="shared" si="103"/>
        <v/>
      </c>
      <c r="AE1115" s="16" t="str">
        <f t="shared" si="104"/>
        <v/>
      </c>
      <c r="AF1115" s="16" t="str">
        <f t="shared" si="105"/>
        <v/>
      </c>
      <c r="AG1115" s="16" t="str">
        <f t="shared" si="106"/>
        <v/>
      </c>
      <c r="AH1115" s="16">
        <f t="shared" si="107"/>
        <v>0</v>
      </c>
      <c r="AI1115" s="17" t="str">
        <f>IF('Peer Comparison Tool'!$D$12="NR","",IF($C1115='Peer Comparison Tool'!$D$9,COUNT('CECL &lt;50B Database'!$AI$1:AI1114)+1,""))</f>
        <v/>
      </c>
    </row>
    <row r="1116" spans="29:35" x14ac:dyDescent="0.25">
      <c r="AC1116" s="16" t="str">
        <f t="shared" si="102"/>
        <v/>
      </c>
      <c r="AD1116" s="16" t="str">
        <f t="shared" si="103"/>
        <v/>
      </c>
      <c r="AE1116" s="16" t="str">
        <f t="shared" si="104"/>
        <v/>
      </c>
      <c r="AF1116" s="16" t="str">
        <f t="shared" si="105"/>
        <v/>
      </c>
      <c r="AG1116" s="16" t="str">
        <f t="shared" si="106"/>
        <v/>
      </c>
      <c r="AH1116" s="16">
        <f t="shared" si="107"/>
        <v>0</v>
      </c>
      <c r="AI1116" s="17" t="str">
        <f>IF('Peer Comparison Tool'!$D$12="NR","",IF($C1116='Peer Comparison Tool'!$D$9,COUNT('CECL &lt;50B Database'!$AI$1:AI1115)+1,""))</f>
        <v/>
      </c>
    </row>
    <row r="1117" spans="29:35" x14ac:dyDescent="0.25">
      <c r="AC1117" s="16" t="str">
        <f t="shared" si="102"/>
        <v/>
      </c>
      <c r="AD1117" s="16" t="str">
        <f t="shared" si="103"/>
        <v/>
      </c>
      <c r="AE1117" s="16" t="str">
        <f t="shared" si="104"/>
        <v/>
      </c>
      <c r="AF1117" s="16" t="str">
        <f t="shared" si="105"/>
        <v/>
      </c>
      <c r="AG1117" s="16" t="str">
        <f t="shared" si="106"/>
        <v/>
      </c>
      <c r="AH1117" s="16">
        <f t="shared" si="107"/>
        <v>0</v>
      </c>
      <c r="AI1117" s="17" t="str">
        <f>IF('Peer Comparison Tool'!$D$12="NR","",IF($C1117='Peer Comparison Tool'!$D$9,COUNT('CECL &lt;50B Database'!$AI$1:AI1116)+1,""))</f>
        <v/>
      </c>
    </row>
    <row r="1118" spans="29:35" x14ac:dyDescent="0.25">
      <c r="AC1118" s="16" t="str">
        <f t="shared" si="102"/>
        <v/>
      </c>
      <c r="AD1118" s="16" t="str">
        <f t="shared" si="103"/>
        <v/>
      </c>
      <c r="AE1118" s="16" t="str">
        <f t="shared" si="104"/>
        <v/>
      </c>
      <c r="AF1118" s="16" t="str">
        <f t="shared" si="105"/>
        <v/>
      </c>
      <c r="AG1118" s="16" t="str">
        <f t="shared" si="106"/>
        <v/>
      </c>
      <c r="AH1118" s="16">
        <f t="shared" si="107"/>
        <v>0</v>
      </c>
      <c r="AI1118" s="17" t="str">
        <f>IF('Peer Comparison Tool'!$D$12="NR","",IF($C1118='Peer Comparison Tool'!$D$9,COUNT('CECL &lt;50B Database'!$AI$1:AI1117)+1,""))</f>
        <v/>
      </c>
    </row>
    <row r="1119" spans="29:35" x14ac:dyDescent="0.25">
      <c r="AC1119" s="16" t="str">
        <f t="shared" si="102"/>
        <v/>
      </c>
      <c r="AD1119" s="16" t="str">
        <f t="shared" si="103"/>
        <v/>
      </c>
      <c r="AE1119" s="16" t="str">
        <f t="shared" si="104"/>
        <v/>
      </c>
      <c r="AF1119" s="16" t="str">
        <f t="shared" si="105"/>
        <v/>
      </c>
      <c r="AG1119" s="16" t="str">
        <f t="shared" si="106"/>
        <v/>
      </c>
      <c r="AH1119" s="16">
        <f t="shared" si="107"/>
        <v>0</v>
      </c>
      <c r="AI1119" s="17" t="str">
        <f>IF('Peer Comparison Tool'!$D$12="NR","",IF($C1119='Peer Comparison Tool'!$D$9,COUNT('CECL &lt;50B Database'!$AI$1:AI1118)+1,""))</f>
        <v/>
      </c>
    </row>
    <row r="1120" spans="29:35" x14ac:dyDescent="0.25">
      <c r="AC1120" s="16" t="str">
        <f t="shared" si="102"/>
        <v/>
      </c>
      <c r="AD1120" s="16" t="str">
        <f t="shared" si="103"/>
        <v/>
      </c>
      <c r="AE1120" s="16" t="str">
        <f t="shared" si="104"/>
        <v/>
      </c>
      <c r="AF1120" s="16" t="str">
        <f t="shared" si="105"/>
        <v/>
      </c>
      <c r="AG1120" s="16" t="str">
        <f t="shared" si="106"/>
        <v/>
      </c>
      <c r="AH1120" s="16">
        <f t="shared" si="107"/>
        <v>0</v>
      </c>
      <c r="AI1120" s="17" t="str">
        <f>IF('Peer Comparison Tool'!$D$12="NR","",IF($C1120='Peer Comparison Tool'!$D$9,COUNT('CECL &lt;50B Database'!$AI$1:AI1119)+1,""))</f>
        <v/>
      </c>
    </row>
    <row r="1121" spans="29:35" x14ac:dyDescent="0.25">
      <c r="AC1121" s="16" t="str">
        <f t="shared" si="102"/>
        <v/>
      </c>
      <c r="AD1121" s="16" t="str">
        <f t="shared" si="103"/>
        <v/>
      </c>
      <c r="AE1121" s="16" t="str">
        <f t="shared" si="104"/>
        <v/>
      </c>
      <c r="AF1121" s="16" t="str">
        <f t="shared" si="105"/>
        <v/>
      </c>
      <c r="AG1121" s="16" t="str">
        <f t="shared" si="106"/>
        <v/>
      </c>
      <c r="AH1121" s="16">
        <f t="shared" si="107"/>
        <v>0</v>
      </c>
      <c r="AI1121" s="17" t="str">
        <f>IF('Peer Comparison Tool'!$D$12="NR","",IF($C1121='Peer Comparison Tool'!$D$9,COUNT('CECL &lt;50B Database'!$AI$1:AI1120)+1,""))</f>
        <v/>
      </c>
    </row>
    <row r="1122" spans="29:35" x14ac:dyDescent="0.25">
      <c r="AC1122" s="16" t="str">
        <f t="shared" si="102"/>
        <v/>
      </c>
      <c r="AD1122" s="16" t="str">
        <f t="shared" si="103"/>
        <v/>
      </c>
      <c r="AE1122" s="16" t="str">
        <f t="shared" si="104"/>
        <v/>
      </c>
      <c r="AF1122" s="16" t="str">
        <f t="shared" si="105"/>
        <v/>
      </c>
      <c r="AG1122" s="16" t="str">
        <f t="shared" si="106"/>
        <v/>
      </c>
      <c r="AH1122" s="16">
        <f t="shared" si="107"/>
        <v>0</v>
      </c>
      <c r="AI1122" s="17" t="str">
        <f>IF('Peer Comparison Tool'!$D$12="NR","",IF($C1122='Peer Comparison Tool'!$D$9,COUNT('CECL &lt;50B Database'!$AI$1:AI1121)+1,""))</f>
        <v/>
      </c>
    </row>
    <row r="1123" spans="29:35" x14ac:dyDescent="0.25">
      <c r="AC1123" s="16" t="str">
        <f t="shared" si="102"/>
        <v/>
      </c>
      <c r="AD1123" s="16" t="str">
        <f t="shared" si="103"/>
        <v/>
      </c>
      <c r="AE1123" s="16" t="str">
        <f t="shared" si="104"/>
        <v/>
      </c>
      <c r="AF1123" s="16" t="str">
        <f t="shared" si="105"/>
        <v/>
      </c>
      <c r="AG1123" s="16" t="str">
        <f t="shared" si="106"/>
        <v/>
      </c>
      <c r="AH1123" s="16">
        <f t="shared" si="107"/>
        <v>0</v>
      </c>
      <c r="AI1123" s="17" t="str">
        <f>IF('Peer Comparison Tool'!$D$12="NR","",IF($C1123='Peer Comparison Tool'!$D$9,COUNT('CECL &lt;50B Database'!$AI$1:AI1122)+1,""))</f>
        <v/>
      </c>
    </row>
    <row r="1124" spans="29:35" x14ac:dyDescent="0.25">
      <c r="AC1124" s="16" t="str">
        <f t="shared" si="102"/>
        <v/>
      </c>
      <c r="AD1124" s="16" t="str">
        <f t="shared" si="103"/>
        <v/>
      </c>
      <c r="AE1124" s="16" t="str">
        <f t="shared" si="104"/>
        <v/>
      </c>
      <c r="AF1124" s="16" t="str">
        <f t="shared" si="105"/>
        <v/>
      </c>
      <c r="AG1124" s="16" t="str">
        <f t="shared" si="106"/>
        <v/>
      </c>
      <c r="AH1124" s="16">
        <f t="shared" si="107"/>
        <v>0</v>
      </c>
      <c r="AI1124" s="17" t="str">
        <f>IF('Peer Comparison Tool'!$D$12="NR","",IF($C1124='Peer Comparison Tool'!$D$9,COUNT('CECL &lt;50B Database'!$AI$1:AI1123)+1,""))</f>
        <v/>
      </c>
    </row>
    <row r="1125" spans="29:35" x14ac:dyDescent="0.25">
      <c r="AC1125" s="16" t="str">
        <f t="shared" si="102"/>
        <v/>
      </c>
      <c r="AD1125" s="16" t="str">
        <f t="shared" si="103"/>
        <v/>
      </c>
      <c r="AE1125" s="16" t="str">
        <f t="shared" si="104"/>
        <v/>
      </c>
      <c r="AF1125" s="16" t="str">
        <f t="shared" si="105"/>
        <v/>
      </c>
      <c r="AG1125" s="16" t="str">
        <f t="shared" si="106"/>
        <v/>
      </c>
      <c r="AH1125" s="16">
        <f t="shared" si="107"/>
        <v>0</v>
      </c>
      <c r="AI1125" s="17" t="str">
        <f>IF('Peer Comparison Tool'!$D$12="NR","",IF($C1125='Peer Comparison Tool'!$D$9,COUNT('CECL &lt;50B Database'!$AI$1:AI1124)+1,""))</f>
        <v/>
      </c>
    </row>
    <row r="1126" spans="29:35" x14ac:dyDescent="0.25">
      <c r="AC1126" s="16" t="str">
        <f t="shared" si="102"/>
        <v/>
      </c>
      <c r="AD1126" s="16" t="str">
        <f t="shared" si="103"/>
        <v/>
      </c>
      <c r="AE1126" s="16" t="str">
        <f t="shared" si="104"/>
        <v/>
      </c>
      <c r="AF1126" s="16" t="str">
        <f t="shared" si="105"/>
        <v/>
      </c>
      <c r="AG1126" s="16" t="str">
        <f t="shared" si="106"/>
        <v/>
      </c>
      <c r="AH1126" s="16">
        <f t="shared" si="107"/>
        <v>0</v>
      </c>
      <c r="AI1126" s="17" t="str">
        <f>IF('Peer Comparison Tool'!$D$12="NR","",IF($C1126='Peer Comparison Tool'!$D$9,COUNT('CECL &lt;50B Database'!$AI$1:AI1125)+1,""))</f>
        <v/>
      </c>
    </row>
    <row r="1127" spans="29:35" x14ac:dyDescent="0.25">
      <c r="AC1127" s="16" t="str">
        <f t="shared" si="102"/>
        <v/>
      </c>
      <c r="AD1127" s="16" t="str">
        <f t="shared" si="103"/>
        <v/>
      </c>
      <c r="AE1127" s="16" t="str">
        <f t="shared" si="104"/>
        <v/>
      </c>
      <c r="AF1127" s="16" t="str">
        <f t="shared" si="105"/>
        <v/>
      </c>
      <c r="AG1127" s="16" t="str">
        <f t="shared" si="106"/>
        <v/>
      </c>
      <c r="AH1127" s="16">
        <f t="shared" si="107"/>
        <v>0</v>
      </c>
      <c r="AI1127" s="17" t="str">
        <f>IF('Peer Comparison Tool'!$D$12="NR","",IF($C1127='Peer Comparison Tool'!$D$9,COUNT('CECL &lt;50B Database'!$AI$1:AI1126)+1,""))</f>
        <v/>
      </c>
    </row>
    <row r="1128" spans="29:35" x14ac:dyDescent="0.25">
      <c r="AC1128" s="16" t="str">
        <f t="shared" si="102"/>
        <v/>
      </c>
      <c r="AD1128" s="16" t="str">
        <f t="shared" si="103"/>
        <v/>
      </c>
      <c r="AE1128" s="16" t="str">
        <f t="shared" si="104"/>
        <v/>
      </c>
      <c r="AF1128" s="16" t="str">
        <f t="shared" si="105"/>
        <v/>
      </c>
      <c r="AG1128" s="16" t="str">
        <f t="shared" si="106"/>
        <v/>
      </c>
      <c r="AH1128" s="16">
        <f t="shared" si="107"/>
        <v>0</v>
      </c>
      <c r="AI1128" s="17" t="str">
        <f>IF('Peer Comparison Tool'!$D$12="NR","",IF($C1128='Peer Comparison Tool'!$D$9,COUNT('CECL &lt;50B Database'!$AI$1:AI1127)+1,""))</f>
        <v/>
      </c>
    </row>
    <row r="1129" spans="29:35" x14ac:dyDescent="0.25">
      <c r="AC1129" s="16" t="str">
        <f t="shared" si="102"/>
        <v/>
      </c>
      <c r="AD1129" s="16" t="str">
        <f t="shared" si="103"/>
        <v/>
      </c>
      <c r="AE1129" s="16" t="str">
        <f t="shared" si="104"/>
        <v/>
      </c>
      <c r="AF1129" s="16" t="str">
        <f t="shared" si="105"/>
        <v/>
      </c>
      <c r="AG1129" s="16" t="str">
        <f t="shared" si="106"/>
        <v/>
      </c>
      <c r="AH1129" s="16">
        <f t="shared" si="107"/>
        <v>0</v>
      </c>
      <c r="AI1129" s="17" t="str">
        <f>IF('Peer Comparison Tool'!$D$12="NR","",IF($C1129='Peer Comparison Tool'!$D$9,COUNT('CECL &lt;50B Database'!$AI$1:AI1128)+1,""))</f>
        <v/>
      </c>
    </row>
    <row r="1130" spans="29:35" x14ac:dyDescent="0.25">
      <c r="AC1130" s="16" t="str">
        <f t="shared" si="102"/>
        <v/>
      </c>
      <c r="AD1130" s="16" t="str">
        <f t="shared" si="103"/>
        <v/>
      </c>
      <c r="AE1130" s="16" t="str">
        <f t="shared" si="104"/>
        <v/>
      </c>
      <c r="AF1130" s="16" t="str">
        <f t="shared" si="105"/>
        <v/>
      </c>
      <c r="AG1130" s="16" t="str">
        <f t="shared" si="106"/>
        <v/>
      </c>
      <c r="AH1130" s="16">
        <f t="shared" si="107"/>
        <v>0</v>
      </c>
      <c r="AI1130" s="17" t="str">
        <f>IF('Peer Comparison Tool'!$D$12="NR","",IF($C1130='Peer Comparison Tool'!$D$9,COUNT('CECL &lt;50B Database'!$AI$1:AI1129)+1,""))</f>
        <v/>
      </c>
    </row>
    <row r="1131" spans="29:35" x14ac:dyDescent="0.25">
      <c r="AC1131" s="16" t="str">
        <f t="shared" si="102"/>
        <v/>
      </c>
      <c r="AD1131" s="16" t="str">
        <f t="shared" si="103"/>
        <v/>
      </c>
      <c r="AE1131" s="16" t="str">
        <f t="shared" si="104"/>
        <v/>
      </c>
      <c r="AF1131" s="16" t="str">
        <f t="shared" si="105"/>
        <v/>
      </c>
      <c r="AG1131" s="16" t="str">
        <f t="shared" si="106"/>
        <v/>
      </c>
      <c r="AH1131" s="16">
        <f t="shared" si="107"/>
        <v>0</v>
      </c>
      <c r="AI1131" s="17" t="str">
        <f>IF('Peer Comparison Tool'!$D$12="NR","",IF($C1131='Peer Comparison Tool'!$D$9,COUNT('CECL &lt;50B Database'!$AI$1:AI1130)+1,""))</f>
        <v/>
      </c>
    </row>
    <row r="1132" spans="29:35" x14ac:dyDescent="0.25">
      <c r="AC1132" s="16" t="str">
        <f t="shared" si="102"/>
        <v/>
      </c>
      <c r="AD1132" s="16" t="str">
        <f t="shared" si="103"/>
        <v/>
      </c>
      <c r="AE1132" s="16" t="str">
        <f t="shared" si="104"/>
        <v/>
      </c>
      <c r="AF1132" s="16" t="str">
        <f t="shared" si="105"/>
        <v/>
      </c>
      <c r="AG1132" s="16" t="str">
        <f t="shared" si="106"/>
        <v/>
      </c>
      <c r="AH1132" s="16">
        <f t="shared" si="107"/>
        <v>0</v>
      </c>
      <c r="AI1132" s="17" t="str">
        <f>IF('Peer Comparison Tool'!$D$12="NR","",IF($C1132='Peer Comparison Tool'!$D$9,COUNT('CECL &lt;50B Database'!$AI$1:AI1131)+1,""))</f>
        <v/>
      </c>
    </row>
    <row r="1133" spans="29:35" x14ac:dyDescent="0.25">
      <c r="AC1133" s="16" t="str">
        <f t="shared" si="102"/>
        <v/>
      </c>
      <c r="AD1133" s="16" t="str">
        <f t="shared" si="103"/>
        <v/>
      </c>
      <c r="AE1133" s="16" t="str">
        <f t="shared" si="104"/>
        <v/>
      </c>
      <c r="AF1133" s="16" t="str">
        <f t="shared" si="105"/>
        <v/>
      </c>
      <c r="AG1133" s="16" t="str">
        <f t="shared" si="106"/>
        <v/>
      </c>
      <c r="AH1133" s="16">
        <f t="shared" si="107"/>
        <v>0</v>
      </c>
      <c r="AI1133" s="17" t="str">
        <f>IF('Peer Comparison Tool'!$D$12="NR","",IF($C1133='Peer Comparison Tool'!$D$9,COUNT('CECL &lt;50B Database'!$AI$1:AI1132)+1,""))</f>
        <v/>
      </c>
    </row>
    <row r="1134" spans="29:35" x14ac:dyDescent="0.25">
      <c r="AC1134" s="16" t="str">
        <f t="shared" si="102"/>
        <v/>
      </c>
      <c r="AD1134" s="16" t="str">
        <f t="shared" si="103"/>
        <v/>
      </c>
      <c r="AE1134" s="16" t="str">
        <f t="shared" si="104"/>
        <v/>
      </c>
      <c r="AF1134" s="16" t="str">
        <f t="shared" si="105"/>
        <v/>
      </c>
      <c r="AG1134" s="16" t="str">
        <f t="shared" si="106"/>
        <v/>
      </c>
      <c r="AH1134" s="16">
        <f t="shared" si="107"/>
        <v>0</v>
      </c>
      <c r="AI1134" s="17" t="str">
        <f>IF('Peer Comparison Tool'!$D$12="NR","",IF($C1134='Peer Comparison Tool'!$D$9,COUNT('CECL &lt;50B Database'!$AI$1:AI1133)+1,""))</f>
        <v/>
      </c>
    </row>
    <row r="1135" spans="29:35" x14ac:dyDescent="0.25">
      <c r="AC1135" s="16" t="str">
        <f t="shared" si="102"/>
        <v/>
      </c>
      <c r="AD1135" s="16" t="str">
        <f t="shared" si="103"/>
        <v/>
      </c>
      <c r="AE1135" s="16" t="str">
        <f t="shared" si="104"/>
        <v/>
      </c>
      <c r="AF1135" s="16" t="str">
        <f t="shared" si="105"/>
        <v/>
      </c>
      <c r="AG1135" s="16" t="str">
        <f t="shared" si="106"/>
        <v/>
      </c>
      <c r="AH1135" s="16">
        <f t="shared" si="107"/>
        <v>0</v>
      </c>
      <c r="AI1135" s="17" t="str">
        <f>IF('Peer Comparison Tool'!$D$12="NR","",IF($C1135='Peer Comparison Tool'!$D$9,COUNT('CECL &lt;50B Database'!$AI$1:AI1134)+1,""))</f>
        <v/>
      </c>
    </row>
    <row r="1136" spans="29:35" x14ac:dyDescent="0.25">
      <c r="AC1136" s="16" t="str">
        <f t="shared" si="102"/>
        <v/>
      </c>
      <c r="AD1136" s="16" t="str">
        <f t="shared" si="103"/>
        <v/>
      </c>
      <c r="AE1136" s="16" t="str">
        <f t="shared" si="104"/>
        <v/>
      </c>
      <c r="AF1136" s="16" t="str">
        <f t="shared" si="105"/>
        <v/>
      </c>
      <c r="AG1136" s="16" t="str">
        <f t="shared" si="106"/>
        <v/>
      </c>
      <c r="AH1136" s="16">
        <f t="shared" si="107"/>
        <v>0</v>
      </c>
      <c r="AI1136" s="17" t="str">
        <f>IF('Peer Comparison Tool'!$D$12="NR","",IF($C1136='Peer Comparison Tool'!$D$9,COUNT('CECL &lt;50B Database'!$AI$1:AI1135)+1,""))</f>
        <v/>
      </c>
    </row>
    <row r="1137" spans="29:35" x14ac:dyDescent="0.25">
      <c r="AC1137" s="16" t="str">
        <f t="shared" si="102"/>
        <v/>
      </c>
      <c r="AD1137" s="16" t="str">
        <f t="shared" si="103"/>
        <v/>
      </c>
      <c r="AE1137" s="16" t="str">
        <f t="shared" si="104"/>
        <v/>
      </c>
      <c r="AF1137" s="16" t="str">
        <f t="shared" si="105"/>
        <v/>
      </c>
      <c r="AG1137" s="16" t="str">
        <f t="shared" si="106"/>
        <v/>
      </c>
      <c r="AH1137" s="16">
        <f t="shared" si="107"/>
        <v>0</v>
      </c>
      <c r="AI1137" s="17" t="str">
        <f>IF('Peer Comparison Tool'!$D$12="NR","",IF($C1137='Peer Comparison Tool'!$D$9,COUNT('CECL &lt;50B Database'!$AI$1:AI1136)+1,""))</f>
        <v/>
      </c>
    </row>
    <row r="1138" spans="29:35" x14ac:dyDescent="0.25">
      <c r="AC1138" s="16" t="str">
        <f t="shared" si="102"/>
        <v/>
      </c>
      <c r="AD1138" s="16" t="str">
        <f t="shared" si="103"/>
        <v/>
      </c>
      <c r="AE1138" s="16" t="str">
        <f t="shared" si="104"/>
        <v/>
      </c>
      <c r="AF1138" s="16" t="str">
        <f t="shared" si="105"/>
        <v/>
      </c>
      <c r="AG1138" s="16" t="str">
        <f t="shared" si="106"/>
        <v/>
      </c>
      <c r="AH1138" s="16">
        <f t="shared" si="107"/>
        <v>0</v>
      </c>
      <c r="AI1138" s="17" t="str">
        <f>IF('Peer Comparison Tool'!$D$12="NR","",IF($C1138='Peer Comparison Tool'!$D$9,COUNT('CECL &lt;50B Database'!$AI$1:AI1137)+1,""))</f>
        <v/>
      </c>
    </row>
    <row r="1139" spans="29:35" x14ac:dyDescent="0.25">
      <c r="AC1139" s="16" t="str">
        <f t="shared" si="102"/>
        <v/>
      </c>
      <c r="AD1139" s="16" t="str">
        <f t="shared" si="103"/>
        <v/>
      </c>
      <c r="AE1139" s="16" t="str">
        <f t="shared" si="104"/>
        <v/>
      </c>
      <c r="AF1139" s="16" t="str">
        <f t="shared" si="105"/>
        <v/>
      </c>
      <c r="AG1139" s="16" t="str">
        <f t="shared" si="106"/>
        <v/>
      </c>
      <c r="AH1139" s="16">
        <f t="shared" si="107"/>
        <v>0</v>
      </c>
      <c r="AI1139" s="17" t="str">
        <f>IF('Peer Comparison Tool'!$D$12="NR","",IF($C1139='Peer Comparison Tool'!$D$9,COUNT('CECL &lt;50B Database'!$AI$1:AI1138)+1,""))</f>
        <v/>
      </c>
    </row>
    <row r="1140" spans="29:35" x14ac:dyDescent="0.25">
      <c r="AC1140" s="16" t="str">
        <f t="shared" si="102"/>
        <v/>
      </c>
      <c r="AD1140" s="16" t="str">
        <f t="shared" si="103"/>
        <v/>
      </c>
      <c r="AE1140" s="16" t="str">
        <f t="shared" si="104"/>
        <v/>
      </c>
      <c r="AF1140" s="16" t="str">
        <f t="shared" si="105"/>
        <v/>
      </c>
      <c r="AG1140" s="16" t="str">
        <f t="shared" si="106"/>
        <v/>
      </c>
      <c r="AH1140" s="16">
        <f t="shared" si="107"/>
        <v>0</v>
      </c>
      <c r="AI1140" s="17" t="str">
        <f>IF('Peer Comparison Tool'!$D$12="NR","",IF($C1140='Peer Comparison Tool'!$D$9,COUNT('CECL &lt;50B Database'!$AI$1:AI1139)+1,""))</f>
        <v/>
      </c>
    </row>
    <row r="1141" spans="29:35" x14ac:dyDescent="0.25">
      <c r="AC1141" s="16" t="str">
        <f t="shared" si="102"/>
        <v/>
      </c>
      <c r="AD1141" s="16" t="str">
        <f t="shared" si="103"/>
        <v/>
      </c>
      <c r="AE1141" s="16" t="str">
        <f t="shared" si="104"/>
        <v/>
      </c>
      <c r="AF1141" s="16" t="str">
        <f t="shared" si="105"/>
        <v/>
      </c>
      <c r="AG1141" s="16" t="str">
        <f t="shared" si="106"/>
        <v/>
      </c>
      <c r="AH1141" s="16">
        <f t="shared" si="107"/>
        <v>0</v>
      </c>
      <c r="AI1141" s="17" t="str">
        <f>IF('Peer Comparison Tool'!$D$12="NR","",IF($C1141='Peer Comparison Tool'!$D$9,COUNT('CECL &lt;50B Database'!$AI$1:AI1140)+1,""))</f>
        <v/>
      </c>
    </row>
    <row r="1142" spans="29:35" x14ac:dyDescent="0.25">
      <c r="AC1142" s="16" t="str">
        <f t="shared" si="102"/>
        <v/>
      </c>
      <c r="AD1142" s="16" t="str">
        <f t="shared" si="103"/>
        <v/>
      </c>
      <c r="AE1142" s="16" t="str">
        <f t="shared" si="104"/>
        <v/>
      </c>
      <c r="AF1142" s="16" t="str">
        <f t="shared" si="105"/>
        <v/>
      </c>
      <c r="AG1142" s="16" t="str">
        <f t="shared" si="106"/>
        <v/>
      </c>
      <c r="AH1142" s="16">
        <f t="shared" si="107"/>
        <v>0</v>
      </c>
      <c r="AI1142" s="17" t="str">
        <f>IF('Peer Comparison Tool'!$D$12="NR","",IF($C1142='Peer Comparison Tool'!$D$9,COUNT('CECL &lt;50B Database'!$AI$1:AI1141)+1,""))</f>
        <v/>
      </c>
    </row>
    <row r="1143" spans="29:35" x14ac:dyDescent="0.25">
      <c r="AC1143" s="16" t="str">
        <f t="shared" si="102"/>
        <v/>
      </c>
      <c r="AD1143" s="16" t="str">
        <f t="shared" si="103"/>
        <v/>
      </c>
      <c r="AE1143" s="16" t="str">
        <f t="shared" si="104"/>
        <v/>
      </c>
      <c r="AF1143" s="16" t="str">
        <f t="shared" si="105"/>
        <v/>
      </c>
      <c r="AG1143" s="16" t="str">
        <f t="shared" si="106"/>
        <v/>
      </c>
      <c r="AH1143" s="16">
        <f t="shared" si="107"/>
        <v>0</v>
      </c>
      <c r="AI1143" s="17" t="str">
        <f>IF('Peer Comparison Tool'!$D$12="NR","",IF($C1143='Peer Comparison Tool'!$D$9,COUNT('CECL &lt;50B Database'!$AI$1:AI1142)+1,""))</f>
        <v/>
      </c>
    </row>
    <row r="1144" spans="29:35" x14ac:dyDescent="0.25">
      <c r="AC1144" s="16" t="str">
        <f t="shared" si="102"/>
        <v/>
      </c>
      <c r="AD1144" s="16" t="str">
        <f t="shared" si="103"/>
        <v/>
      </c>
      <c r="AE1144" s="16" t="str">
        <f t="shared" si="104"/>
        <v/>
      </c>
      <c r="AF1144" s="16" t="str">
        <f t="shared" si="105"/>
        <v/>
      </c>
      <c r="AG1144" s="16" t="str">
        <f t="shared" si="106"/>
        <v/>
      </c>
      <c r="AH1144" s="16">
        <f t="shared" si="107"/>
        <v>0</v>
      </c>
      <c r="AI1144" s="17" t="str">
        <f>IF('Peer Comparison Tool'!$D$12="NR","",IF($C1144='Peer Comparison Tool'!$D$9,COUNT('CECL &lt;50B Database'!$AI$1:AI1143)+1,""))</f>
        <v/>
      </c>
    </row>
    <row r="1145" spans="29:35" x14ac:dyDescent="0.25">
      <c r="AC1145" s="16" t="str">
        <f t="shared" si="102"/>
        <v/>
      </c>
      <c r="AD1145" s="16" t="str">
        <f t="shared" si="103"/>
        <v/>
      </c>
      <c r="AE1145" s="16" t="str">
        <f t="shared" si="104"/>
        <v/>
      </c>
      <c r="AF1145" s="16" t="str">
        <f t="shared" si="105"/>
        <v/>
      </c>
      <c r="AG1145" s="16" t="str">
        <f t="shared" si="106"/>
        <v/>
      </c>
      <c r="AH1145" s="16">
        <f t="shared" si="107"/>
        <v>0</v>
      </c>
      <c r="AI1145" s="17" t="str">
        <f>IF('Peer Comparison Tool'!$D$12="NR","",IF($C1145='Peer Comparison Tool'!$D$9,COUNT('CECL &lt;50B Database'!$AI$1:AI1144)+1,""))</f>
        <v/>
      </c>
    </row>
    <row r="1146" spans="29:35" x14ac:dyDescent="0.25">
      <c r="AC1146" s="16" t="str">
        <f t="shared" si="102"/>
        <v/>
      </c>
      <c r="AD1146" s="16" t="str">
        <f t="shared" si="103"/>
        <v/>
      </c>
      <c r="AE1146" s="16" t="str">
        <f t="shared" si="104"/>
        <v/>
      </c>
      <c r="AF1146" s="16" t="str">
        <f t="shared" si="105"/>
        <v/>
      </c>
      <c r="AG1146" s="16" t="str">
        <f t="shared" si="106"/>
        <v/>
      </c>
      <c r="AH1146" s="16">
        <f t="shared" si="107"/>
        <v>0</v>
      </c>
      <c r="AI1146" s="17" t="str">
        <f>IF('Peer Comparison Tool'!$D$12="NR","",IF($C1146='Peer Comparison Tool'!$D$9,COUNT('CECL &lt;50B Database'!$AI$1:AI1145)+1,""))</f>
        <v/>
      </c>
    </row>
    <row r="1147" spans="29:35" x14ac:dyDescent="0.25">
      <c r="AC1147" s="16" t="str">
        <f t="shared" si="102"/>
        <v/>
      </c>
      <c r="AD1147" s="16" t="str">
        <f t="shared" si="103"/>
        <v/>
      </c>
      <c r="AE1147" s="16" t="str">
        <f t="shared" si="104"/>
        <v/>
      </c>
      <c r="AF1147" s="16" t="str">
        <f t="shared" si="105"/>
        <v/>
      </c>
      <c r="AG1147" s="16" t="str">
        <f t="shared" si="106"/>
        <v/>
      </c>
      <c r="AH1147" s="16">
        <f t="shared" si="107"/>
        <v>0</v>
      </c>
      <c r="AI1147" s="17" t="str">
        <f>IF('Peer Comparison Tool'!$D$12="NR","",IF($C1147='Peer Comparison Tool'!$D$9,COUNT('CECL &lt;50B Database'!$AI$1:AI1146)+1,""))</f>
        <v/>
      </c>
    </row>
    <row r="1148" spans="29:35" x14ac:dyDescent="0.25">
      <c r="AC1148" s="16" t="str">
        <f t="shared" si="102"/>
        <v/>
      </c>
      <c r="AD1148" s="16" t="str">
        <f t="shared" si="103"/>
        <v/>
      </c>
      <c r="AE1148" s="16" t="str">
        <f t="shared" si="104"/>
        <v/>
      </c>
      <c r="AF1148" s="16" t="str">
        <f t="shared" si="105"/>
        <v/>
      </c>
      <c r="AG1148" s="16" t="str">
        <f t="shared" si="106"/>
        <v/>
      </c>
      <c r="AH1148" s="16">
        <f t="shared" si="107"/>
        <v>0</v>
      </c>
      <c r="AI1148" s="17" t="str">
        <f>IF('Peer Comparison Tool'!$D$12="NR","",IF($C1148='Peer Comparison Tool'!$D$9,COUNT('CECL &lt;50B Database'!$AI$1:AI1147)+1,""))</f>
        <v/>
      </c>
    </row>
    <row r="1149" spans="29:35" x14ac:dyDescent="0.25">
      <c r="AC1149" s="16" t="str">
        <f t="shared" si="102"/>
        <v/>
      </c>
      <c r="AD1149" s="16" t="str">
        <f t="shared" si="103"/>
        <v/>
      </c>
      <c r="AE1149" s="16" t="str">
        <f t="shared" si="104"/>
        <v/>
      </c>
      <c r="AF1149" s="16" t="str">
        <f t="shared" si="105"/>
        <v/>
      </c>
      <c r="AG1149" s="16" t="str">
        <f t="shared" si="106"/>
        <v/>
      </c>
      <c r="AH1149" s="16">
        <f t="shared" si="107"/>
        <v>0</v>
      </c>
      <c r="AI1149" s="17" t="str">
        <f>IF('Peer Comparison Tool'!$D$12="NR","",IF($C1149='Peer Comparison Tool'!$D$9,COUNT('CECL &lt;50B Database'!$AI$1:AI1148)+1,""))</f>
        <v/>
      </c>
    </row>
    <row r="1150" spans="29:35" x14ac:dyDescent="0.25">
      <c r="AC1150" s="16" t="str">
        <f t="shared" si="102"/>
        <v/>
      </c>
      <c r="AD1150" s="16" t="str">
        <f t="shared" si="103"/>
        <v/>
      </c>
      <c r="AE1150" s="16" t="str">
        <f t="shared" si="104"/>
        <v/>
      </c>
      <c r="AF1150" s="16" t="str">
        <f t="shared" si="105"/>
        <v/>
      </c>
      <c r="AG1150" s="16" t="str">
        <f t="shared" si="106"/>
        <v/>
      </c>
      <c r="AH1150" s="16">
        <f t="shared" si="107"/>
        <v>0</v>
      </c>
      <c r="AI1150" s="17" t="str">
        <f>IF('Peer Comparison Tool'!$D$12="NR","",IF($C1150='Peer Comparison Tool'!$D$9,COUNT('CECL &lt;50B Database'!$AI$1:AI1149)+1,""))</f>
        <v/>
      </c>
    </row>
    <row r="1151" spans="29:35" x14ac:dyDescent="0.25">
      <c r="AC1151" s="16" t="str">
        <f t="shared" si="102"/>
        <v/>
      </c>
      <c r="AD1151" s="16" t="str">
        <f t="shared" si="103"/>
        <v/>
      </c>
      <c r="AE1151" s="16" t="str">
        <f t="shared" si="104"/>
        <v/>
      </c>
      <c r="AF1151" s="16" t="str">
        <f t="shared" si="105"/>
        <v/>
      </c>
      <c r="AG1151" s="16" t="str">
        <f t="shared" si="106"/>
        <v/>
      </c>
      <c r="AH1151" s="16">
        <f t="shared" si="107"/>
        <v>0</v>
      </c>
      <c r="AI1151" s="17" t="str">
        <f>IF('Peer Comparison Tool'!$D$12="NR","",IF($C1151='Peer Comparison Tool'!$D$9,COUNT('CECL &lt;50B Database'!$AI$1:AI1150)+1,""))</f>
        <v/>
      </c>
    </row>
    <row r="1152" spans="29:35" x14ac:dyDescent="0.25">
      <c r="AC1152" s="16" t="str">
        <f t="shared" si="102"/>
        <v/>
      </c>
      <c r="AD1152" s="16" t="str">
        <f t="shared" si="103"/>
        <v/>
      </c>
      <c r="AE1152" s="16" t="str">
        <f t="shared" si="104"/>
        <v/>
      </c>
      <c r="AF1152" s="16" t="str">
        <f t="shared" si="105"/>
        <v/>
      </c>
      <c r="AG1152" s="16" t="str">
        <f t="shared" si="106"/>
        <v/>
      </c>
      <c r="AH1152" s="16">
        <f t="shared" si="107"/>
        <v>0</v>
      </c>
      <c r="AI1152" s="17" t="str">
        <f>IF('Peer Comparison Tool'!$D$12="NR","",IF($C1152='Peer Comparison Tool'!$D$9,COUNT('CECL &lt;50B Database'!$AI$1:AI1151)+1,""))</f>
        <v/>
      </c>
    </row>
    <row r="1153" spans="29:35" x14ac:dyDescent="0.25">
      <c r="AC1153" s="16" t="str">
        <f t="shared" si="102"/>
        <v/>
      </c>
      <c r="AD1153" s="16" t="str">
        <f t="shared" si="103"/>
        <v/>
      </c>
      <c r="AE1153" s="16" t="str">
        <f t="shared" si="104"/>
        <v/>
      </c>
      <c r="AF1153" s="16" t="str">
        <f t="shared" si="105"/>
        <v/>
      </c>
      <c r="AG1153" s="16" t="str">
        <f t="shared" si="106"/>
        <v/>
      </c>
      <c r="AH1153" s="16">
        <f t="shared" si="107"/>
        <v>0</v>
      </c>
      <c r="AI1153" s="17" t="str">
        <f>IF('Peer Comparison Tool'!$D$12="NR","",IF($C1153='Peer Comparison Tool'!$D$9,COUNT('CECL &lt;50B Database'!$AI$1:AI1152)+1,""))</f>
        <v/>
      </c>
    </row>
    <row r="1154" spans="29:35" x14ac:dyDescent="0.25">
      <c r="AC1154" s="16" t="str">
        <f t="shared" si="102"/>
        <v/>
      </c>
      <c r="AD1154" s="16" t="str">
        <f t="shared" si="103"/>
        <v/>
      </c>
      <c r="AE1154" s="16" t="str">
        <f t="shared" si="104"/>
        <v/>
      </c>
      <c r="AF1154" s="16" t="str">
        <f t="shared" si="105"/>
        <v/>
      </c>
      <c r="AG1154" s="16" t="str">
        <f t="shared" si="106"/>
        <v/>
      </c>
      <c r="AH1154" s="16">
        <f t="shared" si="107"/>
        <v>0</v>
      </c>
      <c r="AI1154" s="17" t="str">
        <f>IF('Peer Comparison Tool'!$D$12="NR","",IF($C1154='Peer Comparison Tool'!$D$9,COUNT('CECL &lt;50B Database'!$AI$1:AI1153)+1,""))</f>
        <v/>
      </c>
    </row>
    <row r="1155" spans="29:35" x14ac:dyDescent="0.25">
      <c r="AC1155" s="16" t="str">
        <f t="shared" ref="AC1155:AC1218" si="108">IF(AND($G1155&gt;=10000000,$G1155&lt;50000000),$K1155,"")</f>
        <v/>
      </c>
      <c r="AD1155" s="16" t="str">
        <f t="shared" ref="AD1155:AD1218" si="109">IF(AND($G1155&gt;=5000000,$G1155&lt;9999999),$K1155,"")</f>
        <v/>
      </c>
      <c r="AE1155" s="16" t="str">
        <f t="shared" ref="AE1155:AE1218" si="110">IF(AND($G1155&gt;=1000000,$G1155&lt;4999999),$K1155,"")</f>
        <v/>
      </c>
      <c r="AF1155" s="16" t="str">
        <f t="shared" ref="AF1155:AF1218" si="111">IF(AND($G1155&gt;=500000,$G1155&lt;999999),$K1155,"")</f>
        <v/>
      </c>
      <c r="AG1155" s="16" t="str">
        <f t="shared" ref="AG1155:AG1218" si="112">IF(AND($G1155&gt;=100000,$G1155&lt;499999),$K1155,"")</f>
        <v/>
      </c>
      <c r="AH1155" s="16">
        <f t="shared" ref="AH1155:AH1218" si="113">IF(AND($G1155&gt;=0,$G1155&lt;99999),$K1155,"")</f>
        <v>0</v>
      </c>
      <c r="AI1155" s="17" t="str">
        <f>IF('Peer Comparison Tool'!$D$12="NR","",IF($C1155='Peer Comparison Tool'!$D$9,COUNT('CECL &lt;50B Database'!$AI$1:AI1154)+1,""))</f>
        <v/>
      </c>
    </row>
    <row r="1156" spans="29:35" x14ac:dyDescent="0.25">
      <c r="AC1156" s="16" t="str">
        <f t="shared" si="108"/>
        <v/>
      </c>
      <c r="AD1156" s="16" t="str">
        <f t="shared" si="109"/>
        <v/>
      </c>
      <c r="AE1156" s="16" t="str">
        <f t="shared" si="110"/>
        <v/>
      </c>
      <c r="AF1156" s="16" t="str">
        <f t="shared" si="111"/>
        <v/>
      </c>
      <c r="AG1156" s="16" t="str">
        <f t="shared" si="112"/>
        <v/>
      </c>
      <c r="AH1156" s="16">
        <f t="shared" si="113"/>
        <v>0</v>
      </c>
      <c r="AI1156" s="17" t="str">
        <f>IF('Peer Comparison Tool'!$D$12="NR","",IF($C1156='Peer Comparison Tool'!$D$9,COUNT('CECL &lt;50B Database'!$AI$1:AI1155)+1,""))</f>
        <v/>
      </c>
    </row>
    <row r="1157" spans="29:35" x14ac:dyDescent="0.25">
      <c r="AC1157" s="16" t="str">
        <f t="shared" si="108"/>
        <v/>
      </c>
      <c r="AD1157" s="16" t="str">
        <f t="shared" si="109"/>
        <v/>
      </c>
      <c r="AE1157" s="16" t="str">
        <f t="shared" si="110"/>
        <v/>
      </c>
      <c r="AF1157" s="16" t="str">
        <f t="shared" si="111"/>
        <v/>
      </c>
      <c r="AG1157" s="16" t="str">
        <f t="shared" si="112"/>
        <v/>
      </c>
      <c r="AH1157" s="16">
        <f t="shared" si="113"/>
        <v>0</v>
      </c>
      <c r="AI1157" s="17" t="str">
        <f>IF('Peer Comparison Tool'!$D$12="NR","",IF($C1157='Peer Comparison Tool'!$D$9,COUNT('CECL &lt;50B Database'!$AI$1:AI1156)+1,""))</f>
        <v/>
      </c>
    </row>
    <row r="1158" spans="29:35" x14ac:dyDescent="0.25">
      <c r="AC1158" s="16" t="str">
        <f t="shared" si="108"/>
        <v/>
      </c>
      <c r="AD1158" s="16" t="str">
        <f t="shared" si="109"/>
        <v/>
      </c>
      <c r="AE1158" s="16" t="str">
        <f t="shared" si="110"/>
        <v/>
      </c>
      <c r="AF1158" s="16" t="str">
        <f t="shared" si="111"/>
        <v/>
      </c>
      <c r="AG1158" s="16" t="str">
        <f t="shared" si="112"/>
        <v/>
      </c>
      <c r="AH1158" s="16">
        <f t="shared" si="113"/>
        <v>0</v>
      </c>
      <c r="AI1158" s="17" t="str">
        <f>IF('Peer Comparison Tool'!$D$12="NR","",IF($C1158='Peer Comparison Tool'!$D$9,COUNT('CECL &lt;50B Database'!$AI$1:AI1157)+1,""))</f>
        <v/>
      </c>
    </row>
    <row r="1159" spans="29:35" x14ac:dyDescent="0.25">
      <c r="AC1159" s="16" t="str">
        <f t="shared" si="108"/>
        <v/>
      </c>
      <c r="AD1159" s="16" t="str">
        <f t="shared" si="109"/>
        <v/>
      </c>
      <c r="AE1159" s="16" t="str">
        <f t="shared" si="110"/>
        <v/>
      </c>
      <c r="AF1159" s="16" t="str">
        <f t="shared" si="111"/>
        <v/>
      </c>
      <c r="AG1159" s="16" t="str">
        <f t="shared" si="112"/>
        <v/>
      </c>
      <c r="AH1159" s="16">
        <f t="shared" si="113"/>
        <v>0</v>
      </c>
      <c r="AI1159" s="17" t="str">
        <f>IF('Peer Comparison Tool'!$D$12="NR","",IF($C1159='Peer Comparison Tool'!$D$9,COUNT('CECL &lt;50B Database'!$AI$1:AI1158)+1,""))</f>
        <v/>
      </c>
    </row>
    <row r="1160" spans="29:35" x14ac:dyDescent="0.25">
      <c r="AC1160" s="16" t="str">
        <f t="shared" si="108"/>
        <v/>
      </c>
      <c r="AD1160" s="16" t="str">
        <f t="shared" si="109"/>
        <v/>
      </c>
      <c r="AE1160" s="16" t="str">
        <f t="shared" si="110"/>
        <v/>
      </c>
      <c r="AF1160" s="16" t="str">
        <f t="shared" si="111"/>
        <v/>
      </c>
      <c r="AG1160" s="16" t="str">
        <f t="shared" si="112"/>
        <v/>
      </c>
      <c r="AH1160" s="16">
        <f t="shared" si="113"/>
        <v>0</v>
      </c>
      <c r="AI1160" s="17" t="str">
        <f>IF('Peer Comparison Tool'!$D$12="NR","",IF($C1160='Peer Comparison Tool'!$D$9,COUNT('CECL &lt;50B Database'!$AI$1:AI1159)+1,""))</f>
        <v/>
      </c>
    </row>
    <row r="1161" spans="29:35" x14ac:dyDescent="0.25">
      <c r="AC1161" s="16" t="str">
        <f t="shared" si="108"/>
        <v/>
      </c>
      <c r="AD1161" s="16" t="str">
        <f t="shared" si="109"/>
        <v/>
      </c>
      <c r="AE1161" s="16" t="str">
        <f t="shared" si="110"/>
        <v/>
      </c>
      <c r="AF1161" s="16" t="str">
        <f t="shared" si="111"/>
        <v/>
      </c>
      <c r="AG1161" s="16" t="str">
        <f t="shared" si="112"/>
        <v/>
      </c>
      <c r="AH1161" s="16">
        <f t="shared" si="113"/>
        <v>0</v>
      </c>
      <c r="AI1161" s="17" t="str">
        <f>IF('Peer Comparison Tool'!$D$12="NR","",IF($C1161='Peer Comparison Tool'!$D$9,COUNT('CECL &lt;50B Database'!$AI$1:AI1160)+1,""))</f>
        <v/>
      </c>
    </row>
    <row r="1162" spans="29:35" x14ac:dyDescent="0.25">
      <c r="AC1162" s="16" t="str">
        <f t="shared" si="108"/>
        <v/>
      </c>
      <c r="AD1162" s="16" t="str">
        <f t="shared" si="109"/>
        <v/>
      </c>
      <c r="AE1162" s="16" t="str">
        <f t="shared" si="110"/>
        <v/>
      </c>
      <c r="AF1162" s="16" t="str">
        <f t="shared" si="111"/>
        <v/>
      </c>
      <c r="AG1162" s="16" t="str">
        <f t="shared" si="112"/>
        <v/>
      </c>
      <c r="AH1162" s="16">
        <f t="shared" si="113"/>
        <v>0</v>
      </c>
      <c r="AI1162" s="17" t="str">
        <f>IF('Peer Comparison Tool'!$D$12="NR","",IF($C1162='Peer Comparison Tool'!$D$9,COUNT('CECL &lt;50B Database'!$AI$1:AI1161)+1,""))</f>
        <v/>
      </c>
    </row>
    <row r="1163" spans="29:35" x14ac:dyDescent="0.25">
      <c r="AC1163" s="16" t="str">
        <f t="shared" si="108"/>
        <v/>
      </c>
      <c r="AD1163" s="16" t="str">
        <f t="shared" si="109"/>
        <v/>
      </c>
      <c r="AE1163" s="16" t="str">
        <f t="shared" si="110"/>
        <v/>
      </c>
      <c r="AF1163" s="16" t="str">
        <f t="shared" si="111"/>
        <v/>
      </c>
      <c r="AG1163" s="16" t="str">
        <f t="shared" si="112"/>
        <v/>
      </c>
      <c r="AH1163" s="16">
        <f t="shared" si="113"/>
        <v>0</v>
      </c>
      <c r="AI1163" s="17" t="str">
        <f>IF('Peer Comparison Tool'!$D$12="NR","",IF($C1163='Peer Comparison Tool'!$D$9,COUNT('CECL &lt;50B Database'!$AI$1:AI1162)+1,""))</f>
        <v/>
      </c>
    </row>
    <row r="1164" spans="29:35" x14ac:dyDescent="0.25">
      <c r="AC1164" s="16" t="str">
        <f t="shared" si="108"/>
        <v/>
      </c>
      <c r="AD1164" s="16" t="str">
        <f t="shared" si="109"/>
        <v/>
      </c>
      <c r="AE1164" s="16" t="str">
        <f t="shared" si="110"/>
        <v/>
      </c>
      <c r="AF1164" s="16" t="str">
        <f t="shared" si="111"/>
        <v/>
      </c>
      <c r="AG1164" s="16" t="str">
        <f t="shared" si="112"/>
        <v/>
      </c>
      <c r="AH1164" s="16">
        <f t="shared" si="113"/>
        <v>0</v>
      </c>
      <c r="AI1164" s="17" t="str">
        <f>IF('Peer Comparison Tool'!$D$12="NR","",IF($C1164='Peer Comparison Tool'!$D$9,COUNT('CECL &lt;50B Database'!$AI$1:AI1163)+1,""))</f>
        <v/>
      </c>
    </row>
    <row r="1165" spans="29:35" x14ac:dyDescent="0.25">
      <c r="AC1165" s="16" t="str">
        <f t="shared" si="108"/>
        <v/>
      </c>
      <c r="AD1165" s="16" t="str">
        <f t="shared" si="109"/>
        <v/>
      </c>
      <c r="AE1165" s="16" t="str">
        <f t="shared" si="110"/>
        <v/>
      </c>
      <c r="AF1165" s="16" t="str">
        <f t="shared" si="111"/>
        <v/>
      </c>
      <c r="AG1165" s="16" t="str">
        <f t="shared" si="112"/>
        <v/>
      </c>
      <c r="AH1165" s="16">
        <f t="shared" si="113"/>
        <v>0</v>
      </c>
      <c r="AI1165" s="17" t="str">
        <f>IF('Peer Comparison Tool'!$D$12="NR","",IF($C1165='Peer Comparison Tool'!$D$9,COUNT('CECL &lt;50B Database'!$AI$1:AI1164)+1,""))</f>
        <v/>
      </c>
    </row>
    <row r="1166" spans="29:35" x14ac:dyDescent="0.25">
      <c r="AC1166" s="16" t="str">
        <f t="shared" si="108"/>
        <v/>
      </c>
      <c r="AD1166" s="16" t="str">
        <f t="shared" si="109"/>
        <v/>
      </c>
      <c r="AE1166" s="16" t="str">
        <f t="shared" si="110"/>
        <v/>
      </c>
      <c r="AF1166" s="16" t="str">
        <f t="shared" si="111"/>
        <v/>
      </c>
      <c r="AG1166" s="16" t="str">
        <f t="shared" si="112"/>
        <v/>
      </c>
      <c r="AH1166" s="16">
        <f t="shared" si="113"/>
        <v>0</v>
      </c>
      <c r="AI1166" s="17" t="str">
        <f>IF('Peer Comparison Tool'!$D$12="NR","",IF($C1166='Peer Comparison Tool'!$D$9,COUNT('CECL &lt;50B Database'!$AI$1:AI1165)+1,""))</f>
        <v/>
      </c>
    </row>
    <row r="1167" spans="29:35" x14ac:dyDescent="0.25">
      <c r="AC1167" s="16" t="str">
        <f t="shared" si="108"/>
        <v/>
      </c>
      <c r="AD1167" s="16" t="str">
        <f t="shared" si="109"/>
        <v/>
      </c>
      <c r="AE1167" s="16" t="str">
        <f t="shared" si="110"/>
        <v/>
      </c>
      <c r="AF1167" s="16" t="str">
        <f t="shared" si="111"/>
        <v/>
      </c>
      <c r="AG1167" s="16" t="str">
        <f t="shared" si="112"/>
        <v/>
      </c>
      <c r="AH1167" s="16">
        <f t="shared" si="113"/>
        <v>0</v>
      </c>
      <c r="AI1167" s="17" t="str">
        <f>IF('Peer Comparison Tool'!$D$12="NR","",IF($C1167='Peer Comparison Tool'!$D$9,COUNT('CECL &lt;50B Database'!$AI$1:AI1166)+1,""))</f>
        <v/>
      </c>
    </row>
    <row r="1168" spans="29:35" x14ac:dyDescent="0.25">
      <c r="AC1168" s="16" t="str">
        <f t="shared" si="108"/>
        <v/>
      </c>
      <c r="AD1168" s="16" t="str">
        <f t="shared" si="109"/>
        <v/>
      </c>
      <c r="AE1168" s="16" t="str">
        <f t="shared" si="110"/>
        <v/>
      </c>
      <c r="AF1168" s="16" t="str">
        <f t="shared" si="111"/>
        <v/>
      </c>
      <c r="AG1168" s="16" t="str">
        <f t="shared" si="112"/>
        <v/>
      </c>
      <c r="AH1168" s="16">
        <f t="shared" si="113"/>
        <v>0</v>
      </c>
      <c r="AI1168" s="17" t="str">
        <f>IF('Peer Comparison Tool'!$D$12="NR","",IF($C1168='Peer Comparison Tool'!$D$9,COUNT('CECL &lt;50B Database'!$AI$1:AI1167)+1,""))</f>
        <v/>
      </c>
    </row>
    <row r="1169" spans="29:35" x14ac:dyDescent="0.25">
      <c r="AC1169" s="16" t="str">
        <f t="shared" si="108"/>
        <v/>
      </c>
      <c r="AD1169" s="16" t="str">
        <f t="shared" si="109"/>
        <v/>
      </c>
      <c r="AE1169" s="16" t="str">
        <f t="shared" si="110"/>
        <v/>
      </c>
      <c r="AF1169" s="16" t="str">
        <f t="shared" si="111"/>
        <v/>
      </c>
      <c r="AG1169" s="16" t="str">
        <f t="shared" si="112"/>
        <v/>
      </c>
      <c r="AH1169" s="16">
        <f t="shared" si="113"/>
        <v>0</v>
      </c>
      <c r="AI1169" s="17" t="str">
        <f>IF('Peer Comparison Tool'!$D$12="NR","",IF($C1169='Peer Comparison Tool'!$D$9,COUNT('CECL &lt;50B Database'!$AI$1:AI1168)+1,""))</f>
        <v/>
      </c>
    </row>
    <row r="1170" spans="29:35" x14ac:dyDescent="0.25">
      <c r="AC1170" s="16" t="str">
        <f t="shared" si="108"/>
        <v/>
      </c>
      <c r="AD1170" s="16" t="str">
        <f t="shared" si="109"/>
        <v/>
      </c>
      <c r="AE1170" s="16" t="str">
        <f t="shared" si="110"/>
        <v/>
      </c>
      <c r="AF1170" s="16" t="str">
        <f t="shared" si="111"/>
        <v/>
      </c>
      <c r="AG1170" s="16" t="str">
        <f t="shared" si="112"/>
        <v/>
      </c>
      <c r="AH1170" s="16">
        <f t="shared" si="113"/>
        <v>0</v>
      </c>
      <c r="AI1170" s="17" t="str">
        <f>IF('Peer Comparison Tool'!$D$12="NR","",IF($C1170='Peer Comparison Tool'!$D$9,COUNT('CECL &lt;50B Database'!$AI$1:AI1169)+1,""))</f>
        <v/>
      </c>
    </row>
    <row r="1171" spans="29:35" x14ac:dyDescent="0.25">
      <c r="AC1171" s="16" t="str">
        <f t="shared" si="108"/>
        <v/>
      </c>
      <c r="AD1171" s="16" t="str">
        <f t="shared" si="109"/>
        <v/>
      </c>
      <c r="AE1171" s="16" t="str">
        <f t="shared" si="110"/>
        <v/>
      </c>
      <c r="AF1171" s="16" t="str">
        <f t="shared" si="111"/>
        <v/>
      </c>
      <c r="AG1171" s="16" t="str">
        <f t="shared" si="112"/>
        <v/>
      </c>
      <c r="AH1171" s="16">
        <f t="shared" si="113"/>
        <v>0</v>
      </c>
      <c r="AI1171" s="17" t="str">
        <f>IF('Peer Comparison Tool'!$D$12="NR","",IF($C1171='Peer Comparison Tool'!$D$9,COUNT('CECL &lt;50B Database'!$AI$1:AI1170)+1,""))</f>
        <v/>
      </c>
    </row>
    <row r="1172" spans="29:35" x14ac:dyDescent="0.25">
      <c r="AC1172" s="16" t="str">
        <f t="shared" si="108"/>
        <v/>
      </c>
      <c r="AD1172" s="16" t="str">
        <f t="shared" si="109"/>
        <v/>
      </c>
      <c r="AE1172" s="16" t="str">
        <f t="shared" si="110"/>
        <v/>
      </c>
      <c r="AF1172" s="16" t="str">
        <f t="shared" si="111"/>
        <v/>
      </c>
      <c r="AG1172" s="16" t="str">
        <f t="shared" si="112"/>
        <v/>
      </c>
      <c r="AH1172" s="16">
        <f t="shared" si="113"/>
        <v>0</v>
      </c>
      <c r="AI1172" s="17" t="str">
        <f>IF('Peer Comparison Tool'!$D$12="NR","",IF($C1172='Peer Comparison Tool'!$D$9,COUNT('CECL &lt;50B Database'!$AI$1:AI1171)+1,""))</f>
        <v/>
      </c>
    </row>
    <row r="1173" spans="29:35" x14ac:dyDescent="0.25">
      <c r="AC1173" s="16" t="str">
        <f t="shared" si="108"/>
        <v/>
      </c>
      <c r="AD1173" s="16" t="str">
        <f t="shared" si="109"/>
        <v/>
      </c>
      <c r="AE1173" s="16" t="str">
        <f t="shared" si="110"/>
        <v/>
      </c>
      <c r="AF1173" s="16" t="str">
        <f t="shared" si="111"/>
        <v/>
      </c>
      <c r="AG1173" s="16" t="str">
        <f t="shared" si="112"/>
        <v/>
      </c>
      <c r="AH1173" s="16">
        <f t="shared" si="113"/>
        <v>0</v>
      </c>
      <c r="AI1173" s="17" t="str">
        <f>IF('Peer Comparison Tool'!$D$12="NR","",IF($C1173='Peer Comparison Tool'!$D$9,COUNT('CECL &lt;50B Database'!$AI$1:AI1172)+1,""))</f>
        <v/>
      </c>
    </row>
    <row r="1174" spans="29:35" x14ac:dyDescent="0.25">
      <c r="AC1174" s="16" t="str">
        <f t="shared" si="108"/>
        <v/>
      </c>
      <c r="AD1174" s="16" t="str">
        <f t="shared" si="109"/>
        <v/>
      </c>
      <c r="AE1174" s="16" t="str">
        <f t="shared" si="110"/>
        <v/>
      </c>
      <c r="AF1174" s="16" t="str">
        <f t="shared" si="111"/>
        <v/>
      </c>
      <c r="AG1174" s="16" t="str">
        <f t="shared" si="112"/>
        <v/>
      </c>
      <c r="AH1174" s="16">
        <f t="shared" si="113"/>
        <v>0</v>
      </c>
      <c r="AI1174" s="17" t="str">
        <f>IF('Peer Comparison Tool'!$D$12="NR","",IF($C1174='Peer Comparison Tool'!$D$9,COUNT('CECL &lt;50B Database'!$AI$1:AI1173)+1,""))</f>
        <v/>
      </c>
    </row>
    <row r="1175" spans="29:35" x14ac:dyDescent="0.25">
      <c r="AC1175" s="16" t="str">
        <f t="shared" si="108"/>
        <v/>
      </c>
      <c r="AD1175" s="16" t="str">
        <f t="shared" si="109"/>
        <v/>
      </c>
      <c r="AE1175" s="16" t="str">
        <f t="shared" si="110"/>
        <v/>
      </c>
      <c r="AF1175" s="16" t="str">
        <f t="shared" si="111"/>
        <v/>
      </c>
      <c r="AG1175" s="16" t="str">
        <f t="shared" si="112"/>
        <v/>
      </c>
      <c r="AH1175" s="16">
        <f t="shared" si="113"/>
        <v>0</v>
      </c>
      <c r="AI1175" s="17" t="str">
        <f>IF('Peer Comparison Tool'!$D$12="NR","",IF($C1175='Peer Comparison Tool'!$D$9,COUNT('CECL &lt;50B Database'!$AI$1:AI1174)+1,""))</f>
        <v/>
      </c>
    </row>
    <row r="1176" spans="29:35" x14ac:dyDescent="0.25">
      <c r="AC1176" s="16" t="str">
        <f t="shared" si="108"/>
        <v/>
      </c>
      <c r="AD1176" s="16" t="str">
        <f t="shared" si="109"/>
        <v/>
      </c>
      <c r="AE1176" s="16" t="str">
        <f t="shared" si="110"/>
        <v/>
      </c>
      <c r="AF1176" s="16" t="str">
        <f t="shared" si="111"/>
        <v/>
      </c>
      <c r="AG1176" s="16" t="str">
        <f t="shared" si="112"/>
        <v/>
      </c>
      <c r="AH1176" s="16">
        <f t="shared" si="113"/>
        <v>0</v>
      </c>
      <c r="AI1176" s="17" t="str">
        <f>IF('Peer Comparison Tool'!$D$12="NR","",IF($C1176='Peer Comparison Tool'!$D$9,COUNT('CECL &lt;50B Database'!$AI$1:AI1175)+1,""))</f>
        <v/>
      </c>
    </row>
    <row r="1177" spans="29:35" x14ac:dyDescent="0.25">
      <c r="AC1177" s="16" t="str">
        <f t="shared" si="108"/>
        <v/>
      </c>
      <c r="AD1177" s="16" t="str">
        <f t="shared" si="109"/>
        <v/>
      </c>
      <c r="AE1177" s="16" t="str">
        <f t="shared" si="110"/>
        <v/>
      </c>
      <c r="AF1177" s="16" t="str">
        <f t="shared" si="111"/>
        <v/>
      </c>
      <c r="AG1177" s="16" t="str">
        <f t="shared" si="112"/>
        <v/>
      </c>
      <c r="AH1177" s="16">
        <f t="shared" si="113"/>
        <v>0</v>
      </c>
      <c r="AI1177" s="17" t="str">
        <f>IF('Peer Comparison Tool'!$D$12="NR","",IF($C1177='Peer Comparison Tool'!$D$9,COUNT('CECL &lt;50B Database'!$AI$1:AI1176)+1,""))</f>
        <v/>
      </c>
    </row>
    <row r="1178" spans="29:35" x14ac:dyDescent="0.25">
      <c r="AC1178" s="16" t="str">
        <f t="shared" si="108"/>
        <v/>
      </c>
      <c r="AD1178" s="16" t="str">
        <f t="shared" si="109"/>
        <v/>
      </c>
      <c r="AE1178" s="16" t="str">
        <f t="shared" si="110"/>
        <v/>
      </c>
      <c r="AF1178" s="16" t="str">
        <f t="shared" si="111"/>
        <v/>
      </c>
      <c r="AG1178" s="16" t="str">
        <f t="shared" si="112"/>
        <v/>
      </c>
      <c r="AH1178" s="16">
        <f t="shared" si="113"/>
        <v>0</v>
      </c>
      <c r="AI1178" s="17" t="str">
        <f>IF('Peer Comparison Tool'!$D$12="NR","",IF($C1178='Peer Comparison Tool'!$D$9,COUNT('CECL &lt;50B Database'!$AI$1:AI1177)+1,""))</f>
        <v/>
      </c>
    </row>
    <row r="1179" spans="29:35" x14ac:dyDescent="0.25">
      <c r="AC1179" s="16" t="str">
        <f t="shared" si="108"/>
        <v/>
      </c>
      <c r="AD1179" s="16" t="str">
        <f t="shared" si="109"/>
        <v/>
      </c>
      <c r="AE1179" s="16" t="str">
        <f t="shared" si="110"/>
        <v/>
      </c>
      <c r="AF1179" s="16" t="str">
        <f t="shared" si="111"/>
        <v/>
      </c>
      <c r="AG1179" s="16" t="str">
        <f t="shared" si="112"/>
        <v/>
      </c>
      <c r="AH1179" s="16">
        <f t="shared" si="113"/>
        <v>0</v>
      </c>
      <c r="AI1179" s="17" t="str">
        <f>IF('Peer Comparison Tool'!$D$12="NR","",IF($C1179='Peer Comparison Tool'!$D$9,COUNT('CECL &lt;50B Database'!$AI$1:AI1178)+1,""))</f>
        <v/>
      </c>
    </row>
    <row r="1180" spans="29:35" x14ac:dyDescent="0.25">
      <c r="AC1180" s="16" t="str">
        <f t="shared" si="108"/>
        <v/>
      </c>
      <c r="AD1180" s="16" t="str">
        <f t="shared" si="109"/>
        <v/>
      </c>
      <c r="AE1180" s="16" t="str">
        <f t="shared" si="110"/>
        <v/>
      </c>
      <c r="AF1180" s="16" t="str">
        <f t="shared" si="111"/>
        <v/>
      </c>
      <c r="AG1180" s="16" t="str">
        <f t="shared" si="112"/>
        <v/>
      </c>
      <c r="AH1180" s="16">
        <f t="shared" si="113"/>
        <v>0</v>
      </c>
      <c r="AI1180" s="17" t="str">
        <f>IF('Peer Comparison Tool'!$D$12="NR","",IF($C1180='Peer Comparison Tool'!$D$9,COUNT('CECL &lt;50B Database'!$AI$1:AI1179)+1,""))</f>
        <v/>
      </c>
    </row>
    <row r="1181" spans="29:35" x14ac:dyDescent="0.25">
      <c r="AC1181" s="16" t="str">
        <f t="shared" si="108"/>
        <v/>
      </c>
      <c r="AD1181" s="16" t="str">
        <f t="shared" si="109"/>
        <v/>
      </c>
      <c r="AE1181" s="16" t="str">
        <f t="shared" si="110"/>
        <v/>
      </c>
      <c r="AF1181" s="16" t="str">
        <f t="shared" si="111"/>
        <v/>
      </c>
      <c r="AG1181" s="16" t="str">
        <f t="shared" si="112"/>
        <v/>
      </c>
      <c r="AH1181" s="16">
        <f t="shared" si="113"/>
        <v>0</v>
      </c>
      <c r="AI1181" s="17" t="str">
        <f>IF('Peer Comparison Tool'!$D$12="NR","",IF($C1181='Peer Comparison Tool'!$D$9,COUNT('CECL &lt;50B Database'!$AI$1:AI1180)+1,""))</f>
        <v/>
      </c>
    </row>
    <row r="1182" spans="29:35" x14ac:dyDescent="0.25">
      <c r="AC1182" s="16" t="str">
        <f t="shared" si="108"/>
        <v/>
      </c>
      <c r="AD1182" s="16" t="str">
        <f t="shared" si="109"/>
        <v/>
      </c>
      <c r="AE1182" s="16" t="str">
        <f t="shared" si="110"/>
        <v/>
      </c>
      <c r="AF1182" s="16" t="str">
        <f t="shared" si="111"/>
        <v/>
      </c>
      <c r="AG1182" s="16" t="str">
        <f t="shared" si="112"/>
        <v/>
      </c>
      <c r="AH1182" s="16">
        <f t="shared" si="113"/>
        <v>0</v>
      </c>
      <c r="AI1182" s="17" t="str">
        <f>IF('Peer Comparison Tool'!$D$12="NR","",IF($C1182='Peer Comparison Tool'!$D$9,COUNT('CECL &lt;50B Database'!$AI$1:AI1181)+1,""))</f>
        <v/>
      </c>
    </row>
    <row r="1183" spans="29:35" x14ac:dyDescent="0.25">
      <c r="AC1183" s="16" t="str">
        <f t="shared" si="108"/>
        <v/>
      </c>
      <c r="AD1183" s="16" t="str">
        <f t="shared" si="109"/>
        <v/>
      </c>
      <c r="AE1183" s="16" t="str">
        <f t="shared" si="110"/>
        <v/>
      </c>
      <c r="AF1183" s="16" t="str">
        <f t="shared" si="111"/>
        <v/>
      </c>
      <c r="AG1183" s="16" t="str">
        <f t="shared" si="112"/>
        <v/>
      </c>
      <c r="AH1183" s="16">
        <f t="shared" si="113"/>
        <v>0</v>
      </c>
      <c r="AI1183" s="17" t="str">
        <f>IF('Peer Comparison Tool'!$D$12="NR","",IF($C1183='Peer Comparison Tool'!$D$9,COUNT('CECL &lt;50B Database'!$AI$1:AI1182)+1,""))</f>
        <v/>
      </c>
    </row>
    <row r="1184" spans="29:35" x14ac:dyDescent="0.25">
      <c r="AC1184" s="16" t="str">
        <f t="shared" si="108"/>
        <v/>
      </c>
      <c r="AD1184" s="16" t="str">
        <f t="shared" si="109"/>
        <v/>
      </c>
      <c r="AE1184" s="16" t="str">
        <f t="shared" si="110"/>
        <v/>
      </c>
      <c r="AF1184" s="16" t="str">
        <f t="shared" si="111"/>
        <v/>
      </c>
      <c r="AG1184" s="16" t="str">
        <f t="shared" si="112"/>
        <v/>
      </c>
      <c r="AH1184" s="16">
        <f t="shared" si="113"/>
        <v>0</v>
      </c>
      <c r="AI1184" s="17" t="str">
        <f>IF('Peer Comparison Tool'!$D$12="NR","",IF($C1184='Peer Comparison Tool'!$D$9,COUNT('CECL &lt;50B Database'!$AI$1:AI1183)+1,""))</f>
        <v/>
      </c>
    </row>
    <row r="1185" spans="29:35" x14ac:dyDescent="0.25">
      <c r="AC1185" s="16" t="str">
        <f t="shared" si="108"/>
        <v/>
      </c>
      <c r="AD1185" s="16" t="str">
        <f t="shared" si="109"/>
        <v/>
      </c>
      <c r="AE1185" s="16" t="str">
        <f t="shared" si="110"/>
        <v/>
      </c>
      <c r="AF1185" s="16" t="str">
        <f t="shared" si="111"/>
        <v/>
      </c>
      <c r="AG1185" s="16" t="str">
        <f t="shared" si="112"/>
        <v/>
      </c>
      <c r="AH1185" s="16">
        <f t="shared" si="113"/>
        <v>0</v>
      </c>
      <c r="AI1185" s="17" t="str">
        <f>IF('Peer Comparison Tool'!$D$12="NR","",IF($C1185='Peer Comparison Tool'!$D$9,COUNT('CECL &lt;50B Database'!$AI$1:AI1184)+1,""))</f>
        <v/>
      </c>
    </row>
    <row r="1186" spans="29:35" x14ac:dyDescent="0.25">
      <c r="AC1186" s="16" t="str">
        <f t="shared" si="108"/>
        <v/>
      </c>
      <c r="AD1186" s="16" t="str">
        <f t="shared" si="109"/>
        <v/>
      </c>
      <c r="AE1186" s="16" t="str">
        <f t="shared" si="110"/>
        <v/>
      </c>
      <c r="AF1186" s="16" t="str">
        <f t="shared" si="111"/>
        <v/>
      </c>
      <c r="AG1186" s="16" t="str">
        <f t="shared" si="112"/>
        <v/>
      </c>
      <c r="AH1186" s="16">
        <f t="shared" si="113"/>
        <v>0</v>
      </c>
      <c r="AI1186" s="17" t="str">
        <f>IF('Peer Comparison Tool'!$D$12="NR","",IF($C1186='Peer Comparison Tool'!$D$9,COUNT('CECL &lt;50B Database'!$AI$1:AI1185)+1,""))</f>
        <v/>
      </c>
    </row>
    <row r="1187" spans="29:35" x14ac:dyDescent="0.25">
      <c r="AC1187" s="16" t="str">
        <f t="shared" si="108"/>
        <v/>
      </c>
      <c r="AD1187" s="16" t="str">
        <f t="shared" si="109"/>
        <v/>
      </c>
      <c r="AE1187" s="16" t="str">
        <f t="shared" si="110"/>
        <v/>
      </c>
      <c r="AF1187" s="16" t="str">
        <f t="shared" si="111"/>
        <v/>
      </c>
      <c r="AG1187" s="16" t="str">
        <f t="shared" si="112"/>
        <v/>
      </c>
      <c r="AH1187" s="16">
        <f t="shared" si="113"/>
        <v>0</v>
      </c>
      <c r="AI1187" s="17" t="str">
        <f>IF('Peer Comparison Tool'!$D$12="NR","",IF($C1187='Peer Comparison Tool'!$D$9,COUNT('CECL &lt;50B Database'!$AI$1:AI1186)+1,""))</f>
        <v/>
      </c>
    </row>
    <row r="1188" spans="29:35" x14ac:dyDescent="0.25">
      <c r="AC1188" s="16" t="str">
        <f t="shared" si="108"/>
        <v/>
      </c>
      <c r="AD1188" s="16" t="str">
        <f t="shared" si="109"/>
        <v/>
      </c>
      <c r="AE1188" s="16" t="str">
        <f t="shared" si="110"/>
        <v/>
      </c>
      <c r="AF1188" s="16" t="str">
        <f t="shared" si="111"/>
        <v/>
      </c>
      <c r="AG1188" s="16" t="str">
        <f t="shared" si="112"/>
        <v/>
      </c>
      <c r="AH1188" s="16">
        <f t="shared" si="113"/>
        <v>0</v>
      </c>
      <c r="AI1188" s="17" t="str">
        <f>IF('Peer Comparison Tool'!$D$12="NR","",IF($C1188='Peer Comparison Tool'!$D$9,COUNT('CECL &lt;50B Database'!$AI$1:AI1187)+1,""))</f>
        <v/>
      </c>
    </row>
    <row r="1189" spans="29:35" x14ac:dyDescent="0.25">
      <c r="AC1189" s="16" t="str">
        <f t="shared" si="108"/>
        <v/>
      </c>
      <c r="AD1189" s="16" t="str">
        <f t="shared" si="109"/>
        <v/>
      </c>
      <c r="AE1189" s="16" t="str">
        <f t="shared" si="110"/>
        <v/>
      </c>
      <c r="AF1189" s="16" t="str">
        <f t="shared" si="111"/>
        <v/>
      </c>
      <c r="AG1189" s="16" t="str">
        <f t="shared" si="112"/>
        <v/>
      </c>
      <c r="AH1189" s="16">
        <f t="shared" si="113"/>
        <v>0</v>
      </c>
      <c r="AI1189" s="17" t="str">
        <f>IF('Peer Comparison Tool'!$D$12="NR","",IF($C1189='Peer Comparison Tool'!$D$9,COUNT('CECL &lt;50B Database'!$AI$1:AI1188)+1,""))</f>
        <v/>
      </c>
    </row>
    <row r="1190" spans="29:35" x14ac:dyDescent="0.25">
      <c r="AC1190" s="16" t="str">
        <f t="shared" si="108"/>
        <v/>
      </c>
      <c r="AD1190" s="16" t="str">
        <f t="shared" si="109"/>
        <v/>
      </c>
      <c r="AE1190" s="16" t="str">
        <f t="shared" si="110"/>
        <v/>
      </c>
      <c r="AF1190" s="16" t="str">
        <f t="shared" si="111"/>
        <v/>
      </c>
      <c r="AG1190" s="16" t="str">
        <f t="shared" si="112"/>
        <v/>
      </c>
      <c r="AH1190" s="16">
        <f t="shared" si="113"/>
        <v>0</v>
      </c>
      <c r="AI1190" s="17" t="str">
        <f>IF('Peer Comparison Tool'!$D$12="NR","",IF($C1190='Peer Comparison Tool'!$D$9,COUNT('CECL &lt;50B Database'!$AI$1:AI1189)+1,""))</f>
        <v/>
      </c>
    </row>
    <row r="1191" spans="29:35" x14ac:dyDescent="0.25">
      <c r="AC1191" s="16" t="str">
        <f t="shared" si="108"/>
        <v/>
      </c>
      <c r="AD1191" s="16" t="str">
        <f t="shared" si="109"/>
        <v/>
      </c>
      <c r="AE1191" s="16" t="str">
        <f t="shared" si="110"/>
        <v/>
      </c>
      <c r="AF1191" s="16" t="str">
        <f t="shared" si="111"/>
        <v/>
      </c>
      <c r="AG1191" s="16" t="str">
        <f t="shared" si="112"/>
        <v/>
      </c>
      <c r="AH1191" s="16">
        <f t="shared" si="113"/>
        <v>0</v>
      </c>
      <c r="AI1191" s="17" t="str">
        <f>IF('Peer Comparison Tool'!$D$12="NR","",IF($C1191='Peer Comparison Tool'!$D$9,COUNT('CECL &lt;50B Database'!$AI$1:AI1190)+1,""))</f>
        <v/>
      </c>
    </row>
    <row r="1192" spans="29:35" x14ac:dyDescent="0.25">
      <c r="AC1192" s="16" t="str">
        <f t="shared" si="108"/>
        <v/>
      </c>
      <c r="AD1192" s="16" t="str">
        <f t="shared" si="109"/>
        <v/>
      </c>
      <c r="AE1192" s="16" t="str">
        <f t="shared" si="110"/>
        <v/>
      </c>
      <c r="AF1192" s="16" t="str">
        <f t="shared" si="111"/>
        <v/>
      </c>
      <c r="AG1192" s="16" t="str">
        <f t="shared" si="112"/>
        <v/>
      </c>
      <c r="AH1192" s="16">
        <f t="shared" si="113"/>
        <v>0</v>
      </c>
      <c r="AI1192" s="17" t="str">
        <f>IF('Peer Comparison Tool'!$D$12="NR","",IF($C1192='Peer Comparison Tool'!$D$9,COUNT('CECL &lt;50B Database'!$AI$1:AI1191)+1,""))</f>
        <v/>
      </c>
    </row>
    <row r="1193" spans="29:35" x14ac:dyDescent="0.25">
      <c r="AC1193" s="16" t="str">
        <f t="shared" si="108"/>
        <v/>
      </c>
      <c r="AD1193" s="16" t="str">
        <f t="shared" si="109"/>
        <v/>
      </c>
      <c r="AE1193" s="16" t="str">
        <f t="shared" si="110"/>
        <v/>
      </c>
      <c r="AF1193" s="16" t="str">
        <f t="shared" si="111"/>
        <v/>
      </c>
      <c r="AG1193" s="16" t="str">
        <f t="shared" si="112"/>
        <v/>
      </c>
      <c r="AH1193" s="16">
        <f t="shared" si="113"/>
        <v>0</v>
      </c>
      <c r="AI1193" s="17" t="str">
        <f>IF('Peer Comparison Tool'!$D$12="NR","",IF($C1193='Peer Comparison Tool'!$D$9,COUNT('CECL &lt;50B Database'!$AI$1:AI1192)+1,""))</f>
        <v/>
      </c>
    </row>
    <row r="1194" spans="29:35" x14ac:dyDescent="0.25">
      <c r="AC1194" s="16" t="str">
        <f t="shared" si="108"/>
        <v/>
      </c>
      <c r="AD1194" s="16" t="str">
        <f t="shared" si="109"/>
        <v/>
      </c>
      <c r="AE1194" s="16" t="str">
        <f t="shared" si="110"/>
        <v/>
      </c>
      <c r="AF1194" s="16" t="str">
        <f t="shared" si="111"/>
        <v/>
      </c>
      <c r="AG1194" s="16" t="str">
        <f t="shared" si="112"/>
        <v/>
      </c>
      <c r="AH1194" s="16">
        <f t="shared" si="113"/>
        <v>0</v>
      </c>
      <c r="AI1194" s="17" t="str">
        <f>IF('Peer Comparison Tool'!$D$12="NR","",IF($C1194='Peer Comparison Tool'!$D$9,COUNT('CECL &lt;50B Database'!$AI$1:AI1193)+1,""))</f>
        <v/>
      </c>
    </row>
    <row r="1195" spans="29:35" x14ac:dyDescent="0.25">
      <c r="AC1195" s="16" t="str">
        <f t="shared" si="108"/>
        <v/>
      </c>
      <c r="AD1195" s="16" t="str">
        <f t="shared" si="109"/>
        <v/>
      </c>
      <c r="AE1195" s="16" t="str">
        <f t="shared" si="110"/>
        <v/>
      </c>
      <c r="AF1195" s="16" t="str">
        <f t="shared" si="111"/>
        <v/>
      </c>
      <c r="AG1195" s="16" t="str">
        <f t="shared" si="112"/>
        <v/>
      </c>
      <c r="AH1195" s="16">
        <f t="shared" si="113"/>
        <v>0</v>
      </c>
      <c r="AI1195" s="17" t="str">
        <f>IF('Peer Comparison Tool'!$D$12="NR","",IF($C1195='Peer Comparison Tool'!$D$9,COUNT('CECL &lt;50B Database'!$AI$1:AI1194)+1,""))</f>
        <v/>
      </c>
    </row>
    <row r="1196" spans="29:35" x14ac:dyDescent="0.25">
      <c r="AC1196" s="16" t="str">
        <f t="shared" si="108"/>
        <v/>
      </c>
      <c r="AD1196" s="16" t="str">
        <f t="shared" si="109"/>
        <v/>
      </c>
      <c r="AE1196" s="16" t="str">
        <f t="shared" si="110"/>
        <v/>
      </c>
      <c r="AF1196" s="16" t="str">
        <f t="shared" si="111"/>
        <v/>
      </c>
      <c r="AG1196" s="16" t="str">
        <f t="shared" si="112"/>
        <v/>
      </c>
      <c r="AH1196" s="16">
        <f t="shared" si="113"/>
        <v>0</v>
      </c>
      <c r="AI1196" s="17" t="str">
        <f>IF('Peer Comparison Tool'!$D$12="NR","",IF($C1196='Peer Comparison Tool'!$D$9,COUNT('CECL &lt;50B Database'!$AI$1:AI1195)+1,""))</f>
        <v/>
      </c>
    </row>
    <row r="1197" spans="29:35" x14ac:dyDescent="0.25">
      <c r="AC1197" s="16" t="str">
        <f t="shared" si="108"/>
        <v/>
      </c>
      <c r="AD1197" s="16" t="str">
        <f t="shared" si="109"/>
        <v/>
      </c>
      <c r="AE1197" s="16" t="str">
        <f t="shared" si="110"/>
        <v/>
      </c>
      <c r="AF1197" s="16" t="str">
        <f t="shared" si="111"/>
        <v/>
      </c>
      <c r="AG1197" s="16" t="str">
        <f t="shared" si="112"/>
        <v/>
      </c>
      <c r="AH1197" s="16">
        <f t="shared" si="113"/>
        <v>0</v>
      </c>
      <c r="AI1197" s="17" t="str">
        <f>IF('Peer Comparison Tool'!$D$12="NR","",IF($C1197='Peer Comparison Tool'!$D$9,COUNT('CECL &lt;50B Database'!$AI$1:AI1196)+1,""))</f>
        <v/>
      </c>
    </row>
    <row r="1198" spans="29:35" x14ac:dyDescent="0.25">
      <c r="AC1198" s="16" t="str">
        <f t="shared" si="108"/>
        <v/>
      </c>
      <c r="AD1198" s="16" t="str">
        <f t="shared" si="109"/>
        <v/>
      </c>
      <c r="AE1198" s="16" t="str">
        <f t="shared" si="110"/>
        <v/>
      </c>
      <c r="AF1198" s="16" t="str">
        <f t="shared" si="111"/>
        <v/>
      </c>
      <c r="AG1198" s="16" t="str">
        <f t="shared" si="112"/>
        <v/>
      </c>
      <c r="AH1198" s="16">
        <f t="shared" si="113"/>
        <v>0</v>
      </c>
      <c r="AI1198" s="17" t="str">
        <f>IF('Peer Comparison Tool'!$D$12="NR","",IF($C1198='Peer Comparison Tool'!$D$9,COUNT('CECL &lt;50B Database'!$AI$1:AI1197)+1,""))</f>
        <v/>
      </c>
    </row>
    <row r="1199" spans="29:35" x14ac:dyDescent="0.25">
      <c r="AC1199" s="16" t="str">
        <f t="shared" si="108"/>
        <v/>
      </c>
      <c r="AD1199" s="16" t="str">
        <f t="shared" si="109"/>
        <v/>
      </c>
      <c r="AE1199" s="16" t="str">
        <f t="shared" si="110"/>
        <v/>
      </c>
      <c r="AF1199" s="16" t="str">
        <f t="shared" si="111"/>
        <v/>
      </c>
      <c r="AG1199" s="16" t="str">
        <f t="shared" si="112"/>
        <v/>
      </c>
      <c r="AH1199" s="16">
        <f t="shared" si="113"/>
        <v>0</v>
      </c>
      <c r="AI1199" s="17" t="str">
        <f>IF('Peer Comparison Tool'!$D$12="NR","",IF($C1199='Peer Comparison Tool'!$D$9,COUNT('CECL &lt;50B Database'!$AI$1:AI1198)+1,""))</f>
        <v/>
      </c>
    </row>
    <row r="1200" spans="29:35" x14ac:dyDescent="0.25">
      <c r="AC1200" s="16" t="str">
        <f t="shared" si="108"/>
        <v/>
      </c>
      <c r="AD1200" s="16" t="str">
        <f t="shared" si="109"/>
        <v/>
      </c>
      <c r="AE1200" s="16" t="str">
        <f t="shared" si="110"/>
        <v/>
      </c>
      <c r="AF1200" s="16" t="str">
        <f t="shared" si="111"/>
        <v/>
      </c>
      <c r="AG1200" s="16" t="str">
        <f t="shared" si="112"/>
        <v/>
      </c>
      <c r="AH1200" s="16">
        <f t="shared" si="113"/>
        <v>0</v>
      </c>
      <c r="AI1200" s="17" t="str">
        <f>IF('Peer Comparison Tool'!$D$12="NR","",IF($C1200='Peer Comparison Tool'!$D$9,COUNT('CECL &lt;50B Database'!$AI$1:AI1199)+1,""))</f>
        <v/>
      </c>
    </row>
    <row r="1201" spans="29:35" x14ac:dyDescent="0.25">
      <c r="AC1201" s="16" t="str">
        <f t="shared" si="108"/>
        <v/>
      </c>
      <c r="AD1201" s="16" t="str">
        <f t="shared" si="109"/>
        <v/>
      </c>
      <c r="AE1201" s="16" t="str">
        <f t="shared" si="110"/>
        <v/>
      </c>
      <c r="AF1201" s="16" t="str">
        <f t="shared" si="111"/>
        <v/>
      </c>
      <c r="AG1201" s="16" t="str">
        <f t="shared" si="112"/>
        <v/>
      </c>
      <c r="AH1201" s="16">
        <f t="shared" si="113"/>
        <v>0</v>
      </c>
      <c r="AI1201" s="17" t="str">
        <f>IF('Peer Comparison Tool'!$D$12="NR","",IF($C1201='Peer Comparison Tool'!$D$9,COUNT('CECL &lt;50B Database'!$AI$1:AI1200)+1,""))</f>
        <v/>
      </c>
    </row>
    <row r="1202" spans="29:35" x14ac:dyDescent="0.25">
      <c r="AC1202" s="16" t="str">
        <f t="shared" si="108"/>
        <v/>
      </c>
      <c r="AD1202" s="16" t="str">
        <f t="shared" si="109"/>
        <v/>
      </c>
      <c r="AE1202" s="16" t="str">
        <f t="shared" si="110"/>
        <v/>
      </c>
      <c r="AF1202" s="16" t="str">
        <f t="shared" si="111"/>
        <v/>
      </c>
      <c r="AG1202" s="16" t="str">
        <f t="shared" si="112"/>
        <v/>
      </c>
      <c r="AH1202" s="16">
        <f t="shared" si="113"/>
        <v>0</v>
      </c>
      <c r="AI1202" s="17" t="str">
        <f>IF('Peer Comparison Tool'!$D$12="NR","",IF($C1202='Peer Comparison Tool'!$D$9,COUNT('CECL &lt;50B Database'!$AI$1:AI1201)+1,""))</f>
        <v/>
      </c>
    </row>
    <row r="1203" spans="29:35" x14ac:dyDescent="0.25">
      <c r="AC1203" s="16" t="str">
        <f t="shared" si="108"/>
        <v/>
      </c>
      <c r="AD1203" s="16" t="str">
        <f t="shared" si="109"/>
        <v/>
      </c>
      <c r="AE1203" s="16" t="str">
        <f t="shared" si="110"/>
        <v/>
      </c>
      <c r="AF1203" s="16" t="str">
        <f t="shared" si="111"/>
        <v/>
      </c>
      <c r="AG1203" s="16" t="str">
        <f t="shared" si="112"/>
        <v/>
      </c>
      <c r="AH1203" s="16">
        <f t="shared" si="113"/>
        <v>0</v>
      </c>
      <c r="AI1203" s="17" t="str">
        <f>IF('Peer Comparison Tool'!$D$12="NR","",IF($C1203='Peer Comparison Tool'!$D$9,COUNT('CECL &lt;50B Database'!$AI$1:AI1202)+1,""))</f>
        <v/>
      </c>
    </row>
    <row r="1204" spans="29:35" x14ac:dyDescent="0.25">
      <c r="AC1204" s="16" t="str">
        <f t="shared" si="108"/>
        <v/>
      </c>
      <c r="AD1204" s="16" t="str">
        <f t="shared" si="109"/>
        <v/>
      </c>
      <c r="AE1204" s="16" t="str">
        <f t="shared" si="110"/>
        <v/>
      </c>
      <c r="AF1204" s="16" t="str">
        <f t="shared" si="111"/>
        <v/>
      </c>
      <c r="AG1204" s="16" t="str">
        <f t="shared" si="112"/>
        <v/>
      </c>
      <c r="AH1204" s="16">
        <f t="shared" si="113"/>
        <v>0</v>
      </c>
      <c r="AI1204" s="17" t="str">
        <f>IF('Peer Comparison Tool'!$D$12="NR","",IF($C1204='Peer Comparison Tool'!$D$9,COUNT('CECL &lt;50B Database'!$AI$1:AI1203)+1,""))</f>
        <v/>
      </c>
    </row>
    <row r="1205" spans="29:35" x14ac:dyDescent="0.25">
      <c r="AC1205" s="16" t="str">
        <f t="shared" si="108"/>
        <v/>
      </c>
      <c r="AD1205" s="16" t="str">
        <f t="shared" si="109"/>
        <v/>
      </c>
      <c r="AE1205" s="16" t="str">
        <f t="shared" si="110"/>
        <v/>
      </c>
      <c r="AF1205" s="16" t="str">
        <f t="shared" si="111"/>
        <v/>
      </c>
      <c r="AG1205" s="16" t="str">
        <f t="shared" si="112"/>
        <v/>
      </c>
      <c r="AH1205" s="16">
        <f t="shared" si="113"/>
        <v>0</v>
      </c>
      <c r="AI1205" s="17" t="str">
        <f>IF('Peer Comparison Tool'!$D$12="NR","",IF($C1205='Peer Comparison Tool'!$D$9,COUNT('CECL &lt;50B Database'!$AI$1:AI1204)+1,""))</f>
        <v/>
      </c>
    </row>
    <row r="1206" spans="29:35" x14ac:dyDescent="0.25">
      <c r="AC1206" s="16" t="str">
        <f t="shared" si="108"/>
        <v/>
      </c>
      <c r="AD1206" s="16" t="str">
        <f t="shared" si="109"/>
        <v/>
      </c>
      <c r="AE1206" s="16" t="str">
        <f t="shared" si="110"/>
        <v/>
      </c>
      <c r="AF1206" s="16" t="str">
        <f t="shared" si="111"/>
        <v/>
      </c>
      <c r="AG1206" s="16" t="str">
        <f t="shared" si="112"/>
        <v/>
      </c>
      <c r="AH1206" s="16">
        <f t="shared" si="113"/>
        <v>0</v>
      </c>
      <c r="AI1206" s="17" t="str">
        <f>IF('Peer Comparison Tool'!$D$12="NR","",IF($C1206='Peer Comparison Tool'!$D$9,COUNT('CECL &lt;50B Database'!$AI$1:AI1205)+1,""))</f>
        <v/>
      </c>
    </row>
    <row r="1207" spans="29:35" x14ac:dyDescent="0.25">
      <c r="AC1207" s="16" t="str">
        <f t="shared" si="108"/>
        <v/>
      </c>
      <c r="AD1207" s="16" t="str">
        <f t="shared" si="109"/>
        <v/>
      </c>
      <c r="AE1207" s="16" t="str">
        <f t="shared" si="110"/>
        <v/>
      </c>
      <c r="AF1207" s="16" t="str">
        <f t="shared" si="111"/>
        <v/>
      </c>
      <c r="AG1207" s="16" t="str">
        <f t="shared" si="112"/>
        <v/>
      </c>
      <c r="AH1207" s="16">
        <f t="shared" si="113"/>
        <v>0</v>
      </c>
      <c r="AI1207" s="17" t="str">
        <f>IF('Peer Comparison Tool'!$D$12="NR","",IF($C1207='Peer Comparison Tool'!$D$9,COUNT('CECL &lt;50B Database'!$AI$1:AI1206)+1,""))</f>
        <v/>
      </c>
    </row>
    <row r="1208" spans="29:35" x14ac:dyDescent="0.25">
      <c r="AC1208" s="16" t="str">
        <f t="shared" si="108"/>
        <v/>
      </c>
      <c r="AD1208" s="16" t="str">
        <f t="shared" si="109"/>
        <v/>
      </c>
      <c r="AE1208" s="16" t="str">
        <f t="shared" si="110"/>
        <v/>
      </c>
      <c r="AF1208" s="16" t="str">
        <f t="shared" si="111"/>
        <v/>
      </c>
      <c r="AG1208" s="16" t="str">
        <f t="shared" si="112"/>
        <v/>
      </c>
      <c r="AH1208" s="16">
        <f t="shared" si="113"/>
        <v>0</v>
      </c>
      <c r="AI1208" s="17" t="str">
        <f>IF('Peer Comparison Tool'!$D$12="NR","",IF($C1208='Peer Comparison Tool'!$D$9,COUNT('CECL &lt;50B Database'!$AI$1:AI1207)+1,""))</f>
        <v/>
      </c>
    </row>
    <row r="1209" spans="29:35" x14ac:dyDescent="0.25">
      <c r="AC1209" s="16" t="str">
        <f t="shared" si="108"/>
        <v/>
      </c>
      <c r="AD1209" s="16" t="str">
        <f t="shared" si="109"/>
        <v/>
      </c>
      <c r="AE1209" s="16" t="str">
        <f t="shared" si="110"/>
        <v/>
      </c>
      <c r="AF1209" s="16" t="str">
        <f t="shared" si="111"/>
        <v/>
      </c>
      <c r="AG1209" s="16" t="str">
        <f t="shared" si="112"/>
        <v/>
      </c>
      <c r="AH1209" s="16">
        <f t="shared" si="113"/>
        <v>0</v>
      </c>
      <c r="AI1209" s="17" t="str">
        <f>IF('Peer Comparison Tool'!$D$12="NR","",IF($C1209='Peer Comparison Tool'!$D$9,COUNT('CECL &lt;50B Database'!$AI$1:AI1208)+1,""))</f>
        <v/>
      </c>
    </row>
    <row r="1210" spans="29:35" x14ac:dyDescent="0.25">
      <c r="AC1210" s="16" t="str">
        <f t="shared" si="108"/>
        <v/>
      </c>
      <c r="AD1210" s="16" t="str">
        <f t="shared" si="109"/>
        <v/>
      </c>
      <c r="AE1210" s="16" t="str">
        <f t="shared" si="110"/>
        <v/>
      </c>
      <c r="AF1210" s="16" t="str">
        <f t="shared" si="111"/>
        <v/>
      </c>
      <c r="AG1210" s="16" t="str">
        <f t="shared" si="112"/>
        <v/>
      </c>
      <c r="AH1210" s="16">
        <f t="shared" si="113"/>
        <v>0</v>
      </c>
      <c r="AI1210" s="17" t="str">
        <f>IF('Peer Comparison Tool'!$D$12="NR","",IF($C1210='Peer Comparison Tool'!$D$9,COUNT('CECL &lt;50B Database'!$AI$1:AI1209)+1,""))</f>
        <v/>
      </c>
    </row>
    <row r="1211" spans="29:35" x14ac:dyDescent="0.25">
      <c r="AC1211" s="16" t="str">
        <f t="shared" si="108"/>
        <v/>
      </c>
      <c r="AD1211" s="16" t="str">
        <f t="shared" si="109"/>
        <v/>
      </c>
      <c r="AE1211" s="16" t="str">
        <f t="shared" si="110"/>
        <v/>
      </c>
      <c r="AF1211" s="16" t="str">
        <f t="shared" si="111"/>
        <v/>
      </c>
      <c r="AG1211" s="16" t="str">
        <f t="shared" si="112"/>
        <v/>
      </c>
      <c r="AH1211" s="16">
        <f t="shared" si="113"/>
        <v>0</v>
      </c>
      <c r="AI1211" s="17" t="str">
        <f>IF('Peer Comparison Tool'!$D$12="NR","",IF($C1211='Peer Comparison Tool'!$D$9,COUNT('CECL &lt;50B Database'!$AI$1:AI1210)+1,""))</f>
        <v/>
      </c>
    </row>
    <row r="1212" spans="29:35" x14ac:dyDescent="0.25">
      <c r="AC1212" s="16" t="str">
        <f t="shared" si="108"/>
        <v/>
      </c>
      <c r="AD1212" s="16" t="str">
        <f t="shared" si="109"/>
        <v/>
      </c>
      <c r="AE1212" s="16" t="str">
        <f t="shared" si="110"/>
        <v/>
      </c>
      <c r="AF1212" s="16" t="str">
        <f t="shared" si="111"/>
        <v/>
      </c>
      <c r="AG1212" s="16" t="str">
        <f t="shared" si="112"/>
        <v/>
      </c>
      <c r="AH1212" s="16">
        <f t="shared" si="113"/>
        <v>0</v>
      </c>
      <c r="AI1212" s="17" t="str">
        <f>IF('Peer Comparison Tool'!$D$12="NR","",IF($C1212='Peer Comparison Tool'!$D$9,COUNT('CECL &lt;50B Database'!$AI$1:AI1211)+1,""))</f>
        <v/>
      </c>
    </row>
    <row r="1213" spans="29:35" x14ac:dyDescent="0.25">
      <c r="AC1213" s="16" t="str">
        <f t="shared" si="108"/>
        <v/>
      </c>
      <c r="AD1213" s="16" t="str">
        <f t="shared" si="109"/>
        <v/>
      </c>
      <c r="AE1213" s="16" t="str">
        <f t="shared" si="110"/>
        <v/>
      </c>
      <c r="AF1213" s="16" t="str">
        <f t="shared" si="111"/>
        <v/>
      </c>
      <c r="AG1213" s="16" t="str">
        <f t="shared" si="112"/>
        <v/>
      </c>
      <c r="AH1213" s="16">
        <f t="shared" si="113"/>
        <v>0</v>
      </c>
      <c r="AI1213" s="17" t="str">
        <f>IF('Peer Comparison Tool'!$D$12="NR","",IF($C1213='Peer Comparison Tool'!$D$9,COUNT('CECL &lt;50B Database'!$AI$1:AI1212)+1,""))</f>
        <v/>
      </c>
    </row>
    <row r="1214" spans="29:35" x14ac:dyDescent="0.25">
      <c r="AC1214" s="16" t="str">
        <f t="shared" si="108"/>
        <v/>
      </c>
      <c r="AD1214" s="16" t="str">
        <f t="shared" si="109"/>
        <v/>
      </c>
      <c r="AE1214" s="16" t="str">
        <f t="shared" si="110"/>
        <v/>
      </c>
      <c r="AF1214" s="16" t="str">
        <f t="shared" si="111"/>
        <v/>
      </c>
      <c r="AG1214" s="16" t="str">
        <f t="shared" si="112"/>
        <v/>
      </c>
      <c r="AH1214" s="16">
        <f t="shared" si="113"/>
        <v>0</v>
      </c>
      <c r="AI1214" s="17" t="str">
        <f>IF('Peer Comparison Tool'!$D$12="NR","",IF($C1214='Peer Comparison Tool'!$D$9,COUNT('CECL &lt;50B Database'!$AI$1:AI1213)+1,""))</f>
        <v/>
      </c>
    </row>
    <row r="1215" spans="29:35" x14ac:dyDescent="0.25">
      <c r="AC1215" s="16" t="str">
        <f t="shared" si="108"/>
        <v/>
      </c>
      <c r="AD1215" s="16" t="str">
        <f t="shared" si="109"/>
        <v/>
      </c>
      <c r="AE1215" s="16" t="str">
        <f t="shared" si="110"/>
        <v/>
      </c>
      <c r="AF1215" s="16" t="str">
        <f t="shared" si="111"/>
        <v/>
      </c>
      <c r="AG1215" s="16" t="str">
        <f t="shared" si="112"/>
        <v/>
      </c>
      <c r="AH1215" s="16">
        <f t="shared" si="113"/>
        <v>0</v>
      </c>
      <c r="AI1215" s="17" t="str">
        <f>IF('Peer Comparison Tool'!$D$12="NR","",IF($C1215='Peer Comparison Tool'!$D$9,COUNT('CECL &lt;50B Database'!$AI$1:AI1214)+1,""))</f>
        <v/>
      </c>
    </row>
    <row r="1216" spans="29:35" x14ac:dyDescent="0.25">
      <c r="AC1216" s="16" t="str">
        <f t="shared" si="108"/>
        <v/>
      </c>
      <c r="AD1216" s="16" t="str">
        <f t="shared" si="109"/>
        <v/>
      </c>
      <c r="AE1216" s="16" t="str">
        <f t="shared" si="110"/>
        <v/>
      </c>
      <c r="AF1216" s="16" t="str">
        <f t="shared" si="111"/>
        <v/>
      </c>
      <c r="AG1216" s="16" t="str">
        <f t="shared" si="112"/>
        <v/>
      </c>
      <c r="AH1216" s="16">
        <f t="shared" si="113"/>
        <v>0</v>
      </c>
      <c r="AI1216" s="17" t="str">
        <f>IF('Peer Comparison Tool'!$D$12="NR","",IF($C1216='Peer Comparison Tool'!$D$9,COUNT('CECL &lt;50B Database'!$AI$1:AI1215)+1,""))</f>
        <v/>
      </c>
    </row>
    <row r="1217" spans="29:35" x14ac:dyDescent="0.25">
      <c r="AC1217" s="16" t="str">
        <f t="shared" si="108"/>
        <v/>
      </c>
      <c r="AD1217" s="16" t="str">
        <f t="shared" si="109"/>
        <v/>
      </c>
      <c r="AE1217" s="16" t="str">
        <f t="shared" si="110"/>
        <v/>
      </c>
      <c r="AF1217" s="16" t="str">
        <f t="shared" si="111"/>
        <v/>
      </c>
      <c r="AG1217" s="16" t="str">
        <f t="shared" si="112"/>
        <v/>
      </c>
      <c r="AH1217" s="16">
        <f t="shared" si="113"/>
        <v>0</v>
      </c>
      <c r="AI1217" s="17" t="str">
        <f>IF('Peer Comparison Tool'!$D$12="NR","",IF($C1217='Peer Comparison Tool'!$D$9,COUNT('CECL &lt;50B Database'!$AI$1:AI1216)+1,""))</f>
        <v/>
      </c>
    </row>
    <row r="1218" spans="29:35" x14ac:dyDescent="0.25">
      <c r="AC1218" s="16" t="str">
        <f t="shared" si="108"/>
        <v/>
      </c>
      <c r="AD1218" s="16" t="str">
        <f t="shared" si="109"/>
        <v/>
      </c>
      <c r="AE1218" s="16" t="str">
        <f t="shared" si="110"/>
        <v/>
      </c>
      <c r="AF1218" s="16" t="str">
        <f t="shared" si="111"/>
        <v/>
      </c>
      <c r="AG1218" s="16" t="str">
        <f t="shared" si="112"/>
        <v/>
      </c>
      <c r="AH1218" s="16">
        <f t="shared" si="113"/>
        <v>0</v>
      </c>
      <c r="AI1218" s="17" t="str">
        <f>IF('Peer Comparison Tool'!$D$12="NR","",IF($C1218='Peer Comparison Tool'!$D$9,COUNT('CECL &lt;50B Database'!$AI$1:AI1217)+1,""))</f>
        <v/>
      </c>
    </row>
    <row r="1219" spans="29:35" x14ac:dyDescent="0.25">
      <c r="AC1219" s="16" t="str">
        <f t="shared" ref="AC1219:AC1282" si="114">IF(AND($G1219&gt;=10000000,$G1219&lt;50000000),$K1219,"")</f>
        <v/>
      </c>
      <c r="AD1219" s="16" t="str">
        <f t="shared" ref="AD1219:AD1282" si="115">IF(AND($G1219&gt;=5000000,$G1219&lt;9999999),$K1219,"")</f>
        <v/>
      </c>
      <c r="AE1219" s="16" t="str">
        <f t="shared" ref="AE1219:AE1282" si="116">IF(AND($G1219&gt;=1000000,$G1219&lt;4999999),$K1219,"")</f>
        <v/>
      </c>
      <c r="AF1219" s="16" t="str">
        <f t="shared" ref="AF1219:AF1282" si="117">IF(AND($G1219&gt;=500000,$G1219&lt;999999),$K1219,"")</f>
        <v/>
      </c>
      <c r="AG1219" s="16" t="str">
        <f t="shared" ref="AG1219:AG1282" si="118">IF(AND($G1219&gt;=100000,$G1219&lt;499999),$K1219,"")</f>
        <v/>
      </c>
      <c r="AH1219" s="16">
        <f t="shared" ref="AH1219:AH1282" si="119">IF(AND($G1219&gt;=0,$G1219&lt;99999),$K1219,"")</f>
        <v>0</v>
      </c>
      <c r="AI1219" s="17" t="str">
        <f>IF('Peer Comparison Tool'!$D$12="NR","",IF($C1219='Peer Comparison Tool'!$D$9,COUNT('CECL &lt;50B Database'!$AI$1:AI1218)+1,""))</f>
        <v/>
      </c>
    </row>
    <row r="1220" spans="29:35" x14ac:dyDescent="0.25">
      <c r="AC1220" s="16" t="str">
        <f t="shared" si="114"/>
        <v/>
      </c>
      <c r="AD1220" s="16" t="str">
        <f t="shared" si="115"/>
        <v/>
      </c>
      <c r="AE1220" s="16" t="str">
        <f t="shared" si="116"/>
        <v/>
      </c>
      <c r="AF1220" s="16" t="str">
        <f t="shared" si="117"/>
        <v/>
      </c>
      <c r="AG1220" s="16" t="str">
        <f t="shared" si="118"/>
        <v/>
      </c>
      <c r="AH1220" s="16">
        <f t="shared" si="119"/>
        <v>0</v>
      </c>
      <c r="AI1220" s="17" t="str">
        <f>IF('Peer Comparison Tool'!$D$12="NR","",IF($C1220='Peer Comparison Tool'!$D$9,COUNT('CECL &lt;50B Database'!$AI$1:AI1219)+1,""))</f>
        <v/>
      </c>
    </row>
    <row r="1221" spans="29:35" x14ac:dyDescent="0.25">
      <c r="AC1221" s="16" t="str">
        <f t="shared" si="114"/>
        <v/>
      </c>
      <c r="AD1221" s="16" t="str">
        <f t="shared" si="115"/>
        <v/>
      </c>
      <c r="AE1221" s="16" t="str">
        <f t="shared" si="116"/>
        <v/>
      </c>
      <c r="AF1221" s="16" t="str">
        <f t="shared" si="117"/>
        <v/>
      </c>
      <c r="AG1221" s="16" t="str">
        <f t="shared" si="118"/>
        <v/>
      </c>
      <c r="AH1221" s="16">
        <f t="shared" si="119"/>
        <v>0</v>
      </c>
      <c r="AI1221" s="17" t="str">
        <f>IF('Peer Comparison Tool'!$D$12="NR","",IF($C1221='Peer Comparison Tool'!$D$9,COUNT('CECL &lt;50B Database'!$AI$1:AI1220)+1,""))</f>
        <v/>
      </c>
    </row>
    <row r="1222" spans="29:35" x14ac:dyDescent="0.25">
      <c r="AC1222" s="16" t="str">
        <f t="shared" si="114"/>
        <v/>
      </c>
      <c r="AD1222" s="16" t="str">
        <f t="shared" si="115"/>
        <v/>
      </c>
      <c r="AE1222" s="16" t="str">
        <f t="shared" si="116"/>
        <v/>
      </c>
      <c r="AF1222" s="16" t="str">
        <f t="shared" si="117"/>
        <v/>
      </c>
      <c r="AG1222" s="16" t="str">
        <f t="shared" si="118"/>
        <v/>
      </c>
      <c r="AH1222" s="16">
        <f t="shared" si="119"/>
        <v>0</v>
      </c>
      <c r="AI1222" s="17" t="str">
        <f>IF('Peer Comparison Tool'!$D$12="NR","",IF($C1222='Peer Comparison Tool'!$D$9,COUNT('CECL &lt;50B Database'!$AI$1:AI1221)+1,""))</f>
        <v/>
      </c>
    </row>
    <row r="1223" spans="29:35" x14ac:dyDescent="0.25">
      <c r="AC1223" s="16" t="str">
        <f t="shared" si="114"/>
        <v/>
      </c>
      <c r="AD1223" s="16" t="str">
        <f t="shared" si="115"/>
        <v/>
      </c>
      <c r="AE1223" s="16" t="str">
        <f t="shared" si="116"/>
        <v/>
      </c>
      <c r="AF1223" s="16" t="str">
        <f t="shared" si="117"/>
        <v/>
      </c>
      <c r="AG1223" s="16" t="str">
        <f t="shared" si="118"/>
        <v/>
      </c>
      <c r="AH1223" s="16">
        <f t="shared" si="119"/>
        <v>0</v>
      </c>
      <c r="AI1223" s="17" t="str">
        <f>IF('Peer Comparison Tool'!$D$12="NR","",IF($C1223='Peer Comparison Tool'!$D$9,COUNT('CECL &lt;50B Database'!$AI$1:AI1222)+1,""))</f>
        <v/>
      </c>
    </row>
    <row r="1224" spans="29:35" x14ac:dyDescent="0.25">
      <c r="AC1224" s="16" t="str">
        <f t="shared" si="114"/>
        <v/>
      </c>
      <c r="AD1224" s="16" t="str">
        <f t="shared" si="115"/>
        <v/>
      </c>
      <c r="AE1224" s="16" t="str">
        <f t="shared" si="116"/>
        <v/>
      </c>
      <c r="AF1224" s="16" t="str">
        <f t="shared" si="117"/>
        <v/>
      </c>
      <c r="AG1224" s="16" t="str">
        <f t="shared" si="118"/>
        <v/>
      </c>
      <c r="AH1224" s="16">
        <f t="shared" si="119"/>
        <v>0</v>
      </c>
      <c r="AI1224" s="17" t="str">
        <f>IF('Peer Comparison Tool'!$D$12="NR","",IF($C1224='Peer Comparison Tool'!$D$9,COUNT('CECL &lt;50B Database'!$AI$1:AI1223)+1,""))</f>
        <v/>
      </c>
    </row>
    <row r="1225" spans="29:35" x14ac:dyDescent="0.25">
      <c r="AC1225" s="16" t="str">
        <f t="shared" si="114"/>
        <v/>
      </c>
      <c r="AD1225" s="16" t="str">
        <f t="shared" si="115"/>
        <v/>
      </c>
      <c r="AE1225" s="16" t="str">
        <f t="shared" si="116"/>
        <v/>
      </c>
      <c r="AF1225" s="16" t="str">
        <f t="shared" si="117"/>
        <v/>
      </c>
      <c r="AG1225" s="16" t="str">
        <f t="shared" si="118"/>
        <v/>
      </c>
      <c r="AH1225" s="16">
        <f t="shared" si="119"/>
        <v>0</v>
      </c>
      <c r="AI1225" s="17" t="str">
        <f>IF('Peer Comparison Tool'!$D$12="NR","",IF($C1225='Peer Comparison Tool'!$D$9,COUNT('CECL &lt;50B Database'!$AI$1:AI1224)+1,""))</f>
        <v/>
      </c>
    </row>
    <row r="1226" spans="29:35" x14ac:dyDescent="0.25">
      <c r="AC1226" s="16" t="str">
        <f t="shared" si="114"/>
        <v/>
      </c>
      <c r="AD1226" s="16" t="str">
        <f t="shared" si="115"/>
        <v/>
      </c>
      <c r="AE1226" s="16" t="str">
        <f t="shared" si="116"/>
        <v/>
      </c>
      <c r="AF1226" s="16" t="str">
        <f t="shared" si="117"/>
        <v/>
      </c>
      <c r="AG1226" s="16" t="str">
        <f t="shared" si="118"/>
        <v/>
      </c>
      <c r="AH1226" s="16">
        <f t="shared" si="119"/>
        <v>0</v>
      </c>
      <c r="AI1226" s="17" t="str">
        <f>IF('Peer Comparison Tool'!$D$12="NR","",IF($C1226='Peer Comparison Tool'!$D$9,COUNT('CECL &lt;50B Database'!$AI$1:AI1225)+1,""))</f>
        <v/>
      </c>
    </row>
    <row r="1227" spans="29:35" x14ac:dyDescent="0.25">
      <c r="AC1227" s="16" t="str">
        <f t="shared" si="114"/>
        <v/>
      </c>
      <c r="AD1227" s="16" t="str">
        <f t="shared" si="115"/>
        <v/>
      </c>
      <c r="AE1227" s="16" t="str">
        <f t="shared" si="116"/>
        <v/>
      </c>
      <c r="AF1227" s="16" t="str">
        <f t="shared" si="117"/>
        <v/>
      </c>
      <c r="AG1227" s="16" t="str">
        <f t="shared" si="118"/>
        <v/>
      </c>
      <c r="AH1227" s="16">
        <f t="shared" si="119"/>
        <v>0</v>
      </c>
      <c r="AI1227" s="17" t="str">
        <f>IF('Peer Comparison Tool'!$D$12="NR","",IF($C1227='Peer Comparison Tool'!$D$9,COUNT('CECL &lt;50B Database'!$AI$1:AI1226)+1,""))</f>
        <v/>
      </c>
    </row>
    <row r="1228" spans="29:35" x14ac:dyDescent="0.25">
      <c r="AC1228" s="16" t="str">
        <f t="shared" si="114"/>
        <v/>
      </c>
      <c r="AD1228" s="16" t="str">
        <f t="shared" si="115"/>
        <v/>
      </c>
      <c r="AE1228" s="16" t="str">
        <f t="shared" si="116"/>
        <v/>
      </c>
      <c r="AF1228" s="16" t="str">
        <f t="shared" si="117"/>
        <v/>
      </c>
      <c r="AG1228" s="16" t="str">
        <f t="shared" si="118"/>
        <v/>
      </c>
      <c r="AH1228" s="16">
        <f t="shared" si="119"/>
        <v>0</v>
      </c>
      <c r="AI1228" s="17" t="str">
        <f>IF('Peer Comparison Tool'!$D$12="NR","",IF($C1228='Peer Comparison Tool'!$D$9,COUNT('CECL &lt;50B Database'!$AI$1:AI1227)+1,""))</f>
        <v/>
      </c>
    </row>
    <row r="1229" spans="29:35" x14ac:dyDescent="0.25">
      <c r="AC1229" s="16" t="str">
        <f t="shared" si="114"/>
        <v/>
      </c>
      <c r="AD1229" s="16" t="str">
        <f t="shared" si="115"/>
        <v/>
      </c>
      <c r="AE1229" s="16" t="str">
        <f t="shared" si="116"/>
        <v/>
      </c>
      <c r="AF1229" s="16" t="str">
        <f t="shared" si="117"/>
        <v/>
      </c>
      <c r="AG1229" s="16" t="str">
        <f t="shared" si="118"/>
        <v/>
      </c>
      <c r="AH1229" s="16">
        <f t="shared" si="119"/>
        <v>0</v>
      </c>
      <c r="AI1229" s="17" t="str">
        <f>IF('Peer Comparison Tool'!$D$12="NR","",IF($C1229='Peer Comparison Tool'!$D$9,COUNT('CECL &lt;50B Database'!$AI$1:AI1228)+1,""))</f>
        <v/>
      </c>
    </row>
    <row r="1230" spans="29:35" x14ac:dyDescent="0.25">
      <c r="AC1230" s="16" t="str">
        <f t="shared" si="114"/>
        <v/>
      </c>
      <c r="AD1230" s="16" t="str">
        <f t="shared" si="115"/>
        <v/>
      </c>
      <c r="AE1230" s="16" t="str">
        <f t="shared" si="116"/>
        <v/>
      </c>
      <c r="AF1230" s="16" t="str">
        <f t="shared" si="117"/>
        <v/>
      </c>
      <c r="AG1230" s="16" t="str">
        <f t="shared" si="118"/>
        <v/>
      </c>
      <c r="AH1230" s="16">
        <f t="shared" si="119"/>
        <v>0</v>
      </c>
      <c r="AI1230" s="17" t="str">
        <f>IF('Peer Comparison Tool'!$D$12="NR","",IF($C1230='Peer Comparison Tool'!$D$9,COUNT('CECL &lt;50B Database'!$AI$1:AI1229)+1,""))</f>
        <v/>
      </c>
    </row>
    <row r="1231" spans="29:35" x14ac:dyDescent="0.25">
      <c r="AC1231" s="16" t="str">
        <f t="shared" si="114"/>
        <v/>
      </c>
      <c r="AD1231" s="16" t="str">
        <f t="shared" si="115"/>
        <v/>
      </c>
      <c r="AE1231" s="16" t="str">
        <f t="shared" si="116"/>
        <v/>
      </c>
      <c r="AF1231" s="16" t="str">
        <f t="shared" si="117"/>
        <v/>
      </c>
      <c r="AG1231" s="16" t="str">
        <f t="shared" si="118"/>
        <v/>
      </c>
      <c r="AH1231" s="16">
        <f t="shared" si="119"/>
        <v>0</v>
      </c>
      <c r="AI1231" s="17" t="str">
        <f>IF('Peer Comparison Tool'!$D$12="NR","",IF($C1231='Peer Comparison Tool'!$D$9,COUNT('CECL &lt;50B Database'!$AI$1:AI1230)+1,""))</f>
        <v/>
      </c>
    </row>
    <row r="1232" spans="29:35" x14ac:dyDescent="0.25">
      <c r="AC1232" s="16" t="str">
        <f t="shared" si="114"/>
        <v/>
      </c>
      <c r="AD1232" s="16" t="str">
        <f t="shared" si="115"/>
        <v/>
      </c>
      <c r="AE1232" s="16" t="str">
        <f t="shared" si="116"/>
        <v/>
      </c>
      <c r="AF1232" s="16" t="str">
        <f t="shared" si="117"/>
        <v/>
      </c>
      <c r="AG1232" s="16" t="str">
        <f t="shared" si="118"/>
        <v/>
      </c>
      <c r="AH1232" s="16">
        <f t="shared" si="119"/>
        <v>0</v>
      </c>
      <c r="AI1232" s="17" t="str">
        <f>IF('Peer Comparison Tool'!$D$12="NR","",IF($C1232='Peer Comparison Tool'!$D$9,COUNT('CECL &lt;50B Database'!$AI$1:AI1231)+1,""))</f>
        <v/>
      </c>
    </row>
    <row r="1233" spans="29:35" x14ac:dyDescent="0.25">
      <c r="AC1233" s="16" t="str">
        <f t="shared" si="114"/>
        <v/>
      </c>
      <c r="AD1233" s="16" t="str">
        <f t="shared" si="115"/>
        <v/>
      </c>
      <c r="AE1233" s="16" t="str">
        <f t="shared" si="116"/>
        <v/>
      </c>
      <c r="AF1233" s="16" t="str">
        <f t="shared" si="117"/>
        <v/>
      </c>
      <c r="AG1233" s="16" t="str">
        <f t="shared" si="118"/>
        <v/>
      </c>
      <c r="AH1233" s="16">
        <f t="shared" si="119"/>
        <v>0</v>
      </c>
      <c r="AI1233" s="17" t="str">
        <f>IF('Peer Comparison Tool'!$D$12="NR","",IF($C1233='Peer Comparison Tool'!$D$9,COUNT('CECL &lt;50B Database'!$AI$1:AI1232)+1,""))</f>
        <v/>
      </c>
    </row>
    <row r="1234" spans="29:35" x14ac:dyDescent="0.25">
      <c r="AC1234" s="16" t="str">
        <f t="shared" si="114"/>
        <v/>
      </c>
      <c r="AD1234" s="16" t="str">
        <f t="shared" si="115"/>
        <v/>
      </c>
      <c r="AE1234" s="16" t="str">
        <f t="shared" si="116"/>
        <v/>
      </c>
      <c r="AF1234" s="16" t="str">
        <f t="shared" si="117"/>
        <v/>
      </c>
      <c r="AG1234" s="16" t="str">
        <f t="shared" si="118"/>
        <v/>
      </c>
      <c r="AH1234" s="16">
        <f t="shared" si="119"/>
        <v>0</v>
      </c>
      <c r="AI1234" s="17" t="str">
        <f>IF('Peer Comparison Tool'!$D$12="NR","",IF($C1234='Peer Comparison Tool'!$D$9,COUNT('CECL &lt;50B Database'!$AI$1:AI1233)+1,""))</f>
        <v/>
      </c>
    </row>
    <row r="1235" spans="29:35" x14ac:dyDescent="0.25">
      <c r="AC1235" s="16" t="str">
        <f t="shared" si="114"/>
        <v/>
      </c>
      <c r="AD1235" s="16" t="str">
        <f t="shared" si="115"/>
        <v/>
      </c>
      <c r="AE1235" s="16" t="str">
        <f t="shared" si="116"/>
        <v/>
      </c>
      <c r="AF1235" s="16" t="str">
        <f t="shared" si="117"/>
        <v/>
      </c>
      <c r="AG1235" s="16" t="str">
        <f t="shared" si="118"/>
        <v/>
      </c>
      <c r="AH1235" s="16">
        <f t="shared" si="119"/>
        <v>0</v>
      </c>
      <c r="AI1235" s="17" t="str">
        <f>IF('Peer Comparison Tool'!$D$12="NR","",IF($C1235='Peer Comparison Tool'!$D$9,COUNT('CECL &lt;50B Database'!$AI$1:AI1234)+1,""))</f>
        <v/>
      </c>
    </row>
    <row r="1236" spans="29:35" x14ac:dyDescent="0.25">
      <c r="AC1236" s="16" t="str">
        <f t="shared" si="114"/>
        <v/>
      </c>
      <c r="AD1236" s="16" t="str">
        <f t="shared" si="115"/>
        <v/>
      </c>
      <c r="AE1236" s="16" t="str">
        <f t="shared" si="116"/>
        <v/>
      </c>
      <c r="AF1236" s="16" t="str">
        <f t="shared" si="117"/>
        <v/>
      </c>
      <c r="AG1236" s="16" t="str">
        <f t="shared" si="118"/>
        <v/>
      </c>
      <c r="AH1236" s="16">
        <f t="shared" si="119"/>
        <v>0</v>
      </c>
      <c r="AI1236" s="17" t="str">
        <f>IF('Peer Comparison Tool'!$D$12="NR","",IF($C1236='Peer Comparison Tool'!$D$9,COUNT('CECL &lt;50B Database'!$AI$1:AI1235)+1,""))</f>
        <v/>
      </c>
    </row>
    <row r="1237" spans="29:35" x14ac:dyDescent="0.25">
      <c r="AC1237" s="16" t="str">
        <f t="shared" si="114"/>
        <v/>
      </c>
      <c r="AD1237" s="16" t="str">
        <f t="shared" si="115"/>
        <v/>
      </c>
      <c r="AE1237" s="16" t="str">
        <f t="shared" si="116"/>
        <v/>
      </c>
      <c r="AF1237" s="16" t="str">
        <f t="shared" si="117"/>
        <v/>
      </c>
      <c r="AG1237" s="16" t="str">
        <f t="shared" si="118"/>
        <v/>
      </c>
      <c r="AH1237" s="16">
        <f t="shared" si="119"/>
        <v>0</v>
      </c>
      <c r="AI1237" s="17" t="str">
        <f>IF('Peer Comparison Tool'!$D$12="NR","",IF($C1237='Peer Comparison Tool'!$D$9,COUNT('CECL &lt;50B Database'!$AI$1:AI1236)+1,""))</f>
        <v/>
      </c>
    </row>
    <row r="1238" spans="29:35" x14ac:dyDescent="0.25">
      <c r="AC1238" s="16" t="str">
        <f t="shared" si="114"/>
        <v/>
      </c>
      <c r="AD1238" s="16" t="str">
        <f t="shared" si="115"/>
        <v/>
      </c>
      <c r="AE1238" s="16" t="str">
        <f t="shared" si="116"/>
        <v/>
      </c>
      <c r="AF1238" s="16" t="str">
        <f t="shared" si="117"/>
        <v/>
      </c>
      <c r="AG1238" s="16" t="str">
        <f t="shared" si="118"/>
        <v/>
      </c>
      <c r="AH1238" s="16">
        <f t="shared" si="119"/>
        <v>0</v>
      </c>
      <c r="AI1238" s="17" t="str">
        <f>IF('Peer Comparison Tool'!$D$12="NR","",IF($C1238='Peer Comparison Tool'!$D$9,COUNT('CECL &lt;50B Database'!$AI$1:AI1237)+1,""))</f>
        <v/>
      </c>
    </row>
    <row r="1239" spans="29:35" x14ac:dyDescent="0.25">
      <c r="AC1239" s="16" t="str">
        <f t="shared" si="114"/>
        <v/>
      </c>
      <c r="AD1239" s="16" t="str">
        <f t="shared" si="115"/>
        <v/>
      </c>
      <c r="AE1239" s="16" t="str">
        <f t="shared" si="116"/>
        <v/>
      </c>
      <c r="AF1239" s="16" t="str">
        <f t="shared" si="117"/>
        <v/>
      </c>
      <c r="AG1239" s="16" t="str">
        <f t="shared" si="118"/>
        <v/>
      </c>
      <c r="AH1239" s="16">
        <f t="shared" si="119"/>
        <v>0</v>
      </c>
      <c r="AI1239" s="17" t="str">
        <f>IF('Peer Comparison Tool'!$D$12="NR","",IF($C1239='Peer Comparison Tool'!$D$9,COUNT('CECL &lt;50B Database'!$AI$1:AI1238)+1,""))</f>
        <v/>
      </c>
    </row>
    <row r="1240" spans="29:35" x14ac:dyDescent="0.25">
      <c r="AC1240" s="16" t="str">
        <f t="shared" si="114"/>
        <v/>
      </c>
      <c r="AD1240" s="16" t="str">
        <f t="shared" si="115"/>
        <v/>
      </c>
      <c r="AE1240" s="16" t="str">
        <f t="shared" si="116"/>
        <v/>
      </c>
      <c r="AF1240" s="16" t="str">
        <f t="shared" si="117"/>
        <v/>
      </c>
      <c r="AG1240" s="16" t="str">
        <f t="shared" si="118"/>
        <v/>
      </c>
      <c r="AH1240" s="16">
        <f t="shared" si="119"/>
        <v>0</v>
      </c>
      <c r="AI1240" s="17" t="str">
        <f>IF('Peer Comparison Tool'!$D$12="NR","",IF($C1240='Peer Comparison Tool'!$D$9,COUNT('CECL &lt;50B Database'!$AI$1:AI1239)+1,""))</f>
        <v/>
      </c>
    </row>
    <row r="1241" spans="29:35" x14ac:dyDescent="0.25">
      <c r="AC1241" s="16" t="str">
        <f t="shared" si="114"/>
        <v/>
      </c>
      <c r="AD1241" s="16" t="str">
        <f t="shared" si="115"/>
        <v/>
      </c>
      <c r="AE1241" s="16" t="str">
        <f t="shared" si="116"/>
        <v/>
      </c>
      <c r="AF1241" s="16" t="str">
        <f t="shared" si="117"/>
        <v/>
      </c>
      <c r="AG1241" s="16" t="str">
        <f t="shared" si="118"/>
        <v/>
      </c>
      <c r="AH1241" s="16">
        <f t="shared" si="119"/>
        <v>0</v>
      </c>
      <c r="AI1241" s="17" t="str">
        <f>IF('Peer Comparison Tool'!$D$12="NR","",IF($C1241='Peer Comparison Tool'!$D$9,COUNT('CECL &lt;50B Database'!$AI$1:AI1240)+1,""))</f>
        <v/>
      </c>
    </row>
    <row r="1242" spans="29:35" x14ac:dyDescent="0.25">
      <c r="AC1242" s="16" t="str">
        <f t="shared" si="114"/>
        <v/>
      </c>
      <c r="AD1242" s="16" t="str">
        <f t="shared" si="115"/>
        <v/>
      </c>
      <c r="AE1242" s="16" t="str">
        <f t="shared" si="116"/>
        <v/>
      </c>
      <c r="AF1242" s="16" t="str">
        <f t="shared" si="117"/>
        <v/>
      </c>
      <c r="AG1242" s="16" t="str">
        <f t="shared" si="118"/>
        <v/>
      </c>
      <c r="AH1242" s="16">
        <f t="shared" si="119"/>
        <v>0</v>
      </c>
      <c r="AI1242" s="17" t="str">
        <f>IF('Peer Comparison Tool'!$D$12="NR","",IF($C1242='Peer Comparison Tool'!$D$9,COUNT('CECL &lt;50B Database'!$AI$1:AI1241)+1,""))</f>
        <v/>
      </c>
    </row>
    <row r="1243" spans="29:35" x14ac:dyDescent="0.25">
      <c r="AC1243" s="16" t="str">
        <f t="shared" si="114"/>
        <v/>
      </c>
      <c r="AD1243" s="16" t="str">
        <f t="shared" si="115"/>
        <v/>
      </c>
      <c r="AE1243" s="16" t="str">
        <f t="shared" si="116"/>
        <v/>
      </c>
      <c r="AF1243" s="16" t="str">
        <f t="shared" si="117"/>
        <v/>
      </c>
      <c r="AG1243" s="16" t="str">
        <f t="shared" si="118"/>
        <v/>
      </c>
      <c r="AH1243" s="16">
        <f t="shared" si="119"/>
        <v>0</v>
      </c>
      <c r="AI1243" s="17" t="str">
        <f>IF('Peer Comparison Tool'!$D$12="NR","",IF($C1243='Peer Comparison Tool'!$D$9,COUNT('CECL &lt;50B Database'!$AI$1:AI1242)+1,""))</f>
        <v/>
      </c>
    </row>
    <row r="1244" spans="29:35" x14ac:dyDescent="0.25">
      <c r="AC1244" s="16" t="str">
        <f t="shared" si="114"/>
        <v/>
      </c>
      <c r="AD1244" s="16" t="str">
        <f t="shared" si="115"/>
        <v/>
      </c>
      <c r="AE1244" s="16" t="str">
        <f t="shared" si="116"/>
        <v/>
      </c>
      <c r="AF1244" s="16" t="str">
        <f t="shared" si="117"/>
        <v/>
      </c>
      <c r="AG1244" s="16" t="str">
        <f t="shared" si="118"/>
        <v/>
      </c>
      <c r="AH1244" s="16">
        <f t="shared" si="119"/>
        <v>0</v>
      </c>
      <c r="AI1244" s="17" t="str">
        <f>IF('Peer Comparison Tool'!$D$12="NR","",IF($C1244='Peer Comparison Tool'!$D$9,COUNT('CECL &lt;50B Database'!$AI$1:AI1243)+1,""))</f>
        <v/>
      </c>
    </row>
    <row r="1245" spans="29:35" x14ac:dyDescent="0.25">
      <c r="AC1245" s="16" t="str">
        <f t="shared" si="114"/>
        <v/>
      </c>
      <c r="AD1245" s="16" t="str">
        <f t="shared" si="115"/>
        <v/>
      </c>
      <c r="AE1245" s="16" t="str">
        <f t="shared" si="116"/>
        <v/>
      </c>
      <c r="AF1245" s="16" t="str">
        <f t="shared" si="117"/>
        <v/>
      </c>
      <c r="AG1245" s="16" t="str">
        <f t="shared" si="118"/>
        <v/>
      </c>
      <c r="AH1245" s="16">
        <f t="shared" si="119"/>
        <v>0</v>
      </c>
      <c r="AI1245" s="17" t="str">
        <f>IF('Peer Comparison Tool'!$D$12="NR","",IF($C1245='Peer Comparison Tool'!$D$9,COUNT('CECL &lt;50B Database'!$AI$1:AI1244)+1,""))</f>
        <v/>
      </c>
    </row>
    <row r="1246" spans="29:35" x14ac:dyDescent="0.25">
      <c r="AC1246" s="16" t="str">
        <f t="shared" si="114"/>
        <v/>
      </c>
      <c r="AD1246" s="16" t="str">
        <f t="shared" si="115"/>
        <v/>
      </c>
      <c r="AE1246" s="16" t="str">
        <f t="shared" si="116"/>
        <v/>
      </c>
      <c r="AF1246" s="16" t="str">
        <f t="shared" si="117"/>
        <v/>
      </c>
      <c r="AG1246" s="16" t="str">
        <f t="shared" si="118"/>
        <v/>
      </c>
      <c r="AH1246" s="16">
        <f t="shared" si="119"/>
        <v>0</v>
      </c>
      <c r="AI1246" s="17" t="str">
        <f>IF('Peer Comparison Tool'!$D$12="NR","",IF($C1246='Peer Comparison Tool'!$D$9,COUNT('CECL &lt;50B Database'!$AI$1:AI1245)+1,""))</f>
        <v/>
      </c>
    </row>
    <row r="1247" spans="29:35" x14ac:dyDescent="0.25">
      <c r="AC1247" s="16" t="str">
        <f t="shared" si="114"/>
        <v/>
      </c>
      <c r="AD1247" s="16" t="str">
        <f t="shared" si="115"/>
        <v/>
      </c>
      <c r="AE1247" s="16" t="str">
        <f t="shared" si="116"/>
        <v/>
      </c>
      <c r="AF1247" s="16" t="str">
        <f t="shared" si="117"/>
        <v/>
      </c>
      <c r="AG1247" s="16" t="str">
        <f t="shared" si="118"/>
        <v/>
      </c>
      <c r="AH1247" s="16">
        <f t="shared" si="119"/>
        <v>0</v>
      </c>
      <c r="AI1247" s="17" t="str">
        <f>IF('Peer Comparison Tool'!$D$12="NR","",IF($C1247='Peer Comparison Tool'!$D$9,COUNT('CECL &lt;50B Database'!$AI$1:AI1246)+1,""))</f>
        <v/>
      </c>
    </row>
    <row r="1248" spans="29:35" x14ac:dyDescent="0.25">
      <c r="AC1248" s="16" t="str">
        <f t="shared" si="114"/>
        <v/>
      </c>
      <c r="AD1248" s="16" t="str">
        <f t="shared" si="115"/>
        <v/>
      </c>
      <c r="AE1248" s="16" t="str">
        <f t="shared" si="116"/>
        <v/>
      </c>
      <c r="AF1248" s="16" t="str">
        <f t="shared" si="117"/>
        <v/>
      </c>
      <c r="AG1248" s="16" t="str">
        <f t="shared" si="118"/>
        <v/>
      </c>
      <c r="AH1248" s="16">
        <f t="shared" si="119"/>
        <v>0</v>
      </c>
      <c r="AI1248" s="17" t="str">
        <f>IF('Peer Comparison Tool'!$D$12="NR","",IF($C1248='Peer Comparison Tool'!$D$9,COUNT('CECL &lt;50B Database'!$AI$1:AI1247)+1,""))</f>
        <v/>
      </c>
    </row>
    <row r="1249" spans="29:35" x14ac:dyDescent="0.25">
      <c r="AC1249" s="16" t="str">
        <f t="shared" si="114"/>
        <v/>
      </c>
      <c r="AD1249" s="16" t="str">
        <f t="shared" si="115"/>
        <v/>
      </c>
      <c r="AE1249" s="16" t="str">
        <f t="shared" si="116"/>
        <v/>
      </c>
      <c r="AF1249" s="16" t="str">
        <f t="shared" si="117"/>
        <v/>
      </c>
      <c r="AG1249" s="16" t="str">
        <f t="shared" si="118"/>
        <v/>
      </c>
      <c r="AH1249" s="16">
        <f t="shared" si="119"/>
        <v>0</v>
      </c>
      <c r="AI1249" s="17" t="str">
        <f>IF('Peer Comparison Tool'!$D$12="NR","",IF($C1249='Peer Comparison Tool'!$D$9,COUNT('CECL &lt;50B Database'!$AI$1:AI1248)+1,""))</f>
        <v/>
      </c>
    </row>
    <row r="1250" spans="29:35" x14ac:dyDescent="0.25">
      <c r="AC1250" s="16" t="str">
        <f t="shared" si="114"/>
        <v/>
      </c>
      <c r="AD1250" s="16" t="str">
        <f t="shared" si="115"/>
        <v/>
      </c>
      <c r="AE1250" s="16" t="str">
        <f t="shared" si="116"/>
        <v/>
      </c>
      <c r="AF1250" s="16" t="str">
        <f t="shared" si="117"/>
        <v/>
      </c>
      <c r="AG1250" s="16" t="str">
        <f t="shared" si="118"/>
        <v/>
      </c>
      <c r="AH1250" s="16">
        <f t="shared" si="119"/>
        <v>0</v>
      </c>
      <c r="AI1250" s="17" t="str">
        <f>IF('Peer Comparison Tool'!$D$12="NR","",IF($C1250='Peer Comparison Tool'!$D$9,COUNT('CECL &lt;50B Database'!$AI$1:AI1249)+1,""))</f>
        <v/>
      </c>
    </row>
    <row r="1251" spans="29:35" x14ac:dyDescent="0.25">
      <c r="AC1251" s="16" t="str">
        <f t="shared" si="114"/>
        <v/>
      </c>
      <c r="AD1251" s="16" t="str">
        <f t="shared" si="115"/>
        <v/>
      </c>
      <c r="AE1251" s="16" t="str">
        <f t="shared" si="116"/>
        <v/>
      </c>
      <c r="AF1251" s="16" t="str">
        <f t="shared" si="117"/>
        <v/>
      </c>
      <c r="AG1251" s="16" t="str">
        <f t="shared" si="118"/>
        <v/>
      </c>
      <c r="AH1251" s="16">
        <f t="shared" si="119"/>
        <v>0</v>
      </c>
      <c r="AI1251" s="17" t="str">
        <f>IF('Peer Comparison Tool'!$D$12="NR","",IF($C1251='Peer Comparison Tool'!$D$9,COUNT('CECL &lt;50B Database'!$AI$1:AI1250)+1,""))</f>
        <v/>
      </c>
    </row>
    <row r="1252" spans="29:35" x14ac:dyDescent="0.25">
      <c r="AC1252" s="16" t="str">
        <f t="shared" si="114"/>
        <v/>
      </c>
      <c r="AD1252" s="16" t="str">
        <f t="shared" si="115"/>
        <v/>
      </c>
      <c r="AE1252" s="16" t="str">
        <f t="shared" si="116"/>
        <v/>
      </c>
      <c r="AF1252" s="16" t="str">
        <f t="shared" si="117"/>
        <v/>
      </c>
      <c r="AG1252" s="16" t="str">
        <f t="shared" si="118"/>
        <v/>
      </c>
      <c r="AH1252" s="16">
        <f t="shared" si="119"/>
        <v>0</v>
      </c>
      <c r="AI1252" s="17" t="str">
        <f>IF('Peer Comparison Tool'!$D$12="NR","",IF($C1252='Peer Comparison Tool'!$D$9,COUNT('CECL &lt;50B Database'!$AI$1:AI1251)+1,""))</f>
        <v/>
      </c>
    </row>
    <row r="1253" spans="29:35" x14ac:dyDescent="0.25">
      <c r="AC1253" s="16" t="str">
        <f t="shared" si="114"/>
        <v/>
      </c>
      <c r="AD1253" s="16" t="str">
        <f t="shared" si="115"/>
        <v/>
      </c>
      <c r="AE1253" s="16" t="str">
        <f t="shared" si="116"/>
        <v/>
      </c>
      <c r="AF1253" s="16" t="str">
        <f t="shared" si="117"/>
        <v/>
      </c>
      <c r="AG1253" s="16" t="str">
        <f t="shared" si="118"/>
        <v/>
      </c>
      <c r="AH1253" s="16">
        <f t="shared" si="119"/>
        <v>0</v>
      </c>
      <c r="AI1253" s="17" t="str">
        <f>IF('Peer Comparison Tool'!$D$12="NR","",IF($C1253='Peer Comparison Tool'!$D$9,COUNT('CECL &lt;50B Database'!$AI$1:AI1252)+1,""))</f>
        <v/>
      </c>
    </row>
    <row r="1254" spans="29:35" x14ac:dyDescent="0.25">
      <c r="AC1254" s="16" t="str">
        <f t="shared" si="114"/>
        <v/>
      </c>
      <c r="AD1254" s="16" t="str">
        <f t="shared" si="115"/>
        <v/>
      </c>
      <c r="AE1254" s="16" t="str">
        <f t="shared" si="116"/>
        <v/>
      </c>
      <c r="AF1254" s="16" t="str">
        <f t="shared" si="117"/>
        <v/>
      </c>
      <c r="AG1254" s="16" t="str">
        <f t="shared" si="118"/>
        <v/>
      </c>
      <c r="AH1254" s="16">
        <f t="shared" si="119"/>
        <v>0</v>
      </c>
      <c r="AI1254" s="17" t="str">
        <f>IF('Peer Comparison Tool'!$D$12="NR","",IF($C1254='Peer Comparison Tool'!$D$9,COUNT('CECL &lt;50B Database'!$AI$1:AI1253)+1,""))</f>
        <v/>
      </c>
    </row>
    <row r="1255" spans="29:35" x14ac:dyDescent="0.25">
      <c r="AC1255" s="16" t="str">
        <f t="shared" si="114"/>
        <v/>
      </c>
      <c r="AD1255" s="16" t="str">
        <f t="shared" si="115"/>
        <v/>
      </c>
      <c r="AE1255" s="16" t="str">
        <f t="shared" si="116"/>
        <v/>
      </c>
      <c r="AF1255" s="16" t="str">
        <f t="shared" si="117"/>
        <v/>
      </c>
      <c r="AG1255" s="16" t="str">
        <f t="shared" si="118"/>
        <v/>
      </c>
      <c r="AH1255" s="16">
        <f t="shared" si="119"/>
        <v>0</v>
      </c>
      <c r="AI1255" s="17" t="str">
        <f>IF('Peer Comparison Tool'!$D$12="NR","",IF($C1255='Peer Comparison Tool'!$D$9,COUNT('CECL &lt;50B Database'!$AI$1:AI1254)+1,""))</f>
        <v/>
      </c>
    </row>
    <row r="1256" spans="29:35" x14ac:dyDescent="0.25">
      <c r="AC1256" s="16" t="str">
        <f t="shared" si="114"/>
        <v/>
      </c>
      <c r="AD1256" s="16" t="str">
        <f t="shared" si="115"/>
        <v/>
      </c>
      <c r="AE1256" s="16" t="str">
        <f t="shared" si="116"/>
        <v/>
      </c>
      <c r="AF1256" s="16" t="str">
        <f t="shared" si="117"/>
        <v/>
      </c>
      <c r="AG1256" s="16" t="str">
        <f t="shared" si="118"/>
        <v/>
      </c>
      <c r="AH1256" s="16">
        <f t="shared" si="119"/>
        <v>0</v>
      </c>
      <c r="AI1256" s="17" t="str">
        <f>IF('Peer Comparison Tool'!$D$12="NR","",IF($C1256='Peer Comparison Tool'!$D$9,COUNT('CECL &lt;50B Database'!$AI$1:AI1255)+1,""))</f>
        <v/>
      </c>
    </row>
    <row r="1257" spans="29:35" x14ac:dyDescent="0.25">
      <c r="AC1257" s="16" t="str">
        <f t="shared" si="114"/>
        <v/>
      </c>
      <c r="AD1257" s="16" t="str">
        <f t="shared" si="115"/>
        <v/>
      </c>
      <c r="AE1257" s="16" t="str">
        <f t="shared" si="116"/>
        <v/>
      </c>
      <c r="AF1257" s="16" t="str">
        <f t="shared" si="117"/>
        <v/>
      </c>
      <c r="AG1257" s="16" t="str">
        <f t="shared" si="118"/>
        <v/>
      </c>
      <c r="AH1257" s="16">
        <f t="shared" si="119"/>
        <v>0</v>
      </c>
      <c r="AI1257" s="17" t="str">
        <f>IF('Peer Comparison Tool'!$D$12="NR","",IF($C1257='Peer Comparison Tool'!$D$9,COUNT('CECL &lt;50B Database'!$AI$1:AI1256)+1,""))</f>
        <v/>
      </c>
    </row>
    <row r="1258" spans="29:35" x14ac:dyDescent="0.25">
      <c r="AC1258" s="16" t="str">
        <f t="shared" si="114"/>
        <v/>
      </c>
      <c r="AD1258" s="16" t="str">
        <f t="shared" si="115"/>
        <v/>
      </c>
      <c r="AE1258" s="16" t="str">
        <f t="shared" si="116"/>
        <v/>
      </c>
      <c r="AF1258" s="16" t="str">
        <f t="shared" si="117"/>
        <v/>
      </c>
      <c r="AG1258" s="16" t="str">
        <f t="shared" si="118"/>
        <v/>
      </c>
      <c r="AH1258" s="16">
        <f t="shared" si="119"/>
        <v>0</v>
      </c>
      <c r="AI1258" s="17" t="str">
        <f>IF('Peer Comparison Tool'!$D$12="NR","",IF($C1258='Peer Comparison Tool'!$D$9,COUNT('CECL &lt;50B Database'!$AI$1:AI1257)+1,""))</f>
        <v/>
      </c>
    </row>
    <row r="1259" spans="29:35" x14ac:dyDescent="0.25">
      <c r="AC1259" s="16" t="str">
        <f t="shared" si="114"/>
        <v/>
      </c>
      <c r="AD1259" s="16" t="str">
        <f t="shared" si="115"/>
        <v/>
      </c>
      <c r="AE1259" s="16" t="str">
        <f t="shared" si="116"/>
        <v/>
      </c>
      <c r="AF1259" s="16" t="str">
        <f t="shared" si="117"/>
        <v/>
      </c>
      <c r="AG1259" s="16" t="str">
        <f t="shared" si="118"/>
        <v/>
      </c>
      <c r="AH1259" s="16">
        <f t="shared" si="119"/>
        <v>0</v>
      </c>
      <c r="AI1259" s="17" t="str">
        <f>IF('Peer Comparison Tool'!$D$12="NR","",IF($C1259='Peer Comparison Tool'!$D$9,COUNT('CECL &lt;50B Database'!$AI$1:AI1258)+1,""))</f>
        <v/>
      </c>
    </row>
    <row r="1260" spans="29:35" x14ac:dyDescent="0.25">
      <c r="AC1260" s="16" t="str">
        <f t="shared" si="114"/>
        <v/>
      </c>
      <c r="AD1260" s="16" t="str">
        <f t="shared" si="115"/>
        <v/>
      </c>
      <c r="AE1260" s="16" t="str">
        <f t="shared" si="116"/>
        <v/>
      </c>
      <c r="AF1260" s="16" t="str">
        <f t="shared" si="117"/>
        <v/>
      </c>
      <c r="AG1260" s="16" t="str">
        <f t="shared" si="118"/>
        <v/>
      </c>
      <c r="AH1260" s="16">
        <f t="shared" si="119"/>
        <v>0</v>
      </c>
      <c r="AI1260" s="17" t="str">
        <f>IF('Peer Comparison Tool'!$D$12="NR","",IF($C1260='Peer Comparison Tool'!$D$9,COUNT('CECL &lt;50B Database'!$AI$1:AI1259)+1,""))</f>
        <v/>
      </c>
    </row>
    <row r="1261" spans="29:35" x14ac:dyDescent="0.25">
      <c r="AC1261" s="16" t="str">
        <f t="shared" si="114"/>
        <v/>
      </c>
      <c r="AD1261" s="16" t="str">
        <f t="shared" si="115"/>
        <v/>
      </c>
      <c r="AE1261" s="16" t="str">
        <f t="shared" si="116"/>
        <v/>
      </c>
      <c r="AF1261" s="16" t="str">
        <f t="shared" si="117"/>
        <v/>
      </c>
      <c r="AG1261" s="16" t="str">
        <f t="shared" si="118"/>
        <v/>
      </c>
      <c r="AH1261" s="16">
        <f t="shared" si="119"/>
        <v>0</v>
      </c>
      <c r="AI1261" s="17" t="str">
        <f>IF('Peer Comparison Tool'!$D$12="NR","",IF($C1261='Peer Comparison Tool'!$D$9,COUNT('CECL &lt;50B Database'!$AI$1:AI1260)+1,""))</f>
        <v/>
      </c>
    </row>
    <row r="1262" spans="29:35" x14ac:dyDescent="0.25">
      <c r="AC1262" s="16" t="str">
        <f t="shared" si="114"/>
        <v/>
      </c>
      <c r="AD1262" s="16" t="str">
        <f t="shared" si="115"/>
        <v/>
      </c>
      <c r="AE1262" s="16" t="str">
        <f t="shared" si="116"/>
        <v/>
      </c>
      <c r="AF1262" s="16" t="str">
        <f t="shared" si="117"/>
        <v/>
      </c>
      <c r="AG1262" s="16" t="str">
        <f t="shared" si="118"/>
        <v/>
      </c>
      <c r="AH1262" s="16">
        <f t="shared" si="119"/>
        <v>0</v>
      </c>
      <c r="AI1262" s="17" t="str">
        <f>IF('Peer Comparison Tool'!$D$12="NR","",IF($C1262='Peer Comparison Tool'!$D$9,COUNT('CECL &lt;50B Database'!$AI$1:AI1261)+1,""))</f>
        <v/>
      </c>
    </row>
    <row r="1263" spans="29:35" x14ac:dyDescent="0.25">
      <c r="AC1263" s="16" t="str">
        <f t="shared" si="114"/>
        <v/>
      </c>
      <c r="AD1263" s="16" t="str">
        <f t="shared" si="115"/>
        <v/>
      </c>
      <c r="AE1263" s="16" t="str">
        <f t="shared" si="116"/>
        <v/>
      </c>
      <c r="AF1263" s="16" t="str">
        <f t="shared" si="117"/>
        <v/>
      </c>
      <c r="AG1263" s="16" t="str">
        <f t="shared" si="118"/>
        <v/>
      </c>
      <c r="AH1263" s="16">
        <f t="shared" si="119"/>
        <v>0</v>
      </c>
      <c r="AI1263" s="17" t="str">
        <f>IF('Peer Comparison Tool'!$D$12="NR","",IF($C1263='Peer Comparison Tool'!$D$9,COUNT('CECL &lt;50B Database'!$AI$1:AI1262)+1,""))</f>
        <v/>
      </c>
    </row>
    <row r="1264" spans="29:35" x14ac:dyDescent="0.25">
      <c r="AC1264" s="16" t="str">
        <f t="shared" si="114"/>
        <v/>
      </c>
      <c r="AD1264" s="16" t="str">
        <f t="shared" si="115"/>
        <v/>
      </c>
      <c r="AE1264" s="16" t="str">
        <f t="shared" si="116"/>
        <v/>
      </c>
      <c r="AF1264" s="16" t="str">
        <f t="shared" si="117"/>
        <v/>
      </c>
      <c r="AG1264" s="16" t="str">
        <f t="shared" si="118"/>
        <v/>
      </c>
      <c r="AH1264" s="16">
        <f t="shared" si="119"/>
        <v>0</v>
      </c>
      <c r="AI1264" s="17" t="str">
        <f>IF('Peer Comparison Tool'!$D$12="NR","",IF($C1264='Peer Comparison Tool'!$D$9,COUNT('CECL &lt;50B Database'!$AI$1:AI1263)+1,""))</f>
        <v/>
      </c>
    </row>
    <row r="1265" spans="29:35" x14ac:dyDescent="0.25">
      <c r="AC1265" s="16" t="str">
        <f t="shared" si="114"/>
        <v/>
      </c>
      <c r="AD1265" s="16" t="str">
        <f t="shared" si="115"/>
        <v/>
      </c>
      <c r="AE1265" s="16" t="str">
        <f t="shared" si="116"/>
        <v/>
      </c>
      <c r="AF1265" s="16" t="str">
        <f t="shared" si="117"/>
        <v/>
      </c>
      <c r="AG1265" s="16" t="str">
        <f t="shared" si="118"/>
        <v/>
      </c>
      <c r="AH1265" s="16">
        <f t="shared" si="119"/>
        <v>0</v>
      </c>
      <c r="AI1265" s="17" t="str">
        <f>IF('Peer Comparison Tool'!$D$12="NR","",IF($C1265='Peer Comparison Tool'!$D$9,COUNT('CECL &lt;50B Database'!$AI$1:AI1264)+1,""))</f>
        <v/>
      </c>
    </row>
    <row r="1266" spans="29:35" x14ac:dyDescent="0.25">
      <c r="AC1266" s="16" t="str">
        <f t="shared" si="114"/>
        <v/>
      </c>
      <c r="AD1266" s="16" t="str">
        <f t="shared" si="115"/>
        <v/>
      </c>
      <c r="AE1266" s="16" t="str">
        <f t="shared" si="116"/>
        <v/>
      </c>
      <c r="AF1266" s="16" t="str">
        <f t="shared" si="117"/>
        <v/>
      </c>
      <c r="AG1266" s="16" t="str">
        <f t="shared" si="118"/>
        <v/>
      </c>
      <c r="AH1266" s="16">
        <f t="shared" si="119"/>
        <v>0</v>
      </c>
      <c r="AI1266" s="17" t="str">
        <f>IF('Peer Comparison Tool'!$D$12="NR","",IF($C1266='Peer Comparison Tool'!$D$9,COUNT('CECL &lt;50B Database'!$AI$1:AI1265)+1,""))</f>
        <v/>
      </c>
    </row>
    <row r="1267" spans="29:35" x14ac:dyDescent="0.25">
      <c r="AC1267" s="16" t="str">
        <f t="shared" si="114"/>
        <v/>
      </c>
      <c r="AD1267" s="16" t="str">
        <f t="shared" si="115"/>
        <v/>
      </c>
      <c r="AE1267" s="16" t="str">
        <f t="shared" si="116"/>
        <v/>
      </c>
      <c r="AF1267" s="16" t="str">
        <f t="shared" si="117"/>
        <v/>
      </c>
      <c r="AG1267" s="16" t="str">
        <f t="shared" si="118"/>
        <v/>
      </c>
      <c r="AH1267" s="16">
        <f t="shared" si="119"/>
        <v>0</v>
      </c>
      <c r="AI1267" s="17" t="str">
        <f>IF('Peer Comparison Tool'!$D$12="NR","",IF($C1267='Peer Comparison Tool'!$D$9,COUNT('CECL &lt;50B Database'!$AI$1:AI1266)+1,""))</f>
        <v/>
      </c>
    </row>
    <row r="1268" spans="29:35" x14ac:dyDescent="0.25">
      <c r="AC1268" s="16" t="str">
        <f t="shared" si="114"/>
        <v/>
      </c>
      <c r="AD1268" s="16" t="str">
        <f t="shared" si="115"/>
        <v/>
      </c>
      <c r="AE1268" s="16" t="str">
        <f t="shared" si="116"/>
        <v/>
      </c>
      <c r="AF1268" s="16" t="str">
        <f t="shared" si="117"/>
        <v/>
      </c>
      <c r="AG1268" s="16" t="str">
        <f t="shared" si="118"/>
        <v/>
      </c>
      <c r="AH1268" s="16">
        <f t="shared" si="119"/>
        <v>0</v>
      </c>
      <c r="AI1268" s="17" t="str">
        <f>IF('Peer Comparison Tool'!$D$12="NR","",IF($C1268='Peer Comparison Tool'!$D$9,COUNT('CECL &lt;50B Database'!$AI$1:AI1267)+1,""))</f>
        <v/>
      </c>
    </row>
    <row r="1269" spans="29:35" x14ac:dyDescent="0.25">
      <c r="AC1269" s="16" t="str">
        <f t="shared" si="114"/>
        <v/>
      </c>
      <c r="AD1269" s="16" t="str">
        <f t="shared" si="115"/>
        <v/>
      </c>
      <c r="AE1269" s="16" t="str">
        <f t="shared" si="116"/>
        <v/>
      </c>
      <c r="AF1269" s="16" t="str">
        <f t="shared" si="117"/>
        <v/>
      </c>
      <c r="AG1269" s="16" t="str">
        <f t="shared" si="118"/>
        <v/>
      </c>
      <c r="AH1269" s="16">
        <f t="shared" si="119"/>
        <v>0</v>
      </c>
      <c r="AI1269" s="17" t="str">
        <f>IF('Peer Comparison Tool'!$D$12="NR","",IF($C1269='Peer Comparison Tool'!$D$9,COUNT('CECL &lt;50B Database'!$AI$1:AI1268)+1,""))</f>
        <v/>
      </c>
    </row>
    <row r="1270" spans="29:35" x14ac:dyDescent="0.25">
      <c r="AC1270" s="16" t="str">
        <f t="shared" si="114"/>
        <v/>
      </c>
      <c r="AD1270" s="16" t="str">
        <f t="shared" si="115"/>
        <v/>
      </c>
      <c r="AE1270" s="16" t="str">
        <f t="shared" si="116"/>
        <v/>
      </c>
      <c r="AF1270" s="16" t="str">
        <f t="shared" si="117"/>
        <v/>
      </c>
      <c r="AG1270" s="16" t="str">
        <f t="shared" si="118"/>
        <v/>
      </c>
      <c r="AH1270" s="16">
        <f t="shared" si="119"/>
        <v>0</v>
      </c>
      <c r="AI1270" s="17" t="str">
        <f>IF('Peer Comparison Tool'!$D$12="NR","",IF($C1270='Peer Comparison Tool'!$D$9,COUNT('CECL &lt;50B Database'!$AI$1:AI1269)+1,""))</f>
        <v/>
      </c>
    </row>
    <row r="1271" spans="29:35" x14ac:dyDescent="0.25">
      <c r="AC1271" s="16" t="str">
        <f t="shared" si="114"/>
        <v/>
      </c>
      <c r="AD1271" s="16" t="str">
        <f t="shared" si="115"/>
        <v/>
      </c>
      <c r="AE1271" s="16" t="str">
        <f t="shared" si="116"/>
        <v/>
      </c>
      <c r="AF1271" s="16" t="str">
        <f t="shared" si="117"/>
        <v/>
      </c>
      <c r="AG1271" s="16" t="str">
        <f t="shared" si="118"/>
        <v/>
      </c>
      <c r="AH1271" s="16">
        <f t="shared" si="119"/>
        <v>0</v>
      </c>
      <c r="AI1271" s="17" t="str">
        <f>IF('Peer Comparison Tool'!$D$12="NR","",IF($C1271='Peer Comparison Tool'!$D$9,COUNT('CECL &lt;50B Database'!$AI$1:AI1270)+1,""))</f>
        <v/>
      </c>
    </row>
    <row r="1272" spans="29:35" x14ac:dyDescent="0.25">
      <c r="AC1272" s="16" t="str">
        <f t="shared" si="114"/>
        <v/>
      </c>
      <c r="AD1272" s="16" t="str">
        <f t="shared" si="115"/>
        <v/>
      </c>
      <c r="AE1272" s="16" t="str">
        <f t="shared" si="116"/>
        <v/>
      </c>
      <c r="AF1272" s="16" t="str">
        <f t="shared" si="117"/>
        <v/>
      </c>
      <c r="AG1272" s="16" t="str">
        <f t="shared" si="118"/>
        <v/>
      </c>
      <c r="AH1272" s="16">
        <f t="shared" si="119"/>
        <v>0</v>
      </c>
      <c r="AI1272" s="17" t="str">
        <f>IF('Peer Comparison Tool'!$D$12="NR","",IF($C1272='Peer Comparison Tool'!$D$9,COUNT('CECL &lt;50B Database'!$AI$1:AI1271)+1,""))</f>
        <v/>
      </c>
    </row>
    <row r="1273" spans="29:35" x14ac:dyDescent="0.25">
      <c r="AC1273" s="16" t="str">
        <f t="shared" si="114"/>
        <v/>
      </c>
      <c r="AD1273" s="16" t="str">
        <f t="shared" si="115"/>
        <v/>
      </c>
      <c r="AE1273" s="16" t="str">
        <f t="shared" si="116"/>
        <v/>
      </c>
      <c r="AF1273" s="16" t="str">
        <f t="shared" si="117"/>
        <v/>
      </c>
      <c r="AG1273" s="16" t="str">
        <f t="shared" si="118"/>
        <v/>
      </c>
      <c r="AH1273" s="16">
        <f t="shared" si="119"/>
        <v>0</v>
      </c>
      <c r="AI1273" s="17" t="str">
        <f>IF('Peer Comparison Tool'!$D$12="NR","",IF($C1273='Peer Comparison Tool'!$D$9,COUNT('CECL &lt;50B Database'!$AI$1:AI1272)+1,""))</f>
        <v/>
      </c>
    </row>
    <row r="1274" spans="29:35" x14ac:dyDescent="0.25">
      <c r="AC1274" s="16" t="str">
        <f t="shared" si="114"/>
        <v/>
      </c>
      <c r="AD1274" s="16" t="str">
        <f t="shared" si="115"/>
        <v/>
      </c>
      <c r="AE1274" s="16" t="str">
        <f t="shared" si="116"/>
        <v/>
      </c>
      <c r="AF1274" s="16" t="str">
        <f t="shared" si="117"/>
        <v/>
      </c>
      <c r="AG1274" s="16" t="str">
        <f t="shared" si="118"/>
        <v/>
      </c>
      <c r="AH1274" s="16">
        <f t="shared" si="119"/>
        <v>0</v>
      </c>
      <c r="AI1274" s="17" t="str">
        <f>IF('Peer Comparison Tool'!$D$12="NR","",IF($C1274='Peer Comparison Tool'!$D$9,COUNT('CECL &lt;50B Database'!$AI$1:AI1273)+1,""))</f>
        <v/>
      </c>
    </row>
    <row r="1275" spans="29:35" x14ac:dyDescent="0.25">
      <c r="AC1275" s="16" t="str">
        <f t="shared" si="114"/>
        <v/>
      </c>
      <c r="AD1275" s="16" t="str">
        <f t="shared" si="115"/>
        <v/>
      </c>
      <c r="AE1275" s="16" t="str">
        <f t="shared" si="116"/>
        <v/>
      </c>
      <c r="AF1275" s="16" t="str">
        <f t="shared" si="117"/>
        <v/>
      </c>
      <c r="AG1275" s="16" t="str">
        <f t="shared" si="118"/>
        <v/>
      </c>
      <c r="AH1275" s="16">
        <f t="shared" si="119"/>
        <v>0</v>
      </c>
      <c r="AI1275" s="17" t="str">
        <f>IF('Peer Comparison Tool'!$D$12="NR","",IF($C1275='Peer Comparison Tool'!$D$9,COUNT('CECL &lt;50B Database'!$AI$1:AI1274)+1,""))</f>
        <v/>
      </c>
    </row>
    <row r="1276" spans="29:35" x14ac:dyDescent="0.25">
      <c r="AC1276" s="16" t="str">
        <f t="shared" si="114"/>
        <v/>
      </c>
      <c r="AD1276" s="16" t="str">
        <f t="shared" si="115"/>
        <v/>
      </c>
      <c r="AE1276" s="16" t="str">
        <f t="shared" si="116"/>
        <v/>
      </c>
      <c r="AF1276" s="16" t="str">
        <f t="shared" si="117"/>
        <v/>
      </c>
      <c r="AG1276" s="16" t="str">
        <f t="shared" si="118"/>
        <v/>
      </c>
      <c r="AH1276" s="16">
        <f t="shared" si="119"/>
        <v>0</v>
      </c>
      <c r="AI1276" s="17" t="str">
        <f>IF('Peer Comparison Tool'!$D$12="NR","",IF($C1276='Peer Comparison Tool'!$D$9,COUNT('CECL &lt;50B Database'!$AI$1:AI1275)+1,""))</f>
        <v/>
      </c>
    </row>
    <row r="1277" spans="29:35" x14ac:dyDescent="0.25">
      <c r="AC1277" s="16" t="str">
        <f t="shared" si="114"/>
        <v/>
      </c>
      <c r="AD1277" s="16" t="str">
        <f t="shared" si="115"/>
        <v/>
      </c>
      <c r="AE1277" s="16" t="str">
        <f t="shared" si="116"/>
        <v/>
      </c>
      <c r="AF1277" s="16" t="str">
        <f t="shared" si="117"/>
        <v/>
      </c>
      <c r="AG1277" s="16" t="str">
        <f t="shared" si="118"/>
        <v/>
      </c>
      <c r="AH1277" s="16">
        <f t="shared" si="119"/>
        <v>0</v>
      </c>
      <c r="AI1277" s="17" t="str">
        <f>IF('Peer Comparison Tool'!$D$12="NR","",IF($C1277='Peer Comparison Tool'!$D$9,COUNT('CECL &lt;50B Database'!$AI$1:AI1276)+1,""))</f>
        <v/>
      </c>
    </row>
    <row r="1278" spans="29:35" x14ac:dyDescent="0.25">
      <c r="AC1278" s="16" t="str">
        <f t="shared" si="114"/>
        <v/>
      </c>
      <c r="AD1278" s="16" t="str">
        <f t="shared" si="115"/>
        <v/>
      </c>
      <c r="AE1278" s="16" t="str">
        <f t="shared" si="116"/>
        <v/>
      </c>
      <c r="AF1278" s="16" t="str">
        <f t="shared" si="117"/>
        <v/>
      </c>
      <c r="AG1278" s="16" t="str">
        <f t="shared" si="118"/>
        <v/>
      </c>
      <c r="AH1278" s="16">
        <f t="shared" si="119"/>
        <v>0</v>
      </c>
      <c r="AI1278" s="17" t="str">
        <f>IF('Peer Comparison Tool'!$D$12="NR","",IF($C1278='Peer Comparison Tool'!$D$9,COUNT('CECL &lt;50B Database'!$AI$1:AI1277)+1,""))</f>
        <v/>
      </c>
    </row>
    <row r="1279" spans="29:35" x14ac:dyDescent="0.25">
      <c r="AC1279" s="16" t="str">
        <f t="shared" si="114"/>
        <v/>
      </c>
      <c r="AD1279" s="16" t="str">
        <f t="shared" si="115"/>
        <v/>
      </c>
      <c r="AE1279" s="16" t="str">
        <f t="shared" si="116"/>
        <v/>
      </c>
      <c r="AF1279" s="16" t="str">
        <f t="shared" si="117"/>
        <v/>
      </c>
      <c r="AG1279" s="16" t="str">
        <f t="shared" si="118"/>
        <v/>
      </c>
      <c r="AH1279" s="16">
        <f t="shared" si="119"/>
        <v>0</v>
      </c>
      <c r="AI1279" s="17" t="str">
        <f>IF('Peer Comparison Tool'!$D$12="NR","",IF($C1279='Peer Comparison Tool'!$D$9,COUNT('CECL &lt;50B Database'!$AI$1:AI1278)+1,""))</f>
        <v/>
      </c>
    </row>
    <row r="1280" spans="29:35" x14ac:dyDescent="0.25">
      <c r="AC1280" s="16" t="str">
        <f t="shared" si="114"/>
        <v/>
      </c>
      <c r="AD1280" s="16" t="str">
        <f t="shared" si="115"/>
        <v/>
      </c>
      <c r="AE1280" s="16" t="str">
        <f t="shared" si="116"/>
        <v/>
      </c>
      <c r="AF1280" s="16" t="str">
        <f t="shared" si="117"/>
        <v/>
      </c>
      <c r="AG1280" s="16" t="str">
        <f t="shared" si="118"/>
        <v/>
      </c>
      <c r="AH1280" s="16">
        <f t="shared" si="119"/>
        <v>0</v>
      </c>
      <c r="AI1280" s="17" t="str">
        <f>IF('Peer Comparison Tool'!$D$12="NR","",IF($C1280='Peer Comparison Tool'!$D$9,COUNT('CECL &lt;50B Database'!$AI$1:AI1279)+1,""))</f>
        <v/>
      </c>
    </row>
    <row r="1281" spans="29:35" x14ac:dyDescent="0.25">
      <c r="AC1281" s="16" t="str">
        <f t="shared" si="114"/>
        <v/>
      </c>
      <c r="AD1281" s="16" t="str">
        <f t="shared" si="115"/>
        <v/>
      </c>
      <c r="AE1281" s="16" t="str">
        <f t="shared" si="116"/>
        <v/>
      </c>
      <c r="AF1281" s="16" t="str">
        <f t="shared" si="117"/>
        <v/>
      </c>
      <c r="AG1281" s="16" t="str">
        <f t="shared" si="118"/>
        <v/>
      </c>
      <c r="AH1281" s="16">
        <f t="shared" si="119"/>
        <v>0</v>
      </c>
      <c r="AI1281" s="17" t="str">
        <f>IF('Peer Comparison Tool'!$D$12="NR","",IF($C1281='Peer Comparison Tool'!$D$9,COUNT('CECL &lt;50B Database'!$AI$1:AI1280)+1,""))</f>
        <v/>
      </c>
    </row>
    <row r="1282" spans="29:35" x14ac:dyDescent="0.25">
      <c r="AC1282" s="16" t="str">
        <f t="shared" si="114"/>
        <v/>
      </c>
      <c r="AD1282" s="16" t="str">
        <f t="shared" si="115"/>
        <v/>
      </c>
      <c r="AE1282" s="16" t="str">
        <f t="shared" si="116"/>
        <v/>
      </c>
      <c r="AF1282" s="16" t="str">
        <f t="shared" si="117"/>
        <v/>
      </c>
      <c r="AG1282" s="16" t="str">
        <f t="shared" si="118"/>
        <v/>
      </c>
      <c r="AH1282" s="16">
        <f t="shared" si="119"/>
        <v>0</v>
      </c>
      <c r="AI1282" s="17" t="str">
        <f>IF('Peer Comparison Tool'!$D$12="NR","",IF($C1282='Peer Comparison Tool'!$D$9,COUNT('CECL &lt;50B Database'!$AI$1:AI1281)+1,""))</f>
        <v/>
      </c>
    </row>
    <row r="1283" spans="29:35" x14ac:dyDescent="0.25">
      <c r="AC1283" s="16" t="str">
        <f t="shared" ref="AC1283:AC1346" si="120">IF(AND($G1283&gt;=10000000,$G1283&lt;50000000),$K1283,"")</f>
        <v/>
      </c>
      <c r="AD1283" s="16" t="str">
        <f t="shared" ref="AD1283:AD1346" si="121">IF(AND($G1283&gt;=5000000,$G1283&lt;9999999),$K1283,"")</f>
        <v/>
      </c>
      <c r="AE1283" s="16" t="str">
        <f t="shared" ref="AE1283:AE1346" si="122">IF(AND($G1283&gt;=1000000,$G1283&lt;4999999),$K1283,"")</f>
        <v/>
      </c>
      <c r="AF1283" s="16" t="str">
        <f t="shared" ref="AF1283:AF1346" si="123">IF(AND($G1283&gt;=500000,$G1283&lt;999999),$K1283,"")</f>
        <v/>
      </c>
      <c r="AG1283" s="16" t="str">
        <f t="shared" ref="AG1283:AG1346" si="124">IF(AND($G1283&gt;=100000,$G1283&lt;499999),$K1283,"")</f>
        <v/>
      </c>
      <c r="AH1283" s="16">
        <f t="shared" ref="AH1283:AH1346" si="125">IF(AND($G1283&gt;=0,$G1283&lt;99999),$K1283,"")</f>
        <v>0</v>
      </c>
      <c r="AI1283" s="17" t="str">
        <f>IF('Peer Comparison Tool'!$D$12="NR","",IF($C1283='Peer Comparison Tool'!$D$9,COUNT('CECL &lt;50B Database'!$AI$1:AI1282)+1,""))</f>
        <v/>
      </c>
    </row>
    <row r="1284" spans="29:35" x14ac:dyDescent="0.25">
      <c r="AC1284" s="16" t="str">
        <f t="shared" si="120"/>
        <v/>
      </c>
      <c r="AD1284" s="16" t="str">
        <f t="shared" si="121"/>
        <v/>
      </c>
      <c r="AE1284" s="16" t="str">
        <f t="shared" si="122"/>
        <v/>
      </c>
      <c r="AF1284" s="16" t="str">
        <f t="shared" si="123"/>
        <v/>
      </c>
      <c r="AG1284" s="16" t="str">
        <f t="shared" si="124"/>
        <v/>
      </c>
      <c r="AH1284" s="16">
        <f t="shared" si="125"/>
        <v>0</v>
      </c>
      <c r="AI1284" s="17" t="str">
        <f>IF('Peer Comparison Tool'!$D$12="NR","",IF($C1284='Peer Comparison Tool'!$D$9,COUNT('CECL &lt;50B Database'!$AI$1:AI1283)+1,""))</f>
        <v/>
      </c>
    </row>
    <row r="1285" spans="29:35" x14ac:dyDescent="0.25">
      <c r="AC1285" s="16" t="str">
        <f t="shared" si="120"/>
        <v/>
      </c>
      <c r="AD1285" s="16" t="str">
        <f t="shared" si="121"/>
        <v/>
      </c>
      <c r="AE1285" s="16" t="str">
        <f t="shared" si="122"/>
        <v/>
      </c>
      <c r="AF1285" s="16" t="str">
        <f t="shared" si="123"/>
        <v/>
      </c>
      <c r="AG1285" s="16" t="str">
        <f t="shared" si="124"/>
        <v/>
      </c>
      <c r="AH1285" s="16">
        <f t="shared" si="125"/>
        <v>0</v>
      </c>
      <c r="AI1285" s="17" t="str">
        <f>IF('Peer Comparison Tool'!$D$12="NR","",IF($C1285='Peer Comparison Tool'!$D$9,COUNT('CECL &lt;50B Database'!$AI$1:AI1284)+1,""))</f>
        <v/>
      </c>
    </row>
    <row r="1286" spans="29:35" x14ac:dyDescent="0.25">
      <c r="AC1286" s="16" t="str">
        <f t="shared" si="120"/>
        <v/>
      </c>
      <c r="AD1286" s="16" t="str">
        <f t="shared" si="121"/>
        <v/>
      </c>
      <c r="AE1286" s="16" t="str">
        <f t="shared" si="122"/>
        <v/>
      </c>
      <c r="AF1286" s="16" t="str">
        <f t="shared" si="123"/>
        <v/>
      </c>
      <c r="AG1286" s="16" t="str">
        <f t="shared" si="124"/>
        <v/>
      </c>
      <c r="AH1286" s="16">
        <f t="shared" si="125"/>
        <v>0</v>
      </c>
      <c r="AI1286" s="17" t="str">
        <f>IF('Peer Comparison Tool'!$D$12="NR","",IF($C1286='Peer Comparison Tool'!$D$9,COUNT('CECL &lt;50B Database'!$AI$1:AI1285)+1,""))</f>
        <v/>
      </c>
    </row>
    <row r="1287" spans="29:35" x14ac:dyDescent="0.25">
      <c r="AC1287" s="16" t="str">
        <f t="shared" si="120"/>
        <v/>
      </c>
      <c r="AD1287" s="16" t="str">
        <f t="shared" si="121"/>
        <v/>
      </c>
      <c r="AE1287" s="16" t="str">
        <f t="shared" si="122"/>
        <v/>
      </c>
      <c r="AF1287" s="16" t="str">
        <f t="shared" si="123"/>
        <v/>
      </c>
      <c r="AG1287" s="16" t="str">
        <f t="shared" si="124"/>
        <v/>
      </c>
      <c r="AH1287" s="16">
        <f t="shared" si="125"/>
        <v>0</v>
      </c>
      <c r="AI1287" s="17" t="str">
        <f>IF('Peer Comparison Tool'!$D$12="NR","",IF($C1287='Peer Comparison Tool'!$D$9,COUNT('CECL &lt;50B Database'!$AI$1:AI1286)+1,""))</f>
        <v/>
      </c>
    </row>
    <row r="1288" spans="29:35" x14ac:dyDescent="0.25">
      <c r="AC1288" s="16" t="str">
        <f t="shared" si="120"/>
        <v/>
      </c>
      <c r="AD1288" s="16" t="str">
        <f t="shared" si="121"/>
        <v/>
      </c>
      <c r="AE1288" s="16" t="str">
        <f t="shared" si="122"/>
        <v/>
      </c>
      <c r="AF1288" s="16" t="str">
        <f t="shared" si="123"/>
        <v/>
      </c>
      <c r="AG1288" s="16" t="str">
        <f t="shared" si="124"/>
        <v/>
      </c>
      <c r="AH1288" s="16">
        <f t="shared" si="125"/>
        <v>0</v>
      </c>
      <c r="AI1288" s="17" t="str">
        <f>IF('Peer Comparison Tool'!$D$12="NR","",IF($C1288='Peer Comparison Tool'!$D$9,COUNT('CECL &lt;50B Database'!$AI$1:AI1287)+1,""))</f>
        <v/>
      </c>
    </row>
    <row r="1289" spans="29:35" x14ac:dyDescent="0.25">
      <c r="AC1289" s="16" t="str">
        <f t="shared" si="120"/>
        <v/>
      </c>
      <c r="AD1289" s="16" t="str">
        <f t="shared" si="121"/>
        <v/>
      </c>
      <c r="AE1289" s="16" t="str">
        <f t="shared" si="122"/>
        <v/>
      </c>
      <c r="AF1289" s="16" t="str">
        <f t="shared" si="123"/>
        <v/>
      </c>
      <c r="AG1289" s="16" t="str">
        <f t="shared" si="124"/>
        <v/>
      </c>
      <c r="AH1289" s="16">
        <f t="shared" si="125"/>
        <v>0</v>
      </c>
      <c r="AI1289" s="17" t="str">
        <f>IF('Peer Comparison Tool'!$D$12="NR","",IF($C1289='Peer Comparison Tool'!$D$9,COUNT('CECL &lt;50B Database'!$AI$1:AI1288)+1,""))</f>
        <v/>
      </c>
    </row>
    <row r="1290" spans="29:35" x14ac:dyDescent="0.25">
      <c r="AC1290" s="16" t="str">
        <f t="shared" si="120"/>
        <v/>
      </c>
      <c r="AD1290" s="16" t="str">
        <f t="shared" si="121"/>
        <v/>
      </c>
      <c r="AE1290" s="16" t="str">
        <f t="shared" si="122"/>
        <v/>
      </c>
      <c r="AF1290" s="16" t="str">
        <f t="shared" si="123"/>
        <v/>
      </c>
      <c r="AG1290" s="16" t="str">
        <f t="shared" si="124"/>
        <v/>
      </c>
      <c r="AH1290" s="16">
        <f t="shared" si="125"/>
        <v>0</v>
      </c>
      <c r="AI1290" s="17" t="str">
        <f>IF('Peer Comparison Tool'!$D$12="NR","",IF($C1290='Peer Comparison Tool'!$D$9,COUNT('CECL &lt;50B Database'!$AI$1:AI1289)+1,""))</f>
        <v/>
      </c>
    </row>
    <row r="1291" spans="29:35" x14ac:dyDescent="0.25">
      <c r="AC1291" s="16" t="str">
        <f t="shared" si="120"/>
        <v/>
      </c>
      <c r="AD1291" s="16" t="str">
        <f t="shared" si="121"/>
        <v/>
      </c>
      <c r="AE1291" s="16" t="str">
        <f t="shared" si="122"/>
        <v/>
      </c>
      <c r="AF1291" s="16" t="str">
        <f t="shared" si="123"/>
        <v/>
      </c>
      <c r="AG1291" s="16" t="str">
        <f t="shared" si="124"/>
        <v/>
      </c>
      <c r="AH1291" s="16">
        <f t="shared" si="125"/>
        <v>0</v>
      </c>
      <c r="AI1291" s="17" t="str">
        <f>IF('Peer Comparison Tool'!$D$12="NR","",IF($C1291='Peer Comparison Tool'!$D$9,COUNT('CECL &lt;50B Database'!$AI$1:AI1290)+1,""))</f>
        <v/>
      </c>
    </row>
    <row r="1292" spans="29:35" x14ac:dyDescent="0.25">
      <c r="AC1292" s="16" t="str">
        <f t="shared" si="120"/>
        <v/>
      </c>
      <c r="AD1292" s="16" t="str">
        <f t="shared" si="121"/>
        <v/>
      </c>
      <c r="AE1292" s="16" t="str">
        <f t="shared" si="122"/>
        <v/>
      </c>
      <c r="AF1292" s="16" t="str">
        <f t="shared" si="123"/>
        <v/>
      </c>
      <c r="AG1292" s="16" t="str">
        <f t="shared" si="124"/>
        <v/>
      </c>
      <c r="AH1292" s="16">
        <f t="shared" si="125"/>
        <v>0</v>
      </c>
      <c r="AI1292" s="17" t="str">
        <f>IF('Peer Comparison Tool'!$D$12="NR","",IF($C1292='Peer Comparison Tool'!$D$9,COUNT('CECL &lt;50B Database'!$AI$1:AI1291)+1,""))</f>
        <v/>
      </c>
    </row>
    <row r="1293" spans="29:35" x14ac:dyDescent="0.25">
      <c r="AC1293" s="16" t="str">
        <f t="shared" si="120"/>
        <v/>
      </c>
      <c r="AD1293" s="16" t="str">
        <f t="shared" si="121"/>
        <v/>
      </c>
      <c r="AE1293" s="16" t="str">
        <f t="shared" si="122"/>
        <v/>
      </c>
      <c r="AF1293" s="16" t="str">
        <f t="shared" si="123"/>
        <v/>
      </c>
      <c r="AG1293" s="16" t="str">
        <f t="shared" si="124"/>
        <v/>
      </c>
      <c r="AH1293" s="16">
        <f t="shared" si="125"/>
        <v>0</v>
      </c>
      <c r="AI1293" s="17" t="str">
        <f>IF('Peer Comparison Tool'!$D$12="NR","",IF($C1293='Peer Comparison Tool'!$D$9,COUNT('CECL &lt;50B Database'!$AI$1:AI1292)+1,""))</f>
        <v/>
      </c>
    </row>
    <row r="1294" spans="29:35" x14ac:dyDescent="0.25">
      <c r="AC1294" s="16" t="str">
        <f t="shared" si="120"/>
        <v/>
      </c>
      <c r="AD1294" s="16" t="str">
        <f t="shared" si="121"/>
        <v/>
      </c>
      <c r="AE1294" s="16" t="str">
        <f t="shared" si="122"/>
        <v/>
      </c>
      <c r="AF1294" s="16" t="str">
        <f t="shared" si="123"/>
        <v/>
      </c>
      <c r="AG1294" s="16" t="str">
        <f t="shared" si="124"/>
        <v/>
      </c>
      <c r="AH1294" s="16">
        <f t="shared" si="125"/>
        <v>0</v>
      </c>
      <c r="AI1294" s="17" t="str">
        <f>IF('Peer Comparison Tool'!$D$12="NR","",IF($C1294='Peer Comparison Tool'!$D$9,COUNT('CECL &lt;50B Database'!$AI$1:AI1293)+1,""))</f>
        <v/>
      </c>
    </row>
    <row r="1295" spans="29:35" x14ac:dyDescent="0.25">
      <c r="AC1295" s="16" t="str">
        <f t="shared" si="120"/>
        <v/>
      </c>
      <c r="AD1295" s="16" t="str">
        <f t="shared" si="121"/>
        <v/>
      </c>
      <c r="AE1295" s="16" t="str">
        <f t="shared" si="122"/>
        <v/>
      </c>
      <c r="AF1295" s="16" t="str">
        <f t="shared" si="123"/>
        <v/>
      </c>
      <c r="AG1295" s="16" t="str">
        <f t="shared" si="124"/>
        <v/>
      </c>
      <c r="AH1295" s="16">
        <f t="shared" si="125"/>
        <v>0</v>
      </c>
      <c r="AI1295" s="17" t="str">
        <f>IF('Peer Comparison Tool'!$D$12="NR","",IF($C1295='Peer Comparison Tool'!$D$9,COUNT('CECL &lt;50B Database'!$AI$1:AI1294)+1,""))</f>
        <v/>
      </c>
    </row>
    <row r="1296" spans="29:35" x14ac:dyDescent="0.25">
      <c r="AC1296" s="16" t="str">
        <f t="shared" si="120"/>
        <v/>
      </c>
      <c r="AD1296" s="16" t="str">
        <f t="shared" si="121"/>
        <v/>
      </c>
      <c r="AE1296" s="16" t="str">
        <f t="shared" si="122"/>
        <v/>
      </c>
      <c r="AF1296" s="16" t="str">
        <f t="shared" si="123"/>
        <v/>
      </c>
      <c r="AG1296" s="16" t="str">
        <f t="shared" si="124"/>
        <v/>
      </c>
      <c r="AH1296" s="16">
        <f t="shared" si="125"/>
        <v>0</v>
      </c>
      <c r="AI1296" s="17" t="str">
        <f>IF('Peer Comparison Tool'!$D$12="NR","",IF($C1296='Peer Comparison Tool'!$D$9,COUNT('CECL &lt;50B Database'!$AI$1:AI1295)+1,""))</f>
        <v/>
      </c>
    </row>
    <row r="1297" spans="29:35" x14ac:dyDescent="0.25">
      <c r="AC1297" s="16" t="str">
        <f t="shared" si="120"/>
        <v/>
      </c>
      <c r="AD1297" s="16" t="str">
        <f t="shared" si="121"/>
        <v/>
      </c>
      <c r="AE1297" s="16" t="str">
        <f t="shared" si="122"/>
        <v/>
      </c>
      <c r="AF1297" s="16" t="str">
        <f t="shared" si="123"/>
        <v/>
      </c>
      <c r="AG1297" s="16" t="str">
        <f t="shared" si="124"/>
        <v/>
      </c>
      <c r="AH1297" s="16">
        <f t="shared" si="125"/>
        <v>0</v>
      </c>
      <c r="AI1297" s="17" t="str">
        <f>IF('Peer Comparison Tool'!$D$12="NR","",IF($C1297='Peer Comparison Tool'!$D$9,COUNT('CECL &lt;50B Database'!$AI$1:AI1296)+1,""))</f>
        <v/>
      </c>
    </row>
    <row r="1298" spans="29:35" x14ac:dyDescent="0.25">
      <c r="AC1298" s="16" t="str">
        <f t="shared" si="120"/>
        <v/>
      </c>
      <c r="AD1298" s="16" t="str">
        <f t="shared" si="121"/>
        <v/>
      </c>
      <c r="AE1298" s="16" t="str">
        <f t="shared" si="122"/>
        <v/>
      </c>
      <c r="AF1298" s="16" t="str">
        <f t="shared" si="123"/>
        <v/>
      </c>
      <c r="AG1298" s="16" t="str">
        <f t="shared" si="124"/>
        <v/>
      </c>
      <c r="AH1298" s="16">
        <f t="shared" si="125"/>
        <v>0</v>
      </c>
      <c r="AI1298" s="17" t="str">
        <f>IF('Peer Comparison Tool'!$D$12="NR","",IF($C1298='Peer Comparison Tool'!$D$9,COUNT('CECL &lt;50B Database'!$AI$1:AI1297)+1,""))</f>
        <v/>
      </c>
    </row>
    <row r="1299" spans="29:35" x14ac:dyDescent="0.25">
      <c r="AC1299" s="16" t="str">
        <f t="shared" si="120"/>
        <v/>
      </c>
      <c r="AD1299" s="16" t="str">
        <f t="shared" si="121"/>
        <v/>
      </c>
      <c r="AE1299" s="16" t="str">
        <f t="shared" si="122"/>
        <v/>
      </c>
      <c r="AF1299" s="16" t="str">
        <f t="shared" si="123"/>
        <v/>
      </c>
      <c r="AG1299" s="16" t="str">
        <f t="shared" si="124"/>
        <v/>
      </c>
      <c r="AH1299" s="16">
        <f t="shared" si="125"/>
        <v>0</v>
      </c>
      <c r="AI1299" s="17" t="str">
        <f>IF('Peer Comparison Tool'!$D$12="NR","",IF($C1299='Peer Comparison Tool'!$D$9,COUNT('CECL &lt;50B Database'!$AI$1:AI1298)+1,""))</f>
        <v/>
      </c>
    </row>
    <row r="1300" spans="29:35" x14ac:dyDescent="0.25">
      <c r="AC1300" s="16" t="str">
        <f t="shared" si="120"/>
        <v/>
      </c>
      <c r="AD1300" s="16" t="str">
        <f t="shared" si="121"/>
        <v/>
      </c>
      <c r="AE1300" s="16" t="str">
        <f t="shared" si="122"/>
        <v/>
      </c>
      <c r="AF1300" s="16" t="str">
        <f t="shared" si="123"/>
        <v/>
      </c>
      <c r="AG1300" s="16" t="str">
        <f t="shared" si="124"/>
        <v/>
      </c>
      <c r="AH1300" s="16">
        <f t="shared" si="125"/>
        <v>0</v>
      </c>
      <c r="AI1300" s="17" t="str">
        <f>IF('Peer Comparison Tool'!$D$12="NR","",IF($C1300='Peer Comparison Tool'!$D$9,COUNT('CECL &lt;50B Database'!$AI$1:AI1299)+1,""))</f>
        <v/>
      </c>
    </row>
    <row r="1301" spans="29:35" x14ac:dyDescent="0.25">
      <c r="AC1301" s="16" t="str">
        <f t="shared" si="120"/>
        <v/>
      </c>
      <c r="AD1301" s="16" t="str">
        <f t="shared" si="121"/>
        <v/>
      </c>
      <c r="AE1301" s="16" t="str">
        <f t="shared" si="122"/>
        <v/>
      </c>
      <c r="AF1301" s="16" t="str">
        <f t="shared" si="123"/>
        <v/>
      </c>
      <c r="AG1301" s="16" t="str">
        <f t="shared" si="124"/>
        <v/>
      </c>
      <c r="AH1301" s="16">
        <f t="shared" si="125"/>
        <v>0</v>
      </c>
      <c r="AI1301" s="17" t="str">
        <f>IF('Peer Comparison Tool'!$D$12="NR","",IF($C1301='Peer Comparison Tool'!$D$9,COUNT('CECL &lt;50B Database'!$AI$1:AI1300)+1,""))</f>
        <v/>
      </c>
    </row>
    <row r="1302" spans="29:35" x14ac:dyDescent="0.25">
      <c r="AC1302" s="16" t="str">
        <f t="shared" si="120"/>
        <v/>
      </c>
      <c r="AD1302" s="16" t="str">
        <f t="shared" si="121"/>
        <v/>
      </c>
      <c r="AE1302" s="16" t="str">
        <f t="shared" si="122"/>
        <v/>
      </c>
      <c r="AF1302" s="16" t="str">
        <f t="shared" si="123"/>
        <v/>
      </c>
      <c r="AG1302" s="16" t="str">
        <f t="shared" si="124"/>
        <v/>
      </c>
      <c r="AH1302" s="16">
        <f t="shared" si="125"/>
        <v>0</v>
      </c>
      <c r="AI1302" s="17" t="str">
        <f>IF('Peer Comparison Tool'!$D$12="NR","",IF($C1302='Peer Comparison Tool'!$D$9,COUNT('CECL &lt;50B Database'!$AI$1:AI1301)+1,""))</f>
        <v/>
      </c>
    </row>
    <row r="1303" spans="29:35" x14ac:dyDescent="0.25">
      <c r="AC1303" s="16" t="str">
        <f t="shared" si="120"/>
        <v/>
      </c>
      <c r="AD1303" s="16" t="str">
        <f t="shared" si="121"/>
        <v/>
      </c>
      <c r="AE1303" s="16" t="str">
        <f t="shared" si="122"/>
        <v/>
      </c>
      <c r="AF1303" s="16" t="str">
        <f t="shared" si="123"/>
        <v/>
      </c>
      <c r="AG1303" s="16" t="str">
        <f t="shared" si="124"/>
        <v/>
      </c>
      <c r="AH1303" s="16">
        <f t="shared" si="125"/>
        <v>0</v>
      </c>
      <c r="AI1303" s="17" t="str">
        <f>IF('Peer Comparison Tool'!$D$12="NR","",IF($C1303='Peer Comparison Tool'!$D$9,COUNT('CECL &lt;50B Database'!$AI$1:AI1302)+1,""))</f>
        <v/>
      </c>
    </row>
    <row r="1304" spans="29:35" x14ac:dyDescent="0.25">
      <c r="AC1304" s="16" t="str">
        <f t="shared" si="120"/>
        <v/>
      </c>
      <c r="AD1304" s="16" t="str">
        <f t="shared" si="121"/>
        <v/>
      </c>
      <c r="AE1304" s="16" t="str">
        <f t="shared" si="122"/>
        <v/>
      </c>
      <c r="AF1304" s="16" t="str">
        <f t="shared" si="123"/>
        <v/>
      </c>
      <c r="AG1304" s="16" t="str">
        <f t="shared" si="124"/>
        <v/>
      </c>
      <c r="AH1304" s="16">
        <f t="shared" si="125"/>
        <v>0</v>
      </c>
      <c r="AI1304" s="17" t="str">
        <f>IF('Peer Comparison Tool'!$D$12="NR","",IF($C1304='Peer Comparison Tool'!$D$9,COUNT('CECL &lt;50B Database'!$AI$1:AI1303)+1,""))</f>
        <v/>
      </c>
    </row>
    <row r="1305" spans="29:35" x14ac:dyDescent="0.25">
      <c r="AC1305" s="16" t="str">
        <f t="shared" si="120"/>
        <v/>
      </c>
      <c r="AD1305" s="16" t="str">
        <f t="shared" si="121"/>
        <v/>
      </c>
      <c r="AE1305" s="16" t="str">
        <f t="shared" si="122"/>
        <v/>
      </c>
      <c r="AF1305" s="16" t="str">
        <f t="shared" si="123"/>
        <v/>
      </c>
      <c r="AG1305" s="16" t="str">
        <f t="shared" si="124"/>
        <v/>
      </c>
      <c r="AH1305" s="16">
        <f t="shared" si="125"/>
        <v>0</v>
      </c>
      <c r="AI1305" s="17" t="str">
        <f>IF('Peer Comparison Tool'!$D$12="NR","",IF($C1305='Peer Comparison Tool'!$D$9,COUNT('CECL &lt;50B Database'!$AI$1:AI1304)+1,""))</f>
        <v/>
      </c>
    </row>
    <row r="1306" spans="29:35" x14ac:dyDescent="0.25">
      <c r="AC1306" s="16" t="str">
        <f t="shared" si="120"/>
        <v/>
      </c>
      <c r="AD1306" s="16" t="str">
        <f t="shared" si="121"/>
        <v/>
      </c>
      <c r="AE1306" s="16" t="str">
        <f t="shared" si="122"/>
        <v/>
      </c>
      <c r="AF1306" s="16" t="str">
        <f t="shared" si="123"/>
        <v/>
      </c>
      <c r="AG1306" s="16" t="str">
        <f t="shared" si="124"/>
        <v/>
      </c>
      <c r="AH1306" s="16">
        <f t="shared" si="125"/>
        <v>0</v>
      </c>
      <c r="AI1306" s="17" t="str">
        <f>IF('Peer Comparison Tool'!$D$12="NR","",IF($C1306='Peer Comparison Tool'!$D$9,COUNT('CECL &lt;50B Database'!$AI$1:AI1305)+1,""))</f>
        <v/>
      </c>
    </row>
    <row r="1307" spans="29:35" x14ac:dyDescent="0.25">
      <c r="AC1307" s="16" t="str">
        <f t="shared" si="120"/>
        <v/>
      </c>
      <c r="AD1307" s="16" t="str">
        <f t="shared" si="121"/>
        <v/>
      </c>
      <c r="AE1307" s="16" t="str">
        <f t="shared" si="122"/>
        <v/>
      </c>
      <c r="AF1307" s="16" t="str">
        <f t="shared" si="123"/>
        <v/>
      </c>
      <c r="AG1307" s="16" t="str">
        <f t="shared" si="124"/>
        <v/>
      </c>
      <c r="AH1307" s="16">
        <f t="shared" si="125"/>
        <v>0</v>
      </c>
      <c r="AI1307" s="17" t="str">
        <f>IF('Peer Comparison Tool'!$D$12="NR","",IF($C1307='Peer Comparison Tool'!$D$9,COUNT('CECL &lt;50B Database'!$AI$1:AI1306)+1,""))</f>
        <v/>
      </c>
    </row>
    <row r="1308" spans="29:35" x14ac:dyDescent="0.25">
      <c r="AC1308" s="16" t="str">
        <f t="shared" si="120"/>
        <v/>
      </c>
      <c r="AD1308" s="16" t="str">
        <f t="shared" si="121"/>
        <v/>
      </c>
      <c r="AE1308" s="16" t="str">
        <f t="shared" si="122"/>
        <v/>
      </c>
      <c r="AF1308" s="16" t="str">
        <f t="shared" si="123"/>
        <v/>
      </c>
      <c r="AG1308" s="16" t="str">
        <f t="shared" si="124"/>
        <v/>
      </c>
      <c r="AH1308" s="16">
        <f t="shared" si="125"/>
        <v>0</v>
      </c>
      <c r="AI1308" s="17" t="str">
        <f>IF('Peer Comparison Tool'!$D$12="NR","",IF($C1308='Peer Comparison Tool'!$D$9,COUNT('CECL &lt;50B Database'!$AI$1:AI1307)+1,""))</f>
        <v/>
      </c>
    </row>
    <row r="1309" spans="29:35" x14ac:dyDescent="0.25">
      <c r="AC1309" s="16" t="str">
        <f t="shared" si="120"/>
        <v/>
      </c>
      <c r="AD1309" s="16" t="str">
        <f t="shared" si="121"/>
        <v/>
      </c>
      <c r="AE1309" s="16" t="str">
        <f t="shared" si="122"/>
        <v/>
      </c>
      <c r="AF1309" s="16" t="str">
        <f t="shared" si="123"/>
        <v/>
      </c>
      <c r="AG1309" s="16" t="str">
        <f t="shared" si="124"/>
        <v/>
      </c>
      <c r="AH1309" s="16">
        <f t="shared" si="125"/>
        <v>0</v>
      </c>
      <c r="AI1309" s="17" t="str">
        <f>IF('Peer Comparison Tool'!$D$12="NR","",IF($C1309='Peer Comparison Tool'!$D$9,COUNT('CECL &lt;50B Database'!$AI$1:AI1308)+1,""))</f>
        <v/>
      </c>
    </row>
    <row r="1310" spans="29:35" x14ac:dyDescent="0.25">
      <c r="AC1310" s="16" t="str">
        <f t="shared" si="120"/>
        <v/>
      </c>
      <c r="AD1310" s="16" t="str">
        <f t="shared" si="121"/>
        <v/>
      </c>
      <c r="AE1310" s="16" t="str">
        <f t="shared" si="122"/>
        <v/>
      </c>
      <c r="AF1310" s="16" t="str">
        <f t="shared" si="123"/>
        <v/>
      </c>
      <c r="AG1310" s="16" t="str">
        <f t="shared" si="124"/>
        <v/>
      </c>
      <c r="AH1310" s="16">
        <f t="shared" si="125"/>
        <v>0</v>
      </c>
      <c r="AI1310" s="17" t="str">
        <f>IF('Peer Comparison Tool'!$D$12="NR","",IF($C1310='Peer Comparison Tool'!$D$9,COUNT('CECL &lt;50B Database'!$AI$1:AI1309)+1,""))</f>
        <v/>
      </c>
    </row>
    <row r="1311" spans="29:35" x14ac:dyDescent="0.25">
      <c r="AC1311" s="16" t="str">
        <f t="shared" si="120"/>
        <v/>
      </c>
      <c r="AD1311" s="16" t="str">
        <f t="shared" si="121"/>
        <v/>
      </c>
      <c r="AE1311" s="16" t="str">
        <f t="shared" si="122"/>
        <v/>
      </c>
      <c r="AF1311" s="16" t="str">
        <f t="shared" si="123"/>
        <v/>
      </c>
      <c r="AG1311" s="16" t="str">
        <f t="shared" si="124"/>
        <v/>
      </c>
      <c r="AH1311" s="16">
        <f t="shared" si="125"/>
        <v>0</v>
      </c>
      <c r="AI1311" s="17" t="str">
        <f>IF('Peer Comparison Tool'!$D$12="NR","",IF($C1311='Peer Comparison Tool'!$D$9,COUNT('CECL &lt;50B Database'!$AI$1:AI1310)+1,""))</f>
        <v/>
      </c>
    </row>
    <row r="1312" spans="29:35" x14ac:dyDescent="0.25">
      <c r="AC1312" s="16" t="str">
        <f t="shared" si="120"/>
        <v/>
      </c>
      <c r="AD1312" s="16" t="str">
        <f t="shared" si="121"/>
        <v/>
      </c>
      <c r="AE1312" s="16" t="str">
        <f t="shared" si="122"/>
        <v/>
      </c>
      <c r="AF1312" s="16" t="str">
        <f t="shared" si="123"/>
        <v/>
      </c>
      <c r="AG1312" s="16" t="str">
        <f t="shared" si="124"/>
        <v/>
      </c>
      <c r="AH1312" s="16">
        <f t="shared" si="125"/>
        <v>0</v>
      </c>
      <c r="AI1312" s="17" t="str">
        <f>IF('Peer Comparison Tool'!$D$12="NR","",IF($C1312='Peer Comparison Tool'!$D$9,COUNT('CECL &lt;50B Database'!$AI$1:AI1311)+1,""))</f>
        <v/>
      </c>
    </row>
    <row r="1313" spans="29:35" x14ac:dyDescent="0.25">
      <c r="AC1313" s="16" t="str">
        <f t="shared" si="120"/>
        <v/>
      </c>
      <c r="AD1313" s="16" t="str">
        <f t="shared" si="121"/>
        <v/>
      </c>
      <c r="AE1313" s="16" t="str">
        <f t="shared" si="122"/>
        <v/>
      </c>
      <c r="AF1313" s="16" t="str">
        <f t="shared" si="123"/>
        <v/>
      </c>
      <c r="AG1313" s="16" t="str">
        <f t="shared" si="124"/>
        <v/>
      </c>
      <c r="AH1313" s="16">
        <f t="shared" si="125"/>
        <v>0</v>
      </c>
      <c r="AI1313" s="17" t="str">
        <f>IF('Peer Comparison Tool'!$D$12="NR","",IF($C1313='Peer Comparison Tool'!$D$9,COUNT('CECL &lt;50B Database'!$AI$1:AI1312)+1,""))</f>
        <v/>
      </c>
    </row>
    <row r="1314" spans="29:35" x14ac:dyDescent="0.25">
      <c r="AC1314" s="16" t="str">
        <f t="shared" si="120"/>
        <v/>
      </c>
      <c r="AD1314" s="16" t="str">
        <f t="shared" si="121"/>
        <v/>
      </c>
      <c r="AE1314" s="16" t="str">
        <f t="shared" si="122"/>
        <v/>
      </c>
      <c r="AF1314" s="16" t="str">
        <f t="shared" si="123"/>
        <v/>
      </c>
      <c r="AG1314" s="16" t="str">
        <f t="shared" si="124"/>
        <v/>
      </c>
      <c r="AH1314" s="16">
        <f t="shared" si="125"/>
        <v>0</v>
      </c>
      <c r="AI1314" s="17" t="str">
        <f>IF('Peer Comparison Tool'!$D$12="NR","",IF($C1314='Peer Comparison Tool'!$D$9,COUNT('CECL &lt;50B Database'!$AI$1:AI1313)+1,""))</f>
        <v/>
      </c>
    </row>
    <row r="1315" spans="29:35" x14ac:dyDescent="0.25">
      <c r="AC1315" s="16" t="str">
        <f t="shared" si="120"/>
        <v/>
      </c>
      <c r="AD1315" s="16" t="str">
        <f t="shared" si="121"/>
        <v/>
      </c>
      <c r="AE1315" s="16" t="str">
        <f t="shared" si="122"/>
        <v/>
      </c>
      <c r="AF1315" s="16" t="str">
        <f t="shared" si="123"/>
        <v/>
      </c>
      <c r="AG1315" s="16" t="str">
        <f t="shared" si="124"/>
        <v/>
      </c>
      <c r="AH1315" s="16">
        <f t="shared" si="125"/>
        <v>0</v>
      </c>
      <c r="AI1315" s="17" t="str">
        <f>IF('Peer Comparison Tool'!$D$12="NR","",IF($C1315='Peer Comparison Tool'!$D$9,COUNT('CECL &lt;50B Database'!$AI$1:AI1314)+1,""))</f>
        <v/>
      </c>
    </row>
    <row r="1316" spans="29:35" x14ac:dyDescent="0.25">
      <c r="AC1316" s="16" t="str">
        <f t="shared" si="120"/>
        <v/>
      </c>
      <c r="AD1316" s="16" t="str">
        <f t="shared" si="121"/>
        <v/>
      </c>
      <c r="AE1316" s="16" t="str">
        <f t="shared" si="122"/>
        <v/>
      </c>
      <c r="AF1316" s="16" t="str">
        <f t="shared" si="123"/>
        <v/>
      </c>
      <c r="AG1316" s="16" t="str">
        <f t="shared" si="124"/>
        <v/>
      </c>
      <c r="AH1316" s="16">
        <f t="shared" si="125"/>
        <v>0</v>
      </c>
      <c r="AI1316" s="17" t="str">
        <f>IF('Peer Comparison Tool'!$D$12="NR","",IF($C1316='Peer Comparison Tool'!$D$9,COUNT('CECL &lt;50B Database'!$AI$1:AI1315)+1,""))</f>
        <v/>
      </c>
    </row>
    <row r="1317" spans="29:35" x14ac:dyDescent="0.25">
      <c r="AC1317" s="16" t="str">
        <f t="shared" si="120"/>
        <v/>
      </c>
      <c r="AD1317" s="16" t="str">
        <f t="shared" si="121"/>
        <v/>
      </c>
      <c r="AE1317" s="16" t="str">
        <f t="shared" si="122"/>
        <v/>
      </c>
      <c r="AF1317" s="16" t="str">
        <f t="shared" si="123"/>
        <v/>
      </c>
      <c r="AG1317" s="16" t="str">
        <f t="shared" si="124"/>
        <v/>
      </c>
      <c r="AH1317" s="16">
        <f t="shared" si="125"/>
        <v>0</v>
      </c>
      <c r="AI1317" s="17" t="str">
        <f>IF('Peer Comparison Tool'!$D$12="NR","",IF($C1317='Peer Comparison Tool'!$D$9,COUNT('CECL &lt;50B Database'!$AI$1:AI1316)+1,""))</f>
        <v/>
      </c>
    </row>
    <row r="1318" spans="29:35" x14ac:dyDescent="0.25">
      <c r="AC1318" s="16" t="str">
        <f t="shared" si="120"/>
        <v/>
      </c>
      <c r="AD1318" s="16" t="str">
        <f t="shared" si="121"/>
        <v/>
      </c>
      <c r="AE1318" s="16" t="str">
        <f t="shared" si="122"/>
        <v/>
      </c>
      <c r="AF1318" s="16" t="str">
        <f t="shared" si="123"/>
        <v/>
      </c>
      <c r="AG1318" s="16" t="str">
        <f t="shared" si="124"/>
        <v/>
      </c>
      <c r="AH1318" s="16">
        <f t="shared" si="125"/>
        <v>0</v>
      </c>
      <c r="AI1318" s="17" t="str">
        <f>IF('Peer Comparison Tool'!$D$12="NR","",IF($C1318='Peer Comparison Tool'!$D$9,COUNT('CECL &lt;50B Database'!$AI$1:AI1317)+1,""))</f>
        <v/>
      </c>
    </row>
    <row r="1319" spans="29:35" x14ac:dyDescent="0.25">
      <c r="AC1319" s="16" t="str">
        <f t="shared" si="120"/>
        <v/>
      </c>
      <c r="AD1319" s="16" t="str">
        <f t="shared" si="121"/>
        <v/>
      </c>
      <c r="AE1319" s="16" t="str">
        <f t="shared" si="122"/>
        <v/>
      </c>
      <c r="AF1319" s="16" t="str">
        <f t="shared" si="123"/>
        <v/>
      </c>
      <c r="AG1319" s="16" t="str">
        <f t="shared" si="124"/>
        <v/>
      </c>
      <c r="AH1319" s="16">
        <f t="shared" si="125"/>
        <v>0</v>
      </c>
      <c r="AI1319" s="17" t="str">
        <f>IF('Peer Comparison Tool'!$D$12="NR","",IF($C1319='Peer Comparison Tool'!$D$9,COUNT('CECL &lt;50B Database'!$AI$1:AI1318)+1,""))</f>
        <v/>
      </c>
    </row>
    <row r="1320" spans="29:35" x14ac:dyDescent="0.25">
      <c r="AC1320" s="16" t="str">
        <f t="shared" si="120"/>
        <v/>
      </c>
      <c r="AD1320" s="16" t="str">
        <f t="shared" si="121"/>
        <v/>
      </c>
      <c r="AE1320" s="16" t="str">
        <f t="shared" si="122"/>
        <v/>
      </c>
      <c r="AF1320" s="16" t="str">
        <f t="shared" si="123"/>
        <v/>
      </c>
      <c r="AG1320" s="16" t="str">
        <f t="shared" si="124"/>
        <v/>
      </c>
      <c r="AH1320" s="16">
        <f t="shared" si="125"/>
        <v>0</v>
      </c>
      <c r="AI1320" s="17" t="str">
        <f>IF('Peer Comparison Tool'!$D$12="NR","",IF($C1320='Peer Comparison Tool'!$D$9,COUNT('CECL &lt;50B Database'!$AI$1:AI1319)+1,""))</f>
        <v/>
      </c>
    </row>
    <row r="1321" spans="29:35" x14ac:dyDescent="0.25">
      <c r="AC1321" s="16" t="str">
        <f t="shared" si="120"/>
        <v/>
      </c>
      <c r="AD1321" s="16" t="str">
        <f t="shared" si="121"/>
        <v/>
      </c>
      <c r="AE1321" s="16" t="str">
        <f t="shared" si="122"/>
        <v/>
      </c>
      <c r="AF1321" s="16" t="str">
        <f t="shared" si="123"/>
        <v/>
      </c>
      <c r="AG1321" s="16" t="str">
        <f t="shared" si="124"/>
        <v/>
      </c>
      <c r="AH1321" s="16">
        <f t="shared" si="125"/>
        <v>0</v>
      </c>
      <c r="AI1321" s="17" t="str">
        <f>IF('Peer Comparison Tool'!$D$12="NR","",IF($C1321='Peer Comparison Tool'!$D$9,COUNT('CECL &lt;50B Database'!$AI$1:AI1320)+1,""))</f>
        <v/>
      </c>
    </row>
    <row r="1322" spans="29:35" x14ac:dyDescent="0.25">
      <c r="AC1322" s="16" t="str">
        <f t="shared" si="120"/>
        <v/>
      </c>
      <c r="AD1322" s="16" t="str">
        <f t="shared" si="121"/>
        <v/>
      </c>
      <c r="AE1322" s="16" t="str">
        <f t="shared" si="122"/>
        <v/>
      </c>
      <c r="AF1322" s="16" t="str">
        <f t="shared" si="123"/>
        <v/>
      </c>
      <c r="AG1322" s="16" t="str">
        <f t="shared" si="124"/>
        <v/>
      </c>
      <c r="AH1322" s="16">
        <f t="shared" si="125"/>
        <v>0</v>
      </c>
      <c r="AI1322" s="17" t="str">
        <f>IF('Peer Comparison Tool'!$D$12="NR","",IF($C1322='Peer Comparison Tool'!$D$9,COUNT('CECL &lt;50B Database'!$AI$1:AI1321)+1,""))</f>
        <v/>
      </c>
    </row>
    <row r="1323" spans="29:35" x14ac:dyDescent="0.25">
      <c r="AC1323" s="16" t="str">
        <f t="shared" si="120"/>
        <v/>
      </c>
      <c r="AD1323" s="16" t="str">
        <f t="shared" si="121"/>
        <v/>
      </c>
      <c r="AE1323" s="16" t="str">
        <f t="shared" si="122"/>
        <v/>
      </c>
      <c r="AF1323" s="16" t="str">
        <f t="shared" si="123"/>
        <v/>
      </c>
      <c r="AG1323" s="16" t="str">
        <f t="shared" si="124"/>
        <v/>
      </c>
      <c r="AH1323" s="16">
        <f t="shared" si="125"/>
        <v>0</v>
      </c>
      <c r="AI1323" s="17" t="str">
        <f>IF('Peer Comparison Tool'!$D$12="NR","",IF($C1323='Peer Comparison Tool'!$D$9,COUNT('CECL &lt;50B Database'!$AI$1:AI1322)+1,""))</f>
        <v/>
      </c>
    </row>
    <row r="1324" spans="29:35" x14ac:dyDescent="0.25">
      <c r="AC1324" s="16" t="str">
        <f t="shared" si="120"/>
        <v/>
      </c>
      <c r="AD1324" s="16" t="str">
        <f t="shared" si="121"/>
        <v/>
      </c>
      <c r="AE1324" s="16" t="str">
        <f t="shared" si="122"/>
        <v/>
      </c>
      <c r="AF1324" s="16" t="str">
        <f t="shared" si="123"/>
        <v/>
      </c>
      <c r="AG1324" s="16" t="str">
        <f t="shared" si="124"/>
        <v/>
      </c>
      <c r="AH1324" s="16">
        <f t="shared" si="125"/>
        <v>0</v>
      </c>
      <c r="AI1324" s="17" t="str">
        <f>IF('Peer Comparison Tool'!$D$12="NR","",IF($C1324='Peer Comparison Tool'!$D$9,COUNT('CECL &lt;50B Database'!$AI$1:AI1323)+1,""))</f>
        <v/>
      </c>
    </row>
    <row r="1325" spans="29:35" x14ac:dyDescent="0.25">
      <c r="AC1325" s="16" t="str">
        <f t="shared" si="120"/>
        <v/>
      </c>
      <c r="AD1325" s="16" t="str">
        <f t="shared" si="121"/>
        <v/>
      </c>
      <c r="AE1325" s="16" t="str">
        <f t="shared" si="122"/>
        <v/>
      </c>
      <c r="AF1325" s="16" t="str">
        <f t="shared" si="123"/>
        <v/>
      </c>
      <c r="AG1325" s="16" t="str">
        <f t="shared" si="124"/>
        <v/>
      </c>
      <c r="AH1325" s="16">
        <f t="shared" si="125"/>
        <v>0</v>
      </c>
      <c r="AI1325" s="17" t="str">
        <f>IF('Peer Comparison Tool'!$D$12="NR","",IF($C1325='Peer Comparison Tool'!$D$9,COUNT('CECL &lt;50B Database'!$AI$1:AI1324)+1,""))</f>
        <v/>
      </c>
    </row>
    <row r="1326" spans="29:35" x14ac:dyDescent="0.25">
      <c r="AC1326" s="16" t="str">
        <f t="shared" si="120"/>
        <v/>
      </c>
      <c r="AD1326" s="16" t="str">
        <f t="shared" si="121"/>
        <v/>
      </c>
      <c r="AE1326" s="16" t="str">
        <f t="shared" si="122"/>
        <v/>
      </c>
      <c r="AF1326" s="16" t="str">
        <f t="shared" si="123"/>
        <v/>
      </c>
      <c r="AG1326" s="16" t="str">
        <f t="shared" si="124"/>
        <v/>
      </c>
      <c r="AH1326" s="16">
        <f t="shared" si="125"/>
        <v>0</v>
      </c>
      <c r="AI1326" s="17" t="str">
        <f>IF('Peer Comparison Tool'!$D$12="NR","",IF($C1326='Peer Comparison Tool'!$D$9,COUNT('CECL &lt;50B Database'!$AI$1:AI1325)+1,""))</f>
        <v/>
      </c>
    </row>
    <row r="1327" spans="29:35" x14ac:dyDescent="0.25">
      <c r="AC1327" s="16" t="str">
        <f t="shared" si="120"/>
        <v/>
      </c>
      <c r="AD1327" s="16" t="str">
        <f t="shared" si="121"/>
        <v/>
      </c>
      <c r="AE1327" s="16" t="str">
        <f t="shared" si="122"/>
        <v/>
      </c>
      <c r="AF1327" s="16" t="str">
        <f t="shared" si="123"/>
        <v/>
      </c>
      <c r="AG1327" s="16" t="str">
        <f t="shared" si="124"/>
        <v/>
      </c>
      <c r="AH1327" s="16">
        <f t="shared" si="125"/>
        <v>0</v>
      </c>
      <c r="AI1327" s="17" t="str">
        <f>IF('Peer Comparison Tool'!$D$12="NR","",IF($C1327='Peer Comparison Tool'!$D$9,COUNT('CECL &lt;50B Database'!$AI$1:AI1326)+1,""))</f>
        <v/>
      </c>
    </row>
    <row r="1328" spans="29:35" x14ac:dyDescent="0.25">
      <c r="AC1328" s="16" t="str">
        <f t="shared" si="120"/>
        <v/>
      </c>
      <c r="AD1328" s="16" t="str">
        <f t="shared" si="121"/>
        <v/>
      </c>
      <c r="AE1328" s="16" t="str">
        <f t="shared" si="122"/>
        <v/>
      </c>
      <c r="AF1328" s="16" t="str">
        <f t="shared" si="123"/>
        <v/>
      </c>
      <c r="AG1328" s="16" t="str">
        <f t="shared" si="124"/>
        <v/>
      </c>
      <c r="AH1328" s="16">
        <f t="shared" si="125"/>
        <v>0</v>
      </c>
      <c r="AI1328" s="17" t="str">
        <f>IF('Peer Comparison Tool'!$D$12="NR","",IF($C1328='Peer Comparison Tool'!$D$9,COUNT('CECL &lt;50B Database'!$AI$1:AI1327)+1,""))</f>
        <v/>
      </c>
    </row>
    <row r="1329" spans="29:35" x14ac:dyDescent="0.25">
      <c r="AC1329" s="16" t="str">
        <f t="shared" si="120"/>
        <v/>
      </c>
      <c r="AD1329" s="16" t="str">
        <f t="shared" si="121"/>
        <v/>
      </c>
      <c r="AE1329" s="16" t="str">
        <f t="shared" si="122"/>
        <v/>
      </c>
      <c r="AF1329" s="16" t="str">
        <f t="shared" si="123"/>
        <v/>
      </c>
      <c r="AG1329" s="16" t="str">
        <f t="shared" si="124"/>
        <v/>
      </c>
      <c r="AH1329" s="16">
        <f t="shared" si="125"/>
        <v>0</v>
      </c>
      <c r="AI1329" s="17" t="str">
        <f>IF('Peer Comparison Tool'!$D$12="NR","",IF($C1329='Peer Comparison Tool'!$D$9,COUNT('CECL &lt;50B Database'!$AI$1:AI1328)+1,""))</f>
        <v/>
      </c>
    </row>
    <row r="1330" spans="29:35" x14ac:dyDescent="0.25">
      <c r="AC1330" s="16" t="str">
        <f t="shared" si="120"/>
        <v/>
      </c>
      <c r="AD1330" s="16" t="str">
        <f t="shared" si="121"/>
        <v/>
      </c>
      <c r="AE1330" s="16" t="str">
        <f t="shared" si="122"/>
        <v/>
      </c>
      <c r="AF1330" s="16" t="str">
        <f t="shared" si="123"/>
        <v/>
      </c>
      <c r="AG1330" s="16" t="str">
        <f t="shared" si="124"/>
        <v/>
      </c>
      <c r="AH1330" s="16">
        <f t="shared" si="125"/>
        <v>0</v>
      </c>
      <c r="AI1330" s="17" t="str">
        <f>IF('Peer Comparison Tool'!$D$12="NR","",IF($C1330='Peer Comparison Tool'!$D$9,COUNT('CECL &lt;50B Database'!$AI$1:AI1329)+1,""))</f>
        <v/>
      </c>
    </row>
    <row r="1331" spans="29:35" x14ac:dyDescent="0.25">
      <c r="AC1331" s="16" t="str">
        <f t="shared" si="120"/>
        <v/>
      </c>
      <c r="AD1331" s="16" t="str">
        <f t="shared" si="121"/>
        <v/>
      </c>
      <c r="AE1331" s="16" t="str">
        <f t="shared" si="122"/>
        <v/>
      </c>
      <c r="AF1331" s="16" t="str">
        <f t="shared" si="123"/>
        <v/>
      </c>
      <c r="AG1331" s="16" t="str">
        <f t="shared" si="124"/>
        <v/>
      </c>
      <c r="AH1331" s="16">
        <f t="shared" si="125"/>
        <v>0</v>
      </c>
      <c r="AI1331" s="17" t="str">
        <f>IF('Peer Comparison Tool'!$D$12="NR","",IF($C1331='Peer Comparison Tool'!$D$9,COUNT('CECL &lt;50B Database'!$AI$1:AI1330)+1,""))</f>
        <v/>
      </c>
    </row>
    <row r="1332" spans="29:35" x14ac:dyDescent="0.25">
      <c r="AC1332" s="16" t="str">
        <f t="shared" si="120"/>
        <v/>
      </c>
      <c r="AD1332" s="16" t="str">
        <f t="shared" si="121"/>
        <v/>
      </c>
      <c r="AE1332" s="16" t="str">
        <f t="shared" si="122"/>
        <v/>
      </c>
      <c r="AF1332" s="16" t="str">
        <f t="shared" si="123"/>
        <v/>
      </c>
      <c r="AG1332" s="16" t="str">
        <f t="shared" si="124"/>
        <v/>
      </c>
      <c r="AH1332" s="16">
        <f t="shared" si="125"/>
        <v>0</v>
      </c>
      <c r="AI1332" s="17" t="str">
        <f>IF('Peer Comparison Tool'!$D$12="NR","",IF($C1332='Peer Comparison Tool'!$D$9,COUNT('CECL &lt;50B Database'!$AI$1:AI1331)+1,""))</f>
        <v/>
      </c>
    </row>
    <row r="1333" spans="29:35" x14ac:dyDescent="0.25">
      <c r="AC1333" s="16" t="str">
        <f t="shared" si="120"/>
        <v/>
      </c>
      <c r="AD1333" s="16" t="str">
        <f t="shared" si="121"/>
        <v/>
      </c>
      <c r="AE1333" s="16" t="str">
        <f t="shared" si="122"/>
        <v/>
      </c>
      <c r="AF1333" s="16" t="str">
        <f t="shared" si="123"/>
        <v/>
      </c>
      <c r="AG1333" s="16" t="str">
        <f t="shared" si="124"/>
        <v/>
      </c>
      <c r="AH1333" s="16">
        <f t="shared" si="125"/>
        <v>0</v>
      </c>
      <c r="AI1333" s="17" t="str">
        <f>IF('Peer Comparison Tool'!$D$12="NR","",IF($C1333='Peer Comparison Tool'!$D$9,COUNT('CECL &lt;50B Database'!$AI$1:AI1332)+1,""))</f>
        <v/>
      </c>
    </row>
    <row r="1334" spans="29:35" x14ac:dyDescent="0.25">
      <c r="AC1334" s="16" t="str">
        <f t="shared" si="120"/>
        <v/>
      </c>
      <c r="AD1334" s="16" t="str">
        <f t="shared" si="121"/>
        <v/>
      </c>
      <c r="AE1334" s="16" t="str">
        <f t="shared" si="122"/>
        <v/>
      </c>
      <c r="AF1334" s="16" t="str">
        <f t="shared" si="123"/>
        <v/>
      </c>
      <c r="AG1334" s="16" t="str">
        <f t="shared" si="124"/>
        <v/>
      </c>
      <c r="AH1334" s="16">
        <f t="shared" si="125"/>
        <v>0</v>
      </c>
      <c r="AI1334" s="17" t="str">
        <f>IF('Peer Comparison Tool'!$D$12="NR","",IF($C1334='Peer Comparison Tool'!$D$9,COUNT('CECL &lt;50B Database'!$AI$1:AI1333)+1,""))</f>
        <v/>
      </c>
    </row>
    <row r="1335" spans="29:35" x14ac:dyDescent="0.25">
      <c r="AC1335" s="16" t="str">
        <f t="shared" si="120"/>
        <v/>
      </c>
      <c r="AD1335" s="16" t="str">
        <f t="shared" si="121"/>
        <v/>
      </c>
      <c r="AE1335" s="16" t="str">
        <f t="shared" si="122"/>
        <v/>
      </c>
      <c r="AF1335" s="16" t="str">
        <f t="shared" si="123"/>
        <v/>
      </c>
      <c r="AG1335" s="16" t="str">
        <f t="shared" si="124"/>
        <v/>
      </c>
      <c r="AH1335" s="16">
        <f t="shared" si="125"/>
        <v>0</v>
      </c>
      <c r="AI1335" s="17" t="str">
        <f>IF('Peer Comparison Tool'!$D$12="NR","",IF($C1335='Peer Comparison Tool'!$D$9,COUNT('CECL &lt;50B Database'!$AI$1:AI1334)+1,""))</f>
        <v/>
      </c>
    </row>
    <row r="1336" spans="29:35" x14ac:dyDescent="0.25">
      <c r="AC1336" s="16" t="str">
        <f t="shared" si="120"/>
        <v/>
      </c>
      <c r="AD1336" s="16" t="str">
        <f t="shared" si="121"/>
        <v/>
      </c>
      <c r="AE1336" s="16" t="str">
        <f t="shared" si="122"/>
        <v/>
      </c>
      <c r="AF1336" s="16" t="str">
        <f t="shared" si="123"/>
        <v/>
      </c>
      <c r="AG1336" s="16" t="str">
        <f t="shared" si="124"/>
        <v/>
      </c>
      <c r="AH1336" s="16">
        <f t="shared" si="125"/>
        <v>0</v>
      </c>
      <c r="AI1336" s="17" t="str">
        <f>IF('Peer Comparison Tool'!$D$12="NR","",IF($C1336='Peer Comparison Tool'!$D$9,COUNT('CECL &lt;50B Database'!$AI$1:AI1335)+1,""))</f>
        <v/>
      </c>
    </row>
    <row r="1337" spans="29:35" x14ac:dyDescent="0.25">
      <c r="AC1337" s="16" t="str">
        <f t="shared" si="120"/>
        <v/>
      </c>
      <c r="AD1337" s="16" t="str">
        <f t="shared" si="121"/>
        <v/>
      </c>
      <c r="AE1337" s="16" t="str">
        <f t="shared" si="122"/>
        <v/>
      </c>
      <c r="AF1337" s="16" t="str">
        <f t="shared" si="123"/>
        <v/>
      </c>
      <c r="AG1337" s="16" t="str">
        <f t="shared" si="124"/>
        <v/>
      </c>
      <c r="AH1337" s="16">
        <f t="shared" si="125"/>
        <v>0</v>
      </c>
      <c r="AI1337" s="17" t="str">
        <f>IF('Peer Comparison Tool'!$D$12="NR","",IF($C1337='Peer Comparison Tool'!$D$9,COUNT('CECL &lt;50B Database'!$AI$1:AI1336)+1,""))</f>
        <v/>
      </c>
    </row>
    <row r="1338" spans="29:35" x14ac:dyDescent="0.25">
      <c r="AC1338" s="16" t="str">
        <f t="shared" si="120"/>
        <v/>
      </c>
      <c r="AD1338" s="16" t="str">
        <f t="shared" si="121"/>
        <v/>
      </c>
      <c r="AE1338" s="16" t="str">
        <f t="shared" si="122"/>
        <v/>
      </c>
      <c r="AF1338" s="16" t="str">
        <f t="shared" si="123"/>
        <v/>
      </c>
      <c r="AG1338" s="16" t="str">
        <f t="shared" si="124"/>
        <v/>
      </c>
      <c r="AH1338" s="16">
        <f t="shared" si="125"/>
        <v>0</v>
      </c>
      <c r="AI1338" s="17" t="str">
        <f>IF('Peer Comparison Tool'!$D$12="NR","",IF($C1338='Peer Comparison Tool'!$D$9,COUNT('CECL &lt;50B Database'!$AI$1:AI1337)+1,""))</f>
        <v/>
      </c>
    </row>
    <row r="1339" spans="29:35" x14ac:dyDescent="0.25">
      <c r="AC1339" s="16" t="str">
        <f t="shared" si="120"/>
        <v/>
      </c>
      <c r="AD1339" s="16" t="str">
        <f t="shared" si="121"/>
        <v/>
      </c>
      <c r="AE1339" s="16" t="str">
        <f t="shared" si="122"/>
        <v/>
      </c>
      <c r="AF1339" s="16" t="str">
        <f t="shared" si="123"/>
        <v/>
      </c>
      <c r="AG1339" s="16" t="str">
        <f t="shared" si="124"/>
        <v/>
      </c>
      <c r="AH1339" s="16">
        <f t="shared" si="125"/>
        <v>0</v>
      </c>
      <c r="AI1339" s="17" t="str">
        <f>IF('Peer Comparison Tool'!$D$12="NR","",IF($C1339='Peer Comparison Tool'!$D$9,COUNT('CECL &lt;50B Database'!$AI$1:AI1338)+1,""))</f>
        <v/>
      </c>
    </row>
    <row r="1340" spans="29:35" x14ac:dyDescent="0.25">
      <c r="AC1340" s="16" t="str">
        <f t="shared" si="120"/>
        <v/>
      </c>
      <c r="AD1340" s="16" t="str">
        <f t="shared" si="121"/>
        <v/>
      </c>
      <c r="AE1340" s="16" t="str">
        <f t="shared" si="122"/>
        <v/>
      </c>
      <c r="AF1340" s="16" t="str">
        <f t="shared" si="123"/>
        <v/>
      </c>
      <c r="AG1340" s="16" t="str">
        <f t="shared" si="124"/>
        <v/>
      </c>
      <c r="AH1340" s="16">
        <f t="shared" si="125"/>
        <v>0</v>
      </c>
      <c r="AI1340" s="17" t="str">
        <f>IF('Peer Comparison Tool'!$D$12="NR","",IF($C1340='Peer Comparison Tool'!$D$9,COUNT('CECL &lt;50B Database'!$AI$1:AI1339)+1,""))</f>
        <v/>
      </c>
    </row>
    <row r="1341" spans="29:35" x14ac:dyDescent="0.25">
      <c r="AC1341" s="16" t="str">
        <f t="shared" si="120"/>
        <v/>
      </c>
      <c r="AD1341" s="16" t="str">
        <f t="shared" si="121"/>
        <v/>
      </c>
      <c r="AE1341" s="16" t="str">
        <f t="shared" si="122"/>
        <v/>
      </c>
      <c r="AF1341" s="16" t="str">
        <f t="shared" si="123"/>
        <v/>
      </c>
      <c r="AG1341" s="16" t="str">
        <f t="shared" si="124"/>
        <v/>
      </c>
      <c r="AH1341" s="16">
        <f t="shared" si="125"/>
        <v>0</v>
      </c>
      <c r="AI1341" s="17" t="str">
        <f>IF('Peer Comparison Tool'!$D$12="NR","",IF($C1341='Peer Comparison Tool'!$D$9,COUNT('CECL &lt;50B Database'!$AI$1:AI1340)+1,""))</f>
        <v/>
      </c>
    </row>
    <row r="1342" spans="29:35" x14ac:dyDescent="0.25">
      <c r="AC1342" s="16" t="str">
        <f t="shared" si="120"/>
        <v/>
      </c>
      <c r="AD1342" s="16" t="str">
        <f t="shared" si="121"/>
        <v/>
      </c>
      <c r="AE1342" s="16" t="str">
        <f t="shared" si="122"/>
        <v/>
      </c>
      <c r="AF1342" s="16" t="str">
        <f t="shared" si="123"/>
        <v/>
      </c>
      <c r="AG1342" s="16" t="str">
        <f t="shared" si="124"/>
        <v/>
      </c>
      <c r="AH1342" s="16">
        <f t="shared" si="125"/>
        <v>0</v>
      </c>
      <c r="AI1342" s="17" t="str">
        <f>IF('Peer Comparison Tool'!$D$12="NR","",IF($C1342='Peer Comparison Tool'!$D$9,COUNT('CECL &lt;50B Database'!$AI$1:AI1341)+1,""))</f>
        <v/>
      </c>
    </row>
    <row r="1343" spans="29:35" x14ac:dyDescent="0.25">
      <c r="AC1343" s="16" t="str">
        <f t="shared" si="120"/>
        <v/>
      </c>
      <c r="AD1343" s="16" t="str">
        <f t="shared" si="121"/>
        <v/>
      </c>
      <c r="AE1343" s="16" t="str">
        <f t="shared" si="122"/>
        <v/>
      </c>
      <c r="AF1343" s="16" t="str">
        <f t="shared" si="123"/>
        <v/>
      </c>
      <c r="AG1343" s="16" t="str">
        <f t="shared" si="124"/>
        <v/>
      </c>
      <c r="AH1343" s="16">
        <f t="shared" si="125"/>
        <v>0</v>
      </c>
      <c r="AI1343" s="17" t="str">
        <f>IF('Peer Comparison Tool'!$D$12="NR","",IF($C1343='Peer Comparison Tool'!$D$9,COUNT('CECL &lt;50B Database'!$AI$1:AI1342)+1,""))</f>
        <v/>
      </c>
    </row>
    <row r="1344" spans="29:35" x14ac:dyDescent="0.25">
      <c r="AC1344" s="16" t="str">
        <f t="shared" si="120"/>
        <v/>
      </c>
      <c r="AD1344" s="16" t="str">
        <f t="shared" si="121"/>
        <v/>
      </c>
      <c r="AE1344" s="16" t="str">
        <f t="shared" si="122"/>
        <v/>
      </c>
      <c r="AF1344" s="16" t="str">
        <f t="shared" si="123"/>
        <v/>
      </c>
      <c r="AG1344" s="16" t="str">
        <f t="shared" si="124"/>
        <v/>
      </c>
      <c r="AH1344" s="16">
        <f t="shared" si="125"/>
        <v>0</v>
      </c>
      <c r="AI1344" s="17" t="str">
        <f>IF('Peer Comparison Tool'!$D$12="NR","",IF($C1344='Peer Comparison Tool'!$D$9,COUNT('CECL &lt;50B Database'!$AI$1:AI1343)+1,""))</f>
        <v/>
      </c>
    </row>
    <row r="1345" spans="29:35" x14ac:dyDescent="0.25">
      <c r="AC1345" s="16" t="str">
        <f t="shared" si="120"/>
        <v/>
      </c>
      <c r="AD1345" s="16" t="str">
        <f t="shared" si="121"/>
        <v/>
      </c>
      <c r="AE1345" s="16" t="str">
        <f t="shared" si="122"/>
        <v/>
      </c>
      <c r="AF1345" s="16" t="str">
        <f t="shared" si="123"/>
        <v/>
      </c>
      <c r="AG1345" s="16" t="str">
        <f t="shared" si="124"/>
        <v/>
      </c>
      <c r="AH1345" s="16">
        <f t="shared" si="125"/>
        <v>0</v>
      </c>
      <c r="AI1345" s="17" t="str">
        <f>IF('Peer Comparison Tool'!$D$12="NR","",IF($C1345='Peer Comparison Tool'!$D$9,COUNT('CECL &lt;50B Database'!$AI$1:AI1344)+1,""))</f>
        <v/>
      </c>
    </row>
    <row r="1346" spans="29:35" x14ac:dyDescent="0.25">
      <c r="AC1346" s="16" t="str">
        <f t="shared" si="120"/>
        <v/>
      </c>
      <c r="AD1346" s="16" t="str">
        <f t="shared" si="121"/>
        <v/>
      </c>
      <c r="AE1346" s="16" t="str">
        <f t="shared" si="122"/>
        <v/>
      </c>
      <c r="AF1346" s="16" t="str">
        <f t="shared" si="123"/>
        <v/>
      </c>
      <c r="AG1346" s="16" t="str">
        <f t="shared" si="124"/>
        <v/>
      </c>
      <c r="AH1346" s="16">
        <f t="shared" si="125"/>
        <v>0</v>
      </c>
      <c r="AI1346" s="17" t="str">
        <f>IF('Peer Comparison Tool'!$D$12="NR","",IF($C1346='Peer Comparison Tool'!$D$9,COUNT('CECL &lt;50B Database'!$AI$1:AI1345)+1,""))</f>
        <v/>
      </c>
    </row>
    <row r="1347" spans="29:35" x14ac:dyDescent="0.25">
      <c r="AC1347" s="16" t="str">
        <f t="shared" ref="AC1347:AC1410" si="126">IF(AND($G1347&gt;=10000000,$G1347&lt;50000000),$K1347,"")</f>
        <v/>
      </c>
      <c r="AD1347" s="16" t="str">
        <f t="shared" ref="AD1347:AD1410" si="127">IF(AND($G1347&gt;=5000000,$G1347&lt;9999999),$K1347,"")</f>
        <v/>
      </c>
      <c r="AE1347" s="16" t="str">
        <f t="shared" ref="AE1347:AE1410" si="128">IF(AND($G1347&gt;=1000000,$G1347&lt;4999999),$K1347,"")</f>
        <v/>
      </c>
      <c r="AF1347" s="16" t="str">
        <f t="shared" ref="AF1347:AF1410" si="129">IF(AND($G1347&gt;=500000,$G1347&lt;999999),$K1347,"")</f>
        <v/>
      </c>
      <c r="AG1347" s="16" t="str">
        <f t="shared" ref="AG1347:AG1410" si="130">IF(AND($G1347&gt;=100000,$G1347&lt;499999),$K1347,"")</f>
        <v/>
      </c>
      <c r="AH1347" s="16">
        <f t="shared" ref="AH1347:AH1410" si="131">IF(AND($G1347&gt;=0,$G1347&lt;99999),$K1347,"")</f>
        <v>0</v>
      </c>
      <c r="AI1347" s="17" t="str">
        <f>IF('Peer Comparison Tool'!$D$12="NR","",IF($C1347='Peer Comparison Tool'!$D$9,COUNT('CECL &lt;50B Database'!$AI$1:AI1346)+1,""))</f>
        <v/>
      </c>
    </row>
    <row r="1348" spans="29:35" x14ac:dyDescent="0.25">
      <c r="AC1348" s="16" t="str">
        <f t="shared" si="126"/>
        <v/>
      </c>
      <c r="AD1348" s="16" t="str">
        <f t="shared" si="127"/>
        <v/>
      </c>
      <c r="AE1348" s="16" t="str">
        <f t="shared" si="128"/>
        <v/>
      </c>
      <c r="AF1348" s="16" t="str">
        <f t="shared" si="129"/>
        <v/>
      </c>
      <c r="AG1348" s="16" t="str">
        <f t="shared" si="130"/>
        <v/>
      </c>
      <c r="AH1348" s="16">
        <f t="shared" si="131"/>
        <v>0</v>
      </c>
      <c r="AI1348" s="17" t="str">
        <f>IF('Peer Comparison Tool'!$D$12="NR","",IF($C1348='Peer Comparison Tool'!$D$9,COUNT('CECL &lt;50B Database'!$AI$1:AI1347)+1,""))</f>
        <v/>
      </c>
    </row>
    <row r="1349" spans="29:35" x14ac:dyDescent="0.25">
      <c r="AC1349" s="16" t="str">
        <f t="shared" si="126"/>
        <v/>
      </c>
      <c r="AD1349" s="16" t="str">
        <f t="shared" si="127"/>
        <v/>
      </c>
      <c r="AE1349" s="16" t="str">
        <f t="shared" si="128"/>
        <v/>
      </c>
      <c r="AF1349" s="16" t="str">
        <f t="shared" si="129"/>
        <v/>
      </c>
      <c r="AG1349" s="16" t="str">
        <f t="shared" si="130"/>
        <v/>
      </c>
      <c r="AH1349" s="16">
        <f t="shared" si="131"/>
        <v>0</v>
      </c>
      <c r="AI1349" s="17" t="str">
        <f>IF('Peer Comparison Tool'!$D$12="NR","",IF($C1349='Peer Comparison Tool'!$D$9,COUNT('CECL &lt;50B Database'!$AI$1:AI1348)+1,""))</f>
        <v/>
      </c>
    </row>
    <row r="1350" spans="29:35" x14ac:dyDescent="0.25">
      <c r="AC1350" s="16" t="str">
        <f t="shared" si="126"/>
        <v/>
      </c>
      <c r="AD1350" s="16" t="str">
        <f t="shared" si="127"/>
        <v/>
      </c>
      <c r="AE1350" s="16" t="str">
        <f t="shared" si="128"/>
        <v/>
      </c>
      <c r="AF1350" s="16" t="str">
        <f t="shared" si="129"/>
        <v/>
      </c>
      <c r="AG1350" s="16" t="str">
        <f t="shared" si="130"/>
        <v/>
      </c>
      <c r="AH1350" s="16">
        <f t="shared" si="131"/>
        <v>0</v>
      </c>
      <c r="AI1350" s="17" t="str">
        <f>IF('Peer Comparison Tool'!$D$12="NR","",IF($C1350='Peer Comparison Tool'!$D$9,COUNT('CECL &lt;50B Database'!$AI$1:AI1349)+1,""))</f>
        <v/>
      </c>
    </row>
    <row r="1351" spans="29:35" x14ac:dyDescent="0.25">
      <c r="AC1351" s="16" t="str">
        <f t="shared" si="126"/>
        <v/>
      </c>
      <c r="AD1351" s="16" t="str">
        <f t="shared" si="127"/>
        <v/>
      </c>
      <c r="AE1351" s="16" t="str">
        <f t="shared" si="128"/>
        <v/>
      </c>
      <c r="AF1351" s="16" t="str">
        <f t="shared" si="129"/>
        <v/>
      </c>
      <c r="AG1351" s="16" t="str">
        <f t="shared" si="130"/>
        <v/>
      </c>
      <c r="AH1351" s="16">
        <f t="shared" si="131"/>
        <v>0</v>
      </c>
      <c r="AI1351" s="17" t="str">
        <f>IF('Peer Comparison Tool'!$D$12="NR","",IF($C1351='Peer Comparison Tool'!$D$9,COUNT('CECL &lt;50B Database'!$AI$1:AI1350)+1,""))</f>
        <v/>
      </c>
    </row>
    <row r="1352" spans="29:35" x14ac:dyDescent="0.25">
      <c r="AC1352" s="16" t="str">
        <f t="shared" si="126"/>
        <v/>
      </c>
      <c r="AD1352" s="16" t="str">
        <f t="shared" si="127"/>
        <v/>
      </c>
      <c r="AE1352" s="16" t="str">
        <f t="shared" si="128"/>
        <v/>
      </c>
      <c r="AF1352" s="16" t="str">
        <f t="shared" si="129"/>
        <v/>
      </c>
      <c r="AG1352" s="16" t="str">
        <f t="shared" si="130"/>
        <v/>
      </c>
      <c r="AH1352" s="16">
        <f t="shared" si="131"/>
        <v>0</v>
      </c>
      <c r="AI1352" s="17" t="str">
        <f>IF('Peer Comparison Tool'!$D$12="NR","",IF($C1352='Peer Comparison Tool'!$D$9,COUNT('CECL &lt;50B Database'!$AI$1:AI1351)+1,""))</f>
        <v/>
      </c>
    </row>
    <row r="1353" spans="29:35" x14ac:dyDescent="0.25">
      <c r="AC1353" s="16" t="str">
        <f t="shared" si="126"/>
        <v/>
      </c>
      <c r="AD1353" s="16" t="str">
        <f t="shared" si="127"/>
        <v/>
      </c>
      <c r="AE1353" s="16" t="str">
        <f t="shared" si="128"/>
        <v/>
      </c>
      <c r="AF1353" s="16" t="str">
        <f t="shared" si="129"/>
        <v/>
      </c>
      <c r="AG1353" s="16" t="str">
        <f t="shared" si="130"/>
        <v/>
      </c>
      <c r="AH1353" s="16">
        <f t="shared" si="131"/>
        <v>0</v>
      </c>
      <c r="AI1353" s="17" t="str">
        <f>IF('Peer Comparison Tool'!$D$12="NR","",IF($C1353='Peer Comparison Tool'!$D$9,COUNT('CECL &lt;50B Database'!$AI$1:AI1352)+1,""))</f>
        <v/>
      </c>
    </row>
    <row r="1354" spans="29:35" x14ac:dyDescent="0.25">
      <c r="AC1354" s="16" t="str">
        <f t="shared" si="126"/>
        <v/>
      </c>
      <c r="AD1354" s="16" t="str">
        <f t="shared" si="127"/>
        <v/>
      </c>
      <c r="AE1354" s="16" t="str">
        <f t="shared" si="128"/>
        <v/>
      </c>
      <c r="AF1354" s="16" t="str">
        <f t="shared" si="129"/>
        <v/>
      </c>
      <c r="AG1354" s="16" t="str">
        <f t="shared" si="130"/>
        <v/>
      </c>
      <c r="AH1354" s="16">
        <f t="shared" si="131"/>
        <v>0</v>
      </c>
      <c r="AI1354" s="17" t="str">
        <f>IF('Peer Comparison Tool'!$D$12="NR","",IF($C1354='Peer Comparison Tool'!$D$9,COUNT('CECL &lt;50B Database'!$AI$1:AI1353)+1,""))</f>
        <v/>
      </c>
    </row>
    <row r="1355" spans="29:35" x14ac:dyDescent="0.25">
      <c r="AC1355" s="16" t="str">
        <f t="shared" si="126"/>
        <v/>
      </c>
      <c r="AD1355" s="16" t="str">
        <f t="shared" si="127"/>
        <v/>
      </c>
      <c r="AE1355" s="16" t="str">
        <f t="shared" si="128"/>
        <v/>
      </c>
      <c r="AF1355" s="16" t="str">
        <f t="shared" si="129"/>
        <v/>
      </c>
      <c r="AG1355" s="16" t="str">
        <f t="shared" si="130"/>
        <v/>
      </c>
      <c r="AH1355" s="16">
        <f t="shared" si="131"/>
        <v>0</v>
      </c>
      <c r="AI1355" s="17" t="str">
        <f>IF('Peer Comparison Tool'!$D$12="NR","",IF($C1355='Peer Comparison Tool'!$D$9,COUNT('CECL &lt;50B Database'!$AI$1:AI1354)+1,""))</f>
        <v/>
      </c>
    </row>
    <row r="1356" spans="29:35" x14ac:dyDescent="0.25">
      <c r="AC1356" s="16" t="str">
        <f t="shared" si="126"/>
        <v/>
      </c>
      <c r="AD1356" s="16" t="str">
        <f t="shared" si="127"/>
        <v/>
      </c>
      <c r="AE1356" s="16" t="str">
        <f t="shared" si="128"/>
        <v/>
      </c>
      <c r="AF1356" s="16" t="str">
        <f t="shared" si="129"/>
        <v/>
      </c>
      <c r="AG1356" s="16" t="str">
        <f t="shared" si="130"/>
        <v/>
      </c>
      <c r="AH1356" s="16">
        <f t="shared" si="131"/>
        <v>0</v>
      </c>
      <c r="AI1356" s="17" t="str">
        <f>IF('Peer Comparison Tool'!$D$12="NR","",IF($C1356='Peer Comparison Tool'!$D$9,COUNT('CECL &lt;50B Database'!$AI$1:AI1355)+1,""))</f>
        <v/>
      </c>
    </row>
    <row r="1357" spans="29:35" x14ac:dyDescent="0.25">
      <c r="AC1357" s="16" t="str">
        <f t="shared" si="126"/>
        <v/>
      </c>
      <c r="AD1357" s="16" t="str">
        <f t="shared" si="127"/>
        <v/>
      </c>
      <c r="AE1357" s="16" t="str">
        <f t="shared" si="128"/>
        <v/>
      </c>
      <c r="AF1357" s="16" t="str">
        <f t="shared" si="129"/>
        <v/>
      </c>
      <c r="AG1357" s="16" t="str">
        <f t="shared" si="130"/>
        <v/>
      </c>
      <c r="AH1357" s="16">
        <f t="shared" si="131"/>
        <v>0</v>
      </c>
      <c r="AI1357" s="17" t="str">
        <f>IF('Peer Comparison Tool'!$D$12="NR","",IF($C1357='Peer Comparison Tool'!$D$9,COUNT('CECL &lt;50B Database'!$AI$1:AI1356)+1,""))</f>
        <v/>
      </c>
    </row>
    <row r="1358" spans="29:35" x14ac:dyDescent="0.25">
      <c r="AC1358" s="16" t="str">
        <f t="shared" si="126"/>
        <v/>
      </c>
      <c r="AD1358" s="16" t="str">
        <f t="shared" si="127"/>
        <v/>
      </c>
      <c r="AE1358" s="16" t="str">
        <f t="shared" si="128"/>
        <v/>
      </c>
      <c r="AF1358" s="16" t="str">
        <f t="shared" si="129"/>
        <v/>
      </c>
      <c r="AG1358" s="16" t="str">
        <f t="shared" si="130"/>
        <v/>
      </c>
      <c r="AH1358" s="16">
        <f t="shared" si="131"/>
        <v>0</v>
      </c>
      <c r="AI1358" s="17" t="str">
        <f>IF('Peer Comparison Tool'!$D$12="NR","",IF($C1358='Peer Comparison Tool'!$D$9,COUNT('CECL &lt;50B Database'!$AI$1:AI1357)+1,""))</f>
        <v/>
      </c>
    </row>
    <row r="1359" spans="29:35" x14ac:dyDescent="0.25">
      <c r="AC1359" s="16" t="str">
        <f t="shared" si="126"/>
        <v/>
      </c>
      <c r="AD1359" s="16" t="str">
        <f t="shared" si="127"/>
        <v/>
      </c>
      <c r="AE1359" s="16" t="str">
        <f t="shared" si="128"/>
        <v/>
      </c>
      <c r="AF1359" s="16" t="str">
        <f t="shared" si="129"/>
        <v/>
      </c>
      <c r="AG1359" s="16" t="str">
        <f t="shared" si="130"/>
        <v/>
      </c>
      <c r="AH1359" s="16">
        <f t="shared" si="131"/>
        <v>0</v>
      </c>
      <c r="AI1359" s="17" t="str">
        <f>IF('Peer Comparison Tool'!$D$12="NR","",IF($C1359='Peer Comparison Tool'!$D$9,COUNT('CECL &lt;50B Database'!$AI$1:AI1358)+1,""))</f>
        <v/>
      </c>
    </row>
    <row r="1360" spans="29:35" x14ac:dyDescent="0.25">
      <c r="AC1360" s="16" t="str">
        <f t="shared" si="126"/>
        <v/>
      </c>
      <c r="AD1360" s="16" t="str">
        <f t="shared" si="127"/>
        <v/>
      </c>
      <c r="AE1360" s="16" t="str">
        <f t="shared" si="128"/>
        <v/>
      </c>
      <c r="AF1360" s="16" t="str">
        <f t="shared" si="129"/>
        <v/>
      </c>
      <c r="AG1360" s="16" t="str">
        <f t="shared" si="130"/>
        <v/>
      </c>
      <c r="AH1360" s="16">
        <f t="shared" si="131"/>
        <v>0</v>
      </c>
      <c r="AI1360" s="17" t="str">
        <f>IF('Peer Comparison Tool'!$D$12="NR","",IF($C1360='Peer Comparison Tool'!$D$9,COUNT('CECL &lt;50B Database'!$AI$1:AI1359)+1,""))</f>
        <v/>
      </c>
    </row>
    <row r="1361" spans="29:35" x14ac:dyDescent="0.25">
      <c r="AC1361" s="16" t="str">
        <f t="shared" si="126"/>
        <v/>
      </c>
      <c r="AD1361" s="16" t="str">
        <f t="shared" si="127"/>
        <v/>
      </c>
      <c r="AE1361" s="16" t="str">
        <f t="shared" si="128"/>
        <v/>
      </c>
      <c r="AF1361" s="16" t="str">
        <f t="shared" si="129"/>
        <v/>
      </c>
      <c r="AG1361" s="16" t="str">
        <f t="shared" si="130"/>
        <v/>
      </c>
      <c r="AH1361" s="16">
        <f t="shared" si="131"/>
        <v>0</v>
      </c>
      <c r="AI1361" s="17" t="str">
        <f>IF('Peer Comparison Tool'!$D$12="NR","",IF($C1361='Peer Comparison Tool'!$D$9,COUNT('CECL &lt;50B Database'!$AI$1:AI1360)+1,""))</f>
        <v/>
      </c>
    </row>
    <row r="1362" spans="29:35" x14ac:dyDescent="0.25">
      <c r="AC1362" s="16" t="str">
        <f t="shared" si="126"/>
        <v/>
      </c>
      <c r="AD1362" s="16" t="str">
        <f t="shared" si="127"/>
        <v/>
      </c>
      <c r="AE1362" s="16" t="str">
        <f t="shared" si="128"/>
        <v/>
      </c>
      <c r="AF1362" s="16" t="str">
        <f t="shared" si="129"/>
        <v/>
      </c>
      <c r="AG1362" s="16" t="str">
        <f t="shared" si="130"/>
        <v/>
      </c>
      <c r="AH1362" s="16">
        <f t="shared" si="131"/>
        <v>0</v>
      </c>
      <c r="AI1362" s="17" t="str">
        <f>IF('Peer Comparison Tool'!$D$12="NR","",IF($C1362='Peer Comparison Tool'!$D$9,COUNT('CECL &lt;50B Database'!$AI$1:AI1361)+1,""))</f>
        <v/>
      </c>
    </row>
    <row r="1363" spans="29:35" x14ac:dyDescent="0.25">
      <c r="AC1363" s="16" t="str">
        <f t="shared" si="126"/>
        <v/>
      </c>
      <c r="AD1363" s="16" t="str">
        <f t="shared" si="127"/>
        <v/>
      </c>
      <c r="AE1363" s="16" t="str">
        <f t="shared" si="128"/>
        <v/>
      </c>
      <c r="AF1363" s="16" t="str">
        <f t="shared" si="129"/>
        <v/>
      </c>
      <c r="AG1363" s="16" t="str">
        <f t="shared" si="130"/>
        <v/>
      </c>
      <c r="AH1363" s="16">
        <f t="shared" si="131"/>
        <v>0</v>
      </c>
      <c r="AI1363" s="17" t="str">
        <f>IF('Peer Comparison Tool'!$D$12="NR","",IF($C1363='Peer Comparison Tool'!$D$9,COUNT('CECL &lt;50B Database'!$AI$1:AI1362)+1,""))</f>
        <v/>
      </c>
    </row>
    <row r="1364" spans="29:35" x14ac:dyDescent="0.25">
      <c r="AC1364" s="16" t="str">
        <f t="shared" si="126"/>
        <v/>
      </c>
      <c r="AD1364" s="16" t="str">
        <f t="shared" si="127"/>
        <v/>
      </c>
      <c r="AE1364" s="16" t="str">
        <f t="shared" si="128"/>
        <v/>
      </c>
      <c r="AF1364" s="16" t="str">
        <f t="shared" si="129"/>
        <v/>
      </c>
      <c r="AG1364" s="16" t="str">
        <f t="shared" si="130"/>
        <v/>
      </c>
      <c r="AH1364" s="16">
        <f t="shared" si="131"/>
        <v>0</v>
      </c>
      <c r="AI1364" s="17" t="str">
        <f>IF('Peer Comparison Tool'!$D$12="NR","",IF($C1364='Peer Comparison Tool'!$D$9,COUNT('CECL &lt;50B Database'!$AI$1:AI1363)+1,""))</f>
        <v/>
      </c>
    </row>
    <row r="1365" spans="29:35" x14ac:dyDescent="0.25">
      <c r="AC1365" s="16" t="str">
        <f t="shared" si="126"/>
        <v/>
      </c>
      <c r="AD1365" s="16" t="str">
        <f t="shared" si="127"/>
        <v/>
      </c>
      <c r="AE1365" s="16" t="str">
        <f t="shared" si="128"/>
        <v/>
      </c>
      <c r="AF1365" s="16" t="str">
        <f t="shared" si="129"/>
        <v/>
      </c>
      <c r="AG1365" s="16" t="str">
        <f t="shared" si="130"/>
        <v/>
      </c>
      <c r="AH1365" s="16">
        <f t="shared" si="131"/>
        <v>0</v>
      </c>
      <c r="AI1365" s="17" t="str">
        <f>IF('Peer Comparison Tool'!$D$12="NR","",IF($C1365='Peer Comparison Tool'!$D$9,COUNT('CECL &lt;50B Database'!$AI$1:AI1364)+1,""))</f>
        <v/>
      </c>
    </row>
    <row r="1366" spans="29:35" x14ac:dyDescent="0.25">
      <c r="AC1366" s="16" t="str">
        <f t="shared" si="126"/>
        <v/>
      </c>
      <c r="AD1366" s="16" t="str">
        <f t="shared" si="127"/>
        <v/>
      </c>
      <c r="AE1366" s="16" t="str">
        <f t="shared" si="128"/>
        <v/>
      </c>
      <c r="AF1366" s="16" t="str">
        <f t="shared" si="129"/>
        <v/>
      </c>
      <c r="AG1366" s="16" t="str">
        <f t="shared" si="130"/>
        <v/>
      </c>
      <c r="AH1366" s="16">
        <f t="shared" si="131"/>
        <v>0</v>
      </c>
      <c r="AI1366" s="17" t="str">
        <f>IF('Peer Comparison Tool'!$D$12="NR","",IF($C1366='Peer Comparison Tool'!$D$9,COUNT('CECL &lt;50B Database'!$AI$1:AI1365)+1,""))</f>
        <v/>
      </c>
    </row>
    <row r="1367" spans="29:35" x14ac:dyDescent="0.25">
      <c r="AC1367" s="16" t="str">
        <f t="shared" si="126"/>
        <v/>
      </c>
      <c r="AD1367" s="16" t="str">
        <f t="shared" si="127"/>
        <v/>
      </c>
      <c r="AE1367" s="16" t="str">
        <f t="shared" si="128"/>
        <v/>
      </c>
      <c r="AF1367" s="16" t="str">
        <f t="shared" si="129"/>
        <v/>
      </c>
      <c r="AG1367" s="16" t="str">
        <f t="shared" si="130"/>
        <v/>
      </c>
      <c r="AH1367" s="16">
        <f t="shared" si="131"/>
        <v>0</v>
      </c>
      <c r="AI1367" s="17" t="str">
        <f>IF('Peer Comparison Tool'!$D$12="NR","",IF($C1367='Peer Comparison Tool'!$D$9,COUNT('CECL &lt;50B Database'!$AI$1:AI1366)+1,""))</f>
        <v/>
      </c>
    </row>
    <row r="1368" spans="29:35" x14ac:dyDescent="0.25">
      <c r="AC1368" s="16" t="str">
        <f t="shared" si="126"/>
        <v/>
      </c>
      <c r="AD1368" s="16" t="str">
        <f t="shared" si="127"/>
        <v/>
      </c>
      <c r="AE1368" s="16" t="str">
        <f t="shared" si="128"/>
        <v/>
      </c>
      <c r="AF1368" s="16" t="str">
        <f t="shared" si="129"/>
        <v/>
      </c>
      <c r="AG1368" s="16" t="str">
        <f t="shared" si="130"/>
        <v/>
      </c>
      <c r="AH1368" s="16">
        <f t="shared" si="131"/>
        <v>0</v>
      </c>
      <c r="AI1368" s="17" t="str">
        <f>IF('Peer Comparison Tool'!$D$12="NR","",IF($C1368='Peer Comparison Tool'!$D$9,COUNT('CECL &lt;50B Database'!$AI$1:AI1367)+1,""))</f>
        <v/>
      </c>
    </row>
    <row r="1369" spans="29:35" x14ac:dyDescent="0.25">
      <c r="AC1369" s="16" t="str">
        <f t="shared" si="126"/>
        <v/>
      </c>
      <c r="AD1369" s="16" t="str">
        <f t="shared" si="127"/>
        <v/>
      </c>
      <c r="AE1369" s="16" t="str">
        <f t="shared" si="128"/>
        <v/>
      </c>
      <c r="AF1369" s="16" t="str">
        <f t="shared" si="129"/>
        <v/>
      </c>
      <c r="AG1369" s="16" t="str">
        <f t="shared" si="130"/>
        <v/>
      </c>
      <c r="AH1369" s="16">
        <f t="shared" si="131"/>
        <v>0</v>
      </c>
      <c r="AI1369" s="17" t="str">
        <f>IF('Peer Comparison Tool'!$D$12="NR","",IF($C1369='Peer Comparison Tool'!$D$9,COUNT('CECL &lt;50B Database'!$AI$1:AI1368)+1,""))</f>
        <v/>
      </c>
    </row>
    <row r="1370" spans="29:35" x14ac:dyDescent="0.25">
      <c r="AC1370" s="16" t="str">
        <f t="shared" si="126"/>
        <v/>
      </c>
      <c r="AD1370" s="16" t="str">
        <f t="shared" si="127"/>
        <v/>
      </c>
      <c r="AE1370" s="16" t="str">
        <f t="shared" si="128"/>
        <v/>
      </c>
      <c r="AF1370" s="16" t="str">
        <f t="shared" si="129"/>
        <v/>
      </c>
      <c r="AG1370" s="16" t="str">
        <f t="shared" si="130"/>
        <v/>
      </c>
      <c r="AH1370" s="16">
        <f t="shared" si="131"/>
        <v>0</v>
      </c>
      <c r="AI1370" s="17" t="str">
        <f>IF('Peer Comparison Tool'!$D$12="NR","",IF($C1370='Peer Comparison Tool'!$D$9,COUNT('CECL &lt;50B Database'!$AI$1:AI1369)+1,""))</f>
        <v/>
      </c>
    </row>
    <row r="1371" spans="29:35" x14ac:dyDescent="0.25">
      <c r="AC1371" s="16" t="str">
        <f t="shared" si="126"/>
        <v/>
      </c>
      <c r="AD1371" s="16" t="str">
        <f t="shared" si="127"/>
        <v/>
      </c>
      <c r="AE1371" s="16" t="str">
        <f t="shared" si="128"/>
        <v/>
      </c>
      <c r="AF1371" s="16" t="str">
        <f t="shared" si="129"/>
        <v/>
      </c>
      <c r="AG1371" s="16" t="str">
        <f t="shared" si="130"/>
        <v/>
      </c>
      <c r="AH1371" s="16">
        <f t="shared" si="131"/>
        <v>0</v>
      </c>
      <c r="AI1371" s="17" t="str">
        <f>IF('Peer Comparison Tool'!$D$12="NR","",IF($C1371='Peer Comparison Tool'!$D$9,COUNT('CECL &lt;50B Database'!$AI$1:AI1370)+1,""))</f>
        <v/>
      </c>
    </row>
    <row r="1372" spans="29:35" x14ac:dyDescent="0.25">
      <c r="AC1372" s="16" t="str">
        <f t="shared" si="126"/>
        <v/>
      </c>
      <c r="AD1372" s="16" t="str">
        <f t="shared" si="127"/>
        <v/>
      </c>
      <c r="AE1372" s="16" t="str">
        <f t="shared" si="128"/>
        <v/>
      </c>
      <c r="AF1372" s="16" t="str">
        <f t="shared" si="129"/>
        <v/>
      </c>
      <c r="AG1372" s="16" t="str">
        <f t="shared" si="130"/>
        <v/>
      </c>
      <c r="AH1372" s="16">
        <f t="shared" si="131"/>
        <v>0</v>
      </c>
      <c r="AI1372" s="17" t="str">
        <f>IF('Peer Comparison Tool'!$D$12="NR","",IF($C1372='Peer Comparison Tool'!$D$9,COUNT('CECL &lt;50B Database'!$AI$1:AI1371)+1,""))</f>
        <v/>
      </c>
    </row>
    <row r="1373" spans="29:35" x14ac:dyDescent="0.25">
      <c r="AC1373" s="16" t="str">
        <f t="shared" si="126"/>
        <v/>
      </c>
      <c r="AD1373" s="16" t="str">
        <f t="shared" si="127"/>
        <v/>
      </c>
      <c r="AE1373" s="16" t="str">
        <f t="shared" si="128"/>
        <v/>
      </c>
      <c r="AF1373" s="16" t="str">
        <f t="shared" si="129"/>
        <v/>
      </c>
      <c r="AG1373" s="16" t="str">
        <f t="shared" si="130"/>
        <v/>
      </c>
      <c r="AH1373" s="16">
        <f t="shared" si="131"/>
        <v>0</v>
      </c>
      <c r="AI1373" s="17" t="str">
        <f>IF('Peer Comparison Tool'!$D$12="NR","",IF($C1373='Peer Comparison Tool'!$D$9,COUNT('CECL &lt;50B Database'!$AI$1:AI1372)+1,""))</f>
        <v/>
      </c>
    </row>
    <row r="1374" spans="29:35" x14ac:dyDescent="0.25">
      <c r="AC1374" s="16" t="str">
        <f t="shared" si="126"/>
        <v/>
      </c>
      <c r="AD1374" s="16" t="str">
        <f t="shared" si="127"/>
        <v/>
      </c>
      <c r="AE1374" s="16" t="str">
        <f t="shared" si="128"/>
        <v/>
      </c>
      <c r="AF1374" s="16" t="str">
        <f t="shared" si="129"/>
        <v/>
      </c>
      <c r="AG1374" s="16" t="str">
        <f t="shared" si="130"/>
        <v/>
      </c>
      <c r="AH1374" s="16">
        <f t="shared" si="131"/>
        <v>0</v>
      </c>
      <c r="AI1374" s="17" t="str">
        <f>IF('Peer Comparison Tool'!$D$12="NR","",IF($C1374='Peer Comparison Tool'!$D$9,COUNT('CECL &lt;50B Database'!$AI$1:AI1373)+1,""))</f>
        <v/>
      </c>
    </row>
    <row r="1375" spans="29:35" x14ac:dyDescent="0.25">
      <c r="AC1375" s="16" t="str">
        <f t="shared" si="126"/>
        <v/>
      </c>
      <c r="AD1375" s="16" t="str">
        <f t="shared" si="127"/>
        <v/>
      </c>
      <c r="AE1375" s="16" t="str">
        <f t="shared" si="128"/>
        <v/>
      </c>
      <c r="AF1375" s="16" t="str">
        <f t="shared" si="129"/>
        <v/>
      </c>
      <c r="AG1375" s="16" t="str">
        <f t="shared" si="130"/>
        <v/>
      </c>
      <c r="AH1375" s="16">
        <f t="shared" si="131"/>
        <v>0</v>
      </c>
      <c r="AI1375" s="17" t="str">
        <f>IF('Peer Comparison Tool'!$D$12="NR","",IF($C1375='Peer Comparison Tool'!$D$9,COUNT('CECL &lt;50B Database'!$AI$1:AI1374)+1,""))</f>
        <v/>
      </c>
    </row>
    <row r="1376" spans="29:35" x14ac:dyDescent="0.25">
      <c r="AC1376" s="16" t="str">
        <f t="shared" si="126"/>
        <v/>
      </c>
      <c r="AD1376" s="16" t="str">
        <f t="shared" si="127"/>
        <v/>
      </c>
      <c r="AE1376" s="16" t="str">
        <f t="shared" si="128"/>
        <v/>
      </c>
      <c r="AF1376" s="16" t="str">
        <f t="shared" si="129"/>
        <v/>
      </c>
      <c r="AG1376" s="16" t="str">
        <f t="shared" si="130"/>
        <v/>
      </c>
      <c r="AH1376" s="16">
        <f t="shared" si="131"/>
        <v>0</v>
      </c>
      <c r="AI1376" s="17" t="str">
        <f>IF('Peer Comparison Tool'!$D$12="NR","",IF($C1376='Peer Comparison Tool'!$D$9,COUNT('CECL &lt;50B Database'!$AI$1:AI1375)+1,""))</f>
        <v/>
      </c>
    </row>
    <row r="1377" spans="29:35" x14ac:dyDescent="0.25">
      <c r="AC1377" s="16" t="str">
        <f t="shared" si="126"/>
        <v/>
      </c>
      <c r="AD1377" s="16" t="str">
        <f t="shared" si="127"/>
        <v/>
      </c>
      <c r="AE1377" s="16" t="str">
        <f t="shared" si="128"/>
        <v/>
      </c>
      <c r="AF1377" s="16" t="str">
        <f t="shared" si="129"/>
        <v/>
      </c>
      <c r="AG1377" s="16" t="str">
        <f t="shared" si="130"/>
        <v/>
      </c>
      <c r="AH1377" s="16">
        <f t="shared" si="131"/>
        <v>0</v>
      </c>
      <c r="AI1377" s="17" t="str">
        <f>IF('Peer Comparison Tool'!$D$12="NR","",IF($C1377='Peer Comparison Tool'!$D$9,COUNT('CECL &lt;50B Database'!$AI$1:AI1376)+1,""))</f>
        <v/>
      </c>
    </row>
    <row r="1378" spans="29:35" x14ac:dyDescent="0.25">
      <c r="AC1378" s="16" t="str">
        <f t="shared" si="126"/>
        <v/>
      </c>
      <c r="AD1378" s="16" t="str">
        <f t="shared" si="127"/>
        <v/>
      </c>
      <c r="AE1378" s="16" t="str">
        <f t="shared" si="128"/>
        <v/>
      </c>
      <c r="AF1378" s="16" t="str">
        <f t="shared" si="129"/>
        <v/>
      </c>
      <c r="AG1378" s="16" t="str">
        <f t="shared" si="130"/>
        <v/>
      </c>
      <c r="AH1378" s="16">
        <f t="shared" si="131"/>
        <v>0</v>
      </c>
      <c r="AI1378" s="17" t="str">
        <f>IF('Peer Comparison Tool'!$D$12="NR","",IF($C1378='Peer Comparison Tool'!$D$9,COUNT('CECL &lt;50B Database'!$AI$1:AI1377)+1,""))</f>
        <v/>
      </c>
    </row>
    <row r="1379" spans="29:35" x14ac:dyDescent="0.25">
      <c r="AC1379" s="16" t="str">
        <f t="shared" si="126"/>
        <v/>
      </c>
      <c r="AD1379" s="16" t="str">
        <f t="shared" si="127"/>
        <v/>
      </c>
      <c r="AE1379" s="16" t="str">
        <f t="shared" si="128"/>
        <v/>
      </c>
      <c r="AF1379" s="16" t="str">
        <f t="shared" si="129"/>
        <v/>
      </c>
      <c r="AG1379" s="16" t="str">
        <f t="shared" si="130"/>
        <v/>
      </c>
      <c r="AH1379" s="16">
        <f t="shared" si="131"/>
        <v>0</v>
      </c>
      <c r="AI1379" s="17" t="str">
        <f>IF('Peer Comparison Tool'!$D$12="NR","",IF($C1379='Peer Comparison Tool'!$D$9,COUNT('CECL &lt;50B Database'!$AI$1:AI1378)+1,""))</f>
        <v/>
      </c>
    </row>
    <row r="1380" spans="29:35" x14ac:dyDescent="0.25">
      <c r="AC1380" s="16" t="str">
        <f t="shared" si="126"/>
        <v/>
      </c>
      <c r="AD1380" s="16" t="str">
        <f t="shared" si="127"/>
        <v/>
      </c>
      <c r="AE1380" s="16" t="str">
        <f t="shared" si="128"/>
        <v/>
      </c>
      <c r="AF1380" s="16" t="str">
        <f t="shared" si="129"/>
        <v/>
      </c>
      <c r="AG1380" s="16" t="str">
        <f t="shared" si="130"/>
        <v/>
      </c>
      <c r="AH1380" s="16">
        <f t="shared" si="131"/>
        <v>0</v>
      </c>
      <c r="AI1380" s="17" t="str">
        <f>IF('Peer Comparison Tool'!$D$12="NR","",IF($C1380='Peer Comparison Tool'!$D$9,COUNT('CECL &lt;50B Database'!$AI$1:AI1379)+1,""))</f>
        <v/>
      </c>
    </row>
    <row r="1381" spans="29:35" x14ac:dyDescent="0.25">
      <c r="AC1381" s="16" t="str">
        <f t="shared" si="126"/>
        <v/>
      </c>
      <c r="AD1381" s="16" t="str">
        <f t="shared" si="127"/>
        <v/>
      </c>
      <c r="AE1381" s="16" t="str">
        <f t="shared" si="128"/>
        <v/>
      </c>
      <c r="AF1381" s="16" t="str">
        <f t="shared" si="129"/>
        <v/>
      </c>
      <c r="AG1381" s="16" t="str">
        <f t="shared" si="130"/>
        <v/>
      </c>
      <c r="AH1381" s="16">
        <f t="shared" si="131"/>
        <v>0</v>
      </c>
      <c r="AI1381" s="17" t="str">
        <f>IF('Peer Comparison Tool'!$D$12="NR","",IF($C1381='Peer Comparison Tool'!$D$9,COUNT('CECL &lt;50B Database'!$AI$1:AI1380)+1,""))</f>
        <v/>
      </c>
    </row>
    <row r="1382" spans="29:35" x14ac:dyDescent="0.25">
      <c r="AC1382" s="16" t="str">
        <f t="shared" si="126"/>
        <v/>
      </c>
      <c r="AD1382" s="16" t="str">
        <f t="shared" si="127"/>
        <v/>
      </c>
      <c r="AE1382" s="16" t="str">
        <f t="shared" si="128"/>
        <v/>
      </c>
      <c r="AF1382" s="16" t="str">
        <f t="shared" si="129"/>
        <v/>
      </c>
      <c r="AG1382" s="16" t="str">
        <f t="shared" si="130"/>
        <v/>
      </c>
      <c r="AH1382" s="16">
        <f t="shared" si="131"/>
        <v>0</v>
      </c>
      <c r="AI1382" s="17" t="str">
        <f>IF('Peer Comparison Tool'!$D$12="NR","",IF($C1382='Peer Comparison Tool'!$D$9,COUNT('CECL &lt;50B Database'!$AI$1:AI1381)+1,""))</f>
        <v/>
      </c>
    </row>
    <row r="1383" spans="29:35" x14ac:dyDescent="0.25">
      <c r="AC1383" s="16" t="str">
        <f t="shared" si="126"/>
        <v/>
      </c>
      <c r="AD1383" s="16" t="str">
        <f t="shared" si="127"/>
        <v/>
      </c>
      <c r="AE1383" s="16" t="str">
        <f t="shared" si="128"/>
        <v/>
      </c>
      <c r="AF1383" s="16" t="str">
        <f t="shared" si="129"/>
        <v/>
      </c>
      <c r="AG1383" s="16" t="str">
        <f t="shared" si="130"/>
        <v/>
      </c>
      <c r="AH1383" s="16">
        <f t="shared" si="131"/>
        <v>0</v>
      </c>
      <c r="AI1383" s="17" t="str">
        <f>IF('Peer Comparison Tool'!$D$12="NR","",IF($C1383='Peer Comparison Tool'!$D$9,COUNT('CECL &lt;50B Database'!$AI$1:AI1382)+1,""))</f>
        <v/>
      </c>
    </row>
    <row r="1384" spans="29:35" x14ac:dyDescent="0.25">
      <c r="AC1384" s="16" t="str">
        <f t="shared" si="126"/>
        <v/>
      </c>
      <c r="AD1384" s="16" t="str">
        <f t="shared" si="127"/>
        <v/>
      </c>
      <c r="AE1384" s="16" t="str">
        <f t="shared" si="128"/>
        <v/>
      </c>
      <c r="AF1384" s="16" t="str">
        <f t="shared" si="129"/>
        <v/>
      </c>
      <c r="AG1384" s="16" t="str">
        <f t="shared" si="130"/>
        <v/>
      </c>
      <c r="AH1384" s="16">
        <f t="shared" si="131"/>
        <v>0</v>
      </c>
      <c r="AI1384" s="17" t="str">
        <f>IF('Peer Comparison Tool'!$D$12="NR","",IF($C1384='Peer Comparison Tool'!$D$9,COUNT('CECL &lt;50B Database'!$AI$1:AI1383)+1,""))</f>
        <v/>
      </c>
    </row>
    <row r="1385" spans="29:35" x14ac:dyDescent="0.25">
      <c r="AC1385" s="16" t="str">
        <f t="shared" si="126"/>
        <v/>
      </c>
      <c r="AD1385" s="16" t="str">
        <f t="shared" si="127"/>
        <v/>
      </c>
      <c r="AE1385" s="16" t="str">
        <f t="shared" si="128"/>
        <v/>
      </c>
      <c r="AF1385" s="16" t="str">
        <f t="shared" si="129"/>
        <v/>
      </c>
      <c r="AG1385" s="16" t="str">
        <f t="shared" si="130"/>
        <v/>
      </c>
      <c r="AH1385" s="16">
        <f t="shared" si="131"/>
        <v>0</v>
      </c>
      <c r="AI1385" s="17" t="str">
        <f>IF('Peer Comparison Tool'!$D$12="NR","",IF($C1385='Peer Comparison Tool'!$D$9,COUNT('CECL &lt;50B Database'!$AI$1:AI1384)+1,""))</f>
        <v/>
      </c>
    </row>
    <row r="1386" spans="29:35" x14ac:dyDescent="0.25">
      <c r="AC1386" s="16" t="str">
        <f t="shared" si="126"/>
        <v/>
      </c>
      <c r="AD1386" s="16" t="str">
        <f t="shared" si="127"/>
        <v/>
      </c>
      <c r="AE1386" s="16" t="str">
        <f t="shared" si="128"/>
        <v/>
      </c>
      <c r="AF1386" s="16" t="str">
        <f t="shared" si="129"/>
        <v/>
      </c>
      <c r="AG1386" s="16" t="str">
        <f t="shared" si="130"/>
        <v/>
      </c>
      <c r="AH1386" s="16">
        <f t="shared" si="131"/>
        <v>0</v>
      </c>
      <c r="AI1386" s="17" t="str">
        <f>IF('Peer Comparison Tool'!$D$12="NR","",IF($C1386='Peer Comparison Tool'!$D$9,COUNT('CECL &lt;50B Database'!$AI$1:AI1385)+1,""))</f>
        <v/>
      </c>
    </row>
    <row r="1387" spans="29:35" x14ac:dyDescent="0.25">
      <c r="AC1387" s="16" t="str">
        <f t="shared" si="126"/>
        <v/>
      </c>
      <c r="AD1387" s="16" t="str">
        <f t="shared" si="127"/>
        <v/>
      </c>
      <c r="AE1387" s="16" t="str">
        <f t="shared" si="128"/>
        <v/>
      </c>
      <c r="AF1387" s="16" t="str">
        <f t="shared" si="129"/>
        <v/>
      </c>
      <c r="AG1387" s="16" t="str">
        <f t="shared" si="130"/>
        <v/>
      </c>
      <c r="AH1387" s="16">
        <f t="shared" si="131"/>
        <v>0</v>
      </c>
      <c r="AI1387" s="17" t="str">
        <f>IF('Peer Comparison Tool'!$D$12="NR","",IF($C1387='Peer Comparison Tool'!$D$9,COUNT('CECL &lt;50B Database'!$AI$1:AI1386)+1,""))</f>
        <v/>
      </c>
    </row>
    <row r="1388" spans="29:35" x14ac:dyDescent="0.25">
      <c r="AC1388" s="16" t="str">
        <f t="shared" si="126"/>
        <v/>
      </c>
      <c r="AD1388" s="16" t="str">
        <f t="shared" si="127"/>
        <v/>
      </c>
      <c r="AE1388" s="16" t="str">
        <f t="shared" si="128"/>
        <v/>
      </c>
      <c r="AF1388" s="16" t="str">
        <f t="shared" si="129"/>
        <v/>
      </c>
      <c r="AG1388" s="16" t="str">
        <f t="shared" si="130"/>
        <v/>
      </c>
      <c r="AH1388" s="16">
        <f t="shared" si="131"/>
        <v>0</v>
      </c>
      <c r="AI1388" s="17" t="str">
        <f>IF('Peer Comparison Tool'!$D$12="NR","",IF($C1388='Peer Comparison Tool'!$D$9,COUNT('CECL &lt;50B Database'!$AI$1:AI1387)+1,""))</f>
        <v/>
      </c>
    </row>
    <row r="1389" spans="29:35" x14ac:dyDescent="0.25">
      <c r="AC1389" s="16" t="str">
        <f t="shared" si="126"/>
        <v/>
      </c>
      <c r="AD1389" s="16" t="str">
        <f t="shared" si="127"/>
        <v/>
      </c>
      <c r="AE1389" s="16" t="str">
        <f t="shared" si="128"/>
        <v/>
      </c>
      <c r="AF1389" s="16" t="str">
        <f t="shared" si="129"/>
        <v/>
      </c>
      <c r="AG1389" s="16" t="str">
        <f t="shared" si="130"/>
        <v/>
      </c>
      <c r="AH1389" s="16">
        <f t="shared" si="131"/>
        <v>0</v>
      </c>
      <c r="AI1389" s="17" t="str">
        <f>IF('Peer Comparison Tool'!$D$12="NR","",IF($C1389='Peer Comparison Tool'!$D$9,COUNT('CECL &lt;50B Database'!$AI$1:AI1388)+1,""))</f>
        <v/>
      </c>
    </row>
    <row r="1390" spans="29:35" x14ac:dyDescent="0.25">
      <c r="AC1390" s="16" t="str">
        <f t="shared" si="126"/>
        <v/>
      </c>
      <c r="AD1390" s="16" t="str">
        <f t="shared" si="127"/>
        <v/>
      </c>
      <c r="AE1390" s="16" t="str">
        <f t="shared" si="128"/>
        <v/>
      </c>
      <c r="AF1390" s="16" t="str">
        <f t="shared" si="129"/>
        <v/>
      </c>
      <c r="AG1390" s="16" t="str">
        <f t="shared" si="130"/>
        <v/>
      </c>
      <c r="AH1390" s="16">
        <f t="shared" si="131"/>
        <v>0</v>
      </c>
      <c r="AI1390" s="17" t="str">
        <f>IF('Peer Comparison Tool'!$D$12="NR","",IF($C1390='Peer Comparison Tool'!$D$9,COUNT('CECL &lt;50B Database'!$AI$1:AI1389)+1,""))</f>
        <v/>
      </c>
    </row>
    <row r="1391" spans="29:35" x14ac:dyDescent="0.25">
      <c r="AC1391" s="16" t="str">
        <f t="shared" si="126"/>
        <v/>
      </c>
      <c r="AD1391" s="16" t="str">
        <f t="shared" si="127"/>
        <v/>
      </c>
      <c r="AE1391" s="16" t="str">
        <f t="shared" si="128"/>
        <v/>
      </c>
      <c r="AF1391" s="16" t="str">
        <f t="shared" si="129"/>
        <v/>
      </c>
      <c r="AG1391" s="16" t="str">
        <f t="shared" si="130"/>
        <v/>
      </c>
      <c r="AH1391" s="16">
        <f t="shared" si="131"/>
        <v>0</v>
      </c>
      <c r="AI1391" s="17" t="str">
        <f>IF('Peer Comparison Tool'!$D$12="NR","",IF($C1391='Peer Comparison Tool'!$D$9,COUNT('CECL &lt;50B Database'!$AI$1:AI1390)+1,""))</f>
        <v/>
      </c>
    </row>
    <row r="1392" spans="29:35" x14ac:dyDescent="0.25">
      <c r="AC1392" s="16" t="str">
        <f t="shared" si="126"/>
        <v/>
      </c>
      <c r="AD1392" s="16" t="str">
        <f t="shared" si="127"/>
        <v/>
      </c>
      <c r="AE1392" s="16" t="str">
        <f t="shared" si="128"/>
        <v/>
      </c>
      <c r="AF1392" s="16" t="str">
        <f t="shared" si="129"/>
        <v/>
      </c>
      <c r="AG1392" s="16" t="str">
        <f t="shared" si="130"/>
        <v/>
      </c>
      <c r="AH1392" s="16">
        <f t="shared" si="131"/>
        <v>0</v>
      </c>
      <c r="AI1392" s="17" t="str">
        <f>IF('Peer Comparison Tool'!$D$12="NR","",IF($C1392='Peer Comparison Tool'!$D$9,COUNT('CECL &lt;50B Database'!$AI$1:AI1391)+1,""))</f>
        <v/>
      </c>
    </row>
    <row r="1393" spans="29:35" x14ac:dyDescent="0.25">
      <c r="AC1393" s="16" t="str">
        <f t="shared" si="126"/>
        <v/>
      </c>
      <c r="AD1393" s="16" t="str">
        <f t="shared" si="127"/>
        <v/>
      </c>
      <c r="AE1393" s="16" t="str">
        <f t="shared" si="128"/>
        <v/>
      </c>
      <c r="AF1393" s="16" t="str">
        <f t="shared" si="129"/>
        <v/>
      </c>
      <c r="AG1393" s="16" t="str">
        <f t="shared" si="130"/>
        <v/>
      </c>
      <c r="AH1393" s="16">
        <f t="shared" si="131"/>
        <v>0</v>
      </c>
      <c r="AI1393" s="17" t="str">
        <f>IF('Peer Comparison Tool'!$D$12="NR","",IF($C1393='Peer Comparison Tool'!$D$9,COUNT('CECL &lt;50B Database'!$AI$1:AI1392)+1,""))</f>
        <v/>
      </c>
    </row>
    <row r="1394" spans="29:35" x14ac:dyDescent="0.25">
      <c r="AC1394" s="16" t="str">
        <f t="shared" si="126"/>
        <v/>
      </c>
      <c r="AD1394" s="16" t="str">
        <f t="shared" si="127"/>
        <v/>
      </c>
      <c r="AE1394" s="16" t="str">
        <f t="shared" si="128"/>
        <v/>
      </c>
      <c r="AF1394" s="16" t="str">
        <f t="shared" si="129"/>
        <v/>
      </c>
      <c r="AG1394" s="16" t="str">
        <f t="shared" si="130"/>
        <v/>
      </c>
      <c r="AH1394" s="16">
        <f t="shared" si="131"/>
        <v>0</v>
      </c>
      <c r="AI1394" s="17" t="str">
        <f>IF('Peer Comparison Tool'!$D$12="NR","",IF($C1394='Peer Comparison Tool'!$D$9,COUNT('CECL &lt;50B Database'!$AI$1:AI1393)+1,""))</f>
        <v/>
      </c>
    </row>
    <row r="1395" spans="29:35" x14ac:dyDescent="0.25">
      <c r="AC1395" s="16" t="str">
        <f t="shared" si="126"/>
        <v/>
      </c>
      <c r="AD1395" s="16" t="str">
        <f t="shared" si="127"/>
        <v/>
      </c>
      <c r="AE1395" s="16" t="str">
        <f t="shared" si="128"/>
        <v/>
      </c>
      <c r="AF1395" s="16" t="str">
        <f t="shared" si="129"/>
        <v/>
      </c>
      <c r="AG1395" s="16" t="str">
        <f t="shared" si="130"/>
        <v/>
      </c>
      <c r="AH1395" s="16">
        <f t="shared" si="131"/>
        <v>0</v>
      </c>
      <c r="AI1395" s="17" t="str">
        <f>IF('Peer Comparison Tool'!$D$12="NR","",IF($C1395='Peer Comparison Tool'!$D$9,COUNT('CECL &lt;50B Database'!$AI$1:AI1394)+1,""))</f>
        <v/>
      </c>
    </row>
    <row r="1396" spans="29:35" x14ac:dyDescent="0.25">
      <c r="AC1396" s="16" t="str">
        <f t="shared" si="126"/>
        <v/>
      </c>
      <c r="AD1396" s="16" t="str">
        <f t="shared" si="127"/>
        <v/>
      </c>
      <c r="AE1396" s="16" t="str">
        <f t="shared" si="128"/>
        <v/>
      </c>
      <c r="AF1396" s="16" t="str">
        <f t="shared" si="129"/>
        <v/>
      </c>
      <c r="AG1396" s="16" t="str">
        <f t="shared" si="130"/>
        <v/>
      </c>
      <c r="AH1396" s="16">
        <f t="shared" si="131"/>
        <v>0</v>
      </c>
      <c r="AI1396" s="17" t="str">
        <f>IF('Peer Comparison Tool'!$D$12="NR","",IF($C1396='Peer Comparison Tool'!$D$9,COUNT('CECL &lt;50B Database'!$AI$1:AI1395)+1,""))</f>
        <v/>
      </c>
    </row>
    <row r="1397" spans="29:35" x14ac:dyDescent="0.25">
      <c r="AC1397" s="16" t="str">
        <f t="shared" si="126"/>
        <v/>
      </c>
      <c r="AD1397" s="16" t="str">
        <f t="shared" si="127"/>
        <v/>
      </c>
      <c r="AE1397" s="16" t="str">
        <f t="shared" si="128"/>
        <v/>
      </c>
      <c r="AF1397" s="16" t="str">
        <f t="shared" si="129"/>
        <v/>
      </c>
      <c r="AG1397" s="16" t="str">
        <f t="shared" si="130"/>
        <v/>
      </c>
      <c r="AH1397" s="16">
        <f t="shared" si="131"/>
        <v>0</v>
      </c>
      <c r="AI1397" s="17" t="str">
        <f>IF('Peer Comparison Tool'!$D$12="NR","",IF($C1397='Peer Comparison Tool'!$D$9,COUNT('CECL &lt;50B Database'!$AI$1:AI1396)+1,""))</f>
        <v/>
      </c>
    </row>
    <row r="1398" spans="29:35" x14ac:dyDescent="0.25">
      <c r="AC1398" s="16" t="str">
        <f t="shared" si="126"/>
        <v/>
      </c>
      <c r="AD1398" s="16" t="str">
        <f t="shared" si="127"/>
        <v/>
      </c>
      <c r="AE1398" s="16" t="str">
        <f t="shared" si="128"/>
        <v/>
      </c>
      <c r="AF1398" s="16" t="str">
        <f t="shared" si="129"/>
        <v/>
      </c>
      <c r="AG1398" s="16" t="str">
        <f t="shared" si="130"/>
        <v/>
      </c>
      <c r="AH1398" s="16">
        <f t="shared" si="131"/>
        <v>0</v>
      </c>
      <c r="AI1398" s="17" t="str">
        <f>IF('Peer Comparison Tool'!$D$12="NR","",IF($C1398='Peer Comparison Tool'!$D$9,COUNT('CECL &lt;50B Database'!$AI$1:AI1397)+1,""))</f>
        <v/>
      </c>
    </row>
    <row r="1399" spans="29:35" x14ac:dyDescent="0.25">
      <c r="AC1399" s="16" t="str">
        <f t="shared" si="126"/>
        <v/>
      </c>
      <c r="AD1399" s="16" t="str">
        <f t="shared" si="127"/>
        <v/>
      </c>
      <c r="AE1399" s="16" t="str">
        <f t="shared" si="128"/>
        <v/>
      </c>
      <c r="AF1399" s="16" t="str">
        <f t="shared" si="129"/>
        <v/>
      </c>
      <c r="AG1399" s="16" t="str">
        <f t="shared" si="130"/>
        <v/>
      </c>
      <c r="AH1399" s="16">
        <f t="shared" si="131"/>
        <v>0</v>
      </c>
      <c r="AI1399" s="17" t="str">
        <f>IF('Peer Comparison Tool'!$D$12="NR","",IF($C1399='Peer Comparison Tool'!$D$9,COUNT('CECL &lt;50B Database'!$AI$1:AI1398)+1,""))</f>
        <v/>
      </c>
    </row>
    <row r="1400" spans="29:35" x14ac:dyDescent="0.25">
      <c r="AC1400" s="16" t="str">
        <f t="shared" si="126"/>
        <v/>
      </c>
      <c r="AD1400" s="16" t="str">
        <f t="shared" si="127"/>
        <v/>
      </c>
      <c r="AE1400" s="16" t="str">
        <f t="shared" si="128"/>
        <v/>
      </c>
      <c r="AF1400" s="16" t="str">
        <f t="shared" si="129"/>
        <v/>
      </c>
      <c r="AG1400" s="16" t="str">
        <f t="shared" si="130"/>
        <v/>
      </c>
      <c r="AH1400" s="16">
        <f t="shared" si="131"/>
        <v>0</v>
      </c>
      <c r="AI1400" s="17" t="str">
        <f>IF('Peer Comparison Tool'!$D$12="NR","",IF($C1400='Peer Comparison Tool'!$D$9,COUNT('CECL &lt;50B Database'!$AI$1:AI1399)+1,""))</f>
        <v/>
      </c>
    </row>
    <row r="1401" spans="29:35" x14ac:dyDescent="0.25">
      <c r="AC1401" s="16" t="str">
        <f t="shared" si="126"/>
        <v/>
      </c>
      <c r="AD1401" s="16" t="str">
        <f t="shared" si="127"/>
        <v/>
      </c>
      <c r="AE1401" s="16" t="str">
        <f t="shared" si="128"/>
        <v/>
      </c>
      <c r="AF1401" s="16" t="str">
        <f t="shared" si="129"/>
        <v/>
      </c>
      <c r="AG1401" s="16" t="str">
        <f t="shared" si="130"/>
        <v/>
      </c>
      <c r="AH1401" s="16">
        <f t="shared" si="131"/>
        <v>0</v>
      </c>
      <c r="AI1401" s="17" t="str">
        <f>IF('Peer Comparison Tool'!$D$12="NR","",IF($C1401='Peer Comparison Tool'!$D$9,COUNT('CECL &lt;50B Database'!$AI$1:AI1400)+1,""))</f>
        <v/>
      </c>
    </row>
    <row r="1402" spans="29:35" x14ac:dyDescent="0.25">
      <c r="AC1402" s="16" t="str">
        <f t="shared" si="126"/>
        <v/>
      </c>
      <c r="AD1402" s="16" t="str">
        <f t="shared" si="127"/>
        <v/>
      </c>
      <c r="AE1402" s="16" t="str">
        <f t="shared" si="128"/>
        <v/>
      </c>
      <c r="AF1402" s="16" t="str">
        <f t="shared" si="129"/>
        <v/>
      </c>
      <c r="AG1402" s="16" t="str">
        <f t="shared" si="130"/>
        <v/>
      </c>
      <c r="AH1402" s="16">
        <f t="shared" si="131"/>
        <v>0</v>
      </c>
      <c r="AI1402" s="17" t="str">
        <f>IF('Peer Comparison Tool'!$D$12="NR","",IF($C1402='Peer Comparison Tool'!$D$9,COUNT('CECL &lt;50B Database'!$AI$1:AI1401)+1,""))</f>
        <v/>
      </c>
    </row>
    <row r="1403" spans="29:35" x14ac:dyDescent="0.25">
      <c r="AC1403" s="16" t="str">
        <f t="shared" si="126"/>
        <v/>
      </c>
      <c r="AD1403" s="16" t="str">
        <f t="shared" si="127"/>
        <v/>
      </c>
      <c r="AE1403" s="16" t="str">
        <f t="shared" si="128"/>
        <v/>
      </c>
      <c r="AF1403" s="16" t="str">
        <f t="shared" si="129"/>
        <v/>
      </c>
      <c r="AG1403" s="16" t="str">
        <f t="shared" si="130"/>
        <v/>
      </c>
      <c r="AH1403" s="16">
        <f t="shared" si="131"/>
        <v>0</v>
      </c>
      <c r="AI1403" s="17" t="str">
        <f>IF('Peer Comparison Tool'!$D$12="NR","",IF($C1403='Peer Comparison Tool'!$D$9,COUNT('CECL &lt;50B Database'!$AI$1:AI1402)+1,""))</f>
        <v/>
      </c>
    </row>
    <row r="1404" spans="29:35" x14ac:dyDescent="0.25">
      <c r="AC1404" s="16" t="str">
        <f t="shared" si="126"/>
        <v/>
      </c>
      <c r="AD1404" s="16" t="str">
        <f t="shared" si="127"/>
        <v/>
      </c>
      <c r="AE1404" s="16" t="str">
        <f t="shared" si="128"/>
        <v/>
      </c>
      <c r="AF1404" s="16" t="str">
        <f t="shared" si="129"/>
        <v/>
      </c>
      <c r="AG1404" s="16" t="str">
        <f t="shared" si="130"/>
        <v/>
      </c>
      <c r="AH1404" s="16">
        <f t="shared" si="131"/>
        <v>0</v>
      </c>
      <c r="AI1404" s="17" t="str">
        <f>IF('Peer Comparison Tool'!$D$12="NR","",IF($C1404='Peer Comparison Tool'!$D$9,COUNT('CECL &lt;50B Database'!$AI$1:AI1403)+1,""))</f>
        <v/>
      </c>
    </row>
    <row r="1405" spans="29:35" x14ac:dyDescent="0.25">
      <c r="AC1405" s="16" t="str">
        <f t="shared" si="126"/>
        <v/>
      </c>
      <c r="AD1405" s="16" t="str">
        <f t="shared" si="127"/>
        <v/>
      </c>
      <c r="AE1405" s="16" t="str">
        <f t="shared" si="128"/>
        <v/>
      </c>
      <c r="AF1405" s="16" t="str">
        <f t="shared" si="129"/>
        <v/>
      </c>
      <c r="AG1405" s="16" t="str">
        <f t="shared" si="130"/>
        <v/>
      </c>
      <c r="AH1405" s="16">
        <f t="shared" si="131"/>
        <v>0</v>
      </c>
      <c r="AI1405" s="17" t="str">
        <f>IF('Peer Comparison Tool'!$D$12="NR","",IF($C1405='Peer Comparison Tool'!$D$9,COUNT('CECL &lt;50B Database'!$AI$1:AI1404)+1,""))</f>
        <v/>
      </c>
    </row>
    <row r="1406" spans="29:35" x14ac:dyDescent="0.25">
      <c r="AC1406" s="16" t="str">
        <f t="shared" si="126"/>
        <v/>
      </c>
      <c r="AD1406" s="16" t="str">
        <f t="shared" si="127"/>
        <v/>
      </c>
      <c r="AE1406" s="16" t="str">
        <f t="shared" si="128"/>
        <v/>
      </c>
      <c r="AF1406" s="16" t="str">
        <f t="shared" si="129"/>
        <v/>
      </c>
      <c r="AG1406" s="16" t="str">
        <f t="shared" si="130"/>
        <v/>
      </c>
      <c r="AH1406" s="16">
        <f t="shared" si="131"/>
        <v>0</v>
      </c>
      <c r="AI1406" s="17" t="str">
        <f>IF('Peer Comparison Tool'!$D$12="NR","",IF($C1406='Peer Comparison Tool'!$D$9,COUNT('CECL &lt;50B Database'!$AI$1:AI1405)+1,""))</f>
        <v/>
      </c>
    </row>
    <row r="1407" spans="29:35" x14ac:dyDescent="0.25">
      <c r="AC1407" s="16" t="str">
        <f t="shared" si="126"/>
        <v/>
      </c>
      <c r="AD1407" s="16" t="str">
        <f t="shared" si="127"/>
        <v/>
      </c>
      <c r="AE1407" s="16" t="str">
        <f t="shared" si="128"/>
        <v/>
      </c>
      <c r="AF1407" s="16" t="str">
        <f t="shared" si="129"/>
        <v/>
      </c>
      <c r="AG1407" s="16" t="str">
        <f t="shared" si="130"/>
        <v/>
      </c>
      <c r="AH1407" s="16">
        <f t="shared" si="131"/>
        <v>0</v>
      </c>
      <c r="AI1407" s="17" t="str">
        <f>IF('Peer Comparison Tool'!$D$12="NR","",IF($C1407='Peer Comparison Tool'!$D$9,COUNT('CECL &lt;50B Database'!$AI$1:AI1406)+1,""))</f>
        <v/>
      </c>
    </row>
    <row r="1408" spans="29:35" x14ac:dyDescent="0.25">
      <c r="AC1408" s="16" t="str">
        <f t="shared" si="126"/>
        <v/>
      </c>
      <c r="AD1408" s="16" t="str">
        <f t="shared" si="127"/>
        <v/>
      </c>
      <c r="AE1408" s="16" t="str">
        <f t="shared" si="128"/>
        <v/>
      </c>
      <c r="AF1408" s="16" t="str">
        <f t="shared" si="129"/>
        <v/>
      </c>
      <c r="AG1408" s="16" t="str">
        <f t="shared" si="130"/>
        <v/>
      </c>
      <c r="AH1408" s="16">
        <f t="shared" si="131"/>
        <v>0</v>
      </c>
      <c r="AI1408" s="17" t="str">
        <f>IF('Peer Comparison Tool'!$D$12="NR","",IF($C1408='Peer Comparison Tool'!$D$9,COUNT('CECL &lt;50B Database'!$AI$1:AI1407)+1,""))</f>
        <v/>
      </c>
    </row>
    <row r="1409" spans="29:35" x14ac:dyDescent="0.25">
      <c r="AC1409" s="16" t="str">
        <f t="shared" si="126"/>
        <v/>
      </c>
      <c r="AD1409" s="16" t="str">
        <f t="shared" si="127"/>
        <v/>
      </c>
      <c r="AE1409" s="16" t="str">
        <f t="shared" si="128"/>
        <v/>
      </c>
      <c r="AF1409" s="16" t="str">
        <f t="shared" si="129"/>
        <v/>
      </c>
      <c r="AG1409" s="16" t="str">
        <f t="shared" si="130"/>
        <v/>
      </c>
      <c r="AH1409" s="16">
        <f t="shared" si="131"/>
        <v>0</v>
      </c>
      <c r="AI1409" s="17" t="str">
        <f>IF('Peer Comparison Tool'!$D$12="NR","",IF($C1409='Peer Comparison Tool'!$D$9,COUNT('CECL &lt;50B Database'!$AI$1:AI1408)+1,""))</f>
        <v/>
      </c>
    </row>
    <row r="1410" spans="29:35" x14ac:dyDescent="0.25">
      <c r="AC1410" s="16" t="str">
        <f t="shared" si="126"/>
        <v/>
      </c>
      <c r="AD1410" s="16" t="str">
        <f t="shared" si="127"/>
        <v/>
      </c>
      <c r="AE1410" s="16" t="str">
        <f t="shared" si="128"/>
        <v/>
      </c>
      <c r="AF1410" s="16" t="str">
        <f t="shared" si="129"/>
        <v/>
      </c>
      <c r="AG1410" s="16" t="str">
        <f t="shared" si="130"/>
        <v/>
      </c>
      <c r="AH1410" s="16">
        <f t="shared" si="131"/>
        <v>0</v>
      </c>
      <c r="AI1410" s="17" t="str">
        <f>IF('Peer Comparison Tool'!$D$12="NR","",IF($C1410='Peer Comparison Tool'!$D$9,COUNT('CECL &lt;50B Database'!$AI$1:AI1409)+1,""))</f>
        <v/>
      </c>
    </row>
    <row r="1411" spans="29:35" x14ac:dyDescent="0.25">
      <c r="AC1411" s="16" t="str">
        <f t="shared" ref="AC1411:AC1474" si="132">IF(AND($G1411&gt;=10000000,$G1411&lt;50000000),$K1411,"")</f>
        <v/>
      </c>
      <c r="AD1411" s="16" t="str">
        <f t="shared" ref="AD1411:AD1474" si="133">IF(AND($G1411&gt;=5000000,$G1411&lt;9999999),$K1411,"")</f>
        <v/>
      </c>
      <c r="AE1411" s="16" t="str">
        <f t="shared" ref="AE1411:AE1474" si="134">IF(AND($G1411&gt;=1000000,$G1411&lt;4999999),$K1411,"")</f>
        <v/>
      </c>
      <c r="AF1411" s="16" t="str">
        <f t="shared" ref="AF1411:AF1474" si="135">IF(AND($G1411&gt;=500000,$G1411&lt;999999),$K1411,"")</f>
        <v/>
      </c>
      <c r="AG1411" s="16" t="str">
        <f t="shared" ref="AG1411:AG1474" si="136">IF(AND($G1411&gt;=100000,$G1411&lt;499999),$K1411,"")</f>
        <v/>
      </c>
      <c r="AH1411" s="16">
        <f t="shared" ref="AH1411:AH1474" si="137">IF(AND($G1411&gt;=0,$G1411&lt;99999),$K1411,"")</f>
        <v>0</v>
      </c>
      <c r="AI1411" s="17" t="str">
        <f>IF('Peer Comparison Tool'!$D$12="NR","",IF($C1411='Peer Comparison Tool'!$D$9,COUNT('CECL &lt;50B Database'!$AI$1:AI1410)+1,""))</f>
        <v/>
      </c>
    </row>
    <row r="1412" spans="29:35" x14ac:dyDescent="0.25">
      <c r="AC1412" s="16" t="str">
        <f t="shared" si="132"/>
        <v/>
      </c>
      <c r="AD1412" s="16" t="str">
        <f t="shared" si="133"/>
        <v/>
      </c>
      <c r="AE1412" s="16" t="str">
        <f t="shared" si="134"/>
        <v/>
      </c>
      <c r="AF1412" s="16" t="str">
        <f t="shared" si="135"/>
        <v/>
      </c>
      <c r="AG1412" s="16" t="str">
        <f t="shared" si="136"/>
        <v/>
      </c>
      <c r="AH1412" s="16">
        <f t="shared" si="137"/>
        <v>0</v>
      </c>
      <c r="AI1412" s="17" t="str">
        <f>IF('Peer Comparison Tool'!$D$12="NR","",IF($C1412='Peer Comparison Tool'!$D$9,COUNT('CECL &lt;50B Database'!$AI$1:AI1411)+1,""))</f>
        <v/>
      </c>
    </row>
    <row r="1413" spans="29:35" x14ac:dyDescent="0.25">
      <c r="AC1413" s="16" t="str">
        <f t="shared" si="132"/>
        <v/>
      </c>
      <c r="AD1413" s="16" t="str">
        <f t="shared" si="133"/>
        <v/>
      </c>
      <c r="AE1413" s="16" t="str">
        <f t="shared" si="134"/>
        <v/>
      </c>
      <c r="AF1413" s="16" t="str">
        <f t="shared" si="135"/>
        <v/>
      </c>
      <c r="AG1413" s="16" t="str">
        <f t="shared" si="136"/>
        <v/>
      </c>
      <c r="AH1413" s="16">
        <f t="shared" si="137"/>
        <v>0</v>
      </c>
      <c r="AI1413" s="17" t="str">
        <f>IF('Peer Comparison Tool'!$D$12="NR","",IF($C1413='Peer Comparison Tool'!$D$9,COUNT('CECL &lt;50B Database'!$AI$1:AI1412)+1,""))</f>
        <v/>
      </c>
    </row>
    <row r="1414" spans="29:35" x14ac:dyDescent="0.25">
      <c r="AC1414" s="16" t="str">
        <f t="shared" si="132"/>
        <v/>
      </c>
      <c r="AD1414" s="16" t="str">
        <f t="shared" si="133"/>
        <v/>
      </c>
      <c r="AE1414" s="16" t="str">
        <f t="shared" si="134"/>
        <v/>
      </c>
      <c r="AF1414" s="16" t="str">
        <f t="shared" si="135"/>
        <v/>
      </c>
      <c r="AG1414" s="16" t="str">
        <f t="shared" si="136"/>
        <v/>
      </c>
      <c r="AH1414" s="16">
        <f t="shared" si="137"/>
        <v>0</v>
      </c>
      <c r="AI1414" s="17" t="str">
        <f>IF('Peer Comparison Tool'!$D$12="NR","",IF($C1414='Peer Comparison Tool'!$D$9,COUNT('CECL &lt;50B Database'!$AI$1:AI1413)+1,""))</f>
        <v/>
      </c>
    </row>
    <row r="1415" spans="29:35" x14ac:dyDescent="0.25">
      <c r="AC1415" s="16" t="str">
        <f t="shared" si="132"/>
        <v/>
      </c>
      <c r="AD1415" s="16" t="str">
        <f t="shared" si="133"/>
        <v/>
      </c>
      <c r="AE1415" s="16" t="str">
        <f t="shared" si="134"/>
        <v/>
      </c>
      <c r="AF1415" s="16" t="str">
        <f t="shared" si="135"/>
        <v/>
      </c>
      <c r="AG1415" s="16" t="str">
        <f t="shared" si="136"/>
        <v/>
      </c>
      <c r="AH1415" s="16">
        <f t="shared" si="137"/>
        <v>0</v>
      </c>
      <c r="AI1415" s="17" t="str">
        <f>IF('Peer Comparison Tool'!$D$12="NR","",IF($C1415='Peer Comparison Tool'!$D$9,COUNT('CECL &lt;50B Database'!$AI$1:AI1414)+1,""))</f>
        <v/>
      </c>
    </row>
    <row r="1416" spans="29:35" x14ac:dyDescent="0.25">
      <c r="AC1416" s="16" t="str">
        <f t="shared" si="132"/>
        <v/>
      </c>
      <c r="AD1416" s="16" t="str">
        <f t="shared" si="133"/>
        <v/>
      </c>
      <c r="AE1416" s="16" t="str">
        <f t="shared" si="134"/>
        <v/>
      </c>
      <c r="AF1416" s="16" t="str">
        <f t="shared" si="135"/>
        <v/>
      </c>
      <c r="AG1416" s="16" t="str">
        <f t="shared" si="136"/>
        <v/>
      </c>
      <c r="AH1416" s="16">
        <f t="shared" si="137"/>
        <v>0</v>
      </c>
      <c r="AI1416" s="17" t="str">
        <f>IF('Peer Comparison Tool'!$D$12="NR","",IF($C1416='Peer Comparison Tool'!$D$9,COUNT('CECL &lt;50B Database'!$AI$1:AI1415)+1,""))</f>
        <v/>
      </c>
    </row>
    <row r="1417" spans="29:35" x14ac:dyDescent="0.25">
      <c r="AC1417" s="16" t="str">
        <f t="shared" si="132"/>
        <v/>
      </c>
      <c r="AD1417" s="16" t="str">
        <f t="shared" si="133"/>
        <v/>
      </c>
      <c r="AE1417" s="16" t="str">
        <f t="shared" si="134"/>
        <v/>
      </c>
      <c r="AF1417" s="16" t="str">
        <f t="shared" si="135"/>
        <v/>
      </c>
      <c r="AG1417" s="16" t="str">
        <f t="shared" si="136"/>
        <v/>
      </c>
      <c r="AH1417" s="16">
        <f t="shared" si="137"/>
        <v>0</v>
      </c>
      <c r="AI1417" s="17" t="str">
        <f>IF('Peer Comparison Tool'!$D$12="NR","",IF($C1417='Peer Comparison Tool'!$D$9,COUNT('CECL &lt;50B Database'!$AI$1:AI1416)+1,""))</f>
        <v/>
      </c>
    </row>
    <row r="1418" spans="29:35" x14ac:dyDescent="0.25">
      <c r="AC1418" s="16" t="str">
        <f t="shared" si="132"/>
        <v/>
      </c>
      <c r="AD1418" s="16" t="str">
        <f t="shared" si="133"/>
        <v/>
      </c>
      <c r="AE1418" s="16" t="str">
        <f t="shared" si="134"/>
        <v/>
      </c>
      <c r="AF1418" s="16" t="str">
        <f t="shared" si="135"/>
        <v/>
      </c>
      <c r="AG1418" s="16" t="str">
        <f t="shared" si="136"/>
        <v/>
      </c>
      <c r="AH1418" s="16">
        <f t="shared" si="137"/>
        <v>0</v>
      </c>
      <c r="AI1418" s="17" t="str">
        <f>IF('Peer Comparison Tool'!$D$12="NR","",IF($C1418='Peer Comparison Tool'!$D$9,COUNT('CECL &lt;50B Database'!$AI$1:AI1417)+1,""))</f>
        <v/>
      </c>
    </row>
    <row r="1419" spans="29:35" x14ac:dyDescent="0.25">
      <c r="AC1419" s="16" t="str">
        <f t="shared" si="132"/>
        <v/>
      </c>
      <c r="AD1419" s="16" t="str">
        <f t="shared" si="133"/>
        <v/>
      </c>
      <c r="AE1419" s="16" t="str">
        <f t="shared" si="134"/>
        <v/>
      </c>
      <c r="AF1419" s="16" t="str">
        <f t="shared" si="135"/>
        <v/>
      </c>
      <c r="AG1419" s="16" t="str">
        <f t="shared" si="136"/>
        <v/>
      </c>
      <c r="AH1419" s="16">
        <f t="shared" si="137"/>
        <v>0</v>
      </c>
      <c r="AI1419" s="17" t="str">
        <f>IF('Peer Comparison Tool'!$D$12="NR","",IF($C1419='Peer Comparison Tool'!$D$9,COUNT('CECL &lt;50B Database'!$AI$1:AI1418)+1,""))</f>
        <v/>
      </c>
    </row>
    <row r="1420" spans="29:35" x14ac:dyDescent="0.25">
      <c r="AC1420" s="16" t="str">
        <f t="shared" si="132"/>
        <v/>
      </c>
      <c r="AD1420" s="16" t="str">
        <f t="shared" si="133"/>
        <v/>
      </c>
      <c r="AE1420" s="16" t="str">
        <f t="shared" si="134"/>
        <v/>
      </c>
      <c r="AF1420" s="16" t="str">
        <f t="shared" si="135"/>
        <v/>
      </c>
      <c r="AG1420" s="16" t="str">
        <f t="shared" si="136"/>
        <v/>
      </c>
      <c r="AH1420" s="16">
        <f t="shared" si="137"/>
        <v>0</v>
      </c>
      <c r="AI1420" s="17" t="str">
        <f>IF('Peer Comparison Tool'!$D$12="NR","",IF($C1420='Peer Comparison Tool'!$D$9,COUNT('CECL &lt;50B Database'!$AI$1:AI1419)+1,""))</f>
        <v/>
      </c>
    </row>
    <row r="1421" spans="29:35" x14ac:dyDescent="0.25">
      <c r="AC1421" s="16" t="str">
        <f t="shared" si="132"/>
        <v/>
      </c>
      <c r="AD1421" s="16" t="str">
        <f t="shared" si="133"/>
        <v/>
      </c>
      <c r="AE1421" s="16" t="str">
        <f t="shared" si="134"/>
        <v/>
      </c>
      <c r="AF1421" s="16" t="str">
        <f t="shared" si="135"/>
        <v/>
      </c>
      <c r="AG1421" s="16" t="str">
        <f t="shared" si="136"/>
        <v/>
      </c>
      <c r="AH1421" s="16">
        <f t="shared" si="137"/>
        <v>0</v>
      </c>
      <c r="AI1421" s="17" t="str">
        <f>IF('Peer Comparison Tool'!$D$12="NR","",IF($C1421='Peer Comparison Tool'!$D$9,COUNT('CECL &lt;50B Database'!$AI$1:AI1420)+1,""))</f>
        <v/>
      </c>
    </row>
    <row r="1422" spans="29:35" x14ac:dyDescent="0.25">
      <c r="AC1422" s="16" t="str">
        <f t="shared" si="132"/>
        <v/>
      </c>
      <c r="AD1422" s="16" t="str">
        <f t="shared" si="133"/>
        <v/>
      </c>
      <c r="AE1422" s="16" t="str">
        <f t="shared" si="134"/>
        <v/>
      </c>
      <c r="AF1422" s="16" t="str">
        <f t="shared" si="135"/>
        <v/>
      </c>
      <c r="AG1422" s="16" t="str">
        <f t="shared" si="136"/>
        <v/>
      </c>
      <c r="AH1422" s="16">
        <f t="shared" si="137"/>
        <v>0</v>
      </c>
      <c r="AI1422" s="17" t="str">
        <f>IF('Peer Comparison Tool'!$D$12="NR","",IF($C1422='Peer Comparison Tool'!$D$9,COUNT('CECL &lt;50B Database'!$AI$1:AI1421)+1,""))</f>
        <v/>
      </c>
    </row>
    <row r="1423" spans="29:35" x14ac:dyDescent="0.25">
      <c r="AC1423" s="16" t="str">
        <f t="shared" si="132"/>
        <v/>
      </c>
      <c r="AD1423" s="16" t="str">
        <f t="shared" si="133"/>
        <v/>
      </c>
      <c r="AE1423" s="16" t="str">
        <f t="shared" si="134"/>
        <v/>
      </c>
      <c r="AF1423" s="16" t="str">
        <f t="shared" si="135"/>
        <v/>
      </c>
      <c r="AG1423" s="16" t="str">
        <f t="shared" si="136"/>
        <v/>
      </c>
      <c r="AH1423" s="16">
        <f t="shared" si="137"/>
        <v>0</v>
      </c>
      <c r="AI1423" s="17" t="str">
        <f>IF('Peer Comparison Tool'!$D$12="NR","",IF($C1423='Peer Comparison Tool'!$D$9,COUNT('CECL &lt;50B Database'!$AI$1:AI1422)+1,""))</f>
        <v/>
      </c>
    </row>
    <row r="1424" spans="29:35" x14ac:dyDescent="0.25">
      <c r="AC1424" s="16" t="str">
        <f t="shared" si="132"/>
        <v/>
      </c>
      <c r="AD1424" s="16" t="str">
        <f t="shared" si="133"/>
        <v/>
      </c>
      <c r="AE1424" s="16" t="str">
        <f t="shared" si="134"/>
        <v/>
      </c>
      <c r="AF1424" s="16" t="str">
        <f t="shared" si="135"/>
        <v/>
      </c>
      <c r="AG1424" s="16" t="str">
        <f t="shared" si="136"/>
        <v/>
      </c>
      <c r="AH1424" s="16">
        <f t="shared" si="137"/>
        <v>0</v>
      </c>
      <c r="AI1424" s="17" t="str">
        <f>IF('Peer Comparison Tool'!$D$12="NR","",IF($C1424='Peer Comparison Tool'!$D$9,COUNT('CECL &lt;50B Database'!$AI$1:AI1423)+1,""))</f>
        <v/>
      </c>
    </row>
    <row r="1425" spans="29:35" x14ac:dyDescent="0.25">
      <c r="AC1425" s="16" t="str">
        <f t="shared" si="132"/>
        <v/>
      </c>
      <c r="AD1425" s="16" t="str">
        <f t="shared" si="133"/>
        <v/>
      </c>
      <c r="AE1425" s="16" t="str">
        <f t="shared" si="134"/>
        <v/>
      </c>
      <c r="AF1425" s="16" t="str">
        <f t="shared" si="135"/>
        <v/>
      </c>
      <c r="AG1425" s="16" t="str">
        <f t="shared" si="136"/>
        <v/>
      </c>
      <c r="AH1425" s="16">
        <f t="shared" si="137"/>
        <v>0</v>
      </c>
      <c r="AI1425" s="17" t="str">
        <f>IF('Peer Comparison Tool'!$D$12="NR","",IF($C1425='Peer Comparison Tool'!$D$9,COUNT('CECL &lt;50B Database'!$AI$1:AI1424)+1,""))</f>
        <v/>
      </c>
    </row>
    <row r="1426" spans="29:35" x14ac:dyDescent="0.25">
      <c r="AC1426" s="16" t="str">
        <f t="shared" si="132"/>
        <v/>
      </c>
      <c r="AD1426" s="16" t="str">
        <f t="shared" si="133"/>
        <v/>
      </c>
      <c r="AE1426" s="16" t="str">
        <f t="shared" si="134"/>
        <v/>
      </c>
      <c r="AF1426" s="16" t="str">
        <f t="shared" si="135"/>
        <v/>
      </c>
      <c r="AG1426" s="16" t="str">
        <f t="shared" si="136"/>
        <v/>
      </c>
      <c r="AH1426" s="16">
        <f t="shared" si="137"/>
        <v>0</v>
      </c>
      <c r="AI1426" s="17" t="str">
        <f>IF('Peer Comparison Tool'!$D$12="NR","",IF($C1426='Peer Comparison Tool'!$D$9,COUNT('CECL &lt;50B Database'!$AI$1:AI1425)+1,""))</f>
        <v/>
      </c>
    </row>
    <row r="1427" spans="29:35" x14ac:dyDescent="0.25">
      <c r="AC1427" s="16" t="str">
        <f t="shared" si="132"/>
        <v/>
      </c>
      <c r="AD1427" s="16" t="str">
        <f t="shared" si="133"/>
        <v/>
      </c>
      <c r="AE1427" s="16" t="str">
        <f t="shared" si="134"/>
        <v/>
      </c>
      <c r="AF1427" s="16" t="str">
        <f t="shared" si="135"/>
        <v/>
      </c>
      <c r="AG1427" s="16" t="str">
        <f t="shared" si="136"/>
        <v/>
      </c>
      <c r="AH1427" s="16">
        <f t="shared" si="137"/>
        <v>0</v>
      </c>
      <c r="AI1427" s="17" t="str">
        <f>IF('Peer Comparison Tool'!$D$12="NR","",IF($C1427='Peer Comparison Tool'!$D$9,COUNT('CECL &lt;50B Database'!$AI$1:AI1426)+1,""))</f>
        <v/>
      </c>
    </row>
    <row r="1428" spans="29:35" x14ac:dyDescent="0.25">
      <c r="AC1428" s="16" t="str">
        <f t="shared" si="132"/>
        <v/>
      </c>
      <c r="AD1428" s="16" t="str">
        <f t="shared" si="133"/>
        <v/>
      </c>
      <c r="AE1428" s="16" t="str">
        <f t="shared" si="134"/>
        <v/>
      </c>
      <c r="AF1428" s="16" t="str">
        <f t="shared" si="135"/>
        <v/>
      </c>
      <c r="AG1428" s="16" t="str">
        <f t="shared" si="136"/>
        <v/>
      </c>
      <c r="AH1428" s="16">
        <f t="shared" si="137"/>
        <v>0</v>
      </c>
      <c r="AI1428" s="17" t="str">
        <f>IF('Peer Comparison Tool'!$D$12="NR","",IF($C1428='Peer Comparison Tool'!$D$9,COUNT('CECL &lt;50B Database'!$AI$1:AI1427)+1,""))</f>
        <v/>
      </c>
    </row>
    <row r="1429" spans="29:35" x14ac:dyDescent="0.25">
      <c r="AC1429" s="16" t="str">
        <f t="shared" si="132"/>
        <v/>
      </c>
      <c r="AD1429" s="16" t="str">
        <f t="shared" si="133"/>
        <v/>
      </c>
      <c r="AE1429" s="16" t="str">
        <f t="shared" si="134"/>
        <v/>
      </c>
      <c r="AF1429" s="16" t="str">
        <f t="shared" si="135"/>
        <v/>
      </c>
      <c r="AG1429" s="16" t="str">
        <f t="shared" si="136"/>
        <v/>
      </c>
      <c r="AH1429" s="16">
        <f t="shared" si="137"/>
        <v>0</v>
      </c>
      <c r="AI1429" s="17" t="str">
        <f>IF('Peer Comparison Tool'!$D$12="NR","",IF($C1429='Peer Comparison Tool'!$D$9,COUNT('CECL &lt;50B Database'!$AI$1:AI1428)+1,""))</f>
        <v/>
      </c>
    </row>
    <row r="1430" spans="29:35" x14ac:dyDescent="0.25">
      <c r="AC1430" s="16" t="str">
        <f t="shared" si="132"/>
        <v/>
      </c>
      <c r="AD1430" s="16" t="str">
        <f t="shared" si="133"/>
        <v/>
      </c>
      <c r="AE1430" s="16" t="str">
        <f t="shared" si="134"/>
        <v/>
      </c>
      <c r="AF1430" s="16" t="str">
        <f t="shared" si="135"/>
        <v/>
      </c>
      <c r="AG1430" s="16" t="str">
        <f t="shared" si="136"/>
        <v/>
      </c>
      <c r="AH1430" s="16">
        <f t="shared" si="137"/>
        <v>0</v>
      </c>
      <c r="AI1430" s="17" t="str">
        <f>IF('Peer Comparison Tool'!$D$12="NR","",IF($C1430='Peer Comparison Tool'!$D$9,COUNT('CECL &lt;50B Database'!$AI$1:AI1429)+1,""))</f>
        <v/>
      </c>
    </row>
    <row r="1431" spans="29:35" x14ac:dyDescent="0.25">
      <c r="AC1431" s="16" t="str">
        <f t="shared" si="132"/>
        <v/>
      </c>
      <c r="AD1431" s="16" t="str">
        <f t="shared" si="133"/>
        <v/>
      </c>
      <c r="AE1431" s="16" t="str">
        <f t="shared" si="134"/>
        <v/>
      </c>
      <c r="AF1431" s="16" t="str">
        <f t="shared" si="135"/>
        <v/>
      </c>
      <c r="AG1431" s="16" t="str">
        <f t="shared" si="136"/>
        <v/>
      </c>
      <c r="AH1431" s="16">
        <f t="shared" si="137"/>
        <v>0</v>
      </c>
      <c r="AI1431" s="17" t="str">
        <f>IF('Peer Comparison Tool'!$D$12="NR","",IF($C1431='Peer Comparison Tool'!$D$9,COUNT('CECL &lt;50B Database'!$AI$1:AI1430)+1,""))</f>
        <v/>
      </c>
    </row>
    <row r="1432" spans="29:35" x14ac:dyDescent="0.25">
      <c r="AC1432" s="16" t="str">
        <f t="shared" si="132"/>
        <v/>
      </c>
      <c r="AD1432" s="16" t="str">
        <f t="shared" si="133"/>
        <v/>
      </c>
      <c r="AE1432" s="16" t="str">
        <f t="shared" si="134"/>
        <v/>
      </c>
      <c r="AF1432" s="16" t="str">
        <f t="shared" si="135"/>
        <v/>
      </c>
      <c r="AG1432" s="16" t="str">
        <f t="shared" si="136"/>
        <v/>
      </c>
      <c r="AH1432" s="16">
        <f t="shared" si="137"/>
        <v>0</v>
      </c>
      <c r="AI1432" s="17" t="str">
        <f>IF('Peer Comparison Tool'!$D$12="NR","",IF($C1432='Peer Comparison Tool'!$D$9,COUNT('CECL &lt;50B Database'!$AI$1:AI1431)+1,""))</f>
        <v/>
      </c>
    </row>
    <row r="1433" spans="29:35" x14ac:dyDescent="0.25">
      <c r="AC1433" s="16" t="str">
        <f t="shared" si="132"/>
        <v/>
      </c>
      <c r="AD1433" s="16" t="str">
        <f t="shared" si="133"/>
        <v/>
      </c>
      <c r="AE1433" s="16" t="str">
        <f t="shared" si="134"/>
        <v/>
      </c>
      <c r="AF1433" s="16" t="str">
        <f t="shared" si="135"/>
        <v/>
      </c>
      <c r="AG1433" s="16" t="str">
        <f t="shared" si="136"/>
        <v/>
      </c>
      <c r="AH1433" s="16">
        <f t="shared" si="137"/>
        <v>0</v>
      </c>
      <c r="AI1433" s="17" t="str">
        <f>IF('Peer Comparison Tool'!$D$12="NR","",IF($C1433='Peer Comparison Tool'!$D$9,COUNT('CECL &lt;50B Database'!$AI$1:AI1432)+1,""))</f>
        <v/>
      </c>
    </row>
    <row r="1434" spans="29:35" x14ac:dyDescent="0.25">
      <c r="AC1434" s="16" t="str">
        <f t="shared" si="132"/>
        <v/>
      </c>
      <c r="AD1434" s="16" t="str">
        <f t="shared" si="133"/>
        <v/>
      </c>
      <c r="AE1434" s="16" t="str">
        <f t="shared" si="134"/>
        <v/>
      </c>
      <c r="AF1434" s="16" t="str">
        <f t="shared" si="135"/>
        <v/>
      </c>
      <c r="AG1434" s="16" t="str">
        <f t="shared" si="136"/>
        <v/>
      </c>
      <c r="AH1434" s="16">
        <f t="shared" si="137"/>
        <v>0</v>
      </c>
      <c r="AI1434" s="17" t="str">
        <f>IF('Peer Comparison Tool'!$D$12="NR","",IF($C1434='Peer Comparison Tool'!$D$9,COUNT('CECL &lt;50B Database'!$AI$1:AI1433)+1,""))</f>
        <v/>
      </c>
    </row>
    <row r="1435" spans="29:35" x14ac:dyDescent="0.25">
      <c r="AC1435" s="16" t="str">
        <f t="shared" si="132"/>
        <v/>
      </c>
      <c r="AD1435" s="16" t="str">
        <f t="shared" si="133"/>
        <v/>
      </c>
      <c r="AE1435" s="16" t="str">
        <f t="shared" si="134"/>
        <v/>
      </c>
      <c r="AF1435" s="16" t="str">
        <f t="shared" si="135"/>
        <v/>
      </c>
      <c r="AG1435" s="16" t="str">
        <f t="shared" si="136"/>
        <v/>
      </c>
      <c r="AH1435" s="16">
        <f t="shared" si="137"/>
        <v>0</v>
      </c>
      <c r="AI1435" s="17" t="str">
        <f>IF('Peer Comparison Tool'!$D$12="NR","",IF($C1435='Peer Comparison Tool'!$D$9,COUNT('CECL &lt;50B Database'!$AI$1:AI1434)+1,""))</f>
        <v/>
      </c>
    </row>
    <row r="1436" spans="29:35" x14ac:dyDescent="0.25">
      <c r="AC1436" s="16" t="str">
        <f t="shared" si="132"/>
        <v/>
      </c>
      <c r="AD1436" s="16" t="str">
        <f t="shared" si="133"/>
        <v/>
      </c>
      <c r="AE1436" s="16" t="str">
        <f t="shared" si="134"/>
        <v/>
      </c>
      <c r="AF1436" s="16" t="str">
        <f t="shared" si="135"/>
        <v/>
      </c>
      <c r="AG1436" s="16" t="str">
        <f t="shared" si="136"/>
        <v/>
      </c>
      <c r="AH1436" s="16">
        <f t="shared" si="137"/>
        <v>0</v>
      </c>
      <c r="AI1436" s="17" t="str">
        <f>IF('Peer Comparison Tool'!$D$12="NR","",IF($C1436='Peer Comparison Tool'!$D$9,COUNT('CECL &lt;50B Database'!$AI$1:AI1435)+1,""))</f>
        <v/>
      </c>
    </row>
    <row r="1437" spans="29:35" x14ac:dyDescent="0.25">
      <c r="AC1437" s="16" t="str">
        <f t="shared" si="132"/>
        <v/>
      </c>
      <c r="AD1437" s="16" t="str">
        <f t="shared" si="133"/>
        <v/>
      </c>
      <c r="AE1437" s="16" t="str">
        <f t="shared" si="134"/>
        <v/>
      </c>
      <c r="AF1437" s="16" t="str">
        <f t="shared" si="135"/>
        <v/>
      </c>
      <c r="AG1437" s="16" t="str">
        <f t="shared" si="136"/>
        <v/>
      </c>
      <c r="AH1437" s="16">
        <f t="shared" si="137"/>
        <v>0</v>
      </c>
      <c r="AI1437" s="17" t="str">
        <f>IF('Peer Comparison Tool'!$D$12="NR","",IF($C1437='Peer Comparison Tool'!$D$9,COUNT('CECL &lt;50B Database'!$AI$1:AI1436)+1,""))</f>
        <v/>
      </c>
    </row>
    <row r="1438" spans="29:35" x14ac:dyDescent="0.25">
      <c r="AC1438" s="16" t="str">
        <f t="shared" si="132"/>
        <v/>
      </c>
      <c r="AD1438" s="16" t="str">
        <f t="shared" si="133"/>
        <v/>
      </c>
      <c r="AE1438" s="16" t="str">
        <f t="shared" si="134"/>
        <v/>
      </c>
      <c r="AF1438" s="16" t="str">
        <f t="shared" si="135"/>
        <v/>
      </c>
      <c r="AG1438" s="16" t="str">
        <f t="shared" si="136"/>
        <v/>
      </c>
      <c r="AH1438" s="16">
        <f t="shared" si="137"/>
        <v>0</v>
      </c>
      <c r="AI1438" s="17" t="str">
        <f>IF('Peer Comparison Tool'!$D$12="NR","",IF($C1438='Peer Comparison Tool'!$D$9,COUNT('CECL &lt;50B Database'!$AI$1:AI1437)+1,""))</f>
        <v/>
      </c>
    </row>
    <row r="1439" spans="29:35" x14ac:dyDescent="0.25">
      <c r="AC1439" s="16" t="str">
        <f t="shared" si="132"/>
        <v/>
      </c>
      <c r="AD1439" s="16" t="str">
        <f t="shared" si="133"/>
        <v/>
      </c>
      <c r="AE1439" s="16" t="str">
        <f t="shared" si="134"/>
        <v/>
      </c>
      <c r="AF1439" s="16" t="str">
        <f t="shared" si="135"/>
        <v/>
      </c>
      <c r="AG1439" s="16" t="str">
        <f t="shared" si="136"/>
        <v/>
      </c>
      <c r="AH1439" s="16">
        <f t="shared" si="137"/>
        <v>0</v>
      </c>
      <c r="AI1439" s="17" t="str">
        <f>IF('Peer Comparison Tool'!$D$12="NR","",IF($C1439='Peer Comparison Tool'!$D$9,COUNT('CECL &lt;50B Database'!$AI$1:AI1438)+1,""))</f>
        <v/>
      </c>
    </row>
    <row r="1440" spans="29:35" x14ac:dyDescent="0.25">
      <c r="AC1440" s="16" t="str">
        <f t="shared" si="132"/>
        <v/>
      </c>
      <c r="AD1440" s="16" t="str">
        <f t="shared" si="133"/>
        <v/>
      </c>
      <c r="AE1440" s="16" t="str">
        <f t="shared" si="134"/>
        <v/>
      </c>
      <c r="AF1440" s="16" t="str">
        <f t="shared" si="135"/>
        <v/>
      </c>
      <c r="AG1440" s="16" t="str">
        <f t="shared" si="136"/>
        <v/>
      </c>
      <c r="AH1440" s="16">
        <f t="shared" si="137"/>
        <v>0</v>
      </c>
      <c r="AI1440" s="17" t="str">
        <f>IF('Peer Comparison Tool'!$D$12="NR","",IF($C1440='Peer Comparison Tool'!$D$9,COUNT('CECL &lt;50B Database'!$AI$1:AI1439)+1,""))</f>
        <v/>
      </c>
    </row>
    <row r="1441" spans="29:35" x14ac:dyDescent="0.25">
      <c r="AC1441" s="16" t="str">
        <f t="shared" si="132"/>
        <v/>
      </c>
      <c r="AD1441" s="16" t="str">
        <f t="shared" si="133"/>
        <v/>
      </c>
      <c r="AE1441" s="16" t="str">
        <f t="shared" si="134"/>
        <v/>
      </c>
      <c r="AF1441" s="16" t="str">
        <f t="shared" si="135"/>
        <v/>
      </c>
      <c r="AG1441" s="16" t="str">
        <f t="shared" si="136"/>
        <v/>
      </c>
      <c r="AH1441" s="16">
        <f t="shared" si="137"/>
        <v>0</v>
      </c>
      <c r="AI1441" s="17" t="str">
        <f>IF('Peer Comparison Tool'!$D$12="NR","",IF($C1441='Peer Comparison Tool'!$D$9,COUNT('CECL &lt;50B Database'!$AI$1:AI1440)+1,""))</f>
        <v/>
      </c>
    </row>
    <row r="1442" spans="29:35" x14ac:dyDescent="0.25">
      <c r="AC1442" s="16" t="str">
        <f t="shared" si="132"/>
        <v/>
      </c>
      <c r="AD1442" s="16" t="str">
        <f t="shared" si="133"/>
        <v/>
      </c>
      <c r="AE1442" s="16" t="str">
        <f t="shared" si="134"/>
        <v/>
      </c>
      <c r="AF1442" s="16" t="str">
        <f t="shared" si="135"/>
        <v/>
      </c>
      <c r="AG1442" s="16" t="str">
        <f t="shared" si="136"/>
        <v/>
      </c>
      <c r="AH1442" s="16">
        <f t="shared" si="137"/>
        <v>0</v>
      </c>
      <c r="AI1442" s="17" t="str">
        <f>IF('Peer Comparison Tool'!$D$12="NR","",IF($C1442='Peer Comparison Tool'!$D$9,COUNT('CECL &lt;50B Database'!$AI$1:AI1441)+1,""))</f>
        <v/>
      </c>
    </row>
    <row r="1443" spans="29:35" x14ac:dyDescent="0.25">
      <c r="AC1443" s="16" t="str">
        <f t="shared" si="132"/>
        <v/>
      </c>
      <c r="AD1443" s="16" t="str">
        <f t="shared" si="133"/>
        <v/>
      </c>
      <c r="AE1443" s="16" t="str">
        <f t="shared" si="134"/>
        <v/>
      </c>
      <c r="AF1443" s="16" t="str">
        <f t="shared" si="135"/>
        <v/>
      </c>
      <c r="AG1443" s="16" t="str">
        <f t="shared" si="136"/>
        <v/>
      </c>
      <c r="AH1443" s="16">
        <f t="shared" si="137"/>
        <v>0</v>
      </c>
      <c r="AI1443" s="17" t="str">
        <f>IF('Peer Comparison Tool'!$D$12="NR","",IF($C1443='Peer Comparison Tool'!$D$9,COUNT('CECL &lt;50B Database'!$AI$1:AI1442)+1,""))</f>
        <v/>
      </c>
    </row>
    <row r="1444" spans="29:35" x14ac:dyDescent="0.25">
      <c r="AC1444" s="16" t="str">
        <f t="shared" si="132"/>
        <v/>
      </c>
      <c r="AD1444" s="16" t="str">
        <f t="shared" si="133"/>
        <v/>
      </c>
      <c r="AE1444" s="16" t="str">
        <f t="shared" si="134"/>
        <v/>
      </c>
      <c r="AF1444" s="16" t="str">
        <f t="shared" si="135"/>
        <v/>
      </c>
      <c r="AG1444" s="16" t="str">
        <f t="shared" si="136"/>
        <v/>
      </c>
      <c r="AH1444" s="16">
        <f t="shared" si="137"/>
        <v>0</v>
      </c>
      <c r="AI1444" s="17" t="str">
        <f>IF('Peer Comparison Tool'!$D$12="NR","",IF($C1444='Peer Comparison Tool'!$D$9,COUNT('CECL &lt;50B Database'!$AI$1:AI1443)+1,""))</f>
        <v/>
      </c>
    </row>
    <row r="1445" spans="29:35" x14ac:dyDescent="0.25">
      <c r="AC1445" s="16" t="str">
        <f t="shared" si="132"/>
        <v/>
      </c>
      <c r="AD1445" s="16" t="str">
        <f t="shared" si="133"/>
        <v/>
      </c>
      <c r="AE1445" s="16" t="str">
        <f t="shared" si="134"/>
        <v/>
      </c>
      <c r="AF1445" s="16" t="str">
        <f t="shared" si="135"/>
        <v/>
      </c>
      <c r="AG1445" s="16" t="str">
        <f t="shared" si="136"/>
        <v/>
      </c>
      <c r="AH1445" s="16">
        <f t="shared" si="137"/>
        <v>0</v>
      </c>
      <c r="AI1445" s="17" t="str">
        <f>IF('Peer Comparison Tool'!$D$12="NR","",IF($C1445='Peer Comparison Tool'!$D$9,COUNT('CECL &lt;50B Database'!$AI$1:AI1444)+1,""))</f>
        <v/>
      </c>
    </row>
    <row r="1446" spans="29:35" x14ac:dyDescent="0.25">
      <c r="AC1446" s="16" t="str">
        <f t="shared" si="132"/>
        <v/>
      </c>
      <c r="AD1446" s="16" t="str">
        <f t="shared" si="133"/>
        <v/>
      </c>
      <c r="AE1446" s="16" t="str">
        <f t="shared" si="134"/>
        <v/>
      </c>
      <c r="AF1446" s="16" t="str">
        <f t="shared" si="135"/>
        <v/>
      </c>
      <c r="AG1446" s="16" t="str">
        <f t="shared" si="136"/>
        <v/>
      </c>
      <c r="AH1446" s="16">
        <f t="shared" si="137"/>
        <v>0</v>
      </c>
      <c r="AI1446" s="17" t="str">
        <f>IF('Peer Comparison Tool'!$D$12="NR","",IF($C1446='Peer Comparison Tool'!$D$9,COUNT('CECL &lt;50B Database'!$AI$1:AI1445)+1,""))</f>
        <v/>
      </c>
    </row>
    <row r="1447" spans="29:35" x14ac:dyDescent="0.25">
      <c r="AC1447" s="16" t="str">
        <f t="shared" si="132"/>
        <v/>
      </c>
      <c r="AD1447" s="16" t="str">
        <f t="shared" si="133"/>
        <v/>
      </c>
      <c r="AE1447" s="16" t="str">
        <f t="shared" si="134"/>
        <v/>
      </c>
      <c r="AF1447" s="16" t="str">
        <f t="shared" si="135"/>
        <v/>
      </c>
      <c r="AG1447" s="16" t="str">
        <f t="shared" si="136"/>
        <v/>
      </c>
      <c r="AH1447" s="16">
        <f t="shared" si="137"/>
        <v>0</v>
      </c>
      <c r="AI1447" s="17" t="str">
        <f>IF('Peer Comparison Tool'!$D$12="NR","",IF($C1447='Peer Comparison Tool'!$D$9,COUNT('CECL &lt;50B Database'!$AI$1:AI1446)+1,""))</f>
        <v/>
      </c>
    </row>
    <row r="1448" spans="29:35" x14ac:dyDescent="0.25">
      <c r="AC1448" s="16" t="str">
        <f t="shared" si="132"/>
        <v/>
      </c>
      <c r="AD1448" s="16" t="str">
        <f t="shared" si="133"/>
        <v/>
      </c>
      <c r="AE1448" s="16" t="str">
        <f t="shared" si="134"/>
        <v/>
      </c>
      <c r="AF1448" s="16" t="str">
        <f t="shared" si="135"/>
        <v/>
      </c>
      <c r="AG1448" s="16" t="str">
        <f t="shared" si="136"/>
        <v/>
      </c>
      <c r="AH1448" s="16">
        <f t="shared" si="137"/>
        <v>0</v>
      </c>
      <c r="AI1448" s="17" t="str">
        <f>IF('Peer Comparison Tool'!$D$12="NR","",IF($C1448='Peer Comparison Tool'!$D$9,COUNT('CECL &lt;50B Database'!$AI$1:AI1447)+1,""))</f>
        <v/>
      </c>
    </row>
    <row r="1449" spans="29:35" x14ac:dyDescent="0.25">
      <c r="AC1449" s="16" t="str">
        <f t="shared" si="132"/>
        <v/>
      </c>
      <c r="AD1449" s="16" t="str">
        <f t="shared" si="133"/>
        <v/>
      </c>
      <c r="AE1449" s="16" t="str">
        <f t="shared" si="134"/>
        <v/>
      </c>
      <c r="AF1449" s="16" t="str">
        <f t="shared" si="135"/>
        <v/>
      </c>
      <c r="AG1449" s="16" t="str">
        <f t="shared" si="136"/>
        <v/>
      </c>
      <c r="AH1449" s="16">
        <f t="shared" si="137"/>
        <v>0</v>
      </c>
      <c r="AI1449" s="17" t="str">
        <f>IF('Peer Comparison Tool'!$D$12="NR","",IF($C1449='Peer Comparison Tool'!$D$9,COUNT('CECL &lt;50B Database'!$AI$1:AI1448)+1,""))</f>
        <v/>
      </c>
    </row>
    <row r="1450" spans="29:35" x14ac:dyDescent="0.25">
      <c r="AC1450" s="16" t="str">
        <f t="shared" si="132"/>
        <v/>
      </c>
      <c r="AD1450" s="16" t="str">
        <f t="shared" si="133"/>
        <v/>
      </c>
      <c r="AE1450" s="16" t="str">
        <f t="shared" si="134"/>
        <v/>
      </c>
      <c r="AF1450" s="16" t="str">
        <f t="shared" si="135"/>
        <v/>
      </c>
      <c r="AG1450" s="16" t="str">
        <f t="shared" si="136"/>
        <v/>
      </c>
      <c r="AH1450" s="16">
        <f t="shared" si="137"/>
        <v>0</v>
      </c>
      <c r="AI1450" s="17" t="str">
        <f>IF('Peer Comparison Tool'!$D$12="NR","",IF($C1450='Peer Comparison Tool'!$D$9,COUNT('CECL &lt;50B Database'!$AI$1:AI1449)+1,""))</f>
        <v/>
      </c>
    </row>
    <row r="1451" spans="29:35" x14ac:dyDescent="0.25">
      <c r="AC1451" s="16" t="str">
        <f t="shared" si="132"/>
        <v/>
      </c>
      <c r="AD1451" s="16" t="str">
        <f t="shared" si="133"/>
        <v/>
      </c>
      <c r="AE1451" s="16" t="str">
        <f t="shared" si="134"/>
        <v/>
      </c>
      <c r="AF1451" s="16" t="str">
        <f t="shared" si="135"/>
        <v/>
      </c>
      <c r="AG1451" s="16" t="str">
        <f t="shared" si="136"/>
        <v/>
      </c>
      <c r="AH1451" s="16">
        <f t="shared" si="137"/>
        <v>0</v>
      </c>
      <c r="AI1451" s="17" t="str">
        <f>IF('Peer Comparison Tool'!$D$12="NR","",IF($C1451='Peer Comparison Tool'!$D$9,COUNT('CECL &lt;50B Database'!$AI$1:AI1450)+1,""))</f>
        <v/>
      </c>
    </row>
    <row r="1452" spans="29:35" x14ac:dyDescent="0.25">
      <c r="AC1452" s="16" t="str">
        <f t="shared" si="132"/>
        <v/>
      </c>
      <c r="AD1452" s="16" t="str">
        <f t="shared" si="133"/>
        <v/>
      </c>
      <c r="AE1452" s="16" t="str">
        <f t="shared" si="134"/>
        <v/>
      </c>
      <c r="AF1452" s="16" t="str">
        <f t="shared" si="135"/>
        <v/>
      </c>
      <c r="AG1452" s="16" t="str">
        <f t="shared" si="136"/>
        <v/>
      </c>
      <c r="AH1452" s="16">
        <f t="shared" si="137"/>
        <v>0</v>
      </c>
      <c r="AI1452" s="17" t="str">
        <f>IF('Peer Comparison Tool'!$D$12="NR","",IF($C1452='Peer Comparison Tool'!$D$9,COUNT('CECL &lt;50B Database'!$AI$1:AI1451)+1,""))</f>
        <v/>
      </c>
    </row>
    <row r="1453" spans="29:35" x14ac:dyDescent="0.25">
      <c r="AC1453" s="16" t="str">
        <f t="shared" si="132"/>
        <v/>
      </c>
      <c r="AD1453" s="16" t="str">
        <f t="shared" si="133"/>
        <v/>
      </c>
      <c r="AE1453" s="16" t="str">
        <f t="shared" si="134"/>
        <v/>
      </c>
      <c r="AF1453" s="16" t="str">
        <f t="shared" si="135"/>
        <v/>
      </c>
      <c r="AG1453" s="16" t="str">
        <f t="shared" si="136"/>
        <v/>
      </c>
      <c r="AH1453" s="16">
        <f t="shared" si="137"/>
        <v>0</v>
      </c>
      <c r="AI1453" s="17" t="str">
        <f>IF('Peer Comparison Tool'!$D$12="NR","",IF($C1453='Peer Comparison Tool'!$D$9,COUNT('CECL &lt;50B Database'!$AI$1:AI1452)+1,""))</f>
        <v/>
      </c>
    </row>
    <row r="1454" spans="29:35" x14ac:dyDescent="0.25">
      <c r="AC1454" s="16" t="str">
        <f t="shared" si="132"/>
        <v/>
      </c>
      <c r="AD1454" s="16" t="str">
        <f t="shared" si="133"/>
        <v/>
      </c>
      <c r="AE1454" s="16" t="str">
        <f t="shared" si="134"/>
        <v/>
      </c>
      <c r="AF1454" s="16" t="str">
        <f t="shared" si="135"/>
        <v/>
      </c>
      <c r="AG1454" s="16" t="str">
        <f t="shared" si="136"/>
        <v/>
      </c>
      <c r="AH1454" s="16">
        <f t="shared" si="137"/>
        <v>0</v>
      </c>
      <c r="AI1454" s="17" t="str">
        <f>IF('Peer Comparison Tool'!$D$12="NR","",IF($C1454='Peer Comparison Tool'!$D$9,COUNT('CECL &lt;50B Database'!$AI$1:AI1453)+1,""))</f>
        <v/>
      </c>
    </row>
    <row r="1455" spans="29:35" x14ac:dyDescent="0.25">
      <c r="AC1455" s="16" t="str">
        <f t="shared" si="132"/>
        <v/>
      </c>
      <c r="AD1455" s="16" t="str">
        <f t="shared" si="133"/>
        <v/>
      </c>
      <c r="AE1455" s="16" t="str">
        <f t="shared" si="134"/>
        <v/>
      </c>
      <c r="AF1455" s="16" t="str">
        <f t="shared" si="135"/>
        <v/>
      </c>
      <c r="AG1455" s="16" t="str">
        <f t="shared" si="136"/>
        <v/>
      </c>
      <c r="AH1455" s="16">
        <f t="shared" si="137"/>
        <v>0</v>
      </c>
      <c r="AI1455" s="17" t="str">
        <f>IF('Peer Comparison Tool'!$D$12="NR","",IF($C1455='Peer Comparison Tool'!$D$9,COUNT('CECL &lt;50B Database'!$AI$1:AI1454)+1,""))</f>
        <v/>
      </c>
    </row>
    <row r="1456" spans="29:35" x14ac:dyDescent="0.25">
      <c r="AC1456" s="16" t="str">
        <f t="shared" si="132"/>
        <v/>
      </c>
      <c r="AD1456" s="16" t="str">
        <f t="shared" si="133"/>
        <v/>
      </c>
      <c r="AE1456" s="16" t="str">
        <f t="shared" si="134"/>
        <v/>
      </c>
      <c r="AF1456" s="16" t="str">
        <f t="shared" si="135"/>
        <v/>
      </c>
      <c r="AG1456" s="16" t="str">
        <f t="shared" si="136"/>
        <v/>
      </c>
      <c r="AH1456" s="16">
        <f t="shared" si="137"/>
        <v>0</v>
      </c>
      <c r="AI1456" s="17" t="str">
        <f>IF('Peer Comparison Tool'!$D$12="NR","",IF($C1456='Peer Comparison Tool'!$D$9,COUNT('CECL &lt;50B Database'!$AI$1:AI1455)+1,""))</f>
        <v/>
      </c>
    </row>
    <row r="1457" spans="29:35" x14ac:dyDescent="0.25">
      <c r="AC1457" s="16" t="str">
        <f t="shared" si="132"/>
        <v/>
      </c>
      <c r="AD1457" s="16" t="str">
        <f t="shared" si="133"/>
        <v/>
      </c>
      <c r="AE1457" s="16" t="str">
        <f t="shared" si="134"/>
        <v/>
      </c>
      <c r="AF1457" s="16" t="str">
        <f t="shared" si="135"/>
        <v/>
      </c>
      <c r="AG1457" s="16" t="str">
        <f t="shared" si="136"/>
        <v/>
      </c>
      <c r="AH1457" s="16">
        <f t="shared" si="137"/>
        <v>0</v>
      </c>
      <c r="AI1457" s="17" t="str">
        <f>IF('Peer Comparison Tool'!$D$12="NR","",IF($C1457='Peer Comparison Tool'!$D$9,COUNT('CECL &lt;50B Database'!$AI$1:AI1456)+1,""))</f>
        <v/>
      </c>
    </row>
    <row r="1458" spans="29:35" x14ac:dyDescent="0.25">
      <c r="AC1458" s="16" t="str">
        <f t="shared" si="132"/>
        <v/>
      </c>
      <c r="AD1458" s="16" t="str">
        <f t="shared" si="133"/>
        <v/>
      </c>
      <c r="AE1458" s="16" t="str">
        <f t="shared" si="134"/>
        <v/>
      </c>
      <c r="AF1458" s="16" t="str">
        <f t="shared" si="135"/>
        <v/>
      </c>
      <c r="AG1458" s="16" t="str">
        <f t="shared" si="136"/>
        <v/>
      </c>
      <c r="AH1458" s="16">
        <f t="shared" si="137"/>
        <v>0</v>
      </c>
      <c r="AI1458" s="17" t="str">
        <f>IF('Peer Comparison Tool'!$D$12="NR","",IF($C1458='Peer Comparison Tool'!$D$9,COUNT('CECL &lt;50B Database'!$AI$1:AI1457)+1,""))</f>
        <v/>
      </c>
    </row>
    <row r="1459" spans="29:35" x14ac:dyDescent="0.25">
      <c r="AC1459" s="16" t="str">
        <f t="shared" si="132"/>
        <v/>
      </c>
      <c r="AD1459" s="16" t="str">
        <f t="shared" si="133"/>
        <v/>
      </c>
      <c r="AE1459" s="16" t="str">
        <f t="shared" si="134"/>
        <v/>
      </c>
      <c r="AF1459" s="16" t="str">
        <f t="shared" si="135"/>
        <v/>
      </c>
      <c r="AG1459" s="16" t="str">
        <f t="shared" si="136"/>
        <v/>
      </c>
      <c r="AH1459" s="16">
        <f t="shared" si="137"/>
        <v>0</v>
      </c>
      <c r="AI1459" s="17" t="str">
        <f>IF('Peer Comparison Tool'!$D$12="NR","",IF($C1459='Peer Comparison Tool'!$D$9,COUNT('CECL &lt;50B Database'!$AI$1:AI1458)+1,""))</f>
        <v/>
      </c>
    </row>
    <row r="1460" spans="29:35" x14ac:dyDescent="0.25">
      <c r="AC1460" s="16" t="str">
        <f t="shared" si="132"/>
        <v/>
      </c>
      <c r="AD1460" s="16" t="str">
        <f t="shared" si="133"/>
        <v/>
      </c>
      <c r="AE1460" s="16" t="str">
        <f t="shared" si="134"/>
        <v/>
      </c>
      <c r="AF1460" s="16" t="str">
        <f t="shared" si="135"/>
        <v/>
      </c>
      <c r="AG1460" s="16" t="str">
        <f t="shared" si="136"/>
        <v/>
      </c>
      <c r="AH1460" s="16">
        <f t="shared" si="137"/>
        <v>0</v>
      </c>
      <c r="AI1460" s="17" t="str">
        <f>IF('Peer Comparison Tool'!$D$12="NR","",IF($C1460='Peer Comparison Tool'!$D$9,COUNT('CECL &lt;50B Database'!$AI$1:AI1459)+1,""))</f>
        <v/>
      </c>
    </row>
    <row r="1461" spans="29:35" x14ac:dyDescent="0.25">
      <c r="AC1461" s="16" t="str">
        <f t="shared" si="132"/>
        <v/>
      </c>
      <c r="AD1461" s="16" t="str">
        <f t="shared" si="133"/>
        <v/>
      </c>
      <c r="AE1461" s="16" t="str">
        <f t="shared" si="134"/>
        <v/>
      </c>
      <c r="AF1461" s="16" t="str">
        <f t="shared" si="135"/>
        <v/>
      </c>
      <c r="AG1461" s="16" t="str">
        <f t="shared" si="136"/>
        <v/>
      </c>
      <c r="AH1461" s="16">
        <f t="shared" si="137"/>
        <v>0</v>
      </c>
      <c r="AI1461" s="17" t="str">
        <f>IF('Peer Comparison Tool'!$D$12="NR","",IF($C1461='Peer Comparison Tool'!$D$9,COUNT('CECL &lt;50B Database'!$AI$1:AI1460)+1,""))</f>
        <v/>
      </c>
    </row>
    <row r="1462" spans="29:35" x14ac:dyDescent="0.25">
      <c r="AC1462" s="16" t="str">
        <f t="shared" si="132"/>
        <v/>
      </c>
      <c r="AD1462" s="16" t="str">
        <f t="shared" si="133"/>
        <v/>
      </c>
      <c r="AE1462" s="16" t="str">
        <f t="shared" si="134"/>
        <v/>
      </c>
      <c r="AF1462" s="16" t="str">
        <f t="shared" si="135"/>
        <v/>
      </c>
      <c r="AG1462" s="16" t="str">
        <f t="shared" si="136"/>
        <v/>
      </c>
      <c r="AH1462" s="16">
        <f t="shared" si="137"/>
        <v>0</v>
      </c>
      <c r="AI1462" s="17" t="str">
        <f>IF('Peer Comparison Tool'!$D$12="NR","",IF($C1462='Peer Comparison Tool'!$D$9,COUNT('CECL &lt;50B Database'!$AI$1:AI1461)+1,""))</f>
        <v/>
      </c>
    </row>
    <row r="1463" spans="29:35" x14ac:dyDescent="0.25">
      <c r="AC1463" s="16" t="str">
        <f t="shared" si="132"/>
        <v/>
      </c>
      <c r="AD1463" s="16" t="str">
        <f t="shared" si="133"/>
        <v/>
      </c>
      <c r="AE1463" s="16" t="str">
        <f t="shared" si="134"/>
        <v/>
      </c>
      <c r="AF1463" s="16" t="str">
        <f t="shared" si="135"/>
        <v/>
      </c>
      <c r="AG1463" s="16" t="str">
        <f t="shared" si="136"/>
        <v/>
      </c>
      <c r="AH1463" s="16">
        <f t="shared" si="137"/>
        <v>0</v>
      </c>
      <c r="AI1463" s="17" t="str">
        <f>IF('Peer Comparison Tool'!$D$12="NR","",IF($C1463='Peer Comparison Tool'!$D$9,COUNT('CECL &lt;50B Database'!$AI$1:AI1462)+1,""))</f>
        <v/>
      </c>
    </row>
    <row r="1464" spans="29:35" x14ac:dyDescent="0.25">
      <c r="AC1464" s="16" t="str">
        <f t="shared" si="132"/>
        <v/>
      </c>
      <c r="AD1464" s="16" t="str">
        <f t="shared" si="133"/>
        <v/>
      </c>
      <c r="AE1464" s="16" t="str">
        <f t="shared" si="134"/>
        <v/>
      </c>
      <c r="AF1464" s="16" t="str">
        <f t="shared" si="135"/>
        <v/>
      </c>
      <c r="AG1464" s="16" t="str">
        <f t="shared" si="136"/>
        <v/>
      </c>
      <c r="AH1464" s="16">
        <f t="shared" si="137"/>
        <v>0</v>
      </c>
      <c r="AI1464" s="17" t="str">
        <f>IF('Peer Comparison Tool'!$D$12="NR","",IF($C1464='Peer Comparison Tool'!$D$9,COUNT('CECL &lt;50B Database'!$AI$1:AI1463)+1,""))</f>
        <v/>
      </c>
    </row>
    <row r="1465" spans="29:35" x14ac:dyDescent="0.25">
      <c r="AC1465" s="16" t="str">
        <f t="shared" si="132"/>
        <v/>
      </c>
      <c r="AD1465" s="16" t="str">
        <f t="shared" si="133"/>
        <v/>
      </c>
      <c r="AE1465" s="16" t="str">
        <f t="shared" si="134"/>
        <v/>
      </c>
      <c r="AF1465" s="16" t="str">
        <f t="shared" si="135"/>
        <v/>
      </c>
      <c r="AG1465" s="16" t="str">
        <f t="shared" si="136"/>
        <v/>
      </c>
      <c r="AH1465" s="16">
        <f t="shared" si="137"/>
        <v>0</v>
      </c>
      <c r="AI1465" s="17" t="str">
        <f>IF('Peer Comparison Tool'!$D$12="NR","",IF($C1465='Peer Comparison Tool'!$D$9,COUNT('CECL &lt;50B Database'!$AI$1:AI1464)+1,""))</f>
        <v/>
      </c>
    </row>
    <row r="1466" spans="29:35" x14ac:dyDescent="0.25">
      <c r="AC1466" s="16" t="str">
        <f t="shared" si="132"/>
        <v/>
      </c>
      <c r="AD1466" s="16" t="str">
        <f t="shared" si="133"/>
        <v/>
      </c>
      <c r="AE1466" s="16" t="str">
        <f t="shared" si="134"/>
        <v/>
      </c>
      <c r="AF1466" s="16" t="str">
        <f t="shared" si="135"/>
        <v/>
      </c>
      <c r="AG1466" s="16" t="str">
        <f t="shared" si="136"/>
        <v/>
      </c>
      <c r="AH1466" s="16">
        <f t="shared" si="137"/>
        <v>0</v>
      </c>
      <c r="AI1466" s="17" t="str">
        <f>IF('Peer Comparison Tool'!$D$12="NR","",IF($C1466='Peer Comparison Tool'!$D$9,COUNT('CECL &lt;50B Database'!$AI$1:AI1465)+1,""))</f>
        <v/>
      </c>
    </row>
    <row r="1467" spans="29:35" x14ac:dyDescent="0.25">
      <c r="AC1467" s="16" t="str">
        <f t="shared" si="132"/>
        <v/>
      </c>
      <c r="AD1467" s="16" t="str">
        <f t="shared" si="133"/>
        <v/>
      </c>
      <c r="AE1467" s="16" t="str">
        <f t="shared" si="134"/>
        <v/>
      </c>
      <c r="AF1467" s="16" t="str">
        <f t="shared" si="135"/>
        <v/>
      </c>
      <c r="AG1467" s="16" t="str">
        <f t="shared" si="136"/>
        <v/>
      </c>
      <c r="AH1467" s="16">
        <f t="shared" si="137"/>
        <v>0</v>
      </c>
      <c r="AI1467" s="17" t="str">
        <f>IF('Peer Comparison Tool'!$D$12="NR","",IF($C1467='Peer Comparison Tool'!$D$9,COUNT('CECL &lt;50B Database'!$AI$1:AI1466)+1,""))</f>
        <v/>
      </c>
    </row>
    <row r="1468" spans="29:35" x14ac:dyDescent="0.25">
      <c r="AC1468" s="16" t="str">
        <f t="shared" si="132"/>
        <v/>
      </c>
      <c r="AD1468" s="16" t="str">
        <f t="shared" si="133"/>
        <v/>
      </c>
      <c r="AE1468" s="16" t="str">
        <f t="shared" si="134"/>
        <v/>
      </c>
      <c r="AF1468" s="16" t="str">
        <f t="shared" si="135"/>
        <v/>
      </c>
      <c r="AG1468" s="16" t="str">
        <f t="shared" si="136"/>
        <v/>
      </c>
      <c r="AH1468" s="16">
        <f t="shared" si="137"/>
        <v>0</v>
      </c>
      <c r="AI1468" s="17" t="str">
        <f>IF('Peer Comparison Tool'!$D$12="NR","",IF($C1468='Peer Comparison Tool'!$D$9,COUNT('CECL &lt;50B Database'!$AI$1:AI1467)+1,""))</f>
        <v/>
      </c>
    </row>
    <row r="1469" spans="29:35" x14ac:dyDescent="0.25">
      <c r="AC1469" s="16" t="str">
        <f t="shared" si="132"/>
        <v/>
      </c>
      <c r="AD1469" s="16" t="str">
        <f t="shared" si="133"/>
        <v/>
      </c>
      <c r="AE1469" s="16" t="str">
        <f t="shared" si="134"/>
        <v/>
      </c>
      <c r="AF1469" s="16" t="str">
        <f t="shared" si="135"/>
        <v/>
      </c>
      <c r="AG1469" s="16" t="str">
        <f t="shared" si="136"/>
        <v/>
      </c>
      <c r="AH1469" s="16">
        <f t="shared" si="137"/>
        <v>0</v>
      </c>
      <c r="AI1469" s="17" t="str">
        <f>IF('Peer Comparison Tool'!$D$12="NR","",IF($C1469='Peer Comparison Tool'!$D$9,COUNT('CECL &lt;50B Database'!$AI$1:AI1468)+1,""))</f>
        <v/>
      </c>
    </row>
    <row r="1470" spans="29:35" x14ac:dyDescent="0.25">
      <c r="AC1470" s="16" t="str">
        <f t="shared" si="132"/>
        <v/>
      </c>
      <c r="AD1470" s="16" t="str">
        <f t="shared" si="133"/>
        <v/>
      </c>
      <c r="AE1470" s="16" t="str">
        <f t="shared" si="134"/>
        <v/>
      </c>
      <c r="AF1470" s="16" t="str">
        <f t="shared" si="135"/>
        <v/>
      </c>
      <c r="AG1470" s="16" t="str">
        <f t="shared" si="136"/>
        <v/>
      </c>
      <c r="AH1470" s="16">
        <f t="shared" si="137"/>
        <v>0</v>
      </c>
      <c r="AI1470" s="17" t="str">
        <f>IF('Peer Comparison Tool'!$D$12="NR","",IF($C1470='Peer Comparison Tool'!$D$9,COUNT('CECL &lt;50B Database'!$AI$1:AI1469)+1,""))</f>
        <v/>
      </c>
    </row>
    <row r="1471" spans="29:35" x14ac:dyDescent="0.25">
      <c r="AC1471" s="16" t="str">
        <f t="shared" si="132"/>
        <v/>
      </c>
      <c r="AD1471" s="16" t="str">
        <f t="shared" si="133"/>
        <v/>
      </c>
      <c r="AE1471" s="16" t="str">
        <f t="shared" si="134"/>
        <v/>
      </c>
      <c r="AF1471" s="16" t="str">
        <f t="shared" si="135"/>
        <v/>
      </c>
      <c r="AG1471" s="16" t="str">
        <f t="shared" si="136"/>
        <v/>
      </c>
      <c r="AH1471" s="16">
        <f t="shared" si="137"/>
        <v>0</v>
      </c>
      <c r="AI1471" s="17" t="str">
        <f>IF('Peer Comparison Tool'!$D$12="NR","",IF($C1471='Peer Comparison Tool'!$D$9,COUNT('CECL &lt;50B Database'!$AI$1:AI1470)+1,""))</f>
        <v/>
      </c>
    </row>
    <row r="1472" spans="29:35" x14ac:dyDescent="0.25">
      <c r="AC1472" s="16" t="str">
        <f t="shared" si="132"/>
        <v/>
      </c>
      <c r="AD1472" s="16" t="str">
        <f t="shared" si="133"/>
        <v/>
      </c>
      <c r="AE1472" s="16" t="str">
        <f t="shared" si="134"/>
        <v/>
      </c>
      <c r="AF1472" s="16" t="str">
        <f t="shared" si="135"/>
        <v/>
      </c>
      <c r="AG1472" s="16" t="str">
        <f t="shared" si="136"/>
        <v/>
      </c>
      <c r="AH1472" s="16">
        <f t="shared" si="137"/>
        <v>0</v>
      </c>
      <c r="AI1472" s="17" t="str">
        <f>IF('Peer Comparison Tool'!$D$12="NR","",IF($C1472='Peer Comparison Tool'!$D$9,COUNT('CECL &lt;50B Database'!$AI$1:AI1471)+1,""))</f>
        <v/>
      </c>
    </row>
    <row r="1473" spans="29:35" x14ac:dyDescent="0.25">
      <c r="AC1473" s="16" t="str">
        <f t="shared" si="132"/>
        <v/>
      </c>
      <c r="AD1473" s="16" t="str">
        <f t="shared" si="133"/>
        <v/>
      </c>
      <c r="AE1473" s="16" t="str">
        <f t="shared" si="134"/>
        <v/>
      </c>
      <c r="AF1473" s="16" t="str">
        <f t="shared" si="135"/>
        <v/>
      </c>
      <c r="AG1473" s="16" t="str">
        <f t="shared" si="136"/>
        <v/>
      </c>
      <c r="AH1473" s="16">
        <f t="shared" si="137"/>
        <v>0</v>
      </c>
      <c r="AI1473" s="17" t="str">
        <f>IF('Peer Comparison Tool'!$D$12="NR","",IF($C1473='Peer Comparison Tool'!$D$9,COUNT('CECL &lt;50B Database'!$AI$1:AI1472)+1,""))</f>
        <v/>
      </c>
    </row>
    <row r="1474" spans="29:35" x14ac:dyDescent="0.25">
      <c r="AC1474" s="16" t="str">
        <f t="shared" si="132"/>
        <v/>
      </c>
      <c r="AD1474" s="16" t="str">
        <f t="shared" si="133"/>
        <v/>
      </c>
      <c r="AE1474" s="16" t="str">
        <f t="shared" si="134"/>
        <v/>
      </c>
      <c r="AF1474" s="16" t="str">
        <f t="shared" si="135"/>
        <v/>
      </c>
      <c r="AG1474" s="16" t="str">
        <f t="shared" si="136"/>
        <v/>
      </c>
      <c r="AH1474" s="16">
        <f t="shared" si="137"/>
        <v>0</v>
      </c>
      <c r="AI1474" s="17" t="str">
        <f>IF('Peer Comparison Tool'!$D$12="NR","",IF($C1474='Peer Comparison Tool'!$D$9,COUNT('CECL &lt;50B Database'!$AI$1:AI1473)+1,""))</f>
        <v/>
      </c>
    </row>
    <row r="1475" spans="29:35" x14ac:dyDescent="0.25">
      <c r="AC1475" s="16" t="str">
        <f t="shared" ref="AC1475:AC1538" si="138">IF(AND($G1475&gt;=10000000,$G1475&lt;50000000),$K1475,"")</f>
        <v/>
      </c>
      <c r="AD1475" s="16" t="str">
        <f t="shared" ref="AD1475:AD1538" si="139">IF(AND($G1475&gt;=5000000,$G1475&lt;9999999),$K1475,"")</f>
        <v/>
      </c>
      <c r="AE1475" s="16" t="str">
        <f t="shared" ref="AE1475:AE1538" si="140">IF(AND($G1475&gt;=1000000,$G1475&lt;4999999),$K1475,"")</f>
        <v/>
      </c>
      <c r="AF1475" s="16" t="str">
        <f t="shared" ref="AF1475:AF1538" si="141">IF(AND($G1475&gt;=500000,$G1475&lt;999999),$K1475,"")</f>
        <v/>
      </c>
      <c r="AG1475" s="16" t="str">
        <f t="shared" ref="AG1475:AG1538" si="142">IF(AND($G1475&gt;=100000,$G1475&lt;499999),$K1475,"")</f>
        <v/>
      </c>
      <c r="AH1475" s="16">
        <f t="shared" ref="AH1475:AH1538" si="143">IF(AND($G1475&gt;=0,$G1475&lt;99999),$K1475,"")</f>
        <v>0</v>
      </c>
      <c r="AI1475" s="17" t="str">
        <f>IF('Peer Comparison Tool'!$D$12="NR","",IF($C1475='Peer Comparison Tool'!$D$9,COUNT('CECL &lt;50B Database'!$AI$1:AI1474)+1,""))</f>
        <v/>
      </c>
    </row>
    <row r="1476" spans="29:35" x14ac:dyDescent="0.25">
      <c r="AC1476" s="16" t="str">
        <f t="shared" si="138"/>
        <v/>
      </c>
      <c r="AD1476" s="16" t="str">
        <f t="shared" si="139"/>
        <v/>
      </c>
      <c r="AE1476" s="16" t="str">
        <f t="shared" si="140"/>
        <v/>
      </c>
      <c r="AF1476" s="16" t="str">
        <f t="shared" si="141"/>
        <v/>
      </c>
      <c r="AG1476" s="16" t="str">
        <f t="shared" si="142"/>
        <v/>
      </c>
      <c r="AH1476" s="16">
        <f t="shared" si="143"/>
        <v>0</v>
      </c>
      <c r="AI1476" s="17" t="str">
        <f>IF('Peer Comparison Tool'!$D$12="NR","",IF($C1476='Peer Comparison Tool'!$D$9,COUNT('CECL &lt;50B Database'!$AI$1:AI1475)+1,""))</f>
        <v/>
      </c>
    </row>
    <row r="1477" spans="29:35" x14ac:dyDescent="0.25">
      <c r="AC1477" s="16" t="str">
        <f t="shared" si="138"/>
        <v/>
      </c>
      <c r="AD1477" s="16" t="str">
        <f t="shared" si="139"/>
        <v/>
      </c>
      <c r="AE1477" s="16" t="str">
        <f t="shared" si="140"/>
        <v/>
      </c>
      <c r="AF1477" s="16" t="str">
        <f t="shared" si="141"/>
        <v/>
      </c>
      <c r="AG1477" s="16" t="str">
        <f t="shared" si="142"/>
        <v/>
      </c>
      <c r="AH1477" s="16">
        <f t="shared" si="143"/>
        <v>0</v>
      </c>
      <c r="AI1477" s="17" t="str">
        <f>IF('Peer Comparison Tool'!$D$12="NR","",IF($C1477='Peer Comparison Tool'!$D$9,COUNT('CECL &lt;50B Database'!$AI$1:AI1476)+1,""))</f>
        <v/>
      </c>
    </row>
    <row r="1478" spans="29:35" x14ac:dyDescent="0.25">
      <c r="AC1478" s="16" t="str">
        <f t="shared" si="138"/>
        <v/>
      </c>
      <c r="AD1478" s="16" t="str">
        <f t="shared" si="139"/>
        <v/>
      </c>
      <c r="AE1478" s="16" t="str">
        <f t="shared" si="140"/>
        <v/>
      </c>
      <c r="AF1478" s="16" t="str">
        <f t="shared" si="141"/>
        <v/>
      </c>
      <c r="AG1478" s="16" t="str">
        <f t="shared" si="142"/>
        <v/>
      </c>
      <c r="AH1478" s="16">
        <f t="shared" si="143"/>
        <v>0</v>
      </c>
      <c r="AI1478" s="17" t="str">
        <f>IF('Peer Comparison Tool'!$D$12="NR","",IF($C1478='Peer Comparison Tool'!$D$9,COUNT('CECL &lt;50B Database'!$AI$1:AI1477)+1,""))</f>
        <v/>
      </c>
    </row>
    <row r="1479" spans="29:35" x14ac:dyDescent="0.25">
      <c r="AC1479" s="16" t="str">
        <f t="shared" si="138"/>
        <v/>
      </c>
      <c r="AD1479" s="16" t="str">
        <f t="shared" si="139"/>
        <v/>
      </c>
      <c r="AE1479" s="16" t="str">
        <f t="shared" si="140"/>
        <v/>
      </c>
      <c r="AF1479" s="16" t="str">
        <f t="shared" si="141"/>
        <v/>
      </c>
      <c r="AG1479" s="16" t="str">
        <f t="shared" si="142"/>
        <v/>
      </c>
      <c r="AH1479" s="16">
        <f t="shared" si="143"/>
        <v>0</v>
      </c>
      <c r="AI1479" s="17" t="str">
        <f>IF('Peer Comparison Tool'!$D$12="NR","",IF($C1479='Peer Comparison Tool'!$D$9,COUNT('CECL &lt;50B Database'!$AI$1:AI1478)+1,""))</f>
        <v/>
      </c>
    </row>
    <row r="1480" spans="29:35" x14ac:dyDescent="0.25">
      <c r="AC1480" s="16" t="str">
        <f t="shared" si="138"/>
        <v/>
      </c>
      <c r="AD1480" s="16" t="str">
        <f t="shared" si="139"/>
        <v/>
      </c>
      <c r="AE1480" s="16" t="str">
        <f t="shared" si="140"/>
        <v/>
      </c>
      <c r="AF1480" s="16" t="str">
        <f t="shared" si="141"/>
        <v/>
      </c>
      <c r="AG1480" s="16" t="str">
        <f t="shared" si="142"/>
        <v/>
      </c>
      <c r="AH1480" s="16">
        <f t="shared" si="143"/>
        <v>0</v>
      </c>
      <c r="AI1480" s="17" t="str">
        <f>IF('Peer Comparison Tool'!$D$12="NR","",IF($C1480='Peer Comparison Tool'!$D$9,COUNT('CECL &lt;50B Database'!$AI$1:AI1479)+1,""))</f>
        <v/>
      </c>
    </row>
    <row r="1481" spans="29:35" x14ac:dyDescent="0.25">
      <c r="AC1481" s="16" t="str">
        <f t="shared" si="138"/>
        <v/>
      </c>
      <c r="AD1481" s="16" t="str">
        <f t="shared" si="139"/>
        <v/>
      </c>
      <c r="AE1481" s="16" t="str">
        <f t="shared" si="140"/>
        <v/>
      </c>
      <c r="AF1481" s="16" t="str">
        <f t="shared" si="141"/>
        <v/>
      </c>
      <c r="AG1481" s="16" t="str">
        <f t="shared" si="142"/>
        <v/>
      </c>
      <c r="AH1481" s="16">
        <f t="shared" si="143"/>
        <v>0</v>
      </c>
      <c r="AI1481" s="17" t="str">
        <f>IF('Peer Comparison Tool'!$D$12="NR","",IF($C1481='Peer Comparison Tool'!$D$9,COUNT('CECL &lt;50B Database'!$AI$1:AI1480)+1,""))</f>
        <v/>
      </c>
    </row>
    <row r="1482" spans="29:35" x14ac:dyDescent="0.25">
      <c r="AC1482" s="16" t="str">
        <f t="shared" si="138"/>
        <v/>
      </c>
      <c r="AD1482" s="16" t="str">
        <f t="shared" si="139"/>
        <v/>
      </c>
      <c r="AE1482" s="16" t="str">
        <f t="shared" si="140"/>
        <v/>
      </c>
      <c r="AF1482" s="16" t="str">
        <f t="shared" si="141"/>
        <v/>
      </c>
      <c r="AG1482" s="16" t="str">
        <f t="shared" si="142"/>
        <v/>
      </c>
      <c r="AH1482" s="16">
        <f t="shared" si="143"/>
        <v>0</v>
      </c>
      <c r="AI1482" s="17" t="str">
        <f>IF('Peer Comparison Tool'!$D$12="NR","",IF($C1482='Peer Comparison Tool'!$D$9,COUNT('CECL &lt;50B Database'!$AI$1:AI1481)+1,""))</f>
        <v/>
      </c>
    </row>
    <row r="1483" spans="29:35" x14ac:dyDescent="0.25">
      <c r="AC1483" s="16" t="str">
        <f t="shared" si="138"/>
        <v/>
      </c>
      <c r="AD1483" s="16" t="str">
        <f t="shared" si="139"/>
        <v/>
      </c>
      <c r="AE1483" s="16" t="str">
        <f t="shared" si="140"/>
        <v/>
      </c>
      <c r="AF1483" s="16" t="str">
        <f t="shared" si="141"/>
        <v/>
      </c>
      <c r="AG1483" s="16" t="str">
        <f t="shared" si="142"/>
        <v/>
      </c>
      <c r="AH1483" s="16">
        <f t="shared" si="143"/>
        <v>0</v>
      </c>
      <c r="AI1483" s="17" t="str">
        <f>IF('Peer Comparison Tool'!$D$12="NR","",IF($C1483='Peer Comparison Tool'!$D$9,COUNT('CECL &lt;50B Database'!$AI$1:AI1482)+1,""))</f>
        <v/>
      </c>
    </row>
    <row r="1484" spans="29:35" x14ac:dyDescent="0.25">
      <c r="AC1484" s="16" t="str">
        <f t="shared" si="138"/>
        <v/>
      </c>
      <c r="AD1484" s="16" t="str">
        <f t="shared" si="139"/>
        <v/>
      </c>
      <c r="AE1484" s="16" t="str">
        <f t="shared" si="140"/>
        <v/>
      </c>
      <c r="AF1484" s="16" t="str">
        <f t="shared" si="141"/>
        <v/>
      </c>
      <c r="AG1484" s="16" t="str">
        <f t="shared" si="142"/>
        <v/>
      </c>
      <c r="AH1484" s="16">
        <f t="shared" si="143"/>
        <v>0</v>
      </c>
      <c r="AI1484" s="17" t="str">
        <f>IF('Peer Comparison Tool'!$D$12="NR","",IF($C1484='Peer Comparison Tool'!$D$9,COUNT('CECL &lt;50B Database'!$AI$1:AI1483)+1,""))</f>
        <v/>
      </c>
    </row>
    <row r="1485" spans="29:35" x14ac:dyDescent="0.25">
      <c r="AC1485" s="16" t="str">
        <f t="shared" si="138"/>
        <v/>
      </c>
      <c r="AD1485" s="16" t="str">
        <f t="shared" si="139"/>
        <v/>
      </c>
      <c r="AE1485" s="16" t="str">
        <f t="shared" si="140"/>
        <v/>
      </c>
      <c r="AF1485" s="16" t="str">
        <f t="shared" si="141"/>
        <v/>
      </c>
      <c r="AG1485" s="16" t="str">
        <f t="shared" si="142"/>
        <v/>
      </c>
      <c r="AH1485" s="16">
        <f t="shared" si="143"/>
        <v>0</v>
      </c>
      <c r="AI1485" s="17" t="str">
        <f>IF('Peer Comparison Tool'!$D$12="NR","",IF($C1485='Peer Comparison Tool'!$D$9,COUNT('CECL &lt;50B Database'!$AI$1:AI1484)+1,""))</f>
        <v/>
      </c>
    </row>
    <row r="1486" spans="29:35" x14ac:dyDescent="0.25">
      <c r="AC1486" s="16" t="str">
        <f t="shared" si="138"/>
        <v/>
      </c>
      <c r="AD1486" s="16" t="str">
        <f t="shared" si="139"/>
        <v/>
      </c>
      <c r="AE1486" s="16" t="str">
        <f t="shared" si="140"/>
        <v/>
      </c>
      <c r="AF1486" s="16" t="str">
        <f t="shared" si="141"/>
        <v/>
      </c>
      <c r="AG1486" s="16" t="str">
        <f t="shared" si="142"/>
        <v/>
      </c>
      <c r="AH1486" s="16">
        <f t="shared" si="143"/>
        <v>0</v>
      </c>
      <c r="AI1486" s="17" t="str">
        <f>IF('Peer Comparison Tool'!$D$12="NR","",IF($C1486='Peer Comparison Tool'!$D$9,COUNT('CECL &lt;50B Database'!$AI$1:AI1485)+1,""))</f>
        <v/>
      </c>
    </row>
    <row r="1487" spans="29:35" x14ac:dyDescent="0.25">
      <c r="AC1487" s="16" t="str">
        <f t="shared" si="138"/>
        <v/>
      </c>
      <c r="AD1487" s="16" t="str">
        <f t="shared" si="139"/>
        <v/>
      </c>
      <c r="AE1487" s="16" t="str">
        <f t="shared" si="140"/>
        <v/>
      </c>
      <c r="AF1487" s="16" t="str">
        <f t="shared" si="141"/>
        <v/>
      </c>
      <c r="AG1487" s="16" t="str">
        <f t="shared" si="142"/>
        <v/>
      </c>
      <c r="AH1487" s="16">
        <f t="shared" si="143"/>
        <v>0</v>
      </c>
      <c r="AI1487" s="17" t="str">
        <f>IF('Peer Comparison Tool'!$D$12="NR","",IF($C1487='Peer Comparison Tool'!$D$9,COUNT('CECL &lt;50B Database'!$AI$1:AI1486)+1,""))</f>
        <v/>
      </c>
    </row>
    <row r="1488" spans="29:35" x14ac:dyDescent="0.25">
      <c r="AC1488" s="16" t="str">
        <f t="shared" si="138"/>
        <v/>
      </c>
      <c r="AD1488" s="16" t="str">
        <f t="shared" si="139"/>
        <v/>
      </c>
      <c r="AE1488" s="16" t="str">
        <f t="shared" si="140"/>
        <v/>
      </c>
      <c r="AF1488" s="16" t="str">
        <f t="shared" si="141"/>
        <v/>
      </c>
      <c r="AG1488" s="16" t="str">
        <f t="shared" si="142"/>
        <v/>
      </c>
      <c r="AH1488" s="16">
        <f t="shared" si="143"/>
        <v>0</v>
      </c>
      <c r="AI1488" s="17" t="str">
        <f>IF('Peer Comparison Tool'!$D$12="NR","",IF($C1488='Peer Comparison Tool'!$D$9,COUNT('CECL &lt;50B Database'!$AI$1:AI1487)+1,""))</f>
        <v/>
      </c>
    </row>
    <row r="1489" spans="29:35" x14ac:dyDescent="0.25">
      <c r="AC1489" s="16" t="str">
        <f t="shared" si="138"/>
        <v/>
      </c>
      <c r="AD1489" s="16" t="str">
        <f t="shared" si="139"/>
        <v/>
      </c>
      <c r="AE1489" s="16" t="str">
        <f t="shared" si="140"/>
        <v/>
      </c>
      <c r="AF1489" s="16" t="str">
        <f t="shared" si="141"/>
        <v/>
      </c>
      <c r="AG1489" s="16" t="str">
        <f t="shared" si="142"/>
        <v/>
      </c>
      <c r="AH1489" s="16">
        <f t="shared" si="143"/>
        <v>0</v>
      </c>
      <c r="AI1489" s="17" t="str">
        <f>IF('Peer Comparison Tool'!$D$12="NR","",IF($C1489='Peer Comparison Tool'!$D$9,COUNT('CECL &lt;50B Database'!$AI$1:AI1488)+1,""))</f>
        <v/>
      </c>
    </row>
    <row r="1490" spans="29:35" x14ac:dyDescent="0.25">
      <c r="AC1490" s="16" t="str">
        <f t="shared" si="138"/>
        <v/>
      </c>
      <c r="AD1490" s="16" t="str">
        <f t="shared" si="139"/>
        <v/>
      </c>
      <c r="AE1490" s="16" t="str">
        <f t="shared" si="140"/>
        <v/>
      </c>
      <c r="AF1490" s="16" t="str">
        <f t="shared" si="141"/>
        <v/>
      </c>
      <c r="AG1490" s="16" t="str">
        <f t="shared" si="142"/>
        <v/>
      </c>
      <c r="AH1490" s="16">
        <f t="shared" si="143"/>
        <v>0</v>
      </c>
      <c r="AI1490" s="17" t="str">
        <f>IF('Peer Comparison Tool'!$D$12="NR","",IF($C1490='Peer Comparison Tool'!$D$9,COUNT('CECL &lt;50B Database'!$AI$1:AI1489)+1,""))</f>
        <v/>
      </c>
    </row>
    <row r="1491" spans="29:35" x14ac:dyDescent="0.25">
      <c r="AC1491" s="16" t="str">
        <f t="shared" si="138"/>
        <v/>
      </c>
      <c r="AD1491" s="16" t="str">
        <f t="shared" si="139"/>
        <v/>
      </c>
      <c r="AE1491" s="16" t="str">
        <f t="shared" si="140"/>
        <v/>
      </c>
      <c r="AF1491" s="16" t="str">
        <f t="shared" si="141"/>
        <v/>
      </c>
      <c r="AG1491" s="16" t="str">
        <f t="shared" si="142"/>
        <v/>
      </c>
      <c r="AH1491" s="16">
        <f t="shared" si="143"/>
        <v>0</v>
      </c>
      <c r="AI1491" s="17" t="str">
        <f>IF('Peer Comparison Tool'!$D$12="NR","",IF($C1491='Peer Comparison Tool'!$D$9,COUNT('CECL &lt;50B Database'!$AI$1:AI1490)+1,""))</f>
        <v/>
      </c>
    </row>
    <row r="1492" spans="29:35" x14ac:dyDescent="0.25">
      <c r="AC1492" s="16" t="str">
        <f t="shared" si="138"/>
        <v/>
      </c>
      <c r="AD1492" s="16" t="str">
        <f t="shared" si="139"/>
        <v/>
      </c>
      <c r="AE1492" s="16" t="str">
        <f t="shared" si="140"/>
        <v/>
      </c>
      <c r="AF1492" s="16" t="str">
        <f t="shared" si="141"/>
        <v/>
      </c>
      <c r="AG1492" s="16" t="str">
        <f t="shared" si="142"/>
        <v/>
      </c>
      <c r="AH1492" s="16">
        <f t="shared" si="143"/>
        <v>0</v>
      </c>
      <c r="AI1492" s="17" t="str">
        <f>IF('Peer Comparison Tool'!$D$12="NR","",IF($C1492='Peer Comparison Tool'!$D$9,COUNT('CECL &lt;50B Database'!$AI$1:AI1491)+1,""))</f>
        <v/>
      </c>
    </row>
    <row r="1493" spans="29:35" x14ac:dyDescent="0.25">
      <c r="AC1493" s="16" t="str">
        <f t="shared" si="138"/>
        <v/>
      </c>
      <c r="AD1493" s="16" t="str">
        <f t="shared" si="139"/>
        <v/>
      </c>
      <c r="AE1493" s="16" t="str">
        <f t="shared" si="140"/>
        <v/>
      </c>
      <c r="AF1493" s="16" t="str">
        <f t="shared" si="141"/>
        <v/>
      </c>
      <c r="AG1493" s="16" t="str">
        <f t="shared" si="142"/>
        <v/>
      </c>
      <c r="AH1493" s="16">
        <f t="shared" si="143"/>
        <v>0</v>
      </c>
      <c r="AI1493" s="17" t="str">
        <f>IF('Peer Comparison Tool'!$D$12="NR","",IF($C1493='Peer Comparison Tool'!$D$9,COUNT('CECL &lt;50B Database'!$AI$1:AI1492)+1,""))</f>
        <v/>
      </c>
    </row>
    <row r="1494" spans="29:35" x14ac:dyDescent="0.25">
      <c r="AC1494" s="16" t="str">
        <f t="shared" si="138"/>
        <v/>
      </c>
      <c r="AD1494" s="16" t="str">
        <f t="shared" si="139"/>
        <v/>
      </c>
      <c r="AE1494" s="16" t="str">
        <f t="shared" si="140"/>
        <v/>
      </c>
      <c r="AF1494" s="16" t="str">
        <f t="shared" si="141"/>
        <v/>
      </c>
      <c r="AG1494" s="16" t="str">
        <f t="shared" si="142"/>
        <v/>
      </c>
      <c r="AH1494" s="16">
        <f t="shared" si="143"/>
        <v>0</v>
      </c>
      <c r="AI1494" s="17" t="str">
        <f>IF('Peer Comparison Tool'!$D$12="NR","",IF($C1494='Peer Comparison Tool'!$D$9,COUNT('CECL &lt;50B Database'!$AI$1:AI1493)+1,""))</f>
        <v/>
      </c>
    </row>
    <row r="1495" spans="29:35" x14ac:dyDescent="0.25">
      <c r="AC1495" s="16" t="str">
        <f t="shared" si="138"/>
        <v/>
      </c>
      <c r="AD1495" s="16" t="str">
        <f t="shared" si="139"/>
        <v/>
      </c>
      <c r="AE1495" s="16" t="str">
        <f t="shared" si="140"/>
        <v/>
      </c>
      <c r="AF1495" s="16" t="str">
        <f t="shared" si="141"/>
        <v/>
      </c>
      <c r="AG1495" s="16" t="str">
        <f t="shared" si="142"/>
        <v/>
      </c>
      <c r="AH1495" s="16">
        <f t="shared" si="143"/>
        <v>0</v>
      </c>
      <c r="AI1495" s="17" t="str">
        <f>IF('Peer Comparison Tool'!$D$12="NR","",IF($C1495='Peer Comparison Tool'!$D$9,COUNT('CECL &lt;50B Database'!$AI$1:AI1494)+1,""))</f>
        <v/>
      </c>
    </row>
    <row r="1496" spans="29:35" x14ac:dyDescent="0.25">
      <c r="AC1496" s="16" t="str">
        <f t="shared" si="138"/>
        <v/>
      </c>
      <c r="AD1496" s="16" t="str">
        <f t="shared" si="139"/>
        <v/>
      </c>
      <c r="AE1496" s="16" t="str">
        <f t="shared" si="140"/>
        <v/>
      </c>
      <c r="AF1496" s="16" t="str">
        <f t="shared" si="141"/>
        <v/>
      </c>
      <c r="AG1496" s="16" t="str">
        <f t="shared" si="142"/>
        <v/>
      </c>
      <c r="AH1496" s="16">
        <f t="shared" si="143"/>
        <v>0</v>
      </c>
      <c r="AI1496" s="17" t="str">
        <f>IF('Peer Comparison Tool'!$D$12="NR","",IF($C1496='Peer Comparison Tool'!$D$9,COUNT('CECL &lt;50B Database'!$AI$1:AI1495)+1,""))</f>
        <v/>
      </c>
    </row>
    <row r="1497" spans="29:35" x14ac:dyDescent="0.25">
      <c r="AC1497" s="16" t="str">
        <f t="shared" si="138"/>
        <v/>
      </c>
      <c r="AD1497" s="16" t="str">
        <f t="shared" si="139"/>
        <v/>
      </c>
      <c r="AE1497" s="16" t="str">
        <f t="shared" si="140"/>
        <v/>
      </c>
      <c r="AF1497" s="16" t="str">
        <f t="shared" si="141"/>
        <v/>
      </c>
      <c r="AG1497" s="16" t="str">
        <f t="shared" si="142"/>
        <v/>
      </c>
      <c r="AH1497" s="16">
        <f t="shared" si="143"/>
        <v>0</v>
      </c>
      <c r="AI1497" s="17" t="str">
        <f>IF('Peer Comparison Tool'!$D$12="NR","",IF($C1497='Peer Comparison Tool'!$D$9,COUNT('CECL &lt;50B Database'!$AI$1:AI1496)+1,""))</f>
        <v/>
      </c>
    </row>
    <row r="1498" spans="29:35" x14ac:dyDescent="0.25">
      <c r="AC1498" s="16" t="str">
        <f t="shared" si="138"/>
        <v/>
      </c>
      <c r="AD1498" s="16" t="str">
        <f t="shared" si="139"/>
        <v/>
      </c>
      <c r="AE1498" s="16" t="str">
        <f t="shared" si="140"/>
        <v/>
      </c>
      <c r="AF1498" s="16" t="str">
        <f t="shared" si="141"/>
        <v/>
      </c>
      <c r="AG1498" s="16" t="str">
        <f t="shared" si="142"/>
        <v/>
      </c>
      <c r="AH1498" s="16">
        <f t="shared" si="143"/>
        <v>0</v>
      </c>
      <c r="AI1498" s="17" t="str">
        <f>IF('Peer Comparison Tool'!$D$12="NR","",IF($C1498='Peer Comparison Tool'!$D$9,COUNT('CECL &lt;50B Database'!$AI$1:AI1497)+1,""))</f>
        <v/>
      </c>
    </row>
    <row r="1499" spans="29:35" x14ac:dyDescent="0.25">
      <c r="AC1499" s="16" t="str">
        <f t="shared" si="138"/>
        <v/>
      </c>
      <c r="AD1499" s="16" t="str">
        <f t="shared" si="139"/>
        <v/>
      </c>
      <c r="AE1499" s="16" t="str">
        <f t="shared" si="140"/>
        <v/>
      </c>
      <c r="AF1499" s="16" t="str">
        <f t="shared" si="141"/>
        <v/>
      </c>
      <c r="AG1499" s="16" t="str">
        <f t="shared" si="142"/>
        <v/>
      </c>
      <c r="AH1499" s="16">
        <f t="shared" si="143"/>
        <v>0</v>
      </c>
      <c r="AI1499" s="17" t="str">
        <f>IF('Peer Comparison Tool'!$D$12="NR","",IF($C1499='Peer Comparison Tool'!$D$9,COUNT('CECL &lt;50B Database'!$AI$1:AI1498)+1,""))</f>
        <v/>
      </c>
    </row>
    <row r="1500" spans="29:35" x14ac:dyDescent="0.25">
      <c r="AC1500" s="16" t="str">
        <f t="shared" si="138"/>
        <v/>
      </c>
      <c r="AD1500" s="16" t="str">
        <f t="shared" si="139"/>
        <v/>
      </c>
      <c r="AE1500" s="16" t="str">
        <f t="shared" si="140"/>
        <v/>
      </c>
      <c r="AF1500" s="16" t="str">
        <f t="shared" si="141"/>
        <v/>
      </c>
      <c r="AG1500" s="16" t="str">
        <f t="shared" si="142"/>
        <v/>
      </c>
      <c r="AH1500" s="16">
        <f t="shared" si="143"/>
        <v>0</v>
      </c>
      <c r="AI1500" s="17" t="str">
        <f>IF('Peer Comparison Tool'!$D$12="NR","",IF($C1500='Peer Comparison Tool'!$D$9,COUNT('CECL &lt;50B Database'!$AI$1:AI1499)+1,""))</f>
        <v/>
      </c>
    </row>
    <row r="1501" spans="29:35" x14ac:dyDescent="0.25">
      <c r="AC1501" s="16" t="str">
        <f t="shared" si="138"/>
        <v/>
      </c>
      <c r="AD1501" s="16" t="str">
        <f t="shared" si="139"/>
        <v/>
      </c>
      <c r="AE1501" s="16" t="str">
        <f t="shared" si="140"/>
        <v/>
      </c>
      <c r="AF1501" s="16" t="str">
        <f t="shared" si="141"/>
        <v/>
      </c>
      <c r="AG1501" s="16" t="str">
        <f t="shared" si="142"/>
        <v/>
      </c>
      <c r="AH1501" s="16">
        <f t="shared" si="143"/>
        <v>0</v>
      </c>
      <c r="AI1501" s="17" t="str">
        <f>IF('Peer Comparison Tool'!$D$12="NR","",IF($C1501='Peer Comparison Tool'!$D$9,COUNT('CECL &lt;50B Database'!$AI$1:AI1500)+1,""))</f>
        <v/>
      </c>
    </row>
    <row r="1502" spans="29:35" x14ac:dyDescent="0.25">
      <c r="AC1502" s="16" t="str">
        <f t="shared" si="138"/>
        <v/>
      </c>
      <c r="AD1502" s="16" t="str">
        <f t="shared" si="139"/>
        <v/>
      </c>
      <c r="AE1502" s="16" t="str">
        <f t="shared" si="140"/>
        <v/>
      </c>
      <c r="AF1502" s="16" t="str">
        <f t="shared" si="141"/>
        <v/>
      </c>
      <c r="AG1502" s="16" t="str">
        <f t="shared" si="142"/>
        <v/>
      </c>
      <c r="AH1502" s="16">
        <f t="shared" si="143"/>
        <v>0</v>
      </c>
      <c r="AI1502" s="17" t="str">
        <f>IF('Peer Comparison Tool'!$D$12="NR","",IF($C1502='Peer Comparison Tool'!$D$9,COUNT('CECL &lt;50B Database'!$AI$1:AI1501)+1,""))</f>
        <v/>
      </c>
    </row>
    <row r="1503" spans="29:35" x14ac:dyDescent="0.25">
      <c r="AC1503" s="16" t="str">
        <f t="shared" si="138"/>
        <v/>
      </c>
      <c r="AD1503" s="16" t="str">
        <f t="shared" si="139"/>
        <v/>
      </c>
      <c r="AE1503" s="16" t="str">
        <f t="shared" si="140"/>
        <v/>
      </c>
      <c r="AF1503" s="16" t="str">
        <f t="shared" si="141"/>
        <v/>
      </c>
      <c r="AG1503" s="16" t="str">
        <f t="shared" si="142"/>
        <v/>
      </c>
      <c r="AH1503" s="16">
        <f t="shared" si="143"/>
        <v>0</v>
      </c>
      <c r="AI1503" s="17" t="str">
        <f>IF('Peer Comparison Tool'!$D$12="NR","",IF($C1503='Peer Comparison Tool'!$D$9,COUNT('CECL &lt;50B Database'!$AI$1:AI1502)+1,""))</f>
        <v/>
      </c>
    </row>
    <row r="1504" spans="29:35" x14ac:dyDescent="0.25">
      <c r="AC1504" s="16" t="str">
        <f t="shared" si="138"/>
        <v/>
      </c>
      <c r="AD1504" s="16" t="str">
        <f t="shared" si="139"/>
        <v/>
      </c>
      <c r="AE1504" s="16" t="str">
        <f t="shared" si="140"/>
        <v/>
      </c>
      <c r="AF1504" s="16" t="str">
        <f t="shared" si="141"/>
        <v/>
      </c>
      <c r="AG1504" s="16" t="str">
        <f t="shared" si="142"/>
        <v/>
      </c>
      <c r="AH1504" s="16">
        <f t="shared" si="143"/>
        <v>0</v>
      </c>
      <c r="AI1504" s="17" t="str">
        <f>IF('Peer Comparison Tool'!$D$12="NR","",IF($C1504='Peer Comparison Tool'!$D$9,COUNT('CECL &lt;50B Database'!$AI$1:AI1503)+1,""))</f>
        <v/>
      </c>
    </row>
    <row r="1505" spans="29:35" x14ac:dyDescent="0.25">
      <c r="AC1505" s="16" t="str">
        <f t="shared" si="138"/>
        <v/>
      </c>
      <c r="AD1505" s="16" t="str">
        <f t="shared" si="139"/>
        <v/>
      </c>
      <c r="AE1505" s="16" t="str">
        <f t="shared" si="140"/>
        <v/>
      </c>
      <c r="AF1505" s="16" t="str">
        <f t="shared" si="141"/>
        <v/>
      </c>
      <c r="AG1505" s="16" t="str">
        <f t="shared" si="142"/>
        <v/>
      </c>
      <c r="AH1505" s="16">
        <f t="shared" si="143"/>
        <v>0</v>
      </c>
      <c r="AI1505" s="17" t="str">
        <f>IF('Peer Comparison Tool'!$D$12="NR","",IF($C1505='Peer Comparison Tool'!$D$9,COUNT('CECL &lt;50B Database'!$AI$1:AI1504)+1,""))</f>
        <v/>
      </c>
    </row>
    <row r="1506" spans="29:35" x14ac:dyDescent="0.25">
      <c r="AC1506" s="16" t="str">
        <f t="shared" si="138"/>
        <v/>
      </c>
      <c r="AD1506" s="16" t="str">
        <f t="shared" si="139"/>
        <v/>
      </c>
      <c r="AE1506" s="16" t="str">
        <f t="shared" si="140"/>
        <v/>
      </c>
      <c r="AF1506" s="16" t="str">
        <f t="shared" si="141"/>
        <v/>
      </c>
      <c r="AG1506" s="16" t="str">
        <f t="shared" si="142"/>
        <v/>
      </c>
      <c r="AH1506" s="16">
        <f t="shared" si="143"/>
        <v>0</v>
      </c>
      <c r="AI1506" s="17" t="str">
        <f>IF('Peer Comparison Tool'!$D$12="NR","",IF($C1506='Peer Comparison Tool'!$D$9,COUNT('CECL &lt;50B Database'!$AI$1:AI1505)+1,""))</f>
        <v/>
      </c>
    </row>
    <row r="1507" spans="29:35" x14ac:dyDescent="0.25">
      <c r="AC1507" s="16" t="str">
        <f t="shared" si="138"/>
        <v/>
      </c>
      <c r="AD1507" s="16" t="str">
        <f t="shared" si="139"/>
        <v/>
      </c>
      <c r="AE1507" s="16" t="str">
        <f t="shared" si="140"/>
        <v/>
      </c>
      <c r="AF1507" s="16" t="str">
        <f t="shared" si="141"/>
        <v/>
      </c>
      <c r="AG1507" s="16" t="str">
        <f t="shared" si="142"/>
        <v/>
      </c>
      <c r="AH1507" s="16">
        <f t="shared" si="143"/>
        <v>0</v>
      </c>
      <c r="AI1507" s="17" t="str">
        <f>IF('Peer Comparison Tool'!$D$12="NR","",IF($C1507='Peer Comparison Tool'!$D$9,COUNT('CECL &lt;50B Database'!$AI$1:AI1506)+1,""))</f>
        <v/>
      </c>
    </row>
    <row r="1508" spans="29:35" x14ac:dyDescent="0.25">
      <c r="AC1508" s="16" t="str">
        <f t="shared" si="138"/>
        <v/>
      </c>
      <c r="AD1508" s="16" t="str">
        <f t="shared" si="139"/>
        <v/>
      </c>
      <c r="AE1508" s="16" t="str">
        <f t="shared" si="140"/>
        <v/>
      </c>
      <c r="AF1508" s="16" t="str">
        <f t="shared" si="141"/>
        <v/>
      </c>
      <c r="AG1508" s="16" t="str">
        <f t="shared" si="142"/>
        <v/>
      </c>
      <c r="AH1508" s="16">
        <f t="shared" si="143"/>
        <v>0</v>
      </c>
      <c r="AI1508" s="17" t="str">
        <f>IF('Peer Comparison Tool'!$D$12="NR","",IF($C1508='Peer Comparison Tool'!$D$9,COUNT('CECL &lt;50B Database'!$AI$1:AI1507)+1,""))</f>
        <v/>
      </c>
    </row>
    <row r="1509" spans="29:35" x14ac:dyDescent="0.25">
      <c r="AC1509" s="16" t="str">
        <f t="shared" si="138"/>
        <v/>
      </c>
      <c r="AD1509" s="16" t="str">
        <f t="shared" si="139"/>
        <v/>
      </c>
      <c r="AE1509" s="16" t="str">
        <f t="shared" si="140"/>
        <v/>
      </c>
      <c r="AF1509" s="16" t="str">
        <f t="shared" si="141"/>
        <v/>
      </c>
      <c r="AG1509" s="16" t="str">
        <f t="shared" si="142"/>
        <v/>
      </c>
      <c r="AH1509" s="16">
        <f t="shared" si="143"/>
        <v>0</v>
      </c>
      <c r="AI1509" s="17" t="str">
        <f>IF('Peer Comparison Tool'!$D$12="NR","",IF($C1509='Peer Comparison Tool'!$D$9,COUNT('CECL &lt;50B Database'!$AI$1:AI1508)+1,""))</f>
        <v/>
      </c>
    </row>
    <row r="1510" spans="29:35" x14ac:dyDescent="0.25">
      <c r="AC1510" s="16" t="str">
        <f t="shared" si="138"/>
        <v/>
      </c>
      <c r="AD1510" s="16" t="str">
        <f t="shared" si="139"/>
        <v/>
      </c>
      <c r="AE1510" s="16" t="str">
        <f t="shared" si="140"/>
        <v/>
      </c>
      <c r="AF1510" s="16" t="str">
        <f t="shared" si="141"/>
        <v/>
      </c>
      <c r="AG1510" s="16" t="str">
        <f t="shared" si="142"/>
        <v/>
      </c>
      <c r="AH1510" s="16">
        <f t="shared" si="143"/>
        <v>0</v>
      </c>
      <c r="AI1510" s="17" t="str">
        <f>IF('Peer Comparison Tool'!$D$12="NR","",IF($C1510='Peer Comparison Tool'!$D$9,COUNT('CECL &lt;50B Database'!$AI$1:AI1509)+1,""))</f>
        <v/>
      </c>
    </row>
    <row r="1511" spans="29:35" x14ac:dyDescent="0.25">
      <c r="AC1511" s="16" t="str">
        <f t="shared" si="138"/>
        <v/>
      </c>
      <c r="AD1511" s="16" t="str">
        <f t="shared" si="139"/>
        <v/>
      </c>
      <c r="AE1511" s="16" t="str">
        <f t="shared" si="140"/>
        <v/>
      </c>
      <c r="AF1511" s="16" t="str">
        <f t="shared" si="141"/>
        <v/>
      </c>
      <c r="AG1511" s="16" t="str">
        <f t="shared" si="142"/>
        <v/>
      </c>
      <c r="AH1511" s="16">
        <f t="shared" si="143"/>
        <v>0</v>
      </c>
      <c r="AI1511" s="17" t="str">
        <f>IF('Peer Comparison Tool'!$D$12="NR","",IF($C1511='Peer Comparison Tool'!$D$9,COUNT('CECL &lt;50B Database'!$AI$1:AI1510)+1,""))</f>
        <v/>
      </c>
    </row>
    <row r="1512" spans="29:35" x14ac:dyDescent="0.25">
      <c r="AC1512" s="16" t="str">
        <f t="shared" si="138"/>
        <v/>
      </c>
      <c r="AD1512" s="16" t="str">
        <f t="shared" si="139"/>
        <v/>
      </c>
      <c r="AE1512" s="16" t="str">
        <f t="shared" si="140"/>
        <v/>
      </c>
      <c r="AF1512" s="16" t="str">
        <f t="shared" si="141"/>
        <v/>
      </c>
      <c r="AG1512" s="16" t="str">
        <f t="shared" si="142"/>
        <v/>
      </c>
      <c r="AH1512" s="16">
        <f t="shared" si="143"/>
        <v>0</v>
      </c>
      <c r="AI1512" s="17" t="str">
        <f>IF('Peer Comparison Tool'!$D$12="NR","",IF($C1512='Peer Comparison Tool'!$D$9,COUNT('CECL &lt;50B Database'!$AI$1:AI1511)+1,""))</f>
        <v/>
      </c>
    </row>
    <row r="1513" spans="29:35" x14ac:dyDescent="0.25">
      <c r="AC1513" s="16" t="str">
        <f t="shared" si="138"/>
        <v/>
      </c>
      <c r="AD1513" s="16" t="str">
        <f t="shared" si="139"/>
        <v/>
      </c>
      <c r="AE1513" s="16" t="str">
        <f t="shared" si="140"/>
        <v/>
      </c>
      <c r="AF1513" s="16" t="str">
        <f t="shared" si="141"/>
        <v/>
      </c>
      <c r="AG1513" s="16" t="str">
        <f t="shared" si="142"/>
        <v/>
      </c>
      <c r="AH1513" s="16">
        <f t="shared" si="143"/>
        <v>0</v>
      </c>
      <c r="AI1513" s="17" t="str">
        <f>IF('Peer Comparison Tool'!$D$12="NR","",IF($C1513='Peer Comparison Tool'!$D$9,COUNT('CECL &lt;50B Database'!$AI$1:AI1512)+1,""))</f>
        <v/>
      </c>
    </row>
    <row r="1514" spans="29:35" x14ac:dyDescent="0.25">
      <c r="AC1514" s="16" t="str">
        <f t="shared" si="138"/>
        <v/>
      </c>
      <c r="AD1514" s="16" t="str">
        <f t="shared" si="139"/>
        <v/>
      </c>
      <c r="AE1514" s="16" t="str">
        <f t="shared" si="140"/>
        <v/>
      </c>
      <c r="AF1514" s="16" t="str">
        <f t="shared" si="141"/>
        <v/>
      </c>
      <c r="AG1514" s="16" t="str">
        <f t="shared" si="142"/>
        <v/>
      </c>
      <c r="AH1514" s="16">
        <f t="shared" si="143"/>
        <v>0</v>
      </c>
      <c r="AI1514" s="17" t="str">
        <f>IF('Peer Comparison Tool'!$D$12="NR","",IF($C1514='Peer Comparison Tool'!$D$9,COUNT('CECL &lt;50B Database'!$AI$1:AI1513)+1,""))</f>
        <v/>
      </c>
    </row>
    <row r="1515" spans="29:35" x14ac:dyDescent="0.25">
      <c r="AC1515" s="16" t="str">
        <f t="shared" si="138"/>
        <v/>
      </c>
      <c r="AD1515" s="16" t="str">
        <f t="shared" si="139"/>
        <v/>
      </c>
      <c r="AE1515" s="16" t="str">
        <f t="shared" si="140"/>
        <v/>
      </c>
      <c r="AF1515" s="16" t="str">
        <f t="shared" si="141"/>
        <v/>
      </c>
      <c r="AG1515" s="16" t="str">
        <f t="shared" si="142"/>
        <v/>
      </c>
      <c r="AH1515" s="16">
        <f t="shared" si="143"/>
        <v>0</v>
      </c>
      <c r="AI1515" s="17" t="str">
        <f>IF('Peer Comparison Tool'!$D$12="NR","",IF($C1515='Peer Comparison Tool'!$D$9,COUNT('CECL &lt;50B Database'!$AI$1:AI1514)+1,""))</f>
        <v/>
      </c>
    </row>
    <row r="1516" spans="29:35" x14ac:dyDescent="0.25">
      <c r="AC1516" s="16" t="str">
        <f t="shared" si="138"/>
        <v/>
      </c>
      <c r="AD1516" s="16" t="str">
        <f t="shared" si="139"/>
        <v/>
      </c>
      <c r="AE1516" s="16" t="str">
        <f t="shared" si="140"/>
        <v/>
      </c>
      <c r="AF1516" s="16" t="str">
        <f t="shared" si="141"/>
        <v/>
      </c>
      <c r="AG1516" s="16" t="str">
        <f t="shared" si="142"/>
        <v/>
      </c>
      <c r="AH1516" s="16">
        <f t="shared" si="143"/>
        <v>0</v>
      </c>
      <c r="AI1516" s="17" t="str">
        <f>IF('Peer Comparison Tool'!$D$12="NR","",IF($C1516='Peer Comparison Tool'!$D$9,COUNT('CECL &lt;50B Database'!$AI$1:AI1515)+1,""))</f>
        <v/>
      </c>
    </row>
    <row r="1517" spans="29:35" x14ac:dyDescent="0.25">
      <c r="AC1517" s="16" t="str">
        <f t="shared" si="138"/>
        <v/>
      </c>
      <c r="AD1517" s="16" t="str">
        <f t="shared" si="139"/>
        <v/>
      </c>
      <c r="AE1517" s="16" t="str">
        <f t="shared" si="140"/>
        <v/>
      </c>
      <c r="AF1517" s="16" t="str">
        <f t="shared" si="141"/>
        <v/>
      </c>
      <c r="AG1517" s="16" t="str">
        <f t="shared" si="142"/>
        <v/>
      </c>
      <c r="AH1517" s="16">
        <f t="shared" si="143"/>
        <v>0</v>
      </c>
      <c r="AI1517" s="17" t="str">
        <f>IF('Peer Comparison Tool'!$D$12="NR","",IF($C1517='Peer Comparison Tool'!$D$9,COUNT('CECL &lt;50B Database'!$AI$1:AI1516)+1,""))</f>
        <v/>
      </c>
    </row>
    <row r="1518" spans="29:35" x14ac:dyDescent="0.25">
      <c r="AC1518" s="16" t="str">
        <f t="shared" si="138"/>
        <v/>
      </c>
      <c r="AD1518" s="16" t="str">
        <f t="shared" si="139"/>
        <v/>
      </c>
      <c r="AE1518" s="16" t="str">
        <f t="shared" si="140"/>
        <v/>
      </c>
      <c r="AF1518" s="16" t="str">
        <f t="shared" si="141"/>
        <v/>
      </c>
      <c r="AG1518" s="16" t="str">
        <f t="shared" si="142"/>
        <v/>
      </c>
      <c r="AH1518" s="16">
        <f t="shared" si="143"/>
        <v>0</v>
      </c>
      <c r="AI1518" s="17" t="str">
        <f>IF('Peer Comparison Tool'!$D$12="NR","",IF($C1518='Peer Comparison Tool'!$D$9,COUNT('CECL &lt;50B Database'!$AI$1:AI1517)+1,""))</f>
        <v/>
      </c>
    </row>
    <row r="1519" spans="29:35" x14ac:dyDescent="0.25">
      <c r="AC1519" s="16" t="str">
        <f t="shared" si="138"/>
        <v/>
      </c>
      <c r="AD1519" s="16" t="str">
        <f t="shared" si="139"/>
        <v/>
      </c>
      <c r="AE1519" s="16" t="str">
        <f t="shared" si="140"/>
        <v/>
      </c>
      <c r="AF1519" s="16" t="str">
        <f t="shared" si="141"/>
        <v/>
      </c>
      <c r="AG1519" s="16" t="str">
        <f t="shared" si="142"/>
        <v/>
      </c>
      <c r="AH1519" s="16">
        <f t="shared" si="143"/>
        <v>0</v>
      </c>
      <c r="AI1519" s="17" t="str">
        <f>IF('Peer Comparison Tool'!$D$12="NR","",IF($C1519='Peer Comparison Tool'!$D$9,COUNT('CECL &lt;50B Database'!$AI$1:AI1518)+1,""))</f>
        <v/>
      </c>
    </row>
    <row r="1520" spans="29:35" x14ac:dyDescent="0.25">
      <c r="AC1520" s="16" t="str">
        <f t="shared" si="138"/>
        <v/>
      </c>
      <c r="AD1520" s="16" t="str">
        <f t="shared" si="139"/>
        <v/>
      </c>
      <c r="AE1520" s="16" t="str">
        <f t="shared" si="140"/>
        <v/>
      </c>
      <c r="AF1520" s="16" t="str">
        <f t="shared" si="141"/>
        <v/>
      </c>
      <c r="AG1520" s="16" t="str">
        <f t="shared" si="142"/>
        <v/>
      </c>
      <c r="AH1520" s="16">
        <f t="shared" si="143"/>
        <v>0</v>
      </c>
      <c r="AI1520" s="17" t="str">
        <f>IF('Peer Comparison Tool'!$D$12="NR","",IF($C1520='Peer Comparison Tool'!$D$9,COUNT('CECL &lt;50B Database'!$AI$1:AI1519)+1,""))</f>
        <v/>
      </c>
    </row>
    <row r="1521" spans="29:35" x14ac:dyDescent="0.25">
      <c r="AC1521" s="16" t="str">
        <f t="shared" si="138"/>
        <v/>
      </c>
      <c r="AD1521" s="16" t="str">
        <f t="shared" si="139"/>
        <v/>
      </c>
      <c r="AE1521" s="16" t="str">
        <f t="shared" si="140"/>
        <v/>
      </c>
      <c r="AF1521" s="16" t="str">
        <f t="shared" si="141"/>
        <v/>
      </c>
      <c r="AG1521" s="16" t="str">
        <f t="shared" si="142"/>
        <v/>
      </c>
      <c r="AH1521" s="16">
        <f t="shared" si="143"/>
        <v>0</v>
      </c>
      <c r="AI1521" s="17" t="str">
        <f>IF('Peer Comparison Tool'!$D$12="NR","",IF($C1521='Peer Comparison Tool'!$D$9,COUNT('CECL &lt;50B Database'!$AI$1:AI1520)+1,""))</f>
        <v/>
      </c>
    </row>
    <row r="1522" spans="29:35" x14ac:dyDescent="0.25">
      <c r="AC1522" s="16" t="str">
        <f t="shared" si="138"/>
        <v/>
      </c>
      <c r="AD1522" s="16" t="str">
        <f t="shared" si="139"/>
        <v/>
      </c>
      <c r="AE1522" s="16" t="str">
        <f t="shared" si="140"/>
        <v/>
      </c>
      <c r="AF1522" s="16" t="str">
        <f t="shared" si="141"/>
        <v/>
      </c>
      <c r="AG1522" s="16" t="str">
        <f t="shared" si="142"/>
        <v/>
      </c>
      <c r="AH1522" s="16">
        <f t="shared" si="143"/>
        <v>0</v>
      </c>
      <c r="AI1522" s="17" t="str">
        <f>IF('Peer Comparison Tool'!$D$12="NR","",IF($C1522='Peer Comparison Tool'!$D$9,COUNT('CECL &lt;50B Database'!$AI$1:AI1521)+1,""))</f>
        <v/>
      </c>
    </row>
    <row r="1523" spans="29:35" x14ac:dyDescent="0.25">
      <c r="AC1523" s="16" t="str">
        <f t="shared" si="138"/>
        <v/>
      </c>
      <c r="AD1523" s="16" t="str">
        <f t="shared" si="139"/>
        <v/>
      </c>
      <c r="AE1523" s="16" t="str">
        <f t="shared" si="140"/>
        <v/>
      </c>
      <c r="AF1523" s="16" t="str">
        <f t="shared" si="141"/>
        <v/>
      </c>
      <c r="AG1523" s="16" t="str">
        <f t="shared" si="142"/>
        <v/>
      </c>
      <c r="AH1523" s="16">
        <f t="shared" si="143"/>
        <v>0</v>
      </c>
      <c r="AI1523" s="17" t="str">
        <f>IF('Peer Comparison Tool'!$D$12="NR","",IF($C1523='Peer Comparison Tool'!$D$9,COUNT('CECL &lt;50B Database'!$AI$1:AI1522)+1,""))</f>
        <v/>
      </c>
    </row>
    <row r="1524" spans="29:35" x14ac:dyDescent="0.25">
      <c r="AC1524" s="16" t="str">
        <f t="shared" si="138"/>
        <v/>
      </c>
      <c r="AD1524" s="16" t="str">
        <f t="shared" si="139"/>
        <v/>
      </c>
      <c r="AE1524" s="16" t="str">
        <f t="shared" si="140"/>
        <v/>
      </c>
      <c r="AF1524" s="16" t="str">
        <f t="shared" si="141"/>
        <v/>
      </c>
      <c r="AG1524" s="16" t="str">
        <f t="shared" si="142"/>
        <v/>
      </c>
      <c r="AH1524" s="16">
        <f t="shared" si="143"/>
        <v>0</v>
      </c>
      <c r="AI1524" s="17" t="str">
        <f>IF('Peer Comparison Tool'!$D$12="NR","",IF($C1524='Peer Comparison Tool'!$D$9,COUNT('CECL &lt;50B Database'!$AI$1:AI1523)+1,""))</f>
        <v/>
      </c>
    </row>
    <row r="1525" spans="29:35" x14ac:dyDescent="0.25">
      <c r="AC1525" s="16" t="str">
        <f t="shared" si="138"/>
        <v/>
      </c>
      <c r="AD1525" s="16" t="str">
        <f t="shared" si="139"/>
        <v/>
      </c>
      <c r="AE1525" s="16" t="str">
        <f t="shared" si="140"/>
        <v/>
      </c>
      <c r="AF1525" s="16" t="str">
        <f t="shared" si="141"/>
        <v/>
      </c>
      <c r="AG1525" s="16" t="str">
        <f t="shared" si="142"/>
        <v/>
      </c>
      <c r="AH1525" s="16">
        <f t="shared" si="143"/>
        <v>0</v>
      </c>
      <c r="AI1525" s="17" t="str">
        <f>IF('Peer Comparison Tool'!$D$12="NR","",IF($C1525='Peer Comparison Tool'!$D$9,COUNT('CECL &lt;50B Database'!$AI$1:AI1524)+1,""))</f>
        <v/>
      </c>
    </row>
    <row r="1526" spans="29:35" x14ac:dyDescent="0.25">
      <c r="AC1526" s="16" t="str">
        <f t="shared" si="138"/>
        <v/>
      </c>
      <c r="AD1526" s="16" t="str">
        <f t="shared" si="139"/>
        <v/>
      </c>
      <c r="AE1526" s="16" t="str">
        <f t="shared" si="140"/>
        <v/>
      </c>
      <c r="AF1526" s="16" t="str">
        <f t="shared" si="141"/>
        <v/>
      </c>
      <c r="AG1526" s="16" t="str">
        <f t="shared" si="142"/>
        <v/>
      </c>
      <c r="AH1526" s="16">
        <f t="shared" si="143"/>
        <v>0</v>
      </c>
      <c r="AI1526" s="17" t="str">
        <f>IF('Peer Comparison Tool'!$D$12="NR","",IF($C1526='Peer Comparison Tool'!$D$9,COUNT('CECL &lt;50B Database'!$AI$1:AI1525)+1,""))</f>
        <v/>
      </c>
    </row>
    <row r="1527" spans="29:35" x14ac:dyDescent="0.25">
      <c r="AC1527" s="16" t="str">
        <f t="shared" si="138"/>
        <v/>
      </c>
      <c r="AD1527" s="16" t="str">
        <f t="shared" si="139"/>
        <v/>
      </c>
      <c r="AE1527" s="16" t="str">
        <f t="shared" si="140"/>
        <v/>
      </c>
      <c r="AF1527" s="16" t="str">
        <f t="shared" si="141"/>
        <v/>
      </c>
      <c r="AG1527" s="16" t="str">
        <f t="shared" si="142"/>
        <v/>
      </c>
      <c r="AH1527" s="16">
        <f t="shared" si="143"/>
        <v>0</v>
      </c>
      <c r="AI1527" s="17" t="str">
        <f>IF('Peer Comparison Tool'!$D$12="NR","",IF($C1527='Peer Comparison Tool'!$D$9,COUNT('CECL &lt;50B Database'!$AI$1:AI1526)+1,""))</f>
        <v/>
      </c>
    </row>
    <row r="1528" spans="29:35" x14ac:dyDescent="0.25">
      <c r="AC1528" s="16" t="str">
        <f t="shared" si="138"/>
        <v/>
      </c>
      <c r="AD1528" s="16" t="str">
        <f t="shared" si="139"/>
        <v/>
      </c>
      <c r="AE1528" s="16" t="str">
        <f t="shared" si="140"/>
        <v/>
      </c>
      <c r="AF1528" s="16" t="str">
        <f t="shared" si="141"/>
        <v/>
      </c>
      <c r="AG1528" s="16" t="str">
        <f t="shared" si="142"/>
        <v/>
      </c>
      <c r="AH1528" s="16">
        <f t="shared" si="143"/>
        <v>0</v>
      </c>
      <c r="AI1528" s="17" t="str">
        <f>IF('Peer Comparison Tool'!$D$12="NR","",IF($C1528='Peer Comparison Tool'!$D$9,COUNT('CECL &lt;50B Database'!$AI$1:AI1527)+1,""))</f>
        <v/>
      </c>
    </row>
    <row r="1529" spans="29:35" x14ac:dyDescent="0.25">
      <c r="AC1529" s="16" t="str">
        <f t="shared" si="138"/>
        <v/>
      </c>
      <c r="AD1529" s="16" t="str">
        <f t="shared" si="139"/>
        <v/>
      </c>
      <c r="AE1529" s="16" t="str">
        <f t="shared" si="140"/>
        <v/>
      </c>
      <c r="AF1529" s="16" t="str">
        <f t="shared" si="141"/>
        <v/>
      </c>
      <c r="AG1529" s="16" t="str">
        <f t="shared" si="142"/>
        <v/>
      </c>
      <c r="AH1529" s="16">
        <f t="shared" si="143"/>
        <v>0</v>
      </c>
      <c r="AI1529" s="17" t="str">
        <f>IF('Peer Comparison Tool'!$D$12="NR","",IF($C1529='Peer Comparison Tool'!$D$9,COUNT('CECL &lt;50B Database'!$AI$1:AI1528)+1,""))</f>
        <v/>
      </c>
    </row>
    <row r="1530" spans="29:35" x14ac:dyDescent="0.25">
      <c r="AC1530" s="16" t="str">
        <f t="shared" si="138"/>
        <v/>
      </c>
      <c r="AD1530" s="16" t="str">
        <f t="shared" si="139"/>
        <v/>
      </c>
      <c r="AE1530" s="16" t="str">
        <f t="shared" si="140"/>
        <v/>
      </c>
      <c r="AF1530" s="16" t="str">
        <f t="shared" si="141"/>
        <v/>
      </c>
      <c r="AG1530" s="16" t="str">
        <f t="shared" si="142"/>
        <v/>
      </c>
      <c r="AH1530" s="16">
        <f t="shared" si="143"/>
        <v>0</v>
      </c>
      <c r="AI1530" s="17" t="str">
        <f>IF('Peer Comparison Tool'!$D$12="NR","",IF($C1530='Peer Comparison Tool'!$D$9,COUNT('CECL &lt;50B Database'!$AI$1:AI1529)+1,""))</f>
        <v/>
      </c>
    </row>
    <row r="1531" spans="29:35" x14ac:dyDescent="0.25">
      <c r="AC1531" s="16" t="str">
        <f t="shared" si="138"/>
        <v/>
      </c>
      <c r="AD1531" s="16" t="str">
        <f t="shared" si="139"/>
        <v/>
      </c>
      <c r="AE1531" s="16" t="str">
        <f t="shared" si="140"/>
        <v/>
      </c>
      <c r="AF1531" s="16" t="str">
        <f t="shared" si="141"/>
        <v/>
      </c>
      <c r="AG1531" s="16" t="str">
        <f t="shared" si="142"/>
        <v/>
      </c>
      <c r="AH1531" s="16">
        <f t="shared" si="143"/>
        <v>0</v>
      </c>
      <c r="AI1531" s="17" t="str">
        <f>IF('Peer Comparison Tool'!$D$12="NR","",IF($C1531='Peer Comparison Tool'!$D$9,COUNT('CECL &lt;50B Database'!$AI$1:AI1530)+1,""))</f>
        <v/>
      </c>
    </row>
    <row r="1532" spans="29:35" x14ac:dyDescent="0.25">
      <c r="AC1532" s="16" t="str">
        <f t="shared" si="138"/>
        <v/>
      </c>
      <c r="AD1532" s="16" t="str">
        <f t="shared" si="139"/>
        <v/>
      </c>
      <c r="AE1532" s="16" t="str">
        <f t="shared" si="140"/>
        <v/>
      </c>
      <c r="AF1532" s="16" t="str">
        <f t="shared" si="141"/>
        <v/>
      </c>
      <c r="AG1532" s="16" t="str">
        <f t="shared" si="142"/>
        <v/>
      </c>
      <c r="AH1532" s="16">
        <f t="shared" si="143"/>
        <v>0</v>
      </c>
      <c r="AI1532" s="17" t="str">
        <f>IF('Peer Comparison Tool'!$D$12="NR","",IF($C1532='Peer Comparison Tool'!$D$9,COUNT('CECL &lt;50B Database'!$AI$1:AI1531)+1,""))</f>
        <v/>
      </c>
    </row>
    <row r="1533" spans="29:35" x14ac:dyDescent="0.25">
      <c r="AC1533" s="16" t="str">
        <f t="shared" si="138"/>
        <v/>
      </c>
      <c r="AD1533" s="16" t="str">
        <f t="shared" si="139"/>
        <v/>
      </c>
      <c r="AE1533" s="16" t="str">
        <f t="shared" si="140"/>
        <v/>
      </c>
      <c r="AF1533" s="16" t="str">
        <f t="shared" si="141"/>
        <v/>
      </c>
      <c r="AG1533" s="16" t="str">
        <f t="shared" si="142"/>
        <v/>
      </c>
      <c r="AH1533" s="16">
        <f t="shared" si="143"/>
        <v>0</v>
      </c>
      <c r="AI1533" s="17" t="str">
        <f>IF('Peer Comparison Tool'!$D$12="NR","",IF($C1533='Peer Comparison Tool'!$D$9,COUNT('CECL &lt;50B Database'!$AI$1:AI1532)+1,""))</f>
        <v/>
      </c>
    </row>
    <row r="1534" spans="29:35" x14ac:dyDescent="0.25">
      <c r="AC1534" s="16" t="str">
        <f t="shared" si="138"/>
        <v/>
      </c>
      <c r="AD1534" s="16" t="str">
        <f t="shared" si="139"/>
        <v/>
      </c>
      <c r="AE1534" s="16" t="str">
        <f t="shared" si="140"/>
        <v/>
      </c>
      <c r="AF1534" s="16" t="str">
        <f t="shared" si="141"/>
        <v/>
      </c>
      <c r="AG1534" s="16" t="str">
        <f t="shared" si="142"/>
        <v/>
      </c>
      <c r="AH1534" s="16">
        <f t="shared" si="143"/>
        <v>0</v>
      </c>
      <c r="AI1534" s="17" t="str">
        <f>IF('Peer Comparison Tool'!$D$12="NR","",IF($C1534='Peer Comparison Tool'!$D$9,COUNT('CECL &lt;50B Database'!$AI$1:AI1533)+1,""))</f>
        <v/>
      </c>
    </row>
    <row r="1535" spans="29:35" x14ac:dyDescent="0.25">
      <c r="AC1535" s="16" t="str">
        <f t="shared" si="138"/>
        <v/>
      </c>
      <c r="AD1535" s="16" t="str">
        <f t="shared" si="139"/>
        <v/>
      </c>
      <c r="AE1535" s="16" t="str">
        <f t="shared" si="140"/>
        <v/>
      </c>
      <c r="AF1535" s="16" t="str">
        <f t="shared" si="141"/>
        <v/>
      </c>
      <c r="AG1535" s="16" t="str">
        <f t="shared" si="142"/>
        <v/>
      </c>
      <c r="AH1535" s="16">
        <f t="shared" si="143"/>
        <v>0</v>
      </c>
      <c r="AI1535" s="17" t="str">
        <f>IF('Peer Comparison Tool'!$D$12="NR","",IF($C1535='Peer Comparison Tool'!$D$9,COUNT('CECL &lt;50B Database'!$AI$1:AI1534)+1,""))</f>
        <v/>
      </c>
    </row>
    <row r="1536" spans="29:35" x14ac:dyDescent="0.25">
      <c r="AC1536" s="16" t="str">
        <f t="shared" si="138"/>
        <v/>
      </c>
      <c r="AD1536" s="16" t="str">
        <f t="shared" si="139"/>
        <v/>
      </c>
      <c r="AE1536" s="16" t="str">
        <f t="shared" si="140"/>
        <v/>
      </c>
      <c r="AF1536" s="16" t="str">
        <f t="shared" si="141"/>
        <v/>
      </c>
      <c r="AG1536" s="16" t="str">
        <f t="shared" si="142"/>
        <v/>
      </c>
      <c r="AH1536" s="16">
        <f t="shared" si="143"/>
        <v>0</v>
      </c>
      <c r="AI1536" s="17" t="str">
        <f>IF('Peer Comparison Tool'!$D$12="NR","",IF($C1536='Peer Comparison Tool'!$D$9,COUNT('CECL &lt;50B Database'!$AI$1:AI1535)+1,""))</f>
        <v/>
      </c>
    </row>
    <row r="1537" spans="29:35" x14ac:dyDescent="0.25">
      <c r="AC1537" s="16" t="str">
        <f t="shared" si="138"/>
        <v/>
      </c>
      <c r="AD1537" s="16" t="str">
        <f t="shared" si="139"/>
        <v/>
      </c>
      <c r="AE1537" s="16" t="str">
        <f t="shared" si="140"/>
        <v/>
      </c>
      <c r="AF1537" s="16" t="str">
        <f t="shared" si="141"/>
        <v/>
      </c>
      <c r="AG1537" s="16" t="str">
        <f t="shared" si="142"/>
        <v/>
      </c>
      <c r="AH1537" s="16">
        <f t="shared" si="143"/>
        <v>0</v>
      </c>
      <c r="AI1537" s="17" t="str">
        <f>IF('Peer Comparison Tool'!$D$12="NR","",IF($C1537='Peer Comparison Tool'!$D$9,COUNT('CECL &lt;50B Database'!$AI$1:AI1536)+1,""))</f>
        <v/>
      </c>
    </row>
    <row r="1538" spans="29:35" x14ac:dyDescent="0.25">
      <c r="AC1538" s="16" t="str">
        <f t="shared" si="138"/>
        <v/>
      </c>
      <c r="AD1538" s="16" t="str">
        <f t="shared" si="139"/>
        <v/>
      </c>
      <c r="AE1538" s="16" t="str">
        <f t="shared" si="140"/>
        <v/>
      </c>
      <c r="AF1538" s="16" t="str">
        <f t="shared" si="141"/>
        <v/>
      </c>
      <c r="AG1538" s="16" t="str">
        <f t="shared" si="142"/>
        <v/>
      </c>
      <c r="AH1538" s="16">
        <f t="shared" si="143"/>
        <v>0</v>
      </c>
      <c r="AI1538" s="17" t="str">
        <f>IF('Peer Comparison Tool'!$D$12="NR","",IF($C1538='Peer Comparison Tool'!$D$9,COUNT('CECL &lt;50B Database'!$AI$1:AI1537)+1,""))</f>
        <v/>
      </c>
    </row>
    <row r="1539" spans="29:35" x14ac:dyDescent="0.25">
      <c r="AC1539" s="16" t="str">
        <f t="shared" ref="AC1539:AC1602" si="144">IF(AND($G1539&gt;=10000000,$G1539&lt;50000000),$K1539,"")</f>
        <v/>
      </c>
      <c r="AD1539" s="16" t="str">
        <f t="shared" ref="AD1539:AD1602" si="145">IF(AND($G1539&gt;=5000000,$G1539&lt;9999999),$K1539,"")</f>
        <v/>
      </c>
      <c r="AE1539" s="16" t="str">
        <f t="shared" ref="AE1539:AE1602" si="146">IF(AND($G1539&gt;=1000000,$G1539&lt;4999999),$K1539,"")</f>
        <v/>
      </c>
      <c r="AF1539" s="16" t="str">
        <f t="shared" ref="AF1539:AF1602" si="147">IF(AND($G1539&gt;=500000,$G1539&lt;999999),$K1539,"")</f>
        <v/>
      </c>
      <c r="AG1539" s="16" t="str">
        <f t="shared" ref="AG1539:AG1602" si="148">IF(AND($G1539&gt;=100000,$G1539&lt;499999),$K1539,"")</f>
        <v/>
      </c>
      <c r="AH1539" s="16">
        <f t="shared" ref="AH1539:AH1602" si="149">IF(AND($G1539&gt;=0,$G1539&lt;99999),$K1539,"")</f>
        <v>0</v>
      </c>
      <c r="AI1539" s="17" t="str">
        <f>IF('Peer Comparison Tool'!$D$12="NR","",IF($C1539='Peer Comparison Tool'!$D$9,COUNT('CECL &lt;50B Database'!$AI$1:AI1538)+1,""))</f>
        <v/>
      </c>
    </row>
    <row r="1540" spans="29:35" x14ac:dyDescent="0.25">
      <c r="AC1540" s="16" t="str">
        <f t="shared" si="144"/>
        <v/>
      </c>
      <c r="AD1540" s="16" t="str">
        <f t="shared" si="145"/>
        <v/>
      </c>
      <c r="AE1540" s="16" t="str">
        <f t="shared" si="146"/>
        <v/>
      </c>
      <c r="AF1540" s="16" t="str">
        <f t="shared" si="147"/>
        <v/>
      </c>
      <c r="AG1540" s="16" t="str">
        <f t="shared" si="148"/>
        <v/>
      </c>
      <c r="AH1540" s="16">
        <f t="shared" si="149"/>
        <v>0</v>
      </c>
      <c r="AI1540" s="17" t="str">
        <f>IF('Peer Comparison Tool'!$D$12="NR","",IF($C1540='Peer Comparison Tool'!$D$9,COUNT('CECL &lt;50B Database'!$AI$1:AI1539)+1,""))</f>
        <v/>
      </c>
    </row>
    <row r="1541" spans="29:35" x14ac:dyDescent="0.25">
      <c r="AC1541" s="16" t="str">
        <f t="shared" si="144"/>
        <v/>
      </c>
      <c r="AD1541" s="16" t="str">
        <f t="shared" si="145"/>
        <v/>
      </c>
      <c r="AE1541" s="16" t="str">
        <f t="shared" si="146"/>
        <v/>
      </c>
      <c r="AF1541" s="16" t="str">
        <f t="shared" si="147"/>
        <v/>
      </c>
      <c r="AG1541" s="16" t="str">
        <f t="shared" si="148"/>
        <v/>
      </c>
      <c r="AH1541" s="16">
        <f t="shared" si="149"/>
        <v>0</v>
      </c>
      <c r="AI1541" s="17" t="str">
        <f>IF('Peer Comparison Tool'!$D$12="NR","",IF($C1541='Peer Comparison Tool'!$D$9,COUNT('CECL &lt;50B Database'!$AI$1:AI1540)+1,""))</f>
        <v/>
      </c>
    </row>
    <row r="1542" spans="29:35" x14ac:dyDescent="0.25">
      <c r="AC1542" s="16" t="str">
        <f t="shared" si="144"/>
        <v/>
      </c>
      <c r="AD1542" s="16" t="str">
        <f t="shared" si="145"/>
        <v/>
      </c>
      <c r="AE1542" s="16" t="str">
        <f t="shared" si="146"/>
        <v/>
      </c>
      <c r="AF1542" s="16" t="str">
        <f t="shared" si="147"/>
        <v/>
      </c>
      <c r="AG1542" s="16" t="str">
        <f t="shared" si="148"/>
        <v/>
      </c>
      <c r="AH1542" s="16">
        <f t="shared" si="149"/>
        <v>0</v>
      </c>
      <c r="AI1542" s="17" t="str">
        <f>IF('Peer Comparison Tool'!$D$12="NR","",IF($C1542='Peer Comparison Tool'!$D$9,COUNT('CECL &lt;50B Database'!$AI$1:AI1541)+1,""))</f>
        <v/>
      </c>
    </row>
    <row r="1543" spans="29:35" x14ac:dyDescent="0.25">
      <c r="AC1543" s="16" t="str">
        <f t="shared" si="144"/>
        <v/>
      </c>
      <c r="AD1543" s="16" t="str">
        <f t="shared" si="145"/>
        <v/>
      </c>
      <c r="AE1543" s="16" t="str">
        <f t="shared" si="146"/>
        <v/>
      </c>
      <c r="AF1543" s="16" t="str">
        <f t="shared" si="147"/>
        <v/>
      </c>
      <c r="AG1543" s="16" t="str">
        <f t="shared" si="148"/>
        <v/>
      </c>
      <c r="AH1543" s="16">
        <f t="shared" si="149"/>
        <v>0</v>
      </c>
      <c r="AI1543" s="17" t="str">
        <f>IF('Peer Comparison Tool'!$D$12="NR","",IF($C1543='Peer Comparison Tool'!$D$9,COUNT('CECL &lt;50B Database'!$AI$1:AI1542)+1,""))</f>
        <v/>
      </c>
    </row>
    <row r="1544" spans="29:35" x14ac:dyDescent="0.25">
      <c r="AC1544" s="16" t="str">
        <f t="shared" si="144"/>
        <v/>
      </c>
      <c r="AD1544" s="16" t="str">
        <f t="shared" si="145"/>
        <v/>
      </c>
      <c r="AE1544" s="16" t="str">
        <f t="shared" si="146"/>
        <v/>
      </c>
      <c r="AF1544" s="16" t="str">
        <f t="shared" si="147"/>
        <v/>
      </c>
      <c r="AG1544" s="16" t="str">
        <f t="shared" si="148"/>
        <v/>
      </c>
      <c r="AH1544" s="16">
        <f t="shared" si="149"/>
        <v>0</v>
      </c>
      <c r="AI1544" s="17" t="str">
        <f>IF('Peer Comparison Tool'!$D$12="NR","",IF($C1544='Peer Comparison Tool'!$D$9,COUNT('CECL &lt;50B Database'!$AI$1:AI1543)+1,""))</f>
        <v/>
      </c>
    </row>
    <row r="1545" spans="29:35" x14ac:dyDescent="0.25">
      <c r="AC1545" s="16" t="str">
        <f t="shared" si="144"/>
        <v/>
      </c>
      <c r="AD1545" s="16" t="str">
        <f t="shared" si="145"/>
        <v/>
      </c>
      <c r="AE1545" s="16" t="str">
        <f t="shared" si="146"/>
        <v/>
      </c>
      <c r="AF1545" s="16" t="str">
        <f t="shared" si="147"/>
        <v/>
      </c>
      <c r="AG1545" s="16" t="str">
        <f t="shared" si="148"/>
        <v/>
      </c>
      <c r="AH1545" s="16">
        <f t="shared" si="149"/>
        <v>0</v>
      </c>
      <c r="AI1545" s="17" t="str">
        <f>IF('Peer Comparison Tool'!$D$12="NR","",IF($C1545='Peer Comparison Tool'!$D$9,COUNT('CECL &lt;50B Database'!$AI$1:AI1544)+1,""))</f>
        <v/>
      </c>
    </row>
    <row r="1546" spans="29:35" x14ac:dyDescent="0.25">
      <c r="AC1546" s="16" t="str">
        <f t="shared" si="144"/>
        <v/>
      </c>
      <c r="AD1546" s="16" t="str">
        <f t="shared" si="145"/>
        <v/>
      </c>
      <c r="AE1546" s="16" t="str">
        <f t="shared" si="146"/>
        <v/>
      </c>
      <c r="AF1546" s="16" t="str">
        <f t="shared" si="147"/>
        <v/>
      </c>
      <c r="AG1546" s="16" t="str">
        <f t="shared" si="148"/>
        <v/>
      </c>
      <c r="AH1546" s="16">
        <f t="shared" si="149"/>
        <v>0</v>
      </c>
      <c r="AI1546" s="17" t="str">
        <f>IF('Peer Comparison Tool'!$D$12="NR","",IF($C1546='Peer Comparison Tool'!$D$9,COUNT('CECL &lt;50B Database'!$AI$1:AI1545)+1,""))</f>
        <v/>
      </c>
    </row>
    <row r="1547" spans="29:35" x14ac:dyDescent="0.25">
      <c r="AC1547" s="16" t="str">
        <f t="shared" si="144"/>
        <v/>
      </c>
      <c r="AD1547" s="16" t="str">
        <f t="shared" si="145"/>
        <v/>
      </c>
      <c r="AE1547" s="16" t="str">
        <f t="shared" si="146"/>
        <v/>
      </c>
      <c r="AF1547" s="16" t="str">
        <f t="shared" si="147"/>
        <v/>
      </c>
      <c r="AG1547" s="16" t="str">
        <f t="shared" si="148"/>
        <v/>
      </c>
      <c r="AH1547" s="16">
        <f t="shared" si="149"/>
        <v>0</v>
      </c>
      <c r="AI1547" s="17" t="str">
        <f>IF('Peer Comparison Tool'!$D$12="NR","",IF($C1547='Peer Comparison Tool'!$D$9,COUNT('CECL &lt;50B Database'!$AI$1:AI1546)+1,""))</f>
        <v/>
      </c>
    </row>
    <row r="1548" spans="29:35" x14ac:dyDescent="0.25">
      <c r="AC1548" s="16" t="str">
        <f t="shared" si="144"/>
        <v/>
      </c>
      <c r="AD1548" s="16" t="str">
        <f t="shared" si="145"/>
        <v/>
      </c>
      <c r="AE1548" s="16" t="str">
        <f t="shared" si="146"/>
        <v/>
      </c>
      <c r="AF1548" s="16" t="str">
        <f t="shared" si="147"/>
        <v/>
      </c>
      <c r="AG1548" s="16" t="str">
        <f t="shared" si="148"/>
        <v/>
      </c>
      <c r="AH1548" s="16">
        <f t="shared" si="149"/>
        <v>0</v>
      </c>
      <c r="AI1548" s="17" t="str">
        <f>IF('Peer Comparison Tool'!$D$12="NR","",IF($C1548='Peer Comparison Tool'!$D$9,COUNT('CECL &lt;50B Database'!$AI$1:AI1547)+1,""))</f>
        <v/>
      </c>
    </row>
    <row r="1549" spans="29:35" x14ac:dyDescent="0.25">
      <c r="AC1549" s="16" t="str">
        <f t="shared" si="144"/>
        <v/>
      </c>
      <c r="AD1549" s="16" t="str">
        <f t="shared" si="145"/>
        <v/>
      </c>
      <c r="AE1549" s="16" t="str">
        <f t="shared" si="146"/>
        <v/>
      </c>
      <c r="AF1549" s="16" t="str">
        <f t="shared" si="147"/>
        <v/>
      </c>
      <c r="AG1549" s="16" t="str">
        <f t="shared" si="148"/>
        <v/>
      </c>
      <c r="AH1549" s="16">
        <f t="shared" si="149"/>
        <v>0</v>
      </c>
      <c r="AI1549" s="17" t="str">
        <f>IF('Peer Comparison Tool'!$D$12="NR","",IF($C1549='Peer Comparison Tool'!$D$9,COUNT('CECL &lt;50B Database'!$AI$1:AI1548)+1,""))</f>
        <v/>
      </c>
    </row>
    <row r="1550" spans="29:35" x14ac:dyDescent="0.25">
      <c r="AC1550" s="16" t="str">
        <f t="shared" si="144"/>
        <v/>
      </c>
      <c r="AD1550" s="16" t="str">
        <f t="shared" si="145"/>
        <v/>
      </c>
      <c r="AE1550" s="16" t="str">
        <f t="shared" si="146"/>
        <v/>
      </c>
      <c r="AF1550" s="16" t="str">
        <f t="shared" si="147"/>
        <v/>
      </c>
      <c r="AG1550" s="16" t="str">
        <f t="shared" si="148"/>
        <v/>
      </c>
      <c r="AH1550" s="16">
        <f t="shared" si="149"/>
        <v>0</v>
      </c>
      <c r="AI1550" s="17" t="str">
        <f>IF('Peer Comparison Tool'!$D$12="NR","",IF($C1550='Peer Comparison Tool'!$D$9,COUNT('CECL &lt;50B Database'!$AI$1:AI1549)+1,""))</f>
        <v/>
      </c>
    </row>
    <row r="1551" spans="29:35" x14ac:dyDescent="0.25">
      <c r="AC1551" s="16" t="str">
        <f t="shared" si="144"/>
        <v/>
      </c>
      <c r="AD1551" s="16" t="str">
        <f t="shared" si="145"/>
        <v/>
      </c>
      <c r="AE1551" s="16" t="str">
        <f t="shared" si="146"/>
        <v/>
      </c>
      <c r="AF1551" s="16" t="str">
        <f t="shared" si="147"/>
        <v/>
      </c>
      <c r="AG1551" s="16" t="str">
        <f t="shared" si="148"/>
        <v/>
      </c>
      <c r="AH1551" s="16">
        <f t="shared" si="149"/>
        <v>0</v>
      </c>
      <c r="AI1551" s="17" t="str">
        <f>IF('Peer Comparison Tool'!$D$12="NR","",IF($C1551='Peer Comparison Tool'!$D$9,COUNT('CECL &lt;50B Database'!$AI$1:AI1550)+1,""))</f>
        <v/>
      </c>
    </row>
    <row r="1552" spans="29:35" x14ac:dyDescent="0.25">
      <c r="AC1552" s="16" t="str">
        <f t="shared" si="144"/>
        <v/>
      </c>
      <c r="AD1552" s="16" t="str">
        <f t="shared" si="145"/>
        <v/>
      </c>
      <c r="AE1552" s="16" t="str">
        <f t="shared" si="146"/>
        <v/>
      </c>
      <c r="AF1552" s="16" t="str">
        <f t="shared" si="147"/>
        <v/>
      </c>
      <c r="AG1552" s="16" t="str">
        <f t="shared" si="148"/>
        <v/>
      </c>
      <c r="AH1552" s="16">
        <f t="shared" si="149"/>
        <v>0</v>
      </c>
      <c r="AI1552" s="17" t="str">
        <f>IF('Peer Comparison Tool'!$D$12="NR","",IF($C1552='Peer Comparison Tool'!$D$9,COUNT('CECL &lt;50B Database'!$AI$1:AI1551)+1,""))</f>
        <v/>
      </c>
    </row>
    <row r="1553" spans="29:35" x14ac:dyDescent="0.25">
      <c r="AC1553" s="16" t="str">
        <f t="shared" si="144"/>
        <v/>
      </c>
      <c r="AD1553" s="16" t="str">
        <f t="shared" si="145"/>
        <v/>
      </c>
      <c r="AE1553" s="16" t="str">
        <f t="shared" si="146"/>
        <v/>
      </c>
      <c r="AF1553" s="16" t="str">
        <f t="shared" si="147"/>
        <v/>
      </c>
      <c r="AG1553" s="16" t="str">
        <f t="shared" si="148"/>
        <v/>
      </c>
      <c r="AH1553" s="16">
        <f t="shared" si="149"/>
        <v>0</v>
      </c>
      <c r="AI1553" s="17" t="str">
        <f>IF('Peer Comparison Tool'!$D$12="NR","",IF($C1553='Peer Comparison Tool'!$D$9,COUNT('CECL &lt;50B Database'!$AI$1:AI1552)+1,""))</f>
        <v/>
      </c>
    </row>
    <row r="1554" spans="29:35" x14ac:dyDescent="0.25">
      <c r="AC1554" s="16" t="str">
        <f t="shared" si="144"/>
        <v/>
      </c>
      <c r="AD1554" s="16" t="str">
        <f t="shared" si="145"/>
        <v/>
      </c>
      <c r="AE1554" s="16" t="str">
        <f t="shared" si="146"/>
        <v/>
      </c>
      <c r="AF1554" s="16" t="str">
        <f t="shared" si="147"/>
        <v/>
      </c>
      <c r="AG1554" s="16" t="str">
        <f t="shared" si="148"/>
        <v/>
      </c>
      <c r="AH1554" s="16">
        <f t="shared" si="149"/>
        <v>0</v>
      </c>
      <c r="AI1554" s="17" t="str">
        <f>IF('Peer Comparison Tool'!$D$12="NR","",IF($C1554='Peer Comparison Tool'!$D$9,COUNT('CECL &lt;50B Database'!$AI$1:AI1553)+1,""))</f>
        <v/>
      </c>
    </row>
    <row r="1555" spans="29:35" x14ac:dyDescent="0.25">
      <c r="AC1555" s="16" t="str">
        <f t="shared" si="144"/>
        <v/>
      </c>
      <c r="AD1555" s="16" t="str">
        <f t="shared" si="145"/>
        <v/>
      </c>
      <c r="AE1555" s="16" t="str">
        <f t="shared" si="146"/>
        <v/>
      </c>
      <c r="AF1555" s="16" t="str">
        <f t="shared" si="147"/>
        <v/>
      </c>
      <c r="AG1555" s="16" t="str">
        <f t="shared" si="148"/>
        <v/>
      </c>
      <c r="AH1555" s="16">
        <f t="shared" si="149"/>
        <v>0</v>
      </c>
      <c r="AI1555" s="17" t="str">
        <f>IF('Peer Comparison Tool'!$D$12="NR","",IF($C1555='Peer Comparison Tool'!$D$9,COUNT('CECL &lt;50B Database'!$AI$1:AI1554)+1,""))</f>
        <v/>
      </c>
    </row>
    <row r="1556" spans="29:35" x14ac:dyDescent="0.25">
      <c r="AC1556" s="16" t="str">
        <f t="shared" si="144"/>
        <v/>
      </c>
      <c r="AD1556" s="16" t="str">
        <f t="shared" si="145"/>
        <v/>
      </c>
      <c r="AE1556" s="16" t="str">
        <f t="shared" si="146"/>
        <v/>
      </c>
      <c r="AF1556" s="16" t="str">
        <f t="shared" si="147"/>
        <v/>
      </c>
      <c r="AG1556" s="16" t="str">
        <f t="shared" si="148"/>
        <v/>
      </c>
      <c r="AH1556" s="16">
        <f t="shared" si="149"/>
        <v>0</v>
      </c>
      <c r="AI1556" s="17" t="str">
        <f>IF('Peer Comparison Tool'!$D$12="NR","",IF($C1556='Peer Comparison Tool'!$D$9,COUNT('CECL &lt;50B Database'!$AI$1:AI1555)+1,""))</f>
        <v/>
      </c>
    </row>
    <row r="1557" spans="29:35" x14ac:dyDescent="0.25">
      <c r="AC1557" s="16" t="str">
        <f t="shared" si="144"/>
        <v/>
      </c>
      <c r="AD1557" s="16" t="str">
        <f t="shared" si="145"/>
        <v/>
      </c>
      <c r="AE1557" s="16" t="str">
        <f t="shared" si="146"/>
        <v/>
      </c>
      <c r="AF1557" s="16" t="str">
        <f t="shared" si="147"/>
        <v/>
      </c>
      <c r="AG1557" s="16" t="str">
        <f t="shared" si="148"/>
        <v/>
      </c>
      <c r="AH1557" s="16">
        <f t="shared" si="149"/>
        <v>0</v>
      </c>
      <c r="AI1557" s="17" t="str">
        <f>IF('Peer Comparison Tool'!$D$12="NR","",IF($C1557='Peer Comparison Tool'!$D$9,COUNT('CECL &lt;50B Database'!$AI$1:AI1556)+1,""))</f>
        <v/>
      </c>
    </row>
    <row r="1558" spans="29:35" x14ac:dyDescent="0.25">
      <c r="AC1558" s="16" t="str">
        <f t="shared" si="144"/>
        <v/>
      </c>
      <c r="AD1558" s="16" t="str">
        <f t="shared" si="145"/>
        <v/>
      </c>
      <c r="AE1558" s="16" t="str">
        <f t="shared" si="146"/>
        <v/>
      </c>
      <c r="AF1558" s="16" t="str">
        <f t="shared" si="147"/>
        <v/>
      </c>
      <c r="AG1558" s="16" t="str">
        <f t="shared" si="148"/>
        <v/>
      </c>
      <c r="AH1558" s="16">
        <f t="shared" si="149"/>
        <v>0</v>
      </c>
      <c r="AI1558" s="17" t="str">
        <f>IF('Peer Comparison Tool'!$D$12="NR","",IF($C1558='Peer Comparison Tool'!$D$9,COUNT('CECL &lt;50B Database'!$AI$1:AI1557)+1,""))</f>
        <v/>
      </c>
    </row>
    <row r="1559" spans="29:35" x14ac:dyDescent="0.25">
      <c r="AC1559" s="16" t="str">
        <f t="shared" si="144"/>
        <v/>
      </c>
      <c r="AD1559" s="16" t="str">
        <f t="shared" si="145"/>
        <v/>
      </c>
      <c r="AE1559" s="16" t="str">
        <f t="shared" si="146"/>
        <v/>
      </c>
      <c r="AF1559" s="16" t="str">
        <f t="shared" si="147"/>
        <v/>
      </c>
      <c r="AG1559" s="16" t="str">
        <f t="shared" si="148"/>
        <v/>
      </c>
      <c r="AH1559" s="16">
        <f t="shared" si="149"/>
        <v>0</v>
      </c>
      <c r="AI1559" s="17" t="str">
        <f>IF('Peer Comparison Tool'!$D$12="NR","",IF($C1559='Peer Comparison Tool'!$D$9,COUNT('CECL &lt;50B Database'!$AI$1:AI1558)+1,""))</f>
        <v/>
      </c>
    </row>
    <row r="1560" spans="29:35" x14ac:dyDescent="0.25">
      <c r="AC1560" s="16" t="str">
        <f t="shared" si="144"/>
        <v/>
      </c>
      <c r="AD1560" s="16" t="str">
        <f t="shared" si="145"/>
        <v/>
      </c>
      <c r="AE1560" s="16" t="str">
        <f t="shared" si="146"/>
        <v/>
      </c>
      <c r="AF1560" s="16" t="str">
        <f t="shared" si="147"/>
        <v/>
      </c>
      <c r="AG1560" s="16" t="str">
        <f t="shared" si="148"/>
        <v/>
      </c>
      <c r="AH1560" s="16">
        <f t="shared" si="149"/>
        <v>0</v>
      </c>
      <c r="AI1560" s="17" t="str">
        <f>IF('Peer Comparison Tool'!$D$12="NR","",IF($C1560='Peer Comparison Tool'!$D$9,COUNT('CECL &lt;50B Database'!$AI$1:AI1559)+1,""))</f>
        <v/>
      </c>
    </row>
    <row r="1561" spans="29:35" x14ac:dyDescent="0.25">
      <c r="AC1561" s="16" t="str">
        <f t="shared" si="144"/>
        <v/>
      </c>
      <c r="AD1561" s="16" t="str">
        <f t="shared" si="145"/>
        <v/>
      </c>
      <c r="AE1561" s="16" t="str">
        <f t="shared" si="146"/>
        <v/>
      </c>
      <c r="AF1561" s="16" t="str">
        <f t="shared" si="147"/>
        <v/>
      </c>
      <c r="AG1561" s="16" t="str">
        <f t="shared" si="148"/>
        <v/>
      </c>
      <c r="AH1561" s="16">
        <f t="shared" si="149"/>
        <v>0</v>
      </c>
      <c r="AI1561" s="17" t="str">
        <f>IF('Peer Comparison Tool'!$D$12="NR","",IF($C1561='Peer Comparison Tool'!$D$9,COUNT('CECL &lt;50B Database'!$AI$1:AI1560)+1,""))</f>
        <v/>
      </c>
    </row>
    <row r="1562" spans="29:35" x14ac:dyDescent="0.25">
      <c r="AC1562" s="16" t="str">
        <f t="shared" si="144"/>
        <v/>
      </c>
      <c r="AD1562" s="16" t="str">
        <f t="shared" si="145"/>
        <v/>
      </c>
      <c r="AE1562" s="16" t="str">
        <f t="shared" si="146"/>
        <v/>
      </c>
      <c r="AF1562" s="16" t="str">
        <f t="shared" si="147"/>
        <v/>
      </c>
      <c r="AG1562" s="16" t="str">
        <f t="shared" si="148"/>
        <v/>
      </c>
      <c r="AH1562" s="16">
        <f t="shared" si="149"/>
        <v>0</v>
      </c>
      <c r="AI1562" s="17" t="str">
        <f>IF('Peer Comparison Tool'!$D$12="NR","",IF($C1562='Peer Comparison Tool'!$D$9,COUNT('CECL &lt;50B Database'!$AI$1:AI1561)+1,""))</f>
        <v/>
      </c>
    </row>
    <row r="1563" spans="29:35" x14ac:dyDescent="0.25">
      <c r="AC1563" s="16" t="str">
        <f t="shared" si="144"/>
        <v/>
      </c>
      <c r="AD1563" s="16" t="str">
        <f t="shared" si="145"/>
        <v/>
      </c>
      <c r="AE1563" s="16" t="str">
        <f t="shared" si="146"/>
        <v/>
      </c>
      <c r="AF1563" s="16" t="str">
        <f t="shared" si="147"/>
        <v/>
      </c>
      <c r="AG1563" s="16" t="str">
        <f t="shared" si="148"/>
        <v/>
      </c>
      <c r="AH1563" s="16">
        <f t="shared" si="149"/>
        <v>0</v>
      </c>
      <c r="AI1563" s="17" t="str">
        <f>IF('Peer Comparison Tool'!$D$12="NR","",IF($C1563='Peer Comparison Tool'!$D$9,COUNT('CECL &lt;50B Database'!$AI$1:AI1562)+1,""))</f>
        <v/>
      </c>
    </row>
    <row r="1564" spans="29:35" x14ac:dyDescent="0.25">
      <c r="AC1564" s="16" t="str">
        <f t="shared" si="144"/>
        <v/>
      </c>
      <c r="AD1564" s="16" t="str">
        <f t="shared" si="145"/>
        <v/>
      </c>
      <c r="AE1564" s="16" t="str">
        <f t="shared" si="146"/>
        <v/>
      </c>
      <c r="AF1564" s="16" t="str">
        <f t="shared" si="147"/>
        <v/>
      </c>
      <c r="AG1564" s="16" t="str">
        <f t="shared" si="148"/>
        <v/>
      </c>
      <c r="AH1564" s="16">
        <f t="shared" si="149"/>
        <v>0</v>
      </c>
      <c r="AI1564" s="17" t="str">
        <f>IF('Peer Comparison Tool'!$D$12="NR","",IF($C1564='Peer Comparison Tool'!$D$9,COUNT('CECL &lt;50B Database'!$AI$1:AI1563)+1,""))</f>
        <v/>
      </c>
    </row>
    <row r="1565" spans="29:35" x14ac:dyDescent="0.25">
      <c r="AC1565" s="16" t="str">
        <f t="shared" si="144"/>
        <v/>
      </c>
      <c r="AD1565" s="16" t="str">
        <f t="shared" si="145"/>
        <v/>
      </c>
      <c r="AE1565" s="16" t="str">
        <f t="shared" si="146"/>
        <v/>
      </c>
      <c r="AF1565" s="16" t="str">
        <f t="shared" si="147"/>
        <v/>
      </c>
      <c r="AG1565" s="16" t="str">
        <f t="shared" si="148"/>
        <v/>
      </c>
      <c r="AH1565" s="16">
        <f t="shared" si="149"/>
        <v>0</v>
      </c>
      <c r="AI1565" s="17" t="str">
        <f>IF('Peer Comparison Tool'!$D$12="NR","",IF($C1565='Peer Comparison Tool'!$D$9,COUNT('CECL &lt;50B Database'!$AI$1:AI1564)+1,""))</f>
        <v/>
      </c>
    </row>
    <row r="1566" spans="29:35" x14ac:dyDescent="0.25">
      <c r="AC1566" s="16" t="str">
        <f t="shared" si="144"/>
        <v/>
      </c>
      <c r="AD1566" s="16" t="str">
        <f t="shared" si="145"/>
        <v/>
      </c>
      <c r="AE1566" s="16" t="str">
        <f t="shared" si="146"/>
        <v/>
      </c>
      <c r="AF1566" s="16" t="str">
        <f t="shared" si="147"/>
        <v/>
      </c>
      <c r="AG1566" s="16" t="str">
        <f t="shared" si="148"/>
        <v/>
      </c>
      <c r="AH1566" s="16">
        <f t="shared" si="149"/>
        <v>0</v>
      </c>
      <c r="AI1566" s="17" t="str">
        <f>IF('Peer Comparison Tool'!$D$12="NR","",IF($C1566='Peer Comparison Tool'!$D$9,COUNT('CECL &lt;50B Database'!$AI$1:AI1565)+1,""))</f>
        <v/>
      </c>
    </row>
    <row r="1567" spans="29:35" x14ac:dyDescent="0.25">
      <c r="AC1567" s="16" t="str">
        <f t="shared" si="144"/>
        <v/>
      </c>
      <c r="AD1567" s="16" t="str">
        <f t="shared" si="145"/>
        <v/>
      </c>
      <c r="AE1567" s="16" t="str">
        <f t="shared" si="146"/>
        <v/>
      </c>
      <c r="AF1567" s="16" t="str">
        <f t="shared" si="147"/>
        <v/>
      </c>
      <c r="AG1567" s="16" t="str">
        <f t="shared" si="148"/>
        <v/>
      </c>
      <c r="AH1567" s="16">
        <f t="shared" si="149"/>
        <v>0</v>
      </c>
      <c r="AI1567" s="17" t="str">
        <f>IF('Peer Comparison Tool'!$D$12="NR","",IF($C1567='Peer Comparison Tool'!$D$9,COUNT('CECL &lt;50B Database'!$AI$1:AI1566)+1,""))</f>
        <v/>
      </c>
    </row>
    <row r="1568" spans="29:35" x14ac:dyDescent="0.25">
      <c r="AC1568" s="16" t="str">
        <f t="shared" si="144"/>
        <v/>
      </c>
      <c r="AD1568" s="16" t="str">
        <f t="shared" si="145"/>
        <v/>
      </c>
      <c r="AE1568" s="16" t="str">
        <f t="shared" si="146"/>
        <v/>
      </c>
      <c r="AF1568" s="16" t="str">
        <f t="shared" si="147"/>
        <v/>
      </c>
      <c r="AG1568" s="16" t="str">
        <f t="shared" si="148"/>
        <v/>
      </c>
      <c r="AH1568" s="16">
        <f t="shared" si="149"/>
        <v>0</v>
      </c>
      <c r="AI1568" s="17" t="str">
        <f>IF('Peer Comparison Tool'!$D$12="NR","",IF($C1568='Peer Comparison Tool'!$D$9,COUNT('CECL &lt;50B Database'!$AI$1:AI1567)+1,""))</f>
        <v/>
      </c>
    </row>
    <row r="1569" spans="29:35" x14ac:dyDescent="0.25">
      <c r="AC1569" s="16" t="str">
        <f t="shared" si="144"/>
        <v/>
      </c>
      <c r="AD1569" s="16" t="str">
        <f t="shared" si="145"/>
        <v/>
      </c>
      <c r="AE1569" s="16" t="str">
        <f t="shared" si="146"/>
        <v/>
      </c>
      <c r="AF1569" s="16" t="str">
        <f t="shared" si="147"/>
        <v/>
      </c>
      <c r="AG1569" s="16" t="str">
        <f t="shared" si="148"/>
        <v/>
      </c>
      <c r="AH1569" s="16">
        <f t="shared" si="149"/>
        <v>0</v>
      </c>
      <c r="AI1569" s="17" t="str">
        <f>IF('Peer Comparison Tool'!$D$12="NR","",IF($C1569='Peer Comparison Tool'!$D$9,COUNT('CECL &lt;50B Database'!$AI$1:AI1568)+1,""))</f>
        <v/>
      </c>
    </row>
    <row r="1570" spans="29:35" x14ac:dyDescent="0.25">
      <c r="AC1570" s="16" t="str">
        <f t="shared" si="144"/>
        <v/>
      </c>
      <c r="AD1570" s="16" t="str">
        <f t="shared" si="145"/>
        <v/>
      </c>
      <c r="AE1570" s="16" t="str">
        <f t="shared" si="146"/>
        <v/>
      </c>
      <c r="AF1570" s="16" t="str">
        <f t="shared" si="147"/>
        <v/>
      </c>
      <c r="AG1570" s="16" t="str">
        <f t="shared" si="148"/>
        <v/>
      </c>
      <c r="AH1570" s="16">
        <f t="shared" si="149"/>
        <v>0</v>
      </c>
      <c r="AI1570" s="17" t="str">
        <f>IF('Peer Comparison Tool'!$D$12="NR","",IF($C1570='Peer Comparison Tool'!$D$9,COUNT('CECL &lt;50B Database'!$AI$1:AI1569)+1,""))</f>
        <v/>
      </c>
    </row>
    <row r="1571" spans="29:35" x14ac:dyDescent="0.25">
      <c r="AC1571" s="16" t="str">
        <f t="shared" si="144"/>
        <v/>
      </c>
      <c r="AD1571" s="16" t="str">
        <f t="shared" si="145"/>
        <v/>
      </c>
      <c r="AE1571" s="16" t="str">
        <f t="shared" si="146"/>
        <v/>
      </c>
      <c r="AF1571" s="16" t="str">
        <f t="shared" si="147"/>
        <v/>
      </c>
      <c r="AG1571" s="16" t="str">
        <f t="shared" si="148"/>
        <v/>
      </c>
      <c r="AH1571" s="16">
        <f t="shared" si="149"/>
        <v>0</v>
      </c>
      <c r="AI1571" s="17" t="str">
        <f>IF('Peer Comparison Tool'!$D$12="NR","",IF($C1571='Peer Comparison Tool'!$D$9,COUNT('CECL &lt;50B Database'!$AI$1:AI1570)+1,""))</f>
        <v/>
      </c>
    </row>
    <row r="1572" spans="29:35" x14ac:dyDescent="0.25">
      <c r="AC1572" s="16" t="str">
        <f t="shared" si="144"/>
        <v/>
      </c>
      <c r="AD1572" s="16" t="str">
        <f t="shared" si="145"/>
        <v/>
      </c>
      <c r="AE1572" s="16" t="str">
        <f t="shared" si="146"/>
        <v/>
      </c>
      <c r="AF1572" s="16" t="str">
        <f t="shared" si="147"/>
        <v/>
      </c>
      <c r="AG1572" s="16" t="str">
        <f t="shared" si="148"/>
        <v/>
      </c>
      <c r="AH1572" s="16">
        <f t="shared" si="149"/>
        <v>0</v>
      </c>
      <c r="AI1572" s="17" t="str">
        <f>IF('Peer Comparison Tool'!$D$12="NR","",IF($C1572='Peer Comparison Tool'!$D$9,COUNT('CECL &lt;50B Database'!$AI$1:AI1571)+1,""))</f>
        <v/>
      </c>
    </row>
    <row r="1573" spans="29:35" x14ac:dyDescent="0.25">
      <c r="AC1573" s="16" t="str">
        <f t="shared" si="144"/>
        <v/>
      </c>
      <c r="AD1573" s="16" t="str">
        <f t="shared" si="145"/>
        <v/>
      </c>
      <c r="AE1573" s="16" t="str">
        <f t="shared" si="146"/>
        <v/>
      </c>
      <c r="AF1573" s="16" t="str">
        <f t="shared" si="147"/>
        <v/>
      </c>
      <c r="AG1573" s="16" t="str">
        <f t="shared" si="148"/>
        <v/>
      </c>
      <c r="AH1573" s="16">
        <f t="shared" si="149"/>
        <v>0</v>
      </c>
      <c r="AI1573" s="17" t="str">
        <f>IF('Peer Comparison Tool'!$D$12="NR","",IF($C1573='Peer Comparison Tool'!$D$9,COUNT('CECL &lt;50B Database'!$AI$1:AI1572)+1,""))</f>
        <v/>
      </c>
    </row>
    <row r="1574" spans="29:35" x14ac:dyDescent="0.25">
      <c r="AC1574" s="16" t="str">
        <f t="shared" si="144"/>
        <v/>
      </c>
      <c r="AD1574" s="16" t="str">
        <f t="shared" si="145"/>
        <v/>
      </c>
      <c r="AE1574" s="16" t="str">
        <f t="shared" si="146"/>
        <v/>
      </c>
      <c r="AF1574" s="16" t="str">
        <f t="shared" si="147"/>
        <v/>
      </c>
      <c r="AG1574" s="16" t="str">
        <f t="shared" si="148"/>
        <v/>
      </c>
      <c r="AH1574" s="16">
        <f t="shared" si="149"/>
        <v>0</v>
      </c>
      <c r="AI1574" s="17" t="str">
        <f>IF('Peer Comparison Tool'!$D$12="NR","",IF($C1574='Peer Comparison Tool'!$D$9,COUNT('CECL &lt;50B Database'!$AI$1:AI1573)+1,""))</f>
        <v/>
      </c>
    </row>
    <row r="1575" spans="29:35" x14ac:dyDescent="0.25">
      <c r="AC1575" s="16" t="str">
        <f t="shared" si="144"/>
        <v/>
      </c>
      <c r="AD1575" s="16" t="str">
        <f t="shared" si="145"/>
        <v/>
      </c>
      <c r="AE1575" s="16" t="str">
        <f t="shared" si="146"/>
        <v/>
      </c>
      <c r="AF1575" s="16" t="str">
        <f t="shared" si="147"/>
        <v/>
      </c>
      <c r="AG1575" s="16" t="str">
        <f t="shared" si="148"/>
        <v/>
      </c>
      <c r="AH1575" s="16">
        <f t="shared" si="149"/>
        <v>0</v>
      </c>
      <c r="AI1575" s="17" t="str">
        <f>IF('Peer Comparison Tool'!$D$12="NR","",IF($C1575='Peer Comparison Tool'!$D$9,COUNT('CECL &lt;50B Database'!$AI$1:AI1574)+1,""))</f>
        <v/>
      </c>
    </row>
    <row r="1576" spans="29:35" x14ac:dyDescent="0.25">
      <c r="AC1576" s="16" t="str">
        <f t="shared" si="144"/>
        <v/>
      </c>
      <c r="AD1576" s="16" t="str">
        <f t="shared" si="145"/>
        <v/>
      </c>
      <c r="AE1576" s="16" t="str">
        <f t="shared" si="146"/>
        <v/>
      </c>
      <c r="AF1576" s="16" t="str">
        <f t="shared" si="147"/>
        <v/>
      </c>
      <c r="AG1576" s="16" t="str">
        <f t="shared" si="148"/>
        <v/>
      </c>
      <c r="AH1576" s="16">
        <f t="shared" si="149"/>
        <v>0</v>
      </c>
      <c r="AI1576" s="17" t="str">
        <f>IF('Peer Comparison Tool'!$D$12="NR","",IF($C1576='Peer Comparison Tool'!$D$9,COUNT('CECL &lt;50B Database'!$AI$1:AI1575)+1,""))</f>
        <v/>
      </c>
    </row>
    <row r="1577" spans="29:35" x14ac:dyDescent="0.25">
      <c r="AC1577" s="16" t="str">
        <f t="shared" si="144"/>
        <v/>
      </c>
      <c r="AD1577" s="16" t="str">
        <f t="shared" si="145"/>
        <v/>
      </c>
      <c r="AE1577" s="16" t="str">
        <f t="shared" si="146"/>
        <v/>
      </c>
      <c r="AF1577" s="16" t="str">
        <f t="shared" si="147"/>
        <v/>
      </c>
      <c r="AG1577" s="16" t="str">
        <f t="shared" si="148"/>
        <v/>
      </c>
      <c r="AH1577" s="16">
        <f t="shared" si="149"/>
        <v>0</v>
      </c>
      <c r="AI1577" s="17" t="str">
        <f>IF('Peer Comparison Tool'!$D$12="NR","",IF($C1577='Peer Comparison Tool'!$D$9,COUNT('CECL &lt;50B Database'!$AI$1:AI1576)+1,""))</f>
        <v/>
      </c>
    </row>
    <row r="1578" spans="29:35" x14ac:dyDescent="0.25">
      <c r="AC1578" s="16" t="str">
        <f t="shared" si="144"/>
        <v/>
      </c>
      <c r="AD1578" s="16" t="str">
        <f t="shared" si="145"/>
        <v/>
      </c>
      <c r="AE1578" s="16" t="str">
        <f t="shared" si="146"/>
        <v/>
      </c>
      <c r="AF1578" s="16" t="str">
        <f t="shared" si="147"/>
        <v/>
      </c>
      <c r="AG1578" s="16" t="str">
        <f t="shared" si="148"/>
        <v/>
      </c>
      <c r="AH1578" s="16">
        <f t="shared" si="149"/>
        <v>0</v>
      </c>
      <c r="AI1578" s="17" t="str">
        <f>IF('Peer Comparison Tool'!$D$12="NR","",IF($C1578='Peer Comparison Tool'!$D$9,COUNT('CECL &lt;50B Database'!$AI$1:AI1577)+1,""))</f>
        <v/>
      </c>
    </row>
    <row r="1579" spans="29:35" x14ac:dyDescent="0.25">
      <c r="AC1579" s="16" t="str">
        <f t="shared" si="144"/>
        <v/>
      </c>
      <c r="AD1579" s="16" t="str">
        <f t="shared" si="145"/>
        <v/>
      </c>
      <c r="AE1579" s="16" t="str">
        <f t="shared" si="146"/>
        <v/>
      </c>
      <c r="AF1579" s="16" t="str">
        <f t="shared" si="147"/>
        <v/>
      </c>
      <c r="AG1579" s="16" t="str">
        <f t="shared" si="148"/>
        <v/>
      </c>
      <c r="AH1579" s="16">
        <f t="shared" si="149"/>
        <v>0</v>
      </c>
      <c r="AI1579" s="17" t="str">
        <f>IF('Peer Comparison Tool'!$D$12="NR","",IF($C1579='Peer Comparison Tool'!$D$9,COUNT('CECL &lt;50B Database'!$AI$1:AI1578)+1,""))</f>
        <v/>
      </c>
    </row>
    <row r="1580" spans="29:35" x14ac:dyDescent="0.25">
      <c r="AC1580" s="16" t="str">
        <f t="shared" si="144"/>
        <v/>
      </c>
      <c r="AD1580" s="16" t="str">
        <f t="shared" si="145"/>
        <v/>
      </c>
      <c r="AE1580" s="16" t="str">
        <f t="shared" si="146"/>
        <v/>
      </c>
      <c r="AF1580" s="16" t="str">
        <f t="shared" si="147"/>
        <v/>
      </c>
      <c r="AG1580" s="16" t="str">
        <f t="shared" si="148"/>
        <v/>
      </c>
      <c r="AH1580" s="16">
        <f t="shared" si="149"/>
        <v>0</v>
      </c>
      <c r="AI1580" s="17" t="str">
        <f>IF('Peer Comparison Tool'!$D$12="NR","",IF($C1580='Peer Comparison Tool'!$D$9,COUNT('CECL &lt;50B Database'!$AI$1:AI1579)+1,""))</f>
        <v/>
      </c>
    </row>
    <row r="1581" spans="29:35" x14ac:dyDescent="0.25">
      <c r="AC1581" s="16" t="str">
        <f t="shared" si="144"/>
        <v/>
      </c>
      <c r="AD1581" s="16" t="str">
        <f t="shared" si="145"/>
        <v/>
      </c>
      <c r="AE1581" s="16" t="str">
        <f t="shared" si="146"/>
        <v/>
      </c>
      <c r="AF1581" s="16" t="str">
        <f t="shared" si="147"/>
        <v/>
      </c>
      <c r="AG1581" s="16" t="str">
        <f t="shared" si="148"/>
        <v/>
      </c>
      <c r="AH1581" s="16">
        <f t="shared" si="149"/>
        <v>0</v>
      </c>
      <c r="AI1581" s="17" t="str">
        <f>IF('Peer Comparison Tool'!$D$12="NR","",IF($C1581='Peer Comparison Tool'!$D$9,COUNT('CECL &lt;50B Database'!$AI$1:AI1580)+1,""))</f>
        <v/>
      </c>
    </row>
    <row r="1582" spans="29:35" x14ac:dyDescent="0.25">
      <c r="AC1582" s="16" t="str">
        <f t="shared" si="144"/>
        <v/>
      </c>
      <c r="AD1582" s="16" t="str">
        <f t="shared" si="145"/>
        <v/>
      </c>
      <c r="AE1582" s="16" t="str">
        <f t="shared" si="146"/>
        <v/>
      </c>
      <c r="AF1582" s="16" t="str">
        <f t="shared" si="147"/>
        <v/>
      </c>
      <c r="AG1582" s="16" t="str">
        <f t="shared" si="148"/>
        <v/>
      </c>
      <c r="AH1582" s="16">
        <f t="shared" si="149"/>
        <v>0</v>
      </c>
      <c r="AI1582" s="17" t="str">
        <f>IF('Peer Comparison Tool'!$D$12="NR","",IF($C1582='Peer Comparison Tool'!$D$9,COUNT('CECL &lt;50B Database'!$AI$1:AI1581)+1,""))</f>
        <v/>
      </c>
    </row>
    <row r="1583" spans="29:35" x14ac:dyDescent="0.25">
      <c r="AC1583" s="16" t="str">
        <f t="shared" si="144"/>
        <v/>
      </c>
      <c r="AD1583" s="16" t="str">
        <f t="shared" si="145"/>
        <v/>
      </c>
      <c r="AE1583" s="16" t="str">
        <f t="shared" si="146"/>
        <v/>
      </c>
      <c r="AF1583" s="16" t="str">
        <f t="shared" si="147"/>
        <v/>
      </c>
      <c r="AG1583" s="16" t="str">
        <f t="shared" si="148"/>
        <v/>
      </c>
      <c r="AH1583" s="16">
        <f t="shared" si="149"/>
        <v>0</v>
      </c>
      <c r="AI1583" s="17" t="str">
        <f>IF('Peer Comparison Tool'!$D$12="NR","",IF($C1583='Peer Comparison Tool'!$D$9,COUNT('CECL &lt;50B Database'!$AI$1:AI1582)+1,""))</f>
        <v/>
      </c>
    </row>
    <row r="1584" spans="29:35" x14ac:dyDescent="0.25">
      <c r="AC1584" s="16" t="str">
        <f t="shared" si="144"/>
        <v/>
      </c>
      <c r="AD1584" s="16" t="str">
        <f t="shared" si="145"/>
        <v/>
      </c>
      <c r="AE1584" s="16" t="str">
        <f t="shared" si="146"/>
        <v/>
      </c>
      <c r="AF1584" s="16" t="str">
        <f t="shared" si="147"/>
        <v/>
      </c>
      <c r="AG1584" s="16" t="str">
        <f t="shared" si="148"/>
        <v/>
      </c>
      <c r="AH1584" s="16">
        <f t="shared" si="149"/>
        <v>0</v>
      </c>
      <c r="AI1584" s="17" t="str">
        <f>IF('Peer Comparison Tool'!$D$12="NR","",IF($C1584='Peer Comparison Tool'!$D$9,COUNT('CECL &lt;50B Database'!$AI$1:AI1583)+1,""))</f>
        <v/>
      </c>
    </row>
    <row r="1585" spans="29:35" x14ac:dyDescent="0.25">
      <c r="AC1585" s="16" t="str">
        <f t="shared" si="144"/>
        <v/>
      </c>
      <c r="AD1585" s="16" t="str">
        <f t="shared" si="145"/>
        <v/>
      </c>
      <c r="AE1585" s="16" t="str">
        <f t="shared" si="146"/>
        <v/>
      </c>
      <c r="AF1585" s="16" t="str">
        <f t="shared" si="147"/>
        <v/>
      </c>
      <c r="AG1585" s="16" t="str">
        <f t="shared" si="148"/>
        <v/>
      </c>
      <c r="AH1585" s="16">
        <f t="shared" si="149"/>
        <v>0</v>
      </c>
      <c r="AI1585" s="17" t="str">
        <f>IF('Peer Comparison Tool'!$D$12="NR","",IF($C1585='Peer Comparison Tool'!$D$9,COUNT('CECL &lt;50B Database'!$AI$1:AI1584)+1,""))</f>
        <v/>
      </c>
    </row>
    <row r="1586" spans="29:35" x14ac:dyDescent="0.25">
      <c r="AC1586" s="16" t="str">
        <f t="shared" si="144"/>
        <v/>
      </c>
      <c r="AD1586" s="16" t="str">
        <f t="shared" si="145"/>
        <v/>
      </c>
      <c r="AE1586" s="16" t="str">
        <f t="shared" si="146"/>
        <v/>
      </c>
      <c r="AF1586" s="16" t="str">
        <f t="shared" si="147"/>
        <v/>
      </c>
      <c r="AG1586" s="16" t="str">
        <f t="shared" si="148"/>
        <v/>
      </c>
      <c r="AH1586" s="16">
        <f t="shared" si="149"/>
        <v>0</v>
      </c>
      <c r="AI1586" s="17" t="str">
        <f>IF('Peer Comparison Tool'!$D$12="NR","",IF($C1586='Peer Comparison Tool'!$D$9,COUNT('CECL &lt;50B Database'!$AI$1:AI1585)+1,""))</f>
        <v/>
      </c>
    </row>
    <row r="1587" spans="29:35" x14ac:dyDescent="0.25">
      <c r="AC1587" s="16" t="str">
        <f t="shared" si="144"/>
        <v/>
      </c>
      <c r="AD1587" s="16" t="str">
        <f t="shared" si="145"/>
        <v/>
      </c>
      <c r="AE1587" s="16" t="str">
        <f t="shared" si="146"/>
        <v/>
      </c>
      <c r="AF1587" s="16" t="str">
        <f t="shared" si="147"/>
        <v/>
      </c>
      <c r="AG1587" s="16" t="str">
        <f t="shared" si="148"/>
        <v/>
      </c>
      <c r="AH1587" s="16">
        <f t="shared" si="149"/>
        <v>0</v>
      </c>
      <c r="AI1587" s="17" t="str">
        <f>IF('Peer Comparison Tool'!$D$12="NR","",IF($C1587='Peer Comparison Tool'!$D$9,COUNT('CECL &lt;50B Database'!$AI$1:AI1586)+1,""))</f>
        <v/>
      </c>
    </row>
    <row r="1588" spans="29:35" x14ac:dyDescent="0.25">
      <c r="AC1588" s="16" t="str">
        <f t="shared" si="144"/>
        <v/>
      </c>
      <c r="AD1588" s="16" t="str">
        <f t="shared" si="145"/>
        <v/>
      </c>
      <c r="AE1588" s="16" t="str">
        <f t="shared" si="146"/>
        <v/>
      </c>
      <c r="AF1588" s="16" t="str">
        <f t="shared" si="147"/>
        <v/>
      </c>
      <c r="AG1588" s="16" t="str">
        <f t="shared" si="148"/>
        <v/>
      </c>
      <c r="AH1588" s="16">
        <f t="shared" si="149"/>
        <v>0</v>
      </c>
      <c r="AI1588" s="17" t="str">
        <f>IF('Peer Comparison Tool'!$D$12="NR","",IF($C1588='Peer Comparison Tool'!$D$9,COUNT('CECL &lt;50B Database'!$AI$1:AI1587)+1,""))</f>
        <v/>
      </c>
    </row>
    <row r="1589" spans="29:35" x14ac:dyDescent="0.25">
      <c r="AC1589" s="16" t="str">
        <f t="shared" si="144"/>
        <v/>
      </c>
      <c r="AD1589" s="16" t="str">
        <f t="shared" si="145"/>
        <v/>
      </c>
      <c r="AE1589" s="16" t="str">
        <f t="shared" si="146"/>
        <v/>
      </c>
      <c r="AF1589" s="16" t="str">
        <f t="shared" si="147"/>
        <v/>
      </c>
      <c r="AG1589" s="16" t="str">
        <f t="shared" si="148"/>
        <v/>
      </c>
      <c r="AH1589" s="16">
        <f t="shared" si="149"/>
        <v>0</v>
      </c>
      <c r="AI1589" s="17" t="str">
        <f>IF('Peer Comparison Tool'!$D$12="NR","",IF($C1589='Peer Comparison Tool'!$D$9,COUNT('CECL &lt;50B Database'!$AI$1:AI1588)+1,""))</f>
        <v/>
      </c>
    </row>
    <row r="1590" spans="29:35" x14ac:dyDescent="0.25">
      <c r="AC1590" s="16" t="str">
        <f t="shared" si="144"/>
        <v/>
      </c>
      <c r="AD1590" s="16" t="str">
        <f t="shared" si="145"/>
        <v/>
      </c>
      <c r="AE1590" s="16" t="str">
        <f t="shared" si="146"/>
        <v/>
      </c>
      <c r="AF1590" s="16" t="str">
        <f t="shared" si="147"/>
        <v/>
      </c>
      <c r="AG1590" s="16" t="str">
        <f t="shared" si="148"/>
        <v/>
      </c>
      <c r="AH1590" s="16">
        <f t="shared" si="149"/>
        <v>0</v>
      </c>
      <c r="AI1590" s="17" t="str">
        <f>IF('Peer Comparison Tool'!$D$12="NR","",IF($C1590='Peer Comparison Tool'!$D$9,COUNT('CECL &lt;50B Database'!$AI$1:AI1589)+1,""))</f>
        <v/>
      </c>
    </row>
    <row r="1591" spans="29:35" x14ac:dyDescent="0.25">
      <c r="AC1591" s="16" t="str">
        <f t="shared" si="144"/>
        <v/>
      </c>
      <c r="AD1591" s="16" t="str">
        <f t="shared" si="145"/>
        <v/>
      </c>
      <c r="AE1591" s="16" t="str">
        <f t="shared" si="146"/>
        <v/>
      </c>
      <c r="AF1591" s="16" t="str">
        <f t="shared" si="147"/>
        <v/>
      </c>
      <c r="AG1591" s="16" t="str">
        <f t="shared" si="148"/>
        <v/>
      </c>
      <c r="AH1591" s="16">
        <f t="shared" si="149"/>
        <v>0</v>
      </c>
      <c r="AI1591" s="17" t="str">
        <f>IF('Peer Comparison Tool'!$D$12="NR","",IF($C1591='Peer Comparison Tool'!$D$9,COUNT('CECL &lt;50B Database'!$AI$1:AI1590)+1,""))</f>
        <v/>
      </c>
    </row>
    <row r="1592" spans="29:35" x14ac:dyDescent="0.25">
      <c r="AC1592" s="16" t="str">
        <f t="shared" si="144"/>
        <v/>
      </c>
      <c r="AD1592" s="16" t="str">
        <f t="shared" si="145"/>
        <v/>
      </c>
      <c r="AE1592" s="16" t="str">
        <f t="shared" si="146"/>
        <v/>
      </c>
      <c r="AF1592" s="16" t="str">
        <f t="shared" si="147"/>
        <v/>
      </c>
      <c r="AG1592" s="16" t="str">
        <f t="shared" si="148"/>
        <v/>
      </c>
      <c r="AH1592" s="16">
        <f t="shared" si="149"/>
        <v>0</v>
      </c>
      <c r="AI1592" s="17" t="str">
        <f>IF('Peer Comparison Tool'!$D$12="NR","",IF($C1592='Peer Comparison Tool'!$D$9,COUNT('CECL &lt;50B Database'!$AI$1:AI1591)+1,""))</f>
        <v/>
      </c>
    </row>
    <row r="1593" spans="29:35" x14ac:dyDescent="0.25">
      <c r="AC1593" s="16" t="str">
        <f t="shared" si="144"/>
        <v/>
      </c>
      <c r="AD1593" s="16" t="str">
        <f t="shared" si="145"/>
        <v/>
      </c>
      <c r="AE1593" s="16" t="str">
        <f t="shared" si="146"/>
        <v/>
      </c>
      <c r="AF1593" s="16" t="str">
        <f t="shared" si="147"/>
        <v/>
      </c>
      <c r="AG1593" s="16" t="str">
        <f t="shared" si="148"/>
        <v/>
      </c>
      <c r="AH1593" s="16">
        <f t="shared" si="149"/>
        <v>0</v>
      </c>
      <c r="AI1593" s="17" t="str">
        <f>IF('Peer Comparison Tool'!$D$12="NR","",IF($C1593='Peer Comparison Tool'!$D$9,COUNT('CECL &lt;50B Database'!$AI$1:AI1592)+1,""))</f>
        <v/>
      </c>
    </row>
    <row r="1594" spans="29:35" x14ac:dyDescent="0.25">
      <c r="AC1594" s="16" t="str">
        <f t="shared" si="144"/>
        <v/>
      </c>
      <c r="AD1594" s="16" t="str">
        <f t="shared" si="145"/>
        <v/>
      </c>
      <c r="AE1594" s="16" t="str">
        <f t="shared" si="146"/>
        <v/>
      </c>
      <c r="AF1594" s="16" t="str">
        <f t="shared" si="147"/>
        <v/>
      </c>
      <c r="AG1594" s="16" t="str">
        <f t="shared" si="148"/>
        <v/>
      </c>
      <c r="AH1594" s="16">
        <f t="shared" si="149"/>
        <v>0</v>
      </c>
      <c r="AI1594" s="17" t="str">
        <f>IF('Peer Comparison Tool'!$D$12="NR","",IF($C1594='Peer Comparison Tool'!$D$9,COUNT('CECL &lt;50B Database'!$AI$1:AI1593)+1,""))</f>
        <v/>
      </c>
    </row>
    <row r="1595" spans="29:35" x14ac:dyDescent="0.25">
      <c r="AC1595" s="16" t="str">
        <f t="shared" si="144"/>
        <v/>
      </c>
      <c r="AD1595" s="16" t="str">
        <f t="shared" si="145"/>
        <v/>
      </c>
      <c r="AE1595" s="16" t="str">
        <f t="shared" si="146"/>
        <v/>
      </c>
      <c r="AF1595" s="16" t="str">
        <f t="shared" si="147"/>
        <v/>
      </c>
      <c r="AG1595" s="16" t="str">
        <f t="shared" si="148"/>
        <v/>
      </c>
      <c r="AH1595" s="16">
        <f t="shared" si="149"/>
        <v>0</v>
      </c>
      <c r="AI1595" s="17" t="str">
        <f>IF('Peer Comparison Tool'!$D$12="NR","",IF($C1595='Peer Comparison Tool'!$D$9,COUNT('CECL &lt;50B Database'!$AI$1:AI1594)+1,""))</f>
        <v/>
      </c>
    </row>
    <row r="1596" spans="29:35" x14ac:dyDescent="0.25">
      <c r="AC1596" s="16" t="str">
        <f t="shared" si="144"/>
        <v/>
      </c>
      <c r="AD1596" s="16" t="str">
        <f t="shared" si="145"/>
        <v/>
      </c>
      <c r="AE1596" s="16" t="str">
        <f t="shared" si="146"/>
        <v/>
      </c>
      <c r="AF1596" s="16" t="str">
        <f t="shared" si="147"/>
        <v/>
      </c>
      <c r="AG1596" s="16" t="str">
        <f t="shared" si="148"/>
        <v/>
      </c>
      <c r="AH1596" s="16">
        <f t="shared" si="149"/>
        <v>0</v>
      </c>
      <c r="AI1596" s="17" t="str">
        <f>IF('Peer Comparison Tool'!$D$12="NR","",IF($C1596='Peer Comparison Tool'!$D$9,COUNT('CECL &lt;50B Database'!$AI$1:AI1595)+1,""))</f>
        <v/>
      </c>
    </row>
    <row r="1597" spans="29:35" x14ac:dyDescent="0.25">
      <c r="AC1597" s="16" t="str">
        <f t="shared" si="144"/>
        <v/>
      </c>
      <c r="AD1597" s="16" t="str">
        <f t="shared" si="145"/>
        <v/>
      </c>
      <c r="AE1597" s="16" t="str">
        <f t="shared" si="146"/>
        <v/>
      </c>
      <c r="AF1597" s="16" t="str">
        <f t="shared" si="147"/>
        <v/>
      </c>
      <c r="AG1597" s="16" t="str">
        <f t="shared" si="148"/>
        <v/>
      </c>
      <c r="AH1597" s="16">
        <f t="shared" si="149"/>
        <v>0</v>
      </c>
      <c r="AI1597" s="17" t="str">
        <f>IF('Peer Comparison Tool'!$D$12="NR","",IF($C1597='Peer Comparison Tool'!$D$9,COUNT('CECL &lt;50B Database'!$AI$1:AI1596)+1,""))</f>
        <v/>
      </c>
    </row>
    <row r="1598" spans="29:35" x14ac:dyDescent="0.25">
      <c r="AC1598" s="16" t="str">
        <f t="shared" si="144"/>
        <v/>
      </c>
      <c r="AD1598" s="16" t="str">
        <f t="shared" si="145"/>
        <v/>
      </c>
      <c r="AE1598" s="16" t="str">
        <f t="shared" si="146"/>
        <v/>
      </c>
      <c r="AF1598" s="16" t="str">
        <f t="shared" si="147"/>
        <v/>
      </c>
      <c r="AG1598" s="16" t="str">
        <f t="shared" si="148"/>
        <v/>
      </c>
      <c r="AH1598" s="16">
        <f t="shared" si="149"/>
        <v>0</v>
      </c>
      <c r="AI1598" s="17" t="str">
        <f>IF('Peer Comparison Tool'!$D$12="NR","",IF($C1598='Peer Comparison Tool'!$D$9,COUNT('CECL &lt;50B Database'!$AI$1:AI1597)+1,""))</f>
        <v/>
      </c>
    </row>
    <row r="1599" spans="29:35" x14ac:dyDescent="0.25">
      <c r="AC1599" s="16" t="str">
        <f t="shared" si="144"/>
        <v/>
      </c>
      <c r="AD1599" s="16" t="str">
        <f t="shared" si="145"/>
        <v/>
      </c>
      <c r="AE1599" s="16" t="str">
        <f t="shared" si="146"/>
        <v/>
      </c>
      <c r="AF1599" s="16" t="str">
        <f t="shared" si="147"/>
        <v/>
      </c>
      <c r="AG1599" s="16" t="str">
        <f t="shared" si="148"/>
        <v/>
      </c>
      <c r="AH1599" s="16">
        <f t="shared" si="149"/>
        <v>0</v>
      </c>
      <c r="AI1599" s="17" t="str">
        <f>IF('Peer Comparison Tool'!$D$12="NR","",IF($C1599='Peer Comparison Tool'!$D$9,COUNT('CECL &lt;50B Database'!$AI$1:AI1598)+1,""))</f>
        <v/>
      </c>
    </row>
    <row r="1600" spans="29:35" x14ac:dyDescent="0.25">
      <c r="AC1600" s="16" t="str">
        <f t="shared" si="144"/>
        <v/>
      </c>
      <c r="AD1600" s="16" t="str">
        <f t="shared" si="145"/>
        <v/>
      </c>
      <c r="AE1600" s="16" t="str">
        <f t="shared" si="146"/>
        <v/>
      </c>
      <c r="AF1600" s="16" t="str">
        <f t="shared" si="147"/>
        <v/>
      </c>
      <c r="AG1600" s="16" t="str">
        <f t="shared" si="148"/>
        <v/>
      </c>
      <c r="AH1600" s="16">
        <f t="shared" si="149"/>
        <v>0</v>
      </c>
      <c r="AI1600" s="17" t="str">
        <f>IF('Peer Comparison Tool'!$D$12="NR","",IF($C1600='Peer Comparison Tool'!$D$9,COUNT('CECL &lt;50B Database'!$AI$1:AI1599)+1,""))</f>
        <v/>
      </c>
    </row>
    <row r="1601" spans="29:35" x14ac:dyDescent="0.25">
      <c r="AC1601" s="16" t="str">
        <f t="shared" si="144"/>
        <v/>
      </c>
      <c r="AD1601" s="16" t="str">
        <f t="shared" si="145"/>
        <v/>
      </c>
      <c r="AE1601" s="16" t="str">
        <f t="shared" si="146"/>
        <v/>
      </c>
      <c r="AF1601" s="16" t="str">
        <f t="shared" si="147"/>
        <v/>
      </c>
      <c r="AG1601" s="16" t="str">
        <f t="shared" si="148"/>
        <v/>
      </c>
      <c r="AH1601" s="16">
        <f t="shared" si="149"/>
        <v>0</v>
      </c>
      <c r="AI1601" s="17" t="str">
        <f>IF('Peer Comparison Tool'!$D$12="NR","",IF($C1601='Peer Comparison Tool'!$D$9,COUNT('CECL &lt;50B Database'!$AI$1:AI1600)+1,""))</f>
        <v/>
      </c>
    </row>
    <row r="1602" spans="29:35" x14ac:dyDescent="0.25">
      <c r="AC1602" s="16" t="str">
        <f t="shared" si="144"/>
        <v/>
      </c>
      <c r="AD1602" s="16" t="str">
        <f t="shared" si="145"/>
        <v/>
      </c>
      <c r="AE1602" s="16" t="str">
        <f t="shared" si="146"/>
        <v/>
      </c>
      <c r="AF1602" s="16" t="str">
        <f t="shared" si="147"/>
        <v/>
      </c>
      <c r="AG1602" s="16" t="str">
        <f t="shared" si="148"/>
        <v/>
      </c>
      <c r="AH1602" s="16">
        <f t="shared" si="149"/>
        <v>0</v>
      </c>
      <c r="AI1602" s="17" t="str">
        <f>IF('Peer Comparison Tool'!$D$12="NR","",IF($C1602='Peer Comparison Tool'!$D$9,COUNT('CECL &lt;50B Database'!$AI$1:AI1601)+1,""))</f>
        <v/>
      </c>
    </row>
    <row r="1603" spans="29:35" x14ac:dyDescent="0.25">
      <c r="AC1603" s="16" t="str">
        <f t="shared" ref="AC1603:AC1666" si="150">IF(AND($G1603&gt;=10000000,$G1603&lt;50000000),$K1603,"")</f>
        <v/>
      </c>
      <c r="AD1603" s="16" t="str">
        <f t="shared" ref="AD1603:AD1666" si="151">IF(AND($G1603&gt;=5000000,$G1603&lt;9999999),$K1603,"")</f>
        <v/>
      </c>
      <c r="AE1603" s="16" t="str">
        <f t="shared" ref="AE1603:AE1666" si="152">IF(AND($G1603&gt;=1000000,$G1603&lt;4999999),$K1603,"")</f>
        <v/>
      </c>
      <c r="AF1603" s="16" t="str">
        <f t="shared" ref="AF1603:AF1666" si="153">IF(AND($G1603&gt;=500000,$G1603&lt;999999),$K1603,"")</f>
        <v/>
      </c>
      <c r="AG1603" s="16" t="str">
        <f t="shared" ref="AG1603:AG1666" si="154">IF(AND($G1603&gt;=100000,$G1603&lt;499999),$K1603,"")</f>
        <v/>
      </c>
      <c r="AH1603" s="16">
        <f t="shared" ref="AH1603:AH1666" si="155">IF(AND($G1603&gt;=0,$G1603&lt;99999),$K1603,"")</f>
        <v>0</v>
      </c>
      <c r="AI1603" s="17" t="str">
        <f>IF('Peer Comparison Tool'!$D$12="NR","",IF($C1603='Peer Comparison Tool'!$D$9,COUNT('CECL &lt;50B Database'!$AI$1:AI1602)+1,""))</f>
        <v/>
      </c>
    </row>
    <row r="1604" spans="29:35" x14ac:dyDescent="0.25">
      <c r="AC1604" s="16" t="str">
        <f t="shared" si="150"/>
        <v/>
      </c>
      <c r="AD1604" s="16" t="str">
        <f t="shared" si="151"/>
        <v/>
      </c>
      <c r="AE1604" s="16" t="str">
        <f t="shared" si="152"/>
        <v/>
      </c>
      <c r="AF1604" s="16" t="str">
        <f t="shared" si="153"/>
        <v/>
      </c>
      <c r="AG1604" s="16" t="str">
        <f t="shared" si="154"/>
        <v/>
      </c>
      <c r="AH1604" s="16">
        <f t="shared" si="155"/>
        <v>0</v>
      </c>
      <c r="AI1604" s="17" t="str">
        <f>IF('Peer Comparison Tool'!$D$12="NR","",IF($C1604='Peer Comparison Tool'!$D$9,COUNT('CECL &lt;50B Database'!$AI$1:AI1603)+1,""))</f>
        <v/>
      </c>
    </row>
    <row r="1605" spans="29:35" x14ac:dyDescent="0.25">
      <c r="AC1605" s="16" t="str">
        <f t="shared" si="150"/>
        <v/>
      </c>
      <c r="AD1605" s="16" t="str">
        <f t="shared" si="151"/>
        <v/>
      </c>
      <c r="AE1605" s="16" t="str">
        <f t="shared" si="152"/>
        <v/>
      </c>
      <c r="AF1605" s="16" t="str">
        <f t="shared" si="153"/>
        <v/>
      </c>
      <c r="AG1605" s="16" t="str">
        <f t="shared" si="154"/>
        <v/>
      </c>
      <c r="AH1605" s="16">
        <f t="shared" si="155"/>
        <v>0</v>
      </c>
      <c r="AI1605" s="17" t="str">
        <f>IF('Peer Comparison Tool'!$D$12="NR","",IF($C1605='Peer Comparison Tool'!$D$9,COUNT('CECL &lt;50B Database'!$AI$1:AI1604)+1,""))</f>
        <v/>
      </c>
    </row>
    <row r="1606" spans="29:35" x14ac:dyDescent="0.25">
      <c r="AC1606" s="16" t="str">
        <f t="shared" si="150"/>
        <v/>
      </c>
      <c r="AD1606" s="16" t="str">
        <f t="shared" si="151"/>
        <v/>
      </c>
      <c r="AE1606" s="16" t="str">
        <f t="shared" si="152"/>
        <v/>
      </c>
      <c r="AF1606" s="16" t="str">
        <f t="shared" si="153"/>
        <v/>
      </c>
      <c r="AG1606" s="16" t="str">
        <f t="shared" si="154"/>
        <v/>
      </c>
      <c r="AH1606" s="16">
        <f t="shared" si="155"/>
        <v>0</v>
      </c>
      <c r="AI1606" s="17" t="str">
        <f>IF('Peer Comparison Tool'!$D$12="NR","",IF($C1606='Peer Comparison Tool'!$D$9,COUNT('CECL &lt;50B Database'!$AI$1:AI1605)+1,""))</f>
        <v/>
      </c>
    </row>
    <row r="1607" spans="29:35" x14ac:dyDescent="0.25">
      <c r="AC1607" s="16" t="str">
        <f t="shared" si="150"/>
        <v/>
      </c>
      <c r="AD1607" s="16" t="str">
        <f t="shared" si="151"/>
        <v/>
      </c>
      <c r="AE1607" s="16" t="str">
        <f t="shared" si="152"/>
        <v/>
      </c>
      <c r="AF1607" s="16" t="str">
        <f t="shared" si="153"/>
        <v/>
      </c>
      <c r="AG1607" s="16" t="str">
        <f t="shared" si="154"/>
        <v/>
      </c>
      <c r="AH1607" s="16">
        <f t="shared" si="155"/>
        <v>0</v>
      </c>
      <c r="AI1607" s="17" t="str">
        <f>IF('Peer Comparison Tool'!$D$12="NR","",IF($C1607='Peer Comparison Tool'!$D$9,COUNT('CECL &lt;50B Database'!$AI$1:AI1606)+1,""))</f>
        <v/>
      </c>
    </row>
    <row r="1608" spans="29:35" x14ac:dyDescent="0.25">
      <c r="AC1608" s="16" t="str">
        <f t="shared" si="150"/>
        <v/>
      </c>
      <c r="AD1608" s="16" t="str">
        <f t="shared" si="151"/>
        <v/>
      </c>
      <c r="AE1608" s="16" t="str">
        <f t="shared" si="152"/>
        <v/>
      </c>
      <c r="AF1608" s="16" t="str">
        <f t="shared" si="153"/>
        <v/>
      </c>
      <c r="AG1608" s="16" t="str">
        <f t="shared" si="154"/>
        <v/>
      </c>
      <c r="AH1608" s="16">
        <f t="shared" si="155"/>
        <v>0</v>
      </c>
      <c r="AI1608" s="17" t="str">
        <f>IF('Peer Comparison Tool'!$D$12="NR","",IF($C1608='Peer Comparison Tool'!$D$9,COUNT('CECL &lt;50B Database'!$AI$1:AI1607)+1,""))</f>
        <v/>
      </c>
    </row>
    <row r="1609" spans="29:35" x14ac:dyDescent="0.25">
      <c r="AC1609" s="16" t="str">
        <f t="shared" si="150"/>
        <v/>
      </c>
      <c r="AD1609" s="16" t="str">
        <f t="shared" si="151"/>
        <v/>
      </c>
      <c r="AE1609" s="16" t="str">
        <f t="shared" si="152"/>
        <v/>
      </c>
      <c r="AF1609" s="16" t="str">
        <f t="shared" si="153"/>
        <v/>
      </c>
      <c r="AG1609" s="16" t="str">
        <f t="shared" si="154"/>
        <v/>
      </c>
      <c r="AH1609" s="16">
        <f t="shared" si="155"/>
        <v>0</v>
      </c>
      <c r="AI1609" s="17" t="str">
        <f>IF('Peer Comparison Tool'!$D$12="NR","",IF($C1609='Peer Comparison Tool'!$D$9,COUNT('CECL &lt;50B Database'!$AI$1:AI1608)+1,""))</f>
        <v/>
      </c>
    </row>
    <row r="1610" spans="29:35" x14ac:dyDescent="0.25">
      <c r="AC1610" s="16" t="str">
        <f t="shared" si="150"/>
        <v/>
      </c>
      <c r="AD1610" s="16" t="str">
        <f t="shared" si="151"/>
        <v/>
      </c>
      <c r="AE1610" s="16" t="str">
        <f t="shared" si="152"/>
        <v/>
      </c>
      <c r="AF1610" s="16" t="str">
        <f t="shared" si="153"/>
        <v/>
      </c>
      <c r="AG1610" s="16" t="str">
        <f t="shared" si="154"/>
        <v/>
      </c>
      <c r="AH1610" s="16">
        <f t="shared" si="155"/>
        <v>0</v>
      </c>
      <c r="AI1610" s="17" t="str">
        <f>IF('Peer Comparison Tool'!$D$12="NR","",IF($C1610='Peer Comparison Tool'!$D$9,COUNT('CECL &lt;50B Database'!$AI$1:AI1609)+1,""))</f>
        <v/>
      </c>
    </row>
    <row r="1611" spans="29:35" x14ac:dyDescent="0.25">
      <c r="AC1611" s="16" t="str">
        <f t="shared" si="150"/>
        <v/>
      </c>
      <c r="AD1611" s="16" t="str">
        <f t="shared" si="151"/>
        <v/>
      </c>
      <c r="AE1611" s="16" t="str">
        <f t="shared" si="152"/>
        <v/>
      </c>
      <c r="AF1611" s="16" t="str">
        <f t="shared" si="153"/>
        <v/>
      </c>
      <c r="AG1611" s="16" t="str">
        <f t="shared" si="154"/>
        <v/>
      </c>
      <c r="AH1611" s="16">
        <f t="shared" si="155"/>
        <v>0</v>
      </c>
      <c r="AI1611" s="17" t="str">
        <f>IF('Peer Comparison Tool'!$D$12="NR","",IF($C1611='Peer Comparison Tool'!$D$9,COUNT('CECL &lt;50B Database'!$AI$1:AI1610)+1,""))</f>
        <v/>
      </c>
    </row>
    <row r="1612" spans="29:35" x14ac:dyDescent="0.25">
      <c r="AC1612" s="16" t="str">
        <f t="shared" si="150"/>
        <v/>
      </c>
      <c r="AD1612" s="16" t="str">
        <f t="shared" si="151"/>
        <v/>
      </c>
      <c r="AE1612" s="16" t="str">
        <f t="shared" si="152"/>
        <v/>
      </c>
      <c r="AF1612" s="16" t="str">
        <f t="shared" si="153"/>
        <v/>
      </c>
      <c r="AG1612" s="16" t="str">
        <f t="shared" si="154"/>
        <v/>
      </c>
      <c r="AH1612" s="16">
        <f t="shared" si="155"/>
        <v>0</v>
      </c>
      <c r="AI1612" s="17" t="str">
        <f>IF('Peer Comparison Tool'!$D$12="NR","",IF($C1612='Peer Comparison Tool'!$D$9,COUNT('CECL &lt;50B Database'!$AI$1:AI1611)+1,""))</f>
        <v/>
      </c>
    </row>
    <row r="1613" spans="29:35" x14ac:dyDescent="0.25">
      <c r="AC1613" s="16" t="str">
        <f t="shared" si="150"/>
        <v/>
      </c>
      <c r="AD1613" s="16" t="str">
        <f t="shared" si="151"/>
        <v/>
      </c>
      <c r="AE1613" s="16" t="str">
        <f t="shared" si="152"/>
        <v/>
      </c>
      <c r="AF1613" s="16" t="str">
        <f t="shared" si="153"/>
        <v/>
      </c>
      <c r="AG1613" s="16" t="str">
        <f t="shared" si="154"/>
        <v/>
      </c>
      <c r="AH1613" s="16">
        <f t="shared" si="155"/>
        <v>0</v>
      </c>
      <c r="AI1613" s="17" t="str">
        <f>IF('Peer Comparison Tool'!$D$12="NR","",IF($C1613='Peer Comparison Tool'!$D$9,COUNT('CECL &lt;50B Database'!$AI$1:AI1612)+1,""))</f>
        <v/>
      </c>
    </row>
    <row r="1614" spans="29:35" x14ac:dyDescent="0.25">
      <c r="AC1614" s="16" t="str">
        <f t="shared" si="150"/>
        <v/>
      </c>
      <c r="AD1614" s="16" t="str">
        <f t="shared" si="151"/>
        <v/>
      </c>
      <c r="AE1614" s="16" t="str">
        <f t="shared" si="152"/>
        <v/>
      </c>
      <c r="AF1614" s="16" t="str">
        <f t="shared" si="153"/>
        <v/>
      </c>
      <c r="AG1614" s="16" t="str">
        <f t="shared" si="154"/>
        <v/>
      </c>
      <c r="AH1614" s="16">
        <f t="shared" si="155"/>
        <v>0</v>
      </c>
      <c r="AI1614" s="17" t="str">
        <f>IF('Peer Comparison Tool'!$D$12="NR","",IF($C1614='Peer Comparison Tool'!$D$9,COUNT('CECL &lt;50B Database'!$AI$1:AI1613)+1,""))</f>
        <v/>
      </c>
    </row>
    <row r="1615" spans="29:35" x14ac:dyDescent="0.25">
      <c r="AC1615" s="16" t="str">
        <f t="shared" si="150"/>
        <v/>
      </c>
      <c r="AD1615" s="16" t="str">
        <f t="shared" si="151"/>
        <v/>
      </c>
      <c r="AE1615" s="16" t="str">
        <f t="shared" si="152"/>
        <v/>
      </c>
      <c r="AF1615" s="16" t="str">
        <f t="shared" si="153"/>
        <v/>
      </c>
      <c r="AG1615" s="16" t="str">
        <f t="shared" si="154"/>
        <v/>
      </c>
      <c r="AH1615" s="16">
        <f t="shared" si="155"/>
        <v>0</v>
      </c>
      <c r="AI1615" s="17" t="str">
        <f>IF('Peer Comparison Tool'!$D$12="NR","",IF($C1615='Peer Comparison Tool'!$D$9,COUNT('CECL &lt;50B Database'!$AI$1:AI1614)+1,""))</f>
        <v/>
      </c>
    </row>
    <row r="1616" spans="29:35" x14ac:dyDescent="0.25">
      <c r="AC1616" s="16" t="str">
        <f t="shared" si="150"/>
        <v/>
      </c>
      <c r="AD1616" s="16" t="str">
        <f t="shared" si="151"/>
        <v/>
      </c>
      <c r="AE1616" s="16" t="str">
        <f t="shared" si="152"/>
        <v/>
      </c>
      <c r="AF1616" s="16" t="str">
        <f t="shared" si="153"/>
        <v/>
      </c>
      <c r="AG1616" s="16" t="str">
        <f t="shared" si="154"/>
        <v/>
      </c>
      <c r="AH1616" s="16">
        <f t="shared" si="155"/>
        <v>0</v>
      </c>
      <c r="AI1616" s="17" t="str">
        <f>IF('Peer Comparison Tool'!$D$12="NR","",IF($C1616='Peer Comparison Tool'!$D$9,COUNT('CECL &lt;50B Database'!$AI$1:AI1615)+1,""))</f>
        <v/>
      </c>
    </row>
    <row r="1617" spans="29:35" x14ac:dyDescent="0.25">
      <c r="AC1617" s="16" t="str">
        <f t="shared" si="150"/>
        <v/>
      </c>
      <c r="AD1617" s="16" t="str">
        <f t="shared" si="151"/>
        <v/>
      </c>
      <c r="AE1617" s="16" t="str">
        <f t="shared" si="152"/>
        <v/>
      </c>
      <c r="AF1617" s="16" t="str">
        <f t="shared" si="153"/>
        <v/>
      </c>
      <c r="AG1617" s="16" t="str">
        <f t="shared" si="154"/>
        <v/>
      </c>
      <c r="AH1617" s="16">
        <f t="shared" si="155"/>
        <v>0</v>
      </c>
      <c r="AI1617" s="17" t="str">
        <f>IF('Peer Comparison Tool'!$D$12="NR","",IF($C1617='Peer Comparison Tool'!$D$9,COUNT('CECL &lt;50B Database'!$AI$1:AI1616)+1,""))</f>
        <v/>
      </c>
    </row>
    <row r="1618" spans="29:35" x14ac:dyDescent="0.25">
      <c r="AC1618" s="16" t="str">
        <f t="shared" si="150"/>
        <v/>
      </c>
      <c r="AD1618" s="16" t="str">
        <f t="shared" si="151"/>
        <v/>
      </c>
      <c r="AE1618" s="16" t="str">
        <f t="shared" si="152"/>
        <v/>
      </c>
      <c r="AF1618" s="16" t="str">
        <f t="shared" si="153"/>
        <v/>
      </c>
      <c r="AG1618" s="16" t="str">
        <f t="shared" si="154"/>
        <v/>
      </c>
      <c r="AH1618" s="16">
        <f t="shared" si="155"/>
        <v>0</v>
      </c>
      <c r="AI1618" s="17" t="str">
        <f>IF('Peer Comparison Tool'!$D$12="NR","",IF($C1618='Peer Comparison Tool'!$D$9,COUNT('CECL &lt;50B Database'!$AI$1:AI1617)+1,""))</f>
        <v/>
      </c>
    </row>
    <row r="1619" spans="29:35" x14ac:dyDescent="0.25">
      <c r="AC1619" s="16" t="str">
        <f t="shared" si="150"/>
        <v/>
      </c>
      <c r="AD1619" s="16" t="str">
        <f t="shared" si="151"/>
        <v/>
      </c>
      <c r="AE1619" s="16" t="str">
        <f t="shared" si="152"/>
        <v/>
      </c>
      <c r="AF1619" s="16" t="str">
        <f t="shared" si="153"/>
        <v/>
      </c>
      <c r="AG1619" s="16" t="str">
        <f t="shared" si="154"/>
        <v/>
      </c>
      <c r="AH1619" s="16">
        <f t="shared" si="155"/>
        <v>0</v>
      </c>
      <c r="AI1619" s="17" t="str">
        <f>IF('Peer Comparison Tool'!$D$12="NR","",IF($C1619='Peer Comparison Tool'!$D$9,COUNT('CECL &lt;50B Database'!$AI$1:AI1618)+1,""))</f>
        <v/>
      </c>
    </row>
    <row r="1620" spans="29:35" x14ac:dyDescent="0.25">
      <c r="AC1620" s="16" t="str">
        <f t="shared" si="150"/>
        <v/>
      </c>
      <c r="AD1620" s="16" t="str">
        <f t="shared" si="151"/>
        <v/>
      </c>
      <c r="AE1620" s="16" t="str">
        <f t="shared" si="152"/>
        <v/>
      </c>
      <c r="AF1620" s="16" t="str">
        <f t="shared" si="153"/>
        <v/>
      </c>
      <c r="AG1620" s="16" t="str">
        <f t="shared" si="154"/>
        <v/>
      </c>
      <c r="AH1620" s="16">
        <f t="shared" si="155"/>
        <v>0</v>
      </c>
      <c r="AI1620" s="17" t="str">
        <f>IF('Peer Comparison Tool'!$D$12="NR","",IF($C1620='Peer Comparison Tool'!$D$9,COUNT('CECL &lt;50B Database'!$AI$1:AI1619)+1,""))</f>
        <v/>
      </c>
    </row>
    <row r="1621" spans="29:35" x14ac:dyDescent="0.25">
      <c r="AC1621" s="16" t="str">
        <f t="shared" si="150"/>
        <v/>
      </c>
      <c r="AD1621" s="16" t="str">
        <f t="shared" si="151"/>
        <v/>
      </c>
      <c r="AE1621" s="16" t="str">
        <f t="shared" si="152"/>
        <v/>
      </c>
      <c r="AF1621" s="16" t="str">
        <f t="shared" si="153"/>
        <v/>
      </c>
      <c r="AG1621" s="16" t="str">
        <f t="shared" si="154"/>
        <v/>
      </c>
      <c r="AH1621" s="16">
        <f t="shared" si="155"/>
        <v>0</v>
      </c>
      <c r="AI1621" s="17" t="str">
        <f>IF('Peer Comparison Tool'!$D$12="NR","",IF($C1621='Peer Comparison Tool'!$D$9,COUNT('CECL &lt;50B Database'!$AI$1:AI1620)+1,""))</f>
        <v/>
      </c>
    </row>
    <row r="1622" spans="29:35" x14ac:dyDescent="0.25">
      <c r="AC1622" s="16" t="str">
        <f t="shared" si="150"/>
        <v/>
      </c>
      <c r="AD1622" s="16" t="str">
        <f t="shared" si="151"/>
        <v/>
      </c>
      <c r="AE1622" s="16" t="str">
        <f t="shared" si="152"/>
        <v/>
      </c>
      <c r="AF1622" s="16" t="str">
        <f t="shared" si="153"/>
        <v/>
      </c>
      <c r="AG1622" s="16" t="str">
        <f t="shared" si="154"/>
        <v/>
      </c>
      <c r="AH1622" s="16">
        <f t="shared" si="155"/>
        <v>0</v>
      </c>
      <c r="AI1622" s="17" t="str">
        <f>IF('Peer Comparison Tool'!$D$12="NR","",IF($C1622='Peer Comparison Tool'!$D$9,COUNT('CECL &lt;50B Database'!$AI$1:AI1621)+1,""))</f>
        <v/>
      </c>
    </row>
    <row r="1623" spans="29:35" x14ac:dyDescent="0.25">
      <c r="AC1623" s="16" t="str">
        <f t="shared" si="150"/>
        <v/>
      </c>
      <c r="AD1623" s="16" t="str">
        <f t="shared" si="151"/>
        <v/>
      </c>
      <c r="AE1623" s="16" t="str">
        <f t="shared" si="152"/>
        <v/>
      </c>
      <c r="AF1623" s="16" t="str">
        <f t="shared" si="153"/>
        <v/>
      </c>
      <c r="AG1623" s="16" t="str">
        <f t="shared" si="154"/>
        <v/>
      </c>
      <c r="AH1623" s="16">
        <f t="shared" si="155"/>
        <v>0</v>
      </c>
      <c r="AI1623" s="17" t="str">
        <f>IF('Peer Comparison Tool'!$D$12="NR","",IF($C1623='Peer Comparison Tool'!$D$9,COUNT('CECL &lt;50B Database'!$AI$1:AI1622)+1,""))</f>
        <v/>
      </c>
    </row>
    <row r="1624" spans="29:35" x14ac:dyDescent="0.25">
      <c r="AC1624" s="16" t="str">
        <f t="shared" si="150"/>
        <v/>
      </c>
      <c r="AD1624" s="16" t="str">
        <f t="shared" si="151"/>
        <v/>
      </c>
      <c r="AE1624" s="16" t="str">
        <f t="shared" si="152"/>
        <v/>
      </c>
      <c r="AF1624" s="16" t="str">
        <f t="shared" si="153"/>
        <v/>
      </c>
      <c r="AG1624" s="16" t="str">
        <f t="shared" si="154"/>
        <v/>
      </c>
      <c r="AH1624" s="16">
        <f t="shared" si="155"/>
        <v>0</v>
      </c>
      <c r="AI1624" s="17" t="str">
        <f>IF('Peer Comparison Tool'!$D$12="NR","",IF($C1624='Peer Comparison Tool'!$D$9,COUNT('CECL &lt;50B Database'!$AI$1:AI1623)+1,""))</f>
        <v/>
      </c>
    </row>
    <row r="1625" spans="29:35" x14ac:dyDescent="0.25">
      <c r="AC1625" s="16" t="str">
        <f t="shared" si="150"/>
        <v/>
      </c>
      <c r="AD1625" s="16" t="str">
        <f t="shared" si="151"/>
        <v/>
      </c>
      <c r="AE1625" s="16" t="str">
        <f t="shared" si="152"/>
        <v/>
      </c>
      <c r="AF1625" s="16" t="str">
        <f t="shared" si="153"/>
        <v/>
      </c>
      <c r="AG1625" s="16" t="str">
        <f t="shared" si="154"/>
        <v/>
      </c>
      <c r="AH1625" s="16">
        <f t="shared" si="155"/>
        <v>0</v>
      </c>
      <c r="AI1625" s="17" t="str">
        <f>IF('Peer Comparison Tool'!$D$12="NR","",IF($C1625='Peer Comparison Tool'!$D$9,COUNT('CECL &lt;50B Database'!$AI$1:AI1624)+1,""))</f>
        <v/>
      </c>
    </row>
    <row r="1626" spans="29:35" x14ac:dyDescent="0.25">
      <c r="AC1626" s="16" t="str">
        <f t="shared" si="150"/>
        <v/>
      </c>
      <c r="AD1626" s="16" t="str">
        <f t="shared" si="151"/>
        <v/>
      </c>
      <c r="AE1626" s="16" t="str">
        <f t="shared" si="152"/>
        <v/>
      </c>
      <c r="AF1626" s="16" t="str">
        <f t="shared" si="153"/>
        <v/>
      </c>
      <c r="AG1626" s="16" t="str">
        <f t="shared" si="154"/>
        <v/>
      </c>
      <c r="AH1626" s="16">
        <f t="shared" si="155"/>
        <v>0</v>
      </c>
      <c r="AI1626" s="17" t="str">
        <f>IF('Peer Comparison Tool'!$D$12="NR","",IF($C1626='Peer Comparison Tool'!$D$9,COUNT('CECL &lt;50B Database'!$AI$1:AI1625)+1,""))</f>
        <v/>
      </c>
    </row>
    <row r="1627" spans="29:35" x14ac:dyDescent="0.25">
      <c r="AC1627" s="16" t="str">
        <f t="shared" si="150"/>
        <v/>
      </c>
      <c r="AD1627" s="16" t="str">
        <f t="shared" si="151"/>
        <v/>
      </c>
      <c r="AE1627" s="16" t="str">
        <f t="shared" si="152"/>
        <v/>
      </c>
      <c r="AF1627" s="16" t="str">
        <f t="shared" si="153"/>
        <v/>
      </c>
      <c r="AG1627" s="16" t="str">
        <f t="shared" si="154"/>
        <v/>
      </c>
      <c r="AH1627" s="16">
        <f t="shared" si="155"/>
        <v>0</v>
      </c>
      <c r="AI1627" s="17" t="str">
        <f>IF('Peer Comparison Tool'!$D$12="NR","",IF($C1627='Peer Comparison Tool'!$D$9,COUNT('CECL &lt;50B Database'!$AI$1:AI1626)+1,""))</f>
        <v/>
      </c>
    </row>
    <row r="1628" spans="29:35" x14ac:dyDescent="0.25">
      <c r="AC1628" s="16" t="str">
        <f t="shared" si="150"/>
        <v/>
      </c>
      <c r="AD1628" s="16" t="str">
        <f t="shared" si="151"/>
        <v/>
      </c>
      <c r="AE1628" s="16" t="str">
        <f t="shared" si="152"/>
        <v/>
      </c>
      <c r="AF1628" s="16" t="str">
        <f t="shared" si="153"/>
        <v/>
      </c>
      <c r="AG1628" s="16" t="str">
        <f t="shared" si="154"/>
        <v/>
      </c>
      <c r="AH1628" s="16">
        <f t="shared" si="155"/>
        <v>0</v>
      </c>
      <c r="AI1628" s="17" t="str">
        <f>IF('Peer Comparison Tool'!$D$12="NR","",IF($C1628='Peer Comparison Tool'!$D$9,COUNT('CECL &lt;50B Database'!$AI$1:AI1627)+1,""))</f>
        <v/>
      </c>
    </row>
    <row r="1629" spans="29:35" x14ac:dyDescent="0.25">
      <c r="AC1629" s="16" t="str">
        <f t="shared" si="150"/>
        <v/>
      </c>
      <c r="AD1629" s="16" t="str">
        <f t="shared" si="151"/>
        <v/>
      </c>
      <c r="AE1629" s="16" t="str">
        <f t="shared" si="152"/>
        <v/>
      </c>
      <c r="AF1629" s="16" t="str">
        <f t="shared" si="153"/>
        <v/>
      </c>
      <c r="AG1629" s="16" t="str">
        <f t="shared" si="154"/>
        <v/>
      </c>
      <c r="AH1629" s="16">
        <f t="shared" si="155"/>
        <v>0</v>
      </c>
      <c r="AI1629" s="17" t="str">
        <f>IF('Peer Comparison Tool'!$D$12="NR","",IF($C1629='Peer Comparison Tool'!$D$9,COUNT('CECL &lt;50B Database'!$AI$1:AI1628)+1,""))</f>
        <v/>
      </c>
    </row>
    <row r="1630" spans="29:35" x14ac:dyDescent="0.25">
      <c r="AC1630" s="16" t="str">
        <f t="shared" si="150"/>
        <v/>
      </c>
      <c r="AD1630" s="16" t="str">
        <f t="shared" si="151"/>
        <v/>
      </c>
      <c r="AE1630" s="16" t="str">
        <f t="shared" si="152"/>
        <v/>
      </c>
      <c r="AF1630" s="16" t="str">
        <f t="shared" si="153"/>
        <v/>
      </c>
      <c r="AG1630" s="16" t="str">
        <f t="shared" si="154"/>
        <v/>
      </c>
      <c r="AH1630" s="16">
        <f t="shared" si="155"/>
        <v>0</v>
      </c>
      <c r="AI1630" s="17" t="str">
        <f>IF('Peer Comparison Tool'!$D$12="NR","",IF($C1630='Peer Comparison Tool'!$D$9,COUNT('CECL &lt;50B Database'!$AI$1:AI1629)+1,""))</f>
        <v/>
      </c>
    </row>
    <row r="1631" spans="29:35" x14ac:dyDescent="0.25">
      <c r="AC1631" s="16" t="str">
        <f t="shared" si="150"/>
        <v/>
      </c>
      <c r="AD1631" s="16" t="str">
        <f t="shared" si="151"/>
        <v/>
      </c>
      <c r="AE1631" s="16" t="str">
        <f t="shared" si="152"/>
        <v/>
      </c>
      <c r="AF1631" s="16" t="str">
        <f t="shared" si="153"/>
        <v/>
      </c>
      <c r="AG1631" s="16" t="str">
        <f t="shared" si="154"/>
        <v/>
      </c>
      <c r="AH1631" s="16">
        <f t="shared" si="155"/>
        <v>0</v>
      </c>
      <c r="AI1631" s="17" t="str">
        <f>IF('Peer Comparison Tool'!$D$12="NR","",IF($C1631='Peer Comparison Tool'!$D$9,COUNT('CECL &lt;50B Database'!$AI$1:AI1630)+1,""))</f>
        <v/>
      </c>
    </row>
    <row r="1632" spans="29:35" x14ac:dyDescent="0.25">
      <c r="AC1632" s="16" t="str">
        <f t="shared" si="150"/>
        <v/>
      </c>
      <c r="AD1632" s="16" t="str">
        <f t="shared" si="151"/>
        <v/>
      </c>
      <c r="AE1632" s="16" t="str">
        <f t="shared" si="152"/>
        <v/>
      </c>
      <c r="AF1632" s="16" t="str">
        <f t="shared" si="153"/>
        <v/>
      </c>
      <c r="AG1632" s="16" t="str">
        <f t="shared" si="154"/>
        <v/>
      </c>
      <c r="AH1632" s="16">
        <f t="shared" si="155"/>
        <v>0</v>
      </c>
      <c r="AI1632" s="17" t="str">
        <f>IF('Peer Comparison Tool'!$D$12="NR","",IF($C1632='Peer Comparison Tool'!$D$9,COUNT('CECL &lt;50B Database'!$AI$1:AI1631)+1,""))</f>
        <v/>
      </c>
    </row>
    <row r="1633" spans="29:35" x14ac:dyDescent="0.25">
      <c r="AC1633" s="16" t="str">
        <f t="shared" si="150"/>
        <v/>
      </c>
      <c r="AD1633" s="16" t="str">
        <f t="shared" si="151"/>
        <v/>
      </c>
      <c r="AE1633" s="16" t="str">
        <f t="shared" si="152"/>
        <v/>
      </c>
      <c r="AF1633" s="16" t="str">
        <f t="shared" si="153"/>
        <v/>
      </c>
      <c r="AG1633" s="16" t="str">
        <f t="shared" si="154"/>
        <v/>
      </c>
      <c r="AH1633" s="16">
        <f t="shared" si="155"/>
        <v>0</v>
      </c>
      <c r="AI1633" s="17" t="str">
        <f>IF('Peer Comparison Tool'!$D$12="NR","",IF($C1633='Peer Comparison Tool'!$D$9,COUNT('CECL &lt;50B Database'!$AI$1:AI1632)+1,""))</f>
        <v/>
      </c>
    </row>
    <row r="1634" spans="29:35" x14ac:dyDescent="0.25">
      <c r="AC1634" s="16" t="str">
        <f t="shared" si="150"/>
        <v/>
      </c>
      <c r="AD1634" s="16" t="str">
        <f t="shared" si="151"/>
        <v/>
      </c>
      <c r="AE1634" s="16" t="str">
        <f t="shared" si="152"/>
        <v/>
      </c>
      <c r="AF1634" s="16" t="str">
        <f t="shared" si="153"/>
        <v/>
      </c>
      <c r="AG1634" s="16" t="str">
        <f t="shared" si="154"/>
        <v/>
      </c>
      <c r="AH1634" s="16">
        <f t="shared" si="155"/>
        <v>0</v>
      </c>
      <c r="AI1634" s="17" t="str">
        <f>IF('Peer Comparison Tool'!$D$12="NR","",IF($C1634='Peer Comparison Tool'!$D$9,COUNT('CECL &lt;50B Database'!$AI$1:AI1633)+1,""))</f>
        <v/>
      </c>
    </row>
    <row r="1635" spans="29:35" x14ac:dyDescent="0.25">
      <c r="AC1635" s="16" t="str">
        <f t="shared" si="150"/>
        <v/>
      </c>
      <c r="AD1635" s="16" t="str">
        <f t="shared" si="151"/>
        <v/>
      </c>
      <c r="AE1635" s="16" t="str">
        <f t="shared" si="152"/>
        <v/>
      </c>
      <c r="AF1635" s="16" t="str">
        <f t="shared" si="153"/>
        <v/>
      </c>
      <c r="AG1635" s="16" t="str">
        <f t="shared" si="154"/>
        <v/>
      </c>
      <c r="AH1635" s="16">
        <f t="shared" si="155"/>
        <v>0</v>
      </c>
      <c r="AI1635" s="17" t="str">
        <f>IF('Peer Comparison Tool'!$D$12="NR","",IF($C1635='Peer Comparison Tool'!$D$9,COUNT('CECL &lt;50B Database'!$AI$1:AI1634)+1,""))</f>
        <v/>
      </c>
    </row>
    <row r="1636" spans="29:35" x14ac:dyDescent="0.25">
      <c r="AC1636" s="16" t="str">
        <f t="shared" si="150"/>
        <v/>
      </c>
      <c r="AD1636" s="16" t="str">
        <f t="shared" si="151"/>
        <v/>
      </c>
      <c r="AE1636" s="16" t="str">
        <f t="shared" si="152"/>
        <v/>
      </c>
      <c r="AF1636" s="16" t="str">
        <f t="shared" si="153"/>
        <v/>
      </c>
      <c r="AG1636" s="16" t="str">
        <f t="shared" si="154"/>
        <v/>
      </c>
      <c r="AH1636" s="16">
        <f t="shared" si="155"/>
        <v>0</v>
      </c>
      <c r="AI1636" s="17" t="str">
        <f>IF('Peer Comparison Tool'!$D$12="NR","",IF($C1636='Peer Comparison Tool'!$D$9,COUNT('CECL &lt;50B Database'!$AI$1:AI1635)+1,""))</f>
        <v/>
      </c>
    </row>
    <row r="1637" spans="29:35" x14ac:dyDescent="0.25">
      <c r="AC1637" s="16" t="str">
        <f t="shared" si="150"/>
        <v/>
      </c>
      <c r="AD1637" s="16" t="str">
        <f t="shared" si="151"/>
        <v/>
      </c>
      <c r="AE1637" s="16" t="str">
        <f t="shared" si="152"/>
        <v/>
      </c>
      <c r="AF1637" s="16" t="str">
        <f t="shared" si="153"/>
        <v/>
      </c>
      <c r="AG1637" s="16" t="str">
        <f t="shared" si="154"/>
        <v/>
      </c>
      <c r="AH1637" s="16">
        <f t="shared" si="155"/>
        <v>0</v>
      </c>
      <c r="AI1637" s="17" t="str">
        <f>IF('Peer Comparison Tool'!$D$12="NR","",IF($C1637='Peer Comparison Tool'!$D$9,COUNT('CECL &lt;50B Database'!$AI$1:AI1636)+1,""))</f>
        <v/>
      </c>
    </row>
    <row r="1638" spans="29:35" x14ac:dyDescent="0.25">
      <c r="AC1638" s="16" t="str">
        <f t="shared" si="150"/>
        <v/>
      </c>
      <c r="AD1638" s="16" t="str">
        <f t="shared" si="151"/>
        <v/>
      </c>
      <c r="AE1638" s="16" t="str">
        <f t="shared" si="152"/>
        <v/>
      </c>
      <c r="AF1638" s="16" t="str">
        <f t="shared" si="153"/>
        <v/>
      </c>
      <c r="AG1638" s="16" t="str">
        <f t="shared" si="154"/>
        <v/>
      </c>
      <c r="AH1638" s="16">
        <f t="shared" si="155"/>
        <v>0</v>
      </c>
      <c r="AI1638" s="17" t="str">
        <f>IF('Peer Comparison Tool'!$D$12="NR","",IF($C1638='Peer Comparison Tool'!$D$9,COUNT('CECL &lt;50B Database'!$AI$1:AI1637)+1,""))</f>
        <v/>
      </c>
    </row>
    <row r="1639" spans="29:35" x14ac:dyDescent="0.25">
      <c r="AC1639" s="16" t="str">
        <f t="shared" si="150"/>
        <v/>
      </c>
      <c r="AD1639" s="16" t="str">
        <f t="shared" si="151"/>
        <v/>
      </c>
      <c r="AE1639" s="16" t="str">
        <f t="shared" si="152"/>
        <v/>
      </c>
      <c r="AF1639" s="16" t="str">
        <f t="shared" si="153"/>
        <v/>
      </c>
      <c r="AG1639" s="16" t="str">
        <f t="shared" si="154"/>
        <v/>
      </c>
      <c r="AH1639" s="16">
        <f t="shared" si="155"/>
        <v>0</v>
      </c>
      <c r="AI1639" s="17" t="str">
        <f>IF('Peer Comparison Tool'!$D$12="NR","",IF($C1639='Peer Comparison Tool'!$D$9,COUNT('CECL &lt;50B Database'!$AI$1:AI1638)+1,""))</f>
        <v/>
      </c>
    </row>
    <row r="1640" spans="29:35" x14ac:dyDescent="0.25">
      <c r="AC1640" s="16" t="str">
        <f t="shared" si="150"/>
        <v/>
      </c>
      <c r="AD1640" s="16" t="str">
        <f t="shared" si="151"/>
        <v/>
      </c>
      <c r="AE1640" s="16" t="str">
        <f t="shared" si="152"/>
        <v/>
      </c>
      <c r="AF1640" s="16" t="str">
        <f t="shared" si="153"/>
        <v/>
      </c>
      <c r="AG1640" s="16" t="str">
        <f t="shared" si="154"/>
        <v/>
      </c>
      <c r="AH1640" s="16">
        <f t="shared" si="155"/>
        <v>0</v>
      </c>
      <c r="AI1640" s="17" t="str">
        <f>IF('Peer Comparison Tool'!$D$12="NR","",IF($C1640='Peer Comparison Tool'!$D$9,COUNT('CECL &lt;50B Database'!$AI$1:AI1639)+1,""))</f>
        <v/>
      </c>
    </row>
    <row r="1641" spans="29:35" x14ac:dyDescent="0.25">
      <c r="AC1641" s="16" t="str">
        <f t="shared" si="150"/>
        <v/>
      </c>
      <c r="AD1641" s="16" t="str">
        <f t="shared" si="151"/>
        <v/>
      </c>
      <c r="AE1641" s="16" t="str">
        <f t="shared" si="152"/>
        <v/>
      </c>
      <c r="AF1641" s="16" t="str">
        <f t="shared" si="153"/>
        <v/>
      </c>
      <c r="AG1641" s="16" t="str">
        <f t="shared" si="154"/>
        <v/>
      </c>
      <c r="AH1641" s="16">
        <f t="shared" si="155"/>
        <v>0</v>
      </c>
      <c r="AI1641" s="17" t="str">
        <f>IF('Peer Comparison Tool'!$D$12="NR","",IF($C1641='Peer Comparison Tool'!$D$9,COUNT('CECL &lt;50B Database'!$AI$1:AI1640)+1,""))</f>
        <v/>
      </c>
    </row>
    <row r="1642" spans="29:35" x14ac:dyDescent="0.25">
      <c r="AC1642" s="16" t="str">
        <f t="shared" si="150"/>
        <v/>
      </c>
      <c r="AD1642" s="16" t="str">
        <f t="shared" si="151"/>
        <v/>
      </c>
      <c r="AE1642" s="16" t="str">
        <f t="shared" si="152"/>
        <v/>
      </c>
      <c r="AF1642" s="16" t="str">
        <f t="shared" si="153"/>
        <v/>
      </c>
      <c r="AG1642" s="16" t="str">
        <f t="shared" si="154"/>
        <v/>
      </c>
      <c r="AH1642" s="16">
        <f t="shared" si="155"/>
        <v>0</v>
      </c>
      <c r="AI1642" s="17" t="str">
        <f>IF('Peer Comparison Tool'!$D$12="NR","",IF($C1642='Peer Comparison Tool'!$D$9,COUNT('CECL &lt;50B Database'!$AI$1:AI1641)+1,""))</f>
        <v/>
      </c>
    </row>
    <row r="1643" spans="29:35" x14ac:dyDescent="0.25">
      <c r="AC1643" s="16" t="str">
        <f t="shared" si="150"/>
        <v/>
      </c>
      <c r="AD1643" s="16" t="str">
        <f t="shared" si="151"/>
        <v/>
      </c>
      <c r="AE1643" s="16" t="str">
        <f t="shared" si="152"/>
        <v/>
      </c>
      <c r="AF1643" s="16" t="str">
        <f t="shared" si="153"/>
        <v/>
      </c>
      <c r="AG1643" s="16" t="str">
        <f t="shared" si="154"/>
        <v/>
      </c>
      <c r="AH1643" s="16">
        <f t="shared" si="155"/>
        <v>0</v>
      </c>
      <c r="AI1643" s="17" t="str">
        <f>IF('Peer Comparison Tool'!$D$12="NR","",IF($C1643='Peer Comparison Tool'!$D$9,COUNT('CECL &lt;50B Database'!$AI$1:AI1642)+1,""))</f>
        <v/>
      </c>
    </row>
    <row r="1644" spans="29:35" x14ac:dyDescent="0.25">
      <c r="AC1644" s="16" t="str">
        <f t="shared" si="150"/>
        <v/>
      </c>
      <c r="AD1644" s="16" t="str">
        <f t="shared" si="151"/>
        <v/>
      </c>
      <c r="AE1644" s="16" t="str">
        <f t="shared" si="152"/>
        <v/>
      </c>
      <c r="AF1644" s="16" t="str">
        <f t="shared" si="153"/>
        <v/>
      </c>
      <c r="AG1644" s="16" t="str">
        <f t="shared" si="154"/>
        <v/>
      </c>
      <c r="AH1644" s="16">
        <f t="shared" si="155"/>
        <v>0</v>
      </c>
      <c r="AI1644" s="17" t="str">
        <f>IF('Peer Comparison Tool'!$D$12="NR","",IF($C1644='Peer Comparison Tool'!$D$9,COUNT('CECL &lt;50B Database'!$AI$1:AI1643)+1,""))</f>
        <v/>
      </c>
    </row>
    <row r="1645" spans="29:35" x14ac:dyDescent="0.25">
      <c r="AC1645" s="16" t="str">
        <f t="shared" si="150"/>
        <v/>
      </c>
      <c r="AD1645" s="16" t="str">
        <f t="shared" si="151"/>
        <v/>
      </c>
      <c r="AE1645" s="16" t="str">
        <f t="shared" si="152"/>
        <v/>
      </c>
      <c r="AF1645" s="16" t="str">
        <f t="shared" si="153"/>
        <v/>
      </c>
      <c r="AG1645" s="16" t="str">
        <f t="shared" si="154"/>
        <v/>
      </c>
      <c r="AH1645" s="16">
        <f t="shared" si="155"/>
        <v>0</v>
      </c>
      <c r="AI1645" s="17" t="str">
        <f>IF('Peer Comparison Tool'!$D$12="NR","",IF($C1645='Peer Comparison Tool'!$D$9,COUNT('CECL &lt;50B Database'!$AI$1:AI1644)+1,""))</f>
        <v/>
      </c>
    </row>
    <row r="1646" spans="29:35" x14ac:dyDescent="0.25">
      <c r="AC1646" s="16" t="str">
        <f t="shared" si="150"/>
        <v/>
      </c>
      <c r="AD1646" s="16" t="str">
        <f t="shared" si="151"/>
        <v/>
      </c>
      <c r="AE1646" s="16" t="str">
        <f t="shared" si="152"/>
        <v/>
      </c>
      <c r="AF1646" s="16" t="str">
        <f t="shared" si="153"/>
        <v/>
      </c>
      <c r="AG1646" s="16" t="str">
        <f t="shared" si="154"/>
        <v/>
      </c>
      <c r="AH1646" s="16">
        <f t="shared" si="155"/>
        <v>0</v>
      </c>
      <c r="AI1646" s="17" t="str">
        <f>IF('Peer Comparison Tool'!$D$12="NR","",IF($C1646='Peer Comparison Tool'!$D$9,COUNT('CECL &lt;50B Database'!$AI$1:AI1645)+1,""))</f>
        <v/>
      </c>
    </row>
    <row r="1647" spans="29:35" x14ac:dyDescent="0.25">
      <c r="AC1647" s="16" t="str">
        <f t="shared" si="150"/>
        <v/>
      </c>
      <c r="AD1647" s="16" t="str">
        <f t="shared" si="151"/>
        <v/>
      </c>
      <c r="AE1647" s="16" t="str">
        <f t="shared" si="152"/>
        <v/>
      </c>
      <c r="AF1647" s="16" t="str">
        <f t="shared" si="153"/>
        <v/>
      </c>
      <c r="AG1647" s="16" t="str">
        <f t="shared" si="154"/>
        <v/>
      </c>
      <c r="AH1647" s="16">
        <f t="shared" si="155"/>
        <v>0</v>
      </c>
      <c r="AI1647" s="17" t="str">
        <f>IF('Peer Comparison Tool'!$D$12="NR","",IF($C1647='Peer Comparison Tool'!$D$9,COUNT('CECL &lt;50B Database'!$AI$1:AI1646)+1,""))</f>
        <v/>
      </c>
    </row>
    <row r="1648" spans="29:35" x14ac:dyDescent="0.25">
      <c r="AC1648" s="16" t="str">
        <f t="shared" si="150"/>
        <v/>
      </c>
      <c r="AD1648" s="16" t="str">
        <f t="shared" si="151"/>
        <v/>
      </c>
      <c r="AE1648" s="16" t="str">
        <f t="shared" si="152"/>
        <v/>
      </c>
      <c r="AF1648" s="16" t="str">
        <f t="shared" si="153"/>
        <v/>
      </c>
      <c r="AG1648" s="16" t="str">
        <f t="shared" si="154"/>
        <v/>
      </c>
      <c r="AH1648" s="16">
        <f t="shared" si="155"/>
        <v>0</v>
      </c>
      <c r="AI1648" s="17" t="str">
        <f>IF('Peer Comparison Tool'!$D$12="NR","",IF($C1648='Peer Comparison Tool'!$D$9,COUNT('CECL &lt;50B Database'!$AI$1:AI1647)+1,""))</f>
        <v/>
      </c>
    </row>
    <row r="1649" spans="29:35" x14ac:dyDescent="0.25">
      <c r="AC1649" s="16" t="str">
        <f t="shared" si="150"/>
        <v/>
      </c>
      <c r="AD1649" s="16" t="str">
        <f t="shared" si="151"/>
        <v/>
      </c>
      <c r="AE1649" s="16" t="str">
        <f t="shared" si="152"/>
        <v/>
      </c>
      <c r="AF1649" s="16" t="str">
        <f t="shared" si="153"/>
        <v/>
      </c>
      <c r="AG1649" s="16" t="str">
        <f t="shared" si="154"/>
        <v/>
      </c>
      <c r="AH1649" s="16">
        <f t="shared" si="155"/>
        <v>0</v>
      </c>
      <c r="AI1649" s="17" t="str">
        <f>IF('Peer Comparison Tool'!$D$12="NR","",IF($C1649='Peer Comparison Tool'!$D$9,COUNT('CECL &lt;50B Database'!$AI$1:AI1648)+1,""))</f>
        <v/>
      </c>
    </row>
    <row r="1650" spans="29:35" x14ac:dyDescent="0.25">
      <c r="AC1650" s="16" t="str">
        <f t="shared" si="150"/>
        <v/>
      </c>
      <c r="AD1650" s="16" t="str">
        <f t="shared" si="151"/>
        <v/>
      </c>
      <c r="AE1650" s="16" t="str">
        <f t="shared" si="152"/>
        <v/>
      </c>
      <c r="AF1650" s="16" t="str">
        <f t="shared" si="153"/>
        <v/>
      </c>
      <c r="AG1650" s="16" t="str">
        <f t="shared" si="154"/>
        <v/>
      </c>
      <c r="AH1650" s="16">
        <f t="shared" si="155"/>
        <v>0</v>
      </c>
      <c r="AI1650" s="17" t="str">
        <f>IF('Peer Comparison Tool'!$D$12="NR","",IF($C1650='Peer Comparison Tool'!$D$9,COUNT('CECL &lt;50B Database'!$AI$1:AI1649)+1,""))</f>
        <v/>
      </c>
    </row>
    <row r="1651" spans="29:35" x14ac:dyDescent="0.25">
      <c r="AC1651" s="16" t="str">
        <f t="shared" si="150"/>
        <v/>
      </c>
      <c r="AD1651" s="16" t="str">
        <f t="shared" si="151"/>
        <v/>
      </c>
      <c r="AE1651" s="16" t="str">
        <f t="shared" si="152"/>
        <v/>
      </c>
      <c r="AF1651" s="16" t="str">
        <f t="shared" si="153"/>
        <v/>
      </c>
      <c r="AG1651" s="16" t="str">
        <f t="shared" si="154"/>
        <v/>
      </c>
      <c r="AH1651" s="16">
        <f t="shared" si="155"/>
        <v>0</v>
      </c>
      <c r="AI1651" s="17" t="str">
        <f>IF('Peer Comparison Tool'!$D$12="NR","",IF($C1651='Peer Comparison Tool'!$D$9,COUNT('CECL &lt;50B Database'!$AI$1:AI1650)+1,""))</f>
        <v/>
      </c>
    </row>
    <row r="1652" spans="29:35" x14ac:dyDescent="0.25">
      <c r="AC1652" s="16" t="str">
        <f t="shared" si="150"/>
        <v/>
      </c>
      <c r="AD1652" s="16" t="str">
        <f t="shared" si="151"/>
        <v/>
      </c>
      <c r="AE1652" s="16" t="str">
        <f t="shared" si="152"/>
        <v/>
      </c>
      <c r="AF1652" s="16" t="str">
        <f t="shared" si="153"/>
        <v/>
      </c>
      <c r="AG1652" s="16" t="str">
        <f t="shared" si="154"/>
        <v/>
      </c>
      <c r="AH1652" s="16">
        <f t="shared" si="155"/>
        <v>0</v>
      </c>
      <c r="AI1652" s="17" t="str">
        <f>IF('Peer Comparison Tool'!$D$12="NR","",IF($C1652='Peer Comparison Tool'!$D$9,COUNT('CECL &lt;50B Database'!$AI$1:AI1651)+1,""))</f>
        <v/>
      </c>
    </row>
    <row r="1653" spans="29:35" x14ac:dyDescent="0.25">
      <c r="AC1653" s="16" t="str">
        <f t="shared" si="150"/>
        <v/>
      </c>
      <c r="AD1653" s="16" t="str">
        <f t="shared" si="151"/>
        <v/>
      </c>
      <c r="AE1653" s="16" t="str">
        <f t="shared" si="152"/>
        <v/>
      </c>
      <c r="AF1653" s="16" t="str">
        <f t="shared" si="153"/>
        <v/>
      </c>
      <c r="AG1653" s="16" t="str">
        <f t="shared" si="154"/>
        <v/>
      </c>
      <c r="AH1653" s="16">
        <f t="shared" si="155"/>
        <v>0</v>
      </c>
      <c r="AI1653" s="17" t="str">
        <f>IF('Peer Comparison Tool'!$D$12="NR","",IF($C1653='Peer Comparison Tool'!$D$9,COUNT('CECL &lt;50B Database'!$AI$1:AI1652)+1,""))</f>
        <v/>
      </c>
    </row>
    <row r="1654" spans="29:35" x14ac:dyDescent="0.25">
      <c r="AC1654" s="16" t="str">
        <f t="shared" si="150"/>
        <v/>
      </c>
      <c r="AD1654" s="16" t="str">
        <f t="shared" si="151"/>
        <v/>
      </c>
      <c r="AE1654" s="16" t="str">
        <f t="shared" si="152"/>
        <v/>
      </c>
      <c r="AF1654" s="16" t="str">
        <f t="shared" si="153"/>
        <v/>
      </c>
      <c r="AG1654" s="16" t="str">
        <f t="shared" si="154"/>
        <v/>
      </c>
      <c r="AH1654" s="16">
        <f t="shared" si="155"/>
        <v>0</v>
      </c>
      <c r="AI1654" s="17" t="str">
        <f>IF('Peer Comparison Tool'!$D$12="NR","",IF($C1654='Peer Comparison Tool'!$D$9,COUNT('CECL &lt;50B Database'!$AI$1:AI1653)+1,""))</f>
        <v/>
      </c>
    </row>
    <row r="1655" spans="29:35" x14ac:dyDescent="0.25">
      <c r="AC1655" s="16" t="str">
        <f t="shared" si="150"/>
        <v/>
      </c>
      <c r="AD1655" s="16" t="str">
        <f t="shared" si="151"/>
        <v/>
      </c>
      <c r="AE1655" s="16" t="str">
        <f t="shared" si="152"/>
        <v/>
      </c>
      <c r="AF1655" s="16" t="str">
        <f t="shared" si="153"/>
        <v/>
      </c>
      <c r="AG1655" s="16" t="str">
        <f t="shared" si="154"/>
        <v/>
      </c>
      <c r="AH1655" s="16">
        <f t="shared" si="155"/>
        <v>0</v>
      </c>
      <c r="AI1655" s="17" t="str">
        <f>IF('Peer Comparison Tool'!$D$12="NR","",IF($C1655='Peer Comparison Tool'!$D$9,COUNT('CECL &lt;50B Database'!$AI$1:AI1654)+1,""))</f>
        <v/>
      </c>
    </row>
    <row r="1656" spans="29:35" x14ac:dyDescent="0.25">
      <c r="AC1656" s="16" t="str">
        <f t="shared" si="150"/>
        <v/>
      </c>
      <c r="AD1656" s="16" t="str">
        <f t="shared" si="151"/>
        <v/>
      </c>
      <c r="AE1656" s="16" t="str">
        <f t="shared" si="152"/>
        <v/>
      </c>
      <c r="AF1656" s="16" t="str">
        <f t="shared" si="153"/>
        <v/>
      </c>
      <c r="AG1656" s="16" t="str">
        <f t="shared" si="154"/>
        <v/>
      </c>
      <c r="AH1656" s="16">
        <f t="shared" si="155"/>
        <v>0</v>
      </c>
      <c r="AI1656" s="17" t="str">
        <f>IF('Peer Comparison Tool'!$D$12="NR","",IF($C1656='Peer Comparison Tool'!$D$9,COUNT('CECL &lt;50B Database'!$AI$1:AI1655)+1,""))</f>
        <v/>
      </c>
    </row>
    <row r="1657" spans="29:35" x14ac:dyDescent="0.25">
      <c r="AC1657" s="16" t="str">
        <f t="shared" si="150"/>
        <v/>
      </c>
      <c r="AD1657" s="16" t="str">
        <f t="shared" si="151"/>
        <v/>
      </c>
      <c r="AE1657" s="16" t="str">
        <f t="shared" si="152"/>
        <v/>
      </c>
      <c r="AF1657" s="16" t="str">
        <f t="shared" si="153"/>
        <v/>
      </c>
      <c r="AG1657" s="16" t="str">
        <f t="shared" si="154"/>
        <v/>
      </c>
      <c r="AH1657" s="16">
        <f t="shared" si="155"/>
        <v>0</v>
      </c>
      <c r="AI1657" s="17" t="str">
        <f>IF('Peer Comparison Tool'!$D$12="NR","",IF($C1657='Peer Comparison Tool'!$D$9,COUNT('CECL &lt;50B Database'!$AI$1:AI1656)+1,""))</f>
        <v/>
      </c>
    </row>
    <row r="1658" spans="29:35" x14ac:dyDescent="0.25">
      <c r="AC1658" s="16" t="str">
        <f t="shared" si="150"/>
        <v/>
      </c>
      <c r="AD1658" s="16" t="str">
        <f t="shared" si="151"/>
        <v/>
      </c>
      <c r="AE1658" s="16" t="str">
        <f t="shared" si="152"/>
        <v/>
      </c>
      <c r="AF1658" s="16" t="str">
        <f t="shared" si="153"/>
        <v/>
      </c>
      <c r="AG1658" s="16" t="str">
        <f t="shared" si="154"/>
        <v/>
      </c>
      <c r="AH1658" s="16">
        <f t="shared" si="155"/>
        <v>0</v>
      </c>
      <c r="AI1658" s="17" t="str">
        <f>IF('Peer Comparison Tool'!$D$12="NR","",IF($C1658='Peer Comparison Tool'!$D$9,COUNT('CECL &lt;50B Database'!$AI$1:AI1657)+1,""))</f>
        <v/>
      </c>
    </row>
    <row r="1659" spans="29:35" x14ac:dyDescent="0.25">
      <c r="AC1659" s="16" t="str">
        <f t="shared" si="150"/>
        <v/>
      </c>
      <c r="AD1659" s="16" t="str">
        <f t="shared" si="151"/>
        <v/>
      </c>
      <c r="AE1659" s="16" t="str">
        <f t="shared" si="152"/>
        <v/>
      </c>
      <c r="AF1659" s="16" t="str">
        <f t="shared" si="153"/>
        <v/>
      </c>
      <c r="AG1659" s="16" t="str">
        <f t="shared" si="154"/>
        <v/>
      </c>
      <c r="AH1659" s="16">
        <f t="shared" si="155"/>
        <v>0</v>
      </c>
      <c r="AI1659" s="17" t="str">
        <f>IF('Peer Comparison Tool'!$D$12="NR","",IF($C1659='Peer Comparison Tool'!$D$9,COUNT('CECL &lt;50B Database'!$AI$1:AI1658)+1,""))</f>
        <v/>
      </c>
    </row>
    <row r="1660" spans="29:35" x14ac:dyDescent="0.25">
      <c r="AC1660" s="16" t="str">
        <f t="shared" si="150"/>
        <v/>
      </c>
      <c r="AD1660" s="16" t="str">
        <f t="shared" si="151"/>
        <v/>
      </c>
      <c r="AE1660" s="16" t="str">
        <f t="shared" si="152"/>
        <v/>
      </c>
      <c r="AF1660" s="16" t="str">
        <f t="shared" si="153"/>
        <v/>
      </c>
      <c r="AG1660" s="16" t="str">
        <f t="shared" si="154"/>
        <v/>
      </c>
      <c r="AH1660" s="16">
        <f t="shared" si="155"/>
        <v>0</v>
      </c>
      <c r="AI1660" s="17" t="str">
        <f>IF('Peer Comparison Tool'!$D$12="NR","",IF($C1660='Peer Comparison Tool'!$D$9,COUNT('CECL &lt;50B Database'!$AI$1:AI1659)+1,""))</f>
        <v/>
      </c>
    </row>
    <row r="1661" spans="29:35" x14ac:dyDescent="0.25">
      <c r="AC1661" s="16" t="str">
        <f t="shared" si="150"/>
        <v/>
      </c>
      <c r="AD1661" s="16" t="str">
        <f t="shared" si="151"/>
        <v/>
      </c>
      <c r="AE1661" s="16" t="str">
        <f t="shared" si="152"/>
        <v/>
      </c>
      <c r="AF1661" s="16" t="str">
        <f t="shared" si="153"/>
        <v/>
      </c>
      <c r="AG1661" s="16" t="str">
        <f t="shared" si="154"/>
        <v/>
      </c>
      <c r="AH1661" s="16">
        <f t="shared" si="155"/>
        <v>0</v>
      </c>
      <c r="AI1661" s="17" t="str">
        <f>IF('Peer Comparison Tool'!$D$12="NR","",IF($C1661='Peer Comparison Tool'!$D$9,COUNT('CECL &lt;50B Database'!$AI$1:AI1660)+1,""))</f>
        <v/>
      </c>
    </row>
    <row r="1662" spans="29:35" x14ac:dyDescent="0.25">
      <c r="AC1662" s="16" t="str">
        <f t="shared" si="150"/>
        <v/>
      </c>
      <c r="AD1662" s="16" t="str">
        <f t="shared" si="151"/>
        <v/>
      </c>
      <c r="AE1662" s="16" t="str">
        <f t="shared" si="152"/>
        <v/>
      </c>
      <c r="AF1662" s="16" t="str">
        <f t="shared" si="153"/>
        <v/>
      </c>
      <c r="AG1662" s="16" t="str">
        <f t="shared" si="154"/>
        <v/>
      </c>
      <c r="AH1662" s="16">
        <f t="shared" si="155"/>
        <v>0</v>
      </c>
      <c r="AI1662" s="17" t="str">
        <f>IF('Peer Comparison Tool'!$D$12="NR","",IF($C1662='Peer Comparison Tool'!$D$9,COUNT('CECL &lt;50B Database'!$AI$1:AI1661)+1,""))</f>
        <v/>
      </c>
    </row>
    <row r="1663" spans="29:35" x14ac:dyDescent="0.25">
      <c r="AC1663" s="16" t="str">
        <f t="shared" si="150"/>
        <v/>
      </c>
      <c r="AD1663" s="16" t="str">
        <f t="shared" si="151"/>
        <v/>
      </c>
      <c r="AE1663" s="16" t="str">
        <f t="shared" si="152"/>
        <v/>
      </c>
      <c r="AF1663" s="16" t="str">
        <f t="shared" si="153"/>
        <v/>
      </c>
      <c r="AG1663" s="16" t="str">
        <f t="shared" si="154"/>
        <v/>
      </c>
      <c r="AH1663" s="16">
        <f t="shared" si="155"/>
        <v>0</v>
      </c>
      <c r="AI1663" s="17" t="str">
        <f>IF('Peer Comparison Tool'!$D$12="NR","",IF($C1663='Peer Comparison Tool'!$D$9,COUNT('CECL &lt;50B Database'!$AI$1:AI1662)+1,""))</f>
        <v/>
      </c>
    </row>
    <row r="1664" spans="29:35" x14ac:dyDescent="0.25">
      <c r="AC1664" s="16" t="str">
        <f t="shared" si="150"/>
        <v/>
      </c>
      <c r="AD1664" s="16" t="str">
        <f t="shared" si="151"/>
        <v/>
      </c>
      <c r="AE1664" s="16" t="str">
        <f t="shared" si="152"/>
        <v/>
      </c>
      <c r="AF1664" s="16" t="str">
        <f t="shared" si="153"/>
        <v/>
      </c>
      <c r="AG1664" s="16" t="str">
        <f t="shared" si="154"/>
        <v/>
      </c>
      <c r="AH1664" s="16">
        <f t="shared" si="155"/>
        <v>0</v>
      </c>
      <c r="AI1664" s="17" t="str">
        <f>IF('Peer Comparison Tool'!$D$12="NR","",IF($C1664='Peer Comparison Tool'!$D$9,COUNT('CECL &lt;50B Database'!$AI$1:AI1663)+1,""))</f>
        <v/>
      </c>
    </row>
    <row r="1665" spans="29:35" x14ac:dyDescent="0.25">
      <c r="AC1665" s="16" t="str">
        <f t="shared" si="150"/>
        <v/>
      </c>
      <c r="AD1665" s="16" t="str">
        <f t="shared" si="151"/>
        <v/>
      </c>
      <c r="AE1665" s="16" t="str">
        <f t="shared" si="152"/>
        <v/>
      </c>
      <c r="AF1665" s="16" t="str">
        <f t="shared" si="153"/>
        <v/>
      </c>
      <c r="AG1665" s="16" t="str">
        <f t="shared" si="154"/>
        <v/>
      </c>
      <c r="AH1665" s="16">
        <f t="shared" si="155"/>
        <v>0</v>
      </c>
      <c r="AI1665" s="17" t="str">
        <f>IF('Peer Comparison Tool'!$D$12="NR","",IF($C1665='Peer Comparison Tool'!$D$9,COUNT('CECL &lt;50B Database'!$AI$1:AI1664)+1,""))</f>
        <v/>
      </c>
    </row>
    <row r="1666" spans="29:35" x14ac:dyDescent="0.25">
      <c r="AC1666" s="16" t="str">
        <f t="shared" si="150"/>
        <v/>
      </c>
      <c r="AD1666" s="16" t="str">
        <f t="shared" si="151"/>
        <v/>
      </c>
      <c r="AE1666" s="16" t="str">
        <f t="shared" si="152"/>
        <v/>
      </c>
      <c r="AF1666" s="16" t="str">
        <f t="shared" si="153"/>
        <v/>
      </c>
      <c r="AG1666" s="16" t="str">
        <f t="shared" si="154"/>
        <v/>
      </c>
      <c r="AH1666" s="16">
        <f t="shared" si="155"/>
        <v>0</v>
      </c>
      <c r="AI1666" s="17" t="str">
        <f>IF('Peer Comparison Tool'!$D$12="NR","",IF($C1666='Peer Comparison Tool'!$D$9,COUNT('CECL &lt;50B Database'!$AI$1:AI1665)+1,""))</f>
        <v/>
      </c>
    </row>
    <row r="1667" spans="29:35" x14ac:dyDescent="0.25">
      <c r="AC1667" s="16" t="str">
        <f t="shared" ref="AC1667:AC1730" si="156">IF(AND($G1667&gt;=10000000,$G1667&lt;50000000),$K1667,"")</f>
        <v/>
      </c>
      <c r="AD1667" s="16" t="str">
        <f t="shared" ref="AD1667:AD1730" si="157">IF(AND($G1667&gt;=5000000,$G1667&lt;9999999),$K1667,"")</f>
        <v/>
      </c>
      <c r="AE1667" s="16" t="str">
        <f t="shared" ref="AE1667:AE1730" si="158">IF(AND($G1667&gt;=1000000,$G1667&lt;4999999),$K1667,"")</f>
        <v/>
      </c>
      <c r="AF1667" s="16" t="str">
        <f t="shared" ref="AF1667:AF1730" si="159">IF(AND($G1667&gt;=500000,$G1667&lt;999999),$K1667,"")</f>
        <v/>
      </c>
      <c r="AG1667" s="16" t="str">
        <f t="shared" ref="AG1667:AG1730" si="160">IF(AND($G1667&gt;=100000,$G1667&lt;499999),$K1667,"")</f>
        <v/>
      </c>
      <c r="AH1667" s="16">
        <f t="shared" ref="AH1667:AH1730" si="161">IF(AND($G1667&gt;=0,$G1667&lt;99999),$K1667,"")</f>
        <v>0</v>
      </c>
      <c r="AI1667" s="17" t="str">
        <f>IF('Peer Comparison Tool'!$D$12="NR","",IF($C1667='Peer Comparison Tool'!$D$9,COUNT('CECL &lt;50B Database'!$AI$1:AI1666)+1,""))</f>
        <v/>
      </c>
    </row>
    <row r="1668" spans="29:35" x14ac:dyDescent="0.25">
      <c r="AC1668" s="16" t="str">
        <f t="shared" si="156"/>
        <v/>
      </c>
      <c r="AD1668" s="16" t="str">
        <f t="shared" si="157"/>
        <v/>
      </c>
      <c r="AE1668" s="16" t="str">
        <f t="shared" si="158"/>
        <v/>
      </c>
      <c r="AF1668" s="16" t="str">
        <f t="shared" si="159"/>
        <v/>
      </c>
      <c r="AG1668" s="16" t="str">
        <f t="shared" si="160"/>
        <v/>
      </c>
      <c r="AH1668" s="16">
        <f t="shared" si="161"/>
        <v>0</v>
      </c>
      <c r="AI1668" s="17" t="str">
        <f>IF('Peer Comparison Tool'!$D$12="NR","",IF($C1668='Peer Comparison Tool'!$D$9,COUNT('CECL &lt;50B Database'!$AI$1:AI1667)+1,""))</f>
        <v/>
      </c>
    </row>
    <row r="1669" spans="29:35" x14ac:dyDescent="0.25">
      <c r="AC1669" s="16" t="str">
        <f t="shared" si="156"/>
        <v/>
      </c>
      <c r="AD1669" s="16" t="str">
        <f t="shared" si="157"/>
        <v/>
      </c>
      <c r="AE1669" s="16" t="str">
        <f t="shared" si="158"/>
        <v/>
      </c>
      <c r="AF1669" s="16" t="str">
        <f t="shared" si="159"/>
        <v/>
      </c>
      <c r="AG1669" s="16" t="str">
        <f t="shared" si="160"/>
        <v/>
      </c>
      <c r="AH1669" s="16">
        <f t="shared" si="161"/>
        <v>0</v>
      </c>
      <c r="AI1669" s="17" t="str">
        <f>IF('Peer Comparison Tool'!$D$12="NR","",IF($C1669='Peer Comparison Tool'!$D$9,COUNT('CECL &lt;50B Database'!$AI$1:AI1668)+1,""))</f>
        <v/>
      </c>
    </row>
    <row r="1670" spans="29:35" x14ac:dyDescent="0.25">
      <c r="AC1670" s="16" t="str">
        <f t="shared" si="156"/>
        <v/>
      </c>
      <c r="AD1670" s="16" t="str">
        <f t="shared" si="157"/>
        <v/>
      </c>
      <c r="AE1670" s="16" t="str">
        <f t="shared" si="158"/>
        <v/>
      </c>
      <c r="AF1670" s="16" t="str">
        <f t="shared" si="159"/>
        <v/>
      </c>
      <c r="AG1670" s="16" t="str">
        <f t="shared" si="160"/>
        <v/>
      </c>
      <c r="AH1670" s="16">
        <f t="shared" si="161"/>
        <v>0</v>
      </c>
      <c r="AI1670" s="17" t="str">
        <f>IF('Peer Comparison Tool'!$D$12="NR","",IF($C1670='Peer Comparison Tool'!$D$9,COUNT('CECL &lt;50B Database'!$AI$1:AI1669)+1,""))</f>
        <v/>
      </c>
    </row>
    <row r="1671" spans="29:35" x14ac:dyDescent="0.25">
      <c r="AC1671" s="16" t="str">
        <f t="shared" si="156"/>
        <v/>
      </c>
      <c r="AD1671" s="16" t="str">
        <f t="shared" si="157"/>
        <v/>
      </c>
      <c r="AE1671" s="16" t="str">
        <f t="shared" si="158"/>
        <v/>
      </c>
      <c r="AF1671" s="16" t="str">
        <f t="shared" si="159"/>
        <v/>
      </c>
      <c r="AG1671" s="16" t="str">
        <f t="shared" si="160"/>
        <v/>
      </c>
      <c r="AH1671" s="16">
        <f t="shared" si="161"/>
        <v>0</v>
      </c>
      <c r="AI1671" s="17" t="str">
        <f>IF('Peer Comparison Tool'!$D$12="NR","",IF($C1671='Peer Comparison Tool'!$D$9,COUNT('CECL &lt;50B Database'!$AI$1:AI1670)+1,""))</f>
        <v/>
      </c>
    </row>
    <row r="1672" spans="29:35" x14ac:dyDescent="0.25">
      <c r="AC1672" s="16" t="str">
        <f t="shared" si="156"/>
        <v/>
      </c>
      <c r="AD1672" s="16" t="str">
        <f t="shared" si="157"/>
        <v/>
      </c>
      <c r="AE1672" s="16" t="str">
        <f t="shared" si="158"/>
        <v/>
      </c>
      <c r="AF1672" s="16" t="str">
        <f t="shared" si="159"/>
        <v/>
      </c>
      <c r="AG1672" s="16" t="str">
        <f t="shared" si="160"/>
        <v/>
      </c>
      <c r="AH1672" s="16">
        <f t="shared" si="161"/>
        <v>0</v>
      </c>
      <c r="AI1672" s="17" t="str">
        <f>IF('Peer Comparison Tool'!$D$12="NR","",IF($C1672='Peer Comparison Tool'!$D$9,COUNT('CECL &lt;50B Database'!$AI$1:AI1671)+1,""))</f>
        <v/>
      </c>
    </row>
    <row r="1673" spans="29:35" x14ac:dyDescent="0.25">
      <c r="AC1673" s="16" t="str">
        <f t="shared" si="156"/>
        <v/>
      </c>
      <c r="AD1673" s="16" t="str">
        <f t="shared" si="157"/>
        <v/>
      </c>
      <c r="AE1673" s="16" t="str">
        <f t="shared" si="158"/>
        <v/>
      </c>
      <c r="AF1673" s="16" t="str">
        <f t="shared" si="159"/>
        <v/>
      </c>
      <c r="AG1673" s="16" t="str">
        <f t="shared" si="160"/>
        <v/>
      </c>
      <c r="AH1673" s="16">
        <f t="shared" si="161"/>
        <v>0</v>
      </c>
      <c r="AI1673" s="17" t="str">
        <f>IF('Peer Comparison Tool'!$D$12="NR","",IF($C1673='Peer Comparison Tool'!$D$9,COUNT('CECL &lt;50B Database'!$AI$1:AI1672)+1,""))</f>
        <v/>
      </c>
    </row>
    <row r="1674" spans="29:35" x14ac:dyDescent="0.25">
      <c r="AC1674" s="16" t="str">
        <f t="shared" si="156"/>
        <v/>
      </c>
      <c r="AD1674" s="16" t="str">
        <f t="shared" si="157"/>
        <v/>
      </c>
      <c r="AE1674" s="16" t="str">
        <f t="shared" si="158"/>
        <v/>
      </c>
      <c r="AF1674" s="16" t="str">
        <f t="shared" si="159"/>
        <v/>
      </c>
      <c r="AG1674" s="16" t="str">
        <f t="shared" si="160"/>
        <v/>
      </c>
      <c r="AH1674" s="16">
        <f t="shared" si="161"/>
        <v>0</v>
      </c>
      <c r="AI1674" s="17" t="str">
        <f>IF('Peer Comparison Tool'!$D$12="NR","",IF($C1674='Peer Comparison Tool'!$D$9,COUNT('CECL &lt;50B Database'!$AI$1:AI1673)+1,""))</f>
        <v/>
      </c>
    </row>
    <row r="1675" spans="29:35" x14ac:dyDescent="0.25">
      <c r="AC1675" s="16" t="str">
        <f t="shared" si="156"/>
        <v/>
      </c>
      <c r="AD1675" s="16" t="str">
        <f t="shared" si="157"/>
        <v/>
      </c>
      <c r="AE1675" s="16" t="str">
        <f t="shared" si="158"/>
        <v/>
      </c>
      <c r="AF1675" s="16" t="str">
        <f t="shared" si="159"/>
        <v/>
      </c>
      <c r="AG1675" s="16" t="str">
        <f t="shared" si="160"/>
        <v/>
      </c>
      <c r="AH1675" s="16">
        <f t="shared" si="161"/>
        <v>0</v>
      </c>
      <c r="AI1675" s="17" t="str">
        <f>IF('Peer Comparison Tool'!$D$12="NR","",IF($C1675='Peer Comparison Tool'!$D$9,COUNT('CECL &lt;50B Database'!$AI$1:AI1674)+1,""))</f>
        <v/>
      </c>
    </row>
    <row r="1676" spans="29:35" x14ac:dyDescent="0.25">
      <c r="AC1676" s="16" t="str">
        <f t="shared" si="156"/>
        <v/>
      </c>
      <c r="AD1676" s="16" t="str">
        <f t="shared" si="157"/>
        <v/>
      </c>
      <c r="AE1676" s="16" t="str">
        <f t="shared" si="158"/>
        <v/>
      </c>
      <c r="AF1676" s="16" t="str">
        <f t="shared" si="159"/>
        <v/>
      </c>
      <c r="AG1676" s="16" t="str">
        <f t="shared" si="160"/>
        <v/>
      </c>
      <c r="AH1676" s="16">
        <f t="shared" si="161"/>
        <v>0</v>
      </c>
      <c r="AI1676" s="17" t="str">
        <f>IF('Peer Comparison Tool'!$D$12="NR","",IF($C1676='Peer Comparison Tool'!$D$9,COUNT('CECL &lt;50B Database'!$AI$1:AI1675)+1,""))</f>
        <v/>
      </c>
    </row>
    <row r="1677" spans="29:35" x14ac:dyDescent="0.25">
      <c r="AC1677" s="16" t="str">
        <f t="shared" si="156"/>
        <v/>
      </c>
      <c r="AD1677" s="16" t="str">
        <f t="shared" si="157"/>
        <v/>
      </c>
      <c r="AE1677" s="16" t="str">
        <f t="shared" si="158"/>
        <v/>
      </c>
      <c r="AF1677" s="16" t="str">
        <f t="shared" si="159"/>
        <v/>
      </c>
      <c r="AG1677" s="16" t="str">
        <f t="shared" si="160"/>
        <v/>
      </c>
      <c r="AH1677" s="16">
        <f t="shared" si="161"/>
        <v>0</v>
      </c>
      <c r="AI1677" s="17" t="str">
        <f>IF('Peer Comparison Tool'!$D$12="NR","",IF($C1677='Peer Comparison Tool'!$D$9,COUNT('CECL &lt;50B Database'!$AI$1:AI1676)+1,""))</f>
        <v/>
      </c>
    </row>
    <row r="1678" spans="29:35" x14ac:dyDescent="0.25">
      <c r="AC1678" s="16" t="str">
        <f t="shared" si="156"/>
        <v/>
      </c>
      <c r="AD1678" s="16" t="str">
        <f t="shared" si="157"/>
        <v/>
      </c>
      <c r="AE1678" s="16" t="str">
        <f t="shared" si="158"/>
        <v/>
      </c>
      <c r="AF1678" s="16" t="str">
        <f t="shared" si="159"/>
        <v/>
      </c>
      <c r="AG1678" s="16" t="str">
        <f t="shared" si="160"/>
        <v/>
      </c>
      <c r="AH1678" s="16">
        <f t="shared" si="161"/>
        <v>0</v>
      </c>
      <c r="AI1678" s="17" t="str">
        <f>IF('Peer Comparison Tool'!$D$12="NR","",IF($C1678='Peer Comparison Tool'!$D$9,COUNT('CECL &lt;50B Database'!$AI$1:AI1677)+1,""))</f>
        <v/>
      </c>
    </row>
    <row r="1679" spans="29:35" x14ac:dyDescent="0.25">
      <c r="AC1679" s="16" t="str">
        <f t="shared" si="156"/>
        <v/>
      </c>
      <c r="AD1679" s="16" t="str">
        <f t="shared" si="157"/>
        <v/>
      </c>
      <c r="AE1679" s="16" t="str">
        <f t="shared" si="158"/>
        <v/>
      </c>
      <c r="AF1679" s="16" t="str">
        <f t="shared" si="159"/>
        <v/>
      </c>
      <c r="AG1679" s="16" t="str">
        <f t="shared" si="160"/>
        <v/>
      </c>
      <c r="AH1679" s="16">
        <f t="shared" si="161"/>
        <v>0</v>
      </c>
      <c r="AI1679" s="17" t="str">
        <f>IF('Peer Comparison Tool'!$D$12="NR","",IF($C1679='Peer Comparison Tool'!$D$9,COUNT('CECL &lt;50B Database'!$AI$1:AI1678)+1,""))</f>
        <v/>
      </c>
    </row>
    <row r="1680" spans="29:35" x14ac:dyDescent="0.25">
      <c r="AC1680" s="16" t="str">
        <f t="shared" si="156"/>
        <v/>
      </c>
      <c r="AD1680" s="16" t="str">
        <f t="shared" si="157"/>
        <v/>
      </c>
      <c r="AE1680" s="16" t="str">
        <f t="shared" si="158"/>
        <v/>
      </c>
      <c r="AF1680" s="16" t="str">
        <f t="shared" si="159"/>
        <v/>
      </c>
      <c r="AG1680" s="16" t="str">
        <f t="shared" si="160"/>
        <v/>
      </c>
      <c r="AH1680" s="16">
        <f t="shared" si="161"/>
        <v>0</v>
      </c>
      <c r="AI1680" s="17" t="str">
        <f>IF('Peer Comparison Tool'!$D$12="NR","",IF($C1680='Peer Comparison Tool'!$D$9,COUNT('CECL &lt;50B Database'!$AI$1:AI1679)+1,""))</f>
        <v/>
      </c>
    </row>
    <row r="1681" spans="29:35" x14ac:dyDescent="0.25">
      <c r="AC1681" s="16" t="str">
        <f t="shared" si="156"/>
        <v/>
      </c>
      <c r="AD1681" s="16" t="str">
        <f t="shared" si="157"/>
        <v/>
      </c>
      <c r="AE1681" s="16" t="str">
        <f t="shared" si="158"/>
        <v/>
      </c>
      <c r="AF1681" s="16" t="str">
        <f t="shared" si="159"/>
        <v/>
      </c>
      <c r="AG1681" s="16" t="str">
        <f t="shared" si="160"/>
        <v/>
      </c>
      <c r="AH1681" s="16">
        <f t="shared" si="161"/>
        <v>0</v>
      </c>
      <c r="AI1681" s="17" t="str">
        <f>IF('Peer Comparison Tool'!$D$12="NR","",IF($C1681='Peer Comparison Tool'!$D$9,COUNT('CECL &lt;50B Database'!$AI$1:AI1680)+1,""))</f>
        <v/>
      </c>
    </row>
    <row r="1682" spans="29:35" x14ac:dyDescent="0.25">
      <c r="AC1682" s="16" t="str">
        <f t="shared" si="156"/>
        <v/>
      </c>
      <c r="AD1682" s="16" t="str">
        <f t="shared" si="157"/>
        <v/>
      </c>
      <c r="AE1682" s="16" t="str">
        <f t="shared" si="158"/>
        <v/>
      </c>
      <c r="AF1682" s="16" t="str">
        <f t="shared" si="159"/>
        <v/>
      </c>
      <c r="AG1682" s="16" t="str">
        <f t="shared" si="160"/>
        <v/>
      </c>
      <c r="AH1682" s="16">
        <f t="shared" si="161"/>
        <v>0</v>
      </c>
      <c r="AI1682" s="17" t="str">
        <f>IF('Peer Comparison Tool'!$D$12="NR","",IF($C1682='Peer Comparison Tool'!$D$9,COUNT('CECL &lt;50B Database'!$AI$1:AI1681)+1,""))</f>
        <v/>
      </c>
    </row>
    <row r="1683" spans="29:35" x14ac:dyDescent="0.25">
      <c r="AC1683" s="16" t="str">
        <f t="shared" si="156"/>
        <v/>
      </c>
      <c r="AD1683" s="16" t="str">
        <f t="shared" si="157"/>
        <v/>
      </c>
      <c r="AE1683" s="16" t="str">
        <f t="shared" si="158"/>
        <v/>
      </c>
      <c r="AF1683" s="16" t="str">
        <f t="shared" si="159"/>
        <v/>
      </c>
      <c r="AG1683" s="16" t="str">
        <f t="shared" si="160"/>
        <v/>
      </c>
      <c r="AH1683" s="16">
        <f t="shared" si="161"/>
        <v>0</v>
      </c>
      <c r="AI1683" s="17" t="str">
        <f>IF('Peer Comparison Tool'!$D$12="NR","",IF($C1683='Peer Comparison Tool'!$D$9,COUNT('CECL &lt;50B Database'!$AI$1:AI1682)+1,""))</f>
        <v/>
      </c>
    </row>
    <row r="1684" spans="29:35" x14ac:dyDescent="0.25">
      <c r="AC1684" s="16" t="str">
        <f t="shared" si="156"/>
        <v/>
      </c>
      <c r="AD1684" s="16" t="str">
        <f t="shared" si="157"/>
        <v/>
      </c>
      <c r="AE1684" s="16" t="str">
        <f t="shared" si="158"/>
        <v/>
      </c>
      <c r="AF1684" s="16" t="str">
        <f t="shared" si="159"/>
        <v/>
      </c>
      <c r="AG1684" s="16" t="str">
        <f t="shared" si="160"/>
        <v/>
      </c>
      <c r="AH1684" s="16">
        <f t="shared" si="161"/>
        <v>0</v>
      </c>
      <c r="AI1684" s="17" t="str">
        <f>IF('Peer Comparison Tool'!$D$12="NR","",IF($C1684='Peer Comparison Tool'!$D$9,COUNT('CECL &lt;50B Database'!$AI$1:AI1683)+1,""))</f>
        <v/>
      </c>
    </row>
    <row r="1685" spans="29:35" x14ac:dyDescent="0.25">
      <c r="AC1685" s="16" t="str">
        <f t="shared" si="156"/>
        <v/>
      </c>
      <c r="AD1685" s="16" t="str">
        <f t="shared" si="157"/>
        <v/>
      </c>
      <c r="AE1685" s="16" t="str">
        <f t="shared" si="158"/>
        <v/>
      </c>
      <c r="AF1685" s="16" t="str">
        <f t="shared" si="159"/>
        <v/>
      </c>
      <c r="AG1685" s="16" t="str">
        <f t="shared" si="160"/>
        <v/>
      </c>
      <c r="AH1685" s="16">
        <f t="shared" si="161"/>
        <v>0</v>
      </c>
      <c r="AI1685" s="17" t="str">
        <f>IF('Peer Comparison Tool'!$D$12="NR","",IF($C1685='Peer Comparison Tool'!$D$9,COUNT('CECL &lt;50B Database'!$AI$1:AI1684)+1,""))</f>
        <v/>
      </c>
    </row>
    <row r="1686" spans="29:35" x14ac:dyDescent="0.25">
      <c r="AC1686" s="16" t="str">
        <f t="shared" si="156"/>
        <v/>
      </c>
      <c r="AD1686" s="16" t="str">
        <f t="shared" si="157"/>
        <v/>
      </c>
      <c r="AE1686" s="16" t="str">
        <f t="shared" si="158"/>
        <v/>
      </c>
      <c r="AF1686" s="16" t="str">
        <f t="shared" si="159"/>
        <v/>
      </c>
      <c r="AG1686" s="16" t="str">
        <f t="shared" si="160"/>
        <v/>
      </c>
      <c r="AH1686" s="16">
        <f t="shared" si="161"/>
        <v>0</v>
      </c>
      <c r="AI1686" s="17" t="str">
        <f>IF('Peer Comparison Tool'!$D$12="NR","",IF($C1686='Peer Comparison Tool'!$D$9,COUNT('CECL &lt;50B Database'!$AI$1:AI1685)+1,""))</f>
        <v/>
      </c>
    </row>
    <row r="1687" spans="29:35" x14ac:dyDescent="0.25">
      <c r="AC1687" s="16" t="str">
        <f t="shared" si="156"/>
        <v/>
      </c>
      <c r="AD1687" s="16" t="str">
        <f t="shared" si="157"/>
        <v/>
      </c>
      <c r="AE1687" s="16" t="str">
        <f t="shared" si="158"/>
        <v/>
      </c>
      <c r="AF1687" s="16" t="str">
        <f t="shared" si="159"/>
        <v/>
      </c>
      <c r="AG1687" s="16" t="str">
        <f t="shared" si="160"/>
        <v/>
      </c>
      <c r="AH1687" s="16">
        <f t="shared" si="161"/>
        <v>0</v>
      </c>
      <c r="AI1687" s="17" t="str">
        <f>IF('Peer Comparison Tool'!$D$12="NR","",IF($C1687='Peer Comparison Tool'!$D$9,COUNT('CECL &lt;50B Database'!$AI$1:AI1686)+1,""))</f>
        <v/>
      </c>
    </row>
    <row r="1688" spans="29:35" x14ac:dyDescent="0.25">
      <c r="AC1688" s="16" t="str">
        <f t="shared" si="156"/>
        <v/>
      </c>
      <c r="AD1688" s="16" t="str">
        <f t="shared" si="157"/>
        <v/>
      </c>
      <c r="AE1688" s="16" t="str">
        <f t="shared" si="158"/>
        <v/>
      </c>
      <c r="AF1688" s="16" t="str">
        <f t="shared" si="159"/>
        <v/>
      </c>
      <c r="AG1688" s="16" t="str">
        <f t="shared" si="160"/>
        <v/>
      </c>
      <c r="AH1688" s="16">
        <f t="shared" si="161"/>
        <v>0</v>
      </c>
      <c r="AI1688" s="17" t="str">
        <f>IF('Peer Comparison Tool'!$D$12="NR","",IF($C1688='Peer Comparison Tool'!$D$9,COUNT('CECL &lt;50B Database'!$AI$1:AI1687)+1,""))</f>
        <v/>
      </c>
    </row>
    <row r="1689" spans="29:35" x14ac:dyDescent="0.25">
      <c r="AC1689" s="16" t="str">
        <f t="shared" si="156"/>
        <v/>
      </c>
      <c r="AD1689" s="16" t="str">
        <f t="shared" si="157"/>
        <v/>
      </c>
      <c r="AE1689" s="16" t="str">
        <f t="shared" si="158"/>
        <v/>
      </c>
      <c r="AF1689" s="16" t="str">
        <f t="shared" si="159"/>
        <v/>
      </c>
      <c r="AG1689" s="16" t="str">
        <f t="shared" si="160"/>
        <v/>
      </c>
      <c r="AH1689" s="16">
        <f t="shared" si="161"/>
        <v>0</v>
      </c>
      <c r="AI1689" s="17" t="str">
        <f>IF('Peer Comparison Tool'!$D$12="NR","",IF($C1689='Peer Comparison Tool'!$D$9,COUNT('CECL &lt;50B Database'!$AI$1:AI1688)+1,""))</f>
        <v/>
      </c>
    </row>
    <row r="1690" spans="29:35" x14ac:dyDescent="0.25">
      <c r="AC1690" s="16" t="str">
        <f t="shared" si="156"/>
        <v/>
      </c>
      <c r="AD1690" s="16" t="str">
        <f t="shared" si="157"/>
        <v/>
      </c>
      <c r="AE1690" s="16" t="str">
        <f t="shared" si="158"/>
        <v/>
      </c>
      <c r="AF1690" s="16" t="str">
        <f t="shared" si="159"/>
        <v/>
      </c>
      <c r="AG1690" s="16" t="str">
        <f t="shared" si="160"/>
        <v/>
      </c>
      <c r="AH1690" s="16">
        <f t="shared" si="161"/>
        <v>0</v>
      </c>
      <c r="AI1690" s="17" t="str">
        <f>IF('Peer Comparison Tool'!$D$12="NR","",IF($C1690='Peer Comparison Tool'!$D$9,COUNT('CECL &lt;50B Database'!$AI$1:AI1689)+1,""))</f>
        <v/>
      </c>
    </row>
    <row r="1691" spans="29:35" x14ac:dyDescent="0.25">
      <c r="AC1691" s="16" t="str">
        <f t="shared" si="156"/>
        <v/>
      </c>
      <c r="AD1691" s="16" t="str">
        <f t="shared" si="157"/>
        <v/>
      </c>
      <c r="AE1691" s="16" t="str">
        <f t="shared" si="158"/>
        <v/>
      </c>
      <c r="AF1691" s="16" t="str">
        <f t="shared" si="159"/>
        <v/>
      </c>
      <c r="AG1691" s="16" t="str">
        <f t="shared" si="160"/>
        <v/>
      </c>
      <c r="AH1691" s="16">
        <f t="shared" si="161"/>
        <v>0</v>
      </c>
      <c r="AI1691" s="17" t="str">
        <f>IF('Peer Comparison Tool'!$D$12="NR","",IF($C1691='Peer Comparison Tool'!$D$9,COUNT('CECL &lt;50B Database'!$AI$1:AI1690)+1,""))</f>
        <v/>
      </c>
    </row>
    <row r="1692" spans="29:35" x14ac:dyDescent="0.25">
      <c r="AC1692" s="16" t="str">
        <f t="shared" si="156"/>
        <v/>
      </c>
      <c r="AD1692" s="16" t="str">
        <f t="shared" si="157"/>
        <v/>
      </c>
      <c r="AE1692" s="16" t="str">
        <f t="shared" si="158"/>
        <v/>
      </c>
      <c r="AF1692" s="16" t="str">
        <f t="shared" si="159"/>
        <v/>
      </c>
      <c r="AG1692" s="16" t="str">
        <f t="shared" si="160"/>
        <v/>
      </c>
      <c r="AH1692" s="16">
        <f t="shared" si="161"/>
        <v>0</v>
      </c>
      <c r="AI1692" s="17" t="str">
        <f>IF('Peer Comparison Tool'!$D$12="NR","",IF($C1692='Peer Comparison Tool'!$D$9,COUNT('CECL &lt;50B Database'!$AI$1:AI1691)+1,""))</f>
        <v/>
      </c>
    </row>
    <row r="1693" spans="29:35" x14ac:dyDescent="0.25">
      <c r="AC1693" s="16" t="str">
        <f t="shared" si="156"/>
        <v/>
      </c>
      <c r="AD1693" s="16" t="str">
        <f t="shared" si="157"/>
        <v/>
      </c>
      <c r="AE1693" s="16" t="str">
        <f t="shared" si="158"/>
        <v/>
      </c>
      <c r="AF1693" s="16" t="str">
        <f t="shared" si="159"/>
        <v/>
      </c>
      <c r="AG1693" s="16" t="str">
        <f t="shared" si="160"/>
        <v/>
      </c>
      <c r="AH1693" s="16">
        <f t="shared" si="161"/>
        <v>0</v>
      </c>
      <c r="AI1693" s="17" t="str">
        <f>IF('Peer Comparison Tool'!$D$12="NR","",IF($C1693='Peer Comparison Tool'!$D$9,COUNT('CECL &lt;50B Database'!$AI$1:AI1692)+1,""))</f>
        <v/>
      </c>
    </row>
    <row r="1694" spans="29:35" x14ac:dyDescent="0.25">
      <c r="AC1694" s="16" t="str">
        <f t="shared" si="156"/>
        <v/>
      </c>
      <c r="AD1694" s="16" t="str">
        <f t="shared" si="157"/>
        <v/>
      </c>
      <c r="AE1694" s="16" t="str">
        <f t="shared" si="158"/>
        <v/>
      </c>
      <c r="AF1694" s="16" t="str">
        <f t="shared" si="159"/>
        <v/>
      </c>
      <c r="AG1694" s="16" t="str">
        <f t="shared" si="160"/>
        <v/>
      </c>
      <c r="AH1694" s="16">
        <f t="shared" si="161"/>
        <v>0</v>
      </c>
      <c r="AI1694" s="17" t="str">
        <f>IF('Peer Comparison Tool'!$D$12="NR","",IF($C1694='Peer Comparison Tool'!$D$9,COUNT('CECL &lt;50B Database'!$AI$1:AI1693)+1,""))</f>
        <v/>
      </c>
    </row>
    <row r="1695" spans="29:35" x14ac:dyDescent="0.25">
      <c r="AC1695" s="16" t="str">
        <f t="shared" si="156"/>
        <v/>
      </c>
      <c r="AD1695" s="16" t="str">
        <f t="shared" si="157"/>
        <v/>
      </c>
      <c r="AE1695" s="16" t="str">
        <f t="shared" si="158"/>
        <v/>
      </c>
      <c r="AF1695" s="16" t="str">
        <f t="shared" si="159"/>
        <v/>
      </c>
      <c r="AG1695" s="16" t="str">
        <f t="shared" si="160"/>
        <v/>
      </c>
      <c r="AH1695" s="16">
        <f t="shared" si="161"/>
        <v>0</v>
      </c>
      <c r="AI1695" s="17" t="str">
        <f>IF('Peer Comparison Tool'!$D$12="NR","",IF($C1695='Peer Comparison Tool'!$D$9,COUNT('CECL &lt;50B Database'!$AI$1:AI1694)+1,""))</f>
        <v/>
      </c>
    </row>
    <row r="1696" spans="29:35" x14ac:dyDescent="0.25">
      <c r="AC1696" s="16" t="str">
        <f t="shared" si="156"/>
        <v/>
      </c>
      <c r="AD1696" s="16" t="str">
        <f t="shared" si="157"/>
        <v/>
      </c>
      <c r="AE1696" s="16" t="str">
        <f t="shared" si="158"/>
        <v/>
      </c>
      <c r="AF1696" s="16" t="str">
        <f t="shared" si="159"/>
        <v/>
      </c>
      <c r="AG1696" s="16" t="str">
        <f t="shared" si="160"/>
        <v/>
      </c>
      <c r="AH1696" s="16">
        <f t="shared" si="161"/>
        <v>0</v>
      </c>
      <c r="AI1696" s="17" t="str">
        <f>IF('Peer Comparison Tool'!$D$12="NR","",IF($C1696='Peer Comparison Tool'!$D$9,COUNT('CECL &lt;50B Database'!$AI$1:AI1695)+1,""))</f>
        <v/>
      </c>
    </row>
    <row r="1697" spans="29:35" x14ac:dyDescent="0.25">
      <c r="AC1697" s="16" t="str">
        <f t="shared" si="156"/>
        <v/>
      </c>
      <c r="AD1697" s="16" t="str">
        <f t="shared" si="157"/>
        <v/>
      </c>
      <c r="AE1697" s="16" t="str">
        <f t="shared" si="158"/>
        <v/>
      </c>
      <c r="AF1697" s="16" t="str">
        <f t="shared" si="159"/>
        <v/>
      </c>
      <c r="AG1697" s="16" t="str">
        <f t="shared" si="160"/>
        <v/>
      </c>
      <c r="AH1697" s="16">
        <f t="shared" si="161"/>
        <v>0</v>
      </c>
      <c r="AI1697" s="17" t="str">
        <f>IF('Peer Comparison Tool'!$D$12="NR","",IF($C1697='Peer Comparison Tool'!$D$9,COUNT('CECL &lt;50B Database'!$AI$1:AI1696)+1,""))</f>
        <v/>
      </c>
    </row>
    <row r="1698" spans="29:35" x14ac:dyDescent="0.25">
      <c r="AC1698" s="16" t="str">
        <f t="shared" si="156"/>
        <v/>
      </c>
      <c r="AD1698" s="16" t="str">
        <f t="shared" si="157"/>
        <v/>
      </c>
      <c r="AE1698" s="16" t="str">
        <f t="shared" si="158"/>
        <v/>
      </c>
      <c r="AF1698" s="16" t="str">
        <f t="shared" si="159"/>
        <v/>
      </c>
      <c r="AG1698" s="16" t="str">
        <f t="shared" si="160"/>
        <v/>
      </c>
      <c r="AH1698" s="16">
        <f t="shared" si="161"/>
        <v>0</v>
      </c>
      <c r="AI1698" s="17" t="str">
        <f>IF('Peer Comparison Tool'!$D$12="NR","",IF($C1698='Peer Comparison Tool'!$D$9,COUNT('CECL &lt;50B Database'!$AI$1:AI1697)+1,""))</f>
        <v/>
      </c>
    </row>
    <row r="1699" spans="29:35" x14ac:dyDescent="0.25">
      <c r="AC1699" s="16" t="str">
        <f t="shared" si="156"/>
        <v/>
      </c>
      <c r="AD1699" s="16" t="str">
        <f t="shared" si="157"/>
        <v/>
      </c>
      <c r="AE1699" s="16" t="str">
        <f t="shared" si="158"/>
        <v/>
      </c>
      <c r="AF1699" s="16" t="str">
        <f t="shared" si="159"/>
        <v/>
      </c>
      <c r="AG1699" s="16" t="str">
        <f t="shared" si="160"/>
        <v/>
      </c>
      <c r="AH1699" s="16">
        <f t="shared" si="161"/>
        <v>0</v>
      </c>
      <c r="AI1699" s="17" t="str">
        <f>IF('Peer Comparison Tool'!$D$12="NR","",IF($C1699='Peer Comparison Tool'!$D$9,COUNT('CECL &lt;50B Database'!$AI$1:AI1698)+1,""))</f>
        <v/>
      </c>
    </row>
    <row r="1700" spans="29:35" x14ac:dyDescent="0.25">
      <c r="AC1700" s="16" t="str">
        <f t="shared" si="156"/>
        <v/>
      </c>
      <c r="AD1700" s="16" t="str">
        <f t="shared" si="157"/>
        <v/>
      </c>
      <c r="AE1700" s="16" t="str">
        <f t="shared" si="158"/>
        <v/>
      </c>
      <c r="AF1700" s="16" t="str">
        <f t="shared" si="159"/>
        <v/>
      </c>
      <c r="AG1700" s="16" t="str">
        <f t="shared" si="160"/>
        <v/>
      </c>
      <c r="AH1700" s="16">
        <f t="shared" si="161"/>
        <v>0</v>
      </c>
      <c r="AI1700" s="17" t="str">
        <f>IF('Peer Comparison Tool'!$D$12="NR","",IF($C1700='Peer Comparison Tool'!$D$9,COUNT('CECL &lt;50B Database'!$AI$1:AI1699)+1,""))</f>
        <v/>
      </c>
    </row>
    <row r="1701" spans="29:35" x14ac:dyDescent="0.25">
      <c r="AC1701" s="16" t="str">
        <f t="shared" si="156"/>
        <v/>
      </c>
      <c r="AD1701" s="16" t="str">
        <f t="shared" si="157"/>
        <v/>
      </c>
      <c r="AE1701" s="16" t="str">
        <f t="shared" si="158"/>
        <v/>
      </c>
      <c r="AF1701" s="16" t="str">
        <f t="shared" si="159"/>
        <v/>
      </c>
      <c r="AG1701" s="16" t="str">
        <f t="shared" si="160"/>
        <v/>
      </c>
      <c r="AH1701" s="16">
        <f t="shared" si="161"/>
        <v>0</v>
      </c>
      <c r="AI1701" s="17" t="str">
        <f>IF('Peer Comparison Tool'!$D$12="NR","",IF($C1701='Peer Comparison Tool'!$D$9,COUNT('CECL &lt;50B Database'!$AI$1:AI1700)+1,""))</f>
        <v/>
      </c>
    </row>
    <row r="1702" spans="29:35" x14ac:dyDescent="0.25">
      <c r="AC1702" s="16" t="str">
        <f t="shared" si="156"/>
        <v/>
      </c>
      <c r="AD1702" s="16" t="str">
        <f t="shared" si="157"/>
        <v/>
      </c>
      <c r="AE1702" s="16" t="str">
        <f t="shared" si="158"/>
        <v/>
      </c>
      <c r="AF1702" s="16" t="str">
        <f t="shared" si="159"/>
        <v/>
      </c>
      <c r="AG1702" s="16" t="str">
        <f t="shared" si="160"/>
        <v/>
      </c>
      <c r="AH1702" s="16">
        <f t="shared" si="161"/>
        <v>0</v>
      </c>
      <c r="AI1702" s="17" t="str">
        <f>IF('Peer Comparison Tool'!$D$12="NR","",IF($C1702='Peer Comparison Tool'!$D$9,COUNT('CECL &lt;50B Database'!$AI$1:AI1701)+1,""))</f>
        <v/>
      </c>
    </row>
    <row r="1703" spans="29:35" x14ac:dyDescent="0.25">
      <c r="AC1703" s="16" t="str">
        <f t="shared" si="156"/>
        <v/>
      </c>
      <c r="AD1703" s="16" t="str">
        <f t="shared" si="157"/>
        <v/>
      </c>
      <c r="AE1703" s="16" t="str">
        <f t="shared" si="158"/>
        <v/>
      </c>
      <c r="AF1703" s="16" t="str">
        <f t="shared" si="159"/>
        <v/>
      </c>
      <c r="AG1703" s="16" t="str">
        <f t="shared" si="160"/>
        <v/>
      </c>
      <c r="AH1703" s="16">
        <f t="shared" si="161"/>
        <v>0</v>
      </c>
      <c r="AI1703" s="17" t="str">
        <f>IF('Peer Comparison Tool'!$D$12="NR","",IF($C1703='Peer Comparison Tool'!$D$9,COUNT('CECL &lt;50B Database'!$AI$1:AI1702)+1,""))</f>
        <v/>
      </c>
    </row>
    <row r="1704" spans="29:35" x14ac:dyDescent="0.25">
      <c r="AC1704" s="16" t="str">
        <f t="shared" si="156"/>
        <v/>
      </c>
      <c r="AD1704" s="16" t="str">
        <f t="shared" si="157"/>
        <v/>
      </c>
      <c r="AE1704" s="16" t="str">
        <f t="shared" si="158"/>
        <v/>
      </c>
      <c r="AF1704" s="16" t="str">
        <f t="shared" si="159"/>
        <v/>
      </c>
      <c r="AG1704" s="16" t="str">
        <f t="shared" si="160"/>
        <v/>
      </c>
      <c r="AH1704" s="16">
        <f t="shared" si="161"/>
        <v>0</v>
      </c>
      <c r="AI1704" s="17" t="str">
        <f>IF('Peer Comparison Tool'!$D$12="NR","",IF($C1704='Peer Comparison Tool'!$D$9,COUNT('CECL &lt;50B Database'!$AI$1:AI1703)+1,""))</f>
        <v/>
      </c>
    </row>
    <row r="1705" spans="29:35" x14ac:dyDescent="0.25">
      <c r="AC1705" s="16" t="str">
        <f t="shared" si="156"/>
        <v/>
      </c>
      <c r="AD1705" s="16" t="str">
        <f t="shared" si="157"/>
        <v/>
      </c>
      <c r="AE1705" s="16" t="str">
        <f t="shared" si="158"/>
        <v/>
      </c>
      <c r="AF1705" s="16" t="str">
        <f t="shared" si="159"/>
        <v/>
      </c>
      <c r="AG1705" s="16" t="str">
        <f t="shared" si="160"/>
        <v/>
      </c>
      <c r="AH1705" s="16">
        <f t="shared" si="161"/>
        <v>0</v>
      </c>
      <c r="AI1705" s="17" t="str">
        <f>IF('Peer Comparison Tool'!$D$12="NR","",IF($C1705='Peer Comparison Tool'!$D$9,COUNT('CECL &lt;50B Database'!$AI$1:AI1704)+1,""))</f>
        <v/>
      </c>
    </row>
    <row r="1706" spans="29:35" x14ac:dyDescent="0.25">
      <c r="AC1706" s="16" t="str">
        <f t="shared" si="156"/>
        <v/>
      </c>
      <c r="AD1706" s="16" t="str">
        <f t="shared" si="157"/>
        <v/>
      </c>
      <c r="AE1706" s="16" t="str">
        <f t="shared" si="158"/>
        <v/>
      </c>
      <c r="AF1706" s="16" t="str">
        <f t="shared" si="159"/>
        <v/>
      </c>
      <c r="AG1706" s="16" t="str">
        <f t="shared" si="160"/>
        <v/>
      </c>
      <c r="AH1706" s="16">
        <f t="shared" si="161"/>
        <v>0</v>
      </c>
      <c r="AI1706" s="17" t="str">
        <f>IF('Peer Comparison Tool'!$D$12="NR","",IF($C1706='Peer Comparison Tool'!$D$9,COUNT('CECL &lt;50B Database'!$AI$1:AI1705)+1,""))</f>
        <v/>
      </c>
    </row>
    <row r="1707" spans="29:35" x14ac:dyDescent="0.25">
      <c r="AC1707" s="16" t="str">
        <f t="shared" si="156"/>
        <v/>
      </c>
      <c r="AD1707" s="16" t="str">
        <f t="shared" si="157"/>
        <v/>
      </c>
      <c r="AE1707" s="16" t="str">
        <f t="shared" si="158"/>
        <v/>
      </c>
      <c r="AF1707" s="16" t="str">
        <f t="shared" si="159"/>
        <v/>
      </c>
      <c r="AG1707" s="16" t="str">
        <f t="shared" si="160"/>
        <v/>
      </c>
      <c r="AH1707" s="16">
        <f t="shared" si="161"/>
        <v>0</v>
      </c>
      <c r="AI1707" s="17" t="str">
        <f>IF('Peer Comparison Tool'!$D$12="NR","",IF($C1707='Peer Comparison Tool'!$D$9,COUNT('CECL &lt;50B Database'!$AI$1:AI1706)+1,""))</f>
        <v/>
      </c>
    </row>
    <row r="1708" spans="29:35" x14ac:dyDescent="0.25">
      <c r="AC1708" s="16" t="str">
        <f t="shared" si="156"/>
        <v/>
      </c>
      <c r="AD1708" s="16" t="str">
        <f t="shared" si="157"/>
        <v/>
      </c>
      <c r="AE1708" s="16" t="str">
        <f t="shared" si="158"/>
        <v/>
      </c>
      <c r="AF1708" s="16" t="str">
        <f t="shared" si="159"/>
        <v/>
      </c>
      <c r="AG1708" s="16" t="str">
        <f t="shared" si="160"/>
        <v/>
      </c>
      <c r="AH1708" s="16">
        <f t="shared" si="161"/>
        <v>0</v>
      </c>
      <c r="AI1708" s="17" t="str">
        <f>IF('Peer Comparison Tool'!$D$12="NR","",IF($C1708='Peer Comparison Tool'!$D$9,COUNT('CECL &lt;50B Database'!$AI$1:AI1707)+1,""))</f>
        <v/>
      </c>
    </row>
    <row r="1709" spans="29:35" x14ac:dyDescent="0.25">
      <c r="AC1709" s="16" t="str">
        <f t="shared" si="156"/>
        <v/>
      </c>
      <c r="AD1709" s="16" t="str">
        <f t="shared" si="157"/>
        <v/>
      </c>
      <c r="AE1709" s="16" t="str">
        <f t="shared" si="158"/>
        <v/>
      </c>
      <c r="AF1709" s="16" t="str">
        <f t="shared" si="159"/>
        <v/>
      </c>
      <c r="AG1709" s="16" t="str">
        <f t="shared" si="160"/>
        <v/>
      </c>
      <c r="AH1709" s="16">
        <f t="shared" si="161"/>
        <v>0</v>
      </c>
      <c r="AI1709" s="17" t="str">
        <f>IF('Peer Comparison Tool'!$D$12="NR","",IF($C1709='Peer Comparison Tool'!$D$9,COUNT('CECL &lt;50B Database'!$AI$1:AI1708)+1,""))</f>
        <v/>
      </c>
    </row>
    <row r="1710" spans="29:35" x14ac:dyDescent="0.25">
      <c r="AC1710" s="16" t="str">
        <f t="shared" si="156"/>
        <v/>
      </c>
      <c r="AD1710" s="16" t="str">
        <f t="shared" si="157"/>
        <v/>
      </c>
      <c r="AE1710" s="16" t="str">
        <f t="shared" si="158"/>
        <v/>
      </c>
      <c r="AF1710" s="16" t="str">
        <f t="shared" si="159"/>
        <v/>
      </c>
      <c r="AG1710" s="16" t="str">
        <f t="shared" si="160"/>
        <v/>
      </c>
      <c r="AH1710" s="16">
        <f t="shared" si="161"/>
        <v>0</v>
      </c>
      <c r="AI1710" s="17" t="str">
        <f>IF('Peer Comparison Tool'!$D$12="NR","",IF($C1710='Peer Comparison Tool'!$D$9,COUNT('CECL &lt;50B Database'!$AI$1:AI1709)+1,""))</f>
        <v/>
      </c>
    </row>
    <row r="1711" spans="29:35" x14ac:dyDescent="0.25">
      <c r="AC1711" s="16" t="str">
        <f t="shared" si="156"/>
        <v/>
      </c>
      <c r="AD1711" s="16" t="str">
        <f t="shared" si="157"/>
        <v/>
      </c>
      <c r="AE1711" s="16" t="str">
        <f t="shared" si="158"/>
        <v/>
      </c>
      <c r="AF1711" s="16" t="str">
        <f t="shared" si="159"/>
        <v/>
      </c>
      <c r="AG1711" s="16" t="str">
        <f t="shared" si="160"/>
        <v/>
      </c>
      <c r="AH1711" s="16">
        <f t="shared" si="161"/>
        <v>0</v>
      </c>
      <c r="AI1711" s="17" t="str">
        <f>IF('Peer Comparison Tool'!$D$12="NR","",IF($C1711='Peer Comparison Tool'!$D$9,COUNT('CECL &lt;50B Database'!$AI$1:AI1710)+1,""))</f>
        <v/>
      </c>
    </row>
    <row r="1712" spans="29:35" x14ac:dyDescent="0.25">
      <c r="AC1712" s="16" t="str">
        <f t="shared" si="156"/>
        <v/>
      </c>
      <c r="AD1712" s="16" t="str">
        <f t="shared" si="157"/>
        <v/>
      </c>
      <c r="AE1712" s="16" t="str">
        <f t="shared" si="158"/>
        <v/>
      </c>
      <c r="AF1712" s="16" t="str">
        <f t="shared" si="159"/>
        <v/>
      </c>
      <c r="AG1712" s="16" t="str">
        <f t="shared" si="160"/>
        <v/>
      </c>
      <c r="AH1712" s="16">
        <f t="shared" si="161"/>
        <v>0</v>
      </c>
      <c r="AI1712" s="17" t="str">
        <f>IF('Peer Comparison Tool'!$D$12="NR","",IF($C1712='Peer Comparison Tool'!$D$9,COUNT('CECL &lt;50B Database'!$AI$1:AI1711)+1,""))</f>
        <v/>
      </c>
    </row>
    <row r="1713" spans="29:35" x14ac:dyDescent="0.25">
      <c r="AC1713" s="16" t="str">
        <f t="shared" si="156"/>
        <v/>
      </c>
      <c r="AD1713" s="16" t="str">
        <f t="shared" si="157"/>
        <v/>
      </c>
      <c r="AE1713" s="16" t="str">
        <f t="shared" si="158"/>
        <v/>
      </c>
      <c r="AF1713" s="16" t="str">
        <f t="shared" si="159"/>
        <v/>
      </c>
      <c r="AG1713" s="16" t="str">
        <f t="shared" si="160"/>
        <v/>
      </c>
      <c r="AH1713" s="16">
        <f t="shared" si="161"/>
        <v>0</v>
      </c>
      <c r="AI1713" s="17" t="str">
        <f>IF('Peer Comparison Tool'!$D$12="NR","",IF($C1713='Peer Comparison Tool'!$D$9,COUNT('CECL &lt;50B Database'!$AI$1:AI1712)+1,""))</f>
        <v/>
      </c>
    </row>
    <row r="1714" spans="29:35" x14ac:dyDescent="0.25">
      <c r="AC1714" s="16" t="str">
        <f t="shared" si="156"/>
        <v/>
      </c>
      <c r="AD1714" s="16" t="str">
        <f t="shared" si="157"/>
        <v/>
      </c>
      <c r="AE1714" s="16" t="str">
        <f t="shared" si="158"/>
        <v/>
      </c>
      <c r="AF1714" s="16" t="str">
        <f t="shared" si="159"/>
        <v/>
      </c>
      <c r="AG1714" s="16" t="str">
        <f t="shared" si="160"/>
        <v/>
      </c>
      <c r="AH1714" s="16">
        <f t="shared" si="161"/>
        <v>0</v>
      </c>
      <c r="AI1714" s="17" t="str">
        <f>IF('Peer Comparison Tool'!$D$12="NR","",IF($C1714='Peer Comparison Tool'!$D$9,COUNT('CECL &lt;50B Database'!$AI$1:AI1713)+1,""))</f>
        <v/>
      </c>
    </row>
    <row r="1715" spans="29:35" x14ac:dyDescent="0.25">
      <c r="AC1715" s="16" t="str">
        <f t="shared" si="156"/>
        <v/>
      </c>
      <c r="AD1715" s="16" t="str">
        <f t="shared" si="157"/>
        <v/>
      </c>
      <c r="AE1715" s="16" t="str">
        <f t="shared" si="158"/>
        <v/>
      </c>
      <c r="AF1715" s="16" t="str">
        <f t="shared" si="159"/>
        <v/>
      </c>
      <c r="AG1715" s="16" t="str">
        <f t="shared" si="160"/>
        <v/>
      </c>
      <c r="AH1715" s="16">
        <f t="shared" si="161"/>
        <v>0</v>
      </c>
      <c r="AI1715" s="17" t="str">
        <f>IF('Peer Comparison Tool'!$D$12="NR","",IF($C1715='Peer Comparison Tool'!$D$9,COUNT('CECL &lt;50B Database'!$AI$1:AI1714)+1,""))</f>
        <v/>
      </c>
    </row>
    <row r="1716" spans="29:35" x14ac:dyDescent="0.25">
      <c r="AC1716" s="16" t="str">
        <f t="shared" si="156"/>
        <v/>
      </c>
      <c r="AD1716" s="16" t="str">
        <f t="shared" si="157"/>
        <v/>
      </c>
      <c r="AE1716" s="16" t="str">
        <f t="shared" si="158"/>
        <v/>
      </c>
      <c r="AF1716" s="16" t="str">
        <f t="shared" si="159"/>
        <v/>
      </c>
      <c r="AG1716" s="16" t="str">
        <f t="shared" si="160"/>
        <v/>
      </c>
      <c r="AH1716" s="16">
        <f t="shared" si="161"/>
        <v>0</v>
      </c>
      <c r="AI1716" s="17" t="str">
        <f>IF('Peer Comparison Tool'!$D$12="NR","",IF($C1716='Peer Comparison Tool'!$D$9,COUNT('CECL &lt;50B Database'!$AI$1:AI1715)+1,""))</f>
        <v/>
      </c>
    </row>
    <row r="1717" spans="29:35" x14ac:dyDescent="0.25">
      <c r="AC1717" s="16" t="str">
        <f t="shared" si="156"/>
        <v/>
      </c>
      <c r="AD1717" s="16" t="str">
        <f t="shared" si="157"/>
        <v/>
      </c>
      <c r="AE1717" s="16" t="str">
        <f t="shared" si="158"/>
        <v/>
      </c>
      <c r="AF1717" s="16" t="str">
        <f t="shared" si="159"/>
        <v/>
      </c>
      <c r="AG1717" s="16" t="str">
        <f t="shared" si="160"/>
        <v/>
      </c>
      <c r="AH1717" s="16">
        <f t="shared" si="161"/>
        <v>0</v>
      </c>
      <c r="AI1717" s="17" t="str">
        <f>IF('Peer Comparison Tool'!$D$12="NR","",IF($C1717='Peer Comparison Tool'!$D$9,COUNT('CECL &lt;50B Database'!$AI$1:AI1716)+1,""))</f>
        <v/>
      </c>
    </row>
    <row r="1718" spans="29:35" x14ac:dyDescent="0.25">
      <c r="AC1718" s="16" t="str">
        <f t="shared" si="156"/>
        <v/>
      </c>
      <c r="AD1718" s="16" t="str">
        <f t="shared" si="157"/>
        <v/>
      </c>
      <c r="AE1718" s="16" t="str">
        <f t="shared" si="158"/>
        <v/>
      </c>
      <c r="AF1718" s="16" t="str">
        <f t="shared" si="159"/>
        <v/>
      </c>
      <c r="AG1718" s="16" t="str">
        <f t="shared" si="160"/>
        <v/>
      </c>
      <c r="AH1718" s="16">
        <f t="shared" si="161"/>
        <v>0</v>
      </c>
      <c r="AI1718" s="17" t="str">
        <f>IF('Peer Comparison Tool'!$D$12="NR","",IF($C1718='Peer Comparison Tool'!$D$9,COUNT('CECL &lt;50B Database'!$AI$1:AI1717)+1,""))</f>
        <v/>
      </c>
    </row>
    <row r="1719" spans="29:35" x14ac:dyDescent="0.25">
      <c r="AC1719" s="16" t="str">
        <f t="shared" si="156"/>
        <v/>
      </c>
      <c r="AD1719" s="16" t="str">
        <f t="shared" si="157"/>
        <v/>
      </c>
      <c r="AE1719" s="16" t="str">
        <f t="shared" si="158"/>
        <v/>
      </c>
      <c r="AF1719" s="16" t="str">
        <f t="shared" si="159"/>
        <v/>
      </c>
      <c r="AG1719" s="16" t="str">
        <f t="shared" si="160"/>
        <v/>
      </c>
      <c r="AH1719" s="16">
        <f t="shared" si="161"/>
        <v>0</v>
      </c>
      <c r="AI1719" s="17" t="str">
        <f>IF('Peer Comparison Tool'!$D$12="NR","",IF($C1719='Peer Comparison Tool'!$D$9,COUNT('CECL &lt;50B Database'!$AI$1:AI1718)+1,""))</f>
        <v/>
      </c>
    </row>
    <row r="1720" spans="29:35" x14ac:dyDescent="0.25">
      <c r="AC1720" s="16" t="str">
        <f t="shared" si="156"/>
        <v/>
      </c>
      <c r="AD1720" s="16" t="str">
        <f t="shared" si="157"/>
        <v/>
      </c>
      <c r="AE1720" s="16" t="str">
        <f t="shared" si="158"/>
        <v/>
      </c>
      <c r="AF1720" s="16" t="str">
        <f t="shared" si="159"/>
        <v/>
      </c>
      <c r="AG1720" s="16" t="str">
        <f t="shared" si="160"/>
        <v/>
      </c>
      <c r="AH1720" s="16">
        <f t="shared" si="161"/>
        <v>0</v>
      </c>
      <c r="AI1720" s="17" t="str">
        <f>IF('Peer Comparison Tool'!$D$12="NR","",IF($C1720='Peer Comparison Tool'!$D$9,COUNT('CECL &lt;50B Database'!$AI$1:AI1719)+1,""))</f>
        <v/>
      </c>
    </row>
    <row r="1721" spans="29:35" x14ac:dyDescent="0.25">
      <c r="AC1721" s="16" t="str">
        <f t="shared" si="156"/>
        <v/>
      </c>
      <c r="AD1721" s="16" t="str">
        <f t="shared" si="157"/>
        <v/>
      </c>
      <c r="AE1721" s="16" t="str">
        <f t="shared" si="158"/>
        <v/>
      </c>
      <c r="AF1721" s="16" t="str">
        <f t="shared" si="159"/>
        <v/>
      </c>
      <c r="AG1721" s="16" t="str">
        <f t="shared" si="160"/>
        <v/>
      </c>
      <c r="AH1721" s="16">
        <f t="shared" si="161"/>
        <v>0</v>
      </c>
      <c r="AI1721" s="17" t="str">
        <f>IF('Peer Comparison Tool'!$D$12="NR","",IF($C1721='Peer Comparison Tool'!$D$9,COUNT('CECL &lt;50B Database'!$AI$1:AI1720)+1,""))</f>
        <v/>
      </c>
    </row>
    <row r="1722" spans="29:35" x14ac:dyDescent="0.25">
      <c r="AC1722" s="16" t="str">
        <f t="shared" si="156"/>
        <v/>
      </c>
      <c r="AD1722" s="16" t="str">
        <f t="shared" si="157"/>
        <v/>
      </c>
      <c r="AE1722" s="16" t="str">
        <f t="shared" si="158"/>
        <v/>
      </c>
      <c r="AF1722" s="16" t="str">
        <f t="shared" si="159"/>
        <v/>
      </c>
      <c r="AG1722" s="16" t="str">
        <f t="shared" si="160"/>
        <v/>
      </c>
      <c r="AH1722" s="16">
        <f t="shared" si="161"/>
        <v>0</v>
      </c>
      <c r="AI1722" s="17" t="str">
        <f>IF('Peer Comparison Tool'!$D$12="NR","",IF($C1722='Peer Comparison Tool'!$D$9,COUNT('CECL &lt;50B Database'!$AI$1:AI1721)+1,""))</f>
        <v/>
      </c>
    </row>
    <row r="1723" spans="29:35" x14ac:dyDescent="0.25">
      <c r="AC1723" s="16" t="str">
        <f t="shared" si="156"/>
        <v/>
      </c>
      <c r="AD1723" s="16" t="str">
        <f t="shared" si="157"/>
        <v/>
      </c>
      <c r="AE1723" s="16" t="str">
        <f t="shared" si="158"/>
        <v/>
      </c>
      <c r="AF1723" s="16" t="str">
        <f t="shared" si="159"/>
        <v/>
      </c>
      <c r="AG1723" s="16" t="str">
        <f t="shared" si="160"/>
        <v/>
      </c>
      <c r="AH1723" s="16">
        <f t="shared" si="161"/>
        <v>0</v>
      </c>
      <c r="AI1723" s="17" t="str">
        <f>IF('Peer Comparison Tool'!$D$12="NR","",IF($C1723='Peer Comparison Tool'!$D$9,COUNT('CECL &lt;50B Database'!$AI$1:AI1722)+1,""))</f>
        <v/>
      </c>
    </row>
    <row r="1724" spans="29:35" x14ac:dyDescent="0.25">
      <c r="AC1724" s="16" t="str">
        <f t="shared" si="156"/>
        <v/>
      </c>
      <c r="AD1724" s="16" t="str">
        <f t="shared" si="157"/>
        <v/>
      </c>
      <c r="AE1724" s="16" t="str">
        <f t="shared" si="158"/>
        <v/>
      </c>
      <c r="AF1724" s="16" t="str">
        <f t="shared" si="159"/>
        <v/>
      </c>
      <c r="AG1724" s="16" t="str">
        <f t="shared" si="160"/>
        <v/>
      </c>
      <c r="AH1724" s="16">
        <f t="shared" si="161"/>
        <v>0</v>
      </c>
      <c r="AI1724" s="17" t="str">
        <f>IF('Peer Comparison Tool'!$D$12="NR","",IF($C1724='Peer Comparison Tool'!$D$9,COUNT('CECL &lt;50B Database'!$AI$1:AI1723)+1,""))</f>
        <v/>
      </c>
    </row>
    <row r="1725" spans="29:35" x14ac:dyDescent="0.25">
      <c r="AC1725" s="16" t="str">
        <f t="shared" si="156"/>
        <v/>
      </c>
      <c r="AD1725" s="16" t="str">
        <f t="shared" si="157"/>
        <v/>
      </c>
      <c r="AE1725" s="16" t="str">
        <f t="shared" si="158"/>
        <v/>
      </c>
      <c r="AF1725" s="16" t="str">
        <f t="shared" si="159"/>
        <v/>
      </c>
      <c r="AG1725" s="16" t="str">
        <f t="shared" si="160"/>
        <v/>
      </c>
      <c r="AH1725" s="16">
        <f t="shared" si="161"/>
        <v>0</v>
      </c>
      <c r="AI1725" s="17" t="str">
        <f>IF('Peer Comparison Tool'!$D$12="NR","",IF($C1725='Peer Comparison Tool'!$D$9,COUNT('CECL &lt;50B Database'!$AI$1:AI1724)+1,""))</f>
        <v/>
      </c>
    </row>
    <row r="1726" spans="29:35" x14ac:dyDescent="0.25">
      <c r="AC1726" s="16" t="str">
        <f t="shared" si="156"/>
        <v/>
      </c>
      <c r="AD1726" s="16" t="str">
        <f t="shared" si="157"/>
        <v/>
      </c>
      <c r="AE1726" s="16" t="str">
        <f t="shared" si="158"/>
        <v/>
      </c>
      <c r="AF1726" s="16" t="str">
        <f t="shared" si="159"/>
        <v/>
      </c>
      <c r="AG1726" s="16" t="str">
        <f t="shared" si="160"/>
        <v/>
      </c>
      <c r="AH1726" s="16">
        <f t="shared" si="161"/>
        <v>0</v>
      </c>
      <c r="AI1726" s="17" t="str">
        <f>IF('Peer Comparison Tool'!$D$12="NR","",IF($C1726='Peer Comparison Tool'!$D$9,COUNT('CECL &lt;50B Database'!$AI$1:AI1725)+1,""))</f>
        <v/>
      </c>
    </row>
    <row r="1727" spans="29:35" x14ac:dyDescent="0.25">
      <c r="AC1727" s="16" t="str">
        <f t="shared" si="156"/>
        <v/>
      </c>
      <c r="AD1727" s="16" t="str">
        <f t="shared" si="157"/>
        <v/>
      </c>
      <c r="AE1727" s="16" t="str">
        <f t="shared" si="158"/>
        <v/>
      </c>
      <c r="AF1727" s="16" t="str">
        <f t="shared" si="159"/>
        <v/>
      </c>
      <c r="AG1727" s="16" t="str">
        <f t="shared" si="160"/>
        <v/>
      </c>
      <c r="AH1727" s="16">
        <f t="shared" si="161"/>
        <v>0</v>
      </c>
      <c r="AI1727" s="17" t="str">
        <f>IF('Peer Comparison Tool'!$D$12="NR","",IF($C1727='Peer Comparison Tool'!$D$9,COUNT('CECL &lt;50B Database'!$AI$1:AI1726)+1,""))</f>
        <v/>
      </c>
    </row>
    <row r="1728" spans="29:35" x14ac:dyDescent="0.25">
      <c r="AC1728" s="16" t="str">
        <f t="shared" si="156"/>
        <v/>
      </c>
      <c r="AD1728" s="16" t="str">
        <f t="shared" si="157"/>
        <v/>
      </c>
      <c r="AE1728" s="16" t="str">
        <f t="shared" si="158"/>
        <v/>
      </c>
      <c r="AF1728" s="16" t="str">
        <f t="shared" si="159"/>
        <v/>
      </c>
      <c r="AG1728" s="16" t="str">
        <f t="shared" si="160"/>
        <v/>
      </c>
      <c r="AH1728" s="16">
        <f t="shared" si="161"/>
        <v>0</v>
      </c>
      <c r="AI1728" s="17" t="str">
        <f>IF('Peer Comparison Tool'!$D$12="NR","",IF($C1728='Peer Comparison Tool'!$D$9,COUNT('CECL &lt;50B Database'!$AI$1:AI1727)+1,""))</f>
        <v/>
      </c>
    </row>
    <row r="1729" spans="29:35" x14ac:dyDescent="0.25">
      <c r="AC1729" s="16" t="str">
        <f t="shared" si="156"/>
        <v/>
      </c>
      <c r="AD1729" s="16" t="str">
        <f t="shared" si="157"/>
        <v/>
      </c>
      <c r="AE1729" s="16" t="str">
        <f t="shared" si="158"/>
        <v/>
      </c>
      <c r="AF1729" s="16" t="str">
        <f t="shared" si="159"/>
        <v/>
      </c>
      <c r="AG1729" s="16" t="str">
        <f t="shared" si="160"/>
        <v/>
      </c>
      <c r="AH1729" s="16">
        <f t="shared" si="161"/>
        <v>0</v>
      </c>
      <c r="AI1729" s="17" t="str">
        <f>IF('Peer Comparison Tool'!$D$12="NR","",IF($C1729='Peer Comparison Tool'!$D$9,COUNT('CECL &lt;50B Database'!$AI$1:AI1728)+1,""))</f>
        <v/>
      </c>
    </row>
    <row r="1730" spans="29:35" x14ac:dyDescent="0.25">
      <c r="AC1730" s="16" t="str">
        <f t="shared" si="156"/>
        <v/>
      </c>
      <c r="AD1730" s="16" t="str">
        <f t="shared" si="157"/>
        <v/>
      </c>
      <c r="AE1730" s="16" t="str">
        <f t="shared" si="158"/>
        <v/>
      </c>
      <c r="AF1730" s="16" t="str">
        <f t="shared" si="159"/>
        <v/>
      </c>
      <c r="AG1730" s="16" t="str">
        <f t="shared" si="160"/>
        <v/>
      </c>
      <c r="AH1730" s="16">
        <f t="shared" si="161"/>
        <v>0</v>
      </c>
      <c r="AI1730" s="17" t="str">
        <f>IF('Peer Comparison Tool'!$D$12="NR","",IF($C1730='Peer Comparison Tool'!$D$9,COUNT('CECL &lt;50B Database'!$AI$1:AI1729)+1,""))</f>
        <v/>
      </c>
    </row>
    <row r="1731" spans="29:35" x14ac:dyDescent="0.25">
      <c r="AC1731" s="16" t="str">
        <f t="shared" ref="AC1731:AC1794" si="162">IF(AND($G1731&gt;=10000000,$G1731&lt;50000000),$K1731,"")</f>
        <v/>
      </c>
      <c r="AD1731" s="16" t="str">
        <f t="shared" ref="AD1731:AD1794" si="163">IF(AND($G1731&gt;=5000000,$G1731&lt;9999999),$K1731,"")</f>
        <v/>
      </c>
      <c r="AE1731" s="16" t="str">
        <f t="shared" ref="AE1731:AE1794" si="164">IF(AND($G1731&gt;=1000000,$G1731&lt;4999999),$K1731,"")</f>
        <v/>
      </c>
      <c r="AF1731" s="16" t="str">
        <f t="shared" ref="AF1731:AF1794" si="165">IF(AND($G1731&gt;=500000,$G1731&lt;999999),$K1731,"")</f>
        <v/>
      </c>
      <c r="AG1731" s="16" t="str">
        <f t="shared" ref="AG1731:AG1794" si="166">IF(AND($G1731&gt;=100000,$G1731&lt;499999),$K1731,"")</f>
        <v/>
      </c>
      <c r="AH1731" s="16">
        <f t="shared" ref="AH1731:AH1794" si="167">IF(AND($G1731&gt;=0,$G1731&lt;99999),$K1731,"")</f>
        <v>0</v>
      </c>
      <c r="AI1731" s="17" t="str">
        <f>IF('Peer Comparison Tool'!$D$12="NR","",IF($C1731='Peer Comparison Tool'!$D$9,COUNT('CECL &lt;50B Database'!$AI$1:AI1730)+1,""))</f>
        <v/>
      </c>
    </row>
    <row r="1732" spans="29:35" x14ac:dyDescent="0.25">
      <c r="AC1732" s="16" t="str">
        <f t="shared" si="162"/>
        <v/>
      </c>
      <c r="AD1732" s="16" t="str">
        <f t="shared" si="163"/>
        <v/>
      </c>
      <c r="AE1732" s="16" t="str">
        <f t="shared" si="164"/>
        <v/>
      </c>
      <c r="AF1732" s="16" t="str">
        <f t="shared" si="165"/>
        <v/>
      </c>
      <c r="AG1732" s="16" t="str">
        <f t="shared" si="166"/>
        <v/>
      </c>
      <c r="AH1732" s="16">
        <f t="shared" si="167"/>
        <v>0</v>
      </c>
      <c r="AI1732" s="17" t="str">
        <f>IF('Peer Comparison Tool'!$D$12="NR","",IF($C1732='Peer Comparison Tool'!$D$9,COUNT('CECL &lt;50B Database'!$AI$1:AI1731)+1,""))</f>
        <v/>
      </c>
    </row>
    <row r="1733" spans="29:35" x14ac:dyDescent="0.25">
      <c r="AC1733" s="16" t="str">
        <f t="shared" si="162"/>
        <v/>
      </c>
      <c r="AD1733" s="16" t="str">
        <f t="shared" si="163"/>
        <v/>
      </c>
      <c r="AE1733" s="16" t="str">
        <f t="shared" si="164"/>
        <v/>
      </c>
      <c r="AF1733" s="16" t="str">
        <f t="shared" si="165"/>
        <v/>
      </c>
      <c r="AG1733" s="16" t="str">
        <f t="shared" si="166"/>
        <v/>
      </c>
      <c r="AH1733" s="16">
        <f t="shared" si="167"/>
        <v>0</v>
      </c>
      <c r="AI1733" s="17" t="str">
        <f>IF('Peer Comparison Tool'!$D$12="NR","",IF($C1733='Peer Comparison Tool'!$D$9,COUNT('CECL &lt;50B Database'!$AI$1:AI1732)+1,""))</f>
        <v/>
      </c>
    </row>
    <row r="1734" spans="29:35" x14ac:dyDescent="0.25">
      <c r="AC1734" s="16" t="str">
        <f t="shared" si="162"/>
        <v/>
      </c>
      <c r="AD1734" s="16" t="str">
        <f t="shared" si="163"/>
        <v/>
      </c>
      <c r="AE1734" s="16" t="str">
        <f t="shared" si="164"/>
        <v/>
      </c>
      <c r="AF1734" s="16" t="str">
        <f t="shared" si="165"/>
        <v/>
      </c>
      <c r="AG1734" s="16" t="str">
        <f t="shared" si="166"/>
        <v/>
      </c>
      <c r="AH1734" s="16">
        <f t="shared" si="167"/>
        <v>0</v>
      </c>
      <c r="AI1734" s="17" t="str">
        <f>IF('Peer Comparison Tool'!$D$12="NR","",IF($C1734='Peer Comparison Tool'!$D$9,COUNT('CECL &lt;50B Database'!$AI$1:AI1733)+1,""))</f>
        <v/>
      </c>
    </row>
    <row r="1735" spans="29:35" x14ac:dyDescent="0.25">
      <c r="AC1735" s="16" t="str">
        <f t="shared" si="162"/>
        <v/>
      </c>
      <c r="AD1735" s="16" t="str">
        <f t="shared" si="163"/>
        <v/>
      </c>
      <c r="AE1735" s="16" t="str">
        <f t="shared" si="164"/>
        <v/>
      </c>
      <c r="AF1735" s="16" t="str">
        <f t="shared" si="165"/>
        <v/>
      </c>
      <c r="AG1735" s="16" t="str">
        <f t="shared" si="166"/>
        <v/>
      </c>
      <c r="AH1735" s="16">
        <f t="shared" si="167"/>
        <v>0</v>
      </c>
      <c r="AI1735" s="17" t="str">
        <f>IF('Peer Comparison Tool'!$D$12="NR","",IF($C1735='Peer Comparison Tool'!$D$9,COUNT('CECL &lt;50B Database'!$AI$1:AI1734)+1,""))</f>
        <v/>
      </c>
    </row>
    <row r="1736" spans="29:35" x14ac:dyDescent="0.25">
      <c r="AC1736" s="16" t="str">
        <f t="shared" si="162"/>
        <v/>
      </c>
      <c r="AD1736" s="16" t="str">
        <f t="shared" si="163"/>
        <v/>
      </c>
      <c r="AE1736" s="16" t="str">
        <f t="shared" si="164"/>
        <v/>
      </c>
      <c r="AF1736" s="16" t="str">
        <f t="shared" si="165"/>
        <v/>
      </c>
      <c r="AG1736" s="16" t="str">
        <f t="shared" si="166"/>
        <v/>
      </c>
      <c r="AH1736" s="16">
        <f t="shared" si="167"/>
        <v>0</v>
      </c>
      <c r="AI1736" s="17" t="str">
        <f>IF('Peer Comparison Tool'!$D$12="NR","",IF($C1736='Peer Comparison Tool'!$D$9,COUNT('CECL &lt;50B Database'!$AI$1:AI1735)+1,""))</f>
        <v/>
      </c>
    </row>
    <row r="1737" spans="29:35" x14ac:dyDescent="0.25">
      <c r="AC1737" s="16" t="str">
        <f t="shared" si="162"/>
        <v/>
      </c>
      <c r="AD1737" s="16" t="str">
        <f t="shared" si="163"/>
        <v/>
      </c>
      <c r="AE1737" s="16" t="str">
        <f t="shared" si="164"/>
        <v/>
      </c>
      <c r="AF1737" s="16" t="str">
        <f t="shared" si="165"/>
        <v/>
      </c>
      <c r="AG1737" s="16" t="str">
        <f t="shared" si="166"/>
        <v/>
      </c>
      <c r="AH1737" s="16">
        <f t="shared" si="167"/>
        <v>0</v>
      </c>
      <c r="AI1737" s="17" t="str">
        <f>IF('Peer Comparison Tool'!$D$12="NR","",IF($C1737='Peer Comparison Tool'!$D$9,COUNT('CECL &lt;50B Database'!$AI$1:AI1736)+1,""))</f>
        <v/>
      </c>
    </row>
    <row r="1738" spans="29:35" x14ac:dyDescent="0.25">
      <c r="AC1738" s="16" t="str">
        <f t="shared" si="162"/>
        <v/>
      </c>
      <c r="AD1738" s="16" t="str">
        <f t="shared" si="163"/>
        <v/>
      </c>
      <c r="AE1738" s="16" t="str">
        <f t="shared" si="164"/>
        <v/>
      </c>
      <c r="AF1738" s="16" t="str">
        <f t="shared" si="165"/>
        <v/>
      </c>
      <c r="AG1738" s="16" t="str">
        <f t="shared" si="166"/>
        <v/>
      </c>
      <c r="AH1738" s="16">
        <f t="shared" si="167"/>
        <v>0</v>
      </c>
      <c r="AI1738" s="17" t="str">
        <f>IF('Peer Comparison Tool'!$D$12="NR","",IF($C1738='Peer Comparison Tool'!$D$9,COUNT('CECL &lt;50B Database'!$AI$1:AI1737)+1,""))</f>
        <v/>
      </c>
    </row>
    <row r="1739" spans="29:35" x14ac:dyDescent="0.25">
      <c r="AC1739" s="16" t="str">
        <f t="shared" si="162"/>
        <v/>
      </c>
      <c r="AD1739" s="16" t="str">
        <f t="shared" si="163"/>
        <v/>
      </c>
      <c r="AE1739" s="16" t="str">
        <f t="shared" si="164"/>
        <v/>
      </c>
      <c r="AF1739" s="16" t="str">
        <f t="shared" si="165"/>
        <v/>
      </c>
      <c r="AG1739" s="16" t="str">
        <f t="shared" si="166"/>
        <v/>
      </c>
      <c r="AH1739" s="16">
        <f t="shared" si="167"/>
        <v>0</v>
      </c>
      <c r="AI1739" s="17" t="str">
        <f>IF('Peer Comparison Tool'!$D$12="NR","",IF($C1739='Peer Comparison Tool'!$D$9,COUNT('CECL &lt;50B Database'!$AI$1:AI1738)+1,""))</f>
        <v/>
      </c>
    </row>
    <row r="1740" spans="29:35" x14ac:dyDescent="0.25">
      <c r="AC1740" s="16" t="str">
        <f t="shared" si="162"/>
        <v/>
      </c>
      <c r="AD1740" s="16" t="str">
        <f t="shared" si="163"/>
        <v/>
      </c>
      <c r="AE1740" s="16" t="str">
        <f t="shared" si="164"/>
        <v/>
      </c>
      <c r="AF1740" s="16" t="str">
        <f t="shared" si="165"/>
        <v/>
      </c>
      <c r="AG1740" s="16" t="str">
        <f t="shared" si="166"/>
        <v/>
      </c>
      <c r="AH1740" s="16">
        <f t="shared" si="167"/>
        <v>0</v>
      </c>
      <c r="AI1740" s="17" t="str">
        <f>IF('Peer Comparison Tool'!$D$12="NR","",IF($C1740='Peer Comparison Tool'!$D$9,COUNT('CECL &lt;50B Database'!$AI$1:AI1739)+1,""))</f>
        <v/>
      </c>
    </row>
    <row r="1741" spans="29:35" x14ac:dyDescent="0.25">
      <c r="AC1741" s="16" t="str">
        <f t="shared" si="162"/>
        <v/>
      </c>
      <c r="AD1741" s="16" t="str">
        <f t="shared" si="163"/>
        <v/>
      </c>
      <c r="AE1741" s="16" t="str">
        <f t="shared" si="164"/>
        <v/>
      </c>
      <c r="AF1741" s="16" t="str">
        <f t="shared" si="165"/>
        <v/>
      </c>
      <c r="AG1741" s="16" t="str">
        <f t="shared" si="166"/>
        <v/>
      </c>
      <c r="AH1741" s="16">
        <f t="shared" si="167"/>
        <v>0</v>
      </c>
      <c r="AI1741" s="17" t="str">
        <f>IF('Peer Comparison Tool'!$D$12="NR","",IF($C1741='Peer Comparison Tool'!$D$9,COUNT('CECL &lt;50B Database'!$AI$1:AI1740)+1,""))</f>
        <v/>
      </c>
    </row>
    <row r="1742" spans="29:35" x14ac:dyDescent="0.25">
      <c r="AC1742" s="16" t="str">
        <f t="shared" si="162"/>
        <v/>
      </c>
      <c r="AD1742" s="16" t="str">
        <f t="shared" si="163"/>
        <v/>
      </c>
      <c r="AE1742" s="16" t="str">
        <f t="shared" si="164"/>
        <v/>
      </c>
      <c r="AF1742" s="16" t="str">
        <f t="shared" si="165"/>
        <v/>
      </c>
      <c r="AG1742" s="16" t="str">
        <f t="shared" si="166"/>
        <v/>
      </c>
      <c r="AH1742" s="16">
        <f t="shared" si="167"/>
        <v>0</v>
      </c>
      <c r="AI1742" s="17" t="str">
        <f>IF('Peer Comparison Tool'!$D$12="NR","",IF($C1742='Peer Comparison Tool'!$D$9,COUNT('CECL &lt;50B Database'!$AI$1:AI1741)+1,""))</f>
        <v/>
      </c>
    </row>
    <row r="1743" spans="29:35" x14ac:dyDescent="0.25">
      <c r="AC1743" s="16" t="str">
        <f t="shared" si="162"/>
        <v/>
      </c>
      <c r="AD1743" s="16" t="str">
        <f t="shared" si="163"/>
        <v/>
      </c>
      <c r="AE1743" s="16" t="str">
        <f t="shared" si="164"/>
        <v/>
      </c>
      <c r="AF1743" s="16" t="str">
        <f t="shared" si="165"/>
        <v/>
      </c>
      <c r="AG1743" s="16" t="str">
        <f t="shared" si="166"/>
        <v/>
      </c>
      <c r="AH1743" s="16">
        <f t="shared" si="167"/>
        <v>0</v>
      </c>
      <c r="AI1743" s="17" t="str">
        <f>IF('Peer Comparison Tool'!$D$12="NR","",IF($C1743='Peer Comparison Tool'!$D$9,COUNT('CECL &lt;50B Database'!$AI$1:AI1742)+1,""))</f>
        <v/>
      </c>
    </row>
    <row r="1744" spans="29:35" x14ac:dyDescent="0.25">
      <c r="AC1744" s="16" t="str">
        <f t="shared" si="162"/>
        <v/>
      </c>
      <c r="AD1744" s="16" t="str">
        <f t="shared" si="163"/>
        <v/>
      </c>
      <c r="AE1744" s="16" t="str">
        <f t="shared" si="164"/>
        <v/>
      </c>
      <c r="AF1744" s="16" t="str">
        <f t="shared" si="165"/>
        <v/>
      </c>
      <c r="AG1744" s="16" t="str">
        <f t="shared" si="166"/>
        <v/>
      </c>
      <c r="AH1744" s="16">
        <f t="shared" si="167"/>
        <v>0</v>
      </c>
      <c r="AI1744" s="17" t="str">
        <f>IF('Peer Comparison Tool'!$D$12="NR","",IF($C1744='Peer Comparison Tool'!$D$9,COUNT('CECL &lt;50B Database'!$AI$1:AI1743)+1,""))</f>
        <v/>
      </c>
    </row>
    <row r="1745" spans="29:35" x14ac:dyDescent="0.25">
      <c r="AC1745" s="16" t="str">
        <f t="shared" si="162"/>
        <v/>
      </c>
      <c r="AD1745" s="16" t="str">
        <f t="shared" si="163"/>
        <v/>
      </c>
      <c r="AE1745" s="16" t="str">
        <f t="shared" si="164"/>
        <v/>
      </c>
      <c r="AF1745" s="16" t="str">
        <f t="shared" si="165"/>
        <v/>
      </c>
      <c r="AG1745" s="16" t="str">
        <f t="shared" si="166"/>
        <v/>
      </c>
      <c r="AH1745" s="16">
        <f t="shared" si="167"/>
        <v>0</v>
      </c>
      <c r="AI1745" s="17" t="str">
        <f>IF('Peer Comparison Tool'!$D$12="NR","",IF($C1745='Peer Comparison Tool'!$D$9,COUNT('CECL &lt;50B Database'!$AI$1:AI1744)+1,""))</f>
        <v/>
      </c>
    </row>
    <row r="1746" spans="29:35" x14ac:dyDescent="0.25">
      <c r="AC1746" s="16" t="str">
        <f t="shared" si="162"/>
        <v/>
      </c>
      <c r="AD1746" s="16" t="str">
        <f t="shared" si="163"/>
        <v/>
      </c>
      <c r="AE1746" s="16" t="str">
        <f t="shared" si="164"/>
        <v/>
      </c>
      <c r="AF1746" s="16" t="str">
        <f t="shared" si="165"/>
        <v/>
      </c>
      <c r="AG1746" s="16" t="str">
        <f t="shared" si="166"/>
        <v/>
      </c>
      <c r="AH1746" s="16">
        <f t="shared" si="167"/>
        <v>0</v>
      </c>
      <c r="AI1746" s="17" t="str">
        <f>IF('Peer Comparison Tool'!$D$12="NR","",IF($C1746='Peer Comparison Tool'!$D$9,COUNT('CECL &lt;50B Database'!$AI$1:AI1745)+1,""))</f>
        <v/>
      </c>
    </row>
    <row r="1747" spans="29:35" x14ac:dyDescent="0.25">
      <c r="AC1747" s="16" t="str">
        <f t="shared" si="162"/>
        <v/>
      </c>
      <c r="AD1747" s="16" t="str">
        <f t="shared" si="163"/>
        <v/>
      </c>
      <c r="AE1747" s="16" t="str">
        <f t="shared" si="164"/>
        <v/>
      </c>
      <c r="AF1747" s="16" t="str">
        <f t="shared" si="165"/>
        <v/>
      </c>
      <c r="AG1747" s="16" t="str">
        <f t="shared" si="166"/>
        <v/>
      </c>
      <c r="AH1747" s="16">
        <f t="shared" si="167"/>
        <v>0</v>
      </c>
      <c r="AI1747" s="17" t="str">
        <f>IF('Peer Comparison Tool'!$D$12="NR","",IF($C1747='Peer Comparison Tool'!$D$9,COUNT('CECL &lt;50B Database'!$AI$1:AI1746)+1,""))</f>
        <v/>
      </c>
    </row>
    <row r="1748" spans="29:35" x14ac:dyDescent="0.25">
      <c r="AC1748" s="16" t="str">
        <f t="shared" si="162"/>
        <v/>
      </c>
      <c r="AD1748" s="16" t="str">
        <f t="shared" si="163"/>
        <v/>
      </c>
      <c r="AE1748" s="16" t="str">
        <f t="shared" si="164"/>
        <v/>
      </c>
      <c r="AF1748" s="16" t="str">
        <f t="shared" si="165"/>
        <v/>
      </c>
      <c r="AG1748" s="16" t="str">
        <f t="shared" si="166"/>
        <v/>
      </c>
      <c r="AH1748" s="16">
        <f t="shared" si="167"/>
        <v>0</v>
      </c>
      <c r="AI1748" s="17" t="str">
        <f>IF('Peer Comparison Tool'!$D$12="NR","",IF($C1748='Peer Comparison Tool'!$D$9,COUNT('CECL &lt;50B Database'!$AI$1:AI1747)+1,""))</f>
        <v/>
      </c>
    </row>
    <row r="1749" spans="29:35" x14ac:dyDescent="0.25">
      <c r="AC1749" s="16" t="str">
        <f t="shared" si="162"/>
        <v/>
      </c>
      <c r="AD1749" s="16" t="str">
        <f t="shared" si="163"/>
        <v/>
      </c>
      <c r="AE1749" s="16" t="str">
        <f t="shared" si="164"/>
        <v/>
      </c>
      <c r="AF1749" s="16" t="str">
        <f t="shared" si="165"/>
        <v/>
      </c>
      <c r="AG1749" s="16" t="str">
        <f t="shared" si="166"/>
        <v/>
      </c>
      <c r="AH1749" s="16">
        <f t="shared" si="167"/>
        <v>0</v>
      </c>
      <c r="AI1749" s="17" t="str">
        <f>IF('Peer Comparison Tool'!$D$12="NR","",IF($C1749='Peer Comparison Tool'!$D$9,COUNT('CECL &lt;50B Database'!$AI$1:AI1748)+1,""))</f>
        <v/>
      </c>
    </row>
    <row r="1750" spans="29:35" x14ac:dyDescent="0.25">
      <c r="AC1750" s="16" t="str">
        <f t="shared" si="162"/>
        <v/>
      </c>
      <c r="AD1750" s="16" t="str">
        <f t="shared" si="163"/>
        <v/>
      </c>
      <c r="AE1750" s="16" t="str">
        <f t="shared" si="164"/>
        <v/>
      </c>
      <c r="AF1750" s="16" t="str">
        <f t="shared" si="165"/>
        <v/>
      </c>
      <c r="AG1750" s="16" t="str">
        <f t="shared" si="166"/>
        <v/>
      </c>
      <c r="AH1750" s="16">
        <f t="shared" si="167"/>
        <v>0</v>
      </c>
      <c r="AI1750" s="17" t="str">
        <f>IF('Peer Comparison Tool'!$D$12="NR","",IF($C1750='Peer Comparison Tool'!$D$9,COUNT('CECL &lt;50B Database'!$AI$1:AI1749)+1,""))</f>
        <v/>
      </c>
    </row>
    <row r="1751" spans="29:35" x14ac:dyDescent="0.25">
      <c r="AC1751" s="16" t="str">
        <f t="shared" si="162"/>
        <v/>
      </c>
      <c r="AD1751" s="16" t="str">
        <f t="shared" si="163"/>
        <v/>
      </c>
      <c r="AE1751" s="16" t="str">
        <f t="shared" si="164"/>
        <v/>
      </c>
      <c r="AF1751" s="16" t="str">
        <f t="shared" si="165"/>
        <v/>
      </c>
      <c r="AG1751" s="16" t="str">
        <f t="shared" si="166"/>
        <v/>
      </c>
      <c r="AH1751" s="16">
        <f t="shared" si="167"/>
        <v>0</v>
      </c>
      <c r="AI1751" s="17" t="str">
        <f>IF('Peer Comparison Tool'!$D$12="NR","",IF($C1751='Peer Comparison Tool'!$D$9,COUNT('CECL &lt;50B Database'!$AI$1:AI1750)+1,""))</f>
        <v/>
      </c>
    </row>
    <row r="1752" spans="29:35" x14ac:dyDescent="0.25">
      <c r="AC1752" s="16" t="str">
        <f t="shared" si="162"/>
        <v/>
      </c>
      <c r="AD1752" s="16" t="str">
        <f t="shared" si="163"/>
        <v/>
      </c>
      <c r="AE1752" s="16" t="str">
        <f t="shared" si="164"/>
        <v/>
      </c>
      <c r="AF1752" s="16" t="str">
        <f t="shared" si="165"/>
        <v/>
      </c>
      <c r="AG1752" s="16" t="str">
        <f t="shared" si="166"/>
        <v/>
      </c>
      <c r="AH1752" s="16">
        <f t="shared" si="167"/>
        <v>0</v>
      </c>
      <c r="AI1752" s="17" t="str">
        <f>IF('Peer Comparison Tool'!$D$12="NR","",IF($C1752='Peer Comparison Tool'!$D$9,COUNT('CECL &lt;50B Database'!$AI$1:AI1751)+1,""))</f>
        <v/>
      </c>
    </row>
    <row r="1753" spans="29:35" x14ac:dyDescent="0.25">
      <c r="AC1753" s="16" t="str">
        <f t="shared" si="162"/>
        <v/>
      </c>
      <c r="AD1753" s="16" t="str">
        <f t="shared" si="163"/>
        <v/>
      </c>
      <c r="AE1753" s="16" t="str">
        <f t="shared" si="164"/>
        <v/>
      </c>
      <c r="AF1753" s="16" t="str">
        <f t="shared" si="165"/>
        <v/>
      </c>
      <c r="AG1753" s="16" t="str">
        <f t="shared" si="166"/>
        <v/>
      </c>
      <c r="AH1753" s="16">
        <f t="shared" si="167"/>
        <v>0</v>
      </c>
      <c r="AI1753" s="17" t="str">
        <f>IF('Peer Comparison Tool'!$D$12="NR","",IF($C1753='Peer Comparison Tool'!$D$9,COUNT('CECL &lt;50B Database'!$AI$1:AI1752)+1,""))</f>
        <v/>
      </c>
    </row>
    <row r="1754" spans="29:35" x14ac:dyDescent="0.25">
      <c r="AC1754" s="16" t="str">
        <f t="shared" si="162"/>
        <v/>
      </c>
      <c r="AD1754" s="16" t="str">
        <f t="shared" si="163"/>
        <v/>
      </c>
      <c r="AE1754" s="16" t="str">
        <f t="shared" si="164"/>
        <v/>
      </c>
      <c r="AF1754" s="16" t="str">
        <f t="shared" si="165"/>
        <v/>
      </c>
      <c r="AG1754" s="16" t="str">
        <f t="shared" si="166"/>
        <v/>
      </c>
      <c r="AH1754" s="16">
        <f t="shared" si="167"/>
        <v>0</v>
      </c>
      <c r="AI1754" s="17" t="str">
        <f>IF('Peer Comparison Tool'!$D$12="NR","",IF($C1754='Peer Comparison Tool'!$D$9,COUNT('CECL &lt;50B Database'!$AI$1:AI1753)+1,""))</f>
        <v/>
      </c>
    </row>
    <row r="1755" spans="29:35" x14ac:dyDescent="0.25">
      <c r="AC1755" s="16" t="str">
        <f t="shared" si="162"/>
        <v/>
      </c>
      <c r="AD1755" s="16" t="str">
        <f t="shared" si="163"/>
        <v/>
      </c>
      <c r="AE1755" s="16" t="str">
        <f t="shared" si="164"/>
        <v/>
      </c>
      <c r="AF1755" s="16" t="str">
        <f t="shared" si="165"/>
        <v/>
      </c>
      <c r="AG1755" s="16" t="str">
        <f t="shared" si="166"/>
        <v/>
      </c>
      <c r="AH1755" s="16">
        <f t="shared" si="167"/>
        <v>0</v>
      </c>
      <c r="AI1755" s="17" t="str">
        <f>IF('Peer Comparison Tool'!$D$12="NR","",IF($C1755='Peer Comparison Tool'!$D$9,COUNT('CECL &lt;50B Database'!$AI$1:AI1754)+1,""))</f>
        <v/>
      </c>
    </row>
    <row r="1756" spans="29:35" x14ac:dyDescent="0.25">
      <c r="AC1756" s="16" t="str">
        <f t="shared" si="162"/>
        <v/>
      </c>
      <c r="AD1756" s="16" t="str">
        <f t="shared" si="163"/>
        <v/>
      </c>
      <c r="AE1756" s="16" t="str">
        <f t="shared" si="164"/>
        <v/>
      </c>
      <c r="AF1756" s="16" t="str">
        <f t="shared" si="165"/>
        <v/>
      </c>
      <c r="AG1756" s="16" t="str">
        <f t="shared" si="166"/>
        <v/>
      </c>
      <c r="AH1756" s="16">
        <f t="shared" si="167"/>
        <v>0</v>
      </c>
      <c r="AI1756" s="17" t="str">
        <f>IF('Peer Comparison Tool'!$D$12="NR","",IF($C1756='Peer Comparison Tool'!$D$9,COUNT('CECL &lt;50B Database'!$AI$1:AI1755)+1,""))</f>
        <v/>
      </c>
    </row>
    <row r="1757" spans="29:35" x14ac:dyDescent="0.25">
      <c r="AC1757" s="16" t="str">
        <f t="shared" si="162"/>
        <v/>
      </c>
      <c r="AD1757" s="16" t="str">
        <f t="shared" si="163"/>
        <v/>
      </c>
      <c r="AE1757" s="16" t="str">
        <f t="shared" si="164"/>
        <v/>
      </c>
      <c r="AF1757" s="16" t="str">
        <f t="shared" si="165"/>
        <v/>
      </c>
      <c r="AG1757" s="16" t="str">
        <f t="shared" si="166"/>
        <v/>
      </c>
      <c r="AH1757" s="16">
        <f t="shared" si="167"/>
        <v>0</v>
      </c>
      <c r="AI1757" s="17" t="str">
        <f>IF('Peer Comparison Tool'!$D$12="NR","",IF($C1757='Peer Comparison Tool'!$D$9,COUNT('CECL &lt;50B Database'!$AI$1:AI1756)+1,""))</f>
        <v/>
      </c>
    </row>
    <row r="1758" spans="29:35" x14ac:dyDescent="0.25">
      <c r="AC1758" s="16" t="str">
        <f t="shared" si="162"/>
        <v/>
      </c>
      <c r="AD1758" s="16" t="str">
        <f t="shared" si="163"/>
        <v/>
      </c>
      <c r="AE1758" s="16" t="str">
        <f t="shared" si="164"/>
        <v/>
      </c>
      <c r="AF1758" s="16" t="str">
        <f t="shared" si="165"/>
        <v/>
      </c>
      <c r="AG1758" s="16" t="str">
        <f t="shared" si="166"/>
        <v/>
      </c>
      <c r="AH1758" s="16">
        <f t="shared" si="167"/>
        <v>0</v>
      </c>
      <c r="AI1758" s="17" t="str">
        <f>IF('Peer Comparison Tool'!$D$12="NR","",IF($C1758='Peer Comparison Tool'!$D$9,COUNT('CECL &lt;50B Database'!$AI$1:AI1757)+1,""))</f>
        <v/>
      </c>
    </row>
    <row r="1759" spans="29:35" x14ac:dyDescent="0.25">
      <c r="AC1759" s="16" t="str">
        <f t="shared" si="162"/>
        <v/>
      </c>
      <c r="AD1759" s="16" t="str">
        <f t="shared" si="163"/>
        <v/>
      </c>
      <c r="AE1759" s="16" t="str">
        <f t="shared" si="164"/>
        <v/>
      </c>
      <c r="AF1759" s="16" t="str">
        <f t="shared" si="165"/>
        <v/>
      </c>
      <c r="AG1759" s="16" t="str">
        <f t="shared" si="166"/>
        <v/>
      </c>
      <c r="AH1759" s="16">
        <f t="shared" si="167"/>
        <v>0</v>
      </c>
      <c r="AI1759" s="17" t="str">
        <f>IF('Peer Comparison Tool'!$D$12="NR","",IF($C1759='Peer Comparison Tool'!$D$9,COUNT('CECL &lt;50B Database'!$AI$1:AI1758)+1,""))</f>
        <v/>
      </c>
    </row>
    <row r="1760" spans="29:35" x14ac:dyDescent="0.25">
      <c r="AC1760" s="16" t="str">
        <f t="shared" si="162"/>
        <v/>
      </c>
      <c r="AD1760" s="16" t="str">
        <f t="shared" si="163"/>
        <v/>
      </c>
      <c r="AE1760" s="16" t="str">
        <f t="shared" si="164"/>
        <v/>
      </c>
      <c r="AF1760" s="16" t="str">
        <f t="shared" si="165"/>
        <v/>
      </c>
      <c r="AG1760" s="16" t="str">
        <f t="shared" si="166"/>
        <v/>
      </c>
      <c r="AH1760" s="16">
        <f t="shared" si="167"/>
        <v>0</v>
      </c>
      <c r="AI1760" s="17" t="str">
        <f>IF('Peer Comparison Tool'!$D$12="NR","",IF($C1760='Peer Comparison Tool'!$D$9,COUNT('CECL &lt;50B Database'!$AI$1:AI1759)+1,""))</f>
        <v/>
      </c>
    </row>
    <row r="1761" spans="29:35" x14ac:dyDescent="0.25">
      <c r="AC1761" s="16" t="str">
        <f t="shared" si="162"/>
        <v/>
      </c>
      <c r="AD1761" s="16" t="str">
        <f t="shared" si="163"/>
        <v/>
      </c>
      <c r="AE1761" s="16" t="str">
        <f t="shared" si="164"/>
        <v/>
      </c>
      <c r="AF1761" s="16" t="str">
        <f t="shared" si="165"/>
        <v/>
      </c>
      <c r="AG1761" s="16" t="str">
        <f t="shared" si="166"/>
        <v/>
      </c>
      <c r="AH1761" s="16">
        <f t="shared" si="167"/>
        <v>0</v>
      </c>
      <c r="AI1761" s="17" t="str">
        <f>IF('Peer Comparison Tool'!$D$12="NR","",IF($C1761='Peer Comparison Tool'!$D$9,COUNT('CECL &lt;50B Database'!$AI$1:AI1760)+1,""))</f>
        <v/>
      </c>
    </row>
    <row r="1762" spans="29:35" x14ac:dyDescent="0.25">
      <c r="AC1762" s="16" t="str">
        <f t="shared" si="162"/>
        <v/>
      </c>
      <c r="AD1762" s="16" t="str">
        <f t="shared" si="163"/>
        <v/>
      </c>
      <c r="AE1762" s="16" t="str">
        <f t="shared" si="164"/>
        <v/>
      </c>
      <c r="AF1762" s="16" t="str">
        <f t="shared" si="165"/>
        <v/>
      </c>
      <c r="AG1762" s="16" t="str">
        <f t="shared" si="166"/>
        <v/>
      </c>
      <c r="AH1762" s="16">
        <f t="shared" si="167"/>
        <v>0</v>
      </c>
      <c r="AI1762" s="17" t="str">
        <f>IF('Peer Comparison Tool'!$D$12="NR","",IF($C1762='Peer Comparison Tool'!$D$9,COUNT('CECL &lt;50B Database'!$AI$1:AI1761)+1,""))</f>
        <v/>
      </c>
    </row>
    <row r="1763" spans="29:35" x14ac:dyDescent="0.25">
      <c r="AC1763" s="16" t="str">
        <f t="shared" si="162"/>
        <v/>
      </c>
      <c r="AD1763" s="16" t="str">
        <f t="shared" si="163"/>
        <v/>
      </c>
      <c r="AE1763" s="16" t="str">
        <f t="shared" si="164"/>
        <v/>
      </c>
      <c r="AF1763" s="16" t="str">
        <f t="shared" si="165"/>
        <v/>
      </c>
      <c r="AG1763" s="16" t="str">
        <f t="shared" si="166"/>
        <v/>
      </c>
      <c r="AH1763" s="16">
        <f t="shared" si="167"/>
        <v>0</v>
      </c>
      <c r="AI1763" s="17" t="str">
        <f>IF('Peer Comparison Tool'!$D$12="NR","",IF($C1763='Peer Comparison Tool'!$D$9,COUNT('CECL &lt;50B Database'!$AI$1:AI1762)+1,""))</f>
        <v/>
      </c>
    </row>
    <row r="1764" spans="29:35" x14ac:dyDescent="0.25">
      <c r="AC1764" s="16" t="str">
        <f t="shared" si="162"/>
        <v/>
      </c>
      <c r="AD1764" s="16" t="str">
        <f t="shared" si="163"/>
        <v/>
      </c>
      <c r="AE1764" s="16" t="str">
        <f t="shared" si="164"/>
        <v/>
      </c>
      <c r="AF1764" s="16" t="str">
        <f t="shared" si="165"/>
        <v/>
      </c>
      <c r="AG1764" s="16" t="str">
        <f t="shared" si="166"/>
        <v/>
      </c>
      <c r="AH1764" s="16">
        <f t="shared" si="167"/>
        <v>0</v>
      </c>
      <c r="AI1764" s="17" t="str">
        <f>IF('Peer Comparison Tool'!$D$12="NR","",IF($C1764='Peer Comparison Tool'!$D$9,COUNT('CECL &lt;50B Database'!$AI$1:AI1763)+1,""))</f>
        <v/>
      </c>
    </row>
    <row r="1765" spans="29:35" x14ac:dyDescent="0.25">
      <c r="AC1765" s="16" t="str">
        <f t="shared" si="162"/>
        <v/>
      </c>
      <c r="AD1765" s="16" t="str">
        <f t="shared" si="163"/>
        <v/>
      </c>
      <c r="AE1765" s="16" t="str">
        <f t="shared" si="164"/>
        <v/>
      </c>
      <c r="AF1765" s="16" t="str">
        <f t="shared" si="165"/>
        <v/>
      </c>
      <c r="AG1765" s="16" t="str">
        <f t="shared" si="166"/>
        <v/>
      </c>
      <c r="AH1765" s="16">
        <f t="shared" si="167"/>
        <v>0</v>
      </c>
      <c r="AI1765" s="17" t="str">
        <f>IF('Peer Comparison Tool'!$D$12="NR","",IF($C1765='Peer Comparison Tool'!$D$9,COUNT('CECL &lt;50B Database'!$AI$1:AI1764)+1,""))</f>
        <v/>
      </c>
    </row>
    <row r="1766" spans="29:35" x14ac:dyDescent="0.25">
      <c r="AC1766" s="16" t="str">
        <f t="shared" si="162"/>
        <v/>
      </c>
      <c r="AD1766" s="16" t="str">
        <f t="shared" si="163"/>
        <v/>
      </c>
      <c r="AE1766" s="16" t="str">
        <f t="shared" si="164"/>
        <v/>
      </c>
      <c r="AF1766" s="16" t="str">
        <f t="shared" si="165"/>
        <v/>
      </c>
      <c r="AG1766" s="16" t="str">
        <f t="shared" si="166"/>
        <v/>
      </c>
      <c r="AH1766" s="16">
        <f t="shared" si="167"/>
        <v>0</v>
      </c>
      <c r="AI1766" s="17" t="str">
        <f>IF('Peer Comparison Tool'!$D$12="NR","",IF($C1766='Peer Comparison Tool'!$D$9,COUNT('CECL &lt;50B Database'!$AI$1:AI1765)+1,""))</f>
        <v/>
      </c>
    </row>
    <row r="1767" spans="29:35" x14ac:dyDescent="0.25">
      <c r="AC1767" s="16" t="str">
        <f t="shared" si="162"/>
        <v/>
      </c>
      <c r="AD1767" s="16" t="str">
        <f t="shared" si="163"/>
        <v/>
      </c>
      <c r="AE1767" s="16" t="str">
        <f t="shared" si="164"/>
        <v/>
      </c>
      <c r="AF1767" s="16" t="str">
        <f t="shared" si="165"/>
        <v/>
      </c>
      <c r="AG1767" s="16" t="str">
        <f t="shared" si="166"/>
        <v/>
      </c>
      <c r="AH1767" s="16">
        <f t="shared" si="167"/>
        <v>0</v>
      </c>
      <c r="AI1767" s="17" t="str">
        <f>IF('Peer Comparison Tool'!$D$12="NR","",IF($C1767='Peer Comparison Tool'!$D$9,COUNT('CECL &lt;50B Database'!$AI$1:AI1766)+1,""))</f>
        <v/>
      </c>
    </row>
    <row r="1768" spans="29:35" x14ac:dyDescent="0.25">
      <c r="AC1768" s="16" t="str">
        <f t="shared" si="162"/>
        <v/>
      </c>
      <c r="AD1768" s="16" t="str">
        <f t="shared" si="163"/>
        <v/>
      </c>
      <c r="AE1768" s="16" t="str">
        <f t="shared" si="164"/>
        <v/>
      </c>
      <c r="AF1768" s="16" t="str">
        <f t="shared" si="165"/>
        <v/>
      </c>
      <c r="AG1768" s="16" t="str">
        <f t="shared" si="166"/>
        <v/>
      </c>
      <c r="AH1768" s="16">
        <f t="shared" si="167"/>
        <v>0</v>
      </c>
      <c r="AI1768" s="17" t="str">
        <f>IF('Peer Comparison Tool'!$D$12="NR","",IF($C1768='Peer Comparison Tool'!$D$9,COUNT('CECL &lt;50B Database'!$AI$1:AI1767)+1,""))</f>
        <v/>
      </c>
    </row>
    <row r="1769" spans="29:35" x14ac:dyDescent="0.25">
      <c r="AC1769" s="16" t="str">
        <f t="shared" si="162"/>
        <v/>
      </c>
      <c r="AD1769" s="16" t="str">
        <f t="shared" si="163"/>
        <v/>
      </c>
      <c r="AE1769" s="16" t="str">
        <f t="shared" si="164"/>
        <v/>
      </c>
      <c r="AF1769" s="16" t="str">
        <f t="shared" si="165"/>
        <v/>
      </c>
      <c r="AG1769" s="16" t="str">
        <f t="shared" si="166"/>
        <v/>
      </c>
      <c r="AH1769" s="16">
        <f t="shared" si="167"/>
        <v>0</v>
      </c>
      <c r="AI1769" s="17" t="str">
        <f>IF('Peer Comparison Tool'!$D$12="NR","",IF($C1769='Peer Comparison Tool'!$D$9,COUNT('CECL &lt;50B Database'!$AI$1:AI1768)+1,""))</f>
        <v/>
      </c>
    </row>
    <row r="1770" spans="29:35" x14ac:dyDescent="0.25">
      <c r="AC1770" s="16" t="str">
        <f t="shared" si="162"/>
        <v/>
      </c>
      <c r="AD1770" s="16" t="str">
        <f t="shared" si="163"/>
        <v/>
      </c>
      <c r="AE1770" s="16" t="str">
        <f t="shared" si="164"/>
        <v/>
      </c>
      <c r="AF1770" s="16" t="str">
        <f t="shared" si="165"/>
        <v/>
      </c>
      <c r="AG1770" s="16" t="str">
        <f t="shared" si="166"/>
        <v/>
      </c>
      <c r="AH1770" s="16">
        <f t="shared" si="167"/>
        <v>0</v>
      </c>
      <c r="AI1770" s="17" t="str">
        <f>IF('Peer Comparison Tool'!$D$12="NR","",IF($C1770='Peer Comparison Tool'!$D$9,COUNT('CECL &lt;50B Database'!$AI$1:AI1769)+1,""))</f>
        <v/>
      </c>
    </row>
    <row r="1771" spans="29:35" x14ac:dyDescent="0.25">
      <c r="AC1771" s="16" t="str">
        <f t="shared" si="162"/>
        <v/>
      </c>
      <c r="AD1771" s="16" t="str">
        <f t="shared" si="163"/>
        <v/>
      </c>
      <c r="AE1771" s="16" t="str">
        <f t="shared" si="164"/>
        <v/>
      </c>
      <c r="AF1771" s="16" t="str">
        <f t="shared" si="165"/>
        <v/>
      </c>
      <c r="AG1771" s="16" t="str">
        <f t="shared" si="166"/>
        <v/>
      </c>
      <c r="AH1771" s="16">
        <f t="shared" si="167"/>
        <v>0</v>
      </c>
      <c r="AI1771" s="17" t="str">
        <f>IF('Peer Comparison Tool'!$D$12="NR","",IF($C1771='Peer Comparison Tool'!$D$9,COUNT('CECL &lt;50B Database'!$AI$1:AI1770)+1,""))</f>
        <v/>
      </c>
    </row>
    <row r="1772" spans="29:35" x14ac:dyDescent="0.25">
      <c r="AC1772" s="16" t="str">
        <f t="shared" si="162"/>
        <v/>
      </c>
      <c r="AD1772" s="16" t="str">
        <f t="shared" si="163"/>
        <v/>
      </c>
      <c r="AE1772" s="16" t="str">
        <f t="shared" si="164"/>
        <v/>
      </c>
      <c r="AF1772" s="16" t="str">
        <f t="shared" si="165"/>
        <v/>
      </c>
      <c r="AG1772" s="16" t="str">
        <f t="shared" si="166"/>
        <v/>
      </c>
      <c r="AH1772" s="16">
        <f t="shared" si="167"/>
        <v>0</v>
      </c>
      <c r="AI1772" s="17" t="str">
        <f>IF('Peer Comparison Tool'!$D$12="NR","",IF($C1772='Peer Comparison Tool'!$D$9,COUNT('CECL &lt;50B Database'!$AI$1:AI1771)+1,""))</f>
        <v/>
      </c>
    </row>
    <row r="1773" spans="29:35" x14ac:dyDescent="0.25">
      <c r="AC1773" s="16" t="str">
        <f t="shared" si="162"/>
        <v/>
      </c>
      <c r="AD1773" s="16" t="str">
        <f t="shared" si="163"/>
        <v/>
      </c>
      <c r="AE1773" s="16" t="str">
        <f t="shared" si="164"/>
        <v/>
      </c>
      <c r="AF1773" s="16" t="str">
        <f t="shared" si="165"/>
        <v/>
      </c>
      <c r="AG1773" s="16" t="str">
        <f t="shared" si="166"/>
        <v/>
      </c>
      <c r="AH1773" s="16">
        <f t="shared" si="167"/>
        <v>0</v>
      </c>
      <c r="AI1773" s="17" t="str">
        <f>IF('Peer Comparison Tool'!$D$12="NR","",IF($C1773='Peer Comparison Tool'!$D$9,COUNT('CECL &lt;50B Database'!$AI$1:AI1772)+1,""))</f>
        <v/>
      </c>
    </row>
    <row r="1774" spans="29:35" x14ac:dyDescent="0.25">
      <c r="AC1774" s="16" t="str">
        <f t="shared" si="162"/>
        <v/>
      </c>
      <c r="AD1774" s="16" t="str">
        <f t="shared" si="163"/>
        <v/>
      </c>
      <c r="AE1774" s="16" t="str">
        <f t="shared" si="164"/>
        <v/>
      </c>
      <c r="AF1774" s="16" t="str">
        <f t="shared" si="165"/>
        <v/>
      </c>
      <c r="AG1774" s="16" t="str">
        <f t="shared" si="166"/>
        <v/>
      </c>
      <c r="AH1774" s="16">
        <f t="shared" si="167"/>
        <v>0</v>
      </c>
      <c r="AI1774" s="17" t="str">
        <f>IF('Peer Comparison Tool'!$D$12="NR","",IF($C1774='Peer Comparison Tool'!$D$9,COUNT('CECL &lt;50B Database'!$AI$1:AI1773)+1,""))</f>
        <v/>
      </c>
    </row>
    <row r="1775" spans="29:35" x14ac:dyDescent="0.25">
      <c r="AC1775" s="16" t="str">
        <f t="shared" si="162"/>
        <v/>
      </c>
      <c r="AD1775" s="16" t="str">
        <f t="shared" si="163"/>
        <v/>
      </c>
      <c r="AE1775" s="16" t="str">
        <f t="shared" si="164"/>
        <v/>
      </c>
      <c r="AF1775" s="16" t="str">
        <f t="shared" si="165"/>
        <v/>
      </c>
      <c r="AG1775" s="16" t="str">
        <f t="shared" si="166"/>
        <v/>
      </c>
      <c r="AH1775" s="16">
        <f t="shared" si="167"/>
        <v>0</v>
      </c>
      <c r="AI1775" s="17" t="str">
        <f>IF('Peer Comparison Tool'!$D$12="NR","",IF($C1775='Peer Comparison Tool'!$D$9,COUNT('CECL &lt;50B Database'!$AI$1:AI1774)+1,""))</f>
        <v/>
      </c>
    </row>
    <row r="1776" spans="29:35" x14ac:dyDescent="0.25">
      <c r="AC1776" s="16" t="str">
        <f t="shared" si="162"/>
        <v/>
      </c>
      <c r="AD1776" s="16" t="str">
        <f t="shared" si="163"/>
        <v/>
      </c>
      <c r="AE1776" s="16" t="str">
        <f t="shared" si="164"/>
        <v/>
      </c>
      <c r="AF1776" s="16" t="str">
        <f t="shared" si="165"/>
        <v/>
      </c>
      <c r="AG1776" s="16" t="str">
        <f t="shared" si="166"/>
        <v/>
      </c>
      <c r="AH1776" s="16">
        <f t="shared" si="167"/>
        <v>0</v>
      </c>
      <c r="AI1776" s="17" t="str">
        <f>IF('Peer Comparison Tool'!$D$12="NR","",IF($C1776='Peer Comparison Tool'!$D$9,COUNT('CECL &lt;50B Database'!$AI$1:AI1775)+1,""))</f>
        <v/>
      </c>
    </row>
    <row r="1777" spans="29:35" x14ac:dyDescent="0.25">
      <c r="AC1777" s="16" t="str">
        <f t="shared" si="162"/>
        <v/>
      </c>
      <c r="AD1777" s="16" t="str">
        <f t="shared" si="163"/>
        <v/>
      </c>
      <c r="AE1777" s="16" t="str">
        <f t="shared" si="164"/>
        <v/>
      </c>
      <c r="AF1777" s="16" t="str">
        <f t="shared" si="165"/>
        <v/>
      </c>
      <c r="AG1777" s="16" t="str">
        <f t="shared" si="166"/>
        <v/>
      </c>
      <c r="AH1777" s="16">
        <f t="shared" si="167"/>
        <v>0</v>
      </c>
      <c r="AI1777" s="17" t="str">
        <f>IF('Peer Comparison Tool'!$D$12="NR","",IF($C1777='Peer Comparison Tool'!$D$9,COUNT('CECL &lt;50B Database'!$AI$1:AI1776)+1,""))</f>
        <v/>
      </c>
    </row>
    <row r="1778" spans="29:35" x14ac:dyDescent="0.25">
      <c r="AC1778" s="16" t="str">
        <f t="shared" si="162"/>
        <v/>
      </c>
      <c r="AD1778" s="16" t="str">
        <f t="shared" si="163"/>
        <v/>
      </c>
      <c r="AE1778" s="16" t="str">
        <f t="shared" si="164"/>
        <v/>
      </c>
      <c r="AF1778" s="16" t="str">
        <f t="shared" si="165"/>
        <v/>
      </c>
      <c r="AG1778" s="16" t="str">
        <f t="shared" si="166"/>
        <v/>
      </c>
      <c r="AH1778" s="16">
        <f t="shared" si="167"/>
        <v>0</v>
      </c>
      <c r="AI1778" s="17" t="str">
        <f>IF('Peer Comparison Tool'!$D$12="NR","",IF($C1778='Peer Comparison Tool'!$D$9,COUNT('CECL &lt;50B Database'!$AI$1:AI1777)+1,""))</f>
        <v/>
      </c>
    </row>
    <row r="1779" spans="29:35" x14ac:dyDescent="0.25">
      <c r="AC1779" s="16" t="str">
        <f t="shared" si="162"/>
        <v/>
      </c>
      <c r="AD1779" s="16" t="str">
        <f t="shared" si="163"/>
        <v/>
      </c>
      <c r="AE1779" s="16" t="str">
        <f t="shared" si="164"/>
        <v/>
      </c>
      <c r="AF1779" s="16" t="str">
        <f t="shared" si="165"/>
        <v/>
      </c>
      <c r="AG1779" s="16" t="str">
        <f t="shared" si="166"/>
        <v/>
      </c>
      <c r="AH1779" s="16">
        <f t="shared" si="167"/>
        <v>0</v>
      </c>
      <c r="AI1779" s="17" t="str">
        <f>IF('Peer Comparison Tool'!$D$12="NR","",IF($C1779='Peer Comparison Tool'!$D$9,COUNT('CECL &lt;50B Database'!$AI$1:AI1778)+1,""))</f>
        <v/>
      </c>
    </row>
    <row r="1780" spans="29:35" x14ac:dyDescent="0.25">
      <c r="AC1780" s="16" t="str">
        <f t="shared" si="162"/>
        <v/>
      </c>
      <c r="AD1780" s="16" t="str">
        <f t="shared" si="163"/>
        <v/>
      </c>
      <c r="AE1780" s="16" t="str">
        <f t="shared" si="164"/>
        <v/>
      </c>
      <c r="AF1780" s="16" t="str">
        <f t="shared" si="165"/>
        <v/>
      </c>
      <c r="AG1780" s="16" t="str">
        <f t="shared" si="166"/>
        <v/>
      </c>
      <c r="AH1780" s="16">
        <f t="shared" si="167"/>
        <v>0</v>
      </c>
      <c r="AI1780" s="17" t="str">
        <f>IF('Peer Comparison Tool'!$D$12="NR","",IF($C1780='Peer Comparison Tool'!$D$9,COUNT('CECL &lt;50B Database'!$AI$1:AI1779)+1,""))</f>
        <v/>
      </c>
    </row>
    <row r="1781" spans="29:35" x14ac:dyDescent="0.25">
      <c r="AC1781" s="16" t="str">
        <f t="shared" si="162"/>
        <v/>
      </c>
      <c r="AD1781" s="16" t="str">
        <f t="shared" si="163"/>
        <v/>
      </c>
      <c r="AE1781" s="16" t="str">
        <f t="shared" si="164"/>
        <v/>
      </c>
      <c r="AF1781" s="16" t="str">
        <f t="shared" si="165"/>
        <v/>
      </c>
      <c r="AG1781" s="16" t="str">
        <f t="shared" si="166"/>
        <v/>
      </c>
      <c r="AH1781" s="16">
        <f t="shared" si="167"/>
        <v>0</v>
      </c>
      <c r="AI1781" s="17" t="str">
        <f>IF('Peer Comparison Tool'!$D$12="NR","",IF($C1781='Peer Comparison Tool'!$D$9,COUNT('CECL &lt;50B Database'!$AI$1:AI1780)+1,""))</f>
        <v/>
      </c>
    </row>
    <row r="1782" spans="29:35" x14ac:dyDescent="0.25">
      <c r="AC1782" s="16" t="str">
        <f t="shared" si="162"/>
        <v/>
      </c>
      <c r="AD1782" s="16" t="str">
        <f t="shared" si="163"/>
        <v/>
      </c>
      <c r="AE1782" s="16" t="str">
        <f t="shared" si="164"/>
        <v/>
      </c>
      <c r="AF1782" s="16" t="str">
        <f t="shared" si="165"/>
        <v/>
      </c>
      <c r="AG1782" s="16" t="str">
        <f t="shared" si="166"/>
        <v/>
      </c>
      <c r="AH1782" s="16">
        <f t="shared" si="167"/>
        <v>0</v>
      </c>
      <c r="AI1782" s="17" t="str">
        <f>IF('Peer Comparison Tool'!$D$12="NR","",IF($C1782='Peer Comparison Tool'!$D$9,COUNT('CECL &lt;50B Database'!$AI$1:AI1781)+1,""))</f>
        <v/>
      </c>
    </row>
    <row r="1783" spans="29:35" x14ac:dyDescent="0.25">
      <c r="AC1783" s="16" t="str">
        <f t="shared" si="162"/>
        <v/>
      </c>
      <c r="AD1783" s="16" t="str">
        <f t="shared" si="163"/>
        <v/>
      </c>
      <c r="AE1783" s="16" t="str">
        <f t="shared" si="164"/>
        <v/>
      </c>
      <c r="AF1783" s="16" t="str">
        <f t="shared" si="165"/>
        <v/>
      </c>
      <c r="AG1783" s="16" t="str">
        <f t="shared" si="166"/>
        <v/>
      </c>
      <c r="AH1783" s="16">
        <f t="shared" si="167"/>
        <v>0</v>
      </c>
      <c r="AI1783" s="17" t="str">
        <f>IF('Peer Comparison Tool'!$D$12="NR","",IF($C1783='Peer Comparison Tool'!$D$9,COUNT('CECL &lt;50B Database'!$AI$1:AI1782)+1,""))</f>
        <v/>
      </c>
    </row>
    <row r="1784" spans="29:35" x14ac:dyDescent="0.25">
      <c r="AC1784" s="16" t="str">
        <f t="shared" si="162"/>
        <v/>
      </c>
      <c r="AD1784" s="16" t="str">
        <f t="shared" si="163"/>
        <v/>
      </c>
      <c r="AE1784" s="16" t="str">
        <f t="shared" si="164"/>
        <v/>
      </c>
      <c r="AF1784" s="16" t="str">
        <f t="shared" si="165"/>
        <v/>
      </c>
      <c r="AG1784" s="16" t="str">
        <f t="shared" si="166"/>
        <v/>
      </c>
      <c r="AH1784" s="16">
        <f t="shared" si="167"/>
        <v>0</v>
      </c>
      <c r="AI1784" s="17" t="str">
        <f>IF('Peer Comparison Tool'!$D$12="NR","",IF($C1784='Peer Comparison Tool'!$D$9,COUNT('CECL &lt;50B Database'!$AI$1:AI1783)+1,""))</f>
        <v/>
      </c>
    </row>
    <row r="1785" spans="29:35" x14ac:dyDescent="0.25">
      <c r="AC1785" s="16" t="str">
        <f t="shared" si="162"/>
        <v/>
      </c>
      <c r="AD1785" s="16" t="str">
        <f t="shared" si="163"/>
        <v/>
      </c>
      <c r="AE1785" s="16" t="str">
        <f t="shared" si="164"/>
        <v/>
      </c>
      <c r="AF1785" s="16" t="str">
        <f t="shared" si="165"/>
        <v/>
      </c>
      <c r="AG1785" s="16" t="str">
        <f t="shared" si="166"/>
        <v/>
      </c>
      <c r="AH1785" s="16">
        <f t="shared" si="167"/>
        <v>0</v>
      </c>
      <c r="AI1785" s="17" t="str">
        <f>IF('Peer Comparison Tool'!$D$12="NR","",IF($C1785='Peer Comparison Tool'!$D$9,COUNT('CECL &lt;50B Database'!$AI$1:AI1784)+1,""))</f>
        <v/>
      </c>
    </row>
    <row r="1786" spans="29:35" x14ac:dyDescent="0.25">
      <c r="AC1786" s="16" t="str">
        <f t="shared" si="162"/>
        <v/>
      </c>
      <c r="AD1786" s="16" t="str">
        <f t="shared" si="163"/>
        <v/>
      </c>
      <c r="AE1786" s="16" t="str">
        <f t="shared" si="164"/>
        <v/>
      </c>
      <c r="AF1786" s="16" t="str">
        <f t="shared" si="165"/>
        <v/>
      </c>
      <c r="AG1786" s="16" t="str">
        <f t="shared" si="166"/>
        <v/>
      </c>
      <c r="AH1786" s="16">
        <f t="shared" si="167"/>
        <v>0</v>
      </c>
      <c r="AI1786" s="17" t="str">
        <f>IF('Peer Comparison Tool'!$D$12="NR","",IF($C1786='Peer Comparison Tool'!$D$9,COUNT('CECL &lt;50B Database'!$AI$1:AI1785)+1,""))</f>
        <v/>
      </c>
    </row>
    <row r="1787" spans="29:35" x14ac:dyDescent="0.25">
      <c r="AC1787" s="16" t="str">
        <f t="shared" si="162"/>
        <v/>
      </c>
      <c r="AD1787" s="16" t="str">
        <f t="shared" si="163"/>
        <v/>
      </c>
      <c r="AE1787" s="16" t="str">
        <f t="shared" si="164"/>
        <v/>
      </c>
      <c r="AF1787" s="16" t="str">
        <f t="shared" si="165"/>
        <v/>
      </c>
      <c r="AG1787" s="16" t="str">
        <f t="shared" si="166"/>
        <v/>
      </c>
      <c r="AH1787" s="16">
        <f t="shared" si="167"/>
        <v>0</v>
      </c>
      <c r="AI1787" s="17" t="str">
        <f>IF('Peer Comparison Tool'!$D$12="NR","",IF($C1787='Peer Comparison Tool'!$D$9,COUNT('CECL &lt;50B Database'!$AI$1:AI1786)+1,""))</f>
        <v/>
      </c>
    </row>
    <row r="1788" spans="29:35" x14ac:dyDescent="0.25">
      <c r="AC1788" s="16" t="str">
        <f t="shared" si="162"/>
        <v/>
      </c>
      <c r="AD1788" s="16" t="str">
        <f t="shared" si="163"/>
        <v/>
      </c>
      <c r="AE1788" s="16" t="str">
        <f t="shared" si="164"/>
        <v/>
      </c>
      <c r="AF1788" s="16" t="str">
        <f t="shared" si="165"/>
        <v/>
      </c>
      <c r="AG1788" s="16" t="str">
        <f t="shared" si="166"/>
        <v/>
      </c>
      <c r="AH1788" s="16">
        <f t="shared" si="167"/>
        <v>0</v>
      </c>
      <c r="AI1788" s="17" t="str">
        <f>IF('Peer Comparison Tool'!$D$12="NR","",IF($C1788='Peer Comparison Tool'!$D$9,COUNT('CECL &lt;50B Database'!$AI$1:AI1787)+1,""))</f>
        <v/>
      </c>
    </row>
    <row r="1789" spans="29:35" x14ac:dyDescent="0.25">
      <c r="AC1789" s="16" t="str">
        <f t="shared" si="162"/>
        <v/>
      </c>
      <c r="AD1789" s="16" t="str">
        <f t="shared" si="163"/>
        <v/>
      </c>
      <c r="AE1789" s="16" t="str">
        <f t="shared" si="164"/>
        <v/>
      </c>
      <c r="AF1789" s="16" t="str">
        <f t="shared" si="165"/>
        <v/>
      </c>
      <c r="AG1789" s="16" t="str">
        <f t="shared" si="166"/>
        <v/>
      </c>
      <c r="AH1789" s="16">
        <f t="shared" si="167"/>
        <v>0</v>
      </c>
      <c r="AI1789" s="17" t="str">
        <f>IF('Peer Comparison Tool'!$D$12="NR","",IF($C1789='Peer Comparison Tool'!$D$9,COUNT('CECL &lt;50B Database'!$AI$1:AI1788)+1,""))</f>
        <v/>
      </c>
    </row>
    <row r="1790" spans="29:35" x14ac:dyDescent="0.25">
      <c r="AC1790" s="16" t="str">
        <f t="shared" si="162"/>
        <v/>
      </c>
      <c r="AD1790" s="16" t="str">
        <f t="shared" si="163"/>
        <v/>
      </c>
      <c r="AE1790" s="16" t="str">
        <f t="shared" si="164"/>
        <v/>
      </c>
      <c r="AF1790" s="16" t="str">
        <f t="shared" si="165"/>
        <v/>
      </c>
      <c r="AG1790" s="16" t="str">
        <f t="shared" si="166"/>
        <v/>
      </c>
      <c r="AH1790" s="16">
        <f t="shared" si="167"/>
        <v>0</v>
      </c>
      <c r="AI1790" s="17" t="str">
        <f>IF('Peer Comparison Tool'!$D$12="NR","",IF($C1790='Peer Comparison Tool'!$D$9,COUNT('CECL &lt;50B Database'!$AI$1:AI1789)+1,""))</f>
        <v/>
      </c>
    </row>
    <row r="1791" spans="29:35" x14ac:dyDescent="0.25">
      <c r="AC1791" s="16" t="str">
        <f t="shared" si="162"/>
        <v/>
      </c>
      <c r="AD1791" s="16" t="str">
        <f t="shared" si="163"/>
        <v/>
      </c>
      <c r="AE1791" s="16" t="str">
        <f t="shared" si="164"/>
        <v/>
      </c>
      <c r="AF1791" s="16" t="str">
        <f t="shared" si="165"/>
        <v/>
      </c>
      <c r="AG1791" s="16" t="str">
        <f t="shared" si="166"/>
        <v/>
      </c>
      <c r="AH1791" s="16">
        <f t="shared" si="167"/>
        <v>0</v>
      </c>
      <c r="AI1791" s="17" t="str">
        <f>IF('Peer Comparison Tool'!$D$12="NR","",IF($C1791='Peer Comparison Tool'!$D$9,COUNT('CECL &lt;50B Database'!$AI$1:AI1790)+1,""))</f>
        <v/>
      </c>
    </row>
    <row r="1792" spans="29:35" x14ac:dyDescent="0.25">
      <c r="AC1792" s="16" t="str">
        <f t="shared" si="162"/>
        <v/>
      </c>
      <c r="AD1792" s="16" t="str">
        <f t="shared" si="163"/>
        <v/>
      </c>
      <c r="AE1792" s="16" t="str">
        <f t="shared" si="164"/>
        <v/>
      </c>
      <c r="AF1792" s="16" t="str">
        <f t="shared" si="165"/>
        <v/>
      </c>
      <c r="AG1792" s="16" t="str">
        <f t="shared" si="166"/>
        <v/>
      </c>
      <c r="AH1792" s="16">
        <f t="shared" si="167"/>
        <v>0</v>
      </c>
      <c r="AI1792" s="17" t="str">
        <f>IF('Peer Comparison Tool'!$D$12="NR","",IF($C1792='Peer Comparison Tool'!$D$9,COUNT('CECL &lt;50B Database'!$AI$1:AI1791)+1,""))</f>
        <v/>
      </c>
    </row>
    <row r="1793" spans="29:35" x14ac:dyDescent="0.25">
      <c r="AC1793" s="16" t="str">
        <f t="shared" si="162"/>
        <v/>
      </c>
      <c r="AD1793" s="16" t="str">
        <f t="shared" si="163"/>
        <v/>
      </c>
      <c r="AE1793" s="16" t="str">
        <f t="shared" si="164"/>
        <v/>
      </c>
      <c r="AF1793" s="16" t="str">
        <f t="shared" si="165"/>
        <v/>
      </c>
      <c r="AG1793" s="16" t="str">
        <f t="shared" si="166"/>
        <v/>
      </c>
      <c r="AH1793" s="16">
        <f t="shared" si="167"/>
        <v>0</v>
      </c>
      <c r="AI1793" s="17" t="str">
        <f>IF('Peer Comparison Tool'!$D$12="NR","",IF($C1793='Peer Comparison Tool'!$D$9,COUNT('CECL &lt;50B Database'!$AI$1:AI1792)+1,""))</f>
        <v/>
      </c>
    </row>
    <row r="1794" spans="29:35" x14ac:dyDescent="0.25">
      <c r="AC1794" s="16" t="str">
        <f t="shared" si="162"/>
        <v/>
      </c>
      <c r="AD1794" s="16" t="str">
        <f t="shared" si="163"/>
        <v/>
      </c>
      <c r="AE1794" s="16" t="str">
        <f t="shared" si="164"/>
        <v/>
      </c>
      <c r="AF1794" s="16" t="str">
        <f t="shared" si="165"/>
        <v/>
      </c>
      <c r="AG1794" s="16" t="str">
        <f t="shared" si="166"/>
        <v/>
      </c>
      <c r="AH1794" s="16">
        <f t="shared" si="167"/>
        <v>0</v>
      </c>
      <c r="AI1794" s="17" t="str">
        <f>IF('Peer Comparison Tool'!$D$12="NR","",IF($C1794='Peer Comparison Tool'!$D$9,COUNT('CECL &lt;50B Database'!$AI$1:AI1793)+1,""))</f>
        <v/>
      </c>
    </row>
    <row r="1795" spans="29:35" x14ac:dyDescent="0.25">
      <c r="AC1795" s="16" t="str">
        <f t="shared" ref="AC1795:AC1858" si="168">IF(AND($G1795&gt;=10000000,$G1795&lt;50000000),$K1795,"")</f>
        <v/>
      </c>
      <c r="AD1795" s="16" t="str">
        <f t="shared" ref="AD1795:AD1858" si="169">IF(AND($G1795&gt;=5000000,$G1795&lt;9999999),$K1795,"")</f>
        <v/>
      </c>
      <c r="AE1795" s="16" t="str">
        <f t="shared" ref="AE1795:AE1858" si="170">IF(AND($G1795&gt;=1000000,$G1795&lt;4999999),$K1795,"")</f>
        <v/>
      </c>
      <c r="AF1795" s="16" t="str">
        <f t="shared" ref="AF1795:AF1858" si="171">IF(AND($G1795&gt;=500000,$G1795&lt;999999),$K1795,"")</f>
        <v/>
      </c>
      <c r="AG1795" s="16" t="str">
        <f t="shared" ref="AG1795:AG1858" si="172">IF(AND($G1795&gt;=100000,$G1795&lt;499999),$K1795,"")</f>
        <v/>
      </c>
      <c r="AH1795" s="16">
        <f t="shared" ref="AH1795:AH1858" si="173">IF(AND($G1795&gt;=0,$G1795&lt;99999),$K1795,"")</f>
        <v>0</v>
      </c>
      <c r="AI1795" s="17" t="str">
        <f>IF('Peer Comparison Tool'!$D$12="NR","",IF($C1795='Peer Comparison Tool'!$D$9,COUNT('CECL &lt;50B Database'!$AI$1:AI1794)+1,""))</f>
        <v/>
      </c>
    </row>
    <row r="1796" spans="29:35" x14ac:dyDescent="0.25">
      <c r="AC1796" s="16" t="str">
        <f t="shared" si="168"/>
        <v/>
      </c>
      <c r="AD1796" s="16" t="str">
        <f t="shared" si="169"/>
        <v/>
      </c>
      <c r="AE1796" s="16" t="str">
        <f t="shared" si="170"/>
        <v/>
      </c>
      <c r="AF1796" s="16" t="str">
        <f t="shared" si="171"/>
        <v/>
      </c>
      <c r="AG1796" s="16" t="str">
        <f t="shared" si="172"/>
        <v/>
      </c>
      <c r="AH1796" s="16">
        <f t="shared" si="173"/>
        <v>0</v>
      </c>
      <c r="AI1796" s="17" t="str">
        <f>IF('Peer Comparison Tool'!$D$12="NR","",IF($C1796='Peer Comparison Tool'!$D$9,COUNT('CECL &lt;50B Database'!$AI$1:AI1795)+1,""))</f>
        <v/>
      </c>
    </row>
    <row r="1797" spans="29:35" x14ac:dyDescent="0.25">
      <c r="AC1797" s="16" t="str">
        <f t="shared" si="168"/>
        <v/>
      </c>
      <c r="AD1797" s="16" t="str">
        <f t="shared" si="169"/>
        <v/>
      </c>
      <c r="AE1797" s="16" t="str">
        <f t="shared" si="170"/>
        <v/>
      </c>
      <c r="AF1797" s="16" t="str">
        <f t="shared" si="171"/>
        <v/>
      </c>
      <c r="AG1797" s="16" t="str">
        <f t="shared" si="172"/>
        <v/>
      </c>
      <c r="AH1797" s="16">
        <f t="shared" si="173"/>
        <v>0</v>
      </c>
      <c r="AI1797" s="17" t="str">
        <f>IF('Peer Comparison Tool'!$D$12="NR","",IF($C1797='Peer Comparison Tool'!$D$9,COUNT('CECL &lt;50B Database'!$AI$1:AI1796)+1,""))</f>
        <v/>
      </c>
    </row>
    <row r="1798" spans="29:35" x14ac:dyDescent="0.25">
      <c r="AC1798" s="16" t="str">
        <f t="shared" si="168"/>
        <v/>
      </c>
      <c r="AD1798" s="16" t="str">
        <f t="shared" si="169"/>
        <v/>
      </c>
      <c r="AE1798" s="16" t="str">
        <f t="shared" si="170"/>
        <v/>
      </c>
      <c r="AF1798" s="16" t="str">
        <f t="shared" si="171"/>
        <v/>
      </c>
      <c r="AG1798" s="16" t="str">
        <f t="shared" si="172"/>
        <v/>
      </c>
      <c r="AH1798" s="16">
        <f t="shared" si="173"/>
        <v>0</v>
      </c>
      <c r="AI1798" s="17" t="str">
        <f>IF('Peer Comparison Tool'!$D$12="NR","",IF($C1798='Peer Comparison Tool'!$D$9,COUNT('CECL &lt;50B Database'!$AI$1:AI1797)+1,""))</f>
        <v/>
      </c>
    </row>
    <row r="1799" spans="29:35" x14ac:dyDescent="0.25">
      <c r="AC1799" s="16" t="str">
        <f t="shared" si="168"/>
        <v/>
      </c>
      <c r="AD1799" s="16" t="str">
        <f t="shared" si="169"/>
        <v/>
      </c>
      <c r="AE1799" s="16" t="str">
        <f t="shared" si="170"/>
        <v/>
      </c>
      <c r="AF1799" s="16" t="str">
        <f t="shared" si="171"/>
        <v/>
      </c>
      <c r="AG1799" s="16" t="str">
        <f t="shared" si="172"/>
        <v/>
      </c>
      <c r="AH1799" s="16">
        <f t="shared" si="173"/>
        <v>0</v>
      </c>
      <c r="AI1799" s="17" t="str">
        <f>IF('Peer Comparison Tool'!$D$12="NR","",IF($C1799='Peer Comparison Tool'!$D$9,COUNT('CECL &lt;50B Database'!$AI$1:AI1798)+1,""))</f>
        <v/>
      </c>
    </row>
    <row r="1800" spans="29:35" x14ac:dyDescent="0.25">
      <c r="AC1800" s="16" t="str">
        <f t="shared" si="168"/>
        <v/>
      </c>
      <c r="AD1800" s="16" t="str">
        <f t="shared" si="169"/>
        <v/>
      </c>
      <c r="AE1800" s="16" t="str">
        <f t="shared" si="170"/>
        <v/>
      </c>
      <c r="AF1800" s="16" t="str">
        <f t="shared" si="171"/>
        <v/>
      </c>
      <c r="AG1800" s="16" t="str">
        <f t="shared" si="172"/>
        <v/>
      </c>
      <c r="AH1800" s="16">
        <f t="shared" si="173"/>
        <v>0</v>
      </c>
      <c r="AI1800" s="17" t="str">
        <f>IF('Peer Comparison Tool'!$D$12="NR","",IF($C1800='Peer Comparison Tool'!$D$9,COUNT('CECL &lt;50B Database'!$AI$1:AI1799)+1,""))</f>
        <v/>
      </c>
    </row>
    <row r="1801" spans="29:35" x14ac:dyDescent="0.25">
      <c r="AC1801" s="16" t="str">
        <f t="shared" si="168"/>
        <v/>
      </c>
      <c r="AD1801" s="16" t="str">
        <f t="shared" si="169"/>
        <v/>
      </c>
      <c r="AE1801" s="16" t="str">
        <f t="shared" si="170"/>
        <v/>
      </c>
      <c r="AF1801" s="16" t="str">
        <f t="shared" si="171"/>
        <v/>
      </c>
      <c r="AG1801" s="16" t="str">
        <f t="shared" si="172"/>
        <v/>
      </c>
      <c r="AH1801" s="16">
        <f t="shared" si="173"/>
        <v>0</v>
      </c>
      <c r="AI1801" s="17" t="str">
        <f>IF('Peer Comparison Tool'!$D$12="NR","",IF($C1801='Peer Comparison Tool'!$D$9,COUNT('CECL &lt;50B Database'!$AI$1:AI1800)+1,""))</f>
        <v/>
      </c>
    </row>
    <row r="1802" spans="29:35" x14ac:dyDescent="0.25">
      <c r="AC1802" s="16" t="str">
        <f t="shared" si="168"/>
        <v/>
      </c>
      <c r="AD1802" s="16" t="str">
        <f t="shared" si="169"/>
        <v/>
      </c>
      <c r="AE1802" s="16" t="str">
        <f t="shared" si="170"/>
        <v/>
      </c>
      <c r="AF1802" s="16" t="str">
        <f t="shared" si="171"/>
        <v/>
      </c>
      <c r="AG1802" s="16" t="str">
        <f t="shared" si="172"/>
        <v/>
      </c>
      <c r="AH1802" s="16">
        <f t="shared" si="173"/>
        <v>0</v>
      </c>
      <c r="AI1802" s="17" t="str">
        <f>IF('Peer Comparison Tool'!$D$12="NR","",IF($C1802='Peer Comparison Tool'!$D$9,COUNT('CECL &lt;50B Database'!$AI$1:AI1801)+1,""))</f>
        <v/>
      </c>
    </row>
    <row r="1803" spans="29:35" x14ac:dyDescent="0.25">
      <c r="AC1803" s="16" t="str">
        <f t="shared" si="168"/>
        <v/>
      </c>
      <c r="AD1803" s="16" t="str">
        <f t="shared" si="169"/>
        <v/>
      </c>
      <c r="AE1803" s="16" t="str">
        <f t="shared" si="170"/>
        <v/>
      </c>
      <c r="AF1803" s="16" t="str">
        <f t="shared" si="171"/>
        <v/>
      </c>
      <c r="AG1803" s="16" t="str">
        <f t="shared" si="172"/>
        <v/>
      </c>
      <c r="AH1803" s="16">
        <f t="shared" si="173"/>
        <v>0</v>
      </c>
      <c r="AI1803" s="17" t="str">
        <f>IF('Peer Comparison Tool'!$D$12="NR","",IF($C1803='Peer Comparison Tool'!$D$9,COUNT('CECL &lt;50B Database'!$AI$1:AI1802)+1,""))</f>
        <v/>
      </c>
    </row>
    <row r="1804" spans="29:35" x14ac:dyDescent="0.25">
      <c r="AC1804" s="16" t="str">
        <f t="shared" si="168"/>
        <v/>
      </c>
      <c r="AD1804" s="16" t="str">
        <f t="shared" si="169"/>
        <v/>
      </c>
      <c r="AE1804" s="16" t="str">
        <f t="shared" si="170"/>
        <v/>
      </c>
      <c r="AF1804" s="16" t="str">
        <f t="shared" si="171"/>
        <v/>
      </c>
      <c r="AG1804" s="16" t="str">
        <f t="shared" si="172"/>
        <v/>
      </c>
      <c r="AH1804" s="16">
        <f t="shared" si="173"/>
        <v>0</v>
      </c>
      <c r="AI1804" s="17" t="str">
        <f>IF('Peer Comparison Tool'!$D$12="NR","",IF($C1804='Peer Comparison Tool'!$D$9,COUNT('CECL &lt;50B Database'!$AI$1:AI1803)+1,""))</f>
        <v/>
      </c>
    </row>
    <row r="1805" spans="29:35" x14ac:dyDescent="0.25">
      <c r="AC1805" s="16" t="str">
        <f t="shared" si="168"/>
        <v/>
      </c>
      <c r="AD1805" s="16" t="str">
        <f t="shared" si="169"/>
        <v/>
      </c>
      <c r="AE1805" s="16" t="str">
        <f t="shared" si="170"/>
        <v/>
      </c>
      <c r="AF1805" s="16" t="str">
        <f t="shared" si="171"/>
        <v/>
      </c>
      <c r="AG1805" s="16" t="str">
        <f t="shared" si="172"/>
        <v/>
      </c>
      <c r="AH1805" s="16">
        <f t="shared" si="173"/>
        <v>0</v>
      </c>
      <c r="AI1805" s="17" t="str">
        <f>IF('Peer Comparison Tool'!$D$12="NR","",IF($C1805='Peer Comparison Tool'!$D$9,COUNT('CECL &lt;50B Database'!$AI$1:AI1804)+1,""))</f>
        <v/>
      </c>
    </row>
    <row r="1806" spans="29:35" x14ac:dyDescent="0.25">
      <c r="AC1806" s="16" t="str">
        <f t="shared" si="168"/>
        <v/>
      </c>
      <c r="AD1806" s="16" t="str">
        <f t="shared" si="169"/>
        <v/>
      </c>
      <c r="AE1806" s="16" t="str">
        <f t="shared" si="170"/>
        <v/>
      </c>
      <c r="AF1806" s="16" t="str">
        <f t="shared" si="171"/>
        <v/>
      </c>
      <c r="AG1806" s="16" t="str">
        <f t="shared" si="172"/>
        <v/>
      </c>
      <c r="AH1806" s="16">
        <f t="shared" si="173"/>
        <v>0</v>
      </c>
      <c r="AI1806" s="17" t="str">
        <f>IF('Peer Comparison Tool'!$D$12="NR","",IF($C1806='Peer Comparison Tool'!$D$9,COUNT('CECL &lt;50B Database'!$AI$1:AI1805)+1,""))</f>
        <v/>
      </c>
    </row>
    <row r="1807" spans="29:35" x14ac:dyDescent="0.25">
      <c r="AC1807" s="16" t="str">
        <f t="shared" si="168"/>
        <v/>
      </c>
      <c r="AD1807" s="16" t="str">
        <f t="shared" si="169"/>
        <v/>
      </c>
      <c r="AE1807" s="16" t="str">
        <f t="shared" si="170"/>
        <v/>
      </c>
      <c r="AF1807" s="16" t="str">
        <f t="shared" si="171"/>
        <v/>
      </c>
      <c r="AG1807" s="16" t="str">
        <f t="shared" si="172"/>
        <v/>
      </c>
      <c r="AH1807" s="16">
        <f t="shared" si="173"/>
        <v>0</v>
      </c>
      <c r="AI1807" s="17" t="str">
        <f>IF('Peer Comparison Tool'!$D$12="NR","",IF($C1807='Peer Comparison Tool'!$D$9,COUNT('CECL &lt;50B Database'!$AI$1:AI1806)+1,""))</f>
        <v/>
      </c>
    </row>
    <row r="1808" spans="29:35" x14ac:dyDescent="0.25">
      <c r="AC1808" s="16" t="str">
        <f t="shared" si="168"/>
        <v/>
      </c>
      <c r="AD1808" s="16" t="str">
        <f t="shared" si="169"/>
        <v/>
      </c>
      <c r="AE1808" s="16" t="str">
        <f t="shared" si="170"/>
        <v/>
      </c>
      <c r="AF1808" s="16" t="str">
        <f t="shared" si="171"/>
        <v/>
      </c>
      <c r="AG1808" s="16" t="str">
        <f t="shared" si="172"/>
        <v/>
      </c>
      <c r="AH1808" s="16">
        <f t="shared" si="173"/>
        <v>0</v>
      </c>
      <c r="AI1808" s="17" t="str">
        <f>IF('Peer Comparison Tool'!$D$12="NR","",IF($C1808='Peer Comparison Tool'!$D$9,COUNT('CECL &lt;50B Database'!$AI$1:AI1807)+1,""))</f>
        <v/>
      </c>
    </row>
    <row r="1809" spans="29:35" x14ac:dyDescent="0.25">
      <c r="AC1809" s="16" t="str">
        <f t="shared" si="168"/>
        <v/>
      </c>
      <c r="AD1809" s="16" t="str">
        <f t="shared" si="169"/>
        <v/>
      </c>
      <c r="AE1809" s="16" t="str">
        <f t="shared" si="170"/>
        <v/>
      </c>
      <c r="AF1809" s="16" t="str">
        <f t="shared" si="171"/>
        <v/>
      </c>
      <c r="AG1809" s="16" t="str">
        <f t="shared" si="172"/>
        <v/>
      </c>
      <c r="AH1809" s="16">
        <f t="shared" si="173"/>
        <v>0</v>
      </c>
      <c r="AI1809" s="17" t="str">
        <f>IF('Peer Comparison Tool'!$D$12="NR","",IF($C1809='Peer Comparison Tool'!$D$9,COUNT('CECL &lt;50B Database'!$AI$1:AI1808)+1,""))</f>
        <v/>
      </c>
    </row>
    <row r="1810" spans="29:35" x14ac:dyDescent="0.25">
      <c r="AC1810" s="16" t="str">
        <f t="shared" si="168"/>
        <v/>
      </c>
      <c r="AD1810" s="16" t="str">
        <f t="shared" si="169"/>
        <v/>
      </c>
      <c r="AE1810" s="16" t="str">
        <f t="shared" si="170"/>
        <v/>
      </c>
      <c r="AF1810" s="16" t="str">
        <f t="shared" si="171"/>
        <v/>
      </c>
      <c r="AG1810" s="16" t="str">
        <f t="shared" si="172"/>
        <v/>
      </c>
      <c r="AH1810" s="16">
        <f t="shared" si="173"/>
        <v>0</v>
      </c>
      <c r="AI1810" s="17" t="str">
        <f>IF('Peer Comparison Tool'!$D$12="NR","",IF($C1810='Peer Comparison Tool'!$D$9,COUNT('CECL &lt;50B Database'!$AI$1:AI1809)+1,""))</f>
        <v/>
      </c>
    </row>
    <row r="1811" spans="29:35" x14ac:dyDescent="0.25">
      <c r="AC1811" s="16" t="str">
        <f t="shared" si="168"/>
        <v/>
      </c>
      <c r="AD1811" s="16" t="str">
        <f t="shared" si="169"/>
        <v/>
      </c>
      <c r="AE1811" s="16" t="str">
        <f t="shared" si="170"/>
        <v/>
      </c>
      <c r="AF1811" s="16" t="str">
        <f t="shared" si="171"/>
        <v/>
      </c>
      <c r="AG1811" s="16" t="str">
        <f t="shared" si="172"/>
        <v/>
      </c>
      <c r="AH1811" s="16">
        <f t="shared" si="173"/>
        <v>0</v>
      </c>
      <c r="AI1811" s="17" t="str">
        <f>IF('Peer Comparison Tool'!$D$12="NR","",IF($C1811='Peer Comparison Tool'!$D$9,COUNT('CECL &lt;50B Database'!$AI$1:AI1810)+1,""))</f>
        <v/>
      </c>
    </row>
    <row r="1812" spans="29:35" x14ac:dyDescent="0.25">
      <c r="AC1812" s="16" t="str">
        <f t="shared" si="168"/>
        <v/>
      </c>
      <c r="AD1812" s="16" t="str">
        <f t="shared" si="169"/>
        <v/>
      </c>
      <c r="AE1812" s="16" t="str">
        <f t="shared" si="170"/>
        <v/>
      </c>
      <c r="AF1812" s="16" t="str">
        <f t="shared" si="171"/>
        <v/>
      </c>
      <c r="AG1812" s="16" t="str">
        <f t="shared" si="172"/>
        <v/>
      </c>
      <c r="AH1812" s="16">
        <f t="shared" si="173"/>
        <v>0</v>
      </c>
      <c r="AI1812" s="17" t="str">
        <f>IF('Peer Comparison Tool'!$D$12="NR","",IF($C1812='Peer Comparison Tool'!$D$9,COUNT('CECL &lt;50B Database'!$AI$1:AI1811)+1,""))</f>
        <v/>
      </c>
    </row>
    <row r="1813" spans="29:35" x14ac:dyDescent="0.25">
      <c r="AC1813" s="16" t="str">
        <f t="shared" si="168"/>
        <v/>
      </c>
      <c r="AD1813" s="16" t="str">
        <f t="shared" si="169"/>
        <v/>
      </c>
      <c r="AE1813" s="16" t="str">
        <f t="shared" si="170"/>
        <v/>
      </c>
      <c r="AF1813" s="16" t="str">
        <f t="shared" si="171"/>
        <v/>
      </c>
      <c r="AG1813" s="16" t="str">
        <f t="shared" si="172"/>
        <v/>
      </c>
      <c r="AH1813" s="16">
        <f t="shared" si="173"/>
        <v>0</v>
      </c>
      <c r="AI1813" s="17" t="str">
        <f>IF('Peer Comparison Tool'!$D$12="NR","",IF($C1813='Peer Comparison Tool'!$D$9,COUNT('CECL &lt;50B Database'!$AI$1:AI1812)+1,""))</f>
        <v/>
      </c>
    </row>
    <row r="1814" spans="29:35" x14ac:dyDescent="0.25">
      <c r="AC1814" s="16" t="str">
        <f t="shared" si="168"/>
        <v/>
      </c>
      <c r="AD1814" s="16" t="str">
        <f t="shared" si="169"/>
        <v/>
      </c>
      <c r="AE1814" s="16" t="str">
        <f t="shared" si="170"/>
        <v/>
      </c>
      <c r="AF1814" s="16" t="str">
        <f t="shared" si="171"/>
        <v/>
      </c>
      <c r="AG1814" s="16" t="str">
        <f t="shared" si="172"/>
        <v/>
      </c>
      <c r="AH1814" s="16">
        <f t="shared" si="173"/>
        <v>0</v>
      </c>
      <c r="AI1814" s="17" t="str">
        <f>IF('Peer Comparison Tool'!$D$12="NR","",IF($C1814='Peer Comparison Tool'!$D$9,COUNT('CECL &lt;50B Database'!$AI$1:AI1813)+1,""))</f>
        <v/>
      </c>
    </row>
    <row r="1815" spans="29:35" x14ac:dyDescent="0.25">
      <c r="AC1815" s="16" t="str">
        <f t="shared" si="168"/>
        <v/>
      </c>
      <c r="AD1815" s="16" t="str">
        <f t="shared" si="169"/>
        <v/>
      </c>
      <c r="AE1815" s="16" t="str">
        <f t="shared" si="170"/>
        <v/>
      </c>
      <c r="AF1815" s="16" t="str">
        <f t="shared" si="171"/>
        <v/>
      </c>
      <c r="AG1815" s="16" t="str">
        <f t="shared" si="172"/>
        <v/>
      </c>
      <c r="AH1815" s="16">
        <f t="shared" si="173"/>
        <v>0</v>
      </c>
      <c r="AI1815" s="17" t="str">
        <f>IF('Peer Comparison Tool'!$D$12="NR","",IF($C1815='Peer Comparison Tool'!$D$9,COUNT('CECL &lt;50B Database'!$AI$1:AI1814)+1,""))</f>
        <v/>
      </c>
    </row>
    <row r="1816" spans="29:35" x14ac:dyDescent="0.25">
      <c r="AC1816" s="16" t="str">
        <f t="shared" si="168"/>
        <v/>
      </c>
      <c r="AD1816" s="16" t="str">
        <f t="shared" si="169"/>
        <v/>
      </c>
      <c r="AE1816" s="16" t="str">
        <f t="shared" si="170"/>
        <v/>
      </c>
      <c r="AF1816" s="16" t="str">
        <f t="shared" si="171"/>
        <v/>
      </c>
      <c r="AG1816" s="16" t="str">
        <f t="shared" si="172"/>
        <v/>
      </c>
      <c r="AH1816" s="16">
        <f t="shared" si="173"/>
        <v>0</v>
      </c>
      <c r="AI1816" s="17" t="str">
        <f>IF('Peer Comparison Tool'!$D$12="NR","",IF($C1816='Peer Comparison Tool'!$D$9,COUNT('CECL &lt;50B Database'!$AI$1:AI1815)+1,""))</f>
        <v/>
      </c>
    </row>
    <row r="1817" spans="29:35" x14ac:dyDescent="0.25">
      <c r="AC1817" s="16" t="str">
        <f t="shared" si="168"/>
        <v/>
      </c>
      <c r="AD1817" s="16" t="str">
        <f t="shared" si="169"/>
        <v/>
      </c>
      <c r="AE1817" s="16" t="str">
        <f t="shared" si="170"/>
        <v/>
      </c>
      <c r="AF1817" s="16" t="str">
        <f t="shared" si="171"/>
        <v/>
      </c>
      <c r="AG1817" s="16" t="str">
        <f t="shared" si="172"/>
        <v/>
      </c>
      <c r="AH1817" s="16">
        <f t="shared" si="173"/>
        <v>0</v>
      </c>
      <c r="AI1817" s="17" t="str">
        <f>IF('Peer Comparison Tool'!$D$12="NR","",IF($C1817='Peer Comparison Tool'!$D$9,COUNT('CECL &lt;50B Database'!$AI$1:AI1816)+1,""))</f>
        <v/>
      </c>
    </row>
    <row r="1818" spans="29:35" x14ac:dyDescent="0.25">
      <c r="AC1818" s="16" t="str">
        <f t="shared" si="168"/>
        <v/>
      </c>
      <c r="AD1818" s="16" t="str">
        <f t="shared" si="169"/>
        <v/>
      </c>
      <c r="AE1818" s="16" t="str">
        <f t="shared" si="170"/>
        <v/>
      </c>
      <c r="AF1818" s="16" t="str">
        <f t="shared" si="171"/>
        <v/>
      </c>
      <c r="AG1818" s="16" t="str">
        <f t="shared" si="172"/>
        <v/>
      </c>
      <c r="AH1818" s="16">
        <f t="shared" si="173"/>
        <v>0</v>
      </c>
      <c r="AI1818" s="17" t="str">
        <f>IF('Peer Comparison Tool'!$D$12="NR","",IF($C1818='Peer Comparison Tool'!$D$9,COUNT('CECL &lt;50B Database'!$AI$1:AI1817)+1,""))</f>
        <v/>
      </c>
    </row>
    <row r="1819" spans="29:35" x14ac:dyDescent="0.25">
      <c r="AC1819" s="16" t="str">
        <f t="shared" si="168"/>
        <v/>
      </c>
      <c r="AD1819" s="16" t="str">
        <f t="shared" si="169"/>
        <v/>
      </c>
      <c r="AE1819" s="16" t="str">
        <f t="shared" si="170"/>
        <v/>
      </c>
      <c r="AF1819" s="16" t="str">
        <f t="shared" si="171"/>
        <v/>
      </c>
      <c r="AG1819" s="16" t="str">
        <f t="shared" si="172"/>
        <v/>
      </c>
      <c r="AH1819" s="16">
        <f t="shared" si="173"/>
        <v>0</v>
      </c>
      <c r="AI1819" s="17" t="str">
        <f>IF('Peer Comparison Tool'!$D$12="NR","",IF($C1819='Peer Comparison Tool'!$D$9,COUNT('CECL &lt;50B Database'!$AI$1:AI1818)+1,""))</f>
        <v/>
      </c>
    </row>
    <row r="1820" spans="29:35" x14ac:dyDescent="0.25">
      <c r="AC1820" s="16" t="str">
        <f t="shared" si="168"/>
        <v/>
      </c>
      <c r="AD1820" s="16" t="str">
        <f t="shared" si="169"/>
        <v/>
      </c>
      <c r="AE1820" s="16" t="str">
        <f t="shared" si="170"/>
        <v/>
      </c>
      <c r="AF1820" s="16" t="str">
        <f t="shared" si="171"/>
        <v/>
      </c>
      <c r="AG1820" s="16" t="str">
        <f t="shared" si="172"/>
        <v/>
      </c>
      <c r="AH1820" s="16">
        <f t="shared" si="173"/>
        <v>0</v>
      </c>
      <c r="AI1820" s="17" t="str">
        <f>IF('Peer Comparison Tool'!$D$12="NR","",IF($C1820='Peer Comparison Tool'!$D$9,COUNT('CECL &lt;50B Database'!$AI$1:AI1819)+1,""))</f>
        <v/>
      </c>
    </row>
    <row r="1821" spans="29:35" x14ac:dyDescent="0.25">
      <c r="AC1821" s="16" t="str">
        <f t="shared" si="168"/>
        <v/>
      </c>
      <c r="AD1821" s="16" t="str">
        <f t="shared" si="169"/>
        <v/>
      </c>
      <c r="AE1821" s="16" t="str">
        <f t="shared" si="170"/>
        <v/>
      </c>
      <c r="AF1821" s="16" t="str">
        <f t="shared" si="171"/>
        <v/>
      </c>
      <c r="AG1821" s="16" t="str">
        <f t="shared" si="172"/>
        <v/>
      </c>
      <c r="AH1821" s="16">
        <f t="shared" si="173"/>
        <v>0</v>
      </c>
      <c r="AI1821" s="17" t="str">
        <f>IF('Peer Comparison Tool'!$D$12="NR","",IF($C1821='Peer Comparison Tool'!$D$9,COUNT('CECL &lt;50B Database'!$AI$1:AI1820)+1,""))</f>
        <v/>
      </c>
    </row>
    <row r="1822" spans="29:35" x14ac:dyDescent="0.25">
      <c r="AC1822" s="16" t="str">
        <f t="shared" si="168"/>
        <v/>
      </c>
      <c r="AD1822" s="16" t="str">
        <f t="shared" si="169"/>
        <v/>
      </c>
      <c r="AE1822" s="16" t="str">
        <f t="shared" si="170"/>
        <v/>
      </c>
      <c r="AF1822" s="16" t="str">
        <f t="shared" si="171"/>
        <v/>
      </c>
      <c r="AG1822" s="16" t="str">
        <f t="shared" si="172"/>
        <v/>
      </c>
      <c r="AH1822" s="16">
        <f t="shared" si="173"/>
        <v>0</v>
      </c>
      <c r="AI1822" s="17" t="str">
        <f>IF('Peer Comparison Tool'!$D$12="NR","",IF($C1822='Peer Comparison Tool'!$D$9,COUNT('CECL &lt;50B Database'!$AI$1:AI1821)+1,""))</f>
        <v/>
      </c>
    </row>
    <row r="1823" spans="29:35" x14ac:dyDescent="0.25">
      <c r="AC1823" s="16" t="str">
        <f t="shared" si="168"/>
        <v/>
      </c>
      <c r="AD1823" s="16" t="str">
        <f t="shared" si="169"/>
        <v/>
      </c>
      <c r="AE1823" s="16" t="str">
        <f t="shared" si="170"/>
        <v/>
      </c>
      <c r="AF1823" s="16" t="str">
        <f t="shared" si="171"/>
        <v/>
      </c>
      <c r="AG1823" s="16" t="str">
        <f t="shared" si="172"/>
        <v/>
      </c>
      <c r="AH1823" s="16">
        <f t="shared" si="173"/>
        <v>0</v>
      </c>
      <c r="AI1823" s="17" t="str">
        <f>IF('Peer Comparison Tool'!$D$12="NR","",IF($C1823='Peer Comparison Tool'!$D$9,COUNT('CECL &lt;50B Database'!$AI$1:AI1822)+1,""))</f>
        <v/>
      </c>
    </row>
    <row r="1824" spans="29:35" x14ac:dyDescent="0.25">
      <c r="AC1824" s="16" t="str">
        <f t="shared" si="168"/>
        <v/>
      </c>
      <c r="AD1824" s="16" t="str">
        <f t="shared" si="169"/>
        <v/>
      </c>
      <c r="AE1824" s="16" t="str">
        <f t="shared" si="170"/>
        <v/>
      </c>
      <c r="AF1824" s="16" t="str">
        <f t="shared" si="171"/>
        <v/>
      </c>
      <c r="AG1824" s="16" t="str">
        <f t="shared" si="172"/>
        <v/>
      </c>
      <c r="AH1824" s="16">
        <f t="shared" si="173"/>
        <v>0</v>
      </c>
      <c r="AI1824" s="17" t="str">
        <f>IF('Peer Comparison Tool'!$D$12="NR","",IF($C1824='Peer Comparison Tool'!$D$9,COUNT('CECL &lt;50B Database'!$AI$1:AI1823)+1,""))</f>
        <v/>
      </c>
    </row>
    <row r="1825" spans="29:35" x14ac:dyDescent="0.25">
      <c r="AC1825" s="16" t="str">
        <f t="shared" si="168"/>
        <v/>
      </c>
      <c r="AD1825" s="16" t="str">
        <f t="shared" si="169"/>
        <v/>
      </c>
      <c r="AE1825" s="16" t="str">
        <f t="shared" si="170"/>
        <v/>
      </c>
      <c r="AF1825" s="16" t="str">
        <f t="shared" si="171"/>
        <v/>
      </c>
      <c r="AG1825" s="16" t="str">
        <f t="shared" si="172"/>
        <v/>
      </c>
      <c r="AH1825" s="16">
        <f t="shared" si="173"/>
        <v>0</v>
      </c>
      <c r="AI1825" s="17" t="str">
        <f>IF('Peer Comparison Tool'!$D$12="NR","",IF($C1825='Peer Comparison Tool'!$D$9,COUNT('CECL &lt;50B Database'!$AI$1:AI1824)+1,""))</f>
        <v/>
      </c>
    </row>
    <row r="1826" spans="29:35" x14ac:dyDescent="0.25">
      <c r="AC1826" s="16" t="str">
        <f t="shared" si="168"/>
        <v/>
      </c>
      <c r="AD1826" s="16" t="str">
        <f t="shared" si="169"/>
        <v/>
      </c>
      <c r="AE1826" s="16" t="str">
        <f t="shared" si="170"/>
        <v/>
      </c>
      <c r="AF1826" s="16" t="str">
        <f t="shared" si="171"/>
        <v/>
      </c>
      <c r="AG1826" s="16" t="str">
        <f t="shared" si="172"/>
        <v/>
      </c>
      <c r="AH1826" s="16">
        <f t="shared" si="173"/>
        <v>0</v>
      </c>
      <c r="AI1826" s="17" t="str">
        <f>IF('Peer Comparison Tool'!$D$12="NR","",IF($C1826='Peer Comparison Tool'!$D$9,COUNT('CECL &lt;50B Database'!$AI$1:AI1825)+1,""))</f>
        <v/>
      </c>
    </row>
    <row r="1827" spans="29:35" x14ac:dyDescent="0.25">
      <c r="AC1827" s="16" t="str">
        <f t="shared" si="168"/>
        <v/>
      </c>
      <c r="AD1827" s="16" t="str">
        <f t="shared" si="169"/>
        <v/>
      </c>
      <c r="AE1827" s="16" t="str">
        <f t="shared" si="170"/>
        <v/>
      </c>
      <c r="AF1827" s="16" t="str">
        <f t="shared" si="171"/>
        <v/>
      </c>
      <c r="AG1827" s="16" t="str">
        <f t="shared" si="172"/>
        <v/>
      </c>
      <c r="AH1827" s="16">
        <f t="shared" si="173"/>
        <v>0</v>
      </c>
      <c r="AI1827" s="17" t="str">
        <f>IF('Peer Comparison Tool'!$D$12="NR","",IF($C1827='Peer Comparison Tool'!$D$9,COUNT('CECL &lt;50B Database'!$AI$1:AI1826)+1,""))</f>
        <v/>
      </c>
    </row>
    <row r="1828" spans="29:35" x14ac:dyDescent="0.25">
      <c r="AC1828" s="16" t="str">
        <f t="shared" si="168"/>
        <v/>
      </c>
      <c r="AD1828" s="16" t="str">
        <f t="shared" si="169"/>
        <v/>
      </c>
      <c r="AE1828" s="16" t="str">
        <f t="shared" si="170"/>
        <v/>
      </c>
      <c r="AF1828" s="16" t="str">
        <f t="shared" si="171"/>
        <v/>
      </c>
      <c r="AG1828" s="16" t="str">
        <f t="shared" si="172"/>
        <v/>
      </c>
      <c r="AH1828" s="16">
        <f t="shared" si="173"/>
        <v>0</v>
      </c>
      <c r="AI1828" s="17" t="str">
        <f>IF('Peer Comparison Tool'!$D$12="NR","",IF($C1828='Peer Comparison Tool'!$D$9,COUNT('CECL &lt;50B Database'!$AI$1:AI1827)+1,""))</f>
        <v/>
      </c>
    </row>
    <row r="1829" spans="29:35" x14ac:dyDescent="0.25">
      <c r="AC1829" s="16" t="str">
        <f t="shared" si="168"/>
        <v/>
      </c>
      <c r="AD1829" s="16" t="str">
        <f t="shared" si="169"/>
        <v/>
      </c>
      <c r="AE1829" s="16" t="str">
        <f t="shared" si="170"/>
        <v/>
      </c>
      <c r="AF1829" s="16" t="str">
        <f t="shared" si="171"/>
        <v/>
      </c>
      <c r="AG1829" s="16" t="str">
        <f t="shared" si="172"/>
        <v/>
      </c>
      <c r="AH1829" s="16">
        <f t="shared" si="173"/>
        <v>0</v>
      </c>
      <c r="AI1829" s="17" t="str">
        <f>IF('Peer Comparison Tool'!$D$12="NR","",IF($C1829='Peer Comparison Tool'!$D$9,COUNT('CECL &lt;50B Database'!$AI$1:AI1828)+1,""))</f>
        <v/>
      </c>
    </row>
    <row r="1830" spans="29:35" x14ac:dyDescent="0.25">
      <c r="AC1830" s="16" t="str">
        <f t="shared" si="168"/>
        <v/>
      </c>
      <c r="AD1830" s="16" t="str">
        <f t="shared" si="169"/>
        <v/>
      </c>
      <c r="AE1830" s="16" t="str">
        <f t="shared" si="170"/>
        <v/>
      </c>
      <c r="AF1830" s="16" t="str">
        <f t="shared" si="171"/>
        <v/>
      </c>
      <c r="AG1830" s="16" t="str">
        <f t="shared" si="172"/>
        <v/>
      </c>
      <c r="AH1830" s="16">
        <f t="shared" si="173"/>
        <v>0</v>
      </c>
      <c r="AI1830" s="17" t="str">
        <f>IF('Peer Comparison Tool'!$D$12="NR","",IF($C1830='Peer Comparison Tool'!$D$9,COUNT('CECL &lt;50B Database'!$AI$1:AI1829)+1,""))</f>
        <v/>
      </c>
    </row>
    <row r="1831" spans="29:35" x14ac:dyDescent="0.25">
      <c r="AC1831" s="16" t="str">
        <f t="shared" si="168"/>
        <v/>
      </c>
      <c r="AD1831" s="16" t="str">
        <f t="shared" si="169"/>
        <v/>
      </c>
      <c r="AE1831" s="16" t="str">
        <f t="shared" si="170"/>
        <v/>
      </c>
      <c r="AF1831" s="16" t="str">
        <f t="shared" si="171"/>
        <v/>
      </c>
      <c r="AG1831" s="16" t="str">
        <f t="shared" si="172"/>
        <v/>
      </c>
      <c r="AH1831" s="16">
        <f t="shared" si="173"/>
        <v>0</v>
      </c>
      <c r="AI1831" s="17" t="str">
        <f>IF('Peer Comparison Tool'!$D$12="NR","",IF($C1831='Peer Comparison Tool'!$D$9,COUNT('CECL &lt;50B Database'!$AI$1:AI1830)+1,""))</f>
        <v/>
      </c>
    </row>
    <row r="1832" spans="29:35" x14ac:dyDescent="0.25">
      <c r="AC1832" s="16" t="str">
        <f t="shared" si="168"/>
        <v/>
      </c>
      <c r="AD1832" s="16" t="str">
        <f t="shared" si="169"/>
        <v/>
      </c>
      <c r="AE1832" s="16" t="str">
        <f t="shared" si="170"/>
        <v/>
      </c>
      <c r="AF1832" s="16" t="str">
        <f t="shared" si="171"/>
        <v/>
      </c>
      <c r="AG1832" s="16" t="str">
        <f t="shared" si="172"/>
        <v/>
      </c>
      <c r="AH1832" s="16">
        <f t="shared" si="173"/>
        <v>0</v>
      </c>
      <c r="AI1832" s="17" t="str">
        <f>IF('Peer Comparison Tool'!$D$12="NR","",IF($C1832='Peer Comparison Tool'!$D$9,COUNT('CECL &lt;50B Database'!$AI$1:AI1831)+1,""))</f>
        <v/>
      </c>
    </row>
    <row r="1833" spans="29:35" x14ac:dyDescent="0.25">
      <c r="AC1833" s="16" t="str">
        <f t="shared" si="168"/>
        <v/>
      </c>
      <c r="AD1833" s="16" t="str">
        <f t="shared" si="169"/>
        <v/>
      </c>
      <c r="AE1833" s="16" t="str">
        <f t="shared" si="170"/>
        <v/>
      </c>
      <c r="AF1833" s="16" t="str">
        <f t="shared" si="171"/>
        <v/>
      </c>
      <c r="AG1833" s="16" t="str">
        <f t="shared" si="172"/>
        <v/>
      </c>
      <c r="AH1833" s="16">
        <f t="shared" si="173"/>
        <v>0</v>
      </c>
      <c r="AI1833" s="17" t="str">
        <f>IF('Peer Comparison Tool'!$D$12="NR","",IF($C1833='Peer Comparison Tool'!$D$9,COUNT('CECL &lt;50B Database'!$AI$1:AI1832)+1,""))</f>
        <v/>
      </c>
    </row>
    <row r="1834" spans="29:35" x14ac:dyDescent="0.25">
      <c r="AC1834" s="16" t="str">
        <f t="shared" si="168"/>
        <v/>
      </c>
      <c r="AD1834" s="16" t="str">
        <f t="shared" si="169"/>
        <v/>
      </c>
      <c r="AE1834" s="16" t="str">
        <f t="shared" si="170"/>
        <v/>
      </c>
      <c r="AF1834" s="16" t="str">
        <f t="shared" si="171"/>
        <v/>
      </c>
      <c r="AG1834" s="16" t="str">
        <f t="shared" si="172"/>
        <v/>
      </c>
      <c r="AH1834" s="16">
        <f t="shared" si="173"/>
        <v>0</v>
      </c>
      <c r="AI1834" s="17" t="str">
        <f>IF('Peer Comparison Tool'!$D$12="NR","",IF($C1834='Peer Comparison Tool'!$D$9,COUNT('CECL &lt;50B Database'!$AI$1:AI1833)+1,""))</f>
        <v/>
      </c>
    </row>
    <row r="1835" spans="29:35" x14ac:dyDescent="0.25">
      <c r="AC1835" s="16" t="str">
        <f t="shared" si="168"/>
        <v/>
      </c>
      <c r="AD1835" s="16" t="str">
        <f t="shared" si="169"/>
        <v/>
      </c>
      <c r="AE1835" s="16" t="str">
        <f t="shared" si="170"/>
        <v/>
      </c>
      <c r="AF1835" s="16" t="str">
        <f t="shared" si="171"/>
        <v/>
      </c>
      <c r="AG1835" s="16" t="str">
        <f t="shared" si="172"/>
        <v/>
      </c>
      <c r="AH1835" s="16">
        <f t="shared" si="173"/>
        <v>0</v>
      </c>
      <c r="AI1835" s="17" t="str">
        <f>IF('Peer Comparison Tool'!$D$12="NR","",IF($C1835='Peer Comparison Tool'!$D$9,COUNT('CECL &lt;50B Database'!$AI$1:AI1834)+1,""))</f>
        <v/>
      </c>
    </row>
    <row r="1836" spans="29:35" x14ac:dyDescent="0.25">
      <c r="AC1836" s="16" t="str">
        <f t="shared" si="168"/>
        <v/>
      </c>
      <c r="AD1836" s="16" t="str">
        <f t="shared" si="169"/>
        <v/>
      </c>
      <c r="AE1836" s="16" t="str">
        <f t="shared" si="170"/>
        <v/>
      </c>
      <c r="AF1836" s="16" t="str">
        <f t="shared" si="171"/>
        <v/>
      </c>
      <c r="AG1836" s="16" t="str">
        <f t="shared" si="172"/>
        <v/>
      </c>
      <c r="AH1836" s="16">
        <f t="shared" si="173"/>
        <v>0</v>
      </c>
      <c r="AI1836" s="17" t="str">
        <f>IF('Peer Comparison Tool'!$D$12="NR","",IF($C1836='Peer Comparison Tool'!$D$9,COUNT('CECL &lt;50B Database'!$AI$1:AI1835)+1,""))</f>
        <v/>
      </c>
    </row>
    <row r="1837" spans="29:35" x14ac:dyDescent="0.25">
      <c r="AC1837" s="16" t="str">
        <f t="shared" si="168"/>
        <v/>
      </c>
      <c r="AD1837" s="16" t="str">
        <f t="shared" si="169"/>
        <v/>
      </c>
      <c r="AE1837" s="16" t="str">
        <f t="shared" si="170"/>
        <v/>
      </c>
      <c r="AF1837" s="16" t="str">
        <f t="shared" si="171"/>
        <v/>
      </c>
      <c r="AG1837" s="16" t="str">
        <f t="shared" si="172"/>
        <v/>
      </c>
      <c r="AH1837" s="16">
        <f t="shared" si="173"/>
        <v>0</v>
      </c>
      <c r="AI1837" s="17" t="str">
        <f>IF('Peer Comparison Tool'!$D$12="NR","",IF($C1837='Peer Comparison Tool'!$D$9,COUNT('CECL &lt;50B Database'!$AI$1:AI1836)+1,""))</f>
        <v/>
      </c>
    </row>
    <row r="1838" spans="29:35" x14ac:dyDescent="0.25">
      <c r="AC1838" s="16" t="str">
        <f t="shared" si="168"/>
        <v/>
      </c>
      <c r="AD1838" s="16" t="str">
        <f t="shared" si="169"/>
        <v/>
      </c>
      <c r="AE1838" s="16" t="str">
        <f t="shared" si="170"/>
        <v/>
      </c>
      <c r="AF1838" s="16" t="str">
        <f t="shared" si="171"/>
        <v/>
      </c>
      <c r="AG1838" s="16" t="str">
        <f t="shared" si="172"/>
        <v/>
      </c>
      <c r="AH1838" s="16">
        <f t="shared" si="173"/>
        <v>0</v>
      </c>
      <c r="AI1838" s="17" t="str">
        <f>IF('Peer Comparison Tool'!$D$12="NR","",IF($C1838='Peer Comparison Tool'!$D$9,COUNT('CECL &lt;50B Database'!$AI$1:AI1837)+1,""))</f>
        <v/>
      </c>
    </row>
    <row r="1839" spans="29:35" x14ac:dyDescent="0.25">
      <c r="AC1839" s="16" t="str">
        <f t="shared" si="168"/>
        <v/>
      </c>
      <c r="AD1839" s="16" t="str">
        <f t="shared" si="169"/>
        <v/>
      </c>
      <c r="AE1839" s="16" t="str">
        <f t="shared" si="170"/>
        <v/>
      </c>
      <c r="AF1839" s="16" t="str">
        <f t="shared" si="171"/>
        <v/>
      </c>
      <c r="AG1839" s="16" t="str">
        <f t="shared" si="172"/>
        <v/>
      </c>
      <c r="AH1839" s="16">
        <f t="shared" si="173"/>
        <v>0</v>
      </c>
      <c r="AI1839" s="17" t="str">
        <f>IF('Peer Comparison Tool'!$D$12="NR","",IF($C1839='Peer Comparison Tool'!$D$9,COUNT('CECL &lt;50B Database'!$AI$1:AI1838)+1,""))</f>
        <v/>
      </c>
    </row>
    <row r="1840" spans="29:35" x14ac:dyDescent="0.25">
      <c r="AC1840" s="16" t="str">
        <f t="shared" si="168"/>
        <v/>
      </c>
      <c r="AD1840" s="16" t="str">
        <f t="shared" si="169"/>
        <v/>
      </c>
      <c r="AE1840" s="16" t="str">
        <f t="shared" si="170"/>
        <v/>
      </c>
      <c r="AF1840" s="16" t="str">
        <f t="shared" si="171"/>
        <v/>
      </c>
      <c r="AG1840" s="16" t="str">
        <f t="shared" si="172"/>
        <v/>
      </c>
      <c r="AH1840" s="16">
        <f t="shared" si="173"/>
        <v>0</v>
      </c>
      <c r="AI1840" s="17" t="str">
        <f>IF('Peer Comparison Tool'!$D$12="NR","",IF($C1840='Peer Comparison Tool'!$D$9,COUNT('CECL &lt;50B Database'!$AI$1:AI1839)+1,""))</f>
        <v/>
      </c>
    </row>
    <row r="1841" spans="29:35" x14ac:dyDescent="0.25">
      <c r="AC1841" s="16" t="str">
        <f t="shared" si="168"/>
        <v/>
      </c>
      <c r="AD1841" s="16" t="str">
        <f t="shared" si="169"/>
        <v/>
      </c>
      <c r="AE1841" s="16" t="str">
        <f t="shared" si="170"/>
        <v/>
      </c>
      <c r="AF1841" s="16" t="str">
        <f t="shared" si="171"/>
        <v/>
      </c>
      <c r="AG1841" s="16" t="str">
        <f t="shared" si="172"/>
        <v/>
      </c>
      <c r="AH1841" s="16">
        <f t="shared" si="173"/>
        <v>0</v>
      </c>
      <c r="AI1841" s="17" t="str">
        <f>IF('Peer Comparison Tool'!$D$12="NR","",IF($C1841='Peer Comparison Tool'!$D$9,COUNT('CECL &lt;50B Database'!$AI$1:AI1840)+1,""))</f>
        <v/>
      </c>
    </row>
    <row r="1842" spans="29:35" x14ac:dyDescent="0.25">
      <c r="AC1842" s="16" t="str">
        <f t="shared" si="168"/>
        <v/>
      </c>
      <c r="AD1842" s="16" t="str">
        <f t="shared" si="169"/>
        <v/>
      </c>
      <c r="AE1842" s="16" t="str">
        <f t="shared" si="170"/>
        <v/>
      </c>
      <c r="AF1842" s="16" t="str">
        <f t="shared" si="171"/>
        <v/>
      </c>
      <c r="AG1842" s="16" t="str">
        <f t="shared" si="172"/>
        <v/>
      </c>
      <c r="AH1842" s="16">
        <f t="shared" si="173"/>
        <v>0</v>
      </c>
      <c r="AI1842" s="17" t="str">
        <f>IF('Peer Comparison Tool'!$D$12="NR","",IF($C1842='Peer Comparison Tool'!$D$9,COUNT('CECL &lt;50B Database'!$AI$1:AI1841)+1,""))</f>
        <v/>
      </c>
    </row>
    <row r="1843" spans="29:35" x14ac:dyDescent="0.25">
      <c r="AC1843" s="16" t="str">
        <f t="shared" si="168"/>
        <v/>
      </c>
      <c r="AD1843" s="16" t="str">
        <f t="shared" si="169"/>
        <v/>
      </c>
      <c r="AE1843" s="16" t="str">
        <f t="shared" si="170"/>
        <v/>
      </c>
      <c r="AF1843" s="16" t="str">
        <f t="shared" si="171"/>
        <v/>
      </c>
      <c r="AG1843" s="16" t="str">
        <f t="shared" si="172"/>
        <v/>
      </c>
      <c r="AH1843" s="16">
        <f t="shared" si="173"/>
        <v>0</v>
      </c>
      <c r="AI1843" s="17" t="str">
        <f>IF('Peer Comparison Tool'!$D$12="NR","",IF($C1843='Peer Comparison Tool'!$D$9,COUNT('CECL &lt;50B Database'!$AI$1:AI1842)+1,""))</f>
        <v/>
      </c>
    </row>
    <row r="1844" spans="29:35" x14ac:dyDescent="0.25">
      <c r="AC1844" s="16" t="str">
        <f t="shared" si="168"/>
        <v/>
      </c>
      <c r="AD1844" s="16" t="str">
        <f t="shared" si="169"/>
        <v/>
      </c>
      <c r="AE1844" s="16" t="str">
        <f t="shared" si="170"/>
        <v/>
      </c>
      <c r="AF1844" s="16" t="str">
        <f t="shared" si="171"/>
        <v/>
      </c>
      <c r="AG1844" s="16" t="str">
        <f t="shared" si="172"/>
        <v/>
      </c>
      <c r="AH1844" s="16">
        <f t="shared" si="173"/>
        <v>0</v>
      </c>
      <c r="AI1844" s="17" t="str">
        <f>IF('Peer Comparison Tool'!$D$12="NR","",IF($C1844='Peer Comparison Tool'!$D$9,COUNT('CECL &lt;50B Database'!$AI$1:AI1843)+1,""))</f>
        <v/>
      </c>
    </row>
    <row r="1845" spans="29:35" x14ac:dyDescent="0.25">
      <c r="AC1845" s="16" t="str">
        <f t="shared" si="168"/>
        <v/>
      </c>
      <c r="AD1845" s="16" t="str">
        <f t="shared" si="169"/>
        <v/>
      </c>
      <c r="AE1845" s="16" t="str">
        <f t="shared" si="170"/>
        <v/>
      </c>
      <c r="AF1845" s="16" t="str">
        <f t="shared" si="171"/>
        <v/>
      </c>
      <c r="AG1845" s="16" t="str">
        <f t="shared" si="172"/>
        <v/>
      </c>
      <c r="AH1845" s="16">
        <f t="shared" si="173"/>
        <v>0</v>
      </c>
      <c r="AI1845" s="17" t="str">
        <f>IF('Peer Comparison Tool'!$D$12="NR","",IF($C1845='Peer Comparison Tool'!$D$9,COUNT('CECL &lt;50B Database'!$AI$1:AI1844)+1,""))</f>
        <v/>
      </c>
    </row>
    <row r="1846" spans="29:35" x14ac:dyDescent="0.25">
      <c r="AC1846" s="16" t="str">
        <f t="shared" si="168"/>
        <v/>
      </c>
      <c r="AD1846" s="16" t="str">
        <f t="shared" si="169"/>
        <v/>
      </c>
      <c r="AE1846" s="16" t="str">
        <f t="shared" si="170"/>
        <v/>
      </c>
      <c r="AF1846" s="16" t="str">
        <f t="shared" si="171"/>
        <v/>
      </c>
      <c r="AG1846" s="16" t="str">
        <f t="shared" si="172"/>
        <v/>
      </c>
      <c r="AH1846" s="16">
        <f t="shared" si="173"/>
        <v>0</v>
      </c>
      <c r="AI1846" s="17" t="str">
        <f>IF('Peer Comparison Tool'!$D$12="NR","",IF($C1846='Peer Comparison Tool'!$D$9,COUNT('CECL &lt;50B Database'!$AI$1:AI1845)+1,""))</f>
        <v/>
      </c>
    </row>
    <row r="1847" spans="29:35" x14ac:dyDescent="0.25">
      <c r="AC1847" s="16" t="str">
        <f t="shared" si="168"/>
        <v/>
      </c>
      <c r="AD1847" s="16" t="str">
        <f t="shared" si="169"/>
        <v/>
      </c>
      <c r="AE1847" s="16" t="str">
        <f t="shared" si="170"/>
        <v/>
      </c>
      <c r="AF1847" s="16" t="str">
        <f t="shared" si="171"/>
        <v/>
      </c>
      <c r="AG1847" s="16" t="str">
        <f t="shared" si="172"/>
        <v/>
      </c>
      <c r="AH1847" s="16">
        <f t="shared" si="173"/>
        <v>0</v>
      </c>
      <c r="AI1847" s="17" t="str">
        <f>IF('Peer Comparison Tool'!$D$12="NR","",IF($C1847='Peer Comparison Tool'!$D$9,COUNT('CECL &lt;50B Database'!$AI$1:AI1846)+1,""))</f>
        <v/>
      </c>
    </row>
    <row r="1848" spans="29:35" x14ac:dyDescent="0.25">
      <c r="AC1848" s="16" t="str">
        <f t="shared" si="168"/>
        <v/>
      </c>
      <c r="AD1848" s="16" t="str">
        <f t="shared" si="169"/>
        <v/>
      </c>
      <c r="AE1848" s="16" t="str">
        <f t="shared" si="170"/>
        <v/>
      </c>
      <c r="AF1848" s="16" t="str">
        <f t="shared" si="171"/>
        <v/>
      </c>
      <c r="AG1848" s="16" t="str">
        <f t="shared" si="172"/>
        <v/>
      </c>
      <c r="AH1848" s="16">
        <f t="shared" si="173"/>
        <v>0</v>
      </c>
      <c r="AI1848" s="17" t="str">
        <f>IF('Peer Comparison Tool'!$D$12="NR","",IF($C1848='Peer Comparison Tool'!$D$9,COUNT('CECL &lt;50B Database'!$AI$1:AI1847)+1,""))</f>
        <v/>
      </c>
    </row>
    <row r="1849" spans="29:35" x14ac:dyDescent="0.25">
      <c r="AC1849" s="16" t="str">
        <f t="shared" si="168"/>
        <v/>
      </c>
      <c r="AD1849" s="16" t="str">
        <f t="shared" si="169"/>
        <v/>
      </c>
      <c r="AE1849" s="16" t="str">
        <f t="shared" si="170"/>
        <v/>
      </c>
      <c r="AF1849" s="16" t="str">
        <f t="shared" si="171"/>
        <v/>
      </c>
      <c r="AG1849" s="16" t="str">
        <f t="shared" si="172"/>
        <v/>
      </c>
      <c r="AH1849" s="16">
        <f t="shared" si="173"/>
        <v>0</v>
      </c>
      <c r="AI1849" s="17" t="str">
        <f>IF('Peer Comparison Tool'!$D$12="NR","",IF($C1849='Peer Comparison Tool'!$D$9,COUNT('CECL &lt;50B Database'!$AI$1:AI1848)+1,""))</f>
        <v/>
      </c>
    </row>
    <row r="1850" spans="29:35" x14ac:dyDescent="0.25">
      <c r="AC1850" s="16" t="str">
        <f t="shared" si="168"/>
        <v/>
      </c>
      <c r="AD1850" s="16" t="str">
        <f t="shared" si="169"/>
        <v/>
      </c>
      <c r="AE1850" s="16" t="str">
        <f t="shared" si="170"/>
        <v/>
      </c>
      <c r="AF1850" s="16" t="str">
        <f t="shared" si="171"/>
        <v/>
      </c>
      <c r="AG1850" s="16" t="str">
        <f t="shared" si="172"/>
        <v/>
      </c>
      <c r="AH1850" s="16">
        <f t="shared" si="173"/>
        <v>0</v>
      </c>
      <c r="AI1850" s="17" t="str">
        <f>IF('Peer Comparison Tool'!$D$12="NR","",IF($C1850='Peer Comparison Tool'!$D$9,COUNT('CECL &lt;50B Database'!$AI$1:AI1849)+1,""))</f>
        <v/>
      </c>
    </row>
    <row r="1851" spans="29:35" x14ac:dyDescent="0.25">
      <c r="AC1851" s="16" t="str">
        <f t="shared" si="168"/>
        <v/>
      </c>
      <c r="AD1851" s="16" t="str">
        <f t="shared" si="169"/>
        <v/>
      </c>
      <c r="AE1851" s="16" t="str">
        <f t="shared" si="170"/>
        <v/>
      </c>
      <c r="AF1851" s="16" t="str">
        <f t="shared" si="171"/>
        <v/>
      </c>
      <c r="AG1851" s="16" t="str">
        <f t="shared" si="172"/>
        <v/>
      </c>
      <c r="AH1851" s="16">
        <f t="shared" si="173"/>
        <v>0</v>
      </c>
      <c r="AI1851" s="17" t="str">
        <f>IF('Peer Comparison Tool'!$D$12="NR","",IF($C1851='Peer Comparison Tool'!$D$9,COUNT('CECL &lt;50B Database'!$AI$1:AI1850)+1,""))</f>
        <v/>
      </c>
    </row>
    <row r="1852" spans="29:35" x14ac:dyDescent="0.25">
      <c r="AC1852" s="16" t="str">
        <f t="shared" si="168"/>
        <v/>
      </c>
      <c r="AD1852" s="16" t="str">
        <f t="shared" si="169"/>
        <v/>
      </c>
      <c r="AE1852" s="16" t="str">
        <f t="shared" si="170"/>
        <v/>
      </c>
      <c r="AF1852" s="16" t="str">
        <f t="shared" si="171"/>
        <v/>
      </c>
      <c r="AG1852" s="16" t="str">
        <f t="shared" si="172"/>
        <v/>
      </c>
      <c r="AH1852" s="16">
        <f t="shared" si="173"/>
        <v>0</v>
      </c>
      <c r="AI1852" s="17" t="str">
        <f>IF('Peer Comparison Tool'!$D$12="NR","",IF($C1852='Peer Comparison Tool'!$D$9,COUNT('CECL &lt;50B Database'!$AI$1:AI1851)+1,""))</f>
        <v/>
      </c>
    </row>
    <row r="1853" spans="29:35" x14ac:dyDescent="0.25">
      <c r="AC1853" s="16" t="str">
        <f t="shared" si="168"/>
        <v/>
      </c>
      <c r="AD1853" s="16" t="str">
        <f t="shared" si="169"/>
        <v/>
      </c>
      <c r="AE1853" s="16" t="str">
        <f t="shared" si="170"/>
        <v/>
      </c>
      <c r="AF1853" s="16" t="str">
        <f t="shared" si="171"/>
        <v/>
      </c>
      <c r="AG1853" s="16" t="str">
        <f t="shared" si="172"/>
        <v/>
      </c>
      <c r="AH1853" s="16">
        <f t="shared" si="173"/>
        <v>0</v>
      </c>
      <c r="AI1853" s="17" t="str">
        <f>IF('Peer Comparison Tool'!$D$12="NR","",IF($C1853='Peer Comparison Tool'!$D$9,COUNT('CECL &lt;50B Database'!$AI$1:AI1852)+1,""))</f>
        <v/>
      </c>
    </row>
    <row r="1854" spans="29:35" x14ac:dyDescent="0.25">
      <c r="AC1854" s="16" t="str">
        <f t="shared" si="168"/>
        <v/>
      </c>
      <c r="AD1854" s="16" t="str">
        <f t="shared" si="169"/>
        <v/>
      </c>
      <c r="AE1854" s="16" t="str">
        <f t="shared" si="170"/>
        <v/>
      </c>
      <c r="AF1854" s="16" t="str">
        <f t="shared" si="171"/>
        <v/>
      </c>
      <c r="AG1854" s="16" t="str">
        <f t="shared" si="172"/>
        <v/>
      </c>
      <c r="AH1854" s="16">
        <f t="shared" si="173"/>
        <v>0</v>
      </c>
      <c r="AI1854" s="17" t="str">
        <f>IF('Peer Comparison Tool'!$D$12="NR","",IF($C1854='Peer Comparison Tool'!$D$9,COUNT('CECL &lt;50B Database'!$AI$1:AI1853)+1,""))</f>
        <v/>
      </c>
    </row>
    <row r="1855" spans="29:35" x14ac:dyDescent="0.25">
      <c r="AC1855" s="16" t="str">
        <f t="shared" si="168"/>
        <v/>
      </c>
      <c r="AD1855" s="16" t="str">
        <f t="shared" si="169"/>
        <v/>
      </c>
      <c r="AE1855" s="16" t="str">
        <f t="shared" si="170"/>
        <v/>
      </c>
      <c r="AF1855" s="16" t="str">
        <f t="shared" si="171"/>
        <v/>
      </c>
      <c r="AG1855" s="16" t="str">
        <f t="shared" si="172"/>
        <v/>
      </c>
      <c r="AH1855" s="16">
        <f t="shared" si="173"/>
        <v>0</v>
      </c>
      <c r="AI1855" s="17" t="str">
        <f>IF('Peer Comparison Tool'!$D$12="NR","",IF($C1855='Peer Comparison Tool'!$D$9,COUNT('CECL &lt;50B Database'!$AI$1:AI1854)+1,""))</f>
        <v/>
      </c>
    </row>
    <row r="1856" spans="29:35" x14ac:dyDescent="0.25">
      <c r="AC1856" s="16" t="str">
        <f t="shared" si="168"/>
        <v/>
      </c>
      <c r="AD1856" s="16" t="str">
        <f t="shared" si="169"/>
        <v/>
      </c>
      <c r="AE1856" s="16" t="str">
        <f t="shared" si="170"/>
        <v/>
      </c>
      <c r="AF1856" s="16" t="str">
        <f t="shared" si="171"/>
        <v/>
      </c>
      <c r="AG1856" s="16" t="str">
        <f t="shared" si="172"/>
        <v/>
      </c>
      <c r="AH1856" s="16">
        <f t="shared" si="173"/>
        <v>0</v>
      </c>
      <c r="AI1856" s="17" t="str">
        <f>IF('Peer Comparison Tool'!$D$12="NR","",IF($C1856='Peer Comparison Tool'!$D$9,COUNT('CECL &lt;50B Database'!$AI$1:AI1855)+1,""))</f>
        <v/>
      </c>
    </row>
    <row r="1857" spans="29:35" x14ac:dyDescent="0.25">
      <c r="AC1857" s="16" t="str">
        <f t="shared" si="168"/>
        <v/>
      </c>
      <c r="AD1857" s="16" t="str">
        <f t="shared" si="169"/>
        <v/>
      </c>
      <c r="AE1857" s="16" t="str">
        <f t="shared" si="170"/>
        <v/>
      </c>
      <c r="AF1857" s="16" t="str">
        <f t="shared" si="171"/>
        <v/>
      </c>
      <c r="AG1857" s="16" t="str">
        <f t="shared" si="172"/>
        <v/>
      </c>
      <c r="AH1857" s="16">
        <f t="shared" si="173"/>
        <v>0</v>
      </c>
      <c r="AI1857" s="17" t="str">
        <f>IF('Peer Comparison Tool'!$D$12="NR","",IF($C1857='Peer Comparison Tool'!$D$9,COUNT('CECL &lt;50B Database'!$AI$1:AI1856)+1,""))</f>
        <v/>
      </c>
    </row>
    <row r="1858" spans="29:35" x14ac:dyDescent="0.25">
      <c r="AC1858" s="16" t="str">
        <f t="shared" si="168"/>
        <v/>
      </c>
      <c r="AD1858" s="16" t="str">
        <f t="shared" si="169"/>
        <v/>
      </c>
      <c r="AE1858" s="16" t="str">
        <f t="shared" si="170"/>
        <v/>
      </c>
      <c r="AF1858" s="16" t="str">
        <f t="shared" si="171"/>
        <v/>
      </c>
      <c r="AG1858" s="16" t="str">
        <f t="shared" si="172"/>
        <v/>
      </c>
      <c r="AH1858" s="16">
        <f t="shared" si="173"/>
        <v>0</v>
      </c>
      <c r="AI1858" s="17" t="str">
        <f>IF('Peer Comparison Tool'!$D$12="NR","",IF($C1858='Peer Comparison Tool'!$D$9,COUNT('CECL &lt;50B Database'!$AI$1:AI1857)+1,""))</f>
        <v/>
      </c>
    </row>
    <row r="1859" spans="29:35" x14ac:dyDescent="0.25">
      <c r="AC1859" s="16" t="str">
        <f t="shared" ref="AC1859:AC1922" si="174">IF(AND($G1859&gt;=10000000,$G1859&lt;50000000),$K1859,"")</f>
        <v/>
      </c>
      <c r="AD1859" s="16" t="str">
        <f t="shared" ref="AD1859:AD1922" si="175">IF(AND($G1859&gt;=5000000,$G1859&lt;9999999),$K1859,"")</f>
        <v/>
      </c>
      <c r="AE1859" s="16" t="str">
        <f t="shared" ref="AE1859:AE1922" si="176">IF(AND($G1859&gt;=1000000,$G1859&lt;4999999),$K1859,"")</f>
        <v/>
      </c>
      <c r="AF1859" s="16" t="str">
        <f t="shared" ref="AF1859:AF1922" si="177">IF(AND($G1859&gt;=500000,$G1859&lt;999999),$K1859,"")</f>
        <v/>
      </c>
      <c r="AG1859" s="16" t="str">
        <f t="shared" ref="AG1859:AG1922" si="178">IF(AND($G1859&gt;=100000,$G1859&lt;499999),$K1859,"")</f>
        <v/>
      </c>
      <c r="AH1859" s="16">
        <f t="shared" ref="AH1859:AH1922" si="179">IF(AND($G1859&gt;=0,$G1859&lt;99999),$K1859,"")</f>
        <v>0</v>
      </c>
      <c r="AI1859" s="17" t="str">
        <f>IF('Peer Comparison Tool'!$D$12="NR","",IF($C1859='Peer Comparison Tool'!$D$9,COUNT('CECL &lt;50B Database'!$AI$1:AI1858)+1,""))</f>
        <v/>
      </c>
    </row>
    <row r="1860" spans="29:35" x14ac:dyDescent="0.25">
      <c r="AC1860" s="16" t="str">
        <f t="shared" si="174"/>
        <v/>
      </c>
      <c r="AD1860" s="16" t="str">
        <f t="shared" si="175"/>
        <v/>
      </c>
      <c r="AE1860" s="16" t="str">
        <f t="shared" si="176"/>
        <v/>
      </c>
      <c r="AF1860" s="16" t="str">
        <f t="shared" si="177"/>
        <v/>
      </c>
      <c r="AG1860" s="16" t="str">
        <f t="shared" si="178"/>
        <v/>
      </c>
      <c r="AH1860" s="16">
        <f t="shared" si="179"/>
        <v>0</v>
      </c>
      <c r="AI1860" s="17" t="str">
        <f>IF('Peer Comparison Tool'!$D$12="NR","",IF($C1860='Peer Comparison Tool'!$D$9,COUNT('CECL &lt;50B Database'!$AI$1:AI1859)+1,""))</f>
        <v/>
      </c>
    </row>
    <row r="1861" spans="29:35" x14ac:dyDescent="0.25">
      <c r="AC1861" s="16" t="str">
        <f t="shared" si="174"/>
        <v/>
      </c>
      <c r="AD1861" s="16" t="str">
        <f t="shared" si="175"/>
        <v/>
      </c>
      <c r="AE1861" s="16" t="str">
        <f t="shared" si="176"/>
        <v/>
      </c>
      <c r="AF1861" s="16" t="str">
        <f t="shared" si="177"/>
        <v/>
      </c>
      <c r="AG1861" s="16" t="str">
        <f t="shared" si="178"/>
        <v/>
      </c>
      <c r="AH1861" s="16">
        <f t="shared" si="179"/>
        <v>0</v>
      </c>
      <c r="AI1861" s="17" t="str">
        <f>IF('Peer Comparison Tool'!$D$12="NR","",IF($C1861='Peer Comparison Tool'!$D$9,COUNT('CECL &lt;50B Database'!$AI$1:AI1860)+1,""))</f>
        <v/>
      </c>
    </row>
    <row r="1862" spans="29:35" x14ac:dyDescent="0.25">
      <c r="AC1862" s="16" t="str">
        <f t="shared" si="174"/>
        <v/>
      </c>
      <c r="AD1862" s="16" t="str">
        <f t="shared" si="175"/>
        <v/>
      </c>
      <c r="AE1862" s="16" t="str">
        <f t="shared" si="176"/>
        <v/>
      </c>
      <c r="AF1862" s="16" t="str">
        <f t="shared" si="177"/>
        <v/>
      </c>
      <c r="AG1862" s="16" t="str">
        <f t="shared" si="178"/>
        <v/>
      </c>
      <c r="AH1862" s="16">
        <f t="shared" si="179"/>
        <v>0</v>
      </c>
      <c r="AI1862" s="17" t="str">
        <f>IF('Peer Comparison Tool'!$D$12="NR","",IF($C1862='Peer Comparison Tool'!$D$9,COUNT('CECL &lt;50B Database'!$AI$1:AI1861)+1,""))</f>
        <v/>
      </c>
    </row>
    <row r="1863" spans="29:35" x14ac:dyDescent="0.25">
      <c r="AC1863" s="16" t="str">
        <f t="shared" si="174"/>
        <v/>
      </c>
      <c r="AD1863" s="16" t="str">
        <f t="shared" si="175"/>
        <v/>
      </c>
      <c r="AE1863" s="16" t="str">
        <f t="shared" si="176"/>
        <v/>
      </c>
      <c r="AF1863" s="16" t="str">
        <f t="shared" si="177"/>
        <v/>
      </c>
      <c r="AG1863" s="16" t="str">
        <f t="shared" si="178"/>
        <v/>
      </c>
      <c r="AH1863" s="16">
        <f t="shared" si="179"/>
        <v>0</v>
      </c>
      <c r="AI1863" s="17" t="str">
        <f>IF('Peer Comparison Tool'!$D$12="NR","",IF($C1863='Peer Comparison Tool'!$D$9,COUNT('CECL &lt;50B Database'!$AI$1:AI1862)+1,""))</f>
        <v/>
      </c>
    </row>
    <row r="1864" spans="29:35" x14ac:dyDescent="0.25">
      <c r="AC1864" s="16" t="str">
        <f t="shared" si="174"/>
        <v/>
      </c>
      <c r="AD1864" s="16" t="str">
        <f t="shared" si="175"/>
        <v/>
      </c>
      <c r="AE1864" s="16" t="str">
        <f t="shared" si="176"/>
        <v/>
      </c>
      <c r="AF1864" s="16" t="str">
        <f t="shared" si="177"/>
        <v/>
      </c>
      <c r="AG1864" s="16" t="str">
        <f t="shared" si="178"/>
        <v/>
      </c>
      <c r="AH1864" s="16">
        <f t="shared" si="179"/>
        <v>0</v>
      </c>
      <c r="AI1864" s="17" t="str">
        <f>IF('Peer Comparison Tool'!$D$12="NR","",IF($C1864='Peer Comparison Tool'!$D$9,COUNT('CECL &lt;50B Database'!$AI$1:AI1863)+1,""))</f>
        <v/>
      </c>
    </row>
    <row r="1865" spans="29:35" x14ac:dyDescent="0.25">
      <c r="AC1865" s="16" t="str">
        <f t="shared" si="174"/>
        <v/>
      </c>
      <c r="AD1865" s="16" t="str">
        <f t="shared" si="175"/>
        <v/>
      </c>
      <c r="AE1865" s="16" t="str">
        <f t="shared" si="176"/>
        <v/>
      </c>
      <c r="AF1865" s="16" t="str">
        <f t="shared" si="177"/>
        <v/>
      </c>
      <c r="AG1865" s="16" t="str">
        <f t="shared" si="178"/>
        <v/>
      </c>
      <c r="AH1865" s="16">
        <f t="shared" si="179"/>
        <v>0</v>
      </c>
      <c r="AI1865" s="17" t="str">
        <f>IF('Peer Comparison Tool'!$D$12="NR","",IF($C1865='Peer Comparison Tool'!$D$9,COUNT('CECL &lt;50B Database'!$AI$1:AI1864)+1,""))</f>
        <v/>
      </c>
    </row>
    <row r="1866" spans="29:35" x14ac:dyDescent="0.25">
      <c r="AC1866" s="16" t="str">
        <f t="shared" si="174"/>
        <v/>
      </c>
      <c r="AD1866" s="16" t="str">
        <f t="shared" si="175"/>
        <v/>
      </c>
      <c r="AE1866" s="16" t="str">
        <f t="shared" si="176"/>
        <v/>
      </c>
      <c r="AF1866" s="16" t="str">
        <f t="shared" si="177"/>
        <v/>
      </c>
      <c r="AG1866" s="16" t="str">
        <f t="shared" si="178"/>
        <v/>
      </c>
      <c r="AH1866" s="16">
        <f t="shared" si="179"/>
        <v>0</v>
      </c>
      <c r="AI1866" s="17" t="str">
        <f>IF('Peer Comparison Tool'!$D$12="NR","",IF($C1866='Peer Comparison Tool'!$D$9,COUNT('CECL &lt;50B Database'!$AI$1:AI1865)+1,""))</f>
        <v/>
      </c>
    </row>
    <row r="1867" spans="29:35" x14ac:dyDescent="0.25">
      <c r="AC1867" s="16" t="str">
        <f t="shared" si="174"/>
        <v/>
      </c>
      <c r="AD1867" s="16" t="str">
        <f t="shared" si="175"/>
        <v/>
      </c>
      <c r="AE1867" s="16" t="str">
        <f t="shared" si="176"/>
        <v/>
      </c>
      <c r="AF1867" s="16" t="str">
        <f t="shared" si="177"/>
        <v/>
      </c>
      <c r="AG1867" s="16" t="str">
        <f t="shared" si="178"/>
        <v/>
      </c>
      <c r="AH1867" s="16">
        <f t="shared" si="179"/>
        <v>0</v>
      </c>
      <c r="AI1867" s="17" t="str">
        <f>IF('Peer Comparison Tool'!$D$12="NR","",IF($C1867='Peer Comparison Tool'!$D$9,COUNT('CECL &lt;50B Database'!$AI$1:AI1866)+1,""))</f>
        <v/>
      </c>
    </row>
    <row r="1868" spans="29:35" x14ac:dyDescent="0.25">
      <c r="AC1868" s="16" t="str">
        <f t="shared" si="174"/>
        <v/>
      </c>
      <c r="AD1868" s="16" t="str">
        <f t="shared" si="175"/>
        <v/>
      </c>
      <c r="AE1868" s="16" t="str">
        <f t="shared" si="176"/>
        <v/>
      </c>
      <c r="AF1868" s="16" t="str">
        <f t="shared" si="177"/>
        <v/>
      </c>
      <c r="AG1868" s="16" t="str">
        <f t="shared" si="178"/>
        <v/>
      </c>
      <c r="AH1868" s="16">
        <f t="shared" si="179"/>
        <v>0</v>
      </c>
      <c r="AI1868" s="17" t="str">
        <f>IF('Peer Comparison Tool'!$D$12="NR","",IF($C1868='Peer Comparison Tool'!$D$9,COUNT('CECL &lt;50B Database'!$AI$1:AI1867)+1,""))</f>
        <v/>
      </c>
    </row>
    <row r="1869" spans="29:35" x14ac:dyDescent="0.25">
      <c r="AC1869" s="16" t="str">
        <f t="shared" si="174"/>
        <v/>
      </c>
      <c r="AD1869" s="16" t="str">
        <f t="shared" si="175"/>
        <v/>
      </c>
      <c r="AE1869" s="16" t="str">
        <f t="shared" si="176"/>
        <v/>
      </c>
      <c r="AF1869" s="16" t="str">
        <f t="shared" si="177"/>
        <v/>
      </c>
      <c r="AG1869" s="16" t="str">
        <f t="shared" si="178"/>
        <v/>
      </c>
      <c r="AH1869" s="16">
        <f t="shared" si="179"/>
        <v>0</v>
      </c>
      <c r="AI1869" s="17" t="str">
        <f>IF('Peer Comparison Tool'!$D$12="NR","",IF($C1869='Peer Comparison Tool'!$D$9,COUNT('CECL &lt;50B Database'!$AI$1:AI1868)+1,""))</f>
        <v/>
      </c>
    </row>
    <row r="1870" spans="29:35" x14ac:dyDescent="0.25">
      <c r="AC1870" s="16" t="str">
        <f t="shared" si="174"/>
        <v/>
      </c>
      <c r="AD1870" s="16" t="str">
        <f t="shared" si="175"/>
        <v/>
      </c>
      <c r="AE1870" s="16" t="str">
        <f t="shared" si="176"/>
        <v/>
      </c>
      <c r="AF1870" s="16" t="str">
        <f t="shared" si="177"/>
        <v/>
      </c>
      <c r="AG1870" s="16" t="str">
        <f t="shared" si="178"/>
        <v/>
      </c>
      <c r="AH1870" s="16">
        <f t="shared" si="179"/>
        <v>0</v>
      </c>
      <c r="AI1870" s="17" t="str">
        <f>IF('Peer Comparison Tool'!$D$12="NR","",IF($C1870='Peer Comparison Tool'!$D$9,COUNT('CECL &lt;50B Database'!$AI$1:AI1869)+1,""))</f>
        <v/>
      </c>
    </row>
    <row r="1871" spans="29:35" x14ac:dyDescent="0.25">
      <c r="AC1871" s="16" t="str">
        <f t="shared" si="174"/>
        <v/>
      </c>
      <c r="AD1871" s="16" t="str">
        <f t="shared" si="175"/>
        <v/>
      </c>
      <c r="AE1871" s="16" t="str">
        <f t="shared" si="176"/>
        <v/>
      </c>
      <c r="AF1871" s="16" t="str">
        <f t="shared" si="177"/>
        <v/>
      </c>
      <c r="AG1871" s="16" t="str">
        <f t="shared" si="178"/>
        <v/>
      </c>
      <c r="AH1871" s="16">
        <f t="shared" si="179"/>
        <v>0</v>
      </c>
      <c r="AI1871" s="17" t="str">
        <f>IF('Peer Comparison Tool'!$D$12="NR","",IF($C1871='Peer Comparison Tool'!$D$9,COUNT('CECL &lt;50B Database'!$AI$1:AI1870)+1,""))</f>
        <v/>
      </c>
    </row>
    <row r="1872" spans="29:35" x14ac:dyDescent="0.25">
      <c r="AC1872" s="16" t="str">
        <f t="shared" si="174"/>
        <v/>
      </c>
      <c r="AD1872" s="16" t="str">
        <f t="shared" si="175"/>
        <v/>
      </c>
      <c r="AE1872" s="16" t="str">
        <f t="shared" si="176"/>
        <v/>
      </c>
      <c r="AF1872" s="16" t="str">
        <f t="shared" si="177"/>
        <v/>
      </c>
      <c r="AG1872" s="16" t="str">
        <f t="shared" si="178"/>
        <v/>
      </c>
      <c r="AH1872" s="16">
        <f t="shared" si="179"/>
        <v>0</v>
      </c>
      <c r="AI1872" s="17" t="str">
        <f>IF('Peer Comparison Tool'!$D$12="NR","",IF($C1872='Peer Comparison Tool'!$D$9,COUNT('CECL &lt;50B Database'!$AI$1:AI1871)+1,""))</f>
        <v/>
      </c>
    </row>
    <row r="1873" spans="29:35" x14ac:dyDescent="0.25">
      <c r="AC1873" s="16" t="str">
        <f t="shared" si="174"/>
        <v/>
      </c>
      <c r="AD1873" s="16" t="str">
        <f t="shared" si="175"/>
        <v/>
      </c>
      <c r="AE1873" s="16" t="str">
        <f t="shared" si="176"/>
        <v/>
      </c>
      <c r="AF1873" s="16" t="str">
        <f t="shared" si="177"/>
        <v/>
      </c>
      <c r="AG1873" s="16" t="str">
        <f t="shared" si="178"/>
        <v/>
      </c>
      <c r="AH1873" s="16">
        <f t="shared" si="179"/>
        <v>0</v>
      </c>
      <c r="AI1873" s="17" t="str">
        <f>IF('Peer Comparison Tool'!$D$12="NR","",IF($C1873='Peer Comparison Tool'!$D$9,COUNT('CECL &lt;50B Database'!$AI$1:AI1872)+1,""))</f>
        <v/>
      </c>
    </row>
    <row r="1874" spans="29:35" x14ac:dyDescent="0.25">
      <c r="AC1874" s="16" t="str">
        <f t="shared" si="174"/>
        <v/>
      </c>
      <c r="AD1874" s="16" t="str">
        <f t="shared" si="175"/>
        <v/>
      </c>
      <c r="AE1874" s="16" t="str">
        <f t="shared" si="176"/>
        <v/>
      </c>
      <c r="AF1874" s="16" t="str">
        <f t="shared" si="177"/>
        <v/>
      </c>
      <c r="AG1874" s="16" t="str">
        <f t="shared" si="178"/>
        <v/>
      </c>
      <c r="AH1874" s="16">
        <f t="shared" si="179"/>
        <v>0</v>
      </c>
      <c r="AI1874" s="17" t="str">
        <f>IF('Peer Comparison Tool'!$D$12="NR","",IF($C1874='Peer Comparison Tool'!$D$9,COUNT('CECL &lt;50B Database'!$AI$1:AI1873)+1,""))</f>
        <v/>
      </c>
    </row>
    <row r="1875" spans="29:35" x14ac:dyDescent="0.25">
      <c r="AC1875" s="16" t="str">
        <f t="shared" si="174"/>
        <v/>
      </c>
      <c r="AD1875" s="16" t="str">
        <f t="shared" si="175"/>
        <v/>
      </c>
      <c r="AE1875" s="16" t="str">
        <f t="shared" si="176"/>
        <v/>
      </c>
      <c r="AF1875" s="16" t="str">
        <f t="shared" si="177"/>
        <v/>
      </c>
      <c r="AG1875" s="16" t="str">
        <f t="shared" si="178"/>
        <v/>
      </c>
      <c r="AH1875" s="16">
        <f t="shared" si="179"/>
        <v>0</v>
      </c>
      <c r="AI1875" s="17" t="str">
        <f>IF('Peer Comparison Tool'!$D$12="NR","",IF($C1875='Peer Comparison Tool'!$D$9,COUNT('CECL &lt;50B Database'!$AI$1:AI1874)+1,""))</f>
        <v/>
      </c>
    </row>
    <row r="1876" spans="29:35" x14ac:dyDescent="0.25">
      <c r="AC1876" s="16" t="str">
        <f t="shared" si="174"/>
        <v/>
      </c>
      <c r="AD1876" s="16" t="str">
        <f t="shared" si="175"/>
        <v/>
      </c>
      <c r="AE1876" s="16" t="str">
        <f t="shared" si="176"/>
        <v/>
      </c>
      <c r="AF1876" s="16" t="str">
        <f t="shared" si="177"/>
        <v/>
      </c>
      <c r="AG1876" s="16" t="str">
        <f t="shared" si="178"/>
        <v/>
      </c>
      <c r="AH1876" s="16">
        <f t="shared" si="179"/>
        <v>0</v>
      </c>
      <c r="AI1876" s="17" t="str">
        <f>IF('Peer Comparison Tool'!$D$12="NR","",IF($C1876='Peer Comparison Tool'!$D$9,COUNT('CECL &lt;50B Database'!$AI$1:AI1875)+1,""))</f>
        <v/>
      </c>
    </row>
    <row r="1877" spans="29:35" x14ac:dyDescent="0.25">
      <c r="AC1877" s="16" t="str">
        <f t="shared" si="174"/>
        <v/>
      </c>
      <c r="AD1877" s="16" t="str">
        <f t="shared" si="175"/>
        <v/>
      </c>
      <c r="AE1877" s="16" t="str">
        <f t="shared" si="176"/>
        <v/>
      </c>
      <c r="AF1877" s="16" t="str">
        <f t="shared" si="177"/>
        <v/>
      </c>
      <c r="AG1877" s="16" t="str">
        <f t="shared" si="178"/>
        <v/>
      </c>
      <c r="AH1877" s="16">
        <f t="shared" si="179"/>
        <v>0</v>
      </c>
      <c r="AI1877" s="17" t="str">
        <f>IF('Peer Comparison Tool'!$D$12="NR","",IF($C1877='Peer Comparison Tool'!$D$9,COUNT('CECL &lt;50B Database'!$AI$1:AI1876)+1,""))</f>
        <v/>
      </c>
    </row>
    <row r="1878" spans="29:35" x14ac:dyDescent="0.25">
      <c r="AC1878" s="16" t="str">
        <f t="shared" si="174"/>
        <v/>
      </c>
      <c r="AD1878" s="16" t="str">
        <f t="shared" si="175"/>
        <v/>
      </c>
      <c r="AE1878" s="16" t="str">
        <f t="shared" si="176"/>
        <v/>
      </c>
      <c r="AF1878" s="16" t="str">
        <f t="shared" si="177"/>
        <v/>
      </c>
      <c r="AG1878" s="16" t="str">
        <f t="shared" si="178"/>
        <v/>
      </c>
      <c r="AH1878" s="16">
        <f t="shared" si="179"/>
        <v>0</v>
      </c>
      <c r="AI1878" s="17" t="str">
        <f>IF('Peer Comparison Tool'!$D$12="NR","",IF($C1878='Peer Comparison Tool'!$D$9,COUNT('CECL &lt;50B Database'!$AI$1:AI1877)+1,""))</f>
        <v/>
      </c>
    </row>
    <row r="1879" spans="29:35" x14ac:dyDescent="0.25">
      <c r="AC1879" s="16" t="str">
        <f t="shared" si="174"/>
        <v/>
      </c>
      <c r="AD1879" s="16" t="str">
        <f t="shared" si="175"/>
        <v/>
      </c>
      <c r="AE1879" s="16" t="str">
        <f t="shared" si="176"/>
        <v/>
      </c>
      <c r="AF1879" s="16" t="str">
        <f t="shared" si="177"/>
        <v/>
      </c>
      <c r="AG1879" s="16" t="str">
        <f t="shared" si="178"/>
        <v/>
      </c>
      <c r="AH1879" s="16">
        <f t="shared" si="179"/>
        <v>0</v>
      </c>
      <c r="AI1879" s="17" t="str">
        <f>IF('Peer Comparison Tool'!$D$12="NR","",IF($C1879='Peer Comparison Tool'!$D$9,COUNT('CECL &lt;50B Database'!$AI$1:AI1878)+1,""))</f>
        <v/>
      </c>
    </row>
    <row r="1880" spans="29:35" x14ac:dyDescent="0.25">
      <c r="AC1880" s="16" t="str">
        <f t="shared" si="174"/>
        <v/>
      </c>
      <c r="AD1880" s="16" t="str">
        <f t="shared" si="175"/>
        <v/>
      </c>
      <c r="AE1880" s="16" t="str">
        <f t="shared" si="176"/>
        <v/>
      </c>
      <c r="AF1880" s="16" t="str">
        <f t="shared" si="177"/>
        <v/>
      </c>
      <c r="AG1880" s="16" t="str">
        <f t="shared" si="178"/>
        <v/>
      </c>
      <c r="AH1880" s="16">
        <f t="shared" si="179"/>
        <v>0</v>
      </c>
      <c r="AI1880" s="17" t="str">
        <f>IF('Peer Comparison Tool'!$D$12="NR","",IF($C1880='Peer Comparison Tool'!$D$9,COUNT('CECL &lt;50B Database'!$AI$1:AI1879)+1,""))</f>
        <v/>
      </c>
    </row>
    <row r="1881" spans="29:35" x14ac:dyDescent="0.25">
      <c r="AC1881" s="16" t="str">
        <f t="shared" si="174"/>
        <v/>
      </c>
      <c r="AD1881" s="16" t="str">
        <f t="shared" si="175"/>
        <v/>
      </c>
      <c r="AE1881" s="16" t="str">
        <f t="shared" si="176"/>
        <v/>
      </c>
      <c r="AF1881" s="16" t="str">
        <f t="shared" si="177"/>
        <v/>
      </c>
      <c r="AG1881" s="16" t="str">
        <f t="shared" si="178"/>
        <v/>
      </c>
      <c r="AH1881" s="16">
        <f t="shared" si="179"/>
        <v>0</v>
      </c>
      <c r="AI1881" s="17" t="str">
        <f>IF('Peer Comparison Tool'!$D$12="NR","",IF($C1881='Peer Comparison Tool'!$D$9,COUNT('CECL &lt;50B Database'!$AI$1:AI1880)+1,""))</f>
        <v/>
      </c>
    </row>
    <row r="1882" spans="29:35" x14ac:dyDescent="0.25">
      <c r="AC1882" s="16" t="str">
        <f t="shared" si="174"/>
        <v/>
      </c>
      <c r="AD1882" s="16" t="str">
        <f t="shared" si="175"/>
        <v/>
      </c>
      <c r="AE1882" s="16" t="str">
        <f t="shared" si="176"/>
        <v/>
      </c>
      <c r="AF1882" s="16" t="str">
        <f t="shared" si="177"/>
        <v/>
      </c>
      <c r="AG1882" s="16" t="str">
        <f t="shared" si="178"/>
        <v/>
      </c>
      <c r="AH1882" s="16">
        <f t="shared" si="179"/>
        <v>0</v>
      </c>
      <c r="AI1882" s="17" t="str">
        <f>IF('Peer Comparison Tool'!$D$12="NR","",IF($C1882='Peer Comparison Tool'!$D$9,COUNT('CECL &lt;50B Database'!$AI$1:AI1881)+1,""))</f>
        <v/>
      </c>
    </row>
    <row r="1883" spans="29:35" x14ac:dyDescent="0.25">
      <c r="AC1883" s="16" t="str">
        <f t="shared" si="174"/>
        <v/>
      </c>
      <c r="AD1883" s="16" t="str">
        <f t="shared" si="175"/>
        <v/>
      </c>
      <c r="AE1883" s="16" t="str">
        <f t="shared" si="176"/>
        <v/>
      </c>
      <c r="AF1883" s="16" t="str">
        <f t="shared" si="177"/>
        <v/>
      </c>
      <c r="AG1883" s="16" t="str">
        <f t="shared" si="178"/>
        <v/>
      </c>
      <c r="AH1883" s="16">
        <f t="shared" si="179"/>
        <v>0</v>
      </c>
      <c r="AI1883" s="17" t="str">
        <f>IF('Peer Comparison Tool'!$D$12="NR","",IF($C1883='Peer Comparison Tool'!$D$9,COUNT('CECL &lt;50B Database'!$AI$1:AI1882)+1,""))</f>
        <v/>
      </c>
    </row>
    <row r="1884" spans="29:35" x14ac:dyDescent="0.25">
      <c r="AC1884" s="16" t="str">
        <f t="shared" si="174"/>
        <v/>
      </c>
      <c r="AD1884" s="16" t="str">
        <f t="shared" si="175"/>
        <v/>
      </c>
      <c r="AE1884" s="16" t="str">
        <f t="shared" si="176"/>
        <v/>
      </c>
      <c r="AF1884" s="16" t="str">
        <f t="shared" si="177"/>
        <v/>
      </c>
      <c r="AG1884" s="16" t="str">
        <f t="shared" si="178"/>
        <v/>
      </c>
      <c r="AH1884" s="16">
        <f t="shared" si="179"/>
        <v>0</v>
      </c>
      <c r="AI1884" s="17" t="str">
        <f>IF('Peer Comparison Tool'!$D$12="NR","",IF($C1884='Peer Comparison Tool'!$D$9,COUNT('CECL &lt;50B Database'!$AI$1:AI1883)+1,""))</f>
        <v/>
      </c>
    </row>
    <row r="1885" spans="29:35" x14ac:dyDescent="0.25">
      <c r="AC1885" s="16" t="str">
        <f t="shared" si="174"/>
        <v/>
      </c>
      <c r="AD1885" s="16" t="str">
        <f t="shared" si="175"/>
        <v/>
      </c>
      <c r="AE1885" s="16" t="str">
        <f t="shared" si="176"/>
        <v/>
      </c>
      <c r="AF1885" s="16" t="str">
        <f t="shared" si="177"/>
        <v/>
      </c>
      <c r="AG1885" s="16" t="str">
        <f t="shared" si="178"/>
        <v/>
      </c>
      <c r="AH1885" s="16">
        <f t="shared" si="179"/>
        <v>0</v>
      </c>
      <c r="AI1885" s="17" t="str">
        <f>IF('Peer Comparison Tool'!$D$12="NR","",IF($C1885='Peer Comparison Tool'!$D$9,COUNT('CECL &lt;50B Database'!$AI$1:AI1884)+1,""))</f>
        <v/>
      </c>
    </row>
    <row r="1886" spans="29:35" x14ac:dyDescent="0.25">
      <c r="AC1886" s="16" t="str">
        <f t="shared" si="174"/>
        <v/>
      </c>
      <c r="AD1886" s="16" t="str">
        <f t="shared" si="175"/>
        <v/>
      </c>
      <c r="AE1886" s="16" t="str">
        <f t="shared" si="176"/>
        <v/>
      </c>
      <c r="AF1886" s="16" t="str">
        <f t="shared" si="177"/>
        <v/>
      </c>
      <c r="AG1886" s="16" t="str">
        <f t="shared" si="178"/>
        <v/>
      </c>
      <c r="AH1886" s="16">
        <f t="shared" si="179"/>
        <v>0</v>
      </c>
      <c r="AI1886" s="17" t="str">
        <f>IF('Peer Comparison Tool'!$D$12="NR","",IF($C1886='Peer Comparison Tool'!$D$9,COUNT('CECL &lt;50B Database'!$AI$1:AI1885)+1,""))</f>
        <v/>
      </c>
    </row>
    <row r="1887" spans="29:35" x14ac:dyDescent="0.25">
      <c r="AC1887" s="16" t="str">
        <f t="shared" si="174"/>
        <v/>
      </c>
      <c r="AD1887" s="16" t="str">
        <f t="shared" si="175"/>
        <v/>
      </c>
      <c r="AE1887" s="16" t="str">
        <f t="shared" si="176"/>
        <v/>
      </c>
      <c r="AF1887" s="16" t="str">
        <f t="shared" si="177"/>
        <v/>
      </c>
      <c r="AG1887" s="16" t="str">
        <f t="shared" si="178"/>
        <v/>
      </c>
      <c r="AH1887" s="16">
        <f t="shared" si="179"/>
        <v>0</v>
      </c>
      <c r="AI1887" s="17" t="str">
        <f>IF('Peer Comparison Tool'!$D$12="NR","",IF($C1887='Peer Comparison Tool'!$D$9,COUNT('CECL &lt;50B Database'!$AI$1:AI1886)+1,""))</f>
        <v/>
      </c>
    </row>
    <row r="1888" spans="29:35" x14ac:dyDescent="0.25">
      <c r="AC1888" s="16" t="str">
        <f t="shared" si="174"/>
        <v/>
      </c>
      <c r="AD1888" s="16" t="str">
        <f t="shared" si="175"/>
        <v/>
      </c>
      <c r="AE1888" s="16" t="str">
        <f t="shared" si="176"/>
        <v/>
      </c>
      <c r="AF1888" s="16" t="str">
        <f t="shared" si="177"/>
        <v/>
      </c>
      <c r="AG1888" s="16" t="str">
        <f t="shared" si="178"/>
        <v/>
      </c>
      <c r="AH1888" s="16">
        <f t="shared" si="179"/>
        <v>0</v>
      </c>
      <c r="AI1888" s="17" t="str">
        <f>IF('Peer Comparison Tool'!$D$12="NR","",IF($C1888='Peer Comparison Tool'!$D$9,COUNT('CECL &lt;50B Database'!$AI$1:AI1887)+1,""))</f>
        <v/>
      </c>
    </row>
    <row r="1889" spans="29:35" x14ac:dyDescent="0.25">
      <c r="AC1889" s="16" t="str">
        <f t="shared" si="174"/>
        <v/>
      </c>
      <c r="AD1889" s="16" t="str">
        <f t="shared" si="175"/>
        <v/>
      </c>
      <c r="AE1889" s="16" t="str">
        <f t="shared" si="176"/>
        <v/>
      </c>
      <c r="AF1889" s="16" t="str">
        <f t="shared" si="177"/>
        <v/>
      </c>
      <c r="AG1889" s="16" t="str">
        <f t="shared" si="178"/>
        <v/>
      </c>
      <c r="AH1889" s="16">
        <f t="shared" si="179"/>
        <v>0</v>
      </c>
      <c r="AI1889" s="17" t="str">
        <f>IF('Peer Comparison Tool'!$D$12="NR","",IF($C1889='Peer Comparison Tool'!$D$9,COUNT('CECL &lt;50B Database'!$AI$1:AI1888)+1,""))</f>
        <v/>
      </c>
    </row>
    <row r="1890" spans="29:35" x14ac:dyDescent="0.25">
      <c r="AC1890" s="16" t="str">
        <f t="shared" si="174"/>
        <v/>
      </c>
      <c r="AD1890" s="16" t="str">
        <f t="shared" si="175"/>
        <v/>
      </c>
      <c r="AE1890" s="16" t="str">
        <f t="shared" si="176"/>
        <v/>
      </c>
      <c r="AF1890" s="16" t="str">
        <f t="shared" si="177"/>
        <v/>
      </c>
      <c r="AG1890" s="16" t="str">
        <f t="shared" si="178"/>
        <v/>
      </c>
      <c r="AH1890" s="16">
        <f t="shared" si="179"/>
        <v>0</v>
      </c>
      <c r="AI1890" s="17" t="str">
        <f>IF('Peer Comparison Tool'!$D$12="NR","",IF($C1890='Peer Comparison Tool'!$D$9,COUNT('CECL &lt;50B Database'!$AI$1:AI1889)+1,""))</f>
        <v/>
      </c>
    </row>
    <row r="1891" spans="29:35" x14ac:dyDescent="0.25">
      <c r="AC1891" s="16" t="str">
        <f t="shared" si="174"/>
        <v/>
      </c>
      <c r="AD1891" s="16" t="str">
        <f t="shared" si="175"/>
        <v/>
      </c>
      <c r="AE1891" s="16" t="str">
        <f t="shared" si="176"/>
        <v/>
      </c>
      <c r="AF1891" s="16" t="str">
        <f t="shared" si="177"/>
        <v/>
      </c>
      <c r="AG1891" s="16" t="str">
        <f t="shared" si="178"/>
        <v/>
      </c>
      <c r="AH1891" s="16">
        <f t="shared" si="179"/>
        <v>0</v>
      </c>
      <c r="AI1891" s="17" t="str">
        <f>IF('Peer Comparison Tool'!$D$12="NR","",IF($C1891='Peer Comparison Tool'!$D$9,COUNT('CECL &lt;50B Database'!$AI$1:AI1890)+1,""))</f>
        <v/>
      </c>
    </row>
    <row r="1892" spans="29:35" x14ac:dyDescent="0.25">
      <c r="AC1892" s="16" t="str">
        <f t="shared" si="174"/>
        <v/>
      </c>
      <c r="AD1892" s="16" t="str">
        <f t="shared" si="175"/>
        <v/>
      </c>
      <c r="AE1892" s="16" t="str">
        <f t="shared" si="176"/>
        <v/>
      </c>
      <c r="AF1892" s="16" t="str">
        <f t="shared" si="177"/>
        <v/>
      </c>
      <c r="AG1892" s="16" t="str">
        <f t="shared" si="178"/>
        <v/>
      </c>
      <c r="AH1892" s="16">
        <f t="shared" si="179"/>
        <v>0</v>
      </c>
      <c r="AI1892" s="17" t="str">
        <f>IF('Peer Comparison Tool'!$D$12="NR","",IF($C1892='Peer Comparison Tool'!$D$9,COUNT('CECL &lt;50B Database'!$AI$1:AI1891)+1,""))</f>
        <v/>
      </c>
    </row>
    <row r="1893" spans="29:35" x14ac:dyDescent="0.25">
      <c r="AC1893" s="16" t="str">
        <f t="shared" si="174"/>
        <v/>
      </c>
      <c r="AD1893" s="16" t="str">
        <f t="shared" si="175"/>
        <v/>
      </c>
      <c r="AE1893" s="16" t="str">
        <f t="shared" si="176"/>
        <v/>
      </c>
      <c r="AF1893" s="16" t="str">
        <f t="shared" si="177"/>
        <v/>
      </c>
      <c r="AG1893" s="16" t="str">
        <f t="shared" si="178"/>
        <v/>
      </c>
      <c r="AH1893" s="16">
        <f t="shared" si="179"/>
        <v>0</v>
      </c>
      <c r="AI1893" s="17" t="str">
        <f>IF('Peer Comparison Tool'!$D$12="NR","",IF($C1893='Peer Comparison Tool'!$D$9,COUNT('CECL &lt;50B Database'!$AI$1:AI1892)+1,""))</f>
        <v/>
      </c>
    </row>
    <row r="1894" spans="29:35" x14ac:dyDescent="0.25">
      <c r="AC1894" s="16" t="str">
        <f t="shared" si="174"/>
        <v/>
      </c>
      <c r="AD1894" s="16" t="str">
        <f t="shared" si="175"/>
        <v/>
      </c>
      <c r="AE1894" s="16" t="str">
        <f t="shared" si="176"/>
        <v/>
      </c>
      <c r="AF1894" s="16" t="str">
        <f t="shared" si="177"/>
        <v/>
      </c>
      <c r="AG1894" s="16" t="str">
        <f t="shared" si="178"/>
        <v/>
      </c>
      <c r="AH1894" s="16">
        <f t="shared" si="179"/>
        <v>0</v>
      </c>
      <c r="AI1894" s="17" t="str">
        <f>IF('Peer Comparison Tool'!$D$12="NR","",IF($C1894='Peer Comparison Tool'!$D$9,COUNT('CECL &lt;50B Database'!$AI$1:AI1893)+1,""))</f>
        <v/>
      </c>
    </row>
    <row r="1895" spans="29:35" x14ac:dyDescent="0.25">
      <c r="AC1895" s="16" t="str">
        <f t="shared" si="174"/>
        <v/>
      </c>
      <c r="AD1895" s="16" t="str">
        <f t="shared" si="175"/>
        <v/>
      </c>
      <c r="AE1895" s="16" t="str">
        <f t="shared" si="176"/>
        <v/>
      </c>
      <c r="AF1895" s="16" t="str">
        <f t="shared" si="177"/>
        <v/>
      </c>
      <c r="AG1895" s="16" t="str">
        <f t="shared" si="178"/>
        <v/>
      </c>
      <c r="AH1895" s="16">
        <f t="shared" si="179"/>
        <v>0</v>
      </c>
      <c r="AI1895" s="17" t="str">
        <f>IF('Peer Comparison Tool'!$D$12="NR","",IF($C1895='Peer Comparison Tool'!$D$9,COUNT('CECL &lt;50B Database'!$AI$1:AI1894)+1,""))</f>
        <v/>
      </c>
    </row>
    <row r="1896" spans="29:35" x14ac:dyDescent="0.25">
      <c r="AC1896" s="16" t="str">
        <f t="shared" si="174"/>
        <v/>
      </c>
      <c r="AD1896" s="16" t="str">
        <f t="shared" si="175"/>
        <v/>
      </c>
      <c r="AE1896" s="16" t="str">
        <f t="shared" si="176"/>
        <v/>
      </c>
      <c r="AF1896" s="16" t="str">
        <f t="shared" si="177"/>
        <v/>
      </c>
      <c r="AG1896" s="16" t="str">
        <f t="shared" si="178"/>
        <v/>
      </c>
      <c r="AH1896" s="16">
        <f t="shared" si="179"/>
        <v>0</v>
      </c>
      <c r="AI1896" s="17" t="str">
        <f>IF('Peer Comparison Tool'!$D$12="NR","",IF($C1896='Peer Comparison Tool'!$D$9,COUNT('CECL &lt;50B Database'!$AI$1:AI1895)+1,""))</f>
        <v/>
      </c>
    </row>
    <row r="1897" spans="29:35" x14ac:dyDescent="0.25">
      <c r="AC1897" s="16" t="str">
        <f t="shared" si="174"/>
        <v/>
      </c>
      <c r="AD1897" s="16" t="str">
        <f t="shared" si="175"/>
        <v/>
      </c>
      <c r="AE1897" s="16" t="str">
        <f t="shared" si="176"/>
        <v/>
      </c>
      <c r="AF1897" s="16" t="str">
        <f t="shared" si="177"/>
        <v/>
      </c>
      <c r="AG1897" s="16" t="str">
        <f t="shared" si="178"/>
        <v/>
      </c>
      <c r="AH1897" s="16">
        <f t="shared" si="179"/>
        <v>0</v>
      </c>
      <c r="AI1897" s="17" t="str">
        <f>IF('Peer Comparison Tool'!$D$12="NR","",IF($C1897='Peer Comparison Tool'!$D$9,COUNT('CECL &lt;50B Database'!$AI$1:AI1896)+1,""))</f>
        <v/>
      </c>
    </row>
    <row r="1898" spans="29:35" x14ac:dyDescent="0.25">
      <c r="AC1898" s="16" t="str">
        <f t="shared" si="174"/>
        <v/>
      </c>
      <c r="AD1898" s="16" t="str">
        <f t="shared" si="175"/>
        <v/>
      </c>
      <c r="AE1898" s="16" t="str">
        <f t="shared" si="176"/>
        <v/>
      </c>
      <c r="AF1898" s="16" t="str">
        <f t="shared" si="177"/>
        <v/>
      </c>
      <c r="AG1898" s="16" t="str">
        <f t="shared" si="178"/>
        <v/>
      </c>
      <c r="AH1898" s="16">
        <f t="shared" si="179"/>
        <v>0</v>
      </c>
      <c r="AI1898" s="17" t="str">
        <f>IF('Peer Comparison Tool'!$D$12="NR","",IF($C1898='Peer Comparison Tool'!$D$9,COUNT('CECL &lt;50B Database'!$AI$1:AI1897)+1,""))</f>
        <v/>
      </c>
    </row>
    <row r="1899" spans="29:35" x14ac:dyDescent="0.25">
      <c r="AC1899" s="16" t="str">
        <f t="shared" si="174"/>
        <v/>
      </c>
      <c r="AD1899" s="16" t="str">
        <f t="shared" si="175"/>
        <v/>
      </c>
      <c r="AE1899" s="16" t="str">
        <f t="shared" si="176"/>
        <v/>
      </c>
      <c r="AF1899" s="16" t="str">
        <f t="shared" si="177"/>
        <v/>
      </c>
      <c r="AG1899" s="16" t="str">
        <f t="shared" si="178"/>
        <v/>
      </c>
      <c r="AH1899" s="16">
        <f t="shared" si="179"/>
        <v>0</v>
      </c>
      <c r="AI1899" s="17" t="str">
        <f>IF('Peer Comparison Tool'!$D$12="NR","",IF($C1899='Peer Comparison Tool'!$D$9,COUNT('CECL &lt;50B Database'!$AI$1:AI1898)+1,""))</f>
        <v/>
      </c>
    </row>
    <row r="1900" spans="29:35" x14ac:dyDescent="0.25">
      <c r="AC1900" s="16" t="str">
        <f t="shared" si="174"/>
        <v/>
      </c>
      <c r="AD1900" s="16" t="str">
        <f t="shared" si="175"/>
        <v/>
      </c>
      <c r="AE1900" s="16" t="str">
        <f t="shared" si="176"/>
        <v/>
      </c>
      <c r="AF1900" s="16" t="str">
        <f t="shared" si="177"/>
        <v/>
      </c>
      <c r="AG1900" s="16" t="str">
        <f t="shared" si="178"/>
        <v/>
      </c>
      <c r="AH1900" s="16">
        <f t="shared" si="179"/>
        <v>0</v>
      </c>
      <c r="AI1900" s="17" t="str">
        <f>IF('Peer Comparison Tool'!$D$12="NR","",IF($C1900='Peer Comparison Tool'!$D$9,COUNT('CECL &lt;50B Database'!$AI$1:AI1899)+1,""))</f>
        <v/>
      </c>
    </row>
    <row r="1901" spans="29:35" x14ac:dyDescent="0.25">
      <c r="AC1901" s="16" t="str">
        <f t="shared" si="174"/>
        <v/>
      </c>
      <c r="AD1901" s="16" t="str">
        <f t="shared" si="175"/>
        <v/>
      </c>
      <c r="AE1901" s="16" t="str">
        <f t="shared" si="176"/>
        <v/>
      </c>
      <c r="AF1901" s="16" t="str">
        <f t="shared" si="177"/>
        <v/>
      </c>
      <c r="AG1901" s="16" t="str">
        <f t="shared" si="178"/>
        <v/>
      </c>
      <c r="AH1901" s="16">
        <f t="shared" si="179"/>
        <v>0</v>
      </c>
      <c r="AI1901" s="17" t="str">
        <f>IF('Peer Comparison Tool'!$D$12="NR","",IF($C1901='Peer Comparison Tool'!$D$9,COUNT('CECL &lt;50B Database'!$AI$1:AI1900)+1,""))</f>
        <v/>
      </c>
    </row>
    <row r="1902" spans="29:35" x14ac:dyDescent="0.25">
      <c r="AC1902" s="16" t="str">
        <f t="shared" si="174"/>
        <v/>
      </c>
      <c r="AD1902" s="16" t="str">
        <f t="shared" si="175"/>
        <v/>
      </c>
      <c r="AE1902" s="16" t="str">
        <f t="shared" si="176"/>
        <v/>
      </c>
      <c r="AF1902" s="16" t="str">
        <f t="shared" si="177"/>
        <v/>
      </c>
      <c r="AG1902" s="16" t="str">
        <f t="shared" si="178"/>
        <v/>
      </c>
      <c r="AH1902" s="16">
        <f t="shared" si="179"/>
        <v>0</v>
      </c>
      <c r="AI1902" s="17" t="str">
        <f>IF('Peer Comparison Tool'!$D$12="NR","",IF($C1902='Peer Comparison Tool'!$D$9,COUNT('CECL &lt;50B Database'!$AI$1:AI1901)+1,""))</f>
        <v/>
      </c>
    </row>
    <row r="1903" spans="29:35" x14ac:dyDescent="0.25">
      <c r="AC1903" s="16" t="str">
        <f t="shared" si="174"/>
        <v/>
      </c>
      <c r="AD1903" s="16" t="str">
        <f t="shared" si="175"/>
        <v/>
      </c>
      <c r="AE1903" s="16" t="str">
        <f t="shared" si="176"/>
        <v/>
      </c>
      <c r="AF1903" s="16" t="str">
        <f t="shared" si="177"/>
        <v/>
      </c>
      <c r="AG1903" s="16" t="str">
        <f t="shared" si="178"/>
        <v/>
      </c>
      <c r="AH1903" s="16">
        <f t="shared" si="179"/>
        <v>0</v>
      </c>
      <c r="AI1903" s="17" t="str">
        <f>IF('Peer Comparison Tool'!$D$12="NR","",IF($C1903='Peer Comparison Tool'!$D$9,COUNT('CECL &lt;50B Database'!$AI$1:AI1902)+1,""))</f>
        <v/>
      </c>
    </row>
    <row r="1904" spans="29:35" x14ac:dyDescent="0.25">
      <c r="AC1904" s="16" t="str">
        <f t="shared" si="174"/>
        <v/>
      </c>
      <c r="AD1904" s="16" t="str">
        <f t="shared" si="175"/>
        <v/>
      </c>
      <c r="AE1904" s="16" t="str">
        <f t="shared" si="176"/>
        <v/>
      </c>
      <c r="AF1904" s="16" t="str">
        <f t="shared" si="177"/>
        <v/>
      </c>
      <c r="AG1904" s="16" t="str">
        <f t="shared" si="178"/>
        <v/>
      </c>
      <c r="AH1904" s="16">
        <f t="shared" si="179"/>
        <v>0</v>
      </c>
      <c r="AI1904" s="17" t="str">
        <f>IF('Peer Comparison Tool'!$D$12="NR","",IF($C1904='Peer Comparison Tool'!$D$9,COUNT('CECL &lt;50B Database'!$AI$1:AI1903)+1,""))</f>
        <v/>
      </c>
    </row>
    <row r="1905" spans="29:35" x14ac:dyDescent="0.25">
      <c r="AC1905" s="16" t="str">
        <f t="shared" si="174"/>
        <v/>
      </c>
      <c r="AD1905" s="16" t="str">
        <f t="shared" si="175"/>
        <v/>
      </c>
      <c r="AE1905" s="16" t="str">
        <f t="shared" si="176"/>
        <v/>
      </c>
      <c r="AF1905" s="16" t="str">
        <f t="shared" si="177"/>
        <v/>
      </c>
      <c r="AG1905" s="16" t="str">
        <f t="shared" si="178"/>
        <v/>
      </c>
      <c r="AH1905" s="16">
        <f t="shared" si="179"/>
        <v>0</v>
      </c>
      <c r="AI1905" s="17" t="str">
        <f>IF('Peer Comparison Tool'!$D$12="NR","",IF($C1905='Peer Comparison Tool'!$D$9,COUNT('CECL &lt;50B Database'!$AI$1:AI1904)+1,""))</f>
        <v/>
      </c>
    </row>
    <row r="1906" spans="29:35" x14ac:dyDescent="0.25">
      <c r="AC1906" s="16" t="str">
        <f t="shared" si="174"/>
        <v/>
      </c>
      <c r="AD1906" s="16" t="str">
        <f t="shared" si="175"/>
        <v/>
      </c>
      <c r="AE1906" s="16" t="str">
        <f t="shared" si="176"/>
        <v/>
      </c>
      <c r="AF1906" s="16" t="str">
        <f t="shared" si="177"/>
        <v/>
      </c>
      <c r="AG1906" s="16" t="str">
        <f t="shared" si="178"/>
        <v/>
      </c>
      <c r="AH1906" s="16">
        <f t="shared" si="179"/>
        <v>0</v>
      </c>
      <c r="AI1906" s="17" t="str">
        <f>IF('Peer Comparison Tool'!$D$12="NR","",IF($C1906='Peer Comparison Tool'!$D$9,COUNT('CECL &lt;50B Database'!$AI$1:AI1905)+1,""))</f>
        <v/>
      </c>
    </row>
    <row r="1907" spans="29:35" x14ac:dyDescent="0.25">
      <c r="AC1907" s="16" t="str">
        <f t="shared" si="174"/>
        <v/>
      </c>
      <c r="AD1907" s="16" t="str">
        <f t="shared" si="175"/>
        <v/>
      </c>
      <c r="AE1907" s="16" t="str">
        <f t="shared" si="176"/>
        <v/>
      </c>
      <c r="AF1907" s="16" t="str">
        <f t="shared" si="177"/>
        <v/>
      </c>
      <c r="AG1907" s="16" t="str">
        <f t="shared" si="178"/>
        <v/>
      </c>
      <c r="AH1907" s="16">
        <f t="shared" si="179"/>
        <v>0</v>
      </c>
      <c r="AI1907" s="17" t="str">
        <f>IF('Peer Comparison Tool'!$D$12="NR","",IF($C1907='Peer Comparison Tool'!$D$9,COUNT('CECL &lt;50B Database'!$AI$1:AI1906)+1,""))</f>
        <v/>
      </c>
    </row>
    <row r="1908" spans="29:35" x14ac:dyDescent="0.25">
      <c r="AC1908" s="16" t="str">
        <f t="shared" si="174"/>
        <v/>
      </c>
      <c r="AD1908" s="16" t="str">
        <f t="shared" si="175"/>
        <v/>
      </c>
      <c r="AE1908" s="16" t="str">
        <f t="shared" si="176"/>
        <v/>
      </c>
      <c r="AF1908" s="16" t="str">
        <f t="shared" si="177"/>
        <v/>
      </c>
      <c r="AG1908" s="16" t="str">
        <f t="shared" si="178"/>
        <v/>
      </c>
      <c r="AH1908" s="16">
        <f t="shared" si="179"/>
        <v>0</v>
      </c>
      <c r="AI1908" s="17" t="str">
        <f>IF('Peer Comparison Tool'!$D$12="NR","",IF($C1908='Peer Comparison Tool'!$D$9,COUNT('CECL &lt;50B Database'!$AI$1:AI1907)+1,""))</f>
        <v/>
      </c>
    </row>
    <row r="1909" spans="29:35" x14ac:dyDescent="0.25">
      <c r="AC1909" s="16" t="str">
        <f t="shared" si="174"/>
        <v/>
      </c>
      <c r="AD1909" s="16" t="str">
        <f t="shared" si="175"/>
        <v/>
      </c>
      <c r="AE1909" s="16" t="str">
        <f t="shared" si="176"/>
        <v/>
      </c>
      <c r="AF1909" s="16" t="str">
        <f t="shared" si="177"/>
        <v/>
      </c>
      <c r="AG1909" s="16" t="str">
        <f t="shared" si="178"/>
        <v/>
      </c>
      <c r="AH1909" s="16">
        <f t="shared" si="179"/>
        <v>0</v>
      </c>
      <c r="AI1909" s="17" t="str">
        <f>IF('Peer Comparison Tool'!$D$12="NR","",IF($C1909='Peer Comparison Tool'!$D$9,COUNT('CECL &lt;50B Database'!$AI$1:AI1908)+1,""))</f>
        <v/>
      </c>
    </row>
    <row r="1910" spans="29:35" x14ac:dyDescent="0.25">
      <c r="AC1910" s="16" t="str">
        <f t="shared" si="174"/>
        <v/>
      </c>
      <c r="AD1910" s="16" t="str">
        <f t="shared" si="175"/>
        <v/>
      </c>
      <c r="AE1910" s="16" t="str">
        <f t="shared" si="176"/>
        <v/>
      </c>
      <c r="AF1910" s="16" t="str">
        <f t="shared" si="177"/>
        <v/>
      </c>
      <c r="AG1910" s="16" t="str">
        <f t="shared" si="178"/>
        <v/>
      </c>
      <c r="AH1910" s="16">
        <f t="shared" si="179"/>
        <v>0</v>
      </c>
      <c r="AI1910" s="17" t="str">
        <f>IF('Peer Comparison Tool'!$D$12="NR","",IF($C1910='Peer Comparison Tool'!$D$9,COUNT('CECL &lt;50B Database'!$AI$1:AI1909)+1,""))</f>
        <v/>
      </c>
    </row>
    <row r="1911" spans="29:35" x14ac:dyDescent="0.25">
      <c r="AC1911" s="16" t="str">
        <f t="shared" si="174"/>
        <v/>
      </c>
      <c r="AD1911" s="16" t="str">
        <f t="shared" si="175"/>
        <v/>
      </c>
      <c r="AE1911" s="16" t="str">
        <f t="shared" si="176"/>
        <v/>
      </c>
      <c r="AF1911" s="16" t="str">
        <f t="shared" si="177"/>
        <v/>
      </c>
      <c r="AG1911" s="16" t="str">
        <f t="shared" si="178"/>
        <v/>
      </c>
      <c r="AH1911" s="16">
        <f t="shared" si="179"/>
        <v>0</v>
      </c>
      <c r="AI1911" s="17" t="str">
        <f>IF('Peer Comparison Tool'!$D$12="NR","",IF($C1911='Peer Comparison Tool'!$D$9,COUNT('CECL &lt;50B Database'!$AI$1:AI1910)+1,""))</f>
        <v/>
      </c>
    </row>
    <row r="1912" spans="29:35" x14ac:dyDescent="0.25">
      <c r="AC1912" s="16" t="str">
        <f t="shared" si="174"/>
        <v/>
      </c>
      <c r="AD1912" s="16" t="str">
        <f t="shared" si="175"/>
        <v/>
      </c>
      <c r="AE1912" s="16" t="str">
        <f t="shared" si="176"/>
        <v/>
      </c>
      <c r="AF1912" s="16" t="str">
        <f t="shared" si="177"/>
        <v/>
      </c>
      <c r="AG1912" s="16" t="str">
        <f t="shared" si="178"/>
        <v/>
      </c>
      <c r="AH1912" s="16">
        <f t="shared" si="179"/>
        <v>0</v>
      </c>
      <c r="AI1912" s="17" t="str">
        <f>IF('Peer Comparison Tool'!$D$12="NR","",IF($C1912='Peer Comparison Tool'!$D$9,COUNT('CECL &lt;50B Database'!$AI$1:AI1911)+1,""))</f>
        <v/>
      </c>
    </row>
    <row r="1913" spans="29:35" x14ac:dyDescent="0.25">
      <c r="AC1913" s="16" t="str">
        <f t="shared" si="174"/>
        <v/>
      </c>
      <c r="AD1913" s="16" t="str">
        <f t="shared" si="175"/>
        <v/>
      </c>
      <c r="AE1913" s="16" t="str">
        <f t="shared" si="176"/>
        <v/>
      </c>
      <c r="AF1913" s="16" t="str">
        <f t="shared" si="177"/>
        <v/>
      </c>
      <c r="AG1913" s="16" t="str">
        <f t="shared" si="178"/>
        <v/>
      </c>
      <c r="AH1913" s="16">
        <f t="shared" si="179"/>
        <v>0</v>
      </c>
      <c r="AI1913" s="17" t="str">
        <f>IF('Peer Comparison Tool'!$D$12="NR","",IF($C1913='Peer Comparison Tool'!$D$9,COUNT('CECL &lt;50B Database'!$AI$1:AI1912)+1,""))</f>
        <v/>
      </c>
    </row>
    <row r="1914" spans="29:35" x14ac:dyDescent="0.25">
      <c r="AC1914" s="16" t="str">
        <f t="shared" si="174"/>
        <v/>
      </c>
      <c r="AD1914" s="16" t="str">
        <f t="shared" si="175"/>
        <v/>
      </c>
      <c r="AE1914" s="16" t="str">
        <f t="shared" si="176"/>
        <v/>
      </c>
      <c r="AF1914" s="16" t="str">
        <f t="shared" si="177"/>
        <v/>
      </c>
      <c r="AG1914" s="16" t="str">
        <f t="shared" si="178"/>
        <v/>
      </c>
      <c r="AH1914" s="16">
        <f t="shared" si="179"/>
        <v>0</v>
      </c>
      <c r="AI1914" s="17" t="str">
        <f>IF('Peer Comparison Tool'!$D$12="NR","",IF($C1914='Peer Comparison Tool'!$D$9,COUNT('CECL &lt;50B Database'!$AI$1:AI1913)+1,""))</f>
        <v/>
      </c>
    </row>
    <row r="1915" spans="29:35" x14ac:dyDescent="0.25">
      <c r="AC1915" s="16" t="str">
        <f t="shared" si="174"/>
        <v/>
      </c>
      <c r="AD1915" s="16" t="str">
        <f t="shared" si="175"/>
        <v/>
      </c>
      <c r="AE1915" s="16" t="str">
        <f t="shared" si="176"/>
        <v/>
      </c>
      <c r="AF1915" s="16" t="str">
        <f t="shared" si="177"/>
        <v/>
      </c>
      <c r="AG1915" s="16" t="str">
        <f t="shared" si="178"/>
        <v/>
      </c>
      <c r="AH1915" s="16">
        <f t="shared" si="179"/>
        <v>0</v>
      </c>
      <c r="AI1915" s="17" t="str">
        <f>IF('Peer Comparison Tool'!$D$12="NR","",IF($C1915='Peer Comparison Tool'!$D$9,COUNT('CECL &lt;50B Database'!$AI$1:AI1914)+1,""))</f>
        <v/>
      </c>
    </row>
    <row r="1916" spans="29:35" x14ac:dyDescent="0.25">
      <c r="AC1916" s="16" t="str">
        <f t="shared" si="174"/>
        <v/>
      </c>
      <c r="AD1916" s="16" t="str">
        <f t="shared" si="175"/>
        <v/>
      </c>
      <c r="AE1916" s="16" t="str">
        <f t="shared" si="176"/>
        <v/>
      </c>
      <c r="AF1916" s="16" t="str">
        <f t="shared" si="177"/>
        <v/>
      </c>
      <c r="AG1916" s="16" t="str">
        <f t="shared" si="178"/>
        <v/>
      </c>
      <c r="AH1916" s="16">
        <f t="shared" si="179"/>
        <v>0</v>
      </c>
      <c r="AI1916" s="17" t="str">
        <f>IF('Peer Comparison Tool'!$D$12="NR","",IF($C1916='Peer Comparison Tool'!$D$9,COUNT('CECL &lt;50B Database'!$AI$1:AI1915)+1,""))</f>
        <v/>
      </c>
    </row>
    <row r="1917" spans="29:35" x14ac:dyDescent="0.25">
      <c r="AC1917" s="16" t="str">
        <f t="shared" si="174"/>
        <v/>
      </c>
      <c r="AD1917" s="16" t="str">
        <f t="shared" si="175"/>
        <v/>
      </c>
      <c r="AE1917" s="16" t="str">
        <f t="shared" si="176"/>
        <v/>
      </c>
      <c r="AF1917" s="16" t="str">
        <f t="shared" si="177"/>
        <v/>
      </c>
      <c r="AG1917" s="16" t="str">
        <f t="shared" si="178"/>
        <v/>
      </c>
      <c r="AH1917" s="16">
        <f t="shared" si="179"/>
        <v>0</v>
      </c>
      <c r="AI1917" s="17" t="str">
        <f>IF('Peer Comparison Tool'!$D$12="NR","",IF($C1917='Peer Comparison Tool'!$D$9,COUNT('CECL &lt;50B Database'!$AI$1:AI1916)+1,""))</f>
        <v/>
      </c>
    </row>
    <row r="1918" spans="29:35" x14ac:dyDescent="0.25">
      <c r="AC1918" s="16" t="str">
        <f t="shared" si="174"/>
        <v/>
      </c>
      <c r="AD1918" s="16" t="str">
        <f t="shared" si="175"/>
        <v/>
      </c>
      <c r="AE1918" s="16" t="str">
        <f t="shared" si="176"/>
        <v/>
      </c>
      <c r="AF1918" s="16" t="str">
        <f t="shared" si="177"/>
        <v/>
      </c>
      <c r="AG1918" s="16" t="str">
        <f t="shared" si="178"/>
        <v/>
      </c>
      <c r="AH1918" s="16">
        <f t="shared" si="179"/>
        <v>0</v>
      </c>
      <c r="AI1918" s="17" t="str">
        <f>IF('Peer Comparison Tool'!$D$12="NR","",IF($C1918='Peer Comparison Tool'!$D$9,COUNT('CECL &lt;50B Database'!$AI$1:AI1917)+1,""))</f>
        <v/>
      </c>
    </row>
    <row r="1919" spans="29:35" x14ac:dyDescent="0.25">
      <c r="AC1919" s="16" t="str">
        <f t="shared" si="174"/>
        <v/>
      </c>
      <c r="AD1919" s="16" t="str">
        <f t="shared" si="175"/>
        <v/>
      </c>
      <c r="AE1919" s="16" t="str">
        <f t="shared" si="176"/>
        <v/>
      </c>
      <c r="AF1919" s="16" t="str">
        <f t="shared" si="177"/>
        <v/>
      </c>
      <c r="AG1919" s="16" t="str">
        <f t="shared" si="178"/>
        <v/>
      </c>
      <c r="AH1919" s="16">
        <f t="shared" si="179"/>
        <v>0</v>
      </c>
      <c r="AI1919" s="17" t="str">
        <f>IF('Peer Comparison Tool'!$D$12="NR","",IF($C1919='Peer Comparison Tool'!$D$9,COUNT('CECL &lt;50B Database'!$AI$1:AI1918)+1,""))</f>
        <v/>
      </c>
    </row>
    <row r="1920" spans="29:35" x14ac:dyDescent="0.25">
      <c r="AC1920" s="16" t="str">
        <f t="shared" si="174"/>
        <v/>
      </c>
      <c r="AD1920" s="16" t="str">
        <f t="shared" si="175"/>
        <v/>
      </c>
      <c r="AE1920" s="16" t="str">
        <f t="shared" si="176"/>
        <v/>
      </c>
      <c r="AF1920" s="16" t="str">
        <f t="shared" si="177"/>
        <v/>
      </c>
      <c r="AG1920" s="16" t="str">
        <f t="shared" si="178"/>
        <v/>
      </c>
      <c r="AH1920" s="16">
        <f t="shared" si="179"/>
        <v>0</v>
      </c>
      <c r="AI1920" s="17" t="str">
        <f>IF('Peer Comparison Tool'!$D$12="NR","",IF($C1920='Peer Comparison Tool'!$D$9,COUNT('CECL &lt;50B Database'!$AI$1:AI1919)+1,""))</f>
        <v/>
      </c>
    </row>
    <row r="1921" spans="29:35" x14ac:dyDescent="0.25">
      <c r="AC1921" s="16" t="str">
        <f t="shared" si="174"/>
        <v/>
      </c>
      <c r="AD1921" s="16" t="str">
        <f t="shared" si="175"/>
        <v/>
      </c>
      <c r="AE1921" s="16" t="str">
        <f t="shared" si="176"/>
        <v/>
      </c>
      <c r="AF1921" s="16" t="str">
        <f t="shared" si="177"/>
        <v/>
      </c>
      <c r="AG1921" s="16" t="str">
        <f t="shared" si="178"/>
        <v/>
      </c>
      <c r="AH1921" s="16">
        <f t="shared" si="179"/>
        <v>0</v>
      </c>
      <c r="AI1921" s="17" t="str">
        <f>IF('Peer Comparison Tool'!$D$12="NR","",IF($C1921='Peer Comparison Tool'!$D$9,COUNT('CECL &lt;50B Database'!$AI$1:AI1920)+1,""))</f>
        <v/>
      </c>
    </row>
    <row r="1922" spans="29:35" x14ac:dyDescent="0.25">
      <c r="AC1922" s="16" t="str">
        <f t="shared" si="174"/>
        <v/>
      </c>
      <c r="AD1922" s="16" t="str">
        <f t="shared" si="175"/>
        <v/>
      </c>
      <c r="AE1922" s="16" t="str">
        <f t="shared" si="176"/>
        <v/>
      </c>
      <c r="AF1922" s="16" t="str">
        <f t="shared" si="177"/>
        <v/>
      </c>
      <c r="AG1922" s="16" t="str">
        <f t="shared" si="178"/>
        <v/>
      </c>
      <c r="AH1922" s="16">
        <f t="shared" si="179"/>
        <v>0</v>
      </c>
      <c r="AI1922" s="17" t="str">
        <f>IF('Peer Comparison Tool'!$D$12="NR","",IF($C1922='Peer Comparison Tool'!$D$9,COUNT('CECL &lt;50B Database'!$AI$1:AI1921)+1,""))</f>
        <v/>
      </c>
    </row>
    <row r="1923" spans="29:35" x14ac:dyDescent="0.25">
      <c r="AC1923" s="16" t="str">
        <f t="shared" ref="AC1923:AC1986" si="180">IF(AND($G1923&gt;=10000000,$G1923&lt;50000000),$K1923,"")</f>
        <v/>
      </c>
      <c r="AD1923" s="16" t="str">
        <f t="shared" ref="AD1923:AD1986" si="181">IF(AND($G1923&gt;=5000000,$G1923&lt;9999999),$K1923,"")</f>
        <v/>
      </c>
      <c r="AE1923" s="16" t="str">
        <f t="shared" ref="AE1923:AE1986" si="182">IF(AND($G1923&gt;=1000000,$G1923&lt;4999999),$K1923,"")</f>
        <v/>
      </c>
      <c r="AF1923" s="16" t="str">
        <f t="shared" ref="AF1923:AF1986" si="183">IF(AND($G1923&gt;=500000,$G1923&lt;999999),$K1923,"")</f>
        <v/>
      </c>
      <c r="AG1923" s="16" t="str">
        <f t="shared" ref="AG1923:AG1986" si="184">IF(AND($G1923&gt;=100000,$G1923&lt;499999),$K1923,"")</f>
        <v/>
      </c>
      <c r="AH1923" s="16">
        <f t="shared" ref="AH1923:AH1986" si="185">IF(AND($G1923&gt;=0,$G1923&lt;99999),$K1923,"")</f>
        <v>0</v>
      </c>
      <c r="AI1923" s="17" t="str">
        <f>IF('Peer Comparison Tool'!$D$12="NR","",IF($C1923='Peer Comparison Tool'!$D$9,COUNT('CECL &lt;50B Database'!$AI$1:AI1922)+1,""))</f>
        <v/>
      </c>
    </row>
    <row r="1924" spans="29:35" x14ac:dyDescent="0.25">
      <c r="AC1924" s="16" t="str">
        <f t="shared" si="180"/>
        <v/>
      </c>
      <c r="AD1924" s="16" t="str">
        <f t="shared" si="181"/>
        <v/>
      </c>
      <c r="AE1924" s="16" t="str">
        <f t="shared" si="182"/>
        <v/>
      </c>
      <c r="AF1924" s="16" t="str">
        <f t="shared" si="183"/>
        <v/>
      </c>
      <c r="AG1924" s="16" t="str">
        <f t="shared" si="184"/>
        <v/>
      </c>
      <c r="AH1924" s="16">
        <f t="shared" si="185"/>
        <v>0</v>
      </c>
      <c r="AI1924" s="17" t="str">
        <f>IF('Peer Comparison Tool'!$D$12="NR","",IF($C1924='Peer Comparison Tool'!$D$9,COUNT('CECL &lt;50B Database'!$AI$1:AI1923)+1,""))</f>
        <v/>
      </c>
    </row>
    <row r="1925" spans="29:35" x14ac:dyDescent="0.25">
      <c r="AC1925" s="16" t="str">
        <f t="shared" si="180"/>
        <v/>
      </c>
      <c r="AD1925" s="16" t="str">
        <f t="shared" si="181"/>
        <v/>
      </c>
      <c r="AE1925" s="16" t="str">
        <f t="shared" si="182"/>
        <v/>
      </c>
      <c r="AF1925" s="16" t="str">
        <f t="shared" si="183"/>
        <v/>
      </c>
      <c r="AG1925" s="16" t="str">
        <f t="shared" si="184"/>
        <v/>
      </c>
      <c r="AH1925" s="16">
        <f t="shared" si="185"/>
        <v>0</v>
      </c>
      <c r="AI1925" s="17" t="str">
        <f>IF('Peer Comparison Tool'!$D$12="NR","",IF($C1925='Peer Comparison Tool'!$D$9,COUNT('CECL &lt;50B Database'!$AI$1:AI1924)+1,""))</f>
        <v/>
      </c>
    </row>
    <row r="1926" spans="29:35" x14ac:dyDescent="0.25">
      <c r="AC1926" s="16" t="str">
        <f t="shared" si="180"/>
        <v/>
      </c>
      <c r="AD1926" s="16" t="str">
        <f t="shared" si="181"/>
        <v/>
      </c>
      <c r="AE1926" s="16" t="str">
        <f t="shared" si="182"/>
        <v/>
      </c>
      <c r="AF1926" s="16" t="str">
        <f t="shared" si="183"/>
        <v/>
      </c>
      <c r="AG1926" s="16" t="str">
        <f t="shared" si="184"/>
        <v/>
      </c>
      <c r="AH1926" s="16">
        <f t="shared" si="185"/>
        <v>0</v>
      </c>
      <c r="AI1926" s="17" t="str">
        <f>IF('Peer Comparison Tool'!$D$12="NR","",IF($C1926='Peer Comparison Tool'!$D$9,COUNT('CECL &lt;50B Database'!$AI$1:AI1925)+1,""))</f>
        <v/>
      </c>
    </row>
    <row r="1927" spans="29:35" x14ac:dyDescent="0.25">
      <c r="AC1927" s="16" t="str">
        <f t="shared" si="180"/>
        <v/>
      </c>
      <c r="AD1927" s="16" t="str">
        <f t="shared" si="181"/>
        <v/>
      </c>
      <c r="AE1927" s="16" t="str">
        <f t="shared" si="182"/>
        <v/>
      </c>
      <c r="AF1927" s="16" t="str">
        <f t="shared" si="183"/>
        <v/>
      </c>
      <c r="AG1927" s="16" t="str">
        <f t="shared" si="184"/>
        <v/>
      </c>
      <c r="AH1927" s="16">
        <f t="shared" si="185"/>
        <v>0</v>
      </c>
      <c r="AI1927" s="17" t="str">
        <f>IF('Peer Comparison Tool'!$D$12="NR","",IF($C1927='Peer Comparison Tool'!$D$9,COUNT('CECL &lt;50B Database'!$AI$1:AI1926)+1,""))</f>
        <v/>
      </c>
    </row>
    <row r="1928" spans="29:35" x14ac:dyDescent="0.25">
      <c r="AC1928" s="16" t="str">
        <f t="shared" si="180"/>
        <v/>
      </c>
      <c r="AD1928" s="16" t="str">
        <f t="shared" si="181"/>
        <v/>
      </c>
      <c r="AE1928" s="16" t="str">
        <f t="shared" si="182"/>
        <v/>
      </c>
      <c r="AF1928" s="16" t="str">
        <f t="shared" si="183"/>
        <v/>
      </c>
      <c r="AG1928" s="16" t="str">
        <f t="shared" si="184"/>
        <v/>
      </c>
      <c r="AH1928" s="16">
        <f t="shared" si="185"/>
        <v>0</v>
      </c>
      <c r="AI1928" s="17" t="str">
        <f>IF('Peer Comparison Tool'!$D$12="NR","",IF($C1928='Peer Comparison Tool'!$D$9,COUNT('CECL &lt;50B Database'!$AI$1:AI1927)+1,""))</f>
        <v/>
      </c>
    </row>
    <row r="1929" spans="29:35" x14ac:dyDescent="0.25">
      <c r="AC1929" s="16" t="str">
        <f t="shared" si="180"/>
        <v/>
      </c>
      <c r="AD1929" s="16" t="str">
        <f t="shared" si="181"/>
        <v/>
      </c>
      <c r="AE1929" s="16" t="str">
        <f t="shared" si="182"/>
        <v/>
      </c>
      <c r="AF1929" s="16" t="str">
        <f t="shared" si="183"/>
        <v/>
      </c>
      <c r="AG1929" s="16" t="str">
        <f t="shared" si="184"/>
        <v/>
      </c>
      <c r="AH1929" s="16">
        <f t="shared" si="185"/>
        <v>0</v>
      </c>
      <c r="AI1929" s="17" t="str">
        <f>IF('Peer Comparison Tool'!$D$12="NR","",IF($C1929='Peer Comparison Tool'!$D$9,COUNT('CECL &lt;50B Database'!$AI$1:AI1928)+1,""))</f>
        <v/>
      </c>
    </row>
    <row r="1930" spans="29:35" x14ac:dyDescent="0.25">
      <c r="AC1930" s="16" t="str">
        <f t="shared" si="180"/>
        <v/>
      </c>
      <c r="AD1930" s="16" t="str">
        <f t="shared" si="181"/>
        <v/>
      </c>
      <c r="AE1930" s="16" t="str">
        <f t="shared" si="182"/>
        <v/>
      </c>
      <c r="AF1930" s="16" t="str">
        <f t="shared" si="183"/>
        <v/>
      </c>
      <c r="AG1930" s="16" t="str">
        <f t="shared" si="184"/>
        <v/>
      </c>
      <c r="AH1930" s="16">
        <f t="shared" si="185"/>
        <v>0</v>
      </c>
      <c r="AI1930" s="17" t="str">
        <f>IF('Peer Comparison Tool'!$D$12="NR","",IF($C1930='Peer Comparison Tool'!$D$9,COUNT('CECL &lt;50B Database'!$AI$1:AI1929)+1,""))</f>
        <v/>
      </c>
    </row>
    <row r="1931" spans="29:35" x14ac:dyDescent="0.25">
      <c r="AC1931" s="16" t="str">
        <f t="shared" si="180"/>
        <v/>
      </c>
      <c r="AD1931" s="16" t="str">
        <f t="shared" si="181"/>
        <v/>
      </c>
      <c r="AE1931" s="16" t="str">
        <f t="shared" si="182"/>
        <v/>
      </c>
      <c r="AF1931" s="16" t="str">
        <f t="shared" si="183"/>
        <v/>
      </c>
      <c r="AG1931" s="16" t="str">
        <f t="shared" si="184"/>
        <v/>
      </c>
      <c r="AH1931" s="16">
        <f t="shared" si="185"/>
        <v>0</v>
      </c>
      <c r="AI1931" s="17" t="str">
        <f>IF('Peer Comparison Tool'!$D$12="NR","",IF($C1931='Peer Comparison Tool'!$D$9,COUNT('CECL &lt;50B Database'!$AI$1:AI1930)+1,""))</f>
        <v/>
      </c>
    </row>
    <row r="1932" spans="29:35" x14ac:dyDescent="0.25">
      <c r="AC1932" s="16" t="str">
        <f t="shared" si="180"/>
        <v/>
      </c>
      <c r="AD1932" s="16" t="str">
        <f t="shared" si="181"/>
        <v/>
      </c>
      <c r="AE1932" s="16" t="str">
        <f t="shared" si="182"/>
        <v/>
      </c>
      <c r="AF1932" s="16" t="str">
        <f t="shared" si="183"/>
        <v/>
      </c>
      <c r="AG1932" s="16" t="str">
        <f t="shared" si="184"/>
        <v/>
      </c>
      <c r="AH1932" s="16">
        <f t="shared" si="185"/>
        <v>0</v>
      </c>
      <c r="AI1932" s="17" t="str">
        <f>IF('Peer Comparison Tool'!$D$12="NR","",IF($C1932='Peer Comparison Tool'!$D$9,COUNT('CECL &lt;50B Database'!$AI$1:AI1931)+1,""))</f>
        <v/>
      </c>
    </row>
    <row r="1933" spans="29:35" x14ac:dyDescent="0.25">
      <c r="AC1933" s="16" t="str">
        <f t="shared" si="180"/>
        <v/>
      </c>
      <c r="AD1933" s="16" t="str">
        <f t="shared" si="181"/>
        <v/>
      </c>
      <c r="AE1933" s="16" t="str">
        <f t="shared" si="182"/>
        <v/>
      </c>
      <c r="AF1933" s="16" t="str">
        <f t="shared" si="183"/>
        <v/>
      </c>
      <c r="AG1933" s="16" t="str">
        <f t="shared" si="184"/>
        <v/>
      </c>
      <c r="AH1933" s="16">
        <f t="shared" si="185"/>
        <v>0</v>
      </c>
      <c r="AI1933" s="17" t="str">
        <f>IF('Peer Comparison Tool'!$D$12="NR","",IF($C1933='Peer Comparison Tool'!$D$9,COUNT('CECL &lt;50B Database'!$AI$1:AI1932)+1,""))</f>
        <v/>
      </c>
    </row>
    <row r="1934" spans="29:35" x14ac:dyDescent="0.25">
      <c r="AC1934" s="16" t="str">
        <f t="shared" si="180"/>
        <v/>
      </c>
      <c r="AD1934" s="16" t="str">
        <f t="shared" si="181"/>
        <v/>
      </c>
      <c r="AE1934" s="16" t="str">
        <f t="shared" si="182"/>
        <v/>
      </c>
      <c r="AF1934" s="16" t="str">
        <f t="shared" si="183"/>
        <v/>
      </c>
      <c r="AG1934" s="16" t="str">
        <f t="shared" si="184"/>
        <v/>
      </c>
      <c r="AH1934" s="16">
        <f t="shared" si="185"/>
        <v>0</v>
      </c>
      <c r="AI1934" s="17" t="str">
        <f>IF('Peer Comparison Tool'!$D$12="NR","",IF($C1934='Peer Comparison Tool'!$D$9,COUNT('CECL &lt;50B Database'!$AI$1:AI1933)+1,""))</f>
        <v/>
      </c>
    </row>
    <row r="1935" spans="29:35" x14ac:dyDescent="0.25">
      <c r="AC1935" s="16" t="str">
        <f t="shared" si="180"/>
        <v/>
      </c>
      <c r="AD1935" s="16" t="str">
        <f t="shared" si="181"/>
        <v/>
      </c>
      <c r="AE1935" s="16" t="str">
        <f t="shared" si="182"/>
        <v/>
      </c>
      <c r="AF1935" s="16" t="str">
        <f t="shared" si="183"/>
        <v/>
      </c>
      <c r="AG1935" s="16" t="str">
        <f t="shared" si="184"/>
        <v/>
      </c>
      <c r="AH1935" s="16">
        <f t="shared" si="185"/>
        <v>0</v>
      </c>
      <c r="AI1935" s="17" t="str">
        <f>IF('Peer Comparison Tool'!$D$12="NR","",IF($C1935='Peer Comparison Tool'!$D$9,COUNT('CECL &lt;50B Database'!$AI$1:AI1934)+1,""))</f>
        <v/>
      </c>
    </row>
    <row r="1936" spans="29:35" x14ac:dyDescent="0.25">
      <c r="AC1936" s="16" t="str">
        <f t="shared" si="180"/>
        <v/>
      </c>
      <c r="AD1936" s="16" t="str">
        <f t="shared" si="181"/>
        <v/>
      </c>
      <c r="AE1936" s="16" t="str">
        <f t="shared" si="182"/>
        <v/>
      </c>
      <c r="AF1936" s="16" t="str">
        <f t="shared" si="183"/>
        <v/>
      </c>
      <c r="AG1936" s="16" t="str">
        <f t="shared" si="184"/>
        <v/>
      </c>
      <c r="AH1936" s="16">
        <f t="shared" si="185"/>
        <v>0</v>
      </c>
      <c r="AI1936" s="17" t="str">
        <f>IF('Peer Comparison Tool'!$D$12="NR","",IF($C1936='Peer Comparison Tool'!$D$9,COUNT('CECL &lt;50B Database'!$AI$1:AI1935)+1,""))</f>
        <v/>
      </c>
    </row>
    <row r="1937" spans="29:35" x14ac:dyDescent="0.25">
      <c r="AC1937" s="16" t="str">
        <f t="shared" si="180"/>
        <v/>
      </c>
      <c r="AD1937" s="16" t="str">
        <f t="shared" si="181"/>
        <v/>
      </c>
      <c r="AE1937" s="16" t="str">
        <f t="shared" si="182"/>
        <v/>
      </c>
      <c r="AF1937" s="16" t="str">
        <f t="shared" si="183"/>
        <v/>
      </c>
      <c r="AG1937" s="16" t="str">
        <f t="shared" si="184"/>
        <v/>
      </c>
      <c r="AH1937" s="16">
        <f t="shared" si="185"/>
        <v>0</v>
      </c>
      <c r="AI1937" s="17" t="str">
        <f>IF('Peer Comparison Tool'!$D$12="NR","",IF($C1937='Peer Comparison Tool'!$D$9,COUNT('CECL &lt;50B Database'!$AI$1:AI1936)+1,""))</f>
        <v/>
      </c>
    </row>
    <row r="1938" spans="29:35" x14ac:dyDescent="0.25">
      <c r="AC1938" s="16" t="str">
        <f t="shared" si="180"/>
        <v/>
      </c>
      <c r="AD1938" s="16" t="str">
        <f t="shared" si="181"/>
        <v/>
      </c>
      <c r="AE1938" s="16" t="str">
        <f t="shared" si="182"/>
        <v/>
      </c>
      <c r="AF1938" s="16" t="str">
        <f t="shared" si="183"/>
        <v/>
      </c>
      <c r="AG1938" s="16" t="str">
        <f t="shared" si="184"/>
        <v/>
      </c>
      <c r="AH1938" s="16">
        <f t="shared" si="185"/>
        <v>0</v>
      </c>
      <c r="AI1938" s="17" t="str">
        <f>IF('Peer Comparison Tool'!$D$12="NR","",IF($C1938='Peer Comparison Tool'!$D$9,COUNT('CECL &lt;50B Database'!$AI$1:AI1937)+1,""))</f>
        <v/>
      </c>
    </row>
    <row r="1939" spans="29:35" x14ac:dyDescent="0.25">
      <c r="AC1939" s="16" t="str">
        <f t="shared" si="180"/>
        <v/>
      </c>
      <c r="AD1939" s="16" t="str">
        <f t="shared" si="181"/>
        <v/>
      </c>
      <c r="AE1939" s="16" t="str">
        <f t="shared" si="182"/>
        <v/>
      </c>
      <c r="AF1939" s="16" t="str">
        <f t="shared" si="183"/>
        <v/>
      </c>
      <c r="AG1939" s="16" t="str">
        <f t="shared" si="184"/>
        <v/>
      </c>
      <c r="AH1939" s="16">
        <f t="shared" si="185"/>
        <v>0</v>
      </c>
      <c r="AI1939" s="17" t="str">
        <f>IF('Peer Comparison Tool'!$D$12="NR","",IF($C1939='Peer Comparison Tool'!$D$9,COUNT('CECL &lt;50B Database'!$AI$1:AI1938)+1,""))</f>
        <v/>
      </c>
    </row>
    <row r="1940" spans="29:35" x14ac:dyDescent="0.25">
      <c r="AC1940" s="16" t="str">
        <f t="shared" si="180"/>
        <v/>
      </c>
      <c r="AD1940" s="16" t="str">
        <f t="shared" si="181"/>
        <v/>
      </c>
      <c r="AE1940" s="16" t="str">
        <f t="shared" si="182"/>
        <v/>
      </c>
      <c r="AF1940" s="16" t="str">
        <f t="shared" si="183"/>
        <v/>
      </c>
      <c r="AG1940" s="16" t="str">
        <f t="shared" si="184"/>
        <v/>
      </c>
      <c r="AH1940" s="16">
        <f t="shared" si="185"/>
        <v>0</v>
      </c>
      <c r="AI1940" s="17" t="str">
        <f>IF('Peer Comparison Tool'!$D$12="NR","",IF($C1940='Peer Comparison Tool'!$D$9,COUNT('CECL &lt;50B Database'!$AI$1:AI1939)+1,""))</f>
        <v/>
      </c>
    </row>
    <row r="1941" spans="29:35" x14ac:dyDescent="0.25">
      <c r="AC1941" s="16" t="str">
        <f t="shared" si="180"/>
        <v/>
      </c>
      <c r="AD1941" s="16" t="str">
        <f t="shared" si="181"/>
        <v/>
      </c>
      <c r="AE1941" s="16" t="str">
        <f t="shared" si="182"/>
        <v/>
      </c>
      <c r="AF1941" s="16" t="str">
        <f t="shared" si="183"/>
        <v/>
      </c>
      <c r="AG1941" s="16" t="str">
        <f t="shared" si="184"/>
        <v/>
      </c>
      <c r="AH1941" s="16">
        <f t="shared" si="185"/>
        <v>0</v>
      </c>
      <c r="AI1941" s="17" t="str">
        <f>IF('Peer Comparison Tool'!$D$12="NR","",IF($C1941='Peer Comparison Tool'!$D$9,COUNT('CECL &lt;50B Database'!$AI$1:AI1940)+1,""))</f>
        <v/>
      </c>
    </row>
    <row r="1942" spans="29:35" x14ac:dyDescent="0.25">
      <c r="AC1942" s="16" t="str">
        <f t="shared" si="180"/>
        <v/>
      </c>
      <c r="AD1942" s="16" t="str">
        <f t="shared" si="181"/>
        <v/>
      </c>
      <c r="AE1942" s="16" t="str">
        <f t="shared" si="182"/>
        <v/>
      </c>
      <c r="AF1942" s="16" t="str">
        <f t="shared" si="183"/>
        <v/>
      </c>
      <c r="AG1942" s="16" t="str">
        <f t="shared" si="184"/>
        <v/>
      </c>
      <c r="AH1942" s="16">
        <f t="shared" si="185"/>
        <v>0</v>
      </c>
      <c r="AI1942" s="17" t="str">
        <f>IF('Peer Comparison Tool'!$D$12="NR","",IF($C1942='Peer Comparison Tool'!$D$9,COUNT('CECL &lt;50B Database'!$AI$1:AI1941)+1,""))</f>
        <v/>
      </c>
    </row>
    <row r="1943" spans="29:35" x14ac:dyDescent="0.25">
      <c r="AC1943" s="16" t="str">
        <f t="shared" si="180"/>
        <v/>
      </c>
      <c r="AD1943" s="16" t="str">
        <f t="shared" si="181"/>
        <v/>
      </c>
      <c r="AE1943" s="16" t="str">
        <f t="shared" si="182"/>
        <v/>
      </c>
      <c r="AF1943" s="16" t="str">
        <f t="shared" si="183"/>
        <v/>
      </c>
      <c r="AG1943" s="16" t="str">
        <f t="shared" si="184"/>
        <v/>
      </c>
      <c r="AH1943" s="16">
        <f t="shared" si="185"/>
        <v>0</v>
      </c>
      <c r="AI1943" s="17" t="str">
        <f>IF('Peer Comparison Tool'!$D$12="NR","",IF($C1943='Peer Comparison Tool'!$D$9,COUNT('CECL &lt;50B Database'!$AI$1:AI1942)+1,""))</f>
        <v/>
      </c>
    </row>
    <row r="1944" spans="29:35" x14ac:dyDescent="0.25">
      <c r="AC1944" s="16" t="str">
        <f t="shared" si="180"/>
        <v/>
      </c>
      <c r="AD1944" s="16" t="str">
        <f t="shared" si="181"/>
        <v/>
      </c>
      <c r="AE1944" s="16" t="str">
        <f t="shared" si="182"/>
        <v/>
      </c>
      <c r="AF1944" s="16" t="str">
        <f t="shared" si="183"/>
        <v/>
      </c>
      <c r="AG1944" s="16" t="str">
        <f t="shared" si="184"/>
        <v/>
      </c>
      <c r="AH1944" s="16">
        <f t="shared" si="185"/>
        <v>0</v>
      </c>
      <c r="AI1944" s="17" t="str">
        <f>IF('Peer Comparison Tool'!$D$12="NR","",IF($C1944='Peer Comparison Tool'!$D$9,COUNT('CECL &lt;50B Database'!$AI$1:AI1943)+1,""))</f>
        <v/>
      </c>
    </row>
    <row r="1945" spans="29:35" x14ac:dyDescent="0.25">
      <c r="AC1945" s="16" t="str">
        <f t="shared" si="180"/>
        <v/>
      </c>
      <c r="AD1945" s="16" t="str">
        <f t="shared" si="181"/>
        <v/>
      </c>
      <c r="AE1945" s="16" t="str">
        <f t="shared" si="182"/>
        <v/>
      </c>
      <c r="AF1945" s="16" t="str">
        <f t="shared" si="183"/>
        <v/>
      </c>
      <c r="AG1945" s="16" t="str">
        <f t="shared" si="184"/>
        <v/>
      </c>
      <c r="AH1945" s="16">
        <f t="shared" si="185"/>
        <v>0</v>
      </c>
      <c r="AI1945" s="17" t="str">
        <f>IF('Peer Comparison Tool'!$D$12="NR","",IF($C1945='Peer Comparison Tool'!$D$9,COUNT('CECL &lt;50B Database'!$AI$1:AI1944)+1,""))</f>
        <v/>
      </c>
    </row>
    <row r="1946" spans="29:35" x14ac:dyDescent="0.25">
      <c r="AC1946" s="16" t="str">
        <f t="shared" si="180"/>
        <v/>
      </c>
      <c r="AD1946" s="16" t="str">
        <f t="shared" si="181"/>
        <v/>
      </c>
      <c r="AE1946" s="16" t="str">
        <f t="shared" si="182"/>
        <v/>
      </c>
      <c r="AF1946" s="16" t="str">
        <f t="shared" si="183"/>
        <v/>
      </c>
      <c r="AG1946" s="16" t="str">
        <f t="shared" si="184"/>
        <v/>
      </c>
      <c r="AH1946" s="16">
        <f t="shared" si="185"/>
        <v>0</v>
      </c>
      <c r="AI1946" s="17" t="str">
        <f>IF('Peer Comparison Tool'!$D$12="NR","",IF($C1946='Peer Comparison Tool'!$D$9,COUNT('CECL &lt;50B Database'!$AI$1:AI1945)+1,""))</f>
        <v/>
      </c>
    </row>
    <row r="1947" spans="29:35" x14ac:dyDescent="0.25">
      <c r="AC1947" s="16" t="str">
        <f t="shared" si="180"/>
        <v/>
      </c>
      <c r="AD1947" s="16" t="str">
        <f t="shared" si="181"/>
        <v/>
      </c>
      <c r="AE1947" s="16" t="str">
        <f t="shared" si="182"/>
        <v/>
      </c>
      <c r="AF1947" s="16" t="str">
        <f t="shared" si="183"/>
        <v/>
      </c>
      <c r="AG1947" s="16" t="str">
        <f t="shared" si="184"/>
        <v/>
      </c>
      <c r="AH1947" s="16">
        <f t="shared" si="185"/>
        <v>0</v>
      </c>
      <c r="AI1947" s="17" t="str">
        <f>IF('Peer Comparison Tool'!$D$12="NR","",IF($C1947='Peer Comparison Tool'!$D$9,COUNT('CECL &lt;50B Database'!$AI$1:AI1946)+1,""))</f>
        <v/>
      </c>
    </row>
    <row r="1948" spans="29:35" x14ac:dyDescent="0.25">
      <c r="AC1948" s="16" t="str">
        <f t="shared" si="180"/>
        <v/>
      </c>
      <c r="AD1948" s="16" t="str">
        <f t="shared" si="181"/>
        <v/>
      </c>
      <c r="AE1948" s="16" t="str">
        <f t="shared" si="182"/>
        <v/>
      </c>
      <c r="AF1948" s="16" t="str">
        <f t="shared" si="183"/>
        <v/>
      </c>
      <c r="AG1948" s="16" t="str">
        <f t="shared" si="184"/>
        <v/>
      </c>
      <c r="AH1948" s="16">
        <f t="shared" si="185"/>
        <v>0</v>
      </c>
      <c r="AI1948" s="17" t="str">
        <f>IF('Peer Comparison Tool'!$D$12="NR","",IF($C1948='Peer Comparison Tool'!$D$9,COUNT('CECL &lt;50B Database'!$AI$1:AI1947)+1,""))</f>
        <v/>
      </c>
    </row>
    <row r="1949" spans="29:35" x14ac:dyDescent="0.25">
      <c r="AC1949" s="16" t="str">
        <f t="shared" si="180"/>
        <v/>
      </c>
      <c r="AD1949" s="16" t="str">
        <f t="shared" si="181"/>
        <v/>
      </c>
      <c r="AE1949" s="16" t="str">
        <f t="shared" si="182"/>
        <v/>
      </c>
      <c r="AF1949" s="16" t="str">
        <f t="shared" si="183"/>
        <v/>
      </c>
      <c r="AG1949" s="16" t="str">
        <f t="shared" si="184"/>
        <v/>
      </c>
      <c r="AH1949" s="16">
        <f t="shared" si="185"/>
        <v>0</v>
      </c>
      <c r="AI1949" s="17" t="str">
        <f>IF('Peer Comparison Tool'!$D$12="NR","",IF($C1949='Peer Comparison Tool'!$D$9,COUNT('CECL &lt;50B Database'!$AI$1:AI1948)+1,""))</f>
        <v/>
      </c>
    </row>
    <row r="1950" spans="29:35" x14ac:dyDescent="0.25">
      <c r="AC1950" s="16" t="str">
        <f t="shared" si="180"/>
        <v/>
      </c>
      <c r="AD1950" s="16" t="str">
        <f t="shared" si="181"/>
        <v/>
      </c>
      <c r="AE1950" s="16" t="str">
        <f t="shared" si="182"/>
        <v/>
      </c>
      <c r="AF1950" s="16" t="str">
        <f t="shared" si="183"/>
        <v/>
      </c>
      <c r="AG1950" s="16" t="str">
        <f t="shared" si="184"/>
        <v/>
      </c>
      <c r="AH1950" s="16">
        <f t="shared" si="185"/>
        <v>0</v>
      </c>
      <c r="AI1950" s="17" t="str">
        <f>IF('Peer Comparison Tool'!$D$12="NR","",IF($C1950='Peer Comparison Tool'!$D$9,COUNT('CECL &lt;50B Database'!$AI$1:AI1949)+1,""))</f>
        <v/>
      </c>
    </row>
    <row r="1951" spans="29:35" x14ac:dyDescent="0.25">
      <c r="AC1951" s="16" t="str">
        <f t="shared" si="180"/>
        <v/>
      </c>
      <c r="AD1951" s="16" t="str">
        <f t="shared" si="181"/>
        <v/>
      </c>
      <c r="AE1951" s="16" t="str">
        <f t="shared" si="182"/>
        <v/>
      </c>
      <c r="AF1951" s="16" t="str">
        <f t="shared" si="183"/>
        <v/>
      </c>
      <c r="AG1951" s="16" t="str">
        <f t="shared" si="184"/>
        <v/>
      </c>
      <c r="AH1951" s="16">
        <f t="shared" si="185"/>
        <v>0</v>
      </c>
      <c r="AI1951" s="17" t="str">
        <f>IF('Peer Comparison Tool'!$D$12="NR","",IF($C1951='Peer Comparison Tool'!$D$9,COUNT('CECL &lt;50B Database'!$AI$1:AI1950)+1,""))</f>
        <v/>
      </c>
    </row>
    <row r="1952" spans="29:35" x14ac:dyDescent="0.25">
      <c r="AC1952" s="16" t="str">
        <f t="shared" si="180"/>
        <v/>
      </c>
      <c r="AD1952" s="16" t="str">
        <f t="shared" si="181"/>
        <v/>
      </c>
      <c r="AE1952" s="16" t="str">
        <f t="shared" si="182"/>
        <v/>
      </c>
      <c r="AF1952" s="16" t="str">
        <f t="shared" si="183"/>
        <v/>
      </c>
      <c r="AG1952" s="16" t="str">
        <f t="shared" si="184"/>
        <v/>
      </c>
      <c r="AH1952" s="16">
        <f t="shared" si="185"/>
        <v>0</v>
      </c>
      <c r="AI1952" s="17" t="str">
        <f>IF('Peer Comparison Tool'!$D$12="NR","",IF($C1952='Peer Comparison Tool'!$D$9,COUNT('CECL &lt;50B Database'!$AI$1:AI1951)+1,""))</f>
        <v/>
      </c>
    </row>
    <row r="1953" spans="29:35" x14ac:dyDescent="0.25">
      <c r="AC1953" s="16" t="str">
        <f t="shared" si="180"/>
        <v/>
      </c>
      <c r="AD1953" s="16" t="str">
        <f t="shared" si="181"/>
        <v/>
      </c>
      <c r="AE1953" s="16" t="str">
        <f t="shared" si="182"/>
        <v/>
      </c>
      <c r="AF1953" s="16" t="str">
        <f t="shared" si="183"/>
        <v/>
      </c>
      <c r="AG1953" s="16" t="str">
        <f t="shared" si="184"/>
        <v/>
      </c>
      <c r="AH1953" s="16">
        <f t="shared" si="185"/>
        <v>0</v>
      </c>
      <c r="AI1953" s="17" t="str">
        <f>IF('Peer Comparison Tool'!$D$12="NR","",IF($C1953='Peer Comparison Tool'!$D$9,COUNT('CECL &lt;50B Database'!$AI$1:AI1952)+1,""))</f>
        <v/>
      </c>
    </row>
    <row r="1954" spans="29:35" x14ac:dyDescent="0.25">
      <c r="AC1954" s="16" t="str">
        <f t="shared" si="180"/>
        <v/>
      </c>
      <c r="AD1954" s="16" t="str">
        <f t="shared" si="181"/>
        <v/>
      </c>
      <c r="AE1954" s="16" t="str">
        <f t="shared" si="182"/>
        <v/>
      </c>
      <c r="AF1954" s="16" t="str">
        <f t="shared" si="183"/>
        <v/>
      </c>
      <c r="AG1954" s="16" t="str">
        <f t="shared" si="184"/>
        <v/>
      </c>
      <c r="AH1954" s="16">
        <f t="shared" si="185"/>
        <v>0</v>
      </c>
      <c r="AI1954" s="17" t="str">
        <f>IF('Peer Comparison Tool'!$D$12="NR","",IF($C1954='Peer Comparison Tool'!$D$9,COUNT('CECL &lt;50B Database'!$AI$1:AI1953)+1,""))</f>
        <v/>
      </c>
    </row>
    <row r="1955" spans="29:35" x14ac:dyDescent="0.25">
      <c r="AC1955" s="16" t="str">
        <f t="shared" si="180"/>
        <v/>
      </c>
      <c r="AD1955" s="16" t="str">
        <f t="shared" si="181"/>
        <v/>
      </c>
      <c r="AE1955" s="16" t="str">
        <f t="shared" si="182"/>
        <v/>
      </c>
      <c r="AF1955" s="16" t="str">
        <f t="shared" si="183"/>
        <v/>
      </c>
      <c r="AG1955" s="16" t="str">
        <f t="shared" si="184"/>
        <v/>
      </c>
      <c r="AH1955" s="16">
        <f t="shared" si="185"/>
        <v>0</v>
      </c>
      <c r="AI1955" s="17" t="str">
        <f>IF('Peer Comparison Tool'!$D$12="NR","",IF($C1955='Peer Comparison Tool'!$D$9,COUNT('CECL &lt;50B Database'!$AI$1:AI1954)+1,""))</f>
        <v/>
      </c>
    </row>
    <row r="1956" spans="29:35" x14ac:dyDescent="0.25">
      <c r="AC1956" s="16" t="str">
        <f t="shared" si="180"/>
        <v/>
      </c>
      <c r="AD1956" s="16" t="str">
        <f t="shared" si="181"/>
        <v/>
      </c>
      <c r="AE1956" s="16" t="str">
        <f t="shared" si="182"/>
        <v/>
      </c>
      <c r="AF1956" s="16" t="str">
        <f t="shared" si="183"/>
        <v/>
      </c>
      <c r="AG1956" s="16" t="str">
        <f t="shared" si="184"/>
        <v/>
      </c>
      <c r="AH1956" s="16">
        <f t="shared" si="185"/>
        <v>0</v>
      </c>
      <c r="AI1956" s="17" t="str">
        <f>IF('Peer Comparison Tool'!$D$12="NR","",IF($C1956='Peer Comparison Tool'!$D$9,COUNT('CECL &lt;50B Database'!$AI$1:AI1955)+1,""))</f>
        <v/>
      </c>
    </row>
    <row r="1957" spans="29:35" x14ac:dyDescent="0.25">
      <c r="AC1957" s="16" t="str">
        <f t="shared" si="180"/>
        <v/>
      </c>
      <c r="AD1957" s="16" t="str">
        <f t="shared" si="181"/>
        <v/>
      </c>
      <c r="AE1957" s="16" t="str">
        <f t="shared" si="182"/>
        <v/>
      </c>
      <c r="AF1957" s="16" t="str">
        <f t="shared" si="183"/>
        <v/>
      </c>
      <c r="AG1957" s="16" t="str">
        <f t="shared" si="184"/>
        <v/>
      </c>
      <c r="AH1957" s="16">
        <f t="shared" si="185"/>
        <v>0</v>
      </c>
      <c r="AI1957" s="17" t="str">
        <f>IF('Peer Comparison Tool'!$D$12="NR","",IF($C1957='Peer Comparison Tool'!$D$9,COUNT('CECL &lt;50B Database'!$AI$1:AI1956)+1,""))</f>
        <v/>
      </c>
    </row>
    <row r="1958" spans="29:35" x14ac:dyDescent="0.25">
      <c r="AC1958" s="16" t="str">
        <f t="shared" si="180"/>
        <v/>
      </c>
      <c r="AD1958" s="16" t="str">
        <f t="shared" si="181"/>
        <v/>
      </c>
      <c r="AE1958" s="16" t="str">
        <f t="shared" si="182"/>
        <v/>
      </c>
      <c r="AF1958" s="16" t="str">
        <f t="shared" si="183"/>
        <v/>
      </c>
      <c r="AG1958" s="16" t="str">
        <f t="shared" si="184"/>
        <v/>
      </c>
      <c r="AH1958" s="16">
        <f t="shared" si="185"/>
        <v>0</v>
      </c>
      <c r="AI1958" s="17" t="str">
        <f>IF('Peer Comparison Tool'!$D$12="NR","",IF($C1958='Peer Comparison Tool'!$D$9,COUNT('CECL &lt;50B Database'!$AI$1:AI1957)+1,""))</f>
        <v/>
      </c>
    </row>
    <row r="1959" spans="29:35" x14ac:dyDescent="0.25">
      <c r="AC1959" s="16" t="str">
        <f t="shared" si="180"/>
        <v/>
      </c>
      <c r="AD1959" s="16" t="str">
        <f t="shared" si="181"/>
        <v/>
      </c>
      <c r="AE1959" s="16" t="str">
        <f t="shared" si="182"/>
        <v/>
      </c>
      <c r="AF1959" s="16" t="str">
        <f t="shared" si="183"/>
        <v/>
      </c>
      <c r="AG1959" s="16" t="str">
        <f t="shared" si="184"/>
        <v/>
      </c>
      <c r="AH1959" s="16">
        <f t="shared" si="185"/>
        <v>0</v>
      </c>
      <c r="AI1959" s="17" t="str">
        <f>IF('Peer Comparison Tool'!$D$12="NR","",IF($C1959='Peer Comparison Tool'!$D$9,COUNT('CECL &lt;50B Database'!$AI$1:AI1958)+1,""))</f>
        <v/>
      </c>
    </row>
    <row r="1960" spans="29:35" x14ac:dyDescent="0.25">
      <c r="AC1960" s="16" t="str">
        <f t="shared" si="180"/>
        <v/>
      </c>
      <c r="AD1960" s="16" t="str">
        <f t="shared" si="181"/>
        <v/>
      </c>
      <c r="AE1960" s="16" t="str">
        <f t="shared" si="182"/>
        <v/>
      </c>
      <c r="AF1960" s="16" t="str">
        <f t="shared" si="183"/>
        <v/>
      </c>
      <c r="AG1960" s="16" t="str">
        <f t="shared" si="184"/>
        <v/>
      </c>
      <c r="AH1960" s="16">
        <f t="shared" si="185"/>
        <v>0</v>
      </c>
      <c r="AI1960" s="17" t="str">
        <f>IF('Peer Comparison Tool'!$D$12="NR","",IF($C1960='Peer Comparison Tool'!$D$9,COUNT('CECL &lt;50B Database'!$AI$1:AI1959)+1,""))</f>
        <v/>
      </c>
    </row>
    <row r="1961" spans="29:35" x14ac:dyDescent="0.25">
      <c r="AC1961" s="16" t="str">
        <f t="shared" si="180"/>
        <v/>
      </c>
      <c r="AD1961" s="16" t="str">
        <f t="shared" si="181"/>
        <v/>
      </c>
      <c r="AE1961" s="16" t="str">
        <f t="shared" si="182"/>
        <v/>
      </c>
      <c r="AF1961" s="16" t="str">
        <f t="shared" si="183"/>
        <v/>
      </c>
      <c r="AG1961" s="16" t="str">
        <f t="shared" si="184"/>
        <v/>
      </c>
      <c r="AH1961" s="16">
        <f t="shared" si="185"/>
        <v>0</v>
      </c>
      <c r="AI1961" s="17" t="str">
        <f>IF('Peer Comparison Tool'!$D$12="NR","",IF($C1961='Peer Comparison Tool'!$D$9,COUNT('CECL &lt;50B Database'!$AI$1:AI1960)+1,""))</f>
        <v/>
      </c>
    </row>
    <row r="1962" spans="29:35" x14ac:dyDescent="0.25">
      <c r="AC1962" s="16" t="str">
        <f t="shared" si="180"/>
        <v/>
      </c>
      <c r="AD1962" s="16" t="str">
        <f t="shared" si="181"/>
        <v/>
      </c>
      <c r="AE1962" s="16" t="str">
        <f t="shared" si="182"/>
        <v/>
      </c>
      <c r="AF1962" s="16" t="str">
        <f t="shared" si="183"/>
        <v/>
      </c>
      <c r="AG1962" s="16" t="str">
        <f t="shared" si="184"/>
        <v/>
      </c>
      <c r="AH1962" s="16">
        <f t="shared" si="185"/>
        <v>0</v>
      </c>
      <c r="AI1962" s="17" t="str">
        <f>IF('Peer Comparison Tool'!$D$12="NR","",IF($C1962='Peer Comparison Tool'!$D$9,COUNT('CECL &lt;50B Database'!$AI$1:AI1961)+1,""))</f>
        <v/>
      </c>
    </row>
    <row r="1963" spans="29:35" x14ac:dyDescent="0.25">
      <c r="AC1963" s="16" t="str">
        <f t="shared" si="180"/>
        <v/>
      </c>
      <c r="AD1963" s="16" t="str">
        <f t="shared" si="181"/>
        <v/>
      </c>
      <c r="AE1963" s="16" t="str">
        <f t="shared" si="182"/>
        <v/>
      </c>
      <c r="AF1963" s="16" t="str">
        <f t="shared" si="183"/>
        <v/>
      </c>
      <c r="AG1963" s="16" t="str">
        <f t="shared" si="184"/>
        <v/>
      </c>
      <c r="AH1963" s="16">
        <f t="shared" si="185"/>
        <v>0</v>
      </c>
      <c r="AI1963" s="17" t="str">
        <f>IF('Peer Comparison Tool'!$D$12="NR","",IF($C1963='Peer Comparison Tool'!$D$9,COUNT('CECL &lt;50B Database'!$AI$1:AI1962)+1,""))</f>
        <v/>
      </c>
    </row>
    <row r="1964" spans="29:35" x14ac:dyDescent="0.25">
      <c r="AC1964" s="16" t="str">
        <f t="shared" si="180"/>
        <v/>
      </c>
      <c r="AD1964" s="16" t="str">
        <f t="shared" si="181"/>
        <v/>
      </c>
      <c r="AE1964" s="16" t="str">
        <f t="shared" si="182"/>
        <v/>
      </c>
      <c r="AF1964" s="16" t="str">
        <f t="shared" si="183"/>
        <v/>
      </c>
      <c r="AG1964" s="16" t="str">
        <f t="shared" si="184"/>
        <v/>
      </c>
      <c r="AH1964" s="16">
        <f t="shared" si="185"/>
        <v>0</v>
      </c>
      <c r="AI1964" s="17" t="str">
        <f>IF('Peer Comparison Tool'!$D$12="NR","",IF($C1964='Peer Comparison Tool'!$D$9,COUNT('CECL &lt;50B Database'!$AI$1:AI1963)+1,""))</f>
        <v/>
      </c>
    </row>
    <row r="1965" spans="29:35" x14ac:dyDescent="0.25">
      <c r="AC1965" s="16" t="str">
        <f t="shared" si="180"/>
        <v/>
      </c>
      <c r="AD1965" s="16" t="str">
        <f t="shared" si="181"/>
        <v/>
      </c>
      <c r="AE1965" s="16" t="str">
        <f t="shared" si="182"/>
        <v/>
      </c>
      <c r="AF1965" s="16" t="str">
        <f t="shared" si="183"/>
        <v/>
      </c>
      <c r="AG1965" s="16" t="str">
        <f t="shared" si="184"/>
        <v/>
      </c>
      <c r="AH1965" s="16">
        <f t="shared" si="185"/>
        <v>0</v>
      </c>
      <c r="AI1965" s="17" t="str">
        <f>IF('Peer Comparison Tool'!$D$12="NR","",IF($C1965='Peer Comparison Tool'!$D$9,COUNT('CECL &lt;50B Database'!$AI$1:AI1964)+1,""))</f>
        <v/>
      </c>
    </row>
    <row r="1966" spans="29:35" x14ac:dyDescent="0.25">
      <c r="AC1966" s="16" t="str">
        <f t="shared" si="180"/>
        <v/>
      </c>
      <c r="AD1966" s="16" t="str">
        <f t="shared" si="181"/>
        <v/>
      </c>
      <c r="AE1966" s="16" t="str">
        <f t="shared" si="182"/>
        <v/>
      </c>
      <c r="AF1966" s="16" t="str">
        <f t="shared" si="183"/>
        <v/>
      </c>
      <c r="AG1966" s="16" t="str">
        <f t="shared" si="184"/>
        <v/>
      </c>
      <c r="AH1966" s="16">
        <f t="shared" si="185"/>
        <v>0</v>
      </c>
      <c r="AI1966" s="17" t="str">
        <f>IF('Peer Comparison Tool'!$D$12="NR","",IF($C1966='Peer Comparison Tool'!$D$9,COUNT('CECL &lt;50B Database'!$AI$1:AI1965)+1,""))</f>
        <v/>
      </c>
    </row>
    <row r="1967" spans="29:35" x14ac:dyDescent="0.25">
      <c r="AC1967" s="16" t="str">
        <f t="shared" si="180"/>
        <v/>
      </c>
      <c r="AD1967" s="16" t="str">
        <f t="shared" si="181"/>
        <v/>
      </c>
      <c r="AE1967" s="16" t="str">
        <f t="shared" si="182"/>
        <v/>
      </c>
      <c r="AF1967" s="16" t="str">
        <f t="shared" si="183"/>
        <v/>
      </c>
      <c r="AG1967" s="16" t="str">
        <f t="shared" si="184"/>
        <v/>
      </c>
      <c r="AH1967" s="16">
        <f t="shared" si="185"/>
        <v>0</v>
      </c>
      <c r="AI1967" s="17" t="str">
        <f>IF('Peer Comparison Tool'!$D$12="NR","",IF($C1967='Peer Comparison Tool'!$D$9,COUNT('CECL &lt;50B Database'!$AI$1:AI1966)+1,""))</f>
        <v/>
      </c>
    </row>
    <row r="1968" spans="29:35" x14ac:dyDescent="0.25">
      <c r="AC1968" s="16" t="str">
        <f t="shared" si="180"/>
        <v/>
      </c>
      <c r="AD1968" s="16" t="str">
        <f t="shared" si="181"/>
        <v/>
      </c>
      <c r="AE1968" s="16" t="str">
        <f t="shared" si="182"/>
        <v/>
      </c>
      <c r="AF1968" s="16" t="str">
        <f t="shared" si="183"/>
        <v/>
      </c>
      <c r="AG1968" s="16" t="str">
        <f t="shared" si="184"/>
        <v/>
      </c>
      <c r="AH1968" s="16">
        <f t="shared" si="185"/>
        <v>0</v>
      </c>
      <c r="AI1968" s="17" t="str">
        <f>IF('Peer Comparison Tool'!$D$12="NR","",IF($C1968='Peer Comparison Tool'!$D$9,COUNT('CECL &lt;50B Database'!$AI$1:AI1967)+1,""))</f>
        <v/>
      </c>
    </row>
    <row r="1969" spans="29:35" x14ac:dyDescent="0.25">
      <c r="AC1969" s="16" t="str">
        <f t="shared" si="180"/>
        <v/>
      </c>
      <c r="AD1969" s="16" t="str">
        <f t="shared" si="181"/>
        <v/>
      </c>
      <c r="AE1969" s="16" t="str">
        <f t="shared" si="182"/>
        <v/>
      </c>
      <c r="AF1969" s="16" t="str">
        <f t="shared" si="183"/>
        <v/>
      </c>
      <c r="AG1969" s="16" t="str">
        <f t="shared" si="184"/>
        <v/>
      </c>
      <c r="AH1969" s="16">
        <f t="shared" si="185"/>
        <v>0</v>
      </c>
      <c r="AI1969" s="17" t="str">
        <f>IF('Peer Comparison Tool'!$D$12="NR","",IF($C1969='Peer Comparison Tool'!$D$9,COUNT('CECL &lt;50B Database'!$AI$1:AI1968)+1,""))</f>
        <v/>
      </c>
    </row>
    <row r="1970" spans="29:35" x14ac:dyDescent="0.25">
      <c r="AC1970" s="16" t="str">
        <f t="shared" si="180"/>
        <v/>
      </c>
      <c r="AD1970" s="16" t="str">
        <f t="shared" si="181"/>
        <v/>
      </c>
      <c r="AE1970" s="16" t="str">
        <f t="shared" si="182"/>
        <v/>
      </c>
      <c r="AF1970" s="16" t="str">
        <f t="shared" si="183"/>
        <v/>
      </c>
      <c r="AG1970" s="16" t="str">
        <f t="shared" si="184"/>
        <v/>
      </c>
      <c r="AH1970" s="16">
        <f t="shared" si="185"/>
        <v>0</v>
      </c>
      <c r="AI1970" s="17" t="str">
        <f>IF('Peer Comparison Tool'!$D$12="NR","",IF($C1970='Peer Comparison Tool'!$D$9,COUNT('CECL &lt;50B Database'!$AI$1:AI1969)+1,""))</f>
        <v/>
      </c>
    </row>
    <row r="1971" spans="29:35" x14ac:dyDescent="0.25">
      <c r="AC1971" s="16" t="str">
        <f t="shared" si="180"/>
        <v/>
      </c>
      <c r="AD1971" s="16" t="str">
        <f t="shared" si="181"/>
        <v/>
      </c>
      <c r="AE1971" s="16" t="str">
        <f t="shared" si="182"/>
        <v/>
      </c>
      <c r="AF1971" s="16" t="str">
        <f t="shared" si="183"/>
        <v/>
      </c>
      <c r="AG1971" s="16" t="str">
        <f t="shared" si="184"/>
        <v/>
      </c>
      <c r="AH1971" s="16">
        <f t="shared" si="185"/>
        <v>0</v>
      </c>
      <c r="AI1971" s="17" t="str">
        <f>IF('Peer Comparison Tool'!$D$12="NR","",IF($C1971='Peer Comparison Tool'!$D$9,COUNT('CECL &lt;50B Database'!$AI$1:AI1970)+1,""))</f>
        <v/>
      </c>
    </row>
    <row r="1972" spans="29:35" x14ac:dyDescent="0.25">
      <c r="AC1972" s="16" t="str">
        <f t="shared" si="180"/>
        <v/>
      </c>
      <c r="AD1972" s="16" t="str">
        <f t="shared" si="181"/>
        <v/>
      </c>
      <c r="AE1972" s="16" t="str">
        <f t="shared" si="182"/>
        <v/>
      </c>
      <c r="AF1972" s="16" t="str">
        <f t="shared" si="183"/>
        <v/>
      </c>
      <c r="AG1972" s="16" t="str">
        <f t="shared" si="184"/>
        <v/>
      </c>
      <c r="AH1972" s="16">
        <f t="shared" si="185"/>
        <v>0</v>
      </c>
      <c r="AI1972" s="17" t="str">
        <f>IF('Peer Comparison Tool'!$D$12="NR","",IF($C1972='Peer Comparison Tool'!$D$9,COUNT('CECL &lt;50B Database'!$AI$1:AI1971)+1,""))</f>
        <v/>
      </c>
    </row>
    <row r="1973" spans="29:35" x14ac:dyDescent="0.25">
      <c r="AC1973" s="16" t="str">
        <f t="shared" si="180"/>
        <v/>
      </c>
      <c r="AD1973" s="16" t="str">
        <f t="shared" si="181"/>
        <v/>
      </c>
      <c r="AE1973" s="16" t="str">
        <f t="shared" si="182"/>
        <v/>
      </c>
      <c r="AF1973" s="16" t="str">
        <f t="shared" si="183"/>
        <v/>
      </c>
      <c r="AG1973" s="16" t="str">
        <f t="shared" si="184"/>
        <v/>
      </c>
      <c r="AH1973" s="16">
        <f t="shared" si="185"/>
        <v>0</v>
      </c>
      <c r="AI1973" s="17" t="str">
        <f>IF('Peer Comparison Tool'!$D$12="NR","",IF($C1973='Peer Comparison Tool'!$D$9,COUNT('CECL &lt;50B Database'!$AI$1:AI1972)+1,""))</f>
        <v/>
      </c>
    </row>
    <row r="1974" spans="29:35" x14ac:dyDescent="0.25">
      <c r="AC1974" s="16" t="str">
        <f t="shared" si="180"/>
        <v/>
      </c>
      <c r="AD1974" s="16" t="str">
        <f t="shared" si="181"/>
        <v/>
      </c>
      <c r="AE1974" s="16" t="str">
        <f t="shared" si="182"/>
        <v/>
      </c>
      <c r="AF1974" s="16" t="str">
        <f t="shared" si="183"/>
        <v/>
      </c>
      <c r="AG1974" s="16" t="str">
        <f t="shared" si="184"/>
        <v/>
      </c>
      <c r="AH1974" s="16">
        <f t="shared" si="185"/>
        <v>0</v>
      </c>
      <c r="AI1974" s="17" t="str">
        <f>IF('Peer Comparison Tool'!$D$12="NR","",IF($C1974='Peer Comparison Tool'!$D$9,COUNT('CECL &lt;50B Database'!$AI$1:AI1973)+1,""))</f>
        <v/>
      </c>
    </row>
    <row r="1975" spans="29:35" x14ac:dyDescent="0.25">
      <c r="AC1975" s="16" t="str">
        <f t="shared" si="180"/>
        <v/>
      </c>
      <c r="AD1975" s="16" t="str">
        <f t="shared" si="181"/>
        <v/>
      </c>
      <c r="AE1975" s="16" t="str">
        <f t="shared" si="182"/>
        <v/>
      </c>
      <c r="AF1975" s="16" t="str">
        <f t="shared" si="183"/>
        <v/>
      </c>
      <c r="AG1975" s="16" t="str">
        <f t="shared" si="184"/>
        <v/>
      </c>
      <c r="AH1975" s="16">
        <f t="shared" si="185"/>
        <v>0</v>
      </c>
      <c r="AI1975" s="17" t="str">
        <f>IF('Peer Comparison Tool'!$D$12="NR","",IF($C1975='Peer Comparison Tool'!$D$9,COUNT('CECL &lt;50B Database'!$AI$1:AI1974)+1,""))</f>
        <v/>
      </c>
    </row>
    <row r="1976" spans="29:35" x14ac:dyDescent="0.25">
      <c r="AC1976" s="16" t="str">
        <f t="shared" si="180"/>
        <v/>
      </c>
      <c r="AD1976" s="16" t="str">
        <f t="shared" si="181"/>
        <v/>
      </c>
      <c r="AE1976" s="16" t="str">
        <f t="shared" si="182"/>
        <v/>
      </c>
      <c r="AF1976" s="16" t="str">
        <f t="shared" si="183"/>
        <v/>
      </c>
      <c r="AG1976" s="16" t="str">
        <f t="shared" si="184"/>
        <v/>
      </c>
      <c r="AH1976" s="16">
        <f t="shared" si="185"/>
        <v>0</v>
      </c>
      <c r="AI1976" s="17" t="str">
        <f>IF('Peer Comparison Tool'!$D$12="NR","",IF($C1976='Peer Comparison Tool'!$D$9,COUNT('CECL &lt;50B Database'!$AI$1:AI1975)+1,""))</f>
        <v/>
      </c>
    </row>
    <row r="1977" spans="29:35" x14ac:dyDescent="0.25">
      <c r="AC1977" s="16" t="str">
        <f t="shared" si="180"/>
        <v/>
      </c>
      <c r="AD1977" s="16" t="str">
        <f t="shared" si="181"/>
        <v/>
      </c>
      <c r="AE1977" s="16" t="str">
        <f t="shared" si="182"/>
        <v/>
      </c>
      <c r="AF1977" s="16" t="str">
        <f t="shared" si="183"/>
        <v/>
      </c>
      <c r="AG1977" s="16" t="str">
        <f t="shared" si="184"/>
        <v/>
      </c>
      <c r="AH1977" s="16">
        <f t="shared" si="185"/>
        <v>0</v>
      </c>
      <c r="AI1977" s="17" t="str">
        <f>IF('Peer Comparison Tool'!$D$12="NR","",IF($C1977='Peer Comparison Tool'!$D$9,COUNT('CECL &lt;50B Database'!$AI$1:AI1976)+1,""))</f>
        <v/>
      </c>
    </row>
    <row r="1978" spans="29:35" x14ac:dyDescent="0.25">
      <c r="AC1978" s="16" t="str">
        <f t="shared" si="180"/>
        <v/>
      </c>
      <c r="AD1978" s="16" t="str">
        <f t="shared" si="181"/>
        <v/>
      </c>
      <c r="AE1978" s="16" t="str">
        <f t="shared" si="182"/>
        <v/>
      </c>
      <c r="AF1978" s="16" t="str">
        <f t="shared" si="183"/>
        <v/>
      </c>
      <c r="AG1978" s="16" t="str">
        <f t="shared" si="184"/>
        <v/>
      </c>
      <c r="AH1978" s="16">
        <f t="shared" si="185"/>
        <v>0</v>
      </c>
      <c r="AI1978" s="17" t="str">
        <f>IF('Peer Comparison Tool'!$D$12="NR","",IF($C1978='Peer Comparison Tool'!$D$9,COUNT('CECL &lt;50B Database'!$AI$1:AI1977)+1,""))</f>
        <v/>
      </c>
    </row>
    <row r="1979" spans="29:35" x14ac:dyDescent="0.25">
      <c r="AC1979" s="16" t="str">
        <f t="shared" si="180"/>
        <v/>
      </c>
      <c r="AD1979" s="16" t="str">
        <f t="shared" si="181"/>
        <v/>
      </c>
      <c r="AE1979" s="16" t="str">
        <f t="shared" si="182"/>
        <v/>
      </c>
      <c r="AF1979" s="16" t="str">
        <f t="shared" si="183"/>
        <v/>
      </c>
      <c r="AG1979" s="16" t="str">
        <f t="shared" si="184"/>
        <v/>
      </c>
      <c r="AH1979" s="16">
        <f t="shared" si="185"/>
        <v>0</v>
      </c>
      <c r="AI1979" s="17" t="str">
        <f>IF('Peer Comparison Tool'!$D$12="NR","",IF($C1979='Peer Comparison Tool'!$D$9,COUNT('CECL &lt;50B Database'!$AI$1:AI1978)+1,""))</f>
        <v/>
      </c>
    </row>
    <row r="1980" spans="29:35" x14ac:dyDescent="0.25">
      <c r="AC1980" s="16" t="str">
        <f t="shared" si="180"/>
        <v/>
      </c>
      <c r="AD1980" s="16" t="str">
        <f t="shared" si="181"/>
        <v/>
      </c>
      <c r="AE1980" s="16" t="str">
        <f t="shared" si="182"/>
        <v/>
      </c>
      <c r="AF1980" s="16" t="str">
        <f t="shared" si="183"/>
        <v/>
      </c>
      <c r="AG1980" s="16" t="str">
        <f t="shared" si="184"/>
        <v/>
      </c>
      <c r="AH1980" s="16">
        <f t="shared" si="185"/>
        <v>0</v>
      </c>
      <c r="AI1980" s="17" t="str">
        <f>IF('Peer Comparison Tool'!$D$12="NR","",IF($C1980='Peer Comparison Tool'!$D$9,COUNT('CECL &lt;50B Database'!$AI$1:AI1979)+1,""))</f>
        <v/>
      </c>
    </row>
    <row r="1981" spans="29:35" x14ac:dyDescent="0.25">
      <c r="AC1981" s="16" t="str">
        <f t="shared" si="180"/>
        <v/>
      </c>
      <c r="AD1981" s="16" t="str">
        <f t="shared" si="181"/>
        <v/>
      </c>
      <c r="AE1981" s="16" t="str">
        <f t="shared" si="182"/>
        <v/>
      </c>
      <c r="AF1981" s="16" t="str">
        <f t="shared" si="183"/>
        <v/>
      </c>
      <c r="AG1981" s="16" t="str">
        <f t="shared" si="184"/>
        <v/>
      </c>
      <c r="AH1981" s="16">
        <f t="shared" si="185"/>
        <v>0</v>
      </c>
      <c r="AI1981" s="17" t="str">
        <f>IF('Peer Comparison Tool'!$D$12="NR","",IF($C1981='Peer Comparison Tool'!$D$9,COUNT('CECL &lt;50B Database'!$AI$1:AI1980)+1,""))</f>
        <v/>
      </c>
    </row>
    <row r="1982" spans="29:35" x14ac:dyDescent="0.25">
      <c r="AC1982" s="16" t="str">
        <f t="shared" si="180"/>
        <v/>
      </c>
      <c r="AD1982" s="16" t="str">
        <f t="shared" si="181"/>
        <v/>
      </c>
      <c r="AE1982" s="16" t="str">
        <f t="shared" si="182"/>
        <v/>
      </c>
      <c r="AF1982" s="16" t="str">
        <f t="shared" si="183"/>
        <v/>
      </c>
      <c r="AG1982" s="16" t="str">
        <f t="shared" si="184"/>
        <v/>
      </c>
      <c r="AH1982" s="16">
        <f t="shared" si="185"/>
        <v>0</v>
      </c>
      <c r="AI1982" s="17" t="str">
        <f>IF('Peer Comparison Tool'!$D$12="NR","",IF($C1982='Peer Comparison Tool'!$D$9,COUNT('CECL &lt;50B Database'!$AI$1:AI1981)+1,""))</f>
        <v/>
      </c>
    </row>
    <row r="1983" spans="29:35" x14ac:dyDescent="0.25">
      <c r="AC1983" s="16" t="str">
        <f t="shared" si="180"/>
        <v/>
      </c>
      <c r="AD1983" s="16" t="str">
        <f t="shared" si="181"/>
        <v/>
      </c>
      <c r="AE1983" s="16" t="str">
        <f t="shared" si="182"/>
        <v/>
      </c>
      <c r="AF1983" s="16" t="str">
        <f t="shared" si="183"/>
        <v/>
      </c>
      <c r="AG1983" s="16" t="str">
        <f t="shared" si="184"/>
        <v/>
      </c>
      <c r="AH1983" s="16">
        <f t="shared" si="185"/>
        <v>0</v>
      </c>
      <c r="AI1983" s="17" t="str">
        <f>IF('Peer Comparison Tool'!$D$12="NR","",IF($C1983='Peer Comparison Tool'!$D$9,COUNT('CECL &lt;50B Database'!$AI$1:AI1982)+1,""))</f>
        <v/>
      </c>
    </row>
    <row r="1984" spans="29:35" x14ac:dyDescent="0.25">
      <c r="AC1984" s="16" t="str">
        <f t="shared" si="180"/>
        <v/>
      </c>
      <c r="AD1984" s="16" t="str">
        <f t="shared" si="181"/>
        <v/>
      </c>
      <c r="AE1984" s="16" t="str">
        <f t="shared" si="182"/>
        <v/>
      </c>
      <c r="AF1984" s="16" t="str">
        <f t="shared" si="183"/>
        <v/>
      </c>
      <c r="AG1984" s="16" t="str">
        <f t="shared" si="184"/>
        <v/>
      </c>
      <c r="AH1984" s="16">
        <f t="shared" si="185"/>
        <v>0</v>
      </c>
      <c r="AI1984" s="17" t="str">
        <f>IF('Peer Comparison Tool'!$D$12="NR","",IF($C1984='Peer Comparison Tool'!$D$9,COUNT('CECL &lt;50B Database'!$AI$1:AI1983)+1,""))</f>
        <v/>
      </c>
    </row>
    <row r="1985" spans="29:35" x14ac:dyDescent="0.25">
      <c r="AC1985" s="16" t="str">
        <f t="shared" si="180"/>
        <v/>
      </c>
      <c r="AD1985" s="16" t="str">
        <f t="shared" si="181"/>
        <v/>
      </c>
      <c r="AE1985" s="16" t="str">
        <f t="shared" si="182"/>
        <v/>
      </c>
      <c r="AF1985" s="16" t="str">
        <f t="shared" si="183"/>
        <v/>
      </c>
      <c r="AG1985" s="16" t="str">
        <f t="shared" si="184"/>
        <v/>
      </c>
      <c r="AH1985" s="16">
        <f t="shared" si="185"/>
        <v>0</v>
      </c>
      <c r="AI1985" s="17" t="str">
        <f>IF('Peer Comparison Tool'!$D$12="NR","",IF($C1985='Peer Comparison Tool'!$D$9,COUNT('CECL &lt;50B Database'!$AI$1:AI1984)+1,""))</f>
        <v/>
      </c>
    </row>
    <row r="1986" spans="29:35" x14ac:dyDescent="0.25">
      <c r="AC1986" s="16" t="str">
        <f t="shared" si="180"/>
        <v/>
      </c>
      <c r="AD1986" s="16" t="str">
        <f t="shared" si="181"/>
        <v/>
      </c>
      <c r="AE1986" s="16" t="str">
        <f t="shared" si="182"/>
        <v/>
      </c>
      <c r="AF1986" s="16" t="str">
        <f t="shared" si="183"/>
        <v/>
      </c>
      <c r="AG1986" s="16" t="str">
        <f t="shared" si="184"/>
        <v/>
      </c>
      <c r="AH1986" s="16">
        <f t="shared" si="185"/>
        <v>0</v>
      </c>
      <c r="AI1986" s="17" t="str">
        <f>IF('Peer Comparison Tool'!$D$12="NR","",IF($C1986='Peer Comparison Tool'!$D$9,COUNT('CECL &lt;50B Database'!$AI$1:AI1985)+1,""))</f>
        <v/>
      </c>
    </row>
    <row r="1987" spans="29:35" x14ac:dyDescent="0.25">
      <c r="AC1987" s="16" t="str">
        <f t="shared" ref="AC1987:AC2050" si="186">IF(AND($G1987&gt;=10000000,$G1987&lt;50000000),$K1987,"")</f>
        <v/>
      </c>
      <c r="AD1987" s="16" t="str">
        <f t="shared" ref="AD1987:AD2050" si="187">IF(AND($G1987&gt;=5000000,$G1987&lt;9999999),$K1987,"")</f>
        <v/>
      </c>
      <c r="AE1987" s="16" t="str">
        <f t="shared" ref="AE1987:AE2050" si="188">IF(AND($G1987&gt;=1000000,$G1987&lt;4999999),$K1987,"")</f>
        <v/>
      </c>
      <c r="AF1987" s="16" t="str">
        <f t="shared" ref="AF1987:AF2050" si="189">IF(AND($G1987&gt;=500000,$G1987&lt;999999),$K1987,"")</f>
        <v/>
      </c>
      <c r="AG1987" s="16" t="str">
        <f t="shared" ref="AG1987:AG2050" si="190">IF(AND($G1987&gt;=100000,$G1987&lt;499999),$K1987,"")</f>
        <v/>
      </c>
      <c r="AH1987" s="16">
        <f t="shared" ref="AH1987:AH2050" si="191">IF(AND($G1987&gt;=0,$G1987&lt;99999),$K1987,"")</f>
        <v>0</v>
      </c>
      <c r="AI1987" s="17" t="str">
        <f>IF('Peer Comparison Tool'!$D$12="NR","",IF($C1987='Peer Comparison Tool'!$D$9,COUNT('CECL &lt;50B Database'!$AI$1:AI1986)+1,""))</f>
        <v/>
      </c>
    </row>
    <row r="1988" spans="29:35" x14ac:dyDescent="0.25">
      <c r="AC1988" s="16" t="str">
        <f t="shared" si="186"/>
        <v/>
      </c>
      <c r="AD1988" s="16" t="str">
        <f t="shared" si="187"/>
        <v/>
      </c>
      <c r="AE1988" s="16" t="str">
        <f t="shared" si="188"/>
        <v/>
      </c>
      <c r="AF1988" s="16" t="str">
        <f t="shared" si="189"/>
        <v/>
      </c>
      <c r="AG1988" s="16" t="str">
        <f t="shared" si="190"/>
        <v/>
      </c>
      <c r="AH1988" s="16">
        <f t="shared" si="191"/>
        <v>0</v>
      </c>
      <c r="AI1988" s="17" t="str">
        <f>IF('Peer Comparison Tool'!$D$12="NR","",IF($C1988='Peer Comparison Tool'!$D$9,COUNT('CECL &lt;50B Database'!$AI$1:AI1987)+1,""))</f>
        <v/>
      </c>
    </row>
    <row r="1989" spans="29:35" x14ac:dyDescent="0.25">
      <c r="AC1989" s="16" t="str">
        <f t="shared" si="186"/>
        <v/>
      </c>
      <c r="AD1989" s="16" t="str">
        <f t="shared" si="187"/>
        <v/>
      </c>
      <c r="AE1989" s="16" t="str">
        <f t="shared" si="188"/>
        <v/>
      </c>
      <c r="AF1989" s="16" t="str">
        <f t="shared" si="189"/>
        <v/>
      </c>
      <c r="AG1989" s="16" t="str">
        <f t="shared" si="190"/>
        <v/>
      </c>
      <c r="AH1989" s="16">
        <f t="shared" si="191"/>
        <v>0</v>
      </c>
      <c r="AI1989" s="17" t="str">
        <f>IF('Peer Comparison Tool'!$D$12="NR","",IF($C1989='Peer Comparison Tool'!$D$9,COUNT('CECL &lt;50B Database'!$AI$1:AI1988)+1,""))</f>
        <v/>
      </c>
    </row>
    <row r="1990" spans="29:35" x14ac:dyDescent="0.25">
      <c r="AC1990" s="16" t="str">
        <f t="shared" si="186"/>
        <v/>
      </c>
      <c r="AD1990" s="16" t="str">
        <f t="shared" si="187"/>
        <v/>
      </c>
      <c r="AE1990" s="16" t="str">
        <f t="shared" si="188"/>
        <v/>
      </c>
      <c r="AF1990" s="16" t="str">
        <f t="shared" si="189"/>
        <v/>
      </c>
      <c r="AG1990" s="16" t="str">
        <f t="shared" si="190"/>
        <v/>
      </c>
      <c r="AH1990" s="16">
        <f t="shared" si="191"/>
        <v>0</v>
      </c>
      <c r="AI1990" s="17" t="str">
        <f>IF('Peer Comparison Tool'!$D$12="NR","",IF($C1990='Peer Comparison Tool'!$D$9,COUNT('CECL &lt;50B Database'!$AI$1:AI1989)+1,""))</f>
        <v/>
      </c>
    </row>
    <row r="1991" spans="29:35" x14ac:dyDescent="0.25">
      <c r="AC1991" s="16" t="str">
        <f t="shared" si="186"/>
        <v/>
      </c>
      <c r="AD1991" s="16" t="str">
        <f t="shared" si="187"/>
        <v/>
      </c>
      <c r="AE1991" s="16" t="str">
        <f t="shared" si="188"/>
        <v/>
      </c>
      <c r="AF1991" s="16" t="str">
        <f t="shared" si="189"/>
        <v/>
      </c>
      <c r="AG1991" s="16" t="str">
        <f t="shared" si="190"/>
        <v/>
      </c>
      <c r="AH1991" s="16">
        <f t="shared" si="191"/>
        <v>0</v>
      </c>
      <c r="AI1991" s="17" t="str">
        <f>IF('Peer Comparison Tool'!$D$12="NR","",IF($C1991='Peer Comparison Tool'!$D$9,COUNT('CECL &lt;50B Database'!$AI$1:AI1990)+1,""))</f>
        <v/>
      </c>
    </row>
    <row r="1992" spans="29:35" x14ac:dyDescent="0.25">
      <c r="AC1992" s="16" t="str">
        <f t="shared" si="186"/>
        <v/>
      </c>
      <c r="AD1992" s="16" t="str">
        <f t="shared" si="187"/>
        <v/>
      </c>
      <c r="AE1992" s="16" t="str">
        <f t="shared" si="188"/>
        <v/>
      </c>
      <c r="AF1992" s="16" t="str">
        <f t="shared" si="189"/>
        <v/>
      </c>
      <c r="AG1992" s="16" t="str">
        <f t="shared" si="190"/>
        <v/>
      </c>
      <c r="AH1992" s="16">
        <f t="shared" si="191"/>
        <v>0</v>
      </c>
      <c r="AI1992" s="17" t="str">
        <f>IF('Peer Comparison Tool'!$D$12="NR","",IF($C1992='Peer Comparison Tool'!$D$9,COUNT('CECL &lt;50B Database'!$AI$1:AI1991)+1,""))</f>
        <v/>
      </c>
    </row>
    <row r="1993" spans="29:35" x14ac:dyDescent="0.25">
      <c r="AC1993" s="16" t="str">
        <f t="shared" si="186"/>
        <v/>
      </c>
      <c r="AD1993" s="16" t="str">
        <f t="shared" si="187"/>
        <v/>
      </c>
      <c r="AE1993" s="16" t="str">
        <f t="shared" si="188"/>
        <v/>
      </c>
      <c r="AF1993" s="16" t="str">
        <f t="shared" si="189"/>
        <v/>
      </c>
      <c r="AG1993" s="16" t="str">
        <f t="shared" si="190"/>
        <v/>
      </c>
      <c r="AH1993" s="16">
        <f t="shared" si="191"/>
        <v>0</v>
      </c>
      <c r="AI1993" s="17" t="str">
        <f>IF('Peer Comparison Tool'!$D$12="NR","",IF($C1993='Peer Comparison Tool'!$D$9,COUNT('CECL &lt;50B Database'!$AI$1:AI1992)+1,""))</f>
        <v/>
      </c>
    </row>
    <row r="1994" spans="29:35" x14ac:dyDescent="0.25">
      <c r="AC1994" s="16" t="str">
        <f t="shared" si="186"/>
        <v/>
      </c>
      <c r="AD1994" s="16" t="str">
        <f t="shared" si="187"/>
        <v/>
      </c>
      <c r="AE1994" s="16" t="str">
        <f t="shared" si="188"/>
        <v/>
      </c>
      <c r="AF1994" s="16" t="str">
        <f t="shared" si="189"/>
        <v/>
      </c>
      <c r="AG1994" s="16" t="str">
        <f t="shared" si="190"/>
        <v/>
      </c>
      <c r="AH1994" s="16">
        <f t="shared" si="191"/>
        <v>0</v>
      </c>
      <c r="AI1994" s="17" t="str">
        <f>IF('Peer Comparison Tool'!$D$12="NR","",IF($C1994='Peer Comparison Tool'!$D$9,COUNT('CECL &lt;50B Database'!$AI$1:AI1993)+1,""))</f>
        <v/>
      </c>
    </row>
    <row r="1995" spans="29:35" x14ac:dyDescent="0.25">
      <c r="AC1995" s="16" t="str">
        <f t="shared" si="186"/>
        <v/>
      </c>
      <c r="AD1995" s="16" t="str">
        <f t="shared" si="187"/>
        <v/>
      </c>
      <c r="AE1995" s="16" t="str">
        <f t="shared" si="188"/>
        <v/>
      </c>
      <c r="AF1995" s="16" t="str">
        <f t="shared" si="189"/>
        <v/>
      </c>
      <c r="AG1995" s="16" t="str">
        <f t="shared" si="190"/>
        <v/>
      </c>
      <c r="AH1995" s="16">
        <f t="shared" si="191"/>
        <v>0</v>
      </c>
      <c r="AI1995" s="17" t="str">
        <f>IF('Peer Comparison Tool'!$D$12="NR","",IF($C1995='Peer Comparison Tool'!$D$9,COUNT('CECL &lt;50B Database'!$AI$1:AI1994)+1,""))</f>
        <v/>
      </c>
    </row>
    <row r="1996" spans="29:35" x14ac:dyDescent="0.25">
      <c r="AC1996" s="16" t="str">
        <f t="shared" si="186"/>
        <v/>
      </c>
      <c r="AD1996" s="16" t="str">
        <f t="shared" si="187"/>
        <v/>
      </c>
      <c r="AE1996" s="16" t="str">
        <f t="shared" si="188"/>
        <v/>
      </c>
      <c r="AF1996" s="16" t="str">
        <f t="shared" si="189"/>
        <v/>
      </c>
      <c r="AG1996" s="16" t="str">
        <f t="shared" si="190"/>
        <v/>
      </c>
      <c r="AH1996" s="16">
        <f t="shared" si="191"/>
        <v>0</v>
      </c>
      <c r="AI1996" s="17" t="str">
        <f>IF('Peer Comparison Tool'!$D$12="NR","",IF($C1996='Peer Comparison Tool'!$D$9,COUNT('CECL &lt;50B Database'!$AI$1:AI1995)+1,""))</f>
        <v/>
      </c>
    </row>
    <row r="1997" spans="29:35" x14ac:dyDescent="0.25">
      <c r="AC1997" s="16" t="str">
        <f t="shared" si="186"/>
        <v/>
      </c>
      <c r="AD1997" s="16" t="str">
        <f t="shared" si="187"/>
        <v/>
      </c>
      <c r="AE1997" s="16" t="str">
        <f t="shared" si="188"/>
        <v/>
      </c>
      <c r="AF1997" s="16" t="str">
        <f t="shared" si="189"/>
        <v/>
      </c>
      <c r="AG1997" s="16" t="str">
        <f t="shared" si="190"/>
        <v/>
      </c>
      <c r="AH1997" s="16">
        <f t="shared" si="191"/>
        <v>0</v>
      </c>
      <c r="AI1997" s="17" t="str">
        <f>IF('Peer Comparison Tool'!$D$12="NR","",IF($C1997='Peer Comparison Tool'!$D$9,COUNT('CECL &lt;50B Database'!$AI$1:AI1996)+1,""))</f>
        <v/>
      </c>
    </row>
    <row r="1998" spans="29:35" x14ac:dyDescent="0.25">
      <c r="AC1998" s="16" t="str">
        <f t="shared" si="186"/>
        <v/>
      </c>
      <c r="AD1998" s="16" t="str">
        <f t="shared" si="187"/>
        <v/>
      </c>
      <c r="AE1998" s="16" t="str">
        <f t="shared" si="188"/>
        <v/>
      </c>
      <c r="AF1998" s="16" t="str">
        <f t="shared" si="189"/>
        <v/>
      </c>
      <c r="AG1998" s="16" t="str">
        <f t="shared" si="190"/>
        <v/>
      </c>
      <c r="AH1998" s="16">
        <f t="shared" si="191"/>
        <v>0</v>
      </c>
      <c r="AI1998" s="17" t="str">
        <f>IF('Peer Comparison Tool'!$D$12="NR","",IF($C1998='Peer Comparison Tool'!$D$9,COUNT('CECL &lt;50B Database'!$AI$1:AI1997)+1,""))</f>
        <v/>
      </c>
    </row>
    <row r="1999" spans="29:35" x14ac:dyDescent="0.25">
      <c r="AC1999" s="16" t="str">
        <f t="shared" si="186"/>
        <v/>
      </c>
      <c r="AD1999" s="16" t="str">
        <f t="shared" si="187"/>
        <v/>
      </c>
      <c r="AE1999" s="16" t="str">
        <f t="shared" si="188"/>
        <v/>
      </c>
      <c r="AF1999" s="16" t="str">
        <f t="shared" si="189"/>
        <v/>
      </c>
      <c r="AG1999" s="16" t="str">
        <f t="shared" si="190"/>
        <v/>
      </c>
      <c r="AH1999" s="16">
        <f t="shared" si="191"/>
        <v>0</v>
      </c>
      <c r="AI1999" s="17" t="str">
        <f>IF('Peer Comparison Tool'!$D$12="NR","",IF($C1999='Peer Comparison Tool'!$D$9,COUNT('CECL &lt;50B Database'!$AI$1:AI1998)+1,""))</f>
        <v/>
      </c>
    </row>
    <row r="2000" spans="29:35" x14ac:dyDescent="0.25">
      <c r="AC2000" s="16" t="str">
        <f t="shared" si="186"/>
        <v/>
      </c>
      <c r="AD2000" s="16" t="str">
        <f t="shared" si="187"/>
        <v/>
      </c>
      <c r="AE2000" s="16" t="str">
        <f t="shared" si="188"/>
        <v/>
      </c>
      <c r="AF2000" s="16" t="str">
        <f t="shared" si="189"/>
        <v/>
      </c>
      <c r="AG2000" s="16" t="str">
        <f t="shared" si="190"/>
        <v/>
      </c>
      <c r="AH2000" s="16">
        <f t="shared" si="191"/>
        <v>0</v>
      </c>
      <c r="AI2000" s="17" t="str">
        <f>IF('Peer Comparison Tool'!$D$12="NR","",IF($C2000='Peer Comparison Tool'!$D$9,COUNT('CECL &lt;50B Database'!$AI$1:AI1999)+1,""))</f>
        <v/>
      </c>
    </row>
    <row r="2001" spans="29:35" x14ac:dyDescent="0.25">
      <c r="AC2001" s="16" t="str">
        <f t="shared" si="186"/>
        <v/>
      </c>
      <c r="AD2001" s="16" t="str">
        <f t="shared" si="187"/>
        <v/>
      </c>
      <c r="AE2001" s="16" t="str">
        <f t="shared" si="188"/>
        <v/>
      </c>
      <c r="AF2001" s="16" t="str">
        <f t="shared" si="189"/>
        <v/>
      </c>
      <c r="AG2001" s="16" t="str">
        <f t="shared" si="190"/>
        <v/>
      </c>
      <c r="AH2001" s="16">
        <f t="shared" si="191"/>
        <v>0</v>
      </c>
      <c r="AI2001" s="17" t="str">
        <f>IF('Peer Comparison Tool'!$D$12="NR","",IF($C2001='Peer Comparison Tool'!$D$9,COUNT('CECL &lt;50B Database'!$AI$1:AI2000)+1,""))</f>
        <v/>
      </c>
    </row>
    <row r="2002" spans="29:35" x14ac:dyDescent="0.25">
      <c r="AC2002" s="16" t="str">
        <f t="shared" si="186"/>
        <v/>
      </c>
      <c r="AD2002" s="16" t="str">
        <f t="shared" si="187"/>
        <v/>
      </c>
      <c r="AE2002" s="16" t="str">
        <f t="shared" si="188"/>
        <v/>
      </c>
      <c r="AF2002" s="16" t="str">
        <f t="shared" si="189"/>
        <v/>
      </c>
      <c r="AG2002" s="16" t="str">
        <f t="shared" si="190"/>
        <v/>
      </c>
      <c r="AH2002" s="16">
        <f t="shared" si="191"/>
        <v>0</v>
      </c>
      <c r="AI2002" s="17" t="str">
        <f>IF('Peer Comparison Tool'!$D$12="NR","",IF($C2002='Peer Comparison Tool'!$D$9,COUNT('CECL &lt;50B Database'!$AI$1:AI2001)+1,""))</f>
        <v/>
      </c>
    </row>
    <row r="2003" spans="29:35" x14ac:dyDescent="0.25">
      <c r="AC2003" s="16" t="str">
        <f t="shared" si="186"/>
        <v/>
      </c>
      <c r="AD2003" s="16" t="str">
        <f t="shared" si="187"/>
        <v/>
      </c>
      <c r="AE2003" s="16" t="str">
        <f t="shared" si="188"/>
        <v/>
      </c>
      <c r="AF2003" s="16" t="str">
        <f t="shared" si="189"/>
        <v/>
      </c>
      <c r="AG2003" s="16" t="str">
        <f t="shared" si="190"/>
        <v/>
      </c>
      <c r="AH2003" s="16">
        <f t="shared" si="191"/>
        <v>0</v>
      </c>
      <c r="AI2003" s="17" t="str">
        <f>IF('Peer Comparison Tool'!$D$12="NR","",IF($C2003='Peer Comparison Tool'!$D$9,COUNT('CECL &lt;50B Database'!$AI$1:AI2002)+1,""))</f>
        <v/>
      </c>
    </row>
    <row r="2004" spans="29:35" x14ac:dyDescent="0.25">
      <c r="AC2004" s="16" t="str">
        <f t="shared" si="186"/>
        <v/>
      </c>
      <c r="AD2004" s="16" t="str">
        <f t="shared" si="187"/>
        <v/>
      </c>
      <c r="AE2004" s="16" t="str">
        <f t="shared" si="188"/>
        <v/>
      </c>
      <c r="AF2004" s="16" t="str">
        <f t="shared" si="189"/>
        <v/>
      </c>
      <c r="AG2004" s="16" t="str">
        <f t="shared" si="190"/>
        <v/>
      </c>
      <c r="AH2004" s="16">
        <f t="shared" si="191"/>
        <v>0</v>
      </c>
      <c r="AI2004" s="17" t="str">
        <f>IF('Peer Comparison Tool'!$D$12="NR","",IF($C2004='Peer Comparison Tool'!$D$9,COUNT('CECL &lt;50B Database'!$AI$1:AI2003)+1,""))</f>
        <v/>
      </c>
    </row>
    <row r="2005" spans="29:35" x14ac:dyDescent="0.25">
      <c r="AC2005" s="16" t="str">
        <f t="shared" si="186"/>
        <v/>
      </c>
      <c r="AD2005" s="16" t="str">
        <f t="shared" si="187"/>
        <v/>
      </c>
      <c r="AE2005" s="16" t="str">
        <f t="shared" si="188"/>
        <v/>
      </c>
      <c r="AF2005" s="16" t="str">
        <f t="shared" si="189"/>
        <v/>
      </c>
      <c r="AG2005" s="16" t="str">
        <f t="shared" si="190"/>
        <v/>
      </c>
      <c r="AH2005" s="16">
        <f t="shared" si="191"/>
        <v>0</v>
      </c>
      <c r="AI2005" s="17" t="str">
        <f>IF('Peer Comparison Tool'!$D$12="NR","",IF($C2005='Peer Comparison Tool'!$D$9,COUNT('CECL &lt;50B Database'!$AI$1:AI2004)+1,""))</f>
        <v/>
      </c>
    </row>
    <row r="2006" spans="29:35" x14ac:dyDescent="0.25">
      <c r="AC2006" s="16" t="str">
        <f t="shared" si="186"/>
        <v/>
      </c>
      <c r="AD2006" s="16" t="str">
        <f t="shared" si="187"/>
        <v/>
      </c>
      <c r="AE2006" s="16" t="str">
        <f t="shared" si="188"/>
        <v/>
      </c>
      <c r="AF2006" s="16" t="str">
        <f t="shared" si="189"/>
        <v/>
      </c>
      <c r="AG2006" s="16" t="str">
        <f t="shared" si="190"/>
        <v/>
      </c>
      <c r="AH2006" s="16">
        <f t="shared" si="191"/>
        <v>0</v>
      </c>
      <c r="AI2006" s="17" t="str">
        <f>IF('Peer Comparison Tool'!$D$12="NR","",IF($C2006='Peer Comparison Tool'!$D$9,COUNT('CECL &lt;50B Database'!$AI$1:AI2005)+1,""))</f>
        <v/>
      </c>
    </row>
    <row r="2007" spans="29:35" x14ac:dyDescent="0.25">
      <c r="AC2007" s="16" t="str">
        <f t="shared" si="186"/>
        <v/>
      </c>
      <c r="AD2007" s="16" t="str">
        <f t="shared" si="187"/>
        <v/>
      </c>
      <c r="AE2007" s="16" t="str">
        <f t="shared" si="188"/>
        <v/>
      </c>
      <c r="AF2007" s="16" t="str">
        <f t="shared" si="189"/>
        <v/>
      </c>
      <c r="AG2007" s="16" t="str">
        <f t="shared" si="190"/>
        <v/>
      </c>
      <c r="AH2007" s="16">
        <f t="shared" si="191"/>
        <v>0</v>
      </c>
      <c r="AI2007" s="17" t="str">
        <f>IF('Peer Comparison Tool'!$D$12="NR","",IF($C2007='Peer Comparison Tool'!$D$9,COUNT('CECL &lt;50B Database'!$AI$1:AI2006)+1,""))</f>
        <v/>
      </c>
    </row>
    <row r="2008" spans="29:35" x14ac:dyDescent="0.25">
      <c r="AC2008" s="16" t="str">
        <f t="shared" si="186"/>
        <v/>
      </c>
      <c r="AD2008" s="16" t="str">
        <f t="shared" si="187"/>
        <v/>
      </c>
      <c r="AE2008" s="16" t="str">
        <f t="shared" si="188"/>
        <v/>
      </c>
      <c r="AF2008" s="16" t="str">
        <f t="shared" si="189"/>
        <v/>
      </c>
      <c r="AG2008" s="16" t="str">
        <f t="shared" si="190"/>
        <v/>
      </c>
      <c r="AH2008" s="16">
        <f t="shared" si="191"/>
        <v>0</v>
      </c>
      <c r="AI2008" s="17" t="str">
        <f>IF('Peer Comparison Tool'!$D$12="NR","",IF($C2008='Peer Comparison Tool'!$D$9,COUNT('CECL &lt;50B Database'!$AI$1:AI2007)+1,""))</f>
        <v/>
      </c>
    </row>
    <row r="2009" spans="29:35" x14ac:dyDescent="0.25">
      <c r="AC2009" s="16" t="str">
        <f t="shared" si="186"/>
        <v/>
      </c>
      <c r="AD2009" s="16" t="str">
        <f t="shared" si="187"/>
        <v/>
      </c>
      <c r="AE2009" s="16" t="str">
        <f t="shared" si="188"/>
        <v/>
      </c>
      <c r="AF2009" s="16" t="str">
        <f t="shared" si="189"/>
        <v/>
      </c>
      <c r="AG2009" s="16" t="str">
        <f t="shared" si="190"/>
        <v/>
      </c>
      <c r="AH2009" s="16">
        <f t="shared" si="191"/>
        <v>0</v>
      </c>
      <c r="AI2009" s="17" t="str">
        <f>IF('Peer Comparison Tool'!$D$12="NR","",IF($C2009='Peer Comparison Tool'!$D$9,COUNT('CECL &lt;50B Database'!$AI$1:AI2008)+1,""))</f>
        <v/>
      </c>
    </row>
    <row r="2010" spans="29:35" x14ac:dyDescent="0.25">
      <c r="AC2010" s="16" t="str">
        <f t="shared" si="186"/>
        <v/>
      </c>
      <c r="AD2010" s="16" t="str">
        <f t="shared" si="187"/>
        <v/>
      </c>
      <c r="AE2010" s="16" t="str">
        <f t="shared" si="188"/>
        <v/>
      </c>
      <c r="AF2010" s="16" t="str">
        <f t="shared" si="189"/>
        <v/>
      </c>
      <c r="AG2010" s="16" t="str">
        <f t="shared" si="190"/>
        <v/>
      </c>
      <c r="AH2010" s="16">
        <f t="shared" si="191"/>
        <v>0</v>
      </c>
      <c r="AI2010" s="17" t="str">
        <f>IF('Peer Comparison Tool'!$D$12="NR","",IF($C2010='Peer Comparison Tool'!$D$9,COUNT('CECL &lt;50B Database'!$AI$1:AI2009)+1,""))</f>
        <v/>
      </c>
    </row>
    <row r="2011" spans="29:35" x14ac:dyDescent="0.25">
      <c r="AC2011" s="16" t="str">
        <f t="shared" si="186"/>
        <v/>
      </c>
      <c r="AD2011" s="16" t="str">
        <f t="shared" si="187"/>
        <v/>
      </c>
      <c r="AE2011" s="16" t="str">
        <f t="shared" si="188"/>
        <v/>
      </c>
      <c r="AF2011" s="16" t="str">
        <f t="shared" si="189"/>
        <v/>
      </c>
      <c r="AG2011" s="16" t="str">
        <f t="shared" si="190"/>
        <v/>
      </c>
      <c r="AH2011" s="16">
        <f t="shared" si="191"/>
        <v>0</v>
      </c>
      <c r="AI2011" s="17" t="str">
        <f>IF('Peer Comparison Tool'!$D$12="NR","",IF($C2011='Peer Comparison Tool'!$D$9,COUNT('CECL &lt;50B Database'!$AI$1:AI2010)+1,""))</f>
        <v/>
      </c>
    </row>
    <row r="2012" spans="29:35" x14ac:dyDescent="0.25">
      <c r="AC2012" s="16" t="str">
        <f t="shared" si="186"/>
        <v/>
      </c>
      <c r="AD2012" s="16" t="str">
        <f t="shared" si="187"/>
        <v/>
      </c>
      <c r="AE2012" s="16" t="str">
        <f t="shared" si="188"/>
        <v/>
      </c>
      <c r="AF2012" s="16" t="str">
        <f t="shared" si="189"/>
        <v/>
      </c>
      <c r="AG2012" s="16" t="str">
        <f t="shared" si="190"/>
        <v/>
      </c>
      <c r="AH2012" s="16">
        <f t="shared" si="191"/>
        <v>0</v>
      </c>
      <c r="AI2012" s="17" t="str">
        <f>IF('Peer Comparison Tool'!$D$12="NR","",IF($C2012='Peer Comparison Tool'!$D$9,COUNT('CECL &lt;50B Database'!$AI$1:AI2011)+1,""))</f>
        <v/>
      </c>
    </row>
    <row r="2013" spans="29:35" x14ac:dyDescent="0.25">
      <c r="AC2013" s="16" t="str">
        <f t="shared" si="186"/>
        <v/>
      </c>
      <c r="AD2013" s="16" t="str">
        <f t="shared" si="187"/>
        <v/>
      </c>
      <c r="AE2013" s="16" t="str">
        <f t="shared" si="188"/>
        <v/>
      </c>
      <c r="AF2013" s="16" t="str">
        <f t="shared" si="189"/>
        <v/>
      </c>
      <c r="AG2013" s="16" t="str">
        <f t="shared" si="190"/>
        <v/>
      </c>
      <c r="AH2013" s="16">
        <f t="shared" si="191"/>
        <v>0</v>
      </c>
      <c r="AI2013" s="17" t="str">
        <f>IF('Peer Comparison Tool'!$D$12="NR","",IF($C2013='Peer Comparison Tool'!$D$9,COUNT('CECL &lt;50B Database'!$AI$1:AI2012)+1,""))</f>
        <v/>
      </c>
    </row>
    <row r="2014" spans="29:35" x14ac:dyDescent="0.25">
      <c r="AC2014" s="16" t="str">
        <f t="shared" si="186"/>
        <v/>
      </c>
      <c r="AD2014" s="16" t="str">
        <f t="shared" si="187"/>
        <v/>
      </c>
      <c r="AE2014" s="16" t="str">
        <f t="shared" si="188"/>
        <v/>
      </c>
      <c r="AF2014" s="16" t="str">
        <f t="shared" si="189"/>
        <v/>
      </c>
      <c r="AG2014" s="16" t="str">
        <f t="shared" si="190"/>
        <v/>
      </c>
      <c r="AH2014" s="16">
        <f t="shared" si="191"/>
        <v>0</v>
      </c>
      <c r="AI2014" s="17" t="str">
        <f>IF('Peer Comparison Tool'!$D$12="NR","",IF($C2014='Peer Comparison Tool'!$D$9,COUNT('CECL &lt;50B Database'!$AI$1:AI2013)+1,""))</f>
        <v/>
      </c>
    </row>
    <row r="2015" spans="29:35" x14ac:dyDescent="0.25">
      <c r="AC2015" s="16" t="str">
        <f t="shared" si="186"/>
        <v/>
      </c>
      <c r="AD2015" s="16" t="str">
        <f t="shared" si="187"/>
        <v/>
      </c>
      <c r="AE2015" s="16" t="str">
        <f t="shared" si="188"/>
        <v/>
      </c>
      <c r="AF2015" s="16" t="str">
        <f t="shared" si="189"/>
        <v/>
      </c>
      <c r="AG2015" s="16" t="str">
        <f t="shared" si="190"/>
        <v/>
      </c>
      <c r="AH2015" s="16">
        <f t="shared" si="191"/>
        <v>0</v>
      </c>
      <c r="AI2015" s="17" t="str">
        <f>IF('Peer Comparison Tool'!$D$12="NR","",IF($C2015='Peer Comparison Tool'!$D$9,COUNT('CECL &lt;50B Database'!$AI$1:AI2014)+1,""))</f>
        <v/>
      </c>
    </row>
    <row r="2016" spans="29:35" x14ac:dyDescent="0.25">
      <c r="AC2016" s="16" t="str">
        <f t="shared" si="186"/>
        <v/>
      </c>
      <c r="AD2016" s="16" t="str">
        <f t="shared" si="187"/>
        <v/>
      </c>
      <c r="AE2016" s="16" t="str">
        <f t="shared" si="188"/>
        <v/>
      </c>
      <c r="AF2016" s="16" t="str">
        <f t="shared" si="189"/>
        <v/>
      </c>
      <c r="AG2016" s="16" t="str">
        <f t="shared" si="190"/>
        <v/>
      </c>
      <c r="AH2016" s="16">
        <f t="shared" si="191"/>
        <v>0</v>
      </c>
      <c r="AI2016" s="17" t="str">
        <f>IF('Peer Comparison Tool'!$D$12="NR","",IF($C2016='Peer Comparison Tool'!$D$9,COUNT('CECL &lt;50B Database'!$AI$1:AI2015)+1,""))</f>
        <v/>
      </c>
    </row>
    <row r="2017" spans="29:35" x14ac:dyDescent="0.25">
      <c r="AC2017" s="16" t="str">
        <f t="shared" si="186"/>
        <v/>
      </c>
      <c r="AD2017" s="16" t="str">
        <f t="shared" si="187"/>
        <v/>
      </c>
      <c r="AE2017" s="16" t="str">
        <f t="shared" si="188"/>
        <v/>
      </c>
      <c r="AF2017" s="16" t="str">
        <f t="shared" si="189"/>
        <v/>
      </c>
      <c r="AG2017" s="16" t="str">
        <f t="shared" si="190"/>
        <v/>
      </c>
      <c r="AH2017" s="16">
        <f t="shared" si="191"/>
        <v>0</v>
      </c>
      <c r="AI2017" s="17" t="str">
        <f>IF('Peer Comparison Tool'!$D$12="NR","",IF($C2017='Peer Comparison Tool'!$D$9,COUNT('CECL &lt;50B Database'!$AI$1:AI2016)+1,""))</f>
        <v/>
      </c>
    </row>
    <row r="2018" spans="29:35" x14ac:dyDescent="0.25">
      <c r="AC2018" s="16" t="str">
        <f t="shared" si="186"/>
        <v/>
      </c>
      <c r="AD2018" s="16" t="str">
        <f t="shared" si="187"/>
        <v/>
      </c>
      <c r="AE2018" s="16" t="str">
        <f t="shared" si="188"/>
        <v/>
      </c>
      <c r="AF2018" s="16" t="str">
        <f t="shared" si="189"/>
        <v/>
      </c>
      <c r="AG2018" s="16" t="str">
        <f t="shared" si="190"/>
        <v/>
      </c>
      <c r="AH2018" s="16">
        <f t="shared" si="191"/>
        <v>0</v>
      </c>
      <c r="AI2018" s="17" t="str">
        <f>IF('Peer Comparison Tool'!$D$12="NR","",IF($C2018='Peer Comparison Tool'!$D$9,COUNT('CECL &lt;50B Database'!$AI$1:AI2017)+1,""))</f>
        <v/>
      </c>
    </row>
    <row r="2019" spans="29:35" x14ac:dyDescent="0.25">
      <c r="AC2019" s="16" t="str">
        <f t="shared" si="186"/>
        <v/>
      </c>
      <c r="AD2019" s="16" t="str">
        <f t="shared" si="187"/>
        <v/>
      </c>
      <c r="AE2019" s="16" t="str">
        <f t="shared" si="188"/>
        <v/>
      </c>
      <c r="AF2019" s="16" t="str">
        <f t="shared" si="189"/>
        <v/>
      </c>
      <c r="AG2019" s="16" t="str">
        <f t="shared" si="190"/>
        <v/>
      </c>
      <c r="AH2019" s="16">
        <f t="shared" si="191"/>
        <v>0</v>
      </c>
      <c r="AI2019" s="17" t="str">
        <f>IF('Peer Comparison Tool'!$D$12="NR","",IF($C2019='Peer Comparison Tool'!$D$9,COUNT('CECL &lt;50B Database'!$AI$1:AI2018)+1,""))</f>
        <v/>
      </c>
    </row>
    <row r="2020" spans="29:35" x14ac:dyDescent="0.25">
      <c r="AC2020" s="16" t="str">
        <f t="shared" si="186"/>
        <v/>
      </c>
      <c r="AD2020" s="16" t="str">
        <f t="shared" si="187"/>
        <v/>
      </c>
      <c r="AE2020" s="16" t="str">
        <f t="shared" si="188"/>
        <v/>
      </c>
      <c r="AF2020" s="16" t="str">
        <f t="shared" si="189"/>
        <v/>
      </c>
      <c r="AG2020" s="16" t="str">
        <f t="shared" si="190"/>
        <v/>
      </c>
      <c r="AH2020" s="16">
        <f t="shared" si="191"/>
        <v>0</v>
      </c>
      <c r="AI2020" s="17" t="str">
        <f>IF('Peer Comparison Tool'!$D$12="NR","",IF($C2020='Peer Comparison Tool'!$D$9,COUNT('CECL &lt;50B Database'!$AI$1:AI2019)+1,""))</f>
        <v/>
      </c>
    </row>
    <row r="2021" spans="29:35" x14ac:dyDescent="0.25">
      <c r="AC2021" s="16" t="str">
        <f t="shared" si="186"/>
        <v/>
      </c>
      <c r="AD2021" s="16" t="str">
        <f t="shared" si="187"/>
        <v/>
      </c>
      <c r="AE2021" s="16" t="str">
        <f t="shared" si="188"/>
        <v/>
      </c>
      <c r="AF2021" s="16" t="str">
        <f t="shared" si="189"/>
        <v/>
      </c>
      <c r="AG2021" s="16" t="str">
        <f t="shared" si="190"/>
        <v/>
      </c>
      <c r="AH2021" s="16">
        <f t="shared" si="191"/>
        <v>0</v>
      </c>
      <c r="AI2021" s="17" t="str">
        <f>IF('Peer Comparison Tool'!$D$12="NR","",IF($C2021='Peer Comparison Tool'!$D$9,COUNT('CECL &lt;50B Database'!$AI$1:AI2020)+1,""))</f>
        <v/>
      </c>
    </row>
    <row r="2022" spans="29:35" x14ac:dyDescent="0.25">
      <c r="AC2022" s="16" t="str">
        <f t="shared" si="186"/>
        <v/>
      </c>
      <c r="AD2022" s="16" t="str">
        <f t="shared" si="187"/>
        <v/>
      </c>
      <c r="AE2022" s="16" t="str">
        <f t="shared" si="188"/>
        <v/>
      </c>
      <c r="AF2022" s="16" t="str">
        <f t="shared" si="189"/>
        <v/>
      </c>
      <c r="AG2022" s="16" t="str">
        <f t="shared" si="190"/>
        <v/>
      </c>
      <c r="AH2022" s="16">
        <f t="shared" si="191"/>
        <v>0</v>
      </c>
      <c r="AI2022" s="17" t="str">
        <f>IF('Peer Comparison Tool'!$D$12="NR","",IF($C2022='Peer Comparison Tool'!$D$9,COUNT('CECL &lt;50B Database'!$AI$1:AI2021)+1,""))</f>
        <v/>
      </c>
    </row>
    <row r="2023" spans="29:35" x14ac:dyDescent="0.25">
      <c r="AC2023" s="16" t="str">
        <f t="shared" si="186"/>
        <v/>
      </c>
      <c r="AD2023" s="16" t="str">
        <f t="shared" si="187"/>
        <v/>
      </c>
      <c r="AE2023" s="16" t="str">
        <f t="shared" si="188"/>
        <v/>
      </c>
      <c r="AF2023" s="16" t="str">
        <f t="shared" si="189"/>
        <v/>
      </c>
      <c r="AG2023" s="16" t="str">
        <f t="shared" si="190"/>
        <v/>
      </c>
      <c r="AH2023" s="16">
        <f t="shared" si="191"/>
        <v>0</v>
      </c>
      <c r="AI2023" s="17" t="str">
        <f>IF('Peer Comparison Tool'!$D$12="NR","",IF($C2023='Peer Comparison Tool'!$D$9,COUNT('CECL &lt;50B Database'!$AI$1:AI2022)+1,""))</f>
        <v/>
      </c>
    </row>
    <row r="2024" spans="29:35" x14ac:dyDescent="0.25">
      <c r="AC2024" s="16" t="str">
        <f t="shared" si="186"/>
        <v/>
      </c>
      <c r="AD2024" s="16" t="str">
        <f t="shared" si="187"/>
        <v/>
      </c>
      <c r="AE2024" s="16" t="str">
        <f t="shared" si="188"/>
        <v/>
      </c>
      <c r="AF2024" s="16" t="str">
        <f t="shared" si="189"/>
        <v/>
      </c>
      <c r="AG2024" s="16" t="str">
        <f t="shared" si="190"/>
        <v/>
      </c>
      <c r="AH2024" s="16">
        <f t="shared" si="191"/>
        <v>0</v>
      </c>
      <c r="AI2024" s="17" t="str">
        <f>IF('Peer Comparison Tool'!$D$12="NR","",IF($C2024='Peer Comparison Tool'!$D$9,COUNT('CECL &lt;50B Database'!$AI$1:AI2023)+1,""))</f>
        <v/>
      </c>
    </row>
    <row r="2025" spans="29:35" x14ac:dyDescent="0.25">
      <c r="AC2025" s="16" t="str">
        <f t="shared" si="186"/>
        <v/>
      </c>
      <c r="AD2025" s="16" t="str">
        <f t="shared" si="187"/>
        <v/>
      </c>
      <c r="AE2025" s="16" t="str">
        <f t="shared" si="188"/>
        <v/>
      </c>
      <c r="AF2025" s="16" t="str">
        <f t="shared" si="189"/>
        <v/>
      </c>
      <c r="AG2025" s="16" t="str">
        <f t="shared" si="190"/>
        <v/>
      </c>
      <c r="AH2025" s="16">
        <f t="shared" si="191"/>
        <v>0</v>
      </c>
      <c r="AI2025" s="17" t="str">
        <f>IF('Peer Comparison Tool'!$D$12="NR","",IF($C2025='Peer Comparison Tool'!$D$9,COUNT('CECL &lt;50B Database'!$AI$1:AI2024)+1,""))</f>
        <v/>
      </c>
    </row>
    <row r="2026" spans="29:35" x14ac:dyDescent="0.25">
      <c r="AC2026" s="16" t="str">
        <f t="shared" si="186"/>
        <v/>
      </c>
      <c r="AD2026" s="16" t="str">
        <f t="shared" si="187"/>
        <v/>
      </c>
      <c r="AE2026" s="16" t="str">
        <f t="shared" si="188"/>
        <v/>
      </c>
      <c r="AF2026" s="16" t="str">
        <f t="shared" si="189"/>
        <v/>
      </c>
      <c r="AG2026" s="16" t="str">
        <f t="shared" si="190"/>
        <v/>
      </c>
      <c r="AH2026" s="16">
        <f t="shared" si="191"/>
        <v>0</v>
      </c>
      <c r="AI2026" s="17" t="str">
        <f>IF('Peer Comparison Tool'!$D$12="NR","",IF($C2026='Peer Comparison Tool'!$D$9,COUNT('CECL &lt;50B Database'!$AI$1:AI2025)+1,""))</f>
        <v/>
      </c>
    </row>
    <row r="2027" spans="29:35" x14ac:dyDescent="0.25">
      <c r="AC2027" s="16" t="str">
        <f t="shared" si="186"/>
        <v/>
      </c>
      <c r="AD2027" s="16" t="str">
        <f t="shared" si="187"/>
        <v/>
      </c>
      <c r="AE2027" s="16" t="str">
        <f t="shared" si="188"/>
        <v/>
      </c>
      <c r="AF2027" s="16" t="str">
        <f t="shared" si="189"/>
        <v/>
      </c>
      <c r="AG2027" s="16" t="str">
        <f t="shared" si="190"/>
        <v/>
      </c>
      <c r="AH2027" s="16">
        <f t="shared" si="191"/>
        <v>0</v>
      </c>
      <c r="AI2027" s="17" t="str">
        <f>IF('Peer Comparison Tool'!$D$12="NR","",IF($C2027='Peer Comparison Tool'!$D$9,COUNT('CECL &lt;50B Database'!$AI$1:AI2026)+1,""))</f>
        <v/>
      </c>
    </row>
    <row r="2028" spans="29:35" x14ac:dyDescent="0.25">
      <c r="AC2028" s="16" t="str">
        <f t="shared" si="186"/>
        <v/>
      </c>
      <c r="AD2028" s="16" t="str">
        <f t="shared" si="187"/>
        <v/>
      </c>
      <c r="AE2028" s="16" t="str">
        <f t="shared" si="188"/>
        <v/>
      </c>
      <c r="AF2028" s="16" t="str">
        <f t="shared" si="189"/>
        <v/>
      </c>
      <c r="AG2028" s="16" t="str">
        <f t="shared" si="190"/>
        <v/>
      </c>
      <c r="AH2028" s="16">
        <f t="shared" si="191"/>
        <v>0</v>
      </c>
      <c r="AI2028" s="17" t="str">
        <f>IF('Peer Comparison Tool'!$D$12="NR","",IF($C2028='Peer Comparison Tool'!$D$9,COUNT('CECL &lt;50B Database'!$AI$1:AI2027)+1,""))</f>
        <v/>
      </c>
    </row>
    <row r="2029" spans="29:35" x14ac:dyDescent="0.25">
      <c r="AC2029" s="16" t="str">
        <f t="shared" si="186"/>
        <v/>
      </c>
      <c r="AD2029" s="16" t="str">
        <f t="shared" si="187"/>
        <v/>
      </c>
      <c r="AE2029" s="16" t="str">
        <f t="shared" si="188"/>
        <v/>
      </c>
      <c r="AF2029" s="16" t="str">
        <f t="shared" si="189"/>
        <v/>
      </c>
      <c r="AG2029" s="16" t="str">
        <f t="shared" si="190"/>
        <v/>
      </c>
      <c r="AH2029" s="16">
        <f t="shared" si="191"/>
        <v>0</v>
      </c>
      <c r="AI2029" s="17" t="str">
        <f>IF('Peer Comparison Tool'!$D$12="NR","",IF($C2029='Peer Comparison Tool'!$D$9,COUNT('CECL &lt;50B Database'!$AI$1:AI2028)+1,""))</f>
        <v/>
      </c>
    </row>
    <row r="2030" spans="29:35" x14ac:dyDescent="0.25">
      <c r="AC2030" s="16" t="str">
        <f t="shared" si="186"/>
        <v/>
      </c>
      <c r="AD2030" s="16" t="str">
        <f t="shared" si="187"/>
        <v/>
      </c>
      <c r="AE2030" s="16" t="str">
        <f t="shared" si="188"/>
        <v/>
      </c>
      <c r="AF2030" s="16" t="str">
        <f t="shared" si="189"/>
        <v/>
      </c>
      <c r="AG2030" s="16" t="str">
        <f t="shared" si="190"/>
        <v/>
      </c>
      <c r="AH2030" s="16">
        <f t="shared" si="191"/>
        <v>0</v>
      </c>
      <c r="AI2030" s="17" t="str">
        <f>IF('Peer Comparison Tool'!$D$12="NR","",IF($C2030='Peer Comparison Tool'!$D$9,COUNT('CECL &lt;50B Database'!$AI$1:AI2029)+1,""))</f>
        <v/>
      </c>
    </row>
    <row r="2031" spans="29:35" x14ac:dyDescent="0.25">
      <c r="AC2031" s="16" t="str">
        <f t="shared" si="186"/>
        <v/>
      </c>
      <c r="AD2031" s="16" t="str">
        <f t="shared" si="187"/>
        <v/>
      </c>
      <c r="AE2031" s="16" t="str">
        <f t="shared" si="188"/>
        <v/>
      </c>
      <c r="AF2031" s="16" t="str">
        <f t="shared" si="189"/>
        <v/>
      </c>
      <c r="AG2031" s="16" t="str">
        <f t="shared" si="190"/>
        <v/>
      </c>
      <c r="AH2031" s="16">
        <f t="shared" si="191"/>
        <v>0</v>
      </c>
      <c r="AI2031" s="17" t="str">
        <f>IF('Peer Comparison Tool'!$D$12="NR","",IF($C2031='Peer Comparison Tool'!$D$9,COUNT('CECL &lt;50B Database'!$AI$1:AI2030)+1,""))</f>
        <v/>
      </c>
    </row>
    <row r="2032" spans="29:35" x14ac:dyDescent="0.25">
      <c r="AC2032" s="16" t="str">
        <f t="shared" si="186"/>
        <v/>
      </c>
      <c r="AD2032" s="16" t="str">
        <f t="shared" si="187"/>
        <v/>
      </c>
      <c r="AE2032" s="16" t="str">
        <f t="shared" si="188"/>
        <v/>
      </c>
      <c r="AF2032" s="16" t="str">
        <f t="shared" si="189"/>
        <v/>
      </c>
      <c r="AG2032" s="16" t="str">
        <f t="shared" si="190"/>
        <v/>
      </c>
      <c r="AH2032" s="16">
        <f t="shared" si="191"/>
        <v>0</v>
      </c>
      <c r="AI2032" s="17" t="str">
        <f>IF('Peer Comparison Tool'!$D$12="NR","",IF($C2032='Peer Comparison Tool'!$D$9,COUNT('CECL &lt;50B Database'!$AI$1:AI2031)+1,""))</f>
        <v/>
      </c>
    </row>
    <row r="2033" spans="29:35" x14ac:dyDescent="0.25">
      <c r="AC2033" s="16" t="str">
        <f t="shared" si="186"/>
        <v/>
      </c>
      <c r="AD2033" s="16" t="str">
        <f t="shared" si="187"/>
        <v/>
      </c>
      <c r="AE2033" s="16" t="str">
        <f t="shared" si="188"/>
        <v/>
      </c>
      <c r="AF2033" s="16" t="str">
        <f t="shared" si="189"/>
        <v/>
      </c>
      <c r="AG2033" s="16" t="str">
        <f t="shared" si="190"/>
        <v/>
      </c>
      <c r="AH2033" s="16">
        <f t="shared" si="191"/>
        <v>0</v>
      </c>
      <c r="AI2033" s="17" t="str">
        <f>IF('Peer Comparison Tool'!$D$12="NR","",IF($C2033='Peer Comparison Tool'!$D$9,COUNT('CECL &lt;50B Database'!$AI$1:AI2032)+1,""))</f>
        <v/>
      </c>
    </row>
    <row r="2034" spans="29:35" x14ac:dyDescent="0.25">
      <c r="AC2034" s="16" t="str">
        <f t="shared" si="186"/>
        <v/>
      </c>
      <c r="AD2034" s="16" t="str">
        <f t="shared" si="187"/>
        <v/>
      </c>
      <c r="AE2034" s="16" t="str">
        <f t="shared" si="188"/>
        <v/>
      </c>
      <c r="AF2034" s="16" t="str">
        <f t="shared" si="189"/>
        <v/>
      </c>
      <c r="AG2034" s="16" t="str">
        <f t="shared" si="190"/>
        <v/>
      </c>
      <c r="AH2034" s="16">
        <f t="shared" si="191"/>
        <v>0</v>
      </c>
      <c r="AI2034" s="17" t="str">
        <f>IF('Peer Comparison Tool'!$D$12="NR","",IF($C2034='Peer Comparison Tool'!$D$9,COUNT('CECL &lt;50B Database'!$AI$1:AI2033)+1,""))</f>
        <v/>
      </c>
    </row>
    <row r="2035" spans="29:35" x14ac:dyDescent="0.25">
      <c r="AC2035" s="16" t="str">
        <f t="shared" si="186"/>
        <v/>
      </c>
      <c r="AD2035" s="16" t="str">
        <f t="shared" si="187"/>
        <v/>
      </c>
      <c r="AE2035" s="16" t="str">
        <f t="shared" si="188"/>
        <v/>
      </c>
      <c r="AF2035" s="16" t="str">
        <f t="shared" si="189"/>
        <v/>
      </c>
      <c r="AG2035" s="16" t="str">
        <f t="shared" si="190"/>
        <v/>
      </c>
      <c r="AH2035" s="16">
        <f t="shared" si="191"/>
        <v>0</v>
      </c>
      <c r="AI2035" s="17" t="str">
        <f>IF('Peer Comparison Tool'!$D$12="NR","",IF($C2035='Peer Comparison Tool'!$D$9,COUNT('CECL &lt;50B Database'!$AI$1:AI2034)+1,""))</f>
        <v/>
      </c>
    </row>
    <row r="2036" spans="29:35" x14ac:dyDescent="0.25">
      <c r="AC2036" s="16" t="str">
        <f t="shared" si="186"/>
        <v/>
      </c>
      <c r="AD2036" s="16" t="str">
        <f t="shared" si="187"/>
        <v/>
      </c>
      <c r="AE2036" s="16" t="str">
        <f t="shared" si="188"/>
        <v/>
      </c>
      <c r="AF2036" s="16" t="str">
        <f t="shared" si="189"/>
        <v/>
      </c>
      <c r="AG2036" s="16" t="str">
        <f t="shared" si="190"/>
        <v/>
      </c>
      <c r="AH2036" s="16">
        <f t="shared" si="191"/>
        <v>0</v>
      </c>
      <c r="AI2036" s="17" t="str">
        <f>IF('Peer Comparison Tool'!$D$12="NR","",IF($C2036='Peer Comparison Tool'!$D$9,COUNT('CECL &lt;50B Database'!$AI$1:AI2035)+1,""))</f>
        <v/>
      </c>
    </row>
    <row r="2037" spans="29:35" x14ac:dyDescent="0.25">
      <c r="AC2037" s="16" t="str">
        <f t="shared" si="186"/>
        <v/>
      </c>
      <c r="AD2037" s="16" t="str">
        <f t="shared" si="187"/>
        <v/>
      </c>
      <c r="AE2037" s="16" t="str">
        <f t="shared" si="188"/>
        <v/>
      </c>
      <c r="AF2037" s="16" t="str">
        <f t="shared" si="189"/>
        <v/>
      </c>
      <c r="AG2037" s="16" t="str">
        <f t="shared" si="190"/>
        <v/>
      </c>
      <c r="AH2037" s="16">
        <f t="shared" si="191"/>
        <v>0</v>
      </c>
      <c r="AI2037" s="17" t="str">
        <f>IF('Peer Comparison Tool'!$D$12="NR","",IF($C2037='Peer Comparison Tool'!$D$9,COUNT('CECL &lt;50B Database'!$AI$1:AI2036)+1,""))</f>
        <v/>
      </c>
    </row>
    <row r="2038" spans="29:35" x14ac:dyDescent="0.25">
      <c r="AC2038" s="16" t="str">
        <f t="shared" si="186"/>
        <v/>
      </c>
      <c r="AD2038" s="16" t="str">
        <f t="shared" si="187"/>
        <v/>
      </c>
      <c r="AE2038" s="16" t="str">
        <f t="shared" si="188"/>
        <v/>
      </c>
      <c r="AF2038" s="16" t="str">
        <f t="shared" si="189"/>
        <v/>
      </c>
      <c r="AG2038" s="16" t="str">
        <f t="shared" si="190"/>
        <v/>
      </c>
      <c r="AH2038" s="16">
        <f t="shared" si="191"/>
        <v>0</v>
      </c>
      <c r="AI2038" s="17" t="str">
        <f>IF('Peer Comparison Tool'!$D$12="NR","",IF($C2038='Peer Comparison Tool'!$D$9,COUNT('CECL &lt;50B Database'!$AI$1:AI2037)+1,""))</f>
        <v/>
      </c>
    </row>
    <row r="2039" spans="29:35" x14ac:dyDescent="0.25">
      <c r="AC2039" s="16" t="str">
        <f t="shared" si="186"/>
        <v/>
      </c>
      <c r="AD2039" s="16" t="str">
        <f t="shared" si="187"/>
        <v/>
      </c>
      <c r="AE2039" s="16" t="str">
        <f t="shared" si="188"/>
        <v/>
      </c>
      <c r="AF2039" s="16" t="str">
        <f t="shared" si="189"/>
        <v/>
      </c>
      <c r="AG2039" s="16" t="str">
        <f t="shared" si="190"/>
        <v/>
      </c>
      <c r="AH2039" s="16">
        <f t="shared" si="191"/>
        <v>0</v>
      </c>
      <c r="AI2039" s="17" t="str">
        <f>IF('Peer Comparison Tool'!$D$12="NR","",IF($C2039='Peer Comparison Tool'!$D$9,COUNT('CECL &lt;50B Database'!$AI$1:AI2038)+1,""))</f>
        <v/>
      </c>
    </row>
    <row r="2040" spans="29:35" x14ac:dyDescent="0.25">
      <c r="AC2040" s="16" t="str">
        <f t="shared" si="186"/>
        <v/>
      </c>
      <c r="AD2040" s="16" t="str">
        <f t="shared" si="187"/>
        <v/>
      </c>
      <c r="AE2040" s="16" t="str">
        <f t="shared" si="188"/>
        <v/>
      </c>
      <c r="AF2040" s="16" t="str">
        <f t="shared" si="189"/>
        <v/>
      </c>
      <c r="AG2040" s="16" t="str">
        <f t="shared" si="190"/>
        <v/>
      </c>
      <c r="AH2040" s="16">
        <f t="shared" si="191"/>
        <v>0</v>
      </c>
      <c r="AI2040" s="17" t="str">
        <f>IF('Peer Comparison Tool'!$D$12="NR","",IF($C2040='Peer Comparison Tool'!$D$9,COUNT('CECL &lt;50B Database'!$AI$1:AI2039)+1,""))</f>
        <v/>
      </c>
    </row>
    <row r="2041" spans="29:35" x14ac:dyDescent="0.25">
      <c r="AC2041" s="16" t="str">
        <f t="shared" si="186"/>
        <v/>
      </c>
      <c r="AD2041" s="16" t="str">
        <f t="shared" si="187"/>
        <v/>
      </c>
      <c r="AE2041" s="16" t="str">
        <f t="shared" si="188"/>
        <v/>
      </c>
      <c r="AF2041" s="16" t="str">
        <f t="shared" si="189"/>
        <v/>
      </c>
      <c r="AG2041" s="16" t="str">
        <f t="shared" si="190"/>
        <v/>
      </c>
      <c r="AH2041" s="16">
        <f t="shared" si="191"/>
        <v>0</v>
      </c>
      <c r="AI2041" s="17" t="str">
        <f>IF('Peer Comparison Tool'!$D$12="NR","",IF($C2041='Peer Comparison Tool'!$D$9,COUNT('CECL &lt;50B Database'!$AI$1:AI2040)+1,""))</f>
        <v/>
      </c>
    </row>
    <row r="2042" spans="29:35" x14ac:dyDescent="0.25">
      <c r="AC2042" s="16" t="str">
        <f t="shared" si="186"/>
        <v/>
      </c>
      <c r="AD2042" s="16" t="str">
        <f t="shared" si="187"/>
        <v/>
      </c>
      <c r="AE2042" s="16" t="str">
        <f t="shared" si="188"/>
        <v/>
      </c>
      <c r="AF2042" s="16" t="str">
        <f t="shared" si="189"/>
        <v/>
      </c>
      <c r="AG2042" s="16" t="str">
        <f t="shared" si="190"/>
        <v/>
      </c>
      <c r="AH2042" s="16">
        <f t="shared" si="191"/>
        <v>0</v>
      </c>
      <c r="AI2042" s="17" t="str">
        <f>IF('Peer Comparison Tool'!$D$12="NR","",IF($C2042='Peer Comparison Tool'!$D$9,COUNT('CECL &lt;50B Database'!$AI$1:AI2041)+1,""))</f>
        <v/>
      </c>
    </row>
    <row r="2043" spans="29:35" x14ac:dyDescent="0.25">
      <c r="AC2043" s="16" t="str">
        <f t="shared" si="186"/>
        <v/>
      </c>
      <c r="AD2043" s="16" t="str">
        <f t="shared" si="187"/>
        <v/>
      </c>
      <c r="AE2043" s="16" t="str">
        <f t="shared" si="188"/>
        <v/>
      </c>
      <c r="AF2043" s="16" t="str">
        <f t="shared" si="189"/>
        <v/>
      </c>
      <c r="AG2043" s="16" t="str">
        <f t="shared" si="190"/>
        <v/>
      </c>
      <c r="AH2043" s="16">
        <f t="shared" si="191"/>
        <v>0</v>
      </c>
      <c r="AI2043" s="17" t="str">
        <f>IF('Peer Comparison Tool'!$D$12="NR","",IF($C2043='Peer Comparison Tool'!$D$9,COUNT('CECL &lt;50B Database'!$AI$1:AI2042)+1,""))</f>
        <v/>
      </c>
    </row>
    <row r="2044" spans="29:35" x14ac:dyDescent="0.25">
      <c r="AC2044" s="16" t="str">
        <f t="shared" si="186"/>
        <v/>
      </c>
      <c r="AD2044" s="16" t="str">
        <f t="shared" si="187"/>
        <v/>
      </c>
      <c r="AE2044" s="16" t="str">
        <f t="shared" si="188"/>
        <v/>
      </c>
      <c r="AF2044" s="16" t="str">
        <f t="shared" si="189"/>
        <v/>
      </c>
      <c r="AG2044" s="16" t="str">
        <f t="shared" si="190"/>
        <v/>
      </c>
      <c r="AH2044" s="16">
        <f t="shared" si="191"/>
        <v>0</v>
      </c>
      <c r="AI2044" s="17" t="str">
        <f>IF('Peer Comparison Tool'!$D$12="NR","",IF($C2044='Peer Comparison Tool'!$D$9,COUNT('CECL &lt;50B Database'!$AI$1:AI2043)+1,""))</f>
        <v/>
      </c>
    </row>
    <row r="2045" spans="29:35" x14ac:dyDescent="0.25">
      <c r="AC2045" s="16" t="str">
        <f t="shared" si="186"/>
        <v/>
      </c>
      <c r="AD2045" s="16" t="str">
        <f t="shared" si="187"/>
        <v/>
      </c>
      <c r="AE2045" s="16" t="str">
        <f t="shared" si="188"/>
        <v/>
      </c>
      <c r="AF2045" s="16" t="str">
        <f t="shared" si="189"/>
        <v/>
      </c>
      <c r="AG2045" s="16" t="str">
        <f t="shared" si="190"/>
        <v/>
      </c>
      <c r="AH2045" s="16">
        <f t="shared" si="191"/>
        <v>0</v>
      </c>
      <c r="AI2045" s="17" t="str">
        <f>IF('Peer Comparison Tool'!$D$12="NR","",IF($C2045='Peer Comparison Tool'!$D$9,COUNT('CECL &lt;50B Database'!$AI$1:AI2044)+1,""))</f>
        <v/>
      </c>
    </row>
    <row r="2046" spans="29:35" x14ac:dyDescent="0.25">
      <c r="AC2046" s="16" t="str">
        <f t="shared" si="186"/>
        <v/>
      </c>
      <c r="AD2046" s="16" t="str">
        <f t="shared" si="187"/>
        <v/>
      </c>
      <c r="AE2046" s="16" t="str">
        <f t="shared" si="188"/>
        <v/>
      </c>
      <c r="AF2046" s="16" t="str">
        <f t="shared" si="189"/>
        <v/>
      </c>
      <c r="AG2046" s="16" t="str">
        <f t="shared" si="190"/>
        <v/>
      </c>
      <c r="AH2046" s="16">
        <f t="shared" si="191"/>
        <v>0</v>
      </c>
      <c r="AI2046" s="17" t="str">
        <f>IF('Peer Comparison Tool'!$D$12="NR","",IF($C2046='Peer Comparison Tool'!$D$9,COUNT('CECL &lt;50B Database'!$AI$1:AI2045)+1,""))</f>
        <v/>
      </c>
    </row>
    <row r="2047" spans="29:35" x14ac:dyDescent="0.25">
      <c r="AC2047" s="16" t="str">
        <f t="shared" si="186"/>
        <v/>
      </c>
      <c r="AD2047" s="16" t="str">
        <f t="shared" si="187"/>
        <v/>
      </c>
      <c r="AE2047" s="16" t="str">
        <f t="shared" si="188"/>
        <v/>
      </c>
      <c r="AF2047" s="16" t="str">
        <f t="shared" si="189"/>
        <v/>
      </c>
      <c r="AG2047" s="16" t="str">
        <f t="shared" si="190"/>
        <v/>
      </c>
      <c r="AH2047" s="16">
        <f t="shared" si="191"/>
        <v>0</v>
      </c>
      <c r="AI2047" s="17" t="str">
        <f>IF('Peer Comparison Tool'!$D$12="NR","",IF($C2047='Peer Comparison Tool'!$D$9,COUNT('CECL &lt;50B Database'!$AI$1:AI2046)+1,""))</f>
        <v/>
      </c>
    </row>
    <row r="2048" spans="29:35" x14ac:dyDescent="0.25">
      <c r="AC2048" s="16" t="str">
        <f t="shared" si="186"/>
        <v/>
      </c>
      <c r="AD2048" s="16" t="str">
        <f t="shared" si="187"/>
        <v/>
      </c>
      <c r="AE2048" s="16" t="str">
        <f t="shared" si="188"/>
        <v/>
      </c>
      <c r="AF2048" s="16" t="str">
        <f t="shared" si="189"/>
        <v/>
      </c>
      <c r="AG2048" s="16" t="str">
        <f t="shared" si="190"/>
        <v/>
      </c>
      <c r="AH2048" s="16">
        <f t="shared" si="191"/>
        <v>0</v>
      </c>
      <c r="AI2048" s="17" t="str">
        <f>IF('Peer Comparison Tool'!$D$12="NR","",IF($C2048='Peer Comparison Tool'!$D$9,COUNT('CECL &lt;50B Database'!$AI$1:AI2047)+1,""))</f>
        <v/>
      </c>
    </row>
    <row r="2049" spans="29:35" x14ac:dyDescent="0.25">
      <c r="AC2049" s="16" t="str">
        <f t="shared" si="186"/>
        <v/>
      </c>
      <c r="AD2049" s="16" t="str">
        <f t="shared" si="187"/>
        <v/>
      </c>
      <c r="AE2049" s="16" t="str">
        <f t="shared" si="188"/>
        <v/>
      </c>
      <c r="AF2049" s="16" t="str">
        <f t="shared" si="189"/>
        <v/>
      </c>
      <c r="AG2049" s="16" t="str">
        <f t="shared" si="190"/>
        <v/>
      </c>
      <c r="AH2049" s="16">
        <f t="shared" si="191"/>
        <v>0</v>
      </c>
      <c r="AI2049" s="17" t="str">
        <f>IF('Peer Comparison Tool'!$D$12="NR","",IF($C2049='Peer Comparison Tool'!$D$9,COUNT('CECL &lt;50B Database'!$AI$1:AI2048)+1,""))</f>
        <v/>
      </c>
    </row>
    <row r="2050" spans="29:35" x14ac:dyDescent="0.25">
      <c r="AC2050" s="16" t="str">
        <f t="shared" si="186"/>
        <v/>
      </c>
      <c r="AD2050" s="16" t="str">
        <f t="shared" si="187"/>
        <v/>
      </c>
      <c r="AE2050" s="16" t="str">
        <f t="shared" si="188"/>
        <v/>
      </c>
      <c r="AF2050" s="16" t="str">
        <f t="shared" si="189"/>
        <v/>
      </c>
      <c r="AG2050" s="16" t="str">
        <f t="shared" si="190"/>
        <v/>
      </c>
      <c r="AH2050" s="16">
        <f t="shared" si="191"/>
        <v>0</v>
      </c>
      <c r="AI2050" s="17" t="str">
        <f>IF('Peer Comparison Tool'!$D$12="NR","",IF($C2050='Peer Comparison Tool'!$D$9,COUNT('CECL &lt;50B Database'!$AI$1:AI2049)+1,""))</f>
        <v/>
      </c>
    </row>
    <row r="2051" spans="29:35" x14ac:dyDescent="0.25">
      <c r="AC2051" s="16" t="str">
        <f t="shared" ref="AC2051:AC2114" si="192">IF(AND($G2051&gt;=10000000,$G2051&lt;50000000),$K2051,"")</f>
        <v/>
      </c>
      <c r="AD2051" s="16" t="str">
        <f t="shared" ref="AD2051:AD2114" si="193">IF(AND($G2051&gt;=5000000,$G2051&lt;9999999),$K2051,"")</f>
        <v/>
      </c>
      <c r="AE2051" s="16" t="str">
        <f t="shared" ref="AE2051:AE2114" si="194">IF(AND($G2051&gt;=1000000,$G2051&lt;4999999),$K2051,"")</f>
        <v/>
      </c>
      <c r="AF2051" s="16" t="str">
        <f t="shared" ref="AF2051:AF2114" si="195">IF(AND($G2051&gt;=500000,$G2051&lt;999999),$K2051,"")</f>
        <v/>
      </c>
      <c r="AG2051" s="16" t="str">
        <f t="shared" ref="AG2051:AG2114" si="196">IF(AND($G2051&gt;=100000,$G2051&lt;499999),$K2051,"")</f>
        <v/>
      </c>
      <c r="AH2051" s="16">
        <f t="shared" ref="AH2051:AH2114" si="197">IF(AND($G2051&gt;=0,$G2051&lt;99999),$K2051,"")</f>
        <v>0</v>
      </c>
      <c r="AI2051" s="17" t="str">
        <f>IF('Peer Comparison Tool'!$D$12="NR","",IF($C2051='Peer Comparison Tool'!$D$9,COUNT('CECL &lt;50B Database'!$AI$1:AI2050)+1,""))</f>
        <v/>
      </c>
    </row>
    <row r="2052" spans="29:35" x14ac:dyDescent="0.25">
      <c r="AC2052" s="16" t="str">
        <f t="shared" si="192"/>
        <v/>
      </c>
      <c r="AD2052" s="16" t="str">
        <f t="shared" si="193"/>
        <v/>
      </c>
      <c r="AE2052" s="16" t="str">
        <f t="shared" si="194"/>
        <v/>
      </c>
      <c r="AF2052" s="16" t="str">
        <f t="shared" si="195"/>
        <v/>
      </c>
      <c r="AG2052" s="16" t="str">
        <f t="shared" si="196"/>
        <v/>
      </c>
      <c r="AH2052" s="16">
        <f t="shared" si="197"/>
        <v>0</v>
      </c>
      <c r="AI2052" s="17" t="str">
        <f>IF('Peer Comparison Tool'!$D$12="NR","",IF($C2052='Peer Comparison Tool'!$D$9,COUNT('CECL &lt;50B Database'!$AI$1:AI2051)+1,""))</f>
        <v/>
      </c>
    </row>
    <row r="2053" spans="29:35" x14ac:dyDescent="0.25">
      <c r="AC2053" s="16" t="str">
        <f t="shared" si="192"/>
        <v/>
      </c>
      <c r="AD2053" s="16" t="str">
        <f t="shared" si="193"/>
        <v/>
      </c>
      <c r="AE2053" s="16" t="str">
        <f t="shared" si="194"/>
        <v/>
      </c>
      <c r="AF2053" s="16" t="str">
        <f t="shared" si="195"/>
        <v/>
      </c>
      <c r="AG2053" s="16" t="str">
        <f t="shared" si="196"/>
        <v/>
      </c>
      <c r="AH2053" s="16">
        <f t="shared" si="197"/>
        <v>0</v>
      </c>
      <c r="AI2053" s="17" t="str">
        <f>IF('Peer Comparison Tool'!$D$12="NR","",IF($C2053='Peer Comparison Tool'!$D$9,COUNT('CECL &lt;50B Database'!$AI$1:AI2052)+1,""))</f>
        <v/>
      </c>
    </row>
    <row r="2054" spans="29:35" x14ac:dyDescent="0.25">
      <c r="AC2054" s="16" t="str">
        <f t="shared" si="192"/>
        <v/>
      </c>
      <c r="AD2054" s="16" t="str">
        <f t="shared" si="193"/>
        <v/>
      </c>
      <c r="AE2054" s="16" t="str">
        <f t="shared" si="194"/>
        <v/>
      </c>
      <c r="AF2054" s="16" t="str">
        <f t="shared" si="195"/>
        <v/>
      </c>
      <c r="AG2054" s="16" t="str">
        <f t="shared" si="196"/>
        <v/>
      </c>
      <c r="AH2054" s="16">
        <f t="shared" si="197"/>
        <v>0</v>
      </c>
      <c r="AI2054" s="17" t="str">
        <f>IF('Peer Comparison Tool'!$D$12="NR","",IF($C2054='Peer Comparison Tool'!$D$9,COUNT('CECL &lt;50B Database'!$AI$1:AI2053)+1,""))</f>
        <v/>
      </c>
    </row>
    <row r="2055" spans="29:35" x14ac:dyDescent="0.25">
      <c r="AC2055" s="16" t="str">
        <f t="shared" si="192"/>
        <v/>
      </c>
      <c r="AD2055" s="16" t="str">
        <f t="shared" si="193"/>
        <v/>
      </c>
      <c r="AE2055" s="16" t="str">
        <f t="shared" si="194"/>
        <v/>
      </c>
      <c r="AF2055" s="16" t="str">
        <f t="shared" si="195"/>
        <v/>
      </c>
      <c r="AG2055" s="16" t="str">
        <f t="shared" si="196"/>
        <v/>
      </c>
      <c r="AH2055" s="16">
        <f t="shared" si="197"/>
        <v>0</v>
      </c>
      <c r="AI2055" s="17" t="str">
        <f>IF('Peer Comparison Tool'!$D$12="NR","",IF($C2055='Peer Comparison Tool'!$D$9,COUNT('CECL &lt;50B Database'!$AI$1:AI2054)+1,""))</f>
        <v/>
      </c>
    </row>
    <row r="2056" spans="29:35" x14ac:dyDescent="0.25">
      <c r="AC2056" s="16" t="str">
        <f t="shared" si="192"/>
        <v/>
      </c>
      <c r="AD2056" s="16" t="str">
        <f t="shared" si="193"/>
        <v/>
      </c>
      <c r="AE2056" s="16" t="str">
        <f t="shared" si="194"/>
        <v/>
      </c>
      <c r="AF2056" s="16" t="str">
        <f t="shared" si="195"/>
        <v/>
      </c>
      <c r="AG2056" s="16" t="str">
        <f t="shared" si="196"/>
        <v/>
      </c>
      <c r="AH2056" s="16">
        <f t="shared" si="197"/>
        <v>0</v>
      </c>
      <c r="AI2056" s="17" t="str">
        <f>IF('Peer Comparison Tool'!$D$12="NR","",IF($C2056='Peer Comparison Tool'!$D$9,COUNT('CECL &lt;50B Database'!$AI$1:AI2055)+1,""))</f>
        <v/>
      </c>
    </row>
    <row r="2057" spans="29:35" x14ac:dyDescent="0.25">
      <c r="AC2057" s="16" t="str">
        <f t="shared" si="192"/>
        <v/>
      </c>
      <c r="AD2057" s="16" t="str">
        <f t="shared" si="193"/>
        <v/>
      </c>
      <c r="AE2057" s="16" t="str">
        <f t="shared" si="194"/>
        <v/>
      </c>
      <c r="AF2057" s="16" t="str">
        <f t="shared" si="195"/>
        <v/>
      </c>
      <c r="AG2057" s="16" t="str">
        <f t="shared" si="196"/>
        <v/>
      </c>
      <c r="AH2057" s="16">
        <f t="shared" si="197"/>
        <v>0</v>
      </c>
      <c r="AI2057" s="17" t="str">
        <f>IF('Peer Comparison Tool'!$D$12="NR","",IF($C2057='Peer Comparison Tool'!$D$9,COUNT('CECL &lt;50B Database'!$AI$1:AI2056)+1,""))</f>
        <v/>
      </c>
    </row>
    <row r="2058" spans="29:35" x14ac:dyDescent="0.25">
      <c r="AC2058" s="16" t="str">
        <f t="shared" si="192"/>
        <v/>
      </c>
      <c r="AD2058" s="16" t="str">
        <f t="shared" si="193"/>
        <v/>
      </c>
      <c r="AE2058" s="16" t="str">
        <f t="shared" si="194"/>
        <v/>
      </c>
      <c r="AF2058" s="16" t="str">
        <f t="shared" si="195"/>
        <v/>
      </c>
      <c r="AG2058" s="16" t="str">
        <f t="shared" si="196"/>
        <v/>
      </c>
      <c r="AH2058" s="16">
        <f t="shared" si="197"/>
        <v>0</v>
      </c>
      <c r="AI2058" s="17" t="str">
        <f>IF('Peer Comparison Tool'!$D$12="NR","",IF($C2058='Peer Comparison Tool'!$D$9,COUNT('CECL &lt;50B Database'!$AI$1:AI2057)+1,""))</f>
        <v/>
      </c>
    </row>
    <row r="2059" spans="29:35" x14ac:dyDescent="0.25">
      <c r="AC2059" s="16" t="str">
        <f t="shared" si="192"/>
        <v/>
      </c>
      <c r="AD2059" s="16" t="str">
        <f t="shared" si="193"/>
        <v/>
      </c>
      <c r="AE2059" s="16" t="str">
        <f t="shared" si="194"/>
        <v/>
      </c>
      <c r="AF2059" s="16" t="str">
        <f t="shared" si="195"/>
        <v/>
      </c>
      <c r="AG2059" s="16" t="str">
        <f t="shared" si="196"/>
        <v/>
      </c>
      <c r="AH2059" s="16">
        <f t="shared" si="197"/>
        <v>0</v>
      </c>
      <c r="AI2059" s="17" t="str">
        <f>IF('Peer Comparison Tool'!$D$12="NR","",IF($C2059='Peer Comparison Tool'!$D$9,COUNT('CECL &lt;50B Database'!$AI$1:AI2058)+1,""))</f>
        <v/>
      </c>
    </row>
    <row r="2060" spans="29:35" x14ac:dyDescent="0.25">
      <c r="AC2060" s="16" t="str">
        <f t="shared" si="192"/>
        <v/>
      </c>
      <c r="AD2060" s="16" t="str">
        <f t="shared" si="193"/>
        <v/>
      </c>
      <c r="AE2060" s="16" t="str">
        <f t="shared" si="194"/>
        <v/>
      </c>
      <c r="AF2060" s="16" t="str">
        <f t="shared" si="195"/>
        <v/>
      </c>
      <c r="AG2060" s="16" t="str">
        <f t="shared" si="196"/>
        <v/>
      </c>
      <c r="AH2060" s="16">
        <f t="shared" si="197"/>
        <v>0</v>
      </c>
      <c r="AI2060" s="17" t="str">
        <f>IF('Peer Comparison Tool'!$D$12="NR","",IF($C2060='Peer Comparison Tool'!$D$9,COUNT('CECL &lt;50B Database'!$AI$1:AI2059)+1,""))</f>
        <v/>
      </c>
    </row>
    <row r="2061" spans="29:35" x14ac:dyDescent="0.25">
      <c r="AC2061" s="16" t="str">
        <f t="shared" si="192"/>
        <v/>
      </c>
      <c r="AD2061" s="16" t="str">
        <f t="shared" si="193"/>
        <v/>
      </c>
      <c r="AE2061" s="16" t="str">
        <f t="shared" si="194"/>
        <v/>
      </c>
      <c r="AF2061" s="16" t="str">
        <f t="shared" si="195"/>
        <v/>
      </c>
      <c r="AG2061" s="16" t="str">
        <f t="shared" si="196"/>
        <v/>
      </c>
      <c r="AH2061" s="16">
        <f t="shared" si="197"/>
        <v>0</v>
      </c>
      <c r="AI2061" s="17" t="str">
        <f>IF('Peer Comparison Tool'!$D$12="NR","",IF($C2061='Peer Comparison Tool'!$D$9,COUNT('CECL &lt;50B Database'!$AI$1:AI2060)+1,""))</f>
        <v/>
      </c>
    </row>
    <row r="2062" spans="29:35" x14ac:dyDescent="0.25">
      <c r="AC2062" s="16" t="str">
        <f t="shared" si="192"/>
        <v/>
      </c>
      <c r="AD2062" s="16" t="str">
        <f t="shared" si="193"/>
        <v/>
      </c>
      <c r="AE2062" s="16" t="str">
        <f t="shared" si="194"/>
        <v/>
      </c>
      <c r="AF2062" s="16" t="str">
        <f t="shared" si="195"/>
        <v/>
      </c>
      <c r="AG2062" s="16" t="str">
        <f t="shared" si="196"/>
        <v/>
      </c>
      <c r="AH2062" s="16">
        <f t="shared" si="197"/>
        <v>0</v>
      </c>
      <c r="AI2062" s="17" t="str">
        <f>IF('Peer Comparison Tool'!$D$12="NR","",IF($C2062='Peer Comparison Tool'!$D$9,COUNT('CECL &lt;50B Database'!$AI$1:AI2061)+1,""))</f>
        <v/>
      </c>
    </row>
    <row r="2063" spans="29:35" x14ac:dyDescent="0.25">
      <c r="AC2063" s="16" t="str">
        <f t="shared" si="192"/>
        <v/>
      </c>
      <c r="AD2063" s="16" t="str">
        <f t="shared" si="193"/>
        <v/>
      </c>
      <c r="AE2063" s="16" t="str">
        <f t="shared" si="194"/>
        <v/>
      </c>
      <c r="AF2063" s="16" t="str">
        <f t="shared" si="195"/>
        <v/>
      </c>
      <c r="AG2063" s="16" t="str">
        <f t="shared" si="196"/>
        <v/>
      </c>
      <c r="AH2063" s="16">
        <f t="shared" si="197"/>
        <v>0</v>
      </c>
      <c r="AI2063" s="17" t="str">
        <f>IF('Peer Comparison Tool'!$D$12="NR","",IF($C2063='Peer Comparison Tool'!$D$9,COUNT('CECL &lt;50B Database'!$AI$1:AI2062)+1,""))</f>
        <v/>
      </c>
    </row>
    <row r="2064" spans="29:35" x14ac:dyDescent="0.25">
      <c r="AC2064" s="16" t="str">
        <f t="shared" si="192"/>
        <v/>
      </c>
      <c r="AD2064" s="16" t="str">
        <f t="shared" si="193"/>
        <v/>
      </c>
      <c r="AE2064" s="16" t="str">
        <f t="shared" si="194"/>
        <v/>
      </c>
      <c r="AF2064" s="16" t="str">
        <f t="shared" si="195"/>
        <v/>
      </c>
      <c r="AG2064" s="16" t="str">
        <f t="shared" si="196"/>
        <v/>
      </c>
      <c r="AH2064" s="16">
        <f t="shared" si="197"/>
        <v>0</v>
      </c>
      <c r="AI2064" s="17" t="str">
        <f>IF('Peer Comparison Tool'!$D$12="NR","",IF($C2064='Peer Comparison Tool'!$D$9,COUNT('CECL &lt;50B Database'!$AI$1:AI2063)+1,""))</f>
        <v/>
      </c>
    </row>
    <row r="2065" spans="29:35" x14ac:dyDescent="0.25">
      <c r="AC2065" s="16" t="str">
        <f t="shared" si="192"/>
        <v/>
      </c>
      <c r="AD2065" s="16" t="str">
        <f t="shared" si="193"/>
        <v/>
      </c>
      <c r="AE2065" s="16" t="str">
        <f t="shared" si="194"/>
        <v/>
      </c>
      <c r="AF2065" s="16" t="str">
        <f t="shared" si="195"/>
        <v/>
      </c>
      <c r="AG2065" s="16" t="str">
        <f t="shared" si="196"/>
        <v/>
      </c>
      <c r="AH2065" s="16">
        <f t="shared" si="197"/>
        <v>0</v>
      </c>
      <c r="AI2065" s="17" t="str">
        <f>IF('Peer Comparison Tool'!$D$12="NR","",IF($C2065='Peer Comparison Tool'!$D$9,COUNT('CECL &lt;50B Database'!$AI$1:AI2064)+1,""))</f>
        <v/>
      </c>
    </row>
    <row r="2066" spans="29:35" x14ac:dyDescent="0.25">
      <c r="AC2066" s="16" t="str">
        <f t="shared" si="192"/>
        <v/>
      </c>
      <c r="AD2066" s="16" t="str">
        <f t="shared" si="193"/>
        <v/>
      </c>
      <c r="AE2066" s="16" t="str">
        <f t="shared" si="194"/>
        <v/>
      </c>
      <c r="AF2066" s="16" t="str">
        <f t="shared" si="195"/>
        <v/>
      </c>
      <c r="AG2066" s="16" t="str">
        <f t="shared" si="196"/>
        <v/>
      </c>
      <c r="AH2066" s="16">
        <f t="shared" si="197"/>
        <v>0</v>
      </c>
      <c r="AI2066" s="17" t="str">
        <f>IF('Peer Comparison Tool'!$D$12="NR","",IF($C2066='Peer Comparison Tool'!$D$9,COUNT('CECL &lt;50B Database'!$AI$1:AI2065)+1,""))</f>
        <v/>
      </c>
    </row>
    <row r="2067" spans="29:35" x14ac:dyDescent="0.25">
      <c r="AC2067" s="16" t="str">
        <f t="shared" si="192"/>
        <v/>
      </c>
      <c r="AD2067" s="16" t="str">
        <f t="shared" si="193"/>
        <v/>
      </c>
      <c r="AE2067" s="16" t="str">
        <f t="shared" si="194"/>
        <v/>
      </c>
      <c r="AF2067" s="16" t="str">
        <f t="shared" si="195"/>
        <v/>
      </c>
      <c r="AG2067" s="16" t="str">
        <f t="shared" si="196"/>
        <v/>
      </c>
      <c r="AH2067" s="16">
        <f t="shared" si="197"/>
        <v>0</v>
      </c>
      <c r="AI2067" s="17" t="str">
        <f>IF('Peer Comparison Tool'!$D$12="NR","",IF($C2067='Peer Comparison Tool'!$D$9,COUNT('CECL &lt;50B Database'!$AI$1:AI2066)+1,""))</f>
        <v/>
      </c>
    </row>
    <row r="2068" spans="29:35" x14ac:dyDescent="0.25">
      <c r="AC2068" s="16" t="str">
        <f t="shared" si="192"/>
        <v/>
      </c>
      <c r="AD2068" s="16" t="str">
        <f t="shared" si="193"/>
        <v/>
      </c>
      <c r="AE2068" s="16" t="str">
        <f t="shared" si="194"/>
        <v/>
      </c>
      <c r="AF2068" s="16" t="str">
        <f t="shared" si="195"/>
        <v/>
      </c>
      <c r="AG2068" s="16" t="str">
        <f t="shared" si="196"/>
        <v/>
      </c>
      <c r="AH2068" s="16">
        <f t="shared" si="197"/>
        <v>0</v>
      </c>
      <c r="AI2068" s="17" t="str">
        <f>IF('Peer Comparison Tool'!$D$12="NR","",IF($C2068='Peer Comparison Tool'!$D$9,COUNT('CECL &lt;50B Database'!$AI$1:AI2067)+1,""))</f>
        <v/>
      </c>
    </row>
    <row r="2069" spans="29:35" x14ac:dyDescent="0.25">
      <c r="AC2069" s="16" t="str">
        <f t="shared" si="192"/>
        <v/>
      </c>
      <c r="AD2069" s="16" t="str">
        <f t="shared" si="193"/>
        <v/>
      </c>
      <c r="AE2069" s="16" t="str">
        <f t="shared" si="194"/>
        <v/>
      </c>
      <c r="AF2069" s="16" t="str">
        <f t="shared" si="195"/>
        <v/>
      </c>
      <c r="AG2069" s="16" t="str">
        <f t="shared" si="196"/>
        <v/>
      </c>
      <c r="AH2069" s="16">
        <f t="shared" si="197"/>
        <v>0</v>
      </c>
      <c r="AI2069" s="17" t="str">
        <f>IF('Peer Comparison Tool'!$D$12="NR","",IF($C2069='Peer Comparison Tool'!$D$9,COUNT('CECL &lt;50B Database'!$AI$1:AI2068)+1,""))</f>
        <v/>
      </c>
    </row>
    <row r="2070" spans="29:35" x14ac:dyDescent="0.25">
      <c r="AC2070" s="16" t="str">
        <f t="shared" si="192"/>
        <v/>
      </c>
      <c r="AD2070" s="16" t="str">
        <f t="shared" si="193"/>
        <v/>
      </c>
      <c r="AE2070" s="16" t="str">
        <f t="shared" si="194"/>
        <v/>
      </c>
      <c r="AF2070" s="16" t="str">
        <f t="shared" si="195"/>
        <v/>
      </c>
      <c r="AG2070" s="16" t="str">
        <f t="shared" si="196"/>
        <v/>
      </c>
      <c r="AH2070" s="16">
        <f t="shared" si="197"/>
        <v>0</v>
      </c>
      <c r="AI2070" s="17" t="str">
        <f>IF('Peer Comparison Tool'!$D$12="NR","",IF($C2070='Peer Comparison Tool'!$D$9,COUNT('CECL &lt;50B Database'!$AI$1:AI2069)+1,""))</f>
        <v/>
      </c>
    </row>
    <row r="2071" spans="29:35" x14ac:dyDescent="0.25">
      <c r="AC2071" s="16" t="str">
        <f t="shared" si="192"/>
        <v/>
      </c>
      <c r="AD2071" s="16" t="str">
        <f t="shared" si="193"/>
        <v/>
      </c>
      <c r="AE2071" s="16" t="str">
        <f t="shared" si="194"/>
        <v/>
      </c>
      <c r="AF2071" s="16" t="str">
        <f t="shared" si="195"/>
        <v/>
      </c>
      <c r="AG2071" s="16" t="str">
        <f t="shared" si="196"/>
        <v/>
      </c>
      <c r="AH2071" s="16">
        <f t="shared" si="197"/>
        <v>0</v>
      </c>
      <c r="AI2071" s="17" t="str">
        <f>IF('Peer Comparison Tool'!$D$12="NR","",IF($C2071='Peer Comparison Tool'!$D$9,COUNT('CECL &lt;50B Database'!$AI$1:AI2070)+1,""))</f>
        <v/>
      </c>
    </row>
    <row r="2072" spans="29:35" x14ac:dyDescent="0.25">
      <c r="AC2072" s="16" t="str">
        <f t="shared" si="192"/>
        <v/>
      </c>
      <c r="AD2072" s="16" t="str">
        <f t="shared" si="193"/>
        <v/>
      </c>
      <c r="AE2072" s="16" t="str">
        <f t="shared" si="194"/>
        <v/>
      </c>
      <c r="AF2072" s="16" t="str">
        <f t="shared" si="195"/>
        <v/>
      </c>
      <c r="AG2072" s="16" t="str">
        <f t="shared" si="196"/>
        <v/>
      </c>
      <c r="AH2072" s="16">
        <f t="shared" si="197"/>
        <v>0</v>
      </c>
      <c r="AI2072" s="17" t="str">
        <f>IF('Peer Comparison Tool'!$D$12="NR","",IF($C2072='Peer Comparison Tool'!$D$9,COUNT('CECL &lt;50B Database'!$AI$1:AI2071)+1,""))</f>
        <v/>
      </c>
    </row>
    <row r="2073" spans="29:35" x14ac:dyDescent="0.25">
      <c r="AC2073" s="16" t="str">
        <f t="shared" si="192"/>
        <v/>
      </c>
      <c r="AD2073" s="16" t="str">
        <f t="shared" si="193"/>
        <v/>
      </c>
      <c r="AE2073" s="16" t="str">
        <f t="shared" si="194"/>
        <v/>
      </c>
      <c r="AF2073" s="16" t="str">
        <f t="shared" si="195"/>
        <v/>
      </c>
      <c r="AG2073" s="16" t="str">
        <f t="shared" si="196"/>
        <v/>
      </c>
      <c r="AH2073" s="16">
        <f t="shared" si="197"/>
        <v>0</v>
      </c>
      <c r="AI2073" s="17" t="str">
        <f>IF('Peer Comparison Tool'!$D$12="NR","",IF($C2073='Peer Comparison Tool'!$D$9,COUNT('CECL &lt;50B Database'!$AI$1:AI2072)+1,""))</f>
        <v/>
      </c>
    </row>
    <row r="2074" spans="29:35" x14ac:dyDescent="0.25">
      <c r="AC2074" s="16" t="str">
        <f t="shared" si="192"/>
        <v/>
      </c>
      <c r="AD2074" s="16" t="str">
        <f t="shared" si="193"/>
        <v/>
      </c>
      <c r="AE2074" s="16" t="str">
        <f t="shared" si="194"/>
        <v/>
      </c>
      <c r="AF2074" s="16" t="str">
        <f t="shared" si="195"/>
        <v/>
      </c>
      <c r="AG2074" s="16" t="str">
        <f t="shared" si="196"/>
        <v/>
      </c>
      <c r="AH2074" s="16">
        <f t="shared" si="197"/>
        <v>0</v>
      </c>
      <c r="AI2074" s="17" t="str">
        <f>IF('Peer Comparison Tool'!$D$12="NR","",IF($C2074='Peer Comparison Tool'!$D$9,COUNT('CECL &lt;50B Database'!$AI$1:AI2073)+1,""))</f>
        <v/>
      </c>
    </row>
    <row r="2075" spans="29:35" x14ac:dyDescent="0.25">
      <c r="AC2075" s="16" t="str">
        <f t="shared" si="192"/>
        <v/>
      </c>
      <c r="AD2075" s="16" t="str">
        <f t="shared" si="193"/>
        <v/>
      </c>
      <c r="AE2075" s="16" t="str">
        <f t="shared" si="194"/>
        <v/>
      </c>
      <c r="AF2075" s="16" t="str">
        <f t="shared" si="195"/>
        <v/>
      </c>
      <c r="AG2075" s="16" t="str">
        <f t="shared" si="196"/>
        <v/>
      </c>
      <c r="AH2075" s="16">
        <f t="shared" si="197"/>
        <v>0</v>
      </c>
      <c r="AI2075" s="17" t="str">
        <f>IF('Peer Comparison Tool'!$D$12="NR","",IF($C2075='Peer Comparison Tool'!$D$9,COUNT('CECL &lt;50B Database'!$AI$1:AI2074)+1,""))</f>
        <v/>
      </c>
    </row>
    <row r="2076" spans="29:35" x14ac:dyDescent="0.25">
      <c r="AC2076" s="16" t="str">
        <f t="shared" si="192"/>
        <v/>
      </c>
      <c r="AD2076" s="16" t="str">
        <f t="shared" si="193"/>
        <v/>
      </c>
      <c r="AE2076" s="16" t="str">
        <f t="shared" si="194"/>
        <v/>
      </c>
      <c r="AF2076" s="16" t="str">
        <f t="shared" si="195"/>
        <v/>
      </c>
      <c r="AG2076" s="16" t="str">
        <f t="shared" si="196"/>
        <v/>
      </c>
      <c r="AH2076" s="16">
        <f t="shared" si="197"/>
        <v>0</v>
      </c>
      <c r="AI2076" s="17" t="str">
        <f>IF('Peer Comparison Tool'!$D$12="NR","",IF($C2076='Peer Comparison Tool'!$D$9,COUNT('CECL &lt;50B Database'!$AI$1:AI2075)+1,""))</f>
        <v/>
      </c>
    </row>
    <row r="2077" spans="29:35" x14ac:dyDescent="0.25">
      <c r="AC2077" s="16" t="str">
        <f t="shared" si="192"/>
        <v/>
      </c>
      <c r="AD2077" s="16" t="str">
        <f t="shared" si="193"/>
        <v/>
      </c>
      <c r="AE2077" s="16" t="str">
        <f t="shared" si="194"/>
        <v/>
      </c>
      <c r="AF2077" s="16" t="str">
        <f t="shared" si="195"/>
        <v/>
      </c>
      <c r="AG2077" s="16" t="str">
        <f t="shared" si="196"/>
        <v/>
      </c>
      <c r="AH2077" s="16">
        <f t="shared" si="197"/>
        <v>0</v>
      </c>
      <c r="AI2077" s="17" t="str">
        <f>IF('Peer Comparison Tool'!$D$12="NR","",IF($C2077='Peer Comparison Tool'!$D$9,COUNT('CECL &lt;50B Database'!$AI$1:AI2076)+1,""))</f>
        <v/>
      </c>
    </row>
    <row r="2078" spans="29:35" x14ac:dyDescent="0.25">
      <c r="AC2078" s="16" t="str">
        <f t="shared" si="192"/>
        <v/>
      </c>
      <c r="AD2078" s="16" t="str">
        <f t="shared" si="193"/>
        <v/>
      </c>
      <c r="AE2078" s="16" t="str">
        <f t="shared" si="194"/>
        <v/>
      </c>
      <c r="AF2078" s="16" t="str">
        <f t="shared" si="195"/>
        <v/>
      </c>
      <c r="AG2078" s="16" t="str">
        <f t="shared" si="196"/>
        <v/>
      </c>
      <c r="AH2078" s="16">
        <f t="shared" si="197"/>
        <v>0</v>
      </c>
      <c r="AI2078" s="17" t="str">
        <f>IF('Peer Comparison Tool'!$D$12="NR","",IF($C2078='Peer Comparison Tool'!$D$9,COUNT('CECL &lt;50B Database'!$AI$1:AI2077)+1,""))</f>
        <v/>
      </c>
    </row>
    <row r="2079" spans="29:35" x14ac:dyDescent="0.25">
      <c r="AC2079" s="16" t="str">
        <f t="shared" si="192"/>
        <v/>
      </c>
      <c r="AD2079" s="16" t="str">
        <f t="shared" si="193"/>
        <v/>
      </c>
      <c r="AE2079" s="16" t="str">
        <f t="shared" si="194"/>
        <v/>
      </c>
      <c r="AF2079" s="16" t="str">
        <f t="shared" si="195"/>
        <v/>
      </c>
      <c r="AG2079" s="16" t="str">
        <f t="shared" si="196"/>
        <v/>
      </c>
      <c r="AH2079" s="16">
        <f t="shared" si="197"/>
        <v>0</v>
      </c>
      <c r="AI2079" s="17" t="str">
        <f>IF('Peer Comparison Tool'!$D$12="NR","",IF($C2079='Peer Comparison Tool'!$D$9,COUNT('CECL &lt;50B Database'!$AI$1:AI2078)+1,""))</f>
        <v/>
      </c>
    </row>
    <row r="2080" spans="29:35" x14ac:dyDescent="0.25">
      <c r="AC2080" s="16" t="str">
        <f t="shared" si="192"/>
        <v/>
      </c>
      <c r="AD2080" s="16" t="str">
        <f t="shared" si="193"/>
        <v/>
      </c>
      <c r="AE2080" s="16" t="str">
        <f t="shared" si="194"/>
        <v/>
      </c>
      <c r="AF2080" s="16" t="str">
        <f t="shared" si="195"/>
        <v/>
      </c>
      <c r="AG2080" s="16" t="str">
        <f t="shared" si="196"/>
        <v/>
      </c>
      <c r="AH2080" s="16">
        <f t="shared" si="197"/>
        <v>0</v>
      </c>
      <c r="AI2080" s="17" t="str">
        <f>IF('Peer Comparison Tool'!$D$12="NR","",IF($C2080='Peer Comparison Tool'!$D$9,COUNT('CECL &lt;50B Database'!$AI$1:AI2079)+1,""))</f>
        <v/>
      </c>
    </row>
    <row r="2081" spans="29:35" x14ac:dyDescent="0.25">
      <c r="AC2081" s="16" t="str">
        <f t="shared" si="192"/>
        <v/>
      </c>
      <c r="AD2081" s="16" t="str">
        <f t="shared" si="193"/>
        <v/>
      </c>
      <c r="AE2081" s="16" t="str">
        <f t="shared" si="194"/>
        <v/>
      </c>
      <c r="AF2081" s="16" t="str">
        <f t="shared" si="195"/>
        <v/>
      </c>
      <c r="AG2081" s="16" t="str">
        <f t="shared" si="196"/>
        <v/>
      </c>
      <c r="AH2081" s="16">
        <f t="shared" si="197"/>
        <v>0</v>
      </c>
      <c r="AI2081" s="17" t="str">
        <f>IF('Peer Comparison Tool'!$D$12="NR","",IF($C2081='Peer Comparison Tool'!$D$9,COUNT('CECL &lt;50B Database'!$AI$1:AI2080)+1,""))</f>
        <v/>
      </c>
    </row>
    <row r="2082" spans="29:35" x14ac:dyDescent="0.25">
      <c r="AC2082" s="16" t="str">
        <f t="shared" si="192"/>
        <v/>
      </c>
      <c r="AD2082" s="16" t="str">
        <f t="shared" si="193"/>
        <v/>
      </c>
      <c r="AE2082" s="16" t="str">
        <f t="shared" si="194"/>
        <v/>
      </c>
      <c r="AF2082" s="16" t="str">
        <f t="shared" si="195"/>
        <v/>
      </c>
      <c r="AG2082" s="16" t="str">
        <f t="shared" si="196"/>
        <v/>
      </c>
      <c r="AH2082" s="16">
        <f t="shared" si="197"/>
        <v>0</v>
      </c>
      <c r="AI2082" s="17" t="str">
        <f>IF('Peer Comparison Tool'!$D$12="NR","",IF($C2082='Peer Comparison Tool'!$D$9,COUNT('CECL &lt;50B Database'!$AI$1:AI2081)+1,""))</f>
        <v/>
      </c>
    </row>
    <row r="2083" spans="29:35" x14ac:dyDescent="0.25">
      <c r="AC2083" s="16" t="str">
        <f t="shared" si="192"/>
        <v/>
      </c>
      <c r="AD2083" s="16" t="str">
        <f t="shared" si="193"/>
        <v/>
      </c>
      <c r="AE2083" s="16" t="str">
        <f t="shared" si="194"/>
        <v/>
      </c>
      <c r="AF2083" s="16" t="str">
        <f t="shared" si="195"/>
        <v/>
      </c>
      <c r="AG2083" s="16" t="str">
        <f t="shared" si="196"/>
        <v/>
      </c>
      <c r="AH2083" s="16">
        <f t="shared" si="197"/>
        <v>0</v>
      </c>
      <c r="AI2083" s="17" t="str">
        <f>IF('Peer Comparison Tool'!$D$12="NR","",IF($C2083='Peer Comparison Tool'!$D$9,COUNT('CECL &lt;50B Database'!$AI$1:AI2082)+1,""))</f>
        <v/>
      </c>
    </row>
    <row r="2084" spans="29:35" x14ac:dyDescent="0.25">
      <c r="AC2084" s="16" t="str">
        <f t="shared" si="192"/>
        <v/>
      </c>
      <c r="AD2084" s="16" t="str">
        <f t="shared" si="193"/>
        <v/>
      </c>
      <c r="AE2084" s="16" t="str">
        <f t="shared" si="194"/>
        <v/>
      </c>
      <c r="AF2084" s="16" t="str">
        <f t="shared" si="195"/>
        <v/>
      </c>
      <c r="AG2084" s="16" t="str">
        <f t="shared" si="196"/>
        <v/>
      </c>
      <c r="AH2084" s="16">
        <f t="shared" si="197"/>
        <v>0</v>
      </c>
      <c r="AI2084" s="17" t="str">
        <f>IF('Peer Comparison Tool'!$D$12="NR","",IF($C2084='Peer Comparison Tool'!$D$9,COUNT('CECL &lt;50B Database'!$AI$1:AI2083)+1,""))</f>
        <v/>
      </c>
    </row>
    <row r="2085" spans="29:35" x14ac:dyDescent="0.25">
      <c r="AC2085" s="16" t="str">
        <f t="shared" si="192"/>
        <v/>
      </c>
      <c r="AD2085" s="16" t="str">
        <f t="shared" si="193"/>
        <v/>
      </c>
      <c r="AE2085" s="16" t="str">
        <f t="shared" si="194"/>
        <v/>
      </c>
      <c r="AF2085" s="16" t="str">
        <f t="shared" si="195"/>
        <v/>
      </c>
      <c r="AG2085" s="16" t="str">
        <f t="shared" si="196"/>
        <v/>
      </c>
      <c r="AH2085" s="16">
        <f t="shared" si="197"/>
        <v>0</v>
      </c>
      <c r="AI2085" s="17" t="str">
        <f>IF('Peer Comparison Tool'!$D$12="NR","",IF($C2085='Peer Comparison Tool'!$D$9,COUNT('CECL &lt;50B Database'!$AI$1:AI2084)+1,""))</f>
        <v/>
      </c>
    </row>
    <row r="2086" spans="29:35" x14ac:dyDescent="0.25">
      <c r="AC2086" s="16" t="str">
        <f t="shared" si="192"/>
        <v/>
      </c>
      <c r="AD2086" s="16" t="str">
        <f t="shared" si="193"/>
        <v/>
      </c>
      <c r="AE2086" s="16" t="str">
        <f t="shared" si="194"/>
        <v/>
      </c>
      <c r="AF2086" s="16" t="str">
        <f t="shared" si="195"/>
        <v/>
      </c>
      <c r="AG2086" s="16" t="str">
        <f t="shared" si="196"/>
        <v/>
      </c>
      <c r="AH2086" s="16">
        <f t="shared" si="197"/>
        <v>0</v>
      </c>
      <c r="AI2086" s="17" t="str">
        <f>IF('Peer Comparison Tool'!$D$12="NR","",IF($C2086='Peer Comparison Tool'!$D$9,COUNT('CECL &lt;50B Database'!$AI$1:AI2085)+1,""))</f>
        <v/>
      </c>
    </row>
    <row r="2087" spans="29:35" x14ac:dyDescent="0.25">
      <c r="AC2087" s="16" t="str">
        <f t="shared" si="192"/>
        <v/>
      </c>
      <c r="AD2087" s="16" t="str">
        <f t="shared" si="193"/>
        <v/>
      </c>
      <c r="AE2087" s="16" t="str">
        <f t="shared" si="194"/>
        <v/>
      </c>
      <c r="AF2087" s="16" t="str">
        <f t="shared" si="195"/>
        <v/>
      </c>
      <c r="AG2087" s="16" t="str">
        <f t="shared" si="196"/>
        <v/>
      </c>
      <c r="AH2087" s="16">
        <f t="shared" si="197"/>
        <v>0</v>
      </c>
      <c r="AI2087" s="17" t="str">
        <f>IF('Peer Comparison Tool'!$D$12="NR","",IF($C2087='Peer Comparison Tool'!$D$9,COUNT('CECL &lt;50B Database'!$AI$1:AI2086)+1,""))</f>
        <v/>
      </c>
    </row>
    <row r="2088" spans="29:35" x14ac:dyDescent="0.25">
      <c r="AC2088" s="16" t="str">
        <f t="shared" si="192"/>
        <v/>
      </c>
      <c r="AD2088" s="16" t="str">
        <f t="shared" si="193"/>
        <v/>
      </c>
      <c r="AE2088" s="16" t="str">
        <f t="shared" si="194"/>
        <v/>
      </c>
      <c r="AF2088" s="16" t="str">
        <f t="shared" si="195"/>
        <v/>
      </c>
      <c r="AG2088" s="16" t="str">
        <f t="shared" si="196"/>
        <v/>
      </c>
      <c r="AH2088" s="16">
        <f t="shared" si="197"/>
        <v>0</v>
      </c>
      <c r="AI2088" s="17" t="str">
        <f>IF('Peer Comparison Tool'!$D$12="NR","",IF($C2088='Peer Comparison Tool'!$D$9,COUNT('CECL &lt;50B Database'!$AI$1:AI2087)+1,""))</f>
        <v/>
      </c>
    </row>
    <row r="2089" spans="29:35" x14ac:dyDescent="0.25">
      <c r="AC2089" s="16" t="str">
        <f t="shared" si="192"/>
        <v/>
      </c>
      <c r="AD2089" s="16" t="str">
        <f t="shared" si="193"/>
        <v/>
      </c>
      <c r="AE2089" s="16" t="str">
        <f t="shared" si="194"/>
        <v/>
      </c>
      <c r="AF2089" s="16" t="str">
        <f t="shared" si="195"/>
        <v/>
      </c>
      <c r="AG2089" s="16" t="str">
        <f t="shared" si="196"/>
        <v/>
      </c>
      <c r="AH2089" s="16">
        <f t="shared" si="197"/>
        <v>0</v>
      </c>
      <c r="AI2089" s="17" t="str">
        <f>IF('Peer Comparison Tool'!$D$12="NR","",IF($C2089='Peer Comparison Tool'!$D$9,COUNT('CECL &lt;50B Database'!$AI$1:AI2088)+1,""))</f>
        <v/>
      </c>
    </row>
    <row r="2090" spans="29:35" x14ac:dyDescent="0.25">
      <c r="AC2090" s="16" t="str">
        <f t="shared" si="192"/>
        <v/>
      </c>
      <c r="AD2090" s="16" t="str">
        <f t="shared" si="193"/>
        <v/>
      </c>
      <c r="AE2090" s="16" t="str">
        <f t="shared" si="194"/>
        <v/>
      </c>
      <c r="AF2090" s="16" t="str">
        <f t="shared" si="195"/>
        <v/>
      </c>
      <c r="AG2090" s="16" t="str">
        <f t="shared" si="196"/>
        <v/>
      </c>
      <c r="AH2090" s="16">
        <f t="shared" si="197"/>
        <v>0</v>
      </c>
      <c r="AI2090" s="17" t="str">
        <f>IF('Peer Comparison Tool'!$D$12="NR","",IF($C2090='Peer Comparison Tool'!$D$9,COUNT('CECL &lt;50B Database'!$AI$1:AI2089)+1,""))</f>
        <v/>
      </c>
    </row>
    <row r="2091" spans="29:35" x14ac:dyDescent="0.25">
      <c r="AC2091" s="16" t="str">
        <f t="shared" si="192"/>
        <v/>
      </c>
      <c r="AD2091" s="16" t="str">
        <f t="shared" si="193"/>
        <v/>
      </c>
      <c r="AE2091" s="16" t="str">
        <f t="shared" si="194"/>
        <v/>
      </c>
      <c r="AF2091" s="16" t="str">
        <f t="shared" si="195"/>
        <v/>
      </c>
      <c r="AG2091" s="16" t="str">
        <f t="shared" si="196"/>
        <v/>
      </c>
      <c r="AH2091" s="16">
        <f t="shared" si="197"/>
        <v>0</v>
      </c>
      <c r="AI2091" s="17" t="str">
        <f>IF('Peer Comparison Tool'!$D$12="NR","",IF($C2091='Peer Comparison Tool'!$D$9,COUNT('CECL &lt;50B Database'!$AI$1:AI2090)+1,""))</f>
        <v/>
      </c>
    </row>
    <row r="2092" spans="29:35" x14ac:dyDescent="0.25">
      <c r="AC2092" s="16" t="str">
        <f t="shared" si="192"/>
        <v/>
      </c>
      <c r="AD2092" s="16" t="str">
        <f t="shared" si="193"/>
        <v/>
      </c>
      <c r="AE2092" s="16" t="str">
        <f t="shared" si="194"/>
        <v/>
      </c>
      <c r="AF2092" s="16" t="str">
        <f t="shared" si="195"/>
        <v/>
      </c>
      <c r="AG2092" s="16" t="str">
        <f t="shared" si="196"/>
        <v/>
      </c>
      <c r="AH2092" s="16">
        <f t="shared" si="197"/>
        <v>0</v>
      </c>
      <c r="AI2092" s="17" t="str">
        <f>IF('Peer Comparison Tool'!$D$12="NR","",IF($C2092='Peer Comparison Tool'!$D$9,COUNT('CECL &lt;50B Database'!$AI$1:AI2091)+1,""))</f>
        <v/>
      </c>
    </row>
    <row r="2093" spans="29:35" x14ac:dyDescent="0.25">
      <c r="AC2093" s="16" t="str">
        <f t="shared" si="192"/>
        <v/>
      </c>
      <c r="AD2093" s="16" t="str">
        <f t="shared" si="193"/>
        <v/>
      </c>
      <c r="AE2093" s="16" t="str">
        <f t="shared" si="194"/>
        <v/>
      </c>
      <c r="AF2093" s="16" t="str">
        <f t="shared" si="195"/>
        <v/>
      </c>
      <c r="AG2093" s="16" t="str">
        <f t="shared" si="196"/>
        <v/>
      </c>
      <c r="AH2093" s="16">
        <f t="shared" si="197"/>
        <v>0</v>
      </c>
      <c r="AI2093" s="17" t="str">
        <f>IF('Peer Comparison Tool'!$D$12="NR","",IF($C2093='Peer Comparison Tool'!$D$9,COUNT('CECL &lt;50B Database'!$AI$1:AI2092)+1,""))</f>
        <v/>
      </c>
    </row>
    <row r="2094" spans="29:35" x14ac:dyDescent="0.25">
      <c r="AC2094" s="16" t="str">
        <f t="shared" si="192"/>
        <v/>
      </c>
      <c r="AD2094" s="16" t="str">
        <f t="shared" si="193"/>
        <v/>
      </c>
      <c r="AE2094" s="16" t="str">
        <f t="shared" si="194"/>
        <v/>
      </c>
      <c r="AF2094" s="16" t="str">
        <f t="shared" si="195"/>
        <v/>
      </c>
      <c r="AG2094" s="16" t="str">
        <f t="shared" si="196"/>
        <v/>
      </c>
      <c r="AH2094" s="16">
        <f t="shared" si="197"/>
        <v>0</v>
      </c>
      <c r="AI2094" s="17" t="str">
        <f>IF('Peer Comparison Tool'!$D$12="NR","",IF($C2094='Peer Comparison Tool'!$D$9,COUNT('CECL &lt;50B Database'!$AI$1:AI2093)+1,""))</f>
        <v/>
      </c>
    </row>
    <row r="2095" spans="29:35" x14ac:dyDescent="0.25">
      <c r="AC2095" s="16" t="str">
        <f t="shared" si="192"/>
        <v/>
      </c>
      <c r="AD2095" s="16" t="str">
        <f t="shared" si="193"/>
        <v/>
      </c>
      <c r="AE2095" s="16" t="str">
        <f t="shared" si="194"/>
        <v/>
      </c>
      <c r="AF2095" s="16" t="str">
        <f t="shared" si="195"/>
        <v/>
      </c>
      <c r="AG2095" s="16" t="str">
        <f t="shared" si="196"/>
        <v/>
      </c>
      <c r="AH2095" s="16">
        <f t="shared" si="197"/>
        <v>0</v>
      </c>
      <c r="AI2095" s="17" t="str">
        <f>IF('Peer Comparison Tool'!$D$12="NR","",IF($C2095='Peer Comparison Tool'!$D$9,COUNT('CECL &lt;50B Database'!$AI$1:AI2094)+1,""))</f>
        <v/>
      </c>
    </row>
    <row r="2096" spans="29:35" x14ac:dyDescent="0.25">
      <c r="AC2096" s="16" t="str">
        <f t="shared" si="192"/>
        <v/>
      </c>
      <c r="AD2096" s="16" t="str">
        <f t="shared" si="193"/>
        <v/>
      </c>
      <c r="AE2096" s="16" t="str">
        <f t="shared" si="194"/>
        <v/>
      </c>
      <c r="AF2096" s="16" t="str">
        <f t="shared" si="195"/>
        <v/>
      </c>
      <c r="AG2096" s="16" t="str">
        <f t="shared" si="196"/>
        <v/>
      </c>
      <c r="AH2096" s="16">
        <f t="shared" si="197"/>
        <v>0</v>
      </c>
      <c r="AI2096" s="17" t="str">
        <f>IF('Peer Comparison Tool'!$D$12="NR","",IF($C2096='Peer Comparison Tool'!$D$9,COUNT('CECL &lt;50B Database'!$AI$1:AI2095)+1,""))</f>
        <v/>
      </c>
    </row>
    <row r="2097" spans="29:35" x14ac:dyDescent="0.25">
      <c r="AC2097" s="16" t="str">
        <f t="shared" si="192"/>
        <v/>
      </c>
      <c r="AD2097" s="16" t="str">
        <f t="shared" si="193"/>
        <v/>
      </c>
      <c r="AE2097" s="16" t="str">
        <f t="shared" si="194"/>
        <v/>
      </c>
      <c r="AF2097" s="16" t="str">
        <f t="shared" si="195"/>
        <v/>
      </c>
      <c r="AG2097" s="16" t="str">
        <f t="shared" si="196"/>
        <v/>
      </c>
      <c r="AH2097" s="16">
        <f t="shared" si="197"/>
        <v>0</v>
      </c>
      <c r="AI2097" s="17" t="str">
        <f>IF('Peer Comparison Tool'!$D$12="NR","",IF($C2097='Peer Comparison Tool'!$D$9,COUNT('CECL &lt;50B Database'!$AI$1:AI2096)+1,""))</f>
        <v/>
      </c>
    </row>
    <row r="2098" spans="29:35" x14ac:dyDescent="0.25">
      <c r="AC2098" s="16" t="str">
        <f t="shared" si="192"/>
        <v/>
      </c>
      <c r="AD2098" s="16" t="str">
        <f t="shared" si="193"/>
        <v/>
      </c>
      <c r="AE2098" s="16" t="str">
        <f t="shared" si="194"/>
        <v/>
      </c>
      <c r="AF2098" s="16" t="str">
        <f t="shared" si="195"/>
        <v/>
      </c>
      <c r="AG2098" s="16" t="str">
        <f t="shared" si="196"/>
        <v/>
      </c>
      <c r="AH2098" s="16">
        <f t="shared" si="197"/>
        <v>0</v>
      </c>
      <c r="AI2098" s="17" t="str">
        <f>IF('Peer Comparison Tool'!$D$12="NR","",IF($C2098='Peer Comparison Tool'!$D$9,COUNT('CECL &lt;50B Database'!$AI$1:AI2097)+1,""))</f>
        <v/>
      </c>
    </row>
    <row r="2099" spans="29:35" x14ac:dyDescent="0.25">
      <c r="AC2099" s="16" t="str">
        <f t="shared" si="192"/>
        <v/>
      </c>
      <c r="AD2099" s="16" t="str">
        <f t="shared" si="193"/>
        <v/>
      </c>
      <c r="AE2099" s="16" t="str">
        <f t="shared" si="194"/>
        <v/>
      </c>
      <c r="AF2099" s="16" t="str">
        <f t="shared" si="195"/>
        <v/>
      </c>
      <c r="AG2099" s="16" t="str">
        <f t="shared" si="196"/>
        <v/>
      </c>
      <c r="AH2099" s="16">
        <f t="shared" si="197"/>
        <v>0</v>
      </c>
      <c r="AI2099" s="17" t="str">
        <f>IF('Peer Comparison Tool'!$D$12="NR","",IF($C2099='Peer Comparison Tool'!$D$9,COUNT('CECL &lt;50B Database'!$AI$1:AI2098)+1,""))</f>
        <v/>
      </c>
    </row>
    <row r="2100" spans="29:35" x14ac:dyDescent="0.25">
      <c r="AC2100" s="16" t="str">
        <f t="shared" si="192"/>
        <v/>
      </c>
      <c r="AD2100" s="16" t="str">
        <f t="shared" si="193"/>
        <v/>
      </c>
      <c r="AE2100" s="16" t="str">
        <f t="shared" si="194"/>
        <v/>
      </c>
      <c r="AF2100" s="16" t="str">
        <f t="shared" si="195"/>
        <v/>
      </c>
      <c r="AG2100" s="16" t="str">
        <f t="shared" si="196"/>
        <v/>
      </c>
      <c r="AH2100" s="16">
        <f t="shared" si="197"/>
        <v>0</v>
      </c>
      <c r="AI2100" s="17" t="str">
        <f>IF('Peer Comparison Tool'!$D$12="NR","",IF($C2100='Peer Comparison Tool'!$D$9,COUNT('CECL &lt;50B Database'!$AI$1:AI2099)+1,""))</f>
        <v/>
      </c>
    </row>
    <row r="2101" spans="29:35" x14ac:dyDescent="0.25">
      <c r="AC2101" s="16" t="str">
        <f t="shared" si="192"/>
        <v/>
      </c>
      <c r="AD2101" s="16" t="str">
        <f t="shared" si="193"/>
        <v/>
      </c>
      <c r="AE2101" s="16" t="str">
        <f t="shared" si="194"/>
        <v/>
      </c>
      <c r="AF2101" s="16" t="str">
        <f t="shared" si="195"/>
        <v/>
      </c>
      <c r="AG2101" s="16" t="str">
        <f t="shared" si="196"/>
        <v/>
      </c>
      <c r="AH2101" s="16">
        <f t="shared" si="197"/>
        <v>0</v>
      </c>
      <c r="AI2101" s="17" t="str">
        <f>IF('Peer Comparison Tool'!$D$12="NR","",IF($C2101='Peer Comparison Tool'!$D$9,COUNT('CECL &lt;50B Database'!$AI$1:AI2100)+1,""))</f>
        <v/>
      </c>
    </row>
    <row r="2102" spans="29:35" x14ac:dyDescent="0.25">
      <c r="AC2102" s="16" t="str">
        <f t="shared" si="192"/>
        <v/>
      </c>
      <c r="AD2102" s="16" t="str">
        <f t="shared" si="193"/>
        <v/>
      </c>
      <c r="AE2102" s="16" t="str">
        <f t="shared" si="194"/>
        <v/>
      </c>
      <c r="AF2102" s="16" t="str">
        <f t="shared" si="195"/>
        <v/>
      </c>
      <c r="AG2102" s="16" t="str">
        <f t="shared" si="196"/>
        <v/>
      </c>
      <c r="AH2102" s="16">
        <f t="shared" si="197"/>
        <v>0</v>
      </c>
      <c r="AI2102" s="17" t="str">
        <f>IF('Peer Comparison Tool'!$D$12="NR","",IF($C2102='Peer Comparison Tool'!$D$9,COUNT('CECL &lt;50B Database'!$AI$1:AI2101)+1,""))</f>
        <v/>
      </c>
    </row>
    <row r="2103" spans="29:35" x14ac:dyDescent="0.25">
      <c r="AC2103" s="16" t="str">
        <f t="shared" si="192"/>
        <v/>
      </c>
      <c r="AD2103" s="16" t="str">
        <f t="shared" si="193"/>
        <v/>
      </c>
      <c r="AE2103" s="16" t="str">
        <f t="shared" si="194"/>
        <v/>
      </c>
      <c r="AF2103" s="16" t="str">
        <f t="shared" si="195"/>
        <v/>
      </c>
      <c r="AG2103" s="16" t="str">
        <f t="shared" si="196"/>
        <v/>
      </c>
      <c r="AH2103" s="16">
        <f t="shared" si="197"/>
        <v>0</v>
      </c>
      <c r="AI2103" s="17" t="str">
        <f>IF('Peer Comparison Tool'!$D$12="NR","",IF($C2103='Peer Comparison Tool'!$D$9,COUNT('CECL &lt;50B Database'!$AI$1:AI2102)+1,""))</f>
        <v/>
      </c>
    </row>
    <row r="2104" spans="29:35" x14ac:dyDescent="0.25">
      <c r="AC2104" s="16" t="str">
        <f t="shared" si="192"/>
        <v/>
      </c>
      <c r="AD2104" s="16" t="str">
        <f t="shared" si="193"/>
        <v/>
      </c>
      <c r="AE2104" s="16" t="str">
        <f t="shared" si="194"/>
        <v/>
      </c>
      <c r="AF2104" s="16" t="str">
        <f t="shared" si="195"/>
        <v/>
      </c>
      <c r="AG2104" s="16" t="str">
        <f t="shared" si="196"/>
        <v/>
      </c>
      <c r="AH2104" s="16">
        <f t="shared" si="197"/>
        <v>0</v>
      </c>
      <c r="AI2104" s="17" t="str">
        <f>IF('Peer Comparison Tool'!$D$12="NR","",IF($C2104='Peer Comparison Tool'!$D$9,COUNT('CECL &lt;50B Database'!$AI$1:AI2103)+1,""))</f>
        <v/>
      </c>
    </row>
    <row r="2105" spans="29:35" x14ac:dyDescent="0.25">
      <c r="AC2105" s="16" t="str">
        <f t="shared" si="192"/>
        <v/>
      </c>
      <c r="AD2105" s="16" t="str">
        <f t="shared" si="193"/>
        <v/>
      </c>
      <c r="AE2105" s="16" t="str">
        <f t="shared" si="194"/>
        <v/>
      </c>
      <c r="AF2105" s="16" t="str">
        <f t="shared" si="195"/>
        <v/>
      </c>
      <c r="AG2105" s="16" t="str">
        <f t="shared" si="196"/>
        <v/>
      </c>
      <c r="AH2105" s="16">
        <f t="shared" si="197"/>
        <v>0</v>
      </c>
      <c r="AI2105" s="17" t="str">
        <f>IF('Peer Comparison Tool'!$D$12="NR","",IF($C2105='Peer Comparison Tool'!$D$9,COUNT('CECL &lt;50B Database'!$AI$1:AI2104)+1,""))</f>
        <v/>
      </c>
    </row>
    <row r="2106" spans="29:35" x14ac:dyDescent="0.25">
      <c r="AC2106" s="16" t="str">
        <f t="shared" si="192"/>
        <v/>
      </c>
      <c r="AD2106" s="16" t="str">
        <f t="shared" si="193"/>
        <v/>
      </c>
      <c r="AE2106" s="16" t="str">
        <f t="shared" si="194"/>
        <v/>
      </c>
      <c r="AF2106" s="16" t="str">
        <f t="shared" si="195"/>
        <v/>
      </c>
      <c r="AG2106" s="16" t="str">
        <f t="shared" si="196"/>
        <v/>
      </c>
      <c r="AH2106" s="16">
        <f t="shared" si="197"/>
        <v>0</v>
      </c>
      <c r="AI2106" s="17" t="str">
        <f>IF('Peer Comparison Tool'!$D$12="NR","",IF($C2106='Peer Comparison Tool'!$D$9,COUNT('CECL &lt;50B Database'!$AI$1:AI2105)+1,""))</f>
        <v/>
      </c>
    </row>
    <row r="2107" spans="29:35" x14ac:dyDescent="0.25">
      <c r="AC2107" s="16" t="str">
        <f t="shared" si="192"/>
        <v/>
      </c>
      <c r="AD2107" s="16" t="str">
        <f t="shared" si="193"/>
        <v/>
      </c>
      <c r="AE2107" s="16" t="str">
        <f t="shared" si="194"/>
        <v/>
      </c>
      <c r="AF2107" s="16" t="str">
        <f t="shared" si="195"/>
        <v/>
      </c>
      <c r="AG2107" s="16" t="str">
        <f t="shared" si="196"/>
        <v/>
      </c>
      <c r="AH2107" s="16">
        <f t="shared" si="197"/>
        <v>0</v>
      </c>
      <c r="AI2107" s="17" t="str">
        <f>IF('Peer Comparison Tool'!$D$12="NR","",IF($C2107='Peer Comparison Tool'!$D$9,COUNT('CECL &lt;50B Database'!$AI$1:AI2106)+1,""))</f>
        <v/>
      </c>
    </row>
    <row r="2108" spans="29:35" x14ac:dyDescent="0.25">
      <c r="AC2108" s="16" t="str">
        <f t="shared" si="192"/>
        <v/>
      </c>
      <c r="AD2108" s="16" t="str">
        <f t="shared" si="193"/>
        <v/>
      </c>
      <c r="AE2108" s="16" t="str">
        <f t="shared" si="194"/>
        <v/>
      </c>
      <c r="AF2108" s="16" t="str">
        <f t="shared" si="195"/>
        <v/>
      </c>
      <c r="AG2108" s="16" t="str">
        <f t="shared" si="196"/>
        <v/>
      </c>
      <c r="AH2108" s="16">
        <f t="shared" si="197"/>
        <v>0</v>
      </c>
      <c r="AI2108" s="17" t="str">
        <f>IF('Peer Comparison Tool'!$D$12="NR","",IF($C2108='Peer Comparison Tool'!$D$9,COUNT('CECL &lt;50B Database'!$AI$1:AI2107)+1,""))</f>
        <v/>
      </c>
    </row>
    <row r="2109" spans="29:35" x14ac:dyDescent="0.25">
      <c r="AC2109" s="16" t="str">
        <f t="shared" si="192"/>
        <v/>
      </c>
      <c r="AD2109" s="16" t="str">
        <f t="shared" si="193"/>
        <v/>
      </c>
      <c r="AE2109" s="16" t="str">
        <f t="shared" si="194"/>
        <v/>
      </c>
      <c r="AF2109" s="16" t="str">
        <f t="shared" si="195"/>
        <v/>
      </c>
      <c r="AG2109" s="16" t="str">
        <f t="shared" si="196"/>
        <v/>
      </c>
      <c r="AH2109" s="16">
        <f t="shared" si="197"/>
        <v>0</v>
      </c>
      <c r="AI2109" s="17" t="str">
        <f>IF('Peer Comparison Tool'!$D$12="NR","",IF($C2109='Peer Comparison Tool'!$D$9,COUNT('CECL &lt;50B Database'!$AI$1:AI2108)+1,""))</f>
        <v/>
      </c>
    </row>
    <row r="2110" spans="29:35" x14ac:dyDescent="0.25">
      <c r="AC2110" s="16" t="str">
        <f t="shared" si="192"/>
        <v/>
      </c>
      <c r="AD2110" s="16" t="str">
        <f t="shared" si="193"/>
        <v/>
      </c>
      <c r="AE2110" s="16" t="str">
        <f t="shared" si="194"/>
        <v/>
      </c>
      <c r="AF2110" s="16" t="str">
        <f t="shared" si="195"/>
        <v/>
      </c>
      <c r="AG2110" s="16" t="str">
        <f t="shared" si="196"/>
        <v/>
      </c>
      <c r="AH2110" s="16">
        <f t="shared" si="197"/>
        <v>0</v>
      </c>
      <c r="AI2110" s="17" t="str">
        <f>IF('Peer Comparison Tool'!$D$12="NR","",IF($C2110='Peer Comparison Tool'!$D$9,COUNT('CECL &lt;50B Database'!$AI$1:AI2109)+1,""))</f>
        <v/>
      </c>
    </row>
    <row r="2111" spans="29:35" x14ac:dyDescent="0.25">
      <c r="AC2111" s="16" t="str">
        <f t="shared" si="192"/>
        <v/>
      </c>
      <c r="AD2111" s="16" t="str">
        <f t="shared" si="193"/>
        <v/>
      </c>
      <c r="AE2111" s="16" t="str">
        <f t="shared" si="194"/>
        <v/>
      </c>
      <c r="AF2111" s="16" t="str">
        <f t="shared" si="195"/>
        <v/>
      </c>
      <c r="AG2111" s="16" t="str">
        <f t="shared" si="196"/>
        <v/>
      </c>
      <c r="AH2111" s="16">
        <f t="shared" si="197"/>
        <v>0</v>
      </c>
      <c r="AI2111" s="17" t="str">
        <f>IF('Peer Comparison Tool'!$D$12="NR","",IF($C2111='Peer Comparison Tool'!$D$9,COUNT('CECL &lt;50B Database'!$AI$1:AI2110)+1,""))</f>
        <v/>
      </c>
    </row>
    <row r="2112" spans="29:35" x14ac:dyDescent="0.25">
      <c r="AC2112" s="16" t="str">
        <f t="shared" si="192"/>
        <v/>
      </c>
      <c r="AD2112" s="16" t="str">
        <f t="shared" si="193"/>
        <v/>
      </c>
      <c r="AE2112" s="16" t="str">
        <f t="shared" si="194"/>
        <v/>
      </c>
      <c r="AF2112" s="16" t="str">
        <f t="shared" si="195"/>
        <v/>
      </c>
      <c r="AG2112" s="16" t="str">
        <f t="shared" si="196"/>
        <v/>
      </c>
      <c r="AH2112" s="16">
        <f t="shared" si="197"/>
        <v>0</v>
      </c>
      <c r="AI2112" s="17" t="str">
        <f>IF('Peer Comparison Tool'!$D$12="NR","",IF($C2112='Peer Comparison Tool'!$D$9,COUNT('CECL &lt;50B Database'!$AI$1:AI2111)+1,""))</f>
        <v/>
      </c>
    </row>
    <row r="2113" spans="29:35" x14ac:dyDescent="0.25">
      <c r="AC2113" s="16" t="str">
        <f t="shared" si="192"/>
        <v/>
      </c>
      <c r="AD2113" s="16" t="str">
        <f t="shared" si="193"/>
        <v/>
      </c>
      <c r="AE2113" s="16" t="str">
        <f t="shared" si="194"/>
        <v/>
      </c>
      <c r="AF2113" s="16" t="str">
        <f t="shared" si="195"/>
        <v/>
      </c>
      <c r="AG2113" s="16" t="str">
        <f t="shared" si="196"/>
        <v/>
      </c>
      <c r="AH2113" s="16">
        <f t="shared" si="197"/>
        <v>0</v>
      </c>
      <c r="AI2113" s="17" t="str">
        <f>IF('Peer Comparison Tool'!$D$12="NR","",IF($C2113='Peer Comparison Tool'!$D$9,COUNT('CECL &lt;50B Database'!$AI$1:AI2112)+1,""))</f>
        <v/>
      </c>
    </row>
    <row r="2114" spans="29:35" x14ac:dyDescent="0.25">
      <c r="AC2114" s="16" t="str">
        <f t="shared" si="192"/>
        <v/>
      </c>
      <c r="AD2114" s="16" t="str">
        <f t="shared" si="193"/>
        <v/>
      </c>
      <c r="AE2114" s="16" t="str">
        <f t="shared" si="194"/>
        <v/>
      </c>
      <c r="AF2114" s="16" t="str">
        <f t="shared" si="195"/>
        <v/>
      </c>
      <c r="AG2114" s="16" t="str">
        <f t="shared" si="196"/>
        <v/>
      </c>
      <c r="AH2114" s="16">
        <f t="shared" si="197"/>
        <v>0</v>
      </c>
      <c r="AI2114" s="17" t="str">
        <f>IF('Peer Comparison Tool'!$D$12="NR","",IF($C2114='Peer Comparison Tool'!$D$9,COUNT('CECL &lt;50B Database'!$AI$1:AI2113)+1,""))</f>
        <v/>
      </c>
    </row>
    <row r="2115" spans="29:35" x14ac:dyDescent="0.25">
      <c r="AC2115" s="16" t="str">
        <f t="shared" ref="AC2115:AC2178" si="198">IF(AND($G2115&gt;=10000000,$G2115&lt;50000000),$K2115,"")</f>
        <v/>
      </c>
      <c r="AD2115" s="16" t="str">
        <f t="shared" ref="AD2115:AD2178" si="199">IF(AND($G2115&gt;=5000000,$G2115&lt;9999999),$K2115,"")</f>
        <v/>
      </c>
      <c r="AE2115" s="16" t="str">
        <f t="shared" ref="AE2115:AE2178" si="200">IF(AND($G2115&gt;=1000000,$G2115&lt;4999999),$K2115,"")</f>
        <v/>
      </c>
      <c r="AF2115" s="16" t="str">
        <f t="shared" ref="AF2115:AF2178" si="201">IF(AND($G2115&gt;=500000,$G2115&lt;999999),$K2115,"")</f>
        <v/>
      </c>
      <c r="AG2115" s="16" t="str">
        <f t="shared" ref="AG2115:AG2178" si="202">IF(AND($G2115&gt;=100000,$G2115&lt;499999),$K2115,"")</f>
        <v/>
      </c>
      <c r="AH2115" s="16">
        <f t="shared" ref="AH2115:AH2178" si="203">IF(AND($G2115&gt;=0,$G2115&lt;99999),$K2115,"")</f>
        <v>0</v>
      </c>
      <c r="AI2115" s="17" t="str">
        <f>IF('Peer Comparison Tool'!$D$12="NR","",IF($C2115='Peer Comparison Tool'!$D$9,COUNT('CECL &lt;50B Database'!$AI$1:AI2114)+1,""))</f>
        <v/>
      </c>
    </row>
    <row r="2116" spans="29:35" x14ac:dyDescent="0.25">
      <c r="AC2116" s="16" t="str">
        <f t="shared" si="198"/>
        <v/>
      </c>
      <c r="AD2116" s="16" t="str">
        <f t="shared" si="199"/>
        <v/>
      </c>
      <c r="AE2116" s="16" t="str">
        <f t="shared" si="200"/>
        <v/>
      </c>
      <c r="AF2116" s="16" t="str">
        <f t="shared" si="201"/>
        <v/>
      </c>
      <c r="AG2116" s="16" t="str">
        <f t="shared" si="202"/>
        <v/>
      </c>
      <c r="AH2116" s="16">
        <f t="shared" si="203"/>
        <v>0</v>
      </c>
      <c r="AI2116" s="17" t="str">
        <f>IF('Peer Comparison Tool'!$D$12="NR","",IF($C2116='Peer Comparison Tool'!$D$9,COUNT('CECL &lt;50B Database'!$AI$1:AI2115)+1,""))</f>
        <v/>
      </c>
    </row>
    <row r="2117" spans="29:35" x14ac:dyDescent="0.25">
      <c r="AC2117" s="16" t="str">
        <f t="shared" si="198"/>
        <v/>
      </c>
      <c r="AD2117" s="16" t="str">
        <f t="shared" si="199"/>
        <v/>
      </c>
      <c r="AE2117" s="16" t="str">
        <f t="shared" si="200"/>
        <v/>
      </c>
      <c r="AF2117" s="16" t="str">
        <f t="shared" si="201"/>
        <v/>
      </c>
      <c r="AG2117" s="16" t="str">
        <f t="shared" si="202"/>
        <v/>
      </c>
      <c r="AH2117" s="16">
        <f t="shared" si="203"/>
        <v>0</v>
      </c>
      <c r="AI2117" s="17" t="str">
        <f>IF('Peer Comparison Tool'!$D$12="NR","",IF($C2117='Peer Comparison Tool'!$D$9,COUNT('CECL &lt;50B Database'!$AI$1:AI2116)+1,""))</f>
        <v/>
      </c>
    </row>
    <row r="2118" spans="29:35" x14ac:dyDescent="0.25">
      <c r="AC2118" s="16" t="str">
        <f t="shared" si="198"/>
        <v/>
      </c>
      <c r="AD2118" s="16" t="str">
        <f t="shared" si="199"/>
        <v/>
      </c>
      <c r="AE2118" s="16" t="str">
        <f t="shared" si="200"/>
        <v/>
      </c>
      <c r="AF2118" s="16" t="str">
        <f t="shared" si="201"/>
        <v/>
      </c>
      <c r="AG2118" s="16" t="str">
        <f t="shared" si="202"/>
        <v/>
      </c>
      <c r="AH2118" s="16">
        <f t="shared" si="203"/>
        <v>0</v>
      </c>
      <c r="AI2118" s="17" t="str">
        <f>IF('Peer Comparison Tool'!$D$12="NR","",IF($C2118='Peer Comparison Tool'!$D$9,COUNT('CECL &lt;50B Database'!$AI$1:AI2117)+1,""))</f>
        <v/>
      </c>
    </row>
    <row r="2119" spans="29:35" x14ac:dyDescent="0.25">
      <c r="AC2119" s="16" t="str">
        <f t="shared" si="198"/>
        <v/>
      </c>
      <c r="AD2119" s="16" t="str">
        <f t="shared" si="199"/>
        <v/>
      </c>
      <c r="AE2119" s="16" t="str">
        <f t="shared" si="200"/>
        <v/>
      </c>
      <c r="AF2119" s="16" t="str">
        <f t="shared" si="201"/>
        <v/>
      </c>
      <c r="AG2119" s="16" t="str">
        <f t="shared" si="202"/>
        <v/>
      </c>
      <c r="AH2119" s="16">
        <f t="shared" si="203"/>
        <v>0</v>
      </c>
      <c r="AI2119" s="17" t="str">
        <f>IF('Peer Comparison Tool'!$D$12="NR","",IF($C2119='Peer Comparison Tool'!$D$9,COUNT('CECL &lt;50B Database'!$AI$1:AI2118)+1,""))</f>
        <v/>
      </c>
    </row>
    <row r="2120" spans="29:35" x14ac:dyDescent="0.25">
      <c r="AC2120" s="16" t="str">
        <f t="shared" si="198"/>
        <v/>
      </c>
      <c r="AD2120" s="16" t="str">
        <f t="shared" si="199"/>
        <v/>
      </c>
      <c r="AE2120" s="16" t="str">
        <f t="shared" si="200"/>
        <v/>
      </c>
      <c r="AF2120" s="16" t="str">
        <f t="shared" si="201"/>
        <v/>
      </c>
      <c r="AG2120" s="16" t="str">
        <f t="shared" si="202"/>
        <v/>
      </c>
      <c r="AH2120" s="16">
        <f t="shared" si="203"/>
        <v>0</v>
      </c>
      <c r="AI2120" s="17" t="str">
        <f>IF('Peer Comparison Tool'!$D$12="NR","",IF($C2120='Peer Comparison Tool'!$D$9,COUNT('CECL &lt;50B Database'!$AI$1:AI2119)+1,""))</f>
        <v/>
      </c>
    </row>
    <row r="2121" spans="29:35" x14ac:dyDescent="0.25">
      <c r="AC2121" s="16" t="str">
        <f t="shared" si="198"/>
        <v/>
      </c>
      <c r="AD2121" s="16" t="str">
        <f t="shared" si="199"/>
        <v/>
      </c>
      <c r="AE2121" s="16" t="str">
        <f t="shared" si="200"/>
        <v/>
      </c>
      <c r="AF2121" s="16" t="str">
        <f t="shared" si="201"/>
        <v/>
      </c>
      <c r="AG2121" s="16" t="str">
        <f t="shared" si="202"/>
        <v/>
      </c>
      <c r="AH2121" s="16">
        <f t="shared" si="203"/>
        <v>0</v>
      </c>
      <c r="AI2121" s="17" t="str">
        <f>IF('Peer Comparison Tool'!$D$12="NR","",IF($C2121='Peer Comparison Tool'!$D$9,COUNT('CECL &lt;50B Database'!$AI$1:AI2120)+1,""))</f>
        <v/>
      </c>
    </row>
    <row r="2122" spans="29:35" x14ac:dyDescent="0.25">
      <c r="AC2122" s="16" t="str">
        <f t="shared" si="198"/>
        <v/>
      </c>
      <c r="AD2122" s="16" t="str">
        <f t="shared" si="199"/>
        <v/>
      </c>
      <c r="AE2122" s="16" t="str">
        <f t="shared" si="200"/>
        <v/>
      </c>
      <c r="AF2122" s="16" t="str">
        <f t="shared" si="201"/>
        <v/>
      </c>
      <c r="AG2122" s="16" t="str">
        <f t="shared" si="202"/>
        <v/>
      </c>
      <c r="AH2122" s="16">
        <f t="shared" si="203"/>
        <v>0</v>
      </c>
      <c r="AI2122" s="17" t="str">
        <f>IF('Peer Comparison Tool'!$D$12="NR","",IF($C2122='Peer Comparison Tool'!$D$9,COUNT('CECL &lt;50B Database'!$AI$1:AI2121)+1,""))</f>
        <v/>
      </c>
    </row>
    <row r="2123" spans="29:35" x14ac:dyDescent="0.25">
      <c r="AC2123" s="16" t="str">
        <f t="shared" si="198"/>
        <v/>
      </c>
      <c r="AD2123" s="16" t="str">
        <f t="shared" si="199"/>
        <v/>
      </c>
      <c r="AE2123" s="16" t="str">
        <f t="shared" si="200"/>
        <v/>
      </c>
      <c r="AF2123" s="16" t="str">
        <f t="shared" si="201"/>
        <v/>
      </c>
      <c r="AG2123" s="16" t="str">
        <f t="shared" si="202"/>
        <v/>
      </c>
      <c r="AH2123" s="16">
        <f t="shared" si="203"/>
        <v>0</v>
      </c>
      <c r="AI2123" s="17" t="str">
        <f>IF('Peer Comparison Tool'!$D$12="NR","",IF($C2123='Peer Comparison Tool'!$D$9,COUNT('CECL &lt;50B Database'!$AI$1:AI2122)+1,""))</f>
        <v/>
      </c>
    </row>
    <row r="2124" spans="29:35" x14ac:dyDescent="0.25">
      <c r="AC2124" s="16" t="str">
        <f t="shared" si="198"/>
        <v/>
      </c>
      <c r="AD2124" s="16" t="str">
        <f t="shared" si="199"/>
        <v/>
      </c>
      <c r="AE2124" s="16" t="str">
        <f t="shared" si="200"/>
        <v/>
      </c>
      <c r="AF2124" s="16" t="str">
        <f t="shared" si="201"/>
        <v/>
      </c>
      <c r="AG2124" s="16" t="str">
        <f t="shared" si="202"/>
        <v/>
      </c>
      <c r="AH2124" s="16">
        <f t="shared" si="203"/>
        <v>0</v>
      </c>
      <c r="AI2124" s="17" t="str">
        <f>IF('Peer Comparison Tool'!$D$12="NR","",IF($C2124='Peer Comparison Tool'!$D$9,COUNT('CECL &lt;50B Database'!$AI$1:AI2123)+1,""))</f>
        <v/>
      </c>
    </row>
    <row r="2125" spans="29:35" x14ac:dyDescent="0.25">
      <c r="AC2125" s="16" t="str">
        <f t="shared" si="198"/>
        <v/>
      </c>
      <c r="AD2125" s="16" t="str">
        <f t="shared" si="199"/>
        <v/>
      </c>
      <c r="AE2125" s="16" t="str">
        <f t="shared" si="200"/>
        <v/>
      </c>
      <c r="AF2125" s="16" t="str">
        <f t="shared" si="201"/>
        <v/>
      </c>
      <c r="AG2125" s="16" t="str">
        <f t="shared" si="202"/>
        <v/>
      </c>
      <c r="AH2125" s="16">
        <f t="shared" si="203"/>
        <v>0</v>
      </c>
      <c r="AI2125" s="17" t="str">
        <f>IF('Peer Comparison Tool'!$D$12="NR","",IF($C2125='Peer Comparison Tool'!$D$9,COUNT('CECL &lt;50B Database'!$AI$1:AI2124)+1,""))</f>
        <v/>
      </c>
    </row>
    <row r="2126" spans="29:35" x14ac:dyDescent="0.25">
      <c r="AC2126" s="16" t="str">
        <f t="shared" si="198"/>
        <v/>
      </c>
      <c r="AD2126" s="16" t="str">
        <f t="shared" si="199"/>
        <v/>
      </c>
      <c r="AE2126" s="16" t="str">
        <f t="shared" si="200"/>
        <v/>
      </c>
      <c r="AF2126" s="16" t="str">
        <f t="shared" si="201"/>
        <v/>
      </c>
      <c r="AG2126" s="16" t="str">
        <f t="shared" si="202"/>
        <v/>
      </c>
      <c r="AH2126" s="16">
        <f t="shared" si="203"/>
        <v>0</v>
      </c>
      <c r="AI2126" s="17" t="str">
        <f>IF('Peer Comparison Tool'!$D$12="NR","",IF($C2126='Peer Comparison Tool'!$D$9,COUNT('CECL &lt;50B Database'!$AI$1:AI2125)+1,""))</f>
        <v/>
      </c>
    </row>
    <row r="2127" spans="29:35" x14ac:dyDescent="0.25">
      <c r="AC2127" s="16" t="str">
        <f t="shared" si="198"/>
        <v/>
      </c>
      <c r="AD2127" s="16" t="str">
        <f t="shared" si="199"/>
        <v/>
      </c>
      <c r="AE2127" s="16" t="str">
        <f t="shared" si="200"/>
        <v/>
      </c>
      <c r="AF2127" s="16" t="str">
        <f t="shared" si="201"/>
        <v/>
      </c>
      <c r="AG2127" s="16" t="str">
        <f t="shared" si="202"/>
        <v/>
      </c>
      <c r="AH2127" s="16">
        <f t="shared" si="203"/>
        <v>0</v>
      </c>
      <c r="AI2127" s="17" t="str">
        <f>IF('Peer Comparison Tool'!$D$12="NR","",IF($C2127='Peer Comparison Tool'!$D$9,COUNT('CECL &lt;50B Database'!$AI$1:AI2126)+1,""))</f>
        <v/>
      </c>
    </row>
    <row r="2128" spans="29:35" x14ac:dyDescent="0.25">
      <c r="AC2128" s="16" t="str">
        <f t="shared" si="198"/>
        <v/>
      </c>
      <c r="AD2128" s="16" t="str">
        <f t="shared" si="199"/>
        <v/>
      </c>
      <c r="AE2128" s="16" t="str">
        <f t="shared" si="200"/>
        <v/>
      </c>
      <c r="AF2128" s="16" t="str">
        <f t="shared" si="201"/>
        <v/>
      </c>
      <c r="AG2128" s="16" t="str">
        <f t="shared" si="202"/>
        <v/>
      </c>
      <c r="AH2128" s="16">
        <f t="shared" si="203"/>
        <v>0</v>
      </c>
      <c r="AI2128" s="17" t="str">
        <f>IF('Peer Comparison Tool'!$D$12="NR","",IF($C2128='Peer Comparison Tool'!$D$9,COUNT('CECL &lt;50B Database'!$AI$1:AI2127)+1,""))</f>
        <v/>
      </c>
    </row>
    <row r="2129" spans="29:35" x14ac:dyDescent="0.25">
      <c r="AC2129" s="16" t="str">
        <f t="shared" si="198"/>
        <v/>
      </c>
      <c r="AD2129" s="16" t="str">
        <f t="shared" si="199"/>
        <v/>
      </c>
      <c r="AE2129" s="16" t="str">
        <f t="shared" si="200"/>
        <v/>
      </c>
      <c r="AF2129" s="16" t="str">
        <f t="shared" si="201"/>
        <v/>
      </c>
      <c r="AG2129" s="16" t="str">
        <f t="shared" si="202"/>
        <v/>
      </c>
      <c r="AH2129" s="16">
        <f t="shared" si="203"/>
        <v>0</v>
      </c>
      <c r="AI2129" s="17" t="str">
        <f>IF('Peer Comparison Tool'!$D$12="NR","",IF($C2129='Peer Comparison Tool'!$D$9,COUNT('CECL &lt;50B Database'!$AI$1:AI2128)+1,""))</f>
        <v/>
      </c>
    </row>
    <row r="2130" spans="29:35" x14ac:dyDescent="0.25">
      <c r="AC2130" s="16" t="str">
        <f t="shared" si="198"/>
        <v/>
      </c>
      <c r="AD2130" s="16" t="str">
        <f t="shared" si="199"/>
        <v/>
      </c>
      <c r="AE2130" s="16" t="str">
        <f t="shared" si="200"/>
        <v/>
      </c>
      <c r="AF2130" s="16" t="str">
        <f t="shared" si="201"/>
        <v/>
      </c>
      <c r="AG2130" s="16" t="str">
        <f t="shared" si="202"/>
        <v/>
      </c>
      <c r="AH2130" s="16">
        <f t="shared" si="203"/>
        <v>0</v>
      </c>
      <c r="AI2130" s="17" t="str">
        <f>IF('Peer Comparison Tool'!$D$12="NR","",IF($C2130='Peer Comparison Tool'!$D$9,COUNT('CECL &lt;50B Database'!$AI$1:AI2129)+1,""))</f>
        <v/>
      </c>
    </row>
    <row r="2131" spans="29:35" x14ac:dyDescent="0.25">
      <c r="AC2131" s="16" t="str">
        <f t="shared" si="198"/>
        <v/>
      </c>
      <c r="AD2131" s="16" t="str">
        <f t="shared" si="199"/>
        <v/>
      </c>
      <c r="AE2131" s="16" t="str">
        <f t="shared" si="200"/>
        <v/>
      </c>
      <c r="AF2131" s="16" t="str">
        <f t="shared" si="201"/>
        <v/>
      </c>
      <c r="AG2131" s="16" t="str">
        <f t="shared" si="202"/>
        <v/>
      </c>
      <c r="AH2131" s="16">
        <f t="shared" si="203"/>
        <v>0</v>
      </c>
      <c r="AI2131" s="17" t="str">
        <f>IF('Peer Comparison Tool'!$D$12="NR","",IF($C2131='Peer Comparison Tool'!$D$9,COUNT('CECL &lt;50B Database'!$AI$1:AI2130)+1,""))</f>
        <v/>
      </c>
    </row>
    <row r="2132" spans="29:35" x14ac:dyDescent="0.25">
      <c r="AC2132" s="16" t="str">
        <f t="shared" si="198"/>
        <v/>
      </c>
      <c r="AD2132" s="16" t="str">
        <f t="shared" si="199"/>
        <v/>
      </c>
      <c r="AE2132" s="16" t="str">
        <f t="shared" si="200"/>
        <v/>
      </c>
      <c r="AF2132" s="16" t="str">
        <f t="shared" si="201"/>
        <v/>
      </c>
      <c r="AG2132" s="16" t="str">
        <f t="shared" si="202"/>
        <v/>
      </c>
      <c r="AH2132" s="16">
        <f t="shared" si="203"/>
        <v>0</v>
      </c>
      <c r="AI2132" s="17" t="str">
        <f>IF('Peer Comparison Tool'!$D$12="NR","",IF($C2132='Peer Comparison Tool'!$D$9,COUNT('CECL &lt;50B Database'!$AI$1:AI2131)+1,""))</f>
        <v/>
      </c>
    </row>
    <row r="2133" spans="29:35" x14ac:dyDescent="0.25">
      <c r="AC2133" s="16" t="str">
        <f t="shared" si="198"/>
        <v/>
      </c>
      <c r="AD2133" s="16" t="str">
        <f t="shared" si="199"/>
        <v/>
      </c>
      <c r="AE2133" s="16" t="str">
        <f t="shared" si="200"/>
        <v/>
      </c>
      <c r="AF2133" s="16" t="str">
        <f t="shared" si="201"/>
        <v/>
      </c>
      <c r="AG2133" s="16" t="str">
        <f t="shared" si="202"/>
        <v/>
      </c>
      <c r="AH2133" s="16">
        <f t="shared" si="203"/>
        <v>0</v>
      </c>
      <c r="AI2133" s="17" t="str">
        <f>IF('Peer Comparison Tool'!$D$12="NR","",IF($C2133='Peer Comparison Tool'!$D$9,COUNT('CECL &lt;50B Database'!$AI$1:AI2132)+1,""))</f>
        <v/>
      </c>
    </row>
    <row r="2134" spans="29:35" x14ac:dyDescent="0.25">
      <c r="AC2134" s="16" t="str">
        <f t="shared" si="198"/>
        <v/>
      </c>
      <c r="AD2134" s="16" t="str">
        <f t="shared" si="199"/>
        <v/>
      </c>
      <c r="AE2134" s="16" t="str">
        <f t="shared" si="200"/>
        <v/>
      </c>
      <c r="AF2134" s="16" t="str">
        <f t="shared" si="201"/>
        <v/>
      </c>
      <c r="AG2134" s="16" t="str">
        <f t="shared" si="202"/>
        <v/>
      </c>
      <c r="AH2134" s="16">
        <f t="shared" si="203"/>
        <v>0</v>
      </c>
      <c r="AI2134" s="17" t="str">
        <f>IF('Peer Comparison Tool'!$D$12="NR","",IF($C2134='Peer Comparison Tool'!$D$9,COUNT('CECL &lt;50B Database'!$AI$1:AI2133)+1,""))</f>
        <v/>
      </c>
    </row>
    <row r="2135" spans="29:35" x14ac:dyDescent="0.25">
      <c r="AC2135" s="16" t="str">
        <f t="shared" si="198"/>
        <v/>
      </c>
      <c r="AD2135" s="16" t="str">
        <f t="shared" si="199"/>
        <v/>
      </c>
      <c r="AE2135" s="16" t="str">
        <f t="shared" si="200"/>
        <v/>
      </c>
      <c r="AF2135" s="16" t="str">
        <f t="shared" si="201"/>
        <v/>
      </c>
      <c r="AG2135" s="16" t="str">
        <f t="shared" si="202"/>
        <v/>
      </c>
      <c r="AH2135" s="16">
        <f t="shared" si="203"/>
        <v>0</v>
      </c>
      <c r="AI2135" s="17" t="str">
        <f>IF('Peer Comparison Tool'!$D$12="NR","",IF($C2135='Peer Comparison Tool'!$D$9,COUNT('CECL &lt;50B Database'!$AI$1:AI2134)+1,""))</f>
        <v/>
      </c>
    </row>
    <row r="2136" spans="29:35" x14ac:dyDescent="0.25">
      <c r="AC2136" s="16" t="str">
        <f t="shared" si="198"/>
        <v/>
      </c>
      <c r="AD2136" s="16" t="str">
        <f t="shared" si="199"/>
        <v/>
      </c>
      <c r="AE2136" s="16" t="str">
        <f t="shared" si="200"/>
        <v/>
      </c>
      <c r="AF2136" s="16" t="str">
        <f t="shared" si="201"/>
        <v/>
      </c>
      <c r="AG2136" s="16" t="str">
        <f t="shared" si="202"/>
        <v/>
      </c>
      <c r="AH2136" s="16">
        <f t="shared" si="203"/>
        <v>0</v>
      </c>
      <c r="AI2136" s="17" t="str">
        <f>IF('Peer Comparison Tool'!$D$12="NR","",IF($C2136='Peer Comparison Tool'!$D$9,COUNT('CECL &lt;50B Database'!$AI$1:AI2135)+1,""))</f>
        <v/>
      </c>
    </row>
    <row r="2137" spans="29:35" x14ac:dyDescent="0.25">
      <c r="AC2137" s="16" t="str">
        <f t="shared" si="198"/>
        <v/>
      </c>
      <c r="AD2137" s="16" t="str">
        <f t="shared" si="199"/>
        <v/>
      </c>
      <c r="AE2137" s="16" t="str">
        <f t="shared" si="200"/>
        <v/>
      </c>
      <c r="AF2137" s="16" t="str">
        <f t="shared" si="201"/>
        <v/>
      </c>
      <c r="AG2137" s="16" t="str">
        <f t="shared" si="202"/>
        <v/>
      </c>
      <c r="AH2137" s="16">
        <f t="shared" si="203"/>
        <v>0</v>
      </c>
      <c r="AI2137" s="17" t="str">
        <f>IF('Peer Comparison Tool'!$D$12="NR","",IF($C2137='Peer Comparison Tool'!$D$9,COUNT('CECL &lt;50B Database'!$AI$1:AI2136)+1,""))</f>
        <v/>
      </c>
    </row>
    <row r="2138" spans="29:35" x14ac:dyDescent="0.25">
      <c r="AC2138" s="16" t="str">
        <f t="shared" si="198"/>
        <v/>
      </c>
      <c r="AD2138" s="16" t="str">
        <f t="shared" si="199"/>
        <v/>
      </c>
      <c r="AE2138" s="16" t="str">
        <f t="shared" si="200"/>
        <v/>
      </c>
      <c r="AF2138" s="16" t="str">
        <f t="shared" si="201"/>
        <v/>
      </c>
      <c r="AG2138" s="16" t="str">
        <f t="shared" si="202"/>
        <v/>
      </c>
      <c r="AH2138" s="16">
        <f t="shared" si="203"/>
        <v>0</v>
      </c>
      <c r="AI2138" s="17" t="str">
        <f>IF('Peer Comparison Tool'!$D$12="NR","",IF($C2138='Peer Comparison Tool'!$D$9,COUNT('CECL &lt;50B Database'!$AI$1:AI2137)+1,""))</f>
        <v/>
      </c>
    </row>
    <row r="2139" spans="29:35" x14ac:dyDescent="0.25">
      <c r="AC2139" s="16" t="str">
        <f t="shared" si="198"/>
        <v/>
      </c>
      <c r="AD2139" s="16" t="str">
        <f t="shared" si="199"/>
        <v/>
      </c>
      <c r="AE2139" s="16" t="str">
        <f t="shared" si="200"/>
        <v/>
      </c>
      <c r="AF2139" s="16" t="str">
        <f t="shared" si="201"/>
        <v/>
      </c>
      <c r="AG2139" s="16" t="str">
        <f t="shared" si="202"/>
        <v/>
      </c>
      <c r="AH2139" s="16">
        <f t="shared" si="203"/>
        <v>0</v>
      </c>
      <c r="AI2139" s="17" t="str">
        <f>IF('Peer Comparison Tool'!$D$12="NR","",IF($C2139='Peer Comparison Tool'!$D$9,COUNT('CECL &lt;50B Database'!$AI$1:AI2138)+1,""))</f>
        <v/>
      </c>
    </row>
    <row r="2140" spans="29:35" x14ac:dyDescent="0.25">
      <c r="AC2140" s="16" t="str">
        <f t="shared" si="198"/>
        <v/>
      </c>
      <c r="AD2140" s="16" t="str">
        <f t="shared" si="199"/>
        <v/>
      </c>
      <c r="AE2140" s="16" t="str">
        <f t="shared" si="200"/>
        <v/>
      </c>
      <c r="AF2140" s="16" t="str">
        <f t="shared" si="201"/>
        <v/>
      </c>
      <c r="AG2140" s="16" t="str">
        <f t="shared" si="202"/>
        <v/>
      </c>
      <c r="AH2140" s="16">
        <f t="shared" si="203"/>
        <v>0</v>
      </c>
      <c r="AI2140" s="17" t="str">
        <f>IF('Peer Comparison Tool'!$D$12="NR","",IF($C2140='Peer Comparison Tool'!$D$9,COUNT('CECL &lt;50B Database'!$AI$1:AI2139)+1,""))</f>
        <v/>
      </c>
    </row>
    <row r="2141" spans="29:35" x14ac:dyDescent="0.25">
      <c r="AC2141" s="16" t="str">
        <f t="shared" si="198"/>
        <v/>
      </c>
      <c r="AD2141" s="16" t="str">
        <f t="shared" si="199"/>
        <v/>
      </c>
      <c r="AE2141" s="16" t="str">
        <f t="shared" si="200"/>
        <v/>
      </c>
      <c r="AF2141" s="16" t="str">
        <f t="shared" si="201"/>
        <v/>
      </c>
      <c r="AG2141" s="16" t="str">
        <f t="shared" si="202"/>
        <v/>
      </c>
      <c r="AH2141" s="16">
        <f t="shared" si="203"/>
        <v>0</v>
      </c>
      <c r="AI2141" s="17" t="str">
        <f>IF('Peer Comparison Tool'!$D$12="NR","",IF($C2141='Peer Comparison Tool'!$D$9,COUNT('CECL &lt;50B Database'!$AI$1:AI2140)+1,""))</f>
        <v/>
      </c>
    </row>
    <row r="2142" spans="29:35" x14ac:dyDescent="0.25">
      <c r="AC2142" s="16" t="str">
        <f t="shared" si="198"/>
        <v/>
      </c>
      <c r="AD2142" s="16" t="str">
        <f t="shared" si="199"/>
        <v/>
      </c>
      <c r="AE2142" s="16" t="str">
        <f t="shared" si="200"/>
        <v/>
      </c>
      <c r="AF2142" s="16" t="str">
        <f t="shared" si="201"/>
        <v/>
      </c>
      <c r="AG2142" s="16" t="str">
        <f t="shared" si="202"/>
        <v/>
      </c>
      <c r="AH2142" s="16">
        <f t="shared" si="203"/>
        <v>0</v>
      </c>
      <c r="AI2142" s="17" t="str">
        <f>IF('Peer Comparison Tool'!$D$12="NR","",IF($C2142='Peer Comparison Tool'!$D$9,COUNT('CECL &lt;50B Database'!$AI$1:AI2141)+1,""))</f>
        <v/>
      </c>
    </row>
    <row r="2143" spans="29:35" x14ac:dyDescent="0.25">
      <c r="AC2143" s="16" t="str">
        <f t="shared" si="198"/>
        <v/>
      </c>
      <c r="AD2143" s="16" t="str">
        <f t="shared" si="199"/>
        <v/>
      </c>
      <c r="AE2143" s="16" t="str">
        <f t="shared" si="200"/>
        <v/>
      </c>
      <c r="AF2143" s="16" t="str">
        <f t="shared" si="201"/>
        <v/>
      </c>
      <c r="AG2143" s="16" t="str">
        <f t="shared" si="202"/>
        <v/>
      </c>
      <c r="AH2143" s="16">
        <f t="shared" si="203"/>
        <v>0</v>
      </c>
      <c r="AI2143" s="17" t="str">
        <f>IF('Peer Comparison Tool'!$D$12="NR","",IF($C2143='Peer Comparison Tool'!$D$9,COUNT('CECL &lt;50B Database'!$AI$1:AI2142)+1,""))</f>
        <v/>
      </c>
    </row>
    <row r="2144" spans="29:35" x14ac:dyDescent="0.25">
      <c r="AC2144" s="16" t="str">
        <f t="shared" si="198"/>
        <v/>
      </c>
      <c r="AD2144" s="16" t="str">
        <f t="shared" si="199"/>
        <v/>
      </c>
      <c r="AE2144" s="16" t="str">
        <f t="shared" si="200"/>
        <v/>
      </c>
      <c r="AF2144" s="16" t="str">
        <f t="shared" si="201"/>
        <v/>
      </c>
      <c r="AG2144" s="16" t="str">
        <f t="shared" si="202"/>
        <v/>
      </c>
      <c r="AH2144" s="16">
        <f t="shared" si="203"/>
        <v>0</v>
      </c>
      <c r="AI2144" s="17" t="str">
        <f>IF('Peer Comparison Tool'!$D$12="NR","",IF($C2144='Peer Comparison Tool'!$D$9,COUNT('CECL &lt;50B Database'!$AI$1:AI2143)+1,""))</f>
        <v/>
      </c>
    </row>
    <row r="2145" spans="29:35" x14ac:dyDescent="0.25">
      <c r="AC2145" s="16" t="str">
        <f t="shared" si="198"/>
        <v/>
      </c>
      <c r="AD2145" s="16" t="str">
        <f t="shared" si="199"/>
        <v/>
      </c>
      <c r="AE2145" s="16" t="str">
        <f t="shared" si="200"/>
        <v/>
      </c>
      <c r="AF2145" s="16" t="str">
        <f t="shared" si="201"/>
        <v/>
      </c>
      <c r="AG2145" s="16" t="str">
        <f t="shared" si="202"/>
        <v/>
      </c>
      <c r="AH2145" s="16">
        <f t="shared" si="203"/>
        <v>0</v>
      </c>
      <c r="AI2145" s="17" t="str">
        <f>IF('Peer Comparison Tool'!$D$12="NR","",IF($C2145='Peer Comparison Tool'!$D$9,COUNT('CECL &lt;50B Database'!$AI$1:AI2144)+1,""))</f>
        <v/>
      </c>
    </row>
    <row r="2146" spans="29:35" x14ac:dyDescent="0.25">
      <c r="AC2146" s="16" t="str">
        <f t="shared" si="198"/>
        <v/>
      </c>
      <c r="AD2146" s="16" t="str">
        <f t="shared" si="199"/>
        <v/>
      </c>
      <c r="AE2146" s="16" t="str">
        <f t="shared" si="200"/>
        <v/>
      </c>
      <c r="AF2146" s="16" t="str">
        <f t="shared" si="201"/>
        <v/>
      </c>
      <c r="AG2146" s="16" t="str">
        <f t="shared" si="202"/>
        <v/>
      </c>
      <c r="AH2146" s="16">
        <f t="shared" si="203"/>
        <v>0</v>
      </c>
      <c r="AI2146" s="17" t="str">
        <f>IF('Peer Comparison Tool'!$D$12="NR","",IF($C2146='Peer Comparison Tool'!$D$9,COUNT('CECL &lt;50B Database'!$AI$1:AI2145)+1,""))</f>
        <v/>
      </c>
    </row>
    <row r="2147" spans="29:35" x14ac:dyDescent="0.25">
      <c r="AC2147" s="16" t="str">
        <f t="shared" si="198"/>
        <v/>
      </c>
      <c r="AD2147" s="16" t="str">
        <f t="shared" si="199"/>
        <v/>
      </c>
      <c r="AE2147" s="16" t="str">
        <f t="shared" si="200"/>
        <v/>
      </c>
      <c r="AF2147" s="16" t="str">
        <f t="shared" si="201"/>
        <v/>
      </c>
      <c r="AG2147" s="16" t="str">
        <f t="shared" si="202"/>
        <v/>
      </c>
      <c r="AH2147" s="16">
        <f t="shared" si="203"/>
        <v>0</v>
      </c>
      <c r="AI2147" s="17" t="str">
        <f>IF('Peer Comparison Tool'!$D$12="NR","",IF($C2147='Peer Comparison Tool'!$D$9,COUNT('CECL &lt;50B Database'!$AI$1:AI2146)+1,""))</f>
        <v/>
      </c>
    </row>
    <row r="2148" spans="29:35" x14ac:dyDescent="0.25">
      <c r="AC2148" s="16" t="str">
        <f t="shared" si="198"/>
        <v/>
      </c>
      <c r="AD2148" s="16" t="str">
        <f t="shared" si="199"/>
        <v/>
      </c>
      <c r="AE2148" s="16" t="str">
        <f t="shared" si="200"/>
        <v/>
      </c>
      <c r="AF2148" s="16" t="str">
        <f t="shared" si="201"/>
        <v/>
      </c>
      <c r="AG2148" s="16" t="str">
        <f t="shared" si="202"/>
        <v/>
      </c>
      <c r="AH2148" s="16">
        <f t="shared" si="203"/>
        <v>0</v>
      </c>
      <c r="AI2148" s="17" t="str">
        <f>IF('Peer Comparison Tool'!$D$12="NR","",IF($C2148='Peer Comparison Tool'!$D$9,COUNT('CECL &lt;50B Database'!$AI$1:AI2147)+1,""))</f>
        <v/>
      </c>
    </row>
    <row r="2149" spans="29:35" x14ac:dyDescent="0.25">
      <c r="AC2149" s="16" t="str">
        <f t="shared" si="198"/>
        <v/>
      </c>
      <c r="AD2149" s="16" t="str">
        <f t="shared" si="199"/>
        <v/>
      </c>
      <c r="AE2149" s="16" t="str">
        <f t="shared" si="200"/>
        <v/>
      </c>
      <c r="AF2149" s="16" t="str">
        <f t="shared" si="201"/>
        <v/>
      </c>
      <c r="AG2149" s="16" t="str">
        <f t="shared" si="202"/>
        <v/>
      </c>
      <c r="AH2149" s="16">
        <f t="shared" si="203"/>
        <v>0</v>
      </c>
      <c r="AI2149" s="17" t="str">
        <f>IF('Peer Comparison Tool'!$D$12="NR","",IF($C2149='Peer Comparison Tool'!$D$9,COUNT('CECL &lt;50B Database'!$AI$1:AI2148)+1,""))</f>
        <v/>
      </c>
    </row>
    <row r="2150" spans="29:35" x14ac:dyDescent="0.25">
      <c r="AC2150" s="16" t="str">
        <f t="shared" si="198"/>
        <v/>
      </c>
      <c r="AD2150" s="16" t="str">
        <f t="shared" si="199"/>
        <v/>
      </c>
      <c r="AE2150" s="16" t="str">
        <f t="shared" si="200"/>
        <v/>
      </c>
      <c r="AF2150" s="16" t="str">
        <f t="shared" si="201"/>
        <v/>
      </c>
      <c r="AG2150" s="16" t="str">
        <f t="shared" si="202"/>
        <v/>
      </c>
      <c r="AH2150" s="16">
        <f t="shared" si="203"/>
        <v>0</v>
      </c>
      <c r="AI2150" s="17" t="str">
        <f>IF('Peer Comparison Tool'!$D$12="NR","",IF($C2150='Peer Comparison Tool'!$D$9,COUNT('CECL &lt;50B Database'!$AI$1:AI2149)+1,""))</f>
        <v/>
      </c>
    </row>
    <row r="2151" spans="29:35" x14ac:dyDescent="0.25">
      <c r="AC2151" s="16" t="str">
        <f t="shared" si="198"/>
        <v/>
      </c>
      <c r="AD2151" s="16" t="str">
        <f t="shared" si="199"/>
        <v/>
      </c>
      <c r="AE2151" s="16" t="str">
        <f t="shared" si="200"/>
        <v/>
      </c>
      <c r="AF2151" s="16" t="str">
        <f t="shared" si="201"/>
        <v/>
      </c>
      <c r="AG2151" s="16" t="str">
        <f t="shared" si="202"/>
        <v/>
      </c>
      <c r="AH2151" s="16">
        <f t="shared" si="203"/>
        <v>0</v>
      </c>
      <c r="AI2151" s="17" t="str">
        <f>IF('Peer Comparison Tool'!$D$12="NR","",IF($C2151='Peer Comparison Tool'!$D$9,COUNT('CECL &lt;50B Database'!$AI$1:AI2150)+1,""))</f>
        <v/>
      </c>
    </row>
    <row r="2152" spans="29:35" x14ac:dyDescent="0.25">
      <c r="AC2152" s="16" t="str">
        <f t="shared" si="198"/>
        <v/>
      </c>
      <c r="AD2152" s="16" t="str">
        <f t="shared" si="199"/>
        <v/>
      </c>
      <c r="AE2152" s="16" t="str">
        <f t="shared" si="200"/>
        <v/>
      </c>
      <c r="AF2152" s="16" t="str">
        <f t="shared" si="201"/>
        <v/>
      </c>
      <c r="AG2152" s="16" t="str">
        <f t="shared" si="202"/>
        <v/>
      </c>
      <c r="AH2152" s="16">
        <f t="shared" si="203"/>
        <v>0</v>
      </c>
      <c r="AI2152" s="17" t="str">
        <f>IF('Peer Comparison Tool'!$D$12="NR","",IF($C2152='Peer Comparison Tool'!$D$9,COUNT('CECL &lt;50B Database'!$AI$1:AI2151)+1,""))</f>
        <v/>
      </c>
    </row>
    <row r="2153" spans="29:35" x14ac:dyDescent="0.25">
      <c r="AC2153" s="16" t="str">
        <f t="shared" si="198"/>
        <v/>
      </c>
      <c r="AD2153" s="16" t="str">
        <f t="shared" si="199"/>
        <v/>
      </c>
      <c r="AE2153" s="16" t="str">
        <f t="shared" si="200"/>
        <v/>
      </c>
      <c r="AF2153" s="16" t="str">
        <f t="shared" si="201"/>
        <v/>
      </c>
      <c r="AG2153" s="16" t="str">
        <f t="shared" si="202"/>
        <v/>
      </c>
      <c r="AH2153" s="16">
        <f t="shared" si="203"/>
        <v>0</v>
      </c>
      <c r="AI2153" s="17" t="str">
        <f>IF('Peer Comparison Tool'!$D$12="NR","",IF($C2153='Peer Comparison Tool'!$D$9,COUNT('CECL &lt;50B Database'!$AI$1:AI2152)+1,""))</f>
        <v/>
      </c>
    </row>
    <row r="2154" spans="29:35" x14ac:dyDescent="0.25">
      <c r="AC2154" s="16" t="str">
        <f t="shared" si="198"/>
        <v/>
      </c>
      <c r="AD2154" s="16" t="str">
        <f t="shared" si="199"/>
        <v/>
      </c>
      <c r="AE2154" s="16" t="str">
        <f t="shared" si="200"/>
        <v/>
      </c>
      <c r="AF2154" s="16" t="str">
        <f t="shared" si="201"/>
        <v/>
      </c>
      <c r="AG2154" s="16" t="str">
        <f t="shared" si="202"/>
        <v/>
      </c>
      <c r="AH2154" s="16">
        <f t="shared" si="203"/>
        <v>0</v>
      </c>
      <c r="AI2154" s="17" t="str">
        <f>IF('Peer Comparison Tool'!$D$12="NR","",IF($C2154='Peer Comparison Tool'!$D$9,COUNT('CECL &lt;50B Database'!$AI$1:AI2153)+1,""))</f>
        <v/>
      </c>
    </row>
    <row r="2155" spans="29:35" x14ac:dyDescent="0.25">
      <c r="AC2155" s="16" t="str">
        <f t="shared" si="198"/>
        <v/>
      </c>
      <c r="AD2155" s="16" t="str">
        <f t="shared" si="199"/>
        <v/>
      </c>
      <c r="AE2155" s="16" t="str">
        <f t="shared" si="200"/>
        <v/>
      </c>
      <c r="AF2155" s="16" t="str">
        <f t="shared" si="201"/>
        <v/>
      </c>
      <c r="AG2155" s="16" t="str">
        <f t="shared" si="202"/>
        <v/>
      </c>
      <c r="AH2155" s="16">
        <f t="shared" si="203"/>
        <v>0</v>
      </c>
      <c r="AI2155" s="17" t="str">
        <f>IF('Peer Comparison Tool'!$D$12="NR","",IF($C2155='Peer Comparison Tool'!$D$9,COUNT('CECL &lt;50B Database'!$AI$1:AI2154)+1,""))</f>
        <v/>
      </c>
    </row>
    <row r="2156" spans="29:35" x14ac:dyDescent="0.25">
      <c r="AC2156" s="16" t="str">
        <f t="shared" si="198"/>
        <v/>
      </c>
      <c r="AD2156" s="16" t="str">
        <f t="shared" si="199"/>
        <v/>
      </c>
      <c r="AE2156" s="16" t="str">
        <f t="shared" si="200"/>
        <v/>
      </c>
      <c r="AF2156" s="16" t="str">
        <f t="shared" si="201"/>
        <v/>
      </c>
      <c r="AG2156" s="16" t="str">
        <f t="shared" si="202"/>
        <v/>
      </c>
      <c r="AH2156" s="16">
        <f t="shared" si="203"/>
        <v>0</v>
      </c>
      <c r="AI2156" s="17" t="str">
        <f>IF('Peer Comparison Tool'!$D$12="NR","",IF($C2156='Peer Comparison Tool'!$D$9,COUNT('CECL &lt;50B Database'!$AI$1:AI2155)+1,""))</f>
        <v/>
      </c>
    </row>
    <row r="2157" spans="29:35" x14ac:dyDescent="0.25">
      <c r="AC2157" s="16" t="str">
        <f t="shared" si="198"/>
        <v/>
      </c>
      <c r="AD2157" s="16" t="str">
        <f t="shared" si="199"/>
        <v/>
      </c>
      <c r="AE2157" s="16" t="str">
        <f t="shared" si="200"/>
        <v/>
      </c>
      <c r="AF2157" s="16" t="str">
        <f t="shared" si="201"/>
        <v/>
      </c>
      <c r="AG2157" s="16" t="str">
        <f t="shared" si="202"/>
        <v/>
      </c>
      <c r="AH2157" s="16">
        <f t="shared" si="203"/>
        <v>0</v>
      </c>
      <c r="AI2157" s="17" t="str">
        <f>IF('Peer Comparison Tool'!$D$12="NR","",IF($C2157='Peer Comparison Tool'!$D$9,COUNT('CECL &lt;50B Database'!$AI$1:AI2156)+1,""))</f>
        <v/>
      </c>
    </row>
    <row r="2158" spans="29:35" x14ac:dyDescent="0.25">
      <c r="AC2158" s="16" t="str">
        <f t="shared" si="198"/>
        <v/>
      </c>
      <c r="AD2158" s="16" t="str">
        <f t="shared" si="199"/>
        <v/>
      </c>
      <c r="AE2158" s="16" t="str">
        <f t="shared" si="200"/>
        <v/>
      </c>
      <c r="AF2158" s="16" t="str">
        <f t="shared" si="201"/>
        <v/>
      </c>
      <c r="AG2158" s="16" t="str">
        <f t="shared" si="202"/>
        <v/>
      </c>
      <c r="AH2158" s="16">
        <f t="shared" si="203"/>
        <v>0</v>
      </c>
      <c r="AI2158" s="17" t="str">
        <f>IF('Peer Comparison Tool'!$D$12="NR","",IF($C2158='Peer Comparison Tool'!$D$9,COUNT('CECL &lt;50B Database'!$AI$1:AI2157)+1,""))</f>
        <v/>
      </c>
    </row>
    <row r="2159" spans="29:35" x14ac:dyDescent="0.25">
      <c r="AC2159" s="16" t="str">
        <f t="shared" si="198"/>
        <v/>
      </c>
      <c r="AD2159" s="16" t="str">
        <f t="shared" si="199"/>
        <v/>
      </c>
      <c r="AE2159" s="16" t="str">
        <f t="shared" si="200"/>
        <v/>
      </c>
      <c r="AF2159" s="16" t="str">
        <f t="shared" si="201"/>
        <v/>
      </c>
      <c r="AG2159" s="16" t="str">
        <f t="shared" si="202"/>
        <v/>
      </c>
      <c r="AH2159" s="16">
        <f t="shared" si="203"/>
        <v>0</v>
      </c>
      <c r="AI2159" s="17" t="str">
        <f>IF('Peer Comparison Tool'!$D$12="NR","",IF($C2159='Peer Comparison Tool'!$D$9,COUNT('CECL &lt;50B Database'!$AI$1:AI2158)+1,""))</f>
        <v/>
      </c>
    </row>
    <row r="2160" spans="29:35" x14ac:dyDescent="0.25">
      <c r="AC2160" s="16" t="str">
        <f t="shared" si="198"/>
        <v/>
      </c>
      <c r="AD2160" s="16" t="str">
        <f t="shared" si="199"/>
        <v/>
      </c>
      <c r="AE2160" s="16" t="str">
        <f t="shared" si="200"/>
        <v/>
      </c>
      <c r="AF2160" s="16" t="str">
        <f t="shared" si="201"/>
        <v/>
      </c>
      <c r="AG2160" s="16" t="str">
        <f t="shared" si="202"/>
        <v/>
      </c>
      <c r="AH2160" s="16">
        <f t="shared" si="203"/>
        <v>0</v>
      </c>
      <c r="AI2160" s="17" t="str">
        <f>IF('Peer Comparison Tool'!$D$12="NR","",IF($C2160='Peer Comparison Tool'!$D$9,COUNT('CECL &lt;50B Database'!$AI$1:AI2159)+1,""))</f>
        <v/>
      </c>
    </row>
    <row r="2161" spans="29:35" x14ac:dyDescent="0.25">
      <c r="AC2161" s="16" t="str">
        <f t="shared" si="198"/>
        <v/>
      </c>
      <c r="AD2161" s="16" t="str">
        <f t="shared" si="199"/>
        <v/>
      </c>
      <c r="AE2161" s="16" t="str">
        <f t="shared" si="200"/>
        <v/>
      </c>
      <c r="AF2161" s="16" t="str">
        <f t="shared" si="201"/>
        <v/>
      </c>
      <c r="AG2161" s="16" t="str">
        <f t="shared" si="202"/>
        <v/>
      </c>
      <c r="AH2161" s="16">
        <f t="shared" si="203"/>
        <v>0</v>
      </c>
      <c r="AI2161" s="17" t="str">
        <f>IF('Peer Comparison Tool'!$D$12="NR","",IF($C2161='Peer Comparison Tool'!$D$9,COUNT('CECL &lt;50B Database'!$AI$1:AI2160)+1,""))</f>
        <v/>
      </c>
    </row>
    <row r="2162" spans="29:35" x14ac:dyDescent="0.25">
      <c r="AC2162" s="16" t="str">
        <f t="shared" si="198"/>
        <v/>
      </c>
      <c r="AD2162" s="16" t="str">
        <f t="shared" si="199"/>
        <v/>
      </c>
      <c r="AE2162" s="16" t="str">
        <f t="shared" si="200"/>
        <v/>
      </c>
      <c r="AF2162" s="16" t="str">
        <f t="shared" si="201"/>
        <v/>
      </c>
      <c r="AG2162" s="16" t="str">
        <f t="shared" si="202"/>
        <v/>
      </c>
      <c r="AH2162" s="16">
        <f t="shared" si="203"/>
        <v>0</v>
      </c>
      <c r="AI2162" s="17" t="str">
        <f>IF('Peer Comparison Tool'!$D$12="NR","",IF($C2162='Peer Comparison Tool'!$D$9,COUNT('CECL &lt;50B Database'!$AI$1:AI2161)+1,""))</f>
        <v/>
      </c>
    </row>
    <row r="2163" spans="29:35" x14ac:dyDescent="0.25">
      <c r="AC2163" s="16" t="str">
        <f t="shared" si="198"/>
        <v/>
      </c>
      <c r="AD2163" s="16" t="str">
        <f t="shared" si="199"/>
        <v/>
      </c>
      <c r="AE2163" s="16" t="str">
        <f t="shared" si="200"/>
        <v/>
      </c>
      <c r="AF2163" s="16" t="str">
        <f t="shared" si="201"/>
        <v/>
      </c>
      <c r="AG2163" s="16" t="str">
        <f t="shared" si="202"/>
        <v/>
      </c>
      <c r="AH2163" s="16">
        <f t="shared" si="203"/>
        <v>0</v>
      </c>
      <c r="AI2163" s="17" t="str">
        <f>IF('Peer Comparison Tool'!$D$12="NR","",IF($C2163='Peer Comparison Tool'!$D$9,COUNT('CECL &lt;50B Database'!$AI$1:AI2162)+1,""))</f>
        <v/>
      </c>
    </row>
    <row r="2164" spans="29:35" x14ac:dyDescent="0.25">
      <c r="AC2164" s="16" t="str">
        <f t="shared" si="198"/>
        <v/>
      </c>
      <c r="AD2164" s="16" t="str">
        <f t="shared" si="199"/>
        <v/>
      </c>
      <c r="AE2164" s="16" t="str">
        <f t="shared" si="200"/>
        <v/>
      </c>
      <c r="AF2164" s="16" t="str">
        <f t="shared" si="201"/>
        <v/>
      </c>
      <c r="AG2164" s="16" t="str">
        <f t="shared" si="202"/>
        <v/>
      </c>
      <c r="AH2164" s="16">
        <f t="shared" si="203"/>
        <v>0</v>
      </c>
      <c r="AI2164" s="17" t="str">
        <f>IF('Peer Comparison Tool'!$D$12="NR","",IF($C2164='Peer Comparison Tool'!$D$9,COUNT('CECL &lt;50B Database'!$AI$1:AI2163)+1,""))</f>
        <v/>
      </c>
    </row>
    <row r="2165" spans="29:35" x14ac:dyDescent="0.25">
      <c r="AC2165" s="16" t="str">
        <f t="shared" si="198"/>
        <v/>
      </c>
      <c r="AD2165" s="16" t="str">
        <f t="shared" si="199"/>
        <v/>
      </c>
      <c r="AE2165" s="16" t="str">
        <f t="shared" si="200"/>
        <v/>
      </c>
      <c r="AF2165" s="16" t="str">
        <f t="shared" si="201"/>
        <v/>
      </c>
      <c r="AG2165" s="16" t="str">
        <f t="shared" si="202"/>
        <v/>
      </c>
      <c r="AH2165" s="16">
        <f t="shared" si="203"/>
        <v>0</v>
      </c>
      <c r="AI2165" s="17" t="str">
        <f>IF('Peer Comparison Tool'!$D$12="NR","",IF($C2165='Peer Comparison Tool'!$D$9,COUNT('CECL &lt;50B Database'!$AI$1:AI2164)+1,""))</f>
        <v/>
      </c>
    </row>
    <row r="2166" spans="29:35" x14ac:dyDescent="0.25">
      <c r="AC2166" s="16" t="str">
        <f t="shared" si="198"/>
        <v/>
      </c>
      <c r="AD2166" s="16" t="str">
        <f t="shared" si="199"/>
        <v/>
      </c>
      <c r="AE2166" s="16" t="str">
        <f t="shared" si="200"/>
        <v/>
      </c>
      <c r="AF2166" s="16" t="str">
        <f t="shared" si="201"/>
        <v/>
      </c>
      <c r="AG2166" s="16" t="str">
        <f t="shared" si="202"/>
        <v/>
      </c>
      <c r="AH2166" s="16">
        <f t="shared" si="203"/>
        <v>0</v>
      </c>
      <c r="AI2166" s="17" t="str">
        <f>IF('Peer Comparison Tool'!$D$12="NR","",IF($C2166='Peer Comparison Tool'!$D$9,COUNT('CECL &lt;50B Database'!$AI$1:AI2165)+1,""))</f>
        <v/>
      </c>
    </row>
    <row r="2167" spans="29:35" x14ac:dyDescent="0.25">
      <c r="AC2167" s="16" t="str">
        <f t="shared" si="198"/>
        <v/>
      </c>
      <c r="AD2167" s="16" t="str">
        <f t="shared" si="199"/>
        <v/>
      </c>
      <c r="AE2167" s="16" t="str">
        <f t="shared" si="200"/>
        <v/>
      </c>
      <c r="AF2167" s="16" t="str">
        <f t="shared" si="201"/>
        <v/>
      </c>
      <c r="AG2167" s="16" t="str">
        <f t="shared" si="202"/>
        <v/>
      </c>
      <c r="AH2167" s="16">
        <f t="shared" si="203"/>
        <v>0</v>
      </c>
      <c r="AI2167" s="17" t="str">
        <f>IF('Peer Comparison Tool'!$D$12="NR","",IF($C2167='Peer Comparison Tool'!$D$9,COUNT('CECL &lt;50B Database'!$AI$1:AI2166)+1,""))</f>
        <v/>
      </c>
    </row>
    <row r="2168" spans="29:35" x14ac:dyDescent="0.25">
      <c r="AC2168" s="16" t="str">
        <f t="shared" si="198"/>
        <v/>
      </c>
      <c r="AD2168" s="16" t="str">
        <f t="shared" si="199"/>
        <v/>
      </c>
      <c r="AE2168" s="16" t="str">
        <f t="shared" si="200"/>
        <v/>
      </c>
      <c r="AF2168" s="16" t="str">
        <f t="shared" si="201"/>
        <v/>
      </c>
      <c r="AG2168" s="16" t="str">
        <f t="shared" si="202"/>
        <v/>
      </c>
      <c r="AH2168" s="16">
        <f t="shared" si="203"/>
        <v>0</v>
      </c>
      <c r="AI2168" s="17" t="str">
        <f>IF('Peer Comparison Tool'!$D$12="NR","",IF($C2168='Peer Comparison Tool'!$D$9,COUNT('CECL &lt;50B Database'!$AI$1:AI2167)+1,""))</f>
        <v/>
      </c>
    </row>
    <row r="2169" spans="29:35" x14ac:dyDescent="0.25">
      <c r="AC2169" s="16" t="str">
        <f t="shared" si="198"/>
        <v/>
      </c>
      <c r="AD2169" s="16" t="str">
        <f t="shared" si="199"/>
        <v/>
      </c>
      <c r="AE2169" s="16" t="str">
        <f t="shared" si="200"/>
        <v/>
      </c>
      <c r="AF2169" s="16" t="str">
        <f t="shared" si="201"/>
        <v/>
      </c>
      <c r="AG2169" s="16" t="str">
        <f t="shared" si="202"/>
        <v/>
      </c>
      <c r="AH2169" s="16">
        <f t="shared" si="203"/>
        <v>0</v>
      </c>
      <c r="AI2169" s="17" t="str">
        <f>IF('Peer Comparison Tool'!$D$12="NR","",IF($C2169='Peer Comparison Tool'!$D$9,COUNT('CECL &lt;50B Database'!$AI$1:AI2168)+1,""))</f>
        <v/>
      </c>
    </row>
    <row r="2170" spans="29:35" x14ac:dyDescent="0.25">
      <c r="AC2170" s="16" t="str">
        <f t="shared" si="198"/>
        <v/>
      </c>
      <c r="AD2170" s="16" t="str">
        <f t="shared" si="199"/>
        <v/>
      </c>
      <c r="AE2170" s="16" t="str">
        <f t="shared" si="200"/>
        <v/>
      </c>
      <c r="AF2170" s="16" t="str">
        <f t="shared" si="201"/>
        <v/>
      </c>
      <c r="AG2170" s="16" t="str">
        <f t="shared" si="202"/>
        <v/>
      </c>
      <c r="AH2170" s="16">
        <f t="shared" si="203"/>
        <v>0</v>
      </c>
      <c r="AI2170" s="17" t="str">
        <f>IF('Peer Comparison Tool'!$D$12="NR","",IF($C2170='Peer Comparison Tool'!$D$9,COUNT('CECL &lt;50B Database'!$AI$1:AI2169)+1,""))</f>
        <v/>
      </c>
    </row>
    <row r="2171" spans="29:35" x14ac:dyDescent="0.25">
      <c r="AC2171" s="16" t="str">
        <f t="shared" si="198"/>
        <v/>
      </c>
      <c r="AD2171" s="16" t="str">
        <f t="shared" si="199"/>
        <v/>
      </c>
      <c r="AE2171" s="16" t="str">
        <f t="shared" si="200"/>
        <v/>
      </c>
      <c r="AF2171" s="16" t="str">
        <f t="shared" si="201"/>
        <v/>
      </c>
      <c r="AG2171" s="16" t="str">
        <f t="shared" si="202"/>
        <v/>
      </c>
      <c r="AH2171" s="16">
        <f t="shared" si="203"/>
        <v>0</v>
      </c>
      <c r="AI2171" s="17" t="str">
        <f>IF('Peer Comparison Tool'!$D$12="NR","",IF($C2171='Peer Comparison Tool'!$D$9,COUNT('CECL &lt;50B Database'!$AI$1:AI2170)+1,""))</f>
        <v/>
      </c>
    </row>
    <row r="2172" spans="29:35" x14ac:dyDescent="0.25">
      <c r="AC2172" s="16" t="str">
        <f t="shared" si="198"/>
        <v/>
      </c>
      <c r="AD2172" s="16" t="str">
        <f t="shared" si="199"/>
        <v/>
      </c>
      <c r="AE2172" s="16" t="str">
        <f t="shared" si="200"/>
        <v/>
      </c>
      <c r="AF2172" s="16" t="str">
        <f t="shared" si="201"/>
        <v/>
      </c>
      <c r="AG2172" s="16" t="str">
        <f t="shared" si="202"/>
        <v/>
      </c>
      <c r="AH2172" s="16">
        <f t="shared" si="203"/>
        <v>0</v>
      </c>
      <c r="AI2172" s="17" t="str">
        <f>IF('Peer Comparison Tool'!$D$12="NR","",IF($C2172='Peer Comparison Tool'!$D$9,COUNT('CECL &lt;50B Database'!$AI$1:AI2171)+1,""))</f>
        <v/>
      </c>
    </row>
    <row r="2173" spans="29:35" x14ac:dyDescent="0.25">
      <c r="AC2173" s="16" t="str">
        <f t="shared" si="198"/>
        <v/>
      </c>
      <c r="AD2173" s="16" t="str">
        <f t="shared" si="199"/>
        <v/>
      </c>
      <c r="AE2173" s="16" t="str">
        <f t="shared" si="200"/>
        <v/>
      </c>
      <c r="AF2173" s="16" t="str">
        <f t="shared" si="201"/>
        <v/>
      </c>
      <c r="AG2173" s="16" t="str">
        <f t="shared" si="202"/>
        <v/>
      </c>
      <c r="AH2173" s="16">
        <f t="shared" si="203"/>
        <v>0</v>
      </c>
      <c r="AI2173" s="17" t="str">
        <f>IF('Peer Comparison Tool'!$D$12="NR","",IF($C2173='Peer Comparison Tool'!$D$9,COUNT('CECL &lt;50B Database'!$AI$1:AI2172)+1,""))</f>
        <v/>
      </c>
    </row>
    <row r="2174" spans="29:35" x14ac:dyDescent="0.25">
      <c r="AC2174" s="16" t="str">
        <f t="shared" si="198"/>
        <v/>
      </c>
      <c r="AD2174" s="16" t="str">
        <f t="shared" si="199"/>
        <v/>
      </c>
      <c r="AE2174" s="16" t="str">
        <f t="shared" si="200"/>
        <v/>
      </c>
      <c r="AF2174" s="16" t="str">
        <f t="shared" si="201"/>
        <v/>
      </c>
      <c r="AG2174" s="16" t="str">
        <f t="shared" si="202"/>
        <v/>
      </c>
      <c r="AH2174" s="16">
        <f t="shared" si="203"/>
        <v>0</v>
      </c>
      <c r="AI2174" s="17" t="str">
        <f>IF('Peer Comparison Tool'!$D$12="NR","",IF($C2174='Peer Comparison Tool'!$D$9,COUNT('CECL &lt;50B Database'!$AI$1:AI2173)+1,""))</f>
        <v/>
      </c>
    </row>
    <row r="2175" spans="29:35" x14ac:dyDescent="0.25">
      <c r="AC2175" s="16" t="str">
        <f t="shared" si="198"/>
        <v/>
      </c>
      <c r="AD2175" s="16" t="str">
        <f t="shared" si="199"/>
        <v/>
      </c>
      <c r="AE2175" s="16" t="str">
        <f t="shared" si="200"/>
        <v/>
      </c>
      <c r="AF2175" s="16" t="str">
        <f t="shared" si="201"/>
        <v/>
      </c>
      <c r="AG2175" s="16" t="str">
        <f t="shared" si="202"/>
        <v/>
      </c>
      <c r="AH2175" s="16">
        <f t="shared" si="203"/>
        <v>0</v>
      </c>
      <c r="AI2175" s="17" t="str">
        <f>IF('Peer Comparison Tool'!$D$12="NR","",IF($C2175='Peer Comparison Tool'!$D$9,COUNT('CECL &lt;50B Database'!$AI$1:AI2174)+1,""))</f>
        <v/>
      </c>
    </row>
    <row r="2176" spans="29:35" x14ac:dyDescent="0.25">
      <c r="AC2176" s="16" t="str">
        <f t="shared" si="198"/>
        <v/>
      </c>
      <c r="AD2176" s="16" t="str">
        <f t="shared" si="199"/>
        <v/>
      </c>
      <c r="AE2176" s="16" t="str">
        <f t="shared" si="200"/>
        <v/>
      </c>
      <c r="AF2176" s="16" t="str">
        <f t="shared" si="201"/>
        <v/>
      </c>
      <c r="AG2176" s="16" t="str">
        <f t="shared" si="202"/>
        <v/>
      </c>
      <c r="AH2176" s="16">
        <f t="shared" si="203"/>
        <v>0</v>
      </c>
      <c r="AI2176" s="17" t="str">
        <f>IF('Peer Comparison Tool'!$D$12="NR","",IF($C2176='Peer Comparison Tool'!$D$9,COUNT('CECL &lt;50B Database'!$AI$1:AI2175)+1,""))</f>
        <v/>
      </c>
    </row>
    <row r="2177" spans="29:35" x14ac:dyDescent="0.25">
      <c r="AC2177" s="16" t="str">
        <f t="shared" si="198"/>
        <v/>
      </c>
      <c r="AD2177" s="16" t="str">
        <f t="shared" si="199"/>
        <v/>
      </c>
      <c r="AE2177" s="16" t="str">
        <f t="shared" si="200"/>
        <v/>
      </c>
      <c r="AF2177" s="16" t="str">
        <f t="shared" si="201"/>
        <v/>
      </c>
      <c r="AG2177" s="16" t="str">
        <f t="shared" si="202"/>
        <v/>
      </c>
      <c r="AH2177" s="16">
        <f t="shared" si="203"/>
        <v>0</v>
      </c>
      <c r="AI2177" s="17" t="str">
        <f>IF('Peer Comparison Tool'!$D$12="NR","",IF($C2177='Peer Comparison Tool'!$D$9,COUNT('CECL &lt;50B Database'!$AI$1:AI2176)+1,""))</f>
        <v/>
      </c>
    </row>
    <row r="2178" spans="29:35" x14ac:dyDescent="0.25">
      <c r="AC2178" s="16" t="str">
        <f t="shared" si="198"/>
        <v/>
      </c>
      <c r="AD2178" s="16" t="str">
        <f t="shared" si="199"/>
        <v/>
      </c>
      <c r="AE2178" s="16" t="str">
        <f t="shared" si="200"/>
        <v/>
      </c>
      <c r="AF2178" s="16" t="str">
        <f t="shared" si="201"/>
        <v/>
      </c>
      <c r="AG2178" s="16" t="str">
        <f t="shared" si="202"/>
        <v/>
      </c>
      <c r="AH2178" s="16">
        <f t="shared" si="203"/>
        <v>0</v>
      </c>
      <c r="AI2178" s="17" t="str">
        <f>IF('Peer Comparison Tool'!$D$12="NR","",IF($C2178='Peer Comparison Tool'!$D$9,COUNT('CECL &lt;50B Database'!$AI$1:AI2177)+1,""))</f>
        <v/>
      </c>
    </row>
    <row r="2179" spans="29:35" x14ac:dyDescent="0.25">
      <c r="AC2179" s="16" t="str">
        <f t="shared" ref="AC2179:AC2242" si="204">IF(AND($G2179&gt;=10000000,$G2179&lt;50000000),$K2179,"")</f>
        <v/>
      </c>
      <c r="AD2179" s="16" t="str">
        <f t="shared" ref="AD2179:AD2242" si="205">IF(AND($G2179&gt;=5000000,$G2179&lt;9999999),$K2179,"")</f>
        <v/>
      </c>
      <c r="AE2179" s="16" t="str">
        <f t="shared" ref="AE2179:AE2242" si="206">IF(AND($G2179&gt;=1000000,$G2179&lt;4999999),$K2179,"")</f>
        <v/>
      </c>
      <c r="AF2179" s="16" t="str">
        <f t="shared" ref="AF2179:AF2242" si="207">IF(AND($G2179&gt;=500000,$G2179&lt;999999),$K2179,"")</f>
        <v/>
      </c>
      <c r="AG2179" s="16" t="str">
        <f t="shared" ref="AG2179:AG2242" si="208">IF(AND($G2179&gt;=100000,$G2179&lt;499999),$K2179,"")</f>
        <v/>
      </c>
      <c r="AH2179" s="16">
        <f t="shared" ref="AH2179:AH2242" si="209">IF(AND($G2179&gt;=0,$G2179&lt;99999),$K2179,"")</f>
        <v>0</v>
      </c>
      <c r="AI2179" s="17" t="str">
        <f>IF('Peer Comparison Tool'!$D$12="NR","",IF($C2179='Peer Comparison Tool'!$D$9,COUNT('CECL &lt;50B Database'!$AI$1:AI2178)+1,""))</f>
        <v/>
      </c>
    </row>
    <row r="2180" spans="29:35" x14ac:dyDescent="0.25">
      <c r="AC2180" s="16" t="str">
        <f t="shared" si="204"/>
        <v/>
      </c>
      <c r="AD2180" s="16" t="str">
        <f t="shared" si="205"/>
        <v/>
      </c>
      <c r="AE2180" s="16" t="str">
        <f t="shared" si="206"/>
        <v/>
      </c>
      <c r="AF2180" s="16" t="str">
        <f t="shared" si="207"/>
        <v/>
      </c>
      <c r="AG2180" s="16" t="str">
        <f t="shared" si="208"/>
        <v/>
      </c>
      <c r="AH2180" s="16">
        <f t="shared" si="209"/>
        <v>0</v>
      </c>
      <c r="AI2180" s="17" t="str">
        <f>IF('Peer Comparison Tool'!$D$12="NR","",IF($C2180='Peer Comparison Tool'!$D$9,COUNT('CECL &lt;50B Database'!$AI$1:AI2179)+1,""))</f>
        <v/>
      </c>
    </row>
    <row r="2181" spans="29:35" x14ac:dyDescent="0.25">
      <c r="AC2181" s="16" t="str">
        <f t="shared" si="204"/>
        <v/>
      </c>
      <c r="AD2181" s="16" t="str">
        <f t="shared" si="205"/>
        <v/>
      </c>
      <c r="AE2181" s="16" t="str">
        <f t="shared" si="206"/>
        <v/>
      </c>
      <c r="AF2181" s="16" t="str">
        <f t="shared" si="207"/>
        <v/>
      </c>
      <c r="AG2181" s="16" t="str">
        <f t="shared" si="208"/>
        <v/>
      </c>
      <c r="AH2181" s="16">
        <f t="shared" si="209"/>
        <v>0</v>
      </c>
      <c r="AI2181" s="17" t="str">
        <f>IF('Peer Comparison Tool'!$D$12="NR","",IF($C2181='Peer Comparison Tool'!$D$9,COUNT('CECL &lt;50B Database'!$AI$1:AI2180)+1,""))</f>
        <v/>
      </c>
    </row>
    <row r="2182" spans="29:35" x14ac:dyDescent="0.25">
      <c r="AC2182" s="16" t="str">
        <f t="shared" si="204"/>
        <v/>
      </c>
      <c r="AD2182" s="16" t="str">
        <f t="shared" si="205"/>
        <v/>
      </c>
      <c r="AE2182" s="16" t="str">
        <f t="shared" si="206"/>
        <v/>
      </c>
      <c r="AF2182" s="16" t="str">
        <f t="shared" si="207"/>
        <v/>
      </c>
      <c r="AG2182" s="16" t="str">
        <f t="shared" si="208"/>
        <v/>
      </c>
      <c r="AH2182" s="16">
        <f t="shared" si="209"/>
        <v>0</v>
      </c>
      <c r="AI2182" s="17" t="str">
        <f>IF('Peer Comparison Tool'!$D$12="NR","",IF($C2182='Peer Comparison Tool'!$D$9,COUNT('CECL &lt;50B Database'!$AI$1:AI2181)+1,""))</f>
        <v/>
      </c>
    </row>
    <row r="2183" spans="29:35" x14ac:dyDescent="0.25">
      <c r="AC2183" s="16" t="str">
        <f t="shared" si="204"/>
        <v/>
      </c>
      <c r="AD2183" s="16" t="str">
        <f t="shared" si="205"/>
        <v/>
      </c>
      <c r="AE2183" s="16" t="str">
        <f t="shared" si="206"/>
        <v/>
      </c>
      <c r="AF2183" s="16" t="str">
        <f t="shared" si="207"/>
        <v/>
      </c>
      <c r="AG2183" s="16" t="str">
        <f t="shared" si="208"/>
        <v/>
      </c>
      <c r="AH2183" s="16">
        <f t="shared" si="209"/>
        <v>0</v>
      </c>
      <c r="AI2183" s="17" t="str">
        <f>IF('Peer Comparison Tool'!$D$12="NR","",IF($C2183='Peer Comparison Tool'!$D$9,COUNT('CECL &lt;50B Database'!$AI$1:AI2182)+1,""))</f>
        <v/>
      </c>
    </row>
    <row r="2184" spans="29:35" x14ac:dyDescent="0.25">
      <c r="AC2184" s="16" t="str">
        <f t="shared" si="204"/>
        <v/>
      </c>
      <c r="AD2184" s="16" t="str">
        <f t="shared" si="205"/>
        <v/>
      </c>
      <c r="AE2184" s="16" t="str">
        <f t="shared" si="206"/>
        <v/>
      </c>
      <c r="AF2184" s="16" t="str">
        <f t="shared" si="207"/>
        <v/>
      </c>
      <c r="AG2184" s="16" t="str">
        <f t="shared" si="208"/>
        <v/>
      </c>
      <c r="AH2184" s="16">
        <f t="shared" si="209"/>
        <v>0</v>
      </c>
      <c r="AI2184" s="17" t="str">
        <f>IF('Peer Comparison Tool'!$D$12="NR","",IF($C2184='Peer Comparison Tool'!$D$9,COUNT('CECL &lt;50B Database'!$AI$1:AI2183)+1,""))</f>
        <v/>
      </c>
    </row>
    <row r="2185" spans="29:35" x14ac:dyDescent="0.25">
      <c r="AC2185" s="16" t="str">
        <f t="shared" si="204"/>
        <v/>
      </c>
      <c r="AD2185" s="16" t="str">
        <f t="shared" si="205"/>
        <v/>
      </c>
      <c r="AE2185" s="16" t="str">
        <f t="shared" si="206"/>
        <v/>
      </c>
      <c r="AF2185" s="16" t="str">
        <f t="shared" si="207"/>
        <v/>
      </c>
      <c r="AG2185" s="16" t="str">
        <f t="shared" si="208"/>
        <v/>
      </c>
      <c r="AH2185" s="16">
        <f t="shared" si="209"/>
        <v>0</v>
      </c>
      <c r="AI2185" s="17" t="str">
        <f>IF('Peer Comparison Tool'!$D$12="NR","",IF($C2185='Peer Comparison Tool'!$D$9,COUNT('CECL &lt;50B Database'!$AI$1:AI2184)+1,""))</f>
        <v/>
      </c>
    </row>
    <row r="2186" spans="29:35" x14ac:dyDescent="0.25">
      <c r="AC2186" s="16" t="str">
        <f t="shared" si="204"/>
        <v/>
      </c>
      <c r="AD2186" s="16" t="str">
        <f t="shared" si="205"/>
        <v/>
      </c>
      <c r="AE2186" s="16" t="str">
        <f t="shared" si="206"/>
        <v/>
      </c>
      <c r="AF2186" s="16" t="str">
        <f t="shared" si="207"/>
        <v/>
      </c>
      <c r="AG2186" s="16" t="str">
        <f t="shared" si="208"/>
        <v/>
      </c>
      <c r="AH2186" s="16">
        <f t="shared" si="209"/>
        <v>0</v>
      </c>
      <c r="AI2186" s="17" t="str">
        <f>IF('Peer Comparison Tool'!$D$12="NR","",IF($C2186='Peer Comparison Tool'!$D$9,COUNT('CECL &lt;50B Database'!$AI$1:AI2185)+1,""))</f>
        <v/>
      </c>
    </row>
    <row r="2187" spans="29:35" x14ac:dyDescent="0.25">
      <c r="AC2187" s="16" t="str">
        <f t="shared" si="204"/>
        <v/>
      </c>
      <c r="AD2187" s="16" t="str">
        <f t="shared" si="205"/>
        <v/>
      </c>
      <c r="AE2187" s="16" t="str">
        <f t="shared" si="206"/>
        <v/>
      </c>
      <c r="AF2187" s="16" t="str">
        <f t="shared" si="207"/>
        <v/>
      </c>
      <c r="AG2187" s="16" t="str">
        <f t="shared" si="208"/>
        <v/>
      </c>
      <c r="AH2187" s="16">
        <f t="shared" si="209"/>
        <v>0</v>
      </c>
      <c r="AI2187" s="17" t="str">
        <f>IF('Peer Comparison Tool'!$D$12="NR","",IF($C2187='Peer Comparison Tool'!$D$9,COUNT('CECL &lt;50B Database'!$AI$1:AI2186)+1,""))</f>
        <v/>
      </c>
    </row>
    <row r="2188" spans="29:35" x14ac:dyDescent="0.25">
      <c r="AC2188" s="16" t="str">
        <f t="shared" si="204"/>
        <v/>
      </c>
      <c r="AD2188" s="16" t="str">
        <f t="shared" si="205"/>
        <v/>
      </c>
      <c r="AE2188" s="16" t="str">
        <f t="shared" si="206"/>
        <v/>
      </c>
      <c r="AF2188" s="16" t="str">
        <f t="shared" si="207"/>
        <v/>
      </c>
      <c r="AG2188" s="16" t="str">
        <f t="shared" si="208"/>
        <v/>
      </c>
      <c r="AH2188" s="16">
        <f t="shared" si="209"/>
        <v>0</v>
      </c>
      <c r="AI2188" s="17" t="str">
        <f>IF('Peer Comparison Tool'!$D$12="NR","",IF($C2188='Peer Comparison Tool'!$D$9,COUNT('CECL &lt;50B Database'!$AI$1:AI2187)+1,""))</f>
        <v/>
      </c>
    </row>
    <row r="2189" spans="29:35" x14ac:dyDescent="0.25">
      <c r="AC2189" s="16" t="str">
        <f t="shared" si="204"/>
        <v/>
      </c>
      <c r="AD2189" s="16" t="str">
        <f t="shared" si="205"/>
        <v/>
      </c>
      <c r="AE2189" s="16" t="str">
        <f t="shared" si="206"/>
        <v/>
      </c>
      <c r="AF2189" s="16" t="str">
        <f t="shared" si="207"/>
        <v/>
      </c>
      <c r="AG2189" s="16" t="str">
        <f t="shared" si="208"/>
        <v/>
      </c>
      <c r="AH2189" s="16">
        <f t="shared" si="209"/>
        <v>0</v>
      </c>
      <c r="AI2189" s="17" t="str">
        <f>IF('Peer Comparison Tool'!$D$12="NR","",IF($C2189='Peer Comparison Tool'!$D$9,COUNT('CECL &lt;50B Database'!$AI$1:AI2188)+1,""))</f>
        <v/>
      </c>
    </row>
    <row r="2190" spans="29:35" x14ac:dyDescent="0.25">
      <c r="AC2190" s="16" t="str">
        <f t="shared" si="204"/>
        <v/>
      </c>
      <c r="AD2190" s="16" t="str">
        <f t="shared" si="205"/>
        <v/>
      </c>
      <c r="AE2190" s="16" t="str">
        <f t="shared" si="206"/>
        <v/>
      </c>
      <c r="AF2190" s="16" t="str">
        <f t="shared" si="207"/>
        <v/>
      </c>
      <c r="AG2190" s="16" t="str">
        <f t="shared" si="208"/>
        <v/>
      </c>
      <c r="AH2190" s="16">
        <f t="shared" si="209"/>
        <v>0</v>
      </c>
      <c r="AI2190" s="17" t="str">
        <f>IF('Peer Comparison Tool'!$D$12="NR","",IF($C2190='Peer Comparison Tool'!$D$9,COUNT('CECL &lt;50B Database'!$AI$1:AI2189)+1,""))</f>
        <v/>
      </c>
    </row>
    <row r="2191" spans="29:35" x14ac:dyDescent="0.25">
      <c r="AC2191" s="16" t="str">
        <f t="shared" si="204"/>
        <v/>
      </c>
      <c r="AD2191" s="16" t="str">
        <f t="shared" si="205"/>
        <v/>
      </c>
      <c r="AE2191" s="16" t="str">
        <f t="shared" si="206"/>
        <v/>
      </c>
      <c r="AF2191" s="16" t="str">
        <f t="shared" si="207"/>
        <v/>
      </c>
      <c r="AG2191" s="16" t="str">
        <f t="shared" si="208"/>
        <v/>
      </c>
      <c r="AH2191" s="16">
        <f t="shared" si="209"/>
        <v>0</v>
      </c>
      <c r="AI2191" s="17" t="str">
        <f>IF('Peer Comparison Tool'!$D$12="NR","",IF($C2191='Peer Comparison Tool'!$D$9,COUNT('CECL &lt;50B Database'!$AI$1:AI2190)+1,""))</f>
        <v/>
      </c>
    </row>
    <row r="2192" spans="29:35" x14ac:dyDescent="0.25">
      <c r="AC2192" s="16" t="str">
        <f t="shared" si="204"/>
        <v/>
      </c>
      <c r="AD2192" s="16" t="str">
        <f t="shared" si="205"/>
        <v/>
      </c>
      <c r="AE2192" s="16" t="str">
        <f t="shared" si="206"/>
        <v/>
      </c>
      <c r="AF2192" s="16" t="str">
        <f t="shared" si="207"/>
        <v/>
      </c>
      <c r="AG2192" s="16" t="str">
        <f t="shared" si="208"/>
        <v/>
      </c>
      <c r="AH2192" s="16">
        <f t="shared" si="209"/>
        <v>0</v>
      </c>
      <c r="AI2192" s="17" t="str">
        <f>IF('Peer Comparison Tool'!$D$12="NR","",IF($C2192='Peer Comparison Tool'!$D$9,COUNT('CECL &lt;50B Database'!$AI$1:AI2191)+1,""))</f>
        <v/>
      </c>
    </row>
    <row r="2193" spans="29:35" x14ac:dyDescent="0.25">
      <c r="AC2193" s="16" t="str">
        <f t="shared" si="204"/>
        <v/>
      </c>
      <c r="AD2193" s="16" t="str">
        <f t="shared" si="205"/>
        <v/>
      </c>
      <c r="AE2193" s="16" t="str">
        <f t="shared" si="206"/>
        <v/>
      </c>
      <c r="AF2193" s="16" t="str">
        <f t="shared" si="207"/>
        <v/>
      </c>
      <c r="AG2193" s="16" t="str">
        <f t="shared" si="208"/>
        <v/>
      </c>
      <c r="AH2193" s="16">
        <f t="shared" si="209"/>
        <v>0</v>
      </c>
      <c r="AI2193" s="17" t="str">
        <f>IF('Peer Comparison Tool'!$D$12="NR","",IF($C2193='Peer Comparison Tool'!$D$9,COUNT('CECL &lt;50B Database'!$AI$1:AI2192)+1,""))</f>
        <v/>
      </c>
    </row>
    <row r="2194" spans="29:35" x14ac:dyDescent="0.25">
      <c r="AC2194" s="16" t="str">
        <f t="shared" si="204"/>
        <v/>
      </c>
      <c r="AD2194" s="16" t="str">
        <f t="shared" si="205"/>
        <v/>
      </c>
      <c r="AE2194" s="16" t="str">
        <f t="shared" si="206"/>
        <v/>
      </c>
      <c r="AF2194" s="16" t="str">
        <f t="shared" si="207"/>
        <v/>
      </c>
      <c r="AG2194" s="16" t="str">
        <f t="shared" si="208"/>
        <v/>
      </c>
      <c r="AH2194" s="16">
        <f t="shared" si="209"/>
        <v>0</v>
      </c>
      <c r="AI2194" s="17" t="str">
        <f>IF('Peer Comparison Tool'!$D$12="NR","",IF($C2194='Peer Comparison Tool'!$D$9,COUNT('CECL &lt;50B Database'!$AI$1:AI2193)+1,""))</f>
        <v/>
      </c>
    </row>
    <row r="2195" spans="29:35" x14ac:dyDescent="0.25">
      <c r="AC2195" s="16" t="str">
        <f t="shared" si="204"/>
        <v/>
      </c>
      <c r="AD2195" s="16" t="str">
        <f t="shared" si="205"/>
        <v/>
      </c>
      <c r="AE2195" s="16" t="str">
        <f t="shared" si="206"/>
        <v/>
      </c>
      <c r="AF2195" s="16" t="str">
        <f t="shared" si="207"/>
        <v/>
      </c>
      <c r="AG2195" s="16" t="str">
        <f t="shared" si="208"/>
        <v/>
      </c>
      <c r="AH2195" s="16">
        <f t="shared" si="209"/>
        <v>0</v>
      </c>
      <c r="AI2195" s="17" t="str">
        <f>IF('Peer Comparison Tool'!$D$12="NR","",IF($C2195='Peer Comparison Tool'!$D$9,COUNT('CECL &lt;50B Database'!$AI$1:AI2194)+1,""))</f>
        <v/>
      </c>
    </row>
    <row r="2196" spans="29:35" x14ac:dyDescent="0.25">
      <c r="AC2196" s="16" t="str">
        <f t="shared" si="204"/>
        <v/>
      </c>
      <c r="AD2196" s="16" t="str">
        <f t="shared" si="205"/>
        <v/>
      </c>
      <c r="AE2196" s="16" t="str">
        <f t="shared" si="206"/>
        <v/>
      </c>
      <c r="AF2196" s="16" t="str">
        <f t="shared" si="207"/>
        <v/>
      </c>
      <c r="AG2196" s="16" t="str">
        <f t="shared" si="208"/>
        <v/>
      </c>
      <c r="AH2196" s="16">
        <f t="shared" si="209"/>
        <v>0</v>
      </c>
      <c r="AI2196" s="17" t="str">
        <f>IF('Peer Comparison Tool'!$D$12="NR","",IF($C2196='Peer Comparison Tool'!$D$9,COUNT('CECL &lt;50B Database'!$AI$1:AI2195)+1,""))</f>
        <v/>
      </c>
    </row>
    <row r="2197" spans="29:35" x14ac:dyDescent="0.25">
      <c r="AC2197" s="16" t="str">
        <f t="shared" si="204"/>
        <v/>
      </c>
      <c r="AD2197" s="16" t="str">
        <f t="shared" si="205"/>
        <v/>
      </c>
      <c r="AE2197" s="16" t="str">
        <f t="shared" si="206"/>
        <v/>
      </c>
      <c r="AF2197" s="16" t="str">
        <f t="shared" si="207"/>
        <v/>
      </c>
      <c r="AG2197" s="16" t="str">
        <f t="shared" si="208"/>
        <v/>
      </c>
      <c r="AH2197" s="16">
        <f t="shared" si="209"/>
        <v>0</v>
      </c>
      <c r="AI2197" s="17" t="str">
        <f>IF('Peer Comparison Tool'!$D$12="NR","",IF($C2197='Peer Comparison Tool'!$D$9,COUNT('CECL &lt;50B Database'!$AI$1:AI2196)+1,""))</f>
        <v/>
      </c>
    </row>
    <row r="2198" spans="29:35" x14ac:dyDescent="0.25">
      <c r="AC2198" s="16" t="str">
        <f t="shared" si="204"/>
        <v/>
      </c>
      <c r="AD2198" s="16" t="str">
        <f t="shared" si="205"/>
        <v/>
      </c>
      <c r="AE2198" s="16" t="str">
        <f t="shared" si="206"/>
        <v/>
      </c>
      <c r="AF2198" s="16" t="str">
        <f t="shared" si="207"/>
        <v/>
      </c>
      <c r="AG2198" s="16" t="str">
        <f t="shared" si="208"/>
        <v/>
      </c>
      <c r="AH2198" s="16">
        <f t="shared" si="209"/>
        <v>0</v>
      </c>
      <c r="AI2198" s="17" t="str">
        <f>IF('Peer Comparison Tool'!$D$12="NR","",IF($C2198='Peer Comparison Tool'!$D$9,COUNT('CECL &lt;50B Database'!$AI$1:AI2197)+1,""))</f>
        <v/>
      </c>
    </row>
    <row r="2199" spans="29:35" x14ac:dyDescent="0.25">
      <c r="AC2199" s="16" t="str">
        <f t="shared" si="204"/>
        <v/>
      </c>
      <c r="AD2199" s="16" t="str">
        <f t="shared" si="205"/>
        <v/>
      </c>
      <c r="AE2199" s="16" t="str">
        <f t="shared" si="206"/>
        <v/>
      </c>
      <c r="AF2199" s="16" t="str">
        <f t="shared" si="207"/>
        <v/>
      </c>
      <c r="AG2199" s="16" t="str">
        <f t="shared" si="208"/>
        <v/>
      </c>
      <c r="AH2199" s="16">
        <f t="shared" si="209"/>
        <v>0</v>
      </c>
      <c r="AI2199" s="17" t="str">
        <f>IF('Peer Comparison Tool'!$D$12="NR","",IF($C2199='Peer Comparison Tool'!$D$9,COUNT('CECL &lt;50B Database'!$AI$1:AI2198)+1,""))</f>
        <v/>
      </c>
    </row>
    <row r="2200" spans="29:35" x14ac:dyDescent="0.25">
      <c r="AC2200" s="16" t="str">
        <f t="shared" si="204"/>
        <v/>
      </c>
      <c r="AD2200" s="16" t="str">
        <f t="shared" si="205"/>
        <v/>
      </c>
      <c r="AE2200" s="16" t="str">
        <f t="shared" si="206"/>
        <v/>
      </c>
      <c r="AF2200" s="16" t="str">
        <f t="shared" si="207"/>
        <v/>
      </c>
      <c r="AG2200" s="16" t="str">
        <f t="shared" si="208"/>
        <v/>
      </c>
      <c r="AH2200" s="16">
        <f t="shared" si="209"/>
        <v>0</v>
      </c>
      <c r="AI2200" s="17" t="str">
        <f>IF('Peer Comparison Tool'!$D$12="NR","",IF($C2200='Peer Comparison Tool'!$D$9,COUNT('CECL &lt;50B Database'!$AI$1:AI2199)+1,""))</f>
        <v/>
      </c>
    </row>
    <row r="2201" spans="29:35" x14ac:dyDescent="0.25">
      <c r="AC2201" s="16" t="str">
        <f t="shared" si="204"/>
        <v/>
      </c>
      <c r="AD2201" s="16" t="str">
        <f t="shared" si="205"/>
        <v/>
      </c>
      <c r="AE2201" s="16" t="str">
        <f t="shared" si="206"/>
        <v/>
      </c>
      <c r="AF2201" s="16" t="str">
        <f t="shared" si="207"/>
        <v/>
      </c>
      <c r="AG2201" s="16" t="str">
        <f t="shared" si="208"/>
        <v/>
      </c>
      <c r="AH2201" s="16">
        <f t="shared" si="209"/>
        <v>0</v>
      </c>
      <c r="AI2201" s="17" t="str">
        <f>IF('Peer Comparison Tool'!$D$12="NR","",IF($C2201='Peer Comparison Tool'!$D$9,COUNT('CECL &lt;50B Database'!$AI$1:AI2200)+1,""))</f>
        <v/>
      </c>
    </row>
    <row r="2202" spans="29:35" x14ac:dyDescent="0.25">
      <c r="AC2202" s="16" t="str">
        <f t="shared" si="204"/>
        <v/>
      </c>
      <c r="AD2202" s="16" t="str">
        <f t="shared" si="205"/>
        <v/>
      </c>
      <c r="AE2202" s="16" t="str">
        <f t="shared" si="206"/>
        <v/>
      </c>
      <c r="AF2202" s="16" t="str">
        <f t="shared" si="207"/>
        <v/>
      </c>
      <c r="AG2202" s="16" t="str">
        <f t="shared" si="208"/>
        <v/>
      </c>
      <c r="AH2202" s="16">
        <f t="shared" si="209"/>
        <v>0</v>
      </c>
      <c r="AI2202" s="17" t="str">
        <f>IF('Peer Comparison Tool'!$D$12="NR","",IF($C2202='Peer Comparison Tool'!$D$9,COUNT('CECL &lt;50B Database'!$AI$1:AI2201)+1,""))</f>
        <v/>
      </c>
    </row>
    <row r="2203" spans="29:35" x14ac:dyDescent="0.25">
      <c r="AC2203" s="16" t="str">
        <f t="shared" si="204"/>
        <v/>
      </c>
      <c r="AD2203" s="16" t="str">
        <f t="shared" si="205"/>
        <v/>
      </c>
      <c r="AE2203" s="16" t="str">
        <f t="shared" si="206"/>
        <v/>
      </c>
      <c r="AF2203" s="16" t="str">
        <f t="shared" si="207"/>
        <v/>
      </c>
      <c r="AG2203" s="16" t="str">
        <f t="shared" si="208"/>
        <v/>
      </c>
      <c r="AH2203" s="16">
        <f t="shared" si="209"/>
        <v>0</v>
      </c>
      <c r="AI2203" s="17" t="str">
        <f>IF('Peer Comparison Tool'!$D$12="NR","",IF($C2203='Peer Comparison Tool'!$D$9,COUNT('CECL &lt;50B Database'!$AI$1:AI2202)+1,""))</f>
        <v/>
      </c>
    </row>
    <row r="2204" spans="29:35" x14ac:dyDescent="0.25">
      <c r="AC2204" s="16" t="str">
        <f t="shared" si="204"/>
        <v/>
      </c>
      <c r="AD2204" s="16" t="str">
        <f t="shared" si="205"/>
        <v/>
      </c>
      <c r="AE2204" s="16" t="str">
        <f t="shared" si="206"/>
        <v/>
      </c>
      <c r="AF2204" s="16" t="str">
        <f t="shared" si="207"/>
        <v/>
      </c>
      <c r="AG2204" s="16" t="str">
        <f t="shared" si="208"/>
        <v/>
      </c>
      <c r="AH2204" s="16">
        <f t="shared" si="209"/>
        <v>0</v>
      </c>
      <c r="AI2204" s="17" t="str">
        <f>IF('Peer Comparison Tool'!$D$12="NR","",IF($C2204='Peer Comparison Tool'!$D$9,COUNT('CECL &lt;50B Database'!$AI$1:AI2203)+1,""))</f>
        <v/>
      </c>
    </row>
    <row r="2205" spans="29:35" x14ac:dyDescent="0.25">
      <c r="AC2205" s="16" t="str">
        <f t="shared" si="204"/>
        <v/>
      </c>
      <c r="AD2205" s="16" t="str">
        <f t="shared" si="205"/>
        <v/>
      </c>
      <c r="AE2205" s="16" t="str">
        <f t="shared" si="206"/>
        <v/>
      </c>
      <c r="AF2205" s="16" t="str">
        <f t="shared" si="207"/>
        <v/>
      </c>
      <c r="AG2205" s="16" t="str">
        <f t="shared" si="208"/>
        <v/>
      </c>
      <c r="AH2205" s="16">
        <f t="shared" si="209"/>
        <v>0</v>
      </c>
      <c r="AI2205" s="17" t="str">
        <f>IF('Peer Comparison Tool'!$D$12="NR","",IF($C2205='Peer Comparison Tool'!$D$9,COUNT('CECL &lt;50B Database'!$AI$1:AI2204)+1,""))</f>
        <v/>
      </c>
    </row>
    <row r="2206" spans="29:35" x14ac:dyDescent="0.25">
      <c r="AC2206" s="16" t="str">
        <f t="shared" si="204"/>
        <v/>
      </c>
      <c r="AD2206" s="16" t="str">
        <f t="shared" si="205"/>
        <v/>
      </c>
      <c r="AE2206" s="16" t="str">
        <f t="shared" si="206"/>
        <v/>
      </c>
      <c r="AF2206" s="16" t="str">
        <f t="shared" si="207"/>
        <v/>
      </c>
      <c r="AG2206" s="16" t="str">
        <f t="shared" si="208"/>
        <v/>
      </c>
      <c r="AH2206" s="16">
        <f t="shared" si="209"/>
        <v>0</v>
      </c>
      <c r="AI2206" s="17" t="str">
        <f>IF('Peer Comparison Tool'!$D$12="NR","",IF($C2206='Peer Comparison Tool'!$D$9,COUNT('CECL &lt;50B Database'!$AI$1:AI2205)+1,""))</f>
        <v/>
      </c>
    </row>
    <row r="2207" spans="29:35" x14ac:dyDescent="0.25">
      <c r="AC2207" s="16" t="str">
        <f t="shared" si="204"/>
        <v/>
      </c>
      <c r="AD2207" s="16" t="str">
        <f t="shared" si="205"/>
        <v/>
      </c>
      <c r="AE2207" s="16" t="str">
        <f t="shared" si="206"/>
        <v/>
      </c>
      <c r="AF2207" s="16" t="str">
        <f t="shared" si="207"/>
        <v/>
      </c>
      <c r="AG2207" s="16" t="str">
        <f t="shared" si="208"/>
        <v/>
      </c>
      <c r="AH2207" s="16">
        <f t="shared" si="209"/>
        <v>0</v>
      </c>
      <c r="AI2207" s="17" t="str">
        <f>IF('Peer Comparison Tool'!$D$12="NR","",IF($C2207='Peer Comparison Tool'!$D$9,COUNT('CECL &lt;50B Database'!$AI$1:AI2206)+1,""))</f>
        <v/>
      </c>
    </row>
    <row r="2208" spans="29:35" x14ac:dyDescent="0.25">
      <c r="AC2208" s="16" t="str">
        <f t="shared" si="204"/>
        <v/>
      </c>
      <c r="AD2208" s="16" t="str">
        <f t="shared" si="205"/>
        <v/>
      </c>
      <c r="AE2208" s="16" t="str">
        <f t="shared" si="206"/>
        <v/>
      </c>
      <c r="AF2208" s="16" t="str">
        <f t="shared" si="207"/>
        <v/>
      </c>
      <c r="AG2208" s="16" t="str">
        <f t="shared" si="208"/>
        <v/>
      </c>
      <c r="AH2208" s="16">
        <f t="shared" si="209"/>
        <v>0</v>
      </c>
      <c r="AI2208" s="17" t="str">
        <f>IF('Peer Comparison Tool'!$D$12="NR","",IF($C2208='Peer Comparison Tool'!$D$9,COUNT('CECL &lt;50B Database'!$AI$1:AI2207)+1,""))</f>
        <v/>
      </c>
    </row>
    <row r="2209" spans="29:35" x14ac:dyDescent="0.25">
      <c r="AC2209" s="16" t="str">
        <f t="shared" si="204"/>
        <v/>
      </c>
      <c r="AD2209" s="16" t="str">
        <f t="shared" si="205"/>
        <v/>
      </c>
      <c r="AE2209" s="16" t="str">
        <f t="shared" si="206"/>
        <v/>
      </c>
      <c r="AF2209" s="16" t="str">
        <f t="shared" si="207"/>
        <v/>
      </c>
      <c r="AG2209" s="16" t="str">
        <f t="shared" si="208"/>
        <v/>
      </c>
      <c r="AH2209" s="16">
        <f t="shared" si="209"/>
        <v>0</v>
      </c>
      <c r="AI2209" s="17" t="str">
        <f>IF('Peer Comparison Tool'!$D$12="NR","",IF($C2209='Peer Comparison Tool'!$D$9,COUNT('CECL &lt;50B Database'!$AI$1:AI2208)+1,""))</f>
        <v/>
      </c>
    </row>
    <row r="2210" spans="29:35" x14ac:dyDescent="0.25">
      <c r="AC2210" s="16" t="str">
        <f t="shared" si="204"/>
        <v/>
      </c>
      <c r="AD2210" s="16" t="str">
        <f t="shared" si="205"/>
        <v/>
      </c>
      <c r="AE2210" s="16" t="str">
        <f t="shared" si="206"/>
        <v/>
      </c>
      <c r="AF2210" s="16" t="str">
        <f t="shared" si="207"/>
        <v/>
      </c>
      <c r="AG2210" s="16" t="str">
        <f t="shared" si="208"/>
        <v/>
      </c>
      <c r="AH2210" s="16">
        <f t="shared" si="209"/>
        <v>0</v>
      </c>
      <c r="AI2210" s="17" t="str">
        <f>IF('Peer Comparison Tool'!$D$12="NR","",IF($C2210='Peer Comparison Tool'!$D$9,COUNT('CECL &lt;50B Database'!$AI$1:AI2209)+1,""))</f>
        <v/>
      </c>
    </row>
    <row r="2211" spans="29:35" x14ac:dyDescent="0.25">
      <c r="AC2211" s="16" t="str">
        <f t="shared" si="204"/>
        <v/>
      </c>
      <c r="AD2211" s="16" t="str">
        <f t="shared" si="205"/>
        <v/>
      </c>
      <c r="AE2211" s="16" t="str">
        <f t="shared" si="206"/>
        <v/>
      </c>
      <c r="AF2211" s="16" t="str">
        <f t="shared" si="207"/>
        <v/>
      </c>
      <c r="AG2211" s="16" t="str">
        <f t="shared" si="208"/>
        <v/>
      </c>
      <c r="AH2211" s="16">
        <f t="shared" si="209"/>
        <v>0</v>
      </c>
      <c r="AI2211" s="17" t="str">
        <f>IF('Peer Comparison Tool'!$D$12="NR","",IF($C2211='Peer Comparison Tool'!$D$9,COUNT('CECL &lt;50B Database'!$AI$1:AI2210)+1,""))</f>
        <v/>
      </c>
    </row>
    <row r="2212" spans="29:35" x14ac:dyDescent="0.25">
      <c r="AC2212" s="16" t="str">
        <f t="shared" si="204"/>
        <v/>
      </c>
      <c r="AD2212" s="16" t="str">
        <f t="shared" si="205"/>
        <v/>
      </c>
      <c r="AE2212" s="16" t="str">
        <f t="shared" si="206"/>
        <v/>
      </c>
      <c r="AF2212" s="16" t="str">
        <f t="shared" si="207"/>
        <v/>
      </c>
      <c r="AG2212" s="16" t="str">
        <f t="shared" si="208"/>
        <v/>
      </c>
      <c r="AH2212" s="16">
        <f t="shared" si="209"/>
        <v>0</v>
      </c>
      <c r="AI2212" s="17" t="str">
        <f>IF('Peer Comparison Tool'!$D$12="NR","",IF($C2212='Peer Comparison Tool'!$D$9,COUNT('CECL &lt;50B Database'!$AI$1:AI2211)+1,""))</f>
        <v/>
      </c>
    </row>
    <row r="2213" spans="29:35" x14ac:dyDescent="0.25">
      <c r="AC2213" s="16" t="str">
        <f t="shared" si="204"/>
        <v/>
      </c>
      <c r="AD2213" s="16" t="str">
        <f t="shared" si="205"/>
        <v/>
      </c>
      <c r="AE2213" s="16" t="str">
        <f t="shared" si="206"/>
        <v/>
      </c>
      <c r="AF2213" s="16" t="str">
        <f t="shared" si="207"/>
        <v/>
      </c>
      <c r="AG2213" s="16" t="str">
        <f t="shared" si="208"/>
        <v/>
      </c>
      <c r="AH2213" s="16">
        <f t="shared" si="209"/>
        <v>0</v>
      </c>
      <c r="AI2213" s="17" t="str">
        <f>IF('Peer Comparison Tool'!$D$12="NR","",IF($C2213='Peer Comparison Tool'!$D$9,COUNT('CECL &lt;50B Database'!$AI$1:AI2212)+1,""))</f>
        <v/>
      </c>
    </row>
    <row r="2214" spans="29:35" x14ac:dyDescent="0.25">
      <c r="AC2214" s="16" t="str">
        <f t="shared" si="204"/>
        <v/>
      </c>
      <c r="AD2214" s="16" t="str">
        <f t="shared" si="205"/>
        <v/>
      </c>
      <c r="AE2214" s="16" t="str">
        <f t="shared" si="206"/>
        <v/>
      </c>
      <c r="AF2214" s="16" t="str">
        <f t="shared" si="207"/>
        <v/>
      </c>
      <c r="AG2214" s="16" t="str">
        <f t="shared" si="208"/>
        <v/>
      </c>
      <c r="AH2214" s="16">
        <f t="shared" si="209"/>
        <v>0</v>
      </c>
      <c r="AI2214" s="17" t="str">
        <f>IF('Peer Comparison Tool'!$D$12="NR","",IF($C2214='Peer Comparison Tool'!$D$9,COUNT('CECL &lt;50B Database'!$AI$1:AI2213)+1,""))</f>
        <v/>
      </c>
    </row>
    <row r="2215" spans="29:35" x14ac:dyDescent="0.25">
      <c r="AC2215" s="16" t="str">
        <f t="shared" si="204"/>
        <v/>
      </c>
      <c r="AD2215" s="16" t="str">
        <f t="shared" si="205"/>
        <v/>
      </c>
      <c r="AE2215" s="16" t="str">
        <f t="shared" si="206"/>
        <v/>
      </c>
      <c r="AF2215" s="16" t="str">
        <f t="shared" si="207"/>
        <v/>
      </c>
      <c r="AG2215" s="16" t="str">
        <f t="shared" si="208"/>
        <v/>
      </c>
      <c r="AH2215" s="16">
        <f t="shared" si="209"/>
        <v>0</v>
      </c>
      <c r="AI2215" s="17" t="str">
        <f>IF('Peer Comparison Tool'!$D$12="NR","",IF($C2215='Peer Comparison Tool'!$D$9,COUNT('CECL &lt;50B Database'!$AI$1:AI2214)+1,""))</f>
        <v/>
      </c>
    </row>
    <row r="2216" spans="29:35" x14ac:dyDescent="0.25">
      <c r="AC2216" s="16" t="str">
        <f t="shared" si="204"/>
        <v/>
      </c>
      <c r="AD2216" s="16" t="str">
        <f t="shared" si="205"/>
        <v/>
      </c>
      <c r="AE2216" s="16" t="str">
        <f t="shared" si="206"/>
        <v/>
      </c>
      <c r="AF2216" s="16" t="str">
        <f t="shared" si="207"/>
        <v/>
      </c>
      <c r="AG2216" s="16" t="str">
        <f t="shared" si="208"/>
        <v/>
      </c>
      <c r="AH2216" s="16">
        <f t="shared" si="209"/>
        <v>0</v>
      </c>
      <c r="AI2216" s="17" t="str">
        <f>IF('Peer Comparison Tool'!$D$12="NR","",IF($C2216='Peer Comparison Tool'!$D$9,COUNT('CECL &lt;50B Database'!$AI$1:AI2215)+1,""))</f>
        <v/>
      </c>
    </row>
    <row r="2217" spans="29:35" x14ac:dyDescent="0.25">
      <c r="AC2217" s="16" t="str">
        <f t="shared" si="204"/>
        <v/>
      </c>
      <c r="AD2217" s="16" t="str">
        <f t="shared" si="205"/>
        <v/>
      </c>
      <c r="AE2217" s="16" t="str">
        <f t="shared" si="206"/>
        <v/>
      </c>
      <c r="AF2217" s="16" t="str">
        <f t="shared" si="207"/>
        <v/>
      </c>
      <c r="AG2217" s="16" t="str">
        <f t="shared" si="208"/>
        <v/>
      </c>
      <c r="AH2217" s="16">
        <f t="shared" si="209"/>
        <v>0</v>
      </c>
      <c r="AI2217" s="17" t="str">
        <f>IF('Peer Comparison Tool'!$D$12="NR","",IF($C2217='Peer Comparison Tool'!$D$9,COUNT('CECL &lt;50B Database'!$AI$1:AI2216)+1,""))</f>
        <v/>
      </c>
    </row>
    <row r="2218" spans="29:35" x14ac:dyDescent="0.25">
      <c r="AC2218" s="16" t="str">
        <f t="shared" si="204"/>
        <v/>
      </c>
      <c r="AD2218" s="16" t="str">
        <f t="shared" si="205"/>
        <v/>
      </c>
      <c r="AE2218" s="16" t="str">
        <f t="shared" si="206"/>
        <v/>
      </c>
      <c r="AF2218" s="16" t="str">
        <f t="shared" si="207"/>
        <v/>
      </c>
      <c r="AG2218" s="16" t="str">
        <f t="shared" si="208"/>
        <v/>
      </c>
      <c r="AH2218" s="16">
        <f t="shared" si="209"/>
        <v>0</v>
      </c>
      <c r="AI2218" s="17" t="str">
        <f>IF('Peer Comparison Tool'!$D$12="NR","",IF($C2218='Peer Comparison Tool'!$D$9,COUNT('CECL &lt;50B Database'!$AI$1:AI2217)+1,""))</f>
        <v/>
      </c>
    </row>
    <row r="2219" spans="29:35" x14ac:dyDescent="0.25">
      <c r="AC2219" s="16" t="str">
        <f t="shared" si="204"/>
        <v/>
      </c>
      <c r="AD2219" s="16" t="str">
        <f t="shared" si="205"/>
        <v/>
      </c>
      <c r="AE2219" s="16" t="str">
        <f t="shared" si="206"/>
        <v/>
      </c>
      <c r="AF2219" s="16" t="str">
        <f t="shared" si="207"/>
        <v/>
      </c>
      <c r="AG2219" s="16" t="str">
        <f t="shared" si="208"/>
        <v/>
      </c>
      <c r="AH2219" s="16">
        <f t="shared" si="209"/>
        <v>0</v>
      </c>
      <c r="AI2219" s="17" t="str">
        <f>IF('Peer Comparison Tool'!$D$12="NR","",IF($C2219='Peer Comparison Tool'!$D$9,COUNT('CECL &lt;50B Database'!$AI$1:AI2218)+1,""))</f>
        <v/>
      </c>
    </row>
    <row r="2220" spans="29:35" x14ac:dyDescent="0.25">
      <c r="AC2220" s="16" t="str">
        <f t="shared" si="204"/>
        <v/>
      </c>
      <c r="AD2220" s="16" t="str">
        <f t="shared" si="205"/>
        <v/>
      </c>
      <c r="AE2220" s="16" t="str">
        <f t="shared" si="206"/>
        <v/>
      </c>
      <c r="AF2220" s="16" t="str">
        <f t="shared" si="207"/>
        <v/>
      </c>
      <c r="AG2220" s="16" t="str">
        <f t="shared" si="208"/>
        <v/>
      </c>
      <c r="AH2220" s="16">
        <f t="shared" si="209"/>
        <v>0</v>
      </c>
      <c r="AI2220" s="17" t="str">
        <f>IF('Peer Comparison Tool'!$D$12="NR","",IF($C2220='Peer Comparison Tool'!$D$9,COUNT('CECL &lt;50B Database'!$AI$1:AI2219)+1,""))</f>
        <v/>
      </c>
    </row>
    <row r="2221" spans="29:35" x14ac:dyDescent="0.25">
      <c r="AC2221" s="16" t="str">
        <f t="shared" si="204"/>
        <v/>
      </c>
      <c r="AD2221" s="16" t="str">
        <f t="shared" si="205"/>
        <v/>
      </c>
      <c r="AE2221" s="16" t="str">
        <f t="shared" si="206"/>
        <v/>
      </c>
      <c r="AF2221" s="16" t="str">
        <f t="shared" si="207"/>
        <v/>
      </c>
      <c r="AG2221" s="16" t="str">
        <f t="shared" si="208"/>
        <v/>
      </c>
      <c r="AH2221" s="16">
        <f t="shared" si="209"/>
        <v>0</v>
      </c>
      <c r="AI2221" s="17" t="str">
        <f>IF('Peer Comparison Tool'!$D$12="NR","",IF($C2221='Peer Comparison Tool'!$D$9,COUNT('CECL &lt;50B Database'!$AI$1:AI2220)+1,""))</f>
        <v/>
      </c>
    </row>
    <row r="2222" spans="29:35" x14ac:dyDescent="0.25">
      <c r="AC2222" s="16" t="str">
        <f t="shared" si="204"/>
        <v/>
      </c>
      <c r="AD2222" s="16" t="str">
        <f t="shared" si="205"/>
        <v/>
      </c>
      <c r="AE2222" s="16" t="str">
        <f t="shared" si="206"/>
        <v/>
      </c>
      <c r="AF2222" s="16" t="str">
        <f t="shared" si="207"/>
        <v/>
      </c>
      <c r="AG2222" s="16" t="str">
        <f t="shared" si="208"/>
        <v/>
      </c>
      <c r="AH2222" s="16">
        <f t="shared" si="209"/>
        <v>0</v>
      </c>
      <c r="AI2222" s="17" t="str">
        <f>IF('Peer Comparison Tool'!$D$12="NR","",IF($C2222='Peer Comparison Tool'!$D$9,COUNT('CECL &lt;50B Database'!$AI$1:AI2221)+1,""))</f>
        <v/>
      </c>
    </row>
    <row r="2223" spans="29:35" x14ac:dyDescent="0.25">
      <c r="AC2223" s="16" t="str">
        <f t="shared" si="204"/>
        <v/>
      </c>
      <c r="AD2223" s="16" t="str">
        <f t="shared" si="205"/>
        <v/>
      </c>
      <c r="AE2223" s="16" t="str">
        <f t="shared" si="206"/>
        <v/>
      </c>
      <c r="AF2223" s="16" t="str">
        <f t="shared" si="207"/>
        <v/>
      </c>
      <c r="AG2223" s="16" t="str">
        <f t="shared" si="208"/>
        <v/>
      </c>
      <c r="AH2223" s="16">
        <f t="shared" si="209"/>
        <v>0</v>
      </c>
      <c r="AI2223" s="17" t="str">
        <f>IF('Peer Comparison Tool'!$D$12="NR","",IF($C2223='Peer Comparison Tool'!$D$9,COUNT('CECL &lt;50B Database'!$AI$1:AI2222)+1,""))</f>
        <v/>
      </c>
    </row>
    <row r="2224" spans="29:35" x14ac:dyDescent="0.25">
      <c r="AC2224" s="16" t="str">
        <f t="shared" si="204"/>
        <v/>
      </c>
      <c r="AD2224" s="16" t="str">
        <f t="shared" si="205"/>
        <v/>
      </c>
      <c r="AE2224" s="16" t="str">
        <f t="shared" si="206"/>
        <v/>
      </c>
      <c r="AF2224" s="16" t="str">
        <f t="shared" si="207"/>
        <v/>
      </c>
      <c r="AG2224" s="16" t="str">
        <f t="shared" si="208"/>
        <v/>
      </c>
      <c r="AH2224" s="16">
        <f t="shared" si="209"/>
        <v>0</v>
      </c>
      <c r="AI2224" s="17" t="str">
        <f>IF('Peer Comparison Tool'!$D$12="NR","",IF($C2224='Peer Comparison Tool'!$D$9,COUNT('CECL &lt;50B Database'!$AI$1:AI2223)+1,""))</f>
        <v/>
      </c>
    </row>
    <row r="2225" spans="29:35" x14ac:dyDescent="0.25">
      <c r="AC2225" s="16" t="str">
        <f t="shared" si="204"/>
        <v/>
      </c>
      <c r="AD2225" s="16" t="str">
        <f t="shared" si="205"/>
        <v/>
      </c>
      <c r="AE2225" s="16" t="str">
        <f t="shared" si="206"/>
        <v/>
      </c>
      <c r="AF2225" s="16" t="str">
        <f t="shared" si="207"/>
        <v/>
      </c>
      <c r="AG2225" s="16" t="str">
        <f t="shared" si="208"/>
        <v/>
      </c>
      <c r="AH2225" s="16">
        <f t="shared" si="209"/>
        <v>0</v>
      </c>
      <c r="AI2225" s="17" t="str">
        <f>IF('Peer Comparison Tool'!$D$12="NR","",IF($C2225='Peer Comparison Tool'!$D$9,COUNT('CECL &lt;50B Database'!$AI$1:AI2224)+1,""))</f>
        <v/>
      </c>
    </row>
    <row r="2226" spans="29:35" x14ac:dyDescent="0.25">
      <c r="AC2226" s="16" t="str">
        <f t="shared" si="204"/>
        <v/>
      </c>
      <c r="AD2226" s="16" t="str">
        <f t="shared" si="205"/>
        <v/>
      </c>
      <c r="AE2226" s="16" t="str">
        <f t="shared" si="206"/>
        <v/>
      </c>
      <c r="AF2226" s="16" t="str">
        <f t="shared" si="207"/>
        <v/>
      </c>
      <c r="AG2226" s="16" t="str">
        <f t="shared" si="208"/>
        <v/>
      </c>
      <c r="AH2226" s="16">
        <f t="shared" si="209"/>
        <v>0</v>
      </c>
      <c r="AI2226" s="17" t="str">
        <f>IF('Peer Comparison Tool'!$D$12="NR","",IF($C2226='Peer Comparison Tool'!$D$9,COUNT('CECL &lt;50B Database'!$AI$1:AI2225)+1,""))</f>
        <v/>
      </c>
    </row>
    <row r="2227" spans="29:35" x14ac:dyDescent="0.25">
      <c r="AC2227" s="16" t="str">
        <f t="shared" si="204"/>
        <v/>
      </c>
      <c r="AD2227" s="16" t="str">
        <f t="shared" si="205"/>
        <v/>
      </c>
      <c r="AE2227" s="16" t="str">
        <f t="shared" si="206"/>
        <v/>
      </c>
      <c r="AF2227" s="16" t="str">
        <f t="shared" si="207"/>
        <v/>
      </c>
      <c r="AG2227" s="16" t="str">
        <f t="shared" si="208"/>
        <v/>
      </c>
      <c r="AH2227" s="16">
        <f t="shared" si="209"/>
        <v>0</v>
      </c>
      <c r="AI2227" s="17" t="str">
        <f>IF('Peer Comparison Tool'!$D$12="NR","",IF($C2227='Peer Comparison Tool'!$D$9,COUNT('CECL &lt;50B Database'!$AI$1:AI2226)+1,""))</f>
        <v/>
      </c>
    </row>
    <row r="2228" spans="29:35" x14ac:dyDescent="0.25">
      <c r="AC2228" s="16" t="str">
        <f t="shared" si="204"/>
        <v/>
      </c>
      <c r="AD2228" s="16" t="str">
        <f t="shared" si="205"/>
        <v/>
      </c>
      <c r="AE2228" s="16" t="str">
        <f t="shared" si="206"/>
        <v/>
      </c>
      <c r="AF2228" s="16" t="str">
        <f t="shared" si="207"/>
        <v/>
      </c>
      <c r="AG2228" s="16" t="str">
        <f t="shared" si="208"/>
        <v/>
      </c>
      <c r="AH2228" s="16">
        <f t="shared" si="209"/>
        <v>0</v>
      </c>
      <c r="AI2228" s="17" t="str">
        <f>IF('Peer Comparison Tool'!$D$12="NR","",IF($C2228='Peer Comparison Tool'!$D$9,COUNT('CECL &lt;50B Database'!$AI$1:AI2227)+1,""))</f>
        <v/>
      </c>
    </row>
    <row r="2229" spans="29:35" x14ac:dyDescent="0.25">
      <c r="AC2229" s="16" t="str">
        <f t="shared" si="204"/>
        <v/>
      </c>
      <c r="AD2229" s="16" t="str">
        <f t="shared" si="205"/>
        <v/>
      </c>
      <c r="AE2229" s="16" t="str">
        <f t="shared" si="206"/>
        <v/>
      </c>
      <c r="AF2229" s="16" t="str">
        <f t="shared" si="207"/>
        <v/>
      </c>
      <c r="AG2229" s="16" t="str">
        <f t="shared" si="208"/>
        <v/>
      </c>
      <c r="AH2229" s="16">
        <f t="shared" si="209"/>
        <v>0</v>
      </c>
      <c r="AI2229" s="17" t="str">
        <f>IF('Peer Comparison Tool'!$D$12="NR","",IF($C2229='Peer Comparison Tool'!$D$9,COUNT('CECL &lt;50B Database'!$AI$1:AI2228)+1,""))</f>
        <v/>
      </c>
    </row>
    <row r="2230" spans="29:35" x14ac:dyDescent="0.25">
      <c r="AC2230" s="16" t="str">
        <f t="shared" si="204"/>
        <v/>
      </c>
      <c r="AD2230" s="16" t="str">
        <f t="shared" si="205"/>
        <v/>
      </c>
      <c r="AE2230" s="16" t="str">
        <f t="shared" si="206"/>
        <v/>
      </c>
      <c r="AF2230" s="16" t="str">
        <f t="shared" si="207"/>
        <v/>
      </c>
      <c r="AG2230" s="16" t="str">
        <f t="shared" si="208"/>
        <v/>
      </c>
      <c r="AH2230" s="16">
        <f t="shared" si="209"/>
        <v>0</v>
      </c>
      <c r="AI2230" s="17" t="str">
        <f>IF('Peer Comparison Tool'!$D$12="NR","",IF($C2230='Peer Comparison Tool'!$D$9,COUNT('CECL &lt;50B Database'!$AI$1:AI2229)+1,""))</f>
        <v/>
      </c>
    </row>
    <row r="2231" spans="29:35" x14ac:dyDescent="0.25">
      <c r="AC2231" s="16" t="str">
        <f t="shared" si="204"/>
        <v/>
      </c>
      <c r="AD2231" s="16" t="str">
        <f t="shared" si="205"/>
        <v/>
      </c>
      <c r="AE2231" s="16" t="str">
        <f t="shared" si="206"/>
        <v/>
      </c>
      <c r="AF2231" s="16" t="str">
        <f t="shared" si="207"/>
        <v/>
      </c>
      <c r="AG2231" s="16" t="str">
        <f t="shared" si="208"/>
        <v/>
      </c>
      <c r="AH2231" s="16">
        <f t="shared" si="209"/>
        <v>0</v>
      </c>
      <c r="AI2231" s="17" t="str">
        <f>IF('Peer Comparison Tool'!$D$12="NR","",IF($C2231='Peer Comparison Tool'!$D$9,COUNT('CECL &lt;50B Database'!$AI$1:AI2230)+1,""))</f>
        <v/>
      </c>
    </row>
    <row r="2232" spans="29:35" x14ac:dyDescent="0.25">
      <c r="AC2232" s="16" t="str">
        <f t="shared" si="204"/>
        <v/>
      </c>
      <c r="AD2232" s="16" t="str">
        <f t="shared" si="205"/>
        <v/>
      </c>
      <c r="AE2232" s="16" t="str">
        <f t="shared" si="206"/>
        <v/>
      </c>
      <c r="AF2232" s="16" t="str">
        <f t="shared" si="207"/>
        <v/>
      </c>
      <c r="AG2232" s="16" t="str">
        <f t="shared" si="208"/>
        <v/>
      </c>
      <c r="AH2232" s="16">
        <f t="shared" si="209"/>
        <v>0</v>
      </c>
      <c r="AI2232" s="17" t="str">
        <f>IF('Peer Comparison Tool'!$D$12="NR","",IF($C2232='Peer Comparison Tool'!$D$9,COUNT('CECL &lt;50B Database'!$AI$1:AI2231)+1,""))</f>
        <v/>
      </c>
    </row>
    <row r="2233" spans="29:35" x14ac:dyDescent="0.25">
      <c r="AC2233" s="16" t="str">
        <f t="shared" si="204"/>
        <v/>
      </c>
      <c r="AD2233" s="16" t="str">
        <f t="shared" si="205"/>
        <v/>
      </c>
      <c r="AE2233" s="16" t="str">
        <f t="shared" si="206"/>
        <v/>
      </c>
      <c r="AF2233" s="16" t="str">
        <f t="shared" si="207"/>
        <v/>
      </c>
      <c r="AG2233" s="16" t="str">
        <f t="shared" si="208"/>
        <v/>
      </c>
      <c r="AH2233" s="16">
        <f t="shared" si="209"/>
        <v>0</v>
      </c>
      <c r="AI2233" s="17" t="str">
        <f>IF('Peer Comparison Tool'!$D$12="NR","",IF($C2233='Peer Comparison Tool'!$D$9,COUNT('CECL &lt;50B Database'!$AI$1:AI2232)+1,""))</f>
        <v/>
      </c>
    </row>
    <row r="2234" spans="29:35" x14ac:dyDescent="0.25">
      <c r="AC2234" s="16" t="str">
        <f t="shared" si="204"/>
        <v/>
      </c>
      <c r="AD2234" s="16" t="str">
        <f t="shared" si="205"/>
        <v/>
      </c>
      <c r="AE2234" s="16" t="str">
        <f t="shared" si="206"/>
        <v/>
      </c>
      <c r="AF2234" s="16" t="str">
        <f t="shared" si="207"/>
        <v/>
      </c>
      <c r="AG2234" s="16" t="str">
        <f t="shared" si="208"/>
        <v/>
      </c>
      <c r="AH2234" s="16">
        <f t="shared" si="209"/>
        <v>0</v>
      </c>
      <c r="AI2234" s="17" t="str">
        <f>IF('Peer Comparison Tool'!$D$12="NR","",IF($C2234='Peer Comparison Tool'!$D$9,COUNT('CECL &lt;50B Database'!$AI$1:AI2233)+1,""))</f>
        <v/>
      </c>
    </row>
    <row r="2235" spans="29:35" x14ac:dyDescent="0.25">
      <c r="AC2235" s="16" t="str">
        <f t="shared" si="204"/>
        <v/>
      </c>
      <c r="AD2235" s="16" t="str">
        <f t="shared" si="205"/>
        <v/>
      </c>
      <c r="AE2235" s="16" t="str">
        <f t="shared" si="206"/>
        <v/>
      </c>
      <c r="AF2235" s="16" t="str">
        <f t="shared" si="207"/>
        <v/>
      </c>
      <c r="AG2235" s="16" t="str">
        <f t="shared" si="208"/>
        <v/>
      </c>
      <c r="AH2235" s="16">
        <f t="shared" si="209"/>
        <v>0</v>
      </c>
      <c r="AI2235" s="17" t="str">
        <f>IF('Peer Comparison Tool'!$D$12="NR","",IF($C2235='Peer Comparison Tool'!$D$9,COUNT('CECL &lt;50B Database'!$AI$1:AI2234)+1,""))</f>
        <v/>
      </c>
    </row>
    <row r="2236" spans="29:35" x14ac:dyDescent="0.25">
      <c r="AC2236" s="16" t="str">
        <f t="shared" si="204"/>
        <v/>
      </c>
      <c r="AD2236" s="16" t="str">
        <f t="shared" si="205"/>
        <v/>
      </c>
      <c r="AE2236" s="16" t="str">
        <f t="shared" si="206"/>
        <v/>
      </c>
      <c r="AF2236" s="16" t="str">
        <f t="shared" si="207"/>
        <v/>
      </c>
      <c r="AG2236" s="16" t="str">
        <f t="shared" si="208"/>
        <v/>
      </c>
      <c r="AH2236" s="16">
        <f t="shared" si="209"/>
        <v>0</v>
      </c>
      <c r="AI2236" s="17" t="str">
        <f>IF('Peer Comparison Tool'!$D$12="NR","",IF($C2236='Peer Comparison Tool'!$D$9,COUNT('CECL &lt;50B Database'!$AI$1:AI2235)+1,""))</f>
        <v/>
      </c>
    </row>
    <row r="2237" spans="29:35" x14ac:dyDescent="0.25">
      <c r="AC2237" s="16" t="str">
        <f t="shared" si="204"/>
        <v/>
      </c>
      <c r="AD2237" s="16" t="str">
        <f t="shared" si="205"/>
        <v/>
      </c>
      <c r="AE2237" s="16" t="str">
        <f t="shared" si="206"/>
        <v/>
      </c>
      <c r="AF2237" s="16" t="str">
        <f t="shared" si="207"/>
        <v/>
      </c>
      <c r="AG2237" s="16" t="str">
        <f t="shared" si="208"/>
        <v/>
      </c>
      <c r="AH2237" s="16">
        <f t="shared" si="209"/>
        <v>0</v>
      </c>
      <c r="AI2237" s="17" t="str">
        <f>IF('Peer Comparison Tool'!$D$12="NR","",IF($C2237='Peer Comparison Tool'!$D$9,COUNT('CECL &lt;50B Database'!$AI$1:AI2236)+1,""))</f>
        <v/>
      </c>
    </row>
    <row r="2238" spans="29:35" x14ac:dyDescent="0.25">
      <c r="AC2238" s="16" t="str">
        <f t="shared" si="204"/>
        <v/>
      </c>
      <c r="AD2238" s="16" t="str">
        <f t="shared" si="205"/>
        <v/>
      </c>
      <c r="AE2238" s="16" t="str">
        <f t="shared" si="206"/>
        <v/>
      </c>
      <c r="AF2238" s="16" t="str">
        <f t="shared" si="207"/>
        <v/>
      </c>
      <c r="AG2238" s="16" t="str">
        <f t="shared" si="208"/>
        <v/>
      </c>
      <c r="AH2238" s="16">
        <f t="shared" si="209"/>
        <v>0</v>
      </c>
      <c r="AI2238" s="17" t="str">
        <f>IF('Peer Comparison Tool'!$D$12="NR","",IF($C2238='Peer Comparison Tool'!$D$9,COUNT('CECL &lt;50B Database'!$AI$1:AI2237)+1,""))</f>
        <v/>
      </c>
    </row>
    <row r="2239" spans="29:35" x14ac:dyDescent="0.25">
      <c r="AC2239" s="16" t="str">
        <f t="shared" si="204"/>
        <v/>
      </c>
      <c r="AD2239" s="16" t="str">
        <f t="shared" si="205"/>
        <v/>
      </c>
      <c r="AE2239" s="16" t="str">
        <f t="shared" si="206"/>
        <v/>
      </c>
      <c r="AF2239" s="16" t="str">
        <f t="shared" si="207"/>
        <v/>
      </c>
      <c r="AG2239" s="16" t="str">
        <f t="shared" si="208"/>
        <v/>
      </c>
      <c r="AH2239" s="16">
        <f t="shared" si="209"/>
        <v>0</v>
      </c>
      <c r="AI2239" s="17" t="str">
        <f>IF('Peer Comparison Tool'!$D$12="NR","",IF($C2239='Peer Comparison Tool'!$D$9,COUNT('CECL &lt;50B Database'!$AI$1:AI2238)+1,""))</f>
        <v/>
      </c>
    </row>
    <row r="2240" spans="29:35" x14ac:dyDescent="0.25">
      <c r="AC2240" s="16" t="str">
        <f t="shared" si="204"/>
        <v/>
      </c>
      <c r="AD2240" s="16" t="str">
        <f t="shared" si="205"/>
        <v/>
      </c>
      <c r="AE2240" s="16" t="str">
        <f t="shared" si="206"/>
        <v/>
      </c>
      <c r="AF2240" s="16" t="str">
        <f t="shared" si="207"/>
        <v/>
      </c>
      <c r="AG2240" s="16" t="str">
        <f t="shared" si="208"/>
        <v/>
      </c>
      <c r="AH2240" s="16">
        <f t="shared" si="209"/>
        <v>0</v>
      </c>
      <c r="AI2240" s="17" t="str">
        <f>IF('Peer Comparison Tool'!$D$12="NR","",IF($C2240='Peer Comparison Tool'!$D$9,COUNT('CECL &lt;50B Database'!$AI$1:AI2239)+1,""))</f>
        <v/>
      </c>
    </row>
    <row r="2241" spans="29:35" x14ac:dyDescent="0.25">
      <c r="AC2241" s="16" t="str">
        <f t="shared" si="204"/>
        <v/>
      </c>
      <c r="AD2241" s="16" t="str">
        <f t="shared" si="205"/>
        <v/>
      </c>
      <c r="AE2241" s="16" t="str">
        <f t="shared" si="206"/>
        <v/>
      </c>
      <c r="AF2241" s="16" t="str">
        <f t="shared" si="207"/>
        <v/>
      </c>
      <c r="AG2241" s="16" t="str">
        <f t="shared" si="208"/>
        <v/>
      </c>
      <c r="AH2241" s="16">
        <f t="shared" si="209"/>
        <v>0</v>
      </c>
      <c r="AI2241" s="17" t="str">
        <f>IF('Peer Comparison Tool'!$D$12="NR","",IF($C2241='Peer Comparison Tool'!$D$9,COUNT('CECL &lt;50B Database'!$AI$1:AI2240)+1,""))</f>
        <v/>
      </c>
    </row>
    <row r="2242" spans="29:35" x14ac:dyDescent="0.25">
      <c r="AC2242" s="16" t="str">
        <f t="shared" si="204"/>
        <v/>
      </c>
      <c r="AD2242" s="16" t="str">
        <f t="shared" si="205"/>
        <v/>
      </c>
      <c r="AE2242" s="16" t="str">
        <f t="shared" si="206"/>
        <v/>
      </c>
      <c r="AF2242" s="16" t="str">
        <f t="shared" si="207"/>
        <v/>
      </c>
      <c r="AG2242" s="16" t="str">
        <f t="shared" si="208"/>
        <v/>
      </c>
      <c r="AH2242" s="16">
        <f t="shared" si="209"/>
        <v>0</v>
      </c>
      <c r="AI2242" s="17" t="str">
        <f>IF('Peer Comparison Tool'!$D$12="NR","",IF($C2242='Peer Comparison Tool'!$D$9,COUNT('CECL &lt;50B Database'!$AI$1:AI2241)+1,""))</f>
        <v/>
      </c>
    </row>
    <row r="2243" spans="29:35" x14ac:dyDescent="0.25">
      <c r="AC2243" s="16" t="str">
        <f t="shared" ref="AC2243:AC2306" si="210">IF(AND($G2243&gt;=10000000,$G2243&lt;50000000),$K2243,"")</f>
        <v/>
      </c>
      <c r="AD2243" s="16" t="str">
        <f t="shared" ref="AD2243:AD2306" si="211">IF(AND($G2243&gt;=5000000,$G2243&lt;9999999),$K2243,"")</f>
        <v/>
      </c>
      <c r="AE2243" s="16" t="str">
        <f t="shared" ref="AE2243:AE2306" si="212">IF(AND($G2243&gt;=1000000,$G2243&lt;4999999),$K2243,"")</f>
        <v/>
      </c>
      <c r="AF2243" s="16" t="str">
        <f t="shared" ref="AF2243:AF2306" si="213">IF(AND($G2243&gt;=500000,$G2243&lt;999999),$K2243,"")</f>
        <v/>
      </c>
      <c r="AG2243" s="16" t="str">
        <f t="shared" ref="AG2243:AG2306" si="214">IF(AND($G2243&gt;=100000,$G2243&lt;499999),$K2243,"")</f>
        <v/>
      </c>
      <c r="AH2243" s="16">
        <f t="shared" ref="AH2243:AH2306" si="215">IF(AND($G2243&gt;=0,$G2243&lt;99999),$K2243,"")</f>
        <v>0</v>
      </c>
      <c r="AI2243" s="17" t="str">
        <f>IF('Peer Comparison Tool'!$D$12="NR","",IF($C2243='Peer Comparison Tool'!$D$9,COUNT('CECL &lt;50B Database'!$AI$1:AI2242)+1,""))</f>
        <v/>
      </c>
    </row>
    <row r="2244" spans="29:35" x14ac:dyDescent="0.25">
      <c r="AC2244" s="16" t="str">
        <f t="shared" si="210"/>
        <v/>
      </c>
      <c r="AD2244" s="16" t="str">
        <f t="shared" si="211"/>
        <v/>
      </c>
      <c r="AE2244" s="16" t="str">
        <f t="shared" si="212"/>
        <v/>
      </c>
      <c r="AF2244" s="16" t="str">
        <f t="shared" si="213"/>
        <v/>
      </c>
      <c r="AG2244" s="16" t="str">
        <f t="shared" si="214"/>
        <v/>
      </c>
      <c r="AH2244" s="16">
        <f t="shared" si="215"/>
        <v>0</v>
      </c>
      <c r="AI2244" s="17" t="str">
        <f>IF('Peer Comparison Tool'!$D$12="NR","",IF($C2244='Peer Comparison Tool'!$D$9,COUNT('CECL &lt;50B Database'!$AI$1:AI2243)+1,""))</f>
        <v/>
      </c>
    </row>
    <row r="2245" spans="29:35" x14ac:dyDescent="0.25">
      <c r="AC2245" s="16" t="str">
        <f t="shared" si="210"/>
        <v/>
      </c>
      <c r="AD2245" s="16" t="str">
        <f t="shared" si="211"/>
        <v/>
      </c>
      <c r="AE2245" s="16" t="str">
        <f t="shared" si="212"/>
        <v/>
      </c>
      <c r="AF2245" s="16" t="str">
        <f t="shared" si="213"/>
        <v/>
      </c>
      <c r="AG2245" s="16" t="str">
        <f t="shared" si="214"/>
        <v/>
      </c>
      <c r="AH2245" s="16">
        <f t="shared" si="215"/>
        <v>0</v>
      </c>
      <c r="AI2245" s="17" t="str">
        <f>IF('Peer Comparison Tool'!$D$12="NR","",IF($C2245='Peer Comparison Tool'!$D$9,COUNT('CECL &lt;50B Database'!$AI$1:AI2244)+1,""))</f>
        <v/>
      </c>
    </row>
    <row r="2246" spans="29:35" x14ac:dyDescent="0.25">
      <c r="AC2246" s="16" t="str">
        <f t="shared" si="210"/>
        <v/>
      </c>
      <c r="AD2246" s="16" t="str">
        <f t="shared" si="211"/>
        <v/>
      </c>
      <c r="AE2246" s="16" t="str">
        <f t="shared" si="212"/>
        <v/>
      </c>
      <c r="AF2246" s="16" t="str">
        <f t="shared" si="213"/>
        <v/>
      </c>
      <c r="AG2246" s="16" t="str">
        <f t="shared" si="214"/>
        <v/>
      </c>
      <c r="AH2246" s="16">
        <f t="shared" si="215"/>
        <v>0</v>
      </c>
      <c r="AI2246" s="17" t="str">
        <f>IF('Peer Comparison Tool'!$D$12="NR","",IF($C2246='Peer Comparison Tool'!$D$9,COUNT('CECL &lt;50B Database'!$AI$1:AI2245)+1,""))</f>
        <v/>
      </c>
    </row>
    <row r="2247" spans="29:35" x14ac:dyDescent="0.25">
      <c r="AC2247" s="16" t="str">
        <f t="shared" si="210"/>
        <v/>
      </c>
      <c r="AD2247" s="16" t="str">
        <f t="shared" si="211"/>
        <v/>
      </c>
      <c r="AE2247" s="16" t="str">
        <f t="shared" si="212"/>
        <v/>
      </c>
      <c r="AF2247" s="16" t="str">
        <f t="shared" si="213"/>
        <v/>
      </c>
      <c r="AG2247" s="16" t="str">
        <f t="shared" si="214"/>
        <v/>
      </c>
      <c r="AH2247" s="16">
        <f t="shared" si="215"/>
        <v>0</v>
      </c>
      <c r="AI2247" s="17" t="str">
        <f>IF('Peer Comparison Tool'!$D$12="NR","",IF($C2247='Peer Comparison Tool'!$D$9,COUNT('CECL &lt;50B Database'!$AI$1:AI2246)+1,""))</f>
        <v/>
      </c>
    </row>
    <row r="2248" spans="29:35" x14ac:dyDescent="0.25">
      <c r="AC2248" s="16" t="str">
        <f t="shared" si="210"/>
        <v/>
      </c>
      <c r="AD2248" s="16" t="str">
        <f t="shared" si="211"/>
        <v/>
      </c>
      <c r="AE2248" s="16" t="str">
        <f t="shared" si="212"/>
        <v/>
      </c>
      <c r="AF2248" s="16" t="str">
        <f t="shared" si="213"/>
        <v/>
      </c>
      <c r="AG2248" s="16" t="str">
        <f t="shared" si="214"/>
        <v/>
      </c>
      <c r="AH2248" s="16">
        <f t="shared" si="215"/>
        <v>0</v>
      </c>
      <c r="AI2248" s="17" t="str">
        <f>IF('Peer Comparison Tool'!$D$12="NR","",IF($C2248='Peer Comparison Tool'!$D$9,COUNT('CECL &lt;50B Database'!$AI$1:AI2247)+1,""))</f>
        <v/>
      </c>
    </row>
    <row r="2249" spans="29:35" x14ac:dyDescent="0.25">
      <c r="AC2249" s="16" t="str">
        <f t="shared" si="210"/>
        <v/>
      </c>
      <c r="AD2249" s="16" t="str">
        <f t="shared" si="211"/>
        <v/>
      </c>
      <c r="AE2249" s="16" t="str">
        <f t="shared" si="212"/>
        <v/>
      </c>
      <c r="AF2249" s="16" t="str">
        <f t="shared" si="213"/>
        <v/>
      </c>
      <c r="AG2249" s="16" t="str">
        <f t="shared" si="214"/>
        <v/>
      </c>
      <c r="AH2249" s="16">
        <f t="shared" si="215"/>
        <v>0</v>
      </c>
      <c r="AI2249" s="17" t="str">
        <f>IF('Peer Comparison Tool'!$D$12="NR","",IF($C2249='Peer Comparison Tool'!$D$9,COUNT('CECL &lt;50B Database'!$AI$1:AI2248)+1,""))</f>
        <v/>
      </c>
    </row>
    <row r="2250" spans="29:35" x14ac:dyDescent="0.25">
      <c r="AC2250" s="16" t="str">
        <f t="shared" si="210"/>
        <v/>
      </c>
      <c r="AD2250" s="16" t="str">
        <f t="shared" si="211"/>
        <v/>
      </c>
      <c r="AE2250" s="16" t="str">
        <f t="shared" si="212"/>
        <v/>
      </c>
      <c r="AF2250" s="16" t="str">
        <f t="shared" si="213"/>
        <v/>
      </c>
      <c r="AG2250" s="16" t="str">
        <f t="shared" si="214"/>
        <v/>
      </c>
      <c r="AH2250" s="16">
        <f t="shared" si="215"/>
        <v>0</v>
      </c>
      <c r="AI2250" s="17" t="str">
        <f>IF('Peer Comparison Tool'!$D$12="NR","",IF($C2250='Peer Comparison Tool'!$D$9,COUNT('CECL &lt;50B Database'!$AI$1:AI2249)+1,""))</f>
        <v/>
      </c>
    </row>
    <row r="2251" spans="29:35" x14ac:dyDescent="0.25">
      <c r="AC2251" s="16" t="str">
        <f t="shared" si="210"/>
        <v/>
      </c>
      <c r="AD2251" s="16" t="str">
        <f t="shared" si="211"/>
        <v/>
      </c>
      <c r="AE2251" s="16" t="str">
        <f t="shared" si="212"/>
        <v/>
      </c>
      <c r="AF2251" s="16" t="str">
        <f t="shared" si="213"/>
        <v/>
      </c>
      <c r="AG2251" s="16" t="str">
        <f t="shared" si="214"/>
        <v/>
      </c>
      <c r="AH2251" s="16">
        <f t="shared" si="215"/>
        <v>0</v>
      </c>
      <c r="AI2251" s="17" t="str">
        <f>IF('Peer Comparison Tool'!$D$12="NR","",IF($C2251='Peer Comparison Tool'!$D$9,COUNT('CECL &lt;50B Database'!$AI$1:AI2250)+1,""))</f>
        <v/>
      </c>
    </row>
    <row r="2252" spans="29:35" x14ac:dyDescent="0.25">
      <c r="AC2252" s="16" t="str">
        <f t="shared" si="210"/>
        <v/>
      </c>
      <c r="AD2252" s="16" t="str">
        <f t="shared" si="211"/>
        <v/>
      </c>
      <c r="AE2252" s="16" t="str">
        <f t="shared" si="212"/>
        <v/>
      </c>
      <c r="AF2252" s="16" t="str">
        <f t="shared" si="213"/>
        <v/>
      </c>
      <c r="AG2252" s="16" t="str">
        <f t="shared" si="214"/>
        <v/>
      </c>
      <c r="AH2252" s="16">
        <f t="shared" si="215"/>
        <v>0</v>
      </c>
      <c r="AI2252" s="17" t="str">
        <f>IF('Peer Comparison Tool'!$D$12="NR","",IF($C2252='Peer Comparison Tool'!$D$9,COUNT('CECL &lt;50B Database'!$AI$1:AI2251)+1,""))</f>
        <v/>
      </c>
    </row>
    <row r="2253" spans="29:35" x14ac:dyDescent="0.25">
      <c r="AC2253" s="16" t="str">
        <f t="shared" si="210"/>
        <v/>
      </c>
      <c r="AD2253" s="16" t="str">
        <f t="shared" si="211"/>
        <v/>
      </c>
      <c r="AE2253" s="16" t="str">
        <f t="shared" si="212"/>
        <v/>
      </c>
      <c r="AF2253" s="16" t="str">
        <f t="shared" si="213"/>
        <v/>
      </c>
      <c r="AG2253" s="16" t="str">
        <f t="shared" si="214"/>
        <v/>
      </c>
      <c r="AH2253" s="16">
        <f t="shared" si="215"/>
        <v>0</v>
      </c>
      <c r="AI2253" s="17" t="str">
        <f>IF('Peer Comparison Tool'!$D$12="NR","",IF($C2253='Peer Comparison Tool'!$D$9,COUNT('CECL &lt;50B Database'!$AI$1:AI2252)+1,""))</f>
        <v/>
      </c>
    </row>
    <row r="2254" spans="29:35" x14ac:dyDescent="0.25">
      <c r="AC2254" s="16" t="str">
        <f t="shared" si="210"/>
        <v/>
      </c>
      <c r="AD2254" s="16" t="str">
        <f t="shared" si="211"/>
        <v/>
      </c>
      <c r="AE2254" s="16" t="str">
        <f t="shared" si="212"/>
        <v/>
      </c>
      <c r="AF2254" s="16" t="str">
        <f t="shared" si="213"/>
        <v/>
      </c>
      <c r="AG2254" s="16" t="str">
        <f t="shared" si="214"/>
        <v/>
      </c>
      <c r="AH2254" s="16">
        <f t="shared" si="215"/>
        <v>0</v>
      </c>
      <c r="AI2254" s="17" t="str">
        <f>IF('Peer Comparison Tool'!$D$12="NR","",IF($C2254='Peer Comparison Tool'!$D$9,COUNT('CECL &lt;50B Database'!$AI$1:AI2253)+1,""))</f>
        <v/>
      </c>
    </row>
    <row r="2255" spans="29:35" x14ac:dyDescent="0.25">
      <c r="AC2255" s="16" t="str">
        <f t="shared" si="210"/>
        <v/>
      </c>
      <c r="AD2255" s="16" t="str">
        <f t="shared" si="211"/>
        <v/>
      </c>
      <c r="AE2255" s="16" t="str">
        <f t="shared" si="212"/>
        <v/>
      </c>
      <c r="AF2255" s="16" t="str">
        <f t="shared" si="213"/>
        <v/>
      </c>
      <c r="AG2255" s="16" t="str">
        <f t="shared" si="214"/>
        <v/>
      </c>
      <c r="AH2255" s="16">
        <f t="shared" si="215"/>
        <v>0</v>
      </c>
      <c r="AI2255" s="17" t="str">
        <f>IF('Peer Comparison Tool'!$D$12="NR","",IF($C2255='Peer Comparison Tool'!$D$9,COUNT('CECL &lt;50B Database'!$AI$1:AI2254)+1,""))</f>
        <v/>
      </c>
    </row>
    <row r="2256" spans="29:35" x14ac:dyDescent="0.25">
      <c r="AC2256" s="16" t="str">
        <f t="shared" si="210"/>
        <v/>
      </c>
      <c r="AD2256" s="16" t="str">
        <f t="shared" si="211"/>
        <v/>
      </c>
      <c r="AE2256" s="16" t="str">
        <f t="shared" si="212"/>
        <v/>
      </c>
      <c r="AF2256" s="16" t="str">
        <f t="shared" si="213"/>
        <v/>
      </c>
      <c r="AG2256" s="16" t="str">
        <f t="shared" si="214"/>
        <v/>
      </c>
      <c r="AH2256" s="16">
        <f t="shared" si="215"/>
        <v>0</v>
      </c>
      <c r="AI2256" s="17" t="str">
        <f>IF('Peer Comparison Tool'!$D$12="NR","",IF($C2256='Peer Comparison Tool'!$D$9,COUNT('CECL &lt;50B Database'!$AI$1:AI2255)+1,""))</f>
        <v/>
      </c>
    </row>
    <row r="2257" spans="29:35" x14ac:dyDescent="0.25">
      <c r="AC2257" s="16" t="str">
        <f t="shared" si="210"/>
        <v/>
      </c>
      <c r="AD2257" s="16" t="str">
        <f t="shared" si="211"/>
        <v/>
      </c>
      <c r="AE2257" s="16" t="str">
        <f t="shared" si="212"/>
        <v/>
      </c>
      <c r="AF2257" s="16" t="str">
        <f t="shared" si="213"/>
        <v/>
      </c>
      <c r="AG2257" s="16" t="str">
        <f t="shared" si="214"/>
        <v/>
      </c>
      <c r="AH2257" s="16">
        <f t="shared" si="215"/>
        <v>0</v>
      </c>
      <c r="AI2257" s="17" t="str">
        <f>IF('Peer Comparison Tool'!$D$12="NR","",IF($C2257='Peer Comparison Tool'!$D$9,COUNT('CECL &lt;50B Database'!$AI$1:AI2256)+1,""))</f>
        <v/>
      </c>
    </row>
    <row r="2258" spans="29:35" x14ac:dyDescent="0.25">
      <c r="AC2258" s="16" t="str">
        <f t="shared" si="210"/>
        <v/>
      </c>
      <c r="AD2258" s="16" t="str">
        <f t="shared" si="211"/>
        <v/>
      </c>
      <c r="AE2258" s="16" t="str">
        <f t="shared" si="212"/>
        <v/>
      </c>
      <c r="AF2258" s="16" t="str">
        <f t="shared" si="213"/>
        <v/>
      </c>
      <c r="AG2258" s="16" t="str">
        <f t="shared" si="214"/>
        <v/>
      </c>
      <c r="AH2258" s="16">
        <f t="shared" si="215"/>
        <v>0</v>
      </c>
      <c r="AI2258" s="17" t="str">
        <f>IF('Peer Comparison Tool'!$D$12="NR","",IF($C2258='Peer Comparison Tool'!$D$9,COUNT('CECL &lt;50B Database'!$AI$1:AI2257)+1,""))</f>
        <v/>
      </c>
    </row>
    <row r="2259" spans="29:35" x14ac:dyDescent="0.25">
      <c r="AC2259" s="16" t="str">
        <f t="shared" si="210"/>
        <v/>
      </c>
      <c r="AD2259" s="16" t="str">
        <f t="shared" si="211"/>
        <v/>
      </c>
      <c r="AE2259" s="16" t="str">
        <f t="shared" si="212"/>
        <v/>
      </c>
      <c r="AF2259" s="16" t="str">
        <f t="shared" si="213"/>
        <v/>
      </c>
      <c r="AG2259" s="16" t="str">
        <f t="shared" si="214"/>
        <v/>
      </c>
      <c r="AH2259" s="16">
        <f t="shared" si="215"/>
        <v>0</v>
      </c>
      <c r="AI2259" s="17" t="str">
        <f>IF('Peer Comparison Tool'!$D$12="NR","",IF($C2259='Peer Comparison Tool'!$D$9,COUNT('CECL &lt;50B Database'!$AI$1:AI2258)+1,""))</f>
        <v/>
      </c>
    </row>
    <row r="2260" spans="29:35" x14ac:dyDescent="0.25">
      <c r="AC2260" s="16" t="str">
        <f t="shared" si="210"/>
        <v/>
      </c>
      <c r="AD2260" s="16" t="str">
        <f t="shared" si="211"/>
        <v/>
      </c>
      <c r="AE2260" s="16" t="str">
        <f t="shared" si="212"/>
        <v/>
      </c>
      <c r="AF2260" s="16" t="str">
        <f t="shared" si="213"/>
        <v/>
      </c>
      <c r="AG2260" s="16" t="str">
        <f t="shared" si="214"/>
        <v/>
      </c>
      <c r="AH2260" s="16">
        <f t="shared" si="215"/>
        <v>0</v>
      </c>
      <c r="AI2260" s="17" t="str">
        <f>IF('Peer Comparison Tool'!$D$12="NR","",IF($C2260='Peer Comparison Tool'!$D$9,COUNT('CECL &lt;50B Database'!$AI$1:AI2259)+1,""))</f>
        <v/>
      </c>
    </row>
    <row r="2261" spans="29:35" x14ac:dyDescent="0.25">
      <c r="AC2261" s="16" t="str">
        <f t="shared" si="210"/>
        <v/>
      </c>
      <c r="AD2261" s="16" t="str">
        <f t="shared" si="211"/>
        <v/>
      </c>
      <c r="AE2261" s="16" t="str">
        <f t="shared" si="212"/>
        <v/>
      </c>
      <c r="AF2261" s="16" t="str">
        <f t="shared" si="213"/>
        <v/>
      </c>
      <c r="AG2261" s="16" t="str">
        <f t="shared" si="214"/>
        <v/>
      </c>
      <c r="AH2261" s="16">
        <f t="shared" si="215"/>
        <v>0</v>
      </c>
      <c r="AI2261" s="17" t="str">
        <f>IF('Peer Comparison Tool'!$D$12="NR","",IF($C2261='Peer Comparison Tool'!$D$9,COUNT('CECL &lt;50B Database'!$AI$1:AI2260)+1,""))</f>
        <v/>
      </c>
    </row>
    <row r="2262" spans="29:35" x14ac:dyDescent="0.25">
      <c r="AC2262" s="16" t="str">
        <f t="shared" si="210"/>
        <v/>
      </c>
      <c r="AD2262" s="16" t="str">
        <f t="shared" si="211"/>
        <v/>
      </c>
      <c r="AE2262" s="16" t="str">
        <f t="shared" si="212"/>
        <v/>
      </c>
      <c r="AF2262" s="16" t="str">
        <f t="shared" si="213"/>
        <v/>
      </c>
      <c r="AG2262" s="16" t="str">
        <f t="shared" si="214"/>
        <v/>
      </c>
      <c r="AH2262" s="16">
        <f t="shared" si="215"/>
        <v>0</v>
      </c>
      <c r="AI2262" s="17" t="str">
        <f>IF('Peer Comparison Tool'!$D$12="NR","",IF($C2262='Peer Comparison Tool'!$D$9,COUNT('CECL &lt;50B Database'!$AI$1:AI2261)+1,""))</f>
        <v/>
      </c>
    </row>
    <row r="2263" spans="29:35" x14ac:dyDescent="0.25">
      <c r="AC2263" s="16" t="str">
        <f t="shared" si="210"/>
        <v/>
      </c>
      <c r="AD2263" s="16" t="str">
        <f t="shared" si="211"/>
        <v/>
      </c>
      <c r="AE2263" s="16" t="str">
        <f t="shared" si="212"/>
        <v/>
      </c>
      <c r="AF2263" s="16" t="str">
        <f t="shared" si="213"/>
        <v/>
      </c>
      <c r="AG2263" s="16" t="str">
        <f t="shared" si="214"/>
        <v/>
      </c>
      <c r="AH2263" s="16">
        <f t="shared" si="215"/>
        <v>0</v>
      </c>
      <c r="AI2263" s="17" t="str">
        <f>IF('Peer Comparison Tool'!$D$12="NR","",IF($C2263='Peer Comparison Tool'!$D$9,COUNT('CECL &lt;50B Database'!$AI$1:AI2262)+1,""))</f>
        <v/>
      </c>
    </row>
    <row r="2264" spans="29:35" x14ac:dyDescent="0.25">
      <c r="AC2264" s="16" t="str">
        <f t="shared" si="210"/>
        <v/>
      </c>
      <c r="AD2264" s="16" t="str">
        <f t="shared" si="211"/>
        <v/>
      </c>
      <c r="AE2264" s="16" t="str">
        <f t="shared" si="212"/>
        <v/>
      </c>
      <c r="AF2264" s="16" t="str">
        <f t="shared" si="213"/>
        <v/>
      </c>
      <c r="AG2264" s="16" t="str">
        <f t="shared" si="214"/>
        <v/>
      </c>
      <c r="AH2264" s="16">
        <f t="shared" si="215"/>
        <v>0</v>
      </c>
      <c r="AI2264" s="17" t="str">
        <f>IF('Peer Comparison Tool'!$D$12="NR","",IF($C2264='Peer Comparison Tool'!$D$9,COUNT('CECL &lt;50B Database'!$AI$1:AI2263)+1,""))</f>
        <v/>
      </c>
    </row>
    <row r="2265" spans="29:35" x14ac:dyDescent="0.25">
      <c r="AC2265" s="16" t="str">
        <f t="shared" si="210"/>
        <v/>
      </c>
      <c r="AD2265" s="16" t="str">
        <f t="shared" si="211"/>
        <v/>
      </c>
      <c r="AE2265" s="16" t="str">
        <f t="shared" si="212"/>
        <v/>
      </c>
      <c r="AF2265" s="16" t="str">
        <f t="shared" si="213"/>
        <v/>
      </c>
      <c r="AG2265" s="16" t="str">
        <f t="shared" si="214"/>
        <v/>
      </c>
      <c r="AH2265" s="16">
        <f t="shared" si="215"/>
        <v>0</v>
      </c>
      <c r="AI2265" s="17" t="str">
        <f>IF('Peer Comparison Tool'!$D$12="NR","",IF($C2265='Peer Comparison Tool'!$D$9,COUNT('CECL &lt;50B Database'!$AI$1:AI2264)+1,""))</f>
        <v/>
      </c>
    </row>
    <row r="2266" spans="29:35" x14ac:dyDescent="0.25">
      <c r="AC2266" s="16" t="str">
        <f t="shared" si="210"/>
        <v/>
      </c>
      <c r="AD2266" s="16" t="str">
        <f t="shared" si="211"/>
        <v/>
      </c>
      <c r="AE2266" s="16" t="str">
        <f t="shared" si="212"/>
        <v/>
      </c>
      <c r="AF2266" s="16" t="str">
        <f t="shared" si="213"/>
        <v/>
      </c>
      <c r="AG2266" s="16" t="str">
        <f t="shared" si="214"/>
        <v/>
      </c>
      <c r="AH2266" s="16">
        <f t="shared" si="215"/>
        <v>0</v>
      </c>
      <c r="AI2266" s="17" t="str">
        <f>IF('Peer Comparison Tool'!$D$12="NR","",IF($C2266='Peer Comparison Tool'!$D$9,COUNT('CECL &lt;50B Database'!$AI$1:AI2265)+1,""))</f>
        <v/>
      </c>
    </row>
    <row r="2267" spans="29:35" x14ac:dyDescent="0.25">
      <c r="AC2267" s="16" t="str">
        <f t="shared" si="210"/>
        <v/>
      </c>
      <c r="AD2267" s="16" t="str">
        <f t="shared" si="211"/>
        <v/>
      </c>
      <c r="AE2267" s="16" t="str">
        <f t="shared" si="212"/>
        <v/>
      </c>
      <c r="AF2267" s="16" t="str">
        <f t="shared" si="213"/>
        <v/>
      </c>
      <c r="AG2267" s="16" t="str">
        <f t="shared" si="214"/>
        <v/>
      </c>
      <c r="AH2267" s="16">
        <f t="shared" si="215"/>
        <v>0</v>
      </c>
      <c r="AI2267" s="17" t="str">
        <f>IF('Peer Comparison Tool'!$D$12="NR","",IF($C2267='Peer Comparison Tool'!$D$9,COUNT('CECL &lt;50B Database'!$AI$1:AI2266)+1,""))</f>
        <v/>
      </c>
    </row>
    <row r="2268" spans="29:35" x14ac:dyDescent="0.25">
      <c r="AC2268" s="16" t="str">
        <f t="shared" si="210"/>
        <v/>
      </c>
      <c r="AD2268" s="16" t="str">
        <f t="shared" si="211"/>
        <v/>
      </c>
      <c r="AE2268" s="16" t="str">
        <f t="shared" si="212"/>
        <v/>
      </c>
      <c r="AF2268" s="16" t="str">
        <f t="shared" si="213"/>
        <v/>
      </c>
      <c r="AG2268" s="16" t="str">
        <f t="shared" si="214"/>
        <v/>
      </c>
      <c r="AH2268" s="16">
        <f t="shared" si="215"/>
        <v>0</v>
      </c>
      <c r="AI2268" s="17" t="str">
        <f>IF('Peer Comparison Tool'!$D$12="NR","",IF($C2268='Peer Comparison Tool'!$D$9,COUNT('CECL &lt;50B Database'!$AI$1:AI2267)+1,""))</f>
        <v/>
      </c>
    </row>
    <row r="2269" spans="29:35" x14ac:dyDescent="0.25">
      <c r="AC2269" s="16" t="str">
        <f t="shared" si="210"/>
        <v/>
      </c>
      <c r="AD2269" s="16" t="str">
        <f t="shared" si="211"/>
        <v/>
      </c>
      <c r="AE2269" s="16" t="str">
        <f t="shared" si="212"/>
        <v/>
      </c>
      <c r="AF2269" s="16" t="str">
        <f t="shared" si="213"/>
        <v/>
      </c>
      <c r="AG2269" s="16" t="str">
        <f t="shared" si="214"/>
        <v/>
      </c>
      <c r="AH2269" s="16">
        <f t="shared" si="215"/>
        <v>0</v>
      </c>
      <c r="AI2269" s="17" t="str">
        <f>IF('Peer Comparison Tool'!$D$12="NR","",IF($C2269='Peer Comparison Tool'!$D$9,COUNT('CECL &lt;50B Database'!$AI$1:AI2268)+1,""))</f>
        <v/>
      </c>
    </row>
    <row r="2270" spans="29:35" x14ac:dyDescent="0.25">
      <c r="AC2270" s="16" t="str">
        <f t="shared" si="210"/>
        <v/>
      </c>
      <c r="AD2270" s="16" t="str">
        <f t="shared" si="211"/>
        <v/>
      </c>
      <c r="AE2270" s="16" t="str">
        <f t="shared" si="212"/>
        <v/>
      </c>
      <c r="AF2270" s="16" t="str">
        <f t="shared" si="213"/>
        <v/>
      </c>
      <c r="AG2270" s="16" t="str">
        <f t="shared" si="214"/>
        <v/>
      </c>
      <c r="AH2270" s="16">
        <f t="shared" si="215"/>
        <v>0</v>
      </c>
      <c r="AI2270" s="17" t="str">
        <f>IF('Peer Comparison Tool'!$D$12="NR","",IF($C2270='Peer Comparison Tool'!$D$9,COUNT('CECL &lt;50B Database'!$AI$1:AI2269)+1,""))</f>
        <v/>
      </c>
    </row>
    <row r="2271" spans="29:35" x14ac:dyDescent="0.25">
      <c r="AC2271" s="16" t="str">
        <f t="shared" si="210"/>
        <v/>
      </c>
      <c r="AD2271" s="16" t="str">
        <f t="shared" si="211"/>
        <v/>
      </c>
      <c r="AE2271" s="16" t="str">
        <f t="shared" si="212"/>
        <v/>
      </c>
      <c r="AF2271" s="16" t="str">
        <f t="shared" si="213"/>
        <v/>
      </c>
      <c r="AG2271" s="16" t="str">
        <f t="shared" si="214"/>
        <v/>
      </c>
      <c r="AH2271" s="16">
        <f t="shared" si="215"/>
        <v>0</v>
      </c>
      <c r="AI2271" s="17" t="str">
        <f>IF('Peer Comparison Tool'!$D$12="NR","",IF($C2271='Peer Comparison Tool'!$D$9,COUNT('CECL &lt;50B Database'!$AI$1:AI2270)+1,""))</f>
        <v/>
      </c>
    </row>
    <row r="2272" spans="29:35" x14ac:dyDescent="0.25">
      <c r="AC2272" s="16" t="str">
        <f t="shared" si="210"/>
        <v/>
      </c>
      <c r="AD2272" s="16" t="str">
        <f t="shared" si="211"/>
        <v/>
      </c>
      <c r="AE2272" s="16" t="str">
        <f t="shared" si="212"/>
        <v/>
      </c>
      <c r="AF2272" s="16" t="str">
        <f t="shared" si="213"/>
        <v/>
      </c>
      <c r="AG2272" s="16" t="str">
        <f t="shared" si="214"/>
        <v/>
      </c>
      <c r="AH2272" s="16">
        <f t="shared" si="215"/>
        <v>0</v>
      </c>
      <c r="AI2272" s="17" t="str">
        <f>IF('Peer Comparison Tool'!$D$12="NR","",IF($C2272='Peer Comparison Tool'!$D$9,COUNT('CECL &lt;50B Database'!$AI$1:AI2271)+1,""))</f>
        <v/>
      </c>
    </row>
    <row r="2273" spans="29:35" x14ac:dyDescent="0.25">
      <c r="AC2273" s="16" t="str">
        <f t="shared" si="210"/>
        <v/>
      </c>
      <c r="AD2273" s="16" t="str">
        <f t="shared" si="211"/>
        <v/>
      </c>
      <c r="AE2273" s="16" t="str">
        <f t="shared" si="212"/>
        <v/>
      </c>
      <c r="AF2273" s="16" t="str">
        <f t="shared" si="213"/>
        <v/>
      </c>
      <c r="AG2273" s="16" t="str">
        <f t="shared" si="214"/>
        <v/>
      </c>
      <c r="AH2273" s="16">
        <f t="shared" si="215"/>
        <v>0</v>
      </c>
      <c r="AI2273" s="17" t="str">
        <f>IF('Peer Comparison Tool'!$D$12="NR","",IF($C2273='Peer Comparison Tool'!$D$9,COUNT('CECL &lt;50B Database'!$AI$1:AI2272)+1,""))</f>
        <v/>
      </c>
    </row>
    <row r="2274" spans="29:35" x14ac:dyDescent="0.25">
      <c r="AC2274" s="16" t="str">
        <f t="shared" si="210"/>
        <v/>
      </c>
      <c r="AD2274" s="16" t="str">
        <f t="shared" si="211"/>
        <v/>
      </c>
      <c r="AE2274" s="16" t="str">
        <f t="shared" si="212"/>
        <v/>
      </c>
      <c r="AF2274" s="16" t="str">
        <f t="shared" si="213"/>
        <v/>
      </c>
      <c r="AG2274" s="16" t="str">
        <f t="shared" si="214"/>
        <v/>
      </c>
      <c r="AH2274" s="16">
        <f t="shared" si="215"/>
        <v>0</v>
      </c>
      <c r="AI2274" s="17" t="str">
        <f>IF('Peer Comparison Tool'!$D$12="NR","",IF($C2274='Peer Comparison Tool'!$D$9,COUNT('CECL &lt;50B Database'!$AI$1:AI2273)+1,""))</f>
        <v/>
      </c>
    </row>
    <row r="2275" spans="29:35" x14ac:dyDescent="0.25">
      <c r="AC2275" s="16" t="str">
        <f t="shared" si="210"/>
        <v/>
      </c>
      <c r="AD2275" s="16" t="str">
        <f t="shared" si="211"/>
        <v/>
      </c>
      <c r="AE2275" s="16" t="str">
        <f t="shared" si="212"/>
        <v/>
      </c>
      <c r="AF2275" s="16" t="str">
        <f t="shared" si="213"/>
        <v/>
      </c>
      <c r="AG2275" s="16" t="str">
        <f t="shared" si="214"/>
        <v/>
      </c>
      <c r="AH2275" s="16">
        <f t="shared" si="215"/>
        <v>0</v>
      </c>
      <c r="AI2275" s="17" t="str">
        <f>IF('Peer Comparison Tool'!$D$12="NR","",IF($C2275='Peer Comparison Tool'!$D$9,COUNT('CECL &lt;50B Database'!$AI$1:AI2274)+1,""))</f>
        <v/>
      </c>
    </row>
    <row r="2276" spans="29:35" x14ac:dyDescent="0.25">
      <c r="AC2276" s="16" t="str">
        <f t="shared" si="210"/>
        <v/>
      </c>
      <c r="AD2276" s="16" t="str">
        <f t="shared" si="211"/>
        <v/>
      </c>
      <c r="AE2276" s="16" t="str">
        <f t="shared" si="212"/>
        <v/>
      </c>
      <c r="AF2276" s="16" t="str">
        <f t="shared" si="213"/>
        <v/>
      </c>
      <c r="AG2276" s="16" t="str">
        <f t="shared" si="214"/>
        <v/>
      </c>
      <c r="AH2276" s="16">
        <f t="shared" si="215"/>
        <v>0</v>
      </c>
      <c r="AI2276" s="17" t="str">
        <f>IF('Peer Comparison Tool'!$D$12="NR","",IF($C2276='Peer Comparison Tool'!$D$9,COUNT('CECL &lt;50B Database'!$AI$1:AI2275)+1,""))</f>
        <v/>
      </c>
    </row>
    <row r="2277" spans="29:35" x14ac:dyDescent="0.25">
      <c r="AC2277" s="16" t="str">
        <f t="shared" si="210"/>
        <v/>
      </c>
      <c r="AD2277" s="16" t="str">
        <f t="shared" si="211"/>
        <v/>
      </c>
      <c r="AE2277" s="16" t="str">
        <f t="shared" si="212"/>
        <v/>
      </c>
      <c r="AF2277" s="16" t="str">
        <f t="shared" si="213"/>
        <v/>
      </c>
      <c r="AG2277" s="16" t="str">
        <f t="shared" si="214"/>
        <v/>
      </c>
      <c r="AH2277" s="16">
        <f t="shared" si="215"/>
        <v>0</v>
      </c>
      <c r="AI2277" s="17" t="str">
        <f>IF('Peer Comparison Tool'!$D$12="NR","",IF($C2277='Peer Comparison Tool'!$D$9,COUNT('CECL &lt;50B Database'!$AI$1:AI2276)+1,""))</f>
        <v/>
      </c>
    </row>
    <row r="2278" spans="29:35" x14ac:dyDescent="0.25">
      <c r="AC2278" s="16" t="str">
        <f t="shared" si="210"/>
        <v/>
      </c>
      <c r="AD2278" s="16" t="str">
        <f t="shared" si="211"/>
        <v/>
      </c>
      <c r="AE2278" s="16" t="str">
        <f t="shared" si="212"/>
        <v/>
      </c>
      <c r="AF2278" s="16" t="str">
        <f t="shared" si="213"/>
        <v/>
      </c>
      <c r="AG2278" s="16" t="str">
        <f t="shared" si="214"/>
        <v/>
      </c>
      <c r="AH2278" s="16">
        <f t="shared" si="215"/>
        <v>0</v>
      </c>
      <c r="AI2278" s="17" t="str">
        <f>IF('Peer Comparison Tool'!$D$12="NR","",IF($C2278='Peer Comparison Tool'!$D$9,COUNT('CECL &lt;50B Database'!$AI$1:AI2277)+1,""))</f>
        <v/>
      </c>
    </row>
    <row r="2279" spans="29:35" x14ac:dyDescent="0.25">
      <c r="AC2279" s="16" t="str">
        <f t="shared" si="210"/>
        <v/>
      </c>
      <c r="AD2279" s="16" t="str">
        <f t="shared" si="211"/>
        <v/>
      </c>
      <c r="AE2279" s="16" t="str">
        <f t="shared" si="212"/>
        <v/>
      </c>
      <c r="AF2279" s="16" t="str">
        <f t="shared" si="213"/>
        <v/>
      </c>
      <c r="AG2279" s="16" t="str">
        <f t="shared" si="214"/>
        <v/>
      </c>
      <c r="AH2279" s="16">
        <f t="shared" si="215"/>
        <v>0</v>
      </c>
      <c r="AI2279" s="17" t="str">
        <f>IF('Peer Comparison Tool'!$D$12="NR","",IF($C2279='Peer Comparison Tool'!$D$9,COUNT('CECL &lt;50B Database'!$AI$1:AI2278)+1,""))</f>
        <v/>
      </c>
    </row>
    <row r="2280" spans="29:35" x14ac:dyDescent="0.25">
      <c r="AC2280" s="16" t="str">
        <f t="shared" si="210"/>
        <v/>
      </c>
      <c r="AD2280" s="16" t="str">
        <f t="shared" si="211"/>
        <v/>
      </c>
      <c r="AE2280" s="16" t="str">
        <f t="shared" si="212"/>
        <v/>
      </c>
      <c r="AF2280" s="16" t="str">
        <f t="shared" si="213"/>
        <v/>
      </c>
      <c r="AG2280" s="16" t="str">
        <f t="shared" si="214"/>
        <v/>
      </c>
      <c r="AH2280" s="16">
        <f t="shared" si="215"/>
        <v>0</v>
      </c>
      <c r="AI2280" s="17" t="str">
        <f>IF('Peer Comparison Tool'!$D$12="NR","",IF($C2280='Peer Comparison Tool'!$D$9,COUNT('CECL &lt;50B Database'!$AI$1:AI2279)+1,""))</f>
        <v/>
      </c>
    </row>
    <row r="2281" spans="29:35" x14ac:dyDescent="0.25">
      <c r="AC2281" s="16" t="str">
        <f t="shared" si="210"/>
        <v/>
      </c>
      <c r="AD2281" s="16" t="str">
        <f t="shared" si="211"/>
        <v/>
      </c>
      <c r="AE2281" s="16" t="str">
        <f t="shared" si="212"/>
        <v/>
      </c>
      <c r="AF2281" s="16" t="str">
        <f t="shared" si="213"/>
        <v/>
      </c>
      <c r="AG2281" s="16" t="str">
        <f t="shared" si="214"/>
        <v/>
      </c>
      <c r="AH2281" s="16">
        <f t="shared" si="215"/>
        <v>0</v>
      </c>
      <c r="AI2281" s="17" t="str">
        <f>IF('Peer Comparison Tool'!$D$12="NR","",IF($C2281='Peer Comparison Tool'!$D$9,COUNT('CECL &lt;50B Database'!$AI$1:AI2280)+1,""))</f>
        <v/>
      </c>
    </row>
    <row r="2282" spans="29:35" x14ac:dyDescent="0.25">
      <c r="AC2282" s="16" t="str">
        <f t="shared" si="210"/>
        <v/>
      </c>
      <c r="AD2282" s="16" t="str">
        <f t="shared" si="211"/>
        <v/>
      </c>
      <c r="AE2282" s="16" t="str">
        <f t="shared" si="212"/>
        <v/>
      </c>
      <c r="AF2282" s="16" t="str">
        <f t="shared" si="213"/>
        <v/>
      </c>
      <c r="AG2282" s="16" t="str">
        <f t="shared" si="214"/>
        <v/>
      </c>
      <c r="AH2282" s="16">
        <f t="shared" si="215"/>
        <v>0</v>
      </c>
      <c r="AI2282" s="17" t="str">
        <f>IF('Peer Comparison Tool'!$D$12="NR","",IF($C2282='Peer Comparison Tool'!$D$9,COUNT('CECL &lt;50B Database'!$AI$1:AI2281)+1,""))</f>
        <v/>
      </c>
    </row>
    <row r="2283" spans="29:35" x14ac:dyDescent="0.25">
      <c r="AC2283" s="16" t="str">
        <f t="shared" si="210"/>
        <v/>
      </c>
      <c r="AD2283" s="16" t="str">
        <f t="shared" si="211"/>
        <v/>
      </c>
      <c r="AE2283" s="16" t="str">
        <f t="shared" si="212"/>
        <v/>
      </c>
      <c r="AF2283" s="16" t="str">
        <f t="shared" si="213"/>
        <v/>
      </c>
      <c r="AG2283" s="16" t="str">
        <f t="shared" si="214"/>
        <v/>
      </c>
      <c r="AH2283" s="16">
        <f t="shared" si="215"/>
        <v>0</v>
      </c>
      <c r="AI2283" s="17" t="str">
        <f>IF('Peer Comparison Tool'!$D$12="NR","",IF($C2283='Peer Comparison Tool'!$D$9,COUNT('CECL &lt;50B Database'!$AI$1:AI2282)+1,""))</f>
        <v/>
      </c>
    </row>
    <row r="2284" spans="29:35" x14ac:dyDescent="0.25">
      <c r="AC2284" s="16" t="str">
        <f t="shared" si="210"/>
        <v/>
      </c>
      <c r="AD2284" s="16" t="str">
        <f t="shared" si="211"/>
        <v/>
      </c>
      <c r="AE2284" s="16" t="str">
        <f t="shared" si="212"/>
        <v/>
      </c>
      <c r="AF2284" s="16" t="str">
        <f t="shared" si="213"/>
        <v/>
      </c>
      <c r="AG2284" s="16" t="str">
        <f t="shared" si="214"/>
        <v/>
      </c>
      <c r="AH2284" s="16">
        <f t="shared" si="215"/>
        <v>0</v>
      </c>
      <c r="AI2284" s="17" t="str">
        <f>IF('Peer Comparison Tool'!$D$12="NR","",IF($C2284='Peer Comparison Tool'!$D$9,COUNT('CECL &lt;50B Database'!$AI$1:AI2283)+1,""))</f>
        <v/>
      </c>
    </row>
    <row r="2285" spans="29:35" x14ac:dyDescent="0.25">
      <c r="AC2285" s="16" t="str">
        <f t="shared" si="210"/>
        <v/>
      </c>
      <c r="AD2285" s="16" t="str">
        <f t="shared" si="211"/>
        <v/>
      </c>
      <c r="AE2285" s="16" t="str">
        <f t="shared" si="212"/>
        <v/>
      </c>
      <c r="AF2285" s="16" t="str">
        <f t="shared" si="213"/>
        <v/>
      </c>
      <c r="AG2285" s="16" t="str">
        <f t="shared" si="214"/>
        <v/>
      </c>
      <c r="AH2285" s="16">
        <f t="shared" si="215"/>
        <v>0</v>
      </c>
      <c r="AI2285" s="17" t="str">
        <f>IF('Peer Comparison Tool'!$D$12="NR","",IF($C2285='Peer Comparison Tool'!$D$9,COUNT('CECL &lt;50B Database'!$AI$1:AI2284)+1,""))</f>
        <v/>
      </c>
    </row>
    <row r="2286" spans="29:35" x14ac:dyDescent="0.25">
      <c r="AC2286" s="16" t="str">
        <f t="shared" si="210"/>
        <v/>
      </c>
      <c r="AD2286" s="16" t="str">
        <f t="shared" si="211"/>
        <v/>
      </c>
      <c r="AE2286" s="16" t="str">
        <f t="shared" si="212"/>
        <v/>
      </c>
      <c r="AF2286" s="16" t="str">
        <f t="shared" si="213"/>
        <v/>
      </c>
      <c r="AG2286" s="16" t="str">
        <f t="shared" si="214"/>
        <v/>
      </c>
      <c r="AH2286" s="16">
        <f t="shared" si="215"/>
        <v>0</v>
      </c>
      <c r="AI2286" s="17" t="str">
        <f>IF('Peer Comparison Tool'!$D$12="NR","",IF($C2286='Peer Comparison Tool'!$D$9,COUNT('CECL &lt;50B Database'!$AI$1:AI2285)+1,""))</f>
        <v/>
      </c>
    </row>
    <row r="2287" spans="29:35" x14ac:dyDescent="0.25">
      <c r="AC2287" s="16" t="str">
        <f t="shared" si="210"/>
        <v/>
      </c>
      <c r="AD2287" s="16" t="str">
        <f t="shared" si="211"/>
        <v/>
      </c>
      <c r="AE2287" s="16" t="str">
        <f t="shared" si="212"/>
        <v/>
      </c>
      <c r="AF2287" s="16" t="str">
        <f t="shared" si="213"/>
        <v/>
      </c>
      <c r="AG2287" s="16" t="str">
        <f t="shared" si="214"/>
        <v/>
      </c>
      <c r="AH2287" s="16">
        <f t="shared" si="215"/>
        <v>0</v>
      </c>
      <c r="AI2287" s="17" t="str">
        <f>IF('Peer Comparison Tool'!$D$12="NR","",IF($C2287='Peer Comparison Tool'!$D$9,COUNT('CECL &lt;50B Database'!$AI$1:AI2286)+1,""))</f>
        <v/>
      </c>
    </row>
    <row r="2288" spans="29:35" x14ac:dyDescent="0.25">
      <c r="AC2288" s="16" t="str">
        <f t="shared" si="210"/>
        <v/>
      </c>
      <c r="AD2288" s="16" t="str">
        <f t="shared" si="211"/>
        <v/>
      </c>
      <c r="AE2288" s="16" t="str">
        <f t="shared" si="212"/>
        <v/>
      </c>
      <c r="AF2288" s="16" t="str">
        <f t="shared" si="213"/>
        <v/>
      </c>
      <c r="AG2288" s="16" t="str">
        <f t="shared" si="214"/>
        <v/>
      </c>
      <c r="AH2288" s="16">
        <f t="shared" si="215"/>
        <v>0</v>
      </c>
      <c r="AI2288" s="17" t="str">
        <f>IF('Peer Comparison Tool'!$D$12="NR","",IF($C2288='Peer Comparison Tool'!$D$9,COUNT('CECL &lt;50B Database'!$AI$1:AI2287)+1,""))</f>
        <v/>
      </c>
    </row>
    <row r="2289" spans="29:35" x14ac:dyDescent="0.25">
      <c r="AC2289" s="16" t="str">
        <f t="shared" si="210"/>
        <v/>
      </c>
      <c r="AD2289" s="16" t="str">
        <f t="shared" si="211"/>
        <v/>
      </c>
      <c r="AE2289" s="16" t="str">
        <f t="shared" si="212"/>
        <v/>
      </c>
      <c r="AF2289" s="16" t="str">
        <f t="shared" si="213"/>
        <v/>
      </c>
      <c r="AG2289" s="16" t="str">
        <f t="shared" si="214"/>
        <v/>
      </c>
      <c r="AH2289" s="16">
        <f t="shared" si="215"/>
        <v>0</v>
      </c>
      <c r="AI2289" s="17" t="str">
        <f>IF('Peer Comparison Tool'!$D$12="NR","",IF($C2289='Peer Comparison Tool'!$D$9,COUNT('CECL &lt;50B Database'!$AI$1:AI2288)+1,""))</f>
        <v/>
      </c>
    </row>
    <row r="2290" spans="29:35" x14ac:dyDescent="0.25">
      <c r="AC2290" s="16" t="str">
        <f t="shared" si="210"/>
        <v/>
      </c>
      <c r="AD2290" s="16" t="str">
        <f t="shared" si="211"/>
        <v/>
      </c>
      <c r="AE2290" s="16" t="str">
        <f t="shared" si="212"/>
        <v/>
      </c>
      <c r="AF2290" s="16" t="str">
        <f t="shared" si="213"/>
        <v/>
      </c>
      <c r="AG2290" s="16" t="str">
        <f t="shared" si="214"/>
        <v/>
      </c>
      <c r="AH2290" s="16">
        <f t="shared" si="215"/>
        <v>0</v>
      </c>
      <c r="AI2290" s="17" t="str">
        <f>IF('Peer Comparison Tool'!$D$12="NR","",IF($C2290='Peer Comparison Tool'!$D$9,COUNT('CECL &lt;50B Database'!$AI$1:AI2289)+1,""))</f>
        <v/>
      </c>
    </row>
    <row r="2291" spans="29:35" x14ac:dyDescent="0.25">
      <c r="AC2291" s="16" t="str">
        <f t="shared" si="210"/>
        <v/>
      </c>
      <c r="AD2291" s="16" t="str">
        <f t="shared" si="211"/>
        <v/>
      </c>
      <c r="AE2291" s="16" t="str">
        <f t="shared" si="212"/>
        <v/>
      </c>
      <c r="AF2291" s="16" t="str">
        <f t="shared" si="213"/>
        <v/>
      </c>
      <c r="AG2291" s="16" t="str">
        <f t="shared" si="214"/>
        <v/>
      </c>
      <c r="AH2291" s="16">
        <f t="shared" si="215"/>
        <v>0</v>
      </c>
      <c r="AI2291" s="17" t="str">
        <f>IF('Peer Comparison Tool'!$D$12="NR","",IF($C2291='Peer Comparison Tool'!$D$9,COUNT('CECL &lt;50B Database'!$AI$1:AI2290)+1,""))</f>
        <v/>
      </c>
    </row>
    <row r="2292" spans="29:35" x14ac:dyDescent="0.25">
      <c r="AC2292" s="16" t="str">
        <f t="shared" si="210"/>
        <v/>
      </c>
      <c r="AD2292" s="16" t="str">
        <f t="shared" si="211"/>
        <v/>
      </c>
      <c r="AE2292" s="16" t="str">
        <f t="shared" si="212"/>
        <v/>
      </c>
      <c r="AF2292" s="16" t="str">
        <f t="shared" si="213"/>
        <v/>
      </c>
      <c r="AG2292" s="16" t="str">
        <f t="shared" si="214"/>
        <v/>
      </c>
      <c r="AH2292" s="16">
        <f t="shared" si="215"/>
        <v>0</v>
      </c>
      <c r="AI2292" s="17" t="str">
        <f>IF('Peer Comparison Tool'!$D$12="NR","",IF($C2292='Peer Comparison Tool'!$D$9,COUNT('CECL &lt;50B Database'!$AI$1:AI2291)+1,""))</f>
        <v/>
      </c>
    </row>
    <row r="2293" spans="29:35" x14ac:dyDescent="0.25">
      <c r="AC2293" s="16" t="str">
        <f t="shared" si="210"/>
        <v/>
      </c>
      <c r="AD2293" s="16" t="str">
        <f t="shared" si="211"/>
        <v/>
      </c>
      <c r="AE2293" s="16" t="str">
        <f t="shared" si="212"/>
        <v/>
      </c>
      <c r="AF2293" s="16" t="str">
        <f t="shared" si="213"/>
        <v/>
      </c>
      <c r="AG2293" s="16" t="str">
        <f t="shared" si="214"/>
        <v/>
      </c>
      <c r="AH2293" s="16">
        <f t="shared" si="215"/>
        <v>0</v>
      </c>
      <c r="AI2293" s="17" t="str">
        <f>IF('Peer Comparison Tool'!$D$12="NR","",IF($C2293='Peer Comparison Tool'!$D$9,COUNT('CECL &lt;50B Database'!$AI$1:AI2292)+1,""))</f>
        <v/>
      </c>
    </row>
    <row r="2294" spans="29:35" x14ac:dyDescent="0.25">
      <c r="AC2294" s="16" t="str">
        <f t="shared" si="210"/>
        <v/>
      </c>
      <c r="AD2294" s="16" t="str">
        <f t="shared" si="211"/>
        <v/>
      </c>
      <c r="AE2294" s="16" t="str">
        <f t="shared" si="212"/>
        <v/>
      </c>
      <c r="AF2294" s="16" t="str">
        <f t="shared" si="213"/>
        <v/>
      </c>
      <c r="AG2294" s="16" t="str">
        <f t="shared" si="214"/>
        <v/>
      </c>
      <c r="AH2294" s="16">
        <f t="shared" si="215"/>
        <v>0</v>
      </c>
      <c r="AI2294" s="17" t="str">
        <f>IF('Peer Comparison Tool'!$D$12="NR","",IF($C2294='Peer Comparison Tool'!$D$9,COUNT('CECL &lt;50B Database'!$AI$1:AI2293)+1,""))</f>
        <v/>
      </c>
    </row>
    <row r="2295" spans="29:35" x14ac:dyDescent="0.25">
      <c r="AC2295" s="16" t="str">
        <f t="shared" si="210"/>
        <v/>
      </c>
      <c r="AD2295" s="16" t="str">
        <f t="shared" si="211"/>
        <v/>
      </c>
      <c r="AE2295" s="16" t="str">
        <f t="shared" si="212"/>
        <v/>
      </c>
      <c r="AF2295" s="16" t="str">
        <f t="shared" si="213"/>
        <v/>
      </c>
      <c r="AG2295" s="16" t="str">
        <f t="shared" si="214"/>
        <v/>
      </c>
      <c r="AH2295" s="16">
        <f t="shared" si="215"/>
        <v>0</v>
      </c>
      <c r="AI2295" s="17" t="str">
        <f>IF('Peer Comparison Tool'!$D$12="NR","",IF($C2295='Peer Comparison Tool'!$D$9,COUNT('CECL &lt;50B Database'!$AI$1:AI2294)+1,""))</f>
        <v/>
      </c>
    </row>
    <row r="2296" spans="29:35" x14ac:dyDescent="0.25">
      <c r="AC2296" s="16" t="str">
        <f t="shared" si="210"/>
        <v/>
      </c>
      <c r="AD2296" s="16" t="str">
        <f t="shared" si="211"/>
        <v/>
      </c>
      <c r="AE2296" s="16" t="str">
        <f t="shared" si="212"/>
        <v/>
      </c>
      <c r="AF2296" s="16" t="str">
        <f t="shared" si="213"/>
        <v/>
      </c>
      <c r="AG2296" s="16" t="str">
        <f t="shared" si="214"/>
        <v/>
      </c>
      <c r="AH2296" s="16">
        <f t="shared" si="215"/>
        <v>0</v>
      </c>
      <c r="AI2296" s="17" t="str">
        <f>IF('Peer Comparison Tool'!$D$12="NR","",IF($C2296='Peer Comparison Tool'!$D$9,COUNT('CECL &lt;50B Database'!$AI$1:AI2295)+1,""))</f>
        <v/>
      </c>
    </row>
    <row r="2297" spans="29:35" x14ac:dyDescent="0.25">
      <c r="AC2297" s="16" t="str">
        <f t="shared" si="210"/>
        <v/>
      </c>
      <c r="AD2297" s="16" t="str">
        <f t="shared" si="211"/>
        <v/>
      </c>
      <c r="AE2297" s="16" t="str">
        <f t="shared" si="212"/>
        <v/>
      </c>
      <c r="AF2297" s="16" t="str">
        <f t="shared" si="213"/>
        <v/>
      </c>
      <c r="AG2297" s="16" t="str">
        <f t="shared" si="214"/>
        <v/>
      </c>
      <c r="AH2297" s="16">
        <f t="shared" si="215"/>
        <v>0</v>
      </c>
      <c r="AI2297" s="17" t="str">
        <f>IF('Peer Comparison Tool'!$D$12="NR","",IF($C2297='Peer Comparison Tool'!$D$9,COUNT('CECL &lt;50B Database'!$AI$1:AI2296)+1,""))</f>
        <v/>
      </c>
    </row>
    <row r="2298" spans="29:35" x14ac:dyDescent="0.25">
      <c r="AC2298" s="16" t="str">
        <f t="shared" si="210"/>
        <v/>
      </c>
      <c r="AD2298" s="16" t="str">
        <f t="shared" si="211"/>
        <v/>
      </c>
      <c r="AE2298" s="16" t="str">
        <f t="shared" si="212"/>
        <v/>
      </c>
      <c r="AF2298" s="16" t="str">
        <f t="shared" si="213"/>
        <v/>
      </c>
      <c r="AG2298" s="16" t="str">
        <f t="shared" si="214"/>
        <v/>
      </c>
      <c r="AH2298" s="16">
        <f t="shared" si="215"/>
        <v>0</v>
      </c>
      <c r="AI2298" s="17" t="str">
        <f>IF('Peer Comparison Tool'!$D$12="NR","",IF($C2298='Peer Comparison Tool'!$D$9,COUNT('CECL &lt;50B Database'!$AI$1:AI2297)+1,""))</f>
        <v/>
      </c>
    </row>
    <row r="2299" spans="29:35" x14ac:dyDescent="0.25">
      <c r="AC2299" s="16" t="str">
        <f t="shared" si="210"/>
        <v/>
      </c>
      <c r="AD2299" s="16" t="str">
        <f t="shared" si="211"/>
        <v/>
      </c>
      <c r="AE2299" s="16" t="str">
        <f t="shared" si="212"/>
        <v/>
      </c>
      <c r="AF2299" s="16" t="str">
        <f t="shared" si="213"/>
        <v/>
      </c>
      <c r="AG2299" s="16" t="str">
        <f t="shared" si="214"/>
        <v/>
      </c>
      <c r="AH2299" s="16">
        <f t="shared" si="215"/>
        <v>0</v>
      </c>
      <c r="AI2299" s="17" t="str">
        <f>IF('Peer Comparison Tool'!$D$12="NR","",IF($C2299='Peer Comparison Tool'!$D$9,COUNT('CECL &lt;50B Database'!$AI$1:AI2298)+1,""))</f>
        <v/>
      </c>
    </row>
    <row r="2300" spans="29:35" x14ac:dyDescent="0.25">
      <c r="AC2300" s="16" t="str">
        <f t="shared" si="210"/>
        <v/>
      </c>
      <c r="AD2300" s="16" t="str">
        <f t="shared" si="211"/>
        <v/>
      </c>
      <c r="AE2300" s="16" t="str">
        <f t="shared" si="212"/>
        <v/>
      </c>
      <c r="AF2300" s="16" t="str">
        <f t="shared" si="213"/>
        <v/>
      </c>
      <c r="AG2300" s="16" t="str">
        <f t="shared" si="214"/>
        <v/>
      </c>
      <c r="AH2300" s="16">
        <f t="shared" si="215"/>
        <v>0</v>
      </c>
      <c r="AI2300" s="17" t="str">
        <f>IF('Peer Comparison Tool'!$D$12="NR","",IF($C2300='Peer Comparison Tool'!$D$9,COUNT('CECL &lt;50B Database'!$AI$1:AI2299)+1,""))</f>
        <v/>
      </c>
    </row>
    <row r="2301" spans="29:35" x14ac:dyDescent="0.25">
      <c r="AC2301" s="16" t="str">
        <f t="shared" si="210"/>
        <v/>
      </c>
      <c r="AD2301" s="16" t="str">
        <f t="shared" si="211"/>
        <v/>
      </c>
      <c r="AE2301" s="16" t="str">
        <f t="shared" si="212"/>
        <v/>
      </c>
      <c r="AF2301" s="16" t="str">
        <f t="shared" si="213"/>
        <v/>
      </c>
      <c r="AG2301" s="16" t="str">
        <f t="shared" si="214"/>
        <v/>
      </c>
      <c r="AH2301" s="16">
        <f t="shared" si="215"/>
        <v>0</v>
      </c>
      <c r="AI2301" s="17" t="str">
        <f>IF('Peer Comparison Tool'!$D$12="NR","",IF($C2301='Peer Comparison Tool'!$D$9,COUNT('CECL &lt;50B Database'!$AI$1:AI2300)+1,""))</f>
        <v/>
      </c>
    </row>
    <row r="2302" spans="29:35" x14ac:dyDescent="0.25">
      <c r="AC2302" s="16" t="str">
        <f t="shared" si="210"/>
        <v/>
      </c>
      <c r="AD2302" s="16" t="str">
        <f t="shared" si="211"/>
        <v/>
      </c>
      <c r="AE2302" s="16" t="str">
        <f t="shared" si="212"/>
        <v/>
      </c>
      <c r="AF2302" s="16" t="str">
        <f t="shared" si="213"/>
        <v/>
      </c>
      <c r="AG2302" s="16" t="str">
        <f t="shared" si="214"/>
        <v/>
      </c>
      <c r="AH2302" s="16">
        <f t="shared" si="215"/>
        <v>0</v>
      </c>
      <c r="AI2302" s="17" t="str">
        <f>IF('Peer Comparison Tool'!$D$12="NR","",IF($C2302='Peer Comparison Tool'!$D$9,COUNT('CECL &lt;50B Database'!$AI$1:AI2301)+1,""))</f>
        <v/>
      </c>
    </row>
    <row r="2303" spans="29:35" x14ac:dyDescent="0.25">
      <c r="AC2303" s="16" t="str">
        <f t="shared" si="210"/>
        <v/>
      </c>
      <c r="AD2303" s="16" t="str">
        <f t="shared" si="211"/>
        <v/>
      </c>
      <c r="AE2303" s="16" t="str">
        <f t="shared" si="212"/>
        <v/>
      </c>
      <c r="AF2303" s="16" t="str">
        <f t="shared" si="213"/>
        <v/>
      </c>
      <c r="AG2303" s="16" t="str">
        <f t="shared" si="214"/>
        <v/>
      </c>
      <c r="AH2303" s="16">
        <f t="shared" si="215"/>
        <v>0</v>
      </c>
      <c r="AI2303" s="17" t="str">
        <f>IF('Peer Comparison Tool'!$D$12="NR","",IF($C2303='Peer Comparison Tool'!$D$9,COUNT('CECL &lt;50B Database'!$AI$1:AI2302)+1,""))</f>
        <v/>
      </c>
    </row>
    <row r="2304" spans="29:35" x14ac:dyDescent="0.25">
      <c r="AC2304" s="16" t="str">
        <f t="shared" si="210"/>
        <v/>
      </c>
      <c r="AD2304" s="16" t="str">
        <f t="shared" si="211"/>
        <v/>
      </c>
      <c r="AE2304" s="16" t="str">
        <f t="shared" si="212"/>
        <v/>
      </c>
      <c r="AF2304" s="16" t="str">
        <f t="shared" si="213"/>
        <v/>
      </c>
      <c r="AG2304" s="16" t="str">
        <f t="shared" si="214"/>
        <v/>
      </c>
      <c r="AH2304" s="16">
        <f t="shared" si="215"/>
        <v>0</v>
      </c>
      <c r="AI2304" s="17" t="str">
        <f>IF('Peer Comparison Tool'!$D$12="NR","",IF($C2304='Peer Comparison Tool'!$D$9,COUNT('CECL &lt;50B Database'!$AI$1:AI2303)+1,""))</f>
        <v/>
      </c>
    </row>
    <row r="2305" spans="29:35" x14ac:dyDescent="0.25">
      <c r="AC2305" s="16" t="str">
        <f t="shared" si="210"/>
        <v/>
      </c>
      <c r="AD2305" s="16" t="str">
        <f t="shared" si="211"/>
        <v/>
      </c>
      <c r="AE2305" s="16" t="str">
        <f t="shared" si="212"/>
        <v/>
      </c>
      <c r="AF2305" s="16" t="str">
        <f t="shared" si="213"/>
        <v/>
      </c>
      <c r="AG2305" s="16" t="str">
        <f t="shared" si="214"/>
        <v/>
      </c>
      <c r="AH2305" s="16">
        <f t="shared" si="215"/>
        <v>0</v>
      </c>
      <c r="AI2305" s="17" t="str">
        <f>IF('Peer Comparison Tool'!$D$12="NR","",IF($C2305='Peer Comparison Tool'!$D$9,COUNT('CECL &lt;50B Database'!$AI$1:AI2304)+1,""))</f>
        <v/>
      </c>
    </row>
    <row r="2306" spans="29:35" x14ac:dyDescent="0.25">
      <c r="AC2306" s="16" t="str">
        <f t="shared" si="210"/>
        <v/>
      </c>
      <c r="AD2306" s="16" t="str">
        <f t="shared" si="211"/>
        <v/>
      </c>
      <c r="AE2306" s="16" t="str">
        <f t="shared" si="212"/>
        <v/>
      </c>
      <c r="AF2306" s="16" t="str">
        <f t="shared" si="213"/>
        <v/>
      </c>
      <c r="AG2306" s="16" t="str">
        <f t="shared" si="214"/>
        <v/>
      </c>
      <c r="AH2306" s="16">
        <f t="shared" si="215"/>
        <v>0</v>
      </c>
      <c r="AI2306" s="17" t="str">
        <f>IF('Peer Comparison Tool'!$D$12="NR","",IF($C2306='Peer Comparison Tool'!$D$9,COUNT('CECL &lt;50B Database'!$AI$1:AI2305)+1,""))</f>
        <v/>
      </c>
    </row>
    <row r="2307" spans="29:35" x14ac:dyDescent="0.25">
      <c r="AC2307" s="16" t="str">
        <f t="shared" ref="AC2307:AC2370" si="216">IF(AND($G2307&gt;=10000000,$G2307&lt;50000000),$K2307,"")</f>
        <v/>
      </c>
      <c r="AD2307" s="16" t="str">
        <f t="shared" ref="AD2307:AD2370" si="217">IF(AND($G2307&gt;=5000000,$G2307&lt;9999999),$K2307,"")</f>
        <v/>
      </c>
      <c r="AE2307" s="16" t="str">
        <f t="shared" ref="AE2307:AE2370" si="218">IF(AND($G2307&gt;=1000000,$G2307&lt;4999999),$K2307,"")</f>
        <v/>
      </c>
      <c r="AF2307" s="16" t="str">
        <f t="shared" ref="AF2307:AF2370" si="219">IF(AND($G2307&gt;=500000,$G2307&lt;999999),$K2307,"")</f>
        <v/>
      </c>
      <c r="AG2307" s="16" t="str">
        <f t="shared" ref="AG2307:AG2370" si="220">IF(AND($G2307&gt;=100000,$G2307&lt;499999),$K2307,"")</f>
        <v/>
      </c>
      <c r="AH2307" s="16">
        <f t="shared" ref="AH2307:AH2370" si="221">IF(AND($G2307&gt;=0,$G2307&lt;99999),$K2307,"")</f>
        <v>0</v>
      </c>
      <c r="AI2307" s="17" t="str">
        <f>IF('Peer Comparison Tool'!$D$12="NR","",IF($C2307='Peer Comparison Tool'!$D$9,COUNT('CECL &lt;50B Database'!$AI$1:AI2306)+1,""))</f>
        <v/>
      </c>
    </row>
    <row r="2308" spans="29:35" x14ac:dyDescent="0.25">
      <c r="AC2308" s="16" t="str">
        <f t="shared" si="216"/>
        <v/>
      </c>
      <c r="AD2308" s="16" t="str">
        <f t="shared" si="217"/>
        <v/>
      </c>
      <c r="AE2308" s="16" t="str">
        <f t="shared" si="218"/>
        <v/>
      </c>
      <c r="AF2308" s="16" t="str">
        <f t="shared" si="219"/>
        <v/>
      </c>
      <c r="AG2308" s="16" t="str">
        <f t="shared" si="220"/>
        <v/>
      </c>
      <c r="AH2308" s="16">
        <f t="shared" si="221"/>
        <v>0</v>
      </c>
      <c r="AI2308" s="17" t="str">
        <f>IF('Peer Comparison Tool'!$D$12="NR","",IF($C2308='Peer Comparison Tool'!$D$9,COUNT('CECL &lt;50B Database'!$AI$1:AI2307)+1,""))</f>
        <v/>
      </c>
    </row>
    <row r="2309" spans="29:35" x14ac:dyDescent="0.25">
      <c r="AC2309" s="16" t="str">
        <f t="shared" si="216"/>
        <v/>
      </c>
      <c r="AD2309" s="16" t="str">
        <f t="shared" si="217"/>
        <v/>
      </c>
      <c r="AE2309" s="16" t="str">
        <f t="shared" si="218"/>
        <v/>
      </c>
      <c r="AF2309" s="16" t="str">
        <f t="shared" si="219"/>
        <v/>
      </c>
      <c r="AG2309" s="16" t="str">
        <f t="shared" si="220"/>
        <v/>
      </c>
      <c r="AH2309" s="16">
        <f t="shared" si="221"/>
        <v>0</v>
      </c>
      <c r="AI2309" s="17" t="str">
        <f>IF('Peer Comparison Tool'!$D$12="NR","",IF($C2309='Peer Comparison Tool'!$D$9,COUNT('CECL &lt;50B Database'!$AI$1:AI2308)+1,""))</f>
        <v/>
      </c>
    </row>
    <row r="2310" spans="29:35" x14ac:dyDescent="0.25">
      <c r="AC2310" s="16" t="str">
        <f t="shared" si="216"/>
        <v/>
      </c>
      <c r="AD2310" s="16" t="str">
        <f t="shared" si="217"/>
        <v/>
      </c>
      <c r="AE2310" s="16" t="str">
        <f t="shared" si="218"/>
        <v/>
      </c>
      <c r="AF2310" s="16" t="str">
        <f t="shared" si="219"/>
        <v/>
      </c>
      <c r="AG2310" s="16" t="str">
        <f t="shared" si="220"/>
        <v/>
      </c>
      <c r="AH2310" s="16">
        <f t="shared" si="221"/>
        <v>0</v>
      </c>
      <c r="AI2310" s="17" t="str">
        <f>IF('Peer Comparison Tool'!$D$12="NR","",IF($C2310='Peer Comparison Tool'!$D$9,COUNT('CECL &lt;50B Database'!$AI$1:AI2309)+1,""))</f>
        <v/>
      </c>
    </row>
    <row r="2311" spans="29:35" x14ac:dyDescent="0.25">
      <c r="AC2311" s="16" t="str">
        <f t="shared" si="216"/>
        <v/>
      </c>
      <c r="AD2311" s="16" t="str">
        <f t="shared" si="217"/>
        <v/>
      </c>
      <c r="AE2311" s="16" t="str">
        <f t="shared" si="218"/>
        <v/>
      </c>
      <c r="AF2311" s="16" t="str">
        <f t="shared" si="219"/>
        <v/>
      </c>
      <c r="AG2311" s="16" t="str">
        <f t="shared" si="220"/>
        <v/>
      </c>
      <c r="AH2311" s="16">
        <f t="shared" si="221"/>
        <v>0</v>
      </c>
      <c r="AI2311" s="17" t="str">
        <f>IF('Peer Comparison Tool'!$D$12="NR","",IF($C2311='Peer Comparison Tool'!$D$9,COUNT('CECL &lt;50B Database'!$AI$1:AI2310)+1,""))</f>
        <v/>
      </c>
    </row>
    <row r="2312" spans="29:35" x14ac:dyDescent="0.25">
      <c r="AC2312" s="16" t="str">
        <f t="shared" si="216"/>
        <v/>
      </c>
      <c r="AD2312" s="16" t="str">
        <f t="shared" si="217"/>
        <v/>
      </c>
      <c r="AE2312" s="16" t="str">
        <f t="shared" si="218"/>
        <v/>
      </c>
      <c r="AF2312" s="16" t="str">
        <f t="shared" si="219"/>
        <v/>
      </c>
      <c r="AG2312" s="16" t="str">
        <f t="shared" si="220"/>
        <v/>
      </c>
      <c r="AH2312" s="16">
        <f t="shared" si="221"/>
        <v>0</v>
      </c>
      <c r="AI2312" s="17" t="str">
        <f>IF('Peer Comparison Tool'!$D$12="NR","",IF($C2312='Peer Comparison Tool'!$D$9,COUNT('CECL &lt;50B Database'!$AI$1:AI2311)+1,""))</f>
        <v/>
      </c>
    </row>
    <row r="2313" spans="29:35" x14ac:dyDescent="0.25">
      <c r="AC2313" s="16" t="str">
        <f t="shared" si="216"/>
        <v/>
      </c>
      <c r="AD2313" s="16" t="str">
        <f t="shared" si="217"/>
        <v/>
      </c>
      <c r="AE2313" s="16" t="str">
        <f t="shared" si="218"/>
        <v/>
      </c>
      <c r="AF2313" s="16" t="str">
        <f t="shared" si="219"/>
        <v/>
      </c>
      <c r="AG2313" s="16" t="str">
        <f t="shared" si="220"/>
        <v/>
      </c>
      <c r="AH2313" s="16">
        <f t="shared" si="221"/>
        <v>0</v>
      </c>
      <c r="AI2313" s="17" t="str">
        <f>IF('Peer Comparison Tool'!$D$12="NR","",IF($C2313='Peer Comparison Tool'!$D$9,COUNT('CECL &lt;50B Database'!$AI$1:AI2312)+1,""))</f>
        <v/>
      </c>
    </row>
    <row r="2314" spans="29:35" x14ac:dyDescent="0.25">
      <c r="AC2314" s="16" t="str">
        <f t="shared" si="216"/>
        <v/>
      </c>
      <c r="AD2314" s="16" t="str">
        <f t="shared" si="217"/>
        <v/>
      </c>
      <c r="AE2314" s="16" t="str">
        <f t="shared" si="218"/>
        <v/>
      </c>
      <c r="AF2314" s="16" t="str">
        <f t="shared" si="219"/>
        <v/>
      </c>
      <c r="AG2314" s="16" t="str">
        <f t="shared" si="220"/>
        <v/>
      </c>
      <c r="AH2314" s="16">
        <f t="shared" si="221"/>
        <v>0</v>
      </c>
      <c r="AI2314" s="17" t="str">
        <f>IF('Peer Comparison Tool'!$D$12="NR","",IF($C2314='Peer Comparison Tool'!$D$9,COUNT('CECL &lt;50B Database'!$AI$1:AI2313)+1,""))</f>
        <v/>
      </c>
    </row>
    <row r="2315" spans="29:35" x14ac:dyDescent="0.25">
      <c r="AC2315" s="16" t="str">
        <f t="shared" si="216"/>
        <v/>
      </c>
      <c r="AD2315" s="16" t="str">
        <f t="shared" si="217"/>
        <v/>
      </c>
      <c r="AE2315" s="16" t="str">
        <f t="shared" si="218"/>
        <v/>
      </c>
      <c r="AF2315" s="16" t="str">
        <f t="shared" si="219"/>
        <v/>
      </c>
      <c r="AG2315" s="16" t="str">
        <f t="shared" si="220"/>
        <v/>
      </c>
      <c r="AH2315" s="16">
        <f t="shared" si="221"/>
        <v>0</v>
      </c>
      <c r="AI2315" s="17" t="str">
        <f>IF('Peer Comparison Tool'!$D$12="NR","",IF($C2315='Peer Comparison Tool'!$D$9,COUNT('CECL &lt;50B Database'!$AI$1:AI2314)+1,""))</f>
        <v/>
      </c>
    </row>
    <row r="2316" spans="29:35" x14ac:dyDescent="0.25">
      <c r="AC2316" s="16" t="str">
        <f t="shared" si="216"/>
        <v/>
      </c>
      <c r="AD2316" s="16" t="str">
        <f t="shared" si="217"/>
        <v/>
      </c>
      <c r="AE2316" s="16" t="str">
        <f t="shared" si="218"/>
        <v/>
      </c>
      <c r="AF2316" s="16" t="str">
        <f t="shared" si="219"/>
        <v/>
      </c>
      <c r="AG2316" s="16" t="str">
        <f t="shared" si="220"/>
        <v/>
      </c>
      <c r="AH2316" s="16">
        <f t="shared" si="221"/>
        <v>0</v>
      </c>
      <c r="AI2316" s="17" t="str">
        <f>IF('Peer Comparison Tool'!$D$12="NR","",IF($C2316='Peer Comparison Tool'!$D$9,COUNT('CECL &lt;50B Database'!$AI$1:AI2315)+1,""))</f>
        <v/>
      </c>
    </row>
    <row r="2317" spans="29:35" x14ac:dyDescent="0.25">
      <c r="AC2317" s="16" t="str">
        <f t="shared" si="216"/>
        <v/>
      </c>
      <c r="AD2317" s="16" t="str">
        <f t="shared" si="217"/>
        <v/>
      </c>
      <c r="AE2317" s="16" t="str">
        <f t="shared" si="218"/>
        <v/>
      </c>
      <c r="AF2317" s="16" t="str">
        <f t="shared" si="219"/>
        <v/>
      </c>
      <c r="AG2317" s="16" t="str">
        <f t="shared" si="220"/>
        <v/>
      </c>
      <c r="AH2317" s="16">
        <f t="shared" si="221"/>
        <v>0</v>
      </c>
      <c r="AI2317" s="17" t="str">
        <f>IF('Peer Comparison Tool'!$D$12="NR","",IF($C2317='Peer Comparison Tool'!$D$9,COUNT('CECL &lt;50B Database'!$AI$1:AI2316)+1,""))</f>
        <v/>
      </c>
    </row>
    <row r="2318" spans="29:35" x14ac:dyDescent="0.25">
      <c r="AC2318" s="16" t="str">
        <f t="shared" si="216"/>
        <v/>
      </c>
      <c r="AD2318" s="16" t="str">
        <f t="shared" si="217"/>
        <v/>
      </c>
      <c r="AE2318" s="16" t="str">
        <f t="shared" si="218"/>
        <v/>
      </c>
      <c r="AF2318" s="16" t="str">
        <f t="shared" si="219"/>
        <v/>
      </c>
      <c r="AG2318" s="16" t="str">
        <f t="shared" si="220"/>
        <v/>
      </c>
      <c r="AH2318" s="16">
        <f t="shared" si="221"/>
        <v>0</v>
      </c>
      <c r="AI2318" s="17" t="str">
        <f>IF('Peer Comparison Tool'!$D$12="NR","",IF($C2318='Peer Comparison Tool'!$D$9,COUNT('CECL &lt;50B Database'!$AI$1:AI2317)+1,""))</f>
        <v/>
      </c>
    </row>
    <row r="2319" spans="29:35" x14ac:dyDescent="0.25">
      <c r="AC2319" s="16" t="str">
        <f t="shared" si="216"/>
        <v/>
      </c>
      <c r="AD2319" s="16" t="str">
        <f t="shared" si="217"/>
        <v/>
      </c>
      <c r="AE2319" s="16" t="str">
        <f t="shared" si="218"/>
        <v/>
      </c>
      <c r="AF2319" s="16" t="str">
        <f t="shared" si="219"/>
        <v/>
      </c>
      <c r="AG2319" s="16" t="str">
        <f t="shared" si="220"/>
        <v/>
      </c>
      <c r="AH2319" s="16">
        <f t="shared" si="221"/>
        <v>0</v>
      </c>
      <c r="AI2319" s="17" t="str">
        <f>IF('Peer Comparison Tool'!$D$12="NR","",IF($C2319='Peer Comparison Tool'!$D$9,COUNT('CECL &lt;50B Database'!$AI$1:AI2318)+1,""))</f>
        <v/>
      </c>
    </row>
    <row r="2320" spans="29:35" x14ac:dyDescent="0.25">
      <c r="AC2320" s="16" t="str">
        <f t="shared" si="216"/>
        <v/>
      </c>
      <c r="AD2320" s="16" t="str">
        <f t="shared" si="217"/>
        <v/>
      </c>
      <c r="AE2320" s="16" t="str">
        <f t="shared" si="218"/>
        <v/>
      </c>
      <c r="AF2320" s="16" t="str">
        <f t="shared" si="219"/>
        <v/>
      </c>
      <c r="AG2320" s="16" t="str">
        <f t="shared" si="220"/>
        <v/>
      </c>
      <c r="AH2320" s="16">
        <f t="shared" si="221"/>
        <v>0</v>
      </c>
      <c r="AI2320" s="17" t="str">
        <f>IF('Peer Comparison Tool'!$D$12="NR","",IF($C2320='Peer Comparison Tool'!$D$9,COUNT('CECL &lt;50B Database'!$AI$1:AI2319)+1,""))</f>
        <v/>
      </c>
    </row>
    <row r="2321" spans="29:35" x14ac:dyDescent="0.25">
      <c r="AC2321" s="16" t="str">
        <f t="shared" si="216"/>
        <v/>
      </c>
      <c r="AD2321" s="16" t="str">
        <f t="shared" si="217"/>
        <v/>
      </c>
      <c r="AE2321" s="16" t="str">
        <f t="shared" si="218"/>
        <v/>
      </c>
      <c r="AF2321" s="16" t="str">
        <f t="shared" si="219"/>
        <v/>
      </c>
      <c r="AG2321" s="16" t="str">
        <f t="shared" si="220"/>
        <v/>
      </c>
      <c r="AH2321" s="16">
        <f t="shared" si="221"/>
        <v>0</v>
      </c>
      <c r="AI2321" s="17" t="str">
        <f>IF('Peer Comparison Tool'!$D$12="NR","",IF($C2321='Peer Comparison Tool'!$D$9,COUNT('CECL &lt;50B Database'!$AI$1:AI2320)+1,""))</f>
        <v/>
      </c>
    </row>
    <row r="2322" spans="29:35" x14ac:dyDescent="0.25">
      <c r="AC2322" s="16" t="str">
        <f t="shared" si="216"/>
        <v/>
      </c>
      <c r="AD2322" s="16" t="str">
        <f t="shared" si="217"/>
        <v/>
      </c>
      <c r="AE2322" s="16" t="str">
        <f t="shared" si="218"/>
        <v/>
      </c>
      <c r="AF2322" s="16" t="str">
        <f t="shared" si="219"/>
        <v/>
      </c>
      <c r="AG2322" s="16" t="str">
        <f t="shared" si="220"/>
        <v/>
      </c>
      <c r="AH2322" s="16">
        <f t="shared" si="221"/>
        <v>0</v>
      </c>
      <c r="AI2322" s="17" t="str">
        <f>IF('Peer Comparison Tool'!$D$12="NR","",IF($C2322='Peer Comparison Tool'!$D$9,COUNT('CECL &lt;50B Database'!$AI$1:AI2321)+1,""))</f>
        <v/>
      </c>
    </row>
    <row r="2323" spans="29:35" x14ac:dyDescent="0.25">
      <c r="AC2323" s="16" t="str">
        <f t="shared" si="216"/>
        <v/>
      </c>
      <c r="AD2323" s="16" t="str">
        <f t="shared" si="217"/>
        <v/>
      </c>
      <c r="AE2323" s="16" t="str">
        <f t="shared" si="218"/>
        <v/>
      </c>
      <c r="AF2323" s="16" t="str">
        <f t="shared" si="219"/>
        <v/>
      </c>
      <c r="AG2323" s="16" t="str">
        <f t="shared" si="220"/>
        <v/>
      </c>
      <c r="AH2323" s="16">
        <f t="shared" si="221"/>
        <v>0</v>
      </c>
      <c r="AI2323" s="17" t="str">
        <f>IF('Peer Comparison Tool'!$D$12="NR","",IF($C2323='Peer Comparison Tool'!$D$9,COUNT('CECL &lt;50B Database'!$AI$1:AI2322)+1,""))</f>
        <v/>
      </c>
    </row>
    <row r="2324" spans="29:35" x14ac:dyDescent="0.25">
      <c r="AC2324" s="16" t="str">
        <f t="shared" si="216"/>
        <v/>
      </c>
      <c r="AD2324" s="16" t="str">
        <f t="shared" si="217"/>
        <v/>
      </c>
      <c r="AE2324" s="16" t="str">
        <f t="shared" si="218"/>
        <v/>
      </c>
      <c r="AF2324" s="16" t="str">
        <f t="shared" si="219"/>
        <v/>
      </c>
      <c r="AG2324" s="16" t="str">
        <f t="shared" si="220"/>
        <v/>
      </c>
      <c r="AH2324" s="16">
        <f t="shared" si="221"/>
        <v>0</v>
      </c>
      <c r="AI2324" s="17" t="str">
        <f>IF('Peer Comparison Tool'!$D$12="NR","",IF($C2324='Peer Comparison Tool'!$D$9,COUNT('CECL &lt;50B Database'!$AI$1:AI2323)+1,""))</f>
        <v/>
      </c>
    </row>
    <row r="2325" spans="29:35" x14ac:dyDescent="0.25">
      <c r="AC2325" s="16" t="str">
        <f t="shared" si="216"/>
        <v/>
      </c>
      <c r="AD2325" s="16" t="str">
        <f t="shared" si="217"/>
        <v/>
      </c>
      <c r="AE2325" s="16" t="str">
        <f t="shared" si="218"/>
        <v/>
      </c>
      <c r="AF2325" s="16" t="str">
        <f t="shared" si="219"/>
        <v/>
      </c>
      <c r="AG2325" s="16" t="str">
        <f t="shared" si="220"/>
        <v/>
      </c>
      <c r="AH2325" s="16">
        <f t="shared" si="221"/>
        <v>0</v>
      </c>
      <c r="AI2325" s="17" t="str">
        <f>IF('Peer Comparison Tool'!$D$12="NR","",IF($C2325='Peer Comparison Tool'!$D$9,COUNT('CECL &lt;50B Database'!$AI$1:AI2324)+1,""))</f>
        <v/>
      </c>
    </row>
    <row r="2326" spans="29:35" x14ac:dyDescent="0.25">
      <c r="AC2326" s="16" t="str">
        <f t="shared" si="216"/>
        <v/>
      </c>
      <c r="AD2326" s="16" t="str">
        <f t="shared" si="217"/>
        <v/>
      </c>
      <c r="AE2326" s="16" t="str">
        <f t="shared" si="218"/>
        <v/>
      </c>
      <c r="AF2326" s="16" t="str">
        <f t="shared" si="219"/>
        <v/>
      </c>
      <c r="AG2326" s="16" t="str">
        <f t="shared" si="220"/>
        <v/>
      </c>
      <c r="AH2326" s="16">
        <f t="shared" si="221"/>
        <v>0</v>
      </c>
      <c r="AI2326" s="17" t="str">
        <f>IF('Peer Comparison Tool'!$D$12="NR","",IF($C2326='Peer Comparison Tool'!$D$9,COUNT('CECL &lt;50B Database'!$AI$1:AI2325)+1,""))</f>
        <v/>
      </c>
    </row>
    <row r="2327" spans="29:35" x14ac:dyDescent="0.25">
      <c r="AC2327" s="16" t="str">
        <f t="shared" si="216"/>
        <v/>
      </c>
      <c r="AD2327" s="16" t="str">
        <f t="shared" si="217"/>
        <v/>
      </c>
      <c r="AE2327" s="16" t="str">
        <f t="shared" si="218"/>
        <v/>
      </c>
      <c r="AF2327" s="16" t="str">
        <f t="shared" si="219"/>
        <v/>
      </c>
      <c r="AG2327" s="16" t="str">
        <f t="shared" si="220"/>
        <v/>
      </c>
      <c r="AH2327" s="16">
        <f t="shared" si="221"/>
        <v>0</v>
      </c>
      <c r="AI2327" s="17" t="str">
        <f>IF('Peer Comparison Tool'!$D$12="NR","",IF($C2327='Peer Comparison Tool'!$D$9,COUNT('CECL &lt;50B Database'!$AI$1:AI2326)+1,""))</f>
        <v/>
      </c>
    </row>
    <row r="2328" spans="29:35" x14ac:dyDescent="0.25">
      <c r="AC2328" s="16" t="str">
        <f t="shared" si="216"/>
        <v/>
      </c>
      <c r="AD2328" s="16" t="str">
        <f t="shared" si="217"/>
        <v/>
      </c>
      <c r="AE2328" s="16" t="str">
        <f t="shared" si="218"/>
        <v/>
      </c>
      <c r="AF2328" s="16" t="str">
        <f t="shared" si="219"/>
        <v/>
      </c>
      <c r="AG2328" s="16" t="str">
        <f t="shared" si="220"/>
        <v/>
      </c>
      <c r="AH2328" s="16">
        <f t="shared" si="221"/>
        <v>0</v>
      </c>
      <c r="AI2328" s="17" t="str">
        <f>IF('Peer Comparison Tool'!$D$12="NR","",IF($C2328='Peer Comparison Tool'!$D$9,COUNT('CECL &lt;50B Database'!$AI$1:AI2327)+1,""))</f>
        <v/>
      </c>
    </row>
    <row r="2329" spans="29:35" x14ac:dyDescent="0.25">
      <c r="AC2329" s="16" t="str">
        <f t="shared" si="216"/>
        <v/>
      </c>
      <c r="AD2329" s="16" t="str">
        <f t="shared" si="217"/>
        <v/>
      </c>
      <c r="AE2329" s="16" t="str">
        <f t="shared" si="218"/>
        <v/>
      </c>
      <c r="AF2329" s="16" t="str">
        <f t="shared" si="219"/>
        <v/>
      </c>
      <c r="AG2329" s="16" t="str">
        <f t="shared" si="220"/>
        <v/>
      </c>
      <c r="AH2329" s="16">
        <f t="shared" si="221"/>
        <v>0</v>
      </c>
      <c r="AI2329" s="17" t="str">
        <f>IF('Peer Comparison Tool'!$D$12="NR","",IF($C2329='Peer Comparison Tool'!$D$9,COUNT('CECL &lt;50B Database'!$AI$1:AI2328)+1,""))</f>
        <v/>
      </c>
    </row>
    <row r="2330" spans="29:35" x14ac:dyDescent="0.25">
      <c r="AC2330" s="16" t="str">
        <f t="shared" si="216"/>
        <v/>
      </c>
      <c r="AD2330" s="16" t="str">
        <f t="shared" si="217"/>
        <v/>
      </c>
      <c r="AE2330" s="16" t="str">
        <f t="shared" si="218"/>
        <v/>
      </c>
      <c r="AF2330" s="16" t="str">
        <f t="shared" si="219"/>
        <v/>
      </c>
      <c r="AG2330" s="16" t="str">
        <f t="shared" si="220"/>
        <v/>
      </c>
      <c r="AH2330" s="16">
        <f t="shared" si="221"/>
        <v>0</v>
      </c>
      <c r="AI2330" s="17" t="str">
        <f>IF('Peer Comparison Tool'!$D$12="NR","",IF($C2330='Peer Comparison Tool'!$D$9,COUNT('CECL &lt;50B Database'!$AI$1:AI2329)+1,""))</f>
        <v/>
      </c>
    </row>
    <row r="2331" spans="29:35" x14ac:dyDescent="0.25">
      <c r="AC2331" s="16" t="str">
        <f t="shared" si="216"/>
        <v/>
      </c>
      <c r="AD2331" s="16" t="str">
        <f t="shared" si="217"/>
        <v/>
      </c>
      <c r="AE2331" s="16" t="str">
        <f t="shared" si="218"/>
        <v/>
      </c>
      <c r="AF2331" s="16" t="str">
        <f t="shared" si="219"/>
        <v/>
      </c>
      <c r="AG2331" s="16" t="str">
        <f t="shared" si="220"/>
        <v/>
      </c>
      <c r="AH2331" s="16">
        <f t="shared" si="221"/>
        <v>0</v>
      </c>
      <c r="AI2331" s="17" t="str">
        <f>IF('Peer Comparison Tool'!$D$12="NR","",IF($C2331='Peer Comparison Tool'!$D$9,COUNT('CECL &lt;50B Database'!$AI$1:AI2330)+1,""))</f>
        <v/>
      </c>
    </row>
    <row r="2332" spans="29:35" x14ac:dyDescent="0.25">
      <c r="AC2332" s="16" t="str">
        <f t="shared" si="216"/>
        <v/>
      </c>
      <c r="AD2332" s="16" t="str">
        <f t="shared" si="217"/>
        <v/>
      </c>
      <c r="AE2332" s="16" t="str">
        <f t="shared" si="218"/>
        <v/>
      </c>
      <c r="AF2332" s="16" t="str">
        <f t="shared" si="219"/>
        <v/>
      </c>
      <c r="AG2332" s="16" t="str">
        <f t="shared" si="220"/>
        <v/>
      </c>
      <c r="AH2332" s="16">
        <f t="shared" si="221"/>
        <v>0</v>
      </c>
      <c r="AI2332" s="17" t="str">
        <f>IF('Peer Comparison Tool'!$D$12="NR","",IF($C2332='Peer Comparison Tool'!$D$9,COUNT('CECL &lt;50B Database'!$AI$1:AI2331)+1,""))</f>
        <v/>
      </c>
    </row>
    <row r="2333" spans="29:35" x14ac:dyDescent="0.25">
      <c r="AC2333" s="16" t="str">
        <f t="shared" si="216"/>
        <v/>
      </c>
      <c r="AD2333" s="16" t="str">
        <f t="shared" si="217"/>
        <v/>
      </c>
      <c r="AE2333" s="16" t="str">
        <f t="shared" si="218"/>
        <v/>
      </c>
      <c r="AF2333" s="16" t="str">
        <f t="shared" si="219"/>
        <v/>
      </c>
      <c r="AG2333" s="16" t="str">
        <f t="shared" si="220"/>
        <v/>
      </c>
      <c r="AH2333" s="16">
        <f t="shared" si="221"/>
        <v>0</v>
      </c>
      <c r="AI2333" s="17" t="str">
        <f>IF('Peer Comparison Tool'!$D$12="NR","",IF($C2333='Peer Comparison Tool'!$D$9,COUNT('CECL &lt;50B Database'!$AI$1:AI2332)+1,""))</f>
        <v/>
      </c>
    </row>
    <row r="2334" spans="29:35" x14ac:dyDescent="0.25">
      <c r="AC2334" s="16" t="str">
        <f t="shared" si="216"/>
        <v/>
      </c>
      <c r="AD2334" s="16" t="str">
        <f t="shared" si="217"/>
        <v/>
      </c>
      <c r="AE2334" s="16" t="str">
        <f t="shared" si="218"/>
        <v/>
      </c>
      <c r="AF2334" s="16" t="str">
        <f t="shared" si="219"/>
        <v/>
      </c>
      <c r="AG2334" s="16" t="str">
        <f t="shared" si="220"/>
        <v/>
      </c>
      <c r="AH2334" s="16">
        <f t="shared" si="221"/>
        <v>0</v>
      </c>
      <c r="AI2334" s="17" t="str">
        <f>IF('Peer Comparison Tool'!$D$12="NR","",IF($C2334='Peer Comparison Tool'!$D$9,COUNT('CECL &lt;50B Database'!$AI$1:AI2333)+1,""))</f>
        <v/>
      </c>
    </row>
    <row r="2335" spans="29:35" x14ac:dyDescent="0.25">
      <c r="AC2335" s="16" t="str">
        <f t="shared" si="216"/>
        <v/>
      </c>
      <c r="AD2335" s="16" t="str">
        <f t="shared" si="217"/>
        <v/>
      </c>
      <c r="AE2335" s="16" t="str">
        <f t="shared" si="218"/>
        <v/>
      </c>
      <c r="AF2335" s="16" t="str">
        <f t="shared" si="219"/>
        <v/>
      </c>
      <c r="AG2335" s="16" t="str">
        <f t="shared" si="220"/>
        <v/>
      </c>
      <c r="AH2335" s="16">
        <f t="shared" si="221"/>
        <v>0</v>
      </c>
      <c r="AI2335" s="17" t="str">
        <f>IF('Peer Comparison Tool'!$D$12="NR","",IF($C2335='Peer Comparison Tool'!$D$9,COUNT('CECL &lt;50B Database'!$AI$1:AI2334)+1,""))</f>
        <v/>
      </c>
    </row>
    <row r="2336" spans="29:35" x14ac:dyDescent="0.25">
      <c r="AC2336" s="16" t="str">
        <f t="shared" si="216"/>
        <v/>
      </c>
      <c r="AD2336" s="16" t="str">
        <f t="shared" si="217"/>
        <v/>
      </c>
      <c r="AE2336" s="16" t="str">
        <f t="shared" si="218"/>
        <v/>
      </c>
      <c r="AF2336" s="16" t="str">
        <f t="shared" si="219"/>
        <v/>
      </c>
      <c r="AG2336" s="16" t="str">
        <f t="shared" si="220"/>
        <v/>
      </c>
      <c r="AH2336" s="16">
        <f t="shared" si="221"/>
        <v>0</v>
      </c>
      <c r="AI2336" s="17" t="str">
        <f>IF('Peer Comparison Tool'!$D$12="NR","",IF($C2336='Peer Comparison Tool'!$D$9,COUNT('CECL &lt;50B Database'!$AI$1:AI2335)+1,""))</f>
        <v/>
      </c>
    </row>
    <row r="2337" spans="29:35" x14ac:dyDescent="0.25">
      <c r="AC2337" s="16" t="str">
        <f t="shared" si="216"/>
        <v/>
      </c>
      <c r="AD2337" s="16" t="str">
        <f t="shared" si="217"/>
        <v/>
      </c>
      <c r="AE2337" s="16" t="str">
        <f t="shared" si="218"/>
        <v/>
      </c>
      <c r="AF2337" s="16" t="str">
        <f t="shared" si="219"/>
        <v/>
      </c>
      <c r="AG2337" s="16" t="str">
        <f t="shared" si="220"/>
        <v/>
      </c>
      <c r="AH2337" s="16">
        <f t="shared" si="221"/>
        <v>0</v>
      </c>
      <c r="AI2337" s="17" t="str">
        <f>IF('Peer Comparison Tool'!$D$12="NR","",IF($C2337='Peer Comparison Tool'!$D$9,COUNT('CECL &lt;50B Database'!$AI$1:AI2336)+1,""))</f>
        <v/>
      </c>
    </row>
    <row r="2338" spans="29:35" x14ac:dyDescent="0.25">
      <c r="AC2338" s="16" t="str">
        <f t="shared" si="216"/>
        <v/>
      </c>
      <c r="AD2338" s="16" t="str">
        <f t="shared" si="217"/>
        <v/>
      </c>
      <c r="AE2338" s="16" t="str">
        <f t="shared" si="218"/>
        <v/>
      </c>
      <c r="AF2338" s="16" t="str">
        <f t="shared" si="219"/>
        <v/>
      </c>
      <c r="AG2338" s="16" t="str">
        <f t="shared" si="220"/>
        <v/>
      </c>
      <c r="AH2338" s="16">
        <f t="shared" si="221"/>
        <v>0</v>
      </c>
      <c r="AI2338" s="17" t="str">
        <f>IF('Peer Comparison Tool'!$D$12="NR","",IF($C2338='Peer Comparison Tool'!$D$9,COUNT('CECL &lt;50B Database'!$AI$1:AI2337)+1,""))</f>
        <v/>
      </c>
    </row>
    <row r="2339" spans="29:35" x14ac:dyDescent="0.25">
      <c r="AC2339" s="16" t="str">
        <f t="shared" si="216"/>
        <v/>
      </c>
      <c r="AD2339" s="16" t="str">
        <f t="shared" si="217"/>
        <v/>
      </c>
      <c r="AE2339" s="16" t="str">
        <f t="shared" si="218"/>
        <v/>
      </c>
      <c r="AF2339" s="16" t="str">
        <f t="shared" si="219"/>
        <v/>
      </c>
      <c r="AG2339" s="16" t="str">
        <f t="shared" si="220"/>
        <v/>
      </c>
      <c r="AH2339" s="16">
        <f t="shared" si="221"/>
        <v>0</v>
      </c>
      <c r="AI2339" s="17" t="str">
        <f>IF('Peer Comparison Tool'!$D$12="NR","",IF($C2339='Peer Comparison Tool'!$D$9,COUNT('CECL &lt;50B Database'!$AI$1:AI2338)+1,""))</f>
        <v/>
      </c>
    </row>
    <row r="2340" spans="29:35" x14ac:dyDescent="0.25">
      <c r="AC2340" s="16" t="str">
        <f t="shared" si="216"/>
        <v/>
      </c>
      <c r="AD2340" s="16" t="str">
        <f t="shared" si="217"/>
        <v/>
      </c>
      <c r="AE2340" s="16" t="str">
        <f t="shared" si="218"/>
        <v/>
      </c>
      <c r="AF2340" s="16" t="str">
        <f t="shared" si="219"/>
        <v/>
      </c>
      <c r="AG2340" s="16" t="str">
        <f t="shared" si="220"/>
        <v/>
      </c>
      <c r="AH2340" s="16">
        <f t="shared" si="221"/>
        <v>0</v>
      </c>
      <c r="AI2340" s="17" t="str">
        <f>IF('Peer Comparison Tool'!$D$12="NR","",IF($C2340='Peer Comparison Tool'!$D$9,COUNT('CECL &lt;50B Database'!$AI$1:AI2339)+1,""))</f>
        <v/>
      </c>
    </row>
    <row r="2341" spans="29:35" x14ac:dyDescent="0.25">
      <c r="AC2341" s="16" t="str">
        <f t="shared" si="216"/>
        <v/>
      </c>
      <c r="AD2341" s="16" t="str">
        <f t="shared" si="217"/>
        <v/>
      </c>
      <c r="AE2341" s="16" t="str">
        <f t="shared" si="218"/>
        <v/>
      </c>
      <c r="AF2341" s="16" t="str">
        <f t="shared" si="219"/>
        <v/>
      </c>
      <c r="AG2341" s="16" t="str">
        <f t="shared" si="220"/>
        <v/>
      </c>
      <c r="AH2341" s="16">
        <f t="shared" si="221"/>
        <v>0</v>
      </c>
      <c r="AI2341" s="17" t="str">
        <f>IF('Peer Comparison Tool'!$D$12="NR","",IF($C2341='Peer Comparison Tool'!$D$9,COUNT('CECL &lt;50B Database'!$AI$1:AI2340)+1,""))</f>
        <v/>
      </c>
    </row>
    <row r="2342" spans="29:35" x14ac:dyDescent="0.25">
      <c r="AC2342" s="16" t="str">
        <f t="shared" si="216"/>
        <v/>
      </c>
      <c r="AD2342" s="16" t="str">
        <f t="shared" si="217"/>
        <v/>
      </c>
      <c r="AE2342" s="16" t="str">
        <f t="shared" si="218"/>
        <v/>
      </c>
      <c r="AF2342" s="16" t="str">
        <f t="shared" si="219"/>
        <v/>
      </c>
      <c r="AG2342" s="16" t="str">
        <f t="shared" si="220"/>
        <v/>
      </c>
      <c r="AH2342" s="16">
        <f t="shared" si="221"/>
        <v>0</v>
      </c>
      <c r="AI2342" s="17" t="str">
        <f>IF('Peer Comparison Tool'!$D$12="NR","",IF($C2342='Peer Comparison Tool'!$D$9,COUNT('CECL &lt;50B Database'!$AI$1:AI2341)+1,""))</f>
        <v/>
      </c>
    </row>
    <row r="2343" spans="29:35" x14ac:dyDescent="0.25">
      <c r="AC2343" s="16" t="str">
        <f t="shared" si="216"/>
        <v/>
      </c>
      <c r="AD2343" s="16" t="str">
        <f t="shared" si="217"/>
        <v/>
      </c>
      <c r="AE2343" s="16" t="str">
        <f t="shared" si="218"/>
        <v/>
      </c>
      <c r="AF2343" s="16" t="str">
        <f t="shared" si="219"/>
        <v/>
      </c>
      <c r="AG2343" s="16" t="str">
        <f t="shared" si="220"/>
        <v/>
      </c>
      <c r="AH2343" s="16">
        <f t="shared" si="221"/>
        <v>0</v>
      </c>
      <c r="AI2343" s="17" t="str">
        <f>IF('Peer Comparison Tool'!$D$12="NR","",IF($C2343='Peer Comparison Tool'!$D$9,COUNT('CECL &lt;50B Database'!$AI$1:AI2342)+1,""))</f>
        <v/>
      </c>
    </row>
    <row r="2344" spans="29:35" x14ac:dyDescent="0.25">
      <c r="AC2344" s="16" t="str">
        <f t="shared" si="216"/>
        <v/>
      </c>
      <c r="AD2344" s="16" t="str">
        <f t="shared" si="217"/>
        <v/>
      </c>
      <c r="AE2344" s="16" t="str">
        <f t="shared" si="218"/>
        <v/>
      </c>
      <c r="AF2344" s="16" t="str">
        <f t="shared" si="219"/>
        <v/>
      </c>
      <c r="AG2344" s="16" t="str">
        <f t="shared" si="220"/>
        <v/>
      </c>
      <c r="AH2344" s="16">
        <f t="shared" si="221"/>
        <v>0</v>
      </c>
      <c r="AI2344" s="17" t="str">
        <f>IF('Peer Comparison Tool'!$D$12="NR","",IF($C2344='Peer Comparison Tool'!$D$9,COUNT('CECL &lt;50B Database'!$AI$1:AI2343)+1,""))</f>
        <v/>
      </c>
    </row>
    <row r="2345" spans="29:35" x14ac:dyDescent="0.25">
      <c r="AC2345" s="16" t="str">
        <f t="shared" si="216"/>
        <v/>
      </c>
      <c r="AD2345" s="16" t="str">
        <f t="shared" si="217"/>
        <v/>
      </c>
      <c r="AE2345" s="16" t="str">
        <f t="shared" si="218"/>
        <v/>
      </c>
      <c r="AF2345" s="16" t="str">
        <f t="shared" si="219"/>
        <v/>
      </c>
      <c r="AG2345" s="16" t="str">
        <f t="shared" si="220"/>
        <v/>
      </c>
      <c r="AH2345" s="16">
        <f t="shared" si="221"/>
        <v>0</v>
      </c>
      <c r="AI2345" s="17" t="str">
        <f>IF('Peer Comparison Tool'!$D$12="NR","",IF($C2345='Peer Comparison Tool'!$D$9,COUNT('CECL &lt;50B Database'!$AI$1:AI2344)+1,""))</f>
        <v/>
      </c>
    </row>
    <row r="2346" spans="29:35" x14ac:dyDescent="0.25">
      <c r="AC2346" s="16" t="str">
        <f t="shared" si="216"/>
        <v/>
      </c>
      <c r="AD2346" s="16" t="str">
        <f t="shared" si="217"/>
        <v/>
      </c>
      <c r="AE2346" s="16" t="str">
        <f t="shared" si="218"/>
        <v/>
      </c>
      <c r="AF2346" s="16" t="str">
        <f t="shared" si="219"/>
        <v/>
      </c>
      <c r="AG2346" s="16" t="str">
        <f t="shared" si="220"/>
        <v/>
      </c>
      <c r="AH2346" s="16">
        <f t="shared" si="221"/>
        <v>0</v>
      </c>
      <c r="AI2346" s="17" t="str">
        <f>IF('Peer Comparison Tool'!$D$12="NR","",IF($C2346='Peer Comparison Tool'!$D$9,COUNT('CECL &lt;50B Database'!$AI$1:AI2345)+1,""))</f>
        <v/>
      </c>
    </row>
    <row r="2347" spans="29:35" x14ac:dyDescent="0.25">
      <c r="AC2347" s="16" t="str">
        <f t="shared" si="216"/>
        <v/>
      </c>
      <c r="AD2347" s="16" t="str">
        <f t="shared" si="217"/>
        <v/>
      </c>
      <c r="AE2347" s="16" t="str">
        <f t="shared" si="218"/>
        <v/>
      </c>
      <c r="AF2347" s="16" t="str">
        <f t="shared" si="219"/>
        <v/>
      </c>
      <c r="AG2347" s="16" t="str">
        <f t="shared" si="220"/>
        <v/>
      </c>
      <c r="AH2347" s="16">
        <f t="shared" si="221"/>
        <v>0</v>
      </c>
      <c r="AI2347" s="17" t="str">
        <f>IF('Peer Comparison Tool'!$D$12="NR","",IF($C2347='Peer Comparison Tool'!$D$9,COUNT('CECL &lt;50B Database'!$AI$1:AI2346)+1,""))</f>
        <v/>
      </c>
    </row>
    <row r="2348" spans="29:35" x14ac:dyDescent="0.25">
      <c r="AC2348" s="16" t="str">
        <f t="shared" si="216"/>
        <v/>
      </c>
      <c r="AD2348" s="16" t="str">
        <f t="shared" si="217"/>
        <v/>
      </c>
      <c r="AE2348" s="16" t="str">
        <f t="shared" si="218"/>
        <v/>
      </c>
      <c r="AF2348" s="16" t="str">
        <f t="shared" si="219"/>
        <v/>
      </c>
      <c r="AG2348" s="16" t="str">
        <f t="shared" si="220"/>
        <v/>
      </c>
      <c r="AH2348" s="16">
        <f t="shared" si="221"/>
        <v>0</v>
      </c>
      <c r="AI2348" s="17" t="str">
        <f>IF('Peer Comparison Tool'!$D$12="NR","",IF($C2348='Peer Comparison Tool'!$D$9,COUNT('CECL &lt;50B Database'!$AI$1:AI2347)+1,""))</f>
        <v/>
      </c>
    </row>
    <row r="2349" spans="29:35" x14ac:dyDescent="0.25">
      <c r="AC2349" s="16" t="str">
        <f t="shared" si="216"/>
        <v/>
      </c>
      <c r="AD2349" s="16" t="str">
        <f t="shared" si="217"/>
        <v/>
      </c>
      <c r="AE2349" s="16" t="str">
        <f t="shared" si="218"/>
        <v/>
      </c>
      <c r="AF2349" s="16" t="str">
        <f t="shared" si="219"/>
        <v/>
      </c>
      <c r="AG2349" s="16" t="str">
        <f t="shared" si="220"/>
        <v/>
      </c>
      <c r="AH2349" s="16">
        <f t="shared" si="221"/>
        <v>0</v>
      </c>
      <c r="AI2349" s="17" t="str">
        <f>IF('Peer Comparison Tool'!$D$12="NR","",IF($C2349='Peer Comparison Tool'!$D$9,COUNT('CECL &lt;50B Database'!$AI$1:AI2348)+1,""))</f>
        <v/>
      </c>
    </row>
    <row r="2350" spans="29:35" x14ac:dyDescent="0.25">
      <c r="AC2350" s="16" t="str">
        <f t="shared" si="216"/>
        <v/>
      </c>
      <c r="AD2350" s="16" t="str">
        <f t="shared" si="217"/>
        <v/>
      </c>
      <c r="AE2350" s="16" t="str">
        <f t="shared" si="218"/>
        <v/>
      </c>
      <c r="AF2350" s="16" t="str">
        <f t="shared" si="219"/>
        <v/>
      </c>
      <c r="AG2350" s="16" t="str">
        <f t="shared" si="220"/>
        <v/>
      </c>
      <c r="AH2350" s="16">
        <f t="shared" si="221"/>
        <v>0</v>
      </c>
      <c r="AI2350" s="17" t="str">
        <f>IF('Peer Comparison Tool'!$D$12="NR","",IF($C2350='Peer Comparison Tool'!$D$9,COUNT('CECL &lt;50B Database'!$AI$1:AI2349)+1,""))</f>
        <v/>
      </c>
    </row>
    <row r="2351" spans="29:35" x14ac:dyDescent="0.25">
      <c r="AC2351" s="16" t="str">
        <f t="shared" si="216"/>
        <v/>
      </c>
      <c r="AD2351" s="16" t="str">
        <f t="shared" si="217"/>
        <v/>
      </c>
      <c r="AE2351" s="16" t="str">
        <f t="shared" si="218"/>
        <v/>
      </c>
      <c r="AF2351" s="16" t="str">
        <f t="shared" si="219"/>
        <v/>
      </c>
      <c r="AG2351" s="16" t="str">
        <f t="shared" si="220"/>
        <v/>
      </c>
      <c r="AH2351" s="16">
        <f t="shared" si="221"/>
        <v>0</v>
      </c>
      <c r="AI2351" s="17" t="str">
        <f>IF('Peer Comparison Tool'!$D$12="NR","",IF($C2351='Peer Comparison Tool'!$D$9,COUNT('CECL &lt;50B Database'!$AI$1:AI2350)+1,""))</f>
        <v/>
      </c>
    </row>
    <row r="2352" spans="29:35" x14ac:dyDescent="0.25">
      <c r="AC2352" s="16" t="str">
        <f t="shared" si="216"/>
        <v/>
      </c>
      <c r="AD2352" s="16" t="str">
        <f t="shared" si="217"/>
        <v/>
      </c>
      <c r="AE2352" s="16" t="str">
        <f t="shared" si="218"/>
        <v/>
      </c>
      <c r="AF2352" s="16" t="str">
        <f t="shared" si="219"/>
        <v/>
      </c>
      <c r="AG2352" s="16" t="str">
        <f t="shared" si="220"/>
        <v/>
      </c>
      <c r="AH2352" s="16">
        <f t="shared" si="221"/>
        <v>0</v>
      </c>
      <c r="AI2352" s="17" t="str">
        <f>IF('Peer Comparison Tool'!$D$12="NR","",IF($C2352='Peer Comparison Tool'!$D$9,COUNT('CECL &lt;50B Database'!$AI$1:AI2351)+1,""))</f>
        <v/>
      </c>
    </row>
    <row r="2353" spans="29:35" x14ac:dyDescent="0.25">
      <c r="AC2353" s="16" t="str">
        <f t="shared" si="216"/>
        <v/>
      </c>
      <c r="AD2353" s="16" t="str">
        <f t="shared" si="217"/>
        <v/>
      </c>
      <c r="AE2353" s="16" t="str">
        <f t="shared" si="218"/>
        <v/>
      </c>
      <c r="AF2353" s="16" t="str">
        <f t="shared" si="219"/>
        <v/>
      </c>
      <c r="AG2353" s="16" t="str">
        <f t="shared" si="220"/>
        <v/>
      </c>
      <c r="AH2353" s="16">
        <f t="shared" si="221"/>
        <v>0</v>
      </c>
      <c r="AI2353" s="17" t="str">
        <f>IF('Peer Comparison Tool'!$D$12="NR","",IF($C2353='Peer Comparison Tool'!$D$9,COUNT('CECL &lt;50B Database'!$AI$1:AI2352)+1,""))</f>
        <v/>
      </c>
    </row>
    <row r="2354" spans="29:35" x14ac:dyDescent="0.25">
      <c r="AC2354" s="16" t="str">
        <f t="shared" si="216"/>
        <v/>
      </c>
      <c r="AD2354" s="16" t="str">
        <f t="shared" si="217"/>
        <v/>
      </c>
      <c r="AE2354" s="16" t="str">
        <f t="shared" si="218"/>
        <v/>
      </c>
      <c r="AF2354" s="16" t="str">
        <f t="shared" si="219"/>
        <v/>
      </c>
      <c r="AG2354" s="16" t="str">
        <f t="shared" si="220"/>
        <v/>
      </c>
      <c r="AH2354" s="16">
        <f t="shared" si="221"/>
        <v>0</v>
      </c>
      <c r="AI2354" s="17" t="str">
        <f>IF('Peer Comparison Tool'!$D$12="NR","",IF($C2354='Peer Comparison Tool'!$D$9,COUNT('CECL &lt;50B Database'!$AI$1:AI2353)+1,""))</f>
        <v/>
      </c>
    </row>
    <row r="2355" spans="29:35" x14ac:dyDescent="0.25">
      <c r="AC2355" s="16" t="str">
        <f t="shared" si="216"/>
        <v/>
      </c>
      <c r="AD2355" s="16" t="str">
        <f t="shared" si="217"/>
        <v/>
      </c>
      <c r="AE2355" s="16" t="str">
        <f t="shared" si="218"/>
        <v/>
      </c>
      <c r="AF2355" s="16" t="str">
        <f t="shared" si="219"/>
        <v/>
      </c>
      <c r="AG2355" s="16" t="str">
        <f t="shared" si="220"/>
        <v/>
      </c>
      <c r="AH2355" s="16">
        <f t="shared" si="221"/>
        <v>0</v>
      </c>
      <c r="AI2355" s="17" t="str">
        <f>IF('Peer Comparison Tool'!$D$12="NR","",IF($C2355='Peer Comparison Tool'!$D$9,COUNT('CECL &lt;50B Database'!$AI$1:AI2354)+1,""))</f>
        <v/>
      </c>
    </row>
    <row r="2356" spans="29:35" x14ac:dyDescent="0.25">
      <c r="AC2356" s="16" t="str">
        <f t="shared" si="216"/>
        <v/>
      </c>
      <c r="AD2356" s="16" t="str">
        <f t="shared" si="217"/>
        <v/>
      </c>
      <c r="AE2356" s="16" t="str">
        <f t="shared" si="218"/>
        <v/>
      </c>
      <c r="AF2356" s="16" t="str">
        <f t="shared" si="219"/>
        <v/>
      </c>
      <c r="AG2356" s="16" t="str">
        <f t="shared" si="220"/>
        <v/>
      </c>
      <c r="AH2356" s="16">
        <f t="shared" si="221"/>
        <v>0</v>
      </c>
      <c r="AI2356" s="17" t="str">
        <f>IF('Peer Comparison Tool'!$D$12="NR","",IF($C2356='Peer Comparison Tool'!$D$9,COUNT('CECL &lt;50B Database'!$AI$1:AI2355)+1,""))</f>
        <v/>
      </c>
    </row>
    <row r="2357" spans="29:35" x14ac:dyDescent="0.25">
      <c r="AC2357" s="16" t="str">
        <f t="shared" si="216"/>
        <v/>
      </c>
      <c r="AD2357" s="16" t="str">
        <f t="shared" si="217"/>
        <v/>
      </c>
      <c r="AE2357" s="16" t="str">
        <f t="shared" si="218"/>
        <v/>
      </c>
      <c r="AF2357" s="16" t="str">
        <f t="shared" si="219"/>
        <v/>
      </c>
      <c r="AG2357" s="16" t="str">
        <f t="shared" si="220"/>
        <v/>
      </c>
      <c r="AH2357" s="16">
        <f t="shared" si="221"/>
        <v>0</v>
      </c>
      <c r="AI2357" s="17" t="str">
        <f>IF('Peer Comparison Tool'!$D$12="NR","",IF($C2357='Peer Comparison Tool'!$D$9,COUNT('CECL &lt;50B Database'!$AI$1:AI2356)+1,""))</f>
        <v/>
      </c>
    </row>
    <row r="2358" spans="29:35" x14ac:dyDescent="0.25">
      <c r="AC2358" s="16" t="str">
        <f t="shared" si="216"/>
        <v/>
      </c>
      <c r="AD2358" s="16" t="str">
        <f t="shared" si="217"/>
        <v/>
      </c>
      <c r="AE2358" s="16" t="str">
        <f t="shared" si="218"/>
        <v/>
      </c>
      <c r="AF2358" s="16" t="str">
        <f t="shared" si="219"/>
        <v/>
      </c>
      <c r="AG2358" s="16" t="str">
        <f t="shared" si="220"/>
        <v/>
      </c>
      <c r="AH2358" s="16">
        <f t="shared" si="221"/>
        <v>0</v>
      </c>
      <c r="AI2358" s="17" t="str">
        <f>IF('Peer Comparison Tool'!$D$12="NR","",IF($C2358='Peer Comparison Tool'!$D$9,COUNT('CECL &lt;50B Database'!$AI$1:AI2357)+1,""))</f>
        <v/>
      </c>
    </row>
    <row r="2359" spans="29:35" x14ac:dyDescent="0.25">
      <c r="AC2359" s="16" t="str">
        <f t="shared" si="216"/>
        <v/>
      </c>
      <c r="AD2359" s="16" t="str">
        <f t="shared" si="217"/>
        <v/>
      </c>
      <c r="AE2359" s="16" t="str">
        <f t="shared" si="218"/>
        <v/>
      </c>
      <c r="AF2359" s="16" t="str">
        <f t="shared" si="219"/>
        <v/>
      </c>
      <c r="AG2359" s="16" t="str">
        <f t="shared" si="220"/>
        <v/>
      </c>
      <c r="AH2359" s="16">
        <f t="shared" si="221"/>
        <v>0</v>
      </c>
      <c r="AI2359" s="17" t="str">
        <f>IF('Peer Comparison Tool'!$D$12="NR","",IF($C2359='Peer Comparison Tool'!$D$9,COUNT('CECL &lt;50B Database'!$AI$1:AI2358)+1,""))</f>
        <v/>
      </c>
    </row>
    <row r="2360" spans="29:35" x14ac:dyDescent="0.25">
      <c r="AC2360" s="16" t="str">
        <f t="shared" si="216"/>
        <v/>
      </c>
      <c r="AD2360" s="16" t="str">
        <f t="shared" si="217"/>
        <v/>
      </c>
      <c r="AE2360" s="16" t="str">
        <f t="shared" si="218"/>
        <v/>
      </c>
      <c r="AF2360" s="16" t="str">
        <f t="shared" si="219"/>
        <v/>
      </c>
      <c r="AG2360" s="16" t="str">
        <f t="shared" si="220"/>
        <v/>
      </c>
      <c r="AH2360" s="16">
        <f t="shared" si="221"/>
        <v>0</v>
      </c>
      <c r="AI2360" s="17" t="str">
        <f>IF('Peer Comparison Tool'!$D$12="NR","",IF($C2360='Peer Comparison Tool'!$D$9,COUNT('CECL &lt;50B Database'!$AI$1:AI2359)+1,""))</f>
        <v/>
      </c>
    </row>
    <row r="2361" spans="29:35" x14ac:dyDescent="0.25">
      <c r="AC2361" s="16" t="str">
        <f t="shared" si="216"/>
        <v/>
      </c>
      <c r="AD2361" s="16" t="str">
        <f t="shared" si="217"/>
        <v/>
      </c>
      <c r="AE2361" s="16" t="str">
        <f t="shared" si="218"/>
        <v/>
      </c>
      <c r="AF2361" s="16" t="str">
        <f t="shared" si="219"/>
        <v/>
      </c>
      <c r="AG2361" s="16" t="str">
        <f t="shared" si="220"/>
        <v/>
      </c>
      <c r="AH2361" s="16">
        <f t="shared" si="221"/>
        <v>0</v>
      </c>
      <c r="AI2361" s="17" t="str">
        <f>IF('Peer Comparison Tool'!$D$12="NR","",IF($C2361='Peer Comparison Tool'!$D$9,COUNT('CECL &lt;50B Database'!$AI$1:AI2360)+1,""))</f>
        <v/>
      </c>
    </row>
    <row r="2362" spans="29:35" x14ac:dyDescent="0.25">
      <c r="AC2362" s="16" t="str">
        <f t="shared" si="216"/>
        <v/>
      </c>
      <c r="AD2362" s="16" t="str">
        <f t="shared" si="217"/>
        <v/>
      </c>
      <c r="AE2362" s="16" t="str">
        <f t="shared" si="218"/>
        <v/>
      </c>
      <c r="AF2362" s="16" t="str">
        <f t="shared" si="219"/>
        <v/>
      </c>
      <c r="AG2362" s="16" t="str">
        <f t="shared" si="220"/>
        <v/>
      </c>
      <c r="AH2362" s="16">
        <f t="shared" si="221"/>
        <v>0</v>
      </c>
      <c r="AI2362" s="17" t="str">
        <f>IF('Peer Comparison Tool'!$D$12="NR","",IF($C2362='Peer Comparison Tool'!$D$9,COUNT('CECL &lt;50B Database'!$AI$1:AI2361)+1,""))</f>
        <v/>
      </c>
    </row>
    <row r="2363" spans="29:35" x14ac:dyDescent="0.25">
      <c r="AC2363" s="16" t="str">
        <f t="shared" si="216"/>
        <v/>
      </c>
      <c r="AD2363" s="16" t="str">
        <f t="shared" si="217"/>
        <v/>
      </c>
      <c r="AE2363" s="16" t="str">
        <f t="shared" si="218"/>
        <v/>
      </c>
      <c r="AF2363" s="16" t="str">
        <f t="shared" si="219"/>
        <v/>
      </c>
      <c r="AG2363" s="16" t="str">
        <f t="shared" si="220"/>
        <v/>
      </c>
      <c r="AH2363" s="16">
        <f t="shared" si="221"/>
        <v>0</v>
      </c>
      <c r="AI2363" s="17" t="str">
        <f>IF('Peer Comparison Tool'!$D$12="NR","",IF($C2363='Peer Comparison Tool'!$D$9,COUNT('CECL &lt;50B Database'!$AI$1:AI2362)+1,""))</f>
        <v/>
      </c>
    </row>
    <row r="2364" spans="29:35" x14ac:dyDescent="0.25">
      <c r="AC2364" s="16" t="str">
        <f t="shared" si="216"/>
        <v/>
      </c>
      <c r="AD2364" s="16" t="str">
        <f t="shared" si="217"/>
        <v/>
      </c>
      <c r="AE2364" s="16" t="str">
        <f t="shared" si="218"/>
        <v/>
      </c>
      <c r="AF2364" s="16" t="str">
        <f t="shared" si="219"/>
        <v/>
      </c>
      <c r="AG2364" s="16" t="str">
        <f t="shared" si="220"/>
        <v/>
      </c>
      <c r="AH2364" s="16">
        <f t="shared" si="221"/>
        <v>0</v>
      </c>
      <c r="AI2364" s="17" t="str">
        <f>IF('Peer Comparison Tool'!$D$12="NR","",IF($C2364='Peer Comparison Tool'!$D$9,COUNT('CECL &lt;50B Database'!$AI$1:AI2363)+1,""))</f>
        <v/>
      </c>
    </row>
    <row r="2365" spans="29:35" x14ac:dyDescent="0.25">
      <c r="AC2365" s="16" t="str">
        <f t="shared" si="216"/>
        <v/>
      </c>
      <c r="AD2365" s="16" t="str">
        <f t="shared" si="217"/>
        <v/>
      </c>
      <c r="AE2365" s="16" t="str">
        <f t="shared" si="218"/>
        <v/>
      </c>
      <c r="AF2365" s="16" t="str">
        <f t="shared" si="219"/>
        <v/>
      </c>
      <c r="AG2365" s="16" t="str">
        <f t="shared" si="220"/>
        <v/>
      </c>
      <c r="AH2365" s="16">
        <f t="shared" si="221"/>
        <v>0</v>
      </c>
      <c r="AI2365" s="17" t="str">
        <f>IF('Peer Comparison Tool'!$D$12="NR","",IF($C2365='Peer Comparison Tool'!$D$9,COUNT('CECL &lt;50B Database'!$AI$1:AI2364)+1,""))</f>
        <v/>
      </c>
    </row>
    <row r="2366" spans="29:35" x14ac:dyDescent="0.25">
      <c r="AC2366" s="16" t="str">
        <f t="shared" si="216"/>
        <v/>
      </c>
      <c r="AD2366" s="16" t="str">
        <f t="shared" si="217"/>
        <v/>
      </c>
      <c r="AE2366" s="16" t="str">
        <f t="shared" si="218"/>
        <v/>
      </c>
      <c r="AF2366" s="16" t="str">
        <f t="shared" si="219"/>
        <v/>
      </c>
      <c r="AG2366" s="16" t="str">
        <f t="shared" si="220"/>
        <v/>
      </c>
      <c r="AH2366" s="16">
        <f t="shared" si="221"/>
        <v>0</v>
      </c>
      <c r="AI2366" s="17" t="str">
        <f>IF('Peer Comparison Tool'!$D$12="NR","",IF($C2366='Peer Comparison Tool'!$D$9,COUNT('CECL &lt;50B Database'!$AI$1:AI2365)+1,""))</f>
        <v/>
      </c>
    </row>
    <row r="2367" spans="29:35" x14ac:dyDescent="0.25">
      <c r="AC2367" s="16" t="str">
        <f t="shared" si="216"/>
        <v/>
      </c>
      <c r="AD2367" s="16" t="str">
        <f t="shared" si="217"/>
        <v/>
      </c>
      <c r="AE2367" s="16" t="str">
        <f t="shared" si="218"/>
        <v/>
      </c>
      <c r="AF2367" s="16" t="str">
        <f t="shared" si="219"/>
        <v/>
      </c>
      <c r="AG2367" s="16" t="str">
        <f t="shared" si="220"/>
        <v/>
      </c>
      <c r="AH2367" s="16">
        <f t="shared" si="221"/>
        <v>0</v>
      </c>
      <c r="AI2367" s="17" t="str">
        <f>IF('Peer Comparison Tool'!$D$12="NR","",IF($C2367='Peer Comparison Tool'!$D$9,COUNT('CECL &lt;50B Database'!$AI$1:AI2366)+1,""))</f>
        <v/>
      </c>
    </row>
    <row r="2368" spans="29:35" x14ac:dyDescent="0.25">
      <c r="AC2368" s="16" t="str">
        <f t="shared" si="216"/>
        <v/>
      </c>
      <c r="AD2368" s="16" t="str">
        <f t="shared" si="217"/>
        <v/>
      </c>
      <c r="AE2368" s="16" t="str">
        <f t="shared" si="218"/>
        <v/>
      </c>
      <c r="AF2368" s="16" t="str">
        <f t="shared" si="219"/>
        <v/>
      </c>
      <c r="AG2368" s="16" t="str">
        <f t="shared" si="220"/>
        <v/>
      </c>
      <c r="AH2368" s="16">
        <f t="shared" si="221"/>
        <v>0</v>
      </c>
      <c r="AI2368" s="17" t="str">
        <f>IF('Peer Comparison Tool'!$D$12="NR","",IF($C2368='Peer Comparison Tool'!$D$9,COUNT('CECL &lt;50B Database'!$AI$1:AI2367)+1,""))</f>
        <v/>
      </c>
    </row>
    <row r="2369" spans="29:35" x14ac:dyDescent="0.25">
      <c r="AC2369" s="16" t="str">
        <f t="shared" si="216"/>
        <v/>
      </c>
      <c r="AD2369" s="16" t="str">
        <f t="shared" si="217"/>
        <v/>
      </c>
      <c r="AE2369" s="16" t="str">
        <f t="shared" si="218"/>
        <v/>
      </c>
      <c r="AF2369" s="16" t="str">
        <f t="shared" si="219"/>
        <v/>
      </c>
      <c r="AG2369" s="16" t="str">
        <f t="shared" si="220"/>
        <v/>
      </c>
      <c r="AH2369" s="16">
        <f t="shared" si="221"/>
        <v>0</v>
      </c>
      <c r="AI2369" s="17" t="str">
        <f>IF('Peer Comparison Tool'!$D$12="NR","",IF($C2369='Peer Comparison Tool'!$D$9,COUNT('CECL &lt;50B Database'!$AI$1:AI2368)+1,""))</f>
        <v/>
      </c>
    </row>
    <row r="2370" spans="29:35" x14ac:dyDescent="0.25">
      <c r="AC2370" s="16" t="str">
        <f t="shared" si="216"/>
        <v/>
      </c>
      <c r="AD2370" s="16" t="str">
        <f t="shared" si="217"/>
        <v/>
      </c>
      <c r="AE2370" s="16" t="str">
        <f t="shared" si="218"/>
        <v/>
      </c>
      <c r="AF2370" s="16" t="str">
        <f t="shared" si="219"/>
        <v/>
      </c>
      <c r="AG2370" s="16" t="str">
        <f t="shared" si="220"/>
        <v/>
      </c>
      <c r="AH2370" s="16">
        <f t="shared" si="221"/>
        <v>0</v>
      </c>
      <c r="AI2370" s="17" t="str">
        <f>IF('Peer Comparison Tool'!$D$12="NR","",IF($C2370='Peer Comparison Tool'!$D$9,COUNT('CECL &lt;50B Database'!$AI$1:AI2369)+1,""))</f>
        <v/>
      </c>
    </row>
    <row r="2371" spans="29:35" x14ac:dyDescent="0.25">
      <c r="AC2371" s="16" t="str">
        <f t="shared" ref="AC2371:AC2434" si="222">IF(AND($G2371&gt;=10000000,$G2371&lt;50000000),$K2371,"")</f>
        <v/>
      </c>
      <c r="AD2371" s="16" t="str">
        <f t="shared" ref="AD2371:AD2434" si="223">IF(AND($G2371&gt;=5000000,$G2371&lt;9999999),$K2371,"")</f>
        <v/>
      </c>
      <c r="AE2371" s="16" t="str">
        <f t="shared" ref="AE2371:AE2434" si="224">IF(AND($G2371&gt;=1000000,$G2371&lt;4999999),$K2371,"")</f>
        <v/>
      </c>
      <c r="AF2371" s="16" t="str">
        <f t="shared" ref="AF2371:AF2434" si="225">IF(AND($G2371&gt;=500000,$G2371&lt;999999),$K2371,"")</f>
        <v/>
      </c>
      <c r="AG2371" s="16" t="str">
        <f t="shared" ref="AG2371:AG2434" si="226">IF(AND($G2371&gt;=100000,$G2371&lt;499999),$K2371,"")</f>
        <v/>
      </c>
      <c r="AH2371" s="16">
        <f t="shared" ref="AH2371:AH2434" si="227">IF(AND($G2371&gt;=0,$G2371&lt;99999),$K2371,"")</f>
        <v>0</v>
      </c>
      <c r="AI2371" s="17" t="str">
        <f>IF('Peer Comparison Tool'!$D$12="NR","",IF($C2371='Peer Comparison Tool'!$D$9,COUNT('CECL &lt;50B Database'!$AI$1:AI2370)+1,""))</f>
        <v/>
      </c>
    </row>
    <row r="2372" spans="29:35" x14ac:dyDescent="0.25">
      <c r="AC2372" s="16" t="str">
        <f t="shared" si="222"/>
        <v/>
      </c>
      <c r="AD2372" s="16" t="str">
        <f t="shared" si="223"/>
        <v/>
      </c>
      <c r="AE2372" s="16" t="str">
        <f t="shared" si="224"/>
        <v/>
      </c>
      <c r="AF2372" s="16" t="str">
        <f t="shared" si="225"/>
        <v/>
      </c>
      <c r="AG2372" s="16" t="str">
        <f t="shared" si="226"/>
        <v/>
      </c>
      <c r="AH2372" s="16">
        <f t="shared" si="227"/>
        <v>0</v>
      </c>
      <c r="AI2372" s="17" t="str">
        <f>IF('Peer Comparison Tool'!$D$12="NR","",IF($C2372='Peer Comparison Tool'!$D$9,COUNT('CECL &lt;50B Database'!$AI$1:AI2371)+1,""))</f>
        <v/>
      </c>
    </row>
    <row r="2373" spans="29:35" x14ac:dyDescent="0.25">
      <c r="AC2373" s="16" t="str">
        <f t="shared" si="222"/>
        <v/>
      </c>
      <c r="AD2373" s="16" t="str">
        <f t="shared" si="223"/>
        <v/>
      </c>
      <c r="AE2373" s="16" t="str">
        <f t="shared" si="224"/>
        <v/>
      </c>
      <c r="AF2373" s="16" t="str">
        <f t="shared" si="225"/>
        <v/>
      </c>
      <c r="AG2373" s="16" t="str">
        <f t="shared" si="226"/>
        <v/>
      </c>
      <c r="AH2373" s="16">
        <f t="shared" si="227"/>
        <v>0</v>
      </c>
      <c r="AI2373" s="17" t="str">
        <f>IF('Peer Comparison Tool'!$D$12="NR","",IF($C2373='Peer Comparison Tool'!$D$9,COUNT('CECL &lt;50B Database'!$AI$1:AI2372)+1,""))</f>
        <v/>
      </c>
    </row>
    <row r="2374" spans="29:35" x14ac:dyDescent="0.25">
      <c r="AC2374" s="16" t="str">
        <f t="shared" si="222"/>
        <v/>
      </c>
      <c r="AD2374" s="16" t="str">
        <f t="shared" si="223"/>
        <v/>
      </c>
      <c r="AE2374" s="16" t="str">
        <f t="shared" si="224"/>
        <v/>
      </c>
      <c r="AF2374" s="16" t="str">
        <f t="shared" si="225"/>
        <v/>
      </c>
      <c r="AG2374" s="16" t="str">
        <f t="shared" si="226"/>
        <v/>
      </c>
      <c r="AH2374" s="16">
        <f t="shared" si="227"/>
        <v>0</v>
      </c>
      <c r="AI2374" s="17" t="str">
        <f>IF('Peer Comparison Tool'!$D$12="NR","",IF($C2374='Peer Comparison Tool'!$D$9,COUNT('CECL &lt;50B Database'!$AI$1:AI2373)+1,""))</f>
        <v/>
      </c>
    </row>
    <row r="2375" spans="29:35" x14ac:dyDescent="0.25">
      <c r="AC2375" s="16" t="str">
        <f t="shared" si="222"/>
        <v/>
      </c>
      <c r="AD2375" s="16" t="str">
        <f t="shared" si="223"/>
        <v/>
      </c>
      <c r="AE2375" s="16" t="str">
        <f t="shared" si="224"/>
        <v/>
      </c>
      <c r="AF2375" s="16" t="str">
        <f t="shared" si="225"/>
        <v/>
      </c>
      <c r="AG2375" s="16" t="str">
        <f t="shared" si="226"/>
        <v/>
      </c>
      <c r="AH2375" s="16">
        <f t="shared" si="227"/>
        <v>0</v>
      </c>
      <c r="AI2375" s="17" t="str">
        <f>IF('Peer Comparison Tool'!$D$12="NR","",IF($C2375='Peer Comparison Tool'!$D$9,COUNT('CECL &lt;50B Database'!$AI$1:AI2374)+1,""))</f>
        <v/>
      </c>
    </row>
    <row r="2376" spans="29:35" x14ac:dyDescent="0.25">
      <c r="AC2376" s="16" t="str">
        <f t="shared" si="222"/>
        <v/>
      </c>
      <c r="AD2376" s="16" t="str">
        <f t="shared" si="223"/>
        <v/>
      </c>
      <c r="AE2376" s="16" t="str">
        <f t="shared" si="224"/>
        <v/>
      </c>
      <c r="AF2376" s="16" t="str">
        <f t="shared" si="225"/>
        <v/>
      </c>
      <c r="AG2376" s="16" t="str">
        <f t="shared" si="226"/>
        <v/>
      </c>
      <c r="AH2376" s="16">
        <f t="shared" si="227"/>
        <v>0</v>
      </c>
      <c r="AI2376" s="17" t="str">
        <f>IF('Peer Comparison Tool'!$D$12="NR","",IF($C2376='Peer Comparison Tool'!$D$9,COUNT('CECL &lt;50B Database'!$AI$1:AI2375)+1,""))</f>
        <v/>
      </c>
    </row>
    <row r="2377" spans="29:35" x14ac:dyDescent="0.25">
      <c r="AC2377" s="16" t="str">
        <f t="shared" si="222"/>
        <v/>
      </c>
      <c r="AD2377" s="16" t="str">
        <f t="shared" si="223"/>
        <v/>
      </c>
      <c r="AE2377" s="16" t="str">
        <f t="shared" si="224"/>
        <v/>
      </c>
      <c r="AF2377" s="16" t="str">
        <f t="shared" si="225"/>
        <v/>
      </c>
      <c r="AG2377" s="16" t="str">
        <f t="shared" si="226"/>
        <v/>
      </c>
      <c r="AH2377" s="16">
        <f t="shared" si="227"/>
        <v>0</v>
      </c>
      <c r="AI2377" s="17" t="str">
        <f>IF('Peer Comparison Tool'!$D$12="NR","",IF($C2377='Peer Comparison Tool'!$D$9,COUNT('CECL &lt;50B Database'!$AI$1:AI2376)+1,""))</f>
        <v/>
      </c>
    </row>
    <row r="2378" spans="29:35" x14ac:dyDescent="0.25">
      <c r="AC2378" s="16" t="str">
        <f t="shared" si="222"/>
        <v/>
      </c>
      <c r="AD2378" s="16" t="str">
        <f t="shared" si="223"/>
        <v/>
      </c>
      <c r="AE2378" s="16" t="str">
        <f t="shared" si="224"/>
        <v/>
      </c>
      <c r="AF2378" s="16" t="str">
        <f t="shared" si="225"/>
        <v/>
      </c>
      <c r="AG2378" s="16" t="str">
        <f t="shared" si="226"/>
        <v/>
      </c>
      <c r="AH2378" s="16">
        <f t="shared" si="227"/>
        <v>0</v>
      </c>
      <c r="AI2378" s="17" t="str">
        <f>IF('Peer Comparison Tool'!$D$12="NR","",IF($C2378='Peer Comparison Tool'!$D$9,COUNT('CECL &lt;50B Database'!$AI$1:AI2377)+1,""))</f>
        <v/>
      </c>
    </row>
    <row r="2379" spans="29:35" x14ac:dyDescent="0.25">
      <c r="AC2379" s="16" t="str">
        <f t="shared" si="222"/>
        <v/>
      </c>
      <c r="AD2379" s="16" t="str">
        <f t="shared" si="223"/>
        <v/>
      </c>
      <c r="AE2379" s="16" t="str">
        <f t="shared" si="224"/>
        <v/>
      </c>
      <c r="AF2379" s="16" t="str">
        <f t="shared" si="225"/>
        <v/>
      </c>
      <c r="AG2379" s="16" t="str">
        <f t="shared" si="226"/>
        <v/>
      </c>
      <c r="AH2379" s="16">
        <f t="shared" si="227"/>
        <v>0</v>
      </c>
      <c r="AI2379" s="17" t="str">
        <f>IF('Peer Comparison Tool'!$D$12="NR","",IF($C2379='Peer Comparison Tool'!$D$9,COUNT('CECL &lt;50B Database'!$AI$1:AI2378)+1,""))</f>
        <v/>
      </c>
    </row>
    <row r="2380" spans="29:35" x14ac:dyDescent="0.25">
      <c r="AC2380" s="16" t="str">
        <f t="shared" si="222"/>
        <v/>
      </c>
      <c r="AD2380" s="16" t="str">
        <f t="shared" si="223"/>
        <v/>
      </c>
      <c r="AE2380" s="16" t="str">
        <f t="shared" si="224"/>
        <v/>
      </c>
      <c r="AF2380" s="16" t="str">
        <f t="shared" si="225"/>
        <v/>
      </c>
      <c r="AG2380" s="16" t="str">
        <f t="shared" si="226"/>
        <v/>
      </c>
      <c r="AH2380" s="16">
        <f t="shared" si="227"/>
        <v>0</v>
      </c>
      <c r="AI2380" s="17" t="str">
        <f>IF('Peer Comparison Tool'!$D$12="NR","",IF($C2380='Peer Comparison Tool'!$D$9,COUNT('CECL &lt;50B Database'!$AI$1:AI2379)+1,""))</f>
        <v/>
      </c>
    </row>
    <row r="2381" spans="29:35" x14ac:dyDescent="0.25">
      <c r="AC2381" s="16" t="str">
        <f t="shared" si="222"/>
        <v/>
      </c>
      <c r="AD2381" s="16" t="str">
        <f t="shared" si="223"/>
        <v/>
      </c>
      <c r="AE2381" s="16" t="str">
        <f t="shared" si="224"/>
        <v/>
      </c>
      <c r="AF2381" s="16" t="str">
        <f t="shared" si="225"/>
        <v/>
      </c>
      <c r="AG2381" s="16" t="str">
        <f t="shared" si="226"/>
        <v/>
      </c>
      <c r="AH2381" s="16">
        <f t="shared" si="227"/>
        <v>0</v>
      </c>
      <c r="AI2381" s="17" t="str">
        <f>IF('Peer Comparison Tool'!$D$12="NR","",IF($C2381='Peer Comparison Tool'!$D$9,COUNT('CECL &lt;50B Database'!$AI$1:AI2380)+1,""))</f>
        <v/>
      </c>
    </row>
    <row r="2382" spans="29:35" x14ac:dyDescent="0.25">
      <c r="AC2382" s="16" t="str">
        <f t="shared" si="222"/>
        <v/>
      </c>
      <c r="AD2382" s="16" t="str">
        <f t="shared" si="223"/>
        <v/>
      </c>
      <c r="AE2382" s="16" t="str">
        <f t="shared" si="224"/>
        <v/>
      </c>
      <c r="AF2382" s="16" t="str">
        <f t="shared" si="225"/>
        <v/>
      </c>
      <c r="AG2382" s="16" t="str">
        <f t="shared" si="226"/>
        <v/>
      </c>
      <c r="AH2382" s="16">
        <f t="shared" si="227"/>
        <v>0</v>
      </c>
      <c r="AI2382" s="17" t="str">
        <f>IF('Peer Comparison Tool'!$D$12="NR","",IF($C2382='Peer Comparison Tool'!$D$9,COUNT('CECL &lt;50B Database'!$AI$1:AI2381)+1,""))</f>
        <v/>
      </c>
    </row>
    <row r="2383" spans="29:35" x14ac:dyDescent="0.25">
      <c r="AC2383" s="16" t="str">
        <f t="shared" si="222"/>
        <v/>
      </c>
      <c r="AD2383" s="16" t="str">
        <f t="shared" si="223"/>
        <v/>
      </c>
      <c r="AE2383" s="16" t="str">
        <f t="shared" si="224"/>
        <v/>
      </c>
      <c r="AF2383" s="16" t="str">
        <f t="shared" si="225"/>
        <v/>
      </c>
      <c r="AG2383" s="16" t="str">
        <f t="shared" si="226"/>
        <v/>
      </c>
      <c r="AH2383" s="16">
        <f t="shared" si="227"/>
        <v>0</v>
      </c>
      <c r="AI2383" s="17" t="str">
        <f>IF('Peer Comparison Tool'!$D$12="NR","",IF($C2383='Peer Comparison Tool'!$D$9,COUNT('CECL &lt;50B Database'!$AI$1:AI2382)+1,""))</f>
        <v/>
      </c>
    </row>
    <row r="2384" spans="29:35" x14ac:dyDescent="0.25">
      <c r="AC2384" s="16" t="str">
        <f t="shared" si="222"/>
        <v/>
      </c>
      <c r="AD2384" s="16" t="str">
        <f t="shared" si="223"/>
        <v/>
      </c>
      <c r="AE2384" s="16" t="str">
        <f t="shared" si="224"/>
        <v/>
      </c>
      <c r="AF2384" s="16" t="str">
        <f t="shared" si="225"/>
        <v/>
      </c>
      <c r="AG2384" s="16" t="str">
        <f t="shared" si="226"/>
        <v/>
      </c>
      <c r="AH2384" s="16">
        <f t="shared" si="227"/>
        <v>0</v>
      </c>
      <c r="AI2384" s="17" t="str">
        <f>IF('Peer Comparison Tool'!$D$12="NR","",IF($C2384='Peer Comparison Tool'!$D$9,COUNT('CECL &lt;50B Database'!$AI$1:AI2383)+1,""))</f>
        <v/>
      </c>
    </row>
    <row r="2385" spans="29:35" x14ac:dyDescent="0.25">
      <c r="AC2385" s="16" t="str">
        <f t="shared" si="222"/>
        <v/>
      </c>
      <c r="AD2385" s="16" t="str">
        <f t="shared" si="223"/>
        <v/>
      </c>
      <c r="AE2385" s="16" t="str">
        <f t="shared" si="224"/>
        <v/>
      </c>
      <c r="AF2385" s="16" t="str">
        <f t="shared" si="225"/>
        <v/>
      </c>
      <c r="AG2385" s="16" t="str">
        <f t="shared" si="226"/>
        <v/>
      </c>
      <c r="AH2385" s="16">
        <f t="shared" si="227"/>
        <v>0</v>
      </c>
      <c r="AI2385" s="17" t="str">
        <f>IF('Peer Comparison Tool'!$D$12="NR","",IF($C2385='Peer Comparison Tool'!$D$9,COUNT('CECL &lt;50B Database'!$AI$1:AI2384)+1,""))</f>
        <v/>
      </c>
    </row>
    <row r="2386" spans="29:35" x14ac:dyDescent="0.25">
      <c r="AC2386" s="16" t="str">
        <f t="shared" si="222"/>
        <v/>
      </c>
      <c r="AD2386" s="16" t="str">
        <f t="shared" si="223"/>
        <v/>
      </c>
      <c r="AE2386" s="16" t="str">
        <f t="shared" si="224"/>
        <v/>
      </c>
      <c r="AF2386" s="16" t="str">
        <f t="shared" si="225"/>
        <v/>
      </c>
      <c r="AG2386" s="16" t="str">
        <f t="shared" si="226"/>
        <v/>
      </c>
      <c r="AH2386" s="16">
        <f t="shared" si="227"/>
        <v>0</v>
      </c>
      <c r="AI2386" s="17" t="str">
        <f>IF('Peer Comparison Tool'!$D$12="NR","",IF($C2386='Peer Comparison Tool'!$D$9,COUNT('CECL &lt;50B Database'!$AI$1:AI2385)+1,""))</f>
        <v/>
      </c>
    </row>
    <row r="2387" spans="29:35" x14ac:dyDescent="0.25">
      <c r="AC2387" s="16" t="str">
        <f t="shared" si="222"/>
        <v/>
      </c>
      <c r="AD2387" s="16" t="str">
        <f t="shared" si="223"/>
        <v/>
      </c>
      <c r="AE2387" s="16" t="str">
        <f t="shared" si="224"/>
        <v/>
      </c>
      <c r="AF2387" s="16" t="str">
        <f t="shared" si="225"/>
        <v/>
      </c>
      <c r="AG2387" s="16" t="str">
        <f t="shared" si="226"/>
        <v/>
      </c>
      <c r="AH2387" s="16">
        <f t="shared" si="227"/>
        <v>0</v>
      </c>
      <c r="AI2387" s="17" t="str">
        <f>IF('Peer Comparison Tool'!$D$12="NR","",IF($C2387='Peer Comparison Tool'!$D$9,COUNT('CECL &lt;50B Database'!$AI$1:AI2386)+1,""))</f>
        <v/>
      </c>
    </row>
    <row r="2388" spans="29:35" x14ac:dyDescent="0.25">
      <c r="AC2388" s="16" t="str">
        <f t="shared" si="222"/>
        <v/>
      </c>
      <c r="AD2388" s="16" t="str">
        <f t="shared" si="223"/>
        <v/>
      </c>
      <c r="AE2388" s="16" t="str">
        <f t="shared" si="224"/>
        <v/>
      </c>
      <c r="AF2388" s="16" t="str">
        <f t="shared" si="225"/>
        <v/>
      </c>
      <c r="AG2388" s="16" t="str">
        <f t="shared" si="226"/>
        <v/>
      </c>
      <c r="AH2388" s="16">
        <f t="shared" si="227"/>
        <v>0</v>
      </c>
      <c r="AI2388" s="17" t="str">
        <f>IF('Peer Comparison Tool'!$D$12="NR","",IF($C2388='Peer Comparison Tool'!$D$9,COUNT('CECL &lt;50B Database'!$AI$1:AI2387)+1,""))</f>
        <v/>
      </c>
    </row>
    <row r="2389" spans="29:35" x14ac:dyDescent="0.25">
      <c r="AC2389" s="16" t="str">
        <f t="shared" si="222"/>
        <v/>
      </c>
      <c r="AD2389" s="16" t="str">
        <f t="shared" si="223"/>
        <v/>
      </c>
      <c r="AE2389" s="16" t="str">
        <f t="shared" si="224"/>
        <v/>
      </c>
      <c r="AF2389" s="16" t="str">
        <f t="shared" si="225"/>
        <v/>
      </c>
      <c r="AG2389" s="16" t="str">
        <f t="shared" si="226"/>
        <v/>
      </c>
      <c r="AH2389" s="16">
        <f t="shared" si="227"/>
        <v>0</v>
      </c>
      <c r="AI2389" s="17" t="str">
        <f>IF('Peer Comparison Tool'!$D$12="NR","",IF($C2389='Peer Comparison Tool'!$D$9,COUNT('CECL &lt;50B Database'!$AI$1:AI2388)+1,""))</f>
        <v/>
      </c>
    </row>
    <row r="2390" spans="29:35" x14ac:dyDescent="0.25">
      <c r="AC2390" s="16" t="str">
        <f t="shared" si="222"/>
        <v/>
      </c>
      <c r="AD2390" s="16" t="str">
        <f t="shared" si="223"/>
        <v/>
      </c>
      <c r="AE2390" s="16" t="str">
        <f t="shared" si="224"/>
        <v/>
      </c>
      <c r="AF2390" s="16" t="str">
        <f t="shared" si="225"/>
        <v/>
      </c>
      <c r="AG2390" s="16" t="str">
        <f t="shared" si="226"/>
        <v/>
      </c>
      <c r="AH2390" s="16">
        <f t="shared" si="227"/>
        <v>0</v>
      </c>
      <c r="AI2390" s="17" t="str">
        <f>IF('Peer Comparison Tool'!$D$12="NR","",IF($C2390='Peer Comparison Tool'!$D$9,COUNT('CECL &lt;50B Database'!$AI$1:AI2389)+1,""))</f>
        <v/>
      </c>
    </row>
    <row r="2391" spans="29:35" x14ac:dyDescent="0.25">
      <c r="AC2391" s="16" t="str">
        <f t="shared" si="222"/>
        <v/>
      </c>
      <c r="AD2391" s="16" t="str">
        <f t="shared" si="223"/>
        <v/>
      </c>
      <c r="AE2391" s="16" t="str">
        <f t="shared" si="224"/>
        <v/>
      </c>
      <c r="AF2391" s="16" t="str">
        <f t="shared" si="225"/>
        <v/>
      </c>
      <c r="AG2391" s="16" t="str">
        <f t="shared" si="226"/>
        <v/>
      </c>
      <c r="AH2391" s="16">
        <f t="shared" si="227"/>
        <v>0</v>
      </c>
      <c r="AI2391" s="17" t="str">
        <f>IF('Peer Comparison Tool'!$D$12="NR","",IF($C2391='Peer Comparison Tool'!$D$9,COUNT('CECL &lt;50B Database'!$AI$1:AI2390)+1,""))</f>
        <v/>
      </c>
    </row>
    <row r="2392" spans="29:35" x14ac:dyDescent="0.25">
      <c r="AC2392" s="16" t="str">
        <f t="shared" si="222"/>
        <v/>
      </c>
      <c r="AD2392" s="16" t="str">
        <f t="shared" si="223"/>
        <v/>
      </c>
      <c r="AE2392" s="16" t="str">
        <f t="shared" si="224"/>
        <v/>
      </c>
      <c r="AF2392" s="16" t="str">
        <f t="shared" si="225"/>
        <v/>
      </c>
      <c r="AG2392" s="16" t="str">
        <f t="shared" si="226"/>
        <v/>
      </c>
      <c r="AH2392" s="16">
        <f t="shared" si="227"/>
        <v>0</v>
      </c>
      <c r="AI2392" s="17" t="str">
        <f>IF('Peer Comparison Tool'!$D$12="NR","",IF($C2392='Peer Comparison Tool'!$D$9,COUNT('CECL &lt;50B Database'!$AI$1:AI2391)+1,""))</f>
        <v/>
      </c>
    </row>
    <row r="2393" spans="29:35" x14ac:dyDescent="0.25">
      <c r="AC2393" s="16" t="str">
        <f t="shared" si="222"/>
        <v/>
      </c>
      <c r="AD2393" s="16" t="str">
        <f t="shared" si="223"/>
        <v/>
      </c>
      <c r="AE2393" s="16" t="str">
        <f t="shared" si="224"/>
        <v/>
      </c>
      <c r="AF2393" s="16" t="str">
        <f t="shared" si="225"/>
        <v/>
      </c>
      <c r="AG2393" s="16" t="str">
        <f t="shared" si="226"/>
        <v/>
      </c>
      <c r="AH2393" s="16">
        <f t="shared" si="227"/>
        <v>0</v>
      </c>
      <c r="AI2393" s="17" t="str">
        <f>IF('Peer Comparison Tool'!$D$12="NR","",IF($C2393='Peer Comparison Tool'!$D$9,COUNT('CECL &lt;50B Database'!$AI$1:AI2392)+1,""))</f>
        <v/>
      </c>
    </row>
    <row r="2394" spans="29:35" x14ac:dyDescent="0.25">
      <c r="AC2394" s="16" t="str">
        <f t="shared" si="222"/>
        <v/>
      </c>
      <c r="AD2394" s="16" t="str">
        <f t="shared" si="223"/>
        <v/>
      </c>
      <c r="AE2394" s="16" t="str">
        <f t="shared" si="224"/>
        <v/>
      </c>
      <c r="AF2394" s="16" t="str">
        <f t="shared" si="225"/>
        <v/>
      </c>
      <c r="AG2394" s="16" t="str">
        <f t="shared" si="226"/>
        <v/>
      </c>
      <c r="AH2394" s="16">
        <f t="shared" si="227"/>
        <v>0</v>
      </c>
      <c r="AI2394" s="17" t="str">
        <f>IF('Peer Comparison Tool'!$D$12="NR","",IF($C2394='Peer Comparison Tool'!$D$9,COUNT('CECL &lt;50B Database'!$AI$1:AI2393)+1,""))</f>
        <v/>
      </c>
    </row>
    <row r="2395" spans="29:35" x14ac:dyDescent="0.25">
      <c r="AC2395" s="16" t="str">
        <f t="shared" si="222"/>
        <v/>
      </c>
      <c r="AD2395" s="16" t="str">
        <f t="shared" si="223"/>
        <v/>
      </c>
      <c r="AE2395" s="16" t="str">
        <f t="shared" si="224"/>
        <v/>
      </c>
      <c r="AF2395" s="16" t="str">
        <f t="shared" si="225"/>
        <v/>
      </c>
      <c r="AG2395" s="16" t="str">
        <f t="shared" si="226"/>
        <v/>
      </c>
      <c r="AH2395" s="16">
        <f t="shared" si="227"/>
        <v>0</v>
      </c>
      <c r="AI2395" s="17" t="str">
        <f>IF('Peer Comparison Tool'!$D$12="NR","",IF($C2395='Peer Comparison Tool'!$D$9,COUNT('CECL &lt;50B Database'!$AI$1:AI2394)+1,""))</f>
        <v/>
      </c>
    </row>
    <row r="2396" spans="29:35" x14ac:dyDescent="0.25">
      <c r="AC2396" s="16" t="str">
        <f t="shared" si="222"/>
        <v/>
      </c>
      <c r="AD2396" s="16" t="str">
        <f t="shared" si="223"/>
        <v/>
      </c>
      <c r="AE2396" s="16" t="str">
        <f t="shared" si="224"/>
        <v/>
      </c>
      <c r="AF2396" s="16" t="str">
        <f t="shared" si="225"/>
        <v/>
      </c>
      <c r="AG2396" s="16" t="str">
        <f t="shared" si="226"/>
        <v/>
      </c>
      <c r="AH2396" s="16">
        <f t="shared" si="227"/>
        <v>0</v>
      </c>
      <c r="AI2396" s="17" t="str">
        <f>IF('Peer Comparison Tool'!$D$12="NR","",IF($C2396='Peer Comparison Tool'!$D$9,COUNT('CECL &lt;50B Database'!$AI$1:AI2395)+1,""))</f>
        <v/>
      </c>
    </row>
    <row r="2397" spans="29:35" x14ac:dyDescent="0.25">
      <c r="AC2397" s="16" t="str">
        <f t="shared" si="222"/>
        <v/>
      </c>
      <c r="AD2397" s="16" t="str">
        <f t="shared" si="223"/>
        <v/>
      </c>
      <c r="AE2397" s="16" t="str">
        <f t="shared" si="224"/>
        <v/>
      </c>
      <c r="AF2397" s="16" t="str">
        <f t="shared" si="225"/>
        <v/>
      </c>
      <c r="AG2397" s="16" t="str">
        <f t="shared" si="226"/>
        <v/>
      </c>
      <c r="AH2397" s="16">
        <f t="shared" si="227"/>
        <v>0</v>
      </c>
      <c r="AI2397" s="17" t="str">
        <f>IF('Peer Comparison Tool'!$D$12="NR","",IF($C2397='Peer Comparison Tool'!$D$9,COUNT('CECL &lt;50B Database'!$AI$1:AI2396)+1,""))</f>
        <v/>
      </c>
    </row>
    <row r="2398" spans="29:35" x14ac:dyDescent="0.25">
      <c r="AC2398" s="16" t="str">
        <f t="shared" si="222"/>
        <v/>
      </c>
      <c r="AD2398" s="16" t="str">
        <f t="shared" si="223"/>
        <v/>
      </c>
      <c r="AE2398" s="16" t="str">
        <f t="shared" si="224"/>
        <v/>
      </c>
      <c r="AF2398" s="16" t="str">
        <f t="shared" si="225"/>
        <v/>
      </c>
      <c r="AG2398" s="16" t="str">
        <f t="shared" si="226"/>
        <v/>
      </c>
      <c r="AH2398" s="16">
        <f t="shared" si="227"/>
        <v>0</v>
      </c>
      <c r="AI2398" s="17" t="str">
        <f>IF('Peer Comparison Tool'!$D$12="NR","",IF($C2398='Peer Comparison Tool'!$D$9,COUNT('CECL &lt;50B Database'!$AI$1:AI2397)+1,""))</f>
        <v/>
      </c>
    </row>
    <row r="2399" spans="29:35" x14ac:dyDescent="0.25">
      <c r="AC2399" s="16" t="str">
        <f t="shared" si="222"/>
        <v/>
      </c>
      <c r="AD2399" s="16" t="str">
        <f t="shared" si="223"/>
        <v/>
      </c>
      <c r="AE2399" s="16" t="str">
        <f t="shared" si="224"/>
        <v/>
      </c>
      <c r="AF2399" s="16" t="str">
        <f t="shared" si="225"/>
        <v/>
      </c>
      <c r="AG2399" s="16" t="str">
        <f t="shared" si="226"/>
        <v/>
      </c>
      <c r="AH2399" s="16">
        <f t="shared" si="227"/>
        <v>0</v>
      </c>
      <c r="AI2399" s="17" t="str">
        <f>IF('Peer Comparison Tool'!$D$12="NR","",IF($C2399='Peer Comparison Tool'!$D$9,COUNT('CECL &lt;50B Database'!$AI$1:AI2398)+1,""))</f>
        <v/>
      </c>
    </row>
    <row r="2400" spans="29:35" x14ac:dyDescent="0.25">
      <c r="AC2400" s="16" t="str">
        <f t="shared" si="222"/>
        <v/>
      </c>
      <c r="AD2400" s="16" t="str">
        <f t="shared" si="223"/>
        <v/>
      </c>
      <c r="AE2400" s="16" t="str">
        <f t="shared" si="224"/>
        <v/>
      </c>
      <c r="AF2400" s="16" t="str">
        <f t="shared" si="225"/>
        <v/>
      </c>
      <c r="AG2400" s="16" t="str">
        <f t="shared" si="226"/>
        <v/>
      </c>
      <c r="AH2400" s="16">
        <f t="shared" si="227"/>
        <v>0</v>
      </c>
      <c r="AI2400" s="17" t="str">
        <f>IF('Peer Comparison Tool'!$D$12="NR","",IF($C2400='Peer Comparison Tool'!$D$9,COUNT('CECL &lt;50B Database'!$AI$1:AI2399)+1,""))</f>
        <v/>
      </c>
    </row>
    <row r="2401" spans="29:35" x14ac:dyDescent="0.25">
      <c r="AC2401" s="16" t="str">
        <f t="shared" si="222"/>
        <v/>
      </c>
      <c r="AD2401" s="16" t="str">
        <f t="shared" si="223"/>
        <v/>
      </c>
      <c r="AE2401" s="16" t="str">
        <f t="shared" si="224"/>
        <v/>
      </c>
      <c r="AF2401" s="16" t="str">
        <f t="shared" si="225"/>
        <v/>
      </c>
      <c r="AG2401" s="16" t="str">
        <f t="shared" si="226"/>
        <v/>
      </c>
      <c r="AH2401" s="16">
        <f t="shared" si="227"/>
        <v>0</v>
      </c>
      <c r="AI2401" s="17" t="str">
        <f>IF('Peer Comparison Tool'!$D$12="NR","",IF($C2401='Peer Comparison Tool'!$D$9,COUNT('CECL &lt;50B Database'!$AI$1:AI2400)+1,""))</f>
        <v/>
      </c>
    </row>
    <row r="2402" spans="29:35" x14ac:dyDescent="0.25">
      <c r="AC2402" s="16" t="str">
        <f t="shared" si="222"/>
        <v/>
      </c>
      <c r="AD2402" s="16" t="str">
        <f t="shared" si="223"/>
        <v/>
      </c>
      <c r="AE2402" s="16" t="str">
        <f t="shared" si="224"/>
        <v/>
      </c>
      <c r="AF2402" s="16" t="str">
        <f t="shared" si="225"/>
        <v/>
      </c>
      <c r="AG2402" s="16" t="str">
        <f t="shared" si="226"/>
        <v/>
      </c>
      <c r="AH2402" s="16">
        <f t="shared" si="227"/>
        <v>0</v>
      </c>
      <c r="AI2402" s="17" t="str">
        <f>IF('Peer Comparison Tool'!$D$12="NR","",IF($C2402='Peer Comparison Tool'!$D$9,COUNT('CECL &lt;50B Database'!$AI$1:AI2401)+1,""))</f>
        <v/>
      </c>
    </row>
    <row r="2403" spans="29:35" x14ac:dyDescent="0.25">
      <c r="AC2403" s="16" t="str">
        <f t="shared" si="222"/>
        <v/>
      </c>
      <c r="AD2403" s="16" t="str">
        <f t="shared" si="223"/>
        <v/>
      </c>
      <c r="AE2403" s="16" t="str">
        <f t="shared" si="224"/>
        <v/>
      </c>
      <c r="AF2403" s="16" t="str">
        <f t="shared" si="225"/>
        <v/>
      </c>
      <c r="AG2403" s="16" t="str">
        <f t="shared" si="226"/>
        <v/>
      </c>
      <c r="AH2403" s="16">
        <f t="shared" si="227"/>
        <v>0</v>
      </c>
      <c r="AI2403" s="17" t="str">
        <f>IF('Peer Comparison Tool'!$D$12="NR","",IF($C2403='Peer Comparison Tool'!$D$9,COUNT('CECL &lt;50B Database'!$AI$1:AI2402)+1,""))</f>
        <v/>
      </c>
    </row>
    <row r="2404" spans="29:35" x14ac:dyDescent="0.25">
      <c r="AC2404" s="16" t="str">
        <f t="shared" si="222"/>
        <v/>
      </c>
      <c r="AD2404" s="16" t="str">
        <f t="shared" si="223"/>
        <v/>
      </c>
      <c r="AE2404" s="16" t="str">
        <f t="shared" si="224"/>
        <v/>
      </c>
      <c r="AF2404" s="16" t="str">
        <f t="shared" si="225"/>
        <v/>
      </c>
      <c r="AG2404" s="16" t="str">
        <f t="shared" si="226"/>
        <v/>
      </c>
      <c r="AH2404" s="16">
        <f t="shared" si="227"/>
        <v>0</v>
      </c>
      <c r="AI2404" s="17" t="str">
        <f>IF('Peer Comparison Tool'!$D$12="NR","",IF($C2404='Peer Comparison Tool'!$D$9,COUNT('CECL &lt;50B Database'!$AI$1:AI2403)+1,""))</f>
        <v/>
      </c>
    </row>
    <row r="2405" spans="29:35" x14ac:dyDescent="0.25">
      <c r="AC2405" s="16" t="str">
        <f t="shared" si="222"/>
        <v/>
      </c>
      <c r="AD2405" s="16" t="str">
        <f t="shared" si="223"/>
        <v/>
      </c>
      <c r="AE2405" s="16" t="str">
        <f t="shared" si="224"/>
        <v/>
      </c>
      <c r="AF2405" s="16" t="str">
        <f t="shared" si="225"/>
        <v/>
      </c>
      <c r="AG2405" s="16" t="str">
        <f t="shared" si="226"/>
        <v/>
      </c>
      <c r="AH2405" s="16">
        <f t="shared" si="227"/>
        <v>0</v>
      </c>
      <c r="AI2405" s="17" t="str">
        <f>IF('Peer Comparison Tool'!$D$12="NR","",IF($C2405='Peer Comparison Tool'!$D$9,COUNT('CECL &lt;50B Database'!$AI$1:AI2404)+1,""))</f>
        <v/>
      </c>
    </row>
    <row r="2406" spans="29:35" x14ac:dyDescent="0.25">
      <c r="AC2406" s="16" t="str">
        <f t="shared" si="222"/>
        <v/>
      </c>
      <c r="AD2406" s="16" t="str">
        <f t="shared" si="223"/>
        <v/>
      </c>
      <c r="AE2406" s="16" t="str">
        <f t="shared" si="224"/>
        <v/>
      </c>
      <c r="AF2406" s="16" t="str">
        <f t="shared" si="225"/>
        <v/>
      </c>
      <c r="AG2406" s="16" t="str">
        <f t="shared" si="226"/>
        <v/>
      </c>
      <c r="AH2406" s="16">
        <f t="shared" si="227"/>
        <v>0</v>
      </c>
      <c r="AI2406" s="17" t="str">
        <f>IF('Peer Comparison Tool'!$D$12="NR","",IF($C2406='Peer Comparison Tool'!$D$9,COUNT('CECL &lt;50B Database'!$AI$1:AI2405)+1,""))</f>
        <v/>
      </c>
    </row>
    <row r="2407" spans="29:35" x14ac:dyDescent="0.25">
      <c r="AC2407" s="16" t="str">
        <f t="shared" si="222"/>
        <v/>
      </c>
      <c r="AD2407" s="16" t="str">
        <f t="shared" si="223"/>
        <v/>
      </c>
      <c r="AE2407" s="16" t="str">
        <f t="shared" si="224"/>
        <v/>
      </c>
      <c r="AF2407" s="16" t="str">
        <f t="shared" si="225"/>
        <v/>
      </c>
      <c r="AG2407" s="16" t="str">
        <f t="shared" si="226"/>
        <v/>
      </c>
      <c r="AH2407" s="16">
        <f t="shared" si="227"/>
        <v>0</v>
      </c>
      <c r="AI2407" s="17" t="str">
        <f>IF('Peer Comparison Tool'!$D$12="NR","",IF($C2407='Peer Comparison Tool'!$D$9,COUNT('CECL &lt;50B Database'!$AI$1:AI2406)+1,""))</f>
        <v/>
      </c>
    </row>
    <row r="2408" spans="29:35" x14ac:dyDescent="0.25">
      <c r="AC2408" s="16" t="str">
        <f t="shared" si="222"/>
        <v/>
      </c>
      <c r="AD2408" s="16" t="str">
        <f t="shared" si="223"/>
        <v/>
      </c>
      <c r="AE2408" s="16" t="str">
        <f t="shared" si="224"/>
        <v/>
      </c>
      <c r="AF2408" s="16" t="str">
        <f t="shared" si="225"/>
        <v/>
      </c>
      <c r="AG2408" s="16" t="str">
        <f t="shared" si="226"/>
        <v/>
      </c>
      <c r="AH2408" s="16">
        <f t="shared" si="227"/>
        <v>0</v>
      </c>
      <c r="AI2408" s="17" t="str">
        <f>IF('Peer Comparison Tool'!$D$12="NR","",IF($C2408='Peer Comparison Tool'!$D$9,COUNT('CECL &lt;50B Database'!$AI$1:AI2407)+1,""))</f>
        <v/>
      </c>
    </row>
    <row r="2409" spans="29:35" x14ac:dyDescent="0.25">
      <c r="AC2409" s="16" t="str">
        <f t="shared" si="222"/>
        <v/>
      </c>
      <c r="AD2409" s="16" t="str">
        <f t="shared" si="223"/>
        <v/>
      </c>
      <c r="AE2409" s="16" t="str">
        <f t="shared" si="224"/>
        <v/>
      </c>
      <c r="AF2409" s="16" t="str">
        <f t="shared" si="225"/>
        <v/>
      </c>
      <c r="AG2409" s="16" t="str">
        <f t="shared" si="226"/>
        <v/>
      </c>
      <c r="AH2409" s="16">
        <f t="shared" si="227"/>
        <v>0</v>
      </c>
      <c r="AI2409" s="17" t="str">
        <f>IF('Peer Comparison Tool'!$D$12="NR","",IF($C2409='Peer Comparison Tool'!$D$9,COUNT('CECL &lt;50B Database'!$AI$1:AI2408)+1,""))</f>
        <v/>
      </c>
    </row>
    <row r="2410" spans="29:35" x14ac:dyDescent="0.25">
      <c r="AC2410" s="16" t="str">
        <f t="shared" si="222"/>
        <v/>
      </c>
      <c r="AD2410" s="16" t="str">
        <f t="shared" si="223"/>
        <v/>
      </c>
      <c r="AE2410" s="16" t="str">
        <f t="shared" si="224"/>
        <v/>
      </c>
      <c r="AF2410" s="16" t="str">
        <f t="shared" si="225"/>
        <v/>
      </c>
      <c r="AG2410" s="16" t="str">
        <f t="shared" si="226"/>
        <v/>
      </c>
      <c r="AH2410" s="16">
        <f t="shared" si="227"/>
        <v>0</v>
      </c>
      <c r="AI2410" s="17" t="str">
        <f>IF('Peer Comparison Tool'!$D$12="NR","",IF($C2410='Peer Comparison Tool'!$D$9,COUNT('CECL &lt;50B Database'!$AI$1:AI2409)+1,""))</f>
        <v/>
      </c>
    </row>
    <row r="2411" spans="29:35" x14ac:dyDescent="0.25">
      <c r="AC2411" s="16" t="str">
        <f t="shared" si="222"/>
        <v/>
      </c>
      <c r="AD2411" s="16" t="str">
        <f t="shared" si="223"/>
        <v/>
      </c>
      <c r="AE2411" s="16" t="str">
        <f t="shared" si="224"/>
        <v/>
      </c>
      <c r="AF2411" s="16" t="str">
        <f t="shared" si="225"/>
        <v/>
      </c>
      <c r="AG2411" s="16" t="str">
        <f t="shared" si="226"/>
        <v/>
      </c>
      <c r="AH2411" s="16">
        <f t="shared" si="227"/>
        <v>0</v>
      </c>
      <c r="AI2411" s="17" t="str">
        <f>IF('Peer Comparison Tool'!$D$12="NR","",IF($C2411='Peer Comparison Tool'!$D$9,COUNT('CECL &lt;50B Database'!$AI$1:AI2410)+1,""))</f>
        <v/>
      </c>
    </row>
    <row r="2412" spans="29:35" x14ac:dyDescent="0.25">
      <c r="AC2412" s="16" t="str">
        <f t="shared" si="222"/>
        <v/>
      </c>
      <c r="AD2412" s="16" t="str">
        <f t="shared" si="223"/>
        <v/>
      </c>
      <c r="AE2412" s="16" t="str">
        <f t="shared" si="224"/>
        <v/>
      </c>
      <c r="AF2412" s="16" t="str">
        <f t="shared" si="225"/>
        <v/>
      </c>
      <c r="AG2412" s="16" t="str">
        <f t="shared" si="226"/>
        <v/>
      </c>
      <c r="AH2412" s="16">
        <f t="shared" si="227"/>
        <v>0</v>
      </c>
      <c r="AI2412" s="17" t="str">
        <f>IF('Peer Comparison Tool'!$D$12="NR","",IF($C2412='Peer Comparison Tool'!$D$9,COUNT('CECL &lt;50B Database'!$AI$1:AI2411)+1,""))</f>
        <v/>
      </c>
    </row>
    <row r="2413" spans="29:35" x14ac:dyDescent="0.25">
      <c r="AC2413" s="16" t="str">
        <f t="shared" si="222"/>
        <v/>
      </c>
      <c r="AD2413" s="16" t="str">
        <f t="shared" si="223"/>
        <v/>
      </c>
      <c r="AE2413" s="16" t="str">
        <f t="shared" si="224"/>
        <v/>
      </c>
      <c r="AF2413" s="16" t="str">
        <f t="shared" si="225"/>
        <v/>
      </c>
      <c r="AG2413" s="16" t="str">
        <f t="shared" si="226"/>
        <v/>
      </c>
      <c r="AH2413" s="16">
        <f t="shared" si="227"/>
        <v>0</v>
      </c>
      <c r="AI2413" s="17" t="str">
        <f>IF('Peer Comparison Tool'!$D$12="NR","",IF($C2413='Peer Comparison Tool'!$D$9,COUNT('CECL &lt;50B Database'!$AI$1:AI2412)+1,""))</f>
        <v/>
      </c>
    </row>
    <row r="2414" spans="29:35" x14ac:dyDescent="0.25">
      <c r="AC2414" s="16" t="str">
        <f t="shared" si="222"/>
        <v/>
      </c>
      <c r="AD2414" s="16" t="str">
        <f t="shared" si="223"/>
        <v/>
      </c>
      <c r="AE2414" s="16" t="str">
        <f t="shared" si="224"/>
        <v/>
      </c>
      <c r="AF2414" s="16" t="str">
        <f t="shared" si="225"/>
        <v/>
      </c>
      <c r="AG2414" s="16" t="str">
        <f t="shared" si="226"/>
        <v/>
      </c>
      <c r="AH2414" s="16">
        <f t="shared" si="227"/>
        <v>0</v>
      </c>
      <c r="AI2414" s="17" t="str">
        <f>IF('Peer Comparison Tool'!$D$12="NR","",IF($C2414='Peer Comparison Tool'!$D$9,COUNT('CECL &lt;50B Database'!$AI$1:AI2413)+1,""))</f>
        <v/>
      </c>
    </row>
    <row r="2415" spans="29:35" x14ac:dyDescent="0.25">
      <c r="AC2415" s="16" t="str">
        <f t="shared" si="222"/>
        <v/>
      </c>
      <c r="AD2415" s="16" t="str">
        <f t="shared" si="223"/>
        <v/>
      </c>
      <c r="AE2415" s="16" t="str">
        <f t="shared" si="224"/>
        <v/>
      </c>
      <c r="AF2415" s="16" t="str">
        <f t="shared" si="225"/>
        <v/>
      </c>
      <c r="AG2415" s="16" t="str">
        <f t="shared" si="226"/>
        <v/>
      </c>
      <c r="AH2415" s="16">
        <f t="shared" si="227"/>
        <v>0</v>
      </c>
      <c r="AI2415" s="17" t="str">
        <f>IF('Peer Comparison Tool'!$D$12="NR","",IF($C2415='Peer Comparison Tool'!$D$9,COUNT('CECL &lt;50B Database'!$AI$1:AI2414)+1,""))</f>
        <v/>
      </c>
    </row>
    <row r="2416" spans="29:35" x14ac:dyDescent="0.25">
      <c r="AC2416" s="16" t="str">
        <f t="shared" si="222"/>
        <v/>
      </c>
      <c r="AD2416" s="16" t="str">
        <f t="shared" si="223"/>
        <v/>
      </c>
      <c r="AE2416" s="16" t="str">
        <f t="shared" si="224"/>
        <v/>
      </c>
      <c r="AF2416" s="16" t="str">
        <f t="shared" si="225"/>
        <v/>
      </c>
      <c r="AG2416" s="16" t="str">
        <f t="shared" si="226"/>
        <v/>
      </c>
      <c r="AH2416" s="16">
        <f t="shared" si="227"/>
        <v>0</v>
      </c>
      <c r="AI2416" s="17" t="str">
        <f>IF('Peer Comparison Tool'!$D$12="NR","",IF($C2416='Peer Comparison Tool'!$D$9,COUNT('CECL &lt;50B Database'!$AI$1:AI2415)+1,""))</f>
        <v/>
      </c>
    </row>
    <row r="2417" spans="29:35" x14ac:dyDescent="0.25">
      <c r="AC2417" s="16" t="str">
        <f t="shared" si="222"/>
        <v/>
      </c>
      <c r="AD2417" s="16" t="str">
        <f t="shared" si="223"/>
        <v/>
      </c>
      <c r="AE2417" s="16" t="str">
        <f t="shared" si="224"/>
        <v/>
      </c>
      <c r="AF2417" s="16" t="str">
        <f t="shared" si="225"/>
        <v/>
      </c>
      <c r="AG2417" s="16" t="str">
        <f t="shared" si="226"/>
        <v/>
      </c>
      <c r="AH2417" s="16">
        <f t="shared" si="227"/>
        <v>0</v>
      </c>
      <c r="AI2417" s="17" t="str">
        <f>IF('Peer Comparison Tool'!$D$12="NR","",IF($C2417='Peer Comparison Tool'!$D$9,COUNT('CECL &lt;50B Database'!$AI$1:AI2416)+1,""))</f>
        <v/>
      </c>
    </row>
    <row r="2418" spans="29:35" x14ac:dyDescent="0.25">
      <c r="AC2418" s="16" t="str">
        <f t="shared" si="222"/>
        <v/>
      </c>
      <c r="AD2418" s="16" t="str">
        <f t="shared" si="223"/>
        <v/>
      </c>
      <c r="AE2418" s="16" t="str">
        <f t="shared" si="224"/>
        <v/>
      </c>
      <c r="AF2418" s="16" t="str">
        <f t="shared" si="225"/>
        <v/>
      </c>
      <c r="AG2418" s="16" t="str">
        <f t="shared" si="226"/>
        <v/>
      </c>
      <c r="AH2418" s="16">
        <f t="shared" si="227"/>
        <v>0</v>
      </c>
      <c r="AI2418" s="17" t="str">
        <f>IF('Peer Comparison Tool'!$D$12="NR","",IF($C2418='Peer Comparison Tool'!$D$9,COUNT('CECL &lt;50B Database'!$AI$1:AI2417)+1,""))</f>
        <v/>
      </c>
    </row>
    <row r="2419" spans="29:35" x14ac:dyDescent="0.25">
      <c r="AC2419" s="16" t="str">
        <f t="shared" si="222"/>
        <v/>
      </c>
      <c r="AD2419" s="16" t="str">
        <f t="shared" si="223"/>
        <v/>
      </c>
      <c r="AE2419" s="16" t="str">
        <f t="shared" si="224"/>
        <v/>
      </c>
      <c r="AF2419" s="16" t="str">
        <f t="shared" si="225"/>
        <v/>
      </c>
      <c r="AG2419" s="16" t="str">
        <f t="shared" si="226"/>
        <v/>
      </c>
      <c r="AH2419" s="16">
        <f t="shared" si="227"/>
        <v>0</v>
      </c>
      <c r="AI2419" s="17" t="str">
        <f>IF('Peer Comparison Tool'!$D$12="NR","",IF($C2419='Peer Comparison Tool'!$D$9,COUNT('CECL &lt;50B Database'!$AI$1:AI2418)+1,""))</f>
        <v/>
      </c>
    </row>
    <row r="2420" spans="29:35" x14ac:dyDescent="0.25">
      <c r="AC2420" s="16" t="str">
        <f t="shared" si="222"/>
        <v/>
      </c>
      <c r="AD2420" s="16" t="str">
        <f t="shared" si="223"/>
        <v/>
      </c>
      <c r="AE2420" s="16" t="str">
        <f t="shared" si="224"/>
        <v/>
      </c>
      <c r="AF2420" s="16" t="str">
        <f t="shared" si="225"/>
        <v/>
      </c>
      <c r="AG2420" s="16" t="str">
        <f t="shared" si="226"/>
        <v/>
      </c>
      <c r="AH2420" s="16">
        <f t="shared" si="227"/>
        <v>0</v>
      </c>
      <c r="AI2420" s="17" t="str">
        <f>IF('Peer Comparison Tool'!$D$12="NR","",IF($C2420='Peer Comparison Tool'!$D$9,COUNT('CECL &lt;50B Database'!$AI$1:AI2419)+1,""))</f>
        <v/>
      </c>
    </row>
    <row r="2421" spans="29:35" x14ac:dyDescent="0.25">
      <c r="AC2421" s="16" t="str">
        <f t="shared" si="222"/>
        <v/>
      </c>
      <c r="AD2421" s="16" t="str">
        <f t="shared" si="223"/>
        <v/>
      </c>
      <c r="AE2421" s="16" t="str">
        <f t="shared" si="224"/>
        <v/>
      </c>
      <c r="AF2421" s="16" t="str">
        <f t="shared" si="225"/>
        <v/>
      </c>
      <c r="AG2421" s="16" t="str">
        <f t="shared" si="226"/>
        <v/>
      </c>
      <c r="AH2421" s="16">
        <f t="shared" si="227"/>
        <v>0</v>
      </c>
      <c r="AI2421" s="17" t="str">
        <f>IF('Peer Comparison Tool'!$D$12="NR","",IF($C2421='Peer Comparison Tool'!$D$9,COUNT('CECL &lt;50B Database'!$AI$1:AI2420)+1,""))</f>
        <v/>
      </c>
    </row>
    <row r="2422" spans="29:35" x14ac:dyDescent="0.25">
      <c r="AC2422" s="16" t="str">
        <f t="shared" si="222"/>
        <v/>
      </c>
      <c r="AD2422" s="16" t="str">
        <f t="shared" si="223"/>
        <v/>
      </c>
      <c r="AE2422" s="16" t="str">
        <f t="shared" si="224"/>
        <v/>
      </c>
      <c r="AF2422" s="16" t="str">
        <f t="shared" si="225"/>
        <v/>
      </c>
      <c r="AG2422" s="16" t="str">
        <f t="shared" si="226"/>
        <v/>
      </c>
      <c r="AH2422" s="16">
        <f t="shared" si="227"/>
        <v>0</v>
      </c>
      <c r="AI2422" s="17" t="str">
        <f>IF('Peer Comparison Tool'!$D$12="NR","",IF($C2422='Peer Comparison Tool'!$D$9,COUNT('CECL &lt;50B Database'!$AI$1:AI2421)+1,""))</f>
        <v/>
      </c>
    </row>
    <row r="2423" spans="29:35" x14ac:dyDescent="0.25">
      <c r="AC2423" s="16" t="str">
        <f t="shared" si="222"/>
        <v/>
      </c>
      <c r="AD2423" s="16" t="str">
        <f t="shared" si="223"/>
        <v/>
      </c>
      <c r="AE2423" s="16" t="str">
        <f t="shared" si="224"/>
        <v/>
      </c>
      <c r="AF2423" s="16" t="str">
        <f t="shared" si="225"/>
        <v/>
      </c>
      <c r="AG2423" s="16" t="str">
        <f t="shared" si="226"/>
        <v/>
      </c>
      <c r="AH2423" s="16">
        <f t="shared" si="227"/>
        <v>0</v>
      </c>
      <c r="AI2423" s="17" t="str">
        <f>IF('Peer Comparison Tool'!$D$12="NR","",IF($C2423='Peer Comparison Tool'!$D$9,COUNT('CECL &lt;50B Database'!$AI$1:AI2422)+1,""))</f>
        <v/>
      </c>
    </row>
    <row r="2424" spans="29:35" x14ac:dyDescent="0.25">
      <c r="AC2424" s="16" t="str">
        <f t="shared" si="222"/>
        <v/>
      </c>
      <c r="AD2424" s="16" t="str">
        <f t="shared" si="223"/>
        <v/>
      </c>
      <c r="AE2424" s="16" t="str">
        <f t="shared" si="224"/>
        <v/>
      </c>
      <c r="AF2424" s="16" t="str">
        <f t="shared" si="225"/>
        <v/>
      </c>
      <c r="AG2424" s="16" t="str">
        <f t="shared" si="226"/>
        <v/>
      </c>
      <c r="AH2424" s="16">
        <f t="shared" si="227"/>
        <v>0</v>
      </c>
      <c r="AI2424" s="17" t="str">
        <f>IF('Peer Comparison Tool'!$D$12="NR","",IF($C2424='Peer Comparison Tool'!$D$9,COUNT('CECL &lt;50B Database'!$AI$1:AI2423)+1,""))</f>
        <v/>
      </c>
    </row>
    <row r="2425" spans="29:35" x14ac:dyDescent="0.25">
      <c r="AC2425" s="16" t="str">
        <f t="shared" si="222"/>
        <v/>
      </c>
      <c r="AD2425" s="16" t="str">
        <f t="shared" si="223"/>
        <v/>
      </c>
      <c r="AE2425" s="16" t="str">
        <f t="shared" si="224"/>
        <v/>
      </c>
      <c r="AF2425" s="16" t="str">
        <f t="shared" si="225"/>
        <v/>
      </c>
      <c r="AG2425" s="16" t="str">
        <f t="shared" si="226"/>
        <v/>
      </c>
      <c r="AH2425" s="16">
        <f t="shared" si="227"/>
        <v>0</v>
      </c>
      <c r="AI2425" s="17" t="str">
        <f>IF('Peer Comparison Tool'!$D$12="NR","",IF($C2425='Peer Comparison Tool'!$D$9,COUNT('CECL &lt;50B Database'!$AI$1:AI2424)+1,""))</f>
        <v/>
      </c>
    </row>
    <row r="2426" spans="29:35" x14ac:dyDescent="0.25">
      <c r="AC2426" s="16" t="str">
        <f t="shared" si="222"/>
        <v/>
      </c>
      <c r="AD2426" s="16" t="str">
        <f t="shared" si="223"/>
        <v/>
      </c>
      <c r="AE2426" s="16" t="str">
        <f t="shared" si="224"/>
        <v/>
      </c>
      <c r="AF2426" s="16" t="str">
        <f t="shared" si="225"/>
        <v/>
      </c>
      <c r="AG2426" s="16" t="str">
        <f t="shared" si="226"/>
        <v/>
      </c>
      <c r="AH2426" s="16">
        <f t="shared" si="227"/>
        <v>0</v>
      </c>
      <c r="AI2426" s="17" t="str">
        <f>IF('Peer Comparison Tool'!$D$12="NR","",IF($C2426='Peer Comparison Tool'!$D$9,COUNT('CECL &lt;50B Database'!$AI$1:AI2425)+1,""))</f>
        <v/>
      </c>
    </row>
    <row r="2427" spans="29:35" x14ac:dyDescent="0.25">
      <c r="AC2427" s="16" t="str">
        <f t="shared" si="222"/>
        <v/>
      </c>
      <c r="AD2427" s="16" t="str">
        <f t="shared" si="223"/>
        <v/>
      </c>
      <c r="AE2427" s="16" t="str">
        <f t="shared" si="224"/>
        <v/>
      </c>
      <c r="AF2427" s="16" t="str">
        <f t="shared" si="225"/>
        <v/>
      </c>
      <c r="AG2427" s="16" t="str">
        <f t="shared" si="226"/>
        <v/>
      </c>
      <c r="AH2427" s="16">
        <f t="shared" si="227"/>
        <v>0</v>
      </c>
      <c r="AI2427" s="17" t="str">
        <f>IF('Peer Comparison Tool'!$D$12="NR","",IF($C2427='Peer Comparison Tool'!$D$9,COUNT('CECL &lt;50B Database'!$AI$1:AI2426)+1,""))</f>
        <v/>
      </c>
    </row>
    <row r="2428" spans="29:35" x14ac:dyDescent="0.25">
      <c r="AC2428" s="16" t="str">
        <f t="shared" si="222"/>
        <v/>
      </c>
      <c r="AD2428" s="16" t="str">
        <f t="shared" si="223"/>
        <v/>
      </c>
      <c r="AE2428" s="16" t="str">
        <f t="shared" si="224"/>
        <v/>
      </c>
      <c r="AF2428" s="16" t="str">
        <f t="shared" si="225"/>
        <v/>
      </c>
      <c r="AG2428" s="16" t="str">
        <f t="shared" si="226"/>
        <v/>
      </c>
      <c r="AH2428" s="16">
        <f t="shared" si="227"/>
        <v>0</v>
      </c>
      <c r="AI2428" s="17" t="str">
        <f>IF('Peer Comparison Tool'!$D$12="NR","",IF($C2428='Peer Comparison Tool'!$D$9,COUNT('CECL &lt;50B Database'!$AI$1:AI2427)+1,""))</f>
        <v/>
      </c>
    </row>
    <row r="2429" spans="29:35" x14ac:dyDescent="0.25">
      <c r="AC2429" s="16" t="str">
        <f t="shared" si="222"/>
        <v/>
      </c>
      <c r="AD2429" s="16" t="str">
        <f t="shared" si="223"/>
        <v/>
      </c>
      <c r="AE2429" s="16" t="str">
        <f t="shared" si="224"/>
        <v/>
      </c>
      <c r="AF2429" s="16" t="str">
        <f t="shared" si="225"/>
        <v/>
      </c>
      <c r="AG2429" s="16" t="str">
        <f t="shared" si="226"/>
        <v/>
      </c>
      <c r="AH2429" s="16">
        <f t="shared" si="227"/>
        <v>0</v>
      </c>
      <c r="AI2429" s="17" t="str">
        <f>IF('Peer Comparison Tool'!$D$12="NR","",IF($C2429='Peer Comparison Tool'!$D$9,COUNT('CECL &lt;50B Database'!$AI$1:AI2428)+1,""))</f>
        <v/>
      </c>
    </row>
    <row r="2430" spans="29:35" x14ac:dyDescent="0.25">
      <c r="AC2430" s="16" t="str">
        <f t="shared" si="222"/>
        <v/>
      </c>
      <c r="AD2430" s="16" t="str">
        <f t="shared" si="223"/>
        <v/>
      </c>
      <c r="AE2430" s="16" t="str">
        <f t="shared" si="224"/>
        <v/>
      </c>
      <c r="AF2430" s="16" t="str">
        <f t="shared" si="225"/>
        <v/>
      </c>
      <c r="AG2430" s="16" t="str">
        <f t="shared" si="226"/>
        <v/>
      </c>
      <c r="AH2430" s="16">
        <f t="shared" si="227"/>
        <v>0</v>
      </c>
      <c r="AI2430" s="17" t="str">
        <f>IF('Peer Comparison Tool'!$D$12="NR","",IF($C2430='Peer Comparison Tool'!$D$9,COUNT('CECL &lt;50B Database'!$AI$1:AI2429)+1,""))</f>
        <v/>
      </c>
    </row>
    <row r="2431" spans="29:35" x14ac:dyDescent="0.25">
      <c r="AC2431" s="16" t="str">
        <f t="shared" si="222"/>
        <v/>
      </c>
      <c r="AD2431" s="16" t="str">
        <f t="shared" si="223"/>
        <v/>
      </c>
      <c r="AE2431" s="16" t="str">
        <f t="shared" si="224"/>
        <v/>
      </c>
      <c r="AF2431" s="16" t="str">
        <f t="shared" si="225"/>
        <v/>
      </c>
      <c r="AG2431" s="16" t="str">
        <f t="shared" si="226"/>
        <v/>
      </c>
      <c r="AH2431" s="16">
        <f t="shared" si="227"/>
        <v>0</v>
      </c>
      <c r="AI2431" s="17" t="str">
        <f>IF('Peer Comparison Tool'!$D$12="NR","",IF($C2431='Peer Comparison Tool'!$D$9,COUNT('CECL &lt;50B Database'!$AI$1:AI2430)+1,""))</f>
        <v/>
      </c>
    </row>
    <row r="2432" spans="29:35" x14ac:dyDescent="0.25">
      <c r="AC2432" s="16" t="str">
        <f t="shared" si="222"/>
        <v/>
      </c>
      <c r="AD2432" s="16" t="str">
        <f t="shared" si="223"/>
        <v/>
      </c>
      <c r="AE2432" s="16" t="str">
        <f t="shared" si="224"/>
        <v/>
      </c>
      <c r="AF2432" s="16" t="str">
        <f t="shared" si="225"/>
        <v/>
      </c>
      <c r="AG2432" s="16" t="str">
        <f t="shared" si="226"/>
        <v/>
      </c>
      <c r="AH2432" s="16">
        <f t="shared" si="227"/>
        <v>0</v>
      </c>
      <c r="AI2432" s="17" t="str">
        <f>IF('Peer Comparison Tool'!$D$12="NR","",IF($C2432='Peer Comparison Tool'!$D$9,COUNT('CECL &lt;50B Database'!$AI$1:AI2431)+1,""))</f>
        <v/>
      </c>
    </row>
    <row r="2433" spans="29:35" x14ac:dyDescent="0.25">
      <c r="AC2433" s="16" t="str">
        <f t="shared" si="222"/>
        <v/>
      </c>
      <c r="AD2433" s="16" t="str">
        <f t="shared" si="223"/>
        <v/>
      </c>
      <c r="AE2433" s="16" t="str">
        <f t="shared" si="224"/>
        <v/>
      </c>
      <c r="AF2433" s="16" t="str">
        <f t="shared" si="225"/>
        <v/>
      </c>
      <c r="AG2433" s="16" t="str">
        <f t="shared" si="226"/>
        <v/>
      </c>
      <c r="AH2433" s="16">
        <f t="shared" si="227"/>
        <v>0</v>
      </c>
      <c r="AI2433" s="17" t="str">
        <f>IF('Peer Comparison Tool'!$D$12="NR","",IF($C2433='Peer Comparison Tool'!$D$9,COUNT('CECL &lt;50B Database'!$AI$1:AI2432)+1,""))</f>
        <v/>
      </c>
    </row>
    <row r="2434" spans="29:35" x14ac:dyDescent="0.25">
      <c r="AC2434" s="16" t="str">
        <f t="shared" si="222"/>
        <v/>
      </c>
      <c r="AD2434" s="16" t="str">
        <f t="shared" si="223"/>
        <v/>
      </c>
      <c r="AE2434" s="16" t="str">
        <f t="shared" si="224"/>
        <v/>
      </c>
      <c r="AF2434" s="16" t="str">
        <f t="shared" si="225"/>
        <v/>
      </c>
      <c r="AG2434" s="16" t="str">
        <f t="shared" si="226"/>
        <v/>
      </c>
      <c r="AH2434" s="16">
        <f t="shared" si="227"/>
        <v>0</v>
      </c>
      <c r="AI2434" s="17" t="str">
        <f>IF('Peer Comparison Tool'!$D$12="NR","",IF($C2434='Peer Comparison Tool'!$D$9,COUNT('CECL &lt;50B Database'!$AI$1:AI2433)+1,""))</f>
        <v/>
      </c>
    </row>
    <row r="2435" spans="29:35" x14ac:dyDescent="0.25">
      <c r="AC2435" s="16" t="str">
        <f t="shared" ref="AC2435:AC2498" si="228">IF(AND($G2435&gt;=10000000,$G2435&lt;50000000),$K2435,"")</f>
        <v/>
      </c>
      <c r="AD2435" s="16" t="str">
        <f t="shared" ref="AD2435:AD2498" si="229">IF(AND($G2435&gt;=5000000,$G2435&lt;9999999),$K2435,"")</f>
        <v/>
      </c>
      <c r="AE2435" s="16" t="str">
        <f t="shared" ref="AE2435:AE2498" si="230">IF(AND($G2435&gt;=1000000,$G2435&lt;4999999),$K2435,"")</f>
        <v/>
      </c>
      <c r="AF2435" s="16" t="str">
        <f t="shared" ref="AF2435:AF2498" si="231">IF(AND($G2435&gt;=500000,$G2435&lt;999999),$K2435,"")</f>
        <v/>
      </c>
      <c r="AG2435" s="16" t="str">
        <f t="shared" ref="AG2435:AG2498" si="232">IF(AND($G2435&gt;=100000,$G2435&lt;499999),$K2435,"")</f>
        <v/>
      </c>
      <c r="AH2435" s="16">
        <f t="shared" ref="AH2435:AH2498" si="233">IF(AND($G2435&gt;=0,$G2435&lt;99999),$K2435,"")</f>
        <v>0</v>
      </c>
      <c r="AI2435" s="17" t="str">
        <f>IF('Peer Comparison Tool'!$D$12="NR","",IF($C2435='Peer Comparison Tool'!$D$9,COUNT('CECL &lt;50B Database'!$AI$1:AI2434)+1,""))</f>
        <v/>
      </c>
    </row>
    <row r="2436" spans="29:35" x14ac:dyDescent="0.25">
      <c r="AC2436" s="16" t="str">
        <f t="shared" si="228"/>
        <v/>
      </c>
      <c r="AD2436" s="16" t="str">
        <f t="shared" si="229"/>
        <v/>
      </c>
      <c r="AE2436" s="16" t="str">
        <f t="shared" si="230"/>
        <v/>
      </c>
      <c r="AF2436" s="16" t="str">
        <f t="shared" si="231"/>
        <v/>
      </c>
      <c r="AG2436" s="16" t="str">
        <f t="shared" si="232"/>
        <v/>
      </c>
      <c r="AH2436" s="16">
        <f t="shared" si="233"/>
        <v>0</v>
      </c>
      <c r="AI2436" s="17" t="str">
        <f>IF('Peer Comparison Tool'!$D$12="NR","",IF($C2436='Peer Comparison Tool'!$D$9,COUNT('CECL &lt;50B Database'!$AI$1:AI2435)+1,""))</f>
        <v/>
      </c>
    </row>
    <row r="2437" spans="29:35" x14ac:dyDescent="0.25">
      <c r="AC2437" s="16" t="str">
        <f t="shared" si="228"/>
        <v/>
      </c>
      <c r="AD2437" s="16" t="str">
        <f t="shared" si="229"/>
        <v/>
      </c>
      <c r="AE2437" s="16" t="str">
        <f t="shared" si="230"/>
        <v/>
      </c>
      <c r="AF2437" s="16" t="str">
        <f t="shared" si="231"/>
        <v/>
      </c>
      <c r="AG2437" s="16" t="str">
        <f t="shared" si="232"/>
        <v/>
      </c>
      <c r="AH2437" s="16">
        <f t="shared" si="233"/>
        <v>0</v>
      </c>
      <c r="AI2437" s="17" t="str">
        <f>IF('Peer Comparison Tool'!$D$12="NR","",IF($C2437='Peer Comparison Tool'!$D$9,COUNT('CECL &lt;50B Database'!$AI$1:AI2436)+1,""))</f>
        <v/>
      </c>
    </row>
    <row r="2438" spans="29:35" x14ac:dyDescent="0.25">
      <c r="AC2438" s="16" t="str">
        <f t="shared" si="228"/>
        <v/>
      </c>
      <c r="AD2438" s="16" t="str">
        <f t="shared" si="229"/>
        <v/>
      </c>
      <c r="AE2438" s="16" t="str">
        <f t="shared" si="230"/>
        <v/>
      </c>
      <c r="AF2438" s="16" t="str">
        <f t="shared" si="231"/>
        <v/>
      </c>
      <c r="AG2438" s="16" t="str">
        <f t="shared" si="232"/>
        <v/>
      </c>
      <c r="AH2438" s="16">
        <f t="shared" si="233"/>
        <v>0</v>
      </c>
      <c r="AI2438" s="17" t="str">
        <f>IF('Peer Comparison Tool'!$D$12="NR","",IF($C2438='Peer Comparison Tool'!$D$9,COUNT('CECL &lt;50B Database'!$AI$1:AI2437)+1,""))</f>
        <v/>
      </c>
    </row>
    <row r="2439" spans="29:35" x14ac:dyDescent="0.25">
      <c r="AC2439" s="16" t="str">
        <f t="shared" si="228"/>
        <v/>
      </c>
      <c r="AD2439" s="16" t="str">
        <f t="shared" si="229"/>
        <v/>
      </c>
      <c r="AE2439" s="16" t="str">
        <f t="shared" si="230"/>
        <v/>
      </c>
      <c r="AF2439" s="16" t="str">
        <f t="shared" si="231"/>
        <v/>
      </c>
      <c r="AG2439" s="16" t="str">
        <f t="shared" si="232"/>
        <v/>
      </c>
      <c r="AH2439" s="16">
        <f t="shared" si="233"/>
        <v>0</v>
      </c>
      <c r="AI2439" s="17" t="str">
        <f>IF('Peer Comparison Tool'!$D$12="NR","",IF($C2439='Peer Comparison Tool'!$D$9,COUNT('CECL &lt;50B Database'!$AI$1:AI2438)+1,""))</f>
        <v/>
      </c>
    </row>
    <row r="2440" spans="29:35" x14ac:dyDescent="0.25">
      <c r="AC2440" s="16" t="str">
        <f t="shared" si="228"/>
        <v/>
      </c>
      <c r="AD2440" s="16" t="str">
        <f t="shared" si="229"/>
        <v/>
      </c>
      <c r="AE2440" s="16" t="str">
        <f t="shared" si="230"/>
        <v/>
      </c>
      <c r="AF2440" s="16" t="str">
        <f t="shared" si="231"/>
        <v/>
      </c>
      <c r="AG2440" s="16" t="str">
        <f t="shared" si="232"/>
        <v/>
      </c>
      <c r="AH2440" s="16">
        <f t="shared" si="233"/>
        <v>0</v>
      </c>
      <c r="AI2440" s="17" t="str">
        <f>IF('Peer Comparison Tool'!$D$12="NR","",IF($C2440='Peer Comparison Tool'!$D$9,COUNT('CECL &lt;50B Database'!$AI$1:AI2439)+1,""))</f>
        <v/>
      </c>
    </row>
    <row r="2441" spans="29:35" x14ac:dyDescent="0.25">
      <c r="AC2441" s="16" t="str">
        <f t="shared" si="228"/>
        <v/>
      </c>
      <c r="AD2441" s="16" t="str">
        <f t="shared" si="229"/>
        <v/>
      </c>
      <c r="AE2441" s="16" t="str">
        <f t="shared" si="230"/>
        <v/>
      </c>
      <c r="AF2441" s="16" t="str">
        <f t="shared" si="231"/>
        <v/>
      </c>
      <c r="AG2441" s="16" t="str">
        <f t="shared" si="232"/>
        <v/>
      </c>
      <c r="AH2441" s="16">
        <f t="shared" si="233"/>
        <v>0</v>
      </c>
      <c r="AI2441" s="17" t="str">
        <f>IF('Peer Comparison Tool'!$D$12="NR","",IF($C2441='Peer Comparison Tool'!$D$9,COUNT('CECL &lt;50B Database'!$AI$1:AI2440)+1,""))</f>
        <v/>
      </c>
    </row>
    <row r="2442" spans="29:35" x14ac:dyDescent="0.25">
      <c r="AC2442" s="16" t="str">
        <f t="shared" si="228"/>
        <v/>
      </c>
      <c r="AD2442" s="16" t="str">
        <f t="shared" si="229"/>
        <v/>
      </c>
      <c r="AE2442" s="16" t="str">
        <f t="shared" si="230"/>
        <v/>
      </c>
      <c r="AF2442" s="16" t="str">
        <f t="shared" si="231"/>
        <v/>
      </c>
      <c r="AG2442" s="16" t="str">
        <f t="shared" si="232"/>
        <v/>
      </c>
      <c r="AH2442" s="16">
        <f t="shared" si="233"/>
        <v>0</v>
      </c>
      <c r="AI2442" s="17" t="str">
        <f>IF('Peer Comparison Tool'!$D$12="NR","",IF($C2442='Peer Comparison Tool'!$D$9,COUNT('CECL &lt;50B Database'!$AI$1:AI2441)+1,""))</f>
        <v/>
      </c>
    </row>
    <row r="2443" spans="29:35" x14ac:dyDescent="0.25">
      <c r="AC2443" s="16" t="str">
        <f t="shared" si="228"/>
        <v/>
      </c>
      <c r="AD2443" s="16" t="str">
        <f t="shared" si="229"/>
        <v/>
      </c>
      <c r="AE2443" s="16" t="str">
        <f t="shared" si="230"/>
        <v/>
      </c>
      <c r="AF2443" s="16" t="str">
        <f t="shared" si="231"/>
        <v/>
      </c>
      <c r="AG2443" s="16" t="str">
        <f t="shared" si="232"/>
        <v/>
      </c>
      <c r="AH2443" s="16">
        <f t="shared" si="233"/>
        <v>0</v>
      </c>
      <c r="AI2443" s="17" t="str">
        <f>IF('Peer Comparison Tool'!$D$12="NR","",IF($C2443='Peer Comparison Tool'!$D$9,COUNT('CECL &lt;50B Database'!$AI$1:AI2442)+1,""))</f>
        <v/>
      </c>
    </row>
    <row r="2444" spans="29:35" x14ac:dyDescent="0.25">
      <c r="AC2444" s="16" t="str">
        <f t="shared" si="228"/>
        <v/>
      </c>
      <c r="AD2444" s="16" t="str">
        <f t="shared" si="229"/>
        <v/>
      </c>
      <c r="AE2444" s="16" t="str">
        <f t="shared" si="230"/>
        <v/>
      </c>
      <c r="AF2444" s="16" t="str">
        <f t="shared" si="231"/>
        <v/>
      </c>
      <c r="AG2444" s="16" t="str">
        <f t="shared" si="232"/>
        <v/>
      </c>
      <c r="AH2444" s="16">
        <f t="shared" si="233"/>
        <v>0</v>
      </c>
      <c r="AI2444" s="17" t="str">
        <f>IF('Peer Comparison Tool'!$D$12="NR","",IF($C2444='Peer Comparison Tool'!$D$9,COUNT('CECL &lt;50B Database'!$AI$1:AI2443)+1,""))</f>
        <v/>
      </c>
    </row>
    <row r="2445" spans="29:35" x14ac:dyDescent="0.25">
      <c r="AC2445" s="16" t="str">
        <f t="shared" si="228"/>
        <v/>
      </c>
      <c r="AD2445" s="16" t="str">
        <f t="shared" si="229"/>
        <v/>
      </c>
      <c r="AE2445" s="16" t="str">
        <f t="shared" si="230"/>
        <v/>
      </c>
      <c r="AF2445" s="16" t="str">
        <f t="shared" si="231"/>
        <v/>
      </c>
      <c r="AG2445" s="16" t="str">
        <f t="shared" si="232"/>
        <v/>
      </c>
      <c r="AH2445" s="16">
        <f t="shared" si="233"/>
        <v>0</v>
      </c>
      <c r="AI2445" s="17" t="str">
        <f>IF('Peer Comparison Tool'!$D$12="NR","",IF($C2445='Peer Comparison Tool'!$D$9,COUNT('CECL &lt;50B Database'!$AI$1:AI2444)+1,""))</f>
        <v/>
      </c>
    </row>
    <row r="2446" spans="29:35" x14ac:dyDescent="0.25">
      <c r="AC2446" s="16" t="str">
        <f t="shared" si="228"/>
        <v/>
      </c>
      <c r="AD2446" s="16" t="str">
        <f t="shared" si="229"/>
        <v/>
      </c>
      <c r="AE2446" s="16" t="str">
        <f t="shared" si="230"/>
        <v/>
      </c>
      <c r="AF2446" s="16" t="str">
        <f t="shared" si="231"/>
        <v/>
      </c>
      <c r="AG2446" s="16" t="str">
        <f t="shared" si="232"/>
        <v/>
      </c>
      <c r="AH2446" s="16">
        <f t="shared" si="233"/>
        <v>0</v>
      </c>
      <c r="AI2446" s="17" t="str">
        <f>IF('Peer Comparison Tool'!$D$12="NR","",IF($C2446='Peer Comparison Tool'!$D$9,COUNT('CECL &lt;50B Database'!$AI$1:AI2445)+1,""))</f>
        <v/>
      </c>
    </row>
    <row r="2447" spans="29:35" x14ac:dyDescent="0.25">
      <c r="AC2447" s="16" t="str">
        <f t="shared" si="228"/>
        <v/>
      </c>
      <c r="AD2447" s="16" t="str">
        <f t="shared" si="229"/>
        <v/>
      </c>
      <c r="AE2447" s="16" t="str">
        <f t="shared" si="230"/>
        <v/>
      </c>
      <c r="AF2447" s="16" t="str">
        <f t="shared" si="231"/>
        <v/>
      </c>
      <c r="AG2447" s="16" t="str">
        <f t="shared" si="232"/>
        <v/>
      </c>
      <c r="AH2447" s="16">
        <f t="shared" si="233"/>
        <v>0</v>
      </c>
      <c r="AI2447" s="17" t="str">
        <f>IF('Peer Comparison Tool'!$D$12="NR","",IF($C2447='Peer Comparison Tool'!$D$9,COUNT('CECL &lt;50B Database'!$AI$1:AI2446)+1,""))</f>
        <v/>
      </c>
    </row>
    <row r="2448" spans="29:35" x14ac:dyDescent="0.25">
      <c r="AC2448" s="16" t="str">
        <f t="shared" si="228"/>
        <v/>
      </c>
      <c r="AD2448" s="16" t="str">
        <f t="shared" si="229"/>
        <v/>
      </c>
      <c r="AE2448" s="16" t="str">
        <f t="shared" si="230"/>
        <v/>
      </c>
      <c r="AF2448" s="16" t="str">
        <f t="shared" si="231"/>
        <v/>
      </c>
      <c r="AG2448" s="16" t="str">
        <f t="shared" si="232"/>
        <v/>
      </c>
      <c r="AH2448" s="16">
        <f t="shared" si="233"/>
        <v>0</v>
      </c>
      <c r="AI2448" s="17" t="str">
        <f>IF('Peer Comparison Tool'!$D$12="NR","",IF($C2448='Peer Comparison Tool'!$D$9,COUNT('CECL &lt;50B Database'!$AI$1:AI2447)+1,""))</f>
        <v/>
      </c>
    </row>
    <row r="2449" spans="29:35" x14ac:dyDescent="0.25">
      <c r="AC2449" s="16" t="str">
        <f t="shared" si="228"/>
        <v/>
      </c>
      <c r="AD2449" s="16" t="str">
        <f t="shared" si="229"/>
        <v/>
      </c>
      <c r="AE2449" s="16" t="str">
        <f t="shared" si="230"/>
        <v/>
      </c>
      <c r="AF2449" s="16" t="str">
        <f t="shared" si="231"/>
        <v/>
      </c>
      <c r="AG2449" s="16" t="str">
        <f t="shared" si="232"/>
        <v/>
      </c>
      <c r="AH2449" s="16">
        <f t="shared" si="233"/>
        <v>0</v>
      </c>
      <c r="AI2449" s="17" t="str">
        <f>IF('Peer Comparison Tool'!$D$12="NR","",IF($C2449='Peer Comparison Tool'!$D$9,COUNT('CECL &lt;50B Database'!$AI$1:AI2448)+1,""))</f>
        <v/>
      </c>
    </row>
    <row r="2450" spans="29:35" x14ac:dyDescent="0.25">
      <c r="AC2450" s="16" t="str">
        <f t="shared" si="228"/>
        <v/>
      </c>
      <c r="AD2450" s="16" t="str">
        <f t="shared" si="229"/>
        <v/>
      </c>
      <c r="AE2450" s="16" t="str">
        <f t="shared" si="230"/>
        <v/>
      </c>
      <c r="AF2450" s="16" t="str">
        <f t="shared" si="231"/>
        <v/>
      </c>
      <c r="AG2450" s="16" t="str">
        <f t="shared" si="232"/>
        <v/>
      </c>
      <c r="AH2450" s="16">
        <f t="shared" si="233"/>
        <v>0</v>
      </c>
      <c r="AI2450" s="17" t="str">
        <f>IF('Peer Comparison Tool'!$D$12="NR","",IF($C2450='Peer Comparison Tool'!$D$9,COUNT('CECL &lt;50B Database'!$AI$1:AI2449)+1,""))</f>
        <v/>
      </c>
    </row>
    <row r="2451" spans="29:35" x14ac:dyDescent="0.25">
      <c r="AC2451" s="16" t="str">
        <f t="shared" si="228"/>
        <v/>
      </c>
      <c r="AD2451" s="16" t="str">
        <f t="shared" si="229"/>
        <v/>
      </c>
      <c r="AE2451" s="16" t="str">
        <f t="shared" si="230"/>
        <v/>
      </c>
      <c r="AF2451" s="16" t="str">
        <f t="shared" si="231"/>
        <v/>
      </c>
      <c r="AG2451" s="16" t="str">
        <f t="shared" si="232"/>
        <v/>
      </c>
      <c r="AH2451" s="16">
        <f t="shared" si="233"/>
        <v>0</v>
      </c>
      <c r="AI2451" s="17" t="str">
        <f>IF('Peer Comparison Tool'!$D$12="NR","",IF($C2451='Peer Comparison Tool'!$D$9,COUNT('CECL &lt;50B Database'!$AI$1:AI2450)+1,""))</f>
        <v/>
      </c>
    </row>
    <row r="2452" spans="29:35" x14ac:dyDescent="0.25">
      <c r="AC2452" s="16" t="str">
        <f t="shared" si="228"/>
        <v/>
      </c>
      <c r="AD2452" s="16" t="str">
        <f t="shared" si="229"/>
        <v/>
      </c>
      <c r="AE2452" s="16" t="str">
        <f t="shared" si="230"/>
        <v/>
      </c>
      <c r="AF2452" s="16" t="str">
        <f t="shared" si="231"/>
        <v/>
      </c>
      <c r="AG2452" s="16" t="str">
        <f t="shared" si="232"/>
        <v/>
      </c>
      <c r="AH2452" s="16">
        <f t="shared" si="233"/>
        <v>0</v>
      </c>
      <c r="AI2452" s="17" t="str">
        <f>IF('Peer Comparison Tool'!$D$12="NR","",IF($C2452='Peer Comparison Tool'!$D$9,COUNT('CECL &lt;50B Database'!$AI$1:AI2451)+1,""))</f>
        <v/>
      </c>
    </row>
    <row r="2453" spans="29:35" x14ac:dyDescent="0.25">
      <c r="AC2453" s="16" t="str">
        <f t="shared" si="228"/>
        <v/>
      </c>
      <c r="AD2453" s="16" t="str">
        <f t="shared" si="229"/>
        <v/>
      </c>
      <c r="AE2453" s="16" t="str">
        <f t="shared" si="230"/>
        <v/>
      </c>
      <c r="AF2453" s="16" t="str">
        <f t="shared" si="231"/>
        <v/>
      </c>
      <c r="AG2453" s="16" t="str">
        <f t="shared" si="232"/>
        <v/>
      </c>
      <c r="AH2453" s="16">
        <f t="shared" si="233"/>
        <v>0</v>
      </c>
      <c r="AI2453" s="17" t="str">
        <f>IF('Peer Comparison Tool'!$D$12="NR","",IF($C2453='Peer Comparison Tool'!$D$9,COUNT('CECL &lt;50B Database'!$AI$1:AI2452)+1,""))</f>
        <v/>
      </c>
    </row>
    <row r="2454" spans="29:35" x14ac:dyDescent="0.25">
      <c r="AC2454" s="16" t="str">
        <f t="shared" si="228"/>
        <v/>
      </c>
      <c r="AD2454" s="16" t="str">
        <f t="shared" si="229"/>
        <v/>
      </c>
      <c r="AE2454" s="16" t="str">
        <f t="shared" si="230"/>
        <v/>
      </c>
      <c r="AF2454" s="16" t="str">
        <f t="shared" si="231"/>
        <v/>
      </c>
      <c r="AG2454" s="16" t="str">
        <f t="shared" si="232"/>
        <v/>
      </c>
      <c r="AH2454" s="16">
        <f t="shared" si="233"/>
        <v>0</v>
      </c>
      <c r="AI2454" s="17" t="str">
        <f>IF('Peer Comparison Tool'!$D$12="NR","",IF($C2454='Peer Comparison Tool'!$D$9,COUNT('CECL &lt;50B Database'!$AI$1:AI2453)+1,""))</f>
        <v/>
      </c>
    </row>
    <row r="2455" spans="29:35" x14ac:dyDescent="0.25">
      <c r="AC2455" s="16" t="str">
        <f t="shared" si="228"/>
        <v/>
      </c>
      <c r="AD2455" s="16" t="str">
        <f t="shared" si="229"/>
        <v/>
      </c>
      <c r="AE2455" s="16" t="str">
        <f t="shared" si="230"/>
        <v/>
      </c>
      <c r="AF2455" s="16" t="str">
        <f t="shared" si="231"/>
        <v/>
      </c>
      <c r="AG2455" s="16" t="str">
        <f t="shared" si="232"/>
        <v/>
      </c>
      <c r="AH2455" s="16">
        <f t="shared" si="233"/>
        <v>0</v>
      </c>
      <c r="AI2455" s="17" t="str">
        <f>IF('Peer Comparison Tool'!$D$12="NR","",IF($C2455='Peer Comparison Tool'!$D$9,COUNT('CECL &lt;50B Database'!$AI$1:AI2454)+1,""))</f>
        <v/>
      </c>
    </row>
    <row r="2456" spans="29:35" x14ac:dyDescent="0.25">
      <c r="AC2456" s="16" t="str">
        <f t="shared" si="228"/>
        <v/>
      </c>
      <c r="AD2456" s="16" t="str">
        <f t="shared" si="229"/>
        <v/>
      </c>
      <c r="AE2456" s="16" t="str">
        <f t="shared" si="230"/>
        <v/>
      </c>
      <c r="AF2456" s="16" t="str">
        <f t="shared" si="231"/>
        <v/>
      </c>
      <c r="AG2456" s="16" t="str">
        <f t="shared" si="232"/>
        <v/>
      </c>
      <c r="AH2456" s="16">
        <f t="shared" si="233"/>
        <v>0</v>
      </c>
      <c r="AI2456" s="17" t="str">
        <f>IF('Peer Comparison Tool'!$D$12="NR","",IF($C2456='Peer Comparison Tool'!$D$9,COUNT('CECL &lt;50B Database'!$AI$1:AI2455)+1,""))</f>
        <v/>
      </c>
    </row>
    <row r="2457" spans="29:35" x14ac:dyDescent="0.25">
      <c r="AC2457" s="16" t="str">
        <f t="shared" si="228"/>
        <v/>
      </c>
      <c r="AD2457" s="16" t="str">
        <f t="shared" si="229"/>
        <v/>
      </c>
      <c r="AE2457" s="16" t="str">
        <f t="shared" si="230"/>
        <v/>
      </c>
      <c r="AF2457" s="16" t="str">
        <f t="shared" si="231"/>
        <v/>
      </c>
      <c r="AG2457" s="16" t="str">
        <f t="shared" si="232"/>
        <v/>
      </c>
      <c r="AH2457" s="16">
        <f t="shared" si="233"/>
        <v>0</v>
      </c>
      <c r="AI2457" s="17" t="str">
        <f>IF('Peer Comparison Tool'!$D$12="NR","",IF($C2457='Peer Comparison Tool'!$D$9,COUNT('CECL &lt;50B Database'!$AI$1:AI2456)+1,""))</f>
        <v/>
      </c>
    </row>
    <row r="2458" spans="29:35" x14ac:dyDescent="0.25">
      <c r="AC2458" s="16" t="str">
        <f t="shared" si="228"/>
        <v/>
      </c>
      <c r="AD2458" s="16" t="str">
        <f t="shared" si="229"/>
        <v/>
      </c>
      <c r="AE2458" s="16" t="str">
        <f t="shared" si="230"/>
        <v/>
      </c>
      <c r="AF2458" s="16" t="str">
        <f t="shared" si="231"/>
        <v/>
      </c>
      <c r="AG2458" s="16" t="str">
        <f t="shared" si="232"/>
        <v/>
      </c>
      <c r="AH2458" s="16">
        <f t="shared" si="233"/>
        <v>0</v>
      </c>
      <c r="AI2458" s="17" t="str">
        <f>IF('Peer Comparison Tool'!$D$12="NR","",IF($C2458='Peer Comparison Tool'!$D$9,COUNT('CECL &lt;50B Database'!$AI$1:AI2457)+1,""))</f>
        <v/>
      </c>
    </row>
    <row r="2459" spans="29:35" x14ac:dyDescent="0.25">
      <c r="AC2459" s="16" t="str">
        <f t="shared" si="228"/>
        <v/>
      </c>
      <c r="AD2459" s="16" t="str">
        <f t="shared" si="229"/>
        <v/>
      </c>
      <c r="AE2459" s="16" t="str">
        <f t="shared" si="230"/>
        <v/>
      </c>
      <c r="AF2459" s="16" t="str">
        <f t="shared" si="231"/>
        <v/>
      </c>
      <c r="AG2459" s="16" t="str">
        <f t="shared" si="232"/>
        <v/>
      </c>
      <c r="AH2459" s="16">
        <f t="shared" si="233"/>
        <v>0</v>
      </c>
      <c r="AI2459" s="17" t="str">
        <f>IF('Peer Comparison Tool'!$D$12="NR","",IF($C2459='Peer Comparison Tool'!$D$9,COUNT('CECL &lt;50B Database'!$AI$1:AI2458)+1,""))</f>
        <v/>
      </c>
    </row>
    <row r="2460" spans="29:35" x14ac:dyDescent="0.25">
      <c r="AC2460" s="16" t="str">
        <f t="shared" si="228"/>
        <v/>
      </c>
      <c r="AD2460" s="16" t="str">
        <f t="shared" si="229"/>
        <v/>
      </c>
      <c r="AE2460" s="16" t="str">
        <f t="shared" si="230"/>
        <v/>
      </c>
      <c r="AF2460" s="16" t="str">
        <f t="shared" si="231"/>
        <v/>
      </c>
      <c r="AG2460" s="16" t="str">
        <f t="shared" si="232"/>
        <v/>
      </c>
      <c r="AH2460" s="16">
        <f t="shared" si="233"/>
        <v>0</v>
      </c>
      <c r="AI2460" s="17" t="str">
        <f>IF('Peer Comparison Tool'!$D$12="NR","",IF($C2460='Peer Comparison Tool'!$D$9,COUNT('CECL &lt;50B Database'!$AI$1:AI2459)+1,""))</f>
        <v/>
      </c>
    </row>
    <row r="2461" spans="29:35" x14ac:dyDescent="0.25">
      <c r="AC2461" s="16" t="str">
        <f t="shared" si="228"/>
        <v/>
      </c>
      <c r="AD2461" s="16" t="str">
        <f t="shared" si="229"/>
        <v/>
      </c>
      <c r="AE2461" s="16" t="str">
        <f t="shared" si="230"/>
        <v/>
      </c>
      <c r="AF2461" s="16" t="str">
        <f t="shared" si="231"/>
        <v/>
      </c>
      <c r="AG2461" s="16" t="str">
        <f t="shared" si="232"/>
        <v/>
      </c>
      <c r="AH2461" s="16">
        <f t="shared" si="233"/>
        <v>0</v>
      </c>
      <c r="AI2461" s="17" t="str">
        <f>IF('Peer Comparison Tool'!$D$12="NR","",IF($C2461='Peer Comparison Tool'!$D$9,COUNT('CECL &lt;50B Database'!$AI$1:AI2460)+1,""))</f>
        <v/>
      </c>
    </row>
    <row r="2462" spans="29:35" x14ac:dyDescent="0.25">
      <c r="AC2462" s="16" t="str">
        <f t="shared" si="228"/>
        <v/>
      </c>
      <c r="AD2462" s="16" t="str">
        <f t="shared" si="229"/>
        <v/>
      </c>
      <c r="AE2462" s="16" t="str">
        <f t="shared" si="230"/>
        <v/>
      </c>
      <c r="AF2462" s="16" t="str">
        <f t="shared" si="231"/>
        <v/>
      </c>
      <c r="AG2462" s="16" t="str">
        <f t="shared" si="232"/>
        <v/>
      </c>
      <c r="AH2462" s="16">
        <f t="shared" si="233"/>
        <v>0</v>
      </c>
      <c r="AI2462" s="17" t="str">
        <f>IF('Peer Comparison Tool'!$D$12="NR","",IF($C2462='Peer Comparison Tool'!$D$9,COUNT('CECL &lt;50B Database'!$AI$1:AI2461)+1,""))</f>
        <v/>
      </c>
    </row>
    <row r="2463" spans="29:35" x14ac:dyDescent="0.25">
      <c r="AC2463" s="16" t="str">
        <f t="shared" si="228"/>
        <v/>
      </c>
      <c r="AD2463" s="16" t="str">
        <f t="shared" si="229"/>
        <v/>
      </c>
      <c r="AE2463" s="16" t="str">
        <f t="shared" si="230"/>
        <v/>
      </c>
      <c r="AF2463" s="16" t="str">
        <f t="shared" si="231"/>
        <v/>
      </c>
      <c r="AG2463" s="16" t="str">
        <f t="shared" si="232"/>
        <v/>
      </c>
      <c r="AH2463" s="16">
        <f t="shared" si="233"/>
        <v>0</v>
      </c>
      <c r="AI2463" s="17" t="str">
        <f>IF('Peer Comparison Tool'!$D$12="NR","",IF($C2463='Peer Comparison Tool'!$D$9,COUNT('CECL &lt;50B Database'!$AI$1:AI2462)+1,""))</f>
        <v/>
      </c>
    </row>
    <row r="2464" spans="29:35" x14ac:dyDescent="0.25">
      <c r="AC2464" s="16" t="str">
        <f t="shared" si="228"/>
        <v/>
      </c>
      <c r="AD2464" s="16" t="str">
        <f t="shared" si="229"/>
        <v/>
      </c>
      <c r="AE2464" s="16" t="str">
        <f t="shared" si="230"/>
        <v/>
      </c>
      <c r="AF2464" s="16" t="str">
        <f t="shared" si="231"/>
        <v/>
      </c>
      <c r="AG2464" s="16" t="str">
        <f t="shared" si="232"/>
        <v/>
      </c>
      <c r="AH2464" s="16">
        <f t="shared" si="233"/>
        <v>0</v>
      </c>
      <c r="AI2464" s="17" t="str">
        <f>IF('Peer Comparison Tool'!$D$12="NR","",IF($C2464='Peer Comparison Tool'!$D$9,COUNT('CECL &lt;50B Database'!$AI$1:AI2463)+1,""))</f>
        <v/>
      </c>
    </row>
    <row r="2465" spans="29:35" x14ac:dyDescent="0.25">
      <c r="AC2465" s="16" t="str">
        <f t="shared" si="228"/>
        <v/>
      </c>
      <c r="AD2465" s="16" t="str">
        <f t="shared" si="229"/>
        <v/>
      </c>
      <c r="AE2465" s="16" t="str">
        <f t="shared" si="230"/>
        <v/>
      </c>
      <c r="AF2465" s="16" t="str">
        <f t="shared" si="231"/>
        <v/>
      </c>
      <c r="AG2465" s="16" t="str">
        <f t="shared" si="232"/>
        <v/>
      </c>
      <c r="AH2465" s="16">
        <f t="shared" si="233"/>
        <v>0</v>
      </c>
      <c r="AI2465" s="17" t="str">
        <f>IF('Peer Comparison Tool'!$D$12="NR","",IF($C2465='Peer Comparison Tool'!$D$9,COUNT('CECL &lt;50B Database'!$AI$1:AI2464)+1,""))</f>
        <v/>
      </c>
    </row>
    <row r="2466" spans="29:35" x14ac:dyDescent="0.25">
      <c r="AC2466" s="16" t="str">
        <f t="shared" si="228"/>
        <v/>
      </c>
      <c r="AD2466" s="16" t="str">
        <f t="shared" si="229"/>
        <v/>
      </c>
      <c r="AE2466" s="16" t="str">
        <f t="shared" si="230"/>
        <v/>
      </c>
      <c r="AF2466" s="16" t="str">
        <f t="shared" si="231"/>
        <v/>
      </c>
      <c r="AG2466" s="16" t="str">
        <f t="shared" si="232"/>
        <v/>
      </c>
      <c r="AH2466" s="16">
        <f t="shared" si="233"/>
        <v>0</v>
      </c>
      <c r="AI2466" s="17" t="str">
        <f>IF('Peer Comparison Tool'!$D$12="NR","",IF($C2466='Peer Comparison Tool'!$D$9,COUNT('CECL &lt;50B Database'!$AI$1:AI2465)+1,""))</f>
        <v/>
      </c>
    </row>
    <row r="2467" spans="29:35" x14ac:dyDescent="0.25">
      <c r="AC2467" s="16" t="str">
        <f t="shared" si="228"/>
        <v/>
      </c>
      <c r="AD2467" s="16" t="str">
        <f t="shared" si="229"/>
        <v/>
      </c>
      <c r="AE2467" s="16" t="str">
        <f t="shared" si="230"/>
        <v/>
      </c>
      <c r="AF2467" s="16" t="str">
        <f t="shared" si="231"/>
        <v/>
      </c>
      <c r="AG2467" s="16" t="str">
        <f t="shared" si="232"/>
        <v/>
      </c>
      <c r="AH2467" s="16">
        <f t="shared" si="233"/>
        <v>0</v>
      </c>
      <c r="AI2467" s="17" t="str">
        <f>IF('Peer Comparison Tool'!$D$12="NR","",IF($C2467='Peer Comparison Tool'!$D$9,COUNT('CECL &lt;50B Database'!$AI$1:AI2466)+1,""))</f>
        <v/>
      </c>
    </row>
    <row r="2468" spans="29:35" x14ac:dyDescent="0.25">
      <c r="AC2468" s="16" t="str">
        <f t="shared" si="228"/>
        <v/>
      </c>
      <c r="AD2468" s="16" t="str">
        <f t="shared" si="229"/>
        <v/>
      </c>
      <c r="AE2468" s="16" t="str">
        <f t="shared" si="230"/>
        <v/>
      </c>
      <c r="AF2468" s="16" t="str">
        <f t="shared" si="231"/>
        <v/>
      </c>
      <c r="AG2468" s="16" t="str">
        <f t="shared" si="232"/>
        <v/>
      </c>
      <c r="AH2468" s="16">
        <f t="shared" si="233"/>
        <v>0</v>
      </c>
      <c r="AI2468" s="17" t="str">
        <f>IF('Peer Comparison Tool'!$D$12="NR","",IF($C2468='Peer Comparison Tool'!$D$9,COUNT('CECL &lt;50B Database'!$AI$1:AI2467)+1,""))</f>
        <v/>
      </c>
    </row>
    <row r="2469" spans="29:35" x14ac:dyDescent="0.25">
      <c r="AC2469" s="16" t="str">
        <f t="shared" si="228"/>
        <v/>
      </c>
      <c r="AD2469" s="16" t="str">
        <f t="shared" si="229"/>
        <v/>
      </c>
      <c r="AE2469" s="16" t="str">
        <f t="shared" si="230"/>
        <v/>
      </c>
      <c r="AF2469" s="16" t="str">
        <f t="shared" si="231"/>
        <v/>
      </c>
      <c r="AG2469" s="16" t="str">
        <f t="shared" si="232"/>
        <v/>
      </c>
      <c r="AH2469" s="16">
        <f t="shared" si="233"/>
        <v>0</v>
      </c>
      <c r="AI2469" s="17" t="str">
        <f>IF('Peer Comparison Tool'!$D$12="NR","",IF($C2469='Peer Comparison Tool'!$D$9,COUNT('CECL &lt;50B Database'!$AI$1:AI2468)+1,""))</f>
        <v/>
      </c>
    </row>
    <row r="2470" spans="29:35" x14ac:dyDescent="0.25">
      <c r="AC2470" s="16" t="str">
        <f t="shared" si="228"/>
        <v/>
      </c>
      <c r="AD2470" s="16" t="str">
        <f t="shared" si="229"/>
        <v/>
      </c>
      <c r="AE2470" s="16" t="str">
        <f t="shared" si="230"/>
        <v/>
      </c>
      <c r="AF2470" s="16" t="str">
        <f t="shared" si="231"/>
        <v/>
      </c>
      <c r="AG2470" s="16" t="str">
        <f t="shared" si="232"/>
        <v/>
      </c>
      <c r="AH2470" s="16">
        <f t="shared" si="233"/>
        <v>0</v>
      </c>
      <c r="AI2470" s="17" t="str">
        <f>IF('Peer Comparison Tool'!$D$12="NR","",IF($C2470='Peer Comparison Tool'!$D$9,COUNT('CECL &lt;50B Database'!$AI$1:AI2469)+1,""))</f>
        <v/>
      </c>
    </row>
    <row r="2471" spans="29:35" x14ac:dyDescent="0.25">
      <c r="AC2471" s="16" t="str">
        <f t="shared" si="228"/>
        <v/>
      </c>
      <c r="AD2471" s="16" t="str">
        <f t="shared" si="229"/>
        <v/>
      </c>
      <c r="AE2471" s="16" t="str">
        <f t="shared" si="230"/>
        <v/>
      </c>
      <c r="AF2471" s="16" t="str">
        <f t="shared" si="231"/>
        <v/>
      </c>
      <c r="AG2471" s="16" t="str">
        <f t="shared" si="232"/>
        <v/>
      </c>
      <c r="AH2471" s="16">
        <f t="shared" si="233"/>
        <v>0</v>
      </c>
      <c r="AI2471" s="17" t="str">
        <f>IF('Peer Comparison Tool'!$D$12="NR","",IF($C2471='Peer Comparison Tool'!$D$9,COUNT('CECL &lt;50B Database'!$AI$1:AI2470)+1,""))</f>
        <v/>
      </c>
    </row>
    <row r="2472" spans="29:35" x14ac:dyDescent="0.25">
      <c r="AC2472" s="16" t="str">
        <f t="shared" si="228"/>
        <v/>
      </c>
      <c r="AD2472" s="16" t="str">
        <f t="shared" si="229"/>
        <v/>
      </c>
      <c r="AE2472" s="16" t="str">
        <f t="shared" si="230"/>
        <v/>
      </c>
      <c r="AF2472" s="16" t="str">
        <f t="shared" si="231"/>
        <v/>
      </c>
      <c r="AG2472" s="16" t="str">
        <f t="shared" si="232"/>
        <v/>
      </c>
      <c r="AH2472" s="16">
        <f t="shared" si="233"/>
        <v>0</v>
      </c>
      <c r="AI2472" s="17" t="str">
        <f>IF('Peer Comparison Tool'!$D$12="NR","",IF($C2472='Peer Comparison Tool'!$D$9,COUNT('CECL &lt;50B Database'!$AI$1:AI2471)+1,""))</f>
        <v/>
      </c>
    </row>
    <row r="2473" spans="29:35" x14ac:dyDescent="0.25">
      <c r="AC2473" s="16" t="str">
        <f t="shared" si="228"/>
        <v/>
      </c>
      <c r="AD2473" s="16" t="str">
        <f t="shared" si="229"/>
        <v/>
      </c>
      <c r="AE2473" s="16" t="str">
        <f t="shared" si="230"/>
        <v/>
      </c>
      <c r="AF2473" s="16" t="str">
        <f t="shared" si="231"/>
        <v/>
      </c>
      <c r="AG2473" s="16" t="str">
        <f t="shared" si="232"/>
        <v/>
      </c>
      <c r="AH2473" s="16">
        <f t="shared" si="233"/>
        <v>0</v>
      </c>
      <c r="AI2473" s="17" t="str">
        <f>IF('Peer Comparison Tool'!$D$12="NR","",IF($C2473='Peer Comparison Tool'!$D$9,COUNT('CECL &lt;50B Database'!$AI$1:AI2472)+1,""))</f>
        <v/>
      </c>
    </row>
    <row r="2474" spans="29:35" x14ac:dyDescent="0.25">
      <c r="AC2474" s="16" t="str">
        <f t="shared" si="228"/>
        <v/>
      </c>
      <c r="AD2474" s="16" t="str">
        <f t="shared" si="229"/>
        <v/>
      </c>
      <c r="AE2474" s="16" t="str">
        <f t="shared" si="230"/>
        <v/>
      </c>
      <c r="AF2474" s="16" t="str">
        <f t="shared" si="231"/>
        <v/>
      </c>
      <c r="AG2474" s="16" t="str">
        <f t="shared" si="232"/>
        <v/>
      </c>
      <c r="AH2474" s="16">
        <f t="shared" si="233"/>
        <v>0</v>
      </c>
      <c r="AI2474" s="17" t="str">
        <f>IF('Peer Comparison Tool'!$D$12="NR","",IF($C2474='Peer Comparison Tool'!$D$9,COUNT('CECL &lt;50B Database'!$AI$1:AI2473)+1,""))</f>
        <v/>
      </c>
    </row>
    <row r="2475" spans="29:35" x14ac:dyDescent="0.25">
      <c r="AC2475" s="16" t="str">
        <f t="shared" si="228"/>
        <v/>
      </c>
      <c r="AD2475" s="16" t="str">
        <f t="shared" si="229"/>
        <v/>
      </c>
      <c r="AE2475" s="16" t="str">
        <f t="shared" si="230"/>
        <v/>
      </c>
      <c r="AF2475" s="16" t="str">
        <f t="shared" si="231"/>
        <v/>
      </c>
      <c r="AG2475" s="16" t="str">
        <f t="shared" si="232"/>
        <v/>
      </c>
      <c r="AH2475" s="16">
        <f t="shared" si="233"/>
        <v>0</v>
      </c>
      <c r="AI2475" s="17" t="str">
        <f>IF('Peer Comparison Tool'!$D$12="NR","",IF($C2475='Peer Comparison Tool'!$D$9,COUNT('CECL &lt;50B Database'!$AI$1:AI2474)+1,""))</f>
        <v/>
      </c>
    </row>
    <row r="2476" spans="29:35" x14ac:dyDescent="0.25">
      <c r="AC2476" s="16" t="str">
        <f t="shared" si="228"/>
        <v/>
      </c>
      <c r="AD2476" s="16" t="str">
        <f t="shared" si="229"/>
        <v/>
      </c>
      <c r="AE2476" s="16" t="str">
        <f t="shared" si="230"/>
        <v/>
      </c>
      <c r="AF2476" s="16" t="str">
        <f t="shared" si="231"/>
        <v/>
      </c>
      <c r="AG2476" s="16" t="str">
        <f t="shared" si="232"/>
        <v/>
      </c>
      <c r="AH2476" s="16">
        <f t="shared" si="233"/>
        <v>0</v>
      </c>
      <c r="AI2476" s="17" t="str">
        <f>IF('Peer Comparison Tool'!$D$12="NR","",IF($C2476='Peer Comparison Tool'!$D$9,COUNT('CECL &lt;50B Database'!$AI$1:AI2475)+1,""))</f>
        <v/>
      </c>
    </row>
    <row r="2477" spans="29:35" x14ac:dyDescent="0.25">
      <c r="AC2477" s="16" t="str">
        <f t="shared" si="228"/>
        <v/>
      </c>
      <c r="AD2477" s="16" t="str">
        <f t="shared" si="229"/>
        <v/>
      </c>
      <c r="AE2477" s="16" t="str">
        <f t="shared" si="230"/>
        <v/>
      </c>
      <c r="AF2477" s="16" t="str">
        <f t="shared" si="231"/>
        <v/>
      </c>
      <c r="AG2477" s="16" t="str">
        <f t="shared" si="232"/>
        <v/>
      </c>
      <c r="AH2477" s="16">
        <f t="shared" si="233"/>
        <v>0</v>
      </c>
      <c r="AI2477" s="17" t="str">
        <f>IF('Peer Comparison Tool'!$D$12="NR","",IF($C2477='Peer Comparison Tool'!$D$9,COUNT('CECL &lt;50B Database'!$AI$1:AI2476)+1,""))</f>
        <v/>
      </c>
    </row>
    <row r="2478" spans="29:35" x14ac:dyDescent="0.25">
      <c r="AC2478" s="16" t="str">
        <f t="shared" si="228"/>
        <v/>
      </c>
      <c r="AD2478" s="16" t="str">
        <f t="shared" si="229"/>
        <v/>
      </c>
      <c r="AE2478" s="16" t="str">
        <f t="shared" si="230"/>
        <v/>
      </c>
      <c r="AF2478" s="16" t="str">
        <f t="shared" si="231"/>
        <v/>
      </c>
      <c r="AG2478" s="16" t="str">
        <f t="shared" si="232"/>
        <v/>
      </c>
      <c r="AH2478" s="16">
        <f t="shared" si="233"/>
        <v>0</v>
      </c>
      <c r="AI2478" s="17" t="str">
        <f>IF('Peer Comparison Tool'!$D$12="NR","",IF($C2478='Peer Comparison Tool'!$D$9,COUNT('CECL &lt;50B Database'!$AI$1:AI2477)+1,""))</f>
        <v/>
      </c>
    </row>
    <row r="2479" spans="29:35" x14ac:dyDescent="0.25">
      <c r="AC2479" s="16" t="str">
        <f t="shared" si="228"/>
        <v/>
      </c>
      <c r="AD2479" s="16" t="str">
        <f t="shared" si="229"/>
        <v/>
      </c>
      <c r="AE2479" s="16" t="str">
        <f t="shared" si="230"/>
        <v/>
      </c>
      <c r="AF2479" s="16" t="str">
        <f t="shared" si="231"/>
        <v/>
      </c>
      <c r="AG2479" s="16" t="str">
        <f t="shared" si="232"/>
        <v/>
      </c>
      <c r="AH2479" s="16">
        <f t="shared" si="233"/>
        <v>0</v>
      </c>
      <c r="AI2479" s="17" t="str">
        <f>IF('Peer Comparison Tool'!$D$12="NR","",IF($C2479='Peer Comparison Tool'!$D$9,COUNT('CECL &lt;50B Database'!$AI$1:AI2478)+1,""))</f>
        <v/>
      </c>
    </row>
    <row r="2480" spans="29:35" x14ac:dyDescent="0.25">
      <c r="AC2480" s="16" t="str">
        <f t="shared" si="228"/>
        <v/>
      </c>
      <c r="AD2480" s="16" t="str">
        <f t="shared" si="229"/>
        <v/>
      </c>
      <c r="AE2480" s="16" t="str">
        <f t="shared" si="230"/>
        <v/>
      </c>
      <c r="AF2480" s="16" t="str">
        <f t="shared" si="231"/>
        <v/>
      </c>
      <c r="AG2480" s="16" t="str">
        <f t="shared" si="232"/>
        <v/>
      </c>
      <c r="AH2480" s="16">
        <f t="shared" si="233"/>
        <v>0</v>
      </c>
      <c r="AI2480" s="17" t="str">
        <f>IF('Peer Comparison Tool'!$D$12="NR","",IF($C2480='Peer Comparison Tool'!$D$9,COUNT('CECL &lt;50B Database'!$AI$1:AI2479)+1,""))</f>
        <v/>
      </c>
    </row>
    <row r="2481" spans="29:35" x14ac:dyDescent="0.25">
      <c r="AC2481" s="16" t="str">
        <f t="shared" si="228"/>
        <v/>
      </c>
      <c r="AD2481" s="16" t="str">
        <f t="shared" si="229"/>
        <v/>
      </c>
      <c r="AE2481" s="16" t="str">
        <f t="shared" si="230"/>
        <v/>
      </c>
      <c r="AF2481" s="16" t="str">
        <f t="shared" si="231"/>
        <v/>
      </c>
      <c r="AG2481" s="16" t="str">
        <f t="shared" si="232"/>
        <v/>
      </c>
      <c r="AH2481" s="16">
        <f t="shared" si="233"/>
        <v>0</v>
      </c>
      <c r="AI2481" s="17" t="str">
        <f>IF('Peer Comparison Tool'!$D$12="NR","",IF($C2481='Peer Comparison Tool'!$D$9,COUNT('CECL &lt;50B Database'!$AI$1:AI2480)+1,""))</f>
        <v/>
      </c>
    </row>
    <row r="2482" spans="29:35" x14ac:dyDescent="0.25">
      <c r="AC2482" s="16" t="str">
        <f t="shared" si="228"/>
        <v/>
      </c>
      <c r="AD2482" s="16" t="str">
        <f t="shared" si="229"/>
        <v/>
      </c>
      <c r="AE2482" s="16" t="str">
        <f t="shared" si="230"/>
        <v/>
      </c>
      <c r="AF2482" s="16" t="str">
        <f t="shared" si="231"/>
        <v/>
      </c>
      <c r="AG2482" s="16" t="str">
        <f t="shared" si="232"/>
        <v/>
      </c>
      <c r="AH2482" s="16">
        <f t="shared" si="233"/>
        <v>0</v>
      </c>
      <c r="AI2482" s="17" t="str">
        <f>IF('Peer Comparison Tool'!$D$12="NR","",IF($C2482='Peer Comparison Tool'!$D$9,COUNT('CECL &lt;50B Database'!$AI$1:AI2481)+1,""))</f>
        <v/>
      </c>
    </row>
    <row r="2483" spans="29:35" x14ac:dyDescent="0.25">
      <c r="AC2483" s="16" t="str">
        <f t="shared" si="228"/>
        <v/>
      </c>
      <c r="AD2483" s="16" t="str">
        <f t="shared" si="229"/>
        <v/>
      </c>
      <c r="AE2483" s="16" t="str">
        <f t="shared" si="230"/>
        <v/>
      </c>
      <c r="AF2483" s="16" t="str">
        <f t="shared" si="231"/>
        <v/>
      </c>
      <c r="AG2483" s="16" t="str">
        <f t="shared" si="232"/>
        <v/>
      </c>
      <c r="AH2483" s="16">
        <f t="shared" si="233"/>
        <v>0</v>
      </c>
      <c r="AI2483" s="17" t="str">
        <f>IF('Peer Comparison Tool'!$D$12="NR","",IF($C2483='Peer Comparison Tool'!$D$9,COUNT('CECL &lt;50B Database'!$AI$1:AI2482)+1,""))</f>
        <v/>
      </c>
    </row>
    <row r="2484" spans="29:35" x14ac:dyDescent="0.25">
      <c r="AC2484" s="16" t="str">
        <f t="shared" si="228"/>
        <v/>
      </c>
      <c r="AD2484" s="16" t="str">
        <f t="shared" si="229"/>
        <v/>
      </c>
      <c r="AE2484" s="16" t="str">
        <f t="shared" si="230"/>
        <v/>
      </c>
      <c r="AF2484" s="16" t="str">
        <f t="shared" si="231"/>
        <v/>
      </c>
      <c r="AG2484" s="16" t="str">
        <f t="shared" si="232"/>
        <v/>
      </c>
      <c r="AH2484" s="16">
        <f t="shared" si="233"/>
        <v>0</v>
      </c>
      <c r="AI2484" s="17" t="str">
        <f>IF('Peer Comparison Tool'!$D$12="NR","",IF($C2484='Peer Comparison Tool'!$D$9,COUNT('CECL &lt;50B Database'!$AI$1:AI2483)+1,""))</f>
        <v/>
      </c>
    </row>
    <row r="2485" spans="29:35" x14ac:dyDescent="0.25">
      <c r="AC2485" s="16" t="str">
        <f t="shared" si="228"/>
        <v/>
      </c>
      <c r="AD2485" s="16" t="str">
        <f t="shared" si="229"/>
        <v/>
      </c>
      <c r="AE2485" s="16" t="str">
        <f t="shared" si="230"/>
        <v/>
      </c>
      <c r="AF2485" s="16" t="str">
        <f t="shared" si="231"/>
        <v/>
      </c>
      <c r="AG2485" s="16" t="str">
        <f t="shared" si="232"/>
        <v/>
      </c>
      <c r="AH2485" s="16">
        <f t="shared" si="233"/>
        <v>0</v>
      </c>
      <c r="AI2485" s="17" t="str">
        <f>IF('Peer Comparison Tool'!$D$12="NR","",IF($C2485='Peer Comparison Tool'!$D$9,COUNT('CECL &lt;50B Database'!$AI$1:AI2484)+1,""))</f>
        <v/>
      </c>
    </row>
    <row r="2486" spans="29:35" x14ac:dyDescent="0.25">
      <c r="AC2486" s="16" t="str">
        <f t="shared" si="228"/>
        <v/>
      </c>
      <c r="AD2486" s="16" t="str">
        <f t="shared" si="229"/>
        <v/>
      </c>
      <c r="AE2486" s="16" t="str">
        <f t="shared" si="230"/>
        <v/>
      </c>
      <c r="AF2486" s="16" t="str">
        <f t="shared" si="231"/>
        <v/>
      </c>
      <c r="AG2486" s="16" t="str">
        <f t="shared" si="232"/>
        <v/>
      </c>
      <c r="AH2486" s="16">
        <f t="shared" si="233"/>
        <v>0</v>
      </c>
      <c r="AI2486" s="17" t="str">
        <f>IF('Peer Comparison Tool'!$D$12="NR","",IF($C2486='Peer Comparison Tool'!$D$9,COUNT('CECL &lt;50B Database'!$AI$1:AI2485)+1,""))</f>
        <v/>
      </c>
    </row>
    <row r="2487" spans="29:35" x14ac:dyDescent="0.25">
      <c r="AC2487" s="16" t="str">
        <f t="shared" si="228"/>
        <v/>
      </c>
      <c r="AD2487" s="16" t="str">
        <f t="shared" si="229"/>
        <v/>
      </c>
      <c r="AE2487" s="16" t="str">
        <f t="shared" si="230"/>
        <v/>
      </c>
      <c r="AF2487" s="16" t="str">
        <f t="shared" si="231"/>
        <v/>
      </c>
      <c r="AG2487" s="16" t="str">
        <f t="shared" si="232"/>
        <v/>
      </c>
      <c r="AH2487" s="16">
        <f t="shared" si="233"/>
        <v>0</v>
      </c>
      <c r="AI2487" s="17" t="str">
        <f>IF('Peer Comparison Tool'!$D$12="NR","",IF($C2487='Peer Comparison Tool'!$D$9,COUNT('CECL &lt;50B Database'!$AI$1:AI2486)+1,""))</f>
        <v/>
      </c>
    </row>
    <row r="2488" spans="29:35" x14ac:dyDescent="0.25">
      <c r="AC2488" s="16" t="str">
        <f t="shared" si="228"/>
        <v/>
      </c>
      <c r="AD2488" s="16" t="str">
        <f t="shared" si="229"/>
        <v/>
      </c>
      <c r="AE2488" s="16" t="str">
        <f t="shared" si="230"/>
        <v/>
      </c>
      <c r="AF2488" s="16" t="str">
        <f t="shared" si="231"/>
        <v/>
      </c>
      <c r="AG2488" s="16" t="str">
        <f t="shared" si="232"/>
        <v/>
      </c>
      <c r="AH2488" s="16">
        <f t="shared" si="233"/>
        <v>0</v>
      </c>
      <c r="AI2488" s="17" t="str">
        <f>IF('Peer Comparison Tool'!$D$12="NR","",IF($C2488='Peer Comparison Tool'!$D$9,COUNT('CECL &lt;50B Database'!$AI$1:AI2487)+1,""))</f>
        <v/>
      </c>
    </row>
    <row r="2489" spans="29:35" x14ac:dyDescent="0.25">
      <c r="AC2489" s="16" t="str">
        <f t="shared" si="228"/>
        <v/>
      </c>
      <c r="AD2489" s="16" t="str">
        <f t="shared" si="229"/>
        <v/>
      </c>
      <c r="AE2489" s="16" t="str">
        <f t="shared" si="230"/>
        <v/>
      </c>
      <c r="AF2489" s="16" t="str">
        <f t="shared" si="231"/>
        <v/>
      </c>
      <c r="AG2489" s="16" t="str">
        <f t="shared" si="232"/>
        <v/>
      </c>
      <c r="AH2489" s="16">
        <f t="shared" si="233"/>
        <v>0</v>
      </c>
      <c r="AI2489" s="17" t="str">
        <f>IF('Peer Comparison Tool'!$D$12="NR","",IF($C2489='Peer Comparison Tool'!$D$9,COUNT('CECL &lt;50B Database'!$AI$1:AI2488)+1,""))</f>
        <v/>
      </c>
    </row>
    <row r="2490" spans="29:35" x14ac:dyDescent="0.25">
      <c r="AC2490" s="16" t="str">
        <f t="shared" si="228"/>
        <v/>
      </c>
      <c r="AD2490" s="16" t="str">
        <f t="shared" si="229"/>
        <v/>
      </c>
      <c r="AE2490" s="16" t="str">
        <f t="shared" si="230"/>
        <v/>
      </c>
      <c r="AF2490" s="16" t="str">
        <f t="shared" si="231"/>
        <v/>
      </c>
      <c r="AG2490" s="16" t="str">
        <f t="shared" si="232"/>
        <v/>
      </c>
      <c r="AH2490" s="16">
        <f t="shared" si="233"/>
        <v>0</v>
      </c>
      <c r="AI2490" s="17" t="str">
        <f>IF('Peer Comparison Tool'!$D$12="NR","",IF($C2490='Peer Comparison Tool'!$D$9,COUNT('CECL &lt;50B Database'!$AI$1:AI2489)+1,""))</f>
        <v/>
      </c>
    </row>
    <row r="2491" spans="29:35" x14ac:dyDescent="0.25">
      <c r="AC2491" s="16" t="str">
        <f t="shared" si="228"/>
        <v/>
      </c>
      <c r="AD2491" s="16" t="str">
        <f t="shared" si="229"/>
        <v/>
      </c>
      <c r="AE2491" s="16" t="str">
        <f t="shared" si="230"/>
        <v/>
      </c>
      <c r="AF2491" s="16" t="str">
        <f t="shared" si="231"/>
        <v/>
      </c>
      <c r="AG2491" s="16" t="str">
        <f t="shared" si="232"/>
        <v/>
      </c>
      <c r="AH2491" s="16">
        <f t="shared" si="233"/>
        <v>0</v>
      </c>
      <c r="AI2491" s="17" t="str">
        <f>IF('Peer Comparison Tool'!$D$12="NR","",IF($C2491='Peer Comparison Tool'!$D$9,COUNT('CECL &lt;50B Database'!$AI$1:AI2490)+1,""))</f>
        <v/>
      </c>
    </row>
    <row r="2492" spans="29:35" x14ac:dyDescent="0.25">
      <c r="AC2492" s="16" t="str">
        <f t="shared" si="228"/>
        <v/>
      </c>
      <c r="AD2492" s="16" t="str">
        <f t="shared" si="229"/>
        <v/>
      </c>
      <c r="AE2492" s="16" t="str">
        <f t="shared" si="230"/>
        <v/>
      </c>
      <c r="AF2492" s="16" t="str">
        <f t="shared" si="231"/>
        <v/>
      </c>
      <c r="AG2492" s="16" t="str">
        <f t="shared" si="232"/>
        <v/>
      </c>
      <c r="AH2492" s="16">
        <f t="shared" si="233"/>
        <v>0</v>
      </c>
      <c r="AI2492" s="17" t="str">
        <f>IF('Peer Comparison Tool'!$D$12="NR","",IF($C2492='Peer Comparison Tool'!$D$9,COUNT('CECL &lt;50B Database'!$AI$1:AI2491)+1,""))</f>
        <v/>
      </c>
    </row>
    <row r="2493" spans="29:35" x14ac:dyDescent="0.25">
      <c r="AC2493" s="16" t="str">
        <f t="shared" si="228"/>
        <v/>
      </c>
      <c r="AD2493" s="16" t="str">
        <f t="shared" si="229"/>
        <v/>
      </c>
      <c r="AE2493" s="16" t="str">
        <f t="shared" si="230"/>
        <v/>
      </c>
      <c r="AF2493" s="16" t="str">
        <f t="shared" si="231"/>
        <v/>
      </c>
      <c r="AG2493" s="16" t="str">
        <f t="shared" si="232"/>
        <v/>
      </c>
      <c r="AH2493" s="16">
        <f t="shared" si="233"/>
        <v>0</v>
      </c>
      <c r="AI2493" s="17" t="str">
        <f>IF('Peer Comparison Tool'!$D$12="NR","",IF($C2493='Peer Comparison Tool'!$D$9,COUNT('CECL &lt;50B Database'!$AI$1:AI2492)+1,""))</f>
        <v/>
      </c>
    </row>
    <row r="2494" spans="29:35" x14ac:dyDescent="0.25">
      <c r="AC2494" s="16" t="str">
        <f t="shared" si="228"/>
        <v/>
      </c>
      <c r="AD2494" s="16" t="str">
        <f t="shared" si="229"/>
        <v/>
      </c>
      <c r="AE2494" s="16" t="str">
        <f t="shared" si="230"/>
        <v/>
      </c>
      <c r="AF2494" s="16" t="str">
        <f t="shared" si="231"/>
        <v/>
      </c>
      <c r="AG2494" s="16" t="str">
        <f t="shared" si="232"/>
        <v/>
      </c>
      <c r="AH2494" s="16">
        <f t="shared" si="233"/>
        <v>0</v>
      </c>
      <c r="AI2494" s="17" t="str">
        <f>IF('Peer Comparison Tool'!$D$12="NR","",IF($C2494='Peer Comparison Tool'!$D$9,COUNT('CECL &lt;50B Database'!$AI$1:AI2493)+1,""))</f>
        <v/>
      </c>
    </row>
    <row r="2495" spans="29:35" x14ac:dyDescent="0.25">
      <c r="AC2495" s="16" t="str">
        <f t="shared" si="228"/>
        <v/>
      </c>
      <c r="AD2495" s="16" t="str">
        <f t="shared" si="229"/>
        <v/>
      </c>
      <c r="AE2495" s="16" t="str">
        <f t="shared" si="230"/>
        <v/>
      </c>
      <c r="AF2495" s="16" t="str">
        <f t="shared" si="231"/>
        <v/>
      </c>
      <c r="AG2495" s="16" t="str">
        <f t="shared" si="232"/>
        <v/>
      </c>
      <c r="AH2495" s="16">
        <f t="shared" si="233"/>
        <v>0</v>
      </c>
      <c r="AI2495" s="17" t="str">
        <f>IF('Peer Comparison Tool'!$D$12="NR","",IF($C2495='Peer Comparison Tool'!$D$9,COUNT('CECL &lt;50B Database'!$AI$1:AI2494)+1,""))</f>
        <v/>
      </c>
    </row>
    <row r="2496" spans="29:35" x14ac:dyDescent="0.25">
      <c r="AC2496" s="16" t="str">
        <f t="shared" si="228"/>
        <v/>
      </c>
      <c r="AD2496" s="16" t="str">
        <f t="shared" si="229"/>
        <v/>
      </c>
      <c r="AE2496" s="16" t="str">
        <f t="shared" si="230"/>
        <v/>
      </c>
      <c r="AF2496" s="16" t="str">
        <f t="shared" si="231"/>
        <v/>
      </c>
      <c r="AG2496" s="16" t="str">
        <f t="shared" si="232"/>
        <v/>
      </c>
      <c r="AH2496" s="16">
        <f t="shared" si="233"/>
        <v>0</v>
      </c>
      <c r="AI2496" s="17" t="str">
        <f>IF('Peer Comparison Tool'!$D$12="NR","",IF($C2496='Peer Comparison Tool'!$D$9,COUNT('CECL &lt;50B Database'!$AI$1:AI2495)+1,""))</f>
        <v/>
      </c>
    </row>
    <row r="2497" spans="29:35" x14ac:dyDescent="0.25">
      <c r="AC2497" s="16" t="str">
        <f t="shared" si="228"/>
        <v/>
      </c>
      <c r="AD2497" s="16" t="str">
        <f t="shared" si="229"/>
        <v/>
      </c>
      <c r="AE2497" s="16" t="str">
        <f t="shared" si="230"/>
        <v/>
      </c>
      <c r="AF2497" s="16" t="str">
        <f t="shared" si="231"/>
        <v/>
      </c>
      <c r="AG2497" s="16" t="str">
        <f t="shared" si="232"/>
        <v/>
      </c>
      <c r="AH2497" s="16">
        <f t="shared" si="233"/>
        <v>0</v>
      </c>
      <c r="AI2497" s="17" t="str">
        <f>IF('Peer Comparison Tool'!$D$12="NR","",IF($C2497='Peer Comparison Tool'!$D$9,COUNT('CECL &lt;50B Database'!$AI$1:AI2496)+1,""))</f>
        <v/>
      </c>
    </row>
    <row r="2498" spans="29:35" x14ac:dyDescent="0.25">
      <c r="AC2498" s="16" t="str">
        <f t="shared" si="228"/>
        <v/>
      </c>
      <c r="AD2498" s="16" t="str">
        <f t="shared" si="229"/>
        <v/>
      </c>
      <c r="AE2498" s="16" t="str">
        <f t="shared" si="230"/>
        <v/>
      </c>
      <c r="AF2498" s="16" t="str">
        <f t="shared" si="231"/>
        <v/>
      </c>
      <c r="AG2498" s="16" t="str">
        <f t="shared" si="232"/>
        <v/>
      </c>
      <c r="AH2498" s="16">
        <f t="shared" si="233"/>
        <v>0</v>
      </c>
      <c r="AI2498" s="17" t="str">
        <f>IF('Peer Comparison Tool'!$D$12="NR","",IF($C2498='Peer Comparison Tool'!$D$9,COUNT('CECL &lt;50B Database'!$AI$1:AI2497)+1,""))</f>
        <v/>
      </c>
    </row>
    <row r="2499" spans="29:35" x14ac:dyDescent="0.25">
      <c r="AC2499" s="16" t="str">
        <f t="shared" ref="AC2499:AC2562" si="234">IF(AND($G2499&gt;=10000000,$G2499&lt;50000000),$K2499,"")</f>
        <v/>
      </c>
      <c r="AD2499" s="16" t="str">
        <f t="shared" ref="AD2499:AD2562" si="235">IF(AND($G2499&gt;=5000000,$G2499&lt;9999999),$K2499,"")</f>
        <v/>
      </c>
      <c r="AE2499" s="16" t="str">
        <f t="shared" ref="AE2499:AE2562" si="236">IF(AND($G2499&gt;=1000000,$G2499&lt;4999999),$K2499,"")</f>
        <v/>
      </c>
      <c r="AF2499" s="16" t="str">
        <f t="shared" ref="AF2499:AF2562" si="237">IF(AND($G2499&gt;=500000,$G2499&lt;999999),$K2499,"")</f>
        <v/>
      </c>
      <c r="AG2499" s="16" t="str">
        <f t="shared" ref="AG2499:AG2562" si="238">IF(AND($G2499&gt;=100000,$G2499&lt;499999),$K2499,"")</f>
        <v/>
      </c>
      <c r="AH2499" s="16">
        <f t="shared" ref="AH2499:AH2562" si="239">IF(AND($G2499&gt;=0,$G2499&lt;99999),$K2499,"")</f>
        <v>0</v>
      </c>
      <c r="AI2499" s="17" t="str">
        <f>IF('Peer Comparison Tool'!$D$12="NR","",IF($C2499='Peer Comparison Tool'!$D$9,COUNT('CECL &lt;50B Database'!$AI$1:AI2498)+1,""))</f>
        <v/>
      </c>
    </row>
    <row r="2500" spans="29:35" x14ac:dyDescent="0.25">
      <c r="AC2500" s="16" t="str">
        <f t="shared" si="234"/>
        <v/>
      </c>
      <c r="AD2500" s="16" t="str">
        <f t="shared" si="235"/>
        <v/>
      </c>
      <c r="AE2500" s="16" t="str">
        <f t="shared" si="236"/>
        <v/>
      </c>
      <c r="AF2500" s="16" t="str">
        <f t="shared" si="237"/>
        <v/>
      </c>
      <c r="AG2500" s="16" t="str">
        <f t="shared" si="238"/>
        <v/>
      </c>
      <c r="AH2500" s="16">
        <f t="shared" si="239"/>
        <v>0</v>
      </c>
      <c r="AI2500" s="17" t="str">
        <f>IF('Peer Comparison Tool'!$D$12="NR","",IF($C2500='Peer Comparison Tool'!$D$9,COUNT('CECL &lt;50B Database'!$AI$1:AI2499)+1,""))</f>
        <v/>
      </c>
    </row>
    <row r="2501" spans="29:35" x14ac:dyDescent="0.25">
      <c r="AC2501" s="16" t="str">
        <f t="shared" si="234"/>
        <v/>
      </c>
      <c r="AD2501" s="16" t="str">
        <f t="shared" si="235"/>
        <v/>
      </c>
      <c r="AE2501" s="16" t="str">
        <f t="shared" si="236"/>
        <v/>
      </c>
      <c r="AF2501" s="16" t="str">
        <f t="shared" si="237"/>
        <v/>
      </c>
      <c r="AG2501" s="16" t="str">
        <f t="shared" si="238"/>
        <v/>
      </c>
      <c r="AH2501" s="16">
        <f t="shared" si="239"/>
        <v>0</v>
      </c>
      <c r="AI2501" s="17" t="str">
        <f>IF('Peer Comparison Tool'!$D$12="NR","",IF($C2501='Peer Comparison Tool'!$D$9,COUNT('CECL &lt;50B Database'!$AI$1:AI2500)+1,""))</f>
        <v/>
      </c>
    </row>
    <row r="2502" spans="29:35" x14ac:dyDescent="0.25">
      <c r="AC2502" s="16" t="str">
        <f t="shared" si="234"/>
        <v/>
      </c>
      <c r="AD2502" s="16" t="str">
        <f t="shared" si="235"/>
        <v/>
      </c>
      <c r="AE2502" s="16" t="str">
        <f t="shared" si="236"/>
        <v/>
      </c>
      <c r="AF2502" s="16" t="str">
        <f t="shared" si="237"/>
        <v/>
      </c>
      <c r="AG2502" s="16" t="str">
        <f t="shared" si="238"/>
        <v/>
      </c>
      <c r="AH2502" s="16">
        <f t="shared" si="239"/>
        <v>0</v>
      </c>
      <c r="AI2502" s="17" t="str">
        <f>IF('Peer Comparison Tool'!$D$12="NR","",IF($C2502='Peer Comparison Tool'!$D$9,COUNT('CECL &lt;50B Database'!$AI$1:AI2501)+1,""))</f>
        <v/>
      </c>
    </row>
    <row r="2503" spans="29:35" x14ac:dyDescent="0.25">
      <c r="AC2503" s="16" t="str">
        <f t="shared" si="234"/>
        <v/>
      </c>
      <c r="AD2503" s="16" t="str">
        <f t="shared" si="235"/>
        <v/>
      </c>
      <c r="AE2503" s="16" t="str">
        <f t="shared" si="236"/>
        <v/>
      </c>
      <c r="AF2503" s="16" t="str">
        <f t="shared" si="237"/>
        <v/>
      </c>
      <c r="AG2503" s="16" t="str">
        <f t="shared" si="238"/>
        <v/>
      </c>
      <c r="AH2503" s="16">
        <f t="shared" si="239"/>
        <v>0</v>
      </c>
      <c r="AI2503" s="17" t="str">
        <f>IF('Peer Comparison Tool'!$D$12="NR","",IF($C2503='Peer Comparison Tool'!$D$9,COUNT('CECL &lt;50B Database'!$AI$1:AI2502)+1,""))</f>
        <v/>
      </c>
    </row>
    <row r="2504" spans="29:35" x14ac:dyDescent="0.25">
      <c r="AC2504" s="16" t="str">
        <f t="shared" si="234"/>
        <v/>
      </c>
      <c r="AD2504" s="16" t="str">
        <f t="shared" si="235"/>
        <v/>
      </c>
      <c r="AE2504" s="16" t="str">
        <f t="shared" si="236"/>
        <v/>
      </c>
      <c r="AF2504" s="16" t="str">
        <f t="shared" si="237"/>
        <v/>
      </c>
      <c r="AG2504" s="16" t="str">
        <f t="shared" si="238"/>
        <v/>
      </c>
      <c r="AH2504" s="16">
        <f t="shared" si="239"/>
        <v>0</v>
      </c>
      <c r="AI2504" s="17" t="str">
        <f>IF('Peer Comparison Tool'!$D$12="NR","",IF($C2504='Peer Comparison Tool'!$D$9,COUNT('CECL &lt;50B Database'!$AI$1:AI2503)+1,""))</f>
        <v/>
      </c>
    </row>
    <row r="2505" spans="29:35" x14ac:dyDescent="0.25">
      <c r="AC2505" s="16" t="str">
        <f t="shared" si="234"/>
        <v/>
      </c>
      <c r="AD2505" s="16" t="str">
        <f t="shared" si="235"/>
        <v/>
      </c>
      <c r="AE2505" s="16" t="str">
        <f t="shared" si="236"/>
        <v/>
      </c>
      <c r="AF2505" s="16" t="str">
        <f t="shared" si="237"/>
        <v/>
      </c>
      <c r="AG2505" s="16" t="str">
        <f t="shared" si="238"/>
        <v/>
      </c>
      <c r="AH2505" s="16">
        <f t="shared" si="239"/>
        <v>0</v>
      </c>
      <c r="AI2505" s="17" t="str">
        <f>IF('Peer Comparison Tool'!$D$12="NR","",IF($C2505='Peer Comparison Tool'!$D$9,COUNT('CECL &lt;50B Database'!$AI$1:AI2504)+1,""))</f>
        <v/>
      </c>
    </row>
    <row r="2506" spans="29:35" x14ac:dyDescent="0.25">
      <c r="AC2506" s="16" t="str">
        <f t="shared" si="234"/>
        <v/>
      </c>
      <c r="AD2506" s="16" t="str">
        <f t="shared" si="235"/>
        <v/>
      </c>
      <c r="AE2506" s="16" t="str">
        <f t="shared" si="236"/>
        <v/>
      </c>
      <c r="AF2506" s="16" t="str">
        <f t="shared" si="237"/>
        <v/>
      </c>
      <c r="AG2506" s="16" t="str">
        <f t="shared" si="238"/>
        <v/>
      </c>
      <c r="AH2506" s="16">
        <f t="shared" si="239"/>
        <v>0</v>
      </c>
      <c r="AI2506" s="17" t="str">
        <f>IF('Peer Comparison Tool'!$D$12="NR","",IF($C2506='Peer Comparison Tool'!$D$9,COUNT('CECL &lt;50B Database'!$AI$1:AI2505)+1,""))</f>
        <v/>
      </c>
    </row>
    <row r="2507" spans="29:35" x14ac:dyDescent="0.25">
      <c r="AC2507" s="16" t="str">
        <f t="shared" si="234"/>
        <v/>
      </c>
      <c r="AD2507" s="16" t="str">
        <f t="shared" si="235"/>
        <v/>
      </c>
      <c r="AE2507" s="16" t="str">
        <f t="shared" si="236"/>
        <v/>
      </c>
      <c r="AF2507" s="16" t="str">
        <f t="shared" si="237"/>
        <v/>
      </c>
      <c r="AG2507" s="16" t="str">
        <f t="shared" si="238"/>
        <v/>
      </c>
      <c r="AH2507" s="16">
        <f t="shared" si="239"/>
        <v>0</v>
      </c>
      <c r="AI2507" s="17" t="str">
        <f>IF('Peer Comparison Tool'!$D$12="NR","",IF($C2507='Peer Comparison Tool'!$D$9,COUNT('CECL &lt;50B Database'!$AI$1:AI2506)+1,""))</f>
        <v/>
      </c>
    </row>
    <row r="2508" spans="29:35" x14ac:dyDescent="0.25">
      <c r="AC2508" s="16" t="str">
        <f t="shared" si="234"/>
        <v/>
      </c>
      <c r="AD2508" s="16" t="str">
        <f t="shared" si="235"/>
        <v/>
      </c>
      <c r="AE2508" s="16" t="str">
        <f t="shared" si="236"/>
        <v/>
      </c>
      <c r="AF2508" s="16" t="str">
        <f t="shared" si="237"/>
        <v/>
      </c>
      <c r="AG2508" s="16" t="str">
        <f t="shared" si="238"/>
        <v/>
      </c>
      <c r="AH2508" s="16">
        <f t="shared" si="239"/>
        <v>0</v>
      </c>
      <c r="AI2508" s="17" t="str">
        <f>IF('Peer Comparison Tool'!$D$12="NR","",IF($C2508='Peer Comparison Tool'!$D$9,COUNT('CECL &lt;50B Database'!$AI$1:AI2507)+1,""))</f>
        <v/>
      </c>
    </row>
    <row r="2509" spans="29:35" x14ac:dyDescent="0.25">
      <c r="AC2509" s="16" t="str">
        <f t="shared" si="234"/>
        <v/>
      </c>
      <c r="AD2509" s="16" t="str">
        <f t="shared" si="235"/>
        <v/>
      </c>
      <c r="AE2509" s="16" t="str">
        <f t="shared" si="236"/>
        <v/>
      </c>
      <c r="AF2509" s="16" t="str">
        <f t="shared" si="237"/>
        <v/>
      </c>
      <c r="AG2509" s="16" t="str">
        <f t="shared" si="238"/>
        <v/>
      </c>
      <c r="AH2509" s="16">
        <f t="shared" si="239"/>
        <v>0</v>
      </c>
      <c r="AI2509" s="17" t="str">
        <f>IF('Peer Comparison Tool'!$D$12="NR","",IF($C2509='Peer Comparison Tool'!$D$9,COUNT('CECL &lt;50B Database'!$AI$1:AI2508)+1,""))</f>
        <v/>
      </c>
    </row>
    <row r="2510" spans="29:35" x14ac:dyDescent="0.25">
      <c r="AC2510" s="16" t="str">
        <f t="shared" si="234"/>
        <v/>
      </c>
      <c r="AD2510" s="16" t="str">
        <f t="shared" si="235"/>
        <v/>
      </c>
      <c r="AE2510" s="16" t="str">
        <f t="shared" si="236"/>
        <v/>
      </c>
      <c r="AF2510" s="16" t="str">
        <f t="shared" si="237"/>
        <v/>
      </c>
      <c r="AG2510" s="16" t="str">
        <f t="shared" si="238"/>
        <v/>
      </c>
      <c r="AH2510" s="16">
        <f t="shared" si="239"/>
        <v>0</v>
      </c>
      <c r="AI2510" s="17" t="str">
        <f>IF('Peer Comparison Tool'!$D$12="NR","",IF($C2510='Peer Comparison Tool'!$D$9,COUNT('CECL &lt;50B Database'!$AI$1:AI2509)+1,""))</f>
        <v/>
      </c>
    </row>
    <row r="2511" spans="29:35" x14ac:dyDescent="0.25">
      <c r="AC2511" s="16" t="str">
        <f t="shared" si="234"/>
        <v/>
      </c>
      <c r="AD2511" s="16" t="str">
        <f t="shared" si="235"/>
        <v/>
      </c>
      <c r="AE2511" s="16" t="str">
        <f t="shared" si="236"/>
        <v/>
      </c>
      <c r="AF2511" s="16" t="str">
        <f t="shared" si="237"/>
        <v/>
      </c>
      <c r="AG2511" s="16" t="str">
        <f t="shared" si="238"/>
        <v/>
      </c>
      <c r="AH2511" s="16">
        <f t="shared" si="239"/>
        <v>0</v>
      </c>
      <c r="AI2511" s="17" t="str">
        <f>IF('Peer Comparison Tool'!$D$12="NR","",IF($C2511='Peer Comparison Tool'!$D$9,COUNT('CECL &lt;50B Database'!$AI$1:AI2510)+1,""))</f>
        <v/>
      </c>
    </row>
    <row r="2512" spans="29:35" x14ac:dyDescent="0.25">
      <c r="AC2512" s="16" t="str">
        <f t="shared" si="234"/>
        <v/>
      </c>
      <c r="AD2512" s="16" t="str">
        <f t="shared" si="235"/>
        <v/>
      </c>
      <c r="AE2512" s="16" t="str">
        <f t="shared" si="236"/>
        <v/>
      </c>
      <c r="AF2512" s="16" t="str">
        <f t="shared" si="237"/>
        <v/>
      </c>
      <c r="AG2512" s="16" t="str">
        <f t="shared" si="238"/>
        <v/>
      </c>
      <c r="AH2512" s="16">
        <f t="shared" si="239"/>
        <v>0</v>
      </c>
      <c r="AI2512" s="17" t="str">
        <f>IF('Peer Comparison Tool'!$D$12="NR","",IF($C2512='Peer Comparison Tool'!$D$9,COUNT('CECL &lt;50B Database'!$AI$1:AI2511)+1,""))</f>
        <v/>
      </c>
    </row>
    <row r="2513" spans="29:35" x14ac:dyDescent="0.25">
      <c r="AC2513" s="16" t="str">
        <f t="shared" si="234"/>
        <v/>
      </c>
      <c r="AD2513" s="16" t="str">
        <f t="shared" si="235"/>
        <v/>
      </c>
      <c r="AE2513" s="16" t="str">
        <f t="shared" si="236"/>
        <v/>
      </c>
      <c r="AF2513" s="16" t="str">
        <f t="shared" si="237"/>
        <v/>
      </c>
      <c r="AG2513" s="16" t="str">
        <f t="shared" si="238"/>
        <v/>
      </c>
      <c r="AH2513" s="16">
        <f t="shared" si="239"/>
        <v>0</v>
      </c>
      <c r="AI2513" s="17" t="str">
        <f>IF('Peer Comparison Tool'!$D$12="NR","",IF($C2513='Peer Comparison Tool'!$D$9,COUNT('CECL &lt;50B Database'!$AI$1:AI2512)+1,""))</f>
        <v/>
      </c>
    </row>
    <row r="2514" spans="29:35" x14ac:dyDescent="0.25">
      <c r="AC2514" s="16" t="str">
        <f t="shared" si="234"/>
        <v/>
      </c>
      <c r="AD2514" s="16" t="str">
        <f t="shared" si="235"/>
        <v/>
      </c>
      <c r="AE2514" s="16" t="str">
        <f t="shared" si="236"/>
        <v/>
      </c>
      <c r="AF2514" s="16" t="str">
        <f t="shared" si="237"/>
        <v/>
      </c>
      <c r="AG2514" s="16" t="str">
        <f t="shared" si="238"/>
        <v/>
      </c>
      <c r="AH2514" s="16">
        <f t="shared" si="239"/>
        <v>0</v>
      </c>
      <c r="AI2514" s="17" t="str">
        <f>IF('Peer Comparison Tool'!$D$12="NR","",IF($C2514='Peer Comparison Tool'!$D$9,COUNT('CECL &lt;50B Database'!$AI$1:AI2513)+1,""))</f>
        <v/>
      </c>
    </row>
    <row r="2515" spans="29:35" x14ac:dyDescent="0.25">
      <c r="AC2515" s="16" t="str">
        <f t="shared" si="234"/>
        <v/>
      </c>
      <c r="AD2515" s="16" t="str">
        <f t="shared" si="235"/>
        <v/>
      </c>
      <c r="AE2515" s="16" t="str">
        <f t="shared" si="236"/>
        <v/>
      </c>
      <c r="AF2515" s="16" t="str">
        <f t="shared" si="237"/>
        <v/>
      </c>
      <c r="AG2515" s="16" t="str">
        <f t="shared" si="238"/>
        <v/>
      </c>
      <c r="AH2515" s="16">
        <f t="shared" si="239"/>
        <v>0</v>
      </c>
      <c r="AI2515" s="17" t="str">
        <f>IF('Peer Comparison Tool'!$D$12="NR","",IF($C2515='Peer Comparison Tool'!$D$9,COUNT('CECL &lt;50B Database'!$AI$1:AI2514)+1,""))</f>
        <v/>
      </c>
    </row>
    <row r="2516" spans="29:35" x14ac:dyDescent="0.25">
      <c r="AC2516" s="16" t="str">
        <f t="shared" si="234"/>
        <v/>
      </c>
      <c r="AD2516" s="16" t="str">
        <f t="shared" si="235"/>
        <v/>
      </c>
      <c r="AE2516" s="16" t="str">
        <f t="shared" si="236"/>
        <v/>
      </c>
      <c r="AF2516" s="16" t="str">
        <f t="shared" si="237"/>
        <v/>
      </c>
      <c r="AG2516" s="16" t="str">
        <f t="shared" si="238"/>
        <v/>
      </c>
      <c r="AH2516" s="16">
        <f t="shared" si="239"/>
        <v>0</v>
      </c>
      <c r="AI2516" s="17" t="str">
        <f>IF('Peer Comparison Tool'!$D$12="NR","",IF($C2516='Peer Comparison Tool'!$D$9,COUNT('CECL &lt;50B Database'!$AI$1:AI2515)+1,""))</f>
        <v/>
      </c>
    </row>
    <row r="2517" spans="29:35" x14ac:dyDescent="0.25">
      <c r="AC2517" s="16" t="str">
        <f t="shared" si="234"/>
        <v/>
      </c>
      <c r="AD2517" s="16" t="str">
        <f t="shared" si="235"/>
        <v/>
      </c>
      <c r="AE2517" s="16" t="str">
        <f t="shared" si="236"/>
        <v/>
      </c>
      <c r="AF2517" s="16" t="str">
        <f t="shared" si="237"/>
        <v/>
      </c>
      <c r="AG2517" s="16" t="str">
        <f t="shared" si="238"/>
        <v/>
      </c>
      <c r="AH2517" s="16">
        <f t="shared" si="239"/>
        <v>0</v>
      </c>
      <c r="AI2517" s="17" t="str">
        <f>IF('Peer Comparison Tool'!$D$12="NR","",IF($C2517='Peer Comparison Tool'!$D$9,COUNT('CECL &lt;50B Database'!$AI$1:AI2516)+1,""))</f>
        <v/>
      </c>
    </row>
    <row r="2518" spans="29:35" x14ac:dyDescent="0.25">
      <c r="AC2518" s="16" t="str">
        <f t="shared" si="234"/>
        <v/>
      </c>
      <c r="AD2518" s="16" t="str">
        <f t="shared" si="235"/>
        <v/>
      </c>
      <c r="AE2518" s="16" t="str">
        <f t="shared" si="236"/>
        <v/>
      </c>
      <c r="AF2518" s="16" t="str">
        <f t="shared" si="237"/>
        <v/>
      </c>
      <c r="AG2518" s="16" t="str">
        <f t="shared" si="238"/>
        <v/>
      </c>
      <c r="AH2518" s="16">
        <f t="shared" si="239"/>
        <v>0</v>
      </c>
      <c r="AI2518" s="17" t="str">
        <f>IF('Peer Comparison Tool'!$D$12="NR","",IF($C2518='Peer Comparison Tool'!$D$9,COUNT('CECL &lt;50B Database'!$AI$1:AI2517)+1,""))</f>
        <v/>
      </c>
    </row>
    <row r="2519" spans="29:35" x14ac:dyDescent="0.25">
      <c r="AC2519" s="16" t="str">
        <f t="shared" si="234"/>
        <v/>
      </c>
      <c r="AD2519" s="16" t="str">
        <f t="shared" si="235"/>
        <v/>
      </c>
      <c r="AE2519" s="16" t="str">
        <f t="shared" si="236"/>
        <v/>
      </c>
      <c r="AF2519" s="16" t="str">
        <f t="shared" si="237"/>
        <v/>
      </c>
      <c r="AG2519" s="16" t="str">
        <f t="shared" si="238"/>
        <v/>
      </c>
      <c r="AH2519" s="16">
        <f t="shared" si="239"/>
        <v>0</v>
      </c>
      <c r="AI2519" s="17" t="str">
        <f>IF('Peer Comparison Tool'!$D$12="NR","",IF($C2519='Peer Comparison Tool'!$D$9,COUNT('CECL &lt;50B Database'!$AI$1:AI2518)+1,""))</f>
        <v/>
      </c>
    </row>
    <row r="2520" spans="29:35" x14ac:dyDescent="0.25">
      <c r="AC2520" s="16" t="str">
        <f t="shared" si="234"/>
        <v/>
      </c>
      <c r="AD2520" s="16" t="str">
        <f t="shared" si="235"/>
        <v/>
      </c>
      <c r="AE2520" s="16" t="str">
        <f t="shared" si="236"/>
        <v/>
      </c>
      <c r="AF2520" s="16" t="str">
        <f t="shared" si="237"/>
        <v/>
      </c>
      <c r="AG2520" s="16" t="str">
        <f t="shared" si="238"/>
        <v/>
      </c>
      <c r="AH2520" s="16">
        <f t="shared" si="239"/>
        <v>0</v>
      </c>
      <c r="AI2520" s="17" t="str">
        <f>IF('Peer Comparison Tool'!$D$12="NR","",IF($C2520='Peer Comparison Tool'!$D$9,COUNT('CECL &lt;50B Database'!$AI$1:AI2519)+1,""))</f>
        <v/>
      </c>
    </row>
    <row r="2521" spans="29:35" x14ac:dyDescent="0.25">
      <c r="AC2521" s="16" t="str">
        <f t="shared" si="234"/>
        <v/>
      </c>
      <c r="AD2521" s="16" t="str">
        <f t="shared" si="235"/>
        <v/>
      </c>
      <c r="AE2521" s="16" t="str">
        <f t="shared" si="236"/>
        <v/>
      </c>
      <c r="AF2521" s="16" t="str">
        <f t="shared" si="237"/>
        <v/>
      </c>
      <c r="AG2521" s="16" t="str">
        <f t="shared" si="238"/>
        <v/>
      </c>
      <c r="AH2521" s="16">
        <f t="shared" si="239"/>
        <v>0</v>
      </c>
      <c r="AI2521" s="17" t="str">
        <f>IF('Peer Comparison Tool'!$D$12="NR","",IF($C2521='Peer Comparison Tool'!$D$9,COUNT('CECL &lt;50B Database'!$AI$1:AI2520)+1,""))</f>
        <v/>
      </c>
    </row>
    <row r="2522" spans="29:35" x14ac:dyDescent="0.25">
      <c r="AC2522" s="16" t="str">
        <f t="shared" si="234"/>
        <v/>
      </c>
      <c r="AD2522" s="16" t="str">
        <f t="shared" si="235"/>
        <v/>
      </c>
      <c r="AE2522" s="16" t="str">
        <f t="shared" si="236"/>
        <v/>
      </c>
      <c r="AF2522" s="16" t="str">
        <f t="shared" si="237"/>
        <v/>
      </c>
      <c r="AG2522" s="16" t="str">
        <f t="shared" si="238"/>
        <v/>
      </c>
      <c r="AH2522" s="16">
        <f t="shared" si="239"/>
        <v>0</v>
      </c>
      <c r="AI2522" s="17" t="str">
        <f>IF('Peer Comparison Tool'!$D$12="NR","",IF($C2522='Peer Comparison Tool'!$D$9,COUNT('CECL &lt;50B Database'!$AI$1:AI2521)+1,""))</f>
        <v/>
      </c>
    </row>
    <row r="2523" spans="29:35" x14ac:dyDescent="0.25">
      <c r="AC2523" s="16" t="str">
        <f t="shared" si="234"/>
        <v/>
      </c>
      <c r="AD2523" s="16" t="str">
        <f t="shared" si="235"/>
        <v/>
      </c>
      <c r="AE2523" s="16" t="str">
        <f t="shared" si="236"/>
        <v/>
      </c>
      <c r="AF2523" s="16" t="str">
        <f t="shared" si="237"/>
        <v/>
      </c>
      <c r="AG2523" s="16" t="str">
        <f t="shared" si="238"/>
        <v/>
      </c>
      <c r="AH2523" s="16">
        <f t="shared" si="239"/>
        <v>0</v>
      </c>
      <c r="AI2523" s="17" t="str">
        <f>IF('Peer Comparison Tool'!$D$12="NR","",IF($C2523='Peer Comparison Tool'!$D$9,COUNT('CECL &lt;50B Database'!$AI$1:AI2522)+1,""))</f>
        <v/>
      </c>
    </row>
    <row r="2524" spans="29:35" x14ac:dyDescent="0.25">
      <c r="AC2524" s="16" t="str">
        <f t="shared" si="234"/>
        <v/>
      </c>
      <c r="AD2524" s="16" t="str">
        <f t="shared" si="235"/>
        <v/>
      </c>
      <c r="AE2524" s="16" t="str">
        <f t="shared" si="236"/>
        <v/>
      </c>
      <c r="AF2524" s="16" t="str">
        <f t="shared" si="237"/>
        <v/>
      </c>
      <c r="AG2524" s="16" t="str">
        <f t="shared" si="238"/>
        <v/>
      </c>
      <c r="AH2524" s="16">
        <f t="shared" si="239"/>
        <v>0</v>
      </c>
      <c r="AI2524" s="17" t="str">
        <f>IF('Peer Comparison Tool'!$D$12="NR","",IF($C2524='Peer Comparison Tool'!$D$9,COUNT('CECL &lt;50B Database'!$AI$1:AI2523)+1,""))</f>
        <v/>
      </c>
    </row>
    <row r="2525" spans="29:35" x14ac:dyDescent="0.25">
      <c r="AC2525" s="16" t="str">
        <f t="shared" si="234"/>
        <v/>
      </c>
      <c r="AD2525" s="16" t="str">
        <f t="shared" si="235"/>
        <v/>
      </c>
      <c r="AE2525" s="16" t="str">
        <f t="shared" si="236"/>
        <v/>
      </c>
      <c r="AF2525" s="16" t="str">
        <f t="shared" si="237"/>
        <v/>
      </c>
      <c r="AG2525" s="16" t="str">
        <f t="shared" si="238"/>
        <v/>
      </c>
      <c r="AH2525" s="16">
        <f t="shared" si="239"/>
        <v>0</v>
      </c>
      <c r="AI2525" s="17" t="str">
        <f>IF('Peer Comparison Tool'!$D$12="NR","",IF($C2525='Peer Comparison Tool'!$D$9,COUNT('CECL &lt;50B Database'!$AI$1:AI2524)+1,""))</f>
        <v/>
      </c>
    </row>
    <row r="2526" spans="29:35" x14ac:dyDescent="0.25">
      <c r="AC2526" s="16" t="str">
        <f t="shared" si="234"/>
        <v/>
      </c>
      <c r="AD2526" s="16" t="str">
        <f t="shared" si="235"/>
        <v/>
      </c>
      <c r="AE2526" s="16" t="str">
        <f t="shared" si="236"/>
        <v/>
      </c>
      <c r="AF2526" s="16" t="str">
        <f t="shared" si="237"/>
        <v/>
      </c>
      <c r="AG2526" s="16" t="str">
        <f t="shared" si="238"/>
        <v/>
      </c>
      <c r="AH2526" s="16">
        <f t="shared" si="239"/>
        <v>0</v>
      </c>
      <c r="AI2526" s="17" t="str">
        <f>IF('Peer Comparison Tool'!$D$12="NR","",IF($C2526='Peer Comparison Tool'!$D$9,COUNT('CECL &lt;50B Database'!$AI$1:AI2525)+1,""))</f>
        <v/>
      </c>
    </row>
    <row r="2527" spans="29:35" x14ac:dyDescent="0.25">
      <c r="AC2527" s="16" t="str">
        <f t="shared" si="234"/>
        <v/>
      </c>
      <c r="AD2527" s="16" t="str">
        <f t="shared" si="235"/>
        <v/>
      </c>
      <c r="AE2527" s="16" t="str">
        <f t="shared" si="236"/>
        <v/>
      </c>
      <c r="AF2527" s="16" t="str">
        <f t="shared" si="237"/>
        <v/>
      </c>
      <c r="AG2527" s="16" t="str">
        <f t="shared" si="238"/>
        <v/>
      </c>
      <c r="AH2527" s="16">
        <f t="shared" si="239"/>
        <v>0</v>
      </c>
      <c r="AI2527" s="17" t="str">
        <f>IF('Peer Comparison Tool'!$D$12="NR","",IF($C2527='Peer Comparison Tool'!$D$9,COUNT('CECL &lt;50B Database'!$AI$1:AI2526)+1,""))</f>
        <v/>
      </c>
    </row>
    <row r="2528" spans="29:35" x14ac:dyDescent="0.25">
      <c r="AC2528" s="16" t="str">
        <f t="shared" si="234"/>
        <v/>
      </c>
      <c r="AD2528" s="16" t="str">
        <f t="shared" si="235"/>
        <v/>
      </c>
      <c r="AE2528" s="16" t="str">
        <f t="shared" si="236"/>
        <v/>
      </c>
      <c r="AF2528" s="16" t="str">
        <f t="shared" si="237"/>
        <v/>
      </c>
      <c r="AG2528" s="16" t="str">
        <f t="shared" si="238"/>
        <v/>
      </c>
      <c r="AH2528" s="16">
        <f t="shared" si="239"/>
        <v>0</v>
      </c>
      <c r="AI2528" s="17" t="str">
        <f>IF('Peer Comparison Tool'!$D$12="NR","",IF($C2528='Peer Comparison Tool'!$D$9,COUNT('CECL &lt;50B Database'!$AI$1:AI2527)+1,""))</f>
        <v/>
      </c>
    </row>
    <row r="2529" spans="29:35" x14ac:dyDescent="0.25">
      <c r="AC2529" s="16" t="str">
        <f t="shared" si="234"/>
        <v/>
      </c>
      <c r="AD2529" s="16" t="str">
        <f t="shared" si="235"/>
        <v/>
      </c>
      <c r="AE2529" s="16" t="str">
        <f t="shared" si="236"/>
        <v/>
      </c>
      <c r="AF2529" s="16" t="str">
        <f t="shared" si="237"/>
        <v/>
      </c>
      <c r="AG2529" s="16" t="str">
        <f t="shared" si="238"/>
        <v/>
      </c>
      <c r="AH2529" s="16">
        <f t="shared" si="239"/>
        <v>0</v>
      </c>
      <c r="AI2529" s="17" t="str">
        <f>IF('Peer Comparison Tool'!$D$12="NR","",IF($C2529='Peer Comparison Tool'!$D$9,COUNT('CECL &lt;50B Database'!$AI$1:AI2528)+1,""))</f>
        <v/>
      </c>
    </row>
    <row r="2530" spans="29:35" x14ac:dyDescent="0.25">
      <c r="AC2530" s="16" t="str">
        <f t="shared" si="234"/>
        <v/>
      </c>
      <c r="AD2530" s="16" t="str">
        <f t="shared" si="235"/>
        <v/>
      </c>
      <c r="AE2530" s="16" t="str">
        <f t="shared" si="236"/>
        <v/>
      </c>
      <c r="AF2530" s="16" t="str">
        <f t="shared" si="237"/>
        <v/>
      </c>
      <c r="AG2530" s="16" t="str">
        <f t="shared" si="238"/>
        <v/>
      </c>
      <c r="AH2530" s="16">
        <f t="shared" si="239"/>
        <v>0</v>
      </c>
      <c r="AI2530" s="17" t="str">
        <f>IF('Peer Comparison Tool'!$D$12="NR","",IF($C2530='Peer Comparison Tool'!$D$9,COUNT('CECL &lt;50B Database'!$AI$1:AI2529)+1,""))</f>
        <v/>
      </c>
    </row>
    <row r="2531" spans="29:35" x14ac:dyDescent="0.25">
      <c r="AC2531" s="16" t="str">
        <f t="shared" si="234"/>
        <v/>
      </c>
      <c r="AD2531" s="16" t="str">
        <f t="shared" si="235"/>
        <v/>
      </c>
      <c r="AE2531" s="16" t="str">
        <f t="shared" si="236"/>
        <v/>
      </c>
      <c r="AF2531" s="16" t="str">
        <f t="shared" si="237"/>
        <v/>
      </c>
      <c r="AG2531" s="16" t="str">
        <f t="shared" si="238"/>
        <v/>
      </c>
      <c r="AH2531" s="16">
        <f t="shared" si="239"/>
        <v>0</v>
      </c>
      <c r="AI2531" s="17" t="str">
        <f>IF('Peer Comparison Tool'!$D$12="NR","",IF($C2531='Peer Comparison Tool'!$D$9,COUNT('CECL &lt;50B Database'!$AI$1:AI2530)+1,""))</f>
        <v/>
      </c>
    </row>
    <row r="2532" spans="29:35" x14ac:dyDescent="0.25">
      <c r="AC2532" s="16" t="str">
        <f t="shared" si="234"/>
        <v/>
      </c>
      <c r="AD2532" s="16" t="str">
        <f t="shared" si="235"/>
        <v/>
      </c>
      <c r="AE2532" s="16" t="str">
        <f t="shared" si="236"/>
        <v/>
      </c>
      <c r="AF2532" s="16" t="str">
        <f t="shared" si="237"/>
        <v/>
      </c>
      <c r="AG2532" s="16" t="str">
        <f t="shared" si="238"/>
        <v/>
      </c>
      <c r="AH2532" s="16">
        <f t="shared" si="239"/>
        <v>0</v>
      </c>
      <c r="AI2532" s="17" t="str">
        <f>IF('Peer Comparison Tool'!$D$12="NR","",IF($C2532='Peer Comparison Tool'!$D$9,COUNT('CECL &lt;50B Database'!$AI$1:AI2531)+1,""))</f>
        <v/>
      </c>
    </row>
    <row r="2533" spans="29:35" x14ac:dyDescent="0.25">
      <c r="AC2533" s="16" t="str">
        <f t="shared" si="234"/>
        <v/>
      </c>
      <c r="AD2533" s="16" t="str">
        <f t="shared" si="235"/>
        <v/>
      </c>
      <c r="AE2533" s="16" t="str">
        <f t="shared" si="236"/>
        <v/>
      </c>
      <c r="AF2533" s="16" t="str">
        <f t="shared" si="237"/>
        <v/>
      </c>
      <c r="AG2533" s="16" t="str">
        <f t="shared" si="238"/>
        <v/>
      </c>
      <c r="AH2533" s="16">
        <f t="shared" si="239"/>
        <v>0</v>
      </c>
      <c r="AI2533" s="17" t="str">
        <f>IF('Peer Comparison Tool'!$D$12="NR","",IF($C2533='Peer Comparison Tool'!$D$9,COUNT('CECL &lt;50B Database'!$AI$1:AI2532)+1,""))</f>
        <v/>
      </c>
    </row>
    <row r="2534" spans="29:35" x14ac:dyDescent="0.25">
      <c r="AC2534" s="16" t="str">
        <f t="shared" si="234"/>
        <v/>
      </c>
      <c r="AD2534" s="16" t="str">
        <f t="shared" si="235"/>
        <v/>
      </c>
      <c r="AE2534" s="16" t="str">
        <f t="shared" si="236"/>
        <v/>
      </c>
      <c r="AF2534" s="16" t="str">
        <f t="shared" si="237"/>
        <v/>
      </c>
      <c r="AG2534" s="16" t="str">
        <f t="shared" si="238"/>
        <v/>
      </c>
      <c r="AH2534" s="16">
        <f t="shared" si="239"/>
        <v>0</v>
      </c>
      <c r="AI2534" s="17" t="str">
        <f>IF('Peer Comparison Tool'!$D$12="NR","",IF($C2534='Peer Comparison Tool'!$D$9,COUNT('CECL &lt;50B Database'!$AI$1:AI2533)+1,""))</f>
        <v/>
      </c>
    </row>
    <row r="2535" spans="29:35" x14ac:dyDescent="0.25">
      <c r="AC2535" s="16" t="str">
        <f t="shared" si="234"/>
        <v/>
      </c>
      <c r="AD2535" s="16" t="str">
        <f t="shared" si="235"/>
        <v/>
      </c>
      <c r="AE2535" s="16" t="str">
        <f t="shared" si="236"/>
        <v/>
      </c>
      <c r="AF2535" s="16" t="str">
        <f t="shared" si="237"/>
        <v/>
      </c>
      <c r="AG2535" s="16" t="str">
        <f t="shared" si="238"/>
        <v/>
      </c>
      <c r="AH2535" s="16">
        <f t="shared" si="239"/>
        <v>0</v>
      </c>
      <c r="AI2535" s="17" t="str">
        <f>IF('Peer Comparison Tool'!$D$12="NR","",IF($C2535='Peer Comparison Tool'!$D$9,COUNT('CECL &lt;50B Database'!$AI$1:AI2534)+1,""))</f>
        <v/>
      </c>
    </row>
    <row r="2536" spans="29:35" x14ac:dyDescent="0.25">
      <c r="AC2536" s="16" t="str">
        <f t="shared" si="234"/>
        <v/>
      </c>
      <c r="AD2536" s="16" t="str">
        <f t="shared" si="235"/>
        <v/>
      </c>
      <c r="AE2536" s="16" t="str">
        <f t="shared" si="236"/>
        <v/>
      </c>
      <c r="AF2536" s="16" t="str">
        <f t="shared" si="237"/>
        <v/>
      </c>
      <c r="AG2536" s="16" t="str">
        <f t="shared" si="238"/>
        <v/>
      </c>
      <c r="AH2536" s="16">
        <f t="shared" si="239"/>
        <v>0</v>
      </c>
      <c r="AI2536" s="17" t="str">
        <f>IF('Peer Comparison Tool'!$D$12="NR","",IF($C2536='Peer Comparison Tool'!$D$9,COUNT('CECL &lt;50B Database'!$AI$1:AI2535)+1,""))</f>
        <v/>
      </c>
    </row>
    <row r="2537" spans="29:35" x14ac:dyDescent="0.25">
      <c r="AC2537" s="16" t="str">
        <f t="shared" si="234"/>
        <v/>
      </c>
      <c r="AD2537" s="16" t="str">
        <f t="shared" si="235"/>
        <v/>
      </c>
      <c r="AE2537" s="16" t="str">
        <f t="shared" si="236"/>
        <v/>
      </c>
      <c r="AF2537" s="16" t="str">
        <f t="shared" si="237"/>
        <v/>
      </c>
      <c r="AG2537" s="16" t="str">
        <f t="shared" si="238"/>
        <v/>
      </c>
      <c r="AH2537" s="16">
        <f t="shared" si="239"/>
        <v>0</v>
      </c>
      <c r="AI2537" s="17" t="str">
        <f>IF('Peer Comparison Tool'!$D$12="NR","",IF($C2537='Peer Comparison Tool'!$D$9,COUNT('CECL &lt;50B Database'!$AI$1:AI2536)+1,""))</f>
        <v/>
      </c>
    </row>
    <row r="2538" spans="29:35" x14ac:dyDescent="0.25">
      <c r="AC2538" s="16" t="str">
        <f t="shared" si="234"/>
        <v/>
      </c>
      <c r="AD2538" s="16" t="str">
        <f t="shared" si="235"/>
        <v/>
      </c>
      <c r="AE2538" s="16" t="str">
        <f t="shared" si="236"/>
        <v/>
      </c>
      <c r="AF2538" s="16" t="str">
        <f t="shared" si="237"/>
        <v/>
      </c>
      <c r="AG2538" s="16" t="str">
        <f t="shared" si="238"/>
        <v/>
      </c>
      <c r="AH2538" s="16">
        <f t="shared" si="239"/>
        <v>0</v>
      </c>
      <c r="AI2538" s="17" t="str">
        <f>IF('Peer Comparison Tool'!$D$12="NR","",IF($C2538='Peer Comparison Tool'!$D$9,COUNT('CECL &lt;50B Database'!$AI$1:AI2537)+1,""))</f>
        <v/>
      </c>
    </row>
    <row r="2539" spans="29:35" x14ac:dyDescent="0.25">
      <c r="AC2539" s="16" t="str">
        <f t="shared" si="234"/>
        <v/>
      </c>
      <c r="AD2539" s="16" t="str">
        <f t="shared" si="235"/>
        <v/>
      </c>
      <c r="AE2539" s="16" t="str">
        <f t="shared" si="236"/>
        <v/>
      </c>
      <c r="AF2539" s="16" t="str">
        <f t="shared" si="237"/>
        <v/>
      </c>
      <c r="AG2539" s="16" t="str">
        <f t="shared" si="238"/>
        <v/>
      </c>
      <c r="AH2539" s="16">
        <f t="shared" si="239"/>
        <v>0</v>
      </c>
      <c r="AI2539" s="17" t="str">
        <f>IF('Peer Comparison Tool'!$D$12="NR","",IF($C2539='Peer Comparison Tool'!$D$9,COUNT('CECL &lt;50B Database'!$AI$1:AI2538)+1,""))</f>
        <v/>
      </c>
    </row>
    <row r="2540" spans="29:35" x14ac:dyDescent="0.25">
      <c r="AC2540" s="16" t="str">
        <f t="shared" si="234"/>
        <v/>
      </c>
      <c r="AD2540" s="16" t="str">
        <f t="shared" si="235"/>
        <v/>
      </c>
      <c r="AE2540" s="16" t="str">
        <f t="shared" si="236"/>
        <v/>
      </c>
      <c r="AF2540" s="16" t="str">
        <f t="shared" si="237"/>
        <v/>
      </c>
      <c r="AG2540" s="16" t="str">
        <f t="shared" si="238"/>
        <v/>
      </c>
      <c r="AH2540" s="16">
        <f t="shared" si="239"/>
        <v>0</v>
      </c>
      <c r="AI2540" s="17" t="str">
        <f>IF('Peer Comparison Tool'!$D$12="NR","",IF($C2540='Peer Comparison Tool'!$D$9,COUNT('CECL &lt;50B Database'!$AI$1:AI2539)+1,""))</f>
        <v/>
      </c>
    </row>
    <row r="2541" spans="29:35" x14ac:dyDescent="0.25">
      <c r="AC2541" s="16" t="str">
        <f t="shared" si="234"/>
        <v/>
      </c>
      <c r="AD2541" s="16" t="str">
        <f t="shared" si="235"/>
        <v/>
      </c>
      <c r="AE2541" s="16" t="str">
        <f t="shared" si="236"/>
        <v/>
      </c>
      <c r="AF2541" s="16" t="str">
        <f t="shared" si="237"/>
        <v/>
      </c>
      <c r="AG2541" s="16" t="str">
        <f t="shared" si="238"/>
        <v/>
      </c>
      <c r="AH2541" s="16">
        <f t="shared" si="239"/>
        <v>0</v>
      </c>
      <c r="AI2541" s="17" t="str">
        <f>IF('Peer Comparison Tool'!$D$12="NR","",IF($C2541='Peer Comparison Tool'!$D$9,COUNT('CECL &lt;50B Database'!$AI$1:AI2540)+1,""))</f>
        <v/>
      </c>
    </row>
    <row r="2542" spans="29:35" x14ac:dyDescent="0.25">
      <c r="AC2542" s="16" t="str">
        <f t="shared" si="234"/>
        <v/>
      </c>
      <c r="AD2542" s="16" t="str">
        <f t="shared" si="235"/>
        <v/>
      </c>
      <c r="AE2542" s="16" t="str">
        <f t="shared" si="236"/>
        <v/>
      </c>
      <c r="AF2542" s="16" t="str">
        <f t="shared" si="237"/>
        <v/>
      </c>
      <c r="AG2542" s="16" t="str">
        <f t="shared" si="238"/>
        <v/>
      </c>
      <c r="AH2542" s="16">
        <f t="shared" si="239"/>
        <v>0</v>
      </c>
      <c r="AI2542" s="17" t="str">
        <f>IF('Peer Comparison Tool'!$D$12="NR","",IF($C2542='Peer Comparison Tool'!$D$9,COUNT('CECL &lt;50B Database'!$AI$1:AI2541)+1,""))</f>
        <v/>
      </c>
    </row>
    <row r="2543" spans="29:35" x14ac:dyDescent="0.25">
      <c r="AC2543" s="16" t="str">
        <f t="shared" si="234"/>
        <v/>
      </c>
      <c r="AD2543" s="16" t="str">
        <f t="shared" si="235"/>
        <v/>
      </c>
      <c r="AE2543" s="16" t="str">
        <f t="shared" si="236"/>
        <v/>
      </c>
      <c r="AF2543" s="16" t="str">
        <f t="shared" si="237"/>
        <v/>
      </c>
      <c r="AG2543" s="16" t="str">
        <f t="shared" si="238"/>
        <v/>
      </c>
      <c r="AH2543" s="16">
        <f t="shared" si="239"/>
        <v>0</v>
      </c>
      <c r="AI2543" s="17" t="str">
        <f>IF('Peer Comparison Tool'!$D$12="NR","",IF($C2543='Peer Comparison Tool'!$D$9,COUNT('CECL &lt;50B Database'!$AI$1:AI2542)+1,""))</f>
        <v/>
      </c>
    </row>
    <row r="2544" spans="29:35" x14ac:dyDescent="0.25">
      <c r="AC2544" s="16" t="str">
        <f t="shared" si="234"/>
        <v/>
      </c>
      <c r="AD2544" s="16" t="str">
        <f t="shared" si="235"/>
        <v/>
      </c>
      <c r="AE2544" s="16" t="str">
        <f t="shared" si="236"/>
        <v/>
      </c>
      <c r="AF2544" s="16" t="str">
        <f t="shared" si="237"/>
        <v/>
      </c>
      <c r="AG2544" s="16" t="str">
        <f t="shared" si="238"/>
        <v/>
      </c>
      <c r="AH2544" s="16">
        <f t="shared" si="239"/>
        <v>0</v>
      </c>
      <c r="AI2544" s="17" t="str">
        <f>IF('Peer Comparison Tool'!$D$12="NR","",IF($C2544='Peer Comparison Tool'!$D$9,COUNT('CECL &lt;50B Database'!$AI$1:AI2543)+1,""))</f>
        <v/>
      </c>
    </row>
    <row r="2545" spans="29:35" x14ac:dyDescent="0.25">
      <c r="AC2545" s="16" t="str">
        <f t="shared" si="234"/>
        <v/>
      </c>
      <c r="AD2545" s="16" t="str">
        <f t="shared" si="235"/>
        <v/>
      </c>
      <c r="AE2545" s="16" t="str">
        <f t="shared" si="236"/>
        <v/>
      </c>
      <c r="AF2545" s="16" t="str">
        <f t="shared" si="237"/>
        <v/>
      </c>
      <c r="AG2545" s="16" t="str">
        <f t="shared" si="238"/>
        <v/>
      </c>
      <c r="AH2545" s="16">
        <f t="shared" si="239"/>
        <v>0</v>
      </c>
      <c r="AI2545" s="17" t="str">
        <f>IF('Peer Comparison Tool'!$D$12="NR","",IF($C2545='Peer Comparison Tool'!$D$9,COUNT('CECL &lt;50B Database'!$AI$1:AI2544)+1,""))</f>
        <v/>
      </c>
    </row>
    <row r="2546" spans="29:35" x14ac:dyDescent="0.25">
      <c r="AC2546" s="16" t="str">
        <f t="shared" si="234"/>
        <v/>
      </c>
      <c r="AD2546" s="16" t="str">
        <f t="shared" si="235"/>
        <v/>
      </c>
      <c r="AE2546" s="16" t="str">
        <f t="shared" si="236"/>
        <v/>
      </c>
      <c r="AF2546" s="16" t="str">
        <f t="shared" si="237"/>
        <v/>
      </c>
      <c r="AG2546" s="16" t="str">
        <f t="shared" si="238"/>
        <v/>
      </c>
      <c r="AH2546" s="16">
        <f t="shared" si="239"/>
        <v>0</v>
      </c>
      <c r="AI2546" s="17" t="str">
        <f>IF('Peer Comparison Tool'!$D$12="NR","",IF($C2546='Peer Comparison Tool'!$D$9,COUNT('CECL &lt;50B Database'!$AI$1:AI2545)+1,""))</f>
        <v/>
      </c>
    </row>
    <row r="2547" spans="29:35" x14ac:dyDescent="0.25">
      <c r="AC2547" s="16" t="str">
        <f t="shared" si="234"/>
        <v/>
      </c>
      <c r="AD2547" s="16" t="str">
        <f t="shared" si="235"/>
        <v/>
      </c>
      <c r="AE2547" s="16" t="str">
        <f t="shared" si="236"/>
        <v/>
      </c>
      <c r="AF2547" s="16" t="str">
        <f t="shared" si="237"/>
        <v/>
      </c>
      <c r="AG2547" s="16" t="str">
        <f t="shared" si="238"/>
        <v/>
      </c>
      <c r="AH2547" s="16">
        <f t="shared" si="239"/>
        <v>0</v>
      </c>
      <c r="AI2547" s="17" t="str">
        <f>IF('Peer Comparison Tool'!$D$12="NR","",IF($C2547='Peer Comparison Tool'!$D$9,COUNT('CECL &lt;50B Database'!$AI$1:AI2546)+1,""))</f>
        <v/>
      </c>
    </row>
    <row r="2548" spans="29:35" x14ac:dyDescent="0.25">
      <c r="AC2548" s="16" t="str">
        <f t="shared" si="234"/>
        <v/>
      </c>
      <c r="AD2548" s="16" t="str">
        <f t="shared" si="235"/>
        <v/>
      </c>
      <c r="AE2548" s="16" t="str">
        <f t="shared" si="236"/>
        <v/>
      </c>
      <c r="AF2548" s="16" t="str">
        <f t="shared" si="237"/>
        <v/>
      </c>
      <c r="AG2548" s="16" t="str">
        <f t="shared" si="238"/>
        <v/>
      </c>
      <c r="AH2548" s="16">
        <f t="shared" si="239"/>
        <v>0</v>
      </c>
      <c r="AI2548" s="17" t="str">
        <f>IF('Peer Comparison Tool'!$D$12="NR","",IF($C2548='Peer Comparison Tool'!$D$9,COUNT('CECL &lt;50B Database'!$AI$1:AI2547)+1,""))</f>
        <v/>
      </c>
    </row>
    <row r="2549" spans="29:35" x14ac:dyDescent="0.25">
      <c r="AC2549" s="16" t="str">
        <f t="shared" si="234"/>
        <v/>
      </c>
      <c r="AD2549" s="16" t="str">
        <f t="shared" si="235"/>
        <v/>
      </c>
      <c r="AE2549" s="16" t="str">
        <f t="shared" si="236"/>
        <v/>
      </c>
      <c r="AF2549" s="16" t="str">
        <f t="shared" si="237"/>
        <v/>
      </c>
      <c r="AG2549" s="16" t="str">
        <f t="shared" si="238"/>
        <v/>
      </c>
      <c r="AH2549" s="16">
        <f t="shared" si="239"/>
        <v>0</v>
      </c>
      <c r="AI2549" s="17" t="str">
        <f>IF('Peer Comparison Tool'!$D$12="NR","",IF($C2549='Peer Comparison Tool'!$D$9,COUNT('CECL &lt;50B Database'!$AI$1:AI2548)+1,""))</f>
        <v/>
      </c>
    </row>
    <row r="2550" spans="29:35" x14ac:dyDescent="0.25">
      <c r="AC2550" s="16" t="str">
        <f t="shared" si="234"/>
        <v/>
      </c>
      <c r="AD2550" s="16" t="str">
        <f t="shared" si="235"/>
        <v/>
      </c>
      <c r="AE2550" s="16" t="str">
        <f t="shared" si="236"/>
        <v/>
      </c>
      <c r="AF2550" s="16" t="str">
        <f t="shared" si="237"/>
        <v/>
      </c>
      <c r="AG2550" s="16" t="str">
        <f t="shared" si="238"/>
        <v/>
      </c>
      <c r="AH2550" s="16">
        <f t="shared" si="239"/>
        <v>0</v>
      </c>
      <c r="AI2550" s="17" t="str">
        <f>IF('Peer Comparison Tool'!$D$12="NR","",IF($C2550='Peer Comparison Tool'!$D$9,COUNT('CECL &lt;50B Database'!$AI$1:AI2549)+1,""))</f>
        <v/>
      </c>
    </row>
    <row r="2551" spans="29:35" x14ac:dyDescent="0.25">
      <c r="AC2551" s="16" t="str">
        <f t="shared" si="234"/>
        <v/>
      </c>
      <c r="AD2551" s="16" t="str">
        <f t="shared" si="235"/>
        <v/>
      </c>
      <c r="AE2551" s="16" t="str">
        <f t="shared" si="236"/>
        <v/>
      </c>
      <c r="AF2551" s="16" t="str">
        <f t="shared" si="237"/>
        <v/>
      </c>
      <c r="AG2551" s="16" t="str">
        <f t="shared" si="238"/>
        <v/>
      </c>
      <c r="AH2551" s="16">
        <f t="shared" si="239"/>
        <v>0</v>
      </c>
      <c r="AI2551" s="17" t="str">
        <f>IF('Peer Comparison Tool'!$D$12="NR","",IF($C2551='Peer Comparison Tool'!$D$9,COUNT('CECL &lt;50B Database'!$AI$1:AI2550)+1,""))</f>
        <v/>
      </c>
    </row>
    <row r="2552" spans="29:35" x14ac:dyDescent="0.25">
      <c r="AC2552" s="16" t="str">
        <f t="shared" si="234"/>
        <v/>
      </c>
      <c r="AD2552" s="16" t="str">
        <f t="shared" si="235"/>
        <v/>
      </c>
      <c r="AE2552" s="16" t="str">
        <f t="shared" si="236"/>
        <v/>
      </c>
      <c r="AF2552" s="16" t="str">
        <f t="shared" si="237"/>
        <v/>
      </c>
      <c r="AG2552" s="16" t="str">
        <f t="shared" si="238"/>
        <v/>
      </c>
      <c r="AH2552" s="16">
        <f t="shared" si="239"/>
        <v>0</v>
      </c>
      <c r="AI2552" s="17" t="str">
        <f>IF('Peer Comparison Tool'!$D$12="NR","",IF($C2552='Peer Comparison Tool'!$D$9,COUNT('CECL &lt;50B Database'!$AI$1:AI2551)+1,""))</f>
        <v/>
      </c>
    </row>
    <row r="2553" spans="29:35" x14ac:dyDescent="0.25">
      <c r="AC2553" s="16" t="str">
        <f t="shared" si="234"/>
        <v/>
      </c>
      <c r="AD2553" s="16" t="str">
        <f t="shared" si="235"/>
        <v/>
      </c>
      <c r="AE2553" s="16" t="str">
        <f t="shared" si="236"/>
        <v/>
      </c>
      <c r="AF2553" s="16" t="str">
        <f t="shared" si="237"/>
        <v/>
      </c>
      <c r="AG2553" s="16" t="str">
        <f t="shared" si="238"/>
        <v/>
      </c>
      <c r="AH2553" s="16">
        <f t="shared" si="239"/>
        <v>0</v>
      </c>
      <c r="AI2553" s="17" t="str">
        <f>IF('Peer Comparison Tool'!$D$12="NR","",IF($C2553='Peer Comparison Tool'!$D$9,COUNT('CECL &lt;50B Database'!$AI$1:AI2552)+1,""))</f>
        <v/>
      </c>
    </row>
    <row r="2554" spans="29:35" x14ac:dyDescent="0.25">
      <c r="AC2554" s="16" t="str">
        <f t="shared" si="234"/>
        <v/>
      </c>
      <c r="AD2554" s="16" t="str">
        <f t="shared" si="235"/>
        <v/>
      </c>
      <c r="AE2554" s="16" t="str">
        <f t="shared" si="236"/>
        <v/>
      </c>
      <c r="AF2554" s="16" t="str">
        <f t="shared" si="237"/>
        <v/>
      </c>
      <c r="AG2554" s="16" t="str">
        <f t="shared" si="238"/>
        <v/>
      </c>
      <c r="AH2554" s="16">
        <f t="shared" si="239"/>
        <v>0</v>
      </c>
      <c r="AI2554" s="17" t="str">
        <f>IF('Peer Comparison Tool'!$D$12="NR","",IF($C2554='Peer Comparison Tool'!$D$9,COUNT('CECL &lt;50B Database'!$AI$1:AI2553)+1,""))</f>
        <v/>
      </c>
    </row>
    <row r="2555" spans="29:35" x14ac:dyDescent="0.25">
      <c r="AC2555" s="16" t="str">
        <f t="shared" si="234"/>
        <v/>
      </c>
      <c r="AD2555" s="16" t="str">
        <f t="shared" si="235"/>
        <v/>
      </c>
      <c r="AE2555" s="16" t="str">
        <f t="shared" si="236"/>
        <v/>
      </c>
      <c r="AF2555" s="16" t="str">
        <f t="shared" si="237"/>
        <v/>
      </c>
      <c r="AG2555" s="16" t="str">
        <f t="shared" si="238"/>
        <v/>
      </c>
      <c r="AH2555" s="16">
        <f t="shared" si="239"/>
        <v>0</v>
      </c>
      <c r="AI2555" s="17" t="str">
        <f>IF('Peer Comparison Tool'!$D$12="NR","",IF($C2555='Peer Comparison Tool'!$D$9,COUNT('CECL &lt;50B Database'!$AI$1:AI2554)+1,""))</f>
        <v/>
      </c>
    </row>
    <row r="2556" spans="29:35" x14ac:dyDescent="0.25">
      <c r="AC2556" s="16" t="str">
        <f t="shared" si="234"/>
        <v/>
      </c>
      <c r="AD2556" s="16" t="str">
        <f t="shared" si="235"/>
        <v/>
      </c>
      <c r="AE2556" s="16" t="str">
        <f t="shared" si="236"/>
        <v/>
      </c>
      <c r="AF2556" s="16" t="str">
        <f t="shared" si="237"/>
        <v/>
      </c>
      <c r="AG2556" s="16" t="str">
        <f t="shared" si="238"/>
        <v/>
      </c>
      <c r="AH2556" s="16">
        <f t="shared" si="239"/>
        <v>0</v>
      </c>
      <c r="AI2556" s="17" t="str">
        <f>IF('Peer Comparison Tool'!$D$12="NR","",IF($C2556='Peer Comparison Tool'!$D$9,COUNT('CECL &lt;50B Database'!$AI$1:AI2555)+1,""))</f>
        <v/>
      </c>
    </row>
    <row r="2557" spans="29:35" x14ac:dyDescent="0.25">
      <c r="AC2557" s="16" t="str">
        <f t="shared" si="234"/>
        <v/>
      </c>
      <c r="AD2557" s="16" t="str">
        <f t="shared" si="235"/>
        <v/>
      </c>
      <c r="AE2557" s="16" t="str">
        <f t="shared" si="236"/>
        <v/>
      </c>
      <c r="AF2557" s="16" t="str">
        <f t="shared" si="237"/>
        <v/>
      </c>
      <c r="AG2557" s="16" t="str">
        <f t="shared" si="238"/>
        <v/>
      </c>
      <c r="AH2557" s="16">
        <f t="shared" si="239"/>
        <v>0</v>
      </c>
      <c r="AI2557" s="17" t="str">
        <f>IF('Peer Comparison Tool'!$D$12="NR","",IF($C2557='Peer Comparison Tool'!$D$9,COUNT('CECL &lt;50B Database'!$AI$1:AI2556)+1,""))</f>
        <v/>
      </c>
    </row>
    <row r="2558" spans="29:35" x14ac:dyDescent="0.25">
      <c r="AC2558" s="16" t="str">
        <f t="shared" si="234"/>
        <v/>
      </c>
      <c r="AD2558" s="16" t="str">
        <f t="shared" si="235"/>
        <v/>
      </c>
      <c r="AE2558" s="16" t="str">
        <f t="shared" si="236"/>
        <v/>
      </c>
      <c r="AF2558" s="16" t="str">
        <f t="shared" si="237"/>
        <v/>
      </c>
      <c r="AG2558" s="16" t="str">
        <f t="shared" si="238"/>
        <v/>
      </c>
      <c r="AH2558" s="16">
        <f t="shared" si="239"/>
        <v>0</v>
      </c>
      <c r="AI2558" s="17" t="str">
        <f>IF('Peer Comparison Tool'!$D$12="NR","",IF($C2558='Peer Comparison Tool'!$D$9,COUNT('CECL &lt;50B Database'!$AI$1:AI2557)+1,""))</f>
        <v/>
      </c>
    </row>
    <row r="2559" spans="29:35" x14ac:dyDescent="0.25">
      <c r="AC2559" s="16" t="str">
        <f t="shared" si="234"/>
        <v/>
      </c>
      <c r="AD2559" s="16" t="str">
        <f t="shared" si="235"/>
        <v/>
      </c>
      <c r="AE2559" s="16" t="str">
        <f t="shared" si="236"/>
        <v/>
      </c>
      <c r="AF2559" s="16" t="str">
        <f t="shared" si="237"/>
        <v/>
      </c>
      <c r="AG2559" s="16" t="str">
        <f t="shared" si="238"/>
        <v/>
      </c>
      <c r="AH2559" s="16">
        <f t="shared" si="239"/>
        <v>0</v>
      </c>
      <c r="AI2559" s="17" t="str">
        <f>IF('Peer Comparison Tool'!$D$12="NR","",IF($C2559='Peer Comparison Tool'!$D$9,COUNT('CECL &lt;50B Database'!$AI$1:AI2558)+1,""))</f>
        <v/>
      </c>
    </row>
    <row r="2560" spans="29:35" x14ac:dyDescent="0.25">
      <c r="AC2560" s="16" t="str">
        <f t="shared" si="234"/>
        <v/>
      </c>
      <c r="AD2560" s="16" t="str">
        <f t="shared" si="235"/>
        <v/>
      </c>
      <c r="AE2560" s="16" t="str">
        <f t="shared" si="236"/>
        <v/>
      </c>
      <c r="AF2560" s="16" t="str">
        <f t="shared" si="237"/>
        <v/>
      </c>
      <c r="AG2560" s="16" t="str">
        <f t="shared" si="238"/>
        <v/>
      </c>
      <c r="AH2560" s="16">
        <f t="shared" si="239"/>
        <v>0</v>
      </c>
      <c r="AI2560" s="17" t="str">
        <f>IF('Peer Comparison Tool'!$D$12="NR","",IF($C2560='Peer Comparison Tool'!$D$9,COUNT('CECL &lt;50B Database'!$AI$1:AI2559)+1,""))</f>
        <v/>
      </c>
    </row>
    <row r="2561" spans="29:35" x14ac:dyDescent="0.25">
      <c r="AC2561" s="16" t="str">
        <f t="shared" si="234"/>
        <v/>
      </c>
      <c r="AD2561" s="16" t="str">
        <f t="shared" si="235"/>
        <v/>
      </c>
      <c r="AE2561" s="16" t="str">
        <f t="shared" si="236"/>
        <v/>
      </c>
      <c r="AF2561" s="16" t="str">
        <f t="shared" si="237"/>
        <v/>
      </c>
      <c r="AG2561" s="16" t="str">
        <f t="shared" si="238"/>
        <v/>
      </c>
      <c r="AH2561" s="16">
        <f t="shared" si="239"/>
        <v>0</v>
      </c>
      <c r="AI2561" s="17" t="str">
        <f>IF('Peer Comparison Tool'!$D$12="NR","",IF($C2561='Peer Comparison Tool'!$D$9,COUNT('CECL &lt;50B Database'!$AI$1:AI2560)+1,""))</f>
        <v/>
      </c>
    </row>
    <row r="2562" spans="29:35" x14ac:dyDescent="0.25">
      <c r="AC2562" s="16" t="str">
        <f t="shared" si="234"/>
        <v/>
      </c>
      <c r="AD2562" s="16" t="str">
        <f t="shared" si="235"/>
        <v/>
      </c>
      <c r="AE2562" s="16" t="str">
        <f t="shared" si="236"/>
        <v/>
      </c>
      <c r="AF2562" s="16" t="str">
        <f t="shared" si="237"/>
        <v/>
      </c>
      <c r="AG2562" s="16" t="str">
        <f t="shared" si="238"/>
        <v/>
      </c>
      <c r="AH2562" s="16">
        <f t="shared" si="239"/>
        <v>0</v>
      </c>
      <c r="AI2562" s="17" t="str">
        <f>IF('Peer Comparison Tool'!$D$12="NR","",IF($C2562='Peer Comparison Tool'!$D$9,COUNT('CECL &lt;50B Database'!$AI$1:AI2561)+1,""))</f>
        <v/>
      </c>
    </row>
    <row r="2563" spans="29:35" x14ac:dyDescent="0.25">
      <c r="AC2563" s="16" t="str">
        <f t="shared" ref="AC2563:AC2626" si="240">IF(AND($G2563&gt;=10000000,$G2563&lt;50000000),$K2563,"")</f>
        <v/>
      </c>
      <c r="AD2563" s="16" t="str">
        <f t="shared" ref="AD2563:AD2626" si="241">IF(AND($G2563&gt;=5000000,$G2563&lt;9999999),$K2563,"")</f>
        <v/>
      </c>
      <c r="AE2563" s="16" t="str">
        <f t="shared" ref="AE2563:AE2626" si="242">IF(AND($G2563&gt;=1000000,$G2563&lt;4999999),$K2563,"")</f>
        <v/>
      </c>
      <c r="AF2563" s="16" t="str">
        <f t="shared" ref="AF2563:AF2626" si="243">IF(AND($G2563&gt;=500000,$G2563&lt;999999),$K2563,"")</f>
        <v/>
      </c>
      <c r="AG2563" s="16" t="str">
        <f t="shared" ref="AG2563:AG2626" si="244">IF(AND($G2563&gt;=100000,$G2563&lt;499999),$K2563,"")</f>
        <v/>
      </c>
      <c r="AH2563" s="16">
        <f t="shared" ref="AH2563:AH2626" si="245">IF(AND($G2563&gt;=0,$G2563&lt;99999),$K2563,"")</f>
        <v>0</v>
      </c>
      <c r="AI2563" s="17" t="str">
        <f>IF('Peer Comparison Tool'!$D$12="NR","",IF($C2563='Peer Comparison Tool'!$D$9,COUNT('CECL &lt;50B Database'!$AI$1:AI2562)+1,""))</f>
        <v/>
      </c>
    </row>
    <row r="2564" spans="29:35" x14ac:dyDescent="0.25">
      <c r="AC2564" s="16" t="str">
        <f t="shared" si="240"/>
        <v/>
      </c>
      <c r="AD2564" s="16" t="str">
        <f t="shared" si="241"/>
        <v/>
      </c>
      <c r="AE2564" s="16" t="str">
        <f t="shared" si="242"/>
        <v/>
      </c>
      <c r="AF2564" s="16" t="str">
        <f t="shared" si="243"/>
        <v/>
      </c>
      <c r="AG2564" s="16" t="str">
        <f t="shared" si="244"/>
        <v/>
      </c>
      <c r="AH2564" s="16">
        <f t="shared" si="245"/>
        <v>0</v>
      </c>
      <c r="AI2564" s="17" t="str">
        <f>IF('Peer Comparison Tool'!$D$12="NR","",IF($C2564='Peer Comparison Tool'!$D$9,COUNT('CECL &lt;50B Database'!$AI$1:AI2563)+1,""))</f>
        <v/>
      </c>
    </row>
    <row r="2565" spans="29:35" x14ac:dyDescent="0.25">
      <c r="AC2565" s="16" t="str">
        <f t="shared" si="240"/>
        <v/>
      </c>
      <c r="AD2565" s="16" t="str">
        <f t="shared" si="241"/>
        <v/>
      </c>
      <c r="AE2565" s="16" t="str">
        <f t="shared" si="242"/>
        <v/>
      </c>
      <c r="AF2565" s="16" t="str">
        <f t="shared" si="243"/>
        <v/>
      </c>
      <c r="AG2565" s="16" t="str">
        <f t="shared" si="244"/>
        <v/>
      </c>
      <c r="AH2565" s="16">
        <f t="shared" si="245"/>
        <v>0</v>
      </c>
      <c r="AI2565" s="17" t="str">
        <f>IF('Peer Comparison Tool'!$D$12="NR","",IF($C2565='Peer Comparison Tool'!$D$9,COUNT('CECL &lt;50B Database'!$AI$1:AI2564)+1,""))</f>
        <v/>
      </c>
    </row>
    <row r="2566" spans="29:35" x14ac:dyDescent="0.25">
      <c r="AC2566" s="16" t="str">
        <f t="shared" si="240"/>
        <v/>
      </c>
      <c r="AD2566" s="16" t="str">
        <f t="shared" si="241"/>
        <v/>
      </c>
      <c r="AE2566" s="16" t="str">
        <f t="shared" si="242"/>
        <v/>
      </c>
      <c r="AF2566" s="16" t="str">
        <f t="shared" si="243"/>
        <v/>
      </c>
      <c r="AG2566" s="16" t="str">
        <f t="shared" si="244"/>
        <v/>
      </c>
      <c r="AH2566" s="16">
        <f t="shared" si="245"/>
        <v>0</v>
      </c>
      <c r="AI2566" s="17" t="str">
        <f>IF('Peer Comparison Tool'!$D$12="NR","",IF($C2566='Peer Comparison Tool'!$D$9,COUNT('CECL &lt;50B Database'!$AI$1:AI2565)+1,""))</f>
        <v/>
      </c>
    </row>
    <row r="2567" spans="29:35" x14ac:dyDescent="0.25">
      <c r="AC2567" s="16" t="str">
        <f t="shared" si="240"/>
        <v/>
      </c>
      <c r="AD2567" s="16" t="str">
        <f t="shared" si="241"/>
        <v/>
      </c>
      <c r="AE2567" s="16" t="str">
        <f t="shared" si="242"/>
        <v/>
      </c>
      <c r="AF2567" s="16" t="str">
        <f t="shared" si="243"/>
        <v/>
      </c>
      <c r="AG2567" s="16" t="str">
        <f t="shared" si="244"/>
        <v/>
      </c>
      <c r="AH2567" s="16">
        <f t="shared" si="245"/>
        <v>0</v>
      </c>
      <c r="AI2567" s="17" t="str">
        <f>IF('Peer Comparison Tool'!$D$12="NR","",IF($C2567='Peer Comparison Tool'!$D$9,COUNT('CECL &lt;50B Database'!$AI$1:AI2566)+1,""))</f>
        <v/>
      </c>
    </row>
    <row r="2568" spans="29:35" x14ac:dyDescent="0.25">
      <c r="AC2568" s="16" t="str">
        <f t="shared" si="240"/>
        <v/>
      </c>
      <c r="AD2568" s="16" t="str">
        <f t="shared" si="241"/>
        <v/>
      </c>
      <c r="AE2568" s="16" t="str">
        <f t="shared" si="242"/>
        <v/>
      </c>
      <c r="AF2568" s="16" t="str">
        <f t="shared" si="243"/>
        <v/>
      </c>
      <c r="AG2568" s="16" t="str">
        <f t="shared" si="244"/>
        <v/>
      </c>
      <c r="AH2568" s="16">
        <f t="shared" si="245"/>
        <v>0</v>
      </c>
      <c r="AI2568" s="17" t="str">
        <f>IF('Peer Comparison Tool'!$D$12="NR","",IF($C2568='Peer Comparison Tool'!$D$9,COUNT('CECL &lt;50B Database'!$AI$1:AI2567)+1,""))</f>
        <v/>
      </c>
    </row>
    <row r="2569" spans="29:35" x14ac:dyDescent="0.25">
      <c r="AC2569" s="16" t="str">
        <f t="shared" si="240"/>
        <v/>
      </c>
      <c r="AD2569" s="16" t="str">
        <f t="shared" si="241"/>
        <v/>
      </c>
      <c r="AE2569" s="16" t="str">
        <f t="shared" si="242"/>
        <v/>
      </c>
      <c r="AF2569" s="16" t="str">
        <f t="shared" si="243"/>
        <v/>
      </c>
      <c r="AG2569" s="16" t="str">
        <f t="shared" si="244"/>
        <v/>
      </c>
      <c r="AH2569" s="16">
        <f t="shared" si="245"/>
        <v>0</v>
      </c>
      <c r="AI2569" s="17" t="str">
        <f>IF('Peer Comparison Tool'!$D$12="NR","",IF($C2569='Peer Comparison Tool'!$D$9,COUNT('CECL &lt;50B Database'!$AI$1:AI2568)+1,""))</f>
        <v/>
      </c>
    </row>
    <row r="2570" spans="29:35" x14ac:dyDescent="0.25">
      <c r="AC2570" s="16" t="str">
        <f t="shared" si="240"/>
        <v/>
      </c>
      <c r="AD2570" s="16" t="str">
        <f t="shared" si="241"/>
        <v/>
      </c>
      <c r="AE2570" s="16" t="str">
        <f t="shared" si="242"/>
        <v/>
      </c>
      <c r="AF2570" s="16" t="str">
        <f t="shared" si="243"/>
        <v/>
      </c>
      <c r="AG2570" s="16" t="str">
        <f t="shared" si="244"/>
        <v/>
      </c>
      <c r="AH2570" s="16">
        <f t="shared" si="245"/>
        <v>0</v>
      </c>
      <c r="AI2570" s="17" t="str">
        <f>IF('Peer Comparison Tool'!$D$12="NR","",IF($C2570='Peer Comparison Tool'!$D$9,COUNT('CECL &lt;50B Database'!$AI$1:AI2569)+1,""))</f>
        <v/>
      </c>
    </row>
    <row r="2571" spans="29:35" x14ac:dyDescent="0.25">
      <c r="AC2571" s="16" t="str">
        <f t="shared" si="240"/>
        <v/>
      </c>
      <c r="AD2571" s="16" t="str">
        <f t="shared" si="241"/>
        <v/>
      </c>
      <c r="AE2571" s="16" t="str">
        <f t="shared" si="242"/>
        <v/>
      </c>
      <c r="AF2571" s="16" t="str">
        <f t="shared" si="243"/>
        <v/>
      </c>
      <c r="AG2571" s="16" t="str">
        <f t="shared" si="244"/>
        <v/>
      </c>
      <c r="AH2571" s="16">
        <f t="shared" si="245"/>
        <v>0</v>
      </c>
      <c r="AI2571" s="17" t="str">
        <f>IF('Peer Comparison Tool'!$D$12="NR","",IF($C2571='Peer Comparison Tool'!$D$9,COUNT('CECL &lt;50B Database'!$AI$1:AI2570)+1,""))</f>
        <v/>
      </c>
    </row>
    <row r="2572" spans="29:35" x14ac:dyDescent="0.25">
      <c r="AC2572" s="16" t="str">
        <f t="shared" si="240"/>
        <v/>
      </c>
      <c r="AD2572" s="16" t="str">
        <f t="shared" si="241"/>
        <v/>
      </c>
      <c r="AE2572" s="16" t="str">
        <f t="shared" si="242"/>
        <v/>
      </c>
      <c r="AF2572" s="16" t="str">
        <f t="shared" si="243"/>
        <v/>
      </c>
      <c r="AG2572" s="16" t="str">
        <f t="shared" si="244"/>
        <v/>
      </c>
      <c r="AH2572" s="16">
        <f t="shared" si="245"/>
        <v>0</v>
      </c>
      <c r="AI2572" s="17" t="str">
        <f>IF('Peer Comparison Tool'!$D$12="NR","",IF($C2572='Peer Comparison Tool'!$D$9,COUNT('CECL &lt;50B Database'!$AI$1:AI2571)+1,""))</f>
        <v/>
      </c>
    </row>
    <row r="2573" spans="29:35" x14ac:dyDescent="0.25">
      <c r="AC2573" s="16" t="str">
        <f t="shared" si="240"/>
        <v/>
      </c>
      <c r="AD2573" s="16" t="str">
        <f t="shared" si="241"/>
        <v/>
      </c>
      <c r="AE2573" s="16" t="str">
        <f t="shared" si="242"/>
        <v/>
      </c>
      <c r="AF2573" s="16" t="str">
        <f t="shared" si="243"/>
        <v/>
      </c>
      <c r="AG2573" s="16" t="str">
        <f t="shared" si="244"/>
        <v/>
      </c>
      <c r="AH2573" s="16">
        <f t="shared" si="245"/>
        <v>0</v>
      </c>
      <c r="AI2573" s="17" t="str">
        <f>IF('Peer Comparison Tool'!$D$12="NR","",IF($C2573='Peer Comparison Tool'!$D$9,COUNT('CECL &lt;50B Database'!$AI$1:AI2572)+1,""))</f>
        <v/>
      </c>
    </row>
    <row r="2574" spans="29:35" x14ac:dyDescent="0.25">
      <c r="AC2574" s="16" t="str">
        <f t="shared" si="240"/>
        <v/>
      </c>
      <c r="AD2574" s="16" t="str">
        <f t="shared" si="241"/>
        <v/>
      </c>
      <c r="AE2574" s="16" t="str">
        <f t="shared" si="242"/>
        <v/>
      </c>
      <c r="AF2574" s="16" t="str">
        <f t="shared" si="243"/>
        <v/>
      </c>
      <c r="AG2574" s="16" t="str">
        <f t="shared" si="244"/>
        <v/>
      </c>
      <c r="AH2574" s="16">
        <f t="shared" si="245"/>
        <v>0</v>
      </c>
      <c r="AI2574" s="17" t="str">
        <f>IF('Peer Comparison Tool'!$D$12="NR","",IF($C2574='Peer Comparison Tool'!$D$9,COUNT('CECL &lt;50B Database'!$AI$1:AI2573)+1,""))</f>
        <v/>
      </c>
    </row>
    <row r="2575" spans="29:35" x14ac:dyDescent="0.25">
      <c r="AC2575" s="16" t="str">
        <f t="shared" si="240"/>
        <v/>
      </c>
      <c r="AD2575" s="16" t="str">
        <f t="shared" si="241"/>
        <v/>
      </c>
      <c r="AE2575" s="16" t="str">
        <f t="shared" si="242"/>
        <v/>
      </c>
      <c r="AF2575" s="16" t="str">
        <f t="shared" si="243"/>
        <v/>
      </c>
      <c r="AG2575" s="16" t="str">
        <f t="shared" si="244"/>
        <v/>
      </c>
      <c r="AH2575" s="16">
        <f t="shared" si="245"/>
        <v>0</v>
      </c>
      <c r="AI2575" s="17" t="str">
        <f>IF('Peer Comparison Tool'!$D$12="NR","",IF($C2575='Peer Comparison Tool'!$D$9,COUNT('CECL &lt;50B Database'!$AI$1:AI2574)+1,""))</f>
        <v/>
      </c>
    </row>
    <row r="2576" spans="29:35" x14ac:dyDescent="0.25">
      <c r="AC2576" s="16" t="str">
        <f t="shared" si="240"/>
        <v/>
      </c>
      <c r="AD2576" s="16" t="str">
        <f t="shared" si="241"/>
        <v/>
      </c>
      <c r="AE2576" s="16" t="str">
        <f t="shared" si="242"/>
        <v/>
      </c>
      <c r="AF2576" s="16" t="str">
        <f t="shared" si="243"/>
        <v/>
      </c>
      <c r="AG2576" s="16" t="str">
        <f t="shared" si="244"/>
        <v/>
      </c>
      <c r="AH2576" s="16">
        <f t="shared" si="245"/>
        <v>0</v>
      </c>
      <c r="AI2576" s="17" t="str">
        <f>IF('Peer Comparison Tool'!$D$12="NR","",IF($C2576='Peer Comparison Tool'!$D$9,COUNT('CECL &lt;50B Database'!$AI$1:AI2575)+1,""))</f>
        <v/>
      </c>
    </row>
    <row r="2577" spans="29:35" x14ac:dyDescent="0.25">
      <c r="AC2577" s="16" t="str">
        <f t="shared" si="240"/>
        <v/>
      </c>
      <c r="AD2577" s="16" t="str">
        <f t="shared" si="241"/>
        <v/>
      </c>
      <c r="AE2577" s="16" t="str">
        <f t="shared" si="242"/>
        <v/>
      </c>
      <c r="AF2577" s="16" t="str">
        <f t="shared" si="243"/>
        <v/>
      </c>
      <c r="AG2577" s="16" t="str">
        <f t="shared" si="244"/>
        <v/>
      </c>
      <c r="AH2577" s="16">
        <f t="shared" si="245"/>
        <v>0</v>
      </c>
      <c r="AI2577" s="17" t="str">
        <f>IF('Peer Comparison Tool'!$D$12="NR","",IF($C2577='Peer Comparison Tool'!$D$9,COUNT('CECL &lt;50B Database'!$AI$1:AI2576)+1,""))</f>
        <v/>
      </c>
    </row>
    <row r="2578" spans="29:35" x14ac:dyDescent="0.25">
      <c r="AC2578" s="16" t="str">
        <f t="shared" si="240"/>
        <v/>
      </c>
      <c r="AD2578" s="16" t="str">
        <f t="shared" si="241"/>
        <v/>
      </c>
      <c r="AE2578" s="16" t="str">
        <f t="shared" si="242"/>
        <v/>
      </c>
      <c r="AF2578" s="16" t="str">
        <f t="shared" si="243"/>
        <v/>
      </c>
      <c r="AG2578" s="16" t="str">
        <f t="shared" si="244"/>
        <v/>
      </c>
      <c r="AH2578" s="16">
        <f t="shared" si="245"/>
        <v>0</v>
      </c>
      <c r="AI2578" s="17" t="str">
        <f>IF('Peer Comparison Tool'!$D$12="NR","",IF($C2578='Peer Comparison Tool'!$D$9,COUNT('CECL &lt;50B Database'!$AI$1:AI2577)+1,""))</f>
        <v/>
      </c>
    </row>
    <row r="2579" spans="29:35" x14ac:dyDescent="0.25">
      <c r="AC2579" s="16" t="str">
        <f t="shared" si="240"/>
        <v/>
      </c>
      <c r="AD2579" s="16" t="str">
        <f t="shared" si="241"/>
        <v/>
      </c>
      <c r="AE2579" s="16" t="str">
        <f t="shared" si="242"/>
        <v/>
      </c>
      <c r="AF2579" s="16" t="str">
        <f t="shared" si="243"/>
        <v/>
      </c>
      <c r="AG2579" s="16" t="str">
        <f t="shared" si="244"/>
        <v/>
      </c>
      <c r="AH2579" s="16">
        <f t="shared" si="245"/>
        <v>0</v>
      </c>
      <c r="AI2579" s="17" t="str">
        <f>IF('Peer Comparison Tool'!$D$12="NR","",IF($C2579='Peer Comparison Tool'!$D$9,COUNT('CECL &lt;50B Database'!$AI$1:AI2578)+1,""))</f>
        <v/>
      </c>
    </row>
    <row r="2580" spans="29:35" x14ac:dyDescent="0.25">
      <c r="AC2580" s="16" t="str">
        <f t="shared" si="240"/>
        <v/>
      </c>
      <c r="AD2580" s="16" t="str">
        <f t="shared" si="241"/>
        <v/>
      </c>
      <c r="AE2580" s="16" t="str">
        <f t="shared" si="242"/>
        <v/>
      </c>
      <c r="AF2580" s="16" t="str">
        <f t="shared" si="243"/>
        <v/>
      </c>
      <c r="AG2580" s="16" t="str">
        <f t="shared" si="244"/>
        <v/>
      </c>
      <c r="AH2580" s="16">
        <f t="shared" si="245"/>
        <v>0</v>
      </c>
      <c r="AI2580" s="17" t="str">
        <f>IF('Peer Comparison Tool'!$D$12="NR","",IF($C2580='Peer Comparison Tool'!$D$9,COUNT('CECL &lt;50B Database'!$AI$1:AI2579)+1,""))</f>
        <v/>
      </c>
    </row>
    <row r="2581" spans="29:35" x14ac:dyDescent="0.25">
      <c r="AC2581" s="16" t="str">
        <f t="shared" si="240"/>
        <v/>
      </c>
      <c r="AD2581" s="16" t="str">
        <f t="shared" si="241"/>
        <v/>
      </c>
      <c r="AE2581" s="16" t="str">
        <f t="shared" si="242"/>
        <v/>
      </c>
      <c r="AF2581" s="16" t="str">
        <f t="shared" si="243"/>
        <v/>
      </c>
      <c r="AG2581" s="16" t="str">
        <f t="shared" si="244"/>
        <v/>
      </c>
      <c r="AH2581" s="16">
        <f t="shared" si="245"/>
        <v>0</v>
      </c>
      <c r="AI2581" s="17" t="str">
        <f>IF('Peer Comparison Tool'!$D$12="NR","",IF($C2581='Peer Comparison Tool'!$D$9,COUNT('CECL &lt;50B Database'!$AI$1:AI2580)+1,""))</f>
        <v/>
      </c>
    </row>
    <row r="2582" spans="29:35" x14ac:dyDescent="0.25">
      <c r="AC2582" s="16" t="str">
        <f t="shared" si="240"/>
        <v/>
      </c>
      <c r="AD2582" s="16" t="str">
        <f t="shared" si="241"/>
        <v/>
      </c>
      <c r="AE2582" s="16" t="str">
        <f t="shared" si="242"/>
        <v/>
      </c>
      <c r="AF2582" s="16" t="str">
        <f t="shared" si="243"/>
        <v/>
      </c>
      <c r="AG2582" s="16" t="str">
        <f t="shared" si="244"/>
        <v/>
      </c>
      <c r="AH2582" s="16">
        <f t="shared" si="245"/>
        <v>0</v>
      </c>
      <c r="AI2582" s="17" t="str">
        <f>IF('Peer Comparison Tool'!$D$12="NR","",IF($C2582='Peer Comparison Tool'!$D$9,COUNT('CECL &lt;50B Database'!$AI$1:AI2581)+1,""))</f>
        <v/>
      </c>
    </row>
    <row r="2583" spans="29:35" x14ac:dyDescent="0.25">
      <c r="AC2583" s="16" t="str">
        <f t="shared" si="240"/>
        <v/>
      </c>
      <c r="AD2583" s="16" t="str">
        <f t="shared" si="241"/>
        <v/>
      </c>
      <c r="AE2583" s="16" t="str">
        <f t="shared" si="242"/>
        <v/>
      </c>
      <c r="AF2583" s="16" t="str">
        <f t="shared" si="243"/>
        <v/>
      </c>
      <c r="AG2583" s="16" t="str">
        <f t="shared" si="244"/>
        <v/>
      </c>
      <c r="AH2583" s="16">
        <f t="shared" si="245"/>
        <v>0</v>
      </c>
      <c r="AI2583" s="17" t="str">
        <f>IF('Peer Comparison Tool'!$D$12="NR","",IF($C2583='Peer Comparison Tool'!$D$9,COUNT('CECL &lt;50B Database'!$AI$1:AI2582)+1,""))</f>
        <v/>
      </c>
    </row>
    <row r="2584" spans="29:35" x14ac:dyDescent="0.25">
      <c r="AC2584" s="16" t="str">
        <f t="shared" si="240"/>
        <v/>
      </c>
      <c r="AD2584" s="16" t="str">
        <f t="shared" si="241"/>
        <v/>
      </c>
      <c r="AE2584" s="16" t="str">
        <f t="shared" si="242"/>
        <v/>
      </c>
      <c r="AF2584" s="16" t="str">
        <f t="shared" si="243"/>
        <v/>
      </c>
      <c r="AG2584" s="16" t="str">
        <f t="shared" si="244"/>
        <v/>
      </c>
      <c r="AH2584" s="16">
        <f t="shared" si="245"/>
        <v>0</v>
      </c>
      <c r="AI2584" s="17" t="str">
        <f>IF('Peer Comparison Tool'!$D$12="NR","",IF($C2584='Peer Comparison Tool'!$D$9,COUNT('CECL &lt;50B Database'!$AI$1:AI2583)+1,""))</f>
        <v/>
      </c>
    </row>
    <row r="2585" spans="29:35" x14ac:dyDescent="0.25">
      <c r="AC2585" s="16" t="str">
        <f t="shared" si="240"/>
        <v/>
      </c>
      <c r="AD2585" s="16" t="str">
        <f t="shared" si="241"/>
        <v/>
      </c>
      <c r="AE2585" s="16" t="str">
        <f t="shared" si="242"/>
        <v/>
      </c>
      <c r="AF2585" s="16" t="str">
        <f t="shared" si="243"/>
        <v/>
      </c>
      <c r="AG2585" s="16" t="str">
        <f t="shared" si="244"/>
        <v/>
      </c>
      <c r="AH2585" s="16">
        <f t="shared" si="245"/>
        <v>0</v>
      </c>
      <c r="AI2585" s="17" t="str">
        <f>IF('Peer Comparison Tool'!$D$12="NR","",IF($C2585='Peer Comparison Tool'!$D$9,COUNT('CECL &lt;50B Database'!$AI$1:AI2584)+1,""))</f>
        <v/>
      </c>
    </row>
    <row r="2586" spans="29:35" x14ac:dyDescent="0.25">
      <c r="AC2586" s="16" t="str">
        <f t="shared" si="240"/>
        <v/>
      </c>
      <c r="AD2586" s="16" t="str">
        <f t="shared" si="241"/>
        <v/>
      </c>
      <c r="AE2586" s="16" t="str">
        <f t="shared" si="242"/>
        <v/>
      </c>
      <c r="AF2586" s="16" t="str">
        <f t="shared" si="243"/>
        <v/>
      </c>
      <c r="AG2586" s="16" t="str">
        <f t="shared" si="244"/>
        <v/>
      </c>
      <c r="AH2586" s="16">
        <f t="shared" si="245"/>
        <v>0</v>
      </c>
      <c r="AI2586" s="17" t="str">
        <f>IF('Peer Comparison Tool'!$D$12="NR","",IF($C2586='Peer Comparison Tool'!$D$9,COUNT('CECL &lt;50B Database'!$AI$1:AI2585)+1,""))</f>
        <v/>
      </c>
    </row>
    <row r="2587" spans="29:35" x14ac:dyDescent="0.25">
      <c r="AC2587" s="16" t="str">
        <f t="shared" si="240"/>
        <v/>
      </c>
      <c r="AD2587" s="16" t="str">
        <f t="shared" si="241"/>
        <v/>
      </c>
      <c r="AE2587" s="16" t="str">
        <f t="shared" si="242"/>
        <v/>
      </c>
      <c r="AF2587" s="16" t="str">
        <f t="shared" si="243"/>
        <v/>
      </c>
      <c r="AG2587" s="16" t="str">
        <f t="shared" si="244"/>
        <v/>
      </c>
      <c r="AH2587" s="16">
        <f t="shared" si="245"/>
        <v>0</v>
      </c>
      <c r="AI2587" s="17" t="str">
        <f>IF('Peer Comparison Tool'!$D$12="NR","",IF($C2587='Peer Comparison Tool'!$D$9,COUNT('CECL &lt;50B Database'!$AI$1:AI2586)+1,""))</f>
        <v/>
      </c>
    </row>
    <row r="2588" spans="29:35" x14ac:dyDescent="0.25">
      <c r="AC2588" s="16" t="str">
        <f t="shared" si="240"/>
        <v/>
      </c>
      <c r="AD2588" s="16" t="str">
        <f t="shared" si="241"/>
        <v/>
      </c>
      <c r="AE2588" s="16" t="str">
        <f t="shared" si="242"/>
        <v/>
      </c>
      <c r="AF2588" s="16" t="str">
        <f t="shared" si="243"/>
        <v/>
      </c>
      <c r="AG2588" s="16" t="str">
        <f t="shared" si="244"/>
        <v/>
      </c>
      <c r="AH2588" s="16">
        <f t="shared" si="245"/>
        <v>0</v>
      </c>
      <c r="AI2588" s="17" t="str">
        <f>IF('Peer Comparison Tool'!$D$12="NR","",IF($C2588='Peer Comparison Tool'!$D$9,COUNT('CECL &lt;50B Database'!$AI$1:AI2587)+1,""))</f>
        <v/>
      </c>
    </row>
    <row r="2589" spans="29:35" x14ac:dyDescent="0.25">
      <c r="AC2589" s="16" t="str">
        <f t="shared" si="240"/>
        <v/>
      </c>
      <c r="AD2589" s="16" t="str">
        <f t="shared" si="241"/>
        <v/>
      </c>
      <c r="AE2589" s="16" t="str">
        <f t="shared" si="242"/>
        <v/>
      </c>
      <c r="AF2589" s="16" t="str">
        <f t="shared" si="243"/>
        <v/>
      </c>
      <c r="AG2589" s="16" t="str">
        <f t="shared" si="244"/>
        <v/>
      </c>
      <c r="AH2589" s="16">
        <f t="shared" si="245"/>
        <v>0</v>
      </c>
      <c r="AI2589" s="17" t="str">
        <f>IF('Peer Comparison Tool'!$D$12="NR","",IF($C2589='Peer Comparison Tool'!$D$9,COUNT('CECL &lt;50B Database'!$AI$1:AI2588)+1,""))</f>
        <v/>
      </c>
    </row>
    <row r="2590" spans="29:35" x14ac:dyDescent="0.25">
      <c r="AC2590" s="16" t="str">
        <f t="shared" si="240"/>
        <v/>
      </c>
      <c r="AD2590" s="16" t="str">
        <f t="shared" si="241"/>
        <v/>
      </c>
      <c r="AE2590" s="16" t="str">
        <f t="shared" si="242"/>
        <v/>
      </c>
      <c r="AF2590" s="16" t="str">
        <f t="shared" si="243"/>
        <v/>
      </c>
      <c r="AG2590" s="16" t="str">
        <f t="shared" si="244"/>
        <v/>
      </c>
      <c r="AH2590" s="16">
        <f t="shared" si="245"/>
        <v>0</v>
      </c>
      <c r="AI2590" s="17" t="str">
        <f>IF('Peer Comparison Tool'!$D$12="NR","",IF($C2590='Peer Comparison Tool'!$D$9,COUNT('CECL &lt;50B Database'!$AI$1:AI2589)+1,""))</f>
        <v/>
      </c>
    </row>
    <row r="2591" spans="29:35" x14ac:dyDescent="0.25">
      <c r="AC2591" s="16" t="str">
        <f t="shared" si="240"/>
        <v/>
      </c>
      <c r="AD2591" s="16" t="str">
        <f t="shared" si="241"/>
        <v/>
      </c>
      <c r="AE2591" s="16" t="str">
        <f t="shared" si="242"/>
        <v/>
      </c>
      <c r="AF2591" s="16" t="str">
        <f t="shared" si="243"/>
        <v/>
      </c>
      <c r="AG2591" s="16" t="str">
        <f t="shared" si="244"/>
        <v/>
      </c>
      <c r="AH2591" s="16">
        <f t="shared" si="245"/>
        <v>0</v>
      </c>
      <c r="AI2591" s="17" t="str">
        <f>IF('Peer Comparison Tool'!$D$12="NR","",IF($C2591='Peer Comparison Tool'!$D$9,COUNT('CECL &lt;50B Database'!$AI$1:AI2590)+1,""))</f>
        <v/>
      </c>
    </row>
    <row r="2592" spans="29:35" x14ac:dyDescent="0.25">
      <c r="AC2592" s="16" t="str">
        <f t="shared" si="240"/>
        <v/>
      </c>
      <c r="AD2592" s="16" t="str">
        <f t="shared" si="241"/>
        <v/>
      </c>
      <c r="AE2592" s="16" t="str">
        <f t="shared" si="242"/>
        <v/>
      </c>
      <c r="AF2592" s="16" t="str">
        <f t="shared" si="243"/>
        <v/>
      </c>
      <c r="AG2592" s="16" t="str">
        <f t="shared" si="244"/>
        <v/>
      </c>
      <c r="AH2592" s="16">
        <f t="shared" si="245"/>
        <v>0</v>
      </c>
      <c r="AI2592" s="17" t="str">
        <f>IF('Peer Comparison Tool'!$D$12="NR","",IF($C2592='Peer Comparison Tool'!$D$9,COUNT('CECL &lt;50B Database'!$AI$1:AI2591)+1,""))</f>
        <v/>
      </c>
    </row>
    <row r="2593" spans="29:35" x14ac:dyDescent="0.25">
      <c r="AC2593" s="16" t="str">
        <f t="shared" si="240"/>
        <v/>
      </c>
      <c r="AD2593" s="16" t="str">
        <f t="shared" si="241"/>
        <v/>
      </c>
      <c r="AE2593" s="16" t="str">
        <f t="shared" si="242"/>
        <v/>
      </c>
      <c r="AF2593" s="16" t="str">
        <f t="shared" si="243"/>
        <v/>
      </c>
      <c r="AG2593" s="16" t="str">
        <f t="shared" si="244"/>
        <v/>
      </c>
      <c r="AH2593" s="16">
        <f t="shared" si="245"/>
        <v>0</v>
      </c>
      <c r="AI2593" s="17" t="str">
        <f>IF('Peer Comparison Tool'!$D$12="NR","",IF($C2593='Peer Comparison Tool'!$D$9,COUNT('CECL &lt;50B Database'!$AI$1:AI2592)+1,""))</f>
        <v/>
      </c>
    </row>
    <row r="2594" spans="29:35" x14ac:dyDescent="0.25">
      <c r="AC2594" s="16" t="str">
        <f t="shared" si="240"/>
        <v/>
      </c>
      <c r="AD2594" s="16" t="str">
        <f t="shared" si="241"/>
        <v/>
      </c>
      <c r="AE2594" s="16" t="str">
        <f t="shared" si="242"/>
        <v/>
      </c>
      <c r="AF2594" s="16" t="str">
        <f t="shared" si="243"/>
        <v/>
      </c>
      <c r="AG2594" s="16" t="str">
        <f t="shared" si="244"/>
        <v/>
      </c>
      <c r="AH2594" s="16">
        <f t="shared" si="245"/>
        <v>0</v>
      </c>
      <c r="AI2594" s="17" t="str">
        <f>IF('Peer Comparison Tool'!$D$12="NR","",IF($C2594='Peer Comparison Tool'!$D$9,COUNT('CECL &lt;50B Database'!$AI$1:AI2593)+1,""))</f>
        <v/>
      </c>
    </row>
    <row r="2595" spans="29:35" x14ac:dyDescent="0.25">
      <c r="AC2595" s="16" t="str">
        <f t="shared" si="240"/>
        <v/>
      </c>
      <c r="AD2595" s="16" t="str">
        <f t="shared" si="241"/>
        <v/>
      </c>
      <c r="AE2595" s="16" t="str">
        <f t="shared" si="242"/>
        <v/>
      </c>
      <c r="AF2595" s="16" t="str">
        <f t="shared" si="243"/>
        <v/>
      </c>
      <c r="AG2595" s="16" t="str">
        <f t="shared" si="244"/>
        <v/>
      </c>
      <c r="AH2595" s="16">
        <f t="shared" si="245"/>
        <v>0</v>
      </c>
      <c r="AI2595" s="17" t="str">
        <f>IF('Peer Comparison Tool'!$D$12="NR","",IF($C2595='Peer Comparison Tool'!$D$9,COUNT('CECL &lt;50B Database'!$AI$1:AI2594)+1,""))</f>
        <v/>
      </c>
    </row>
    <row r="2596" spans="29:35" x14ac:dyDescent="0.25">
      <c r="AC2596" s="16" t="str">
        <f t="shared" si="240"/>
        <v/>
      </c>
      <c r="AD2596" s="16" t="str">
        <f t="shared" si="241"/>
        <v/>
      </c>
      <c r="AE2596" s="16" t="str">
        <f t="shared" si="242"/>
        <v/>
      </c>
      <c r="AF2596" s="16" t="str">
        <f t="shared" si="243"/>
        <v/>
      </c>
      <c r="AG2596" s="16" t="str">
        <f t="shared" si="244"/>
        <v/>
      </c>
      <c r="AH2596" s="16">
        <f t="shared" si="245"/>
        <v>0</v>
      </c>
      <c r="AI2596" s="17" t="str">
        <f>IF('Peer Comparison Tool'!$D$12="NR","",IF($C2596='Peer Comparison Tool'!$D$9,COUNT('CECL &lt;50B Database'!$AI$1:AI2595)+1,""))</f>
        <v/>
      </c>
    </row>
    <row r="2597" spans="29:35" x14ac:dyDescent="0.25">
      <c r="AC2597" s="16" t="str">
        <f t="shared" si="240"/>
        <v/>
      </c>
      <c r="AD2597" s="16" t="str">
        <f t="shared" si="241"/>
        <v/>
      </c>
      <c r="AE2597" s="16" t="str">
        <f t="shared" si="242"/>
        <v/>
      </c>
      <c r="AF2597" s="16" t="str">
        <f t="shared" si="243"/>
        <v/>
      </c>
      <c r="AG2597" s="16" t="str">
        <f t="shared" si="244"/>
        <v/>
      </c>
      <c r="AH2597" s="16">
        <f t="shared" si="245"/>
        <v>0</v>
      </c>
      <c r="AI2597" s="17" t="str">
        <f>IF('Peer Comparison Tool'!$D$12="NR","",IF($C2597='Peer Comparison Tool'!$D$9,COUNT('CECL &lt;50B Database'!$AI$1:AI2596)+1,""))</f>
        <v/>
      </c>
    </row>
    <row r="2598" spans="29:35" x14ac:dyDescent="0.25">
      <c r="AC2598" s="16" t="str">
        <f t="shared" si="240"/>
        <v/>
      </c>
      <c r="AD2598" s="16" t="str">
        <f t="shared" si="241"/>
        <v/>
      </c>
      <c r="AE2598" s="16" t="str">
        <f t="shared" si="242"/>
        <v/>
      </c>
      <c r="AF2598" s="16" t="str">
        <f t="shared" si="243"/>
        <v/>
      </c>
      <c r="AG2598" s="16" t="str">
        <f t="shared" si="244"/>
        <v/>
      </c>
      <c r="AH2598" s="16">
        <f t="shared" si="245"/>
        <v>0</v>
      </c>
      <c r="AI2598" s="17" t="str">
        <f>IF('Peer Comparison Tool'!$D$12="NR","",IF($C2598='Peer Comparison Tool'!$D$9,COUNT('CECL &lt;50B Database'!$AI$1:AI2597)+1,""))</f>
        <v/>
      </c>
    </row>
    <row r="2599" spans="29:35" x14ac:dyDescent="0.25">
      <c r="AC2599" s="16" t="str">
        <f t="shared" si="240"/>
        <v/>
      </c>
      <c r="AD2599" s="16" t="str">
        <f t="shared" si="241"/>
        <v/>
      </c>
      <c r="AE2599" s="16" t="str">
        <f t="shared" si="242"/>
        <v/>
      </c>
      <c r="AF2599" s="16" t="str">
        <f t="shared" si="243"/>
        <v/>
      </c>
      <c r="AG2599" s="16" t="str">
        <f t="shared" si="244"/>
        <v/>
      </c>
      <c r="AH2599" s="16">
        <f t="shared" si="245"/>
        <v>0</v>
      </c>
      <c r="AI2599" s="17" t="str">
        <f>IF('Peer Comparison Tool'!$D$12="NR","",IF($C2599='Peer Comparison Tool'!$D$9,COUNT('CECL &lt;50B Database'!$AI$1:AI2598)+1,""))</f>
        <v/>
      </c>
    </row>
    <row r="2600" spans="29:35" x14ac:dyDescent="0.25">
      <c r="AC2600" s="16" t="str">
        <f t="shared" si="240"/>
        <v/>
      </c>
      <c r="AD2600" s="16" t="str">
        <f t="shared" si="241"/>
        <v/>
      </c>
      <c r="AE2600" s="16" t="str">
        <f t="shared" si="242"/>
        <v/>
      </c>
      <c r="AF2600" s="16" t="str">
        <f t="shared" si="243"/>
        <v/>
      </c>
      <c r="AG2600" s="16" t="str">
        <f t="shared" si="244"/>
        <v/>
      </c>
      <c r="AH2600" s="16">
        <f t="shared" si="245"/>
        <v>0</v>
      </c>
      <c r="AI2600" s="17" t="str">
        <f>IF('Peer Comparison Tool'!$D$12="NR","",IF($C2600='Peer Comparison Tool'!$D$9,COUNT('CECL &lt;50B Database'!$AI$1:AI2599)+1,""))</f>
        <v/>
      </c>
    </row>
    <row r="2601" spans="29:35" x14ac:dyDescent="0.25">
      <c r="AC2601" s="16" t="str">
        <f t="shared" si="240"/>
        <v/>
      </c>
      <c r="AD2601" s="16" t="str">
        <f t="shared" si="241"/>
        <v/>
      </c>
      <c r="AE2601" s="16" t="str">
        <f t="shared" si="242"/>
        <v/>
      </c>
      <c r="AF2601" s="16" t="str">
        <f t="shared" si="243"/>
        <v/>
      </c>
      <c r="AG2601" s="16" t="str">
        <f t="shared" si="244"/>
        <v/>
      </c>
      <c r="AH2601" s="16">
        <f t="shared" si="245"/>
        <v>0</v>
      </c>
      <c r="AI2601" s="17" t="str">
        <f>IF('Peer Comparison Tool'!$D$12="NR","",IF($C2601='Peer Comparison Tool'!$D$9,COUNT('CECL &lt;50B Database'!$AI$1:AI2600)+1,""))</f>
        <v/>
      </c>
    </row>
    <row r="2602" spans="29:35" x14ac:dyDescent="0.25">
      <c r="AC2602" s="16" t="str">
        <f t="shared" si="240"/>
        <v/>
      </c>
      <c r="AD2602" s="16" t="str">
        <f t="shared" si="241"/>
        <v/>
      </c>
      <c r="AE2602" s="16" t="str">
        <f t="shared" si="242"/>
        <v/>
      </c>
      <c r="AF2602" s="16" t="str">
        <f t="shared" si="243"/>
        <v/>
      </c>
      <c r="AG2602" s="16" t="str">
        <f t="shared" si="244"/>
        <v/>
      </c>
      <c r="AH2602" s="16">
        <f t="shared" si="245"/>
        <v>0</v>
      </c>
      <c r="AI2602" s="17" t="str">
        <f>IF('Peer Comparison Tool'!$D$12="NR","",IF($C2602='Peer Comparison Tool'!$D$9,COUNT('CECL &lt;50B Database'!$AI$1:AI2601)+1,""))</f>
        <v/>
      </c>
    </row>
    <row r="2603" spans="29:35" x14ac:dyDescent="0.25">
      <c r="AC2603" s="16" t="str">
        <f t="shared" si="240"/>
        <v/>
      </c>
      <c r="AD2603" s="16" t="str">
        <f t="shared" si="241"/>
        <v/>
      </c>
      <c r="AE2603" s="16" t="str">
        <f t="shared" si="242"/>
        <v/>
      </c>
      <c r="AF2603" s="16" t="str">
        <f t="shared" si="243"/>
        <v/>
      </c>
      <c r="AG2603" s="16" t="str">
        <f t="shared" si="244"/>
        <v/>
      </c>
      <c r="AH2603" s="16">
        <f t="shared" si="245"/>
        <v>0</v>
      </c>
      <c r="AI2603" s="17" t="str">
        <f>IF('Peer Comparison Tool'!$D$12="NR","",IF($C2603='Peer Comparison Tool'!$D$9,COUNT('CECL &lt;50B Database'!$AI$1:AI2602)+1,""))</f>
        <v/>
      </c>
    </row>
    <row r="2604" spans="29:35" x14ac:dyDescent="0.25">
      <c r="AC2604" s="16" t="str">
        <f t="shared" si="240"/>
        <v/>
      </c>
      <c r="AD2604" s="16" t="str">
        <f t="shared" si="241"/>
        <v/>
      </c>
      <c r="AE2604" s="16" t="str">
        <f t="shared" si="242"/>
        <v/>
      </c>
      <c r="AF2604" s="16" t="str">
        <f t="shared" si="243"/>
        <v/>
      </c>
      <c r="AG2604" s="16" t="str">
        <f t="shared" si="244"/>
        <v/>
      </c>
      <c r="AH2604" s="16">
        <f t="shared" si="245"/>
        <v>0</v>
      </c>
      <c r="AI2604" s="17" t="str">
        <f>IF('Peer Comparison Tool'!$D$12="NR","",IF($C2604='Peer Comparison Tool'!$D$9,COUNT('CECL &lt;50B Database'!$AI$1:AI2603)+1,""))</f>
        <v/>
      </c>
    </row>
    <row r="2605" spans="29:35" x14ac:dyDescent="0.25">
      <c r="AC2605" s="16" t="str">
        <f t="shared" si="240"/>
        <v/>
      </c>
      <c r="AD2605" s="16" t="str">
        <f t="shared" si="241"/>
        <v/>
      </c>
      <c r="AE2605" s="16" t="str">
        <f t="shared" si="242"/>
        <v/>
      </c>
      <c r="AF2605" s="16" t="str">
        <f t="shared" si="243"/>
        <v/>
      </c>
      <c r="AG2605" s="16" t="str">
        <f t="shared" si="244"/>
        <v/>
      </c>
      <c r="AH2605" s="16">
        <f t="shared" si="245"/>
        <v>0</v>
      </c>
      <c r="AI2605" s="17" t="str">
        <f>IF('Peer Comparison Tool'!$D$12="NR","",IF($C2605='Peer Comparison Tool'!$D$9,COUNT('CECL &lt;50B Database'!$AI$1:AI2604)+1,""))</f>
        <v/>
      </c>
    </row>
    <row r="2606" spans="29:35" x14ac:dyDescent="0.25">
      <c r="AC2606" s="16" t="str">
        <f t="shared" si="240"/>
        <v/>
      </c>
      <c r="AD2606" s="16" t="str">
        <f t="shared" si="241"/>
        <v/>
      </c>
      <c r="AE2606" s="16" t="str">
        <f t="shared" si="242"/>
        <v/>
      </c>
      <c r="AF2606" s="16" t="str">
        <f t="shared" si="243"/>
        <v/>
      </c>
      <c r="AG2606" s="16" t="str">
        <f t="shared" si="244"/>
        <v/>
      </c>
      <c r="AH2606" s="16">
        <f t="shared" si="245"/>
        <v>0</v>
      </c>
      <c r="AI2606" s="17" t="str">
        <f>IF('Peer Comparison Tool'!$D$12="NR","",IF($C2606='Peer Comparison Tool'!$D$9,COUNT('CECL &lt;50B Database'!$AI$1:AI2605)+1,""))</f>
        <v/>
      </c>
    </row>
    <row r="2607" spans="29:35" x14ac:dyDescent="0.25">
      <c r="AC2607" s="16" t="str">
        <f t="shared" si="240"/>
        <v/>
      </c>
      <c r="AD2607" s="16" t="str">
        <f t="shared" si="241"/>
        <v/>
      </c>
      <c r="AE2607" s="16" t="str">
        <f t="shared" si="242"/>
        <v/>
      </c>
      <c r="AF2607" s="16" t="str">
        <f t="shared" si="243"/>
        <v/>
      </c>
      <c r="AG2607" s="16" t="str">
        <f t="shared" si="244"/>
        <v/>
      </c>
      <c r="AH2607" s="16">
        <f t="shared" si="245"/>
        <v>0</v>
      </c>
      <c r="AI2607" s="17" t="str">
        <f>IF('Peer Comparison Tool'!$D$12="NR","",IF($C2607='Peer Comparison Tool'!$D$9,COUNT('CECL &lt;50B Database'!$AI$1:AI2606)+1,""))</f>
        <v/>
      </c>
    </row>
    <row r="2608" spans="29:35" x14ac:dyDescent="0.25">
      <c r="AC2608" s="16" t="str">
        <f t="shared" si="240"/>
        <v/>
      </c>
      <c r="AD2608" s="16" t="str">
        <f t="shared" si="241"/>
        <v/>
      </c>
      <c r="AE2608" s="16" t="str">
        <f t="shared" si="242"/>
        <v/>
      </c>
      <c r="AF2608" s="16" t="str">
        <f t="shared" si="243"/>
        <v/>
      </c>
      <c r="AG2608" s="16" t="str">
        <f t="shared" si="244"/>
        <v/>
      </c>
      <c r="AH2608" s="16">
        <f t="shared" si="245"/>
        <v>0</v>
      </c>
      <c r="AI2608" s="17" t="str">
        <f>IF('Peer Comparison Tool'!$D$12="NR","",IF($C2608='Peer Comparison Tool'!$D$9,COUNT('CECL &lt;50B Database'!$AI$1:AI2607)+1,""))</f>
        <v/>
      </c>
    </row>
    <row r="2609" spans="29:35" x14ac:dyDescent="0.25">
      <c r="AC2609" s="16" t="str">
        <f t="shared" si="240"/>
        <v/>
      </c>
      <c r="AD2609" s="16" t="str">
        <f t="shared" si="241"/>
        <v/>
      </c>
      <c r="AE2609" s="16" t="str">
        <f t="shared" si="242"/>
        <v/>
      </c>
      <c r="AF2609" s="16" t="str">
        <f t="shared" si="243"/>
        <v/>
      </c>
      <c r="AG2609" s="16" t="str">
        <f t="shared" si="244"/>
        <v/>
      </c>
      <c r="AH2609" s="16">
        <f t="shared" si="245"/>
        <v>0</v>
      </c>
      <c r="AI2609" s="17" t="str">
        <f>IF('Peer Comparison Tool'!$D$12="NR","",IF($C2609='Peer Comparison Tool'!$D$9,COUNT('CECL &lt;50B Database'!$AI$1:AI2608)+1,""))</f>
        <v/>
      </c>
    </row>
    <row r="2610" spans="29:35" x14ac:dyDescent="0.25">
      <c r="AC2610" s="16" t="str">
        <f t="shared" si="240"/>
        <v/>
      </c>
      <c r="AD2610" s="16" t="str">
        <f t="shared" si="241"/>
        <v/>
      </c>
      <c r="AE2610" s="16" t="str">
        <f t="shared" si="242"/>
        <v/>
      </c>
      <c r="AF2610" s="16" t="str">
        <f t="shared" si="243"/>
        <v/>
      </c>
      <c r="AG2610" s="16" t="str">
        <f t="shared" si="244"/>
        <v/>
      </c>
      <c r="AH2610" s="16">
        <f t="shared" si="245"/>
        <v>0</v>
      </c>
      <c r="AI2610" s="17" t="str">
        <f>IF('Peer Comparison Tool'!$D$12="NR","",IF($C2610='Peer Comparison Tool'!$D$9,COUNT('CECL &lt;50B Database'!$AI$1:AI2609)+1,""))</f>
        <v/>
      </c>
    </row>
    <row r="2611" spans="29:35" x14ac:dyDescent="0.25">
      <c r="AC2611" s="16" t="str">
        <f t="shared" si="240"/>
        <v/>
      </c>
      <c r="AD2611" s="16" t="str">
        <f t="shared" si="241"/>
        <v/>
      </c>
      <c r="AE2611" s="16" t="str">
        <f t="shared" si="242"/>
        <v/>
      </c>
      <c r="AF2611" s="16" t="str">
        <f t="shared" si="243"/>
        <v/>
      </c>
      <c r="AG2611" s="16" t="str">
        <f t="shared" si="244"/>
        <v/>
      </c>
      <c r="AH2611" s="16">
        <f t="shared" si="245"/>
        <v>0</v>
      </c>
      <c r="AI2611" s="17" t="str">
        <f>IF('Peer Comparison Tool'!$D$12="NR","",IF($C2611='Peer Comparison Tool'!$D$9,COUNT('CECL &lt;50B Database'!$AI$1:AI2610)+1,""))</f>
        <v/>
      </c>
    </row>
    <row r="2612" spans="29:35" x14ac:dyDescent="0.25">
      <c r="AC2612" s="16" t="str">
        <f t="shared" si="240"/>
        <v/>
      </c>
      <c r="AD2612" s="16" t="str">
        <f t="shared" si="241"/>
        <v/>
      </c>
      <c r="AE2612" s="16" t="str">
        <f t="shared" si="242"/>
        <v/>
      </c>
      <c r="AF2612" s="16" t="str">
        <f t="shared" si="243"/>
        <v/>
      </c>
      <c r="AG2612" s="16" t="str">
        <f t="shared" si="244"/>
        <v/>
      </c>
      <c r="AH2612" s="16">
        <f t="shared" si="245"/>
        <v>0</v>
      </c>
      <c r="AI2612" s="17" t="str">
        <f>IF('Peer Comparison Tool'!$D$12="NR","",IF($C2612='Peer Comparison Tool'!$D$9,COUNT('CECL &lt;50B Database'!$AI$1:AI2611)+1,""))</f>
        <v/>
      </c>
    </row>
    <row r="2613" spans="29:35" x14ac:dyDescent="0.25">
      <c r="AC2613" s="16" t="str">
        <f t="shared" si="240"/>
        <v/>
      </c>
      <c r="AD2613" s="16" t="str">
        <f t="shared" si="241"/>
        <v/>
      </c>
      <c r="AE2613" s="16" t="str">
        <f t="shared" si="242"/>
        <v/>
      </c>
      <c r="AF2613" s="16" t="str">
        <f t="shared" si="243"/>
        <v/>
      </c>
      <c r="AG2613" s="16" t="str">
        <f t="shared" si="244"/>
        <v/>
      </c>
      <c r="AH2613" s="16">
        <f t="shared" si="245"/>
        <v>0</v>
      </c>
      <c r="AI2613" s="17" t="str">
        <f>IF('Peer Comparison Tool'!$D$12="NR","",IF($C2613='Peer Comparison Tool'!$D$9,COUNT('CECL &lt;50B Database'!$AI$1:AI2612)+1,""))</f>
        <v/>
      </c>
    </row>
    <row r="2614" spans="29:35" x14ac:dyDescent="0.25">
      <c r="AC2614" s="16" t="str">
        <f t="shared" si="240"/>
        <v/>
      </c>
      <c r="AD2614" s="16" t="str">
        <f t="shared" si="241"/>
        <v/>
      </c>
      <c r="AE2614" s="16" t="str">
        <f t="shared" si="242"/>
        <v/>
      </c>
      <c r="AF2614" s="16" t="str">
        <f t="shared" si="243"/>
        <v/>
      </c>
      <c r="AG2614" s="16" t="str">
        <f t="shared" si="244"/>
        <v/>
      </c>
      <c r="AH2614" s="16">
        <f t="shared" si="245"/>
        <v>0</v>
      </c>
      <c r="AI2614" s="17" t="str">
        <f>IF('Peer Comparison Tool'!$D$12="NR","",IF($C2614='Peer Comparison Tool'!$D$9,COUNT('CECL &lt;50B Database'!$AI$1:AI2613)+1,""))</f>
        <v/>
      </c>
    </row>
    <row r="2615" spans="29:35" x14ac:dyDescent="0.25">
      <c r="AC2615" s="16" t="str">
        <f t="shared" si="240"/>
        <v/>
      </c>
      <c r="AD2615" s="16" t="str">
        <f t="shared" si="241"/>
        <v/>
      </c>
      <c r="AE2615" s="16" t="str">
        <f t="shared" si="242"/>
        <v/>
      </c>
      <c r="AF2615" s="16" t="str">
        <f t="shared" si="243"/>
        <v/>
      </c>
      <c r="AG2615" s="16" t="str">
        <f t="shared" si="244"/>
        <v/>
      </c>
      <c r="AH2615" s="16">
        <f t="shared" si="245"/>
        <v>0</v>
      </c>
      <c r="AI2615" s="17" t="str">
        <f>IF('Peer Comparison Tool'!$D$12="NR","",IF($C2615='Peer Comparison Tool'!$D$9,COUNT('CECL &lt;50B Database'!$AI$1:AI2614)+1,""))</f>
        <v/>
      </c>
    </row>
    <row r="2616" spans="29:35" x14ac:dyDescent="0.25">
      <c r="AC2616" s="16" t="str">
        <f t="shared" si="240"/>
        <v/>
      </c>
      <c r="AD2616" s="16" t="str">
        <f t="shared" si="241"/>
        <v/>
      </c>
      <c r="AE2616" s="16" t="str">
        <f t="shared" si="242"/>
        <v/>
      </c>
      <c r="AF2616" s="16" t="str">
        <f t="shared" si="243"/>
        <v/>
      </c>
      <c r="AG2616" s="16" t="str">
        <f t="shared" si="244"/>
        <v/>
      </c>
      <c r="AH2616" s="16">
        <f t="shared" si="245"/>
        <v>0</v>
      </c>
      <c r="AI2616" s="17" t="str">
        <f>IF('Peer Comparison Tool'!$D$12="NR","",IF($C2616='Peer Comparison Tool'!$D$9,COUNT('CECL &lt;50B Database'!$AI$1:AI2615)+1,""))</f>
        <v/>
      </c>
    </row>
    <row r="2617" spans="29:35" x14ac:dyDescent="0.25">
      <c r="AC2617" s="16" t="str">
        <f t="shared" si="240"/>
        <v/>
      </c>
      <c r="AD2617" s="16" t="str">
        <f t="shared" si="241"/>
        <v/>
      </c>
      <c r="AE2617" s="16" t="str">
        <f t="shared" si="242"/>
        <v/>
      </c>
      <c r="AF2617" s="16" t="str">
        <f t="shared" si="243"/>
        <v/>
      </c>
      <c r="AG2617" s="16" t="str">
        <f t="shared" si="244"/>
        <v/>
      </c>
      <c r="AH2617" s="16">
        <f t="shared" si="245"/>
        <v>0</v>
      </c>
      <c r="AI2617" s="17" t="str">
        <f>IF('Peer Comparison Tool'!$D$12="NR","",IF($C2617='Peer Comparison Tool'!$D$9,COUNT('CECL &lt;50B Database'!$AI$1:AI2616)+1,""))</f>
        <v/>
      </c>
    </row>
    <row r="2618" spans="29:35" x14ac:dyDescent="0.25">
      <c r="AC2618" s="16" t="str">
        <f t="shared" si="240"/>
        <v/>
      </c>
      <c r="AD2618" s="16" t="str">
        <f t="shared" si="241"/>
        <v/>
      </c>
      <c r="AE2618" s="16" t="str">
        <f t="shared" si="242"/>
        <v/>
      </c>
      <c r="AF2618" s="16" t="str">
        <f t="shared" si="243"/>
        <v/>
      </c>
      <c r="AG2618" s="16" t="str">
        <f t="shared" si="244"/>
        <v/>
      </c>
      <c r="AH2618" s="16">
        <f t="shared" si="245"/>
        <v>0</v>
      </c>
      <c r="AI2618" s="17" t="str">
        <f>IF('Peer Comparison Tool'!$D$12="NR","",IF($C2618='Peer Comparison Tool'!$D$9,COUNT('CECL &lt;50B Database'!$AI$1:AI2617)+1,""))</f>
        <v/>
      </c>
    </row>
    <row r="2619" spans="29:35" x14ac:dyDescent="0.25">
      <c r="AC2619" s="16" t="str">
        <f t="shared" si="240"/>
        <v/>
      </c>
      <c r="AD2619" s="16" t="str">
        <f t="shared" si="241"/>
        <v/>
      </c>
      <c r="AE2619" s="16" t="str">
        <f t="shared" si="242"/>
        <v/>
      </c>
      <c r="AF2619" s="16" t="str">
        <f t="shared" si="243"/>
        <v/>
      </c>
      <c r="AG2619" s="16" t="str">
        <f t="shared" si="244"/>
        <v/>
      </c>
      <c r="AH2619" s="16">
        <f t="shared" si="245"/>
        <v>0</v>
      </c>
      <c r="AI2619" s="17" t="str">
        <f>IF('Peer Comparison Tool'!$D$12="NR","",IF($C2619='Peer Comparison Tool'!$D$9,COUNT('CECL &lt;50B Database'!$AI$1:AI2618)+1,""))</f>
        <v/>
      </c>
    </row>
    <row r="2620" spans="29:35" x14ac:dyDescent="0.25">
      <c r="AC2620" s="16" t="str">
        <f t="shared" si="240"/>
        <v/>
      </c>
      <c r="AD2620" s="16" t="str">
        <f t="shared" si="241"/>
        <v/>
      </c>
      <c r="AE2620" s="16" t="str">
        <f t="shared" si="242"/>
        <v/>
      </c>
      <c r="AF2620" s="16" t="str">
        <f t="shared" si="243"/>
        <v/>
      </c>
      <c r="AG2620" s="16" t="str">
        <f t="shared" si="244"/>
        <v/>
      </c>
      <c r="AH2620" s="16">
        <f t="shared" si="245"/>
        <v>0</v>
      </c>
      <c r="AI2620" s="17" t="str">
        <f>IF('Peer Comparison Tool'!$D$12="NR","",IF($C2620='Peer Comparison Tool'!$D$9,COUNT('CECL &lt;50B Database'!$AI$1:AI2619)+1,""))</f>
        <v/>
      </c>
    </row>
    <row r="2621" spans="29:35" x14ac:dyDescent="0.25">
      <c r="AC2621" s="16" t="str">
        <f t="shared" si="240"/>
        <v/>
      </c>
      <c r="AD2621" s="16" t="str">
        <f t="shared" si="241"/>
        <v/>
      </c>
      <c r="AE2621" s="16" t="str">
        <f t="shared" si="242"/>
        <v/>
      </c>
      <c r="AF2621" s="16" t="str">
        <f t="shared" si="243"/>
        <v/>
      </c>
      <c r="AG2621" s="16" t="str">
        <f t="shared" si="244"/>
        <v/>
      </c>
      <c r="AH2621" s="16">
        <f t="shared" si="245"/>
        <v>0</v>
      </c>
      <c r="AI2621" s="17" t="str">
        <f>IF('Peer Comparison Tool'!$D$12="NR","",IF($C2621='Peer Comparison Tool'!$D$9,COUNT('CECL &lt;50B Database'!$AI$1:AI2620)+1,""))</f>
        <v/>
      </c>
    </row>
    <row r="2622" spans="29:35" x14ac:dyDescent="0.25">
      <c r="AC2622" s="16" t="str">
        <f t="shared" si="240"/>
        <v/>
      </c>
      <c r="AD2622" s="16" t="str">
        <f t="shared" si="241"/>
        <v/>
      </c>
      <c r="AE2622" s="16" t="str">
        <f t="shared" si="242"/>
        <v/>
      </c>
      <c r="AF2622" s="16" t="str">
        <f t="shared" si="243"/>
        <v/>
      </c>
      <c r="AG2622" s="16" t="str">
        <f t="shared" si="244"/>
        <v/>
      </c>
      <c r="AH2622" s="16">
        <f t="shared" si="245"/>
        <v>0</v>
      </c>
      <c r="AI2622" s="17" t="str">
        <f>IF('Peer Comparison Tool'!$D$12="NR","",IF($C2622='Peer Comparison Tool'!$D$9,COUNT('CECL &lt;50B Database'!$AI$1:AI2621)+1,""))</f>
        <v/>
      </c>
    </row>
    <row r="2623" spans="29:35" x14ac:dyDescent="0.25">
      <c r="AC2623" s="16" t="str">
        <f t="shared" si="240"/>
        <v/>
      </c>
      <c r="AD2623" s="16" t="str">
        <f t="shared" si="241"/>
        <v/>
      </c>
      <c r="AE2623" s="16" t="str">
        <f t="shared" si="242"/>
        <v/>
      </c>
      <c r="AF2623" s="16" t="str">
        <f t="shared" si="243"/>
        <v/>
      </c>
      <c r="AG2623" s="16" t="str">
        <f t="shared" si="244"/>
        <v/>
      </c>
      <c r="AH2623" s="16">
        <f t="shared" si="245"/>
        <v>0</v>
      </c>
      <c r="AI2623" s="17" t="str">
        <f>IF('Peer Comparison Tool'!$D$12="NR","",IF($C2623='Peer Comparison Tool'!$D$9,COUNT('CECL &lt;50B Database'!$AI$1:AI2622)+1,""))</f>
        <v/>
      </c>
    </row>
    <row r="2624" spans="29:35" x14ac:dyDescent="0.25">
      <c r="AC2624" s="16" t="str">
        <f t="shared" si="240"/>
        <v/>
      </c>
      <c r="AD2624" s="16" t="str">
        <f t="shared" si="241"/>
        <v/>
      </c>
      <c r="AE2624" s="16" t="str">
        <f t="shared" si="242"/>
        <v/>
      </c>
      <c r="AF2624" s="16" t="str">
        <f t="shared" si="243"/>
        <v/>
      </c>
      <c r="AG2624" s="16" t="str">
        <f t="shared" si="244"/>
        <v/>
      </c>
      <c r="AH2624" s="16">
        <f t="shared" si="245"/>
        <v>0</v>
      </c>
      <c r="AI2624" s="17" t="str">
        <f>IF('Peer Comparison Tool'!$D$12="NR","",IF($C2624='Peer Comparison Tool'!$D$9,COUNT('CECL &lt;50B Database'!$AI$1:AI2623)+1,""))</f>
        <v/>
      </c>
    </row>
    <row r="2625" spans="29:35" x14ac:dyDescent="0.25">
      <c r="AC2625" s="16" t="str">
        <f t="shared" si="240"/>
        <v/>
      </c>
      <c r="AD2625" s="16" t="str">
        <f t="shared" si="241"/>
        <v/>
      </c>
      <c r="AE2625" s="16" t="str">
        <f t="shared" si="242"/>
        <v/>
      </c>
      <c r="AF2625" s="16" t="str">
        <f t="shared" si="243"/>
        <v/>
      </c>
      <c r="AG2625" s="16" t="str">
        <f t="shared" si="244"/>
        <v/>
      </c>
      <c r="AH2625" s="16">
        <f t="shared" si="245"/>
        <v>0</v>
      </c>
      <c r="AI2625" s="17" t="str">
        <f>IF('Peer Comparison Tool'!$D$12="NR","",IF($C2625='Peer Comparison Tool'!$D$9,COUNT('CECL &lt;50B Database'!$AI$1:AI2624)+1,""))</f>
        <v/>
      </c>
    </row>
    <row r="2626" spans="29:35" x14ac:dyDescent="0.25">
      <c r="AC2626" s="16" t="str">
        <f t="shared" si="240"/>
        <v/>
      </c>
      <c r="AD2626" s="16" t="str">
        <f t="shared" si="241"/>
        <v/>
      </c>
      <c r="AE2626" s="16" t="str">
        <f t="shared" si="242"/>
        <v/>
      </c>
      <c r="AF2626" s="16" t="str">
        <f t="shared" si="243"/>
        <v/>
      </c>
      <c r="AG2626" s="16" t="str">
        <f t="shared" si="244"/>
        <v/>
      </c>
      <c r="AH2626" s="16">
        <f t="shared" si="245"/>
        <v>0</v>
      </c>
      <c r="AI2626" s="17" t="str">
        <f>IF('Peer Comparison Tool'!$D$12="NR","",IF($C2626='Peer Comparison Tool'!$D$9,COUNT('CECL &lt;50B Database'!$AI$1:AI2625)+1,""))</f>
        <v/>
      </c>
    </row>
    <row r="2627" spans="29:35" x14ac:dyDescent="0.25">
      <c r="AC2627" s="16" t="str">
        <f t="shared" ref="AC2627:AC2690" si="246">IF(AND($G2627&gt;=10000000,$G2627&lt;50000000),$K2627,"")</f>
        <v/>
      </c>
      <c r="AD2627" s="16" t="str">
        <f t="shared" ref="AD2627:AD2690" si="247">IF(AND($G2627&gt;=5000000,$G2627&lt;9999999),$K2627,"")</f>
        <v/>
      </c>
      <c r="AE2627" s="16" t="str">
        <f t="shared" ref="AE2627:AE2690" si="248">IF(AND($G2627&gt;=1000000,$G2627&lt;4999999),$K2627,"")</f>
        <v/>
      </c>
      <c r="AF2627" s="16" t="str">
        <f t="shared" ref="AF2627:AF2690" si="249">IF(AND($G2627&gt;=500000,$G2627&lt;999999),$K2627,"")</f>
        <v/>
      </c>
      <c r="AG2627" s="16" t="str">
        <f t="shared" ref="AG2627:AG2690" si="250">IF(AND($G2627&gt;=100000,$G2627&lt;499999),$K2627,"")</f>
        <v/>
      </c>
      <c r="AH2627" s="16">
        <f t="shared" ref="AH2627:AH2690" si="251">IF(AND($G2627&gt;=0,$G2627&lt;99999),$K2627,"")</f>
        <v>0</v>
      </c>
      <c r="AI2627" s="17" t="str">
        <f>IF('Peer Comparison Tool'!$D$12="NR","",IF($C2627='Peer Comparison Tool'!$D$9,COUNT('CECL &lt;50B Database'!$AI$1:AI2626)+1,""))</f>
        <v/>
      </c>
    </row>
    <row r="2628" spans="29:35" x14ac:dyDescent="0.25">
      <c r="AC2628" s="16" t="str">
        <f t="shared" si="246"/>
        <v/>
      </c>
      <c r="AD2628" s="16" t="str">
        <f t="shared" si="247"/>
        <v/>
      </c>
      <c r="AE2628" s="16" t="str">
        <f t="shared" si="248"/>
        <v/>
      </c>
      <c r="AF2628" s="16" t="str">
        <f t="shared" si="249"/>
        <v/>
      </c>
      <c r="AG2628" s="16" t="str">
        <f t="shared" si="250"/>
        <v/>
      </c>
      <c r="AH2628" s="16">
        <f t="shared" si="251"/>
        <v>0</v>
      </c>
      <c r="AI2628" s="17" t="str">
        <f>IF('Peer Comparison Tool'!$D$12="NR","",IF($C2628='Peer Comparison Tool'!$D$9,COUNT('CECL &lt;50B Database'!$AI$1:AI2627)+1,""))</f>
        <v/>
      </c>
    </row>
    <row r="2629" spans="29:35" x14ac:dyDescent="0.25">
      <c r="AC2629" s="16" t="str">
        <f t="shared" si="246"/>
        <v/>
      </c>
      <c r="AD2629" s="16" t="str">
        <f t="shared" si="247"/>
        <v/>
      </c>
      <c r="AE2629" s="16" t="str">
        <f t="shared" si="248"/>
        <v/>
      </c>
      <c r="AF2629" s="16" t="str">
        <f t="shared" si="249"/>
        <v/>
      </c>
      <c r="AG2629" s="16" t="str">
        <f t="shared" si="250"/>
        <v/>
      </c>
      <c r="AH2629" s="16">
        <f t="shared" si="251"/>
        <v>0</v>
      </c>
      <c r="AI2629" s="17" t="str">
        <f>IF('Peer Comparison Tool'!$D$12="NR","",IF($C2629='Peer Comparison Tool'!$D$9,COUNT('CECL &lt;50B Database'!$AI$1:AI2628)+1,""))</f>
        <v/>
      </c>
    </row>
    <row r="2630" spans="29:35" x14ac:dyDescent="0.25">
      <c r="AC2630" s="16" t="str">
        <f t="shared" si="246"/>
        <v/>
      </c>
      <c r="AD2630" s="16" t="str">
        <f t="shared" si="247"/>
        <v/>
      </c>
      <c r="AE2630" s="16" t="str">
        <f t="shared" si="248"/>
        <v/>
      </c>
      <c r="AF2630" s="16" t="str">
        <f t="shared" si="249"/>
        <v/>
      </c>
      <c r="AG2630" s="16" t="str">
        <f t="shared" si="250"/>
        <v/>
      </c>
      <c r="AH2630" s="16">
        <f t="shared" si="251"/>
        <v>0</v>
      </c>
      <c r="AI2630" s="17" t="str">
        <f>IF('Peer Comparison Tool'!$D$12="NR","",IF($C2630='Peer Comparison Tool'!$D$9,COUNT('CECL &lt;50B Database'!$AI$1:AI2629)+1,""))</f>
        <v/>
      </c>
    </row>
    <row r="2631" spans="29:35" x14ac:dyDescent="0.25">
      <c r="AC2631" s="16" t="str">
        <f t="shared" si="246"/>
        <v/>
      </c>
      <c r="AD2631" s="16" t="str">
        <f t="shared" si="247"/>
        <v/>
      </c>
      <c r="AE2631" s="16" t="str">
        <f t="shared" si="248"/>
        <v/>
      </c>
      <c r="AF2631" s="16" t="str">
        <f t="shared" si="249"/>
        <v/>
      </c>
      <c r="AG2631" s="16" t="str">
        <f t="shared" si="250"/>
        <v/>
      </c>
      <c r="AH2631" s="16">
        <f t="shared" si="251"/>
        <v>0</v>
      </c>
      <c r="AI2631" s="17" t="str">
        <f>IF('Peer Comparison Tool'!$D$12="NR","",IF($C2631='Peer Comparison Tool'!$D$9,COUNT('CECL &lt;50B Database'!$AI$1:AI2630)+1,""))</f>
        <v/>
      </c>
    </row>
    <row r="2632" spans="29:35" x14ac:dyDescent="0.25">
      <c r="AC2632" s="16" t="str">
        <f t="shared" si="246"/>
        <v/>
      </c>
      <c r="AD2632" s="16" t="str">
        <f t="shared" si="247"/>
        <v/>
      </c>
      <c r="AE2632" s="16" t="str">
        <f t="shared" si="248"/>
        <v/>
      </c>
      <c r="AF2632" s="16" t="str">
        <f t="shared" si="249"/>
        <v/>
      </c>
      <c r="AG2632" s="16" t="str">
        <f t="shared" si="250"/>
        <v/>
      </c>
      <c r="AH2632" s="16">
        <f t="shared" si="251"/>
        <v>0</v>
      </c>
      <c r="AI2632" s="17" t="str">
        <f>IF('Peer Comparison Tool'!$D$12="NR","",IF($C2632='Peer Comparison Tool'!$D$9,COUNT('CECL &lt;50B Database'!$AI$1:AI2631)+1,""))</f>
        <v/>
      </c>
    </row>
    <row r="2633" spans="29:35" x14ac:dyDescent="0.25">
      <c r="AC2633" s="16" t="str">
        <f t="shared" si="246"/>
        <v/>
      </c>
      <c r="AD2633" s="16" t="str">
        <f t="shared" si="247"/>
        <v/>
      </c>
      <c r="AE2633" s="16" t="str">
        <f t="shared" si="248"/>
        <v/>
      </c>
      <c r="AF2633" s="16" t="str">
        <f t="shared" si="249"/>
        <v/>
      </c>
      <c r="AG2633" s="16" t="str">
        <f t="shared" si="250"/>
        <v/>
      </c>
      <c r="AH2633" s="16">
        <f t="shared" si="251"/>
        <v>0</v>
      </c>
      <c r="AI2633" s="17" t="str">
        <f>IF('Peer Comparison Tool'!$D$12="NR","",IF($C2633='Peer Comparison Tool'!$D$9,COUNT('CECL &lt;50B Database'!$AI$1:AI2632)+1,""))</f>
        <v/>
      </c>
    </row>
    <row r="2634" spans="29:35" x14ac:dyDescent="0.25">
      <c r="AC2634" s="16" t="str">
        <f t="shared" si="246"/>
        <v/>
      </c>
      <c r="AD2634" s="16" t="str">
        <f t="shared" si="247"/>
        <v/>
      </c>
      <c r="AE2634" s="16" t="str">
        <f t="shared" si="248"/>
        <v/>
      </c>
      <c r="AF2634" s="16" t="str">
        <f t="shared" si="249"/>
        <v/>
      </c>
      <c r="AG2634" s="16" t="str">
        <f t="shared" si="250"/>
        <v/>
      </c>
      <c r="AH2634" s="16">
        <f t="shared" si="251"/>
        <v>0</v>
      </c>
      <c r="AI2634" s="17" t="str">
        <f>IF('Peer Comparison Tool'!$D$12="NR","",IF($C2634='Peer Comparison Tool'!$D$9,COUNT('CECL &lt;50B Database'!$AI$1:AI2633)+1,""))</f>
        <v/>
      </c>
    </row>
    <row r="2635" spans="29:35" x14ac:dyDescent="0.25">
      <c r="AC2635" s="16" t="str">
        <f t="shared" si="246"/>
        <v/>
      </c>
      <c r="AD2635" s="16" t="str">
        <f t="shared" si="247"/>
        <v/>
      </c>
      <c r="AE2635" s="16" t="str">
        <f t="shared" si="248"/>
        <v/>
      </c>
      <c r="AF2635" s="16" t="str">
        <f t="shared" si="249"/>
        <v/>
      </c>
      <c r="AG2635" s="16" t="str">
        <f t="shared" si="250"/>
        <v/>
      </c>
      <c r="AH2635" s="16">
        <f t="shared" si="251"/>
        <v>0</v>
      </c>
      <c r="AI2635" s="17" t="str">
        <f>IF('Peer Comparison Tool'!$D$12="NR","",IF($C2635='Peer Comparison Tool'!$D$9,COUNT('CECL &lt;50B Database'!$AI$1:AI2634)+1,""))</f>
        <v/>
      </c>
    </row>
    <row r="2636" spans="29:35" x14ac:dyDescent="0.25">
      <c r="AC2636" s="16" t="str">
        <f t="shared" si="246"/>
        <v/>
      </c>
      <c r="AD2636" s="16" t="str">
        <f t="shared" si="247"/>
        <v/>
      </c>
      <c r="AE2636" s="16" t="str">
        <f t="shared" si="248"/>
        <v/>
      </c>
      <c r="AF2636" s="16" t="str">
        <f t="shared" si="249"/>
        <v/>
      </c>
      <c r="AG2636" s="16" t="str">
        <f t="shared" si="250"/>
        <v/>
      </c>
      <c r="AH2636" s="16">
        <f t="shared" si="251"/>
        <v>0</v>
      </c>
      <c r="AI2636" s="17" t="str">
        <f>IF('Peer Comparison Tool'!$D$12="NR","",IF($C2636='Peer Comparison Tool'!$D$9,COUNT('CECL &lt;50B Database'!$AI$1:AI2635)+1,""))</f>
        <v/>
      </c>
    </row>
    <row r="2637" spans="29:35" x14ac:dyDescent="0.25">
      <c r="AC2637" s="16" t="str">
        <f t="shared" si="246"/>
        <v/>
      </c>
      <c r="AD2637" s="16" t="str">
        <f t="shared" si="247"/>
        <v/>
      </c>
      <c r="AE2637" s="16" t="str">
        <f t="shared" si="248"/>
        <v/>
      </c>
      <c r="AF2637" s="16" t="str">
        <f t="shared" si="249"/>
        <v/>
      </c>
      <c r="AG2637" s="16" t="str">
        <f t="shared" si="250"/>
        <v/>
      </c>
      <c r="AH2637" s="16">
        <f t="shared" si="251"/>
        <v>0</v>
      </c>
      <c r="AI2637" s="17" t="str">
        <f>IF('Peer Comparison Tool'!$D$12="NR","",IF($C2637='Peer Comparison Tool'!$D$9,COUNT('CECL &lt;50B Database'!$AI$1:AI2636)+1,""))</f>
        <v/>
      </c>
    </row>
    <row r="2638" spans="29:35" x14ac:dyDescent="0.25">
      <c r="AC2638" s="16" t="str">
        <f t="shared" si="246"/>
        <v/>
      </c>
      <c r="AD2638" s="16" t="str">
        <f t="shared" si="247"/>
        <v/>
      </c>
      <c r="AE2638" s="16" t="str">
        <f t="shared" si="248"/>
        <v/>
      </c>
      <c r="AF2638" s="16" t="str">
        <f t="shared" si="249"/>
        <v/>
      </c>
      <c r="AG2638" s="16" t="str">
        <f t="shared" si="250"/>
        <v/>
      </c>
      <c r="AH2638" s="16">
        <f t="shared" si="251"/>
        <v>0</v>
      </c>
      <c r="AI2638" s="17" t="str">
        <f>IF('Peer Comparison Tool'!$D$12="NR","",IF($C2638='Peer Comparison Tool'!$D$9,COUNT('CECL &lt;50B Database'!$AI$1:AI2637)+1,""))</f>
        <v/>
      </c>
    </row>
    <row r="2639" spans="29:35" x14ac:dyDescent="0.25">
      <c r="AC2639" s="16" t="str">
        <f t="shared" si="246"/>
        <v/>
      </c>
      <c r="AD2639" s="16" t="str">
        <f t="shared" si="247"/>
        <v/>
      </c>
      <c r="AE2639" s="16" t="str">
        <f t="shared" si="248"/>
        <v/>
      </c>
      <c r="AF2639" s="16" t="str">
        <f t="shared" si="249"/>
        <v/>
      </c>
      <c r="AG2639" s="16" t="str">
        <f t="shared" si="250"/>
        <v/>
      </c>
      <c r="AH2639" s="16">
        <f t="shared" si="251"/>
        <v>0</v>
      </c>
      <c r="AI2639" s="17" t="str">
        <f>IF('Peer Comparison Tool'!$D$12="NR","",IF($C2639='Peer Comparison Tool'!$D$9,COUNT('CECL &lt;50B Database'!$AI$1:AI2638)+1,""))</f>
        <v/>
      </c>
    </row>
    <row r="2640" spans="29:35" x14ac:dyDescent="0.25">
      <c r="AC2640" s="16" t="str">
        <f t="shared" si="246"/>
        <v/>
      </c>
      <c r="AD2640" s="16" t="str">
        <f t="shared" si="247"/>
        <v/>
      </c>
      <c r="AE2640" s="16" t="str">
        <f t="shared" si="248"/>
        <v/>
      </c>
      <c r="AF2640" s="16" t="str">
        <f t="shared" si="249"/>
        <v/>
      </c>
      <c r="AG2640" s="16" t="str">
        <f t="shared" si="250"/>
        <v/>
      </c>
      <c r="AH2640" s="16">
        <f t="shared" si="251"/>
        <v>0</v>
      </c>
      <c r="AI2640" s="17" t="str">
        <f>IF('Peer Comparison Tool'!$D$12="NR","",IF($C2640='Peer Comparison Tool'!$D$9,COUNT('CECL &lt;50B Database'!$AI$1:AI2639)+1,""))</f>
        <v/>
      </c>
    </row>
    <row r="2641" spans="29:35" x14ac:dyDescent="0.25">
      <c r="AC2641" s="16" t="str">
        <f t="shared" si="246"/>
        <v/>
      </c>
      <c r="AD2641" s="16" t="str">
        <f t="shared" si="247"/>
        <v/>
      </c>
      <c r="AE2641" s="16" t="str">
        <f t="shared" si="248"/>
        <v/>
      </c>
      <c r="AF2641" s="16" t="str">
        <f t="shared" si="249"/>
        <v/>
      </c>
      <c r="AG2641" s="16" t="str">
        <f t="shared" si="250"/>
        <v/>
      </c>
      <c r="AH2641" s="16">
        <f t="shared" si="251"/>
        <v>0</v>
      </c>
      <c r="AI2641" s="17" t="str">
        <f>IF('Peer Comparison Tool'!$D$12="NR","",IF($C2641='Peer Comparison Tool'!$D$9,COUNT('CECL &lt;50B Database'!$AI$1:AI2640)+1,""))</f>
        <v/>
      </c>
    </row>
    <row r="2642" spans="29:35" x14ac:dyDescent="0.25">
      <c r="AC2642" s="16" t="str">
        <f t="shared" si="246"/>
        <v/>
      </c>
      <c r="AD2642" s="16" t="str">
        <f t="shared" si="247"/>
        <v/>
      </c>
      <c r="AE2642" s="16" t="str">
        <f t="shared" si="248"/>
        <v/>
      </c>
      <c r="AF2642" s="16" t="str">
        <f t="shared" si="249"/>
        <v/>
      </c>
      <c r="AG2642" s="16" t="str">
        <f t="shared" si="250"/>
        <v/>
      </c>
      <c r="AH2642" s="16">
        <f t="shared" si="251"/>
        <v>0</v>
      </c>
      <c r="AI2642" s="17" t="str">
        <f>IF('Peer Comparison Tool'!$D$12="NR","",IF($C2642='Peer Comparison Tool'!$D$9,COUNT('CECL &lt;50B Database'!$AI$1:AI2641)+1,""))</f>
        <v/>
      </c>
    </row>
    <row r="2643" spans="29:35" x14ac:dyDescent="0.25">
      <c r="AC2643" s="16" t="str">
        <f t="shared" si="246"/>
        <v/>
      </c>
      <c r="AD2643" s="16" t="str">
        <f t="shared" si="247"/>
        <v/>
      </c>
      <c r="AE2643" s="16" t="str">
        <f t="shared" si="248"/>
        <v/>
      </c>
      <c r="AF2643" s="16" t="str">
        <f t="shared" si="249"/>
        <v/>
      </c>
      <c r="AG2643" s="16" t="str">
        <f t="shared" si="250"/>
        <v/>
      </c>
      <c r="AH2643" s="16">
        <f t="shared" si="251"/>
        <v>0</v>
      </c>
      <c r="AI2643" s="17" t="str">
        <f>IF('Peer Comparison Tool'!$D$12="NR","",IF($C2643='Peer Comparison Tool'!$D$9,COUNT('CECL &lt;50B Database'!$AI$1:AI2642)+1,""))</f>
        <v/>
      </c>
    </row>
    <row r="2644" spans="29:35" x14ac:dyDescent="0.25">
      <c r="AC2644" s="16" t="str">
        <f t="shared" si="246"/>
        <v/>
      </c>
      <c r="AD2644" s="16" t="str">
        <f t="shared" si="247"/>
        <v/>
      </c>
      <c r="AE2644" s="16" t="str">
        <f t="shared" si="248"/>
        <v/>
      </c>
      <c r="AF2644" s="16" t="str">
        <f t="shared" si="249"/>
        <v/>
      </c>
      <c r="AG2644" s="16" t="str">
        <f t="shared" si="250"/>
        <v/>
      </c>
      <c r="AH2644" s="16">
        <f t="shared" si="251"/>
        <v>0</v>
      </c>
      <c r="AI2644" s="17" t="str">
        <f>IF('Peer Comparison Tool'!$D$12="NR","",IF($C2644='Peer Comparison Tool'!$D$9,COUNT('CECL &lt;50B Database'!$AI$1:AI2643)+1,""))</f>
        <v/>
      </c>
    </row>
    <row r="2645" spans="29:35" x14ac:dyDescent="0.25">
      <c r="AC2645" s="16" t="str">
        <f t="shared" si="246"/>
        <v/>
      </c>
      <c r="AD2645" s="16" t="str">
        <f t="shared" si="247"/>
        <v/>
      </c>
      <c r="AE2645" s="16" t="str">
        <f t="shared" si="248"/>
        <v/>
      </c>
      <c r="AF2645" s="16" t="str">
        <f t="shared" si="249"/>
        <v/>
      </c>
      <c r="AG2645" s="16" t="str">
        <f t="shared" si="250"/>
        <v/>
      </c>
      <c r="AH2645" s="16">
        <f t="shared" si="251"/>
        <v>0</v>
      </c>
      <c r="AI2645" s="17" t="str">
        <f>IF('Peer Comparison Tool'!$D$12="NR","",IF($C2645='Peer Comparison Tool'!$D$9,COUNT('CECL &lt;50B Database'!$AI$1:AI2644)+1,""))</f>
        <v/>
      </c>
    </row>
    <row r="2646" spans="29:35" x14ac:dyDescent="0.25">
      <c r="AC2646" s="16" t="str">
        <f t="shared" si="246"/>
        <v/>
      </c>
      <c r="AD2646" s="16" t="str">
        <f t="shared" si="247"/>
        <v/>
      </c>
      <c r="AE2646" s="16" t="str">
        <f t="shared" si="248"/>
        <v/>
      </c>
      <c r="AF2646" s="16" t="str">
        <f t="shared" si="249"/>
        <v/>
      </c>
      <c r="AG2646" s="16" t="str">
        <f t="shared" si="250"/>
        <v/>
      </c>
      <c r="AH2646" s="16">
        <f t="shared" si="251"/>
        <v>0</v>
      </c>
      <c r="AI2646" s="17" t="str">
        <f>IF('Peer Comparison Tool'!$D$12="NR","",IF($C2646='Peer Comparison Tool'!$D$9,COUNT('CECL &lt;50B Database'!$AI$1:AI2645)+1,""))</f>
        <v/>
      </c>
    </row>
    <row r="2647" spans="29:35" x14ac:dyDescent="0.25">
      <c r="AC2647" s="16" t="str">
        <f t="shared" si="246"/>
        <v/>
      </c>
      <c r="AD2647" s="16" t="str">
        <f t="shared" si="247"/>
        <v/>
      </c>
      <c r="AE2647" s="16" t="str">
        <f t="shared" si="248"/>
        <v/>
      </c>
      <c r="AF2647" s="16" t="str">
        <f t="shared" si="249"/>
        <v/>
      </c>
      <c r="AG2647" s="16" t="str">
        <f t="shared" si="250"/>
        <v/>
      </c>
      <c r="AH2647" s="16">
        <f t="shared" si="251"/>
        <v>0</v>
      </c>
      <c r="AI2647" s="17" t="str">
        <f>IF('Peer Comparison Tool'!$D$12="NR","",IF($C2647='Peer Comparison Tool'!$D$9,COUNT('CECL &lt;50B Database'!$AI$1:AI2646)+1,""))</f>
        <v/>
      </c>
    </row>
    <row r="2648" spans="29:35" x14ac:dyDescent="0.25">
      <c r="AC2648" s="16" t="str">
        <f t="shared" si="246"/>
        <v/>
      </c>
      <c r="AD2648" s="16" t="str">
        <f t="shared" si="247"/>
        <v/>
      </c>
      <c r="AE2648" s="16" t="str">
        <f t="shared" si="248"/>
        <v/>
      </c>
      <c r="AF2648" s="16" t="str">
        <f t="shared" si="249"/>
        <v/>
      </c>
      <c r="AG2648" s="16" t="str">
        <f t="shared" si="250"/>
        <v/>
      </c>
      <c r="AH2648" s="16">
        <f t="shared" si="251"/>
        <v>0</v>
      </c>
      <c r="AI2648" s="17" t="str">
        <f>IF('Peer Comparison Tool'!$D$12="NR","",IF($C2648='Peer Comparison Tool'!$D$9,COUNT('CECL &lt;50B Database'!$AI$1:AI2647)+1,""))</f>
        <v/>
      </c>
    </row>
    <row r="2649" spans="29:35" x14ac:dyDescent="0.25">
      <c r="AC2649" s="16" t="str">
        <f t="shared" si="246"/>
        <v/>
      </c>
      <c r="AD2649" s="16" t="str">
        <f t="shared" si="247"/>
        <v/>
      </c>
      <c r="AE2649" s="16" t="str">
        <f t="shared" si="248"/>
        <v/>
      </c>
      <c r="AF2649" s="16" t="str">
        <f t="shared" si="249"/>
        <v/>
      </c>
      <c r="AG2649" s="16" t="str">
        <f t="shared" si="250"/>
        <v/>
      </c>
      <c r="AH2649" s="16">
        <f t="shared" si="251"/>
        <v>0</v>
      </c>
      <c r="AI2649" s="17" t="str">
        <f>IF('Peer Comparison Tool'!$D$12="NR","",IF($C2649='Peer Comparison Tool'!$D$9,COUNT('CECL &lt;50B Database'!$AI$1:AI2648)+1,""))</f>
        <v/>
      </c>
    </row>
    <row r="2650" spans="29:35" x14ac:dyDescent="0.25">
      <c r="AC2650" s="16" t="str">
        <f t="shared" si="246"/>
        <v/>
      </c>
      <c r="AD2650" s="16" t="str">
        <f t="shared" si="247"/>
        <v/>
      </c>
      <c r="AE2650" s="16" t="str">
        <f t="shared" si="248"/>
        <v/>
      </c>
      <c r="AF2650" s="16" t="str">
        <f t="shared" si="249"/>
        <v/>
      </c>
      <c r="AG2650" s="16" t="str">
        <f t="shared" si="250"/>
        <v/>
      </c>
      <c r="AH2650" s="16">
        <f t="shared" si="251"/>
        <v>0</v>
      </c>
      <c r="AI2650" s="17" t="str">
        <f>IF('Peer Comparison Tool'!$D$12="NR","",IF($C2650='Peer Comparison Tool'!$D$9,COUNT('CECL &lt;50B Database'!$AI$1:AI2649)+1,""))</f>
        <v/>
      </c>
    </row>
    <row r="2651" spans="29:35" x14ac:dyDescent="0.25">
      <c r="AC2651" s="16" t="str">
        <f t="shared" si="246"/>
        <v/>
      </c>
      <c r="AD2651" s="16" t="str">
        <f t="shared" si="247"/>
        <v/>
      </c>
      <c r="AE2651" s="16" t="str">
        <f t="shared" si="248"/>
        <v/>
      </c>
      <c r="AF2651" s="16" t="str">
        <f t="shared" si="249"/>
        <v/>
      </c>
      <c r="AG2651" s="16" t="str">
        <f t="shared" si="250"/>
        <v/>
      </c>
      <c r="AH2651" s="16">
        <f t="shared" si="251"/>
        <v>0</v>
      </c>
      <c r="AI2651" s="17" t="str">
        <f>IF('Peer Comparison Tool'!$D$12="NR","",IF($C2651='Peer Comparison Tool'!$D$9,COUNT('CECL &lt;50B Database'!$AI$1:AI2650)+1,""))</f>
        <v/>
      </c>
    </row>
    <row r="2652" spans="29:35" x14ac:dyDescent="0.25">
      <c r="AC2652" s="16" t="str">
        <f t="shared" si="246"/>
        <v/>
      </c>
      <c r="AD2652" s="16" t="str">
        <f t="shared" si="247"/>
        <v/>
      </c>
      <c r="AE2652" s="16" t="str">
        <f t="shared" si="248"/>
        <v/>
      </c>
      <c r="AF2652" s="16" t="str">
        <f t="shared" si="249"/>
        <v/>
      </c>
      <c r="AG2652" s="16" t="str">
        <f t="shared" si="250"/>
        <v/>
      </c>
      <c r="AH2652" s="16">
        <f t="shared" si="251"/>
        <v>0</v>
      </c>
      <c r="AI2652" s="17" t="str">
        <f>IF('Peer Comparison Tool'!$D$12="NR","",IF($C2652='Peer Comparison Tool'!$D$9,COUNT('CECL &lt;50B Database'!$AI$1:AI2651)+1,""))</f>
        <v/>
      </c>
    </row>
    <row r="2653" spans="29:35" x14ac:dyDescent="0.25">
      <c r="AC2653" s="16" t="str">
        <f t="shared" si="246"/>
        <v/>
      </c>
      <c r="AD2653" s="16" t="str">
        <f t="shared" si="247"/>
        <v/>
      </c>
      <c r="AE2653" s="16" t="str">
        <f t="shared" si="248"/>
        <v/>
      </c>
      <c r="AF2653" s="16" t="str">
        <f t="shared" si="249"/>
        <v/>
      </c>
      <c r="AG2653" s="16" t="str">
        <f t="shared" si="250"/>
        <v/>
      </c>
      <c r="AH2653" s="16">
        <f t="shared" si="251"/>
        <v>0</v>
      </c>
      <c r="AI2653" s="17" t="str">
        <f>IF('Peer Comparison Tool'!$D$12="NR","",IF($C2653='Peer Comparison Tool'!$D$9,COUNT('CECL &lt;50B Database'!$AI$1:AI2652)+1,""))</f>
        <v/>
      </c>
    </row>
    <row r="2654" spans="29:35" x14ac:dyDescent="0.25">
      <c r="AC2654" s="16" t="str">
        <f t="shared" si="246"/>
        <v/>
      </c>
      <c r="AD2654" s="16" t="str">
        <f t="shared" si="247"/>
        <v/>
      </c>
      <c r="AE2654" s="16" t="str">
        <f t="shared" si="248"/>
        <v/>
      </c>
      <c r="AF2654" s="16" t="str">
        <f t="shared" si="249"/>
        <v/>
      </c>
      <c r="AG2654" s="16" t="str">
        <f t="shared" si="250"/>
        <v/>
      </c>
      <c r="AH2654" s="16">
        <f t="shared" si="251"/>
        <v>0</v>
      </c>
      <c r="AI2654" s="17" t="str">
        <f>IF('Peer Comparison Tool'!$D$12="NR","",IF($C2654='Peer Comparison Tool'!$D$9,COUNT('CECL &lt;50B Database'!$AI$1:AI2653)+1,""))</f>
        <v/>
      </c>
    </row>
    <row r="2655" spans="29:35" x14ac:dyDescent="0.25">
      <c r="AC2655" s="16" t="str">
        <f t="shared" si="246"/>
        <v/>
      </c>
      <c r="AD2655" s="16" t="str">
        <f t="shared" si="247"/>
        <v/>
      </c>
      <c r="AE2655" s="16" t="str">
        <f t="shared" si="248"/>
        <v/>
      </c>
      <c r="AF2655" s="16" t="str">
        <f t="shared" si="249"/>
        <v/>
      </c>
      <c r="AG2655" s="16" t="str">
        <f t="shared" si="250"/>
        <v/>
      </c>
      <c r="AH2655" s="16">
        <f t="shared" si="251"/>
        <v>0</v>
      </c>
      <c r="AI2655" s="17" t="str">
        <f>IF('Peer Comparison Tool'!$D$12="NR","",IF($C2655='Peer Comparison Tool'!$D$9,COUNT('CECL &lt;50B Database'!$AI$1:AI2654)+1,""))</f>
        <v/>
      </c>
    </row>
    <row r="2656" spans="29:35" x14ac:dyDescent="0.25">
      <c r="AC2656" s="16" t="str">
        <f t="shared" si="246"/>
        <v/>
      </c>
      <c r="AD2656" s="16" t="str">
        <f t="shared" si="247"/>
        <v/>
      </c>
      <c r="AE2656" s="16" t="str">
        <f t="shared" si="248"/>
        <v/>
      </c>
      <c r="AF2656" s="16" t="str">
        <f t="shared" si="249"/>
        <v/>
      </c>
      <c r="AG2656" s="16" t="str">
        <f t="shared" si="250"/>
        <v/>
      </c>
      <c r="AH2656" s="16">
        <f t="shared" si="251"/>
        <v>0</v>
      </c>
      <c r="AI2656" s="17" t="str">
        <f>IF('Peer Comparison Tool'!$D$12="NR","",IF($C2656='Peer Comparison Tool'!$D$9,COUNT('CECL &lt;50B Database'!$AI$1:AI2655)+1,""))</f>
        <v/>
      </c>
    </row>
    <row r="2657" spans="29:35" x14ac:dyDescent="0.25">
      <c r="AC2657" s="16" t="str">
        <f t="shared" si="246"/>
        <v/>
      </c>
      <c r="AD2657" s="16" t="str">
        <f t="shared" si="247"/>
        <v/>
      </c>
      <c r="AE2657" s="16" t="str">
        <f t="shared" si="248"/>
        <v/>
      </c>
      <c r="AF2657" s="16" t="str">
        <f t="shared" si="249"/>
        <v/>
      </c>
      <c r="AG2657" s="16" t="str">
        <f t="shared" si="250"/>
        <v/>
      </c>
      <c r="AH2657" s="16">
        <f t="shared" si="251"/>
        <v>0</v>
      </c>
      <c r="AI2657" s="17" t="str">
        <f>IF('Peer Comparison Tool'!$D$12="NR","",IF($C2657='Peer Comparison Tool'!$D$9,COUNT('CECL &lt;50B Database'!$AI$1:AI2656)+1,""))</f>
        <v/>
      </c>
    </row>
    <row r="2658" spans="29:35" x14ac:dyDescent="0.25">
      <c r="AC2658" s="16" t="str">
        <f t="shared" si="246"/>
        <v/>
      </c>
      <c r="AD2658" s="16" t="str">
        <f t="shared" si="247"/>
        <v/>
      </c>
      <c r="AE2658" s="16" t="str">
        <f t="shared" si="248"/>
        <v/>
      </c>
      <c r="AF2658" s="16" t="str">
        <f t="shared" si="249"/>
        <v/>
      </c>
      <c r="AG2658" s="16" t="str">
        <f t="shared" si="250"/>
        <v/>
      </c>
      <c r="AH2658" s="16">
        <f t="shared" si="251"/>
        <v>0</v>
      </c>
      <c r="AI2658" s="17" t="str">
        <f>IF('Peer Comparison Tool'!$D$12="NR","",IF($C2658='Peer Comparison Tool'!$D$9,COUNT('CECL &lt;50B Database'!$AI$1:AI2657)+1,""))</f>
        <v/>
      </c>
    </row>
    <row r="2659" spans="29:35" x14ac:dyDescent="0.25">
      <c r="AC2659" s="16" t="str">
        <f t="shared" si="246"/>
        <v/>
      </c>
      <c r="AD2659" s="16" t="str">
        <f t="shared" si="247"/>
        <v/>
      </c>
      <c r="AE2659" s="16" t="str">
        <f t="shared" si="248"/>
        <v/>
      </c>
      <c r="AF2659" s="16" t="str">
        <f t="shared" si="249"/>
        <v/>
      </c>
      <c r="AG2659" s="16" t="str">
        <f t="shared" si="250"/>
        <v/>
      </c>
      <c r="AH2659" s="16">
        <f t="shared" si="251"/>
        <v>0</v>
      </c>
      <c r="AI2659" s="17" t="str">
        <f>IF('Peer Comparison Tool'!$D$12="NR","",IF($C2659='Peer Comparison Tool'!$D$9,COUNT('CECL &lt;50B Database'!$AI$1:AI2658)+1,""))</f>
        <v/>
      </c>
    </row>
    <row r="2660" spans="29:35" x14ac:dyDescent="0.25">
      <c r="AC2660" s="16" t="str">
        <f t="shared" si="246"/>
        <v/>
      </c>
      <c r="AD2660" s="16" t="str">
        <f t="shared" si="247"/>
        <v/>
      </c>
      <c r="AE2660" s="16" t="str">
        <f t="shared" si="248"/>
        <v/>
      </c>
      <c r="AF2660" s="16" t="str">
        <f t="shared" si="249"/>
        <v/>
      </c>
      <c r="AG2660" s="16" t="str">
        <f t="shared" si="250"/>
        <v/>
      </c>
      <c r="AH2660" s="16">
        <f t="shared" si="251"/>
        <v>0</v>
      </c>
      <c r="AI2660" s="17" t="str">
        <f>IF('Peer Comparison Tool'!$D$12="NR","",IF($C2660='Peer Comparison Tool'!$D$9,COUNT('CECL &lt;50B Database'!$AI$1:AI2659)+1,""))</f>
        <v/>
      </c>
    </row>
    <row r="2661" spans="29:35" x14ac:dyDescent="0.25">
      <c r="AC2661" s="16" t="str">
        <f t="shared" si="246"/>
        <v/>
      </c>
      <c r="AD2661" s="16" t="str">
        <f t="shared" si="247"/>
        <v/>
      </c>
      <c r="AE2661" s="16" t="str">
        <f t="shared" si="248"/>
        <v/>
      </c>
      <c r="AF2661" s="16" t="str">
        <f t="shared" si="249"/>
        <v/>
      </c>
      <c r="AG2661" s="16" t="str">
        <f t="shared" si="250"/>
        <v/>
      </c>
      <c r="AH2661" s="16">
        <f t="shared" si="251"/>
        <v>0</v>
      </c>
      <c r="AI2661" s="17" t="str">
        <f>IF('Peer Comparison Tool'!$D$12="NR","",IF($C2661='Peer Comparison Tool'!$D$9,COUNT('CECL &lt;50B Database'!$AI$1:AI2660)+1,""))</f>
        <v/>
      </c>
    </row>
    <row r="2662" spans="29:35" x14ac:dyDescent="0.25">
      <c r="AC2662" s="16" t="str">
        <f t="shared" si="246"/>
        <v/>
      </c>
      <c r="AD2662" s="16" t="str">
        <f t="shared" si="247"/>
        <v/>
      </c>
      <c r="AE2662" s="16" t="str">
        <f t="shared" si="248"/>
        <v/>
      </c>
      <c r="AF2662" s="16" t="str">
        <f t="shared" si="249"/>
        <v/>
      </c>
      <c r="AG2662" s="16" t="str">
        <f t="shared" si="250"/>
        <v/>
      </c>
      <c r="AH2662" s="16">
        <f t="shared" si="251"/>
        <v>0</v>
      </c>
      <c r="AI2662" s="17" t="str">
        <f>IF('Peer Comparison Tool'!$D$12="NR","",IF($C2662='Peer Comparison Tool'!$D$9,COUNT('CECL &lt;50B Database'!$AI$1:AI2661)+1,""))</f>
        <v/>
      </c>
    </row>
    <row r="2663" spans="29:35" x14ac:dyDescent="0.25">
      <c r="AC2663" s="16" t="str">
        <f t="shared" si="246"/>
        <v/>
      </c>
      <c r="AD2663" s="16" t="str">
        <f t="shared" si="247"/>
        <v/>
      </c>
      <c r="AE2663" s="16" t="str">
        <f t="shared" si="248"/>
        <v/>
      </c>
      <c r="AF2663" s="16" t="str">
        <f t="shared" si="249"/>
        <v/>
      </c>
      <c r="AG2663" s="16" t="str">
        <f t="shared" si="250"/>
        <v/>
      </c>
      <c r="AH2663" s="16">
        <f t="shared" si="251"/>
        <v>0</v>
      </c>
      <c r="AI2663" s="17" t="str">
        <f>IF('Peer Comparison Tool'!$D$12="NR","",IF($C2663='Peer Comparison Tool'!$D$9,COUNT('CECL &lt;50B Database'!$AI$1:AI2662)+1,""))</f>
        <v/>
      </c>
    </row>
    <row r="2664" spans="29:35" x14ac:dyDescent="0.25">
      <c r="AC2664" s="16" t="str">
        <f t="shared" si="246"/>
        <v/>
      </c>
      <c r="AD2664" s="16" t="str">
        <f t="shared" si="247"/>
        <v/>
      </c>
      <c r="AE2664" s="16" t="str">
        <f t="shared" si="248"/>
        <v/>
      </c>
      <c r="AF2664" s="16" t="str">
        <f t="shared" si="249"/>
        <v/>
      </c>
      <c r="AG2664" s="16" t="str">
        <f t="shared" si="250"/>
        <v/>
      </c>
      <c r="AH2664" s="16">
        <f t="shared" si="251"/>
        <v>0</v>
      </c>
      <c r="AI2664" s="17" t="str">
        <f>IF('Peer Comparison Tool'!$D$12="NR","",IF($C2664='Peer Comparison Tool'!$D$9,COUNT('CECL &lt;50B Database'!$AI$1:AI2663)+1,""))</f>
        <v/>
      </c>
    </row>
    <row r="2665" spans="29:35" x14ac:dyDescent="0.25">
      <c r="AC2665" s="16" t="str">
        <f t="shared" si="246"/>
        <v/>
      </c>
      <c r="AD2665" s="16" t="str">
        <f t="shared" si="247"/>
        <v/>
      </c>
      <c r="AE2665" s="16" t="str">
        <f t="shared" si="248"/>
        <v/>
      </c>
      <c r="AF2665" s="16" t="str">
        <f t="shared" si="249"/>
        <v/>
      </c>
      <c r="AG2665" s="16" t="str">
        <f t="shared" si="250"/>
        <v/>
      </c>
      <c r="AH2665" s="16">
        <f t="shared" si="251"/>
        <v>0</v>
      </c>
      <c r="AI2665" s="17" t="str">
        <f>IF('Peer Comparison Tool'!$D$12="NR","",IF($C2665='Peer Comparison Tool'!$D$9,COUNT('CECL &lt;50B Database'!$AI$1:AI2664)+1,""))</f>
        <v/>
      </c>
    </row>
    <row r="2666" spans="29:35" x14ac:dyDescent="0.25">
      <c r="AC2666" s="16" t="str">
        <f t="shared" si="246"/>
        <v/>
      </c>
      <c r="AD2666" s="16" t="str">
        <f t="shared" si="247"/>
        <v/>
      </c>
      <c r="AE2666" s="16" t="str">
        <f t="shared" si="248"/>
        <v/>
      </c>
      <c r="AF2666" s="16" t="str">
        <f t="shared" si="249"/>
        <v/>
      </c>
      <c r="AG2666" s="16" t="str">
        <f t="shared" si="250"/>
        <v/>
      </c>
      <c r="AH2666" s="16">
        <f t="shared" si="251"/>
        <v>0</v>
      </c>
      <c r="AI2666" s="17" t="str">
        <f>IF('Peer Comparison Tool'!$D$12="NR","",IF($C2666='Peer Comparison Tool'!$D$9,COUNT('CECL &lt;50B Database'!$AI$1:AI2665)+1,""))</f>
        <v/>
      </c>
    </row>
    <row r="2667" spans="29:35" x14ac:dyDescent="0.25">
      <c r="AC2667" s="16" t="str">
        <f t="shared" si="246"/>
        <v/>
      </c>
      <c r="AD2667" s="16" t="str">
        <f t="shared" si="247"/>
        <v/>
      </c>
      <c r="AE2667" s="16" t="str">
        <f t="shared" si="248"/>
        <v/>
      </c>
      <c r="AF2667" s="16" t="str">
        <f t="shared" si="249"/>
        <v/>
      </c>
      <c r="AG2667" s="16" t="str">
        <f t="shared" si="250"/>
        <v/>
      </c>
      <c r="AH2667" s="16">
        <f t="shared" si="251"/>
        <v>0</v>
      </c>
      <c r="AI2667" s="17" t="str">
        <f>IF('Peer Comparison Tool'!$D$12="NR","",IF($C2667='Peer Comparison Tool'!$D$9,COUNT('CECL &lt;50B Database'!$AI$1:AI2666)+1,""))</f>
        <v/>
      </c>
    </row>
    <row r="2668" spans="29:35" x14ac:dyDescent="0.25">
      <c r="AC2668" s="16" t="str">
        <f t="shared" si="246"/>
        <v/>
      </c>
      <c r="AD2668" s="16" t="str">
        <f t="shared" si="247"/>
        <v/>
      </c>
      <c r="AE2668" s="16" t="str">
        <f t="shared" si="248"/>
        <v/>
      </c>
      <c r="AF2668" s="16" t="str">
        <f t="shared" si="249"/>
        <v/>
      </c>
      <c r="AG2668" s="16" t="str">
        <f t="shared" si="250"/>
        <v/>
      </c>
      <c r="AH2668" s="16">
        <f t="shared" si="251"/>
        <v>0</v>
      </c>
      <c r="AI2668" s="17" t="str">
        <f>IF('Peer Comparison Tool'!$D$12="NR","",IF($C2668='Peer Comparison Tool'!$D$9,COUNT('CECL &lt;50B Database'!$AI$1:AI2667)+1,""))</f>
        <v/>
      </c>
    </row>
    <row r="2669" spans="29:35" x14ac:dyDescent="0.25">
      <c r="AC2669" s="16" t="str">
        <f t="shared" si="246"/>
        <v/>
      </c>
      <c r="AD2669" s="16" t="str">
        <f t="shared" si="247"/>
        <v/>
      </c>
      <c r="AE2669" s="16" t="str">
        <f t="shared" si="248"/>
        <v/>
      </c>
      <c r="AF2669" s="16" t="str">
        <f t="shared" si="249"/>
        <v/>
      </c>
      <c r="AG2669" s="16" t="str">
        <f t="shared" si="250"/>
        <v/>
      </c>
      <c r="AH2669" s="16">
        <f t="shared" si="251"/>
        <v>0</v>
      </c>
      <c r="AI2669" s="17" t="str">
        <f>IF('Peer Comparison Tool'!$D$12="NR","",IF($C2669='Peer Comparison Tool'!$D$9,COUNT('CECL &lt;50B Database'!$AI$1:AI2668)+1,""))</f>
        <v/>
      </c>
    </row>
    <row r="2670" spans="29:35" x14ac:dyDescent="0.25">
      <c r="AC2670" s="16" t="str">
        <f t="shared" si="246"/>
        <v/>
      </c>
      <c r="AD2670" s="16" t="str">
        <f t="shared" si="247"/>
        <v/>
      </c>
      <c r="AE2670" s="16" t="str">
        <f t="shared" si="248"/>
        <v/>
      </c>
      <c r="AF2670" s="16" t="str">
        <f t="shared" si="249"/>
        <v/>
      </c>
      <c r="AG2670" s="16" t="str">
        <f t="shared" si="250"/>
        <v/>
      </c>
      <c r="AH2670" s="16">
        <f t="shared" si="251"/>
        <v>0</v>
      </c>
      <c r="AI2670" s="17" t="str">
        <f>IF('Peer Comparison Tool'!$D$12="NR","",IF($C2670='Peer Comparison Tool'!$D$9,COUNT('CECL &lt;50B Database'!$AI$1:AI2669)+1,""))</f>
        <v/>
      </c>
    </row>
    <row r="2671" spans="29:35" x14ac:dyDescent="0.25">
      <c r="AC2671" s="16" t="str">
        <f t="shared" si="246"/>
        <v/>
      </c>
      <c r="AD2671" s="16" t="str">
        <f t="shared" si="247"/>
        <v/>
      </c>
      <c r="AE2671" s="16" t="str">
        <f t="shared" si="248"/>
        <v/>
      </c>
      <c r="AF2671" s="16" t="str">
        <f t="shared" si="249"/>
        <v/>
      </c>
      <c r="AG2671" s="16" t="str">
        <f t="shared" si="250"/>
        <v/>
      </c>
      <c r="AH2671" s="16">
        <f t="shared" si="251"/>
        <v>0</v>
      </c>
      <c r="AI2671" s="17" t="str">
        <f>IF('Peer Comparison Tool'!$D$12="NR","",IF($C2671='Peer Comparison Tool'!$D$9,COUNT('CECL &lt;50B Database'!$AI$1:AI2670)+1,""))</f>
        <v/>
      </c>
    </row>
    <row r="2672" spans="29:35" x14ac:dyDescent="0.25">
      <c r="AC2672" s="16" t="str">
        <f t="shared" si="246"/>
        <v/>
      </c>
      <c r="AD2672" s="16" t="str">
        <f t="shared" si="247"/>
        <v/>
      </c>
      <c r="AE2672" s="16" t="str">
        <f t="shared" si="248"/>
        <v/>
      </c>
      <c r="AF2672" s="16" t="str">
        <f t="shared" si="249"/>
        <v/>
      </c>
      <c r="AG2672" s="16" t="str">
        <f t="shared" si="250"/>
        <v/>
      </c>
      <c r="AH2672" s="16">
        <f t="shared" si="251"/>
        <v>0</v>
      </c>
      <c r="AI2672" s="17" t="str">
        <f>IF('Peer Comparison Tool'!$D$12="NR","",IF($C2672='Peer Comparison Tool'!$D$9,COUNT('CECL &lt;50B Database'!$AI$1:AI2671)+1,""))</f>
        <v/>
      </c>
    </row>
    <row r="2673" spans="29:35" x14ac:dyDescent="0.25">
      <c r="AC2673" s="16" t="str">
        <f t="shared" si="246"/>
        <v/>
      </c>
      <c r="AD2673" s="16" t="str">
        <f t="shared" si="247"/>
        <v/>
      </c>
      <c r="AE2673" s="16" t="str">
        <f t="shared" si="248"/>
        <v/>
      </c>
      <c r="AF2673" s="16" t="str">
        <f t="shared" si="249"/>
        <v/>
      </c>
      <c r="AG2673" s="16" t="str">
        <f t="shared" si="250"/>
        <v/>
      </c>
      <c r="AH2673" s="16">
        <f t="shared" si="251"/>
        <v>0</v>
      </c>
      <c r="AI2673" s="17" t="str">
        <f>IF('Peer Comparison Tool'!$D$12="NR","",IF($C2673='Peer Comparison Tool'!$D$9,COUNT('CECL &lt;50B Database'!$AI$1:AI2672)+1,""))</f>
        <v/>
      </c>
    </row>
    <row r="2674" spans="29:35" x14ac:dyDescent="0.25">
      <c r="AC2674" s="16" t="str">
        <f t="shared" si="246"/>
        <v/>
      </c>
      <c r="AD2674" s="16" t="str">
        <f t="shared" si="247"/>
        <v/>
      </c>
      <c r="AE2674" s="16" t="str">
        <f t="shared" si="248"/>
        <v/>
      </c>
      <c r="AF2674" s="16" t="str">
        <f t="shared" si="249"/>
        <v/>
      </c>
      <c r="AG2674" s="16" t="str">
        <f t="shared" si="250"/>
        <v/>
      </c>
      <c r="AH2674" s="16">
        <f t="shared" si="251"/>
        <v>0</v>
      </c>
      <c r="AI2674" s="17" t="str">
        <f>IF('Peer Comparison Tool'!$D$12="NR","",IF($C2674='Peer Comparison Tool'!$D$9,COUNT('CECL &lt;50B Database'!$AI$1:AI2673)+1,""))</f>
        <v/>
      </c>
    </row>
    <row r="2675" spans="29:35" x14ac:dyDescent="0.25">
      <c r="AC2675" s="16" t="str">
        <f t="shared" si="246"/>
        <v/>
      </c>
      <c r="AD2675" s="16" t="str">
        <f t="shared" si="247"/>
        <v/>
      </c>
      <c r="AE2675" s="16" t="str">
        <f t="shared" si="248"/>
        <v/>
      </c>
      <c r="AF2675" s="16" t="str">
        <f t="shared" si="249"/>
        <v/>
      </c>
      <c r="AG2675" s="16" t="str">
        <f t="shared" si="250"/>
        <v/>
      </c>
      <c r="AH2675" s="16">
        <f t="shared" si="251"/>
        <v>0</v>
      </c>
      <c r="AI2675" s="17" t="str">
        <f>IF('Peer Comparison Tool'!$D$12="NR","",IF($C2675='Peer Comparison Tool'!$D$9,COUNT('CECL &lt;50B Database'!$AI$1:AI2674)+1,""))</f>
        <v/>
      </c>
    </row>
    <row r="2676" spans="29:35" x14ac:dyDescent="0.25">
      <c r="AC2676" s="16" t="str">
        <f t="shared" si="246"/>
        <v/>
      </c>
      <c r="AD2676" s="16" t="str">
        <f t="shared" si="247"/>
        <v/>
      </c>
      <c r="AE2676" s="16" t="str">
        <f t="shared" si="248"/>
        <v/>
      </c>
      <c r="AF2676" s="16" t="str">
        <f t="shared" si="249"/>
        <v/>
      </c>
      <c r="AG2676" s="16" t="str">
        <f t="shared" si="250"/>
        <v/>
      </c>
      <c r="AH2676" s="16">
        <f t="shared" si="251"/>
        <v>0</v>
      </c>
      <c r="AI2676" s="17" t="str">
        <f>IF('Peer Comparison Tool'!$D$12="NR","",IF($C2676='Peer Comparison Tool'!$D$9,COUNT('CECL &lt;50B Database'!$AI$1:AI2675)+1,""))</f>
        <v/>
      </c>
    </row>
    <row r="2677" spans="29:35" x14ac:dyDescent="0.25">
      <c r="AC2677" s="16" t="str">
        <f t="shared" si="246"/>
        <v/>
      </c>
      <c r="AD2677" s="16" t="str">
        <f t="shared" si="247"/>
        <v/>
      </c>
      <c r="AE2677" s="16" t="str">
        <f t="shared" si="248"/>
        <v/>
      </c>
      <c r="AF2677" s="16" t="str">
        <f t="shared" si="249"/>
        <v/>
      </c>
      <c r="AG2677" s="16" t="str">
        <f t="shared" si="250"/>
        <v/>
      </c>
      <c r="AH2677" s="16">
        <f t="shared" si="251"/>
        <v>0</v>
      </c>
      <c r="AI2677" s="17" t="str">
        <f>IF('Peer Comparison Tool'!$D$12="NR","",IF($C2677='Peer Comparison Tool'!$D$9,COUNT('CECL &lt;50B Database'!$AI$1:AI2676)+1,""))</f>
        <v/>
      </c>
    </row>
    <row r="2678" spans="29:35" x14ac:dyDescent="0.25">
      <c r="AC2678" s="16" t="str">
        <f t="shared" si="246"/>
        <v/>
      </c>
      <c r="AD2678" s="16" t="str">
        <f t="shared" si="247"/>
        <v/>
      </c>
      <c r="AE2678" s="16" t="str">
        <f t="shared" si="248"/>
        <v/>
      </c>
      <c r="AF2678" s="16" t="str">
        <f t="shared" si="249"/>
        <v/>
      </c>
      <c r="AG2678" s="16" t="str">
        <f t="shared" si="250"/>
        <v/>
      </c>
      <c r="AH2678" s="16">
        <f t="shared" si="251"/>
        <v>0</v>
      </c>
      <c r="AI2678" s="17" t="str">
        <f>IF('Peer Comparison Tool'!$D$12="NR","",IF($C2678='Peer Comparison Tool'!$D$9,COUNT('CECL &lt;50B Database'!$AI$1:AI2677)+1,""))</f>
        <v/>
      </c>
    </row>
    <row r="2679" spans="29:35" x14ac:dyDescent="0.25">
      <c r="AC2679" s="16" t="str">
        <f t="shared" si="246"/>
        <v/>
      </c>
      <c r="AD2679" s="16" t="str">
        <f t="shared" si="247"/>
        <v/>
      </c>
      <c r="AE2679" s="16" t="str">
        <f t="shared" si="248"/>
        <v/>
      </c>
      <c r="AF2679" s="16" t="str">
        <f t="shared" si="249"/>
        <v/>
      </c>
      <c r="AG2679" s="16" t="str">
        <f t="shared" si="250"/>
        <v/>
      </c>
      <c r="AH2679" s="16">
        <f t="shared" si="251"/>
        <v>0</v>
      </c>
      <c r="AI2679" s="17" t="str">
        <f>IF('Peer Comparison Tool'!$D$12="NR","",IF($C2679='Peer Comparison Tool'!$D$9,COUNT('CECL &lt;50B Database'!$AI$1:AI2678)+1,""))</f>
        <v/>
      </c>
    </row>
    <row r="2680" spans="29:35" x14ac:dyDescent="0.25">
      <c r="AC2680" s="16" t="str">
        <f t="shared" si="246"/>
        <v/>
      </c>
      <c r="AD2680" s="16" t="str">
        <f t="shared" si="247"/>
        <v/>
      </c>
      <c r="AE2680" s="16" t="str">
        <f t="shared" si="248"/>
        <v/>
      </c>
      <c r="AF2680" s="16" t="str">
        <f t="shared" si="249"/>
        <v/>
      </c>
      <c r="AG2680" s="16" t="str">
        <f t="shared" si="250"/>
        <v/>
      </c>
      <c r="AH2680" s="16">
        <f t="shared" si="251"/>
        <v>0</v>
      </c>
      <c r="AI2680" s="17" t="str">
        <f>IF('Peer Comparison Tool'!$D$12="NR","",IF($C2680='Peer Comparison Tool'!$D$9,COUNT('CECL &lt;50B Database'!$AI$1:AI2679)+1,""))</f>
        <v/>
      </c>
    </row>
    <row r="2681" spans="29:35" x14ac:dyDescent="0.25">
      <c r="AC2681" s="16" t="str">
        <f t="shared" si="246"/>
        <v/>
      </c>
      <c r="AD2681" s="16" t="str">
        <f t="shared" si="247"/>
        <v/>
      </c>
      <c r="AE2681" s="16" t="str">
        <f t="shared" si="248"/>
        <v/>
      </c>
      <c r="AF2681" s="16" t="str">
        <f t="shared" si="249"/>
        <v/>
      </c>
      <c r="AG2681" s="16" t="str">
        <f t="shared" si="250"/>
        <v/>
      </c>
      <c r="AH2681" s="16">
        <f t="shared" si="251"/>
        <v>0</v>
      </c>
      <c r="AI2681" s="17" t="str">
        <f>IF('Peer Comparison Tool'!$D$12="NR","",IF($C2681='Peer Comparison Tool'!$D$9,COUNT('CECL &lt;50B Database'!$AI$1:AI2680)+1,""))</f>
        <v/>
      </c>
    </row>
    <row r="2682" spans="29:35" x14ac:dyDescent="0.25">
      <c r="AC2682" s="16" t="str">
        <f t="shared" si="246"/>
        <v/>
      </c>
      <c r="AD2682" s="16" t="str">
        <f t="shared" si="247"/>
        <v/>
      </c>
      <c r="AE2682" s="16" t="str">
        <f t="shared" si="248"/>
        <v/>
      </c>
      <c r="AF2682" s="16" t="str">
        <f t="shared" si="249"/>
        <v/>
      </c>
      <c r="AG2682" s="16" t="str">
        <f t="shared" si="250"/>
        <v/>
      </c>
      <c r="AH2682" s="16">
        <f t="shared" si="251"/>
        <v>0</v>
      </c>
      <c r="AI2682" s="17" t="str">
        <f>IF('Peer Comparison Tool'!$D$12="NR","",IF($C2682='Peer Comparison Tool'!$D$9,COUNT('CECL &lt;50B Database'!$AI$1:AI2681)+1,""))</f>
        <v/>
      </c>
    </row>
    <row r="2683" spans="29:35" x14ac:dyDescent="0.25">
      <c r="AC2683" s="16" t="str">
        <f t="shared" si="246"/>
        <v/>
      </c>
      <c r="AD2683" s="16" t="str">
        <f t="shared" si="247"/>
        <v/>
      </c>
      <c r="AE2683" s="16" t="str">
        <f t="shared" si="248"/>
        <v/>
      </c>
      <c r="AF2683" s="16" t="str">
        <f t="shared" si="249"/>
        <v/>
      </c>
      <c r="AG2683" s="16" t="str">
        <f t="shared" si="250"/>
        <v/>
      </c>
      <c r="AH2683" s="16">
        <f t="shared" si="251"/>
        <v>0</v>
      </c>
      <c r="AI2683" s="17" t="str">
        <f>IF('Peer Comparison Tool'!$D$12="NR","",IF($C2683='Peer Comparison Tool'!$D$9,COUNT('CECL &lt;50B Database'!$AI$1:AI2682)+1,""))</f>
        <v/>
      </c>
    </row>
    <row r="2684" spans="29:35" x14ac:dyDescent="0.25">
      <c r="AC2684" s="16" t="str">
        <f t="shared" si="246"/>
        <v/>
      </c>
      <c r="AD2684" s="16" t="str">
        <f t="shared" si="247"/>
        <v/>
      </c>
      <c r="AE2684" s="16" t="str">
        <f t="shared" si="248"/>
        <v/>
      </c>
      <c r="AF2684" s="16" t="str">
        <f t="shared" si="249"/>
        <v/>
      </c>
      <c r="AG2684" s="16" t="str">
        <f t="shared" si="250"/>
        <v/>
      </c>
      <c r="AH2684" s="16">
        <f t="shared" si="251"/>
        <v>0</v>
      </c>
      <c r="AI2684" s="17" t="str">
        <f>IF('Peer Comparison Tool'!$D$12="NR","",IF($C2684='Peer Comparison Tool'!$D$9,COUNT('CECL &lt;50B Database'!$AI$1:AI2683)+1,""))</f>
        <v/>
      </c>
    </row>
    <row r="2685" spans="29:35" x14ac:dyDescent="0.25">
      <c r="AC2685" s="16" t="str">
        <f t="shared" si="246"/>
        <v/>
      </c>
      <c r="AD2685" s="16" t="str">
        <f t="shared" si="247"/>
        <v/>
      </c>
      <c r="AE2685" s="16" t="str">
        <f t="shared" si="248"/>
        <v/>
      </c>
      <c r="AF2685" s="16" t="str">
        <f t="shared" si="249"/>
        <v/>
      </c>
      <c r="AG2685" s="16" t="str">
        <f t="shared" si="250"/>
        <v/>
      </c>
      <c r="AH2685" s="16">
        <f t="shared" si="251"/>
        <v>0</v>
      </c>
      <c r="AI2685" s="17" t="str">
        <f>IF('Peer Comparison Tool'!$D$12="NR","",IF($C2685='Peer Comparison Tool'!$D$9,COUNT('CECL &lt;50B Database'!$AI$1:AI2684)+1,""))</f>
        <v/>
      </c>
    </row>
    <row r="2686" spans="29:35" x14ac:dyDescent="0.25">
      <c r="AC2686" s="16" t="str">
        <f t="shared" si="246"/>
        <v/>
      </c>
      <c r="AD2686" s="16" t="str">
        <f t="shared" si="247"/>
        <v/>
      </c>
      <c r="AE2686" s="16" t="str">
        <f t="shared" si="248"/>
        <v/>
      </c>
      <c r="AF2686" s="16" t="str">
        <f t="shared" si="249"/>
        <v/>
      </c>
      <c r="AG2686" s="16" t="str">
        <f t="shared" si="250"/>
        <v/>
      </c>
      <c r="AH2686" s="16">
        <f t="shared" si="251"/>
        <v>0</v>
      </c>
      <c r="AI2686" s="17" t="str">
        <f>IF('Peer Comparison Tool'!$D$12="NR","",IF($C2686='Peer Comparison Tool'!$D$9,COUNT('CECL &lt;50B Database'!$AI$1:AI2685)+1,""))</f>
        <v/>
      </c>
    </row>
    <row r="2687" spans="29:35" x14ac:dyDescent="0.25">
      <c r="AC2687" s="16" t="str">
        <f t="shared" si="246"/>
        <v/>
      </c>
      <c r="AD2687" s="16" t="str">
        <f t="shared" si="247"/>
        <v/>
      </c>
      <c r="AE2687" s="16" t="str">
        <f t="shared" si="248"/>
        <v/>
      </c>
      <c r="AF2687" s="16" t="str">
        <f t="shared" si="249"/>
        <v/>
      </c>
      <c r="AG2687" s="16" t="str">
        <f t="shared" si="250"/>
        <v/>
      </c>
      <c r="AH2687" s="16">
        <f t="shared" si="251"/>
        <v>0</v>
      </c>
      <c r="AI2687" s="17" t="str">
        <f>IF('Peer Comparison Tool'!$D$12="NR","",IF($C2687='Peer Comparison Tool'!$D$9,COUNT('CECL &lt;50B Database'!$AI$1:AI2686)+1,""))</f>
        <v/>
      </c>
    </row>
    <row r="2688" spans="29:35" x14ac:dyDescent="0.25">
      <c r="AC2688" s="16" t="str">
        <f t="shared" si="246"/>
        <v/>
      </c>
      <c r="AD2688" s="16" t="str">
        <f t="shared" si="247"/>
        <v/>
      </c>
      <c r="AE2688" s="16" t="str">
        <f t="shared" si="248"/>
        <v/>
      </c>
      <c r="AF2688" s="16" t="str">
        <f t="shared" si="249"/>
        <v/>
      </c>
      <c r="AG2688" s="16" t="str">
        <f t="shared" si="250"/>
        <v/>
      </c>
      <c r="AH2688" s="16">
        <f t="shared" si="251"/>
        <v>0</v>
      </c>
      <c r="AI2688" s="17" t="str">
        <f>IF('Peer Comparison Tool'!$D$12="NR","",IF($C2688='Peer Comparison Tool'!$D$9,COUNT('CECL &lt;50B Database'!$AI$1:AI2687)+1,""))</f>
        <v/>
      </c>
    </row>
    <row r="2689" spans="29:35" x14ac:dyDescent="0.25">
      <c r="AC2689" s="16" t="str">
        <f t="shared" si="246"/>
        <v/>
      </c>
      <c r="AD2689" s="16" t="str">
        <f t="shared" si="247"/>
        <v/>
      </c>
      <c r="AE2689" s="16" t="str">
        <f t="shared" si="248"/>
        <v/>
      </c>
      <c r="AF2689" s="16" t="str">
        <f t="shared" si="249"/>
        <v/>
      </c>
      <c r="AG2689" s="16" t="str">
        <f t="shared" si="250"/>
        <v/>
      </c>
      <c r="AH2689" s="16">
        <f t="shared" si="251"/>
        <v>0</v>
      </c>
      <c r="AI2689" s="17" t="str">
        <f>IF('Peer Comparison Tool'!$D$12="NR","",IF($C2689='Peer Comparison Tool'!$D$9,COUNT('CECL &lt;50B Database'!$AI$1:AI2688)+1,""))</f>
        <v/>
      </c>
    </row>
    <row r="2690" spans="29:35" x14ac:dyDescent="0.25">
      <c r="AC2690" s="16" t="str">
        <f t="shared" si="246"/>
        <v/>
      </c>
      <c r="AD2690" s="16" t="str">
        <f t="shared" si="247"/>
        <v/>
      </c>
      <c r="AE2690" s="16" t="str">
        <f t="shared" si="248"/>
        <v/>
      </c>
      <c r="AF2690" s="16" t="str">
        <f t="shared" si="249"/>
        <v/>
      </c>
      <c r="AG2690" s="16" t="str">
        <f t="shared" si="250"/>
        <v/>
      </c>
      <c r="AH2690" s="16">
        <f t="shared" si="251"/>
        <v>0</v>
      </c>
      <c r="AI2690" s="17" t="str">
        <f>IF('Peer Comparison Tool'!$D$12="NR","",IF($C2690='Peer Comparison Tool'!$D$9,COUNT('CECL &lt;50B Database'!$AI$1:AI2689)+1,""))</f>
        <v/>
      </c>
    </row>
    <row r="2691" spans="29:35" x14ac:dyDescent="0.25">
      <c r="AC2691" s="16" t="str">
        <f t="shared" ref="AC2691:AC2754" si="252">IF(AND($G2691&gt;=10000000,$G2691&lt;50000000),$K2691,"")</f>
        <v/>
      </c>
      <c r="AD2691" s="16" t="str">
        <f t="shared" ref="AD2691:AD2754" si="253">IF(AND($G2691&gt;=5000000,$G2691&lt;9999999),$K2691,"")</f>
        <v/>
      </c>
      <c r="AE2691" s="16" t="str">
        <f t="shared" ref="AE2691:AE2754" si="254">IF(AND($G2691&gt;=1000000,$G2691&lt;4999999),$K2691,"")</f>
        <v/>
      </c>
      <c r="AF2691" s="16" t="str">
        <f t="shared" ref="AF2691:AF2754" si="255">IF(AND($G2691&gt;=500000,$G2691&lt;999999),$K2691,"")</f>
        <v/>
      </c>
      <c r="AG2691" s="16" t="str">
        <f t="shared" ref="AG2691:AG2754" si="256">IF(AND($G2691&gt;=100000,$G2691&lt;499999),$K2691,"")</f>
        <v/>
      </c>
      <c r="AH2691" s="16">
        <f t="shared" ref="AH2691:AH2754" si="257">IF(AND($G2691&gt;=0,$G2691&lt;99999),$K2691,"")</f>
        <v>0</v>
      </c>
      <c r="AI2691" s="17" t="str">
        <f>IF('Peer Comparison Tool'!$D$12="NR","",IF($C2691='Peer Comparison Tool'!$D$9,COUNT('CECL &lt;50B Database'!$AI$1:AI2690)+1,""))</f>
        <v/>
      </c>
    </row>
    <row r="2692" spans="29:35" x14ac:dyDescent="0.25">
      <c r="AC2692" s="16" t="str">
        <f t="shared" si="252"/>
        <v/>
      </c>
      <c r="AD2692" s="16" t="str">
        <f t="shared" si="253"/>
        <v/>
      </c>
      <c r="AE2692" s="16" t="str">
        <f t="shared" si="254"/>
        <v/>
      </c>
      <c r="AF2692" s="16" t="str">
        <f t="shared" si="255"/>
        <v/>
      </c>
      <c r="AG2692" s="16" t="str">
        <f t="shared" si="256"/>
        <v/>
      </c>
      <c r="AH2692" s="16">
        <f t="shared" si="257"/>
        <v>0</v>
      </c>
      <c r="AI2692" s="17" t="str">
        <f>IF('Peer Comparison Tool'!$D$12="NR","",IF($C2692='Peer Comparison Tool'!$D$9,COUNT('CECL &lt;50B Database'!$AI$1:AI2691)+1,""))</f>
        <v/>
      </c>
    </row>
    <row r="2693" spans="29:35" x14ac:dyDescent="0.25">
      <c r="AC2693" s="16" t="str">
        <f t="shared" si="252"/>
        <v/>
      </c>
      <c r="AD2693" s="16" t="str">
        <f t="shared" si="253"/>
        <v/>
      </c>
      <c r="AE2693" s="16" t="str">
        <f t="shared" si="254"/>
        <v/>
      </c>
      <c r="AF2693" s="16" t="str">
        <f t="shared" si="255"/>
        <v/>
      </c>
      <c r="AG2693" s="16" t="str">
        <f t="shared" si="256"/>
        <v/>
      </c>
      <c r="AH2693" s="16">
        <f t="shared" si="257"/>
        <v>0</v>
      </c>
      <c r="AI2693" s="17" t="str">
        <f>IF('Peer Comparison Tool'!$D$12="NR","",IF($C2693='Peer Comparison Tool'!$D$9,COUNT('CECL &lt;50B Database'!$AI$1:AI2692)+1,""))</f>
        <v/>
      </c>
    </row>
    <row r="2694" spans="29:35" x14ac:dyDescent="0.25">
      <c r="AC2694" s="16" t="str">
        <f t="shared" si="252"/>
        <v/>
      </c>
      <c r="AD2694" s="16" t="str">
        <f t="shared" si="253"/>
        <v/>
      </c>
      <c r="AE2694" s="16" t="str">
        <f t="shared" si="254"/>
        <v/>
      </c>
      <c r="AF2694" s="16" t="str">
        <f t="shared" si="255"/>
        <v/>
      </c>
      <c r="AG2694" s="16" t="str">
        <f t="shared" si="256"/>
        <v/>
      </c>
      <c r="AH2694" s="16">
        <f t="shared" si="257"/>
        <v>0</v>
      </c>
      <c r="AI2694" s="17" t="str">
        <f>IF('Peer Comparison Tool'!$D$12="NR","",IF($C2694='Peer Comparison Tool'!$D$9,COUNT('CECL &lt;50B Database'!$AI$1:AI2693)+1,""))</f>
        <v/>
      </c>
    </row>
    <row r="2695" spans="29:35" x14ac:dyDescent="0.25">
      <c r="AC2695" s="16" t="str">
        <f t="shared" si="252"/>
        <v/>
      </c>
      <c r="AD2695" s="16" t="str">
        <f t="shared" si="253"/>
        <v/>
      </c>
      <c r="AE2695" s="16" t="str">
        <f t="shared" si="254"/>
        <v/>
      </c>
      <c r="AF2695" s="16" t="str">
        <f t="shared" si="255"/>
        <v/>
      </c>
      <c r="AG2695" s="16" t="str">
        <f t="shared" si="256"/>
        <v/>
      </c>
      <c r="AH2695" s="16">
        <f t="shared" si="257"/>
        <v>0</v>
      </c>
      <c r="AI2695" s="17" t="str">
        <f>IF('Peer Comparison Tool'!$D$12="NR","",IF($C2695='Peer Comparison Tool'!$D$9,COUNT('CECL &lt;50B Database'!$AI$1:AI2694)+1,""))</f>
        <v/>
      </c>
    </row>
    <row r="2696" spans="29:35" x14ac:dyDescent="0.25">
      <c r="AC2696" s="16" t="str">
        <f t="shared" si="252"/>
        <v/>
      </c>
      <c r="AD2696" s="16" t="str">
        <f t="shared" si="253"/>
        <v/>
      </c>
      <c r="AE2696" s="16" t="str">
        <f t="shared" si="254"/>
        <v/>
      </c>
      <c r="AF2696" s="16" t="str">
        <f t="shared" si="255"/>
        <v/>
      </c>
      <c r="AG2696" s="16" t="str">
        <f t="shared" si="256"/>
        <v/>
      </c>
      <c r="AH2696" s="16">
        <f t="shared" si="257"/>
        <v>0</v>
      </c>
      <c r="AI2696" s="17" t="str">
        <f>IF('Peer Comparison Tool'!$D$12="NR","",IF($C2696='Peer Comparison Tool'!$D$9,COUNT('CECL &lt;50B Database'!$AI$1:AI2695)+1,""))</f>
        <v/>
      </c>
    </row>
    <row r="2697" spans="29:35" x14ac:dyDescent="0.25">
      <c r="AC2697" s="16" t="str">
        <f t="shared" si="252"/>
        <v/>
      </c>
      <c r="AD2697" s="16" t="str">
        <f t="shared" si="253"/>
        <v/>
      </c>
      <c r="AE2697" s="16" t="str">
        <f t="shared" si="254"/>
        <v/>
      </c>
      <c r="AF2697" s="16" t="str">
        <f t="shared" si="255"/>
        <v/>
      </c>
      <c r="AG2697" s="16" t="str">
        <f t="shared" si="256"/>
        <v/>
      </c>
      <c r="AH2697" s="16">
        <f t="shared" si="257"/>
        <v>0</v>
      </c>
      <c r="AI2697" s="17" t="str">
        <f>IF('Peer Comparison Tool'!$D$12="NR","",IF($C2697='Peer Comparison Tool'!$D$9,COUNT('CECL &lt;50B Database'!$AI$1:AI2696)+1,""))</f>
        <v/>
      </c>
    </row>
    <row r="2698" spans="29:35" x14ac:dyDescent="0.25">
      <c r="AC2698" s="16" t="str">
        <f t="shared" si="252"/>
        <v/>
      </c>
      <c r="AD2698" s="16" t="str">
        <f t="shared" si="253"/>
        <v/>
      </c>
      <c r="AE2698" s="16" t="str">
        <f t="shared" si="254"/>
        <v/>
      </c>
      <c r="AF2698" s="16" t="str">
        <f t="shared" si="255"/>
        <v/>
      </c>
      <c r="AG2698" s="16" t="str">
        <f t="shared" si="256"/>
        <v/>
      </c>
      <c r="AH2698" s="16">
        <f t="shared" si="257"/>
        <v>0</v>
      </c>
      <c r="AI2698" s="17" t="str">
        <f>IF('Peer Comparison Tool'!$D$12="NR","",IF($C2698='Peer Comparison Tool'!$D$9,COUNT('CECL &lt;50B Database'!$AI$1:AI2697)+1,""))</f>
        <v/>
      </c>
    </row>
    <row r="2699" spans="29:35" x14ac:dyDescent="0.25">
      <c r="AC2699" s="16" t="str">
        <f t="shared" si="252"/>
        <v/>
      </c>
      <c r="AD2699" s="16" t="str">
        <f t="shared" si="253"/>
        <v/>
      </c>
      <c r="AE2699" s="16" t="str">
        <f t="shared" si="254"/>
        <v/>
      </c>
      <c r="AF2699" s="16" t="str">
        <f t="shared" si="255"/>
        <v/>
      </c>
      <c r="AG2699" s="16" t="str">
        <f t="shared" si="256"/>
        <v/>
      </c>
      <c r="AH2699" s="16">
        <f t="shared" si="257"/>
        <v>0</v>
      </c>
      <c r="AI2699" s="17" t="str">
        <f>IF('Peer Comparison Tool'!$D$12="NR","",IF($C2699='Peer Comparison Tool'!$D$9,COUNT('CECL &lt;50B Database'!$AI$1:AI2698)+1,""))</f>
        <v/>
      </c>
    </row>
    <row r="2700" spans="29:35" x14ac:dyDescent="0.25">
      <c r="AC2700" s="16" t="str">
        <f t="shared" si="252"/>
        <v/>
      </c>
      <c r="AD2700" s="16" t="str">
        <f t="shared" si="253"/>
        <v/>
      </c>
      <c r="AE2700" s="16" t="str">
        <f t="shared" si="254"/>
        <v/>
      </c>
      <c r="AF2700" s="16" t="str">
        <f t="shared" si="255"/>
        <v/>
      </c>
      <c r="AG2700" s="16" t="str">
        <f t="shared" si="256"/>
        <v/>
      </c>
      <c r="AH2700" s="16">
        <f t="shared" si="257"/>
        <v>0</v>
      </c>
      <c r="AI2700" s="17" t="str">
        <f>IF('Peer Comparison Tool'!$D$12="NR","",IF($C2700='Peer Comparison Tool'!$D$9,COUNT('CECL &lt;50B Database'!$AI$1:AI2699)+1,""))</f>
        <v/>
      </c>
    </row>
    <row r="2701" spans="29:35" x14ac:dyDescent="0.25">
      <c r="AC2701" s="16" t="str">
        <f t="shared" si="252"/>
        <v/>
      </c>
      <c r="AD2701" s="16" t="str">
        <f t="shared" si="253"/>
        <v/>
      </c>
      <c r="AE2701" s="16" t="str">
        <f t="shared" si="254"/>
        <v/>
      </c>
      <c r="AF2701" s="16" t="str">
        <f t="shared" si="255"/>
        <v/>
      </c>
      <c r="AG2701" s="16" t="str">
        <f t="shared" si="256"/>
        <v/>
      </c>
      <c r="AH2701" s="16">
        <f t="shared" si="257"/>
        <v>0</v>
      </c>
      <c r="AI2701" s="17" t="str">
        <f>IF('Peer Comparison Tool'!$D$12="NR","",IF($C2701='Peer Comparison Tool'!$D$9,COUNT('CECL &lt;50B Database'!$AI$1:AI2700)+1,""))</f>
        <v/>
      </c>
    </row>
    <row r="2702" spans="29:35" x14ac:dyDescent="0.25">
      <c r="AC2702" s="16" t="str">
        <f t="shared" si="252"/>
        <v/>
      </c>
      <c r="AD2702" s="16" t="str">
        <f t="shared" si="253"/>
        <v/>
      </c>
      <c r="AE2702" s="16" t="str">
        <f t="shared" si="254"/>
        <v/>
      </c>
      <c r="AF2702" s="16" t="str">
        <f t="shared" si="255"/>
        <v/>
      </c>
      <c r="AG2702" s="16" t="str">
        <f t="shared" si="256"/>
        <v/>
      </c>
      <c r="AH2702" s="16">
        <f t="shared" si="257"/>
        <v>0</v>
      </c>
      <c r="AI2702" s="17" t="str">
        <f>IF('Peer Comparison Tool'!$D$12="NR","",IF($C2702='Peer Comparison Tool'!$D$9,COUNT('CECL &lt;50B Database'!$AI$1:AI2701)+1,""))</f>
        <v/>
      </c>
    </row>
    <row r="2703" spans="29:35" x14ac:dyDescent="0.25">
      <c r="AC2703" s="16" t="str">
        <f t="shared" si="252"/>
        <v/>
      </c>
      <c r="AD2703" s="16" t="str">
        <f t="shared" si="253"/>
        <v/>
      </c>
      <c r="AE2703" s="16" t="str">
        <f t="shared" si="254"/>
        <v/>
      </c>
      <c r="AF2703" s="16" t="str">
        <f t="shared" si="255"/>
        <v/>
      </c>
      <c r="AG2703" s="16" t="str">
        <f t="shared" si="256"/>
        <v/>
      </c>
      <c r="AH2703" s="16">
        <f t="shared" si="257"/>
        <v>0</v>
      </c>
      <c r="AI2703" s="17" t="str">
        <f>IF('Peer Comparison Tool'!$D$12="NR","",IF($C2703='Peer Comparison Tool'!$D$9,COUNT('CECL &lt;50B Database'!$AI$1:AI2702)+1,""))</f>
        <v/>
      </c>
    </row>
    <row r="2704" spans="29:35" x14ac:dyDescent="0.25">
      <c r="AC2704" s="16" t="str">
        <f t="shared" si="252"/>
        <v/>
      </c>
      <c r="AD2704" s="16" t="str">
        <f t="shared" si="253"/>
        <v/>
      </c>
      <c r="AE2704" s="16" t="str">
        <f t="shared" si="254"/>
        <v/>
      </c>
      <c r="AF2704" s="16" t="str">
        <f t="shared" si="255"/>
        <v/>
      </c>
      <c r="AG2704" s="16" t="str">
        <f t="shared" si="256"/>
        <v/>
      </c>
      <c r="AH2704" s="16">
        <f t="shared" si="257"/>
        <v>0</v>
      </c>
      <c r="AI2704" s="17" t="str">
        <f>IF('Peer Comparison Tool'!$D$12="NR","",IF($C2704='Peer Comparison Tool'!$D$9,COUNT('CECL &lt;50B Database'!$AI$1:AI2703)+1,""))</f>
        <v/>
      </c>
    </row>
    <row r="2705" spans="29:35" x14ac:dyDescent="0.25">
      <c r="AC2705" s="16" t="str">
        <f t="shared" si="252"/>
        <v/>
      </c>
      <c r="AD2705" s="16" t="str">
        <f t="shared" si="253"/>
        <v/>
      </c>
      <c r="AE2705" s="16" t="str">
        <f t="shared" si="254"/>
        <v/>
      </c>
      <c r="AF2705" s="16" t="str">
        <f t="shared" si="255"/>
        <v/>
      </c>
      <c r="AG2705" s="16" t="str">
        <f t="shared" si="256"/>
        <v/>
      </c>
      <c r="AH2705" s="16">
        <f t="shared" si="257"/>
        <v>0</v>
      </c>
      <c r="AI2705" s="17" t="str">
        <f>IF('Peer Comparison Tool'!$D$12="NR","",IF($C2705='Peer Comparison Tool'!$D$9,COUNT('CECL &lt;50B Database'!$AI$1:AI2704)+1,""))</f>
        <v/>
      </c>
    </row>
    <row r="2706" spans="29:35" x14ac:dyDescent="0.25">
      <c r="AC2706" s="16" t="str">
        <f t="shared" si="252"/>
        <v/>
      </c>
      <c r="AD2706" s="16" t="str">
        <f t="shared" si="253"/>
        <v/>
      </c>
      <c r="AE2706" s="16" t="str">
        <f t="shared" si="254"/>
        <v/>
      </c>
      <c r="AF2706" s="16" t="str">
        <f t="shared" si="255"/>
        <v/>
      </c>
      <c r="AG2706" s="16" t="str">
        <f t="shared" si="256"/>
        <v/>
      </c>
      <c r="AH2706" s="16">
        <f t="shared" si="257"/>
        <v>0</v>
      </c>
      <c r="AI2706" s="17" t="str">
        <f>IF('Peer Comparison Tool'!$D$12="NR","",IF($C2706='Peer Comparison Tool'!$D$9,COUNT('CECL &lt;50B Database'!$AI$1:AI2705)+1,""))</f>
        <v/>
      </c>
    </row>
    <row r="2707" spans="29:35" x14ac:dyDescent="0.25">
      <c r="AC2707" s="16" t="str">
        <f t="shared" si="252"/>
        <v/>
      </c>
      <c r="AD2707" s="16" t="str">
        <f t="shared" si="253"/>
        <v/>
      </c>
      <c r="AE2707" s="16" t="str">
        <f t="shared" si="254"/>
        <v/>
      </c>
      <c r="AF2707" s="16" t="str">
        <f t="shared" si="255"/>
        <v/>
      </c>
      <c r="AG2707" s="16" t="str">
        <f t="shared" si="256"/>
        <v/>
      </c>
      <c r="AH2707" s="16">
        <f t="shared" si="257"/>
        <v>0</v>
      </c>
      <c r="AI2707" s="17" t="str">
        <f>IF('Peer Comparison Tool'!$D$12="NR","",IF($C2707='Peer Comparison Tool'!$D$9,COUNT('CECL &lt;50B Database'!$AI$1:AI2706)+1,""))</f>
        <v/>
      </c>
    </row>
    <row r="2708" spans="29:35" x14ac:dyDescent="0.25">
      <c r="AC2708" s="16" t="str">
        <f t="shared" si="252"/>
        <v/>
      </c>
      <c r="AD2708" s="16" t="str">
        <f t="shared" si="253"/>
        <v/>
      </c>
      <c r="AE2708" s="16" t="str">
        <f t="shared" si="254"/>
        <v/>
      </c>
      <c r="AF2708" s="16" t="str">
        <f t="shared" si="255"/>
        <v/>
      </c>
      <c r="AG2708" s="16" t="str">
        <f t="shared" si="256"/>
        <v/>
      </c>
      <c r="AH2708" s="16">
        <f t="shared" si="257"/>
        <v>0</v>
      </c>
      <c r="AI2708" s="17" t="str">
        <f>IF('Peer Comparison Tool'!$D$12="NR","",IF($C2708='Peer Comparison Tool'!$D$9,COUNT('CECL &lt;50B Database'!$AI$1:AI2707)+1,""))</f>
        <v/>
      </c>
    </row>
    <row r="2709" spans="29:35" x14ac:dyDescent="0.25">
      <c r="AC2709" s="16" t="str">
        <f t="shared" si="252"/>
        <v/>
      </c>
      <c r="AD2709" s="16" t="str">
        <f t="shared" si="253"/>
        <v/>
      </c>
      <c r="AE2709" s="16" t="str">
        <f t="shared" si="254"/>
        <v/>
      </c>
      <c r="AF2709" s="16" t="str">
        <f t="shared" si="255"/>
        <v/>
      </c>
      <c r="AG2709" s="16" t="str">
        <f t="shared" si="256"/>
        <v/>
      </c>
      <c r="AH2709" s="16">
        <f t="shared" si="257"/>
        <v>0</v>
      </c>
      <c r="AI2709" s="17" t="str">
        <f>IF('Peer Comparison Tool'!$D$12="NR","",IF($C2709='Peer Comparison Tool'!$D$9,COUNT('CECL &lt;50B Database'!$AI$1:AI2708)+1,""))</f>
        <v/>
      </c>
    </row>
    <row r="2710" spans="29:35" x14ac:dyDescent="0.25">
      <c r="AC2710" s="16" t="str">
        <f t="shared" si="252"/>
        <v/>
      </c>
      <c r="AD2710" s="16" t="str">
        <f t="shared" si="253"/>
        <v/>
      </c>
      <c r="AE2710" s="16" t="str">
        <f t="shared" si="254"/>
        <v/>
      </c>
      <c r="AF2710" s="16" t="str">
        <f t="shared" si="255"/>
        <v/>
      </c>
      <c r="AG2710" s="16" t="str">
        <f t="shared" si="256"/>
        <v/>
      </c>
      <c r="AH2710" s="16">
        <f t="shared" si="257"/>
        <v>0</v>
      </c>
      <c r="AI2710" s="17" t="str">
        <f>IF('Peer Comparison Tool'!$D$12="NR","",IF($C2710='Peer Comparison Tool'!$D$9,COUNT('CECL &lt;50B Database'!$AI$1:AI2709)+1,""))</f>
        <v/>
      </c>
    </row>
    <row r="2711" spans="29:35" x14ac:dyDescent="0.25">
      <c r="AC2711" s="16" t="str">
        <f t="shared" si="252"/>
        <v/>
      </c>
      <c r="AD2711" s="16" t="str">
        <f t="shared" si="253"/>
        <v/>
      </c>
      <c r="AE2711" s="16" t="str">
        <f t="shared" si="254"/>
        <v/>
      </c>
      <c r="AF2711" s="16" t="str">
        <f t="shared" si="255"/>
        <v/>
      </c>
      <c r="AG2711" s="16" t="str">
        <f t="shared" si="256"/>
        <v/>
      </c>
      <c r="AH2711" s="16">
        <f t="shared" si="257"/>
        <v>0</v>
      </c>
      <c r="AI2711" s="17" t="str">
        <f>IF('Peer Comparison Tool'!$D$12="NR","",IF($C2711='Peer Comparison Tool'!$D$9,COUNT('CECL &lt;50B Database'!$AI$1:AI2710)+1,""))</f>
        <v/>
      </c>
    </row>
    <row r="2712" spans="29:35" x14ac:dyDescent="0.25">
      <c r="AC2712" s="16" t="str">
        <f t="shared" si="252"/>
        <v/>
      </c>
      <c r="AD2712" s="16" t="str">
        <f t="shared" si="253"/>
        <v/>
      </c>
      <c r="AE2712" s="16" t="str">
        <f t="shared" si="254"/>
        <v/>
      </c>
      <c r="AF2712" s="16" t="str">
        <f t="shared" si="255"/>
        <v/>
      </c>
      <c r="AG2712" s="16" t="str">
        <f t="shared" si="256"/>
        <v/>
      </c>
      <c r="AH2712" s="16">
        <f t="shared" si="257"/>
        <v>0</v>
      </c>
      <c r="AI2712" s="17" t="str">
        <f>IF('Peer Comparison Tool'!$D$12="NR","",IF($C2712='Peer Comparison Tool'!$D$9,COUNT('CECL &lt;50B Database'!$AI$1:AI2711)+1,""))</f>
        <v/>
      </c>
    </row>
    <row r="2713" spans="29:35" x14ac:dyDescent="0.25">
      <c r="AC2713" s="16" t="str">
        <f t="shared" si="252"/>
        <v/>
      </c>
      <c r="AD2713" s="16" t="str">
        <f t="shared" si="253"/>
        <v/>
      </c>
      <c r="AE2713" s="16" t="str">
        <f t="shared" si="254"/>
        <v/>
      </c>
      <c r="AF2713" s="16" t="str">
        <f t="shared" si="255"/>
        <v/>
      </c>
      <c r="AG2713" s="16" t="str">
        <f t="shared" si="256"/>
        <v/>
      </c>
      <c r="AH2713" s="16">
        <f t="shared" si="257"/>
        <v>0</v>
      </c>
      <c r="AI2713" s="17" t="str">
        <f>IF('Peer Comparison Tool'!$D$12="NR","",IF($C2713='Peer Comparison Tool'!$D$9,COUNT('CECL &lt;50B Database'!$AI$1:AI2712)+1,""))</f>
        <v/>
      </c>
    </row>
    <row r="2714" spans="29:35" x14ac:dyDescent="0.25">
      <c r="AC2714" s="16" t="str">
        <f t="shared" si="252"/>
        <v/>
      </c>
      <c r="AD2714" s="16" t="str">
        <f t="shared" si="253"/>
        <v/>
      </c>
      <c r="AE2714" s="16" t="str">
        <f t="shared" si="254"/>
        <v/>
      </c>
      <c r="AF2714" s="16" t="str">
        <f t="shared" si="255"/>
        <v/>
      </c>
      <c r="AG2714" s="16" t="str">
        <f t="shared" si="256"/>
        <v/>
      </c>
      <c r="AH2714" s="16">
        <f t="shared" si="257"/>
        <v>0</v>
      </c>
      <c r="AI2714" s="17" t="str">
        <f>IF('Peer Comparison Tool'!$D$12="NR","",IF($C2714='Peer Comparison Tool'!$D$9,COUNT('CECL &lt;50B Database'!$AI$1:AI2713)+1,""))</f>
        <v/>
      </c>
    </row>
    <row r="2715" spans="29:35" x14ac:dyDescent="0.25">
      <c r="AC2715" s="16" t="str">
        <f t="shared" si="252"/>
        <v/>
      </c>
      <c r="AD2715" s="16" t="str">
        <f t="shared" si="253"/>
        <v/>
      </c>
      <c r="AE2715" s="16" t="str">
        <f t="shared" si="254"/>
        <v/>
      </c>
      <c r="AF2715" s="16" t="str">
        <f t="shared" si="255"/>
        <v/>
      </c>
      <c r="AG2715" s="16" t="str">
        <f t="shared" si="256"/>
        <v/>
      </c>
      <c r="AH2715" s="16">
        <f t="shared" si="257"/>
        <v>0</v>
      </c>
      <c r="AI2715" s="17" t="str">
        <f>IF('Peer Comparison Tool'!$D$12="NR","",IF($C2715='Peer Comparison Tool'!$D$9,COUNT('CECL &lt;50B Database'!$AI$1:AI2714)+1,""))</f>
        <v/>
      </c>
    </row>
    <row r="2716" spans="29:35" x14ac:dyDescent="0.25">
      <c r="AC2716" s="16" t="str">
        <f t="shared" si="252"/>
        <v/>
      </c>
      <c r="AD2716" s="16" t="str">
        <f t="shared" si="253"/>
        <v/>
      </c>
      <c r="AE2716" s="16" t="str">
        <f t="shared" si="254"/>
        <v/>
      </c>
      <c r="AF2716" s="16" t="str">
        <f t="shared" si="255"/>
        <v/>
      </c>
      <c r="AG2716" s="16" t="str">
        <f t="shared" si="256"/>
        <v/>
      </c>
      <c r="AH2716" s="16">
        <f t="shared" si="257"/>
        <v>0</v>
      </c>
      <c r="AI2716" s="17" t="str">
        <f>IF('Peer Comparison Tool'!$D$12="NR","",IF($C2716='Peer Comparison Tool'!$D$9,COUNT('CECL &lt;50B Database'!$AI$1:AI2715)+1,""))</f>
        <v/>
      </c>
    </row>
    <row r="2717" spans="29:35" x14ac:dyDescent="0.25">
      <c r="AC2717" s="16" t="str">
        <f t="shared" si="252"/>
        <v/>
      </c>
      <c r="AD2717" s="16" t="str">
        <f t="shared" si="253"/>
        <v/>
      </c>
      <c r="AE2717" s="16" t="str">
        <f t="shared" si="254"/>
        <v/>
      </c>
      <c r="AF2717" s="16" t="str">
        <f t="shared" si="255"/>
        <v/>
      </c>
      <c r="AG2717" s="16" t="str">
        <f t="shared" si="256"/>
        <v/>
      </c>
      <c r="AH2717" s="16">
        <f t="shared" si="257"/>
        <v>0</v>
      </c>
      <c r="AI2717" s="17" t="str">
        <f>IF('Peer Comparison Tool'!$D$12="NR","",IF($C2717='Peer Comparison Tool'!$D$9,COUNT('CECL &lt;50B Database'!$AI$1:AI2716)+1,""))</f>
        <v/>
      </c>
    </row>
    <row r="2718" spans="29:35" x14ac:dyDescent="0.25">
      <c r="AC2718" s="16" t="str">
        <f t="shared" si="252"/>
        <v/>
      </c>
      <c r="AD2718" s="16" t="str">
        <f t="shared" si="253"/>
        <v/>
      </c>
      <c r="AE2718" s="16" t="str">
        <f t="shared" si="254"/>
        <v/>
      </c>
      <c r="AF2718" s="16" t="str">
        <f t="shared" si="255"/>
        <v/>
      </c>
      <c r="AG2718" s="16" t="str">
        <f t="shared" si="256"/>
        <v/>
      </c>
      <c r="AH2718" s="16">
        <f t="shared" si="257"/>
        <v>0</v>
      </c>
      <c r="AI2718" s="17" t="str">
        <f>IF('Peer Comparison Tool'!$D$12="NR","",IF($C2718='Peer Comparison Tool'!$D$9,COUNT('CECL &lt;50B Database'!$AI$1:AI2717)+1,""))</f>
        <v/>
      </c>
    </row>
    <row r="2719" spans="29:35" x14ac:dyDescent="0.25">
      <c r="AC2719" s="16" t="str">
        <f t="shared" si="252"/>
        <v/>
      </c>
      <c r="AD2719" s="16" t="str">
        <f t="shared" si="253"/>
        <v/>
      </c>
      <c r="AE2719" s="16" t="str">
        <f t="shared" si="254"/>
        <v/>
      </c>
      <c r="AF2719" s="16" t="str">
        <f t="shared" si="255"/>
        <v/>
      </c>
      <c r="AG2719" s="16" t="str">
        <f t="shared" si="256"/>
        <v/>
      </c>
      <c r="AH2719" s="16">
        <f t="shared" si="257"/>
        <v>0</v>
      </c>
      <c r="AI2719" s="17" t="str">
        <f>IF('Peer Comparison Tool'!$D$12="NR","",IF($C2719='Peer Comparison Tool'!$D$9,COUNT('CECL &lt;50B Database'!$AI$1:AI2718)+1,""))</f>
        <v/>
      </c>
    </row>
    <row r="2720" spans="29:35" x14ac:dyDescent="0.25">
      <c r="AC2720" s="16" t="str">
        <f t="shared" si="252"/>
        <v/>
      </c>
      <c r="AD2720" s="16" t="str">
        <f t="shared" si="253"/>
        <v/>
      </c>
      <c r="AE2720" s="16" t="str">
        <f t="shared" si="254"/>
        <v/>
      </c>
      <c r="AF2720" s="16" t="str">
        <f t="shared" si="255"/>
        <v/>
      </c>
      <c r="AG2720" s="16" t="str">
        <f t="shared" si="256"/>
        <v/>
      </c>
      <c r="AH2720" s="16">
        <f t="shared" si="257"/>
        <v>0</v>
      </c>
      <c r="AI2720" s="17" t="str">
        <f>IF('Peer Comparison Tool'!$D$12="NR","",IF($C2720='Peer Comparison Tool'!$D$9,COUNT('CECL &lt;50B Database'!$AI$1:AI2719)+1,""))</f>
        <v/>
      </c>
    </row>
    <row r="2721" spans="29:35" x14ac:dyDescent="0.25">
      <c r="AC2721" s="16" t="str">
        <f t="shared" si="252"/>
        <v/>
      </c>
      <c r="AD2721" s="16" t="str">
        <f t="shared" si="253"/>
        <v/>
      </c>
      <c r="AE2721" s="16" t="str">
        <f t="shared" si="254"/>
        <v/>
      </c>
      <c r="AF2721" s="16" t="str">
        <f t="shared" si="255"/>
        <v/>
      </c>
      <c r="AG2721" s="16" t="str">
        <f t="shared" si="256"/>
        <v/>
      </c>
      <c r="AH2721" s="16">
        <f t="shared" si="257"/>
        <v>0</v>
      </c>
      <c r="AI2721" s="17" t="str">
        <f>IF('Peer Comparison Tool'!$D$12="NR","",IF($C2721='Peer Comparison Tool'!$D$9,COUNT('CECL &lt;50B Database'!$AI$1:AI2720)+1,""))</f>
        <v/>
      </c>
    </row>
    <row r="2722" spans="29:35" x14ac:dyDescent="0.25">
      <c r="AC2722" s="16" t="str">
        <f t="shared" si="252"/>
        <v/>
      </c>
      <c r="AD2722" s="16" t="str">
        <f t="shared" si="253"/>
        <v/>
      </c>
      <c r="AE2722" s="16" t="str">
        <f t="shared" si="254"/>
        <v/>
      </c>
      <c r="AF2722" s="16" t="str">
        <f t="shared" si="255"/>
        <v/>
      </c>
      <c r="AG2722" s="16" t="str">
        <f t="shared" si="256"/>
        <v/>
      </c>
      <c r="AH2722" s="16">
        <f t="shared" si="257"/>
        <v>0</v>
      </c>
      <c r="AI2722" s="17" t="str">
        <f>IF('Peer Comparison Tool'!$D$12="NR","",IF($C2722='Peer Comparison Tool'!$D$9,COUNT('CECL &lt;50B Database'!$AI$1:AI2721)+1,""))</f>
        <v/>
      </c>
    </row>
    <row r="2723" spans="29:35" x14ac:dyDescent="0.25">
      <c r="AC2723" s="16" t="str">
        <f t="shared" si="252"/>
        <v/>
      </c>
      <c r="AD2723" s="16" t="str">
        <f t="shared" si="253"/>
        <v/>
      </c>
      <c r="AE2723" s="16" t="str">
        <f t="shared" si="254"/>
        <v/>
      </c>
      <c r="AF2723" s="16" t="str">
        <f t="shared" si="255"/>
        <v/>
      </c>
      <c r="AG2723" s="16" t="str">
        <f t="shared" si="256"/>
        <v/>
      </c>
      <c r="AH2723" s="16">
        <f t="shared" si="257"/>
        <v>0</v>
      </c>
      <c r="AI2723" s="17" t="str">
        <f>IF('Peer Comparison Tool'!$D$12="NR","",IF($C2723='Peer Comparison Tool'!$D$9,COUNT('CECL &lt;50B Database'!$AI$1:AI2722)+1,""))</f>
        <v/>
      </c>
    </row>
    <row r="2724" spans="29:35" x14ac:dyDescent="0.25">
      <c r="AC2724" s="16" t="str">
        <f t="shared" si="252"/>
        <v/>
      </c>
      <c r="AD2724" s="16" t="str">
        <f t="shared" si="253"/>
        <v/>
      </c>
      <c r="AE2724" s="16" t="str">
        <f t="shared" si="254"/>
        <v/>
      </c>
      <c r="AF2724" s="16" t="str">
        <f t="shared" si="255"/>
        <v/>
      </c>
      <c r="AG2724" s="16" t="str">
        <f t="shared" si="256"/>
        <v/>
      </c>
      <c r="AH2724" s="16">
        <f t="shared" si="257"/>
        <v>0</v>
      </c>
      <c r="AI2724" s="17" t="str">
        <f>IF('Peer Comparison Tool'!$D$12="NR","",IF($C2724='Peer Comparison Tool'!$D$9,COUNT('CECL &lt;50B Database'!$AI$1:AI2723)+1,""))</f>
        <v/>
      </c>
    </row>
    <row r="2725" spans="29:35" x14ac:dyDescent="0.25">
      <c r="AC2725" s="16" t="str">
        <f t="shared" si="252"/>
        <v/>
      </c>
      <c r="AD2725" s="16" t="str">
        <f t="shared" si="253"/>
        <v/>
      </c>
      <c r="AE2725" s="16" t="str">
        <f t="shared" si="254"/>
        <v/>
      </c>
      <c r="AF2725" s="16" t="str">
        <f t="shared" si="255"/>
        <v/>
      </c>
      <c r="AG2725" s="16" t="str">
        <f t="shared" si="256"/>
        <v/>
      </c>
      <c r="AH2725" s="16">
        <f t="shared" si="257"/>
        <v>0</v>
      </c>
      <c r="AI2725" s="17" t="str">
        <f>IF('Peer Comparison Tool'!$D$12="NR","",IF($C2725='Peer Comparison Tool'!$D$9,COUNT('CECL &lt;50B Database'!$AI$1:AI2724)+1,""))</f>
        <v/>
      </c>
    </row>
    <row r="2726" spans="29:35" x14ac:dyDescent="0.25">
      <c r="AC2726" s="16" t="str">
        <f t="shared" si="252"/>
        <v/>
      </c>
      <c r="AD2726" s="16" t="str">
        <f t="shared" si="253"/>
        <v/>
      </c>
      <c r="AE2726" s="16" t="str">
        <f t="shared" si="254"/>
        <v/>
      </c>
      <c r="AF2726" s="16" t="str">
        <f t="shared" si="255"/>
        <v/>
      </c>
      <c r="AG2726" s="16" t="str">
        <f t="shared" si="256"/>
        <v/>
      </c>
      <c r="AH2726" s="16">
        <f t="shared" si="257"/>
        <v>0</v>
      </c>
      <c r="AI2726" s="17" t="str">
        <f>IF('Peer Comparison Tool'!$D$12="NR","",IF($C2726='Peer Comparison Tool'!$D$9,COUNT('CECL &lt;50B Database'!$AI$1:AI2725)+1,""))</f>
        <v/>
      </c>
    </row>
    <row r="2727" spans="29:35" x14ac:dyDescent="0.25">
      <c r="AC2727" s="16" t="str">
        <f t="shared" si="252"/>
        <v/>
      </c>
      <c r="AD2727" s="16" t="str">
        <f t="shared" si="253"/>
        <v/>
      </c>
      <c r="AE2727" s="16" t="str">
        <f t="shared" si="254"/>
        <v/>
      </c>
      <c r="AF2727" s="16" t="str">
        <f t="shared" si="255"/>
        <v/>
      </c>
      <c r="AG2727" s="16" t="str">
        <f t="shared" si="256"/>
        <v/>
      </c>
      <c r="AH2727" s="16">
        <f t="shared" si="257"/>
        <v>0</v>
      </c>
      <c r="AI2727" s="17" t="str">
        <f>IF('Peer Comparison Tool'!$D$12="NR","",IF($C2727='Peer Comparison Tool'!$D$9,COUNT('CECL &lt;50B Database'!$AI$1:AI2726)+1,""))</f>
        <v/>
      </c>
    </row>
    <row r="2728" spans="29:35" x14ac:dyDescent="0.25">
      <c r="AC2728" s="16" t="str">
        <f t="shared" si="252"/>
        <v/>
      </c>
      <c r="AD2728" s="16" t="str">
        <f t="shared" si="253"/>
        <v/>
      </c>
      <c r="AE2728" s="16" t="str">
        <f t="shared" si="254"/>
        <v/>
      </c>
      <c r="AF2728" s="16" t="str">
        <f t="shared" si="255"/>
        <v/>
      </c>
      <c r="AG2728" s="16" t="str">
        <f t="shared" si="256"/>
        <v/>
      </c>
      <c r="AH2728" s="16">
        <f t="shared" si="257"/>
        <v>0</v>
      </c>
      <c r="AI2728" s="17" t="str">
        <f>IF('Peer Comparison Tool'!$D$12="NR","",IF($C2728='Peer Comparison Tool'!$D$9,COUNT('CECL &lt;50B Database'!$AI$1:AI2727)+1,""))</f>
        <v/>
      </c>
    </row>
    <row r="2729" spans="29:35" x14ac:dyDescent="0.25">
      <c r="AC2729" s="16" t="str">
        <f t="shared" si="252"/>
        <v/>
      </c>
      <c r="AD2729" s="16" t="str">
        <f t="shared" si="253"/>
        <v/>
      </c>
      <c r="AE2729" s="16" t="str">
        <f t="shared" si="254"/>
        <v/>
      </c>
      <c r="AF2729" s="16" t="str">
        <f t="shared" si="255"/>
        <v/>
      </c>
      <c r="AG2729" s="16" t="str">
        <f t="shared" si="256"/>
        <v/>
      </c>
      <c r="AH2729" s="16">
        <f t="shared" si="257"/>
        <v>0</v>
      </c>
      <c r="AI2729" s="17" t="str">
        <f>IF('Peer Comparison Tool'!$D$12="NR","",IF($C2729='Peer Comparison Tool'!$D$9,COUNT('CECL &lt;50B Database'!$AI$1:AI2728)+1,""))</f>
        <v/>
      </c>
    </row>
    <row r="2730" spans="29:35" x14ac:dyDescent="0.25">
      <c r="AC2730" s="16" t="str">
        <f t="shared" si="252"/>
        <v/>
      </c>
      <c r="AD2730" s="16" t="str">
        <f t="shared" si="253"/>
        <v/>
      </c>
      <c r="AE2730" s="16" t="str">
        <f t="shared" si="254"/>
        <v/>
      </c>
      <c r="AF2730" s="16" t="str">
        <f t="shared" si="255"/>
        <v/>
      </c>
      <c r="AG2730" s="16" t="str">
        <f t="shared" si="256"/>
        <v/>
      </c>
      <c r="AH2730" s="16">
        <f t="shared" si="257"/>
        <v>0</v>
      </c>
      <c r="AI2730" s="17" t="str">
        <f>IF('Peer Comparison Tool'!$D$12="NR","",IF($C2730='Peer Comparison Tool'!$D$9,COUNT('CECL &lt;50B Database'!$AI$1:AI2729)+1,""))</f>
        <v/>
      </c>
    </row>
    <row r="2731" spans="29:35" x14ac:dyDescent="0.25">
      <c r="AC2731" s="16" t="str">
        <f t="shared" si="252"/>
        <v/>
      </c>
      <c r="AD2731" s="16" t="str">
        <f t="shared" si="253"/>
        <v/>
      </c>
      <c r="AE2731" s="16" t="str">
        <f t="shared" si="254"/>
        <v/>
      </c>
      <c r="AF2731" s="16" t="str">
        <f t="shared" si="255"/>
        <v/>
      </c>
      <c r="AG2731" s="16" t="str">
        <f t="shared" si="256"/>
        <v/>
      </c>
      <c r="AH2731" s="16">
        <f t="shared" si="257"/>
        <v>0</v>
      </c>
      <c r="AI2731" s="17" t="str">
        <f>IF('Peer Comparison Tool'!$D$12="NR","",IF($C2731='Peer Comparison Tool'!$D$9,COUNT('CECL &lt;50B Database'!$AI$1:AI2730)+1,""))</f>
        <v/>
      </c>
    </row>
    <row r="2732" spans="29:35" x14ac:dyDescent="0.25">
      <c r="AC2732" s="16" t="str">
        <f t="shared" si="252"/>
        <v/>
      </c>
      <c r="AD2732" s="16" t="str">
        <f t="shared" si="253"/>
        <v/>
      </c>
      <c r="AE2732" s="16" t="str">
        <f t="shared" si="254"/>
        <v/>
      </c>
      <c r="AF2732" s="16" t="str">
        <f t="shared" si="255"/>
        <v/>
      </c>
      <c r="AG2732" s="16" t="str">
        <f t="shared" si="256"/>
        <v/>
      </c>
      <c r="AH2732" s="16">
        <f t="shared" si="257"/>
        <v>0</v>
      </c>
      <c r="AI2732" s="17" t="str">
        <f>IF('Peer Comparison Tool'!$D$12="NR","",IF($C2732='Peer Comparison Tool'!$D$9,COUNT('CECL &lt;50B Database'!$AI$1:AI2731)+1,""))</f>
        <v/>
      </c>
    </row>
    <row r="2733" spans="29:35" x14ac:dyDescent="0.25">
      <c r="AC2733" s="16" t="str">
        <f t="shared" si="252"/>
        <v/>
      </c>
      <c r="AD2733" s="16" t="str">
        <f t="shared" si="253"/>
        <v/>
      </c>
      <c r="AE2733" s="16" t="str">
        <f t="shared" si="254"/>
        <v/>
      </c>
      <c r="AF2733" s="16" t="str">
        <f t="shared" si="255"/>
        <v/>
      </c>
      <c r="AG2733" s="16" t="str">
        <f t="shared" si="256"/>
        <v/>
      </c>
      <c r="AH2733" s="16">
        <f t="shared" si="257"/>
        <v>0</v>
      </c>
      <c r="AI2733" s="17" t="str">
        <f>IF('Peer Comparison Tool'!$D$12="NR","",IF($C2733='Peer Comparison Tool'!$D$9,COUNT('CECL &lt;50B Database'!$AI$1:AI2732)+1,""))</f>
        <v/>
      </c>
    </row>
    <row r="2734" spans="29:35" x14ac:dyDescent="0.25">
      <c r="AC2734" s="16" t="str">
        <f t="shared" si="252"/>
        <v/>
      </c>
      <c r="AD2734" s="16" t="str">
        <f t="shared" si="253"/>
        <v/>
      </c>
      <c r="AE2734" s="16" t="str">
        <f t="shared" si="254"/>
        <v/>
      </c>
      <c r="AF2734" s="16" t="str">
        <f t="shared" si="255"/>
        <v/>
      </c>
      <c r="AG2734" s="16" t="str">
        <f t="shared" si="256"/>
        <v/>
      </c>
      <c r="AH2734" s="16">
        <f t="shared" si="257"/>
        <v>0</v>
      </c>
      <c r="AI2734" s="17" t="str">
        <f>IF('Peer Comparison Tool'!$D$12="NR","",IF($C2734='Peer Comparison Tool'!$D$9,COUNT('CECL &lt;50B Database'!$AI$1:AI2733)+1,""))</f>
        <v/>
      </c>
    </row>
    <row r="2735" spans="29:35" x14ac:dyDescent="0.25">
      <c r="AC2735" s="16" t="str">
        <f t="shared" si="252"/>
        <v/>
      </c>
      <c r="AD2735" s="16" t="str">
        <f t="shared" si="253"/>
        <v/>
      </c>
      <c r="AE2735" s="16" t="str">
        <f t="shared" si="254"/>
        <v/>
      </c>
      <c r="AF2735" s="16" t="str">
        <f t="shared" si="255"/>
        <v/>
      </c>
      <c r="AG2735" s="16" t="str">
        <f t="shared" si="256"/>
        <v/>
      </c>
      <c r="AH2735" s="16">
        <f t="shared" si="257"/>
        <v>0</v>
      </c>
      <c r="AI2735" s="17" t="str">
        <f>IF('Peer Comparison Tool'!$D$12="NR","",IF($C2735='Peer Comparison Tool'!$D$9,COUNT('CECL &lt;50B Database'!$AI$1:AI2734)+1,""))</f>
        <v/>
      </c>
    </row>
    <row r="2736" spans="29:35" x14ac:dyDescent="0.25">
      <c r="AC2736" s="16" t="str">
        <f t="shared" si="252"/>
        <v/>
      </c>
      <c r="AD2736" s="16" t="str">
        <f t="shared" si="253"/>
        <v/>
      </c>
      <c r="AE2736" s="16" t="str">
        <f t="shared" si="254"/>
        <v/>
      </c>
      <c r="AF2736" s="16" t="str">
        <f t="shared" si="255"/>
        <v/>
      </c>
      <c r="AG2736" s="16" t="str">
        <f t="shared" si="256"/>
        <v/>
      </c>
      <c r="AH2736" s="16">
        <f t="shared" si="257"/>
        <v>0</v>
      </c>
      <c r="AI2736" s="17" t="str">
        <f>IF('Peer Comparison Tool'!$D$12="NR","",IF($C2736='Peer Comparison Tool'!$D$9,COUNT('CECL &lt;50B Database'!$AI$1:AI2735)+1,""))</f>
        <v/>
      </c>
    </row>
    <row r="2737" spans="29:35" x14ac:dyDescent="0.25">
      <c r="AC2737" s="16" t="str">
        <f t="shared" si="252"/>
        <v/>
      </c>
      <c r="AD2737" s="16" t="str">
        <f t="shared" si="253"/>
        <v/>
      </c>
      <c r="AE2737" s="16" t="str">
        <f t="shared" si="254"/>
        <v/>
      </c>
      <c r="AF2737" s="16" t="str">
        <f t="shared" si="255"/>
        <v/>
      </c>
      <c r="AG2737" s="16" t="str">
        <f t="shared" si="256"/>
        <v/>
      </c>
      <c r="AH2737" s="16">
        <f t="shared" si="257"/>
        <v>0</v>
      </c>
      <c r="AI2737" s="17" t="str">
        <f>IF('Peer Comparison Tool'!$D$12="NR","",IF($C2737='Peer Comparison Tool'!$D$9,COUNT('CECL &lt;50B Database'!$AI$1:AI2736)+1,""))</f>
        <v/>
      </c>
    </row>
    <row r="2738" spans="29:35" x14ac:dyDescent="0.25">
      <c r="AC2738" s="16" t="str">
        <f t="shared" si="252"/>
        <v/>
      </c>
      <c r="AD2738" s="16" t="str">
        <f t="shared" si="253"/>
        <v/>
      </c>
      <c r="AE2738" s="16" t="str">
        <f t="shared" si="254"/>
        <v/>
      </c>
      <c r="AF2738" s="16" t="str">
        <f t="shared" si="255"/>
        <v/>
      </c>
      <c r="AG2738" s="16" t="str">
        <f t="shared" si="256"/>
        <v/>
      </c>
      <c r="AH2738" s="16">
        <f t="shared" si="257"/>
        <v>0</v>
      </c>
      <c r="AI2738" s="17" t="str">
        <f>IF('Peer Comparison Tool'!$D$12="NR","",IF($C2738='Peer Comparison Tool'!$D$9,COUNT('CECL &lt;50B Database'!$AI$1:AI2737)+1,""))</f>
        <v/>
      </c>
    </row>
    <row r="2739" spans="29:35" x14ac:dyDescent="0.25">
      <c r="AC2739" s="16" t="str">
        <f t="shared" si="252"/>
        <v/>
      </c>
      <c r="AD2739" s="16" t="str">
        <f t="shared" si="253"/>
        <v/>
      </c>
      <c r="AE2739" s="16" t="str">
        <f t="shared" si="254"/>
        <v/>
      </c>
      <c r="AF2739" s="16" t="str">
        <f t="shared" si="255"/>
        <v/>
      </c>
      <c r="AG2739" s="16" t="str">
        <f t="shared" si="256"/>
        <v/>
      </c>
      <c r="AH2739" s="16">
        <f t="shared" si="257"/>
        <v>0</v>
      </c>
      <c r="AI2739" s="17" t="str">
        <f>IF('Peer Comparison Tool'!$D$12="NR","",IF($C2739='Peer Comparison Tool'!$D$9,COUNT('CECL &lt;50B Database'!$AI$1:AI2738)+1,""))</f>
        <v/>
      </c>
    </row>
    <row r="2740" spans="29:35" x14ac:dyDescent="0.25">
      <c r="AC2740" s="16" t="str">
        <f t="shared" si="252"/>
        <v/>
      </c>
      <c r="AD2740" s="16" t="str">
        <f t="shared" si="253"/>
        <v/>
      </c>
      <c r="AE2740" s="16" t="str">
        <f t="shared" si="254"/>
        <v/>
      </c>
      <c r="AF2740" s="16" t="str">
        <f t="shared" si="255"/>
        <v/>
      </c>
      <c r="AG2740" s="16" t="str">
        <f t="shared" si="256"/>
        <v/>
      </c>
      <c r="AH2740" s="16">
        <f t="shared" si="257"/>
        <v>0</v>
      </c>
      <c r="AI2740" s="17" t="str">
        <f>IF('Peer Comparison Tool'!$D$12="NR","",IF($C2740='Peer Comparison Tool'!$D$9,COUNT('CECL &lt;50B Database'!$AI$1:AI2739)+1,""))</f>
        <v/>
      </c>
    </row>
    <row r="2741" spans="29:35" x14ac:dyDescent="0.25">
      <c r="AC2741" s="16" t="str">
        <f t="shared" si="252"/>
        <v/>
      </c>
      <c r="AD2741" s="16" t="str">
        <f t="shared" si="253"/>
        <v/>
      </c>
      <c r="AE2741" s="16" t="str">
        <f t="shared" si="254"/>
        <v/>
      </c>
      <c r="AF2741" s="16" t="str">
        <f t="shared" si="255"/>
        <v/>
      </c>
      <c r="AG2741" s="16" t="str">
        <f t="shared" si="256"/>
        <v/>
      </c>
      <c r="AH2741" s="16">
        <f t="shared" si="257"/>
        <v>0</v>
      </c>
      <c r="AI2741" s="17" t="str">
        <f>IF('Peer Comparison Tool'!$D$12="NR","",IF($C2741='Peer Comparison Tool'!$D$9,COUNT('CECL &lt;50B Database'!$AI$1:AI2740)+1,""))</f>
        <v/>
      </c>
    </row>
    <row r="2742" spans="29:35" x14ac:dyDescent="0.25">
      <c r="AC2742" s="16" t="str">
        <f t="shared" si="252"/>
        <v/>
      </c>
      <c r="AD2742" s="16" t="str">
        <f t="shared" si="253"/>
        <v/>
      </c>
      <c r="AE2742" s="16" t="str">
        <f t="shared" si="254"/>
        <v/>
      </c>
      <c r="AF2742" s="16" t="str">
        <f t="shared" si="255"/>
        <v/>
      </c>
      <c r="AG2742" s="16" t="str">
        <f t="shared" si="256"/>
        <v/>
      </c>
      <c r="AH2742" s="16">
        <f t="shared" si="257"/>
        <v>0</v>
      </c>
      <c r="AI2742" s="17" t="str">
        <f>IF('Peer Comparison Tool'!$D$12="NR","",IF($C2742='Peer Comparison Tool'!$D$9,COUNT('CECL &lt;50B Database'!$AI$1:AI2741)+1,""))</f>
        <v/>
      </c>
    </row>
    <row r="2743" spans="29:35" x14ac:dyDescent="0.25">
      <c r="AC2743" s="16" t="str">
        <f t="shared" si="252"/>
        <v/>
      </c>
      <c r="AD2743" s="16" t="str">
        <f t="shared" si="253"/>
        <v/>
      </c>
      <c r="AE2743" s="16" t="str">
        <f t="shared" si="254"/>
        <v/>
      </c>
      <c r="AF2743" s="16" t="str">
        <f t="shared" si="255"/>
        <v/>
      </c>
      <c r="AG2743" s="16" t="str">
        <f t="shared" si="256"/>
        <v/>
      </c>
      <c r="AH2743" s="16">
        <f t="shared" si="257"/>
        <v>0</v>
      </c>
      <c r="AI2743" s="17" t="str">
        <f>IF('Peer Comparison Tool'!$D$12="NR","",IF($C2743='Peer Comparison Tool'!$D$9,COUNT('CECL &lt;50B Database'!$AI$1:AI2742)+1,""))</f>
        <v/>
      </c>
    </row>
    <row r="2744" spans="29:35" x14ac:dyDescent="0.25">
      <c r="AC2744" s="16" t="str">
        <f t="shared" si="252"/>
        <v/>
      </c>
      <c r="AD2744" s="16" t="str">
        <f t="shared" si="253"/>
        <v/>
      </c>
      <c r="AE2744" s="16" t="str">
        <f t="shared" si="254"/>
        <v/>
      </c>
      <c r="AF2744" s="16" t="str">
        <f t="shared" si="255"/>
        <v/>
      </c>
      <c r="AG2744" s="16" t="str">
        <f t="shared" si="256"/>
        <v/>
      </c>
      <c r="AH2744" s="16">
        <f t="shared" si="257"/>
        <v>0</v>
      </c>
      <c r="AI2744" s="17" t="str">
        <f>IF('Peer Comparison Tool'!$D$12="NR","",IF($C2744='Peer Comparison Tool'!$D$9,COUNT('CECL &lt;50B Database'!$AI$1:AI2743)+1,""))</f>
        <v/>
      </c>
    </row>
    <row r="2745" spans="29:35" x14ac:dyDescent="0.25">
      <c r="AC2745" s="16" t="str">
        <f t="shared" si="252"/>
        <v/>
      </c>
      <c r="AD2745" s="16" t="str">
        <f t="shared" si="253"/>
        <v/>
      </c>
      <c r="AE2745" s="16" t="str">
        <f t="shared" si="254"/>
        <v/>
      </c>
      <c r="AF2745" s="16" t="str">
        <f t="shared" si="255"/>
        <v/>
      </c>
      <c r="AG2745" s="16" t="str">
        <f t="shared" si="256"/>
        <v/>
      </c>
      <c r="AH2745" s="16">
        <f t="shared" si="257"/>
        <v>0</v>
      </c>
      <c r="AI2745" s="17" t="str">
        <f>IF('Peer Comparison Tool'!$D$12="NR","",IF($C2745='Peer Comparison Tool'!$D$9,COUNT('CECL &lt;50B Database'!$AI$1:AI2744)+1,""))</f>
        <v/>
      </c>
    </row>
    <row r="2746" spans="29:35" x14ac:dyDescent="0.25">
      <c r="AC2746" s="16" t="str">
        <f t="shared" si="252"/>
        <v/>
      </c>
      <c r="AD2746" s="16" t="str">
        <f t="shared" si="253"/>
        <v/>
      </c>
      <c r="AE2746" s="16" t="str">
        <f t="shared" si="254"/>
        <v/>
      </c>
      <c r="AF2746" s="16" t="str">
        <f t="shared" si="255"/>
        <v/>
      </c>
      <c r="AG2746" s="16" t="str">
        <f t="shared" si="256"/>
        <v/>
      </c>
      <c r="AH2746" s="16">
        <f t="shared" si="257"/>
        <v>0</v>
      </c>
      <c r="AI2746" s="17" t="str">
        <f>IF('Peer Comparison Tool'!$D$12="NR","",IF($C2746='Peer Comparison Tool'!$D$9,COUNT('CECL &lt;50B Database'!$AI$1:AI2745)+1,""))</f>
        <v/>
      </c>
    </row>
    <row r="2747" spans="29:35" x14ac:dyDescent="0.25">
      <c r="AC2747" s="16" t="str">
        <f t="shared" si="252"/>
        <v/>
      </c>
      <c r="AD2747" s="16" t="str">
        <f t="shared" si="253"/>
        <v/>
      </c>
      <c r="AE2747" s="16" t="str">
        <f t="shared" si="254"/>
        <v/>
      </c>
      <c r="AF2747" s="16" t="str">
        <f t="shared" si="255"/>
        <v/>
      </c>
      <c r="AG2747" s="16" t="str">
        <f t="shared" si="256"/>
        <v/>
      </c>
      <c r="AH2747" s="16">
        <f t="shared" si="257"/>
        <v>0</v>
      </c>
      <c r="AI2747" s="17" t="str">
        <f>IF('Peer Comparison Tool'!$D$12="NR","",IF($C2747='Peer Comparison Tool'!$D$9,COUNT('CECL &lt;50B Database'!$AI$1:AI2746)+1,""))</f>
        <v/>
      </c>
    </row>
    <row r="2748" spans="29:35" x14ac:dyDescent="0.25">
      <c r="AC2748" s="16" t="str">
        <f t="shared" si="252"/>
        <v/>
      </c>
      <c r="AD2748" s="16" t="str">
        <f t="shared" si="253"/>
        <v/>
      </c>
      <c r="AE2748" s="16" t="str">
        <f t="shared" si="254"/>
        <v/>
      </c>
      <c r="AF2748" s="16" t="str">
        <f t="shared" si="255"/>
        <v/>
      </c>
      <c r="AG2748" s="16" t="str">
        <f t="shared" si="256"/>
        <v/>
      </c>
      <c r="AH2748" s="16">
        <f t="shared" si="257"/>
        <v>0</v>
      </c>
      <c r="AI2748" s="17" t="str">
        <f>IF('Peer Comparison Tool'!$D$12="NR","",IF($C2748='Peer Comparison Tool'!$D$9,COUNT('CECL &lt;50B Database'!$AI$1:AI2747)+1,""))</f>
        <v/>
      </c>
    </row>
    <row r="2749" spans="29:35" x14ac:dyDescent="0.25">
      <c r="AC2749" s="16" t="str">
        <f t="shared" si="252"/>
        <v/>
      </c>
      <c r="AD2749" s="16" t="str">
        <f t="shared" si="253"/>
        <v/>
      </c>
      <c r="AE2749" s="16" t="str">
        <f t="shared" si="254"/>
        <v/>
      </c>
      <c r="AF2749" s="16" t="str">
        <f t="shared" si="255"/>
        <v/>
      </c>
      <c r="AG2749" s="16" t="str">
        <f t="shared" si="256"/>
        <v/>
      </c>
      <c r="AH2749" s="16">
        <f t="shared" si="257"/>
        <v>0</v>
      </c>
      <c r="AI2749" s="17" t="str">
        <f>IF('Peer Comparison Tool'!$D$12="NR","",IF($C2749='Peer Comparison Tool'!$D$9,COUNT('CECL &lt;50B Database'!$AI$1:AI2748)+1,""))</f>
        <v/>
      </c>
    </row>
    <row r="2750" spans="29:35" x14ac:dyDescent="0.25">
      <c r="AC2750" s="16" t="str">
        <f t="shared" si="252"/>
        <v/>
      </c>
      <c r="AD2750" s="16" t="str">
        <f t="shared" si="253"/>
        <v/>
      </c>
      <c r="AE2750" s="16" t="str">
        <f t="shared" si="254"/>
        <v/>
      </c>
      <c r="AF2750" s="16" t="str">
        <f t="shared" si="255"/>
        <v/>
      </c>
      <c r="AG2750" s="16" t="str">
        <f t="shared" si="256"/>
        <v/>
      </c>
      <c r="AH2750" s="16">
        <f t="shared" si="257"/>
        <v>0</v>
      </c>
      <c r="AI2750" s="17" t="str">
        <f>IF('Peer Comparison Tool'!$D$12="NR","",IF($C2750='Peer Comparison Tool'!$D$9,COUNT('CECL &lt;50B Database'!$AI$1:AI2749)+1,""))</f>
        <v/>
      </c>
    </row>
    <row r="2751" spans="29:35" x14ac:dyDescent="0.25">
      <c r="AC2751" s="16" t="str">
        <f t="shared" si="252"/>
        <v/>
      </c>
      <c r="AD2751" s="16" t="str">
        <f t="shared" si="253"/>
        <v/>
      </c>
      <c r="AE2751" s="16" t="str">
        <f t="shared" si="254"/>
        <v/>
      </c>
      <c r="AF2751" s="16" t="str">
        <f t="shared" si="255"/>
        <v/>
      </c>
      <c r="AG2751" s="16" t="str">
        <f t="shared" si="256"/>
        <v/>
      </c>
      <c r="AH2751" s="16">
        <f t="shared" si="257"/>
        <v>0</v>
      </c>
      <c r="AI2751" s="17" t="str">
        <f>IF('Peer Comparison Tool'!$D$12="NR","",IF($C2751='Peer Comparison Tool'!$D$9,COUNT('CECL &lt;50B Database'!$AI$1:AI2750)+1,""))</f>
        <v/>
      </c>
    </row>
    <row r="2752" spans="29:35" x14ac:dyDescent="0.25">
      <c r="AC2752" s="16" t="str">
        <f t="shared" si="252"/>
        <v/>
      </c>
      <c r="AD2752" s="16" t="str">
        <f t="shared" si="253"/>
        <v/>
      </c>
      <c r="AE2752" s="16" t="str">
        <f t="shared" si="254"/>
        <v/>
      </c>
      <c r="AF2752" s="16" t="str">
        <f t="shared" si="255"/>
        <v/>
      </c>
      <c r="AG2752" s="16" t="str">
        <f t="shared" si="256"/>
        <v/>
      </c>
      <c r="AH2752" s="16">
        <f t="shared" si="257"/>
        <v>0</v>
      </c>
      <c r="AI2752" s="17" t="str">
        <f>IF('Peer Comparison Tool'!$D$12="NR","",IF($C2752='Peer Comparison Tool'!$D$9,COUNT('CECL &lt;50B Database'!$AI$1:AI2751)+1,""))</f>
        <v/>
      </c>
    </row>
    <row r="2753" spans="29:35" x14ac:dyDescent="0.25">
      <c r="AC2753" s="16" t="str">
        <f t="shared" si="252"/>
        <v/>
      </c>
      <c r="AD2753" s="16" t="str">
        <f t="shared" si="253"/>
        <v/>
      </c>
      <c r="AE2753" s="16" t="str">
        <f t="shared" si="254"/>
        <v/>
      </c>
      <c r="AF2753" s="16" t="str">
        <f t="shared" si="255"/>
        <v/>
      </c>
      <c r="AG2753" s="16" t="str">
        <f t="shared" si="256"/>
        <v/>
      </c>
      <c r="AH2753" s="16">
        <f t="shared" si="257"/>
        <v>0</v>
      </c>
      <c r="AI2753" s="17" t="str">
        <f>IF('Peer Comparison Tool'!$D$12="NR","",IF($C2753='Peer Comparison Tool'!$D$9,COUNT('CECL &lt;50B Database'!$AI$1:AI2752)+1,""))</f>
        <v/>
      </c>
    </row>
    <row r="2754" spans="29:35" x14ac:dyDescent="0.25">
      <c r="AC2754" s="16" t="str">
        <f t="shared" si="252"/>
        <v/>
      </c>
      <c r="AD2754" s="16" t="str">
        <f t="shared" si="253"/>
        <v/>
      </c>
      <c r="AE2754" s="16" t="str">
        <f t="shared" si="254"/>
        <v/>
      </c>
      <c r="AF2754" s="16" t="str">
        <f t="shared" si="255"/>
        <v/>
      </c>
      <c r="AG2754" s="16" t="str">
        <f t="shared" si="256"/>
        <v/>
      </c>
      <c r="AH2754" s="16">
        <f t="shared" si="257"/>
        <v>0</v>
      </c>
      <c r="AI2754" s="17" t="str">
        <f>IF('Peer Comparison Tool'!$D$12="NR","",IF($C2754='Peer Comparison Tool'!$D$9,COUNT('CECL &lt;50B Database'!$AI$1:AI2753)+1,""))</f>
        <v/>
      </c>
    </row>
    <row r="2755" spans="29:35" x14ac:dyDescent="0.25">
      <c r="AC2755" s="16" t="str">
        <f t="shared" ref="AC2755:AC2818" si="258">IF(AND($G2755&gt;=10000000,$G2755&lt;50000000),$K2755,"")</f>
        <v/>
      </c>
      <c r="AD2755" s="16" t="str">
        <f t="shared" ref="AD2755:AD2818" si="259">IF(AND($G2755&gt;=5000000,$G2755&lt;9999999),$K2755,"")</f>
        <v/>
      </c>
      <c r="AE2755" s="16" t="str">
        <f t="shared" ref="AE2755:AE2818" si="260">IF(AND($G2755&gt;=1000000,$G2755&lt;4999999),$K2755,"")</f>
        <v/>
      </c>
      <c r="AF2755" s="16" t="str">
        <f t="shared" ref="AF2755:AF2818" si="261">IF(AND($G2755&gt;=500000,$G2755&lt;999999),$K2755,"")</f>
        <v/>
      </c>
      <c r="AG2755" s="16" t="str">
        <f t="shared" ref="AG2755:AG2818" si="262">IF(AND($G2755&gt;=100000,$G2755&lt;499999),$K2755,"")</f>
        <v/>
      </c>
      <c r="AH2755" s="16">
        <f t="shared" ref="AH2755:AH2818" si="263">IF(AND($G2755&gt;=0,$G2755&lt;99999),$K2755,"")</f>
        <v>0</v>
      </c>
      <c r="AI2755" s="17" t="str">
        <f>IF('Peer Comparison Tool'!$D$12="NR","",IF($C2755='Peer Comparison Tool'!$D$9,COUNT('CECL &lt;50B Database'!$AI$1:AI2754)+1,""))</f>
        <v/>
      </c>
    </row>
    <row r="2756" spans="29:35" x14ac:dyDescent="0.25">
      <c r="AC2756" s="16" t="str">
        <f t="shared" si="258"/>
        <v/>
      </c>
      <c r="AD2756" s="16" t="str">
        <f t="shared" si="259"/>
        <v/>
      </c>
      <c r="AE2756" s="16" t="str">
        <f t="shared" si="260"/>
        <v/>
      </c>
      <c r="AF2756" s="16" t="str">
        <f t="shared" si="261"/>
        <v/>
      </c>
      <c r="AG2756" s="16" t="str">
        <f t="shared" si="262"/>
        <v/>
      </c>
      <c r="AH2756" s="16">
        <f t="shared" si="263"/>
        <v>0</v>
      </c>
      <c r="AI2756" s="17" t="str">
        <f>IF('Peer Comparison Tool'!$D$12="NR","",IF($C2756='Peer Comparison Tool'!$D$9,COUNT('CECL &lt;50B Database'!$AI$1:AI2755)+1,""))</f>
        <v/>
      </c>
    </row>
    <row r="2757" spans="29:35" x14ac:dyDescent="0.25">
      <c r="AC2757" s="16" t="str">
        <f t="shared" si="258"/>
        <v/>
      </c>
      <c r="AD2757" s="16" t="str">
        <f t="shared" si="259"/>
        <v/>
      </c>
      <c r="AE2757" s="16" t="str">
        <f t="shared" si="260"/>
        <v/>
      </c>
      <c r="AF2757" s="16" t="str">
        <f t="shared" si="261"/>
        <v/>
      </c>
      <c r="AG2757" s="16" t="str">
        <f t="shared" si="262"/>
        <v/>
      </c>
      <c r="AH2757" s="16">
        <f t="shared" si="263"/>
        <v>0</v>
      </c>
      <c r="AI2757" s="17" t="str">
        <f>IF('Peer Comparison Tool'!$D$12="NR","",IF($C2757='Peer Comparison Tool'!$D$9,COUNT('CECL &lt;50B Database'!$AI$1:AI2756)+1,""))</f>
        <v/>
      </c>
    </row>
    <row r="2758" spans="29:35" x14ac:dyDescent="0.25">
      <c r="AC2758" s="16" t="str">
        <f t="shared" si="258"/>
        <v/>
      </c>
      <c r="AD2758" s="16" t="str">
        <f t="shared" si="259"/>
        <v/>
      </c>
      <c r="AE2758" s="16" t="str">
        <f t="shared" si="260"/>
        <v/>
      </c>
      <c r="AF2758" s="16" t="str">
        <f t="shared" si="261"/>
        <v/>
      </c>
      <c r="AG2758" s="16" t="str">
        <f t="shared" si="262"/>
        <v/>
      </c>
      <c r="AH2758" s="16">
        <f t="shared" si="263"/>
        <v>0</v>
      </c>
      <c r="AI2758" s="17" t="str">
        <f>IF('Peer Comparison Tool'!$D$12="NR","",IF($C2758='Peer Comparison Tool'!$D$9,COUNT('CECL &lt;50B Database'!$AI$1:AI2757)+1,""))</f>
        <v/>
      </c>
    </row>
    <row r="2759" spans="29:35" x14ac:dyDescent="0.25">
      <c r="AC2759" s="16" t="str">
        <f t="shared" si="258"/>
        <v/>
      </c>
      <c r="AD2759" s="16" t="str">
        <f t="shared" si="259"/>
        <v/>
      </c>
      <c r="AE2759" s="16" t="str">
        <f t="shared" si="260"/>
        <v/>
      </c>
      <c r="AF2759" s="16" t="str">
        <f t="shared" si="261"/>
        <v/>
      </c>
      <c r="AG2759" s="16" t="str">
        <f t="shared" si="262"/>
        <v/>
      </c>
      <c r="AH2759" s="16">
        <f t="shared" si="263"/>
        <v>0</v>
      </c>
      <c r="AI2759" s="17" t="str">
        <f>IF('Peer Comparison Tool'!$D$12="NR","",IF($C2759='Peer Comparison Tool'!$D$9,COUNT('CECL &lt;50B Database'!$AI$1:AI2758)+1,""))</f>
        <v/>
      </c>
    </row>
    <row r="2760" spans="29:35" x14ac:dyDescent="0.25">
      <c r="AC2760" s="16" t="str">
        <f t="shared" si="258"/>
        <v/>
      </c>
      <c r="AD2760" s="16" t="str">
        <f t="shared" si="259"/>
        <v/>
      </c>
      <c r="AE2760" s="16" t="str">
        <f t="shared" si="260"/>
        <v/>
      </c>
      <c r="AF2760" s="16" t="str">
        <f t="shared" si="261"/>
        <v/>
      </c>
      <c r="AG2760" s="16" t="str">
        <f t="shared" si="262"/>
        <v/>
      </c>
      <c r="AH2760" s="16">
        <f t="shared" si="263"/>
        <v>0</v>
      </c>
      <c r="AI2760" s="17" t="str">
        <f>IF('Peer Comparison Tool'!$D$12="NR","",IF($C2760='Peer Comparison Tool'!$D$9,COUNT('CECL &lt;50B Database'!$AI$1:AI2759)+1,""))</f>
        <v/>
      </c>
    </row>
    <row r="2761" spans="29:35" x14ac:dyDescent="0.25">
      <c r="AC2761" s="16" t="str">
        <f t="shared" si="258"/>
        <v/>
      </c>
      <c r="AD2761" s="16" t="str">
        <f t="shared" si="259"/>
        <v/>
      </c>
      <c r="AE2761" s="16" t="str">
        <f t="shared" si="260"/>
        <v/>
      </c>
      <c r="AF2761" s="16" t="str">
        <f t="shared" si="261"/>
        <v/>
      </c>
      <c r="AG2761" s="16" t="str">
        <f t="shared" si="262"/>
        <v/>
      </c>
      <c r="AH2761" s="16">
        <f t="shared" si="263"/>
        <v>0</v>
      </c>
      <c r="AI2761" s="17" t="str">
        <f>IF('Peer Comparison Tool'!$D$12="NR","",IF($C2761='Peer Comparison Tool'!$D$9,COUNT('CECL &lt;50B Database'!$AI$1:AI2760)+1,""))</f>
        <v/>
      </c>
    </row>
    <row r="2762" spans="29:35" x14ac:dyDescent="0.25">
      <c r="AC2762" s="16" t="str">
        <f t="shared" si="258"/>
        <v/>
      </c>
      <c r="AD2762" s="16" t="str">
        <f t="shared" si="259"/>
        <v/>
      </c>
      <c r="AE2762" s="16" t="str">
        <f t="shared" si="260"/>
        <v/>
      </c>
      <c r="AF2762" s="16" t="str">
        <f t="shared" si="261"/>
        <v/>
      </c>
      <c r="AG2762" s="16" t="str">
        <f t="shared" si="262"/>
        <v/>
      </c>
      <c r="AH2762" s="16">
        <f t="shared" si="263"/>
        <v>0</v>
      </c>
      <c r="AI2762" s="17" t="str">
        <f>IF('Peer Comparison Tool'!$D$12="NR","",IF($C2762='Peer Comparison Tool'!$D$9,COUNT('CECL &lt;50B Database'!$AI$1:AI2761)+1,""))</f>
        <v/>
      </c>
    </row>
    <row r="2763" spans="29:35" x14ac:dyDescent="0.25">
      <c r="AC2763" s="16" t="str">
        <f t="shared" si="258"/>
        <v/>
      </c>
      <c r="AD2763" s="16" t="str">
        <f t="shared" si="259"/>
        <v/>
      </c>
      <c r="AE2763" s="16" t="str">
        <f t="shared" si="260"/>
        <v/>
      </c>
      <c r="AF2763" s="16" t="str">
        <f t="shared" si="261"/>
        <v/>
      </c>
      <c r="AG2763" s="16" t="str">
        <f t="shared" si="262"/>
        <v/>
      </c>
      <c r="AH2763" s="16">
        <f t="shared" si="263"/>
        <v>0</v>
      </c>
      <c r="AI2763" s="17" t="str">
        <f>IF('Peer Comparison Tool'!$D$12="NR","",IF($C2763='Peer Comparison Tool'!$D$9,COUNT('CECL &lt;50B Database'!$AI$1:AI2762)+1,""))</f>
        <v/>
      </c>
    </row>
    <row r="2764" spans="29:35" x14ac:dyDescent="0.25">
      <c r="AC2764" s="16" t="str">
        <f t="shared" si="258"/>
        <v/>
      </c>
      <c r="AD2764" s="16" t="str">
        <f t="shared" si="259"/>
        <v/>
      </c>
      <c r="AE2764" s="16" t="str">
        <f t="shared" si="260"/>
        <v/>
      </c>
      <c r="AF2764" s="16" t="str">
        <f t="shared" si="261"/>
        <v/>
      </c>
      <c r="AG2764" s="16" t="str">
        <f t="shared" si="262"/>
        <v/>
      </c>
      <c r="AH2764" s="16">
        <f t="shared" si="263"/>
        <v>0</v>
      </c>
      <c r="AI2764" s="17" t="str">
        <f>IF('Peer Comparison Tool'!$D$12="NR","",IF($C2764='Peer Comparison Tool'!$D$9,COUNT('CECL &lt;50B Database'!$AI$1:AI2763)+1,""))</f>
        <v/>
      </c>
    </row>
    <row r="2765" spans="29:35" x14ac:dyDescent="0.25">
      <c r="AC2765" s="16" t="str">
        <f t="shared" si="258"/>
        <v/>
      </c>
      <c r="AD2765" s="16" t="str">
        <f t="shared" si="259"/>
        <v/>
      </c>
      <c r="AE2765" s="16" t="str">
        <f t="shared" si="260"/>
        <v/>
      </c>
      <c r="AF2765" s="16" t="str">
        <f t="shared" si="261"/>
        <v/>
      </c>
      <c r="AG2765" s="16" t="str">
        <f t="shared" si="262"/>
        <v/>
      </c>
      <c r="AH2765" s="16">
        <f t="shared" si="263"/>
        <v>0</v>
      </c>
      <c r="AI2765" s="17" t="str">
        <f>IF('Peer Comparison Tool'!$D$12="NR","",IF($C2765='Peer Comparison Tool'!$D$9,COUNT('CECL &lt;50B Database'!$AI$1:AI2764)+1,""))</f>
        <v/>
      </c>
    </row>
    <row r="2766" spans="29:35" x14ac:dyDescent="0.25">
      <c r="AC2766" s="16" t="str">
        <f t="shared" si="258"/>
        <v/>
      </c>
      <c r="AD2766" s="16" t="str">
        <f t="shared" si="259"/>
        <v/>
      </c>
      <c r="AE2766" s="16" t="str">
        <f t="shared" si="260"/>
        <v/>
      </c>
      <c r="AF2766" s="16" t="str">
        <f t="shared" si="261"/>
        <v/>
      </c>
      <c r="AG2766" s="16" t="str">
        <f t="shared" si="262"/>
        <v/>
      </c>
      <c r="AH2766" s="16">
        <f t="shared" si="263"/>
        <v>0</v>
      </c>
      <c r="AI2766" s="17" t="str">
        <f>IF('Peer Comparison Tool'!$D$12="NR","",IF($C2766='Peer Comparison Tool'!$D$9,COUNT('CECL &lt;50B Database'!$AI$1:AI2765)+1,""))</f>
        <v/>
      </c>
    </row>
    <row r="2767" spans="29:35" x14ac:dyDescent="0.25">
      <c r="AC2767" s="16" t="str">
        <f t="shared" si="258"/>
        <v/>
      </c>
      <c r="AD2767" s="16" t="str">
        <f t="shared" si="259"/>
        <v/>
      </c>
      <c r="AE2767" s="16" t="str">
        <f t="shared" si="260"/>
        <v/>
      </c>
      <c r="AF2767" s="16" t="str">
        <f t="shared" si="261"/>
        <v/>
      </c>
      <c r="AG2767" s="16" t="str">
        <f t="shared" si="262"/>
        <v/>
      </c>
      <c r="AH2767" s="16">
        <f t="shared" si="263"/>
        <v>0</v>
      </c>
      <c r="AI2767" s="17" t="str">
        <f>IF('Peer Comparison Tool'!$D$12="NR","",IF($C2767='Peer Comparison Tool'!$D$9,COUNT('CECL &lt;50B Database'!$AI$1:AI2766)+1,""))</f>
        <v/>
      </c>
    </row>
    <row r="2768" spans="29:35" x14ac:dyDescent="0.25">
      <c r="AC2768" s="16" t="str">
        <f t="shared" si="258"/>
        <v/>
      </c>
      <c r="AD2768" s="16" t="str">
        <f t="shared" si="259"/>
        <v/>
      </c>
      <c r="AE2768" s="16" t="str">
        <f t="shared" si="260"/>
        <v/>
      </c>
      <c r="AF2768" s="16" t="str">
        <f t="shared" si="261"/>
        <v/>
      </c>
      <c r="AG2768" s="16" t="str">
        <f t="shared" si="262"/>
        <v/>
      </c>
      <c r="AH2768" s="16">
        <f t="shared" si="263"/>
        <v>0</v>
      </c>
      <c r="AI2768" s="17" t="str">
        <f>IF('Peer Comparison Tool'!$D$12="NR","",IF($C2768='Peer Comparison Tool'!$D$9,COUNT('CECL &lt;50B Database'!$AI$1:AI2767)+1,""))</f>
        <v/>
      </c>
    </row>
    <row r="2769" spans="29:35" x14ac:dyDescent="0.25">
      <c r="AC2769" s="16" t="str">
        <f t="shared" si="258"/>
        <v/>
      </c>
      <c r="AD2769" s="16" t="str">
        <f t="shared" si="259"/>
        <v/>
      </c>
      <c r="AE2769" s="16" t="str">
        <f t="shared" si="260"/>
        <v/>
      </c>
      <c r="AF2769" s="16" t="str">
        <f t="shared" si="261"/>
        <v/>
      </c>
      <c r="AG2769" s="16" t="str">
        <f t="shared" si="262"/>
        <v/>
      </c>
      <c r="AH2769" s="16">
        <f t="shared" si="263"/>
        <v>0</v>
      </c>
      <c r="AI2769" s="17" t="str">
        <f>IF('Peer Comparison Tool'!$D$12="NR","",IF($C2769='Peer Comparison Tool'!$D$9,COUNT('CECL &lt;50B Database'!$AI$1:AI2768)+1,""))</f>
        <v/>
      </c>
    </row>
    <row r="2770" spans="29:35" x14ac:dyDescent="0.25">
      <c r="AC2770" s="16" t="str">
        <f t="shared" si="258"/>
        <v/>
      </c>
      <c r="AD2770" s="16" t="str">
        <f t="shared" si="259"/>
        <v/>
      </c>
      <c r="AE2770" s="16" t="str">
        <f t="shared" si="260"/>
        <v/>
      </c>
      <c r="AF2770" s="16" t="str">
        <f t="shared" si="261"/>
        <v/>
      </c>
      <c r="AG2770" s="16" t="str">
        <f t="shared" si="262"/>
        <v/>
      </c>
      <c r="AH2770" s="16">
        <f t="shared" si="263"/>
        <v>0</v>
      </c>
      <c r="AI2770" s="17" t="str">
        <f>IF('Peer Comparison Tool'!$D$12="NR","",IF($C2770='Peer Comparison Tool'!$D$9,COUNT('CECL &lt;50B Database'!$AI$1:AI2769)+1,""))</f>
        <v/>
      </c>
    </row>
    <row r="2771" spans="29:35" x14ac:dyDescent="0.25">
      <c r="AC2771" s="16" t="str">
        <f t="shared" si="258"/>
        <v/>
      </c>
      <c r="AD2771" s="16" t="str">
        <f t="shared" si="259"/>
        <v/>
      </c>
      <c r="AE2771" s="16" t="str">
        <f t="shared" si="260"/>
        <v/>
      </c>
      <c r="AF2771" s="16" t="str">
        <f t="shared" si="261"/>
        <v/>
      </c>
      <c r="AG2771" s="16" t="str">
        <f t="shared" si="262"/>
        <v/>
      </c>
      <c r="AH2771" s="16">
        <f t="shared" si="263"/>
        <v>0</v>
      </c>
      <c r="AI2771" s="17" t="str">
        <f>IF('Peer Comparison Tool'!$D$12="NR","",IF($C2771='Peer Comparison Tool'!$D$9,COUNT('CECL &lt;50B Database'!$AI$1:AI2770)+1,""))</f>
        <v/>
      </c>
    </row>
    <row r="2772" spans="29:35" x14ac:dyDescent="0.25">
      <c r="AC2772" s="16" t="str">
        <f t="shared" si="258"/>
        <v/>
      </c>
      <c r="AD2772" s="16" t="str">
        <f t="shared" si="259"/>
        <v/>
      </c>
      <c r="AE2772" s="16" t="str">
        <f t="shared" si="260"/>
        <v/>
      </c>
      <c r="AF2772" s="16" t="str">
        <f t="shared" si="261"/>
        <v/>
      </c>
      <c r="AG2772" s="16" t="str">
        <f t="shared" si="262"/>
        <v/>
      </c>
      <c r="AH2772" s="16">
        <f t="shared" si="263"/>
        <v>0</v>
      </c>
      <c r="AI2772" s="17" t="str">
        <f>IF('Peer Comparison Tool'!$D$12="NR","",IF($C2772='Peer Comparison Tool'!$D$9,COUNT('CECL &lt;50B Database'!$AI$1:AI2771)+1,""))</f>
        <v/>
      </c>
    </row>
    <row r="2773" spans="29:35" x14ac:dyDescent="0.25">
      <c r="AC2773" s="16" t="str">
        <f t="shared" si="258"/>
        <v/>
      </c>
      <c r="AD2773" s="16" t="str">
        <f t="shared" si="259"/>
        <v/>
      </c>
      <c r="AE2773" s="16" t="str">
        <f t="shared" si="260"/>
        <v/>
      </c>
      <c r="AF2773" s="16" t="str">
        <f t="shared" si="261"/>
        <v/>
      </c>
      <c r="AG2773" s="16" t="str">
        <f t="shared" si="262"/>
        <v/>
      </c>
      <c r="AH2773" s="16">
        <f t="shared" si="263"/>
        <v>0</v>
      </c>
      <c r="AI2773" s="17" t="str">
        <f>IF('Peer Comparison Tool'!$D$12="NR","",IF($C2773='Peer Comparison Tool'!$D$9,COUNT('CECL &lt;50B Database'!$AI$1:AI2772)+1,""))</f>
        <v/>
      </c>
    </row>
    <row r="2774" spans="29:35" x14ac:dyDescent="0.25">
      <c r="AC2774" s="16" t="str">
        <f t="shared" si="258"/>
        <v/>
      </c>
      <c r="AD2774" s="16" t="str">
        <f t="shared" si="259"/>
        <v/>
      </c>
      <c r="AE2774" s="16" t="str">
        <f t="shared" si="260"/>
        <v/>
      </c>
      <c r="AF2774" s="16" t="str">
        <f t="shared" si="261"/>
        <v/>
      </c>
      <c r="AG2774" s="16" t="str">
        <f t="shared" si="262"/>
        <v/>
      </c>
      <c r="AH2774" s="16">
        <f t="shared" si="263"/>
        <v>0</v>
      </c>
      <c r="AI2774" s="17" t="str">
        <f>IF('Peer Comparison Tool'!$D$12="NR","",IF($C2774='Peer Comparison Tool'!$D$9,COUNT('CECL &lt;50B Database'!$AI$1:AI2773)+1,""))</f>
        <v/>
      </c>
    </row>
    <row r="2775" spans="29:35" x14ac:dyDescent="0.25">
      <c r="AC2775" s="16" t="str">
        <f t="shared" si="258"/>
        <v/>
      </c>
      <c r="AD2775" s="16" t="str">
        <f t="shared" si="259"/>
        <v/>
      </c>
      <c r="AE2775" s="16" t="str">
        <f t="shared" si="260"/>
        <v/>
      </c>
      <c r="AF2775" s="16" t="str">
        <f t="shared" si="261"/>
        <v/>
      </c>
      <c r="AG2775" s="16" t="str">
        <f t="shared" si="262"/>
        <v/>
      </c>
      <c r="AH2775" s="16">
        <f t="shared" si="263"/>
        <v>0</v>
      </c>
      <c r="AI2775" s="17" t="str">
        <f>IF('Peer Comparison Tool'!$D$12="NR","",IF($C2775='Peer Comparison Tool'!$D$9,COUNT('CECL &lt;50B Database'!$AI$1:AI2774)+1,""))</f>
        <v/>
      </c>
    </row>
    <row r="2776" spans="29:35" x14ac:dyDescent="0.25">
      <c r="AC2776" s="16" t="str">
        <f t="shared" si="258"/>
        <v/>
      </c>
      <c r="AD2776" s="16" t="str">
        <f t="shared" si="259"/>
        <v/>
      </c>
      <c r="AE2776" s="16" t="str">
        <f t="shared" si="260"/>
        <v/>
      </c>
      <c r="AF2776" s="16" t="str">
        <f t="shared" si="261"/>
        <v/>
      </c>
      <c r="AG2776" s="16" t="str">
        <f t="shared" si="262"/>
        <v/>
      </c>
      <c r="AH2776" s="16">
        <f t="shared" si="263"/>
        <v>0</v>
      </c>
      <c r="AI2776" s="17" t="str">
        <f>IF('Peer Comparison Tool'!$D$12="NR","",IF($C2776='Peer Comparison Tool'!$D$9,COUNT('CECL &lt;50B Database'!$AI$1:AI2775)+1,""))</f>
        <v/>
      </c>
    </row>
    <row r="2777" spans="29:35" x14ac:dyDescent="0.25">
      <c r="AC2777" s="16" t="str">
        <f t="shared" si="258"/>
        <v/>
      </c>
      <c r="AD2777" s="16" t="str">
        <f t="shared" si="259"/>
        <v/>
      </c>
      <c r="AE2777" s="16" t="str">
        <f t="shared" si="260"/>
        <v/>
      </c>
      <c r="AF2777" s="16" t="str">
        <f t="shared" si="261"/>
        <v/>
      </c>
      <c r="AG2777" s="16" t="str">
        <f t="shared" si="262"/>
        <v/>
      </c>
      <c r="AH2777" s="16">
        <f t="shared" si="263"/>
        <v>0</v>
      </c>
      <c r="AI2777" s="17" t="str">
        <f>IF('Peer Comparison Tool'!$D$12="NR","",IF($C2777='Peer Comparison Tool'!$D$9,COUNT('CECL &lt;50B Database'!$AI$1:AI2776)+1,""))</f>
        <v/>
      </c>
    </row>
    <row r="2778" spans="29:35" x14ac:dyDescent="0.25">
      <c r="AC2778" s="16" t="str">
        <f t="shared" si="258"/>
        <v/>
      </c>
      <c r="AD2778" s="16" t="str">
        <f t="shared" si="259"/>
        <v/>
      </c>
      <c r="AE2778" s="16" t="str">
        <f t="shared" si="260"/>
        <v/>
      </c>
      <c r="AF2778" s="16" t="str">
        <f t="shared" si="261"/>
        <v/>
      </c>
      <c r="AG2778" s="16" t="str">
        <f t="shared" si="262"/>
        <v/>
      </c>
      <c r="AH2778" s="16">
        <f t="shared" si="263"/>
        <v>0</v>
      </c>
      <c r="AI2778" s="17" t="str">
        <f>IF('Peer Comparison Tool'!$D$12="NR","",IF($C2778='Peer Comparison Tool'!$D$9,COUNT('CECL &lt;50B Database'!$AI$1:AI2777)+1,""))</f>
        <v/>
      </c>
    </row>
    <row r="2779" spans="29:35" x14ac:dyDescent="0.25">
      <c r="AC2779" s="16" t="str">
        <f t="shared" si="258"/>
        <v/>
      </c>
      <c r="AD2779" s="16" t="str">
        <f t="shared" si="259"/>
        <v/>
      </c>
      <c r="AE2779" s="16" t="str">
        <f t="shared" si="260"/>
        <v/>
      </c>
      <c r="AF2779" s="16" t="str">
        <f t="shared" si="261"/>
        <v/>
      </c>
      <c r="AG2779" s="16" t="str">
        <f t="shared" si="262"/>
        <v/>
      </c>
      <c r="AH2779" s="16">
        <f t="shared" si="263"/>
        <v>0</v>
      </c>
      <c r="AI2779" s="17" t="str">
        <f>IF('Peer Comparison Tool'!$D$12="NR","",IF($C2779='Peer Comparison Tool'!$D$9,COUNT('CECL &lt;50B Database'!$AI$1:AI2778)+1,""))</f>
        <v/>
      </c>
    </row>
    <row r="2780" spans="29:35" x14ac:dyDescent="0.25">
      <c r="AC2780" s="16" t="str">
        <f t="shared" si="258"/>
        <v/>
      </c>
      <c r="AD2780" s="16" t="str">
        <f t="shared" si="259"/>
        <v/>
      </c>
      <c r="AE2780" s="16" t="str">
        <f t="shared" si="260"/>
        <v/>
      </c>
      <c r="AF2780" s="16" t="str">
        <f t="shared" si="261"/>
        <v/>
      </c>
      <c r="AG2780" s="16" t="str">
        <f t="shared" si="262"/>
        <v/>
      </c>
      <c r="AH2780" s="16">
        <f t="shared" si="263"/>
        <v>0</v>
      </c>
      <c r="AI2780" s="17" t="str">
        <f>IF('Peer Comparison Tool'!$D$12="NR","",IF($C2780='Peer Comparison Tool'!$D$9,COUNT('CECL &lt;50B Database'!$AI$1:AI2779)+1,""))</f>
        <v/>
      </c>
    </row>
    <row r="2781" spans="29:35" x14ac:dyDescent="0.25">
      <c r="AC2781" s="16" t="str">
        <f t="shared" si="258"/>
        <v/>
      </c>
      <c r="AD2781" s="16" t="str">
        <f t="shared" si="259"/>
        <v/>
      </c>
      <c r="AE2781" s="16" t="str">
        <f t="shared" si="260"/>
        <v/>
      </c>
      <c r="AF2781" s="16" t="str">
        <f t="shared" si="261"/>
        <v/>
      </c>
      <c r="AG2781" s="16" t="str">
        <f t="shared" si="262"/>
        <v/>
      </c>
      <c r="AH2781" s="16">
        <f t="shared" si="263"/>
        <v>0</v>
      </c>
      <c r="AI2781" s="17" t="str">
        <f>IF('Peer Comparison Tool'!$D$12="NR","",IF($C2781='Peer Comparison Tool'!$D$9,COUNT('CECL &lt;50B Database'!$AI$1:AI2780)+1,""))</f>
        <v/>
      </c>
    </row>
    <row r="2782" spans="29:35" x14ac:dyDescent="0.25">
      <c r="AC2782" s="16" t="str">
        <f t="shared" si="258"/>
        <v/>
      </c>
      <c r="AD2782" s="16" t="str">
        <f t="shared" si="259"/>
        <v/>
      </c>
      <c r="AE2782" s="16" t="str">
        <f t="shared" si="260"/>
        <v/>
      </c>
      <c r="AF2782" s="16" t="str">
        <f t="shared" si="261"/>
        <v/>
      </c>
      <c r="AG2782" s="16" t="str">
        <f t="shared" si="262"/>
        <v/>
      </c>
      <c r="AH2782" s="16">
        <f t="shared" si="263"/>
        <v>0</v>
      </c>
      <c r="AI2782" s="17" t="str">
        <f>IF('Peer Comparison Tool'!$D$12="NR","",IF($C2782='Peer Comparison Tool'!$D$9,COUNT('CECL &lt;50B Database'!$AI$1:AI2781)+1,""))</f>
        <v/>
      </c>
    </row>
    <row r="2783" spans="29:35" x14ac:dyDescent="0.25">
      <c r="AC2783" s="16" t="str">
        <f t="shared" si="258"/>
        <v/>
      </c>
      <c r="AD2783" s="16" t="str">
        <f t="shared" si="259"/>
        <v/>
      </c>
      <c r="AE2783" s="16" t="str">
        <f t="shared" si="260"/>
        <v/>
      </c>
      <c r="AF2783" s="16" t="str">
        <f t="shared" si="261"/>
        <v/>
      </c>
      <c r="AG2783" s="16" t="str">
        <f t="shared" si="262"/>
        <v/>
      </c>
      <c r="AH2783" s="16">
        <f t="shared" si="263"/>
        <v>0</v>
      </c>
      <c r="AI2783" s="17" t="str">
        <f>IF('Peer Comparison Tool'!$D$12="NR","",IF($C2783='Peer Comparison Tool'!$D$9,COUNT('CECL &lt;50B Database'!$AI$1:AI2782)+1,""))</f>
        <v/>
      </c>
    </row>
    <row r="2784" spans="29:35" x14ac:dyDescent="0.25">
      <c r="AC2784" s="16" t="str">
        <f t="shared" si="258"/>
        <v/>
      </c>
      <c r="AD2784" s="16" t="str">
        <f t="shared" si="259"/>
        <v/>
      </c>
      <c r="AE2784" s="16" t="str">
        <f t="shared" si="260"/>
        <v/>
      </c>
      <c r="AF2784" s="16" t="str">
        <f t="shared" si="261"/>
        <v/>
      </c>
      <c r="AG2784" s="16" t="str">
        <f t="shared" si="262"/>
        <v/>
      </c>
      <c r="AH2784" s="16">
        <f t="shared" si="263"/>
        <v>0</v>
      </c>
      <c r="AI2784" s="17" t="str">
        <f>IF('Peer Comparison Tool'!$D$12="NR","",IF($C2784='Peer Comparison Tool'!$D$9,COUNT('CECL &lt;50B Database'!$AI$1:AI2783)+1,""))</f>
        <v/>
      </c>
    </row>
    <row r="2785" spans="29:35" x14ac:dyDescent="0.25">
      <c r="AC2785" s="16" t="str">
        <f t="shared" si="258"/>
        <v/>
      </c>
      <c r="AD2785" s="16" t="str">
        <f t="shared" si="259"/>
        <v/>
      </c>
      <c r="AE2785" s="16" t="str">
        <f t="shared" si="260"/>
        <v/>
      </c>
      <c r="AF2785" s="16" t="str">
        <f t="shared" si="261"/>
        <v/>
      </c>
      <c r="AG2785" s="16" t="str">
        <f t="shared" si="262"/>
        <v/>
      </c>
      <c r="AH2785" s="16">
        <f t="shared" si="263"/>
        <v>0</v>
      </c>
      <c r="AI2785" s="17" t="str">
        <f>IF('Peer Comparison Tool'!$D$12="NR","",IF($C2785='Peer Comparison Tool'!$D$9,COUNT('CECL &lt;50B Database'!$AI$1:AI2784)+1,""))</f>
        <v/>
      </c>
    </row>
    <row r="2786" spans="29:35" x14ac:dyDescent="0.25">
      <c r="AC2786" s="16" t="str">
        <f t="shared" si="258"/>
        <v/>
      </c>
      <c r="AD2786" s="16" t="str">
        <f t="shared" si="259"/>
        <v/>
      </c>
      <c r="AE2786" s="16" t="str">
        <f t="shared" si="260"/>
        <v/>
      </c>
      <c r="AF2786" s="16" t="str">
        <f t="shared" si="261"/>
        <v/>
      </c>
      <c r="AG2786" s="16" t="str">
        <f t="shared" si="262"/>
        <v/>
      </c>
      <c r="AH2786" s="16">
        <f t="shared" si="263"/>
        <v>0</v>
      </c>
      <c r="AI2786" s="17" t="str">
        <f>IF('Peer Comparison Tool'!$D$12="NR","",IF($C2786='Peer Comparison Tool'!$D$9,COUNT('CECL &lt;50B Database'!$AI$1:AI2785)+1,""))</f>
        <v/>
      </c>
    </row>
    <row r="2787" spans="29:35" x14ac:dyDescent="0.25">
      <c r="AC2787" s="16" t="str">
        <f t="shared" si="258"/>
        <v/>
      </c>
      <c r="AD2787" s="16" t="str">
        <f t="shared" si="259"/>
        <v/>
      </c>
      <c r="AE2787" s="16" t="str">
        <f t="shared" si="260"/>
        <v/>
      </c>
      <c r="AF2787" s="16" t="str">
        <f t="shared" si="261"/>
        <v/>
      </c>
      <c r="AG2787" s="16" t="str">
        <f t="shared" si="262"/>
        <v/>
      </c>
      <c r="AH2787" s="16">
        <f t="shared" si="263"/>
        <v>0</v>
      </c>
      <c r="AI2787" s="17" t="str">
        <f>IF('Peer Comparison Tool'!$D$12="NR","",IF($C2787='Peer Comparison Tool'!$D$9,COUNT('CECL &lt;50B Database'!$AI$1:AI2786)+1,""))</f>
        <v/>
      </c>
    </row>
    <row r="2788" spans="29:35" x14ac:dyDescent="0.25">
      <c r="AC2788" s="16" t="str">
        <f t="shared" si="258"/>
        <v/>
      </c>
      <c r="AD2788" s="16" t="str">
        <f t="shared" si="259"/>
        <v/>
      </c>
      <c r="AE2788" s="16" t="str">
        <f t="shared" si="260"/>
        <v/>
      </c>
      <c r="AF2788" s="16" t="str">
        <f t="shared" si="261"/>
        <v/>
      </c>
      <c r="AG2788" s="16" t="str">
        <f t="shared" si="262"/>
        <v/>
      </c>
      <c r="AH2788" s="16">
        <f t="shared" si="263"/>
        <v>0</v>
      </c>
      <c r="AI2788" s="17" t="str">
        <f>IF('Peer Comparison Tool'!$D$12="NR","",IF($C2788='Peer Comparison Tool'!$D$9,COUNT('CECL &lt;50B Database'!$AI$1:AI2787)+1,""))</f>
        <v/>
      </c>
    </row>
    <row r="2789" spans="29:35" x14ac:dyDescent="0.25">
      <c r="AC2789" s="16" t="str">
        <f t="shared" si="258"/>
        <v/>
      </c>
      <c r="AD2789" s="16" t="str">
        <f t="shared" si="259"/>
        <v/>
      </c>
      <c r="AE2789" s="16" t="str">
        <f t="shared" si="260"/>
        <v/>
      </c>
      <c r="AF2789" s="16" t="str">
        <f t="shared" si="261"/>
        <v/>
      </c>
      <c r="AG2789" s="16" t="str">
        <f t="shared" si="262"/>
        <v/>
      </c>
      <c r="AH2789" s="16">
        <f t="shared" si="263"/>
        <v>0</v>
      </c>
      <c r="AI2789" s="17" t="str">
        <f>IF('Peer Comparison Tool'!$D$12="NR","",IF($C2789='Peer Comparison Tool'!$D$9,COUNT('CECL &lt;50B Database'!$AI$1:AI2788)+1,""))</f>
        <v/>
      </c>
    </row>
    <row r="2790" spans="29:35" x14ac:dyDescent="0.25">
      <c r="AC2790" s="16" t="str">
        <f t="shared" si="258"/>
        <v/>
      </c>
      <c r="AD2790" s="16" t="str">
        <f t="shared" si="259"/>
        <v/>
      </c>
      <c r="AE2790" s="16" t="str">
        <f t="shared" si="260"/>
        <v/>
      </c>
      <c r="AF2790" s="16" t="str">
        <f t="shared" si="261"/>
        <v/>
      </c>
      <c r="AG2790" s="16" t="str">
        <f t="shared" si="262"/>
        <v/>
      </c>
      <c r="AH2790" s="16">
        <f t="shared" si="263"/>
        <v>0</v>
      </c>
      <c r="AI2790" s="17" t="str">
        <f>IF('Peer Comparison Tool'!$D$12="NR","",IF($C2790='Peer Comparison Tool'!$D$9,COUNT('CECL &lt;50B Database'!$AI$1:AI2789)+1,""))</f>
        <v/>
      </c>
    </row>
    <row r="2791" spans="29:35" x14ac:dyDescent="0.25">
      <c r="AC2791" s="16" t="str">
        <f t="shared" si="258"/>
        <v/>
      </c>
      <c r="AD2791" s="16" t="str">
        <f t="shared" si="259"/>
        <v/>
      </c>
      <c r="AE2791" s="16" t="str">
        <f t="shared" si="260"/>
        <v/>
      </c>
      <c r="AF2791" s="16" t="str">
        <f t="shared" si="261"/>
        <v/>
      </c>
      <c r="AG2791" s="16" t="str">
        <f t="shared" si="262"/>
        <v/>
      </c>
      <c r="AH2791" s="16">
        <f t="shared" si="263"/>
        <v>0</v>
      </c>
      <c r="AI2791" s="17" t="str">
        <f>IF('Peer Comparison Tool'!$D$12="NR","",IF($C2791='Peer Comparison Tool'!$D$9,COUNT('CECL &lt;50B Database'!$AI$1:AI2790)+1,""))</f>
        <v/>
      </c>
    </row>
    <row r="2792" spans="29:35" x14ac:dyDescent="0.25">
      <c r="AC2792" s="16" t="str">
        <f t="shared" si="258"/>
        <v/>
      </c>
      <c r="AD2792" s="16" t="str">
        <f t="shared" si="259"/>
        <v/>
      </c>
      <c r="AE2792" s="16" t="str">
        <f t="shared" si="260"/>
        <v/>
      </c>
      <c r="AF2792" s="16" t="str">
        <f t="shared" si="261"/>
        <v/>
      </c>
      <c r="AG2792" s="16" t="str">
        <f t="shared" si="262"/>
        <v/>
      </c>
      <c r="AH2792" s="16">
        <f t="shared" si="263"/>
        <v>0</v>
      </c>
      <c r="AI2792" s="17" t="str">
        <f>IF('Peer Comparison Tool'!$D$12="NR","",IF($C2792='Peer Comparison Tool'!$D$9,COUNT('CECL &lt;50B Database'!$AI$1:AI2791)+1,""))</f>
        <v/>
      </c>
    </row>
    <row r="2793" spans="29:35" x14ac:dyDescent="0.25">
      <c r="AC2793" s="16" t="str">
        <f t="shared" si="258"/>
        <v/>
      </c>
      <c r="AD2793" s="16" t="str">
        <f t="shared" si="259"/>
        <v/>
      </c>
      <c r="AE2793" s="16" t="str">
        <f t="shared" si="260"/>
        <v/>
      </c>
      <c r="AF2793" s="16" t="str">
        <f t="shared" si="261"/>
        <v/>
      </c>
      <c r="AG2793" s="16" t="str">
        <f t="shared" si="262"/>
        <v/>
      </c>
      <c r="AH2793" s="16">
        <f t="shared" si="263"/>
        <v>0</v>
      </c>
      <c r="AI2793" s="17" t="str">
        <f>IF('Peer Comparison Tool'!$D$12="NR","",IF($C2793='Peer Comparison Tool'!$D$9,COUNT('CECL &lt;50B Database'!$AI$1:AI2792)+1,""))</f>
        <v/>
      </c>
    </row>
    <row r="2794" spans="29:35" x14ac:dyDescent="0.25">
      <c r="AC2794" s="16" t="str">
        <f t="shared" si="258"/>
        <v/>
      </c>
      <c r="AD2794" s="16" t="str">
        <f t="shared" si="259"/>
        <v/>
      </c>
      <c r="AE2794" s="16" t="str">
        <f t="shared" si="260"/>
        <v/>
      </c>
      <c r="AF2794" s="16" t="str">
        <f t="shared" si="261"/>
        <v/>
      </c>
      <c r="AG2794" s="16" t="str">
        <f t="shared" si="262"/>
        <v/>
      </c>
      <c r="AH2794" s="16">
        <f t="shared" si="263"/>
        <v>0</v>
      </c>
      <c r="AI2794" s="17" t="str">
        <f>IF('Peer Comparison Tool'!$D$12="NR","",IF($C2794='Peer Comparison Tool'!$D$9,COUNT('CECL &lt;50B Database'!$AI$1:AI2793)+1,""))</f>
        <v/>
      </c>
    </row>
    <row r="2795" spans="29:35" x14ac:dyDescent="0.25">
      <c r="AC2795" s="16" t="str">
        <f t="shared" si="258"/>
        <v/>
      </c>
      <c r="AD2795" s="16" t="str">
        <f t="shared" si="259"/>
        <v/>
      </c>
      <c r="AE2795" s="16" t="str">
        <f t="shared" si="260"/>
        <v/>
      </c>
      <c r="AF2795" s="16" t="str">
        <f t="shared" si="261"/>
        <v/>
      </c>
      <c r="AG2795" s="16" t="str">
        <f t="shared" si="262"/>
        <v/>
      </c>
      <c r="AH2795" s="16">
        <f t="shared" si="263"/>
        <v>0</v>
      </c>
      <c r="AI2795" s="17" t="str">
        <f>IF('Peer Comparison Tool'!$D$12="NR","",IF($C2795='Peer Comparison Tool'!$D$9,COUNT('CECL &lt;50B Database'!$AI$1:AI2794)+1,""))</f>
        <v/>
      </c>
    </row>
    <row r="2796" spans="29:35" x14ac:dyDescent="0.25">
      <c r="AC2796" s="16" t="str">
        <f t="shared" si="258"/>
        <v/>
      </c>
      <c r="AD2796" s="16" t="str">
        <f t="shared" si="259"/>
        <v/>
      </c>
      <c r="AE2796" s="16" t="str">
        <f t="shared" si="260"/>
        <v/>
      </c>
      <c r="AF2796" s="16" t="str">
        <f t="shared" si="261"/>
        <v/>
      </c>
      <c r="AG2796" s="16" t="str">
        <f t="shared" si="262"/>
        <v/>
      </c>
      <c r="AH2796" s="16">
        <f t="shared" si="263"/>
        <v>0</v>
      </c>
      <c r="AI2796" s="17" t="str">
        <f>IF('Peer Comparison Tool'!$D$12="NR","",IF($C2796='Peer Comparison Tool'!$D$9,COUNT('CECL &lt;50B Database'!$AI$1:AI2795)+1,""))</f>
        <v/>
      </c>
    </row>
    <row r="2797" spans="29:35" x14ac:dyDescent="0.25">
      <c r="AC2797" s="16" t="str">
        <f t="shared" si="258"/>
        <v/>
      </c>
      <c r="AD2797" s="16" t="str">
        <f t="shared" si="259"/>
        <v/>
      </c>
      <c r="AE2797" s="16" t="str">
        <f t="shared" si="260"/>
        <v/>
      </c>
      <c r="AF2797" s="16" t="str">
        <f t="shared" si="261"/>
        <v/>
      </c>
      <c r="AG2797" s="16" t="str">
        <f t="shared" si="262"/>
        <v/>
      </c>
      <c r="AH2797" s="16">
        <f t="shared" si="263"/>
        <v>0</v>
      </c>
      <c r="AI2797" s="17" t="str">
        <f>IF('Peer Comparison Tool'!$D$12="NR","",IF($C2797='Peer Comparison Tool'!$D$9,COUNT('CECL &lt;50B Database'!$AI$1:AI2796)+1,""))</f>
        <v/>
      </c>
    </row>
    <row r="2798" spans="29:35" x14ac:dyDescent="0.25">
      <c r="AC2798" s="16" t="str">
        <f t="shared" si="258"/>
        <v/>
      </c>
      <c r="AD2798" s="16" t="str">
        <f t="shared" si="259"/>
        <v/>
      </c>
      <c r="AE2798" s="16" t="str">
        <f t="shared" si="260"/>
        <v/>
      </c>
      <c r="AF2798" s="16" t="str">
        <f t="shared" si="261"/>
        <v/>
      </c>
      <c r="AG2798" s="16" t="str">
        <f t="shared" si="262"/>
        <v/>
      </c>
      <c r="AH2798" s="16">
        <f t="shared" si="263"/>
        <v>0</v>
      </c>
      <c r="AI2798" s="17" t="str">
        <f>IF('Peer Comparison Tool'!$D$12="NR","",IF($C2798='Peer Comparison Tool'!$D$9,COUNT('CECL &lt;50B Database'!$AI$1:AI2797)+1,""))</f>
        <v/>
      </c>
    </row>
    <row r="2799" spans="29:35" x14ac:dyDescent="0.25">
      <c r="AC2799" s="16" t="str">
        <f t="shared" si="258"/>
        <v/>
      </c>
      <c r="AD2799" s="16" t="str">
        <f t="shared" si="259"/>
        <v/>
      </c>
      <c r="AE2799" s="16" t="str">
        <f t="shared" si="260"/>
        <v/>
      </c>
      <c r="AF2799" s="16" t="str">
        <f t="shared" si="261"/>
        <v/>
      </c>
      <c r="AG2799" s="16" t="str">
        <f t="shared" si="262"/>
        <v/>
      </c>
      <c r="AH2799" s="16">
        <f t="shared" si="263"/>
        <v>0</v>
      </c>
      <c r="AI2799" s="17" t="str">
        <f>IF('Peer Comparison Tool'!$D$12="NR","",IF($C2799='Peer Comparison Tool'!$D$9,COUNT('CECL &lt;50B Database'!$AI$1:AI2798)+1,""))</f>
        <v/>
      </c>
    </row>
    <row r="2800" spans="29:35" x14ac:dyDescent="0.25">
      <c r="AC2800" s="16" t="str">
        <f t="shared" si="258"/>
        <v/>
      </c>
      <c r="AD2800" s="16" t="str">
        <f t="shared" si="259"/>
        <v/>
      </c>
      <c r="AE2800" s="16" t="str">
        <f t="shared" si="260"/>
        <v/>
      </c>
      <c r="AF2800" s="16" t="str">
        <f t="shared" si="261"/>
        <v/>
      </c>
      <c r="AG2800" s="16" t="str">
        <f t="shared" si="262"/>
        <v/>
      </c>
      <c r="AH2800" s="16">
        <f t="shared" si="263"/>
        <v>0</v>
      </c>
      <c r="AI2800" s="17" t="str">
        <f>IF('Peer Comparison Tool'!$D$12="NR","",IF($C2800='Peer Comparison Tool'!$D$9,COUNT('CECL &lt;50B Database'!$AI$1:AI2799)+1,""))</f>
        <v/>
      </c>
    </row>
    <row r="2801" spans="29:35" x14ac:dyDescent="0.25">
      <c r="AC2801" s="16" t="str">
        <f t="shared" si="258"/>
        <v/>
      </c>
      <c r="AD2801" s="16" t="str">
        <f t="shared" si="259"/>
        <v/>
      </c>
      <c r="AE2801" s="16" t="str">
        <f t="shared" si="260"/>
        <v/>
      </c>
      <c r="AF2801" s="16" t="str">
        <f t="shared" si="261"/>
        <v/>
      </c>
      <c r="AG2801" s="16" t="str">
        <f t="shared" si="262"/>
        <v/>
      </c>
      <c r="AH2801" s="16">
        <f t="shared" si="263"/>
        <v>0</v>
      </c>
      <c r="AI2801" s="17" t="str">
        <f>IF('Peer Comparison Tool'!$D$12="NR","",IF($C2801='Peer Comparison Tool'!$D$9,COUNT('CECL &lt;50B Database'!$AI$1:AI2800)+1,""))</f>
        <v/>
      </c>
    </row>
    <row r="2802" spans="29:35" x14ac:dyDescent="0.25">
      <c r="AC2802" s="16" t="str">
        <f t="shared" si="258"/>
        <v/>
      </c>
      <c r="AD2802" s="16" t="str">
        <f t="shared" si="259"/>
        <v/>
      </c>
      <c r="AE2802" s="16" t="str">
        <f t="shared" si="260"/>
        <v/>
      </c>
      <c r="AF2802" s="16" t="str">
        <f t="shared" si="261"/>
        <v/>
      </c>
      <c r="AG2802" s="16" t="str">
        <f t="shared" si="262"/>
        <v/>
      </c>
      <c r="AH2802" s="16">
        <f t="shared" si="263"/>
        <v>0</v>
      </c>
      <c r="AI2802" s="17" t="str">
        <f>IF('Peer Comparison Tool'!$D$12="NR","",IF($C2802='Peer Comparison Tool'!$D$9,COUNT('CECL &lt;50B Database'!$AI$1:AI2801)+1,""))</f>
        <v/>
      </c>
    </row>
    <row r="2803" spans="29:35" x14ac:dyDescent="0.25">
      <c r="AC2803" s="16" t="str">
        <f t="shared" si="258"/>
        <v/>
      </c>
      <c r="AD2803" s="16" t="str">
        <f t="shared" si="259"/>
        <v/>
      </c>
      <c r="AE2803" s="16" t="str">
        <f t="shared" si="260"/>
        <v/>
      </c>
      <c r="AF2803" s="16" t="str">
        <f t="shared" si="261"/>
        <v/>
      </c>
      <c r="AG2803" s="16" t="str">
        <f t="shared" si="262"/>
        <v/>
      </c>
      <c r="AH2803" s="16">
        <f t="shared" si="263"/>
        <v>0</v>
      </c>
      <c r="AI2803" s="17" t="str">
        <f>IF('Peer Comparison Tool'!$D$12="NR","",IF($C2803='Peer Comparison Tool'!$D$9,COUNT('CECL &lt;50B Database'!$AI$1:AI2802)+1,""))</f>
        <v/>
      </c>
    </row>
    <row r="2804" spans="29:35" x14ac:dyDescent="0.25">
      <c r="AC2804" s="16" t="str">
        <f t="shared" si="258"/>
        <v/>
      </c>
      <c r="AD2804" s="16" t="str">
        <f t="shared" si="259"/>
        <v/>
      </c>
      <c r="AE2804" s="16" t="str">
        <f t="shared" si="260"/>
        <v/>
      </c>
      <c r="AF2804" s="16" t="str">
        <f t="shared" si="261"/>
        <v/>
      </c>
      <c r="AG2804" s="16" t="str">
        <f t="shared" si="262"/>
        <v/>
      </c>
      <c r="AH2804" s="16">
        <f t="shared" si="263"/>
        <v>0</v>
      </c>
      <c r="AI2804" s="17" t="str">
        <f>IF('Peer Comparison Tool'!$D$12="NR","",IF($C2804='Peer Comparison Tool'!$D$9,COUNT('CECL &lt;50B Database'!$AI$1:AI2803)+1,""))</f>
        <v/>
      </c>
    </row>
    <row r="2805" spans="29:35" x14ac:dyDescent="0.25">
      <c r="AC2805" s="16" t="str">
        <f t="shared" si="258"/>
        <v/>
      </c>
      <c r="AD2805" s="16" t="str">
        <f t="shared" si="259"/>
        <v/>
      </c>
      <c r="AE2805" s="16" t="str">
        <f t="shared" si="260"/>
        <v/>
      </c>
      <c r="AF2805" s="16" t="str">
        <f t="shared" si="261"/>
        <v/>
      </c>
      <c r="AG2805" s="16" t="str">
        <f t="shared" si="262"/>
        <v/>
      </c>
      <c r="AH2805" s="16">
        <f t="shared" si="263"/>
        <v>0</v>
      </c>
      <c r="AI2805" s="17" t="str">
        <f>IF('Peer Comparison Tool'!$D$12="NR","",IF($C2805='Peer Comparison Tool'!$D$9,COUNT('CECL &lt;50B Database'!$AI$1:AI2804)+1,""))</f>
        <v/>
      </c>
    </row>
    <row r="2806" spans="29:35" x14ac:dyDescent="0.25">
      <c r="AC2806" s="16" t="str">
        <f t="shared" si="258"/>
        <v/>
      </c>
      <c r="AD2806" s="16" t="str">
        <f t="shared" si="259"/>
        <v/>
      </c>
      <c r="AE2806" s="16" t="str">
        <f t="shared" si="260"/>
        <v/>
      </c>
      <c r="AF2806" s="16" t="str">
        <f t="shared" si="261"/>
        <v/>
      </c>
      <c r="AG2806" s="16" t="str">
        <f t="shared" si="262"/>
        <v/>
      </c>
      <c r="AH2806" s="16">
        <f t="shared" si="263"/>
        <v>0</v>
      </c>
      <c r="AI2806" s="17" t="str">
        <f>IF('Peer Comparison Tool'!$D$12="NR","",IF($C2806='Peer Comparison Tool'!$D$9,COUNT('CECL &lt;50B Database'!$AI$1:AI2805)+1,""))</f>
        <v/>
      </c>
    </row>
    <row r="2807" spans="29:35" x14ac:dyDescent="0.25">
      <c r="AC2807" s="16" t="str">
        <f t="shared" si="258"/>
        <v/>
      </c>
      <c r="AD2807" s="16" t="str">
        <f t="shared" si="259"/>
        <v/>
      </c>
      <c r="AE2807" s="16" t="str">
        <f t="shared" si="260"/>
        <v/>
      </c>
      <c r="AF2807" s="16" t="str">
        <f t="shared" si="261"/>
        <v/>
      </c>
      <c r="AG2807" s="16" t="str">
        <f t="shared" si="262"/>
        <v/>
      </c>
      <c r="AH2807" s="16">
        <f t="shared" si="263"/>
        <v>0</v>
      </c>
      <c r="AI2807" s="17" t="str">
        <f>IF('Peer Comparison Tool'!$D$12="NR","",IF($C2807='Peer Comparison Tool'!$D$9,COUNT('CECL &lt;50B Database'!$AI$1:AI2806)+1,""))</f>
        <v/>
      </c>
    </row>
    <row r="2808" spans="29:35" x14ac:dyDescent="0.25">
      <c r="AC2808" s="16" t="str">
        <f t="shared" si="258"/>
        <v/>
      </c>
      <c r="AD2808" s="16" t="str">
        <f t="shared" si="259"/>
        <v/>
      </c>
      <c r="AE2808" s="16" t="str">
        <f t="shared" si="260"/>
        <v/>
      </c>
      <c r="AF2808" s="16" t="str">
        <f t="shared" si="261"/>
        <v/>
      </c>
      <c r="AG2808" s="16" t="str">
        <f t="shared" si="262"/>
        <v/>
      </c>
      <c r="AH2808" s="16">
        <f t="shared" si="263"/>
        <v>0</v>
      </c>
      <c r="AI2808" s="17" t="str">
        <f>IF('Peer Comparison Tool'!$D$12="NR","",IF($C2808='Peer Comparison Tool'!$D$9,COUNT('CECL &lt;50B Database'!$AI$1:AI2807)+1,""))</f>
        <v/>
      </c>
    </row>
    <row r="2809" spans="29:35" x14ac:dyDescent="0.25">
      <c r="AC2809" s="16" t="str">
        <f t="shared" si="258"/>
        <v/>
      </c>
      <c r="AD2809" s="16" t="str">
        <f t="shared" si="259"/>
        <v/>
      </c>
      <c r="AE2809" s="16" t="str">
        <f t="shared" si="260"/>
        <v/>
      </c>
      <c r="AF2809" s="16" t="str">
        <f t="shared" si="261"/>
        <v/>
      </c>
      <c r="AG2809" s="16" t="str">
        <f t="shared" si="262"/>
        <v/>
      </c>
      <c r="AH2809" s="16">
        <f t="shared" si="263"/>
        <v>0</v>
      </c>
      <c r="AI2809" s="17" t="str">
        <f>IF('Peer Comparison Tool'!$D$12="NR","",IF($C2809='Peer Comparison Tool'!$D$9,COUNT('CECL &lt;50B Database'!$AI$1:AI2808)+1,""))</f>
        <v/>
      </c>
    </row>
    <row r="2810" spans="29:35" x14ac:dyDescent="0.25">
      <c r="AC2810" s="16" t="str">
        <f t="shared" si="258"/>
        <v/>
      </c>
      <c r="AD2810" s="16" t="str">
        <f t="shared" si="259"/>
        <v/>
      </c>
      <c r="AE2810" s="16" t="str">
        <f t="shared" si="260"/>
        <v/>
      </c>
      <c r="AF2810" s="16" t="str">
        <f t="shared" si="261"/>
        <v/>
      </c>
      <c r="AG2810" s="16" t="str">
        <f t="shared" si="262"/>
        <v/>
      </c>
      <c r="AH2810" s="16">
        <f t="shared" si="263"/>
        <v>0</v>
      </c>
      <c r="AI2810" s="17" t="str">
        <f>IF('Peer Comparison Tool'!$D$12="NR","",IF($C2810='Peer Comparison Tool'!$D$9,COUNT('CECL &lt;50B Database'!$AI$1:AI2809)+1,""))</f>
        <v/>
      </c>
    </row>
    <row r="2811" spans="29:35" x14ac:dyDescent="0.25">
      <c r="AC2811" s="16" t="str">
        <f t="shared" si="258"/>
        <v/>
      </c>
      <c r="AD2811" s="16" t="str">
        <f t="shared" si="259"/>
        <v/>
      </c>
      <c r="AE2811" s="16" t="str">
        <f t="shared" si="260"/>
        <v/>
      </c>
      <c r="AF2811" s="16" t="str">
        <f t="shared" si="261"/>
        <v/>
      </c>
      <c r="AG2811" s="16" t="str">
        <f t="shared" si="262"/>
        <v/>
      </c>
      <c r="AH2811" s="16">
        <f t="shared" si="263"/>
        <v>0</v>
      </c>
      <c r="AI2811" s="17" t="str">
        <f>IF('Peer Comparison Tool'!$D$12="NR","",IF($C2811='Peer Comparison Tool'!$D$9,COUNT('CECL &lt;50B Database'!$AI$1:AI2810)+1,""))</f>
        <v/>
      </c>
    </row>
    <row r="2812" spans="29:35" x14ac:dyDescent="0.25">
      <c r="AC2812" s="16" t="str">
        <f t="shared" si="258"/>
        <v/>
      </c>
      <c r="AD2812" s="16" t="str">
        <f t="shared" si="259"/>
        <v/>
      </c>
      <c r="AE2812" s="16" t="str">
        <f t="shared" si="260"/>
        <v/>
      </c>
      <c r="AF2812" s="16" t="str">
        <f t="shared" si="261"/>
        <v/>
      </c>
      <c r="AG2812" s="16" t="str">
        <f t="shared" si="262"/>
        <v/>
      </c>
      <c r="AH2812" s="16">
        <f t="shared" si="263"/>
        <v>0</v>
      </c>
      <c r="AI2812" s="17" t="str">
        <f>IF('Peer Comparison Tool'!$D$12="NR","",IF($C2812='Peer Comparison Tool'!$D$9,COUNT('CECL &lt;50B Database'!$AI$1:AI2811)+1,""))</f>
        <v/>
      </c>
    </row>
    <row r="2813" spans="29:35" x14ac:dyDescent="0.25">
      <c r="AC2813" s="16" t="str">
        <f t="shared" si="258"/>
        <v/>
      </c>
      <c r="AD2813" s="16" t="str">
        <f t="shared" si="259"/>
        <v/>
      </c>
      <c r="AE2813" s="16" t="str">
        <f t="shared" si="260"/>
        <v/>
      </c>
      <c r="AF2813" s="16" t="str">
        <f t="shared" si="261"/>
        <v/>
      </c>
      <c r="AG2813" s="16" t="str">
        <f t="shared" si="262"/>
        <v/>
      </c>
      <c r="AH2813" s="16">
        <f t="shared" si="263"/>
        <v>0</v>
      </c>
      <c r="AI2813" s="17" t="str">
        <f>IF('Peer Comparison Tool'!$D$12="NR","",IF($C2813='Peer Comparison Tool'!$D$9,COUNT('CECL &lt;50B Database'!$AI$1:AI2812)+1,""))</f>
        <v/>
      </c>
    </row>
    <row r="2814" spans="29:35" x14ac:dyDescent="0.25">
      <c r="AC2814" s="16" t="str">
        <f t="shared" si="258"/>
        <v/>
      </c>
      <c r="AD2814" s="16" t="str">
        <f t="shared" si="259"/>
        <v/>
      </c>
      <c r="AE2814" s="16" t="str">
        <f t="shared" si="260"/>
        <v/>
      </c>
      <c r="AF2814" s="16" t="str">
        <f t="shared" si="261"/>
        <v/>
      </c>
      <c r="AG2814" s="16" t="str">
        <f t="shared" si="262"/>
        <v/>
      </c>
      <c r="AH2814" s="16">
        <f t="shared" si="263"/>
        <v>0</v>
      </c>
      <c r="AI2814" s="17" t="str">
        <f>IF('Peer Comparison Tool'!$D$12="NR","",IF($C2814='Peer Comparison Tool'!$D$9,COUNT('CECL &lt;50B Database'!$AI$1:AI2813)+1,""))</f>
        <v/>
      </c>
    </row>
    <row r="2815" spans="29:35" x14ac:dyDescent="0.25">
      <c r="AC2815" s="16" t="str">
        <f t="shared" si="258"/>
        <v/>
      </c>
      <c r="AD2815" s="16" t="str">
        <f t="shared" si="259"/>
        <v/>
      </c>
      <c r="AE2815" s="16" t="str">
        <f t="shared" si="260"/>
        <v/>
      </c>
      <c r="AF2815" s="16" t="str">
        <f t="shared" si="261"/>
        <v/>
      </c>
      <c r="AG2815" s="16" t="str">
        <f t="shared" si="262"/>
        <v/>
      </c>
      <c r="AH2815" s="16">
        <f t="shared" si="263"/>
        <v>0</v>
      </c>
      <c r="AI2815" s="17" t="str">
        <f>IF('Peer Comparison Tool'!$D$12="NR","",IF($C2815='Peer Comparison Tool'!$D$9,COUNT('CECL &lt;50B Database'!$AI$1:AI2814)+1,""))</f>
        <v/>
      </c>
    </row>
    <row r="2816" spans="29:35" x14ac:dyDescent="0.25">
      <c r="AC2816" s="16" t="str">
        <f t="shared" si="258"/>
        <v/>
      </c>
      <c r="AD2816" s="16" t="str">
        <f t="shared" si="259"/>
        <v/>
      </c>
      <c r="AE2816" s="16" t="str">
        <f t="shared" si="260"/>
        <v/>
      </c>
      <c r="AF2816" s="16" t="str">
        <f t="shared" si="261"/>
        <v/>
      </c>
      <c r="AG2816" s="16" t="str">
        <f t="shared" si="262"/>
        <v/>
      </c>
      <c r="AH2816" s="16">
        <f t="shared" si="263"/>
        <v>0</v>
      </c>
      <c r="AI2816" s="17" t="str">
        <f>IF('Peer Comparison Tool'!$D$12="NR","",IF($C2816='Peer Comparison Tool'!$D$9,COUNT('CECL &lt;50B Database'!$AI$1:AI2815)+1,""))</f>
        <v/>
      </c>
    </row>
    <row r="2817" spans="29:35" x14ac:dyDescent="0.25">
      <c r="AC2817" s="16" t="str">
        <f t="shared" si="258"/>
        <v/>
      </c>
      <c r="AD2817" s="16" t="str">
        <f t="shared" si="259"/>
        <v/>
      </c>
      <c r="AE2817" s="16" t="str">
        <f t="shared" si="260"/>
        <v/>
      </c>
      <c r="AF2817" s="16" t="str">
        <f t="shared" si="261"/>
        <v/>
      </c>
      <c r="AG2817" s="16" t="str">
        <f t="shared" si="262"/>
        <v/>
      </c>
      <c r="AH2817" s="16">
        <f t="shared" si="263"/>
        <v>0</v>
      </c>
      <c r="AI2817" s="17" t="str">
        <f>IF('Peer Comparison Tool'!$D$12="NR","",IF($C2817='Peer Comparison Tool'!$D$9,COUNT('CECL &lt;50B Database'!$AI$1:AI2816)+1,""))</f>
        <v/>
      </c>
    </row>
    <row r="2818" spans="29:35" x14ac:dyDescent="0.25">
      <c r="AC2818" s="16" t="str">
        <f t="shared" si="258"/>
        <v/>
      </c>
      <c r="AD2818" s="16" t="str">
        <f t="shared" si="259"/>
        <v/>
      </c>
      <c r="AE2818" s="16" t="str">
        <f t="shared" si="260"/>
        <v/>
      </c>
      <c r="AF2818" s="16" t="str">
        <f t="shared" si="261"/>
        <v/>
      </c>
      <c r="AG2818" s="16" t="str">
        <f t="shared" si="262"/>
        <v/>
      </c>
      <c r="AH2818" s="16">
        <f t="shared" si="263"/>
        <v>0</v>
      </c>
      <c r="AI2818" s="17" t="str">
        <f>IF('Peer Comparison Tool'!$D$12="NR","",IF($C2818='Peer Comparison Tool'!$D$9,COUNT('CECL &lt;50B Database'!$AI$1:AI2817)+1,""))</f>
        <v/>
      </c>
    </row>
    <row r="2819" spans="29:35" x14ac:dyDescent="0.25">
      <c r="AC2819" s="16" t="str">
        <f t="shared" ref="AC2819:AC2882" si="264">IF(AND($G2819&gt;=10000000,$G2819&lt;50000000),$K2819,"")</f>
        <v/>
      </c>
      <c r="AD2819" s="16" t="str">
        <f t="shared" ref="AD2819:AD2882" si="265">IF(AND($G2819&gt;=5000000,$G2819&lt;9999999),$K2819,"")</f>
        <v/>
      </c>
      <c r="AE2819" s="16" t="str">
        <f t="shared" ref="AE2819:AE2882" si="266">IF(AND($G2819&gt;=1000000,$G2819&lt;4999999),$K2819,"")</f>
        <v/>
      </c>
      <c r="AF2819" s="16" t="str">
        <f t="shared" ref="AF2819:AF2882" si="267">IF(AND($G2819&gt;=500000,$G2819&lt;999999),$K2819,"")</f>
        <v/>
      </c>
      <c r="AG2819" s="16" t="str">
        <f t="shared" ref="AG2819:AG2882" si="268">IF(AND($G2819&gt;=100000,$G2819&lt;499999),$K2819,"")</f>
        <v/>
      </c>
      <c r="AH2819" s="16">
        <f t="shared" ref="AH2819:AH2882" si="269">IF(AND($G2819&gt;=0,$G2819&lt;99999),$K2819,"")</f>
        <v>0</v>
      </c>
      <c r="AI2819" s="17" t="str">
        <f>IF('Peer Comparison Tool'!$D$12="NR","",IF($C2819='Peer Comparison Tool'!$D$9,COUNT('CECL &lt;50B Database'!$AI$1:AI2818)+1,""))</f>
        <v/>
      </c>
    </row>
    <row r="2820" spans="29:35" x14ac:dyDescent="0.25">
      <c r="AC2820" s="16" t="str">
        <f t="shared" si="264"/>
        <v/>
      </c>
      <c r="AD2820" s="16" t="str">
        <f t="shared" si="265"/>
        <v/>
      </c>
      <c r="AE2820" s="16" t="str">
        <f t="shared" si="266"/>
        <v/>
      </c>
      <c r="AF2820" s="16" t="str">
        <f t="shared" si="267"/>
        <v/>
      </c>
      <c r="AG2820" s="16" t="str">
        <f t="shared" si="268"/>
        <v/>
      </c>
      <c r="AH2820" s="16">
        <f t="shared" si="269"/>
        <v>0</v>
      </c>
      <c r="AI2820" s="17" t="str">
        <f>IF('Peer Comparison Tool'!$D$12="NR","",IF($C2820='Peer Comparison Tool'!$D$9,COUNT('CECL &lt;50B Database'!$AI$1:AI2819)+1,""))</f>
        <v/>
      </c>
    </row>
    <row r="2821" spans="29:35" x14ac:dyDescent="0.25">
      <c r="AC2821" s="16" t="str">
        <f t="shared" si="264"/>
        <v/>
      </c>
      <c r="AD2821" s="16" t="str">
        <f t="shared" si="265"/>
        <v/>
      </c>
      <c r="AE2821" s="16" t="str">
        <f t="shared" si="266"/>
        <v/>
      </c>
      <c r="AF2821" s="16" t="str">
        <f t="shared" si="267"/>
        <v/>
      </c>
      <c r="AG2821" s="16" t="str">
        <f t="shared" si="268"/>
        <v/>
      </c>
      <c r="AH2821" s="16">
        <f t="shared" si="269"/>
        <v>0</v>
      </c>
      <c r="AI2821" s="17" t="str">
        <f>IF('Peer Comparison Tool'!$D$12="NR","",IF($C2821='Peer Comparison Tool'!$D$9,COUNT('CECL &lt;50B Database'!$AI$1:AI2820)+1,""))</f>
        <v/>
      </c>
    </row>
    <row r="2822" spans="29:35" x14ac:dyDescent="0.25">
      <c r="AC2822" s="16" t="str">
        <f t="shared" si="264"/>
        <v/>
      </c>
      <c r="AD2822" s="16" t="str">
        <f t="shared" si="265"/>
        <v/>
      </c>
      <c r="AE2822" s="16" t="str">
        <f t="shared" si="266"/>
        <v/>
      </c>
      <c r="AF2822" s="16" t="str">
        <f t="shared" si="267"/>
        <v/>
      </c>
      <c r="AG2822" s="16" t="str">
        <f t="shared" si="268"/>
        <v/>
      </c>
      <c r="AH2822" s="16">
        <f t="shared" si="269"/>
        <v>0</v>
      </c>
      <c r="AI2822" s="17" t="str">
        <f>IF('Peer Comparison Tool'!$D$12="NR","",IF($C2822='Peer Comparison Tool'!$D$9,COUNT('CECL &lt;50B Database'!$AI$1:AI2821)+1,""))</f>
        <v/>
      </c>
    </row>
    <row r="2823" spans="29:35" x14ac:dyDescent="0.25">
      <c r="AC2823" s="16" t="str">
        <f t="shared" si="264"/>
        <v/>
      </c>
      <c r="AD2823" s="16" t="str">
        <f t="shared" si="265"/>
        <v/>
      </c>
      <c r="AE2823" s="16" t="str">
        <f t="shared" si="266"/>
        <v/>
      </c>
      <c r="AF2823" s="16" t="str">
        <f t="shared" si="267"/>
        <v/>
      </c>
      <c r="AG2823" s="16" t="str">
        <f t="shared" si="268"/>
        <v/>
      </c>
      <c r="AH2823" s="16">
        <f t="shared" si="269"/>
        <v>0</v>
      </c>
      <c r="AI2823" s="17" t="str">
        <f>IF('Peer Comparison Tool'!$D$12="NR","",IF($C2823='Peer Comparison Tool'!$D$9,COUNT('CECL &lt;50B Database'!$AI$1:AI2822)+1,""))</f>
        <v/>
      </c>
    </row>
    <row r="2824" spans="29:35" x14ac:dyDescent="0.25">
      <c r="AC2824" s="16" t="str">
        <f t="shared" si="264"/>
        <v/>
      </c>
      <c r="AD2824" s="16" t="str">
        <f t="shared" si="265"/>
        <v/>
      </c>
      <c r="AE2824" s="16" t="str">
        <f t="shared" si="266"/>
        <v/>
      </c>
      <c r="AF2824" s="16" t="str">
        <f t="shared" si="267"/>
        <v/>
      </c>
      <c r="AG2824" s="16" t="str">
        <f t="shared" si="268"/>
        <v/>
      </c>
      <c r="AH2824" s="16">
        <f t="shared" si="269"/>
        <v>0</v>
      </c>
      <c r="AI2824" s="17" t="str">
        <f>IF('Peer Comparison Tool'!$D$12="NR","",IF($C2824='Peer Comparison Tool'!$D$9,COUNT('CECL &lt;50B Database'!$AI$1:AI2823)+1,""))</f>
        <v/>
      </c>
    </row>
    <row r="2825" spans="29:35" x14ac:dyDescent="0.25">
      <c r="AC2825" s="16" t="str">
        <f t="shared" si="264"/>
        <v/>
      </c>
      <c r="AD2825" s="16" t="str">
        <f t="shared" si="265"/>
        <v/>
      </c>
      <c r="AE2825" s="16" t="str">
        <f t="shared" si="266"/>
        <v/>
      </c>
      <c r="AF2825" s="16" t="str">
        <f t="shared" si="267"/>
        <v/>
      </c>
      <c r="AG2825" s="16" t="str">
        <f t="shared" si="268"/>
        <v/>
      </c>
      <c r="AH2825" s="16">
        <f t="shared" si="269"/>
        <v>0</v>
      </c>
      <c r="AI2825" s="17" t="str">
        <f>IF('Peer Comparison Tool'!$D$12="NR","",IF($C2825='Peer Comparison Tool'!$D$9,COUNT('CECL &lt;50B Database'!$AI$1:AI2824)+1,""))</f>
        <v/>
      </c>
    </row>
    <row r="2826" spans="29:35" x14ac:dyDescent="0.25">
      <c r="AC2826" s="16" t="str">
        <f t="shared" si="264"/>
        <v/>
      </c>
      <c r="AD2826" s="16" t="str">
        <f t="shared" si="265"/>
        <v/>
      </c>
      <c r="AE2826" s="16" t="str">
        <f t="shared" si="266"/>
        <v/>
      </c>
      <c r="AF2826" s="16" t="str">
        <f t="shared" si="267"/>
        <v/>
      </c>
      <c r="AG2826" s="16" t="str">
        <f t="shared" si="268"/>
        <v/>
      </c>
      <c r="AH2826" s="16">
        <f t="shared" si="269"/>
        <v>0</v>
      </c>
      <c r="AI2826" s="17" t="str">
        <f>IF('Peer Comparison Tool'!$D$12="NR","",IF($C2826='Peer Comparison Tool'!$D$9,COUNT('CECL &lt;50B Database'!$AI$1:AI2825)+1,""))</f>
        <v/>
      </c>
    </row>
    <row r="2827" spans="29:35" x14ac:dyDescent="0.25">
      <c r="AC2827" s="16" t="str">
        <f t="shared" si="264"/>
        <v/>
      </c>
      <c r="AD2827" s="16" t="str">
        <f t="shared" si="265"/>
        <v/>
      </c>
      <c r="AE2827" s="16" t="str">
        <f t="shared" si="266"/>
        <v/>
      </c>
      <c r="AF2827" s="16" t="str">
        <f t="shared" si="267"/>
        <v/>
      </c>
      <c r="AG2827" s="16" t="str">
        <f t="shared" si="268"/>
        <v/>
      </c>
      <c r="AH2827" s="16">
        <f t="shared" si="269"/>
        <v>0</v>
      </c>
      <c r="AI2827" s="17" t="str">
        <f>IF('Peer Comparison Tool'!$D$12="NR","",IF($C2827='Peer Comparison Tool'!$D$9,COUNT('CECL &lt;50B Database'!$AI$1:AI2826)+1,""))</f>
        <v/>
      </c>
    </row>
    <row r="2828" spans="29:35" x14ac:dyDescent="0.25">
      <c r="AC2828" s="16" t="str">
        <f t="shared" si="264"/>
        <v/>
      </c>
      <c r="AD2828" s="16" t="str">
        <f t="shared" si="265"/>
        <v/>
      </c>
      <c r="AE2828" s="16" t="str">
        <f t="shared" si="266"/>
        <v/>
      </c>
      <c r="AF2828" s="16" t="str">
        <f t="shared" si="267"/>
        <v/>
      </c>
      <c r="AG2828" s="16" t="str">
        <f t="shared" si="268"/>
        <v/>
      </c>
      <c r="AH2828" s="16">
        <f t="shared" si="269"/>
        <v>0</v>
      </c>
      <c r="AI2828" s="17" t="str">
        <f>IF('Peer Comparison Tool'!$D$12="NR","",IF($C2828='Peer Comparison Tool'!$D$9,COUNT('CECL &lt;50B Database'!$AI$1:AI2827)+1,""))</f>
        <v/>
      </c>
    </row>
    <row r="2829" spans="29:35" x14ac:dyDescent="0.25">
      <c r="AC2829" s="16" t="str">
        <f t="shared" si="264"/>
        <v/>
      </c>
      <c r="AD2829" s="16" t="str">
        <f t="shared" si="265"/>
        <v/>
      </c>
      <c r="AE2829" s="16" t="str">
        <f t="shared" si="266"/>
        <v/>
      </c>
      <c r="AF2829" s="16" t="str">
        <f t="shared" si="267"/>
        <v/>
      </c>
      <c r="AG2829" s="16" t="str">
        <f t="shared" si="268"/>
        <v/>
      </c>
      <c r="AH2829" s="16">
        <f t="shared" si="269"/>
        <v>0</v>
      </c>
      <c r="AI2829" s="17" t="str">
        <f>IF('Peer Comparison Tool'!$D$12="NR","",IF($C2829='Peer Comparison Tool'!$D$9,COUNT('CECL &lt;50B Database'!$AI$1:AI2828)+1,""))</f>
        <v/>
      </c>
    </row>
    <row r="2830" spans="29:35" x14ac:dyDescent="0.25">
      <c r="AC2830" s="16" t="str">
        <f t="shared" si="264"/>
        <v/>
      </c>
      <c r="AD2830" s="16" t="str">
        <f t="shared" si="265"/>
        <v/>
      </c>
      <c r="AE2830" s="16" t="str">
        <f t="shared" si="266"/>
        <v/>
      </c>
      <c r="AF2830" s="16" t="str">
        <f t="shared" si="267"/>
        <v/>
      </c>
      <c r="AG2830" s="16" t="str">
        <f t="shared" si="268"/>
        <v/>
      </c>
      <c r="AH2830" s="16">
        <f t="shared" si="269"/>
        <v>0</v>
      </c>
      <c r="AI2830" s="17" t="str">
        <f>IF('Peer Comparison Tool'!$D$12="NR","",IF($C2830='Peer Comparison Tool'!$D$9,COUNT('CECL &lt;50B Database'!$AI$1:AI2829)+1,""))</f>
        <v/>
      </c>
    </row>
    <row r="2831" spans="29:35" x14ac:dyDescent="0.25">
      <c r="AC2831" s="16" t="str">
        <f t="shared" si="264"/>
        <v/>
      </c>
      <c r="AD2831" s="16" t="str">
        <f t="shared" si="265"/>
        <v/>
      </c>
      <c r="AE2831" s="16" t="str">
        <f t="shared" si="266"/>
        <v/>
      </c>
      <c r="AF2831" s="16" t="str">
        <f t="shared" si="267"/>
        <v/>
      </c>
      <c r="AG2831" s="16" t="str">
        <f t="shared" si="268"/>
        <v/>
      </c>
      <c r="AH2831" s="16">
        <f t="shared" si="269"/>
        <v>0</v>
      </c>
      <c r="AI2831" s="17" t="str">
        <f>IF('Peer Comparison Tool'!$D$12="NR","",IF($C2831='Peer Comparison Tool'!$D$9,COUNT('CECL &lt;50B Database'!$AI$1:AI2830)+1,""))</f>
        <v/>
      </c>
    </row>
    <row r="2832" spans="29:35" x14ac:dyDescent="0.25">
      <c r="AC2832" s="16" t="str">
        <f t="shared" si="264"/>
        <v/>
      </c>
      <c r="AD2832" s="16" t="str">
        <f t="shared" si="265"/>
        <v/>
      </c>
      <c r="AE2832" s="16" t="str">
        <f t="shared" si="266"/>
        <v/>
      </c>
      <c r="AF2832" s="16" t="str">
        <f t="shared" si="267"/>
        <v/>
      </c>
      <c r="AG2832" s="16" t="str">
        <f t="shared" si="268"/>
        <v/>
      </c>
      <c r="AH2832" s="16">
        <f t="shared" si="269"/>
        <v>0</v>
      </c>
      <c r="AI2832" s="17" t="str">
        <f>IF('Peer Comparison Tool'!$D$12="NR","",IF($C2832='Peer Comparison Tool'!$D$9,COUNT('CECL &lt;50B Database'!$AI$1:AI2831)+1,""))</f>
        <v/>
      </c>
    </row>
    <row r="2833" spans="29:35" x14ac:dyDescent="0.25">
      <c r="AC2833" s="16" t="str">
        <f t="shared" si="264"/>
        <v/>
      </c>
      <c r="AD2833" s="16" t="str">
        <f t="shared" si="265"/>
        <v/>
      </c>
      <c r="AE2833" s="16" t="str">
        <f t="shared" si="266"/>
        <v/>
      </c>
      <c r="AF2833" s="16" t="str">
        <f t="shared" si="267"/>
        <v/>
      </c>
      <c r="AG2833" s="16" t="str">
        <f t="shared" si="268"/>
        <v/>
      </c>
      <c r="AH2833" s="16">
        <f t="shared" si="269"/>
        <v>0</v>
      </c>
      <c r="AI2833" s="17" t="str">
        <f>IF('Peer Comparison Tool'!$D$12="NR","",IF($C2833='Peer Comparison Tool'!$D$9,COUNT('CECL &lt;50B Database'!$AI$1:AI2832)+1,""))</f>
        <v/>
      </c>
    </row>
    <row r="2834" spans="29:35" x14ac:dyDescent="0.25">
      <c r="AC2834" s="16" t="str">
        <f t="shared" si="264"/>
        <v/>
      </c>
      <c r="AD2834" s="16" t="str">
        <f t="shared" si="265"/>
        <v/>
      </c>
      <c r="AE2834" s="16" t="str">
        <f t="shared" si="266"/>
        <v/>
      </c>
      <c r="AF2834" s="16" t="str">
        <f t="shared" si="267"/>
        <v/>
      </c>
      <c r="AG2834" s="16" t="str">
        <f t="shared" si="268"/>
        <v/>
      </c>
      <c r="AH2834" s="16">
        <f t="shared" si="269"/>
        <v>0</v>
      </c>
      <c r="AI2834" s="17" t="str">
        <f>IF('Peer Comparison Tool'!$D$12="NR","",IF($C2834='Peer Comparison Tool'!$D$9,COUNT('CECL &lt;50B Database'!$AI$1:AI2833)+1,""))</f>
        <v/>
      </c>
    </row>
    <row r="2835" spans="29:35" x14ac:dyDescent="0.25">
      <c r="AC2835" s="16" t="str">
        <f t="shared" si="264"/>
        <v/>
      </c>
      <c r="AD2835" s="16" t="str">
        <f t="shared" si="265"/>
        <v/>
      </c>
      <c r="AE2835" s="16" t="str">
        <f t="shared" si="266"/>
        <v/>
      </c>
      <c r="AF2835" s="16" t="str">
        <f t="shared" si="267"/>
        <v/>
      </c>
      <c r="AG2835" s="16" t="str">
        <f t="shared" si="268"/>
        <v/>
      </c>
      <c r="AH2835" s="16">
        <f t="shared" si="269"/>
        <v>0</v>
      </c>
      <c r="AI2835" s="17" t="str">
        <f>IF('Peer Comparison Tool'!$D$12="NR","",IF($C2835='Peer Comparison Tool'!$D$9,COUNT('CECL &lt;50B Database'!$AI$1:AI2834)+1,""))</f>
        <v/>
      </c>
    </row>
    <row r="2836" spans="29:35" x14ac:dyDescent="0.25">
      <c r="AC2836" s="16" t="str">
        <f t="shared" si="264"/>
        <v/>
      </c>
      <c r="AD2836" s="16" t="str">
        <f t="shared" si="265"/>
        <v/>
      </c>
      <c r="AE2836" s="16" t="str">
        <f t="shared" si="266"/>
        <v/>
      </c>
      <c r="AF2836" s="16" t="str">
        <f t="shared" si="267"/>
        <v/>
      </c>
      <c r="AG2836" s="16" t="str">
        <f t="shared" si="268"/>
        <v/>
      </c>
      <c r="AH2836" s="16">
        <f t="shared" si="269"/>
        <v>0</v>
      </c>
      <c r="AI2836" s="17" t="str">
        <f>IF('Peer Comparison Tool'!$D$12="NR","",IF($C2836='Peer Comparison Tool'!$D$9,COUNT('CECL &lt;50B Database'!$AI$1:AI2835)+1,""))</f>
        <v/>
      </c>
    </row>
    <row r="2837" spans="29:35" x14ac:dyDescent="0.25">
      <c r="AC2837" s="16" t="str">
        <f t="shared" si="264"/>
        <v/>
      </c>
      <c r="AD2837" s="16" t="str">
        <f t="shared" si="265"/>
        <v/>
      </c>
      <c r="AE2837" s="16" t="str">
        <f t="shared" si="266"/>
        <v/>
      </c>
      <c r="AF2837" s="16" t="str">
        <f t="shared" si="267"/>
        <v/>
      </c>
      <c r="AG2837" s="16" t="str">
        <f t="shared" si="268"/>
        <v/>
      </c>
      <c r="AH2837" s="16">
        <f t="shared" si="269"/>
        <v>0</v>
      </c>
      <c r="AI2837" s="17" t="str">
        <f>IF('Peer Comparison Tool'!$D$12="NR","",IF($C2837='Peer Comparison Tool'!$D$9,COUNT('CECL &lt;50B Database'!$AI$1:AI2836)+1,""))</f>
        <v/>
      </c>
    </row>
    <row r="2838" spans="29:35" x14ac:dyDescent="0.25">
      <c r="AC2838" s="16" t="str">
        <f t="shared" si="264"/>
        <v/>
      </c>
      <c r="AD2838" s="16" t="str">
        <f t="shared" si="265"/>
        <v/>
      </c>
      <c r="AE2838" s="16" t="str">
        <f t="shared" si="266"/>
        <v/>
      </c>
      <c r="AF2838" s="16" t="str">
        <f t="shared" si="267"/>
        <v/>
      </c>
      <c r="AG2838" s="16" t="str">
        <f t="shared" si="268"/>
        <v/>
      </c>
      <c r="AH2838" s="16">
        <f t="shared" si="269"/>
        <v>0</v>
      </c>
      <c r="AI2838" s="17" t="str">
        <f>IF('Peer Comparison Tool'!$D$12="NR","",IF($C2838='Peer Comparison Tool'!$D$9,COUNT('CECL &lt;50B Database'!$AI$1:AI2837)+1,""))</f>
        <v/>
      </c>
    </row>
    <row r="2839" spans="29:35" x14ac:dyDescent="0.25">
      <c r="AC2839" s="16" t="str">
        <f t="shared" si="264"/>
        <v/>
      </c>
      <c r="AD2839" s="16" t="str">
        <f t="shared" si="265"/>
        <v/>
      </c>
      <c r="AE2839" s="16" t="str">
        <f t="shared" si="266"/>
        <v/>
      </c>
      <c r="AF2839" s="16" t="str">
        <f t="shared" si="267"/>
        <v/>
      </c>
      <c r="AG2839" s="16" t="str">
        <f t="shared" si="268"/>
        <v/>
      </c>
      <c r="AH2839" s="16">
        <f t="shared" si="269"/>
        <v>0</v>
      </c>
      <c r="AI2839" s="17" t="str">
        <f>IF('Peer Comparison Tool'!$D$12="NR","",IF($C2839='Peer Comparison Tool'!$D$9,COUNT('CECL &lt;50B Database'!$AI$1:AI2838)+1,""))</f>
        <v/>
      </c>
    </row>
    <row r="2840" spans="29:35" x14ac:dyDescent="0.25">
      <c r="AC2840" s="16" t="str">
        <f t="shared" si="264"/>
        <v/>
      </c>
      <c r="AD2840" s="16" t="str">
        <f t="shared" si="265"/>
        <v/>
      </c>
      <c r="AE2840" s="16" t="str">
        <f t="shared" si="266"/>
        <v/>
      </c>
      <c r="AF2840" s="16" t="str">
        <f t="shared" si="267"/>
        <v/>
      </c>
      <c r="AG2840" s="16" t="str">
        <f t="shared" si="268"/>
        <v/>
      </c>
      <c r="AH2840" s="16">
        <f t="shared" si="269"/>
        <v>0</v>
      </c>
      <c r="AI2840" s="17" t="str">
        <f>IF('Peer Comparison Tool'!$D$12="NR","",IF($C2840='Peer Comparison Tool'!$D$9,COUNT('CECL &lt;50B Database'!$AI$1:AI2839)+1,""))</f>
        <v/>
      </c>
    </row>
    <row r="2841" spans="29:35" x14ac:dyDescent="0.25">
      <c r="AC2841" s="16" t="str">
        <f t="shared" si="264"/>
        <v/>
      </c>
      <c r="AD2841" s="16" t="str">
        <f t="shared" si="265"/>
        <v/>
      </c>
      <c r="AE2841" s="16" t="str">
        <f t="shared" si="266"/>
        <v/>
      </c>
      <c r="AF2841" s="16" t="str">
        <f t="shared" si="267"/>
        <v/>
      </c>
      <c r="AG2841" s="16" t="str">
        <f t="shared" si="268"/>
        <v/>
      </c>
      <c r="AH2841" s="16">
        <f t="shared" si="269"/>
        <v>0</v>
      </c>
      <c r="AI2841" s="17" t="str">
        <f>IF('Peer Comparison Tool'!$D$12="NR","",IF($C2841='Peer Comparison Tool'!$D$9,COUNT('CECL &lt;50B Database'!$AI$1:AI2840)+1,""))</f>
        <v/>
      </c>
    </row>
    <row r="2842" spans="29:35" x14ac:dyDescent="0.25">
      <c r="AC2842" s="16" t="str">
        <f t="shared" si="264"/>
        <v/>
      </c>
      <c r="AD2842" s="16" t="str">
        <f t="shared" si="265"/>
        <v/>
      </c>
      <c r="AE2842" s="16" t="str">
        <f t="shared" si="266"/>
        <v/>
      </c>
      <c r="AF2842" s="16" t="str">
        <f t="shared" si="267"/>
        <v/>
      </c>
      <c r="AG2842" s="16" t="str">
        <f t="shared" si="268"/>
        <v/>
      </c>
      <c r="AH2842" s="16">
        <f t="shared" si="269"/>
        <v>0</v>
      </c>
      <c r="AI2842" s="17" t="str">
        <f>IF('Peer Comparison Tool'!$D$12="NR","",IF($C2842='Peer Comparison Tool'!$D$9,COUNT('CECL &lt;50B Database'!$AI$1:AI2841)+1,""))</f>
        <v/>
      </c>
    </row>
    <row r="2843" spans="29:35" x14ac:dyDescent="0.25">
      <c r="AC2843" s="16" t="str">
        <f t="shared" si="264"/>
        <v/>
      </c>
      <c r="AD2843" s="16" t="str">
        <f t="shared" si="265"/>
        <v/>
      </c>
      <c r="AE2843" s="16" t="str">
        <f t="shared" si="266"/>
        <v/>
      </c>
      <c r="AF2843" s="16" t="str">
        <f t="shared" si="267"/>
        <v/>
      </c>
      <c r="AG2843" s="16" t="str">
        <f t="shared" si="268"/>
        <v/>
      </c>
      <c r="AH2843" s="16">
        <f t="shared" si="269"/>
        <v>0</v>
      </c>
      <c r="AI2843" s="17" t="str">
        <f>IF('Peer Comparison Tool'!$D$12="NR","",IF($C2843='Peer Comparison Tool'!$D$9,COUNT('CECL &lt;50B Database'!$AI$1:AI2842)+1,""))</f>
        <v/>
      </c>
    </row>
    <row r="2844" spans="29:35" x14ac:dyDescent="0.25">
      <c r="AC2844" s="16" t="str">
        <f t="shared" si="264"/>
        <v/>
      </c>
      <c r="AD2844" s="16" t="str">
        <f t="shared" si="265"/>
        <v/>
      </c>
      <c r="AE2844" s="16" t="str">
        <f t="shared" si="266"/>
        <v/>
      </c>
      <c r="AF2844" s="16" t="str">
        <f t="shared" si="267"/>
        <v/>
      </c>
      <c r="AG2844" s="16" t="str">
        <f t="shared" si="268"/>
        <v/>
      </c>
      <c r="AH2844" s="16">
        <f t="shared" si="269"/>
        <v>0</v>
      </c>
      <c r="AI2844" s="17" t="str">
        <f>IF('Peer Comparison Tool'!$D$12="NR","",IF($C2844='Peer Comparison Tool'!$D$9,COUNT('CECL &lt;50B Database'!$AI$1:AI2843)+1,""))</f>
        <v/>
      </c>
    </row>
    <row r="2845" spans="29:35" x14ac:dyDescent="0.25">
      <c r="AC2845" s="16" t="str">
        <f t="shared" si="264"/>
        <v/>
      </c>
      <c r="AD2845" s="16" t="str">
        <f t="shared" si="265"/>
        <v/>
      </c>
      <c r="AE2845" s="16" t="str">
        <f t="shared" si="266"/>
        <v/>
      </c>
      <c r="AF2845" s="16" t="str">
        <f t="shared" si="267"/>
        <v/>
      </c>
      <c r="AG2845" s="16" t="str">
        <f t="shared" si="268"/>
        <v/>
      </c>
      <c r="AH2845" s="16">
        <f t="shared" si="269"/>
        <v>0</v>
      </c>
      <c r="AI2845" s="17" t="str">
        <f>IF('Peer Comparison Tool'!$D$12="NR","",IF($C2845='Peer Comparison Tool'!$D$9,COUNT('CECL &lt;50B Database'!$AI$1:AI2844)+1,""))</f>
        <v/>
      </c>
    </row>
    <row r="2846" spans="29:35" x14ac:dyDescent="0.25">
      <c r="AC2846" s="16" t="str">
        <f t="shared" si="264"/>
        <v/>
      </c>
      <c r="AD2846" s="16" t="str">
        <f t="shared" si="265"/>
        <v/>
      </c>
      <c r="AE2846" s="16" t="str">
        <f t="shared" si="266"/>
        <v/>
      </c>
      <c r="AF2846" s="16" t="str">
        <f t="shared" si="267"/>
        <v/>
      </c>
      <c r="AG2846" s="16" t="str">
        <f t="shared" si="268"/>
        <v/>
      </c>
      <c r="AH2846" s="16">
        <f t="shared" si="269"/>
        <v>0</v>
      </c>
      <c r="AI2846" s="17" t="str">
        <f>IF('Peer Comparison Tool'!$D$12="NR","",IF($C2846='Peer Comparison Tool'!$D$9,COUNT('CECL &lt;50B Database'!$AI$1:AI2845)+1,""))</f>
        <v/>
      </c>
    </row>
    <row r="2847" spans="29:35" x14ac:dyDescent="0.25">
      <c r="AC2847" s="16" t="str">
        <f t="shared" si="264"/>
        <v/>
      </c>
      <c r="AD2847" s="16" t="str">
        <f t="shared" si="265"/>
        <v/>
      </c>
      <c r="AE2847" s="16" t="str">
        <f t="shared" si="266"/>
        <v/>
      </c>
      <c r="AF2847" s="16" t="str">
        <f t="shared" si="267"/>
        <v/>
      </c>
      <c r="AG2847" s="16" t="str">
        <f t="shared" si="268"/>
        <v/>
      </c>
      <c r="AH2847" s="16">
        <f t="shared" si="269"/>
        <v>0</v>
      </c>
      <c r="AI2847" s="17" t="str">
        <f>IF('Peer Comparison Tool'!$D$12="NR","",IF($C2847='Peer Comparison Tool'!$D$9,COUNT('CECL &lt;50B Database'!$AI$1:AI2846)+1,""))</f>
        <v/>
      </c>
    </row>
    <row r="2848" spans="29:35" x14ac:dyDescent="0.25">
      <c r="AC2848" s="16" t="str">
        <f t="shared" si="264"/>
        <v/>
      </c>
      <c r="AD2848" s="16" t="str">
        <f t="shared" si="265"/>
        <v/>
      </c>
      <c r="AE2848" s="16" t="str">
        <f t="shared" si="266"/>
        <v/>
      </c>
      <c r="AF2848" s="16" t="str">
        <f t="shared" si="267"/>
        <v/>
      </c>
      <c r="AG2848" s="16" t="str">
        <f t="shared" si="268"/>
        <v/>
      </c>
      <c r="AH2848" s="16">
        <f t="shared" si="269"/>
        <v>0</v>
      </c>
      <c r="AI2848" s="17" t="str">
        <f>IF('Peer Comparison Tool'!$D$12="NR","",IF($C2848='Peer Comparison Tool'!$D$9,COUNT('CECL &lt;50B Database'!$AI$1:AI2847)+1,""))</f>
        <v/>
      </c>
    </row>
    <row r="2849" spans="29:35" x14ac:dyDescent="0.25">
      <c r="AC2849" s="16" t="str">
        <f t="shared" si="264"/>
        <v/>
      </c>
      <c r="AD2849" s="16" t="str">
        <f t="shared" si="265"/>
        <v/>
      </c>
      <c r="AE2849" s="16" t="str">
        <f t="shared" si="266"/>
        <v/>
      </c>
      <c r="AF2849" s="16" t="str">
        <f t="shared" si="267"/>
        <v/>
      </c>
      <c r="AG2849" s="16" t="str">
        <f t="shared" si="268"/>
        <v/>
      </c>
      <c r="AH2849" s="16">
        <f t="shared" si="269"/>
        <v>0</v>
      </c>
      <c r="AI2849" s="17" t="str">
        <f>IF('Peer Comparison Tool'!$D$12="NR","",IF($C2849='Peer Comparison Tool'!$D$9,COUNT('CECL &lt;50B Database'!$AI$1:AI2848)+1,""))</f>
        <v/>
      </c>
    </row>
    <row r="2850" spans="29:35" x14ac:dyDescent="0.25">
      <c r="AC2850" s="16" t="str">
        <f t="shared" si="264"/>
        <v/>
      </c>
      <c r="AD2850" s="16" t="str">
        <f t="shared" si="265"/>
        <v/>
      </c>
      <c r="AE2850" s="16" t="str">
        <f t="shared" si="266"/>
        <v/>
      </c>
      <c r="AF2850" s="16" t="str">
        <f t="shared" si="267"/>
        <v/>
      </c>
      <c r="AG2850" s="16" t="str">
        <f t="shared" si="268"/>
        <v/>
      </c>
      <c r="AH2850" s="16">
        <f t="shared" si="269"/>
        <v>0</v>
      </c>
      <c r="AI2850" s="17" t="str">
        <f>IF('Peer Comparison Tool'!$D$12="NR","",IF($C2850='Peer Comparison Tool'!$D$9,COUNT('CECL &lt;50B Database'!$AI$1:AI2849)+1,""))</f>
        <v/>
      </c>
    </row>
    <row r="2851" spans="29:35" x14ac:dyDescent="0.25">
      <c r="AC2851" s="16" t="str">
        <f t="shared" si="264"/>
        <v/>
      </c>
      <c r="AD2851" s="16" t="str">
        <f t="shared" si="265"/>
        <v/>
      </c>
      <c r="AE2851" s="16" t="str">
        <f t="shared" si="266"/>
        <v/>
      </c>
      <c r="AF2851" s="16" t="str">
        <f t="shared" si="267"/>
        <v/>
      </c>
      <c r="AG2851" s="16" t="str">
        <f t="shared" si="268"/>
        <v/>
      </c>
      <c r="AH2851" s="16">
        <f t="shared" si="269"/>
        <v>0</v>
      </c>
      <c r="AI2851" s="17" t="str">
        <f>IF('Peer Comparison Tool'!$D$12="NR","",IF($C2851='Peer Comparison Tool'!$D$9,COUNT('CECL &lt;50B Database'!$AI$1:AI2850)+1,""))</f>
        <v/>
      </c>
    </row>
    <row r="2852" spans="29:35" x14ac:dyDescent="0.25">
      <c r="AC2852" s="16" t="str">
        <f t="shared" si="264"/>
        <v/>
      </c>
      <c r="AD2852" s="16" t="str">
        <f t="shared" si="265"/>
        <v/>
      </c>
      <c r="AE2852" s="16" t="str">
        <f t="shared" si="266"/>
        <v/>
      </c>
      <c r="AF2852" s="16" t="str">
        <f t="shared" si="267"/>
        <v/>
      </c>
      <c r="AG2852" s="16" t="str">
        <f t="shared" si="268"/>
        <v/>
      </c>
      <c r="AH2852" s="16">
        <f t="shared" si="269"/>
        <v>0</v>
      </c>
      <c r="AI2852" s="17" t="str">
        <f>IF('Peer Comparison Tool'!$D$12="NR","",IF($C2852='Peer Comparison Tool'!$D$9,COUNT('CECL &lt;50B Database'!$AI$1:AI2851)+1,""))</f>
        <v/>
      </c>
    </row>
    <row r="2853" spans="29:35" x14ac:dyDescent="0.25">
      <c r="AC2853" s="16" t="str">
        <f t="shared" si="264"/>
        <v/>
      </c>
      <c r="AD2853" s="16" t="str">
        <f t="shared" si="265"/>
        <v/>
      </c>
      <c r="AE2853" s="16" t="str">
        <f t="shared" si="266"/>
        <v/>
      </c>
      <c r="AF2853" s="16" t="str">
        <f t="shared" si="267"/>
        <v/>
      </c>
      <c r="AG2853" s="16" t="str">
        <f t="shared" si="268"/>
        <v/>
      </c>
      <c r="AH2853" s="16">
        <f t="shared" si="269"/>
        <v>0</v>
      </c>
      <c r="AI2853" s="17" t="str">
        <f>IF('Peer Comparison Tool'!$D$12="NR","",IF($C2853='Peer Comparison Tool'!$D$9,COUNT('CECL &lt;50B Database'!$AI$1:AI2852)+1,""))</f>
        <v/>
      </c>
    </row>
    <row r="2854" spans="29:35" x14ac:dyDescent="0.25">
      <c r="AC2854" s="16" t="str">
        <f t="shared" si="264"/>
        <v/>
      </c>
      <c r="AD2854" s="16" t="str">
        <f t="shared" si="265"/>
        <v/>
      </c>
      <c r="AE2854" s="16" t="str">
        <f t="shared" si="266"/>
        <v/>
      </c>
      <c r="AF2854" s="16" t="str">
        <f t="shared" si="267"/>
        <v/>
      </c>
      <c r="AG2854" s="16" t="str">
        <f t="shared" si="268"/>
        <v/>
      </c>
      <c r="AH2854" s="16">
        <f t="shared" si="269"/>
        <v>0</v>
      </c>
      <c r="AI2854" s="17" t="str">
        <f>IF('Peer Comparison Tool'!$D$12="NR","",IF($C2854='Peer Comparison Tool'!$D$9,COUNT('CECL &lt;50B Database'!$AI$1:AI2853)+1,""))</f>
        <v/>
      </c>
    </row>
    <row r="2855" spans="29:35" x14ac:dyDescent="0.25">
      <c r="AC2855" s="16" t="str">
        <f t="shared" si="264"/>
        <v/>
      </c>
      <c r="AD2855" s="16" t="str">
        <f t="shared" si="265"/>
        <v/>
      </c>
      <c r="AE2855" s="16" t="str">
        <f t="shared" si="266"/>
        <v/>
      </c>
      <c r="AF2855" s="16" t="str">
        <f t="shared" si="267"/>
        <v/>
      </c>
      <c r="AG2855" s="16" t="str">
        <f t="shared" si="268"/>
        <v/>
      </c>
      <c r="AH2855" s="16">
        <f t="shared" si="269"/>
        <v>0</v>
      </c>
      <c r="AI2855" s="17" t="str">
        <f>IF('Peer Comparison Tool'!$D$12="NR","",IF($C2855='Peer Comparison Tool'!$D$9,COUNT('CECL &lt;50B Database'!$AI$1:AI2854)+1,""))</f>
        <v/>
      </c>
    </row>
    <row r="2856" spans="29:35" x14ac:dyDescent="0.25">
      <c r="AC2856" s="16" t="str">
        <f t="shared" si="264"/>
        <v/>
      </c>
      <c r="AD2856" s="16" t="str">
        <f t="shared" si="265"/>
        <v/>
      </c>
      <c r="AE2856" s="16" t="str">
        <f t="shared" si="266"/>
        <v/>
      </c>
      <c r="AF2856" s="16" t="str">
        <f t="shared" si="267"/>
        <v/>
      </c>
      <c r="AG2856" s="16" t="str">
        <f t="shared" si="268"/>
        <v/>
      </c>
      <c r="AH2856" s="16">
        <f t="shared" si="269"/>
        <v>0</v>
      </c>
      <c r="AI2856" s="17" t="str">
        <f>IF('Peer Comparison Tool'!$D$12="NR","",IF($C2856='Peer Comparison Tool'!$D$9,COUNT('CECL &lt;50B Database'!$AI$1:AI2855)+1,""))</f>
        <v/>
      </c>
    </row>
    <row r="2857" spans="29:35" x14ac:dyDescent="0.25">
      <c r="AC2857" s="16" t="str">
        <f t="shared" si="264"/>
        <v/>
      </c>
      <c r="AD2857" s="16" t="str">
        <f t="shared" si="265"/>
        <v/>
      </c>
      <c r="AE2857" s="16" t="str">
        <f t="shared" si="266"/>
        <v/>
      </c>
      <c r="AF2857" s="16" t="str">
        <f t="shared" si="267"/>
        <v/>
      </c>
      <c r="AG2857" s="16" t="str">
        <f t="shared" si="268"/>
        <v/>
      </c>
      <c r="AH2857" s="16">
        <f t="shared" si="269"/>
        <v>0</v>
      </c>
      <c r="AI2857" s="17" t="str">
        <f>IF('Peer Comparison Tool'!$D$12="NR","",IF($C2857='Peer Comparison Tool'!$D$9,COUNT('CECL &lt;50B Database'!$AI$1:AI2856)+1,""))</f>
        <v/>
      </c>
    </row>
    <row r="2858" spans="29:35" x14ac:dyDescent="0.25">
      <c r="AC2858" s="16" t="str">
        <f t="shared" si="264"/>
        <v/>
      </c>
      <c r="AD2858" s="16" t="str">
        <f t="shared" si="265"/>
        <v/>
      </c>
      <c r="AE2858" s="16" t="str">
        <f t="shared" si="266"/>
        <v/>
      </c>
      <c r="AF2858" s="16" t="str">
        <f t="shared" si="267"/>
        <v/>
      </c>
      <c r="AG2858" s="16" t="str">
        <f t="shared" si="268"/>
        <v/>
      </c>
      <c r="AH2858" s="16">
        <f t="shared" si="269"/>
        <v>0</v>
      </c>
      <c r="AI2858" s="17" t="str">
        <f>IF('Peer Comparison Tool'!$D$12="NR","",IF($C2858='Peer Comparison Tool'!$D$9,COUNT('CECL &lt;50B Database'!$AI$1:AI2857)+1,""))</f>
        <v/>
      </c>
    </row>
    <row r="2859" spans="29:35" x14ac:dyDescent="0.25">
      <c r="AC2859" s="16" t="str">
        <f t="shared" si="264"/>
        <v/>
      </c>
      <c r="AD2859" s="16" t="str">
        <f t="shared" si="265"/>
        <v/>
      </c>
      <c r="AE2859" s="16" t="str">
        <f t="shared" si="266"/>
        <v/>
      </c>
      <c r="AF2859" s="16" t="str">
        <f t="shared" si="267"/>
        <v/>
      </c>
      <c r="AG2859" s="16" t="str">
        <f t="shared" si="268"/>
        <v/>
      </c>
      <c r="AH2859" s="16">
        <f t="shared" si="269"/>
        <v>0</v>
      </c>
      <c r="AI2859" s="17" t="str">
        <f>IF('Peer Comparison Tool'!$D$12="NR","",IF($C2859='Peer Comparison Tool'!$D$9,COUNT('CECL &lt;50B Database'!$AI$1:AI2858)+1,""))</f>
        <v/>
      </c>
    </row>
    <row r="2860" spans="29:35" x14ac:dyDescent="0.25">
      <c r="AC2860" s="16" t="str">
        <f t="shared" si="264"/>
        <v/>
      </c>
      <c r="AD2860" s="16" t="str">
        <f t="shared" si="265"/>
        <v/>
      </c>
      <c r="AE2860" s="16" t="str">
        <f t="shared" si="266"/>
        <v/>
      </c>
      <c r="AF2860" s="16" t="str">
        <f t="shared" si="267"/>
        <v/>
      </c>
      <c r="AG2860" s="16" t="str">
        <f t="shared" si="268"/>
        <v/>
      </c>
      <c r="AH2860" s="16">
        <f t="shared" si="269"/>
        <v>0</v>
      </c>
      <c r="AI2860" s="17" t="str">
        <f>IF('Peer Comparison Tool'!$D$12="NR","",IF($C2860='Peer Comparison Tool'!$D$9,COUNT('CECL &lt;50B Database'!$AI$1:AI2859)+1,""))</f>
        <v/>
      </c>
    </row>
    <row r="2861" spans="29:35" x14ac:dyDescent="0.25">
      <c r="AC2861" s="16" t="str">
        <f t="shared" si="264"/>
        <v/>
      </c>
      <c r="AD2861" s="16" t="str">
        <f t="shared" si="265"/>
        <v/>
      </c>
      <c r="AE2861" s="16" t="str">
        <f t="shared" si="266"/>
        <v/>
      </c>
      <c r="AF2861" s="16" t="str">
        <f t="shared" si="267"/>
        <v/>
      </c>
      <c r="AG2861" s="16" t="str">
        <f t="shared" si="268"/>
        <v/>
      </c>
      <c r="AH2861" s="16">
        <f t="shared" si="269"/>
        <v>0</v>
      </c>
      <c r="AI2861" s="17" t="str">
        <f>IF('Peer Comparison Tool'!$D$12="NR","",IF($C2861='Peer Comparison Tool'!$D$9,COUNT('CECL &lt;50B Database'!$AI$1:AI2860)+1,""))</f>
        <v/>
      </c>
    </row>
    <row r="2862" spans="29:35" x14ac:dyDescent="0.25">
      <c r="AC2862" s="16" t="str">
        <f t="shared" si="264"/>
        <v/>
      </c>
      <c r="AD2862" s="16" t="str">
        <f t="shared" si="265"/>
        <v/>
      </c>
      <c r="AE2862" s="16" t="str">
        <f t="shared" si="266"/>
        <v/>
      </c>
      <c r="AF2862" s="16" t="str">
        <f t="shared" si="267"/>
        <v/>
      </c>
      <c r="AG2862" s="16" t="str">
        <f t="shared" si="268"/>
        <v/>
      </c>
      <c r="AH2862" s="16">
        <f t="shared" si="269"/>
        <v>0</v>
      </c>
      <c r="AI2862" s="17" t="str">
        <f>IF('Peer Comparison Tool'!$D$12="NR","",IF($C2862='Peer Comparison Tool'!$D$9,COUNT('CECL &lt;50B Database'!$AI$1:AI2861)+1,""))</f>
        <v/>
      </c>
    </row>
    <row r="2863" spans="29:35" x14ac:dyDescent="0.25">
      <c r="AC2863" s="16" t="str">
        <f t="shared" si="264"/>
        <v/>
      </c>
      <c r="AD2863" s="16" t="str">
        <f t="shared" si="265"/>
        <v/>
      </c>
      <c r="AE2863" s="16" t="str">
        <f t="shared" si="266"/>
        <v/>
      </c>
      <c r="AF2863" s="16" t="str">
        <f t="shared" si="267"/>
        <v/>
      </c>
      <c r="AG2863" s="16" t="str">
        <f t="shared" si="268"/>
        <v/>
      </c>
      <c r="AH2863" s="16">
        <f t="shared" si="269"/>
        <v>0</v>
      </c>
      <c r="AI2863" s="17" t="str">
        <f>IF('Peer Comparison Tool'!$D$12="NR","",IF($C2863='Peer Comparison Tool'!$D$9,COUNT('CECL &lt;50B Database'!$AI$1:AI2862)+1,""))</f>
        <v/>
      </c>
    </row>
    <row r="2864" spans="29:35" x14ac:dyDescent="0.25">
      <c r="AC2864" s="16" t="str">
        <f t="shared" si="264"/>
        <v/>
      </c>
      <c r="AD2864" s="16" t="str">
        <f t="shared" si="265"/>
        <v/>
      </c>
      <c r="AE2864" s="16" t="str">
        <f t="shared" si="266"/>
        <v/>
      </c>
      <c r="AF2864" s="16" t="str">
        <f t="shared" si="267"/>
        <v/>
      </c>
      <c r="AG2864" s="16" t="str">
        <f t="shared" si="268"/>
        <v/>
      </c>
      <c r="AH2864" s="16">
        <f t="shared" si="269"/>
        <v>0</v>
      </c>
      <c r="AI2864" s="17" t="str">
        <f>IF('Peer Comparison Tool'!$D$12="NR","",IF($C2864='Peer Comparison Tool'!$D$9,COUNT('CECL &lt;50B Database'!$AI$1:AI2863)+1,""))</f>
        <v/>
      </c>
    </row>
    <row r="2865" spans="29:35" x14ac:dyDescent="0.25">
      <c r="AC2865" s="16" t="str">
        <f t="shared" si="264"/>
        <v/>
      </c>
      <c r="AD2865" s="16" t="str">
        <f t="shared" si="265"/>
        <v/>
      </c>
      <c r="AE2865" s="16" t="str">
        <f t="shared" si="266"/>
        <v/>
      </c>
      <c r="AF2865" s="16" t="str">
        <f t="shared" si="267"/>
        <v/>
      </c>
      <c r="AG2865" s="16" t="str">
        <f t="shared" si="268"/>
        <v/>
      </c>
      <c r="AH2865" s="16">
        <f t="shared" si="269"/>
        <v>0</v>
      </c>
      <c r="AI2865" s="17" t="str">
        <f>IF('Peer Comparison Tool'!$D$12="NR","",IF($C2865='Peer Comparison Tool'!$D$9,COUNT('CECL &lt;50B Database'!$AI$1:AI2864)+1,""))</f>
        <v/>
      </c>
    </row>
    <row r="2866" spans="29:35" x14ac:dyDescent="0.25">
      <c r="AC2866" s="16" t="str">
        <f t="shared" si="264"/>
        <v/>
      </c>
      <c r="AD2866" s="16" t="str">
        <f t="shared" si="265"/>
        <v/>
      </c>
      <c r="AE2866" s="16" t="str">
        <f t="shared" si="266"/>
        <v/>
      </c>
      <c r="AF2866" s="16" t="str">
        <f t="shared" si="267"/>
        <v/>
      </c>
      <c r="AG2866" s="16" t="str">
        <f t="shared" si="268"/>
        <v/>
      </c>
      <c r="AH2866" s="16">
        <f t="shared" si="269"/>
        <v>0</v>
      </c>
      <c r="AI2866" s="17" t="str">
        <f>IF('Peer Comparison Tool'!$D$12="NR","",IF($C2866='Peer Comparison Tool'!$D$9,COUNT('CECL &lt;50B Database'!$AI$1:AI2865)+1,""))</f>
        <v/>
      </c>
    </row>
    <row r="2867" spans="29:35" x14ac:dyDescent="0.25">
      <c r="AC2867" s="16" t="str">
        <f t="shared" si="264"/>
        <v/>
      </c>
      <c r="AD2867" s="16" t="str">
        <f t="shared" si="265"/>
        <v/>
      </c>
      <c r="AE2867" s="16" t="str">
        <f t="shared" si="266"/>
        <v/>
      </c>
      <c r="AF2867" s="16" t="str">
        <f t="shared" si="267"/>
        <v/>
      </c>
      <c r="AG2867" s="16" t="str">
        <f t="shared" si="268"/>
        <v/>
      </c>
      <c r="AH2867" s="16">
        <f t="shared" si="269"/>
        <v>0</v>
      </c>
      <c r="AI2867" s="17" t="str">
        <f>IF('Peer Comparison Tool'!$D$12="NR","",IF($C2867='Peer Comparison Tool'!$D$9,COUNT('CECL &lt;50B Database'!$AI$1:AI2866)+1,""))</f>
        <v/>
      </c>
    </row>
    <row r="2868" spans="29:35" x14ac:dyDescent="0.25">
      <c r="AC2868" s="16" t="str">
        <f t="shared" si="264"/>
        <v/>
      </c>
      <c r="AD2868" s="16" t="str">
        <f t="shared" si="265"/>
        <v/>
      </c>
      <c r="AE2868" s="16" t="str">
        <f t="shared" si="266"/>
        <v/>
      </c>
      <c r="AF2868" s="16" t="str">
        <f t="shared" si="267"/>
        <v/>
      </c>
      <c r="AG2868" s="16" t="str">
        <f t="shared" si="268"/>
        <v/>
      </c>
      <c r="AH2868" s="16">
        <f t="shared" si="269"/>
        <v>0</v>
      </c>
      <c r="AI2868" s="17" t="str">
        <f>IF('Peer Comparison Tool'!$D$12="NR","",IF($C2868='Peer Comparison Tool'!$D$9,COUNT('CECL &lt;50B Database'!$AI$1:AI2867)+1,""))</f>
        <v/>
      </c>
    </row>
    <row r="2869" spans="29:35" x14ac:dyDescent="0.25">
      <c r="AC2869" s="16" t="str">
        <f t="shared" si="264"/>
        <v/>
      </c>
      <c r="AD2869" s="16" t="str">
        <f t="shared" si="265"/>
        <v/>
      </c>
      <c r="AE2869" s="16" t="str">
        <f t="shared" si="266"/>
        <v/>
      </c>
      <c r="AF2869" s="16" t="str">
        <f t="shared" si="267"/>
        <v/>
      </c>
      <c r="AG2869" s="16" t="str">
        <f t="shared" si="268"/>
        <v/>
      </c>
      <c r="AH2869" s="16">
        <f t="shared" si="269"/>
        <v>0</v>
      </c>
      <c r="AI2869" s="17" t="str">
        <f>IF('Peer Comparison Tool'!$D$12="NR","",IF($C2869='Peer Comparison Tool'!$D$9,COUNT('CECL &lt;50B Database'!$AI$1:AI2868)+1,""))</f>
        <v/>
      </c>
    </row>
    <row r="2870" spans="29:35" x14ac:dyDescent="0.25">
      <c r="AC2870" s="16" t="str">
        <f t="shared" si="264"/>
        <v/>
      </c>
      <c r="AD2870" s="16" t="str">
        <f t="shared" si="265"/>
        <v/>
      </c>
      <c r="AE2870" s="16" t="str">
        <f t="shared" si="266"/>
        <v/>
      </c>
      <c r="AF2870" s="16" t="str">
        <f t="shared" si="267"/>
        <v/>
      </c>
      <c r="AG2870" s="16" t="str">
        <f t="shared" si="268"/>
        <v/>
      </c>
      <c r="AH2870" s="16">
        <f t="shared" si="269"/>
        <v>0</v>
      </c>
      <c r="AI2870" s="17" t="str">
        <f>IF('Peer Comparison Tool'!$D$12="NR","",IF($C2870='Peer Comparison Tool'!$D$9,COUNT('CECL &lt;50B Database'!$AI$1:AI2869)+1,""))</f>
        <v/>
      </c>
    </row>
    <row r="2871" spans="29:35" x14ac:dyDescent="0.25">
      <c r="AC2871" s="16" t="str">
        <f t="shared" si="264"/>
        <v/>
      </c>
      <c r="AD2871" s="16" t="str">
        <f t="shared" si="265"/>
        <v/>
      </c>
      <c r="AE2871" s="16" t="str">
        <f t="shared" si="266"/>
        <v/>
      </c>
      <c r="AF2871" s="16" t="str">
        <f t="shared" si="267"/>
        <v/>
      </c>
      <c r="AG2871" s="16" t="str">
        <f t="shared" si="268"/>
        <v/>
      </c>
      <c r="AH2871" s="16">
        <f t="shared" si="269"/>
        <v>0</v>
      </c>
      <c r="AI2871" s="17" t="str">
        <f>IF('Peer Comparison Tool'!$D$12="NR","",IF($C2871='Peer Comparison Tool'!$D$9,COUNT('CECL &lt;50B Database'!$AI$1:AI2870)+1,""))</f>
        <v/>
      </c>
    </row>
    <row r="2872" spans="29:35" x14ac:dyDescent="0.25">
      <c r="AC2872" s="16" t="str">
        <f t="shared" si="264"/>
        <v/>
      </c>
      <c r="AD2872" s="16" t="str">
        <f t="shared" si="265"/>
        <v/>
      </c>
      <c r="AE2872" s="16" t="str">
        <f t="shared" si="266"/>
        <v/>
      </c>
      <c r="AF2872" s="16" t="str">
        <f t="shared" si="267"/>
        <v/>
      </c>
      <c r="AG2872" s="16" t="str">
        <f t="shared" si="268"/>
        <v/>
      </c>
      <c r="AH2872" s="16">
        <f t="shared" si="269"/>
        <v>0</v>
      </c>
      <c r="AI2872" s="17" t="str">
        <f>IF('Peer Comparison Tool'!$D$12="NR","",IF($C2872='Peer Comparison Tool'!$D$9,COUNT('CECL &lt;50B Database'!$AI$1:AI2871)+1,""))</f>
        <v/>
      </c>
    </row>
    <row r="2873" spans="29:35" x14ac:dyDescent="0.25">
      <c r="AC2873" s="16" t="str">
        <f t="shared" si="264"/>
        <v/>
      </c>
      <c r="AD2873" s="16" t="str">
        <f t="shared" si="265"/>
        <v/>
      </c>
      <c r="AE2873" s="16" t="str">
        <f t="shared" si="266"/>
        <v/>
      </c>
      <c r="AF2873" s="16" t="str">
        <f t="shared" si="267"/>
        <v/>
      </c>
      <c r="AG2873" s="16" t="str">
        <f t="shared" si="268"/>
        <v/>
      </c>
      <c r="AH2873" s="16">
        <f t="shared" si="269"/>
        <v>0</v>
      </c>
      <c r="AI2873" s="17" t="str">
        <f>IF('Peer Comparison Tool'!$D$12="NR","",IF($C2873='Peer Comparison Tool'!$D$9,COUNT('CECL &lt;50B Database'!$AI$1:AI2872)+1,""))</f>
        <v/>
      </c>
    </row>
    <row r="2874" spans="29:35" x14ac:dyDescent="0.25">
      <c r="AC2874" s="16" t="str">
        <f t="shared" si="264"/>
        <v/>
      </c>
      <c r="AD2874" s="16" t="str">
        <f t="shared" si="265"/>
        <v/>
      </c>
      <c r="AE2874" s="16" t="str">
        <f t="shared" si="266"/>
        <v/>
      </c>
      <c r="AF2874" s="16" t="str">
        <f t="shared" si="267"/>
        <v/>
      </c>
      <c r="AG2874" s="16" t="str">
        <f t="shared" si="268"/>
        <v/>
      </c>
      <c r="AH2874" s="16">
        <f t="shared" si="269"/>
        <v>0</v>
      </c>
      <c r="AI2874" s="17" t="str">
        <f>IF('Peer Comparison Tool'!$D$12="NR","",IF($C2874='Peer Comparison Tool'!$D$9,COUNT('CECL &lt;50B Database'!$AI$1:AI2873)+1,""))</f>
        <v/>
      </c>
    </row>
    <row r="2875" spans="29:35" x14ac:dyDescent="0.25">
      <c r="AC2875" s="16" t="str">
        <f t="shared" si="264"/>
        <v/>
      </c>
      <c r="AD2875" s="16" t="str">
        <f t="shared" si="265"/>
        <v/>
      </c>
      <c r="AE2875" s="16" t="str">
        <f t="shared" si="266"/>
        <v/>
      </c>
      <c r="AF2875" s="16" t="str">
        <f t="shared" si="267"/>
        <v/>
      </c>
      <c r="AG2875" s="16" t="str">
        <f t="shared" si="268"/>
        <v/>
      </c>
      <c r="AH2875" s="16">
        <f t="shared" si="269"/>
        <v>0</v>
      </c>
      <c r="AI2875" s="17" t="str">
        <f>IF('Peer Comparison Tool'!$D$12="NR","",IF($C2875='Peer Comparison Tool'!$D$9,COUNT('CECL &lt;50B Database'!$AI$1:AI2874)+1,""))</f>
        <v/>
      </c>
    </row>
    <row r="2876" spans="29:35" x14ac:dyDescent="0.25">
      <c r="AC2876" s="16" t="str">
        <f t="shared" si="264"/>
        <v/>
      </c>
      <c r="AD2876" s="16" t="str">
        <f t="shared" si="265"/>
        <v/>
      </c>
      <c r="AE2876" s="16" t="str">
        <f t="shared" si="266"/>
        <v/>
      </c>
      <c r="AF2876" s="16" t="str">
        <f t="shared" si="267"/>
        <v/>
      </c>
      <c r="AG2876" s="16" t="str">
        <f t="shared" si="268"/>
        <v/>
      </c>
      <c r="AH2876" s="16">
        <f t="shared" si="269"/>
        <v>0</v>
      </c>
      <c r="AI2876" s="17" t="str">
        <f>IF('Peer Comparison Tool'!$D$12="NR","",IF($C2876='Peer Comparison Tool'!$D$9,COUNT('CECL &lt;50B Database'!$AI$1:AI2875)+1,""))</f>
        <v/>
      </c>
    </row>
    <row r="2877" spans="29:35" x14ac:dyDescent="0.25">
      <c r="AC2877" s="16" t="str">
        <f t="shared" si="264"/>
        <v/>
      </c>
      <c r="AD2877" s="16" t="str">
        <f t="shared" si="265"/>
        <v/>
      </c>
      <c r="AE2877" s="16" t="str">
        <f t="shared" si="266"/>
        <v/>
      </c>
      <c r="AF2877" s="16" t="str">
        <f t="shared" si="267"/>
        <v/>
      </c>
      <c r="AG2877" s="16" t="str">
        <f t="shared" si="268"/>
        <v/>
      </c>
      <c r="AH2877" s="16">
        <f t="shared" si="269"/>
        <v>0</v>
      </c>
      <c r="AI2877" s="17" t="str">
        <f>IF('Peer Comparison Tool'!$D$12="NR","",IF($C2877='Peer Comparison Tool'!$D$9,COUNT('CECL &lt;50B Database'!$AI$1:AI2876)+1,""))</f>
        <v/>
      </c>
    </row>
    <row r="2878" spans="29:35" x14ac:dyDescent="0.25">
      <c r="AC2878" s="16" t="str">
        <f t="shared" si="264"/>
        <v/>
      </c>
      <c r="AD2878" s="16" t="str">
        <f t="shared" si="265"/>
        <v/>
      </c>
      <c r="AE2878" s="16" t="str">
        <f t="shared" si="266"/>
        <v/>
      </c>
      <c r="AF2878" s="16" t="str">
        <f t="shared" si="267"/>
        <v/>
      </c>
      <c r="AG2878" s="16" t="str">
        <f t="shared" si="268"/>
        <v/>
      </c>
      <c r="AH2878" s="16">
        <f t="shared" si="269"/>
        <v>0</v>
      </c>
      <c r="AI2878" s="17" t="str">
        <f>IF('Peer Comparison Tool'!$D$12="NR","",IF($C2878='Peer Comparison Tool'!$D$9,COUNT('CECL &lt;50B Database'!$AI$1:AI2877)+1,""))</f>
        <v/>
      </c>
    </row>
    <row r="2879" spans="29:35" x14ac:dyDescent="0.25">
      <c r="AC2879" s="16" t="str">
        <f t="shared" si="264"/>
        <v/>
      </c>
      <c r="AD2879" s="16" t="str">
        <f t="shared" si="265"/>
        <v/>
      </c>
      <c r="AE2879" s="16" t="str">
        <f t="shared" si="266"/>
        <v/>
      </c>
      <c r="AF2879" s="16" t="str">
        <f t="shared" si="267"/>
        <v/>
      </c>
      <c r="AG2879" s="16" t="str">
        <f t="shared" si="268"/>
        <v/>
      </c>
      <c r="AH2879" s="16">
        <f t="shared" si="269"/>
        <v>0</v>
      </c>
      <c r="AI2879" s="17" t="str">
        <f>IF('Peer Comparison Tool'!$D$12="NR","",IF($C2879='Peer Comparison Tool'!$D$9,COUNT('CECL &lt;50B Database'!$AI$1:AI2878)+1,""))</f>
        <v/>
      </c>
    </row>
    <row r="2880" spans="29:35" x14ac:dyDescent="0.25">
      <c r="AC2880" s="16" t="str">
        <f t="shared" si="264"/>
        <v/>
      </c>
      <c r="AD2880" s="16" t="str">
        <f t="shared" si="265"/>
        <v/>
      </c>
      <c r="AE2880" s="16" t="str">
        <f t="shared" si="266"/>
        <v/>
      </c>
      <c r="AF2880" s="16" t="str">
        <f t="shared" si="267"/>
        <v/>
      </c>
      <c r="AG2880" s="16" t="str">
        <f t="shared" si="268"/>
        <v/>
      </c>
      <c r="AH2880" s="16">
        <f t="shared" si="269"/>
        <v>0</v>
      </c>
      <c r="AI2880" s="17" t="str">
        <f>IF('Peer Comparison Tool'!$D$12="NR","",IF($C2880='Peer Comparison Tool'!$D$9,COUNT('CECL &lt;50B Database'!$AI$1:AI2879)+1,""))</f>
        <v/>
      </c>
    </row>
    <row r="2881" spans="29:35" x14ac:dyDescent="0.25">
      <c r="AC2881" s="16" t="str">
        <f t="shared" si="264"/>
        <v/>
      </c>
      <c r="AD2881" s="16" t="str">
        <f t="shared" si="265"/>
        <v/>
      </c>
      <c r="AE2881" s="16" t="str">
        <f t="shared" si="266"/>
        <v/>
      </c>
      <c r="AF2881" s="16" t="str">
        <f t="shared" si="267"/>
        <v/>
      </c>
      <c r="AG2881" s="16" t="str">
        <f t="shared" si="268"/>
        <v/>
      </c>
      <c r="AH2881" s="16">
        <f t="shared" si="269"/>
        <v>0</v>
      </c>
      <c r="AI2881" s="17" t="str">
        <f>IF('Peer Comparison Tool'!$D$12="NR","",IF($C2881='Peer Comparison Tool'!$D$9,COUNT('CECL &lt;50B Database'!$AI$1:AI2880)+1,""))</f>
        <v/>
      </c>
    </row>
    <row r="2882" spans="29:35" x14ac:dyDescent="0.25">
      <c r="AC2882" s="16" t="str">
        <f t="shared" si="264"/>
        <v/>
      </c>
      <c r="AD2882" s="16" t="str">
        <f t="shared" si="265"/>
        <v/>
      </c>
      <c r="AE2882" s="16" t="str">
        <f t="shared" si="266"/>
        <v/>
      </c>
      <c r="AF2882" s="16" t="str">
        <f t="shared" si="267"/>
        <v/>
      </c>
      <c r="AG2882" s="16" t="str">
        <f t="shared" si="268"/>
        <v/>
      </c>
      <c r="AH2882" s="16">
        <f t="shared" si="269"/>
        <v>0</v>
      </c>
      <c r="AI2882" s="17" t="str">
        <f>IF('Peer Comparison Tool'!$D$12="NR","",IF($C2882='Peer Comparison Tool'!$D$9,COUNT('CECL &lt;50B Database'!$AI$1:AI2881)+1,""))</f>
        <v/>
      </c>
    </row>
    <row r="2883" spans="29:35" x14ac:dyDescent="0.25">
      <c r="AC2883" s="16" t="str">
        <f t="shared" ref="AC2883:AC2946" si="270">IF(AND($G2883&gt;=10000000,$G2883&lt;50000000),$K2883,"")</f>
        <v/>
      </c>
      <c r="AD2883" s="16" t="str">
        <f t="shared" ref="AD2883:AD2946" si="271">IF(AND($G2883&gt;=5000000,$G2883&lt;9999999),$K2883,"")</f>
        <v/>
      </c>
      <c r="AE2883" s="16" t="str">
        <f t="shared" ref="AE2883:AE2946" si="272">IF(AND($G2883&gt;=1000000,$G2883&lt;4999999),$K2883,"")</f>
        <v/>
      </c>
      <c r="AF2883" s="16" t="str">
        <f t="shared" ref="AF2883:AF2946" si="273">IF(AND($G2883&gt;=500000,$G2883&lt;999999),$K2883,"")</f>
        <v/>
      </c>
      <c r="AG2883" s="16" t="str">
        <f t="shared" ref="AG2883:AG2946" si="274">IF(AND($G2883&gt;=100000,$G2883&lt;499999),$K2883,"")</f>
        <v/>
      </c>
      <c r="AH2883" s="16">
        <f t="shared" ref="AH2883:AH2946" si="275">IF(AND($G2883&gt;=0,$G2883&lt;99999),$K2883,"")</f>
        <v>0</v>
      </c>
      <c r="AI2883" s="17" t="str">
        <f>IF('Peer Comparison Tool'!$D$12="NR","",IF($C2883='Peer Comparison Tool'!$D$9,COUNT('CECL &lt;50B Database'!$AI$1:AI2882)+1,""))</f>
        <v/>
      </c>
    </row>
    <row r="2884" spans="29:35" x14ac:dyDescent="0.25">
      <c r="AC2884" s="16" t="str">
        <f t="shared" si="270"/>
        <v/>
      </c>
      <c r="AD2884" s="16" t="str">
        <f t="shared" si="271"/>
        <v/>
      </c>
      <c r="AE2884" s="16" t="str">
        <f t="shared" si="272"/>
        <v/>
      </c>
      <c r="AF2884" s="16" t="str">
        <f t="shared" si="273"/>
        <v/>
      </c>
      <c r="AG2884" s="16" t="str">
        <f t="shared" si="274"/>
        <v/>
      </c>
      <c r="AH2884" s="16">
        <f t="shared" si="275"/>
        <v>0</v>
      </c>
      <c r="AI2884" s="17" t="str">
        <f>IF('Peer Comparison Tool'!$D$12="NR","",IF($C2884='Peer Comparison Tool'!$D$9,COUNT('CECL &lt;50B Database'!$AI$1:AI2883)+1,""))</f>
        <v/>
      </c>
    </row>
    <row r="2885" spans="29:35" x14ac:dyDescent="0.25">
      <c r="AC2885" s="16" t="str">
        <f t="shared" si="270"/>
        <v/>
      </c>
      <c r="AD2885" s="16" t="str">
        <f t="shared" si="271"/>
        <v/>
      </c>
      <c r="AE2885" s="16" t="str">
        <f t="shared" si="272"/>
        <v/>
      </c>
      <c r="AF2885" s="16" t="str">
        <f t="shared" si="273"/>
        <v/>
      </c>
      <c r="AG2885" s="16" t="str">
        <f t="shared" si="274"/>
        <v/>
      </c>
      <c r="AH2885" s="16">
        <f t="shared" si="275"/>
        <v>0</v>
      </c>
      <c r="AI2885" s="17" t="str">
        <f>IF('Peer Comparison Tool'!$D$12="NR","",IF($C2885='Peer Comparison Tool'!$D$9,COUNT('CECL &lt;50B Database'!$AI$1:AI2884)+1,""))</f>
        <v/>
      </c>
    </row>
    <row r="2886" spans="29:35" x14ac:dyDescent="0.25">
      <c r="AC2886" s="16" t="str">
        <f t="shared" si="270"/>
        <v/>
      </c>
      <c r="AD2886" s="16" t="str">
        <f t="shared" si="271"/>
        <v/>
      </c>
      <c r="AE2886" s="16" t="str">
        <f t="shared" si="272"/>
        <v/>
      </c>
      <c r="AF2886" s="16" t="str">
        <f t="shared" si="273"/>
        <v/>
      </c>
      <c r="AG2886" s="16" t="str">
        <f t="shared" si="274"/>
        <v/>
      </c>
      <c r="AH2886" s="16">
        <f t="shared" si="275"/>
        <v>0</v>
      </c>
      <c r="AI2886" s="17" t="str">
        <f>IF('Peer Comparison Tool'!$D$12="NR","",IF($C2886='Peer Comparison Tool'!$D$9,COUNT('CECL &lt;50B Database'!$AI$1:AI2885)+1,""))</f>
        <v/>
      </c>
    </row>
    <row r="2887" spans="29:35" x14ac:dyDescent="0.25">
      <c r="AC2887" s="16" t="str">
        <f t="shared" si="270"/>
        <v/>
      </c>
      <c r="AD2887" s="16" t="str">
        <f t="shared" si="271"/>
        <v/>
      </c>
      <c r="AE2887" s="16" t="str">
        <f t="shared" si="272"/>
        <v/>
      </c>
      <c r="AF2887" s="16" t="str">
        <f t="shared" si="273"/>
        <v/>
      </c>
      <c r="AG2887" s="16" t="str">
        <f t="shared" si="274"/>
        <v/>
      </c>
      <c r="AH2887" s="16">
        <f t="shared" si="275"/>
        <v>0</v>
      </c>
      <c r="AI2887" s="17" t="str">
        <f>IF('Peer Comparison Tool'!$D$12="NR","",IF($C2887='Peer Comparison Tool'!$D$9,COUNT('CECL &lt;50B Database'!$AI$1:AI2886)+1,""))</f>
        <v/>
      </c>
    </row>
    <row r="2888" spans="29:35" x14ac:dyDescent="0.25">
      <c r="AC2888" s="16" t="str">
        <f t="shared" si="270"/>
        <v/>
      </c>
      <c r="AD2888" s="16" t="str">
        <f t="shared" si="271"/>
        <v/>
      </c>
      <c r="AE2888" s="16" t="str">
        <f t="shared" si="272"/>
        <v/>
      </c>
      <c r="AF2888" s="16" t="str">
        <f t="shared" si="273"/>
        <v/>
      </c>
      <c r="AG2888" s="16" t="str">
        <f t="shared" si="274"/>
        <v/>
      </c>
      <c r="AH2888" s="16">
        <f t="shared" si="275"/>
        <v>0</v>
      </c>
      <c r="AI2888" s="17" t="str">
        <f>IF('Peer Comparison Tool'!$D$12="NR","",IF($C2888='Peer Comparison Tool'!$D$9,COUNT('CECL &lt;50B Database'!$AI$1:AI2887)+1,""))</f>
        <v/>
      </c>
    </row>
    <row r="2889" spans="29:35" x14ac:dyDescent="0.25">
      <c r="AC2889" s="16" t="str">
        <f t="shared" si="270"/>
        <v/>
      </c>
      <c r="AD2889" s="16" t="str">
        <f t="shared" si="271"/>
        <v/>
      </c>
      <c r="AE2889" s="16" t="str">
        <f t="shared" si="272"/>
        <v/>
      </c>
      <c r="AF2889" s="16" t="str">
        <f t="shared" si="273"/>
        <v/>
      </c>
      <c r="AG2889" s="16" t="str">
        <f t="shared" si="274"/>
        <v/>
      </c>
      <c r="AH2889" s="16">
        <f t="shared" si="275"/>
        <v>0</v>
      </c>
      <c r="AI2889" s="17" t="str">
        <f>IF('Peer Comparison Tool'!$D$12="NR","",IF($C2889='Peer Comparison Tool'!$D$9,COUNT('CECL &lt;50B Database'!$AI$1:AI2888)+1,""))</f>
        <v/>
      </c>
    </row>
    <row r="2890" spans="29:35" x14ac:dyDescent="0.25">
      <c r="AC2890" s="16" t="str">
        <f t="shared" si="270"/>
        <v/>
      </c>
      <c r="AD2890" s="16" t="str">
        <f t="shared" si="271"/>
        <v/>
      </c>
      <c r="AE2890" s="16" t="str">
        <f t="shared" si="272"/>
        <v/>
      </c>
      <c r="AF2890" s="16" t="str">
        <f t="shared" si="273"/>
        <v/>
      </c>
      <c r="AG2890" s="16" t="str">
        <f t="shared" si="274"/>
        <v/>
      </c>
      <c r="AH2890" s="16">
        <f t="shared" si="275"/>
        <v>0</v>
      </c>
      <c r="AI2890" s="17" t="str">
        <f>IF('Peer Comparison Tool'!$D$12="NR","",IF($C2890='Peer Comparison Tool'!$D$9,COUNT('CECL &lt;50B Database'!$AI$1:AI2889)+1,""))</f>
        <v/>
      </c>
    </row>
    <row r="2891" spans="29:35" x14ac:dyDescent="0.25">
      <c r="AC2891" s="16" t="str">
        <f t="shared" si="270"/>
        <v/>
      </c>
      <c r="AD2891" s="16" t="str">
        <f t="shared" si="271"/>
        <v/>
      </c>
      <c r="AE2891" s="16" t="str">
        <f t="shared" si="272"/>
        <v/>
      </c>
      <c r="AF2891" s="16" t="str">
        <f t="shared" si="273"/>
        <v/>
      </c>
      <c r="AG2891" s="16" t="str">
        <f t="shared" si="274"/>
        <v/>
      </c>
      <c r="AH2891" s="16">
        <f t="shared" si="275"/>
        <v>0</v>
      </c>
      <c r="AI2891" s="17" t="str">
        <f>IF('Peer Comparison Tool'!$D$12="NR","",IF($C2891='Peer Comparison Tool'!$D$9,COUNT('CECL &lt;50B Database'!$AI$1:AI2890)+1,""))</f>
        <v/>
      </c>
    </row>
    <row r="2892" spans="29:35" x14ac:dyDescent="0.25">
      <c r="AC2892" s="16" t="str">
        <f t="shared" si="270"/>
        <v/>
      </c>
      <c r="AD2892" s="16" t="str">
        <f t="shared" si="271"/>
        <v/>
      </c>
      <c r="AE2892" s="16" t="str">
        <f t="shared" si="272"/>
        <v/>
      </c>
      <c r="AF2892" s="16" t="str">
        <f t="shared" si="273"/>
        <v/>
      </c>
      <c r="AG2892" s="16" t="str">
        <f t="shared" si="274"/>
        <v/>
      </c>
      <c r="AH2892" s="16">
        <f t="shared" si="275"/>
        <v>0</v>
      </c>
      <c r="AI2892" s="17" t="str">
        <f>IF('Peer Comparison Tool'!$D$12="NR","",IF($C2892='Peer Comparison Tool'!$D$9,COUNT('CECL &lt;50B Database'!$AI$1:AI2891)+1,""))</f>
        <v/>
      </c>
    </row>
    <row r="2893" spans="29:35" x14ac:dyDescent="0.25">
      <c r="AC2893" s="16" t="str">
        <f t="shared" si="270"/>
        <v/>
      </c>
      <c r="AD2893" s="16" t="str">
        <f t="shared" si="271"/>
        <v/>
      </c>
      <c r="AE2893" s="16" t="str">
        <f t="shared" si="272"/>
        <v/>
      </c>
      <c r="AF2893" s="16" t="str">
        <f t="shared" si="273"/>
        <v/>
      </c>
      <c r="AG2893" s="16" t="str">
        <f t="shared" si="274"/>
        <v/>
      </c>
      <c r="AH2893" s="16">
        <f t="shared" si="275"/>
        <v>0</v>
      </c>
      <c r="AI2893" s="17" t="str">
        <f>IF('Peer Comparison Tool'!$D$12="NR","",IF($C2893='Peer Comparison Tool'!$D$9,COUNT('CECL &lt;50B Database'!$AI$1:AI2892)+1,""))</f>
        <v/>
      </c>
    </row>
    <row r="2894" spans="29:35" x14ac:dyDescent="0.25">
      <c r="AC2894" s="16" t="str">
        <f t="shared" si="270"/>
        <v/>
      </c>
      <c r="AD2894" s="16" t="str">
        <f t="shared" si="271"/>
        <v/>
      </c>
      <c r="AE2894" s="16" t="str">
        <f t="shared" si="272"/>
        <v/>
      </c>
      <c r="AF2894" s="16" t="str">
        <f t="shared" si="273"/>
        <v/>
      </c>
      <c r="AG2894" s="16" t="str">
        <f t="shared" si="274"/>
        <v/>
      </c>
      <c r="AH2894" s="16">
        <f t="shared" si="275"/>
        <v>0</v>
      </c>
      <c r="AI2894" s="17" t="str">
        <f>IF('Peer Comparison Tool'!$D$12="NR","",IF($C2894='Peer Comparison Tool'!$D$9,COUNT('CECL &lt;50B Database'!$AI$1:AI2893)+1,""))</f>
        <v/>
      </c>
    </row>
    <row r="2895" spans="29:35" x14ac:dyDescent="0.25">
      <c r="AC2895" s="16" t="str">
        <f t="shared" si="270"/>
        <v/>
      </c>
      <c r="AD2895" s="16" t="str">
        <f t="shared" si="271"/>
        <v/>
      </c>
      <c r="AE2895" s="16" t="str">
        <f t="shared" si="272"/>
        <v/>
      </c>
      <c r="AF2895" s="16" t="str">
        <f t="shared" si="273"/>
        <v/>
      </c>
      <c r="AG2895" s="16" t="str">
        <f t="shared" si="274"/>
        <v/>
      </c>
      <c r="AH2895" s="16">
        <f t="shared" si="275"/>
        <v>0</v>
      </c>
      <c r="AI2895" s="17" t="str">
        <f>IF('Peer Comparison Tool'!$D$12="NR","",IF($C2895='Peer Comparison Tool'!$D$9,COUNT('CECL &lt;50B Database'!$AI$1:AI2894)+1,""))</f>
        <v/>
      </c>
    </row>
    <row r="2896" spans="29:35" x14ac:dyDescent="0.25">
      <c r="AC2896" s="16" t="str">
        <f t="shared" si="270"/>
        <v/>
      </c>
      <c r="AD2896" s="16" t="str">
        <f t="shared" si="271"/>
        <v/>
      </c>
      <c r="AE2896" s="16" t="str">
        <f t="shared" si="272"/>
        <v/>
      </c>
      <c r="AF2896" s="16" t="str">
        <f t="shared" si="273"/>
        <v/>
      </c>
      <c r="AG2896" s="16" t="str">
        <f t="shared" si="274"/>
        <v/>
      </c>
      <c r="AH2896" s="16">
        <f t="shared" si="275"/>
        <v>0</v>
      </c>
      <c r="AI2896" s="17" t="str">
        <f>IF('Peer Comparison Tool'!$D$12="NR","",IF($C2896='Peer Comparison Tool'!$D$9,COUNT('CECL &lt;50B Database'!$AI$1:AI2895)+1,""))</f>
        <v/>
      </c>
    </row>
    <row r="2897" spans="29:35" x14ac:dyDescent="0.25">
      <c r="AC2897" s="16" t="str">
        <f t="shared" si="270"/>
        <v/>
      </c>
      <c r="AD2897" s="16" t="str">
        <f t="shared" si="271"/>
        <v/>
      </c>
      <c r="AE2897" s="16" t="str">
        <f t="shared" si="272"/>
        <v/>
      </c>
      <c r="AF2897" s="16" t="str">
        <f t="shared" si="273"/>
        <v/>
      </c>
      <c r="AG2897" s="16" t="str">
        <f t="shared" si="274"/>
        <v/>
      </c>
      <c r="AH2897" s="16">
        <f t="shared" si="275"/>
        <v>0</v>
      </c>
      <c r="AI2897" s="17" t="str">
        <f>IF('Peer Comparison Tool'!$D$12="NR","",IF($C2897='Peer Comparison Tool'!$D$9,COUNT('CECL &lt;50B Database'!$AI$1:AI2896)+1,""))</f>
        <v/>
      </c>
    </row>
    <row r="2898" spans="29:35" x14ac:dyDescent="0.25">
      <c r="AC2898" s="16" t="str">
        <f t="shared" si="270"/>
        <v/>
      </c>
      <c r="AD2898" s="16" t="str">
        <f t="shared" si="271"/>
        <v/>
      </c>
      <c r="AE2898" s="16" t="str">
        <f t="shared" si="272"/>
        <v/>
      </c>
      <c r="AF2898" s="16" t="str">
        <f t="shared" si="273"/>
        <v/>
      </c>
      <c r="AG2898" s="16" t="str">
        <f t="shared" si="274"/>
        <v/>
      </c>
      <c r="AH2898" s="16">
        <f t="shared" si="275"/>
        <v>0</v>
      </c>
      <c r="AI2898" s="17" t="str">
        <f>IF('Peer Comparison Tool'!$D$12="NR","",IF($C2898='Peer Comparison Tool'!$D$9,COUNT('CECL &lt;50B Database'!$AI$1:AI2897)+1,""))</f>
        <v/>
      </c>
    </row>
    <row r="2899" spans="29:35" x14ac:dyDescent="0.25">
      <c r="AC2899" s="16" t="str">
        <f t="shared" si="270"/>
        <v/>
      </c>
      <c r="AD2899" s="16" t="str">
        <f t="shared" si="271"/>
        <v/>
      </c>
      <c r="AE2899" s="16" t="str">
        <f t="shared" si="272"/>
        <v/>
      </c>
      <c r="AF2899" s="16" t="str">
        <f t="shared" si="273"/>
        <v/>
      </c>
      <c r="AG2899" s="16" t="str">
        <f t="shared" si="274"/>
        <v/>
      </c>
      <c r="AH2899" s="16">
        <f t="shared" si="275"/>
        <v>0</v>
      </c>
      <c r="AI2899" s="17" t="str">
        <f>IF('Peer Comparison Tool'!$D$12="NR","",IF($C2899='Peer Comparison Tool'!$D$9,COUNT('CECL &lt;50B Database'!$AI$1:AI2898)+1,""))</f>
        <v/>
      </c>
    </row>
    <row r="2900" spans="29:35" x14ac:dyDescent="0.25">
      <c r="AC2900" s="16" t="str">
        <f t="shared" si="270"/>
        <v/>
      </c>
      <c r="AD2900" s="16" t="str">
        <f t="shared" si="271"/>
        <v/>
      </c>
      <c r="AE2900" s="16" t="str">
        <f t="shared" si="272"/>
        <v/>
      </c>
      <c r="AF2900" s="16" t="str">
        <f t="shared" si="273"/>
        <v/>
      </c>
      <c r="AG2900" s="16" t="str">
        <f t="shared" si="274"/>
        <v/>
      </c>
      <c r="AH2900" s="16">
        <f t="shared" si="275"/>
        <v>0</v>
      </c>
      <c r="AI2900" s="17" t="str">
        <f>IF('Peer Comparison Tool'!$D$12="NR","",IF($C2900='Peer Comparison Tool'!$D$9,COUNT('CECL &lt;50B Database'!$AI$1:AI2899)+1,""))</f>
        <v/>
      </c>
    </row>
    <row r="2901" spans="29:35" x14ac:dyDescent="0.25">
      <c r="AC2901" s="16" t="str">
        <f t="shared" si="270"/>
        <v/>
      </c>
      <c r="AD2901" s="16" t="str">
        <f t="shared" si="271"/>
        <v/>
      </c>
      <c r="AE2901" s="16" t="str">
        <f t="shared" si="272"/>
        <v/>
      </c>
      <c r="AF2901" s="16" t="str">
        <f t="shared" si="273"/>
        <v/>
      </c>
      <c r="AG2901" s="16" t="str">
        <f t="shared" si="274"/>
        <v/>
      </c>
      <c r="AH2901" s="16">
        <f t="shared" si="275"/>
        <v>0</v>
      </c>
      <c r="AI2901" s="17" t="str">
        <f>IF('Peer Comparison Tool'!$D$12="NR","",IF($C2901='Peer Comparison Tool'!$D$9,COUNT('CECL &lt;50B Database'!$AI$1:AI2900)+1,""))</f>
        <v/>
      </c>
    </row>
    <row r="2902" spans="29:35" x14ac:dyDescent="0.25">
      <c r="AC2902" s="16" t="str">
        <f t="shared" si="270"/>
        <v/>
      </c>
      <c r="AD2902" s="16" t="str">
        <f t="shared" si="271"/>
        <v/>
      </c>
      <c r="AE2902" s="16" t="str">
        <f t="shared" si="272"/>
        <v/>
      </c>
      <c r="AF2902" s="16" t="str">
        <f t="shared" si="273"/>
        <v/>
      </c>
      <c r="AG2902" s="16" t="str">
        <f t="shared" si="274"/>
        <v/>
      </c>
      <c r="AH2902" s="16">
        <f t="shared" si="275"/>
        <v>0</v>
      </c>
      <c r="AI2902" s="17" t="str">
        <f>IF('Peer Comparison Tool'!$D$12="NR","",IF($C2902='Peer Comparison Tool'!$D$9,COUNT('CECL &lt;50B Database'!$AI$1:AI2901)+1,""))</f>
        <v/>
      </c>
    </row>
    <row r="2903" spans="29:35" x14ac:dyDescent="0.25">
      <c r="AC2903" s="16" t="str">
        <f t="shared" si="270"/>
        <v/>
      </c>
      <c r="AD2903" s="16" t="str">
        <f t="shared" si="271"/>
        <v/>
      </c>
      <c r="AE2903" s="16" t="str">
        <f t="shared" si="272"/>
        <v/>
      </c>
      <c r="AF2903" s="16" t="str">
        <f t="shared" si="273"/>
        <v/>
      </c>
      <c r="AG2903" s="16" t="str">
        <f t="shared" si="274"/>
        <v/>
      </c>
      <c r="AH2903" s="16">
        <f t="shared" si="275"/>
        <v>0</v>
      </c>
      <c r="AI2903" s="17" t="str">
        <f>IF('Peer Comparison Tool'!$D$12="NR","",IF($C2903='Peer Comparison Tool'!$D$9,COUNT('CECL &lt;50B Database'!$AI$1:AI2902)+1,""))</f>
        <v/>
      </c>
    </row>
    <row r="2904" spans="29:35" x14ac:dyDescent="0.25">
      <c r="AC2904" s="16" t="str">
        <f t="shared" si="270"/>
        <v/>
      </c>
      <c r="AD2904" s="16" t="str">
        <f t="shared" si="271"/>
        <v/>
      </c>
      <c r="AE2904" s="16" t="str">
        <f t="shared" si="272"/>
        <v/>
      </c>
      <c r="AF2904" s="16" t="str">
        <f t="shared" si="273"/>
        <v/>
      </c>
      <c r="AG2904" s="16" t="str">
        <f t="shared" si="274"/>
        <v/>
      </c>
      <c r="AH2904" s="16">
        <f t="shared" si="275"/>
        <v>0</v>
      </c>
      <c r="AI2904" s="17" t="str">
        <f>IF('Peer Comparison Tool'!$D$12="NR","",IF($C2904='Peer Comparison Tool'!$D$9,COUNT('CECL &lt;50B Database'!$AI$1:AI2903)+1,""))</f>
        <v/>
      </c>
    </row>
    <row r="2905" spans="29:35" x14ac:dyDescent="0.25">
      <c r="AC2905" s="16" t="str">
        <f t="shared" si="270"/>
        <v/>
      </c>
      <c r="AD2905" s="16" t="str">
        <f t="shared" si="271"/>
        <v/>
      </c>
      <c r="AE2905" s="16" t="str">
        <f t="shared" si="272"/>
        <v/>
      </c>
      <c r="AF2905" s="16" t="str">
        <f t="shared" si="273"/>
        <v/>
      </c>
      <c r="AG2905" s="16" t="str">
        <f t="shared" si="274"/>
        <v/>
      </c>
      <c r="AH2905" s="16">
        <f t="shared" si="275"/>
        <v>0</v>
      </c>
      <c r="AI2905" s="17" t="str">
        <f>IF('Peer Comparison Tool'!$D$12="NR","",IF($C2905='Peer Comparison Tool'!$D$9,COUNT('CECL &lt;50B Database'!$AI$1:AI2904)+1,""))</f>
        <v/>
      </c>
    </row>
    <row r="2906" spans="29:35" x14ac:dyDescent="0.25">
      <c r="AC2906" s="16" t="str">
        <f t="shared" si="270"/>
        <v/>
      </c>
      <c r="AD2906" s="16" t="str">
        <f t="shared" si="271"/>
        <v/>
      </c>
      <c r="AE2906" s="16" t="str">
        <f t="shared" si="272"/>
        <v/>
      </c>
      <c r="AF2906" s="16" t="str">
        <f t="shared" si="273"/>
        <v/>
      </c>
      <c r="AG2906" s="16" t="str">
        <f t="shared" si="274"/>
        <v/>
      </c>
      <c r="AH2906" s="16">
        <f t="shared" si="275"/>
        <v>0</v>
      </c>
      <c r="AI2906" s="17" t="str">
        <f>IF('Peer Comparison Tool'!$D$12="NR","",IF($C2906='Peer Comparison Tool'!$D$9,COUNT('CECL &lt;50B Database'!$AI$1:AI2905)+1,""))</f>
        <v/>
      </c>
    </row>
    <row r="2907" spans="29:35" x14ac:dyDescent="0.25">
      <c r="AC2907" s="16" t="str">
        <f t="shared" si="270"/>
        <v/>
      </c>
      <c r="AD2907" s="16" t="str">
        <f t="shared" si="271"/>
        <v/>
      </c>
      <c r="AE2907" s="16" t="str">
        <f t="shared" si="272"/>
        <v/>
      </c>
      <c r="AF2907" s="16" t="str">
        <f t="shared" si="273"/>
        <v/>
      </c>
      <c r="AG2907" s="16" t="str">
        <f t="shared" si="274"/>
        <v/>
      </c>
      <c r="AH2907" s="16">
        <f t="shared" si="275"/>
        <v>0</v>
      </c>
      <c r="AI2907" s="17" t="str">
        <f>IF('Peer Comparison Tool'!$D$12="NR","",IF($C2907='Peer Comparison Tool'!$D$9,COUNT('CECL &lt;50B Database'!$AI$1:AI2906)+1,""))</f>
        <v/>
      </c>
    </row>
    <row r="2908" spans="29:35" x14ac:dyDescent="0.25">
      <c r="AC2908" s="16" t="str">
        <f t="shared" si="270"/>
        <v/>
      </c>
      <c r="AD2908" s="16" t="str">
        <f t="shared" si="271"/>
        <v/>
      </c>
      <c r="AE2908" s="16" t="str">
        <f t="shared" si="272"/>
        <v/>
      </c>
      <c r="AF2908" s="16" t="str">
        <f t="shared" si="273"/>
        <v/>
      </c>
      <c r="AG2908" s="16" t="str">
        <f t="shared" si="274"/>
        <v/>
      </c>
      <c r="AH2908" s="16">
        <f t="shared" si="275"/>
        <v>0</v>
      </c>
      <c r="AI2908" s="17" t="str">
        <f>IF('Peer Comparison Tool'!$D$12="NR","",IF($C2908='Peer Comparison Tool'!$D$9,COUNT('CECL &lt;50B Database'!$AI$1:AI2907)+1,""))</f>
        <v/>
      </c>
    </row>
    <row r="2909" spans="29:35" x14ac:dyDescent="0.25">
      <c r="AC2909" s="16" t="str">
        <f t="shared" si="270"/>
        <v/>
      </c>
      <c r="AD2909" s="16" t="str">
        <f t="shared" si="271"/>
        <v/>
      </c>
      <c r="AE2909" s="16" t="str">
        <f t="shared" si="272"/>
        <v/>
      </c>
      <c r="AF2909" s="16" t="str">
        <f t="shared" si="273"/>
        <v/>
      </c>
      <c r="AG2909" s="16" t="str">
        <f t="shared" si="274"/>
        <v/>
      </c>
      <c r="AH2909" s="16">
        <f t="shared" si="275"/>
        <v>0</v>
      </c>
      <c r="AI2909" s="17" t="str">
        <f>IF('Peer Comparison Tool'!$D$12="NR","",IF($C2909='Peer Comparison Tool'!$D$9,COUNT('CECL &lt;50B Database'!$AI$1:AI2908)+1,""))</f>
        <v/>
      </c>
    </row>
    <row r="2910" spans="29:35" x14ac:dyDescent="0.25">
      <c r="AC2910" s="16" t="str">
        <f t="shared" si="270"/>
        <v/>
      </c>
      <c r="AD2910" s="16" t="str">
        <f t="shared" si="271"/>
        <v/>
      </c>
      <c r="AE2910" s="16" t="str">
        <f t="shared" si="272"/>
        <v/>
      </c>
      <c r="AF2910" s="16" t="str">
        <f t="shared" si="273"/>
        <v/>
      </c>
      <c r="AG2910" s="16" t="str">
        <f t="shared" si="274"/>
        <v/>
      </c>
      <c r="AH2910" s="16">
        <f t="shared" si="275"/>
        <v>0</v>
      </c>
      <c r="AI2910" s="17" t="str">
        <f>IF('Peer Comparison Tool'!$D$12="NR","",IF($C2910='Peer Comparison Tool'!$D$9,COUNT('CECL &lt;50B Database'!$AI$1:AI2909)+1,""))</f>
        <v/>
      </c>
    </row>
    <row r="2911" spans="29:35" x14ac:dyDescent="0.25">
      <c r="AC2911" s="16" t="str">
        <f t="shared" si="270"/>
        <v/>
      </c>
      <c r="AD2911" s="16" t="str">
        <f t="shared" si="271"/>
        <v/>
      </c>
      <c r="AE2911" s="16" t="str">
        <f t="shared" si="272"/>
        <v/>
      </c>
      <c r="AF2911" s="16" t="str">
        <f t="shared" si="273"/>
        <v/>
      </c>
      <c r="AG2911" s="16" t="str">
        <f t="shared" si="274"/>
        <v/>
      </c>
      <c r="AH2911" s="16">
        <f t="shared" si="275"/>
        <v>0</v>
      </c>
      <c r="AI2911" s="17" t="str">
        <f>IF('Peer Comparison Tool'!$D$12="NR","",IF($C2911='Peer Comparison Tool'!$D$9,COUNT('CECL &lt;50B Database'!$AI$1:AI2910)+1,""))</f>
        <v/>
      </c>
    </row>
    <row r="2912" spans="29:35" x14ac:dyDescent="0.25">
      <c r="AC2912" s="16" t="str">
        <f t="shared" si="270"/>
        <v/>
      </c>
      <c r="AD2912" s="16" t="str">
        <f t="shared" si="271"/>
        <v/>
      </c>
      <c r="AE2912" s="16" t="str">
        <f t="shared" si="272"/>
        <v/>
      </c>
      <c r="AF2912" s="16" t="str">
        <f t="shared" si="273"/>
        <v/>
      </c>
      <c r="AG2912" s="16" t="str">
        <f t="shared" si="274"/>
        <v/>
      </c>
      <c r="AH2912" s="16">
        <f t="shared" si="275"/>
        <v>0</v>
      </c>
      <c r="AI2912" s="17" t="str">
        <f>IF('Peer Comparison Tool'!$D$12="NR","",IF($C2912='Peer Comparison Tool'!$D$9,COUNT('CECL &lt;50B Database'!$AI$1:AI2911)+1,""))</f>
        <v/>
      </c>
    </row>
    <row r="2913" spans="29:35" x14ac:dyDescent="0.25">
      <c r="AC2913" s="16" t="str">
        <f t="shared" si="270"/>
        <v/>
      </c>
      <c r="AD2913" s="16" t="str">
        <f t="shared" si="271"/>
        <v/>
      </c>
      <c r="AE2913" s="16" t="str">
        <f t="shared" si="272"/>
        <v/>
      </c>
      <c r="AF2913" s="16" t="str">
        <f t="shared" si="273"/>
        <v/>
      </c>
      <c r="AG2913" s="16" t="str">
        <f t="shared" si="274"/>
        <v/>
      </c>
      <c r="AH2913" s="16">
        <f t="shared" si="275"/>
        <v>0</v>
      </c>
      <c r="AI2913" s="17" t="str">
        <f>IF('Peer Comparison Tool'!$D$12="NR","",IF($C2913='Peer Comparison Tool'!$D$9,COUNT('CECL &lt;50B Database'!$AI$1:AI2912)+1,""))</f>
        <v/>
      </c>
    </row>
    <row r="2914" spans="29:35" x14ac:dyDescent="0.25">
      <c r="AC2914" s="16" t="str">
        <f t="shared" si="270"/>
        <v/>
      </c>
      <c r="AD2914" s="16" t="str">
        <f t="shared" si="271"/>
        <v/>
      </c>
      <c r="AE2914" s="16" t="str">
        <f t="shared" si="272"/>
        <v/>
      </c>
      <c r="AF2914" s="16" t="str">
        <f t="shared" si="273"/>
        <v/>
      </c>
      <c r="AG2914" s="16" t="str">
        <f t="shared" si="274"/>
        <v/>
      </c>
      <c r="AH2914" s="16">
        <f t="shared" si="275"/>
        <v>0</v>
      </c>
      <c r="AI2914" s="17" t="str">
        <f>IF('Peer Comparison Tool'!$D$12="NR","",IF($C2914='Peer Comparison Tool'!$D$9,COUNT('CECL &lt;50B Database'!$AI$1:AI2913)+1,""))</f>
        <v/>
      </c>
    </row>
    <row r="2915" spans="29:35" x14ac:dyDescent="0.25">
      <c r="AC2915" s="16" t="str">
        <f t="shared" si="270"/>
        <v/>
      </c>
      <c r="AD2915" s="16" t="str">
        <f t="shared" si="271"/>
        <v/>
      </c>
      <c r="AE2915" s="16" t="str">
        <f t="shared" si="272"/>
        <v/>
      </c>
      <c r="AF2915" s="16" t="str">
        <f t="shared" si="273"/>
        <v/>
      </c>
      <c r="AG2915" s="16" t="str">
        <f t="shared" si="274"/>
        <v/>
      </c>
      <c r="AH2915" s="16">
        <f t="shared" si="275"/>
        <v>0</v>
      </c>
      <c r="AI2915" s="17" t="str">
        <f>IF('Peer Comparison Tool'!$D$12="NR","",IF($C2915='Peer Comparison Tool'!$D$9,COUNT('CECL &lt;50B Database'!$AI$1:AI2914)+1,""))</f>
        <v/>
      </c>
    </row>
    <row r="2916" spans="29:35" x14ac:dyDescent="0.25">
      <c r="AC2916" s="16" t="str">
        <f t="shared" si="270"/>
        <v/>
      </c>
      <c r="AD2916" s="16" t="str">
        <f t="shared" si="271"/>
        <v/>
      </c>
      <c r="AE2916" s="16" t="str">
        <f t="shared" si="272"/>
        <v/>
      </c>
      <c r="AF2916" s="16" t="str">
        <f t="shared" si="273"/>
        <v/>
      </c>
      <c r="AG2916" s="16" t="str">
        <f t="shared" si="274"/>
        <v/>
      </c>
      <c r="AH2916" s="16">
        <f t="shared" si="275"/>
        <v>0</v>
      </c>
      <c r="AI2916" s="17" t="str">
        <f>IF('Peer Comparison Tool'!$D$12="NR","",IF($C2916='Peer Comparison Tool'!$D$9,COUNT('CECL &lt;50B Database'!$AI$1:AI2915)+1,""))</f>
        <v/>
      </c>
    </row>
    <row r="2917" spans="29:35" x14ac:dyDescent="0.25">
      <c r="AC2917" s="16" t="str">
        <f t="shared" si="270"/>
        <v/>
      </c>
      <c r="AD2917" s="16" t="str">
        <f t="shared" si="271"/>
        <v/>
      </c>
      <c r="AE2917" s="16" t="str">
        <f t="shared" si="272"/>
        <v/>
      </c>
      <c r="AF2917" s="16" t="str">
        <f t="shared" si="273"/>
        <v/>
      </c>
      <c r="AG2917" s="16" t="str">
        <f t="shared" si="274"/>
        <v/>
      </c>
      <c r="AH2917" s="16">
        <f t="shared" si="275"/>
        <v>0</v>
      </c>
      <c r="AI2917" s="17" t="str">
        <f>IF('Peer Comparison Tool'!$D$12="NR","",IF($C2917='Peer Comparison Tool'!$D$9,COUNT('CECL &lt;50B Database'!$AI$1:AI2916)+1,""))</f>
        <v/>
      </c>
    </row>
    <row r="2918" spans="29:35" x14ac:dyDescent="0.25">
      <c r="AC2918" s="16" t="str">
        <f t="shared" si="270"/>
        <v/>
      </c>
      <c r="AD2918" s="16" t="str">
        <f t="shared" si="271"/>
        <v/>
      </c>
      <c r="AE2918" s="16" t="str">
        <f t="shared" si="272"/>
        <v/>
      </c>
      <c r="AF2918" s="16" t="str">
        <f t="shared" si="273"/>
        <v/>
      </c>
      <c r="AG2918" s="16" t="str">
        <f t="shared" si="274"/>
        <v/>
      </c>
      <c r="AH2918" s="16">
        <f t="shared" si="275"/>
        <v>0</v>
      </c>
      <c r="AI2918" s="17" t="str">
        <f>IF('Peer Comparison Tool'!$D$12="NR","",IF($C2918='Peer Comparison Tool'!$D$9,COUNT('CECL &lt;50B Database'!$AI$1:AI2917)+1,""))</f>
        <v/>
      </c>
    </row>
    <row r="2919" spans="29:35" x14ac:dyDescent="0.25">
      <c r="AC2919" s="16" t="str">
        <f t="shared" si="270"/>
        <v/>
      </c>
      <c r="AD2919" s="16" t="str">
        <f t="shared" si="271"/>
        <v/>
      </c>
      <c r="AE2919" s="16" t="str">
        <f t="shared" si="272"/>
        <v/>
      </c>
      <c r="AF2919" s="16" t="str">
        <f t="shared" si="273"/>
        <v/>
      </c>
      <c r="AG2919" s="16" t="str">
        <f t="shared" si="274"/>
        <v/>
      </c>
      <c r="AH2919" s="16">
        <f t="shared" si="275"/>
        <v>0</v>
      </c>
      <c r="AI2919" s="17" t="str">
        <f>IF('Peer Comparison Tool'!$D$12="NR","",IF($C2919='Peer Comparison Tool'!$D$9,COUNT('CECL &lt;50B Database'!$AI$1:AI2918)+1,""))</f>
        <v/>
      </c>
    </row>
    <row r="2920" spans="29:35" x14ac:dyDescent="0.25">
      <c r="AC2920" s="16" t="str">
        <f t="shared" si="270"/>
        <v/>
      </c>
      <c r="AD2920" s="16" t="str">
        <f t="shared" si="271"/>
        <v/>
      </c>
      <c r="AE2920" s="16" t="str">
        <f t="shared" si="272"/>
        <v/>
      </c>
      <c r="AF2920" s="16" t="str">
        <f t="shared" si="273"/>
        <v/>
      </c>
      <c r="AG2920" s="16" t="str">
        <f t="shared" si="274"/>
        <v/>
      </c>
      <c r="AH2920" s="16">
        <f t="shared" si="275"/>
        <v>0</v>
      </c>
      <c r="AI2920" s="17" t="str">
        <f>IF('Peer Comparison Tool'!$D$12="NR","",IF($C2920='Peer Comparison Tool'!$D$9,COUNT('CECL &lt;50B Database'!$AI$1:AI2919)+1,""))</f>
        <v/>
      </c>
    </row>
    <row r="2921" spans="29:35" x14ac:dyDescent="0.25">
      <c r="AC2921" s="16" t="str">
        <f t="shared" si="270"/>
        <v/>
      </c>
      <c r="AD2921" s="16" t="str">
        <f t="shared" si="271"/>
        <v/>
      </c>
      <c r="AE2921" s="16" t="str">
        <f t="shared" si="272"/>
        <v/>
      </c>
      <c r="AF2921" s="16" t="str">
        <f t="shared" si="273"/>
        <v/>
      </c>
      <c r="AG2921" s="16" t="str">
        <f t="shared" si="274"/>
        <v/>
      </c>
      <c r="AH2921" s="16">
        <f t="shared" si="275"/>
        <v>0</v>
      </c>
      <c r="AI2921" s="17" t="str">
        <f>IF('Peer Comparison Tool'!$D$12="NR","",IF($C2921='Peer Comparison Tool'!$D$9,COUNT('CECL &lt;50B Database'!$AI$1:AI2920)+1,""))</f>
        <v/>
      </c>
    </row>
    <row r="2922" spans="29:35" x14ac:dyDescent="0.25">
      <c r="AC2922" s="16" t="str">
        <f t="shared" si="270"/>
        <v/>
      </c>
      <c r="AD2922" s="16" t="str">
        <f t="shared" si="271"/>
        <v/>
      </c>
      <c r="AE2922" s="16" t="str">
        <f t="shared" si="272"/>
        <v/>
      </c>
      <c r="AF2922" s="16" t="str">
        <f t="shared" si="273"/>
        <v/>
      </c>
      <c r="AG2922" s="16" t="str">
        <f t="shared" si="274"/>
        <v/>
      </c>
      <c r="AH2922" s="16">
        <f t="shared" si="275"/>
        <v>0</v>
      </c>
      <c r="AI2922" s="17" t="str">
        <f>IF('Peer Comparison Tool'!$D$12="NR","",IF($C2922='Peer Comparison Tool'!$D$9,COUNT('CECL &lt;50B Database'!$AI$1:AI2921)+1,""))</f>
        <v/>
      </c>
    </row>
    <row r="2923" spans="29:35" x14ac:dyDescent="0.25">
      <c r="AC2923" s="16" t="str">
        <f t="shared" si="270"/>
        <v/>
      </c>
      <c r="AD2923" s="16" t="str">
        <f t="shared" si="271"/>
        <v/>
      </c>
      <c r="AE2923" s="16" t="str">
        <f t="shared" si="272"/>
        <v/>
      </c>
      <c r="AF2923" s="16" t="str">
        <f t="shared" si="273"/>
        <v/>
      </c>
      <c r="AG2923" s="16" t="str">
        <f t="shared" si="274"/>
        <v/>
      </c>
      <c r="AH2923" s="16">
        <f t="shared" si="275"/>
        <v>0</v>
      </c>
      <c r="AI2923" s="17" t="str">
        <f>IF('Peer Comparison Tool'!$D$12="NR","",IF($C2923='Peer Comparison Tool'!$D$9,COUNT('CECL &lt;50B Database'!$AI$1:AI2922)+1,""))</f>
        <v/>
      </c>
    </row>
    <row r="2924" spans="29:35" x14ac:dyDescent="0.25">
      <c r="AC2924" s="16" t="str">
        <f t="shared" si="270"/>
        <v/>
      </c>
      <c r="AD2924" s="16" t="str">
        <f t="shared" si="271"/>
        <v/>
      </c>
      <c r="AE2924" s="16" t="str">
        <f t="shared" si="272"/>
        <v/>
      </c>
      <c r="AF2924" s="16" t="str">
        <f t="shared" si="273"/>
        <v/>
      </c>
      <c r="AG2924" s="16" t="str">
        <f t="shared" si="274"/>
        <v/>
      </c>
      <c r="AH2924" s="16">
        <f t="shared" si="275"/>
        <v>0</v>
      </c>
      <c r="AI2924" s="17" t="str">
        <f>IF('Peer Comparison Tool'!$D$12="NR","",IF($C2924='Peer Comparison Tool'!$D$9,COUNT('CECL &lt;50B Database'!$AI$1:AI2923)+1,""))</f>
        <v/>
      </c>
    </row>
    <row r="2925" spans="29:35" x14ac:dyDescent="0.25">
      <c r="AC2925" s="16" t="str">
        <f t="shared" si="270"/>
        <v/>
      </c>
      <c r="AD2925" s="16" t="str">
        <f t="shared" si="271"/>
        <v/>
      </c>
      <c r="AE2925" s="16" t="str">
        <f t="shared" si="272"/>
        <v/>
      </c>
      <c r="AF2925" s="16" t="str">
        <f t="shared" si="273"/>
        <v/>
      </c>
      <c r="AG2925" s="16" t="str">
        <f t="shared" si="274"/>
        <v/>
      </c>
      <c r="AH2925" s="16">
        <f t="shared" si="275"/>
        <v>0</v>
      </c>
      <c r="AI2925" s="17" t="str">
        <f>IF('Peer Comparison Tool'!$D$12="NR","",IF($C2925='Peer Comparison Tool'!$D$9,COUNT('CECL &lt;50B Database'!$AI$1:AI2924)+1,""))</f>
        <v/>
      </c>
    </row>
    <row r="2926" spans="29:35" x14ac:dyDescent="0.25">
      <c r="AC2926" s="16" t="str">
        <f t="shared" si="270"/>
        <v/>
      </c>
      <c r="AD2926" s="16" t="str">
        <f t="shared" si="271"/>
        <v/>
      </c>
      <c r="AE2926" s="16" t="str">
        <f t="shared" si="272"/>
        <v/>
      </c>
      <c r="AF2926" s="16" t="str">
        <f t="shared" si="273"/>
        <v/>
      </c>
      <c r="AG2926" s="16" t="str">
        <f t="shared" si="274"/>
        <v/>
      </c>
      <c r="AH2926" s="16">
        <f t="shared" si="275"/>
        <v>0</v>
      </c>
      <c r="AI2926" s="17" t="str">
        <f>IF('Peer Comparison Tool'!$D$12="NR","",IF($C2926='Peer Comparison Tool'!$D$9,COUNT('CECL &lt;50B Database'!$AI$1:AI2925)+1,""))</f>
        <v/>
      </c>
    </row>
    <row r="2927" spans="29:35" x14ac:dyDescent="0.25">
      <c r="AC2927" s="16" t="str">
        <f t="shared" si="270"/>
        <v/>
      </c>
      <c r="AD2927" s="16" t="str">
        <f t="shared" si="271"/>
        <v/>
      </c>
      <c r="AE2927" s="16" t="str">
        <f t="shared" si="272"/>
        <v/>
      </c>
      <c r="AF2927" s="16" t="str">
        <f t="shared" si="273"/>
        <v/>
      </c>
      <c r="AG2927" s="16" t="str">
        <f t="shared" si="274"/>
        <v/>
      </c>
      <c r="AH2927" s="16">
        <f t="shared" si="275"/>
        <v>0</v>
      </c>
      <c r="AI2927" s="17" t="str">
        <f>IF('Peer Comparison Tool'!$D$12="NR","",IF($C2927='Peer Comparison Tool'!$D$9,COUNT('CECL &lt;50B Database'!$AI$1:AI2926)+1,""))</f>
        <v/>
      </c>
    </row>
    <row r="2928" spans="29:35" x14ac:dyDescent="0.25">
      <c r="AC2928" s="16" t="str">
        <f t="shared" si="270"/>
        <v/>
      </c>
      <c r="AD2928" s="16" t="str">
        <f t="shared" si="271"/>
        <v/>
      </c>
      <c r="AE2928" s="16" t="str">
        <f t="shared" si="272"/>
        <v/>
      </c>
      <c r="AF2928" s="16" t="str">
        <f t="shared" si="273"/>
        <v/>
      </c>
      <c r="AG2928" s="16" t="str">
        <f t="shared" si="274"/>
        <v/>
      </c>
      <c r="AH2928" s="16">
        <f t="shared" si="275"/>
        <v>0</v>
      </c>
      <c r="AI2928" s="17" t="str">
        <f>IF('Peer Comparison Tool'!$D$12="NR","",IF($C2928='Peer Comparison Tool'!$D$9,COUNT('CECL &lt;50B Database'!$AI$1:AI2927)+1,""))</f>
        <v/>
      </c>
    </row>
    <row r="2929" spans="29:35" x14ac:dyDescent="0.25">
      <c r="AC2929" s="16" t="str">
        <f t="shared" si="270"/>
        <v/>
      </c>
      <c r="AD2929" s="16" t="str">
        <f t="shared" si="271"/>
        <v/>
      </c>
      <c r="AE2929" s="16" t="str">
        <f t="shared" si="272"/>
        <v/>
      </c>
      <c r="AF2929" s="16" t="str">
        <f t="shared" si="273"/>
        <v/>
      </c>
      <c r="AG2929" s="16" t="str">
        <f t="shared" si="274"/>
        <v/>
      </c>
      <c r="AH2929" s="16">
        <f t="shared" si="275"/>
        <v>0</v>
      </c>
      <c r="AI2929" s="17" t="str">
        <f>IF('Peer Comparison Tool'!$D$12="NR","",IF($C2929='Peer Comparison Tool'!$D$9,COUNT('CECL &lt;50B Database'!$AI$1:AI2928)+1,""))</f>
        <v/>
      </c>
    </row>
    <row r="2930" spans="29:35" x14ac:dyDescent="0.25">
      <c r="AC2930" s="16" t="str">
        <f t="shared" si="270"/>
        <v/>
      </c>
      <c r="AD2930" s="16" t="str">
        <f t="shared" si="271"/>
        <v/>
      </c>
      <c r="AE2930" s="16" t="str">
        <f t="shared" si="272"/>
        <v/>
      </c>
      <c r="AF2930" s="16" t="str">
        <f t="shared" si="273"/>
        <v/>
      </c>
      <c r="AG2930" s="16" t="str">
        <f t="shared" si="274"/>
        <v/>
      </c>
      <c r="AH2930" s="16">
        <f t="shared" si="275"/>
        <v>0</v>
      </c>
      <c r="AI2930" s="17" t="str">
        <f>IF('Peer Comparison Tool'!$D$12="NR","",IF($C2930='Peer Comparison Tool'!$D$9,COUNT('CECL &lt;50B Database'!$AI$1:AI2929)+1,""))</f>
        <v/>
      </c>
    </row>
    <row r="2931" spans="29:35" x14ac:dyDescent="0.25">
      <c r="AC2931" s="16" t="str">
        <f t="shared" si="270"/>
        <v/>
      </c>
      <c r="AD2931" s="16" t="str">
        <f t="shared" si="271"/>
        <v/>
      </c>
      <c r="AE2931" s="16" t="str">
        <f t="shared" si="272"/>
        <v/>
      </c>
      <c r="AF2931" s="16" t="str">
        <f t="shared" si="273"/>
        <v/>
      </c>
      <c r="AG2931" s="16" t="str">
        <f t="shared" si="274"/>
        <v/>
      </c>
      <c r="AH2931" s="16">
        <f t="shared" si="275"/>
        <v>0</v>
      </c>
      <c r="AI2931" s="17" t="str">
        <f>IF('Peer Comparison Tool'!$D$12="NR","",IF($C2931='Peer Comparison Tool'!$D$9,COUNT('CECL &lt;50B Database'!$AI$1:AI2930)+1,""))</f>
        <v/>
      </c>
    </row>
    <row r="2932" spans="29:35" x14ac:dyDescent="0.25">
      <c r="AC2932" s="16" t="str">
        <f t="shared" si="270"/>
        <v/>
      </c>
      <c r="AD2932" s="16" t="str">
        <f t="shared" si="271"/>
        <v/>
      </c>
      <c r="AE2932" s="16" t="str">
        <f t="shared" si="272"/>
        <v/>
      </c>
      <c r="AF2932" s="16" t="str">
        <f t="shared" si="273"/>
        <v/>
      </c>
      <c r="AG2932" s="16" t="str">
        <f t="shared" si="274"/>
        <v/>
      </c>
      <c r="AH2932" s="16">
        <f t="shared" si="275"/>
        <v>0</v>
      </c>
      <c r="AI2932" s="17" t="str">
        <f>IF('Peer Comparison Tool'!$D$12="NR","",IF($C2932='Peer Comparison Tool'!$D$9,COUNT('CECL &lt;50B Database'!$AI$1:AI2931)+1,""))</f>
        <v/>
      </c>
    </row>
    <row r="2933" spans="29:35" x14ac:dyDescent="0.25">
      <c r="AC2933" s="16" t="str">
        <f t="shared" si="270"/>
        <v/>
      </c>
      <c r="AD2933" s="16" t="str">
        <f t="shared" si="271"/>
        <v/>
      </c>
      <c r="AE2933" s="16" t="str">
        <f t="shared" si="272"/>
        <v/>
      </c>
      <c r="AF2933" s="16" t="str">
        <f t="shared" si="273"/>
        <v/>
      </c>
      <c r="AG2933" s="16" t="str">
        <f t="shared" si="274"/>
        <v/>
      </c>
      <c r="AH2933" s="16">
        <f t="shared" si="275"/>
        <v>0</v>
      </c>
      <c r="AI2933" s="17" t="str">
        <f>IF('Peer Comparison Tool'!$D$12="NR","",IF($C2933='Peer Comparison Tool'!$D$9,COUNT('CECL &lt;50B Database'!$AI$1:AI2932)+1,""))</f>
        <v/>
      </c>
    </row>
    <row r="2934" spans="29:35" x14ac:dyDescent="0.25">
      <c r="AC2934" s="16" t="str">
        <f t="shared" si="270"/>
        <v/>
      </c>
      <c r="AD2934" s="16" t="str">
        <f t="shared" si="271"/>
        <v/>
      </c>
      <c r="AE2934" s="16" t="str">
        <f t="shared" si="272"/>
        <v/>
      </c>
      <c r="AF2934" s="16" t="str">
        <f t="shared" si="273"/>
        <v/>
      </c>
      <c r="AG2934" s="16" t="str">
        <f t="shared" si="274"/>
        <v/>
      </c>
      <c r="AH2934" s="16">
        <f t="shared" si="275"/>
        <v>0</v>
      </c>
      <c r="AI2934" s="17" t="str">
        <f>IF('Peer Comparison Tool'!$D$12="NR","",IF($C2934='Peer Comparison Tool'!$D$9,COUNT('CECL &lt;50B Database'!$AI$1:AI2933)+1,""))</f>
        <v/>
      </c>
    </row>
    <row r="2935" spans="29:35" x14ac:dyDescent="0.25">
      <c r="AC2935" s="16" t="str">
        <f t="shared" si="270"/>
        <v/>
      </c>
      <c r="AD2935" s="16" t="str">
        <f t="shared" si="271"/>
        <v/>
      </c>
      <c r="AE2935" s="16" t="str">
        <f t="shared" si="272"/>
        <v/>
      </c>
      <c r="AF2935" s="16" t="str">
        <f t="shared" si="273"/>
        <v/>
      </c>
      <c r="AG2935" s="16" t="str">
        <f t="shared" si="274"/>
        <v/>
      </c>
      <c r="AH2935" s="16">
        <f t="shared" si="275"/>
        <v>0</v>
      </c>
      <c r="AI2935" s="17" t="str">
        <f>IF('Peer Comparison Tool'!$D$12="NR","",IF($C2935='Peer Comparison Tool'!$D$9,COUNT('CECL &lt;50B Database'!$AI$1:AI2934)+1,""))</f>
        <v/>
      </c>
    </row>
    <row r="2936" spans="29:35" x14ac:dyDescent="0.25">
      <c r="AC2936" s="16" t="str">
        <f t="shared" si="270"/>
        <v/>
      </c>
      <c r="AD2936" s="16" t="str">
        <f t="shared" si="271"/>
        <v/>
      </c>
      <c r="AE2936" s="16" t="str">
        <f t="shared" si="272"/>
        <v/>
      </c>
      <c r="AF2936" s="16" t="str">
        <f t="shared" si="273"/>
        <v/>
      </c>
      <c r="AG2936" s="16" t="str">
        <f t="shared" si="274"/>
        <v/>
      </c>
      <c r="AH2936" s="16">
        <f t="shared" si="275"/>
        <v>0</v>
      </c>
      <c r="AI2936" s="17" t="str">
        <f>IF('Peer Comparison Tool'!$D$12="NR","",IF($C2936='Peer Comparison Tool'!$D$9,COUNT('CECL &lt;50B Database'!$AI$1:AI2935)+1,""))</f>
        <v/>
      </c>
    </row>
    <row r="2937" spans="29:35" x14ac:dyDescent="0.25">
      <c r="AC2937" s="16" t="str">
        <f t="shared" si="270"/>
        <v/>
      </c>
      <c r="AD2937" s="16" t="str">
        <f t="shared" si="271"/>
        <v/>
      </c>
      <c r="AE2937" s="16" t="str">
        <f t="shared" si="272"/>
        <v/>
      </c>
      <c r="AF2937" s="16" t="str">
        <f t="shared" si="273"/>
        <v/>
      </c>
      <c r="AG2937" s="16" t="str">
        <f t="shared" si="274"/>
        <v/>
      </c>
      <c r="AH2937" s="16">
        <f t="shared" si="275"/>
        <v>0</v>
      </c>
      <c r="AI2937" s="17" t="str">
        <f>IF('Peer Comparison Tool'!$D$12="NR","",IF($C2937='Peer Comparison Tool'!$D$9,COUNT('CECL &lt;50B Database'!$AI$1:AI2936)+1,""))</f>
        <v/>
      </c>
    </row>
    <row r="2938" spans="29:35" x14ac:dyDescent="0.25">
      <c r="AC2938" s="16" t="str">
        <f t="shared" si="270"/>
        <v/>
      </c>
      <c r="AD2938" s="16" t="str">
        <f t="shared" si="271"/>
        <v/>
      </c>
      <c r="AE2938" s="16" t="str">
        <f t="shared" si="272"/>
        <v/>
      </c>
      <c r="AF2938" s="16" t="str">
        <f t="shared" si="273"/>
        <v/>
      </c>
      <c r="AG2938" s="16" t="str">
        <f t="shared" si="274"/>
        <v/>
      </c>
      <c r="AH2938" s="16">
        <f t="shared" si="275"/>
        <v>0</v>
      </c>
      <c r="AI2938" s="17" t="str">
        <f>IF('Peer Comparison Tool'!$D$12="NR","",IF($C2938='Peer Comparison Tool'!$D$9,COUNT('CECL &lt;50B Database'!$AI$1:AI2937)+1,""))</f>
        <v/>
      </c>
    </row>
    <row r="2939" spans="29:35" x14ac:dyDescent="0.25">
      <c r="AC2939" s="16" t="str">
        <f t="shared" si="270"/>
        <v/>
      </c>
      <c r="AD2939" s="16" t="str">
        <f t="shared" si="271"/>
        <v/>
      </c>
      <c r="AE2939" s="16" t="str">
        <f t="shared" si="272"/>
        <v/>
      </c>
      <c r="AF2939" s="16" t="str">
        <f t="shared" si="273"/>
        <v/>
      </c>
      <c r="AG2939" s="16" t="str">
        <f t="shared" si="274"/>
        <v/>
      </c>
      <c r="AH2939" s="16">
        <f t="shared" si="275"/>
        <v>0</v>
      </c>
      <c r="AI2939" s="17" t="str">
        <f>IF('Peer Comparison Tool'!$D$12="NR","",IF($C2939='Peer Comparison Tool'!$D$9,COUNT('CECL &lt;50B Database'!$AI$1:AI2938)+1,""))</f>
        <v/>
      </c>
    </row>
    <row r="2940" spans="29:35" x14ac:dyDescent="0.25">
      <c r="AC2940" s="16" t="str">
        <f t="shared" si="270"/>
        <v/>
      </c>
      <c r="AD2940" s="16" t="str">
        <f t="shared" si="271"/>
        <v/>
      </c>
      <c r="AE2940" s="16" t="str">
        <f t="shared" si="272"/>
        <v/>
      </c>
      <c r="AF2940" s="16" t="str">
        <f t="shared" si="273"/>
        <v/>
      </c>
      <c r="AG2940" s="16" t="str">
        <f t="shared" si="274"/>
        <v/>
      </c>
      <c r="AH2940" s="16">
        <f t="shared" si="275"/>
        <v>0</v>
      </c>
      <c r="AI2940" s="17" t="str">
        <f>IF('Peer Comparison Tool'!$D$12="NR","",IF($C2940='Peer Comparison Tool'!$D$9,COUNT('CECL &lt;50B Database'!$AI$1:AI2939)+1,""))</f>
        <v/>
      </c>
    </row>
    <row r="2941" spans="29:35" x14ac:dyDescent="0.25">
      <c r="AC2941" s="16" t="str">
        <f t="shared" si="270"/>
        <v/>
      </c>
      <c r="AD2941" s="16" t="str">
        <f t="shared" si="271"/>
        <v/>
      </c>
      <c r="AE2941" s="16" t="str">
        <f t="shared" si="272"/>
        <v/>
      </c>
      <c r="AF2941" s="16" t="str">
        <f t="shared" si="273"/>
        <v/>
      </c>
      <c r="AG2941" s="16" t="str">
        <f t="shared" si="274"/>
        <v/>
      </c>
      <c r="AH2941" s="16">
        <f t="shared" si="275"/>
        <v>0</v>
      </c>
      <c r="AI2941" s="17" t="str">
        <f>IF('Peer Comparison Tool'!$D$12="NR","",IF($C2941='Peer Comparison Tool'!$D$9,COUNT('CECL &lt;50B Database'!$AI$1:AI2940)+1,""))</f>
        <v/>
      </c>
    </row>
    <row r="2942" spans="29:35" x14ac:dyDescent="0.25">
      <c r="AC2942" s="16" t="str">
        <f t="shared" si="270"/>
        <v/>
      </c>
      <c r="AD2942" s="16" t="str">
        <f t="shared" si="271"/>
        <v/>
      </c>
      <c r="AE2942" s="16" t="str">
        <f t="shared" si="272"/>
        <v/>
      </c>
      <c r="AF2942" s="16" t="str">
        <f t="shared" si="273"/>
        <v/>
      </c>
      <c r="AG2942" s="16" t="str">
        <f t="shared" si="274"/>
        <v/>
      </c>
      <c r="AH2942" s="16">
        <f t="shared" si="275"/>
        <v>0</v>
      </c>
      <c r="AI2942" s="17" t="str">
        <f>IF('Peer Comparison Tool'!$D$12="NR","",IF($C2942='Peer Comparison Tool'!$D$9,COUNT('CECL &lt;50B Database'!$AI$1:AI2941)+1,""))</f>
        <v/>
      </c>
    </row>
    <row r="2943" spans="29:35" x14ac:dyDescent="0.25">
      <c r="AC2943" s="16" t="str">
        <f t="shared" si="270"/>
        <v/>
      </c>
      <c r="AD2943" s="16" t="str">
        <f t="shared" si="271"/>
        <v/>
      </c>
      <c r="AE2943" s="16" t="str">
        <f t="shared" si="272"/>
        <v/>
      </c>
      <c r="AF2943" s="16" t="str">
        <f t="shared" si="273"/>
        <v/>
      </c>
      <c r="AG2943" s="16" t="str">
        <f t="shared" si="274"/>
        <v/>
      </c>
      <c r="AH2943" s="16">
        <f t="shared" si="275"/>
        <v>0</v>
      </c>
      <c r="AI2943" s="17" t="str">
        <f>IF('Peer Comparison Tool'!$D$12="NR","",IF($C2943='Peer Comparison Tool'!$D$9,COUNT('CECL &lt;50B Database'!$AI$1:AI2942)+1,""))</f>
        <v/>
      </c>
    </row>
    <row r="2944" spans="29:35" x14ac:dyDescent="0.25">
      <c r="AC2944" s="16" t="str">
        <f t="shared" si="270"/>
        <v/>
      </c>
      <c r="AD2944" s="16" t="str">
        <f t="shared" si="271"/>
        <v/>
      </c>
      <c r="AE2944" s="16" t="str">
        <f t="shared" si="272"/>
        <v/>
      </c>
      <c r="AF2944" s="16" t="str">
        <f t="shared" si="273"/>
        <v/>
      </c>
      <c r="AG2944" s="16" t="str">
        <f t="shared" si="274"/>
        <v/>
      </c>
      <c r="AH2944" s="16">
        <f t="shared" si="275"/>
        <v>0</v>
      </c>
      <c r="AI2944" s="17" t="str">
        <f>IF('Peer Comparison Tool'!$D$12="NR","",IF($C2944='Peer Comparison Tool'!$D$9,COUNT('CECL &lt;50B Database'!$AI$1:AI2943)+1,""))</f>
        <v/>
      </c>
    </row>
    <row r="2945" spans="29:35" x14ac:dyDescent="0.25">
      <c r="AC2945" s="16" t="str">
        <f t="shared" si="270"/>
        <v/>
      </c>
      <c r="AD2945" s="16" t="str">
        <f t="shared" si="271"/>
        <v/>
      </c>
      <c r="AE2945" s="16" t="str">
        <f t="shared" si="272"/>
        <v/>
      </c>
      <c r="AF2945" s="16" t="str">
        <f t="shared" si="273"/>
        <v/>
      </c>
      <c r="AG2945" s="16" t="str">
        <f t="shared" si="274"/>
        <v/>
      </c>
      <c r="AH2945" s="16">
        <f t="shared" si="275"/>
        <v>0</v>
      </c>
      <c r="AI2945" s="17" t="str">
        <f>IF('Peer Comparison Tool'!$D$12="NR","",IF($C2945='Peer Comparison Tool'!$D$9,COUNT('CECL &lt;50B Database'!$AI$1:AI2944)+1,""))</f>
        <v/>
      </c>
    </row>
    <row r="2946" spans="29:35" x14ac:dyDescent="0.25">
      <c r="AC2946" s="16" t="str">
        <f t="shared" si="270"/>
        <v/>
      </c>
      <c r="AD2946" s="16" t="str">
        <f t="shared" si="271"/>
        <v/>
      </c>
      <c r="AE2946" s="16" t="str">
        <f t="shared" si="272"/>
        <v/>
      </c>
      <c r="AF2946" s="16" t="str">
        <f t="shared" si="273"/>
        <v/>
      </c>
      <c r="AG2946" s="16" t="str">
        <f t="shared" si="274"/>
        <v/>
      </c>
      <c r="AH2946" s="16">
        <f t="shared" si="275"/>
        <v>0</v>
      </c>
      <c r="AI2946" s="17" t="str">
        <f>IF('Peer Comparison Tool'!$D$12="NR","",IF($C2946='Peer Comparison Tool'!$D$9,COUNT('CECL &lt;50B Database'!$AI$1:AI2945)+1,""))</f>
        <v/>
      </c>
    </row>
    <row r="2947" spans="29:35" x14ac:dyDescent="0.25">
      <c r="AC2947" s="16" t="str">
        <f t="shared" ref="AC2947:AC3010" si="276">IF(AND($G2947&gt;=10000000,$G2947&lt;50000000),$K2947,"")</f>
        <v/>
      </c>
      <c r="AD2947" s="16" t="str">
        <f t="shared" ref="AD2947:AD3010" si="277">IF(AND($G2947&gt;=5000000,$G2947&lt;9999999),$K2947,"")</f>
        <v/>
      </c>
      <c r="AE2947" s="16" t="str">
        <f t="shared" ref="AE2947:AE3010" si="278">IF(AND($G2947&gt;=1000000,$G2947&lt;4999999),$K2947,"")</f>
        <v/>
      </c>
      <c r="AF2947" s="16" t="str">
        <f t="shared" ref="AF2947:AF3010" si="279">IF(AND($G2947&gt;=500000,$G2947&lt;999999),$K2947,"")</f>
        <v/>
      </c>
      <c r="AG2947" s="16" t="str">
        <f t="shared" ref="AG2947:AG3010" si="280">IF(AND($G2947&gt;=100000,$G2947&lt;499999),$K2947,"")</f>
        <v/>
      </c>
      <c r="AH2947" s="16">
        <f t="shared" ref="AH2947:AH3010" si="281">IF(AND($G2947&gt;=0,$G2947&lt;99999),$K2947,"")</f>
        <v>0</v>
      </c>
      <c r="AI2947" s="17" t="str">
        <f>IF('Peer Comparison Tool'!$D$12="NR","",IF($C2947='Peer Comparison Tool'!$D$9,COUNT('CECL &lt;50B Database'!$AI$1:AI2946)+1,""))</f>
        <v/>
      </c>
    </row>
    <row r="2948" spans="29:35" x14ac:dyDescent="0.25">
      <c r="AC2948" s="16" t="str">
        <f t="shared" si="276"/>
        <v/>
      </c>
      <c r="AD2948" s="16" t="str">
        <f t="shared" si="277"/>
        <v/>
      </c>
      <c r="AE2948" s="16" t="str">
        <f t="shared" si="278"/>
        <v/>
      </c>
      <c r="AF2948" s="16" t="str">
        <f t="shared" si="279"/>
        <v/>
      </c>
      <c r="AG2948" s="16" t="str">
        <f t="shared" si="280"/>
        <v/>
      </c>
      <c r="AH2948" s="16">
        <f t="shared" si="281"/>
        <v>0</v>
      </c>
      <c r="AI2948" s="17" t="str">
        <f>IF('Peer Comparison Tool'!$D$12="NR","",IF($C2948='Peer Comparison Tool'!$D$9,COUNT('CECL &lt;50B Database'!$AI$1:AI2947)+1,""))</f>
        <v/>
      </c>
    </row>
    <row r="2949" spans="29:35" x14ac:dyDescent="0.25">
      <c r="AC2949" s="16" t="str">
        <f t="shared" si="276"/>
        <v/>
      </c>
      <c r="AD2949" s="16" t="str">
        <f t="shared" si="277"/>
        <v/>
      </c>
      <c r="AE2949" s="16" t="str">
        <f t="shared" si="278"/>
        <v/>
      </c>
      <c r="AF2949" s="16" t="str">
        <f t="shared" si="279"/>
        <v/>
      </c>
      <c r="AG2949" s="16" t="str">
        <f t="shared" si="280"/>
        <v/>
      </c>
      <c r="AH2949" s="16">
        <f t="shared" si="281"/>
        <v>0</v>
      </c>
      <c r="AI2949" s="17" t="str">
        <f>IF('Peer Comparison Tool'!$D$12="NR","",IF($C2949='Peer Comparison Tool'!$D$9,COUNT('CECL &lt;50B Database'!$AI$1:AI2948)+1,""))</f>
        <v/>
      </c>
    </row>
    <row r="2950" spans="29:35" x14ac:dyDescent="0.25">
      <c r="AC2950" s="16" t="str">
        <f t="shared" si="276"/>
        <v/>
      </c>
      <c r="AD2950" s="16" t="str">
        <f t="shared" si="277"/>
        <v/>
      </c>
      <c r="AE2950" s="16" t="str">
        <f t="shared" si="278"/>
        <v/>
      </c>
      <c r="AF2950" s="16" t="str">
        <f t="shared" si="279"/>
        <v/>
      </c>
      <c r="AG2950" s="16" t="str">
        <f t="shared" si="280"/>
        <v/>
      </c>
      <c r="AH2950" s="16">
        <f t="shared" si="281"/>
        <v>0</v>
      </c>
      <c r="AI2950" s="17" t="str">
        <f>IF('Peer Comparison Tool'!$D$12="NR","",IF($C2950='Peer Comparison Tool'!$D$9,COUNT('CECL &lt;50B Database'!$AI$1:AI2949)+1,""))</f>
        <v/>
      </c>
    </row>
    <row r="2951" spans="29:35" x14ac:dyDescent="0.25">
      <c r="AC2951" s="16" t="str">
        <f t="shared" si="276"/>
        <v/>
      </c>
      <c r="AD2951" s="16" t="str">
        <f t="shared" si="277"/>
        <v/>
      </c>
      <c r="AE2951" s="16" t="str">
        <f t="shared" si="278"/>
        <v/>
      </c>
      <c r="AF2951" s="16" t="str">
        <f t="shared" si="279"/>
        <v/>
      </c>
      <c r="AG2951" s="16" t="str">
        <f t="shared" si="280"/>
        <v/>
      </c>
      <c r="AH2951" s="16">
        <f t="shared" si="281"/>
        <v>0</v>
      </c>
      <c r="AI2951" s="17" t="str">
        <f>IF('Peer Comparison Tool'!$D$12="NR","",IF($C2951='Peer Comparison Tool'!$D$9,COUNT('CECL &lt;50B Database'!$AI$1:AI2950)+1,""))</f>
        <v/>
      </c>
    </row>
    <row r="2952" spans="29:35" x14ac:dyDescent="0.25">
      <c r="AC2952" s="16" t="str">
        <f t="shared" si="276"/>
        <v/>
      </c>
      <c r="AD2952" s="16" t="str">
        <f t="shared" si="277"/>
        <v/>
      </c>
      <c r="AE2952" s="16" t="str">
        <f t="shared" si="278"/>
        <v/>
      </c>
      <c r="AF2952" s="16" t="str">
        <f t="shared" si="279"/>
        <v/>
      </c>
      <c r="AG2952" s="16" t="str">
        <f t="shared" si="280"/>
        <v/>
      </c>
      <c r="AH2952" s="16">
        <f t="shared" si="281"/>
        <v>0</v>
      </c>
      <c r="AI2952" s="17" t="str">
        <f>IF('Peer Comparison Tool'!$D$12="NR","",IF($C2952='Peer Comparison Tool'!$D$9,COUNT('CECL &lt;50B Database'!$AI$1:AI2951)+1,""))</f>
        <v/>
      </c>
    </row>
    <row r="2953" spans="29:35" x14ac:dyDescent="0.25">
      <c r="AC2953" s="16" t="str">
        <f t="shared" si="276"/>
        <v/>
      </c>
      <c r="AD2953" s="16" t="str">
        <f t="shared" si="277"/>
        <v/>
      </c>
      <c r="AE2953" s="16" t="str">
        <f t="shared" si="278"/>
        <v/>
      </c>
      <c r="AF2953" s="16" t="str">
        <f t="shared" si="279"/>
        <v/>
      </c>
      <c r="AG2953" s="16" t="str">
        <f t="shared" si="280"/>
        <v/>
      </c>
      <c r="AH2953" s="16">
        <f t="shared" si="281"/>
        <v>0</v>
      </c>
      <c r="AI2953" s="17" t="str">
        <f>IF('Peer Comparison Tool'!$D$12="NR","",IF($C2953='Peer Comparison Tool'!$D$9,COUNT('CECL &lt;50B Database'!$AI$1:AI2952)+1,""))</f>
        <v/>
      </c>
    </row>
    <row r="2954" spans="29:35" x14ac:dyDescent="0.25">
      <c r="AC2954" s="16" t="str">
        <f t="shared" si="276"/>
        <v/>
      </c>
      <c r="AD2954" s="16" t="str">
        <f t="shared" si="277"/>
        <v/>
      </c>
      <c r="AE2954" s="16" t="str">
        <f t="shared" si="278"/>
        <v/>
      </c>
      <c r="AF2954" s="16" t="str">
        <f t="shared" si="279"/>
        <v/>
      </c>
      <c r="AG2954" s="16" t="str">
        <f t="shared" si="280"/>
        <v/>
      </c>
      <c r="AH2954" s="16">
        <f t="shared" si="281"/>
        <v>0</v>
      </c>
      <c r="AI2954" s="17" t="str">
        <f>IF('Peer Comparison Tool'!$D$12="NR","",IF($C2954='Peer Comparison Tool'!$D$9,COUNT('CECL &lt;50B Database'!$AI$1:AI2953)+1,""))</f>
        <v/>
      </c>
    </row>
    <row r="2955" spans="29:35" x14ac:dyDescent="0.25">
      <c r="AC2955" s="16" t="str">
        <f t="shared" si="276"/>
        <v/>
      </c>
      <c r="AD2955" s="16" t="str">
        <f t="shared" si="277"/>
        <v/>
      </c>
      <c r="AE2955" s="16" t="str">
        <f t="shared" si="278"/>
        <v/>
      </c>
      <c r="AF2955" s="16" t="str">
        <f t="shared" si="279"/>
        <v/>
      </c>
      <c r="AG2955" s="16" t="str">
        <f t="shared" si="280"/>
        <v/>
      </c>
      <c r="AH2955" s="16">
        <f t="shared" si="281"/>
        <v>0</v>
      </c>
      <c r="AI2955" s="17" t="str">
        <f>IF('Peer Comparison Tool'!$D$12="NR","",IF($C2955='Peer Comparison Tool'!$D$9,COUNT('CECL &lt;50B Database'!$AI$1:AI2954)+1,""))</f>
        <v/>
      </c>
    </row>
    <row r="2956" spans="29:35" x14ac:dyDescent="0.25">
      <c r="AC2956" s="16" t="str">
        <f t="shared" si="276"/>
        <v/>
      </c>
      <c r="AD2956" s="16" t="str">
        <f t="shared" si="277"/>
        <v/>
      </c>
      <c r="AE2956" s="16" t="str">
        <f t="shared" si="278"/>
        <v/>
      </c>
      <c r="AF2956" s="16" t="str">
        <f t="shared" si="279"/>
        <v/>
      </c>
      <c r="AG2956" s="16" t="str">
        <f t="shared" si="280"/>
        <v/>
      </c>
      <c r="AH2956" s="16">
        <f t="shared" si="281"/>
        <v>0</v>
      </c>
      <c r="AI2956" s="17" t="str">
        <f>IF('Peer Comparison Tool'!$D$12="NR","",IF($C2956='Peer Comparison Tool'!$D$9,COUNT('CECL &lt;50B Database'!$AI$1:AI2955)+1,""))</f>
        <v/>
      </c>
    </row>
    <row r="2957" spans="29:35" x14ac:dyDescent="0.25">
      <c r="AC2957" s="16" t="str">
        <f t="shared" si="276"/>
        <v/>
      </c>
      <c r="AD2957" s="16" t="str">
        <f t="shared" si="277"/>
        <v/>
      </c>
      <c r="AE2957" s="16" t="str">
        <f t="shared" si="278"/>
        <v/>
      </c>
      <c r="AF2957" s="16" t="str">
        <f t="shared" si="279"/>
        <v/>
      </c>
      <c r="AG2957" s="16" t="str">
        <f t="shared" si="280"/>
        <v/>
      </c>
      <c r="AH2957" s="16">
        <f t="shared" si="281"/>
        <v>0</v>
      </c>
      <c r="AI2957" s="17" t="str">
        <f>IF('Peer Comparison Tool'!$D$12="NR","",IF($C2957='Peer Comparison Tool'!$D$9,COUNT('CECL &lt;50B Database'!$AI$1:AI2956)+1,""))</f>
        <v/>
      </c>
    </row>
    <row r="2958" spans="29:35" x14ac:dyDescent="0.25">
      <c r="AC2958" s="16" t="str">
        <f t="shared" si="276"/>
        <v/>
      </c>
      <c r="AD2958" s="16" t="str">
        <f t="shared" si="277"/>
        <v/>
      </c>
      <c r="AE2958" s="16" t="str">
        <f t="shared" si="278"/>
        <v/>
      </c>
      <c r="AF2958" s="16" t="str">
        <f t="shared" si="279"/>
        <v/>
      </c>
      <c r="AG2958" s="16" t="str">
        <f t="shared" si="280"/>
        <v/>
      </c>
      <c r="AH2958" s="16">
        <f t="shared" si="281"/>
        <v>0</v>
      </c>
      <c r="AI2958" s="17" t="str">
        <f>IF('Peer Comparison Tool'!$D$12="NR","",IF($C2958='Peer Comparison Tool'!$D$9,COUNT('CECL &lt;50B Database'!$AI$1:AI2957)+1,""))</f>
        <v/>
      </c>
    </row>
    <row r="2959" spans="29:35" x14ac:dyDescent="0.25">
      <c r="AC2959" s="16" t="str">
        <f t="shared" si="276"/>
        <v/>
      </c>
      <c r="AD2959" s="16" t="str">
        <f t="shared" si="277"/>
        <v/>
      </c>
      <c r="AE2959" s="16" t="str">
        <f t="shared" si="278"/>
        <v/>
      </c>
      <c r="AF2959" s="16" t="str">
        <f t="shared" si="279"/>
        <v/>
      </c>
      <c r="AG2959" s="16" t="str">
        <f t="shared" si="280"/>
        <v/>
      </c>
      <c r="AH2959" s="16">
        <f t="shared" si="281"/>
        <v>0</v>
      </c>
      <c r="AI2959" s="17" t="str">
        <f>IF('Peer Comparison Tool'!$D$12="NR","",IF($C2959='Peer Comparison Tool'!$D$9,COUNT('CECL &lt;50B Database'!$AI$1:AI2958)+1,""))</f>
        <v/>
      </c>
    </row>
    <row r="2960" spans="29:35" x14ac:dyDescent="0.25">
      <c r="AC2960" s="16" t="str">
        <f t="shared" si="276"/>
        <v/>
      </c>
      <c r="AD2960" s="16" t="str">
        <f t="shared" si="277"/>
        <v/>
      </c>
      <c r="AE2960" s="16" t="str">
        <f t="shared" si="278"/>
        <v/>
      </c>
      <c r="AF2960" s="16" t="str">
        <f t="shared" si="279"/>
        <v/>
      </c>
      <c r="AG2960" s="16" t="str">
        <f t="shared" si="280"/>
        <v/>
      </c>
      <c r="AH2960" s="16">
        <f t="shared" si="281"/>
        <v>0</v>
      </c>
      <c r="AI2960" s="17" t="str">
        <f>IF('Peer Comparison Tool'!$D$12="NR","",IF($C2960='Peer Comparison Tool'!$D$9,COUNT('CECL &lt;50B Database'!$AI$1:AI2959)+1,""))</f>
        <v/>
      </c>
    </row>
    <row r="2961" spans="29:35" x14ac:dyDescent="0.25">
      <c r="AC2961" s="16" t="str">
        <f t="shared" si="276"/>
        <v/>
      </c>
      <c r="AD2961" s="16" t="str">
        <f t="shared" si="277"/>
        <v/>
      </c>
      <c r="AE2961" s="16" t="str">
        <f t="shared" si="278"/>
        <v/>
      </c>
      <c r="AF2961" s="16" t="str">
        <f t="shared" si="279"/>
        <v/>
      </c>
      <c r="AG2961" s="16" t="str">
        <f t="shared" si="280"/>
        <v/>
      </c>
      <c r="AH2961" s="16">
        <f t="shared" si="281"/>
        <v>0</v>
      </c>
      <c r="AI2961" s="17" t="str">
        <f>IF('Peer Comparison Tool'!$D$12="NR","",IF($C2961='Peer Comparison Tool'!$D$9,COUNT('CECL &lt;50B Database'!$AI$1:AI2960)+1,""))</f>
        <v/>
      </c>
    </row>
    <row r="2962" spans="29:35" x14ac:dyDescent="0.25">
      <c r="AC2962" s="16" t="str">
        <f t="shared" si="276"/>
        <v/>
      </c>
      <c r="AD2962" s="16" t="str">
        <f t="shared" si="277"/>
        <v/>
      </c>
      <c r="AE2962" s="16" t="str">
        <f t="shared" si="278"/>
        <v/>
      </c>
      <c r="AF2962" s="16" t="str">
        <f t="shared" si="279"/>
        <v/>
      </c>
      <c r="AG2962" s="16" t="str">
        <f t="shared" si="280"/>
        <v/>
      </c>
      <c r="AH2962" s="16">
        <f t="shared" si="281"/>
        <v>0</v>
      </c>
      <c r="AI2962" s="17" t="str">
        <f>IF('Peer Comparison Tool'!$D$12="NR","",IF($C2962='Peer Comparison Tool'!$D$9,COUNT('CECL &lt;50B Database'!$AI$1:AI2961)+1,""))</f>
        <v/>
      </c>
    </row>
    <row r="2963" spans="29:35" x14ac:dyDescent="0.25">
      <c r="AC2963" s="16" t="str">
        <f t="shared" si="276"/>
        <v/>
      </c>
      <c r="AD2963" s="16" t="str">
        <f t="shared" si="277"/>
        <v/>
      </c>
      <c r="AE2963" s="16" t="str">
        <f t="shared" si="278"/>
        <v/>
      </c>
      <c r="AF2963" s="16" t="str">
        <f t="shared" si="279"/>
        <v/>
      </c>
      <c r="AG2963" s="16" t="str">
        <f t="shared" si="280"/>
        <v/>
      </c>
      <c r="AH2963" s="16">
        <f t="shared" si="281"/>
        <v>0</v>
      </c>
      <c r="AI2963" s="17" t="str">
        <f>IF('Peer Comparison Tool'!$D$12="NR","",IF($C2963='Peer Comparison Tool'!$D$9,COUNT('CECL &lt;50B Database'!$AI$1:AI2962)+1,""))</f>
        <v/>
      </c>
    </row>
    <row r="2964" spans="29:35" x14ac:dyDescent="0.25">
      <c r="AC2964" s="16" t="str">
        <f t="shared" si="276"/>
        <v/>
      </c>
      <c r="AD2964" s="16" t="str">
        <f t="shared" si="277"/>
        <v/>
      </c>
      <c r="AE2964" s="16" t="str">
        <f t="shared" si="278"/>
        <v/>
      </c>
      <c r="AF2964" s="16" t="str">
        <f t="shared" si="279"/>
        <v/>
      </c>
      <c r="AG2964" s="16" t="str">
        <f t="shared" si="280"/>
        <v/>
      </c>
      <c r="AH2964" s="16">
        <f t="shared" si="281"/>
        <v>0</v>
      </c>
      <c r="AI2964" s="17" t="str">
        <f>IF('Peer Comparison Tool'!$D$12="NR","",IF($C2964='Peer Comparison Tool'!$D$9,COUNT('CECL &lt;50B Database'!$AI$1:AI2963)+1,""))</f>
        <v/>
      </c>
    </row>
    <row r="2965" spans="29:35" x14ac:dyDescent="0.25">
      <c r="AC2965" s="16" t="str">
        <f t="shared" si="276"/>
        <v/>
      </c>
      <c r="AD2965" s="16" t="str">
        <f t="shared" si="277"/>
        <v/>
      </c>
      <c r="AE2965" s="16" t="str">
        <f t="shared" si="278"/>
        <v/>
      </c>
      <c r="AF2965" s="16" t="str">
        <f t="shared" si="279"/>
        <v/>
      </c>
      <c r="AG2965" s="16" t="str">
        <f t="shared" si="280"/>
        <v/>
      </c>
      <c r="AH2965" s="16">
        <f t="shared" si="281"/>
        <v>0</v>
      </c>
      <c r="AI2965" s="17" t="str">
        <f>IF('Peer Comparison Tool'!$D$12="NR","",IF($C2965='Peer Comparison Tool'!$D$9,COUNT('CECL &lt;50B Database'!$AI$1:AI2964)+1,""))</f>
        <v/>
      </c>
    </row>
    <row r="2966" spans="29:35" x14ac:dyDescent="0.25">
      <c r="AC2966" s="16" t="str">
        <f t="shared" si="276"/>
        <v/>
      </c>
      <c r="AD2966" s="16" t="str">
        <f t="shared" si="277"/>
        <v/>
      </c>
      <c r="AE2966" s="16" t="str">
        <f t="shared" si="278"/>
        <v/>
      </c>
      <c r="AF2966" s="16" t="str">
        <f t="shared" si="279"/>
        <v/>
      </c>
      <c r="AG2966" s="16" t="str">
        <f t="shared" si="280"/>
        <v/>
      </c>
      <c r="AH2966" s="16">
        <f t="shared" si="281"/>
        <v>0</v>
      </c>
      <c r="AI2966" s="17" t="str">
        <f>IF('Peer Comparison Tool'!$D$12="NR","",IF($C2966='Peer Comparison Tool'!$D$9,COUNT('CECL &lt;50B Database'!$AI$1:AI2965)+1,""))</f>
        <v/>
      </c>
    </row>
    <row r="2967" spans="29:35" x14ac:dyDescent="0.25">
      <c r="AC2967" s="16" t="str">
        <f t="shared" si="276"/>
        <v/>
      </c>
      <c r="AD2967" s="16" t="str">
        <f t="shared" si="277"/>
        <v/>
      </c>
      <c r="AE2967" s="16" t="str">
        <f t="shared" si="278"/>
        <v/>
      </c>
      <c r="AF2967" s="16" t="str">
        <f t="shared" si="279"/>
        <v/>
      </c>
      <c r="AG2967" s="16" t="str">
        <f t="shared" si="280"/>
        <v/>
      </c>
      <c r="AH2967" s="16">
        <f t="shared" si="281"/>
        <v>0</v>
      </c>
      <c r="AI2967" s="17" t="str">
        <f>IF('Peer Comparison Tool'!$D$12="NR","",IF($C2967='Peer Comparison Tool'!$D$9,COUNT('CECL &lt;50B Database'!$AI$1:AI2966)+1,""))</f>
        <v/>
      </c>
    </row>
    <row r="2968" spans="29:35" x14ac:dyDescent="0.25">
      <c r="AC2968" s="16" t="str">
        <f t="shared" si="276"/>
        <v/>
      </c>
      <c r="AD2968" s="16" t="str">
        <f t="shared" si="277"/>
        <v/>
      </c>
      <c r="AE2968" s="16" t="str">
        <f t="shared" si="278"/>
        <v/>
      </c>
      <c r="AF2968" s="16" t="str">
        <f t="shared" si="279"/>
        <v/>
      </c>
      <c r="AG2968" s="16" t="str">
        <f t="shared" si="280"/>
        <v/>
      </c>
      <c r="AH2968" s="16">
        <f t="shared" si="281"/>
        <v>0</v>
      </c>
      <c r="AI2968" s="17" t="str">
        <f>IF('Peer Comparison Tool'!$D$12="NR","",IF($C2968='Peer Comparison Tool'!$D$9,COUNT('CECL &lt;50B Database'!$AI$1:AI2967)+1,""))</f>
        <v/>
      </c>
    </row>
    <row r="2969" spans="29:35" x14ac:dyDescent="0.25">
      <c r="AC2969" s="16" t="str">
        <f t="shared" si="276"/>
        <v/>
      </c>
      <c r="AD2969" s="16" t="str">
        <f t="shared" si="277"/>
        <v/>
      </c>
      <c r="AE2969" s="16" t="str">
        <f t="shared" si="278"/>
        <v/>
      </c>
      <c r="AF2969" s="16" t="str">
        <f t="shared" si="279"/>
        <v/>
      </c>
      <c r="AG2969" s="16" t="str">
        <f t="shared" si="280"/>
        <v/>
      </c>
      <c r="AH2969" s="16">
        <f t="shared" si="281"/>
        <v>0</v>
      </c>
      <c r="AI2969" s="17" t="str">
        <f>IF('Peer Comparison Tool'!$D$12="NR","",IF($C2969='Peer Comparison Tool'!$D$9,COUNT('CECL &lt;50B Database'!$AI$1:AI2968)+1,""))</f>
        <v/>
      </c>
    </row>
    <row r="2970" spans="29:35" x14ac:dyDescent="0.25">
      <c r="AC2970" s="16" t="str">
        <f t="shared" si="276"/>
        <v/>
      </c>
      <c r="AD2970" s="16" t="str">
        <f t="shared" si="277"/>
        <v/>
      </c>
      <c r="AE2970" s="16" t="str">
        <f t="shared" si="278"/>
        <v/>
      </c>
      <c r="AF2970" s="16" t="str">
        <f t="shared" si="279"/>
        <v/>
      </c>
      <c r="AG2970" s="16" t="str">
        <f t="shared" si="280"/>
        <v/>
      </c>
      <c r="AH2970" s="16">
        <f t="shared" si="281"/>
        <v>0</v>
      </c>
      <c r="AI2970" s="17" t="str">
        <f>IF('Peer Comparison Tool'!$D$12="NR","",IF($C2970='Peer Comparison Tool'!$D$9,COUNT('CECL &lt;50B Database'!$AI$1:AI2969)+1,""))</f>
        <v/>
      </c>
    </row>
    <row r="2971" spans="29:35" x14ac:dyDescent="0.25">
      <c r="AC2971" s="16" t="str">
        <f t="shared" si="276"/>
        <v/>
      </c>
      <c r="AD2971" s="16" t="str">
        <f t="shared" si="277"/>
        <v/>
      </c>
      <c r="AE2971" s="16" t="str">
        <f t="shared" si="278"/>
        <v/>
      </c>
      <c r="AF2971" s="16" t="str">
        <f t="shared" si="279"/>
        <v/>
      </c>
      <c r="AG2971" s="16" t="str">
        <f t="shared" si="280"/>
        <v/>
      </c>
      <c r="AH2971" s="16">
        <f t="shared" si="281"/>
        <v>0</v>
      </c>
      <c r="AI2971" s="17" t="str">
        <f>IF('Peer Comparison Tool'!$D$12="NR","",IF($C2971='Peer Comparison Tool'!$D$9,COUNT('CECL &lt;50B Database'!$AI$1:AI2970)+1,""))</f>
        <v/>
      </c>
    </row>
    <row r="2972" spans="29:35" x14ac:dyDescent="0.25">
      <c r="AC2972" s="16" t="str">
        <f t="shared" si="276"/>
        <v/>
      </c>
      <c r="AD2972" s="16" t="str">
        <f t="shared" si="277"/>
        <v/>
      </c>
      <c r="AE2972" s="16" t="str">
        <f t="shared" si="278"/>
        <v/>
      </c>
      <c r="AF2972" s="16" t="str">
        <f t="shared" si="279"/>
        <v/>
      </c>
      <c r="AG2972" s="16" t="str">
        <f t="shared" si="280"/>
        <v/>
      </c>
      <c r="AH2972" s="16">
        <f t="shared" si="281"/>
        <v>0</v>
      </c>
      <c r="AI2972" s="17" t="str">
        <f>IF('Peer Comparison Tool'!$D$12="NR","",IF($C2972='Peer Comparison Tool'!$D$9,COUNT('CECL &lt;50B Database'!$AI$1:AI2971)+1,""))</f>
        <v/>
      </c>
    </row>
    <row r="2973" spans="29:35" x14ac:dyDescent="0.25">
      <c r="AC2973" s="16" t="str">
        <f t="shared" si="276"/>
        <v/>
      </c>
      <c r="AD2973" s="16" t="str">
        <f t="shared" si="277"/>
        <v/>
      </c>
      <c r="AE2973" s="16" t="str">
        <f t="shared" si="278"/>
        <v/>
      </c>
      <c r="AF2973" s="16" t="str">
        <f t="shared" si="279"/>
        <v/>
      </c>
      <c r="AG2973" s="16" t="str">
        <f t="shared" si="280"/>
        <v/>
      </c>
      <c r="AH2973" s="16">
        <f t="shared" si="281"/>
        <v>0</v>
      </c>
      <c r="AI2973" s="17" t="str">
        <f>IF('Peer Comparison Tool'!$D$12="NR","",IF($C2973='Peer Comparison Tool'!$D$9,COUNT('CECL &lt;50B Database'!$AI$1:AI2972)+1,""))</f>
        <v/>
      </c>
    </row>
    <row r="2974" spans="29:35" x14ac:dyDescent="0.25">
      <c r="AC2974" s="16" t="str">
        <f t="shared" si="276"/>
        <v/>
      </c>
      <c r="AD2974" s="16" t="str">
        <f t="shared" si="277"/>
        <v/>
      </c>
      <c r="AE2974" s="16" t="str">
        <f t="shared" si="278"/>
        <v/>
      </c>
      <c r="AF2974" s="16" t="str">
        <f t="shared" si="279"/>
        <v/>
      </c>
      <c r="AG2974" s="16" t="str">
        <f t="shared" si="280"/>
        <v/>
      </c>
      <c r="AH2974" s="16">
        <f t="shared" si="281"/>
        <v>0</v>
      </c>
      <c r="AI2974" s="17" t="str">
        <f>IF('Peer Comparison Tool'!$D$12="NR","",IF($C2974='Peer Comparison Tool'!$D$9,COUNT('CECL &lt;50B Database'!$AI$1:AI2973)+1,""))</f>
        <v/>
      </c>
    </row>
    <row r="2975" spans="29:35" x14ac:dyDescent="0.25">
      <c r="AC2975" s="16" t="str">
        <f t="shared" si="276"/>
        <v/>
      </c>
      <c r="AD2975" s="16" t="str">
        <f t="shared" si="277"/>
        <v/>
      </c>
      <c r="AE2975" s="16" t="str">
        <f t="shared" si="278"/>
        <v/>
      </c>
      <c r="AF2975" s="16" t="str">
        <f t="shared" si="279"/>
        <v/>
      </c>
      <c r="AG2975" s="16" t="str">
        <f t="shared" si="280"/>
        <v/>
      </c>
      <c r="AH2975" s="16">
        <f t="shared" si="281"/>
        <v>0</v>
      </c>
      <c r="AI2975" s="17" t="str">
        <f>IF('Peer Comparison Tool'!$D$12="NR","",IF($C2975='Peer Comparison Tool'!$D$9,COUNT('CECL &lt;50B Database'!$AI$1:AI2974)+1,""))</f>
        <v/>
      </c>
    </row>
    <row r="2976" spans="29:35" x14ac:dyDescent="0.25">
      <c r="AC2976" s="16" t="str">
        <f t="shared" si="276"/>
        <v/>
      </c>
      <c r="AD2976" s="16" t="str">
        <f t="shared" si="277"/>
        <v/>
      </c>
      <c r="AE2976" s="16" t="str">
        <f t="shared" si="278"/>
        <v/>
      </c>
      <c r="AF2976" s="16" t="str">
        <f t="shared" si="279"/>
        <v/>
      </c>
      <c r="AG2976" s="16" t="str">
        <f t="shared" si="280"/>
        <v/>
      </c>
      <c r="AH2976" s="16">
        <f t="shared" si="281"/>
        <v>0</v>
      </c>
      <c r="AI2976" s="17" t="str">
        <f>IF('Peer Comparison Tool'!$D$12="NR","",IF($C2976='Peer Comparison Tool'!$D$9,COUNT('CECL &lt;50B Database'!$AI$1:AI2975)+1,""))</f>
        <v/>
      </c>
    </row>
    <row r="2977" spans="29:35" x14ac:dyDescent="0.25">
      <c r="AC2977" s="16" t="str">
        <f t="shared" si="276"/>
        <v/>
      </c>
      <c r="AD2977" s="16" t="str">
        <f t="shared" si="277"/>
        <v/>
      </c>
      <c r="AE2977" s="16" t="str">
        <f t="shared" si="278"/>
        <v/>
      </c>
      <c r="AF2977" s="16" t="str">
        <f t="shared" si="279"/>
        <v/>
      </c>
      <c r="AG2977" s="16" t="str">
        <f t="shared" si="280"/>
        <v/>
      </c>
      <c r="AH2977" s="16">
        <f t="shared" si="281"/>
        <v>0</v>
      </c>
      <c r="AI2977" s="17" t="str">
        <f>IF('Peer Comparison Tool'!$D$12="NR","",IF($C2977='Peer Comparison Tool'!$D$9,COUNT('CECL &lt;50B Database'!$AI$1:AI2976)+1,""))</f>
        <v/>
      </c>
    </row>
    <row r="2978" spans="29:35" x14ac:dyDescent="0.25">
      <c r="AC2978" s="16" t="str">
        <f t="shared" si="276"/>
        <v/>
      </c>
      <c r="AD2978" s="16" t="str">
        <f t="shared" si="277"/>
        <v/>
      </c>
      <c r="AE2978" s="16" t="str">
        <f t="shared" si="278"/>
        <v/>
      </c>
      <c r="AF2978" s="16" t="str">
        <f t="shared" si="279"/>
        <v/>
      </c>
      <c r="AG2978" s="16" t="str">
        <f t="shared" si="280"/>
        <v/>
      </c>
      <c r="AH2978" s="16">
        <f t="shared" si="281"/>
        <v>0</v>
      </c>
      <c r="AI2978" s="17" t="str">
        <f>IF('Peer Comparison Tool'!$D$12="NR","",IF($C2978='Peer Comparison Tool'!$D$9,COUNT('CECL &lt;50B Database'!$AI$1:AI2977)+1,""))</f>
        <v/>
      </c>
    </row>
    <row r="2979" spans="29:35" x14ac:dyDescent="0.25">
      <c r="AC2979" s="16" t="str">
        <f t="shared" si="276"/>
        <v/>
      </c>
      <c r="AD2979" s="16" t="str">
        <f t="shared" si="277"/>
        <v/>
      </c>
      <c r="AE2979" s="16" t="str">
        <f t="shared" si="278"/>
        <v/>
      </c>
      <c r="AF2979" s="16" t="str">
        <f t="shared" si="279"/>
        <v/>
      </c>
      <c r="AG2979" s="16" t="str">
        <f t="shared" si="280"/>
        <v/>
      </c>
      <c r="AH2979" s="16">
        <f t="shared" si="281"/>
        <v>0</v>
      </c>
      <c r="AI2979" s="17" t="str">
        <f>IF('Peer Comparison Tool'!$D$12="NR","",IF($C2979='Peer Comparison Tool'!$D$9,COUNT('CECL &lt;50B Database'!$AI$1:AI2978)+1,""))</f>
        <v/>
      </c>
    </row>
    <row r="2980" spans="29:35" x14ac:dyDescent="0.25">
      <c r="AC2980" s="16" t="str">
        <f t="shared" si="276"/>
        <v/>
      </c>
      <c r="AD2980" s="16" t="str">
        <f t="shared" si="277"/>
        <v/>
      </c>
      <c r="AE2980" s="16" t="str">
        <f t="shared" si="278"/>
        <v/>
      </c>
      <c r="AF2980" s="16" t="str">
        <f t="shared" si="279"/>
        <v/>
      </c>
      <c r="AG2980" s="16" t="str">
        <f t="shared" si="280"/>
        <v/>
      </c>
      <c r="AH2980" s="16">
        <f t="shared" si="281"/>
        <v>0</v>
      </c>
      <c r="AI2980" s="17" t="str">
        <f>IF('Peer Comparison Tool'!$D$12="NR","",IF($C2980='Peer Comparison Tool'!$D$9,COUNT('CECL &lt;50B Database'!$AI$1:AI2979)+1,""))</f>
        <v/>
      </c>
    </row>
    <row r="2981" spans="29:35" x14ac:dyDescent="0.25">
      <c r="AC2981" s="16" t="str">
        <f t="shared" si="276"/>
        <v/>
      </c>
      <c r="AD2981" s="16" t="str">
        <f t="shared" si="277"/>
        <v/>
      </c>
      <c r="AE2981" s="16" t="str">
        <f t="shared" si="278"/>
        <v/>
      </c>
      <c r="AF2981" s="16" t="str">
        <f t="shared" si="279"/>
        <v/>
      </c>
      <c r="AG2981" s="16" t="str">
        <f t="shared" si="280"/>
        <v/>
      </c>
      <c r="AH2981" s="16">
        <f t="shared" si="281"/>
        <v>0</v>
      </c>
      <c r="AI2981" s="17" t="str">
        <f>IF('Peer Comparison Tool'!$D$12="NR","",IF($C2981='Peer Comparison Tool'!$D$9,COUNT('CECL &lt;50B Database'!$AI$1:AI2980)+1,""))</f>
        <v/>
      </c>
    </row>
    <row r="2982" spans="29:35" x14ac:dyDescent="0.25">
      <c r="AC2982" s="16" t="str">
        <f t="shared" si="276"/>
        <v/>
      </c>
      <c r="AD2982" s="16" t="str">
        <f t="shared" si="277"/>
        <v/>
      </c>
      <c r="AE2982" s="16" t="str">
        <f t="shared" si="278"/>
        <v/>
      </c>
      <c r="AF2982" s="16" t="str">
        <f t="shared" si="279"/>
        <v/>
      </c>
      <c r="AG2982" s="16" t="str">
        <f t="shared" si="280"/>
        <v/>
      </c>
      <c r="AH2982" s="16">
        <f t="shared" si="281"/>
        <v>0</v>
      </c>
      <c r="AI2982" s="17" t="str">
        <f>IF('Peer Comparison Tool'!$D$12="NR","",IF($C2982='Peer Comparison Tool'!$D$9,COUNT('CECL &lt;50B Database'!$AI$1:AI2981)+1,""))</f>
        <v/>
      </c>
    </row>
    <row r="2983" spans="29:35" x14ac:dyDescent="0.25">
      <c r="AC2983" s="16" t="str">
        <f t="shared" si="276"/>
        <v/>
      </c>
      <c r="AD2983" s="16" t="str">
        <f t="shared" si="277"/>
        <v/>
      </c>
      <c r="AE2983" s="16" t="str">
        <f t="shared" si="278"/>
        <v/>
      </c>
      <c r="AF2983" s="16" t="str">
        <f t="shared" si="279"/>
        <v/>
      </c>
      <c r="AG2983" s="16" t="str">
        <f t="shared" si="280"/>
        <v/>
      </c>
      <c r="AH2983" s="16">
        <f t="shared" si="281"/>
        <v>0</v>
      </c>
      <c r="AI2983" s="17" t="str">
        <f>IF('Peer Comparison Tool'!$D$12="NR","",IF($C2983='Peer Comparison Tool'!$D$9,COUNT('CECL &lt;50B Database'!$AI$1:AI2982)+1,""))</f>
        <v/>
      </c>
    </row>
    <row r="2984" spans="29:35" x14ac:dyDescent="0.25">
      <c r="AC2984" s="16" t="str">
        <f t="shared" si="276"/>
        <v/>
      </c>
      <c r="AD2984" s="16" t="str">
        <f t="shared" si="277"/>
        <v/>
      </c>
      <c r="AE2984" s="16" t="str">
        <f t="shared" si="278"/>
        <v/>
      </c>
      <c r="AF2984" s="16" t="str">
        <f t="shared" si="279"/>
        <v/>
      </c>
      <c r="AG2984" s="16" t="str">
        <f t="shared" si="280"/>
        <v/>
      </c>
      <c r="AH2984" s="16">
        <f t="shared" si="281"/>
        <v>0</v>
      </c>
      <c r="AI2984" s="17" t="str">
        <f>IF('Peer Comparison Tool'!$D$12="NR","",IF($C2984='Peer Comparison Tool'!$D$9,COUNT('CECL &lt;50B Database'!$AI$1:AI2983)+1,""))</f>
        <v/>
      </c>
    </row>
    <row r="2985" spans="29:35" x14ac:dyDescent="0.25">
      <c r="AC2985" s="16" t="str">
        <f t="shared" si="276"/>
        <v/>
      </c>
      <c r="AD2985" s="16" t="str">
        <f t="shared" si="277"/>
        <v/>
      </c>
      <c r="AE2985" s="16" t="str">
        <f t="shared" si="278"/>
        <v/>
      </c>
      <c r="AF2985" s="16" t="str">
        <f t="shared" si="279"/>
        <v/>
      </c>
      <c r="AG2985" s="16" t="str">
        <f t="shared" si="280"/>
        <v/>
      </c>
      <c r="AH2985" s="16">
        <f t="shared" si="281"/>
        <v>0</v>
      </c>
      <c r="AI2985" s="17" t="str">
        <f>IF('Peer Comparison Tool'!$D$12="NR","",IF($C2985='Peer Comparison Tool'!$D$9,COUNT('CECL &lt;50B Database'!$AI$1:AI2984)+1,""))</f>
        <v/>
      </c>
    </row>
    <row r="2986" spans="29:35" x14ac:dyDescent="0.25">
      <c r="AC2986" s="16" t="str">
        <f t="shared" si="276"/>
        <v/>
      </c>
      <c r="AD2986" s="16" t="str">
        <f t="shared" si="277"/>
        <v/>
      </c>
      <c r="AE2986" s="16" t="str">
        <f t="shared" si="278"/>
        <v/>
      </c>
      <c r="AF2986" s="16" t="str">
        <f t="shared" si="279"/>
        <v/>
      </c>
      <c r="AG2986" s="16" t="str">
        <f t="shared" si="280"/>
        <v/>
      </c>
      <c r="AH2986" s="16">
        <f t="shared" si="281"/>
        <v>0</v>
      </c>
      <c r="AI2986" s="17" t="str">
        <f>IF('Peer Comparison Tool'!$D$12="NR","",IF($C2986='Peer Comparison Tool'!$D$9,COUNT('CECL &lt;50B Database'!$AI$1:AI2985)+1,""))</f>
        <v/>
      </c>
    </row>
    <row r="2987" spans="29:35" x14ac:dyDescent="0.25">
      <c r="AC2987" s="16" t="str">
        <f t="shared" si="276"/>
        <v/>
      </c>
      <c r="AD2987" s="16" t="str">
        <f t="shared" si="277"/>
        <v/>
      </c>
      <c r="AE2987" s="16" t="str">
        <f t="shared" si="278"/>
        <v/>
      </c>
      <c r="AF2987" s="16" t="str">
        <f t="shared" si="279"/>
        <v/>
      </c>
      <c r="AG2987" s="16" t="str">
        <f t="shared" si="280"/>
        <v/>
      </c>
      <c r="AH2987" s="16">
        <f t="shared" si="281"/>
        <v>0</v>
      </c>
      <c r="AI2987" s="17" t="str">
        <f>IF('Peer Comparison Tool'!$D$12="NR","",IF($C2987='Peer Comparison Tool'!$D$9,COUNT('CECL &lt;50B Database'!$AI$1:AI2986)+1,""))</f>
        <v/>
      </c>
    </row>
    <row r="2988" spans="29:35" x14ac:dyDescent="0.25">
      <c r="AC2988" s="16" t="str">
        <f t="shared" si="276"/>
        <v/>
      </c>
      <c r="AD2988" s="16" t="str">
        <f t="shared" si="277"/>
        <v/>
      </c>
      <c r="AE2988" s="16" t="str">
        <f t="shared" si="278"/>
        <v/>
      </c>
      <c r="AF2988" s="16" t="str">
        <f t="shared" si="279"/>
        <v/>
      </c>
      <c r="AG2988" s="16" t="str">
        <f t="shared" si="280"/>
        <v/>
      </c>
      <c r="AH2988" s="16">
        <f t="shared" si="281"/>
        <v>0</v>
      </c>
      <c r="AI2988" s="17" t="str">
        <f>IF('Peer Comparison Tool'!$D$12="NR","",IF($C2988='Peer Comparison Tool'!$D$9,COUNT('CECL &lt;50B Database'!$AI$1:AI2987)+1,""))</f>
        <v/>
      </c>
    </row>
    <row r="2989" spans="29:35" x14ac:dyDescent="0.25">
      <c r="AC2989" s="16" t="str">
        <f t="shared" si="276"/>
        <v/>
      </c>
      <c r="AD2989" s="16" t="str">
        <f t="shared" si="277"/>
        <v/>
      </c>
      <c r="AE2989" s="16" t="str">
        <f t="shared" si="278"/>
        <v/>
      </c>
      <c r="AF2989" s="16" t="str">
        <f t="shared" si="279"/>
        <v/>
      </c>
      <c r="AG2989" s="16" t="str">
        <f t="shared" si="280"/>
        <v/>
      </c>
      <c r="AH2989" s="16">
        <f t="shared" si="281"/>
        <v>0</v>
      </c>
      <c r="AI2989" s="17" t="str">
        <f>IF('Peer Comparison Tool'!$D$12="NR","",IF($C2989='Peer Comparison Tool'!$D$9,COUNT('CECL &lt;50B Database'!$AI$1:AI2988)+1,""))</f>
        <v/>
      </c>
    </row>
    <row r="2990" spans="29:35" x14ac:dyDescent="0.25">
      <c r="AC2990" s="16" t="str">
        <f t="shared" si="276"/>
        <v/>
      </c>
      <c r="AD2990" s="16" t="str">
        <f t="shared" si="277"/>
        <v/>
      </c>
      <c r="AE2990" s="16" t="str">
        <f t="shared" si="278"/>
        <v/>
      </c>
      <c r="AF2990" s="16" t="str">
        <f t="shared" si="279"/>
        <v/>
      </c>
      <c r="AG2990" s="16" t="str">
        <f t="shared" si="280"/>
        <v/>
      </c>
      <c r="AH2990" s="16">
        <f t="shared" si="281"/>
        <v>0</v>
      </c>
      <c r="AI2990" s="17" t="str">
        <f>IF('Peer Comparison Tool'!$D$12="NR","",IF($C2990='Peer Comparison Tool'!$D$9,COUNT('CECL &lt;50B Database'!$AI$1:AI2989)+1,""))</f>
        <v/>
      </c>
    </row>
    <row r="2991" spans="29:35" x14ac:dyDescent="0.25">
      <c r="AC2991" s="16" t="str">
        <f t="shared" si="276"/>
        <v/>
      </c>
      <c r="AD2991" s="16" t="str">
        <f t="shared" si="277"/>
        <v/>
      </c>
      <c r="AE2991" s="16" t="str">
        <f t="shared" si="278"/>
        <v/>
      </c>
      <c r="AF2991" s="16" t="str">
        <f t="shared" si="279"/>
        <v/>
      </c>
      <c r="AG2991" s="16" t="str">
        <f t="shared" si="280"/>
        <v/>
      </c>
      <c r="AH2991" s="16">
        <f t="shared" si="281"/>
        <v>0</v>
      </c>
      <c r="AI2991" s="17" t="str">
        <f>IF('Peer Comparison Tool'!$D$12="NR","",IF($C2991='Peer Comparison Tool'!$D$9,COUNT('CECL &lt;50B Database'!$AI$1:AI2990)+1,""))</f>
        <v/>
      </c>
    </row>
    <row r="2992" spans="29:35" x14ac:dyDescent="0.25">
      <c r="AC2992" s="16" t="str">
        <f t="shared" si="276"/>
        <v/>
      </c>
      <c r="AD2992" s="16" t="str">
        <f t="shared" si="277"/>
        <v/>
      </c>
      <c r="AE2992" s="16" t="str">
        <f t="shared" si="278"/>
        <v/>
      </c>
      <c r="AF2992" s="16" t="str">
        <f t="shared" si="279"/>
        <v/>
      </c>
      <c r="AG2992" s="16" t="str">
        <f t="shared" si="280"/>
        <v/>
      </c>
      <c r="AH2992" s="16">
        <f t="shared" si="281"/>
        <v>0</v>
      </c>
      <c r="AI2992" s="17" t="str">
        <f>IF('Peer Comparison Tool'!$D$12="NR","",IF($C2992='Peer Comparison Tool'!$D$9,COUNT('CECL &lt;50B Database'!$AI$1:AI2991)+1,""))</f>
        <v/>
      </c>
    </row>
    <row r="2993" spans="29:35" x14ac:dyDescent="0.25">
      <c r="AC2993" s="16" t="str">
        <f t="shared" si="276"/>
        <v/>
      </c>
      <c r="AD2993" s="16" t="str">
        <f t="shared" si="277"/>
        <v/>
      </c>
      <c r="AE2993" s="16" t="str">
        <f t="shared" si="278"/>
        <v/>
      </c>
      <c r="AF2993" s="16" t="str">
        <f t="shared" si="279"/>
        <v/>
      </c>
      <c r="AG2993" s="16" t="str">
        <f t="shared" si="280"/>
        <v/>
      </c>
      <c r="AH2993" s="16">
        <f t="shared" si="281"/>
        <v>0</v>
      </c>
      <c r="AI2993" s="17" t="str">
        <f>IF('Peer Comparison Tool'!$D$12="NR","",IF($C2993='Peer Comparison Tool'!$D$9,COUNT('CECL &lt;50B Database'!$AI$1:AI2992)+1,""))</f>
        <v/>
      </c>
    </row>
    <row r="2994" spans="29:35" x14ac:dyDescent="0.25">
      <c r="AC2994" s="16" t="str">
        <f t="shared" si="276"/>
        <v/>
      </c>
      <c r="AD2994" s="16" t="str">
        <f t="shared" si="277"/>
        <v/>
      </c>
      <c r="AE2994" s="16" t="str">
        <f t="shared" si="278"/>
        <v/>
      </c>
      <c r="AF2994" s="16" t="str">
        <f t="shared" si="279"/>
        <v/>
      </c>
      <c r="AG2994" s="16" t="str">
        <f t="shared" si="280"/>
        <v/>
      </c>
      <c r="AH2994" s="16">
        <f t="shared" si="281"/>
        <v>0</v>
      </c>
      <c r="AI2994" s="17" t="str">
        <f>IF('Peer Comparison Tool'!$D$12="NR","",IF($C2994='Peer Comparison Tool'!$D$9,COUNT('CECL &lt;50B Database'!$AI$1:AI2993)+1,""))</f>
        <v/>
      </c>
    </row>
    <row r="2995" spans="29:35" x14ac:dyDescent="0.25">
      <c r="AC2995" s="16" t="str">
        <f t="shared" si="276"/>
        <v/>
      </c>
      <c r="AD2995" s="16" t="str">
        <f t="shared" si="277"/>
        <v/>
      </c>
      <c r="AE2995" s="16" t="str">
        <f t="shared" si="278"/>
        <v/>
      </c>
      <c r="AF2995" s="16" t="str">
        <f t="shared" si="279"/>
        <v/>
      </c>
      <c r="AG2995" s="16" t="str">
        <f t="shared" si="280"/>
        <v/>
      </c>
      <c r="AH2995" s="16">
        <f t="shared" si="281"/>
        <v>0</v>
      </c>
      <c r="AI2995" s="17" t="str">
        <f>IF('Peer Comparison Tool'!$D$12="NR","",IF($C2995='Peer Comparison Tool'!$D$9,COUNT('CECL &lt;50B Database'!$AI$1:AI2994)+1,""))</f>
        <v/>
      </c>
    </row>
    <row r="2996" spans="29:35" x14ac:dyDescent="0.25">
      <c r="AC2996" s="16" t="str">
        <f t="shared" si="276"/>
        <v/>
      </c>
      <c r="AD2996" s="16" t="str">
        <f t="shared" si="277"/>
        <v/>
      </c>
      <c r="AE2996" s="16" t="str">
        <f t="shared" si="278"/>
        <v/>
      </c>
      <c r="AF2996" s="16" t="str">
        <f t="shared" si="279"/>
        <v/>
      </c>
      <c r="AG2996" s="16" t="str">
        <f t="shared" si="280"/>
        <v/>
      </c>
      <c r="AH2996" s="16">
        <f t="shared" si="281"/>
        <v>0</v>
      </c>
      <c r="AI2996" s="17" t="str">
        <f>IF('Peer Comparison Tool'!$D$12="NR","",IF($C2996='Peer Comparison Tool'!$D$9,COUNT('CECL &lt;50B Database'!$AI$1:AI2995)+1,""))</f>
        <v/>
      </c>
    </row>
    <row r="2997" spans="29:35" x14ac:dyDescent="0.25">
      <c r="AC2997" s="16" t="str">
        <f t="shared" si="276"/>
        <v/>
      </c>
      <c r="AD2997" s="16" t="str">
        <f t="shared" si="277"/>
        <v/>
      </c>
      <c r="AE2997" s="16" t="str">
        <f t="shared" si="278"/>
        <v/>
      </c>
      <c r="AF2997" s="16" t="str">
        <f t="shared" si="279"/>
        <v/>
      </c>
      <c r="AG2997" s="16" t="str">
        <f t="shared" si="280"/>
        <v/>
      </c>
      <c r="AH2997" s="16">
        <f t="shared" si="281"/>
        <v>0</v>
      </c>
      <c r="AI2997" s="17" t="str">
        <f>IF('Peer Comparison Tool'!$D$12="NR","",IF($C2997='Peer Comparison Tool'!$D$9,COUNT('CECL &lt;50B Database'!$AI$1:AI2996)+1,""))</f>
        <v/>
      </c>
    </row>
    <row r="2998" spans="29:35" x14ac:dyDescent="0.25">
      <c r="AC2998" s="16" t="str">
        <f t="shared" si="276"/>
        <v/>
      </c>
      <c r="AD2998" s="16" t="str">
        <f t="shared" si="277"/>
        <v/>
      </c>
      <c r="AE2998" s="16" t="str">
        <f t="shared" si="278"/>
        <v/>
      </c>
      <c r="AF2998" s="16" t="str">
        <f t="shared" si="279"/>
        <v/>
      </c>
      <c r="AG2998" s="16" t="str">
        <f t="shared" si="280"/>
        <v/>
      </c>
      <c r="AH2998" s="16">
        <f t="shared" si="281"/>
        <v>0</v>
      </c>
      <c r="AI2998" s="17" t="str">
        <f>IF('Peer Comparison Tool'!$D$12="NR","",IF($C2998='Peer Comparison Tool'!$D$9,COUNT('CECL &lt;50B Database'!$AI$1:AI2997)+1,""))</f>
        <v/>
      </c>
    </row>
    <row r="2999" spans="29:35" x14ac:dyDescent="0.25">
      <c r="AC2999" s="16" t="str">
        <f t="shared" si="276"/>
        <v/>
      </c>
      <c r="AD2999" s="16" t="str">
        <f t="shared" si="277"/>
        <v/>
      </c>
      <c r="AE2999" s="16" t="str">
        <f t="shared" si="278"/>
        <v/>
      </c>
      <c r="AF2999" s="16" t="str">
        <f t="shared" si="279"/>
        <v/>
      </c>
      <c r="AG2999" s="16" t="str">
        <f t="shared" si="280"/>
        <v/>
      </c>
      <c r="AH2999" s="16">
        <f t="shared" si="281"/>
        <v>0</v>
      </c>
      <c r="AI2999" s="17" t="str">
        <f>IF('Peer Comparison Tool'!$D$12="NR","",IF($C2999='Peer Comparison Tool'!$D$9,COUNT('CECL &lt;50B Database'!$AI$1:AI2998)+1,""))</f>
        <v/>
      </c>
    </row>
    <row r="3000" spans="29:35" x14ac:dyDescent="0.25">
      <c r="AC3000" s="16" t="str">
        <f t="shared" si="276"/>
        <v/>
      </c>
      <c r="AD3000" s="16" t="str">
        <f t="shared" si="277"/>
        <v/>
      </c>
      <c r="AE3000" s="16" t="str">
        <f t="shared" si="278"/>
        <v/>
      </c>
      <c r="AF3000" s="16" t="str">
        <f t="shared" si="279"/>
        <v/>
      </c>
      <c r="AG3000" s="16" t="str">
        <f t="shared" si="280"/>
        <v/>
      </c>
      <c r="AH3000" s="16">
        <f t="shared" si="281"/>
        <v>0</v>
      </c>
      <c r="AI3000" s="17" t="str">
        <f>IF('Peer Comparison Tool'!$D$12="NR","",IF($C3000='Peer Comparison Tool'!$D$9,COUNT('CECL &lt;50B Database'!$AI$1:AI2999)+1,""))</f>
        <v/>
      </c>
    </row>
    <row r="3001" spans="29:35" x14ac:dyDescent="0.25">
      <c r="AC3001" s="16" t="str">
        <f t="shared" si="276"/>
        <v/>
      </c>
      <c r="AD3001" s="16" t="str">
        <f t="shared" si="277"/>
        <v/>
      </c>
      <c r="AE3001" s="16" t="str">
        <f t="shared" si="278"/>
        <v/>
      </c>
      <c r="AF3001" s="16" t="str">
        <f t="shared" si="279"/>
        <v/>
      </c>
      <c r="AG3001" s="16" t="str">
        <f t="shared" si="280"/>
        <v/>
      </c>
      <c r="AH3001" s="16">
        <f t="shared" si="281"/>
        <v>0</v>
      </c>
      <c r="AI3001" s="17" t="str">
        <f>IF('Peer Comparison Tool'!$D$12="NR","",IF($C3001='Peer Comparison Tool'!$D$9,COUNT('CECL &lt;50B Database'!$AI$1:AI3000)+1,""))</f>
        <v/>
      </c>
    </row>
    <row r="3002" spans="29:35" x14ac:dyDescent="0.25">
      <c r="AC3002" s="16" t="str">
        <f t="shared" si="276"/>
        <v/>
      </c>
      <c r="AD3002" s="16" t="str">
        <f t="shared" si="277"/>
        <v/>
      </c>
      <c r="AE3002" s="16" t="str">
        <f t="shared" si="278"/>
        <v/>
      </c>
      <c r="AF3002" s="16" t="str">
        <f t="shared" si="279"/>
        <v/>
      </c>
      <c r="AG3002" s="16" t="str">
        <f t="shared" si="280"/>
        <v/>
      </c>
      <c r="AH3002" s="16">
        <f t="shared" si="281"/>
        <v>0</v>
      </c>
      <c r="AI3002" s="17" t="str">
        <f>IF('Peer Comparison Tool'!$D$12="NR","",IF($C3002='Peer Comparison Tool'!$D$9,COUNT('CECL &lt;50B Database'!$AI$1:AI3001)+1,""))</f>
        <v/>
      </c>
    </row>
    <row r="3003" spans="29:35" x14ac:dyDescent="0.25">
      <c r="AC3003" s="16" t="str">
        <f t="shared" si="276"/>
        <v/>
      </c>
      <c r="AD3003" s="16" t="str">
        <f t="shared" si="277"/>
        <v/>
      </c>
      <c r="AE3003" s="16" t="str">
        <f t="shared" si="278"/>
        <v/>
      </c>
      <c r="AF3003" s="16" t="str">
        <f t="shared" si="279"/>
        <v/>
      </c>
      <c r="AG3003" s="16" t="str">
        <f t="shared" si="280"/>
        <v/>
      </c>
      <c r="AH3003" s="16">
        <f t="shared" si="281"/>
        <v>0</v>
      </c>
      <c r="AI3003" s="17" t="str">
        <f>IF('Peer Comparison Tool'!$D$12="NR","",IF($C3003='Peer Comparison Tool'!$D$9,COUNT('CECL &lt;50B Database'!$AI$1:AI3002)+1,""))</f>
        <v/>
      </c>
    </row>
    <row r="3004" spans="29:35" x14ac:dyDescent="0.25">
      <c r="AC3004" s="16" t="str">
        <f t="shared" si="276"/>
        <v/>
      </c>
      <c r="AD3004" s="16" t="str">
        <f t="shared" si="277"/>
        <v/>
      </c>
      <c r="AE3004" s="16" t="str">
        <f t="shared" si="278"/>
        <v/>
      </c>
      <c r="AF3004" s="16" t="str">
        <f t="shared" si="279"/>
        <v/>
      </c>
      <c r="AG3004" s="16" t="str">
        <f t="shared" si="280"/>
        <v/>
      </c>
      <c r="AH3004" s="16">
        <f t="shared" si="281"/>
        <v>0</v>
      </c>
      <c r="AI3004" s="17" t="str">
        <f>IF('Peer Comparison Tool'!$D$12="NR","",IF($C3004='Peer Comparison Tool'!$D$9,COUNT('CECL &lt;50B Database'!$AI$1:AI3003)+1,""))</f>
        <v/>
      </c>
    </row>
    <row r="3005" spans="29:35" x14ac:dyDescent="0.25">
      <c r="AC3005" s="16" t="str">
        <f t="shared" si="276"/>
        <v/>
      </c>
      <c r="AD3005" s="16" t="str">
        <f t="shared" si="277"/>
        <v/>
      </c>
      <c r="AE3005" s="16" t="str">
        <f t="shared" si="278"/>
        <v/>
      </c>
      <c r="AF3005" s="16" t="str">
        <f t="shared" si="279"/>
        <v/>
      </c>
      <c r="AG3005" s="16" t="str">
        <f t="shared" si="280"/>
        <v/>
      </c>
      <c r="AH3005" s="16">
        <f t="shared" si="281"/>
        <v>0</v>
      </c>
      <c r="AI3005" s="17" t="str">
        <f>IF('Peer Comparison Tool'!$D$12="NR","",IF($C3005='Peer Comparison Tool'!$D$9,COUNT('CECL &lt;50B Database'!$AI$1:AI3004)+1,""))</f>
        <v/>
      </c>
    </row>
    <row r="3006" spans="29:35" x14ac:dyDescent="0.25">
      <c r="AC3006" s="16" t="str">
        <f t="shared" si="276"/>
        <v/>
      </c>
      <c r="AD3006" s="16" t="str">
        <f t="shared" si="277"/>
        <v/>
      </c>
      <c r="AE3006" s="16" t="str">
        <f t="shared" si="278"/>
        <v/>
      </c>
      <c r="AF3006" s="16" t="str">
        <f t="shared" si="279"/>
        <v/>
      </c>
      <c r="AG3006" s="16" t="str">
        <f t="shared" si="280"/>
        <v/>
      </c>
      <c r="AH3006" s="16">
        <f t="shared" si="281"/>
        <v>0</v>
      </c>
      <c r="AI3006" s="17" t="str">
        <f>IF('Peer Comparison Tool'!$D$12="NR","",IF($C3006='Peer Comparison Tool'!$D$9,COUNT('CECL &lt;50B Database'!$AI$1:AI3005)+1,""))</f>
        <v/>
      </c>
    </row>
    <row r="3007" spans="29:35" x14ac:dyDescent="0.25">
      <c r="AC3007" s="16" t="str">
        <f t="shared" si="276"/>
        <v/>
      </c>
      <c r="AD3007" s="16" t="str">
        <f t="shared" si="277"/>
        <v/>
      </c>
      <c r="AE3007" s="16" t="str">
        <f t="shared" si="278"/>
        <v/>
      </c>
      <c r="AF3007" s="16" t="str">
        <f t="shared" si="279"/>
        <v/>
      </c>
      <c r="AG3007" s="16" t="str">
        <f t="shared" si="280"/>
        <v/>
      </c>
      <c r="AH3007" s="16">
        <f t="shared" si="281"/>
        <v>0</v>
      </c>
      <c r="AI3007" s="17" t="str">
        <f>IF('Peer Comparison Tool'!$D$12="NR","",IF($C3007='Peer Comparison Tool'!$D$9,COUNT('CECL &lt;50B Database'!$AI$1:AI3006)+1,""))</f>
        <v/>
      </c>
    </row>
    <row r="3008" spans="29:35" x14ac:dyDescent="0.25">
      <c r="AC3008" s="16" t="str">
        <f t="shared" si="276"/>
        <v/>
      </c>
      <c r="AD3008" s="16" t="str">
        <f t="shared" si="277"/>
        <v/>
      </c>
      <c r="AE3008" s="16" t="str">
        <f t="shared" si="278"/>
        <v/>
      </c>
      <c r="AF3008" s="16" t="str">
        <f t="shared" si="279"/>
        <v/>
      </c>
      <c r="AG3008" s="16" t="str">
        <f t="shared" si="280"/>
        <v/>
      </c>
      <c r="AH3008" s="16">
        <f t="shared" si="281"/>
        <v>0</v>
      </c>
      <c r="AI3008" s="17" t="str">
        <f>IF('Peer Comparison Tool'!$D$12="NR","",IF($C3008='Peer Comparison Tool'!$D$9,COUNT('CECL &lt;50B Database'!$AI$1:AI3007)+1,""))</f>
        <v/>
      </c>
    </row>
    <row r="3009" spans="29:35" x14ac:dyDescent="0.25">
      <c r="AC3009" s="16" t="str">
        <f t="shared" si="276"/>
        <v/>
      </c>
      <c r="AD3009" s="16" t="str">
        <f t="shared" si="277"/>
        <v/>
      </c>
      <c r="AE3009" s="16" t="str">
        <f t="shared" si="278"/>
        <v/>
      </c>
      <c r="AF3009" s="16" t="str">
        <f t="shared" si="279"/>
        <v/>
      </c>
      <c r="AG3009" s="16" t="str">
        <f t="shared" si="280"/>
        <v/>
      </c>
      <c r="AH3009" s="16">
        <f t="shared" si="281"/>
        <v>0</v>
      </c>
      <c r="AI3009" s="17" t="str">
        <f>IF('Peer Comparison Tool'!$D$12="NR","",IF($C3009='Peer Comparison Tool'!$D$9,COUNT('CECL &lt;50B Database'!$AI$1:AI3008)+1,""))</f>
        <v/>
      </c>
    </row>
    <row r="3010" spans="29:35" x14ac:dyDescent="0.25">
      <c r="AC3010" s="16" t="str">
        <f t="shared" si="276"/>
        <v/>
      </c>
      <c r="AD3010" s="16" t="str">
        <f t="shared" si="277"/>
        <v/>
      </c>
      <c r="AE3010" s="16" t="str">
        <f t="shared" si="278"/>
        <v/>
      </c>
      <c r="AF3010" s="16" t="str">
        <f t="shared" si="279"/>
        <v/>
      </c>
      <c r="AG3010" s="16" t="str">
        <f t="shared" si="280"/>
        <v/>
      </c>
      <c r="AH3010" s="16">
        <f t="shared" si="281"/>
        <v>0</v>
      </c>
      <c r="AI3010" s="17" t="str">
        <f>IF('Peer Comparison Tool'!$D$12="NR","",IF($C3010='Peer Comparison Tool'!$D$9,COUNT('CECL &lt;50B Database'!$AI$1:AI3009)+1,""))</f>
        <v/>
      </c>
    </row>
    <row r="3011" spans="29:35" x14ac:dyDescent="0.25">
      <c r="AC3011" s="16" t="str">
        <f t="shared" ref="AC3011:AC3074" si="282">IF(AND($G3011&gt;=10000000,$G3011&lt;50000000),$K3011,"")</f>
        <v/>
      </c>
      <c r="AD3011" s="16" t="str">
        <f t="shared" ref="AD3011:AD3074" si="283">IF(AND($G3011&gt;=5000000,$G3011&lt;9999999),$K3011,"")</f>
        <v/>
      </c>
      <c r="AE3011" s="16" t="str">
        <f t="shared" ref="AE3011:AE3074" si="284">IF(AND($G3011&gt;=1000000,$G3011&lt;4999999),$K3011,"")</f>
        <v/>
      </c>
      <c r="AF3011" s="16" t="str">
        <f t="shared" ref="AF3011:AF3074" si="285">IF(AND($G3011&gt;=500000,$G3011&lt;999999),$K3011,"")</f>
        <v/>
      </c>
      <c r="AG3011" s="16" t="str">
        <f t="shared" ref="AG3011:AG3074" si="286">IF(AND($G3011&gt;=100000,$G3011&lt;499999),$K3011,"")</f>
        <v/>
      </c>
      <c r="AH3011" s="16">
        <f t="shared" ref="AH3011:AH3074" si="287">IF(AND($G3011&gt;=0,$G3011&lt;99999),$K3011,"")</f>
        <v>0</v>
      </c>
      <c r="AI3011" s="17" t="str">
        <f>IF('Peer Comparison Tool'!$D$12="NR","",IF($C3011='Peer Comparison Tool'!$D$9,COUNT('CECL &lt;50B Database'!$AI$1:AI3010)+1,""))</f>
        <v/>
      </c>
    </row>
    <row r="3012" spans="29:35" x14ac:dyDescent="0.25">
      <c r="AC3012" s="16" t="str">
        <f t="shared" si="282"/>
        <v/>
      </c>
      <c r="AD3012" s="16" t="str">
        <f t="shared" si="283"/>
        <v/>
      </c>
      <c r="AE3012" s="16" t="str">
        <f t="shared" si="284"/>
        <v/>
      </c>
      <c r="AF3012" s="16" t="str">
        <f t="shared" si="285"/>
        <v/>
      </c>
      <c r="AG3012" s="16" t="str">
        <f t="shared" si="286"/>
        <v/>
      </c>
      <c r="AH3012" s="16">
        <f t="shared" si="287"/>
        <v>0</v>
      </c>
      <c r="AI3012" s="17" t="str">
        <f>IF('Peer Comparison Tool'!$D$12="NR","",IF($C3012='Peer Comparison Tool'!$D$9,COUNT('CECL &lt;50B Database'!$AI$1:AI3011)+1,""))</f>
        <v/>
      </c>
    </row>
    <row r="3013" spans="29:35" x14ac:dyDescent="0.25">
      <c r="AC3013" s="16" t="str">
        <f t="shared" si="282"/>
        <v/>
      </c>
      <c r="AD3013" s="16" t="str">
        <f t="shared" si="283"/>
        <v/>
      </c>
      <c r="AE3013" s="16" t="str">
        <f t="shared" si="284"/>
        <v/>
      </c>
      <c r="AF3013" s="16" t="str">
        <f t="shared" si="285"/>
        <v/>
      </c>
      <c r="AG3013" s="16" t="str">
        <f t="shared" si="286"/>
        <v/>
      </c>
      <c r="AH3013" s="16">
        <f t="shared" si="287"/>
        <v>0</v>
      </c>
      <c r="AI3013" s="17" t="str">
        <f>IF('Peer Comparison Tool'!$D$12="NR","",IF($C3013='Peer Comparison Tool'!$D$9,COUNT('CECL &lt;50B Database'!$AI$1:AI3012)+1,""))</f>
        <v/>
      </c>
    </row>
    <row r="3014" spans="29:35" x14ac:dyDescent="0.25">
      <c r="AC3014" s="16" t="str">
        <f t="shared" si="282"/>
        <v/>
      </c>
      <c r="AD3014" s="16" t="str">
        <f t="shared" si="283"/>
        <v/>
      </c>
      <c r="AE3014" s="16" t="str">
        <f t="shared" si="284"/>
        <v/>
      </c>
      <c r="AF3014" s="16" t="str">
        <f t="shared" si="285"/>
        <v/>
      </c>
      <c r="AG3014" s="16" t="str">
        <f t="shared" si="286"/>
        <v/>
      </c>
      <c r="AH3014" s="16">
        <f t="shared" si="287"/>
        <v>0</v>
      </c>
      <c r="AI3014" s="17" t="str">
        <f>IF('Peer Comparison Tool'!$D$12="NR","",IF($C3014='Peer Comparison Tool'!$D$9,COUNT('CECL &lt;50B Database'!$AI$1:AI3013)+1,""))</f>
        <v/>
      </c>
    </row>
    <row r="3015" spans="29:35" x14ac:dyDescent="0.25">
      <c r="AC3015" s="16" t="str">
        <f t="shared" si="282"/>
        <v/>
      </c>
      <c r="AD3015" s="16" t="str">
        <f t="shared" si="283"/>
        <v/>
      </c>
      <c r="AE3015" s="16" t="str">
        <f t="shared" si="284"/>
        <v/>
      </c>
      <c r="AF3015" s="16" t="str">
        <f t="shared" si="285"/>
        <v/>
      </c>
      <c r="AG3015" s="16" t="str">
        <f t="shared" si="286"/>
        <v/>
      </c>
      <c r="AH3015" s="16">
        <f t="shared" si="287"/>
        <v>0</v>
      </c>
      <c r="AI3015" s="17" t="str">
        <f>IF('Peer Comparison Tool'!$D$12="NR","",IF($C3015='Peer Comparison Tool'!$D$9,COUNT('CECL &lt;50B Database'!$AI$1:AI3014)+1,""))</f>
        <v/>
      </c>
    </row>
    <row r="3016" spans="29:35" x14ac:dyDescent="0.25">
      <c r="AC3016" s="16" t="str">
        <f t="shared" si="282"/>
        <v/>
      </c>
      <c r="AD3016" s="16" t="str">
        <f t="shared" si="283"/>
        <v/>
      </c>
      <c r="AE3016" s="16" t="str">
        <f t="shared" si="284"/>
        <v/>
      </c>
      <c r="AF3016" s="16" t="str">
        <f t="shared" si="285"/>
        <v/>
      </c>
      <c r="AG3016" s="16" t="str">
        <f t="shared" si="286"/>
        <v/>
      </c>
      <c r="AH3016" s="16">
        <f t="shared" si="287"/>
        <v>0</v>
      </c>
      <c r="AI3016" s="17" t="str">
        <f>IF('Peer Comparison Tool'!$D$12="NR","",IF($C3016='Peer Comparison Tool'!$D$9,COUNT('CECL &lt;50B Database'!$AI$1:AI3015)+1,""))</f>
        <v/>
      </c>
    </row>
    <row r="3017" spans="29:35" x14ac:dyDescent="0.25">
      <c r="AC3017" s="16" t="str">
        <f t="shared" si="282"/>
        <v/>
      </c>
      <c r="AD3017" s="16" t="str">
        <f t="shared" si="283"/>
        <v/>
      </c>
      <c r="AE3017" s="16" t="str">
        <f t="shared" si="284"/>
        <v/>
      </c>
      <c r="AF3017" s="16" t="str">
        <f t="shared" si="285"/>
        <v/>
      </c>
      <c r="AG3017" s="16" t="str">
        <f t="shared" si="286"/>
        <v/>
      </c>
      <c r="AH3017" s="16">
        <f t="shared" si="287"/>
        <v>0</v>
      </c>
      <c r="AI3017" s="17" t="str">
        <f>IF('Peer Comparison Tool'!$D$12="NR","",IF($C3017='Peer Comparison Tool'!$D$9,COUNT('CECL &lt;50B Database'!$AI$1:AI3016)+1,""))</f>
        <v/>
      </c>
    </row>
    <row r="3018" spans="29:35" x14ac:dyDescent="0.25">
      <c r="AC3018" s="16" t="str">
        <f t="shared" si="282"/>
        <v/>
      </c>
      <c r="AD3018" s="16" t="str">
        <f t="shared" si="283"/>
        <v/>
      </c>
      <c r="AE3018" s="16" t="str">
        <f t="shared" si="284"/>
        <v/>
      </c>
      <c r="AF3018" s="16" t="str">
        <f t="shared" si="285"/>
        <v/>
      </c>
      <c r="AG3018" s="16" t="str">
        <f t="shared" si="286"/>
        <v/>
      </c>
      <c r="AH3018" s="16">
        <f t="shared" si="287"/>
        <v>0</v>
      </c>
      <c r="AI3018" s="17" t="str">
        <f>IF('Peer Comparison Tool'!$D$12="NR","",IF($C3018='Peer Comparison Tool'!$D$9,COUNT('CECL &lt;50B Database'!$AI$1:AI3017)+1,""))</f>
        <v/>
      </c>
    </row>
    <row r="3019" spans="29:35" x14ac:dyDescent="0.25">
      <c r="AC3019" s="16" t="str">
        <f t="shared" si="282"/>
        <v/>
      </c>
      <c r="AD3019" s="16" t="str">
        <f t="shared" si="283"/>
        <v/>
      </c>
      <c r="AE3019" s="16" t="str">
        <f t="shared" si="284"/>
        <v/>
      </c>
      <c r="AF3019" s="16" t="str">
        <f t="shared" si="285"/>
        <v/>
      </c>
      <c r="AG3019" s="16" t="str">
        <f t="shared" si="286"/>
        <v/>
      </c>
      <c r="AH3019" s="16">
        <f t="shared" si="287"/>
        <v>0</v>
      </c>
      <c r="AI3019" s="17" t="str">
        <f>IF('Peer Comparison Tool'!$D$12="NR","",IF($C3019='Peer Comparison Tool'!$D$9,COUNT('CECL &lt;50B Database'!$AI$1:AI3018)+1,""))</f>
        <v/>
      </c>
    </row>
    <row r="3020" spans="29:35" x14ac:dyDescent="0.25">
      <c r="AC3020" s="16" t="str">
        <f t="shared" si="282"/>
        <v/>
      </c>
      <c r="AD3020" s="16" t="str">
        <f t="shared" si="283"/>
        <v/>
      </c>
      <c r="AE3020" s="16" t="str">
        <f t="shared" si="284"/>
        <v/>
      </c>
      <c r="AF3020" s="16" t="str">
        <f t="shared" si="285"/>
        <v/>
      </c>
      <c r="AG3020" s="16" t="str">
        <f t="shared" si="286"/>
        <v/>
      </c>
      <c r="AH3020" s="16">
        <f t="shared" si="287"/>
        <v>0</v>
      </c>
      <c r="AI3020" s="17" t="str">
        <f>IF('Peer Comparison Tool'!$D$12="NR","",IF($C3020='Peer Comparison Tool'!$D$9,COUNT('CECL &lt;50B Database'!$AI$1:AI3019)+1,""))</f>
        <v/>
      </c>
    </row>
    <row r="3021" spans="29:35" x14ac:dyDescent="0.25">
      <c r="AC3021" s="16" t="str">
        <f t="shared" si="282"/>
        <v/>
      </c>
      <c r="AD3021" s="16" t="str">
        <f t="shared" si="283"/>
        <v/>
      </c>
      <c r="AE3021" s="16" t="str">
        <f t="shared" si="284"/>
        <v/>
      </c>
      <c r="AF3021" s="16" t="str">
        <f t="shared" si="285"/>
        <v/>
      </c>
      <c r="AG3021" s="16" t="str">
        <f t="shared" si="286"/>
        <v/>
      </c>
      <c r="AH3021" s="16">
        <f t="shared" si="287"/>
        <v>0</v>
      </c>
      <c r="AI3021" s="17" t="str">
        <f>IF('Peer Comparison Tool'!$D$12="NR","",IF($C3021='Peer Comparison Tool'!$D$9,COUNT('CECL &lt;50B Database'!$AI$1:AI3020)+1,""))</f>
        <v/>
      </c>
    </row>
    <row r="3022" spans="29:35" x14ac:dyDescent="0.25">
      <c r="AC3022" s="16" t="str">
        <f t="shared" si="282"/>
        <v/>
      </c>
      <c r="AD3022" s="16" t="str">
        <f t="shared" si="283"/>
        <v/>
      </c>
      <c r="AE3022" s="16" t="str">
        <f t="shared" si="284"/>
        <v/>
      </c>
      <c r="AF3022" s="16" t="str">
        <f t="shared" si="285"/>
        <v/>
      </c>
      <c r="AG3022" s="16" t="str">
        <f t="shared" si="286"/>
        <v/>
      </c>
      <c r="AH3022" s="16">
        <f t="shared" si="287"/>
        <v>0</v>
      </c>
      <c r="AI3022" s="17" t="str">
        <f>IF('Peer Comparison Tool'!$D$12="NR","",IF($C3022='Peer Comparison Tool'!$D$9,COUNT('CECL &lt;50B Database'!$AI$1:AI3021)+1,""))</f>
        <v/>
      </c>
    </row>
    <row r="3023" spans="29:35" x14ac:dyDescent="0.25">
      <c r="AC3023" s="16" t="str">
        <f t="shared" si="282"/>
        <v/>
      </c>
      <c r="AD3023" s="16" t="str">
        <f t="shared" si="283"/>
        <v/>
      </c>
      <c r="AE3023" s="16" t="str">
        <f t="shared" si="284"/>
        <v/>
      </c>
      <c r="AF3023" s="16" t="str">
        <f t="shared" si="285"/>
        <v/>
      </c>
      <c r="AG3023" s="16" t="str">
        <f t="shared" si="286"/>
        <v/>
      </c>
      <c r="AH3023" s="16">
        <f t="shared" si="287"/>
        <v>0</v>
      </c>
      <c r="AI3023" s="17" t="str">
        <f>IF('Peer Comparison Tool'!$D$12="NR","",IF($C3023='Peer Comparison Tool'!$D$9,COUNT('CECL &lt;50B Database'!$AI$1:AI3022)+1,""))</f>
        <v/>
      </c>
    </row>
    <row r="3024" spans="29:35" x14ac:dyDescent="0.25">
      <c r="AC3024" s="16" t="str">
        <f t="shared" si="282"/>
        <v/>
      </c>
      <c r="AD3024" s="16" t="str">
        <f t="shared" si="283"/>
        <v/>
      </c>
      <c r="AE3024" s="16" t="str">
        <f t="shared" si="284"/>
        <v/>
      </c>
      <c r="AF3024" s="16" t="str">
        <f t="shared" si="285"/>
        <v/>
      </c>
      <c r="AG3024" s="16" t="str">
        <f t="shared" si="286"/>
        <v/>
      </c>
      <c r="AH3024" s="16">
        <f t="shared" si="287"/>
        <v>0</v>
      </c>
      <c r="AI3024" s="17" t="str">
        <f>IF('Peer Comparison Tool'!$D$12="NR","",IF($C3024='Peer Comparison Tool'!$D$9,COUNT('CECL &lt;50B Database'!$AI$1:AI3023)+1,""))</f>
        <v/>
      </c>
    </row>
    <row r="3025" spans="29:35" x14ac:dyDescent="0.25">
      <c r="AC3025" s="16" t="str">
        <f t="shared" si="282"/>
        <v/>
      </c>
      <c r="AD3025" s="16" t="str">
        <f t="shared" si="283"/>
        <v/>
      </c>
      <c r="AE3025" s="16" t="str">
        <f t="shared" si="284"/>
        <v/>
      </c>
      <c r="AF3025" s="16" t="str">
        <f t="shared" si="285"/>
        <v/>
      </c>
      <c r="AG3025" s="16" t="str">
        <f t="shared" si="286"/>
        <v/>
      </c>
      <c r="AH3025" s="16">
        <f t="shared" si="287"/>
        <v>0</v>
      </c>
      <c r="AI3025" s="17" t="str">
        <f>IF('Peer Comparison Tool'!$D$12="NR","",IF($C3025='Peer Comparison Tool'!$D$9,COUNT('CECL &lt;50B Database'!$AI$1:AI3024)+1,""))</f>
        <v/>
      </c>
    </row>
    <row r="3026" spans="29:35" x14ac:dyDescent="0.25">
      <c r="AC3026" s="16" t="str">
        <f t="shared" si="282"/>
        <v/>
      </c>
      <c r="AD3026" s="16" t="str">
        <f t="shared" si="283"/>
        <v/>
      </c>
      <c r="AE3026" s="16" t="str">
        <f t="shared" si="284"/>
        <v/>
      </c>
      <c r="AF3026" s="16" t="str">
        <f t="shared" si="285"/>
        <v/>
      </c>
      <c r="AG3026" s="16" t="str">
        <f t="shared" si="286"/>
        <v/>
      </c>
      <c r="AH3026" s="16">
        <f t="shared" si="287"/>
        <v>0</v>
      </c>
      <c r="AI3026" s="17" t="str">
        <f>IF('Peer Comparison Tool'!$D$12="NR","",IF($C3026='Peer Comparison Tool'!$D$9,COUNT('CECL &lt;50B Database'!$AI$1:AI3025)+1,""))</f>
        <v/>
      </c>
    </row>
    <row r="3027" spans="29:35" x14ac:dyDescent="0.25">
      <c r="AC3027" s="16" t="str">
        <f t="shared" si="282"/>
        <v/>
      </c>
      <c r="AD3027" s="16" t="str">
        <f t="shared" si="283"/>
        <v/>
      </c>
      <c r="AE3027" s="16" t="str">
        <f t="shared" si="284"/>
        <v/>
      </c>
      <c r="AF3027" s="16" t="str">
        <f t="shared" si="285"/>
        <v/>
      </c>
      <c r="AG3027" s="16" t="str">
        <f t="shared" si="286"/>
        <v/>
      </c>
      <c r="AH3027" s="16">
        <f t="shared" si="287"/>
        <v>0</v>
      </c>
      <c r="AI3027" s="17" t="str">
        <f>IF('Peer Comparison Tool'!$D$12="NR","",IF($C3027='Peer Comparison Tool'!$D$9,COUNT('CECL &lt;50B Database'!$AI$1:AI3026)+1,""))</f>
        <v/>
      </c>
    </row>
    <row r="3028" spans="29:35" x14ac:dyDescent="0.25">
      <c r="AC3028" s="16" t="str">
        <f t="shared" si="282"/>
        <v/>
      </c>
      <c r="AD3028" s="16" t="str">
        <f t="shared" si="283"/>
        <v/>
      </c>
      <c r="AE3028" s="16" t="str">
        <f t="shared" si="284"/>
        <v/>
      </c>
      <c r="AF3028" s="16" t="str">
        <f t="shared" si="285"/>
        <v/>
      </c>
      <c r="AG3028" s="16" t="str">
        <f t="shared" si="286"/>
        <v/>
      </c>
      <c r="AH3028" s="16">
        <f t="shared" si="287"/>
        <v>0</v>
      </c>
      <c r="AI3028" s="17" t="str">
        <f>IF('Peer Comparison Tool'!$D$12="NR","",IF($C3028='Peer Comparison Tool'!$D$9,COUNT('CECL &lt;50B Database'!$AI$1:AI3027)+1,""))</f>
        <v/>
      </c>
    </row>
    <row r="3029" spans="29:35" x14ac:dyDescent="0.25">
      <c r="AC3029" s="16" t="str">
        <f t="shared" si="282"/>
        <v/>
      </c>
      <c r="AD3029" s="16" t="str">
        <f t="shared" si="283"/>
        <v/>
      </c>
      <c r="AE3029" s="16" t="str">
        <f t="shared" si="284"/>
        <v/>
      </c>
      <c r="AF3029" s="16" t="str">
        <f t="shared" si="285"/>
        <v/>
      </c>
      <c r="AG3029" s="16" t="str">
        <f t="shared" si="286"/>
        <v/>
      </c>
      <c r="AH3029" s="16">
        <f t="shared" si="287"/>
        <v>0</v>
      </c>
      <c r="AI3029" s="17" t="str">
        <f>IF('Peer Comparison Tool'!$D$12="NR","",IF($C3029='Peer Comparison Tool'!$D$9,COUNT('CECL &lt;50B Database'!$AI$1:AI3028)+1,""))</f>
        <v/>
      </c>
    </row>
    <row r="3030" spans="29:35" x14ac:dyDescent="0.25">
      <c r="AC3030" s="16" t="str">
        <f t="shared" si="282"/>
        <v/>
      </c>
      <c r="AD3030" s="16" t="str">
        <f t="shared" si="283"/>
        <v/>
      </c>
      <c r="AE3030" s="16" t="str">
        <f t="shared" si="284"/>
        <v/>
      </c>
      <c r="AF3030" s="16" t="str">
        <f t="shared" si="285"/>
        <v/>
      </c>
      <c r="AG3030" s="16" t="str">
        <f t="shared" si="286"/>
        <v/>
      </c>
      <c r="AH3030" s="16">
        <f t="shared" si="287"/>
        <v>0</v>
      </c>
      <c r="AI3030" s="17" t="str">
        <f>IF('Peer Comparison Tool'!$D$12="NR","",IF($C3030='Peer Comparison Tool'!$D$9,COUNT('CECL &lt;50B Database'!$AI$1:AI3029)+1,""))</f>
        <v/>
      </c>
    </row>
    <row r="3031" spans="29:35" x14ac:dyDescent="0.25">
      <c r="AC3031" s="16" t="str">
        <f t="shared" si="282"/>
        <v/>
      </c>
      <c r="AD3031" s="16" t="str">
        <f t="shared" si="283"/>
        <v/>
      </c>
      <c r="AE3031" s="16" t="str">
        <f t="shared" si="284"/>
        <v/>
      </c>
      <c r="AF3031" s="16" t="str">
        <f t="shared" si="285"/>
        <v/>
      </c>
      <c r="AG3031" s="16" t="str">
        <f t="shared" si="286"/>
        <v/>
      </c>
      <c r="AH3031" s="16">
        <f t="shared" si="287"/>
        <v>0</v>
      </c>
      <c r="AI3031" s="17" t="str">
        <f>IF('Peer Comparison Tool'!$D$12="NR","",IF($C3031='Peer Comparison Tool'!$D$9,COUNT('CECL &lt;50B Database'!$AI$1:AI3030)+1,""))</f>
        <v/>
      </c>
    </row>
    <row r="3032" spans="29:35" x14ac:dyDescent="0.25">
      <c r="AC3032" s="16" t="str">
        <f t="shared" si="282"/>
        <v/>
      </c>
      <c r="AD3032" s="16" t="str">
        <f t="shared" si="283"/>
        <v/>
      </c>
      <c r="AE3032" s="16" t="str">
        <f t="shared" si="284"/>
        <v/>
      </c>
      <c r="AF3032" s="16" t="str">
        <f t="shared" si="285"/>
        <v/>
      </c>
      <c r="AG3032" s="16" t="str">
        <f t="shared" si="286"/>
        <v/>
      </c>
      <c r="AH3032" s="16">
        <f t="shared" si="287"/>
        <v>0</v>
      </c>
      <c r="AI3032" s="17" t="str">
        <f>IF('Peer Comparison Tool'!$D$12="NR","",IF($C3032='Peer Comparison Tool'!$D$9,COUNT('CECL &lt;50B Database'!$AI$1:AI3031)+1,""))</f>
        <v/>
      </c>
    </row>
    <row r="3033" spans="29:35" x14ac:dyDescent="0.25">
      <c r="AC3033" s="16" t="str">
        <f t="shared" si="282"/>
        <v/>
      </c>
      <c r="AD3033" s="16" t="str">
        <f t="shared" si="283"/>
        <v/>
      </c>
      <c r="AE3033" s="16" t="str">
        <f t="shared" si="284"/>
        <v/>
      </c>
      <c r="AF3033" s="16" t="str">
        <f t="shared" si="285"/>
        <v/>
      </c>
      <c r="AG3033" s="16" t="str">
        <f t="shared" si="286"/>
        <v/>
      </c>
      <c r="AH3033" s="16">
        <f t="shared" si="287"/>
        <v>0</v>
      </c>
      <c r="AI3033" s="17" t="str">
        <f>IF('Peer Comparison Tool'!$D$12="NR","",IF($C3033='Peer Comparison Tool'!$D$9,COUNT('CECL &lt;50B Database'!$AI$1:AI3032)+1,""))</f>
        <v/>
      </c>
    </row>
    <row r="3034" spans="29:35" x14ac:dyDescent="0.25">
      <c r="AC3034" s="16" t="str">
        <f t="shared" si="282"/>
        <v/>
      </c>
      <c r="AD3034" s="16" t="str">
        <f t="shared" si="283"/>
        <v/>
      </c>
      <c r="AE3034" s="16" t="str">
        <f t="shared" si="284"/>
        <v/>
      </c>
      <c r="AF3034" s="16" t="str">
        <f t="shared" si="285"/>
        <v/>
      </c>
      <c r="AG3034" s="16" t="str">
        <f t="shared" si="286"/>
        <v/>
      </c>
      <c r="AH3034" s="16">
        <f t="shared" si="287"/>
        <v>0</v>
      </c>
      <c r="AI3034" s="17" t="str">
        <f>IF('Peer Comparison Tool'!$D$12="NR","",IF($C3034='Peer Comparison Tool'!$D$9,COUNT('CECL &lt;50B Database'!$AI$1:AI3033)+1,""))</f>
        <v/>
      </c>
    </row>
    <row r="3035" spans="29:35" x14ac:dyDescent="0.25">
      <c r="AC3035" s="16" t="str">
        <f t="shared" si="282"/>
        <v/>
      </c>
      <c r="AD3035" s="16" t="str">
        <f t="shared" si="283"/>
        <v/>
      </c>
      <c r="AE3035" s="16" t="str">
        <f t="shared" si="284"/>
        <v/>
      </c>
      <c r="AF3035" s="16" t="str">
        <f t="shared" si="285"/>
        <v/>
      </c>
      <c r="AG3035" s="16" t="str">
        <f t="shared" si="286"/>
        <v/>
      </c>
      <c r="AH3035" s="16">
        <f t="shared" si="287"/>
        <v>0</v>
      </c>
      <c r="AI3035" s="17" t="str">
        <f>IF('Peer Comparison Tool'!$D$12="NR","",IF($C3035='Peer Comparison Tool'!$D$9,COUNT('CECL &lt;50B Database'!$AI$1:AI3034)+1,""))</f>
        <v/>
      </c>
    </row>
    <row r="3036" spans="29:35" x14ac:dyDescent="0.25">
      <c r="AC3036" s="16" t="str">
        <f t="shared" si="282"/>
        <v/>
      </c>
      <c r="AD3036" s="16" t="str">
        <f t="shared" si="283"/>
        <v/>
      </c>
      <c r="AE3036" s="16" t="str">
        <f t="shared" si="284"/>
        <v/>
      </c>
      <c r="AF3036" s="16" t="str">
        <f t="shared" si="285"/>
        <v/>
      </c>
      <c r="AG3036" s="16" t="str">
        <f t="shared" si="286"/>
        <v/>
      </c>
      <c r="AH3036" s="16">
        <f t="shared" si="287"/>
        <v>0</v>
      </c>
      <c r="AI3036" s="17" t="str">
        <f>IF('Peer Comparison Tool'!$D$12="NR","",IF($C3036='Peer Comparison Tool'!$D$9,COUNT('CECL &lt;50B Database'!$AI$1:AI3035)+1,""))</f>
        <v/>
      </c>
    </row>
    <row r="3037" spans="29:35" x14ac:dyDescent="0.25">
      <c r="AC3037" s="16" t="str">
        <f t="shared" si="282"/>
        <v/>
      </c>
      <c r="AD3037" s="16" t="str">
        <f t="shared" si="283"/>
        <v/>
      </c>
      <c r="AE3037" s="16" t="str">
        <f t="shared" si="284"/>
        <v/>
      </c>
      <c r="AF3037" s="16" t="str">
        <f t="shared" si="285"/>
        <v/>
      </c>
      <c r="AG3037" s="16" t="str">
        <f t="shared" si="286"/>
        <v/>
      </c>
      <c r="AH3037" s="16">
        <f t="shared" si="287"/>
        <v>0</v>
      </c>
      <c r="AI3037" s="17" t="str">
        <f>IF('Peer Comparison Tool'!$D$12="NR","",IF($C3037='Peer Comparison Tool'!$D$9,COUNT('CECL &lt;50B Database'!$AI$1:AI3036)+1,""))</f>
        <v/>
      </c>
    </row>
    <row r="3038" spans="29:35" x14ac:dyDescent="0.25">
      <c r="AC3038" s="16" t="str">
        <f t="shared" si="282"/>
        <v/>
      </c>
      <c r="AD3038" s="16" t="str">
        <f t="shared" si="283"/>
        <v/>
      </c>
      <c r="AE3038" s="16" t="str">
        <f t="shared" si="284"/>
        <v/>
      </c>
      <c r="AF3038" s="16" t="str">
        <f t="shared" si="285"/>
        <v/>
      </c>
      <c r="AG3038" s="16" t="str">
        <f t="shared" si="286"/>
        <v/>
      </c>
      <c r="AH3038" s="16">
        <f t="shared" si="287"/>
        <v>0</v>
      </c>
      <c r="AI3038" s="17" t="str">
        <f>IF('Peer Comparison Tool'!$D$12="NR","",IF($C3038='Peer Comparison Tool'!$D$9,COUNT('CECL &lt;50B Database'!$AI$1:AI3037)+1,""))</f>
        <v/>
      </c>
    </row>
    <row r="3039" spans="29:35" x14ac:dyDescent="0.25">
      <c r="AC3039" s="16" t="str">
        <f t="shared" si="282"/>
        <v/>
      </c>
      <c r="AD3039" s="16" t="str">
        <f t="shared" si="283"/>
        <v/>
      </c>
      <c r="AE3039" s="16" t="str">
        <f t="shared" si="284"/>
        <v/>
      </c>
      <c r="AF3039" s="16" t="str">
        <f t="shared" si="285"/>
        <v/>
      </c>
      <c r="AG3039" s="16" t="str">
        <f t="shared" si="286"/>
        <v/>
      </c>
      <c r="AH3039" s="16">
        <f t="shared" si="287"/>
        <v>0</v>
      </c>
      <c r="AI3039" s="17" t="str">
        <f>IF('Peer Comparison Tool'!$D$12="NR","",IF($C3039='Peer Comparison Tool'!$D$9,COUNT('CECL &lt;50B Database'!$AI$1:AI3038)+1,""))</f>
        <v/>
      </c>
    </row>
    <row r="3040" spans="29:35" x14ac:dyDescent="0.25">
      <c r="AC3040" s="16" t="str">
        <f t="shared" si="282"/>
        <v/>
      </c>
      <c r="AD3040" s="16" t="str">
        <f t="shared" si="283"/>
        <v/>
      </c>
      <c r="AE3040" s="16" t="str">
        <f t="shared" si="284"/>
        <v/>
      </c>
      <c r="AF3040" s="16" t="str">
        <f t="shared" si="285"/>
        <v/>
      </c>
      <c r="AG3040" s="16" t="str">
        <f t="shared" si="286"/>
        <v/>
      </c>
      <c r="AH3040" s="16">
        <f t="shared" si="287"/>
        <v>0</v>
      </c>
      <c r="AI3040" s="17" t="str">
        <f>IF('Peer Comparison Tool'!$D$12="NR","",IF($C3040='Peer Comparison Tool'!$D$9,COUNT('CECL &lt;50B Database'!$AI$1:AI3039)+1,""))</f>
        <v/>
      </c>
    </row>
    <row r="3041" spans="29:35" x14ac:dyDescent="0.25">
      <c r="AC3041" s="16" t="str">
        <f t="shared" si="282"/>
        <v/>
      </c>
      <c r="AD3041" s="16" t="str">
        <f t="shared" si="283"/>
        <v/>
      </c>
      <c r="AE3041" s="16" t="str">
        <f t="shared" si="284"/>
        <v/>
      </c>
      <c r="AF3041" s="16" t="str">
        <f t="shared" si="285"/>
        <v/>
      </c>
      <c r="AG3041" s="16" t="str">
        <f t="shared" si="286"/>
        <v/>
      </c>
      <c r="AH3041" s="16">
        <f t="shared" si="287"/>
        <v>0</v>
      </c>
      <c r="AI3041" s="17" t="str">
        <f>IF('Peer Comparison Tool'!$D$12="NR","",IF($C3041='Peer Comparison Tool'!$D$9,COUNT('CECL &lt;50B Database'!$AI$1:AI3040)+1,""))</f>
        <v/>
      </c>
    </row>
    <row r="3042" spans="29:35" x14ac:dyDescent="0.25">
      <c r="AC3042" s="16" t="str">
        <f t="shared" si="282"/>
        <v/>
      </c>
      <c r="AD3042" s="16" t="str">
        <f t="shared" si="283"/>
        <v/>
      </c>
      <c r="AE3042" s="16" t="str">
        <f t="shared" si="284"/>
        <v/>
      </c>
      <c r="AF3042" s="16" t="str">
        <f t="shared" si="285"/>
        <v/>
      </c>
      <c r="AG3042" s="16" t="str">
        <f t="shared" si="286"/>
        <v/>
      </c>
      <c r="AH3042" s="16">
        <f t="shared" si="287"/>
        <v>0</v>
      </c>
      <c r="AI3042" s="17" t="str">
        <f>IF('Peer Comparison Tool'!$D$12="NR","",IF($C3042='Peer Comparison Tool'!$D$9,COUNT('CECL &lt;50B Database'!$AI$1:AI3041)+1,""))</f>
        <v/>
      </c>
    </row>
    <row r="3043" spans="29:35" x14ac:dyDescent="0.25">
      <c r="AC3043" s="16" t="str">
        <f t="shared" si="282"/>
        <v/>
      </c>
      <c r="AD3043" s="16" t="str">
        <f t="shared" si="283"/>
        <v/>
      </c>
      <c r="AE3043" s="16" t="str">
        <f t="shared" si="284"/>
        <v/>
      </c>
      <c r="AF3043" s="16" t="str">
        <f t="shared" si="285"/>
        <v/>
      </c>
      <c r="AG3043" s="16" t="str">
        <f t="shared" si="286"/>
        <v/>
      </c>
      <c r="AH3043" s="16">
        <f t="shared" si="287"/>
        <v>0</v>
      </c>
      <c r="AI3043" s="17" t="str">
        <f>IF('Peer Comparison Tool'!$D$12="NR","",IF($C3043='Peer Comparison Tool'!$D$9,COUNT('CECL &lt;50B Database'!$AI$1:AI3042)+1,""))</f>
        <v/>
      </c>
    </row>
    <row r="3044" spans="29:35" x14ac:dyDescent="0.25">
      <c r="AC3044" s="16" t="str">
        <f t="shared" si="282"/>
        <v/>
      </c>
      <c r="AD3044" s="16" t="str">
        <f t="shared" si="283"/>
        <v/>
      </c>
      <c r="AE3044" s="16" t="str">
        <f t="shared" si="284"/>
        <v/>
      </c>
      <c r="AF3044" s="16" t="str">
        <f t="shared" si="285"/>
        <v/>
      </c>
      <c r="AG3044" s="16" t="str">
        <f t="shared" si="286"/>
        <v/>
      </c>
      <c r="AH3044" s="16">
        <f t="shared" si="287"/>
        <v>0</v>
      </c>
      <c r="AI3044" s="17" t="str">
        <f>IF('Peer Comparison Tool'!$D$12="NR","",IF($C3044='Peer Comparison Tool'!$D$9,COUNT('CECL &lt;50B Database'!$AI$1:AI3043)+1,""))</f>
        <v/>
      </c>
    </row>
    <row r="3045" spans="29:35" x14ac:dyDescent="0.25">
      <c r="AC3045" s="16" t="str">
        <f t="shared" si="282"/>
        <v/>
      </c>
      <c r="AD3045" s="16" t="str">
        <f t="shared" si="283"/>
        <v/>
      </c>
      <c r="AE3045" s="16" t="str">
        <f t="shared" si="284"/>
        <v/>
      </c>
      <c r="AF3045" s="16" t="str">
        <f t="shared" si="285"/>
        <v/>
      </c>
      <c r="AG3045" s="16" t="str">
        <f t="shared" si="286"/>
        <v/>
      </c>
      <c r="AH3045" s="16">
        <f t="shared" si="287"/>
        <v>0</v>
      </c>
      <c r="AI3045" s="17" t="str">
        <f>IF('Peer Comparison Tool'!$D$12="NR","",IF($C3045='Peer Comparison Tool'!$D$9,COUNT('CECL &lt;50B Database'!$AI$1:AI3044)+1,""))</f>
        <v/>
      </c>
    </row>
    <row r="3046" spans="29:35" x14ac:dyDescent="0.25">
      <c r="AC3046" s="16" t="str">
        <f t="shared" si="282"/>
        <v/>
      </c>
      <c r="AD3046" s="16" t="str">
        <f t="shared" si="283"/>
        <v/>
      </c>
      <c r="AE3046" s="16" t="str">
        <f t="shared" si="284"/>
        <v/>
      </c>
      <c r="AF3046" s="16" t="str">
        <f t="shared" si="285"/>
        <v/>
      </c>
      <c r="AG3046" s="16" t="str">
        <f t="shared" si="286"/>
        <v/>
      </c>
      <c r="AH3046" s="16">
        <f t="shared" si="287"/>
        <v>0</v>
      </c>
      <c r="AI3046" s="17" t="str">
        <f>IF('Peer Comparison Tool'!$D$12="NR","",IF($C3046='Peer Comparison Tool'!$D$9,COUNT('CECL &lt;50B Database'!$AI$1:AI3045)+1,""))</f>
        <v/>
      </c>
    </row>
    <row r="3047" spans="29:35" x14ac:dyDescent="0.25">
      <c r="AC3047" s="16" t="str">
        <f t="shared" si="282"/>
        <v/>
      </c>
      <c r="AD3047" s="16" t="str">
        <f t="shared" si="283"/>
        <v/>
      </c>
      <c r="AE3047" s="16" t="str">
        <f t="shared" si="284"/>
        <v/>
      </c>
      <c r="AF3047" s="16" t="str">
        <f t="shared" si="285"/>
        <v/>
      </c>
      <c r="AG3047" s="16" t="str">
        <f t="shared" si="286"/>
        <v/>
      </c>
      <c r="AH3047" s="16">
        <f t="shared" si="287"/>
        <v>0</v>
      </c>
      <c r="AI3047" s="17" t="str">
        <f>IF('Peer Comparison Tool'!$D$12="NR","",IF($C3047='Peer Comparison Tool'!$D$9,COUNT('CECL &lt;50B Database'!$AI$1:AI3046)+1,""))</f>
        <v/>
      </c>
    </row>
    <row r="3048" spans="29:35" x14ac:dyDescent="0.25">
      <c r="AC3048" s="16" t="str">
        <f t="shared" si="282"/>
        <v/>
      </c>
      <c r="AD3048" s="16" t="str">
        <f t="shared" si="283"/>
        <v/>
      </c>
      <c r="AE3048" s="16" t="str">
        <f t="shared" si="284"/>
        <v/>
      </c>
      <c r="AF3048" s="16" t="str">
        <f t="shared" si="285"/>
        <v/>
      </c>
      <c r="AG3048" s="16" t="str">
        <f t="shared" si="286"/>
        <v/>
      </c>
      <c r="AH3048" s="16">
        <f t="shared" si="287"/>
        <v>0</v>
      </c>
      <c r="AI3048" s="17" t="str">
        <f>IF('Peer Comparison Tool'!$D$12="NR","",IF($C3048='Peer Comparison Tool'!$D$9,COUNT('CECL &lt;50B Database'!$AI$1:AI3047)+1,""))</f>
        <v/>
      </c>
    </row>
    <row r="3049" spans="29:35" x14ac:dyDescent="0.25">
      <c r="AC3049" s="16" t="str">
        <f t="shared" si="282"/>
        <v/>
      </c>
      <c r="AD3049" s="16" t="str">
        <f t="shared" si="283"/>
        <v/>
      </c>
      <c r="AE3049" s="16" t="str">
        <f t="shared" si="284"/>
        <v/>
      </c>
      <c r="AF3049" s="16" t="str">
        <f t="shared" si="285"/>
        <v/>
      </c>
      <c r="AG3049" s="16" t="str">
        <f t="shared" si="286"/>
        <v/>
      </c>
      <c r="AH3049" s="16">
        <f t="shared" si="287"/>
        <v>0</v>
      </c>
      <c r="AI3049" s="17" t="str">
        <f>IF('Peer Comparison Tool'!$D$12="NR","",IF($C3049='Peer Comparison Tool'!$D$9,COUNT('CECL &lt;50B Database'!$AI$1:AI3048)+1,""))</f>
        <v/>
      </c>
    </row>
    <row r="3050" spans="29:35" x14ac:dyDescent="0.25">
      <c r="AC3050" s="16" t="str">
        <f t="shared" si="282"/>
        <v/>
      </c>
      <c r="AD3050" s="16" t="str">
        <f t="shared" si="283"/>
        <v/>
      </c>
      <c r="AE3050" s="16" t="str">
        <f t="shared" si="284"/>
        <v/>
      </c>
      <c r="AF3050" s="16" t="str">
        <f t="shared" si="285"/>
        <v/>
      </c>
      <c r="AG3050" s="16" t="str">
        <f t="shared" si="286"/>
        <v/>
      </c>
      <c r="AH3050" s="16">
        <f t="shared" si="287"/>
        <v>0</v>
      </c>
      <c r="AI3050" s="17" t="str">
        <f>IF('Peer Comparison Tool'!$D$12="NR","",IF($C3050='Peer Comparison Tool'!$D$9,COUNT('CECL &lt;50B Database'!$AI$1:AI3049)+1,""))</f>
        <v/>
      </c>
    </row>
    <row r="3051" spans="29:35" x14ac:dyDescent="0.25">
      <c r="AC3051" s="16" t="str">
        <f t="shared" si="282"/>
        <v/>
      </c>
      <c r="AD3051" s="16" t="str">
        <f t="shared" si="283"/>
        <v/>
      </c>
      <c r="AE3051" s="16" t="str">
        <f t="shared" si="284"/>
        <v/>
      </c>
      <c r="AF3051" s="16" t="str">
        <f t="shared" si="285"/>
        <v/>
      </c>
      <c r="AG3051" s="16" t="str">
        <f t="shared" si="286"/>
        <v/>
      </c>
      <c r="AH3051" s="16">
        <f t="shared" si="287"/>
        <v>0</v>
      </c>
      <c r="AI3051" s="17" t="str">
        <f>IF('Peer Comparison Tool'!$D$12="NR","",IF($C3051='Peer Comparison Tool'!$D$9,COUNT('CECL &lt;50B Database'!$AI$1:AI3050)+1,""))</f>
        <v/>
      </c>
    </row>
    <row r="3052" spans="29:35" x14ac:dyDescent="0.25">
      <c r="AC3052" s="16" t="str">
        <f t="shared" si="282"/>
        <v/>
      </c>
      <c r="AD3052" s="16" t="str">
        <f t="shared" si="283"/>
        <v/>
      </c>
      <c r="AE3052" s="16" t="str">
        <f t="shared" si="284"/>
        <v/>
      </c>
      <c r="AF3052" s="16" t="str">
        <f t="shared" si="285"/>
        <v/>
      </c>
      <c r="AG3052" s="16" t="str">
        <f t="shared" si="286"/>
        <v/>
      </c>
      <c r="AH3052" s="16">
        <f t="shared" si="287"/>
        <v>0</v>
      </c>
      <c r="AI3052" s="17" t="str">
        <f>IF('Peer Comparison Tool'!$D$12="NR","",IF($C3052='Peer Comparison Tool'!$D$9,COUNT('CECL &lt;50B Database'!$AI$1:AI3051)+1,""))</f>
        <v/>
      </c>
    </row>
    <row r="3053" spans="29:35" x14ac:dyDescent="0.25">
      <c r="AC3053" s="16" t="str">
        <f t="shared" si="282"/>
        <v/>
      </c>
      <c r="AD3053" s="16" t="str">
        <f t="shared" si="283"/>
        <v/>
      </c>
      <c r="AE3053" s="16" t="str">
        <f t="shared" si="284"/>
        <v/>
      </c>
      <c r="AF3053" s="16" t="str">
        <f t="shared" si="285"/>
        <v/>
      </c>
      <c r="AG3053" s="16" t="str">
        <f t="shared" si="286"/>
        <v/>
      </c>
      <c r="AH3053" s="16">
        <f t="shared" si="287"/>
        <v>0</v>
      </c>
      <c r="AI3053" s="17" t="str">
        <f>IF('Peer Comparison Tool'!$D$12="NR","",IF($C3053='Peer Comparison Tool'!$D$9,COUNT('CECL &lt;50B Database'!$AI$1:AI3052)+1,""))</f>
        <v/>
      </c>
    </row>
    <row r="3054" spans="29:35" x14ac:dyDescent="0.25">
      <c r="AC3054" s="16" t="str">
        <f t="shared" si="282"/>
        <v/>
      </c>
      <c r="AD3054" s="16" t="str">
        <f t="shared" si="283"/>
        <v/>
      </c>
      <c r="AE3054" s="16" t="str">
        <f t="shared" si="284"/>
        <v/>
      </c>
      <c r="AF3054" s="16" t="str">
        <f t="shared" si="285"/>
        <v/>
      </c>
      <c r="AG3054" s="16" t="str">
        <f t="shared" si="286"/>
        <v/>
      </c>
      <c r="AH3054" s="16">
        <f t="shared" si="287"/>
        <v>0</v>
      </c>
      <c r="AI3054" s="17" t="str">
        <f>IF('Peer Comparison Tool'!$D$12="NR","",IF($C3054='Peer Comparison Tool'!$D$9,COUNT('CECL &lt;50B Database'!$AI$1:AI3053)+1,""))</f>
        <v/>
      </c>
    </row>
    <row r="3055" spans="29:35" x14ac:dyDescent="0.25">
      <c r="AC3055" s="16" t="str">
        <f t="shared" si="282"/>
        <v/>
      </c>
      <c r="AD3055" s="16" t="str">
        <f t="shared" si="283"/>
        <v/>
      </c>
      <c r="AE3055" s="16" t="str">
        <f t="shared" si="284"/>
        <v/>
      </c>
      <c r="AF3055" s="16" t="str">
        <f t="shared" si="285"/>
        <v/>
      </c>
      <c r="AG3055" s="16" t="str">
        <f t="shared" si="286"/>
        <v/>
      </c>
      <c r="AH3055" s="16">
        <f t="shared" si="287"/>
        <v>0</v>
      </c>
      <c r="AI3055" s="17" t="str">
        <f>IF('Peer Comparison Tool'!$D$12="NR","",IF($C3055='Peer Comparison Tool'!$D$9,COUNT('CECL &lt;50B Database'!$AI$1:AI3054)+1,""))</f>
        <v/>
      </c>
    </row>
    <row r="3056" spans="29:35" x14ac:dyDescent="0.25">
      <c r="AC3056" s="16" t="str">
        <f t="shared" si="282"/>
        <v/>
      </c>
      <c r="AD3056" s="16" t="str">
        <f t="shared" si="283"/>
        <v/>
      </c>
      <c r="AE3056" s="16" t="str">
        <f t="shared" si="284"/>
        <v/>
      </c>
      <c r="AF3056" s="16" t="str">
        <f t="shared" si="285"/>
        <v/>
      </c>
      <c r="AG3056" s="16" t="str">
        <f t="shared" si="286"/>
        <v/>
      </c>
      <c r="AH3056" s="16">
        <f t="shared" si="287"/>
        <v>0</v>
      </c>
      <c r="AI3056" s="17" t="str">
        <f>IF('Peer Comparison Tool'!$D$12="NR","",IF($C3056='Peer Comparison Tool'!$D$9,COUNT('CECL &lt;50B Database'!$AI$1:AI3055)+1,""))</f>
        <v/>
      </c>
    </row>
    <row r="3057" spans="29:35" x14ac:dyDescent="0.25">
      <c r="AC3057" s="16" t="str">
        <f t="shared" si="282"/>
        <v/>
      </c>
      <c r="AD3057" s="16" t="str">
        <f t="shared" si="283"/>
        <v/>
      </c>
      <c r="AE3057" s="16" t="str">
        <f t="shared" si="284"/>
        <v/>
      </c>
      <c r="AF3057" s="16" t="str">
        <f t="shared" si="285"/>
        <v/>
      </c>
      <c r="AG3057" s="16" t="str">
        <f t="shared" si="286"/>
        <v/>
      </c>
      <c r="AH3057" s="16">
        <f t="shared" si="287"/>
        <v>0</v>
      </c>
      <c r="AI3057" s="17" t="str">
        <f>IF('Peer Comparison Tool'!$D$12="NR","",IF($C3057='Peer Comparison Tool'!$D$9,COUNT('CECL &lt;50B Database'!$AI$1:AI3056)+1,""))</f>
        <v/>
      </c>
    </row>
    <row r="3058" spans="29:35" x14ac:dyDescent="0.25">
      <c r="AC3058" s="16" t="str">
        <f t="shared" si="282"/>
        <v/>
      </c>
      <c r="AD3058" s="16" t="str">
        <f t="shared" si="283"/>
        <v/>
      </c>
      <c r="AE3058" s="16" t="str">
        <f t="shared" si="284"/>
        <v/>
      </c>
      <c r="AF3058" s="16" t="str">
        <f t="shared" si="285"/>
        <v/>
      </c>
      <c r="AG3058" s="16" t="str">
        <f t="shared" si="286"/>
        <v/>
      </c>
      <c r="AH3058" s="16">
        <f t="shared" si="287"/>
        <v>0</v>
      </c>
      <c r="AI3058" s="17" t="str">
        <f>IF('Peer Comparison Tool'!$D$12="NR","",IF($C3058='Peer Comparison Tool'!$D$9,COUNT('CECL &lt;50B Database'!$AI$1:AI3057)+1,""))</f>
        <v/>
      </c>
    </row>
    <row r="3059" spans="29:35" x14ac:dyDescent="0.25">
      <c r="AC3059" s="16" t="str">
        <f t="shared" si="282"/>
        <v/>
      </c>
      <c r="AD3059" s="16" t="str">
        <f t="shared" si="283"/>
        <v/>
      </c>
      <c r="AE3059" s="16" t="str">
        <f t="shared" si="284"/>
        <v/>
      </c>
      <c r="AF3059" s="16" t="str">
        <f t="shared" si="285"/>
        <v/>
      </c>
      <c r="AG3059" s="16" t="str">
        <f t="shared" si="286"/>
        <v/>
      </c>
      <c r="AH3059" s="16">
        <f t="shared" si="287"/>
        <v>0</v>
      </c>
      <c r="AI3059" s="17" t="str">
        <f>IF('Peer Comparison Tool'!$D$12="NR","",IF($C3059='Peer Comparison Tool'!$D$9,COUNT('CECL &lt;50B Database'!$AI$1:AI3058)+1,""))</f>
        <v/>
      </c>
    </row>
    <row r="3060" spans="29:35" x14ac:dyDescent="0.25">
      <c r="AC3060" s="16" t="str">
        <f t="shared" si="282"/>
        <v/>
      </c>
      <c r="AD3060" s="16" t="str">
        <f t="shared" si="283"/>
        <v/>
      </c>
      <c r="AE3060" s="16" t="str">
        <f t="shared" si="284"/>
        <v/>
      </c>
      <c r="AF3060" s="16" t="str">
        <f t="shared" si="285"/>
        <v/>
      </c>
      <c r="AG3060" s="16" t="str">
        <f t="shared" si="286"/>
        <v/>
      </c>
      <c r="AH3060" s="16">
        <f t="shared" si="287"/>
        <v>0</v>
      </c>
      <c r="AI3060" s="17" t="str">
        <f>IF('Peer Comparison Tool'!$D$12="NR","",IF($C3060='Peer Comparison Tool'!$D$9,COUNT('CECL &lt;50B Database'!$AI$1:AI3059)+1,""))</f>
        <v/>
      </c>
    </row>
    <row r="3061" spans="29:35" x14ac:dyDescent="0.25">
      <c r="AC3061" s="16" t="str">
        <f t="shared" si="282"/>
        <v/>
      </c>
      <c r="AD3061" s="16" t="str">
        <f t="shared" si="283"/>
        <v/>
      </c>
      <c r="AE3061" s="16" t="str">
        <f t="shared" si="284"/>
        <v/>
      </c>
      <c r="AF3061" s="16" t="str">
        <f t="shared" si="285"/>
        <v/>
      </c>
      <c r="AG3061" s="16" t="str">
        <f t="shared" si="286"/>
        <v/>
      </c>
      <c r="AH3061" s="16">
        <f t="shared" si="287"/>
        <v>0</v>
      </c>
      <c r="AI3061" s="17" t="str">
        <f>IF('Peer Comparison Tool'!$D$12="NR","",IF($C3061='Peer Comparison Tool'!$D$9,COUNT('CECL &lt;50B Database'!$AI$1:AI3060)+1,""))</f>
        <v/>
      </c>
    </row>
    <row r="3062" spans="29:35" x14ac:dyDescent="0.25">
      <c r="AC3062" s="16" t="str">
        <f t="shared" si="282"/>
        <v/>
      </c>
      <c r="AD3062" s="16" t="str">
        <f t="shared" si="283"/>
        <v/>
      </c>
      <c r="AE3062" s="16" t="str">
        <f t="shared" si="284"/>
        <v/>
      </c>
      <c r="AF3062" s="16" t="str">
        <f t="shared" si="285"/>
        <v/>
      </c>
      <c r="AG3062" s="16" t="str">
        <f t="shared" si="286"/>
        <v/>
      </c>
      <c r="AH3062" s="16">
        <f t="shared" si="287"/>
        <v>0</v>
      </c>
      <c r="AI3062" s="17" t="str">
        <f>IF('Peer Comparison Tool'!$D$12="NR","",IF($C3062='Peer Comparison Tool'!$D$9,COUNT('CECL &lt;50B Database'!$AI$1:AI3061)+1,""))</f>
        <v/>
      </c>
    </row>
    <row r="3063" spans="29:35" x14ac:dyDescent="0.25">
      <c r="AC3063" s="16" t="str">
        <f t="shared" si="282"/>
        <v/>
      </c>
      <c r="AD3063" s="16" t="str">
        <f t="shared" si="283"/>
        <v/>
      </c>
      <c r="AE3063" s="16" t="str">
        <f t="shared" si="284"/>
        <v/>
      </c>
      <c r="AF3063" s="16" t="str">
        <f t="shared" si="285"/>
        <v/>
      </c>
      <c r="AG3063" s="16" t="str">
        <f t="shared" si="286"/>
        <v/>
      </c>
      <c r="AH3063" s="16">
        <f t="shared" si="287"/>
        <v>0</v>
      </c>
      <c r="AI3063" s="17" t="str">
        <f>IF('Peer Comparison Tool'!$D$12="NR","",IF($C3063='Peer Comparison Tool'!$D$9,COUNT('CECL &lt;50B Database'!$AI$1:AI3062)+1,""))</f>
        <v/>
      </c>
    </row>
    <row r="3064" spans="29:35" x14ac:dyDescent="0.25">
      <c r="AC3064" s="16" t="str">
        <f t="shared" si="282"/>
        <v/>
      </c>
      <c r="AD3064" s="16" t="str">
        <f t="shared" si="283"/>
        <v/>
      </c>
      <c r="AE3064" s="16" t="str">
        <f t="shared" si="284"/>
        <v/>
      </c>
      <c r="AF3064" s="16" t="str">
        <f t="shared" si="285"/>
        <v/>
      </c>
      <c r="AG3064" s="16" t="str">
        <f t="shared" si="286"/>
        <v/>
      </c>
      <c r="AH3064" s="16">
        <f t="shared" si="287"/>
        <v>0</v>
      </c>
      <c r="AI3064" s="17" t="str">
        <f>IF('Peer Comparison Tool'!$D$12="NR","",IF($C3064='Peer Comparison Tool'!$D$9,COUNT('CECL &lt;50B Database'!$AI$1:AI3063)+1,""))</f>
        <v/>
      </c>
    </row>
    <row r="3065" spans="29:35" x14ac:dyDescent="0.25">
      <c r="AC3065" s="16" t="str">
        <f t="shared" si="282"/>
        <v/>
      </c>
      <c r="AD3065" s="16" t="str">
        <f t="shared" si="283"/>
        <v/>
      </c>
      <c r="AE3065" s="16" t="str">
        <f t="shared" si="284"/>
        <v/>
      </c>
      <c r="AF3065" s="16" t="str">
        <f t="shared" si="285"/>
        <v/>
      </c>
      <c r="AG3065" s="16" t="str">
        <f t="shared" si="286"/>
        <v/>
      </c>
      <c r="AH3065" s="16">
        <f t="shared" si="287"/>
        <v>0</v>
      </c>
      <c r="AI3065" s="17" t="str">
        <f>IF('Peer Comparison Tool'!$D$12="NR","",IF($C3065='Peer Comparison Tool'!$D$9,COUNT('CECL &lt;50B Database'!$AI$1:AI3064)+1,""))</f>
        <v/>
      </c>
    </row>
    <row r="3066" spans="29:35" x14ac:dyDescent="0.25">
      <c r="AC3066" s="16" t="str">
        <f t="shared" si="282"/>
        <v/>
      </c>
      <c r="AD3066" s="16" t="str">
        <f t="shared" si="283"/>
        <v/>
      </c>
      <c r="AE3066" s="16" t="str">
        <f t="shared" si="284"/>
        <v/>
      </c>
      <c r="AF3066" s="16" t="str">
        <f t="shared" si="285"/>
        <v/>
      </c>
      <c r="AG3066" s="16" t="str">
        <f t="shared" si="286"/>
        <v/>
      </c>
      <c r="AH3066" s="16">
        <f t="shared" si="287"/>
        <v>0</v>
      </c>
      <c r="AI3066" s="17" t="str">
        <f>IF('Peer Comparison Tool'!$D$12="NR","",IF($C3066='Peer Comparison Tool'!$D$9,COUNT('CECL &lt;50B Database'!$AI$1:AI3065)+1,""))</f>
        <v/>
      </c>
    </row>
    <row r="3067" spans="29:35" x14ac:dyDescent="0.25">
      <c r="AC3067" s="16" t="str">
        <f t="shared" si="282"/>
        <v/>
      </c>
      <c r="AD3067" s="16" t="str">
        <f t="shared" si="283"/>
        <v/>
      </c>
      <c r="AE3067" s="16" t="str">
        <f t="shared" si="284"/>
        <v/>
      </c>
      <c r="AF3067" s="16" t="str">
        <f t="shared" si="285"/>
        <v/>
      </c>
      <c r="AG3067" s="16" t="str">
        <f t="shared" si="286"/>
        <v/>
      </c>
      <c r="AH3067" s="16">
        <f t="shared" si="287"/>
        <v>0</v>
      </c>
      <c r="AI3067" s="17" t="str">
        <f>IF('Peer Comparison Tool'!$D$12="NR","",IF($C3067='Peer Comparison Tool'!$D$9,COUNT('CECL &lt;50B Database'!$AI$1:AI3066)+1,""))</f>
        <v/>
      </c>
    </row>
    <row r="3068" spans="29:35" x14ac:dyDescent="0.25">
      <c r="AC3068" s="16" t="str">
        <f t="shared" si="282"/>
        <v/>
      </c>
      <c r="AD3068" s="16" t="str">
        <f t="shared" si="283"/>
        <v/>
      </c>
      <c r="AE3068" s="16" t="str">
        <f t="shared" si="284"/>
        <v/>
      </c>
      <c r="AF3068" s="16" t="str">
        <f t="shared" si="285"/>
        <v/>
      </c>
      <c r="AG3068" s="16" t="str">
        <f t="shared" si="286"/>
        <v/>
      </c>
      <c r="AH3068" s="16">
        <f t="shared" si="287"/>
        <v>0</v>
      </c>
      <c r="AI3068" s="17" t="str">
        <f>IF('Peer Comparison Tool'!$D$12="NR","",IF($C3068='Peer Comparison Tool'!$D$9,COUNT('CECL &lt;50B Database'!$AI$1:AI3067)+1,""))</f>
        <v/>
      </c>
    </row>
    <row r="3069" spans="29:35" x14ac:dyDescent="0.25">
      <c r="AC3069" s="16" t="str">
        <f t="shared" si="282"/>
        <v/>
      </c>
      <c r="AD3069" s="16" t="str">
        <f t="shared" si="283"/>
        <v/>
      </c>
      <c r="AE3069" s="16" t="str">
        <f t="shared" si="284"/>
        <v/>
      </c>
      <c r="AF3069" s="16" t="str">
        <f t="shared" si="285"/>
        <v/>
      </c>
      <c r="AG3069" s="16" t="str">
        <f t="shared" si="286"/>
        <v/>
      </c>
      <c r="AH3069" s="16">
        <f t="shared" si="287"/>
        <v>0</v>
      </c>
      <c r="AI3069" s="17" t="str">
        <f>IF('Peer Comparison Tool'!$D$12="NR","",IF($C3069='Peer Comparison Tool'!$D$9,COUNT('CECL &lt;50B Database'!$AI$1:AI3068)+1,""))</f>
        <v/>
      </c>
    </row>
    <row r="3070" spans="29:35" x14ac:dyDescent="0.25">
      <c r="AC3070" s="16" t="str">
        <f t="shared" si="282"/>
        <v/>
      </c>
      <c r="AD3070" s="16" t="str">
        <f t="shared" si="283"/>
        <v/>
      </c>
      <c r="AE3070" s="16" t="str">
        <f t="shared" si="284"/>
        <v/>
      </c>
      <c r="AF3070" s="16" t="str">
        <f t="shared" si="285"/>
        <v/>
      </c>
      <c r="AG3070" s="16" t="str">
        <f t="shared" si="286"/>
        <v/>
      </c>
      <c r="AH3070" s="16">
        <f t="shared" si="287"/>
        <v>0</v>
      </c>
      <c r="AI3070" s="17" t="str">
        <f>IF('Peer Comparison Tool'!$D$12="NR","",IF($C3070='Peer Comparison Tool'!$D$9,COUNT('CECL &lt;50B Database'!$AI$1:AI3069)+1,""))</f>
        <v/>
      </c>
    </row>
    <row r="3071" spans="29:35" x14ac:dyDescent="0.25">
      <c r="AC3071" s="16" t="str">
        <f t="shared" si="282"/>
        <v/>
      </c>
      <c r="AD3071" s="16" t="str">
        <f t="shared" si="283"/>
        <v/>
      </c>
      <c r="AE3071" s="16" t="str">
        <f t="shared" si="284"/>
        <v/>
      </c>
      <c r="AF3071" s="16" t="str">
        <f t="shared" si="285"/>
        <v/>
      </c>
      <c r="AG3071" s="16" t="str">
        <f t="shared" si="286"/>
        <v/>
      </c>
      <c r="AH3071" s="16">
        <f t="shared" si="287"/>
        <v>0</v>
      </c>
      <c r="AI3071" s="17" t="str">
        <f>IF('Peer Comparison Tool'!$D$12="NR","",IF($C3071='Peer Comparison Tool'!$D$9,COUNT('CECL &lt;50B Database'!$AI$1:AI3070)+1,""))</f>
        <v/>
      </c>
    </row>
    <row r="3072" spans="29:35" x14ac:dyDescent="0.25">
      <c r="AC3072" s="16" t="str">
        <f t="shared" si="282"/>
        <v/>
      </c>
      <c r="AD3072" s="16" t="str">
        <f t="shared" si="283"/>
        <v/>
      </c>
      <c r="AE3072" s="16" t="str">
        <f t="shared" si="284"/>
        <v/>
      </c>
      <c r="AF3072" s="16" t="str">
        <f t="shared" si="285"/>
        <v/>
      </c>
      <c r="AG3072" s="16" t="str">
        <f t="shared" si="286"/>
        <v/>
      </c>
      <c r="AH3072" s="16">
        <f t="shared" si="287"/>
        <v>0</v>
      </c>
      <c r="AI3072" s="17" t="str">
        <f>IF('Peer Comparison Tool'!$D$12="NR","",IF($C3072='Peer Comparison Tool'!$D$9,COUNT('CECL &lt;50B Database'!$AI$1:AI3071)+1,""))</f>
        <v/>
      </c>
    </row>
    <row r="3073" spans="29:35" x14ac:dyDescent="0.25">
      <c r="AC3073" s="16" t="str">
        <f t="shared" si="282"/>
        <v/>
      </c>
      <c r="AD3073" s="16" t="str">
        <f t="shared" si="283"/>
        <v/>
      </c>
      <c r="AE3073" s="16" t="str">
        <f t="shared" si="284"/>
        <v/>
      </c>
      <c r="AF3073" s="16" t="str">
        <f t="shared" si="285"/>
        <v/>
      </c>
      <c r="AG3073" s="16" t="str">
        <f t="shared" si="286"/>
        <v/>
      </c>
      <c r="AH3073" s="16">
        <f t="shared" si="287"/>
        <v>0</v>
      </c>
      <c r="AI3073" s="17" t="str">
        <f>IF('Peer Comparison Tool'!$D$12="NR","",IF($C3073='Peer Comparison Tool'!$D$9,COUNT('CECL &lt;50B Database'!$AI$1:AI3072)+1,""))</f>
        <v/>
      </c>
    </row>
    <row r="3074" spans="29:35" x14ac:dyDescent="0.25">
      <c r="AC3074" s="16" t="str">
        <f t="shared" si="282"/>
        <v/>
      </c>
      <c r="AD3074" s="16" t="str">
        <f t="shared" si="283"/>
        <v/>
      </c>
      <c r="AE3074" s="16" t="str">
        <f t="shared" si="284"/>
        <v/>
      </c>
      <c r="AF3074" s="16" t="str">
        <f t="shared" si="285"/>
        <v/>
      </c>
      <c r="AG3074" s="16" t="str">
        <f t="shared" si="286"/>
        <v/>
      </c>
      <c r="AH3074" s="16">
        <f t="shared" si="287"/>
        <v>0</v>
      </c>
      <c r="AI3074" s="17" t="str">
        <f>IF('Peer Comparison Tool'!$D$12="NR","",IF($C3074='Peer Comparison Tool'!$D$9,COUNT('CECL &lt;50B Database'!$AI$1:AI3073)+1,""))</f>
        <v/>
      </c>
    </row>
    <row r="3075" spans="29:35" x14ac:dyDescent="0.25">
      <c r="AC3075" s="16" t="str">
        <f t="shared" ref="AC3075:AC3138" si="288">IF(AND($G3075&gt;=10000000,$G3075&lt;50000000),$K3075,"")</f>
        <v/>
      </c>
      <c r="AD3075" s="16" t="str">
        <f t="shared" ref="AD3075:AD3138" si="289">IF(AND($G3075&gt;=5000000,$G3075&lt;9999999),$K3075,"")</f>
        <v/>
      </c>
      <c r="AE3075" s="16" t="str">
        <f t="shared" ref="AE3075:AE3138" si="290">IF(AND($G3075&gt;=1000000,$G3075&lt;4999999),$K3075,"")</f>
        <v/>
      </c>
      <c r="AF3075" s="16" t="str">
        <f t="shared" ref="AF3075:AF3138" si="291">IF(AND($G3075&gt;=500000,$G3075&lt;999999),$K3075,"")</f>
        <v/>
      </c>
      <c r="AG3075" s="16" t="str">
        <f t="shared" ref="AG3075:AG3138" si="292">IF(AND($G3075&gt;=100000,$G3075&lt;499999),$K3075,"")</f>
        <v/>
      </c>
      <c r="AH3075" s="16">
        <f t="shared" ref="AH3075:AH3138" si="293">IF(AND($G3075&gt;=0,$G3075&lt;99999),$K3075,"")</f>
        <v>0</v>
      </c>
      <c r="AI3075" s="17" t="str">
        <f>IF('Peer Comparison Tool'!$D$12="NR","",IF($C3075='Peer Comparison Tool'!$D$9,COUNT('CECL &lt;50B Database'!$AI$1:AI3074)+1,""))</f>
        <v/>
      </c>
    </row>
    <row r="3076" spans="29:35" x14ac:dyDescent="0.25">
      <c r="AC3076" s="16" t="str">
        <f t="shared" si="288"/>
        <v/>
      </c>
      <c r="AD3076" s="16" t="str">
        <f t="shared" si="289"/>
        <v/>
      </c>
      <c r="AE3076" s="16" t="str">
        <f t="shared" si="290"/>
        <v/>
      </c>
      <c r="AF3076" s="16" t="str">
        <f t="shared" si="291"/>
        <v/>
      </c>
      <c r="AG3076" s="16" t="str">
        <f t="shared" si="292"/>
        <v/>
      </c>
      <c r="AH3076" s="16">
        <f t="shared" si="293"/>
        <v>0</v>
      </c>
      <c r="AI3076" s="17" t="str">
        <f>IF('Peer Comparison Tool'!$D$12="NR","",IF($C3076='Peer Comparison Tool'!$D$9,COUNT('CECL &lt;50B Database'!$AI$1:AI3075)+1,""))</f>
        <v/>
      </c>
    </row>
    <row r="3077" spans="29:35" x14ac:dyDescent="0.25">
      <c r="AC3077" s="16" t="str">
        <f t="shared" si="288"/>
        <v/>
      </c>
      <c r="AD3077" s="16" t="str">
        <f t="shared" si="289"/>
        <v/>
      </c>
      <c r="AE3077" s="16" t="str">
        <f t="shared" si="290"/>
        <v/>
      </c>
      <c r="AF3077" s="16" t="str">
        <f t="shared" si="291"/>
        <v/>
      </c>
      <c r="AG3077" s="16" t="str">
        <f t="shared" si="292"/>
        <v/>
      </c>
      <c r="AH3077" s="16">
        <f t="shared" si="293"/>
        <v>0</v>
      </c>
      <c r="AI3077" s="17" t="str">
        <f>IF('Peer Comparison Tool'!$D$12="NR","",IF($C3077='Peer Comparison Tool'!$D$9,COUNT('CECL &lt;50B Database'!$AI$1:AI3076)+1,""))</f>
        <v/>
      </c>
    </row>
    <row r="3078" spans="29:35" x14ac:dyDescent="0.25">
      <c r="AC3078" s="16" t="str">
        <f t="shared" si="288"/>
        <v/>
      </c>
      <c r="AD3078" s="16" t="str">
        <f t="shared" si="289"/>
        <v/>
      </c>
      <c r="AE3078" s="16" t="str">
        <f t="shared" si="290"/>
        <v/>
      </c>
      <c r="AF3078" s="16" t="str">
        <f t="shared" si="291"/>
        <v/>
      </c>
      <c r="AG3078" s="16" t="str">
        <f t="shared" si="292"/>
        <v/>
      </c>
      <c r="AH3078" s="16">
        <f t="shared" si="293"/>
        <v>0</v>
      </c>
      <c r="AI3078" s="17" t="str">
        <f>IF('Peer Comparison Tool'!$D$12="NR","",IF($C3078='Peer Comparison Tool'!$D$9,COUNT('CECL &lt;50B Database'!$AI$1:AI3077)+1,""))</f>
        <v/>
      </c>
    </row>
    <row r="3079" spans="29:35" x14ac:dyDescent="0.25">
      <c r="AC3079" s="16" t="str">
        <f t="shared" si="288"/>
        <v/>
      </c>
      <c r="AD3079" s="16" t="str">
        <f t="shared" si="289"/>
        <v/>
      </c>
      <c r="AE3079" s="16" t="str">
        <f t="shared" si="290"/>
        <v/>
      </c>
      <c r="AF3079" s="16" t="str">
        <f t="shared" si="291"/>
        <v/>
      </c>
      <c r="AG3079" s="16" t="str">
        <f t="shared" si="292"/>
        <v/>
      </c>
      <c r="AH3079" s="16">
        <f t="shared" si="293"/>
        <v>0</v>
      </c>
      <c r="AI3079" s="17" t="str">
        <f>IF('Peer Comparison Tool'!$D$12="NR","",IF($C3079='Peer Comparison Tool'!$D$9,COUNT('CECL &lt;50B Database'!$AI$1:AI3078)+1,""))</f>
        <v/>
      </c>
    </row>
    <row r="3080" spans="29:35" x14ac:dyDescent="0.25">
      <c r="AC3080" s="16" t="str">
        <f t="shared" si="288"/>
        <v/>
      </c>
      <c r="AD3080" s="16" t="str">
        <f t="shared" si="289"/>
        <v/>
      </c>
      <c r="AE3080" s="16" t="str">
        <f t="shared" si="290"/>
        <v/>
      </c>
      <c r="AF3080" s="16" t="str">
        <f t="shared" si="291"/>
        <v/>
      </c>
      <c r="AG3080" s="16" t="str">
        <f t="shared" si="292"/>
        <v/>
      </c>
      <c r="AH3080" s="16">
        <f t="shared" si="293"/>
        <v>0</v>
      </c>
      <c r="AI3080" s="17" t="str">
        <f>IF('Peer Comparison Tool'!$D$12="NR","",IF($C3080='Peer Comparison Tool'!$D$9,COUNT('CECL &lt;50B Database'!$AI$1:AI3079)+1,""))</f>
        <v/>
      </c>
    </row>
    <row r="3081" spans="29:35" x14ac:dyDescent="0.25">
      <c r="AC3081" s="16" t="str">
        <f t="shared" si="288"/>
        <v/>
      </c>
      <c r="AD3081" s="16" t="str">
        <f t="shared" si="289"/>
        <v/>
      </c>
      <c r="AE3081" s="16" t="str">
        <f t="shared" si="290"/>
        <v/>
      </c>
      <c r="AF3081" s="16" t="str">
        <f t="shared" si="291"/>
        <v/>
      </c>
      <c r="AG3081" s="16" t="str">
        <f t="shared" si="292"/>
        <v/>
      </c>
      <c r="AH3081" s="16">
        <f t="shared" si="293"/>
        <v>0</v>
      </c>
      <c r="AI3081" s="17" t="str">
        <f>IF('Peer Comparison Tool'!$D$12="NR","",IF($C3081='Peer Comparison Tool'!$D$9,COUNT('CECL &lt;50B Database'!$AI$1:AI3080)+1,""))</f>
        <v/>
      </c>
    </row>
    <row r="3082" spans="29:35" x14ac:dyDescent="0.25">
      <c r="AC3082" s="16" t="str">
        <f t="shared" si="288"/>
        <v/>
      </c>
      <c r="AD3082" s="16" t="str">
        <f t="shared" si="289"/>
        <v/>
      </c>
      <c r="AE3082" s="16" t="str">
        <f t="shared" si="290"/>
        <v/>
      </c>
      <c r="AF3082" s="16" t="str">
        <f t="shared" si="291"/>
        <v/>
      </c>
      <c r="AG3082" s="16" t="str">
        <f t="shared" si="292"/>
        <v/>
      </c>
      <c r="AH3082" s="16">
        <f t="shared" si="293"/>
        <v>0</v>
      </c>
      <c r="AI3082" s="17" t="str">
        <f>IF('Peer Comparison Tool'!$D$12="NR","",IF($C3082='Peer Comparison Tool'!$D$9,COUNT('CECL &lt;50B Database'!$AI$1:AI3081)+1,""))</f>
        <v/>
      </c>
    </row>
    <row r="3083" spans="29:35" x14ac:dyDescent="0.25">
      <c r="AC3083" s="16" t="str">
        <f t="shared" si="288"/>
        <v/>
      </c>
      <c r="AD3083" s="16" t="str">
        <f t="shared" si="289"/>
        <v/>
      </c>
      <c r="AE3083" s="16" t="str">
        <f t="shared" si="290"/>
        <v/>
      </c>
      <c r="AF3083" s="16" t="str">
        <f t="shared" si="291"/>
        <v/>
      </c>
      <c r="AG3083" s="16" t="str">
        <f t="shared" si="292"/>
        <v/>
      </c>
      <c r="AH3083" s="16">
        <f t="shared" si="293"/>
        <v>0</v>
      </c>
      <c r="AI3083" s="17" t="str">
        <f>IF('Peer Comparison Tool'!$D$12="NR","",IF($C3083='Peer Comparison Tool'!$D$9,COUNT('CECL &lt;50B Database'!$AI$1:AI3082)+1,""))</f>
        <v/>
      </c>
    </row>
    <row r="3084" spans="29:35" x14ac:dyDescent="0.25">
      <c r="AC3084" s="16" t="str">
        <f t="shared" si="288"/>
        <v/>
      </c>
      <c r="AD3084" s="16" t="str">
        <f t="shared" si="289"/>
        <v/>
      </c>
      <c r="AE3084" s="16" t="str">
        <f t="shared" si="290"/>
        <v/>
      </c>
      <c r="AF3084" s="16" t="str">
        <f t="shared" si="291"/>
        <v/>
      </c>
      <c r="AG3084" s="16" t="str">
        <f t="shared" si="292"/>
        <v/>
      </c>
      <c r="AH3084" s="16">
        <f t="shared" si="293"/>
        <v>0</v>
      </c>
      <c r="AI3084" s="17" t="str">
        <f>IF('Peer Comparison Tool'!$D$12="NR","",IF($C3084='Peer Comparison Tool'!$D$9,COUNT('CECL &lt;50B Database'!$AI$1:AI3083)+1,""))</f>
        <v/>
      </c>
    </row>
    <row r="3085" spans="29:35" x14ac:dyDescent="0.25">
      <c r="AC3085" s="16" t="str">
        <f t="shared" si="288"/>
        <v/>
      </c>
      <c r="AD3085" s="16" t="str">
        <f t="shared" si="289"/>
        <v/>
      </c>
      <c r="AE3085" s="16" t="str">
        <f t="shared" si="290"/>
        <v/>
      </c>
      <c r="AF3085" s="16" t="str">
        <f t="shared" si="291"/>
        <v/>
      </c>
      <c r="AG3085" s="16" t="str">
        <f t="shared" si="292"/>
        <v/>
      </c>
      <c r="AH3085" s="16">
        <f t="shared" si="293"/>
        <v>0</v>
      </c>
      <c r="AI3085" s="17" t="str">
        <f>IF('Peer Comparison Tool'!$D$12="NR","",IF($C3085='Peer Comparison Tool'!$D$9,COUNT('CECL &lt;50B Database'!$AI$1:AI3084)+1,""))</f>
        <v/>
      </c>
    </row>
    <row r="3086" spans="29:35" x14ac:dyDescent="0.25">
      <c r="AC3086" s="16" t="str">
        <f t="shared" si="288"/>
        <v/>
      </c>
      <c r="AD3086" s="16" t="str">
        <f t="shared" si="289"/>
        <v/>
      </c>
      <c r="AE3086" s="16" t="str">
        <f t="shared" si="290"/>
        <v/>
      </c>
      <c r="AF3086" s="16" t="str">
        <f t="shared" si="291"/>
        <v/>
      </c>
      <c r="AG3086" s="16" t="str">
        <f t="shared" si="292"/>
        <v/>
      </c>
      <c r="AH3086" s="16">
        <f t="shared" si="293"/>
        <v>0</v>
      </c>
      <c r="AI3086" s="17" t="str">
        <f>IF('Peer Comparison Tool'!$D$12="NR","",IF($C3086='Peer Comparison Tool'!$D$9,COUNT('CECL &lt;50B Database'!$AI$1:AI3085)+1,""))</f>
        <v/>
      </c>
    </row>
    <row r="3087" spans="29:35" x14ac:dyDescent="0.25">
      <c r="AC3087" s="16" t="str">
        <f t="shared" si="288"/>
        <v/>
      </c>
      <c r="AD3087" s="16" t="str">
        <f t="shared" si="289"/>
        <v/>
      </c>
      <c r="AE3087" s="16" t="str">
        <f t="shared" si="290"/>
        <v/>
      </c>
      <c r="AF3087" s="16" t="str">
        <f t="shared" si="291"/>
        <v/>
      </c>
      <c r="AG3087" s="16" t="str">
        <f t="shared" si="292"/>
        <v/>
      </c>
      <c r="AH3087" s="16">
        <f t="shared" si="293"/>
        <v>0</v>
      </c>
      <c r="AI3087" s="17" t="str">
        <f>IF('Peer Comparison Tool'!$D$12="NR","",IF($C3087='Peer Comparison Tool'!$D$9,COUNT('CECL &lt;50B Database'!$AI$1:AI3086)+1,""))</f>
        <v/>
      </c>
    </row>
    <row r="3088" spans="29:35" x14ac:dyDescent="0.25">
      <c r="AC3088" s="16" t="str">
        <f t="shared" si="288"/>
        <v/>
      </c>
      <c r="AD3088" s="16" t="str">
        <f t="shared" si="289"/>
        <v/>
      </c>
      <c r="AE3088" s="16" t="str">
        <f t="shared" si="290"/>
        <v/>
      </c>
      <c r="AF3088" s="16" t="str">
        <f t="shared" si="291"/>
        <v/>
      </c>
      <c r="AG3088" s="16" t="str">
        <f t="shared" si="292"/>
        <v/>
      </c>
      <c r="AH3088" s="16">
        <f t="shared" si="293"/>
        <v>0</v>
      </c>
      <c r="AI3088" s="17" t="str">
        <f>IF('Peer Comparison Tool'!$D$12="NR","",IF($C3088='Peer Comparison Tool'!$D$9,COUNT('CECL &lt;50B Database'!$AI$1:AI3087)+1,""))</f>
        <v/>
      </c>
    </row>
    <row r="3089" spans="29:35" x14ac:dyDescent="0.25">
      <c r="AC3089" s="16" t="str">
        <f t="shared" si="288"/>
        <v/>
      </c>
      <c r="AD3089" s="16" t="str">
        <f t="shared" si="289"/>
        <v/>
      </c>
      <c r="AE3089" s="16" t="str">
        <f t="shared" si="290"/>
        <v/>
      </c>
      <c r="AF3089" s="16" t="str">
        <f t="shared" si="291"/>
        <v/>
      </c>
      <c r="AG3089" s="16" t="str">
        <f t="shared" si="292"/>
        <v/>
      </c>
      <c r="AH3089" s="16">
        <f t="shared" si="293"/>
        <v>0</v>
      </c>
      <c r="AI3089" s="17" t="str">
        <f>IF('Peer Comparison Tool'!$D$12="NR","",IF($C3089='Peer Comparison Tool'!$D$9,COUNT('CECL &lt;50B Database'!$AI$1:AI3088)+1,""))</f>
        <v/>
      </c>
    </row>
    <row r="3090" spans="29:35" x14ac:dyDescent="0.25">
      <c r="AC3090" s="16" t="str">
        <f t="shared" si="288"/>
        <v/>
      </c>
      <c r="AD3090" s="16" t="str">
        <f t="shared" si="289"/>
        <v/>
      </c>
      <c r="AE3090" s="16" t="str">
        <f t="shared" si="290"/>
        <v/>
      </c>
      <c r="AF3090" s="16" t="str">
        <f t="shared" si="291"/>
        <v/>
      </c>
      <c r="AG3090" s="16" t="str">
        <f t="shared" si="292"/>
        <v/>
      </c>
      <c r="AH3090" s="16">
        <f t="shared" si="293"/>
        <v>0</v>
      </c>
      <c r="AI3090" s="17" t="str">
        <f>IF('Peer Comparison Tool'!$D$12="NR","",IF($C3090='Peer Comparison Tool'!$D$9,COUNT('CECL &lt;50B Database'!$AI$1:AI3089)+1,""))</f>
        <v/>
      </c>
    </row>
    <row r="3091" spans="29:35" x14ac:dyDescent="0.25">
      <c r="AC3091" s="16" t="str">
        <f t="shared" si="288"/>
        <v/>
      </c>
      <c r="AD3091" s="16" t="str">
        <f t="shared" si="289"/>
        <v/>
      </c>
      <c r="AE3091" s="16" t="str">
        <f t="shared" si="290"/>
        <v/>
      </c>
      <c r="AF3091" s="16" t="str">
        <f t="shared" si="291"/>
        <v/>
      </c>
      <c r="AG3091" s="16" t="str">
        <f t="shared" si="292"/>
        <v/>
      </c>
      <c r="AH3091" s="16">
        <f t="shared" si="293"/>
        <v>0</v>
      </c>
      <c r="AI3091" s="17" t="str">
        <f>IF('Peer Comparison Tool'!$D$12="NR","",IF($C3091='Peer Comparison Tool'!$D$9,COUNT('CECL &lt;50B Database'!$AI$1:AI3090)+1,""))</f>
        <v/>
      </c>
    </row>
    <row r="3092" spans="29:35" x14ac:dyDescent="0.25">
      <c r="AC3092" s="16" t="str">
        <f t="shared" si="288"/>
        <v/>
      </c>
      <c r="AD3092" s="16" t="str">
        <f t="shared" si="289"/>
        <v/>
      </c>
      <c r="AE3092" s="16" t="str">
        <f t="shared" si="290"/>
        <v/>
      </c>
      <c r="AF3092" s="16" t="str">
        <f t="shared" si="291"/>
        <v/>
      </c>
      <c r="AG3092" s="16" t="str">
        <f t="shared" si="292"/>
        <v/>
      </c>
      <c r="AH3092" s="16">
        <f t="shared" si="293"/>
        <v>0</v>
      </c>
      <c r="AI3092" s="17" t="str">
        <f>IF('Peer Comparison Tool'!$D$12="NR","",IF($C3092='Peer Comparison Tool'!$D$9,COUNT('CECL &lt;50B Database'!$AI$1:AI3091)+1,""))</f>
        <v/>
      </c>
    </row>
    <row r="3093" spans="29:35" x14ac:dyDescent="0.25">
      <c r="AC3093" s="16" t="str">
        <f t="shared" si="288"/>
        <v/>
      </c>
      <c r="AD3093" s="16" t="str">
        <f t="shared" si="289"/>
        <v/>
      </c>
      <c r="AE3093" s="16" t="str">
        <f t="shared" si="290"/>
        <v/>
      </c>
      <c r="AF3093" s="16" t="str">
        <f t="shared" si="291"/>
        <v/>
      </c>
      <c r="AG3093" s="16" t="str">
        <f t="shared" si="292"/>
        <v/>
      </c>
      <c r="AH3093" s="16">
        <f t="shared" si="293"/>
        <v>0</v>
      </c>
      <c r="AI3093" s="17" t="str">
        <f>IF('Peer Comparison Tool'!$D$12="NR","",IF($C3093='Peer Comparison Tool'!$D$9,COUNT('CECL &lt;50B Database'!$AI$1:AI3092)+1,""))</f>
        <v/>
      </c>
    </row>
    <row r="3094" spans="29:35" x14ac:dyDescent="0.25">
      <c r="AC3094" s="16" t="str">
        <f t="shared" si="288"/>
        <v/>
      </c>
      <c r="AD3094" s="16" t="str">
        <f t="shared" si="289"/>
        <v/>
      </c>
      <c r="AE3094" s="16" t="str">
        <f t="shared" si="290"/>
        <v/>
      </c>
      <c r="AF3094" s="16" t="str">
        <f t="shared" si="291"/>
        <v/>
      </c>
      <c r="AG3094" s="16" t="str">
        <f t="shared" si="292"/>
        <v/>
      </c>
      <c r="AH3094" s="16">
        <f t="shared" si="293"/>
        <v>0</v>
      </c>
      <c r="AI3094" s="17" t="str">
        <f>IF('Peer Comparison Tool'!$D$12="NR","",IF($C3094='Peer Comparison Tool'!$D$9,COUNT('CECL &lt;50B Database'!$AI$1:AI3093)+1,""))</f>
        <v/>
      </c>
    </row>
    <row r="3095" spans="29:35" x14ac:dyDescent="0.25">
      <c r="AC3095" s="16" t="str">
        <f t="shared" si="288"/>
        <v/>
      </c>
      <c r="AD3095" s="16" t="str">
        <f t="shared" si="289"/>
        <v/>
      </c>
      <c r="AE3095" s="16" t="str">
        <f t="shared" si="290"/>
        <v/>
      </c>
      <c r="AF3095" s="16" t="str">
        <f t="shared" si="291"/>
        <v/>
      </c>
      <c r="AG3095" s="16" t="str">
        <f t="shared" si="292"/>
        <v/>
      </c>
      <c r="AH3095" s="16">
        <f t="shared" si="293"/>
        <v>0</v>
      </c>
      <c r="AI3095" s="17" t="str">
        <f>IF('Peer Comparison Tool'!$D$12="NR","",IF($C3095='Peer Comparison Tool'!$D$9,COUNT('CECL &lt;50B Database'!$AI$1:AI3094)+1,""))</f>
        <v/>
      </c>
    </row>
    <row r="3096" spans="29:35" x14ac:dyDescent="0.25">
      <c r="AC3096" s="16" t="str">
        <f t="shared" si="288"/>
        <v/>
      </c>
      <c r="AD3096" s="16" t="str">
        <f t="shared" si="289"/>
        <v/>
      </c>
      <c r="AE3096" s="16" t="str">
        <f t="shared" si="290"/>
        <v/>
      </c>
      <c r="AF3096" s="16" t="str">
        <f t="shared" si="291"/>
        <v/>
      </c>
      <c r="AG3096" s="16" t="str">
        <f t="shared" si="292"/>
        <v/>
      </c>
      <c r="AH3096" s="16">
        <f t="shared" si="293"/>
        <v>0</v>
      </c>
      <c r="AI3096" s="17" t="str">
        <f>IF('Peer Comparison Tool'!$D$12="NR","",IF($C3096='Peer Comparison Tool'!$D$9,COUNT('CECL &lt;50B Database'!$AI$1:AI3095)+1,""))</f>
        <v/>
      </c>
    </row>
    <row r="3097" spans="29:35" x14ac:dyDescent="0.25">
      <c r="AC3097" s="16" t="str">
        <f t="shared" si="288"/>
        <v/>
      </c>
      <c r="AD3097" s="16" t="str">
        <f t="shared" si="289"/>
        <v/>
      </c>
      <c r="AE3097" s="16" t="str">
        <f t="shared" si="290"/>
        <v/>
      </c>
      <c r="AF3097" s="16" t="str">
        <f t="shared" si="291"/>
        <v/>
      </c>
      <c r="AG3097" s="16" t="str">
        <f t="shared" si="292"/>
        <v/>
      </c>
      <c r="AH3097" s="16">
        <f t="shared" si="293"/>
        <v>0</v>
      </c>
      <c r="AI3097" s="17" t="str">
        <f>IF('Peer Comparison Tool'!$D$12="NR","",IF($C3097='Peer Comparison Tool'!$D$9,COUNT('CECL &lt;50B Database'!$AI$1:AI3096)+1,""))</f>
        <v/>
      </c>
    </row>
    <row r="3098" spans="29:35" x14ac:dyDescent="0.25">
      <c r="AC3098" s="16" t="str">
        <f t="shared" si="288"/>
        <v/>
      </c>
      <c r="AD3098" s="16" t="str">
        <f t="shared" si="289"/>
        <v/>
      </c>
      <c r="AE3098" s="16" t="str">
        <f t="shared" si="290"/>
        <v/>
      </c>
      <c r="AF3098" s="16" t="str">
        <f t="shared" si="291"/>
        <v/>
      </c>
      <c r="AG3098" s="16" t="str">
        <f t="shared" si="292"/>
        <v/>
      </c>
      <c r="AH3098" s="16">
        <f t="shared" si="293"/>
        <v>0</v>
      </c>
      <c r="AI3098" s="17" t="str">
        <f>IF('Peer Comparison Tool'!$D$12="NR","",IF($C3098='Peer Comparison Tool'!$D$9,COUNT('CECL &lt;50B Database'!$AI$1:AI3097)+1,""))</f>
        <v/>
      </c>
    </row>
    <row r="3099" spans="29:35" x14ac:dyDescent="0.25">
      <c r="AC3099" s="16" t="str">
        <f t="shared" si="288"/>
        <v/>
      </c>
      <c r="AD3099" s="16" t="str">
        <f t="shared" si="289"/>
        <v/>
      </c>
      <c r="AE3099" s="16" t="str">
        <f t="shared" si="290"/>
        <v/>
      </c>
      <c r="AF3099" s="16" t="str">
        <f t="shared" si="291"/>
        <v/>
      </c>
      <c r="AG3099" s="16" t="str">
        <f t="shared" si="292"/>
        <v/>
      </c>
      <c r="AH3099" s="16">
        <f t="shared" si="293"/>
        <v>0</v>
      </c>
      <c r="AI3099" s="17" t="str">
        <f>IF('Peer Comparison Tool'!$D$12="NR","",IF($C3099='Peer Comparison Tool'!$D$9,COUNT('CECL &lt;50B Database'!$AI$1:AI3098)+1,""))</f>
        <v/>
      </c>
    </row>
    <row r="3100" spans="29:35" x14ac:dyDescent="0.25">
      <c r="AC3100" s="16" t="str">
        <f t="shared" si="288"/>
        <v/>
      </c>
      <c r="AD3100" s="16" t="str">
        <f t="shared" si="289"/>
        <v/>
      </c>
      <c r="AE3100" s="16" t="str">
        <f t="shared" si="290"/>
        <v/>
      </c>
      <c r="AF3100" s="16" t="str">
        <f t="shared" si="291"/>
        <v/>
      </c>
      <c r="AG3100" s="16" t="str">
        <f t="shared" si="292"/>
        <v/>
      </c>
      <c r="AH3100" s="16">
        <f t="shared" si="293"/>
        <v>0</v>
      </c>
      <c r="AI3100" s="17" t="str">
        <f>IF('Peer Comparison Tool'!$D$12="NR","",IF($C3100='Peer Comparison Tool'!$D$9,COUNT('CECL &lt;50B Database'!$AI$1:AI3099)+1,""))</f>
        <v/>
      </c>
    </row>
    <row r="3101" spans="29:35" x14ac:dyDescent="0.25">
      <c r="AC3101" s="16" t="str">
        <f t="shared" si="288"/>
        <v/>
      </c>
      <c r="AD3101" s="16" t="str">
        <f t="shared" si="289"/>
        <v/>
      </c>
      <c r="AE3101" s="16" t="str">
        <f t="shared" si="290"/>
        <v/>
      </c>
      <c r="AF3101" s="16" t="str">
        <f t="shared" si="291"/>
        <v/>
      </c>
      <c r="AG3101" s="16" t="str">
        <f t="shared" si="292"/>
        <v/>
      </c>
      <c r="AH3101" s="16">
        <f t="shared" si="293"/>
        <v>0</v>
      </c>
      <c r="AI3101" s="17" t="str">
        <f>IF('Peer Comparison Tool'!$D$12="NR","",IF($C3101='Peer Comparison Tool'!$D$9,COUNT('CECL &lt;50B Database'!$AI$1:AI3100)+1,""))</f>
        <v/>
      </c>
    </row>
    <row r="3102" spans="29:35" x14ac:dyDescent="0.25">
      <c r="AC3102" s="16" t="str">
        <f t="shared" si="288"/>
        <v/>
      </c>
      <c r="AD3102" s="16" t="str">
        <f t="shared" si="289"/>
        <v/>
      </c>
      <c r="AE3102" s="16" t="str">
        <f t="shared" si="290"/>
        <v/>
      </c>
      <c r="AF3102" s="16" t="str">
        <f t="shared" si="291"/>
        <v/>
      </c>
      <c r="AG3102" s="16" t="str">
        <f t="shared" si="292"/>
        <v/>
      </c>
      <c r="AH3102" s="16">
        <f t="shared" si="293"/>
        <v>0</v>
      </c>
      <c r="AI3102" s="17" t="str">
        <f>IF('Peer Comparison Tool'!$D$12="NR","",IF($C3102='Peer Comparison Tool'!$D$9,COUNT('CECL &lt;50B Database'!$AI$1:AI3101)+1,""))</f>
        <v/>
      </c>
    </row>
    <row r="3103" spans="29:35" x14ac:dyDescent="0.25">
      <c r="AC3103" s="16" t="str">
        <f t="shared" si="288"/>
        <v/>
      </c>
      <c r="AD3103" s="16" t="str">
        <f t="shared" si="289"/>
        <v/>
      </c>
      <c r="AE3103" s="16" t="str">
        <f t="shared" si="290"/>
        <v/>
      </c>
      <c r="AF3103" s="16" t="str">
        <f t="shared" si="291"/>
        <v/>
      </c>
      <c r="AG3103" s="16" t="str">
        <f t="shared" si="292"/>
        <v/>
      </c>
      <c r="AH3103" s="16">
        <f t="shared" si="293"/>
        <v>0</v>
      </c>
      <c r="AI3103" s="17" t="str">
        <f>IF('Peer Comparison Tool'!$D$12="NR","",IF($C3103='Peer Comparison Tool'!$D$9,COUNT('CECL &lt;50B Database'!$AI$1:AI3102)+1,""))</f>
        <v/>
      </c>
    </row>
    <row r="3104" spans="29:35" x14ac:dyDescent="0.25">
      <c r="AC3104" s="16" t="str">
        <f t="shared" si="288"/>
        <v/>
      </c>
      <c r="AD3104" s="16" t="str">
        <f t="shared" si="289"/>
        <v/>
      </c>
      <c r="AE3104" s="16" t="str">
        <f t="shared" si="290"/>
        <v/>
      </c>
      <c r="AF3104" s="16" t="str">
        <f t="shared" si="291"/>
        <v/>
      </c>
      <c r="AG3104" s="16" t="str">
        <f t="shared" si="292"/>
        <v/>
      </c>
      <c r="AH3104" s="16">
        <f t="shared" si="293"/>
        <v>0</v>
      </c>
      <c r="AI3104" s="17" t="str">
        <f>IF('Peer Comparison Tool'!$D$12="NR","",IF($C3104='Peer Comparison Tool'!$D$9,COUNT('CECL &lt;50B Database'!$AI$1:AI3103)+1,""))</f>
        <v/>
      </c>
    </row>
    <row r="3105" spans="29:35" x14ac:dyDescent="0.25">
      <c r="AC3105" s="16" t="str">
        <f t="shared" si="288"/>
        <v/>
      </c>
      <c r="AD3105" s="16" t="str">
        <f t="shared" si="289"/>
        <v/>
      </c>
      <c r="AE3105" s="16" t="str">
        <f t="shared" si="290"/>
        <v/>
      </c>
      <c r="AF3105" s="16" t="str">
        <f t="shared" si="291"/>
        <v/>
      </c>
      <c r="AG3105" s="16" t="str">
        <f t="shared" si="292"/>
        <v/>
      </c>
      <c r="AH3105" s="16">
        <f t="shared" si="293"/>
        <v>0</v>
      </c>
      <c r="AI3105" s="17" t="str">
        <f>IF('Peer Comparison Tool'!$D$12="NR","",IF($C3105='Peer Comparison Tool'!$D$9,COUNT('CECL &lt;50B Database'!$AI$1:AI3104)+1,""))</f>
        <v/>
      </c>
    </row>
    <row r="3106" spans="29:35" x14ac:dyDescent="0.25">
      <c r="AC3106" s="16" t="str">
        <f t="shared" si="288"/>
        <v/>
      </c>
      <c r="AD3106" s="16" t="str">
        <f t="shared" si="289"/>
        <v/>
      </c>
      <c r="AE3106" s="16" t="str">
        <f t="shared" si="290"/>
        <v/>
      </c>
      <c r="AF3106" s="16" t="str">
        <f t="shared" si="291"/>
        <v/>
      </c>
      <c r="AG3106" s="16" t="str">
        <f t="shared" si="292"/>
        <v/>
      </c>
      <c r="AH3106" s="16">
        <f t="shared" si="293"/>
        <v>0</v>
      </c>
      <c r="AI3106" s="17" t="str">
        <f>IF('Peer Comparison Tool'!$D$12="NR","",IF($C3106='Peer Comparison Tool'!$D$9,COUNT('CECL &lt;50B Database'!$AI$1:AI3105)+1,""))</f>
        <v/>
      </c>
    </row>
    <row r="3107" spans="29:35" x14ac:dyDescent="0.25">
      <c r="AC3107" s="16" t="str">
        <f t="shared" si="288"/>
        <v/>
      </c>
      <c r="AD3107" s="16" t="str">
        <f t="shared" si="289"/>
        <v/>
      </c>
      <c r="AE3107" s="16" t="str">
        <f t="shared" si="290"/>
        <v/>
      </c>
      <c r="AF3107" s="16" t="str">
        <f t="shared" si="291"/>
        <v/>
      </c>
      <c r="AG3107" s="16" t="str">
        <f t="shared" si="292"/>
        <v/>
      </c>
      <c r="AH3107" s="16">
        <f t="shared" si="293"/>
        <v>0</v>
      </c>
      <c r="AI3107" s="17" t="str">
        <f>IF('Peer Comparison Tool'!$D$12="NR","",IF($C3107='Peer Comparison Tool'!$D$9,COUNT('CECL &lt;50B Database'!$AI$1:AI3106)+1,""))</f>
        <v/>
      </c>
    </row>
    <row r="3108" spans="29:35" x14ac:dyDescent="0.25">
      <c r="AC3108" s="16" t="str">
        <f t="shared" si="288"/>
        <v/>
      </c>
      <c r="AD3108" s="16" t="str">
        <f t="shared" si="289"/>
        <v/>
      </c>
      <c r="AE3108" s="16" t="str">
        <f t="shared" si="290"/>
        <v/>
      </c>
      <c r="AF3108" s="16" t="str">
        <f t="shared" si="291"/>
        <v/>
      </c>
      <c r="AG3108" s="16" t="str">
        <f t="shared" si="292"/>
        <v/>
      </c>
      <c r="AH3108" s="16">
        <f t="shared" si="293"/>
        <v>0</v>
      </c>
      <c r="AI3108" s="17" t="str">
        <f>IF('Peer Comparison Tool'!$D$12="NR","",IF($C3108='Peer Comparison Tool'!$D$9,COUNT('CECL &lt;50B Database'!$AI$1:AI3107)+1,""))</f>
        <v/>
      </c>
    </row>
    <row r="3109" spans="29:35" x14ac:dyDescent="0.25">
      <c r="AC3109" s="16" t="str">
        <f t="shared" si="288"/>
        <v/>
      </c>
      <c r="AD3109" s="16" t="str">
        <f t="shared" si="289"/>
        <v/>
      </c>
      <c r="AE3109" s="16" t="str">
        <f t="shared" si="290"/>
        <v/>
      </c>
      <c r="AF3109" s="16" t="str">
        <f t="shared" si="291"/>
        <v/>
      </c>
      <c r="AG3109" s="16" t="str">
        <f t="shared" si="292"/>
        <v/>
      </c>
      <c r="AH3109" s="16">
        <f t="shared" si="293"/>
        <v>0</v>
      </c>
      <c r="AI3109" s="17" t="str">
        <f>IF('Peer Comparison Tool'!$D$12="NR","",IF($C3109='Peer Comparison Tool'!$D$9,COUNT('CECL &lt;50B Database'!$AI$1:AI3108)+1,""))</f>
        <v/>
      </c>
    </row>
    <row r="3110" spans="29:35" x14ac:dyDescent="0.25">
      <c r="AC3110" s="16" t="str">
        <f t="shared" si="288"/>
        <v/>
      </c>
      <c r="AD3110" s="16" t="str">
        <f t="shared" si="289"/>
        <v/>
      </c>
      <c r="AE3110" s="16" t="str">
        <f t="shared" si="290"/>
        <v/>
      </c>
      <c r="AF3110" s="16" t="str">
        <f t="shared" si="291"/>
        <v/>
      </c>
      <c r="AG3110" s="16" t="str">
        <f t="shared" si="292"/>
        <v/>
      </c>
      <c r="AH3110" s="16">
        <f t="shared" si="293"/>
        <v>0</v>
      </c>
      <c r="AI3110" s="17" t="str">
        <f>IF('Peer Comparison Tool'!$D$12="NR","",IF($C3110='Peer Comparison Tool'!$D$9,COUNT('CECL &lt;50B Database'!$AI$1:AI3109)+1,""))</f>
        <v/>
      </c>
    </row>
    <row r="3111" spans="29:35" x14ac:dyDescent="0.25">
      <c r="AC3111" s="16" t="str">
        <f t="shared" si="288"/>
        <v/>
      </c>
      <c r="AD3111" s="16" t="str">
        <f t="shared" si="289"/>
        <v/>
      </c>
      <c r="AE3111" s="16" t="str">
        <f t="shared" si="290"/>
        <v/>
      </c>
      <c r="AF3111" s="16" t="str">
        <f t="shared" si="291"/>
        <v/>
      </c>
      <c r="AG3111" s="16" t="str">
        <f t="shared" si="292"/>
        <v/>
      </c>
      <c r="AH3111" s="16">
        <f t="shared" si="293"/>
        <v>0</v>
      </c>
      <c r="AI3111" s="17" t="str">
        <f>IF('Peer Comparison Tool'!$D$12="NR","",IF($C3111='Peer Comparison Tool'!$D$9,COUNT('CECL &lt;50B Database'!$AI$1:AI3110)+1,""))</f>
        <v/>
      </c>
    </row>
    <row r="3112" spans="29:35" x14ac:dyDescent="0.25">
      <c r="AC3112" s="16" t="str">
        <f t="shared" si="288"/>
        <v/>
      </c>
      <c r="AD3112" s="16" t="str">
        <f t="shared" si="289"/>
        <v/>
      </c>
      <c r="AE3112" s="16" t="str">
        <f t="shared" si="290"/>
        <v/>
      </c>
      <c r="AF3112" s="16" t="str">
        <f t="shared" si="291"/>
        <v/>
      </c>
      <c r="AG3112" s="16" t="str">
        <f t="shared" si="292"/>
        <v/>
      </c>
      <c r="AH3112" s="16">
        <f t="shared" si="293"/>
        <v>0</v>
      </c>
      <c r="AI3112" s="17" t="str">
        <f>IF('Peer Comparison Tool'!$D$12="NR","",IF($C3112='Peer Comparison Tool'!$D$9,COUNT('CECL &lt;50B Database'!$AI$1:AI3111)+1,""))</f>
        <v/>
      </c>
    </row>
    <row r="3113" spans="29:35" x14ac:dyDescent="0.25">
      <c r="AC3113" s="16" t="str">
        <f t="shared" si="288"/>
        <v/>
      </c>
      <c r="AD3113" s="16" t="str">
        <f t="shared" si="289"/>
        <v/>
      </c>
      <c r="AE3113" s="16" t="str">
        <f t="shared" si="290"/>
        <v/>
      </c>
      <c r="AF3113" s="16" t="str">
        <f t="shared" si="291"/>
        <v/>
      </c>
      <c r="AG3113" s="16" t="str">
        <f t="shared" si="292"/>
        <v/>
      </c>
      <c r="AH3113" s="16">
        <f t="shared" si="293"/>
        <v>0</v>
      </c>
      <c r="AI3113" s="17" t="str">
        <f>IF('Peer Comparison Tool'!$D$12="NR","",IF($C3113='Peer Comparison Tool'!$D$9,COUNT('CECL &lt;50B Database'!$AI$1:AI3112)+1,""))</f>
        <v/>
      </c>
    </row>
    <row r="3114" spans="29:35" x14ac:dyDescent="0.25">
      <c r="AC3114" s="16" t="str">
        <f t="shared" si="288"/>
        <v/>
      </c>
      <c r="AD3114" s="16" t="str">
        <f t="shared" si="289"/>
        <v/>
      </c>
      <c r="AE3114" s="16" t="str">
        <f t="shared" si="290"/>
        <v/>
      </c>
      <c r="AF3114" s="16" t="str">
        <f t="shared" si="291"/>
        <v/>
      </c>
      <c r="AG3114" s="16" t="str">
        <f t="shared" si="292"/>
        <v/>
      </c>
      <c r="AH3114" s="16">
        <f t="shared" si="293"/>
        <v>0</v>
      </c>
      <c r="AI3114" s="17" t="str">
        <f>IF('Peer Comparison Tool'!$D$12="NR","",IF($C3114='Peer Comparison Tool'!$D$9,COUNT('CECL &lt;50B Database'!$AI$1:AI3113)+1,""))</f>
        <v/>
      </c>
    </row>
    <row r="3115" spans="29:35" x14ac:dyDescent="0.25">
      <c r="AC3115" s="16" t="str">
        <f t="shared" si="288"/>
        <v/>
      </c>
      <c r="AD3115" s="16" t="str">
        <f t="shared" si="289"/>
        <v/>
      </c>
      <c r="AE3115" s="16" t="str">
        <f t="shared" si="290"/>
        <v/>
      </c>
      <c r="AF3115" s="16" t="str">
        <f t="shared" si="291"/>
        <v/>
      </c>
      <c r="AG3115" s="16" t="str">
        <f t="shared" si="292"/>
        <v/>
      </c>
      <c r="AH3115" s="16">
        <f t="shared" si="293"/>
        <v>0</v>
      </c>
      <c r="AI3115" s="17" t="str">
        <f>IF('Peer Comparison Tool'!$D$12="NR","",IF($C3115='Peer Comparison Tool'!$D$9,COUNT('CECL &lt;50B Database'!$AI$1:AI3114)+1,""))</f>
        <v/>
      </c>
    </row>
    <row r="3116" spans="29:35" x14ac:dyDescent="0.25">
      <c r="AC3116" s="16" t="str">
        <f t="shared" si="288"/>
        <v/>
      </c>
      <c r="AD3116" s="16" t="str">
        <f t="shared" si="289"/>
        <v/>
      </c>
      <c r="AE3116" s="16" t="str">
        <f t="shared" si="290"/>
        <v/>
      </c>
      <c r="AF3116" s="16" t="str">
        <f t="shared" si="291"/>
        <v/>
      </c>
      <c r="AG3116" s="16" t="str">
        <f t="shared" si="292"/>
        <v/>
      </c>
      <c r="AH3116" s="16">
        <f t="shared" si="293"/>
        <v>0</v>
      </c>
      <c r="AI3116" s="17" t="str">
        <f>IF('Peer Comparison Tool'!$D$12="NR","",IF($C3116='Peer Comparison Tool'!$D$9,COUNT('CECL &lt;50B Database'!$AI$1:AI3115)+1,""))</f>
        <v/>
      </c>
    </row>
    <row r="3117" spans="29:35" x14ac:dyDescent="0.25">
      <c r="AC3117" s="16" t="str">
        <f t="shared" si="288"/>
        <v/>
      </c>
      <c r="AD3117" s="16" t="str">
        <f t="shared" si="289"/>
        <v/>
      </c>
      <c r="AE3117" s="16" t="str">
        <f t="shared" si="290"/>
        <v/>
      </c>
      <c r="AF3117" s="16" t="str">
        <f t="shared" si="291"/>
        <v/>
      </c>
      <c r="AG3117" s="16" t="str">
        <f t="shared" si="292"/>
        <v/>
      </c>
      <c r="AH3117" s="16">
        <f t="shared" si="293"/>
        <v>0</v>
      </c>
      <c r="AI3117" s="17" t="str">
        <f>IF('Peer Comparison Tool'!$D$12="NR","",IF($C3117='Peer Comparison Tool'!$D$9,COUNT('CECL &lt;50B Database'!$AI$1:AI3116)+1,""))</f>
        <v/>
      </c>
    </row>
    <row r="3118" spans="29:35" x14ac:dyDescent="0.25">
      <c r="AC3118" s="16" t="str">
        <f t="shared" si="288"/>
        <v/>
      </c>
      <c r="AD3118" s="16" t="str">
        <f t="shared" si="289"/>
        <v/>
      </c>
      <c r="AE3118" s="16" t="str">
        <f t="shared" si="290"/>
        <v/>
      </c>
      <c r="AF3118" s="16" t="str">
        <f t="shared" si="291"/>
        <v/>
      </c>
      <c r="AG3118" s="16" t="str">
        <f t="shared" si="292"/>
        <v/>
      </c>
      <c r="AH3118" s="16">
        <f t="shared" si="293"/>
        <v>0</v>
      </c>
      <c r="AI3118" s="17" t="str">
        <f>IF('Peer Comparison Tool'!$D$12="NR","",IF($C3118='Peer Comparison Tool'!$D$9,COUNT('CECL &lt;50B Database'!$AI$1:AI3117)+1,""))</f>
        <v/>
      </c>
    </row>
    <row r="3119" spans="29:35" x14ac:dyDescent="0.25">
      <c r="AC3119" s="16" t="str">
        <f t="shared" si="288"/>
        <v/>
      </c>
      <c r="AD3119" s="16" t="str">
        <f t="shared" si="289"/>
        <v/>
      </c>
      <c r="AE3119" s="16" t="str">
        <f t="shared" si="290"/>
        <v/>
      </c>
      <c r="AF3119" s="16" t="str">
        <f t="shared" si="291"/>
        <v/>
      </c>
      <c r="AG3119" s="16" t="str">
        <f t="shared" si="292"/>
        <v/>
      </c>
      <c r="AH3119" s="16">
        <f t="shared" si="293"/>
        <v>0</v>
      </c>
      <c r="AI3119" s="17" t="str">
        <f>IF('Peer Comparison Tool'!$D$12="NR","",IF($C3119='Peer Comparison Tool'!$D$9,COUNT('CECL &lt;50B Database'!$AI$1:AI3118)+1,""))</f>
        <v/>
      </c>
    </row>
    <row r="3120" spans="29:35" x14ac:dyDescent="0.25">
      <c r="AC3120" s="16" t="str">
        <f t="shared" si="288"/>
        <v/>
      </c>
      <c r="AD3120" s="16" t="str">
        <f t="shared" si="289"/>
        <v/>
      </c>
      <c r="AE3120" s="16" t="str">
        <f t="shared" si="290"/>
        <v/>
      </c>
      <c r="AF3120" s="16" t="str">
        <f t="shared" si="291"/>
        <v/>
      </c>
      <c r="AG3120" s="16" t="str">
        <f t="shared" si="292"/>
        <v/>
      </c>
      <c r="AH3120" s="16">
        <f t="shared" si="293"/>
        <v>0</v>
      </c>
      <c r="AI3120" s="17" t="str">
        <f>IF('Peer Comparison Tool'!$D$12="NR","",IF($C3120='Peer Comparison Tool'!$D$9,COUNT('CECL &lt;50B Database'!$AI$1:AI3119)+1,""))</f>
        <v/>
      </c>
    </row>
    <row r="3121" spans="29:35" x14ac:dyDescent="0.25">
      <c r="AC3121" s="16" t="str">
        <f t="shared" si="288"/>
        <v/>
      </c>
      <c r="AD3121" s="16" t="str">
        <f t="shared" si="289"/>
        <v/>
      </c>
      <c r="AE3121" s="16" t="str">
        <f t="shared" si="290"/>
        <v/>
      </c>
      <c r="AF3121" s="16" t="str">
        <f t="shared" si="291"/>
        <v/>
      </c>
      <c r="AG3121" s="16" t="str">
        <f t="shared" si="292"/>
        <v/>
      </c>
      <c r="AH3121" s="16">
        <f t="shared" si="293"/>
        <v>0</v>
      </c>
      <c r="AI3121" s="17" t="str">
        <f>IF('Peer Comparison Tool'!$D$12="NR","",IF($C3121='Peer Comparison Tool'!$D$9,COUNT('CECL &lt;50B Database'!$AI$1:AI3120)+1,""))</f>
        <v/>
      </c>
    </row>
    <row r="3122" spans="29:35" x14ac:dyDescent="0.25">
      <c r="AC3122" s="16" t="str">
        <f t="shared" si="288"/>
        <v/>
      </c>
      <c r="AD3122" s="16" t="str">
        <f t="shared" si="289"/>
        <v/>
      </c>
      <c r="AE3122" s="16" t="str">
        <f t="shared" si="290"/>
        <v/>
      </c>
      <c r="AF3122" s="16" t="str">
        <f t="shared" si="291"/>
        <v/>
      </c>
      <c r="AG3122" s="16" t="str">
        <f t="shared" si="292"/>
        <v/>
      </c>
      <c r="AH3122" s="16">
        <f t="shared" si="293"/>
        <v>0</v>
      </c>
      <c r="AI3122" s="17" t="str">
        <f>IF('Peer Comparison Tool'!$D$12="NR","",IF($C3122='Peer Comparison Tool'!$D$9,COUNT('CECL &lt;50B Database'!$AI$1:AI3121)+1,""))</f>
        <v/>
      </c>
    </row>
    <row r="3123" spans="29:35" x14ac:dyDescent="0.25">
      <c r="AC3123" s="16" t="str">
        <f t="shared" si="288"/>
        <v/>
      </c>
      <c r="AD3123" s="16" t="str">
        <f t="shared" si="289"/>
        <v/>
      </c>
      <c r="AE3123" s="16" t="str">
        <f t="shared" si="290"/>
        <v/>
      </c>
      <c r="AF3123" s="16" t="str">
        <f t="shared" si="291"/>
        <v/>
      </c>
      <c r="AG3123" s="16" t="str">
        <f t="shared" si="292"/>
        <v/>
      </c>
      <c r="AH3123" s="16">
        <f t="shared" si="293"/>
        <v>0</v>
      </c>
      <c r="AI3123" s="17" t="str">
        <f>IF('Peer Comparison Tool'!$D$12="NR","",IF($C3123='Peer Comparison Tool'!$D$9,COUNT('CECL &lt;50B Database'!$AI$1:AI3122)+1,""))</f>
        <v/>
      </c>
    </row>
    <row r="3124" spans="29:35" x14ac:dyDescent="0.25">
      <c r="AC3124" s="16" t="str">
        <f t="shared" si="288"/>
        <v/>
      </c>
      <c r="AD3124" s="16" t="str">
        <f t="shared" si="289"/>
        <v/>
      </c>
      <c r="AE3124" s="16" t="str">
        <f t="shared" si="290"/>
        <v/>
      </c>
      <c r="AF3124" s="16" t="str">
        <f t="shared" si="291"/>
        <v/>
      </c>
      <c r="AG3124" s="16" t="str">
        <f t="shared" si="292"/>
        <v/>
      </c>
      <c r="AH3124" s="16">
        <f t="shared" si="293"/>
        <v>0</v>
      </c>
      <c r="AI3124" s="17" t="str">
        <f>IF('Peer Comparison Tool'!$D$12="NR","",IF($C3124='Peer Comparison Tool'!$D$9,COUNT('CECL &lt;50B Database'!$AI$1:AI3123)+1,""))</f>
        <v/>
      </c>
    </row>
    <row r="3125" spans="29:35" x14ac:dyDescent="0.25">
      <c r="AC3125" s="16" t="str">
        <f t="shared" si="288"/>
        <v/>
      </c>
      <c r="AD3125" s="16" t="str">
        <f t="shared" si="289"/>
        <v/>
      </c>
      <c r="AE3125" s="16" t="str">
        <f t="shared" si="290"/>
        <v/>
      </c>
      <c r="AF3125" s="16" t="str">
        <f t="shared" si="291"/>
        <v/>
      </c>
      <c r="AG3125" s="16" t="str">
        <f t="shared" si="292"/>
        <v/>
      </c>
      <c r="AH3125" s="16">
        <f t="shared" si="293"/>
        <v>0</v>
      </c>
      <c r="AI3125" s="17" t="str">
        <f>IF('Peer Comparison Tool'!$D$12="NR","",IF($C3125='Peer Comparison Tool'!$D$9,COUNT('CECL &lt;50B Database'!$AI$1:AI3124)+1,""))</f>
        <v/>
      </c>
    </row>
    <row r="3126" spans="29:35" x14ac:dyDescent="0.25">
      <c r="AC3126" s="16" t="str">
        <f t="shared" si="288"/>
        <v/>
      </c>
      <c r="AD3126" s="16" t="str">
        <f t="shared" si="289"/>
        <v/>
      </c>
      <c r="AE3126" s="16" t="str">
        <f t="shared" si="290"/>
        <v/>
      </c>
      <c r="AF3126" s="16" t="str">
        <f t="shared" si="291"/>
        <v/>
      </c>
      <c r="AG3126" s="16" t="str">
        <f t="shared" si="292"/>
        <v/>
      </c>
      <c r="AH3126" s="16">
        <f t="shared" si="293"/>
        <v>0</v>
      </c>
      <c r="AI3126" s="17" t="str">
        <f>IF('Peer Comparison Tool'!$D$12="NR","",IF($C3126='Peer Comparison Tool'!$D$9,COUNT('CECL &lt;50B Database'!$AI$1:AI3125)+1,""))</f>
        <v/>
      </c>
    </row>
    <row r="3127" spans="29:35" x14ac:dyDescent="0.25">
      <c r="AC3127" s="16" t="str">
        <f t="shared" si="288"/>
        <v/>
      </c>
      <c r="AD3127" s="16" t="str">
        <f t="shared" si="289"/>
        <v/>
      </c>
      <c r="AE3127" s="16" t="str">
        <f t="shared" si="290"/>
        <v/>
      </c>
      <c r="AF3127" s="16" t="str">
        <f t="shared" si="291"/>
        <v/>
      </c>
      <c r="AG3127" s="16" t="str">
        <f t="shared" si="292"/>
        <v/>
      </c>
      <c r="AH3127" s="16">
        <f t="shared" si="293"/>
        <v>0</v>
      </c>
      <c r="AI3127" s="17" t="str">
        <f>IF('Peer Comparison Tool'!$D$12="NR","",IF($C3127='Peer Comparison Tool'!$D$9,COUNT('CECL &lt;50B Database'!$AI$1:AI3126)+1,""))</f>
        <v/>
      </c>
    </row>
    <row r="3128" spans="29:35" x14ac:dyDescent="0.25">
      <c r="AC3128" s="16" t="str">
        <f t="shared" si="288"/>
        <v/>
      </c>
      <c r="AD3128" s="16" t="str">
        <f t="shared" si="289"/>
        <v/>
      </c>
      <c r="AE3128" s="16" t="str">
        <f t="shared" si="290"/>
        <v/>
      </c>
      <c r="AF3128" s="16" t="str">
        <f t="shared" si="291"/>
        <v/>
      </c>
      <c r="AG3128" s="16" t="str">
        <f t="shared" si="292"/>
        <v/>
      </c>
      <c r="AH3128" s="16">
        <f t="shared" si="293"/>
        <v>0</v>
      </c>
      <c r="AI3128" s="17" t="str">
        <f>IF('Peer Comparison Tool'!$D$12="NR","",IF($C3128='Peer Comparison Tool'!$D$9,COUNT('CECL &lt;50B Database'!$AI$1:AI3127)+1,""))</f>
        <v/>
      </c>
    </row>
    <row r="3129" spans="29:35" x14ac:dyDescent="0.25">
      <c r="AC3129" s="16" t="str">
        <f t="shared" si="288"/>
        <v/>
      </c>
      <c r="AD3129" s="16" t="str">
        <f t="shared" si="289"/>
        <v/>
      </c>
      <c r="AE3129" s="16" t="str">
        <f t="shared" si="290"/>
        <v/>
      </c>
      <c r="AF3129" s="16" t="str">
        <f t="shared" si="291"/>
        <v/>
      </c>
      <c r="AG3129" s="16" t="str">
        <f t="shared" si="292"/>
        <v/>
      </c>
      <c r="AH3129" s="16">
        <f t="shared" si="293"/>
        <v>0</v>
      </c>
      <c r="AI3129" s="17" t="str">
        <f>IF('Peer Comparison Tool'!$D$12="NR","",IF($C3129='Peer Comparison Tool'!$D$9,COUNT('CECL &lt;50B Database'!$AI$1:AI3128)+1,""))</f>
        <v/>
      </c>
    </row>
    <row r="3130" spans="29:35" x14ac:dyDescent="0.25">
      <c r="AC3130" s="16" t="str">
        <f t="shared" si="288"/>
        <v/>
      </c>
      <c r="AD3130" s="16" t="str">
        <f t="shared" si="289"/>
        <v/>
      </c>
      <c r="AE3130" s="16" t="str">
        <f t="shared" si="290"/>
        <v/>
      </c>
      <c r="AF3130" s="16" t="str">
        <f t="shared" si="291"/>
        <v/>
      </c>
      <c r="AG3130" s="16" t="str">
        <f t="shared" si="292"/>
        <v/>
      </c>
      <c r="AH3130" s="16">
        <f t="shared" si="293"/>
        <v>0</v>
      </c>
      <c r="AI3130" s="17" t="str">
        <f>IF('Peer Comparison Tool'!$D$12="NR","",IF($C3130='Peer Comparison Tool'!$D$9,COUNT('CECL &lt;50B Database'!$AI$1:AI3129)+1,""))</f>
        <v/>
      </c>
    </row>
    <row r="3131" spans="29:35" x14ac:dyDescent="0.25">
      <c r="AC3131" s="16" t="str">
        <f t="shared" si="288"/>
        <v/>
      </c>
      <c r="AD3131" s="16" t="str">
        <f t="shared" si="289"/>
        <v/>
      </c>
      <c r="AE3131" s="16" t="str">
        <f t="shared" si="290"/>
        <v/>
      </c>
      <c r="AF3131" s="16" t="str">
        <f t="shared" si="291"/>
        <v/>
      </c>
      <c r="AG3131" s="16" t="str">
        <f t="shared" si="292"/>
        <v/>
      </c>
      <c r="AH3131" s="16">
        <f t="shared" si="293"/>
        <v>0</v>
      </c>
      <c r="AI3131" s="17" t="str">
        <f>IF('Peer Comparison Tool'!$D$12="NR","",IF($C3131='Peer Comparison Tool'!$D$9,COUNT('CECL &lt;50B Database'!$AI$1:AI3130)+1,""))</f>
        <v/>
      </c>
    </row>
    <row r="3132" spans="29:35" x14ac:dyDescent="0.25">
      <c r="AC3132" s="16" t="str">
        <f t="shared" si="288"/>
        <v/>
      </c>
      <c r="AD3132" s="16" t="str">
        <f t="shared" si="289"/>
        <v/>
      </c>
      <c r="AE3132" s="16" t="str">
        <f t="shared" si="290"/>
        <v/>
      </c>
      <c r="AF3132" s="16" t="str">
        <f t="shared" si="291"/>
        <v/>
      </c>
      <c r="AG3132" s="16" t="str">
        <f t="shared" si="292"/>
        <v/>
      </c>
      <c r="AH3132" s="16">
        <f t="shared" si="293"/>
        <v>0</v>
      </c>
      <c r="AI3132" s="17" t="str">
        <f>IF('Peer Comparison Tool'!$D$12="NR","",IF($C3132='Peer Comparison Tool'!$D$9,COUNT('CECL &lt;50B Database'!$AI$1:AI3131)+1,""))</f>
        <v/>
      </c>
    </row>
    <row r="3133" spans="29:35" x14ac:dyDescent="0.25">
      <c r="AC3133" s="16" t="str">
        <f t="shared" si="288"/>
        <v/>
      </c>
      <c r="AD3133" s="16" t="str">
        <f t="shared" si="289"/>
        <v/>
      </c>
      <c r="AE3133" s="16" t="str">
        <f t="shared" si="290"/>
        <v/>
      </c>
      <c r="AF3133" s="16" t="str">
        <f t="shared" si="291"/>
        <v/>
      </c>
      <c r="AG3133" s="16" t="str">
        <f t="shared" si="292"/>
        <v/>
      </c>
      <c r="AH3133" s="16">
        <f t="shared" si="293"/>
        <v>0</v>
      </c>
      <c r="AI3133" s="17" t="str">
        <f>IF('Peer Comparison Tool'!$D$12="NR","",IF($C3133='Peer Comparison Tool'!$D$9,COUNT('CECL &lt;50B Database'!$AI$1:AI3132)+1,""))</f>
        <v/>
      </c>
    </row>
    <row r="3134" spans="29:35" x14ac:dyDescent="0.25">
      <c r="AC3134" s="16" t="str">
        <f t="shared" si="288"/>
        <v/>
      </c>
      <c r="AD3134" s="16" t="str">
        <f t="shared" si="289"/>
        <v/>
      </c>
      <c r="AE3134" s="16" t="str">
        <f t="shared" si="290"/>
        <v/>
      </c>
      <c r="AF3134" s="16" t="str">
        <f t="shared" si="291"/>
        <v/>
      </c>
      <c r="AG3134" s="16" t="str">
        <f t="shared" si="292"/>
        <v/>
      </c>
      <c r="AH3134" s="16">
        <f t="shared" si="293"/>
        <v>0</v>
      </c>
      <c r="AI3134" s="17" t="str">
        <f>IF('Peer Comparison Tool'!$D$12="NR","",IF($C3134='Peer Comparison Tool'!$D$9,COUNT('CECL &lt;50B Database'!$AI$1:AI3133)+1,""))</f>
        <v/>
      </c>
    </row>
    <row r="3135" spans="29:35" x14ac:dyDescent="0.25">
      <c r="AC3135" s="16" t="str">
        <f t="shared" si="288"/>
        <v/>
      </c>
      <c r="AD3135" s="16" t="str">
        <f t="shared" si="289"/>
        <v/>
      </c>
      <c r="AE3135" s="16" t="str">
        <f t="shared" si="290"/>
        <v/>
      </c>
      <c r="AF3135" s="16" t="str">
        <f t="shared" si="291"/>
        <v/>
      </c>
      <c r="AG3135" s="16" t="str">
        <f t="shared" si="292"/>
        <v/>
      </c>
      <c r="AH3135" s="16">
        <f t="shared" si="293"/>
        <v>0</v>
      </c>
      <c r="AI3135" s="17" t="str">
        <f>IF('Peer Comparison Tool'!$D$12="NR","",IF($C3135='Peer Comparison Tool'!$D$9,COUNT('CECL &lt;50B Database'!$AI$1:AI3134)+1,""))</f>
        <v/>
      </c>
    </row>
    <row r="3136" spans="29:35" x14ac:dyDescent="0.25">
      <c r="AC3136" s="16" t="str">
        <f t="shared" si="288"/>
        <v/>
      </c>
      <c r="AD3136" s="16" t="str">
        <f t="shared" si="289"/>
        <v/>
      </c>
      <c r="AE3136" s="16" t="str">
        <f t="shared" si="290"/>
        <v/>
      </c>
      <c r="AF3136" s="16" t="str">
        <f t="shared" si="291"/>
        <v/>
      </c>
      <c r="AG3136" s="16" t="str">
        <f t="shared" si="292"/>
        <v/>
      </c>
      <c r="AH3136" s="16">
        <f t="shared" si="293"/>
        <v>0</v>
      </c>
      <c r="AI3136" s="17" t="str">
        <f>IF('Peer Comparison Tool'!$D$12="NR","",IF($C3136='Peer Comparison Tool'!$D$9,COUNT('CECL &lt;50B Database'!$AI$1:AI3135)+1,""))</f>
        <v/>
      </c>
    </row>
    <row r="3137" spans="29:35" x14ac:dyDescent="0.25">
      <c r="AC3137" s="16" t="str">
        <f t="shared" si="288"/>
        <v/>
      </c>
      <c r="AD3137" s="16" t="str">
        <f t="shared" si="289"/>
        <v/>
      </c>
      <c r="AE3137" s="16" t="str">
        <f t="shared" si="290"/>
        <v/>
      </c>
      <c r="AF3137" s="16" t="str">
        <f t="shared" si="291"/>
        <v/>
      </c>
      <c r="AG3137" s="16" t="str">
        <f t="shared" si="292"/>
        <v/>
      </c>
      <c r="AH3137" s="16">
        <f t="shared" si="293"/>
        <v>0</v>
      </c>
      <c r="AI3137" s="17" t="str">
        <f>IF('Peer Comparison Tool'!$D$12="NR","",IF($C3137='Peer Comparison Tool'!$D$9,COUNT('CECL &lt;50B Database'!$AI$1:AI3136)+1,""))</f>
        <v/>
      </c>
    </row>
    <row r="3138" spans="29:35" x14ac:dyDescent="0.25">
      <c r="AC3138" s="16" t="str">
        <f t="shared" si="288"/>
        <v/>
      </c>
      <c r="AD3138" s="16" t="str">
        <f t="shared" si="289"/>
        <v/>
      </c>
      <c r="AE3138" s="16" t="str">
        <f t="shared" si="290"/>
        <v/>
      </c>
      <c r="AF3138" s="16" t="str">
        <f t="shared" si="291"/>
        <v/>
      </c>
      <c r="AG3138" s="16" t="str">
        <f t="shared" si="292"/>
        <v/>
      </c>
      <c r="AH3138" s="16">
        <f t="shared" si="293"/>
        <v>0</v>
      </c>
      <c r="AI3138" s="17" t="str">
        <f>IF('Peer Comparison Tool'!$D$12="NR","",IF($C3138='Peer Comparison Tool'!$D$9,COUNT('CECL &lt;50B Database'!$AI$1:AI3137)+1,""))</f>
        <v/>
      </c>
    </row>
    <row r="3139" spans="29:35" x14ac:dyDescent="0.25">
      <c r="AC3139" s="16" t="str">
        <f t="shared" ref="AC3139:AC3202" si="294">IF(AND($G3139&gt;=10000000,$G3139&lt;50000000),$K3139,"")</f>
        <v/>
      </c>
      <c r="AD3139" s="16" t="str">
        <f t="shared" ref="AD3139:AD3202" si="295">IF(AND($G3139&gt;=5000000,$G3139&lt;9999999),$K3139,"")</f>
        <v/>
      </c>
      <c r="AE3139" s="16" t="str">
        <f t="shared" ref="AE3139:AE3202" si="296">IF(AND($G3139&gt;=1000000,$G3139&lt;4999999),$K3139,"")</f>
        <v/>
      </c>
      <c r="AF3139" s="16" t="str">
        <f t="shared" ref="AF3139:AF3202" si="297">IF(AND($G3139&gt;=500000,$G3139&lt;999999),$K3139,"")</f>
        <v/>
      </c>
      <c r="AG3139" s="16" t="str">
        <f t="shared" ref="AG3139:AG3202" si="298">IF(AND($G3139&gt;=100000,$G3139&lt;499999),$K3139,"")</f>
        <v/>
      </c>
      <c r="AH3139" s="16">
        <f t="shared" ref="AH3139:AH3202" si="299">IF(AND($G3139&gt;=0,$G3139&lt;99999),$K3139,"")</f>
        <v>0</v>
      </c>
      <c r="AI3139" s="17" t="str">
        <f>IF('Peer Comparison Tool'!$D$12="NR","",IF($C3139='Peer Comparison Tool'!$D$9,COUNT('CECL &lt;50B Database'!$AI$1:AI3138)+1,""))</f>
        <v/>
      </c>
    </row>
    <row r="3140" spans="29:35" x14ac:dyDescent="0.25">
      <c r="AC3140" s="16" t="str">
        <f t="shared" si="294"/>
        <v/>
      </c>
      <c r="AD3140" s="16" t="str">
        <f t="shared" si="295"/>
        <v/>
      </c>
      <c r="AE3140" s="16" t="str">
        <f t="shared" si="296"/>
        <v/>
      </c>
      <c r="AF3140" s="16" t="str">
        <f t="shared" si="297"/>
        <v/>
      </c>
      <c r="AG3140" s="16" t="str">
        <f t="shared" si="298"/>
        <v/>
      </c>
      <c r="AH3140" s="16">
        <f t="shared" si="299"/>
        <v>0</v>
      </c>
      <c r="AI3140" s="17" t="str">
        <f>IF('Peer Comparison Tool'!$D$12="NR","",IF($C3140='Peer Comparison Tool'!$D$9,COUNT('CECL &lt;50B Database'!$AI$1:AI3139)+1,""))</f>
        <v/>
      </c>
    </row>
    <row r="3141" spans="29:35" x14ac:dyDescent="0.25">
      <c r="AC3141" s="16" t="str">
        <f t="shared" si="294"/>
        <v/>
      </c>
      <c r="AD3141" s="16" t="str">
        <f t="shared" si="295"/>
        <v/>
      </c>
      <c r="AE3141" s="16" t="str">
        <f t="shared" si="296"/>
        <v/>
      </c>
      <c r="AF3141" s="16" t="str">
        <f t="shared" si="297"/>
        <v/>
      </c>
      <c r="AG3141" s="16" t="str">
        <f t="shared" si="298"/>
        <v/>
      </c>
      <c r="AH3141" s="16">
        <f t="shared" si="299"/>
        <v>0</v>
      </c>
      <c r="AI3141" s="17" t="str">
        <f>IF('Peer Comparison Tool'!$D$12="NR","",IF($C3141='Peer Comparison Tool'!$D$9,COUNT('CECL &lt;50B Database'!$AI$1:AI3140)+1,""))</f>
        <v/>
      </c>
    </row>
    <row r="3142" spans="29:35" x14ac:dyDescent="0.25">
      <c r="AC3142" s="16" t="str">
        <f t="shared" si="294"/>
        <v/>
      </c>
      <c r="AD3142" s="16" t="str">
        <f t="shared" si="295"/>
        <v/>
      </c>
      <c r="AE3142" s="16" t="str">
        <f t="shared" si="296"/>
        <v/>
      </c>
      <c r="AF3142" s="16" t="str">
        <f t="shared" si="297"/>
        <v/>
      </c>
      <c r="AG3142" s="16" t="str">
        <f t="shared" si="298"/>
        <v/>
      </c>
      <c r="AH3142" s="16">
        <f t="shared" si="299"/>
        <v>0</v>
      </c>
      <c r="AI3142" s="17" t="str">
        <f>IF('Peer Comparison Tool'!$D$12="NR","",IF($C3142='Peer Comparison Tool'!$D$9,COUNT('CECL &lt;50B Database'!$AI$1:AI3141)+1,""))</f>
        <v/>
      </c>
    </row>
    <row r="3143" spans="29:35" x14ac:dyDescent="0.25">
      <c r="AC3143" s="16" t="str">
        <f t="shared" si="294"/>
        <v/>
      </c>
      <c r="AD3143" s="16" t="str">
        <f t="shared" si="295"/>
        <v/>
      </c>
      <c r="AE3143" s="16" t="str">
        <f t="shared" si="296"/>
        <v/>
      </c>
      <c r="AF3143" s="16" t="str">
        <f t="shared" si="297"/>
        <v/>
      </c>
      <c r="AG3143" s="16" t="str">
        <f t="shared" si="298"/>
        <v/>
      </c>
      <c r="AH3143" s="16">
        <f t="shared" si="299"/>
        <v>0</v>
      </c>
      <c r="AI3143" s="17" t="str">
        <f>IF('Peer Comparison Tool'!$D$12="NR","",IF($C3143='Peer Comparison Tool'!$D$9,COUNT('CECL &lt;50B Database'!$AI$1:AI3142)+1,""))</f>
        <v/>
      </c>
    </row>
    <row r="3144" spans="29:35" x14ac:dyDescent="0.25">
      <c r="AC3144" s="16" t="str">
        <f t="shared" si="294"/>
        <v/>
      </c>
      <c r="AD3144" s="16" t="str">
        <f t="shared" si="295"/>
        <v/>
      </c>
      <c r="AE3144" s="16" t="str">
        <f t="shared" si="296"/>
        <v/>
      </c>
      <c r="AF3144" s="16" t="str">
        <f t="shared" si="297"/>
        <v/>
      </c>
      <c r="AG3144" s="16" t="str">
        <f t="shared" si="298"/>
        <v/>
      </c>
      <c r="AH3144" s="16">
        <f t="shared" si="299"/>
        <v>0</v>
      </c>
      <c r="AI3144" s="17" t="str">
        <f>IF('Peer Comparison Tool'!$D$12="NR","",IF($C3144='Peer Comparison Tool'!$D$9,COUNT('CECL &lt;50B Database'!$AI$1:AI3143)+1,""))</f>
        <v/>
      </c>
    </row>
    <row r="3145" spans="29:35" x14ac:dyDescent="0.25">
      <c r="AC3145" s="16" t="str">
        <f t="shared" si="294"/>
        <v/>
      </c>
      <c r="AD3145" s="16" t="str">
        <f t="shared" si="295"/>
        <v/>
      </c>
      <c r="AE3145" s="16" t="str">
        <f t="shared" si="296"/>
        <v/>
      </c>
      <c r="AF3145" s="16" t="str">
        <f t="shared" si="297"/>
        <v/>
      </c>
      <c r="AG3145" s="16" t="str">
        <f t="shared" si="298"/>
        <v/>
      </c>
      <c r="AH3145" s="16">
        <f t="shared" si="299"/>
        <v>0</v>
      </c>
      <c r="AI3145" s="17" t="str">
        <f>IF('Peer Comparison Tool'!$D$12="NR","",IF($C3145='Peer Comparison Tool'!$D$9,COUNT('CECL &lt;50B Database'!$AI$1:AI3144)+1,""))</f>
        <v/>
      </c>
    </row>
    <row r="3146" spans="29:35" x14ac:dyDescent="0.25">
      <c r="AC3146" s="16" t="str">
        <f t="shared" si="294"/>
        <v/>
      </c>
      <c r="AD3146" s="16" t="str">
        <f t="shared" si="295"/>
        <v/>
      </c>
      <c r="AE3146" s="16" t="str">
        <f t="shared" si="296"/>
        <v/>
      </c>
      <c r="AF3146" s="16" t="str">
        <f t="shared" si="297"/>
        <v/>
      </c>
      <c r="AG3146" s="16" t="str">
        <f t="shared" si="298"/>
        <v/>
      </c>
      <c r="AH3146" s="16">
        <f t="shared" si="299"/>
        <v>0</v>
      </c>
      <c r="AI3146" s="17" t="str">
        <f>IF('Peer Comparison Tool'!$D$12="NR","",IF($C3146='Peer Comparison Tool'!$D$9,COUNT('CECL &lt;50B Database'!$AI$1:AI3145)+1,""))</f>
        <v/>
      </c>
    </row>
    <row r="3147" spans="29:35" x14ac:dyDescent="0.25">
      <c r="AC3147" s="16" t="str">
        <f t="shared" si="294"/>
        <v/>
      </c>
      <c r="AD3147" s="16" t="str">
        <f t="shared" si="295"/>
        <v/>
      </c>
      <c r="AE3147" s="16" t="str">
        <f t="shared" si="296"/>
        <v/>
      </c>
      <c r="AF3147" s="16" t="str">
        <f t="shared" si="297"/>
        <v/>
      </c>
      <c r="AG3147" s="16" t="str">
        <f t="shared" si="298"/>
        <v/>
      </c>
      <c r="AH3147" s="16">
        <f t="shared" si="299"/>
        <v>0</v>
      </c>
      <c r="AI3147" s="17" t="str">
        <f>IF('Peer Comparison Tool'!$D$12="NR","",IF($C3147='Peer Comparison Tool'!$D$9,COUNT('CECL &lt;50B Database'!$AI$1:AI3146)+1,""))</f>
        <v/>
      </c>
    </row>
    <row r="3148" spans="29:35" x14ac:dyDescent="0.25">
      <c r="AC3148" s="16" t="str">
        <f t="shared" si="294"/>
        <v/>
      </c>
      <c r="AD3148" s="16" t="str">
        <f t="shared" si="295"/>
        <v/>
      </c>
      <c r="AE3148" s="16" t="str">
        <f t="shared" si="296"/>
        <v/>
      </c>
      <c r="AF3148" s="16" t="str">
        <f t="shared" si="297"/>
        <v/>
      </c>
      <c r="AG3148" s="16" t="str">
        <f t="shared" si="298"/>
        <v/>
      </c>
      <c r="AH3148" s="16">
        <f t="shared" si="299"/>
        <v>0</v>
      </c>
      <c r="AI3148" s="17" t="str">
        <f>IF('Peer Comparison Tool'!$D$12="NR","",IF($C3148='Peer Comparison Tool'!$D$9,COUNT('CECL &lt;50B Database'!$AI$1:AI3147)+1,""))</f>
        <v/>
      </c>
    </row>
    <row r="3149" spans="29:35" x14ac:dyDescent="0.25">
      <c r="AC3149" s="16" t="str">
        <f t="shared" si="294"/>
        <v/>
      </c>
      <c r="AD3149" s="16" t="str">
        <f t="shared" si="295"/>
        <v/>
      </c>
      <c r="AE3149" s="16" t="str">
        <f t="shared" si="296"/>
        <v/>
      </c>
      <c r="AF3149" s="16" t="str">
        <f t="shared" si="297"/>
        <v/>
      </c>
      <c r="AG3149" s="16" t="str">
        <f t="shared" si="298"/>
        <v/>
      </c>
      <c r="AH3149" s="16">
        <f t="shared" si="299"/>
        <v>0</v>
      </c>
      <c r="AI3149" s="17" t="str">
        <f>IF('Peer Comparison Tool'!$D$12="NR","",IF($C3149='Peer Comparison Tool'!$D$9,COUNT('CECL &lt;50B Database'!$AI$1:AI3148)+1,""))</f>
        <v/>
      </c>
    </row>
    <row r="3150" spans="29:35" x14ac:dyDescent="0.25">
      <c r="AC3150" s="16" t="str">
        <f t="shared" si="294"/>
        <v/>
      </c>
      <c r="AD3150" s="16" t="str">
        <f t="shared" si="295"/>
        <v/>
      </c>
      <c r="AE3150" s="16" t="str">
        <f t="shared" si="296"/>
        <v/>
      </c>
      <c r="AF3150" s="16" t="str">
        <f t="shared" si="297"/>
        <v/>
      </c>
      <c r="AG3150" s="16" t="str">
        <f t="shared" si="298"/>
        <v/>
      </c>
      <c r="AH3150" s="16">
        <f t="shared" si="299"/>
        <v>0</v>
      </c>
      <c r="AI3150" s="17" t="str">
        <f>IF('Peer Comparison Tool'!$D$12="NR","",IF($C3150='Peer Comparison Tool'!$D$9,COUNT('CECL &lt;50B Database'!$AI$1:AI3149)+1,""))</f>
        <v/>
      </c>
    </row>
    <row r="3151" spans="29:35" x14ac:dyDescent="0.25">
      <c r="AC3151" s="16" t="str">
        <f t="shared" si="294"/>
        <v/>
      </c>
      <c r="AD3151" s="16" t="str">
        <f t="shared" si="295"/>
        <v/>
      </c>
      <c r="AE3151" s="16" t="str">
        <f t="shared" si="296"/>
        <v/>
      </c>
      <c r="AF3151" s="16" t="str">
        <f t="shared" si="297"/>
        <v/>
      </c>
      <c r="AG3151" s="16" t="str">
        <f t="shared" si="298"/>
        <v/>
      </c>
      <c r="AH3151" s="16">
        <f t="shared" si="299"/>
        <v>0</v>
      </c>
      <c r="AI3151" s="17" t="str">
        <f>IF('Peer Comparison Tool'!$D$12="NR","",IF($C3151='Peer Comparison Tool'!$D$9,COUNT('CECL &lt;50B Database'!$AI$1:AI3150)+1,""))</f>
        <v/>
      </c>
    </row>
    <row r="3152" spans="29:35" x14ac:dyDescent="0.25">
      <c r="AC3152" s="16" t="str">
        <f t="shared" si="294"/>
        <v/>
      </c>
      <c r="AD3152" s="16" t="str">
        <f t="shared" si="295"/>
        <v/>
      </c>
      <c r="AE3152" s="16" t="str">
        <f t="shared" si="296"/>
        <v/>
      </c>
      <c r="AF3152" s="16" t="str">
        <f t="shared" si="297"/>
        <v/>
      </c>
      <c r="AG3152" s="16" t="str">
        <f t="shared" si="298"/>
        <v/>
      </c>
      <c r="AH3152" s="16">
        <f t="shared" si="299"/>
        <v>0</v>
      </c>
      <c r="AI3152" s="17" t="str">
        <f>IF('Peer Comparison Tool'!$D$12="NR","",IF($C3152='Peer Comparison Tool'!$D$9,COUNT('CECL &lt;50B Database'!$AI$1:AI3151)+1,""))</f>
        <v/>
      </c>
    </row>
    <row r="3153" spans="29:35" x14ac:dyDescent="0.25">
      <c r="AC3153" s="16" t="str">
        <f t="shared" si="294"/>
        <v/>
      </c>
      <c r="AD3153" s="16" t="str">
        <f t="shared" si="295"/>
        <v/>
      </c>
      <c r="AE3153" s="16" t="str">
        <f t="shared" si="296"/>
        <v/>
      </c>
      <c r="AF3153" s="16" t="str">
        <f t="shared" si="297"/>
        <v/>
      </c>
      <c r="AG3153" s="16" t="str">
        <f t="shared" si="298"/>
        <v/>
      </c>
      <c r="AH3153" s="16">
        <f t="shared" si="299"/>
        <v>0</v>
      </c>
      <c r="AI3153" s="17" t="str">
        <f>IF('Peer Comparison Tool'!$D$12="NR","",IF($C3153='Peer Comparison Tool'!$D$9,COUNT('CECL &lt;50B Database'!$AI$1:AI3152)+1,""))</f>
        <v/>
      </c>
    </row>
    <row r="3154" spans="29:35" x14ac:dyDescent="0.25">
      <c r="AC3154" s="16" t="str">
        <f t="shared" si="294"/>
        <v/>
      </c>
      <c r="AD3154" s="16" t="str">
        <f t="shared" si="295"/>
        <v/>
      </c>
      <c r="AE3154" s="16" t="str">
        <f t="shared" si="296"/>
        <v/>
      </c>
      <c r="AF3154" s="16" t="str">
        <f t="shared" si="297"/>
        <v/>
      </c>
      <c r="AG3154" s="16" t="str">
        <f t="shared" si="298"/>
        <v/>
      </c>
      <c r="AH3154" s="16">
        <f t="shared" si="299"/>
        <v>0</v>
      </c>
      <c r="AI3154" s="17" t="str">
        <f>IF('Peer Comparison Tool'!$D$12="NR","",IF($C3154='Peer Comparison Tool'!$D$9,COUNT('CECL &lt;50B Database'!$AI$1:AI3153)+1,""))</f>
        <v/>
      </c>
    </row>
    <row r="3155" spans="29:35" x14ac:dyDescent="0.25">
      <c r="AC3155" s="16" t="str">
        <f t="shared" si="294"/>
        <v/>
      </c>
      <c r="AD3155" s="16" t="str">
        <f t="shared" si="295"/>
        <v/>
      </c>
      <c r="AE3155" s="16" t="str">
        <f t="shared" si="296"/>
        <v/>
      </c>
      <c r="AF3155" s="16" t="str">
        <f t="shared" si="297"/>
        <v/>
      </c>
      <c r="AG3155" s="16" t="str">
        <f t="shared" si="298"/>
        <v/>
      </c>
      <c r="AH3155" s="16">
        <f t="shared" si="299"/>
        <v>0</v>
      </c>
      <c r="AI3155" s="17" t="str">
        <f>IF('Peer Comparison Tool'!$D$12="NR","",IF($C3155='Peer Comparison Tool'!$D$9,COUNT('CECL &lt;50B Database'!$AI$1:AI3154)+1,""))</f>
        <v/>
      </c>
    </row>
    <row r="3156" spans="29:35" x14ac:dyDescent="0.25">
      <c r="AC3156" s="16" t="str">
        <f t="shared" si="294"/>
        <v/>
      </c>
      <c r="AD3156" s="16" t="str">
        <f t="shared" si="295"/>
        <v/>
      </c>
      <c r="AE3156" s="16" t="str">
        <f t="shared" si="296"/>
        <v/>
      </c>
      <c r="AF3156" s="16" t="str">
        <f t="shared" si="297"/>
        <v/>
      </c>
      <c r="AG3156" s="16" t="str">
        <f t="shared" si="298"/>
        <v/>
      </c>
      <c r="AH3156" s="16">
        <f t="shared" si="299"/>
        <v>0</v>
      </c>
      <c r="AI3156" s="17" t="str">
        <f>IF('Peer Comparison Tool'!$D$12="NR","",IF($C3156='Peer Comparison Tool'!$D$9,COUNT('CECL &lt;50B Database'!$AI$1:AI3155)+1,""))</f>
        <v/>
      </c>
    </row>
    <row r="3157" spans="29:35" x14ac:dyDescent="0.25">
      <c r="AC3157" s="16" t="str">
        <f t="shared" si="294"/>
        <v/>
      </c>
      <c r="AD3157" s="16" t="str">
        <f t="shared" si="295"/>
        <v/>
      </c>
      <c r="AE3157" s="16" t="str">
        <f t="shared" si="296"/>
        <v/>
      </c>
      <c r="AF3157" s="16" t="str">
        <f t="shared" si="297"/>
        <v/>
      </c>
      <c r="AG3157" s="16" t="str">
        <f t="shared" si="298"/>
        <v/>
      </c>
      <c r="AH3157" s="16">
        <f t="shared" si="299"/>
        <v>0</v>
      </c>
      <c r="AI3157" s="17" t="str">
        <f>IF('Peer Comparison Tool'!$D$12="NR","",IF($C3157='Peer Comparison Tool'!$D$9,COUNT('CECL &lt;50B Database'!$AI$1:AI3156)+1,""))</f>
        <v/>
      </c>
    </row>
    <row r="3158" spans="29:35" x14ac:dyDescent="0.25">
      <c r="AC3158" s="16" t="str">
        <f t="shared" si="294"/>
        <v/>
      </c>
      <c r="AD3158" s="16" t="str">
        <f t="shared" si="295"/>
        <v/>
      </c>
      <c r="AE3158" s="16" t="str">
        <f t="shared" si="296"/>
        <v/>
      </c>
      <c r="AF3158" s="16" t="str">
        <f t="shared" si="297"/>
        <v/>
      </c>
      <c r="AG3158" s="16" t="str">
        <f t="shared" si="298"/>
        <v/>
      </c>
      <c r="AH3158" s="16">
        <f t="shared" si="299"/>
        <v>0</v>
      </c>
      <c r="AI3158" s="17" t="str">
        <f>IF('Peer Comparison Tool'!$D$12="NR","",IF($C3158='Peer Comparison Tool'!$D$9,COUNT('CECL &lt;50B Database'!$AI$1:AI3157)+1,""))</f>
        <v/>
      </c>
    </row>
    <row r="3159" spans="29:35" x14ac:dyDescent="0.25">
      <c r="AC3159" s="16" t="str">
        <f t="shared" si="294"/>
        <v/>
      </c>
      <c r="AD3159" s="16" t="str">
        <f t="shared" si="295"/>
        <v/>
      </c>
      <c r="AE3159" s="16" t="str">
        <f t="shared" si="296"/>
        <v/>
      </c>
      <c r="AF3159" s="16" t="str">
        <f t="shared" si="297"/>
        <v/>
      </c>
      <c r="AG3159" s="16" t="str">
        <f t="shared" si="298"/>
        <v/>
      </c>
      <c r="AH3159" s="16">
        <f t="shared" si="299"/>
        <v>0</v>
      </c>
      <c r="AI3159" s="17" t="str">
        <f>IF('Peer Comparison Tool'!$D$12="NR","",IF($C3159='Peer Comparison Tool'!$D$9,COUNT('CECL &lt;50B Database'!$AI$1:AI3158)+1,""))</f>
        <v/>
      </c>
    </row>
    <row r="3160" spans="29:35" x14ac:dyDescent="0.25">
      <c r="AC3160" s="16" t="str">
        <f t="shared" si="294"/>
        <v/>
      </c>
      <c r="AD3160" s="16" t="str">
        <f t="shared" si="295"/>
        <v/>
      </c>
      <c r="AE3160" s="16" t="str">
        <f t="shared" si="296"/>
        <v/>
      </c>
      <c r="AF3160" s="16" t="str">
        <f t="shared" si="297"/>
        <v/>
      </c>
      <c r="AG3160" s="16" t="str">
        <f t="shared" si="298"/>
        <v/>
      </c>
      <c r="AH3160" s="16">
        <f t="shared" si="299"/>
        <v>0</v>
      </c>
      <c r="AI3160" s="17" t="str">
        <f>IF('Peer Comparison Tool'!$D$12="NR","",IF($C3160='Peer Comparison Tool'!$D$9,COUNT('CECL &lt;50B Database'!$AI$1:AI3159)+1,""))</f>
        <v/>
      </c>
    </row>
    <row r="3161" spans="29:35" x14ac:dyDescent="0.25">
      <c r="AC3161" s="16" t="str">
        <f t="shared" si="294"/>
        <v/>
      </c>
      <c r="AD3161" s="16" t="str">
        <f t="shared" si="295"/>
        <v/>
      </c>
      <c r="AE3161" s="16" t="str">
        <f t="shared" si="296"/>
        <v/>
      </c>
      <c r="AF3161" s="16" t="str">
        <f t="shared" si="297"/>
        <v/>
      </c>
      <c r="AG3161" s="16" t="str">
        <f t="shared" si="298"/>
        <v/>
      </c>
      <c r="AH3161" s="16">
        <f t="shared" si="299"/>
        <v>0</v>
      </c>
      <c r="AI3161" s="17" t="str">
        <f>IF('Peer Comparison Tool'!$D$12="NR","",IF($C3161='Peer Comparison Tool'!$D$9,COUNT('CECL &lt;50B Database'!$AI$1:AI3160)+1,""))</f>
        <v/>
      </c>
    </row>
    <row r="3162" spans="29:35" x14ac:dyDescent="0.25">
      <c r="AC3162" s="16" t="str">
        <f t="shared" si="294"/>
        <v/>
      </c>
      <c r="AD3162" s="16" t="str">
        <f t="shared" si="295"/>
        <v/>
      </c>
      <c r="AE3162" s="16" t="str">
        <f t="shared" si="296"/>
        <v/>
      </c>
      <c r="AF3162" s="16" t="str">
        <f t="shared" si="297"/>
        <v/>
      </c>
      <c r="AG3162" s="16" t="str">
        <f t="shared" si="298"/>
        <v/>
      </c>
      <c r="AH3162" s="16">
        <f t="shared" si="299"/>
        <v>0</v>
      </c>
      <c r="AI3162" s="17" t="str">
        <f>IF('Peer Comparison Tool'!$D$12="NR","",IF($C3162='Peer Comparison Tool'!$D$9,COUNT('CECL &lt;50B Database'!$AI$1:AI3161)+1,""))</f>
        <v/>
      </c>
    </row>
    <row r="3163" spans="29:35" x14ac:dyDescent="0.25">
      <c r="AC3163" s="16" t="str">
        <f t="shared" si="294"/>
        <v/>
      </c>
      <c r="AD3163" s="16" t="str">
        <f t="shared" si="295"/>
        <v/>
      </c>
      <c r="AE3163" s="16" t="str">
        <f t="shared" si="296"/>
        <v/>
      </c>
      <c r="AF3163" s="16" t="str">
        <f t="shared" si="297"/>
        <v/>
      </c>
      <c r="AG3163" s="16" t="str">
        <f t="shared" si="298"/>
        <v/>
      </c>
      <c r="AH3163" s="16">
        <f t="shared" si="299"/>
        <v>0</v>
      </c>
      <c r="AI3163" s="17" t="str">
        <f>IF('Peer Comparison Tool'!$D$12="NR","",IF($C3163='Peer Comparison Tool'!$D$9,COUNT('CECL &lt;50B Database'!$AI$1:AI3162)+1,""))</f>
        <v/>
      </c>
    </row>
    <row r="3164" spans="29:35" x14ac:dyDescent="0.25">
      <c r="AC3164" s="16" t="str">
        <f t="shared" si="294"/>
        <v/>
      </c>
      <c r="AD3164" s="16" t="str">
        <f t="shared" si="295"/>
        <v/>
      </c>
      <c r="AE3164" s="16" t="str">
        <f t="shared" si="296"/>
        <v/>
      </c>
      <c r="AF3164" s="16" t="str">
        <f t="shared" si="297"/>
        <v/>
      </c>
      <c r="AG3164" s="16" t="str">
        <f t="shared" si="298"/>
        <v/>
      </c>
      <c r="AH3164" s="16">
        <f t="shared" si="299"/>
        <v>0</v>
      </c>
      <c r="AI3164" s="17" t="str">
        <f>IF('Peer Comparison Tool'!$D$12="NR","",IF($C3164='Peer Comparison Tool'!$D$9,COUNT('CECL &lt;50B Database'!$AI$1:AI3163)+1,""))</f>
        <v/>
      </c>
    </row>
    <row r="3165" spans="29:35" x14ac:dyDescent="0.25">
      <c r="AC3165" s="16" t="str">
        <f t="shared" si="294"/>
        <v/>
      </c>
      <c r="AD3165" s="16" t="str">
        <f t="shared" si="295"/>
        <v/>
      </c>
      <c r="AE3165" s="16" t="str">
        <f t="shared" si="296"/>
        <v/>
      </c>
      <c r="AF3165" s="16" t="str">
        <f t="shared" si="297"/>
        <v/>
      </c>
      <c r="AG3165" s="16" t="str">
        <f t="shared" si="298"/>
        <v/>
      </c>
      <c r="AH3165" s="16">
        <f t="shared" si="299"/>
        <v>0</v>
      </c>
      <c r="AI3165" s="17" t="str">
        <f>IF('Peer Comparison Tool'!$D$12="NR","",IF($C3165='Peer Comparison Tool'!$D$9,COUNT('CECL &lt;50B Database'!$AI$1:AI3164)+1,""))</f>
        <v/>
      </c>
    </row>
    <row r="3166" spans="29:35" x14ac:dyDescent="0.25">
      <c r="AC3166" s="16" t="str">
        <f t="shared" si="294"/>
        <v/>
      </c>
      <c r="AD3166" s="16" t="str">
        <f t="shared" si="295"/>
        <v/>
      </c>
      <c r="AE3166" s="16" t="str">
        <f t="shared" si="296"/>
        <v/>
      </c>
      <c r="AF3166" s="16" t="str">
        <f t="shared" si="297"/>
        <v/>
      </c>
      <c r="AG3166" s="16" t="str">
        <f t="shared" si="298"/>
        <v/>
      </c>
      <c r="AH3166" s="16">
        <f t="shared" si="299"/>
        <v>0</v>
      </c>
      <c r="AI3166" s="17" t="str">
        <f>IF('Peer Comparison Tool'!$D$12="NR","",IF($C3166='Peer Comparison Tool'!$D$9,COUNT('CECL &lt;50B Database'!$AI$1:AI3165)+1,""))</f>
        <v/>
      </c>
    </row>
    <row r="3167" spans="29:35" x14ac:dyDescent="0.25">
      <c r="AC3167" s="16" t="str">
        <f t="shared" si="294"/>
        <v/>
      </c>
      <c r="AD3167" s="16" t="str">
        <f t="shared" si="295"/>
        <v/>
      </c>
      <c r="AE3167" s="16" t="str">
        <f t="shared" si="296"/>
        <v/>
      </c>
      <c r="AF3167" s="16" t="str">
        <f t="shared" si="297"/>
        <v/>
      </c>
      <c r="AG3167" s="16" t="str">
        <f t="shared" si="298"/>
        <v/>
      </c>
      <c r="AH3167" s="16">
        <f t="shared" si="299"/>
        <v>0</v>
      </c>
      <c r="AI3167" s="17" t="str">
        <f>IF('Peer Comparison Tool'!$D$12="NR","",IF($C3167='Peer Comparison Tool'!$D$9,COUNT('CECL &lt;50B Database'!$AI$1:AI3166)+1,""))</f>
        <v/>
      </c>
    </row>
    <row r="3168" spans="29:35" x14ac:dyDescent="0.25">
      <c r="AC3168" s="16" t="str">
        <f t="shared" si="294"/>
        <v/>
      </c>
      <c r="AD3168" s="16" t="str">
        <f t="shared" si="295"/>
        <v/>
      </c>
      <c r="AE3168" s="16" t="str">
        <f t="shared" si="296"/>
        <v/>
      </c>
      <c r="AF3168" s="16" t="str">
        <f t="shared" si="297"/>
        <v/>
      </c>
      <c r="AG3168" s="16" t="str">
        <f t="shared" si="298"/>
        <v/>
      </c>
      <c r="AH3168" s="16">
        <f t="shared" si="299"/>
        <v>0</v>
      </c>
      <c r="AI3168" s="17" t="str">
        <f>IF('Peer Comparison Tool'!$D$12="NR","",IF($C3168='Peer Comparison Tool'!$D$9,COUNT('CECL &lt;50B Database'!$AI$1:AI3167)+1,""))</f>
        <v/>
      </c>
    </row>
    <row r="3169" spans="29:35" x14ac:dyDescent="0.25">
      <c r="AC3169" s="16" t="str">
        <f t="shared" si="294"/>
        <v/>
      </c>
      <c r="AD3169" s="16" t="str">
        <f t="shared" si="295"/>
        <v/>
      </c>
      <c r="AE3169" s="16" t="str">
        <f t="shared" si="296"/>
        <v/>
      </c>
      <c r="AF3169" s="16" t="str">
        <f t="shared" si="297"/>
        <v/>
      </c>
      <c r="AG3169" s="16" t="str">
        <f t="shared" si="298"/>
        <v/>
      </c>
      <c r="AH3169" s="16">
        <f t="shared" si="299"/>
        <v>0</v>
      </c>
      <c r="AI3169" s="17" t="str">
        <f>IF('Peer Comparison Tool'!$D$12="NR","",IF($C3169='Peer Comparison Tool'!$D$9,COUNT('CECL &lt;50B Database'!$AI$1:AI3168)+1,""))</f>
        <v/>
      </c>
    </row>
    <row r="3170" spans="29:35" x14ac:dyDescent="0.25">
      <c r="AC3170" s="16" t="str">
        <f t="shared" si="294"/>
        <v/>
      </c>
      <c r="AD3170" s="16" t="str">
        <f t="shared" si="295"/>
        <v/>
      </c>
      <c r="AE3170" s="16" t="str">
        <f t="shared" si="296"/>
        <v/>
      </c>
      <c r="AF3170" s="16" t="str">
        <f t="shared" si="297"/>
        <v/>
      </c>
      <c r="AG3170" s="16" t="str">
        <f t="shared" si="298"/>
        <v/>
      </c>
      <c r="AH3170" s="16">
        <f t="shared" si="299"/>
        <v>0</v>
      </c>
      <c r="AI3170" s="17" t="str">
        <f>IF('Peer Comparison Tool'!$D$12="NR","",IF($C3170='Peer Comparison Tool'!$D$9,COUNT('CECL &lt;50B Database'!$AI$1:AI3169)+1,""))</f>
        <v/>
      </c>
    </row>
    <row r="3171" spans="29:35" x14ac:dyDescent="0.25">
      <c r="AC3171" s="16" t="str">
        <f t="shared" si="294"/>
        <v/>
      </c>
      <c r="AD3171" s="16" t="str">
        <f t="shared" si="295"/>
        <v/>
      </c>
      <c r="AE3171" s="16" t="str">
        <f t="shared" si="296"/>
        <v/>
      </c>
      <c r="AF3171" s="16" t="str">
        <f t="shared" si="297"/>
        <v/>
      </c>
      <c r="AG3171" s="16" t="str">
        <f t="shared" si="298"/>
        <v/>
      </c>
      <c r="AH3171" s="16">
        <f t="shared" si="299"/>
        <v>0</v>
      </c>
      <c r="AI3171" s="17" t="str">
        <f>IF('Peer Comparison Tool'!$D$12="NR","",IF($C3171='Peer Comparison Tool'!$D$9,COUNT('CECL &lt;50B Database'!$AI$1:AI3170)+1,""))</f>
        <v/>
      </c>
    </row>
    <row r="3172" spans="29:35" x14ac:dyDescent="0.25">
      <c r="AC3172" s="16" t="str">
        <f t="shared" si="294"/>
        <v/>
      </c>
      <c r="AD3172" s="16" t="str">
        <f t="shared" si="295"/>
        <v/>
      </c>
      <c r="AE3172" s="16" t="str">
        <f t="shared" si="296"/>
        <v/>
      </c>
      <c r="AF3172" s="16" t="str">
        <f t="shared" si="297"/>
        <v/>
      </c>
      <c r="AG3172" s="16" t="str">
        <f t="shared" si="298"/>
        <v/>
      </c>
      <c r="AH3172" s="16">
        <f t="shared" si="299"/>
        <v>0</v>
      </c>
      <c r="AI3172" s="17" t="str">
        <f>IF('Peer Comparison Tool'!$D$12="NR","",IF($C3172='Peer Comparison Tool'!$D$9,COUNT('CECL &lt;50B Database'!$AI$1:AI3171)+1,""))</f>
        <v/>
      </c>
    </row>
    <row r="3173" spans="29:35" x14ac:dyDescent="0.25">
      <c r="AC3173" s="16" t="str">
        <f t="shared" si="294"/>
        <v/>
      </c>
      <c r="AD3173" s="16" t="str">
        <f t="shared" si="295"/>
        <v/>
      </c>
      <c r="AE3173" s="16" t="str">
        <f t="shared" si="296"/>
        <v/>
      </c>
      <c r="AF3173" s="16" t="str">
        <f t="shared" si="297"/>
        <v/>
      </c>
      <c r="AG3173" s="16" t="str">
        <f t="shared" si="298"/>
        <v/>
      </c>
      <c r="AH3173" s="16">
        <f t="shared" si="299"/>
        <v>0</v>
      </c>
      <c r="AI3173" s="17" t="str">
        <f>IF('Peer Comparison Tool'!$D$12="NR","",IF($C3173='Peer Comparison Tool'!$D$9,COUNT('CECL &lt;50B Database'!$AI$1:AI3172)+1,""))</f>
        <v/>
      </c>
    </row>
    <row r="3174" spans="29:35" x14ac:dyDescent="0.25">
      <c r="AC3174" s="16" t="str">
        <f t="shared" si="294"/>
        <v/>
      </c>
      <c r="AD3174" s="16" t="str">
        <f t="shared" si="295"/>
        <v/>
      </c>
      <c r="AE3174" s="16" t="str">
        <f t="shared" si="296"/>
        <v/>
      </c>
      <c r="AF3174" s="16" t="str">
        <f t="shared" si="297"/>
        <v/>
      </c>
      <c r="AG3174" s="16" t="str">
        <f t="shared" si="298"/>
        <v/>
      </c>
      <c r="AH3174" s="16">
        <f t="shared" si="299"/>
        <v>0</v>
      </c>
      <c r="AI3174" s="17" t="str">
        <f>IF('Peer Comparison Tool'!$D$12="NR","",IF($C3174='Peer Comparison Tool'!$D$9,COUNT('CECL &lt;50B Database'!$AI$1:AI3173)+1,""))</f>
        <v/>
      </c>
    </row>
    <row r="3175" spans="29:35" x14ac:dyDescent="0.25">
      <c r="AC3175" s="16" t="str">
        <f t="shared" si="294"/>
        <v/>
      </c>
      <c r="AD3175" s="16" t="str">
        <f t="shared" si="295"/>
        <v/>
      </c>
      <c r="AE3175" s="16" t="str">
        <f t="shared" si="296"/>
        <v/>
      </c>
      <c r="AF3175" s="16" t="str">
        <f t="shared" si="297"/>
        <v/>
      </c>
      <c r="AG3175" s="16" t="str">
        <f t="shared" si="298"/>
        <v/>
      </c>
      <c r="AH3175" s="16">
        <f t="shared" si="299"/>
        <v>0</v>
      </c>
      <c r="AI3175" s="17" t="str">
        <f>IF('Peer Comparison Tool'!$D$12="NR","",IF($C3175='Peer Comparison Tool'!$D$9,COUNT('CECL &lt;50B Database'!$AI$1:AI3174)+1,""))</f>
        <v/>
      </c>
    </row>
    <row r="3176" spans="29:35" x14ac:dyDescent="0.25">
      <c r="AC3176" s="16" t="str">
        <f t="shared" si="294"/>
        <v/>
      </c>
      <c r="AD3176" s="16" t="str">
        <f t="shared" si="295"/>
        <v/>
      </c>
      <c r="AE3176" s="16" t="str">
        <f t="shared" si="296"/>
        <v/>
      </c>
      <c r="AF3176" s="16" t="str">
        <f t="shared" si="297"/>
        <v/>
      </c>
      <c r="AG3176" s="16" t="str">
        <f t="shared" si="298"/>
        <v/>
      </c>
      <c r="AH3176" s="16">
        <f t="shared" si="299"/>
        <v>0</v>
      </c>
      <c r="AI3176" s="17" t="str">
        <f>IF('Peer Comparison Tool'!$D$12="NR","",IF($C3176='Peer Comparison Tool'!$D$9,COUNT('CECL &lt;50B Database'!$AI$1:AI3175)+1,""))</f>
        <v/>
      </c>
    </row>
    <row r="3177" spans="29:35" x14ac:dyDescent="0.25">
      <c r="AC3177" s="16" t="str">
        <f t="shared" si="294"/>
        <v/>
      </c>
      <c r="AD3177" s="16" t="str">
        <f t="shared" si="295"/>
        <v/>
      </c>
      <c r="AE3177" s="16" t="str">
        <f t="shared" si="296"/>
        <v/>
      </c>
      <c r="AF3177" s="16" t="str">
        <f t="shared" si="297"/>
        <v/>
      </c>
      <c r="AG3177" s="16" t="str">
        <f t="shared" si="298"/>
        <v/>
      </c>
      <c r="AH3177" s="16">
        <f t="shared" si="299"/>
        <v>0</v>
      </c>
      <c r="AI3177" s="17" t="str">
        <f>IF('Peer Comparison Tool'!$D$12="NR","",IF($C3177='Peer Comparison Tool'!$D$9,COUNT('CECL &lt;50B Database'!$AI$1:AI3176)+1,""))</f>
        <v/>
      </c>
    </row>
    <row r="3178" spans="29:35" x14ac:dyDescent="0.25">
      <c r="AC3178" s="16" t="str">
        <f t="shared" si="294"/>
        <v/>
      </c>
      <c r="AD3178" s="16" t="str">
        <f t="shared" si="295"/>
        <v/>
      </c>
      <c r="AE3178" s="16" t="str">
        <f t="shared" si="296"/>
        <v/>
      </c>
      <c r="AF3178" s="16" t="str">
        <f t="shared" si="297"/>
        <v/>
      </c>
      <c r="AG3178" s="16" t="str">
        <f t="shared" si="298"/>
        <v/>
      </c>
      <c r="AH3178" s="16">
        <f t="shared" si="299"/>
        <v>0</v>
      </c>
      <c r="AI3178" s="17" t="str">
        <f>IF('Peer Comparison Tool'!$D$12="NR","",IF($C3178='Peer Comparison Tool'!$D$9,COUNT('CECL &lt;50B Database'!$AI$1:AI3177)+1,""))</f>
        <v/>
      </c>
    </row>
    <row r="3179" spans="29:35" x14ac:dyDescent="0.25">
      <c r="AC3179" s="16" t="str">
        <f t="shared" si="294"/>
        <v/>
      </c>
      <c r="AD3179" s="16" t="str">
        <f t="shared" si="295"/>
        <v/>
      </c>
      <c r="AE3179" s="16" t="str">
        <f t="shared" si="296"/>
        <v/>
      </c>
      <c r="AF3179" s="16" t="str">
        <f t="shared" si="297"/>
        <v/>
      </c>
      <c r="AG3179" s="16" t="str">
        <f t="shared" si="298"/>
        <v/>
      </c>
      <c r="AH3179" s="16">
        <f t="shared" si="299"/>
        <v>0</v>
      </c>
      <c r="AI3179" s="17" t="str">
        <f>IF('Peer Comparison Tool'!$D$12="NR","",IF($C3179='Peer Comparison Tool'!$D$9,COUNT('CECL &lt;50B Database'!$AI$1:AI3178)+1,""))</f>
        <v/>
      </c>
    </row>
    <row r="3180" spans="29:35" x14ac:dyDescent="0.25">
      <c r="AC3180" s="16" t="str">
        <f t="shared" si="294"/>
        <v/>
      </c>
      <c r="AD3180" s="16" t="str">
        <f t="shared" si="295"/>
        <v/>
      </c>
      <c r="AE3180" s="16" t="str">
        <f t="shared" si="296"/>
        <v/>
      </c>
      <c r="AF3180" s="16" t="str">
        <f t="shared" si="297"/>
        <v/>
      </c>
      <c r="AG3180" s="16" t="str">
        <f t="shared" si="298"/>
        <v/>
      </c>
      <c r="AH3180" s="16">
        <f t="shared" si="299"/>
        <v>0</v>
      </c>
      <c r="AI3180" s="17" t="str">
        <f>IF('Peer Comparison Tool'!$D$12="NR","",IF($C3180='Peer Comparison Tool'!$D$9,COUNT('CECL &lt;50B Database'!$AI$1:AI3179)+1,""))</f>
        <v/>
      </c>
    </row>
    <row r="3181" spans="29:35" x14ac:dyDescent="0.25">
      <c r="AC3181" s="16" t="str">
        <f t="shared" si="294"/>
        <v/>
      </c>
      <c r="AD3181" s="16" t="str">
        <f t="shared" si="295"/>
        <v/>
      </c>
      <c r="AE3181" s="16" t="str">
        <f t="shared" si="296"/>
        <v/>
      </c>
      <c r="AF3181" s="16" t="str">
        <f t="shared" si="297"/>
        <v/>
      </c>
      <c r="AG3181" s="16" t="str">
        <f t="shared" si="298"/>
        <v/>
      </c>
      <c r="AH3181" s="16">
        <f t="shared" si="299"/>
        <v>0</v>
      </c>
      <c r="AI3181" s="17" t="str">
        <f>IF('Peer Comparison Tool'!$D$12="NR","",IF($C3181='Peer Comparison Tool'!$D$9,COUNT('CECL &lt;50B Database'!$AI$1:AI3180)+1,""))</f>
        <v/>
      </c>
    </row>
    <row r="3182" spans="29:35" x14ac:dyDescent="0.25">
      <c r="AC3182" s="16" t="str">
        <f t="shared" si="294"/>
        <v/>
      </c>
      <c r="AD3182" s="16" t="str">
        <f t="shared" si="295"/>
        <v/>
      </c>
      <c r="AE3182" s="16" t="str">
        <f t="shared" si="296"/>
        <v/>
      </c>
      <c r="AF3182" s="16" t="str">
        <f t="shared" si="297"/>
        <v/>
      </c>
      <c r="AG3182" s="16" t="str">
        <f t="shared" si="298"/>
        <v/>
      </c>
      <c r="AH3182" s="16">
        <f t="shared" si="299"/>
        <v>0</v>
      </c>
      <c r="AI3182" s="17" t="str">
        <f>IF('Peer Comparison Tool'!$D$12="NR","",IF($C3182='Peer Comparison Tool'!$D$9,COUNT('CECL &lt;50B Database'!$AI$1:AI3181)+1,""))</f>
        <v/>
      </c>
    </row>
    <row r="3183" spans="29:35" x14ac:dyDescent="0.25">
      <c r="AC3183" s="16" t="str">
        <f t="shared" si="294"/>
        <v/>
      </c>
      <c r="AD3183" s="16" t="str">
        <f t="shared" si="295"/>
        <v/>
      </c>
      <c r="AE3183" s="16" t="str">
        <f t="shared" si="296"/>
        <v/>
      </c>
      <c r="AF3183" s="16" t="str">
        <f t="shared" si="297"/>
        <v/>
      </c>
      <c r="AG3183" s="16" t="str">
        <f t="shared" si="298"/>
        <v/>
      </c>
      <c r="AH3183" s="16">
        <f t="shared" si="299"/>
        <v>0</v>
      </c>
      <c r="AI3183" s="17" t="str">
        <f>IF('Peer Comparison Tool'!$D$12="NR","",IF($C3183='Peer Comparison Tool'!$D$9,COUNT('CECL &lt;50B Database'!$AI$1:AI3182)+1,""))</f>
        <v/>
      </c>
    </row>
    <row r="3184" spans="29:35" x14ac:dyDescent="0.25">
      <c r="AC3184" s="16" t="str">
        <f t="shared" si="294"/>
        <v/>
      </c>
      <c r="AD3184" s="16" t="str">
        <f t="shared" si="295"/>
        <v/>
      </c>
      <c r="AE3184" s="16" t="str">
        <f t="shared" si="296"/>
        <v/>
      </c>
      <c r="AF3184" s="16" t="str">
        <f t="shared" si="297"/>
        <v/>
      </c>
      <c r="AG3184" s="16" t="str">
        <f t="shared" si="298"/>
        <v/>
      </c>
      <c r="AH3184" s="16">
        <f t="shared" si="299"/>
        <v>0</v>
      </c>
      <c r="AI3184" s="17" t="str">
        <f>IF('Peer Comparison Tool'!$D$12="NR","",IF($C3184='Peer Comparison Tool'!$D$9,COUNT('CECL &lt;50B Database'!$AI$1:AI3183)+1,""))</f>
        <v/>
      </c>
    </row>
    <row r="3185" spans="29:35" x14ac:dyDescent="0.25">
      <c r="AC3185" s="16" t="str">
        <f t="shared" si="294"/>
        <v/>
      </c>
      <c r="AD3185" s="16" t="str">
        <f t="shared" si="295"/>
        <v/>
      </c>
      <c r="AE3185" s="16" t="str">
        <f t="shared" si="296"/>
        <v/>
      </c>
      <c r="AF3185" s="16" t="str">
        <f t="shared" si="297"/>
        <v/>
      </c>
      <c r="AG3185" s="16" t="str">
        <f t="shared" si="298"/>
        <v/>
      </c>
      <c r="AH3185" s="16">
        <f t="shared" si="299"/>
        <v>0</v>
      </c>
      <c r="AI3185" s="17" t="str">
        <f>IF('Peer Comparison Tool'!$D$12="NR","",IF($C3185='Peer Comparison Tool'!$D$9,COUNT('CECL &lt;50B Database'!$AI$1:AI3184)+1,""))</f>
        <v/>
      </c>
    </row>
    <row r="3186" spans="29:35" x14ac:dyDescent="0.25">
      <c r="AC3186" s="16" t="str">
        <f t="shared" si="294"/>
        <v/>
      </c>
      <c r="AD3186" s="16" t="str">
        <f t="shared" si="295"/>
        <v/>
      </c>
      <c r="AE3186" s="16" t="str">
        <f t="shared" si="296"/>
        <v/>
      </c>
      <c r="AF3186" s="16" t="str">
        <f t="shared" si="297"/>
        <v/>
      </c>
      <c r="AG3186" s="16" t="str">
        <f t="shared" si="298"/>
        <v/>
      </c>
      <c r="AH3186" s="16">
        <f t="shared" si="299"/>
        <v>0</v>
      </c>
      <c r="AI3186" s="17" t="str">
        <f>IF('Peer Comparison Tool'!$D$12="NR","",IF($C3186='Peer Comparison Tool'!$D$9,COUNT('CECL &lt;50B Database'!$AI$1:AI3185)+1,""))</f>
        <v/>
      </c>
    </row>
    <row r="3187" spans="29:35" x14ac:dyDescent="0.25">
      <c r="AC3187" s="16" t="str">
        <f t="shared" si="294"/>
        <v/>
      </c>
      <c r="AD3187" s="16" t="str">
        <f t="shared" si="295"/>
        <v/>
      </c>
      <c r="AE3187" s="16" t="str">
        <f t="shared" si="296"/>
        <v/>
      </c>
      <c r="AF3187" s="16" t="str">
        <f t="shared" si="297"/>
        <v/>
      </c>
      <c r="AG3187" s="16" t="str">
        <f t="shared" si="298"/>
        <v/>
      </c>
      <c r="AH3187" s="16">
        <f t="shared" si="299"/>
        <v>0</v>
      </c>
      <c r="AI3187" s="17" t="str">
        <f>IF('Peer Comparison Tool'!$D$12="NR","",IF($C3187='Peer Comparison Tool'!$D$9,COUNT('CECL &lt;50B Database'!$AI$1:AI3186)+1,""))</f>
        <v/>
      </c>
    </row>
    <row r="3188" spans="29:35" x14ac:dyDescent="0.25">
      <c r="AC3188" s="16" t="str">
        <f t="shared" si="294"/>
        <v/>
      </c>
      <c r="AD3188" s="16" t="str">
        <f t="shared" si="295"/>
        <v/>
      </c>
      <c r="AE3188" s="16" t="str">
        <f t="shared" si="296"/>
        <v/>
      </c>
      <c r="AF3188" s="16" t="str">
        <f t="shared" si="297"/>
        <v/>
      </c>
      <c r="AG3188" s="16" t="str">
        <f t="shared" si="298"/>
        <v/>
      </c>
      <c r="AH3188" s="16">
        <f t="shared" si="299"/>
        <v>0</v>
      </c>
      <c r="AI3188" s="17" t="str">
        <f>IF('Peer Comparison Tool'!$D$12="NR","",IF($C3188='Peer Comparison Tool'!$D$9,COUNT('CECL &lt;50B Database'!$AI$1:AI3187)+1,""))</f>
        <v/>
      </c>
    </row>
    <row r="3189" spans="29:35" x14ac:dyDescent="0.25">
      <c r="AC3189" s="16" t="str">
        <f t="shared" si="294"/>
        <v/>
      </c>
      <c r="AD3189" s="16" t="str">
        <f t="shared" si="295"/>
        <v/>
      </c>
      <c r="AE3189" s="16" t="str">
        <f t="shared" si="296"/>
        <v/>
      </c>
      <c r="AF3189" s="16" t="str">
        <f t="shared" si="297"/>
        <v/>
      </c>
      <c r="AG3189" s="16" t="str">
        <f t="shared" si="298"/>
        <v/>
      </c>
      <c r="AH3189" s="16">
        <f t="shared" si="299"/>
        <v>0</v>
      </c>
      <c r="AI3189" s="17" t="str">
        <f>IF('Peer Comparison Tool'!$D$12="NR","",IF($C3189='Peer Comparison Tool'!$D$9,COUNT('CECL &lt;50B Database'!$AI$1:AI3188)+1,""))</f>
        <v/>
      </c>
    </row>
    <row r="3190" spans="29:35" x14ac:dyDescent="0.25">
      <c r="AC3190" s="16" t="str">
        <f t="shared" si="294"/>
        <v/>
      </c>
      <c r="AD3190" s="16" t="str">
        <f t="shared" si="295"/>
        <v/>
      </c>
      <c r="AE3190" s="16" t="str">
        <f t="shared" si="296"/>
        <v/>
      </c>
      <c r="AF3190" s="16" t="str">
        <f t="shared" si="297"/>
        <v/>
      </c>
      <c r="AG3190" s="16" t="str">
        <f t="shared" si="298"/>
        <v/>
      </c>
      <c r="AH3190" s="16">
        <f t="shared" si="299"/>
        <v>0</v>
      </c>
      <c r="AI3190" s="17" t="str">
        <f>IF('Peer Comparison Tool'!$D$12="NR","",IF($C3190='Peer Comparison Tool'!$D$9,COUNT('CECL &lt;50B Database'!$AI$1:AI3189)+1,""))</f>
        <v/>
      </c>
    </row>
    <row r="3191" spans="29:35" x14ac:dyDescent="0.25">
      <c r="AC3191" s="16" t="str">
        <f t="shared" si="294"/>
        <v/>
      </c>
      <c r="AD3191" s="16" t="str">
        <f t="shared" si="295"/>
        <v/>
      </c>
      <c r="AE3191" s="16" t="str">
        <f t="shared" si="296"/>
        <v/>
      </c>
      <c r="AF3191" s="16" t="str">
        <f t="shared" si="297"/>
        <v/>
      </c>
      <c r="AG3191" s="16" t="str">
        <f t="shared" si="298"/>
        <v/>
      </c>
      <c r="AH3191" s="16">
        <f t="shared" si="299"/>
        <v>0</v>
      </c>
      <c r="AI3191" s="17" t="str">
        <f>IF('Peer Comparison Tool'!$D$12="NR","",IF($C3191='Peer Comparison Tool'!$D$9,COUNT('CECL &lt;50B Database'!$AI$1:AI3190)+1,""))</f>
        <v/>
      </c>
    </row>
    <row r="3192" spans="29:35" x14ac:dyDescent="0.25">
      <c r="AC3192" s="16" t="str">
        <f t="shared" si="294"/>
        <v/>
      </c>
      <c r="AD3192" s="16" t="str">
        <f t="shared" si="295"/>
        <v/>
      </c>
      <c r="AE3192" s="16" t="str">
        <f t="shared" si="296"/>
        <v/>
      </c>
      <c r="AF3192" s="16" t="str">
        <f t="shared" si="297"/>
        <v/>
      </c>
      <c r="AG3192" s="16" t="str">
        <f t="shared" si="298"/>
        <v/>
      </c>
      <c r="AH3192" s="16">
        <f t="shared" si="299"/>
        <v>0</v>
      </c>
      <c r="AI3192" s="17" t="str">
        <f>IF('Peer Comparison Tool'!$D$12="NR","",IF($C3192='Peer Comparison Tool'!$D$9,COUNT('CECL &lt;50B Database'!$AI$1:AI3191)+1,""))</f>
        <v/>
      </c>
    </row>
    <row r="3193" spans="29:35" x14ac:dyDescent="0.25">
      <c r="AC3193" s="16" t="str">
        <f t="shared" si="294"/>
        <v/>
      </c>
      <c r="AD3193" s="16" t="str">
        <f t="shared" si="295"/>
        <v/>
      </c>
      <c r="AE3193" s="16" t="str">
        <f t="shared" si="296"/>
        <v/>
      </c>
      <c r="AF3193" s="16" t="str">
        <f t="shared" si="297"/>
        <v/>
      </c>
      <c r="AG3193" s="16" t="str">
        <f t="shared" si="298"/>
        <v/>
      </c>
      <c r="AH3193" s="16">
        <f t="shared" si="299"/>
        <v>0</v>
      </c>
      <c r="AI3193" s="17" t="str">
        <f>IF('Peer Comparison Tool'!$D$12="NR","",IF($C3193='Peer Comparison Tool'!$D$9,COUNT('CECL &lt;50B Database'!$AI$1:AI3192)+1,""))</f>
        <v/>
      </c>
    </row>
    <row r="3194" spans="29:35" x14ac:dyDescent="0.25">
      <c r="AC3194" s="16" t="str">
        <f t="shared" si="294"/>
        <v/>
      </c>
      <c r="AD3194" s="16" t="str">
        <f t="shared" si="295"/>
        <v/>
      </c>
      <c r="AE3194" s="16" t="str">
        <f t="shared" si="296"/>
        <v/>
      </c>
      <c r="AF3194" s="16" t="str">
        <f t="shared" si="297"/>
        <v/>
      </c>
      <c r="AG3194" s="16" t="str">
        <f t="shared" si="298"/>
        <v/>
      </c>
      <c r="AH3194" s="16">
        <f t="shared" si="299"/>
        <v>0</v>
      </c>
      <c r="AI3194" s="17" t="str">
        <f>IF('Peer Comparison Tool'!$D$12="NR","",IF($C3194='Peer Comparison Tool'!$D$9,COUNT('CECL &lt;50B Database'!$AI$1:AI3193)+1,""))</f>
        <v/>
      </c>
    </row>
    <row r="3195" spans="29:35" x14ac:dyDescent="0.25">
      <c r="AC3195" s="16" t="str">
        <f t="shared" si="294"/>
        <v/>
      </c>
      <c r="AD3195" s="16" t="str">
        <f t="shared" si="295"/>
        <v/>
      </c>
      <c r="AE3195" s="16" t="str">
        <f t="shared" si="296"/>
        <v/>
      </c>
      <c r="AF3195" s="16" t="str">
        <f t="shared" si="297"/>
        <v/>
      </c>
      <c r="AG3195" s="16" t="str">
        <f t="shared" si="298"/>
        <v/>
      </c>
      <c r="AH3195" s="16">
        <f t="shared" si="299"/>
        <v>0</v>
      </c>
      <c r="AI3195" s="17" t="str">
        <f>IF('Peer Comparison Tool'!$D$12="NR","",IF($C3195='Peer Comparison Tool'!$D$9,COUNT('CECL &lt;50B Database'!$AI$1:AI3194)+1,""))</f>
        <v/>
      </c>
    </row>
    <row r="3196" spans="29:35" x14ac:dyDescent="0.25">
      <c r="AC3196" s="16" t="str">
        <f t="shared" si="294"/>
        <v/>
      </c>
      <c r="AD3196" s="16" t="str">
        <f t="shared" si="295"/>
        <v/>
      </c>
      <c r="AE3196" s="16" t="str">
        <f t="shared" si="296"/>
        <v/>
      </c>
      <c r="AF3196" s="16" t="str">
        <f t="shared" si="297"/>
        <v/>
      </c>
      <c r="AG3196" s="16" t="str">
        <f t="shared" si="298"/>
        <v/>
      </c>
      <c r="AH3196" s="16">
        <f t="shared" si="299"/>
        <v>0</v>
      </c>
      <c r="AI3196" s="17" t="str">
        <f>IF('Peer Comparison Tool'!$D$12="NR","",IF($C3196='Peer Comparison Tool'!$D$9,COUNT('CECL &lt;50B Database'!$AI$1:AI3195)+1,""))</f>
        <v/>
      </c>
    </row>
    <row r="3197" spans="29:35" x14ac:dyDescent="0.25">
      <c r="AC3197" s="16" t="str">
        <f t="shared" si="294"/>
        <v/>
      </c>
      <c r="AD3197" s="16" t="str">
        <f t="shared" si="295"/>
        <v/>
      </c>
      <c r="AE3197" s="16" t="str">
        <f t="shared" si="296"/>
        <v/>
      </c>
      <c r="AF3197" s="16" t="str">
        <f t="shared" si="297"/>
        <v/>
      </c>
      <c r="AG3197" s="16" t="str">
        <f t="shared" si="298"/>
        <v/>
      </c>
      <c r="AH3197" s="16">
        <f t="shared" si="299"/>
        <v>0</v>
      </c>
      <c r="AI3197" s="17" t="str">
        <f>IF('Peer Comparison Tool'!$D$12="NR","",IF($C3197='Peer Comparison Tool'!$D$9,COUNT('CECL &lt;50B Database'!$AI$1:AI3196)+1,""))</f>
        <v/>
      </c>
    </row>
    <row r="3198" spans="29:35" x14ac:dyDescent="0.25">
      <c r="AC3198" s="16" t="str">
        <f t="shared" si="294"/>
        <v/>
      </c>
      <c r="AD3198" s="16" t="str">
        <f t="shared" si="295"/>
        <v/>
      </c>
      <c r="AE3198" s="16" t="str">
        <f t="shared" si="296"/>
        <v/>
      </c>
      <c r="AF3198" s="16" t="str">
        <f t="shared" si="297"/>
        <v/>
      </c>
      <c r="AG3198" s="16" t="str">
        <f t="shared" si="298"/>
        <v/>
      </c>
      <c r="AH3198" s="16">
        <f t="shared" si="299"/>
        <v>0</v>
      </c>
      <c r="AI3198" s="17" t="str">
        <f>IF('Peer Comparison Tool'!$D$12="NR","",IF($C3198='Peer Comparison Tool'!$D$9,COUNT('CECL &lt;50B Database'!$AI$1:AI3197)+1,""))</f>
        <v/>
      </c>
    </row>
    <row r="3199" spans="29:35" x14ac:dyDescent="0.25">
      <c r="AC3199" s="16" t="str">
        <f t="shared" si="294"/>
        <v/>
      </c>
      <c r="AD3199" s="16" t="str">
        <f t="shared" si="295"/>
        <v/>
      </c>
      <c r="AE3199" s="16" t="str">
        <f t="shared" si="296"/>
        <v/>
      </c>
      <c r="AF3199" s="16" t="str">
        <f t="shared" si="297"/>
        <v/>
      </c>
      <c r="AG3199" s="16" t="str">
        <f t="shared" si="298"/>
        <v/>
      </c>
      <c r="AH3199" s="16">
        <f t="shared" si="299"/>
        <v>0</v>
      </c>
      <c r="AI3199" s="17" t="str">
        <f>IF('Peer Comparison Tool'!$D$12="NR","",IF($C3199='Peer Comparison Tool'!$D$9,COUNT('CECL &lt;50B Database'!$AI$1:AI3198)+1,""))</f>
        <v/>
      </c>
    </row>
    <row r="3200" spans="29:35" x14ac:dyDescent="0.25">
      <c r="AC3200" s="16" t="str">
        <f t="shared" si="294"/>
        <v/>
      </c>
      <c r="AD3200" s="16" t="str">
        <f t="shared" si="295"/>
        <v/>
      </c>
      <c r="AE3200" s="16" t="str">
        <f t="shared" si="296"/>
        <v/>
      </c>
      <c r="AF3200" s="16" t="str">
        <f t="shared" si="297"/>
        <v/>
      </c>
      <c r="AG3200" s="16" t="str">
        <f t="shared" si="298"/>
        <v/>
      </c>
      <c r="AH3200" s="16">
        <f t="shared" si="299"/>
        <v>0</v>
      </c>
      <c r="AI3200" s="17" t="str">
        <f>IF('Peer Comparison Tool'!$D$12="NR","",IF($C3200='Peer Comparison Tool'!$D$9,COUNT('CECL &lt;50B Database'!$AI$1:AI3199)+1,""))</f>
        <v/>
      </c>
    </row>
    <row r="3201" spans="29:35" x14ac:dyDescent="0.25">
      <c r="AC3201" s="16" t="str">
        <f t="shared" si="294"/>
        <v/>
      </c>
      <c r="AD3201" s="16" t="str">
        <f t="shared" si="295"/>
        <v/>
      </c>
      <c r="AE3201" s="16" t="str">
        <f t="shared" si="296"/>
        <v/>
      </c>
      <c r="AF3201" s="16" t="str">
        <f t="shared" si="297"/>
        <v/>
      </c>
      <c r="AG3201" s="16" t="str">
        <f t="shared" si="298"/>
        <v/>
      </c>
      <c r="AH3201" s="16">
        <f t="shared" si="299"/>
        <v>0</v>
      </c>
      <c r="AI3201" s="17" t="str">
        <f>IF('Peer Comparison Tool'!$D$12="NR","",IF($C3201='Peer Comparison Tool'!$D$9,COUNT('CECL &lt;50B Database'!$AI$1:AI3200)+1,""))</f>
        <v/>
      </c>
    </row>
    <row r="3202" spans="29:35" x14ac:dyDescent="0.25">
      <c r="AC3202" s="16" t="str">
        <f t="shared" si="294"/>
        <v/>
      </c>
      <c r="AD3202" s="16" t="str">
        <f t="shared" si="295"/>
        <v/>
      </c>
      <c r="AE3202" s="16" t="str">
        <f t="shared" si="296"/>
        <v/>
      </c>
      <c r="AF3202" s="16" t="str">
        <f t="shared" si="297"/>
        <v/>
      </c>
      <c r="AG3202" s="16" t="str">
        <f t="shared" si="298"/>
        <v/>
      </c>
      <c r="AH3202" s="16">
        <f t="shared" si="299"/>
        <v>0</v>
      </c>
      <c r="AI3202" s="17" t="str">
        <f>IF('Peer Comparison Tool'!$D$12="NR","",IF($C3202='Peer Comparison Tool'!$D$9,COUNT('CECL &lt;50B Database'!$AI$1:AI3201)+1,""))</f>
        <v/>
      </c>
    </row>
    <row r="3203" spans="29:35" x14ac:dyDescent="0.25">
      <c r="AC3203" s="16" t="str">
        <f t="shared" ref="AC3203:AC3266" si="300">IF(AND($G3203&gt;=10000000,$G3203&lt;50000000),$K3203,"")</f>
        <v/>
      </c>
      <c r="AD3203" s="16" t="str">
        <f t="shared" ref="AD3203:AD3266" si="301">IF(AND($G3203&gt;=5000000,$G3203&lt;9999999),$K3203,"")</f>
        <v/>
      </c>
      <c r="AE3203" s="16" t="str">
        <f t="shared" ref="AE3203:AE3266" si="302">IF(AND($G3203&gt;=1000000,$G3203&lt;4999999),$K3203,"")</f>
        <v/>
      </c>
      <c r="AF3203" s="16" t="str">
        <f t="shared" ref="AF3203:AF3266" si="303">IF(AND($G3203&gt;=500000,$G3203&lt;999999),$K3203,"")</f>
        <v/>
      </c>
      <c r="AG3203" s="16" t="str">
        <f t="shared" ref="AG3203:AG3266" si="304">IF(AND($G3203&gt;=100000,$G3203&lt;499999),$K3203,"")</f>
        <v/>
      </c>
      <c r="AH3203" s="16">
        <f t="shared" ref="AH3203:AH3266" si="305">IF(AND($G3203&gt;=0,$G3203&lt;99999),$K3203,"")</f>
        <v>0</v>
      </c>
      <c r="AI3203" s="17" t="str">
        <f>IF('Peer Comparison Tool'!$D$12="NR","",IF($C3203='Peer Comparison Tool'!$D$9,COUNT('CECL &lt;50B Database'!$AI$1:AI3202)+1,""))</f>
        <v/>
      </c>
    </row>
    <row r="3204" spans="29:35" x14ac:dyDescent="0.25">
      <c r="AC3204" s="16" t="str">
        <f t="shared" si="300"/>
        <v/>
      </c>
      <c r="AD3204" s="16" t="str">
        <f t="shared" si="301"/>
        <v/>
      </c>
      <c r="AE3204" s="16" t="str">
        <f t="shared" si="302"/>
        <v/>
      </c>
      <c r="AF3204" s="16" t="str">
        <f t="shared" si="303"/>
        <v/>
      </c>
      <c r="AG3204" s="16" t="str">
        <f t="shared" si="304"/>
        <v/>
      </c>
      <c r="AH3204" s="16">
        <f t="shared" si="305"/>
        <v>0</v>
      </c>
      <c r="AI3204" s="17" t="str">
        <f>IF('Peer Comparison Tool'!$D$12="NR","",IF($C3204='Peer Comparison Tool'!$D$9,COUNT('CECL &lt;50B Database'!$AI$1:AI3203)+1,""))</f>
        <v/>
      </c>
    </row>
    <row r="3205" spans="29:35" x14ac:dyDescent="0.25">
      <c r="AC3205" s="16" t="str">
        <f t="shared" si="300"/>
        <v/>
      </c>
      <c r="AD3205" s="16" t="str">
        <f t="shared" si="301"/>
        <v/>
      </c>
      <c r="AE3205" s="16" t="str">
        <f t="shared" si="302"/>
        <v/>
      </c>
      <c r="AF3205" s="16" t="str">
        <f t="shared" si="303"/>
        <v/>
      </c>
      <c r="AG3205" s="16" t="str">
        <f t="shared" si="304"/>
        <v/>
      </c>
      <c r="AH3205" s="16">
        <f t="shared" si="305"/>
        <v>0</v>
      </c>
      <c r="AI3205" s="17" t="str">
        <f>IF('Peer Comparison Tool'!$D$12="NR","",IF($C3205='Peer Comparison Tool'!$D$9,COUNT('CECL &lt;50B Database'!$AI$1:AI3204)+1,""))</f>
        <v/>
      </c>
    </row>
    <row r="3206" spans="29:35" x14ac:dyDescent="0.25">
      <c r="AC3206" s="16" t="str">
        <f t="shared" si="300"/>
        <v/>
      </c>
      <c r="AD3206" s="16" t="str">
        <f t="shared" si="301"/>
        <v/>
      </c>
      <c r="AE3206" s="16" t="str">
        <f t="shared" si="302"/>
        <v/>
      </c>
      <c r="AF3206" s="16" t="str">
        <f t="shared" si="303"/>
        <v/>
      </c>
      <c r="AG3206" s="16" t="str">
        <f t="shared" si="304"/>
        <v/>
      </c>
      <c r="AH3206" s="16">
        <f t="shared" si="305"/>
        <v>0</v>
      </c>
      <c r="AI3206" s="17" t="str">
        <f>IF('Peer Comparison Tool'!$D$12="NR","",IF($C3206='Peer Comparison Tool'!$D$9,COUNT('CECL &lt;50B Database'!$AI$1:AI3205)+1,""))</f>
        <v/>
      </c>
    </row>
    <row r="3207" spans="29:35" x14ac:dyDescent="0.25">
      <c r="AC3207" s="16" t="str">
        <f t="shared" si="300"/>
        <v/>
      </c>
      <c r="AD3207" s="16" t="str">
        <f t="shared" si="301"/>
        <v/>
      </c>
      <c r="AE3207" s="16" t="str">
        <f t="shared" si="302"/>
        <v/>
      </c>
      <c r="AF3207" s="16" t="str">
        <f t="shared" si="303"/>
        <v/>
      </c>
      <c r="AG3207" s="16" t="str">
        <f t="shared" si="304"/>
        <v/>
      </c>
      <c r="AH3207" s="16">
        <f t="shared" si="305"/>
        <v>0</v>
      </c>
      <c r="AI3207" s="17" t="str">
        <f>IF('Peer Comparison Tool'!$D$12="NR","",IF($C3207='Peer Comparison Tool'!$D$9,COUNT('CECL &lt;50B Database'!$AI$1:AI3206)+1,""))</f>
        <v/>
      </c>
    </row>
    <row r="3208" spans="29:35" x14ac:dyDescent="0.25">
      <c r="AC3208" s="16" t="str">
        <f t="shared" si="300"/>
        <v/>
      </c>
      <c r="AD3208" s="16" t="str">
        <f t="shared" si="301"/>
        <v/>
      </c>
      <c r="AE3208" s="16" t="str">
        <f t="shared" si="302"/>
        <v/>
      </c>
      <c r="AF3208" s="16" t="str">
        <f t="shared" si="303"/>
        <v/>
      </c>
      <c r="AG3208" s="16" t="str">
        <f t="shared" si="304"/>
        <v/>
      </c>
      <c r="AH3208" s="16">
        <f t="shared" si="305"/>
        <v>0</v>
      </c>
      <c r="AI3208" s="17" t="str">
        <f>IF('Peer Comparison Tool'!$D$12="NR","",IF($C3208='Peer Comparison Tool'!$D$9,COUNT('CECL &lt;50B Database'!$AI$1:AI3207)+1,""))</f>
        <v/>
      </c>
    </row>
    <row r="3209" spans="29:35" x14ac:dyDescent="0.25">
      <c r="AC3209" s="16" t="str">
        <f t="shared" si="300"/>
        <v/>
      </c>
      <c r="AD3209" s="16" t="str">
        <f t="shared" si="301"/>
        <v/>
      </c>
      <c r="AE3209" s="16" t="str">
        <f t="shared" si="302"/>
        <v/>
      </c>
      <c r="AF3209" s="16" t="str">
        <f t="shared" si="303"/>
        <v/>
      </c>
      <c r="AG3209" s="16" t="str">
        <f t="shared" si="304"/>
        <v/>
      </c>
      <c r="AH3209" s="16">
        <f t="shared" si="305"/>
        <v>0</v>
      </c>
      <c r="AI3209" s="17" t="str">
        <f>IF('Peer Comparison Tool'!$D$12="NR","",IF($C3209='Peer Comparison Tool'!$D$9,COUNT('CECL &lt;50B Database'!$AI$1:AI3208)+1,""))</f>
        <v/>
      </c>
    </row>
    <row r="3210" spans="29:35" x14ac:dyDescent="0.25">
      <c r="AC3210" s="16" t="str">
        <f t="shared" si="300"/>
        <v/>
      </c>
      <c r="AD3210" s="16" t="str">
        <f t="shared" si="301"/>
        <v/>
      </c>
      <c r="AE3210" s="16" t="str">
        <f t="shared" si="302"/>
        <v/>
      </c>
      <c r="AF3210" s="16" t="str">
        <f t="shared" si="303"/>
        <v/>
      </c>
      <c r="AG3210" s="16" t="str">
        <f t="shared" si="304"/>
        <v/>
      </c>
      <c r="AH3210" s="16">
        <f t="shared" si="305"/>
        <v>0</v>
      </c>
      <c r="AI3210" s="17" t="str">
        <f>IF('Peer Comparison Tool'!$D$12="NR","",IF($C3210='Peer Comparison Tool'!$D$9,COUNT('CECL &lt;50B Database'!$AI$1:AI3209)+1,""))</f>
        <v/>
      </c>
    </row>
    <row r="3211" spans="29:35" x14ac:dyDescent="0.25">
      <c r="AC3211" s="16" t="str">
        <f t="shared" si="300"/>
        <v/>
      </c>
      <c r="AD3211" s="16" t="str">
        <f t="shared" si="301"/>
        <v/>
      </c>
      <c r="AE3211" s="16" t="str">
        <f t="shared" si="302"/>
        <v/>
      </c>
      <c r="AF3211" s="16" t="str">
        <f t="shared" si="303"/>
        <v/>
      </c>
      <c r="AG3211" s="16" t="str">
        <f t="shared" si="304"/>
        <v/>
      </c>
      <c r="AH3211" s="16">
        <f t="shared" si="305"/>
        <v>0</v>
      </c>
      <c r="AI3211" s="17" t="str">
        <f>IF('Peer Comparison Tool'!$D$12="NR","",IF($C3211='Peer Comparison Tool'!$D$9,COUNT('CECL &lt;50B Database'!$AI$1:AI3210)+1,""))</f>
        <v/>
      </c>
    </row>
    <row r="3212" spans="29:35" x14ac:dyDescent="0.25">
      <c r="AC3212" s="16" t="str">
        <f t="shared" si="300"/>
        <v/>
      </c>
      <c r="AD3212" s="16" t="str">
        <f t="shared" si="301"/>
        <v/>
      </c>
      <c r="AE3212" s="16" t="str">
        <f t="shared" si="302"/>
        <v/>
      </c>
      <c r="AF3212" s="16" t="str">
        <f t="shared" si="303"/>
        <v/>
      </c>
      <c r="AG3212" s="16" t="str">
        <f t="shared" si="304"/>
        <v/>
      </c>
      <c r="AH3212" s="16">
        <f t="shared" si="305"/>
        <v>0</v>
      </c>
      <c r="AI3212" s="17" t="str">
        <f>IF('Peer Comparison Tool'!$D$12="NR","",IF($C3212='Peer Comparison Tool'!$D$9,COUNT('CECL &lt;50B Database'!$AI$1:AI3211)+1,""))</f>
        <v/>
      </c>
    </row>
    <row r="3213" spans="29:35" x14ac:dyDescent="0.25">
      <c r="AC3213" s="16" t="str">
        <f t="shared" si="300"/>
        <v/>
      </c>
      <c r="AD3213" s="16" t="str">
        <f t="shared" si="301"/>
        <v/>
      </c>
      <c r="AE3213" s="16" t="str">
        <f t="shared" si="302"/>
        <v/>
      </c>
      <c r="AF3213" s="16" t="str">
        <f t="shared" si="303"/>
        <v/>
      </c>
      <c r="AG3213" s="16" t="str">
        <f t="shared" si="304"/>
        <v/>
      </c>
      <c r="AH3213" s="16">
        <f t="shared" si="305"/>
        <v>0</v>
      </c>
      <c r="AI3213" s="17" t="str">
        <f>IF('Peer Comparison Tool'!$D$12="NR","",IF($C3213='Peer Comparison Tool'!$D$9,COUNT('CECL &lt;50B Database'!$AI$1:AI3212)+1,""))</f>
        <v/>
      </c>
    </row>
    <row r="3214" spans="29:35" x14ac:dyDescent="0.25">
      <c r="AC3214" s="16" t="str">
        <f t="shared" si="300"/>
        <v/>
      </c>
      <c r="AD3214" s="16" t="str">
        <f t="shared" si="301"/>
        <v/>
      </c>
      <c r="AE3214" s="16" t="str">
        <f t="shared" si="302"/>
        <v/>
      </c>
      <c r="AF3214" s="16" t="str">
        <f t="shared" si="303"/>
        <v/>
      </c>
      <c r="AG3214" s="16" t="str">
        <f t="shared" si="304"/>
        <v/>
      </c>
      <c r="AH3214" s="16">
        <f t="shared" si="305"/>
        <v>0</v>
      </c>
      <c r="AI3214" s="17" t="str">
        <f>IF('Peer Comparison Tool'!$D$12="NR","",IF($C3214='Peer Comparison Tool'!$D$9,COUNT('CECL &lt;50B Database'!$AI$1:AI3213)+1,""))</f>
        <v/>
      </c>
    </row>
    <row r="3215" spans="29:35" x14ac:dyDescent="0.25">
      <c r="AC3215" s="16" t="str">
        <f t="shared" si="300"/>
        <v/>
      </c>
      <c r="AD3215" s="16" t="str">
        <f t="shared" si="301"/>
        <v/>
      </c>
      <c r="AE3215" s="16" t="str">
        <f t="shared" si="302"/>
        <v/>
      </c>
      <c r="AF3215" s="16" t="str">
        <f t="shared" si="303"/>
        <v/>
      </c>
      <c r="AG3215" s="16" t="str">
        <f t="shared" si="304"/>
        <v/>
      </c>
      <c r="AH3215" s="16">
        <f t="shared" si="305"/>
        <v>0</v>
      </c>
      <c r="AI3215" s="17" t="str">
        <f>IF('Peer Comparison Tool'!$D$12="NR","",IF($C3215='Peer Comparison Tool'!$D$9,COUNT('CECL &lt;50B Database'!$AI$1:AI3214)+1,""))</f>
        <v/>
      </c>
    </row>
    <row r="3216" spans="29:35" x14ac:dyDescent="0.25">
      <c r="AC3216" s="16" t="str">
        <f t="shared" si="300"/>
        <v/>
      </c>
      <c r="AD3216" s="16" t="str">
        <f t="shared" si="301"/>
        <v/>
      </c>
      <c r="AE3216" s="16" t="str">
        <f t="shared" si="302"/>
        <v/>
      </c>
      <c r="AF3216" s="16" t="str">
        <f t="shared" si="303"/>
        <v/>
      </c>
      <c r="AG3216" s="16" t="str">
        <f t="shared" si="304"/>
        <v/>
      </c>
      <c r="AH3216" s="16">
        <f t="shared" si="305"/>
        <v>0</v>
      </c>
      <c r="AI3216" s="17" t="str">
        <f>IF('Peer Comparison Tool'!$D$12="NR","",IF($C3216='Peer Comparison Tool'!$D$9,COUNT('CECL &lt;50B Database'!$AI$1:AI3215)+1,""))</f>
        <v/>
      </c>
    </row>
    <row r="3217" spans="29:35" x14ac:dyDescent="0.25">
      <c r="AC3217" s="16" t="str">
        <f t="shared" si="300"/>
        <v/>
      </c>
      <c r="AD3217" s="16" t="str">
        <f t="shared" si="301"/>
        <v/>
      </c>
      <c r="AE3217" s="16" t="str">
        <f t="shared" si="302"/>
        <v/>
      </c>
      <c r="AF3217" s="16" t="str">
        <f t="shared" si="303"/>
        <v/>
      </c>
      <c r="AG3217" s="16" t="str">
        <f t="shared" si="304"/>
        <v/>
      </c>
      <c r="AH3217" s="16">
        <f t="shared" si="305"/>
        <v>0</v>
      </c>
      <c r="AI3217" s="17" t="str">
        <f>IF('Peer Comparison Tool'!$D$12="NR","",IF($C3217='Peer Comparison Tool'!$D$9,COUNT('CECL &lt;50B Database'!$AI$1:AI3216)+1,""))</f>
        <v/>
      </c>
    </row>
    <row r="3218" spans="29:35" x14ac:dyDescent="0.25">
      <c r="AC3218" s="16" t="str">
        <f t="shared" si="300"/>
        <v/>
      </c>
      <c r="AD3218" s="16" t="str">
        <f t="shared" si="301"/>
        <v/>
      </c>
      <c r="AE3218" s="16" t="str">
        <f t="shared" si="302"/>
        <v/>
      </c>
      <c r="AF3218" s="16" t="str">
        <f t="shared" si="303"/>
        <v/>
      </c>
      <c r="AG3218" s="16" t="str">
        <f t="shared" si="304"/>
        <v/>
      </c>
      <c r="AH3218" s="16">
        <f t="shared" si="305"/>
        <v>0</v>
      </c>
      <c r="AI3218" s="17" t="str">
        <f>IF('Peer Comparison Tool'!$D$12="NR","",IF($C3218='Peer Comparison Tool'!$D$9,COUNT('CECL &lt;50B Database'!$AI$1:AI3217)+1,""))</f>
        <v/>
      </c>
    </row>
    <row r="3219" spans="29:35" x14ac:dyDescent="0.25">
      <c r="AC3219" s="16" t="str">
        <f t="shared" si="300"/>
        <v/>
      </c>
      <c r="AD3219" s="16" t="str">
        <f t="shared" si="301"/>
        <v/>
      </c>
      <c r="AE3219" s="16" t="str">
        <f t="shared" si="302"/>
        <v/>
      </c>
      <c r="AF3219" s="16" t="str">
        <f t="shared" si="303"/>
        <v/>
      </c>
      <c r="AG3219" s="16" t="str">
        <f t="shared" si="304"/>
        <v/>
      </c>
      <c r="AH3219" s="16">
        <f t="shared" si="305"/>
        <v>0</v>
      </c>
      <c r="AI3219" s="17" t="str">
        <f>IF('Peer Comparison Tool'!$D$12="NR","",IF($C3219='Peer Comparison Tool'!$D$9,COUNT('CECL &lt;50B Database'!$AI$1:AI3218)+1,""))</f>
        <v/>
      </c>
    </row>
    <row r="3220" spans="29:35" x14ac:dyDescent="0.25">
      <c r="AC3220" s="16" t="str">
        <f t="shared" si="300"/>
        <v/>
      </c>
      <c r="AD3220" s="16" t="str">
        <f t="shared" si="301"/>
        <v/>
      </c>
      <c r="AE3220" s="16" t="str">
        <f t="shared" si="302"/>
        <v/>
      </c>
      <c r="AF3220" s="16" t="str">
        <f t="shared" si="303"/>
        <v/>
      </c>
      <c r="AG3220" s="16" t="str">
        <f t="shared" si="304"/>
        <v/>
      </c>
      <c r="AH3220" s="16">
        <f t="shared" si="305"/>
        <v>0</v>
      </c>
      <c r="AI3220" s="17" t="str">
        <f>IF('Peer Comparison Tool'!$D$12="NR","",IF($C3220='Peer Comparison Tool'!$D$9,COUNT('CECL &lt;50B Database'!$AI$1:AI3219)+1,""))</f>
        <v/>
      </c>
    </row>
    <row r="3221" spans="29:35" x14ac:dyDescent="0.25">
      <c r="AC3221" s="16" t="str">
        <f t="shared" si="300"/>
        <v/>
      </c>
      <c r="AD3221" s="16" t="str">
        <f t="shared" si="301"/>
        <v/>
      </c>
      <c r="AE3221" s="16" t="str">
        <f t="shared" si="302"/>
        <v/>
      </c>
      <c r="AF3221" s="16" t="str">
        <f t="shared" si="303"/>
        <v/>
      </c>
      <c r="AG3221" s="16" t="str">
        <f t="shared" si="304"/>
        <v/>
      </c>
      <c r="AH3221" s="16">
        <f t="shared" si="305"/>
        <v>0</v>
      </c>
      <c r="AI3221" s="17" t="str">
        <f>IF('Peer Comparison Tool'!$D$12="NR","",IF($C3221='Peer Comparison Tool'!$D$9,COUNT('CECL &lt;50B Database'!$AI$1:AI3220)+1,""))</f>
        <v/>
      </c>
    </row>
    <row r="3222" spans="29:35" x14ac:dyDescent="0.25">
      <c r="AC3222" s="16" t="str">
        <f t="shared" si="300"/>
        <v/>
      </c>
      <c r="AD3222" s="16" t="str">
        <f t="shared" si="301"/>
        <v/>
      </c>
      <c r="AE3222" s="16" t="str">
        <f t="shared" si="302"/>
        <v/>
      </c>
      <c r="AF3222" s="16" t="str">
        <f t="shared" si="303"/>
        <v/>
      </c>
      <c r="AG3222" s="16" t="str">
        <f t="shared" si="304"/>
        <v/>
      </c>
      <c r="AH3222" s="16">
        <f t="shared" si="305"/>
        <v>0</v>
      </c>
      <c r="AI3222" s="17" t="str">
        <f>IF('Peer Comparison Tool'!$D$12="NR","",IF($C3222='Peer Comparison Tool'!$D$9,COUNT('CECL &lt;50B Database'!$AI$1:AI3221)+1,""))</f>
        <v/>
      </c>
    </row>
    <row r="3223" spans="29:35" x14ac:dyDescent="0.25">
      <c r="AC3223" s="16" t="str">
        <f t="shared" si="300"/>
        <v/>
      </c>
      <c r="AD3223" s="16" t="str">
        <f t="shared" si="301"/>
        <v/>
      </c>
      <c r="AE3223" s="16" t="str">
        <f t="shared" si="302"/>
        <v/>
      </c>
      <c r="AF3223" s="16" t="str">
        <f t="shared" si="303"/>
        <v/>
      </c>
      <c r="AG3223" s="16" t="str">
        <f t="shared" si="304"/>
        <v/>
      </c>
      <c r="AH3223" s="16">
        <f t="shared" si="305"/>
        <v>0</v>
      </c>
      <c r="AI3223" s="17" t="str">
        <f>IF('Peer Comparison Tool'!$D$12="NR","",IF($C3223='Peer Comparison Tool'!$D$9,COUNT('CECL &lt;50B Database'!$AI$1:AI3222)+1,""))</f>
        <v/>
      </c>
    </row>
    <row r="3224" spans="29:35" x14ac:dyDescent="0.25">
      <c r="AC3224" s="16" t="str">
        <f t="shared" si="300"/>
        <v/>
      </c>
      <c r="AD3224" s="16" t="str">
        <f t="shared" si="301"/>
        <v/>
      </c>
      <c r="AE3224" s="16" t="str">
        <f t="shared" si="302"/>
        <v/>
      </c>
      <c r="AF3224" s="16" t="str">
        <f t="shared" si="303"/>
        <v/>
      </c>
      <c r="AG3224" s="16" t="str">
        <f t="shared" si="304"/>
        <v/>
      </c>
      <c r="AH3224" s="16">
        <f t="shared" si="305"/>
        <v>0</v>
      </c>
      <c r="AI3224" s="17" t="str">
        <f>IF('Peer Comparison Tool'!$D$12="NR","",IF($C3224='Peer Comparison Tool'!$D$9,COUNT('CECL &lt;50B Database'!$AI$1:AI3223)+1,""))</f>
        <v/>
      </c>
    </row>
    <row r="3225" spans="29:35" x14ac:dyDescent="0.25">
      <c r="AC3225" s="16" t="str">
        <f t="shared" si="300"/>
        <v/>
      </c>
      <c r="AD3225" s="16" t="str">
        <f t="shared" si="301"/>
        <v/>
      </c>
      <c r="AE3225" s="16" t="str">
        <f t="shared" si="302"/>
        <v/>
      </c>
      <c r="AF3225" s="16" t="str">
        <f t="shared" si="303"/>
        <v/>
      </c>
      <c r="AG3225" s="16" t="str">
        <f t="shared" si="304"/>
        <v/>
      </c>
      <c r="AH3225" s="16">
        <f t="shared" si="305"/>
        <v>0</v>
      </c>
      <c r="AI3225" s="17" t="str">
        <f>IF('Peer Comparison Tool'!$D$12="NR","",IF($C3225='Peer Comparison Tool'!$D$9,COUNT('CECL &lt;50B Database'!$AI$1:AI3224)+1,""))</f>
        <v/>
      </c>
    </row>
    <row r="3226" spans="29:35" x14ac:dyDescent="0.25">
      <c r="AC3226" s="16" t="str">
        <f t="shared" si="300"/>
        <v/>
      </c>
      <c r="AD3226" s="16" t="str">
        <f t="shared" si="301"/>
        <v/>
      </c>
      <c r="AE3226" s="16" t="str">
        <f t="shared" si="302"/>
        <v/>
      </c>
      <c r="AF3226" s="16" t="str">
        <f t="shared" si="303"/>
        <v/>
      </c>
      <c r="AG3226" s="16" t="str">
        <f t="shared" si="304"/>
        <v/>
      </c>
      <c r="AH3226" s="16">
        <f t="shared" si="305"/>
        <v>0</v>
      </c>
      <c r="AI3226" s="17" t="str">
        <f>IF('Peer Comparison Tool'!$D$12="NR","",IF($C3226='Peer Comparison Tool'!$D$9,COUNT('CECL &lt;50B Database'!$AI$1:AI3225)+1,""))</f>
        <v/>
      </c>
    </row>
    <row r="3227" spans="29:35" x14ac:dyDescent="0.25">
      <c r="AC3227" s="16" t="str">
        <f t="shared" si="300"/>
        <v/>
      </c>
      <c r="AD3227" s="16" t="str">
        <f t="shared" si="301"/>
        <v/>
      </c>
      <c r="AE3227" s="16" t="str">
        <f t="shared" si="302"/>
        <v/>
      </c>
      <c r="AF3227" s="16" t="str">
        <f t="shared" si="303"/>
        <v/>
      </c>
      <c r="AG3227" s="16" t="str">
        <f t="shared" si="304"/>
        <v/>
      </c>
      <c r="AH3227" s="16">
        <f t="shared" si="305"/>
        <v>0</v>
      </c>
      <c r="AI3227" s="17" t="str">
        <f>IF('Peer Comparison Tool'!$D$12="NR","",IF($C3227='Peer Comparison Tool'!$D$9,COUNT('CECL &lt;50B Database'!$AI$1:AI3226)+1,""))</f>
        <v/>
      </c>
    </row>
    <row r="3228" spans="29:35" x14ac:dyDescent="0.25">
      <c r="AC3228" s="16" t="str">
        <f t="shared" si="300"/>
        <v/>
      </c>
      <c r="AD3228" s="16" t="str">
        <f t="shared" si="301"/>
        <v/>
      </c>
      <c r="AE3228" s="16" t="str">
        <f t="shared" si="302"/>
        <v/>
      </c>
      <c r="AF3228" s="16" t="str">
        <f t="shared" si="303"/>
        <v/>
      </c>
      <c r="AG3228" s="16" t="str">
        <f t="shared" si="304"/>
        <v/>
      </c>
      <c r="AH3228" s="16">
        <f t="shared" si="305"/>
        <v>0</v>
      </c>
      <c r="AI3228" s="17" t="str">
        <f>IF('Peer Comparison Tool'!$D$12="NR","",IF($C3228='Peer Comparison Tool'!$D$9,COUNT('CECL &lt;50B Database'!$AI$1:AI3227)+1,""))</f>
        <v/>
      </c>
    </row>
    <row r="3229" spans="29:35" x14ac:dyDescent="0.25">
      <c r="AC3229" s="16" t="str">
        <f t="shared" si="300"/>
        <v/>
      </c>
      <c r="AD3229" s="16" t="str">
        <f t="shared" si="301"/>
        <v/>
      </c>
      <c r="AE3229" s="16" t="str">
        <f t="shared" si="302"/>
        <v/>
      </c>
      <c r="AF3229" s="16" t="str">
        <f t="shared" si="303"/>
        <v/>
      </c>
      <c r="AG3229" s="16" t="str">
        <f t="shared" si="304"/>
        <v/>
      </c>
      <c r="AH3229" s="16">
        <f t="shared" si="305"/>
        <v>0</v>
      </c>
      <c r="AI3229" s="17" t="str">
        <f>IF('Peer Comparison Tool'!$D$12="NR","",IF($C3229='Peer Comparison Tool'!$D$9,COUNT('CECL &lt;50B Database'!$AI$1:AI3228)+1,""))</f>
        <v/>
      </c>
    </row>
    <row r="3230" spans="29:35" x14ac:dyDescent="0.25">
      <c r="AC3230" s="16" t="str">
        <f t="shared" si="300"/>
        <v/>
      </c>
      <c r="AD3230" s="16" t="str">
        <f t="shared" si="301"/>
        <v/>
      </c>
      <c r="AE3230" s="16" t="str">
        <f t="shared" si="302"/>
        <v/>
      </c>
      <c r="AF3230" s="16" t="str">
        <f t="shared" si="303"/>
        <v/>
      </c>
      <c r="AG3230" s="16" t="str">
        <f t="shared" si="304"/>
        <v/>
      </c>
      <c r="AH3230" s="16">
        <f t="shared" si="305"/>
        <v>0</v>
      </c>
      <c r="AI3230" s="17" t="str">
        <f>IF('Peer Comparison Tool'!$D$12="NR","",IF($C3230='Peer Comparison Tool'!$D$9,COUNT('CECL &lt;50B Database'!$AI$1:AI3229)+1,""))</f>
        <v/>
      </c>
    </row>
    <row r="3231" spans="29:35" x14ac:dyDescent="0.25">
      <c r="AC3231" s="16" t="str">
        <f t="shared" si="300"/>
        <v/>
      </c>
      <c r="AD3231" s="16" t="str">
        <f t="shared" si="301"/>
        <v/>
      </c>
      <c r="AE3231" s="16" t="str">
        <f t="shared" si="302"/>
        <v/>
      </c>
      <c r="AF3231" s="16" t="str">
        <f t="shared" si="303"/>
        <v/>
      </c>
      <c r="AG3231" s="16" t="str">
        <f t="shared" si="304"/>
        <v/>
      </c>
      <c r="AH3231" s="16">
        <f t="shared" si="305"/>
        <v>0</v>
      </c>
      <c r="AI3231" s="17" t="str">
        <f>IF('Peer Comparison Tool'!$D$12="NR","",IF($C3231='Peer Comparison Tool'!$D$9,COUNT('CECL &lt;50B Database'!$AI$1:AI3230)+1,""))</f>
        <v/>
      </c>
    </row>
    <row r="3232" spans="29:35" x14ac:dyDescent="0.25">
      <c r="AC3232" s="16" t="str">
        <f t="shared" si="300"/>
        <v/>
      </c>
      <c r="AD3232" s="16" t="str">
        <f t="shared" si="301"/>
        <v/>
      </c>
      <c r="AE3232" s="16" t="str">
        <f t="shared" si="302"/>
        <v/>
      </c>
      <c r="AF3232" s="16" t="str">
        <f t="shared" si="303"/>
        <v/>
      </c>
      <c r="AG3232" s="16" t="str">
        <f t="shared" si="304"/>
        <v/>
      </c>
      <c r="AH3232" s="16">
        <f t="shared" si="305"/>
        <v>0</v>
      </c>
      <c r="AI3232" s="17" t="str">
        <f>IF('Peer Comparison Tool'!$D$12="NR","",IF($C3232='Peer Comparison Tool'!$D$9,COUNT('CECL &lt;50B Database'!$AI$1:AI3231)+1,""))</f>
        <v/>
      </c>
    </row>
    <row r="3233" spans="29:35" x14ac:dyDescent="0.25">
      <c r="AC3233" s="16" t="str">
        <f t="shared" si="300"/>
        <v/>
      </c>
      <c r="AD3233" s="16" t="str">
        <f t="shared" si="301"/>
        <v/>
      </c>
      <c r="AE3233" s="16" t="str">
        <f t="shared" si="302"/>
        <v/>
      </c>
      <c r="AF3233" s="16" t="str">
        <f t="shared" si="303"/>
        <v/>
      </c>
      <c r="AG3233" s="16" t="str">
        <f t="shared" si="304"/>
        <v/>
      </c>
      <c r="AH3233" s="16">
        <f t="shared" si="305"/>
        <v>0</v>
      </c>
      <c r="AI3233" s="17" t="str">
        <f>IF('Peer Comparison Tool'!$D$12="NR","",IF($C3233='Peer Comparison Tool'!$D$9,COUNT('CECL &lt;50B Database'!$AI$1:AI3232)+1,""))</f>
        <v/>
      </c>
    </row>
    <row r="3234" spans="29:35" x14ac:dyDescent="0.25">
      <c r="AC3234" s="16" t="str">
        <f t="shared" si="300"/>
        <v/>
      </c>
      <c r="AD3234" s="16" t="str">
        <f t="shared" si="301"/>
        <v/>
      </c>
      <c r="AE3234" s="16" t="str">
        <f t="shared" si="302"/>
        <v/>
      </c>
      <c r="AF3234" s="16" t="str">
        <f t="shared" si="303"/>
        <v/>
      </c>
      <c r="AG3234" s="16" t="str">
        <f t="shared" si="304"/>
        <v/>
      </c>
      <c r="AH3234" s="16">
        <f t="shared" si="305"/>
        <v>0</v>
      </c>
      <c r="AI3234" s="17" t="str">
        <f>IF('Peer Comparison Tool'!$D$12="NR","",IF($C3234='Peer Comparison Tool'!$D$9,COUNT('CECL &lt;50B Database'!$AI$1:AI3233)+1,""))</f>
        <v/>
      </c>
    </row>
    <row r="3235" spans="29:35" x14ac:dyDescent="0.25">
      <c r="AC3235" s="16" t="str">
        <f t="shared" si="300"/>
        <v/>
      </c>
      <c r="AD3235" s="16" t="str">
        <f t="shared" si="301"/>
        <v/>
      </c>
      <c r="AE3235" s="16" t="str">
        <f t="shared" si="302"/>
        <v/>
      </c>
      <c r="AF3235" s="16" t="str">
        <f t="shared" si="303"/>
        <v/>
      </c>
      <c r="AG3235" s="16" t="str">
        <f t="shared" si="304"/>
        <v/>
      </c>
      <c r="AH3235" s="16">
        <f t="shared" si="305"/>
        <v>0</v>
      </c>
      <c r="AI3235" s="17" t="str">
        <f>IF('Peer Comparison Tool'!$D$12="NR","",IF($C3235='Peer Comparison Tool'!$D$9,COUNT('CECL &lt;50B Database'!$AI$1:AI3234)+1,""))</f>
        <v/>
      </c>
    </row>
    <row r="3236" spans="29:35" x14ac:dyDescent="0.25">
      <c r="AC3236" s="16" t="str">
        <f t="shared" si="300"/>
        <v/>
      </c>
      <c r="AD3236" s="16" t="str">
        <f t="shared" si="301"/>
        <v/>
      </c>
      <c r="AE3236" s="16" t="str">
        <f t="shared" si="302"/>
        <v/>
      </c>
      <c r="AF3236" s="16" t="str">
        <f t="shared" si="303"/>
        <v/>
      </c>
      <c r="AG3236" s="16" t="str">
        <f t="shared" si="304"/>
        <v/>
      </c>
      <c r="AH3236" s="16">
        <f t="shared" si="305"/>
        <v>0</v>
      </c>
      <c r="AI3236" s="17" t="str">
        <f>IF('Peer Comparison Tool'!$D$12="NR","",IF($C3236='Peer Comparison Tool'!$D$9,COUNT('CECL &lt;50B Database'!$AI$1:AI3235)+1,""))</f>
        <v/>
      </c>
    </row>
    <row r="3237" spans="29:35" x14ac:dyDescent="0.25">
      <c r="AC3237" s="16" t="str">
        <f t="shared" si="300"/>
        <v/>
      </c>
      <c r="AD3237" s="16" t="str">
        <f t="shared" si="301"/>
        <v/>
      </c>
      <c r="AE3237" s="16" t="str">
        <f t="shared" si="302"/>
        <v/>
      </c>
      <c r="AF3237" s="16" t="str">
        <f t="shared" si="303"/>
        <v/>
      </c>
      <c r="AG3237" s="16" t="str">
        <f t="shared" si="304"/>
        <v/>
      </c>
      <c r="AH3237" s="16">
        <f t="shared" si="305"/>
        <v>0</v>
      </c>
      <c r="AI3237" s="17" t="str">
        <f>IF('Peer Comparison Tool'!$D$12="NR","",IF($C3237='Peer Comparison Tool'!$D$9,COUNT('CECL &lt;50B Database'!$AI$1:AI3236)+1,""))</f>
        <v/>
      </c>
    </row>
    <row r="3238" spans="29:35" x14ac:dyDescent="0.25">
      <c r="AC3238" s="16" t="str">
        <f t="shared" si="300"/>
        <v/>
      </c>
      <c r="AD3238" s="16" t="str">
        <f t="shared" si="301"/>
        <v/>
      </c>
      <c r="AE3238" s="16" t="str">
        <f t="shared" si="302"/>
        <v/>
      </c>
      <c r="AF3238" s="16" t="str">
        <f t="shared" si="303"/>
        <v/>
      </c>
      <c r="AG3238" s="16" t="str">
        <f t="shared" si="304"/>
        <v/>
      </c>
      <c r="AH3238" s="16">
        <f t="shared" si="305"/>
        <v>0</v>
      </c>
      <c r="AI3238" s="17" t="str">
        <f>IF('Peer Comparison Tool'!$D$12="NR","",IF($C3238='Peer Comparison Tool'!$D$9,COUNT('CECL &lt;50B Database'!$AI$1:AI3237)+1,""))</f>
        <v/>
      </c>
    </row>
    <row r="3239" spans="29:35" x14ac:dyDescent="0.25">
      <c r="AC3239" s="16" t="str">
        <f t="shared" si="300"/>
        <v/>
      </c>
      <c r="AD3239" s="16" t="str">
        <f t="shared" si="301"/>
        <v/>
      </c>
      <c r="AE3239" s="16" t="str">
        <f t="shared" si="302"/>
        <v/>
      </c>
      <c r="AF3239" s="16" t="str">
        <f t="shared" si="303"/>
        <v/>
      </c>
      <c r="AG3239" s="16" t="str">
        <f t="shared" si="304"/>
        <v/>
      </c>
      <c r="AH3239" s="16">
        <f t="shared" si="305"/>
        <v>0</v>
      </c>
      <c r="AI3239" s="17" t="str">
        <f>IF('Peer Comparison Tool'!$D$12="NR","",IF($C3239='Peer Comparison Tool'!$D$9,COUNT('CECL &lt;50B Database'!$AI$1:AI3238)+1,""))</f>
        <v/>
      </c>
    </row>
    <row r="3240" spans="29:35" x14ac:dyDescent="0.25">
      <c r="AC3240" s="16" t="str">
        <f t="shared" si="300"/>
        <v/>
      </c>
      <c r="AD3240" s="16" t="str">
        <f t="shared" si="301"/>
        <v/>
      </c>
      <c r="AE3240" s="16" t="str">
        <f t="shared" si="302"/>
        <v/>
      </c>
      <c r="AF3240" s="16" t="str">
        <f t="shared" si="303"/>
        <v/>
      </c>
      <c r="AG3240" s="16" t="str">
        <f t="shared" si="304"/>
        <v/>
      </c>
      <c r="AH3240" s="16">
        <f t="shared" si="305"/>
        <v>0</v>
      </c>
      <c r="AI3240" s="17" t="str">
        <f>IF('Peer Comparison Tool'!$D$12="NR","",IF($C3240='Peer Comparison Tool'!$D$9,COUNT('CECL &lt;50B Database'!$AI$1:AI3239)+1,""))</f>
        <v/>
      </c>
    </row>
    <row r="3241" spans="29:35" x14ac:dyDescent="0.25">
      <c r="AC3241" s="16" t="str">
        <f t="shared" si="300"/>
        <v/>
      </c>
      <c r="AD3241" s="16" t="str">
        <f t="shared" si="301"/>
        <v/>
      </c>
      <c r="AE3241" s="16" t="str">
        <f t="shared" si="302"/>
        <v/>
      </c>
      <c r="AF3241" s="16" t="str">
        <f t="shared" si="303"/>
        <v/>
      </c>
      <c r="AG3241" s="16" t="str">
        <f t="shared" si="304"/>
        <v/>
      </c>
      <c r="AH3241" s="16">
        <f t="shared" si="305"/>
        <v>0</v>
      </c>
      <c r="AI3241" s="17" t="str">
        <f>IF('Peer Comparison Tool'!$D$12="NR","",IF($C3241='Peer Comparison Tool'!$D$9,COUNT('CECL &lt;50B Database'!$AI$1:AI3240)+1,""))</f>
        <v/>
      </c>
    </row>
    <row r="3242" spans="29:35" x14ac:dyDescent="0.25">
      <c r="AC3242" s="16" t="str">
        <f t="shared" si="300"/>
        <v/>
      </c>
      <c r="AD3242" s="16" t="str">
        <f t="shared" si="301"/>
        <v/>
      </c>
      <c r="AE3242" s="16" t="str">
        <f t="shared" si="302"/>
        <v/>
      </c>
      <c r="AF3242" s="16" t="str">
        <f t="shared" si="303"/>
        <v/>
      </c>
      <c r="AG3242" s="16" t="str">
        <f t="shared" si="304"/>
        <v/>
      </c>
      <c r="AH3242" s="16">
        <f t="shared" si="305"/>
        <v>0</v>
      </c>
      <c r="AI3242" s="17" t="str">
        <f>IF('Peer Comparison Tool'!$D$12="NR","",IF($C3242='Peer Comparison Tool'!$D$9,COUNT('CECL &lt;50B Database'!$AI$1:AI3241)+1,""))</f>
        <v/>
      </c>
    </row>
    <row r="3243" spans="29:35" x14ac:dyDescent="0.25">
      <c r="AC3243" s="16" t="str">
        <f t="shared" si="300"/>
        <v/>
      </c>
      <c r="AD3243" s="16" t="str">
        <f t="shared" si="301"/>
        <v/>
      </c>
      <c r="AE3243" s="16" t="str">
        <f t="shared" si="302"/>
        <v/>
      </c>
      <c r="AF3243" s="16" t="str">
        <f t="shared" si="303"/>
        <v/>
      </c>
      <c r="AG3243" s="16" t="str">
        <f t="shared" si="304"/>
        <v/>
      </c>
      <c r="AH3243" s="16">
        <f t="shared" si="305"/>
        <v>0</v>
      </c>
      <c r="AI3243" s="17" t="str">
        <f>IF('Peer Comparison Tool'!$D$12="NR","",IF($C3243='Peer Comparison Tool'!$D$9,COUNT('CECL &lt;50B Database'!$AI$1:AI3242)+1,""))</f>
        <v/>
      </c>
    </row>
    <row r="3244" spans="29:35" x14ac:dyDescent="0.25">
      <c r="AC3244" s="16" t="str">
        <f t="shared" si="300"/>
        <v/>
      </c>
      <c r="AD3244" s="16" t="str">
        <f t="shared" si="301"/>
        <v/>
      </c>
      <c r="AE3244" s="16" t="str">
        <f t="shared" si="302"/>
        <v/>
      </c>
      <c r="AF3244" s="16" t="str">
        <f t="shared" si="303"/>
        <v/>
      </c>
      <c r="AG3244" s="16" t="str">
        <f t="shared" si="304"/>
        <v/>
      </c>
      <c r="AH3244" s="16">
        <f t="shared" si="305"/>
        <v>0</v>
      </c>
      <c r="AI3244" s="17" t="str">
        <f>IF('Peer Comparison Tool'!$D$12="NR","",IF($C3244='Peer Comparison Tool'!$D$9,COUNT('CECL &lt;50B Database'!$AI$1:AI3243)+1,""))</f>
        <v/>
      </c>
    </row>
    <row r="3245" spans="29:35" x14ac:dyDescent="0.25">
      <c r="AC3245" s="16" t="str">
        <f t="shared" si="300"/>
        <v/>
      </c>
      <c r="AD3245" s="16" t="str">
        <f t="shared" si="301"/>
        <v/>
      </c>
      <c r="AE3245" s="16" t="str">
        <f t="shared" si="302"/>
        <v/>
      </c>
      <c r="AF3245" s="16" t="str">
        <f t="shared" si="303"/>
        <v/>
      </c>
      <c r="AG3245" s="16" t="str">
        <f t="shared" si="304"/>
        <v/>
      </c>
      <c r="AH3245" s="16">
        <f t="shared" si="305"/>
        <v>0</v>
      </c>
      <c r="AI3245" s="17" t="str">
        <f>IF('Peer Comparison Tool'!$D$12="NR","",IF($C3245='Peer Comparison Tool'!$D$9,COUNT('CECL &lt;50B Database'!$AI$1:AI3244)+1,""))</f>
        <v/>
      </c>
    </row>
    <row r="3246" spans="29:35" x14ac:dyDescent="0.25">
      <c r="AC3246" s="16" t="str">
        <f t="shared" si="300"/>
        <v/>
      </c>
      <c r="AD3246" s="16" t="str">
        <f t="shared" si="301"/>
        <v/>
      </c>
      <c r="AE3246" s="16" t="str">
        <f t="shared" si="302"/>
        <v/>
      </c>
      <c r="AF3246" s="16" t="str">
        <f t="shared" si="303"/>
        <v/>
      </c>
      <c r="AG3246" s="16" t="str">
        <f t="shared" si="304"/>
        <v/>
      </c>
      <c r="AH3246" s="16">
        <f t="shared" si="305"/>
        <v>0</v>
      </c>
      <c r="AI3246" s="17" t="str">
        <f>IF('Peer Comparison Tool'!$D$12="NR","",IF($C3246='Peer Comparison Tool'!$D$9,COUNT('CECL &lt;50B Database'!$AI$1:AI3245)+1,""))</f>
        <v/>
      </c>
    </row>
    <row r="3247" spans="29:35" x14ac:dyDescent="0.25">
      <c r="AC3247" s="16" t="str">
        <f t="shared" si="300"/>
        <v/>
      </c>
      <c r="AD3247" s="16" t="str">
        <f t="shared" si="301"/>
        <v/>
      </c>
      <c r="AE3247" s="16" t="str">
        <f t="shared" si="302"/>
        <v/>
      </c>
      <c r="AF3247" s="16" t="str">
        <f t="shared" si="303"/>
        <v/>
      </c>
      <c r="AG3247" s="16" t="str">
        <f t="shared" si="304"/>
        <v/>
      </c>
      <c r="AH3247" s="16">
        <f t="shared" si="305"/>
        <v>0</v>
      </c>
      <c r="AI3247" s="17" t="str">
        <f>IF('Peer Comparison Tool'!$D$12="NR","",IF($C3247='Peer Comparison Tool'!$D$9,COUNT('CECL &lt;50B Database'!$AI$1:AI3246)+1,""))</f>
        <v/>
      </c>
    </row>
    <row r="3248" spans="29:35" x14ac:dyDescent="0.25">
      <c r="AC3248" s="16" t="str">
        <f t="shared" si="300"/>
        <v/>
      </c>
      <c r="AD3248" s="16" t="str">
        <f t="shared" si="301"/>
        <v/>
      </c>
      <c r="AE3248" s="16" t="str">
        <f t="shared" si="302"/>
        <v/>
      </c>
      <c r="AF3248" s="16" t="str">
        <f t="shared" si="303"/>
        <v/>
      </c>
      <c r="AG3248" s="16" t="str">
        <f t="shared" si="304"/>
        <v/>
      </c>
      <c r="AH3248" s="16">
        <f t="shared" si="305"/>
        <v>0</v>
      </c>
      <c r="AI3248" s="17" t="str">
        <f>IF('Peer Comparison Tool'!$D$12="NR","",IF($C3248='Peer Comparison Tool'!$D$9,COUNT('CECL &lt;50B Database'!$AI$1:AI3247)+1,""))</f>
        <v/>
      </c>
    </row>
    <row r="3249" spans="29:35" x14ac:dyDescent="0.25">
      <c r="AC3249" s="16" t="str">
        <f t="shared" si="300"/>
        <v/>
      </c>
      <c r="AD3249" s="16" t="str">
        <f t="shared" si="301"/>
        <v/>
      </c>
      <c r="AE3249" s="16" t="str">
        <f t="shared" si="302"/>
        <v/>
      </c>
      <c r="AF3249" s="16" t="str">
        <f t="shared" si="303"/>
        <v/>
      </c>
      <c r="AG3249" s="16" t="str">
        <f t="shared" si="304"/>
        <v/>
      </c>
      <c r="AH3249" s="16">
        <f t="shared" si="305"/>
        <v>0</v>
      </c>
      <c r="AI3249" s="17" t="str">
        <f>IF('Peer Comparison Tool'!$D$12="NR","",IF($C3249='Peer Comparison Tool'!$D$9,COUNT('CECL &lt;50B Database'!$AI$1:AI3248)+1,""))</f>
        <v/>
      </c>
    </row>
    <row r="3250" spans="29:35" x14ac:dyDescent="0.25">
      <c r="AC3250" s="16" t="str">
        <f t="shared" si="300"/>
        <v/>
      </c>
      <c r="AD3250" s="16" t="str">
        <f t="shared" si="301"/>
        <v/>
      </c>
      <c r="AE3250" s="16" t="str">
        <f t="shared" si="302"/>
        <v/>
      </c>
      <c r="AF3250" s="16" t="str">
        <f t="shared" si="303"/>
        <v/>
      </c>
      <c r="AG3250" s="16" t="str">
        <f t="shared" si="304"/>
        <v/>
      </c>
      <c r="AH3250" s="16">
        <f t="shared" si="305"/>
        <v>0</v>
      </c>
      <c r="AI3250" s="17" t="str">
        <f>IF('Peer Comparison Tool'!$D$12="NR","",IF($C3250='Peer Comparison Tool'!$D$9,COUNT('CECL &lt;50B Database'!$AI$1:AI3249)+1,""))</f>
        <v/>
      </c>
    </row>
    <row r="3251" spans="29:35" x14ac:dyDescent="0.25">
      <c r="AC3251" s="16" t="str">
        <f t="shared" si="300"/>
        <v/>
      </c>
      <c r="AD3251" s="16" t="str">
        <f t="shared" si="301"/>
        <v/>
      </c>
      <c r="AE3251" s="16" t="str">
        <f t="shared" si="302"/>
        <v/>
      </c>
      <c r="AF3251" s="16" t="str">
        <f t="shared" si="303"/>
        <v/>
      </c>
      <c r="AG3251" s="16" t="str">
        <f t="shared" si="304"/>
        <v/>
      </c>
      <c r="AH3251" s="16">
        <f t="shared" si="305"/>
        <v>0</v>
      </c>
      <c r="AI3251" s="17" t="str">
        <f>IF('Peer Comparison Tool'!$D$12="NR","",IF($C3251='Peer Comparison Tool'!$D$9,COUNT('CECL &lt;50B Database'!$AI$1:AI3250)+1,""))</f>
        <v/>
      </c>
    </row>
    <row r="3252" spans="29:35" x14ac:dyDescent="0.25">
      <c r="AC3252" s="16" t="str">
        <f t="shared" si="300"/>
        <v/>
      </c>
      <c r="AD3252" s="16" t="str">
        <f t="shared" si="301"/>
        <v/>
      </c>
      <c r="AE3252" s="16" t="str">
        <f t="shared" si="302"/>
        <v/>
      </c>
      <c r="AF3252" s="16" t="str">
        <f t="shared" si="303"/>
        <v/>
      </c>
      <c r="AG3252" s="16" t="str">
        <f t="shared" si="304"/>
        <v/>
      </c>
      <c r="AH3252" s="16">
        <f t="shared" si="305"/>
        <v>0</v>
      </c>
      <c r="AI3252" s="17" t="str">
        <f>IF('Peer Comparison Tool'!$D$12="NR","",IF($C3252='Peer Comparison Tool'!$D$9,COUNT('CECL &lt;50B Database'!$AI$1:AI3251)+1,""))</f>
        <v/>
      </c>
    </row>
    <row r="3253" spans="29:35" x14ac:dyDescent="0.25">
      <c r="AC3253" s="16" t="str">
        <f t="shared" si="300"/>
        <v/>
      </c>
      <c r="AD3253" s="16" t="str">
        <f t="shared" si="301"/>
        <v/>
      </c>
      <c r="AE3253" s="16" t="str">
        <f t="shared" si="302"/>
        <v/>
      </c>
      <c r="AF3253" s="16" t="str">
        <f t="shared" si="303"/>
        <v/>
      </c>
      <c r="AG3253" s="16" t="str">
        <f t="shared" si="304"/>
        <v/>
      </c>
      <c r="AH3253" s="16">
        <f t="shared" si="305"/>
        <v>0</v>
      </c>
      <c r="AI3253" s="17" t="str">
        <f>IF('Peer Comparison Tool'!$D$12="NR","",IF($C3253='Peer Comparison Tool'!$D$9,COUNT('CECL &lt;50B Database'!$AI$1:AI3252)+1,""))</f>
        <v/>
      </c>
    </row>
    <row r="3254" spans="29:35" x14ac:dyDescent="0.25">
      <c r="AC3254" s="16" t="str">
        <f t="shared" si="300"/>
        <v/>
      </c>
      <c r="AD3254" s="16" t="str">
        <f t="shared" si="301"/>
        <v/>
      </c>
      <c r="AE3254" s="16" t="str">
        <f t="shared" si="302"/>
        <v/>
      </c>
      <c r="AF3254" s="16" t="str">
        <f t="shared" si="303"/>
        <v/>
      </c>
      <c r="AG3254" s="16" t="str">
        <f t="shared" si="304"/>
        <v/>
      </c>
      <c r="AH3254" s="16">
        <f t="shared" si="305"/>
        <v>0</v>
      </c>
      <c r="AI3254" s="17" t="str">
        <f>IF('Peer Comparison Tool'!$D$12="NR","",IF($C3254='Peer Comparison Tool'!$D$9,COUNT('CECL &lt;50B Database'!$AI$1:AI3253)+1,""))</f>
        <v/>
      </c>
    </row>
    <row r="3255" spans="29:35" x14ac:dyDescent="0.25">
      <c r="AC3255" s="16" t="str">
        <f t="shared" si="300"/>
        <v/>
      </c>
      <c r="AD3255" s="16" t="str">
        <f t="shared" si="301"/>
        <v/>
      </c>
      <c r="AE3255" s="16" t="str">
        <f t="shared" si="302"/>
        <v/>
      </c>
      <c r="AF3255" s="16" t="str">
        <f t="shared" si="303"/>
        <v/>
      </c>
      <c r="AG3255" s="16" t="str">
        <f t="shared" si="304"/>
        <v/>
      </c>
      <c r="AH3255" s="16">
        <f t="shared" si="305"/>
        <v>0</v>
      </c>
      <c r="AI3255" s="17" t="str">
        <f>IF('Peer Comparison Tool'!$D$12="NR","",IF($C3255='Peer Comparison Tool'!$D$9,COUNT('CECL &lt;50B Database'!$AI$1:AI3254)+1,""))</f>
        <v/>
      </c>
    </row>
    <row r="3256" spans="29:35" x14ac:dyDescent="0.25">
      <c r="AC3256" s="16" t="str">
        <f t="shared" si="300"/>
        <v/>
      </c>
      <c r="AD3256" s="16" t="str">
        <f t="shared" si="301"/>
        <v/>
      </c>
      <c r="AE3256" s="16" t="str">
        <f t="shared" si="302"/>
        <v/>
      </c>
      <c r="AF3256" s="16" t="str">
        <f t="shared" si="303"/>
        <v/>
      </c>
      <c r="AG3256" s="16" t="str">
        <f t="shared" si="304"/>
        <v/>
      </c>
      <c r="AH3256" s="16">
        <f t="shared" si="305"/>
        <v>0</v>
      </c>
      <c r="AI3256" s="17" t="str">
        <f>IF('Peer Comparison Tool'!$D$12="NR","",IF($C3256='Peer Comparison Tool'!$D$9,COUNT('CECL &lt;50B Database'!$AI$1:AI3255)+1,""))</f>
        <v/>
      </c>
    </row>
    <row r="3257" spans="29:35" x14ac:dyDescent="0.25">
      <c r="AC3257" s="16" t="str">
        <f t="shared" si="300"/>
        <v/>
      </c>
      <c r="AD3257" s="16" t="str">
        <f t="shared" si="301"/>
        <v/>
      </c>
      <c r="AE3257" s="16" t="str">
        <f t="shared" si="302"/>
        <v/>
      </c>
      <c r="AF3257" s="16" t="str">
        <f t="shared" si="303"/>
        <v/>
      </c>
      <c r="AG3257" s="16" t="str">
        <f t="shared" si="304"/>
        <v/>
      </c>
      <c r="AH3257" s="16">
        <f t="shared" si="305"/>
        <v>0</v>
      </c>
      <c r="AI3257" s="17" t="str">
        <f>IF('Peer Comparison Tool'!$D$12="NR","",IF($C3257='Peer Comparison Tool'!$D$9,COUNT('CECL &lt;50B Database'!$AI$1:AI3256)+1,""))</f>
        <v/>
      </c>
    </row>
    <row r="3258" spans="29:35" x14ac:dyDescent="0.25">
      <c r="AC3258" s="16" t="str">
        <f t="shared" si="300"/>
        <v/>
      </c>
      <c r="AD3258" s="16" t="str">
        <f t="shared" si="301"/>
        <v/>
      </c>
      <c r="AE3258" s="16" t="str">
        <f t="shared" si="302"/>
        <v/>
      </c>
      <c r="AF3258" s="16" t="str">
        <f t="shared" si="303"/>
        <v/>
      </c>
      <c r="AG3258" s="16" t="str">
        <f t="shared" si="304"/>
        <v/>
      </c>
      <c r="AH3258" s="16">
        <f t="shared" si="305"/>
        <v>0</v>
      </c>
      <c r="AI3258" s="17" t="str">
        <f>IF('Peer Comparison Tool'!$D$12="NR","",IF($C3258='Peer Comparison Tool'!$D$9,COUNT('CECL &lt;50B Database'!$AI$1:AI3257)+1,""))</f>
        <v/>
      </c>
    </row>
    <row r="3259" spans="29:35" x14ac:dyDescent="0.25">
      <c r="AC3259" s="16" t="str">
        <f t="shared" si="300"/>
        <v/>
      </c>
      <c r="AD3259" s="16" t="str">
        <f t="shared" si="301"/>
        <v/>
      </c>
      <c r="AE3259" s="16" t="str">
        <f t="shared" si="302"/>
        <v/>
      </c>
      <c r="AF3259" s="16" t="str">
        <f t="shared" si="303"/>
        <v/>
      </c>
      <c r="AG3259" s="16" t="str">
        <f t="shared" si="304"/>
        <v/>
      </c>
      <c r="AH3259" s="16">
        <f t="shared" si="305"/>
        <v>0</v>
      </c>
      <c r="AI3259" s="17" t="str">
        <f>IF('Peer Comparison Tool'!$D$12="NR","",IF($C3259='Peer Comparison Tool'!$D$9,COUNT('CECL &lt;50B Database'!$AI$1:AI3258)+1,""))</f>
        <v/>
      </c>
    </row>
    <row r="3260" spans="29:35" x14ac:dyDescent="0.25">
      <c r="AC3260" s="16" t="str">
        <f t="shared" si="300"/>
        <v/>
      </c>
      <c r="AD3260" s="16" t="str">
        <f t="shared" si="301"/>
        <v/>
      </c>
      <c r="AE3260" s="16" t="str">
        <f t="shared" si="302"/>
        <v/>
      </c>
      <c r="AF3260" s="16" t="str">
        <f t="shared" si="303"/>
        <v/>
      </c>
      <c r="AG3260" s="16" t="str">
        <f t="shared" si="304"/>
        <v/>
      </c>
      <c r="AH3260" s="16">
        <f t="shared" si="305"/>
        <v>0</v>
      </c>
      <c r="AI3260" s="17" t="str">
        <f>IF('Peer Comparison Tool'!$D$12="NR","",IF($C3260='Peer Comparison Tool'!$D$9,COUNT('CECL &lt;50B Database'!$AI$1:AI3259)+1,""))</f>
        <v/>
      </c>
    </row>
    <row r="3261" spans="29:35" x14ac:dyDescent="0.25">
      <c r="AC3261" s="16" t="str">
        <f t="shared" si="300"/>
        <v/>
      </c>
      <c r="AD3261" s="16" t="str">
        <f t="shared" si="301"/>
        <v/>
      </c>
      <c r="AE3261" s="16" t="str">
        <f t="shared" si="302"/>
        <v/>
      </c>
      <c r="AF3261" s="16" t="str">
        <f t="shared" si="303"/>
        <v/>
      </c>
      <c r="AG3261" s="16" t="str">
        <f t="shared" si="304"/>
        <v/>
      </c>
      <c r="AH3261" s="16">
        <f t="shared" si="305"/>
        <v>0</v>
      </c>
      <c r="AI3261" s="17" t="str">
        <f>IF('Peer Comparison Tool'!$D$12="NR","",IF($C3261='Peer Comparison Tool'!$D$9,COUNT('CECL &lt;50B Database'!$AI$1:AI3260)+1,""))</f>
        <v/>
      </c>
    </row>
    <row r="3262" spans="29:35" x14ac:dyDescent="0.25">
      <c r="AC3262" s="16" t="str">
        <f t="shared" si="300"/>
        <v/>
      </c>
      <c r="AD3262" s="16" t="str">
        <f t="shared" si="301"/>
        <v/>
      </c>
      <c r="AE3262" s="16" t="str">
        <f t="shared" si="302"/>
        <v/>
      </c>
      <c r="AF3262" s="16" t="str">
        <f t="shared" si="303"/>
        <v/>
      </c>
      <c r="AG3262" s="16" t="str">
        <f t="shared" si="304"/>
        <v/>
      </c>
      <c r="AH3262" s="16">
        <f t="shared" si="305"/>
        <v>0</v>
      </c>
      <c r="AI3262" s="17" t="str">
        <f>IF('Peer Comparison Tool'!$D$12="NR","",IF($C3262='Peer Comparison Tool'!$D$9,COUNT('CECL &lt;50B Database'!$AI$1:AI3261)+1,""))</f>
        <v/>
      </c>
    </row>
    <row r="3263" spans="29:35" x14ac:dyDescent="0.25">
      <c r="AC3263" s="16" t="str">
        <f t="shared" si="300"/>
        <v/>
      </c>
      <c r="AD3263" s="16" t="str">
        <f t="shared" si="301"/>
        <v/>
      </c>
      <c r="AE3263" s="16" t="str">
        <f t="shared" si="302"/>
        <v/>
      </c>
      <c r="AF3263" s="16" t="str">
        <f t="shared" si="303"/>
        <v/>
      </c>
      <c r="AG3263" s="16" t="str">
        <f t="shared" si="304"/>
        <v/>
      </c>
      <c r="AH3263" s="16">
        <f t="shared" si="305"/>
        <v>0</v>
      </c>
      <c r="AI3263" s="17" t="str">
        <f>IF('Peer Comparison Tool'!$D$12="NR","",IF($C3263='Peer Comparison Tool'!$D$9,COUNT('CECL &lt;50B Database'!$AI$1:AI3262)+1,""))</f>
        <v/>
      </c>
    </row>
    <row r="3264" spans="29:35" x14ac:dyDescent="0.25">
      <c r="AC3264" s="16" t="str">
        <f t="shared" si="300"/>
        <v/>
      </c>
      <c r="AD3264" s="16" t="str">
        <f t="shared" si="301"/>
        <v/>
      </c>
      <c r="AE3264" s="16" t="str">
        <f t="shared" si="302"/>
        <v/>
      </c>
      <c r="AF3264" s="16" t="str">
        <f t="shared" si="303"/>
        <v/>
      </c>
      <c r="AG3264" s="16" t="str">
        <f t="shared" si="304"/>
        <v/>
      </c>
      <c r="AH3264" s="16">
        <f t="shared" si="305"/>
        <v>0</v>
      </c>
      <c r="AI3264" s="17" t="str">
        <f>IF('Peer Comparison Tool'!$D$12="NR","",IF($C3264='Peer Comparison Tool'!$D$9,COUNT('CECL &lt;50B Database'!$AI$1:AI3263)+1,""))</f>
        <v/>
      </c>
    </row>
    <row r="3265" spans="29:35" x14ac:dyDescent="0.25">
      <c r="AC3265" s="16" t="str">
        <f t="shared" si="300"/>
        <v/>
      </c>
      <c r="AD3265" s="16" t="str">
        <f t="shared" si="301"/>
        <v/>
      </c>
      <c r="AE3265" s="16" t="str">
        <f t="shared" si="302"/>
        <v/>
      </c>
      <c r="AF3265" s="16" t="str">
        <f t="shared" si="303"/>
        <v/>
      </c>
      <c r="AG3265" s="16" t="str">
        <f t="shared" si="304"/>
        <v/>
      </c>
      <c r="AH3265" s="16">
        <f t="shared" si="305"/>
        <v>0</v>
      </c>
      <c r="AI3265" s="17" t="str">
        <f>IF('Peer Comparison Tool'!$D$12="NR","",IF($C3265='Peer Comparison Tool'!$D$9,COUNT('CECL &lt;50B Database'!$AI$1:AI3264)+1,""))</f>
        <v/>
      </c>
    </row>
    <row r="3266" spans="29:35" x14ac:dyDescent="0.25">
      <c r="AC3266" s="16" t="str">
        <f t="shared" si="300"/>
        <v/>
      </c>
      <c r="AD3266" s="16" t="str">
        <f t="shared" si="301"/>
        <v/>
      </c>
      <c r="AE3266" s="16" t="str">
        <f t="shared" si="302"/>
        <v/>
      </c>
      <c r="AF3266" s="16" t="str">
        <f t="shared" si="303"/>
        <v/>
      </c>
      <c r="AG3266" s="16" t="str">
        <f t="shared" si="304"/>
        <v/>
      </c>
      <c r="AH3266" s="16">
        <f t="shared" si="305"/>
        <v>0</v>
      </c>
      <c r="AI3266" s="17" t="str">
        <f>IF('Peer Comparison Tool'!$D$12="NR","",IF($C3266='Peer Comparison Tool'!$D$9,COUNT('CECL &lt;50B Database'!$AI$1:AI3265)+1,""))</f>
        <v/>
      </c>
    </row>
    <row r="3267" spans="29:35" x14ac:dyDescent="0.25">
      <c r="AC3267" s="16" t="str">
        <f t="shared" ref="AC3267:AC3330" si="306">IF(AND($G3267&gt;=10000000,$G3267&lt;50000000),$K3267,"")</f>
        <v/>
      </c>
      <c r="AD3267" s="16" t="str">
        <f t="shared" ref="AD3267:AD3330" si="307">IF(AND($G3267&gt;=5000000,$G3267&lt;9999999),$K3267,"")</f>
        <v/>
      </c>
      <c r="AE3267" s="16" t="str">
        <f t="shared" ref="AE3267:AE3330" si="308">IF(AND($G3267&gt;=1000000,$G3267&lt;4999999),$K3267,"")</f>
        <v/>
      </c>
      <c r="AF3267" s="16" t="str">
        <f t="shared" ref="AF3267:AF3330" si="309">IF(AND($G3267&gt;=500000,$G3267&lt;999999),$K3267,"")</f>
        <v/>
      </c>
      <c r="AG3267" s="16" t="str">
        <f t="shared" ref="AG3267:AG3330" si="310">IF(AND($G3267&gt;=100000,$G3267&lt;499999),$K3267,"")</f>
        <v/>
      </c>
      <c r="AH3267" s="16">
        <f t="shared" ref="AH3267:AH3330" si="311">IF(AND($G3267&gt;=0,$G3267&lt;99999),$K3267,"")</f>
        <v>0</v>
      </c>
      <c r="AI3267" s="17" t="str">
        <f>IF('Peer Comparison Tool'!$D$12="NR","",IF($C3267='Peer Comparison Tool'!$D$9,COUNT('CECL &lt;50B Database'!$AI$1:AI3266)+1,""))</f>
        <v/>
      </c>
    </row>
    <row r="3268" spans="29:35" x14ac:dyDescent="0.25">
      <c r="AC3268" s="16" t="str">
        <f t="shared" si="306"/>
        <v/>
      </c>
      <c r="AD3268" s="16" t="str">
        <f t="shared" si="307"/>
        <v/>
      </c>
      <c r="AE3268" s="16" t="str">
        <f t="shared" si="308"/>
        <v/>
      </c>
      <c r="AF3268" s="16" t="str">
        <f t="shared" si="309"/>
        <v/>
      </c>
      <c r="AG3268" s="16" t="str">
        <f t="shared" si="310"/>
        <v/>
      </c>
      <c r="AH3268" s="16">
        <f t="shared" si="311"/>
        <v>0</v>
      </c>
      <c r="AI3268" s="17" t="str">
        <f>IF('Peer Comparison Tool'!$D$12="NR","",IF($C3268='Peer Comparison Tool'!$D$9,COUNT('CECL &lt;50B Database'!$AI$1:AI3267)+1,""))</f>
        <v/>
      </c>
    </row>
    <row r="3269" spans="29:35" x14ac:dyDescent="0.25">
      <c r="AC3269" s="16" t="str">
        <f t="shared" si="306"/>
        <v/>
      </c>
      <c r="AD3269" s="16" t="str">
        <f t="shared" si="307"/>
        <v/>
      </c>
      <c r="AE3269" s="16" t="str">
        <f t="shared" si="308"/>
        <v/>
      </c>
      <c r="AF3269" s="16" t="str">
        <f t="shared" si="309"/>
        <v/>
      </c>
      <c r="AG3269" s="16" t="str">
        <f t="shared" si="310"/>
        <v/>
      </c>
      <c r="AH3269" s="16">
        <f t="shared" si="311"/>
        <v>0</v>
      </c>
      <c r="AI3269" s="17" t="str">
        <f>IF('Peer Comparison Tool'!$D$12="NR","",IF($C3269='Peer Comparison Tool'!$D$9,COUNT('CECL &lt;50B Database'!$AI$1:AI3268)+1,""))</f>
        <v/>
      </c>
    </row>
    <row r="3270" spans="29:35" x14ac:dyDescent="0.25">
      <c r="AC3270" s="16" t="str">
        <f t="shared" si="306"/>
        <v/>
      </c>
      <c r="AD3270" s="16" t="str">
        <f t="shared" si="307"/>
        <v/>
      </c>
      <c r="AE3270" s="16" t="str">
        <f t="shared" si="308"/>
        <v/>
      </c>
      <c r="AF3270" s="16" t="str">
        <f t="shared" si="309"/>
        <v/>
      </c>
      <c r="AG3270" s="16" t="str">
        <f t="shared" si="310"/>
        <v/>
      </c>
      <c r="AH3270" s="16">
        <f t="shared" si="311"/>
        <v>0</v>
      </c>
      <c r="AI3270" s="17" t="str">
        <f>IF('Peer Comparison Tool'!$D$12="NR","",IF($C3270='Peer Comparison Tool'!$D$9,COUNT('CECL &lt;50B Database'!$AI$1:AI3269)+1,""))</f>
        <v/>
      </c>
    </row>
    <row r="3271" spans="29:35" x14ac:dyDescent="0.25">
      <c r="AC3271" s="16" t="str">
        <f t="shared" si="306"/>
        <v/>
      </c>
      <c r="AD3271" s="16" t="str">
        <f t="shared" si="307"/>
        <v/>
      </c>
      <c r="AE3271" s="16" t="str">
        <f t="shared" si="308"/>
        <v/>
      </c>
      <c r="AF3271" s="16" t="str">
        <f t="shared" si="309"/>
        <v/>
      </c>
      <c r="AG3271" s="16" t="str">
        <f t="shared" si="310"/>
        <v/>
      </c>
      <c r="AH3271" s="16">
        <f t="shared" si="311"/>
        <v>0</v>
      </c>
      <c r="AI3271" s="17" t="str">
        <f>IF('Peer Comparison Tool'!$D$12="NR","",IF($C3271='Peer Comparison Tool'!$D$9,COUNT('CECL &lt;50B Database'!$AI$1:AI3270)+1,""))</f>
        <v/>
      </c>
    </row>
    <row r="3272" spans="29:35" x14ac:dyDescent="0.25">
      <c r="AC3272" s="16" t="str">
        <f t="shared" si="306"/>
        <v/>
      </c>
      <c r="AD3272" s="16" t="str">
        <f t="shared" si="307"/>
        <v/>
      </c>
      <c r="AE3272" s="16" t="str">
        <f t="shared" si="308"/>
        <v/>
      </c>
      <c r="AF3272" s="16" t="str">
        <f t="shared" si="309"/>
        <v/>
      </c>
      <c r="AG3272" s="16" t="str">
        <f t="shared" si="310"/>
        <v/>
      </c>
      <c r="AH3272" s="16">
        <f t="shared" si="311"/>
        <v>0</v>
      </c>
      <c r="AI3272" s="17" t="str">
        <f>IF('Peer Comparison Tool'!$D$12="NR","",IF($C3272='Peer Comparison Tool'!$D$9,COUNT('CECL &lt;50B Database'!$AI$1:AI3271)+1,""))</f>
        <v/>
      </c>
    </row>
    <row r="3273" spans="29:35" x14ac:dyDescent="0.25">
      <c r="AC3273" s="16" t="str">
        <f t="shared" si="306"/>
        <v/>
      </c>
      <c r="AD3273" s="16" t="str">
        <f t="shared" si="307"/>
        <v/>
      </c>
      <c r="AE3273" s="16" t="str">
        <f t="shared" si="308"/>
        <v/>
      </c>
      <c r="AF3273" s="16" t="str">
        <f t="shared" si="309"/>
        <v/>
      </c>
      <c r="AG3273" s="16" t="str">
        <f t="shared" si="310"/>
        <v/>
      </c>
      <c r="AH3273" s="16">
        <f t="shared" si="311"/>
        <v>0</v>
      </c>
      <c r="AI3273" s="17" t="str">
        <f>IF('Peer Comparison Tool'!$D$12="NR","",IF($C3273='Peer Comparison Tool'!$D$9,COUNT('CECL &lt;50B Database'!$AI$1:AI3272)+1,""))</f>
        <v/>
      </c>
    </row>
    <row r="3274" spans="29:35" x14ac:dyDescent="0.25">
      <c r="AC3274" s="16" t="str">
        <f t="shared" si="306"/>
        <v/>
      </c>
      <c r="AD3274" s="16" t="str">
        <f t="shared" si="307"/>
        <v/>
      </c>
      <c r="AE3274" s="16" t="str">
        <f t="shared" si="308"/>
        <v/>
      </c>
      <c r="AF3274" s="16" t="str">
        <f t="shared" si="309"/>
        <v/>
      </c>
      <c r="AG3274" s="16" t="str">
        <f t="shared" si="310"/>
        <v/>
      </c>
      <c r="AH3274" s="16">
        <f t="shared" si="311"/>
        <v>0</v>
      </c>
      <c r="AI3274" s="17" t="str">
        <f>IF('Peer Comparison Tool'!$D$12="NR","",IF($C3274='Peer Comparison Tool'!$D$9,COUNT('CECL &lt;50B Database'!$AI$1:AI3273)+1,""))</f>
        <v/>
      </c>
    </row>
    <row r="3275" spans="29:35" x14ac:dyDescent="0.25">
      <c r="AC3275" s="16" t="str">
        <f t="shared" si="306"/>
        <v/>
      </c>
      <c r="AD3275" s="16" t="str">
        <f t="shared" si="307"/>
        <v/>
      </c>
      <c r="AE3275" s="16" t="str">
        <f t="shared" si="308"/>
        <v/>
      </c>
      <c r="AF3275" s="16" t="str">
        <f t="shared" si="309"/>
        <v/>
      </c>
      <c r="AG3275" s="16" t="str">
        <f t="shared" si="310"/>
        <v/>
      </c>
      <c r="AH3275" s="16">
        <f t="shared" si="311"/>
        <v>0</v>
      </c>
      <c r="AI3275" s="17" t="str">
        <f>IF('Peer Comparison Tool'!$D$12="NR","",IF($C3275='Peer Comparison Tool'!$D$9,COUNT('CECL &lt;50B Database'!$AI$1:AI3274)+1,""))</f>
        <v/>
      </c>
    </row>
    <row r="3276" spans="29:35" x14ac:dyDescent="0.25">
      <c r="AC3276" s="16" t="str">
        <f t="shared" si="306"/>
        <v/>
      </c>
      <c r="AD3276" s="16" t="str">
        <f t="shared" si="307"/>
        <v/>
      </c>
      <c r="AE3276" s="16" t="str">
        <f t="shared" si="308"/>
        <v/>
      </c>
      <c r="AF3276" s="16" t="str">
        <f t="shared" si="309"/>
        <v/>
      </c>
      <c r="AG3276" s="16" t="str">
        <f t="shared" si="310"/>
        <v/>
      </c>
      <c r="AH3276" s="16">
        <f t="shared" si="311"/>
        <v>0</v>
      </c>
      <c r="AI3276" s="17" t="str">
        <f>IF('Peer Comparison Tool'!$D$12="NR","",IF($C3276='Peer Comparison Tool'!$D$9,COUNT('CECL &lt;50B Database'!$AI$1:AI3275)+1,""))</f>
        <v/>
      </c>
    </row>
    <row r="3277" spans="29:35" x14ac:dyDescent="0.25">
      <c r="AC3277" s="16" t="str">
        <f t="shared" si="306"/>
        <v/>
      </c>
      <c r="AD3277" s="16" t="str">
        <f t="shared" si="307"/>
        <v/>
      </c>
      <c r="AE3277" s="16" t="str">
        <f t="shared" si="308"/>
        <v/>
      </c>
      <c r="AF3277" s="16" t="str">
        <f t="shared" si="309"/>
        <v/>
      </c>
      <c r="AG3277" s="16" t="str">
        <f t="shared" si="310"/>
        <v/>
      </c>
      <c r="AH3277" s="16">
        <f t="shared" si="311"/>
        <v>0</v>
      </c>
      <c r="AI3277" s="17" t="str">
        <f>IF('Peer Comparison Tool'!$D$12="NR","",IF($C3277='Peer Comparison Tool'!$D$9,COUNT('CECL &lt;50B Database'!$AI$1:AI3276)+1,""))</f>
        <v/>
      </c>
    </row>
    <row r="3278" spans="29:35" x14ac:dyDescent="0.25">
      <c r="AC3278" s="16" t="str">
        <f t="shared" si="306"/>
        <v/>
      </c>
      <c r="AD3278" s="16" t="str">
        <f t="shared" si="307"/>
        <v/>
      </c>
      <c r="AE3278" s="16" t="str">
        <f t="shared" si="308"/>
        <v/>
      </c>
      <c r="AF3278" s="16" t="str">
        <f t="shared" si="309"/>
        <v/>
      </c>
      <c r="AG3278" s="16" t="str">
        <f t="shared" si="310"/>
        <v/>
      </c>
      <c r="AH3278" s="16">
        <f t="shared" si="311"/>
        <v>0</v>
      </c>
      <c r="AI3278" s="17" t="str">
        <f>IF('Peer Comparison Tool'!$D$12="NR","",IF($C3278='Peer Comparison Tool'!$D$9,COUNT('CECL &lt;50B Database'!$AI$1:AI3277)+1,""))</f>
        <v/>
      </c>
    </row>
    <row r="3279" spans="29:35" x14ac:dyDescent="0.25">
      <c r="AC3279" s="16" t="str">
        <f t="shared" si="306"/>
        <v/>
      </c>
      <c r="AD3279" s="16" t="str">
        <f t="shared" si="307"/>
        <v/>
      </c>
      <c r="AE3279" s="16" t="str">
        <f t="shared" si="308"/>
        <v/>
      </c>
      <c r="AF3279" s="16" t="str">
        <f t="shared" si="309"/>
        <v/>
      </c>
      <c r="AG3279" s="16" t="str">
        <f t="shared" si="310"/>
        <v/>
      </c>
      <c r="AH3279" s="16">
        <f t="shared" si="311"/>
        <v>0</v>
      </c>
      <c r="AI3279" s="17" t="str">
        <f>IF('Peer Comparison Tool'!$D$12="NR","",IF($C3279='Peer Comparison Tool'!$D$9,COUNT('CECL &lt;50B Database'!$AI$1:AI3278)+1,""))</f>
        <v/>
      </c>
    </row>
    <row r="3280" spans="29:35" x14ac:dyDescent="0.25">
      <c r="AC3280" s="16" t="str">
        <f t="shared" si="306"/>
        <v/>
      </c>
      <c r="AD3280" s="16" t="str">
        <f t="shared" si="307"/>
        <v/>
      </c>
      <c r="AE3280" s="16" t="str">
        <f t="shared" si="308"/>
        <v/>
      </c>
      <c r="AF3280" s="16" t="str">
        <f t="shared" si="309"/>
        <v/>
      </c>
      <c r="AG3280" s="16" t="str">
        <f t="shared" si="310"/>
        <v/>
      </c>
      <c r="AH3280" s="16">
        <f t="shared" si="311"/>
        <v>0</v>
      </c>
      <c r="AI3280" s="17" t="str">
        <f>IF('Peer Comparison Tool'!$D$12="NR","",IF($C3280='Peer Comparison Tool'!$D$9,COUNT('CECL &lt;50B Database'!$AI$1:AI3279)+1,""))</f>
        <v/>
      </c>
    </row>
    <row r="3281" spans="29:35" x14ac:dyDescent="0.25">
      <c r="AC3281" s="16" t="str">
        <f t="shared" si="306"/>
        <v/>
      </c>
      <c r="AD3281" s="16" t="str">
        <f t="shared" si="307"/>
        <v/>
      </c>
      <c r="AE3281" s="16" t="str">
        <f t="shared" si="308"/>
        <v/>
      </c>
      <c r="AF3281" s="16" t="str">
        <f t="shared" si="309"/>
        <v/>
      </c>
      <c r="AG3281" s="16" t="str">
        <f t="shared" si="310"/>
        <v/>
      </c>
      <c r="AH3281" s="16">
        <f t="shared" si="311"/>
        <v>0</v>
      </c>
      <c r="AI3281" s="17" t="str">
        <f>IF('Peer Comparison Tool'!$D$12="NR","",IF($C3281='Peer Comparison Tool'!$D$9,COUNT('CECL &lt;50B Database'!$AI$1:AI3280)+1,""))</f>
        <v/>
      </c>
    </row>
    <row r="3282" spans="29:35" x14ac:dyDescent="0.25">
      <c r="AC3282" s="16" t="str">
        <f t="shared" si="306"/>
        <v/>
      </c>
      <c r="AD3282" s="16" t="str">
        <f t="shared" si="307"/>
        <v/>
      </c>
      <c r="AE3282" s="16" t="str">
        <f t="shared" si="308"/>
        <v/>
      </c>
      <c r="AF3282" s="16" t="str">
        <f t="shared" si="309"/>
        <v/>
      </c>
      <c r="AG3282" s="16" t="str">
        <f t="shared" si="310"/>
        <v/>
      </c>
      <c r="AH3282" s="16">
        <f t="shared" si="311"/>
        <v>0</v>
      </c>
      <c r="AI3282" s="17" t="str">
        <f>IF('Peer Comparison Tool'!$D$12="NR","",IF($C3282='Peer Comparison Tool'!$D$9,COUNT('CECL &lt;50B Database'!$AI$1:AI3281)+1,""))</f>
        <v/>
      </c>
    </row>
    <row r="3283" spans="29:35" x14ac:dyDescent="0.25">
      <c r="AC3283" s="16" t="str">
        <f t="shared" si="306"/>
        <v/>
      </c>
      <c r="AD3283" s="16" t="str">
        <f t="shared" si="307"/>
        <v/>
      </c>
      <c r="AE3283" s="16" t="str">
        <f t="shared" si="308"/>
        <v/>
      </c>
      <c r="AF3283" s="16" t="str">
        <f t="shared" si="309"/>
        <v/>
      </c>
      <c r="AG3283" s="16" t="str">
        <f t="shared" si="310"/>
        <v/>
      </c>
      <c r="AH3283" s="16">
        <f t="shared" si="311"/>
        <v>0</v>
      </c>
      <c r="AI3283" s="17" t="str">
        <f>IF('Peer Comparison Tool'!$D$12="NR","",IF($C3283='Peer Comparison Tool'!$D$9,COUNT('CECL &lt;50B Database'!$AI$1:AI3282)+1,""))</f>
        <v/>
      </c>
    </row>
    <row r="3284" spans="29:35" x14ac:dyDescent="0.25">
      <c r="AC3284" s="16" t="str">
        <f t="shared" si="306"/>
        <v/>
      </c>
      <c r="AD3284" s="16" t="str">
        <f t="shared" si="307"/>
        <v/>
      </c>
      <c r="AE3284" s="16" t="str">
        <f t="shared" si="308"/>
        <v/>
      </c>
      <c r="AF3284" s="16" t="str">
        <f t="shared" si="309"/>
        <v/>
      </c>
      <c r="AG3284" s="16" t="str">
        <f t="shared" si="310"/>
        <v/>
      </c>
      <c r="AH3284" s="16">
        <f t="shared" si="311"/>
        <v>0</v>
      </c>
      <c r="AI3284" s="17" t="str">
        <f>IF('Peer Comparison Tool'!$D$12="NR","",IF($C3284='Peer Comparison Tool'!$D$9,COUNT('CECL &lt;50B Database'!$AI$1:AI3283)+1,""))</f>
        <v/>
      </c>
    </row>
    <row r="3285" spans="29:35" x14ac:dyDescent="0.25">
      <c r="AC3285" s="16" t="str">
        <f t="shared" si="306"/>
        <v/>
      </c>
      <c r="AD3285" s="16" t="str">
        <f t="shared" si="307"/>
        <v/>
      </c>
      <c r="AE3285" s="16" t="str">
        <f t="shared" si="308"/>
        <v/>
      </c>
      <c r="AF3285" s="16" t="str">
        <f t="shared" si="309"/>
        <v/>
      </c>
      <c r="AG3285" s="16" t="str">
        <f t="shared" si="310"/>
        <v/>
      </c>
      <c r="AH3285" s="16">
        <f t="shared" si="311"/>
        <v>0</v>
      </c>
      <c r="AI3285" s="17" t="str">
        <f>IF('Peer Comparison Tool'!$D$12="NR","",IF($C3285='Peer Comparison Tool'!$D$9,COUNT('CECL &lt;50B Database'!$AI$1:AI3284)+1,""))</f>
        <v/>
      </c>
    </row>
    <row r="3286" spans="29:35" x14ac:dyDescent="0.25">
      <c r="AC3286" s="16" t="str">
        <f t="shared" si="306"/>
        <v/>
      </c>
      <c r="AD3286" s="16" t="str">
        <f t="shared" si="307"/>
        <v/>
      </c>
      <c r="AE3286" s="16" t="str">
        <f t="shared" si="308"/>
        <v/>
      </c>
      <c r="AF3286" s="16" t="str">
        <f t="shared" si="309"/>
        <v/>
      </c>
      <c r="AG3286" s="16" t="str">
        <f t="shared" si="310"/>
        <v/>
      </c>
      <c r="AH3286" s="16">
        <f t="shared" si="311"/>
        <v>0</v>
      </c>
      <c r="AI3286" s="17" t="str">
        <f>IF('Peer Comparison Tool'!$D$12="NR","",IF($C3286='Peer Comparison Tool'!$D$9,COUNT('CECL &lt;50B Database'!$AI$1:AI3285)+1,""))</f>
        <v/>
      </c>
    </row>
    <row r="3287" spans="29:35" x14ac:dyDescent="0.25">
      <c r="AC3287" s="16" t="str">
        <f t="shared" si="306"/>
        <v/>
      </c>
      <c r="AD3287" s="16" t="str">
        <f t="shared" si="307"/>
        <v/>
      </c>
      <c r="AE3287" s="16" t="str">
        <f t="shared" si="308"/>
        <v/>
      </c>
      <c r="AF3287" s="16" t="str">
        <f t="shared" si="309"/>
        <v/>
      </c>
      <c r="AG3287" s="16" t="str">
        <f t="shared" si="310"/>
        <v/>
      </c>
      <c r="AH3287" s="16">
        <f t="shared" si="311"/>
        <v>0</v>
      </c>
      <c r="AI3287" s="17" t="str">
        <f>IF('Peer Comparison Tool'!$D$12="NR","",IF($C3287='Peer Comparison Tool'!$D$9,COUNT('CECL &lt;50B Database'!$AI$1:AI3286)+1,""))</f>
        <v/>
      </c>
    </row>
    <row r="3288" spans="29:35" x14ac:dyDescent="0.25">
      <c r="AC3288" s="16" t="str">
        <f t="shared" si="306"/>
        <v/>
      </c>
      <c r="AD3288" s="16" t="str">
        <f t="shared" si="307"/>
        <v/>
      </c>
      <c r="AE3288" s="16" t="str">
        <f t="shared" si="308"/>
        <v/>
      </c>
      <c r="AF3288" s="16" t="str">
        <f t="shared" si="309"/>
        <v/>
      </c>
      <c r="AG3288" s="16" t="str">
        <f t="shared" si="310"/>
        <v/>
      </c>
      <c r="AH3288" s="16">
        <f t="shared" si="311"/>
        <v>0</v>
      </c>
      <c r="AI3288" s="17" t="str">
        <f>IF('Peer Comparison Tool'!$D$12="NR","",IF($C3288='Peer Comparison Tool'!$D$9,COUNT('CECL &lt;50B Database'!$AI$1:AI3287)+1,""))</f>
        <v/>
      </c>
    </row>
    <row r="3289" spans="29:35" x14ac:dyDescent="0.25">
      <c r="AC3289" s="16" t="str">
        <f t="shared" si="306"/>
        <v/>
      </c>
      <c r="AD3289" s="16" t="str">
        <f t="shared" si="307"/>
        <v/>
      </c>
      <c r="AE3289" s="16" t="str">
        <f t="shared" si="308"/>
        <v/>
      </c>
      <c r="AF3289" s="16" t="str">
        <f t="shared" si="309"/>
        <v/>
      </c>
      <c r="AG3289" s="16" t="str">
        <f t="shared" si="310"/>
        <v/>
      </c>
      <c r="AH3289" s="16">
        <f t="shared" si="311"/>
        <v>0</v>
      </c>
      <c r="AI3289" s="17" t="str">
        <f>IF('Peer Comparison Tool'!$D$12="NR","",IF($C3289='Peer Comparison Tool'!$D$9,COUNT('CECL &lt;50B Database'!$AI$1:AI3288)+1,""))</f>
        <v/>
      </c>
    </row>
    <row r="3290" spans="29:35" x14ac:dyDescent="0.25">
      <c r="AC3290" s="16" t="str">
        <f t="shared" si="306"/>
        <v/>
      </c>
      <c r="AD3290" s="16" t="str">
        <f t="shared" si="307"/>
        <v/>
      </c>
      <c r="AE3290" s="16" t="str">
        <f t="shared" si="308"/>
        <v/>
      </c>
      <c r="AF3290" s="16" t="str">
        <f t="shared" si="309"/>
        <v/>
      </c>
      <c r="AG3290" s="16" t="str">
        <f t="shared" si="310"/>
        <v/>
      </c>
      <c r="AH3290" s="16">
        <f t="shared" si="311"/>
        <v>0</v>
      </c>
      <c r="AI3290" s="17" t="str">
        <f>IF('Peer Comparison Tool'!$D$12="NR","",IF($C3290='Peer Comparison Tool'!$D$9,COUNT('CECL &lt;50B Database'!$AI$1:AI3289)+1,""))</f>
        <v/>
      </c>
    </row>
    <row r="3291" spans="29:35" x14ac:dyDescent="0.25">
      <c r="AC3291" s="16" t="str">
        <f t="shared" si="306"/>
        <v/>
      </c>
      <c r="AD3291" s="16" t="str">
        <f t="shared" si="307"/>
        <v/>
      </c>
      <c r="AE3291" s="16" t="str">
        <f t="shared" si="308"/>
        <v/>
      </c>
      <c r="AF3291" s="16" t="str">
        <f t="shared" si="309"/>
        <v/>
      </c>
      <c r="AG3291" s="16" t="str">
        <f t="shared" si="310"/>
        <v/>
      </c>
      <c r="AH3291" s="16">
        <f t="shared" si="311"/>
        <v>0</v>
      </c>
      <c r="AI3291" s="17" t="str">
        <f>IF('Peer Comparison Tool'!$D$12="NR","",IF($C3291='Peer Comparison Tool'!$D$9,COUNT('CECL &lt;50B Database'!$AI$1:AI3290)+1,""))</f>
        <v/>
      </c>
    </row>
    <row r="3292" spans="29:35" x14ac:dyDescent="0.25">
      <c r="AC3292" s="16" t="str">
        <f t="shared" si="306"/>
        <v/>
      </c>
      <c r="AD3292" s="16" t="str">
        <f t="shared" si="307"/>
        <v/>
      </c>
      <c r="AE3292" s="16" t="str">
        <f t="shared" si="308"/>
        <v/>
      </c>
      <c r="AF3292" s="16" t="str">
        <f t="shared" si="309"/>
        <v/>
      </c>
      <c r="AG3292" s="16" t="str">
        <f t="shared" si="310"/>
        <v/>
      </c>
      <c r="AH3292" s="16">
        <f t="shared" si="311"/>
        <v>0</v>
      </c>
      <c r="AI3292" s="17" t="str">
        <f>IF('Peer Comparison Tool'!$D$12="NR","",IF($C3292='Peer Comparison Tool'!$D$9,COUNT('CECL &lt;50B Database'!$AI$1:AI3291)+1,""))</f>
        <v/>
      </c>
    </row>
    <row r="3293" spans="29:35" x14ac:dyDescent="0.25">
      <c r="AC3293" s="16" t="str">
        <f t="shared" si="306"/>
        <v/>
      </c>
      <c r="AD3293" s="16" t="str">
        <f t="shared" si="307"/>
        <v/>
      </c>
      <c r="AE3293" s="16" t="str">
        <f t="shared" si="308"/>
        <v/>
      </c>
      <c r="AF3293" s="16" t="str">
        <f t="shared" si="309"/>
        <v/>
      </c>
      <c r="AG3293" s="16" t="str">
        <f t="shared" si="310"/>
        <v/>
      </c>
      <c r="AH3293" s="16">
        <f t="shared" si="311"/>
        <v>0</v>
      </c>
      <c r="AI3293" s="17" t="str">
        <f>IF('Peer Comparison Tool'!$D$12="NR","",IF($C3293='Peer Comparison Tool'!$D$9,COUNT('CECL &lt;50B Database'!$AI$1:AI3292)+1,""))</f>
        <v/>
      </c>
    </row>
    <row r="3294" spans="29:35" x14ac:dyDescent="0.25">
      <c r="AC3294" s="16" t="str">
        <f t="shared" si="306"/>
        <v/>
      </c>
      <c r="AD3294" s="16" t="str">
        <f t="shared" si="307"/>
        <v/>
      </c>
      <c r="AE3294" s="16" t="str">
        <f t="shared" si="308"/>
        <v/>
      </c>
      <c r="AF3294" s="16" t="str">
        <f t="shared" si="309"/>
        <v/>
      </c>
      <c r="AG3294" s="16" t="str">
        <f t="shared" si="310"/>
        <v/>
      </c>
      <c r="AH3294" s="16">
        <f t="shared" si="311"/>
        <v>0</v>
      </c>
      <c r="AI3294" s="17" t="str">
        <f>IF('Peer Comparison Tool'!$D$12="NR","",IF($C3294='Peer Comparison Tool'!$D$9,COUNT('CECL &lt;50B Database'!$AI$1:AI3293)+1,""))</f>
        <v/>
      </c>
    </row>
    <row r="3295" spans="29:35" x14ac:dyDescent="0.25">
      <c r="AC3295" s="16" t="str">
        <f t="shared" si="306"/>
        <v/>
      </c>
      <c r="AD3295" s="16" t="str">
        <f t="shared" si="307"/>
        <v/>
      </c>
      <c r="AE3295" s="16" t="str">
        <f t="shared" si="308"/>
        <v/>
      </c>
      <c r="AF3295" s="16" t="str">
        <f t="shared" si="309"/>
        <v/>
      </c>
      <c r="AG3295" s="16" t="str">
        <f t="shared" si="310"/>
        <v/>
      </c>
      <c r="AH3295" s="16">
        <f t="shared" si="311"/>
        <v>0</v>
      </c>
      <c r="AI3295" s="17" t="str">
        <f>IF('Peer Comparison Tool'!$D$12="NR","",IF($C3295='Peer Comparison Tool'!$D$9,COUNT('CECL &lt;50B Database'!$AI$1:AI3294)+1,""))</f>
        <v/>
      </c>
    </row>
    <row r="3296" spans="29:35" x14ac:dyDescent="0.25">
      <c r="AC3296" s="16" t="str">
        <f t="shared" si="306"/>
        <v/>
      </c>
      <c r="AD3296" s="16" t="str">
        <f t="shared" si="307"/>
        <v/>
      </c>
      <c r="AE3296" s="16" t="str">
        <f t="shared" si="308"/>
        <v/>
      </c>
      <c r="AF3296" s="16" t="str">
        <f t="shared" si="309"/>
        <v/>
      </c>
      <c r="AG3296" s="16" t="str">
        <f t="shared" si="310"/>
        <v/>
      </c>
      <c r="AH3296" s="16">
        <f t="shared" si="311"/>
        <v>0</v>
      </c>
      <c r="AI3296" s="17" t="str">
        <f>IF('Peer Comparison Tool'!$D$12="NR","",IF($C3296='Peer Comparison Tool'!$D$9,COUNT('CECL &lt;50B Database'!$AI$1:AI3295)+1,""))</f>
        <v/>
      </c>
    </row>
    <row r="3297" spans="29:35" x14ac:dyDescent="0.25">
      <c r="AC3297" s="16" t="str">
        <f t="shared" si="306"/>
        <v/>
      </c>
      <c r="AD3297" s="16" t="str">
        <f t="shared" si="307"/>
        <v/>
      </c>
      <c r="AE3297" s="16" t="str">
        <f t="shared" si="308"/>
        <v/>
      </c>
      <c r="AF3297" s="16" t="str">
        <f t="shared" si="309"/>
        <v/>
      </c>
      <c r="AG3297" s="16" t="str">
        <f t="shared" si="310"/>
        <v/>
      </c>
      <c r="AH3297" s="16">
        <f t="shared" si="311"/>
        <v>0</v>
      </c>
      <c r="AI3297" s="17" t="str">
        <f>IF('Peer Comparison Tool'!$D$12="NR","",IF($C3297='Peer Comparison Tool'!$D$9,COUNT('CECL &lt;50B Database'!$AI$1:AI3296)+1,""))</f>
        <v/>
      </c>
    </row>
    <row r="3298" spans="29:35" x14ac:dyDescent="0.25">
      <c r="AC3298" s="16" t="str">
        <f t="shared" si="306"/>
        <v/>
      </c>
      <c r="AD3298" s="16" t="str">
        <f t="shared" si="307"/>
        <v/>
      </c>
      <c r="AE3298" s="16" t="str">
        <f t="shared" si="308"/>
        <v/>
      </c>
      <c r="AF3298" s="16" t="str">
        <f t="shared" si="309"/>
        <v/>
      </c>
      <c r="AG3298" s="16" t="str">
        <f t="shared" si="310"/>
        <v/>
      </c>
      <c r="AH3298" s="16">
        <f t="shared" si="311"/>
        <v>0</v>
      </c>
      <c r="AI3298" s="17" t="str">
        <f>IF('Peer Comparison Tool'!$D$12="NR","",IF($C3298='Peer Comparison Tool'!$D$9,COUNT('CECL &lt;50B Database'!$AI$1:AI3297)+1,""))</f>
        <v/>
      </c>
    </row>
    <row r="3299" spans="29:35" x14ac:dyDescent="0.25">
      <c r="AC3299" s="16" t="str">
        <f t="shared" si="306"/>
        <v/>
      </c>
      <c r="AD3299" s="16" t="str">
        <f t="shared" si="307"/>
        <v/>
      </c>
      <c r="AE3299" s="16" t="str">
        <f t="shared" si="308"/>
        <v/>
      </c>
      <c r="AF3299" s="16" t="str">
        <f t="shared" si="309"/>
        <v/>
      </c>
      <c r="AG3299" s="16" t="str">
        <f t="shared" si="310"/>
        <v/>
      </c>
      <c r="AH3299" s="16">
        <f t="shared" si="311"/>
        <v>0</v>
      </c>
      <c r="AI3299" s="17" t="str">
        <f>IF('Peer Comparison Tool'!$D$12="NR","",IF($C3299='Peer Comparison Tool'!$D$9,COUNT('CECL &lt;50B Database'!$AI$1:AI3298)+1,""))</f>
        <v/>
      </c>
    </row>
    <row r="3300" spans="29:35" x14ac:dyDescent="0.25">
      <c r="AC3300" s="16" t="str">
        <f t="shared" si="306"/>
        <v/>
      </c>
      <c r="AD3300" s="16" t="str">
        <f t="shared" si="307"/>
        <v/>
      </c>
      <c r="AE3300" s="16" t="str">
        <f t="shared" si="308"/>
        <v/>
      </c>
      <c r="AF3300" s="16" t="str">
        <f t="shared" si="309"/>
        <v/>
      </c>
      <c r="AG3300" s="16" t="str">
        <f t="shared" si="310"/>
        <v/>
      </c>
      <c r="AH3300" s="16">
        <f t="shared" si="311"/>
        <v>0</v>
      </c>
      <c r="AI3300" s="17" t="str">
        <f>IF('Peer Comparison Tool'!$D$12="NR","",IF($C3300='Peer Comparison Tool'!$D$9,COUNT('CECL &lt;50B Database'!$AI$1:AI3299)+1,""))</f>
        <v/>
      </c>
    </row>
    <row r="3301" spans="29:35" x14ac:dyDescent="0.25">
      <c r="AC3301" s="16" t="str">
        <f t="shared" si="306"/>
        <v/>
      </c>
      <c r="AD3301" s="16" t="str">
        <f t="shared" si="307"/>
        <v/>
      </c>
      <c r="AE3301" s="16" t="str">
        <f t="shared" si="308"/>
        <v/>
      </c>
      <c r="AF3301" s="16" t="str">
        <f t="shared" si="309"/>
        <v/>
      </c>
      <c r="AG3301" s="16" t="str">
        <f t="shared" si="310"/>
        <v/>
      </c>
      <c r="AH3301" s="16">
        <f t="shared" si="311"/>
        <v>0</v>
      </c>
      <c r="AI3301" s="17" t="str">
        <f>IF('Peer Comparison Tool'!$D$12="NR","",IF($C3301='Peer Comparison Tool'!$D$9,COUNT('CECL &lt;50B Database'!$AI$1:AI3300)+1,""))</f>
        <v/>
      </c>
    </row>
    <row r="3302" spans="29:35" x14ac:dyDescent="0.25">
      <c r="AC3302" s="16" t="str">
        <f t="shared" si="306"/>
        <v/>
      </c>
      <c r="AD3302" s="16" t="str">
        <f t="shared" si="307"/>
        <v/>
      </c>
      <c r="AE3302" s="16" t="str">
        <f t="shared" si="308"/>
        <v/>
      </c>
      <c r="AF3302" s="16" t="str">
        <f t="shared" si="309"/>
        <v/>
      </c>
      <c r="AG3302" s="16" t="str">
        <f t="shared" si="310"/>
        <v/>
      </c>
      <c r="AH3302" s="16">
        <f t="shared" si="311"/>
        <v>0</v>
      </c>
      <c r="AI3302" s="17" t="str">
        <f>IF('Peer Comparison Tool'!$D$12="NR","",IF($C3302='Peer Comparison Tool'!$D$9,COUNT('CECL &lt;50B Database'!$AI$1:AI3301)+1,""))</f>
        <v/>
      </c>
    </row>
    <row r="3303" spans="29:35" x14ac:dyDescent="0.25">
      <c r="AC3303" s="16" t="str">
        <f t="shared" si="306"/>
        <v/>
      </c>
      <c r="AD3303" s="16" t="str">
        <f t="shared" si="307"/>
        <v/>
      </c>
      <c r="AE3303" s="16" t="str">
        <f t="shared" si="308"/>
        <v/>
      </c>
      <c r="AF3303" s="16" t="str">
        <f t="shared" si="309"/>
        <v/>
      </c>
      <c r="AG3303" s="16" t="str">
        <f t="shared" si="310"/>
        <v/>
      </c>
      <c r="AH3303" s="16">
        <f t="shared" si="311"/>
        <v>0</v>
      </c>
      <c r="AI3303" s="17" t="str">
        <f>IF('Peer Comparison Tool'!$D$12="NR","",IF($C3303='Peer Comparison Tool'!$D$9,COUNT('CECL &lt;50B Database'!$AI$1:AI3302)+1,""))</f>
        <v/>
      </c>
    </row>
    <row r="3304" spans="29:35" x14ac:dyDescent="0.25">
      <c r="AC3304" s="16" t="str">
        <f t="shared" si="306"/>
        <v/>
      </c>
      <c r="AD3304" s="16" t="str">
        <f t="shared" si="307"/>
        <v/>
      </c>
      <c r="AE3304" s="16" t="str">
        <f t="shared" si="308"/>
        <v/>
      </c>
      <c r="AF3304" s="16" t="str">
        <f t="shared" si="309"/>
        <v/>
      </c>
      <c r="AG3304" s="16" t="str">
        <f t="shared" si="310"/>
        <v/>
      </c>
      <c r="AH3304" s="16">
        <f t="shared" si="311"/>
        <v>0</v>
      </c>
      <c r="AI3304" s="17" t="str">
        <f>IF('Peer Comparison Tool'!$D$12="NR","",IF($C3304='Peer Comparison Tool'!$D$9,COUNT('CECL &lt;50B Database'!$AI$1:AI3303)+1,""))</f>
        <v/>
      </c>
    </row>
    <row r="3305" spans="29:35" x14ac:dyDescent="0.25">
      <c r="AC3305" s="16" t="str">
        <f t="shared" si="306"/>
        <v/>
      </c>
      <c r="AD3305" s="16" t="str">
        <f t="shared" si="307"/>
        <v/>
      </c>
      <c r="AE3305" s="16" t="str">
        <f t="shared" si="308"/>
        <v/>
      </c>
      <c r="AF3305" s="16" t="str">
        <f t="shared" si="309"/>
        <v/>
      </c>
      <c r="AG3305" s="16" t="str">
        <f t="shared" si="310"/>
        <v/>
      </c>
      <c r="AH3305" s="16">
        <f t="shared" si="311"/>
        <v>0</v>
      </c>
      <c r="AI3305" s="17" t="str">
        <f>IF('Peer Comparison Tool'!$D$12="NR","",IF($C3305='Peer Comparison Tool'!$D$9,COUNT('CECL &lt;50B Database'!$AI$1:AI3304)+1,""))</f>
        <v/>
      </c>
    </row>
    <row r="3306" spans="29:35" x14ac:dyDescent="0.25">
      <c r="AC3306" s="16" t="str">
        <f t="shared" si="306"/>
        <v/>
      </c>
      <c r="AD3306" s="16" t="str">
        <f t="shared" si="307"/>
        <v/>
      </c>
      <c r="AE3306" s="16" t="str">
        <f t="shared" si="308"/>
        <v/>
      </c>
      <c r="AF3306" s="16" t="str">
        <f t="shared" si="309"/>
        <v/>
      </c>
      <c r="AG3306" s="16" t="str">
        <f t="shared" si="310"/>
        <v/>
      </c>
      <c r="AH3306" s="16">
        <f t="shared" si="311"/>
        <v>0</v>
      </c>
      <c r="AI3306" s="17" t="str">
        <f>IF('Peer Comparison Tool'!$D$12="NR","",IF($C3306='Peer Comparison Tool'!$D$9,COUNT('CECL &lt;50B Database'!$AI$1:AI3305)+1,""))</f>
        <v/>
      </c>
    </row>
    <row r="3307" spans="29:35" x14ac:dyDescent="0.25">
      <c r="AC3307" s="16" t="str">
        <f t="shared" si="306"/>
        <v/>
      </c>
      <c r="AD3307" s="16" t="str">
        <f t="shared" si="307"/>
        <v/>
      </c>
      <c r="AE3307" s="16" t="str">
        <f t="shared" si="308"/>
        <v/>
      </c>
      <c r="AF3307" s="16" t="str">
        <f t="shared" si="309"/>
        <v/>
      </c>
      <c r="AG3307" s="16" t="str">
        <f t="shared" si="310"/>
        <v/>
      </c>
      <c r="AH3307" s="16">
        <f t="shared" si="311"/>
        <v>0</v>
      </c>
      <c r="AI3307" s="17" t="str">
        <f>IF('Peer Comparison Tool'!$D$12="NR","",IF($C3307='Peer Comparison Tool'!$D$9,COUNT('CECL &lt;50B Database'!$AI$1:AI3306)+1,""))</f>
        <v/>
      </c>
    </row>
    <row r="3308" spans="29:35" x14ac:dyDescent="0.25">
      <c r="AC3308" s="16" t="str">
        <f t="shared" si="306"/>
        <v/>
      </c>
      <c r="AD3308" s="16" t="str">
        <f t="shared" si="307"/>
        <v/>
      </c>
      <c r="AE3308" s="16" t="str">
        <f t="shared" si="308"/>
        <v/>
      </c>
      <c r="AF3308" s="16" t="str">
        <f t="shared" si="309"/>
        <v/>
      </c>
      <c r="AG3308" s="16" t="str">
        <f t="shared" si="310"/>
        <v/>
      </c>
      <c r="AH3308" s="16">
        <f t="shared" si="311"/>
        <v>0</v>
      </c>
      <c r="AI3308" s="17" t="str">
        <f>IF('Peer Comparison Tool'!$D$12="NR","",IF($C3308='Peer Comparison Tool'!$D$9,COUNT('CECL &lt;50B Database'!$AI$1:AI3307)+1,""))</f>
        <v/>
      </c>
    </row>
    <row r="3309" spans="29:35" x14ac:dyDescent="0.25">
      <c r="AC3309" s="16" t="str">
        <f t="shared" si="306"/>
        <v/>
      </c>
      <c r="AD3309" s="16" t="str">
        <f t="shared" si="307"/>
        <v/>
      </c>
      <c r="AE3309" s="16" t="str">
        <f t="shared" si="308"/>
        <v/>
      </c>
      <c r="AF3309" s="16" t="str">
        <f t="shared" si="309"/>
        <v/>
      </c>
      <c r="AG3309" s="16" t="str">
        <f t="shared" si="310"/>
        <v/>
      </c>
      <c r="AH3309" s="16">
        <f t="shared" si="311"/>
        <v>0</v>
      </c>
      <c r="AI3309" s="17" t="str">
        <f>IF('Peer Comparison Tool'!$D$12="NR","",IF($C3309='Peer Comparison Tool'!$D$9,COUNT('CECL &lt;50B Database'!$AI$1:AI3308)+1,""))</f>
        <v/>
      </c>
    </row>
    <row r="3310" spans="29:35" x14ac:dyDescent="0.25">
      <c r="AC3310" s="16" t="str">
        <f t="shared" si="306"/>
        <v/>
      </c>
      <c r="AD3310" s="16" t="str">
        <f t="shared" si="307"/>
        <v/>
      </c>
      <c r="AE3310" s="16" t="str">
        <f t="shared" si="308"/>
        <v/>
      </c>
      <c r="AF3310" s="16" t="str">
        <f t="shared" si="309"/>
        <v/>
      </c>
      <c r="AG3310" s="16" t="str">
        <f t="shared" si="310"/>
        <v/>
      </c>
      <c r="AH3310" s="16">
        <f t="shared" si="311"/>
        <v>0</v>
      </c>
      <c r="AI3310" s="17" t="str">
        <f>IF('Peer Comparison Tool'!$D$12="NR","",IF($C3310='Peer Comparison Tool'!$D$9,COUNT('CECL &lt;50B Database'!$AI$1:AI3309)+1,""))</f>
        <v/>
      </c>
    </row>
    <row r="3311" spans="29:35" x14ac:dyDescent="0.25">
      <c r="AC3311" s="16" t="str">
        <f t="shared" si="306"/>
        <v/>
      </c>
      <c r="AD3311" s="16" t="str">
        <f t="shared" si="307"/>
        <v/>
      </c>
      <c r="AE3311" s="16" t="str">
        <f t="shared" si="308"/>
        <v/>
      </c>
      <c r="AF3311" s="16" t="str">
        <f t="shared" si="309"/>
        <v/>
      </c>
      <c r="AG3311" s="16" t="str">
        <f t="shared" si="310"/>
        <v/>
      </c>
      <c r="AH3311" s="16">
        <f t="shared" si="311"/>
        <v>0</v>
      </c>
      <c r="AI3311" s="17" t="str">
        <f>IF('Peer Comparison Tool'!$D$12="NR","",IF($C3311='Peer Comparison Tool'!$D$9,COUNT('CECL &lt;50B Database'!$AI$1:AI3310)+1,""))</f>
        <v/>
      </c>
    </row>
    <row r="3312" spans="29:35" x14ac:dyDescent="0.25">
      <c r="AC3312" s="16" t="str">
        <f t="shared" si="306"/>
        <v/>
      </c>
      <c r="AD3312" s="16" t="str">
        <f t="shared" si="307"/>
        <v/>
      </c>
      <c r="AE3312" s="16" t="str">
        <f t="shared" si="308"/>
        <v/>
      </c>
      <c r="AF3312" s="16" t="str">
        <f t="shared" si="309"/>
        <v/>
      </c>
      <c r="AG3312" s="16" t="str">
        <f t="shared" si="310"/>
        <v/>
      </c>
      <c r="AH3312" s="16">
        <f t="shared" si="311"/>
        <v>0</v>
      </c>
      <c r="AI3312" s="17" t="str">
        <f>IF('Peer Comparison Tool'!$D$12="NR","",IF($C3312='Peer Comparison Tool'!$D$9,COUNT('CECL &lt;50B Database'!$AI$1:AI3311)+1,""))</f>
        <v/>
      </c>
    </row>
    <row r="3313" spans="29:35" x14ac:dyDescent="0.25">
      <c r="AC3313" s="16" t="str">
        <f t="shared" si="306"/>
        <v/>
      </c>
      <c r="AD3313" s="16" t="str">
        <f t="shared" si="307"/>
        <v/>
      </c>
      <c r="AE3313" s="16" t="str">
        <f t="shared" si="308"/>
        <v/>
      </c>
      <c r="AF3313" s="16" t="str">
        <f t="shared" si="309"/>
        <v/>
      </c>
      <c r="AG3313" s="16" t="str">
        <f t="shared" si="310"/>
        <v/>
      </c>
      <c r="AH3313" s="16">
        <f t="shared" si="311"/>
        <v>0</v>
      </c>
      <c r="AI3313" s="17" t="str">
        <f>IF('Peer Comparison Tool'!$D$12="NR","",IF($C3313='Peer Comparison Tool'!$D$9,COUNT('CECL &lt;50B Database'!$AI$1:AI3312)+1,""))</f>
        <v/>
      </c>
    </row>
    <row r="3314" spans="29:35" x14ac:dyDescent="0.25">
      <c r="AC3314" s="16" t="str">
        <f t="shared" si="306"/>
        <v/>
      </c>
      <c r="AD3314" s="16" t="str">
        <f t="shared" si="307"/>
        <v/>
      </c>
      <c r="AE3314" s="16" t="str">
        <f t="shared" si="308"/>
        <v/>
      </c>
      <c r="AF3314" s="16" t="str">
        <f t="shared" si="309"/>
        <v/>
      </c>
      <c r="AG3314" s="16" t="str">
        <f t="shared" si="310"/>
        <v/>
      </c>
      <c r="AH3314" s="16">
        <f t="shared" si="311"/>
        <v>0</v>
      </c>
      <c r="AI3314" s="17" t="str">
        <f>IF('Peer Comparison Tool'!$D$12="NR","",IF($C3314='Peer Comparison Tool'!$D$9,COUNT('CECL &lt;50B Database'!$AI$1:AI3313)+1,""))</f>
        <v/>
      </c>
    </row>
    <row r="3315" spans="29:35" x14ac:dyDescent="0.25">
      <c r="AC3315" s="16" t="str">
        <f t="shared" si="306"/>
        <v/>
      </c>
      <c r="AD3315" s="16" t="str">
        <f t="shared" si="307"/>
        <v/>
      </c>
      <c r="AE3315" s="16" t="str">
        <f t="shared" si="308"/>
        <v/>
      </c>
      <c r="AF3315" s="16" t="str">
        <f t="shared" si="309"/>
        <v/>
      </c>
      <c r="AG3315" s="16" t="str">
        <f t="shared" si="310"/>
        <v/>
      </c>
      <c r="AH3315" s="16">
        <f t="shared" si="311"/>
        <v>0</v>
      </c>
      <c r="AI3315" s="17" t="str">
        <f>IF('Peer Comparison Tool'!$D$12="NR","",IF($C3315='Peer Comparison Tool'!$D$9,COUNT('CECL &lt;50B Database'!$AI$1:AI3314)+1,""))</f>
        <v/>
      </c>
    </row>
    <row r="3316" spans="29:35" x14ac:dyDescent="0.25">
      <c r="AC3316" s="16" t="str">
        <f t="shared" si="306"/>
        <v/>
      </c>
      <c r="AD3316" s="16" t="str">
        <f t="shared" si="307"/>
        <v/>
      </c>
      <c r="AE3316" s="16" t="str">
        <f t="shared" si="308"/>
        <v/>
      </c>
      <c r="AF3316" s="16" t="str">
        <f t="shared" si="309"/>
        <v/>
      </c>
      <c r="AG3316" s="16" t="str">
        <f t="shared" si="310"/>
        <v/>
      </c>
      <c r="AH3316" s="16">
        <f t="shared" si="311"/>
        <v>0</v>
      </c>
      <c r="AI3316" s="17" t="str">
        <f>IF('Peer Comparison Tool'!$D$12="NR","",IF($C3316='Peer Comparison Tool'!$D$9,COUNT('CECL &lt;50B Database'!$AI$1:AI3315)+1,""))</f>
        <v/>
      </c>
    </row>
    <row r="3317" spans="29:35" x14ac:dyDescent="0.25">
      <c r="AC3317" s="16" t="str">
        <f t="shared" si="306"/>
        <v/>
      </c>
      <c r="AD3317" s="16" t="str">
        <f t="shared" si="307"/>
        <v/>
      </c>
      <c r="AE3317" s="16" t="str">
        <f t="shared" si="308"/>
        <v/>
      </c>
      <c r="AF3317" s="16" t="str">
        <f t="shared" si="309"/>
        <v/>
      </c>
      <c r="AG3317" s="16" t="str">
        <f t="shared" si="310"/>
        <v/>
      </c>
      <c r="AH3317" s="16">
        <f t="shared" si="311"/>
        <v>0</v>
      </c>
      <c r="AI3317" s="17" t="str">
        <f>IF('Peer Comparison Tool'!$D$12="NR","",IF($C3317='Peer Comparison Tool'!$D$9,COUNT('CECL &lt;50B Database'!$AI$1:AI3316)+1,""))</f>
        <v/>
      </c>
    </row>
    <row r="3318" spans="29:35" x14ac:dyDescent="0.25">
      <c r="AC3318" s="16" t="str">
        <f t="shared" si="306"/>
        <v/>
      </c>
      <c r="AD3318" s="16" t="str">
        <f t="shared" si="307"/>
        <v/>
      </c>
      <c r="AE3318" s="16" t="str">
        <f t="shared" si="308"/>
        <v/>
      </c>
      <c r="AF3318" s="16" t="str">
        <f t="shared" si="309"/>
        <v/>
      </c>
      <c r="AG3318" s="16" t="str">
        <f t="shared" si="310"/>
        <v/>
      </c>
      <c r="AH3318" s="16">
        <f t="shared" si="311"/>
        <v>0</v>
      </c>
      <c r="AI3318" s="17" t="str">
        <f>IF('Peer Comparison Tool'!$D$12="NR","",IF($C3318='Peer Comparison Tool'!$D$9,COUNT('CECL &lt;50B Database'!$AI$1:AI3317)+1,""))</f>
        <v/>
      </c>
    </row>
    <row r="3319" spans="29:35" x14ac:dyDescent="0.25">
      <c r="AC3319" s="16" t="str">
        <f t="shared" si="306"/>
        <v/>
      </c>
      <c r="AD3319" s="16" t="str">
        <f t="shared" si="307"/>
        <v/>
      </c>
      <c r="AE3319" s="16" t="str">
        <f t="shared" si="308"/>
        <v/>
      </c>
      <c r="AF3319" s="16" t="str">
        <f t="shared" si="309"/>
        <v/>
      </c>
      <c r="AG3319" s="16" t="str">
        <f t="shared" si="310"/>
        <v/>
      </c>
      <c r="AH3319" s="16">
        <f t="shared" si="311"/>
        <v>0</v>
      </c>
      <c r="AI3319" s="17" t="str">
        <f>IF('Peer Comparison Tool'!$D$12="NR","",IF($C3319='Peer Comparison Tool'!$D$9,COUNT('CECL &lt;50B Database'!$AI$1:AI3318)+1,""))</f>
        <v/>
      </c>
    </row>
    <row r="3320" spans="29:35" x14ac:dyDescent="0.25">
      <c r="AC3320" s="16" t="str">
        <f t="shared" si="306"/>
        <v/>
      </c>
      <c r="AD3320" s="16" t="str">
        <f t="shared" si="307"/>
        <v/>
      </c>
      <c r="AE3320" s="16" t="str">
        <f t="shared" si="308"/>
        <v/>
      </c>
      <c r="AF3320" s="16" t="str">
        <f t="shared" si="309"/>
        <v/>
      </c>
      <c r="AG3320" s="16" t="str">
        <f t="shared" si="310"/>
        <v/>
      </c>
      <c r="AH3320" s="16">
        <f t="shared" si="311"/>
        <v>0</v>
      </c>
      <c r="AI3320" s="17" t="str">
        <f>IF('Peer Comparison Tool'!$D$12="NR","",IF($C3320='Peer Comparison Tool'!$D$9,COUNT('CECL &lt;50B Database'!$AI$1:AI3319)+1,""))</f>
        <v/>
      </c>
    </row>
    <row r="3321" spans="29:35" x14ac:dyDescent="0.25">
      <c r="AC3321" s="16" t="str">
        <f t="shared" si="306"/>
        <v/>
      </c>
      <c r="AD3321" s="16" t="str">
        <f t="shared" si="307"/>
        <v/>
      </c>
      <c r="AE3321" s="16" t="str">
        <f t="shared" si="308"/>
        <v/>
      </c>
      <c r="AF3321" s="16" t="str">
        <f t="shared" si="309"/>
        <v/>
      </c>
      <c r="AG3321" s="16" t="str">
        <f t="shared" si="310"/>
        <v/>
      </c>
      <c r="AH3321" s="16">
        <f t="shared" si="311"/>
        <v>0</v>
      </c>
      <c r="AI3321" s="17" t="str">
        <f>IF('Peer Comparison Tool'!$D$12="NR","",IF($C3321='Peer Comparison Tool'!$D$9,COUNT('CECL &lt;50B Database'!$AI$1:AI3320)+1,""))</f>
        <v/>
      </c>
    </row>
    <row r="3322" spans="29:35" x14ac:dyDescent="0.25">
      <c r="AC3322" s="16" t="str">
        <f t="shared" si="306"/>
        <v/>
      </c>
      <c r="AD3322" s="16" t="str">
        <f t="shared" si="307"/>
        <v/>
      </c>
      <c r="AE3322" s="16" t="str">
        <f t="shared" si="308"/>
        <v/>
      </c>
      <c r="AF3322" s="16" t="str">
        <f t="shared" si="309"/>
        <v/>
      </c>
      <c r="AG3322" s="16" t="str">
        <f t="shared" si="310"/>
        <v/>
      </c>
      <c r="AH3322" s="16">
        <f t="shared" si="311"/>
        <v>0</v>
      </c>
      <c r="AI3322" s="17" t="str">
        <f>IF('Peer Comparison Tool'!$D$12="NR","",IF($C3322='Peer Comparison Tool'!$D$9,COUNT('CECL &lt;50B Database'!$AI$1:AI3321)+1,""))</f>
        <v/>
      </c>
    </row>
    <row r="3323" spans="29:35" x14ac:dyDescent="0.25">
      <c r="AC3323" s="16" t="str">
        <f t="shared" si="306"/>
        <v/>
      </c>
      <c r="AD3323" s="16" t="str">
        <f t="shared" si="307"/>
        <v/>
      </c>
      <c r="AE3323" s="16" t="str">
        <f t="shared" si="308"/>
        <v/>
      </c>
      <c r="AF3323" s="16" t="str">
        <f t="shared" si="309"/>
        <v/>
      </c>
      <c r="AG3323" s="16" t="str">
        <f t="shared" si="310"/>
        <v/>
      </c>
      <c r="AH3323" s="16">
        <f t="shared" si="311"/>
        <v>0</v>
      </c>
      <c r="AI3323" s="17" t="str">
        <f>IF('Peer Comparison Tool'!$D$12="NR","",IF($C3323='Peer Comparison Tool'!$D$9,COUNT('CECL &lt;50B Database'!$AI$1:AI3322)+1,""))</f>
        <v/>
      </c>
    </row>
    <row r="3324" spans="29:35" x14ac:dyDescent="0.25">
      <c r="AC3324" s="16" t="str">
        <f t="shared" si="306"/>
        <v/>
      </c>
      <c r="AD3324" s="16" t="str">
        <f t="shared" si="307"/>
        <v/>
      </c>
      <c r="AE3324" s="16" t="str">
        <f t="shared" si="308"/>
        <v/>
      </c>
      <c r="AF3324" s="16" t="str">
        <f t="shared" si="309"/>
        <v/>
      </c>
      <c r="AG3324" s="16" t="str">
        <f t="shared" si="310"/>
        <v/>
      </c>
      <c r="AH3324" s="16">
        <f t="shared" si="311"/>
        <v>0</v>
      </c>
      <c r="AI3324" s="17" t="str">
        <f>IF('Peer Comparison Tool'!$D$12="NR","",IF($C3324='Peer Comparison Tool'!$D$9,COUNT('CECL &lt;50B Database'!$AI$1:AI3323)+1,""))</f>
        <v/>
      </c>
    </row>
    <row r="3325" spans="29:35" x14ac:dyDescent="0.25">
      <c r="AC3325" s="16" t="str">
        <f t="shared" si="306"/>
        <v/>
      </c>
      <c r="AD3325" s="16" t="str">
        <f t="shared" si="307"/>
        <v/>
      </c>
      <c r="AE3325" s="16" t="str">
        <f t="shared" si="308"/>
        <v/>
      </c>
      <c r="AF3325" s="16" t="str">
        <f t="shared" si="309"/>
        <v/>
      </c>
      <c r="AG3325" s="16" t="str">
        <f t="shared" si="310"/>
        <v/>
      </c>
      <c r="AH3325" s="16">
        <f t="shared" si="311"/>
        <v>0</v>
      </c>
      <c r="AI3325" s="17" t="str">
        <f>IF('Peer Comparison Tool'!$D$12="NR","",IF($C3325='Peer Comparison Tool'!$D$9,COUNT('CECL &lt;50B Database'!$AI$1:AI3324)+1,""))</f>
        <v/>
      </c>
    </row>
    <row r="3326" spans="29:35" x14ac:dyDescent="0.25">
      <c r="AC3326" s="16" t="str">
        <f t="shared" si="306"/>
        <v/>
      </c>
      <c r="AD3326" s="16" t="str">
        <f t="shared" si="307"/>
        <v/>
      </c>
      <c r="AE3326" s="16" t="str">
        <f t="shared" si="308"/>
        <v/>
      </c>
      <c r="AF3326" s="16" t="str">
        <f t="shared" si="309"/>
        <v/>
      </c>
      <c r="AG3326" s="16" t="str">
        <f t="shared" si="310"/>
        <v/>
      </c>
      <c r="AH3326" s="16">
        <f t="shared" si="311"/>
        <v>0</v>
      </c>
      <c r="AI3326" s="17" t="str">
        <f>IF('Peer Comparison Tool'!$D$12="NR","",IF($C3326='Peer Comparison Tool'!$D$9,COUNT('CECL &lt;50B Database'!$AI$1:AI3325)+1,""))</f>
        <v/>
      </c>
    </row>
    <row r="3327" spans="29:35" x14ac:dyDescent="0.25">
      <c r="AC3327" s="16" t="str">
        <f t="shared" si="306"/>
        <v/>
      </c>
      <c r="AD3327" s="16" t="str">
        <f t="shared" si="307"/>
        <v/>
      </c>
      <c r="AE3327" s="16" t="str">
        <f t="shared" si="308"/>
        <v/>
      </c>
      <c r="AF3327" s="16" t="str">
        <f t="shared" si="309"/>
        <v/>
      </c>
      <c r="AG3327" s="16" t="str">
        <f t="shared" si="310"/>
        <v/>
      </c>
      <c r="AH3327" s="16">
        <f t="shared" si="311"/>
        <v>0</v>
      </c>
      <c r="AI3327" s="17" t="str">
        <f>IF('Peer Comparison Tool'!$D$12="NR","",IF($C3327='Peer Comparison Tool'!$D$9,COUNT('CECL &lt;50B Database'!$AI$1:AI3326)+1,""))</f>
        <v/>
      </c>
    </row>
    <row r="3328" spans="29:35" x14ac:dyDescent="0.25">
      <c r="AC3328" s="16" t="str">
        <f t="shared" si="306"/>
        <v/>
      </c>
      <c r="AD3328" s="16" t="str">
        <f t="shared" si="307"/>
        <v/>
      </c>
      <c r="AE3328" s="16" t="str">
        <f t="shared" si="308"/>
        <v/>
      </c>
      <c r="AF3328" s="16" t="str">
        <f t="shared" si="309"/>
        <v/>
      </c>
      <c r="AG3328" s="16" t="str">
        <f t="shared" si="310"/>
        <v/>
      </c>
      <c r="AH3328" s="16">
        <f t="shared" si="311"/>
        <v>0</v>
      </c>
      <c r="AI3328" s="17" t="str">
        <f>IF('Peer Comparison Tool'!$D$12="NR","",IF($C3328='Peer Comparison Tool'!$D$9,COUNT('CECL &lt;50B Database'!$AI$1:AI3327)+1,""))</f>
        <v/>
      </c>
    </row>
    <row r="3329" spans="29:35" x14ac:dyDescent="0.25">
      <c r="AC3329" s="16" t="str">
        <f t="shared" si="306"/>
        <v/>
      </c>
      <c r="AD3329" s="16" t="str">
        <f t="shared" si="307"/>
        <v/>
      </c>
      <c r="AE3329" s="16" t="str">
        <f t="shared" si="308"/>
        <v/>
      </c>
      <c r="AF3329" s="16" t="str">
        <f t="shared" si="309"/>
        <v/>
      </c>
      <c r="AG3329" s="16" t="str">
        <f t="shared" si="310"/>
        <v/>
      </c>
      <c r="AH3329" s="16">
        <f t="shared" si="311"/>
        <v>0</v>
      </c>
      <c r="AI3329" s="17" t="str">
        <f>IF('Peer Comparison Tool'!$D$12="NR","",IF($C3329='Peer Comparison Tool'!$D$9,COUNT('CECL &lt;50B Database'!$AI$1:AI3328)+1,""))</f>
        <v/>
      </c>
    </row>
    <row r="3330" spans="29:35" x14ac:dyDescent="0.25">
      <c r="AC3330" s="16" t="str">
        <f t="shared" si="306"/>
        <v/>
      </c>
      <c r="AD3330" s="16" t="str">
        <f t="shared" si="307"/>
        <v/>
      </c>
      <c r="AE3330" s="16" t="str">
        <f t="shared" si="308"/>
        <v/>
      </c>
      <c r="AF3330" s="16" t="str">
        <f t="shared" si="309"/>
        <v/>
      </c>
      <c r="AG3330" s="16" t="str">
        <f t="shared" si="310"/>
        <v/>
      </c>
      <c r="AH3330" s="16">
        <f t="shared" si="311"/>
        <v>0</v>
      </c>
      <c r="AI3330" s="17" t="str">
        <f>IF('Peer Comparison Tool'!$D$12="NR","",IF($C3330='Peer Comparison Tool'!$D$9,COUNT('CECL &lt;50B Database'!$AI$1:AI3329)+1,""))</f>
        <v/>
      </c>
    </row>
    <row r="3331" spans="29:35" x14ac:dyDescent="0.25">
      <c r="AC3331" s="16" t="str">
        <f t="shared" ref="AC3331:AC3394" si="312">IF(AND($G3331&gt;=10000000,$G3331&lt;50000000),$K3331,"")</f>
        <v/>
      </c>
      <c r="AD3331" s="16" t="str">
        <f t="shared" ref="AD3331:AD3394" si="313">IF(AND($G3331&gt;=5000000,$G3331&lt;9999999),$K3331,"")</f>
        <v/>
      </c>
      <c r="AE3331" s="16" t="str">
        <f t="shared" ref="AE3331:AE3394" si="314">IF(AND($G3331&gt;=1000000,$G3331&lt;4999999),$K3331,"")</f>
        <v/>
      </c>
      <c r="AF3331" s="16" t="str">
        <f t="shared" ref="AF3331:AF3394" si="315">IF(AND($G3331&gt;=500000,$G3331&lt;999999),$K3331,"")</f>
        <v/>
      </c>
      <c r="AG3331" s="16" t="str">
        <f t="shared" ref="AG3331:AG3394" si="316">IF(AND($G3331&gt;=100000,$G3331&lt;499999),$K3331,"")</f>
        <v/>
      </c>
      <c r="AH3331" s="16">
        <f t="shared" ref="AH3331:AH3394" si="317">IF(AND($G3331&gt;=0,$G3331&lt;99999),$K3331,"")</f>
        <v>0</v>
      </c>
      <c r="AI3331" s="17" t="str">
        <f>IF('Peer Comparison Tool'!$D$12="NR","",IF($C3331='Peer Comparison Tool'!$D$9,COUNT('CECL &lt;50B Database'!$AI$1:AI3330)+1,""))</f>
        <v/>
      </c>
    </row>
    <row r="3332" spans="29:35" x14ac:dyDescent="0.25">
      <c r="AC3332" s="16" t="str">
        <f t="shared" si="312"/>
        <v/>
      </c>
      <c r="AD3332" s="16" t="str">
        <f t="shared" si="313"/>
        <v/>
      </c>
      <c r="AE3332" s="16" t="str">
        <f t="shared" si="314"/>
        <v/>
      </c>
      <c r="AF3332" s="16" t="str">
        <f t="shared" si="315"/>
        <v/>
      </c>
      <c r="AG3332" s="16" t="str">
        <f t="shared" si="316"/>
        <v/>
      </c>
      <c r="AH3332" s="16">
        <f t="shared" si="317"/>
        <v>0</v>
      </c>
      <c r="AI3332" s="17" t="str">
        <f>IF('Peer Comparison Tool'!$D$12="NR","",IF($C3332='Peer Comparison Tool'!$D$9,COUNT('CECL &lt;50B Database'!$AI$1:AI3331)+1,""))</f>
        <v/>
      </c>
    </row>
    <row r="3333" spans="29:35" x14ac:dyDescent="0.25">
      <c r="AC3333" s="16" t="str">
        <f t="shared" si="312"/>
        <v/>
      </c>
      <c r="AD3333" s="16" t="str">
        <f t="shared" si="313"/>
        <v/>
      </c>
      <c r="AE3333" s="16" t="str">
        <f t="shared" si="314"/>
        <v/>
      </c>
      <c r="AF3333" s="16" t="str">
        <f t="shared" si="315"/>
        <v/>
      </c>
      <c r="AG3333" s="16" t="str">
        <f t="shared" si="316"/>
        <v/>
      </c>
      <c r="AH3333" s="16">
        <f t="shared" si="317"/>
        <v>0</v>
      </c>
      <c r="AI3333" s="17" t="str">
        <f>IF('Peer Comparison Tool'!$D$12="NR","",IF($C3333='Peer Comparison Tool'!$D$9,COUNT('CECL &lt;50B Database'!$AI$1:AI3332)+1,""))</f>
        <v/>
      </c>
    </row>
    <row r="3334" spans="29:35" x14ac:dyDescent="0.25">
      <c r="AC3334" s="16" t="str">
        <f t="shared" si="312"/>
        <v/>
      </c>
      <c r="AD3334" s="16" t="str">
        <f t="shared" si="313"/>
        <v/>
      </c>
      <c r="AE3334" s="16" t="str">
        <f t="shared" si="314"/>
        <v/>
      </c>
      <c r="AF3334" s="16" t="str">
        <f t="shared" si="315"/>
        <v/>
      </c>
      <c r="AG3334" s="16" t="str">
        <f t="shared" si="316"/>
        <v/>
      </c>
      <c r="AH3334" s="16">
        <f t="shared" si="317"/>
        <v>0</v>
      </c>
      <c r="AI3334" s="17" t="str">
        <f>IF('Peer Comparison Tool'!$D$12="NR","",IF($C3334='Peer Comparison Tool'!$D$9,COUNT('CECL &lt;50B Database'!$AI$1:AI3333)+1,""))</f>
        <v/>
      </c>
    </row>
    <row r="3335" spans="29:35" x14ac:dyDescent="0.25">
      <c r="AC3335" s="16" t="str">
        <f t="shared" si="312"/>
        <v/>
      </c>
      <c r="AD3335" s="16" t="str">
        <f t="shared" si="313"/>
        <v/>
      </c>
      <c r="AE3335" s="16" t="str">
        <f t="shared" si="314"/>
        <v/>
      </c>
      <c r="AF3335" s="16" t="str">
        <f t="shared" si="315"/>
        <v/>
      </c>
      <c r="AG3335" s="16" t="str">
        <f t="shared" si="316"/>
        <v/>
      </c>
      <c r="AH3335" s="16">
        <f t="shared" si="317"/>
        <v>0</v>
      </c>
      <c r="AI3335" s="17" t="str">
        <f>IF('Peer Comparison Tool'!$D$12="NR","",IF($C3335='Peer Comparison Tool'!$D$9,COUNT('CECL &lt;50B Database'!$AI$1:AI3334)+1,""))</f>
        <v/>
      </c>
    </row>
    <row r="3336" spans="29:35" x14ac:dyDescent="0.25">
      <c r="AC3336" s="16" t="str">
        <f t="shared" si="312"/>
        <v/>
      </c>
      <c r="AD3336" s="16" t="str">
        <f t="shared" si="313"/>
        <v/>
      </c>
      <c r="AE3336" s="16" t="str">
        <f t="shared" si="314"/>
        <v/>
      </c>
      <c r="AF3336" s="16" t="str">
        <f t="shared" si="315"/>
        <v/>
      </c>
      <c r="AG3336" s="16" t="str">
        <f t="shared" si="316"/>
        <v/>
      </c>
      <c r="AH3336" s="16">
        <f t="shared" si="317"/>
        <v>0</v>
      </c>
      <c r="AI3336" s="17" t="str">
        <f>IF('Peer Comparison Tool'!$D$12="NR","",IF($C3336='Peer Comparison Tool'!$D$9,COUNT('CECL &lt;50B Database'!$AI$1:AI3335)+1,""))</f>
        <v/>
      </c>
    </row>
    <row r="3337" spans="29:35" x14ac:dyDescent="0.25">
      <c r="AC3337" s="16" t="str">
        <f t="shared" si="312"/>
        <v/>
      </c>
      <c r="AD3337" s="16" t="str">
        <f t="shared" si="313"/>
        <v/>
      </c>
      <c r="AE3337" s="16" t="str">
        <f t="shared" si="314"/>
        <v/>
      </c>
      <c r="AF3337" s="16" t="str">
        <f t="shared" si="315"/>
        <v/>
      </c>
      <c r="AG3337" s="16" t="str">
        <f t="shared" si="316"/>
        <v/>
      </c>
      <c r="AH3337" s="16">
        <f t="shared" si="317"/>
        <v>0</v>
      </c>
      <c r="AI3337" s="17" t="str">
        <f>IF('Peer Comparison Tool'!$D$12="NR","",IF($C3337='Peer Comparison Tool'!$D$9,COUNT('CECL &lt;50B Database'!$AI$1:AI3336)+1,""))</f>
        <v/>
      </c>
    </row>
    <row r="3338" spans="29:35" x14ac:dyDescent="0.25">
      <c r="AC3338" s="16" t="str">
        <f t="shared" si="312"/>
        <v/>
      </c>
      <c r="AD3338" s="16" t="str">
        <f t="shared" si="313"/>
        <v/>
      </c>
      <c r="AE3338" s="16" t="str">
        <f t="shared" si="314"/>
        <v/>
      </c>
      <c r="AF3338" s="16" t="str">
        <f t="shared" si="315"/>
        <v/>
      </c>
      <c r="AG3338" s="16" t="str">
        <f t="shared" si="316"/>
        <v/>
      </c>
      <c r="AH3338" s="16">
        <f t="shared" si="317"/>
        <v>0</v>
      </c>
      <c r="AI3338" s="17" t="str">
        <f>IF('Peer Comparison Tool'!$D$12="NR","",IF($C3338='Peer Comparison Tool'!$D$9,COUNT('CECL &lt;50B Database'!$AI$1:AI3337)+1,""))</f>
        <v/>
      </c>
    </row>
    <row r="3339" spans="29:35" x14ac:dyDescent="0.25">
      <c r="AC3339" s="16" t="str">
        <f t="shared" si="312"/>
        <v/>
      </c>
      <c r="AD3339" s="16" t="str">
        <f t="shared" si="313"/>
        <v/>
      </c>
      <c r="AE3339" s="16" t="str">
        <f t="shared" si="314"/>
        <v/>
      </c>
      <c r="AF3339" s="16" t="str">
        <f t="shared" si="315"/>
        <v/>
      </c>
      <c r="AG3339" s="16" t="str">
        <f t="shared" si="316"/>
        <v/>
      </c>
      <c r="AH3339" s="16">
        <f t="shared" si="317"/>
        <v>0</v>
      </c>
      <c r="AI3339" s="17" t="str">
        <f>IF('Peer Comparison Tool'!$D$12="NR","",IF($C3339='Peer Comparison Tool'!$D$9,COUNT('CECL &lt;50B Database'!$AI$1:AI3338)+1,""))</f>
        <v/>
      </c>
    </row>
    <row r="3340" spans="29:35" x14ac:dyDescent="0.25">
      <c r="AC3340" s="16" t="str">
        <f t="shared" si="312"/>
        <v/>
      </c>
      <c r="AD3340" s="16" t="str">
        <f t="shared" si="313"/>
        <v/>
      </c>
      <c r="AE3340" s="16" t="str">
        <f t="shared" si="314"/>
        <v/>
      </c>
      <c r="AF3340" s="16" t="str">
        <f t="shared" si="315"/>
        <v/>
      </c>
      <c r="AG3340" s="16" t="str">
        <f t="shared" si="316"/>
        <v/>
      </c>
      <c r="AH3340" s="16">
        <f t="shared" si="317"/>
        <v>0</v>
      </c>
      <c r="AI3340" s="17" t="str">
        <f>IF('Peer Comparison Tool'!$D$12="NR","",IF($C3340='Peer Comparison Tool'!$D$9,COUNT('CECL &lt;50B Database'!$AI$1:AI3339)+1,""))</f>
        <v/>
      </c>
    </row>
    <row r="3341" spans="29:35" x14ac:dyDescent="0.25">
      <c r="AC3341" s="16" t="str">
        <f t="shared" si="312"/>
        <v/>
      </c>
      <c r="AD3341" s="16" t="str">
        <f t="shared" si="313"/>
        <v/>
      </c>
      <c r="AE3341" s="16" t="str">
        <f t="shared" si="314"/>
        <v/>
      </c>
      <c r="AF3341" s="16" t="str">
        <f t="shared" si="315"/>
        <v/>
      </c>
      <c r="AG3341" s="16" t="str">
        <f t="shared" si="316"/>
        <v/>
      </c>
      <c r="AH3341" s="16">
        <f t="shared" si="317"/>
        <v>0</v>
      </c>
      <c r="AI3341" s="17" t="str">
        <f>IF('Peer Comparison Tool'!$D$12="NR","",IF($C3341='Peer Comparison Tool'!$D$9,COUNT('CECL &lt;50B Database'!$AI$1:AI3340)+1,""))</f>
        <v/>
      </c>
    </row>
    <row r="3342" spans="29:35" x14ac:dyDescent="0.25">
      <c r="AC3342" s="16" t="str">
        <f t="shared" si="312"/>
        <v/>
      </c>
      <c r="AD3342" s="16" t="str">
        <f t="shared" si="313"/>
        <v/>
      </c>
      <c r="AE3342" s="16" t="str">
        <f t="shared" si="314"/>
        <v/>
      </c>
      <c r="AF3342" s="16" t="str">
        <f t="shared" si="315"/>
        <v/>
      </c>
      <c r="AG3342" s="16" t="str">
        <f t="shared" si="316"/>
        <v/>
      </c>
      <c r="AH3342" s="16">
        <f t="shared" si="317"/>
        <v>0</v>
      </c>
      <c r="AI3342" s="17" t="str">
        <f>IF('Peer Comparison Tool'!$D$12="NR","",IF($C3342='Peer Comparison Tool'!$D$9,COUNT('CECL &lt;50B Database'!$AI$1:AI3341)+1,""))</f>
        <v/>
      </c>
    </row>
    <row r="3343" spans="29:35" x14ac:dyDescent="0.25">
      <c r="AC3343" s="16" t="str">
        <f t="shared" si="312"/>
        <v/>
      </c>
      <c r="AD3343" s="16" t="str">
        <f t="shared" si="313"/>
        <v/>
      </c>
      <c r="AE3343" s="16" t="str">
        <f t="shared" si="314"/>
        <v/>
      </c>
      <c r="AF3343" s="16" t="str">
        <f t="shared" si="315"/>
        <v/>
      </c>
      <c r="AG3343" s="16" t="str">
        <f t="shared" si="316"/>
        <v/>
      </c>
      <c r="AH3343" s="16">
        <f t="shared" si="317"/>
        <v>0</v>
      </c>
      <c r="AI3343" s="17" t="str">
        <f>IF('Peer Comparison Tool'!$D$12="NR","",IF($C3343='Peer Comparison Tool'!$D$9,COUNT('CECL &lt;50B Database'!$AI$1:AI3342)+1,""))</f>
        <v/>
      </c>
    </row>
    <row r="3344" spans="29:35" x14ac:dyDescent="0.25">
      <c r="AC3344" s="16" t="str">
        <f t="shared" si="312"/>
        <v/>
      </c>
      <c r="AD3344" s="16" t="str">
        <f t="shared" si="313"/>
        <v/>
      </c>
      <c r="AE3344" s="16" t="str">
        <f t="shared" si="314"/>
        <v/>
      </c>
      <c r="AF3344" s="16" t="str">
        <f t="shared" si="315"/>
        <v/>
      </c>
      <c r="AG3344" s="16" t="str">
        <f t="shared" si="316"/>
        <v/>
      </c>
      <c r="AH3344" s="16">
        <f t="shared" si="317"/>
        <v>0</v>
      </c>
      <c r="AI3344" s="17" t="str">
        <f>IF('Peer Comparison Tool'!$D$12="NR","",IF($C3344='Peer Comparison Tool'!$D$9,COUNT('CECL &lt;50B Database'!$AI$1:AI3343)+1,""))</f>
        <v/>
      </c>
    </row>
    <row r="3345" spans="29:35" x14ac:dyDescent="0.25">
      <c r="AC3345" s="16" t="str">
        <f t="shared" si="312"/>
        <v/>
      </c>
      <c r="AD3345" s="16" t="str">
        <f t="shared" si="313"/>
        <v/>
      </c>
      <c r="AE3345" s="16" t="str">
        <f t="shared" si="314"/>
        <v/>
      </c>
      <c r="AF3345" s="16" t="str">
        <f t="shared" si="315"/>
        <v/>
      </c>
      <c r="AG3345" s="16" t="str">
        <f t="shared" si="316"/>
        <v/>
      </c>
      <c r="AH3345" s="16">
        <f t="shared" si="317"/>
        <v>0</v>
      </c>
      <c r="AI3345" s="17" t="str">
        <f>IF('Peer Comparison Tool'!$D$12="NR","",IF($C3345='Peer Comparison Tool'!$D$9,COUNT('CECL &lt;50B Database'!$AI$1:AI3344)+1,""))</f>
        <v/>
      </c>
    </row>
    <row r="3346" spans="29:35" x14ac:dyDescent="0.25">
      <c r="AC3346" s="16" t="str">
        <f t="shared" si="312"/>
        <v/>
      </c>
      <c r="AD3346" s="16" t="str">
        <f t="shared" si="313"/>
        <v/>
      </c>
      <c r="AE3346" s="16" t="str">
        <f t="shared" si="314"/>
        <v/>
      </c>
      <c r="AF3346" s="16" t="str">
        <f t="shared" si="315"/>
        <v/>
      </c>
      <c r="AG3346" s="16" t="str">
        <f t="shared" si="316"/>
        <v/>
      </c>
      <c r="AH3346" s="16">
        <f t="shared" si="317"/>
        <v>0</v>
      </c>
      <c r="AI3346" s="17" t="str">
        <f>IF('Peer Comparison Tool'!$D$12="NR","",IF($C3346='Peer Comparison Tool'!$D$9,COUNT('CECL &lt;50B Database'!$AI$1:AI3345)+1,""))</f>
        <v/>
      </c>
    </row>
    <row r="3347" spans="29:35" x14ac:dyDescent="0.25">
      <c r="AC3347" s="16" t="str">
        <f t="shared" si="312"/>
        <v/>
      </c>
      <c r="AD3347" s="16" t="str">
        <f t="shared" si="313"/>
        <v/>
      </c>
      <c r="AE3347" s="16" t="str">
        <f t="shared" si="314"/>
        <v/>
      </c>
      <c r="AF3347" s="16" t="str">
        <f t="shared" si="315"/>
        <v/>
      </c>
      <c r="AG3347" s="16" t="str">
        <f t="shared" si="316"/>
        <v/>
      </c>
      <c r="AH3347" s="16">
        <f t="shared" si="317"/>
        <v>0</v>
      </c>
      <c r="AI3347" s="17" t="str">
        <f>IF('Peer Comparison Tool'!$D$12="NR","",IF($C3347='Peer Comparison Tool'!$D$9,COUNT('CECL &lt;50B Database'!$AI$1:AI3346)+1,""))</f>
        <v/>
      </c>
    </row>
    <row r="3348" spans="29:35" x14ac:dyDescent="0.25">
      <c r="AC3348" s="16" t="str">
        <f t="shared" si="312"/>
        <v/>
      </c>
      <c r="AD3348" s="16" t="str">
        <f t="shared" si="313"/>
        <v/>
      </c>
      <c r="AE3348" s="16" t="str">
        <f t="shared" si="314"/>
        <v/>
      </c>
      <c r="AF3348" s="16" t="str">
        <f t="shared" si="315"/>
        <v/>
      </c>
      <c r="AG3348" s="16" t="str">
        <f t="shared" si="316"/>
        <v/>
      </c>
      <c r="AH3348" s="16">
        <f t="shared" si="317"/>
        <v>0</v>
      </c>
      <c r="AI3348" s="17" t="str">
        <f>IF('Peer Comparison Tool'!$D$12="NR","",IF($C3348='Peer Comparison Tool'!$D$9,COUNT('CECL &lt;50B Database'!$AI$1:AI3347)+1,""))</f>
        <v/>
      </c>
    </row>
    <row r="3349" spans="29:35" x14ac:dyDescent="0.25">
      <c r="AC3349" s="16" t="str">
        <f t="shared" si="312"/>
        <v/>
      </c>
      <c r="AD3349" s="16" t="str">
        <f t="shared" si="313"/>
        <v/>
      </c>
      <c r="AE3349" s="16" t="str">
        <f t="shared" si="314"/>
        <v/>
      </c>
      <c r="AF3349" s="16" t="str">
        <f t="shared" si="315"/>
        <v/>
      </c>
      <c r="AG3349" s="16" t="str">
        <f t="shared" si="316"/>
        <v/>
      </c>
      <c r="AH3349" s="16">
        <f t="shared" si="317"/>
        <v>0</v>
      </c>
      <c r="AI3349" s="17" t="str">
        <f>IF('Peer Comparison Tool'!$D$12="NR","",IF($C3349='Peer Comparison Tool'!$D$9,COUNT('CECL &lt;50B Database'!$AI$1:AI3348)+1,""))</f>
        <v/>
      </c>
    </row>
    <row r="3350" spans="29:35" x14ac:dyDescent="0.25">
      <c r="AC3350" s="16" t="str">
        <f t="shared" si="312"/>
        <v/>
      </c>
      <c r="AD3350" s="16" t="str">
        <f t="shared" si="313"/>
        <v/>
      </c>
      <c r="AE3350" s="16" t="str">
        <f t="shared" si="314"/>
        <v/>
      </c>
      <c r="AF3350" s="16" t="str">
        <f t="shared" si="315"/>
        <v/>
      </c>
      <c r="AG3350" s="16" t="str">
        <f t="shared" si="316"/>
        <v/>
      </c>
      <c r="AH3350" s="16">
        <f t="shared" si="317"/>
        <v>0</v>
      </c>
      <c r="AI3350" s="17" t="str">
        <f>IF('Peer Comparison Tool'!$D$12="NR","",IF($C3350='Peer Comparison Tool'!$D$9,COUNT('CECL &lt;50B Database'!$AI$1:AI3349)+1,""))</f>
        <v/>
      </c>
    </row>
    <row r="3351" spans="29:35" x14ac:dyDescent="0.25">
      <c r="AC3351" s="16" t="str">
        <f t="shared" si="312"/>
        <v/>
      </c>
      <c r="AD3351" s="16" t="str">
        <f t="shared" si="313"/>
        <v/>
      </c>
      <c r="AE3351" s="16" t="str">
        <f t="shared" si="314"/>
        <v/>
      </c>
      <c r="AF3351" s="16" t="str">
        <f t="shared" si="315"/>
        <v/>
      </c>
      <c r="AG3351" s="16" t="str">
        <f t="shared" si="316"/>
        <v/>
      </c>
      <c r="AH3351" s="16">
        <f t="shared" si="317"/>
        <v>0</v>
      </c>
      <c r="AI3351" s="17" t="str">
        <f>IF('Peer Comparison Tool'!$D$12="NR","",IF($C3351='Peer Comparison Tool'!$D$9,COUNT('CECL &lt;50B Database'!$AI$1:AI3350)+1,""))</f>
        <v/>
      </c>
    </row>
    <row r="3352" spans="29:35" x14ac:dyDescent="0.25">
      <c r="AC3352" s="16" t="str">
        <f t="shared" si="312"/>
        <v/>
      </c>
      <c r="AD3352" s="16" t="str">
        <f t="shared" si="313"/>
        <v/>
      </c>
      <c r="AE3352" s="16" t="str">
        <f t="shared" si="314"/>
        <v/>
      </c>
      <c r="AF3352" s="16" t="str">
        <f t="shared" si="315"/>
        <v/>
      </c>
      <c r="AG3352" s="16" t="str">
        <f t="shared" si="316"/>
        <v/>
      </c>
      <c r="AH3352" s="16">
        <f t="shared" si="317"/>
        <v>0</v>
      </c>
      <c r="AI3352" s="17" t="str">
        <f>IF('Peer Comparison Tool'!$D$12="NR","",IF($C3352='Peer Comparison Tool'!$D$9,COUNT('CECL &lt;50B Database'!$AI$1:AI3351)+1,""))</f>
        <v/>
      </c>
    </row>
    <row r="3353" spans="29:35" x14ac:dyDescent="0.25">
      <c r="AC3353" s="16" t="str">
        <f t="shared" si="312"/>
        <v/>
      </c>
      <c r="AD3353" s="16" t="str">
        <f t="shared" si="313"/>
        <v/>
      </c>
      <c r="AE3353" s="16" t="str">
        <f t="shared" si="314"/>
        <v/>
      </c>
      <c r="AF3353" s="16" t="str">
        <f t="shared" si="315"/>
        <v/>
      </c>
      <c r="AG3353" s="16" t="str">
        <f t="shared" si="316"/>
        <v/>
      </c>
      <c r="AH3353" s="16">
        <f t="shared" si="317"/>
        <v>0</v>
      </c>
      <c r="AI3353" s="17" t="str">
        <f>IF('Peer Comparison Tool'!$D$12="NR","",IF($C3353='Peer Comparison Tool'!$D$9,COUNT('CECL &lt;50B Database'!$AI$1:AI3352)+1,""))</f>
        <v/>
      </c>
    </row>
    <row r="3354" spans="29:35" x14ac:dyDescent="0.25">
      <c r="AC3354" s="16" t="str">
        <f t="shared" si="312"/>
        <v/>
      </c>
      <c r="AD3354" s="16" t="str">
        <f t="shared" si="313"/>
        <v/>
      </c>
      <c r="AE3354" s="16" t="str">
        <f t="shared" si="314"/>
        <v/>
      </c>
      <c r="AF3354" s="16" t="str">
        <f t="shared" si="315"/>
        <v/>
      </c>
      <c r="AG3354" s="16" t="str">
        <f t="shared" si="316"/>
        <v/>
      </c>
      <c r="AH3354" s="16">
        <f t="shared" si="317"/>
        <v>0</v>
      </c>
      <c r="AI3354" s="17" t="str">
        <f>IF('Peer Comparison Tool'!$D$12="NR","",IF($C3354='Peer Comparison Tool'!$D$9,COUNT('CECL &lt;50B Database'!$AI$1:AI3353)+1,""))</f>
        <v/>
      </c>
    </row>
    <row r="3355" spans="29:35" x14ac:dyDescent="0.25">
      <c r="AC3355" s="16" t="str">
        <f t="shared" si="312"/>
        <v/>
      </c>
      <c r="AD3355" s="16" t="str">
        <f t="shared" si="313"/>
        <v/>
      </c>
      <c r="AE3355" s="16" t="str">
        <f t="shared" si="314"/>
        <v/>
      </c>
      <c r="AF3355" s="16" t="str">
        <f t="shared" si="315"/>
        <v/>
      </c>
      <c r="AG3355" s="16" t="str">
        <f t="shared" si="316"/>
        <v/>
      </c>
      <c r="AH3355" s="16">
        <f t="shared" si="317"/>
        <v>0</v>
      </c>
      <c r="AI3355" s="17" t="str">
        <f>IF('Peer Comparison Tool'!$D$12="NR","",IF($C3355='Peer Comparison Tool'!$D$9,COUNT('CECL &lt;50B Database'!$AI$1:AI3354)+1,""))</f>
        <v/>
      </c>
    </row>
    <row r="3356" spans="29:35" x14ac:dyDescent="0.25">
      <c r="AC3356" s="16" t="str">
        <f t="shared" si="312"/>
        <v/>
      </c>
      <c r="AD3356" s="16" t="str">
        <f t="shared" si="313"/>
        <v/>
      </c>
      <c r="AE3356" s="16" t="str">
        <f t="shared" si="314"/>
        <v/>
      </c>
      <c r="AF3356" s="16" t="str">
        <f t="shared" si="315"/>
        <v/>
      </c>
      <c r="AG3356" s="16" t="str">
        <f t="shared" si="316"/>
        <v/>
      </c>
      <c r="AH3356" s="16">
        <f t="shared" si="317"/>
        <v>0</v>
      </c>
      <c r="AI3356" s="17" t="str">
        <f>IF('Peer Comparison Tool'!$D$12="NR","",IF($C3356='Peer Comparison Tool'!$D$9,COUNT('CECL &lt;50B Database'!$AI$1:AI3355)+1,""))</f>
        <v/>
      </c>
    </row>
    <row r="3357" spans="29:35" x14ac:dyDescent="0.25">
      <c r="AC3357" s="16" t="str">
        <f t="shared" si="312"/>
        <v/>
      </c>
      <c r="AD3357" s="16" t="str">
        <f t="shared" si="313"/>
        <v/>
      </c>
      <c r="AE3357" s="16" t="str">
        <f t="shared" si="314"/>
        <v/>
      </c>
      <c r="AF3357" s="16" t="str">
        <f t="shared" si="315"/>
        <v/>
      </c>
      <c r="AG3357" s="16" t="str">
        <f t="shared" si="316"/>
        <v/>
      </c>
      <c r="AH3357" s="16">
        <f t="shared" si="317"/>
        <v>0</v>
      </c>
      <c r="AI3357" s="17" t="str">
        <f>IF('Peer Comparison Tool'!$D$12="NR","",IF($C3357='Peer Comparison Tool'!$D$9,COUNT('CECL &lt;50B Database'!$AI$1:AI3356)+1,""))</f>
        <v/>
      </c>
    </row>
    <row r="3358" spans="29:35" x14ac:dyDescent="0.25">
      <c r="AC3358" s="16" t="str">
        <f t="shared" si="312"/>
        <v/>
      </c>
      <c r="AD3358" s="16" t="str">
        <f t="shared" si="313"/>
        <v/>
      </c>
      <c r="AE3358" s="16" t="str">
        <f t="shared" si="314"/>
        <v/>
      </c>
      <c r="AF3358" s="16" t="str">
        <f t="shared" si="315"/>
        <v/>
      </c>
      <c r="AG3358" s="16" t="str">
        <f t="shared" si="316"/>
        <v/>
      </c>
      <c r="AH3358" s="16">
        <f t="shared" si="317"/>
        <v>0</v>
      </c>
      <c r="AI3358" s="17" t="str">
        <f>IF('Peer Comparison Tool'!$D$12="NR","",IF($C3358='Peer Comparison Tool'!$D$9,COUNT('CECL &lt;50B Database'!$AI$1:AI3357)+1,""))</f>
        <v/>
      </c>
    </row>
    <row r="3359" spans="29:35" x14ac:dyDescent="0.25">
      <c r="AC3359" s="16" t="str">
        <f t="shared" si="312"/>
        <v/>
      </c>
      <c r="AD3359" s="16" t="str">
        <f t="shared" si="313"/>
        <v/>
      </c>
      <c r="AE3359" s="16" t="str">
        <f t="shared" si="314"/>
        <v/>
      </c>
      <c r="AF3359" s="16" t="str">
        <f t="shared" si="315"/>
        <v/>
      </c>
      <c r="AG3359" s="16" t="str">
        <f t="shared" si="316"/>
        <v/>
      </c>
      <c r="AH3359" s="16">
        <f t="shared" si="317"/>
        <v>0</v>
      </c>
      <c r="AI3359" s="17" t="str">
        <f>IF('Peer Comparison Tool'!$D$12="NR","",IF($C3359='Peer Comparison Tool'!$D$9,COUNT('CECL &lt;50B Database'!$AI$1:AI3358)+1,""))</f>
        <v/>
      </c>
    </row>
    <row r="3360" spans="29:35" x14ac:dyDescent="0.25">
      <c r="AC3360" s="16" t="str">
        <f t="shared" si="312"/>
        <v/>
      </c>
      <c r="AD3360" s="16" t="str">
        <f t="shared" si="313"/>
        <v/>
      </c>
      <c r="AE3360" s="16" t="str">
        <f t="shared" si="314"/>
        <v/>
      </c>
      <c r="AF3360" s="16" t="str">
        <f t="shared" si="315"/>
        <v/>
      </c>
      <c r="AG3360" s="16" t="str">
        <f t="shared" si="316"/>
        <v/>
      </c>
      <c r="AH3360" s="16">
        <f t="shared" si="317"/>
        <v>0</v>
      </c>
      <c r="AI3360" s="17" t="str">
        <f>IF('Peer Comparison Tool'!$D$12="NR","",IF($C3360='Peer Comparison Tool'!$D$9,COUNT('CECL &lt;50B Database'!$AI$1:AI3359)+1,""))</f>
        <v/>
      </c>
    </row>
    <row r="3361" spans="29:35" x14ac:dyDescent="0.25">
      <c r="AC3361" s="16" t="str">
        <f t="shared" si="312"/>
        <v/>
      </c>
      <c r="AD3361" s="16" t="str">
        <f t="shared" si="313"/>
        <v/>
      </c>
      <c r="AE3361" s="16" t="str">
        <f t="shared" si="314"/>
        <v/>
      </c>
      <c r="AF3361" s="16" t="str">
        <f t="shared" si="315"/>
        <v/>
      </c>
      <c r="AG3361" s="16" t="str">
        <f t="shared" si="316"/>
        <v/>
      </c>
      <c r="AH3361" s="16">
        <f t="shared" si="317"/>
        <v>0</v>
      </c>
      <c r="AI3361" s="17" t="str">
        <f>IF('Peer Comparison Tool'!$D$12="NR","",IF($C3361='Peer Comparison Tool'!$D$9,COUNT('CECL &lt;50B Database'!$AI$1:AI3360)+1,""))</f>
        <v/>
      </c>
    </row>
    <row r="3362" spans="29:35" x14ac:dyDescent="0.25">
      <c r="AC3362" s="16" t="str">
        <f t="shared" si="312"/>
        <v/>
      </c>
      <c r="AD3362" s="16" t="str">
        <f t="shared" si="313"/>
        <v/>
      </c>
      <c r="AE3362" s="16" t="str">
        <f t="shared" si="314"/>
        <v/>
      </c>
      <c r="AF3362" s="16" t="str">
        <f t="shared" si="315"/>
        <v/>
      </c>
      <c r="AG3362" s="16" t="str">
        <f t="shared" si="316"/>
        <v/>
      </c>
      <c r="AH3362" s="16">
        <f t="shared" si="317"/>
        <v>0</v>
      </c>
      <c r="AI3362" s="17" t="str">
        <f>IF('Peer Comparison Tool'!$D$12="NR","",IF($C3362='Peer Comparison Tool'!$D$9,COUNT('CECL &lt;50B Database'!$AI$1:AI3361)+1,""))</f>
        <v/>
      </c>
    </row>
    <row r="3363" spans="29:35" x14ac:dyDescent="0.25">
      <c r="AC3363" s="16" t="str">
        <f t="shared" si="312"/>
        <v/>
      </c>
      <c r="AD3363" s="16" t="str">
        <f t="shared" si="313"/>
        <v/>
      </c>
      <c r="AE3363" s="16" t="str">
        <f t="shared" si="314"/>
        <v/>
      </c>
      <c r="AF3363" s="16" t="str">
        <f t="shared" si="315"/>
        <v/>
      </c>
      <c r="AG3363" s="16" t="str">
        <f t="shared" si="316"/>
        <v/>
      </c>
      <c r="AH3363" s="16">
        <f t="shared" si="317"/>
        <v>0</v>
      </c>
      <c r="AI3363" s="17" t="str">
        <f>IF('Peer Comparison Tool'!$D$12="NR","",IF($C3363='Peer Comparison Tool'!$D$9,COUNT('CECL &lt;50B Database'!$AI$1:AI3362)+1,""))</f>
        <v/>
      </c>
    </row>
    <row r="3364" spans="29:35" x14ac:dyDescent="0.25">
      <c r="AC3364" s="16" t="str">
        <f t="shared" si="312"/>
        <v/>
      </c>
      <c r="AD3364" s="16" t="str">
        <f t="shared" si="313"/>
        <v/>
      </c>
      <c r="AE3364" s="16" t="str">
        <f t="shared" si="314"/>
        <v/>
      </c>
      <c r="AF3364" s="16" t="str">
        <f t="shared" si="315"/>
        <v/>
      </c>
      <c r="AG3364" s="16" t="str">
        <f t="shared" si="316"/>
        <v/>
      </c>
      <c r="AH3364" s="16">
        <f t="shared" si="317"/>
        <v>0</v>
      </c>
      <c r="AI3364" s="17" t="str">
        <f>IF('Peer Comparison Tool'!$D$12="NR","",IF($C3364='Peer Comparison Tool'!$D$9,COUNT('CECL &lt;50B Database'!$AI$1:AI3363)+1,""))</f>
        <v/>
      </c>
    </row>
    <row r="3365" spans="29:35" x14ac:dyDescent="0.25">
      <c r="AC3365" s="16" t="str">
        <f t="shared" si="312"/>
        <v/>
      </c>
      <c r="AD3365" s="16" t="str">
        <f t="shared" si="313"/>
        <v/>
      </c>
      <c r="AE3365" s="16" t="str">
        <f t="shared" si="314"/>
        <v/>
      </c>
      <c r="AF3365" s="16" t="str">
        <f t="shared" si="315"/>
        <v/>
      </c>
      <c r="AG3365" s="16" t="str">
        <f t="shared" si="316"/>
        <v/>
      </c>
      <c r="AH3365" s="16">
        <f t="shared" si="317"/>
        <v>0</v>
      </c>
      <c r="AI3365" s="17" t="str">
        <f>IF('Peer Comparison Tool'!$D$12="NR","",IF($C3365='Peer Comparison Tool'!$D$9,COUNT('CECL &lt;50B Database'!$AI$1:AI3364)+1,""))</f>
        <v/>
      </c>
    </row>
    <row r="3366" spans="29:35" x14ac:dyDescent="0.25">
      <c r="AC3366" s="16" t="str">
        <f t="shared" si="312"/>
        <v/>
      </c>
      <c r="AD3366" s="16" t="str">
        <f t="shared" si="313"/>
        <v/>
      </c>
      <c r="AE3366" s="16" t="str">
        <f t="shared" si="314"/>
        <v/>
      </c>
      <c r="AF3366" s="16" t="str">
        <f t="shared" si="315"/>
        <v/>
      </c>
      <c r="AG3366" s="16" t="str">
        <f t="shared" si="316"/>
        <v/>
      </c>
      <c r="AH3366" s="16">
        <f t="shared" si="317"/>
        <v>0</v>
      </c>
      <c r="AI3366" s="17" t="str">
        <f>IF('Peer Comparison Tool'!$D$12="NR","",IF($C3366='Peer Comparison Tool'!$D$9,COUNT('CECL &lt;50B Database'!$AI$1:AI3365)+1,""))</f>
        <v/>
      </c>
    </row>
    <row r="3367" spans="29:35" x14ac:dyDescent="0.25">
      <c r="AC3367" s="16" t="str">
        <f t="shared" si="312"/>
        <v/>
      </c>
      <c r="AD3367" s="16" t="str">
        <f t="shared" si="313"/>
        <v/>
      </c>
      <c r="AE3367" s="16" t="str">
        <f t="shared" si="314"/>
        <v/>
      </c>
      <c r="AF3367" s="16" t="str">
        <f t="shared" si="315"/>
        <v/>
      </c>
      <c r="AG3367" s="16" t="str">
        <f t="shared" si="316"/>
        <v/>
      </c>
      <c r="AH3367" s="16">
        <f t="shared" si="317"/>
        <v>0</v>
      </c>
      <c r="AI3367" s="17" t="str">
        <f>IF('Peer Comparison Tool'!$D$12="NR","",IF($C3367='Peer Comparison Tool'!$D$9,COUNT('CECL &lt;50B Database'!$AI$1:AI3366)+1,""))</f>
        <v/>
      </c>
    </row>
    <row r="3368" spans="29:35" x14ac:dyDescent="0.25">
      <c r="AC3368" s="16" t="str">
        <f t="shared" si="312"/>
        <v/>
      </c>
      <c r="AD3368" s="16" t="str">
        <f t="shared" si="313"/>
        <v/>
      </c>
      <c r="AE3368" s="16" t="str">
        <f t="shared" si="314"/>
        <v/>
      </c>
      <c r="AF3368" s="16" t="str">
        <f t="shared" si="315"/>
        <v/>
      </c>
      <c r="AG3368" s="16" t="str">
        <f t="shared" si="316"/>
        <v/>
      </c>
      <c r="AH3368" s="16">
        <f t="shared" si="317"/>
        <v>0</v>
      </c>
      <c r="AI3368" s="17" t="str">
        <f>IF('Peer Comparison Tool'!$D$12="NR","",IF($C3368='Peer Comparison Tool'!$D$9,COUNT('CECL &lt;50B Database'!$AI$1:AI3367)+1,""))</f>
        <v/>
      </c>
    </row>
    <row r="3369" spans="29:35" x14ac:dyDescent="0.25">
      <c r="AC3369" s="16" t="str">
        <f t="shared" si="312"/>
        <v/>
      </c>
      <c r="AD3369" s="16" t="str">
        <f t="shared" si="313"/>
        <v/>
      </c>
      <c r="AE3369" s="16" t="str">
        <f t="shared" si="314"/>
        <v/>
      </c>
      <c r="AF3369" s="16" t="str">
        <f t="shared" si="315"/>
        <v/>
      </c>
      <c r="AG3369" s="16" t="str">
        <f t="shared" si="316"/>
        <v/>
      </c>
      <c r="AH3369" s="16">
        <f t="shared" si="317"/>
        <v>0</v>
      </c>
      <c r="AI3369" s="17" t="str">
        <f>IF('Peer Comparison Tool'!$D$12="NR","",IF($C3369='Peer Comparison Tool'!$D$9,COUNT('CECL &lt;50B Database'!$AI$1:AI3368)+1,""))</f>
        <v/>
      </c>
    </row>
    <row r="3370" spans="29:35" x14ac:dyDescent="0.25">
      <c r="AC3370" s="16" t="str">
        <f t="shared" si="312"/>
        <v/>
      </c>
      <c r="AD3370" s="16" t="str">
        <f t="shared" si="313"/>
        <v/>
      </c>
      <c r="AE3370" s="16" t="str">
        <f t="shared" si="314"/>
        <v/>
      </c>
      <c r="AF3370" s="16" t="str">
        <f t="shared" si="315"/>
        <v/>
      </c>
      <c r="AG3370" s="16" t="str">
        <f t="shared" si="316"/>
        <v/>
      </c>
      <c r="AH3370" s="16">
        <f t="shared" si="317"/>
        <v>0</v>
      </c>
      <c r="AI3370" s="17" t="str">
        <f>IF('Peer Comparison Tool'!$D$12="NR","",IF($C3370='Peer Comparison Tool'!$D$9,COUNT('CECL &lt;50B Database'!$AI$1:AI3369)+1,""))</f>
        <v/>
      </c>
    </row>
    <row r="3371" spans="29:35" x14ac:dyDescent="0.25">
      <c r="AC3371" s="16" t="str">
        <f t="shared" si="312"/>
        <v/>
      </c>
      <c r="AD3371" s="16" t="str">
        <f t="shared" si="313"/>
        <v/>
      </c>
      <c r="AE3371" s="16" t="str">
        <f t="shared" si="314"/>
        <v/>
      </c>
      <c r="AF3371" s="16" t="str">
        <f t="shared" si="315"/>
        <v/>
      </c>
      <c r="AG3371" s="16" t="str">
        <f t="shared" si="316"/>
        <v/>
      </c>
      <c r="AH3371" s="16">
        <f t="shared" si="317"/>
        <v>0</v>
      </c>
      <c r="AI3371" s="17" t="str">
        <f>IF('Peer Comparison Tool'!$D$12="NR","",IF($C3371='Peer Comparison Tool'!$D$9,COUNT('CECL &lt;50B Database'!$AI$1:AI3370)+1,""))</f>
        <v/>
      </c>
    </row>
    <row r="3372" spans="29:35" x14ac:dyDescent="0.25">
      <c r="AC3372" s="16" t="str">
        <f t="shared" si="312"/>
        <v/>
      </c>
      <c r="AD3372" s="16" t="str">
        <f t="shared" si="313"/>
        <v/>
      </c>
      <c r="AE3372" s="16" t="str">
        <f t="shared" si="314"/>
        <v/>
      </c>
      <c r="AF3372" s="16" t="str">
        <f t="shared" si="315"/>
        <v/>
      </c>
      <c r="AG3372" s="16" t="str">
        <f t="shared" si="316"/>
        <v/>
      </c>
      <c r="AH3372" s="16">
        <f t="shared" si="317"/>
        <v>0</v>
      </c>
      <c r="AI3372" s="17" t="str">
        <f>IF('Peer Comparison Tool'!$D$12="NR","",IF($C3372='Peer Comparison Tool'!$D$9,COUNT('CECL &lt;50B Database'!$AI$1:AI3371)+1,""))</f>
        <v/>
      </c>
    </row>
    <row r="3373" spans="29:35" x14ac:dyDescent="0.25">
      <c r="AC3373" s="16" t="str">
        <f t="shared" si="312"/>
        <v/>
      </c>
      <c r="AD3373" s="16" t="str">
        <f t="shared" si="313"/>
        <v/>
      </c>
      <c r="AE3373" s="16" t="str">
        <f t="shared" si="314"/>
        <v/>
      </c>
      <c r="AF3373" s="16" t="str">
        <f t="shared" si="315"/>
        <v/>
      </c>
      <c r="AG3373" s="16" t="str">
        <f t="shared" si="316"/>
        <v/>
      </c>
      <c r="AH3373" s="16">
        <f t="shared" si="317"/>
        <v>0</v>
      </c>
      <c r="AI3373" s="17" t="str">
        <f>IF('Peer Comparison Tool'!$D$12="NR","",IF($C3373='Peer Comparison Tool'!$D$9,COUNT('CECL &lt;50B Database'!$AI$1:AI3372)+1,""))</f>
        <v/>
      </c>
    </row>
    <row r="3374" spans="29:35" x14ac:dyDescent="0.25">
      <c r="AC3374" s="16" t="str">
        <f t="shared" si="312"/>
        <v/>
      </c>
      <c r="AD3374" s="16" t="str">
        <f t="shared" si="313"/>
        <v/>
      </c>
      <c r="AE3374" s="16" t="str">
        <f t="shared" si="314"/>
        <v/>
      </c>
      <c r="AF3374" s="16" t="str">
        <f t="shared" si="315"/>
        <v/>
      </c>
      <c r="AG3374" s="16" t="str">
        <f t="shared" si="316"/>
        <v/>
      </c>
      <c r="AH3374" s="16">
        <f t="shared" si="317"/>
        <v>0</v>
      </c>
      <c r="AI3374" s="17" t="str">
        <f>IF('Peer Comparison Tool'!$D$12="NR","",IF($C3374='Peer Comparison Tool'!$D$9,COUNT('CECL &lt;50B Database'!$AI$1:AI3373)+1,""))</f>
        <v/>
      </c>
    </row>
    <row r="3375" spans="29:35" x14ac:dyDescent="0.25">
      <c r="AC3375" s="16" t="str">
        <f t="shared" si="312"/>
        <v/>
      </c>
      <c r="AD3375" s="16" t="str">
        <f t="shared" si="313"/>
        <v/>
      </c>
      <c r="AE3375" s="16" t="str">
        <f t="shared" si="314"/>
        <v/>
      </c>
      <c r="AF3375" s="16" t="str">
        <f t="shared" si="315"/>
        <v/>
      </c>
      <c r="AG3375" s="16" t="str">
        <f t="shared" si="316"/>
        <v/>
      </c>
      <c r="AH3375" s="16">
        <f t="shared" si="317"/>
        <v>0</v>
      </c>
      <c r="AI3375" s="17" t="str">
        <f>IF('Peer Comparison Tool'!$D$12="NR","",IF($C3375='Peer Comparison Tool'!$D$9,COUNT('CECL &lt;50B Database'!$AI$1:AI3374)+1,""))</f>
        <v/>
      </c>
    </row>
    <row r="3376" spans="29:35" x14ac:dyDescent="0.25">
      <c r="AC3376" s="16" t="str">
        <f t="shared" si="312"/>
        <v/>
      </c>
      <c r="AD3376" s="16" t="str">
        <f t="shared" si="313"/>
        <v/>
      </c>
      <c r="AE3376" s="16" t="str">
        <f t="shared" si="314"/>
        <v/>
      </c>
      <c r="AF3376" s="16" t="str">
        <f t="shared" si="315"/>
        <v/>
      </c>
      <c r="AG3376" s="16" t="str">
        <f t="shared" si="316"/>
        <v/>
      </c>
      <c r="AH3376" s="16">
        <f t="shared" si="317"/>
        <v>0</v>
      </c>
      <c r="AI3376" s="17" t="str">
        <f>IF('Peer Comparison Tool'!$D$12="NR","",IF($C3376='Peer Comparison Tool'!$D$9,COUNT('CECL &lt;50B Database'!$AI$1:AI3375)+1,""))</f>
        <v/>
      </c>
    </row>
    <row r="3377" spans="29:35" x14ac:dyDescent="0.25">
      <c r="AC3377" s="16" t="str">
        <f t="shared" si="312"/>
        <v/>
      </c>
      <c r="AD3377" s="16" t="str">
        <f t="shared" si="313"/>
        <v/>
      </c>
      <c r="AE3377" s="16" t="str">
        <f t="shared" si="314"/>
        <v/>
      </c>
      <c r="AF3377" s="16" t="str">
        <f t="shared" si="315"/>
        <v/>
      </c>
      <c r="AG3377" s="16" t="str">
        <f t="shared" si="316"/>
        <v/>
      </c>
      <c r="AH3377" s="16">
        <f t="shared" si="317"/>
        <v>0</v>
      </c>
      <c r="AI3377" s="17" t="str">
        <f>IF('Peer Comparison Tool'!$D$12="NR","",IF($C3377='Peer Comparison Tool'!$D$9,COUNT('CECL &lt;50B Database'!$AI$1:AI3376)+1,""))</f>
        <v/>
      </c>
    </row>
    <row r="3378" spans="29:35" x14ac:dyDescent="0.25">
      <c r="AC3378" s="16" t="str">
        <f t="shared" si="312"/>
        <v/>
      </c>
      <c r="AD3378" s="16" t="str">
        <f t="shared" si="313"/>
        <v/>
      </c>
      <c r="AE3378" s="16" t="str">
        <f t="shared" si="314"/>
        <v/>
      </c>
      <c r="AF3378" s="16" t="str">
        <f t="shared" si="315"/>
        <v/>
      </c>
      <c r="AG3378" s="16" t="str">
        <f t="shared" si="316"/>
        <v/>
      </c>
      <c r="AH3378" s="16">
        <f t="shared" si="317"/>
        <v>0</v>
      </c>
      <c r="AI3378" s="17" t="str">
        <f>IF('Peer Comparison Tool'!$D$12="NR","",IF($C3378='Peer Comparison Tool'!$D$9,COUNT('CECL &lt;50B Database'!$AI$1:AI3377)+1,""))</f>
        <v/>
      </c>
    </row>
    <row r="3379" spans="29:35" x14ac:dyDescent="0.25">
      <c r="AC3379" s="16" t="str">
        <f t="shared" si="312"/>
        <v/>
      </c>
      <c r="AD3379" s="16" t="str">
        <f t="shared" si="313"/>
        <v/>
      </c>
      <c r="AE3379" s="16" t="str">
        <f t="shared" si="314"/>
        <v/>
      </c>
      <c r="AF3379" s="16" t="str">
        <f t="shared" si="315"/>
        <v/>
      </c>
      <c r="AG3379" s="16" t="str">
        <f t="shared" si="316"/>
        <v/>
      </c>
      <c r="AH3379" s="16">
        <f t="shared" si="317"/>
        <v>0</v>
      </c>
      <c r="AI3379" s="17" t="str">
        <f>IF('Peer Comparison Tool'!$D$12="NR","",IF($C3379='Peer Comparison Tool'!$D$9,COUNT('CECL &lt;50B Database'!$AI$1:AI3378)+1,""))</f>
        <v/>
      </c>
    </row>
    <row r="3380" spans="29:35" x14ac:dyDescent="0.25">
      <c r="AC3380" s="16" t="str">
        <f t="shared" si="312"/>
        <v/>
      </c>
      <c r="AD3380" s="16" t="str">
        <f t="shared" si="313"/>
        <v/>
      </c>
      <c r="AE3380" s="16" t="str">
        <f t="shared" si="314"/>
        <v/>
      </c>
      <c r="AF3380" s="16" t="str">
        <f t="shared" si="315"/>
        <v/>
      </c>
      <c r="AG3380" s="16" t="str">
        <f t="shared" si="316"/>
        <v/>
      </c>
      <c r="AH3380" s="16">
        <f t="shared" si="317"/>
        <v>0</v>
      </c>
      <c r="AI3380" s="17" t="str">
        <f>IF('Peer Comparison Tool'!$D$12="NR","",IF($C3380='Peer Comparison Tool'!$D$9,COUNT('CECL &lt;50B Database'!$AI$1:AI3379)+1,""))</f>
        <v/>
      </c>
    </row>
    <row r="3381" spans="29:35" x14ac:dyDescent="0.25">
      <c r="AC3381" s="16" t="str">
        <f t="shared" si="312"/>
        <v/>
      </c>
      <c r="AD3381" s="16" t="str">
        <f t="shared" si="313"/>
        <v/>
      </c>
      <c r="AE3381" s="16" t="str">
        <f t="shared" si="314"/>
        <v/>
      </c>
      <c r="AF3381" s="16" t="str">
        <f t="shared" si="315"/>
        <v/>
      </c>
      <c r="AG3381" s="16" t="str">
        <f t="shared" si="316"/>
        <v/>
      </c>
      <c r="AH3381" s="16">
        <f t="shared" si="317"/>
        <v>0</v>
      </c>
      <c r="AI3381" s="17" t="str">
        <f>IF('Peer Comparison Tool'!$D$12="NR","",IF($C3381='Peer Comparison Tool'!$D$9,COUNT('CECL &lt;50B Database'!$AI$1:AI3380)+1,""))</f>
        <v/>
      </c>
    </row>
    <row r="3382" spans="29:35" x14ac:dyDescent="0.25">
      <c r="AC3382" s="16" t="str">
        <f t="shared" si="312"/>
        <v/>
      </c>
      <c r="AD3382" s="16" t="str">
        <f t="shared" si="313"/>
        <v/>
      </c>
      <c r="AE3382" s="16" t="str">
        <f t="shared" si="314"/>
        <v/>
      </c>
      <c r="AF3382" s="16" t="str">
        <f t="shared" si="315"/>
        <v/>
      </c>
      <c r="AG3382" s="16" t="str">
        <f t="shared" si="316"/>
        <v/>
      </c>
      <c r="AH3382" s="16">
        <f t="shared" si="317"/>
        <v>0</v>
      </c>
      <c r="AI3382" s="17" t="str">
        <f>IF('Peer Comparison Tool'!$D$12="NR","",IF($C3382='Peer Comparison Tool'!$D$9,COUNT('CECL &lt;50B Database'!$AI$1:AI3381)+1,""))</f>
        <v/>
      </c>
    </row>
    <row r="3383" spans="29:35" x14ac:dyDescent="0.25">
      <c r="AC3383" s="16" t="str">
        <f t="shared" si="312"/>
        <v/>
      </c>
      <c r="AD3383" s="16" t="str">
        <f t="shared" si="313"/>
        <v/>
      </c>
      <c r="AE3383" s="16" t="str">
        <f t="shared" si="314"/>
        <v/>
      </c>
      <c r="AF3383" s="16" t="str">
        <f t="shared" si="315"/>
        <v/>
      </c>
      <c r="AG3383" s="16" t="str">
        <f t="shared" si="316"/>
        <v/>
      </c>
      <c r="AH3383" s="16">
        <f t="shared" si="317"/>
        <v>0</v>
      </c>
      <c r="AI3383" s="17" t="str">
        <f>IF('Peer Comparison Tool'!$D$12="NR","",IF($C3383='Peer Comparison Tool'!$D$9,COUNT('CECL &lt;50B Database'!$AI$1:AI3382)+1,""))</f>
        <v/>
      </c>
    </row>
    <row r="3384" spans="29:35" x14ac:dyDescent="0.25">
      <c r="AC3384" s="16" t="str">
        <f t="shared" si="312"/>
        <v/>
      </c>
      <c r="AD3384" s="16" t="str">
        <f t="shared" si="313"/>
        <v/>
      </c>
      <c r="AE3384" s="16" t="str">
        <f t="shared" si="314"/>
        <v/>
      </c>
      <c r="AF3384" s="16" t="str">
        <f t="shared" si="315"/>
        <v/>
      </c>
      <c r="AG3384" s="16" t="str">
        <f t="shared" si="316"/>
        <v/>
      </c>
      <c r="AH3384" s="16">
        <f t="shared" si="317"/>
        <v>0</v>
      </c>
      <c r="AI3384" s="17" t="str">
        <f>IF('Peer Comparison Tool'!$D$12="NR","",IF($C3384='Peer Comparison Tool'!$D$9,COUNT('CECL &lt;50B Database'!$AI$1:AI3383)+1,""))</f>
        <v/>
      </c>
    </row>
    <row r="3385" spans="29:35" x14ac:dyDescent="0.25">
      <c r="AC3385" s="16" t="str">
        <f t="shared" si="312"/>
        <v/>
      </c>
      <c r="AD3385" s="16" t="str">
        <f t="shared" si="313"/>
        <v/>
      </c>
      <c r="AE3385" s="16" t="str">
        <f t="shared" si="314"/>
        <v/>
      </c>
      <c r="AF3385" s="16" t="str">
        <f t="shared" si="315"/>
        <v/>
      </c>
      <c r="AG3385" s="16" t="str">
        <f t="shared" si="316"/>
        <v/>
      </c>
      <c r="AH3385" s="16">
        <f t="shared" si="317"/>
        <v>0</v>
      </c>
      <c r="AI3385" s="17" t="str">
        <f>IF('Peer Comparison Tool'!$D$12="NR","",IF($C3385='Peer Comparison Tool'!$D$9,COUNT('CECL &lt;50B Database'!$AI$1:AI3384)+1,""))</f>
        <v/>
      </c>
    </row>
    <row r="3386" spans="29:35" x14ac:dyDescent="0.25">
      <c r="AC3386" s="16" t="str">
        <f t="shared" si="312"/>
        <v/>
      </c>
      <c r="AD3386" s="16" t="str">
        <f t="shared" si="313"/>
        <v/>
      </c>
      <c r="AE3386" s="16" t="str">
        <f t="shared" si="314"/>
        <v/>
      </c>
      <c r="AF3386" s="16" t="str">
        <f t="shared" si="315"/>
        <v/>
      </c>
      <c r="AG3386" s="16" t="str">
        <f t="shared" si="316"/>
        <v/>
      </c>
      <c r="AH3386" s="16">
        <f t="shared" si="317"/>
        <v>0</v>
      </c>
      <c r="AI3386" s="17" t="str">
        <f>IF('Peer Comparison Tool'!$D$12="NR","",IF($C3386='Peer Comparison Tool'!$D$9,COUNT('CECL &lt;50B Database'!$AI$1:AI3385)+1,""))</f>
        <v/>
      </c>
    </row>
    <row r="3387" spans="29:35" x14ac:dyDescent="0.25">
      <c r="AC3387" s="16" t="str">
        <f t="shared" si="312"/>
        <v/>
      </c>
      <c r="AD3387" s="16" t="str">
        <f t="shared" si="313"/>
        <v/>
      </c>
      <c r="AE3387" s="16" t="str">
        <f t="shared" si="314"/>
        <v/>
      </c>
      <c r="AF3387" s="16" t="str">
        <f t="shared" si="315"/>
        <v/>
      </c>
      <c r="AG3387" s="16" t="str">
        <f t="shared" si="316"/>
        <v/>
      </c>
      <c r="AH3387" s="16">
        <f t="shared" si="317"/>
        <v>0</v>
      </c>
      <c r="AI3387" s="17" t="str">
        <f>IF('Peer Comparison Tool'!$D$12="NR","",IF($C3387='Peer Comparison Tool'!$D$9,COUNT('CECL &lt;50B Database'!$AI$1:AI3386)+1,""))</f>
        <v/>
      </c>
    </row>
    <row r="3388" spans="29:35" x14ac:dyDescent="0.25">
      <c r="AC3388" s="16" t="str">
        <f t="shared" si="312"/>
        <v/>
      </c>
      <c r="AD3388" s="16" t="str">
        <f t="shared" si="313"/>
        <v/>
      </c>
      <c r="AE3388" s="16" t="str">
        <f t="shared" si="314"/>
        <v/>
      </c>
      <c r="AF3388" s="16" t="str">
        <f t="shared" si="315"/>
        <v/>
      </c>
      <c r="AG3388" s="16" t="str">
        <f t="shared" si="316"/>
        <v/>
      </c>
      <c r="AH3388" s="16">
        <f t="shared" si="317"/>
        <v>0</v>
      </c>
      <c r="AI3388" s="17" t="str">
        <f>IF('Peer Comparison Tool'!$D$12="NR","",IF($C3388='Peer Comparison Tool'!$D$9,COUNT('CECL &lt;50B Database'!$AI$1:AI3387)+1,""))</f>
        <v/>
      </c>
    </row>
    <row r="3389" spans="29:35" x14ac:dyDescent="0.25">
      <c r="AC3389" s="16" t="str">
        <f t="shared" si="312"/>
        <v/>
      </c>
      <c r="AD3389" s="16" t="str">
        <f t="shared" si="313"/>
        <v/>
      </c>
      <c r="AE3389" s="16" t="str">
        <f t="shared" si="314"/>
        <v/>
      </c>
      <c r="AF3389" s="16" t="str">
        <f t="shared" si="315"/>
        <v/>
      </c>
      <c r="AG3389" s="16" t="str">
        <f t="shared" si="316"/>
        <v/>
      </c>
      <c r="AH3389" s="16">
        <f t="shared" si="317"/>
        <v>0</v>
      </c>
      <c r="AI3389" s="17" t="str">
        <f>IF('Peer Comparison Tool'!$D$12="NR","",IF($C3389='Peer Comparison Tool'!$D$9,COUNT('CECL &lt;50B Database'!$AI$1:AI3388)+1,""))</f>
        <v/>
      </c>
    </row>
    <row r="3390" spans="29:35" x14ac:dyDescent="0.25">
      <c r="AC3390" s="16" t="str">
        <f t="shared" si="312"/>
        <v/>
      </c>
      <c r="AD3390" s="16" t="str">
        <f t="shared" si="313"/>
        <v/>
      </c>
      <c r="AE3390" s="16" t="str">
        <f t="shared" si="314"/>
        <v/>
      </c>
      <c r="AF3390" s="16" t="str">
        <f t="shared" si="315"/>
        <v/>
      </c>
      <c r="AG3390" s="16" t="str">
        <f t="shared" si="316"/>
        <v/>
      </c>
      <c r="AH3390" s="16">
        <f t="shared" si="317"/>
        <v>0</v>
      </c>
      <c r="AI3390" s="17" t="str">
        <f>IF('Peer Comparison Tool'!$D$12="NR","",IF($C3390='Peer Comparison Tool'!$D$9,COUNT('CECL &lt;50B Database'!$AI$1:AI3389)+1,""))</f>
        <v/>
      </c>
    </row>
    <row r="3391" spans="29:35" x14ac:dyDescent="0.25">
      <c r="AC3391" s="16" t="str">
        <f t="shared" si="312"/>
        <v/>
      </c>
      <c r="AD3391" s="16" t="str">
        <f t="shared" si="313"/>
        <v/>
      </c>
      <c r="AE3391" s="16" t="str">
        <f t="shared" si="314"/>
        <v/>
      </c>
      <c r="AF3391" s="16" t="str">
        <f t="shared" si="315"/>
        <v/>
      </c>
      <c r="AG3391" s="16" t="str">
        <f t="shared" si="316"/>
        <v/>
      </c>
      <c r="AH3391" s="16">
        <f t="shared" si="317"/>
        <v>0</v>
      </c>
      <c r="AI3391" s="17" t="str">
        <f>IF('Peer Comparison Tool'!$D$12="NR","",IF($C3391='Peer Comparison Tool'!$D$9,COUNT('CECL &lt;50B Database'!$AI$1:AI3390)+1,""))</f>
        <v/>
      </c>
    </row>
    <row r="3392" spans="29:35" x14ac:dyDescent="0.25">
      <c r="AC3392" s="16" t="str">
        <f t="shared" si="312"/>
        <v/>
      </c>
      <c r="AD3392" s="16" t="str">
        <f t="shared" si="313"/>
        <v/>
      </c>
      <c r="AE3392" s="16" t="str">
        <f t="shared" si="314"/>
        <v/>
      </c>
      <c r="AF3392" s="16" t="str">
        <f t="shared" si="315"/>
        <v/>
      </c>
      <c r="AG3392" s="16" t="str">
        <f t="shared" si="316"/>
        <v/>
      </c>
      <c r="AH3392" s="16">
        <f t="shared" si="317"/>
        <v>0</v>
      </c>
      <c r="AI3392" s="17" t="str">
        <f>IF('Peer Comparison Tool'!$D$12="NR","",IF($C3392='Peer Comparison Tool'!$D$9,COUNT('CECL &lt;50B Database'!$AI$1:AI3391)+1,""))</f>
        <v/>
      </c>
    </row>
    <row r="3393" spans="29:35" x14ac:dyDescent="0.25">
      <c r="AC3393" s="16" t="str">
        <f t="shared" si="312"/>
        <v/>
      </c>
      <c r="AD3393" s="16" t="str">
        <f t="shared" si="313"/>
        <v/>
      </c>
      <c r="AE3393" s="16" t="str">
        <f t="shared" si="314"/>
        <v/>
      </c>
      <c r="AF3393" s="16" t="str">
        <f t="shared" si="315"/>
        <v/>
      </c>
      <c r="AG3393" s="16" t="str">
        <f t="shared" si="316"/>
        <v/>
      </c>
      <c r="AH3393" s="16">
        <f t="shared" si="317"/>
        <v>0</v>
      </c>
      <c r="AI3393" s="17" t="str">
        <f>IF('Peer Comparison Tool'!$D$12="NR","",IF($C3393='Peer Comparison Tool'!$D$9,COUNT('CECL &lt;50B Database'!$AI$1:AI3392)+1,""))</f>
        <v/>
      </c>
    </row>
    <row r="3394" spans="29:35" x14ac:dyDescent="0.25">
      <c r="AC3394" s="16" t="str">
        <f t="shared" si="312"/>
        <v/>
      </c>
      <c r="AD3394" s="16" t="str">
        <f t="shared" si="313"/>
        <v/>
      </c>
      <c r="AE3394" s="16" t="str">
        <f t="shared" si="314"/>
        <v/>
      </c>
      <c r="AF3394" s="16" t="str">
        <f t="shared" si="315"/>
        <v/>
      </c>
      <c r="AG3394" s="16" t="str">
        <f t="shared" si="316"/>
        <v/>
      </c>
      <c r="AH3394" s="16">
        <f t="shared" si="317"/>
        <v>0</v>
      </c>
      <c r="AI3394" s="17" t="str">
        <f>IF('Peer Comparison Tool'!$D$12="NR","",IF($C3394='Peer Comparison Tool'!$D$9,COUNT('CECL &lt;50B Database'!$AI$1:AI3393)+1,""))</f>
        <v/>
      </c>
    </row>
    <row r="3395" spans="29:35" x14ac:dyDescent="0.25">
      <c r="AC3395" s="16" t="str">
        <f t="shared" ref="AC3395:AC3458" si="318">IF(AND($G3395&gt;=10000000,$G3395&lt;50000000),$K3395,"")</f>
        <v/>
      </c>
      <c r="AD3395" s="16" t="str">
        <f t="shared" ref="AD3395:AD3458" si="319">IF(AND($G3395&gt;=5000000,$G3395&lt;9999999),$K3395,"")</f>
        <v/>
      </c>
      <c r="AE3395" s="16" t="str">
        <f t="shared" ref="AE3395:AE3458" si="320">IF(AND($G3395&gt;=1000000,$G3395&lt;4999999),$K3395,"")</f>
        <v/>
      </c>
      <c r="AF3395" s="16" t="str">
        <f t="shared" ref="AF3395:AF3458" si="321">IF(AND($G3395&gt;=500000,$G3395&lt;999999),$K3395,"")</f>
        <v/>
      </c>
      <c r="AG3395" s="16" t="str">
        <f t="shared" ref="AG3395:AG3458" si="322">IF(AND($G3395&gt;=100000,$G3395&lt;499999),$K3395,"")</f>
        <v/>
      </c>
      <c r="AH3395" s="16">
        <f t="shared" ref="AH3395:AH3458" si="323">IF(AND($G3395&gt;=0,$G3395&lt;99999),$K3395,"")</f>
        <v>0</v>
      </c>
      <c r="AI3395" s="17" t="str">
        <f>IF('Peer Comparison Tool'!$D$12="NR","",IF($C3395='Peer Comparison Tool'!$D$9,COUNT('CECL &lt;50B Database'!$AI$1:AI3394)+1,""))</f>
        <v/>
      </c>
    </row>
    <row r="3396" spans="29:35" x14ac:dyDescent="0.25">
      <c r="AC3396" s="16" t="str">
        <f t="shared" si="318"/>
        <v/>
      </c>
      <c r="AD3396" s="16" t="str">
        <f t="shared" si="319"/>
        <v/>
      </c>
      <c r="AE3396" s="16" t="str">
        <f t="shared" si="320"/>
        <v/>
      </c>
      <c r="AF3396" s="16" t="str">
        <f t="shared" si="321"/>
        <v/>
      </c>
      <c r="AG3396" s="16" t="str">
        <f t="shared" si="322"/>
        <v/>
      </c>
      <c r="AH3396" s="16">
        <f t="shared" si="323"/>
        <v>0</v>
      </c>
      <c r="AI3396" s="17" t="str">
        <f>IF('Peer Comparison Tool'!$D$12="NR","",IF($C3396='Peer Comparison Tool'!$D$9,COUNT('CECL &lt;50B Database'!$AI$1:AI3395)+1,""))</f>
        <v/>
      </c>
    </row>
    <row r="3397" spans="29:35" x14ac:dyDescent="0.25">
      <c r="AC3397" s="16" t="str">
        <f t="shared" si="318"/>
        <v/>
      </c>
      <c r="AD3397" s="16" t="str">
        <f t="shared" si="319"/>
        <v/>
      </c>
      <c r="AE3397" s="16" t="str">
        <f t="shared" si="320"/>
        <v/>
      </c>
      <c r="AF3397" s="16" t="str">
        <f t="shared" si="321"/>
        <v/>
      </c>
      <c r="AG3397" s="16" t="str">
        <f t="shared" si="322"/>
        <v/>
      </c>
      <c r="AH3397" s="16">
        <f t="shared" si="323"/>
        <v>0</v>
      </c>
      <c r="AI3397" s="17" t="str">
        <f>IF('Peer Comparison Tool'!$D$12="NR","",IF($C3397='Peer Comparison Tool'!$D$9,COUNT('CECL &lt;50B Database'!$AI$1:AI3396)+1,""))</f>
        <v/>
      </c>
    </row>
    <row r="3398" spans="29:35" x14ac:dyDescent="0.25">
      <c r="AC3398" s="16" t="str">
        <f t="shared" si="318"/>
        <v/>
      </c>
      <c r="AD3398" s="16" t="str">
        <f t="shared" si="319"/>
        <v/>
      </c>
      <c r="AE3398" s="16" t="str">
        <f t="shared" si="320"/>
        <v/>
      </c>
      <c r="AF3398" s="16" t="str">
        <f t="shared" si="321"/>
        <v/>
      </c>
      <c r="AG3398" s="16" t="str">
        <f t="shared" si="322"/>
        <v/>
      </c>
      <c r="AH3398" s="16">
        <f t="shared" si="323"/>
        <v>0</v>
      </c>
      <c r="AI3398" s="17" t="str">
        <f>IF('Peer Comparison Tool'!$D$12="NR","",IF($C3398='Peer Comparison Tool'!$D$9,COUNT('CECL &lt;50B Database'!$AI$1:AI3397)+1,""))</f>
        <v/>
      </c>
    </row>
    <row r="3399" spans="29:35" x14ac:dyDescent="0.25">
      <c r="AC3399" s="16" t="str">
        <f t="shared" si="318"/>
        <v/>
      </c>
      <c r="AD3399" s="16" t="str">
        <f t="shared" si="319"/>
        <v/>
      </c>
      <c r="AE3399" s="16" t="str">
        <f t="shared" si="320"/>
        <v/>
      </c>
      <c r="AF3399" s="16" t="str">
        <f t="shared" si="321"/>
        <v/>
      </c>
      <c r="AG3399" s="16" t="str">
        <f t="shared" si="322"/>
        <v/>
      </c>
      <c r="AH3399" s="16">
        <f t="shared" si="323"/>
        <v>0</v>
      </c>
      <c r="AI3399" s="17" t="str">
        <f>IF('Peer Comparison Tool'!$D$12="NR","",IF($C3399='Peer Comparison Tool'!$D$9,COUNT('CECL &lt;50B Database'!$AI$1:AI3398)+1,""))</f>
        <v/>
      </c>
    </row>
    <row r="3400" spans="29:35" x14ac:dyDescent="0.25">
      <c r="AC3400" s="16" t="str">
        <f t="shared" si="318"/>
        <v/>
      </c>
      <c r="AD3400" s="16" t="str">
        <f t="shared" si="319"/>
        <v/>
      </c>
      <c r="AE3400" s="16" t="str">
        <f t="shared" si="320"/>
        <v/>
      </c>
      <c r="AF3400" s="16" t="str">
        <f t="shared" si="321"/>
        <v/>
      </c>
      <c r="AG3400" s="16" t="str">
        <f t="shared" si="322"/>
        <v/>
      </c>
      <c r="AH3400" s="16">
        <f t="shared" si="323"/>
        <v>0</v>
      </c>
      <c r="AI3400" s="17" t="str">
        <f>IF('Peer Comparison Tool'!$D$12="NR","",IF($C3400='Peer Comparison Tool'!$D$9,COUNT('CECL &lt;50B Database'!$AI$1:AI3399)+1,""))</f>
        <v/>
      </c>
    </row>
    <row r="3401" spans="29:35" x14ac:dyDescent="0.25">
      <c r="AC3401" s="16" t="str">
        <f t="shared" si="318"/>
        <v/>
      </c>
      <c r="AD3401" s="16" t="str">
        <f t="shared" si="319"/>
        <v/>
      </c>
      <c r="AE3401" s="16" t="str">
        <f t="shared" si="320"/>
        <v/>
      </c>
      <c r="AF3401" s="16" t="str">
        <f t="shared" si="321"/>
        <v/>
      </c>
      <c r="AG3401" s="16" t="str">
        <f t="shared" si="322"/>
        <v/>
      </c>
      <c r="AH3401" s="16">
        <f t="shared" si="323"/>
        <v>0</v>
      </c>
      <c r="AI3401" s="17" t="str">
        <f>IF('Peer Comparison Tool'!$D$12="NR","",IF($C3401='Peer Comparison Tool'!$D$9,COUNT('CECL &lt;50B Database'!$AI$1:AI3400)+1,""))</f>
        <v/>
      </c>
    </row>
    <row r="3402" spans="29:35" x14ac:dyDescent="0.25">
      <c r="AC3402" s="16" t="str">
        <f t="shared" si="318"/>
        <v/>
      </c>
      <c r="AD3402" s="16" t="str">
        <f t="shared" si="319"/>
        <v/>
      </c>
      <c r="AE3402" s="16" t="str">
        <f t="shared" si="320"/>
        <v/>
      </c>
      <c r="AF3402" s="16" t="str">
        <f t="shared" si="321"/>
        <v/>
      </c>
      <c r="AG3402" s="16" t="str">
        <f t="shared" si="322"/>
        <v/>
      </c>
      <c r="AH3402" s="16">
        <f t="shared" si="323"/>
        <v>0</v>
      </c>
      <c r="AI3402" s="17" t="str">
        <f>IF('Peer Comparison Tool'!$D$12="NR","",IF($C3402='Peer Comparison Tool'!$D$9,COUNT('CECL &lt;50B Database'!$AI$1:AI3401)+1,""))</f>
        <v/>
      </c>
    </row>
    <row r="3403" spans="29:35" x14ac:dyDescent="0.25">
      <c r="AC3403" s="16" t="str">
        <f t="shared" si="318"/>
        <v/>
      </c>
      <c r="AD3403" s="16" t="str">
        <f t="shared" si="319"/>
        <v/>
      </c>
      <c r="AE3403" s="16" t="str">
        <f t="shared" si="320"/>
        <v/>
      </c>
      <c r="AF3403" s="16" t="str">
        <f t="shared" si="321"/>
        <v/>
      </c>
      <c r="AG3403" s="16" t="str">
        <f t="shared" si="322"/>
        <v/>
      </c>
      <c r="AH3403" s="16">
        <f t="shared" si="323"/>
        <v>0</v>
      </c>
      <c r="AI3403" s="17" t="str">
        <f>IF('Peer Comparison Tool'!$D$12="NR","",IF($C3403='Peer Comparison Tool'!$D$9,COUNT('CECL &lt;50B Database'!$AI$1:AI3402)+1,""))</f>
        <v/>
      </c>
    </row>
    <row r="3404" spans="29:35" x14ac:dyDescent="0.25">
      <c r="AC3404" s="16" t="str">
        <f t="shared" si="318"/>
        <v/>
      </c>
      <c r="AD3404" s="16" t="str">
        <f t="shared" si="319"/>
        <v/>
      </c>
      <c r="AE3404" s="16" t="str">
        <f t="shared" si="320"/>
        <v/>
      </c>
      <c r="AF3404" s="16" t="str">
        <f t="shared" si="321"/>
        <v/>
      </c>
      <c r="AG3404" s="16" t="str">
        <f t="shared" si="322"/>
        <v/>
      </c>
      <c r="AH3404" s="16">
        <f t="shared" si="323"/>
        <v>0</v>
      </c>
      <c r="AI3404" s="17" t="str">
        <f>IF('Peer Comparison Tool'!$D$12="NR","",IF($C3404='Peer Comparison Tool'!$D$9,COUNT('CECL &lt;50B Database'!$AI$1:AI3403)+1,""))</f>
        <v/>
      </c>
    </row>
    <row r="3405" spans="29:35" x14ac:dyDescent="0.25">
      <c r="AC3405" s="16" t="str">
        <f t="shared" si="318"/>
        <v/>
      </c>
      <c r="AD3405" s="16" t="str">
        <f t="shared" si="319"/>
        <v/>
      </c>
      <c r="AE3405" s="16" t="str">
        <f t="shared" si="320"/>
        <v/>
      </c>
      <c r="AF3405" s="16" t="str">
        <f t="shared" si="321"/>
        <v/>
      </c>
      <c r="AG3405" s="16" t="str">
        <f t="shared" si="322"/>
        <v/>
      </c>
      <c r="AH3405" s="16">
        <f t="shared" si="323"/>
        <v>0</v>
      </c>
      <c r="AI3405" s="17" t="str">
        <f>IF('Peer Comparison Tool'!$D$12="NR","",IF($C3405='Peer Comparison Tool'!$D$9,COUNT('CECL &lt;50B Database'!$AI$1:AI3404)+1,""))</f>
        <v/>
      </c>
    </row>
    <row r="3406" spans="29:35" x14ac:dyDescent="0.25">
      <c r="AC3406" s="16" t="str">
        <f t="shared" si="318"/>
        <v/>
      </c>
      <c r="AD3406" s="16" t="str">
        <f t="shared" si="319"/>
        <v/>
      </c>
      <c r="AE3406" s="16" t="str">
        <f t="shared" si="320"/>
        <v/>
      </c>
      <c r="AF3406" s="16" t="str">
        <f t="shared" si="321"/>
        <v/>
      </c>
      <c r="AG3406" s="16" t="str">
        <f t="shared" si="322"/>
        <v/>
      </c>
      <c r="AH3406" s="16">
        <f t="shared" si="323"/>
        <v>0</v>
      </c>
      <c r="AI3406" s="17" t="str">
        <f>IF('Peer Comparison Tool'!$D$12="NR","",IF($C3406='Peer Comparison Tool'!$D$9,COUNT('CECL &lt;50B Database'!$AI$1:AI3405)+1,""))</f>
        <v/>
      </c>
    </row>
    <row r="3407" spans="29:35" x14ac:dyDescent="0.25">
      <c r="AC3407" s="16" t="str">
        <f t="shared" si="318"/>
        <v/>
      </c>
      <c r="AD3407" s="16" t="str">
        <f t="shared" si="319"/>
        <v/>
      </c>
      <c r="AE3407" s="16" t="str">
        <f t="shared" si="320"/>
        <v/>
      </c>
      <c r="AF3407" s="16" t="str">
        <f t="shared" si="321"/>
        <v/>
      </c>
      <c r="AG3407" s="16" t="str">
        <f t="shared" si="322"/>
        <v/>
      </c>
      <c r="AH3407" s="16">
        <f t="shared" si="323"/>
        <v>0</v>
      </c>
      <c r="AI3407" s="17" t="str">
        <f>IF('Peer Comparison Tool'!$D$12="NR","",IF($C3407='Peer Comparison Tool'!$D$9,COUNT('CECL &lt;50B Database'!$AI$1:AI3406)+1,""))</f>
        <v/>
      </c>
    </row>
    <row r="3408" spans="29:35" x14ac:dyDescent="0.25">
      <c r="AC3408" s="16" t="str">
        <f t="shared" si="318"/>
        <v/>
      </c>
      <c r="AD3408" s="16" t="str">
        <f t="shared" si="319"/>
        <v/>
      </c>
      <c r="AE3408" s="16" t="str">
        <f t="shared" si="320"/>
        <v/>
      </c>
      <c r="AF3408" s="16" t="str">
        <f t="shared" si="321"/>
        <v/>
      </c>
      <c r="AG3408" s="16" t="str">
        <f t="shared" si="322"/>
        <v/>
      </c>
      <c r="AH3408" s="16">
        <f t="shared" si="323"/>
        <v>0</v>
      </c>
      <c r="AI3408" s="17" t="str">
        <f>IF('Peer Comparison Tool'!$D$12="NR","",IF($C3408='Peer Comparison Tool'!$D$9,COUNT('CECL &lt;50B Database'!$AI$1:AI3407)+1,""))</f>
        <v/>
      </c>
    </row>
    <row r="3409" spans="29:35" x14ac:dyDescent="0.25">
      <c r="AC3409" s="16" t="str">
        <f t="shared" si="318"/>
        <v/>
      </c>
      <c r="AD3409" s="16" t="str">
        <f t="shared" si="319"/>
        <v/>
      </c>
      <c r="AE3409" s="16" t="str">
        <f t="shared" si="320"/>
        <v/>
      </c>
      <c r="AF3409" s="16" t="str">
        <f t="shared" si="321"/>
        <v/>
      </c>
      <c r="AG3409" s="16" t="str">
        <f t="shared" si="322"/>
        <v/>
      </c>
      <c r="AH3409" s="16">
        <f t="shared" si="323"/>
        <v>0</v>
      </c>
      <c r="AI3409" s="17" t="str">
        <f>IF('Peer Comparison Tool'!$D$12="NR","",IF($C3409='Peer Comparison Tool'!$D$9,COUNT('CECL &lt;50B Database'!$AI$1:AI3408)+1,""))</f>
        <v/>
      </c>
    </row>
    <row r="3410" spans="29:35" x14ac:dyDescent="0.25">
      <c r="AC3410" s="16" t="str">
        <f t="shared" si="318"/>
        <v/>
      </c>
      <c r="AD3410" s="16" t="str">
        <f t="shared" si="319"/>
        <v/>
      </c>
      <c r="AE3410" s="16" t="str">
        <f t="shared" si="320"/>
        <v/>
      </c>
      <c r="AF3410" s="16" t="str">
        <f t="shared" si="321"/>
        <v/>
      </c>
      <c r="AG3410" s="16" t="str">
        <f t="shared" si="322"/>
        <v/>
      </c>
      <c r="AH3410" s="16">
        <f t="shared" si="323"/>
        <v>0</v>
      </c>
      <c r="AI3410" s="17" t="str">
        <f>IF('Peer Comparison Tool'!$D$12="NR","",IF($C3410='Peer Comparison Tool'!$D$9,COUNT('CECL &lt;50B Database'!$AI$1:AI3409)+1,""))</f>
        <v/>
      </c>
    </row>
    <row r="3411" spans="29:35" x14ac:dyDescent="0.25">
      <c r="AC3411" s="16" t="str">
        <f t="shared" si="318"/>
        <v/>
      </c>
      <c r="AD3411" s="16" t="str">
        <f t="shared" si="319"/>
        <v/>
      </c>
      <c r="AE3411" s="16" t="str">
        <f t="shared" si="320"/>
        <v/>
      </c>
      <c r="AF3411" s="16" t="str">
        <f t="shared" si="321"/>
        <v/>
      </c>
      <c r="AG3411" s="16" t="str">
        <f t="shared" si="322"/>
        <v/>
      </c>
      <c r="AH3411" s="16">
        <f t="shared" si="323"/>
        <v>0</v>
      </c>
      <c r="AI3411" s="17" t="str">
        <f>IF('Peer Comparison Tool'!$D$12="NR","",IF($C3411='Peer Comparison Tool'!$D$9,COUNT('CECL &lt;50B Database'!$AI$1:AI3410)+1,""))</f>
        <v/>
      </c>
    </row>
    <row r="3412" spans="29:35" x14ac:dyDescent="0.25">
      <c r="AC3412" s="16" t="str">
        <f t="shared" si="318"/>
        <v/>
      </c>
      <c r="AD3412" s="16" t="str">
        <f t="shared" si="319"/>
        <v/>
      </c>
      <c r="AE3412" s="16" t="str">
        <f t="shared" si="320"/>
        <v/>
      </c>
      <c r="AF3412" s="16" t="str">
        <f t="shared" si="321"/>
        <v/>
      </c>
      <c r="AG3412" s="16" t="str">
        <f t="shared" si="322"/>
        <v/>
      </c>
      <c r="AH3412" s="16">
        <f t="shared" si="323"/>
        <v>0</v>
      </c>
      <c r="AI3412" s="17" t="str">
        <f>IF('Peer Comparison Tool'!$D$12="NR","",IF($C3412='Peer Comparison Tool'!$D$9,COUNT('CECL &lt;50B Database'!$AI$1:AI3411)+1,""))</f>
        <v/>
      </c>
    </row>
    <row r="3413" spans="29:35" x14ac:dyDescent="0.25">
      <c r="AC3413" s="16" t="str">
        <f t="shared" si="318"/>
        <v/>
      </c>
      <c r="AD3413" s="16" t="str">
        <f t="shared" si="319"/>
        <v/>
      </c>
      <c r="AE3413" s="16" t="str">
        <f t="shared" si="320"/>
        <v/>
      </c>
      <c r="AF3413" s="16" t="str">
        <f t="shared" si="321"/>
        <v/>
      </c>
      <c r="AG3413" s="16" t="str">
        <f t="shared" si="322"/>
        <v/>
      </c>
      <c r="AH3413" s="16">
        <f t="shared" si="323"/>
        <v>0</v>
      </c>
      <c r="AI3413" s="17" t="str">
        <f>IF('Peer Comparison Tool'!$D$12="NR","",IF($C3413='Peer Comparison Tool'!$D$9,COUNT('CECL &lt;50B Database'!$AI$1:AI3412)+1,""))</f>
        <v/>
      </c>
    </row>
    <row r="3414" spans="29:35" x14ac:dyDescent="0.25">
      <c r="AC3414" s="16" t="str">
        <f t="shared" si="318"/>
        <v/>
      </c>
      <c r="AD3414" s="16" t="str">
        <f t="shared" si="319"/>
        <v/>
      </c>
      <c r="AE3414" s="16" t="str">
        <f t="shared" si="320"/>
        <v/>
      </c>
      <c r="AF3414" s="16" t="str">
        <f t="shared" si="321"/>
        <v/>
      </c>
      <c r="AG3414" s="16" t="str">
        <f t="shared" si="322"/>
        <v/>
      </c>
      <c r="AH3414" s="16">
        <f t="shared" si="323"/>
        <v>0</v>
      </c>
      <c r="AI3414" s="17" t="str">
        <f>IF('Peer Comparison Tool'!$D$12="NR","",IF($C3414='Peer Comparison Tool'!$D$9,COUNT('CECL &lt;50B Database'!$AI$1:AI3413)+1,""))</f>
        <v/>
      </c>
    </row>
    <row r="3415" spans="29:35" x14ac:dyDescent="0.25">
      <c r="AC3415" s="16" t="str">
        <f t="shared" si="318"/>
        <v/>
      </c>
      <c r="AD3415" s="16" t="str">
        <f t="shared" si="319"/>
        <v/>
      </c>
      <c r="AE3415" s="16" t="str">
        <f t="shared" si="320"/>
        <v/>
      </c>
      <c r="AF3415" s="16" t="str">
        <f t="shared" si="321"/>
        <v/>
      </c>
      <c r="AG3415" s="16" t="str">
        <f t="shared" si="322"/>
        <v/>
      </c>
      <c r="AH3415" s="16">
        <f t="shared" si="323"/>
        <v>0</v>
      </c>
      <c r="AI3415" s="17" t="str">
        <f>IF('Peer Comparison Tool'!$D$12="NR","",IF($C3415='Peer Comparison Tool'!$D$9,COUNT('CECL &lt;50B Database'!$AI$1:AI3414)+1,""))</f>
        <v/>
      </c>
    </row>
    <row r="3416" spans="29:35" x14ac:dyDescent="0.25">
      <c r="AC3416" s="16" t="str">
        <f t="shared" si="318"/>
        <v/>
      </c>
      <c r="AD3416" s="16" t="str">
        <f t="shared" si="319"/>
        <v/>
      </c>
      <c r="AE3416" s="16" t="str">
        <f t="shared" si="320"/>
        <v/>
      </c>
      <c r="AF3416" s="16" t="str">
        <f t="shared" si="321"/>
        <v/>
      </c>
      <c r="AG3416" s="16" t="str">
        <f t="shared" si="322"/>
        <v/>
      </c>
      <c r="AH3416" s="16">
        <f t="shared" si="323"/>
        <v>0</v>
      </c>
      <c r="AI3416" s="17" t="str">
        <f>IF('Peer Comparison Tool'!$D$12="NR","",IF($C3416='Peer Comparison Tool'!$D$9,COUNT('CECL &lt;50B Database'!$AI$1:AI3415)+1,""))</f>
        <v/>
      </c>
    </row>
    <row r="3417" spans="29:35" x14ac:dyDescent="0.25">
      <c r="AC3417" s="16" t="str">
        <f t="shared" si="318"/>
        <v/>
      </c>
      <c r="AD3417" s="16" t="str">
        <f t="shared" si="319"/>
        <v/>
      </c>
      <c r="AE3417" s="16" t="str">
        <f t="shared" si="320"/>
        <v/>
      </c>
      <c r="AF3417" s="16" t="str">
        <f t="shared" si="321"/>
        <v/>
      </c>
      <c r="AG3417" s="16" t="str">
        <f t="shared" si="322"/>
        <v/>
      </c>
      <c r="AH3417" s="16">
        <f t="shared" si="323"/>
        <v>0</v>
      </c>
      <c r="AI3417" s="17" t="str">
        <f>IF('Peer Comparison Tool'!$D$12="NR","",IF($C3417='Peer Comparison Tool'!$D$9,COUNT('CECL &lt;50B Database'!$AI$1:AI3416)+1,""))</f>
        <v/>
      </c>
    </row>
    <row r="3418" spans="29:35" x14ac:dyDescent="0.25">
      <c r="AC3418" s="16" t="str">
        <f t="shared" si="318"/>
        <v/>
      </c>
      <c r="AD3418" s="16" t="str">
        <f t="shared" si="319"/>
        <v/>
      </c>
      <c r="AE3418" s="16" t="str">
        <f t="shared" si="320"/>
        <v/>
      </c>
      <c r="AF3418" s="16" t="str">
        <f t="shared" si="321"/>
        <v/>
      </c>
      <c r="AG3418" s="16" t="str">
        <f t="shared" si="322"/>
        <v/>
      </c>
      <c r="AH3418" s="16">
        <f t="shared" si="323"/>
        <v>0</v>
      </c>
      <c r="AI3418" s="17" t="str">
        <f>IF('Peer Comparison Tool'!$D$12="NR","",IF($C3418='Peer Comparison Tool'!$D$9,COUNT('CECL &lt;50B Database'!$AI$1:AI3417)+1,""))</f>
        <v/>
      </c>
    </row>
    <row r="3419" spans="29:35" x14ac:dyDescent="0.25">
      <c r="AC3419" s="16" t="str">
        <f t="shared" si="318"/>
        <v/>
      </c>
      <c r="AD3419" s="16" t="str">
        <f t="shared" si="319"/>
        <v/>
      </c>
      <c r="AE3419" s="16" t="str">
        <f t="shared" si="320"/>
        <v/>
      </c>
      <c r="AF3419" s="16" t="str">
        <f t="shared" si="321"/>
        <v/>
      </c>
      <c r="AG3419" s="16" t="str">
        <f t="shared" si="322"/>
        <v/>
      </c>
      <c r="AH3419" s="16">
        <f t="shared" si="323"/>
        <v>0</v>
      </c>
      <c r="AI3419" s="17" t="str">
        <f>IF('Peer Comparison Tool'!$D$12="NR","",IF($C3419='Peer Comparison Tool'!$D$9,COUNT('CECL &lt;50B Database'!$AI$1:AI3418)+1,""))</f>
        <v/>
      </c>
    </row>
    <row r="3420" spans="29:35" x14ac:dyDescent="0.25">
      <c r="AC3420" s="16" t="str">
        <f t="shared" si="318"/>
        <v/>
      </c>
      <c r="AD3420" s="16" t="str">
        <f t="shared" si="319"/>
        <v/>
      </c>
      <c r="AE3420" s="16" t="str">
        <f t="shared" si="320"/>
        <v/>
      </c>
      <c r="AF3420" s="16" t="str">
        <f t="shared" si="321"/>
        <v/>
      </c>
      <c r="AG3420" s="16" t="str">
        <f t="shared" si="322"/>
        <v/>
      </c>
      <c r="AH3420" s="16">
        <f t="shared" si="323"/>
        <v>0</v>
      </c>
      <c r="AI3420" s="17" t="str">
        <f>IF('Peer Comparison Tool'!$D$12="NR","",IF($C3420='Peer Comparison Tool'!$D$9,COUNT('CECL &lt;50B Database'!$AI$1:AI3419)+1,""))</f>
        <v/>
      </c>
    </row>
    <row r="3421" spans="29:35" x14ac:dyDescent="0.25">
      <c r="AC3421" s="16" t="str">
        <f t="shared" si="318"/>
        <v/>
      </c>
      <c r="AD3421" s="16" t="str">
        <f t="shared" si="319"/>
        <v/>
      </c>
      <c r="AE3421" s="16" t="str">
        <f t="shared" si="320"/>
        <v/>
      </c>
      <c r="AF3421" s="16" t="str">
        <f t="shared" si="321"/>
        <v/>
      </c>
      <c r="AG3421" s="16" t="str">
        <f t="shared" si="322"/>
        <v/>
      </c>
      <c r="AH3421" s="16">
        <f t="shared" si="323"/>
        <v>0</v>
      </c>
      <c r="AI3421" s="17" t="str">
        <f>IF('Peer Comparison Tool'!$D$12="NR","",IF($C3421='Peer Comparison Tool'!$D$9,COUNT('CECL &lt;50B Database'!$AI$1:AI3420)+1,""))</f>
        <v/>
      </c>
    </row>
    <row r="3422" spans="29:35" x14ac:dyDescent="0.25">
      <c r="AC3422" s="16" t="str">
        <f t="shared" si="318"/>
        <v/>
      </c>
      <c r="AD3422" s="16" t="str">
        <f t="shared" si="319"/>
        <v/>
      </c>
      <c r="AE3422" s="16" t="str">
        <f t="shared" si="320"/>
        <v/>
      </c>
      <c r="AF3422" s="16" t="str">
        <f t="shared" si="321"/>
        <v/>
      </c>
      <c r="AG3422" s="16" t="str">
        <f t="shared" si="322"/>
        <v/>
      </c>
      <c r="AH3422" s="16">
        <f t="shared" si="323"/>
        <v>0</v>
      </c>
      <c r="AI3422" s="17" t="str">
        <f>IF('Peer Comparison Tool'!$D$12="NR","",IF($C3422='Peer Comparison Tool'!$D$9,COUNT('CECL &lt;50B Database'!$AI$1:AI3421)+1,""))</f>
        <v/>
      </c>
    </row>
    <row r="3423" spans="29:35" x14ac:dyDescent="0.25">
      <c r="AC3423" s="16" t="str">
        <f t="shared" si="318"/>
        <v/>
      </c>
      <c r="AD3423" s="16" t="str">
        <f t="shared" si="319"/>
        <v/>
      </c>
      <c r="AE3423" s="16" t="str">
        <f t="shared" si="320"/>
        <v/>
      </c>
      <c r="AF3423" s="16" t="str">
        <f t="shared" si="321"/>
        <v/>
      </c>
      <c r="AG3423" s="16" t="str">
        <f t="shared" si="322"/>
        <v/>
      </c>
      <c r="AH3423" s="16">
        <f t="shared" si="323"/>
        <v>0</v>
      </c>
      <c r="AI3423" s="17" t="str">
        <f>IF('Peer Comparison Tool'!$D$12="NR","",IF($C3423='Peer Comparison Tool'!$D$9,COUNT('CECL &lt;50B Database'!$AI$1:AI3422)+1,""))</f>
        <v/>
      </c>
    </row>
    <row r="3424" spans="29:35" x14ac:dyDescent="0.25">
      <c r="AC3424" s="16" t="str">
        <f t="shared" si="318"/>
        <v/>
      </c>
      <c r="AD3424" s="16" t="str">
        <f t="shared" si="319"/>
        <v/>
      </c>
      <c r="AE3424" s="16" t="str">
        <f t="shared" si="320"/>
        <v/>
      </c>
      <c r="AF3424" s="16" t="str">
        <f t="shared" si="321"/>
        <v/>
      </c>
      <c r="AG3424" s="16" t="str">
        <f t="shared" si="322"/>
        <v/>
      </c>
      <c r="AH3424" s="16">
        <f t="shared" si="323"/>
        <v>0</v>
      </c>
      <c r="AI3424" s="17" t="str">
        <f>IF('Peer Comparison Tool'!$D$12="NR","",IF($C3424='Peer Comparison Tool'!$D$9,COUNT('CECL &lt;50B Database'!$AI$1:AI3423)+1,""))</f>
        <v/>
      </c>
    </row>
    <row r="3425" spans="29:35" x14ac:dyDescent="0.25">
      <c r="AC3425" s="16" t="str">
        <f t="shared" si="318"/>
        <v/>
      </c>
      <c r="AD3425" s="16" t="str">
        <f t="shared" si="319"/>
        <v/>
      </c>
      <c r="AE3425" s="16" t="str">
        <f t="shared" si="320"/>
        <v/>
      </c>
      <c r="AF3425" s="16" t="str">
        <f t="shared" si="321"/>
        <v/>
      </c>
      <c r="AG3425" s="16" t="str">
        <f t="shared" si="322"/>
        <v/>
      </c>
      <c r="AH3425" s="16">
        <f t="shared" si="323"/>
        <v>0</v>
      </c>
      <c r="AI3425" s="17" t="str">
        <f>IF('Peer Comparison Tool'!$D$12="NR","",IF($C3425='Peer Comparison Tool'!$D$9,COUNT('CECL &lt;50B Database'!$AI$1:AI3424)+1,""))</f>
        <v/>
      </c>
    </row>
    <row r="3426" spans="29:35" x14ac:dyDescent="0.25">
      <c r="AC3426" s="16" t="str">
        <f t="shared" si="318"/>
        <v/>
      </c>
      <c r="AD3426" s="16" t="str">
        <f t="shared" si="319"/>
        <v/>
      </c>
      <c r="AE3426" s="16" t="str">
        <f t="shared" si="320"/>
        <v/>
      </c>
      <c r="AF3426" s="16" t="str">
        <f t="shared" si="321"/>
        <v/>
      </c>
      <c r="AG3426" s="16" t="str">
        <f t="shared" si="322"/>
        <v/>
      </c>
      <c r="AH3426" s="16">
        <f t="shared" si="323"/>
        <v>0</v>
      </c>
      <c r="AI3426" s="17" t="str">
        <f>IF('Peer Comparison Tool'!$D$12="NR","",IF($C3426='Peer Comparison Tool'!$D$9,COUNT('CECL &lt;50B Database'!$AI$1:AI3425)+1,""))</f>
        <v/>
      </c>
    </row>
    <row r="3427" spans="29:35" x14ac:dyDescent="0.25">
      <c r="AC3427" s="16" t="str">
        <f t="shared" si="318"/>
        <v/>
      </c>
      <c r="AD3427" s="16" t="str">
        <f t="shared" si="319"/>
        <v/>
      </c>
      <c r="AE3427" s="16" t="str">
        <f t="shared" si="320"/>
        <v/>
      </c>
      <c r="AF3427" s="16" t="str">
        <f t="shared" si="321"/>
        <v/>
      </c>
      <c r="AG3427" s="16" t="str">
        <f t="shared" si="322"/>
        <v/>
      </c>
      <c r="AH3427" s="16">
        <f t="shared" si="323"/>
        <v>0</v>
      </c>
      <c r="AI3427" s="17" t="str">
        <f>IF('Peer Comparison Tool'!$D$12="NR","",IF($C3427='Peer Comparison Tool'!$D$9,COUNT('CECL &lt;50B Database'!$AI$1:AI3426)+1,""))</f>
        <v/>
      </c>
    </row>
    <row r="3428" spans="29:35" x14ac:dyDescent="0.25">
      <c r="AC3428" s="16" t="str">
        <f t="shared" si="318"/>
        <v/>
      </c>
      <c r="AD3428" s="16" t="str">
        <f t="shared" si="319"/>
        <v/>
      </c>
      <c r="AE3428" s="16" t="str">
        <f t="shared" si="320"/>
        <v/>
      </c>
      <c r="AF3428" s="16" t="str">
        <f t="shared" si="321"/>
        <v/>
      </c>
      <c r="AG3428" s="16" t="str">
        <f t="shared" si="322"/>
        <v/>
      </c>
      <c r="AH3428" s="16">
        <f t="shared" si="323"/>
        <v>0</v>
      </c>
      <c r="AI3428" s="17" t="str">
        <f>IF('Peer Comparison Tool'!$D$12="NR","",IF($C3428='Peer Comparison Tool'!$D$9,COUNT('CECL &lt;50B Database'!$AI$1:AI3427)+1,""))</f>
        <v/>
      </c>
    </row>
    <row r="3429" spans="29:35" x14ac:dyDescent="0.25">
      <c r="AC3429" s="16" t="str">
        <f t="shared" si="318"/>
        <v/>
      </c>
      <c r="AD3429" s="16" t="str">
        <f t="shared" si="319"/>
        <v/>
      </c>
      <c r="AE3429" s="16" t="str">
        <f t="shared" si="320"/>
        <v/>
      </c>
      <c r="AF3429" s="16" t="str">
        <f t="shared" si="321"/>
        <v/>
      </c>
      <c r="AG3429" s="16" t="str">
        <f t="shared" si="322"/>
        <v/>
      </c>
      <c r="AH3429" s="16">
        <f t="shared" si="323"/>
        <v>0</v>
      </c>
      <c r="AI3429" s="17" t="str">
        <f>IF('Peer Comparison Tool'!$D$12="NR","",IF($C3429='Peer Comparison Tool'!$D$9,COUNT('CECL &lt;50B Database'!$AI$1:AI3428)+1,""))</f>
        <v/>
      </c>
    </row>
    <row r="3430" spans="29:35" x14ac:dyDescent="0.25">
      <c r="AC3430" s="16" t="str">
        <f t="shared" si="318"/>
        <v/>
      </c>
      <c r="AD3430" s="16" t="str">
        <f t="shared" si="319"/>
        <v/>
      </c>
      <c r="AE3430" s="16" t="str">
        <f t="shared" si="320"/>
        <v/>
      </c>
      <c r="AF3430" s="16" t="str">
        <f t="shared" si="321"/>
        <v/>
      </c>
      <c r="AG3430" s="16" t="str">
        <f t="shared" si="322"/>
        <v/>
      </c>
      <c r="AH3430" s="16">
        <f t="shared" si="323"/>
        <v>0</v>
      </c>
      <c r="AI3430" s="17" t="str">
        <f>IF('Peer Comparison Tool'!$D$12="NR","",IF($C3430='Peer Comparison Tool'!$D$9,COUNT('CECL &lt;50B Database'!$AI$1:AI3429)+1,""))</f>
        <v/>
      </c>
    </row>
    <row r="3431" spans="29:35" x14ac:dyDescent="0.25">
      <c r="AC3431" s="16" t="str">
        <f t="shared" si="318"/>
        <v/>
      </c>
      <c r="AD3431" s="16" t="str">
        <f t="shared" si="319"/>
        <v/>
      </c>
      <c r="AE3431" s="16" t="str">
        <f t="shared" si="320"/>
        <v/>
      </c>
      <c r="AF3431" s="16" t="str">
        <f t="shared" si="321"/>
        <v/>
      </c>
      <c r="AG3431" s="16" t="str">
        <f t="shared" si="322"/>
        <v/>
      </c>
      <c r="AH3431" s="16">
        <f t="shared" si="323"/>
        <v>0</v>
      </c>
      <c r="AI3431" s="17" t="str">
        <f>IF('Peer Comparison Tool'!$D$12="NR","",IF($C3431='Peer Comparison Tool'!$D$9,COUNT('CECL &lt;50B Database'!$AI$1:AI3430)+1,""))</f>
        <v/>
      </c>
    </row>
    <row r="3432" spans="29:35" x14ac:dyDescent="0.25">
      <c r="AC3432" s="16" t="str">
        <f t="shared" si="318"/>
        <v/>
      </c>
      <c r="AD3432" s="16" t="str">
        <f t="shared" si="319"/>
        <v/>
      </c>
      <c r="AE3432" s="16" t="str">
        <f t="shared" si="320"/>
        <v/>
      </c>
      <c r="AF3432" s="16" t="str">
        <f t="shared" si="321"/>
        <v/>
      </c>
      <c r="AG3432" s="16" t="str">
        <f t="shared" si="322"/>
        <v/>
      </c>
      <c r="AH3432" s="16">
        <f t="shared" si="323"/>
        <v>0</v>
      </c>
      <c r="AI3432" s="17" t="str">
        <f>IF('Peer Comparison Tool'!$D$12="NR","",IF($C3432='Peer Comparison Tool'!$D$9,COUNT('CECL &lt;50B Database'!$AI$1:AI3431)+1,""))</f>
        <v/>
      </c>
    </row>
    <row r="3433" spans="29:35" x14ac:dyDescent="0.25">
      <c r="AC3433" s="16" t="str">
        <f t="shared" si="318"/>
        <v/>
      </c>
      <c r="AD3433" s="16" t="str">
        <f t="shared" si="319"/>
        <v/>
      </c>
      <c r="AE3433" s="16" t="str">
        <f t="shared" si="320"/>
        <v/>
      </c>
      <c r="AF3433" s="16" t="str">
        <f t="shared" si="321"/>
        <v/>
      </c>
      <c r="AG3433" s="16" t="str">
        <f t="shared" si="322"/>
        <v/>
      </c>
      <c r="AH3433" s="16">
        <f t="shared" si="323"/>
        <v>0</v>
      </c>
      <c r="AI3433" s="17" t="str">
        <f>IF('Peer Comparison Tool'!$D$12="NR","",IF($C3433='Peer Comparison Tool'!$D$9,COUNT('CECL &lt;50B Database'!$AI$1:AI3432)+1,""))</f>
        <v/>
      </c>
    </row>
    <row r="3434" spans="29:35" x14ac:dyDescent="0.25">
      <c r="AC3434" s="16" t="str">
        <f t="shared" si="318"/>
        <v/>
      </c>
      <c r="AD3434" s="16" t="str">
        <f t="shared" si="319"/>
        <v/>
      </c>
      <c r="AE3434" s="16" t="str">
        <f t="shared" si="320"/>
        <v/>
      </c>
      <c r="AF3434" s="16" t="str">
        <f t="shared" si="321"/>
        <v/>
      </c>
      <c r="AG3434" s="16" t="str">
        <f t="shared" si="322"/>
        <v/>
      </c>
      <c r="AH3434" s="16">
        <f t="shared" si="323"/>
        <v>0</v>
      </c>
      <c r="AI3434" s="17" t="str">
        <f>IF('Peer Comparison Tool'!$D$12="NR","",IF($C3434='Peer Comparison Tool'!$D$9,COUNT('CECL &lt;50B Database'!$AI$1:AI3433)+1,""))</f>
        <v/>
      </c>
    </row>
    <row r="3435" spans="29:35" x14ac:dyDescent="0.25">
      <c r="AC3435" s="16" t="str">
        <f t="shared" si="318"/>
        <v/>
      </c>
      <c r="AD3435" s="16" t="str">
        <f t="shared" si="319"/>
        <v/>
      </c>
      <c r="AE3435" s="16" t="str">
        <f t="shared" si="320"/>
        <v/>
      </c>
      <c r="AF3435" s="16" t="str">
        <f t="shared" si="321"/>
        <v/>
      </c>
      <c r="AG3435" s="16" t="str">
        <f t="shared" si="322"/>
        <v/>
      </c>
      <c r="AH3435" s="16">
        <f t="shared" si="323"/>
        <v>0</v>
      </c>
      <c r="AI3435" s="17" t="str">
        <f>IF('Peer Comparison Tool'!$D$12="NR","",IF($C3435='Peer Comparison Tool'!$D$9,COUNT('CECL &lt;50B Database'!$AI$1:AI3434)+1,""))</f>
        <v/>
      </c>
    </row>
    <row r="3436" spans="29:35" x14ac:dyDescent="0.25">
      <c r="AC3436" s="16" t="str">
        <f t="shared" si="318"/>
        <v/>
      </c>
      <c r="AD3436" s="16" t="str">
        <f t="shared" si="319"/>
        <v/>
      </c>
      <c r="AE3436" s="16" t="str">
        <f t="shared" si="320"/>
        <v/>
      </c>
      <c r="AF3436" s="16" t="str">
        <f t="shared" si="321"/>
        <v/>
      </c>
      <c r="AG3436" s="16" t="str">
        <f t="shared" si="322"/>
        <v/>
      </c>
      <c r="AH3436" s="16">
        <f t="shared" si="323"/>
        <v>0</v>
      </c>
      <c r="AI3436" s="17" t="str">
        <f>IF('Peer Comparison Tool'!$D$12="NR","",IF($C3436='Peer Comparison Tool'!$D$9,COUNT('CECL &lt;50B Database'!$AI$1:AI3435)+1,""))</f>
        <v/>
      </c>
    </row>
    <row r="3437" spans="29:35" x14ac:dyDescent="0.25">
      <c r="AC3437" s="16" t="str">
        <f t="shared" si="318"/>
        <v/>
      </c>
      <c r="AD3437" s="16" t="str">
        <f t="shared" si="319"/>
        <v/>
      </c>
      <c r="AE3437" s="16" t="str">
        <f t="shared" si="320"/>
        <v/>
      </c>
      <c r="AF3437" s="16" t="str">
        <f t="shared" si="321"/>
        <v/>
      </c>
      <c r="AG3437" s="16" t="str">
        <f t="shared" si="322"/>
        <v/>
      </c>
      <c r="AH3437" s="16">
        <f t="shared" si="323"/>
        <v>0</v>
      </c>
      <c r="AI3437" s="17" t="str">
        <f>IF('Peer Comparison Tool'!$D$12="NR","",IF($C3437='Peer Comparison Tool'!$D$9,COUNT('CECL &lt;50B Database'!$AI$1:AI3436)+1,""))</f>
        <v/>
      </c>
    </row>
    <row r="3438" spans="29:35" x14ac:dyDescent="0.25">
      <c r="AC3438" s="16" t="str">
        <f t="shared" si="318"/>
        <v/>
      </c>
      <c r="AD3438" s="16" t="str">
        <f t="shared" si="319"/>
        <v/>
      </c>
      <c r="AE3438" s="16" t="str">
        <f t="shared" si="320"/>
        <v/>
      </c>
      <c r="AF3438" s="16" t="str">
        <f t="shared" si="321"/>
        <v/>
      </c>
      <c r="AG3438" s="16" t="str">
        <f t="shared" si="322"/>
        <v/>
      </c>
      <c r="AH3438" s="16">
        <f t="shared" si="323"/>
        <v>0</v>
      </c>
      <c r="AI3438" s="17" t="str">
        <f>IF('Peer Comparison Tool'!$D$12="NR","",IF($C3438='Peer Comparison Tool'!$D$9,COUNT('CECL &lt;50B Database'!$AI$1:AI3437)+1,""))</f>
        <v/>
      </c>
    </row>
    <row r="3439" spans="29:35" x14ac:dyDescent="0.25">
      <c r="AC3439" s="16" t="str">
        <f t="shared" si="318"/>
        <v/>
      </c>
      <c r="AD3439" s="16" t="str">
        <f t="shared" si="319"/>
        <v/>
      </c>
      <c r="AE3439" s="16" t="str">
        <f t="shared" si="320"/>
        <v/>
      </c>
      <c r="AF3439" s="16" t="str">
        <f t="shared" si="321"/>
        <v/>
      </c>
      <c r="AG3439" s="16" t="str">
        <f t="shared" si="322"/>
        <v/>
      </c>
      <c r="AH3439" s="16">
        <f t="shared" si="323"/>
        <v>0</v>
      </c>
      <c r="AI3439" s="17" t="str">
        <f>IF('Peer Comparison Tool'!$D$12="NR","",IF($C3439='Peer Comparison Tool'!$D$9,COUNT('CECL &lt;50B Database'!$AI$1:AI3438)+1,""))</f>
        <v/>
      </c>
    </row>
    <row r="3440" spans="29:35" x14ac:dyDescent="0.25">
      <c r="AC3440" s="16" t="str">
        <f t="shared" si="318"/>
        <v/>
      </c>
      <c r="AD3440" s="16" t="str">
        <f t="shared" si="319"/>
        <v/>
      </c>
      <c r="AE3440" s="16" t="str">
        <f t="shared" si="320"/>
        <v/>
      </c>
      <c r="AF3440" s="16" t="str">
        <f t="shared" si="321"/>
        <v/>
      </c>
      <c r="AG3440" s="16" t="str">
        <f t="shared" si="322"/>
        <v/>
      </c>
      <c r="AH3440" s="16">
        <f t="shared" si="323"/>
        <v>0</v>
      </c>
      <c r="AI3440" s="17" t="str">
        <f>IF('Peer Comparison Tool'!$D$12="NR","",IF($C3440='Peer Comparison Tool'!$D$9,COUNT('CECL &lt;50B Database'!$AI$1:AI3439)+1,""))</f>
        <v/>
      </c>
    </row>
    <row r="3441" spans="29:35" x14ac:dyDescent="0.25">
      <c r="AC3441" s="16" t="str">
        <f t="shared" si="318"/>
        <v/>
      </c>
      <c r="AD3441" s="16" t="str">
        <f t="shared" si="319"/>
        <v/>
      </c>
      <c r="AE3441" s="16" t="str">
        <f t="shared" si="320"/>
        <v/>
      </c>
      <c r="AF3441" s="16" t="str">
        <f t="shared" si="321"/>
        <v/>
      </c>
      <c r="AG3441" s="16" t="str">
        <f t="shared" si="322"/>
        <v/>
      </c>
      <c r="AH3441" s="16">
        <f t="shared" si="323"/>
        <v>0</v>
      </c>
      <c r="AI3441" s="17" t="str">
        <f>IF('Peer Comparison Tool'!$D$12="NR","",IF($C3441='Peer Comparison Tool'!$D$9,COUNT('CECL &lt;50B Database'!$AI$1:AI3440)+1,""))</f>
        <v/>
      </c>
    </row>
    <row r="3442" spans="29:35" x14ac:dyDescent="0.25">
      <c r="AC3442" s="16" t="str">
        <f t="shared" si="318"/>
        <v/>
      </c>
      <c r="AD3442" s="16" t="str">
        <f t="shared" si="319"/>
        <v/>
      </c>
      <c r="AE3442" s="16" t="str">
        <f t="shared" si="320"/>
        <v/>
      </c>
      <c r="AF3442" s="16" t="str">
        <f t="shared" si="321"/>
        <v/>
      </c>
      <c r="AG3442" s="16" t="str">
        <f t="shared" si="322"/>
        <v/>
      </c>
      <c r="AH3442" s="16">
        <f t="shared" si="323"/>
        <v>0</v>
      </c>
      <c r="AI3442" s="17" t="str">
        <f>IF('Peer Comparison Tool'!$D$12="NR","",IF($C3442='Peer Comparison Tool'!$D$9,COUNT('CECL &lt;50B Database'!$AI$1:AI3441)+1,""))</f>
        <v/>
      </c>
    </row>
    <row r="3443" spans="29:35" x14ac:dyDescent="0.25">
      <c r="AC3443" s="16" t="str">
        <f t="shared" si="318"/>
        <v/>
      </c>
      <c r="AD3443" s="16" t="str">
        <f t="shared" si="319"/>
        <v/>
      </c>
      <c r="AE3443" s="16" t="str">
        <f t="shared" si="320"/>
        <v/>
      </c>
      <c r="AF3443" s="16" t="str">
        <f t="shared" si="321"/>
        <v/>
      </c>
      <c r="AG3443" s="16" t="str">
        <f t="shared" si="322"/>
        <v/>
      </c>
      <c r="AH3443" s="16">
        <f t="shared" si="323"/>
        <v>0</v>
      </c>
      <c r="AI3443" s="17" t="str">
        <f>IF('Peer Comparison Tool'!$D$12="NR","",IF($C3443='Peer Comparison Tool'!$D$9,COUNT('CECL &lt;50B Database'!$AI$1:AI3442)+1,""))</f>
        <v/>
      </c>
    </row>
    <row r="3444" spans="29:35" x14ac:dyDescent="0.25">
      <c r="AC3444" s="16" t="str">
        <f t="shared" si="318"/>
        <v/>
      </c>
      <c r="AD3444" s="16" t="str">
        <f t="shared" si="319"/>
        <v/>
      </c>
      <c r="AE3444" s="16" t="str">
        <f t="shared" si="320"/>
        <v/>
      </c>
      <c r="AF3444" s="16" t="str">
        <f t="shared" si="321"/>
        <v/>
      </c>
      <c r="AG3444" s="16" t="str">
        <f t="shared" si="322"/>
        <v/>
      </c>
      <c r="AH3444" s="16">
        <f t="shared" si="323"/>
        <v>0</v>
      </c>
      <c r="AI3444" s="17" t="str">
        <f>IF('Peer Comparison Tool'!$D$12="NR","",IF($C3444='Peer Comparison Tool'!$D$9,COUNT('CECL &lt;50B Database'!$AI$1:AI3443)+1,""))</f>
        <v/>
      </c>
    </row>
    <row r="3445" spans="29:35" x14ac:dyDescent="0.25">
      <c r="AC3445" s="16" t="str">
        <f t="shared" si="318"/>
        <v/>
      </c>
      <c r="AD3445" s="16" t="str">
        <f t="shared" si="319"/>
        <v/>
      </c>
      <c r="AE3445" s="16" t="str">
        <f t="shared" si="320"/>
        <v/>
      </c>
      <c r="AF3445" s="16" t="str">
        <f t="shared" si="321"/>
        <v/>
      </c>
      <c r="AG3445" s="16" t="str">
        <f t="shared" si="322"/>
        <v/>
      </c>
      <c r="AH3445" s="16">
        <f t="shared" si="323"/>
        <v>0</v>
      </c>
      <c r="AI3445" s="17" t="str">
        <f>IF('Peer Comparison Tool'!$D$12="NR","",IF($C3445='Peer Comparison Tool'!$D$9,COUNT('CECL &lt;50B Database'!$AI$1:AI3444)+1,""))</f>
        <v/>
      </c>
    </row>
    <row r="3446" spans="29:35" x14ac:dyDescent="0.25">
      <c r="AC3446" s="16" t="str">
        <f t="shared" si="318"/>
        <v/>
      </c>
      <c r="AD3446" s="16" t="str">
        <f t="shared" si="319"/>
        <v/>
      </c>
      <c r="AE3446" s="16" t="str">
        <f t="shared" si="320"/>
        <v/>
      </c>
      <c r="AF3446" s="16" t="str">
        <f t="shared" si="321"/>
        <v/>
      </c>
      <c r="AG3446" s="16" t="str">
        <f t="shared" si="322"/>
        <v/>
      </c>
      <c r="AH3446" s="16">
        <f t="shared" si="323"/>
        <v>0</v>
      </c>
      <c r="AI3446" s="17" t="str">
        <f>IF('Peer Comparison Tool'!$D$12="NR","",IF($C3446='Peer Comparison Tool'!$D$9,COUNT('CECL &lt;50B Database'!$AI$1:AI3445)+1,""))</f>
        <v/>
      </c>
    </row>
    <row r="3447" spans="29:35" x14ac:dyDescent="0.25">
      <c r="AC3447" s="16" t="str">
        <f t="shared" si="318"/>
        <v/>
      </c>
      <c r="AD3447" s="16" t="str">
        <f t="shared" si="319"/>
        <v/>
      </c>
      <c r="AE3447" s="16" t="str">
        <f t="shared" si="320"/>
        <v/>
      </c>
      <c r="AF3447" s="16" t="str">
        <f t="shared" si="321"/>
        <v/>
      </c>
      <c r="AG3447" s="16" t="str">
        <f t="shared" si="322"/>
        <v/>
      </c>
      <c r="AH3447" s="16">
        <f t="shared" si="323"/>
        <v>0</v>
      </c>
      <c r="AI3447" s="17" t="str">
        <f>IF('Peer Comparison Tool'!$D$12="NR","",IF($C3447='Peer Comparison Tool'!$D$9,COUNT('CECL &lt;50B Database'!$AI$1:AI3446)+1,""))</f>
        <v/>
      </c>
    </row>
    <row r="3448" spans="29:35" x14ac:dyDescent="0.25">
      <c r="AC3448" s="16" t="str">
        <f t="shared" si="318"/>
        <v/>
      </c>
      <c r="AD3448" s="16" t="str">
        <f t="shared" si="319"/>
        <v/>
      </c>
      <c r="AE3448" s="16" t="str">
        <f t="shared" si="320"/>
        <v/>
      </c>
      <c r="AF3448" s="16" t="str">
        <f t="shared" si="321"/>
        <v/>
      </c>
      <c r="AG3448" s="16" t="str">
        <f t="shared" si="322"/>
        <v/>
      </c>
      <c r="AH3448" s="16">
        <f t="shared" si="323"/>
        <v>0</v>
      </c>
      <c r="AI3448" s="17" t="str">
        <f>IF('Peer Comparison Tool'!$D$12="NR","",IF($C3448='Peer Comparison Tool'!$D$9,COUNT('CECL &lt;50B Database'!$AI$1:AI3447)+1,""))</f>
        <v/>
      </c>
    </row>
    <row r="3449" spans="29:35" x14ac:dyDescent="0.25">
      <c r="AC3449" s="16" t="str">
        <f t="shared" si="318"/>
        <v/>
      </c>
      <c r="AD3449" s="16" t="str">
        <f t="shared" si="319"/>
        <v/>
      </c>
      <c r="AE3449" s="16" t="str">
        <f t="shared" si="320"/>
        <v/>
      </c>
      <c r="AF3449" s="16" t="str">
        <f t="shared" si="321"/>
        <v/>
      </c>
      <c r="AG3449" s="16" t="str">
        <f t="shared" si="322"/>
        <v/>
      </c>
      <c r="AH3449" s="16">
        <f t="shared" si="323"/>
        <v>0</v>
      </c>
      <c r="AI3449" s="17" t="str">
        <f>IF('Peer Comparison Tool'!$D$12="NR","",IF($C3449='Peer Comparison Tool'!$D$9,COUNT('CECL &lt;50B Database'!$AI$1:AI3448)+1,""))</f>
        <v/>
      </c>
    </row>
    <row r="3450" spans="29:35" x14ac:dyDescent="0.25">
      <c r="AC3450" s="16" t="str">
        <f t="shared" si="318"/>
        <v/>
      </c>
      <c r="AD3450" s="16" t="str">
        <f t="shared" si="319"/>
        <v/>
      </c>
      <c r="AE3450" s="16" t="str">
        <f t="shared" si="320"/>
        <v/>
      </c>
      <c r="AF3450" s="16" t="str">
        <f t="shared" si="321"/>
        <v/>
      </c>
      <c r="AG3450" s="16" t="str">
        <f t="shared" si="322"/>
        <v/>
      </c>
      <c r="AH3450" s="16">
        <f t="shared" si="323"/>
        <v>0</v>
      </c>
      <c r="AI3450" s="17" t="str">
        <f>IF('Peer Comparison Tool'!$D$12="NR","",IF($C3450='Peer Comparison Tool'!$D$9,COUNT('CECL &lt;50B Database'!$AI$1:AI3449)+1,""))</f>
        <v/>
      </c>
    </row>
    <row r="3451" spans="29:35" x14ac:dyDescent="0.25">
      <c r="AC3451" s="16" t="str">
        <f t="shared" si="318"/>
        <v/>
      </c>
      <c r="AD3451" s="16" t="str">
        <f t="shared" si="319"/>
        <v/>
      </c>
      <c r="AE3451" s="16" t="str">
        <f t="shared" si="320"/>
        <v/>
      </c>
      <c r="AF3451" s="16" t="str">
        <f t="shared" si="321"/>
        <v/>
      </c>
      <c r="AG3451" s="16" t="str">
        <f t="shared" si="322"/>
        <v/>
      </c>
      <c r="AH3451" s="16">
        <f t="shared" si="323"/>
        <v>0</v>
      </c>
      <c r="AI3451" s="17" t="str">
        <f>IF('Peer Comparison Tool'!$D$12="NR","",IF($C3451='Peer Comparison Tool'!$D$9,COUNT('CECL &lt;50B Database'!$AI$1:AI3450)+1,""))</f>
        <v/>
      </c>
    </row>
    <row r="3452" spans="29:35" x14ac:dyDescent="0.25">
      <c r="AC3452" s="16" t="str">
        <f t="shared" si="318"/>
        <v/>
      </c>
      <c r="AD3452" s="16" t="str">
        <f t="shared" si="319"/>
        <v/>
      </c>
      <c r="AE3452" s="16" t="str">
        <f t="shared" si="320"/>
        <v/>
      </c>
      <c r="AF3452" s="16" t="str">
        <f t="shared" si="321"/>
        <v/>
      </c>
      <c r="AG3452" s="16" t="str">
        <f t="shared" si="322"/>
        <v/>
      </c>
      <c r="AH3452" s="16">
        <f t="shared" si="323"/>
        <v>0</v>
      </c>
      <c r="AI3452" s="17" t="str">
        <f>IF('Peer Comparison Tool'!$D$12="NR","",IF($C3452='Peer Comparison Tool'!$D$9,COUNT('CECL &lt;50B Database'!$AI$1:AI3451)+1,""))</f>
        <v/>
      </c>
    </row>
    <row r="3453" spans="29:35" x14ac:dyDescent="0.25">
      <c r="AC3453" s="16" t="str">
        <f t="shared" si="318"/>
        <v/>
      </c>
      <c r="AD3453" s="16" t="str">
        <f t="shared" si="319"/>
        <v/>
      </c>
      <c r="AE3453" s="16" t="str">
        <f t="shared" si="320"/>
        <v/>
      </c>
      <c r="AF3453" s="16" t="str">
        <f t="shared" si="321"/>
        <v/>
      </c>
      <c r="AG3453" s="16" t="str">
        <f t="shared" si="322"/>
        <v/>
      </c>
      <c r="AH3453" s="16">
        <f t="shared" si="323"/>
        <v>0</v>
      </c>
      <c r="AI3453" s="17" t="str">
        <f>IF('Peer Comparison Tool'!$D$12="NR","",IF($C3453='Peer Comparison Tool'!$D$9,COUNT('CECL &lt;50B Database'!$AI$1:AI3452)+1,""))</f>
        <v/>
      </c>
    </row>
    <row r="3454" spans="29:35" x14ac:dyDescent="0.25">
      <c r="AC3454" s="16" t="str">
        <f t="shared" si="318"/>
        <v/>
      </c>
      <c r="AD3454" s="16" t="str">
        <f t="shared" si="319"/>
        <v/>
      </c>
      <c r="AE3454" s="16" t="str">
        <f t="shared" si="320"/>
        <v/>
      </c>
      <c r="AF3454" s="16" t="str">
        <f t="shared" si="321"/>
        <v/>
      </c>
      <c r="AG3454" s="16" t="str">
        <f t="shared" si="322"/>
        <v/>
      </c>
      <c r="AH3454" s="16">
        <f t="shared" si="323"/>
        <v>0</v>
      </c>
      <c r="AI3454" s="17" t="str">
        <f>IF('Peer Comparison Tool'!$D$12="NR","",IF($C3454='Peer Comparison Tool'!$D$9,COUNT('CECL &lt;50B Database'!$AI$1:AI3453)+1,""))</f>
        <v/>
      </c>
    </row>
    <row r="3455" spans="29:35" x14ac:dyDescent="0.25">
      <c r="AC3455" s="16" t="str">
        <f t="shared" si="318"/>
        <v/>
      </c>
      <c r="AD3455" s="16" t="str">
        <f t="shared" si="319"/>
        <v/>
      </c>
      <c r="AE3455" s="16" t="str">
        <f t="shared" si="320"/>
        <v/>
      </c>
      <c r="AF3455" s="16" t="str">
        <f t="shared" si="321"/>
        <v/>
      </c>
      <c r="AG3455" s="16" t="str">
        <f t="shared" si="322"/>
        <v/>
      </c>
      <c r="AH3455" s="16">
        <f t="shared" si="323"/>
        <v>0</v>
      </c>
      <c r="AI3455" s="17" t="str">
        <f>IF('Peer Comparison Tool'!$D$12="NR","",IF($C3455='Peer Comparison Tool'!$D$9,COUNT('CECL &lt;50B Database'!$AI$1:AI3454)+1,""))</f>
        <v/>
      </c>
    </row>
    <row r="3456" spans="29:35" x14ac:dyDescent="0.25">
      <c r="AC3456" s="16" t="str">
        <f t="shared" si="318"/>
        <v/>
      </c>
      <c r="AD3456" s="16" t="str">
        <f t="shared" si="319"/>
        <v/>
      </c>
      <c r="AE3456" s="16" t="str">
        <f t="shared" si="320"/>
        <v/>
      </c>
      <c r="AF3456" s="16" t="str">
        <f t="shared" si="321"/>
        <v/>
      </c>
      <c r="AG3456" s="16" t="str">
        <f t="shared" si="322"/>
        <v/>
      </c>
      <c r="AH3456" s="16">
        <f t="shared" si="323"/>
        <v>0</v>
      </c>
      <c r="AI3456" s="17" t="str">
        <f>IF('Peer Comparison Tool'!$D$12="NR","",IF($C3456='Peer Comparison Tool'!$D$9,COUNT('CECL &lt;50B Database'!$AI$1:AI3455)+1,""))</f>
        <v/>
      </c>
    </row>
    <row r="3457" spans="29:35" x14ac:dyDescent="0.25">
      <c r="AC3457" s="16" t="str">
        <f t="shared" si="318"/>
        <v/>
      </c>
      <c r="AD3457" s="16" t="str">
        <f t="shared" si="319"/>
        <v/>
      </c>
      <c r="AE3457" s="16" t="str">
        <f t="shared" si="320"/>
        <v/>
      </c>
      <c r="AF3457" s="16" t="str">
        <f t="shared" si="321"/>
        <v/>
      </c>
      <c r="AG3457" s="16" t="str">
        <f t="shared" si="322"/>
        <v/>
      </c>
      <c r="AH3457" s="16">
        <f t="shared" si="323"/>
        <v>0</v>
      </c>
      <c r="AI3457" s="17" t="str">
        <f>IF('Peer Comparison Tool'!$D$12="NR","",IF($C3457='Peer Comparison Tool'!$D$9,COUNT('CECL &lt;50B Database'!$AI$1:AI3456)+1,""))</f>
        <v/>
      </c>
    </row>
    <row r="3458" spans="29:35" x14ac:dyDescent="0.25">
      <c r="AC3458" s="16" t="str">
        <f t="shared" si="318"/>
        <v/>
      </c>
      <c r="AD3458" s="16" t="str">
        <f t="shared" si="319"/>
        <v/>
      </c>
      <c r="AE3458" s="16" t="str">
        <f t="shared" si="320"/>
        <v/>
      </c>
      <c r="AF3458" s="16" t="str">
        <f t="shared" si="321"/>
        <v/>
      </c>
      <c r="AG3458" s="16" t="str">
        <f t="shared" si="322"/>
        <v/>
      </c>
      <c r="AH3458" s="16">
        <f t="shared" si="323"/>
        <v>0</v>
      </c>
      <c r="AI3458" s="17" t="str">
        <f>IF('Peer Comparison Tool'!$D$12="NR","",IF($C3458='Peer Comparison Tool'!$D$9,COUNT('CECL &lt;50B Database'!$AI$1:AI3457)+1,""))</f>
        <v/>
      </c>
    </row>
    <row r="3459" spans="29:35" x14ac:dyDescent="0.25">
      <c r="AC3459" s="16" t="str">
        <f t="shared" ref="AC3459:AC3522" si="324">IF(AND($G3459&gt;=10000000,$G3459&lt;50000000),$K3459,"")</f>
        <v/>
      </c>
      <c r="AD3459" s="16" t="str">
        <f t="shared" ref="AD3459:AD3522" si="325">IF(AND($G3459&gt;=5000000,$G3459&lt;9999999),$K3459,"")</f>
        <v/>
      </c>
      <c r="AE3459" s="16" t="str">
        <f t="shared" ref="AE3459:AE3522" si="326">IF(AND($G3459&gt;=1000000,$G3459&lt;4999999),$K3459,"")</f>
        <v/>
      </c>
      <c r="AF3459" s="16" t="str">
        <f t="shared" ref="AF3459:AF3522" si="327">IF(AND($G3459&gt;=500000,$G3459&lt;999999),$K3459,"")</f>
        <v/>
      </c>
      <c r="AG3459" s="16" t="str">
        <f t="shared" ref="AG3459:AG3522" si="328">IF(AND($G3459&gt;=100000,$G3459&lt;499999),$K3459,"")</f>
        <v/>
      </c>
      <c r="AH3459" s="16">
        <f t="shared" ref="AH3459:AH3522" si="329">IF(AND($G3459&gt;=0,$G3459&lt;99999),$K3459,"")</f>
        <v>0</v>
      </c>
      <c r="AI3459" s="17" t="str">
        <f>IF('Peer Comparison Tool'!$D$12="NR","",IF($C3459='Peer Comparison Tool'!$D$9,COUNT('CECL &lt;50B Database'!$AI$1:AI3458)+1,""))</f>
        <v/>
      </c>
    </row>
    <row r="3460" spans="29:35" x14ac:dyDescent="0.25">
      <c r="AC3460" s="16" t="str">
        <f t="shared" si="324"/>
        <v/>
      </c>
      <c r="AD3460" s="16" t="str">
        <f t="shared" si="325"/>
        <v/>
      </c>
      <c r="AE3460" s="16" t="str">
        <f t="shared" si="326"/>
        <v/>
      </c>
      <c r="AF3460" s="16" t="str">
        <f t="shared" si="327"/>
        <v/>
      </c>
      <c r="AG3460" s="16" t="str">
        <f t="shared" si="328"/>
        <v/>
      </c>
      <c r="AH3460" s="16">
        <f t="shared" si="329"/>
        <v>0</v>
      </c>
      <c r="AI3460" s="17" t="str">
        <f>IF('Peer Comparison Tool'!$D$12="NR","",IF($C3460='Peer Comparison Tool'!$D$9,COUNT('CECL &lt;50B Database'!$AI$1:AI3459)+1,""))</f>
        <v/>
      </c>
    </row>
    <row r="3461" spans="29:35" x14ac:dyDescent="0.25">
      <c r="AC3461" s="16" t="str">
        <f t="shared" si="324"/>
        <v/>
      </c>
      <c r="AD3461" s="16" t="str">
        <f t="shared" si="325"/>
        <v/>
      </c>
      <c r="AE3461" s="16" t="str">
        <f t="shared" si="326"/>
        <v/>
      </c>
      <c r="AF3461" s="16" t="str">
        <f t="shared" si="327"/>
        <v/>
      </c>
      <c r="AG3461" s="16" t="str">
        <f t="shared" si="328"/>
        <v/>
      </c>
      <c r="AH3461" s="16">
        <f t="shared" si="329"/>
        <v>0</v>
      </c>
      <c r="AI3461" s="17" t="str">
        <f>IF('Peer Comparison Tool'!$D$12="NR","",IF($C3461='Peer Comparison Tool'!$D$9,COUNT('CECL &lt;50B Database'!$AI$1:AI3460)+1,""))</f>
        <v/>
      </c>
    </row>
    <row r="3462" spans="29:35" x14ac:dyDescent="0.25">
      <c r="AC3462" s="16" t="str">
        <f t="shared" si="324"/>
        <v/>
      </c>
      <c r="AD3462" s="16" t="str">
        <f t="shared" si="325"/>
        <v/>
      </c>
      <c r="AE3462" s="16" t="str">
        <f t="shared" si="326"/>
        <v/>
      </c>
      <c r="AF3462" s="16" t="str">
        <f t="shared" si="327"/>
        <v/>
      </c>
      <c r="AG3462" s="16" t="str">
        <f t="shared" si="328"/>
        <v/>
      </c>
      <c r="AH3462" s="16">
        <f t="shared" si="329"/>
        <v>0</v>
      </c>
      <c r="AI3462" s="17" t="str">
        <f>IF('Peer Comparison Tool'!$D$12="NR","",IF($C3462='Peer Comparison Tool'!$D$9,COUNT('CECL &lt;50B Database'!$AI$1:AI3461)+1,""))</f>
        <v/>
      </c>
    </row>
    <row r="3463" spans="29:35" x14ac:dyDescent="0.25">
      <c r="AC3463" s="16" t="str">
        <f t="shared" si="324"/>
        <v/>
      </c>
      <c r="AD3463" s="16" t="str">
        <f t="shared" si="325"/>
        <v/>
      </c>
      <c r="AE3463" s="16" t="str">
        <f t="shared" si="326"/>
        <v/>
      </c>
      <c r="AF3463" s="16" t="str">
        <f t="shared" si="327"/>
        <v/>
      </c>
      <c r="AG3463" s="16" t="str">
        <f t="shared" si="328"/>
        <v/>
      </c>
      <c r="AH3463" s="16">
        <f t="shared" si="329"/>
        <v>0</v>
      </c>
      <c r="AI3463" s="17" t="str">
        <f>IF('Peer Comparison Tool'!$D$12="NR","",IF($C3463='Peer Comparison Tool'!$D$9,COUNT('CECL &lt;50B Database'!$AI$1:AI3462)+1,""))</f>
        <v/>
      </c>
    </row>
    <row r="3464" spans="29:35" x14ac:dyDescent="0.25">
      <c r="AC3464" s="16" t="str">
        <f t="shared" si="324"/>
        <v/>
      </c>
      <c r="AD3464" s="16" t="str">
        <f t="shared" si="325"/>
        <v/>
      </c>
      <c r="AE3464" s="16" t="str">
        <f t="shared" si="326"/>
        <v/>
      </c>
      <c r="AF3464" s="16" t="str">
        <f t="shared" si="327"/>
        <v/>
      </c>
      <c r="AG3464" s="16" t="str">
        <f t="shared" si="328"/>
        <v/>
      </c>
      <c r="AH3464" s="16">
        <f t="shared" si="329"/>
        <v>0</v>
      </c>
      <c r="AI3464" s="17" t="str">
        <f>IF('Peer Comparison Tool'!$D$12="NR","",IF($C3464='Peer Comparison Tool'!$D$9,COUNT('CECL &lt;50B Database'!$AI$1:AI3463)+1,""))</f>
        <v/>
      </c>
    </row>
    <row r="3465" spans="29:35" x14ac:dyDescent="0.25">
      <c r="AC3465" s="16" t="str">
        <f t="shared" si="324"/>
        <v/>
      </c>
      <c r="AD3465" s="16" t="str">
        <f t="shared" si="325"/>
        <v/>
      </c>
      <c r="AE3465" s="16" t="str">
        <f t="shared" si="326"/>
        <v/>
      </c>
      <c r="AF3465" s="16" t="str">
        <f t="shared" si="327"/>
        <v/>
      </c>
      <c r="AG3465" s="16" t="str">
        <f t="shared" si="328"/>
        <v/>
      </c>
      <c r="AH3465" s="16">
        <f t="shared" si="329"/>
        <v>0</v>
      </c>
      <c r="AI3465" s="17" t="str">
        <f>IF('Peer Comparison Tool'!$D$12="NR","",IF($C3465='Peer Comparison Tool'!$D$9,COUNT('CECL &lt;50B Database'!$AI$1:AI3464)+1,""))</f>
        <v/>
      </c>
    </row>
    <row r="3466" spans="29:35" x14ac:dyDescent="0.25">
      <c r="AC3466" s="16" t="str">
        <f t="shared" si="324"/>
        <v/>
      </c>
      <c r="AD3466" s="16" t="str">
        <f t="shared" si="325"/>
        <v/>
      </c>
      <c r="AE3466" s="16" t="str">
        <f t="shared" si="326"/>
        <v/>
      </c>
      <c r="AF3466" s="16" t="str">
        <f t="shared" si="327"/>
        <v/>
      </c>
      <c r="AG3466" s="16" t="str">
        <f t="shared" si="328"/>
        <v/>
      </c>
      <c r="AH3466" s="16">
        <f t="shared" si="329"/>
        <v>0</v>
      </c>
      <c r="AI3466" s="17" t="str">
        <f>IF('Peer Comparison Tool'!$D$12="NR","",IF($C3466='Peer Comparison Tool'!$D$9,COUNT('CECL &lt;50B Database'!$AI$1:AI3465)+1,""))</f>
        <v/>
      </c>
    </row>
    <row r="3467" spans="29:35" x14ac:dyDescent="0.25">
      <c r="AC3467" s="16" t="str">
        <f t="shared" si="324"/>
        <v/>
      </c>
      <c r="AD3467" s="16" t="str">
        <f t="shared" si="325"/>
        <v/>
      </c>
      <c r="AE3467" s="16" t="str">
        <f t="shared" si="326"/>
        <v/>
      </c>
      <c r="AF3467" s="16" t="str">
        <f t="shared" si="327"/>
        <v/>
      </c>
      <c r="AG3467" s="16" t="str">
        <f t="shared" si="328"/>
        <v/>
      </c>
      <c r="AH3467" s="16">
        <f t="shared" si="329"/>
        <v>0</v>
      </c>
      <c r="AI3467" s="17" t="str">
        <f>IF('Peer Comparison Tool'!$D$12="NR","",IF($C3467='Peer Comparison Tool'!$D$9,COUNT('CECL &lt;50B Database'!$AI$1:AI3466)+1,""))</f>
        <v/>
      </c>
    </row>
    <row r="3468" spans="29:35" x14ac:dyDescent="0.25">
      <c r="AC3468" s="16" t="str">
        <f t="shared" si="324"/>
        <v/>
      </c>
      <c r="AD3468" s="16" t="str">
        <f t="shared" si="325"/>
        <v/>
      </c>
      <c r="AE3468" s="16" t="str">
        <f t="shared" si="326"/>
        <v/>
      </c>
      <c r="AF3468" s="16" t="str">
        <f t="shared" si="327"/>
        <v/>
      </c>
      <c r="AG3468" s="16" t="str">
        <f t="shared" si="328"/>
        <v/>
      </c>
      <c r="AH3468" s="16">
        <f t="shared" si="329"/>
        <v>0</v>
      </c>
      <c r="AI3468" s="17" t="str">
        <f>IF('Peer Comparison Tool'!$D$12="NR","",IF($C3468='Peer Comparison Tool'!$D$9,COUNT('CECL &lt;50B Database'!$AI$1:AI3467)+1,""))</f>
        <v/>
      </c>
    </row>
    <row r="3469" spans="29:35" x14ac:dyDescent="0.25">
      <c r="AC3469" s="16" t="str">
        <f t="shared" si="324"/>
        <v/>
      </c>
      <c r="AD3469" s="16" t="str">
        <f t="shared" si="325"/>
        <v/>
      </c>
      <c r="AE3469" s="16" t="str">
        <f t="shared" si="326"/>
        <v/>
      </c>
      <c r="AF3469" s="16" t="str">
        <f t="shared" si="327"/>
        <v/>
      </c>
      <c r="AG3469" s="16" t="str">
        <f t="shared" si="328"/>
        <v/>
      </c>
      <c r="AH3469" s="16">
        <f t="shared" si="329"/>
        <v>0</v>
      </c>
      <c r="AI3469" s="17" t="str">
        <f>IF('Peer Comparison Tool'!$D$12="NR","",IF($C3469='Peer Comparison Tool'!$D$9,COUNT('CECL &lt;50B Database'!$AI$1:AI3468)+1,""))</f>
        <v/>
      </c>
    </row>
    <row r="3470" spans="29:35" x14ac:dyDescent="0.25">
      <c r="AC3470" s="16" t="str">
        <f t="shared" si="324"/>
        <v/>
      </c>
      <c r="AD3470" s="16" t="str">
        <f t="shared" si="325"/>
        <v/>
      </c>
      <c r="AE3470" s="16" t="str">
        <f t="shared" si="326"/>
        <v/>
      </c>
      <c r="AF3470" s="16" t="str">
        <f t="shared" si="327"/>
        <v/>
      </c>
      <c r="AG3470" s="16" t="str">
        <f t="shared" si="328"/>
        <v/>
      </c>
      <c r="AH3470" s="16">
        <f t="shared" si="329"/>
        <v>0</v>
      </c>
      <c r="AI3470" s="17" t="str">
        <f>IF('Peer Comparison Tool'!$D$12="NR","",IF($C3470='Peer Comparison Tool'!$D$9,COUNT('CECL &lt;50B Database'!$AI$1:AI3469)+1,""))</f>
        <v/>
      </c>
    </row>
    <row r="3471" spans="29:35" x14ac:dyDescent="0.25">
      <c r="AC3471" s="16" t="str">
        <f t="shared" si="324"/>
        <v/>
      </c>
      <c r="AD3471" s="16" t="str">
        <f t="shared" si="325"/>
        <v/>
      </c>
      <c r="AE3471" s="16" t="str">
        <f t="shared" si="326"/>
        <v/>
      </c>
      <c r="AF3471" s="16" t="str">
        <f t="shared" si="327"/>
        <v/>
      </c>
      <c r="AG3471" s="16" t="str">
        <f t="shared" si="328"/>
        <v/>
      </c>
      <c r="AH3471" s="16">
        <f t="shared" si="329"/>
        <v>0</v>
      </c>
      <c r="AI3471" s="17" t="str">
        <f>IF('Peer Comparison Tool'!$D$12="NR","",IF($C3471='Peer Comparison Tool'!$D$9,COUNT('CECL &lt;50B Database'!$AI$1:AI3470)+1,""))</f>
        <v/>
      </c>
    </row>
    <row r="3472" spans="29:35" x14ac:dyDescent="0.25">
      <c r="AC3472" s="16" t="str">
        <f t="shared" si="324"/>
        <v/>
      </c>
      <c r="AD3472" s="16" t="str">
        <f t="shared" si="325"/>
        <v/>
      </c>
      <c r="AE3472" s="16" t="str">
        <f t="shared" si="326"/>
        <v/>
      </c>
      <c r="AF3472" s="16" t="str">
        <f t="shared" si="327"/>
        <v/>
      </c>
      <c r="AG3472" s="16" t="str">
        <f t="shared" si="328"/>
        <v/>
      </c>
      <c r="AH3472" s="16">
        <f t="shared" si="329"/>
        <v>0</v>
      </c>
      <c r="AI3472" s="17" t="str">
        <f>IF('Peer Comparison Tool'!$D$12="NR","",IF($C3472='Peer Comparison Tool'!$D$9,COUNT('CECL &lt;50B Database'!$AI$1:AI3471)+1,""))</f>
        <v/>
      </c>
    </row>
    <row r="3473" spans="29:35" x14ac:dyDescent="0.25">
      <c r="AC3473" s="16" t="str">
        <f t="shared" si="324"/>
        <v/>
      </c>
      <c r="AD3473" s="16" t="str">
        <f t="shared" si="325"/>
        <v/>
      </c>
      <c r="AE3473" s="16" t="str">
        <f t="shared" si="326"/>
        <v/>
      </c>
      <c r="AF3473" s="16" t="str">
        <f t="shared" si="327"/>
        <v/>
      </c>
      <c r="AG3473" s="16" t="str">
        <f t="shared" si="328"/>
        <v/>
      </c>
      <c r="AH3473" s="16">
        <f t="shared" si="329"/>
        <v>0</v>
      </c>
      <c r="AI3473" s="17" t="str">
        <f>IF('Peer Comparison Tool'!$D$12="NR","",IF($C3473='Peer Comparison Tool'!$D$9,COUNT('CECL &lt;50B Database'!$AI$1:AI3472)+1,""))</f>
        <v/>
      </c>
    </row>
    <row r="3474" spans="29:35" x14ac:dyDescent="0.25">
      <c r="AC3474" s="16" t="str">
        <f t="shared" si="324"/>
        <v/>
      </c>
      <c r="AD3474" s="16" t="str">
        <f t="shared" si="325"/>
        <v/>
      </c>
      <c r="AE3474" s="16" t="str">
        <f t="shared" si="326"/>
        <v/>
      </c>
      <c r="AF3474" s="16" t="str">
        <f t="shared" si="327"/>
        <v/>
      </c>
      <c r="AG3474" s="16" t="str">
        <f t="shared" si="328"/>
        <v/>
      </c>
      <c r="AH3474" s="16">
        <f t="shared" si="329"/>
        <v>0</v>
      </c>
      <c r="AI3474" s="17" t="str">
        <f>IF('Peer Comparison Tool'!$D$12="NR","",IF($C3474='Peer Comparison Tool'!$D$9,COUNT('CECL &lt;50B Database'!$AI$1:AI3473)+1,""))</f>
        <v/>
      </c>
    </row>
    <row r="3475" spans="29:35" x14ac:dyDescent="0.25">
      <c r="AC3475" s="16" t="str">
        <f t="shared" si="324"/>
        <v/>
      </c>
      <c r="AD3475" s="16" t="str">
        <f t="shared" si="325"/>
        <v/>
      </c>
      <c r="AE3475" s="16" t="str">
        <f t="shared" si="326"/>
        <v/>
      </c>
      <c r="AF3475" s="16" t="str">
        <f t="shared" si="327"/>
        <v/>
      </c>
      <c r="AG3475" s="16" t="str">
        <f t="shared" si="328"/>
        <v/>
      </c>
      <c r="AH3475" s="16">
        <f t="shared" si="329"/>
        <v>0</v>
      </c>
      <c r="AI3475" s="17" t="str">
        <f>IF('Peer Comparison Tool'!$D$12="NR","",IF($C3475='Peer Comparison Tool'!$D$9,COUNT('CECL &lt;50B Database'!$AI$1:AI3474)+1,""))</f>
        <v/>
      </c>
    </row>
    <row r="3476" spans="29:35" x14ac:dyDescent="0.25">
      <c r="AC3476" s="16" t="str">
        <f t="shared" si="324"/>
        <v/>
      </c>
      <c r="AD3476" s="16" t="str">
        <f t="shared" si="325"/>
        <v/>
      </c>
      <c r="AE3476" s="16" t="str">
        <f t="shared" si="326"/>
        <v/>
      </c>
      <c r="AF3476" s="16" t="str">
        <f t="shared" si="327"/>
        <v/>
      </c>
      <c r="AG3476" s="16" t="str">
        <f t="shared" si="328"/>
        <v/>
      </c>
      <c r="AH3476" s="16">
        <f t="shared" si="329"/>
        <v>0</v>
      </c>
      <c r="AI3476" s="17" t="str">
        <f>IF('Peer Comparison Tool'!$D$12="NR","",IF($C3476='Peer Comparison Tool'!$D$9,COUNT('CECL &lt;50B Database'!$AI$1:AI3475)+1,""))</f>
        <v/>
      </c>
    </row>
    <row r="3477" spans="29:35" x14ac:dyDescent="0.25">
      <c r="AC3477" s="16" t="str">
        <f t="shared" si="324"/>
        <v/>
      </c>
      <c r="AD3477" s="16" t="str">
        <f t="shared" si="325"/>
        <v/>
      </c>
      <c r="AE3477" s="16" t="str">
        <f t="shared" si="326"/>
        <v/>
      </c>
      <c r="AF3477" s="16" t="str">
        <f t="shared" si="327"/>
        <v/>
      </c>
      <c r="AG3477" s="16" t="str">
        <f t="shared" si="328"/>
        <v/>
      </c>
      <c r="AH3477" s="16">
        <f t="shared" si="329"/>
        <v>0</v>
      </c>
      <c r="AI3477" s="17" t="str">
        <f>IF('Peer Comparison Tool'!$D$12="NR","",IF($C3477='Peer Comparison Tool'!$D$9,COUNT('CECL &lt;50B Database'!$AI$1:AI3476)+1,""))</f>
        <v/>
      </c>
    </row>
    <row r="3478" spans="29:35" x14ac:dyDescent="0.25">
      <c r="AC3478" s="16" t="str">
        <f t="shared" si="324"/>
        <v/>
      </c>
      <c r="AD3478" s="16" t="str">
        <f t="shared" si="325"/>
        <v/>
      </c>
      <c r="AE3478" s="16" t="str">
        <f t="shared" si="326"/>
        <v/>
      </c>
      <c r="AF3478" s="16" t="str">
        <f t="shared" si="327"/>
        <v/>
      </c>
      <c r="AG3478" s="16" t="str">
        <f t="shared" si="328"/>
        <v/>
      </c>
      <c r="AH3478" s="16">
        <f t="shared" si="329"/>
        <v>0</v>
      </c>
      <c r="AI3478" s="17" t="str">
        <f>IF('Peer Comparison Tool'!$D$12="NR","",IF($C3478='Peer Comparison Tool'!$D$9,COUNT('CECL &lt;50B Database'!$AI$1:AI3477)+1,""))</f>
        <v/>
      </c>
    </row>
    <row r="3479" spans="29:35" x14ac:dyDescent="0.25">
      <c r="AC3479" s="16" t="str">
        <f t="shared" si="324"/>
        <v/>
      </c>
      <c r="AD3479" s="16" t="str">
        <f t="shared" si="325"/>
        <v/>
      </c>
      <c r="AE3479" s="16" t="str">
        <f t="shared" si="326"/>
        <v/>
      </c>
      <c r="AF3479" s="16" t="str">
        <f t="shared" si="327"/>
        <v/>
      </c>
      <c r="AG3479" s="16" t="str">
        <f t="shared" si="328"/>
        <v/>
      </c>
      <c r="AH3479" s="16">
        <f t="shared" si="329"/>
        <v>0</v>
      </c>
      <c r="AI3479" s="17" t="str">
        <f>IF('Peer Comparison Tool'!$D$12="NR","",IF($C3479='Peer Comparison Tool'!$D$9,COUNT('CECL &lt;50B Database'!$AI$1:AI3478)+1,""))</f>
        <v/>
      </c>
    </row>
    <row r="3480" spans="29:35" x14ac:dyDescent="0.25">
      <c r="AC3480" s="16" t="str">
        <f t="shared" si="324"/>
        <v/>
      </c>
      <c r="AD3480" s="16" t="str">
        <f t="shared" si="325"/>
        <v/>
      </c>
      <c r="AE3480" s="16" t="str">
        <f t="shared" si="326"/>
        <v/>
      </c>
      <c r="AF3480" s="16" t="str">
        <f t="shared" si="327"/>
        <v/>
      </c>
      <c r="AG3480" s="16" t="str">
        <f t="shared" si="328"/>
        <v/>
      </c>
      <c r="AH3480" s="16">
        <f t="shared" si="329"/>
        <v>0</v>
      </c>
      <c r="AI3480" s="17" t="str">
        <f>IF('Peer Comparison Tool'!$D$12="NR","",IF($C3480='Peer Comparison Tool'!$D$9,COUNT('CECL &lt;50B Database'!$AI$1:AI3479)+1,""))</f>
        <v/>
      </c>
    </row>
    <row r="3481" spans="29:35" x14ac:dyDescent="0.25">
      <c r="AC3481" s="16" t="str">
        <f t="shared" si="324"/>
        <v/>
      </c>
      <c r="AD3481" s="16" t="str">
        <f t="shared" si="325"/>
        <v/>
      </c>
      <c r="AE3481" s="16" t="str">
        <f t="shared" si="326"/>
        <v/>
      </c>
      <c r="AF3481" s="16" t="str">
        <f t="shared" si="327"/>
        <v/>
      </c>
      <c r="AG3481" s="16" t="str">
        <f t="shared" si="328"/>
        <v/>
      </c>
      <c r="AH3481" s="16">
        <f t="shared" si="329"/>
        <v>0</v>
      </c>
      <c r="AI3481" s="17" t="str">
        <f>IF('Peer Comparison Tool'!$D$12="NR","",IF($C3481='Peer Comparison Tool'!$D$9,COUNT('CECL &lt;50B Database'!$AI$1:AI3480)+1,""))</f>
        <v/>
      </c>
    </row>
    <row r="3482" spans="29:35" x14ac:dyDescent="0.25">
      <c r="AC3482" s="16" t="str">
        <f t="shared" si="324"/>
        <v/>
      </c>
      <c r="AD3482" s="16" t="str">
        <f t="shared" si="325"/>
        <v/>
      </c>
      <c r="AE3482" s="16" t="str">
        <f t="shared" si="326"/>
        <v/>
      </c>
      <c r="AF3482" s="16" t="str">
        <f t="shared" si="327"/>
        <v/>
      </c>
      <c r="AG3482" s="16" t="str">
        <f t="shared" si="328"/>
        <v/>
      </c>
      <c r="AH3482" s="16">
        <f t="shared" si="329"/>
        <v>0</v>
      </c>
      <c r="AI3482" s="17" t="str">
        <f>IF('Peer Comparison Tool'!$D$12="NR","",IF($C3482='Peer Comparison Tool'!$D$9,COUNT('CECL &lt;50B Database'!$AI$1:AI3481)+1,""))</f>
        <v/>
      </c>
    </row>
    <row r="3483" spans="29:35" x14ac:dyDescent="0.25">
      <c r="AC3483" s="16" t="str">
        <f t="shared" si="324"/>
        <v/>
      </c>
      <c r="AD3483" s="16" t="str">
        <f t="shared" si="325"/>
        <v/>
      </c>
      <c r="AE3483" s="16" t="str">
        <f t="shared" si="326"/>
        <v/>
      </c>
      <c r="AF3483" s="16" t="str">
        <f t="shared" si="327"/>
        <v/>
      </c>
      <c r="AG3483" s="16" t="str">
        <f t="shared" si="328"/>
        <v/>
      </c>
      <c r="AH3483" s="16">
        <f t="shared" si="329"/>
        <v>0</v>
      </c>
      <c r="AI3483" s="17" t="str">
        <f>IF('Peer Comparison Tool'!$D$12="NR","",IF($C3483='Peer Comparison Tool'!$D$9,COUNT('CECL &lt;50B Database'!$AI$1:AI3482)+1,""))</f>
        <v/>
      </c>
    </row>
    <row r="3484" spans="29:35" x14ac:dyDescent="0.25">
      <c r="AC3484" s="16" t="str">
        <f t="shared" si="324"/>
        <v/>
      </c>
      <c r="AD3484" s="16" t="str">
        <f t="shared" si="325"/>
        <v/>
      </c>
      <c r="AE3484" s="16" t="str">
        <f t="shared" si="326"/>
        <v/>
      </c>
      <c r="AF3484" s="16" t="str">
        <f t="shared" si="327"/>
        <v/>
      </c>
      <c r="AG3484" s="16" t="str">
        <f t="shared" si="328"/>
        <v/>
      </c>
      <c r="AH3484" s="16">
        <f t="shared" si="329"/>
        <v>0</v>
      </c>
      <c r="AI3484" s="17" t="str">
        <f>IF('Peer Comparison Tool'!$D$12="NR","",IF($C3484='Peer Comparison Tool'!$D$9,COUNT('CECL &lt;50B Database'!$AI$1:AI3483)+1,""))</f>
        <v/>
      </c>
    </row>
    <row r="3485" spans="29:35" x14ac:dyDescent="0.25">
      <c r="AC3485" s="16" t="str">
        <f t="shared" si="324"/>
        <v/>
      </c>
      <c r="AD3485" s="16" t="str">
        <f t="shared" si="325"/>
        <v/>
      </c>
      <c r="AE3485" s="16" t="str">
        <f t="shared" si="326"/>
        <v/>
      </c>
      <c r="AF3485" s="16" t="str">
        <f t="shared" si="327"/>
        <v/>
      </c>
      <c r="AG3485" s="16" t="str">
        <f t="shared" si="328"/>
        <v/>
      </c>
      <c r="AH3485" s="16">
        <f t="shared" si="329"/>
        <v>0</v>
      </c>
      <c r="AI3485" s="17" t="str">
        <f>IF('Peer Comparison Tool'!$D$12="NR","",IF($C3485='Peer Comparison Tool'!$D$9,COUNT('CECL &lt;50B Database'!$AI$1:AI3484)+1,""))</f>
        <v/>
      </c>
    </row>
    <row r="3486" spans="29:35" x14ac:dyDescent="0.25">
      <c r="AC3486" s="16" t="str">
        <f t="shared" si="324"/>
        <v/>
      </c>
      <c r="AD3486" s="16" t="str">
        <f t="shared" si="325"/>
        <v/>
      </c>
      <c r="AE3486" s="16" t="str">
        <f t="shared" si="326"/>
        <v/>
      </c>
      <c r="AF3486" s="16" t="str">
        <f t="shared" si="327"/>
        <v/>
      </c>
      <c r="AG3486" s="16" t="str">
        <f t="shared" si="328"/>
        <v/>
      </c>
      <c r="AH3486" s="16">
        <f t="shared" si="329"/>
        <v>0</v>
      </c>
      <c r="AI3486" s="17" t="str">
        <f>IF('Peer Comparison Tool'!$D$12="NR","",IF($C3486='Peer Comparison Tool'!$D$9,COUNT('CECL &lt;50B Database'!$AI$1:AI3485)+1,""))</f>
        <v/>
      </c>
    </row>
    <row r="3487" spans="29:35" x14ac:dyDescent="0.25">
      <c r="AC3487" s="16" t="str">
        <f t="shared" si="324"/>
        <v/>
      </c>
      <c r="AD3487" s="16" t="str">
        <f t="shared" si="325"/>
        <v/>
      </c>
      <c r="AE3487" s="16" t="str">
        <f t="shared" si="326"/>
        <v/>
      </c>
      <c r="AF3487" s="16" t="str">
        <f t="shared" si="327"/>
        <v/>
      </c>
      <c r="AG3487" s="16" t="str">
        <f t="shared" si="328"/>
        <v/>
      </c>
      <c r="AH3487" s="16">
        <f t="shared" si="329"/>
        <v>0</v>
      </c>
      <c r="AI3487" s="17" t="str">
        <f>IF('Peer Comparison Tool'!$D$12="NR","",IF($C3487='Peer Comparison Tool'!$D$9,COUNT('CECL &lt;50B Database'!$AI$1:AI3486)+1,""))</f>
        <v/>
      </c>
    </row>
    <row r="3488" spans="29:35" x14ac:dyDescent="0.25">
      <c r="AC3488" s="16" t="str">
        <f t="shared" si="324"/>
        <v/>
      </c>
      <c r="AD3488" s="16" t="str">
        <f t="shared" si="325"/>
        <v/>
      </c>
      <c r="AE3488" s="16" t="str">
        <f t="shared" si="326"/>
        <v/>
      </c>
      <c r="AF3488" s="16" t="str">
        <f t="shared" si="327"/>
        <v/>
      </c>
      <c r="AG3488" s="16" t="str">
        <f t="shared" si="328"/>
        <v/>
      </c>
      <c r="AH3488" s="16">
        <f t="shared" si="329"/>
        <v>0</v>
      </c>
      <c r="AI3488" s="17" t="str">
        <f>IF('Peer Comparison Tool'!$D$12="NR","",IF($C3488='Peer Comparison Tool'!$D$9,COUNT('CECL &lt;50B Database'!$AI$1:AI3487)+1,""))</f>
        <v/>
      </c>
    </row>
    <row r="3489" spans="29:35" x14ac:dyDescent="0.25">
      <c r="AC3489" s="16" t="str">
        <f t="shared" si="324"/>
        <v/>
      </c>
      <c r="AD3489" s="16" t="str">
        <f t="shared" si="325"/>
        <v/>
      </c>
      <c r="AE3489" s="16" t="str">
        <f t="shared" si="326"/>
        <v/>
      </c>
      <c r="AF3489" s="16" t="str">
        <f t="shared" si="327"/>
        <v/>
      </c>
      <c r="AG3489" s="16" t="str">
        <f t="shared" si="328"/>
        <v/>
      </c>
      <c r="AH3489" s="16">
        <f t="shared" si="329"/>
        <v>0</v>
      </c>
      <c r="AI3489" s="17" t="str">
        <f>IF('Peer Comparison Tool'!$D$12="NR","",IF($C3489='Peer Comparison Tool'!$D$9,COUNT('CECL &lt;50B Database'!$AI$1:AI3488)+1,""))</f>
        <v/>
      </c>
    </row>
    <row r="3490" spans="29:35" x14ac:dyDescent="0.25">
      <c r="AC3490" s="16" t="str">
        <f t="shared" si="324"/>
        <v/>
      </c>
      <c r="AD3490" s="16" t="str">
        <f t="shared" si="325"/>
        <v/>
      </c>
      <c r="AE3490" s="16" t="str">
        <f t="shared" si="326"/>
        <v/>
      </c>
      <c r="AF3490" s="16" t="str">
        <f t="shared" si="327"/>
        <v/>
      </c>
      <c r="AG3490" s="16" t="str">
        <f t="shared" si="328"/>
        <v/>
      </c>
      <c r="AH3490" s="16">
        <f t="shared" si="329"/>
        <v>0</v>
      </c>
      <c r="AI3490" s="17" t="str">
        <f>IF('Peer Comparison Tool'!$D$12="NR","",IF($C3490='Peer Comparison Tool'!$D$9,COUNT('CECL &lt;50B Database'!$AI$1:AI3489)+1,""))</f>
        <v/>
      </c>
    </row>
    <row r="3491" spans="29:35" x14ac:dyDescent="0.25">
      <c r="AC3491" s="16" t="str">
        <f t="shared" si="324"/>
        <v/>
      </c>
      <c r="AD3491" s="16" t="str">
        <f t="shared" si="325"/>
        <v/>
      </c>
      <c r="AE3491" s="16" t="str">
        <f t="shared" si="326"/>
        <v/>
      </c>
      <c r="AF3491" s="16" t="str">
        <f t="shared" si="327"/>
        <v/>
      </c>
      <c r="AG3491" s="16" t="str">
        <f t="shared" si="328"/>
        <v/>
      </c>
      <c r="AH3491" s="16">
        <f t="shared" si="329"/>
        <v>0</v>
      </c>
      <c r="AI3491" s="17" t="str">
        <f>IF('Peer Comparison Tool'!$D$12="NR","",IF($C3491='Peer Comparison Tool'!$D$9,COUNT('CECL &lt;50B Database'!$AI$1:AI3490)+1,""))</f>
        <v/>
      </c>
    </row>
    <row r="3492" spans="29:35" x14ac:dyDescent="0.25">
      <c r="AC3492" s="16" t="str">
        <f t="shared" si="324"/>
        <v/>
      </c>
      <c r="AD3492" s="16" t="str">
        <f t="shared" si="325"/>
        <v/>
      </c>
      <c r="AE3492" s="16" t="str">
        <f t="shared" si="326"/>
        <v/>
      </c>
      <c r="AF3492" s="16" t="str">
        <f t="shared" si="327"/>
        <v/>
      </c>
      <c r="AG3492" s="16" t="str">
        <f t="shared" si="328"/>
        <v/>
      </c>
      <c r="AH3492" s="16">
        <f t="shared" si="329"/>
        <v>0</v>
      </c>
      <c r="AI3492" s="17" t="str">
        <f>IF('Peer Comparison Tool'!$D$12="NR","",IF($C3492='Peer Comparison Tool'!$D$9,COUNT('CECL &lt;50B Database'!$AI$1:AI3491)+1,""))</f>
        <v/>
      </c>
    </row>
    <row r="3493" spans="29:35" x14ac:dyDescent="0.25">
      <c r="AC3493" s="16" t="str">
        <f t="shared" si="324"/>
        <v/>
      </c>
      <c r="AD3493" s="16" t="str">
        <f t="shared" si="325"/>
        <v/>
      </c>
      <c r="AE3493" s="16" t="str">
        <f t="shared" si="326"/>
        <v/>
      </c>
      <c r="AF3493" s="16" t="str">
        <f t="shared" si="327"/>
        <v/>
      </c>
      <c r="AG3493" s="16" t="str">
        <f t="shared" si="328"/>
        <v/>
      </c>
      <c r="AH3493" s="16">
        <f t="shared" si="329"/>
        <v>0</v>
      </c>
      <c r="AI3493" s="17" t="str">
        <f>IF('Peer Comparison Tool'!$D$12="NR","",IF($C3493='Peer Comparison Tool'!$D$9,COUNT('CECL &lt;50B Database'!$AI$1:AI3492)+1,""))</f>
        <v/>
      </c>
    </row>
    <row r="3494" spans="29:35" x14ac:dyDescent="0.25">
      <c r="AC3494" s="16" t="str">
        <f t="shared" si="324"/>
        <v/>
      </c>
      <c r="AD3494" s="16" t="str">
        <f t="shared" si="325"/>
        <v/>
      </c>
      <c r="AE3494" s="16" t="str">
        <f t="shared" si="326"/>
        <v/>
      </c>
      <c r="AF3494" s="16" t="str">
        <f t="shared" si="327"/>
        <v/>
      </c>
      <c r="AG3494" s="16" t="str">
        <f t="shared" si="328"/>
        <v/>
      </c>
      <c r="AH3494" s="16">
        <f t="shared" si="329"/>
        <v>0</v>
      </c>
      <c r="AI3494" s="17" t="str">
        <f>IF('Peer Comparison Tool'!$D$12="NR","",IF($C3494='Peer Comparison Tool'!$D$9,COUNT('CECL &lt;50B Database'!$AI$1:AI3493)+1,""))</f>
        <v/>
      </c>
    </row>
    <row r="3495" spans="29:35" x14ac:dyDescent="0.25">
      <c r="AC3495" s="16" t="str">
        <f t="shared" si="324"/>
        <v/>
      </c>
      <c r="AD3495" s="16" t="str">
        <f t="shared" si="325"/>
        <v/>
      </c>
      <c r="AE3495" s="16" t="str">
        <f t="shared" si="326"/>
        <v/>
      </c>
      <c r="AF3495" s="16" t="str">
        <f t="shared" si="327"/>
        <v/>
      </c>
      <c r="AG3495" s="16" t="str">
        <f t="shared" si="328"/>
        <v/>
      </c>
      <c r="AH3495" s="16">
        <f t="shared" si="329"/>
        <v>0</v>
      </c>
      <c r="AI3495" s="17" t="str">
        <f>IF('Peer Comparison Tool'!$D$12="NR","",IF($C3495='Peer Comparison Tool'!$D$9,COUNT('CECL &lt;50B Database'!$AI$1:AI3494)+1,""))</f>
        <v/>
      </c>
    </row>
    <row r="3496" spans="29:35" x14ac:dyDescent="0.25">
      <c r="AC3496" s="16" t="str">
        <f t="shared" si="324"/>
        <v/>
      </c>
      <c r="AD3496" s="16" t="str">
        <f t="shared" si="325"/>
        <v/>
      </c>
      <c r="AE3496" s="16" t="str">
        <f t="shared" si="326"/>
        <v/>
      </c>
      <c r="AF3496" s="16" t="str">
        <f t="shared" si="327"/>
        <v/>
      </c>
      <c r="AG3496" s="16" t="str">
        <f t="shared" si="328"/>
        <v/>
      </c>
      <c r="AH3496" s="16">
        <f t="shared" si="329"/>
        <v>0</v>
      </c>
      <c r="AI3496" s="17" t="str">
        <f>IF('Peer Comparison Tool'!$D$12="NR","",IF($C3496='Peer Comparison Tool'!$D$9,COUNT('CECL &lt;50B Database'!$AI$1:AI3495)+1,""))</f>
        <v/>
      </c>
    </row>
    <row r="3497" spans="29:35" x14ac:dyDescent="0.25">
      <c r="AC3497" s="16" t="str">
        <f t="shared" si="324"/>
        <v/>
      </c>
      <c r="AD3497" s="16" t="str">
        <f t="shared" si="325"/>
        <v/>
      </c>
      <c r="AE3497" s="16" t="str">
        <f t="shared" si="326"/>
        <v/>
      </c>
      <c r="AF3497" s="16" t="str">
        <f t="shared" si="327"/>
        <v/>
      </c>
      <c r="AG3497" s="16" t="str">
        <f t="shared" si="328"/>
        <v/>
      </c>
      <c r="AH3497" s="16">
        <f t="shared" si="329"/>
        <v>0</v>
      </c>
      <c r="AI3497" s="17" t="str">
        <f>IF('Peer Comparison Tool'!$D$12="NR","",IF($C3497='Peer Comparison Tool'!$D$9,COUNT('CECL &lt;50B Database'!$AI$1:AI3496)+1,""))</f>
        <v/>
      </c>
    </row>
    <row r="3498" spans="29:35" x14ac:dyDescent="0.25">
      <c r="AC3498" s="16" t="str">
        <f t="shared" si="324"/>
        <v/>
      </c>
      <c r="AD3498" s="16" t="str">
        <f t="shared" si="325"/>
        <v/>
      </c>
      <c r="AE3498" s="16" t="str">
        <f t="shared" si="326"/>
        <v/>
      </c>
      <c r="AF3498" s="16" t="str">
        <f t="shared" si="327"/>
        <v/>
      </c>
      <c r="AG3498" s="16" t="str">
        <f t="shared" si="328"/>
        <v/>
      </c>
      <c r="AH3498" s="16">
        <f t="shared" si="329"/>
        <v>0</v>
      </c>
      <c r="AI3498" s="17" t="str">
        <f>IF('Peer Comparison Tool'!$D$12="NR","",IF($C3498='Peer Comparison Tool'!$D$9,COUNT('CECL &lt;50B Database'!$AI$1:AI3497)+1,""))</f>
        <v/>
      </c>
    </row>
    <row r="3499" spans="29:35" x14ac:dyDescent="0.25">
      <c r="AC3499" s="16" t="str">
        <f t="shared" si="324"/>
        <v/>
      </c>
      <c r="AD3499" s="16" t="str">
        <f t="shared" si="325"/>
        <v/>
      </c>
      <c r="AE3499" s="16" t="str">
        <f t="shared" si="326"/>
        <v/>
      </c>
      <c r="AF3499" s="16" t="str">
        <f t="shared" si="327"/>
        <v/>
      </c>
      <c r="AG3499" s="16" t="str">
        <f t="shared" si="328"/>
        <v/>
      </c>
      <c r="AH3499" s="16">
        <f t="shared" si="329"/>
        <v>0</v>
      </c>
      <c r="AI3499" s="17" t="str">
        <f>IF('Peer Comparison Tool'!$D$12="NR","",IF($C3499='Peer Comparison Tool'!$D$9,COUNT('CECL &lt;50B Database'!$AI$1:AI3498)+1,""))</f>
        <v/>
      </c>
    </row>
    <row r="3500" spans="29:35" x14ac:dyDescent="0.25">
      <c r="AC3500" s="16" t="str">
        <f t="shared" si="324"/>
        <v/>
      </c>
      <c r="AD3500" s="16" t="str">
        <f t="shared" si="325"/>
        <v/>
      </c>
      <c r="AE3500" s="16" t="str">
        <f t="shared" si="326"/>
        <v/>
      </c>
      <c r="AF3500" s="16" t="str">
        <f t="shared" si="327"/>
        <v/>
      </c>
      <c r="AG3500" s="16" t="str">
        <f t="shared" si="328"/>
        <v/>
      </c>
      <c r="AH3500" s="16">
        <f t="shared" si="329"/>
        <v>0</v>
      </c>
      <c r="AI3500" s="17" t="str">
        <f>IF('Peer Comparison Tool'!$D$12="NR","",IF($C3500='Peer Comparison Tool'!$D$9,COUNT('CECL &lt;50B Database'!$AI$1:AI3499)+1,""))</f>
        <v/>
      </c>
    </row>
    <row r="3501" spans="29:35" x14ac:dyDescent="0.25">
      <c r="AC3501" s="16" t="str">
        <f t="shared" si="324"/>
        <v/>
      </c>
      <c r="AD3501" s="16" t="str">
        <f t="shared" si="325"/>
        <v/>
      </c>
      <c r="AE3501" s="16" t="str">
        <f t="shared" si="326"/>
        <v/>
      </c>
      <c r="AF3501" s="16" t="str">
        <f t="shared" si="327"/>
        <v/>
      </c>
      <c r="AG3501" s="16" t="str">
        <f t="shared" si="328"/>
        <v/>
      </c>
      <c r="AH3501" s="16">
        <f t="shared" si="329"/>
        <v>0</v>
      </c>
      <c r="AI3501" s="17" t="str">
        <f>IF('Peer Comparison Tool'!$D$12="NR","",IF($C3501='Peer Comparison Tool'!$D$9,COUNT('CECL &lt;50B Database'!$AI$1:AI3500)+1,""))</f>
        <v/>
      </c>
    </row>
    <row r="3502" spans="29:35" x14ac:dyDescent="0.25">
      <c r="AC3502" s="16" t="str">
        <f t="shared" si="324"/>
        <v/>
      </c>
      <c r="AD3502" s="16" t="str">
        <f t="shared" si="325"/>
        <v/>
      </c>
      <c r="AE3502" s="16" t="str">
        <f t="shared" si="326"/>
        <v/>
      </c>
      <c r="AF3502" s="16" t="str">
        <f t="shared" si="327"/>
        <v/>
      </c>
      <c r="AG3502" s="16" t="str">
        <f t="shared" si="328"/>
        <v/>
      </c>
      <c r="AH3502" s="16">
        <f t="shared" si="329"/>
        <v>0</v>
      </c>
      <c r="AI3502" s="17" t="str">
        <f>IF('Peer Comparison Tool'!$D$12="NR","",IF($C3502='Peer Comparison Tool'!$D$9,COUNT('CECL &lt;50B Database'!$AI$1:AI3501)+1,""))</f>
        <v/>
      </c>
    </row>
    <row r="3503" spans="29:35" x14ac:dyDescent="0.25">
      <c r="AC3503" s="16" t="str">
        <f t="shared" si="324"/>
        <v/>
      </c>
      <c r="AD3503" s="16" t="str">
        <f t="shared" si="325"/>
        <v/>
      </c>
      <c r="AE3503" s="16" t="str">
        <f t="shared" si="326"/>
        <v/>
      </c>
      <c r="AF3503" s="16" t="str">
        <f t="shared" si="327"/>
        <v/>
      </c>
      <c r="AG3503" s="16" t="str">
        <f t="shared" si="328"/>
        <v/>
      </c>
      <c r="AH3503" s="16">
        <f t="shared" si="329"/>
        <v>0</v>
      </c>
      <c r="AI3503" s="17" t="str">
        <f>IF('Peer Comparison Tool'!$D$12="NR","",IF($C3503='Peer Comparison Tool'!$D$9,COUNT('CECL &lt;50B Database'!$AI$1:AI3502)+1,""))</f>
        <v/>
      </c>
    </row>
    <row r="3504" spans="29:35" x14ac:dyDescent="0.25">
      <c r="AC3504" s="16" t="str">
        <f t="shared" si="324"/>
        <v/>
      </c>
      <c r="AD3504" s="16" t="str">
        <f t="shared" si="325"/>
        <v/>
      </c>
      <c r="AE3504" s="16" t="str">
        <f t="shared" si="326"/>
        <v/>
      </c>
      <c r="AF3504" s="16" t="str">
        <f t="shared" si="327"/>
        <v/>
      </c>
      <c r="AG3504" s="16" t="str">
        <f t="shared" si="328"/>
        <v/>
      </c>
      <c r="AH3504" s="16">
        <f t="shared" si="329"/>
        <v>0</v>
      </c>
      <c r="AI3504" s="17" t="str">
        <f>IF('Peer Comparison Tool'!$D$12="NR","",IF($C3504='Peer Comparison Tool'!$D$9,COUNT('CECL &lt;50B Database'!$AI$1:AI3503)+1,""))</f>
        <v/>
      </c>
    </row>
    <row r="3505" spans="29:35" x14ac:dyDescent="0.25">
      <c r="AC3505" s="16" t="str">
        <f t="shared" si="324"/>
        <v/>
      </c>
      <c r="AD3505" s="16" t="str">
        <f t="shared" si="325"/>
        <v/>
      </c>
      <c r="AE3505" s="16" t="str">
        <f t="shared" si="326"/>
        <v/>
      </c>
      <c r="AF3505" s="16" t="str">
        <f t="shared" si="327"/>
        <v/>
      </c>
      <c r="AG3505" s="16" t="str">
        <f t="shared" si="328"/>
        <v/>
      </c>
      <c r="AH3505" s="16">
        <f t="shared" si="329"/>
        <v>0</v>
      </c>
      <c r="AI3505" s="17" t="str">
        <f>IF('Peer Comparison Tool'!$D$12="NR","",IF($C3505='Peer Comparison Tool'!$D$9,COUNT('CECL &lt;50B Database'!$AI$1:AI3504)+1,""))</f>
        <v/>
      </c>
    </row>
    <row r="3506" spans="29:35" x14ac:dyDescent="0.25">
      <c r="AC3506" s="16" t="str">
        <f t="shared" si="324"/>
        <v/>
      </c>
      <c r="AD3506" s="16" t="str">
        <f t="shared" si="325"/>
        <v/>
      </c>
      <c r="AE3506" s="16" t="str">
        <f t="shared" si="326"/>
        <v/>
      </c>
      <c r="AF3506" s="16" t="str">
        <f t="shared" si="327"/>
        <v/>
      </c>
      <c r="AG3506" s="16" t="str">
        <f t="shared" si="328"/>
        <v/>
      </c>
      <c r="AH3506" s="16">
        <f t="shared" si="329"/>
        <v>0</v>
      </c>
      <c r="AI3506" s="17" t="str">
        <f>IF('Peer Comparison Tool'!$D$12="NR","",IF($C3506='Peer Comparison Tool'!$D$9,COUNT('CECL &lt;50B Database'!$AI$1:AI3505)+1,""))</f>
        <v/>
      </c>
    </row>
    <row r="3507" spans="29:35" x14ac:dyDescent="0.25">
      <c r="AC3507" s="16" t="str">
        <f t="shared" si="324"/>
        <v/>
      </c>
      <c r="AD3507" s="16" t="str">
        <f t="shared" si="325"/>
        <v/>
      </c>
      <c r="AE3507" s="16" t="str">
        <f t="shared" si="326"/>
        <v/>
      </c>
      <c r="AF3507" s="16" t="str">
        <f t="shared" si="327"/>
        <v/>
      </c>
      <c r="AG3507" s="16" t="str">
        <f t="shared" si="328"/>
        <v/>
      </c>
      <c r="AH3507" s="16">
        <f t="shared" si="329"/>
        <v>0</v>
      </c>
      <c r="AI3507" s="17" t="str">
        <f>IF('Peer Comparison Tool'!$D$12="NR","",IF($C3507='Peer Comparison Tool'!$D$9,COUNT('CECL &lt;50B Database'!$AI$1:AI3506)+1,""))</f>
        <v/>
      </c>
    </row>
    <row r="3508" spans="29:35" x14ac:dyDescent="0.25">
      <c r="AC3508" s="16" t="str">
        <f t="shared" si="324"/>
        <v/>
      </c>
      <c r="AD3508" s="16" t="str">
        <f t="shared" si="325"/>
        <v/>
      </c>
      <c r="AE3508" s="16" t="str">
        <f t="shared" si="326"/>
        <v/>
      </c>
      <c r="AF3508" s="16" t="str">
        <f t="shared" si="327"/>
        <v/>
      </c>
      <c r="AG3508" s="16" t="str">
        <f t="shared" si="328"/>
        <v/>
      </c>
      <c r="AH3508" s="16">
        <f t="shared" si="329"/>
        <v>0</v>
      </c>
      <c r="AI3508" s="17" t="str">
        <f>IF('Peer Comparison Tool'!$D$12="NR","",IF($C3508='Peer Comparison Tool'!$D$9,COUNT('CECL &lt;50B Database'!$AI$1:AI3507)+1,""))</f>
        <v/>
      </c>
    </row>
    <row r="3509" spans="29:35" x14ac:dyDescent="0.25">
      <c r="AC3509" s="16" t="str">
        <f t="shared" si="324"/>
        <v/>
      </c>
      <c r="AD3509" s="16" t="str">
        <f t="shared" si="325"/>
        <v/>
      </c>
      <c r="AE3509" s="16" t="str">
        <f t="shared" si="326"/>
        <v/>
      </c>
      <c r="AF3509" s="16" t="str">
        <f t="shared" si="327"/>
        <v/>
      </c>
      <c r="AG3509" s="16" t="str">
        <f t="shared" si="328"/>
        <v/>
      </c>
      <c r="AH3509" s="16">
        <f t="shared" si="329"/>
        <v>0</v>
      </c>
      <c r="AI3509" s="17" t="str">
        <f>IF('Peer Comparison Tool'!$D$12="NR","",IF($C3509='Peer Comparison Tool'!$D$9,COUNT('CECL &lt;50B Database'!$AI$1:AI3508)+1,""))</f>
        <v/>
      </c>
    </row>
    <row r="3510" spans="29:35" x14ac:dyDescent="0.25">
      <c r="AC3510" s="16" t="str">
        <f t="shared" si="324"/>
        <v/>
      </c>
      <c r="AD3510" s="16" t="str">
        <f t="shared" si="325"/>
        <v/>
      </c>
      <c r="AE3510" s="16" t="str">
        <f t="shared" si="326"/>
        <v/>
      </c>
      <c r="AF3510" s="16" t="str">
        <f t="shared" si="327"/>
        <v/>
      </c>
      <c r="AG3510" s="16" t="str">
        <f t="shared" si="328"/>
        <v/>
      </c>
      <c r="AH3510" s="16">
        <f t="shared" si="329"/>
        <v>0</v>
      </c>
      <c r="AI3510" s="17" t="str">
        <f>IF('Peer Comparison Tool'!$D$12="NR","",IF($C3510='Peer Comparison Tool'!$D$9,COUNT('CECL &lt;50B Database'!$AI$1:AI3509)+1,""))</f>
        <v/>
      </c>
    </row>
    <row r="3511" spans="29:35" x14ac:dyDescent="0.25">
      <c r="AC3511" s="16" t="str">
        <f t="shared" si="324"/>
        <v/>
      </c>
      <c r="AD3511" s="16" t="str">
        <f t="shared" si="325"/>
        <v/>
      </c>
      <c r="AE3511" s="16" t="str">
        <f t="shared" si="326"/>
        <v/>
      </c>
      <c r="AF3511" s="16" t="str">
        <f t="shared" si="327"/>
        <v/>
      </c>
      <c r="AG3511" s="16" t="str">
        <f t="shared" si="328"/>
        <v/>
      </c>
      <c r="AH3511" s="16">
        <f t="shared" si="329"/>
        <v>0</v>
      </c>
      <c r="AI3511" s="17" t="str">
        <f>IF('Peer Comparison Tool'!$D$12="NR","",IF($C3511='Peer Comparison Tool'!$D$9,COUNT('CECL &lt;50B Database'!$AI$1:AI3510)+1,""))</f>
        <v/>
      </c>
    </row>
    <row r="3512" spans="29:35" x14ac:dyDescent="0.25">
      <c r="AC3512" s="16" t="str">
        <f t="shared" si="324"/>
        <v/>
      </c>
      <c r="AD3512" s="16" t="str">
        <f t="shared" si="325"/>
        <v/>
      </c>
      <c r="AE3512" s="16" t="str">
        <f t="shared" si="326"/>
        <v/>
      </c>
      <c r="AF3512" s="16" t="str">
        <f t="shared" si="327"/>
        <v/>
      </c>
      <c r="AG3512" s="16" t="str">
        <f t="shared" si="328"/>
        <v/>
      </c>
      <c r="AH3512" s="16">
        <f t="shared" si="329"/>
        <v>0</v>
      </c>
      <c r="AI3512" s="17" t="str">
        <f>IF('Peer Comparison Tool'!$D$12="NR","",IF($C3512='Peer Comparison Tool'!$D$9,COUNT('CECL &lt;50B Database'!$AI$1:AI3511)+1,""))</f>
        <v/>
      </c>
    </row>
    <row r="3513" spans="29:35" x14ac:dyDescent="0.25">
      <c r="AC3513" s="16" t="str">
        <f t="shared" si="324"/>
        <v/>
      </c>
      <c r="AD3513" s="16" t="str">
        <f t="shared" si="325"/>
        <v/>
      </c>
      <c r="AE3513" s="16" t="str">
        <f t="shared" si="326"/>
        <v/>
      </c>
      <c r="AF3513" s="16" t="str">
        <f t="shared" si="327"/>
        <v/>
      </c>
      <c r="AG3513" s="16" t="str">
        <f t="shared" si="328"/>
        <v/>
      </c>
      <c r="AH3513" s="16">
        <f t="shared" si="329"/>
        <v>0</v>
      </c>
      <c r="AI3513" s="17" t="str">
        <f>IF('Peer Comparison Tool'!$D$12="NR","",IF($C3513='Peer Comparison Tool'!$D$9,COUNT('CECL &lt;50B Database'!$AI$1:AI3512)+1,""))</f>
        <v/>
      </c>
    </row>
    <row r="3514" spans="29:35" x14ac:dyDescent="0.25">
      <c r="AC3514" s="16" t="str">
        <f t="shared" si="324"/>
        <v/>
      </c>
      <c r="AD3514" s="16" t="str">
        <f t="shared" si="325"/>
        <v/>
      </c>
      <c r="AE3514" s="16" t="str">
        <f t="shared" si="326"/>
        <v/>
      </c>
      <c r="AF3514" s="16" t="str">
        <f t="shared" si="327"/>
        <v/>
      </c>
      <c r="AG3514" s="16" t="str">
        <f t="shared" si="328"/>
        <v/>
      </c>
      <c r="AH3514" s="16">
        <f t="shared" si="329"/>
        <v>0</v>
      </c>
      <c r="AI3514" s="17" t="str">
        <f>IF('Peer Comparison Tool'!$D$12="NR","",IF($C3514='Peer Comparison Tool'!$D$9,COUNT('CECL &lt;50B Database'!$AI$1:AI3513)+1,""))</f>
        <v/>
      </c>
    </row>
    <row r="3515" spans="29:35" x14ac:dyDescent="0.25">
      <c r="AC3515" s="16" t="str">
        <f t="shared" si="324"/>
        <v/>
      </c>
      <c r="AD3515" s="16" t="str">
        <f t="shared" si="325"/>
        <v/>
      </c>
      <c r="AE3515" s="16" t="str">
        <f t="shared" si="326"/>
        <v/>
      </c>
      <c r="AF3515" s="16" t="str">
        <f t="shared" si="327"/>
        <v/>
      </c>
      <c r="AG3515" s="16" t="str">
        <f t="shared" si="328"/>
        <v/>
      </c>
      <c r="AH3515" s="16">
        <f t="shared" si="329"/>
        <v>0</v>
      </c>
      <c r="AI3515" s="17" t="str">
        <f>IF('Peer Comparison Tool'!$D$12="NR","",IF($C3515='Peer Comparison Tool'!$D$9,COUNT('CECL &lt;50B Database'!$AI$1:AI3514)+1,""))</f>
        <v/>
      </c>
    </row>
    <row r="3516" spans="29:35" x14ac:dyDescent="0.25">
      <c r="AC3516" s="16" t="str">
        <f t="shared" si="324"/>
        <v/>
      </c>
      <c r="AD3516" s="16" t="str">
        <f t="shared" si="325"/>
        <v/>
      </c>
      <c r="AE3516" s="16" t="str">
        <f t="shared" si="326"/>
        <v/>
      </c>
      <c r="AF3516" s="16" t="str">
        <f t="shared" si="327"/>
        <v/>
      </c>
      <c r="AG3516" s="16" t="str">
        <f t="shared" si="328"/>
        <v/>
      </c>
      <c r="AH3516" s="16">
        <f t="shared" si="329"/>
        <v>0</v>
      </c>
      <c r="AI3516" s="17" t="str">
        <f>IF('Peer Comparison Tool'!$D$12="NR","",IF($C3516='Peer Comparison Tool'!$D$9,COUNT('CECL &lt;50B Database'!$AI$1:AI3515)+1,""))</f>
        <v/>
      </c>
    </row>
    <row r="3517" spans="29:35" x14ac:dyDescent="0.25">
      <c r="AC3517" s="16" t="str">
        <f t="shared" si="324"/>
        <v/>
      </c>
      <c r="AD3517" s="16" t="str">
        <f t="shared" si="325"/>
        <v/>
      </c>
      <c r="AE3517" s="16" t="str">
        <f t="shared" si="326"/>
        <v/>
      </c>
      <c r="AF3517" s="16" t="str">
        <f t="shared" si="327"/>
        <v/>
      </c>
      <c r="AG3517" s="16" t="str">
        <f t="shared" si="328"/>
        <v/>
      </c>
      <c r="AH3517" s="16">
        <f t="shared" si="329"/>
        <v>0</v>
      </c>
      <c r="AI3517" s="17" t="str">
        <f>IF('Peer Comparison Tool'!$D$12="NR","",IF($C3517='Peer Comparison Tool'!$D$9,COUNT('CECL &lt;50B Database'!$AI$1:AI3516)+1,""))</f>
        <v/>
      </c>
    </row>
    <row r="3518" spans="29:35" x14ac:dyDescent="0.25">
      <c r="AC3518" s="16" t="str">
        <f t="shared" si="324"/>
        <v/>
      </c>
      <c r="AD3518" s="16" t="str">
        <f t="shared" si="325"/>
        <v/>
      </c>
      <c r="AE3518" s="16" t="str">
        <f t="shared" si="326"/>
        <v/>
      </c>
      <c r="AF3518" s="16" t="str">
        <f t="shared" si="327"/>
        <v/>
      </c>
      <c r="AG3518" s="16" t="str">
        <f t="shared" si="328"/>
        <v/>
      </c>
      <c r="AH3518" s="16">
        <f t="shared" si="329"/>
        <v>0</v>
      </c>
      <c r="AI3518" s="17" t="str">
        <f>IF('Peer Comparison Tool'!$D$12="NR","",IF($C3518='Peer Comparison Tool'!$D$9,COUNT('CECL &lt;50B Database'!$AI$1:AI3517)+1,""))</f>
        <v/>
      </c>
    </row>
    <row r="3519" spans="29:35" x14ac:dyDescent="0.25">
      <c r="AC3519" s="16" t="str">
        <f t="shared" si="324"/>
        <v/>
      </c>
      <c r="AD3519" s="16" t="str">
        <f t="shared" si="325"/>
        <v/>
      </c>
      <c r="AE3519" s="16" t="str">
        <f t="shared" si="326"/>
        <v/>
      </c>
      <c r="AF3519" s="16" t="str">
        <f t="shared" si="327"/>
        <v/>
      </c>
      <c r="AG3519" s="16" t="str">
        <f t="shared" si="328"/>
        <v/>
      </c>
      <c r="AH3519" s="16">
        <f t="shared" si="329"/>
        <v>0</v>
      </c>
      <c r="AI3519" s="17" t="str">
        <f>IF('Peer Comparison Tool'!$D$12="NR","",IF($C3519='Peer Comparison Tool'!$D$9,COUNT('CECL &lt;50B Database'!$AI$1:AI3518)+1,""))</f>
        <v/>
      </c>
    </row>
    <row r="3520" spans="29:35" x14ac:dyDescent="0.25">
      <c r="AC3520" s="16" t="str">
        <f t="shared" si="324"/>
        <v/>
      </c>
      <c r="AD3520" s="16" t="str">
        <f t="shared" si="325"/>
        <v/>
      </c>
      <c r="AE3520" s="16" t="str">
        <f t="shared" si="326"/>
        <v/>
      </c>
      <c r="AF3520" s="16" t="str">
        <f t="shared" si="327"/>
        <v/>
      </c>
      <c r="AG3520" s="16" t="str">
        <f t="shared" si="328"/>
        <v/>
      </c>
      <c r="AH3520" s="16">
        <f t="shared" si="329"/>
        <v>0</v>
      </c>
      <c r="AI3520" s="17" t="str">
        <f>IF('Peer Comparison Tool'!$D$12="NR","",IF($C3520='Peer Comparison Tool'!$D$9,COUNT('CECL &lt;50B Database'!$AI$1:AI3519)+1,""))</f>
        <v/>
      </c>
    </row>
    <row r="3521" spans="29:35" x14ac:dyDescent="0.25">
      <c r="AC3521" s="16" t="str">
        <f t="shared" si="324"/>
        <v/>
      </c>
      <c r="AD3521" s="16" t="str">
        <f t="shared" si="325"/>
        <v/>
      </c>
      <c r="AE3521" s="16" t="str">
        <f t="shared" si="326"/>
        <v/>
      </c>
      <c r="AF3521" s="16" t="str">
        <f t="shared" si="327"/>
        <v/>
      </c>
      <c r="AG3521" s="16" t="str">
        <f t="shared" si="328"/>
        <v/>
      </c>
      <c r="AH3521" s="16">
        <f t="shared" si="329"/>
        <v>0</v>
      </c>
      <c r="AI3521" s="17" t="str">
        <f>IF('Peer Comparison Tool'!$D$12="NR","",IF($C3521='Peer Comparison Tool'!$D$9,COUNT('CECL &lt;50B Database'!$AI$1:AI3520)+1,""))</f>
        <v/>
      </c>
    </row>
    <row r="3522" spans="29:35" x14ac:dyDescent="0.25">
      <c r="AC3522" s="16" t="str">
        <f t="shared" si="324"/>
        <v/>
      </c>
      <c r="AD3522" s="16" t="str">
        <f t="shared" si="325"/>
        <v/>
      </c>
      <c r="AE3522" s="16" t="str">
        <f t="shared" si="326"/>
        <v/>
      </c>
      <c r="AF3522" s="16" t="str">
        <f t="shared" si="327"/>
        <v/>
      </c>
      <c r="AG3522" s="16" t="str">
        <f t="shared" si="328"/>
        <v/>
      </c>
      <c r="AH3522" s="16">
        <f t="shared" si="329"/>
        <v>0</v>
      </c>
      <c r="AI3522" s="17" t="str">
        <f>IF('Peer Comparison Tool'!$D$12="NR","",IF($C3522='Peer Comparison Tool'!$D$9,COUNT('CECL &lt;50B Database'!$AI$1:AI3521)+1,""))</f>
        <v/>
      </c>
    </row>
    <row r="3523" spans="29:35" x14ac:dyDescent="0.25">
      <c r="AC3523" s="16" t="str">
        <f t="shared" ref="AC3523:AC3586" si="330">IF(AND($G3523&gt;=10000000,$G3523&lt;50000000),$K3523,"")</f>
        <v/>
      </c>
      <c r="AD3523" s="16" t="str">
        <f t="shared" ref="AD3523:AD3586" si="331">IF(AND($G3523&gt;=5000000,$G3523&lt;9999999),$K3523,"")</f>
        <v/>
      </c>
      <c r="AE3523" s="16" t="str">
        <f t="shared" ref="AE3523:AE3586" si="332">IF(AND($G3523&gt;=1000000,$G3523&lt;4999999),$K3523,"")</f>
        <v/>
      </c>
      <c r="AF3523" s="16" t="str">
        <f t="shared" ref="AF3523:AF3586" si="333">IF(AND($G3523&gt;=500000,$G3523&lt;999999),$K3523,"")</f>
        <v/>
      </c>
      <c r="AG3523" s="16" t="str">
        <f t="shared" ref="AG3523:AG3586" si="334">IF(AND($G3523&gt;=100000,$G3523&lt;499999),$K3523,"")</f>
        <v/>
      </c>
      <c r="AH3523" s="16">
        <f t="shared" ref="AH3523:AH3586" si="335">IF(AND($G3523&gt;=0,$G3523&lt;99999),$K3523,"")</f>
        <v>0</v>
      </c>
      <c r="AI3523" s="17" t="str">
        <f>IF('Peer Comparison Tool'!$D$12="NR","",IF($C3523='Peer Comparison Tool'!$D$9,COUNT('CECL &lt;50B Database'!$AI$1:AI3522)+1,""))</f>
        <v/>
      </c>
    </row>
    <row r="3524" spans="29:35" x14ac:dyDescent="0.25">
      <c r="AC3524" s="16" t="str">
        <f t="shared" si="330"/>
        <v/>
      </c>
      <c r="AD3524" s="16" t="str">
        <f t="shared" si="331"/>
        <v/>
      </c>
      <c r="AE3524" s="16" t="str">
        <f t="shared" si="332"/>
        <v/>
      </c>
      <c r="AF3524" s="16" t="str">
        <f t="shared" si="333"/>
        <v/>
      </c>
      <c r="AG3524" s="16" t="str">
        <f t="shared" si="334"/>
        <v/>
      </c>
      <c r="AH3524" s="16">
        <f t="shared" si="335"/>
        <v>0</v>
      </c>
      <c r="AI3524" s="17" t="str">
        <f>IF('Peer Comparison Tool'!$D$12="NR","",IF($C3524='Peer Comparison Tool'!$D$9,COUNT('CECL &lt;50B Database'!$AI$1:AI3523)+1,""))</f>
        <v/>
      </c>
    </row>
    <row r="3525" spans="29:35" x14ac:dyDescent="0.25">
      <c r="AC3525" s="16" t="str">
        <f t="shared" si="330"/>
        <v/>
      </c>
      <c r="AD3525" s="16" t="str">
        <f t="shared" si="331"/>
        <v/>
      </c>
      <c r="AE3525" s="16" t="str">
        <f t="shared" si="332"/>
        <v/>
      </c>
      <c r="AF3525" s="16" t="str">
        <f t="shared" si="333"/>
        <v/>
      </c>
      <c r="AG3525" s="16" t="str">
        <f t="shared" si="334"/>
        <v/>
      </c>
      <c r="AH3525" s="16">
        <f t="shared" si="335"/>
        <v>0</v>
      </c>
      <c r="AI3525" s="17" t="str">
        <f>IF('Peer Comparison Tool'!$D$12="NR","",IF($C3525='Peer Comparison Tool'!$D$9,COUNT('CECL &lt;50B Database'!$AI$1:AI3524)+1,""))</f>
        <v/>
      </c>
    </row>
    <row r="3526" spans="29:35" x14ac:dyDescent="0.25">
      <c r="AC3526" s="16" t="str">
        <f t="shared" si="330"/>
        <v/>
      </c>
      <c r="AD3526" s="16" t="str">
        <f t="shared" si="331"/>
        <v/>
      </c>
      <c r="AE3526" s="16" t="str">
        <f t="shared" si="332"/>
        <v/>
      </c>
      <c r="AF3526" s="16" t="str">
        <f t="shared" si="333"/>
        <v/>
      </c>
      <c r="AG3526" s="16" t="str">
        <f t="shared" si="334"/>
        <v/>
      </c>
      <c r="AH3526" s="16">
        <f t="shared" si="335"/>
        <v>0</v>
      </c>
      <c r="AI3526" s="17" t="str">
        <f>IF('Peer Comparison Tool'!$D$12="NR","",IF($C3526='Peer Comparison Tool'!$D$9,COUNT('CECL &lt;50B Database'!$AI$1:AI3525)+1,""))</f>
        <v/>
      </c>
    </row>
    <row r="3527" spans="29:35" x14ac:dyDescent="0.25">
      <c r="AC3527" s="16" t="str">
        <f t="shared" si="330"/>
        <v/>
      </c>
      <c r="AD3527" s="16" t="str">
        <f t="shared" si="331"/>
        <v/>
      </c>
      <c r="AE3527" s="16" t="str">
        <f t="shared" si="332"/>
        <v/>
      </c>
      <c r="AF3527" s="16" t="str">
        <f t="shared" si="333"/>
        <v/>
      </c>
      <c r="AG3527" s="16" t="str">
        <f t="shared" si="334"/>
        <v/>
      </c>
      <c r="AH3527" s="16">
        <f t="shared" si="335"/>
        <v>0</v>
      </c>
      <c r="AI3527" s="17" t="str">
        <f>IF('Peer Comparison Tool'!$D$12="NR","",IF($C3527='Peer Comparison Tool'!$D$9,COUNT('CECL &lt;50B Database'!$AI$1:AI3526)+1,""))</f>
        <v/>
      </c>
    </row>
    <row r="3528" spans="29:35" x14ac:dyDescent="0.25">
      <c r="AC3528" s="16" t="str">
        <f t="shared" si="330"/>
        <v/>
      </c>
      <c r="AD3528" s="16" t="str">
        <f t="shared" si="331"/>
        <v/>
      </c>
      <c r="AE3528" s="16" t="str">
        <f t="shared" si="332"/>
        <v/>
      </c>
      <c r="AF3528" s="16" t="str">
        <f t="shared" si="333"/>
        <v/>
      </c>
      <c r="AG3528" s="16" t="str">
        <f t="shared" si="334"/>
        <v/>
      </c>
      <c r="AH3528" s="16">
        <f t="shared" si="335"/>
        <v>0</v>
      </c>
      <c r="AI3528" s="17" t="str">
        <f>IF('Peer Comparison Tool'!$D$12="NR","",IF($C3528='Peer Comparison Tool'!$D$9,COUNT('CECL &lt;50B Database'!$AI$1:AI3527)+1,""))</f>
        <v/>
      </c>
    </row>
    <row r="3529" spans="29:35" x14ac:dyDescent="0.25">
      <c r="AC3529" s="16" t="str">
        <f t="shared" si="330"/>
        <v/>
      </c>
      <c r="AD3529" s="16" t="str">
        <f t="shared" si="331"/>
        <v/>
      </c>
      <c r="AE3529" s="16" t="str">
        <f t="shared" si="332"/>
        <v/>
      </c>
      <c r="AF3529" s="16" t="str">
        <f t="shared" si="333"/>
        <v/>
      </c>
      <c r="AG3529" s="16" t="str">
        <f t="shared" si="334"/>
        <v/>
      </c>
      <c r="AH3529" s="16">
        <f t="shared" si="335"/>
        <v>0</v>
      </c>
      <c r="AI3529" s="17" t="str">
        <f>IF('Peer Comparison Tool'!$D$12="NR","",IF($C3529='Peer Comparison Tool'!$D$9,COUNT('CECL &lt;50B Database'!$AI$1:AI3528)+1,""))</f>
        <v/>
      </c>
    </row>
    <row r="3530" spans="29:35" x14ac:dyDescent="0.25">
      <c r="AC3530" s="16" t="str">
        <f t="shared" si="330"/>
        <v/>
      </c>
      <c r="AD3530" s="16" t="str">
        <f t="shared" si="331"/>
        <v/>
      </c>
      <c r="AE3530" s="16" t="str">
        <f t="shared" si="332"/>
        <v/>
      </c>
      <c r="AF3530" s="16" t="str">
        <f t="shared" si="333"/>
        <v/>
      </c>
      <c r="AG3530" s="16" t="str">
        <f t="shared" si="334"/>
        <v/>
      </c>
      <c r="AH3530" s="16">
        <f t="shared" si="335"/>
        <v>0</v>
      </c>
      <c r="AI3530" s="17" t="str">
        <f>IF('Peer Comparison Tool'!$D$12="NR","",IF($C3530='Peer Comparison Tool'!$D$9,COUNT('CECL &lt;50B Database'!$AI$1:AI3529)+1,""))</f>
        <v/>
      </c>
    </row>
    <row r="3531" spans="29:35" x14ac:dyDescent="0.25">
      <c r="AC3531" s="16" t="str">
        <f t="shared" si="330"/>
        <v/>
      </c>
      <c r="AD3531" s="16" t="str">
        <f t="shared" si="331"/>
        <v/>
      </c>
      <c r="AE3531" s="16" t="str">
        <f t="shared" si="332"/>
        <v/>
      </c>
      <c r="AF3531" s="16" t="str">
        <f t="shared" si="333"/>
        <v/>
      </c>
      <c r="AG3531" s="16" t="str">
        <f t="shared" si="334"/>
        <v/>
      </c>
      <c r="AH3531" s="16">
        <f t="shared" si="335"/>
        <v>0</v>
      </c>
      <c r="AI3531" s="17" t="str">
        <f>IF('Peer Comparison Tool'!$D$12="NR","",IF($C3531='Peer Comparison Tool'!$D$9,COUNT('CECL &lt;50B Database'!$AI$1:AI3530)+1,""))</f>
        <v/>
      </c>
    </row>
    <row r="3532" spans="29:35" x14ac:dyDescent="0.25">
      <c r="AC3532" s="16" t="str">
        <f t="shared" si="330"/>
        <v/>
      </c>
      <c r="AD3532" s="16" t="str">
        <f t="shared" si="331"/>
        <v/>
      </c>
      <c r="AE3532" s="16" t="str">
        <f t="shared" si="332"/>
        <v/>
      </c>
      <c r="AF3532" s="16" t="str">
        <f t="shared" si="333"/>
        <v/>
      </c>
      <c r="AG3532" s="16" t="str">
        <f t="shared" si="334"/>
        <v/>
      </c>
      <c r="AH3532" s="16">
        <f t="shared" si="335"/>
        <v>0</v>
      </c>
      <c r="AI3532" s="17" t="str">
        <f>IF('Peer Comparison Tool'!$D$12="NR","",IF($C3532='Peer Comparison Tool'!$D$9,COUNT('CECL &lt;50B Database'!$AI$1:AI3531)+1,""))</f>
        <v/>
      </c>
    </row>
    <row r="3533" spans="29:35" x14ac:dyDescent="0.25">
      <c r="AC3533" s="16" t="str">
        <f t="shared" si="330"/>
        <v/>
      </c>
      <c r="AD3533" s="16" t="str">
        <f t="shared" si="331"/>
        <v/>
      </c>
      <c r="AE3533" s="16" t="str">
        <f t="shared" si="332"/>
        <v/>
      </c>
      <c r="AF3533" s="16" t="str">
        <f t="shared" si="333"/>
        <v/>
      </c>
      <c r="AG3533" s="16" t="str">
        <f t="shared" si="334"/>
        <v/>
      </c>
      <c r="AH3533" s="16">
        <f t="shared" si="335"/>
        <v>0</v>
      </c>
      <c r="AI3533" s="17" t="str">
        <f>IF('Peer Comparison Tool'!$D$12="NR","",IF($C3533='Peer Comparison Tool'!$D$9,COUNT('CECL &lt;50B Database'!$AI$1:AI3532)+1,""))</f>
        <v/>
      </c>
    </row>
    <row r="3534" spans="29:35" x14ac:dyDescent="0.25">
      <c r="AC3534" s="16" t="str">
        <f t="shared" si="330"/>
        <v/>
      </c>
      <c r="AD3534" s="16" t="str">
        <f t="shared" si="331"/>
        <v/>
      </c>
      <c r="AE3534" s="16" t="str">
        <f t="shared" si="332"/>
        <v/>
      </c>
      <c r="AF3534" s="16" t="str">
        <f t="shared" si="333"/>
        <v/>
      </c>
      <c r="AG3534" s="16" t="str">
        <f t="shared" si="334"/>
        <v/>
      </c>
      <c r="AH3534" s="16">
        <f t="shared" si="335"/>
        <v>0</v>
      </c>
      <c r="AI3534" s="17" t="str">
        <f>IF('Peer Comparison Tool'!$D$12="NR","",IF($C3534='Peer Comparison Tool'!$D$9,COUNT('CECL &lt;50B Database'!$AI$1:AI3533)+1,""))</f>
        <v/>
      </c>
    </row>
    <row r="3535" spans="29:35" x14ac:dyDescent="0.25">
      <c r="AC3535" s="16" t="str">
        <f t="shared" si="330"/>
        <v/>
      </c>
      <c r="AD3535" s="16" t="str">
        <f t="shared" si="331"/>
        <v/>
      </c>
      <c r="AE3535" s="16" t="str">
        <f t="shared" si="332"/>
        <v/>
      </c>
      <c r="AF3535" s="16" t="str">
        <f t="shared" si="333"/>
        <v/>
      </c>
      <c r="AG3535" s="16" t="str">
        <f t="shared" si="334"/>
        <v/>
      </c>
      <c r="AH3535" s="16">
        <f t="shared" si="335"/>
        <v>0</v>
      </c>
      <c r="AI3535" s="17" t="str">
        <f>IF('Peer Comparison Tool'!$D$12="NR","",IF($C3535='Peer Comparison Tool'!$D$9,COUNT('CECL &lt;50B Database'!$AI$1:AI3534)+1,""))</f>
        <v/>
      </c>
    </row>
    <row r="3536" spans="29:35" x14ac:dyDescent="0.25">
      <c r="AC3536" s="16" t="str">
        <f t="shared" si="330"/>
        <v/>
      </c>
      <c r="AD3536" s="16" t="str">
        <f t="shared" si="331"/>
        <v/>
      </c>
      <c r="AE3536" s="16" t="str">
        <f t="shared" si="332"/>
        <v/>
      </c>
      <c r="AF3536" s="16" t="str">
        <f t="shared" si="333"/>
        <v/>
      </c>
      <c r="AG3536" s="16" t="str">
        <f t="shared" si="334"/>
        <v/>
      </c>
      <c r="AH3536" s="16">
        <f t="shared" si="335"/>
        <v>0</v>
      </c>
      <c r="AI3536" s="17" t="str">
        <f>IF('Peer Comparison Tool'!$D$12="NR","",IF($C3536='Peer Comparison Tool'!$D$9,COUNT('CECL &lt;50B Database'!$AI$1:AI3535)+1,""))</f>
        <v/>
      </c>
    </row>
    <row r="3537" spans="29:35" x14ac:dyDescent="0.25">
      <c r="AC3537" s="16" t="str">
        <f t="shared" si="330"/>
        <v/>
      </c>
      <c r="AD3537" s="16" t="str">
        <f t="shared" si="331"/>
        <v/>
      </c>
      <c r="AE3537" s="16" t="str">
        <f t="shared" si="332"/>
        <v/>
      </c>
      <c r="AF3537" s="16" t="str">
        <f t="shared" si="333"/>
        <v/>
      </c>
      <c r="AG3537" s="16" t="str">
        <f t="shared" si="334"/>
        <v/>
      </c>
      <c r="AH3537" s="16">
        <f t="shared" si="335"/>
        <v>0</v>
      </c>
      <c r="AI3537" s="17" t="str">
        <f>IF('Peer Comparison Tool'!$D$12="NR","",IF($C3537='Peer Comparison Tool'!$D$9,COUNT('CECL &lt;50B Database'!$AI$1:AI3536)+1,""))</f>
        <v/>
      </c>
    </row>
    <row r="3538" spans="29:35" x14ac:dyDescent="0.25">
      <c r="AC3538" s="16" t="str">
        <f t="shared" si="330"/>
        <v/>
      </c>
      <c r="AD3538" s="16" t="str">
        <f t="shared" si="331"/>
        <v/>
      </c>
      <c r="AE3538" s="16" t="str">
        <f t="shared" si="332"/>
        <v/>
      </c>
      <c r="AF3538" s="16" t="str">
        <f t="shared" si="333"/>
        <v/>
      </c>
      <c r="AG3538" s="16" t="str">
        <f t="shared" si="334"/>
        <v/>
      </c>
      <c r="AH3538" s="16">
        <f t="shared" si="335"/>
        <v>0</v>
      </c>
      <c r="AI3538" s="17" t="str">
        <f>IF('Peer Comparison Tool'!$D$12="NR","",IF($C3538='Peer Comparison Tool'!$D$9,COUNT('CECL &lt;50B Database'!$AI$1:AI3537)+1,""))</f>
        <v/>
      </c>
    </row>
    <row r="3539" spans="29:35" x14ac:dyDescent="0.25">
      <c r="AC3539" s="16" t="str">
        <f t="shared" si="330"/>
        <v/>
      </c>
      <c r="AD3539" s="16" t="str">
        <f t="shared" si="331"/>
        <v/>
      </c>
      <c r="AE3539" s="16" t="str">
        <f t="shared" si="332"/>
        <v/>
      </c>
      <c r="AF3539" s="16" t="str">
        <f t="shared" si="333"/>
        <v/>
      </c>
      <c r="AG3539" s="16" t="str">
        <f t="shared" si="334"/>
        <v/>
      </c>
      <c r="AH3539" s="16">
        <f t="shared" si="335"/>
        <v>0</v>
      </c>
      <c r="AI3539" s="17" t="str">
        <f>IF('Peer Comparison Tool'!$D$12="NR","",IF($C3539='Peer Comparison Tool'!$D$9,COUNT('CECL &lt;50B Database'!$AI$1:AI3538)+1,""))</f>
        <v/>
      </c>
    </row>
    <row r="3540" spans="29:35" x14ac:dyDescent="0.25">
      <c r="AC3540" s="16" t="str">
        <f t="shared" si="330"/>
        <v/>
      </c>
      <c r="AD3540" s="16" t="str">
        <f t="shared" si="331"/>
        <v/>
      </c>
      <c r="AE3540" s="16" t="str">
        <f t="shared" si="332"/>
        <v/>
      </c>
      <c r="AF3540" s="16" t="str">
        <f t="shared" si="333"/>
        <v/>
      </c>
      <c r="AG3540" s="16" t="str">
        <f t="shared" si="334"/>
        <v/>
      </c>
      <c r="AH3540" s="16">
        <f t="shared" si="335"/>
        <v>0</v>
      </c>
      <c r="AI3540" s="17" t="str">
        <f>IF('Peer Comparison Tool'!$D$12="NR","",IF($C3540='Peer Comparison Tool'!$D$9,COUNT('CECL &lt;50B Database'!$AI$1:AI3539)+1,""))</f>
        <v/>
      </c>
    </row>
    <row r="3541" spans="29:35" x14ac:dyDescent="0.25">
      <c r="AC3541" s="16" t="str">
        <f t="shared" si="330"/>
        <v/>
      </c>
      <c r="AD3541" s="16" t="str">
        <f t="shared" si="331"/>
        <v/>
      </c>
      <c r="AE3541" s="16" t="str">
        <f t="shared" si="332"/>
        <v/>
      </c>
      <c r="AF3541" s="16" t="str">
        <f t="shared" si="333"/>
        <v/>
      </c>
      <c r="AG3541" s="16" t="str">
        <f t="shared" si="334"/>
        <v/>
      </c>
      <c r="AH3541" s="16">
        <f t="shared" si="335"/>
        <v>0</v>
      </c>
      <c r="AI3541" s="17" t="str">
        <f>IF('Peer Comparison Tool'!$D$12="NR","",IF($C3541='Peer Comparison Tool'!$D$9,COUNT('CECL &lt;50B Database'!$AI$1:AI3540)+1,""))</f>
        <v/>
      </c>
    </row>
    <row r="3542" spans="29:35" x14ac:dyDescent="0.25">
      <c r="AC3542" s="16" t="str">
        <f t="shared" si="330"/>
        <v/>
      </c>
      <c r="AD3542" s="16" t="str">
        <f t="shared" si="331"/>
        <v/>
      </c>
      <c r="AE3542" s="16" t="str">
        <f t="shared" si="332"/>
        <v/>
      </c>
      <c r="AF3542" s="16" t="str">
        <f t="shared" si="333"/>
        <v/>
      </c>
      <c r="AG3542" s="16" t="str">
        <f t="shared" si="334"/>
        <v/>
      </c>
      <c r="AH3542" s="16">
        <f t="shared" si="335"/>
        <v>0</v>
      </c>
      <c r="AI3542" s="17" t="str">
        <f>IF('Peer Comparison Tool'!$D$12="NR","",IF($C3542='Peer Comparison Tool'!$D$9,COUNT('CECL &lt;50B Database'!$AI$1:AI3541)+1,""))</f>
        <v/>
      </c>
    </row>
    <row r="3543" spans="29:35" x14ac:dyDescent="0.25">
      <c r="AC3543" s="16" t="str">
        <f t="shared" si="330"/>
        <v/>
      </c>
      <c r="AD3543" s="16" t="str">
        <f t="shared" si="331"/>
        <v/>
      </c>
      <c r="AE3543" s="16" t="str">
        <f t="shared" si="332"/>
        <v/>
      </c>
      <c r="AF3543" s="16" t="str">
        <f t="shared" si="333"/>
        <v/>
      </c>
      <c r="AG3543" s="16" t="str">
        <f t="shared" si="334"/>
        <v/>
      </c>
      <c r="AH3543" s="16">
        <f t="shared" si="335"/>
        <v>0</v>
      </c>
      <c r="AI3543" s="17" t="str">
        <f>IF('Peer Comparison Tool'!$D$12="NR","",IF($C3543='Peer Comparison Tool'!$D$9,COUNT('CECL &lt;50B Database'!$AI$1:AI3542)+1,""))</f>
        <v/>
      </c>
    </row>
    <row r="3544" spans="29:35" x14ac:dyDescent="0.25">
      <c r="AC3544" s="16" t="str">
        <f t="shared" si="330"/>
        <v/>
      </c>
      <c r="AD3544" s="16" t="str">
        <f t="shared" si="331"/>
        <v/>
      </c>
      <c r="AE3544" s="16" t="str">
        <f t="shared" si="332"/>
        <v/>
      </c>
      <c r="AF3544" s="16" t="str">
        <f t="shared" si="333"/>
        <v/>
      </c>
      <c r="AG3544" s="16" t="str">
        <f t="shared" si="334"/>
        <v/>
      </c>
      <c r="AH3544" s="16">
        <f t="shared" si="335"/>
        <v>0</v>
      </c>
      <c r="AI3544" s="17" t="str">
        <f>IF('Peer Comparison Tool'!$D$12="NR","",IF($C3544='Peer Comparison Tool'!$D$9,COUNT('CECL &lt;50B Database'!$AI$1:AI3543)+1,""))</f>
        <v/>
      </c>
    </row>
    <row r="3545" spans="29:35" x14ac:dyDescent="0.25">
      <c r="AC3545" s="16" t="str">
        <f t="shared" si="330"/>
        <v/>
      </c>
      <c r="AD3545" s="16" t="str">
        <f t="shared" si="331"/>
        <v/>
      </c>
      <c r="AE3545" s="16" t="str">
        <f t="shared" si="332"/>
        <v/>
      </c>
      <c r="AF3545" s="16" t="str">
        <f t="shared" si="333"/>
        <v/>
      </c>
      <c r="AG3545" s="16" t="str">
        <f t="shared" si="334"/>
        <v/>
      </c>
      <c r="AH3545" s="16">
        <f t="shared" si="335"/>
        <v>0</v>
      </c>
      <c r="AI3545" s="17" t="str">
        <f>IF('Peer Comparison Tool'!$D$12="NR","",IF($C3545='Peer Comparison Tool'!$D$9,COUNT('CECL &lt;50B Database'!$AI$1:AI3544)+1,""))</f>
        <v/>
      </c>
    </row>
    <row r="3546" spans="29:35" x14ac:dyDescent="0.25">
      <c r="AC3546" s="16" t="str">
        <f t="shared" si="330"/>
        <v/>
      </c>
      <c r="AD3546" s="16" t="str">
        <f t="shared" si="331"/>
        <v/>
      </c>
      <c r="AE3546" s="16" t="str">
        <f t="shared" si="332"/>
        <v/>
      </c>
      <c r="AF3546" s="16" t="str">
        <f t="shared" si="333"/>
        <v/>
      </c>
      <c r="AG3546" s="16" t="str">
        <f t="shared" si="334"/>
        <v/>
      </c>
      <c r="AH3546" s="16">
        <f t="shared" si="335"/>
        <v>0</v>
      </c>
      <c r="AI3546" s="17" t="str">
        <f>IF('Peer Comparison Tool'!$D$12="NR","",IF($C3546='Peer Comparison Tool'!$D$9,COUNT('CECL &lt;50B Database'!$AI$1:AI3545)+1,""))</f>
        <v/>
      </c>
    </row>
    <row r="3547" spans="29:35" x14ac:dyDescent="0.25">
      <c r="AC3547" s="16" t="str">
        <f t="shared" si="330"/>
        <v/>
      </c>
      <c r="AD3547" s="16" t="str">
        <f t="shared" si="331"/>
        <v/>
      </c>
      <c r="AE3547" s="16" t="str">
        <f t="shared" si="332"/>
        <v/>
      </c>
      <c r="AF3547" s="16" t="str">
        <f t="shared" si="333"/>
        <v/>
      </c>
      <c r="AG3547" s="16" t="str">
        <f t="shared" si="334"/>
        <v/>
      </c>
      <c r="AH3547" s="16">
        <f t="shared" si="335"/>
        <v>0</v>
      </c>
      <c r="AI3547" s="17" t="str">
        <f>IF('Peer Comparison Tool'!$D$12="NR","",IF($C3547='Peer Comparison Tool'!$D$9,COUNT('CECL &lt;50B Database'!$AI$1:AI3546)+1,""))</f>
        <v/>
      </c>
    </row>
    <row r="3548" spans="29:35" x14ac:dyDescent="0.25">
      <c r="AC3548" s="16" t="str">
        <f t="shared" si="330"/>
        <v/>
      </c>
      <c r="AD3548" s="16" t="str">
        <f t="shared" si="331"/>
        <v/>
      </c>
      <c r="AE3548" s="16" t="str">
        <f t="shared" si="332"/>
        <v/>
      </c>
      <c r="AF3548" s="16" t="str">
        <f t="shared" si="333"/>
        <v/>
      </c>
      <c r="AG3548" s="16" t="str">
        <f t="shared" si="334"/>
        <v/>
      </c>
      <c r="AH3548" s="16">
        <f t="shared" si="335"/>
        <v>0</v>
      </c>
      <c r="AI3548" s="17" t="str">
        <f>IF('Peer Comparison Tool'!$D$12="NR","",IF($C3548='Peer Comparison Tool'!$D$9,COUNT('CECL &lt;50B Database'!$AI$1:AI3547)+1,""))</f>
        <v/>
      </c>
    </row>
    <row r="3549" spans="29:35" x14ac:dyDescent="0.25">
      <c r="AC3549" s="16" t="str">
        <f t="shared" si="330"/>
        <v/>
      </c>
      <c r="AD3549" s="16" t="str">
        <f t="shared" si="331"/>
        <v/>
      </c>
      <c r="AE3549" s="16" t="str">
        <f t="shared" si="332"/>
        <v/>
      </c>
      <c r="AF3549" s="16" t="str">
        <f t="shared" si="333"/>
        <v/>
      </c>
      <c r="AG3549" s="16" t="str">
        <f t="shared" si="334"/>
        <v/>
      </c>
      <c r="AH3549" s="16">
        <f t="shared" si="335"/>
        <v>0</v>
      </c>
      <c r="AI3549" s="17" t="str">
        <f>IF('Peer Comparison Tool'!$D$12="NR","",IF($C3549='Peer Comparison Tool'!$D$9,COUNT('CECL &lt;50B Database'!$AI$1:AI3548)+1,""))</f>
        <v/>
      </c>
    </row>
    <row r="3550" spans="29:35" x14ac:dyDescent="0.25">
      <c r="AC3550" s="16" t="str">
        <f t="shared" si="330"/>
        <v/>
      </c>
      <c r="AD3550" s="16" t="str">
        <f t="shared" si="331"/>
        <v/>
      </c>
      <c r="AE3550" s="16" t="str">
        <f t="shared" si="332"/>
        <v/>
      </c>
      <c r="AF3550" s="16" t="str">
        <f t="shared" si="333"/>
        <v/>
      </c>
      <c r="AG3550" s="16" t="str">
        <f t="shared" si="334"/>
        <v/>
      </c>
      <c r="AH3550" s="16">
        <f t="shared" si="335"/>
        <v>0</v>
      </c>
      <c r="AI3550" s="17" t="str">
        <f>IF('Peer Comparison Tool'!$D$12="NR","",IF($C3550='Peer Comparison Tool'!$D$9,COUNT('CECL &lt;50B Database'!$AI$1:AI3549)+1,""))</f>
        <v/>
      </c>
    </row>
    <row r="3551" spans="29:35" x14ac:dyDescent="0.25">
      <c r="AC3551" s="16" t="str">
        <f t="shared" si="330"/>
        <v/>
      </c>
      <c r="AD3551" s="16" t="str">
        <f t="shared" si="331"/>
        <v/>
      </c>
      <c r="AE3551" s="16" t="str">
        <f t="shared" si="332"/>
        <v/>
      </c>
      <c r="AF3551" s="16" t="str">
        <f t="shared" si="333"/>
        <v/>
      </c>
      <c r="AG3551" s="16" t="str">
        <f t="shared" si="334"/>
        <v/>
      </c>
      <c r="AH3551" s="16">
        <f t="shared" si="335"/>
        <v>0</v>
      </c>
      <c r="AI3551" s="17" t="str">
        <f>IF('Peer Comparison Tool'!$D$12="NR","",IF($C3551='Peer Comparison Tool'!$D$9,COUNT('CECL &lt;50B Database'!$AI$1:AI3550)+1,""))</f>
        <v/>
      </c>
    </row>
    <row r="3552" spans="29:35" x14ac:dyDescent="0.25">
      <c r="AC3552" s="16" t="str">
        <f t="shared" si="330"/>
        <v/>
      </c>
      <c r="AD3552" s="16" t="str">
        <f t="shared" si="331"/>
        <v/>
      </c>
      <c r="AE3552" s="16" t="str">
        <f t="shared" si="332"/>
        <v/>
      </c>
      <c r="AF3552" s="16" t="str">
        <f t="shared" si="333"/>
        <v/>
      </c>
      <c r="AG3552" s="16" t="str">
        <f t="shared" si="334"/>
        <v/>
      </c>
      <c r="AH3552" s="16">
        <f t="shared" si="335"/>
        <v>0</v>
      </c>
      <c r="AI3552" s="17" t="str">
        <f>IF('Peer Comparison Tool'!$D$12="NR","",IF($C3552='Peer Comparison Tool'!$D$9,COUNT('CECL &lt;50B Database'!$AI$1:AI3551)+1,""))</f>
        <v/>
      </c>
    </row>
    <row r="3553" spans="29:35" x14ac:dyDescent="0.25">
      <c r="AC3553" s="16" t="str">
        <f t="shared" si="330"/>
        <v/>
      </c>
      <c r="AD3553" s="16" t="str">
        <f t="shared" si="331"/>
        <v/>
      </c>
      <c r="AE3553" s="16" t="str">
        <f t="shared" si="332"/>
        <v/>
      </c>
      <c r="AF3553" s="16" t="str">
        <f t="shared" si="333"/>
        <v/>
      </c>
      <c r="AG3553" s="16" t="str">
        <f t="shared" si="334"/>
        <v/>
      </c>
      <c r="AH3553" s="16">
        <f t="shared" si="335"/>
        <v>0</v>
      </c>
      <c r="AI3553" s="17" t="str">
        <f>IF('Peer Comparison Tool'!$D$12="NR","",IF($C3553='Peer Comparison Tool'!$D$9,COUNT('CECL &lt;50B Database'!$AI$1:AI3552)+1,""))</f>
        <v/>
      </c>
    </row>
    <row r="3554" spans="29:35" x14ac:dyDescent="0.25">
      <c r="AC3554" s="16" t="str">
        <f t="shared" si="330"/>
        <v/>
      </c>
      <c r="AD3554" s="16" t="str">
        <f t="shared" si="331"/>
        <v/>
      </c>
      <c r="AE3554" s="16" t="str">
        <f t="shared" si="332"/>
        <v/>
      </c>
      <c r="AF3554" s="16" t="str">
        <f t="shared" si="333"/>
        <v/>
      </c>
      <c r="AG3554" s="16" t="str">
        <f t="shared" si="334"/>
        <v/>
      </c>
      <c r="AH3554" s="16">
        <f t="shared" si="335"/>
        <v>0</v>
      </c>
      <c r="AI3554" s="17" t="str">
        <f>IF('Peer Comparison Tool'!$D$12="NR","",IF($C3554='Peer Comparison Tool'!$D$9,COUNT('CECL &lt;50B Database'!$AI$1:AI3553)+1,""))</f>
        <v/>
      </c>
    </row>
    <row r="3555" spans="29:35" x14ac:dyDescent="0.25">
      <c r="AC3555" s="16" t="str">
        <f t="shared" si="330"/>
        <v/>
      </c>
      <c r="AD3555" s="16" t="str">
        <f t="shared" si="331"/>
        <v/>
      </c>
      <c r="AE3555" s="16" t="str">
        <f t="shared" si="332"/>
        <v/>
      </c>
      <c r="AF3555" s="16" t="str">
        <f t="shared" si="333"/>
        <v/>
      </c>
      <c r="AG3555" s="16" t="str">
        <f t="shared" si="334"/>
        <v/>
      </c>
      <c r="AH3555" s="16">
        <f t="shared" si="335"/>
        <v>0</v>
      </c>
      <c r="AI3555" s="17" t="str">
        <f>IF('Peer Comparison Tool'!$D$12="NR","",IF($C3555='Peer Comparison Tool'!$D$9,COUNT('CECL &lt;50B Database'!$AI$1:AI3554)+1,""))</f>
        <v/>
      </c>
    </row>
    <row r="3556" spans="29:35" x14ac:dyDescent="0.25">
      <c r="AC3556" s="16" t="str">
        <f t="shared" si="330"/>
        <v/>
      </c>
      <c r="AD3556" s="16" t="str">
        <f t="shared" si="331"/>
        <v/>
      </c>
      <c r="AE3556" s="16" t="str">
        <f t="shared" si="332"/>
        <v/>
      </c>
      <c r="AF3556" s="16" t="str">
        <f t="shared" si="333"/>
        <v/>
      </c>
      <c r="AG3556" s="16" t="str">
        <f t="shared" si="334"/>
        <v/>
      </c>
      <c r="AH3556" s="16">
        <f t="shared" si="335"/>
        <v>0</v>
      </c>
      <c r="AI3556" s="17" t="str">
        <f>IF('Peer Comparison Tool'!$D$12="NR","",IF($C3556='Peer Comparison Tool'!$D$9,COUNT('CECL &lt;50B Database'!$AI$1:AI3555)+1,""))</f>
        <v/>
      </c>
    </row>
    <row r="3557" spans="29:35" x14ac:dyDescent="0.25">
      <c r="AC3557" s="16" t="str">
        <f t="shared" si="330"/>
        <v/>
      </c>
      <c r="AD3557" s="16" t="str">
        <f t="shared" si="331"/>
        <v/>
      </c>
      <c r="AE3557" s="16" t="str">
        <f t="shared" si="332"/>
        <v/>
      </c>
      <c r="AF3557" s="16" t="str">
        <f t="shared" si="333"/>
        <v/>
      </c>
      <c r="AG3557" s="16" t="str">
        <f t="shared" si="334"/>
        <v/>
      </c>
      <c r="AH3557" s="16">
        <f t="shared" si="335"/>
        <v>0</v>
      </c>
      <c r="AI3557" s="17" t="str">
        <f>IF('Peer Comparison Tool'!$D$12="NR","",IF($C3557='Peer Comparison Tool'!$D$9,COUNT('CECL &lt;50B Database'!$AI$1:AI3556)+1,""))</f>
        <v/>
      </c>
    </row>
    <row r="3558" spans="29:35" x14ac:dyDescent="0.25">
      <c r="AC3558" s="16" t="str">
        <f t="shared" si="330"/>
        <v/>
      </c>
      <c r="AD3558" s="16" t="str">
        <f t="shared" si="331"/>
        <v/>
      </c>
      <c r="AE3558" s="16" t="str">
        <f t="shared" si="332"/>
        <v/>
      </c>
      <c r="AF3558" s="16" t="str">
        <f t="shared" si="333"/>
        <v/>
      </c>
      <c r="AG3558" s="16" t="str">
        <f t="shared" si="334"/>
        <v/>
      </c>
      <c r="AH3558" s="16">
        <f t="shared" si="335"/>
        <v>0</v>
      </c>
      <c r="AI3558" s="17" t="str">
        <f>IF('Peer Comparison Tool'!$D$12="NR","",IF($C3558='Peer Comparison Tool'!$D$9,COUNT('CECL &lt;50B Database'!$AI$1:AI3557)+1,""))</f>
        <v/>
      </c>
    </row>
    <row r="3559" spans="29:35" x14ac:dyDescent="0.25">
      <c r="AC3559" s="16" t="str">
        <f t="shared" si="330"/>
        <v/>
      </c>
      <c r="AD3559" s="16" t="str">
        <f t="shared" si="331"/>
        <v/>
      </c>
      <c r="AE3559" s="16" t="str">
        <f t="shared" si="332"/>
        <v/>
      </c>
      <c r="AF3559" s="16" t="str">
        <f t="shared" si="333"/>
        <v/>
      </c>
      <c r="AG3559" s="16" t="str">
        <f t="shared" si="334"/>
        <v/>
      </c>
      <c r="AH3559" s="16">
        <f t="shared" si="335"/>
        <v>0</v>
      </c>
      <c r="AI3559" s="17" t="str">
        <f>IF('Peer Comparison Tool'!$D$12="NR","",IF($C3559='Peer Comparison Tool'!$D$9,COUNT('CECL &lt;50B Database'!$AI$1:AI3558)+1,""))</f>
        <v/>
      </c>
    </row>
    <row r="3560" spans="29:35" x14ac:dyDescent="0.25">
      <c r="AC3560" s="16" t="str">
        <f t="shared" si="330"/>
        <v/>
      </c>
      <c r="AD3560" s="16" t="str">
        <f t="shared" si="331"/>
        <v/>
      </c>
      <c r="AE3560" s="16" t="str">
        <f t="shared" si="332"/>
        <v/>
      </c>
      <c r="AF3560" s="16" t="str">
        <f t="shared" si="333"/>
        <v/>
      </c>
      <c r="AG3560" s="16" t="str">
        <f t="shared" si="334"/>
        <v/>
      </c>
      <c r="AH3560" s="16">
        <f t="shared" si="335"/>
        <v>0</v>
      </c>
      <c r="AI3560" s="17" t="str">
        <f>IF('Peer Comparison Tool'!$D$12="NR","",IF($C3560='Peer Comparison Tool'!$D$9,COUNT('CECL &lt;50B Database'!$AI$1:AI3559)+1,""))</f>
        <v/>
      </c>
    </row>
    <row r="3561" spans="29:35" x14ac:dyDescent="0.25">
      <c r="AC3561" s="16" t="str">
        <f t="shared" si="330"/>
        <v/>
      </c>
      <c r="AD3561" s="16" t="str">
        <f t="shared" si="331"/>
        <v/>
      </c>
      <c r="AE3561" s="16" t="str">
        <f t="shared" si="332"/>
        <v/>
      </c>
      <c r="AF3561" s="16" t="str">
        <f t="shared" si="333"/>
        <v/>
      </c>
      <c r="AG3561" s="16" t="str">
        <f t="shared" si="334"/>
        <v/>
      </c>
      <c r="AH3561" s="16">
        <f t="shared" si="335"/>
        <v>0</v>
      </c>
      <c r="AI3561" s="17" t="str">
        <f>IF('Peer Comparison Tool'!$D$12="NR","",IF($C3561='Peer Comparison Tool'!$D$9,COUNT('CECL &lt;50B Database'!$AI$1:AI3560)+1,""))</f>
        <v/>
      </c>
    </row>
    <row r="3562" spans="29:35" x14ac:dyDescent="0.25">
      <c r="AC3562" s="16" t="str">
        <f t="shared" si="330"/>
        <v/>
      </c>
      <c r="AD3562" s="16" t="str">
        <f t="shared" si="331"/>
        <v/>
      </c>
      <c r="AE3562" s="16" t="str">
        <f t="shared" si="332"/>
        <v/>
      </c>
      <c r="AF3562" s="16" t="str">
        <f t="shared" si="333"/>
        <v/>
      </c>
      <c r="AG3562" s="16" t="str">
        <f t="shared" si="334"/>
        <v/>
      </c>
      <c r="AH3562" s="16">
        <f t="shared" si="335"/>
        <v>0</v>
      </c>
      <c r="AI3562" s="17" t="str">
        <f>IF('Peer Comparison Tool'!$D$12="NR","",IF($C3562='Peer Comparison Tool'!$D$9,COUNT('CECL &lt;50B Database'!$AI$1:AI3561)+1,""))</f>
        <v/>
      </c>
    </row>
    <row r="3563" spans="29:35" x14ac:dyDescent="0.25">
      <c r="AC3563" s="16" t="str">
        <f t="shared" si="330"/>
        <v/>
      </c>
      <c r="AD3563" s="16" t="str">
        <f t="shared" si="331"/>
        <v/>
      </c>
      <c r="AE3563" s="16" t="str">
        <f t="shared" si="332"/>
        <v/>
      </c>
      <c r="AF3563" s="16" t="str">
        <f t="shared" si="333"/>
        <v/>
      </c>
      <c r="AG3563" s="16" t="str">
        <f t="shared" si="334"/>
        <v/>
      </c>
      <c r="AH3563" s="16">
        <f t="shared" si="335"/>
        <v>0</v>
      </c>
      <c r="AI3563" s="17" t="str">
        <f>IF('Peer Comparison Tool'!$D$12="NR","",IF($C3563='Peer Comparison Tool'!$D$9,COUNT('CECL &lt;50B Database'!$AI$1:AI3562)+1,""))</f>
        <v/>
      </c>
    </row>
    <row r="3564" spans="29:35" x14ac:dyDescent="0.25">
      <c r="AC3564" s="16" t="str">
        <f t="shared" si="330"/>
        <v/>
      </c>
      <c r="AD3564" s="16" t="str">
        <f t="shared" si="331"/>
        <v/>
      </c>
      <c r="AE3564" s="16" t="str">
        <f t="shared" si="332"/>
        <v/>
      </c>
      <c r="AF3564" s="16" t="str">
        <f t="shared" si="333"/>
        <v/>
      </c>
      <c r="AG3564" s="16" t="str">
        <f t="shared" si="334"/>
        <v/>
      </c>
      <c r="AH3564" s="16">
        <f t="shared" si="335"/>
        <v>0</v>
      </c>
      <c r="AI3564" s="17" t="str">
        <f>IF('Peer Comparison Tool'!$D$12="NR","",IF($C3564='Peer Comparison Tool'!$D$9,COUNT('CECL &lt;50B Database'!$AI$1:AI3563)+1,""))</f>
        <v/>
      </c>
    </row>
    <row r="3565" spans="29:35" x14ac:dyDescent="0.25">
      <c r="AC3565" s="16" t="str">
        <f t="shared" si="330"/>
        <v/>
      </c>
      <c r="AD3565" s="16" t="str">
        <f t="shared" si="331"/>
        <v/>
      </c>
      <c r="AE3565" s="16" t="str">
        <f t="shared" si="332"/>
        <v/>
      </c>
      <c r="AF3565" s="16" t="str">
        <f t="shared" si="333"/>
        <v/>
      </c>
      <c r="AG3565" s="16" t="str">
        <f t="shared" si="334"/>
        <v/>
      </c>
      <c r="AH3565" s="16">
        <f t="shared" si="335"/>
        <v>0</v>
      </c>
      <c r="AI3565" s="17" t="str">
        <f>IF('Peer Comparison Tool'!$D$12="NR","",IF($C3565='Peer Comparison Tool'!$D$9,COUNT('CECL &lt;50B Database'!$AI$1:AI3564)+1,""))</f>
        <v/>
      </c>
    </row>
    <row r="3566" spans="29:35" x14ac:dyDescent="0.25">
      <c r="AC3566" s="16" t="str">
        <f t="shared" si="330"/>
        <v/>
      </c>
      <c r="AD3566" s="16" t="str">
        <f t="shared" si="331"/>
        <v/>
      </c>
      <c r="AE3566" s="16" t="str">
        <f t="shared" si="332"/>
        <v/>
      </c>
      <c r="AF3566" s="16" t="str">
        <f t="shared" si="333"/>
        <v/>
      </c>
      <c r="AG3566" s="16" t="str">
        <f t="shared" si="334"/>
        <v/>
      </c>
      <c r="AH3566" s="16">
        <f t="shared" si="335"/>
        <v>0</v>
      </c>
      <c r="AI3566" s="17" t="str">
        <f>IF('Peer Comparison Tool'!$D$12="NR","",IF($C3566='Peer Comparison Tool'!$D$9,COUNT('CECL &lt;50B Database'!$AI$1:AI3565)+1,""))</f>
        <v/>
      </c>
    </row>
    <row r="3567" spans="29:35" x14ac:dyDescent="0.25">
      <c r="AC3567" s="16" t="str">
        <f t="shared" si="330"/>
        <v/>
      </c>
      <c r="AD3567" s="16" t="str">
        <f t="shared" si="331"/>
        <v/>
      </c>
      <c r="AE3567" s="16" t="str">
        <f t="shared" si="332"/>
        <v/>
      </c>
      <c r="AF3567" s="16" t="str">
        <f t="shared" si="333"/>
        <v/>
      </c>
      <c r="AG3567" s="16" t="str">
        <f t="shared" si="334"/>
        <v/>
      </c>
      <c r="AH3567" s="16">
        <f t="shared" si="335"/>
        <v>0</v>
      </c>
      <c r="AI3567" s="17" t="str">
        <f>IF('Peer Comparison Tool'!$D$12="NR","",IF($C3567='Peer Comparison Tool'!$D$9,COUNT('CECL &lt;50B Database'!$AI$1:AI3566)+1,""))</f>
        <v/>
      </c>
    </row>
    <row r="3568" spans="29:35" x14ac:dyDescent="0.25">
      <c r="AC3568" s="16" t="str">
        <f t="shared" si="330"/>
        <v/>
      </c>
      <c r="AD3568" s="16" t="str">
        <f t="shared" si="331"/>
        <v/>
      </c>
      <c r="AE3568" s="16" t="str">
        <f t="shared" si="332"/>
        <v/>
      </c>
      <c r="AF3568" s="16" t="str">
        <f t="shared" si="333"/>
        <v/>
      </c>
      <c r="AG3568" s="16" t="str">
        <f t="shared" si="334"/>
        <v/>
      </c>
      <c r="AH3568" s="16">
        <f t="shared" si="335"/>
        <v>0</v>
      </c>
      <c r="AI3568" s="17" t="str">
        <f>IF('Peer Comparison Tool'!$D$12="NR","",IF($C3568='Peer Comparison Tool'!$D$9,COUNT('CECL &lt;50B Database'!$AI$1:AI3567)+1,""))</f>
        <v/>
      </c>
    </row>
    <row r="3569" spans="29:35" x14ac:dyDescent="0.25">
      <c r="AC3569" s="16" t="str">
        <f t="shared" si="330"/>
        <v/>
      </c>
      <c r="AD3569" s="16" t="str">
        <f t="shared" si="331"/>
        <v/>
      </c>
      <c r="AE3569" s="16" t="str">
        <f t="shared" si="332"/>
        <v/>
      </c>
      <c r="AF3569" s="16" t="str">
        <f t="shared" si="333"/>
        <v/>
      </c>
      <c r="AG3569" s="16" t="str">
        <f t="shared" si="334"/>
        <v/>
      </c>
      <c r="AH3569" s="16">
        <f t="shared" si="335"/>
        <v>0</v>
      </c>
      <c r="AI3569" s="17" t="str">
        <f>IF('Peer Comparison Tool'!$D$12="NR","",IF($C3569='Peer Comparison Tool'!$D$9,COUNT('CECL &lt;50B Database'!$AI$1:AI3568)+1,""))</f>
        <v/>
      </c>
    </row>
    <row r="3570" spans="29:35" x14ac:dyDescent="0.25">
      <c r="AC3570" s="16" t="str">
        <f t="shared" si="330"/>
        <v/>
      </c>
      <c r="AD3570" s="16" t="str">
        <f t="shared" si="331"/>
        <v/>
      </c>
      <c r="AE3570" s="16" t="str">
        <f t="shared" si="332"/>
        <v/>
      </c>
      <c r="AF3570" s="16" t="str">
        <f t="shared" si="333"/>
        <v/>
      </c>
      <c r="AG3570" s="16" t="str">
        <f t="shared" si="334"/>
        <v/>
      </c>
      <c r="AH3570" s="16">
        <f t="shared" si="335"/>
        <v>0</v>
      </c>
      <c r="AI3570" s="17" t="str">
        <f>IF('Peer Comparison Tool'!$D$12="NR","",IF($C3570='Peer Comparison Tool'!$D$9,COUNT('CECL &lt;50B Database'!$AI$1:AI3569)+1,""))</f>
        <v/>
      </c>
    </row>
    <row r="3571" spans="29:35" x14ac:dyDescent="0.25">
      <c r="AC3571" s="16" t="str">
        <f t="shared" si="330"/>
        <v/>
      </c>
      <c r="AD3571" s="16" t="str">
        <f t="shared" si="331"/>
        <v/>
      </c>
      <c r="AE3571" s="16" t="str">
        <f t="shared" si="332"/>
        <v/>
      </c>
      <c r="AF3571" s="16" t="str">
        <f t="shared" si="333"/>
        <v/>
      </c>
      <c r="AG3571" s="16" t="str">
        <f t="shared" si="334"/>
        <v/>
      </c>
      <c r="AH3571" s="16">
        <f t="shared" si="335"/>
        <v>0</v>
      </c>
      <c r="AI3571" s="17" t="str">
        <f>IF('Peer Comparison Tool'!$D$12="NR","",IF($C3571='Peer Comparison Tool'!$D$9,COUNT('CECL &lt;50B Database'!$AI$1:AI3570)+1,""))</f>
        <v/>
      </c>
    </row>
    <row r="3572" spans="29:35" x14ac:dyDescent="0.25">
      <c r="AC3572" s="16" t="str">
        <f t="shared" si="330"/>
        <v/>
      </c>
      <c r="AD3572" s="16" t="str">
        <f t="shared" si="331"/>
        <v/>
      </c>
      <c r="AE3572" s="16" t="str">
        <f t="shared" si="332"/>
        <v/>
      </c>
      <c r="AF3572" s="16" t="str">
        <f t="shared" si="333"/>
        <v/>
      </c>
      <c r="AG3572" s="16" t="str">
        <f t="shared" si="334"/>
        <v/>
      </c>
      <c r="AH3572" s="16">
        <f t="shared" si="335"/>
        <v>0</v>
      </c>
      <c r="AI3572" s="17" t="str">
        <f>IF('Peer Comparison Tool'!$D$12="NR","",IF($C3572='Peer Comparison Tool'!$D$9,COUNT('CECL &lt;50B Database'!$AI$1:AI3571)+1,""))</f>
        <v/>
      </c>
    </row>
    <row r="3573" spans="29:35" x14ac:dyDescent="0.25">
      <c r="AC3573" s="16" t="str">
        <f t="shared" si="330"/>
        <v/>
      </c>
      <c r="AD3573" s="16" t="str">
        <f t="shared" si="331"/>
        <v/>
      </c>
      <c r="AE3573" s="16" t="str">
        <f t="shared" si="332"/>
        <v/>
      </c>
      <c r="AF3573" s="16" t="str">
        <f t="shared" si="333"/>
        <v/>
      </c>
      <c r="AG3573" s="16" t="str">
        <f t="shared" si="334"/>
        <v/>
      </c>
      <c r="AH3573" s="16">
        <f t="shared" si="335"/>
        <v>0</v>
      </c>
      <c r="AI3573" s="17" t="str">
        <f>IF('Peer Comparison Tool'!$D$12="NR","",IF($C3573='Peer Comparison Tool'!$D$9,COUNT('CECL &lt;50B Database'!$AI$1:AI3572)+1,""))</f>
        <v/>
      </c>
    </row>
    <row r="3574" spans="29:35" x14ac:dyDescent="0.25">
      <c r="AC3574" s="16" t="str">
        <f t="shared" si="330"/>
        <v/>
      </c>
      <c r="AD3574" s="16" t="str">
        <f t="shared" si="331"/>
        <v/>
      </c>
      <c r="AE3574" s="16" t="str">
        <f t="shared" si="332"/>
        <v/>
      </c>
      <c r="AF3574" s="16" t="str">
        <f t="shared" si="333"/>
        <v/>
      </c>
      <c r="AG3574" s="16" t="str">
        <f t="shared" si="334"/>
        <v/>
      </c>
      <c r="AH3574" s="16">
        <f t="shared" si="335"/>
        <v>0</v>
      </c>
      <c r="AI3574" s="17" t="str">
        <f>IF('Peer Comparison Tool'!$D$12="NR","",IF($C3574='Peer Comparison Tool'!$D$9,COUNT('CECL &lt;50B Database'!$AI$1:AI3573)+1,""))</f>
        <v/>
      </c>
    </row>
    <row r="3575" spans="29:35" x14ac:dyDescent="0.25">
      <c r="AC3575" s="16" t="str">
        <f t="shared" si="330"/>
        <v/>
      </c>
      <c r="AD3575" s="16" t="str">
        <f t="shared" si="331"/>
        <v/>
      </c>
      <c r="AE3575" s="16" t="str">
        <f t="shared" si="332"/>
        <v/>
      </c>
      <c r="AF3575" s="16" t="str">
        <f t="shared" si="333"/>
        <v/>
      </c>
      <c r="AG3575" s="16" t="str">
        <f t="shared" si="334"/>
        <v/>
      </c>
      <c r="AH3575" s="16">
        <f t="shared" si="335"/>
        <v>0</v>
      </c>
      <c r="AI3575" s="17" t="str">
        <f>IF('Peer Comparison Tool'!$D$12="NR","",IF($C3575='Peer Comparison Tool'!$D$9,COUNT('CECL &lt;50B Database'!$AI$1:AI3574)+1,""))</f>
        <v/>
      </c>
    </row>
    <row r="3576" spans="29:35" x14ac:dyDescent="0.25">
      <c r="AC3576" s="16" t="str">
        <f t="shared" si="330"/>
        <v/>
      </c>
      <c r="AD3576" s="16" t="str">
        <f t="shared" si="331"/>
        <v/>
      </c>
      <c r="AE3576" s="16" t="str">
        <f t="shared" si="332"/>
        <v/>
      </c>
      <c r="AF3576" s="16" t="str">
        <f t="shared" si="333"/>
        <v/>
      </c>
      <c r="AG3576" s="16" t="str">
        <f t="shared" si="334"/>
        <v/>
      </c>
      <c r="AH3576" s="16">
        <f t="shared" si="335"/>
        <v>0</v>
      </c>
      <c r="AI3576" s="17" t="str">
        <f>IF('Peer Comparison Tool'!$D$12="NR","",IF($C3576='Peer Comparison Tool'!$D$9,COUNT('CECL &lt;50B Database'!$AI$1:AI3575)+1,""))</f>
        <v/>
      </c>
    </row>
    <row r="3577" spans="29:35" x14ac:dyDescent="0.25">
      <c r="AC3577" s="16" t="str">
        <f t="shared" si="330"/>
        <v/>
      </c>
      <c r="AD3577" s="16" t="str">
        <f t="shared" si="331"/>
        <v/>
      </c>
      <c r="AE3577" s="16" t="str">
        <f t="shared" si="332"/>
        <v/>
      </c>
      <c r="AF3577" s="16" t="str">
        <f t="shared" si="333"/>
        <v/>
      </c>
      <c r="AG3577" s="16" t="str">
        <f t="shared" si="334"/>
        <v/>
      </c>
      <c r="AH3577" s="16">
        <f t="shared" si="335"/>
        <v>0</v>
      </c>
      <c r="AI3577" s="17" t="str">
        <f>IF('Peer Comparison Tool'!$D$12="NR","",IF($C3577='Peer Comparison Tool'!$D$9,COUNT('CECL &lt;50B Database'!$AI$1:AI3576)+1,""))</f>
        <v/>
      </c>
    </row>
    <row r="3578" spans="29:35" x14ac:dyDescent="0.25">
      <c r="AC3578" s="16" t="str">
        <f t="shared" si="330"/>
        <v/>
      </c>
      <c r="AD3578" s="16" t="str">
        <f t="shared" si="331"/>
        <v/>
      </c>
      <c r="AE3578" s="16" t="str">
        <f t="shared" si="332"/>
        <v/>
      </c>
      <c r="AF3578" s="16" t="str">
        <f t="shared" si="333"/>
        <v/>
      </c>
      <c r="AG3578" s="16" t="str">
        <f t="shared" si="334"/>
        <v/>
      </c>
      <c r="AH3578" s="16">
        <f t="shared" si="335"/>
        <v>0</v>
      </c>
      <c r="AI3578" s="17" t="str">
        <f>IF('Peer Comparison Tool'!$D$12="NR","",IF($C3578='Peer Comparison Tool'!$D$9,COUNT('CECL &lt;50B Database'!$AI$1:AI3577)+1,""))</f>
        <v/>
      </c>
    </row>
    <row r="3579" spans="29:35" x14ac:dyDescent="0.25">
      <c r="AC3579" s="16" t="str">
        <f t="shared" si="330"/>
        <v/>
      </c>
      <c r="AD3579" s="16" t="str">
        <f t="shared" si="331"/>
        <v/>
      </c>
      <c r="AE3579" s="16" t="str">
        <f t="shared" si="332"/>
        <v/>
      </c>
      <c r="AF3579" s="16" t="str">
        <f t="shared" si="333"/>
        <v/>
      </c>
      <c r="AG3579" s="16" t="str">
        <f t="shared" si="334"/>
        <v/>
      </c>
      <c r="AH3579" s="16">
        <f t="shared" si="335"/>
        <v>0</v>
      </c>
      <c r="AI3579" s="17" t="str">
        <f>IF('Peer Comparison Tool'!$D$12="NR","",IF($C3579='Peer Comparison Tool'!$D$9,COUNT('CECL &lt;50B Database'!$AI$1:AI3578)+1,""))</f>
        <v/>
      </c>
    </row>
    <row r="3580" spans="29:35" x14ac:dyDescent="0.25">
      <c r="AC3580" s="16" t="str">
        <f t="shared" si="330"/>
        <v/>
      </c>
      <c r="AD3580" s="16" t="str">
        <f t="shared" si="331"/>
        <v/>
      </c>
      <c r="AE3580" s="16" t="str">
        <f t="shared" si="332"/>
        <v/>
      </c>
      <c r="AF3580" s="16" t="str">
        <f t="shared" si="333"/>
        <v/>
      </c>
      <c r="AG3580" s="16" t="str">
        <f t="shared" si="334"/>
        <v/>
      </c>
      <c r="AH3580" s="16">
        <f t="shared" si="335"/>
        <v>0</v>
      </c>
      <c r="AI3580" s="17" t="str">
        <f>IF('Peer Comparison Tool'!$D$12="NR","",IF($C3580='Peer Comparison Tool'!$D$9,COUNT('CECL &lt;50B Database'!$AI$1:AI3579)+1,""))</f>
        <v/>
      </c>
    </row>
    <row r="3581" spans="29:35" x14ac:dyDescent="0.25">
      <c r="AC3581" s="16" t="str">
        <f t="shared" si="330"/>
        <v/>
      </c>
      <c r="AD3581" s="16" t="str">
        <f t="shared" si="331"/>
        <v/>
      </c>
      <c r="AE3581" s="16" t="str">
        <f t="shared" si="332"/>
        <v/>
      </c>
      <c r="AF3581" s="16" t="str">
        <f t="shared" si="333"/>
        <v/>
      </c>
      <c r="AG3581" s="16" t="str">
        <f t="shared" si="334"/>
        <v/>
      </c>
      <c r="AH3581" s="16">
        <f t="shared" si="335"/>
        <v>0</v>
      </c>
      <c r="AI3581" s="17" t="str">
        <f>IF('Peer Comparison Tool'!$D$12="NR","",IF($C3581='Peer Comparison Tool'!$D$9,COUNT('CECL &lt;50B Database'!$AI$1:AI3580)+1,""))</f>
        <v/>
      </c>
    </row>
    <row r="3582" spans="29:35" x14ac:dyDescent="0.25">
      <c r="AC3582" s="16" t="str">
        <f t="shared" si="330"/>
        <v/>
      </c>
      <c r="AD3582" s="16" t="str">
        <f t="shared" si="331"/>
        <v/>
      </c>
      <c r="AE3582" s="16" t="str">
        <f t="shared" si="332"/>
        <v/>
      </c>
      <c r="AF3582" s="16" t="str">
        <f t="shared" si="333"/>
        <v/>
      </c>
      <c r="AG3582" s="16" t="str">
        <f t="shared" si="334"/>
        <v/>
      </c>
      <c r="AH3582" s="16">
        <f t="shared" si="335"/>
        <v>0</v>
      </c>
      <c r="AI3582" s="17" t="str">
        <f>IF('Peer Comparison Tool'!$D$12="NR","",IF($C3582='Peer Comparison Tool'!$D$9,COUNT('CECL &lt;50B Database'!$AI$1:AI3581)+1,""))</f>
        <v/>
      </c>
    </row>
    <row r="3583" spans="29:35" x14ac:dyDescent="0.25">
      <c r="AC3583" s="16" t="str">
        <f t="shared" si="330"/>
        <v/>
      </c>
      <c r="AD3583" s="16" t="str">
        <f t="shared" si="331"/>
        <v/>
      </c>
      <c r="AE3583" s="16" t="str">
        <f t="shared" si="332"/>
        <v/>
      </c>
      <c r="AF3583" s="16" t="str">
        <f t="shared" si="333"/>
        <v/>
      </c>
      <c r="AG3583" s="16" t="str">
        <f t="shared" si="334"/>
        <v/>
      </c>
      <c r="AH3583" s="16">
        <f t="shared" si="335"/>
        <v>0</v>
      </c>
      <c r="AI3583" s="17" t="str">
        <f>IF('Peer Comparison Tool'!$D$12="NR","",IF($C3583='Peer Comparison Tool'!$D$9,COUNT('CECL &lt;50B Database'!$AI$1:AI3582)+1,""))</f>
        <v/>
      </c>
    </row>
    <row r="3584" spans="29:35" x14ac:dyDescent="0.25">
      <c r="AC3584" s="16" t="str">
        <f t="shared" si="330"/>
        <v/>
      </c>
      <c r="AD3584" s="16" t="str">
        <f t="shared" si="331"/>
        <v/>
      </c>
      <c r="AE3584" s="16" t="str">
        <f t="shared" si="332"/>
        <v/>
      </c>
      <c r="AF3584" s="16" t="str">
        <f t="shared" si="333"/>
        <v/>
      </c>
      <c r="AG3584" s="16" t="str">
        <f t="shared" si="334"/>
        <v/>
      </c>
      <c r="AH3584" s="16">
        <f t="shared" si="335"/>
        <v>0</v>
      </c>
      <c r="AI3584" s="17" t="str">
        <f>IF('Peer Comparison Tool'!$D$12="NR","",IF($C3584='Peer Comparison Tool'!$D$9,COUNT('CECL &lt;50B Database'!$AI$1:AI3583)+1,""))</f>
        <v/>
      </c>
    </row>
    <row r="3585" spans="29:35" x14ac:dyDescent="0.25">
      <c r="AC3585" s="16" t="str">
        <f t="shared" si="330"/>
        <v/>
      </c>
      <c r="AD3585" s="16" t="str">
        <f t="shared" si="331"/>
        <v/>
      </c>
      <c r="AE3585" s="16" t="str">
        <f t="shared" si="332"/>
        <v/>
      </c>
      <c r="AF3585" s="16" t="str">
        <f t="shared" si="333"/>
        <v/>
      </c>
      <c r="AG3585" s="16" t="str">
        <f t="shared" si="334"/>
        <v/>
      </c>
      <c r="AH3585" s="16">
        <f t="shared" si="335"/>
        <v>0</v>
      </c>
      <c r="AI3585" s="17" t="str">
        <f>IF('Peer Comparison Tool'!$D$12="NR","",IF($C3585='Peer Comparison Tool'!$D$9,COUNT('CECL &lt;50B Database'!$AI$1:AI3584)+1,""))</f>
        <v/>
      </c>
    </row>
    <row r="3586" spans="29:35" x14ac:dyDescent="0.25">
      <c r="AC3586" s="16" t="str">
        <f t="shared" si="330"/>
        <v/>
      </c>
      <c r="AD3586" s="16" t="str">
        <f t="shared" si="331"/>
        <v/>
      </c>
      <c r="AE3586" s="16" t="str">
        <f t="shared" si="332"/>
        <v/>
      </c>
      <c r="AF3586" s="16" t="str">
        <f t="shared" si="333"/>
        <v/>
      </c>
      <c r="AG3586" s="16" t="str">
        <f t="shared" si="334"/>
        <v/>
      </c>
      <c r="AH3586" s="16">
        <f t="shared" si="335"/>
        <v>0</v>
      </c>
      <c r="AI3586" s="17" t="str">
        <f>IF('Peer Comparison Tool'!$D$12="NR","",IF($C3586='Peer Comparison Tool'!$D$9,COUNT('CECL &lt;50B Database'!$AI$1:AI3585)+1,""))</f>
        <v/>
      </c>
    </row>
    <row r="3587" spans="29:35" x14ac:dyDescent="0.25">
      <c r="AC3587" s="16" t="str">
        <f t="shared" ref="AC3587:AC3650" si="336">IF(AND($G3587&gt;=10000000,$G3587&lt;50000000),$K3587,"")</f>
        <v/>
      </c>
      <c r="AD3587" s="16" t="str">
        <f t="shared" ref="AD3587:AD3650" si="337">IF(AND($G3587&gt;=5000000,$G3587&lt;9999999),$K3587,"")</f>
        <v/>
      </c>
      <c r="AE3587" s="16" t="str">
        <f t="shared" ref="AE3587:AE3650" si="338">IF(AND($G3587&gt;=1000000,$G3587&lt;4999999),$K3587,"")</f>
        <v/>
      </c>
      <c r="AF3587" s="16" t="str">
        <f t="shared" ref="AF3587:AF3650" si="339">IF(AND($G3587&gt;=500000,$G3587&lt;999999),$K3587,"")</f>
        <v/>
      </c>
      <c r="AG3587" s="16" t="str">
        <f t="shared" ref="AG3587:AG3650" si="340">IF(AND($G3587&gt;=100000,$G3587&lt;499999),$K3587,"")</f>
        <v/>
      </c>
      <c r="AH3587" s="16">
        <f t="shared" ref="AH3587:AH3650" si="341">IF(AND($G3587&gt;=0,$G3587&lt;99999),$K3587,"")</f>
        <v>0</v>
      </c>
      <c r="AI3587" s="17" t="str">
        <f>IF('Peer Comparison Tool'!$D$12="NR","",IF($C3587='Peer Comparison Tool'!$D$9,COUNT('CECL &lt;50B Database'!$AI$1:AI3586)+1,""))</f>
        <v/>
      </c>
    </row>
    <row r="3588" spans="29:35" x14ac:dyDescent="0.25">
      <c r="AC3588" s="16" t="str">
        <f t="shared" si="336"/>
        <v/>
      </c>
      <c r="AD3588" s="16" t="str">
        <f t="shared" si="337"/>
        <v/>
      </c>
      <c r="AE3588" s="16" t="str">
        <f t="shared" si="338"/>
        <v/>
      </c>
      <c r="AF3588" s="16" t="str">
        <f t="shared" si="339"/>
        <v/>
      </c>
      <c r="AG3588" s="16" t="str">
        <f t="shared" si="340"/>
        <v/>
      </c>
      <c r="AH3588" s="16">
        <f t="shared" si="341"/>
        <v>0</v>
      </c>
      <c r="AI3588" s="17" t="str">
        <f>IF('Peer Comparison Tool'!$D$12="NR","",IF($C3588='Peer Comparison Tool'!$D$9,COUNT('CECL &lt;50B Database'!$AI$1:AI3587)+1,""))</f>
        <v/>
      </c>
    </row>
    <row r="3589" spans="29:35" x14ac:dyDescent="0.25">
      <c r="AC3589" s="16" t="str">
        <f t="shared" si="336"/>
        <v/>
      </c>
      <c r="AD3589" s="16" t="str">
        <f t="shared" si="337"/>
        <v/>
      </c>
      <c r="AE3589" s="16" t="str">
        <f t="shared" si="338"/>
        <v/>
      </c>
      <c r="AF3589" s="16" t="str">
        <f t="shared" si="339"/>
        <v/>
      </c>
      <c r="AG3589" s="16" t="str">
        <f t="shared" si="340"/>
        <v/>
      </c>
      <c r="AH3589" s="16">
        <f t="shared" si="341"/>
        <v>0</v>
      </c>
      <c r="AI3589" s="17" t="str">
        <f>IF('Peer Comparison Tool'!$D$12="NR","",IF($C3589='Peer Comparison Tool'!$D$9,COUNT('CECL &lt;50B Database'!$AI$1:AI3588)+1,""))</f>
        <v/>
      </c>
    </row>
    <row r="3590" spans="29:35" x14ac:dyDescent="0.25">
      <c r="AC3590" s="16" t="str">
        <f t="shared" si="336"/>
        <v/>
      </c>
      <c r="AD3590" s="16" t="str">
        <f t="shared" si="337"/>
        <v/>
      </c>
      <c r="AE3590" s="16" t="str">
        <f t="shared" si="338"/>
        <v/>
      </c>
      <c r="AF3590" s="16" t="str">
        <f t="shared" si="339"/>
        <v/>
      </c>
      <c r="AG3590" s="16" t="str">
        <f t="shared" si="340"/>
        <v/>
      </c>
      <c r="AH3590" s="16">
        <f t="shared" si="341"/>
        <v>0</v>
      </c>
      <c r="AI3590" s="17" t="str">
        <f>IF('Peer Comparison Tool'!$D$12="NR","",IF($C3590='Peer Comparison Tool'!$D$9,COUNT('CECL &lt;50B Database'!$AI$1:AI3589)+1,""))</f>
        <v/>
      </c>
    </row>
    <row r="3591" spans="29:35" x14ac:dyDescent="0.25">
      <c r="AC3591" s="16" t="str">
        <f t="shared" si="336"/>
        <v/>
      </c>
      <c r="AD3591" s="16" t="str">
        <f t="shared" si="337"/>
        <v/>
      </c>
      <c r="AE3591" s="16" t="str">
        <f t="shared" si="338"/>
        <v/>
      </c>
      <c r="AF3591" s="16" t="str">
        <f t="shared" si="339"/>
        <v/>
      </c>
      <c r="AG3591" s="16" t="str">
        <f t="shared" si="340"/>
        <v/>
      </c>
      <c r="AH3591" s="16">
        <f t="shared" si="341"/>
        <v>0</v>
      </c>
      <c r="AI3591" s="17" t="str">
        <f>IF('Peer Comparison Tool'!$D$12="NR","",IF($C3591='Peer Comparison Tool'!$D$9,COUNT('CECL &lt;50B Database'!$AI$1:AI3590)+1,""))</f>
        <v/>
      </c>
    </row>
    <row r="3592" spans="29:35" x14ac:dyDescent="0.25">
      <c r="AC3592" s="16" t="str">
        <f t="shared" si="336"/>
        <v/>
      </c>
      <c r="AD3592" s="16" t="str">
        <f t="shared" si="337"/>
        <v/>
      </c>
      <c r="AE3592" s="16" t="str">
        <f t="shared" si="338"/>
        <v/>
      </c>
      <c r="AF3592" s="16" t="str">
        <f t="shared" si="339"/>
        <v/>
      </c>
      <c r="AG3592" s="16" t="str">
        <f t="shared" si="340"/>
        <v/>
      </c>
      <c r="AH3592" s="16">
        <f t="shared" si="341"/>
        <v>0</v>
      </c>
      <c r="AI3592" s="17" t="str">
        <f>IF('Peer Comparison Tool'!$D$12="NR","",IF($C3592='Peer Comparison Tool'!$D$9,COUNT('CECL &lt;50B Database'!$AI$1:AI3591)+1,""))</f>
        <v/>
      </c>
    </row>
    <row r="3593" spans="29:35" x14ac:dyDescent="0.25">
      <c r="AC3593" s="16" t="str">
        <f t="shared" si="336"/>
        <v/>
      </c>
      <c r="AD3593" s="16" t="str">
        <f t="shared" si="337"/>
        <v/>
      </c>
      <c r="AE3593" s="16" t="str">
        <f t="shared" si="338"/>
        <v/>
      </c>
      <c r="AF3593" s="16" t="str">
        <f t="shared" si="339"/>
        <v/>
      </c>
      <c r="AG3593" s="16" t="str">
        <f t="shared" si="340"/>
        <v/>
      </c>
      <c r="AH3593" s="16">
        <f t="shared" si="341"/>
        <v>0</v>
      </c>
      <c r="AI3593" s="17" t="str">
        <f>IF('Peer Comparison Tool'!$D$12="NR","",IF($C3593='Peer Comparison Tool'!$D$9,COUNT('CECL &lt;50B Database'!$AI$1:AI3592)+1,""))</f>
        <v/>
      </c>
    </row>
    <row r="3594" spans="29:35" x14ac:dyDescent="0.25">
      <c r="AC3594" s="16" t="str">
        <f t="shared" si="336"/>
        <v/>
      </c>
      <c r="AD3594" s="16" t="str">
        <f t="shared" si="337"/>
        <v/>
      </c>
      <c r="AE3594" s="16" t="str">
        <f t="shared" si="338"/>
        <v/>
      </c>
      <c r="AF3594" s="16" t="str">
        <f t="shared" si="339"/>
        <v/>
      </c>
      <c r="AG3594" s="16" t="str">
        <f t="shared" si="340"/>
        <v/>
      </c>
      <c r="AH3594" s="16">
        <f t="shared" si="341"/>
        <v>0</v>
      </c>
      <c r="AI3594" s="17" t="str">
        <f>IF('Peer Comparison Tool'!$D$12="NR","",IF($C3594='Peer Comparison Tool'!$D$9,COUNT('CECL &lt;50B Database'!$AI$1:AI3593)+1,""))</f>
        <v/>
      </c>
    </row>
    <row r="3595" spans="29:35" x14ac:dyDescent="0.25">
      <c r="AC3595" s="16" t="str">
        <f t="shared" si="336"/>
        <v/>
      </c>
      <c r="AD3595" s="16" t="str">
        <f t="shared" si="337"/>
        <v/>
      </c>
      <c r="AE3595" s="16" t="str">
        <f t="shared" si="338"/>
        <v/>
      </c>
      <c r="AF3595" s="16" t="str">
        <f t="shared" si="339"/>
        <v/>
      </c>
      <c r="AG3595" s="16" t="str">
        <f t="shared" si="340"/>
        <v/>
      </c>
      <c r="AH3595" s="16">
        <f t="shared" si="341"/>
        <v>0</v>
      </c>
      <c r="AI3595" s="17" t="str">
        <f>IF('Peer Comparison Tool'!$D$12="NR","",IF($C3595='Peer Comparison Tool'!$D$9,COUNT('CECL &lt;50B Database'!$AI$1:AI3594)+1,""))</f>
        <v/>
      </c>
    </row>
    <row r="3596" spans="29:35" x14ac:dyDescent="0.25">
      <c r="AC3596" s="16" t="str">
        <f t="shared" si="336"/>
        <v/>
      </c>
      <c r="AD3596" s="16" t="str">
        <f t="shared" si="337"/>
        <v/>
      </c>
      <c r="AE3596" s="16" t="str">
        <f t="shared" si="338"/>
        <v/>
      </c>
      <c r="AF3596" s="16" t="str">
        <f t="shared" si="339"/>
        <v/>
      </c>
      <c r="AG3596" s="16" t="str">
        <f t="shared" si="340"/>
        <v/>
      </c>
      <c r="AH3596" s="16">
        <f t="shared" si="341"/>
        <v>0</v>
      </c>
      <c r="AI3596" s="17" t="str">
        <f>IF('Peer Comparison Tool'!$D$12="NR","",IF($C3596='Peer Comparison Tool'!$D$9,COUNT('CECL &lt;50B Database'!$AI$1:AI3595)+1,""))</f>
        <v/>
      </c>
    </row>
    <row r="3597" spans="29:35" x14ac:dyDescent="0.25">
      <c r="AC3597" s="16" t="str">
        <f t="shared" si="336"/>
        <v/>
      </c>
      <c r="AD3597" s="16" t="str">
        <f t="shared" si="337"/>
        <v/>
      </c>
      <c r="AE3597" s="16" t="str">
        <f t="shared" si="338"/>
        <v/>
      </c>
      <c r="AF3597" s="16" t="str">
        <f t="shared" si="339"/>
        <v/>
      </c>
      <c r="AG3597" s="16" t="str">
        <f t="shared" si="340"/>
        <v/>
      </c>
      <c r="AH3597" s="16">
        <f t="shared" si="341"/>
        <v>0</v>
      </c>
      <c r="AI3597" s="17" t="str">
        <f>IF('Peer Comparison Tool'!$D$12="NR","",IF($C3597='Peer Comparison Tool'!$D$9,COUNT('CECL &lt;50B Database'!$AI$1:AI3596)+1,""))</f>
        <v/>
      </c>
    </row>
    <row r="3598" spans="29:35" x14ac:dyDescent="0.25">
      <c r="AC3598" s="16" t="str">
        <f t="shared" si="336"/>
        <v/>
      </c>
      <c r="AD3598" s="16" t="str">
        <f t="shared" si="337"/>
        <v/>
      </c>
      <c r="AE3598" s="16" t="str">
        <f t="shared" si="338"/>
        <v/>
      </c>
      <c r="AF3598" s="16" t="str">
        <f t="shared" si="339"/>
        <v/>
      </c>
      <c r="AG3598" s="16" t="str">
        <f t="shared" si="340"/>
        <v/>
      </c>
      <c r="AH3598" s="16">
        <f t="shared" si="341"/>
        <v>0</v>
      </c>
      <c r="AI3598" s="17" t="str">
        <f>IF('Peer Comparison Tool'!$D$12="NR","",IF($C3598='Peer Comparison Tool'!$D$9,COUNT('CECL &lt;50B Database'!$AI$1:AI3597)+1,""))</f>
        <v/>
      </c>
    </row>
    <row r="3599" spans="29:35" x14ac:dyDescent="0.25">
      <c r="AC3599" s="16" t="str">
        <f t="shared" si="336"/>
        <v/>
      </c>
      <c r="AD3599" s="16" t="str">
        <f t="shared" si="337"/>
        <v/>
      </c>
      <c r="AE3599" s="16" t="str">
        <f t="shared" si="338"/>
        <v/>
      </c>
      <c r="AF3599" s="16" t="str">
        <f t="shared" si="339"/>
        <v/>
      </c>
      <c r="AG3599" s="16" t="str">
        <f t="shared" si="340"/>
        <v/>
      </c>
      <c r="AH3599" s="16">
        <f t="shared" si="341"/>
        <v>0</v>
      </c>
      <c r="AI3599" s="17" t="str">
        <f>IF('Peer Comparison Tool'!$D$12="NR","",IF($C3599='Peer Comparison Tool'!$D$9,COUNT('CECL &lt;50B Database'!$AI$1:AI3598)+1,""))</f>
        <v/>
      </c>
    </row>
    <row r="3600" spans="29:35" x14ac:dyDescent="0.25">
      <c r="AC3600" s="16" t="str">
        <f t="shared" si="336"/>
        <v/>
      </c>
      <c r="AD3600" s="16" t="str">
        <f t="shared" si="337"/>
        <v/>
      </c>
      <c r="AE3600" s="16" t="str">
        <f t="shared" si="338"/>
        <v/>
      </c>
      <c r="AF3600" s="16" t="str">
        <f t="shared" si="339"/>
        <v/>
      </c>
      <c r="AG3600" s="16" t="str">
        <f t="shared" si="340"/>
        <v/>
      </c>
      <c r="AH3600" s="16">
        <f t="shared" si="341"/>
        <v>0</v>
      </c>
      <c r="AI3600" s="17" t="str">
        <f>IF('Peer Comparison Tool'!$D$12="NR","",IF($C3600='Peer Comparison Tool'!$D$9,COUNT('CECL &lt;50B Database'!$AI$1:AI3599)+1,""))</f>
        <v/>
      </c>
    </row>
    <row r="3601" spans="29:35" x14ac:dyDescent="0.25">
      <c r="AC3601" s="16" t="str">
        <f t="shared" si="336"/>
        <v/>
      </c>
      <c r="AD3601" s="16" t="str">
        <f t="shared" si="337"/>
        <v/>
      </c>
      <c r="AE3601" s="16" t="str">
        <f t="shared" si="338"/>
        <v/>
      </c>
      <c r="AF3601" s="16" t="str">
        <f t="shared" si="339"/>
        <v/>
      </c>
      <c r="AG3601" s="16" t="str">
        <f t="shared" si="340"/>
        <v/>
      </c>
      <c r="AH3601" s="16">
        <f t="shared" si="341"/>
        <v>0</v>
      </c>
      <c r="AI3601" s="17" t="str">
        <f>IF('Peer Comparison Tool'!$D$12="NR","",IF($C3601='Peer Comparison Tool'!$D$9,COUNT('CECL &lt;50B Database'!$AI$1:AI3600)+1,""))</f>
        <v/>
      </c>
    </row>
    <row r="3602" spans="29:35" x14ac:dyDescent="0.25">
      <c r="AC3602" s="16" t="str">
        <f t="shared" si="336"/>
        <v/>
      </c>
      <c r="AD3602" s="16" t="str">
        <f t="shared" si="337"/>
        <v/>
      </c>
      <c r="AE3602" s="16" t="str">
        <f t="shared" si="338"/>
        <v/>
      </c>
      <c r="AF3602" s="16" t="str">
        <f t="shared" si="339"/>
        <v/>
      </c>
      <c r="AG3602" s="16" t="str">
        <f t="shared" si="340"/>
        <v/>
      </c>
      <c r="AH3602" s="16">
        <f t="shared" si="341"/>
        <v>0</v>
      </c>
      <c r="AI3602" s="17" t="str">
        <f>IF('Peer Comparison Tool'!$D$12="NR","",IF($C3602='Peer Comparison Tool'!$D$9,COUNT('CECL &lt;50B Database'!$AI$1:AI3601)+1,""))</f>
        <v/>
      </c>
    </row>
    <row r="3603" spans="29:35" x14ac:dyDescent="0.25">
      <c r="AC3603" s="16" t="str">
        <f t="shared" si="336"/>
        <v/>
      </c>
      <c r="AD3603" s="16" t="str">
        <f t="shared" si="337"/>
        <v/>
      </c>
      <c r="AE3603" s="16" t="str">
        <f t="shared" si="338"/>
        <v/>
      </c>
      <c r="AF3603" s="16" t="str">
        <f t="shared" si="339"/>
        <v/>
      </c>
      <c r="AG3603" s="16" t="str">
        <f t="shared" si="340"/>
        <v/>
      </c>
      <c r="AH3603" s="16">
        <f t="shared" si="341"/>
        <v>0</v>
      </c>
      <c r="AI3603" s="17" t="str">
        <f>IF('Peer Comparison Tool'!$D$12="NR","",IF($C3603='Peer Comparison Tool'!$D$9,COUNT('CECL &lt;50B Database'!$AI$1:AI3602)+1,""))</f>
        <v/>
      </c>
    </row>
    <row r="3604" spans="29:35" x14ac:dyDescent="0.25">
      <c r="AC3604" s="16" t="str">
        <f t="shared" si="336"/>
        <v/>
      </c>
      <c r="AD3604" s="16" t="str">
        <f t="shared" si="337"/>
        <v/>
      </c>
      <c r="AE3604" s="16" t="str">
        <f t="shared" si="338"/>
        <v/>
      </c>
      <c r="AF3604" s="16" t="str">
        <f t="shared" si="339"/>
        <v/>
      </c>
      <c r="AG3604" s="16" t="str">
        <f t="shared" si="340"/>
        <v/>
      </c>
      <c r="AH3604" s="16">
        <f t="shared" si="341"/>
        <v>0</v>
      </c>
      <c r="AI3604" s="17" t="str">
        <f>IF('Peer Comparison Tool'!$D$12="NR","",IF($C3604='Peer Comparison Tool'!$D$9,COUNT('CECL &lt;50B Database'!$AI$1:AI3603)+1,""))</f>
        <v/>
      </c>
    </row>
    <row r="3605" spans="29:35" x14ac:dyDescent="0.25">
      <c r="AC3605" s="16" t="str">
        <f t="shared" si="336"/>
        <v/>
      </c>
      <c r="AD3605" s="16" t="str">
        <f t="shared" si="337"/>
        <v/>
      </c>
      <c r="AE3605" s="16" t="str">
        <f t="shared" si="338"/>
        <v/>
      </c>
      <c r="AF3605" s="16" t="str">
        <f t="shared" si="339"/>
        <v/>
      </c>
      <c r="AG3605" s="16" t="str">
        <f t="shared" si="340"/>
        <v/>
      </c>
      <c r="AH3605" s="16">
        <f t="shared" si="341"/>
        <v>0</v>
      </c>
      <c r="AI3605" s="17" t="str">
        <f>IF('Peer Comparison Tool'!$D$12="NR","",IF($C3605='Peer Comparison Tool'!$D$9,COUNT('CECL &lt;50B Database'!$AI$1:AI3604)+1,""))</f>
        <v/>
      </c>
    </row>
    <row r="3606" spans="29:35" x14ac:dyDescent="0.25">
      <c r="AC3606" s="16" t="str">
        <f t="shared" si="336"/>
        <v/>
      </c>
      <c r="AD3606" s="16" t="str">
        <f t="shared" si="337"/>
        <v/>
      </c>
      <c r="AE3606" s="16" t="str">
        <f t="shared" si="338"/>
        <v/>
      </c>
      <c r="AF3606" s="16" t="str">
        <f t="shared" si="339"/>
        <v/>
      </c>
      <c r="AG3606" s="16" t="str">
        <f t="shared" si="340"/>
        <v/>
      </c>
      <c r="AH3606" s="16">
        <f t="shared" si="341"/>
        <v>0</v>
      </c>
      <c r="AI3606" s="17" t="str">
        <f>IF('Peer Comparison Tool'!$D$12="NR","",IF($C3606='Peer Comparison Tool'!$D$9,COUNT('CECL &lt;50B Database'!$AI$1:AI3605)+1,""))</f>
        <v/>
      </c>
    </row>
    <row r="3607" spans="29:35" x14ac:dyDescent="0.25">
      <c r="AC3607" s="16" t="str">
        <f t="shared" si="336"/>
        <v/>
      </c>
      <c r="AD3607" s="16" t="str">
        <f t="shared" si="337"/>
        <v/>
      </c>
      <c r="AE3607" s="16" t="str">
        <f t="shared" si="338"/>
        <v/>
      </c>
      <c r="AF3607" s="16" t="str">
        <f t="shared" si="339"/>
        <v/>
      </c>
      <c r="AG3607" s="16" t="str">
        <f t="shared" si="340"/>
        <v/>
      </c>
      <c r="AH3607" s="16">
        <f t="shared" si="341"/>
        <v>0</v>
      </c>
      <c r="AI3607" s="17" t="str">
        <f>IF('Peer Comparison Tool'!$D$12="NR","",IF($C3607='Peer Comparison Tool'!$D$9,COUNT('CECL &lt;50B Database'!$AI$1:AI3606)+1,""))</f>
        <v/>
      </c>
    </row>
    <row r="3608" spans="29:35" x14ac:dyDescent="0.25">
      <c r="AC3608" s="16" t="str">
        <f t="shared" si="336"/>
        <v/>
      </c>
      <c r="AD3608" s="16" t="str">
        <f t="shared" si="337"/>
        <v/>
      </c>
      <c r="AE3608" s="16" t="str">
        <f t="shared" si="338"/>
        <v/>
      </c>
      <c r="AF3608" s="16" t="str">
        <f t="shared" si="339"/>
        <v/>
      </c>
      <c r="AG3608" s="16" t="str">
        <f t="shared" si="340"/>
        <v/>
      </c>
      <c r="AH3608" s="16">
        <f t="shared" si="341"/>
        <v>0</v>
      </c>
      <c r="AI3608" s="17" t="str">
        <f>IF('Peer Comparison Tool'!$D$12="NR","",IF($C3608='Peer Comparison Tool'!$D$9,COUNT('CECL &lt;50B Database'!$AI$1:AI3607)+1,""))</f>
        <v/>
      </c>
    </row>
    <row r="3609" spans="29:35" x14ac:dyDescent="0.25">
      <c r="AC3609" s="16" t="str">
        <f t="shared" si="336"/>
        <v/>
      </c>
      <c r="AD3609" s="16" t="str">
        <f t="shared" si="337"/>
        <v/>
      </c>
      <c r="AE3609" s="16" t="str">
        <f t="shared" si="338"/>
        <v/>
      </c>
      <c r="AF3609" s="16" t="str">
        <f t="shared" si="339"/>
        <v/>
      </c>
      <c r="AG3609" s="16" t="str">
        <f t="shared" si="340"/>
        <v/>
      </c>
      <c r="AH3609" s="16">
        <f t="shared" si="341"/>
        <v>0</v>
      </c>
      <c r="AI3609" s="17" t="str">
        <f>IF('Peer Comparison Tool'!$D$12="NR","",IF($C3609='Peer Comparison Tool'!$D$9,COUNT('CECL &lt;50B Database'!$AI$1:AI3608)+1,""))</f>
        <v/>
      </c>
    </row>
    <row r="3610" spans="29:35" x14ac:dyDescent="0.25">
      <c r="AC3610" s="16" t="str">
        <f t="shared" si="336"/>
        <v/>
      </c>
      <c r="AD3610" s="16" t="str">
        <f t="shared" si="337"/>
        <v/>
      </c>
      <c r="AE3610" s="16" t="str">
        <f t="shared" si="338"/>
        <v/>
      </c>
      <c r="AF3610" s="16" t="str">
        <f t="shared" si="339"/>
        <v/>
      </c>
      <c r="AG3610" s="16" t="str">
        <f t="shared" si="340"/>
        <v/>
      </c>
      <c r="AH3610" s="16">
        <f t="shared" si="341"/>
        <v>0</v>
      </c>
      <c r="AI3610" s="17" t="str">
        <f>IF('Peer Comparison Tool'!$D$12="NR","",IF($C3610='Peer Comparison Tool'!$D$9,COUNT('CECL &lt;50B Database'!$AI$1:AI3609)+1,""))</f>
        <v/>
      </c>
    </row>
    <row r="3611" spans="29:35" x14ac:dyDescent="0.25">
      <c r="AC3611" s="16" t="str">
        <f t="shared" si="336"/>
        <v/>
      </c>
      <c r="AD3611" s="16" t="str">
        <f t="shared" si="337"/>
        <v/>
      </c>
      <c r="AE3611" s="16" t="str">
        <f t="shared" si="338"/>
        <v/>
      </c>
      <c r="AF3611" s="16" t="str">
        <f t="shared" si="339"/>
        <v/>
      </c>
      <c r="AG3611" s="16" t="str">
        <f t="shared" si="340"/>
        <v/>
      </c>
      <c r="AH3611" s="16">
        <f t="shared" si="341"/>
        <v>0</v>
      </c>
      <c r="AI3611" s="17" t="str">
        <f>IF('Peer Comparison Tool'!$D$12="NR","",IF($C3611='Peer Comparison Tool'!$D$9,COUNT('CECL &lt;50B Database'!$AI$1:AI3610)+1,""))</f>
        <v/>
      </c>
    </row>
    <row r="3612" spans="29:35" x14ac:dyDescent="0.25">
      <c r="AC3612" s="16" t="str">
        <f t="shared" si="336"/>
        <v/>
      </c>
      <c r="AD3612" s="16" t="str">
        <f t="shared" si="337"/>
        <v/>
      </c>
      <c r="AE3612" s="16" t="str">
        <f t="shared" si="338"/>
        <v/>
      </c>
      <c r="AF3612" s="16" t="str">
        <f t="shared" si="339"/>
        <v/>
      </c>
      <c r="AG3612" s="16" t="str">
        <f t="shared" si="340"/>
        <v/>
      </c>
      <c r="AH3612" s="16">
        <f t="shared" si="341"/>
        <v>0</v>
      </c>
      <c r="AI3612" s="17" t="str">
        <f>IF('Peer Comparison Tool'!$D$12="NR","",IF($C3612='Peer Comparison Tool'!$D$9,COUNT('CECL &lt;50B Database'!$AI$1:AI3611)+1,""))</f>
        <v/>
      </c>
    </row>
    <row r="3613" spans="29:35" x14ac:dyDescent="0.25">
      <c r="AC3613" s="16" t="str">
        <f t="shared" si="336"/>
        <v/>
      </c>
      <c r="AD3613" s="16" t="str">
        <f t="shared" si="337"/>
        <v/>
      </c>
      <c r="AE3613" s="16" t="str">
        <f t="shared" si="338"/>
        <v/>
      </c>
      <c r="AF3613" s="16" t="str">
        <f t="shared" si="339"/>
        <v/>
      </c>
      <c r="AG3613" s="16" t="str">
        <f t="shared" si="340"/>
        <v/>
      </c>
      <c r="AH3613" s="16">
        <f t="shared" si="341"/>
        <v>0</v>
      </c>
      <c r="AI3613" s="17" t="str">
        <f>IF('Peer Comparison Tool'!$D$12="NR","",IF($C3613='Peer Comparison Tool'!$D$9,COUNT('CECL &lt;50B Database'!$AI$1:AI3612)+1,""))</f>
        <v/>
      </c>
    </row>
    <row r="3614" spans="29:35" x14ac:dyDescent="0.25">
      <c r="AC3614" s="16" t="str">
        <f t="shared" si="336"/>
        <v/>
      </c>
      <c r="AD3614" s="16" t="str">
        <f t="shared" si="337"/>
        <v/>
      </c>
      <c r="AE3614" s="16" t="str">
        <f t="shared" si="338"/>
        <v/>
      </c>
      <c r="AF3614" s="16" t="str">
        <f t="shared" si="339"/>
        <v/>
      </c>
      <c r="AG3614" s="16" t="str">
        <f t="shared" si="340"/>
        <v/>
      </c>
      <c r="AH3614" s="16">
        <f t="shared" si="341"/>
        <v>0</v>
      </c>
      <c r="AI3614" s="17" t="str">
        <f>IF('Peer Comparison Tool'!$D$12="NR","",IF($C3614='Peer Comparison Tool'!$D$9,COUNT('CECL &lt;50B Database'!$AI$1:AI3613)+1,""))</f>
        <v/>
      </c>
    </row>
    <row r="3615" spans="29:35" x14ac:dyDescent="0.25">
      <c r="AC3615" s="16" t="str">
        <f t="shared" si="336"/>
        <v/>
      </c>
      <c r="AD3615" s="16" t="str">
        <f t="shared" si="337"/>
        <v/>
      </c>
      <c r="AE3615" s="16" t="str">
        <f t="shared" si="338"/>
        <v/>
      </c>
      <c r="AF3615" s="16" t="str">
        <f t="shared" si="339"/>
        <v/>
      </c>
      <c r="AG3615" s="16" t="str">
        <f t="shared" si="340"/>
        <v/>
      </c>
      <c r="AH3615" s="16">
        <f t="shared" si="341"/>
        <v>0</v>
      </c>
      <c r="AI3615" s="17" t="str">
        <f>IF('Peer Comparison Tool'!$D$12="NR","",IF($C3615='Peer Comparison Tool'!$D$9,COUNT('CECL &lt;50B Database'!$AI$1:AI3614)+1,""))</f>
        <v/>
      </c>
    </row>
    <row r="3616" spans="29:35" x14ac:dyDescent="0.25">
      <c r="AC3616" s="16" t="str">
        <f t="shared" si="336"/>
        <v/>
      </c>
      <c r="AD3616" s="16" t="str">
        <f t="shared" si="337"/>
        <v/>
      </c>
      <c r="AE3616" s="16" t="str">
        <f t="shared" si="338"/>
        <v/>
      </c>
      <c r="AF3616" s="16" t="str">
        <f t="shared" si="339"/>
        <v/>
      </c>
      <c r="AG3616" s="16" t="str">
        <f t="shared" si="340"/>
        <v/>
      </c>
      <c r="AH3616" s="16">
        <f t="shared" si="341"/>
        <v>0</v>
      </c>
      <c r="AI3616" s="17" t="str">
        <f>IF('Peer Comparison Tool'!$D$12="NR","",IF($C3616='Peer Comparison Tool'!$D$9,COUNT('CECL &lt;50B Database'!$AI$1:AI3615)+1,""))</f>
        <v/>
      </c>
    </row>
    <row r="3617" spans="29:35" x14ac:dyDescent="0.25">
      <c r="AC3617" s="16" t="str">
        <f t="shared" si="336"/>
        <v/>
      </c>
      <c r="AD3617" s="16" t="str">
        <f t="shared" si="337"/>
        <v/>
      </c>
      <c r="AE3617" s="16" t="str">
        <f t="shared" si="338"/>
        <v/>
      </c>
      <c r="AF3617" s="16" t="str">
        <f t="shared" si="339"/>
        <v/>
      </c>
      <c r="AG3617" s="16" t="str">
        <f t="shared" si="340"/>
        <v/>
      </c>
      <c r="AH3617" s="16">
        <f t="shared" si="341"/>
        <v>0</v>
      </c>
      <c r="AI3617" s="17" t="str">
        <f>IF('Peer Comparison Tool'!$D$12="NR","",IF($C3617='Peer Comparison Tool'!$D$9,COUNT('CECL &lt;50B Database'!$AI$1:AI3616)+1,""))</f>
        <v/>
      </c>
    </row>
    <row r="3618" spans="29:35" x14ac:dyDescent="0.25">
      <c r="AC3618" s="16" t="str">
        <f t="shared" si="336"/>
        <v/>
      </c>
      <c r="AD3618" s="16" t="str">
        <f t="shared" si="337"/>
        <v/>
      </c>
      <c r="AE3618" s="16" t="str">
        <f t="shared" si="338"/>
        <v/>
      </c>
      <c r="AF3618" s="16" t="str">
        <f t="shared" si="339"/>
        <v/>
      </c>
      <c r="AG3618" s="16" t="str">
        <f t="shared" si="340"/>
        <v/>
      </c>
      <c r="AH3618" s="16">
        <f t="shared" si="341"/>
        <v>0</v>
      </c>
      <c r="AI3618" s="17" t="str">
        <f>IF('Peer Comparison Tool'!$D$12="NR","",IF($C3618='Peer Comparison Tool'!$D$9,COUNT('CECL &lt;50B Database'!$AI$1:AI3617)+1,""))</f>
        <v/>
      </c>
    </row>
    <row r="3619" spans="29:35" x14ac:dyDescent="0.25">
      <c r="AC3619" s="16" t="str">
        <f t="shared" si="336"/>
        <v/>
      </c>
      <c r="AD3619" s="16" t="str">
        <f t="shared" si="337"/>
        <v/>
      </c>
      <c r="AE3619" s="16" t="str">
        <f t="shared" si="338"/>
        <v/>
      </c>
      <c r="AF3619" s="16" t="str">
        <f t="shared" si="339"/>
        <v/>
      </c>
      <c r="AG3619" s="16" t="str">
        <f t="shared" si="340"/>
        <v/>
      </c>
      <c r="AH3619" s="16">
        <f t="shared" si="341"/>
        <v>0</v>
      </c>
      <c r="AI3619" s="17" t="str">
        <f>IF('Peer Comparison Tool'!$D$12="NR","",IF($C3619='Peer Comparison Tool'!$D$9,COUNT('CECL &lt;50B Database'!$AI$1:AI3618)+1,""))</f>
        <v/>
      </c>
    </row>
    <row r="3620" spans="29:35" x14ac:dyDescent="0.25">
      <c r="AC3620" s="16" t="str">
        <f t="shared" si="336"/>
        <v/>
      </c>
      <c r="AD3620" s="16" t="str">
        <f t="shared" si="337"/>
        <v/>
      </c>
      <c r="AE3620" s="16" t="str">
        <f t="shared" si="338"/>
        <v/>
      </c>
      <c r="AF3620" s="16" t="str">
        <f t="shared" si="339"/>
        <v/>
      </c>
      <c r="AG3620" s="16" t="str">
        <f t="shared" si="340"/>
        <v/>
      </c>
      <c r="AH3620" s="16">
        <f t="shared" si="341"/>
        <v>0</v>
      </c>
      <c r="AI3620" s="17" t="str">
        <f>IF('Peer Comparison Tool'!$D$12="NR","",IF($C3620='Peer Comparison Tool'!$D$9,COUNT('CECL &lt;50B Database'!$AI$1:AI3619)+1,""))</f>
        <v/>
      </c>
    </row>
    <row r="3621" spans="29:35" x14ac:dyDescent="0.25">
      <c r="AC3621" s="16" t="str">
        <f t="shared" si="336"/>
        <v/>
      </c>
      <c r="AD3621" s="16" t="str">
        <f t="shared" si="337"/>
        <v/>
      </c>
      <c r="AE3621" s="16" t="str">
        <f t="shared" si="338"/>
        <v/>
      </c>
      <c r="AF3621" s="16" t="str">
        <f t="shared" si="339"/>
        <v/>
      </c>
      <c r="AG3621" s="16" t="str">
        <f t="shared" si="340"/>
        <v/>
      </c>
      <c r="AH3621" s="16">
        <f t="shared" si="341"/>
        <v>0</v>
      </c>
      <c r="AI3621" s="17" t="str">
        <f>IF('Peer Comparison Tool'!$D$12="NR","",IF($C3621='Peer Comparison Tool'!$D$9,COUNT('CECL &lt;50B Database'!$AI$1:AI3620)+1,""))</f>
        <v/>
      </c>
    </row>
    <row r="3622" spans="29:35" x14ac:dyDescent="0.25">
      <c r="AC3622" s="16" t="str">
        <f t="shared" si="336"/>
        <v/>
      </c>
      <c r="AD3622" s="16" t="str">
        <f t="shared" si="337"/>
        <v/>
      </c>
      <c r="AE3622" s="16" t="str">
        <f t="shared" si="338"/>
        <v/>
      </c>
      <c r="AF3622" s="16" t="str">
        <f t="shared" si="339"/>
        <v/>
      </c>
      <c r="AG3622" s="16" t="str">
        <f t="shared" si="340"/>
        <v/>
      </c>
      <c r="AH3622" s="16">
        <f t="shared" si="341"/>
        <v>0</v>
      </c>
      <c r="AI3622" s="17" t="str">
        <f>IF('Peer Comparison Tool'!$D$12="NR","",IF($C3622='Peer Comparison Tool'!$D$9,COUNT('CECL &lt;50B Database'!$AI$1:AI3621)+1,""))</f>
        <v/>
      </c>
    </row>
    <row r="3623" spans="29:35" x14ac:dyDescent="0.25">
      <c r="AC3623" s="16" t="str">
        <f t="shared" si="336"/>
        <v/>
      </c>
      <c r="AD3623" s="16" t="str">
        <f t="shared" si="337"/>
        <v/>
      </c>
      <c r="AE3623" s="16" t="str">
        <f t="shared" si="338"/>
        <v/>
      </c>
      <c r="AF3623" s="16" t="str">
        <f t="shared" si="339"/>
        <v/>
      </c>
      <c r="AG3623" s="16" t="str">
        <f t="shared" si="340"/>
        <v/>
      </c>
      <c r="AH3623" s="16">
        <f t="shared" si="341"/>
        <v>0</v>
      </c>
      <c r="AI3623" s="17" t="str">
        <f>IF('Peer Comparison Tool'!$D$12="NR","",IF($C3623='Peer Comparison Tool'!$D$9,COUNT('CECL &lt;50B Database'!$AI$1:AI3622)+1,""))</f>
        <v/>
      </c>
    </row>
    <row r="3624" spans="29:35" x14ac:dyDescent="0.25">
      <c r="AC3624" s="16" t="str">
        <f t="shared" si="336"/>
        <v/>
      </c>
      <c r="AD3624" s="16" t="str">
        <f t="shared" si="337"/>
        <v/>
      </c>
      <c r="AE3624" s="16" t="str">
        <f t="shared" si="338"/>
        <v/>
      </c>
      <c r="AF3624" s="16" t="str">
        <f t="shared" si="339"/>
        <v/>
      </c>
      <c r="AG3624" s="16" t="str">
        <f t="shared" si="340"/>
        <v/>
      </c>
      <c r="AH3624" s="16">
        <f t="shared" si="341"/>
        <v>0</v>
      </c>
      <c r="AI3624" s="17" t="str">
        <f>IF('Peer Comparison Tool'!$D$12="NR","",IF($C3624='Peer Comparison Tool'!$D$9,COUNT('CECL &lt;50B Database'!$AI$1:AI3623)+1,""))</f>
        <v/>
      </c>
    </row>
    <row r="3625" spans="29:35" x14ac:dyDescent="0.25">
      <c r="AC3625" s="16" t="str">
        <f t="shared" si="336"/>
        <v/>
      </c>
      <c r="AD3625" s="16" t="str">
        <f t="shared" si="337"/>
        <v/>
      </c>
      <c r="AE3625" s="16" t="str">
        <f t="shared" si="338"/>
        <v/>
      </c>
      <c r="AF3625" s="16" t="str">
        <f t="shared" si="339"/>
        <v/>
      </c>
      <c r="AG3625" s="16" t="str">
        <f t="shared" si="340"/>
        <v/>
      </c>
      <c r="AH3625" s="16">
        <f t="shared" si="341"/>
        <v>0</v>
      </c>
      <c r="AI3625" s="17" t="str">
        <f>IF('Peer Comparison Tool'!$D$12="NR","",IF($C3625='Peer Comparison Tool'!$D$9,COUNT('CECL &lt;50B Database'!$AI$1:AI3624)+1,""))</f>
        <v/>
      </c>
    </row>
    <row r="3626" spans="29:35" x14ac:dyDescent="0.25">
      <c r="AC3626" s="16" t="str">
        <f t="shared" si="336"/>
        <v/>
      </c>
      <c r="AD3626" s="16" t="str">
        <f t="shared" si="337"/>
        <v/>
      </c>
      <c r="AE3626" s="16" t="str">
        <f t="shared" si="338"/>
        <v/>
      </c>
      <c r="AF3626" s="16" t="str">
        <f t="shared" si="339"/>
        <v/>
      </c>
      <c r="AG3626" s="16" t="str">
        <f t="shared" si="340"/>
        <v/>
      </c>
      <c r="AH3626" s="16">
        <f t="shared" si="341"/>
        <v>0</v>
      </c>
      <c r="AI3626" s="17" t="str">
        <f>IF('Peer Comparison Tool'!$D$12="NR","",IF($C3626='Peer Comparison Tool'!$D$9,COUNT('CECL &lt;50B Database'!$AI$1:AI3625)+1,""))</f>
        <v/>
      </c>
    </row>
    <row r="3627" spans="29:35" x14ac:dyDescent="0.25">
      <c r="AC3627" s="16" t="str">
        <f t="shared" si="336"/>
        <v/>
      </c>
      <c r="AD3627" s="16" t="str">
        <f t="shared" si="337"/>
        <v/>
      </c>
      <c r="AE3627" s="16" t="str">
        <f t="shared" si="338"/>
        <v/>
      </c>
      <c r="AF3627" s="16" t="str">
        <f t="shared" si="339"/>
        <v/>
      </c>
      <c r="AG3627" s="16" t="str">
        <f t="shared" si="340"/>
        <v/>
      </c>
      <c r="AH3627" s="16">
        <f t="shared" si="341"/>
        <v>0</v>
      </c>
      <c r="AI3627" s="17" t="str">
        <f>IF('Peer Comparison Tool'!$D$12="NR","",IF($C3627='Peer Comparison Tool'!$D$9,COUNT('CECL &lt;50B Database'!$AI$1:AI3626)+1,""))</f>
        <v/>
      </c>
    </row>
    <row r="3628" spans="29:35" x14ac:dyDescent="0.25">
      <c r="AC3628" s="16" t="str">
        <f t="shared" si="336"/>
        <v/>
      </c>
      <c r="AD3628" s="16" t="str">
        <f t="shared" si="337"/>
        <v/>
      </c>
      <c r="AE3628" s="16" t="str">
        <f t="shared" si="338"/>
        <v/>
      </c>
      <c r="AF3628" s="16" t="str">
        <f t="shared" si="339"/>
        <v/>
      </c>
      <c r="AG3628" s="16" t="str">
        <f t="shared" si="340"/>
        <v/>
      </c>
      <c r="AH3628" s="16">
        <f t="shared" si="341"/>
        <v>0</v>
      </c>
      <c r="AI3628" s="17" t="str">
        <f>IF('Peer Comparison Tool'!$D$12="NR","",IF($C3628='Peer Comparison Tool'!$D$9,COUNT('CECL &lt;50B Database'!$AI$1:AI3627)+1,""))</f>
        <v/>
      </c>
    </row>
    <row r="3629" spans="29:35" x14ac:dyDescent="0.25">
      <c r="AC3629" s="16" t="str">
        <f t="shared" si="336"/>
        <v/>
      </c>
      <c r="AD3629" s="16" t="str">
        <f t="shared" si="337"/>
        <v/>
      </c>
      <c r="AE3629" s="16" t="str">
        <f t="shared" si="338"/>
        <v/>
      </c>
      <c r="AF3629" s="16" t="str">
        <f t="shared" si="339"/>
        <v/>
      </c>
      <c r="AG3629" s="16" t="str">
        <f t="shared" si="340"/>
        <v/>
      </c>
      <c r="AH3629" s="16">
        <f t="shared" si="341"/>
        <v>0</v>
      </c>
      <c r="AI3629" s="17" t="str">
        <f>IF('Peer Comparison Tool'!$D$12="NR","",IF($C3629='Peer Comparison Tool'!$D$9,COUNT('CECL &lt;50B Database'!$AI$1:AI3628)+1,""))</f>
        <v/>
      </c>
    </row>
    <row r="3630" spans="29:35" x14ac:dyDescent="0.25">
      <c r="AC3630" s="16" t="str">
        <f t="shared" si="336"/>
        <v/>
      </c>
      <c r="AD3630" s="16" t="str">
        <f t="shared" si="337"/>
        <v/>
      </c>
      <c r="AE3630" s="16" t="str">
        <f t="shared" si="338"/>
        <v/>
      </c>
      <c r="AF3630" s="16" t="str">
        <f t="shared" si="339"/>
        <v/>
      </c>
      <c r="AG3630" s="16" t="str">
        <f t="shared" si="340"/>
        <v/>
      </c>
      <c r="AH3630" s="16">
        <f t="shared" si="341"/>
        <v>0</v>
      </c>
      <c r="AI3630" s="17" t="str">
        <f>IF('Peer Comparison Tool'!$D$12="NR","",IF($C3630='Peer Comparison Tool'!$D$9,COUNT('CECL &lt;50B Database'!$AI$1:AI3629)+1,""))</f>
        <v/>
      </c>
    </row>
    <row r="3631" spans="29:35" x14ac:dyDescent="0.25">
      <c r="AC3631" s="16" t="str">
        <f t="shared" si="336"/>
        <v/>
      </c>
      <c r="AD3631" s="16" t="str">
        <f t="shared" si="337"/>
        <v/>
      </c>
      <c r="AE3631" s="16" t="str">
        <f t="shared" si="338"/>
        <v/>
      </c>
      <c r="AF3631" s="16" t="str">
        <f t="shared" si="339"/>
        <v/>
      </c>
      <c r="AG3631" s="16" t="str">
        <f t="shared" si="340"/>
        <v/>
      </c>
      <c r="AH3631" s="16">
        <f t="shared" si="341"/>
        <v>0</v>
      </c>
      <c r="AI3631" s="17" t="str">
        <f>IF('Peer Comparison Tool'!$D$12="NR","",IF($C3631='Peer Comparison Tool'!$D$9,COUNT('CECL &lt;50B Database'!$AI$1:AI3630)+1,""))</f>
        <v/>
      </c>
    </row>
    <row r="3632" spans="29:35" x14ac:dyDescent="0.25">
      <c r="AC3632" s="16" t="str">
        <f t="shared" si="336"/>
        <v/>
      </c>
      <c r="AD3632" s="16" t="str">
        <f t="shared" si="337"/>
        <v/>
      </c>
      <c r="AE3632" s="16" t="str">
        <f t="shared" si="338"/>
        <v/>
      </c>
      <c r="AF3632" s="16" t="str">
        <f t="shared" si="339"/>
        <v/>
      </c>
      <c r="AG3632" s="16" t="str">
        <f t="shared" si="340"/>
        <v/>
      </c>
      <c r="AH3632" s="16">
        <f t="shared" si="341"/>
        <v>0</v>
      </c>
      <c r="AI3632" s="17" t="str">
        <f>IF('Peer Comparison Tool'!$D$12="NR","",IF($C3632='Peer Comparison Tool'!$D$9,COUNT('CECL &lt;50B Database'!$AI$1:AI3631)+1,""))</f>
        <v/>
      </c>
    </row>
    <row r="3633" spans="29:35" x14ac:dyDescent="0.25">
      <c r="AC3633" s="16" t="str">
        <f t="shared" si="336"/>
        <v/>
      </c>
      <c r="AD3633" s="16" t="str">
        <f t="shared" si="337"/>
        <v/>
      </c>
      <c r="AE3633" s="16" t="str">
        <f t="shared" si="338"/>
        <v/>
      </c>
      <c r="AF3633" s="16" t="str">
        <f t="shared" si="339"/>
        <v/>
      </c>
      <c r="AG3633" s="16" t="str">
        <f t="shared" si="340"/>
        <v/>
      </c>
      <c r="AH3633" s="16">
        <f t="shared" si="341"/>
        <v>0</v>
      </c>
      <c r="AI3633" s="17" t="str">
        <f>IF('Peer Comparison Tool'!$D$12="NR","",IF($C3633='Peer Comparison Tool'!$D$9,COUNT('CECL &lt;50B Database'!$AI$1:AI3632)+1,""))</f>
        <v/>
      </c>
    </row>
    <row r="3634" spans="29:35" x14ac:dyDescent="0.25">
      <c r="AC3634" s="16" t="str">
        <f t="shared" si="336"/>
        <v/>
      </c>
      <c r="AD3634" s="16" t="str">
        <f t="shared" si="337"/>
        <v/>
      </c>
      <c r="AE3634" s="16" t="str">
        <f t="shared" si="338"/>
        <v/>
      </c>
      <c r="AF3634" s="16" t="str">
        <f t="shared" si="339"/>
        <v/>
      </c>
      <c r="AG3634" s="16" t="str">
        <f t="shared" si="340"/>
        <v/>
      </c>
      <c r="AH3634" s="16">
        <f t="shared" si="341"/>
        <v>0</v>
      </c>
      <c r="AI3634" s="17" t="str">
        <f>IF('Peer Comparison Tool'!$D$12="NR","",IF($C3634='Peer Comparison Tool'!$D$9,COUNT('CECL &lt;50B Database'!$AI$1:AI3633)+1,""))</f>
        <v/>
      </c>
    </row>
    <row r="3635" spans="29:35" x14ac:dyDescent="0.25">
      <c r="AC3635" s="16" t="str">
        <f t="shared" si="336"/>
        <v/>
      </c>
      <c r="AD3635" s="16" t="str">
        <f t="shared" si="337"/>
        <v/>
      </c>
      <c r="AE3635" s="16" t="str">
        <f t="shared" si="338"/>
        <v/>
      </c>
      <c r="AF3635" s="16" t="str">
        <f t="shared" si="339"/>
        <v/>
      </c>
      <c r="AG3635" s="16" t="str">
        <f t="shared" si="340"/>
        <v/>
      </c>
      <c r="AH3635" s="16">
        <f t="shared" si="341"/>
        <v>0</v>
      </c>
      <c r="AI3635" s="17" t="str">
        <f>IF('Peer Comparison Tool'!$D$12="NR","",IF($C3635='Peer Comparison Tool'!$D$9,COUNT('CECL &lt;50B Database'!$AI$1:AI3634)+1,""))</f>
        <v/>
      </c>
    </row>
    <row r="3636" spans="29:35" x14ac:dyDescent="0.25">
      <c r="AC3636" s="16" t="str">
        <f t="shared" si="336"/>
        <v/>
      </c>
      <c r="AD3636" s="16" t="str">
        <f t="shared" si="337"/>
        <v/>
      </c>
      <c r="AE3636" s="16" t="str">
        <f t="shared" si="338"/>
        <v/>
      </c>
      <c r="AF3636" s="16" t="str">
        <f t="shared" si="339"/>
        <v/>
      </c>
      <c r="AG3636" s="16" t="str">
        <f t="shared" si="340"/>
        <v/>
      </c>
      <c r="AH3636" s="16">
        <f t="shared" si="341"/>
        <v>0</v>
      </c>
      <c r="AI3636" s="17" t="str">
        <f>IF('Peer Comparison Tool'!$D$12="NR","",IF($C3636='Peer Comparison Tool'!$D$9,COUNT('CECL &lt;50B Database'!$AI$1:AI3635)+1,""))</f>
        <v/>
      </c>
    </row>
    <row r="3637" spans="29:35" x14ac:dyDescent="0.25">
      <c r="AC3637" s="16" t="str">
        <f t="shared" si="336"/>
        <v/>
      </c>
      <c r="AD3637" s="16" t="str">
        <f t="shared" si="337"/>
        <v/>
      </c>
      <c r="AE3637" s="16" t="str">
        <f t="shared" si="338"/>
        <v/>
      </c>
      <c r="AF3637" s="16" t="str">
        <f t="shared" si="339"/>
        <v/>
      </c>
      <c r="AG3637" s="16" t="str">
        <f t="shared" si="340"/>
        <v/>
      </c>
      <c r="AH3637" s="16">
        <f t="shared" si="341"/>
        <v>0</v>
      </c>
      <c r="AI3637" s="17" t="str">
        <f>IF('Peer Comparison Tool'!$D$12="NR","",IF($C3637='Peer Comparison Tool'!$D$9,COUNT('CECL &lt;50B Database'!$AI$1:AI3636)+1,""))</f>
        <v/>
      </c>
    </row>
    <row r="3638" spans="29:35" x14ac:dyDescent="0.25">
      <c r="AC3638" s="16" t="str">
        <f t="shared" si="336"/>
        <v/>
      </c>
      <c r="AD3638" s="16" t="str">
        <f t="shared" si="337"/>
        <v/>
      </c>
      <c r="AE3638" s="16" t="str">
        <f t="shared" si="338"/>
        <v/>
      </c>
      <c r="AF3638" s="16" t="str">
        <f t="shared" si="339"/>
        <v/>
      </c>
      <c r="AG3638" s="16" t="str">
        <f t="shared" si="340"/>
        <v/>
      </c>
      <c r="AH3638" s="16">
        <f t="shared" si="341"/>
        <v>0</v>
      </c>
      <c r="AI3638" s="17" t="str">
        <f>IF('Peer Comparison Tool'!$D$12="NR","",IF($C3638='Peer Comparison Tool'!$D$9,COUNT('CECL &lt;50B Database'!$AI$1:AI3637)+1,""))</f>
        <v/>
      </c>
    </row>
    <row r="3639" spans="29:35" x14ac:dyDescent="0.25">
      <c r="AC3639" s="16" t="str">
        <f t="shared" si="336"/>
        <v/>
      </c>
      <c r="AD3639" s="16" t="str">
        <f t="shared" si="337"/>
        <v/>
      </c>
      <c r="AE3639" s="16" t="str">
        <f t="shared" si="338"/>
        <v/>
      </c>
      <c r="AF3639" s="16" t="str">
        <f t="shared" si="339"/>
        <v/>
      </c>
      <c r="AG3639" s="16" t="str">
        <f t="shared" si="340"/>
        <v/>
      </c>
      <c r="AH3639" s="16">
        <f t="shared" si="341"/>
        <v>0</v>
      </c>
      <c r="AI3639" s="17" t="str">
        <f>IF('Peer Comparison Tool'!$D$12="NR","",IF($C3639='Peer Comparison Tool'!$D$9,COUNT('CECL &lt;50B Database'!$AI$1:AI3638)+1,""))</f>
        <v/>
      </c>
    </row>
    <row r="3640" spans="29:35" x14ac:dyDescent="0.25">
      <c r="AC3640" s="16" t="str">
        <f t="shared" si="336"/>
        <v/>
      </c>
      <c r="AD3640" s="16" t="str">
        <f t="shared" si="337"/>
        <v/>
      </c>
      <c r="AE3640" s="16" t="str">
        <f t="shared" si="338"/>
        <v/>
      </c>
      <c r="AF3640" s="16" t="str">
        <f t="shared" si="339"/>
        <v/>
      </c>
      <c r="AG3640" s="16" t="str">
        <f t="shared" si="340"/>
        <v/>
      </c>
      <c r="AH3640" s="16">
        <f t="shared" si="341"/>
        <v>0</v>
      </c>
      <c r="AI3640" s="17" t="str">
        <f>IF('Peer Comparison Tool'!$D$12="NR","",IF($C3640='Peer Comparison Tool'!$D$9,COUNT('CECL &lt;50B Database'!$AI$1:AI3639)+1,""))</f>
        <v/>
      </c>
    </row>
    <row r="3641" spans="29:35" x14ac:dyDescent="0.25">
      <c r="AC3641" s="16" t="str">
        <f t="shared" si="336"/>
        <v/>
      </c>
      <c r="AD3641" s="16" t="str">
        <f t="shared" si="337"/>
        <v/>
      </c>
      <c r="AE3641" s="16" t="str">
        <f t="shared" si="338"/>
        <v/>
      </c>
      <c r="AF3641" s="16" t="str">
        <f t="shared" si="339"/>
        <v/>
      </c>
      <c r="AG3641" s="16" t="str">
        <f t="shared" si="340"/>
        <v/>
      </c>
      <c r="AH3641" s="16">
        <f t="shared" si="341"/>
        <v>0</v>
      </c>
      <c r="AI3641" s="17" t="str">
        <f>IF('Peer Comparison Tool'!$D$12="NR","",IF($C3641='Peer Comparison Tool'!$D$9,COUNT('CECL &lt;50B Database'!$AI$1:AI3640)+1,""))</f>
        <v/>
      </c>
    </row>
    <row r="3642" spans="29:35" x14ac:dyDescent="0.25">
      <c r="AC3642" s="16" t="str">
        <f t="shared" si="336"/>
        <v/>
      </c>
      <c r="AD3642" s="16" t="str">
        <f t="shared" si="337"/>
        <v/>
      </c>
      <c r="AE3642" s="16" t="str">
        <f t="shared" si="338"/>
        <v/>
      </c>
      <c r="AF3642" s="16" t="str">
        <f t="shared" si="339"/>
        <v/>
      </c>
      <c r="AG3642" s="16" t="str">
        <f t="shared" si="340"/>
        <v/>
      </c>
      <c r="AH3642" s="16">
        <f t="shared" si="341"/>
        <v>0</v>
      </c>
      <c r="AI3642" s="17" t="str">
        <f>IF('Peer Comparison Tool'!$D$12="NR","",IF($C3642='Peer Comparison Tool'!$D$9,COUNT('CECL &lt;50B Database'!$AI$1:AI3641)+1,""))</f>
        <v/>
      </c>
    </row>
    <row r="3643" spans="29:35" x14ac:dyDescent="0.25">
      <c r="AC3643" s="16" t="str">
        <f t="shared" si="336"/>
        <v/>
      </c>
      <c r="AD3643" s="16" t="str">
        <f t="shared" si="337"/>
        <v/>
      </c>
      <c r="AE3643" s="16" t="str">
        <f t="shared" si="338"/>
        <v/>
      </c>
      <c r="AF3643" s="16" t="str">
        <f t="shared" si="339"/>
        <v/>
      </c>
      <c r="AG3643" s="16" t="str">
        <f t="shared" si="340"/>
        <v/>
      </c>
      <c r="AH3643" s="16">
        <f t="shared" si="341"/>
        <v>0</v>
      </c>
      <c r="AI3643" s="17" t="str">
        <f>IF('Peer Comparison Tool'!$D$12="NR","",IF($C3643='Peer Comparison Tool'!$D$9,COUNT('CECL &lt;50B Database'!$AI$1:AI3642)+1,""))</f>
        <v/>
      </c>
    </row>
    <row r="3644" spans="29:35" x14ac:dyDescent="0.25">
      <c r="AC3644" s="16" t="str">
        <f t="shared" si="336"/>
        <v/>
      </c>
      <c r="AD3644" s="16" t="str">
        <f t="shared" si="337"/>
        <v/>
      </c>
      <c r="AE3644" s="16" t="str">
        <f t="shared" si="338"/>
        <v/>
      </c>
      <c r="AF3644" s="16" t="str">
        <f t="shared" si="339"/>
        <v/>
      </c>
      <c r="AG3644" s="16" t="str">
        <f t="shared" si="340"/>
        <v/>
      </c>
      <c r="AH3644" s="16">
        <f t="shared" si="341"/>
        <v>0</v>
      </c>
      <c r="AI3644" s="17" t="str">
        <f>IF('Peer Comparison Tool'!$D$12="NR","",IF($C3644='Peer Comparison Tool'!$D$9,COUNT('CECL &lt;50B Database'!$AI$1:AI3643)+1,""))</f>
        <v/>
      </c>
    </row>
    <row r="3645" spans="29:35" x14ac:dyDescent="0.25">
      <c r="AC3645" s="16" t="str">
        <f t="shared" si="336"/>
        <v/>
      </c>
      <c r="AD3645" s="16" t="str">
        <f t="shared" si="337"/>
        <v/>
      </c>
      <c r="AE3645" s="16" t="str">
        <f t="shared" si="338"/>
        <v/>
      </c>
      <c r="AF3645" s="16" t="str">
        <f t="shared" si="339"/>
        <v/>
      </c>
      <c r="AG3645" s="16" t="str">
        <f t="shared" si="340"/>
        <v/>
      </c>
      <c r="AH3645" s="16">
        <f t="shared" si="341"/>
        <v>0</v>
      </c>
      <c r="AI3645" s="17" t="str">
        <f>IF('Peer Comparison Tool'!$D$12="NR","",IF($C3645='Peer Comparison Tool'!$D$9,COUNT('CECL &lt;50B Database'!$AI$1:AI3644)+1,""))</f>
        <v/>
      </c>
    </row>
    <row r="3646" spans="29:35" x14ac:dyDescent="0.25">
      <c r="AC3646" s="16" t="str">
        <f t="shared" si="336"/>
        <v/>
      </c>
      <c r="AD3646" s="16" t="str">
        <f t="shared" si="337"/>
        <v/>
      </c>
      <c r="AE3646" s="16" t="str">
        <f t="shared" si="338"/>
        <v/>
      </c>
      <c r="AF3646" s="16" t="str">
        <f t="shared" si="339"/>
        <v/>
      </c>
      <c r="AG3646" s="16" t="str">
        <f t="shared" si="340"/>
        <v/>
      </c>
      <c r="AH3646" s="16">
        <f t="shared" si="341"/>
        <v>0</v>
      </c>
      <c r="AI3646" s="17" t="str">
        <f>IF('Peer Comparison Tool'!$D$12="NR","",IF($C3646='Peer Comparison Tool'!$D$9,COUNT('CECL &lt;50B Database'!$AI$1:AI3645)+1,""))</f>
        <v/>
      </c>
    </row>
    <row r="3647" spans="29:35" x14ac:dyDescent="0.25">
      <c r="AC3647" s="16" t="str">
        <f t="shared" si="336"/>
        <v/>
      </c>
      <c r="AD3647" s="16" t="str">
        <f t="shared" si="337"/>
        <v/>
      </c>
      <c r="AE3647" s="16" t="str">
        <f t="shared" si="338"/>
        <v/>
      </c>
      <c r="AF3647" s="16" t="str">
        <f t="shared" si="339"/>
        <v/>
      </c>
      <c r="AG3647" s="16" t="str">
        <f t="shared" si="340"/>
        <v/>
      </c>
      <c r="AH3647" s="16">
        <f t="shared" si="341"/>
        <v>0</v>
      </c>
      <c r="AI3647" s="17" t="str">
        <f>IF('Peer Comparison Tool'!$D$12="NR","",IF($C3647='Peer Comparison Tool'!$D$9,COUNT('CECL &lt;50B Database'!$AI$1:AI3646)+1,""))</f>
        <v/>
      </c>
    </row>
    <row r="3648" spans="29:35" x14ac:dyDescent="0.25">
      <c r="AC3648" s="16" t="str">
        <f t="shared" si="336"/>
        <v/>
      </c>
      <c r="AD3648" s="16" t="str">
        <f t="shared" si="337"/>
        <v/>
      </c>
      <c r="AE3648" s="16" t="str">
        <f t="shared" si="338"/>
        <v/>
      </c>
      <c r="AF3648" s="16" t="str">
        <f t="shared" si="339"/>
        <v/>
      </c>
      <c r="AG3648" s="16" t="str">
        <f t="shared" si="340"/>
        <v/>
      </c>
      <c r="AH3648" s="16">
        <f t="shared" si="341"/>
        <v>0</v>
      </c>
      <c r="AI3648" s="17" t="str">
        <f>IF('Peer Comparison Tool'!$D$12="NR","",IF($C3648='Peer Comparison Tool'!$D$9,COUNT('CECL &lt;50B Database'!$AI$1:AI3647)+1,""))</f>
        <v/>
      </c>
    </row>
    <row r="3649" spans="29:35" x14ac:dyDescent="0.25">
      <c r="AC3649" s="16" t="str">
        <f t="shared" si="336"/>
        <v/>
      </c>
      <c r="AD3649" s="16" t="str">
        <f t="shared" si="337"/>
        <v/>
      </c>
      <c r="AE3649" s="16" t="str">
        <f t="shared" si="338"/>
        <v/>
      </c>
      <c r="AF3649" s="16" t="str">
        <f t="shared" si="339"/>
        <v/>
      </c>
      <c r="AG3649" s="16" t="str">
        <f t="shared" si="340"/>
        <v/>
      </c>
      <c r="AH3649" s="16">
        <f t="shared" si="341"/>
        <v>0</v>
      </c>
      <c r="AI3649" s="17" t="str">
        <f>IF('Peer Comparison Tool'!$D$12="NR","",IF($C3649='Peer Comparison Tool'!$D$9,COUNT('CECL &lt;50B Database'!$AI$1:AI3648)+1,""))</f>
        <v/>
      </c>
    </row>
    <row r="3650" spans="29:35" x14ac:dyDescent="0.25">
      <c r="AC3650" s="16" t="str">
        <f t="shared" si="336"/>
        <v/>
      </c>
      <c r="AD3650" s="16" t="str">
        <f t="shared" si="337"/>
        <v/>
      </c>
      <c r="AE3650" s="16" t="str">
        <f t="shared" si="338"/>
        <v/>
      </c>
      <c r="AF3650" s="16" t="str">
        <f t="shared" si="339"/>
        <v/>
      </c>
      <c r="AG3650" s="16" t="str">
        <f t="shared" si="340"/>
        <v/>
      </c>
      <c r="AH3650" s="16">
        <f t="shared" si="341"/>
        <v>0</v>
      </c>
      <c r="AI3650" s="17" t="str">
        <f>IF('Peer Comparison Tool'!$D$12="NR","",IF($C3650='Peer Comparison Tool'!$D$9,COUNT('CECL &lt;50B Database'!$AI$1:AI3649)+1,""))</f>
        <v/>
      </c>
    </row>
    <row r="3651" spans="29:35" x14ac:dyDescent="0.25">
      <c r="AC3651" s="16" t="str">
        <f t="shared" ref="AC3651:AC3714" si="342">IF(AND($G3651&gt;=10000000,$G3651&lt;50000000),$K3651,"")</f>
        <v/>
      </c>
      <c r="AD3651" s="16" t="str">
        <f t="shared" ref="AD3651:AD3714" si="343">IF(AND($G3651&gt;=5000000,$G3651&lt;9999999),$K3651,"")</f>
        <v/>
      </c>
      <c r="AE3651" s="16" t="str">
        <f t="shared" ref="AE3651:AE3714" si="344">IF(AND($G3651&gt;=1000000,$G3651&lt;4999999),$K3651,"")</f>
        <v/>
      </c>
      <c r="AF3651" s="16" t="str">
        <f t="shared" ref="AF3651:AF3714" si="345">IF(AND($G3651&gt;=500000,$G3651&lt;999999),$K3651,"")</f>
        <v/>
      </c>
      <c r="AG3651" s="16" t="str">
        <f t="shared" ref="AG3651:AG3714" si="346">IF(AND($G3651&gt;=100000,$G3651&lt;499999),$K3651,"")</f>
        <v/>
      </c>
      <c r="AH3651" s="16">
        <f t="shared" ref="AH3651:AH3714" si="347">IF(AND($G3651&gt;=0,$G3651&lt;99999),$K3651,"")</f>
        <v>0</v>
      </c>
      <c r="AI3651" s="17" t="str">
        <f>IF('Peer Comparison Tool'!$D$12="NR","",IF($C3651='Peer Comparison Tool'!$D$9,COUNT('CECL &lt;50B Database'!$AI$1:AI3650)+1,""))</f>
        <v/>
      </c>
    </row>
    <row r="3652" spans="29:35" x14ac:dyDescent="0.25">
      <c r="AC3652" s="16" t="str">
        <f t="shared" si="342"/>
        <v/>
      </c>
      <c r="AD3652" s="16" t="str">
        <f t="shared" si="343"/>
        <v/>
      </c>
      <c r="AE3652" s="16" t="str">
        <f t="shared" si="344"/>
        <v/>
      </c>
      <c r="AF3652" s="16" t="str">
        <f t="shared" si="345"/>
        <v/>
      </c>
      <c r="AG3652" s="16" t="str">
        <f t="shared" si="346"/>
        <v/>
      </c>
      <c r="AH3652" s="16">
        <f t="shared" si="347"/>
        <v>0</v>
      </c>
      <c r="AI3652" s="17" t="str">
        <f>IF('Peer Comparison Tool'!$D$12="NR","",IF($C3652='Peer Comparison Tool'!$D$9,COUNT('CECL &lt;50B Database'!$AI$1:AI3651)+1,""))</f>
        <v/>
      </c>
    </row>
    <row r="3653" spans="29:35" x14ac:dyDescent="0.25">
      <c r="AC3653" s="16" t="str">
        <f t="shared" si="342"/>
        <v/>
      </c>
      <c r="AD3653" s="16" t="str">
        <f t="shared" si="343"/>
        <v/>
      </c>
      <c r="AE3653" s="16" t="str">
        <f t="shared" si="344"/>
        <v/>
      </c>
      <c r="AF3653" s="16" t="str">
        <f t="shared" si="345"/>
        <v/>
      </c>
      <c r="AG3653" s="16" t="str">
        <f t="shared" si="346"/>
        <v/>
      </c>
      <c r="AH3653" s="16">
        <f t="shared" si="347"/>
        <v>0</v>
      </c>
      <c r="AI3653" s="17" t="str">
        <f>IF('Peer Comparison Tool'!$D$12="NR","",IF($C3653='Peer Comparison Tool'!$D$9,COUNT('CECL &lt;50B Database'!$AI$1:AI3652)+1,""))</f>
        <v/>
      </c>
    </row>
    <row r="3654" spans="29:35" x14ac:dyDescent="0.25">
      <c r="AC3654" s="16" t="str">
        <f t="shared" si="342"/>
        <v/>
      </c>
      <c r="AD3654" s="16" t="str">
        <f t="shared" si="343"/>
        <v/>
      </c>
      <c r="AE3654" s="16" t="str">
        <f t="shared" si="344"/>
        <v/>
      </c>
      <c r="AF3654" s="16" t="str">
        <f t="shared" si="345"/>
        <v/>
      </c>
      <c r="AG3654" s="16" t="str">
        <f t="shared" si="346"/>
        <v/>
      </c>
      <c r="AH3654" s="16">
        <f t="shared" si="347"/>
        <v>0</v>
      </c>
      <c r="AI3654" s="17" t="str">
        <f>IF('Peer Comparison Tool'!$D$12="NR","",IF($C3654='Peer Comparison Tool'!$D$9,COUNT('CECL &lt;50B Database'!$AI$1:AI3653)+1,""))</f>
        <v/>
      </c>
    </row>
    <row r="3655" spans="29:35" x14ac:dyDescent="0.25">
      <c r="AC3655" s="16" t="str">
        <f t="shared" si="342"/>
        <v/>
      </c>
      <c r="AD3655" s="16" t="str">
        <f t="shared" si="343"/>
        <v/>
      </c>
      <c r="AE3655" s="16" t="str">
        <f t="shared" si="344"/>
        <v/>
      </c>
      <c r="AF3655" s="16" t="str">
        <f t="shared" si="345"/>
        <v/>
      </c>
      <c r="AG3655" s="16" t="str">
        <f t="shared" si="346"/>
        <v/>
      </c>
      <c r="AH3655" s="16">
        <f t="shared" si="347"/>
        <v>0</v>
      </c>
      <c r="AI3655" s="17" t="str">
        <f>IF('Peer Comparison Tool'!$D$12="NR","",IF($C3655='Peer Comparison Tool'!$D$9,COUNT('CECL &lt;50B Database'!$AI$1:AI3654)+1,""))</f>
        <v/>
      </c>
    </row>
    <row r="3656" spans="29:35" x14ac:dyDescent="0.25">
      <c r="AC3656" s="16" t="str">
        <f t="shared" si="342"/>
        <v/>
      </c>
      <c r="AD3656" s="16" t="str">
        <f t="shared" si="343"/>
        <v/>
      </c>
      <c r="AE3656" s="16" t="str">
        <f t="shared" si="344"/>
        <v/>
      </c>
      <c r="AF3656" s="16" t="str">
        <f t="shared" si="345"/>
        <v/>
      </c>
      <c r="AG3656" s="16" t="str">
        <f t="shared" si="346"/>
        <v/>
      </c>
      <c r="AH3656" s="16">
        <f t="shared" si="347"/>
        <v>0</v>
      </c>
      <c r="AI3656" s="17" t="str">
        <f>IF('Peer Comparison Tool'!$D$12="NR","",IF($C3656='Peer Comparison Tool'!$D$9,COUNT('CECL &lt;50B Database'!$AI$1:AI3655)+1,""))</f>
        <v/>
      </c>
    </row>
    <row r="3657" spans="29:35" x14ac:dyDescent="0.25">
      <c r="AC3657" s="16" t="str">
        <f t="shared" si="342"/>
        <v/>
      </c>
      <c r="AD3657" s="16" t="str">
        <f t="shared" si="343"/>
        <v/>
      </c>
      <c r="AE3657" s="16" t="str">
        <f t="shared" si="344"/>
        <v/>
      </c>
      <c r="AF3657" s="16" t="str">
        <f t="shared" si="345"/>
        <v/>
      </c>
      <c r="AG3657" s="16" t="str">
        <f t="shared" si="346"/>
        <v/>
      </c>
      <c r="AH3657" s="16">
        <f t="shared" si="347"/>
        <v>0</v>
      </c>
      <c r="AI3657" s="17" t="str">
        <f>IF('Peer Comparison Tool'!$D$12="NR","",IF($C3657='Peer Comparison Tool'!$D$9,COUNT('CECL &lt;50B Database'!$AI$1:AI3656)+1,""))</f>
        <v/>
      </c>
    </row>
    <row r="3658" spans="29:35" x14ac:dyDescent="0.25">
      <c r="AC3658" s="16" t="str">
        <f t="shared" si="342"/>
        <v/>
      </c>
      <c r="AD3658" s="16" t="str">
        <f t="shared" si="343"/>
        <v/>
      </c>
      <c r="AE3658" s="16" t="str">
        <f t="shared" si="344"/>
        <v/>
      </c>
      <c r="AF3658" s="16" t="str">
        <f t="shared" si="345"/>
        <v/>
      </c>
      <c r="AG3658" s="16" t="str">
        <f t="shared" si="346"/>
        <v/>
      </c>
      <c r="AH3658" s="16">
        <f t="shared" si="347"/>
        <v>0</v>
      </c>
      <c r="AI3658" s="17" t="str">
        <f>IF('Peer Comparison Tool'!$D$12="NR","",IF($C3658='Peer Comparison Tool'!$D$9,COUNT('CECL &lt;50B Database'!$AI$1:AI3657)+1,""))</f>
        <v/>
      </c>
    </row>
    <row r="3659" spans="29:35" x14ac:dyDescent="0.25">
      <c r="AC3659" s="16" t="str">
        <f t="shared" si="342"/>
        <v/>
      </c>
      <c r="AD3659" s="16" t="str">
        <f t="shared" si="343"/>
        <v/>
      </c>
      <c r="AE3659" s="16" t="str">
        <f t="shared" si="344"/>
        <v/>
      </c>
      <c r="AF3659" s="16" t="str">
        <f t="shared" si="345"/>
        <v/>
      </c>
      <c r="AG3659" s="16" t="str">
        <f t="shared" si="346"/>
        <v/>
      </c>
      <c r="AH3659" s="16">
        <f t="shared" si="347"/>
        <v>0</v>
      </c>
      <c r="AI3659" s="17" t="str">
        <f>IF('Peer Comparison Tool'!$D$12="NR","",IF($C3659='Peer Comparison Tool'!$D$9,COUNT('CECL &lt;50B Database'!$AI$1:AI3658)+1,""))</f>
        <v/>
      </c>
    </row>
    <row r="3660" spans="29:35" x14ac:dyDescent="0.25">
      <c r="AC3660" s="16" t="str">
        <f t="shared" si="342"/>
        <v/>
      </c>
      <c r="AD3660" s="16" t="str">
        <f t="shared" si="343"/>
        <v/>
      </c>
      <c r="AE3660" s="16" t="str">
        <f t="shared" si="344"/>
        <v/>
      </c>
      <c r="AF3660" s="16" t="str">
        <f t="shared" si="345"/>
        <v/>
      </c>
      <c r="AG3660" s="16" t="str">
        <f t="shared" si="346"/>
        <v/>
      </c>
      <c r="AH3660" s="16">
        <f t="shared" si="347"/>
        <v>0</v>
      </c>
      <c r="AI3660" s="17" t="str">
        <f>IF('Peer Comparison Tool'!$D$12="NR","",IF($C3660='Peer Comparison Tool'!$D$9,COUNT('CECL &lt;50B Database'!$AI$1:AI3659)+1,""))</f>
        <v/>
      </c>
    </row>
    <row r="3661" spans="29:35" x14ac:dyDescent="0.25">
      <c r="AC3661" s="16" t="str">
        <f t="shared" si="342"/>
        <v/>
      </c>
      <c r="AD3661" s="16" t="str">
        <f t="shared" si="343"/>
        <v/>
      </c>
      <c r="AE3661" s="16" t="str">
        <f t="shared" si="344"/>
        <v/>
      </c>
      <c r="AF3661" s="16" t="str">
        <f t="shared" si="345"/>
        <v/>
      </c>
      <c r="AG3661" s="16" t="str">
        <f t="shared" si="346"/>
        <v/>
      </c>
      <c r="AH3661" s="16">
        <f t="shared" si="347"/>
        <v>0</v>
      </c>
      <c r="AI3661" s="17" t="str">
        <f>IF('Peer Comparison Tool'!$D$12="NR","",IF($C3661='Peer Comparison Tool'!$D$9,COUNT('CECL &lt;50B Database'!$AI$1:AI3660)+1,""))</f>
        <v/>
      </c>
    </row>
    <row r="3662" spans="29:35" x14ac:dyDescent="0.25">
      <c r="AC3662" s="16" t="str">
        <f t="shared" si="342"/>
        <v/>
      </c>
      <c r="AD3662" s="16" t="str">
        <f t="shared" si="343"/>
        <v/>
      </c>
      <c r="AE3662" s="16" t="str">
        <f t="shared" si="344"/>
        <v/>
      </c>
      <c r="AF3662" s="16" t="str">
        <f t="shared" si="345"/>
        <v/>
      </c>
      <c r="AG3662" s="16" t="str">
        <f t="shared" si="346"/>
        <v/>
      </c>
      <c r="AH3662" s="16">
        <f t="shared" si="347"/>
        <v>0</v>
      </c>
      <c r="AI3662" s="17" t="str">
        <f>IF('Peer Comparison Tool'!$D$12="NR","",IF($C3662='Peer Comparison Tool'!$D$9,COUNT('CECL &lt;50B Database'!$AI$1:AI3661)+1,""))</f>
        <v/>
      </c>
    </row>
    <row r="3663" spans="29:35" x14ac:dyDescent="0.25">
      <c r="AC3663" s="16" t="str">
        <f t="shared" si="342"/>
        <v/>
      </c>
      <c r="AD3663" s="16" t="str">
        <f t="shared" si="343"/>
        <v/>
      </c>
      <c r="AE3663" s="16" t="str">
        <f t="shared" si="344"/>
        <v/>
      </c>
      <c r="AF3663" s="16" t="str">
        <f t="shared" si="345"/>
        <v/>
      </c>
      <c r="AG3663" s="16" t="str">
        <f t="shared" si="346"/>
        <v/>
      </c>
      <c r="AH3663" s="16">
        <f t="shared" si="347"/>
        <v>0</v>
      </c>
      <c r="AI3663" s="17" t="str">
        <f>IF('Peer Comparison Tool'!$D$12="NR","",IF($C3663='Peer Comparison Tool'!$D$9,COUNT('CECL &lt;50B Database'!$AI$1:AI3662)+1,""))</f>
        <v/>
      </c>
    </row>
    <row r="3664" spans="29:35" x14ac:dyDescent="0.25">
      <c r="AC3664" s="16" t="str">
        <f t="shared" si="342"/>
        <v/>
      </c>
      <c r="AD3664" s="16" t="str">
        <f t="shared" si="343"/>
        <v/>
      </c>
      <c r="AE3664" s="16" t="str">
        <f t="shared" si="344"/>
        <v/>
      </c>
      <c r="AF3664" s="16" t="str">
        <f t="shared" si="345"/>
        <v/>
      </c>
      <c r="AG3664" s="16" t="str">
        <f t="shared" si="346"/>
        <v/>
      </c>
      <c r="AH3664" s="16">
        <f t="shared" si="347"/>
        <v>0</v>
      </c>
      <c r="AI3664" s="17" t="str">
        <f>IF('Peer Comparison Tool'!$D$12="NR","",IF($C3664='Peer Comparison Tool'!$D$9,COUNT('CECL &lt;50B Database'!$AI$1:AI3663)+1,""))</f>
        <v/>
      </c>
    </row>
    <row r="3665" spans="29:35" x14ac:dyDescent="0.25">
      <c r="AC3665" s="16" t="str">
        <f t="shared" si="342"/>
        <v/>
      </c>
      <c r="AD3665" s="16" t="str">
        <f t="shared" si="343"/>
        <v/>
      </c>
      <c r="AE3665" s="16" t="str">
        <f t="shared" si="344"/>
        <v/>
      </c>
      <c r="AF3665" s="16" t="str">
        <f t="shared" si="345"/>
        <v/>
      </c>
      <c r="AG3665" s="16" t="str">
        <f t="shared" si="346"/>
        <v/>
      </c>
      <c r="AH3665" s="16">
        <f t="shared" si="347"/>
        <v>0</v>
      </c>
      <c r="AI3665" s="17" t="str">
        <f>IF('Peer Comparison Tool'!$D$12="NR","",IF($C3665='Peer Comparison Tool'!$D$9,COUNT('CECL &lt;50B Database'!$AI$1:AI3664)+1,""))</f>
        <v/>
      </c>
    </row>
    <row r="3666" spans="29:35" x14ac:dyDescent="0.25">
      <c r="AC3666" s="16" t="str">
        <f t="shared" si="342"/>
        <v/>
      </c>
      <c r="AD3666" s="16" t="str">
        <f t="shared" si="343"/>
        <v/>
      </c>
      <c r="AE3666" s="16" t="str">
        <f t="shared" si="344"/>
        <v/>
      </c>
      <c r="AF3666" s="16" t="str">
        <f t="shared" si="345"/>
        <v/>
      </c>
      <c r="AG3666" s="16" t="str">
        <f t="shared" si="346"/>
        <v/>
      </c>
      <c r="AH3666" s="16">
        <f t="shared" si="347"/>
        <v>0</v>
      </c>
      <c r="AI3666" s="17" t="str">
        <f>IF('Peer Comparison Tool'!$D$12="NR","",IF($C3666='Peer Comparison Tool'!$D$9,COUNT('CECL &lt;50B Database'!$AI$1:AI3665)+1,""))</f>
        <v/>
      </c>
    </row>
    <row r="3667" spans="29:35" x14ac:dyDescent="0.25">
      <c r="AC3667" s="16" t="str">
        <f t="shared" si="342"/>
        <v/>
      </c>
      <c r="AD3667" s="16" t="str">
        <f t="shared" si="343"/>
        <v/>
      </c>
      <c r="AE3667" s="16" t="str">
        <f t="shared" si="344"/>
        <v/>
      </c>
      <c r="AF3667" s="16" t="str">
        <f t="shared" si="345"/>
        <v/>
      </c>
      <c r="AG3667" s="16" t="str">
        <f t="shared" si="346"/>
        <v/>
      </c>
      <c r="AH3667" s="16">
        <f t="shared" si="347"/>
        <v>0</v>
      </c>
      <c r="AI3667" s="17" t="str">
        <f>IF('Peer Comparison Tool'!$D$12="NR","",IF($C3667='Peer Comparison Tool'!$D$9,COUNT('CECL &lt;50B Database'!$AI$1:AI3666)+1,""))</f>
        <v/>
      </c>
    </row>
    <row r="3668" spans="29:35" x14ac:dyDescent="0.25">
      <c r="AC3668" s="16" t="str">
        <f t="shared" si="342"/>
        <v/>
      </c>
      <c r="AD3668" s="16" t="str">
        <f t="shared" si="343"/>
        <v/>
      </c>
      <c r="AE3668" s="16" t="str">
        <f t="shared" si="344"/>
        <v/>
      </c>
      <c r="AF3668" s="16" t="str">
        <f t="shared" si="345"/>
        <v/>
      </c>
      <c r="AG3668" s="16" t="str">
        <f t="shared" si="346"/>
        <v/>
      </c>
      <c r="AH3668" s="16">
        <f t="shared" si="347"/>
        <v>0</v>
      </c>
      <c r="AI3668" s="17" t="str">
        <f>IF('Peer Comparison Tool'!$D$12="NR","",IF($C3668='Peer Comparison Tool'!$D$9,COUNT('CECL &lt;50B Database'!$AI$1:AI3667)+1,""))</f>
        <v/>
      </c>
    </row>
    <row r="3669" spans="29:35" x14ac:dyDescent="0.25">
      <c r="AC3669" s="16" t="str">
        <f t="shared" si="342"/>
        <v/>
      </c>
      <c r="AD3669" s="16" t="str">
        <f t="shared" si="343"/>
        <v/>
      </c>
      <c r="AE3669" s="16" t="str">
        <f t="shared" si="344"/>
        <v/>
      </c>
      <c r="AF3669" s="16" t="str">
        <f t="shared" si="345"/>
        <v/>
      </c>
      <c r="AG3669" s="16" t="str">
        <f t="shared" si="346"/>
        <v/>
      </c>
      <c r="AH3669" s="16">
        <f t="shared" si="347"/>
        <v>0</v>
      </c>
      <c r="AI3669" s="17" t="str">
        <f>IF('Peer Comparison Tool'!$D$12="NR","",IF($C3669='Peer Comparison Tool'!$D$9,COUNT('CECL &lt;50B Database'!$AI$1:AI3668)+1,""))</f>
        <v/>
      </c>
    </row>
    <row r="3670" spans="29:35" x14ac:dyDescent="0.25">
      <c r="AC3670" s="16" t="str">
        <f t="shared" si="342"/>
        <v/>
      </c>
      <c r="AD3670" s="16" t="str">
        <f t="shared" si="343"/>
        <v/>
      </c>
      <c r="AE3670" s="16" t="str">
        <f t="shared" si="344"/>
        <v/>
      </c>
      <c r="AF3670" s="16" t="str">
        <f t="shared" si="345"/>
        <v/>
      </c>
      <c r="AG3670" s="16" t="str">
        <f t="shared" si="346"/>
        <v/>
      </c>
      <c r="AH3670" s="16">
        <f t="shared" si="347"/>
        <v>0</v>
      </c>
      <c r="AI3670" s="17" t="str">
        <f>IF('Peer Comparison Tool'!$D$12="NR","",IF($C3670='Peer Comparison Tool'!$D$9,COUNT('CECL &lt;50B Database'!$AI$1:AI3669)+1,""))</f>
        <v/>
      </c>
    </row>
    <row r="3671" spans="29:35" x14ac:dyDescent="0.25">
      <c r="AC3671" s="16" t="str">
        <f t="shared" si="342"/>
        <v/>
      </c>
      <c r="AD3671" s="16" t="str">
        <f t="shared" si="343"/>
        <v/>
      </c>
      <c r="AE3671" s="16" t="str">
        <f t="shared" si="344"/>
        <v/>
      </c>
      <c r="AF3671" s="16" t="str">
        <f t="shared" si="345"/>
        <v/>
      </c>
      <c r="AG3671" s="16" t="str">
        <f t="shared" si="346"/>
        <v/>
      </c>
      <c r="AH3671" s="16">
        <f t="shared" si="347"/>
        <v>0</v>
      </c>
      <c r="AI3671" s="17" t="str">
        <f>IF('Peer Comparison Tool'!$D$12="NR","",IF($C3671='Peer Comparison Tool'!$D$9,COUNT('CECL &lt;50B Database'!$AI$1:AI3670)+1,""))</f>
        <v/>
      </c>
    </row>
    <row r="3672" spans="29:35" x14ac:dyDescent="0.25">
      <c r="AC3672" s="16" t="str">
        <f t="shared" si="342"/>
        <v/>
      </c>
      <c r="AD3672" s="16" t="str">
        <f t="shared" si="343"/>
        <v/>
      </c>
      <c r="AE3672" s="16" t="str">
        <f t="shared" si="344"/>
        <v/>
      </c>
      <c r="AF3672" s="16" t="str">
        <f t="shared" si="345"/>
        <v/>
      </c>
      <c r="AG3672" s="16" t="str">
        <f t="shared" si="346"/>
        <v/>
      </c>
      <c r="AH3672" s="16">
        <f t="shared" si="347"/>
        <v>0</v>
      </c>
      <c r="AI3672" s="17" t="str">
        <f>IF('Peer Comparison Tool'!$D$12="NR","",IF($C3672='Peer Comparison Tool'!$D$9,COUNT('CECL &lt;50B Database'!$AI$1:AI3671)+1,""))</f>
        <v/>
      </c>
    </row>
    <row r="3673" spans="29:35" x14ac:dyDescent="0.25">
      <c r="AC3673" s="16" t="str">
        <f t="shared" si="342"/>
        <v/>
      </c>
      <c r="AD3673" s="16" t="str">
        <f t="shared" si="343"/>
        <v/>
      </c>
      <c r="AE3673" s="16" t="str">
        <f t="shared" si="344"/>
        <v/>
      </c>
      <c r="AF3673" s="16" t="str">
        <f t="shared" si="345"/>
        <v/>
      </c>
      <c r="AG3673" s="16" t="str">
        <f t="shared" si="346"/>
        <v/>
      </c>
      <c r="AH3673" s="16">
        <f t="shared" si="347"/>
        <v>0</v>
      </c>
      <c r="AI3673" s="17" t="str">
        <f>IF('Peer Comparison Tool'!$D$12="NR","",IF($C3673='Peer Comparison Tool'!$D$9,COUNT('CECL &lt;50B Database'!$AI$1:AI3672)+1,""))</f>
        <v/>
      </c>
    </row>
    <row r="3674" spans="29:35" x14ac:dyDescent="0.25">
      <c r="AC3674" s="16" t="str">
        <f t="shared" si="342"/>
        <v/>
      </c>
      <c r="AD3674" s="16" t="str">
        <f t="shared" si="343"/>
        <v/>
      </c>
      <c r="AE3674" s="16" t="str">
        <f t="shared" si="344"/>
        <v/>
      </c>
      <c r="AF3674" s="16" t="str">
        <f t="shared" si="345"/>
        <v/>
      </c>
      <c r="AG3674" s="16" t="str">
        <f t="shared" si="346"/>
        <v/>
      </c>
      <c r="AH3674" s="16">
        <f t="shared" si="347"/>
        <v>0</v>
      </c>
      <c r="AI3674" s="17" t="str">
        <f>IF('Peer Comparison Tool'!$D$12="NR","",IF($C3674='Peer Comparison Tool'!$D$9,COUNT('CECL &lt;50B Database'!$AI$1:AI3673)+1,""))</f>
        <v/>
      </c>
    </row>
    <row r="3675" spans="29:35" x14ac:dyDescent="0.25">
      <c r="AC3675" s="16" t="str">
        <f t="shared" si="342"/>
        <v/>
      </c>
      <c r="AD3675" s="16" t="str">
        <f t="shared" si="343"/>
        <v/>
      </c>
      <c r="AE3675" s="16" t="str">
        <f t="shared" si="344"/>
        <v/>
      </c>
      <c r="AF3675" s="16" t="str">
        <f t="shared" si="345"/>
        <v/>
      </c>
      <c r="AG3675" s="16" t="str">
        <f t="shared" si="346"/>
        <v/>
      </c>
      <c r="AH3675" s="16">
        <f t="shared" si="347"/>
        <v>0</v>
      </c>
      <c r="AI3675" s="17" t="str">
        <f>IF('Peer Comparison Tool'!$D$12="NR","",IF($C3675='Peer Comparison Tool'!$D$9,COUNT('CECL &lt;50B Database'!$AI$1:AI3674)+1,""))</f>
        <v/>
      </c>
    </row>
    <row r="3676" spans="29:35" x14ac:dyDescent="0.25">
      <c r="AC3676" s="16" t="str">
        <f t="shared" si="342"/>
        <v/>
      </c>
      <c r="AD3676" s="16" t="str">
        <f t="shared" si="343"/>
        <v/>
      </c>
      <c r="AE3676" s="16" t="str">
        <f t="shared" si="344"/>
        <v/>
      </c>
      <c r="AF3676" s="16" t="str">
        <f t="shared" si="345"/>
        <v/>
      </c>
      <c r="AG3676" s="16" t="str">
        <f t="shared" si="346"/>
        <v/>
      </c>
      <c r="AH3676" s="16">
        <f t="shared" si="347"/>
        <v>0</v>
      </c>
      <c r="AI3676" s="17" t="str">
        <f>IF('Peer Comparison Tool'!$D$12="NR","",IF($C3676='Peer Comparison Tool'!$D$9,COUNT('CECL &lt;50B Database'!$AI$1:AI3675)+1,""))</f>
        <v/>
      </c>
    </row>
    <row r="3677" spans="29:35" x14ac:dyDescent="0.25">
      <c r="AC3677" s="16" t="str">
        <f t="shared" si="342"/>
        <v/>
      </c>
      <c r="AD3677" s="16" t="str">
        <f t="shared" si="343"/>
        <v/>
      </c>
      <c r="AE3677" s="16" t="str">
        <f t="shared" si="344"/>
        <v/>
      </c>
      <c r="AF3677" s="16" t="str">
        <f t="shared" si="345"/>
        <v/>
      </c>
      <c r="AG3677" s="16" t="str">
        <f t="shared" si="346"/>
        <v/>
      </c>
      <c r="AH3677" s="16">
        <f t="shared" si="347"/>
        <v>0</v>
      </c>
      <c r="AI3677" s="17" t="str">
        <f>IF('Peer Comparison Tool'!$D$12="NR","",IF($C3677='Peer Comparison Tool'!$D$9,COUNT('CECL &lt;50B Database'!$AI$1:AI3676)+1,""))</f>
        <v/>
      </c>
    </row>
    <row r="3678" spans="29:35" x14ac:dyDescent="0.25">
      <c r="AC3678" s="16" t="str">
        <f t="shared" si="342"/>
        <v/>
      </c>
      <c r="AD3678" s="16" t="str">
        <f t="shared" si="343"/>
        <v/>
      </c>
      <c r="AE3678" s="16" t="str">
        <f t="shared" si="344"/>
        <v/>
      </c>
      <c r="AF3678" s="16" t="str">
        <f t="shared" si="345"/>
        <v/>
      </c>
      <c r="AG3678" s="16" t="str">
        <f t="shared" si="346"/>
        <v/>
      </c>
      <c r="AH3678" s="16">
        <f t="shared" si="347"/>
        <v>0</v>
      </c>
      <c r="AI3678" s="17" t="str">
        <f>IF('Peer Comparison Tool'!$D$12="NR","",IF($C3678='Peer Comparison Tool'!$D$9,COUNT('CECL &lt;50B Database'!$AI$1:AI3677)+1,""))</f>
        <v/>
      </c>
    </row>
    <row r="3679" spans="29:35" x14ac:dyDescent="0.25">
      <c r="AC3679" s="16" t="str">
        <f t="shared" si="342"/>
        <v/>
      </c>
      <c r="AD3679" s="16" t="str">
        <f t="shared" si="343"/>
        <v/>
      </c>
      <c r="AE3679" s="16" t="str">
        <f t="shared" si="344"/>
        <v/>
      </c>
      <c r="AF3679" s="16" t="str">
        <f t="shared" si="345"/>
        <v/>
      </c>
      <c r="AG3679" s="16" t="str">
        <f t="shared" si="346"/>
        <v/>
      </c>
      <c r="AH3679" s="16">
        <f t="shared" si="347"/>
        <v>0</v>
      </c>
      <c r="AI3679" s="17" t="str">
        <f>IF('Peer Comparison Tool'!$D$12="NR","",IF($C3679='Peer Comparison Tool'!$D$9,COUNT('CECL &lt;50B Database'!$AI$1:AI3678)+1,""))</f>
        <v/>
      </c>
    </row>
    <row r="3680" spans="29:35" x14ac:dyDescent="0.25">
      <c r="AC3680" s="16" t="str">
        <f t="shared" si="342"/>
        <v/>
      </c>
      <c r="AD3680" s="16" t="str">
        <f t="shared" si="343"/>
        <v/>
      </c>
      <c r="AE3680" s="16" t="str">
        <f t="shared" si="344"/>
        <v/>
      </c>
      <c r="AF3680" s="16" t="str">
        <f t="shared" si="345"/>
        <v/>
      </c>
      <c r="AG3680" s="16" t="str">
        <f t="shared" si="346"/>
        <v/>
      </c>
      <c r="AH3680" s="16">
        <f t="shared" si="347"/>
        <v>0</v>
      </c>
      <c r="AI3680" s="17" t="str">
        <f>IF('Peer Comparison Tool'!$D$12="NR","",IF($C3680='Peer Comparison Tool'!$D$9,COUNT('CECL &lt;50B Database'!$AI$1:AI3679)+1,""))</f>
        <v/>
      </c>
    </row>
    <row r="3681" spans="29:35" x14ac:dyDescent="0.25">
      <c r="AC3681" s="16" t="str">
        <f t="shared" si="342"/>
        <v/>
      </c>
      <c r="AD3681" s="16" t="str">
        <f t="shared" si="343"/>
        <v/>
      </c>
      <c r="AE3681" s="16" t="str">
        <f t="shared" si="344"/>
        <v/>
      </c>
      <c r="AF3681" s="16" t="str">
        <f t="shared" si="345"/>
        <v/>
      </c>
      <c r="AG3681" s="16" t="str">
        <f t="shared" si="346"/>
        <v/>
      </c>
      <c r="AH3681" s="16">
        <f t="shared" si="347"/>
        <v>0</v>
      </c>
      <c r="AI3681" s="17" t="str">
        <f>IF('Peer Comparison Tool'!$D$12="NR","",IF($C3681='Peer Comparison Tool'!$D$9,COUNT('CECL &lt;50B Database'!$AI$1:AI3680)+1,""))</f>
        <v/>
      </c>
    </row>
    <row r="3682" spans="29:35" x14ac:dyDescent="0.25">
      <c r="AC3682" s="16" t="str">
        <f t="shared" si="342"/>
        <v/>
      </c>
      <c r="AD3682" s="16" t="str">
        <f t="shared" si="343"/>
        <v/>
      </c>
      <c r="AE3682" s="16" t="str">
        <f t="shared" si="344"/>
        <v/>
      </c>
      <c r="AF3682" s="16" t="str">
        <f t="shared" si="345"/>
        <v/>
      </c>
      <c r="AG3682" s="16" t="str">
        <f t="shared" si="346"/>
        <v/>
      </c>
      <c r="AH3682" s="16">
        <f t="shared" si="347"/>
        <v>0</v>
      </c>
      <c r="AI3682" s="17" t="str">
        <f>IF('Peer Comparison Tool'!$D$12="NR","",IF($C3682='Peer Comparison Tool'!$D$9,COUNT('CECL &lt;50B Database'!$AI$1:AI3681)+1,""))</f>
        <v/>
      </c>
    </row>
    <row r="3683" spans="29:35" x14ac:dyDescent="0.25">
      <c r="AC3683" s="16" t="str">
        <f t="shared" si="342"/>
        <v/>
      </c>
      <c r="AD3683" s="16" t="str">
        <f t="shared" si="343"/>
        <v/>
      </c>
      <c r="AE3683" s="16" t="str">
        <f t="shared" si="344"/>
        <v/>
      </c>
      <c r="AF3683" s="16" t="str">
        <f t="shared" si="345"/>
        <v/>
      </c>
      <c r="AG3683" s="16" t="str">
        <f t="shared" si="346"/>
        <v/>
      </c>
      <c r="AH3683" s="16">
        <f t="shared" si="347"/>
        <v>0</v>
      </c>
      <c r="AI3683" s="17" t="str">
        <f>IF('Peer Comparison Tool'!$D$12="NR","",IF($C3683='Peer Comparison Tool'!$D$9,COUNT('CECL &lt;50B Database'!$AI$1:AI3682)+1,""))</f>
        <v/>
      </c>
    </row>
    <row r="3684" spans="29:35" x14ac:dyDescent="0.25">
      <c r="AC3684" s="16" t="str">
        <f t="shared" si="342"/>
        <v/>
      </c>
      <c r="AD3684" s="16" t="str">
        <f t="shared" si="343"/>
        <v/>
      </c>
      <c r="AE3684" s="16" t="str">
        <f t="shared" si="344"/>
        <v/>
      </c>
      <c r="AF3684" s="16" t="str">
        <f t="shared" si="345"/>
        <v/>
      </c>
      <c r="AG3684" s="16" t="str">
        <f t="shared" si="346"/>
        <v/>
      </c>
      <c r="AH3684" s="16">
        <f t="shared" si="347"/>
        <v>0</v>
      </c>
      <c r="AI3684" s="17" t="str">
        <f>IF('Peer Comparison Tool'!$D$12="NR","",IF($C3684='Peer Comparison Tool'!$D$9,COUNT('CECL &lt;50B Database'!$AI$1:AI3683)+1,""))</f>
        <v/>
      </c>
    </row>
    <row r="3685" spans="29:35" x14ac:dyDescent="0.25">
      <c r="AC3685" s="16" t="str">
        <f t="shared" si="342"/>
        <v/>
      </c>
      <c r="AD3685" s="16" t="str">
        <f t="shared" si="343"/>
        <v/>
      </c>
      <c r="AE3685" s="16" t="str">
        <f t="shared" si="344"/>
        <v/>
      </c>
      <c r="AF3685" s="16" t="str">
        <f t="shared" si="345"/>
        <v/>
      </c>
      <c r="AG3685" s="16" t="str">
        <f t="shared" si="346"/>
        <v/>
      </c>
      <c r="AH3685" s="16">
        <f t="shared" si="347"/>
        <v>0</v>
      </c>
      <c r="AI3685" s="17" t="str">
        <f>IF('Peer Comparison Tool'!$D$12="NR","",IF($C3685='Peer Comparison Tool'!$D$9,COUNT('CECL &lt;50B Database'!$AI$1:AI3684)+1,""))</f>
        <v/>
      </c>
    </row>
    <row r="3686" spans="29:35" x14ac:dyDescent="0.25">
      <c r="AC3686" s="16" t="str">
        <f t="shared" si="342"/>
        <v/>
      </c>
      <c r="AD3686" s="16" t="str">
        <f t="shared" si="343"/>
        <v/>
      </c>
      <c r="AE3686" s="16" t="str">
        <f t="shared" si="344"/>
        <v/>
      </c>
      <c r="AF3686" s="16" t="str">
        <f t="shared" si="345"/>
        <v/>
      </c>
      <c r="AG3686" s="16" t="str">
        <f t="shared" si="346"/>
        <v/>
      </c>
      <c r="AH3686" s="16">
        <f t="shared" si="347"/>
        <v>0</v>
      </c>
      <c r="AI3686" s="17" t="str">
        <f>IF('Peer Comparison Tool'!$D$12="NR","",IF($C3686='Peer Comparison Tool'!$D$9,COUNT('CECL &lt;50B Database'!$AI$1:AI3685)+1,""))</f>
        <v/>
      </c>
    </row>
    <row r="3687" spans="29:35" x14ac:dyDescent="0.25">
      <c r="AC3687" s="16" t="str">
        <f t="shared" si="342"/>
        <v/>
      </c>
      <c r="AD3687" s="16" t="str">
        <f t="shared" si="343"/>
        <v/>
      </c>
      <c r="AE3687" s="16" t="str">
        <f t="shared" si="344"/>
        <v/>
      </c>
      <c r="AF3687" s="16" t="str">
        <f t="shared" si="345"/>
        <v/>
      </c>
      <c r="AG3687" s="16" t="str">
        <f t="shared" si="346"/>
        <v/>
      </c>
      <c r="AH3687" s="16">
        <f t="shared" si="347"/>
        <v>0</v>
      </c>
      <c r="AI3687" s="17" t="str">
        <f>IF('Peer Comparison Tool'!$D$12="NR","",IF($C3687='Peer Comparison Tool'!$D$9,COUNT('CECL &lt;50B Database'!$AI$1:AI3686)+1,""))</f>
        <v/>
      </c>
    </row>
    <row r="3688" spans="29:35" x14ac:dyDescent="0.25">
      <c r="AC3688" s="16" t="str">
        <f t="shared" si="342"/>
        <v/>
      </c>
      <c r="AD3688" s="16" t="str">
        <f t="shared" si="343"/>
        <v/>
      </c>
      <c r="AE3688" s="16" t="str">
        <f t="shared" si="344"/>
        <v/>
      </c>
      <c r="AF3688" s="16" t="str">
        <f t="shared" si="345"/>
        <v/>
      </c>
      <c r="AG3688" s="16" t="str">
        <f t="shared" si="346"/>
        <v/>
      </c>
      <c r="AH3688" s="16">
        <f t="shared" si="347"/>
        <v>0</v>
      </c>
      <c r="AI3688" s="17" t="str">
        <f>IF('Peer Comparison Tool'!$D$12="NR","",IF($C3688='Peer Comparison Tool'!$D$9,COUNT('CECL &lt;50B Database'!$AI$1:AI3687)+1,""))</f>
        <v/>
      </c>
    </row>
    <row r="3689" spans="29:35" x14ac:dyDescent="0.25">
      <c r="AC3689" s="16" t="str">
        <f t="shared" si="342"/>
        <v/>
      </c>
      <c r="AD3689" s="16" t="str">
        <f t="shared" si="343"/>
        <v/>
      </c>
      <c r="AE3689" s="16" t="str">
        <f t="shared" si="344"/>
        <v/>
      </c>
      <c r="AF3689" s="16" t="str">
        <f t="shared" si="345"/>
        <v/>
      </c>
      <c r="AG3689" s="16" t="str">
        <f t="shared" si="346"/>
        <v/>
      </c>
      <c r="AH3689" s="16">
        <f t="shared" si="347"/>
        <v>0</v>
      </c>
      <c r="AI3689" s="17" t="str">
        <f>IF('Peer Comparison Tool'!$D$12="NR","",IF($C3689='Peer Comparison Tool'!$D$9,COUNT('CECL &lt;50B Database'!$AI$1:AI3688)+1,""))</f>
        <v/>
      </c>
    </row>
    <row r="3690" spans="29:35" x14ac:dyDescent="0.25">
      <c r="AC3690" s="16" t="str">
        <f t="shared" si="342"/>
        <v/>
      </c>
      <c r="AD3690" s="16" t="str">
        <f t="shared" si="343"/>
        <v/>
      </c>
      <c r="AE3690" s="16" t="str">
        <f t="shared" si="344"/>
        <v/>
      </c>
      <c r="AF3690" s="16" t="str">
        <f t="shared" si="345"/>
        <v/>
      </c>
      <c r="AG3690" s="16" t="str">
        <f t="shared" si="346"/>
        <v/>
      </c>
      <c r="AH3690" s="16">
        <f t="shared" si="347"/>
        <v>0</v>
      </c>
      <c r="AI3690" s="17" t="str">
        <f>IF('Peer Comparison Tool'!$D$12="NR","",IF($C3690='Peer Comparison Tool'!$D$9,COUNT('CECL &lt;50B Database'!$AI$1:AI3689)+1,""))</f>
        <v/>
      </c>
    </row>
    <row r="3691" spans="29:35" x14ac:dyDescent="0.25">
      <c r="AC3691" s="16" t="str">
        <f t="shared" si="342"/>
        <v/>
      </c>
      <c r="AD3691" s="16" t="str">
        <f t="shared" si="343"/>
        <v/>
      </c>
      <c r="AE3691" s="16" t="str">
        <f t="shared" si="344"/>
        <v/>
      </c>
      <c r="AF3691" s="16" t="str">
        <f t="shared" si="345"/>
        <v/>
      </c>
      <c r="AG3691" s="16" t="str">
        <f t="shared" si="346"/>
        <v/>
      </c>
      <c r="AH3691" s="16">
        <f t="shared" si="347"/>
        <v>0</v>
      </c>
      <c r="AI3691" s="17" t="str">
        <f>IF('Peer Comparison Tool'!$D$12="NR","",IF($C3691='Peer Comparison Tool'!$D$9,COUNT('CECL &lt;50B Database'!$AI$1:AI3690)+1,""))</f>
        <v/>
      </c>
    </row>
    <row r="3692" spans="29:35" x14ac:dyDescent="0.25">
      <c r="AC3692" s="16" t="str">
        <f t="shared" si="342"/>
        <v/>
      </c>
      <c r="AD3692" s="16" t="str">
        <f t="shared" si="343"/>
        <v/>
      </c>
      <c r="AE3692" s="16" t="str">
        <f t="shared" si="344"/>
        <v/>
      </c>
      <c r="AF3692" s="16" t="str">
        <f t="shared" si="345"/>
        <v/>
      </c>
      <c r="AG3692" s="16" t="str">
        <f t="shared" si="346"/>
        <v/>
      </c>
      <c r="AH3692" s="16">
        <f t="shared" si="347"/>
        <v>0</v>
      </c>
      <c r="AI3692" s="17" t="str">
        <f>IF('Peer Comparison Tool'!$D$12="NR","",IF($C3692='Peer Comparison Tool'!$D$9,COUNT('CECL &lt;50B Database'!$AI$1:AI3691)+1,""))</f>
        <v/>
      </c>
    </row>
    <row r="3693" spans="29:35" x14ac:dyDescent="0.25">
      <c r="AC3693" s="16" t="str">
        <f t="shared" si="342"/>
        <v/>
      </c>
      <c r="AD3693" s="16" t="str">
        <f t="shared" si="343"/>
        <v/>
      </c>
      <c r="AE3693" s="16" t="str">
        <f t="shared" si="344"/>
        <v/>
      </c>
      <c r="AF3693" s="16" t="str">
        <f t="shared" si="345"/>
        <v/>
      </c>
      <c r="AG3693" s="16" t="str">
        <f t="shared" si="346"/>
        <v/>
      </c>
      <c r="AH3693" s="16">
        <f t="shared" si="347"/>
        <v>0</v>
      </c>
      <c r="AI3693" s="17" t="str">
        <f>IF('Peer Comparison Tool'!$D$12="NR","",IF($C3693='Peer Comparison Tool'!$D$9,COUNT('CECL &lt;50B Database'!$AI$1:AI3692)+1,""))</f>
        <v/>
      </c>
    </row>
    <row r="3694" spans="29:35" x14ac:dyDescent="0.25">
      <c r="AC3694" s="16" t="str">
        <f t="shared" si="342"/>
        <v/>
      </c>
      <c r="AD3694" s="16" t="str">
        <f t="shared" si="343"/>
        <v/>
      </c>
      <c r="AE3694" s="16" t="str">
        <f t="shared" si="344"/>
        <v/>
      </c>
      <c r="AF3694" s="16" t="str">
        <f t="shared" si="345"/>
        <v/>
      </c>
      <c r="AG3694" s="16" t="str">
        <f t="shared" si="346"/>
        <v/>
      </c>
      <c r="AH3694" s="16">
        <f t="shared" si="347"/>
        <v>0</v>
      </c>
      <c r="AI3694" s="17" t="str">
        <f>IF('Peer Comparison Tool'!$D$12="NR","",IF($C3694='Peer Comparison Tool'!$D$9,COUNT('CECL &lt;50B Database'!$AI$1:AI3693)+1,""))</f>
        <v/>
      </c>
    </row>
    <row r="3695" spans="29:35" x14ac:dyDescent="0.25">
      <c r="AC3695" s="16" t="str">
        <f t="shared" si="342"/>
        <v/>
      </c>
      <c r="AD3695" s="16" t="str">
        <f t="shared" si="343"/>
        <v/>
      </c>
      <c r="AE3695" s="16" t="str">
        <f t="shared" si="344"/>
        <v/>
      </c>
      <c r="AF3695" s="16" t="str">
        <f t="shared" si="345"/>
        <v/>
      </c>
      <c r="AG3695" s="16" t="str">
        <f t="shared" si="346"/>
        <v/>
      </c>
      <c r="AH3695" s="16">
        <f t="shared" si="347"/>
        <v>0</v>
      </c>
      <c r="AI3695" s="17" t="str">
        <f>IF('Peer Comparison Tool'!$D$12="NR","",IF($C3695='Peer Comparison Tool'!$D$9,COUNT('CECL &lt;50B Database'!$AI$1:AI3694)+1,""))</f>
        <v/>
      </c>
    </row>
    <row r="3696" spans="29:35" x14ac:dyDescent="0.25">
      <c r="AC3696" s="16" t="str">
        <f t="shared" si="342"/>
        <v/>
      </c>
      <c r="AD3696" s="16" t="str">
        <f t="shared" si="343"/>
        <v/>
      </c>
      <c r="AE3696" s="16" t="str">
        <f t="shared" si="344"/>
        <v/>
      </c>
      <c r="AF3696" s="16" t="str">
        <f t="shared" si="345"/>
        <v/>
      </c>
      <c r="AG3696" s="16" t="str">
        <f t="shared" si="346"/>
        <v/>
      </c>
      <c r="AH3696" s="16">
        <f t="shared" si="347"/>
        <v>0</v>
      </c>
      <c r="AI3696" s="17" t="str">
        <f>IF('Peer Comparison Tool'!$D$12="NR","",IF($C3696='Peer Comparison Tool'!$D$9,COUNT('CECL &lt;50B Database'!$AI$1:AI3695)+1,""))</f>
        <v/>
      </c>
    </row>
    <row r="3697" spans="29:35" x14ac:dyDescent="0.25">
      <c r="AC3697" s="16" t="str">
        <f t="shared" si="342"/>
        <v/>
      </c>
      <c r="AD3697" s="16" t="str">
        <f t="shared" si="343"/>
        <v/>
      </c>
      <c r="AE3697" s="16" t="str">
        <f t="shared" si="344"/>
        <v/>
      </c>
      <c r="AF3697" s="16" t="str">
        <f t="shared" si="345"/>
        <v/>
      </c>
      <c r="AG3697" s="16" t="str">
        <f t="shared" si="346"/>
        <v/>
      </c>
      <c r="AH3697" s="16">
        <f t="shared" si="347"/>
        <v>0</v>
      </c>
      <c r="AI3697" s="17" t="str">
        <f>IF('Peer Comparison Tool'!$D$12="NR","",IF($C3697='Peer Comparison Tool'!$D$9,COUNT('CECL &lt;50B Database'!$AI$1:AI3696)+1,""))</f>
        <v/>
      </c>
    </row>
    <row r="3698" spans="29:35" x14ac:dyDescent="0.25">
      <c r="AC3698" s="16" t="str">
        <f t="shared" si="342"/>
        <v/>
      </c>
      <c r="AD3698" s="16" t="str">
        <f t="shared" si="343"/>
        <v/>
      </c>
      <c r="AE3698" s="16" t="str">
        <f t="shared" si="344"/>
        <v/>
      </c>
      <c r="AF3698" s="16" t="str">
        <f t="shared" si="345"/>
        <v/>
      </c>
      <c r="AG3698" s="16" t="str">
        <f t="shared" si="346"/>
        <v/>
      </c>
      <c r="AH3698" s="16">
        <f t="shared" si="347"/>
        <v>0</v>
      </c>
      <c r="AI3698" s="17" t="str">
        <f>IF('Peer Comparison Tool'!$D$12="NR","",IF($C3698='Peer Comparison Tool'!$D$9,COUNT('CECL &lt;50B Database'!$AI$1:AI3697)+1,""))</f>
        <v/>
      </c>
    </row>
    <row r="3699" spans="29:35" x14ac:dyDescent="0.25">
      <c r="AC3699" s="16" t="str">
        <f t="shared" si="342"/>
        <v/>
      </c>
      <c r="AD3699" s="16" t="str">
        <f t="shared" si="343"/>
        <v/>
      </c>
      <c r="AE3699" s="16" t="str">
        <f t="shared" si="344"/>
        <v/>
      </c>
      <c r="AF3699" s="16" t="str">
        <f t="shared" si="345"/>
        <v/>
      </c>
      <c r="AG3699" s="16" t="str">
        <f t="shared" si="346"/>
        <v/>
      </c>
      <c r="AH3699" s="16">
        <f t="shared" si="347"/>
        <v>0</v>
      </c>
      <c r="AI3699" s="17" t="str">
        <f>IF('Peer Comparison Tool'!$D$12="NR","",IF($C3699='Peer Comparison Tool'!$D$9,COUNT('CECL &lt;50B Database'!$AI$1:AI3698)+1,""))</f>
        <v/>
      </c>
    </row>
    <row r="3700" spans="29:35" x14ac:dyDescent="0.25">
      <c r="AC3700" s="16" t="str">
        <f t="shared" si="342"/>
        <v/>
      </c>
      <c r="AD3700" s="16" t="str">
        <f t="shared" si="343"/>
        <v/>
      </c>
      <c r="AE3700" s="16" t="str">
        <f t="shared" si="344"/>
        <v/>
      </c>
      <c r="AF3700" s="16" t="str">
        <f t="shared" si="345"/>
        <v/>
      </c>
      <c r="AG3700" s="16" t="str">
        <f t="shared" si="346"/>
        <v/>
      </c>
      <c r="AH3700" s="16">
        <f t="shared" si="347"/>
        <v>0</v>
      </c>
      <c r="AI3700" s="17" t="str">
        <f>IF('Peer Comparison Tool'!$D$12="NR","",IF($C3700='Peer Comparison Tool'!$D$9,COUNT('CECL &lt;50B Database'!$AI$1:AI3699)+1,""))</f>
        <v/>
      </c>
    </row>
    <row r="3701" spans="29:35" x14ac:dyDescent="0.25">
      <c r="AC3701" s="16" t="str">
        <f t="shared" si="342"/>
        <v/>
      </c>
      <c r="AD3701" s="16" t="str">
        <f t="shared" si="343"/>
        <v/>
      </c>
      <c r="AE3701" s="16" t="str">
        <f t="shared" si="344"/>
        <v/>
      </c>
      <c r="AF3701" s="16" t="str">
        <f t="shared" si="345"/>
        <v/>
      </c>
      <c r="AG3701" s="16" t="str">
        <f t="shared" si="346"/>
        <v/>
      </c>
      <c r="AH3701" s="16">
        <f t="shared" si="347"/>
        <v>0</v>
      </c>
      <c r="AI3701" s="17" t="str">
        <f>IF('Peer Comparison Tool'!$D$12="NR","",IF($C3701='Peer Comparison Tool'!$D$9,COUNT('CECL &lt;50B Database'!$AI$1:AI3700)+1,""))</f>
        <v/>
      </c>
    </row>
    <row r="3702" spans="29:35" x14ac:dyDescent="0.25">
      <c r="AC3702" s="16" t="str">
        <f t="shared" si="342"/>
        <v/>
      </c>
      <c r="AD3702" s="16" t="str">
        <f t="shared" si="343"/>
        <v/>
      </c>
      <c r="AE3702" s="16" t="str">
        <f t="shared" si="344"/>
        <v/>
      </c>
      <c r="AF3702" s="16" t="str">
        <f t="shared" si="345"/>
        <v/>
      </c>
      <c r="AG3702" s="16" t="str">
        <f t="shared" si="346"/>
        <v/>
      </c>
      <c r="AH3702" s="16">
        <f t="shared" si="347"/>
        <v>0</v>
      </c>
      <c r="AI3702" s="17" t="str">
        <f>IF('Peer Comparison Tool'!$D$12="NR","",IF($C3702='Peer Comparison Tool'!$D$9,COUNT('CECL &lt;50B Database'!$AI$1:AI3701)+1,""))</f>
        <v/>
      </c>
    </row>
    <row r="3703" spans="29:35" x14ac:dyDescent="0.25">
      <c r="AC3703" s="16" t="str">
        <f t="shared" si="342"/>
        <v/>
      </c>
      <c r="AD3703" s="16" t="str">
        <f t="shared" si="343"/>
        <v/>
      </c>
      <c r="AE3703" s="16" t="str">
        <f t="shared" si="344"/>
        <v/>
      </c>
      <c r="AF3703" s="16" t="str">
        <f t="shared" si="345"/>
        <v/>
      </c>
      <c r="AG3703" s="16" t="str">
        <f t="shared" si="346"/>
        <v/>
      </c>
      <c r="AH3703" s="16">
        <f t="shared" si="347"/>
        <v>0</v>
      </c>
      <c r="AI3703" s="17" t="str">
        <f>IF('Peer Comparison Tool'!$D$12="NR","",IF($C3703='Peer Comparison Tool'!$D$9,COUNT('CECL &lt;50B Database'!$AI$1:AI3702)+1,""))</f>
        <v/>
      </c>
    </row>
    <row r="3704" spans="29:35" x14ac:dyDescent="0.25">
      <c r="AC3704" s="16" t="str">
        <f t="shared" si="342"/>
        <v/>
      </c>
      <c r="AD3704" s="16" t="str">
        <f t="shared" si="343"/>
        <v/>
      </c>
      <c r="AE3704" s="16" t="str">
        <f t="shared" si="344"/>
        <v/>
      </c>
      <c r="AF3704" s="16" t="str">
        <f t="shared" si="345"/>
        <v/>
      </c>
      <c r="AG3704" s="16" t="str">
        <f t="shared" si="346"/>
        <v/>
      </c>
      <c r="AH3704" s="16">
        <f t="shared" si="347"/>
        <v>0</v>
      </c>
      <c r="AI3704" s="17" t="str">
        <f>IF('Peer Comparison Tool'!$D$12="NR","",IF($C3704='Peer Comparison Tool'!$D$9,COUNT('CECL &lt;50B Database'!$AI$1:AI3703)+1,""))</f>
        <v/>
      </c>
    </row>
    <row r="3705" spans="29:35" x14ac:dyDescent="0.25">
      <c r="AC3705" s="16" t="str">
        <f t="shared" si="342"/>
        <v/>
      </c>
      <c r="AD3705" s="16" t="str">
        <f t="shared" si="343"/>
        <v/>
      </c>
      <c r="AE3705" s="16" t="str">
        <f t="shared" si="344"/>
        <v/>
      </c>
      <c r="AF3705" s="16" t="str">
        <f t="shared" si="345"/>
        <v/>
      </c>
      <c r="AG3705" s="16" t="str">
        <f t="shared" si="346"/>
        <v/>
      </c>
      <c r="AH3705" s="16">
        <f t="shared" si="347"/>
        <v>0</v>
      </c>
      <c r="AI3705" s="17" t="str">
        <f>IF('Peer Comparison Tool'!$D$12="NR","",IF($C3705='Peer Comparison Tool'!$D$9,COUNT('CECL &lt;50B Database'!$AI$1:AI3704)+1,""))</f>
        <v/>
      </c>
    </row>
    <row r="3706" spans="29:35" x14ac:dyDescent="0.25">
      <c r="AC3706" s="16" t="str">
        <f t="shared" si="342"/>
        <v/>
      </c>
      <c r="AD3706" s="16" t="str">
        <f t="shared" si="343"/>
        <v/>
      </c>
      <c r="AE3706" s="16" t="str">
        <f t="shared" si="344"/>
        <v/>
      </c>
      <c r="AF3706" s="16" t="str">
        <f t="shared" si="345"/>
        <v/>
      </c>
      <c r="AG3706" s="16" t="str">
        <f t="shared" si="346"/>
        <v/>
      </c>
      <c r="AH3706" s="16">
        <f t="shared" si="347"/>
        <v>0</v>
      </c>
      <c r="AI3706" s="17" t="str">
        <f>IF('Peer Comparison Tool'!$D$12="NR","",IF($C3706='Peer Comparison Tool'!$D$9,COUNT('CECL &lt;50B Database'!$AI$1:AI3705)+1,""))</f>
        <v/>
      </c>
    </row>
    <row r="3707" spans="29:35" x14ac:dyDescent="0.25">
      <c r="AC3707" s="16" t="str">
        <f t="shared" si="342"/>
        <v/>
      </c>
      <c r="AD3707" s="16" t="str">
        <f t="shared" si="343"/>
        <v/>
      </c>
      <c r="AE3707" s="16" t="str">
        <f t="shared" si="344"/>
        <v/>
      </c>
      <c r="AF3707" s="16" t="str">
        <f t="shared" si="345"/>
        <v/>
      </c>
      <c r="AG3707" s="16" t="str">
        <f t="shared" si="346"/>
        <v/>
      </c>
      <c r="AH3707" s="16">
        <f t="shared" si="347"/>
        <v>0</v>
      </c>
      <c r="AI3707" s="17" t="str">
        <f>IF('Peer Comparison Tool'!$D$12="NR","",IF($C3707='Peer Comparison Tool'!$D$9,COUNT('CECL &lt;50B Database'!$AI$1:AI3706)+1,""))</f>
        <v/>
      </c>
    </row>
    <row r="3708" spans="29:35" x14ac:dyDescent="0.25">
      <c r="AC3708" s="16" t="str">
        <f t="shared" si="342"/>
        <v/>
      </c>
      <c r="AD3708" s="16" t="str">
        <f t="shared" si="343"/>
        <v/>
      </c>
      <c r="AE3708" s="16" t="str">
        <f t="shared" si="344"/>
        <v/>
      </c>
      <c r="AF3708" s="16" t="str">
        <f t="shared" si="345"/>
        <v/>
      </c>
      <c r="AG3708" s="16" t="str">
        <f t="shared" si="346"/>
        <v/>
      </c>
      <c r="AH3708" s="16">
        <f t="shared" si="347"/>
        <v>0</v>
      </c>
      <c r="AI3708" s="17" t="str">
        <f>IF('Peer Comparison Tool'!$D$12="NR","",IF($C3708='Peer Comparison Tool'!$D$9,COUNT('CECL &lt;50B Database'!$AI$1:AI3707)+1,""))</f>
        <v/>
      </c>
    </row>
    <row r="3709" spans="29:35" x14ac:dyDescent="0.25">
      <c r="AC3709" s="16" t="str">
        <f t="shared" si="342"/>
        <v/>
      </c>
      <c r="AD3709" s="16" t="str">
        <f t="shared" si="343"/>
        <v/>
      </c>
      <c r="AE3709" s="16" t="str">
        <f t="shared" si="344"/>
        <v/>
      </c>
      <c r="AF3709" s="16" t="str">
        <f t="shared" si="345"/>
        <v/>
      </c>
      <c r="AG3709" s="16" t="str">
        <f t="shared" si="346"/>
        <v/>
      </c>
      <c r="AH3709" s="16">
        <f t="shared" si="347"/>
        <v>0</v>
      </c>
      <c r="AI3709" s="17" t="str">
        <f>IF('Peer Comparison Tool'!$D$12="NR","",IF($C3709='Peer Comparison Tool'!$D$9,COUNT('CECL &lt;50B Database'!$AI$1:AI3708)+1,""))</f>
        <v/>
      </c>
    </row>
    <row r="3710" spans="29:35" x14ac:dyDescent="0.25">
      <c r="AC3710" s="16" t="str">
        <f t="shared" si="342"/>
        <v/>
      </c>
      <c r="AD3710" s="16" t="str">
        <f t="shared" si="343"/>
        <v/>
      </c>
      <c r="AE3710" s="16" t="str">
        <f t="shared" si="344"/>
        <v/>
      </c>
      <c r="AF3710" s="16" t="str">
        <f t="shared" si="345"/>
        <v/>
      </c>
      <c r="AG3710" s="16" t="str">
        <f t="shared" si="346"/>
        <v/>
      </c>
      <c r="AH3710" s="16">
        <f t="shared" si="347"/>
        <v>0</v>
      </c>
      <c r="AI3710" s="17" t="str">
        <f>IF('Peer Comparison Tool'!$D$12="NR","",IF($C3710='Peer Comparison Tool'!$D$9,COUNT('CECL &lt;50B Database'!$AI$1:AI3709)+1,""))</f>
        <v/>
      </c>
    </row>
    <row r="3711" spans="29:35" x14ac:dyDescent="0.25">
      <c r="AC3711" s="16" t="str">
        <f t="shared" si="342"/>
        <v/>
      </c>
      <c r="AD3711" s="16" t="str">
        <f t="shared" si="343"/>
        <v/>
      </c>
      <c r="AE3711" s="16" t="str">
        <f t="shared" si="344"/>
        <v/>
      </c>
      <c r="AF3711" s="16" t="str">
        <f t="shared" si="345"/>
        <v/>
      </c>
      <c r="AG3711" s="16" t="str">
        <f t="shared" si="346"/>
        <v/>
      </c>
      <c r="AH3711" s="16">
        <f t="shared" si="347"/>
        <v>0</v>
      </c>
      <c r="AI3711" s="17" t="str">
        <f>IF('Peer Comparison Tool'!$D$12="NR","",IF($C3711='Peer Comparison Tool'!$D$9,COUNT('CECL &lt;50B Database'!$AI$1:AI3710)+1,""))</f>
        <v/>
      </c>
    </row>
    <row r="3712" spans="29:35" x14ac:dyDescent="0.25">
      <c r="AC3712" s="16" t="str">
        <f t="shared" si="342"/>
        <v/>
      </c>
      <c r="AD3712" s="16" t="str">
        <f t="shared" si="343"/>
        <v/>
      </c>
      <c r="AE3712" s="16" t="str">
        <f t="shared" si="344"/>
        <v/>
      </c>
      <c r="AF3712" s="16" t="str">
        <f t="shared" si="345"/>
        <v/>
      </c>
      <c r="AG3712" s="16" t="str">
        <f t="shared" si="346"/>
        <v/>
      </c>
      <c r="AH3712" s="16">
        <f t="shared" si="347"/>
        <v>0</v>
      </c>
      <c r="AI3712" s="17" t="str">
        <f>IF('Peer Comparison Tool'!$D$12="NR","",IF($C3712='Peer Comparison Tool'!$D$9,COUNT('CECL &lt;50B Database'!$AI$1:AI3711)+1,""))</f>
        <v/>
      </c>
    </row>
    <row r="3713" spans="29:35" x14ac:dyDescent="0.25">
      <c r="AC3713" s="16" t="str">
        <f t="shared" si="342"/>
        <v/>
      </c>
      <c r="AD3713" s="16" t="str">
        <f t="shared" si="343"/>
        <v/>
      </c>
      <c r="AE3713" s="16" t="str">
        <f t="shared" si="344"/>
        <v/>
      </c>
      <c r="AF3713" s="16" t="str">
        <f t="shared" si="345"/>
        <v/>
      </c>
      <c r="AG3713" s="16" t="str">
        <f t="shared" si="346"/>
        <v/>
      </c>
      <c r="AH3713" s="16">
        <f t="shared" si="347"/>
        <v>0</v>
      </c>
      <c r="AI3713" s="17" t="str">
        <f>IF('Peer Comparison Tool'!$D$12="NR","",IF($C3713='Peer Comparison Tool'!$D$9,COUNT('CECL &lt;50B Database'!$AI$1:AI3712)+1,""))</f>
        <v/>
      </c>
    </row>
    <row r="3714" spans="29:35" x14ac:dyDescent="0.25">
      <c r="AC3714" s="16" t="str">
        <f t="shared" si="342"/>
        <v/>
      </c>
      <c r="AD3714" s="16" t="str">
        <f t="shared" si="343"/>
        <v/>
      </c>
      <c r="AE3714" s="16" t="str">
        <f t="shared" si="344"/>
        <v/>
      </c>
      <c r="AF3714" s="16" t="str">
        <f t="shared" si="345"/>
        <v/>
      </c>
      <c r="AG3714" s="16" t="str">
        <f t="shared" si="346"/>
        <v/>
      </c>
      <c r="AH3714" s="16">
        <f t="shared" si="347"/>
        <v>0</v>
      </c>
      <c r="AI3714" s="17" t="str">
        <f>IF('Peer Comparison Tool'!$D$12="NR","",IF($C3714='Peer Comparison Tool'!$D$9,COUNT('CECL &lt;50B Database'!$AI$1:AI3713)+1,""))</f>
        <v/>
      </c>
    </row>
    <row r="3715" spans="29:35" x14ac:dyDescent="0.25">
      <c r="AC3715" s="16" t="str">
        <f t="shared" ref="AC3715:AC3778" si="348">IF(AND($G3715&gt;=10000000,$G3715&lt;50000000),$K3715,"")</f>
        <v/>
      </c>
      <c r="AD3715" s="16" t="str">
        <f t="shared" ref="AD3715:AD3778" si="349">IF(AND($G3715&gt;=5000000,$G3715&lt;9999999),$K3715,"")</f>
        <v/>
      </c>
      <c r="AE3715" s="16" t="str">
        <f t="shared" ref="AE3715:AE3778" si="350">IF(AND($G3715&gt;=1000000,$G3715&lt;4999999),$K3715,"")</f>
        <v/>
      </c>
      <c r="AF3715" s="16" t="str">
        <f t="shared" ref="AF3715:AF3778" si="351">IF(AND($G3715&gt;=500000,$G3715&lt;999999),$K3715,"")</f>
        <v/>
      </c>
      <c r="AG3715" s="16" t="str">
        <f t="shared" ref="AG3715:AG3778" si="352">IF(AND($G3715&gt;=100000,$G3715&lt;499999),$K3715,"")</f>
        <v/>
      </c>
      <c r="AH3715" s="16">
        <f t="shared" ref="AH3715:AH3778" si="353">IF(AND($G3715&gt;=0,$G3715&lt;99999),$K3715,"")</f>
        <v>0</v>
      </c>
      <c r="AI3715" s="17" t="str">
        <f>IF('Peer Comparison Tool'!$D$12="NR","",IF($C3715='Peer Comparison Tool'!$D$9,COUNT('CECL &lt;50B Database'!$AI$1:AI3714)+1,""))</f>
        <v/>
      </c>
    </row>
    <row r="3716" spans="29:35" x14ac:dyDescent="0.25">
      <c r="AC3716" s="16" t="str">
        <f t="shared" si="348"/>
        <v/>
      </c>
      <c r="AD3716" s="16" t="str">
        <f t="shared" si="349"/>
        <v/>
      </c>
      <c r="AE3716" s="16" t="str">
        <f t="shared" si="350"/>
        <v/>
      </c>
      <c r="AF3716" s="16" t="str">
        <f t="shared" si="351"/>
        <v/>
      </c>
      <c r="AG3716" s="16" t="str">
        <f t="shared" si="352"/>
        <v/>
      </c>
      <c r="AH3716" s="16">
        <f t="shared" si="353"/>
        <v>0</v>
      </c>
      <c r="AI3716" s="17" t="str">
        <f>IF('Peer Comparison Tool'!$D$12="NR","",IF($C3716='Peer Comparison Tool'!$D$9,COUNT('CECL &lt;50B Database'!$AI$1:AI3715)+1,""))</f>
        <v/>
      </c>
    </row>
    <row r="3717" spans="29:35" x14ac:dyDescent="0.25">
      <c r="AC3717" s="16" t="str">
        <f t="shared" si="348"/>
        <v/>
      </c>
      <c r="AD3717" s="16" t="str">
        <f t="shared" si="349"/>
        <v/>
      </c>
      <c r="AE3717" s="16" t="str">
        <f t="shared" si="350"/>
        <v/>
      </c>
      <c r="AF3717" s="16" t="str">
        <f t="shared" si="351"/>
        <v/>
      </c>
      <c r="AG3717" s="16" t="str">
        <f t="shared" si="352"/>
        <v/>
      </c>
      <c r="AH3717" s="16">
        <f t="shared" si="353"/>
        <v>0</v>
      </c>
      <c r="AI3717" s="17" t="str">
        <f>IF('Peer Comparison Tool'!$D$12="NR","",IF($C3717='Peer Comparison Tool'!$D$9,COUNT('CECL &lt;50B Database'!$AI$1:AI3716)+1,""))</f>
        <v/>
      </c>
    </row>
    <row r="3718" spans="29:35" x14ac:dyDescent="0.25">
      <c r="AC3718" s="16" t="str">
        <f t="shared" si="348"/>
        <v/>
      </c>
      <c r="AD3718" s="16" t="str">
        <f t="shared" si="349"/>
        <v/>
      </c>
      <c r="AE3718" s="16" t="str">
        <f t="shared" si="350"/>
        <v/>
      </c>
      <c r="AF3718" s="16" t="str">
        <f t="shared" si="351"/>
        <v/>
      </c>
      <c r="AG3718" s="16" t="str">
        <f t="shared" si="352"/>
        <v/>
      </c>
      <c r="AH3718" s="16">
        <f t="shared" si="353"/>
        <v>0</v>
      </c>
      <c r="AI3718" s="17" t="str">
        <f>IF('Peer Comparison Tool'!$D$12="NR","",IF($C3718='Peer Comparison Tool'!$D$9,COUNT('CECL &lt;50B Database'!$AI$1:AI3717)+1,""))</f>
        <v/>
      </c>
    </row>
    <row r="3719" spans="29:35" x14ac:dyDescent="0.25">
      <c r="AC3719" s="16" t="str">
        <f t="shared" si="348"/>
        <v/>
      </c>
      <c r="AD3719" s="16" t="str">
        <f t="shared" si="349"/>
        <v/>
      </c>
      <c r="AE3719" s="16" t="str">
        <f t="shared" si="350"/>
        <v/>
      </c>
      <c r="AF3719" s="16" t="str">
        <f t="shared" si="351"/>
        <v/>
      </c>
      <c r="AG3719" s="16" t="str">
        <f t="shared" si="352"/>
        <v/>
      </c>
      <c r="AH3719" s="16">
        <f t="shared" si="353"/>
        <v>0</v>
      </c>
      <c r="AI3719" s="17" t="str">
        <f>IF('Peer Comparison Tool'!$D$12="NR","",IF($C3719='Peer Comparison Tool'!$D$9,COUNT('CECL &lt;50B Database'!$AI$1:AI3718)+1,""))</f>
        <v/>
      </c>
    </row>
    <row r="3720" spans="29:35" x14ac:dyDescent="0.25">
      <c r="AC3720" s="16" t="str">
        <f t="shared" si="348"/>
        <v/>
      </c>
      <c r="AD3720" s="16" t="str">
        <f t="shared" si="349"/>
        <v/>
      </c>
      <c r="AE3720" s="16" t="str">
        <f t="shared" si="350"/>
        <v/>
      </c>
      <c r="AF3720" s="16" t="str">
        <f t="shared" si="351"/>
        <v/>
      </c>
      <c r="AG3720" s="16" t="str">
        <f t="shared" si="352"/>
        <v/>
      </c>
      <c r="AH3720" s="16">
        <f t="shared" si="353"/>
        <v>0</v>
      </c>
      <c r="AI3720" s="17" t="str">
        <f>IF('Peer Comparison Tool'!$D$12="NR","",IF($C3720='Peer Comparison Tool'!$D$9,COUNT('CECL &lt;50B Database'!$AI$1:AI3719)+1,""))</f>
        <v/>
      </c>
    </row>
    <row r="3721" spans="29:35" x14ac:dyDescent="0.25">
      <c r="AC3721" s="16" t="str">
        <f t="shared" si="348"/>
        <v/>
      </c>
      <c r="AD3721" s="16" t="str">
        <f t="shared" si="349"/>
        <v/>
      </c>
      <c r="AE3721" s="16" t="str">
        <f t="shared" si="350"/>
        <v/>
      </c>
      <c r="AF3721" s="16" t="str">
        <f t="shared" si="351"/>
        <v/>
      </c>
      <c r="AG3721" s="16" t="str">
        <f t="shared" si="352"/>
        <v/>
      </c>
      <c r="AH3721" s="16">
        <f t="shared" si="353"/>
        <v>0</v>
      </c>
      <c r="AI3721" s="17" t="str">
        <f>IF('Peer Comparison Tool'!$D$12="NR","",IF($C3721='Peer Comparison Tool'!$D$9,COUNT('CECL &lt;50B Database'!$AI$1:AI3720)+1,""))</f>
        <v/>
      </c>
    </row>
    <row r="3722" spans="29:35" x14ac:dyDescent="0.25">
      <c r="AC3722" s="16" t="str">
        <f t="shared" si="348"/>
        <v/>
      </c>
      <c r="AD3722" s="16" t="str">
        <f t="shared" si="349"/>
        <v/>
      </c>
      <c r="AE3722" s="16" t="str">
        <f t="shared" si="350"/>
        <v/>
      </c>
      <c r="AF3722" s="16" t="str">
        <f t="shared" si="351"/>
        <v/>
      </c>
      <c r="AG3722" s="16" t="str">
        <f t="shared" si="352"/>
        <v/>
      </c>
      <c r="AH3722" s="16">
        <f t="shared" si="353"/>
        <v>0</v>
      </c>
      <c r="AI3722" s="17" t="str">
        <f>IF('Peer Comparison Tool'!$D$12="NR","",IF($C3722='Peer Comparison Tool'!$D$9,COUNT('CECL &lt;50B Database'!$AI$1:AI3721)+1,""))</f>
        <v/>
      </c>
    </row>
    <row r="3723" spans="29:35" x14ac:dyDescent="0.25">
      <c r="AC3723" s="16" t="str">
        <f t="shared" si="348"/>
        <v/>
      </c>
      <c r="AD3723" s="16" t="str">
        <f t="shared" si="349"/>
        <v/>
      </c>
      <c r="AE3723" s="16" t="str">
        <f t="shared" si="350"/>
        <v/>
      </c>
      <c r="AF3723" s="16" t="str">
        <f t="shared" si="351"/>
        <v/>
      </c>
      <c r="AG3723" s="16" t="str">
        <f t="shared" si="352"/>
        <v/>
      </c>
      <c r="AH3723" s="16">
        <f t="shared" si="353"/>
        <v>0</v>
      </c>
      <c r="AI3723" s="17" t="str">
        <f>IF('Peer Comparison Tool'!$D$12="NR","",IF($C3723='Peer Comparison Tool'!$D$9,COUNT('CECL &lt;50B Database'!$AI$1:AI3722)+1,""))</f>
        <v/>
      </c>
    </row>
    <row r="3724" spans="29:35" x14ac:dyDescent="0.25">
      <c r="AC3724" s="16" t="str">
        <f t="shared" si="348"/>
        <v/>
      </c>
      <c r="AD3724" s="16" t="str">
        <f t="shared" si="349"/>
        <v/>
      </c>
      <c r="AE3724" s="16" t="str">
        <f t="shared" si="350"/>
        <v/>
      </c>
      <c r="AF3724" s="16" t="str">
        <f t="shared" si="351"/>
        <v/>
      </c>
      <c r="AG3724" s="16" t="str">
        <f t="shared" si="352"/>
        <v/>
      </c>
      <c r="AH3724" s="16">
        <f t="shared" si="353"/>
        <v>0</v>
      </c>
      <c r="AI3724" s="17" t="str">
        <f>IF('Peer Comparison Tool'!$D$12="NR","",IF($C3724='Peer Comparison Tool'!$D$9,COUNT('CECL &lt;50B Database'!$AI$1:AI3723)+1,""))</f>
        <v/>
      </c>
    </row>
    <row r="3725" spans="29:35" x14ac:dyDescent="0.25">
      <c r="AC3725" s="16" t="str">
        <f t="shared" si="348"/>
        <v/>
      </c>
      <c r="AD3725" s="16" t="str">
        <f t="shared" si="349"/>
        <v/>
      </c>
      <c r="AE3725" s="16" t="str">
        <f t="shared" si="350"/>
        <v/>
      </c>
      <c r="AF3725" s="16" t="str">
        <f t="shared" si="351"/>
        <v/>
      </c>
      <c r="AG3725" s="16" t="str">
        <f t="shared" si="352"/>
        <v/>
      </c>
      <c r="AH3725" s="16">
        <f t="shared" si="353"/>
        <v>0</v>
      </c>
      <c r="AI3725" s="17" t="str">
        <f>IF('Peer Comparison Tool'!$D$12="NR","",IF($C3725='Peer Comparison Tool'!$D$9,COUNT('CECL &lt;50B Database'!$AI$1:AI3724)+1,""))</f>
        <v/>
      </c>
    </row>
    <row r="3726" spans="29:35" x14ac:dyDescent="0.25">
      <c r="AC3726" s="16" t="str">
        <f t="shared" si="348"/>
        <v/>
      </c>
      <c r="AD3726" s="16" t="str">
        <f t="shared" si="349"/>
        <v/>
      </c>
      <c r="AE3726" s="16" t="str">
        <f t="shared" si="350"/>
        <v/>
      </c>
      <c r="AF3726" s="16" t="str">
        <f t="shared" si="351"/>
        <v/>
      </c>
      <c r="AG3726" s="16" t="str">
        <f t="shared" si="352"/>
        <v/>
      </c>
      <c r="AH3726" s="16">
        <f t="shared" si="353"/>
        <v>0</v>
      </c>
      <c r="AI3726" s="17" t="str">
        <f>IF('Peer Comparison Tool'!$D$12="NR","",IF($C3726='Peer Comparison Tool'!$D$9,COUNT('CECL &lt;50B Database'!$AI$1:AI3725)+1,""))</f>
        <v/>
      </c>
    </row>
    <row r="3727" spans="29:35" x14ac:dyDescent="0.25">
      <c r="AC3727" s="16" t="str">
        <f t="shared" si="348"/>
        <v/>
      </c>
      <c r="AD3727" s="16" t="str">
        <f t="shared" si="349"/>
        <v/>
      </c>
      <c r="AE3727" s="16" t="str">
        <f t="shared" si="350"/>
        <v/>
      </c>
      <c r="AF3727" s="16" t="str">
        <f t="shared" si="351"/>
        <v/>
      </c>
      <c r="AG3727" s="16" t="str">
        <f t="shared" si="352"/>
        <v/>
      </c>
      <c r="AH3727" s="16">
        <f t="shared" si="353"/>
        <v>0</v>
      </c>
      <c r="AI3727" s="17" t="str">
        <f>IF('Peer Comparison Tool'!$D$12="NR","",IF($C3727='Peer Comparison Tool'!$D$9,COUNT('CECL &lt;50B Database'!$AI$1:AI3726)+1,""))</f>
        <v/>
      </c>
    </row>
    <row r="3728" spans="29:35" x14ac:dyDescent="0.25">
      <c r="AC3728" s="16" t="str">
        <f t="shared" si="348"/>
        <v/>
      </c>
      <c r="AD3728" s="16" t="str">
        <f t="shared" si="349"/>
        <v/>
      </c>
      <c r="AE3728" s="16" t="str">
        <f t="shared" si="350"/>
        <v/>
      </c>
      <c r="AF3728" s="16" t="str">
        <f t="shared" si="351"/>
        <v/>
      </c>
      <c r="AG3728" s="16" t="str">
        <f t="shared" si="352"/>
        <v/>
      </c>
      <c r="AH3728" s="16">
        <f t="shared" si="353"/>
        <v>0</v>
      </c>
      <c r="AI3728" s="17" t="str">
        <f>IF('Peer Comparison Tool'!$D$12="NR","",IF($C3728='Peer Comparison Tool'!$D$9,COUNT('CECL &lt;50B Database'!$AI$1:AI3727)+1,""))</f>
        <v/>
      </c>
    </row>
    <row r="3729" spans="29:35" x14ac:dyDescent="0.25">
      <c r="AC3729" s="16" t="str">
        <f t="shared" si="348"/>
        <v/>
      </c>
      <c r="AD3729" s="16" t="str">
        <f t="shared" si="349"/>
        <v/>
      </c>
      <c r="AE3729" s="16" t="str">
        <f t="shared" si="350"/>
        <v/>
      </c>
      <c r="AF3729" s="16" t="str">
        <f t="shared" si="351"/>
        <v/>
      </c>
      <c r="AG3729" s="16" t="str">
        <f t="shared" si="352"/>
        <v/>
      </c>
      <c r="AH3729" s="16">
        <f t="shared" si="353"/>
        <v>0</v>
      </c>
      <c r="AI3729" s="17" t="str">
        <f>IF('Peer Comparison Tool'!$D$12="NR","",IF($C3729='Peer Comparison Tool'!$D$9,COUNT('CECL &lt;50B Database'!$AI$1:AI3728)+1,""))</f>
        <v/>
      </c>
    </row>
    <row r="3730" spans="29:35" x14ac:dyDescent="0.25">
      <c r="AC3730" s="16" t="str">
        <f t="shared" si="348"/>
        <v/>
      </c>
      <c r="AD3730" s="16" t="str">
        <f t="shared" si="349"/>
        <v/>
      </c>
      <c r="AE3730" s="16" t="str">
        <f t="shared" si="350"/>
        <v/>
      </c>
      <c r="AF3730" s="16" t="str">
        <f t="shared" si="351"/>
        <v/>
      </c>
      <c r="AG3730" s="16" t="str">
        <f t="shared" si="352"/>
        <v/>
      </c>
      <c r="AH3730" s="16">
        <f t="shared" si="353"/>
        <v>0</v>
      </c>
      <c r="AI3730" s="17" t="str">
        <f>IF('Peer Comparison Tool'!$D$12="NR","",IF($C3730='Peer Comparison Tool'!$D$9,COUNT('CECL &lt;50B Database'!$AI$1:AI3729)+1,""))</f>
        <v/>
      </c>
    </row>
    <row r="3731" spans="29:35" x14ac:dyDescent="0.25">
      <c r="AC3731" s="16" t="str">
        <f t="shared" si="348"/>
        <v/>
      </c>
      <c r="AD3731" s="16" t="str">
        <f t="shared" si="349"/>
        <v/>
      </c>
      <c r="AE3731" s="16" t="str">
        <f t="shared" si="350"/>
        <v/>
      </c>
      <c r="AF3731" s="16" t="str">
        <f t="shared" si="351"/>
        <v/>
      </c>
      <c r="AG3731" s="16" t="str">
        <f t="shared" si="352"/>
        <v/>
      </c>
      <c r="AH3731" s="16">
        <f t="shared" si="353"/>
        <v>0</v>
      </c>
      <c r="AI3731" s="17" t="str">
        <f>IF('Peer Comparison Tool'!$D$12="NR","",IF($C3731='Peer Comparison Tool'!$D$9,COUNT('CECL &lt;50B Database'!$AI$1:AI3730)+1,""))</f>
        <v/>
      </c>
    </row>
    <row r="3732" spans="29:35" x14ac:dyDescent="0.25">
      <c r="AC3732" s="16" t="str">
        <f t="shared" si="348"/>
        <v/>
      </c>
      <c r="AD3732" s="16" t="str">
        <f t="shared" si="349"/>
        <v/>
      </c>
      <c r="AE3732" s="16" t="str">
        <f t="shared" si="350"/>
        <v/>
      </c>
      <c r="AF3732" s="16" t="str">
        <f t="shared" si="351"/>
        <v/>
      </c>
      <c r="AG3732" s="16" t="str">
        <f t="shared" si="352"/>
        <v/>
      </c>
      <c r="AH3732" s="16">
        <f t="shared" si="353"/>
        <v>0</v>
      </c>
      <c r="AI3732" s="17" t="str">
        <f>IF('Peer Comparison Tool'!$D$12="NR","",IF($C3732='Peer Comparison Tool'!$D$9,COUNT('CECL &lt;50B Database'!$AI$1:AI3731)+1,""))</f>
        <v/>
      </c>
    </row>
    <row r="3733" spans="29:35" x14ac:dyDescent="0.25">
      <c r="AC3733" s="16" t="str">
        <f t="shared" si="348"/>
        <v/>
      </c>
      <c r="AD3733" s="16" t="str">
        <f t="shared" si="349"/>
        <v/>
      </c>
      <c r="AE3733" s="16" t="str">
        <f t="shared" si="350"/>
        <v/>
      </c>
      <c r="AF3733" s="16" t="str">
        <f t="shared" si="351"/>
        <v/>
      </c>
      <c r="AG3733" s="16" t="str">
        <f t="shared" si="352"/>
        <v/>
      </c>
      <c r="AH3733" s="16">
        <f t="shared" si="353"/>
        <v>0</v>
      </c>
      <c r="AI3733" s="17" t="str">
        <f>IF('Peer Comparison Tool'!$D$12="NR","",IF($C3733='Peer Comparison Tool'!$D$9,COUNT('CECL &lt;50B Database'!$AI$1:AI3732)+1,""))</f>
        <v/>
      </c>
    </row>
    <row r="3734" spans="29:35" x14ac:dyDescent="0.25">
      <c r="AC3734" s="16" t="str">
        <f t="shared" si="348"/>
        <v/>
      </c>
      <c r="AD3734" s="16" t="str">
        <f t="shared" si="349"/>
        <v/>
      </c>
      <c r="AE3734" s="16" t="str">
        <f t="shared" si="350"/>
        <v/>
      </c>
      <c r="AF3734" s="16" t="str">
        <f t="shared" si="351"/>
        <v/>
      </c>
      <c r="AG3734" s="16" t="str">
        <f t="shared" si="352"/>
        <v/>
      </c>
      <c r="AH3734" s="16">
        <f t="shared" si="353"/>
        <v>0</v>
      </c>
      <c r="AI3734" s="17" t="str">
        <f>IF('Peer Comparison Tool'!$D$12="NR","",IF($C3734='Peer Comparison Tool'!$D$9,COUNT('CECL &lt;50B Database'!$AI$1:AI3733)+1,""))</f>
        <v/>
      </c>
    </row>
    <row r="3735" spans="29:35" x14ac:dyDescent="0.25">
      <c r="AC3735" s="16" t="str">
        <f t="shared" si="348"/>
        <v/>
      </c>
      <c r="AD3735" s="16" t="str">
        <f t="shared" si="349"/>
        <v/>
      </c>
      <c r="AE3735" s="16" t="str">
        <f t="shared" si="350"/>
        <v/>
      </c>
      <c r="AF3735" s="16" t="str">
        <f t="shared" si="351"/>
        <v/>
      </c>
      <c r="AG3735" s="16" t="str">
        <f t="shared" si="352"/>
        <v/>
      </c>
      <c r="AH3735" s="16">
        <f t="shared" si="353"/>
        <v>0</v>
      </c>
      <c r="AI3735" s="17" t="str">
        <f>IF('Peer Comparison Tool'!$D$12="NR","",IF($C3735='Peer Comparison Tool'!$D$9,COUNT('CECL &lt;50B Database'!$AI$1:AI3734)+1,""))</f>
        <v/>
      </c>
    </row>
    <row r="3736" spans="29:35" x14ac:dyDescent="0.25">
      <c r="AC3736" s="16" t="str">
        <f t="shared" si="348"/>
        <v/>
      </c>
      <c r="AD3736" s="16" t="str">
        <f t="shared" si="349"/>
        <v/>
      </c>
      <c r="AE3736" s="16" t="str">
        <f t="shared" si="350"/>
        <v/>
      </c>
      <c r="AF3736" s="16" t="str">
        <f t="shared" si="351"/>
        <v/>
      </c>
      <c r="AG3736" s="16" t="str">
        <f t="shared" si="352"/>
        <v/>
      </c>
      <c r="AH3736" s="16">
        <f t="shared" si="353"/>
        <v>0</v>
      </c>
      <c r="AI3736" s="17" t="str">
        <f>IF('Peer Comparison Tool'!$D$12="NR","",IF($C3736='Peer Comparison Tool'!$D$9,COUNT('CECL &lt;50B Database'!$AI$1:AI3735)+1,""))</f>
        <v/>
      </c>
    </row>
    <row r="3737" spans="29:35" x14ac:dyDescent="0.25">
      <c r="AC3737" s="16" t="str">
        <f t="shared" si="348"/>
        <v/>
      </c>
      <c r="AD3737" s="16" t="str">
        <f t="shared" si="349"/>
        <v/>
      </c>
      <c r="AE3737" s="16" t="str">
        <f t="shared" si="350"/>
        <v/>
      </c>
      <c r="AF3737" s="16" t="str">
        <f t="shared" si="351"/>
        <v/>
      </c>
      <c r="AG3737" s="16" t="str">
        <f t="shared" si="352"/>
        <v/>
      </c>
      <c r="AH3737" s="16">
        <f t="shared" si="353"/>
        <v>0</v>
      </c>
      <c r="AI3737" s="17" t="str">
        <f>IF('Peer Comparison Tool'!$D$12="NR","",IF($C3737='Peer Comparison Tool'!$D$9,COUNT('CECL &lt;50B Database'!$AI$1:AI3736)+1,""))</f>
        <v/>
      </c>
    </row>
    <row r="3738" spans="29:35" x14ac:dyDescent="0.25">
      <c r="AC3738" s="16" t="str">
        <f t="shared" si="348"/>
        <v/>
      </c>
      <c r="AD3738" s="16" t="str">
        <f t="shared" si="349"/>
        <v/>
      </c>
      <c r="AE3738" s="16" t="str">
        <f t="shared" si="350"/>
        <v/>
      </c>
      <c r="AF3738" s="16" t="str">
        <f t="shared" si="351"/>
        <v/>
      </c>
      <c r="AG3738" s="16" t="str">
        <f t="shared" si="352"/>
        <v/>
      </c>
      <c r="AH3738" s="16">
        <f t="shared" si="353"/>
        <v>0</v>
      </c>
      <c r="AI3738" s="17" t="str">
        <f>IF('Peer Comparison Tool'!$D$12="NR","",IF($C3738='Peer Comparison Tool'!$D$9,COUNT('CECL &lt;50B Database'!$AI$1:AI3737)+1,""))</f>
        <v/>
      </c>
    </row>
    <row r="3739" spans="29:35" x14ac:dyDescent="0.25">
      <c r="AC3739" s="16" t="str">
        <f t="shared" si="348"/>
        <v/>
      </c>
      <c r="AD3739" s="16" t="str">
        <f t="shared" si="349"/>
        <v/>
      </c>
      <c r="AE3739" s="16" t="str">
        <f t="shared" si="350"/>
        <v/>
      </c>
      <c r="AF3739" s="16" t="str">
        <f t="shared" si="351"/>
        <v/>
      </c>
      <c r="AG3739" s="16" t="str">
        <f t="shared" si="352"/>
        <v/>
      </c>
      <c r="AH3739" s="16">
        <f t="shared" si="353"/>
        <v>0</v>
      </c>
      <c r="AI3739" s="17" t="str">
        <f>IF('Peer Comparison Tool'!$D$12="NR","",IF($C3739='Peer Comparison Tool'!$D$9,COUNT('CECL &lt;50B Database'!$AI$1:AI3738)+1,""))</f>
        <v/>
      </c>
    </row>
    <row r="3740" spans="29:35" x14ac:dyDescent="0.25">
      <c r="AC3740" s="16" t="str">
        <f t="shared" si="348"/>
        <v/>
      </c>
      <c r="AD3740" s="16" t="str">
        <f t="shared" si="349"/>
        <v/>
      </c>
      <c r="AE3740" s="16" t="str">
        <f t="shared" si="350"/>
        <v/>
      </c>
      <c r="AF3740" s="16" t="str">
        <f t="shared" si="351"/>
        <v/>
      </c>
      <c r="AG3740" s="16" t="str">
        <f t="shared" si="352"/>
        <v/>
      </c>
      <c r="AH3740" s="16">
        <f t="shared" si="353"/>
        <v>0</v>
      </c>
      <c r="AI3740" s="17" t="str">
        <f>IF('Peer Comparison Tool'!$D$12="NR","",IF($C3740='Peer Comparison Tool'!$D$9,COUNT('CECL &lt;50B Database'!$AI$1:AI3739)+1,""))</f>
        <v/>
      </c>
    </row>
    <row r="3741" spans="29:35" x14ac:dyDescent="0.25">
      <c r="AC3741" s="16" t="str">
        <f t="shared" si="348"/>
        <v/>
      </c>
      <c r="AD3741" s="16" t="str">
        <f t="shared" si="349"/>
        <v/>
      </c>
      <c r="AE3741" s="16" t="str">
        <f t="shared" si="350"/>
        <v/>
      </c>
      <c r="AF3741" s="16" t="str">
        <f t="shared" si="351"/>
        <v/>
      </c>
      <c r="AG3741" s="16" t="str">
        <f t="shared" si="352"/>
        <v/>
      </c>
      <c r="AH3741" s="16">
        <f t="shared" si="353"/>
        <v>0</v>
      </c>
      <c r="AI3741" s="17" t="str">
        <f>IF('Peer Comparison Tool'!$D$12="NR","",IF($C3741='Peer Comparison Tool'!$D$9,COUNT('CECL &lt;50B Database'!$AI$1:AI3740)+1,""))</f>
        <v/>
      </c>
    </row>
    <row r="3742" spans="29:35" x14ac:dyDescent="0.25">
      <c r="AC3742" s="16" t="str">
        <f t="shared" si="348"/>
        <v/>
      </c>
      <c r="AD3742" s="16" t="str">
        <f t="shared" si="349"/>
        <v/>
      </c>
      <c r="AE3742" s="16" t="str">
        <f t="shared" si="350"/>
        <v/>
      </c>
      <c r="AF3742" s="16" t="str">
        <f t="shared" si="351"/>
        <v/>
      </c>
      <c r="AG3742" s="16" t="str">
        <f t="shared" si="352"/>
        <v/>
      </c>
      <c r="AH3742" s="16">
        <f t="shared" si="353"/>
        <v>0</v>
      </c>
      <c r="AI3742" s="17" t="str">
        <f>IF('Peer Comparison Tool'!$D$12="NR","",IF($C3742='Peer Comparison Tool'!$D$9,COUNT('CECL &lt;50B Database'!$AI$1:AI3741)+1,""))</f>
        <v/>
      </c>
    </row>
    <row r="3743" spans="29:35" x14ac:dyDescent="0.25">
      <c r="AC3743" s="16" t="str">
        <f t="shared" si="348"/>
        <v/>
      </c>
      <c r="AD3743" s="16" t="str">
        <f t="shared" si="349"/>
        <v/>
      </c>
      <c r="AE3743" s="16" t="str">
        <f t="shared" si="350"/>
        <v/>
      </c>
      <c r="AF3743" s="16" t="str">
        <f t="shared" si="351"/>
        <v/>
      </c>
      <c r="AG3743" s="16" t="str">
        <f t="shared" si="352"/>
        <v/>
      </c>
      <c r="AH3743" s="16">
        <f t="shared" si="353"/>
        <v>0</v>
      </c>
      <c r="AI3743" s="17" t="str">
        <f>IF('Peer Comparison Tool'!$D$12="NR","",IF($C3743='Peer Comparison Tool'!$D$9,COUNT('CECL &lt;50B Database'!$AI$1:AI3742)+1,""))</f>
        <v/>
      </c>
    </row>
    <row r="3744" spans="29:35" x14ac:dyDescent="0.25">
      <c r="AC3744" s="16" t="str">
        <f t="shared" si="348"/>
        <v/>
      </c>
      <c r="AD3744" s="16" t="str">
        <f t="shared" si="349"/>
        <v/>
      </c>
      <c r="AE3744" s="16" t="str">
        <f t="shared" si="350"/>
        <v/>
      </c>
      <c r="AF3744" s="16" t="str">
        <f t="shared" si="351"/>
        <v/>
      </c>
      <c r="AG3744" s="16" t="str">
        <f t="shared" si="352"/>
        <v/>
      </c>
      <c r="AH3744" s="16">
        <f t="shared" si="353"/>
        <v>0</v>
      </c>
      <c r="AI3744" s="17" t="str">
        <f>IF('Peer Comparison Tool'!$D$12="NR","",IF($C3744='Peer Comparison Tool'!$D$9,COUNT('CECL &lt;50B Database'!$AI$1:AI3743)+1,""))</f>
        <v/>
      </c>
    </row>
    <row r="3745" spans="29:35" x14ac:dyDescent="0.25">
      <c r="AC3745" s="16" t="str">
        <f t="shared" si="348"/>
        <v/>
      </c>
      <c r="AD3745" s="16" t="str">
        <f t="shared" si="349"/>
        <v/>
      </c>
      <c r="AE3745" s="16" t="str">
        <f t="shared" si="350"/>
        <v/>
      </c>
      <c r="AF3745" s="16" t="str">
        <f t="shared" si="351"/>
        <v/>
      </c>
      <c r="AG3745" s="16" t="str">
        <f t="shared" si="352"/>
        <v/>
      </c>
      <c r="AH3745" s="16">
        <f t="shared" si="353"/>
        <v>0</v>
      </c>
      <c r="AI3745" s="17" t="str">
        <f>IF('Peer Comparison Tool'!$D$12="NR","",IF($C3745='Peer Comparison Tool'!$D$9,COUNT('CECL &lt;50B Database'!$AI$1:AI3744)+1,""))</f>
        <v/>
      </c>
    </row>
    <row r="3746" spans="29:35" x14ac:dyDescent="0.25">
      <c r="AC3746" s="16" t="str">
        <f t="shared" si="348"/>
        <v/>
      </c>
      <c r="AD3746" s="16" t="str">
        <f t="shared" si="349"/>
        <v/>
      </c>
      <c r="AE3746" s="16" t="str">
        <f t="shared" si="350"/>
        <v/>
      </c>
      <c r="AF3746" s="16" t="str">
        <f t="shared" si="351"/>
        <v/>
      </c>
      <c r="AG3746" s="16" t="str">
        <f t="shared" si="352"/>
        <v/>
      </c>
      <c r="AH3746" s="16">
        <f t="shared" si="353"/>
        <v>0</v>
      </c>
      <c r="AI3746" s="17" t="str">
        <f>IF('Peer Comparison Tool'!$D$12="NR","",IF($C3746='Peer Comparison Tool'!$D$9,COUNT('CECL &lt;50B Database'!$AI$1:AI3745)+1,""))</f>
        <v/>
      </c>
    </row>
    <row r="3747" spans="29:35" x14ac:dyDescent="0.25">
      <c r="AC3747" s="16" t="str">
        <f t="shared" si="348"/>
        <v/>
      </c>
      <c r="AD3747" s="16" t="str">
        <f t="shared" si="349"/>
        <v/>
      </c>
      <c r="AE3747" s="16" t="str">
        <f t="shared" si="350"/>
        <v/>
      </c>
      <c r="AF3747" s="16" t="str">
        <f t="shared" si="351"/>
        <v/>
      </c>
      <c r="AG3747" s="16" t="str">
        <f t="shared" si="352"/>
        <v/>
      </c>
      <c r="AH3747" s="16">
        <f t="shared" si="353"/>
        <v>0</v>
      </c>
      <c r="AI3747" s="17" t="str">
        <f>IF('Peer Comparison Tool'!$D$12="NR","",IF($C3747='Peer Comparison Tool'!$D$9,COUNT('CECL &lt;50B Database'!$AI$1:AI3746)+1,""))</f>
        <v/>
      </c>
    </row>
    <row r="3748" spans="29:35" x14ac:dyDescent="0.25">
      <c r="AC3748" s="16" t="str">
        <f t="shared" si="348"/>
        <v/>
      </c>
      <c r="AD3748" s="16" t="str">
        <f t="shared" si="349"/>
        <v/>
      </c>
      <c r="AE3748" s="16" t="str">
        <f t="shared" si="350"/>
        <v/>
      </c>
      <c r="AF3748" s="16" t="str">
        <f t="shared" si="351"/>
        <v/>
      </c>
      <c r="AG3748" s="16" t="str">
        <f t="shared" si="352"/>
        <v/>
      </c>
      <c r="AH3748" s="16">
        <f t="shared" si="353"/>
        <v>0</v>
      </c>
      <c r="AI3748" s="17" t="str">
        <f>IF('Peer Comparison Tool'!$D$12="NR","",IF($C3748='Peer Comparison Tool'!$D$9,COUNT('CECL &lt;50B Database'!$AI$1:AI3747)+1,""))</f>
        <v/>
      </c>
    </row>
    <row r="3749" spans="29:35" x14ac:dyDescent="0.25">
      <c r="AC3749" s="16" t="str">
        <f t="shared" si="348"/>
        <v/>
      </c>
      <c r="AD3749" s="16" t="str">
        <f t="shared" si="349"/>
        <v/>
      </c>
      <c r="AE3749" s="16" t="str">
        <f t="shared" si="350"/>
        <v/>
      </c>
      <c r="AF3749" s="16" t="str">
        <f t="shared" si="351"/>
        <v/>
      </c>
      <c r="AG3749" s="16" t="str">
        <f t="shared" si="352"/>
        <v/>
      </c>
      <c r="AH3749" s="16">
        <f t="shared" si="353"/>
        <v>0</v>
      </c>
      <c r="AI3749" s="17" t="str">
        <f>IF('Peer Comparison Tool'!$D$12="NR","",IF($C3749='Peer Comparison Tool'!$D$9,COUNT('CECL &lt;50B Database'!$AI$1:AI3748)+1,""))</f>
        <v/>
      </c>
    </row>
    <row r="3750" spans="29:35" x14ac:dyDescent="0.25">
      <c r="AC3750" s="16" t="str">
        <f t="shared" si="348"/>
        <v/>
      </c>
      <c r="AD3750" s="16" t="str">
        <f t="shared" si="349"/>
        <v/>
      </c>
      <c r="AE3750" s="16" t="str">
        <f t="shared" si="350"/>
        <v/>
      </c>
      <c r="AF3750" s="16" t="str">
        <f t="shared" si="351"/>
        <v/>
      </c>
      <c r="AG3750" s="16" t="str">
        <f t="shared" si="352"/>
        <v/>
      </c>
      <c r="AH3750" s="16">
        <f t="shared" si="353"/>
        <v>0</v>
      </c>
      <c r="AI3750" s="17" t="str">
        <f>IF('Peer Comparison Tool'!$D$12="NR","",IF($C3750='Peer Comparison Tool'!$D$9,COUNT('CECL &lt;50B Database'!$AI$1:AI3749)+1,""))</f>
        <v/>
      </c>
    </row>
    <row r="3751" spans="29:35" x14ac:dyDescent="0.25">
      <c r="AC3751" s="16" t="str">
        <f t="shared" si="348"/>
        <v/>
      </c>
      <c r="AD3751" s="16" t="str">
        <f t="shared" si="349"/>
        <v/>
      </c>
      <c r="AE3751" s="16" t="str">
        <f t="shared" si="350"/>
        <v/>
      </c>
      <c r="AF3751" s="16" t="str">
        <f t="shared" si="351"/>
        <v/>
      </c>
      <c r="AG3751" s="16" t="str">
        <f t="shared" si="352"/>
        <v/>
      </c>
      <c r="AH3751" s="16">
        <f t="shared" si="353"/>
        <v>0</v>
      </c>
      <c r="AI3751" s="17" t="str">
        <f>IF('Peer Comparison Tool'!$D$12="NR","",IF($C3751='Peer Comparison Tool'!$D$9,COUNT('CECL &lt;50B Database'!$AI$1:AI3750)+1,""))</f>
        <v/>
      </c>
    </row>
    <row r="3752" spans="29:35" x14ac:dyDescent="0.25">
      <c r="AC3752" s="16" t="str">
        <f t="shared" si="348"/>
        <v/>
      </c>
      <c r="AD3752" s="16" t="str">
        <f t="shared" si="349"/>
        <v/>
      </c>
      <c r="AE3752" s="16" t="str">
        <f t="shared" si="350"/>
        <v/>
      </c>
      <c r="AF3752" s="16" t="str">
        <f t="shared" si="351"/>
        <v/>
      </c>
      <c r="AG3752" s="16" t="str">
        <f t="shared" si="352"/>
        <v/>
      </c>
      <c r="AH3752" s="16">
        <f t="shared" si="353"/>
        <v>0</v>
      </c>
      <c r="AI3752" s="17" t="str">
        <f>IF('Peer Comparison Tool'!$D$12="NR","",IF($C3752='Peer Comparison Tool'!$D$9,COUNT('CECL &lt;50B Database'!$AI$1:AI3751)+1,""))</f>
        <v/>
      </c>
    </row>
    <row r="3753" spans="29:35" x14ac:dyDescent="0.25">
      <c r="AC3753" s="16" t="str">
        <f t="shared" si="348"/>
        <v/>
      </c>
      <c r="AD3753" s="16" t="str">
        <f t="shared" si="349"/>
        <v/>
      </c>
      <c r="AE3753" s="16" t="str">
        <f t="shared" si="350"/>
        <v/>
      </c>
      <c r="AF3753" s="16" t="str">
        <f t="shared" si="351"/>
        <v/>
      </c>
      <c r="AG3753" s="16" t="str">
        <f t="shared" si="352"/>
        <v/>
      </c>
      <c r="AH3753" s="16">
        <f t="shared" si="353"/>
        <v>0</v>
      </c>
      <c r="AI3753" s="17" t="str">
        <f>IF('Peer Comparison Tool'!$D$12="NR","",IF($C3753='Peer Comparison Tool'!$D$9,COUNT('CECL &lt;50B Database'!$AI$1:AI3752)+1,""))</f>
        <v/>
      </c>
    </row>
    <row r="3754" spans="29:35" x14ac:dyDescent="0.25">
      <c r="AC3754" s="16" t="str">
        <f t="shared" si="348"/>
        <v/>
      </c>
      <c r="AD3754" s="16" t="str">
        <f t="shared" si="349"/>
        <v/>
      </c>
      <c r="AE3754" s="16" t="str">
        <f t="shared" si="350"/>
        <v/>
      </c>
      <c r="AF3754" s="16" t="str">
        <f t="shared" si="351"/>
        <v/>
      </c>
      <c r="AG3754" s="16" t="str">
        <f t="shared" si="352"/>
        <v/>
      </c>
      <c r="AH3754" s="16">
        <f t="shared" si="353"/>
        <v>0</v>
      </c>
      <c r="AI3754" s="17" t="str">
        <f>IF('Peer Comparison Tool'!$D$12="NR","",IF($C3754='Peer Comparison Tool'!$D$9,COUNT('CECL &lt;50B Database'!$AI$1:AI3753)+1,""))</f>
        <v/>
      </c>
    </row>
    <row r="3755" spans="29:35" x14ac:dyDescent="0.25">
      <c r="AC3755" s="16" t="str">
        <f t="shared" si="348"/>
        <v/>
      </c>
      <c r="AD3755" s="16" t="str">
        <f t="shared" si="349"/>
        <v/>
      </c>
      <c r="AE3755" s="16" t="str">
        <f t="shared" si="350"/>
        <v/>
      </c>
      <c r="AF3755" s="16" t="str">
        <f t="shared" si="351"/>
        <v/>
      </c>
      <c r="AG3755" s="16" t="str">
        <f t="shared" si="352"/>
        <v/>
      </c>
      <c r="AH3755" s="16">
        <f t="shared" si="353"/>
        <v>0</v>
      </c>
      <c r="AI3755" s="17" t="str">
        <f>IF('Peer Comparison Tool'!$D$12="NR","",IF($C3755='Peer Comparison Tool'!$D$9,COUNT('CECL &lt;50B Database'!$AI$1:AI3754)+1,""))</f>
        <v/>
      </c>
    </row>
    <row r="3756" spans="29:35" x14ac:dyDescent="0.25">
      <c r="AC3756" s="16" t="str">
        <f t="shared" si="348"/>
        <v/>
      </c>
      <c r="AD3756" s="16" t="str">
        <f t="shared" si="349"/>
        <v/>
      </c>
      <c r="AE3756" s="16" t="str">
        <f t="shared" si="350"/>
        <v/>
      </c>
      <c r="AF3756" s="16" t="str">
        <f t="shared" si="351"/>
        <v/>
      </c>
      <c r="AG3756" s="16" t="str">
        <f t="shared" si="352"/>
        <v/>
      </c>
      <c r="AH3756" s="16">
        <f t="shared" si="353"/>
        <v>0</v>
      </c>
      <c r="AI3756" s="17" t="str">
        <f>IF('Peer Comparison Tool'!$D$12="NR","",IF($C3756='Peer Comparison Tool'!$D$9,COUNT('CECL &lt;50B Database'!$AI$1:AI3755)+1,""))</f>
        <v/>
      </c>
    </row>
    <row r="3757" spans="29:35" x14ac:dyDescent="0.25">
      <c r="AC3757" s="16" t="str">
        <f t="shared" si="348"/>
        <v/>
      </c>
      <c r="AD3757" s="16" t="str">
        <f t="shared" si="349"/>
        <v/>
      </c>
      <c r="AE3757" s="16" t="str">
        <f t="shared" si="350"/>
        <v/>
      </c>
      <c r="AF3757" s="16" t="str">
        <f t="shared" si="351"/>
        <v/>
      </c>
      <c r="AG3757" s="16" t="str">
        <f t="shared" si="352"/>
        <v/>
      </c>
      <c r="AH3757" s="16">
        <f t="shared" si="353"/>
        <v>0</v>
      </c>
      <c r="AI3757" s="17" t="str">
        <f>IF('Peer Comparison Tool'!$D$12="NR","",IF($C3757='Peer Comparison Tool'!$D$9,COUNT('CECL &lt;50B Database'!$AI$1:AI3756)+1,""))</f>
        <v/>
      </c>
    </row>
    <row r="3758" spans="29:35" x14ac:dyDescent="0.25">
      <c r="AC3758" s="16" t="str">
        <f t="shared" si="348"/>
        <v/>
      </c>
      <c r="AD3758" s="16" t="str">
        <f t="shared" si="349"/>
        <v/>
      </c>
      <c r="AE3758" s="16" t="str">
        <f t="shared" si="350"/>
        <v/>
      </c>
      <c r="AF3758" s="16" t="str">
        <f t="shared" si="351"/>
        <v/>
      </c>
      <c r="AG3758" s="16" t="str">
        <f t="shared" si="352"/>
        <v/>
      </c>
      <c r="AH3758" s="16">
        <f t="shared" si="353"/>
        <v>0</v>
      </c>
      <c r="AI3758" s="17" t="str">
        <f>IF('Peer Comparison Tool'!$D$12="NR","",IF($C3758='Peer Comparison Tool'!$D$9,COUNT('CECL &lt;50B Database'!$AI$1:AI3757)+1,""))</f>
        <v/>
      </c>
    </row>
    <row r="3759" spans="29:35" x14ac:dyDescent="0.25">
      <c r="AC3759" s="16" t="str">
        <f t="shared" si="348"/>
        <v/>
      </c>
      <c r="AD3759" s="16" t="str">
        <f t="shared" si="349"/>
        <v/>
      </c>
      <c r="AE3759" s="16" t="str">
        <f t="shared" si="350"/>
        <v/>
      </c>
      <c r="AF3759" s="16" t="str">
        <f t="shared" si="351"/>
        <v/>
      </c>
      <c r="AG3759" s="16" t="str">
        <f t="shared" si="352"/>
        <v/>
      </c>
      <c r="AH3759" s="16">
        <f t="shared" si="353"/>
        <v>0</v>
      </c>
      <c r="AI3759" s="17" t="str">
        <f>IF('Peer Comparison Tool'!$D$12="NR","",IF($C3759='Peer Comparison Tool'!$D$9,COUNT('CECL &lt;50B Database'!$AI$1:AI3758)+1,""))</f>
        <v/>
      </c>
    </row>
    <row r="3760" spans="29:35" x14ac:dyDescent="0.25">
      <c r="AC3760" s="16" t="str">
        <f t="shared" si="348"/>
        <v/>
      </c>
      <c r="AD3760" s="16" t="str">
        <f t="shared" si="349"/>
        <v/>
      </c>
      <c r="AE3760" s="16" t="str">
        <f t="shared" si="350"/>
        <v/>
      </c>
      <c r="AF3760" s="16" t="str">
        <f t="shared" si="351"/>
        <v/>
      </c>
      <c r="AG3760" s="16" t="str">
        <f t="shared" si="352"/>
        <v/>
      </c>
      <c r="AH3760" s="16">
        <f t="shared" si="353"/>
        <v>0</v>
      </c>
      <c r="AI3760" s="17" t="str">
        <f>IF('Peer Comparison Tool'!$D$12="NR","",IF($C3760='Peer Comparison Tool'!$D$9,COUNT('CECL &lt;50B Database'!$AI$1:AI3759)+1,""))</f>
        <v/>
      </c>
    </row>
    <row r="3761" spans="29:35" x14ac:dyDescent="0.25">
      <c r="AC3761" s="16" t="str">
        <f t="shared" si="348"/>
        <v/>
      </c>
      <c r="AD3761" s="16" t="str">
        <f t="shared" si="349"/>
        <v/>
      </c>
      <c r="AE3761" s="16" t="str">
        <f t="shared" si="350"/>
        <v/>
      </c>
      <c r="AF3761" s="16" t="str">
        <f t="shared" si="351"/>
        <v/>
      </c>
      <c r="AG3761" s="16" t="str">
        <f t="shared" si="352"/>
        <v/>
      </c>
      <c r="AH3761" s="16">
        <f t="shared" si="353"/>
        <v>0</v>
      </c>
      <c r="AI3761" s="17" t="str">
        <f>IF('Peer Comparison Tool'!$D$12="NR","",IF($C3761='Peer Comparison Tool'!$D$9,COUNT('CECL &lt;50B Database'!$AI$1:AI3760)+1,""))</f>
        <v/>
      </c>
    </row>
    <row r="3762" spans="29:35" x14ac:dyDescent="0.25">
      <c r="AC3762" s="16" t="str">
        <f t="shared" si="348"/>
        <v/>
      </c>
      <c r="AD3762" s="16" t="str">
        <f t="shared" si="349"/>
        <v/>
      </c>
      <c r="AE3762" s="16" t="str">
        <f t="shared" si="350"/>
        <v/>
      </c>
      <c r="AF3762" s="16" t="str">
        <f t="shared" si="351"/>
        <v/>
      </c>
      <c r="AG3762" s="16" t="str">
        <f t="shared" si="352"/>
        <v/>
      </c>
      <c r="AH3762" s="16">
        <f t="shared" si="353"/>
        <v>0</v>
      </c>
      <c r="AI3762" s="17" t="str">
        <f>IF('Peer Comparison Tool'!$D$12="NR","",IF($C3762='Peer Comparison Tool'!$D$9,COUNT('CECL &lt;50B Database'!$AI$1:AI3761)+1,""))</f>
        <v/>
      </c>
    </row>
    <row r="3763" spans="29:35" x14ac:dyDescent="0.25">
      <c r="AC3763" s="16" t="str">
        <f t="shared" si="348"/>
        <v/>
      </c>
      <c r="AD3763" s="16" t="str">
        <f t="shared" si="349"/>
        <v/>
      </c>
      <c r="AE3763" s="16" t="str">
        <f t="shared" si="350"/>
        <v/>
      </c>
      <c r="AF3763" s="16" t="str">
        <f t="shared" si="351"/>
        <v/>
      </c>
      <c r="AG3763" s="16" t="str">
        <f t="shared" si="352"/>
        <v/>
      </c>
      <c r="AH3763" s="16">
        <f t="shared" si="353"/>
        <v>0</v>
      </c>
      <c r="AI3763" s="17" t="str">
        <f>IF('Peer Comparison Tool'!$D$12="NR","",IF($C3763='Peer Comparison Tool'!$D$9,COUNT('CECL &lt;50B Database'!$AI$1:AI3762)+1,""))</f>
        <v/>
      </c>
    </row>
    <row r="3764" spans="29:35" x14ac:dyDescent="0.25">
      <c r="AC3764" s="16" t="str">
        <f t="shared" si="348"/>
        <v/>
      </c>
      <c r="AD3764" s="16" t="str">
        <f t="shared" si="349"/>
        <v/>
      </c>
      <c r="AE3764" s="16" t="str">
        <f t="shared" si="350"/>
        <v/>
      </c>
      <c r="AF3764" s="16" t="str">
        <f t="shared" si="351"/>
        <v/>
      </c>
      <c r="AG3764" s="16" t="str">
        <f t="shared" si="352"/>
        <v/>
      </c>
      <c r="AH3764" s="16">
        <f t="shared" si="353"/>
        <v>0</v>
      </c>
      <c r="AI3764" s="17" t="str">
        <f>IF('Peer Comparison Tool'!$D$12="NR","",IF($C3764='Peer Comparison Tool'!$D$9,COUNT('CECL &lt;50B Database'!$AI$1:AI3763)+1,""))</f>
        <v/>
      </c>
    </row>
    <row r="3765" spans="29:35" x14ac:dyDescent="0.25">
      <c r="AC3765" s="16" t="str">
        <f t="shared" si="348"/>
        <v/>
      </c>
      <c r="AD3765" s="16" t="str">
        <f t="shared" si="349"/>
        <v/>
      </c>
      <c r="AE3765" s="16" t="str">
        <f t="shared" si="350"/>
        <v/>
      </c>
      <c r="AF3765" s="16" t="str">
        <f t="shared" si="351"/>
        <v/>
      </c>
      <c r="AG3765" s="16" t="str">
        <f t="shared" si="352"/>
        <v/>
      </c>
      <c r="AH3765" s="16">
        <f t="shared" si="353"/>
        <v>0</v>
      </c>
      <c r="AI3765" s="17" t="str">
        <f>IF('Peer Comparison Tool'!$D$12="NR","",IF($C3765='Peer Comparison Tool'!$D$9,COUNT('CECL &lt;50B Database'!$AI$1:AI3764)+1,""))</f>
        <v/>
      </c>
    </row>
    <row r="3766" spans="29:35" x14ac:dyDescent="0.25">
      <c r="AC3766" s="16" t="str">
        <f t="shared" si="348"/>
        <v/>
      </c>
      <c r="AD3766" s="16" t="str">
        <f t="shared" si="349"/>
        <v/>
      </c>
      <c r="AE3766" s="16" t="str">
        <f t="shared" si="350"/>
        <v/>
      </c>
      <c r="AF3766" s="16" t="str">
        <f t="shared" si="351"/>
        <v/>
      </c>
      <c r="AG3766" s="16" t="str">
        <f t="shared" si="352"/>
        <v/>
      </c>
      <c r="AH3766" s="16">
        <f t="shared" si="353"/>
        <v>0</v>
      </c>
      <c r="AI3766" s="17" t="str">
        <f>IF('Peer Comparison Tool'!$D$12="NR","",IF($C3766='Peer Comparison Tool'!$D$9,COUNT('CECL &lt;50B Database'!$AI$1:AI3765)+1,""))</f>
        <v/>
      </c>
    </row>
    <row r="3767" spans="29:35" x14ac:dyDescent="0.25">
      <c r="AC3767" s="16" t="str">
        <f t="shared" si="348"/>
        <v/>
      </c>
      <c r="AD3767" s="16" t="str">
        <f t="shared" si="349"/>
        <v/>
      </c>
      <c r="AE3767" s="16" t="str">
        <f t="shared" si="350"/>
        <v/>
      </c>
      <c r="AF3767" s="16" t="str">
        <f t="shared" si="351"/>
        <v/>
      </c>
      <c r="AG3767" s="16" t="str">
        <f t="shared" si="352"/>
        <v/>
      </c>
      <c r="AH3767" s="16">
        <f t="shared" si="353"/>
        <v>0</v>
      </c>
      <c r="AI3767" s="17" t="str">
        <f>IF('Peer Comparison Tool'!$D$12="NR","",IF($C3767='Peer Comparison Tool'!$D$9,COUNT('CECL &lt;50B Database'!$AI$1:AI3766)+1,""))</f>
        <v/>
      </c>
    </row>
    <row r="3768" spans="29:35" x14ac:dyDescent="0.25">
      <c r="AC3768" s="16" t="str">
        <f t="shared" si="348"/>
        <v/>
      </c>
      <c r="AD3768" s="16" t="str">
        <f t="shared" si="349"/>
        <v/>
      </c>
      <c r="AE3768" s="16" t="str">
        <f t="shared" si="350"/>
        <v/>
      </c>
      <c r="AF3768" s="16" t="str">
        <f t="shared" si="351"/>
        <v/>
      </c>
      <c r="AG3768" s="16" t="str">
        <f t="shared" si="352"/>
        <v/>
      </c>
      <c r="AH3768" s="16">
        <f t="shared" si="353"/>
        <v>0</v>
      </c>
      <c r="AI3768" s="17" t="str">
        <f>IF('Peer Comparison Tool'!$D$12="NR","",IF($C3768='Peer Comparison Tool'!$D$9,COUNT('CECL &lt;50B Database'!$AI$1:AI3767)+1,""))</f>
        <v/>
      </c>
    </row>
    <row r="3769" spans="29:35" x14ac:dyDescent="0.25">
      <c r="AC3769" s="16" t="str">
        <f t="shared" si="348"/>
        <v/>
      </c>
      <c r="AD3769" s="16" t="str">
        <f t="shared" si="349"/>
        <v/>
      </c>
      <c r="AE3769" s="16" t="str">
        <f t="shared" si="350"/>
        <v/>
      </c>
      <c r="AF3769" s="16" t="str">
        <f t="shared" si="351"/>
        <v/>
      </c>
      <c r="AG3769" s="16" t="str">
        <f t="shared" si="352"/>
        <v/>
      </c>
      <c r="AH3769" s="16">
        <f t="shared" si="353"/>
        <v>0</v>
      </c>
      <c r="AI3769" s="17" t="str">
        <f>IF('Peer Comparison Tool'!$D$12="NR","",IF($C3769='Peer Comparison Tool'!$D$9,COUNT('CECL &lt;50B Database'!$AI$1:AI3768)+1,""))</f>
        <v/>
      </c>
    </row>
    <row r="3770" spans="29:35" x14ac:dyDescent="0.25">
      <c r="AC3770" s="16" t="str">
        <f t="shared" si="348"/>
        <v/>
      </c>
      <c r="AD3770" s="16" t="str">
        <f t="shared" si="349"/>
        <v/>
      </c>
      <c r="AE3770" s="16" t="str">
        <f t="shared" si="350"/>
        <v/>
      </c>
      <c r="AF3770" s="16" t="str">
        <f t="shared" si="351"/>
        <v/>
      </c>
      <c r="AG3770" s="16" t="str">
        <f t="shared" si="352"/>
        <v/>
      </c>
      <c r="AH3770" s="16">
        <f t="shared" si="353"/>
        <v>0</v>
      </c>
      <c r="AI3770" s="17" t="str">
        <f>IF('Peer Comparison Tool'!$D$12="NR","",IF($C3770='Peer Comparison Tool'!$D$9,COUNT('CECL &lt;50B Database'!$AI$1:AI3769)+1,""))</f>
        <v/>
      </c>
    </row>
    <row r="3771" spans="29:35" x14ac:dyDescent="0.25">
      <c r="AC3771" s="16" t="str">
        <f t="shared" si="348"/>
        <v/>
      </c>
      <c r="AD3771" s="16" t="str">
        <f t="shared" si="349"/>
        <v/>
      </c>
      <c r="AE3771" s="16" t="str">
        <f t="shared" si="350"/>
        <v/>
      </c>
      <c r="AF3771" s="16" t="str">
        <f t="shared" si="351"/>
        <v/>
      </c>
      <c r="AG3771" s="16" t="str">
        <f t="shared" si="352"/>
        <v/>
      </c>
      <c r="AH3771" s="16">
        <f t="shared" si="353"/>
        <v>0</v>
      </c>
      <c r="AI3771" s="17" t="str">
        <f>IF('Peer Comparison Tool'!$D$12="NR","",IF($C3771='Peer Comparison Tool'!$D$9,COUNT('CECL &lt;50B Database'!$AI$1:AI3770)+1,""))</f>
        <v/>
      </c>
    </row>
    <row r="3772" spans="29:35" x14ac:dyDescent="0.25">
      <c r="AC3772" s="16" t="str">
        <f t="shared" si="348"/>
        <v/>
      </c>
      <c r="AD3772" s="16" t="str">
        <f t="shared" si="349"/>
        <v/>
      </c>
      <c r="AE3772" s="16" t="str">
        <f t="shared" si="350"/>
        <v/>
      </c>
      <c r="AF3772" s="16" t="str">
        <f t="shared" si="351"/>
        <v/>
      </c>
      <c r="AG3772" s="16" t="str">
        <f t="shared" si="352"/>
        <v/>
      </c>
      <c r="AH3772" s="16">
        <f t="shared" si="353"/>
        <v>0</v>
      </c>
      <c r="AI3772" s="17" t="str">
        <f>IF('Peer Comparison Tool'!$D$12="NR","",IF($C3772='Peer Comparison Tool'!$D$9,COUNT('CECL &lt;50B Database'!$AI$1:AI3771)+1,""))</f>
        <v/>
      </c>
    </row>
    <row r="3773" spans="29:35" x14ac:dyDescent="0.25">
      <c r="AC3773" s="16" t="str">
        <f t="shared" si="348"/>
        <v/>
      </c>
      <c r="AD3773" s="16" t="str">
        <f t="shared" si="349"/>
        <v/>
      </c>
      <c r="AE3773" s="16" t="str">
        <f t="shared" si="350"/>
        <v/>
      </c>
      <c r="AF3773" s="16" t="str">
        <f t="shared" si="351"/>
        <v/>
      </c>
      <c r="AG3773" s="16" t="str">
        <f t="shared" si="352"/>
        <v/>
      </c>
      <c r="AH3773" s="16">
        <f t="shared" si="353"/>
        <v>0</v>
      </c>
      <c r="AI3773" s="17" t="str">
        <f>IF('Peer Comparison Tool'!$D$12="NR","",IF($C3773='Peer Comparison Tool'!$D$9,COUNT('CECL &lt;50B Database'!$AI$1:AI3772)+1,""))</f>
        <v/>
      </c>
    </row>
    <row r="3774" spans="29:35" x14ac:dyDescent="0.25">
      <c r="AC3774" s="16" t="str">
        <f t="shared" si="348"/>
        <v/>
      </c>
      <c r="AD3774" s="16" t="str">
        <f t="shared" si="349"/>
        <v/>
      </c>
      <c r="AE3774" s="16" t="str">
        <f t="shared" si="350"/>
        <v/>
      </c>
      <c r="AF3774" s="16" t="str">
        <f t="shared" si="351"/>
        <v/>
      </c>
      <c r="AG3774" s="16" t="str">
        <f t="shared" si="352"/>
        <v/>
      </c>
      <c r="AH3774" s="16">
        <f t="shared" si="353"/>
        <v>0</v>
      </c>
      <c r="AI3774" s="17" t="str">
        <f>IF('Peer Comparison Tool'!$D$12="NR","",IF($C3774='Peer Comparison Tool'!$D$9,COUNT('CECL &lt;50B Database'!$AI$1:AI3773)+1,""))</f>
        <v/>
      </c>
    </row>
    <row r="3775" spans="29:35" x14ac:dyDescent="0.25">
      <c r="AC3775" s="16" t="str">
        <f t="shared" si="348"/>
        <v/>
      </c>
      <c r="AD3775" s="16" t="str">
        <f t="shared" si="349"/>
        <v/>
      </c>
      <c r="AE3775" s="16" t="str">
        <f t="shared" si="350"/>
        <v/>
      </c>
      <c r="AF3775" s="16" t="str">
        <f t="shared" si="351"/>
        <v/>
      </c>
      <c r="AG3775" s="16" t="str">
        <f t="shared" si="352"/>
        <v/>
      </c>
      <c r="AH3775" s="16">
        <f t="shared" si="353"/>
        <v>0</v>
      </c>
      <c r="AI3775" s="17" t="str">
        <f>IF('Peer Comparison Tool'!$D$12="NR","",IF($C3775='Peer Comparison Tool'!$D$9,COUNT('CECL &lt;50B Database'!$AI$1:AI3774)+1,""))</f>
        <v/>
      </c>
    </row>
    <row r="3776" spans="29:35" x14ac:dyDescent="0.25">
      <c r="AC3776" s="16" t="str">
        <f t="shared" si="348"/>
        <v/>
      </c>
      <c r="AD3776" s="16" t="str">
        <f t="shared" si="349"/>
        <v/>
      </c>
      <c r="AE3776" s="16" t="str">
        <f t="shared" si="350"/>
        <v/>
      </c>
      <c r="AF3776" s="16" t="str">
        <f t="shared" si="351"/>
        <v/>
      </c>
      <c r="AG3776" s="16" t="str">
        <f t="shared" si="352"/>
        <v/>
      </c>
      <c r="AH3776" s="16">
        <f t="shared" si="353"/>
        <v>0</v>
      </c>
      <c r="AI3776" s="17" t="str">
        <f>IF('Peer Comparison Tool'!$D$12="NR","",IF($C3776='Peer Comparison Tool'!$D$9,COUNT('CECL &lt;50B Database'!$AI$1:AI3775)+1,""))</f>
        <v/>
      </c>
    </row>
    <row r="3777" spans="29:35" x14ac:dyDescent="0.25">
      <c r="AC3777" s="16" t="str">
        <f t="shared" si="348"/>
        <v/>
      </c>
      <c r="AD3777" s="16" t="str">
        <f t="shared" si="349"/>
        <v/>
      </c>
      <c r="AE3777" s="16" t="str">
        <f t="shared" si="350"/>
        <v/>
      </c>
      <c r="AF3777" s="16" t="str">
        <f t="shared" si="351"/>
        <v/>
      </c>
      <c r="AG3777" s="16" t="str">
        <f t="shared" si="352"/>
        <v/>
      </c>
      <c r="AH3777" s="16">
        <f t="shared" si="353"/>
        <v>0</v>
      </c>
      <c r="AI3777" s="17" t="str">
        <f>IF('Peer Comparison Tool'!$D$12="NR","",IF($C3777='Peer Comparison Tool'!$D$9,COUNT('CECL &lt;50B Database'!$AI$1:AI3776)+1,""))</f>
        <v/>
      </c>
    </row>
    <row r="3778" spans="29:35" x14ac:dyDescent="0.25">
      <c r="AC3778" s="16" t="str">
        <f t="shared" si="348"/>
        <v/>
      </c>
      <c r="AD3778" s="16" t="str">
        <f t="shared" si="349"/>
        <v/>
      </c>
      <c r="AE3778" s="16" t="str">
        <f t="shared" si="350"/>
        <v/>
      </c>
      <c r="AF3778" s="16" t="str">
        <f t="shared" si="351"/>
        <v/>
      </c>
      <c r="AG3778" s="16" t="str">
        <f t="shared" si="352"/>
        <v/>
      </c>
      <c r="AH3778" s="16">
        <f t="shared" si="353"/>
        <v>0</v>
      </c>
      <c r="AI3778" s="17" t="str">
        <f>IF('Peer Comparison Tool'!$D$12="NR","",IF($C3778='Peer Comparison Tool'!$D$9,COUNT('CECL &lt;50B Database'!$AI$1:AI3777)+1,""))</f>
        <v/>
      </c>
    </row>
    <row r="3779" spans="29:35" x14ac:dyDescent="0.25">
      <c r="AC3779" s="16" t="str">
        <f t="shared" ref="AC3779:AC3842" si="354">IF(AND($G3779&gt;=10000000,$G3779&lt;50000000),$K3779,"")</f>
        <v/>
      </c>
      <c r="AD3779" s="16" t="str">
        <f t="shared" ref="AD3779:AD3842" si="355">IF(AND($G3779&gt;=5000000,$G3779&lt;9999999),$K3779,"")</f>
        <v/>
      </c>
      <c r="AE3779" s="16" t="str">
        <f t="shared" ref="AE3779:AE3842" si="356">IF(AND($G3779&gt;=1000000,$G3779&lt;4999999),$K3779,"")</f>
        <v/>
      </c>
      <c r="AF3779" s="16" t="str">
        <f t="shared" ref="AF3779:AF3842" si="357">IF(AND($G3779&gt;=500000,$G3779&lt;999999),$K3779,"")</f>
        <v/>
      </c>
      <c r="AG3779" s="16" t="str">
        <f t="shared" ref="AG3779:AG3842" si="358">IF(AND($G3779&gt;=100000,$G3779&lt;499999),$K3779,"")</f>
        <v/>
      </c>
      <c r="AH3779" s="16">
        <f t="shared" ref="AH3779:AH3842" si="359">IF(AND($G3779&gt;=0,$G3779&lt;99999),$K3779,"")</f>
        <v>0</v>
      </c>
      <c r="AI3779" s="17" t="str">
        <f>IF('Peer Comparison Tool'!$D$12="NR","",IF($C3779='Peer Comparison Tool'!$D$9,COUNT('CECL &lt;50B Database'!$AI$1:AI3778)+1,""))</f>
        <v/>
      </c>
    </row>
    <row r="3780" spans="29:35" x14ac:dyDescent="0.25">
      <c r="AC3780" s="16" t="str">
        <f t="shared" si="354"/>
        <v/>
      </c>
      <c r="AD3780" s="16" t="str">
        <f t="shared" si="355"/>
        <v/>
      </c>
      <c r="AE3780" s="16" t="str">
        <f t="shared" si="356"/>
        <v/>
      </c>
      <c r="AF3780" s="16" t="str">
        <f t="shared" si="357"/>
        <v/>
      </c>
      <c r="AG3780" s="16" t="str">
        <f t="shared" si="358"/>
        <v/>
      </c>
      <c r="AH3780" s="16">
        <f t="shared" si="359"/>
        <v>0</v>
      </c>
      <c r="AI3780" s="17" t="str">
        <f>IF('Peer Comparison Tool'!$D$12="NR","",IF($C3780='Peer Comparison Tool'!$D$9,COUNT('CECL &lt;50B Database'!$AI$1:AI3779)+1,""))</f>
        <v/>
      </c>
    </row>
    <row r="3781" spans="29:35" x14ac:dyDescent="0.25">
      <c r="AC3781" s="16" t="str">
        <f t="shared" si="354"/>
        <v/>
      </c>
      <c r="AD3781" s="16" t="str">
        <f t="shared" si="355"/>
        <v/>
      </c>
      <c r="AE3781" s="16" t="str">
        <f t="shared" si="356"/>
        <v/>
      </c>
      <c r="AF3781" s="16" t="str">
        <f t="shared" si="357"/>
        <v/>
      </c>
      <c r="AG3781" s="16" t="str">
        <f t="shared" si="358"/>
        <v/>
      </c>
      <c r="AH3781" s="16">
        <f t="shared" si="359"/>
        <v>0</v>
      </c>
      <c r="AI3781" s="17" t="str">
        <f>IF('Peer Comparison Tool'!$D$12="NR","",IF($C3781='Peer Comparison Tool'!$D$9,COUNT('CECL &lt;50B Database'!$AI$1:AI3780)+1,""))</f>
        <v/>
      </c>
    </row>
    <row r="3782" spans="29:35" x14ac:dyDescent="0.25">
      <c r="AC3782" s="16" t="str">
        <f t="shared" si="354"/>
        <v/>
      </c>
      <c r="AD3782" s="16" t="str">
        <f t="shared" si="355"/>
        <v/>
      </c>
      <c r="AE3782" s="16" t="str">
        <f t="shared" si="356"/>
        <v/>
      </c>
      <c r="AF3782" s="16" t="str">
        <f t="shared" si="357"/>
        <v/>
      </c>
      <c r="AG3782" s="16" t="str">
        <f t="shared" si="358"/>
        <v/>
      </c>
      <c r="AH3782" s="16">
        <f t="shared" si="359"/>
        <v>0</v>
      </c>
      <c r="AI3782" s="17" t="str">
        <f>IF('Peer Comparison Tool'!$D$12="NR","",IF($C3782='Peer Comparison Tool'!$D$9,COUNT('CECL &lt;50B Database'!$AI$1:AI3781)+1,""))</f>
        <v/>
      </c>
    </row>
    <row r="3783" spans="29:35" x14ac:dyDescent="0.25">
      <c r="AC3783" s="16" t="str">
        <f t="shared" si="354"/>
        <v/>
      </c>
      <c r="AD3783" s="16" t="str">
        <f t="shared" si="355"/>
        <v/>
      </c>
      <c r="AE3783" s="16" t="str">
        <f t="shared" si="356"/>
        <v/>
      </c>
      <c r="AF3783" s="16" t="str">
        <f t="shared" si="357"/>
        <v/>
      </c>
      <c r="AG3783" s="16" t="str">
        <f t="shared" si="358"/>
        <v/>
      </c>
      <c r="AH3783" s="16">
        <f t="shared" si="359"/>
        <v>0</v>
      </c>
      <c r="AI3783" s="17" t="str">
        <f>IF('Peer Comparison Tool'!$D$12="NR","",IF($C3783='Peer Comparison Tool'!$D$9,COUNT('CECL &lt;50B Database'!$AI$1:AI3782)+1,""))</f>
        <v/>
      </c>
    </row>
    <row r="3784" spans="29:35" x14ac:dyDescent="0.25">
      <c r="AC3784" s="16" t="str">
        <f t="shared" si="354"/>
        <v/>
      </c>
      <c r="AD3784" s="16" t="str">
        <f t="shared" si="355"/>
        <v/>
      </c>
      <c r="AE3784" s="16" t="str">
        <f t="shared" si="356"/>
        <v/>
      </c>
      <c r="AF3784" s="16" t="str">
        <f t="shared" si="357"/>
        <v/>
      </c>
      <c r="AG3784" s="16" t="str">
        <f t="shared" si="358"/>
        <v/>
      </c>
      <c r="AH3784" s="16">
        <f t="shared" si="359"/>
        <v>0</v>
      </c>
      <c r="AI3784" s="17" t="str">
        <f>IF('Peer Comparison Tool'!$D$12="NR","",IF($C3784='Peer Comparison Tool'!$D$9,COUNT('CECL &lt;50B Database'!$AI$1:AI3783)+1,""))</f>
        <v/>
      </c>
    </row>
    <row r="3785" spans="29:35" x14ac:dyDescent="0.25">
      <c r="AC3785" s="16" t="str">
        <f t="shared" si="354"/>
        <v/>
      </c>
      <c r="AD3785" s="16" t="str">
        <f t="shared" si="355"/>
        <v/>
      </c>
      <c r="AE3785" s="16" t="str">
        <f t="shared" si="356"/>
        <v/>
      </c>
      <c r="AF3785" s="16" t="str">
        <f t="shared" si="357"/>
        <v/>
      </c>
      <c r="AG3785" s="16" t="str">
        <f t="shared" si="358"/>
        <v/>
      </c>
      <c r="AH3785" s="16">
        <f t="shared" si="359"/>
        <v>0</v>
      </c>
      <c r="AI3785" s="17" t="str">
        <f>IF('Peer Comparison Tool'!$D$12="NR","",IF($C3785='Peer Comparison Tool'!$D$9,COUNT('CECL &lt;50B Database'!$AI$1:AI3784)+1,""))</f>
        <v/>
      </c>
    </row>
    <row r="3786" spans="29:35" x14ac:dyDescent="0.25">
      <c r="AC3786" s="16" t="str">
        <f t="shared" si="354"/>
        <v/>
      </c>
      <c r="AD3786" s="16" t="str">
        <f t="shared" si="355"/>
        <v/>
      </c>
      <c r="AE3786" s="16" t="str">
        <f t="shared" si="356"/>
        <v/>
      </c>
      <c r="AF3786" s="16" t="str">
        <f t="shared" si="357"/>
        <v/>
      </c>
      <c r="AG3786" s="16" t="str">
        <f t="shared" si="358"/>
        <v/>
      </c>
      <c r="AH3786" s="16">
        <f t="shared" si="359"/>
        <v>0</v>
      </c>
      <c r="AI3786" s="17" t="str">
        <f>IF('Peer Comparison Tool'!$D$12="NR","",IF($C3786='Peer Comparison Tool'!$D$9,COUNT('CECL &lt;50B Database'!$AI$1:AI3785)+1,""))</f>
        <v/>
      </c>
    </row>
    <row r="3787" spans="29:35" x14ac:dyDescent="0.25">
      <c r="AC3787" s="16" t="str">
        <f t="shared" si="354"/>
        <v/>
      </c>
      <c r="AD3787" s="16" t="str">
        <f t="shared" si="355"/>
        <v/>
      </c>
      <c r="AE3787" s="16" t="str">
        <f t="shared" si="356"/>
        <v/>
      </c>
      <c r="AF3787" s="16" t="str">
        <f t="shared" si="357"/>
        <v/>
      </c>
      <c r="AG3787" s="16" t="str">
        <f t="shared" si="358"/>
        <v/>
      </c>
      <c r="AH3787" s="16">
        <f t="shared" si="359"/>
        <v>0</v>
      </c>
      <c r="AI3787" s="17" t="str">
        <f>IF('Peer Comparison Tool'!$D$12="NR","",IF($C3787='Peer Comparison Tool'!$D$9,COUNT('CECL &lt;50B Database'!$AI$1:AI3786)+1,""))</f>
        <v/>
      </c>
    </row>
    <row r="3788" spans="29:35" x14ac:dyDescent="0.25">
      <c r="AC3788" s="16" t="str">
        <f t="shared" si="354"/>
        <v/>
      </c>
      <c r="AD3788" s="16" t="str">
        <f t="shared" si="355"/>
        <v/>
      </c>
      <c r="AE3788" s="16" t="str">
        <f t="shared" si="356"/>
        <v/>
      </c>
      <c r="AF3788" s="16" t="str">
        <f t="shared" si="357"/>
        <v/>
      </c>
      <c r="AG3788" s="16" t="str">
        <f t="shared" si="358"/>
        <v/>
      </c>
      <c r="AH3788" s="16">
        <f t="shared" si="359"/>
        <v>0</v>
      </c>
      <c r="AI3788" s="17" t="str">
        <f>IF('Peer Comparison Tool'!$D$12="NR","",IF($C3788='Peer Comparison Tool'!$D$9,COUNT('CECL &lt;50B Database'!$AI$1:AI3787)+1,""))</f>
        <v/>
      </c>
    </row>
    <row r="3789" spans="29:35" x14ac:dyDescent="0.25">
      <c r="AC3789" s="16" t="str">
        <f t="shared" si="354"/>
        <v/>
      </c>
      <c r="AD3789" s="16" t="str">
        <f t="shared" si="355"/>
        <v/>
      </c>
      <c r="AE3789" s="16" t="str">
        <f t="shared" si="356"/>
        <v/>
      </c>
      <c r="AF3789" s="16" t="str">
        <f t="shared" si="357"/>
        <v/>
      </c>
      <c r="AG3789" s="16" t="str">
        <f t="shared" si="358"/>
        <v/>
      </c>
      <c r="AH3789" s="16">
        <f t="shared" si="359"/>
        <v>0</v>
      </c>
      <c r="AI3789" s="17" t="str">
        <f>IF('Peer Comparison Tool'!$D$12="NR","",IF($C3789='Peer Comparison Tool'!$D$9,COUNT('CECL &lt;50B Database'!$AI$1:AI3788)+1,""))</f>
        <v/>
      </c>
    </row>
    <row r="3790" spans="29:35" x14ac:dyDescent="0.25">
      <c r="AC3790" s="16" t="str">
        <f t="shared" si="354"/>
        <v/>
      </c>
      <c r="AD3790" s="16" t="str">
        <f t="shared" si="355"/>
        <v/>
      </c>
      <c r="AE3790" s="16" t="str">
        <f t="shared" si="356"/>
        <v/>
      </c>
      <c r="AF3790" s="16" t="str">
        <f t="shared" si="357"/>
        <v/>
      </c>
      <c r="AG3790" s="16" t="str">
        <f t="shared" si="358"/>
        <v/>
      </c>
      <c r="AH3790" s="16">
        <f t="shared" si="359"/>
        <v>0</v>
      </c>
      <c r="AI3790" s="17" t="str">
        <f>IF('Peer Comparison Tool'!$D$12="NR","",IF($C3790='Peer Comparison Tool'!$D$9,COUNT('CECL &lt;50B Database'!$AI$1:AI3789)+1,""))</f>
        <v/>
      </c>
    </row>
    <row r="3791" spans="29:35" x14ac:dyDescent="0.25">
      <c r="AC3791" s="16" t="str">
        <f t="shared" si="354"/>
        <v/>
      </c>
      <c r="AD3791" s="16" t="str">
        <f t="shared" si="355"/>
        <v/>
      </c>
      <c r="AE3791" s="16" t="str">
        <f t="shared" si="356"/>
        <v/>
      </c>
      <c r="AF3791" s="16" t="str">
        <f t="shared" si="357"/>
        <v/>
      </c>
      <c r="AG3791" s="16" t="str">
        <f t="shared" si="358"/>
        <v/>
      </c>
      <c r="AH3791" s="16">
        <f t="shared" si="359"/>
        <v>0</v>
      </c>
      <c r="AI3791" s="17" t="str">
        <f>IF('Peer Comparison Tool'!$D$12="NR","",IF($C3791='Peer Comparison Tool'!$D$9,COUNT('CECL &lt;50B Database'!$AI$1:AI3790)+1,""))</f>
        <v/>
      </c>
    </row>
    <row r="3792" spans="29:35" x14ac:dyDescent="0.25">
      <c r="AC3792" s="16" t="str">
        <f t="shared" si="354"/>
        <v/>
      </c>
      <c r="AD3792" s="16" t="str">
        <f t="shared" si="355"/>
        <v/>
      </c>
      <c r="AE3792" s="16" t="str">
        <f t="shared" si="356"/>
        <v/>
      </c>
      <c r="AF3792" s="16" t="str">
        <f t="shared" si="357"/>
        <v/>
      </c>
      <c r="AG3792" s="16" t="str">
        <f t="shared" si="358"/>
        <v/>
      </c>
      <c r="AH3792" s="16">
        <f t="shared" si="359"/>
        <v>0</v>
      </c>
      <c r="AI3792" s="17" t="str">
        <f>IF('Peer Comparison Tool'!$D$12="NR","",IF($C3792='Peer Comparison Tool'!$D$9,COUNT('CECL &lt;50B Database'!$AI$1:AI3791)+1,""))</f>
        <v/>
      </c>
    </row>
    <row r="3793" spans="29:35" x14ac:dyDescent="0.25">
      <c r="AC3793" s="16" t="str">
        <f t="shared" si="354"/>
        <v/>
      </c>
      <c r="AD3793" s="16" t="str">
        <f t="shared" si="355"/>
        <v/>
      </c>
      <c r="AE3793" s="16" t="str">
        <f t="shared" si="356"/>
        <v/>
      </c>
      <c r="AF3793" s="16" t="str">
        <f t="shared" si="357"/>
        <v/>
      </c>
      <c r="AG3793" s="16" t="str">
        <f t="shared" si="358"/>
        <v/>
      </c>
      <c r="AH3793" s="16">
        <f t="shared" si="359"/>
        <v>0</v>
      </c>
      <c r="AI3793" s="17" t="str">
        <f>IF('Peer Comparison Tool'!$D$12="NR","",IF($C3793='Peer Comparison Tool'!$D$9,COUNT('CECL &lt;50B Database'!$AI$1:AI3792)+1,""))</f>
        <v/>
      </c>
    </row>
    <row r="3794" spans="29:35" x14ac:dyDescent="0.25">
      <c r="AC3794" s="16" t="str">
        <f t="shared" si="354"/>
        <v/>
      </c>
      <c r="AD3794" s="16" t="str">
        <f t="shared" si="355"/>
        <v/>
      </c>
      <c r="AE3794" s="16" t="str">
        <f t="shared" si="356"/>
        <v/>
      </c>
      <c r="AF3794" s="16" t="str">
        <f t="shared" si="357"/>
        <v/>
      </c>
      <c r="AG3794" s="16" t="str">
        <f t="shared" si="358"/>
        <v/>
      </c>
      <c r="AH3794" s="16">
        <f t="shared" si="359"/>
        <v>0</v>
      </c>
      <c r="AI3794" s="17" t="str">
        <f>IF('Peer Comparison Tool'!$D$12="NR","",IF($C3794='Peer Comparison Tool'!$D$9,COUNT('CECL &lt;50B Database'!$AI$1:AI3793)+1,""))</f>
        <v/>
      </c>
    </row>
    <row r="3795" spans="29:35" x14ac:dyDescent="0.25">
      <c r="AC3795" s="16" t="str">
        <f t="shared" si="354"/>
        <v/>
      </c>
      <c r="AD3795" s="16" t="str">
        <f t="shared" si="355"/>
        <v/>
      </c>
      <c r="AE3795" s="16" t="str">
        <f t="shared" si="356"/>
        <v/>
      </c>
      <c r="AF3795" s="16" t="str">
        <f t="shared" si="357"/>
        <v/>
      </c>
      <c r="AG3795" s="16" t="str">
        <f t="shared" si="358"/>
        <v/>
      </c>
      <c r="AH3795" s="16">
        <f t="shared" si="359"/>
        <v>0</v>
      </c>
      <c r="AI3795" s="17" t="str">
        <f>IF('Peer Comparison Tool'!$D$12="NR","",IF($C3795='Peer Comparison Tool'!$D$9,COUNT('CECL &lt;50B Database'!$AI$1:AI3794)+1,""))</f>
        <v/>
      </c>
    </row>
    <row r="3796" spans="29:35" x14ac:dyDescent="0.25">
      <c r="AC3796" s="16" t="str">
        <f t="shared" si="354"/>
        <v/>
      </c>
      <c r="AD3796" s="16" t="str">
        <f t="shared" si="355"/>
        <v/>
      </c>
      <c r="AE3796" s="16" t="str">
        <f t="shared" si="356"/>
        <v/>
      </c>
      <c r="AF3796" s="16" t="str">
        <f t="shared" si="357"/>
        <v/>
      </c>
      <c r="AG3796" s="16" t="str">
        <f t="shared" si="358"/>
        <v/>
      </c>
      <c r="AH3796" s="16">
        <f t="shared" si="359"/>
        <v>0</v>
      </c>
      <c r="AI3796" s="17" t="str">
        <f>IF('Peer Comparison Tool'!$D$12="NR","",IF($C3796='Peer Comparison Tool'!$D$9,COUNT('CECL &lt;50B Database'!$AI$1:AI3795)+1,""))</f>
        <v/>
      </c>
    </row>
    <row r="3797" spans="29:35" x14ac:dyDescent="0.25">
      <c r="AC3797" s="16" t="str">
        <f t="shared" si="354"/>
        <v/>
      </c>
      <c r="AD3797" s="16" t="str">
        <f t="shared" si="355"/>
        <v/>
      </c>
      <c r="AE3797" s="16" t="str">
        <f t="shared" si="356"/>
        <v/>
      </c>
      <c r="AF3797" s="16" t="str">
        <f t="shared" si="357"/>
        <v/>
      </c>
      <c r="AG3797" s="16" t="str">
        <f t="shared" si="358"/>
        <v/>
      </c>
      <c r="AH3797" s="16">
        <f t="shared" si="359"/>
        <v>0</v>
      </c>
      <c r="AI3797" s="17" t="str">
        <f>IF('Peer Comparison Tool'!$D$12="NR","",IF($C3797='Peer Comparison Tool'!$D$9,COUNT('CECL &lt;50B Database'!$AI$1:AI3796)+1,""))</f>
        <v/>
      </c>
    </row>
    <row r="3798" spans="29:35" x14ac:dyDescent="0.25">
      <c r="AC3798" s="16" t="str">
        <f t="shared" si="354"/>
        <v/>
      </c>
      <c r="AD3798" s="16" t="str">
        <f t="shared" si="355"/>
        <v/>
      </c>
      <c r="AE3798" s="16" t="str">
        <f t="shared" si="356"/>
        <v/>
      </c>
      <c r="AF3798" s="16" t="str">
        <f t="shared" si="357"/>
        <v/>
      </c>
      <c r="AG3798" s="16" t="str">
        <f t="shared" si="358"/>
        <v/>
      </c>
      <c r="AH3798" s="16">
        <f t="shared" si="359"/>
        <v>0</v>
      </c>
      <c r="AI3798" s="17" t="str">
        <f>IF('Peer Comparison Tool'!$D$12="NR","",IF($C3798='Peer Comparison Tool'!$D$9,COUNT('CECL &lt;50B Database'!$AI$1:AI3797)+1,""))</f>
        <v/>
      </c>
    </row>
    <row r="3799" spans="29:35" x14ac:dyDescent="0.25">
      <c r="AC3799" s="16" t="str">
        <f t="shared" si="354"/>
        <v/>
      </c>
      <c r="AD3799" s="16" t="str">
        <f t="shared" si="355"/>
        <v/>
      </c>
      <c r="AE3799" s="16" t="str">
        <f t="shared" si="356"/>
        <v/>
      </c>
      <c r="AF3799" s="16" t="str">
        <f t="shared" si="357"/>
        <v/>
      </c>
      <c r="AG3799" s="16" t="str">
        <f t="shared" si="358"/>
        <v/>
      </c>
      <c r="AH3799" s="16">
        <f t="shared" si="359"/>
        <v>0</v>
      </c>
      <c r="AI3799" s="17" t="str">
        <f>IF('Peer Comparison Tool'!$D$12="NR","",IF($C3799='Peer Comparison Tool'!$D$9,COUNT('CECL &lt;50B Database'!$AI$1:AI3798)+1,""))</f>
        <v/>
      </c>
    </row>
    <row r="3800" spans="29:35" x14ac:dyDescent="0.25">
      <c r="AC3800" s="16" t="str">
        <f t="shared" si="354"/>
        <v/>
      </c>
      <c r="AD3800" s="16" t="str">
        <f t="shared" si="355"/>
        <v/>
      </c>
      <c r="AE3800" s="16" t="str">
        <f t="shared" si="356"/>
        <v/>
      </c>
      <c r="AF3800" s="16" t="str">
        <f t="shared" si="357"/>
        <v/>
      </c>
      <c r="AG3800" s="16" t="str">
        <f t="shared" si="358"/>
        <v/>
      </c>
      <c r="AH3800" s="16">
        <f t="shared" si="359"/>
        <v>0</v>
      </c>
      <c r="AI3800" s="17" t="str">
        <f>IF('Peer Comparison Tool'!$D$12="NR","",IF($C3800='Peer Comparison Tool'!$D$9,COUNT('CECL &lt;50B Database'!$AI$1:AI3799)+1,""))</f>
        <v/>
      </c>
    </row>
    <row r="3801" spans="29:35" x14ac:dyDescent="0.25">
      <c r="AC3801" s="16" t="str">
        <f t="shared" si="354"/>
        <v/>
      </c>
      <c r="AD3801" s="16" t="str">
        <f t="shared" si="355"/>
        <v/>
      </c>
      <c r="AE3801" s="16" t="str">
        <f t="shared" si="356"/>
        <v/>
      </c>
      <c r="AF3801" s="16" t="str">
        <f t="shared" si="357"/>
        <v/>
      </c>
      <c r="AG3801" s="16" t="str">
        <f t="shared" si="358"/>
        <v/>
      </c>
      <c r="AH3801" s="16">
        <f t="shared" si="359"/>
        <v>0</v>
      </c>
      <c r="AI3801" s="17" t="str">
        <f>IF('Peer Comparison Tool'!$D$12="NR","",IF($C3801='Peer Comparison Tool'!$D$9,COUNT('CECL &lt;50B Database'!$AI$1:AI3800)+1,""))</f>
        <v/>
      </c>
    </row>
    <row r="3802" spans="29:35" x14ac:dyDescent="0.25">
      <c r="AC3802" s="16" t="str">
        <f t="shared" si="354"/>
        <v/>
      </c>
      <c r="AD3802" s="16" t="str">
        <f t="shared" si="355"/>
        <v/>
      </c>
      <c r="AE3802" s="16" t="str">
        <f t="shared" si="356"/>
        <v/>
      </c>
      <c r="AF3802" s="16" t="str">
        <f t="shared" si="357"/>
        <v/>
      </c>
      <c r="AG3802" s="16" t="str">
        <f t="shared" si="358"/>
        <v/>
      </c>
      <c r="AH3802" s="16">
        <f t="shared" si="359"/>
        <v>0</v>
      </c>
      <c r="AI3802" s="17" t="str">
        <f>IF('Peer Comparison Tool'!$D$12="NR","",IF($C3802='Peer Comparison Tool'!$D$9,COUNT('CECL &lt;50B Database'!$AI$1:AI3801)+1,""))</f>
        <v/>
      </c>
    </row>
    <row r="3803" spans="29:35" x14ac:dyDescent="0.25">
      <c r="AC3803" s="16" t="str">
        <f t="shared" si="354"/>
        <v/>
      </c>
      <c r="AD3803" s="16" t="str">
        <f t="shared" si="355"/>
        <v/>
      </c>
      <c r="AE3803" s="16" t="str">
        <f t="shared" si="356"/>
        <v/>
      </c>
      <c r="AF3803" s="16" t="str">
        <f t="shared" si="357"/>
        <v/>
      </c>
      <c r="AG3803" s="16" t="str">
        <f t="shared" si="358"/>
        <v/>
      </c>
      <c r="AH3803" s="16">
        <f t="shared" si="359"/>
        <v>0</v>
      </c>
      <c r="AI3803" s="17" t="str">
        <f>IF('Peer Comparison Tool'!$D$12="NR","",IF($C3803='Peer Comparison Tool'!$D$9,COUNT('CECL &lt;50B Database'!$AI$1:AI3802)+1,""))</f>
        <v/>
      </c>
    </row>
    <row r="3804" spans="29:35" x14ac:dyDescent="0.25">
      <c r="AC3804" s="16" t="str">
        <f t="shared" si="354"/>
        <v/>
      </c>
      <c r="AD3804" s="16" t="str">
        <f t="shared" si="355"/>
        <v/>
      </c>
      <c r="AE3804" s="16" t="str">
        <f t="shared" si="356"/>
        <v/>
      </c>
      <c r="AF3804" s="16" t="str">
        <f t="shared" si="357"/>
        <v/>
      </c>
      <c r="AG3804" s="16" t="str">
        <f t="shared" si="358"/>
        <v/>
      </c>
      <c r="AH3804" s="16">
        <f t="shared" si="359"/>
        <v>0</v>
      </c>
      <c r="AI3804" s="17" t="str">
        <f>IF('Peer Comparison Tool'!$D$12="NR","",IF($C3804='Peer Comparison Tool'!$D$9,COUNT('CECL &lt;50B Database'!$AI$1:AI3803)+1,""))</f>
        <v/>
      </c>
    </row>
    <row r="3805" spans="29:35" x14ac:dyDescent="0.25">
      <c r="AC3805" s="16" t="str">
        <f t="shared" si="354"/>
        <v/>
      </c>
      <c r="AD3805" s="16" t="str">
        <f t="shared" si="355"/>
        <v/>
      </c>
      <c r="AE3805" s="16" t="str">
        <f t="shared" si="356"/>
        <v/>
      </c>
      <c r="AF3805" s="16" t="str">
        <f t="shared" si="357"/>
        <v/>
      </c>
      <c r="AG3805" s="16" t="str">
        <f t="shared" si="358"/>
        <v/>
      </c>
      <c r="AH3805" s="16">
        <f t="shared" si="359"/>
        <v>0</v>
      </c>
      <c r="AI3805" s="17" t="str">
        <f>IF('Peer Comparison Tool'!$D$12="NR","",IF($C3805='Peer Comparison Tool'!$D$9,COUNT('CECL &lt;50B Database'!$AI$1:AI3804)+1,""))</f>
        <v/>
      </c>
    </row>
    <row r="3806" spans="29:35" x14ac:dyDescent="0.25">
      <c r="AC3806" s="16" t="str">
        <f t="shared" si="354"/>
        <v/>
      </c>
      <c r="AD3806" s="16" t="str">
        <f t="shared" si="355"/>
        <v/>
      </c>
      <c r="AE3806" s="16" t="str">
        <f t="shared" si="356"/>
        <v/>
      </c>
      <c r="AF3806" s="16" t="str">
        <f t="shared" si="357"/>
        <v/>
      </c>
      <c r="AG3806" s="16" t="str">
        <f t="shared" si="358"/>
        <v/>
      </c>
      <c r="AH3806" s="16">
        <f t="shared" si="359"/>
        <v>0</v>
      </c>
      <c r="AI3806" s="17" t="str">
        <f>IF('Peer Comparison Tool'!$D$12="NR","",IF($C3806='Peer Comparison Tool'!$D$9,COUNT('CECL &lt;50B Database'!$AI$1:AI3805)+1,""))</f>
        <v/>
      </c>
    </row>
    <row r="3807" spans="29:35" x14ac:dyDescent="0.25">
      <c r="AC3807" s="16" t="str">
        <f t="shared" si="354"/>
        <v/>
      </c>
      <c r="AD3807" s="16" t="str">
        <f t="shared" si="355"/>
        <v/>
      </c>
      <c r="AE3807" s="16" t="str">
        <f t="shared" si="356"/>
        <v/>
      </c>
      <c r="AF3807" s="16" t="str">
        <f t="shared" si="357"/>
        <v/>
      </c>
      <c r="AG3807" s="16" t="str">
        <f t="shared" si="358"/>
        <v/>
      </c>
      <c r="AH3807" s="16">
        <f t="shared" si="359"/>
        <v>0</v>
      </c>
      <c r="AI3807" s="17" t="str">
        <f>IF('Peer Comparison Tool'!$D$12="NR","",IF($C3807='Peer Comparison Tool'!$D$9,COUNT('CECL &lt;50B Database'!$AI$1:AI3806)+1,""))</f>
        <v/>
      </c>
    </row>
    <row r="3808" spans="29:35" x14ac:dyDescent="0.25">
      <c r="AC3808" s="16" t="str">
        <f t="shared" si="354"/>
        <v/>
      </c>
      <c r="AD3808" s="16" t="str">
        <f t="shared" si="355"/>
        <v/>
      </c>
      <c r="AE3808" s="16" t="str">
        <f t="shared" si="356"/>
        <v/>
      </c>
      <c r="AF3808" s="16" t="str">
        <f t="shared" si="357"/>
        <v/>
      </c>
      <c r="AG3808" s="16" t="str">
        <f t="shared" si="358"/>
        <v/>
      </c>
      <c r="AH3808" s="16">
        <f t="shared" si="359"/>
        <v>0</v>
      </c>
      <c r="AI3808" s="17" t="str">
        <f>IF('Peer Comparison Tool'!$D$12="NR","",IF($C3808='Peer Comparison Tool'!$D$9,COUNT('CECL &lt;50B Database'!$AI$1:AI3807)+1,""))</f>
        <v/>
      </c>
    </row>
    <row r="3809" spans="29:35" x14ac:dyDescent="0.25">
      <c r="AC3809" s="16" t="str">
        <f t="shared" si="354"/>
        <v/>
      </c>
      <c r="AD3809" s="16" t="str">
        <f t="shared" si="355"/>
        <v/>
      </c>
      <c r="AE3809" s="16" t="str">
        <f t="shared" si="356"/>
        <v/>
      </c>
      <c r="AF3809" s="16" t="str">
        <f t="shared" si="357"/>
        <v/>
      </c>
      <c r="AG3809" s="16" t="str">
        <f t="shared" si="358"/>
        <v/>
      </c>
      <c r="AH3809" s="16">
        <f t="shared" si="359"/>
        <v>0</v>
      </c>
      <c r="AI3809" s="17" t="str">
        <f>IF('Peer Comparison Tool'!$D$12="NR","",IF($C3809='Peer Comparison Tool'!$D$9,COUNT('CECL &lt;50B Database'!$AI$1:AI3808)+1,""))</f>
        <v/>
      </c>
    </row>
    <row r="3810" spans="29:35" x14ac:dyDescent="0.25">
      <c r="AC3810" s="16" t="str">
        <f t="shared" si="354"/>
        <v/>
      </c>
      <c r="AD3810" s="16" t="str">
        <f t="shared" si="355"/>
        <v/>
      </c>
      <c r="AE3810" s="16" t="str">
        <f t="shared" si="356"/>
        <v/>
      </c>
      <c r="AF3810" s="16" t="str">
        <f t="shared" si="357"/>
        <v/>
      </c>
      <c r="AG3810" s="16" t="str">
        <f t="shared" si="358"/>
        <v/>
      </c>
      <c r="AH3810" s="16">
        <f t="shared" si="359"/>
        <v>0</v>
      </c>
      <c r="AI3810" s="17" t="str">
        <f>IF('Peer Comparison Tool'!$D$12="NR","",IF($C3810='Peer Comparison Tool'!$D$9,COUNT('CECL &lt;50B Database'!$AI$1:AI3809)+1,""))</f>
        <v/>
      </c>
    </row>
    <row r="3811" spans="29:35" x14ac:dyDescent="0.25">
      <c r="AC3811" s="16" t="str">
        <f t="shared" si="354"/>
        <v/>
      </c>
      <c r="AD3811" s="16" t="str">
        <f t="shared" si="355"/>
        <v/>
      </c>
      <c r="AE3811" s="16" t="str">
        <f t="shared" si="356"/>
        <v/>
      </c>
      <c r="AF3811" s="16" t="str">
        <f t="shared" si="357"/>
        <v/>
      </c>
      <c r="AG3811" s="16" t="str">
        <f t="shared" si="358"/>
        <v/>
      </c>
      <c r="AH3811" s="16">
        <f t="shared" si="359"/>
        <v>0</v>
      </c>
      <c r="AI3811" s="17" t="str">
        <f>IF('Peer Comparison Tool'!$D$12="NR","",IF($C3811='Peer Comparison Tool'!$D$9,COUNT('CECL &lt;50B Database'!$AI$1:AI3810)+1,""))</f>
        <v/>
      </c>
    </row>
    <row r="3812" spans="29:35" x14ac:dyDescent="0.25">
      <c r="AC3812" s="16" t="str">
        <f t="shared" si="354"/>
        <v/>
      </c>
      <c r="AD3812" s="16" t="str">
        <f t="shared" si="355"/>
        <v/>
      </c>
      <c r="AE3812" s="16" t="str">
        <f t="shared" si="356"/>
        <v/>
      </c>
      <c r="AF3812" s="16" t="str">
        <f t="shared" si="357"/>
        <v/>
      </c>
      <c r="AG3812" s="16" t="str">
        <f t="shared" si="358"/>
        <v/>
      </c>
      <c r="AH3812" s="16">
        <f t="shared" si="359"/>
        <v>0</v>
      </c>
      <c r="AI3812" s="17" t="str">
        <f>IF('Peer Comparison Tool'!$D$12="NR","",IF($C3812='Peer Comparison Tool'!$D$9,COUNT('CECL &lt;50B Database'!$AI$1:AI3811)+1,""))</f>
        <v/>
      </c>
    </row>
    <row r="3813" spans="29:35" x14ac:dyDescent="0.25">
      <c r="AC3813" s="16" t="str">
        <f t="shared" si="354"/>
        <v/>
      </c>
      <c r="AD3813" s="16" t="str">
        <f t="shared" si="355"/>
        <v/>
      </c>
      <c r="AE3813" s="16" t="str">
        <f t="shared" si="356"/>
        <v/>
      </c>
      <c r="AF3813" s="16" t="str">
        <f t="shared" si="357"/>
        <v/>
      </c>
      <c r="AG3813" s="16" t="str">
        <f t="shared" si="358"/>
        <v/>
      </c>
      <c r="AH3813" s="16">
        <f t="shared" si="359"/>
        <v>0</v>
      </c>
      <c r="AI3813" s="17" t="str">
        <f>IF('Peer Comparison Tool'!$D$12="NR","",IF($C3813='Peer Comparison Tool'!$D$9,COUNT('CECL &lt;50B Database'!$AI$1:AI3812)+1,""))</f>
        <v/>
      </c>
    </row>
    <row r="3814" spans="29:35" x14ac:dyDescent="0.25">
      <c r="AC3814" s="16" t="str">
        <f t="shared" si="354"/>
        <v/>
      </c>
      <c r="AD3814" s="16" t="str">
        <f t="shared" si="355"/>
        <v/>
      </c>
      <c r="AE3814" s="16" t="str">
        <f t="shared" si="356"/>
        <v/>
      </c>
      <c r="AF3814" s="16" t="str">
        <f t="shared" si="357"/>
        <v/>
      </c>
      <c r="AG3814" s="16" t="str">
        <f t="shared" si="358"/>
        <v/>
      </c>
      <c r="AH3814" s="16">
        <f t="shared" si="359"/>
        <v>0</v>
      </c>
      <c r="AI3814" s="17" t="str">
        <f>IF('Peer Comparison Tool'!$D$12="NR","",IF($C3814='Peer Comparison Tool'!$D$9,COUNT('CECL &lt;50B Database'!$AI$1:AI3813)+1,""))</f>
        <v/>
      </c>
    </row>
    <row r="3815" spans="29:35" x14ac:dyDescent="0.25">
      <c r="AC3815" s="16" t="str">
        <f t="shared" si="354"/>
        <v/>
      </c>
      <c r="AD3815" s="16" t="str">
        <f t="shared" si="355"/>
        <v/>
      </c>
      <c r="AE3815" s="16" t="str">
        <f t="shared" si="356"/>
        <v/>
      </c>
      <c r="AF3815" s="16" t="str">
        <f t="shared" si="357"/>
        <v/>
      </c>
      <c r="AG3815" s="16" t="str">
        <f t="shared" si="358"/>
        <v/>
      </c>
      <c r="AH3815" s="16">
        <f t="shared" si="359"/>
        <v>0</v>
      </c>
      <c r="AI3815" s="17" t="str">
        <f>IF('Peer Comparison Tool'!$D$12="NR","",IF($C3815='Peer Comparison Tool'!$D$9,COUNT('CECL &lt;50B Database'!$AI$1:AI3814)+1,""))</f>
        <v/>
      </c>
    </row>
    <row r="3816" spans="29:35" x14ac:dyDescent="0.25">
      <c r="AC3816" s="16" t="str">
        <f t="shared" si="354"/>
        <v/>
      </c>
      <c r="AD3816" s="16" t="str">
        <f t="shared" si="355"/>
        <v/>
      </c>
      <c r="AE3816" s="16" t="str">
        <f t="shared" si="356"/>
        <v/>
      </c>
      <c r="AF3816" s="16" t="str">
        <f t="shared" si="357"/>
        <v/>
      </c>
      <c r="AG3816" s="16" t="str">
        <f t="shared" si="358"/>
        <v/>
      </c>
      <c r="AH3816" s="16">
        <f t="shared" si="359"/>
        <v>0</v>
      </c>
      <c r="AI3816" s="17" t="str">
        <f>IF('Peer Comparison Tool'!$D$12="NR","",IF($C3816='Peer Comparison Tool'!$D$9,COUNT('CECL &lt;50B Database'!$AI$1:AI3815)+1,""))</f>
        <v/>
      </c>
    </row>
    <row r="3817" spans="29:35" x14ac:dyDescent="0.25">
      <c r="AC3817" s="16" t="str">
        <f t="shared" si="354"/>
        <v/>
      </c>
      <c r="AD3817" s="16" t="str">
        <f t="shared" si="355"/>
        <v/>
      </c>
      <c r="AE3817" s="16" t="str">
        <f t="shared" si="356"/>
        <v/>
      </c>
      <c r="AF3817" s="16" t="str">
        <f t="shared" si="357"/>
        <v/>
      </c>
      <c r="AG3817" s="16" t="str">
        <f t="shared" si="358"/>
        <v/>
      </c>
      <c r="AH3817" s="16">
        <f t="shared" si="359"/>
        <v>0</v>
      </c>
      <c r="AI3817" s="17" t="str">
        <f>IF('Peer Comparison Tool'!$D$12="NR","",IF($C3817='Peer Comparison Tool'!$D$9,COUNT('CECL &lt;50B Database'!$AI$1:AI3816)+1,""))</f>
        <v/>
      </c>
    </row>
    <row r="3818" spans="29:35" x14ac:dyDescent="0.25">
      <c r="AC3818" s="16" t="str">
        <f t="shared" si="354"/>
        <v/>
      </c>
      <c r="AD3818" s="16" t="str">
        <f t="shared" si="355"/>
        <v/>
      </c>
      <c r="AE3818" s="16" t="str">
        <f t="shared" si="356"/>
        <v/>
      </c>
      <c r="AF3818" s="16" t="str">
        <f t="shared" si="357"/>
        <v/>
      </c>
      <c r="AG3818" s="16" t="str">
        <f t="shared" si="358"/>
        <v/>
      </c>
      <c r="AH3818" s="16">
        <f t="shared" si="359"/>
        <v>0</v>
      </c>
      <c r="AI3818" s="17" t="str">
        <f>IF('Peer Comparison Tool'!$D$12="NR","",IF($C3818='Peer Comparison Tool'!$D$9,COUNT('CECL &lt;50B Database'!$AI$1:AI3817)+1,""))</f>
        <v/>
      </c>
    </row>
    <row r="3819" spans="29:35" x14ac:dyDescent="0.25">
      <c r="AC3819" s="16" t="str">
        <f t="shared" si="354"/>
        <v/>
      </c>
      <c r="AD3819" s="16" t="str">
        <f t="shared" si="355"/>
        <v/>
      </c>
      <c r="AE3819" s="16" t="str">
        <f t="shared" si="356"/>
        <v/>
      </c>
      <c r="AF3819" s="16" t="str">
        <f t="shared" si="357"/>
        <v/>
      </c>
      <c r="AG3819" s="16" t="str">
        <f t="shared" si="358"/>
        <v/>
      </c>
      <c r="AH3819" s="16">
        <f t="shared" si="359"/>
        <v>0</v>
      </c>
      <c r="AI3819" s="17" t="str">
        <f>IF('Peer Comparison Tool'!$D$12="NR","",IF($C3819='Peer Comparison Tool'!$D$9,COUNT('CECL &lt;50B Database'!$AI$1:AI3818)+1,""))</f>
        <v/>
      </c>
    </row>
    <row r="3820" spans="29:35" x14ac:dyDescent="0.25">
      <c r="AC3820" s="16" t="str">
        <f t="shared" si="354"/>
        <v/>
      </c>
      <c r="AD3820" s="16" t="str">
        <f t="shared" si="355"/>
        <v/>
      </c>
      <c r="AE3820" s="16" t="str">
        <f t="shared" si="356"/>
        <v/>
      </c>
      <c r="AF3820" s="16" t="str">
        <f t="shared" si="357"/>
        <v/>
      </c>
      <c r="AG3820" s="16" t="str">
        <f t="shared" si="358"/>
        <v/>
      </c>
      <c r="AH3820" s="16">
        <f t="shared" si="359"/>
        <v>0</v>
      </c>
      <c r="AI3820" s="17" t="str">
        <f>IF('Peer Comparison Tool'!$D$12="NR","",IF($C3820='Peer Comparison Tool'!$D$9,COUNT('CECL &lt;50B Database'!$AI$1:AI3819)+1,""))</f>
        <v/>
      </c>
    </row>
    <row r="3821" spans="29:35" x14ac:dyDescent="0.25">
      <c r="AC3821" s="16" t="str">
        <f t="shared" si="354"/>
        <v/>
      </c>
      <c r="AD3821" s="16" t="str">
        <f t="shared" si="355"/>
        <v/>
      </c>
      <c r="AE3821" s="16" t="str">
        <f t="shared" si="356"/>
        <v/>
      </c>
      <c r="AF3821" s="16" t="str">
        <f t="shared" si="357"/>
        <v/>
      </c>
      <c r="AG3821" s="16" t="str">
        <f t="shared" si="358"/>
        <v/>
      </c>
      <c r="AH3821" s="16">
        <f t="shared" si="359"/>
        <v>0</v>
      </c>
      <c r="AI3821" s="17" t="str">
        <f>IF('Peer Comparison Tool'!$D$12="NR","",IF($C3821='Peer Comparison Tool'!$D$9,COUNT('CECL &lt;50B Database'!$AI$1:AI3820)+1,""))</f>
        <v/>
      </c>
    </row>
    <row r="3822" spans="29:35" x14ac:dyDescent="0.25">
      <c r="AC3822" s="16" t="str">
        <f t="shared" si="354"/>
        <v/>
      </c>
      <c r="AD3822" s="16" t="str">
        <f t="shared" si="355"/>
        <v/>
      </c>
      <c r="AE3822" s="16" t="str">
        <f t="shared" si="356"/>
        <v/>
      </c>
      <c r="AF3822" s="16" t="str">
        <f t="shared" si="357"/>
        <v/>
      </c>
      <c r="AG3822" s="16" t="str">
        <f t="shared" si="358"/>
        <v/>
      </c>
      <c r="AH3822" s="16">
        <f t="shared" si="359"/>
        <v>0</v>
      </c>
      <c r="AI3822" s="17" t="str">
        <f>IF('Peer Comparison Tool'!$D$12="NR","",IF($C3822='Peer Comparison Tool'!$D$9,COUNT('CECL &lt;50B Database'!$AI$1:AI3821)+1,""))</f>
        <v/>
      </c>
    </row>
    <row r="3823" spans="29:35" x14ac:dyDescent="0.25">
      <c r="AC3823" s="16" t="str">
        <f t="shared" si="354"/>
        <v/>
      </c>
      <c r="AD3823" s="16" t="str">
        <f t="shared" si="355"/>
        <v/>
      </c>
      <c r="AE3823" s="16" t="str">
        <f t="shared" si="356"/>
        <v/>
      </c>
      <c r="AF3823" s="16" t="str">
        <f t="shared" si="357"/>
        <v/>
      </c>
      <c r="AG3823" s="16" t="str">
        <f t="shared" si="358"/>
        <v/>
      </c>
      <c r="AH3823" s="16">
        <f t="shared" si="359"/>
        <v>0</v>
      </c>
      <c r="AI3823" s="17" t="str">
        <f>IF('Peer Comparison Tool'!$D$12="NR","",IF($C3823='Peer Comparison Tool'!$D$9,COUNT('CECL &lt;50B Database'!$AI$1:AI3822)+1,""))</f>
        <v/>
      </c>
    </row>
    <row r="3824" spans="29:35" x14ac:dyDescent="0.25">
      <c r="AC3824" s="16" t="str">
        <f t="shared" si="354"/>
        <v/>
      </c>
      <c r="AD3824" s="16" t="str">
        <f t="shared" si="355"/>
        <v/>
      </c>
      <c r="AE3824" s="16" t="str">
        <f t="shared" si="356"/>
        <v/>
      </c>
      <c r="AF3824" s="16" t="str">
        <f t="shared" si="357"/>
        <v/>
      </c>
      <c r="AG3824" s="16" t="str">
        <f t="shared" si="358"/>
        <v/>
      </c>
      <c r="AH3824" s="16">
        <f t="shared" si="359"/>
        <v>0</v>
      </c>
      <c r="AI3824" s="17" t="str">
        <f>IF('Peer Comparison Tool'!$D$12="NR","",IF($C3824='Peer Comparison Tool'!$D$9,COUNT('CECL &lt;50B Database'!$AI$1:AI3823)+1,""))</f>
        <v/>
      </c>
    </row>
    <row r="3825" spans="29:35" x14ac:dyDescent="0.25">
      <c r="AC3825" s="16" t="str">
        <f t="shared" si="354"/>
        <v/>
      </c>
      <c r="AD3825" s="16" t="str">
        <f t="shared" si="355"/>
        <v/>
      </c>
      <c r="AE3825" s="16" t="str">
        <f t="shared" si="356"/>
        <v/>
      </c>
      <c r="AF3825" s="16" t="str">
        <f t="shared" si="357"/>
        <v/>
      </c>
      <c r="AG3825" s="16" t="str">
        <f t="shared" si="358"/>
        <v/>
      </c>
      <c r="AH3825" s="16">
        <f t="shared" si="359"/>
        <v>0</v>
      </c>
      <c r="AI3825" s="17" t="str">
        <f>IF('Peer Comparison Tool'!$D$12="NR","",IF($C3825='Peer Comparison Tool'!$D$9,COUNT('CECL &lt;50B Database'!$AI$1:AI3824)+1,""))</f>
        <v/>
      </c>
    </row>
    <row r="3826" spans="29:35" x14ac:dyDescent="0.25">
      <c r="AC3826" s="16" t="str">
        <f t="shared" si="354"/>
        <v/>
      </c>
      <c r="AD3826" s="16" t="str">
        <f t="shared" si="355"/>
        <v/>
      </c>
      <c r="AE3826" s="16" t="str">
        <f t="shared" si="356"/>
        <v/>
      </c>
      <c r="AF3826" s="16" t="str">
        <f t="shared" si="357"/>
        <v/>
      </c>
      <c r="AG3826" s="16" t="str">
        <f t="shared" si="358"/>
        <v/>
      </c>
      <c r="AH3826" s="16">
        <f t="shared" si="359"/>
        <v>0</v>
      </c>
      <c r="AI3826" s="17" t="str">
        <f>IF('Peer Comparison Tool'!$D$12="NR","",IF($C3826='Peer Comparison Tool'!$D$9,COUNT('CECL &lt;50B Database'!$AI$1:AI3825)+1,""))</f>
        <v/>
      </c>
    </row>
    <row r="3827" spans="29:35" x14ac:dyDescent="0.25">
      <c r="AC3827" s="16" t="str">
        <f t="shared" si="354"/>
        <v/>
      </c>
      <c r="AD3827" s="16" t="str">
        <f t="shared" si="355"/>
        <v/>
      </c>
      <c r="AE3827" s="16" t="str">
        <f t="shared" si="356"/>
        <v/>
      </c>
      <c r="AF3827" s="16" t="str">
        <f t="shared" si="357"/>
        <v/>
      </c>
      <c r="AG3827" s="16" t="str">
        <f t="shared" si="358"/>
        <v/>
      </c>
      <c r="AH3827" s="16">
        <f t="shared" si="359"/>
        <v>0</v>
      </c>
      <c r="AI3827" s="17" t="str">
        <f>IF('Peer Comparison Tool'!$D$12="NR","",IF($C3827='Peer Comparison Tool'!$D$9,COUNT('CECL &lt;50B Database'!$AI$1:AI3826)+1,""))</f>
        <v/>
      </c>
    </row>
    <row r="3828" spans="29:35" x14ac:dyDescent="0.25">
      <c r="AC3828" s="16" t="str">
        <f t="shared" si="354"/>
        <v/>
      </c>
      <c r="AD3828" s="16" t="str">
        <f t="shared" si="355"/>
        <v/>
      </c>
      <c r="AE3828" s="16" t="str">
        <f t="shared" si="356"/>
        <v/>
      </c>
      <c r="AF3828" s="16" t="str">
        <f t="shared" si="357"/>
        <v/>
      </c>
      <c r="AG3828" s="16" t="str">
        <f t="shared" si="358"/>
        <v/>
      </c>
      <c r="AH3828" s="16">
        <f t="shared" si="359"/>
        <v>0</v>
      </c>
      <c r="AI3828" s="17" t="str">
        <f>IF('Peer Comparison Tool'!$D$12="NR","",IF($C3828='Peer Comparison Tool'!$D$9,COUNT('CECL &lt;50B Database'!$AI$1:AI3827)+1,""))</f>
        <v/>
      </c>
    </row>
    <row r="3829" spans="29:35" x14ac:dyDescent="0.25">
      <c r="AC3829" s="16" t="str">
        <f t="shared" si="354"/>
        <v/>
      </c>
      <c r="AD3829" s="16" t="str">
        <f t="shared" si="355"/>
        <v/>
      </c>
      <c r="AE3829" s="16" t="str">
        <f t="shared" si="356"/>
        <v/>
      </c>
      <c r="AF3829" s="16" t="str">
        <f t="shared" si="357"/>
        <v/>
      </c>
      <c r="AG3829" s="16" t="str">
        <f t="shared" si="358"/>
        <v/>
      </c>
      <c r="AH3829" s="16">
        <f t="shared" si="359"/>
        <v>0</v>
      </c>
      <c r="AI3829" s="17" t="str">
        <f>IF('Peer Comparison Tool'!$D$12="NR","",IF($C3829='Peer Comparison Tool'!$D$9,COUNT('CECL &lt;50B Database'!$AI$1:AI3828)+1,""))</f>
        <v/>
      </c>
    </row>
    <row r="3830" spans="29:35" x14ac:dyDescent="0.25">
      <c r="AC3830" s="16" t="str">
        <f t="shared" si="354"/>
        <v/>
      </c>
      <c r="AD3830" s="16" t="str">
        <f t="shared" si="355"/>
        <v/>
      </c>
      <c r="AE3830" s="16" t="str">
        <f t="shared" si="356"/>
        <v/>
      </c>
      <c r="AF3830" s="16" t="str">
        <f t="shared" si="357"/>
        <v/>
      </c>
      <c r="AG3830" s="16" t="str">
        <f t="shared" si="358"/>
        <v/>
      </c>
      <c r="AH3830" s="16">
        <f t="shared" si="359"/>
        <v>0</v>
      </c>
      <c r="AI3830" s="17" t="str">
        <f>IF('Peer Comparison Tool'!$D$12="NR","",IF($C3830='Peer Comparison Tool'!$D$9,COUNT('CECL &lt;50B Database'!$AI$1:AI3829)+1,""))</f>
        <v/>
      </c>
    </row>
    <row r="3831" spans="29:35" x14ac:dyDescent="0.25">
      <c r="AC3831" s="16" t="str">
        <f t="shared" si="354"/>
        <v/>
      </c>
      <c r="AD3831" s="16" t="str">
        <f t="shared" si="355"/>
        <v/>
      </c>
      <c r="AE3831" s="16" t="str">
        <f t="shared" si="356"/>
        <v/>
      </c>
      <c r="AF3831" s="16" t="str">
        <f t="shared" si="357"/>
        <v/>
      </c>
      <c r="AG3831" s="16" t="str">
        <f t="shared" si="358"/>
        <v/>
      </c>
      <c r="AH3831" s="16">
        <f t="shared" si="359"/>
        <v>0</v>
      </c>
      <c r="AI3831" s="17" t="str">
        <f>IF('Peer Comparison Tool'!$D$12="NR","",IF($C3831='Peer Comparison Tool'!$D$9,COUNT('CECL &lt;50B Database'!$AI$1:AI3830)+1,""))</f>
        <v/>
      </c>
    </row>
    <row r="3832" spans="29:35" x14ac:dyDescent="0.25">
      <c r="AC3832" s="16" t="str">
        <f t="shared" si="354"/>
        <v/>
      </c>
      <c r="AD3832" s="16" t="str">
        <f t="shared" si="355"/>
        <v/>
      </c>
      <c r="AE3832" s="16" t="str">
        <f t="shared" si="356"/>
        <v/>
      </c>
      <c r="AF3832" s="16" t="str">
        <f t="shared" si="357"/>
        <v/>
      </c>
      <c r="AG3832" s="16" t="str">
        <f t="shared" si="358"/>
        <v/>
      </c>
      <c r="AH3832" s="16">
        <f t="shared" si="359"/>
        <v>0</v>
      </c>
      <c r="AI3832" s="17" t="str">
        <f>IF('Peer Comparison Tool'!$D$12="NR","",IF($C3832='Peer Comparison Tool'!$D$9,COUNT('CECL &lt;50B Database'!$AI$1:AI3831)+1,""))</f>
        <v/>
      </c>
    </row>
    <row r="3833" spans="29:35" x14ac:dyDescent="0.25">
      <c r="AC3833" s="16" t="str">
        <f t="shared" si="354"/>
        <v/>
      </c>
      <c r="AD3833" s="16" t="str">
        <f t="shared" si="355"/>
        <v/>
      </c>
      <c r="AE3833" s="16" t="str">
        <f t="shared" si="356"/>
        <v/>
      </c>
      <c r="AF3833" s="16" t="str">
        <f t="shared" si="357"/>
        <v/>
      </c>
      <c r="AG3833" s="16" t="str">
        <f t="shared" si="358"/>
        <v/>
      </c>
      <c r="AH3833" s="16">
        <f t="shared" si="359"/>
        <v>0</v>
      </c>
      <c r="AI3833" s="17" t="str">
        <f>IF('Peer Comparison Tool'!$D$12="NR","",IF($C3833='Peer Comparison Tool'!$D$9,COUNT('CECL &lt;50B Database'!$AI$1:AI3832)+1,""))</f>
        <v/>
      </c>
    </row>
    <row r="3834" spans="29:35" x14ac:dyDescent="0.25">
      <c r="AC3834" s="16" t="str">
        <f t="shared" si="354"/>
        <v/>
      </c>
      <c r="AD3834" s="16" t="str">
        <f t="shared" si="355"/>
        <v/>
      </c>
      <c r="AE3834" s="16" t="str">
        <f t="shared" si="356"/>
        <v/>
      </c>
      <c r="AF3834" s="16" t="str">
        <f t="shared" si="357"/>
        <v/>
      </c>
      <c r="AG3834" s="16" t="str">
        <f t="shared" si="358"/>
        <v/>
      </c>
      <c r="AH3834" s="16">
        <f t="shared" si="359"/>
        <v>0</v>
      </c>
      <c r="AI3834" s="17" t="str">
        <f>IF('Peer Comparison Tool'!$D$12="NR","",IF($C3834='Peer Comparison Tool'!$D$9,COUNT('CECL &lt;50B Database'!$AI$1:AI3833)+1,""))</f>
        <v/>
      </c>
    </row>
    <row r="3835" spans="29:35" x14ac:dyDescent="0.25">
      <c r="AC3835" s="16" t="str">
        <f t="shared" si="354"/>
        <v/>
      </c>
      <c r="AD3835" s="16" t="str">
        <f t="shared" si="355"/>
        <v/>
      </c>
      <c r="AE3835" s="16" t="str">
        <f t="shared" si="356"/>
        <v/>
      </c>
      <c r="AF3835" s="16" t="str">
        <f t="shared" si="357"/>
        <v/>
      </c>
      <c r="AG3835" s="16" t="str">
        <f t="shared" si="358"/>
        <v/>
      </c>
      <c r="AH3835" s="16">
        <f t="shared" si="359"/>
        <v>0</v>
      </c>
      <c r="AI3835" s="17" t="str">
        <f>IF('Peer Comparison Tool'!$D$12="NR","",IF($C3835='Peer Comparison Tool'!$D$9,COUNT('CECL &lt;50B Database'!$AI$1:AI3834)+1,""))</f>
        <v/>
      </c>
    </row>
    <row r="3836" spans="29:35" x14ac:dyDescent="0.25">
      <c r="AC3836" s="16" t="str">
        <f t="shared" si="354"/>
        <v/>
      </c>
      <c r="AD3836" s="16" t="str">
        <f t="shared" si="355"/>
        <v/>
      </c>
      <c r="AE3836" s="16" t="str">
        <f t="shared" si="356"/>
        <v/>
      </c>
      <c r="AF3836" s="16" t="str">
        <f t="shared" si="357"/>
        <v/>
      </c>
      <c r="AG3836" s="16" t="str">
        <f t="shared" si="358"/>
        <v/>
      </c>
      <c r="AH3836" s="16">
        <f t="shared" si="359"/>
        <v>0</v>
      </c>
      <c r="AI3836" s="17" t="str">
        <f>IF('Peer Comparison Tool'!$D$12="NR","",IF($C3836='Peer Comparison Tool'!$D$9,COUNT('CECL &lt;50B Database'!$AI$1:AI3835)+1,""))</f>
        <v/>
      </c>
    </row>
    <row r="3837" spans="29:35" x14ac:dyDescent="0.25">
      <c r="AC3837" s="16" t="str">
        <f t="shared" si="354"/>
        <v/>
      </c>
      <c r="AD3837" s="16" t="str">
        <f t="shared" si="355"/>
        <v/>
      </c>
      <c r="AE3837" s="16" t="str">
        <f t="shared" si="356"/>
        <v/>
      </c>
      <c r="AF3837" s="16" t="str">
        <f t="shared" si="357"/>
        <v/>
      </c>
      <c r="AG3837" s="16" t="str">
        <f t="shared" si="358"/>
        <v/>
      </c>
      <c r="AH3837" s="16">
        <f t="shared" si="359"/>
        <v>0</v>
      </c>
      <c r="AI3837" s="17" t="str">
        <f>IF('Peer Comparison Tool'!$D$12="NR","",IF($C3837='Peer Comparison Tool'!$D$9,COUNT('CECL &lt;50B Database'!$AI$1:AI3836)+1,""))</f>
        <v/>
      </c>
    </row>
    <row r="3838" spans="29:35" x14ac:dyDescent="0.25">
      <c r="AC3838" s="16" t="str">
        <f t="shared" si="354"/>
        <v/>
      </c>
      <c r="AD3838" s="16" t="str">
        <f t="shared" si="355"/>
        <v/>
      </c>
      <c r="AE3838" s="16" t="str">
        <f t="shared" si="356"/>
        <v/>
      </c>
      <c r="AF3838" s="16" t="str">
        <f t="shared" si="357"/>
        <v/>
      </c>
      <c r="AG3838" s="16" t="str">
        <f t="shared" si="358"/>
        <v/>
      </c>
      <c r="AH3838" s="16">
        <f t="shared" si="359"/>
        <v>0</v>
      </c>
      <c r="AI3838" s="17" t="str">
        <f>IF('Peer Comparison Tool'!$D$12="NR","",IF($C3838='Peer Comparison Tool'!$D$9,COUNT('CECL &lt;50B Database'!$AI$1:AI3837)+1,""))</f>
        <v/>
      </c>
    </row>
    <row r="3839" spans="29:35" x14ac:dyDescent="0.25">
      <c r="AC3839" s="16" t="str">
        <f t="shared" si="354"/>
        <v/>
      </c>
      <c r="AD3839" s="16" t="str">
        <f t="shared" si="355"/>
        <v/>
      </c>
      <c r="AE3839" s="16" t="str">
        <f t="shared" si="356"/>
        <v/>
      </c>
      <c r="AF3839" s="16" t="str">
        <f t="shared" si="357"/>
        <v/>
      </c>
      <c r="AG3839" s="16" t="str">
        <f t="shared" si="358"/>
        <v/>
      </c>
      <c r="AH3839" s="16">
        <f t="shared" si="359"/>
        <v>0</v>
      </c>
      <c r="AI3839" s="17" t="str">
        <f>IF('Peer Comparison Tool'!$D$12="NR","",IF($C3839='Peer Comparison Tool'!$D$9,COUNT('CECL &lt;50B Database'!$AI$1:AI3838)+1,""))</f>
        <v/>
      </c>
    </row>
    <row r="3840" spans="29:35" x14ac:dyDescent="0.25">
      <c r="AC3840" s="16" t="str">
        <f t="shared" si="354"/>
        <v/>
      </c>
      <c r="AD3840" s="16" t="str">
        <f t="shared" si="355"/>
        <v/>
      </c>
      <c r="AE3840" s="16" t="str">
        <f t="shared" si="356"/>
        <v/>
      </c>
      <c r="AF3840" s="16" t="str">
        <f t="shared" si="357"/>
        <v/>
      </c>
      <c r="AG3840" s="16" t="str">
        <f t="shared" si="358"/>
        <v/>
      </c>
      <c r="AH3840" s="16">
        <f t="shared" si="359"/>
        <v>0</v>
      </c>
      <c r="AI3840" s="17" t="str">
        <f>IF('Peer Comparison Tool'!$D$12="NR","",IF($C3840='Peer Comparison Tool'!$D$9,COUNT('CECL &lt;50B Database'!$AI$1:AI3839)+1,""))</f>
        <v/>
      </c>
    </row>
    <row r="3841" spans="29:35" x14ac:dyDescent="0.25">
      <c r="AC3841" s="16" t="str">
        <f t="shared" si="354"/>
        <v/>
      </c>
      <c r="AD3841" s="16" t="str">
        <f t="shared" si="355"/>
        <v/>
      </c>
      <c r="AE3841" s="16" t="str">
        <f t="shared" si="356"/>
        <v/>
      </c>
      <c r="AF3841" s="16" t="str">
        <f t="shared" si="357"/>
        <v/>
      </c>
      <c r="AG3841" s="16" t="str">
        <f t="shared" si="358"/>
        <v/>
      </c>
      <c r="AH3841" s="16">
        <f t="shared" si="359"/>
        <v>0</v>
      </c>
      <c r="AI3841" s="17" t="str">
        <f>IF('Peer Comparison Tool'!$D$12="NR","",IF($C3841='Peer Comparison Tool'!$D$9,COUNT('CECL &lt;50B Database'!$AI$1:AI3840)+1,""))</f>
        <v/>
      </c>
    </row>
    <row r="3842" spans="29:35" x14ac:dyDescent="0.25">
      <c r="AC3842" s="16" t="str">
        <f t="shared" si="354"/>
        <v/>
      </c>
      <c r="AD3842" s="16" t="str">
        <f t="shared" si="355"/>
        <v/>
      </c>
      <c r="AE3842" s="16" t="str">
        <f t="shared" si="356"/>
        <v/>
      </c>
      <c r="AF3842" s="16" t="str">
        <f t="shared" si="357"/>
        <v/>
      </c>
      <c r="AG3842" s="16" t="str">
        <f t="shared" si="358"/>
        <v/>
      </c>
      <c r="AH3842" s="16">
        <f t="shared" si="359"/>
        <v>0</v>
      </c>
      <c r="AI3842" s="17" t="str">
        <f>IF('Peer Comparison Tool'!$D$12="NR","",IF($C3842='Peer Comparison Tool'!$D$9,COUNT('CECL &lt;50B Database'!$AI$1:AI3841)+1,""))</f>
        <v/>
      </c>
    </row>
    <row r="3843" spans="29:35" x14ac:dyDescent="0.25">
      <c r="AC3843" s="16" t="str">
        <f t="shared" ref="AC3843:AC3906" si="360">IF(AND($G3843&gt;=10000000,$G3843&lt;50000000),$K3843,"")</f>
        <v/>
      </c>
      <c r="AD3843" s="16" t="str">
        <f t="shared" ref="AD3843:AD3906" si="361">IF(AND($G3843&gt;=5000000,$G3843&lt;9999999),$K3843,"")</f>
        <v/>
      </c>
      <c r="AE3843" s="16" t="str">
        <f t="shared" ref="AE3843:AE3906" si="362">IF(AND($G3843&gt;=1000000,$G3843&lt;4999999),$K3843,"")</f>
        <v/>
      </c>
      <c r="AF3843" s="16" t="str">
        <f t="shared" ref="AF3843:AF3906" si="363">IF(AND($G3843&gt;=500000,$G3843&lt;999999),$K3843,"")</f>
        <v/>
      </c>
      <c r="AG3843" s="16" t="str">
        <f t="shared" ref="AG3843:AG3906" si="364">IF(AND($G3843&gt;=100000,$G3843&lt;499999),$K3843,"")</f>
        <v/>
      </c>
      <c r="AH3843" s="16">
        <f t="shared" ref="AH3843:AH3906" si="365">IF(AND($G3843&gt;=0,$G3843&lt;99999),$K3843,"")</f>
        <v>0</v>
      </c>
      <c r="AI3843" s="17" t="str">
        <f>IF('Peer Comparison Tool'!$D$12="NR","",IF($C3843='Peer Comparison Tool'!$D$9,COUNT('CECL &lt;50B Database'!$AI$1:AI3842)+1,""))</f>
        <v/>
      </c>
    </row>
    <row r="3844" spans="29:35" x14ac:dyDescent="0.25">
      <c r="AC3844" s="16" t="str">
        <f t="shared" si="360"/>
        <v/>
      </c>
      <c r="AD3844" s="16" t="str">
        <f t="shared" si="361"/>
        <v/>
      </c>
      <c r="AE3844" s="16" t="str">
        <f t="shared" si="362"/>
        <v/>
      </c>
      <c r="AF3844" s="16" t="str">
        <f t="shared" si="363"/>
        <v/>
      </c>
      <c r="AG3844" s="16" t="str">
        <f t="shared" si="364"/>
        <v/>
      </c>
      <c r="AH3844" s="16">
        <f t="shared" si="365"/>
        <v>0</v>
      </c>
      <c r="AI3844" s="17" t="str">
        <f>IF('Peer Comparison Tool'!$D$12="NR","",IF($C3844='Peer Comparison Tool'!$D$9,COUNT('CECL &lt;50B Database'!$AI$1:AI3843)+1,""))</f>
        <v/>
      </c>
    </row>
    <row r="3845" spans="29:35" x14ac:dyDescent="0.25">
      <c r="AC3845" s="16" t="str">
        <f t="shared" si="360"/>
        <v/>
      </c>
      <c r="AD3845" s="16" t="str">
        <f t="shared" si="361"/>
        <v/>
      </c>
      <c r="AE3845" s="16" t="str">
        <f t="shared" si="362"/>
        <v/>
      </c>
      <c r="AF3845" s="16" t="str">
        <f t="shared" si="363"/>
        <v/>
      </c>
      <c r="AG3845" s="16" t="str">
        <f t="shared" si="364"/>
        <v/>
      </c>
      <c r="AH3845" s="16">
        <f t="shared" si="365"/>
        <v>0</v>
      </c>
      <c r="AI3845" s="17" t="str">
        <f>IF('Peer Comparison Tool'!$D$12="NR","",IF($C3845='Peer Comparison Tool'!$D$9,COUNT('CECL &lt;50B Database'!$AI$1:AI3844)+1,""))</f>
        <v/>
      </c>
    </row>
    <row r="3846" spans="29:35" x14ac:dyDescent="0.25">
      <c r="AC3846" s="16" t="str">
        <f t="shared" si="360"/>
        <v/>
      </c>
      <c r="AD3846" s="16" t="str">
        <f t="shared" si="361"/>
        <v/>
      </c>
      <c r="AE3846" s="16" t="str">
        <f t="shared" si="362"/>
        <v/>
      </c>
      <c r="AF3846" s="16" t="str">
        <f t="shared" si="363"/>
        <v/>
      </c>
      <c r="AG3846" s="16" t="str">
        <f t="shared" si="364"/>
        <v/>
      </c>
      <c r="AH3846" s="16">
        <f t="shared" si="365"/>
        <v>0</v>
      </c>
      <c r="AI3846" s="17" t="str">
        <f>IF('Peer Comparison Tool'!$D$12="NR","",IF($C3846='Peer Comparison Tool'!$D$9,COUNT('CECL &lt;50B Database'!$AI$1:AI3845)+1,""))</f>
        <v/>
      </c>
    </row>
    <row r="3847" spans="29:35" x14ac:dyDescent="0.25">
      <c r="AC3847" s="16" t="str">
        <f t="shared" si="360"/>
        <v/>
      </c>
      <c r="AD3847" s="16" t="str">
        <f t="shared" si="361"/>
        <v/>
      </c>
      <c r="AE3847" s="16" t="str">
        <f t="shared" si="362"/>
        <v/>
      </c>
      <c r="AF3847" s="16" t="str">
        <f t="shared" si="363"/>
        <v/>
      </c>
      <c r="AG3847" s="16" t="str">
        <f t="shared" si="364"/>
        <v/>
      </c>
      <c r="AH3847" s="16">
        <f t="shared" si="365"/>
        <v>0</v>
      </c>
      <c r="AI3847" s="17" t="str">
        <f>IF('Peer Comparison Tool'!$D$12="NR","",IF($C3847='Peer Comparison Tool'!$D$9,COUNT('CECL &lt;50B Database'!$AI$1:AI3846)+1,""))</f>
        <v/>
      </c>
    </row>
    <row r="3848" spans="29:35" x14ac:dyDescent="0.25">
      <c r="AC3848" s="16" t="str">
        <f t="shared" si="360"/>
        <v/>
      </c>
      <c r="AD3848" s="16" t="str">
        <f t="shared" si="361"/>
        <v/>
      </c>
      <c r="AE3848" s="16" t="str">
        <f t="shared" si="362"/>
        <v/>
      </c>
      <c r="AF3848" s="16" t="str">
        <f t="shared" si="363"/>
        <v/>
      </c>
      <c r="AG3848" s="16" t="str">
        <f t="shared" si="364"/>
        <v/>
      </c>
      <c r="AH3848" s="16">
        <f t="shared" si="365"/>
        <v>0</v>
      </c>
      <c r="AI3848" s="17" t="str">
        <f>IF('Peer Comparison Tool'!$D$12="NR","",IF($C3848='Peer Comparison Tool'!$D$9,COUNT('CECL &lt;50B Database'!$AI$1:AI3847)+1,""))</f>
        <v/>
      </c>
    </row>
    <row r="3849" spans="29:35" x14ac:dyDescent="0.25">
      <c r="AC3849" s="16" t="str">
        <f t="shared" si="360"/>
        <v/>
      </c>
      <c r="AD3849" s="16" t="str">
        <f t="shared" si="361"/>
        <v/>
      </c>
      <c r="AE3849" s="16" t="str">
        <f t="shared" si="362"/>
        <v/>
      </c>
      <c r="AF3849" s="16" t="str">
        <f t="shared" si="363"/>
        <v/>
      </c>
      <c r="AG3849" s="16" t="str">
        <f t="shared" si="364"/>
        <v/>
      </c>
      <c r="AH3849" s="16">
        <f t="shared" si="365"/>
        <v>0</v>
      </c>
      <c r="AI3849" s="17" t="str">
        <f>IF('Peer Comparison Tool'!$D$12="NR","",IF($C3849='Peer Comparison Tool'!$D$9,COUNT('CECL &lt;50B Database'!$AI$1:AI3848)+1,""))</f>
        <v/>
      </c>
    </row>
    <row r="3850" spans="29:35" x14ac:dyDescent="0.25">
      <c r="AC3850" s="16" t="str">
        <f t="shared" si="360"/>
        <v/>
      </c>
      <c r="AD3850" s="16" t="str">
        <f t="shared" si="361"/>
        <v/>
      </c>
      <c r="AE3850" s="16" t="str">
        <f t="shared" si="362"/>
        <v/>
      </c>
      <c r="AF3850" s="16" t="str">
        <f t="shared" si="363"/>
        <v/>
      </c>
      <c r="AG3850" s="16" t="str">
        <f t="shared" si="364"/>
        <v/>
      </c>
      <c r="AH3850" s="16">
        <f t="shared" si="365"/>
        <v>0</v>
      </c>
      <c r="AI3850" s="17" t="str">
        <f>IF('Peer Comparison Tool'!$D$12="NR","",IF($C3850='Peer Comparison Tool'!$D$9,COUNT('CECL &lt;50B Database'!$AI$1:AI3849)+1,""))</f>
        <v/>
      </c>
    </row>
    <row r="3851" spans="29:35" x14ac:dyDescent="0.25">
      <c r="AC3851" s="16" t="str">
        <f t="shared" si="360"/>
        <v/>
      </c>
      <c r="AD3851" s="16" t="str">
        <f t="shared" si="361"/>
        <v/>
      </c>
      <c r="AE3851" s="16" t="str">
        <f t="shared" si="362"/>
        <v/>
      </c>
      <c r="AF3851" s="16" t="str">
        <f t="shared" si="363"/>
        <v/>
      </c>
      <c r="AG3851" s="16" t="str">
        <f t="shared" si="364"/>
        <v/>
      </c>
      <c r="AH3851" s="16">
        <f t="shared" si="365"/>
        <v>0</v>
      </c>
      <c r="AI3851" s="17" t="str">
        <f>IF('Peer Comparison Tool'!$D$12="NR","",IF($C3851='Peer Comparison Tool'!$D$9,COUNT('CECL &lt;50B Database'!$AI$1:AI3850)+1,""))</f>
        <v/>
      </c>
    </row>
    <row r="3852" spans="29:35" x14ac:dyDescent="0.25">
      <c r="AC3852" s="16" t="str">
        <f t="shared" si="360"/>
        <v/>
      </c>
      <c r="AD3852" s="16" t="str">
        <f t="shared" si="361"/>
        <v/>
      </c>
      <c r="AE3852" s="16" t="str">
        <f t="shared" si="362"/>
        <v/>
      </c>
      <c r="AF3852" s="16" t="str">
        <f t="shared" si="363"/>
        <v/>
      </c>
      <c r="AG3852" s="16" t="str">
        <f t="shared" si="364"/>
        <v/>
      </c>
      <c r="AH3852" s="16">
        <f t="shared" si="365"/>
        <v>0</v>
      </c>
      <c r="AI3852" s="17" t="str">
        <f>IF('Peer Comparison Tool'!$D$12="NR","",IF($C3852='Peer Comparison Tool'!$D$9,COUNT('CECL &lt;50B Database'!$AI$1:AI3851)+1,""))</f>
        <v/>
      </c>
    </row>
    <row r="3853" spans="29:35" x14ac:dyDescent="0.25">
      <c r="AC3853" s="16" t="str">
        <f t="shared" si="360"/>
        <v/>
      </c>
      <c r="AD3853" s="16" t="str">
        <f t="shared" si="361"/>
        <v/>
      </c>
      <c r="AE3853" s="16" t="str">
        <f t="shared" si="362"/>
        <v/>
      </c>
      <c r="AF3853" s="16" t="str">
        <f t="shared" si="363"/>
        <v/>
      </c>
      <c r="AG3853" s="16" t="str">
        <f t="shared" si="364"/>
        <v/>
      </c>
      <c r="AH3853" s="16">
        <f t="shared" si="365"/>
        <v>0</v>
      </c>
      <c r="AI3853" s="17" t="str">
        <f>IF('Peer Comparison Tool'!$D$12="NR","",IF($C3853='Peer Comparison Tool'!$D$9,COUNT('CECL &lt;50B Database'!$AI$1:AI3852)+1,""))</f>
        <v/>
      </c>
    </row>
    <row r="3854" spans="29:35" x14ac:dyDescent="0.25">
      <c r="AC3854" s="16" t="str">
        <f t="shared" si="360"/>
        <v/>
      </c>
      <c r="AD3854" s="16" t="str">
        <f t="shared" si="361"/>
        <v/>
      </c>
      <c r="AE3854" s="16" t="str">
        <f t="shared" si="362"/>
        <v/>
      </c>
      <c r="AF3854" s="16" t="str">
        <f t="shared" si="363"/>
        <v/>
      </c>
      <c r="AG3854" s="16" t="str">
        <f t="shared" si="364"/>
        <v/>
      </c>
      <c r="AH3854" s="16">
        <f t="shared" si="365"/>
        <v>0</v>
      </c>
      <c r="AI3854" s="17" t="str">
        <f>IF('Peer Comparison Tool'!$D$12="NR","",IF($C3854='Peer Comparison Tool'!$D$9,COUNT('CECL &lt;50B Database'!$AI$1:AI3853)+1,""))</f>
        <v/>
      </c>
    </row>
    <row r="3855" spans="29:35" x14ac:dyDescent="0.25">
      <c r="AC3855" s="16" t="str">
        <f t="shared" si="360"/>
        <v/>
      </c>
      <c r="AD3855" s="16" t="str">
        <f t="shared" si="361"/>
        <v/>
      </c>
      <c r="AE3855" s="16" t="str">
        <f t="shared" si="362"/>
        <v/>
      </c>
      <c r="AF3855" s="16" t="str">
        <f t="shared" si="363"/>
        <v/>
      </c>
      <c r="AG3855" s="16" t="str">
        <f t="shared" si="364"/>
        <v/>
      </c>
      <c r="AH3855" s="16">
        <f t="shared" si="365"/>
        <v>0</v>
      </c>
      <c r="AI3855" s="17" t="str">
        <f>IF('Peer Comparison Tool'!$D$12="NR","",IF($C3855='Peer Comparison Tool'!$D$9,COUNT('CECL &lt;50B Database'!$AI$1:AI3854)+1,""))</f>
        <v/>
      </c>
    </row>
    <row r="3856" spans="29:35" x14ac:dyDescent="0.25">
      <c r="AC3856" s="16" t="str">
        <f t="shared" si="360"/>
        <v/>
      </c>
      <c r="AD3856" s="16" t="str">
        <f t="shared" si="361"/>
        <v/>
      </c>
      <c r="AE3856" s="16" t="str">
        <f t="shared" si="362"/>
        <v/>
      </c>
      <c r="AF3856" s="16" t="str">
        <f t="shared" si="363"/>
        <v/>
      </c>
      <c r="AG3856" s="16" t="str">
        <f t="shared" si="364"/>
        <v/>
      </c>
      <c r="AH3856" s="16">
        <f t="shared" si="365"/>
        <v>0</v>
      </c>
      <c r="AI3856" s="17" t="str">
        <f>IF('Peer Comparison Tool'!$D$12="NR","",IF($C3856='Peer Comparison Tool'!$D$9,COUNT('CECL &lt;50B Database'!$AI$1:AI3855)+1,""))</f>
        <v/>
      </c>
    </row>
    <row r="3857" spans="29:35" x14ac:dyDescent="0.25">
      <c r="AC3857" s="16" t="str">
        <f t="shared" si="360"/>
        <v/>
      </c>
      <c r="AD3857" s="16" t="str">
        <f t="shared" si="361"/>
        <v/>
      </c>
      <c r="AE3857" s="16" t="str">
        <f t="shared" si="362"/>
        <v/>
      </c>
      <c r="AF3857" s="16" t="str">
        <f t="shared" si="363"/>
        <v/>
      </c>
      <c r="AG3857" s="16" t="str">
        <f t="shared" si="364"/>
        <v/>
      </c>
      <c r="AH3857" s="16">
        <f t="shared" si="365"/>
        <v>0</v>
      </c>
      <c r="AI3857" s="17" t="str">
        <f>IF('Peer Comparison Tool'!$D$12="NR","",IF($C3857='Peer Comparison Tool'!$D$9,COUNT('CECL &lt;50B Database'!$AI$1:AI3856)+1,""))</f>
        <v/>
      </c>
    </row>
    <row r="3858" spans="29:35" x14ac:dyDescent="0.25">
      <c r="AC3858" s="16" t="str">
        <f t="shared" si="360"/>
        <v/>
      </c>
      <c r="AD3858" s="16" t="str">
        <f t="shared" si="361"/>
        <v/>
      </c>
      <c r="AE3858" s="16" t="str">
        <f t="shared" si="362"/>
        <v/>
      </c>
      <c r="AF3858" s="16" t="str">
        <f t="shared" si="363"/>
        <v/>
      </c>
      <c r="AG3858" s="16" t="str">
        <f t="shared" si="364"/>
        <v/>
      </c>
      <c r="AH3858" s="16">
        <f t="shared" si="365"/>
        <v>0</v>
      </c>
      <c r="AI3858" s="17" t="str">
        <f>IF('Peer Comparison Tool'!$D$12="NR","",IF($C3858='Peer Comparison Tool'!$D$9,COUNT('CECL &lt;50B Database'!$AI$1:AI3857)+1,""))</f>
        <v/>
      </c>
    </row>
    <row r="3859" spans="29:35" x14ac:dyDescent="0.25">
      <c r="AC3859" s="16" t="str">
        <f t="shared" si="360"/>
        <v/>
      </c>
      <c r="AD3859" s="16" t="str">
        <f t="shared" si="361"/>
        <v/>
      </c>
      <c r="AE3859" s="16" t="str">
        <f t="shared" si="362"/>
        <v/>
      </c>
      <c r="AF3859" s="16" t="str">
        <f t="shared" si="363"/>
        <v/>
      </c>
      <c r="AG3859" s="16" t="str">
        <f t="shared" si="364"/>
        <v/>
      </c>
      <c r="AH3859" s="16">
        <f t="shared" si="365"/>
        <v>0</v>
      </c>
      <c r="AI3859" s="17" t="str">
        <f>IF('Peer Comparison Tool'!$D$12="NR","",IF($C3859='Peer Comparison Tool'!$D$9,COUNT('CECL &lt;50B Database'!$AI$1:AI3858)+1,""))</f>
        <v/>
      </c>
    </row>
    <row r="3860" spans="29:35" x14ac:dyDescent="0.25">
      <c r="AC3860" s="16" t="str">
        <f t="shared" si="360"/>
        <v/>
      </c>
      <c r="AD3860" s="16" t="str">
        <f t="shared" si="361"/>
        <v/>
      </c>
      <c r="AE3860" s="16" t="str">
        <f t="shared" si="362"/>
        <v/>
      </c>
      <c r="AF3860" s="16" t="str">
        <f t="shared" si="363"/>
        <v/>
      </c>
      <c r="AG3860" s="16" t="str">
        <f t="shared" si="364"/>
        <v/>
      </c>
      <c r="AH3860" s="16">
        <f t="shared" si="365"/>
        <v>0</v>
      </c>
      <c r="AI3860" s="17" t="str">
        <f>IF('Peer Comparison Tool'!$D$12="NR","",IF($C3860='Peer Comparison Tool'!$D$9,COUNT('CECL &lt;50B Database'!$AI$1:AI3859)+1,""))</f>
        <v/>
      </c>
    </row>
    <row r="3861" spans="29:35" x14ac:dyDescent="0.25">
      <c r="AC3861" s="16" t="str">
        <f t="shared" si="360"/>
        <v/>
      </c>
      <c r="AD3861" s="16" t="str">
        <f t="shared" si="361"/>
        <v/>
      </c>
      <c r="AE3861" s="16" t="str">
        <f t="shared" si="362"/>
        <v/>
      </c>
      <c r="AF3861" s="16" t="str">
        <f t="shared" si="363"/>
        <v/>
      </c>
      <c r="AG3861" s="16" t="str">
        <f t="shared" si="364"/>
        <v/>
      </c>
      <c r="AH3861" s="16">
        <f t="shared" si="365"/>
        <v>0</v>
      </c>
      <c r="AI3861" s="17" t="str">
        <f>IF('Peer Comparison Tool'!$D$12="NR","",IF($C3861='Peer Comparison Tool'!$D$9,COUNT('CECL &lt;50B Database'!$AI$1:AI3860)+1,""))</f>
        <v/>
      </c>
    </row>
    <row r="3862" spans="29:35" x14ac:dyDescent="0.25">
      <c r="AC3862" s="16" t="str">
        <f t="shared" si="360"/>
        <v/>
      </c>
      <c r="AD3862" s="16" t="str">
        <f t="shared" si="361"/>
        <v/>
      </c>
      <c r="AE3862" s="16" t="str">
        <f t="shared" si="362"/>
        <v/>
      </c>
      <c r="AF3862" s="16" t="str">
        <f t="shared" si="363"/>
        <v/>
      </c>
      <c r="AG3862" s="16" t="str">
        <f t="shared" si="364"/>
        <v/>
      </c>
      <c r="AH3862" s="16">
        <f t="shared" si="365"/>
        <v>0</v>
      </c>
      <c r="AI3862" s="17" t="str">
        <f>IF('Peer Comparison Tool'!$D$12="NR","",IF($C3862='Peer Comparison Tool'!$D$9,COUNT('CECL &lt;50B Database'!$AI$1:AI3861)+1,""))</f>
        <v/>
      </c>
    </row>
    <row r="3863" spans="29:35" x14ac:dyDescent="0.25">
      <c r="AC3863" s="16" t="str">
        <f t="shared" si="360"/>
        <v/>
      </c>
      <c r="AD3863" s="16" t="str">
        <f t="shared" si="361"/>
        <v/>
      </c>
      <c r="AE3863" s="16" t="str">
        <f t="shared" si="362"/>
        <v/>
      </c>
      <c r="AF3863" s="16" t="str">
        <f t="shared" si="363"/>
        <v/>
      </c>
      <c r="AG3863" s="16" t="str">
        <f t="shared" si="364"/>
        <v/>
      </c>
      <c r="AH3863" s="16">
        <f t="shared" si="365"/>
        <v>0</v>
      </c>
      <c r="AI3863" s="17" t="str">
        <f>IF('Peer Comparison Tool'!$D$12="NR","",IF($C3863='Peer Comparison Tool'!$D$9,COUNT('CECL &lt;50B Database'!$AI$1:AI3862)+1,""))</f>
        <v/>
      </c>
    </row>
    <row r="3864" spans="29:35" x14ac:dyDescent="0.25">
      <c r="AC3864" s="16" t="str">
        <f t="shared" si="360"/>
        <v/>
      </c>
      <c r="AD3864" s="16" t="str">
        <f t="shared" si="361"/>
        <v/>
      </c>
      <c r="AE3864" s="16" t="str">
        <f t="shared" si="362"/>
        <v/>
      </c>
      <c r="AF3864" s="16" t="str">
        <f t="shared" si="363"/>
        <v/>
      </c>
      <c r="AG3864" s="16" t="str">
        <f t="shared" si="364"/>
        <v/>
      </c>
      <c r="AH3864" s="16">
        <f t="shared" si="365"/>
        <v>0</v>
      </c>
      <c r="AI3864" s="17" t="str">
        <f>IF('Peer Comparison Tool'!$D$12="NR","",IF($C3864='Peer Comparison Tool'!$D$9,COUNT('CECL &lt;50B Database'!$AI$1:AI3863)+1,""))</f>
        <v/>
      </c>
    </row>
    <row r="3865" spans="29:35" x14ac:dyDescent="0.25">
      <c r="AC3865" s="16" t="str">
        <f t="shared" si="360"/>
        <v/>
      </c>
      <c r="AD3865" s="16" t="str">
        <f t="shared" si="361"/>
        <v/>
      </c>
      <c r="AE3865" s="16" t="str">
        <f t="shared" si="362"/>
        <v/>
      </c>
      <c r="AF3865" s="16" t="str">
        <f t="shared" si="363"/>
        <v/>
      </c>
      <c r="AG3865" s="16" t="str">
        <f t="shared" si="364"/>
        <v/>
      </c>
      <c r="AH3865" s="16">
        <f t="shared" si="365"/>
        <v>0</v>
      </c>
      <c r="AI3865" s="17" t="str">
        <f>IF('Peer Comparison Tool'!$D$12="NR","",IF($C3865='Peer Comparison Tool'!$D$9,COUNT('CECL &lt;50B Database'!$AI$1:AI3864)+1,""))</f>
        <v/>
      </c>
    </row>
    <row r="3866" spans="29:35" x14ac:dyDescent="0.25">
      <c r="AC3866" s="16" t="str">
        <f t="shared" si="360"/>
        <v/>
      </c>
      <c r="AD3866" s="16" t="str">
        <f t="shared" si="361"/>
        <v/>
      </c>
      <c r="AE3866" s="16" t="str">
        <f t="shared" si="362"/>
        <v/>
      </c>
      <c r="AF3866" s="16" t="str">
        <f t="shared" si="363"/>
        <v/>
      </c>
      <c r="AG3866" s="16" t="str">
        <f t="shared" si="364"/>
        <v/>
      </c>
      <c r="AH3866" s="16">
        <f t="shared" si="365"/>
        <v>0</v>
      </c>
      <c r="AI3866" s="17" t="str">
        <f>IF('Peer Comparison Tool'!$D$12="NR","",IF($C3866='Peer Comparison Tool'!$D$9,COUNT('CECL &lt;50B Database'!$AI$1:AI3865)+1,""))</f>
        <v/>
      </c>
    </row>
    <row r="3867" spans="29:35" x14ac:dyDescent="0.25">
      <c r="AC3867" s="16" t="str">
        <f t="shared" si="360"/>
        <v/>
      </c>
      <c r="AD3867" s="16" t="str">
        <f t="shared" si="361"/>
        <v/>
      </c>
      <c r="AE3867" s="16" t="str">
        <f t="shared" si="362"/>
        <v/>
      </c>
      <c r="AF3867" s="16" t="str">
        <f t="shared" si="363"/>
        <v/>
      </c>
      <c r="AG3867" s="16" t="str">
        <f t="shared" si="364"/>
        <v/>
      </c>
      <c r="AH3867" s="16">
        <f t="shared" si="365"/>
        <v>0</v>
      </c>
      <c r="AI3867" s="17" t="str">
        <f>IF('Peer Comparison Tool'!$D$12="NR","",IF($C3867='Peer Comparison Tool'!$D$9,COUNT('CECL &lt;50B Database'!$AI$1:AI3866)+1,""))</f>
        <v/>
      </c>
    </row>
    <row r="3868" spans="29:35" x14ac:dyDescent="0.25">
      <c r="AC3868" s="16" t="str">
        <f t="shared" si="360"/>
        <v/>
      </c>
      <c r="AD3868" s="16" t="str">
        <f t="shared" si="361"/>
        <v/>
      </c>
      <c r="AE3868" s="16" t="str">
        <f t="shared" si="362"/>
        <v/>
      </c>
      <c r="AF3868" s="16" t="str">
        <f t="shared" si="363"/>
        <v/>
      </c>
      <c r="AG3868" s="16" t="str">
        <f t="shared" si="364"/>
        <v/>
      </c>
      <c r="AH3868" s="16">
        <f t="shared" si="365"/>
        <v>0</v>
      </c>
      <c r="AI3868" s="17" t="str">
        <f>IF('Peer Comparison Tool'!$D$12="NR","",IF($C3868='Peer Comparison Tool'!$D$9,COUNT('CECL &lt;50B Database'!$AI$1:AI3867)+1,""))</f>
        <v/>
      </c>
    </row>
    <row r="3869" spans="29:35" x14ac:dyDescent="0.25">
      <c r="AC3869" s="16" t="str">
        <f t="shared" si="360"/>
        <v/>
      </c>
      <c r="AD3869" s="16" t="str">
        <f t="shared" si="361"/>
        <v/>
      </c>
      <c r="AE3869" s="16" t="str">
        <f t="shared" si="362"/>
        <v/>
      </c>
      <c r="AF3869" s="16" t="str">
        <f t="shared" si="363"/>
        <v/>
      </c>
      <c r="AG3869" s="16" t="str">
        <f t="shared" si="364"/>
        <v/>
      </c>
      <c r="AH3869" s="16">
        <f t="shared" si="365"/>
        <v>0</v>
      </c>
      <c r="AI3869" s="17" t="str">
        <f>IF('Peer Comparison Tool'!$D$12="NR","",IF($C3869='Peer Comparison Tool'!$D$9,COUNT('CECL &lt;50B Database'!$AI$1:AI3868)+1,""))</f>
        <v/>
      </c>
    </row>
    <row r="3870" spans="29:35" x14ac:dyDescent="0.25">
      <c r="AC3870" s="16" t="str">
        <f t="shared" si="360"/>
        <v/>
      </c>
      <c r="AD3870" s="16" t="str">
        <f t="shared" si="361"/>
        <v/>
      </c>
      <c r="AE3870" s="16" t="str">
        <f t="shared" si="362"/>
        <v/>
      </c>
      <c r="AF3870" s="16" t="str">
        <f t="shared" si="363"/>
        <v/>
      </c>
      <c r="AG3870" s="16" t="str">
        <f t="shared" si="364"/>
        <v/>
      </c>
      <c r="AH3870" s="16">
        <f t="shared" si="365"/>
        <v>0</v>
      </c>
      <c r="AI3870" s="17" t="str">
        <f>IF('Peer Comparison Tool'!$D$12="NR","",IF($C3870='Peer Comparison Tool'!$D$9,COUNT('CECL &lt;50B Database'!$AI$1:AI3869)+1,""))</f>
        <v/>
      </c>
    </row>
    <row r="3871" spans="29:35" x14ac:dyDescent="0.25">
      <c r="AC3871" s="16" t="str">
        <f t="shared" si="360"/>
        <v/>
      </c>
      <c r="AD3871" s="16" t="str">
        <f t="shared" si="361"/>
        <v/>
      </c>
      <c r="AE3871" s="16" t="str">
        <f t="shared" si="362"/>
        <v/>
      </c>
      <c r="AF3871" s="16" t="str">
        <f t="shared" si="363"/>
        <v/>
      </c>
      <c r="AG3871" s="16" t="str">
        <f t="shared" si="364"/>
        <v/>
      </c>
      <c r="AH3871" s="16">
        <f t="shared" si="365"/>
        <v>0</v>
      </c>
      <c r="AI3871" s="17" t="str">
        <f>IF('Peer Comparison Tool'!$D$12="NR","",IF($C3871='Peer Comparison Tool'!$D$9,COUNT('CECL &lt;50B Database'!$AI$1:AI3870)+1,""))</f>
        <v/>
      </c>
    </row>
    <row r="3872" spans="29:35" x14ac:dyDescent="0.25">
      <c r="AC3872" s="16" t="str">
        <f t="shared" si="360"/>
        <v/>
      </c>
      <c r="AD3872" s="16" t="str">
        <f t="shared" si="361"/>
        <v/>
      </c>
      <c r="AE3872" s="16" t="str">
        <f t="shared" si="362"/>
        <v/>
      </c>
      <c r="AF3872" s="16" t="str">
        <f t="shared" si="363"/>
        <v/>
      </c>
      <c r="AG3872" s="16" t="str">
        <f t="shared" si="364"/>
        <v/>
      </c>
      <c r="AH3872" s="16">
        <f t="shared" si="365"/>
        <v>0</v>
      </c>
      <c r="AI3872" s="17" t="str">
        <f>IF('Peer Comparison Tool'!$D$12="NR","",IF($C3872='Peer Comparison Tool'!$D$9,COUNT('CECL &lt;50B Database'!$AI$1:AI3871)+1,""))</f>
        <v/>
      </c>
    </row>
    <row r="3873" spans="29:35" x14ac:dyDescent="0.25">
      <c r="AC3873" s="16" t="str">
        <f t="shared" si="360"/>
        <v/>
      </c>
      <c r="AD3873" s="16" t="str">
        <f t="shared" si="361"/>
        <v/>
      </c>
      <c r="AE3873" s="16" t="str">
        <f t="shared" si="362"/>
        <v/>
      </c>
      <c r="AF3873" s="16" t="str">
        <f t="shared" si="363"/>
        <v/>
      </c>
      <c r="AG3873" s="16" t="str">
        <f t="shared" si="364"/>
        <v/>
      </c>
      <c r="AH3873" s="16">
        <f t="shared" si="365"/>
        <v>0</v>
      </c>
      <c r="AI3873" s="17" t="str">
        <f>IF('Peer Comparison Tool'!$D$12="NR","",IF($C3873='Peer Comparison Tool'!$D$9,COUNT('CECL &lt;50B Database'!$AI$1:AI3872)+1,""))</f>
        <v/>
      </c>
    </row>
    <row r="3874" spans="29:35" x14ac:dyDescent="0.25">
      <c r="AC3874" s="16" t="str">
        <f t="shared" si="360"/>
        <v/>
      </c>
      <c r="AD3874" s="16" t="str">
        <f t="shared" si="361"/>
        <v/>
      </c>
      <c r="AE3874" s="16" t="str">
        <f t="shared" si="362"/>
        <v/>
      </c>
      <c r="AF3874" s="16" t="str">
        <f t="shared" si="363"/>
        <v/>
      </c>
      <c r="AG3874" s="16" t="str">
        <f t="shared" si="364"/>
        <v/>
      </c>
      <c r="AH3874" s="16">
        <f t="shared" si="365"/>
        <v>0</v>
      </c>
      <c r="AI3874" s="17" t="str">
        <f>IF('Peer Comparison Tool'!$D$12="NR","",IF($C3874='Peer Comparison Tool'!$D$9,COUNT('CECL &lt;50B Database'!$AI$1:AI3873)+1,""))</f>
        <v/>
      </c>
    </row>
    <row r="3875" spans="29:35" x14ac:dyDescent="0.25">
      <c r="AC3875" s="16" t="str">
        <f t="shared" si="360"/>
        <v/>
      </c>
      <c r="AD3875" s="16" t="str">
        <f t="shared" si="361"/>
        <v/>
      </c>
      <c r="AE3875" s="16" t="str">
        <f t="shared" si="362"/>
        <v/>
      </c>
      <c r="AF3875" s="16" t="str">
        <f t="shared" si="363"/>
        <v/>
      </c>
      <c r="AG3875" s="16" t="str">
        <f t="shared" si="364"/>
        <v/>
      </c>
      <c r="AH3875" s="16">
        <f t="shared" si="365"/>
        <v>0</v>
      </c>
      <c r="AI3875" s="17" t="str">
        <f>IF('Peer Comparison Tool'!$D$12="NR","",IF($C3875='Peer Comparison Tool'!$D$9,COUNT('CECL &lt;50B Database'!$AI$1:AI3874)+1,""))</f>
        <v/>
      </c>
    </row>
    <row r="3876" spans="29:35" x14ac:dyDescent="0.25">
      <c r="AC3876" s="16" t="str">
        <f t="shared" si="360"/>
        <v/>
      </c>
      <c r="AD3876" s="16" t="str">
        <f t="shared" si="361"/>
        <v/>
      </c>
      <c r="AE3876" s="16" t="str">
        <f t="shared" si="362"/>
        <v/>
      </c>
      <c r="AF3876" s="16" t="str">
        <f t="shared" si="363"/>
        <v/>
      </c>
      <c r="AG3876" s="16" t="str">
        <f t="shared" si="364"/>
        <v/>
      </c>
      <c r="AH3876" s="16">
        <f t="shared" si="365"/>
        <v>0</v>
      </c>
      <c r="AI3876" s="17" t="str">
        <f>IF('Peer Comparison Tool'!$D$12="NR","",IF($C3876='Peer Comparison Tool'!$D$9,COUNT('CECL &lt;50B Database'!$AI$1:AI3875)+1,""))</f>
        <v/>
      </c>
    </row>
    <row r="3877" spans="29:35" x14ac:dyDescent="0.25">
      <c r="AC3877" s="16" t="str">
        <f t="shared" si="360"/>
        <v/>
      </c>
      <c r="AD3877" s="16" t="str">
        <f t="shared" si="361"/>
        <v/>
      </c>
      <c r="AE3877" s="16" t="str">
        <f t="shared" si="362"/>
        <v/>
      </c>
      <c r="AF3877" s="16" t="str">
        <f t="shared" si="363"/>
        <v/>
      </c>
      <c r="AG3877" s="16" t="str">
        <f t="shared" si="364"/>
        <v/>
      </c>
      <c r="AH3877" s="16">
        <f t="shared" si="365"/>
        <v>0</v>
      </c>
      <c r="AI3877" s="17" t="str">
        <f>IF('Peer Comparison Tool'!$D$12="NR","",IF($C3877='Peer Comparison Tool'!$D$9,COUNT('CECL &lt;50B Database'!$AI$1:AI3876)+1,""))</f>
        <v/>
      </c>
    </row>
    <row r="3878" spans="29:35" x14ac:dyDescent="0.25">
      <c r="AC3878" s="16" t="str">
        <f t="shared" si="360"/>
        <v/>
      </c>
      <c r="AD3878" s="16" t="str">
        <f t="shared" si="361"/>
        <v/>
      </c>
      <c r="AE3878" s="16" t="str">
        <f t="shared" si="362"/>
        <v/>
      </c>
      <c r="AF3878" s="16" t="str">
        <f t="shared" si="363"/>
        <v/>
      </c>
      <c r="AG3878" s="16" t="str">
        <f t="shared" si="364"/>
        <v/>
      </c>
      <c r="AH3878" s="16">
        <f t="shared" si="365"/>
        <v>0</v>
      </c>
      <c r="AI3878" s="17" t="str">
        <f>IF('Peer Comparison Tool'!$D$12="NR","",IF($C3878='Peer Comparison Tool'!$D$9,COUNT('CECL &lt;50B Database'!$AI$1:AI3877)+1,""))</f>
        <v/>
      </c>
    </row>
    <row r="3879" spans="29:35" x14ac:dyDescent="0.25">
      <c r="AC3879" s="16" t="str">
        <f t="shared" si="360"/>
        <v/>
      </c>
      <c r="AD3879" s="16" t="str">
        <f t="shared" si="361"/>
        <v/>
      </c>
      <c r="AE3879" s="16" t="str">
        <f t="shared" si="362"/>
        <v/>
      </c>
      <c r="AF3879" s="16" t="str">
        <f t="shared" si="363"/>
        <v/>
      </c>
      <c r="AG3879" s="16" t="str">
        <f t="shared" si="364"/>
        <v/>
      </c>
      <c r="AH3879" s="16">
        <f t="shared" si="365"/>
        <v>0</v>
      </c>
      <c r="AI3879" s="17" t="str">
        <f>IF('Peer Comparison Tool'!$D$12="NR","",IF($C3879='Peer Comparison Tool'!$D$9,COUNT('CECL &lt;50B Database'!$AI$1:AI3878)+1,""))</f>
        <v/>
      </c>
    </row>
    <row r="3880" spans="29:35" x14ac:dyDescent="0.25">
      <c r="AC3880" s="16" t="str">
        <f t="shared" si="360"/>
        <v/>
      </c>
      <c r="AD3880" s="16" t="str">
        <f t="shared" si="361"/>
        <v/>
      </c>
      <c r="AE3880" s="16" t="str">
        <f t="shared" si="362"/>
        <v/>
      </c>
      <c r="AF3880" s="16" t="str">
        <f t="shared" si="363"/>
        <v/>
      </c>
      <c r="AG3880" s="16" t="str">
        <f t="shared" si="364"/>
        <v/>
      </c>
      <c r="AH3880" s="16">
        <f t="shared" si="365"/>
        <v>0</v>
      </c>
      <c r="AI3880" s="17" t="str">
        <f>IF('Peer Comparison Tool'!$D$12="NR","",IF($C3880='Peer Comparison Tool'!$D$9,COUNT('CECL &lt;50B Database'!$AI$1:AI3879)+1,""))</f>
        <v/>
      </c>
    </row>
    <row r="3881" spans="29:35" x14ac:dyDescent="0.25">
      <c r="AC3881" s="16" t="str">
        <f t="shared" si="360"/>
        <v/>
      </c>
      <c r="AD3881" s="16" t="str">
        <f t="shared" si="361"/>
        <v/>
      </c>
      <c r="AE3881" s="16" t="str">
        <f t="shared" si="362"/>
        <v/>
      </c>
      <c r="AF3881" s="16" t="str">
        <f t="shared" si="363"/>
        <v/>
      </c>
      <c r="AG3881" s="16" t="str">
        <f t="shared" si="364"/>
        <v/>
      </c>
      <c r="AH3881" s="16">
        <f t="shared" si="365"/>
        <v>0</v>
      </c>
      <c r="AI3881" s="17" t="str">
        <f>IF('Peer Comparison Tool'!$D$12="NR","",IF($C3881='Peer Comparison Tool'!$D$9,COUNT('CECL &lt;50B Database'!$AI$1:AI3880)+1,""))</f>
        <v/>
      </c>
    </row>
    <row r="3882" spans="29:35" x14ac:dyDescent="0.25">
      <c r="AC3882" s="16" t="str">
        <f t="shared" si="360"/>
        <v/>
      </c>
      <c r="AD3882" s="16" t="str">
        <f t="shared" si="361"/>
        <v/>
      </c>
      <c r="AE3882" s="16" t="str">
        <f t="shared" si="362"/>
        <v/>
      </c>
      <c r="AF3882" s="16" t="str">
        <f t="shared" si="363"/>
        <v/>
      </c>
      <c r="AG3882" s="16" t="str">
        <f t="shared" si="364"/>
        <v/>
      </c>
      <c r="AH3882" s="16">
        <f t="shared" si="365"/>
        <v>0</v>
      </c>
      <c r="AI3882" s="17" t="str">
        <f>IF('Peer Comparison Tool'!$D$12="NR","",IF($C3882='Peer Comparison Tool'!$D$9,COUNT('CECL &lt;50B Database'!$AI$1:AI3881)+1,""))</f>
        <v/>
      </c>
    </row>
    <row r="3883" spans="29:35" x14ac:dyDescent="0.25">
      <c r="AC3883" s="16" t="str">
        <f t="shared" si="360"/>
        <v/>
      </c>
      <c r="AD3883" s="16" t="str">
        <f t="shared" si="361"/>
        <v/>
      </c>
      <c r="AE3883" s="16" t="str">
        <f t="shared" si="362"/>
        <v/>
      </c>
      <c r="AF3883" s="16" t="str">
        <f t="shared" si="363"/>
        <v/>
      </c>
      <c r="AG3883" s="16" t="str">
        <f t="shared" si="364"/>
        <v/>
      </c>
      <c r="AH3883" s="16">
        <f t="shared" si="365"/>
        <v>0</v>
      </c>
      <c r="AI3883" s="17" t="str">
        <f>IF('Peer Comparison Tool'!$D$12="NR","",IF($C3883='Peer Comparison Tool'!$D$9,COUNT('CECL &lt;50B Database'!$AI$1:AI3882)+1,""))</f>
        <v/>
      </c>
    </row>
    <row r="3884" spans="29:35" x14ac:dyDescent="0.25">
      <c r="AC3884" s="16" t="str">
        <f t="shared" si="360"/>
        <v/>
      </c>
      <c r="AD3884" s="16" t="str">
        <f t="shared" si="361"/>
        <v/>
      </c>
      <c r="AE3884" s="16" t="str">
        <f t="shared" si="362"/>
        <v/>
      </c>
      <c r="AF3884" s="16" t="str">
        <f t="shared" si="363"/>
        <v/>
      </c>
      <c r="AG3884" s="16" t="str">
        <f t="shared" si="364"/>
        <v/>
      </c>
      <c r="AH3884" s="16">
        <f t="shared" si="365"/>
        <v>0</v>
      </c>
      <c r="AI3884" s="17" t="str">
        <f>IF('Peer Comparison Tool'!$D$12="NR","",IF($C3884='Peer Comparison Tool'!$D$9,COUNT('CECL &lt;50B Database'!$AI$1:AI3883)+1,""))</f>
        <v/>
      </c>
    </row>
    <row r="3885" spans="29:35" x14ac:dyDescent="0.25">
      <c r="AC3885" s="16" t="str">
        <f t="shared" si="360"/>
        <v/>
      </c>
      <c r="AD3885" s="16" t="str">
        <f t="shared" si="361"/>
        <v/>
      </c>
      <c r="AE3885" s="16" t="str">
        <f t="shared" si="362"/>
        <v/>
      </c>
      <c r="AF3885" s="16" t="str">
        <f t="shared" si="363"/>
        <v/>
      </c>
      <c r="AG3885" s="16" t="str">
        <f t="shared" si="364"/>
        <v/>
      </c>
      <c r="AH3885" s="16">
        <f t="shared" si="365"/>
        <v>0</v>
      </c>
      <c r="AI3885" s="17" t="str">
        <f>IF('Peer Comparison Tool'!$D$12="NR","",IF($C3885='Peer Comparison Tool'!$D$9,COUNT('CECL &lt;50B Database'!$AI$1:AI3884)+1,""))</f>
        <v/>
      </c>
    </row>
    <row r="3886" spans="29:35" x14ac:dyDescent="0.25">
      <c r="AC3886" s="16" t="str">
        <f t="shared" si="360"/>
        <v/>
      </c>
      <c r="AD3886" s="16" t="str">
        <f t="shared" si="361"/>
        <v/>
      </c>
      <c r="AE3886" s="16" t="str">
        <f t="shared" si="362"/>
        <v/>
      </c>
      <c r="AF3886" s="16" t="str">
        <f t="shared" si="363"/>
        <v/>
      </c>
      <c r="AG3886" s="16" t="str">
        <f t="shared" si="364"/>
        <v/>
      </c>
      <c r="AH3886" s="16">
        <f t="shared" si="365"/>
        <v>0</v>
      </c>
      <c r="AI3886" s="17" t="str">
        <f>IF('Peer Comparison Tool'!$D$12="NR","",IF($C3886='Peer Comparison Tool'!$D$9,COUNT('CECL &lt;50B Database'!$AI$1:AI3885)+1,""))</f>
        <v/>
      </c>
    </row>
    <row r="3887" spans="29:35" x14ac:dyDescent="0.25">
      <c r="AC3887" s="16" t="str">
        <f t="shared" si="360"/>
        <v/>
      </c>
      <c r="AD3887" s="16" t="str">
        <f t="shared" si="361"/>
        <v/>
      </c>
      <c r="AE3887" s="16" t="str">
        <f t="shared" si="362"/>
        <v/>
      </c>
      <c r="AF3887" s="16" t="str">
        <f t="shared" si="363"/>
        <v/>
      </c>
      <c r="AG3887" s="16" t="str">
        <f t="shared" si="364"/>
        <v/>
      </c>
      <c r="AH3887" s="16">
        <f t="shared" si="365"/>
        <v>0</v>
      </c>
      <c r="AI3887" s="17" t="str">
        <f>IF('Peer Comparison Tool'!$D$12="NR","",IF($C3887='Peer Comparison Tool'!$D$9,COUNT('CECL &lt;50B Database'!$AI$1:AI3886)+1,""))</f>
        <v/>
      </c>
    </row>
    <row r="3888" spans="29:35" x14ac:dyDescent="0.25">
      <c r="AC3888" s="16" t="str">
        <f t="shared" si="360"/>
        <v/>
      </c>
      <c r="AD3888" s="16" t="str">
        <f t="shared" si="361"/>
        <v/>
      </c>
      <c r="AE3888" s="16" t="str">
        <f t="shared" si="362"/>
        <v/>
      </c>
      <c r="AF3888" s="16" t="str">
        <f t="shared" si="363"/>
        <v/>
      </c>
      <c r="AG3888" s="16" t="str">
        <f t="shared" si="364"/>
        <v/>
      </c>
      <c r="AH3888" s="16">
        <f t="shared" si="365"/>
        <v>0</v>
      </c>
      <c r="AI3888" s="17" t="str">
        <f>IF('Peer Comparison Tool'!$D$12="NR","",IF($C3888='Peer Comparison Tool'!$D$9,COUNT('CECL &lt;50B Database'!$AI$1:AI3887)+1,""))</f>
        <v/>
      </c>
    </row>
    <row r="3889" spans="29:35" x14ac:dyDescent="0.25">
      <c r="AC3889" s="16" t="str">
        <f t="shared" si="360"/>
        <v/>
      </c>
      <c r="AD3889" s="16" t="str">
        <f t="shared" si="361"/>
        <v/>
      </c>
      <c r="AE3889" s="16" t="str">
        <f t="shared" si="362"/>
        <v/>
      </c>
      <c r="AF3889" s="16" t="str">
        <f t="shared" si="363"/>
        <v/>
      </c>
      <c r="AG3889" s="16" t="str">
        <f t="shared" si="364"/>
        <v/>
      </c>
      <c r="AH3889" s="16">
        <f t="shared" si="365"/>
        <v>0</v>
      </c>
      <c r="AI3889" s="17" t="str">
        <f>IF('Peer Comparison Tool'!$D$12="NR","",IF($C3889='Peer Comparison Tool'!$D$9,COUNT('CECL &lt;50B Database'!$AI$1:AI3888)+1,""))</f>
        <v/>
      </c>
    </row>
    <row r="3890" spans="29:35" x14ac:dyDescent="0.25">
      <c r="AC3890" s="16" t="str">
        <f t="shared" si="360"/>
        <v/>
      </c>
      <c r="AD3890" s="16" t="str">
        <f t="shared" si="361"/>
        <v/>
      </c>
      <c r="AE3890" s="16" t="str">
        <f t="shared" si="362"/>
        <v/>
      </c>
      <c r="AF3890" s="16" t="str">
        <f t="shared" si="363"/>
        <v/>
      </c>
      <c r="AG3890" s="16" t="str">
        <f t="shared" si="364"/>
        <v/>
      </c>
      <c r="AH3890" s="16">
        <f t="shared" si="365"/>
        <v>0</v>
      </c>
      <c r="AI3890" s="17" t="str">
        <f>IF('Peer Comparison Tool'!$D$12="NR","",IF($C3890='Peer Comparison Tool'!$D$9,COUNT('CECL &lt;50B Database'!$AI$1:AI3889)+1,""))</f>
        <v/>
      </c>
    </row>
    <row r="3891" spans="29:35" x14ac:dyDescent="0.25">
      <c r="AC3891" s="16" t="str">
        <f t="shared" si="360"/>
        <v/>
      </c>
      <c r="AD3891" s="16" t="str">
        <f t="shared" si="361"/>
        <v/>
      </c>
      <c r="AE3891" s="16" t="str">
        <f t="shared" si="362"/>
        <v/>
      </c>
      <c r="AF3891" s="16" t="str">
        <f t="shared" si="363"/>
        <v/>
      </c>
      <c r="AG3891" s="16" t="str">
        <f t="shared" si="364"/>
        <v/>
      </c>
      <c r="AH3891" s="16">
        <f t="shared" si="365"/>
        <v>0</v>
      </c>
      <c r="AI3891" s="17" t="str">
        <f>IF('Peer Comparison Tool'!$D$12="NR","",IF($C3891='Peer Comparison Tool'!$D$9,COUNT('CECL &lt;50B Database'!$AI$1:AI3890)+1,""))</f>
        <v/>
      </c>
    </row>
    <row r="3892" spans="29:35" x14ac:dyDescent="0.25">
      <c r="AC3892" s="16" t="str">
        <f t="shared" si="360"/>
        <v/>
      </c>
      <c r="AD3892" s="16" t="str">
        <f t="shared" si="361"/>
        <v/>
      </c>
      <c r="AE3892" s="16" t="str">
        <f t="shared" si="362"/>
        <v/>
      </c>
      <c r="AF3892" s="16" t="str">
        <f t="shared" si="363"/>
        <v/>
      </c>
      <c r="AG3892" s="16" t="str">
        <f t="shared" si="364"/>
        <v/>
      </c>
      <c r="AH3892" s="16">
        <f t="shared" si="365"/>
        <v>0</v>
      </c>
      <c r="AI3892" s="17" t="str">
        <f>IF('Peer Comparison Tool'!$D$12="NR","",IF($C3892='Peer Comparison Tool'!$D$9,COUNT('CECL &lt;50B Database'!$AI$1:AI3891)+1,""))</f>
        <v/>
      </c>
    </row>
    <row r="3893" spans="29:35" x14ac:dyDescent="0.25">
      <c r="AC3893" s="16" t="str">
        <f t="shared" si="360"/>
        <v/>
      </c>
      <c r="AD3893" s="16" t="str">
        <f t="shared" si="361"/>
        <v/>
      </c>
      <c r="AE3893" s="16" t="str">
        <f t="shared" si="362"/>
        <v/>
      </c>
      <c r="AF3893" s="16" t="str">
        <f t="shared" si="363"/>
        <v/>
      </c>
      <c r="AG3893" s="16" t="str">
        <f t="shared" si="364"/>
        <v/>
      </c>
      <c r="AH3893" s="16">
        <f t="shared" si="365"/>
        <v>0</v>
      </c>
      <c r="AI3893" s="17" t="str">
        <f>IF('Peer Comparison Tool'!$D$12="NR","",IF($C3893='Peer Comparison Tool'!$D$9,COUNT('CECL &lt;50B Database'!$AI$1:AI3892)+1,""))</f>
        <v/>
      </c>
    </row>
    <row r="3894" spans="29:35" x14ac:dyDescent="0.25">
      <c r="AC3894" s="16" t="str">
        <f t="shared" si="360"/>
        <v/>
      </c>
      <c r="AD3894" s="16" t="str">
        <f t="shared" si="361"/>
        <v/>
      </c>
      <c r="AE3894" s="16" t="str">
        <f t="shared" si="362"/>
        <v/>
      </c>
      <c r="AF3894" s="16" t="str">
        <f t="shared" si="363"/>
        <v/>
      </c>
      <c r="AG3894" s="16" t="str">
        <f t="shared" si="364"/>
        <v/>
      </c>
      <c r="AH3894" s="16">
        <f t="shared" si="365"/>
        <v>0</v>
      </c>
      <c r="AI3894" s="17" t="str">
        <f>IF('Peer Comparison Tool'!$D$12="NR","",IF($C3894='Peer Comparison Tool'!$D$9,COUNT('CECL &lt;50B Database'!$AI$1:AI3893)+1,""))</f>
        <v/>
      </c>
    </row>
    <row r="3895" spans="29:35" x14ac:dyDescent="0.25">
      <c r="AC3895" s="16" t="str">
        <f t="shared" si="360"/>
        <v/>
      </c>
      <c r="AD3895" s="16" t="str">
        <f t="shared" si="361"/>
        <v/>
      </c>
      <c r="AE3895" s="16" t="str">
        <f t="shared" si="362"/>
        <v/>
      </c>
      <c r="AF3895" s="16" t="str">
        <f t="shared" si="363"/>
        <v/>
      </c>
      <c r="AG3895" s="16" t="str">
        <f t="shared" si="364"/>
        <v/>
      </c>
      <c r="AH3895" s="16">
        <f t="shared" si="365"/>
        <v>0</v>
      </c>
      <c r="AI3895" s="17" t="str">
        <f>IF('Peer Comparison Tool'!$D$12="NR","",IF($C3895='Peer Comparison Tool'!$D$9,COUNT('CECL &lt;50B Database'!$AI$1:AI3894)+1,""))</f>
        <v/>
      </c>
    </row>
    <row r="3896" spans="29:35" x14ac:dyDescent="0.25">
      <c r="AC3896" s="16" t="str">
        <f t="shared" si="360"/>
        <v/>
      </c>
      <c r="AD3896" s="16" t="str">
        <f t="shared" si="361"/>
        <v/>
      </c>
      <c r="AE3896" s="16" t="str">
        <f t="shared" si="362"/>
        <v/>
      </c>
      <c r="AF3896" s="16" t="str">
        <f t="shared" si="363"/>
        <v/>
      </c>
      <c r="AG3896" s="16" t="str">
        <f t="shared" si="364"/>
        <v/>
      </c>
      <c r="AH3896" s="16">
        <f t="shared" si="365"/>
        <v>0</v>
      </c>
      <c r="AI3896" s="17" t="str">
        <f>IF('Peer Comparison Tool'!$D$12="NR","",IF($C3896='Peer Comparison Tool'!$D$9,COUNT('CECL &lt;50B Database'!$AI$1:AI3895)+1,""))</f>
        <v/>
      </c>
    </row>
    <row r="3897" spans="29:35" x14ac:dyDescent="0.25">
      <c r="AC3897" s="16" t="str">
        <f t="shared" si="360"/>
        <v/>
      </c>
      <c r="AD3897" s="16" t="str">
        <f t="shared" si="361"/>
        <v/>
      </c>
      <c r="AE3897" s="16" t="str">
        <f t="shared" si="362"/>
        <v/>
      </c>
      <c r="AF3897" s="16" t="str">
        <f t="shared" si="363"/>
        <v/>
      </c>
      <c r="AG3897" s="16" t="str">
        <f t="shared" si="364"/>
        <v/>
      </c>
      <c r="AH3897" s="16">
        <f t="shared" si="365"/>
        <v>0</v>
      </c>
      <c r="AI3897" s="17" t="str">
        <f>IF('Peer Comparison Tool'!$D$12="NR","",IF($C3897='Peer Comparison Tool'!$D$9,COUNT('CECL &lt;50B Database'!$AI$1:AI3896)+1,""))</f>
        <v/>
      </c>
    </row>
    <row r="3898" spans="29:35" x14ac:dyDescent="0.25">
      <c r="AC3898" s="16" t="str">
        <f t="shared" si="360"/>
        <v/>
      </c>
      <c r="AD3898" s="16" t="str">
        <f t="shared" si="361"/>
        <v/>
      </c>
      <c r="AE3898" s="16" t="str">
        <f t="shared" si="362"/>
        <v/>
      </c>
      <c r="AF3898" s="16" t="str">
        <f t="shared" si="363"/>
        <v/>
      </c>
      <c r="AG3898" s="16" t="str">
        <f t="shared" si="364"/>
        <v/>
      </c>
      <c r="AH3898" s="16">
        <f t="shared" si="365"/>
        <v>0</v>
      </c>
      <c r="AI3898" s="17" t="str">
        <f>IF('Peer Comparison Tool'!$D$12="NR","",IF($C3898='Peer Comparison Tool'!$D$9,COUNT('CECL &lt;50B Database'!$AI$1:AI3897)+1,""))</f>
        <v/>
      </c>
    </row>
    <row r="3899" spans="29:35" x14ac:dyDescent="0.25">
      <c r="AC3899" s="16" t="str">
        <f t="shared" si="360"/>
        <v/>
      </c>
      <c r="AD3899" s="16" t="str">
        <f t="shared" si="361"/>
        <v/>
      </c>
      <c r="AE3899" s="16" t="str">
        <f t="shared" si="362"/>
        <v/>
      </c>
      <c r="AF3899" s="16" t="str">
        <f t="shared" si="363"/>
        <v/>
      </c>
      <c r="AG3899" s="16" t="str">
        <f t="shared" si="364"/>
        <v/>
      </c>
      <c r="AH3899" s="16">
        <f t="shared" si="365"/>
        <v>0</v>
      </c>
      <c r="AI3899" s="17" t="str">
        <f>IF('Peer Comparison Tool'!$D$12="NR","",IF($C3899='Peer Comparison Tool'!$D$9,COUNT('CECL &lt;50B Database'!$AI$1:AI3898)+1,""))</f>
        <v/>
      </c>
    </row>
    <row r="3900" spans="29:35" x14ac:dyDescent="0.25">
      <c r="AC3900" s="16" t="str">
        <f t="shared" si="360"/>
        <v/>
      </c>
      <c r="AD3900" s="16" t="str">
        <f t="shared" si="361"/>
        <v/>
      </c>
      <c r="AE3900" s="16" t="str">
        <f t="shared" si="362"/>
        <v/>
      </c>
      <c r="AF3900" s="16" t="str">
        <f t="shared" si="363"/>
        <v/>
      </c>
      <c r="AG3900" s="16" t="str">
        <f t="shared" si="364"/>
        <v/>
      </c>
      <c r="AH3900" s="16">
        <f t="shared" si="365"/>
        <v>0</v>
      </c>
      <c r="AI3900" s="17" t="str">
        <f>IF('Peer Comparison Tool'!$D$12="NR","",IF($C3900='Peer Comparison Tool'!$D$9,COUNT('CECL &lt;50B Database'!$AI$1:AI3899)+1,""))</f>
        <v/>
      </c>
    </row>
    <row r="3901" spans="29:35" x14ac:dyDescent="0.25">
      <c r="AC3901" s="16" t="str">
        <f t="shared" si="360"/>
        <v/>
      </c>
      <c r="AD3901" s="16" t="str">
        <f t="shared" si="361"/>
        <v/>
      </c>
      <c r="AE3901" s="16" t="str">
        <f t="shared" si="362"/>
        <v/>
      </c>
      <c r="AF3901" s="16" t="str">
        <f t="shared" si="363"/>
        <v/>
      </c>
      <c r="AG3901" s="16" t="str">
        <f t="shared" si="364"/>
        <v/>
      </c>
      <c r="AH3901" s="16">
        <f t="shared" si="365"/>
        <v>0</v>
      </c>
      <c r="AI3901" s="17" t="str">
        <f>IF('Peer Comparison Tool'!$D$12="NR","",IF($C3901='Peer Comparison Tool'!$D$9,COUNT('CECL &lt;50B Database'!$AI$1:AI3900)+1,""))</f>
        <v/>
      </c>
    </row>
    <row r="3902" spans="29:35" x14ac:dyDescent="0.25">
      <c r="AC3902" s="16" t="str">
        <f t="shared" si="360"/>
        <v/>
      </c>
      <c r="AD3902" s="16" t="str">
        <f t="shared" si="361"/>
        <v/>
      </c>
      <c r="AE3902" s="16" t="str">
        <f t="shared" si="362"/>
        <v/>
      </c>
      <c r="AF3902" s="16" t="str">
        <f t="shared" si="363"/>
        <v/>
      </c>
      <c r="AG3902" s="16" t="str">
        <f t="shared" si="364"/>
        <v/>
      </c>
      <c r="AH3902" s="16">
        <f t="shared" si="365"/>
        <v>0</v>
      </c>
      <c r="AI3902" s="17" t="str">
        <f>IF('Peer Comparison Tool'!$D$12="NR","",IF($C3902='Peer Comparison Tool'!$D$9,COUNT('CECL &lt;50B Database'!$AI$1:AI3901)+1,""))</f>
        <v/>
      </c>
    </row>
    <row r="3903" spans="29:35" x14ac:dyDescent="0.25">
      <c r="AC3903" s="16" t="str">
        <f t="shared" si="360"/>
        <v/>
      </c>
      <c r="AD3903" s="16" t="str">
        <f t="shared" si="361"/>
        <v/>
      </c>
      <c r="AE3903" s="16" t="str">
        <f t="shared" si="362"/>
        <v/>
      </c>
      <c r="AF3903" s="16" t="str">
        <f t="shared" si="363"/>
        <v/>
      </c>
      <c r="AG3903" s="16" t="str">
        <f t="shared" si="364"/>
        <v/>
      </c>
      <c r="AH3903" s="16">
        <f t="shared" si="365"/>
        <v>0</v>
      </c>
      <c r="AI3903" s="17" t="str">
        <f>IF('Peer Comparison Tool'!$D$12="NR","",IF($C3903='Peer Comparison Tool'!$D$9,COUNT('CECL &lt;50B Database'!$AI$1:AI3902)+1,""))</f>
        <v/>
      </c>
    </row>
    <row r="3904" spans="29:35" x14ac:dyDescent="0.25">
      <c r="AC3904" s="16" t="str">
        <f t="shared" si="360"/>
        <v/>
      </c>
      <c r="AD3904" s="16" t="str">
        <f t="shared" si="361"/>
        <v/>
      </c>
      <c r="AE3904" s="16" t="str">
        <f t="shared" si="362"/>
        <v/>
      </c>
      <c r="AF3904" s="16" t="str">
        <f t="shared" si="363"/>
        <v/>
      </c>
      <c r="AG3904" s="16" t="str">
        <f t="shared" si="364"/>
        <v/>
      </c>
      <c r="AH3904" s="16">
        <f t="shared" si="365"/>
        <v>0</v>
      </c>
      <c r="AI3904" s="17" t="str">
        <f>IF('Peer Comparison Tool'!$D$12="NR","",IF($C3904='Peer Comparison Tool'!$D$9,COUNT('CECL &lt;50B Database'!$AI$1:AI3903)+1,""))</f>
        <v/>
      </c>
    </row>
    <row r="3905" spans="29:35" x14ac:dyDescent="0.25">
      <c r="AC3905" s="16" t="str">
        <f t="shared" si="360"/>
        <v/>
      </c>
      <c r="AD3905" s="16" t="str">
        <f t="shared" si="361"/>
        <v/>
      </c>
      <c r="AE3905" s="16" t="str">
        <f t="shared" si="362"/>
        <v/>
      </c>
      <c r="AF3905" s="16" t="str">
        <f t="shared" si="363"/>
        <v/>
      </c>
      <c r="AG3905" s="16" t="str">
        <f t="shared" si="364"/>
        <v/>
      </c>
      <c r="AH3905" s="16">
        <f t="shared" si="365"/>
        <v>0</v>
      </c>
      <c r="AI3905" s="17" t="str">
        <f>IF('Peer Comparison Tool'!$D$12="NR","",IF($C3905='Peer Comparison Tool'!$D$9,COUNT('CECL &lt;50B Database'!$AI$1:AI3904)+1,""))</f>
        <v/>
      </c>
    </row>
    <row r="3906" spans="29:35" x14ac:dyDescent="0.25">
      <c r="AC3906" s="16" t="str">
        <f t="shared" si="360"/>
        <v/>
      </c>
      <c r="AD3906" s="16" t="str">
        <f t="shared" si="361"/>
        <v/>
      </c>
      <c r="AE3906" s="16" t="str">
        <f t="shared" si="362"/>
        <v/>
      </c>
      <c r="AF3906" s="16" t="str">
        <f t="shared" si="363"/>
        <v/>
      </c>
      <c r="AG3906" s="16" t="str">
        <f t="shared" si="364"/>
        <v/>
      </c>
      <c r="AH3906" s="16">
        <f t="shared" si="365"/>
        <v>0</v>
      </c>
      <c r="AI3906" s="17" t="str">
        <f>IF('Peer Comparison Tool'!$D$12="NR","",IF($C3906='Peer Comparison Tool'!$D$9,COUNT('CECL &lt;50B Database'!$AI$1:AI3905)+1,""))</f>
        <v/>
      </c>
    </row>
    <row r="3907" spans="29:35" x14ac:dyDescent="0.25">
      <c r="AC3907" s="16" t="str">
        <f t="shared" ref="AC3907:AC3970" si="366">IF(AND($G3907&gt;=10000000,$G3907&lt;50000000),$K3907,"")</f>
        <v/>
      </c>
      <c r="AD3907" s="16" t="str">
        <f t="shared" ref="AD3907:AD3970" si="367">IF(AND($G3907&gt;=5000000,$G3907&lt;9999999),$K3907,"")</f>
        <v/>
      </c>
      <c r="AE3907" s="16" t="str">
        <f t="shared" ref="AE3907:AE3970" si="368">IF(AND($G3907&gt;=1000000,$G3907&lt;4999999),$K3907,"")</f>
        <v/>
      </c>
      <c r="AF3907" s="16" t="str">
        <f t="shared" ref="AF3907:AF3970" si="369">IF(AND($G3907&gt;=500000,$G3907&lt;999999),$K3907,"")</f>
        <v/>
      </c>
      <c r="AG3907" s="16" t="str">
        <f t="shared" ref="AG3907:AG3970" si="370">IF(AND($G3907&gt;=100000,$G3907&lt;499999),$K3907,"")</f>
        <v/>
      </c>
      <c r="AH3907" s="16">
        <f t="shared" ref="AH3907:AH3970" si="371">IF(AND($G3907&gt;=0,$G3907&lt;99999),$K3907,"")</f>
        <v>0</v>
      </c>
      <c r="AI3907" s="17" t="str">
        <f>IF('Peer Comparison Tool'!$D$12="NR","",IF($C3907='Peer Comparison Tool'!$D$9,COUNT('CECL &lt;50B Database'!$AI$1:AI3906)+1,""))</f>
        <v/>
      </c>
    </row>
    <row r="3908" spans="29:35" x14ac:dyDescent="0.25">
      <c r="AC3908" s="16" t="str">
        <f t="shared" si="366"/>
        <v/>
      </c>
      <c r="AD3908" s="16" t="str">
        <f t="shared" si="367"/>
        <v/>
      </c>
      <c r="AE3908" s="16" t="str">
        <f t="shared" si="368"/>
        <v/>
      </c>
      <c r="AF3908" s="16" t="str">
        <f t="shared" si="369"/>
        <v/>
      </c>
      <c r="AG3908" s="16" t="str">
        <f t="shared" si="370"/>
        <v/>
      </c>
      <c r="AH3908" s="16">
        <f t="shared" si="371"/>
        <v>0</v>
      </c>
      <c r="AI3908" s="17" t="str">
        <f>IF('Peer Comparison Tool'!$D$12="NR","",IF($C3908='Peer Comparison Tool'!$D$9,COUNT('CECL &lt;50B Database'!$AI$1:AI3907)+1,""))</f>
        <v/>
      </c>
    </row>
    <row r="3909" spans="29:35" x14ac:dyDescent="0.25">
      <c r="AC3909" s="16" t="str">
        <f t="shared" si="366"/>
        <v/>
      </c>
      <c r="AD3909" s="16" t="str">
        <f t="shared" si="367"/>
        <v/>
      </c>
      <c r="AE3909" s="16" t="str">
        <f t="shared" si="368"/>
        <v/>
      </c>
      <c r="AF3909" s="16" t="str">
        <f t="shared" si="369"/>
        <v/>
      </c>
      <c r="AG3909" s="16" t="str">
        <f t="shared" si="370"/>
        <v/>
      </c>
      <c r="AH3909" s="16">
        <f t="shared" si="371"/>
        <v>0</v>
      </c>
      <c r="AI3909" s="17" t="str">
        <f>IF('Peer Comparison Tool'!$D$12="NR","",IF($C3909='Peer Comparison Tool'!$D$9,COUNT('CECL &lt;50B Database'!$AI$1:AI3908)+1,""))</f>
        <v/>
      </c>
    </row>
    <row r="3910" spans="29:35" x14ac:dyDescent="0.25">
      <c r="AC3910" s="16" t="str">
        <f t="shared" si="366"/>
        <v/>
      </c>
      <c r="AD3910" s="16" t="str">
        <f t="shared" si="367"/>
        <v/>
      </c>
      <c r="AE3910" s="16" t="str">
        <f t="shared" si="368"/>
        <v/>
      </c>
      <c r="AF3910" s="16" t="str">
        <f t="shared" si="369"/>
        <v/>
      </c>
      <c r="AG3910" s="16" t="str">
        <f t="shared" si="370"/>
        <v/>
      </c>
      <c r="AH3910" s="16">
        <f t="shared" si="371"/>
        <v>0</v>
      </c>
      <c r="AI3910" s="17" t="str">
        <f>IF('Peer Comparison Tool'!$D$12="NR","",IF($C3910='Peer Comparison Tool'!$D$9,COUNT('CECL &lt;50B Database'!$AI$1:AI3909)+1,""))</f>
        <v/>
      </c>
    </row>
    <row r="3911" spans="29:35" x14ac:dyDescent="0.25">
      <c r="AC3911" s="16" t="str">
        <f t="shared" si="366"/>
        <v/>
      </c>
      <c r="AD3911" s="16" t="str">
        <f t="shared" si="367"/>
        <v/>
      </c>
      <c r="AE3911" s="16" t="str">
        <f t="shared" si="368"/>
        <v/>
      </c>
      <c r="AF3911" s="16" t="str">
        <f t="shared" si="369"/>
        <v/>
      </c>
      <c r="AG3911" s="16" t="str">
        <f t="shared" si="370"/>
        <v/>
      </c>
      <c r="AH3911" s="16">
        <f t="shared" si="371"/>
        <v>0</v>
      </c>
      <c r="AI3911" s="17" t="str">
        <f>IF('Peer Comparison Tool'!$D$12="NR","",IF($C3911='Peer Comparison Tool'!$D$9,COUNT('CECL &lt;50B Database'!$AI$1:AI3910)+1,""))</f>
        <v/>
      </c>
    </row>
    <row r="3912" spans="29:35" x14ac:dyDescent="0.25">
      <c r="AC3912" s="16" t="str">
        <f t="shared" si="366"/>
        <v/>
      </c>
      <c r="AD3912" s="16" t="str">
        <f t="shared" si="367"/>
        <v/>
      </c>
      <c r="AE3912" s="16" t="str">
        <f t="shared" si="368"/>
        <v/>
      </c>
      <c r="AF3912" s="16" t="str">
        <f t="shared" si="369"/>
        <v/>
      </c>
      <c r="AG3912" s="16" t="str">
        <f t="shared" si="370"/>
        <v/>
      </c>
      <c r="AH3912" s="16">
        <f t="shared" si="371"/>
        <v>0</v>
      </c>
      <c r="AI3912" s="17" t="str">
        <f>IF('Peer Comparison Tool'!$D$12="NR","",IF($C3912='Peer Comparison Tool'!$D$9,COUNT('CECL &lt;50B Database'!$AI$1:AI3911)+1,""))</f>
        <v/>
      </c>
    </row>
    <row r="3913" spans="29:35" x14ac:dyDescent="0.25">
      <c r="AC3913" s="16" t="str">
        <f t="shared" si="366"/>
        <v/>
      </c>
      <c r="AD3913" s="16" t="str">
        <f t="shared" si="367"/>
        <v/>
      </c>
      <c r="AE3913" s="16" t="str">
        <f t="shared" si="368"/>
        <v/>
      </c>
      <c r="AF3913" s="16" t="str">
        <f t="shared" si="369"/>
        <v/>
      </c>
      <c r="AG3913" s="16" t="str">
        <f t="shared" si="370"/>
        <v/>
      </c>
      <c r="AH3913" s="16">
        <f t="shared" si="371"/>
        <v>0</v>
      </c>
      <c r="AI3913" s="17" t="str">
        <f>IF('Peer Comparison Tool'!$D$12="NR","",IF($C3913='Peer Comparison Tool'!$D$9,COUNT('CECL &lt;50B Database'!$AI$1:AI3912)+1,""))</f>
        <v/>
      </c>
    </row>
    <row r="3914" spans="29:35" x14ac:dyDescent="0.25">
      <c r="AC3914" s="16" t="str">
        <f t="shared" si="366"/>
        <v/>
      </c>
      <c r="AD3914" s="16" t="str">
        <f t="shared" si="367"/>
        <v/>
      </c>
      <c r="AE3914" s="16" t="str">
        <f t="shared" si="368"/>
        <v/>
      </c>
      <c r="AF3914" s="16" t="str">
        <f t="shared" si="369"/>
        <v/>
      </c>
      <c r="AG3914" s="16" t="str">
        <f t="shared" si="370"/>
        <v/>
      </c>
      <c r="AH3914" s="16">
        <f t="shared" si="371"/>
        <v>0</v>
      </c>
      <c r="AI3914" s="17" t="str">
        <f>IF('Peer Comparison Tool'!$D$12="NR","",IF($C3914='Peer Comparison Tool'!$D$9,COUNT('CECL &lt;50B Database'!$AI$1:AI3913)+1,""))</f>
        <v/>
      </c>
    </row>
    <row r="3915" spans="29:35" x14ac:dyDescent="0.25">
      <c r="AC3915" s="16" t="str">
        <f t="shared" si="366"/>
        <v/>
      </c>
      <c r="AD3915" s="16" t="str">
        <f t="shared" si="367"/>
        <v/>
      </c>
      <c r="AE3915" s="16" t="str">
        <f t="shared" si="368"/>
        <v/>
      </c>
      <c r="AF3915" s="16" t="str">
        <f t="shared" si="369"/>
        <v/>
      </c>
      <c r="AG3915" s="16" t="str">
        <f t="shared" si="370"/>
        <v/>
      </c>
      <c r="AH3915" s="16">
        <f t="shared" si="371"/>
        <v>0</v>
      </c>
      <c r="AI3915" s="17" t="str">
        <f>IF('Peer Comparison Tool'!$D$12="NR","",IF($C3915='Peer Comparison Tool'!$D$9,COUNT('CECL &lt;50B Database'!$AI$1:AI3914)+1,""))</f>
        <v/>
      </c>
    </row>
    <row r="3916" spans="29:35" x14ac:dyDescent="0.25">
      <c r="AC3916" s="16" t="str">
        <f t="shared" si="366"/>
        <v/>
      </c>
      <c r="AD3916" s="16" t="str">
        <f t="shared" si="367"/>
        <v/>
      </c>
      <c r="AE3916" s="16" t="str">
        <f t="shared" si="368"/>
        <v/>
      </c>
      <c r="AF3916" s="16" t="str">
        <f t="shared" si="369"/>
        <v/>
      </c>
      <c r="AG3916" s="16" t="str">
        <f t="shared" si="370"/>
        <v/>
      </c>
      <c r="AH3916" s="16">
        <f t="shared" si="371"/>
        <v>0</v>
      </c>
      <c r="AI3916" s="17" t="str">
        <f>IF('Peer Comparison Tool'!$D$12="NR","",IF($C3916='Peer Comparison Tool'!$D$9,COUNT('CECL &lt;50B Database'!$AI$1:AI3915)+1,""))</f>
        <v/>
      </c>
    </row>
    <row r="3917" spans="29:35" x14ac:dyDescent="0.25">
      <c r="AC3917" s="16" t="str">
        <f t="shared" si="366"/>
        <v/>
      </c>
      <c r="AD3917" s="16" t="str">
        <f t="shared" si="367"/>
        <v/>
      </c>
      <c r="AE3917" s="16" t="str">
        <f t="shared" si="368"/>
        <v/>
      </c>
      <c r="AF3917" s="16" t="str">
        <f t="shared" si="369"/>
        <v/>
      </c>
      <c r="AG3917" s="16" t="str">
        <f t="shared" si="370"/>
        <v/>
      </c>
      <c r="AH3917" s="16">
        <f t="shared" si="371"/>
        <v>0</v>
      </c>
      <c r="AI3917" s="17" t="str">
        <f>IF('Peer Comparison Tool'!$D$12="NR","",IF($C3917='Peer Comparison Tool'!$D$9,COUNT('CECL &lt;50B Database'!$AI$1:AI3916)+1,""))</f>
        <v/>
      </c>
    </row>
    <row r="3918" spans="29:35" x14ac:dyDescent="0.25">
      <c r="AC3918" s="16" t="str">
        <f t="shared" si="366"/>
        <v/>
      </c>
      <c r="AD3918" s="16" t="str">
        <f t="shared" si="367"/>
        <v/>
      </c>
      <c r="AE3918" s="16" t="str">
        <f t="shared" si="368"/>
        <v/>
      </c>
      <c r="AF3918" s="16" t="str">
        <f t="shared" si="369"/>
        <v/>
      </c>
      <c r="AG3918" s="16" t="str">
        <f t="shared" si="370"/>
        <v/>
      </c>
      <c r="AH3918" s="16">
        <f t="shared" si="371"/>
        <v>0</v>
      </c>
      <c r="AI3918" s="17" t="str">
        <f>IF('Peer Comparison Tool'!$D$12="NR","",IF($C3918='Peer Comparison Tool'!$D$9,COUNT('CECL &lt;50B Database'!$AI$1:AI3917)+1,""))</f>
        <v/>
      </c>
    </row>
    <row r="3919" spans="29:35" x14ac:dyDescent="0.25">
      <c r="AC3919" s="16" t="str">
        <f t="shared" si="366"/>
        <v/>
      </c>
      <c r="AD3919" s="16" t="str">
        <f t="shared" si="367"/>
        <v/>
      </c>
      <c r="AE3919" s="16" t="str">
        <f t="shared" si="368"/>
        <v/>
      </c>
      <c r="AF3919" s="16" t="str">
        <f t="shared" si="369"/>
        <v/>
      </c>
      <c r="AG3919" s="16" t="str">
        <f t="shared" si="370"/>
        <v/>
      </c>
      <c r="AH3919" s="16">
        <f t="shared" si="371"/>
        <v>0</v>
      </c>
      <c r="AI3919" s="17" t="str">
        <f>IF('Peer Comparison Tool'!$D$12="NR","",IF($C3919='Peer Comparison Tool'!$D$9,COUNT('CECL &lt;50B Database'!$AI$1:AI3918)+1,""))</f>
        <v/>
      </c>
    </row>
    <row r="3920" spans="29:35" x14ac:dyDescent="0.25">
      <c r="AC3920" s="16" t="str">
        <f t="shared" si="366"/>
        <v/>
      </c>
      <c r="AD3920" s="16" t="str">
        <f t="shared" si="367"/>
        <v/>
      </c>
      <c r="AE3920" s="16" t="str">
        <f t="shared" si="368"/>
        <v/>
      </c>
      <c r="AF3920" s="16" t="str">
        <f t="shared" si="369"/>
        <v/>
      </c>
      <c r="AG3920" s="16" t="str">
        <f t="shared" si="370"/>
        <v/>
      </c>
      <c r="AH3920" s="16">
        <f t="shared" si="371"/>
        <v>0</v>
      </c>
      <c r="AI3920" s="17" t="str">
        <f>IF('Peer Comparison Tool'!$D$12="NR","",IF($C3920='Peer Comparison Tool'!$D$9,COUNT('CECL &lt;50B Database'!$AI$1:AI3919)+1,""))</f>
        <v/>
      </c>
    </row>
    <row r="3921" spans="29:35" x14ac:dyDescent="0.25">
      <c r="AC3921" s="16" t="str">
        <f t="shared" si="366"/>
        <v/>
      </c>
      <c r="AD3921" s="16" t="str">
        <f t="shared" si="367"/>
        <v/>
      </c>
      <c r="AE3921" s="16" t="str">
        <f t="shared" si="368"/>
        <v/>
      </c>
      <c r="AF3921" s="16" t="str">
        <f t="shared" si="369"/>
        <v/>
      </c>
      <c r="AG3921" s="16" t="str">
        <f t="shared" si="370"/>
        <v/>
      </c>
      <c r="AH3921" s="16">
        <f t="shared" si="371"/>
        <v>0</v>
      </c>
      <c r="AI3921" s="17" t="str">
        <f>IF('Peer Comparison Tool'!$D$12="NR","",IF($C3921='Peer Comparison Tool'!$D$9,COUNT('CECL &lt;50B Database'!$AI$1:AI3920)+1,""))</f>
        <v/>
      </c>
    </row>
    <row r="3922" spans="29:35" x14ac:dyDescent="0.25">
      <c r="AC3922" s="16" t="str">
        <f t="shared" si="366"/>
        <v/>
      </c>
      <c r="AD3922" s="16" t="str">
        <f t="shared" si="367"/>
        <v/>
      </c>
      <c r="AE3922" s="16" t="str">
        <f t="shared" si="368"/>
        <v/>
      </c>
      <c r="AF3922" s="16" t="str">
        <f t="shared" si="369"/>
        <v/>
      </c>
      <c r="AG3922" s="16" t="str">
        <f t="shared" si="370"/>
        <v/>
      </c>
      <c r="AH3922" s="16">
        <f t="shared" si="371"/>
        <v>0</v>
      </c>
      <c r="AI3922" s="17" t="str">
        <f>IF('Peer Comparison Tool'!$D$12="NR","",IF($C3922='Peer Comparison Tool'!$D$9,COUNT('CECL &lt;50B Database'!$AI$1:AI3921)+1,""))</f>
        <v/>
      </c>
    </row>
    <row r="3923" spans="29:35" x14ac:dyDescent="0.25">
      <c r="AC3923" s="16" t="str">
        <f t="shared" si="366"/>
        <v/>
      </c>
      <c r="AD3923" s="16" t="str">
        <f t="shared" si="367"/>
        <v/>
      </c>
      <c r="AE3923" s="16" t="str">
        <f t="shared" si="368"/>
        <v/>
      </c>
      <c r="AF3923" s="16" t="str">
        <f t="shared" si="369"/>
        <v/>
      </c>
      <c r="AG3923" s="16" t="str">
        <f t="shared" si="370"/>
        <v/>
      </c>
      <c r="AH3923" s="16">
        <f t="shared" si="371"/>
        <v>0</v>
      </c>
      <c r="AI3923" s="17" t="str">
        <f>IF('Peer Comparison Tool'!$D$12="NR","",IF($C3923='Peer Comparison Tool'!$D$9,COUNT('CECL &lt;50B Database'!$AI$1:AI3922)+1,""))</f>
        <v/>
      </c>
    </row>
    <row r="3924" spans="29:35" x14ac:dyDescent="0.25">
      <c r="AC3924" s="16" t="str">
        <f t="shared" si="366"/>
        <v/>
      </c>
      <c r="AD3924" s="16" t="str">
        <f t="shared" si="367"/>
        <v/>
      </c>
      <c r="AE3924" s="16" t="str">
        <f t="shared" si="368"/>
        <v/>
      </c>
      <c r="AF3924" s="16" t="str">
        <f t="shared" si="369"/>
        <v/>
      </c>
      <c r="AG3924" s="16" t="str">
        <f t="shared" si="370"/>
        <v/>
      </c>
      <c r="AH3924" s="16">
        <f t="shared" si="371"/>
        <v>0</v>
      </c>
      <c r="AI3924" s="17" t="str">
        <f>IF('Peer Comparison Tool'!$D$12="NR","",IF($C3924='Peer Comparison Tool'!$D$9,COUNT('CECL &lt;50B Database'!$AI$1:AI3923)+1,""))</f>
        <v/>
      </c>
    </row>
    <row r="3925" spans="29:35" x14ac:dyDescent="0.25">
      <c r="AC3925" s="16" t="str">
        <f t="shared" si="366"/>
        <v/>
      </c>
      <c r="AD3925" s="16" t="str">
        <f t="shared" si="367"/>
        <v/>
      </c>
      <c r="AE3925" s="16" t="str">
        <f t="shared" si="368"/>
        <v/>
      </c>
      <c r="AF3925" s="16" t="str">
        <f t="shared" si="369"/>
        <v/>
      </c>
      <c r="AG3925" s="16" t="str">
        <f t="shared" si="370"/>
        <v/>
      </c>
      <c r="AH3925" s="16">
        <f t="shared" si="371"/>
        <v>0</v>
      </c>
      <c r="AI3925" s="17" t="str">
        <f>IF('Peer Comparison Tool'!$D$12="NR","",IF($C3925='Peer Comparison Tool'!$D$9,COUNT('CECL &lt;50B Database'!$AI$1:AI3924)+1,""))</f>
        <v/>
      </c>
    </row>
    <row r="3926" spans="29:35" x14ac:dyDescent="0.25">
      <c r="AC3926" s="16" t="str">
        <f t="shared" si="366"/>
        <v/>
      </c>
      <c r="AD3926" s="16" t="str">
        <f t="shared" si="367"/>
        <v/>
      </c>
      <c r="AE3926" s="16" t="str">
        <f t="shared" si="368"/>
        <v/>
      </c>
      <c r="AF3926" s="16" t="str">
        <f t="shared" si="369"/>
        <v/>
      </c>
      <c r="AG3926" s="16" t="str">
        <f t="shared" si="370"/>
        <v/>
      </c>
      <c r="AH3926" s="16">
        <f t="shared" si="371"/>
        <v>0</v>
      </c>
      <c r="AI3926" s="17" t="str">
        <f>IF('Peer Comparison Tool'!$D$12="NR","",IF($C3926='Peer Comparison Tool'!$D$9,COUNT('CECL &lt;50B Database'!$AI$1:AI3925)+1,""))</f>
        <v/>
      </c>
    </row>
    <row r="3927" spans="29:35" x14ac:dyDescent="0.25">
      <c r="AC3927" s="16" t="str">
        <f t="shared" si="366"/>
        <v/>
      </c>
      <c r="AD3927" s="16" t="str">
        <f t="shared" si="367"/>
        <v/>
      </c>
      <c r="AE3927" s="16" t="str">
        <f t="shared" si="368"/>
        <v/>
      </c>
      <c r="AF3927" s="16" t="str">
        <f t="shared" si="369"/>
        <v/>
      </c>
      <c r="AG3927" s="16" t="str">
        <f t="shared" si="370"/>
        <v/>
      </c>
      <c r="AH3927" s="16">
        <f t="shared" si="371"/>
        <v>0</v>
      </c>
      <c r="AI3927" s="17" t="str">
        <f>IF('Peer Comparison Tool'!$D$12="NR","",IF($C3927='Peer Comparison Tool'!$D$9,COUNT('CECL &lt;50B Database'!$AI$1:AI3926)+1,""))</f>
        <v/>
      </c>
    </row>
    <row r="3928" spans="29:35" x14ac:dyDescent="0.25">
      <c r="AC3928" s="16" t="str">
        <f t="shared" si="366"/>
        <v/>
      </c>
      <c r="AD3928" s="16" t="str">
        <f t="shared" si="367"/>
        <v/>
      </c>
      <c r="AE3928" s="16" t="str">
        <f t="shared" si="368"/>
        <v/>
      </c>
      <c r="AF3928" s="16" t="str">
        <f t="shared" si="369"/>
        <v/>
      </c>
      <c r="AG3928" s="16" t="str">
        <f t="shared" si="370"/>
        <v/>
      </c>
      <c r="AH3928" s="16">
        <f t="shared" si="371"/>
        <v>0</v>
      </c>
      <c r="AI3928" s="17" t="str">
        <f>IF('Peer Comparison Tool'!$D$12="NR","",IF($C3928='Peer Comparison Tool'!$D$9,COUNT('CECL &lt;50B Database'!$AI$1:AI3927)+1,""))</f>
        <v/>
      </c>
    </row>
    <row r="3929" spans="29:35" x14ac:dyDescent="0.25">
      <c r="AC3929" s="16" t="str">
        <f t="shared" si="366"/>
        <v/>
      </c>
      <c r="AD3929" s="16" t="str">
        <f t="shared" si="367"/>
        <v/>
      </c>
      <c r="AE3929" s="16" t="str">
        <f t="shared" si="368"/>
        <v/>
      </c>
      <c r="AF3929" s="16" t="str">
        <f t="shared" si="369"/>
        <v/>
      </c>
      <c r="AG3929" s="16" t="str">
        <f t="shared" si="370"/>
        <v/>
      </c>
      <c r="AH3929" s="16">
        <f t="shared" si="371"/>
        <v>0</v>
      </c>
      <c r="AI3929" s="17" t="str">
        <f>IF('Peer Comparison Tool'!$D$12="NR","",IF($C3929='Peer Comparison Tool'!$D$9,COUNT('CECL &lt;50B Database'!$AI$1:AI3928)+1,""))</f>
        <v/>
      </c>
    </row>
    <row r="3930" spans="29:35" x14ac:dyDescent="0.25">
      <c r="AC3930" s="16" t="str">
        <f t="shared" si="366"/>
        <v/>
      </c>
      <c r="AD3930" s="16" t="str">
        <f t="shared" si="367"/>
        <v/>
      </c>
      <c r="AE3930" s="16" t="str">
        <f t="shared" si="368"/>
        <v/>
      </c>
      <c r="AF3930" s="16" t="str">
        <f t="shared" si="369"/>
        <v/>
      </c>
      <c r="AG3930" s="16" t="str">
        <f t="shared" si="370"/>
        <v/>
      </c>
      <c r="AH3930" s="16">
        <f t="shared" si="371"/>
        <v>0</v>
      </c>
      <c r="AI3930" s="17" t="str">
        <f>IF('Peer Comparison Tool'!$D$12="NR","",IF($C3930='Peer Comparison Tool'!$D$9,COUNT('CECL &lt;50B Database'!$AI$1:AI3929)+1,""))</f>
        <v/>
      </c>
    </row>
    <row r="3931" spans="29:35" x14ac:dyDescent="0.25">
      <c r="AC3931" s="16" t="str">
        <f t="shared" si="366"/>
        <v/>
      </c>
      <c r="AD3931" s="16" t="str">
        <f t="shared" si="367"/>
        <v/>
      </c>
      <c r="AE3931" s="16" t="str">
        <f t="shared" si="368"/>
        <v/>
      </c>
      <c r="AF3931" s="16" t="str">
        <f t="shared" si="369"/>
        <v/>
      </c>
      <c r="AG3931" s="16" t="str">
        <f t="shared" si="370"/>
        <v/>
      </c>
      <c r="AH3931" s="16">
        <f t="shared" si="371"/>
        <v>0</v>
      </c>
      <c r="AI3931" s="17" t="str">
        <f>IF('Peer Comparison Tool'!$D$12="NR","",IF($C3931='Peer Comparison Tool'!$D$9,COUNT('CECL &lt;50B Database'!$AI$1:AI3930)+1,""))</f>
        <v/>
      </c>
    </row>
    <row r="3932" spans="29:35" x14ac:dyDescent="0.25">
      <c r="AC3932" s="16" t="str">
        <f t="shared" si="366"/>
        <v/>
      </c>
      <c r="AD3932" s="16" t="str">
        <f t="shared" si="367"/>
        <v/>
      </c>
      <c r="AE3932" s="16" t="str">
        <f t="shared" si="368"/>
        <v/>
      </c>
      <c r="AF3932" s="16" t="str">
        <f t="shared" si="369"/>
        <v/>
      </c>
      <c r="AG3932" s="16" t="str">
        <f t="shared" si="370"/>
        <v/>
      </c>
      <c r="AH3932" s="16">
        <f t="shared" si="371"/>
        <v>0</v>
      </c>
      <c r="AI3932" s="17" t="str">
        <f>IF('Peer Comparison Tool'!$D$12="NR","",IF($C3932='Peer Comparison Tool'!$D$9,COUNT('CECL &lt;50B Database'!$AI$1:AI3931)+1,""))</f>
        <v/>
      </c>
    </row>
    <row r="3933" spans="29:35" x14ac:dyDescent="0.25">
      <c r="AC3933" s="16" t="str">
        <f t="shared" si="366"/>
        <v/>
      </c>
      <c r="AD3933" s="16" t="str">
        <f t="shared" si="367"/>
        <v/>
      </c>
      <c r="AE3933" s="16" t="str">
        <f t="shared" si="368"/>
        <v/>
      </c>
      <c r="AF3933" s="16" t="str">
        <f t="shared" si="369"/>
        <v/>
      </c>
      <c r="AG3933" s="16" t="str">
        <f t="shared" si="370"/>
        <v/>
      </c>
      <c r="AH3933" s="16">
        <f t="shared" si="371"/>
        <v>0</v>
      </c>
      <c r="AI3933" s="17" t="str">
        <f>IF('Peer Comparison Tool'!$D$12="NR","",IF($C3933='Peer Comparison Tool'!$D$9,COUNT('CECL &lt;50B Database'!$AI$1:AI3932)+1,""))</f>
        <v/>
      </c>
    </row>
    <row r="3934" spans="29:35" x14ac:dyDescent="0.25">
      <c r="AC3934" s="16" t="str">
        <f t="shared" si="366"/>
        <v/>
      </c>
      <c r="AD3934" s="16" t="str">
        <f t="shared" si="367"/>
        <v/>
      </c>
      <c r="AE3934" s="16" t="str">
        <f t="shared" si="368"/>
        <v/>
      </c>
      <c r="AF3934" s="16" t="str">
        <f t="shared" si="369"/>
        <v/>
      </c>
      <c r="AG3934" s="16" t="str">
        <f t="shared" si="370"/>
        <v/>
      </c>
      <c r="AH3934" s="16">
        <f t="shared" si="371"/>
        <v>0</v>
      </c>
      <c r="AI3934" s="17" t="str">
        <f>IF('Peer Comparison Tool'!$D$12="NR","",IF($C3934='Peer Comparison Tool'!$D$9,COUNT('CECL &lt;50B Database'!$AI$1:AI3933)+1,""))</f>
        <v/>
      </c>
    </row>
    <row r="3935" spans="29:35" x14ac:dyDescent="0.25">
      <c r="AC3935" s="16" t="str">
        <f t="shared" si="366"/>
        <v/>
      </c>
      <c r="AD3935" s="16" t="str">
        <f t="shared" si="367"/>
        <v/>
      </c>
      <c r="AE3935" s="16" t="str">
        <f t="shared" si="368"/>
        <v/>
      </c>
      <c r="AF3935" s="16" t="str">
        <f t="shared" si="369"/>
        <v/>
      </c>
      <c r="AG3935" s="16" t="str">
        <f t="shared" si="370"/>
        <v/>
      </c>
      <c r="AH3935" s="16">
        <f t="shared" si="371"/>
        <v>0</v>
      </c>
      <c r="AI3935" s="17" t="str">
        <f>IF('Peer Comparison Tool'!$D$12="NR","",IF($C3935='Peer Comparison Tool'!$D$9,COUNT('CECL &lt;50B Database'!$AI$1:AI3934)+1,""))</f>
        <v/>
      </c>
    </row>
    <row r="3936" spans="29:35" x14ac:dyDescent="0.25">
      <c r="AC3936" s="16" t="str">
        <f t="shared" si="366"/>
        <v/>
      </c>
      <c r="AD3936" s="16" t="str">
        <f t="shared" si="367"/>
        <v/>
      </c>
      <c r="AE3936" s="16" t="str">
        <f t="shared" si="368"/>
        <v/>
      </c>
      <c r="AF3936" s="16" t="str">
        <f t="shared" si="369"/>
        <v/>
      </c>
      <c r="AG3936" s="16" t="str">
        <f t="shared" si="370"/>
        <v/>
      </c>
      <c r="AH3936" s="16">
        <f t="shared" si="371"/>
        <v>0</v>
      </c>
      <c r="AI3936" s="17" t="str">
        <f>IF('Peer Comparison Tool'!$D$12="NR","",IF($C3936='Peer Comparison Tool'!$D$9,COUNT('CECL &lt;50B Database'!$AI$1:AI3935)+1,""))</f>
        <v/>
      </c>
    </row>
    <row r="3937" spans="29:35" x14ac:dyDescent="0.25">
      <c r="AC3937" s="16" t="str">
        <f t="shared" si="366"/>
        <v/>
      </c>
      <c r="AD3937" s="16" t="str">
        <f t="shared" si="367"/>
        <v/>
      </c>
      <c r="AE3937" s="16" t="str">
        <f t="shared" si="368"/>
        <v/>
      </c>
      <c r="AF3937" s="16" t="str">
        <f t="shared" si="369"/>
        <v/>
      </c>
      <c r="AG3937" s="16" t="str">
        <f t="shared" si="370"/>
        <v/>
      </c>
      <c r="AH3937" s="16">
        <f t="shared" si="371"/>
        <v>0</v>
      </c>
      <c r="AI3937" s="17" t="str">
        <f>IF('Peer Comparison Tool'!$D$12="NR","",IF($C3937='Peer Comparison Tool'!$D$9,COUNT('CECL &lt;50B Database'!$AI$1:AI3936)+1,""))</f>
        <v/>
      </c>
    </row>
    <row r="3938" spans="29:35" x14ac:dyDescent="0.25">
      <c r="AC3938" s="16" t="str">
        <f t="shared" si="366"/>
        <v/>
      </c>
      <c r="AD3938" s="16" t="str">
        <f t="shared" si="367"/>
        <v/>
      </c>
      <c r="AE3938" s="16" t="str">
        <f t="shared" si="368"/>
        <v/>
      </c>
      <c r="AF3938" s="16" t="str">
        <f t="shared" si="369"/>
        <v/>
      </c>
      <c r="AG3938" s="16" t="str">
        <f t="shared" si="370"/>
        <v/>
      </c>
      <c r="AH3938" s="16">
        <f t="shared" si="371"/>
        <v>0</v>
      </c>
      <c r="AI3938" s="17" t="str">
        <f>IF('Peer Comparison Tool'!$D$12="NR","",IF($C3938='Peer Comparison Tool'!$D$9,COUNT('CECL &lt;50B Database'!$AI$1:AI3937)+1,""))</f>
        <v/>
      </c>
    </row>
    <row r="3939" spans="29:35" x14ac:dyDescent="0.25">
      <c r="AC3939" s="16" t="str">
        <f t="shared" si="366"/>
        <v/>
      </c>
      <c r="AD3939" s="16" t="str">
        <f t="shared" si="367"/>
        <v/>
      </c>
      <c r="AE3939" s="16" t="str">
        <f t="shared" si="368"/>
        <v/>
      </c>
      <c r="AF3939" s="16" t="str">
        <f t="shared" si="369"/>
        <v/>
      </c>
      <c r="AG3939" s="16" t="str">
        <f t="shared" si="370"/>
        <v/>
      </c>
      <c r="AH3939" s="16">
        <f t="shared" si="371"/>
        <v>0</v>
      </c>
      <c r="AI3939" s="17" t="str">
        <f>IF('Peer Comparison Tool'!$D$12="NR","",IF($C3939='Peer Comparison Tool'!$D$9,COUNT('CECL &lt;50B Database'!$AI$1:AI3938)+1,""))</f>
        <v/>
      </c>
    </row>
    <row r="3940" spans="29:35" x14ac:dyDescent="0.25">
      <c r="AC3940" s="16" t="str">
        <f t="shared" si="366"/>
        <v/>
      </c>
      <c r="AD3940" s="16" t="str">
        <f t="shared" si="367"/>
        <v/>
      </c>
      <c r="AE3940" s="16" t="str">
        <f t="shared" si="368"/>
        <v/>
      </c>
      <c r="AF3940" s="16" t="str">
        <f t="shared" si="369"/>
        <v/>
      </c>
      <c r="AG3940" s="16" t="str">
        <f t="shared" si="370"/>
        <v/>
      </c>
      <c r="AH3940" s="16">
        <f t="shared" si="371"/>
        <v>0</v>
      </c>
      <c r="AI3940" s="17" t="str">
        <f>IF('Peer Comparison Tool'!$D$12="NR","",IF($C3940='Peer Comparison Tool'!$D$9,COUNT('CECL &lt;50B Database'!$AI$1:AI3939)+1,""))</f>
        <v/>
      </c>
    </row>
    <row r="3941" spans="29:35" x14ac:dyDescent="0.25">
      <c r="AC3941" s="16" t="str">
        <f t="shared" si="366"/>
        <v/>
      </c>
      <c r="AD3941" s="16" t="str">
        <f t="shared" si="367"/>
        <v/>
      </c>
      <c r="AE3941" s="16" t="str">
        <f t="shared" si="368"/>
        <v/>
      </c>
      <c r="AF3941" s="16" t="str">
        <f t="shared" si="369"/>
        <v/>
      </c>
      <c r="AG3941" s="16" t="str">
        <f t="shared" si="370"/>
        <v/>
      </c>
      <c r="AH3941" s="16">
        <f t="shared" si="371"/>
        <v>0</v>
      </c>
      <c r="AI3941" s="17" t="str">
        <f>IF('Peer Comparison Tool'!$D$12="NR","",IF($C3941='Peer Comparison Tool'!$D$9,COUNT('CECL &lt;50B Database'!$AI$1:AI3940)+1,""))</f>
        <v/>
      </c>
    </row>
    <row r="3942" spans="29:35" x14ac:dyDescent="0.25">
      <c r="AC3942" s="16" t="str">
        <f t="shared" si="366"/>
        <v/>
      </c>
      <c r="AD3942" s="16" t="str">
        <f t="shared" si="367"/>
        <v/>
      </c>
      <c r="AE3942" s="16" t="str">
        <f t="shared" si="368"/>
        <v/>
      </c>
      <c r="AF3942" s="16" t="str">
        <f t="shared" si="369"/>
        <v/>
      </c>
      <c r="AG3942" s="16" t="str">
        <f t="shared" si="370"/>
        <v/>
      </c>
      <c r="AH3942" s="16">
        <f t="shared" si="371"/>
        <v>0</v>
      </c>
      <c r="AI3942" s="17" t="str">
        <f>IF('Peer Comparison Tool'!$D$12="NR","",IF($C3942='Peer Comparison Tool'!$D$9,COUNT('CECL &lt;50B Database'!$AI$1:AI3941)+1,""))</f>
        <v/>
      </c>
    </row>
    <row r="3943" spans="29:35" x14ac:dyDescent="0.25">
      <c r="AC3943" s="16" t="str">
        <f t="shared" si="366"/>
        <v/>
      </c>
      <c r="AD3943" s="16" t="str">
        <f t="shared" si="367"/>
        <v/>
      </c>
      <c r="AE3943" s="16" t="str">
        <f t="shared" si="368"/>
        <v/>
      </c>
      <c r="AF3943" s="16" t="str">
        <f t="shared" si="369"/>
        <v/>
      </c>
      <c r="AG3943" s="16" t="str">
        <f t="shared" si="370"/>
        <v/>
      </c>
      <c r="AH3943" s="16">
        <f t="shared" si="371"/>
        <v>0</v>
      </c>
      <c r="AI3943" s="17" t="str">
        <f>IF('Peer Comparison Tool'!$D$12="NR","",IF($C3943='Peer Comparison Tool'!$D$9,COUNT('CECL &lt;50B Database'!$AI$1:AI3942)+1,""))</f>
        <v/>
      </c>
    </row>
    <row r="3944" spans="29:35" x14ac:dyDescent="0.25">
      <c r="AC3944" s="16" t="str">
        <f t="shared" si="366"/>
        <v/>
      </c>
      <c r="AD3944" s="16" t="str">
        <f t="shared" si="367"/>
        <v/>
      </c>
      <c r="AE3944" s="16" t="str">
        <f t="shared" si="368"/>
        <v/>
      </c>
      <c r="AF3944" s="16" t="str">
        <f t="shared" si="369"/>
        <v/>
      </c>
      <c r="AG3944" s="16" t="str">
        <f t="shared" si="370"/>
        <v/>
      </c>
      <c r="AH3944" s="16">
        <f t="shared" si="371"/>
        <v>0</v>
      </c>
      <c r="AI3944" s="17" t="str">
        <f>IF('Peer Comparison Tool'!$D$12="NR","",IF($C3944='Peer Comparison Tool'!$D$9,COUNT('CECL &lt;50B Database'!$AI$1:AI3943)+1,""))</f>
        <v/>
      </c>
    </row>
    <row r="3945" spans="29:35" x14ac:dyDescent="0.25">
      <c r="AC3945" s="16" t="str">
        <f t="shared" si="366"/>
        <v/>
      </c>
      <c r="AD3945" s="16" t="str">
        <f t="shared" si="367"/>
        <v/>
      </c>
      <c r="AE3945" s="16" t="str">
        <f t="shared" si="368"/>
        <v/>
      </c>
      <c r="AF3945" s="16" t="str">
        <f t="shared" si="369"/>
        <v/>
      </c>
      <c r="AG3945" s="16" t="str">
        <f t="shared" si="370"/>
        <v/>
      </c>
      <c r="AH3945" s="16">
        <f t="shared" si="371"/>
        <v>0</v>
      </c>
      <c r="AI3945" s="17" t="str">
        <f>IF('Peer Comparison Tool'!$D$12="NR","",IF($C3945='Peer Comparison Tool'!$D$9,COUNT('CECL &lt;50B Database'!$AI$1:AI3944)+1,""))</f>
        <v/>
      </c>
    </row>
    <row r="3946" spans="29:35" x14ac:dyDescent="0.25">
      <c r="AC3946" s="16" t="str">
        <f t="shared" si="366"/>
        <v/>
      </c>
      <c r="AD3946" s="16" t="str">
        <f t="shared" si="367"/>
        <v/>
      </c>
      <c r="AE3946" s="16" t="str">
        <f t="shared" si="368"/>
        <v/>
      </c>
      <c r="AF3946" s="16" t="str">
        <f t="shared" si="369"/>
        <v/>
      </c>
      <c r="AG3946" s="16" t="str">
        <f t="shared" si="370"/>
        <v/>
      </c>
      <c r="AH3946" s="16">
        <f t="shared" si="371"/>
        <v>0</v>
      </c>
      <c r="AI3946" s="17" t="str">
        <f>IF('Peer Comparison Tool'!$D$12="NR","",IF($C3946='Peer Comparison Tool'!$D$9,COUNT('CECL &lt;50B Database'!$AI$1:AI3945)+1,""))</f>
        <v/>
      </c>
    </row>
    <row r="3947" spans="29:35" x14ac:dyDescent="0.25">
      <c r="AC3947" s="16" t="str">
        <f t="shared" si="366"/>
        <v/>
      </c>
      <c r="AD3947" s="16" t="str">
        <f t="shared" si="367"/>
        <v/>
      </c>
      <c r="AE3947" s="16" t="str">
        <f t="shared" si="368"/>
        <v/>
      </c>
      <c r="AF3947" s="16" t="str">
        <f t="shared" si="369"/>
        <v/>
      </c>
      <c r="AG3947" s="16" t="str">
        <f t="shared" si="370"/>
        <v/>
      </c>
      <c r="AH3947" s="16">
        <f t="shared" si="371"/>
        <v>0</v>
      </c>
      <c r="AI3947" s="17" t="str">
        <f>IF('Peer Comparison Tool'!$D$12="NR","",IF($C3947='Peer Comparison Tool'!$D$9,COUNT('CECL &lt;50B Database'!$AI$1:AI3946)+1,""))</f>
        <v/>
      </c>
    </row>
    <row r="3948" spans="29:35" x14ac:dyDescent="0.25">
      <c r="AC3948" s="16" t="str">
        <f t="shared" si="366"/>
        <v/>
      </c>
      <c r="AD3948" s="16" t="str">
        <f t="shared" si="367"/>
        <v/>
      </c>
      <c r="AE3948" s="16" t="str">
        <f t="shared" si="368"/>
        <v/>
      </c>
      <c r="AF3948" s="16" t="str">
        <f t="shared" si="369"/>
        <v/>
      </c>
      <c r="AG3948" s="16" t="str">
        <f t="shared" si="370"/>
        <v/>
      </c>
      <c r="AH3948" s="16">
        <f t="shared" si="371"/>
        <v>0</v>
      </c>
      <c r="AI3948" s="17" t="str">
        <f>IF('Peer Comparison Tool'!$D$12="NR","",IF($C3948='Peer Comparison Tool'!$D$9,COUNT('CECL &lt;50B Database'!$AI$1:AI3947)+1,""))</f>
        <v/>
      </c>
    </row>
    <row r="3949" spans="29:35" x14ac:dyDescent="0.25">
      <c r="AC3949" s="16" t="str">
        <f t="shared" si="366"/>
        <v/>
      </c>
      <c r="AD3949" s="16" t="str">
        <f t="shared" si="367"/>
        <v/>
      </c>
      <c r="AE3949" s="16" t="str">
        <f t="shared" si="368"/>
        <v/>
      </c>
      <c r="AF3949" s="16" t="str">
        <f t="shared" si="369"/>
        <v/>
      </c>
      <c r="AG3949" s="16" t="str">
        <f t="shared" si="370"/>
        <v/>
      </c>
      <c r="AH3949" s="16">
        <f t="shared" si="371"/>
        <v>0</v>
      </c>
      <c r="AI3949" s="17" t="str">
        <f>IF('Peer Comparison Tool'!$D$12="NR","",IF($C3949='Peer Comparison Tool'!$D$9,COUNT('CECL &lt;50B Database'!$AI$1:AI3948)+1,""))</f>
        <v/>
      </c>
    </row>
    <row r="3950" spans="29:35" x14ac:dyDescent="0.25">
      <c r="AC3950" s="16" t="str">
        <f t="shared" si="366"/>
        <v/>
      </c>
      <c r="AD3950" s="16" t="str">
        <f t="shared" si="367"/>
        <v/>
      </c>
      <c r="AE3950" s="16" t="str">
        <f t="shared" si="368"/>
        <v/>
      </c>
      <c r="AF3950" s="16" t="str">
        <f t="shared" si="369"/>
        <v/>
      </c>
      <c r="AG3950" s="16" t="str">
        <f t="shared" si="370"/>
        <v/>
      </c>
      <c r="AH3950" s="16">
        <f t="shared" si="371"/>
        <v>0</v>
      </c>
      <c r="AI3950" s="17" t="str">
        <f>IF('Peer Comparison Tool'!$D$12="NR","",IF($C3950='Peer Comparison Tool'!$D$9,COUNT('CECL &lt;50B Database'!$AI$1:AI3949)+1,""))</f>
        <v/>
      </c>
    </row>
    <row r="3951" spans="29:35" x14ac:dyDescent="0.25">
      <c r="AC3951" s="16" t="str">
        <f t="shared" si="366"/>
        <v/>
      </c>
      <c r="AD3951" s="16" t="str">
        <f t="shared" si="367"/>
        <v/>
      </c>
      <c r="AE3951" s="16" t="str">
        <f t="shared" si="368"/>
        <v/>
      </c>
      <c r="AF3951" s="16" t="str">
        <f t="shared" si="369"/>
        <v/>
      </c>
      <c r="AG3951" s="16" t="str">
        <f t="shared" si="370"/>
        <v/>
      </c>
      <c r="AH3951" s="16">
        <f t="shared" si="371"/>
        <v>0</v>
      </c>
      <c r="AI3951" s="17" t="str">
        <f>IF('Peer Comparison Tool'!$D$12="NR","",IF($C3951='Peer Comparison Tool'!$D$9,COUNT('CECL &lt;50B Database'!$AI$1:AI3950)+1,""))</f>
        <v/>
      </c>
    </row>
    <row r="3952" spans="29:35" x14ac:dyDescent="0.25">
      <c r="AC3952" s="16" t="str">
        <f t="shared" si="366"/>
        <v/>
      </c>
      <c r="AD3952" s="16" t="str">
        <f t="shared" si="367"/>
        <v/>
      </c>
      <c r="AE3952" s="16" t="str">
        <f t="shared" si="368"/>
        <v/>
      </c>
      <c r="AF3952" s="16" t="str">
        <f t="shared" si="369"/>
        <v/>
      </c>
      <c r="AG3952" s="16" t="str">
        <f t="shared" si="370"/>
        <v/>
      </c>
      <c r="AH3952" s="16">
        <f t="shared" si="371"/>
        <v>0</v>
      </c>
      <c r="AI3952" s="17" t="str">
        <f>IF('Peer Comparison Tool'!$D$12="NR","",IF($C3952='Peer Comparison Tool'!$D$9,COUNT('CECL &lt;50B Database'!$AI$1:AI3951)+1,""))</f>
        <v/>
      </c>
    </row>
    <row r="3953" spans="29:35" x14ac:dyDescent="0.25">
      <c r="AC3953" s="16" t="str">
        <f t="shared" si="366"/>
        <v/>
      </c>
      <c r="AD3953" s="16" t="str">
        <f t="shared" si="367"/>
        <v/>
      </c>
      <c r="AE3953" s="16" t="str">
        <f t="shared" si="368"/>
        <v/>
      </c>
      <c r="AF3953" s="16" t="str">
        <f t="shared" si="369"/>
        <v/>
      </c>
      <c r="AG3953" s="16" t="str">
        <f t="shared" si="370"/>
        <v/>
      </c>
      <c r="AH3953" s="16">
        <f t="shared" si="371"/>
        <v>0</v>
      </c>
      <c r="AI3953" s="17" t="str">
        <f>IF('Peer Comparison Tool'!$D$12="NR","",IF($C3953='Peer Comparison Tool'!$D$9,COUNT('CECL &lt;50B Database'!$AI$1:AI3952)+1,""))</f>
        <v/>
      </c>
    </row>
    <row r="3954" spans="29:35" x14ac:dyDescent="0.25">
      <c r="AC3954" s="16" t="str">
        <f t="shared" si="366"/>
        <v/>
      </c>
      <c r="AD3954" s="16" t="str">
        <f t="shared" si="367"/>
        <v/>
      </c>
      <c r="AE3954" s="16" t="str">
        <f t="shared" si="368"/>
        <v/>
      </c>
      <c r="AF3954" s="16" t="str">
        <f t="shared" si="369"/>
        <v/>
      </c>
      <c r="AG3954" s="16" t="str">
        <f t="shared" si="370"/>
        <v/>
      </c>
      <c r="AH3954" s="16">
        <f t="shared" si="371"/>
        <v>0</v>
      </c>
      <c r="AI3954" s="17" t="str">
        <f>IF('Peer Comparison Tool'!$D$12="NR","",IF($C3954='Peer Comparison Tool'!$D$9,COUNT('CECL &lt;50B Database'!$AI$1:AI3953)+1,""))</f>
        <v/>
      </c>
    </row>
    <row r="3955" spans="29:35" x14ac:dyDescent="0.25">
      <c r="AC3955" s="16" t="str">
        <f t="shared" si="366"/>
        <v/>
      </c>
      <c r="AD3955" s="16" t="str">
        <f t="shared" si="367"/>
        <v/>
      </c>
      <c r="AE3955" s="16" t="str">
        <f t="shared" si="368"/>
        <v/>
      </c>
      <c r="AF3955" s="16" t="str">
        <f t="shared" si="369"/>
        <v/>
      </c>
      <c r="AG3955" s="16" t="str">
        <f t="shared" si="370"/>
        <v/>
      </c>
      <c r="AH3955" s="16">
        <f t="shared" si="371"/>
        <v>0</v>
      </c>
      <c r="AI3955" s="17" t="str">
        <f>IF('Peer Comparison Tool'!$D$12="NR","",IF($C3955='Peer Comparison Tool'!$D$9,COUNT('CECL &lt;50B Database'!$AI$1:AI3954)+1,""))</f>
        <v/>
      </c>
    </row>
    <row r="3956" spans="29:35" x14ac:dyDescent="0.25">
      <c r="AC3956" s="16" t="str">
        <f t="shared" si="366"/>
        <v/>
      </c>
      <c r="AD3956" s="16" t="str">
        <f t="shared" si="367"/>
        <v/>
      </c>
      <c r="AE3956" s="16" t="str">
        <f t="shared" si="368"/>
        <v/>
      </c>
      <c r="AF3956" s="16" t="str">
        <f t="shared" si="369"/>
        <v/>
      </c>
      <c r="AG3956" s="16" t="str">
        <f t="shared" si="370"/>
        <v/>
      </c>
      <c r="AH3956" s="16">
        <f t="shared" si="371"/>
        <v>0</v>
      </c>
      <c r="AI3956" s="17" t="str">
        <f>IF('Peer Comparison Tool'!$D$12="NR","",IF($C3956='Peer Comparison Tool'!$D$9,COUNT('CECL &lt;50B Database'!$AI$1:AI3955)+1,""))</f>
        <v/>
      </c>
    </row>
    <row r="3957" spans="29:35" x14ac:dyDescent="0.25">
      <c r="AC3957" s="16" t="str">
        <f t="shared" si="366"/>
        <v/>
      </c>
      <c r="AD3957" s="16" t="str">
        <f t="shared" si="367"/>
        <v/>
      </c>
      <c r="AE3957" s="16" t="str">
        <f t="shared" si="368"/>
        <v/>
      </c>
      <c r="AF3957" s="16" t="str">
        <f t="shared" si="369"/>
        <v/>
      </c>
      <c r="AG3957" s="16" t="str">
        <f t="shared" si="370"/>
        <v/>
      </c>
      <c r="AH3957" s="16">
        <f t="shared" si="371"/>
        <v>0</v>
      </c>
      <c r="AI3957" s="17" t="str">
        <f>IF('Peer Comparison Tool'!$D$12="NR","",IF($C3957='Peer Comparison Tool'!$D$9,COUNT('CECL &lt;50B Database'!$AI$1:AI3956)+1,""))</f>
        <v/>
      </c>
    </row>
    <row r="3958" spans="29:35" x14ac:dyDescent="0.25">
      <c r="AC3958" s="16" t="str">
        <f t="shared" si="366"/>
        <v/>
      </c>
      <c r="AD3958" s="16" t="str">
        <f t="shared" si="367"/>
        <v/>
      </c>
      <c r="AE3958" s="16" t="str">
        <f t="shared" si="368"/>
        <v/>
      </c>
      <c r="AF3958" s="16" t="str">
        <f t="shared" si="369"/>
        <v/>
      </c>
      <c r="AG3958" s="16" t="str">
        <f t="shared" si="370"/>
        <v/>
      </c>
      <c r="AH3958" s="16">
        <f t="shared" si="371"/>
        <v>0</v>
      </c>
      <c r="AI3958" s="17" t="str">
        <f>IF('Peer Comparison Tool'!$D$12="NR","",IF($C3958='Peer Comparison Tool'!$D$9,COUNT('CECL &lt;50B Database'!$AI$1:AI3957)+1,""))</f>
        <v/>
      </c>
    </row>
    <row r="3959" spans="29:35" x14ac:dyDescent="0.25">
      <c r="AC3959" s="16" t="str">
        <f t="shared" si="366"/>
        <v/>
      </c>
      <c r="AD3959" s="16" t="str">
        <f t="shared" si="367"/>
        <v/>
      </c>
      <c r="AE3959" s="16" t="str">
        <f t="shared" si="368"/>
        <v/>
      </c>
      <c r="AF3959" s="16" t="str">
        <f t="shared" si="369"/>
        <v/>
      </c>
      <c r="AG3959" s="16" t="str">
        <f t="shared" si="370"/>
        <v/>
      </c>
      <c r="AH3959" s="16">
        <f t="shared" si="371"/>
        <v>0</v>
      </c>
      <c r="AI3959" s="17" t="str">
        <f>IF('Peer Comparison Tool'!$D$12="NR","",IF($C3959='Peer Comparison Tool'!$D$9,COUNT('CECL &lt;50B Database'!$AI$1:AI3958)+1,""))</f>
        <v/>
      </c>
    </row>
    <row r="3960" spans="29:35" x14ac:dyDescent="0.25">
      <c r="AC3960" s="16" t="str">
        <f t="shared" si="366"/>
        <v/>
      </c>
      <c r="AD3960" s="16" t="str">
        <f t="shared" si="367"/>
        <v/>
      </c>
      <c r="AE3960" s="16" t="str">
        <f t="shared" si="368"/>
        <v/>
      </c>
      <c r="AF3960" s="16" t="str">
        <f t="shared" si="369"/>
        <v/>
      </c>
      <c r="AG3960" s="16" t="str">
        <f t="shared" si="370"/>
        <v/>
      </c>
      <c r="AH3960" s="16">
        <f t="shared" si="371"/>
        <v>0</v>
      </c>
      <c r="AI3960" s="17" t="str">
        <f>IF('Peer Comparison Tool'!$D$12="NR","",IF($C3960='Peer Comparison Tool'!$D$9,COUNT('CECL &lt;50B Database'!$AI$1:AI3959)+1,""))</f>
        <v/>
      </c>
    </row>
    <row r="3961" spans="29:35" x14ac:dyDescent="0.25">
      <c r="AC3961" s="16" t="str">
        <f t="shared" si="366"/>
        <v/>
      </c>
      <c r="AD3961" s="16" t="str">
        <f t="shared" si="367"/>
        <v/>
      </c>
      <c r="AE3961" s="16" t="str">
        <f t="shared" si="368"/>
        <v/>
      </c>
      <c r="AF3961" s="16" t="str">
        <f t="shared" si="369"/>
        <v/>
      </c>
      <c r="AG3961" s="16" t="str">
        <f t="shared" si="370"/>
        <v/>
      </c>
      <c r="AH3961" s="16">
        <f t="shared" si="371"/>
        <v>0</v>
      </c>
      <c r="AI3961" s="17" t="str">
        <f>IF('Peer Comparison Tool'!$D$12="NR","",IF($C3961='Peer Comparison Tool'!$D$9,COUNT('CECL &lt;50B Database'!$AI$1:AI3960)+1,""))</f>
        <v/>
      </c>
    </row>
    <row r="3962" spans="29:35" x14ac:dyDescent="0.25">
      <c r="AC3962" s="16" t="str">
        <f t="shared" si="366"/>
        <v/>
      </c>
      <c r="AD3962" s="16" t="str">
        <f t="shared" si="367"/>
        <v/>
      </c>
      <c r="AE3962" s="16" t="str">
        <f t="shared" si="368"/>
        <v/>
      </c>
      <c r="AF3962" s="16" t="str">
        <f t="shared" si="369"/>
        <v/>
      </c>
      <c r="AG3962" s="16" t="str">
        <f t="shared" si="370"/>
        <v/>
      </c>
      <c r="AH3962" s="16">
        <f t="shared" si="371"/>
        <v>0</v>
      </c>
      <c r="AI3962" s="17" t="str">
        <f>IF('Peer Comparison Tool'!$D$12="NR","",IF($C3962='Peer Comparison Tool'!$D$9,COUNT('CECL &lt;50B Database'!$AI$1:AI3961)+1,""))</f>
        <v/>
      </c>
    </row>
    <row r="3963" spans="29:35" x14ac:dyDescent="0.25">
      <c r="AC3963" s="16" t="str">
        <f t="shared" si="366"/>
        <v/>
      </c>
      <c r="AD3963" s="16" t="str">
        <f t="shared" si="367"/>
        <v/>
      </c>
      <c r="AE3963" s="16" t="str">
        <f t="shared" si="368"/>
        <v/>
      </c>
      <c r="AF3963" s="16" t="str">
        <f t="shared" si="369"/>
        <v/>
      </c>
      <c r="AG3963" s="16" t="str">
        <f t="shared" si="370"/>
        <v/>
      </c>
      <c r="AH3963" s="16">
        <f t="shared" si="371"/>
        <v>0</v>
      </c>
      <c r="AI3963" s="17" t="str">
        <f>IF('Peer Comparison Tool'!$D$12="NR","",IF($C3963='Peer Comparison Tool'!$D$9,COUNT('CECL &lt;50B Database'!$AI$1:AI3962)+1,""))</f>
        <v/>
      </c>
    </row>
    <row r="3964" spans="29:35" x14ac:dyDescent="0.25">
      <c r="AC3964" s="16" t="str">
        <f t="shared" si="366"/>
        <v/>
      </c>
      <c r="AD3964" s="16" t="str">
        <f t="shared" si="367"/>
        <v/>
      </c>
      <c r="AE3964" s="16" t="str">
        <f t="shared" si="368"/>
        <v/>
      </c>
      <c r="AF3964" s="16" t="str">
        <f t="shared" si="369"/>
        <v/>
      </c>
      <c r="AG3964" s="16" t="str">
        <f t="shared" si="370"/>
        <v/>
      </c>
      <c r="AH3964" s="16">
        <f t="shared" si="371"/>
        <v>0</v>
      </c>
      <c r="AI3964" s="17" t="str">
        <f>IF('Peer Comparison Tool'!$D$12="NR","",IF($C3964='Peer Comparison Tool'!$D$9,COUNT('CECL &lt;50B Database'!$AI$1:AI3963)+1,""))</f>
        <v/>
      </c>
    </row>
    <row r="3965" spans="29:35" x14ac:dyDescent="0.25">
      <c r="AC3965" s="16" t="str">
        <f t="shared" si="366"/>
        <v/>
      </c>
      <c r="AD3965" s="16" t="str">
        <f t="shared" si="367"/>
        <v/>
      </c>
      <c r="AE3965" s="16" t="str">
        <f t="shared" si="368"/>
        <v/>
      </c>
      <c r="AF3965" s="16" t="str">
        <f t="shared" si="369"/>
        <v/>
      </c>
      <c r="AG3965" s="16" t="str">
        <f t="shared" si="370"/>
        <v/>
      </c>
      <c r="AH3965" s="16">
        <f t="shared" si="371"/>
        <v>0</v>
      </c>
      <c r="AI3965" s="17" t="str">
        <f>IF('Peer Comparison Tool'!$D$12="NR","",IF($C3965='Peer Comparison Tool'!$D$9,COUNT('CECL &lt;50B Database'!$AI$1:AI3964)+1,""))</f>
        <v/>
      </c>
    </row>
    <row r="3966" spans="29:35" x14ac:dyDescent="0.25">
      <c r="AC3966" s="16" t="str">
        <f t="shared" si="366"/>
        <v/>
      </c>
      <c r="AD3966" s="16" t="str">
        <f t="shared" si="367"/>
        <v/>
      </c>
      <c r="AE3966" s="16" t="str">
        <f t="shared" si="368"/>
        <v/>
      </c>
      <c r="AF3966" s="16" t="str">
        <f t="shared" si="369"/>
        <v/>
      </c>
      <c r="AG3966" s="16" t="str">
        <f t="shared" si="370"/>
        <v/>
      </c>
      <c r="AH3966" s="16">
        <f t="shared" si="371"/>
        <v>0</v>
      </c>
      <c r="AI3966" s="17" t="str">
        <f>IF('Peer Comparison Tool'!$D$12="NR","",IF($C3966='Peer Comparison Tool'!$D$9,COUNT('CECL &lt;50B Database'!$AI$1:AI3965)+1,""))</f>
        <v/>
      </c>
    </row>
    <row r="3967" spans="29:35" x14ac:dyDescent="0.25">
      <c r="AC3967" s="16" t="str">
        <f t="shared" si="366"/>
        <v/>
      </c>
      <c r="AD3967" s="16" t="str">
        <f t="shared" si="367"/>
        <v/>
      </c>
      <c r="AE3967" s="16" t="str">
        <f t="shared" si="368"/>
        <v/>
      </c>
      <c r="AF3967" s="16" t="str">
        <f t="shared" si="369"/>
        <v/>
      </c>
      <c r="AG3967" s="16" t="str">
        <f t="shared" si="370"/>
        <v/>
      </c>
      <c r="AH3967" s="16">
        <f t="shared" si="371"/>
        <v>0</v>
      </c>
      <c r="AI3967" s="17" t="str">
        <f>IF('Peer Comparison Tool'!$D$12="NR","",IF($C3967='Peer Comparison Tool'!$D$9,COUNT('CECL &lt;50B Database'!$AI$1:AI3966)+1,""))</f>
        <v/>
      </c>
    </row>
    <row r="3968" spans="29:35" x14ac:dyDescent="0.25">
      <c r="AC3968" s="16" t="str">
        <f t="shared" si="366"/>
        <v/>
      </c>
      <c r="AD3968" s="16" t="str">
        <f t="shared" si="367"/>
        <v/>
      </c>
      <c r="AE3968" s="16" t="str">
        <f t="shared" si="368"/>
        <v/>
      </c>
      <c r="AF3968" s="16" t="str">
        <f t="shared" si="369"/>
        <v/>
      </c>
      <c r="AG3968" s="16" t="str">
        <f t="shared" si="370"/>
        <v/>
      </c>
      <c r="AH3968" s="16">
        <f t="shared" si="371"/>
        <v>0</v>
      </c>
      <c r="AI3968" s="17" t="str">
        <f>IF('Peer Comparison Tool'!$D$12="NR","",IF($C3968='Peer Comparison Tool'!$D$9,COUNT('CECL &lt;50B Database'!$AI$1:AI3967)+1,""))</f>
        <v/>
      </c>
    </row>
    <row r="3969" spans="29:35" x14ac:dyDescent="0.25">
      <c r="AC3969" s="16" t="str">
        <f t="shared" si="366"/>
        <v/>
      </c>
      <c r="AD3969" s="16" t="str">
        <f t="shared" si="367"/>
        <v/>
      </c>
      <c r="AE3969" s="16" t="str">
        <f t="shared" si="368"/>
        <v/>
      </c>
      <c r="AF3969" s="16" t="str">
        <f t="shared" si="369"/>
        <v/>
      </c>
      <c r="AG3969" s="16" t="str">
        <f t="shared" si="370"/>
        <v/>
      </c>
      <c r="AH3969" s="16">
        <f t="shared" si="371"/>
        <v>0</v>
      </c>
      <c r="AI3969" s="17" t="str">
        <f>IF('Peer Comparison Tool'!$D$12="NR","",IF($C3969='Peer Comparison Tool'!$D$9,COUNT('CECL &lt;50B Database'!$AI$1:AI3968)+1,""))</f>
        <v/>
      </c>
    </row>
    <row r="3970" spans="29:35" x14ac:dyDescent="0.25">
      <c r="AC3970" s="16" t="str">
        <f t="shared" si="366"/>
        <v/>
      </c>
      <c r="AD3970" s="16" t="str">
        <f t="shared" si="367"/>
        <v/>
      </c>
      <c r="AE3970" s="16" t="str">
        <f t="shared" si="368"/>
        <v/>
      </c>
      <c r="AF3970" s="16" t="str">
        <f t="shared" si="369"/>
        <v/>
      </c>
      <c r="AG3970" s="16" t="str">
        <f t="shared" si="370"/>
        <v/>
      </c>
      <c r="AH3970" s="16">
        <f t="shared" si="371"/>
        <v>0</v>
      </c>
      <c r="AI3970" s="17" t="str">
        <f>IF('Peer Comparison Tool'!$D$12="NR","",IF($C3970='Peer Comparison Tool'!$D$9,COUNT('CECL &lt;50B Database'!$AI$1:AI3969)+1,""))</f>
        <v/>
      </c>
    </row>
    <row r="3971" spans="29:35" x14ac:dyDescent="0.25">
      <c r="AC3971" s="16" t="str">
        <f t="shared" ref="AC3971:AC4034" si="372">IF(AND($G3971&gt;=10000000,$G3971&lt;50000000),$K3971,"")</f>
        <v/>
      </c>
      <c r="AD3971" s="16" t="str">
        <f t="shared" ref="AD3971:AD4034" si="373">IF(AND($G3971&gt;=5000000,$G3971&lt;9999999),$K3971,"")</f>
        <v/>
      </c>
      <c r="AE3971" s="16" t="str">
        <f t="shared" ref="AE3971:AE4034" si="374">IF(AND($G3971&gt;=1000000,$G3971&lt;4999999),$K3971,"")</f>
        <v/>
      </c>
      <c r="AF3971" s="16" t="str">
        <f t="shared" ref="AF3971:AF4034" si="375">IF(AND($G3971&gt;=500000,$G3971&lt;999999),$K3971,"")</f>
        <v/>
      </c>
      <c r="AG3971" s="16" t="str">
        <f t="shared" ref="AG3971:AG4034" si="376">IF(AND($G3971&gt;=100000,$G3971&lt;499999),$K3971,"")</f>
        <v/>
      </c>
      <c r="AH3971" s="16">
        <f t="shared" ref="AH3971:AH4034" si="377">IF(AND($G3971&gt;=0,$G3971&lt;99999),$K3971,"")</f>
        <v>0</v>
      </c>
      <c r="AI3971" s="17" t="str">
        <f>IF('Peer Comparison Tool'!$D$12="NR","",IF($C3971='Peer Comparison Tool'!$D$9,COUNT('CECL &lt;50B Database'!$AI$1:AI3970)+1,""))</f>
        <v/>
      </c>
    </row>
    <row r="3972" spans="29:35" x14ac:dyDescent="0.25">
      <c r="AC3972" s="16" t="str">
        <f t="shared" si="372"/>
        <v/>
      </c>
      <c r="AD3972" s="16" t="str">
        <f t="shared" si="373"/>
        <v/>
      </c>
      <c r="AE3972" s="16" t="str">
        <f t="shared" si="374"/>
        <v/>
      </c>
      <c r="AF3972" s="16" t="str">
        <f t="shared" si="375"/>
        <v/>
      </c>
      <c r="AG3972" s="16" t="str">
        <f t="shared" si="376"/>
        <v/>
      </c>
      <c r="AH3972" s="16">
        <f t="shared" si="377"/>
        <v>0</v>
      </c>
      <c r="AI3972" s="17" t="str">
        <f>IF('Peer Comparison Tool'!$D$12="NR","",IF($C3972='Peer Comparison Tool'!$D$9,COUNT('CECL &lt;50B Database'!$AI$1:AI3971)+1,""))</f>
        <v/>
      </c>
    </row>
    <row r="3973" spans="29:35" x14ac:dyDescent="0.25">
      <c r="AC3973" s="16" t="str">
        <f t="shared" si="372"/>
        <v/>
      </c>
      <c r="AD3973" s="16" t="str">
        <f t="shared" si="373"/>
        <v/>
      </c>
      <c r="AE3973" s="16" t="str">
        <f t="shared" si="374"/>
        <v/>
      </c>
      <c r="AF3973" s="16" t="str">
        <f t="shared" si="375"/>
        <v/>
      </c>
      <c r="AG3973" s="16" t="str">
        <f t="shared" si="376"/>
        <v/>
      </c>
      <c r="AH3973" s="16">
        <f t="shared" si="377"/>
        <v>0</v>
      </c>
      <c r="AI3973" s="17" t="str">
        <f>IF('Peer Comparison Tool'!$D$12="NR","",IF($C3973='Peer Comparison Tool'!$D$9,COUNT('CECL &lt;50B Database'!$AI$1:AI3972)+1,""))</f>
        <v/>
      </c>
    </row>
    <row r="3974" spans="29:35" x14ac:dyDescent="0.25">
      <c r="AC3974" s="16" t="str">
        <f t="shared" si="372"/>
        <v/>
      </c>
      <c r="AD3974" s="16" t="str">
        <f t="shared" si="373"/>
        <v/>
      </c>
      <c r="AE3974" s="16" t="str">
        <f t="shared" si="374"/>
        <v/>
      </c>
      <c r="AF3974" s="16" t="str">
        <f t="shared" si="375"/>
        <v/>
      </c>
      <c r="AG3974" s="16" t="str">
        <f t="shared" si="376"/>
        <v/>
      </c>
      <c r="AH3974" s="16">
        <f t="shared" si="377"/>
        <v>0</v>
      </c>
      <c r="AI3974" s="17" t="str">
        <f>IF('Peer Comparison Tool'!$D$12="NR","",IF($C3974='Peer Comparison Tool'!$D$9,COUNT('CECL &lt;50B Database'!$AI$1:AI3973)+1,""))</f>
        <v/>
      </c>
    </row>
    <row r="3975" spans="29:35" x14ac:dyDescent="0.25">
      <c r="AC3975" s="16" t="str">
        <f t="shared" si="372"/>
        <v/>
      </c>
      <c r="AD3975" s="16" t="str">
        <f t="shared" si="373"/>
        <v/>
      </c>
      <c r="AE3975" s="16" t="str">
        <f t="shared" si="374"/>
        <v/>
      </c>
      <c r="AF3975" s="16" t="str">
        <f t="shared" si="375"/>
        <v/>
      </c>
      <c r="AG3975" s="16" t="str">
        <f t="shared" si="376"/>
        <v/>
      </c>
      <c r="AH3975" s="16">
        <f t="shared" si="377"/>
        <v>0</v>
      </c>
      <c r="AI3975" s="17" t="str">
        <f>IF('Peer Comparison Tool'!$D$12="NR","",IF($C3975='Peer Comparison Tool'!$D$9,COUNT('CECL &lt;50B Database'!$AI$1:AI3974)+1,""))</f>
        <v/>
      </c>
    </row>
    <row r="3976" spans="29:35" x14ac:dyDescent="0.25">
      <c r="AC3976" s="16" t="str">
        <f t="shared" si="372"/>
        <v/>
      </c>
      <c r="AD3976" s="16" t="str">
        <f t="shared" si="373"/>
        <v/>
      </c>
      <c r="AE3976" s="16" t="str">
        <f t="shared" si="374"/>
        <v/>
      </c>
      <c r="AF3976" s="16" t="str">
        <f t="shared" si="375"/>
        <v/>
      </c>
      <c r="AG3976" s="16" t="str">
        <f t="shared" si="376"/>
        <v/>
      </c>
      <c r="AH3976" s="16">
        <f t="shared" si="377"/>
        <v>0</v>
      </c>
      <c r="AI3976" s="17" t="str">
        <f>IF('Peer Comparison Tool'!$D$12="NR","",IF($C3976='Peer Comparison Tool'!$D$9,COUNT('CECL &lt;50B Database'!$AI$1:AI3975)+1,""))</f>
        <v/>
      </c>
    </row>
    <row r="3977" spans="29:35" x14ac:dyDescent="0.25">
      <c r="AC3977" s="16" t="str">
        <f t="shared" si="372"/>
        <v/>
      </c>
      <c r="AD3977" s="16" t="str">
        <f t="shared" si="373"/>
        <v/>
      </c>
      <c r="AE3977" s="16" t="str">
        <f t="shared" si="374"/>
        <v/>
      </c>
      <c r="AF3977" s="16" t="str">
        <f t="shared" si="375"/>
        <v/>
      </c>
      <c r="AG3977" s="16" t="str">
        <f t="shared" si="376"/>
        <v/>
      </c>
      <c r="AH3977" s="16">
        <f t="shared" si="377"/>
        <v>0</v>
      </c>
      <c r="AI3977" s="17" t="str">
        <f>IF('Peer Comparison Tool'!$D$12="NR","",IF($C3977='Peer Comparison Tool'!$D$9,COUNT('CECL &lt;50B Database'!$AI$1:AI3976)+1,""))</f>
        <v/>
      </c>
    </row>
    <row r="3978" spans="29:35" x14ac:dyDescent="0.25">
      <c r="AC3978" s="16" t="str">
        <f t="shared" si="372"/>
        <v/>
      </c>
      <c r="AD3978" s="16" t="str">
        <f t="shared" si="373"/>
        <v/>
      </c>
      <c r="AE3978" s="16" t="str">
        <f t="shared" si="374"/>
        <v/>
      </c>
      <c r="AF3978" s="16" t="str">
        <f t="shared" si="375"/>
        <v/>
      </c>
      <c r="AG3978" s="16" t="str">
        <f t="shared" si="376"/>
        <v/>
      </c>
      <c r="AH3978" s="16">
        <f t="shared" si="377"/>
        <v>0</v>
      </c>
      <c r="AI3978" s="17" t="str">
        <f>IF('Peer Comparison Tool'!$D$12="NR","",IF($C3978='Peer Comparison Tool'!$D$9,COUNT('CECL &lt;50B Database'!$AI$1:AI3977)+1,""))</f>
        <v/>
      </c>
    </row>
    <row r="3979" spans="29:35" x14ac:dyDescent="0.25">
      <c r="AC3979" s="16" t="str">
        <f t="shared" si="372"/>
        <v/>
      </c>
      <c r="AD3979" s="16" t="str">
        <f t="shared" si="373"/>
        <v/>
      </c>
      <c r="AE3979" s="16" t="str">
        <f t="shared" si="374"/>
        <v/>
      </c>
      <c r="AF3979" s="16" t="str">
        <f t="shared" si="375"/>
        <v/>
      </c>
      <c r="AG3979" s="16" t="str">
        <f t="shared" si="376"/>
        <v/>
      </c>
      <c r="AH3979" s="16">
        <f t="shared" si="377"/>
        <v>0</v>
      </c>
      <c r="AI3979" s="17" t="str">
        <f>IF('Peer Comparison Tool'!$D$12="NR","",IF($C3979='Peer Comparison Tool'!$D$9,COUNT('CECL &lt;50B Database'!$AI$1:AI3978)+1,""))</f>
        <v/>
      </c>
    </row>
    <row r="3980" spans="29:35" x14ac:dyDescent="0.25">
      <c r="AC3980" s="16" t="str">
        <f t="shared" si="372"/>
        <v/>
      </c>
      <c r="AD3980" s="16" t="str">
        <f t="shared" si="373"/>
        <v/>
      </c>
      <c r="AE3980" s="16" t="str">
        <f t="shared" si="374"/>
        <v/>
      </c>
      <c r="AF3980" s="16" t="str">
        <f t="shared" si="375"/>
        <v/>
      </c>
      <c r="AG3980" s="16" t="str">
        <f t="shared" si="376"/>
        <v/>
      </c>
      <c r="AH3980" s="16">
        <f t="shared" si="377"/>
        <v>0</v>
      </c>
      <c r="AI3980" s="17" t="str">
        <f>IF('Peer Comparison Tool'!$D$12="NR","",IF($C3980='Peer Comparison Tool'!$D$9,COUNT('CECL &lt;50B Database'!$AI$1:AI3979)+1,""))</f>
        <v/>
      </c>
    </row>
    <row r="3981" spans="29:35" x14ac:dyDescent="0.25">
      <c r="AC3981" s="16" t="str">
        <f t="shared" si="372"/>
        <v/>
      </c>
      <c r="AD3981" s="16" t="str">
        <f t="shared" si="373"/>
        <v/>
      </c>
      <c r="AE3981" s="16" t="str">
        <f t="shared" si="374"/>
        <v/>
      </c>
      <c r="AF3981" s="16" t="str">
        <f t="shared" si="375"/>
        <v/>
      </c>
      <c r="AG3981" s="16" t="str">
        <f t="shared" si="376"/>
        <v/>
      </c>
      <c r="AH3981" s="16">
        <f t="shared" si="377"/>
        <v>0</v>
      </c>
      <c r="AI3981" s="17" t="str">
        <f>IF('Peer Comparison Tool'!$D$12="NR","",IF($C3981='Peer Comparison Tool'!$D$9,COUNT('CECL &lt;50B Database'!$AI$1:AI3980)+1,""))</f>
        <v/>
      </c>
    </row>
    <row r="3982" spans="29:35" x14ac:dyDescent="0.25">
      <c r="AC3982" s="16" t="str">
        <f t="shared" si="372"/>
        <v/>
      </c>
      <c r="AD3982" s="16" t="str">
        <f t="shared" si="373"/>
        <v/>
      </c>
      <c r="AE3982" s="16" t="str">
        <f t="shared" si="374"/>
        <v/>
      </c>
      <c r="AF3982" s="16" t="str">
        <f t="shared" si="375"/>
        <v/>
      </c>
      <c r="AG3982" s="16" t="str">
        <f t="shared" si="376"/>
        <v/>
      </c>
      <c r="AH3982" s="16">
        <f t="shared" si="377"/>
        <v>0</v>
      </c>
      <c r="AI3982" s="17" t="str">
        <f>IF('Peer Comparison Tool'!$D$12="NR","",IF($C3982='Peer Comparison Tool'!$D$9,COUNT('CECL &lt;50B Database'!$AI$1:AI3981)+1,""))</f>
        <v/>
      </c>
    </row>
    <row r="3983" spans="29:35" x14ac:dyDescent="0.25">
      <c r="AC3983" s="16" t="str">
        <f t="shared" si="372"/>
        <v/>
      </c>
      <c r="AD3983" s="16" t="str">
        <f t="shared" si="373"/>
        <v/>
      </c>
      <c r="AE3983" s="16" t="str">
        <f t="shared" si="374"/>
        <v/>
      </c>
      <c r="AF3983" s="16" t="str">
        <f t="shared" si="375"/>
        <v/>
      </c>
      <c r="AG3983" s="16" t="str">
        <f t="shared" si="376"/>
        <v/>
      </c>
      <c r="AH3983" s="16">
        <f t="shared" si="377"/>
        <v>0</v>
      </c>
      <c r="AI3983" s="17" t="str">
        <f>IF('Peer Comparison Tool'!$D$12="NR","",IF($C3983='Peer Comparison Tool'!$D$9,COUNT('CECL &lt;50B Database'!$AI$1:AI3982)+1,""))</f>
        <v/>
      </c>
    </row>
    <row r="3984" spans="29:35" x14ac:dyDescent="0.25">
      <c r="AC3984" s="16" t="str">
        <f t="shared" si="372"/>
        <v/>
      </c>
      <c r="AD3984" s="16" t="str">
        <f t="shared" si="373"/>
        <v/>
      </c>
      <c r="AE3984" s="16" t="str">
        <f t="shared" si="374"/>
        <v/>
      </c>
      <c r="AF3984" s="16" t="str">
        <f t="shared" si="375"/>
        <v/>
      </c>
      <c r="AG3984" s="16" t="str">
        <f t="shared" si="376"/>
        <v/>
      </c>
      <c r="AH3984" s="16">
        <f t="shared" si="377"/>
        <v>0</v>
      </c>
      <c r="AI3984" s="17" t="str">
        <f>IF('Peer Comparison Tool'!$D$12="NR","",IF($C3984='Peer Comparison Tool'!$D$9,COUNT('CECL &lt;50B Database'!$AI$1:AI3983)+1,""))</f>
        <v/>
      </c>
    </row>
    <row r="3985" spans="29:35" x14ac:dyDescent="0.25">
      <c r="AC3985" s="16" t="str">
        <f t="shared" si="372"/>
        <v/>
      </c>
      <c r="AD3985" s="16" t="str">
        <f t="shared" si="373"/>
        <v/>
      </c>
      <c r="AE3985" s="16" t="str">
        <f t="shared" si="374"/>
        <v/>
      </c>
      <c r="AF3985" s="16" t="str">
        <f t="shared" si="375"/>
        <v/>
      </c>
      <c r="AG3985" s="16" t="str">
        <f t="shared" si="376"/>
        <v/>
      </c>
      <c r="AH3985" s="16">
        <f t="shared" si="377"/>
        <v>0</v>
      </c>
      <c r="AI3985" s="17" t="str">
        <f>IF('Peer Comparison Tool'!$D$12="NR","",IF($C3985='Peer Comparison Tool'!$D$9,COUNT('CECL &lt;50B Database'!$AI$1:AI3984)+1,""))</f>
        <v/>
      </c>
    </row>
    <row r="3986" spans="29:35" x14ac:dyDescent="0.25">
      <c r="AC3986" s="16" t="str">
        <f t="shared" si="372"/>
        <v/>
      </c>
      <c r="AD3986" s="16" t="str">
        <f t="shared" si="373"/>
        <v/>
      </c>
      <c r="AE3986" s="16" t="str">
        <f t="shared" si="374"/>
        <v/>
      </c>
      <c r="AF3986" s="16" t="str">
        <f t="shared" si="375"/>
        <v/>
      </c>
      <c r="AG3986" s="16" t="str">
        <f t="shared" si="376"/>
        <v/>
      </c>
      <c r="AH3986" s="16">
        <f t="shared" si="377"/>
        <v>0</v>
      </c>
      <c r="AI3986" s="17" t="str">
        <f>IF('Peer Comparison Tool'!$D$12="NR","",IF($C3986='Peer Comparison Tool'!$D$9,COUNT('CECL &lt;50B Database'!$AI$1:AI3985)+1,""))</f>
        <v/>
      </c>
    </row>
    <row r="3987" spans="29:35" x14ac:dyDescent="0.25">
      <c r="AC3987" s="16" t="str">
        <f t="shared" si="372"/>
        <v/>
      </c>
      <c r="AD3987" s="16" t="str">
        <f t="shared" si="373"/>
        <v/>
      </c>
      <c r="AE3987" s="16" t="str">
        <f t="shared" si="374"/>
        <v/>
      </c>
      <c r="AF3987" s="16" t="str">
        <f t="shared" si="375"/>
        <v/>
      </c>
      <c r="AG3987" s="16" t="str">
        <f t="shared" si="376"/>
        <v/>
      </c>
      <c r="AH3987" s="16">
        <f t="shared" si="377"/>
        <v>0</v>
      </c>
      <c r="AI3987" s="17" t="str">
        <f>IF('Peer Comparison Tool'!$D$12="NR","",IF($C3987='Peer Comparison Tool'!$D$9,COUNT('CECL &lt;50B Database'!$AI$1:AI3986)+1,""))</f>
        <v/>
      </c>
    </row>
    <row r="3988" spans="29:35" x14ac:dyDescent="0.25">
      <c r="AC3988" s="16" t="str">
        <f t="shared" si="372"/>
        <v/>
      </c>
      <c r="AD3988" s="16" t="str">
        <f t="shared" si="373"/>
        <v/>
      </c>
      <c r="AE3988" s="16" t="str">
        <f t="shared" si="374"/>
        <v/>
      </c>
      <c r="AF3988" s="16" t="str">
        <f t="shared" si="375"/>
        <v/>
      </c>
      <c r="AG3988" s="16" t="str">
        <f t="shared" si="376"/>
        <v/>
      </c>
      <c r="AH3988" s="16">
        <f t="shared" si="377"/>
        <v>0</v>
      </c>
      <c r="AI3988" s="17" t="str">
        <f>IF('Peer Comparison Tool'!$D$12="NR","",IF($C3988='Peer Comparison Tool'!$D$9,COUNT('CECL &lt;50B Database'!$AI$1:AI3987)+1,""))</f>
        <v/>
      </c>
    </row>
    <row r="3989" spans="29:35" x14ac:dyDescent="0.25">
      <c r="AC3989" s="16" t="str">
        <f t="shared" si="372"/>
        <v/>
      </c>
      <c r="AD3989" s="16" t="str">
        <f t="shared" si="373"/>
        <v/>
      </c>
      <c r="AE3989" s="16" t="str">
        <f t="shared" si="374"/>
        <v/>
      </c>
      <c r="AF3989" s="16" t="str">
        <f t="shared" si="375"/>
        <v/>
      </c>
      <c r="AG3989" s="16" t="str">
        <f t="shared" si="376"/>
        <v/>
      </c>
      <c r="AH3989" s="16">
        <f t="shared" si="377"/>
        <v>0</v>
      </c>
      <c r="AI3989" s="17" t="str">
        <f>IF('Peer Comparison Tool'!$D$12="NR","",IF($C3989='Peer Comparison Tool'!$D$9,COUNT('CECL &lt;50B Database'!$AI$1:AI3988)+1,""))</f>
        <v/>
      </c>
    </row>
    <row r="3990" spans="29:35" x14ac:dyDescent="0.25">
      <c r="AC3990" s="16" t="str">
        <f t="shared" si="372"/>
        <v/>
      </c>
      <c r="AD3990" s="16" t="str">
        <f t="shared" si="373"/>
        <v/>
      </c>
      <c r="AE3990" s="16" t="str">
        <f t="shared" si="374"/>
        <v/>
      </c>
      <c r="AF3990" s="16" t="str">
        <f t="shared" si="375"/>
        <v/>
      </c>
      <c r="AG3990" s="16" t="str">
        <f t="shared" si="376"/>
        <v/>
      </c>
      <c r="AH3990" s="16">
        <f t="shared" si="377"/>
        <v>0</v>
      </c>
      <c r="AI3990" s="17" t="str">
        <f>IF('Peer Comparison Tool'!$D$12="NR","",IF($C3990='Peer Comparison Tool'!$D$9,COUNT('CECL &lt;50B Database'!$AI$1:AI3989)+1,""))</f>
        <v/>
      </c>
    </row>
    <row r="3991" spans="29:35" x14ac:dyDescent="0.25">
      <c r="AC3991" s="16" t="str">
        <f t="shared" si="372"/>
        <v/>
      </c>
      <c r="AD3991" s="16" t="str">
        <f t="shared" si="373"/>
        <v/>
      </c>
      <c r="AE3991" s="16" t="str">
        <f t="shared" si="374"/>
        <v/>
      </c>
      <c r="AF3991" s="16" t="str">
        <f t="shared" si="375"/>
        <v/>
      </c>
      <c r="AG3991" s="16" t="str">
        <f t="shared" si="376"/>
        <v/>
      </c>
      <c r="AH3991" s="16">
        <f t="shared" si="377"/>
        <v>0</v>
      </c>
      <c r="AI3991" s="17" t="str">
        <f>IF('Peer Comparison Tool'!$D$12="NR","",IF($C3991='Peer Comparison Tool'!$D$9,COUNT('CECL &lt;50B Database'!$AI$1:AI3990)+1,""))</f>
        <v/>
      </c>
    </row>
    <row r="3992" spans="29:35" x14ac:dyDescent="0.25">
      <c r="AC3992" s="16" t="str">
        <f t="shared" si="372"/>
        <v/>
      </c>
      <c r="AD3992" s="16" t="str">
        <f t="shared" si="373"/>
        <v/>
      </c>
      <c r="AE3992" s="16" t="str">
        <f t="shared" si="374"/>
        <v/>
      </c>
      <c r="AF3992" s="16" t="str">
        <f t="shared" si="375"/>
        <v/>
      </c>
      <c r="AG3992" s="16" t="str">
        <f t="shared" si="376"/>
        <v/>
      </c>
      <c r="AH3992" s="16">
        <f t="shared" si="377"/>
        <v>0</v>
      </c>
      <c r="AI3992" s="17" t="str">
        <f>IF('Peer Comparison Tool'!$D$12="NR","",IF($C3992='Peer Comparison Tool'!$D$9,COUNT('CECL &lt;50B Database'!$AI$1:AI3991)+1,""))</f>
        <v/>
      </c>
    </row>
    <row r="3993" spans="29:35" x14ac:dyDescent="0.25">
      <c r="AC3993" s="16" t="str">
        <f t="shared" si="372"/>
        <v/>
      </c>
      <c r="AD3993" s="16" t="str">
        <f t="shared" si="373"/>
        <v/>
      </c>
      <c r="AE3993" s="16" t="str">
        <f t="shared" si="374"/>
        <v/>
      </c>
      <c r="AF3993" s="16" t="str">
        <f t="shared" si="375"/>
        <v/>
      </c>
      <c r="AG3993" s="16" t="str">
        <f t="shared" si="376"/>
        <v/>
      </c>
      <c r="AH3993" s="16">
        <f t="shared" si="377"/>
        <v>0</v>
      </c>
      <c r="AI3993" s="17" t="str">
        <f>IF('Peer Comparison Tool'!$D$12="NR","",IF($C3993='Peer Comparison Tool'!$D$9,COUNT('CECL &lt;50B Database'!$AI$1:AI3992)+1,""))</f>
        <v/>
      </c>
    </row>
    <row r="3994" spans="29:35" x14ac:dyDescent="0.25">
      <c r="AC3994" s="16" t="str">
        <f t="shared" si="372"/>
        <v/>
      </c>
      <c r="AD3994" s="16" t="str">
        <f t="shared" si="373"/>
        <v/>
      </c>
      <c r="AE3994" s="16" t="str">
        <f t="shared" si="374"/>
        <v/>
      </c>
      <c r="AF3994" s="16" t="str">
        <f t="shared" si="375"/>
        <v/>
      </c>
      <c r="AG3994" s="16" t="str">
        <f t="shared" si="376"/>
        <v/>
      </c>
      <c r="AH3994" s="16">
        <f t="shared" si="377"/>
        <v>0</v>
      </c>
      <c r="AI3994" s="17" t="str">
        <f>IF('Peer Comparison Tool'!$D$12="NR","",IF($C3994='Peer Comparison Tool'!$D$9,COUNT('CECL &lt;50B Database'!$AI$1:AI3993)+1,""))</f>
        <v/>
      </c>
    </row>
    <row r="3995" spans="29:35" x14ac:dyDescent="0.25">
      <c r="AC3995" s="16" t="str">
        <f t="shared" si="372"/>
        <v/>
      </c>
      <c r="AD3995" s="16" t="str">
        <f t="shared" si="373"/>
        <v/>
      </c>
      <c r="AE3995" s="16" t="str">
        <f t="shared" si="374"/>
        <v/>
      </c>
      <c r="AF3995" s="16" t="str">
        <f t="shared" si="375"/>
        <v/>
      </c>
      <c r="AG3995" s="16" t="str">
        <f t="shared" si="376"/>
        <v/>
      </c>
      <c r="AH3995" s="16">
        <f t="shared" si="377"/>
        <v>0</v>
      </c>
      <c r="AI3995" s="17" t="str">
        <f>IF('Peer Comparison Tool'!$D$12="NR","",IF($C3995='Peer Comparison Tool'!$D$9,COUNT('CECL &lt;50B Database'!$AI$1:AI3994)+1,""))</f>
        <v/>
      </c>
    </row>
    <row r="3996" spans="29:35" x14ac:dyDescent="0.25">
      <c r="AC3996" s="16" t="str">
        <f t="shared" si="372"/>
        <v/>
      </c>
      <c r="AD3996" s="16" t="str">
        <f t="shared" si="373"/>
        <v/>
      </c>
      <c r="AE3996" s="16" t="str">
        <f t="shared" si="374"/>
        <v/>
      </c>
      <c r="AF3996" s="16" t="str">
        <f t="shared" si="375"/>
        <v/>
      </c>
      <c r="AG3996" s="16" t="str">
        <f t="shared" si="376"/>
        <v/>
      </c>
      <c r="AH3996" s="16">
        <f t="shared" si="377"/>
        <v>0</v>
      </c>
      <c r="AI3996" s="17" t="str">
        <f>IF('Peer Comparison Tool'!$D$12="NR","",IF($C3996='Peer Comparison Tool'!$D$9,COUNT('CECL &lt;50B Database'!$AI$1:AI3995)+1,""))</f>
        <v/>
      </c>
    </row>
    <row r="3997" spans="29:35" x14ac:dyDescent="0.25">
      <c r="AC3997" s="16" t="str">
        <f t="shared" si="372"/>
        <v/>
      </c>
      <c r="AD3997" s="16" t="str">
        <f t="shared" si="373"/>
        <v/>
      </c>
      <c r="AE3997" s="16" t="str">
        <f t="shared" si="374"/>
        <v/>
      </c>
      <c r="AF3997" s="16" t="str">
        <f t="shared" si="375"/>
        <v/>
      </c>
      <c r="AG3997" s="16" t="str">
        <f t="shared" si="376"/>
        <v/>
      </c>
      <c r="AH3997" s="16">
        <f t="shared" si="377"/>
        <v>0</v>
      </c>
      <c r="AI3997" s="17" t="str">
        <f>IF('Peer Comparison Tool'!$D$12="NR","",IF($C3997='Peer Comparison Tool'!$D$9,COUNT('CECL &lt;50B Database'!$AI$1:AI3996)+1,""))</f>
        <v/>
      </c>
    </row>
    <row r="3998" spans="29:35" x14ac:dyDescent="0.25">
      <c r="AC3998" s="16" t="str">
        <f t="shared" si="372"/>
        <v/>
      </c>
      <c r="AD3998" s="16" t="str">
        <f t="shared" si="373"/>
        <v/>
      </c>
      <c r="AE3998" s="16" t="str">
        <f t="shared" si="374"/>
        <v/>
      </c>
      <c r="AF3998" s="16" t="str">
        <f t="shared" si="375"/>
        <v/>
      </c>
      <c r="AG3998" s="16" t="str">
        <f t="shared" si="376"/>
        <v/>
      </c>
      <c r="AH3998" s="16">
        <f t="shared" si="377"/>
        <v>0</v>
      </c>
      <c r="AI3998" s="17" t="str">
        <f>IF('Peer Comparison Tool'!$D$12="NR","",IF($C3998='Peer Comparison Tool'!$D$9,COUNT('CECL &lt;50B Database'!$AI$1:AI3997)+1,""))</f>
        <v/>
      </c>
    </row>
    <row r="3999" spans="29:35" x14ac:dyDescent="0.25">
      <c r="AC3999" s="16" t="str">
        <f t="shared" si="372"/>
        <v/>
      </c>
      <c r="AD3999" s="16" t="str">
        <f t="shared" si="373"/>
        <v/>
      </c>
      <c r="AE3999" s="16" t="str">
        <f t="shared" si="374"/>
        <v/>
      </c>
      <c r="AF3999" s="16" t="str">
        <f t="shared" si="375"/>
        <v/>
      </c>
      <c r="AG3999" s="16" t="str">
        <f t="shared" si="376"/>
        <v/>
      </c>
      <c r="AH3999" s="16">
        <f t="shared" si="377"/>
        <v>0</v>
      </c>
      <c r="AI3999" s="17" t="str">
        <f>IF('Peer Comparison Tool'!$D$12="NR","",IF($C3999='Peer Comparison Tool'!$D$9,COUNT('CECL &lt;50B Database'!$AI$1:AI3998)+1,""))</f>
        <v/>
      </c>
    </row>
    <row r="4000" spans="29:35" x14ac:dyDescent="0.25">
      <c r="AC4000" s="16" t="str">
        <f t="shared" si="372"/>
        <v/>
      </c>
      <c r="AD4000" s="16" t="str">
        <f t="shared" si="373"/>
        <v/>
      </c>
      <c r="AE4000" s="16" t="str">
        <f t="shared" si="374"/>
        <v/>
      </c>
      <c r="AF4000" s="16" t="str">
        <f t="shared" si="375"/>
        <v/>
      </c>
      <c r="AG4000" s="16" t="str">
        <f t="shared" si="376"/>
        <v/>
      </c>
      <c r="AH4000" s="16">
        <f t="shared" si="377"/>
        <v>0</v>
      </c>
      <c r="AI4000" s="17" t="str">
        <f>IF('Peer Comparison Tool'!$D$12="NR","",IF($C4000='Peer Comparison Tool'!$D$9,COUNT('CECL &lt;50B Database'!$AI$1:AI3999)+1,""))</f>
        <v/>
      </c>
    </row>
    <row r="4001" spans="29:35" x14ac:dyDescent="0.25">
      <c r="AC4001" s="16" t="str">
        <f t="shared" si="372"/>
        <v/>
      </c>
      <c r="AD4001" s="16" t="str">
        <f t="shared" si="373"/>
        <v/>
      </c>
      <c r="AE4001" s="16" t="str">
        <f t="shared" si="374"/>
        <v/>
      </c>
      <c r="AF4001" s="16" t="str">
        <f t="shared" si="375"/>
        <v/>
      </c>
      <c r="AG4001" s="16" t="str">
        <f t="shared" si="376"/>
        <v/>
      </c>
      <c r="AH4001" s="16">
        <f t="shared" si="377"/>
        <v>0</v>
      </c>
      <c r="AI4001" s="17" t="str">
        <f>IF('Peer Comparison Tool'!$D$12="NR","",IF($C4001='Peer Comparison Tool'!$D$9,COUNT('CECL &lt;50B Database'!$AI$1:AI4000)+1,""))</f>
        <v/>
      </c>
    </row>
    <row r="4002" spans="29:35" x14ac:dyDescent="0.25">
      <c r="AC4002" s="16" t="str">
        <f t="shared" si="372"/>
        <v/>
      </c>
      <c r="AD4002" s="16" t="str">
        <f t="shared" si="373"/>
        <v/>
      </c>
      <c r="AE4002" s="16" t="str">
        <f t="shared" si="374"/>
        <v/>
      </c>
      <c r="AF4002" s="16" t="str">
        <f t="shared" si="375"/>
        <v/>
      </c>
      <c r="AG4002" s="16" t="str">
        <f t="shared" si="376"/>
        <v/>
      </c>
      <c r="AH4002" s="16">
        <f t="shared" si="377"/>
        <v>0</v>
      </c>
      <c r="AI4002" s="17" t="str">
        <f>IF('Peer Comparison Tool'!$D$12="NR","",IF($C4002='Peer Comparison Tool'!$D$9,COUNT('CECL &lt;50B Database'!$AI$1:AI4001)+1,""))</f>
        <v/>
      </c>
    </row>
    <row r="4003" spans="29:35" x14ac:dyDescent="0.25">
      <c r="AC4003" s="16" t="str">
        <f t="shared" si="372"/>
        <v/>
      </c>
      <c r="AD4003" s="16" t="str">
        <f t="shared" si="373"/>
        <v/>
      </c>
      <c r="AE4003" s="16" t="str">
        <f t="shared" si="374"/>
        <v/>
      </c>
      <c r="AF4003" s="16" t="str">
        <f t="shared" si="375"/>
        <v/>
      </c>
      <c r="AG4003" s="16" t="str">
        <f t="shared" si="376"/>
        <v/>
      </c>
      <c r="AH4003" s="16">
        <f t="shared" si="377"/>
        <v>0</v>
      </c>
      <c r="AI4003" s="17" t="str">
        <f>IF('Peer Comparison Tool'!$D$12="NR","",IF($C4003='Peer Comparison Tool'!$D$9,COUNT('CECL &lt;50B Database'!$AI$1:AI4002)+1,""))</f>
        <v/>
      </c>
    </row>
    <row r="4004" spans="29:35" x14ac:dyDescent="0.25">
      <c r="AC4004" s="16" t="str">
        <f t="shared" si="372"/>
        <v/>
      </c>
      <c r="AD4004" s="16" t="str">
        <f t="shared" si="373"/>
        <v/>
      </c>
      <c r="AE4004" s="16" t="str">
        <f t="shared" si="374"/>
        <v/>
      </c>
      <c r="AF4004" s="16" t="str">
        <f t="shared" si="375"/>
        <v/>
      </c>
      <c r="AG4004" s="16" t="str">
        <f t="shared" si="376"/>
        <v/>
      </c>
      <c r="AH4004" s="16">
        <f t="shared" si="377"/>
        <v>0</v>
      </c>
      <c r="AI4004" s="17" t="str">
        <f>IF('Peer Comparison Tool'!$D$12="NR","",IF($C4004='Peer Comparison Tool'!$D$9,COUNT('CECL &lt;50B Database'!$AI$1:AI4003)+1,""))</f>
        <v/>
      </c>
    </row>
    <row r="4005" spans="29:35" x14ac:dyDescent="0.25">
      <c r="AC4005" s="16" t="str">
        <f t="shared" si="372"/>
        <v/>
      </c>
      <c r="AD4005" s="16" t="str">
        <f t="shared" si="373"/>
        <v/>
      </c>
      <c r="AE4005" s="16" t="str">
        <f t="shared" si="374"/>
        <v/>
      </c>
      <c r="AF4005" s="16" t="str">
        <f t="shared" si="375"/>
        <v/>
      </c>
      <c r="AG4005" s="16" t="str">
        <f t="shared" si="376"/>
        <v/>
      </c>
      <c r="AH4005" s="16">
        <f t="shared" si="377"/>
        <v>0</v>
      </c>
      <c r="AI4005" s="17" t="str">
        <f>IF('Peer Comparison Tool'!$D$12="NR","",IF($C4005='Peer Comparison Tool'!$D$9,COUNT('CECL &lt;50B Database'!$AI$1:AI4004)+1,""))</f>
        <v/>
      </c>
    </row>
    <row r="4006" spans="29:35" x14ac:dyDescent="0.25">
      <c r="AC4006" s="16" t="str">
        <f t="shared" si="372"/>
        <v/>
      </c>
      <c r="AD4006" s="16" t="str">
        <f t="shared" si="373"/>
        <v/>
      </c>
      <c r="AE4006" s="16" t="str">
        <f t="shared" si="374"/>
        <v/>
      </c>
      <c r="AF4006" s="16" t="str">
        <f t="shared" si="375"/>
        <v/>
      </c>
      <c r="AG4006" s="16" t="str">
        <f t="shared" si="376"/>
        <v/>
      </c>
      <c r="AH4006" s="16">
        <f t="shared" si="377"/>
        <v>0</v>
      </c>
      <c r="AI4006" s="17" t="str">
        <f>IF('Peer Comparison Tool'!$D$12="NR","",IF($C4006='Peer Comparison Tool'!$D$9,COUNT('CECL &lt;50B Database'!$AI$1:AI4005)+1,""))</f>
        <v/>
      </c>
    </row>
    <row r="4007" spans="29:35" x14ac:dyDescent="0.25">
      <c r="AC4007" s="16" t="str">
        <f t="shared" si="372"/>
        <v/>
      </c>
      <c r="AD4007" s="16" t="str">
        <f t="shared" si="373"/>
        <v/>
      </c>
      <c r="AE4007" s="16" t="str">
        <f t="shared" si="374"/>
        <v/>
      </c>
      <c r="AF4007" s="16" t="str">
        <f t="shared" si="375"/>
        <v/>
      </c>
      <c r="AG4007" s="16" t="str">
        <f t="shared" si="376"/>
        <v/>
      </c>
      <c r="AH4007" s="16">
        <f t="shared" si="377"/>
        <v>0</v>
      </c>
      <c r="AI4007" s="17" t="str">
        <f>IF('Peer Comparison Tool'!$D$12="NR","",IF($C4007='Peer Comparison Tool'!$D$9,COUNT('CECL &lt;50B Database'!$AI$1:AI4006)+1,""))</f>
        <v/>
      </c>
    </row>
    <row r="4008" spans="29:35" x14ac:dyDescent="0.25">
      <c r="AC4008" s="16" t="str">
        <f t="shared" si="372"/>
        <v/>
      </c>
      <c r="AD4008" s="16" t="str">
        <f t="shared" si="373"/>
        <v/>
      </c>
      <c r="AE4008" s="16" t="str">
        <f t="shared" si="374"/>
        <v/>
      </c>
      <c r="AF4008" s="16" t="str">
        <f t="shared" si="375"/>
        <v/>
      </c>
      <c r="AG4008" s="16" t="str">
        <f t="shared" si="376"/>
        <v/>
      </c>
      <c r="AH4008" s="16">
        <f t="shared" si="377"/>
        <v>0</v>
      </c>
      <c r="AI4008" s="17" t="str">
        <f>IF('Peer Comparison Tool'!$D$12="NR","",IF($C4008='Peer Comparison Tool'!$D$9,COUNT('CECL &lt;50B Database'!$AI$1:AI4007)+1,""))</f>
        <v/>
      </c>
    </row>
    <row r="4009" spans="29:35" x14ac:dyDescent="0.25">
      <c r="AC4009" s="16" t="str">
        <f t="shared" si="372"/>
        <v/>
      </c>
      <c r="AD4009" s="16" t="str">
        <f t="shared" si="373"/>
        <v/>
      </c>
      <c r="AE4009" s="16" t="str">
        <f t="shared" si="374"/>
        <v/>
      </c>
      <c r="AF4009" s="16" t="str">
        <f t="shared" si="375"/>
        <v/>
      </c>
      <c r="AG4009" s="16" t="str">
        <f t="shared" si="376"/>
        <v/>
      </c>
      <c r="AH4009" s="16">
        <f t="shared" si="377"/>
        <v>0</v>
      </c>
      <c r="AI4009" s="17" t="str">
        <f>IF('Peer Comparison Tool'!$D$12="NR","",IF($C4009='Peer Comparison Tool'!$D$9,COUNT('CECL &lt;50B Database'!$AI$1:AI4008)+1,""))</f>
        <v/>
      </c>
    </row>
    <row r="4010" spans="29:35" x14ac:dyDescent="0.25">
      <c r="AC4010" s="16" t="str">
        <f t="shared" si="372"/>
        <v/>
      </c>
      <c r="AD4010" s="16" t="str">
        <f t="shared" si="373"/>
        <v/>
      </c>
      <c r="AE4010" s="16" t="str">
        <f t="shared" si="374"/>
        <v/>
      </c>
      <c r="AF4010" s="16" t="str">
        <f t="shared" si="375"/>
        <v/>
      </c>
      <c r="AG4010" s="16" t="str">
        <f t="shared" si="376"/>
        <v/>
      </c>
      <c r="AH4010" s="16">
        <f t="shared" si="377"/>
        <v>0</v>
      </c>
      <c r="AI4010" s="17" t="str">
        <f>IF('Peer Comparison Tool'!$D$12="NR","",IF($C4010='Peer Comparison Tool'!$D$9,COUNT('CECL &lt;50B Database'!$AI$1:AI4009)+1,""))</f>
        <v/>
      </c>
    </row>
    <row r="4011" spans="29:35" x14ac:dyDescent="0.25">
      <c r="AC4011" s="16" t="str">
        <f t="shared" si="372"/>
        <v/>
      </c>
      <c r="AD4011" s="16" t="str">
        <f t="shared" si="373"/>
        <v/>
      </c>
      <c r="AE4011" s="16" t="str">
        <f t="shared" si="374"/>
        <v/>
      </c>
      <c r="AF4011" s="16" t="str">
        <f t="shared" si="375"/>
        <v/>
      </c>
      <c r="AG4011" s="16" t="str">
        <f t="shared" si="376"/>
        <v/>
      </c>
      <c r="AH4011" s="16">
        <f t="shared" si="377"/>
        <v>0</v>
      </c>
      <c r="AI4011" s="17" t="str">
        <f>IF('Peer Comparison Tool'!$D$12="NR","",IF($C4011='Peer Comparison Tool'!$D$9,COUNT('CECL &lt;50B Database'!$AI$1:AI4010)+1,""))</f>
        <v/>
      </c>
    </row>
    <row r="4012" spans="29:35" x14ac:dyDescent="0.25">
      <c r="AC4012" s="16" t="str">
        <f t="shared" si="372"/>
        <v/>
      </c>
      <c r="AD4012" s="16" t="str">
        <f t="shared" si="373"/>
        <v/>
      </c>
      <c r="AE4012" s="16" t="str">
        <f t="shared" si="374"/>
        <v/>
      </c>
      <c r="AF4012" s="16" t="str">
        <f t="shared" si="375"/>
        <v/>
      </c>
      <c r="AG4012" s="16" t="str">
        <f t="shared" si="376"/>
        <v/>
      </c>
      <c r="AH4012" s="16">
        <f t="shared" si="377"/>
        <v>0</v>
      </c>
      <c r="AI4012" s="17" t="str">
        <f>IF('Peer Comparison Tool'!$D$12="NR","",IF($C4012='Peer Comparison Tool'!$D$9,COUNT('CECL &lt;50B Database'!$AI$1:AI4011)+1,""))</f>
        <v/>
      </c>
    </row>
    <row r="4013" spans="29:35" x14ac:dyDescent="0.25">
      <c r="AC4013" s="16" t="str">
        <f t="shared" si="372"/>
        <v/>
      </c>
      <c r="AD4013" s="16" t="str">
        <f t="shared" si="373"/>
        <v/>
      </c>
      <c r="AE4013" s="16" t="str">
        <f t="shared" si="374"/>
        <v/>
      </c>
      <c r="AF4013" s="16" t="str">
        <f t="shared" si="375"/>
        <v/>
      </c>
      <c r="AG4013" s="16" t="str">
        <f t="shared" si="376"/>
        <v/>
      </c>
      <c r="AH4013" s="16">
        <f t="shared" si="377"/>
        <v>0</v>
      </c>
      <c r="AI4013" s="17" t="str">
        <f>IF('Peer Comparison Tool'!$D$12="NR","",IF($C4013='Peer Comparison Tool'!$D$9,COUNT('CECL &lt;50B Database'!$AI$1:AI4012)+1,""))</f>
        <v/>
      </c>
    </row>
    <row r="4014" spans="29:35" x14ac:dyDescent="0.25">
      <c r="AC4014" s="16" t="str">
        <f t="shared" si="372"/>
        <v/>
      </c>
      <c r="AD4014" s="16" t="str">
        <f t="shared" si="373"/>
        <v/>
      </c>
      <c r="AE4014" s="16" t="str">
        <f t="shared" si="374"/>
        <v/>
      </c>
      <c r="AF4014" s="16" t="str">
        <f t="shared" si="375"/>
        <v/>
      </c>
      <c r="AG4014" s="16" t="str">
        <f t="shared" si="376"/>
        <v/>
      </c>
      <c r="AH4014" s="16">
        <f t="shared" si="377"/>
        <v>0</v>
      </c>
      <c r="AI4014" s="17" t="str">
        <f>IF('Peer Comparison Tool'!$D$12="NR","",IF($C4014='Peer Comparison Tool'!$D$9,COUNT('CECL &lt;50B Database'!$AI$1:AI4013)+1,""))</f>
        <v/>
      </c>
    </row>
    <row r="4015" spans="29:35" x14ac:dyDescent="0.25">
      <c r="AC4015" s="16" t="str">
        <f t="shared" si="372"/>
        <v/>
      </c>
      <c r="AD4015" s="16" t="str">
        <f t="shared" si="373"/>
        <v/>
      </c>
      <c r="AE4015" s="16" t="str">
        <f t="shared" si="374"/>
        <v/>
      </c>
      <c r="AF4015" s="16" t="str">
        <f t="shared" si="375"/>
        <v/>
      </c>
      <c r="AG4015" s="16" t="str">
        <f t="shared" si="376"/>
        <v/>
      </c>
      <c r="AH4015" s="16">
        <f t="shared" si="377"/>
        <v>0</v>
      </c>
      <c r="AI4015" s="17" t="str">
        <f>IF('Peer Comparison Tool'!$D$12="NR","",IF($C4015='Peer Comparison Tool'!$D$9,COUNT('CECL &lt;50B Database'!$AI$1:AI4014)+1,""))</f>
        <v/>
      </c>
    </row>
    <row r="4016" spans="29:35" x14ac:dyDescent="0.25">
      <c r="AC4016" s="16" t="str">
        <f t="shared" si="372"/>
        <v/>
      </c>
      <c r="AD4016" s="16" t="str">
        <f t="shared" si="373"/>
        <v/>
      </c>
      <c r="AE4016" s="16" t="str">
        <f t="shared" si="374"/>
        <v/>
      </c>
      <c r="AF4016" s="16" t="str">
        <f t="shared" si="375"/>
        <v/>
      </c>
      <c r="AG4016" s="16" t="str">
        <f t="shared" si="376"/>
        <v/>
      </c>
      <c r="AH4016" s="16">
        <f t="shared" si="377"/>
        <v>0</v>
      </c>
      <c r="AI4016" s="17" t="str">
        <f>IF('Peer Comparison Tool'!$D$12="NR","",IF($C4016='Peer Comparison Tool'!$D$9,COUNT('CECL &lt;50B Database'!$AI$1:AI4015)+1,""))</f>
        <v/>
      </c>
    </row>
    <row r="4017" spans="29:35" x14ac:dyDescent="0.25">
      <c r="AC4017" s="16" t="str">
        <f t="shared" si="372"/>
        <v/>
      </c>
      <c r="AD4017" s="16" t="str">
        <f t="shared" si="373"/>
        <v/>
      </c>
      <c r="AE4017" s="16" t="str">
        <f t="shared" si="374"/>
        <v/>
      </c>
      <c r="AF4017" s="16" t="str">
        <f t="shared" si="375"/>
        <v/>
      </c>
      <c r="AG4017" s="16" t="str">
        <f t="shared" si="376"/>
        <v/>
      </c>
      <c r="AH4017" s="16">
        <f t="shared" si="377"/>
        <v>0</v>
      </c>
      <c r="AI4017" s="17" t="str">
        <f>IF('Peer Comparison Tool'!$D$12="NR","",IF($C4017='Peer Comparison Tool'!$D$9,COUNT('CECL &lt;50B Database'!$AI$1:AI4016)+1,""))</f>
        <v/>
      </c>
    </row>
    <row r="4018" spans="29:35" x14ac:dyDescent="0.25">
      <c r="AC4018" s="16" t="str">
        <f t="shared" si="372"/>
        <v/>
      </c>
      <c r="AD4018" s="16" t="str">
        <f t="shared" si="373"/>
        <v/>
      </c>
      <c r="AE4018" s="16" t="str">
        <f t="shared" si="374"/>
        <v/>
      </c>
      <c r="AF4018" s="16" t="str">
        <f t="shared" si="375"/>
        <v/>
      </c>
      <c r="AG4018" s="16" t="str">
        <f t="shared" si="376"/>
        <v/>
      </c>
      <c r="AH4018" s="16">
        <f t="shared" si="377"/>
        <v>0</v>
      </c>
      <c r="AI4018" s="17" t="str">
        <f>IF('Peer Comparison Tool'!$D$12="NR","",IF($C4018='Peer Comparison Tool'!$D$9,COUNT('CECL &lt;50B Database'!$AI$1:AI4017)+1,""))</f>
        <v/>
      </c>
    </row>
    <row r="4019" spans="29:35" x14ac:dyDescent="0.25">
      <c r="AC4019" s="16" t="str">
        <f t="shared" si="372"/>
        <v/>
      </c>
      <c r="AD4019" s="16" t="str">
        <f t="shared" si="373"/>
        <v/>
      </c>
      <c r="AE4019" s="16" t="str">
        <f t="shared" si="374"/>
        <v/>
      </c>
      <c r="AF4019" s="16" t="str">
        <f t="shared" si="375"/>
        <v/>
      </c>
      <c r="AG4019" s="16" t="str">
        <f t="shared" si="376"/>
        <v/>
      </c>
      <c r="AH4019" s="16">
        <f t="shared" si="377"/>
        <v>0</v>
      </c>
      <c r="AI4019" s="17" t="str">
        <f>IF('Peer Comparison Tool'!$D$12="NR","",IF($C4019='Peer Comparison Tool'!$D$9,COUNT('CECL &lt;50B Database'!$AI$1:AI4018)+1,""))</f>
        <v/>
      </c>
    </row>
    <row r="4020" spans="29:35" x14ac:dyDescent="0.25">
      <c r="AC4020" s="16" t="str">
        <f t="shared" si="372"/>
        <v/>
      </c>
      <c r="AD4020" s="16" t="str">
        <f t="shared" si="373"/>
        <v/>
      </c>
      <c r="AE4020" s="16" t="str">
        <f t="shared" si="374"/>
        <v/>
      </c>
      <c r="AF4020" s="16" t="str">
        <f t="shared" si="375"/>
        <v/>
      </c>
      <c r="AG4020" s="16" t="str">
        <f t="shared" si="376"/>
        <v/>
      </c>
      <c r="AH4020" s="16">
        <f t="shared" si="377"/>
        <v>0</v>
      </c>
      <c r="AI4020" s="17" t="str">
        <f>IF('Peer Comparison Tool'!$D$12="NR","",IF($C4020='Peer Comparison Tool'!$D$9,COUNT('CECL &lt;50B Database'!$AI$1:AI4019)+1,""))</f>
        <v/>
      </c>
    </row>
    <row r="4021" spans="29:35" x14ac:dyDescent="0.25">
      <c r="AC4021" s="16" t="str">
        <f t="shared" si="372"/>
        <v/>
      </c>
      <c r="AD4021" s="16" t="str">
        <f t="shared" si="373"/>
        <v/>
      </c>
      <c r="AE4021" s="16" t="str">
        <f t="shared" si="374"/>
        <v/>
      </c>
      <c r="AF4021" s="16" t="str">
        <f t="shared" si="375"/>
        <v/>
      </c>
      <c r="AG4021" s="16" t="str">
        <f t="shared" si="376"/>
        <v/>
      </c>
      <c r="AH4021" s="16">
        <f t="shared" si="377"/>
        <v>0</v>
      </c>
      <c r="AI4021" s="17" t="str">
        <f>IF('Peer Comparison Tool'!$D$12="NR","",IF($C4021='Peer Comparison Tool'!$D$9,COUNT('CECL &lt;50B Database'!$AI$1:AI4020)+1,""))</f>
        <v/>
      </c>
    </row>
    <row r="4022" spans="29:35" x14ac:dyDescent="0.25">
      <c r="AC4022" s="16" t="str">
        <f t="shared" si="372"/>
        <v/>
      </c>
      <c r="AD4022" s="16" t="str">
        <f t="shared" si="373"/>
        <v/>
      </c>
      <c r="AE4022" s="16" t="str">
        <f t="shared" si="374"/>
        <v/>
      </c>
      <c r="AF4022" s="16" t="str">
        <f t="shared" si="375"/>
        <v/>
      </c>
      <c r="AG4022" s="16" t="str">
        <f t="shared" si="376"/>
        <v/>
      </c>
      <c r="AH4022" s="16">
        <f t="shared" si="377"/>
        <v>0</v>
      </c>
      <c r="AI4022" s="17" t="str">
        <f>IF('Peer Comparison Tool'!$D$12="NR","",IF($C4022='Peer Comparison Tool'!$D$9,COUNT('CECL &lt;50B Database'!$AI$1:AI4021)+1,""))</f>
        <v/>
      </c>
    </row>
    <row r="4023" spans="29:35" x14ac:dyDescent="0.25">
      <c r="AC4023" s="16" t="str">
        <f t="shared" si="372"/>
        <v/>
      </c>
      <c r="AD4023" s="16" t="str">
        <f t="shared" si="373"/>
        <v/>
      </c>
      <c r="AE4023" s="16" t="str">
        <f t="shared" si="374"/>
        <v/>
      </c>
      <c r="AF4023" s="16" t="str">
        <f t="shared" si="375"/>
        <v/>
      </c>
      <c r="AG4023" s="16" t="str">
        <f t="shared" si="376"/>
        <v/>
      </c>
      <c r="AH4023" s="16">
        <f t="shared" si="377"/>
        <v>0</v>
      </c>
      <c r="AI4023" s="17" t="str">
        <f>IF('Peer Comparison Tool'!$D$12="NR","",IF($C4023='Peer Comparison Tool'!$D$9,COUNT('CECL &lt;50B Database'!$AI$1:AI4022)+1,""))</f>
        <v/>
      </c>
    </row>
    <row r="4024" spans="29:35" x14ac:dyDescent="0.25">
      <c r="AC4024" s="16" t="str">
        <f t="shared" si="372"/>
        <v/>
      </c>
      <c r="AD4024" s="16" t="str">
        <f t="shared" si="373"/>
        <v/>
      </c>
      <c r="AE4024" s="16" t="str">
        <f t="shared" si="374"/>
        <v/>
      </c>
      <c r="AF4024" s="16" t="str">
        <f t="shared" si="375"/>
        <v/>
      </c>
      <c r="AG4024" s="16" t="str">
        <f t="shared" si="376"/>
        <v/>
      </c>
      <c r="AH4024" s="16">
        <f t="shared" si="377"/>
        <v>0</v>
      </c>
      <c r="AI4024" s="17" t="str">
        <f>IF('Peer Comparison Tool'!$D$12="NR","",IF($C4024='Peer Comparison Tool'!$D$9,COUNT('CECL &lt;50B Database'!$AI$1:AI4023)+1,""))</f>
        <v/>
      </c>
    </row>
    <row r="4025" spans="29:35" x14ac:dyDescent="0.25">
      <c r="AC4025" s="16" t="str">
        <f t="shared" si="372"/>
        <v/>
      </c>
      <c r="AD4025" s="16" t="str">
        <f t="shared" si="373"/>
        <v/>
      </c>
      <c r="AE4025" s="16" t="str">
        <f t="shared" si="374"/>
        <v/>
      </c>
      <c r="AF4025" s="16" t="str">
        <f t="shared" si="375"/>
        <v/>
      </c>
      <c r="AG4025" s="16" t="str">
        <f t="shared" si="376"/>
        <v/>
      </c>
      <c r="AH4025" s="16">
        <f t="shared" si="377"/>
        <v>0</v>
      </c>
      <c r="AI4025" s="17" t="str">
        <f>IF('Peer Comparison Tool'!$D$12="NR","",IF($C4025='Peer Comparison Tool'!$D$9,COUNT('CECL &lt;50B Database'!$AI$1:AI4024)+1,""))</f>
        <v/>
      </c>
    </row>
    <row r="4026" spans="29:35" x14ac:dyDescent="0.25">
      <c r="AC4026" s="16" t="str">
        <f t="shared" si="372"/>
        <v/>
      </c>
      <c r="AD4026" s="16" t="str">
        <f t="shared" si="373"/>
        <v/>
      </c>
      <c r="AE4026" s="16" t="str">
        <f t="shared" si="374"/>
        <v/>
      </c>
      <c r="AF4026" s="16" t="str">
        <f t="shared" si="375"/>
        <v/>
      </c>
      <c r="AG4026" s="16" t="str">
        <f t="shared" si="376"/>
        <v/>
      </c>
      <c r="AH4026" s="16">
        <f t="shared" si="377"/>
        <v>0</v>
      </c>
      <c r="AI4026" s="17" t="str">
        <f>IF('Peer Comparison Tool'!$D$12="NR","",IF($C4026='Peer Comparison Tool'!$D$9,COUNT('CECL &lt;50B Database'!$AI$1:AI4025)+1,""))</f>
        <v/>
      </c>
    </row>
    <row r="4027" spans="29:35" x14ac:dyDescent="0.25">
      <c r="AC4027" s="16" t="str">
        <f t="shared" si="372"/>
        <v/>
      </c>
      <c r="AD4027" s="16" t="str">
        <f t="shared" si="373"/>
        <v/>
      </c>
      <c r="AE4027" s="16" t="str">
        <f t="shared" si="374"/>
        <v/>
      </c>
      <c r="AF4027" s="16" t="str">
        <f t="shared" si="375"/>
        <v/>
      </c>
      <c r="AG4027" s="16" t="str">
        <f t="shared" si="376"/>
        <v/>
      </c>
      <c r="AH4027" s="16">
        <f t="shared" si="377"/>
        <v>0</v>
      </c>
      <c r="AI4027" s="17" t="str">
        <f>IF('Peer Comparison Tool'!$D$12="NR","",IF($C4027='Peer Comparison Tool'!$D$9,COUNT('CECL &lt;50B Database'!$AI$1:AI4026)+1,""))</f>
        <v/>
      </c>
    </row>
    <row r="4028" spans="29:35" x14ac:dyDescent="0.25">
      <c r="AC4028" s="16" t="str">
        <f t="shared" si="372"/>
        <v/>
      </c>
      <c r="AD4028" s="16" t="str">
        <f t="shared" si="373"/>
        <v/>
      </c>
      <c r="AE4028" s="16" t="str">
        <f t="shared" si="374"/>
        <v/>
      </c>
      <c r="AF4028" s="16" t="str">
        <f t="shared" si="375"/>
        <v/>
      </c>
      <c r="AG4028" s="16" t="str">
        <f t="shared" si="376"/>
        <v/>
      </c>
      <c r="AH4028" s="16">
        <f t="shared" si="377"/>
        <v>0</v>
      </c>
      <c r="AI4028" s="17" t="str">
        <f>IF('Peer Comparison Tool'!$D$12="NR","",IF($C4028='Peer Comparison Tool'!$D$9,COUNT('CECL &lt;50B Database'!$AI$1:AI4027)+1,""))</f>
        <v/>
      </c>
    </row>
    <row r="4029" spans="29:35" x14ac:dyDescent="0.25">
      <c r="AC4029" s="16" t="str">
        <f t="shared" si="372"/>
        <v/>
      </c>
      <c r="AD4029" s="16" t="str">
        <f t="shared" si="373"/>
        <v/>
      </c>
      <c r="AE4029" s="16" t="str">
        <f t="shared" si="374"/>
        <v/>
      </c>
      <c r="AF4029" s="16" t="str">
        <f t="shared" si="375"/>
        <v/>
      </c>
      <c r="AG4029" s="16" t="str">
        <f t="shared" si="376"/>
        <v/>
      </c>
      <c r="AH4029" s="16">
        <f t="shared" si="377"/>
        <v>0</v>
      </c>
      <c r="AI4029" s="17" t="str">
        <f>IF('Peer Comparison Tool'!$D$12="NR","",IF($C4029='Peer Comparison Tool'!$D$9,COUNT('CECL &lt;50B Database'!$AI$1:AI4028)+1,""))</f>
        <v/>
      </c>
    </row>
    <row r="4030" spans="29:35" x14ac:dyDescent="0.25">
      <c r="AC4030" s="16" t="str">
        <f t="shared" si="372"/>
        <v/>
      </c>
      <c r="AD4030" s="16" t="str">
        <f t="shared" si="373"/>
        <v/>
      </c>
      <c r="AE4030" s="16" t="str">
        <f t="shared" si="374"/>
        <v/>
      </c>
      <c r="AF4030" s="16" t="str">
        <f t="shared" si="375"/>
        <v/>
      </c>
      <c r="AG4030" s="16" t="str">
        <f t="shared" si="376"/>
        <v/>
      </c>
      <c r="AH4030" s="16">
        <f t="shared" si="377"/>
        <v>0</v>
      </c>
      <c r="AI4030" s="17" t="str">
        <f>IF('Peer Comparison Tool'!$D$12="NR","",IF($C4030='Peer Comparison Tool'!$D$9,COUNT('CECL &lt;50B Database'!$AI$1:AI4029)+1,""))</f>
        <v/>
      </c>
    </row>
    <row r="4031" spans="29:35" x14ac:dyDescent="0.25">
      <c r="AC4031" s="16" t="str">
        <f t="shared" si="372"/>
        <v/>
      </c>
      <c r="AD4031" s="16" t="str">
        <f t="shared" si="373"/>
        <v/>
      </c>
      <c r="AE4031" s="16" t="str">
        <f t="shared" si="374"/>
        <v/>
      </c>
      <c r="AF4031" s="16" t="str">
        <f t="shared" si="375"/>
        <v/>
      </c>
      <c r="AG4031" s="16" t="str">
        <f t="shared" si="376"/>
        <v/>
      </c>
      <c r="AH4031" s="16">
        <f t="shared" si="377"/>
        <v>0</v>
      </c>
      <c r="AI4031" s="17" t="str">
        <f>IF('Peer Comparison Tool'!$D$12="NR","",IF($C4031='Peer Comparison Tool'!$D$9,COUNT('CECL &lt;50B Database'!$AI$1:AI4030)+1,""))</f>
        <v/>
      </c>
    </row>
    <row r="4032" spans="29:35" x14ac:dyDescent="0.25">
      <c r="AC4032" s="16" t="str">
        <f t="shared" si="372"/>
        <v/>
      </c>
      <c r="AD4032" s="16" t="str">
        <f t="shared" si="373"/>
        <v/>
      </c>
      <c r="AE4032" s="16" t="str">
        <f t="shared" si="374"/>
        <v/>
      </c>
      <c r="AF4032" s="16" t="str">
        <f t="shared" si="375"/>
        <v/>
      </c>
      <c r="AG4032" s="16" t="str">
        <f t="shared" si="376"/>
        <v/>
      </c>
      <c r="AH4032" s="16">
        <f t="shared" si="377"/>
        <v>0</v>
      </c>
      <c r="AI4032" s="17" t="str">
        <f>IF('Peer Comparison Tool'!$D$12="NR","",IF($C4032='Peer Comparison Tool'!$D$9,COUNT('CECL &lt;50B Database'!$AI$1:AI4031)+1,""))</f>
        <v/>
      </c>
    </row>
    <row r="4033" spans="29:35" x14ac:dyDescent="0.25">
      <c r="AC4033" s="16" t="str">
        <f t="shared" si="372"/>
        <v/>
      </c>
      <c r="AD4033" s="16" t="str">
        <f t="shared" si="373"/>
        <v/>
      </c>
      <c r="AE4033" s="16" t="str">
        <f t="shared" si="374"/>
        <v/>
      </c>
      <c r="AF4033" s="16" t="str">
        <f t="shared" si="375"/>
        <v/>
      </c>
      <c r="AG4033" s="16" t="str">
        <f t="shared" si="376"/>
        <v/>
      </c>
      <c r="AH4033" s="16">
        <f t="shared" si="377"/>
        <v>0</v>
      </c>
      <c r="AI4033" s="17" t="str">
        <f>IF('Peer Comparison Tool'!$D$12="NR","",IF($C4033='Peer Comparison Tool'!$D$9,COUNT('CECL &lt;50B Database'!$AI$1:AI4032)+1,""))</f>
        <v/>
      </c>
    </row>
    <row r="4034" spans="29:35" x14ac:dyDescent="0.25">
      <c r="AC4034" s="16" t="str">
        <f t="shared" si="372"/>
        <v/>
      </c>
      <c r="AD4034" s="16" t="str">
        <f t="shared" si="373"/>
        <v/>
      </c>
      <c r="AE4034" s="16" t="str">
        <f t="shared" si="374"/>
        <v/>
      </c>
      <c r="AF4034" s="16" t="str">
        <f t="shared" si="375"/>
        <v/>
      </c>
      <c r="AG4034" s="16" t="str">
        <f t="shared" si="376"/>
        <v/>
      </c>
      <c r="AH4034" s="16">
        <f t="shared" si="377"/>
        <v>0</v>
      </c>
      <c r="AI4034" s="17" t="str">
        <f>IF('Peer Comparison Tool'!$D$12="NR","",IF($C4034='Peer Comparison Tool'!$D$9,COUNT('CECL &lt;50B Database'!$AI$1:AI4033)+1,""))</f>
        <v/>
      </c>
    </row>
    <row r="4035" spans="29:35" x14ac:dyDescent="0.25">
      <c r="AC4035" s="16" t="str">
        <f t="shared" ref="AC4035:AC4098" si="378">IF(AND($G4035&gt;=10000000,$G4035&lt;50000000),$K4035,"")</f>
        <v/>
      </c>
      <c r="AD4035" s="16" t="str">
        <f t="shared" ref="AD4035:AD4098" si="379">IF(AND($G4035&gt;=5000000,$G4035&lt;9999999),$K4035,"")</f>
        <v/>
      </c>
      <c r="AE4035" s="16" t="str">
        <f t="shared" ref="AE4035:AE4098" si="380">IF(AND($G4035&gt;=1000000,$G4035&lt;4999999),$K4035,"")</f>
        <v/>
      </c>
      <c r="AF4035" s="16" t="str">
        <f t="shared" ref="AF4035:AF4098" si="381">IF(AND($G4035&gt;=500000,$G4035&lt;999999),$K4035,"")</f>
        <v/>
      </c>
      <c r="AG4035" s="16" t="str">
        <f t="shared" ref="AG4035:AG4098" si="382">IF(AND($G4035&gt;=100000,$G4035&lt;499999),$K4035,"")</f>
        <v/>
      </c>
      <c r="AH4035" s="16">
        <f t="shared" ref="AH4035:AH4098" si="383">IF(AND($G4035&gt;=0,$G4035&lt;99999),$K4035,"")</f>
        <v>0</v>
      </c>
      <c r="AI4035" s="17" t="str">
        <f>IF('Peer Comparison Tool'!$D$12="NR","",IF($C4035='Peer Comparison Tool'!$D$9,COUNT('CECL &lt;50B Database'!$AI$1:AI4034)+1,""))</f>
        <v/>
      </c>
    </row>
    <row r="4036" spans="29:35" x14ac:dyDescent="0.25">
      <c r="AC4036" s="16" t="str">
        <f t="shared" si="378"/>
        <v/>
      </c>
      <c r="AD4036" s="16" t="str">
        <f t="shared" si="379"/>
        <v/>
      </c>
      <c r="AE4036" s="16" t="str">
        <f t="shared" si="380"/>
        <v/>
      </c>
      <c r="AF4036" s="16" t="str">
        <f t="shared" si="381"/>
        <v/>
      </c>
      <c r="AG4036" s="16" t="str">
        <f t="shared" si="382"/>
        <v/>
      </c>
      <c r="AH4036" s="16">
        <f t="shared" si="383"/>
        <v>0</v>
      </c>
      <c r="AI4036" s="17" t="str">
        <f>IF('Peer Comparison Tool'!$D$12="NR","",IF($C4036='Peer Comparison Tool'!$D$9,COUNT('CECL &lt;50B Database'!$AI$1:AI4035)+1,""))</f>
        <v/>
      </c>
    </row>
    <row r="4037" spans="29:35" x14ac:dyDescent="0.25">
      <c r="AC4037" s="16" t="str">
        <f t="shared" si="378"/>
        <v/>
      </c>
      <c r="AD4037" s="16" t="str">
        <f t="shared" si="379"/>
        <v/>
      </c>
      <c r="AE4037" s="16" t="str">
        <f t="shared" si="380"/>
        <v/>
      </c>
      <c r="AF4037" s="16" t="str">
        <f t="shared" si="381"/>
        <v/>
      </c>
      <c r="AG4037" s="16" t="str">
        <f t="shared" si="382"/>
        <v/>
      </c>
      <c r="AH4037" s="16">
        <f t="shared" si="383"/>
        <v>0</v>
      </c>
      <c r="AI4037" s="17" t="str">
        <f>IF('Peer Comparison Tool'!$D$12="NR","",IF($C4037='Peer Comparison Tool'!$D$9,COUNT('CECL &lt;50B Database'!$AI$1:AI4036)+1,""))</f>
        <v/>
      </c>
    </row>
    <row r="4038" spans="29:35" x14ac:dyDescent="0.25">
      <c r="AC4038" s="16" t="str">
        <f t="shared" si="378"/>
        <v/>
      </c>
      <c r="AD4038" s="16" t="str">
        <f t="shared" si="379"/>
        <v/>
      </c>
      <c r="AE4038" s="16" t="str">
        <f t="shared" si="380"/>
        <v/>
      </c>
      <c r="AF4038" s="16" t="str">
        <f t="shared" si="381"/>
        <v/>
      </c>
      <c r="AG4038" s="16" t="str">
        <f t="shared" si="382"/>
        <v/>
      </c>
      <c r="AH4038" s="16">
        <f t="shared" si="383"/>
        <v>0</v>
      </c>
      <c r="AI4038" s="17" t="str">
        <f>IF('Peer Comparison Tool'!$D$12="NR","",IF($C4038='Peer Comparison Tool'!$D$9,COUNT('CECL &lt;50B Database'!$AI$1:AI4037)+1,""))</f>
        <v/>
      </c>
    </row>
    <row r="4039" spans="29:35" x14ac:dyDescent="0.25">
      <c r="AC4039" s="16" t="str">
        <f t="shared" si="378"/>
        <v/>
      </c>
      <c r="AD4039" s="16" t="str">
        <f t="shared" si="379"/>
        <v/>
      </c>
      <c r="AE4039" s="16" t="str">
        <f t="shared" si="380"/>
        <v/>
      </c>
      <c r="AF4039" s="16" t="str">
        <f t="shared" si="381"/>
        <v/>
      </c>
      <c r="AG4039" s="16" t="str">
        <f t="shared" si="382"/>
        <v/>
      </c>
      <c r="AH4039" s="16">
        <f t="shared" si="383"/>
        <v>0</v>
      </c>
      <c r="AI4039" s="17" t="str">
        <f>IF('Peer Comparison Tool'!$D$12="NR","",IF($C4039='Peer Comparison Tool'!$D$9,COUNT('CECL &lt;50B Database'!$AI$1:AI4038)+1,""))</f>
        <v/>
      </c>
    </row>
    <row r="4040" spans="29:35" x14ac:dyDescent="0.25">
      <c r="AC4040" s="16" t="str">
        <f t="shared" si="378"/>
        <v/>
      </c>
      <c r="AD4040" s="16" t="str">
        <f t="shared" si="379"/>
        <v/>
      </c>
      <c r="AE4040" s="16" t="str">
        <f t="shared" si="380"/>
        <v/>
      </c>
      <c r="AF4040" s="16" t="str">
        <f t="shared" si="381"/>
        <v/>
      </c>
      <c r="AG4040" s="16" t="str">
        <f t="shared" si="382"/>
        <v/>
      </c>
      <c r="AH4040" s="16">
        <f t="shared" si="383"/>
        <v>0</v>
      </c>
      <c r="AI4040" s="17" t="str">
        <f>IF('Peer Comparison Tool'!$D$12="NR","",IF($C4040='Peer Comparison Tool'!$D$9,COUNT('CECL &lt;50B Database'!$AI$1:AI4039)+1,""))</f>
        <v/>
      </c>
    </row>
    <row r="4041" spans="29:35" x14ac:dyDescent="0.25">
      <c r="AC4041" s="16" t="str">
        <f t="shared" si="378"/>
        <v/>
      </c>
      <c r="AD4041" s="16" t="str">
        <f t="shared" si="379"/>
        <v/>
      </c>
      <c r="AE4041" s="16" t="str">
        <f t="shared" si="380"/>
        <v/>
      </c>
      <c r="AF4041" s="16" t="str">
        <f t="shared" si="381"/>
        <v/>
      </c>
      <c r="AG4041" s="16" t="str">
        <f t="shared" si="382"/>
        <v/>
      </c>
      <c r="AH4041" s="16">
        <f t="shared" si="383"/>
        <v>0</v>
      </c>
      <c r="AI4041" s="17" t="str">
        <f>IF('Peer Comparison Tool'!$D$12="NR","",IF($C4041='Peer Comparison Tool'!$D$9,COUNT('CECL &lt;50B Database'!$AI$1:AI4040)+1,""))</f>
        <v/>
      </c>
    </row>
    <row r="4042" spans="29:35" x14ac:dyDescent="0.25">
      <c r="AC4042" s="16" t="str">
        <f t="shared" si="378"/>
        <v/>
      </c>
      <c r="AD4042" s="16" t="str">
        <f t="shared" si="379"/>
        <v/>
      </c>
      <c r="AE4042" s="16" t="str">
        <f t="shared" si="380"/>
        <v/>
      </c>
      <c r="AF4042" s="16" t="str">
        <f t="shared" si="381"/>
        <v/>
      </c>
      <c r="AG4042" s="16" t="str">
        <f t="shared" si="382"/>
        <v/>
      </c>
      <c r="AH4042" s="16">
        <f t="shared" si="383"/>
        <v>0</v>
      </c>
      <c r="AI4042" s="17" t="str">
        <f>IF('Peer Comparison Tool'!$D$12="NR","",IF($C4042='Peer Comparison Tool'!$D$9,COUNT('CECL &lt;50B Database'!$AI$1:AI4041)+1,""))</f>
        <v/>
      </c>
    </row>
    <row r="4043" spans="29:35" x14ac:dyDescent="0.25">
      <c r="AC4043" s="16" t="str">
        <f t="shared" si="378"/>
        <v/>
      </c>
      <c r="AD4043" s="16" t="str">
        <f t="shared" si="379"/>
        <v/>
      </c>
      <c r="AE4043" s="16" t="str">
        <f t="shared" si="380"/>
        <v/>
      </c>
      <c r="AF4043" s="16" t="str">
        <f t="shared" si="381"/>
        <v/>
      </c>
      <c r="AG4043" s="16" t="str">
        <f t="shared" si="382"/>
        <v/>
      </c>
      <c r="AH4043" s="16">
        <f t="shared" si="383"/>
        <v>0</v>
      </c>
      <c r="AI4043" s="17" t="str">
        <f>IF('Peer Comparison Tool'!$D$12="NR","",IF($C4043='Peer Comparison Tool'!$D$9,COUNT('CECL &lt;50B Database'!$AI$1:AI4042)+1,""))</f>
        <v/>
      </c>
    </row>
    <row r="4044" spans="29:35" x14ac:dyDescent="0.25">
      <c r="AC4044" s="16" t="str">
        <f t="shared" si="378"/>
        <v/>
      </c>
      <c r="AD4044" s="16" t="str">
        <f t="shared" si="379"/>
        <v/>
      </c>
      <c r="AE4044" s="16" t="str">
        <f t="shared" si="380"/>
        <v/>
      </c>
      <c r="AF4044" s="16" t="str">
        <f t="shared" si="381"/>
        <v/>
      </c>
      <c r="AG4044" s="16" t="str">
        <f t="shared" si="382"/>
        <v/>
      </c>
      <c r="AH4044" s="16">
        <f t="shared" si="383"/>
        <v>0</v>
      </c>
      <c r="AI4044" s="17" t="str">
        <f>IF('Peer Comparison Tool'!$D$12="NR","",IF($C4044='Peer Comparison Tool'!$D$9,COUNT('CECL &lt;50B Database'!$AI$1:AI4043)+1,""))</f>
        <v/>
      </c>
    </row>
    <row r="4045" spans="29:35" x14ac:dyDescent="0.25">
      <c r="AC4045" s="16" t="str">
        <f t="shared" si="378"/>
        <v/>
      </c>
      <c r="AD4045" s="16" t="str">
        <f t="shared" si="379"/>
        <v/>
      </c>
      <c r="AE4045" s="16" t="str">
        <f t="shared" si="380"/>
        <v/>
      </c>
      <c r="AF4045" s="16" t="str">
        <f t="shared" si="381"/>
        <v/>
      </c>
      <c r="AG4045" s="16" t="str">
        <f t="shared" si="382"/>
        <v/>
      </c>
      <c r="AH4045" s="16">
        <f t="shared" si="383"/>
        <v>0</v>
      </c>
      <c r="AI4045" s="17" t="str">
        <f>IF('Peer Comparison Tool'!$D$12="NR","",IF($C4045='Peer Comparison Tool'!$D$9,COUNT('CECL &lt;50B Database'!$AI$1:AI4044)+1,""))</f>
        <v/>
      </c>
    </row>
    <row r="4046" spans="29:35" x14ac:dyDescent="0.25">
      <c r="AC4046" s="16" t="str">
        <f t="shared" si="378"/>
        <v/>
      </c>
      <c r="AD4046" s="16" t="str">
        <f t="shared" si="379"/>
        <v/>
      </c>
      <c r="AE4046" s="16" t="str">
        <f t="shared" si="380"/>
        <v/>
      </c>
      <c r="AF4046" s="16" t="str">
        <f t="shared" si="381"/>
        <v/>
      </c>
      <c r="AG4046" s="16" t="str">
        <f t="shared" si="382"/>
        <v/>
      </c>
      <c r="AH4046" s="16">
        <f t="shared" si="383"/>
        <v>0</v>
      </c>
      <c r="AI4046" s="17" t="str">
        <f>IF('Peer Comparison Tool'!$D$12="NR","",IF($C4046='Peer Comparison Tool'!$D$9,COUNT('CECL &lt;50B Database'!$AI$1:AI4045)+1,""))</f>
        <v/>
      </c>
    </row>
    <row r="4047" spans="29:35" x14ac:dyDescent="0.25">
      <c r="AC4047" s="16" t="str">
        <f t="shared" si="378"/>
        <v/>
      </c>
      <c r="AD4047" s="16" t="str">
        <f t="shared" si="379"/>
        <v/>
      </c>
      <c r="AE4047" s="16" t="str">
        <f t="shared" si="380"/>
        <v/>
      </c>
      <c r="AF4047" s="16" t="str">
        <f t="shared" si="381"/>
        <v/>
      </c>
      <c r="AG4047" s="16" t="str">
        <f t="shared" si="382"/>
        <v/>
      </c>
      <c r="AH4047" s="16">
        <f t="shared" si="383"/>
        <v>0</v>
      </c>
      <c r="AI4047" s="17" t="str">
        <f>IF('Peer Comparison Tool'!$D$12="NR","",IF($C4047='Peer Comparison Tool'!$D$9,COUNT('CECL &lt;50B Database'!$AI$1:AI4046)+1,""))</f>
        <v/>
      </c>
    </row>
    <row r="4048" spans="29:35" x14ac:dyDescent="0.25">
      <c r="AC4048" s="16" t="str">
        <f t="shared" si="378"/>
        <v/>
      </c>
      <c r="AD4048" s="16" t="str">
        <f t="shared" si="379"/>
        <v/>
      </c>
      <c r="AE4048" s="16" t="str">
        <f t="shared" si="380"/>
        <v/>
      </c>
      <c r="AF4048" s="16" t="str">
        <f t="shared" si="381"/>
        <v/>
      </c>
      <c r="AG4048" s="16" t="str">
        <f t="shared" si="382"/>
        <v/>
      </c>
      <c r="AH4048" s="16">
        <f t="shared" si="383"/>
        <v>0</v>
      </c>
      <c r="AI4048" s="17" t="str">
        <f>IF('Peer Comparison Tool'!$D$12="NR","",IF($C4048='Peer Comparison Tool'!$D$9,COUNT('CECL &lt;50B Database'!$AI$1:AI4047)+1,""))</f>
        <v/>
      </c>
    </row>
    <row r="4049" spans="29:35" x14ac:dyDescent="0.25">
      <c r="AC4049" s="16" t="str">
        <f t="shared" si="378"/>
        <v/>
      </c>
      <c r="AD4049" s="16" t="str">
        <f t="shared" si="379"/>
        <v/>
      </c>
      <c r="AE4049" s="16" t="str">
        <f t="shared" si="380"/>
        <v/>
      </c>
      <c r="AF4049" s="16" t="str">
        <f t="shared" si="381"/>
        <v/>
      </c>
      <c r="AG4049" s="16" t="str">
        <f t="shared" si="382"/>
        <v/>
      </c>
      <c r="AH4049" s="16">
        <f t="shared" si="383"/>
        <v>0</v>
      </c>
      <c r="AI4049" s="17" t="str">
        <f>IF('Peer Comparison Tool'!$D$12="NR","",IF($C4049='Peer Comparison Tool'!$D$9,COUNT('CECL &lt;50B Database'!$AI$1:AI4048)+1,""))</f>
        <v/>
      </c>
    </row>
    <row r="4050" spans="29:35" x14ac:dyDescent="0.25">
      <c r="AC4050" s="16" t="str">
        <f t="shared" si="378"/>
        <v/>
      </c>
      <c r="AD4050" s="16" t="str">
        <f t="shared" si="379"/>
        <v/>
      </c>
      <c r="AE4050" s="16" t="str">
        <f t="shared" si="380"/>
        <v/>
      </c>
      <c r="AF4050" s="16" t="str">
        <f t="shared" si="381"/>
        <v/>
      </c>
      <c r="AG4050" s="16" t="str">
        <f t="shared" si="382"/>
        <v/>
      </c>
      <c r="AH4050" s="16">
        <f t="shared" si="383"/>
        <v>0</v>
      </c>
      <c r="AI4050" s="17" t="str">
        <f>IF('Peer Comparison Tool'!$D$12="NR","",IF($C4050='Peer Comparison Tool'!$D$9,COUNT('CECL &lt;50B Database'!$AI$1:AI4049)+1,""))</f>
        <v/>
      </c>
    </row>
    <row r="4051" spans="29:35" x14ac:dyDescent="0.25">
      <c r="AC4051" s="16" t="str">
        <f t="shared" si="378"/>
        <v/>
      </c>
      <c r="AD4051" s="16" t="str">
        <f t="shared" si="379"/>
        <v/>
      </c>
      <c r="AE4051" s="16" t="str">
        <f t="shared" si="380"/>
        <v/>
      </c>
      <c r="AF4051" s="16" t="str">
        <f t="shared" si="381"/>
        <v/>
      </c>
      <c r="AG4051" s="16" t="str">
        <f t="shared" si="382"/>
        <v/>
      </c>
      <c r="AH4051" s="16">
        <f t="shared" si="383"/>
        <v>0</v>
      </c>
      <c r="AI4051" s="17" t="str">
        <f>IF('Peer Comparison Tool'!$D$12="NR","",IF($C4051='Peer Comparison Tool'!$D$9,COUNT('CECL &lt;50B Database'!$AI$1:AI4050)+1,""))</f>
        <v/>
      </c>
    </row>
    <row r="4052" spans="29:35" x14ac:dyDescent="0.25">
      <c r="AC4052" s="16" t="str">
        <f t="shared" si="378"/>
        <v/>
      </c>
      <c r="AD4052" s="16" t="str">
        <f t="shared" si="379"/>
        <v/>
      </c>
      <c r="AE4052" s="16" t="str">
        <f t="shared" si="380"/>
        <v/>
      </c>
      <c r="AF4052" s="16" t="str">
        <f t="shared" si="381"/>
        <v/>
      </c>
      <c r="AG4052" s="16" t="str">
        <f t="shared" si="382"/>
        <v/>
      </c>
      <c r="AH4052" s="16">
        <f t="shared" si="383"/>
        <v>0</v>
      </c>
      <c r="AI4052" s="17" t="str">
        <f>IF('Peer Comparison Tool'!$D$12="NR","",IF($C4052='Peer Comparison Tool'!$D$9,COUNT('CECL &lt;50B Database'!$AI$1:AI4051)+1,""))</f>
        <v/>
      </c>
    </row>
    <row r="4053" spans="29:35" x14ac:dyDescent="0.25">
      <c r="AC4053" s="16" t="str">
        <f t="shared" si="378"/>
        <v/>
      </c>
      <c r="AD4053" s="16" t="str">
        <f t="shared" si="379"/>
        <v/>
      </c>
      <c r="AE4053" s="16" t="str">
        <f t="shared" si="380"/>
        <v/>
      </c>
      <c r="AF4053" s="16" t="str">
        <f t="shared" si="381"/>
        <v/>
      </c>
      <c r="AG4053" s="16" t="str">
        <f t="shared" si="382"/>
        <v/>
      </c>
      <c r="AH4053" s="16">
        <f t="shared" si="383"/>
        <v>0</v>
      </c>
      <c r="AI4053" s="17" t="str">
        <f>IF('Peer Comparison Tool'!$D$12="NR","",IF($C4053='Peer Comparison Tool'!$D$9,COUNT('CECL &lt;50B Database'!$AI$1:AI4052)+1,""))</f>
        <v/>
      </c>
    </row>
    <row r="4054" spans="29:35" x14ac:dyDescent="0.25">
      <c r="AC4054" s="16" t="str">
        <f t="shared" si="378"/>
        <v/>
      </c>
      <c r="AD4054" s="16" t="str">
        <f t="shared" si="379"/>
        <v/>
      </c>
      <c r="AE4054" s="16" t="str">
        <f t="shared" si="380"/>
        <v/>
      </c>
      <c r="AF4054" s="16" t="str">
        <f t="shared" si="381"/>
        <v/>
      </c>
      <c r="AG4054" s="16" t="str">
        <f t="shared" si="382"/>
        <v/>
      </c>
      <c r="AH4054" s="16">
        <f t="shared" si="383"/>
        <v>0</v>
      </c>
      <c r="AI4054" s="17" t="str">
        <f>IF('Peer Comparison Tool'!$D$12="NR","",IF($C4054='Peer Comparison Tool'!$D$9,COUNT('CECL &lt;50B Database'!$AI$1:AI4053)+1,""))</f>
        <v/>
      </c>
    </row>
    <row r="4055" spans="29:35" x14ac:dyDescent="0.25">
      <c r="AC4055" s="16" t="str">
        <f t="shared" si="378"/>
        <v/>
      </c>
      <c r="AD4055" s="16" t="str">
        <f t="shared" si="379"/>
        <v/>
      </c>
      <c r="AE4055" s="16" t="str">
        <f t="shared" si="380"/>
        <v/>
      </c>
      <c r="AF4055" s="16" t="str">
        <f t="shared" si="381"/>
        <v/>
      </c>
      <c r="AG4055" s="16" t="str">
        <f t="shared" si="382"/>
        <v/>
      </c>
      <c r="AH4055" s="16">
        <f t="shared" si="383"/>
        <v>0</v>
      </c>
      <c r="AI4055" s="17" t="str">
        <f>IF('Peer Comparison Tool'!$D$12="NR","",IF($C4055='Peer Comparison Tool'!$D$9,COUNT('CECL &lt;50B Database'!$AI$1:AI4054)+1,""))</f>
        <v/>
      </c>
    </row>
    <row r="4056" spans="29:35" x14ac:dyDescent="0.25">
      <c r="AC4056" s="16" t="str">
        <f t="shared" si="378"/>
        <v/>
      </c>
      <c r="AD4056" s="16" t="str">
        <f t="shared" si="379"/>
        <v/>
      </c>
      <c r="AE4056" s="16" t="str">
        <f t="shared" si="380"/>
        <v/>
      </c>
      <c r="AF4056" s="16" t="str">
        <f t="shared" si="381"/>
        <v/>
      </c>
      <c r="AG4056" s="16" t="str">
        <f t="shared" si="382"/>
        <v/>
      </c>
      <c r="AH4056" s="16">
        <f t="shared" si="383"/>
        <v>0</v>
      </c>
      <c r="AI4056" s="17" t="str">
        <f>IF('Peer Comparison Tool'!$D$12="NR","",IF($C4056='Peer Comparison Tool'!$D$9,COUNT('CECL &lt;50B Database'!$AI$1:AI4055)+1,""))</f>
        <v/>
      </c>
    </row>
    <row r="4057" spans="29:35" x14ac:dyDescent="0.25">
      <c r="AC4057" s="16" t="str">
        <f t="shared" si="378"/>
        <v/>
      </c>
      <c r="AD4057" s="16" t="str">
        <f t="shared" si="379"/>
        <v/>
      </c>
      <c r="AE4057" s="16" t="str">
        <f t="shared" si="380"/>
        <v/>
      </c>
      <c r="AF4057" s="16" t="str">
        <f t="shared" si="381"/>
        <v/>
      </c>
      <c r="AG4057" s="16" t="str">
        <f t="shared" si="382"/>
        <v/>
      </c>
      <c r="AH4057" s="16">
        <f t="shared" si="383"/>
        <v>0</v>
      </c>
      <c r="AI4057" s="17" t="str">
        <f>IF('Peer Comparison Tool'!$D$12="NR","",IF($C4057='Peer Comparison Tool'!$D$9,COUNT('CECL &lt;50B Database'!$AI$1:AI4056)+1,""))</f>
        <v/>
      </c>
    </row>
    <row r="4058" spans="29:35" x14ac:dyDescent="0.25">
      <c r="AC4058" s="16" t="str">
        <f t="shared" si="378"/>
        <v/>
      </c>
      <c r="AD4058" s="16" t="str">
        <f t="shared" si="379"/>
        <v/>
      </c>
      <c r="AE4058" s="16" t="str">
        <f t="shared" si="380"/>
        <v/>
      </c>
      <c r="AF4058" s="16" t="str">
        <f t="shared" si="381"/>
        <v/>
      </c>
      <c r="AG4058" s="16" t="str">
        <f t="shared" si="382"/>
        <v/>
      </c>
      <c r="AH4058" s="16">
        <f t="shared" si="383"/>
        <v>0</v>
      </c>
      <c r="AI4058" s="17" t="str">
        <f>IF('Peer Comparison Tool'!$D$12="NR","",IF($C4058='Peer Comparison Tool'!$D$9,COUNT('CECL &lt;50B Database'!$AI$1:AI4057)+1,""))</f>
        <v/>
      </c>
    </row>
    <row r="4059" spans="29:35" x14ac:dyDescent="0.25">
      <c r="AC4059" s="16" t="str">
        <f t="shared" si="378"/>
        <v/>
      </c>
      <c r="AD4059" s="16" t="str">
        <f t="shared" si="379"/>
        <v/>
      </c>
      <c r="AE4059" s="16" t="str">
        <f t="shared" si="380"/>
        <v/>
      </c>
      <c r="AF4059" s="16" t="str">
        <f t="shared" si="381"/>
        <v/>
      </c>
      <c r="AG4059" s="16" t="str">
        <f t="shared" si="382"/>
        <v/>
      </c>
      <c r="AH4059" s="16">
        <f t="shared" si="383"/>
        <v>0</v>
      </c>
      <c r="AI4059" s="17" t="str">
        <f>IF('Peer Comparison Tool'!$D$12="NR","",IF($C4059='Peer Comparison Tool'!$D$9,COUNT('CECL &lt;50B Database'!$AI$1:AI4058)+1,""))</f>
        <v/>
      </c>
    </row>
    <row r="4060" spans="29:35" x14ac:dyDescent="0.25">
      <c r="AC4060" s="16" t="str">
        <f t="shared" si="378"/>
        <v/>
      </c>
      <c r="AD4060" s="16" t="str">
        <f t="shared" si="379"/>
        <v/>
      </c>
      <c r="AE4060" s="16" t="str">
        <f t="shared" si="380"/>
        <v/>
      </c>
      <c r="AF4060" s="16" t="str">
        <f t="shared" si="381"/>
        <v/>
      </c>
      <c r="AG4060" s="16" t="str">
        <f t="shared" si="382"/>
        <v/>
      </c>
      <c r="AH4060" s="16">
        <f t="shared" si="383"/>
        <v>0</v>
      </c>
      <c r="AI4060" s="17" t="str">
        <f>IF('Peer Comparison Tool'!$D$12="NR","",IF($C4060='Peer Comparison Tool'!$D$9,COUNT('CECL &lt;50B Database'!$AI$1:AI4059)+1,""))</f>
        <v/>
      </c>
    </row>
    <row r="4061" spans="29:35" x14ac:dyDescent="0.25">
      <c r="AC4061" s="16" t="str">
        <f t="shared" si="378"/>
        <v/>
      </c>
      <c r="AD4061" s="16" t="str">
        <f t="shared" si="379"/>
        <v/>
      </c>
      <c r="AE4061" s="16" t="str">
        <f t="shared" si="380"/>
        <v/>
      </c>
      <c r="AF4061" s="16" t="str">
        <f t="shared" si="381"/>
        <v/>
      </c>
      <c r="AG4061" s="16" t="str">
        <f t="shared" si="382"/>
        <v/>
      </c>
      <c r="AH4061" s="16">
        <f t="shared" si="383"/>
        <v>0</v>
      </c>
      <c r="AI4061" s="17" t="str">
        <f>IF('Peer Comparison Tool'!$D$12="NR","",IF($C4061='Peer Comparison Tool'!$D$9,COUNT('CECL &lt;50B Database'!$AI$1:AI4060)+1,""))</f>
        <v/>
      </c>
    </row>
    <row r="4062" spans="29:35" x14ac:dyDescent="0.25">
      <c r="AC4062" s="16" t="str">
        <f t="shared" si="378"/>
        <v/>
      </c>
      <c r="AD4062" s="16" t="str">
        <f t="shared" si="379"/>
        <v/>
      </c>
      <c r="AE4062" s="16" t="str">
        <f t="shared" si="380"/>
        <v/>
      </c>
      <c r="AF4062" s="16" t="str">
        <f t="shared" si="381"/>
        <v/>
      </c>
      <c r="AG4062" s="16" t="str">
        <f t="shared" si="382"/>
        <v/>
      </c>
      <c r="AH4062" s="16">
        <f t="shared" si="383"/>
        <v>0</v>
      </c>
      <c r="AI4062" s="17" t="str">
        <f>IF('Peer Comparison Tool'!$D$12="NR","",IF($C4062='Peer Comparison Tool'!$D$9,COUNT('CECL &lt;50B Database'!$AI$1:AI4061)+1,""))</f>
        <v/>
      </c>
    </row>
    <row r="4063" spans="29:35" x14ac:dyDescent="0.25">
      <c r="AC4063" s="16" t="str">
        <f t="shared" si="378"/>
        <v/>
      </c>
      <c r="AD4063" s="16" t="str">
        <f t="shared" si="379"/>
        <v/>
      </c>
      <c r="AE4063" s="16" t="str">
        <f t="shared" si="380"/>
        <v/>
      </c>
      <c r="AF4063" s="16" t="str">
        <f t="shared" si="381"/>
        <v/>
      </c>
      <c r="AG4063" s="16" t="str">
        <f t="shared" si="382"/>
        <v/>
      </c>
      <c r="AH4063" s="16">
        <f t="shared" si="383"/>
        <v>0</v>
      </c>
      <c r="AI4063" s="17" t="str">
        <f>IF('Peer Comparison Tool'!$D$12="NR","",IF($C4063='Peer Comparison Tool'!$D$9,COUNT('CECL &lt;50B Database'!$AI$1:AI4062)+1,""))</f>
        <v/>
      </c>
    </row>
    <row r="4064" spans="29:35" x14ac:dyDescent="0.25">
      <c r="AC4064" s="16" t="str">
        <f t="shared" si="378"/>
        <v/>
      </c>
      <c r="AD4064" s="16" t="str">
        <f t="shared" si="379"/>
        <v/>
      </c>
      <c r="AE4064" s="16" t="str">
        <f t="shared" si="380"/>
        <v/>
      </c>
      <c r="AF4064" s="16" t="str">
        <f t="shared" si="381"/>
        <v/>
      </c>
      <c r="AG4064" s="16" t="str">
        <f t="shared" si="382"/>
        <v/>
      </c>
      <c r="AH4064" s="16">
        <f t="shared" si="383"/>
        <v>0</v>
      </c>
      <c r="AI4064" s="17" t="str">
        <f>IF('Peer Comparison Tool'!$D$12="NR","",IF($C4064='Peer Comparison Tool'!$D$9,COUNT('CECL &lt;50B Database'!$AI$1:AI4063)+1,""))</f>
        <v/>
      </c>
    </row>
    <row r="4065" spans="29:35" x14ac:dyDescent="0.25">
      <c r="AC4065" s="16" t="str">
        <f t="shared" si="378"/>
        <v/>
      </c>
      <c r="AD4065" s="16" t="str">
        <f t="shared" si="379"/>
        <v/>
      </c>
      <c r="AE4065" s="16" t="str">
        <f t="shared" si="380"/>
        <v/>
      </c>
      <c r="AF4065" s="16" t="str">
        <f t="shared" si="381"/>
        <v/>
      </c>
      <c r="AG4065" s="16" t="str">
        <f t="shared" si="382"/>
        <v/>
      </c>
      <c r="AH4065" s="16">
        <f t="shared" si="383"/>
        <v>0</v>
      </c>
      <c r="AI4065" s="17" t="str">
        <f>IF('Peer Comparison Tool'!$D$12="NR","",IF($C4065='Peer Comparison Tool'!$D$9,COUNT('CECL &lt;50B Database'!$AI$1:AI4064)+1,""))</f>
        <v/>
      </c>
    </row>
    <row r="4066" spans="29:35" x14ac:dyDescent="0.25">
      <c r="AC4066" s="16" t="str">
        <f t="shared" si="378"/>
        <v/>
      </c>
      <c r="AD4066" s="16" t="str">
        <f t="shared" si="379"/>
        <v/>
      </c>
      <c r="AE4066" s="16" t="str">
        <f t="shared" si="380"/>
        <v/>
      </c>
      <c r="AF4066" s="16" t="str">
        <f t="shared" si="381"/>
        <v/>
      </c>
      <c r="AG4066" s="16" t="str">
        <f t="shared" si="382"/>
        <v/>
      </c>
      <c r="AH4066" s="16">
        <f t="shared" si="383"/>
        <v>0</v>
      </c>
      <c r="AI4066" s="17" t="str">
        <f>IF('Peer Comparison Tool'!$D$12="NR","",IF($C4066='Peer Comparison Tool'!$D$9,COUNT('CECL &lt;50B Database'!$AI$1:AI4065)+1,""))</f>
        <v/>
      </c>
    </row>
    <row r="4067" spans="29:35" x14ac:dyDescent="0.25">
      <c r="AC4067" s="16" t="str">
        <f t="shared" si="378"/>
        <v/>
      </c>
      <c r="AD4067" s="16" t="str">
        <f t="shared" si="379"/>
        <v/>
      </c>
      <c r="AE4067" s="16" t="str">
        <f t="shared" si="380"/>
        <v/>
      </c>
      <c r="AF4067" s="16" t="str">
        <f t="shared" si="381"/>
        <v/>
      </c>
      <c r="AG4067" s="16" t="str">
        <f t="shared" si="382"/>
        <v/>
      </c>
      <c r="AH4067" s="16">
        <f t="shared" si="383"/>
        <v>0</v>
      </c>
      <c r="AI4067" s="17" t="str">
        <f>IF('Peer Comparison Tool'!$D$12="NR","",IF($C4067='Peer Comparison Tool'!$D$9,COUNT('CECL &lt;50B Database'!$AI$1:AI4066)+1,""))</f>
        <v/>
      </c>
    </row>
    <row r="4068" spans="29:35" x14ac:dyDescent="0.25">
      <c r="AC4068" s="16" t="str">
        <f t="shared" si="378"/>
        <v/>
      </c>
      <c r="AD4068" s="16" t="str">
        <f t="shared" si="379"/>
        <v/>
      </c>
      <c r="AE4068" s="16" t="str">
        <f t="shared" si="380"/>
        <v/>
      </c>
      <c r="AF4068" s="16" t="str">
        <f t="shared" si="381"/>
        <v/>
      </c>
      <c r="AG4068" s="16" t="str">
        <f t="shared" si="382"/>
        <v/>
      </c>
      <c r="AH4068" s="16">
        <f t="shared" si="383"/>
        <v>0</v>
      </c>
      <c r="AI4068" s="17" t="str">
        <f>IF('Peer Comparison Tool'!$D$12="NR","",IF($C4068='Peer Comparison Tool'!$D$9,COUNT('CECL &lt;50B Database'!$AI$1:AI4067)+1,""))</f>
        <v/>
      </c>
    </row>
    <row r="4069" spans="29:35" x14ac:dyDescent="0.25">
      <c r="AC4069" s="16" t="str">
        <f t="shared" si="378"/>
        <v/>
      </c>
      <c r="AD4069" s="16" t="str">
        <f t="shared" si="379"/>
        <v/>
      </c>
      <c r="AE4069" s="16" t="str">
        <f t="shared" si="380"/>
        <v/>
      </c>
      <c r="AF4069" s="16" t="str">
        <f t="shared" si="381"/>
        <v/>
      </c>
      <c r="AG4069" s="16" t="str">
        <f t="shared" si="382"/>
        <v/>
      </c>
      <c r="AH4069" s="16">
        <f t="shared" si="383"/>
        <v>0</v>
      </c>
      <c r="AI4069" s="17" t="str">
        <f>IF('Peer Comparison Tool'!$D$12="NR","",IF($C4069='Peer Comparison Tool'!$D$9,COUNT('CECL &lt;50B Database'!$AI$1:AI4068)+1,""))</f>
        <v/>
      </c>
    </row>
    <row r="4070" spans="29:35" x14ac:dyDescent="0.25">
      <c r="AC4070" s="16" t="str">
        <f t="shared" si="378"/>
        <v/>
      </c>
      <c r="AD4070" s="16" t="str">
        <f t="shared" si="379"/>
        <v/>
      </c>
      <c r="AE4070" s="16" t="str">
        <f t="shared" si="380"/>
        <v/>
      </c>
      <c r="AF4070" s="16" t="str">
        <f t="shared" si="381"/>
        <v/>
      </c>
      <c r="AG4070" s="16" t="str">
        <f t="shared" si="382"/>
        <v/>
      </c>
      <c r="AH4070" s="16">
        <f t="shared" si="383"/>
        <v>0</v>
      </c>
      <c r="AI4070" s="17" t="str">
        <f>IF('Peer Comparison Tool'!$D$12="NR","",IF($C4070='Peer Comparison Tool'!$D$9,COUNT('CECL &lt;50B Database'!$AI$1:AI4069)+1,""))</f>
        <v/>
      </c>
    </row>
    <row r="4071" spans="29:35" x14ac:dyDescent="0.25">
      <c r="AC4071" s="16" t="str">
        <f t="shared" si="378"/>
        <v/>
      </c>
      <c r="AD4071" s="16" t="str">
        <f t="shared" si="379"/>
        <v/>
      </c>
      <c r="AE4071" s="16" t="str">
        <f t="shared" si="380"/>
        <v/>
      </c>
      <c r="AF4071" s="16" t="str">
        <f t="shared" si="381"/>
        <v/>
      </c>
      <c r="AG4071" s="16" t="str">
        <f t="shared" si="382"/>
        <v/>
      </c>
      <c r="AH4071" s="16">
        <f t="shared" si="383"/>
        <v>0</v>
      </c>
      <c r="AI4071" s="17" t="str">
        <f>IF('Peer Comparison Tool'!$D$12="NR","",IF($C4071='Peer Comparison Tool'!$D$9,COUNT('CECL &lt;50B Database'!$AI$1:AI4070)+1,""))</f>
        <v/>
      </c>
    </row>
    <row r="4072" spans="29:35" x14ac:dyDescent="0.25">
      <c r="AC4072" s="16" t="str">
        <f t="shared" si="378"/>
        <v/>
      </c>
      <c r="AD4072" s="16" t="str">
        <f t="shared" si="379"/>
        <v/>
      </c>
      <c r="AE4072" s="16" t="str">
        <f t="shared" si="380"/>
        <v/>
      </c>
      <c r="AF4072" s="16" t="str">
        <f t="shared" si="381"/>
        <v/>
      </c>
      <c r="AG4072" s="16" t="str">
        <f t="shared" si="382"/>
        <v/>
      </c>
      <c r="AH4072" s="16">
        <f t="shared" si="383"/>
        <v>0</v>
      </c>
      <c r="AI4072" s="17" t="str">
        <f>IF('Peer Comparison Tool'!$D$12="NR","",IF($C4072='Peer Comparison Tool'!$D$9,COUNT('CECL &lt;50B Database'!$AI$1:AI4071)+1,""))</f>
        <v/>
      </c>
    </row>
    <row r="4073" spans="29:35" x14ac:dyDescent="0.25">
      <c r="AC4073" s="16" t="str">
        <f t="shared" si="378"/>
        <v/>
      </c>
      <c r="AD4073" s="16" t="str">
        <f t="shared" si="379"/>
        <v/>
      </c>
      <c r="AE4073" s="16" t="str">
        <f t="shared" si="380"/>
        <v/>
      </c>
      <c r="AF4073" s="16" t="str">
        <f t="shared" si="381"/>
        <v/>
      </c>
      <c r="AG4073" s="16" t="str">
        <f t="shared" si="382"/>
        <v/>
      </c>
      <c r="AH4073" s="16">
        <f t="shared" si="383"/>
        <v>0</v>
      </c>
      <c r="AI4073" s="17" t="str">
        <f>IF('Peer Comparison Tool'!$D$12="NR","",IF($C4073='Peer Comparison Tool'!$D$9,COUNT('CECL &lt;50B Database'!$AI$1:AI4072)+1,""))</f>
        <v/>
      </c>
    </row>
    <row r="4074" spans="29:35" x14ac:dyDescent="0.25">
      <c r="AC4074" s="16" t="str">
        <f t="shared" si="378"/>
        <v/>
      </c>
      <c r="AD4074" s="16" t="str">
        <f t="shared" si="379"/>
        <v/>
      </c>
      <c r="AE4074" s="16" t="str">
        <f t="shared" si="380"/>
        <v/>
      </c>
      <c r="AF4074" s="16" t="str">
        <f t="shared" si="381"/>
        <v/>
      </c>
      <c r="AG4074" s="16" t="str">
        <f t="shared" si="382"/>
        <v/>
      </c>
      <c r="AH4074" s="16">
        <f t="shared" si="383"/>
        <v>0</v>
      </c>
      <c r="AI4074" s="17" t="str">
        <f>IF('Peer Comparison Tool'!$D$12="NR","",IF($C4074='Peer Comparison Tool'!$D$9,COUNT('CECL &lt;50B Database'!$AI$1:AI4073)+1,""))</f>
        <v/>
      </c>
    </row>
    <row r="4075" spans="29:35" x14ac:dyDescent="0.25">
      <c r="AC4075" s="16" t="str">
        <f t="shared" si="378"/>
        <v/>
      </c>
      <c r="AD4075" s="16" t="str">
        <f t="shared" si="379"/>
        <v/>
      </c>
      <c r="AE4075" s="16" t="str">
        <f t="shared" si="380"/>
        <v/>
      </c>
      <c r="AF4075" s="16" t="str">
        <f t="shared" si="381"/>
        <v/>
      </c>
      <c r="AG4075" s="16" t="str">
        <f t="shared" si="382"/>
        <v/>
      </c>
      <c r="AH4075" s="16">
        <f t="shared" si="383"/>
        <v>0</v>
      </c>
      <c r="AI4075" s="17" t="str">
        <f>IF('Peer Comparison Tool'!$D$12="NR","",IF($C4075='Peer Comparison Tool'!$D$9,COUNT('CECL &lt;50B Database'!$AI$1:AI4074)+1,""))</f>
        <v/>
      </c>
    </row>
    <row r="4076" spans="29:35" x14ac:dyDescent="0.25">
      <c r="AC4076" s="16" t="str">
        <f t="shared" si="378"/>
        <v/>
      </c>
      <c r="AD4076" s="16" t="str">
        <f t="shared" si="379"/>
        <v/>
      </c>
      <c r="AE4076" s="16" t="str">
        <f t="shared" si="380"/>
        <v/>
      </c>
      <c r="AF4076" s="16" t="str">
        <f t="shared" si="381"/>
        <v/>
      </c>
      <c r="AG4076" s="16" t="str">
        <f t="shared" si="382"/>
        <v/>
      </c>
      <c r="AH4076" s="16">
        <f t="shared" si="383"/>
        <v>0</v>
      </c>
      <c r="AI4076" s="17" t="str">
        <f>IF('Peer Comparison Tool'!$D$12="NR","",IF($C4076='Peer Comparison Tool'!$D$9,COUNT('CECL &lt;50B Database'!$AI$1:AI4075)+1,""))</f>
        <v/>
      </c>
    </row>
    <row r="4077" spans="29:35" x14ac:dyDescent="0.25">
      <c r="AC4077" s="16" t="str">
        <f t="shared" si="378"/>
        <v/>
      </c>
      <c r="AD4077" s="16" t="str">
        <f t="shared" si="379"/>
        <v/>
      </c>
      <c r="AE4077" s="16" t="str">
        <f t="shared" si="380"/>
        <v/>
      </c>
      <c r="AF4077" s="16" t="str">
        <f t="shared" si="381"/>
        <v/>
      </c>
      <c r="AG4077" s="16" t="str">
        <f t="shared" si="382"/>
        <v/>
      </c>
      <c r="AH4077" s="16">
        <f t="shared" si="383"/>
        <v>0</v>
      </c>
      <c r="AI4077" s="17" t="str">
        <f>IF('Peer Comparison Tool'!$D$12="NR","",IF($C4077='Peer Comparison Tool'!$D$9,COUNT('CECL &lt;50B Database'!$AI$1:AI4076)+1,""))</f>
        <v/>
      </c>
    </row>
    <row r="4078" spans="29:35" x14ac:dyDescent="0.25">
      <c r="AC4078" s="16" t="str">
        <f t="shared" si="378"/>
        <v/>
      </c>
      <c r="AD4078" s="16" t="str">
        <f t="shared" si="379"/>
        <v/>
      </c>
      <c r="AE4078" s="16" t="str">
        <f t="shared" si="380"/>
        <v/>
      </c>
      <c r="AF4078" s="16" t="str">
        <f t="shared" si="381"/>
        <v/>
      </c>
      <c r="AG4078" s="16" t="str">
        <f t="shared" si="382"/>
        <v/>
      </c>
      <c r="AH4078" s="16">
        <f t="shared" si="383"/>
        <v>0</v>
      </c>
      <c r="AI4078" s="17" t="str">
        <f>IF('Peer Comparison Tool'!$D$12="NR","",IF($C4078='Peer Comparison Tool'!$D$9,COUNT('CECL &lt;50B Database'!$AI$1:AI4077)+1,""))</f>
        <v/>
      </c>
    </row>
    <row r="4079" spans="29:35" x14ac:dyDescent="0.25">
      <c r="AC4079" s="16" t="str">
        <f t="shared" si="378"/>
        <v/>
      </c>
      <c r="AD4079" s="16" t="str">
        <f t="shared" si="379"/>
        <v/>
      </c>
      <c r="AE4079" s="16" t="str">
        <f t="shared" si="380"/>
        <v/>
      </c>
      <c r="AF4079" s="16" t="str">
        <f t="shared" si="381"/>
        <v/>
      </c>
      <c r="AG4079" s="16" t="str">
        <f t="shared" si="382"/>
        <v/>
      </c>
      <c r="AH4079" s="16">
        <f t="shared" si="383"/>
        <v>0</v>
      </c>
      <c r="AI4079" s="17" t="str">
        <f>IF('Peer Comparison Tool'!$D$12="NR","",IF($C4079='Peer Comparison Tool'!$D$9,COUNT('CECL &lt;50B Database'!$AI$1:AI4078)+1,""))</f>
        <v/>
      </c>
    </row>
    <row r="4080" spans="29:35" x14ac:dyDescent="0.25">
      <c r="AC4080" s="16" t="str">
        <f t="shared" si="378"/>
        <v/>
      </c>
      <c r="AD4080" s="16" t="str">
        <f t="shared" si="379"/>
        <v/>
      </c>
      <c r="AE4080" s="16" t="str">
        <f t="shared" si="380"/>
        <v/>
      </c>
      <c r="AF4080" s="16" t="str">
        <f t="shared" si="381"/>
        <v/>
      </c>
      <c r="AG4080" s="16" t="str">
        <f t="shared" si="382"/>
        <v/>
      </c>
      <c r="AH4080" s="16">
        <f t="shared" si="383"/>
        <v>0</v>
      </c>
      <c r="AI4080" s="17" t="str">
        <f>IF('Peer Comparison Tool'!$D$12="NR","",IF($C4080='Peer Comparison Tool'!$D$9,COUNT('CECL &lt;50B Database'!$AI$1:AI4079)+1,""))</f>
        <v/>
      </c>
    </row>
    <row r="4081" spans="29:35" x14ac:dyDescent="0.25">
      <c r="AC4081" s="16" t="str">
        <f t="shared" si="378"/>
        <v/>
      </c>
      <c r="AD4081" s="16" t="str">
        <f t="shared" si="379"/>
        <v/>
      </c>
      <c r="AE4081" s="16" t="str">
        <f t="shared" si="380"/>
        <v/>
      </c>
      <c r="AF4081" s="16" t="str">
        <f t="shared" si="381"/>
        <v/>
      </c>
      <c r="AG4081" s="16" t="str">
        <f t="shared" si="382"/>
        <v/>
      </c>
      <c r="AH4081" s="16">
        <f t="shared" si="383"/>
        <v>0</v>
      </c>
      <c r="AI4081" s="17" t="str">
        <f>IF('Peer Comparison Tool'!$D$12="NR","",IF($C4081='Peer Comparison Tool'!$D$9,COUNT('CECL &lt;50B Database'!$AI$1:AI4080)+1,""))</f>
        <v/>
      </c>
    </row>
    <row r="4082" spans="29:35" x14ac:dyDescent="0.25">
      <c r="AC4082" s="16" t="str">
        <f t="shared" si="378"/>
        <v/>
      </c>
      <c r="AD4082" s="16" t="str">
        <f t="shared" si="379"/>
        <v/>
      </c>
      <c r="AE4082" s="16" t="str">
        <f t="shared" si="380"/>
        <v/>
      </c>
      <c r="AF4082" s="16" t="str">
        <f t="shared" si="381"/>
        <v/>
      </c>
      <c r="AG4082" s="16" t="str">
        <f t="shared" si="382"/>
        <v/>
      </c>
      <c r="AH4082" s="16">
        <f t="shared" si="383"/>
        <v>0</v>
      </c>
      <c r="AI4082" s="17" t="str">
        <f>IF('Peer Comparison Tool'!$D$12="NR","",IF($C4082='Peer Comparison Tool'!$D$9,COUNT('CECL &lt;50B Database'!$AI$1:AI4081)+1,""))</f>
        <v/>
      </c>
    </row>
    <row r="4083" spans="29:35" x14ac:dyDescent="0.25">
      <c r="AC4083" s="16" t="str">
        <f t="shared" si="378"/>
        <v/>
      </c>
      <c r="AD4083" s="16" t="str">
        <f t="shared" si="379"/>
        <v/>
      </c>
      <c r="AE4083" s="16" t="str">
        <f t="shared" si="380"/>
        <v/>
      </c>
      <c r="AF4083" s="16" t="str">
        <f t="shared" si="381"/>
        <v/>
      </c>
      <c r="AG4083" s="16" t="str">
        <f t="shared" si="382"/>
        <v/>
      </c>
      <c r="AH4083" s="16">
        <f t="shared" si="383"/>
        <v>0</v>
      </c>
      <c r="AI4083" s="17" t="str">
        <f>IF('Peer Comparison Tool'!$D$12="NR","",IF($C4083='Peer Comparison Tool'!$D$9,COUNT('CECL &lt;50B Database'!$AI$1:AI4082)+1,""))</f>
        <v/>
      </c>
    </row>
    <row r="4084" spans="29:35" x14ac:dyDescent="0.25">
      <c r="AC4084" s="16" t="str">
        <f t="shared" si="378"/>
        <v/>
      </c>
      <c r="AD4084" s="16" t="str">
        <f t="shared" si="379"/>
        <v/>
      </c>
      <c r="AE4084" s="16" t="str">
        <f t="shared" si="380"/>
        <v/>
      </c>
      <c r="AF4084" s="16" t="str">
        <f t="shared" si="381"/>
        <v/>
      </c>
      <c r="AG4084" s="16" t="str">
        <f t="shared" si="382"/>
        <v/>
      </c>
      <c r="AH4084" s="16">
        <f t="shared" si="383"/>
        <v>0</v>
      </c>
      <c r="AI4084" s="17" t="str">
        <f>IF('Peer Comparison Tool'!$D$12="NR","",IF($C4084='Peer Comparison Tool'!$D$9,COUNT('CECL &lt;50B Database'!$AI$1:AI4083)+1,""))</f>
        <v/>
      </c>
    </row>
    <row r="4085" spans="29:35" x14ac:dyDescent="0.25">
      <c r="AC4085" s="16" t="str">
        <f t="shared" si="378"/>
        <v/>
      </c>
      <c r="AD4085" s="16" t="str">
        <f t="shared" si="379"/>
        <v/>
      </c>
      <c r="AE4085" s="16" t="str">
        <f t="shared" si="380"/>
        <v/>
      </c>
      <c r="AF4085" s="16" t="str">
        <f t="shared" si="381"/>
        <v/>
      </c>
      <c r="AG4085" s="16" t="str">
        <f t="shared" si="382"/>
        <v/>
      </c>
      <c r="AH4085" s="16">
        <f t="shared" si="383"/>
        <v>0</v>
      </c>
      <c r="AI4085" s="17" t="str">
        <f>IF('Peer Comparison Tool'!$D$12="NR","",IF($C4085='Peer Comparison Tool'!$D$9,COUNT('CECL &lt;50B Database'!$AI$1:AI4084)+1,""))</f>
        <v/>
      </c>
    </row>
    <row r="4086" spans="29:35" x14ac:dyDescent="0.25">
      <c r="AC4086" s="16" t="str">
        <f t="shared" si="378"/>
        <v/>
      </c>
      <c r="AD4086" s="16" t="str">
        <f t="shared" si="379"/>
        <v/>
      </c>
      <c r="AE4086" s="16" t="str">
        <f t="shared" si="380"/>
        <v/>
      </c>
      <c r="AF4086" s="16" t="str">
        <f t="shared" si="381"/>
        <v/>
      </c>
      <c r="AG4086" s="16" t="str">
        <f t="shared" si="382"/>
        <v/>
      </c>
      <c r="AH4086" s="16">
        <f t="shared" si="383"/>
        <v>0</v>
      </c>
      <c r="AI4086" s="17" t="str">
        <f>IF('Peer Comparison Tool'!$D$12="NR","",IF($C4086='Peer Comparison Tool'!$D$9,COUNT('CECL &lt;50B Database'!$AI$1:AI4085)+1,""))</f>
        <v/>
      </c>
    </row>
    <row r="4087" spans="29:35" x14ac:dyDescent="0.25">
      <c r="AC4087" s="16" t="str">
        <f t="shared" si="378"/>
        <v/>
      </c>
      <c r="AD4087" s="16" t="str">
        <f t="shared" si="379"/>
        <v/>
      </c>
      <c r="AE4087" s="16" t="str">
        <f t="shared" si="380"/>
        <v/>
      </c>
      <c r="AF4087" s="16" t="str">
        <f t="shared" si="381"/>
        <v/>
      </c>
      <c r="AG4087" s="16" t="str">
        <f t="shared" si="382"/>
        <v/>
      </c>
      <c r="AH4087" s="16">
        <f t="shared" si="383"/>
        <v>0</v>
      </c>
      <c r="AI4087" s="17" t="str">
        <f>IF('Peer Comparison Tool'!$D$12="NR","",IF($C4087='Peer Comparison Tool'!$D$9,COUNT('CECL &lt;50B Database'!$AI$1:AI4086)+1,""))</f>
        <v/>
      </c>
    </row>
    <row r="4088" spans="29:35" x14ac:dyDescent="0.25">
      <c r="AC4088" s="16" t="str">
        <f t="shared" si="378"/>
        <v/>
      </c>
      <c r="AD4088" s="16" t="str">
        <f t="shared" si="379"/>
        <v/>
      </c>
      <c r="AE4088" s="16" t="str">
        <f t="shared" si="380"/>
        <v/>
      </c>
      <c r="AF4088" s="16" t="str">
        <f t="shared" si="381"/>
        <v/>
      </c>
      <c r="AG4088" s="16" t="str">
        <f t="shared" si="382"/>
        <v/>
      </c>
      <c r="AH4088" s="16">
        <f t="shared" si="383"/>
        <v>0</v>
      </c>
      <c r="AI4088" s="17" t="str">
        <f>IF('Peer Comparison Tool'!$D$12="NR","",IF($C4088='Peer Comparison Tool'!$D$9,COUNT('CECL &lt;50B Database'!$AI$1:AI4087)+1,""))</f>
        <v/>
      </c>
    </row>
    <row r="4089" spans="29:35" x14ac:dyDescent="0.25">
      <c r="AC4089" s="16" t="str">
        <f t="shared" si="378"/>
        <v/>
      </c>
      <c r="AD4089" s="16" t="str">
        <f t="shared" si="379"/>
        <v/>
      </c>
      <c r="AE4089" s="16" t="str">
        <f t="shared" si="380"/>
        <v/>
      </c>
      <c r="AF4089" s="16" t="str">
        <f t="shared" si="381"/>
        <v/>
      </c>
      <c r="AG4089" s="16" t="str">
        <f t="shared" si="382"/>
        <v/>
      </c>
      <c r="AH4089" s="16">
        <f t="shared" si="383"/>
        <v>0</v>
      </c>
      <c r="AI4089" s="17" t="str">
        <f>IF('Peer Comparison Tool'!$D$12="NR","",IF($C4089='Peer Comparison Tool'!$D$9,COUNT('CECL &lt;50B Database'!$AI$1:AI4088)+1,""))</f>
        <v/>
      </c>
    </row>
    <row r="4090" spans="29:35" x14ac:dyDescent="0.25">
      <c r="AC4090" s="16" t="str">
        <f t="shared" si="378"/>
        <v/>
      </c>
      <c r="AD4090" s="16" t="str">
        <f t="shared" si="379"/>
        <v/>
      </c>
      <c r="AE4090" s="16" t="str">
        <f t="shared" si="380"/>
        <v/>
      </c>
      <c r="AF4090" s="16" t="str">
        <f t="shared" si="381"/>
        <v/>
      </c>
      <c r="AG4090" s="16" t="str">
        <f t="shared" si="382"/>
        <v/>
      </c>
      <c r="AH4090" s="16">
        <f t="shared" si="383"/>
        <v>0</v>
      </c>
      <c r="AI4090" s="17" t="str">
        <f>IF('Peer Comparison Tool'!$D$12="NR","",IF($C4090='Peer Comparison Tool'!$D$9,COUNT('CECL &lt;50B Database'!$AI$1:AI4089)+1,""))</f>
        <v/>
      </c>
    </row>
    <row r="4091" spans="29:35" x14ac:dyDescent="0.25">
      <c r="AC4091" s="16" t="str">
        <f t="shared" si="378"/>
        <v/>
      </c>
      <c r="AD4091" s="16" t="str">
        <f t="shared" si="379"/>
        <v/>
      </c>
      <c r="AE4091" s="16" t="str">
        <f t="shared" si="380"/>
        <v/>
      </c>
      <c r="AF4091" s="16" t="str">
        <f t="shared" si="381"/>
        <v/>
      </c>
      <c r="AG4091" s="16" t="str">
        <f t="shared" si="382"/>
        <v/>
      </c>
      <c r="AH4091" s="16">
        <f t="shared" si="383"/>
        <v>0</v>
      </c>
      <c r="AI4091" s="17" t="str">
        <f>IF('Peer Comparison Tool'!$D$12="NR","",IF($C4091='Peer Comparison Tool'!$D$9,COUNT('CECL &lt;50B Database'!$AI$1:AI4090)+1,""))</f>
        <v/>
      </c>
    </row>
    <row r="4092" spans="29:35" x14ac:dyDescent="0.25">
      <c r="AC4092" s="16" t="str">
        <f t="shared" si="378"/>
        <v/>
      </c>
      <c r="AD4092" s="16" t="str">
        <f t="shared" si="379"/>
        <v/>
      </c>
      <c r="AE4092" s="16" t="str">
        <f t="shared" si="380"/>
        <v/>
      </c>
      <c r="AF4092" s="16" t="str">
        <f t="shared" si="381"/>
        <v/>
      </c>
      <c r="AG4092" s="16" t="str">
        <f t="shared" si="382"/>
        <v/>
      </c>
      <c r="AH4092" s="16">
        <f t="shared" si="383"/>
        <v>0</v>
      </c>
      <c r="AI4092" s="17" t="str">
        <f>IF('Peer Comparison Tool'!$D$12="NR","",IF($C4092='Peer Comparison Tool'!$D$9,COUNT('CECL &lt;50B Database'!$AI$1:AI4091)+1,""))</f>
        <v/>
      </c>
    </row>
    <row r="4093" spans="29:35" x14ac:dyDescent="0.25">
      <c r="AC4093" s="16" t="str">
        <f t="shared" si="378"/>
        <v/>
      </c>
      <c r="AD4093" s="16" t="str">
        <f t="shared" si="379"/>
        <v/>
      </c>
      <c r="AE4093" s="16" t="str">
        <f t="shared" si="380"/>
        <v/>
      </c>
      <c r="AF4093" s="16" t="str">
        <f t="shared" si="381"/>
        <v/>
      </c>
      <c r="AG4093" s="16" t="str">
        <f t="shared" si="382"/>
        <v/>
      </c>
      <c r="AH4093" s="16">
        <f t="shared" si="383"/>
        <v>0</v>
      </c>
      <c r="AI4093" s="17" t="str">
        <f>IF('Peer Comparison Tool'!$D$12="NR","",IF($C4093='Peer Comparison Tool'!$D$9,COUNT('CECL &lt;50B Database'!$AI$1:AI4092)+1,""))</f>
        <v/>
      </c>
    </row>
    <row r="4094" spans="29:35" x14ac:dyDescent="0.25">
      <c r="AC4094" s="16" t="str">
        <f t="shared" si="378"/>
        <v/>
      </c>
      <c r="AD4094" s="16" t="str">
        <f t="shared" si="379"/>
        <v/>
      </c>
      <c r="AE4094" s="16" t="str">
        <f t="shared" si="380"/>
        <v/>
      </c>
      <c r="AF4094" s="16" t="str">
        <f t="shared" si="381"/>
        <v/>
      </c>
      <c r="AG4094" s="16" t="str">
        <f t="shared" si="382"/>
        <v/>
      </c>
      <c r="AH4094" s="16">
        <f t="shared" si="383"/>
        <v>0</v>
      </c>
      <c r="AI4094" s="17" t="str">
        <f>IF('Peer Comparison Tool'!$D$12="NR","",IF($C4094='Peer Comparison Tool'!$D$9,COUNT('CECL &lt;50B Database'!$AI$1:AI4093)+1,""))</f>
        <v/>
      </c>
    </row>
    <row r="4095" spans="29:35" x14ac:dyDescent="0.25">
      <c r="AC4095" s="16" t="str">
        <f t="shared" si="378"/>
        <v/>
      </c>
      <c r="AD4095" s="16" t="str">
        <f t="shared" si="379"/>
        <v/>
      </c>
      <c r="AE4095" s="16" t="str">
        <f t="shared" si="380"/>
        <v/>
      </c>
      <c r="AF4095" s="16" t="str">
        <f t="shared" si="381"/>
        <v/>
      </c>
      <c r="AG4095" s="16" t="str">
        <f t="shared" si="382"/>
        <v/>
      </c>
      <c r="AH4095" s="16">
        <f t="shared" si="383"/>
        <v>0</v>
      </c>
      <c r="AI4095" s="17" t="str">
        <f>IF('Peer Comparison Tool'!$D$12="NR","",IF($C4095='Peer Comparison Tool'!$D$9,COUNT('CECL &lt;50B Database'!$AI$1:AI4094)+1,""))</f>
        <v/>
      </c>
    </row>
    <row r="4096" spans="29:35" x14ac:dyDescent="0.25">
      <c r="AC4096" s="16" t="str">
        <f t="shared" si="378"/>
        <v/>
      </c>
      <c r="AD4096" s="16" t="str">
        <f t="shared" si="379"/>
        <v/>
      </c>
      <c r="AE4096" s="16" t="str">
        <f t="shared" si="380"/>
        <v/>
      </c>
      <c r="AF4096" s="16" t="str">
        <f t="shared" si="381"/>
        <v/>
      </c>
      <c r="AG4096" s="16" t="str">
        <f t="shared" si="382"/>
        <v/>
      </c>
      <c r="AH4096" s="16">
        <f t="shared" si="383"/>
        <v>0</v>
      </c>
      <c r="AI4096" s="17" t="str">
        <f>IF('Peer Comparison Tool'!$D$12="NR","",IF($C4096='Peer Comparison Tool'!$D$9,COUNT('CECL &lt;50B Database'!$AI$1:AI4095)+1,""))</f>
        <v/>
      </c>
    </row>
    <row r="4097" spans="29:35" x14ac:dyDescent="0.25">
      <c r="AC4097" s="16" t="str">
        <f t="shared" si="378"/>
        <v/>
      </c>
      <c r="AD4097" s="16" t="str">
        <f t="shared" si="379"/>
        <v/>
      </c>
      <c r="AE4097" s="16" t="str">
        <f t="shared" si="380"/>
        <v/>
      </c>
      <c r="AF4097" s="16" t="str">
        <f t="shared" si="381"/>
        <v/>
      </c>
      <c r="AG4097" s="16" t="str">
        <f t="shared" si="382"/>
        <v/>
      </c>
      <c r="AH4097" s="16">
        <f t="shared" si="383"/>
        <v>0</v>
      </c>
      <c r="AI4097" s="17" t="str">
        <f>IF('Peer Comparison Tool'!$D$12="NR","",IF($C4097='Peer Comparison Tool'!$D$9,COUNT('CECL &lt;50B Database'!$AI$1:AI4096)+1,""))</f>
        <v/>
      </c>
    </row>
    <row r="4098" spans="29:35" x14ac:dyDescent="0.25">
      <c r="AC4098" s="16" t="str">
        <f t="shared" si="378"/>
        <v/>
      </c>
      <c r="AD4098" s="16" t="str">
        <f t="shared" si="379"/>
        <v/>
      </c>
      <c r="AE4098" s="16" t="str">
        <f t="shared" si="380"/>
        <v/>
      </c>
      <c r="AF4098" s="16" t="str">
        <f t="shared" si="381"/>
        <v/>
      </c>
      <c r="AG4098" s="16" t="str">
        <f t="shared" si="382"/>
        <v/>
      </c>
      <c r="AH4098" s="16">
        <f t="shared" si="383"/>
        <v>0</v>
      </c>
      <c r="AI4098" s="17" t="str">
        <f>IF('Peer Comparison Tool'!$D$12="NR","",IF($C4098='Peer Comparison Tool'!$D$9,COUNT('CECL &lt;50B Database'!$AI$1:AI4097)+1,""))</f>
        <v/>
      </c>
    </row>
    <row r="4099" spans="29:35" x14ac:dyDescent="0.25">
      <c r="AC4099" s="16" t="str">
        <f t="shared" ref="AC4099:AC4162" si="384">IF(AND($G4099&gt;=10000000,$G4099&lt;50000000),$K4099,"")</f>
        <v/>
      </c>
      <c r="AD4099" s="16" t="str">
        <f t="shared" ref="AD4099:AD4162" si="385">IF(AND($G4099&gt;=5000000,$G4099&lt;9999999),$K4099,"")</f>
        <v/>
      </c>
      <c r="AE4099" s="16" t="str">
        <f t="shared" ref="AE4099:AE4162" si="386">IF(AND($G4099&gt;=1000000,$G4099&lt;4999999),$K4099,"")</f>
        <v/>
      </c>
      <c r="AF4099" s="16" t="str">
        <f t="shared" ref="AF4099:AF4162" si="387">IF(AND($G4099&gt;=500000,$G4099&lt;999999),$K4099,"")</f>
        <v/>
      </c>
      <c r="AG4099" s="16" t="str">
        <f t="shared" ref="AG4099:AG4162" si="388">IF(AND($G4099&gt;=100000,$G4099&lt;499999),$K4099,"")</f>
        <v/>
      </c>
      <c r="AH4099" s="16">
        <f t="shared" ref="AH4099:AH4162" si="389">IF(AND($G4099&gt;=0,$G4099&lt;99999),$K4099,"")</f>
        <v>0</v>
      </c>
      <c r="AI4099" s="17" t="str">
        <f>IF('Peer Comparison Tool'!$D$12="NR","",IF($C4099='Peer Comparison Tool'!$D$9,COUNT('CECL &lt;50B Database'!$AI$1:AI4098)+1,""))</f>
        <v/>
      </c>
    </row>
    <row r="4100" spans="29:35" x14ac:dyDescent="0.25">
      <c r="AC4100" s="16" t="str">
        <f t="shared" si="384"/>
        <v/>
      </c>
      <c r="AD4100" s="16" t="str">
        <f t="shared" si="385"/>
        <v/>
      </c>
      <c r="AE4100" s="16" t="str">
        <f t="shared" si="386"/>
        <v/>
      </c>
      <c r="AF4100" s="16" t="str">
        <f t="shared" si="387"/>
        <v/>
      </c>
      <c r="AG4100" s="16" t="str">
        <f t="shared" si="388"/>
        <v/>
      </c>
      <c r="AH4100" s="16">
        <f t="shared" si="389"/>
        <v>0</v>
      </c>
      <c r="AI4100" s="17" t="str">
        <f>IF('Peer Comparison Tool'!$D$12="NR","",IF($C4100='Peer Comparison Tool'!$D$9,COUNT('CECL &lt;50B Database'!$AI$1:AI4099)+1,""))</f>
        <v/>
      </c>
    </row>
    <row r="4101" spans="29:35" x14ac:dyDescent="0.25">
      <c r="AC4101" s="16" t="str">
        <f t="shared" si="384"/>
        <v/>
      </c>
      <c r="AD4101" s="16" t="str">
        <f t="shared" si="385"/>
        <v/>
      </c>
      <c r="AE4101" s="16" t="str">
        <f t="shared" si="386"/>
        <v/>
      </c>
      <c r="AF4101" s="16" t="str">
        <f t="shared" si="387"/>
        <v/>
      </c>
      <c r="AG4101" s="16" t="str">
        <f t="shared" si="388"/>
        <v/>
      </c>
      <c r="AH4101" s="16">
        <f t="shared" si="389"/>
        <v>0</v>
      </c>
      <c r="AI4101" s="17" t="str">
        <f>IF('Peer Comparison Tool'!$D$12="NR","",IF($C4101='Peer Comparison Tool'!$D$9,COUNT('CECL &lt;50B Database'!$AI$1:AI4100)+1,""))</f>
        <v/>
      </c>
    </row>
    <row r="4102" spans="29:35" x14ac:dyDescent="0.25">
      <c r="AC4102" s="16" t="str">
        <f t="shared" si="384"/>
        <v/>
      </c>
      <c r="AD4102" s="16" t="str">
        <f t="shared" si="385"/>
        <v/>
      </c>
      <c r="AE4102" s="16" t="str">
        <f t="shared" si="386"/>
        <v/>
      </c>
      <c r="AF4102" s="16" t="str">
        <f t="shared" si="387"/>
        <v/>
      </c>
      <c r="AG4102" s="16" t="str">
        <f t="shared" si="388"/>
        <v/>
      </c>
      <c r="AH4102" s="16">
        <f t="shared" si="389"/>
        <v>0</v>
      </c>
      <c r="AI4102" s="17" t="str">
        <f>IF('Peer Comparison Tool'!$D$12="NR","",IF($C4102='Peer Comparison Tool'!$D$9,COUNT('CECL &lt;50B Database'!$AI$1:AI4101)+1,""))</f>
        <v/>
      </c>
    </row>
    <row r="4103" spans="29:35" x14ac:dyDescent="0.25">
      <c r="AC4103" s="16" t="str">
        <f t="shared" si="384"/>
        <v/>
      </c>
      <c r="AD4103" s="16" t="str">
        <f t="shared" si="385"/>
        <v/>
      </c>
      <c r="AE4103" s="16" t="str">
        <f t="shared" si="386"/>
        <v/>
      </c>
      <c r="AF4103" s="16" t="str">
        <f t="shared" si="387"/>
        <v/>
      </c>
      <c r="AG4103" s="16" t="str">
        <f t="shared" si="388"/>
        <v/>
      </c>
      <c r="AH4103" s="16">
        <f t="shared" si="389"/>
        <v>0</v>
      </c>
      <c r="AI4103" s="17" t="str">
        <f>IF('Peer Comparison Tool'!$D$12="NR","",IF($C4103='Peer Comparison Tool'!$D$9,COUNT('CECL &lt;50B Database'!$AI$1:AI4102)+1,""))</f>
        <v/>
      </c>
    </row>
    <row r="4104" spans="29:35" x14ac:dyDescent="0.25">
      <c r="AC4104" s="16" t="str">
        <f t="shared" si="384"/>
        <v/>
      </c>
      <c r="AD4104" s="16" t="str">
        <f t="shared" si="385"/>
        <v/>
      </c>
      <c r="AE4104" s="16" t="str">
        <f t="shared" si="386"/>
        <v/>
      </c>
      <c r="AF4104" s="16" t="str">
        <f t="shared" si="387"/>
        <v/>
      </c>
      <c r="AG4104" s="16" t="str">
        <f t="shared" si="388"/>
        <v/>
      </c>
      <c r="AH4104" s="16">
        <f t="shared" si="389"/>
        <v>0</v>
      </c>
      <c r="AI4104" s="17" t="str">
        <f>IF('Peer Comparison Tool'!$D$12="NR","",IF($C4104='Peer Comparison Tool'!$D$9,COUNT('CECL &lt;50B Database'!$AI$1:AI4103)+1,""))</f>
        <v/>
      </c>
    </row>
    <row r="4105" spans="29:35" x14ac:dyDescent="0.25">
      <c r="AC4105" s="16" t="str">
        <f t="shared" si="384"/>
        <v/>
      </c>
      <c r="AD4105" s="16" t="str">
        <f t="shared" si="385"/>
        <v/>
      </c>
      <c r="AE4105" s="16" t="str">
        <f t="shared" si="386"/>
        <v/>
      </c>
      <c r="AF4105" s="16" t="str">
        <f t="shared" si="387"/>
        <v/>
      </c>
      <c r="AG4105" s="16" t="str">
        <f t="shared" si="388"/>
        <v/>
      </c>
      <c r="AH4105" s="16">
        <f t="shared" si="389"/>
        <v>0</v>
      </c>
      <c r="AI4105" s="17" t="str">
        <f>IF('Peer Comparison Tool'!$D$12="NR","",IF($C4105='Peer Comparison Tool'!$D$9,COUNT('CECL &lt;50B Database'!$AI$1:AI4104)+1,""))</f>
        <v/>
      </c>
    </row>
    <row r="4106" spans="29:35" x14ac:dyDescent="0.25">
      <c r="AC4106" s="16" t="str">
        <f t="shared" si="384"/>
        <v/>
      </c>
      <c r="AD4106" s="16" t="str">
        <f t="shared" si="385"/>
        <v/>
      </c>
      <c r="AE4106" s="16" t="str">
        <f t="shared" si="386"/>
        <v/>
      </c>
      <c r="AF4106" s="16" t="str">
        <f t="shared" si="387"/>
        <v/>
      </c>
      <c r="AG4106" s="16" t="str">
        <f t="shared" si="388"/>
        <v/>
      </c>
      <c r="AH4106" s="16">
        <f t="shared" si="389"/>
        <v>0</v>
      </c>
      <c r="AI4106" s="17" t="str">
        <f>IF('Peer Comparison Tool'!$D$12="NR","",IF($C4106='Peer Comparison Tool'!$D$9,COUNT('CECL &lt;50B Database'!$AI$1:AI4105)+1,""))</f>
        <v/>
      </c>
    </row>
    <row r="4107" spans="29:35" x14ac:dyDescent="0.25">
      <c r="AC4107" s="16" t="str">
        <f t="shared" si="384"/>
        <v/>
      </c>
      <c r="AD4107" s="16" t="str">
        <f t="shared" si="385"/>
        <v/>
      </c>
      <c r="AE4107" s="16" t="str">
        <f t="shared" si="386"/>
        <v/>
      </c>
      <c r="AF4107" s="16" t="str">
        <f t="shared" si="387"/>
        <v/>
      </c>
      <c r="AG4107" s="16" t="str">
        <f t="shared" si="388"/>
        <v/>
      </c>
      <c r="AH4107" s="16">
        <f t="shared" si="389"/>
        <v>0</v>
      </c>
      <c r="AI4107" s="17" t="str">
        <f>IF('Peer Comparison Tool'!$D$12="NR","",IF($C4107='Peer Comparison Tool'!$D$9,COUNT('CECL &lt;50B Database'!$AI$1:AI4106)+1,""))</f>
        <v/>
      </c>
    </row>
    <row r="4108" spans="29:35" x14ac:dyDescent="0.25">
      <c r="AC4108" s="16" t="str">
        <f t="shared" si="384"/>
        <v/>
      </c>
      <c r="AD4108" s="16" t="str">
        <f t="shared" si="385"/>
        <v/>
      </c>
      <c r="AE4108" s="16" t="str">
        <f t="shared" si="386"/>
        <v/>
      </c>
      <c r="AF4108" s="16" t="str">
        <f t="shared" si="387"/>
        <v/>
      </c>
      <c r="AG4108" s="16" t="str">
        <f t="shared" si="388"/>
        <v/>
      </c>
      <c r="AH4108" s="16">
        <f t="shared" si="389"/>
        <v>0</v>
      </c>
      <c r="AI4108" s="17" t="str">
        <f>IF('Peer Comparison Tool'!$D$12="NR","",IF($C4108='Peer Comparison Tool'!$D$9,COUNT('CECL &lt;50B Database'!$AI$1:AI4107)+1,""))</f>
        <v/>
      </c>
    </row>
    <row r="4109" spans="29:35" x14ac:dyDescent="0.25">
      <c r="AC4109" s="16" t="str">
        <f t="shared" si="384"/>
        <v/>
      </c>
      <c r="AD4109" s="16" t="str">
        <f t="shared" si="385"/>
        <v/>
      </c>
      <c r="AE4109" s="16" t="str">
        <f t="shared" si="386"/>
        <v/>
      </c>
      <c r="AF4109" s="16" t="str">
        <f t="shared" si="387"/>
        <v/>
      </c>
      <c r="AG4109" s="16" t="str">
        <f t="shared" si="388"/>
        <v/>
      </c>
      <c r="AH4109" s="16">
        <f t="shared" si="389"/>
        <v>0</v>
      </c>
      <c r="AI4109" s="17" t="str">
        <f>IF('Peer Comparison Tool'!$D$12="NR","",IF($C4109='Peer Comparison Tool'!$D$9,COUNT('CECL &lt;50B Database'!$AI$1:AI4108)+1,""))</f>
        <v/>
      </c>
    </row>
    <row r="4110" spans="29:35" x14ac:dyDescent="0.25">
      <c r="AC4110" s="16" t="str">
        <f t="shared" si="384"/>
        <v/>
      </c>
      <c r="AD4110" s="16" t="str">
        <f t="shared" si="385"/>
        <v/>
      </c>
      <c r="AE4110" s="16" t="str">
        <f t="shared" si="386"/>
        <v/>
      </c>
      <c r="AF4110" s="16" t="str">
        <f t="shared" si="387"/>
        <v/>
      </c>
      <c r="AG4110" s="16" t="str">
        <f t="shared" si="388"/>
        <v/>
      </c>
      <c r="AH4110" s="16">
        <f t="shared" si="389"/>
        <v>0</v>
      </c>
      <c r="AI4110" s="17" t="str">
        <f>IF('Peer Comparison Tool'!$D$12="NR","",IF($C4110='Peer Comparison Tool'!$D$9,COUNT('CECL &lt;50B Database'!$AI$1:AI4109)+1,""))</f>
        <v/>
      </c>
    </row>
    <row r="4111" spans="29:35" x14ac:dyDescent="0.25">
      <c r="AC4111" s="16" t="str">
        <f t="shared" si="384"/>
        <v/>
      </c>
      <c r="AD4111" s="16" t="str">
        <f t="shared" si="385"/>
        <v/>
      </c>
      <c r="AE4111" s="16" t="str">
        <f t="shared" si="386"/>
        <v/>
      </c>
      <c r="AF4111" s="16" t="str">
        <f t="shared" si="387"/>
        <v/>
      </c>
      <c r="AG4111" s="16" t="str">
        <f t="shared" si="388"/>
        <v/>
      </c>
      <c r="AH4111" s="16">
        <f t="shared" si="389"/>
        <v>0</v>
      </c>
      <c r="AI4111" s="17" t="str">
        <f>IF('Peer Comparison Tool'!$D$12="NR","",IF($C4111='Peer Comparison Tool'!$D$9,COUNT('CECL &lt;50B Database'!$AI$1:AI4110)+1,""))</f>
        <v/>
      </c>
    </row>
    <row r="4112" spans="29:35" x14ac:dyDescent="0.25">
      <c r="AC4112" s="16" t="str">
        <f t="shared" si="384"/>
        <v/>
      </c>
      <c r="AD4112" s="16" t="str">
        <f t="shared" si="385"/>
        <v/>
      </c>
      <c r="AE4112" s="16" t="str">
        <f t="shared" si="386"/>
        <v/>
      </c>
      <c r="AF4112" s="16" t="str">
        <f t="shared" si="387"/>
        <v/>
      </c>
      <c r="AG4112" s="16" t="str">
        <f t="shared" si="388"/>
        <v/>
      </c>
      <c r="AH4112" s="16">
        <f t="shared" si="389"/>
        <v>0</v>
      </c>
      <c r="AI4112" s="17" t="str">
        <f>IF('Peer Comparison Tool'!$D$12="NR","",IF($C4112='Peer Comparison Tool'!$D$9,COUNT('CECL &lt;50B Database'!$AI$1:AI4111)+1,""))</f>
        <v/>
      </c>
    </row>
    <row r="4113" spans="29:35" x14ac:dyDescent="0.25">
      <c r="AC4113" s="16" t="str">
        <f t="shared" si="384"/>
        <v/>
      </c>
      <c r="AD4113" s="16" t="str">
        <f t="shared" si="385"/>
        <v/>
      </c>
      <c r="AE4113" s="16" t="str">
        <f t="shared" si="386"/>
        <v/>
      </c>
      <c r="AF4113" s="16" t="str">
        <f t="shared" si="387"/>
        <v/>
      </c>
      <c r="AG4113" s="16" t="str">
        <f t="shared" si="388"/>
        <v/>
      </c>
      <c r="AH4113" s="16">
        <f t="shared" si="389"/>
        <v>0</v>
      </c>
      <c r="AI4113" s="17" t="str">
        <f>IF('Peer Comparison Tool'!$D$12="NR","",IF($C4113='Peer Comparison Tool'!$D$9,COUNT('CECL &lt;50B Database'!$AI$1:AI4112)+1,""))</f>
        <v/>
      </c>
    </row>
    <row r="4114" spans="29:35" x14ac:dyDescent="0.25">
      <c r="AC4114" s="16" t="str">
        <f t="shared" si="384"/>
        <v/>
      </c>
      <c r="AD4114" s="16" t="str">
        <f t="shared" si="385"/>
        <v/>
      </c>
      <c r="AE4114" s="16" t="str">
        <f t="shared" si="386"/>
        <v/>
      </c>
      <c r="AF4114" s="16" t="str">
        <f t="shared" si="387"/>
        <v/>
      </c>
      <c r="AG4114" s="16" t="str">
        <f t="shared" si="388"/>
        <v/>
      </c>
      <c r="AH4114" s="16">
        <f t="shared" si="389"/>
        <v>0</v>
      </c>
      <c r="AI4114" s="17" t="str">
        <f>IF('Peer Comparison Tool'!$D$12="NR","",IF($C4114='Peer Comparison Tool'!$D$9,COUNT('CECL &lt;50B Database'!$AI$1:AI4113)+1,""))</f>
        <v/>
      </c>
    </row>
    <row r="4115" spans="29:35" x14ac:dyDescent="0.25">
      <c r="AC4115" s="16" t="str">
        <f t="shared" si="384"/>
        <v/>
      </c>
      <c r="AD4115" s="16" t="str">
        <f t="shared" si="385"/>
        <v/>
      </c>
      <c r="AE4115" s="16" t="str">
        <f t="shared" si="386"/>
        <v/>
      </c>
      <c r="AF4115" s="16" t="str">
        <f t="shared" si="387"/>
        <v/>
      </c>
      <c r="AG4115" s="16" t="str">
        <f t="shared" si="388"/>
        <v/>
      </c>
      <c r="AH4115" s="16">
        <f t="shared" si="389"/>
        <v>0</v>
      </c>
      <c r="AI4115" s="17" t="str">
        <f>IF('Peer Comparison Tool'!$D$12="NR","",IF($C4115='Peer Comparison Tool'!$D$9,COUNT('CECL &lt;50B Database'!$AI$1:AI4114)+1,""))</f>
        <v/>
      </c>
    </row>
    <row r="4116" spans="29:35" x14ac:dyDescent="0.25">
      <c r="AC4116" s="16" t="str">
        <f t="shared" si="384"/>
        <v/>
      </c>
      <c r="AD4116" s="16" t="str">
        <f t="shared" si="385"/>
        <v/>
      </c>
      <c r="AE4116" s="16" t="str">
        <f t="shared" si="386"/>
        <v/>
      </c>
      <c r="AF4116" s="16" t="str">
        <f t="shared" si="387"/>
        <v/>
      </c>
      <c r="AG4116" s="16" t="str">
        <f t="shared" si="388"/>
        <v/>
      </c>
      <c r="AH4116" s="16">
        <f t="shared" si="389"/>
        <v>0</v>
      </c>
      <c r="AI4116" s="17" t="str">
        <f>IF('Peer Comparison Tool'!$D$12="NR","",IF($C4116='Peer Comparison Tool'!$D$9,COUNT('CECL &lt;50B Database'!$AI$1:AI4115)+1,""))</f>
        <v/>
      </c>
    </row>
    <row r="4117" spans="29:35" x14ac:dyDescent="0.25">
      <c r="AC4117" s="16" t="str">
        <f t="shared" si="384"/>
        <v/>
      </c>
      <c r="AD4117" s="16" t="str">
        <f t="shared" si="385"/>
        <v/>
      </c>
      <c r="AE4117" s="16" t="str">
        <f t="shared" si="386"/>
        <v/>
      </c>
      <c r="AF4117" s="16" t="str">
        <f t="shared" si="387"/>
        <v/>
      </c>
      <c r="AG4117" s="16" t="str">
        <f t="shared" si="388"/>
        <v/>
      </c>
      <c r="AH4117" s="16">
        <f t="shared" si="389"/>
        <v>0</v>
      </c>
      <c r="AI4117" s="17" t="str">
        <f>IF('Peer Comparison Tool'!$D$12="NR","",IF($C4117='Peer Comparison Tool'!$D$9,COUNT('CECL &lt;50B Database'!$AI$1:AI4116)+1,""))</f>
        <v/>
      </c>
    </row>
    <row r="4118" spans="29:35" x14ac:dyDescent="0.25">
      <c r="AC4118" s="16" t="str">
        <f t="shared" si="384"/>
        <v/>
      </c>
      <c r="AD4118" s="16" t="str">
        <f t="shared" si="385"/>
        <v/>
      </c>
      <c r="AE4118" s="16" t="str">
        <f t="shared" si="386"/>
        <v/>
      </c>
      <c r="AF4118" s="16" t="str">
        <f t="shared" si="387"/>
        <v/>
      </c>
      <c r="AG4118" s="16" t="str">
        <f t="shared" si="388"/>
        <v/>
      </c>
      <c r="AH4118" s="16">
        <f t="shared" si="389"/>
        <v>0</v>
      </c>
      <c r="AI4118" s="17" t="str">
        <f>IF('Peer Comparison Tool'!$D$12="NR","",IF($C4118='Peer Comparison Tool'!$D$9,COUNT('CECL &lt;50B Database'!$AI$1:AI4117)+1,""))</f>
        <v/>
      </c>
    </row>
    <row r="4119" spans="29:35" x14ac:dyDescent="0.25">
      <c r="AC4119" s="16" t="str">
        <f t="shared" si="384"/>
        <v/>
      </c>
      <c r="AD4119" s="16" t="str">
        <f t="shared" si="385"/>
        <v/>
      </c>
      <c r="AE4119" s="16" t="str">
        <f t="shared" si="386"/>
        <v/>
      </c>
      <c r="AF4119" s="16" t="str">
        <f t="shared" si="387"/>
        <v/>
      </c>
      <c r="AG4119" s="16" t="str">
        <f t="shared" si="388"/>
        <v/>
      </c>
      <c r="AH4119" s="16">
        <f t="shared" si="389"/>
        <v>0</v>
      </c>
      <c r="AI4119" s="17" t="str">
        <f>IF('Peer Comparison Tool'!$D$12="NR","",IF($C4119='Peer Comparison Tool'!$D$9,COUNT('CECL &lt;50B Database'!$AI$1:AI4118)+1,""))</f>
        <v/>
      </c>
    </row>
    <row r="4120" spans="29:35" x14ac:dyDescent="0.25">
      <c r="AC4120" s="16" t="str">
        <f t="shared" si="384"/>
        <v/>
      </c>
      <c r="AD4120" s="16" t="str">
        <f t="shared" si="385"/>
        <v/>
      </c>
      <c r="AE4120" s="16" t="str">
        <f t="shared" si="386"/>
        <v/>
      </c>
      <c r="AF4120" s="16" t="str">
        <f t="shared" si="387"/>
        <v/>
      </c>
      <c r="AG4120" s="16" t="str">
        <f t="shared" si="388"/>
        <v/>
      </c>
      <c r="AH4120" s="16">
        <f t="shared" si="389"/>
        <v>0</v>
      </c>
      <c r="AI4120" s="17" t="str">
        <f>IF('Peer Comparison Tool'!$D$12="NR","",IF($C4120='Peer Comparison Tool'!$D$9,COUNT('CECL &lt;50B Database'!$AI$1:AI4119)+1,""))</f>
        <v/>
      </c>
    </row>
    <row r="4121" spans="29:35" x14ac:dyDescent="0.25">
      <c r="AC4121" s="16" t="str">
        <f t="shared" si="384"/>
        <v/>
      </c>
      <c r="AD4121" s="16" t="str">
        <f t="shared" si="385"/>
        <v/>
      </c>
      <c r="AE4121" s="16" t="str">
        <f t="shared" si="386"/>
        <v/>
      </c>
      <c r="AF4121" s="16" t="str">
        <f t="shared" si="387"/>
        <v/>
      </c>
      <c r="AG4121" s="16" t="str">
        <f t="shared" si="388"/>
        <v/>
      </c>
      <c r="AH4121" s="16">
        <f t="shared" si="389"/>
        <v>0</v>
      </c>
      <c r="AI4121" s="17" t="str">
        <f>IF('Peer Comparison Tool'!$D$12="NR","",IF($C4121='Peer Comparison Tool'!$D$9,COUNT('CECL &lt;50B Database'!$AI$1:AI4120)+1,""))</f>
        <v/>
      </c>
    </row>
    <row r="4122" spans="29:35" x14ac:dyDescent="0.25">
      <c r="AC4122" s="16" t="str">
        <f t="shared" si="384"/>
        <v/>
      </c>
      <c r="AD4122" s="16" t="str">
        <f t="shared" si="385"/>
        <v/>
      </c>
      <c r="AE4122" s="16" t="str">
        <f t="shared" si="386"/>
        <v/>
      </c>
      <c r="AF4122" s="16" t="str">
        <f t="shared" si="387"/>
        <v/>
      </c>
      <c r="AG4122" s="16" t="str">
        <f t="shared" si="388"/>
        <v/>
      </c>
      <c r="AH4122" s="16">
        <f t="shared" si="389"/>
        <v>0</v>
      </c>
      <c r="AI4122" s="17" t="str">
        <f>IF('Peer Comparison Tool'!$D$12="NR","",IF($C4122='Peer Comparison Tool'!$D$9,COUNT('CECL &lt;50B Database'!$AI$1:AI4121)+1,""))</f>
        <v/>
      </c>
    </row>
    <row r="4123" spans="29:35" x14ac:dyDescent="0.25">
      <c r="AC4123" s="16" t="str">
        <f t="shared" si="384"/>
        <v/>
      </c>
      <c r="AD4123" s="16" t="str">
        <f t="shared" si="385"/>
        <v/>
      </c>
      <c r="AE4123" s="16" t="str">
        <f t="shared" si="386"/>
        <v/>
      </c>
      <c r="AF4123" s="16" t="str">
        <f t="shared" si="387"/>
        <v/>
      </c>
      <c r="AG4123" s="16" t="str">
        <f t="shared" si="388"/>
        <v/>
      </c>
      <c r="AH4123" s="16">
        <f t="shared" si="389"/>
        <v>0</v>
      </c>
      <c r="AI4123" s="17" t="str">
        <f>IF('Peer Comparison Tool'!$D$12="NR","",IF($C4123='Peer Comparison Tool'!$D$9,COUNT('CECL &lt;50B Database'!$AI$1:AI4122)+1,""))</f>
        <v/>
      </c>
    </row>
    <row r="4124" spans="29:35" x14ac:dyDescent="0.25">
      <c r="AC4124" s="16" t="str">
        <f t="shared" si="384"/>
        <v/>
      </c>
      <c r="AD4124" s="16" t="str">
        <f t="shared" si="385"/>
        <v/>
      </c>
      <c r="AE4124" s="16" t="str">
        <f t="shared" si="386"/>
        <v/>
      </c>
      <c r="AF4124" s="16" t="str">
        <f t="shared" si="387"/>
        <v/>
      </c>
      <c r="AG4124" s="16" t="str">
        <f t="shared" si="388"/>
        <v/>
      </c>
      <c r="AH4124" s="16">
        <f t="shared" si="389"/>
        <v>0</v>
      </c>
      <c r="AI4124" s="17" t="str">
        <f>IF('Peer Comparison Tool'!$D$12="NR","",IF($C4124='Peer Comparison Tool'!$D$9,COUNT('CECL &lt;50B Database'!$AI$1:AI4123)+1,""))</f>
        <v/>
      </c>
    </row>
    <row r="4125" spans="29:35" x14ac:dyDescent="0.25">
      <c r="AC4125" s="16" t="str">
        <f t="shared" si="384"/>
        <v/>
      </c>
      <c r="AD4125" s="16" t="str">
        <f t="shared" si="385"/>
        <v/>
      </c>
      <c r="AE4125" s="16" t="str">
        <f t="shared" si="386"/>
        <v/>
      </c>
      <c r="AF4125" s="16" t="str">
        <f t="shared" si="387"/>
        <v/>
      </c>
      <c r="AG4125" s="16" t="str">
        <f t="shared" si="388"/>
        <v/>
      </c>
      <c r="AH4125" s="16">
        <f t="shared" si="389"/>
        <v>0</v>
      </c>
      <c r="AI4125" s="17" t="str">
        <f>IF('Peer Comparison Tool'!$D$12="NR","",IF($C4125='Peer Comparison Tool'!$D$9,COUNT('CECL &lt;50B Database'!$AI$1:AI4124)+1,""))</f>
        <v/>
      </c>
    </row>
    <row r="4126" spans="29:35" x14ac:dyDescent="0.25">
      <c r="AC4126" s="16" t="str">
        <f t="shared" si="384"/>
        <v/>
      </c>
      <c r="AD4126" s="16" t="str">
        <f t="shared" si="385"/>
        <v/>
      </c>
      <c r="AE4126" s="16" t="str">
        <f t="shared" si="386"/>
        <v/>
      </c>
      <c r="AF4126" s="16" t="str">
        <f t="shared" si="387"/>
        <v/>
      </c>
      <c r="AG4126" s="16" t="str">
        <f t="shared" si="388"/>
        <v/>
      </c>
      <c r="AH4126" s="16">
        <f t="shared" si="389"/>
        <v>0</v>
      </c>
      <c r="AI4126" s="17" t="str">
        <f>IF('Peer Comparison Tool'!$D$12="NR","",IF($C4126='Peer Comparison Tool'!$D$9,COUNT('CECL &lt;50B Database'!$AI$1:AI4125)+1,""))</f>
        <v/>
      </c>
    </row>
    <row r="4127" spans="29:35" x14ac:dyDescent="0.25">
      <c r="AC4127" s="16" t="str">
        <f t="shared" si="384"/>
        <v/>
      </c>
      <c r="AD4127" s="16" t="str">
        <f t="shared" si="385"/>
        <v/>
      </c>
      <c r="AE4127" s="16" t="str">
        <f t="shared" si="386"/>
        <v/>
      </c>
      <c r="AF4127" s="16" t="str">
        <f t="shared" si="387"/>
        <v/>
      </c>
      <c r="AG4127" s="16" t="str">
        <f t="shared" si="388"/>
        <v/>
      </c>
      <c r="AH4127" s="16">
        <f t="shared" si="389"/>
        <v>0</v>
      </c>
      <c r="AI4127" s="17" t="str">
        <f>IF('Peer Comparison Tool'!$D$12="NR","",IF($C4127='Peer Comparison Tool'!$D$9,COUNT('CECL &lt;50B Database'!$AI$1:AI4126)+1,""))</f>
        <v/>
      </c>
    </row>
    <row r="4128" spans="29:35" x14ac:dyDescent="0.25">
      <c r="AC4128" s="16" t="str">
        <f t="shared" si="384"/>
        <v/>
      </c>
      <c r="AD4128" s="16" t="str">
        <f t="shared" si="385"/>
        <v/>
      </c>
      <c r="AE4128" s="16" t="str">
        <f t="shared" si="386"/>
        <v/>
      </c>
      <c r="AF4128" s="16" t="str">
        <f t="shared" si="387"/>
        <v/>
      </c>
      <c r="AG4128" s="16" t="str">
        <f t="shared" si="388"/>
        <v/>
      </c>
      <c r="AH4128" s="16">
        <f t="shared" si="389"/>
        <v>0</v>
      </c>
      <c r="AI4128" s="17" t="str">
        <f>IF('Peer Comparison Tool'!$D$12="NR","",IF($C4128='Peer Comparison Tool'!$D$9,COUNT('CECL &lt;50B Database'!$AI$1:AI4127)+1,""))</f>
        <v/>
      </c>
    </row>
    <row r="4129" spans="29:35" x14ac:dyDescent="0.25">
      <c r="AC4129" s="16" t="str">
        <f t="shared" si="384"/>
        <v/>
      </c>
      <c r="AD4129" s="16" t="str">
        <f t="shared" si="385"/>
        <v/>
      </c>
      <c r="AE4129" s="16" t="str">
        <f t="shared" si="386"/>
        <v/>
      </c>
      <c r="AF4129" s="16" t="str">
        <f t="shared" si="387"/>
        <v/>
      </c>
      <c r="AG4129" s="16" t="str">
        <f t="shared" si="388"/>
        <v/>
      </c>
      <c r="AH4129" s="16">
        <f t="shared" si="389"/>
        <v>0</v>
      </c>
      <c r="AI4129" s="17" t="str">
        <f>IF('Peer Comparison Tool'!$D$12="NR","",IF($C4129='Peer Comparison Tool'!$D$9,COUNT('CECL &lt;50B Database'!$AI$1:AI4128)+1,""))</f>
        <v/>
      </c>
    </row>
    <row r="4130" spans="29:35" x14ac:dyDescent="0.25">
      <c r="AC4130" s="16" t="str">
        <f t="shared" si="384"/>
        <v/>
      </c>
      <c r="AD4130" s="16" t="str">
        <f t="shared" si="385"/>
        <v/>
      </c>
      <c r="AE4130" s="16" t="str">
        <f t="shared" si="386"/>
        <v/>
      </c>
      <c r="AF4130" s="16" t="str">
        <f t="shared" si="387"/>
        <v/>
      </c>
      <c r="AG4130" s="16" t="str">
        <f t="shared" si="388"/>
        <v/>
      </c>
      <c r="AH4130" s="16">
        <f t="shared" si="389"/>
        <v>0</v>
      </c>
      <c r="AI4130" s="17" t="str">
        <f>IF('Peer Comparison Tool'!$D$12="NR","",IF($C4130='Peer Comparison Tool'!$D$9,COUNT('CECL &lt;50B Database'!$AI$1:AI4129)+1,""))</f>
        <v/>
      </c>
    </row>
    <row r="4131" spans="29:35" x14ac:dyDescent="0.25">
      <c r="AC4131" s="16" t="str">
        <f t="shared" si="384"/>
        <v/>
      </c>
      <c r="AD4131" s="16" t="str">
        <f t="shared" si="385"/>
        <v/>
      </c>
      <c r="AE4131" s="16" t="str">
        <f t="shared" si="386"/>
        <v/>
      </c>
      <c r="AF4131" s="16" t="str">
        <f t="shared" si="387"/>
        <v/>
      </c>
      <c r="AG4131" s="16" t="str">
        <f t="shared" si="388"/>
        <v/>
      </c>
      <c r="AH4131" s="16">
        <f t="shared" si="389"/>
        <v>0</v>
      </c>
      <c r="AI4131" s="17" t="str">
        <f>IF('Peer Comparison Tool'!$D$12="NR","",IF($C4131='Peer Comparison Tool'!$D$9,COUNT('CECL &lt;50B Database'!$AI$1:AI4130)+1,""))</f>
        <v/>
      </c>
    </row>
    <row r="4132" spans="29:35" x14ac:dyDescent="0.25">
      <c r="AC4132" s="16" t="str">
        <f t="shared" si="384"/>
        <v/>
      </c>
      <c r="AD4132" s="16" t="str">
        <f t="shared" si="385"/>
        <v/>
      </c>
      <c r="AE4132" s="16" t="str">
        <f t="shared" si="386"/>
        <v/>
      </c>
      <c r="AF4132" s="16" t="str">
        <f t="shared" si="387"/>
        <v/>
      </c>
      <c r="AG4132" s="16" t="str">
        <f t="shared" si="388"/>
        <v/>
      </c>
      <c r="AH4132" s="16">
        <f t="shared" si="389"/>
        <v>0</v>
      </c>
      <c r="AI4132" s="17" t="str">
        <f>IF('Peer Comparison Tool'!$D$12="NR","",IF($C4132='Peer Comparison Tool'!$D$9,COUNT('CECL &lt;50B Database'!$AI$1:AI4131)+1,""))</f>
        <v/>
      </c>
    </row>
    <row r="4133" spans="29:35" x14ac:dyDescent="0.25">
      <c r="AC4133" s="16" t="str">
        <f t="shared" si="384"/>
        <v/>
      </c>
      <c r="AD4133" s="16" t="str">
        <f t="shared" si="385"/>
        <v/>
      </c>
      <c r="AE4133" s="16" t="str">
        <f t="shared" si="386"/>
        <v/>
      </c>
      <c r="AF4133" s="16" t="str">
        <f t="shared" si="387"/>
        <v/>
      </c>
      <c r="AG4133" s="16" t="str">
        <f t="shared" si="388"/>
        <v/>
      </c>
      <c r="AH4133" s="16">
        <f t="shared" si="389"/>
        <v>0</v>
      </c>
      <c r="AI4133" s="17" t="str">
        <f>IF('Peer Comparison Tool'!$D$12="NR","",IF($C4133='Peer Comparison Tool'!$D$9,COUNT('CECL &lt;50B Database'!$AI$1:AI4132)+1,""))</f>
        <v/>
      </c>
    </row>
    <row r="4134" spans="29:35" x14ac:dyDescent="0.25">
      <c r="AC4134" s="16" t="str">
        <f t="shared" si="384"/>
        <v/>
      </c>
      <c r="AD4134" s="16" t="str">
        <f t="shared" si="385"/>
        <v/>
      </c>
      <c r="AE4134" s="16" t="str">
        <f t="shared" si="386"/>
        <v/>
      </c>
      <c r="AF4134" s="16" t="str">
        <f t="shared" si="387"/>
        <v/>
      </c>
      <c r="AG4134" s="16" t="str">
        <f t="shared" si="388"/>
        <v/>
      </c>
      <c r="AH4134" s="16">
        <f t="shared" si="389"/>
        <v>0</v>
      </c>
      <c r="AI4134" s="17" t="str">
        <f>IF('Peer Comparison Tool'!$D$12="NR","",IF($C4134='Peer Comparison Tool'!$D$9,COUNT('CECL &lt;50B Database'!$AI$1:AI4133)+1,""))</f>
        <v/>
      </c>
    </row>
    <row r="4135" spans="29:35" x14ac:dyDescent="0.25">
      <c r="AC4135" s="16" t="str">
        <f t="shared" si="384"/>
        <v/>
      </c>
      <c r="AD4135" s="16" t="str">
        <f t="shared" si="385"/>
        <v/>
      </c>
      <c r="AE4135" s="16" t="str">
        <f t="shared" si="386"/>
        <v/>
      </c>
      <c r="AF4135" s="16" t="str">
        <f t="shared" si="387"/>
        <v/>
      </c>
      <c r="AG4135" s="16" t="str">
        <f t="shared" si="388"/>
        <v/>
      </c>
      <c r="AH4135" s="16">
        <f t="shared" si="389"/>
        <v>0</v>
      </c>
      <c r="AI4135" s="17" t="str">
        <f>IF('Peer Comparison Tool'!$D$12="NR","",IF($C4135='Peer Comparison Tool'!$D$9,COUNT('CECL &lt;50B Database'!$AI$1:AI4134)+1,""))</f>
        <v/>
      </c>
    </row>
    <row r="4136" spans="29:35" x14ac:dyDescent="0.25">
      <c r="AC4136" s="16" t="str">
        <f t="shared" si="384"/>
        <v/>
      </c>
      <c r="AD4136" s="16" t="str">
        <f t="shared" si="385"/>
        <v/>
      </c>
      <c r="AE4136" s="16" t="str">
        <f t="shared" si="386"/>
        <v/>
      </c>
      <c r="AF4136" s="16" t="str">
        <f t="shared" si="387"/>
        <v/>
      </c>
      <c r="AG4136" s="16" t="str">
        <f t="shared" si="388"/>
        <v/>
      </c>
      <c r="AH4136" s="16">
        <f t="shared" si="389"/>
        <v>0</v>
      </c>
      <c r="AI4136" s="17" t="str">
        <f>IF('Peer Comparison Tool'!$D$12="NR","",IF($C4136='Peer Comparison Tool'!$D$9,COUNT('CECL &lt;50B Database'!$AI$1:AI4135)+1,""))</f>
        <v/>
      </c>
    </row>
    <row r="4137" spans="29:35" x14ac:dyDescent="0.25">
      <c r="AC4137" s="16" t="str">
        <f t="shared" si="384"/>
        <v/>
      </c>
      <c r="AD4137" s="16" t="str">
        <f t="shared" si="385"/>
        <v/>
      </c>
      <c r="AE4137" s="16" t="str">
        <f t="shared" si="386"/>
        <v/>
      </c>
      <c r="AF4137" s="16" t="str">
        <f t="shared" si="387"/>
        <v/>
      </c>
      <c r="AG4137" s="16" t="str">
        <f t="shared" si="388"/>
        <v/>
      </c>
      <c r="AH4137" s="16">
        <f t="shared" si="389"/>
        <v>0</v>
      </c>
      <c r="AI4137" s="17" t="str">
        <f>IF('Peer Comparison Tool'!$D$12="NR","",IF($C4137='Peer Comparison Tool'!$D$9,COUNT('CECL &lt;50B Database'!$AI$1:AI4136)+1,""))</f>
        <v/>
      </c>
    </row>
    <row r="4138" spans="29:35" x14ac:dyDescent="0.25">
      <c r="AC4138" s="16" t="str">
        <f t="shared" si="384"/>
        <v/>
      </c>
      <c r="AD4138" s="16" t="str">
        <f t="shared" si="385"/>
        <v/>
      </c>
      <c r="AE4138" s="16" t="str">
        <f t="shared" si="386"/>
        <v/>
      </c>
      <c r="AF4138" s="16" t="str">
        <f t="shared" si="387"/>
        <v/>
      </c>
      <c r="AG4138" s="16" t="str">
        <f t="shared" si="388"/>
        <v/>
      </c>
      <c r="AH4138" s="16">
        <f t="shared" si="389"/>
        <v>0</v>
      </c>
      <c r="AI4138" s="17" t="str">
        <f>IF('Peer Comparison Tool'!$D$12="NR","",IF($C4138='Peer Comparison Tool'!$D$9,COUNT('CECL &lt;50B Database'!$AI$1:AI4137)+1,""))</f>
        <v/>
      </c>
    </row>
    <row r="4139" spans="29:35" x14ac:dyDescent="0.25">
      <c r="AC4139" s="16" t="str">
        <f t="shared" si="384"/>
        <v/>
      </c>
      <c r="AD4139" s="16" t="str">
        <f t="shared" si="385"/>
        <v/>
      </c>
      <c r="AE4139" s="16" t="str">
        <f t="shared" si="386"/>
        <v/>
      </c>
      <c r="AF4139" s="16" t="str">
        <f t="shared" si="387"/>
        <v/>
      </c>
      <c r="AG4139" s="16" t="str">
        <f t="shared" si="388"/>
        <v/>
      </c>
      <c r="AH4139" s="16">
        <f t="shared" si="389"/>
        <v>0</v>
      </c>
      <c r="AI4139" s="17" t="str">
        <f>IF('Peer Comparison Tool'!$D$12="NR","",IF($C4139='Peer Comparison Tool'!$D$9,COUNT('CECL &lt;50B Database'!$AI$1:AI4138)+1,""))</f>
        <v/>
      </c>
    </row>
    <row r="4140" spans="29:35" x14ac:dyDescent="0.25">
      <c r="AC4140" s="16" t="str">
        <f t="shared" si="384"/>
        <v/>
      </c>
      <c r="AD4140" s="16" t="str">
        <f t="shared" si="385"/>
        <v/>
      </c>
      <c r="AE4140" s="16" t="str">
        <f t="shared" si="386"/>
        <v/>
      </c>
      <c r="AF4140" s="16" t="str">
        <f t="shared" si="387"/>
        <v/>
      </c>
      <c r="AG4140" s="16" t="str">
        <f t="shared" si="388"/>
        <v/>
      </c>
      <c r="AH4140" s="16">
        <f t="shared" si="389"/>
        <v>0</v>
      </c>
      <c r="AI4140" s="17" t="str">
        <f>IF('Peer Comparison Tool'!$D$12="NR","",IF($C4140='Peer Comparison Tool'!$D$9,COUNT('CECL &lt;50B Database'!$AI$1:AI4139)+1,""))</f>
        <v/>
      </c>
    </row>
    <row r="4141" spans="29:35" x14ac:dyDescent="0.25">
      <c r="AC4141" s="16" t="str">
        <f t="shared" si="384"/>
        <v/>
      </c>
      <c r="AD4141" s="16" t="str">
        <f t="shared" si="385"/>
        <v/>
      </c>
      <c r="AE4141" s="16" t="str">
        <f t="shared" si="386"/>
        <v/>
      </c>
      <c r="AF4141" s="16" t="str">
        <f t="shared" si="387"/>
        <v/>
      </c>
      <c r="AG4141" s="16" t="str">
        <f t="shared" si="388"/>
        <v/>
      </c>
      <c r="AH4141" s="16">
        <f t="shared" si="389"/>
        <v>0</v>
      </c>
      <c r="AI4141" s="17" t="str">
        <f>IF('Peer Comparison Tool'!$D$12="NR","",IF($C4141='Peer Comparison Tool'!$D$9,COUNT('CECL &lt;50B Database'!$AI$1:AI4140)+1,""))</f>
        <v/>
      </c>
    </row>
    <row r="4142" spans="29:35" x14ac:dyDescent="0.25">
      <c r="AC4142" s="16" t="str">
        <f t="shared" si="384"/>
        <v/>
      </c>
      <c r="AD4142" s="16" t="str">
        <f t="shared" si="385"/>
        <v/>
      </c>
      <c r="AE4142" s="16" t="str">
        <f t="shared" si="386"/>
        <v/>
      </c>
      <c r="AF4142" s="16" t="str">
        <f t="shared" si="387"/>
        <v/>
      </c>
      <c r="AG4142" s="16" t="str">
        <f t="shared" si="388"/>
        <v/>
      </c>
      <c r="AH4142" s="16">
        <f t="shared" si="389"/>
        <v>0</v>
      </c>
      <c r="AI4142" s="17" t="str">
        <f>IF('Peer Comparison Tool'!$D$12="NR","",IF($C4142='Peer Comparison Tool'!$D$9,COUNT('CECL &lt;50B Database'!$AI$1:AI4141)+1,""))</f>
        <v/>
      </c>
    </row>
    <row r="4143" spans="29:35" x14ac:dyDescent="0.25">
      <c r="AC4143" s="16" t="str">
        <f t="shared" si="384"/>
        <v/>
      </c>
      <c r="AD4143" s="16" t="str">
        <f t="shared" si="385"/>
        <v/>
      </c>
      <c r="AE4143" s="16" t="str">
        <f t="shared" si="386"/>
        <v/>
      </c>
      <c r="AF4143" s="16" t="str">
        <f t="shared" si="387"/>
        <v/>
      </c>
      <c r="AG4143" s="16" t="str">
        <f t="shared" si="388"/>
        <v/>
      </c>
      <c r="AH4143" s="16">
        <f t="shared" si="389"/>
        <v>0</v>
      </c>
      <c r="AI4143" s="17" t="str">
        <f>IF('Peer Comparison Tool'!$D$12="NR","",IF($C4143='Peer Comparison Tool'!$D$9,COUNT('CECL &lt;50B Database'!$AI$1:AI4142)+1,""))</f>
        <v/>
      </c>
    </row>
    <row r="4144" spans="29:35" x14ac:dyDescent="0.25">
      <c r="AC4144" s="16" t="str">
        <f t="shared" si="384"/>
        <v/>
      </c>
      <c r="AD4144" s="16" t="str">
        <f t="shared" si="385"/>
        <v/>
      </c>
      <c r="AE4144" s="16" t="str">
        <f t="shared" si="386"/>
        <v/>
      </c>
      <c r="AF4144" s="16" t="str">
        <f t="shared" si="387"/>
        <v/>
      </c>
      <c r="AG4144" s="16" t="str">
        <f t="shared" si="388"/>
        <v/>
      </c>
      <c r="AH4144" s="16">
        <f t="shared" si="389"/>
        <v>0</v>
      </c>
      <c r="AI4144" s="17" t="str">
        <f>IF('Peer Comparison Tool'!$D$12="NR","",IF($C4144='Peer Comparison Tool'!$D$9,COUNT('CECL &lt;50B Database'!$AI$1:AI4143)+1,""))</f>
        <v/>
      </c>
    </row>
    <row r="4145" spans="29:35" x14ac:dyDescent="0.25">
      <c r="AC4145" s="16" t="str">
        <f t="shared" si="384"/>
        <v/>
      </c>
      <c r="AD4145" s="16" t="str">
        <f t="shared" si="385"/>
        <v/>
      </c>
      <c r="AE4145" s="16" t="str">
        <f t="shared" si="386"/>
        <v/>
      </c>
      <c r="AF4145" s="16" t="str">
        <f t="shared" si="387"/>
        <v/>
      </c>
      <c r="AG4145" s="16" t="str">
        <f t="shared" si="388"/>
        <v/>
      </c>
      <c r="AH4145" s="16">
        <f t="shared" si="389"/>
        <v>0</v>
      </c>
      <c r="AI4145" s="17" t="str">
        <f>IF('Peer Comparison Tool'!$D$12="NR","",IF($C4145='Peer Comparison Tool'!$D$9,COUNT('CECL &lt;50B Database'!$AI$1:AI4144)+1,""))</f>
        <v/>
      </c>
    </row>
    <row r="4146" spans="29:35" x14ac:dyDescent="0.25">
      <c r="AC4146" s="16" t="str">
        <f t="shared" si="384"/>
        <v/>
      </c>
      <c r="AD4146" s="16" t="str">
        <f t="shared" si="385"/>
        <v/>
      </c>
      <c r="AE4146" s="16" t="str">
        <f t="shared" si="386"/>
        <v/>
      </c>
      <c r="AF4146" s="16" t="str">
        <f t="shared" si="387"/>
        <v/>
      </c>
      <c r="AG4146" s="16" t="str">
        <f t="shared" si="388"/>
        <v/>
      </c>
      <c r="AH4146" s="16">
        <f t="shared" si="389"/>
        <v>0</v>
      </c>
      <c r="AI4146" s="17" t="str">
        <f>IF('Peer Comparison Tool'!$D$12="NR","",IF($C4146='Peer Comparison Tool'!$D$9,COUNT('CECL &lt;50B Database'!$AI$1:AI4145)+1,""))</f>
        <v/>
      </c>
    </row>
    <row r="4147" spans="29:35" x14ac:dyDescent="0.25">
      <c r="AC4147" s="16" t="str">
        <f t="shared" si="384"/>
        <v/>
      </c>
      <c r="AD4147" s="16" t="str">
        <f t="shared" si="385"/>
        <v/>
      </c>
      <c r="AE4147" s="16" t="str">
        <f t="shared" si="386"/>
        <v/>
      </c>
      <c r="AF4147" s="16" t="str">
        <f t="shared" si="387"/>
        <v/>
      </c>
      <c r="AG4147" s="16" t="str">
        <f t="shared" si="388"/>
        <v/>
      </c>
      <c r="AH4147" s="16">
        <f t="shared" si="389"/>
        <v>0</v>
      </c>
      <c r="AI4147" s="17" t="str">
        <f>IF('Peer Comparison Tool'!$D$12="NR","",IF($C4147='Peer Comparison Tool'!$D$9,COUNT('CECL &lt;50B Database'!$AI$1:AI4146)+1,""))</f>
        <v/>
      </c>
    </row>
    <row r="4148" spans="29:35" x14ac:dyDescent="0.25">
      <c r="AC4148" s="16" t="str">
        <f t="shared" si="384"/>
        <v/>
      </c>
      <c r="AD4148" s="16" t="str">
        <f t="shared" si="385"/>
        <v/>
      </c>
      <c r="AE4148" s="16" t="str">
        <f t="shared" si="386"/>
        <v/>
      </c>
      <c r="AF4148" s="16" t="str">
        <f t="shared" si="387"/>
        <v/>
      </c>
      <c r="AG4148" s="16" t="str">
        <f t="shared" si="388"/>
        <v/>
      </c>
      <c r="AH4148" s="16">
        <f t="shared" si="389"/>
        <v>0</v>
      </c>
      <c r="AI4148" s="17" t="str">
        <f>IF('Peer Comparison Tool'!$D$12="NR","",IF($C4148='Peer Comparison Tool'!$D$9,COUNT('CECL &lt;50B Database'!$AI$1:AI4147)+1,""))</f>
        <v/>
      </c>
    </row>
    <row r="4149" spans="29:35" x14ac:dyDescent="0.25">
      <c r="AC4149" s="16" t="str">
        <f t="shared" si="384"/>
        <v/>
      </c>
      <c r="AD4149" s="16" t="str">
        <f t="shared" si="385"/>
        <v/>
      </c>
      <c r="AE4149" s="16" t="str">
        <f t="shared" si="386"/>
        <v/>
      </c>
      <c r="AF4149" s="16" t="str">
        <f t="shared" si="387"/>
        <v/>
      </c>
      <c r="AG4149" s="16" t="str">
        <f t="shared" si="388"/>
        <v/>
      </c>
      <c r="AH4149" s="16">
        <f t="shared" si="389"/>
        <v>0</v>
      </c>
      <c r="AI4149" s="17" t="str">
        <f>IF('Peer Comparison Tool'!$D$12="NR","",IF($C4149='Peer Comparison Tool'!$D$9,COUNT('CECL &lt;50B Database'!$AI$1:AI4148)+1,""))</f>
        <v/>
      </c>
    </row>
    <row r="4150" spans="29:35" x14ac:dyDescent="0.25">
      <c r="AC4150" s="16" t="str">
        <f t="shared" si="384"/>
        <v/>
      </c>
      <c r="AD4150" s="16" t="str">
        <f t="shared" si="385"/>
        <v/>
      </c>
      <c r="AE4150" s="16" t="str">
        <f t="shared" si="386"/>
        <v/>
      </c>
      <c r="AF4150" s="16" t="str">
        <f t="shared" si="387"/>
        <v/>
      </c>
      <c r="AG4150" s="16" t="str">
        <f t="shared" si="388"/>
        <v/>
      </c>
      <c r="AH4150" s="16">
        <f t="shared" si="389"/>
        <v>0</v>
      </c>
      <c r="AI4150" s="17" t="str">
        <f>IF('Peer Comparison Tool'!$D$12="NR","",IF($C4150='Peer Comparison Tool'!$D$9,COUNT('CECL &lt;50B Database'!$AI$1:AI4149)+1,""))</f>
        <v/>
      </c>
    </row>
    <row r="4151" spans="29:35" x14ac:dyDescent="0.25">
      <c r="AC4151" s="16" t="str">
        <f t="shared" si="384"/>
        <v/>
      </c>
      <c r="AD4151" s="16" t="str">
        <f t="shared" si="385"/>
        <v/>
      </c>
      <c r="AE4151" s="16" t="str">
        <f t="shared" si="386"/>
        <v/>
      </c>
      <c r="AF4151" s="16" t="str">
        <f t="shared" si="387"/>
        <v/>
      </c>
      <c r="AG4151" s="16" t="str">
        <f t="shared" si="388"/>
        <v/>
      </c>
      <c r="AH4151" s="16">
        <f t="shared" si="389"/>
        <v>0</v>
      </c>
      <c r="AI4151" s="17" t="str">
        <f>IF('Peer Comparison Tool'!$D$12="NR","",IF($C4151='Peer Comparison Tool'!$D$9,COUNT('CECL &lt;50B Database'!$AI$1:AI4150)+1,""))</f>
        <v/>
      </c>
    </row>
    <row r="4152" spans="29:35" x14ac:dyDescent="0.25">
      <c r="AC4152" s="16" t="str">
        <f t="shared" si="384"/>
        <v/>
      </c>
      <c r="AD4152" s="16" t="str">
        <f t="shared" si="385"/>
        <v/>
      </c>
      <c r="AE4152" s="16" t="str">
        <f t="shared" si="386"/>
        <v/>
      </c>
      <c r="AF4152" s="16" t="str">
        <f t="shared" si="387"/>
        <v/>
      </c>
      <c r="AG4152" s="16" t="str">
        <f t="shared" si="388"/>
        <v/>
      </c>
      <c r="AH4152" s="16">
        <f t="shared" si="389"/>
        <v>0</v>
      </c>
      <c r="AI4152" s="17" t="str">
        <f>IF('Peer Comparison Tool'!$D$12="NR","",IF($C4152='Peer Comparison Tool'!$D$9,COUNT('CECL &lt;50B Database'!$AI$1:AI4151)+1,""))</f>
        <v/>
      </c>
    </row>
    <row r="4153" spans="29:35" x14ac:dyDescent="0.25">
      <c r="AC4153" s="16" t="str">
        <f t="shared" si="384"/>
        <v/>
      </c>
      <c r="AD4153" s="16" t="str">
        <f t="shared" si="385"/>
        <v/>
      </c>
      <c r="AE4153" s="16" t="str">
        <f t="shared" si="386"/>
        <v/>
      </c>
      <c r="AF4153" s="16" t="str">
        <f t="shared" si="387"/>
        <v/>
      </c>
      <c r="AG4153" s="16" t="str">
        <f t="shared" si="388"/>
        <v/>
      </c>
      <c r="AH4153" s="16">
        <f t="shared" si="389"/>
        <v>0</v>
      </c>
      <c r="AI4153" s="17" t="str">
        <f>IF('Peer Comparison Tool'!$D$12="NR","",IF($C4153='Peer Comparison Tool'!$D$9,COUNT('CECL &lt;50B Database'!$AI$1:AI4152)+1,""))</f>
        <v/>
      </c>
    </row>
    <row r="4154" spans="29:35" x14ac:dyDescent="0.25">
      <c r="AC4154" s="16" t="str">
        <f t="shared" si="384"/>
        <v/>
      </c>
      <c r="AD4154" s="16" t="str">
        <f t="shared" si="385"/>
        <v/>
      </c>
      <c r="AE4154" s="16" t="str">
        <f t="shared" si="386"/>
        <v/>
      </c>
      <c r="AF4154" s="16" t="str">
        <f t="shared" si="387"/>
        <v/>
      </c>
      <c r="AG4154" s="16" t="str">
        <f t="shared" si="388"/>
        <v/>
      </c>
      <c r="AH4154" s="16">
        <f t="shared" si="389"/>
        <v>0</v>
      </c>
      <c r="AI4154" s="17" t="str">
        <f>IF('Peer Comparison Tool'!$D$12="NR","",IF($C4154='Peer Comparison Tool'!$D$9,COUNT('CECL &lt;50B Database'!$AI$1:AI4153)+1,""))</f>
        <v/>
      </c>
    </row>
    <row r="4155" spans="29:35" x14ac:dyDescent="0.25">
      <c r="AC4155" s="16" t="str">
        <f t="shared" si="384"/>
        <v/>
      </c>
      <c r="AD4155" s="16" t="str">
        <f t="shared" si="385"/>
        <v/>
      </c>
      <c r="AE4155" s="16" t="str">
        <f t="shared" si="386"/>
        <v/>
      </c>
      <c r="AF4155" s="16" t="str">
        <f t="shared" si="387"/>
        <v/>
      </c>
      <c r="AG4155" s="16" t="str">
        <f t="shared" si="388"/>
        <v/>
      </c>
      <c r="AH4155" s="16">
        <f t="shared" si="389"/>
        <v>0</v>
      </c>
      <c r="AI4155" s="17" t="str">
        <f>IF('Peer Comparison Tool'!$D$12="NR","",IF($C4155='Peer Comparison Tool'!$D$9,COUNT('CECL &lt;50B Database'!$AI$1:AI4154)+1,""))</f>
        <v/>
      </c>
    </row>
    <row r="4156" spans="29:35" x14ac:dyDescent="0.25">
      <c r="AC4156" s="16" t="str">
        <f t="shared" si="384"/>
        <v/>
      </c>
      <c r="AD4156" s="16" t="str">
        <f t="shared" si="385"/>
        <v/>
      </c>
      <c r="AE4156" s="16" t="str">
        <f t="shared" si="386"/>
        <v/>
      </c>
      <c r="AF4156" s="16" t="str">
        <f t="shared" si="387"/>
        <v/>
      </c>
      <c r="AG4156" s="16" t="str">
        <f t="shared" si="388"/>
        <v/>
      </c>
      <c r="AH4156" s="16">
        <f t="shared" si="389"/>
        <v>0</v>
      </c>
      <c r="AI4156" s="17" t="str">
        <f>IF('Peer Comparison Tool'!$D$12="NR","",IF($C4156='Peer Comparison Tool'!$D$9,COUNT('CECL &lt;50B Database'!$AI$1:AI4155)+1,""))</f>
        <v/>
      </c>
    </row>
    <row r="4157" spans="29:35" x14ac:dyDescent="0.25">
      <c r="AC4157" s="16" t="str">
        <f t="shared" si="384"/>
        <v/>
      </c>
      <c r="AD4157" s="16" t="str">
        <f t="shared" si="385"/>
        <v/>
      </c>
      <c r="AE4157" s="16" t="str">
        <f t="shared" si="386"/>
        <v/>
      </c>
      <c r="AF4157" s="16" t="str">
        <f t="shared" si="387"/>
        <v/>
      </c>
      <c r="AG4157" s="16" t="str">
        <f t="shared" si="388"/>
        <v/>
      </c>
      <c r="AH4157" s="16">
        <f t="shared" si="389"/>
        <v>0</v>
      </c>
      <c r="AI4157" s="17" t="str">
        <f>IF('Peer Comparison Tool'!$D$12="NR","",IF($C4157='Peer Comparison Tool'!$D$9,COUNT('CECL &lt;50B Database'!$AI$1:AI4156)+1,""))</f>
        <v/>
      </c>
    </row>
    <row r="4158" spans="29:35" x14ac:dyDescent="0.25">
      <c r="AC4158" s="16" t="str">
        <f t="shared" si="384"/>
        <v/>
      </c>
      <c r="AD4158" s="16" t="str">
        <f t="shared" si="385"/>
        <v/>
      </c>
      <c r="AE4158" s="16" t="str">
        <f t="shared" si="386"/>
        <v/>
      </c>
      <c r="AF4158" s="16" t="str">
        <f t="shared" si="387"/>
        <v/>
      </c>
      <c r="AG4158" s="16" t="str">
        <f t="shared" si="388"/>
        <v/>
      </c>
      <c r="AH4158" s="16">
        <f t="shared" si="389"/>
        <v>0</v>
      </c>
      <c r="AI4158" s="17" t="str">
        <f>IF('Peer Comparison Tool'!$D$12="NR","",IF($C4158='Peer Comparison Tool'!$D$9,COUNT('CECL &lt;50B Database'!$AI$1:AI4157)+1,""))</f>
        <v/>
      </c>
    </row>
    <row r="4159" spans="29:35" x14ac:dyDescent="0.25">
      <c r="AC4159" s="16" t="str">
        <f t="shared" si="384"/>
        <v/>
      </c>
      <c r="AD4159" s="16" t="str">
        <f t="shared" si="385"/>
        <v/>
      </c>
      <c r="AE4159" s="16" t="str">
        <f t="shared" si="386"/>
        <v/>
      </c>
      <c r="AF4159" s="16" t="str">
        <f t="shared" si="387"/>
        <v/>
      </c>
      <c r="AG4159" s="16" t="str">
        <f t="shared" si="388"/>
        <v/>
      </c>
      <c r="AH4159" s="16">
        <f t="shared" si="389"/>
        <v>0</v>
      </c>
      <c r="AI4159" s="17" t="str">
        <f>IF('Peer Comparison Tool'!$D$12="NR","",IF($C4159='Peer Comparison Tool'!$D$9,COUNT('CECL &lt;50B Database'!$AI$1:AI4158)+1,""))</f>
        <v/>
      </c>
    </row>
    <row r="4160" spans="29:35" x14ac:dyDescent="0.25">
      <c r="AC4160" s="16" t="str">
        <f t="shared" si="384"/>
        <v/>
      </c>
      <c r="AD4160" s="16" t="str">
        <f t="shared" si="385"/>
        <v/>
      </c>
      <c r="AE4160" s="16" t="str">
        <f t="shared" si="386"/>
        <v/>
      </c>
      <c r="AF4160" s="16" t="str">
        <f t="shared" si="387"/>
        <v/>
      </c>
      <c r="AG4160" s="16" t="str">
        <f t="shared" si="388"/>
        <v/>
      </c>
      <c r="AH4160" s="16">
        <f t="shared" si="389"/>
        <v>0</v>
      </c>
      <c r="AI4160" s="17" t="str">
        <f>IF('Peer Comparison Tool'!$D$12="NR","",IF($C4160='Peer Comparison Tool'!$D$9,COUNT('CECL &lt;50B Database'!$AI$1:AI4159)+1,""))</f>
        <v/>
      </c>
    </row>
    <row r="4161" spans="29:35" x14ac:dyDescent="0.25">
      <c r="AC4161" s="16" t="str">
        <f t="shared" si="384"/>
        <v/>
      </c>
      <c r="AD4161" s="16" t="str">
        <f t="shared" si="385"/>
        <v/>
      </c>
      <c r="AE4161" s="16" t="str">
        <f t="shared" si="386"/>
        <v/>
      </c>
      <c r="AF4161" s="16" t="str">
        <f t="shared" si="387"/>
        <v/>
      </c>
      <c r="AG4161" s="16" t="str">
        <f t="shared" si="388"/>
        <v/>
      </c>
      <c r="AH4161" s="16">
        <f t="shared" si="389"/>
        <v>0</v>
      </c>
      <c r="AI4161" s="17" t="str">
        <f>IF('Peer Comparison Tool'!$D$12="NR","",IF($C4161='Peer Comparison Tool'!$D$9,COUNT('CECL &lt;50B Database'!$AI$1:AI4160)+1,""))</f>
        <v/>
      </c>
    </row>
    <row r="4162" spans="29:35" x14ac:dyDescent="0.25">
      <c r="AC4162" s="16" t="str">
        <f t="shared" si="384"/>
        <v/>
      </c>
      <c r="AD4162" s="16" t="str">
        <f t="shared" si="385"/>
        <v/>
      </c>
      <c r="AE4162" s="16" t="str">
        <f t="shared" si="386"/>
        <v/>
      </c>
      <c r="AF4162" s="16" t="str">
        <f t="shared" si="387"/>
        <v/>
      </c>
      <c r="AG4162" s="16" t="str">
        <f t="shared" si="388"/>
        <v/>
      </c>
      <c r="AH4162" s="16">
        <f t="shared" si="389"/>
        <v>0</v>
      </c>
      <c r="AI4162" s="17" t="str">
        <f>IF('Peer Comparison Tool'!$D$12="NR","",IF($C4162='Peer Comparison Tool'!$D$9,COUNT('CECL &lt;50B Database'!$AI$1:AI4161)+1,""))</f>
        <v/>
      </c>
    </row>
    <row r="4163" spans="29:35" x14ac:dyDescent="0.25">
      <c r="AC4163" s="16" t="str">
        <f t="shared" ref="AC4163:AC4226" si="390">IF(AND($G4163&gt;=10000000,$G4163&lt;50000000),$K4163,"")</f>
        <v/>
      </c>
      <c r="AD4163" s="16" t="str">
        <f t="shared" ref="AD4163:AD4226" si="391">IF(AND($G4163&gt;=5000000,$G4163&lt;9999999),$K4163,"")</f>
        <v/>
      </c>
      <c r="AE4163" s="16" t="str">
        <f t="shared" ref="AE4163:AE4226" si="392">IF(AND($G4163&gt;=1000000,$G4163&lt;4999999),$K4163,"")</f>
        <v/>
      </c>
      <c r="AF4163" s="16" t="str">
        <f t="shared" ref="AF4163:AF4226" si="393">IF(AND($G4163&gt;=500000,$G4163&lt;999999),$K4163,"")</f>
        <v/>
      </c>
      <c r="AG4163" s="16" t="str">
        <f t="shared" ref="AG4163:AG4226" si="394">IF(AND($G4163&gt;=100000,$G4163&lt;499999),$K4163,"")</f>
        <v/>
      </c>
      <c r="AH4163" s="16">
        <f t="shared" ref="AH4163:AH4226" si="395">IF(AND($G4163&gt;=0,$G4163&lt;99999),$K4163,"")</f>
        <v>0</v>
      </c>
      <c r="AI4163" s="17" t="str">
        <f>IF('Peer Comparison Tool'!$D$12="NR","",IF($C4163='Peer Comparison Tool'!$D$9,COUNT('CECL &lt;50B Database'!$AI$1:AI4162)+1,""))</f>
        <v/>
      </c>
    </row>
    <row r="4164" spans="29:35" x14ac:dyDescent="0.25">
      <c r="AC4164" s="16" t="str">
        <f t="shared" si="390"/>
        <v/>
      </c>
      <c r="AD4164" s="16" t="str">
        <f t="shared" si="391"/>
        <v/>
      </c>
      <c r="AE4164" s="16" t="str">
        <f t="shared" si="392"/>
        <v/>
      </c>
      <c r="AF4164" s="16" t="str">
        <f t="shared" si="393"/>
        <v/>
      </c>
      <c r="AG4164" s="16" t="str">
        <f t="shared" si="394"/>
        <v/>
      </c>
      <c r="AH4164" s="16">
        <f t="shared" si="395"/>
        <v>0</v>
      </c>
      <c r="AI4164" s="17" t="str">
        <f>IF('Peer Comparison Tool'!$D$12="NR","",IF($C4164='Peer Comparison Tool'!$D$9,COUNT('CECL &lt;50B Database'!$AI$1:AI4163)+1,""))</f>
        <v/>
      </c>
    </row>
    <row r="4165" spans="29:35" x14ac:dyDescent="0.25">
      <c r="AC4165" s="16" t="str">
        <f t="shared" si="390"/>
        <v/>
      </c>
      <c r="AD4165" s="16" t="str">
        <f t="shared" si="391"/>
        <v/>
      </c>
      <c r="AE4165" s="16" t="str">
        <f t="shared" si="392"/>
        <v/>
      </c>
      <c r="AF4165" s="16" t="str">
        <f t="shared" si="393"/>
        <v/>
      </c>
      <c r="AG4165" s="16" t="str">
        <f t="shared" si="394"/>
        <v/>
      </c>
      <c r="AH4165" s="16">
        <f t="shared" si="395"/>
        <v>0</v>
      </c>
      <c r="AI4165" s="17" t="str">
        <f>IF('Peer Comparison Tool'!$D$12="NR","",IF($C4165='Peer Comparison Tool'!$D$9,COUNT('CECL &lt;50B Database'!$AI$1:AI4164)+1,""))</f>
        <v/>
      </c>
    </row>
    <row r="4166" spans="29:35" x14ac:dyDescent="0.25">
      <c r="AC4166" s="16" t="str">
        <f t="shared" si="390"/>
        <v/>
      </c>
      <c r="AD4166" s="16" t="str">
        <f t="shared" si="391"/>
        <v/>
      </c>
      <c r="AE4166" s="16" t="str">
        <f t="shared" si="392"/>
        <v/>
      </c>
      <c r="AF4166" s="16" t="str">
        <f t="shared" si="393"/>
        <v/>
      </c>
      <c r="AG4166" s="16" t="str">
        <f t="shared" si="394"/>
        <v/>
      </c>
      <c r="AH4166" s="16">
        <f t="shared" si="395"/>
        <v>0</v>
      </c>
      <c r="AI4166" s="17" t="str">
        <f>IF('Peer Comparison Tool'!$D$12="NR","",IF($C4166='Peer Comparison Tool'!$D$9,COUNT('CECL &lt;50B Database'!$AI$1:AI4165)+1,""))</f>
        <v/>
      </c>
    </row>
    <row r="4167" spans="29:35" x14ac:dyDescent="0.25">
      <c r="AC4167" s="16" t="str">
        <f t="shared" si="390"/>
        <v/>
      </c>
      <c r="AD4167" s="16" t="str">
        <f t="shared" si="391"/>
        <v/>
      </c>
      <c r="AE4167" s="16" t="str">
        <f t="shared" si="392"/>
        <v/>
      </c>
      <c r="AF4167" s="16" t="str">
        <f t="shared" si="393"/>
        <v/>
      </c>
      <c r="AG4167" s="16" t="str">
        <f t="shared" si="394"/>
        <v/>
      </c>
      <c r="AH4167" s="16">
        <f t="shared" si="395"/>
        <v>0</v>
      </c>
      <c r="AI4167" s="17" t="str">
        <f>IF('Peer Comparison Tool'!$D$12="NR","",IF($C4167='Peer Comparison Tool'!$D$9,COUNT('CECL &lt;50B Database'!$AI$1:AI4166)+1,""))</f>
        <v/>
      </c>
    </row>
    <row r="4168" spans="29:35" x14ac:dyDescent="0.25">
      <c r="AC4168" s="16" t="str">
        <f t="shared" si="390"/>
        <v/>
      </c>
      <c r="AD4168" s="16" t="str">
        <f t="shared" si="391"/>
        <v/>
      </c>
      <c r="AE4168" s="16" t="str">
        <f t="shared" si="392"/>
        <v/>
      </c>
      <c r="AF4168" s="16" t="str">
        <f t="shared" si="393"/>
        <v/>
      </c>
      <c r="AG4168" s="16" t="str">
        <f t="shared" si="394"/>
        <v/>
      </c>
      <c r="AH4168" s="16">
        <f t="shared" si="395"/>
        <v>0</v>
      </c>
      <c r="AI4168" s="17" t="str">
        <f>IF('Peer Comparison Tool'!$D$12="NR","",IF($C4168='Peer Comparison Tool'!$D$9,COUNT('CECL &lt;50B Database'!$AI$1:AI4167)+1,""))</f>
        <v/>
      </c>
    </row>
    <row r="4169" spans="29:35" x14ac:dyDescent="0.25">
      <c r="AC4169" s="16" t="str">
        <f t="shared" si="390"/>
        <v/>
      </c>
      <c r="AD4169" s="16" t="str">
        <f t="shared" si="391"/>
        <v/>
      </c>
      <c r="AE4169" s="16" t="str">
        <f t="shared" si="392"/>
        <v/>
      </c>
      <c r="AF4169" s="16" t="str">
        <f t="shared" si="393"/>
        <v/>
      </c>
      <c r="AG4169" s="16" t="str">
        <f t="shared" si="394"/>
        <v/>
      </c>
      <c r="AH4169" s="16">
        <f t="shared" si="395"/>
        <v>0</v>
      </c>
      <c r="AI4169" s="17" t="str">
        <f>IF('Peer Comparison Tool'!$D$12="NR","",IF($C4169='Peer Comparison Tool'!$D$9,COUNT('CECL &lt;50B Database'!$AI$1:AI4168)+1,""))</f>
        <v/>
      </c>
    </row>
    <row r="4170" spans="29:35" x14ac:dyDescent="0.25">
      <c r="AC4170" s="16" t="str">
        <f t="shared" si="390"/>
        <v/>
      </c>
      <c r="AD4170" s="16" t="str">
        <f t="shared" si="391"/>
        <v/>
      </c>
      <c r="AE4170" s="16" t="str">
        <f t="shared" si="392"/>
        <v/>
      </c>
      <c r="AF4170" s="16" t="str">
        <f t="shared" si="393"/>
        <v/>
      </c>
      <c r="AG4170" s="16" t="str">
        <f t="shared" si="394"/>
        <v/>
      </c>
      <c r="AH4170" s="16">
        <f t="shared" si="395"/>
        <v>0</v>
      </c>
      <c r="AI4170" s="17" t="str">
        <f>IF('Peer Comparison Tool'!$D$12="NR","",IF($C4170='Peer Comparison Tool'!$D$9,COUNT('CECL &lt;50B Database'!$AI$1:AI4169)+1,""))</f>
        <v/>
      </c>
    </row>
    <row r="4171" spans="29:35" x14ac:dyDescent="0.25">
      <c r="AC4171" s="16" t="str">
        <f t="shared" si="390"/>
        <v/>
      </c>
      <c r="AD4171" s="16" t="str">
        <f t="shared" si="391"/>
        <v/>
      </c>
      <c r="AE4171" s="16" t="str">
        <f t="shared" si="392"/>
        <v/>
      </c>
      <c r="AF4171" s="16" t="str">
        <f t="shared" si="393"/>
        <v/>
      </c>
      <c r="AG4171" s="16" t="str">
        <f t="shared" si="394"/>
        <v/>
      </c>
      <c r="AH4171" s="16">
        <f t="shared" si="395"/>
        <v>0</v>
      </c>
      <c r="AI4171" s="17" t="str">
        <f>IF('Peer Comparison Tool'!$D$12="NR","",IF($C4171='Peer Comparison Tool'!$D$9,COUNT('CECL &lt;50B Database'!$AI$1:AI4170)+1,""))</f>
        <v/>
      </c>
    </row>
    <row r="4172" spans="29:35" x14ac:dyDescent="0.25">
      <c r="AC4172" s="16" t="str">
        <f t="shared" si="390"/>
        <v/>
      </c>
      <c r="AD4172" s="16" t="str">
        <f t="shared" si="391"/>
        <v/>
      </c>
      <c r="AE4172" s="16" t="str">
        <f t="shared" si="392"/>
        <v/>
      </c>
      <c r="AF4172" s="16" t="str">
        <f t="shared" si="393"/>
        <v/>
      </c>
      <c r="AG4172" s="16" t="str">
        <f t="shared" si="394"/>
        <v/>
      </c>
      <c r="AH4172" s="16">
        <f t="shared" si="395"/>
        <v>0</v>
      </c>
      <c r="AI4172" s="17" t="str">
        <f>IF('Peer Comparison Tool'!$D$12="NR","",IF($C4172='Peer Comparison Tool'!$D$9,COUNT('CECL &lt;50B Database'!$AI$1:AI4171)+1,""))</f>
        <v/>
      </c>
    </row>
    <row r="4173" spans="29:35" x14ac:dyDescent="0.25">
      <c r="AC4173" s="16" t="str">
        <f t="shared" si="390"/>
        <v/>
      </c>
      <c r="AD4173" s="16" t="str">
        <f t="shared" si="391"/>
        <v/>
      </c>
      <c r="AE4173" s="16" t="str">
        <f t="shared" si="392"/>
        <v/>
      </c>
      <c r="AF4173" s="16" t="str">
        <f t="shared" si="393"/>
        <v/>
      </c>
      <c r="AG4173" s="16" t="str">
        <f t="shared" si="394"/>
        <v/>
      </c>
      <c r="AH4173" s="16">
        <f t="shared" si="395"/>
        <v>0</v>
      </c>
      <c r="AI4173" s="17" t="str">
        <f>IF('Peer Comparison Tool'!$D$12="NR","",IF($C4173='Peer Comparison Tool'!$D$9,COUNT('CECL &lt;50B Database'!$AI$1:AI4172)+1,""))</f>
        <v/>
      </c>
    </row>
    <row r="4174" spans="29:35" x14ac:dyDescent="0.25">
      <c r="AC4174" s="16" t="str">
        <f t="shared" si="390"/>
        <v/>
      </c>
      <c r="AD4174" s="16" t="str">
        <f t="shared" si="391"/>
        <v/>
      </c>
      <c r="AE4174" s="16" t="str">
        <f t="shared" si="392"/>
        <v/>
      </c>
      <c r="AF4174" s="16" t="str">
        <f t="shared" si="393"/>
        <v/>
      </c>
      <c r="AG4174" s="16" t="str">
        <f t="shared" si="394"/>
        <v/>
      </c>
      <c r="AH4174" s="16">
        <f t="shared" si="395"/>
        <v>0</v>
      </c>
      <c r="AI4174" s="17" t="str">
        <f>IF('Peer Comparison Tool'!$D$12="NR","",IF($C4174='Peer Comparison Tool'!$D$9,COUNT('CECL &lt;50B Database'!$AI$1:AI4173)+1,""))</f>
        <v/>
      </c>
    </row>
    <row r="4175" spans="29:35" x14ac:dyDescent="0.25">
      <c r="AC4175" s="16" t="str">
        <f t="shared" si="390"/>
        <v/>
      </c>
      <c r="AD4175" s="16" t="str">
        <f t="shared" si="391"/>
        <v/>
      </c>
      <c r="AE4175" s="16" t="str">
        <f t="shared" si="392"/>
        <v/>
      </c>
      <c r="AF4175" s="16" t="str">
        <f t="shared" si="393"/>
        <v/>
      </c>
      <c r="AG4175" s="16" t="str">
        <f t="shared" si="394"/>
        <v/>
      </c>
      <c r="AH4175" s="16">
        <f t="shared" si="395"/>
        <v>0</v>
      </c>
      <c r="AI4175" s="17" t="str">
        <f>IF('Peer Comparison Tool'!$D$12="NR","",IF($C4175='Peer Comparison Tool'!$D$9,COUNT('CECL &lt;50B Database'!$AI$1:AI4174)+1,""))</f>
        <v/>
      </c>
    </row>
    <row r="4176" spans="29:35" x14ac:dyDescent="0.25">
      <c r="AC4176" s="16" t="str">
        <f t="shared" si="390"/>
        <v/>
      </c>
      <c r="AD4176" s="16" t="str">
        <f t="shared" si="391"/>
        <v/>
      </c>
      <c r="AE4176" s="16" t="str">
        <f t="shared" si="392"/>
        <v/>
      </c>
      <c r="AF4176" s="16" t="str">
        <f t="shared" si="393"/>
        <v/>
      </c>
      <c r="AG4176" s="16" t="str">
        <f t="shared" si="394"/>
        <v/>
      </c>
      <c r="AH4176" s="16">
        <f t="shared" si="395"/>
        <v>0</v>
      </c>
      <c r="AI4176" s="17" t="str">
        <f>IF('Peer Comparison Tool'!$D$12="NR","",IF($C4176='Peer Comparison Tool'!$D$9,COUNT('CECL &lt;50B Database'!$AI$1:AI4175)+1,""))</f>
        <v/>
      </c>
    </row>
    <row r="4177" spans="29:35" x14ac:dyDescent="0.25">
      <c r="AC4177" s="16" t="str">
        <f t="shared" si="390"/>
        <v/>
      </c>
      <c r="AD4177" s="16" t="str">
        <f t="shared" si="391"/>
        <v/>
      </c>
      <c r="AE4177" s="16" t="str">
        <f t="shared" si="392"/>
        <v/>
      </c>
      <c r="AF4177" s="16" t="str">
        <f t="shared" si="393"/>
        <v/>
      </c>
      <c r="AG4177" s="16" t="str">
        <f t="shared" si="394"/>
        <v/>
      </c>
      <c r="AH4177" s="16">
        <f t="shared" si="395"/>
        <v>0</v>
      </c>
      <c r="AI4177" s="17" t="str">
        <f>IF('Peer Comparison Tool'!$D$12="NR","",IF($C4177='Peer Comparison Tool'!$D$9,COUNT('CECL &lt;50B Database'!$AI$1:AI4176)+1,""))</f>
        <v/>
      </c>
    </row>
    <row r="4178" spans="29:35" x14ac:dyDescent="0.25">
      <c r="AC4178" s="16" t="str">
        <f t="shared" si="390"/>
        <v/>
      </c>
      <c r="AD4178" s="16" t="str">
        <f t="shared" si="391"/>
        <v/>
      </c>
      <c r="AE4178" s="16" t="str">
        <f t="shared" si="392"/>
        <v/>
      </c>
      <c r="AF4178" s="16" t="str">
        <f t="shared" si="393"/>
        <v/>
      </c>
      <c r="AG4178" s="16" t="str">
        <f t="shared" si="394"/>
        <v/>
      </c>
      <c r="AH4178" s="16">
        <f t="shared" si="395"/>
        <v>0</v>
      </c>
      <c r="AI4178" s="17" t="str">
        <f>IF('Peer Comparison Tool'!$D$12="NR","",IF($C4178='Peer Comparison Tool'!$D$9,COUNT('CECL &lt;50B Database'!$AI$1:AI4177)+1,""))</f>
        <v/>
      </c>
    </row>
    <row r="4179" spans="29:35" x14ac:dyDescent="0.25">
      <c r="AC4179" s="16" t="str">
        <f t="shared" si="390"/>
        <v/>
      </c>
      <c r="AD4179" s="16" t="str">
        <f t="shared" si="391"/>
        <v/>
      </c>
      <c r="AE4179" s="16" t="str">
        <f t="shared" si="392"/>
        <v/>
      </c>
      <c r="AF4179" s="16" t="str">
        <f t="shared" si="393"/>
        <v/>
      </c>
      <c r="AG4179" s="16" t="str">
        <f t="shared" si="394"/>
        <v/>
      </c>
      <c r="AH4179" s="16">
        <f t="shared" si="395"/>
        <v>0</v>
      </c>
      <c r="AI4179" s="17" t="str">
        <f>IF('Peer Comparison Tool'!$D$12="NR","",IF($C4179='Peer Comparison Tool'!$D$9,COUNT('CECL &lt;50B Database'!$AI$1:AI4178)+1,""))</f>
        <v/>
      </c>
    </row>
    <row r="4180" spans="29:35" x14ac:dyDescent="0.25">
      <c r="AC4180" s="16" t="str">
        <f t="shared" si="390"/>
        <v/>
      </c>
      <c r="AD4180" s="16" t="str">
        <f t="shared" si="391"/>
        <v/>
      </c>
      <c r="AE4180" s="16" t="str">
        <f t="shared" si="392"/>
        <v/>
      </c>
      <c r="AF4180" s="16" t="str">
        <f t="shared" si="393"/>
        <v/>
      </c>
      <c r="AG4180" s="16" t="str">
        <f t="shared" si="394"/>
        <v/>
      </c>
      <c r="AH4180" s="16">
        <f t="shared" si="395"/>
        <v>0</v>
      </c>
      <c r="AI4180" s="17" t="str">
        <f>IF('Peer Comparison Tool'!$D$12="NR","",IF($C4180='Peer Comparison Tool'!$D$9,COUNT('CECL &lt;50B Database'!$AI$1:AI4179)+1,""))</f>
        <v/>
      </c>
    </row>
    <row r="4181" spans="29:35" x14ac:dyDescent="0.25">
      <c r="AC4181" s="16" t="str">
        <f t="shared" si="390"/>
        <v/>
      </c>
      <c r="AD4181" s="16" t="str">
        <f t="shared" si="391"/>
        <v/>
      </c>
      <c r="AE4181" s="16" t="str">
        <f t="shared" si="392"/>
        <v/>
      </c>
      <c r="AF4181" s="16" t="str">
        <f t="shared" si="393"/>
        <v/>
      </c>
      <c r="AG4181" s="16" t="str">
        <f t="shared" si="394"/>
        <v/>
      </c>
      <c r="AH4181" s="16">
        <f t="shared" si="395"/>
        <v>0</v>
      </c>
      <c r="AI4181" s="17" t="str">
        <f>IF('Peer Comparison Tool'!$D$12="NR","",IF($C4181='Peer Comparison Tool'!$D$9,COUNT('CECL &lt;50B Database'!$AI$1:AI4180)+1,""))</f>
        <v/>
      </c>
    </row>
    <row r="4182" spans="29:35" x14ac:dyDescent="0.25">
      <c r="AC4182" s="16" t="str">
        <f t="shared" si="390"/>
        <v/>
      </c>
      <c r="AD4182" s="16" t="str">
        <f t="shared" si="391"/>
        <v/>
      </c>
      <c r="AE4182" s="16" t="str">
        <f t="shared" si="392"/>
        <v/>
      </c>
      <c r="AF4182" s="16" t="str">
        <f t="shared" si="393"/>
        <v/>
      </c>
      <c r="AG4182" s="16" t="str">
        <f t="shared" si="394"/>
        <v/>
      </c>
      <c r="AH4182" s="16">
        <f t="shared" si="395"/>
        <v>0</v>
      </c>
      <c r="AI4182" s="17" t="str">
        <f>IF('Peer Comparison Tool'!$D$12="NR","",IF($C4182='Peer Comparison Tool'!$D$9,COUNT('CECL &lt;50B Database'!$AI$1:AI4181)+1,""))</f>
        <v/>
      </c>
    </row>
    <row r="4183" spans="29:35" x14ac:dyDescent="0.25">
      <c r="AC4183" s="16" t="str">
        <f t="shared" si="390"/>
        <v/>
      </c>
      <c r="AD4183" s="16" t="str">
        <f t="shared" si="391"/>
        <v/>
      </c>
      <c r="AE4183" s="16" t="str">
        <f t="shared" si="392"/>
        <v/>
      </c>
      <c r="AF4183" s="16" t="str">
        <f t="shared" si="393"/>
        <v/>
      </c>
      <c r="AG4183" s="16" t="str">
        <f t="shared" si="394"/>
        <v/>
      </c>
      <c r="AH4183" s="16">
        <f t="shared" si="395"/>
        <v>0</v>
      </c>
      <c r="AI4183" s="17" t="str">
        <f>IF('Peer Comparison Tool'!$D$12="NR","",IF($C4183='Peer Comparison Tool'!$D$9,COUNT('CECL &lt;50B Database'!$AI$1:AI4182)+1,""))</f>
        <v/>
      </c>
    </row>
    <row r="4184" spans="29:35" x14ac:dyDescent="0.25">
      <c r="AC4184" s="16" t="str">
        <f t="shared" si="390"/>
        <v/>
      </c>
      <c r="AD4184" s="16" t="str">
        <f t="shared" si="391"/>
        <v/>
      </c>
      <c r="AE4184" s="16" t="str">
        <f t="shared" si="392"/>
        <v/>
      </c>
      <c r="AF4184" s="16" t="str">
        <f t="shared" si="393"/>
        <v/>
      </c>
      <c r="AG4184" s="16" t="str">
        <f t="shared" si="394"/>
        <v/>
      </c>
      <c r="AH4184" s="16">
        <f t="shared" si="395"/>
        <v>0</v>
      </c>
      <c r="AI4184" s="17" t="str">
        <f>IF('Peer Comparison Tool'!$D$12="NR","",IF($C4184='Peer Comparison Tool'!$D$9,COUNT('CECL &lt;50B Database'!$AI$1:AI4183)+1,""))</f>
        <v/>
      </c>
    </row>
    <row r="4185" spans="29:35" x14ac:dyDescent="0.25">
      <c r="AC4185" s="16" t="str">
        <f t="shared" si="390"/>
        <v/>
      </c>
      <c r="AD4185" s="16" t="str">
        <f t="shared" si="391"/>
        <v/>
      </c>
      <c r="AE4185" s="16" t="str">
        <f t="shared" si="392"/>
        <v/>
      </c>
      <c r="AF4185" s="16" t="str">
        <f t="shared" si="393"/>
        <v/>
      </c>
      <c r="AG4185" s="16" t="str">
        <f t="shared" si="394"/>
        <v/>
      </c>
      <c r="AH4185" s="16">
        <f t="shared" si="395"/>
        <v>0</v>
      </c>
      <c r="AI4185" s="17" t="str">
        <f>IF('Peer Comparison Tool'!$D$12="NR","",IF($C4185='Peer Comparison Tool'!$D$9,COUNT('CECL &lt;50B Database'!$AI$1:AI4184)+1,""))</f>
        <v/>
      </c>
    </row>
    <row r="4186" spans="29:35" x14ac:dyDescent="0.25">
      <c r="AC4186" s="16" t="str">
        <f t="shared" si="390"/>
        <v/>
      </c>
      <c r="AD4186" s="16" t="str">
        <f t="shared" si="391"/>
        <v/>
      </c>
      <c r="AE4186" s="16" t="str">
        <f t="shared" si="392"/>
        <v/>
      </c>
      <c r="AF4186" s="16" t="str">
        <f t="shared" si="393"/>
        <v/>
      </c>
      <c r="AG4186" s="16" t="str">
        <f t="shared" si="394"/>
        <v/>
      </c>
      <c r="AH4186" s="16">
        <f t="shared" si="395"/>
        <v>0</v>
      </c>
      <c r="AI4186" s="17" t="str">
        <f>IF('Peer Comparison Tool'!$D$12="NR","",IF($C4186='Peer Comparison Tool'!$D$9,COUNT('CECL &lt;50B Database'!$AI$1:AI4185)+1,""))</f>
        <v/>
      </c>
    </row>
    <row r="4187" spans="29:35" x14ac:dyDescent="0.25">
      <c r="AC4187" s="16" t="str">
        <f t="shared" si="390"/>
        <v/>
      </c>
      <c r="AD4187" s="16" t="str">
        <f t="shared" si="391"/>
        <v/>
      </c>
      <c r="AE4187" s="16" t="str">
        <f t="shared" si="392"/>
        <v/>
      </c>
      <c r="AF4187" s="16" t="str">
        <f t="shared" si="393"/>
        <v/>
      </c>
      <c r="AG4187" s="16" t="str">
        <f t="shared" si="394"/>
        <v/>
      </c>
      <c r="AH4187" s="16">
        <f t="shared" si="395"/>
        <v>0</v>
      </c>
      <c r="AI4187" s="17" t="str">
        <f>IF('Peer Comparison Tool'!$D$12="NR","",IF($C4187='Peer Comparison Tool'!$D$9,COUNT('CECL &lt;50B Database'!$AI$1:AI4186)+1,""))</f>
        <v/>
      </c>
    </row>
    <row r="4188" spans="29:35" x14ac:dyDescent="0.25">
      <c r="AC4188" s="16" t="str">
        <f t="shared" si="390"/>
        <v/>
      </c>
      <c r="AD4188" s="16" t="str">
        <f t="shared" si="391"/>
        <v/>
      </c>
      <c r="AE4188" s="16" t="str">
        <f t="shared" si="392"/>
        <v/>
      </c>
      <c r="AF4188" s="16" t="str">
        <f t="shared" si="393"/>
        <v/>
      </c>
      <c r="AG4188" s="16" t="str">
        <f t="shared" si="394"/>
        <v/>
      </c>
      <c r="AH4188" s="16">
        <f t="shared" si="395"/>
        <v>0</v>
      </c>
      <c r="AI4188" s="17" t="str">
        <f>IF('Peer Comparison Tool'!$D$12="NR","",IF($C4188='Peer Comparison Tool'!$D$9,COUNT('CECL &lt;50B Database'!$AI$1:AI4187)+1,""))</f>
        <v/>
      </c>
    </row>
    <row r="4189" spans="29:35" x14ac:dyDescent="0.25">
      <c r="AC4189" s="16" t="str">
        <f t="shared" si="390"/>
        <v/>
      </c>
      <c r="AD4189" s="16" t="str">
        <f t="shared" si="391"/>
        <v/>
      </c>
      <c r="AE4189" s="16" t="str">
        <f t="shared" si="392"/>
        <v/>
      </c>
      <c r="AF4189" s="16" t="str">
        <f t="shared" si="393"/>
        <v/>
      </c>
      <c r="AG4189" s="16" t="str">
        <f t="shared" si="394"/>
        <v/>
      </c>
      <c r="AH4189" s="16">
        <f t="shared" si="395"/>
        <v>0</v>
      </c>
      <c r="AI4189" s="17" t="str">
        <f>IF('Peer Comparison Tool'!$D$12="NR","",IF($C4189='Peer Comparison Tool'!$D$9,COUNT('CECL &lt;50B Database'!$AI$1:AI4188)+1,""))</f>
        <v/>
      </c>
    </row>
    <row r="4190" spans="29:35" x14ac:dyDescent="0.25">
      <c r="AC4190" s="16" t="str">
        <f t="shared" si="390"/>
        <v/>
      </c>
      <c r="AD4190" s="16" t="str">
        <f t="shared" si="391"/>
        <v/>
      </c>
      <c r="AE4190" s="16" t="str">
        <f t="shared" si="392"/>
        <v/>
      </c>
      <c r="AF4190" s="16" t="str">
        <f t="shared" si="393"/>
        <v/>
      </c>
      <c r="AG4190" s="16" t="str">
        <f t="shared" si="394"/>
        <v/>
      </c>
      <c r="AH4190" s="16">
        <f t="shared" si="395"/>
        <v>0</v>
      </c>
      <c r="AI4190" s="17" t="str">
        <f>IF('Peer Comparison Tool'!$D$12="NR","",IF($C4190='Peer Comparison Tool'!$D$9,COUNT('CECL &lt;50B Database'!$AI$1:AI4189)+1,""))</f>
        <v/>
      </c>
    </row>
    <row r="4191" spans="29:35" x14ac:dyDescent="0.25">
      <c r="AC4191" s="16" t="str">
        <f t="shared" si="390"/>
        <v/>
      </c>
      <c r="AD4191" s="16" t="str">
        <f t="shared" si="391"/>
        <v/>
      </c>
      <c r="AE4191" s="16" t="str">
        <f t="shared" si="392"/>
        <v/>
      </c>
      <c r="AF4191" s="16" t="str">
        <f t="shared" si="393"/>
        <v/>
      </c>
      <c r="AG4191" s="16" t="str">
        <f t="shared" si="394"/>
        <v/>
      </c>
      <c r="AH4191" s="16">
        <f t="shared" si="395"/>
        <v>0</v>
      </c>
      <c r="AI4191" s="17" t="str">
        <f>IF('Peer Comparison Tool'!$D$12="NR","",IF($C4191='Peer Comparison Tool'!$D$9,COUNT('CECL &lt;50B Database'!$AI$1:AI4190)+1,""))</f>
        <v/>
      </c>
    </row>
    <row r="4192" spans="29:35" x14ac:dyDescent="0.25">
      <c r="AC4192" s="16" t="str">
        <f t="shared" si="390"/>
        <v/>
      </c>
      <c r="AD4192" s="16" t="str">
        <f t="shared" si="391"/>
        <v/>
      </c>
      <c r="AE4192" s="16" t="str">
        <f t="shared" si="392"/>
        <v/>
      </c>
      <c r="AF4192" s="16" t="str">
        <f t="shared" si="393"/>
        <v/>
      </c>
      <c r="AG4192" s="16" t="str">
        <f t="shared" si="394"/>
        <v/>
      </c>
      <c r="AH4192" s="16">
        <f t="shared" si="395"/>
        <v>0</v>
      </c>
      <c r="AI4192" s="17" t="str">
        <f>IF('Peer Comparison Tool'!$D$12="NR","",IF($C4192='Peer Comparison Tool'!$D$9,COUNT('CECL &lt;50B Database'!$AI$1:AI4191)+1,""))</f>
        <v/>
      </c>
    </row>
    <row r="4193" spans="29:35" x14ac:dyDescent="0.25">
      <c r="AC4193" s="16" t="str">
        <f t="shared" si="390"/>
        <v/>
      </c>
      <c r="AD4193" s="16" t="str">
        <f t="shared" si="391"/>
        <v/>
      </c>
      <c r="AE4193" s="16" t="str">
        <f t="shared" si="392"/>
        <v/>
      </c>
      <c r="AF4193" s="16" t="str">
        <f t="shared" si="393"/>
        <v/>
      </c>
      <c r="AG4193" s="16" t="str">
        <f t="shared" si="394"/>
        <v/>
      </c>
      <c r="AH4193" s="16">
        <f t="shared" si="395"/>
        <v>0</v>
      </c>
      <c r="AI4193" s="17" t="str">
        <f>IF('Peer Comparison Tool'!$D$12="NR","",IF($C4193='Peer Comparison Tool'!$D$9,COUNT('CECL &lt;50B Database'!$AI$1:AI4192)+1,""))</f>
        <v/>
      </c>
    </row>
    <row r="4194" spans="29:35" x14ac:dyDescent="0.25">
      <c r="AC4194" s="16" t="str">
        <f t="shared" si="390"/>
        <v/>
      </c>
      <c r="AD4194" s="16" t="str">
        <f t="shared" si="391"/>
        <v/>
      </c>
      <c r="AE4194" s="16" t="str">
        <f t="shared" si="392"/>
        <v/>
      </c>
      <c r="AF4194" s="16" t="str">
        <f t="shared" si="393"/>
        <v/>
      </c>
      <c r="AG4194" s="16" t="str">
        <f t="shared" si="394"/>
        <v/>
      </c>
      <c r="AH4194" s="16">
        <f t="shared" si="395"/>
        <v>0</v>
      </c>
      <c r="AI4194" s="17" t="str">
        <f>IF('Peer Comparison Tool'!$D$12="NR","",IF($C4194='Peer Comparison Tool'!$D$9,COUNT('CECL &lt;50B Database'!$AI$1:AI4193)+1,""))</f>
        <v/>
      </c>
    </row>
    <row r="4195" spans="29:35" x14ac:dyDescent="0.25">
      <c r="AC4195" s="16" t="str">
        <f t="shared" si="390"/>
        <v/>
      </c>
      <c r="AD4195" s="16" t="str">
        <f t="shared" si="391"/>
        <v/>
      </c>
      <c r="AE4195" s="16" t="str">
        <f t="shared" si="392"/>
        <v/>
      </c>
      <c r="AF4195" s="16" t="str">
        <f t="shared" si="393"/>
        <v/>
      </c>
      <c r="AG4195" s="16" t="str">
        <f t="shared" si="394"/>
        <v/>
      </c>
      <c r="AH4195" s="16">
        <f t="shared" si="395"/>
        <v>0</v>
      </c>
      <c r="AI4195" s="17" t="str">
        <f>IF('Peer Comparison Tool'!$D$12="NR","",IF($C4195='Peer Comparison Tool'!$D$9,COUNT('CECL &lt;50B Database'!$AI$1:AI4194)+1,""))</f>
        <v/>
      </c>
    </row>
    <row r="4196" spans="29:35" x14ac:dyDescent="0.25">
      <c r="AC4196" s="16" t="str">
        <f t="shared" si="390"/>
        <v/>
      </c>
      <c r="AD4196" s="16" t="str">
        <f t="shared" si="391"/>
        <v/>
      </c>
      <c r="AE4196" s="16" t="str">
        <f t="shared" si="392"/>
        <v/>
      </c>
      <c r="AF4196" s="16" t="str">
        <f t="shared" si="393"/>
        <v/>
      </c>
      <c r="AG4196" s="16" t="str">
        <f t="shared" si="394"/>
        <v/>
      </c>
      <c r="AH4196" s="16">
        <f t="shared" si="395"/>
        <v>0</v>
      </c>
      <c r="AI4196" s="17" t="str">
        <f>IF('Peer Comparison Tool'!$D$12="NR","",IF($C4196='Peer Comparison Tool'!$D$9,COUNT('CECL &lt;50B Database'!$AI$1:AI4195)+1,""))</f>
        <v/>
      </c>
    </row>
    <row r="4197" spans="29:35" x14ac:dyDescent="0.25">
      <c r="AC4197" s="16" t="str">
        <f t="shared" si="390"/>
        <v/>
      </c>
      <c r="AD4197" s="16" t="str">
        <f t="shared" si="391"/>
        <v/>
      </c>
      <c r="AE4197" s="16" t="str">
        <f t="shared" si="392"/>
        <v/>
      </c>
      <c r="AF4197" s="16" t="str">
        <f t="shared" si="393"/>
        <v/>
      </c>
      <c r="AG4197" s="16" t="str">
        <f t="shared" si="394"/>
        <v/>
      </c>
      <c r="AH4197" s="16">
        <f t="shared" si="395"/>
        <v>0</v>
      </c>
      <c r="AI4197" s="17" t="str">
        <f>IF('Peer Comparison Tool'!$D$12="NR","",IF($C4197='Peer Comparison Tool'!$D$9,COUNT('CECL &lt;50B Database'!$AI$1:AI4196)+1,""))</f>
        <v/>
      </c>
    </row>
    <row r="4198" spans="29:35" x14ac:dyDescent="0.25">
      <c r="AC4198" s="16" t="str">
        <f t="shared" si="390"/>
        <v/>
      </c>
      <c r="AD4198" s="16" t="str">
        <f t="shared" si="391"/>
        <v/>
      </c>
      <c r="AE4198" s="16" t="str">
        <f t="shared" si="392"/>
        <v/>
      </c>
      <c r="AF4198" s="16" t="str">
        <f t="shared" si="393"/>
        <v/>
      </c>
      <c r="AG4198" s="16" t="str">
        <f t="shared" si="394"/>
        <v/>
      </c>
      <c r="AH4198" s="16">
        <f t="shared" si="395"/>
        <v>0</v>
      </c>
      <c r="AI4198" s="17" t="str">
        <f>IF('Peer Comparison Tool'!$D$12="NR","",IF($C4198='Peer Comparison Tool'!$D$9,COUNT('CECL &lt;50B Database'!$AI$1:AI4197)+1,""))</f>
        <v/>
      </c>
    </row>
    <row r="4199" spans="29:35" x14ac:dyDescent="0.25">
      <c r="AC4199" s="16" t="str">
        <f t="shared" si="390"/>
        <v/>
      </c>
      <c r="AD4199" s="16" t="str">
        <f t="shared" si="391"/>
        <v/>
      </c>
      <c r="AE4199" s="16" t="str">
        <f t="shared" si="392"/>
        <v/>
      </c>
      <c r="AF4199" s="16" t="str">
        <f t="shared" si="393"/>
        <v/>
      </c>
      <c r="AG4199" s="16" t="str">
        <f t="shared" si="394"/>
        <v/>
      </c>
      <c r="AH4199" s="16">
        <f t="shared" si="395"/>
        <v>0</v>
      </c>
      <c r="AI4199" s="17" t="str">
        <f>IF('Peer Comparison Tool'!$D$12="NR","",IF($C4199='Peer Comparison Tool'!$D$9,COUNT('CECL &lt;50B Database'!$AI$1:AI4198)+1,""))</f>
        <v/>
      </c>
    </row>
    <row r="4200" spans="29:35" x14ac:dyDescent="0.25">
      <c r="AC4200" s="16" t="str">
        <f t="shared" si="390"/>
        <v/>
      </c>
      <c r="AD4200" s="16" t="str">
        <f t="shared" si="391"/>
        <v/>
      </c>
      <c r="AE4200" s="16" t="str">
        <f t="shared" si="392"/>
        <v/>
      </c>
      <c r="AF4200" s="16" t="str">
        <f t="shared" si="393"/>
        <v/>
      </c>
      <c r="AG4200" s="16" t="str">
        <f t="shared" si="394"/>
        <v/>
      </c>
      <c r="AH4200" s="16">
        <f t="shared" si="395"/>
        <v>0</v>
      </c>
      <c r="AI4200" s="17" t="str">
        <f>IF('Peer Comparison Tool'!$D$12="NR","",IF($C4200='Peer Comparison Tool'!$D$9,COUNT('CECL &lt;50B Database'!$AI$1:AI4199)+1,""))</f>
        <v/>
      </c>
    </row>
    <row r="4201" spans="29:35" x14ac:dyDescent="0.25">
      <c r="AC4201" s="16" t="str">
        <f t="shared" si="390"/>
        <v/>
      </c>
      <c r="AD4201" s="16" t="str">
        <f t="shared" si="391"/>
        <v/>
      </c>
      <c r="AE4201" s="16" t="str">
        <f t="shared" si="392"/>
        <v/>
      </c>
      <c r="AF4201" s="16" t="str">
        <f t="shared" si="393"/>
        <v/>
      </c>
      <c r="AG4201" s="16" t="str">
        <f t="shared" si="394"/>
        <v/>
      </c>
      <c r="AH4201" s="16">
        <f t="shared" si="395"/>
        <v>0</v>
      </c>
      <c r="AI4201" s="17" t="str">
        <f>IF('Peer Comparison Tool'!$D$12="NR","",IF($C4201='Peer Comparison Tool'!$D$9,COUNT('CECL &lt;50B Database'!$AI$1:AI4200)+1,""))</f>
        <v/>
      </c>
    </row>
    <row r="4202" spans="29:35" x14ac:dyDescent="0.25">
      <c r="AC4202" s="16" t="str">
        <f t="shared" si="390"/>
        <v/>
      </c>
      <c r="AD4202" s="16" t="str">
        <f t="shared" si="391"/>
        <v/>
      </c>
      <c r="AE4202" s="16" t="str">
        <f t="shared" si="392"/>
        <v/>
      </c>
      <c r="AF4202" s="16" t="str">
        <f t="shared" si="393"/>
        <v/>
      </c>
      <c r="AG4202" s="16" t="str">
        <f t="shared" si="394"/>
        <v/>
      </c>
      <c r="AH4202" s="16">
        <f t="shared" si="395"/>
        <v>0</v>
      </c>
      <c r="AI4202" s="17" t="str">
        <f>IF('Peer Comparison Tool'!$D$12="NR","",IF($C4202='Peer Comparison Tool'!$D$9,COUNT('CECL &lt;50B Database'!$AI$1:AI4201)+1,""))</f>
        <v/>
      </c>
    </row>
    <row r="4203" spans="29:35" x14ac:dyDescent="0.25">
      <c r="AC4203" s="16" t="str">
        <f t="shared" si="390"/>
        <v/>
      </c>
      <c r="AD4203" s="16" t="str">
        <f t="shared" si="391"/>
        <v/>
      </c>
      <c r="AE4203" s="16" t="str">
        <f t="shared" si="392"/>
        <v/>
      </c>
      <c r="AF4203" s="16" t="str">
        <f t="shared" si="393"/>
        <v/>
      </c>
      <c r="AG4203" s="16" t="str">
        <f t="shared" si="394"/>
        <v/>
      </c>
      <c r="AH4203" s="16">
        <f t="shared" si="395"/>
        <v>0</v>
      </c>
      <c r="AI4203" s="17" t="str">
        <f>IF('Peer Comparison Tool'!$D$12="NR","",IF($C4203='Peer Comparison Tool'!$D$9,COUNT('CECL &lt;50B Database'!$AI$1:AI4202)+1,""))</f>
        <v/>
      </c>
    </row>
    <row r="4204" spans="29:35" x14ac:dyDescent="0.25">
      <c r="AC4204" s="16" t="str">
        <f t="shared" si="390"/>
        <v/>
      </c>
      <c r="AD4204" s="16" t="str">
        <f t="shared" si="391"/>
        <v/>
      </c>
      <c r="AE4204" s="16" t="str">
        <f t="shared" si="392"/>
        <v/>
      </c>
      <c r="AF4204" s="16" t="str">
        <f t="shared" si="393"/>
        <v/>
      </c>
      <c r="AG4204" s="16" t="str">
        <f t="shared" si="394"/>
        <v/>
      </c>
      <c r="AH4204" s="16">
        <f t="shared" si="395"/>
        <v>0</v>
      </c>
      <c r="AI4204" s="17" t="str">
        <f>IF('Peer Comparison Tool'!$D$12="NR","",IF($C4204='Peer Comparison Tool'!$D$9,COUNT('CECL &lt;50B Database'!$AI$1:AI4203)+1,""))</f>
        <v/>
      </c>
    </row>
    <row r="4205" spans="29:35" x14ac:dyDescent="0.25">
      <c r="AC4205" s="16" t="str">
        <f t="shared" si="390"/>
        <v/>
      </c>
      <c r="AD4205" s="16" t="str">
        <f t="shared" si="391"/>
        <v/>
      </c>
      <c r="AE4205" s="16" t="str">
        <f t="shared" si="392"/>
        <v/>
      </c>
      <c r="AF4205" s="16" t="str">
        <f t="shared" si="393"/>
        <v/>
      </c>
      <c r="AG4205" s="16" t="str">
        <f t="shared" si="394"/>
        <v/>
      </c>
      <c r="AH4205" s="16">
        <f t="shared" si="395"/>
        <v>0</v>
      </c>
      <c r="AI4205" s="17" t="str">
        <f>IF('Peer Comparison Tool'!$D$12="NR","",IF($C4205='Peer Comparison Tool'!$D$9,COUNT('CECL &lt;50B Database'!$AI$1:AI4204)+1,""))</f>
        <v/>
      </c>
    </row>
    <row r="4206" spans="29:35" x14ac:dyDescent="0.25">
      <c r="AC4206" s="16" t="str">
        <f t="shared" si="390"/>
        <v/>
      </c>
      <c r="AD4206" s="16" t="str">
        <f t="shared" si="391"/>
        <v/>
      </c>
      <c r="AE4206" s="16" t="str">
        <f t="shared" si="392"/>
        <v/>
      </c>
      <c r="AF4206" s="16" t="str">
        <f t="shared" si="393"/>
        <v/>
      </c>
      <c r="AG4206" s="16" t="str">
        <f t="shared" si="394"/>
        <v/>
      </c>
      <c r="AH4206" s="16">
        <f t="shared" si="395"/>
        <v>0</v>
      </c>
      <c r="AI4206" s="17" t="str">
        <f>IF('Peer Comparison Tool'!$D$12="NR","",IF($C4206='Peer Comparison Tool'!$D$9,COUNT('CECL &lt;50B Database'!$AI$1:AI4205)+1,""))</f>
        <v/>
      </c>
    </row>
    <row r="4207" spans="29:35" x14ac:dyDescent="0.25">
      <c r="AC4207" s="16" t="str">
        <f t="shared" si="390"/>
        <v/>
      </c>
      <c r="AD4207" s="16" t="str">
        <f t="shared" si="391"/>
        <v/>
      </c>
      <c r="AE4207" s="16" t="str">
        <f t="shared" si="392"/>
        <v/>
      </c>
      <c r="AF4207" s="16" t="str">
        <f t="shared" si="393"/>
        <v/>
      </c>
      <c r="AG4207" s="16" t="str">
        <f t="shared" si="394"/>
        <v/>
      </c>
      <c r="AH4207" s="16">
        <f t="shared" si="395"/>
        <v>0</v>
      </c>
      <c r="AI4207" s="17" t="str">
        <f>IF('Peer Comparison Tool'!$D$12="NR","",IF($C4207='Peer Comparison Tool'!$D$9,COUNT('CECL &lt;50B Database'!$AI$1:AI4206)+1,""))</f>
        <v/>
      </c>
    </row>
    <row r="4208" spans="29:35" x14ac:dyDescent="0.25">
      <c r="AC4208" s="16" t="str">
        <f t="shared" si="390"/>
        <v/>
      </c>
      <c r="AD4208" s="16" t="str">
        <f t="shared" si="391"/>
        <v/>
      </c>
      <c r="AE4208" s="16" t="str">
        <f t="shared" si="392"/>
        <v/>
      </c>
      <c r="AF4208" s="16" t="str">
        <f t="shared" si="393"/>
        <v/>
      </c>
      <c r="AG4208" s="16" t="str">
        <f t="shared" si="394"/>
        <v/>
      </c>
      <c r="AH4208" s="16">
        <f t="shared" si="395"/>
        <v>0</v>
      </c>
      <c r="AI4208" s="17" t="str">
        <f>IF('Peer Comparison Tool'!$D$12="NR","",IF($C4208='Peer Comparison Tool'!$D$9,COUNT('CECL &lt;50B Database'!$AI$1:AI4207)+1,""))</f>
        <v/>
      </c>
    </row>
    <row r="4209" spans="29:35" x14ac:dyDescent="0.25">
      <c r="AC4209" s="16" t="str">
        <f t="shared" si="390"/>
        <v/>
      </c>
      <c r="AD4209" s="16" t="str">
        <f t="shared" si="391"/>
        <v/>
      </c>
      <c r="AE4209" s="16" t="str">
        <f t="shared" si="392"/>
        <v/>
      </c>
      <c r="AF4209" s="16" t="str">
        <f t="shared" si="393"/>
        <v/>
      </c>
      <c r="AG4209" s="16" t="str">
        <f t="shared" si="394"/>
        <v/>
      </c>
      <c r="AH4209" s="16">
        <f t="shared" si="395"/>
        <v>0</v>
      </c>
      <c r="AI4209" s="17" t="str">
        <f>IF('Peer Comparison Tool'!$D$12="NR","",IF($C4209='Peer Comparison Tool'!$D$9,COUNT('CECL &lt;50B Database'!$AI$1:AI4208)+1,""))</f>
        <v/>
      </c>
    </row>
    <row r="4210" spans="29:35" x14ac:dyDescent="0.25">
      <c r="AC4210" s="16" t="str">
        <f t="shared" si="390"/>
        <v/>
      </c>
      <c r="AD4210" s="16" t="str">
        <f t="shared" si="391"/>
        <v/>
      </c>
      <c r="AE4210" s="16" t="str">
        <f t="shared" si="392"/>
        <v/>
      </c>
      <c r="AF4210" s="16" t="str">
        <f t="shared" si="393"/>
        <v/>
      </c>
      <c r="AG4210" s="16" t="str">
        <f t="shared" si="394"/>
        <v/>
      </c>
      <c r="AH4210" s="16">
        <f t="shared" si="395"/>
        <v>0</v>
      </c>
      <c r="AI4210" s="17" t="str">
        <f>IF('Peer Comparison Tool'!$D$12="NR","",IF($C4210='Peer Comparison Tool'!$D$9,COUNT('CECL &lt;50B Database'!$AI$1:AI4209)+1,""))</f>
        <v/>
      </c>
    </row>
    <row r="4211" spans="29:35" x14ac:dyDescent="0.25">
      <c r="AC4211" s="16" t="str">
        <f t="shared" si="390"/>
        <v/>
      </c>
      <c r="AD4211" s="16" t="str">
        <f t="shared" si="391"/>
        <v/>
      </c>
      <c r="AE4211" s="16" t="str">
        <f t="shared" si="392"/>
        <v/>
      </c>
      <c r="AF4211" s="16" t="str">
        <f t="shared" si="393"/>
        <v/>
      </c>
      <c r="AG4211" s="16" t="str">
        <f t="shared" si="394"/>
        <v/>
      </c>
      <c r="AH4211" s="16">
        <f t="shared" si="395"/>
        <v>0</v>
      </c>
      <c r="AI4211" s="17" t="str">
        <f>IF('Peer Comparison Tool'!$D$12="NR","",IF($C4211='Peer Comparison Tool'!$D$9,COUNT('CECL &lt;50B Database'!$AI$1:AI4210)+1,""))</f>
        <v/>
      </c>
    </row>
    <row r="4212" spans="29:35" x14ac:dyDescent="0.25">
      <c r="AC4212" s="16" t="str">
        <f t="shared" si="390"/>
        <v/>
      </c>
      <c r="AD4212" s="16" t="str">
        <f t="shared" si="391"/>
        <v/>
      </c>
      <c r="AE4212" s="16" t="str">
        <f t="shared" si="392"/>
        <v/>
      </c>
      <c r="AF4212" s="16" t="str">
        <f t="shared" si="393"/>
        <v/>
      </c>
      <c r="AG4212" s="16" t="str">
        <f t="shared" si="394"/>
        <v/>
      </c>
      <c r="AH4212" s="16">
        <f t="shared" si="395"/>
        <v>0</v>
      </c>
      <c r="AI4212" s="17" t="str">
        <f>IF('Peer Comparison Tool'!$D$12="NR","",IF($C4212='Peer Comparison Tool'!$D$9,COUNT('CECL &lt;50B Database'!$AI$1:AI4211)+1,""))</f>
        <v/>
      </c>
    </row>
    <row r="4213" spans="29:35" x14ac:dyDescent="0.25">
      <c r="AC4213" s="16" t="str">
        <f t="shared" si="390"/>
        <v/>
      </c>
      <c r="AD4213" s="16" t="str">
        <f t="shared" si="391"/>
        <v/>
      </c>
      <c r="AE4213" s="16" t="str">
        <f t="shared" si="392"/>
        <v/>
      </c>
      <c r="AF4213" s="16" t="str">
        <f t="shared" si="393"/>
        <v/>
      </c>
      <c r="AG4213" s="16" t="str">
        <f t="shared" si="394"/>
        <v/>
      </c>
      <c r="AH4213" s="16">
        <f t="shared" si="395"/>
        <v>0</v>
      </c>
      <c r="AI4213" s="17" t="str">
        <f>IF('Peer Comparison Tool'!$D$12="NR","",IF($C4213='Peer Comparison Tool'!$D$9,COUNT('CECL &lt;50B Database'!$AI$1:AI4212)+1,""))</f>
        <v/>
      </c>
    </row>
    <row r="4214" spans="29:35" x14ac:dyDescent="0.25">
      <c r="AC4214" s="16" t="str">
        <f t="shared" si="390"/>
        <v/>
      </c>
      <c r="AD4214" s="16" t="str">
        <f t="shared" si="391"/>
        <v/>
      </c>
      <c r="AE4214" s="16" t="str">
        <f t="shared" si="392"/>
        <v/>
      </c>
      <c r="AF4214" s="16" t="str">
        <f t="shared" si="393"/>
        <v/>
      </c>
      <c r="AG4214" s="16" t="str">
        <f t="shared" si="394"/>
        <v/>
      </c>
      <c r="AH4214" s="16">
        <f t="shared" si="395"/>
        <v>0</v>
      </c>
      <c r="AI4214" s="17" t="str">
        <f>IF('Peer Comparison Tool'!$D$12="NR","",IF($C4214='Peer Comparison Tool'!$D$9,COUNT('CECL &lt;50B Database'!$AI$1:AI4213)+1,""))</f>
        <v/>
      </c>
    </row>
    <row r="4215" spans="29:35" x14ac:dyDescent="0.25">
      <c r="AC4215" s="16" t="str">
        <f t="shared" si="390"/>
        <v/>
      </c>
      <c r="AD4215" s="16" t="str">
        <f t="shared" si="391"/>
        <v/>
      </c>
      <c r="AE4215" s="16" t="str">
        <f t="shared" si="392"/>
        <v/>
      </c>
      <c r="AF4215" s="16" t="str">
        <f t="shared" si="393"/>
        <v/>
      </c>
      <c r="AG4215" s="16" t="str">
        <f t="shared" si="394"/>
        <v/>
      </c>
      <c r="AH4215" s="16">
        <f t="shared" si="395"/>
        <v>0</v>
      </c>
      <c r="AI4215" s="17" t="str">
        <f>IF('Peer Comparison Tool'!$D$12="NR","",IF($C4215='Peer Comparison Tool'!$D$9,COUNT('CECL &lt;50B Database'!$AI$1:AI4214)+1,""))</f>
        <v/>
      </c>
    </row>
    <row r="4216" spans="29:35" x14ac:dyDescent="0.25">
      <c r="AC4216" s="16" t="str">
        <f t="shared" si="390"/>
        <v/>
      </c>
      <c r="AD4216" s="16" t="str">
        <f t="shared" si="391"/>
        <v/>
      </c>
      <c r="AE4216" s="16" t="str">
        <f t="shared" si="392"/>
        <v/>
      </c>
      <c r="AF4216" s="16" t="str">
        <f t="shared" si="393"/>
        <v/>
      </c>
      <c r="AG4216" s="16" t="str">
        <f t="shared" si="394"/>
        <v/>
      </c>
      <c r="AH4216" s="16">
        <f t="shared" si="395"/>
        <v>0</v>
      </c>
      <c r="AI4216" s="17" t="str">
        <f>IF('Peer Comparison Tool'!$D$12="NR","",IF($C4216='Peer Comparison Tool'!$D$9,COUNT('CECL &lt;50B Database'!$AI$1:AI4215)+1,""))</f>
        <v/>
      </c>
    </row>
    <row r="4217" spans="29:35" x14ac:dyDescent="0.25">
      <c r="AC4217" s="16" t="str">
        <f t="shared" si="390"/>
        <v/>
      </c>
      <c r="AD4217" s="16" t="str">
        <f t="shared" si="391"/>
        <v/>
      </c>
      <c r="AE4217" s="16" t="str">
        <f t="shared" si="392"/>
        <v/>
      </c>
      <c r="AF4217" s="16" t="str">
        <f t="shared" si="393"/>
        <v/>
      </c>
      <c r="AG4217" s="16" t="str">
        <f t="shared" si="394"/>
        <v/>
      </c>
      <c r="AH4217" s="16">
        <f t="shared" si="395"/>
        <v>0</v>
      </c>
      <c r="AI4217" s="17" t="str">
        <f>IF('Peer Comparison Tool'!$D$12="NR","",IF($C4217='Peer Comparison Tool'!$D$9,COUNT('CECL &lt;50B Database'!$AI$1:AI4216)+1,""))</f>
        <v/>
      </c>
    </row>
    <row r="4218" spans="29:35" x14ac:dyDescent="0.25">
      <c r="AC4218" s="16" t="str">
        <f t="shared" si="390"/>
        <v/>
      </c>
      <c r="AD4218" s="16" t="str">
        <f t="shared" si="391"/>
        <v/>
      </c>
      <c r="AE4218" s="16" t="str">
        <f t="shared" si="392"/>
        <v/>
      </c>
      <c r="AF4218" s="16" t="str">
        <f t="shared" si="393"/>
        <v/>
      </c>
      <c r="AG4218" s="16" t="str">
        <f t="shared" si="394"/>
        <v/>
      </c>
      <c r="AH4218" s="16">
        <f t="shared" si="395"/>
        <v>0</v>
      </c>
      <c r="AI4218" s="17" t="str">
        <f>IF('Peer Comparison Tool'!$D$12="NR","",IF($C4218='Peer Comparison Tool'!$D$9,COUNT('CECL &lt;50B Database'!$AI$1:AI4217)+1,""))</f>
        <v/>
      </c>
    </row>
    <row r="4219" spans="29:35" x14ac:dyDescent="0.25">
      <c r="AC4219" s="16" t="str">
        <f t="shared" si="390"/>
        <v/>
      </c>
      <c r="AD4219" s="16" t="str">
        <f t="shared" si="391"/>
        <v/>
      </c>
      <c r="AE4219" s="16" t="str">
        <f t="shared" si="392"/>
        <v/>
      </c>
      <c r="AF4219" s="16" t="str">
        <f t="shared" si="393"/>
        <v/>
      </c>
      <c r="AG4219" s="16" t="str">
        <f t="shared" si="394"/>
        <v/>
      </c>
      <c r="AH4219" s="16">
        <f t="shared" si="395"/>
        <v>0</v>
      </c>
      <c r="AI4219" s="17" t="str">
        <f>IF('Peer Comparison Tool'!$D$12="NR","",IF($C4219='Peer Comparison Tool'!$D$9,COUNT('CECL &lt;50B Database'!$AI$1:AI4218)+1,""))</f>
        <v/>
      </c>
    </row>
    <row r="4220" spans="29:35" x14ac:dyDescent="0.25">
      <c r="AC4220" s="16" t="str">
        <f t="shared" si="390"/>
        <v/>
      </c>
      <c r="AD4220" s="16" t="str">
        <f t="shared" si="391"/>
        <v/>
      </c>
      <c r="AE4220" s="16" t="str">
        <f t="shared" si="392"/>
        <v/>
      </c>
      <c r="AF4220" s="16" t="str">
        <f t="shared" si="393"/>
        <v/>
      </c>
      <c r="AG4220" s="16" t="str">
        <f t="shared" si="394"/>
        <v/>
      </c>
      <c r="AH4220" s="16">
        <f t="shared" si="395"/>
        <v>0</v>
      </c>
      <c r="AI4220" s="17" t="str">
        <f>IF('Peer Comparison Tool'!$D$12="NR","",IF($C4220='Peer Comparison Tool'!$D$9,COUNT('CECL &lt;50B Database'!$AI$1:AI4219)+1,""))</f>
        <v/>
      </c>
    </row>
    <row r="4221" spans="29:35" x14ac:dyDescent="0.25">
      <c r="AC4221" s="16" t="str">
        <f t="shared" si="390"/>
        <v/>
      </c>
      <c r="AD4221" s="16" t="str">
        <f t="shared" si="391"/>
        <v/>
      </c>
      <c r="AE4221" s="16" t="str">
        <f t="shared" si="392"/>
        <v/>
      </c>
      <c r="AF4221" s="16" t="str">
        <f t="shared" si="393"/>
        <v/>
      </c>
      <c r="AG4221" s="16" t="str">
        <f t="shared" si="394"/>
        <v/>
      </c>
      <c r="AH4221" s="16">
        <f t="shared" si="395"/>
        <v>0</v>
      </c>
      <c r="AI4221" s="17" t="str">
        <f>IF('Peer Comparison Tool'!$D$12="NR","",IF($C4221='Peer Comparison Tool'!$D$9,COUNT('CECL &lt;50B Database'!$AI$1:AI4220)+1,""))</f>
        <v/>
      </c>
    </row>
    <row r="4222" spans="29:35" x14ac:dyDescent="0.25">
      <c r="AC4222" s="16" t="str">
        <f t="shared" si="390"/>
        <v/>
      </c>
      <c r="AD4222" s="16" t="str">
        <f t="shared" si="391"/>
        <v/>
      </c>
      <c r="AE4222" s="16" t="str">
        <f t="shared" si="392"/>
        <v/>
      </c>
      <c r="AF4222" s="16" t="str">
        <f t="shared" si="393"/>
        <v/>
      </c>
      <c r="AG4222" s="16" t="str">
        <f t="shared" si="394"/>
        <v/>
      </c>
      <c r="AH4222" s="16">
        <f t="shared" si="395"/>
        <v>0</v>
      </c>
      <c r="AI4222" s="17" t="str">
        <f>IF('Peer Comparison Tool'!$D$12="NR","",IF($C4222='Peer Comparison Tool'!$D$9,COUNT('CECL &lt;50B Database'!$AI$1:AI4221)+1,""))</f>
        <v/>
      </c>
    </row>
    <row r="4223" spans="29:35" x14ac:dyDescent="0.25">
      <c r="AC4223" s="16" t="str">
        <f t="shared" si="390"/>
        <v/>
      </c>
      <c r="AD4223" s="16" t="str">
        <f t="shared" si="391"/>
        <v/>
      </c>
      <c r="AE4223" s="16" t="str">
        <f t="shared" si="392"/>
        <v/>
      </c>
      <c r="AF4223" s="16" t="str">
        <f t="shared" si="393"/>
        <v/>
      </c>
      <c r="AG4223" s="16" t="str">
        <f t="shared" si="394"/>
        <v/>
      </c>
      <c r="AH4223" s="16">
        <f t="shared" si="395"/>
        <v>0</v>
      </c>
      <c r="AI4223" s="17" t="str">
        <f>IF('Peer Comparison Tool'!$D$12="NR","",IF($C4223='Peer Comparison Tool'!$D$9,COUNT('CECL &lt;50B Database'!$AI$1:AI4222)+1,""))</f>
        <v/>
      </c>
    </row>
    <row r="4224" spans="29:35" x14ac:dyDescent="0.25">
      <c r="AC4224" s="16" t="str">
        <f t="shared" si="390"/>
        <v/>
      </c>
      <c r="AD4224" s="16" t="str">
        <f t="shared" si="391"/>
        <v/>
      </c>
      <c r="AE4224" s="16" t="str">
        <f t="shared" si="392"/>
        <v/>
      </c>
      <c r="AF4224" s="16" t="str">
        <f t="shared" si="393"/>
        <v/>
      </c>
      <c r="AG4224" s="16" t="str">
        <f t="shared" si="394"/>
        <v/>
      </c>
      <c r="AH4224" s="16">
        <f t="shared" si="395"/>
        <v>0</v>
      </c>
      <c r="AI4224" s="17" t="str">
        <f>IF('Peer Comparison Tool'!$D$12="NR","",IF($C4224='Peer Comparison Tool'!$D$9,COUNT('CECL &lt;50B Database'!$AI$1:AI4223)+1,""))</f>
        <v/>
      </c>
    </row>
    <row r="4225" spans="29:35" x14ac:dyDescent="0.25">
      <c r="AC4225" s="16" t="str">
        <f t="shared" si="390"/>
        <v/>
      </c>
      <c r="AD4225" s="16" t="str">
        <f t="shared" si="391"/>
        <v/>
      </c>
      <c r="AE4225" s="16" t="str">
        <f t="shared" si="392"/>
        <v/>
      </c>
      <c r="AF4225" s="16" t="str">
        <f t="shared" si="393"/>
        <v/>
      </c>
      <c r="AG4225" s="16" t="str">
        <f t="shared" si="394"/>
        <v/>
      </c>
      <c r="AH4225" s="16">
        <f t="shared" si="395"/>
        <v>0</v>
      </c>
      <c r="AI4225" s="17" t="str">
        <f>IF('Peer Comparison Tool'!$D$12="NR","",IF($C4225='Peer Comparison Tool'!$D$9,COUNT('CECL &lt;50B Database'!$AI$1:AI4224)+1,""))</f>
        <v/>
      </c>
    </row>
    <row r="4226" spans="29:35" x14ac:dyDescent="0.25">
      <c r="AC4226" s="16" t="str">
        <f t="shared" si="390"/>
        <v/>
      </c>
      <c r="AD4226" s="16" t="str">
        <f t="shared" si="391"/>
        <v/>
      </c>
      <c r="AE4226" s="16" t="str">
        <f t="shared" si="392"/>
        <v/>
      </c>
      <c r="AF4226" s="16" t="str">
        <f t="shared" si="393"/>
        <v/>
      </c>
      <c r="AG4226" s="16" t="str">
        <f t="shared" si="394"/>
        <v/>
      </c>
      <c r="AH4226" s="16">
        <f t="shared" si="395"/>
        <v>0</v>
      </c>
      <c r="AI4226" s="17" t="str">
        <f>IF('Peer Comparison Tool'!$D$12="NR","",IF($C4226='Peer Comparison Tool'!$D$9,COUNT('CECL &lt;50B Database'!$AI$1:AI4225)+1,""))</f>
        <v/>
      </c>
    </row>
    <row r="4227" spans="29:35" x14ac:dyDescent="0.25">
      <c r="AC4227" s="16" t="str">
        <f t="shared" ref="AC4227:AC4290" si="396">IF(AND($G4227&gt;=10000000,$G4227&lt;50000000),$K4227,"")</f>
        <v/>
      </c>
      <c r="AD4227" s="16" t="str">
        <f t="shared" ref="AD4227:AD4290" si="397">IF(AND($G4227&gt;=5000000,$G4227&lt;9999999),$K4227,"")</f>
        <v/>
      </c>
      <c r="AE4227" s="16" t="str">
        <f t="shared" ref="AE4227:AE4290" si="398">IF(AND($G4227&gt;=1000000,$G4227&lt;4999999),$K4227,"")</f>
        <v/>
      </c>
      <c r="AF4227" s="16" t="str">
        <f t="shared" ref="AF4227:AF4290" si="399">IF(AND($G4227&gt;=500000,$G4227&lt;999999),$K4227,"")</f>
        <v/>
      </c>
      <c r="AG4227" s="16" t="str">
        <f t="shared" ref="AG4227:AG4290" si="400">IF(AND($G4227&gt;=100000,$G4227&lt;499999),$K4227,"")</f>
        <v/>
      </c>
      <c r="AH4227" s="16">
        <f t="shared" ref="AH4227:AH4290" si="401">IF(AND($G4227&gt;=0,$G4227&lt;99999),$K4227,"")</f>
        <v>0</v>
      </c>
      <c r="AI4227" s="17" t="str">
        <f>IF('Peer Comparison Tool'!$D$12="NR","",IF($C4227='Peer Comparison Tool'!$D$9,COUNT('CECL &lt;50B Database'!$AI$1:AI4226)+1,""))</f>
        <v/>
      </c>
    </row>
    <row r="4228" spans="29:35" x14ac:dyDescent="0.25">
      <c r="AC4228" s="16" t="str">
        <f t="shared" si="396"/>
        <v/>
      </c>
      <c r="AD4228" s="16" t="str">
        <f t="shared" si="397"/>
        <v/>
      </c>
      <c r="AE4228" s="16" t="str">
        <f t="shared" si="398"/>
        <v/>
      </c>
      <c r="AF4228" s="16" t="str">
        <f t="shared" si="399"/>
        <v/>
      </c>
      <c r="AG4228" s="16" t="str">
        <f t="shared" si="400"/>
        <v/>
      </c>
      <c r="AH4228" s="16">
        <f t="shared" si="401"/>
        <v>0</v>
      </c>
      <c r="AI4228" s="17" t="str">
        <f>IF('Peer Comparison Tool'!$D$12="NR","",IF($C4228='Peer Comparison Tool'!$D$9,COUNT('CECL &lt;50B Database'!$AI$1:AI4227)+1,""))</f>
        <v/>
      </c>
    </row>
    <row r="4229" spans="29:35" x14ac:dyDescent="0.25">
      <c r="AC4229" s="16" t="str">
        <f t="shared" si="396"/>
        <v/>
      </c>
      <c r="AD4229" s="16" t="str">
        <f t="shared" si="397"/>
        <v/>
      </c>
      <c r="AE4229" s="16" t="str">
        <f t="shared" si="398"/>
        <v/>
      </c>
      <c r="AF4229" s="16" t="str">
        <f t="shared" si="399"/>
        <v/>
      </c>
      <c r="AG4229" s="16" t="str">
        <f t="shared" si="400"/>
        <v/>
      </c>
      <c r="AH4229" s="16">
        <f t="shared" si="401"/>
        <v>0</v>
      </c>
      <c r="AI4229" s="17" t="str">
        <f>IF('Peer Comparison Tool'!$D$12="NR","",IF($C4229='Peer Comparison Tool'!$D$9,COUNT('CECL &lt;50B Database'!$AI$1:AI4228)+1,""))</f>
        <v/>
      </c>
    </row>
    <row r="4230" spans="29:35" x14ac:dyDescent="0.25">
      <c r="AC4230" s="16" t="str">
        <f t="shared" si="396"/>
        <v/>
      </c>
      <c r="AD4230" s="16" t="str">
        <f t="shared" si="397"/>
        <v/>
      </c>
      <c r="AE4230" s="16" t="str">
        <f t="shared" si="398"/>
        <v/>
      </c>
      <c r="AF4230" s="16" t="str">
        <f t="shared" si="399"/>
        <v/>
      </c>
      <c r="AG4230" s="16" t="str">
        <f t="shared" si="400"/>
        <v/>
      </c>
      <c r="AH4230" s="16">
        <f t="shared" si="401"/>
        <v>0</v>
      </c>
      <c r="AI4230" s="17" t="str">
        <f>IF('Peer Comparison Tool'!$D$12="NR","",IF($C4230='Peer Comparison Tool'!$D$9,COUNT('CECL &lt;50B Database'!$AI$1:AI4229)+1,""))</f>
        <v/>
      </c>
    </row>
    <row r="4231" spans="29:35" x14ac:dyDescent="0.25">
      <c r="AC4231" s="16" t="str">
        <f t="shared" si="396"/>
        <v/>
      </c>
      <c r="AD4231" s="16" t="str">
        <f t="shared" si="397"/>
        <v/>
      </c>
      <c r="AE4231" s="16" t="str">
        <f t="shared" si="398"/>
        <v/>
      </c>
      <c r="AF4231" s="16" t="str">
        <f t="shared" si="399"/>
        <v/>
      </c>
      <c r="AG4231" s="16" t="str">
        <f t="shared" si="400"/>
        <v/>
      </c>
      <c r="AH4231" s="16">
        <f t="shared" si="401"/>
        <v>0</v>
      </c>
      <c r="AI4231" s="17" t="str">
        <f>IF('Peer Comparison Tool'!$D$12="NR","",IF($C4231='Peer Comparison Tool'!$D$9,COUNT('CECL &lt;50B Database'!$AI$1:AI4230)+1,""))</f>
        <v/>
      </c>
    </row>
    <row r="4232" spans="29:35" x14ac:dyDescent="0.25">
      <c r="AC4232" s="16" t="str">
        <f t="shared" si="396"/>
        <v/>
      </c>
      <c r="AD4232" s="16" t="str">
        <f t="shared" si="397"/>
        <v/>
      </c>
      <c r="AE4232" s="16" t="str">
        <f t="shared" si="398"/>
        <v/>
      </c>
      <c r="AF4232" s="16" t="str">
        <f t="shared" si="399"/>
        <v/>
      </c>
      <c r="AG4232" s="16" t="str">
        <f t="shared" si="400"/>
        <v/>
      </c>
      <c r="AH4232" s="16">
        <f t="shared" si="401"/>
        <v>0</v>
      </c>
      <c r="AI4232" s="17" t="str">
        <f>IF('Peer Comparison Tool'!$D$12="NR","",IF($C4232='Peer Comparison Tool'!$D$9,COUNT('CECL &lt;50B Database'!$AI$1:AI4231)+1,""))</f>
        <v/>
      </c>
    </row>
    <row r="4233" spans="29:35" x14ac:dyDescent="0.25">
      <c r="AC4233" s="16" t="str">
        <f t="shared" si="396"/>
        <v/>
      </c>
      <c r="AD4233" s="16" t="str">
        <f t="shared" si="397"/>
        <v/>
      </c>
      <c r="AE4233" s="16" t="str">
        <f t="shared" si="398"/>
        <v/>
      </c>
      <c r="AF4233" s="16" t="str">
        <f t="shared" si="399"/>
        <v/>
      </c>
      <c r="AG4233" s="16" t="str">
        <f t="shared" si="400"/>
        <v/>
      </c>
      <c r="AH4233" s="16">
        <f t="shared" si="401"/>
        <v>0</v>
      </c>
      <c r="AI4233" s="17" t="str">
        <f>IF('Peer Comparison Tool'!$D$12="NR","",IF($C4233='Peer Comparison Tool'!$D$9,COUNT('CECL &lt;50B Database'!$AI$1:AI4232)+1,""))</f>
        <v/>
      </c>
    </row>
    <row r="4234" spans="29:35" x14ac:dyDescent="0.25">
      <c r="AC4234" s="16" t="str">
        <f t="shared" si="396"/>
        <v/>
      </c>
      <c r="AD4234" s="16" t="str">
        <f t="shared" si="397"/>
        <v/>
      </c>
      <c r="AE4234" s="16" t="str">
        <f t="shared" si="398"/>
        <v/>
      </c>
      <c r="AF4234" s="16" t="str">
        <f t="shared" si="399"/>
        <v/>
      </c>
      <c r="AG4234" s="16" t="str">
        <f t="shared" si="400"/>
        <v/>
      </c>
      <c r="AH4234" s="16">
        <f t="shared" si="401"/>
        <v>0</v>
      </c>
      <c r="AI4234" s="17" t="str">
        <f>IF('Peer Comparison Tool'!$D$12="NR","",IF($C4234='Peer Comparison Tool'!$D$9,COUNT('CECL &lt;50B Database'!$AI$1:AI4233)+1,""))</f>
        <v/>
      </c>
    </row>
    <row r="4235" spans="29:35" x14ac:dyDescent="0.25">
      <c r="AC4235" s="16" t="str">
        <f t="shared" si="396"/>
        <v/>
      </c>
      <c r="AD4235" s="16" t="str">
        <f t="shared" si="397"/>
        <v/>
      </c>
      <c r="AE4235" s="16" t="str">
        <f t="shared" si="398"/>
        <v/>
      </c>
      <c r="AF4235" s="16" t="str">
        <f t="shared" si="399"/>
        <v/>
      </c>
      <c r="AG4235" s="16" t="str">
        <f t="shared" si="400"/>
        <v/>
      </c>
      <c r="AH4235" s="16">
        <f t="shared" si="401"/>
        <v>0</v>
      </c>
      <c r="AI4235" s="17" t="str">
        <f>IF('Peer Comparison Tool'!$D$12="NR","",IF($C4235='Peer Comparison Tool'!$D$9,COUNT('CECL &lt;50B Database'!$AI$1:AI4234)+1,""))</f>
        <v/>
      </c>
    </row>
    <row r="4236" spans="29:35" x14ac:dyDescent="0.25">
      <c r="AC4236" s="16" t="str">
        <f t="shared" si="396"/>
        <v/>
      </c>
      <c r="AD4236" s="16" t="str">
        <f t="shared" si="397"/>
        <v/>
      </c>
      <c r="AE4236" s="16" t="str">
        <f t="shared" si="398"/>
        <v/>
      </c>
      <c r="AF4236" s="16" t="str">
        <f t="shared" si="399"/>
        <v/>
      </c>
      <c r="AG4236" s="16" t="str">
        <f t="shared" si="400"/>
        <v/>
      </c>
      <c r="AH4236" s="16">
        <f t="shared" si="401"/>
        <v>0</v>
      </c>
      <c r="AI4236" s="17" t="str">
        <f>IF('Peer Comparison Tool'!$D$12="NR","",IF($C4236='Peer Comparison Tool'!$D$9,COUNT('CECL &lt;50B Database'!$AI$1:AI4235)+1,""))</f>
        <v/>
      </c>
    </row>
    <row r="4237" spans="29:35" x14ac:dyDescent="0.25">
      <c r="AC4237" s="16" t="str">
        <f t="shared" si="396"/>
        <v/>
      </c>
      <c r="AD4237" s="16" t="str">
        <f t="shared" si="397"/>
        <v/>
      </c>
      <c r="AE4237" s="16" t="str">
        <f t="shared" si="398"/>
        <v/>
      </c>
      <c r="AF4237" s="16" t="str">
        <f t="shared" si="399"/>
        <v/>
      </c>
      <c r="AG4237" s="16" t="str">
        <f t="shared" si="400"/>
        <v/>
      </c>
      <c r="AH4237" s="16">
        <f t="shared" si="401"/>
        <v>0</v>
      </c>
      <c r="AI4237" s="17" t="str">
        <f>IF('Peer Comparison Tool'!$D$12="NR","",IF($C4237='Peer Comparison Tool'!$D$9,COUNT('CECL &lt;50B Database'!$AI$1:AI4236)+1,""))</f>
        <v/>
      </c>
    </row>
    <row r="4238" spans="29:35" x14ac:dyDescent="0.25">
      <c r="AC4238" s="16" t="str">
        <f t="shared" si="396"/>
        <v/>
      </c>
      <c r="AD4238" s="16" t="str">
        <f t="shared" si="397"/>
        <v/>
      </c>
      <c r="AE4238" s="16" t="str">
        <f t="shared" si="398"/>
        <v/>
      </c>
      <c r="AF4238" s="16" t="str">
        <f t="shared" si="399"/>
        <v/>
      </c>
      <c r="AG4238" s="16" t="str">
        <f t="shared" si="400"/>
        <v/>
      </c>
      <c r="AH4238" s="16">
        <f t="shared" si="401"/>
        <v>0</v>
      </c>
      <c r="AI4238" s="17" t="str">
        <f>IF('Peer Comparison Tool'!$D$12="NR","",IF($C4238='Peer Comparison Tool'!$D$9,COUNT('CECL &lt;50B Database'!$AI$1:AI4237)+1,""))</f>
        <v/>
      </c>
    </row>
    <row r="4239" spans="29:35" x14ac:dyDescent="0.25">
      <c r="AC4239" s="16" t="str">
        <f t="shared" si="396"/>
        <v/>
      </c>
      <c r="AD4239" s="16" t="str">
        <f t="shared" si="397"/>
        <v/>
      </c>
      <c r="AE4239" s="16" t="str">
        <f t="shared" si="398"/>
        <v/>
      </c>
      <c r="AF4239" s="16" t="str">
        <f t="shared" si="399"/>
        <v/>
      </c>
      <c r="AG4239" s="16" t="str">
        <f t="shared" si="400"/>
        <v/>
      </c>
      <c r="AH4239" s="16">
        <f t="shared" si="401"/>
        <v>0</v>
      </c>
      <c r="AI4239" s="17" t="str">
        <f>IF('Peer Comparison Tool'!$D$12="NR","",IF($C4239='Peer Comparison Tool'!$D$9,COUNT('CECL &lt;50B Database'!$AI$1:AI4238)+1,""))</f>
        <v/>
      </c>
    </row>
    <row r="4240" spans="29:35" x14ac:dyDescent="0.25">
      <c r="AC4240" s="16" t="str">
        <f t="shared" si="396"/>
        <v/>
      </c>
      <c r="AD4240" s="16" t="str">
        <f t="shared" si="397"/>
        <v/>
      </c>
      <c r="AE4240" s="16" t="str">
        <f t="shared" si="398"/>
        <v/>
      </c>
      <c r="AF4240" s="16" t="str">
        <f t="shared" si="399"/>
        <v/>
      </c>
      <c r="AG4240" s="16" t="str">
        <f t="shared" si="400"/>
        <v/>
      </c>
      <c r="AH4240" s="16">
        <f t="shared" si="401"/>
        <v>0</v>
      </c>
      <c r="AI4240" s="17" t="str">
        <f>IF('Peer Comparison Tool'!$D$12="NR","",IF($C4240='Peer Comparison Tool'!$D$9,COUNT('CECL &lt;50B Database'!$AI$1:AI4239)+1,""))</f>
        <v/>
      </c>
    </row>
    <row r="4241" spans="29:35" x14ac:dyDescent="0.25">
      <c r="AC4241" s="16" t="str">
        <f t="shared" si="396"/>
        <v/>
      </c>
      <c r="AD4241" s="16" t="str">
        <f t="shared" si="397"/>
        <v/>
      </c>
      <c r="AE4241" s="16" t="str">
        <f t="shared" si="398"/>
        <v/>
      </c>
      <c r="AF4241" s="16" t="str">
        <f t="shared" si="399"/>
        <v/>
      </c>
      <c r="AG4241" s="16" t="str">
        <f t="shared" si="400"/>
        <v/>
      </c>
      <c r="AH4241" s="16">
        <f t="shared" si="401"/>
        <v>0</v>
      </c>
      <c r="AI4241" s="17" t="str">
        <f>IF('Peer Comparison Tool'!$D$12="NR","",IF($C4241='Peer Comparison Tool'!$D$9,COUNT('CECL &lt;50B Database'!$AI$1:AI4240)+1,""))</f>
        <v/>
      </c>
    </row>
    <row r="4242" spans="29:35" x14ac:dyDescent="0.25">
      <c r="AC4242" s="16" t="str">
        <f t="shared" si="396"/>
        <v/>
      </c>
      <c r="AD4242" s="16" t="str">
        <f t="shared" si="397"/>
        <v/>
      </c>
      <c r="AE4242" s="16" t="str">
        <f t="shared" si="398"/>
        <v/>
      </c>
      <c r="AF4242" s="16" t="str">
        <f t="shared" si="399"/>
        <v/>
      </c>
      <c r="AG4242" s="16" t="str">
        <f t="shared" si="400"/>
        <v/>
      </c>
      <c r="AH4242" s="16">
        <f t="shared" si="401"/>
        <v>0</v>
      </c>
      <c r="AI4242" s="17" t="str">
        <f>IF('Peer Comparison Tool'!$D$12="NR","",IF($C4242='Peer Comparison Tool'!$D$9,COUNT('CECL &lt;50B Database'!$AI$1:AI4241)+1,""))</f>
        <v/>
      </c>
    </row>
    <row r="4243" spans="29:35" x14ac:dyDescent="0.25">
      <c r="AC4243" s="16" t="str">
        <f t="shared" si="396"/>
        <v/>
      </c>
      <c r="AD4243" s="16" t="str">
        <f t="shared" si="397"/>
        <v/>
      </c>
      <c r="AE4243" s="16" t="str">
        <f t="shared" si="398"/>
        <v/>
      </c>
      <c r="AF4243" s="16" t="str">
        <f t="shared" si="399"/>
        <v/>
      </c>
      <c r="AG4243" s="16" t="str">
        <f t="shared" si="400"/>
        <v/>
      </c>
      <c r="AH4243" s="16">
        <f t="shared" si="401"/>
        <v>0</v>
      </c>
      <c r="AI4243" s="17" t="str">
        <f>IF('Peer Comparison Tool'!$D$12="NR","",IF($C4243='Peer Comparison Tool'!$D$9,COUNT('CECL &lt;50B Database'!$AI$1:AI4242)+1,""))</f>
        <v/>
      </c>
    </row>
    <row r="4244" spans="29:35" x14ac:dyDescent="0.25">
      <c r="AC4244" s="16" t="str">
        <f t="shared" si="396"/>
        <v/>
      </c>
      <c r="AD4244" s="16" t="str">
        <f t="shared" si="397"/>
        <v/>
      </c>
      <c r="AE4244" s="16" t="str">
        <f t="shared" si="398"/>
        <v/>
      </c>
      <c r="AF4244" s="16" t="str">
        <f t="shared" si="399"/>
        <v/>
      </c>
      <c r="AG4244" s="16" t="str">
        <f t="shared" si="400"/>
        <v/>
      </c>
      <c r="AH4244" s="16">
        <f t="shared" si="401"/>
        <v>0</v>
      </c>
      <c r="AI4244" s="17" t="str">
        <f>IF('Peer Comparison Tool'!$D$12="NR","",IF($C4244='Peer Comparison Tool'!$D$9,COUNT('CECL &lt;50B Database'!$AI$1:AI4243)+1,""))</f>
        <v/>
      </c>
    </row>
    <row r="4245" spans="29:35" x14ac:dyDescent="0.25">
      <c r="AC4245" s="16" t="str">
        <f t="shared" si="396"/>
        <v/>
      </c>
      <c r="AD4245" s="16" t="str">
        <f t="shared" si="397"/>
        <v/>
      </c>
      <c r="AE4245" s="16" t="str">
        <f t="shared" si="398"/>
        <v/>
      </c>
      <c r="AF4245" s="16" t="str">
        <f t="shared" si="399"/>
        <v/>
      </c>
      <c r="AG4245" s="16" t="str">
        <f t="shared" si="400"/>
        <v/>
      </c>
      <c r="AH4245" s="16">
        <f t="shared" si="401"/>
        <v>0</v>
      </c>
      <c r="AI4245" s="17" t="str">
        <f>IF('Peer Comparison Tool'!$D$12="NR","",IF($C4245='Peer Comparison Tool'!$D$9,COUNT('CECL &lt;50B Database'!$AI$1:AI4244)+1,""))</f>
        <v/>
      </c>
    </row>
    <row r="4246" spans="29:35" x14ac:dyDescent="0.25">
      <c r="AC4246" s="16" t="str">
        <f t="shared" si="396"/>
        <v/>
      </c>
      <c r="AD4246" s="16" t="str">
        <f t="shared" si="397"/>
        <v/>
      </c>
      <c r="AE4246" s="16" t="str">
        <f t="shared" si="398"/>
        <v/>
      </c>
      <c r="AF4246" s="16" t="str">
        <f t="shared" si="399"/>
        <v/>
      </c>
      <c r="AG4246" s="16" t="str">
        <f t="shared" si="400"/>
        <v/>
      </c>
      <c r="AH4246" s="16">
        <f t="shared" si="401"/>
        <v>0</v>
      </c>
      <c r="AI4246" s="17" t="str">
        <f>IF('Peer Comparison Tool'!$D$12="NR","",IF($C4246='Peer Comparison Tool'!$D$9,COUNT('CECL &lt;50B Database'!$AI$1:AI4245)+1,""))</f>
        <v/>
      </c>
    </row>
    <row r="4247" spans="29:35" x14ac:dyDescent="0.25">
      <c r="AC4247" s="16" t="str">
        <f t="shared" si="396"/>
        <v/>
      </c>
      <c r="AD4247" s="16" t="str">
        <f t="shared" si="397"/>
        <v/>
      </c>
      <c r="AE4247" s="16" t="str">
        <f t="shared" si="398"/>
        <v/>
      </c>
      <c r="AF4247" s="16" t="str">
        <f t="shared" si="399"/>
        <v/>
      </c>
      <c r="AG4247" s="16" t="str">
        <f t="shared" si="400"/>
        <v/>
      </c>
      <c r="AH4247" s="16">
        <f t="shared" si="401"/>
        <v>0</v>
      </c>
      <c r="AI4247" s="17" t="str">
        <f>IF('Peer Comparison Tool'!$D$12="NR","",IF($C4247='Peer Comparison Tool'!$D$9,COUNT('CECL &lt;50B Database'!$AI$1:AI4246)+1,""))</f>
        <v/>
      </c>
    </row>
    <row r="4248" spans="29:35" x14ac:dyDescent="0.25">
      <c r="AC4248" s="16" t="str">
        <f t="shared" si="396"/>
        <v/>
      </c>
      <c r="AD4248" s="16" t="str">
        <f t="shared" si="397"/>
        <v/>
      </c>
      <c r="AE4248" s="16" t="str">
        <f t="shared" si="398"/>
        <v/>
      </c>
      <c r="AF4248" s="16" t="str">
        <f t="shared" si="399"/>
        <v/>
      </c>
      <c r="AG4248" s="16" t="str">
        <f t="shared" si="400"/>
        <v/>
      </c>
      <c r="AH4248" s="16">
        <f t="shared" si="401"/>
        <v>0</v>
      </c>
      <c r="AI4248" s="17" t="str">
        <f>IF('Peer Comparison Tool'!$D$12="NR","",IF($C4248='Peer Comparison Tool'!$D$9,COUNT('CECL &lt;50B Database'!$AI$1:AI4247)+1,""))</f>
        <v/>
      </c>
    </row>
    <row r="4249" spans="29:35" x14ac:dyDescent="0.25">
      <c r="AC4249" s="16" t="str">
        <f t="shared" si="396"/>
        <v/>
      </c>
      <c r="AD4249" s="16" t="str">
        <f t="shared" si="397"/>
        <v/>
      </c>
      <c r="AE4249" s="16" t="str">
        <f t="shared" si="398"/>
        <v/>
      </c>
      <c r="AF4249" s="16" t="str">
        <f t="shared" si="399"/>
        <v/>
      </c>
      <c r="AG4249" s="16" t="str">
        <f t="shared" si="400"/>
        <v/>
      </c>
      <c r="AH4249" s="16">
        <f t="shared" si="401"/>
        <v>0</v>
      </c>
      <c r="AI4249" s="17" t="str">
        <f>IF('Peer Comparison Tool'!$D$12="NR","",IF($C4249='Peer Comparison Tool'!$D$9,COUNT('CECL &lt;50B Database'!$AI$1:AI4248)+1,""))</f>
        <v/>
      </c>
    </row>
    <row r="4250" spans="29:35" x14ac:dyDescent="0.25">
      <c r="AC4250" s="16" t="str">
        <f t="shared" si="396"/>
        <v/>
      </c>
      <c r="AD4250" s="16" t="str">
        <f t="shared" si="397"/>
        <v/>
      </c>
      <c r="AE4250" s="16" t="str">
        <f t="shared" si="398"/>
        <v/>
      </c>
      <c r="AF4250" s="16" t="str">
        <f t="shared" si="399"/>
        <v/>
      </c>
      <c r="AG4250" s="16" t="str">
        <f t="shared" si="400"/>
        <v/>
      </c>
      <c r="AH4250" s="16">
        <f t="shared" si="401"/>
        <v>0</v>
      </c>
      <c r="AI4250" s="17" t="str">
        <f>IF('Peer Comparison Tool'!$D$12="NR","",IF($C4250='Peer Comparison Tool'!$D$9,COUNT('CECL &lt;50B Database'!$AI$1:AI4249)+1,""))</f>
        <v/>
      </c>
    </row>
    <row r="4251" spans="29:35" x14ac:dyDescent="0.25">
      <c r="AC4251" s="16" t="str">
        <f t="shared" si="396"/>
        <v/>
      </c>
      <c r="AD4251" s="16" t="str">
        <f t="shared" si="397"/>
        <v/>
      </c>
      <c r="AE4251" s="16" t="str">
        <f t="shared" si="398"/>
        <v/>
      </c>
      <c r="AF4251" s="16" t="str">
        <f t="shared" si="399"/>
        <v/>
      </c>
      <c r="AG4251" s="16" t="str">
        <f t="shared" si="400"/>
        <v/>
      </c>
      <c r="AH4251" s="16">
        <f t="shared" si="401"/>
        <v>0</v>
      </c>
      <c r="AI4251" s="17" t="str">
        <f>IF('Peer Comparison Tool'!$D$12="NR","",IF($C4251='Peer Comparison Tool'!$D$9,COUNT('CECL &lt;50B Database'!$AI$1:AI4250)+1,""))</f>
        <v/>
      </c>
    </row>
    <row r="4252" spans="29:35" x14ac:dyDescent="0.25">
      <c r="AC4252" s="16" t="str">
        <f t="shared" si="396"/>
        <v/>
      </c>
      <c r="AD4252" s="16" t="str">
        <f t="shared" si="397"/>
        <v/>
      </c>
      <c r="AE4252" s="16" t="str">
        <f t="shared" si="398"/>
        <v/>
      </c>
      <c r="AF4252" s="16" t="str">
        <f t="shared" si="399"/>
        <v/>
      </c>
      <c r="AG4252" s="16" t="str">
        <f t="shared" si="400"/>
        <v/>
      </c>
      <c r="AH4252" s="16">
        <f t="shared" si="401"/>
        <v>0</v>
      </c>
      <c r="AI4252" s="17" t="str">
        <f>IF('Peer Comparison Tool'!$D$12="NR","",IF($C4252='Peer Comparison Tool'!$D$9,COUNT('CECL &lt;50B Database'!$AI$1:AI4251)+1,""))</f>
        <v/>
      </c>
    </row>
    <row r="4253" spans="29:35" x14ac:dyDescent="0.25">
      <c r="AC4253" s="16" t="str">
        <f t="shared" si="396"/>
        <v/>
      </c>
      <c r="AD4253" s="16" t="str">
        <f t="shared" si="397"/>
        <v/>
      </c>
      <c r="AE4253" s="16" t="str">
        <f t="shared" si="398"/>
        <v/>
      </c>
      <c r="AF4253" s="16" t="str">
        <f t="shared" si="399"/>
        <v/>
      </c>
      <c r="AG4253" s="16" t="str">
        <f t="shared" si="400"/>
        <v/>
      </c>
      <c r="AH4253" s="16">
        <f t="shared" si="401"/>
        <v>0</v>
      </c>
      <c r="AI4253" s="17" t="str">
        <f>IF('Peer Comparison Tool'!$D$12="NR","",IF($C4253='Peer Comparison Tool'!$D$9,COUNT('CECL &lt;50B Database'!$AI$1:AI4252)+1,""))</f>
        <v/>
      </c>
    </row>
    <row r="4254" spans="29:35" x14ac:dyDescent="0.25">
      <c r="AC4254" s="16" t="str">
        <f t="shared" si="396"/>
        <v/>
      </c>
      <c r="AD4254" s="16" t="str">
        <f t="shared" si="397"/>
        <v/>
      </c>
      <c r="AE4254" s="16" t="str">
        <f t="shared" si="398"/>
        <v/>
      </c>
      <c r="AF4254" s="16" t="str">
        <f t="shared" si="399"/>
        <v/>
      </c>
      <c r="AG4254" s="16" t="str">
        <f t="shared" si="400"/>
        <v/>
      </c>
      <c r="AH4254" s="16">
        <f t="shared" si="401"/>
        <v>0</v>
      </c>
      <c r="AI4254" s="17" t="str">
        <f>IF('Peer Comparison Tool'!$D$12="NR","",IF($C4254='Peer Comparison Tool'!$D$9,COUNT('CECL &lt;50B Database'!$AI$1:AI4253)+1,""))</f>
        <v/>
      </c>
    </row>
    <row r="4255" spans="29:35" x14ac:dyDescent="0.25">
      <c r="AC4255" s="16" t="str">
        <f t="shared" si="396"/>
        <v/>
      </c>
      <c r="AD4255" s="16" t="str">
        <f t="shared" si="397"/>
        <v/>
      </c>
      <c r="AE4255" s="16" t="str">
        <f t="shared" si="398"/>
        <v/>
      </c>
      <c r="AF4255" s="16" t="str">
        <f t="shared" si="399"/>
        <v/>
      </c>
      <c r="AG4255" s="16" t="str">
        <f t="shared" si="400"/>
        <v/>
      </c>
      <c r="AH4255" s="16">
        <f t="shared" si="401"/>
        <v>0</v>
      </c>
      <c r="AI4255" s="17" t="str">
        <f>IF('Peer Comparison Tool'!$D$12="NR","",IF($C4255='Peer Comparison Tool'!$D$9,COUNT('CECL &lt;50B Database'!$AI$1:AI4254)+1,""))</f>
        <v/>
      </c>
    </row>
    <row r="4256" spans="29:35" x14ac:dyDescent="0.25">
      <c r="AC4256" s="16" t="str">
        <f t="shared" si="396"/>
        <v/>
      </c>
      <c r="AD4256" s="16" t="str">
        <f t="shared" si="397"/>
        <v/>
      </c>
      <c r="AE4256" s="16" t="str">
        <f t="shared" si="398"/>
        <v/>
      </c>
      <c r="AF4256" s="16" t="str">
        <f t="shared" si="399"/>
        <v/>
      </c>
      <c r="AG4256" s="16" t="str">
        <f t="shared" si="400"/>
        <v/>
      </c>
      <c r="AH4256" s="16">
        <f t="shared" si="401"/>
        <v>0</v>
      </c>
      <c r="AI4256" s="17" t="str">
        <f>IF('Peer Comparison Tool'!$D$12="NR","",IF($C4256='Peer Comparison Tool'!$D$9,COUNT('CECL &lt;50B Database'!$AI$1:AI4255)+1,""))</f>
        <v/>
      </c>
    </row>
    <row r="4257" spans="29:35" x14ac:dyDescent="0.25">
      <c r="AC4257" s="16" t="str">
        <f t="shared" si="396"/>
        <v/>
      </c>
      <c r="AD4257" s="16" t="str">
        <f t="shared" si="397"/>
        <v/>
      </c>
      <c r="AE4257" s="16" t="str">
        <f t="shared" si="398"/>
        <v/>
      </c>
      <c r="AF4257" s="16" t="str">
        <f t="shared" si="399"/>
        <v/>
      </c>
      <c r="AG4257" s="16" t="str">
        <f t="shared" si="400"/>
        <v/>
      </c>
      <c r="AH4257" s="16">
        <f t="shared" si="401"/>
        <v>0</v>
      </c>
      <c r="AI4257" s="17" t="str">
        <f>IF('Peer Comparison Tool'!$D$12="NR","",IF($C4257='Peer Comparison Tool'!$D$9,COUNT('CECL &lt;50B Database'!$AI$1:AI4256)+1,""))</f>
        <v/>
      </c>
    </row>
    <row r="4258" spans="29:35" x14ac:dyDescent="0.25">
      <c r="AC4258" s="16" t="str">
        <f t="shared" si="396"/>
        <v/>
      </c>
      <c r="AD4258" s="16" t="str">
        <f t="shared" si="397"/>
        <v/>
      </c>
      <c r="AE4258" s="16" t="str">
        <f t="shared" si="398"/>
        <v/>
      </c>
      <c r="AF4258" s="16" t="str">
        <f t="shared" si="399"/>
        <v/>
      </c>
      <c r="AG4258" s="16" t="str">
        <f t="shared" si="400"/>
        <v/>
      </c>
      <c r="AH4258" s="16">
        <f t="shared" si="401"/>
        <v>0</v>
      </c>
      <c r="AI4258" s="17" t="str">
        <f>IF('Peer Comparison Tool'!$D$12="NR","",IF($C4258='Peer Comparison Tool'!$D$9,COUNT('CECL &lt;50B Database'!$AI$1:AI4257)+1,""))</f>
        <v/>
      </c>
    </row>
    <row r="4259" spans="29:35" x14ac:dyDescent="0.25">
      <c r="AC4259" s="16" t="str">
        <f t="shared" si="396"/>
        <v/>
      </c>
      <c r="AD4259" s="16" t="str">
        <f t="shared" si="397"/>
        <v/>
      </c>
      <c r="AE4259" s="16" t="str">
        <f t="shared" si="398"/>
        <v/>
      </c>
      <c r="AF4259" s="16" t="str">
        <f t="shared" si="399"/>
        <v/>
      </c>
      <c r="AG4259" s="16" t="str">
        <f t="shared" si="400"/>
        <v/>
      </c>
      <c r="AH4259" s="16">
        <f t="shared" si="401"/>
        <v>0</v>
      </c>
      <c r="AI4259" s="17" t="str">
        <f>IF('Peer Comparison Tool'!$D$12="NR","",IF($C4259='Peer Comparison Tool'!$D$9,COUNT('CECL &lt;50B Database'!$AI$1:AI4258)+1,""))</f>
        <v/>
      </c>
    </row>
    <row r="4260" spans="29:35" x14ac:dyDescent="0.25">
      <c r="AC4260" s="16" t="str">
        <f t="shared" si="396"/>
        <v/>
      </c>
      <c r="AD4260" s="16" t="str">
        <f t="shared" si="397"/>
        <v/>
      </c>
      <c r="AE4260" s="16" t="str">
        <f t="shared" si="398"/>
        <v/>
      </c>
      <c r="AF4260" s="16" t="str">
        <f t="shared" si="399"/>
        <v/>
      </c>
      <c r="AG4260" s="16" t="str">
        <f t="shared" si="400"/>
        <v/>
      </c>
      <c r="AH4260" s="16">
        <f t="shared" si="401"/>
        <v>0</v>
      </c>
      <c r="AI4260" s="17" t="str">
        <f>IF('Peer Comparison Tool'!$D$12="NR","",IF($C4260='Peer Comparison Tool'!$D$9,COUNT('CECL &lt;50B Database'!$AI$1:AI4259)+1,""))</f>
        <v/>
      </c>
    </row>
    <row r="4261" spans="29:35" x14ac:dyDescent="0.25">
      <c r="AC4261" s="16" t="str">
        <f t="shared" si="396"/>
        <v/>
      </c>
      <c r="AD4261" s="16" t="str">
        <f t="shared" si="397"/>
        <v/>
      </c>
      <c r="AE4261" s="16" t="str">
        <f t="shared" si="398"/>
        <v/>
      </c>
      <c r="AF4261" s="16" t="str">
        <f t="shared" si="399"/>
        <v/>
      </c>
      <c r="AG4261" s="16" t="str">
        <f t="shared" si="400"/>
        <v/>
      </c>
      <c r="AH4261" s="16">
        <f t="shared" si="401"/>
        <v>0</v>
      </c>
      <c r="AI4261" s="17" t="str">
        <f>IF('Peer Comparison Tool'!$D$12="NR","",IF($C4261='Peer Comparison Tool'!$D$9,COUNT('CECL &lt;50B Database'!$AI$1:AI4260)+1,""))</f>
        <v/>
      </c>
    </row>
    <row r="4262" spans="29:35" x14ac:dyDescent="0.25">
      <c r="AC4262" s="16" t="str">
        <f t="shared" si="396"/>
        <v/>
      </c>
      <c r="AD4262" s="16" t="str">
        <f t="shared" si="397"/>
        <v/>
      </c>
      <c r="AE4262" s="16" t="str">
        <f t="shared" si="398"/>
        <v/>
      </c>
      <c r="AF4262" s="16" t="str">
        <f t="shared" si="399"/>
        <v/>
      </c>
      <c r="AG4262" s="16" t="str">
        <f t="shared" si="400"/>
        <v/>
      </c>
      <c r="AH4262" s="16">
        <f t="shared" si="401"/>
        <v>0</v>
      </c>
      <c r="AI4262" s="17" t="str">
        <f>IF('Peer Comparison Tool'!$D$12="NR","",IF($C4262='Peer Comparison Tool'!$D$9,COUNT('CECL &lt;50B Database'!$AI$1:AI4261)+1,""))</f>
        <v/>
      </c>
    </row>
    <row r="4263" spans="29:35" x14ac:dyDescent="0.25">
      <c r="AC4263" s="16" t="str">
        <f t="shared" si="396"/>
        <v/>
      </c>
      <c r="AD4263" s="16" t="str">
        <f t="shared" si="397"/>
        <v/>
      </c>
      <c r="AE4263" s="16" t="str">
        <f t="shared" si="398"/>
        <v/>
      </c>
      <c r="AF4263" s="16" t="str">
        <f t="shared" si="399"/>
        <v/>
      </c>
      <c r="AG4263" s="16" t="str">
        <f t="shared" si="400"/>
        <v/>
      </c>
      <c r="AH4263" s="16">
        <f t="shared" si="401"/>
        <v>0</v>
      </c>
      <c r="AI4263" s="17" t="str">
        <f>IF('Peer Comparison Tool'!$D$12="NR","",IF($C4263='Peer Comparison Tool'!$D$9,COUNT('CECL &lt;50B Database'!$AI$1:AI4262)+1,""))</f>
        <v/>
      </c>
    </row>
    <row r="4264" spans="29:35" x14ac:dyDescent="0.25">
      <c r="AC4264" s="16" t="str">
        <f t="shared" si="396"/>
        <v/>
      </c>
      <c r="AD4264" s="16" t="str">
        <f t="shared" si="397"/>
        <v/>
      </c>
      <c r="AE4264" s="16" t="str">
        <f t="shared" si="398"/>
        <v/>
      </c>
      <c r="AF4264" s="16" t="str">
        <f t="shared" si="399"/>
        <v/>
      </c>
      <c r="AG4264" s="16" t="str">
        <f t="shared" si="400"/>
        <v/>
      </c>
      <c r="AH4264" s="16">
        <f t="shared" si="401"/>
        <v>0</v>
      </c>
      <c r="AI4264" s="17" t="str">
        <f>IF('Peer Comparison Tool'!$D$12="NR","",IF($C4264='Peer Comparison Tool'!$D$9,COUNT('CECL &lt;50B Database'!$AI$1:AI4263)+1,""))</f>
        <v/>
      </c>
    </row>
    <row r="4265" spans="29:35" x14ac:dyDescent="0.25">
      <c r="AC4265" s="16" t="str">
        <f t="shared" si="396"/>
        <v/>
      </c>
      <c r="AD4265" s="16" t="str">
        <f t="shared" si="397"/>
        <v/>
      </c>
      <c r="AE4265" s="16" t="str">
        <f t="shared" si="398"/>
        <v/>
      </c>
      <c r="AF4265" s="16" t="str">
        <f t="shared" si="399"/>
        <v/>
      </c>
      <c r="AG4265" s="16" t="str">
        <f t="shared" si="400"/>
        <v/>
      </c>
      <c r="AH4265" s="16">
        <f t="shared" si="401"/>
        <v>0</v>
      </c>
      <c r="AI4265" s="17" t="str">
        <f>IF('Peer Comparison Tool'!$D$12="NR","",IF($C4265='Peer Comparison Tool'!$D$9,COUNT('CECL &lt;50B Database'!$AI$1:AI4264)+1,""))</f>
        <v/>
      </c>
    </row>
    <row r="4266" spans="29:35" x14ac:dyDescent="0.25">
      <c r="AC4266" s="16" t="str">
        <f t="shared" si="396"/>
        <v/>
      </c>
      <c r="AD4266" s="16" t="str">
        <f t="shared" si="397"/>
        <v/>
      </c>
      <c r="AE4266" s="16" t="str">
        <f t="shared" si="398"/>
        <v/>
      </c>
      <c r="AF4266" s="16" t="str">
        <f t="shared" si="399"/>
        <v/>
      </c>
      <c r="AG4266" s="16" t="str">
        <f t="shared" si="400"/>
        <v/>
      </c>
      <c r="AH4266" s="16">
        <f t="shared" si="401"/>
        <v>0</v>
      </c>
      <c r="AI4266" s="17" t="str">
        <f>IF('Peer Comparison Tool'!$D$12="NR","",IF($C4266='Peer Comparison Tool'!$D$9,COUNT('CECL &lt;50B Database'!$AI$1:AI4265)+1,""))</f>
        <v/>
      </c>
    </row>
    <row r="4267" spans="29:35" x14ac:dyDescent="0.25">
      <c r="AC4267" s="16" t="str">
        <f t="shared" si="396"/>
        <v/>
      </c>
      <c r="AD4267" s="16" t="str">
        <f t="shared" si="397"/>
        <v/>
      </c>
      <c r="AE4267" s="16" t="str">
        <f t="shared" si="398"/>
        <v/>
      </c>
      <c r="AF4267" s="16" t="str">
        <f t="shared" si="399"/>
        <v/>
      </c>
      <c r="AG4267" s="16" t="str">
        <f t="shared" si="400"/>
        <v/>
      </c>
      <c r="AH4267" s="16">
        <f t="shared" si="401"/>
        <v>0</v>
      </c>
      <c r="AI4267" s="17" t="str">
        <f>IF('Peer Comparison Tool'!$D$12="NR","",IF($C4267='Peer Comparison Tool'!$D$9,COUNT('CECL &lt;50B Database'!$AI$1:AI4266)+1,""))</f>
        <v/>
      </c>
    </row>
    <row r="4268" spans="29:35" x14ac:dyDescent="0.25">
      <c r="AC4268" s="16" t="str">
        <f t="shared" si="396"/>
        <v/>
      </c>
      <c r="AD4268" s="16" t="str">
        <f t="shared" si="397"/>
        <v/>
      </c>
      <c r="AE4268" s="16" t="str">
        <f t="shared" si="398"/>
        <v/>
      </c>
      <c r="AF4268" s="16" t="str">
        <f t="shared" si="399"/>
        <v/>
      </c>
      <c r="AG4268" s="16" t="str">
        <f t="shared" si="400"/>
        <v/>
      </c>
      <c r="AH4268" s="16">
        <f t="shared" si="401"/>
        <v>0</v>
      </c>
      <c r="AI4268" s="17" t="str">
        <f>IF('Peer Comparison Tool'!$D$12="NR","",IF($C4268='Peer Comparison Tool'!$D$9,COUNT('CECL &lt;50B Database'!$AI$1:AI4267)+1,""))</f>
        <v/>
      </c>
    </row>
    <row r="4269" spans="29:35" x14ac:dyDescent="0.25">
      <c r="AC4269" s="16" t="str">
        <f t="shared" si="396"/>
        <v/>
      </c>
      <c r="AD4269" s="16" t="str">
        <f t="shared" si="397"/>
        <v/>
      </c>
      <c r="AE4269" s="16" t="str">
        <f t="shared" si="398"/>
        <v/>
      </c>
      <c r="AF4269" s="16" t="str">
        <f t="shared" si="399"/>
        <v/>
      </c>
      <c r="AG4269" s="16" t="str">
        <f t="shared" si="400"/>
        <v/>
      </c>
      <c r="AH4269" s="16">
        <f t="shared" si="401"/>
        <v>0</v>
      </c>
      <c r="AI4269" s="17" t="str">
        <f>IF('Peer Comparison Tool'!$D$12="NR","",IF($C4269='Peer Comparison Tool'!$D$9,COUNT('CECL &lt;50B Database'!$AI$1:AI4268)+1,""))</f>
        <v/>
      </c>
    </row>
    <row r="4270" spans="29:35" x14ac:dyDescent="0.25">
      <c r="AC4270" s="16" t="str">
        <f t="shared" si="396"/>
        <v/>
      </c>
      <c r="AD4270" s="16" t="str">
        <f t="shared" si="397"/>
        <v/>
      </c>
      <c r="AE4270" s="16" t="str">
        <f t="shared" si="398"/>
        <v/>
      </c>
      <c r="AF4270" s="16" t="str">
        <f t="shared" si="399"/>
        <v/>
      </c>
      <c r="AG4270" s="16" t="str">
        <f t="shared" si="400"/>
        <v/>
      </c>
      <c r="AH4270" s="16">
        <f t="shared" si="401"/>
        <v>0</v>
      </c>
      <c r="AI4270" s="17" t="str">
        <f>IF('Peer Comparison Tool'!$D$12="NR","",IF($C4270='Peer Comparison Tool'!$D$9,COUNT('CECL &lt;50B Database'!$AI$1:AI4269)+1,""))</f>
        <v/>
      </c>
    </row>
    <row r="4271" spans="29:35" x14ac:dyDescent="0.25">
      <c r="AC4271" s="16" t="str">
        <f t="shared" si="396"/>
        <v/>
      </c>
      <c r="AD4271" s="16" t="str">
        <f t="shared" si="397"/>
        <v/>
      </c>
      <c r="AE4271" s="16" t="str">
        <f t="shared" si="398"/>
        <v/>
      </c>
      <c r="AF4271" s="16" t="str">
        <f t="shared" si="399"/>
        <v/>
      </c>
      <c r="AG4271" s="16" t="str">
        <f t="shared" si="400"/>
        <v/>
      </c>
      <c r="AH4271" s="16">
        <f t="shared" si="401"/>
        <v>0</v>
      </c>
      <c r="AI4271" s="17" t="str">
        <f>IF('Peer Comparison Tool'!$D$12="NR","",IF($C4271='Peer Comparison Tool'!$D$9,COUNT('CECL &lt;50B Database'!$AI$1:AI4270)+1,""))</f>
        <v/>
      </c>
    </row>
    <row r="4272" spans="29:35" x14ac:dyDescent="0.25">
      <c r="AC4272" s="16" t="str">
        <f t="shared" si="396"/>
        <v/>
      </c>
      <c r="AD4272" s="16" t="str">
        <f t="shared" si="397"/>
        <v/>
      </c>
      <c r="AE4272" s="16" t="str">
        <f t="shared" si="398"/>
        <v/>
      </c>
      <c r="AF4272" s="16" t="str">
        <f t="shared" si="399"/>
        <v/>
      </c>
      <c r="AG4272" s="16" t="str">
        <f t="shared" si="400"/>
        <v/>
      </c>
      <c r="AH4272" s="16">
        <f t="shared" si="401"/>
        <v>0</v>
      </c>
      <c r="AI4272" s="17" t="str">
        <f>IF('Peer Comparison Tool'!$D$12="NR","",IF($C4272='Peer Comparison Tool'!$D$9,COUNT('CECL &lt;50B Database'!$AI$1:AI4271)+1,""))</f>
        <v/>
      </c>
    </row>
    <row r="4273" spans="29:35" x14ac:dyDescent="0.25">
      <c r="AC4273" s="16" t="str">
        <f t="shared" si="396"/>
        <v/>
      </c>
      <c r="AD4273" s="16" t="str">
        <f t="shared" si="397"/>
        <v/>
      </c>
      <c r="AE4273" s="16" t="str">
        <f t="shared" si="398"/>
        <v/>
      </c>
      <c r="AF4273" s="16" t="str">
        <f t="shared" si="399"/>
        <v/>
      </c>
      <c r="AG4273" s="16" t="str">
        <f t="shared" si="400"/>
        <v/>
      </c>
      <c r="AH4273" s="16">
        <f t="shared" si="401"/>
        <v>0</v>
      </c>
      <c r="AI4273" s="17" t="str">
        <f>IF('Peer Comparison Tool'!$D$12="NR","",IF($C4273='Peer Comparison Tool'!$D$9,COUNT('CECL &lt;50B Database'!$AI$1:AI4272)+1,""))</f>
        <v/>
      </c>
    </row>
    <row r="4274" spans="29:35" x14ac:dyDescent="0.25">
      <c r="AC4274" s="16" t="str">
        <f t="shared" si="396"/>
        <v/>
      </c>
      <c r="AD4274" s="16" t="str">
        <f t="shared" si="397"/>
        <v/>
      </c>
      <c r="AE4274" s="16" t="str">
        <f t="shared" si="398"/>
        <v/>
      </c>
      <c r="AF4274" s="16" t="str">
        <f t="shared" si="399"/>
        <v/>
      </c>
      <c r="AG4274" s="16" t="str">
        <f t="shared" si="400"/>
        <v/>
      </c>
      <c r="AH4274" s="16">
        <f t="shared" si="401"/>
        <v>0</v>
      </c>
      <c r="AI4274" s="17" t="str">
        <f>IF('Peer Comparison Tool'!$D$12="NR","",IF($C4274='Peer Comparison Tool'!$D$9,COUNT('CECL &lt;50B Database'!$AI$1:AI4273)+1,""))</f>
        <v/>
      </c>
    </row>
    <row r="4275" spans="29:35" x14ac:dyDescent="0.25">
      <c r="AC4275" s="16" t="str">
        <f t="shared" si="396"/>
        <v/>
      </c>
      <c r="AD4275" s="16" t="str">
        <f t="shared" si="397"/>
        <v/>
      </c>
      <c r="AE4275" s="16" t="str">
        <f t="shared" si="398"/>
        <v/>
      </c>
      <c r="AF4275" s="16" t="str">
        <f t="shared" si="399"/>
        <v/>
      </c>
      <c r="AG4275" s="16" t="str">
        <f t="shared" si="400"/>
        <v/>
      </c>
      <c r="AH4275" s="16">
        <f t="shared" si="401"/>
        <v>0</v>
      </c>
      <c r="AI4275" s="17" t="str">
        <f>IF('Peer Comparison Tool'!$D$12="NR","",IF($C4275='Peer Comparison Tool'!$D$9,COUNT('CECL &lt;50B Database'!$AI$1:AI4274)+1,""))</f>
        <v/>
      </c>
    </row>
    <row r="4276" spans="29:35" x14ac:dyDescent="0.25">
      <c r="AC4276" s="16" t="str">
        <f t="shared" si="396"/>
        <v/>
      </c>
      <c r="AD4276" s="16" t="str">
        <f t="shared" si="397"/>
        <v/>
      </c>
      <c r="AE4276" s="16" t="str">
        <f t="shared" si="398"/>
        <v/>
      </c>
      <c r="AF4276" s="16" t="str">
        <f t="shared" si="399"/>
        <v/>
      </c>
      <c r="AG4276" s="16" t="str">
        <f t="shared" si="400"/>
        <v/>
      </c>
      <c r="AH4276" s="16">
        <f t="shared" si="401"/>
        <v>0</v>
      </c>
      <c r="AI4276" s="17" t="str">
        <f>IF('Peer Comparison Tool'!$D$12="NR","",IF($C4276='Peer Comparison Tool'!$D$9,COUNT('CECL &lt;50B Database'!$AI$1:AI4275)+1,""))</f>
        <v/>
      </c>
    </row>
    <row r="4277" spans="29:35" x14ac:dyDescent="0.25">
      <c r="AC4277" s="16" t="str">
        <f t="shared" si="396"/>
        <v/>
      </c>
      <c r="AD4277" s="16" t="str">
        <f t="shared" si="397"/>
        <v/>
      </c>
      <c r="AE4277" s="16" t="str">
        <f t="shared" si="398"/>
        <v/>
      </c>
      <c r="AF4277" s="16" t="str">
        <f t="shared" si="399"/>
        <v/>
      </c>
      <c r="AG4277" s="16" t="str">
        <f t="shared" si="400"/>
        <v/>
      </c>
      <c r="AH4277" s="16">
        <f t="shared" si="401"/>
        <v>0</v>
      </c>
      <c r="AI4277" s="17" t="str">
        <f>IF('Peer Comparison Tool'!$D$12="NR","",IF($C4277='Peer Comparison Tool'!$D$9,COUNT('CECL &lt;50B Database'!$AI$1:AI4276)+1,""))</f>
        <v/>
      </c>
    </row>
    <row r="4278" spans="29:35" x14ac:dyDescent="0.25">
      <c r="AC4278" s="16" t="str">
        <f t="shared" si="396"/>
        <v/>
      </c>
      <c r="AD4278" s="16" t="str">
        <f t="shared" si="397"/>
        <v/>
      </c>
      <c r="AE4278" s="16" t="str">
        <f t="shared" si="398"/>
        <v/>
      </c>
      <c r="AF4278" s="16" t="str">
        <f t="shared" si="399"/>
        <v/>
      </c>
      <c r="AG4278" s="16" t="str">
        <f t="shared" si="400"/>
        <v/>
      </c>
      <c r="AH4278" s="16">
        <f t="shared" si="401"/>
        <v>0</v>
      </c>
      <c r="AI4278" s="17" t="str">
        <f>IF('Peer Comparison Tool'!$D$12="NR","",IF($C4278='Peer Comparison Tool'!$D$9,COUNT('CECL &lt;50B Database'!$AI$1:AI4277)+1,""))</f>
        <v/>
      </c>
    </row>
    <row r="4279" spans="29:35" x14ac:dyDescent="0.25">
      <c r="AC4279" s="16" t="str">
        <f t="shared" si="396"/>
        <v/>
      </c>
      <c r="AD4279" s="16" t="str">
        <f t="shared" si="397"/>
        <v/>
      </c>
      <c r="AE4279" s="16" t="str">
        <f t="shared" si="398"/>
        <v/>
      </c>
      <c r="AF4279" s="16" t="str">
        <f t="shared" si="399"/>
        <v/>
      </c>
      <c r="AG4279" s="16" t="str">
        <f t="shared" si="400"/>
        <v/>
      </c>
      <c r="AH4279" s="16">
        <f t="shared" si="401"/>
        <v>0</v>
      </c>
      <c r="AI4279" s="17" t="str">
        <f>IF('Peer Comparison Tool'!$D$12="NR","",IF($C4279='Peer Comparison Tool'!$D$9,COUNT('CECL &lt;50B Database'!$AI$1:AI4278)+1,""))</f>
        <v/>
      </c>
    </row>
    <row r="4280" spans="29:35" x14ac:dyDescent="0.25">
      <c r="AC4280" s="16" t="str">
        <f t="shared" si="396"/>
        <v/>
      </c>
      <c r="AD4280" s="16" t="str">
        <f t="shared" si="397"/>
        <v/>
      </c>
      <c r="AE4280" s="16" t="str">
        <f t="shared" si="398"/>
        <v/>
      </c>
      <c r="AF4280" s="16" t="str">
        <f t="shared" si="399"/>
        <v/>
      </c>
      <c r="AG4280" s="16" t="str">
        <f t="shared" si="400"/>
        <v/>
      </c>
      <c r="AH4280" s="16">
        <f t="shared" si="401"/>
        <v>0</v>
      </c>
      <c r="AI4280" s="17" t="str">
        <f>IF('Peer Comparison Tool'!$D$12="NR","",IF($C4280='Peer Comparison Tool'!$D$9,COUNT('CECL &lt;50B Database'!$AI$1:AI4279)+1,""))</f>
        <v/>
      </c>
    </row>
    <row r="4281" spans="29:35" x14ac:dyDescent="0.25">
      <c r="AC4281" s="16" t="str">
        <f t="shared" si="396"/>
        <v/>
      </c>
      <c r="AD4281" s="16" t="str">
        <f t="shared" si="397"/>
        <v/>
      </c>
      <c r="AE4281" s="16" t="str">
        <f t="shared" si="398"/>
        <v/>
      </c>
      <c r="AF4281" s="16" t="str">
        <f t="shared" si="399"/>
        <v/>
      </c>
      <c r="AG4281" s="16" t="str">
        <f t="shared" si="400"/>
        <v/>
      </c>
      <c r="AH4281" s="16">
        <f t="shared" si="401"/>
        <v>0</v>
      </c>
      <c r="AI4281" s="17" t="str">
        <f>IF('Peer Comparison Tool'!$D$12="NR","",IF($C4281='Peer Comparison Tool'!$D$9,COUNT('CECL &lt;50B Database'!$AI$1:AI4280)+1,""))</f>
        <v/>
      </c>
    </row>
    <row r="4282" spans="29:35" x14ac:dyDescent="0.25">
      <c r="AC4282" s="16" t="str">
        <f t="shared" si="396"/>
        <v/>
      </c>
      <c r="AD4282" s="16" t="str">
        <f t="shared" si="397"/>
        <v/>
      </c>
      <c r="AE4282" s="16" t="str">
        <f t="shared" si="398"/>
        <v/>
      </c>
      <c r="AF4282" s="16" t="str">
        <f t="shared" si="399"/>
        <v/>
      </c>
      <c r="AG4282" s="16" t="str">
        <f t="shared" si="400"/>
        <v/>
      </c>
      <c r="AH4282" s="16">
        <f t="shared" si="401"/>
        <v>0</v>
      </c>
      <c r="AI4282" s="17" t="str">
        <f>IF('Peer Comparison Tool'!$D$12="NR","",IF($C4282='Peer Comparison Tool'!$D$9,COUNT('CECL &lt;50B Database'!$AI$1:AI4281)+1,""))</f>
        <v/>
      </c>
    </row>
    <row r="4283" spans="29:35" x14ac:dyDescent="0.25">
      <c r="AC4283" s="16" t="str">
        <f t="shared" si="396"/>
        <v/>
      </c>
      <c r="AD4283" s="16" t="str">
        <f t="shared" si="397"/>
        <v/>
      </c>
      <c r="AE4283" s="16" t="str">
        <f t="shared" si="398"/>
        <v/>
      </c>
      <c r="AF4283" s="16" t="str">
        <f t="shared" si="399"/>
        <v/>
      </c>
      <c r="AG4283" s="16" t="str">
        <f t="shared" si="400"/>
        <v/>
      </c>
      <c r="AH4283" s="16">
        <f t="shared" si="401"/>
        <v>0</v>
      </c>
      <c r="AI4283" s="17" t="str">
        <f>IF('Peer Comparison Tool'!$D$12="NR","",IF($C4283='Peer Comparison Tool'!$D$9,COUNT('CECL &lt;50B Database'!$AI$1:AI4282)+1,""))</f>
        <v/>
      </c>
    </row>
    <row r="4284" spans="29:35" x14ac:dyDescent="0.25">
      <c r="AC4284" s="16" t="str">
        <f t="shared" si="396"/>
        <v/>
      </c>
      <c r="AD4284" s="16" t="str">
        <f t="shared" si="397"/>
        <v/>
      </c>
      <c r="AE4284" s="16" t="str">
        <f t="shared" si="398"/>
        <v/>
      </c>
      <c r="AF4284" s="16" t="str">
        <f t="shared" si="399"/>
        <v/>
      </c>
      <c r="AG4284" s="16" t="str">
        <f t="shared" si="400"/>
        <v/>
      </c>
      <c r="AH4284" s="16">
        <f t="shared" si="401"/>
        <v>0</v>
      </c>
      <c r="AI4284" s="17" t="str">
        <f>IF('Peer Comparison Tool'!$D$12="NR","",IF($C4284='Peer Comparison Tool'!$D$9,COUNT('CECL &lt;50B Database'!$AI$1:AI4283)+1,""))</f>
        <v/>
      </c>
    </row>
    <row r="4285" spans="29:35" x14ac:dyDescent="0.25">
      <c r="AC4285" s="16" t="str">
        <f t="shared" si="396"/>
        <v/>
      </c>
      <c r="AD4285" s="16" t="str">
        <f t="shared" si="397"/>
        <v/>
      </c>
      <c r="AE4285" s="16" t="str">
        <f t="shared" si="398"/>
        <v/>
      </c>
      <c r="AF4285" s="16" t="str">
        <f t="shared" si="399"/>
        <v/>
      </c>
      <c r="AG4285" s="16" t="str">
        <f t="shared" si="400"/>
        <v/>
      </c>
      <c r="AH4285" s="16">
        <f t="shared" si="401"/>
        <v>0</v>
      </c>
      <c r="AI4285" s="17" t="str">
        <f>IF('Peer Comparison Tool'!$D$12="NR","",IF($C4285='Peer Comparison Tool'!$D$9,COUNT('CECL &lt;50B Database'!$AI$1:AI4284)+1,""))</f>
        <v/>
      </c>
    </row>
    <row r="4286" spans="29:35" x14ac:dyDescent="0.25">
      <c r="AC4286" s="16" t="str">
        <f t="shared" si="396"/>
        <v/>
      </c>
      <c r="AD4286" s="16" t="str">
        <f t="shared" si="397"/>
        <v/>
      </c>
      <c r="AE4286" s="16" t="str">
        <f t="shared" si="398"/>
        <v/>
      </c>
      <c r="AF4286" s="16" t="str">
        <f t="shared" si="399"/>
        <v/>
      </c>
      <c r="AG4286" s="16" t="str">
        <f t="shared" si="400"/>
        <v/>
      </c>
      <c r="AH4286" s="16">
        <f t="shared" si="401"/>
        <v>0</v>
      </c>
      <c r="AI4286" s="17" t="str">
        <f>IF('Peer Comparison Tool'!$D$12="NR","",IF($C4286='Peer Comparison Tool'!$D$9,COUNT('CECL &lt;50B Database'!$AI$1:AI4285)+1,""))</f>
        <v/>
      </c>
    </row>
    <row r="4287" spans="29:35" x14ac:dyDescent="0.25">
      <c r="AC4287" s="16" t="str">
        <f t="shared" si="396"/>
        <v/>
      </c>
      <c r="AD4287" s="16" t="str">
        <f t="shared" si="397"/>
        <v/>
      </c>
      <c r="AE4287" s="16" t="str">
        <f t="shared" si="398"/>
        <v/>
      </c>
      <c r="AF4287" s="16" t="str">
        <f t="shared" si="399"/>
        <v/>
      </c>
      <c r="AG4287" s="16" t="str">
        <f t="shared" si="400"/>
        <v/>
      </c>
      <c r="AH4287" s="16">
        <f t="shared" si="401"/>
        <v>0</v>
      </c>
      <c r="AI4287" s="17" t="str">
        <f>IF('Peer Comparison Tool'!$D$12="NR","",IF($C4287='Peer Comparison Tool'!$D$9,COUNT('CECL &lt;50B Database'!$AI$1:AI4286)+1,""))</f>
        <v/>
      </c>
    </row>
    <row r="4288" spans="29:35" x14ac:dyDescent="0.25">
      <c r="AC4288" s="16" t="str">
        <f t="shared" si="396"/>
        <v/>
      </c>
      <c r="AD4288" s="16" t="str">
        <f t="shared" si="397"/>
        <v/>
      </c>
      <c r="AE4288" s="16" t="str">
        <f t="shared" si="398"/>
        <v/>
      </c>
      <c r="AF4288" s="16" t="str">
        <f t="shared" si="399"/>
        <v/>
      </c>
      <c r="AG4288" s="16" t="str">
        <f t="shared" si="400"/>
        <v/>
      </c>
      <c r="AH4288" s="16">
        <f t="shared" si="401"/>
        <v>0</v>
      </c>
      <c r="AI4288" s="17" t="str">
        <f>IF('Peer Comparison Tool'!$D$12="NR","",IF($C4288='Peer Comparison Tool'!$D$9,COUNT('CECL &lt;50B Database'!$AI$1:AI4287)+1,""))</f>
        <v/>
      </c>
    </row>
    <row r="4289" spans="29:35" x14ac:dyDescent="0.25">
      <c r="AC4289" s="16" t="str">
        <f t="shared" si="396"/>
        <v/>
      </c>
      <c r="AD4289" s="16" t="str">
        <f t="shared" si="397"/>
        <v/>
      </c>
      <c r="AE4289" s="16" t="str">
        <f t="shared" si="398"/>
        <v/>
      </c>
      <c r="AF4289" s="16" t="str">
        <f t="shared" si="399"/>
        <v/>
      </c>
      <c r="AG4289" s="16" t="str">
        <f t="shared" si="400"/>
        <v/>
      </c>
      <c r="AH4289" s="16">
        <f t="shared" si="401"/>
        <v>0</v>
      </c>
      <c r="AI4289" s="17" t="str">
        <f>IF('Peer Comparison Tool'!$D$12="NR","",IF($C4289='Peer Comparison Tool'!$D$9,COUNT('CECL &lt;50B Database'!$AI$1:AI4288)+1,""))</f>
        <v/>
      </c>
    </row>
    <row r="4290" spans="29:35" x14ac:dyDescent="0.25">
      <c r="AC4290" s="16" t="str">
        <f t="shared" si="396"/>
        <v/>
      </c>
      <c r="AD4290" s="16" t="str">
        <f t="shared" si="397"/>
        <v/>
      </c>
      <c r="AE4290" s="16" t="str">
        <f t="shared" si="398"/>
        <v/>
      </c>
      <c r="AF4290" s="16" t="str">
        <f t="shared" si="399"/>
        <v/>
      </c>
      <c r="AG4290" s="16" t="str">
        <f t="shared" si="400"/>
        <v/>
      </c>
      <c r="AH4290" s="16">
        <f t="shared" si="401"/>
        <v>0</v>
      </c>
      <c r="AI4290" s="17" t="str">
        <f>IF('Peer Comparison Tool'!$D$12="NR","",IF($C4290='Peer Comparison Tool'!$D$9,COUNT('CECL &lt;50B Database'!$AI$1:AI4289)+1,""))</f>
        <v/>
      </c>
    </row>
    <row r="4291" spans="29:35" x14ac:dyDescent="0.25">
      <c r="AC4291" s="16" t="str">
        <f t="shared" ref="AC4291:AC4354" si="402">IF(AND($G4291&gt;=10000000,$G4291&lt;50000000),$K4291,"")</f>
        <v/>
      </c>
      <c r="AD4291" s="16" t="str">
        <f t="shared" ref="AD4291:AD4354" si="403">IF(AND($G4291&gt;=5000000,$G4291&lt;9999999),$K4291,"")</f>
        <v/>
      </c>
      <c r="AE4291" s="16" t="str">
        <f t="shared" ref="AE4291:AE4354" si="404">IF(AND($G4291&gt;=1000000,$G4291&lt;4999999),$K4291,"")</f>
        <v/>
      </c>
      <c r="AF4291" s="16" t="str">
        <f t="shared" ref="AF4291:AF4354" si="405">IF(AND($G4291&gt;=500000,$G4291&lt;999999),$K4291,"")</f>
        <v/>
      </c>
      <c r="AG4291" s="16" t="str">
        <f t="shared" ref="AG4291:AG4354" si="406">IF(AND($G4291&gt;=100000,$G4291&lt;499999),$K4291,"")</f>
        <v/>
      </c>
      <c r="AH4291" s="16">
        <f t="shared" ref="AH4291:AH4354" si="407">IF(AND($G4291&gt;=0,$G4291&lt;99999),$K4291,"")</f>
        <v>0</v>
      </c>
      <c r="AI4291" s="17" t="str">
        <f>IF('Peer Comparison Tool'!$D$12="NR","",IF($C4291='Peer Comparison Tool'!$D$9,COUNT('CECL &lt;50B Database'!$AI$1:AI4290)+1,""))</f>
        <v/>
      </c>
    </row>
    <row r="4292" spans="29:35" x14ac:dyDescent="0.25">
      <c r="AC4292" s="16" t="str">
        <f t="shared" si="402"/>
        <v/>
      </c>
      <c r="AD4292" s="16" t="str">
        <f t="shared" si="403"/>
        <v/>
      </c>
      <c r="AE4292" s="16" t="str">
        <f t="shared" si="404"/>
        <v/>
      </c>
      <c r="AF4292" s="16" t="str">
        <f t="shared" si="405"/>
        <v/>
      </c>
      <c r="AG4292" s="16" t="str">
        <f t="shared" si="406"/>
        <v/>
      </c>
      <c r="AH4292" s="16">
        <f t="shared" si="407"/>
        <v>0</v>
      </c>
      <c r="AI4292" s="17" t="str">
        <f>IF('Peer Comparison Tool'!$D$12="NR","",IF($C4292='Peer Comparison Tool'!$D$9,COUNT('CECL &lt;50B Database'!$AI$1:AI4291)+1,""))</f>
        <v/>
      </c>
    </row>
    <row r="4293" spans="29:35" x14ac:dyDescent="0.25">
      <c r="AC4293" s="16" t="str">
        <f t="shared" si="402"/>
        <v/>
      </c>
      <c r="AD4293" s="16" t="str">
        <f t="shared" si="403"/>
        <v/>
      </c>
      <c r="AE4293" s="16" t="str">
        <f t="shared" si="404"/>
        <v/>
      </c>
      <c r="AF4293" s="16" t="str">
        <f t="shared" si="405"/>
        <v/>
      </c>
      <c r="AG4293" s="16" t="str">
        <f t="shared" si="406"/>
        <v/>
      </c>
      <c r="AH4293" s="16">
        <f t="shared" si="407"/>
        <v>0</v>
      </c>
      <c r="AI4293" s="17" t="str">
        <f>IF('Peer Comparison Tool'!$D$12="NR","",IF($C4293='Peer Comparison Tool'!$D$9,COUNT('CECL &lt;50B Database'!$AI$1:AI4292)+1,""))</f>
        <v/>
      </c>
    </row>
    <row r="4294" spans="29:35" x14ac:dyDescent="0.25">
      <c r="AC4294" s="16" t="str">
        <f t="shared" si="402"/>
        <v/>
      </c>
      <c r="AD4294" s="16" t="str">
        <f t="shared" si="403"/>
        <v/>
      </c>
      <c r="AE4294" s="16" t="str">
        <f t="shared" si="404"/>
        <v/>
      </c>
      <c r="AF4294" s="16" t="str">
        <f t="shared" si="405"/>
        <v/>
      </c>
      <c r="AG4294" s="16" t="str">
        <f t="shared" si="406"/>
        <v/>
      </c>
      <c r="AH4294" s="16">
        <f t="shared" si="407"/>
        <v>0</v>
      </c>
      <c r="AI4294" s="17" t="str">
        <f>IF('Peer Comparison Tool'!$D$12="NR","",IF($C4294='Peer Comparison Tool'!$D$9,COUNT('CECL &lt;50B Database'!$AI$1:AI4293)+1,""))</f>
        <v/>
      </c>
    </row>
    <row r="4295" spans="29:35" x14ac:dyDescent="0.25">
      <c r="AC4295" s="16" t="str">
        <f t="shared" si="402"/>
        <v/>
      </c>
      <c r="AD4295" s="16" t="str">
        <f t="shared" si="403"/>
        <v/>
      </c>
      <c r="AE4295" s="16" t="str">
        <f t="shared" si="404"/>
        <v/>
      </c>
      <c r="AF4295" s="16" t="str">
        <f t="shared" si="405"/>
        <v/>
      </c>
      <c r="AG4295" s="16" t="str">
        <f t="shared" si="406"/>
        <v/>
      </c>
      <c r="AH4295" s="16">
        <f t="shared" si="407"/>
        <v>0</v>
      </c>
      <c r="AI4295" s="17" t="str">
        <f>IF('Peer Comparison Tool'!$D$12="NR","",IF($C4295='Peer Comparison Tool'!$D$9,COUNT('CECL &lt;50B Database'!$AI$1:AI4294)+1,""))</f>
        <v/>
      </c>
    </row>
    <row r="4296" spans="29:35" x14ac:dyDescent="0.25">
      <c r="AC4296" s="16" t="str">
        <f t="shared" si="402"/>
        <v/>
      </c>
      <c r="AD4296" s="16" t="str">
        <f t="shared" si="403"/>
        <v/>
      </c>
      <c r="AE4296" s="16" t="str">
        <f t="shared" si="404"/>
        <v/>
      </c>
      <c r="AF4296" s="16" t="str">
        <f t="shared" si="405"/>
        <v/>
      </c>
      <c r="AG4296" s="16" t="str">
        <f t="shared" si="406"/>
        <v/>
      </c>
      <c r="AH4296" s="16">
        <f t="shared" si="407"/>
        <v>0</v>
      </c>
      <c r="AI4296" s="17" t="str">
        <f>IF('Peer Comparison Tool'!$D$12="NR","",IF($C4296='Peer Comparison Tool'!$D$9,COUNT('CECL &lt;50B Database'!$AI$1:AI4295)+1,""))</f>
        <v/>
      </c>
    </row>
    <row r="4297" spans="29:35" x14ac:dyDescent="0.25">
      <c r="AC4297" s="16" t="str">
        <f t="shared" si="402"/>
        <v/>
      </c>
      <c r="AD4297" s="16" t="str">
        <f t="shared" si="403"/>
        <v/>
      </c>
      <c r="AE4297" s="16" t="str">
        <f t="shared" si="404"/>
        <v/>
      </c>
      <c r="AF4297" s="16" t="str">
        <f t="shared" si="405"/>
        <v/>
      </c>
      <c r="AG4297" s="16" t="str">
        <f t="shared" si="406"/>
        <v/>
      </c>
      <c r="AH4297" s="16">
        <f t="shared" si="407"/>
        <v>0</v>
      </c>
      <c r="AI4297" s="17" t="str">
        <f>IF('Peer Comparison Tool'!$D$12="NR","",IF($C4297='Peer Comparison Tool'!$D$9,COUNT('CECL &lt;50B Database'!$AI$1:AI4296)+1,""))</f>
        <v/>
      </c>
    </row>
    <row r="4298" spans="29:35" x14ac:dyDescent="0.25">
      <c r="AC4298" s="16" t="str">
        <f t="shared" si="402"/>
        <v/>
      </c>
      <c r="AD4298" s="16" t="str">
        <f t="shared" si="403"/>
        <v/>
      </c>
      <c r="AE4298" s="16" t="str">
        <f t="shared" si="404"/>
        <v/>
      </c>
      <c r="AF4298" s="16" t="str">
        <f t="shared" si="405"/>
        <v/>
      </c>
      <c r="AG4298" s="16" t="str">
        <f t="shared" si="406"/>
        <v/>
      </c>
      <c r="AH4298" s="16">
        <f t="shared" si="407"/>
        <v>0</v>
      </c>
      <c r="AI4298" s="17" t="str">
        <f>IF('Peer Comparison Tool'!$D$12="NR","",IF($C4298='Peer Comparison Tool'!$D$9,COUNT('CECL &lt;50B Database'!$AI$1:AI4297)+1,""))</f>
        <v/>
      </c>
    </row>
    <row r="4299" spans="29:35" x14ac:dyDescent="0.25">
      <c r="AC4299" s="16" t="str">
        <f t="shared" si="402"/>
        <v/>
      </c>
      <c r="AD4299" s="16" t="str">
        <f t="shared" si="403"/>
        <v/>
      </c>
      <c r="AE4299" s="16" t="str">
        <f t="shared" si="404"/>
        <v/>
      </c>
      <c r="AF4299" s="16" t="str">
        <f t="shared" si="405"/>
        <v/>
      </c>
      <c r="AG4299" s="16" t="str">
        <f t="shared" si="406"/>
        <v/>
      </c>
      <c r="AH4299" s="16">
        <f t="shared" si="407"/>
        <v>0</v>
      </c>
      <c r="AI4299" s="17" t="str">
        <f>IF('Peer Comparison Tool'!$D$12="NR","",IF($C4299='Peer Comparison Tool'!$D$9,COUNT('CECL &lt;50B Database'!$AI$1:AI4298)+1,""))</f>
        <v/>
      </c>
    </row>
    <row r="4300" spans="29:35" x14ac:dyDescent="0.25">
      <c r="AC4300" s="16" t="str">
        <f t="shared" si="402"/>
        <v/>
      </c>
      <c r="AD4300" s="16" t="str">
        <f t="shared" si="403"/>
        <v/>
      </c>
      <c r="AE4300" s="16" t="str">
        <f t="shared" si="404"/>
        <v/>
      </c>
      <c r="AF4300" s="16" t="str">
        <f t="shared" si="405"/>
        <v/>
      </c>
      <c r="AG4300" s="16" t="str">
        <f t="shared" si="406"/>
        <v/>
      </c>
      <c r="AH4300" s="16">
        <f t="shared" si="407"/>
        <v>0</v>
      </c>
      <c r="AI4300" s="17" t="str">
        <f>IF('Peer Comparison Tool'!$D$12="NR","",IF($C4300='Peer Comparison Tool'!$D$9,COUNT('CECL &lt;50B Database'!$AI$1:AI4299)+1,""))</f>
        <v/>
      </c>
    </row>
    <row r="4301" spans="29:35" x14ac:dyDescent="0.25">
      <c r="AC4301" s="16" t="str">
        <f t="shared" si="402"/>
        <v/>
      </c>
      <c r="AD4301" s="16" t="str">
        <f t="shared" si="403"/>
        <v/>
      </c>
      <c r="AE4301" s="16" t="str">
        <f t="shared" si="404"/>
        <v/>
      </c>
      <c r="AF4301" s="16" t="str">
        <f t="shared" si="405"/>
        <v/>
      </c>
      <c r="AG4301" s="16" t="str">
        <f t="shared" si="406"/>
        <v/>
      </c>
      <c r="AH4301" s="16">
        <f t="shared" si="407"/>
        <v>0</v>
      </c>
      <c r="AI4301" s="17" t="str">
        <f>IF('Peer Comparison Tool'!$D$12="NR","",IF($C4301='Peer Comparison Tool'!$D$9,COUNT('CECL &lt;50B Database'!$AI$1:AI4300)+1,""))</f>
        <v/>
      </c>
    </row>
    <row r="4302" spans="29:35" x14ac:dyDescent="0.25">
      <c r="AC4302" s="16" t="str">
        <f t="shared" si="402"/>
        <v/>
      </c>
      <c r="AD4302" s="16" t="str">
        <f t="shared" si="403"/>
        <v/>
      </c>
      <c r="AE4302" s="16" t="str">
        <f t="shared" si="404"/>
        <v/>
      </c>
      <c r="AF4302" s="16" t="str">
        <f t="shared" si="405"/>
        <v/>
      </c>
      <c r="AG4302" s="16" t="str">
        <f t="shared" si="406"/>
        <v/>
      </c>
      <c r="AH4302" s="16">
        <f t="shared" si="407"/>
        <v>0</v>
      </c>
      <c r="AI4302" s="17" t="str">
        <f>IF('Peer Comparison Tool'!$D$12="NR","",IF($C4302='Peer Comparison Tool'!$D$9,COUNT('CECL &lt;50B Database'!$AI$1:AI4301)+1,""))</f>
        <v/>
      </c>
    </row>
    <row r="4303" spans="29:35" x14ac:dyDescent="0.25">
      <c r="AC4303" s="16" t="str">
        <f t="shared" si="402"/>
        <v/>
      </c>
      <c r="AD4303" s="16" t="str">
        <f t="shared" si="403"/>
        <v/>
      </c>
      <c r="AE4303" s="16" t="str">
        <f t="shared" si="404"/>
        <v/>
      </c>
      <c r="AF4303" s="16" t="str">
        <f t="shared" si="405"/>
        <v/>
      </c>
      <c r="AG4303" s="16" t="str">
        <f t="shared" si="406"/>
        <v/>
      </c>
      <c r="AH4303" s="16">
        <f t="shared" si="407"/>
        <v>0</v>
      </c>
      <c r="AI4303" s="17" t="str">
        <f>IF('Peer Comparison Tool'!$D$12="NR","",IF($C4303='Peer Comparison Tool'!$D$9,COUNT('CECL &lt;50B Database'!$AI$1:AI4302)+1,""))</f>
        <v/>
      </c>
    </row>
    <row r="4304" spans="29:35" x14ac:dyDescent="0.25">
      <c r="AC4304" s="16" t="str">
        <f t="shared" si="402"/>
        <v/>
      </c>
      <c r="AD4304" s="16" t="str">
        <f t="shared" si="403"/>
        <v/>
      </c>
      <c r="AE4304" s="16" t="str">
        <f t="shared" si="404"/>
        <v/>
      </c>
      <c r="AF4304" s="16" t="str">
        <f t="shared" si="405"/>
        <v/>
      </c>
      <c r="AG4304" s="16" t="str">
        <f t="shared" si="406"/>
        <v/>
      </c>
      <c r="AH4304" s="16">
        <f t="shared" si="407"/>
        <v>0</v>
      </c>
      <c r="AI4304" s="17" t="str">
        <f>IF('Peer Comparison Tool'!$D$12="NR","",IF($C4304='Peer Comparison Tool'!$D$9,COUNT('CECL &lt;50B Database'!$AI$1:AI4303)+1,""))</f>
        <v/>
      </c>
    </row>
    <row r="4305" spans="29:35" x14ac:dyDescent="0.25">
      <c r="AC4305" s="16" t="str">
        <f t="shared" si="402"/>
        <v/>
      </c>
      <c r="AD4305" s="16" t="str">
        <f t="shared" si="403"/>
        <v/>
      </c>
      <c r="AE4305" s="16" t="str">
        <f t="shared" si="404"/>
        <v/>
      </c>
      <c r="AF4305" s="16" t="str">
        <f t="shared" si="405"/>
        <v/>
      </c>
      <c r="AG4305" s="16" t="str">
        <f t="shared" si="406"/>
        <v/>
      </c>
      <c r="AH4305" s="16">
        <f t="shared" si="407"/>
        <v>0</v>
      </c>
      <c r="AI4305" s="17" t="str">
        <f>IF('Peer Comparison Tool'!$D$12="NR","",IF($C4305='Peer Comparison Tool'!$D$9,COUNT('CECL &lt;50B Database'!$AI$1:AI4304)+1,""))</f>
        <v/>
      </c>
    </row>
    <row r="4306" spans="29:35" x14ac:dyDescent="0.25">
      <c r="AC4306" s="16" t="str">
        <f t="shared" si="402"/>
        <v/>
      </c>
      <c r="AD4306" s="16" t="str">
        <f t="shared" si="403"/>
        <v/>
      </c>
      <c r="AE4306" s="16" t="str">
        <f t="shared" si="404"/>
        <v/>
      </c>
      <c r="AF4306" s="16" t="str">
        <f t="shared" si="405"/>
        <v/>
      </c>
      <c r="AG4306" s="16" t="str">
        <f t="shared" si="406"/>
        <v/>
      </c>
      <c r="AH4306" s="16">
        <f t="shared" si="407"/>
        <v>0</v>
      </c>
      <c r="AI4306" s="17" t="str">
        <f>IF('Peer Comparison Tool'!$D$12="NR","",IF($C4306='Peer Comparison Tool'!$D$9,COUNT('CECL &lt;50B Database'!$AI$1:AI4305)+1,""))</f>
        <v/>
      </c>
    </row>
    <row r="4307" spans="29:35" x14ac:dyDescent="0.25">
      <c r="AC4307" s="16" t="str">
        <f t="shared" si="402"/>
        <v/>
      </c>
      <c r="AD4307" s="16" t="str">
        <f t="shared" si="403"/>
        <v/>
      </c>
      <c r="AE4307" s="16" t="str">
        <f t="shared" si="404"/>
        <v/>
      </c>
      <c r="AF4307" s="16" t="str">
        <f t="shared" si="405"/>
        <v/>
      </c>
      <c r="AG4307" s="16" t="str">
        <f t="shared" si="406"/>
        <v/>
      </c>
      <c r="AH4307" s="16">
        <f t="shared" si="407"/>
        <v>0</v>
      </c>
      <c r="AI4307" s="17" t="str">
        <f>IF('Peer Comparison Tool'!$D$12="NR","",IF($C4307='Peer Comparison Tool'!$D$9,COUNT('CECL &lt;50B Database'!$AI$1:AI4306)+1,""))</f>
        <v/>
      </c>
    </row>
    <row r="4308" spans="29:35" x14ac:dyDescent="0.25">
      <c r="AC4308" s="16" t="str">
        <f t="shared" si="402"/>
        <v/>
      </c>
      <c r="AD4308" s="16" t="str">
        <f t="shared" si="403"/>
        <v/>
      </c>
      <c r="AE4308" s="16" t="str">
        <f t="shared" si="404"/>
        <v/>
      </c>
      <c r="AF4308" s="16" t="str">
        <f t="shared" si="405"/>
        <v/>
      </c>
      <c r="AG4308" s="16" t="str">
        <f t="shared" si="406"/>
        <v/>
      </c>
      <c r="AH4308" s="16">
        <f t="shared" si="407"/>
        <v>0</v>
      </c>
      <c r="AI4308" s="17" t="str">
        <f>IF('Peer Comparison Tool'!$D$12="NR","",IF($C4308='Peer Comparison Tool'!$D$9,COUNT('CECL &lt;50B Database'!$AI$1:AI4307)+1,""))</f>
        <v/>
      </c>
    </row>
    <row r="4309" spans="29:35" x14ac:dyDescent="0.25">
      <c r="AC4309" s="16" t="str">
        <f t="shared" si="402"/>
        <v/>
      </c>
      <c r="AD4309" s="16" t="str">
        <f t="shared" si="403"/>
        <v/>
      </c>
      <c r="AE4309" s="16" t="str">
        <f t="shared" si="404"/>
        <v/>
      </c>
      <c r="AF4309" s="16" t="str">
        <f t="shared" si="405"/>
        <v/>
      </c>
      <c r="AG4309" s="16" t="str">
        <f t="shared" si="406"/>
        <v/>
      </c>
      <c r="AH4309" s="16">
        <f t="shared" si="407"/>
        <v>0</v>
      </c>
      <c r="AI4309" s="17" t="str">
        <f>IF('Peer Comparison Tool'!$D$12="NR","",IF($C4309='Peer Comparison Tool'!$D$9,COUNT('CECL &lt;50B Database'!$AI$1:AI4308)+1,""))</f>
        <v/>
      </c>
    </row>
    <row r="4310" spans="29:35" x14ac:dyDescent="0.25">
      <c r="AC4310" s="16" t="str">
        <f t="shared" si="402"/>
        <v/>
      </c>
      <c r="AD4310" s="16" t="str">
        <f t="shared" si="403"/>
        <v/>
      </c>
      <c r="AE4310" s="16" t="str">
        <f t="shared" si="404"/>
        <v/>
      </c>
      <c r="AF4310" s="16" t="str">
        <f t="shared" si="405"/>
        <v/>
      </c>
      <c r="AG4310" s="16" t="str">
        <f t="shared" si="406"/>
        <v/>
      </c>
      <c r="AH4310" s="16">
        <f t="shared" si="407"/>
        <v>0</v>
      </c>
      <c r="AI4310" s="17" t="str">
        <f>IF('Peer Comparison Tool'!$D$12="NR","",IF($C4310='Peer Comparison Tool'!$D$9,COUNT('CECL &lt;50B Database'!$AI$1:AI4309)+1,""))</f>
        <v/>
      </c>
    </row>
    <row r="4311" spans="29:35" x14ac:dyDescent="0.25">
      <c r="AC4311" s="16" t="str">
        <f t="shared" si="402"/>
        <v/>
      </c>
      <c r="AD4311" s="16" t="str">
        <f t="shared" si="403"/>
        <v/>
      </c>
      <c r="AE4311" s="16" t="str">
        <f t="shared" si="404"/>
        <v/>
      </c>
      <c r="AF4311" s="16" t="str">
        <f t="shared" si="405"/>
        <v/>
      </c>
      <c r="AG4311" s="16" t="str">
        <f t="shared" si="406"/>
        <v/>
      </c>
      <c r="AH4311" s="16">
        <f t="shared" si="407"/>
        <v>0</v>
      </c>
      <c r="AI4311" s="17" t="str">
        <f>IF('Peer Comparison Tool'!$D$12="NR","",IF($C4311='Peer Comparison Tool'!$D$9,COUNT('CECL &lt;50B Database'!$AI$1:AI4310)+1,""))</f>
        <v/>
      </c>
    </row>
    <row r="4312" spans="29:35" x14ac:dyDescent="0.25">
      <c r="AC4312" s="16" t="str">
        <f t="shared" si="402"/>
        <v/>
      </c>
      <c r="AD4312" s="16" t="str">
        <f t="shared" si="403"/>
        <v/>
      </c>
      <c r="AE4312" s="16" t="str">
        <f t="shared" si="404"/>
        <v/>
      </c>
      <c r="AF4312" s="16" t="str">
        <f t="shared" si="405"/>
        <v/>
      </c>
      <c r="AG4312" s="16" t="str">
        <f t="shared" si="406"/>
        <v/>
      </c>
      <c r="AH4312" s="16">
        <f t="shared" si="407"/>
        <v>0</v>
      </c>
      <c r="AI4312" s="17" t="str">
        <f>IF('Peer Comparison Tool'!$D$12="NR","",IF($C4312='Peer Comparison Tool'!$D$9,COUNT('CECL &lt;50B Database'!$AI$1:AI4311)+1,""))</f>
        <v/>
      </c>
    </row>
    <row r="4313" spans="29:35" x14ac:dyDescent="0.25">
      <c r="AC4313" s="16" t="str">
        <f t="shared" si="402"/>
        <v/>
      </c>
      <c r="AD4313" s="16" t="str">
        <f t="shared" si="403"/>
        <v/>
      </c>
      <c r="AE4313" s="16" t="str">
        <f t="shared" si="404"/>
        <v/>
      </c>
      <c r="AF4313" s="16" t="str">
        <f t="shared" si="405"/>
        <v/>
      </c>
      <c r="AG4313" s="16" t="str">
        <f t="shared" si="406"/>
        <v/>
      </c>
      <c r="AH4313" s="16">
        <f t="shared" si="407"/>
        <v>0</v>
      </c>
      <c r="AI4313" s="17" t="str">
        <f>IF('Peer Comparison Tool'!$D$12="NR","",IF($C4313='Peer Comparison Tool'!$D$9,COUNT('CECL &lt;50B Database'!$AI$1:AI4312)+1,""))</f>
        <v/>
      </c>
    </row>
    <row r="4314" spans="29:35" x14ac:dyDescent="0.25">
      <c r="AC4314" s="16" t="str">
        <f t="shared" si="402"/>
        <v/>
      </c>
      <c r="AD4314" s="16" t="str">
        <f t="shared" si="403"/>
        <v/>
      </c>
      <c r="AE4314" s="16" t="str">
        <f t="shared" si="404"/>
        <v/>
      </c>
      <c r="AF4314" s="16" t="str">
        <f t="shared" si="405"/>
        <v/>
      </c>
      <c r="AG4314" s="16" t="str">
        <f t="shared" si="406"/>
        <v/>
      </c>
      <c r="AH4314" s="16">
        <f t="shared" si="407"/>
        <v>0</v>
      </c>
      <c r="AI4314" s="17" t="str">
        <f>IF('Peer Comparison Tool'!$D$12="NR","",IF($C4314='Peer Comparison Tool'!$D$9,COUNT('CECL &lt;50B Database'!$AI$1:AI4313)+1,""))</f>
        <v/>
      </c>
    </row>
    <row r="4315" spans="29:35" x14ac:dyDescent="0.25">
      <c r="AC4315" s="16" t="str">
        <f t="shared" si="402"/>
        <v/>
      </c>
      <c r="AD4315" s="16" t="str">
        <f t="shared" si="403"/>
        <v/>
      </c>
      <c r="AE4315" s="16" t="str">
        <f t="shared" si="404"/>
        <v/>
      </c>
      <c r="AF4315" s="16" t="str">
        <f t="shared" si="405"/>
        <v/>
      </c>
      <c r="AG4315" s="16" t="str">
        <f t="shared" si="406"/>
        <v/>
      </c>
      <c r="AH4315" s="16">
        <f t="shared" si="407"/>
        <v>0</v>
      </c>
      <c r="AI4315" s="17" t="str">
        <f>IF('Peer Comparison Tool'!$D$12="NR","",IF($C4315='Peer Comparison Tool'!$D$9,COUNT('CECL &lt;50B Database'!$AI$1:AI4314)+1,""))</f>
        <v/>
      </c>
    </row>
    <row r="4316" spans="29:35" x14ac:dyDescent="0.25">
      <c r="AC4316" s="16" t="str">
        <f t="shared" si="402"/>
        <v/>
      </c>
      <c r="AD4316" s="16" t="str">
        <f t="shared" si="403"/>
        <v/>
      </c>
      <c r="AE4316" s="16" t="str">
        <f t="shared" si="404"/>
        <v/>
      </c>
      <c r="AF4316" s="16" t="str">
        <f t="shared" si="405"/>
        <v/>
      </c>
      <c r="AG4316" s="16" t="str">
        <f t="shared" si="406"/>
        <v/>
      </c>
      <c r="AH4316" s="16">
        <f t="shared" si="407"/>
        <v>0</v>
      </c>
      <c r="AI4316" s="17" t="str">
        <f>IF('Peer Comparison Tool'!$D$12="NR","",IF($C4316='Peer Comparison Tool'!$D$9,COUNT('CECL &lt;50B Database'!$AI$1:AI4315)+1,""))</f>
        <v/>
      </c>
    </row>
    <row r="4317" spans="29:35" x14ac:dyDescent="0.25">
      <c r="AC4317" s="16" t="str">
        <f t="shared" si="402"/>
        <v/>
      </c>
      <c r="AD4317" s="16" t="str">
        <f t="shared" si="403"/>
        <v/>
      </c>
      <c r="AE4317" s="16" t="str">
        <f t="shared" si="404"/>
        <v/>
      </c>
      <c r="AF4317" s="16" t="str">
        <f t="shared" si="405"/>
        <v/>
      </c>
      <c r="AG4317" s="16" t="str">
        <f t="shared" si="406"/>
        <v/>
      </c>
      <c r="AH4317" s="16">
        <f t="shared" si="407"/>
        <v>0</v>
      </c>
      <c r="AI4317" s="17" t="str">
        <f>IF('Peer Comparison Tool'!$D$12="NR","",IF($C4317='Peer Comparison Tool'!$D$9,COUNT('CECL &lt;50B Database'!$AI$1:AI4316)+1,""))</f>
        <v/>
      </c>
    </row>
    <row r="4318" spans="29:35" x14ac:dyDescent="0.25">
      <c r="AC4318" s="16" t="str">
        <f t="shared" si="402"/>
        <v/>
      </c>
      <c r="AD4318" s="16" t="str">
        <f t="shared" si="403"/>
        <v/>
      </c>
      <c r="AE4318" s="16" t="str">
        <f t="shared" si="404"/>
        <v/>
      </c>
      <c r="AF4318" s="16" t="str">
        <f t="shared" si="405"/>
        <v/>
      </c>
      <c r="AG4318" s="16" t="str">
        <f t="shared" si="406"/>
        <v/>
      </c>
      <c r="AH4318" s="16">
        <f t="shared" si="407"/>
        <v>0</v>
      </c>
      <c r="AI4318" s="17" t="str">
        <f>IF('Peer Comparison Tool'!$D$12="NR","",IF($C4318='Peer Comparison Tool'!$D$9,COUNT('CECL &lt;50B Database'!$AI$1:AI4317)+1,""))</f>
        <v/>
      </c>
    </row>
    <row r="4319" spans="29:35" x14ac:dyDescent="0.25">
      <c r="AC4319" s="16" t="str">
        <f t="shared" si="402"/>
        <v/>
      </c>
      <c r="AD4319" s="16" t="str">
        <f t="shared" si="403"/>
        <v/>
      </c>
      <c r="AE4319" s="16" t="str">
        <f t="shared" si="404"/>
        <v/>
      </c>
      <c r="AF4319" s="16" t="str">
        <f t="shared" si="405"/>
        <v/>
      </c>
      <c r="AG4319" s="16" t="str">
        <f t="shared" si="406"/>
        <v/>
      </c>
      <c r="AH4319" s="16">
        <f t="shared" si="407"/>
        <v>0</v>
      </c>
      <c r="AI4319" s="17" t="str">
        <f>IF('Peer Comparison Tool'!$D$12="NR","",IF($C4319='Peer Comparison Tool'!$D$9,COUNT('CECL &lt;50B Database'!$AI$1:AI4318)+1,""))</f>
        <v/>
      </c>
    </row>
    <row r="4320" spans="29:35" x14ac:dyDescent="0.25">
      <c r="AC4320" s="16" t="str">
        <f t="shared" si="402"/>
        <v/>
      </c>
      <c r="AD4320" s="16" t="str">
        <f t="shared" si="403"/>
        <v/>
      </c>
      <c r="AE4320" s="16" t="str">
        <f t="shared" si="404"/>
        <v/>
      </c>
      <c r="AF4320" s="16" t="str">
        <f t="shared" si="405"/>
        <v/>
      </c>
      <c r="AG4320" s="16" t="str">
        <f t="shared" si="406"/>
        <v/>
      </c>
      <c r="AH4320" s="16">
        <f t="shared" si="407"/>
        <v>0</v>
      </c>
      <c r="AI4320" s="17" t="str">
        <f>IF('Peer Comparison Tool'!$D$12="NR","",IF($C4320='Peer Comparison Tool'!$D$9,COUNT('CECL &lt;50B Database'!$AI$1:AI4319)+1,""))</f>
        <v/>
      </c>
    </row>
    <row r="4321" spans="29:35" x14ac:dyDescent="0.25">
      <c r="AC4321" s="16" t="str">
        <f t="shared" si="402"/>
        <v/>
      </c>
      <c r="AD4321" s="16" t="str">
        <f t="shared" si="403"/>
        <v/>
      </c>
      <c r="AE4321" s="16" t="str">
        <f t="shared" si="404"/>
        <v/>
      </c>
      <c r="AF4321" s="16" t="str">
        <f t="shared" si="405"/>
        <v/>
      </c>
      <c r="AG4321" s="16" t="str">
        <f t="shared" si="406"/>
        <v/>
      </c>
      <c r="AH4321" s="16">
        <f t="shared" si="407"/>
        <v>0</v>
      </c>
      <c r="AI4321" s="17" t="str">
        <f>IF('Peer Comparison Tool'!$D$12="NR","",IF($C4321='Peer Comparison Tool'!$D$9,COUNT('CECL &lt;50B Database'!$AI$1:AI4320)+1,""))</f>
        <v/>
      </c>
    </row>
    <row r="4322" spans="29:35" x14ac:dyDescent="0.25">
      <c r="AC4322" s="16" t="str">
        <f t="shared" si="402"/>
        <v/>
      </c>
      <c r="AD4322" s="16" t="str">
        <f t="shared" si="403"/>
        <v/>
      </c>
      <c r="AE4322" s="16" t="str">
        <f t="shared" si="404"/>
        <v/>
      </c>
      <c r="AF4322" s="16" t="str">
        <f t="shared" si="405"/>
        <v/>
      </c>
      <c r="AG4322" s="16" t="str">
        <f t="shared" si="406"/>
        <v/>
      </c>
      <c r="AH4322" s="16">
        <f t="shared" si="407"/>
        <v>0</v>
      </c>
      <c r="AI4322" s="17" t="str">
        <f>IF('Peer Comparison Tool'!$D$12="NR","",IF($C4322='Peer Comparison Tool'!$D$9,COUNT('CECL &lt;50B Database'!$AI$1:AI4321)+1,""))</f>
        <v/>
      </c>
    </row>
    <row r="4323" spans="29:35" x14ac:dyDescent="0.25">
      <c r="AC4323" s="16" t="str">
        <f t="shared" si="402"/>
        <v/>
      </c>
      <c r="AD4323" s="16" t="str">
        <f t="shared" si="403"/>
        <v/>
      </c>
      <c r="AE4323" s="16" t="str">
        <f t="shared" si="404"/>
        <v/>
      </c>
      <c r="AF4323" s="16" t="str">
        <f t="shared" si="405"/>
        <v/>
      </c>
      <c r="AG4323" s="16" t="str">
        <f t="shared" si="406"/>
        <v/>
      </c>
      <c r="AH4323" s="16">
        <f t="shared" si="407"/>
        <v>0</v>
      </c>
      <c r="AI4323" s="17" t="str">
        <f>IF('Peer Comparison Tool'!$D$12="NR","",IF($C4323='Peer Comparison Tool'!$D$9,COUNT('CECL &lt;50B Database'!$AI$1:AI4322)+1,""))</f>
        <v/>
      </c>
    </row>
    <row r="4324" spans="29:35" x14ac:dyDescent="0.25">
      <c r="AC4324" s="16" t="str">
        <f t="shared" si="402"/>
        <v/>
      </c>
      <c r="AD4324" s="16" t="str">
        <f t="shared" si="403"/>
        <v/>
      </c>
      <c r="AE4324" s="16" t="str">
        <f t="shared" si="404"/>
        <v/>
      </c>
      <c r="AF4324" s="16" t="str">
        <f t="shared" si="405"/>
        <v/>
      </c>
      <c r="AG4324" s="16" t="str">
        <f t="shared" si="406"/>
        <v/>
      </c>
      <c r="AH4324" s="16">
        <f t="shared" si="407"/>
        <v>0</v>
      </c>
      <c r="AI4324" s="17" t="str">
        <f>IF('Peer Comparison Tool'!$D$12="NR","",IF($C4324='Peer Comparison Tool'!$D$9,COUNT('CECL &lt;50B Database'!$AI$1:AI4323)+1,""))</f>
        <v/>
      </c>
    </row>
    <row r="4325" spans="29:35" x14ac:dyDescent="0.25">
      <c r="AC4325" s="16" t="str">
        <f t="shared" si="402"/>
        <v/>
      </c>
      <c r="AD4325" s="16" t="str">
        <f t="shared" si="403"/>
        <v/>
      </c>
      <c r="AE4325" s="16" t="str">
        <f t="shared" si="404"/>
        <v/>
      </c>
      <c r="AF4325" s="16" t="str">
        <f t="shared" si="405"/>
        <v/>
      </c>
      <c r="AG4325" s="16" t="str">
        <f t="shared" si="406"/>
        <v/>
      </c>
      <c r="AH4325" s="16">
        <f t="shared" si="407"/>
        <v>0</v>
      </c>
      <c r="AI4325" s="17" t="str">
        <f>IF('Peer Comparison Tool'!$D$12="NR","",IF($C4325='Peer Comparison Tool'!$D$9,COUNT('CECL &lt;50B Database'!$AI$1:AI4324)+1,""))</f>
        <v/>
      </c>
    </row>
    <row r="4326" spans="29:35" x14ac:dyDescent="0.25">
      <c r="AC4326" s="16" t="str">
        <f t="shared" si="402"/>
        <v/>
      </c>
      <c r="AD4326" s="16" t="str">
        <f t="shared" si="403"/>
        <v/>
      </c>
      <c r="AE4326" s="16" t="str">
        <f t="shared" si="404"/>
        <v/>
      </c>
      <c r="AF4326" s="16" t="str">
        <f t="shared" si="405"/>
        <v/>
      </c>
      <c r="AG4326" s="16" t="str">
        <f t="shared" si="406"/>
        <v/>
      </c>
      <c r="AH4326" s="16">
        <f t="shared" si="407"/>
        <v>0</v>
      </c>
      <c r="AI4326" s="17" t="str">
        <f>IF('Peer Comparison Tool'!$D$12="NR","",IF($C4326='Peer Comparison Tool'!$D$9,COUNT('CECL &lt;50B Database'!$AI$1:AI4325)+1,""))</f>
        <v/>
      </c>
    </row>
    <row r="4327" spans="29:35" x14ac:dyDescent="0.25">
      <c r="AC4327" s="16" t="str">
        <f t="shared" si="402"/>
        <v/>
      </c>
      <c r="AD4327" s="16" t="str">
        <f t="shared" si="403"/>
        <v/>
      </c>
      <c r="AE4327" s="16" t="str">
        <f t="shared" si="404"/>
        <v/>
      </c>
      <c r="AF4327" s="16" t="str">
        <f t="shared" si="405"/>
        <v/>
      </c>
      <c r="AG4327" s="16" t="str">
        <f t="shared" si="406"/>
        <v/>
      </c>
      <c r="AH4327" s="16">
        <f t="shared" si="407"/>
        <v>0</v>
      </c>
      <c r="AI4327" s="17" t="str">
        <f>IF('Peer Comparison Tool'!$D$12="NR","",IF($C4327='Peer Comparison Tool'!$D$9,COUNT('CECL &lt;50B Database'!$AI$1:AI4326)+1,""))</f>
        <v/>
      </c>
    </row>
    <row r="4328" spans="29:35" x14ac:dyDescent="0.25">
      <c r="AC4328" s="16" t="str">
        <f t="shared" si="402"/>
        <v/>
      </c>
      <c r="AD4328" s="16" t="str">
        <f t="shared" si="403"/>
        <v/>
      </c>
      <c r="AE4328" s="16" t="str">
        <f t="shared" si="404"/>
        <v/>
      </c>
      <c r="AF4328" s="16" t="str">
        <f t="shared" si="405"/>
        <v/>
      </c>
      <c r="AG4328" s="16" t="str">
        <f t="shared" si="406"/>
        <v/>
      </c>
      <c r="AH4328" s="16">
        <f t="shared" si="407"/>
        <v>0</v>
      </c>
      <c r="AI4328" s="17" t="str">
        <f>IF('Peer Comparison Tool'!$D$12="NR","",IF($C4328='Peer Comparison Tool'!$D$9,COUNT('CECL &lt;50B Database'!$AI$1:AI4327)+1,""))</f>
        <v/>
      </c>
    </row>
    <row r="4329" spans="29:35" x14ac:dyDescent="0.25">
      <c r="AC4329" s="16" t="str">
        <f t="shared" si="402"/>
        <v/>
      </c>
      <c r="AD4329" s="16" t="str">
        <f t="shared" si="403"/>
        <v/>
      </c>
      <c r="AE4329" s="16" t="str">
        <f t="shared" si="404"/>
        <v/>
      </c>
      <c r="AF4329" s="16" t="str">
        <f t="shared" si="405"/>
        <v/>
      </c>
      <c r="AG4329" s="16" t="str">
        <f t="shared" si="406"/>
        <v/>
      </c>
      <c r="AH4329" s="16">
        <f t="shared" si="407"/>
        <v>0</v>
      </c>
      <c r="AI4329" s="17" t="str">
        <f>IF('Peer Comparison Tool'!$D$12="NR","",IF($C4329='Peer Comparison Tool'!$D$9,COUNT('CECL &lt;50B Database'!$AI$1:AI4328)+1,""))</f>
        <v/>
      </c>
    </row>
    <row r="4330" spans="29:35" x14ac:dyDescent="0.25">
      <c r="AC4330" s="16" t="str">
        <f t="shared" si="402"/>
        <v/>
      </c>
      <c r="AD4330" s="16" t="str">
        <f t="shared" si="403"/>
        <v/>
      </c>
      <c r="AE4330" s="16" t="str">
        <f t="shared" si="404"/>
        <v/>
      </c>
      <c r="AF4330" s="16" t="str">
        <f t="shared" si="405"/>
        <v/>
      </c>
      <c r="AG4330" s="16" t="str">
        <f t="shared" si="406"/>
        <v/>
      </c>
      <c r="AH4330" s="16">
        <f t="shared" si="407"/>
        <v>0</v>
      </c>
      <c r="AI4330" s="17" t="str">
        <f>IF('Peer Comparison Tool'!$D$12="NR","",IF($C4330='Peer Comparison Tool'!$D$9,COUNT('CECL &lt;50B Database'!$AI$1:AI4329)+1,""))</f>
        <v/>
      </c>
    </row>
    <row r="4331" spans="29:35" x14ac:dyDescent="0.25">
      <c r="AC4331" s="16" t="str">
        <f t="shared" si="402"/>
        <v/>
      </c>
      <c r="AD4331" s="16" t="str">
        <f t="shared" si="403"/>
        <v/>
      </c>
      <c r="AE4331" s="16" t="str">
        <f t="shared" si="404"/>
        <v/>
      </c>
      <c r="AF4331" s="16" t="str">
        <f t="shared" si="405"/>
        <v/>
      </c>
      <c r="AG4331" s="16" t="str">
        <f t="shared" si="406"/>
        <v/>
      </c>
      <c r="AH4331" s="16">
        <f t="shared" si="407"/>
        <v>0</v>
      </c>
      <c r="AI4331" s="17" t="str">
        <f>IF('Peer Comparison Tool'!$D$12="NR","",IF($C4331='Peer Comparison Tool'!$D$9,COUNT('CECL &lt;50B Database'!$AI$1:AI4330)+1,""))</f>
        <v/>
      </c>
    </row>
    <row r="4332" spans="29:35" x14ac:dyDescent="0.25">
      <c r="AC4332" s="16" t="str">
        <f t="shared" si="402"/>
        <v/>
      </c>
      <c r="AD4332" s="16" t="str">
        <f t="shared" si="403"/>
        <v/>
      </c>
      <c r="AE4332" s="16" t="str">
        <f t="shared" si="404"/>
        <v/>
      </c>
      <c r="AF4332" s="16" t="str">
        <f t="shared" si="405"/>
        <v/>
      </c>
      <c r="AG4332" s="16" t="str">
        <f t="shared" si="406"/>
        <v/>
      </c>
      <c r="AH4332" s="16">
        <f t="shared" si="407"/>
        <v>0</v>
      </c>
      <c r="AI4332" s="17" t="str">
        <f>IF('Peer Comparison Tool'!$D$12="NR","",IF($C4332='Peer Comparison Tool'!$D$9,COUNT('CECL &lt;50B Database'!$AI$1:AI4331)+1,""))</f>
        <v/>
      </c>
    </row>
    <row r="4333" spans="29:35" x14ac:dyDescent="0.25">
      <c r="AC4333" s="16" t="str">
        <f t="shared" si="402"/>
        <v/>
      </c>
      <c r="AD4333" s="16" t="str">
        <f t="shared" si="403"/>
        <v/>
      </c>
      <c r="AE4333" s="16" t="str">
        <f t="shared" si="404"/>
        <v/>
      </c>
      <c r="AF4333" s="16" t="str">
        <f t="shared" si="405"/>
        <v/>
      </c>
      <c r="AG4333" s="16" t="str">
        <f t="shared" si="406"/>
        <v/>
      </c>
      <c r="AH4333" s="16">
        <f t="shared" si="407"/>
        <v>0</v>
      </c>
      <c r="AI4333" s="17" t="str">
        <f>IF('Peer Comparison Tool'!$D$12="NR","",IF($C4333='Peer Comparison Tool'!$D$9,COUNT('CECL &lt;50B Database'!$AI$1:AI4332)+1,""))</f>
        <v/>
      </c>
    </row>
    <row r="4334" spans="29:35" x14ac:dyDescent="0.25">
      <c r="AC4334" s="16" t="str">
        <f t="shared" si="402"/>
        <v/>
      </c>
      <c r="AD4334" s="16" t="str">
        <f t="shared" si="403"/>
        <v/>
      </c>
      <c r="AE4334" s="16" t="str">
        <f t="shared" si="404"/>
        <v/>
      </c>
      <c r="AF4334" s="16" t="str">
        <f t="shared" si="405"/>
        <v/>
      </c>
      <c r="AG4334" s="16" t="str">
        <f t="shared" si="406"/>
        <v/>
      </c>
      <c r="AH4334" s="16">
        <f t="shared" si="407"/>
        <v>0</v>
      </c>
      <c r="AI4334" s="17" t="str">
        <f>IF('Peer Comparison Tool'!$D$12="NR","",IF($C4334='Peer Comparison Tool'!$D$9,COUNT('CECL &lt;50B Database'!$AI$1:AI4333)+1,""))</f>
        <v/>
      </c>
    </row>
    <row r="4335" spans="29:35" x14ac:dyDescent="0.25">
      <c r="AC4335" s="16" t="str">
        <f t="shared" si="402"/>
        <v/>
      </c>
      <c r="AD4335" s="16" t="str">
        <f t="shared" si="403"/>
        <v/>
      </c>
      <c r="AE4335" s="16" t="str">
        <f t="shared" si="404"/>
        <v/>
      </c>
      <c r="AF4335" s="16" t="str">
        <f t="shared" si="405"/>
        <v/>
      </c>
      <c r="AG4335" s="16" t="str">
        <f t="shared" si="406"/>
        <v/>
      </c>
      <c r="AH4335" s="16">
        <f t="shared" si="407"/>
        <v>0</v>
      </c>
      <c r="AI4335" s="17" t="str">
        <f>IF('Peer Comparison Tool'!$D$12="NR","",IF($C4335='Peer Comparison Tool'!$D$9,COUNT('CECL &lt;50B Database'!$AI$1:AI4334)+1,""))</f>
        <v/>
      </c>
    </row>
    <row r="4336" spans="29:35" x14ac:dyDescent="0.25">
      <c r="AC4336" s="16" t="str">
        <f t="shared" si="402"/>
        <v/>
      </c>
      <c r="AD4336" s="16" t="str">
        <f t="shared" si="403"/>
        <v/>
      </c>
      <c r="AE4336" s="16" t="str">
        <f t="shared" si="404"/>
        <v/>
      </c>
      <c r="AF4336" s="16" t="str">
        <f t="shared" si="405"/>
        <v/>
      </c>
      <c r="AG4336" s="16" t="str">
        <f t="shared" si="406"/>
        <v/>
      </c>
      <c r="AH4336" s="16">
        <f t="shared" si="407"/>
        <v>0</v>
      </c>
      <c r="AI4336" s="17" t="str">
        <f>IF('Peer Comparison Tool'!$D$12="NR","",IF($C4336='Peer Comparison Tool'!$D$9,COUNT('CECL &lt;50B Database'!$AI$1:AI4335)+1,""))</f>
        <v/>
      </c>
    </row>
    <row r="4337" spans="29:35" x14ac:dyDescent="0.25">
      <c r="AC4337" s="16" t="str">
        <f t="shared" si="402"/>
        <v/>
      </c>
      <c r="AD4337" s="16" t="str">
        <f t="shared" si="403"/>
        <v/>
      </c>
      <c r="AE4337" s="16" t="str">
        <f t="shared" si="404"/>
        <v/>
      </c>
      <c r="AF4337" s="16" t="str">
        <f t="shared" si="405"/>
        <v/>
      </c>
      <c r="AG4337" s="16" t="str">
        <f t="shared" si="406"/>
        <v/>
      </c>
      <c r="AH4337" s="16">
        <f t="shared" si="407"/>
        <v>0</v>
      </c>
      <c r="AI4337" s="17" t="str">
        <f>IF('Peer Comparison Tool'!$D$12="NR","",IF($C4337='Peer Comparison Tool'!$D$9,COUNT('CECL &lt;50B Database'!$AI$1:AI4336)+1,""))</f>
        <v/>
      </c>
    </row>
    <row r="4338" spans="29:35" x14ac:dyDescent="0.25">
      <c r="AC4338" s="16" t="str">
        <f t="shared" si="402"/>
        <v/>
      </c>
      <c r="AD4338" s="16" t="str">
        <f t="shared" si="403"/>
        <v/>
      </c>
      <c r="AE4338" s="16" t="str">
        <f t="shared" si="404"/>
        <v/>
      </c>
      <c r="AF4338" s="16" t="str">
        <f t="shared" si="405"/>
        <v/>
      </c>
      <c r="AG4338" s="16" t="str">
        <f t="shared" si="406"/>
        <v/>
      </c>
      <c r="AH4338" s="16">
        <f t="shared" si="407"/>
        <v>0</v>
      </c>
      <c r="AI4338" s="17" t="str">
        <f>IF('Peer Comparison Tool'!$D$12="NR","",IF($C4338='Peer Comparison Tool'!$D$9,COUNT('CECL &lt;50B Database'!$AI$1:AI4337)+1,""))</f>
        <v/>
      </c>
    </row>
    <row r="4339" spans="29:35" x14ac:dyDescent="0.25">
      <c r="AC4339" s="16" t="str">
        <f t="shared" si="402"/>
        <v/>
      </c>
      <c r="AD4339" s="16" t="str">
        <f t="shared" si="403"/>
        <v/>
      </c>
      <c r="AE4339" s="16" t="str">
        <f t="shared" si="404"/>
        <v/>
      </c>
      <c r="AF4339" s="16" t="str">
        <f t="shared" si="405"/>
        <v/>
      </c>
      <c r="AG4339" s="16" t="str">
        <f t="shared" si="406"/>
        <v/>
      </c>
      <c r="AH4339" s="16">
        <f t="shared" si="407"/>
        <v>0</v>
      </c>
      <c r="AI4339" s="17" t="str">
        <f>IF('Peer Comparison Tool'!$D$12="NR","",IF($C4339='Peer Comparison Tool'!$D$9,COUNT('CECL &lt;50B Database'!$AI$1:AI4338)+1,""))</f>
        <v/>
      </c>
    </row>
    <row r="4340" spans="29:35" x14ac:dyDescent="0.25">
      <c r="AC4340" s="16" t="str">
        <f t="shared" si="402"/>
        <v/>
      </c>
      <c r="AD4340" s="16" t="str">
        <f t="shared" si="403"/>
        <v/>
      </c>
      <c r="AE4340" s="16" t="str">
        <f t="shared" si="404"/>
        <v/>
      </c>
      <c r="AF4340" s="16" t="str">
        <f t="shared" si="405"/>
        <v/>
      </c>
      <c r="AG4340" s="16" t="str">
        <f t="shared" si="406"/>
        <v/>
      </c>
      <c r="AH4340" s="16">
        <f t="shared" si="407"/>
        <v>0</v>
      </c>
      <c r="AI4340" s="17" t="str">
        <f>IF('Peer Comparison Tool'!$D$12="NR","",IF($C4340='Peer Comparison Tool'!$D$9,COUNT('CECL &lt;50B Database'!$AI$1:AI4339)+1,""))</f>
        <v/>
      </c>
    </row>
    <row r="4341" spans="29:35" x14ac:dyDescent="0.25">
      <c r="AC4341" s="16" t="str">
        <f t="shared" si="402"/>
        <v/>
      </c>
      <c r="AD4341" s="16" t="str">
        <f t="shared" si="403"/>
        <v/>
      </c>
      <c r="AE4341" s="16" t="str">
        <f t="shared" si="404"/>
        <v/>
      </c>
      <c r="AF4341" s="16" t="str">
        <f t="shared" si="405"/>
        <v/>
      </c>
      <c r="AG4341" s="16" t="str">
        <f t="shared" si="406"/>
        <v/>
      </c>
      <c r="AH4341" s="16">
        <f t="shared" si="407"/>
        <v>0</v>
      </c>
      <c r="AI4341" s="17" t="str">
        <f>IF('Peer Comparison Tool'!$D$12="NR","",IF($C4341='Peer Comparison Tool'!$D$9,COUNT('CECL &lt;50B Database'!$AI$1:AI4340)+1,""))</f>
        <v/>
      </c>
    </row>
    <row r="4342" spans="29:35" x14ac:dyDescent="0.25">
      <c r="AC4342" s="16" t="str">
        <f t="shared" si="402"/>
        <v/>
      </c>
      <c r="AD4342" s="16" t="str">
        <f t="shared" si="403"/>
        <v/>
      </c>
      <c r="AE4342" s="16" t="str">
        <f t="shared" si="404"/>
        <v/>
      </c>
      <c r="AF4342" s="16" t="str">
        <f t="shared" si="405"/>
        <v/>
      </c>
      <c r="AG4342" s="16" t="str">
        <f t="shared" si="406"/>
        <v/>
      </c>
      <c r="AH4342" s="16">
        <f t="shared" si="407"/>
        <v>0</v>
      </c>
      <c r="AI4342" s="17" t="str">
        <f>IF('Peer Comparison Tool'!$D$12="NR","",IF($C4342='Peer Comparison Tool'!$D$9,COUNT('CECL &lt;50B Database'!$AI$1:AI4341)+1,""))</f>
        <v/>
      </c>
    </row>
    <row r="4343" spans="29:35" x14ac:dyDescent="0.25">
      <c r="AC4343" s="16" t="str">
        <f t="shared" si="402"/>
        <v/>
      </c>
      <c r="AD4343" s="16" t="str">
        <f t="shared" si="403"/>
        <v/>
      </c>
      <c r="AE4343" s="16" t="str">
        <f t="shared" si="404"/>
        <v/>
      </c>
      <c r="AF4343" s="16" t="str">
        <f t="shared" si="405"/>
        <v/>
      </c>
      <c r="AG4343" s="16" t="str">
        <f t="shared" si="406"/>
        <v/>
      </c>
      <c r="AH4343" s="16">
        <f t="shared" si="407"/>
        <v>0</v>
      </c>
      <c r="AI4343" s="17" t="str">
        <f>IF('Peer Comparison Tool'!$D$12="NR","",IF($C4343='Peer Comparison Tool'!$D$9,COUNT('CECL &lt;50B Database'!$AI$1:AI4342)+1,""))</f>
        <v/>
      </c>
    </row>
    <row r="4344" spans="29:35" x14ac:dyDescent="0.25">
      <c r="AC4344" s="16" t="str">
        <f t="shared" si="402"/>
        <v/>
      </c>
      <c r="AD4344" s="16" t="str">
        <f t="shared" si="403"/>
        <v/>
      </c>
      <c r="AE4344" s="16" t="str">
        <f t="shared" si="404"/>
        <v/>
      </c>
      <c r="AF4344" s="16" t="str">
        <f t="shared" si="405"/>
        <v/>
      </c>
      <c r="AG4344" s="16" t="str">
        <f t="shared" si="406"/>
        <v/>
      </c>
      <c r="AH4344" s="16">
        <f t="shared" si="407"/>
        <v>0</v>
      </c>
      <c r="AI4344" s="17" t="str">
        <f>IF('Peer Comparison Tool'!$D$12="NR","",IF($C4344='Peer Comparison Tool'!$D$9,COUNT('CECL &lt;50B Database'!$AI$1:AI4343)+1,""))</f>
        <v/>
      </c>
    </row>
    <row r="4345" spans="29:35" x14ac:dyDescent="0.25">
      <c r="AC4345" s="16" t="str">
        <f t="shared" si="402"/>
        <v/>
      </c>
      <c r="AD4345" s="16" t="str">
        <f t="shared" si="403"/>
        <v/>
      </c>
      <c r="AE4345" s="16" t="str">
        <f t="shared" si="404"/>
        <v/>
      </c>
      <c r="AF4345" s="16" t="str">
        <f t="shared" si="405"/>
        <v/>
      </c>
      <c r="AG4345" s="16" t="str">
        <f t="shared" si="406"/>
        <v/>
      </c>
      <c r="AH4345" s="16">
        <f t="shared" si="407"/>
        <v>0</v>
      </c>
      <c r="AI4345" s="17" t="str">
        <f>IF('Peer Comparison Tool'!$D$12="NR","",IF($C4345='Peer Comparison Tool'!$D$9,COUNT('CECL &lt;50B Database'!$AI$1:AI4344)+1,""))</f>
        <v/>
      </c>
    </row>
    <row r="4346" spans="29:35" x14ac:dyDescent="0.25">
      <c r="AC4346" s="16" t="str">
        <f t="shared" si="402"/>
        <v/>
      </c>
      <c r="AD4346" s="16" t="str">
        <f t="shared" si="403"/>
        <v/>
      </c>
      <c r="AE4346" s="16" t="str">
        <f t="shared" si="404"/>
        <v/>
      </c>
      <c r="AF4346" s="16" t="str">
        <f t="shared" si="405"/>
        <v/>
      </c>
      <c r="AG4346" s="16" t="str">
        <f t="shared" si="406"/>
        <v/>
      </c>
      <c r="AH4346" s="16">
        <f t="shared" si="407"/>
        <v>0</v>
      </c>
      <c r="AI4346" s="17" t="str">
        <f>IF('Peer Comparison Tool'!$D$12="NR","",IF($C4346='Peer Comparison Tool'!$D$9,COUNT('CECL &lt;50B Database'!$AI$1:AI4345)+1,""))</f>
        <v/>
      </c>
    </row>
    <row r="4347" spans="29:35" x14ac:dyDescent="0.25">
      <c r="AC4347" s="16" t="str">
        <f t="shared" si="402"/>
        <v/>
      </c>
      <c r="AD4347" s="16" t="str">
        <f t="shared" si="403"/>
        <v/>
      </c>
      <c r="AE4347" s="16" t="str">
        <f t="shared" si="404"/>
        <v/>
      </c>
      <c r="AF4347" s="16" t="str">
        <f t="shared" si="405"/>
        <v/>
      </c>
      <c r="AG4347" s="16" t="str">
        <f t="shared" si="406"/>
        <v/>
      </c>
      <c r="AH4347" s="16">
        <f t="shared" si="407"/>
        <v>0</v>
      </c>
      <c r="AI4347" s="17" t="str">
        <f>IF('Peer Comparison Tool'!$D$12="NR","",IF($C4347='Peer Comparison Tool'!$D$9,COUNT('CECL &lt;50B Database'!$AI$1:AI4346)+1,""))</f>
        <v/>
      </c>
    </row>
    <row r="4348" spans="29:35" x14ac:dyDescent="0.25">
      <c r="AC4348" s="16" t="str">
        <f t="shared" si="402"/>
        <v/>
      </c>
      <c r="AD4348" s="16" t="str">
        <f t="shared" si="403"/>
        <v/>
      </c>
      <c r="AE4348" s="16" t="str">
        <f t="shared" si="404"/>
        <v/>
      </c>
      <c r="AF4348" s="16" t="str">
        <f t="shared" si="405"/>
        <v/>
      </c>
      <c r="AG4348" s="16" t="str">
        <f t="shared" si="406"/>
        <v/>
      </c>
      <c r="AH4348" s="16">
        <f t="shared" si="407"/>
        <v>0</v>
      </c>
      <c r="AI4348" s="17" t="str">
        <f>IF('Peer Comparison Tool'!$D$12="NR","",IF($C4348='Peer Comparison Tool'!$D$9,COUNT('CECL &lt;50B Database'!$AI$1:AI4347)+1,""))</f>
        <v/>
      </c>
    </row>
    <row r="4349" spans="29:35" x14ac:dyDescent="0.25">
      <c r="AC4349" s="16" t="str">
        <f t="shared" si="402"/>
        <v/>
      </c>
      <c r="AD4349" s="16" t="str">
        <f t="shared" si="403"/>
        <v/>
      </c>
      <c r="AE4349" s="16" t="str">
        <f t="shared" si="404"/>
        <v/>
      </c>
      <c r="AF4349" s="16" t="str">
        <f t="shared" si="405"/>
        <v/>
      </c>
      <c r="AG4349" s="16" t="str">
        <f t="shared" si="406"/>
        <v/>
      </c>
      <c r="AH4349" s="16">
        <f t="shared" si="407"/>
        <v>0</v>
      </c>
      <c r="AI4349" s="17" t="str">
        <f>IF('Peer Comparison Tool'!$D$12="NR","",IF($C4349='Peer Comparison Tool'!$D$9,COUNT('CECL &lt;50B Database'!$AI$1:AI4348)+1,""))</f>
        <v/>
      </c>
    </row>
    <row r="4350" spans="29:35" x14ac:dyDescent="0.25">
      <c r="AC4350" s="16" t="str">
        <f t="shared" si="402"/>
        <v/>
      </c>
      <c r="AD4350" s="16" t="str">
        <f t="shared" si="403"/>
        <v/>
      </c>
      <c r="AE4350" s="16" t="str">
        <f t="shared" si="404"/>
        <v/>
      </c>
      <c r="AF4350" s="16" t="str">
        <f t="shared" si="405"/>
        <v/>
      </c>
      <c r="AG4350" s="16" t="str">
        <f t="shared" si="406"/>
        <v/>
      </c>
      <c r="AH4350" s="16">
        <f t="shared" si="407"/>
        <v>0</v>
      </c>
      <c r="AI4350" s="17" t="str">
        <f>IF('Peer Comparison Tool'!$D$12="NR","",IF($C4350='Peer Comparison Tool'!$D$9,COUNT('CECL &lt;50B Database'!$AI$1:AI4349)+1,""))</f>
        <v/>
      </c>
    </row>
    <row r="4351" spans="29:35" x14ac:dyDescent="0.25">
      <c r="AC4351" s="16" t="str">
        <f t="shared" si="402"/>
        <v/>
      </c>
      <c r="AD4351" s="16" t="str">
        <f t="shared" si="403"/>
        <v/>
      </c>
      <c r="AE4351" s="16" t="str">
        <f t="shared" si="404"/>
        <v/>
      </c>
      <c r="AF4351" s="16" t="str">
        <f t="shared" si="405"/>
        <v/>
      </c>
      <c r="AG4351" s="16" t="str">
        <f t="shared" si="406"/>
        <v/>
      </c>
      <c r="AH4351" s="16">
        <f t="shared" si="407"/>
        <v>0</v>
      </c>
      <c r="AI4351" s="17" t="str">
        <f>IF('Peer Comparison Tool'!$D$12="NR","",IF($C4351='Peer Comparison Tool'!$D$9,COUNT('CECL &lt;50B Database'!$AI$1:AI4350)+1,""))</f>
        <v/>
      </c>
    </row>
    <row r="4352" spans="29:35" x14ac:dyDescent="0.25">
      <c r="AC4352" s="16" t="str">
        <f t="shared" si="402"/>
        <v/>
      </c>
      <c r="AD4352" s="16" t="str">
        <f t="shared" si="403"/>
        <v/>
      </c>
      <c r="AE4352" s="16" t="str">
        <f t="shared" si="404"/>
        <v/>
      </c>
      <c r="AF4352" s="16" t="str">
        <f t="shared" si="405"/>
        <v/>
      </c>
      <c r="AG4352" s="16" t="str">
        <f t="shared" si="406"/>
        <v/>
      </c>
      <c r="AH4352" s="16">
        <f t="shared" si="407"/>
        <v>0</v>
      </c>
      <c r="AI4352" s="17" t="str">
        <f>IF('Peer Comparison Tool'!$D$12="NR","",IF($C4352='Peer Comparison Tool'!$D$9,COUNT('CECL &lt;50B Database'!$AI$1:AI4351)+1,""))</f>
        <v/>
      </c>
    </row>
    <row r="4353" spans="29:35" x14ac:dyDescent="0.25">
      <c r="AC4353" s="16" t="str">
        <f t="shared" si="402"/>
        <v/>
      </c>
      <c r="AD4353" s="16" t="str">
        <f t="shared" si="403"/>
        <v/>
      </c>
      <c r="AE4353" s="16" t="str">
        <f t="shared" si="404"/>
        <v/>
      </c>
      <c r="AF4353" s="16" t="str">
        <f t="shared" si="405"/>
        <v/>
      </c>
      <c r="AG4353" s="16" t="str">
        <f t="shared" si="406"/>
        <v/>
      </c>
      <c r="AH4353" s="16">
        <f t="shared" si="407"/>
        <v>0</v>
      </c>
      <c r="AI4353" s="17" t="str">
        <f>IF('Peer Comparison Tool'!$D$12="NR","",IF($C4353='Peer Comparison Tool'!$D$9,COUNT('CECL &lt;50B Database'!$AI$1:AI4352)+1,""))</f>
        <v/>
      </c>
    </row>
    <row r="4354" spans="29:35" x14ac:dyDescent="0.25">
      <c r="AC4354" s="16" t="str">
        <f t="shared" si="402"/>
        <v/>
      </c>
      <c r="AD4354" s="16" t="str">
        <f t="shared" si="403"/>
        <v/>
      </c>
      <c r="AE4354" s="16" t="str">
        <f t="shared" si="404"/>
        <v/>
      </c>
      <c r="AF4354" s="16" t="str">
        <f t="shared" si="405"/>
        <v/>
      </c>
      <c r="AG4354" s="16" t="str">
        <f t="shared" si="406"/>
        <v/>
      </c>
      <c r="AH4354" s="16">
        <f t="shared" si="407"/>
        <v>0</v>
      </c>
      <c r="AI4354" s="17" t="str">
        <f>IF('Peer Comparison Tool'!$D$12="NR","",IF($C4354='Peer Comparison Tool'!$D$9,COUNT('CECL &lt;50B Database'!$AI$1:AI4353)+1,""))</f>
        <v/>
      </c>
    </row>
    <row r="4355" spans="29:35" x14ac:dyDescent="0.25">
      <c r="AC4355" s="16" t="str">
        <f t="shared" ref="AC4355:AC4418" si="408">IF(AND($G4355&gt;=10000000,$G4355&lt;50000000),$K4355,"")</f>
        <v/>
      </c>
      <c r="AD4355" s="16" t="str">
        <f t="shared" ref="AD4355:AD4418" si="409">IF(AND($G4355&gt;=5000000,$G4355&lt;9999999),$K4355,"")</f>
        <v/>
      </c>
      <c r="AE4355" s="16" t="str">
        <f t="shared" ref="AE4355:AE4418" si="410">IF(AND($G4355&gt;=1000000,$G4355&lt;4999999),$K4355,"")</f>
        <v/>
      </c>
      <c r="AF4355" s="16" t="str">
        <f t="shared" ref="AF4355:AF4418" si="411">IF(AND($G4355&gt;=500000,$G4355&lt;999999),$K4355,"")</f>
        <v/>
      </c>
      <c r="AG4355" s="16" t="str">
        <f t="shared" ref="AG4355:AG4418" si="412">IF(AND($G4355&gt;=100000,$G4355&lt;499999),$K4355,"")</f>
        <v/>
      </c>
      <c r="AH4355" s="16">
        <f t="shared" ref="AH4355:AH4418" si="413">IF(AND($G4355&gt;=0,$G4355&lt;99999),$K4355,"")</f>
        <v>0</v>
      </c>
      <c r="AI4355" s="17" t="str">
        <f>IF('Peer Comparison Tool'!$D$12="NR","",IF($C4355='Peer Comparison Tool'!$D$9,COUNT('CECL &lt;50B Database'!$AI$1:AI4354)+1,""))</f>
        <v/>
      </c>
    </row>
    <row r="4356" spans="29:35" x14ac:dyDescent="0.25">
      <c r="AC4356" s="16" t="str">
        <f t="shared" si="408"/>
        <v/>
      </c>
      <c r="AD4356" s="16" t="str">
        <f t="shared" si="409"/>
        <v/>
      </c>
      <c r="AE4356" s="16" t="str">
        <f t="shared" si="410"/>
        <v/>
      </c>
      <c r="AF4356" s="16" t="str">
        <f t="shared" si="411"/>
        <v/>
      </c>
      <c r="AG4356" s="16" t="str">
        <f t="shared" si="412"/>
        <v/>
      </c>
      <c r="AH4356" s="16">
        <f t="shared" si="413"/>
        <v>0</v>
      </c>
      <c r="AI4356" s="17" t="str">
        <f>IF('Peer Comparison Tool'!$D$12="NR","",IF($C4356='Peer Comparison Tool'!$D$9,COUNT('CECL &lt;50B Database'!$AI$1:AI4355)+1,""))</f>
        <v/>
      </c>
    </row>
    <row r="4357" spans="29:35" x14ac:dyDescent="0.25">
      <c r="AC4357" s="16" t="str">
        <f t="shared" si="408"/>
        <v/>
      </c>
      <c r="AD4357" s="16" t="str">
        <f t="shared" si="409"/>
        <v/>
      </c>
      <c r="AE4357" s="16" t="str">
        <f t="shared" si="410"/>
        <v/>
      </c>
      <c r="AF4357" s="16" t="str">
        <f t="shared" si="411"/>
        <v/>
      </c>
      <c r="AG4357" s="16" t="str">
        <f t="shared" si="412"/>
        <v/>
      </c>
      <c r="AH4357" s="16">
        <f t="shared" si="413"/>
        <v>0</v>
      </c>
      <c r="AI4357" s="17" t="str">
        <f>IF('Peer Comparison Tool'!$D$12="NR","",IF($C4357='Peer Comparison Tool'!$D$9,COUNT('CECL &lt;50B Database'!$AI$1:AI4356)+1,""))</f>
        <v/>
      </c>
    </row>
    <row r="4358" spans="29:35" x14ac:dyDescent="0.25">
      <c r="AC4358" s="16" t="str">
        <f t="shared" si="408"/>
        <v/>
      </c>
      <c r="AD4358" s="16" t="str">
        <f t="shared" si="409"/>
        <v/>
      </c>
      <c r="AE4358" s="16" t="str">
        <f t="shared" si="410"/>
        <v/>
      </c>
      <c r="AF4358" s="16" t="str">
        <f t="shared" si="411"/>
        <v/>
      </c>
      <c r="AG4358" s="16" t="str">
        <f t="shared" si="412"/>
        <v/>
      </c>
      <c r="AH4358" s="16">
        <f t="shared" si="413"/>
        <v>0</v>
      </c>
      <c r="AI4358" s="17" t="str">
        <f>IF('Peer Comparison Tool'!$D$12="NR","",IF($C4358='Peer Comparison Tool'!$D$9,COUNT('CECL &lt;50B Database'!$AI$1:AI4357)+1,""))</f>
        <v/>
      </c>
    </row>
    <row r="4359" spans="29:35" x14ac:dyDescent="0.25">
      <c r="AC4359" s="16" t="str">
        <f t="shared" si="408"/>
        <v/>
      </c>
      <c r="AD4359" s="16" t="str">
        <f t="shared" si="409"/>
        <v/>
      </c>
      <c r="AE4359" s="16" t="str">
        <f t="shared" si="410"/>
        <v/>
      </c>
      <c r="AF4359" s="16" t="str">
        <f t="shared" si="411"/>
        <v/>
      </c>
      <c r="AG4359" s="16" t="str">
        <f t="shared" si="412"/>
        <v/>
      </c>
      <c r="AH4359" s="16">
        <f t="shared" si="413"/>
        <v>0</v>
      </c>
      <c r="AI4359" s="17" t="str">
        <f>IF('Peer Comparison Tool'!$D$12="NR","",IF($C4359='Peer Comparison Tool'!$D$9,COUNT('CECL &lt;50B Database'!$AI$1:AI4358)+1,""))</f>
        <v/>
      </c>
    </row>
    <row r="4360" spans="29:35" x14ac:dyDescent="0.25">
      <c r="AC4360" s="16" t="str">
        <f t="shared" si="408"/>
        <v/>
      </c>
      <c r="AD4360" s="16" t="str">
        <f t="shared" si="409"/>
        <v/>
      </c>
      <c r="AE4360" s="16" t="str">
        <f t="shared" si="410"/>
        <v/>
      </c>
      <c r="AF4360" s="16" t="str">
        <f t="shared" si="411"/>
        <v/>
      </c>
      <c r="AG4360" s="16" t="str">
        <f t="shared" si="412"/>
        <v/>
      </c>
      <c r="AH4360" s="16">
        <f t="shared" si="413"/>
        <v>0</v>
      </c>
      <c r="AI4360" s="17" t="str">
        <f>IF('Peer Comparison Tool'!$D$12="NR","",IF($C4360='Peer Comparison Tool'!$D$9,COUNT('CECL &lt;50B Database'!$AI$1:AI4359)+1,""))</f>
        <v/>
      </c>
    </row>
    <row r="4361" spans="29:35" x14ac:dyDescent="0.25">
      <c r="AC4361" s="16" t="str">
        <f t="shared" si="408"/>
        <v/>
      </c>
      <c r="AD4361" s="16" t="str">
        <f t="shared" si="409"/>
        <v/>
      </c>
      <c r="AE4361" s="16" t="str">
        <f t="shared" si="410"/>
        <v/>
      </c>
      <c r="AF4361" s="16" t="str">
        <f t="shared" si="411"/>
        <v/>
      </c>
      <c r="AG4361" s="16" t="str">
        <f t="shared" si="412"/>
        <v/>
      </c>
      <c r="AH4361" s="16">
        <f t="shared" si="413"/>
        <v>0</v>
      </c>
      <c r="AI4361" s="17" t="str">
        <f>IF('Peer Comparison Tool'!$D$12="NR","",IF($C4361='Peer Comparison Tool'!$D$9,COUNT('CECL &lt;50B Database'!$AI$1:AI4360)+1,""))</f>
        <v/>
      </c>
    </row>
    <row r="4362" spans="29:35" x14ac:dyDescent="0.25">
      <c r="AC4362" s="16" t="str">
        <f t="shared" si="408"/>
        <v/>
      </c>
      <c r="AD4362" s="16" t="str">
        <f t="shared" si="409"/>
        <v/>
      </c>
      <c r="AE4362" s="16" t="str">
        <f t="shared" si="410"/>
        <v/>
      </c>
      <c r="AF4362" s="16" t="str">
        <f t="shared" si="411"/>
        <v/>
      </c>
      <c r="AG4362" s="16" t="str">
        <f t="shared" si="412"/>
        <v/>
      </c>
      <c r="AH4362" s="16">
        <f t="shared" si="413"/>
        <v>0</v>
      </c>
      <c r="AI4362" s="17" t="str">
        <f>IF('Peer Comparison Tool'!$D$12="NR","",IF($C4362='Peer Comparison Tool'!$D$9,COUNT('CECL &lt;50B Database'!$AI$1:AI4361)+1,""))</f>
        <v/>
      </c>
    </row>
    <row r="4363" spans="29:35" x14ac:dyDescent="0.25">
      <c r="AC4363" s="16" t="str">
        <f t="shared" si="408"/>
        <v/>
      </c>
      <c r="AD4363" s="16" t="str">
        <f t="shared" si="409"/>
        <v/>
      </c>
      <c r="AE4363" s="16" t="str">
        <f t="shared" si="410"/>
        <v/>
      </c>
      <c r="AF4363" s="16" t="str">
        <f t="shared" si="411"/>
        <v/>
      </c>
      <c r="AG4363" s="16" t="str">
        <f t="shared" si="412"/>
        <v/>
      </c>
      <c r="AH4363" s="16">
        <f t="shared" si="413"/>
        <v>0</v>
      </c>
      <c r="AI4363" s="17" t="str">
        <f>IF('Peer Comparison Tool'!$D$12="NR","",IF($C4363='Peer Comparison Tool'!$D$9,COUNT('CECL &lt;50B Database'!$AI$1:AI4362)+1,""))</f>
        <v/>
      </c>
    </row>
    <row r="4364" spans="29:35" x14ac:dyDescent="0.25">
      <c r="AC4364" s="16" t="str">
        <f t="shared" si="408"/>
        <v/>
      </c>
      <c r="AD4364" s="16" t="str">
        <f t="shared" si="409"/>
        <v/>
      </c>
      <c r="AE4364" s="16" t="str">
        <f t="shared" si="410"/>
        <v/>
      </c>
      <c r="AF4364" s="16" t="str">
        <f t="shared" si="411"/>
        <v/>
      </c>
      <c r="AG4364" s="16" t="str">
        <f t="shared" si="412"/>
        <v/>
      </c>
      <c r="AH4364" s="16">
        <f t="shared" si="413"/>
        <v>0</v>
      </c>
      <c r="AI4364" s="17" t="str">
        <f>IF('Peer Comparison Tool'!$D$12="NR","",IF($C4364='Peer Comparison Tool'!$D$9,COUNT('CECL &lt;50B Database'!$AI$1:AI4363)+1,""))</f>
        <v/>
      </c>
    </row>
    <row r="4365" spans="29:35" x14ac:dyDescent="0.25">
      <c r="AC4365" s="16" t="str">
        <f t="shared" si="408"/>
        <v/>
      </c>
      <c r="AD4365" s="16" t="str">
        <f t="shared" si="409"/>
        <v/>
      </c>
      <c r="AE4365" s="16" t="str">
        <f t="shared" si="410"/>
        <v/>
      </c>
      <c r="AF4365" s="16" t="str">
        <f t="shared" si="411"/>
        <v/>
      </c>
      <c r="AG4365" s="16" t="str">
        <f t="shared" si="412"/>
        <v/>
      </c>
      <c r="AH4365" s="16">
        <f t="shared" si="413"/>
        <v>0</v>
      </c>
      <c r="AI4365" s="17" t="str">
        <f>IF('Peer Comparison Tool'!$D$12="NR","",IF($C4365='Peer Comparison Tool'!$D$9,COUNT('CECL &lt;50B Database'!$AI$1:AI4364)+1,""))</f>
        <v/>
      </c>
    </row>
    <row r="4366" spans="29:35" x14ac:dyDescent="0.25">
      <c r="AC4366" s="16" t="str">
        <f t="shared" si="408"/>
        <v/>
      </c>
      <c r="AD4366" s="16" t="str">
        <f t="shared" si="409"/>
        <v/>
      </c>
      <c r="AE4366" s="16" t="str">
        <f t="shared" si="410"/>
        <v/>
      </c>
      <c r="AF4366" s="16" t="str">
        <f t="shared" si="411"/>
        <v/>
      </c>
      <c r="AG4366" s="16" t="str">
        <f t="shared" si="412"/>
        <v/>
      </c>
      <c r="AH4366" s="16">
        <f t="shared" si="413"/>
        <v>0</v>
      </c>
      <c r="AI4366" s="17" t="str">
        <f>IF('Peer Comparison Tool'!$D$12="NR","",IF($C4366='Peer Comparison Tool'!$D$9,COUNT('CECL &lt;50B Database'!$AI$1:AI4365)+1,""))</f>
        <v/>
      </c>
    </row>
    <row r="4367" spans="29:35" x14ac:dyDescent="0.25">
      <c r="AC4367" s="16" t="str">
        <f t="shared" si="408"/>
        <v/>
      </c>
      <c r="AD4367" s="16" t="str">
        <f t="shared" si="409"/>
        <v/>
      </c>
      <c r="AE4367" s="16" t="str">
        <f t="shared" si="410"/>
        <v/>
      </c>
      <c r="AF4367" s="16" t="str">
        <f t="shared" si="411"/>
        <v/>
      </c>
      <c r="AG4367" s="16" t="str">
        <f t="shared" si="412"/>
        <v/>
      </c>
      <c r="AH4367" s="16">
        <f t="shared" si="413"/>
        <v>0</v>
      </c>
      <c r="AI4367" s="17" t="str">
        <f>IF('Peer Comparison Tool'!$D$12="NR","",IF($C4367='Peer Comparison Tool'!$D$9,COUNT('CECL &lt;50B Database'!$AI$1:AI4366)+1,""))</f>
        <v/>
      </c>
    </row>
    <row r="4368" spans="29:35" x14ac:dyDescent="0.25">
      <c r="AC4368" s="16" t="str">
        <f t="shared" si="408"/>
        <v/>
      </c>
      <c r="AD4368" s="16" t="str">
        <f t="shared" si="409"/>
        <v/>
      </c>
      <c r="AE4368" s="16" t="str">
        <f t="shared" si="410"/>
        <v/>
      </c>
      <c r="AF4368" s="16" t="str">
        <f t="shared" si="411"/>
        <v/>
      </c>
      <c r="AG4368" s="16" t="str">
        <f t="shared" si="412"/>
        <v/>
      </c>
      <c r="AH4368" s="16">
        <f t="shared" si="413"/>
        <v>0</v>
      </c>
      <c r="AI4368" s="17" t="str">
        <f>IF('Peer Comparison Tool'!$D$12="NR","",IF($C4368='Peer Comparison Tool'!$D$9,COUNT('CECL &lt;50B Database'!$AI$1:AI4367)+1,""))</f>
        <v/>
      </c>
    </row>
    <row r="4369" spans="29:35" x14ac:dyDescent="0.25">
      <c r="AC4369" s="16" t="str">
        <f t="shared" si="408"/>
        <v/>
      </c>
      <c r="AD4369" s="16" t="str">
        <f t="shared" si="409"/>
        <v/>
      </c>
      <c r="AE4369" s="16" t="str">
        <f t="shared" si="410"/>
        <v/>
      </c>
      <c r="AF4369" s="16" t="str">
        <f t="shared" si="411"/>
        <v/>
      </c>
      <c r="AG4369" s="16" t="str">
        <f t="shared" si="412"/>
        <v/>
      </c>
      <c r="AH4369" s="16">
        <f t="shared" si="413"/>
        <v>0</v>
      </c>
      <c r="AI4369" s="17" t="str">
        <f>IF('Peer Comparison Tool'!$D$12="NR","",IF($C4369='Peer Comparison Tool'!$D$9,COUNT('CECL &lt;50B Database'!$AI$1:AI4368)+1,""))</f>
        <v/>
      </c>
    </row>
    <row r="4370" spans="29:35" x14ac:dyDescent="0.25">
      <c r="AC4370" s="16" t="str">
        <f t="shared" si="408"/>
        <v/>
      </c>
      <c r="AD4370" s="16" t="str">
        <f t="shared" si="409"/>
        <v/>
      </c>
      <c r="AE4370" s="16" t="str">
        <f t="shared" si="410"/>
        <v/>
      </c>
      <c r="AF4370" s="16" t="str">
        <f t="shared" si="411"/>
        <v/>
      </c>
      <c r="AG4370" s="16" t="str">
        <f t="shared" si="412"/>
        <v/>
      </c>
      <c r="AH4370" s="16">
        <f t="shared" si="413"/>
        <v>0</v>
      </c>
      <c r="AI4370" s="17" t="str">
        <f>IF('Peer Comparison Tool'!$D$12="NR","",IF($C4370='Peer Comparison Tool'!$D$9,COUNT('CECL &lt;50B Database'!$AI$1:AI4369)+1,""))</f>
        <v/>
      </c>
    </row>
    <row r="4371" spans="29:35" x14ac:dyDescent="0.25">
      <c r="AC4371" s="16" t="str">
        <f t="shared" si="408"/>
        <v/>
      </c>
      <c r="AD4371" s="16" t="str">
        <f t="shared" si="409"/>
        <v/>
      </c>
      <c r="AE4371" s="16" t="str">
        <f t="shared" si="410"/>
        <v/>
      </c>
      <c r="AF4371" s="16" t="str">
        <f t="shared" si="411"/>
        <v/>
      </c>
      <c r="AG4371" s="16" t="str">
        <f t="shared" si="412"/>
        <v/>
      </c>
      <c r="AH4371" s="16">
        <f t="shared" si="413"/>
        <v>0</v>
      </c>
      <c r="AI4371" s="17" t="str">
        <f>IF('Peer Comparison Tool'!$D$12="NR","",IF($C4371='Peer Comparison Tool'!$D$9,COUNT('CECL &lt;50B Database'!$AI$1:AI4370)+1,""))</f>
        <v/>
      </c>
    </row>
    <row r="4372" spans="29:35" x14ac:dyDescent="0.25">
      <c r="AC4372" s="16" t="str">
        <f t="shared" si="408"/>
        <v/>
      </c>
      <c r="AD4372" s="16" t="str">
        <f t="shared" si="409"/>
        <v/>
      </c>
      <c r="AE4372" s="16" t="str">
        <f t="shared" si="410"/>
        <v/>
      </c>
      <c r="AF4372" s="16" t="str">
        <f t="shared" si="411"/>
        <v/>
      </c>
      <c r="AG4372" s="16" t="str">
        <f t="shared" si="412"/>
        <v/>
      </c>
      <c r="AH4372" s="16">
        <f t="shared" si="413"/>
        <v>0</v>
      </c>
      <c r="AI4372" s="17" t="str">
        <f>IF('Peer Comparison Tool'!$D$12="NR","",IF($C4372='Peer Comparison Tool'!$D$9,COUNT('CECL &lt;50B Database'!$AI$1:AI4371)+1,""))</f>
        <v/>
      </c>
    </row>
    <row r="4373" spans="29:35" x14ac:dyDescent="0.25">
      <c r="AC4373" s="16" t="str">
        <f t="shared" si="408"/>
        <v/>
      </c>
      <c r="AD4373" s="16" t="str">
        <f t="shared" si="409"/>
        <v/>
      </c>
      <c r="AE4373" s="16" t="str">
        <f t="shared" si="410"/>
        <v/>
      </c>
      <c r="AF4373" s="16" t="str">
        <f t="shared" si="411"/>
        <v/>
      </c>
      <c r="AG4373" s="16" t="str">
        <f t="shared" si="412"/>
        <v/>
      </c>
      <c r="AH4373" s="16">
        <f t="shared" si="413"/>
        <v>0</v>
      </c>
      <c r="AI4373" s="17" t="str">
        <f>IF('Peer Comparison Tool'!$D$12="NR","",IF($C4373='Peer Comparison Tool'!$D$9,COUNT('CECL &lt;50B Database'!$AI$1:AI4372)+1,""))</f>
        <v/>
      </c>
    </row>
    <row r="4374" spans="29:35" x14ac:dyDescent="0.25">
      <c r="AC4374" s="16" t="str">
        <f t="shared" si="408"/>
        <v/>
      </c>
      <c r="AD4374" s="16" t="str">
        <f t="shared" si="409"/>
        <v/>
      </c>
      <c r="AE4374" s="16" t="str">
        <f t="shared" si="410"/>
        <v/>
      </c>
      <c r="AF4374" s="16" t="str">
        <f t="shared" si="411"/>
        <v/>
      </c>
      <c r="AG4374" s="16" t="str">
        <f t="shared" si="412"/>
        <v/>
      </c>
      <c r="AH4374" s="16">
        <f t="shared" si="413"/>
        <v>0</v>
      </c>
      <c r="AI4374" s="17" t="str">
        <f>IF('Peer Comparison Tool'!$D$12="NR","",IF($C4374='Peer Comparison Tool'!$D$9,COUNT('CECL &lt;50B Database'!$AI$1:AI4373)+1,""))</f>
        <v/>
      </c>
    </row>
    <row r="4375" spans="29:35" x14ac:dyDescent="0.25">
      <c r="AC4375" s="16" t="str">
        <f t="shared" si="408"/>
        <v/>
      </c>
      <c r="AD4375" s="16" t="str">
        <f t="shared" si="409"/>
        <v/>
      </c>
      <c r="AE4375" s="16" t="str">
        <f t="shared" si="410"/>
        <v/>
      </c>
      <c r="AF4375" s="16" t="str">
        <f t="shared" si="411"/>
        <v/>
      </c>
      <c r="AG4375" s="16" t="str">
        <f t="shared" si="412"/>
        <v/>
      </c>
      <c r="AH4375" s="16">
        <f t="shared" si="413"/>
        <v>0</v>
      </c>
      <c r="AI4375" s="17" t="str">
        <f>IF('Peer Comparison Tool'!$D$12="NR","",IF($C4375='Peer Comparison Tool'!$D$9,COUNT('CECL &lt;50B Database'!$AI$1:AI4374)+1,""))</f>
        <v/>
      </c>
    </row>
    <row r="4376" spans="29:35" x14ac:dyDescent="0.25">
      <c r="AC4376" s="16" t="str">
        <f t="shared" si="408"/>
        <v/>
      </c>
      <c r="AD4376" s="16" t="str">
        <f t="shared" si="409"/>
        <v/>
      </c>
      <c r="AE4376" s="16" t="str">
        <f t="shared" si="410"/>
        <v/>
      </c>
      <c r="AF4376" s="16" t="str">
        <f t="shared" si="411"/>
        <v/>
      </c>
      <c r="AG4376" s="16" t="str">
        <f t="shared" si="412"/>
        <v/>
      </c>
      <c r="AH4376" s="16">
        <f t="shared" si="413"/>
        <v>0</v>
      </c>
      <c r="AI4376" s="17" t="str">
        <f>IF('Peer Comparison Tool'!$D$12="NR","",IF($C4376='Peer Comparison Tool'!$D$9,COUNT('CECL &lt;50B Database'!$AI$1:AI4375)+1,""))</f>
        <v/>
      </c>
    </row>
    <row r="4377" spans="29:35" x14ac:dyDescent="0.25">
      <c r="AC4377" s="16" t="str">
        <f t="shared" si="408"/>
        <v/>
      </c>
      <c r="AD4377" s="16" t="str">
        <f t="shared" si="409"/>
        <v/>
      </c>
      <c r="AE4377" s="16" t="str">
        <f t="shared" si="410"/>
        <v/>
      </c>
      <c r="AF4377" s="16" t="str">
        <f t="shared" si="411"/>
        <v/>
      </c>
      <c r="AG4377" s="16" t="str">
        <f t="shared" si="412"/>
        <v/>
      </c>
      <c r="AH4377" s="16">
        <f t="shared" si="413"/>
        <v>0</v>
      </c>
      <c r="AI4377" s="17" t="str">
        <f>IF('Peer Comparison Tool'!$D$12="NR","",IF($C4377='Peer Comparison Tool'!$D$9,COUNT('CECL &lt;50B Database'!$AI$1:AI4376)+1,""))</f>
        <v/>
      </c>
    </row>
    <row r="4378" spans="29:35" x14ac:dyDescent="0.25">
      <c r="AC4378" s="16" t="str">
        <f t="shared" si="408"/>
        <v/>
      </c>
      <c r="AD4378" s="16" t="str">
        <f t="shared" si="409"/>
        <v/>
      </c>
      <c r="AE4378" s="16" t="str">
        <f t="shared" si="410"/>
        <v/>
      </c>
      <c r="AF4378" s="16" t="str">
        <f t="shared" si="411"/>
        <v/>
      </c>
      <c r="AG4378" s="16" t="str">
        <f t="shared" si="412"/>
        <v/>
      </c>
      <c r="AH4378" s="16">
        <f t="shared" si="413"/>
        <v>0</v>
      </c>
      <c r="AI4378" s="17" t="str">
        <f>IF('Peer Comparison Tool'!$D$12="NR","",IF($C4378='Peer Comparison Tool'!$D$9,COUNT('CECL &lt;50B Database'!$AI$1:AI4377)+1,""))</f>
        <v/>
      </c>
    </row>
    <row r="4379" spans="29:35" x14ac:dyDescent="0.25">
      <c r="AC4379" s="16" t="str">
        <f t="shared" si="408"/>
        <v/>
      </c>
      <c r="AD4379" s="16" t="str">
        <f t="shared" si="409"/>
        <v/>
      </c>
      <c r="AE4379" s="16" t="str">
        <f t="shared" si="410"/>
        <v/>
      </c>
      <c r="AF4379" s="16" t="str">
        <f t="shared" si="411"/>
        <v/>
      </c>
      <c r="AG4379" s="16" t="str">
        <f t="shared" si="412"/>
        <v/>
      </c>
      <c r="AH4379" s="16">
        <f t="shared" si="413"/>
        <v>0</v>
      </c>
      <c r="AI4379" s="17" t="str">
        <f>IF('Peer Comparison Tool'!$D$12="NR","",IF($C4379='Peer Comparison Tool'!$D$9,COUNT('CECL &lt;50B Database'!$AI$1:AI4378)+1,""))</f>
        <v/>
      </c>
    </row>
    <row r="4380" spans="29:35" x14ac:dyDescent="0.25">
      <c r="AC4380" s="16" t="str">
        <f t="shared" si="408"/>
        <v/>
      </c>
      <c r="AD4380" s="16" t="str">
        <f t="shared" si="409"/>
        <v/>
      </c>
      <c r="AE4380" s="16" t="str">
        <f t="shared" si="410"/>
        <v/>
      </c>
      <c r="AF4380" s="16" t="str">
        <f t="shared" si="411"/>
        <v/>
      </c>
      <c r="AG4380" s="16" t="str">
        <f t="shared" si="412"/>
        <v/>
      </c>
      <c r="AH4380" s="16">
        <f t="shared" si="413"/>
        <v>0</v>
      </c>
      <c r="AI4380" s="17" t="str">
        <f>IF('Peer Comparison Tool'!$D$12="NR","",IF($C4380='Peer Comparison Tool'!$D$9,COUNT('CECL &lt;50B Database'!$AI$1:AI4379)+1,""))</f>
        <v/>
      </c>
    </row>
    <row r="4381" spans="29:35" x14ac:dyDescent="0.25">
      <c r="AC4381" s="16" t="str">
        <f t="shared" si="408"/>
        <v/>
      </c>
      <c r="AD4381" s="16" t="str">
        <f t="shared" si="409"/>
        <v/>
      </c>
      <c r="AE4381" s="16" t="str">
        <f t="shared" si="410"/>
        <v/>
      </c>
      <c r="AF4381" s="16" t="str">
        <f t="shared" si="411"/>
        <v/>
      </c>
      <c r="AG4381" s="16" t="str">
        <f t="shared" si="412"/>
        <v/>
      </c>
      <c r="AH4381" s="16">
        <f t="shared" si="413"/>
        <v>0</v>
      </c>
      <c r="AI4381" s="17" t="str">
        <f>IF('Peer Comparison Tool'!$D$12="NR","",IF($C4381='Peer Comparison Tool'!$D$9,COUNT('CECL &lt;50B Database'!$AI$1:AI4380)+1,""))</f>
        <v/>
      </c>
    </row>
    <row r="4382" spans="29:35" x14ac:dyDescent="0.25">
      <c r="AC4382" s="16" t="str">
        <f t="shared" si="408"/>
        <v/>
      </c>
      <c r="AD4382" s="16" t="str">
        <f t="shared" si="409"/>
        <v/>
      </c>
      <c r="AE4382" s="16" t="str">
        <f t="shared" si="410"/>
        <v/>
      </c>
      <c r="AF4382" s="16" t="str">
        <f t="shared" si="411"/>
        <v/>
      </c>
      <c r="AG4382" s="16" t="str">
        <f t="shared" si="412"/>
        <v/>
      </c>
      <c r="AH4382" s="16">
        <f t="shared" si="413"/>
        <v>0</v>
      </c>
      <c r="AI4382" s="17" t="str">
        <f>IF('Peer Comparison Tool'!$D$12="NR","",IF($C4382='Peer Comparison Tool'!$D$9,COUNT('CECL &lt;50B Database'!$AI$1:AI4381)+1,""))</f>
        <v/>
      </c>
    </row>
    <row r="4383" spans="29:35" x14ac:dyDescent="0.25">
      <c r="AC4383" s="16" t="str">
        <f t="shared" si="408"/>
        <v/>
      </c>
      <c r="AD4383" s="16" t="str">
        <f t="shared" si="409"/>
        <v/>
      </c>
      <c r="AE4383" s="16" t="str">
        <f t="shared" si="410"/>
        <v/>
      </c>
      <c r="AF4383" s="16" t="str">
        <f t="shared" si="411"/>
        <v/>
      </c>
      <c r="AG4383" s="16" t="str">
        <f t="shared" si="412"/>
        <v/>
      </c>
      <c r="AH4383" s="16">
        <f t="shared" si="413"/>
        <v>0</v>
      </c>
      <c r="AI4383" s="17" t="str">
        <f>IF('Peer Comparison Tool'!$D$12="NR","",IF($C4383='Peer Comparison Tool'!$D$9,COUNT('CECL &lt;50B Database'!$AI$1:AI4382)+1,""))</f>
        <v/>
      </c>
    </row>
    <row r="4384" spans="29:35" x14ac:dyDescent="0.25">
      <c r="AC4384" s="16" t="str">
        <f t="shared" si="408"/>
        <v/>
      </c>
      <c r="AD4384" s="16" t="str">
        <f t="shared" si="409"/>
        <v/>
      </c>
      <c r="AE4384" s="16" t="str">
        <f t="shared" si="410"/>
        <v/>
      </c>
      <c r="AF4384" s="16" t="str">
        <f t="shared" si="411"/>
        <v/>
      </c>
      <c r="AG4384" s="16" t="str">
        <f t="shared" si="412"/>
        <v/>
      </c>
      <c r="AH4384" s="16">
        <f t="shared" si="413"/>
        <v>0</v>
      </c>
      <c r="AI4384" s="17" t="str">
        <f>IF('Peer Comparison Tool'!$D$12="NR","",IF($C4384='Peer Comparison Tool'!$D$9,COUNT('CECL &lt;50B Database'!$AI$1:AI4383)+1,""))</f>
        <v/>
      </c>
    </row>
    <row r="4385" spans="29:35" x14ac:dyDescent="0.25">
      <c r="AC4385" s="16" t="str">
        <f t="shared" si="408"/>
        <v/>
      </c>
      <c r="AD4385" s="16" t="str">
        <f t="shared" si="409"/>
        <v/>
      </c>
      <c r="AE4385" s="16" t="str">
        <f t="shared" si="410"/>
        <v/>
      </c>
      <c r="AF4385" s="16" t="str">
        <f t="shared" si="411"/>
        <v/>
      </c>
      <c r="AG4385" s="16" t="str">
        <f t="shared" si="412"/>
        <v/>
      </c>
      <c r="AH4385" s="16">
        <f t="shared" si="413"/>
        <v>0</v>
      </c>
      <c r="AI4385" s="17" t="str">
        <f>IF('Peer Comparison Tool'!$D$12="NR","",IF($C4385='Peer Comparison Tool'!$D$9,COUNT('CECL &lt;50B Database'!$AI$1:AI4384)+1,""))</f>
        <v/>
      </c>
    </row>
    <row r="4386" spans="29:35" x14ac:dyDescent="0.25">
      <c r="AC4386" s="16" t="str">
        <f t="shared" si="408"/>
        <v/>
      </c>
      <c r="AD4386" s="16" t="str">
        <f t="shared" si="409"/>
        <v/>
      </c>
      <c r="AE4386" s="16" t="str">
        <f t="shared" si="410"/>
        <v/>
      </c>
      <c r="AF4386" s="16" t="str">
        <f t="shared" si="411"/>
        <v/>
      </c>
      <c r="AG4386" s="16" t="str">
        <f t="shared" si="412"/>
        <v/>
      </c>
      <c r="AH4386" s="16">
        <f t="shared" si="413"/>
        <v>0</v>
      </c>
      <c r="AI4386" s="17" t="str">
        <f>IF('Peer Comparison Tool'!$D$12="NR","",IF($C4386='Peer Comparison Tool'!$D$9,COUNT('CECL &lt;50B Database'!$AI$1:AI4385)+1,""))</f>
        <v/>
      </c>
    </row>
    <row r="4387" spans="29:35" x14ac:dyDescent="0.25">
      <c r="AC4387" s="16" t="str">
        <f t="shared" si="408"/>
        <v/>
      </c>
      <c r="AD4387" s="16" t="str">
        <f t="shared" si="409"/>
        <v/>
      </c>
      <c r="AE4387" s="16" t="str">
        <f t="shared" si="410"/>
        <v/>
      </c>
      <c r="AF4387" s="16" t="str">
        <f t="shared" si="411"/>
        <v/>
      </c>
      <c r="AG4387" s="16" t="str">
        <f t="shared" si="412"/>
        <v/>
      </c>
      <c r="AH4387" s="16">
        <f t="shared" si="413"/>
        <v>0</v>
      </c>
      <c r="AI4387" s="17" t="str">
        <f>IF('Peer Comparison Tool'!$D$12="NR","",IF($C4387='Peer Comparison Tool'!$D$9,COUNT('CECL &lt;50B Database'!$AI$1:AI4386)+1,""))</f>
        <v/>
      </c>
    </row>
    <row r="4388" spans="29:35" x14ac:dyDescent="0.25">
      <c r="AC4388" s="16" t="str">
        <f t="shared" si="408"/>
        <v/>
      </c>
      <c r="AD4388" s="16" t="str">
        <f t="shared" si="409"/>
        <v/>
      </c>
      <c r="AE4388" s="16" t="str">
        <f t="shared" si="410"/>
        <v/>
      </c>
      <c r="AF4388" s="16" t="str">
        <f t="shared" si="411"/>
        <v/>
      </c>
      <c r="AG4388" s="16" t="str">
        <f t="shared" si="412"/>
        <v/>
      </c>
      <c r="AH4388" s="16">
        <f t="shared" si="413"/>
        <v>0</v>
      </c>
      <c r="AI4388" s="17" t="str">
        <f>IF('Peer Comparison Tool'!$D$12="NR","",IF($C4388='Peer Comparison Tool'!$D$9,COUNT('CECL &lt;50B Database'!$AI$1:AI4387)+1,""))</f>
        <v/>
      </c>
    </row>
    <row r="4389" spans="29:35" x14ac:dyDescent="0.25">
      <c r="AC4389" s="16" t="str">
        <f t="shared" si="408"/>
        <v/>
      </c>
      <c r="AD4389" s="16" t="str">
        <f t="shared" si="409"/>
        <v/>
      </c>
      <c r="AE4389" s="16" t="str">
        <f t="shared" si="410"/>
        <v/>
      </c>
      <c r="AF4389" s="16" t="str">
        <f t="shared" si="411"/>
        <v/>
      </c>
      <c r="AG4389" s="16" t="str">
        <f t="shared" si="412"/>
        <v/>
      </c>
      <c r="AH4389" s="16">
        <f t="shared" si="413"/>
        <v>0</v>
      </c>
      <c r="AI4389" s="17" t="str">
        <f>IF('Peer Comparison Tool'!$D$12="NR","",IF($C4389='Peer Comparison Tool'!$D$9,COUNT('CECL &lt;50B Database'!$AI$1:AI4388)+1,""))</f>
        <v/>
      </c>
    </row>
    <row r="4390" spans="29:35" x14ac:dyDescent="0.25">
      <c r="AC4390" s="16" t="str">
        <f t="shared" si="408"/>
        <v/>
      </c>
      <c r="AD4390" s="16" t="str">
        <f t="shared" si="409"/>
        <v/>
      </c>
      <c r="AE4390" s="16" t="str">
        <f t="shared" si="410"/>
        <v/>
      </c>
      <c r="AF4390" s="16" t="str">
        <f t="shared" si="411"/>
        <v/>
      </c>
      <c r="AG4390" s="16" t="str">
        <f t="shared" si="412"/>
        <v/>
      </c>
      <c r="AH4390" s="16">
        <f t="shared" si="413"/>
        <v>0</v>
      </c>
      <c r="AI4390" s="17" t="str">
        <f>IF('Peer Comparison Tool'!$D$12="NR","",IF($C4390='Peer Comparison Tool'!$D$9,COUNT('CECL &lt;50B Database'!$AI$1:AI4389)+1,""))</f>
        <v/>
      </c>
    </row>
    <row r="4391" spans="29:35" x14ac:dyDescent="0.25">
      <c r="AC4391" s="16" t="str">
        <f t="shared" si="408"/>
        <v/>
      </c>
      <c r="AD4391" s="16" t="str">
        <f t="shared" si="409"/>
        <v/>
      </c>
      <c r="AE4391" s="16" t="str">
        <f t="shared" si="410"/>
        <v/>
      </c>
      <c r="AF4391" s="16" t="str">
        <f t="shared" si="411"/>
        <v/>
      </c>
      <c r="AG4391" s="16" t="str">
        <f t="shared" si="412"/>
        <v/>
      </c>
      <c r="AH4391" s="16">
        <f t="shared" si="413"/>
        <v>0</v>
      </c>
      <c r="AI4391" s="17" t="str">
        <f>IF('Peer Comparison Tool'!$D$12="NR","",IF($C4391='Peer Comparison Tool'!$D$9,COUNT('CECL &lt;50B Database'!$AI$1:AI4390)+1,""))</f>
        <v/>
      </c>
    </row>
    <row r="4392" spans="29:35" x14ac:dyDescent="0.25">
      <c r="AC4392" s="16" t="str">
        <f t="shared" si="408"/>
        <v/>
      </c>
      <c r="AD4392" s="16" t="str">
        <f t="shared" si="409"/>
        <v/>
      </c>
      <c r="AE4392" s="16" t="str">
        <f t="shared" si="410"/>
        <v/>
      </c>
      <c r="AF4392" s="16" t="str">
        <f t="shared" si="411"/>
        <v/>
      </c>
      <c r="AG4392" s="16" t="str">
        <f t="shared" si="412"/>
        <v/>
      </c>
      <c r="AH4392" s="16">
        <f t="shared" si="413"/>
        <v>0</v>
      </c>
      <c r="AI4392" s="17" t="str">
        <f>IF('Peer Comparison Tool'!$D$12="NR","",IF($C4392='Peer Comparison Tool'!$D$9,COUNT('CECL &lt;50B Database'!$AI$1:AI4391)+1,""))</f>
        <v/>
      </c>
    </row>
    <row r="4393" spans="29:35" x14ac:dyDescent="0.25">
      <c r="AC4393" s="16" t="str">
        <f t="shared" si="408"/>
        <v/>
      </c>
      <c r="AD4393" s="16" t="str">
        <f t="shared" si="409"/>
        <v/>
      </c>
      <c r="AE4393" s="16" t="str">
        <f t="shared" si="410"/>
        <v/>
      </c>
      <c r="AF4393" s="16" t="str">
        <f t="shared" si="411"/>
        <v/>
      </c>
      <c r="AG4393" s="16" t="str">
        <f t="shared" si="412"/>
        <v/>
      </c>
      <c r="AH4393" s="16">
        <f t="shared" si="413"/>
        <v>0</v>
      </c>
      <c r="AI4393" s="17" t="str">
        <f>IF('Peer Comparison Tool'!$D$12="NR","",IF($C4393='Peer Comparison Tool'!$D$9,COUNT('CECL &lt;50B Database'!$AI$1:AI4392)+1,""))</f>
        <v/>
      </c>
    </row>
    <row r="4394" spans="29:35" x14ac:dyDescent="0.25">
      <c r="AC4394" s="16" t="str">
        <f t="shared" si="408"/>
        <v/>
      </c>
      <c r="AD4394" s="16" t="str">
        <f t="shared" si="409"/>
        <v/>
      </c>
      <c r="AE4394" s="16" t="str">
        <f t="shared" si="410"/>
        <v/>
      </c>
      <c r="AF4394" s="16" t="str">
        <f t="shared" si="411"/>
        <v/>
      </c>
      <c r="AG4394" s="16" t="str">
        <f t="shared" si="412"/>
        <v/>
      </c>
      <c r="AH4394" s="16">
        <f t="shared" si="413"/>
        <v>0</v>
      </c>
      <c r="AI4394" s="17" t="str">
        <f>IF('Peer Comparison Tool'!$D$12="NR","",IF($C4394='Peer Comparison Tool'!$D$9,COUNT('CECL &lt;50B Database'!$AI$1:AI4393)+1,""))</f>
        <v/>
      </c>
    </row>
    <row r="4395" spans="29:35" x14ac:dyDescent="0.25">
      <c r="AC4395" s="16" t="str">
        <f t="shared" si="408"/>
        <v/>
      </c>
      <c r="AD4395" s="16" t="str">
        <f t="shared" si="409"/>
        <v/>
      </c>
      <c r="AE4395" s="16" t="str">
        <f t="shared" si="410"/>
        <v/>
      </c>
      <c r="AF4395" s="16" t="str">
        <f t="shared" si="411"/>
        <v/>
      </c>
      <c r="AG4395" s="16" t="str">
        <f t="shared" si="412"/>
        <v/>
      </c>
      <c r="AH4395" s="16">
        <f t="shared" si="413"/>
        <v>0</v>
      </c>
      <c r="AI4395" s="17" t="str">
        <f>IF('Peer Comparison Tool'!$D$12="NR","",IF($C4395='Peer Comparison Tool'!$D$9,COUNT('CECL &lt;50B Database'!$AI$1:AI4394)+1,""))</f>
        <v/>
      </c>
    </row>
    <row r="4396" spans="29:35" x14ac:dyDescent="0.25">
      <c r="AC4396" s="16" t="str">
        <f t="shared" si="408"/>
        <v/>
      </c>
      <c r="AD4396" s="16" t="str">
        <f t="shared" si="409"/>
        <v/>
      </c>
      <c r="AE4396" s="16" t="str">
        <f t="shared" si="410"/>
        <v/>
      </c>
      <c r="AF4396" s="16" t="str">
        <f t="shared" si="411"/>
        <v/>
      </c>
      <c r="AG4396" s="16" t="str">
        <f t="shared" si="412"/>
        <v/>
      </c>
      <c r="AH4396" s="16">
        <f t="shared" si="413"/>
        <v>0</v>
      </c>
      <c r="AI4396" s="17" t="str">
        <f>IF('Peer Comparison Tool'!$D$12="NR","",IF($C4396='Peer Comparison Tool'!$D$9,COUNT('CECL &lt;50B Database'!$AI$1:AI4395)+1,""))</f>
        <v/>
      </c>
    </row>
    <row r="4397" spans="29:35" x14ac:dyDescent="0.25">
      <c r="AC4397" s="16" t="str">
        <f t="shared" si="408"/>
        <v/>
      </c>
      <c r="AD4397" s="16" t="str">
        <f t="shared" si="409"/>
        <v/>
      </c>
      <c r="AE4397" s="16" t="str">
        <f t="shared" si="410"/>
        <v/>
      </c>
      <c r="AF4397" s="16" t="str">
        <f t="shared" si="411"/>
        <v/>
      </c>
      <c r="AG4397" s="16" t="str">
        <f t="shared" si="412"/>
        <v/>
      </c>
      <c r="AH4397" s="16">
        <f t="shared" si="413"/>
        <v>0</v>
      </c>
      <c r="AI4397" s="17" t="str">
        <f>IF('Peer Comparison Tool'!$D$12="NR","",IF($C4397='Peer Comparison Tool'!$D$9,COUNT('CECL &lt;50B Database'!$AI$1:AI4396)+1,""))</f>
        <v/>
      </c>
    </row>
    <row r="4398" spans="29:35" x14ac:dyDescent="0.25">
      <c r="AC4398" s="16" t="str">
        <f t="shared" si="408"/>
        <v/>
      </c>
      <c r="AD4398" s="16" t="str">
        <f t="shared" si="409"/>
        <v/>
      </c>
      <c r="AE4398" s="16" t="str">
        <f t="shared" si="410"/>
        <v/>
      </c>
      <c r="AF4398" s="16" t="str">
        <f t="shared" si="411"/>
        <v/>
      </c>
      <c r="AG4398" s="16" t="str">
        <f t="shared" si="412"/>
        <v/>
      </c>
      <c r="AH4398" s="16">
        <f t="shared" si="413"/>
        <v>0</v>
      </c>
      <c r="AI4398" s="17" t="str">
        <f>IF('Peer Comparison Tool'!$D$12="NR","",IF($C4398='Peer Comparison Tool'!$D$9,COUNT('CECL &lt;50B Database'!$AI$1:AI4397)+1,""))</f>
        <v/>
      </c>
    </row>
    <row r="4399" spans="29:35" x14ac:dyDescent="0.25">
      <c r="AC4399" s="16" t="str">
        <f t="shared" si="408"/>
        <v/>
      </c>
      <c r="AD4399" s="16" t="str">
        <f t="shared" si="409"/>
        <v/>
      </c>
      <c r="AE4399" s="16" t="str">
        <f t="shared" si="410"/>
        <v/>
      </c>
      <c r="AF4399" s="16" t="str">
        <f t="shared" si="411"/>
        <v/>
      </c>
      <c r="AG4399" s="16" t="str">
        <f t="shared" si="412"/>
        <v/>
      </c>
      <c r="AH4399" s="16">
        <f t="shared" si="413"/>
        <v>0</v>
      </c>
      <c r="AI4399" s="17" t="str">
        <f>IF('Peer Comparison Tool'!$D$12="NR","",IF($C4399='Peer Comparison Tool'!$D$9,COUNT('CECL &lt;50B Database'!$AI$1:AI4398)+1,""))</f>
        <v/>
      </c>
    </row>
    <row r="4400" spans="29:35" x14ac:dyDescent="0.25">
      <c r="AC4400" s="16" t="str">
        <f t="shared" si="408"/>
        <v/>
      </c>
      <c r="AD4400" s="16" t="str">
        <f t="shared" si="409"/>
        <v/>
      </c>
      <c r="AE4400" s="16" t="str">
        <f t="shared" si="410"/>
        <v/>
      </c>
      <c r="AF4400" s="16" t="str">
        <f t="shared" si="411"/>
        <v/>
      </c>
      <c r="AG4400" s="16" t="str">
        <f t="shared" si="412"/>
        <v/>
      </c>
      <c r="AH4400" s="16">
        <f t="shared" si="413"/>
        <v>0</v>
      </c>
      <c r="AI4400" s="17" t="str">
        <f>IF('Peer Comparison Tool'!$D$12="NR","",IF($C4400='Peer Comparison Tool'!$D$9,COUNT('CECL &lt;50B Database'!$AI$1:AI4399)+1,""))</f>
        <v/>
      </c>
    </row>
    <row r="4401" spans="29:35" x14ac:dyDescent="0.25">
      <c r="AC4401" s="16" t="str">
        <f t="shared" si="408"/>
        <v/>
      </c>
      <c r="AD4401" s="16" t="str">
        <f t="shared" si="409"/>
        <v/>
      </c>
      <c r="AE4401" s="16" t="str">
        <f t="shared" si="410"/>
        <v/>
      </c>
      <c r="AF4401" s="16" t="str">
        <f t="shared" si="411"/>
        <v/>
      </c>
      <c r="AG4401" s="16" t="str">
        <f t="shared" si="412"/>
        <v/>
      </c>
      <c r="AH4401" s="16">
        <f t="shared" si="413"/>
        <v>0</v>
      </c>
      <c r="AI4401" s="17" t="str">
        <f>IF('Peer Comparison Tool'!$D$12="NR","",IF($C4401='Peer Comparison Tool'!$D$9,COUNT('CECL &lt;50B Database'!$AI$1:AI4400)+1,""))</f>
        <v/>
      </c>
    </row>
    <row r="4402" spans="29:35" x14ac:dyDescent="0.25">
      <c r="AC4402" s="16" t="str">
        <f t="shared" si="408"/>
        <v/>
      </c>
      <c r="AD4402" s="16" t="str">
        <f t="shared" si="409"/>
        <v/>
      </c>
      <c r="AE4402" s="16" t="str">
        <f t="shared" si="410"/>
        <v/>
      </c>
      <c r="AF4402" s="16" t="str">
        <f t="shared" si="411"/>
        <v/>
      </c>
      <c r="AG4402" s="16" t="str">
        <f t="shared" si="412"/>
        <v/>
      </c>
      <c r="AH4402" s="16">
        <f t="shared" si="413"/>
        <v>0</v>
      </c>
      <c r="AI4402" s="17" t="str">
        <f>IF('Peer Comparison Tool'!$D$12="NR","",IF($C4402='Peer Comparison Tool'!$D$9,COUNT('CECL &lt;50B Database'!$AI$1:AI4401)+1,""))</f>
        <v/>
      </c>
    </row>
    <row r="4403" spans="29:35" x14ac:dyDescent="0.25">
      <c r="AC4403" s="16" t="str">
        <f t="shared" si="408"/>
        <v/>
      </c>
      <c r="AD4403" s="16" t="str">
        <f t="shared" si="409"/>
        <v/>
      </c>
      <c r="AE4403" s="16" t="str">
        <f t="shared" si="410"/>
        <v/>
      </c>
      <c r="AF4403" s="16" t="str">
        <f t="shared" si="411"/>
        <v/>
      </c>
      <c r="AG4403" s="16" t="str">
        <f t="shared" si="412"/>
        <v/>
      </c>
      <c r="AH4403" s="16">
        <f t="shared" si="413"/>
        <v>0</v>
      </c>
      <c r="AI4403" s="17" t="str">
        <f>IF('Peer Comparison Tool'!$D$12="NR","",IF($C4403='Peer Comparison Tool'!$D$9,COUNT('CECL &lt;50B Database'!$AI$1:AI4402)+1,""))</f>
        <v/>
      </c>
    </row>
    <row r="4404" spans="29:35" x14ac:dyDescent="0.25">
      <c r="AC4404" s="16" t="str">
        <f t="shared" si="408"/>
        <v/>
      </c>
      <c r="AD4404" s="16" t="str">
        <f t="shared" si="409"/>
        <v/>
      </c>
      <c r="AE4404" s="16" t="str">
        <f t="shared" si="410"/>
        <v/>
      </c>
      <c r="AF4404" s="16" t="str">
        <f t="shared" si="411"/>
        <v/>
      </c>
      <c r="AG4404" s="16" t="str">
        <f t="shared" si="412"/>
        <v/>
      </c>
      <c r="AH4404" s="16">
        <f t="shared" si="413"/>
        <v>0</v>
      </c>
      <c r="AI4404" s="17" t="str">
        <f>IF('Peer Comparison Tool'!$D$12="NR","",IF($C4404='Peer Comparison Tool'!$D$9,COUNT('CECL &lt;50B Database'!$AI$1:AI4403)+1,""))</f>
        <v/>
      </c>
    </row>
    <row r="4405" spans="29:35" x14ac:dyDescent="0.25">
      <c r="AC4405" s="16" t="str">
        <f t="shared" si="408"/>
        <v/>
      </c>
      <c r="AD4405" s="16" t="str">
        <f t="shared" si="409"/>
        <v/>
      </c>
      <c r="AE4405" s="16" t="str">
        <f t="shared" si="410"/>
        <v/>
      </c>
      <c r="AF4405" s="16" t="str">
        <f t="shared" si="411"/>
        <v/>
      </c>
      <c r="AG4405" s="16" t="str">
        <f t="shared" si="412"/>
        <v/>
      </c>
      <c r="AH4405" s="16">
        <f t="shared" si="413"/>
        <v>0</v>
      </c>
      <c r="AI4405" s="17" t="str">
        <f>IF('Peer Comparison Tool'!$D$12="NR","",IF($C4405='Peer Comparison Tool'!$D$9,COUNT('CECL &lt;50B Database'!$AI$1:AI4404)+1,""))</f>
        <v/>
      </c>
    </row>
    <row r="4406" spans="29:35" x14ac:dyDescent="0.25">
      <c r="AC4406" s="16" t="str">
        <f t="shared" si="408"/>
        <v/>
      </c>
      <c r="AD4406" s="16" t="str">
        <f t="shared" si="409"/>
        <v/>
      </c>
      <c r="AE4406" s="16" t="str">
        <f t="shared" si="410"/>
        <v/>
      </c>
      <c r="AF4406" s="16" t="str">
        <f t="shared" si="411"/>
        <v/>
      </c>
      <c r="AG4406" s="16" t="str">
        <f t="shared" si="412"/>
        <v/>
      </c>
      <c r="AH4406" s="16">
        <f t="shared" si="413"/>
        <v>0</v>
      </c>
      <c r="AI4406" s="17" t="str">
        <f>IF('Peer Comparison Tool'!$D$12="NR","",IF($C4406='Peer Comparison Tool'!$D$9,COUNT('CECL &lt;50B Database'!$AI$1:AI4405)+1,""))</f>
        <v/>
      </c>
    </row>
    <row r="4407" spans="29:35" x14ac:dyDescent="0.25">
      <c r="AC4407" s="16" t="str">
        <f t="shared" si="408"/>
        <v/>
      </c>
      <c r="AD4407" s="16" t="str">
        <f t="shared" si="409"/>
        <v/>
      </c>
      <c r="AE4407" s="16" t="str">
        <f t="shared" si="410"/>
        <v/>
      </c>
      <c r="AF4407" s="16" t="str">
        <f t="shared" si="411"/>
        <v/>
      </c>
      <c r="AG4407" s="16" t="str">
        <f t="shared" si="412"/>
        <v/>
      </c>
      <c r="AH4407" s="16">
        <f t="shared" si="413"/>
        <v>0</v>
      </c>
      <c r="AI4407" s="17" t="str">
        <f>IF('Peer Comparison Tool'!$D$12="NR","",IF($C4407='Peer Comparison Tool'!$D$9,COUNT('CECL &lt;50B Database'!$AI$1:AI4406)+1,""))</f>
        <v/>
      </c>
    </row>
    <row r="4408" spans="29:35" x14ac:dyDescent="0.25">
      <c r="AC4408" s="16" t="str">
        <f t="shared" si="408"/>
        <v/>
      </c>
      <c r="AD4408" s="16" t="str">
        <f t="shared" si="409"/>
        <v/>
      </c>
      <c r="AE4408" s="16" t="str">
        <f t="shared" si="410"/>
        <v/>
      </c>
      <c r="AF4408" s="16" t="str">
        <f t="shared" si="411"/>
        <v/>
      </c>
      <c r="AG4408" s="16" t="str">
        <f t="shared" si="412"/>
        <v/>
      </c>
      <c r="AH4408" s="16">
        <f t="shared" si="413"/>
        <v>0</v>
      </c>
      <c r="AI4408" s="17" t="str">
        <f>IF('Peer Comparison Tool'!$D$12="NR","",IF($C4408='Peer Comparison Tool'!$D$9,COUNT('CECL &lt;50B Database'!$AI$1:AI4407)+1,""))</f>
        <v/>
      </c>
    </row>
    <row r="4409" spans="29:35" x14ac:dyDescent="0.25">
      <c r="AC4409" s="16" t="str">
        <f t="shared" si="408"/>
        <v/>
      </c>
      <c r="AD4409" s="16" t="str">
        <f t="shared" si="409"/>
        <v/>
      </c>
      <c r="AE4409" s="16" t="str">
        <f t="shared" si="410"/>
        <v/>
      </c>
      <c r="AF4409" s="16" t="str">
        <f t="shared" si="411"/>
        <v/>
      </c>
      <c r="AG4409" s="16" t="str">
        <f t="shared" si="412"/>
        <v/>
      </c>
      <c r="AH4409" s="16">
        <f t="shared" si="413"/>
        <v>0</v>
      </c>
      <c r="AI4409" s="17" t="str">
        <f>IF('Peer Comparison Tool'!$D$12="NR","",IF($C4409='Peer Comparison Tool'!$D$9,COUNT('CECL &lt;50B Database'!$AI$1:AI4408)+1,""))</f>
        <v/>
      </c>
    </row>
    <row r="4410" spans="29:35" x14ac:dyDescent="0.25">
      <c r="AC4410" s="16" t="str">
        <f t="shared" si="408"/>
        <v/>
      </c>
      <c r="AD4410" s="16" t="str">
        <f t="shared" si="409"/>
        <v/>
      </c>
      <c r="AE4410" s="16" t="str">
        <f t="shared" si="410"/>
        <v/>
      </c>
      <c r="AF4410" s="16" t="str">
        <f t="shared" si="411"/>
        <v/>
      </c>
      <c r="AG4410" s="16" t="str">
        <f t="shared" si="412"/>
        <v/>
      </c>
      <c r="AH4410" s="16">
        <f t="shared" si="413"/>
        <v>0</v>
      </c>
      <c r="AI4410" s="17" t="str">
        <f>IF('Peer Comparison Tool'!$D$12="NR","",IF($C4410='Peer Comparison Tool'!$D$9,COUNT('CECL &lt;50B Database'!$AI$1:AI4409)+1,""))</f>
        <v/>
      </c>
    </row>
    <row r="4411" spans="29:35" x14ac:dyDescent="0.25">
      <c r="AC4411" s="16" t="str">
        <f t="shared" si="408"/>
        <v/>
      </c>
      <c r="AD4411" s="16" t="str">
        <f t="shared" si="409"/>
        <v/>
      </c>
      <c r="AE4411" s="16" t="str">
        <f t="shared" si="410"/>
        <v/>
      </c>
      <c r="AF4411" s="16" t="str">
        <f t="shared" si="411"/>
        <v/>
      </c>
      <c r="AG4411" s="16" t="str">
        <f t="shared" si="412"/>
        <v/>
      </c>
      <c r="AH4411" s="16">
        <f t="shared" si="413"/>
        <v>0</v>
      </c>
      <c r="AI4411" s="17" t="str">
        <f>IF('Peer Comparison Tool'!$D$12="NR","",IF($C4411='Peer Comparison Tool'!$D$9,COUNT('CECL &lt;50B Database'!$AI$1:AI4410)+1,""))</f>
        <v/>
      </c>
    </row>
    <row r="4412" spans="29:35" x14ac:dyDescent="0.25">
      <c r="AC4412" s="16" t="str">
        <f t="shared" si="408"/>
        <v/>
      </c>
      <c r="AD4412" s="16" t="str">
        <f t="shared" si="409"/>
        <v/>
      </c>
      <c r="AE4412" s="16" t="str">
        <f t="shared" si="410"/>
        <v/>
      </c>
      <c r="AF4412" s="16" t="str">
        <f t="shared" si="411"/>
        <v/>
      </c>
      <c r="AG4412" s="16" t="str">
        <f t="shared" si="412"/>
        <v/>
      </c>
      <c r="AH4412" s="16">
        <f t="shared" si="413"/>
        <v>0</v>
      </c>
      <c r="AI4412" s="17" t="str">
        <f>IF('Peer Comparison Tool'!$D$12="NR","",IF($C4412='Peer Comparison Tool'!$D$9,COUNT('CECL &lt;50B Database'!$AI$1:AI4411)+1,""))</f>
        <v/>
      </c>
    </row>
    <row r="4413" spans="29:35" x14ac:dyDescent="0.25">
      <c r="AC4413" s="16" t="str">
        <f t="shared" si="408"/>
        <v/>
      </c>
      <c r="AD4413" s="16" t="str">
        <f t="shared" si="409"/>
        <v/>
      </c>
      <c r="AE4413" s="16" t="str">
        <f t="shared" si="410"/>
        <v/>
      </c>
      <c r="AF4413" s="16" t="str">
        <f t="shared" si="411"/>
        <v/>
      </c>
      <c r="AG4413" s="16" t="str">
        <f t="shared" si="412"/>
        <v/>
      </c>
      <c r="AH4413" s="16">
        <f t="shared" si="413"/>
        <v>0</v>
      </c>
      <c r="AI4413" s="17" t="str">
        <f>IF('Peer Comparison Tool'!$D$12="NR","",IF($C4413='Peer Comparison Tool'!$D$9,COUNT('CECL &lt;50B Database'!$AI$1:AI4412)+1,""))</f>
        <v/>
      </c>
    </row>
    <row r="4414" spans="29:35" x14ac:dyDescent="0.25">
      <c r="AC4414" s="16" t="str">
        <f t="shared" si="408"/>
        <v/>
      </c>
      <c r="AD4414" s="16" t="str">
        <f t="shared" si="409"/>
        <v/>
      </c>
      <c r="AE4414" s="16" t="str">
        <f t="shared" si="410"/>
        <v/>
      </c>
      <c r="AF4414" s="16" t="str">
        <f t="shared" si="411"/>
        <v/>
      </c>
      <c r="AG4414" s="16" t="str">
        <f t="shared" si="412"/>
        <v/>
      </c>
      <c r="AH4414" s="16">
        <f t="shared" si="413"/>
        <v>0</v>
      </c>
      <c r="AI4414" s="17" t="str">
        <f>IF('Peer Comparison Tool'!$D$12="NR","",IF($C4414='Peer Comparison Tool'!$D$9,COUNT('CECL &lt;50B Database'!$AI$1:AI4413)+1,""))</f>
        <v/>
      </c>
    </row>
    <row r="4415" spans="29:35" x14ac:dyDescent="0.25">
      <c r="AC4415" s="16" t="str">
        <f t="shared" si="408"/>
        <v/>
      </c>
      <c r="AD4415" s="16" t="str">
        <f t="shared" si="409"/>
        <v/>
      </c>
      <c r="AE4415" s="16" t="str">
        <f t="shared" si="410"/>
        <v/>
      </c>
      <c r="AF4415" s="16" t="str">
        <f t="shared" si="411"/>
        <v/>
      </c>
      <c r="AG4415" s="16" t="str">
        <f t="shared" si="412"/>
        <v/>
      </c>
      <c r="AH4415" s="16">
        <f t="shared" si="413"/>
        <v>0</v>
      </c>
      <c r="AI4415" s="17" t="str">
        <f>IF('Peer Comparison Tool'!$D$12="NR","",IF($C4415='Peer Comparison Tool'!$D$9,COUNT('CECL &lt;50B Database'!$AI$1:AI4414)+1,""))</f>
        <v/>
      </c>
    </row>
    <row r="4416" spans="29:35" x14ac:dyDescent="0.25">
      <c r="AC4416" s="16" t="str">
        <f t="shared" si="408"/>
        <v/>
      </c>
      <c r="AD4416" s="16" t="str">
        <f t="shared" si="409"/>
        <v/>
      </c>
      <c r="AE4416" s="16" t="str">
        <f t="shared" si="410"/>
        <v/>
      </c>
      <c r="AF4416" s="16" t="str">
        <f t="shared" si="411"/>
        <v/>
      </c>
      <c r="AG4416" s="16" t="str">
        <f t="shared" si="412"/>
        <v/>
      </c>
      <c r="AH4416" s="16">
        <f t="shared" si="413"/>
        <v>0</v>
      </c>
      <c r="AI4416" s="17" t="str">
        <f>IF('Peer Comparison Tool'!$D$12="NR","",IF($C4416='Peer Comparison Tool'!$D$9,COUNT('CECL &lt;50B Database'!$AI$1:AI4415)+1,""))</f>
        <v/>
      </c>
    </row>
    <row r="4417" spans="29:35" x14ac:dyDescent="0.25">
      <c r="AC4417" s="16" t="str">
        <f t="shared" si="408"/>
        <v/>
      </c>
      <c r="AD4417" s="16" t="str">
        <f t="shared" si="409"/>
        <v/>
      </c>
      <c r="AE4417" s="16" t="str">
        <f t="shared" si="410"/>
        <v/>
      </c>
      <c r="AF4417" s="16" t="str">
        <f t="shared" si="411"/>
        <v/>
      </c>
      <c r="AG4417" s="16" t="str">
        <f t="shared" si="412"/>
        <v/>
      </c>
      <c r="AH4417" s="16">
        <f t="shared" si="413"/>
        <v>0</v>
      </c>
      <c r="AI4417" s="17" t="str">
        <f>IF('Peer Comparison Tool'!$D$12="NR","",IF($C4417='Peer Comparison Tool'!$D$9,COUNT('CECL &lt;50B Database'!$AI$1:AI4416)+1,""))</f>
        <v/>
      </c>
    </row>
    <row r="4418" spans="29:35" x14ac:dyDescent="0.25">
      <c r="AC4418" s="16" t="str">
        <f t="shared" si="408"/>
        <v/>
      </c>
      <c r="AD4418" s="16" t="str">
        <f t="shared" si="409"/>
        <v/>
      </c>
      <c r="AE4418" s="16" t="str">
        <f t="shared" si="410"/>
        <v/>
      </c>
      <c r="AF4418" s="16" t="str">
        <f t="shared" si="411"/>
        <v/>
      </c>
      <c r="AG4418" s="16" t="str">
        <f t="shared" si="412"/>
        <v/>
      </c>
      <c r="AH4418" s="16">
        <f t="shared" si="413"/>
        <v>0</v>
      </c>
      <c r="AI4418" s="17" t="str">
        <f>IF('Peer Comparison Tool'!$D$12="NR","",IF($C4418='Peer Comparison Tool'!$D$9,COUNT('CECL &lt;50B Database'!$AI$1:AI4417)+1,""))</f>
        <v/>
      </c>
    </row>
    <row r="4419" spans="29:35" x14ac:dyDescent="0.25">
      <c r="AC4419" s="16" t="str">
        <f t="shared" ref="AC4419:AC4482" si="414">IF(AND($G4419&gt;=10000000,$G4419&lt;50000000),$K4419,"")</f>
        <v/>
      </c>
      <c r="AD4419" s="16" t="str">
        <f t="shared" ref="AD4419:AD4482" si="415">IF(AND($G4419&gt;=5000000,$G4419&lt;9999999),$K4419,"")</f>
        <v/>
      </c>
      <c r="AE4419" s="16" t="str">
        <f t="shared" ref="AE4419:AE4482" si="416">IF(AND($G4419&gt;=1000000,$G4419&lt;4999999),$K4419,"")</f>
        <v/>
      </c>
      <c r="AF4419" s="16" t="str">
        <f t="shared" ref="AF4419:AF4482" si="417">IF(AND($G4419&gt;=500000,$G4419&lt;999999),$K4419,"")</f>
        <v/>
      </c>
      <c r="AG4419" s="16" t="str">
        <f t="shared" ref="AG4419:AG4482" si="418">IF(AND($G4419&gt;=100000,$G4419&lt;499999),$K4419,"")</f>
        <v/>
      </c>
      <c r="AH4419" s="16">
        <f t="shared" ref="AH4419:AH4482" si="419">IF(AND($G4419&gt;=0,$G4419&lt;99999),$K4419,"")</f>
        <v>0</v>
      </c>
      <c r="AI4419" s="17" t="str">
        <f>IF('Peer Comparison Tool'!$D$12="NR","",IF($C4419='Peer Comparison Tool'!$D$9,COUNT('CECL &lt;50B Database'!$AI$1:AI4418)+1,""))</f>
        <v/>
      </c>
    </row>
    <row r="4420" spans="29:35" x14ac:dyDescent="0.25">
      <c r="AC4420" s="16" t="str">
        <f t="shared" si="414"/>
        <v/>
      </c>
      <c r="AD4420" s="16" t="str">
        <f t="shared" si="415"/>
        <v/>
      </c>
      <c r="AE4420" s="16" t="str">
        <f t="shared" si="416"/>
        <v/>
      </c>
      <c r="AF4420" s="16" t="str">
        <f t="shared" si="417"/>
        <v/>
      </c>
      <c r="AG4420" s="16" t="str">
        <f t="shared" si="418"/>
        <v/>
      </c>
      <c r="AH4420" s="16">
        <f t="shared" si="419"/>
        <v>0</v>
      </c>
      <c r="AI4420" s="17" t="str">
        <f>IF('Peer Comparison Tool'!$D$12="NR","",IF($C4420='Peer Comparison Tool'!$D$9,COUNT('CECL &lt;50B Database'!$AI$1:AI4419)+1,""))</f>
        <v/>
      </c>
    </row>
    <row r="4421" spans="29:35" x14ac:dyDescent="0.25">
      <c r="AC4421" s="16" t="str">
        <f t="shared" si="414"/>
        <v/>
      </c>
      <c r="AD4421" s="16" t="str">
        <f t="shared" si="415"/>
        <v/>
      </c>
      <c r="AE4421" s="16" t="str">
        <f t="shared" si="416"/>
        <v/>
      </c>
      <c r="AF4421" s="16" t="str">
        <f t="shared" si="417"/>
        <v/>
      </c>
      <c r="AG4421" s="16" t="str">
        <f t="shared" si="418"/>
        <v/>
      </c>
      <c r="AH4421" s="16">
        <f t="shared" si="419"/>
        <v>0</v>
      </c>
      <c r="AI4421" s="17" t="str">
        <f>IF('Peer Comparison Tool'!$D$12="NR","",IF($C4421='Peer Comparison Tool'!$D$9,COUNT('CECL &lt;50B Database'!$AI$1:AI4420)+1,""))</f>
        <v/>
      </c>
    </row>
    <row r="4422" spans="29:35" x14ac:dyDescent="0.25">
      <c r="AC4422" s="16" t="str">
        <f t="shared" si="414"/>
        <v/>
      </c>
      <c r="AD4422" s="16" t="str">
        <f t="shared" si="415"/>
        <v/>
      </c>
      <c r="AE4422" s="16" t="str">
        <f t="shared" si="416"/>
        <v/>
      </c>
      <c r="AF4422" s="16" t="str">
        <f t="shared" si="417"/>
        <v/>
      </c>
      <c r="AG4422" s="16" t="str">
        <f t="shared" si="418"/>
        <v/>
      </c>
      <c r="AH4422" s="16">
        <f t="shared" si="419"/>
        <v>0</v>
      </c>
      <c r="AI4422" s="17" t="str">
        <f>IF('Peer Comparison Tool'!$D$12="NR","",IF($C4422='Peer Comparison Tool'!$D$9,COUNT('CECL &lt;50B Database'!$AI$1:AI4421)+1,""))</f>
        <v/>
      </c>
    </row>
    <row r="4423" spans="29:35" x14ac:dyDescent="0.25">
      <c r="AC4423" s="16" t="str">
        <f t="shared" si="414"/>
        <v/>
      </c>
      <c r="AD4423" s="16" t="str">
        <f t="shared" si="415"/>
        <v/>
      </c>
      <c r="AE4423" s="16" t="str">
        <f t="shared" si="416"/>
        <v/>
      </c>
      <c r="AF4423" s="16" t="str">
        <f t="shared" si="417"/>
        <v/>
      </c>
      <c r="AG4423" s="16" t="str">
        <f t="shared" si="418"/>
        <v/>
      </c>
      <c r="AH4423" s="16">
        <f t="shared" si="419"/>
        <v>0</v>
      </c>
      <c r="AI4423" s="17" t="str">
        <f>IF('Peer Comparison Tool'!$D$12="NR","",IF($C4423='Peer Comparison Tool'!$D$9,COUNT('CECL &lt;50B Database'!$AI$1:AI4422)+1,""))</f>
        <v/>
      </c>
    </row>
    <row r="4424" spans="29:35" x14ac:dyDescent="0.25">
      <c r="AC4424" s="16" t="str">
        <f t="shared" si="414"/>
        <v/>
      </c>
      <c r="AD4424" s="16" t="str">
        <f t="shared" si="415"/>
        <v/>
      </c>
      <c r="AE4424" s="16" t="str">
        <f t="shared" si="416"/>
        <v/>
      </c>
      <c r="AF4424" s="16" t="str">
        <f t="shared" si="417"/>
        <v/>
      </c>
      <c r="AG4424" s="16" t="str">
        <f t="shared" si="418"/>
        <v/>
      </c>
      <c r="AH4424" s="16">
        <f t="shared" si="419"/>
        <v>0</v>
      </c>
      <c r="AI4424" s="17" t="str">
        <f>IF('Peer Comparison Tool'!$D$12="NR","",IF($C4424='Peer Comparison Tool'!$D$9,COUNT('CECL &lt;50B Database'!$AI$1:AI4423)+1,""))</f>
        <v/>
      </c>
    </row>
    <row r="4425" spans="29:35" x14ac:dyDescent="0.25">
      <c r="AC4425" s="16" t="str">
        <f t="shared" si="414"/>
        <v/>
      </c>
      <c r="AD4425" s="16" t="str">
        <f t="shared" si="415"/>
        <v/>
      </c>
      <c r="AE4425" s="16" t="str">
        <f t="shared" si="416"/>
        <v/>
      </c>
      <c r="AF4425" s="16" t="str">
        <f t="shared" si="417"/>
        <v/>
      </c>
      <c r="AG4425" s="16" t="str">
        <f t="shared" si="418"/>
        <v/>
      </c>
      <c r="AH4425" s="16">
        <f t="shared" si="419"/>
        <v>0</v>
      </c>
      <c r="AI4425" s="17" t="str">
        <f>IF('Peer Comparison Tool'!$D$12="NR","",IF($C4425='Peer Comparison Tool'!$D$9,COUNT('CECL &lt;50B Database'!$AI$1:AI4424)+1,""))</f>
        <v/>
      </c>
    </row>
    <row r="4426" spans="29:35" x14ac:dyDescent="0.25">
      <c r="AC4426" s="16" t="str">
        <f t="shared" si="414"/>
        <v/>
      </c>
      <c r="AD4426" s="16" t="str">
        <f t="shared" si="415"/>
        <v/>
      </c>
      <c r="AE4426" s="16" t="str">
        <f t="shared" si="416"/>
        <v/>
      </c>
      <c r="AF4426" s="16" t="str">
        <f t="shared" si="417"/>
        <v/>
      </c>
      <c r="AG4426" s="16" t="str">
        <f t="shared" si="418"/>
        <v/>
      </c>
      <c r="AH4426" s="16">
        <f t="shared" si="419"/>
        <v>0</v>
      </c>
      <c r="AI4426" s="17" t="str">
        <f>IF('Peer Comparison Tool'!$D$12="NR","",IF($C4426='Peer Comparison Tool'!$D$9,COUNT('CECL &lt;50B Database'!$AI$1:AI4425)+1,""))</f>
        <v/>
      </c>
    </row>
    <row r="4427" spans="29:35" x14ac:dyDescent="0.25">
      <c r="AC4427" s="16" t="str">
        <f t="shared" si="414"/>
        <v/>
      </c>
      <c r="AD4427" s="16" t="str">
        <f t="shared" si="415"/>
        <v/>
      </c>
      <c r="AE4427" s="16" t="str">
        <f t="shared" si="416"/>
        <v/>
      </c>
      <c r="AF4427" s="16" t="str">
        <f t="shared" si="417"/>
        <v/>
      </c>
      <c r="AG4427" s="16" t="str">
        <f t="shared" si="418"/>
        <v/>
      </c>
      <c r="AH4427" s="16">
        <f t="shared" si="419"/>
        <v>0</v>
      </c>
      <c r="AI4427" s="17" t="str">
        <f>IF('Peer Comparison Tool'!$D$12="NR","",IF($C4427='Peer Comparison Tool'!$D$9,COUNT('CECL &lt;50B Database'!$AI$1:AI4426)+1,""))</f>
        <v/>
      </c>
    </row>
    <row r="4428" spans="29:35" x14ac:dyDescent="0.25">
      <c r="AC4428" s="16" t="str">
        <f t="shared" si="414"/>
        <v/>
      </c>
      <c r="AD4428" s="16" t="str">
        <f t="shared" si="415"/>
        <v/>
      </c>
      <c r="AE4428" s="16" t="str">
        <f t="shared" si="416"/>
        <v/>
      </c>
      <c r="AF4428" s="16" t="str">
        <f t="shared" si="417"/>
        <v/>
      </c>
      <c r="AG4428" s="16" t="str">
        <f t="shared" si="418"/>
        <v/>
      </c>
      <c r="AH4428" s="16">
        <f t="shared" si="419"/>
        <v>0</v>
      </c>
      <c r="AI4428" s="17" t="str">
        <f>IF('Peer Comparison Tool'!$D$12="NR","",IF($C4428='Peer Comparison Tool'!$D$9,COUNT('CECL &lt;50B Database'!$AI$1:AI4427)+1,""))</f>
        <v/>
      </c>
    </row>
    <row r="4429" spans="29:35" x14ac:dyDescent="0.25">
      <c r="AC4429" s="16" t="str">
        <f t="shared" si="414"/>
        <v/>
      </c>
      <c r="AD4429" s="16" t="str">
        <f t="shared" si="415"/>
        <v/>
      </c>
      <c r="AE4429" s="16" t="str">
        <f t="shared" si="416"/>
        <v/>
      </c>
      <c r="AF4429" s="16" t="str">
        <f t="shared" si="417"/>
        <v/>
      </c>
      <c r="AG4429" s="16" t="str">
        <f t="shared" si="418"/>
        <v/>
      </c>
      <c r="AH4429" s="16">
        <f t="shared" si="419"/>
        <v>0</v>
      </c>
      <c r="AI4429" s="17" t="str">
        <f>IF('Peer Comparison Tool'!$D$12="NR","",IF($C4429='Peer Comparison Tool'!$D$9,COUNT('CECL &lt;50B Database'!$AI$1:AI4428)+1,""))</f>
        <v/>
      </c>
    </row>
    <row r="4430" spans="29:35" x14ac:dyDescent="0.25">
      <c r="AC4430" s="16" t="str">
        <f t="shared" si="414"/>
        <v/>
      </c>
      <c r="AD4430" s="16" t="str">
        <f t="shared" si="415"/>
        <v/>
      </c>
      <c r="AE4430" s="16" t="str">
        <f t="shared" si="416"/>
        <v/>
      </c>
      <c r="AF4430" s="16" t="str">
        <f t="shared" si="417"/>
        <v/>
      </c>
      <c r="AG4430" s="16" t="str">
        <f t="shared" si="418"/>
        <v/>
      </c>
      <c r="AH4430" s="16">
        <f t="shared" si="419"/>
        <v>0</v>
      </c>
      <c r="AI4430" s="17" t="str">
        <f>IF('Peer Comparison Tool'!$D$12="NR","",IF($C4430='Peer Comparison Tool'!$D$9,COUNT('CECL &lt;50B Database'!$AI$1:AI4429)+1,""))</f>
        <v/>
      </c>
    </row>
    <row r="4431" spans="29:35" x14ac:dyDescent="0.25">
      <c r="AC4431" s="16" t="str">
        <f t="shared" si="414"/>
        <v/>
      </c>
      <c r="AD4431" s="16" t="str">
        <f t="shared" si="415"/>
        <v/>
      </c>
      <c r="AE4431" s="16" t="str">
        <f t="shared" si="416"/>
        <v/>
      </c>
      <c r="AF4431" s="16" t="str">
        <f t="shared" si="417"/>
        <v/>
      </c>
      <c r="AG4431" s="16" t="str">
        <f t="shared" si="418"/>
        <v/>
      </c>
      <c r="AH4431" s="16">
        <f t="shared" si="419"/>
        <v>0</v>
      </c>
      <c r="AI4431" s="17" t="str">
        <f>IF('Peer Comparison Tool'!$D$12="NR","",IF($C4431='Peer Comparison Tool'!$D$9,COUNT('CECL &lt;50B Database'!$AI$1:AI4430)+1,""))</f>
        <v/>
      </c>
    </row>
    <row r="4432" spans="29:35" x14ac:dyDescent="0.25">
      <c r="AC4432" s="16" t="str">
        <f t="shared" si="414"/>
        <v/>
      </c>
      <c r="AD4432" s="16" t="str">
        <f t="shared" si="415"/>
        <v/>
      </c>
      <c r="AE4432" s="16" t="str">
        <f t="shared" si="416"/>
        <v/>
      </c>
      <c r="AF4432" s="16" t="str">
        <f t="shared" si="417"/>
        <v/>
      </c>
      <c r="AG4432" s="16" t="str">
        <f t="shared" si="418"/>
        <v/>
      </c>
      <c r="AH4432" s="16">
        <f t="shared" si="419"/>
        <v>0</v>
      </c>
      <c r="AI4432" s="17" t="str">
        <f>IF('Peer Comparison Tool'!$D$12="NR","",IF($C4432='Peer Comparison Tool'!$D$9,COUNT('CECL &lt;50B Database'!$AI$1:AI4431)+1,""))</f>
        <v/>
      </c>
    </row>
    <row r="4433" spans="29:35" x14ac:dyDescent="0.25">
      <c r="AC4433" s="16" t="str">
        <f t="shared" si="414"/>
        <v/>
      </c>
      <c r="AD4433" s="16" t="str">
        <f t="shared" si="415"/>
        <v/>
      </c>
      <c r="AE4433" s="16" t="str">
        <f t="shared" si="416"/>
        <v/>
      </c>
      <c r="AF4433" s="16" t="str">
        <f t="shared" si="417"/>
        <v/>
      </c>
      <c r="AG4433" s="16" t="str">
        <f t="shared" si="418"/>
        <v/>
      </c>
      <c r="AH4433" s="16">
        <f t="shared" si="419"/>
        <v>0</v>
      </c>
      <c r="AI4433" s="17" t="str">
        <f>IF('Peer Comparison Tool'!$D$12="NR","",IF($C4433='Peer Comparison Tool'!$D$9,COUNT('CECL &lt;50B Database'!$AI$1:AI4432)+1,""))</f>
        <v/>
      </c>
    </row>
    <row r="4434" spans="29:35" x14ac:dyDescent="0.25">
      <c r="AC4434" s="16" t="str">
        <f t="shared" si="414"/>
        <v/>
      </c>
      <c r="AD4434" s="16" t="str">
        <f t="shared" si="415"/>
        <v/>
      </c>
      <c r="AE4434" s="16" t="str">
        <f t="shared" si="416"/>
        <v/>
      </c>
      <c r="AF4434" s="16" t="str">
        <f t="shared" si="417"/>
        <v/>
      </c>
      <c r="AG4434" s="16" t="str">
        <f t="shared" si="418"/>
        <v/>
      </c>
      <c r="AH4434" s="16">
        <f t="shared" si="419"/>
        <v>0</v>
      </c>
      <c r="AI4434" s="17" t="str">
        <f>IF('Peer Comparison Tool'!$D$12="NR","",IF($C4434='Peer Comparison Tool'!$D$9,COUNT('CECL &lt;50B Database'!$AI$1:AI4433)+1,""))</f>
        <v/>
      </c>
    </row>
    <row r="4435" spans="29:35" x14ac:dyDescent="0.25">
      <c r="AC4435" s="16" t="str">
        <f t="shared" si="414"/>
        <v/>
      </c>
      <c r="AD4435" s="16" t="str">
        <f t="shared" si="415"/>
        <v/>
      </c>
      <c r="AE4435" s="16" t="str">
        <f t="shared" si="416"/>
        <v/>
      </c>
      <c r="AF4435" s="16" t="str">
        <f t="shared" si="417"/>
        <v/>
      </c>
      <c r="AG4435" s="16" t="str">
        <f t="shared" si="418"/>
        <v/>
      </c>
      <c r="AH4435" s="16">
        <f t="shared" si="419"/>
        <v>0</v>
      </c>
      <c r="AI4435" s="17" t="str">
        <f>IF('Peer Comparison Tool'!$D$12="NR","",IF($C4435='Peer Comparison Tool'!$D$9,COUNT('CECL &lt;50B Database'!$AI$1:AI4434)+1,""))</f>
        <v/>
      </c>
    </row>
    <row r="4436" spans="29:35" x14ac:dyDescent="0.25">
      <c r="AC4436" s="16" t="str">
        <f t="shared" si="414"/>
        <v/>
      </c>
      <c r="AD4436" s="16" t="str">
        <f t="shared" si="415"/>
        <v/>
      </c>
      <c r="AE4436" s="16" t="str">
        <f t="shared" si="416"/>
        <v/>
      </c>
      <c r="AF4436" s="16" t="str">
        <f t="shared" si="417"/>
        <v/>
      </c>
      <c r="AG4436" s="16" t="str">
        <f t="shared" si="418"/>
        <v/>
      </c>
      <c r="AH4436" s="16">
        <f t="shared" si="419"/>
        <v>0</v>
      </c>
      <c r="AI4436" s="17" t="str">
        <f>IF('Peer Comparison Tool'!$D$12="NR","",IF($C4436='Peer Comparison Tool'!$D$9,COUNT('CECL &lt;50B Database'!$AI$1:AI4435)+1,""))</f>
        <v/>
      </c>
    </row>
    <row r="4437" spans="29:35" x14ac:dyDescent="0.25">
      <c r="AC4437" s="16" t="str">
        <f t="shared" si="414"/>
        <v/>
      </c>
      <c r="AD4437" s="16" t="str">
        <f t="shared" si="415"/>
        <v/>
      </c>
      <c r="AE4437" s="16" t="str">
        <f t="shared" si="416"/>
        <v/>
      </c>
      <c r="AF4437" s="16" t="str">
        <f t="shared" si="417"/>
        <v/>
      </c>
      <c r="AG4437" s="16" t="str">
        <f t="shared" si="418"/>
        <v/>
      </c>
      <c r="AH4437" s="16">
        <f t="shared" si="419"/>
        <v>0</v>
      </c>
      <c r="AI4437" s="17" t="str">
        <f>IF('Peer Comparison Tool'!$D$12="NR","",IF($C4437='Peer Comparison Tool'!$D$9,COUNT('CECL &lt;50B Database'!$AI$1:AI4436)+1,""))</f>
        <v/>
      </c>
    </row>
    <row r="4438" spans="29:35" x14ac:dyDescent="0.25">
      <c r="AC4438" s="16" t="str">
        <f t="shared" si="414"/>
        <v/>
      </c>
      <c r="AD4438" s="16" t="str">
        <f t="shared" si="415"/>
        <v/>
      </c>
      <c r="AE4438" s="16" t="str">
        <f t="shared" si="416"/>
        <v/>
      </c>
      <c r="AF4438" s="16" t="str">
        <f t="shared" si="417"/>
        <v/>
      </c>
      <c r="AG4438" s="16" t="str">
        <f t="shared" si="418"/>
        <v/>
      </c>
      <c r="AH4438" s="16">
        <f t="shared" si="419"/>
        <v>0</v>
      </c>
      <c r="AI4438" s="17" t="str">
        <f>IF('Peer Comparison Tool'!$D$12="NR","",IF($C4438='Peer Comparison Tool'!$D$9,COUNT('CECL &lt;50B Database'!$AI$1:AI4437)+1,""))</f>
        <v/>
      </c>
    </row>
    <row r="4439" spans="29:35" x14ac:dyDescent="0.25">
      <c r="AC4439" s="16" t="str">
        <f t="shared" si="414"/>
        <v/>
      </c>
      <c r="AD4439" s="16" t="str">
        <f t="shared" si="415"/>
        <v/>
      </c>
      <c r="AE4439" s="16" t="str">
        <f t="shared" si="416"/>
        <v/>
      </c>
      <c r="AF4439" s="16" t="str">
        <f t="shared" si="417"/>
        <v/>
      </c>
      <c r="AG4439" s="16" t="str">
        <f t="shared" si="418"/>
        <v/>
      </c>
      <c r="AH4439" s="16">
        <f t="shared" si="419"/>
        <v>0</v>
      </c>
      <c r="AI4439" s="17" t="str">
        <f>IF('Peer Comparison Tool'!$D$12="NR","",IF($C4439='Peer Comparison Tool'!$D$9,COUNT('CECL &lt;50B Database'!$AI$1:AI4438)+1,""))</f>
        <v/>
      </c>
    </row>
    <row r="4440" spans="29:35" x14ac:dyDescent="0.25">
      <c r="AC4440" s="16" t="str">
        <f t="shared" si="414"/>
        <v/>
      </c>
      <c r="AD4440" s="16" t="str">
        <f t="shared" si="415"/>
        <v/>
      </c>
      <c r="AE4440" s="16" t="str">
        <f t="shared" si="416"/>
        <v/>
      </c>
      <c r="AF4440" s="16" t="str">
        <f t="shared" si="417"/>
        <v/>
      </c>
      <c r="AG4440" s="16" t="str">
        <f t="shared" si="418"/>
        <v/>
      </c>
      <c r="AH4440" s="16">
        <f t="shared" si="419"/>
        <v>0</v>
      </c>
      <c r="AI4440" s="17" t="str">
        <f>IF('Peer Comparison Tool'!$D$12="NR","",IF($C4440='Peer Comparison Tool'!$D$9,COUNT('CECL &lt;50B Database'!$AI$1:AI4439)+1,""))</f>
        <v/>
      </c>
    </row>
    <row r="4441" spans="29:35" x14ac:dyDescent="0.25">
      <c r="AC4441" s="16" t="str">
        <f t="shared" si="414"/>
        <v/>
      </c>
      <c r="AD4441" s="16" t="str">
        <f t="shared" si="415"/>
        <v/>
      </c>
      <c r="AE4441" s="16" t="str">
        <f t="shared" si="416"/>
        <v/>
      </c>
      <c r="AF4441" s="16" t="str">
        <f t="shared" si="417"/>
        <v/>
      </c>
      <c r="AG4441" s="16" t="str">
        <f t="shared" si="418"/>
        <v/>
      </c>
      <c r="AH4441" s="16">
        <f t="shared" si="419"/>
        <v>0</v>
      </c>
      <c r="AI4441" s="17" t="str">
        <f>IF('Peer Comparison Tool'!$D$12="NR","",IF($C4441='Peer Comparison Tool'!$D$9,COUNT('CECL &lt;50B Database'!$AI$1:AI4440)+1,""))</f>
        <v/>
      </c>
    </row>
    <row r="4442" spans="29:35" x14ac:dyDescent="0.25">
      <c r="AC4442" s="16" t="str">
        <f t="shared" si="414"/>
        <v/>
      </c>
      <c r="AD4442" s="16" t="str">
        <f t="shared" si="415"/>
        <v/>
      </c>
      <c r="AE4442" s="16" t="str">
        <f t="shared" si="416"/>
        <v/>
      </c>
      <c r="AF4442" s="16" t="str">
        <f t="shared" si="417"/>
        <v/>
      </c>
      <c r="AG4442" s="16" t="str">
        <f t="shared" si="418"/>
        <v/>
      </c>
      <c r="AH4442" s="16">
        <f t="shared" si="419"/>
        <v>0</v>
      </c>
      <c r="AI4442" s="17" t="str">
        <f>IF('Peer Comparison Tool'!$D$12="NR","",IF($C4442='Peer Comparison Tool'!$D$9,COUNT('CECL &lt;50B Database'!$AI$1:AI4441)+1,""))</f>
        <v/>
      </c>
    </row>
    <row r="4443" spans="29:35" x14ac:dyDescent="0.25">
      <c r="AC4443" s="16" t="str">
        <f t="shared" si="414"/>
        <v/>
      </c>
      <c r="AD4443" s="16" t="str">
        <f t="shared" si="415"/>
        <v/>
      </c>
      <c r="AE4443" s="16" t="str">
        <f t="shared" si="416"/>
        <v/>
      </c>
      <c r="AF4443" s="16" t="str">
        <f t="shared" si="417"/>
        <v/>
      </c>
      <c r="AG4443" s="16" t="str">
        <f t="shared" si="418"/>
        <v/>
      </c>
      <c r="AH4443" s="16">
        <f t="shared" si="419"/>
        <v>0</v>
      </c>
      <c r="AI4443" s="17" t="str">
        <f>IF('Peer Comparison Tool'!$D$12="NR","",IF($C4443='Peer Comparison Tool'!$D$9,COUNT('CECL &lt;50B Database'!$AI$1:AI4442)+1,""))</f>
        <v/>
      </c>
    </row>
    <row r="4444" spans="29:35" x14ac:dyDescent="0.25">
      <c r="AC4444" s="16" t="str">
        <f t="shared" si="414"/>
        <v/>
      </c>
      <c r="AD4444" s="16" t="str">
        <f t="shared" si="415"/>
        <v/>
      </c>
      <c r="AE4444" s="16" t="str">
        <f t="shared" si="416"/>
        <v/>
      </c>
      <c r="AF4444" s="16" t="str">
        <f t="shared" si="417"/>
        <v/>
      </c>
      <c r="AG4444" s="16" t="str">
        <f t="shared" si="418"/>
        <v/>
      </c>
      <c r="AH4444" s="16">
        <f t="shared" si="419"/>
        <v>0</v>
      </c>
      <c r="AI4444" s="17" t="str">
        <f>IF('Peer Comparison Tool'!$D$12="NR","",IF($C4444='Peer Comparison Tool'!$D$9,COUNT('CECL &lt;50B Database'!$AI$1:AI4443)+1,""))</f>
        <v/>
      </c>
    </row>
    <row r="4445" spans="29:35" x14ac:dyDescent="0.25">
      <c r="AC4445" s="16" t="str">
        <f t="shared" si="414"/>
        <v/>
      </c>
      <c r="AD4445" s="16" t="str">
        <f t="shared" si="415"/>
        <v/>
      </c>
      <c r="AE4445" s="16" t="str">
        <f t="shared" si="416"/>
        <v/>
      </c>
      <c r="AF4445" s="16" t="str">
        <f t="shared" si="417"/>
        <v/>
      </c>
      <c r="AG4445" s="16" t="str">
        <f t="shared" si="418"/>
        <v/>
      </c>
      <c r="AH4445" s="16">
        <f t="shared" si="419"/>
        <v>0</v>
      </c>
      <c r="AI4445" s="17" t="str">
        <f>IF('Peer Comparison Tool'!$D$12="NR","",IF($C4445='Peer Comparison Tool'!$D$9,COUNT('CECL &lt;50B Database'!$AI$1:AI4444)+1,""))</f>
        <v/>
      </c>
    </row>
    <row r="4446" spans="29:35" x14ac:dyDescent="0.25">
      <c r="AC4446" s="16" t="str">
        <f t="shared" si="414"/>
        <v/>
      </c>
      <c r="AD4446" s="16" t="str">
        <f t="shared" si="415"/>
        <v/>
      </c>
      <c r="AE4446" s="16" t="str">
        <f t="shared" si="416"/>
        <v/>
      </c>
      <c r="AF4446" s="16" t="str">
        <f t="shared" si="417"/>
        <v/>
      </c>
      <c r="AG4446" s="16" t="str">
        <f t="shared" si="418"/>
        <v/>
      </c>
      <c r="AH4446" s="16">
        <f t="shared" si="419"/>
        <v>0</v>
      </c>
      <c r="AI4446" s="17" t="str">
        <f>IF('Peer Comparison Tool'!$D$12="NR","",IF($C4446='Peer Comparison Tool'!$D$9,COUNT('CECL &lt;50B Database'!$AI$1:AI4445)+1,""))</f>
        <v/>
      </c>
    </row>
    <row r="4447" spans="29:35" x14ac:dyDescent="0.25">
      <c r="AC4447" s="16" t="str">
        <f t="shared" si="414"/>
        <v/>
      </c>
      <c r="AD4447" s="16" t="str">
        <f t="shared" si="415"/>
        <v/>
      </c>
      <c r="AE4447" s="16" t="str">
        <f t="shared" si="416"/>
        <v/>
      </c>
      <c r="AF4447" s="16" t="str">
        <f t="shared" si="417"/>
        <v/>
      </c>
      <c r="AG4447" s="16" t="str">
        <f t="shared" si="418"/>
        <v/>
      </c>
      <c r="AH4447" s="16">
        <f t="shared" si="419"/>
        <v>0</v>
      </c>
      <c r="AI4447" s="17" t="str">
        <f>IF('Peer Comparison Tool'!$D$12="NR","",IF($C4447='Peer Comparison Tool'!$D$9,COUNT('CECL &lt;50B Database'!$AI$1:AI4446)+1,""))</f>
        <v/>
      </c>
    </row>
    <row r="4448" spans="29:35" x14ac:dyDescent="0.25">
      <c r="AC4448" s="16" t="str">
        <f t="shared" si="414"/>
        <v/>
      </c>
      <c r="AD4448" s="16" t="str">
        <f t="shared" si="415"/>
        <v/>
      </c>
      <c r="AE4448" s="16" t="str">
        <f t="shared" si="416"/>
        <v/>
      </c>
      <c r="AF4448" s="16" t="str">
        <f t="shared" si="417"/>
        <v/>
      </c>
      <c r="AG4448" s="16" t="str">
        <f t="shared" si="418"/>
        <v/>
      </c>
      <c r="AH4448" s="16">
        <f t="shared" si="419"/>
        <v>0</v>
      </c>
      <c r="AI4448" s="17" t="str">
        <f>IF('Peer Comparison Tool'!$D$12="NR","",IF($C4448='Peer Comparison Tool'!$D$9,COUNT('CECL &lt;50B Database'!$AI$1:AI4447)+1,""))</f>
        <v/>
      </c>
    </row>
    <row r="4449" spans="29:35" x14ac:dyDescent="0.25">
      <c r="AC4449" s="16" t="str">
        <f t="shared" si="414"/>
        <v/>
      </c>
      <c r="AD4449" s="16" t="str">
        <f t="shared" si="415"/>
        <v/>
      </c>
      <c r="AE4449" s="16" t="str">
        <f t="shared" si="416"/>
        <v/>
      </c>
      <c r="AF4449" s="16" t="str">
        <f t="shared" si="417"/>
        <v/>
      </c>
      <c r="AG4449" s="16" t="str">
        <f t="shared" si="418"/>
        <v/>
      </c>
      <c r="AH4449" s="16">
        <f t="shared" si="419"/>
        <v>0</v>
      </c>
      <c r="AI4449" s="17" t="str">
        <f>IF('Peer Comparison Tool'!$D$12="NR","",IF($C4449='Peer Comparison Tool'!$D$9,COUNT('CECL &lt;50B Database'!$AI$1:AI4448)+1,""))</f>
        <v/>
      </c>
    </row>
    <row r="4450" spans="29:35" x14ac:dyDescent="0.25">
      <c r="AC4450" s="16" t="str">
        <f t="shared" si="414"/>
        <v/>
      </c>
      <c r="AD4450" s="16" t="str">
        <f t="shared" si="415"/>
        <v/>
      </c>
      <c r="AE4450" s="16" t="str">
        <f t="shared" si="416"/>
        <v/>
      </c>
      <c r="AF4450" s="16" t="str">
        <f t="shared" si="417"/>
        <v/>
      </c>
      <c r="AG4450" s="16" t="str">
        <f t="shared" si="418"/>
        <v/>
      </c>
      <c r="AH4450" s="16">
        <f t="shared" si="419"/>
        <v>0</v>
      </c>
      <c r="AI4450" s="17" t="str">
        <f>IF('Peer Comparison Tool'!$D$12="NR","",IF($C4450='Peer Comparison Tool'!$D$9,COUNT('CECL &lt;50B Database'!$AI$1:AI4449)+1,""))</f>
        <v/>
      </c>
    </row>
    <row r="4451" spans="29:35" x14ac:dyDescent="0.25">
      <c r="AC4451" s="16" t="str">
        <f t="shared" si="414"/>
        <v/>
      </c>
      <c r="AD4451" s="16" t="str">
        <f t="shared" si="415"/>
        <v/>
      </c>
      <c r="AE4451" s="16" t="str">
        <f t="shared" si="416"/>
        <v/>
      </c>
      <c r="AF4451" s="16" t="str">
        <f t="shared" si="417"/>
        <v/>
      </c>
      <c r="AG4451" s="16" t="str">
        <f t="shared" si="418"/>
        <v/>
      </c>
      <c r="AH4451" s="16">
        <f t="shared" si="419"/>
        <v>0</v>
      </c>
      <c r="AI4451" s="17" t="str">
        <f>IF('Peer Comparison Tool'!$D$12="NR","",IF($C4451='Peer Comparison Tool'!$D$9,COUNT('CECL &lt;50B Database'!$AI$1:AI4450)+1,""))</f>
        <v/>
      </c>
    </row>
    <row r="4452" spans="29:35" x14ac:dyDescent="0.25">
      <c r="AC4452" s="16" t="str">
        <f t="shared" si="414"/>
        <v/>
      </c>
      <c r="AD4452" s="16" t="str">
        <f t="shared" si="415"/>
        <v/>
      </c>
      <c r="AE4452" s="16" t="str">
        <f t="shared" si="416"/>
        <v/>
      </c>
      <c r="AF4452" s="16" t="str">
        <f t="shared" si="417"/>
        <v/>
      </c>
      <c r="AG4452" s="16" t="str">
        <f t="shared" si="418"/>
        <v/>
      </c>
      <c r="AH4452" s="16">
        <f t="shared" si="419"/>
        <v>0</v>
      </c>
      <c r="AI4452" s="17" t="str">
        <f>IF('Peer Comparison Tool'!$D$12="NR","",IF($C4452='Peer Comparison Tool'!$D$9,COUNT('CECL &lt;50B Database'!$AI$1:AI4451)+1,""))</f>
        <v/>
      </c>
    </row>
    <row r="4453" spans="29:35" x14ac:dyDescent="0.25">
      <c r="AC4453" s="16" t="str">
        <f t="shared" si="414"/>
        <v/>
      </c>
      <c r="AD4453" s="16" t="str">
        <f t="shared" si="415"/>
        <v/>
      </c>
      <c r="AE4453" s="16" t="str">
        <f t="shared" si="416"/>
        <v/>
      </c>
      <c r="AF4453" s="16" t="str">
        <f t="shared" si="417"/>
        <v/>
      </c>
      <c r="AG4453" s="16" t="str">
        <f t="shared" si="418"/>
        <v/>
      </c>
      <c r="AH4453" s="16">
        <f t="shared" si="419"/>
        <v>0</v>
      </c>
      <c r="AI4453" s="17" t="str">
        <f>IF('Peer Comparison Tool'!$D$12="NR","",IF($C4453='Peer Comparison Tool'!$D$9,COUNT('CECL &lt;50B Database'!$AI$1:AI4452)+1,""))</f>
        <v/>
      </c>
    </row>
    <row r="4454" spans="29:35" x14ac:dyDescent="0.25">
      <c r="AC4454" s="16" t="str">
        <f t="shared" si="414"/>
        <v/>
      </c>
      <c r="AD4454" s="16" t="str">
        <f t="shared" si="415"/>
        <v/>
      </c>
      <c r="AE4454" s="16" t="str">
        <f t="shared" si="416"/>
        <v/>
      </c>
      <c r="AF4454" s="16" t="str">
        <f t="shared" si="417"/>
        <v/>
      </c>
      <c r="AG4454" s="16" t="str">
        <f t="shared" si="418"/>
        <v/>
      </c>
      <c r="AH4454" s="16">
        <f t="shared" si="419"/>
        <v>0</v>
      </c>
      <c r="AI4454" s="17" t="str">
        <f>IF('Peer Comparison Tool'!$D$12="NR","",IF($C4454='Peer Comparison Tool'!$D$9,COUNT('CECL &lt;50B Database'!$AI$1:AI4453)+1,""))</f>
        <v/>
      </c>
    </row>
    <row r="4455" spans="29:35" x14ac:dyDescent="0.25">
      <c r="AC4455" s="16" t="str">
        <f t="shared" si="414"/>
        <v/>
      </c>
      <c r="AD4455" s="16" t="str">
        <f t="shared" si="415"/>
        <v/>
      </c>
      <c r="AE4455" s="16" t="str">
        <f t="shared" si="416"/>
        <v/>
      </c>
      <c r="AF4455" s="16" t="str">
        <f t="shared" si="417"/>
        <v/>
      </c>
      <c r="AG4455" s="16" t="str">
        <f t="shared" si="418"/>
        <v/>
      </c>
      <c r="AH4455" s="16">
        <f t="shared" si="419"/>
        <v>0</v>
      </c>
      <c r="AI4455" s="17" t="str">
        <f>IF('Peer Comparison Tool'!$D$12="NR","",IF($C4455='Peer Comparison Tool'!$D$9,COUNT('CECL &lt;50B Database'!$AI$1:AI4454)+1,""))</f>
        <v/>
      </c>
    </row>
    <row r="4456" spans="29:35" x14ac:dyDescent="0.25">
      <c r="AC4456" s="16" t="str">
        <f t="shared" si="414"/>
        <v/>
      </c>
      <c r="AD4456" s="16" t="str">
        <f t="shared" si="415"/>
        <v/>
      </c>
      <c r="AE4456" s="16" t="str">
        <f t="shared" si="416"/>
        <v/>
      </c>
      <c r="AF4456" s="16" t="str">
        <f t="shared" si="417"/>
        <v/>
      </c>
      <c r="AG4456" s="16" t="str">
        <f t="shared" si="418"/>
        <v/>
      </c>
      <c r="AH4456" s="16">
        <f t="shared" si="419"/>
        <v>0</v>
      </c>
      <c r="AI4456" s="17" t="str">
        <f>IF('Peer Comparison Tool'!$D$12="NR","",IF($C4456='Peer Comparison Tool'!$D$9,COUNT('CECL &lt;50B Database'!$AI$1:AI4455)+1,""))</f>
        <v/>
      </c>
    </row>
    <row r="4457" spans="29:35" x14ac:dyDescent="0.25">
      <c r="AC4457" s="16" t="str">
        <f t="shared" si="414"/>
        <v/>
      </c>
      <c r="AD4457" s="16" t="str">
        <f t="shared" si="415"/>
        <v/>
      </c>
      <c r="AE4457" s="16" t="str">
        <f t="shared" si="416"/>
        <v/>
      </c>
      <c r="AF4457" s="16" t="str">
        <f t="shared" si="417"/>
        <v/>
      </c>
      <c r="AG4457" s="16" t="str">
        <f t="shared" si="418"/>
        <v/>
      </c>
      <c r="AH4457" s="16">
        <f t="shared" si="419"/>
        <v>0</v>
      </c>
      <c r="AI4457" s="17" t="str">
        <f>IF('Peer Comparison Tool'!$D$12="NR","",IF($C4457='Peer Comparison Tool'!$D$9,COUNT('CECL &lt;50B Database'!$AI$1:AI4456)+1,""))</f>
        <v/>
      </c>
    </row>
    <row r="4458" spans="29:35" x14ac:dyDescent="0.25">
      <c r="AC4458" s="16" t="str">
        <f t="shared" si="414"/>
        <v/>
      </c>
      <c r="AD4458" s="16" t="str">
        <f t="shared" si="415"/>
        <v/>
      </c>
      <c r="AE4458" s="16" t="str">
        <f t="shared" si="416"/>
        <v/>
      </c>
      <c r="AF4458" s="16" t="str">
        <f t="shared" si="417"/>
        <v/>
      </c>
      <c r="AG4458" s="16" t="str">
        <f t="shared" si="418"/>
        <v/>
      </c>
      <c r="AH4458" s="16">
        <f t="shared" si="419"/>
        <v>0</v>
      </c>
      <c r="AI4458" s="17" t="str">
        <f>IF('Peer Comparison Tool'!$D$12="NR","",IF($C4458='Peer Comparison Tool'!$D$9,COUNT('CECL &lt;50B Database'!$AI$1:AI4457)+1,""))</f>
        <v/>
      </c>
    </row>
    <row r="4459" spans="29:35" x14ac:dyDescent="0.25">
      <c r="AC4459" s="16" t="str">
        <f t="shared" si="414"/>
        <v/>
      </c>
      <c r="AD4459" s="16" t="str">
        <f t="shared" si="415"/>
        <v/>
      </c>
      <c r="AE4459" s="16" t="str">
        <f t="shared" si="416"/>
        <v/>
      </c>
      <c r="AF4459" s="16" t="str">
        <f t="shared" si="417"/>
        <v/>
      </c>
      <c r="AG4459" s="16" t="str">
        <f t="shared" si="418"/>
        <v/>
      </c>
      <c r="AH4459" s="16">
        <f t="shared" si="419"/>
        <v>0</v>
      </c>
      <c r="AI4459" s="17" t="str">
        <f>IF('Peer Comparison Tool'!$D$12="NR","",IF($C4459='Peer Comparison Tool'!$D$9,COUNT('CECL &lt;50B Database'!$AI$1:AI4458)+1,""))</f>
        <v/>
      </c>
    </row>
    <row r="4460" spans="29:35" x14ac:dyDescent="0.25">
      <c r="AC4460" s="16" t="str">
        <f t="shared" si="414"/>
        <v/>
      </c>
      <c r="AD4460" s="16" t="str">
        <f t="shared" si="415"/>
        <v/>
      </c>
      <c r="AE4460" s="16" t="str">
        <f t="shared" si="416"/>
        <v/>
      </c>
      <c r="AF4460" s="16" t="str">
        <f t="shared" si="417"/>
        <v/>
      </c>
      <c r="AG4460" s="16" t="str">
        <f t="shared" si="418"/>
        <v/>
      </c>
      <c r="AH4460" s="16">
        <f t="shared" si="419"/>
        <v>0</v>
      </c>
      <c r="AI4460" s="17" t="str">
        <f>IF('Peer Comparison Tool'!$D$12="NR","",IF($C4460='Peer Comparison Tool'!$D$9,COUNT('CECL &lt;50B Database'!$AI$1:AI4459)+1,""))</f>
        <v/>
      </c>
    </row>
    <row r="4461" spans="29:35" x14ac:dyDescent="0.25">
      <c r="AC4461" s="16" t="str">
        <f t="shared" si="414"/>
        <v/>
      </c>
      <c r="AD4461" s="16" t="str">
        <f t="shared" si="415"/>
        <v/>
      </c>
      <c r="AE4461" s="16" t="str">
        <f t="shared" si="416"/>
        <v/>
      </c>
      <c r="AF4461" s="16" t="str">
        <f t="shared" si="417"/>
        <v/>
      </c>
      <c r="AG4461" s="16" t="str">
        <f t="shared" si="418"/>
        <v/>
      </c>
      <c r="AH4461" s="16">
        <f t="shared" si="419"/>
        <v>0</v>
      </c>
      <c r="AI4461" s="17" t="str">
        <f>IF('Peer Comparison Tool'!$D$12="NR","",IF($C4461='Peer Comparison Tool'!$D$9,COUNT('CECL &lt;50B Database'!$AI$1:AI4460)+1,""))</f>
        <v/>
      </c>
    </row>
    <row r="4462" spans="29:35" x14ac:dyDescent="0.25">
      <c r="AC4462" s="16" t="str">
        <f t="shared" si="414"/>
        <v/>
      </c>
      <c r="AD4462" s="16" t="str">
        <f t="shared" si="415"/>
        <v/>
      </c>
      <c r="AE4462" s="16" t="str">
        <f t="shared" si="416"/>
        <v/>
      </c>
      <c r="AF4462" s="16" t="str">
        <f t="shared" si="417"/>
        <v/>
      </c>
      <c r="AG4462" s="16" t="str">
        <f t="shared" si="418"/>
        <v/>
      </c>
      <c r="AH4462" s="16">
        <f t="shared" si="419"/>
        <v>0</v>
      </c>
      <c r="AI4462" s="17" t="str">
        <f>IF('Peer Comparison Tool'!$D$12="NR","",IF($C4462='Peer Comparison Tool'!$D$9,COUNT('CECL &lt;50B Database'!$AI$1:AI4461)+1,""))</f>
        <v/>
      </c>
    </row>
    <row r="4463" spans="29:35" x14ac:dyDescent="0.25">
      <c r="AC4463" s="16" t="str">
        <f t="shared" si="414"/>
        <v/>
      </c>
      <c r="AD4463" s="16" t="str">
        <f t="shared" si="415"/>
        <v/>
      </c>
      <c r="AE4463" s="16" t="str">
        <f t="shared" si="416"/>
        <v/>
      </c>
      <c r="AF4463" s="16" t="str">
        <f t="shared" si="417"/>
        <v/>
      </c>
      <c r="AG4463" s="16" t="str">
        <f t="shared" si="418"/>
        <v/>
      </c>
      <c r="AH4463" s="16">
        <f t="shared" si="419"/>
        <v>0</v>
      </c>
      <c r="AI4463" s="17" t="str">
        <f>IF('Peer Comparison Tool'!$D$12="NR","",IF($C4463='Peer Comparison Tool'!$D$9,COUNT('CECL &lt;50B Database'!$AI$1:AI4462)+1,""))</f>
        <v/>
      </c>
    </row>
    <row r="4464" spans="29:35" x14ac:dyDescent="0.25">
      <c r="AC4464" s="16" t="str">
        <f t="shared" si="414"/>
        <v/>
      </c>
      <c r="AD4464" s="16" t="str">
        <f t="shared" si="415"/>
        <v/>
      </c>
      <c r="AE4464" s="16" t="str">
        <f t="shared" si="416"/>
        <v/>
      </c>
      <c r="AF4464" s="16" t="str">
        <f t="shared" si="417"/>
        <v/>
      </c>
      <c r="AG4464" s="16" t="str">
        <f t="shared" si="418"/>
        <v/>
      </c>
      <c r="AH4464" s="16">
        <f t="shared" si="419"/>
        <v>0</v>
      </c>
      <c r="AI4464" s="17" t="str">
        <f>IF('Peer Comparison Tool'!$D$12="NR","",IF($C4464='Peer Comparison Tool'!$D$9,COUNT('CECL &lt;50B Database'!$AI$1:AI4463)+1,""))</f>
        <v/>
      </c>
    </row>
    <row r="4465" spans="29:35" x14ac:dyDescent="0.25">
      <c r="AC4465" s="16" t="str">
        <f t="shared" si="414"/>
        <v/>
      </c>
      <c r="AD4465" s="16" t="str">
        <f t="shared" si="415"/>
        <v/>
      </c>
      <c r="AE4465" s="16" t="str">
        <f t="shared" si="416"/>
        <v/>
      </c>
      <c r="AF4465" s="16" t="str">
        <f t="shared" si="417"/>
        <v/>
      </c>
      <c r="AG4465" s="16" t="str">
        <f t="shared" si="418"/>
        <v/>
      </c>
      <c r="AH4465" s="16">
        <f t="shared" si="419"/>
        <v>0</v>
      </c>
      <c r="AI4465" s="17" t="str">
        <f>IF('Peer Comparison Tool'!$D$12="NR","",IF($C4465='Peer Comparison Tool'!$D$9,COUNT('CECL &lt;50B Database'!$AI$1:AI4464)+1,""))</f>
        <v/>
      </c>
    </row>
    <row r="4466" spans="29:35" x14ac:dyDescent="0.25">
      <c r="AC4466" s="16" t="str">
        <f t="shared" si="414"/>
        <v/>
      </c>
      <c r="AD4466" s="16" t="str">
        <f t="shared" si="415"/>
        <v/>
      </c>
      <c r="AE4466" s="16" t="str">
        <f t="shared" si="416"/>
        <v/>
      </c>
      <c r="AF4466" s="16" t="str">
        <f t="shared" si="417"/>
        <v/>
      </c>
      <c r="AG4466" s="16" t="str">
        <f t="shared" si="418"/>
        <v/>
      </c>
      <c r="AH4466" s="16">
        <f t="shared" si="419"/>
        <v>0</v>
      </c>
      <c r="AI4466" s="17" t="str">
        <f>IF('Peer Comparison Tool'!$D$12="NR","",IF($C4466='Peer Comparison Tool'!$D$9,COUNT('CECL &lt;50B Database'!$AI$1:AI4465)+1,""))</f>
        <v/>
      </c>
    </row>
    <row r="4467" spans="29:35" x14ac:dyDescent="0.25">
      <c r="AC4467" s="16" t="str">
        <f t="shared" si="414"/>
        <v/>
      </c>
      <c r="AD4467" s="16" t="str">
        <f t="shared" si="415"/>
        <v/>
      </c>
      <c r="AE4467" s="16" t="str">
        <f t="shared" si="416"/>
        <v/>
      </c>
      <c r="AF4467" s="16" t="str">
        <f t="shared" si="417"/>
        <v/>
      </c>
      <c r="AG4467" s="16" t="str">
        <f t="shared" si="418"/>
        <v/>
      </c>
      <c r="AH4467" s="16">
        <f t="shared" si="419"/>
        <v>0</v>
      </c>
      <c r="AI4467" s="17" t="str">
        <f>IF('Peer Comparison Tool'!$D$12="NR","",IF($C4467='Peer Comparison Tool'!$D$9,COUNT('CECL &lt;50B Database'!$AI$1:AI4466)+1,""))</f>
        <v/>
      </c>
    </row>
    <row r="4468" spans="29:35" x14ac:dyDescent="0.25">
      <c r="AC4468" s="16" t="str">
        <f t="shared" si="414"/>
        <v/>
      </c>
      <c r="AD4468" s="16" t="str">
        <f t="shared" si="415"/>
        <v/>
      </c>
      <c r="AE4468" s="16" t="str">
        <f t="shared" si="416"/>
        <v/>
      </c>
      <c r="AF4468" s="16" t="str">
        <f t="shared" si="417"/>
        <v/>
      </c>
      <c r="AG4468" s="16" t="str">
        <f t="shared" si="418"/>
        <v/>
      </c>
      <c r="AH4468" s="16">
        <f t="shared" si="419"/>
        <v>0</v>
      </c>
      <c r="AI4468" s="17" t="str">
        <f>IF('Peer Comparison Tool'!$D$12="NR","",IF($C4468='Peer Comparison Tool'!$D$9,COUNT('CECL &lt;50B Database'!$AI$1:AI4467)+1,""))</f>
        <v/>
      </c>
    </row>
    <row r="4469" spans="29:35" x14ac:dyDescent="0.25">
      <c r="AC4469" s="16" t="str">
        <f t="shared" si="414"/>
        <v/>
      </c>
      <c r="AD4469" s="16" t="str">
        <f t="shared" si="415"/>
        <v/>
      </c>
      <c r="AE4469" s="16" t="str">
        <f t="shared" si="416"/>
        <v/>
      </c>
      <c r="AF4469" s="16" t="str">
        <f t="shared" si="417"/>
        <v/>
      </c>
      <c r="AG4469" s="16" t="str">
        <f t="shared" si="418"/>
        <v/>
      </c>
      <c r="AH4469" s="16">
        <f t="shared" si="419"/>
        <v>0</v>
      </c>
      <c r="AI4469" s="17" t="str">
        <f>IF('Peer Comparison Tool'!$D$12="NR","",IF($C4469='Peer Comparison Tool'!$D$9,COUNT('CECL &lt;50B Database'!$AI$1:AI4468)+1,""))</f>
        <v/>
      </c>
    </row>
    <row r="4470" spans="29:35" x14ac:dyDescent="0.25">
      <c r="AC4470" s="16" t="str">
        <f t="shared" si="414"/>
        <v/>
      </c>
      <c r="AD4470" s="16" t="str">
        <f t="shared" si="415"/>
        <v/>
      </c>
      <c r="AE4470" s="16" t="str">
        <f t="shared" si="416"/>
        <v/>
      </c>
      <c r="AF4470" s="16" t="str">
        <f t="shared" si="417"/>
        <v/>
      </c>
      <c r="AG4470" s="16" t="str">
        <f t="shared" si="418"/>
        <v/>
      </c>
      <c r="AH4470" s="16">
        <f t="shared" si="419"/>
        <v>0</v>
      </c>
      <c r="AI4470" s="17" t="str">
        <f>IF('Peer Comparison Tool'!$D$12="NR","",IF($C4470='Peer Comparison Tool'!$D$9,COUNT('CECL &lt;50B Database'!$AI$1:AI4469)+1,""))</f>
        <v/>
      </c>
    </row>
    <row r="4471" spans="29:35" x14ac:dyDescent="0.25">
      <c r="AC4471" s="16" t="str">
        <f t="shared" si="414"/>
        <v/>
      </c>
      <c r="AD4471" s="16" t="str">
        <f t="shared" si="415"/>
        <v/>
      </c>
      <c r="AE4471" s="16" t="str">
        <f t="shared" si="416"/>
        <v/>
      </c>
      <c r="AF4471" s="16" t="str">
        <f t="shared" si="417"/>
        <v/>
      </c>
      <c r="AG4471" s="16" t="str">
        <f t="shared" si="418"/>
        <v/>
      </c>
      <c r="AH4471" s="16">
        <f t="shared" si="419"/>
        <v>0</v>
      </c>
      <c r="AI4471" s="17" t="str">
        <f>IF('Peer Comparison Tool'!$D$12="NR","",IF($C4471='Peer Comparison Tool'!$D$9,COUNT('CECL &lt;50B Database'!$AI$1:AI4470)+1,""))</f>
        <v/>
      </c>
    </row>
    <row r="4472" spans="29:35" x14ac:dyDescent="0.25">
      <c r="AC4472" s="16" t="str">
        <f t="shared" si="414"/>
        <v/>
      </c>
      <c r="AD4472" s="16" t="str">
        <f t="shared" si="415"/>
        <v/>
      </c>
      <c r="AE4472" s="16" t="str">
        <f t="shared" si="416"/>
        <v/>
      </c>
      <c r="AF4472" s="16" t="str">
        <f t="shared" si="417"/>
        <v/>
      </c>
      <c r="AG4472" s="16" t="str">
        <f t="shared" si="418"/>
        <v/>
      </c>
      <c r="AH4472" s="16">
        <f t="shared" si="419"/>
        <v>0</v>
      </c>
      <c r="AI4472" s="17" t="str">
        <f>IF('Peer Comparison Tool'!$D$12="NR","",IF($C4472='Peer Comparison Tool'!$D$9,COUNT('CECL &lt;50B Database'!$AI$1:AI4471)+1,""))</f>
        <v/>
      </c>
    </row>
    <row r="4473" spans="29:35" x14ac:dyDescent="0.25">
      <c r="AC4473" s="16" t="str">
        <f t="shared" si="414"/>
        <v/>
      </c>
      <c r="AD4473" s="16" t="str">
        <f t="shared" si="415"/>
        <v/>
      </c>
      <c r="AE4473" s="16" t="str">
        <f t="shared" si="416"/>
        <v/>
      </c>
      <c r="AF4473" s="16" t="str">
        <f t="shared" si="417"/>
        <v/>
      </c>
      <c r="AG4473" s="16" t="str">
        <f t="shared" si="418"/>
        <v/>
      </c>
      <c r="AH4473" s="16">
        <f t="shared" si="419"/>
        <v>0</v>
      </c>
      <c r="AI4473" s="17" t="str">
        <f>IF('Peer Comparison Tool'!$D$12="NR","",IF($C4473='Peer Comparison Tool'!$D$9,COUNT('CECL &lt;50B Database'!$AI$1:AI4472)+1,""))</f>
        <v/>
      </c>
    </row>
    <row r="4474" spans="29:35" x14ac:dyDescent="0.25">
      <c r="AC4474" s="16" t="str">
        <f t="shared" si="414"/>
        <v/>
      </c>
      <c r="AD4474" s="16" t="str">
        <f t="shared" si="415"/>
        <v/>
      </c>
      <c r="AE4474" s="16" t="str">
        <f t="shared" si="416"/>
        <v/>
      </c>
      <c r="AF4474" s="16" t="str">
        <f t="shared" si="417"/>
        <v/>
      </c>
      <c r="AG4474" s="16" t="str">
        <f t="shared" si="418"/>
        <v/>
      </c>
      <c r="AH4474" s="16">
        <f t="shared" si="419"/>
        <v>0</v>
      </c>
      <c r="AI4474" s="17" t="str">
        <f>IF('Peer Comparison Tool'!$D$12="NR","",IF($C4474='Peer Comparison Tool'!$D$9,COUNT('CECL &lt;50B Database'!$AI$1:AI4473)+1,""))</f>
        <v/>
      </c>
    </row>
    <row r="4475" spans="29:35" x14ac:dyDescent="0.25">
      <c r="AC4475" s="16" t="str">
        <f t="shared" si="414"/>
        <v/>
      </c>
      <c r="AD4475" s="16" t="str">
        <f t="shared" si="415"/>
        <v/>
      </c>
      <c r="AE4475" s="16" t="str">
        <f t="shared" si="416"/>
        <v/>
      </c>
      <c r="AF4475" s="16" t="str">
        <f t="shared" si="417"/>
        <v/>
      </c>
      <c r="AG4475" s="16" t="str">
        <f t="shared" si="418"/>
        <v/>
      </c>
      <c r="AH4475" s="16">
        <f t="shared" si="419"/>
        <v>0</v>
      </c>
      <c r="AI4475" s="17" t="str">
        <f>IF('Peer Comparison Tool'!$D$12="NR","",IF($C4475='Peer Comparison Tool'!$D$9,COUNT('CECL &lt;50B Database'!$AI$1:AI4474)+1,""))</f>
        <v/>
      </c>
    </row>
    <row r="4476" spans="29:35" x14ac:dyDescent="0.25">
      <c r="AC4476" s="16" t="str">
        <f t="shared" si="414"/>
        <v/>
      </c>
      <c r="AD4476" s="16" t="str">
        <f t="shared" si="415"/>
        <v/>
      </c>
      <c r="AE4476" s="16" t="str">
        <f t="shared" si="416"/>
        <v/>
      </c>
      <c r="AF4476" s="16" t="str">
        <f t="shared" si="417"/>
        <v/>
      </c>
      <c r="AG4476" s="16" t="str">
        <f t="shared" si="418"/>
        <v/>
      </c>
      <c r="AH4476" s="16">
        <f t="shared" si="419"/>
        <v>0</v>
      </c>
      <c r="AI4476" s="17" t="str">
        <f>IF('Peer Comparison Tool'!$D$12="NR","",IF($C4476='Peer Comparison Tool'!$D$9,COUNT('CECL &lt;50B Database'!$AI$1:AI4475)+1,""))</f>
        <v/>
      </c>
    </row>
    <row r="4477" spans="29:35" x14ac:dyDescent="0.25">
      <c r="AC4477" s="16" t="str">
        <f t="shared" si="414"/>
        <v/>
      </c>
      <c r="AD4477" s="16" t="str">
        <f t="shared" si="415"/>
        <v/>
      </c>
      <c r="AE4477" s="16" t="str">
        <f t="shared" si="416"/>
        <v/>
      </c>
      <c r="AF4477" s="16" t="str">
        <f t="shared" si="417"/>
        <v/>
      </c>
      <c r="AG4477" s="16" t="str">
        <f t="shared" si="418"/>
        <v/>
      </c>
      <c r="AH4477" s="16">
        <f t="shared" si="419"/>
        <v>0</v>
      </c>
      <c r="AI4477" s="17" t="str">
        <f>IF('Peer Comparison Tool'!$D$12="NR","",IF($C4477='Peer Comparison Tool'!$D$9,COUNT('CECL &lt;50B Database'!$AI$1:AI4476)+1,""))</f>
        <v/>
      </c>
    </row>
    <row r="4478" spans="29:35" x14ac:dyDescent="0.25">
      <c r="AC4478" s="16" t="str">
        <f t="shared" si="414"/>
        <v/>
      </c>
      <c r="AD4478" s="16" t="str">
        <f t="shared" si="415"/>
        <v/>
      </c>
      <c r="AE4478" s="16" t="str">
        <f t="shared" si="416"/>
        <v/>
      </c>
      <c r="AF4478" s="16" t="str">
        <f t="shared" si="417"/>
        <v/>
      </c>
      <c r="AG4478" s="16" t="str">
        <f t="shared" si="418"/>
        <v/>
      </c>
      <c r="AH4478" s="16">
        <f t="shared" si="419"/>
        <v>0</v>
      </c>
      <c r="AI4478" s="17" t="str">
        <f>IF('Peer Comparison Tool'!$D$12="NR","",IF($C4478='Peer Comparison Tool'!$D$9,COUNT('CECL &lt;50B Database'!$AI$1:AI4477)+1,""))</f>
        <v/>
      </c>
    </row>
    <row r="4479" spans="29:35" x14ac:dyDescent="0.25">
      <c r="AC4479" s="16" t="str">
        <f t="shared" si="414"/>
        <v/>
      </c>
      <c r="AD4479" s="16" t="str">
        <f t="shared" si="415"/>
        <v/>
      </c>
      <c r="AE4479" s="16" t="str">
        <f t="shared" si="416"/>
        <v/>
      </c>
      <c r="AF4479" s="16" t="str">
        <f t="shared" si="417"/>
        <v/>
      </c>
      <c r="AG4479" s="16" t="str">
        <f t="shared" si="418"/>
        <v/>
      </c>
      <c r="AH4479" s="16">
        <f t="shared" si="419"/>
        <v>0</v>
      </c>
      <c r="AI4479" s="17" t="str">
        <f>IF('Peer Comparison Tool'!$D$12="NR","",IF($C4479='Peer Comparison Tool'!$D$9,COUNT('CECL &lt;50B Database'!$AI$1:AI4478)+1,""))</f>
        <v/>
      </c>
    </row>
    <row r="4480" spans="29:35" x14ac:dyDescent="0.25">
      <c r="AC4480" s="16" t="str">
        <f t="shared" si="414"/>
        <v/>
      </c>
      <c r="AD4480" s="16" t="str">
        <f t="shared" si="415"/>
        <v/>
      </c>
      <c r="AE4480" s="16" t="str">
        <f t="shared" si="416"/>
        <v/>
      </c>
      <c r="AF4480" s="16" t="str">
        <f t="shared" si="417"/>
        <v/>
      </c>
      <c r="AG4480" s="16" t="str">
        <f t="shared" si="418"/>
        <v/>
      </c>
      <c r="AH4480" s="16">
        <f t="shared" si="419"/>
        <v>0</v>
      </c>
      <c r="AI4480" s="17" t="str">
        <f>IF('Peer Comparison Tool'!$D$12="NR","",IF($C4480='Peer Comparison Tool'!$D$9,COUNT('CECL &lt;50B Database'!$AI$1:AI4479)+1,""))</f>
        <v/>
      </c>
    </row>
    <row r="4481" spans="29:35" x14ac:dyDescent="0.25">
      <c r="AC4481" s="16" t="str">
        <f t="shared" si="414"/>
        <v/>
      </c>
      <c r="AD4481" s="16" t="str">
        <f t="shared" si="415"/>
        <v/>
      </c>
      <c r="AE4481" s="16" t="str">
        <f t="shared" si="416"/>
        <v/>
      </c>
      <c r="AF4481" s="16" t="str">
        <f t="shared" si="417"/>
        <v/>
      </c>
      <c r="AG4481" s="16" t="str">
        <f t="shared" si="418"/>
        <v/>
      </c>
      <c r="AH4481" s="16">
        <f t="shared" si="419"/>
        <v>0</v>
      </c>
      <c r="AI4481" s="17" t="str">
        <f>IF('Peer Comparison Tool'!$D$12="NR","",IF($C4481='Peer Comparison Tool'!$D$9,COUNT('CECL &lt;50B Database'!$AI$1:AI4480)+1,""))</f>
        <v/>
      </c>
    </row>
    <row r="4482" spans="29:35" x14ac:dyDescent="0.25">
      <c r="AC4482" s="16" t="str">
        <f t="shared" si="414"/>
        <v/>
      </c>
      <c r="AD4482" s="16" t="str">
        <f t="shared" si="415"/>
        <v/>
      </c>
      <c r="AE4482" s="16" t="str">
        <f t="shared" si="416"/>
        <v/>
      </c>
      <c r="AF4482" s="16" t="str">
        <f t="shared" si="417"/>
        <v/>
      </c>
      <c r="AG4482" s="16" t="str">
        <f t="shared" si="418"/>
        <v/>
      </c>
      <c r="AH4482" s="16">
        <f t="shared" si="419"/>
        <v>0</v>
      </c>
      <c r="AI4482" s="17" t="str">
        <f>IF('Peer Comparison Tool'!$D$12="NR","",IF($C4482='Peer Comparison Tool'!$D$9,COUNT('CECL &lt;50B Database'!$AI$1:AI4481)+1,""))</f>
        <v/>
      </c>
    </row>
    <row r="4483" spans="29:35" x14ac:dyDescent="0.25">
      <c r="AC4483" s="16" t="str">
        <f t="shared" ref="AC4483:AC4546" si="420">IF(AND($G4483&gt;=10000000,$G4483&lt;50000000),$K4483,"")</f>
        <v/>
      </c>
      <c r="AD4483" s="16" t="str">
        <f t="shared" ref="AD4483:AD4546" si="421">IF(AND($G4483&gt;=5000000,$G4483&lt;9999999),$K4483,"")</f>
        <v/>
      </c>
      <c r="AE4483" s="16" t="str">
        <f t="shared" ref="AE4483:AE4546" si="422">IF(AND($G4483&gt;=1000000,$G4483&lt;4999999),$K4483,"")</f>
        <v/>
      </c>
      <c r="AF4483" s="16" t="str">
        <f t="shared" ref="AF4483:AF4546" si="423">IF(AND($G4483&gt;=500000,$G4483&lt;999999),$K4483,"")</f>
        <v/>
      </c>
      <c r="AG4483" s="16" t="str">
        <f t="shared" ref="AG4483:AG4546" si="424">IF(AND($G4483&gt;=100000,$G4483&lt;499999),$K4483,"")</f>
        <v/>
      </c>
      <c r="AH4483" s="16">
        <f t="shared" ref="AH4483:AH4546" si="425">IF(AND($G4483&gt;=0,$G4483&lt;99999),$K4483,"")</f>
        <v>0</v>
      </c>
      <c r="AI4483" s="17" t="str">
        <f>IF('Peer Comparison Tool'!$D$12="NR","",IF($C4483='Peer Comparison Tool'!$D$9,COUNT('CECL &lt;50B Database'!$AI$1:AI4482)+1,""))</f>
        <v/>
      </c>
    </row>
    <row r="4484" spans="29:35" x14ac:dyDescent="0.25">
      <c r="AC4484" s="16" t="str">
        <f t="shared" si="420"/>
        <v/>
      </c>
      <c r="AD4484" s="16" t="str">
        <f t="shared" si="421"/>
        <v/>
      </c>
      <c r="AE4484" s="16" t="str">
        <f t="shared" si="422"/>
        <v/>
      </c>
      <c r="AF4484" s="16" t="str">
        <f t="shared" si="423"/>
        <v/>
      </c>
      <c r="AG4484" s="16" t="str">
        <f t="shared" si="424"/>
        <v/>
      </c>
      <c r="AH4484" s="16">
        <f t="shared" si="425"/>
        <v>0</v>
      </c>
      <c r="AI4484" s="17" t="str">
        <f>IF('Peer Comparison Tool'!$D$12="NR","",IF($C4484='Peer Comparison Tool'!$D$9,COUNT('CECL &lt;50B Database'!$AI$1:AI4483)+1,""))</f>
        <v/>
      </c>
    </row>
    <row r="4485" spans="29:35" x14ac:dyDescent="0.25">
      <c r="AC4485" s="16" t="str">
        <f t="shared" si="420"/>
        <v/>
      </c>
      <c r="AD4485" s="16" t="str">
        <f t="shared" si="421"/>
        <v/>
      </c>
      <c r="AE4485" s="16" t="str">
        <f t="shared" si="422"/>
        <v/>
      </c>
      <c r="AF4485" s="16" t="str">
        <f t="shared" si="423"/>
        <v/>
      </c>
      <c r="AG4485" s="16" t="str">
        <f t="shared" si="424"/>
        <v/>
      </c>
      <c r="AH4485" s="16">
        <f t="shared" si="425"/>
        <v>0</v>
      </c>
      <c r="AI4485" s="17" t="str">
        <f>IF('Peer Comparison Tool'!$D$12="NR","",IF($C4485='Peer Comparison Tool'!$D$9,COUNT('CECL &lt;50B Database'!$AI$1:AI4484)+1,""))</f>
        <v/>
      </c>
    </row>
    <row r="4486" spans="29:35" x14ac:dyDescent="0.25">
      <c r="AC4486" s="16" t="str">
        <f t="shared" si="420"/>
        <v/>
      </c>
      <c r="AD4486" s="16" t="str">
        <f t="shared" si="421"/>
        <v/>
      </c>
      <c r="AE4486" s="16" t="str">
        <f t="shared" si="422"/>
        <v/>
      </c>
      <c r="AF4486" s="16" t="str">
        <f t="shared" si="423"/>
        <v/>
      </c>
      <c r="AG4486" s="16" t="str">
        <f t="shared" si="424"/>
        <v/>
      </c>
      <c r="AH4486" s="16">
        <f t="shared" si="425"/>
        <v>0</v>
      </c>
      <c r="AI4486" s="17" t="str">
        <f>IF('Peer Comparison Tool'!$D$12="NR","",IF($C4486='Peer Comparison Tool'!$D$9,COUNT('CECL &lt;50B Database'!$AI$1:AI4485)+1,""))</f>
        <v/>
      </c>
    </row>
    <row r="4487" spans="29:35" x14ac:dyDescent="0.25">
      <c r="AC4487" s="16" t="str">
        <f t="shared" si="420"/>
        <v/>
      </c>
      <c r="AD4487" s="16" t="str">
        <f t="shared" si="421"/>
        <v/>
      </c>
      <c r="AE4487" s="16" t="str">
        <f t="shared" si="422"/>
        <v/>
      </c>
      <c r="AF4487" s="16" t="str">
        <f t="shared" si="423"/>
        <v/>
      </c>
      <c r="AG4487" s="16" t="str">
        <f t="shared" si="424"/>
        <v/>
      </c>
      <c r="AH4487" s="16">
        <f t="shared" si="425"/>
        <v>0</v>
      </c>
      <c r="AI4487" s="17" t="str">
        <f>IF('Peer Comparison Tool'!$D$12="NR","",IF($C4487='Peer Comparison Tool'!$D$9,COUNT('CECL &lt;50B Database'!$AI$1:AI4486)+1,""))</f>
        <v/>
      </c>
    </row>
    <row r="4488" spans="29:35" x14ac:dyDescent="0.25">
      <c r="AC4488" s="16" t="str">
        <f t="shared" si="420"/>
        <v/>
      </c>
      <c r="AD4488" s="16" t="str">
        <f t="shared" si="421"/>
        <v/>
      </c>
      <c r="AE4488" s="16" t="str">
        <f t="shared" si="422"/>
        <v/>
      </c>
      <c r="AF4488" s="16" t="str">
        <f t="shared" si="423"/>
        <v/>
      </c>
      <c r="AG4488" s="16" t="str">
        <f t="shared" si="424"/>
        <v/>
      </c>
      <c r="AH4488" s="16">
        <f t="shared" si="425"/>
        <v>0</v>
      </c>
      <c r="AI4488" s="17" t="str">
        <f>IF('Peer Comparison Tool'!$D$12="NR","",IF($C4488='Peer Comparison Tool'!$D$9,COUNT('CECL &lt;50B Database'!$AI$1:AI4487)+1,""))</f>
        <v/>
      </c>
    </row>
    <row r="4489" spans="29:35" x14ac:dyDescent="0.25">
      <c r="AC4489" s="16" t="str">
        <f t="shared" si="420"/>
        <v/>
      </c>
      <c r="AD4489" s="16" t="str">
        <f t="shared" si="421"/>
        <v/>
      </c>
      <c r="AE4489" s="16" t="str">
        <f t="shared" si="422"/>
        <v/>
      </c>
      <c r="AF4489" s="16" t="str">
        <f t="shared" si="423"/>
        <v/>
      </c>
      <c r="AG4489" s="16" t="str">
        <f t="shared" si="424"/>
        <v/>
      </c>
      <c r="AH4489" s="16">
        <f t="shared" si="425"/>
        <v>0</v>
      </c>
      <c r="AI4489" s="17" t="str">
        <f>IF('Peer Comparison Tool'!$D$12="NR","",IF($C4489='Peer Comparison Tool'!$D$9,COUNT('CECL &lt;50B Database'!$AI$1:AI4488)+1,""))</f>
        <v/>
      </c>
    </row>
    <row r="4490" spans="29:35" x14ac:dyDescent="0.25">
      <c r="AC4490" s="16" t="str">
        <f t="shared" si="420"/>
        <v/>
      </c>
      <c r="AD4490" s="16" t="str">
        <f t="shared" si="421"/>
        <v/>
      </c>
      <c r="AE4490" s="16" t="str">
        <f t="shared" si="422"/>
        <v/>
      </c>
      <c r="AF4490" s="16" t="str">
        <f t="shared" si="423"/>
        <v/>
      </c>
      <c r="AG4490" s="16" t="str">
        <f t="shared" si="424"/>
        <v/>
      </c>
      <c r="AH4490" s="16">
        <f t="shared" si="425"/>
        <v>0</v>
      </c>
      <c r="AI4490" s="17" t="str">
        <f>IF('Peer Comparison Tool'!$D$12="NR","",IF($C4490='Peer Comparison Tool'!$D$9,COUNT('CECL &lt;50B Database'!$AI$1:AI4489)+1,""))</f>
        <v/>
      </c>
    </row>
    <row r="4491" spans="29:35" x14ac:dyDescent="0.25">
      <c r="AC4491" s="16" t="str">
        <f t="shared" si="420"/>
        <v/>
      </c>
      <c r="AD4491" s="16" t="str">
        <f t="shared" si="421"/>
        <v/>
      </c>
      <c r="AE4491" s="16" t="str">
        <f t="shared" si="422"/>
        <v/>
      </c>
      <c r="AF4491" s="16" t="str">
        <f t="shared" si="423"/>
        <v/>
      </c>
      <c r="AG4491" s="16" t="str">
        <f t="shared" si="424"/>
        <v/>
      </c>
      <c r="AH4491" s="16">
        <f t="shared" si="425"/>
        <v>0</v>
      </c>
      <c r="AI4491" s="17" t="str">
        <f>IF('Peer Comparison Tool'!$D$12="NR","",IF($C4491='Peer Comparison Tool'!$D$9,COUNT('CECL &lt;50B Database'!$AI$1:AI4490)+1,""))</f>
        <v/>
      </c>
    </row>
    <row r="4492" spans="29:35" x14ac:dyDescent="0.25">
      <c r="AC4492" s="16" t="str">
        <f t="shared" si="420"/>
        <v/>
      </c>
      <c r="AD4492" s="16" t="str">
        <f t="shared" si="421"/>
        <v/>
      </c>
      <c r="AE4492" s="16" t="str">
        <f t="shared" si="422"/>
        <v/>
      </c>
      <c r="AF4492" s="16" t="str">
        <f t="shared" si="423"/>
        <v/>
      </c>
      <c r="AG4492" s="16" t="str">
        <f t="shared" si="424"/>
        <v/>
      </c>
      <c r="AH4492" s="16">
        <f t="shared" si="425"/>
        <v>0</v>
      </c>
      <c r="AI4492" s="17" t="str">
        <f>IF('Peer Comparison Tool'!$D$12="NR","",IF($C4492='Peer Comparison Tool'!$D$9,COUNT('CECL &lt;50B Database'!$AI$1:AI4491)+1,""))</f>
        <v/>
      </c>
    </row>
    <row r="4493" spans="29:35" x14ac:dyDescent="0.25">
      <c r="AC4493" s="16" t="str">
        <f t="shared" si="420"/>
        <v/>
      </c>
      <c r="AD4493" s="16" t="str">
        <f t="shared" si="421"/>
        <v/>
      </c>
      <c r="AE4493" s="16" t="str">
        <f t="shared" si="422"/>
        <v/>
      </c>
      <c r="AF4493" s="16" t="str">
        <f t="shared" si="423"/>
        <v/>
      </c>
      <c r="AG4493" s="16" t="str">
        <f t="shared" si="424"/>
        <v/>
      </c>
      <c r="AH4493" s="16">
        <f t="shared" si="425"/>
        <v>0</v>
      </c>
      <c r="AI4493" s="17" t="str">
        <f>IF('Peer Comparison Tool'!$D$12="NR","",IF($C4493='Peer Comparison Tool'!$D$9,COUNT('CECL &lt;50B Database'!$AI$1:AI4492)+1,""))</f>
        <v/>
      </c>
    </row>
    <row r="4494" spans="29:35" x14ac:dyDescent="0.25">
      <c r="AC4494" s="16" t="str">
        <f t="shared" si="420"/>
        <v/>
      </c>
      <c r="AD4494" s="16" t="str">
        <f t="shared" si="421"/>
        <v/>
      </c>
      <c r="AE4494" s="16" t="str">
        <f t="shared" si="422"/>
        <v/>
      </c>
      <c r="AF4494" s="16" t="str">
        <f t="shared" si="423"/>
        <v/>
      </c>
      <c r="AG4494" s="16" t="str">
        <f t="shared" si="424"/>
        <v/>
      </c>
      <c r="AH4494" s="16">
        <f t="shared" si="425"/>
        <v>0</v>
      </c>
      <c r="AI4494" s="17" t="str">
        <f>IF('Peer Comparison Tool'!$D$12="NR","",IF($C4494='Peer Comparison Tool'!$D$9,COUNT('CECL &lt;50B Database'!$AI$1:AI4493)+1,""))</f>
        <v/>
      </c>
    </row>
    <row r="4495" spans="29:35" x14ac:dyDescent="0.25">
      <c r="AC4495" s="16" t="str">
        <f t="shared" si="420"/>
        <v/>
      </c>
      <c r="AD4495" s="16" t="str">
        <f t="shared" si="421"/>
        <v/>
      </c>
      <c r="AE4495" s="16" t="str">
        <f t="shared" si="422"/>
        <v/>
      </c>
      <c r="AF4495" s="16" t="str">
        <f t="shared" si="423"/>
        <v/>
      </c>
      <c r="AG4495" s="16" t="str">
        <f t="shared" si="424"/>
        <v/>
      </c>
      <c r="AH4495" s="16">
        <f t="shared" si="425"/>
        <v>0</v>
      </c>
      <c r="AI4495" s="17" t="str">
        <f>IF('Peer Comparison Tool'!$D$12="NR","",IF($C4495='Peer Comparison Tool'!$D$9,COUNT('CECL &lt;50B Database'!$AI$1:AI4494)+1,""))</f>
        <v/>
      </c>
    </row>
    <row r="4496" spans="29:35" x14ac:dyDescent="0.25">
      <c r="AC4496" s="16" t="str">
        <f t="shared" si="420"/>
        <v/>
      </c>
      <c r="AD4496" s="16" t="str">
        <f t="shared" si="421"/>
        <v/>
      </c>
      <c r="AE4496" s="16" t="str">
        <f t="shared" si="422"/>
        <v/>
      </c>
      <c r="AF4496" s="16" t="str">
        <f t="shared" si="423"/>
        <v/>
      </c>
      <c r="AG4496" s="16" t="str">
        <f t="shared" si="424"/>
        <v/>
      </c>
      <c r="AH4496" s="16">
        <f t="shared" si="425"/>
        <v>0</v>
      </c>
      <c r="AI4496" s="17" t="str">
        <f>IF('Peer Comparison Tool'!$D$12="NR","",IF($C4496='Peer Comparison Tool'!$D$9,COUNT('CECL &lt;50B Database'!$AI$1:AI4495)+1,""))</f>
        <v/>
      </c>
    </row>
    <row r="4497" spans="29:35" x14ac:dyDescent="0.25">
      <c r="AC4497" s="16" t="str">
        <f t="shared" si="420"/>
        <v/>
      </c>
      <c r="AD4497" s="16" t="str">
        <f t="shared" si="421"/>
        <v/>
      </c>
      <c r="AE4497" s="16" t="str">
        <f t="shared" si="422"/>
        <v/>
      </c>
      <c r="AF4497" s="16" t="str">
        <f t="shared" si="423"/>
        <v/>
      </c>
      <c r="AG4497" s="16" t="str">
        <f t="shared" si="424"/>
        <v/>
      </c>
      <c r="AH4497" s="16">
        <f t="shared" si="425"/>
        <v>0</v>
      </c>
      <c r="AI4497" s="17" t="str">
        <f>IF('Peer Comparison Tool'!$D$12="NR","",IF($C4497='Peer Comparison Tool'!$D$9,COUNT('CECL &lt;50B Database'!$AI$1:AI4496)+1,""))</f>
        <v/>
      </c>
    </row>
    <row r="4498" spans="29:35" x14ac:dyDescent="0.25">
      <c r="AC4498" s="16" t="str">
        <f t="shared" si="420"/>
        <v/>
      </c>
      <c r="AD4498" s="16" t="str">
        <f t="shared" si="421"/>
        <v/>
      </c>
      <c r="AE4498" s="16" t="str">
        <f t="shared" si="422"/>
        <v/>
      </c>
      <c r="AF4498" s="16" t="str">
        <f t="shared" si="423"/>
        <v/>
      </c>
      <c r="AG4498" s="16" t="str">
        <f t="shared" si="424"/>
        <v/>
      </c>
      <c r="AH4498" s="16">
        <f t="shared" si="425"/>
        <v>0</v>
      </c>
      <c r="AI4498" s="17" t="str">
        <f>IF('Peer Comparison Tool'!$D$12="NR","",IF($C4498='Peer Comparison Tool'!$D$9,COUNT('CECL &lt;50B Database'!$AI$1:AI4497)+1,""))</f>
        <v/>
      </c>
    </row>
    <row r="4499" spans="29:35" x14ac:dyDescent="0.25">
      <c r="AC4499" s="16" t="str">
        <f t="shared" si="420"/>
        <v/>
      </c>
      <c r="AD4499" s="16" t="str">
        <f t="shared" si="421"/>
        <v/>
      </c>
      <c r="AE4499" s="16" t="str">
        <f t="shared" si="422"/>
        <v/>
      </c>
      <c r="AF4499" s="16" t="str">
        <f t="shared" si="423"/>
        <v/>
      </c>
      <c r="AG4499" s="16" t="str">
        <f t="shared" si="424"/>
        <v/>
      </c>
      <c r="AH4499" s="16">
        <f t="shared" si="425"/>
        <v>0</v>
      </c>
      <c r="AI4499" s="17" t="str">
        <f>IF('Peer Comparison Tool'!$D$12="NR","",IF($C4499='Peer Comparison Tool'!$D$9,COUNT('CECL &lt;50B Database'!$AI$1:AI4498)+1,""))</f>
        <v/>
      </c>
    </row>
    <row r="4500" spans="29:35" x14ac:dyDescent="0.25">
      <c r="AC4500" s="16" t="str">
        <f t="shared" si="420"/>
        <v/>
      </c>
      <c r="AD4500" s="16" t="str">
        <f t="shared" si="421"/>
        <v/>
      </c>
      <c r="AE4500" s="16" t="str">
        <f t="shared" si="422"/>
        <v/>
      </c>
      <c r="AF4500" s="16" t="str">
        <f t="shared" si="423"/>
        <v/>
      </c>
      <c r="AG4500" s="16" t="str">
        <f t="shared" si="424"/>
        <v/>
      </c>
      <c r="AH4500" s="16">
        <f t="shared" si="425"/>
        <v>0</v>
      </c>
      <c r="AI4500" s="17" t="str">
        <f>IF('Peer Comparison Tool'!$D$12="NR","",IF($C4500='Peer Comparison Tool'!$D$9,COUNT('CECL &lt;50B Database'!$AI$1:AI4499)+1,""))</f>
        <v/>
      </c>
    </row>
    <row r="4501" spans="29:35" x14ac:dyDescent="0.25">
      <c r="AC4501" s="16" t="str">
        <f t="shared" si="420"/>
        <v/>
      </c>
      <c r="AD4501" s="16" t="str">
        <f t="shared" si="421"/>
        <v/>
      </c>
      <c r="AE4501" s="16" t="str">
        <f t="shared" si="422"/>
        <v/>
      </c>
      <c r="AF4501" s="16" t="str">
        <f t="shared" si="423"/>
        <v/>
      </c>
      <c r="AG4501" s="16" t="str">
        <f t="shared" si="424"/>
        <v/>
      </c>
      <c r="AH4501" s="16">
        <f t="shared" si="425"/>
        <v>0</v>
      </c>
      <c r="AI4501" s="17" t="str">
        <f>IF('Peer Comparison Tool'!$D$12="NR","",IF($C4501='Peer Comparison Tool'!$D$9,COUNT('CECL &lt;50B Database'!$AI$1:AI4500)+1,""))</f>
        <v/>
      </c>
    </row>
    <row r="4502" spans="29:35" x14ac:dyDescent="0.25">
      <c r="AC4502" s="16" t="str">
        <f t="shared" si="420"/>
        <v/>
      </c>
      <c r="AD4502" s="16" t="str">
        <f t="shared" si="421"/>
        <v/>
      </c>
      <c r="AE4502" s="16" t="str">
        <f t="shared" si="422"/>
        <v/>
      </c>
      <c r="AF4502" s="16" t="str">
        <f t="shared" si="423"/>
        <v/>
      </c>
      <c r="AG4502" s="16" t="str">
        <f t="shared" si="424"/>
        <v/>
      </c>
      <c r="AH4502" s="16">
        <f t="shared" si="425"/>
        <v>0</v>
      </c>
      <c r="AI4502" s="17" t="str">
        <f>IF('Peer Comparison Tool'!$D$12="NR","",IF($C4502='Peer Comparison Tool'!$D$9,COUNT('CECL &lt;50B Database'!$AI$1:AI4501)+1,""))</f>
        <v/>
      </c>
    </row>
    <row r="4503" spans="29:35" x14ac:dyDescent="0.25">
      <c r="AC4503" s="16" t="str">
        <f t="shared" si="420"/>
        <v/>
      </c>
      <c r="AD4503" s="16" t="str">
        <f t="shared" si="421"/>
        <v/>
      </c>
      <c r="AE4503" s="16" t="str">
        <f t="shared" si="422"/>
        <v/>
      </c>
      <c r="AF4503" s="16" t="str">
        <f t="shared" si="423"/>
        <v/>
      </c>
      <c r="AG4503" s="16" t="str">
        <f t="shared" si="424"/>
        <v/>
      </c>
      <c r="AH4503" s="16">
        <f t="shared" si="425"/>
        <v>0</v>
      </c>
      <c r="AI4503" s="17" t="str">
        <f>IF('Peer Comparison Tool'!$D$12="NR","",IF($C4503='Peer Comparison Tool'!$D$9,COUNT('CECL &lt;50B Database'!$AI$1:AI4502)+1,""))</f>
        <v/>
      </c>
    </row>
    <row r="4504" spans="29:35" x14ac:dyDescent="0.25">
      <c r="AC4504" s="16" t="str">
        <f t="shared" si="420"/>
        <v/>
      </c>
      <c r="AD4504" s="16" t="str">
        <f t="shared" si="421"/>
        <v/>
      </c>
      <c r="AE4504" s="16" t="str">
        <f t="shared" si="422"/>
        <v/>
      </c>
      <c r="AF4504" s="16" t="str">
        <f t="shared" si="423"/>
        <v/>
      </c>
      <c r="AG4504" s="16" t="str">
        <f t="shared" si="424"/>
        <v/>
      </c>
      <c r="AH4504" s="16">
        <f t="shared" si="425"/>
        <v>0</v>
      </c>
      <c r="AI4504" s="17" t="str">
        <f>IF('Peer Comparison Tool'!$D$12="NR","",IF($C4504='Peer Comparison Tool'!$D$9,COUNT('CECL &lt;50B Database'!$AI$1:AI4503)+1,""))</f>
        <v/>
      </c>
    </row>
    <row r="4505" spans="29:35" x14ac:dyDescent="0.25">
      <c r="AC4505" s="16" t="str">
        <f t="shared" si="420"/>
        <v/>
      </c>
      <c r="AD4505" s="16" t="str">
        <f t="shared" si="421"/>
        <v/>
      </c>
      <c r="AE4505" s="16" t="str">
        <f t="shared" si="422"/>
        <v/>
      </c>
      <c r="AF4505" s="16" t="str">
        <f t="shared" si="423"/>
        <v/>
      </c>
      <c r="AG4505" s="16" t="str">
        <f t="shared" si="424"/>
        <v/>
      </c>
      <c r="AH4505" s="16">
        <f t="shared" si="425"/>
        <v>0</v>
      </c>
      <c r="AI4505" s="17" t="str">
        <f>IF('Peer Comparison Tool'!$D$12="NR","",IF($C4505='Peer Comparison Tool'!$D$9,COUNT('CECL &lt;50B Database'!$AI$1:AI4504)+1,""))</f>
        <v/>
      </c>
    </row>
    <row r="4506" spans="29:35" x14ac:dyDescent="0.25">
      <c r="AC4506" s="16" t="str">
        <f t="shared" si="420"/>
        <v/>
      </c>
      <c r="AD4506" s="16" t="str">
        <f t="shared" si="421"/>
        <v/>
      </c>
      <c r="AE4506" s="16" t="str">
        <f t="shared" si="422"/>
        <v/>
      </c>
      <c r="AF4506" s="16" t="str">
        <f t="shared" si="423"/>
        <v/>
      </c>
      <c r="AG4506" s="16" t="str">
        <f t="shared" si="424"/>
        <v/>
      </c>
      <c r="AH4506" s="16">
        <f t="shared" si="425"/>
        <v>0</v>
      </c>
      <c r="AI4506" s="17" t="str">
        <f>IF('Peer Comparison Tool'!$D$12="NR","",IF($C4506='Peer Comparison Tool'!$D$9,COUNT('CECL &lt;50B Database'!$AI$1:AI4505)+1,""))</f>
        <v/>
      </c>
    </row>
    <row r="4507" spans="29:35" x14ac:dyDescent="0.25">
      <c r="AC4507" s="16" t="str">
        <f t="shared" si="420"/>
        <v/>
      </c>
      <c r="AD4507" s="16" t="str">
        <f t="shared" si="421"/>
        <v/>
      </c>
      <c r="AE4507" s="16" t="str">
        <f t="shared" si="422"/>
        <v/>
      </c>
      <c r="AF4507" s="16" t="str">
        <f t="shared" si="423"/>
        <v/>
      </c>
      <c r="AG4507" s="16" t="str">
        <f t="shared" si="424"/>
        <v/>
      </c>
      <c r="AH4507" s="16">
        <f t="shared" si="425"/>
        <v>0</v>
      </c>
      <c r="AI4507" s="17" t="str">
        <f>IF('Peer Comparison Tool'!$D$12="NR","",IF($C4507='Peer Comparison Tool'!$D$9,COUNT('CECL &lt;50B Database'!$AI$1:AI4506)+1,""))</f>
        <v/>
      </c>
    </row>
    <row r="4508" spans="29:35" x14ac:dyDescent="0.25">
      <c r="AC4508" s="16" t="str">
        <f t="shared" si="420"/>
        <v/>
      </c>
      <c r="AD4508" s="16" t="str">
        <f t="shared" si="421"/>
        <v/>
      </c>
      <c r="AE4508" s="16" t="str">
        <f t="shared" si="422"/>
        <v/>
      </c>
      <c r="AF4508" s="16" t="str">
        <f t="shared" si="423"/>
        <v/>
      </c>
      <c r="AG4508" s="16" t="str">
        <f t="shared" si="424"/>
        <v/>
      </c>
      <c r="AH4508" s="16">
        <f t="shared" si="425"/>
        <v>0</v>
      </c>
      <c r="AI4508" s="17" t="str">
        <f>IF('Peer Comparison Tool'!$D$12="NR","",IF($C4508='Peer Comparison Tool'!$D$9,COUNT('CECL &lt;50B Database'!$AI$1:AI4507)+1,""))</f>
        <v/>
      </c>
    </row>
    <row r="4509" spans="29:35" x14ac:dyDescent="0.25">
      <c r="AC4509" s="16" t="str">
        <f t="shared" si="420"/>
        <v/>
      </c>
      <c r="AD4509" s="16" t="str">
        <f t="shared" si="421"/>
        <v/>
      </c>
      <c r="AE4509" s="16" t="str">
        <f t="shared" si="422"/>
        <v/>
      </c>
      <c r="AF4509" s="16" t="str">
        <f t="shared" si="423"/>
        <v/>
      </c>
      <c r="AG4509" s="16" t="str">
        <f t="shared" si="424"/>
        <v/>
      </c>
      <c r="AH4509" s="16">
        <f t="shared" si="425"/>
        <v>0</v>
      </c>
      <c r="AI4509" s="17" t="str">
        <f>IF('Peer Comparison Tool'!$D$12="NR","",IF($C4509='Peer Comparison Tool'!$D$9,COUNT('CECL &lt;50B Database'!$AI$1:AI4508)+1,""))</f>
        <v/>
      </c>
    </row>
    <row r="4510" spans="29:35" x14ac:dyDescent="0.25">
      <c r="AC4510" s="16" t="str">
        <f t="shared" si="420"/>
        <v/>
      </c>
      <c r="AD4510" s="16" t="str">
        <f t="shared" si="421"/>
        <v/>
      </c>
      <c r="AE4510" s="16" t="str">
        <f t="shared" si="422"/>
        <v/>
      </c>
      <c r="AF4510" s="16" t="str">
        <f t="shared" si="423"/>
        <v/>
      </c>
      <c r="AG4510" s="16" t="str">
        <f t="shared" si="424"/>
        <v/>
      </c>
      <c r="AH4510" s="16">
        <f t="shared" si="425"/>
        <v>0</v>
      </c>
      <c r="AI4510" s="17" t="str">
        <f>IF('Peer Comparison Tool'!$D$12="NR","",IF($C4510='Peer Comparison Tool'!$D$9,COUNT('CECL &lt;50B Database'!$AI$1:AI4509)+1,""))</f>
        <v/>
      </c>
    </row>
    <row r="4511" spans="29:35" x14ac:dyDescent="0.25">
      <c r="AC4511" s="16" t="str">
        <f t="shared" si="420"/>
        <v/>
      </c>
      <c r="AD4511" s="16" t="str">
        <f t="shared" si="421"/>
        <v/>
      </c>
      <c r="AE4511" s="16" t="str">
        <f t="shared" si="422"/>
        <v/>
      </c>
      <c r="AF4511" s="16" t="str">
        <f t="shared" si="423"/>
        <v/>
      </c>
      <c r="AG4511" s="16" t="str">
        <f t="shared" si="424"/>
        <v/>
      </c>
      <c r="AH4511" s="16">
        <f t="shared" si="425"/>
        <v>0</v>
      </c>
      <c r="AI4511" s="17" t="str">
        <f>IF('Peer Comparison Tool'!$D$12="NR","",IF($C4511='Peer Comparison Tool'!$D$9,COUNT('CECL &lt;50B Database'!$AI$1:AI4510)+1,""))</f>
        <v/>
      </c>
    </row>
    <row r="4512" spans="29:35" x14ac:dyDescent="0.25">
      <c r="AC4512" s="16" t="str">
        <f t="shared" si="420"/>
        <v/>
      </c>
      <c r="AD4512" s="16" t="str">
        <f t="shared" si="421"/>
        <v/>
      </c>
      <c r="AE4512" s="16" t="str">
        <f t="shared" si="422"/>
        <v/>
      </c>
      <c r="AF4512" s="16" t="str">
        <f t="shared" si="423"/>
        <v/>
      </c>
      <c r="AG4512" s="16" t="str">
        <f t="shared" si="424"/>
        <v/>
      </c>
      <c r="AH4512" s="16">
        <f t="shared" si="425"/>
        <v>0</v>
      </c>
      <c r="AI4512" s="17" t="str">
        <f>IF('Peer Comparison Tool'!$D$12="NR","",IF($C4512='Peer Comparison Tool'!$D$9,COUNT('CECL &lt;50B Database'!$AI$1:AI4511)+1,""))</f>
        <v/>
      </c>
    </row>
    <row r="4513" spans="29:35" x14ac:dyDescent="0.25">
      <c r="AC4513" s="16" t="str">
        <f t="shared" si="420"/>
        <v/>
      </c>
      <c r="AD4513" s="16" t="str">
        <f t="shared" si="421"/>
        <v/>
      </c>
      <c r="AE4513" s="16" t="str">
        <f t="shared" si="422"/>
        <v/>
      </c>
      <c r="AF4513" s="16" t="str">
        <f t="shared" si="423"/>
        <v/>
      </c>
      <c r="AG4513" s="16" t="str">
        <f t="shared" si="424"/>
        <v/>
      </c>
      <c r="AH4513" s="16">
        <f t="shared" si="425"/>
        <v>0</v>
      </c>
      <c r="AI4513" s="17" t="str">
        <f>IF('Peer Comparison Tool'!$D$12="NR","",IF($C4513='Peer Comparison Tool'!$D$9,COUNT('CECL &lt;50B Database'!$AI$1:AI4512)+1,""))</f>
        <v/>
      </c>
    </row>
    <row r="4514" spans="29:35" x14ac:dyDescent="0.25">
      <c r="AC4514" s="16" t="str">
        <f t="shared" si="420"/>
        <v/>
      </c>
      <c r="AD4514" s="16" t="str">
        <f t="shared" si="421"/>
        <v/>
      </c>
      <c r="AE4514" s="16" t="str">
        <f t="shared" si="422"/>
        <v/>
      </c>
      <c r="AF4514" s="16" t="str">
        <f t="shared" si="423"/>
        <v/>
      </c>
      <c r="AG4514" s="16" t="str">
        <f t="shared" si="424"/>
        <v/>
      </c>
      <c r="AH4514" s="16">
        <f t="shared" si="425"/>
        <v>0</v>
      </c>
      <c r="AI4514" s="17" t="str">
        <f>IF('Peer Comparison Tool'!$D$12="NR","",IF($C4514='Peer Comparison Tool'!$D$9,COUNT('CECL &lt;50B Database'!$AI$1:AI4513)+1,""))</f>
        <v/>
      </c>
    </row>
    <row r="4515" spans="29:35" x14ac:dyDescent="0.25">
      <c r="AC4515" s="16" t="str">
        <f t="shared" si="420"/>
        <v/>
      </c>
      <c r="AD4515" s="16" t="str">
        <f t="shared" si="421"/>
        <v/>
      </c>
      <c r="AE4515" s="16" t="str">
        <f t="shared" si="422"/>
        <v/>
      </c>
      <c r="AF4515" s="16" t="str">
        <f t="shared" si="423"/>
        <v/>
      </c>
      <c r="AG4515" s="16" t="str">
        <f t="shared" si="424"/>
        <v/>
      </c>
      <c r="AH4515" s="16">
        <f t="shared" si="425"/>
        <v>0</v>
      </c>
      <c r="AI4515" s="17" t="str">
        <f>IF('Peer Comparison Tool'!$D$12="NR","",IF($C4515='Peer Comparison Tool'!$D$9,COUNT('CECL &lt;50B Database'!$AI$1:AI4514)+1,""))</f>
        <v/>
      </c>
    </row>
    <row r="4516" spans="29:35" x14ac:dyDescent="0.25">
      <c r="AC4516" s="16" t="str">
        <f t="shared" si="420"/>
        <v/>
      </c>
      <c r="AD4516" s="16" t="str">
        <f t="shared" si="421"/>
        <v/>
      </c>
      <c r="AE4516" s="16" t="str">
        <f t="shared" si="422"/>
        <v/>
      </c>
      <c r="AF4516" s="16" t="str">
        <f t="shared" si="423"/>
        <v/>
      </c>
      <c r="AG4516" s="16" t="str">
        <f t="shared" si="424"/>
        <v/>
      </c>
      <c r="AH4516" s="16">
        <f t="shared" si="425"/>
        <v>0</v>
      </c>
      <c r="AI4516" s="17" t="str">
        <f>IF('Peer Comparison Tool'!$D$12="NR","",IF($C4516='Peer Comparison Tool'!$D$9,COUNT('CECL &lt;50B Database'!$AI$1:AI4515)+1,""))</f>
        <v/>
      </c>
    </row>
    <row r="4517" spans="29:35" x14ac:dyDescent="0.25">
      <c r="AC4517" s="16" t="str">
        <f t="shared" si="420"/>
        <v/>
      </c>
      <c r="AD4517" s="16" t="str">
        <f t="shared" si="421"/>
        <v/>
      </c>
      <c r="AE4517" s="16" t="str">
        <f t="shared" si="422"/>
        <v/>
      </c>
      <c r="AF4517" s="16" t="str">
        <f t="shared" si="423"/>
        <v/>
      </c>
      <c r="AG4517" s="16" t="str">
        <f t="shared" si="424"/>
        <v/>
      </c>
      <c r="AH4517" s="16">
        <f t="shared" si="425"/>
        <v>0</v>
      </c>
      <c r="AI4517" s="17" t="str">
        <f>IF('Peer Comparison Tool'!$D$12="NR","",IF($C4517='Peer Comparison Tool'!$D$9,COUNT('CECL &lt;50B Database'!$AI$1:AI4516)+1,""))</f>
        <v/>
      </c>
    </row>
    <row r="4518" spans="29:35" x14ac:dyDescent="0.25">
      <c r="AC4518" s="16" t="str">
        <f t="shared" si="420"/>
        <v/>
      </c>
      <c r="AD4518" s="16" t="str">
        <f t="shared" si="421"/>
        <v/>
      </c>
      <c r="AE4518" s="16" t="str">
        <f t="shared" si="422"/>
        <v/>
      </c>
      <c r="AF4518" s="16" t="str">
        <f t="shared" si="423"/>
        <v/>
      </c>
      <c r="AG4518" s="16" t="str">
        <f t="shared" si="424"/>
        <v/>
      </c>
      <c r="AH4518" s="16">
        <f t="shared" si="425"/>
        <v>0</v>
      </c>
      <c r="AI4518" s="17" t="str">
        <f>IF('Peer Comparison Tool'!$D$12="NR","",IF($C4518='Peer Comparison Tool'!$D$9,COUNT('CECL &lt;50B Database'!$AI$1:AI4517)+1,""))</f>
        <v/>
      </c>
    </row>
    <row r="4519" spans="29:35" x14ac:dyDescent="0.25">
      <c r="AC4519" s="16" t="str">
        <f t="shared" si="420"/>
        <v/>
      </c>
      <c r="AD4519" s="16" t="str">
        <f t="shared" si="421"/>
        <v/>
      </c>
      <c r="AE4519" s="16" t="str">
        <f t="shared" si="422"/>
        <v/>
      </c>
      <c r="AF4519" s="16" t="str">
        <f t="shared" si="423"/>
        <v/>
      </c>
      <c r="AG4519" s="16" t="str">
        <f t="shared" si="424"/>
        <v/>
      </c>
      <c r="AH4519" s="16">
        <f t="shared" si="425"/>
        <v>0</v>
      </c>
      <c r="AI4519" s="17" t="str">
        <f>IF('Peer Comparison Tool'!$D$12="NR","",IF($C4519='Peer Comparison Tool'!$D$9,COUNT('CECL &lt;50B Database'!$AI$1:AI4518)+1,""))</f>
        <v/>
      </c>
    </row>
    <row r="4520" spans="29:35" x14ac:dyDescent="0.25">
      <c r="AC4520" s="16" t="str">
        <f t="shared" si="420"/>
        <v/>
      </c>
      <c r="AD4520" s="16" t="str">
        <f t="shared" si="421"/>
        <v/>
      </c>
      <c r="AE4520" s="16" t="str">
        <f t="shared" si="422"/>
        <v/>
      </c>
      <c r="AF4520" s="16" t="str">
        <f t="shared" si="423"/>
        <v/>
      </c>
      <c r="AG4520" s="16" t="str">
        <f t="shared" si="424"/>
        <v/>
      </c>
      <c r="AH4520" s="16">
        <f t="shared" si="425"/>
        <v>0</v>
      </c>
      <c r="AI4520" s="17" t="str">
        <f>IF('Peer Comparison Tool'!$D$12="NR","",IF($C4520='Peer Comparison Tool'!$D$9,COUNT('CECL &lt;50B Database'!$AI$1:AI4519)+1,""))</f>
        <v/>
      </c>
    </row>
    <row r="4521" spans="29:35" x14ac:dyDescent="0.25">
      <c r="AC4521" s="16" t="str">
        <f t="shared" si="420"/>
        <v/>
      </c>
      <c r="AD4521" s="16" t="str">
        <f t="shared" si="421"/>
        <v/>
      </c>
      <c r="AE4521" s="16" t="str">
        <f t="shared" si="422"/>
        <v/>
      </c>
      <c r="AF4521" s="16" t="str">
        <f t="shared" si="423"/>
        <v/>
      </c>
      <c r="AG4521" s="16" t="str">
        <f t="shared" si="424"/>
        <v/>
      </c>
      <c r="AH4521" s="16">
        <f t="shared" si="425"/>
        <v>0</v>
      </c>
      <c r="AI4521" s="17" t="str">
        <f>IF('Peer Comparison Tool'!$D$12="NR","",IF($C4521='Peer Comparison Tool'!$D$9,COUNT('CECL &lt;50B Database'!$AI$1:AI4520)+1,""))</f>
        <v/>
      </c>
    </row>
    <row r="4522" spans="29:35" x14ac:dyDescent="0.25">
      <c r="AC4522" s="16" t="str">
        <f t="shared" si="420"/>
        <v/>
      </c>
      <c r="AD4522" s="16" t="str">
        <f t="shared" si="421"/>
        <v/>
      </c>
      <c r="AE4522" s="16" t="str">
        <f t="shared" si="422"/>
        <v/>
      </c>
      <c r="AF4522" s="16" t="str">
        <f t="shared" si="423"/>
        <v/>
      </c>
      <c r="AG4522" s="16" t="str">
        <f t="shared" si="424"/>
        <v/>
      </c>
      <c r="AH4522" s="16">
        <f t="shared" si="425"/>
        <v>0</v>
      </c>
      <c r="AI4522" s="17" t="str">
        <f>IF('Peer Comparison Tool'!$D$12="NR","",IF($C4522='Peer Comparison Tool'!$D$9,COUNT('CECL &lt;50B Database'!$AI$1:AI4521)+1,""))</f>
        <v/>
      </c>
    </row>
    <row r="4523" spans="29:35" x14ac:dyDescent="0.25">
      <c r="AC4523" s="16" t="str">
        <f t="shared" si="420"/>
        <v/>
      </c>
      <c r="AD4523" s="16" t="str">
        <f t="shared" si="421"/>
        <v/>
      </c>
      <c r="AE4523" s="16" t="str">
        <f t="shared" si="422"/>
        <v/>
      </c>
      <c r="AF4523" s="16" t="str">
        <f t="shared" si="423"/>
        <v/>
      </c>
      <c r="AG4523" s="16" t="str">
        <f t="shared" si="424"/>
        <v/>
      </c>
      <c r="AH4523" s="16">
        <f t="shared" si="425"/>
        <v>0</v>
      </c>
      <c r="AI4523" s="17" t="str">
        <f>IF('Peer Comparison Tool'!$D$12="NR","",IF($C4523='Peer Comparison Tool'!$D$9,COUNT('CECL &lt;50B Database'!$AI$1:AI4522)+1,""))</f>
        <v/>
      </c>
    </row>
    <row r="4524" spans="29:35" x14ac:dyDescent="0.25">
      <c r="AC4524" s="16" t="str">
        <f t="shared" si="420"/>
        <v/>
      </c>
      <c r="AD4524" s="16" t="str">
        <f t="shared" si="421"/>
        <v/>
      </c>
      <c r="AE4524" s="16" t="str">
        <f t="shared" si="422"/>
        <v/>
      </c>
      <c r="AF4524" s="16" t="str">
        <f t="shared" si="423"/>
        <v/>
      </c>
      <c r="AG4524" s="16" t="str">
        <f t="shared" si="424"/>
        <v/>
      </c>
      <c r="AH4524" s="16">
        <f t="shared" si="425"/>
        <v>0</v>
      </c>
      <c r="AI4524" s="17" t="str">
        <f>IF('Peer Comparison Tool'!$D$12="NR","",IF($C4524='Peer Comparison Tool'!$D$9,COUNT('CECL &lt;50B Database'!$AI$1:AI4523)+1,""))</f>
        <v/>
      </c>
    </row>
    <row r="4525" spans="29:35" x14ac:dyDescent="0.25">
      <c r="AC4525" s="16" t="str">
        <f t="shared" si="420"/>
        <v/>
      </c>
      <c r="AD4525" s="16" t="str">
        <f t="shared" si="421"/>
        <v/>
      </c>
      <c r="AE4525" s="16" t="str">
        <f t="shared" si="422"/>
        <v/>
      </c>
      <c r="AF4525" s="16" t="str">
        <f t="shared" si="423"/>
        <v/>
      </c>
      <c r="AG4525" s="16" t="str">
        <f t="shared" si="424"/>
        <v/>
      </c>
      <c r="AH4525" s="16">
        <f t="shared" si="425"/>
        <v>0</v>
      </c>
      <c r="AI4525" s="17" t="str">
        <f>IF('Peer Comparison Tool'!$D$12="NR","",IF($C4525='Peer Comparison Tool'!$D$9,COUNT('CECL &lt;50B Database'!$AI$1:AI4524)+1,""))</f>
        <v/>
      </c>
    </row>
    <row r="4526" spans="29:35" x14ac:dyDescent="0.25">
      <c r="AC4526" s="16" t="str">
        <f t="shared" si="420"/>
        <v/>
      </c>
      <c r="AD4526" s="16" t="str">
        <f t="shared" si="421"/>
        <v/>
      </c>
      <c r="AE4526" s="16" t="str">
        <f t="shared" si="422"/>
        <v/>
      </c>
      <c r="AF4526" s="16" t="str">
        <f t="shared" si="423"/>
        <v/>
      </c>
      <c r="AG4526" s="16" t="str">
        <f t="shared" si="424"/>
        <v/>
      </c>
      <c r="AH4526" s="16">
        <f t="shared" si="425"/>
        <v>0</v>
      </c>
      <c r="AI4526" s="17" t="str">
        <f>IF('Peer Comparison Tool'!$D$12="NR","",IF($C4526='Peer Comparison Tool'!$D$9,COUNT('CECL &lt;50B Database'!$AI$1:AI4525)+1,""))</f>
        <v/>
      </c>
    </row>
    <row r="4527" spans="29:35" x14ac:dyDescent="0.25">
      <c r="AC4527" s="16" t="str">
        <f t="shared" si="420"/>
        <v/>
      </c>
      <c r="AD4527" s="16" t="str">
        <f t="shared" si="421"/>
        <v/>
      </c>
      <c r="AE4527" s="16" t="str">
        <f t="shared" si="422"/>
        <v/>
      </c>
      <c r="AF4527" s="16" t="str">
        <f t="shared" si="423"/>
        <v/>
      </c>
      <c r="AG4527" s="16" t="str">
        <f t="shared" si="424"/>
        <v/>
      </c>
      <c r="AH4527" s="16">
        <f t="shared" si="425"/>
        <v>0</v>
      </c>
      <c r="AI4527" s="17" t="str">
        <f>IF('Peer Comparison Tool'!$D$12="NR","",IF($C4527='Peer Comparison Tool'!$D$9,COUNT('CECL &lt;50B Database'!$AI$1:AI4526)+1,""))</f>
        <v/>
      </c>
    </row>
    <row r="4528" spans="29:35" x14ac:dyDescent="0.25">
      <c r="AC4528" s="16" t="str">
        <f t="shared" si="420"/>
        <v/>
      </c>
      <c r="AD4528" s="16" t="str">
        <f t="shared" si="421"/>
        <v/>
      </c>
      <c r="AE4528" s="16" t="str">
        <f t="shared" si="422"/>
        <v/>
      </c>
      <c r="AF4528" s="16" t="str">
        <f t="shared" si="423"/>
        <v/>
      </c>
      <c r="AG4528" s="16" t="str">
        <f t="shared" si="424"/>
        <v/>
      </c>
      <c r="AH4528" s="16">
        <f t="shared" si="425"/>
        <v>0</v>
      </c>
      <c r="AI4528" s="17" t="str">
        <f>IF('Peer Comparison Tool'!$D$12="NR","",IF($C4528='Peer Comparison Tool'!$D$9,COUNT('CECL &lt;50B Database'!$AI$1:AI4527)+1,""))</f>
        <v/>
      </c>
    </row>
    <row r="4529" spans="29:35" x14ac:dyDescent="0.25">
      <c r="AC4529" s="16" t="str">
        <f t="shared" si="420"/>
        <v/>
      </c>
      <c r="AD4529" s="16" t="str">
        <f t="shared" si="421"/>
        <v/>
      </c>
      <c r="AE4529" s="16" t="str">
        <f t="shared" si="422"/>
        <v/>
      </c>
      <c r="AF4529" s="16" t="str">
        <f t="shared" si="423"/>
        <v/>
      </c>
      <c r="AG4529" s="16" t="str">
        <f t="shared" si="424"/>
        <v/>
      </c>
      <c r="AH4529" s="16">
        <f t="shared" si="425"/>
        <v>0</v>
      </c>
      <c r="AI4529" s="17" t="str">
        <f>IF('Peer Comparison Tool'!$D$12="NR","",IF($C4529='Peer Comparison Tool'!$D$9,COUNT('CECL &lt;50B Database'!$AI$1:AI4528)+1,""))</f>
        <v/>
      </c>
    </row>
    <row r="4530" spans="29:35" x14ac:dyDescent="0.25">
      <c r="AC4530" s="16" t="str">
        <f t="shared" si="420"/>
        <v/>
      </c>
      <c r="AD4530" s="16" t="str">
        <f t="shared" si="421"/>
        <v/>
      </c>
      <c r="AE4530" s="16" t="str">
        <f t="shared" si="422"/>
        <v/>
      </c>
      <c r="AF4530" s="16" t="str">
        <f t="shared" si="423"/>
        <v/>
      </c>
      <c r="AG4530" s="16" t="str">
        <f t="shared" si="424"/>
        <v/>
      </c>
      <c r="AH4530" s="16">
        <f t="shared" si="425"/>
        <v>0</v>
      </c>
      <c r="AI4530" s="17" t="str">
        <f>IF('Peer Comparison Tool'!$D$12="NR","",IF($C4530='Peer Comparison Tool'!$D$9,COUNT('CECL &lt;50B Database'!$AI$1:AI4529)+1,""))</f>
        <v/>
      </c>
    </row>
    <row r="4531" spans="29:35" x14ac:dyDescent="0.25">
      <c r="AC4531" s="16" t="str">
        <f t="shared" si="420"/>
        <v/>
      </c>
      <c r="AD4531" s="16" t="str">
        <f t="shared" si="421"/>
        <v/>
      </c>
      <c r="AE4531" s="16" t="str">
        <f t="shared" si="422"/>
        <v/>
      </c>
      <c r="AF4531" s="16" t="str">
        <f t="shared" si="423"/>
        <v/>
      </c>
      <c r="AG4531" s="16" t="str">
        <f t="shared" si="424"/>
        <v/>
      </c>
      <c r="AH4531" s="16">
        <f t="shared" si="425"/>
        <v>0</v>
      </c>
      <c r="AI4531" s="17" t="str">
        <f>IF('Peer Comparison Tool'!$D$12="NR","",IF($C4531='Peer Comparison Tool'!$D$9,COUNT('CECL &lt;50B Database'!$AI$1:AI4530)+1,""))</f>
        <v/>
      </c>
    </row>
    <row r="4532" spans="29:35" x14ac:dyDescent="0.25">
      <c r="AC4532" s="16" t="str">
        <f t="shared" si="420"/>
        <v/>
      </c>
      <c r="AD4532" s="16" t="str">
        <f t="shared" si="421"/>
        <v/>
      </c>
      <c r="AE4532" s="16" t="str">
        <f t="shared" si="422"/>
        <v/>
      </c>
      <c r="AF4532" s="16" t="str">
        <f t="shared" si="423"/>
        <v/>
      </c>
      <c r="AG4532" s="16" t="str">
        <f t="shared" si="424"/>
        <v/>
      </c>
      <c r="AH4532" s="16">
        <f t="shared" si="425"/>
        <v>0</v>
      </c>
      <c r="AI4532" s="17" t="str">
        <f>IF('Peer Comparison Tool'!$D$12="NR","",IF($C4532='Peer Comparison Tool'!$D$9,COUNT('CECL &lt;50B Database'!$AI$1:AI4531)+1,""))</f>
        <v/>
      </c>
    </row>
    <row r="4533" spans="29:35" x14ac:dyDescent="0.25">
      <c r="AC4533" s="16" t="str">
        <f t="shared" si="420"/>
        <v/>
      </c>
      <c r="AD4533" s="16" t="str">
        <f t="shared" si="421"/>
        <v/>
      </c>
      <c r="AE4533" s="16" t="str">
        <f t="shared" si="422"/>
        <v/>
      </c>
      <c r="AF4533" s="16" t="str">
        <f t="shared" si="423"/>
        <v/>
      </c>
      <c r="AG4533" s="16" t="str">
        <f t="shared" si="424"/>
        <v/>
      </c>
      <c r="AH4533" s="16">
        <f t="shared" si="425"/>
        <v>0</v>
      </c>
      <c r="AI4533" s="17" t="str">
        <f>IF('Peer Comparison Tool'!$D$12="NR","",IF($C4533='Peer Comparison Tool'!$D$9,COUNT('CECL &lt;50B Database'!$AI$1:AI4532)+1,""))</f>
        <v/>
      </c>
    </row>
    <row r="4534" spans="29:35" x14ac:dyDescent="0.25">
      <c r="AC4534" s="16" t="str">
        <f t="shared" si="420"/>
        <v/>
      </c>
      <c r="AD4534" s="16" t="str">
        <f t="shared" si="421"/>
        <v/>
      </c>
      <c r="AE4534" s="16" t="str">
        <f t="shared" si="422"/>
        <v/>
      </c>
      <c r="AF4534" s="16" t="str">
        <f t="shared" si="423"/>
        <v/>
      </c>
      <c r="AG4534" s="16" t="str">
        <f t="shared" si="424"/>
        <v/>
      </c>
      <c r="AH4534" s="16">
        <f t="shared" si="425"/>
        <v>0</v>
      </c>
      <c r="AI4534" s="17" t="str">
        <f>IF('Peer Comparison Tool'!$D$12="NR","",IF($C4534='Peer Comparison Tool'!$D$9,COUNT('CECL &lt;50B Database'!$AI$1:AI4533)+1,""))</f>
        <v/>
      </c>
    </row>
    <row r="4535" spans="29:35" x14ac:dyDescent="0.25">
      <c r="AC4535" s="16" t="str">
        <f t="shared" si="420"/>
        <v/>
      </c>
      <c r="AD4535" s="16" t="str">
        <f t="shared" si="421"/>
        <v/>
      </c>
      <c r="AE4535" s="16" t="str">
        <f t="shared" si="422"/>
        <v/>
      </c>
      <c r="AF4535" s="16" t="str">
        <f t="shared" si="423"/>
        <v/>
      </c>
      <c r="AG4535" s="16" t="str">
        <f t="shared" si="424"/>
        <v/>
      </c>
      <c r="AH4535" s="16">
        <f t="shared" si="425"/>
        <v>0</v>
      </c>
      <c r="AI4535" s="17" t="str">
        <f>IF('Peer Comparison Tool'!$D$12="NR","",IF($C4535='Peer Comparison Tool'!$D$9,COUNT('CECL &lt;50B Database'!$AI$1:AI4534)+1,""))</f>
        <v/>
      </c>
    </row>
    <row r="4536" spans="29:35" x14ac:dyDescent="0.25">
      <c r="AC4536" s="16" t="str">
        <f t="shared" si="420"/>
        <v/>
      </c>
      <c r="AD4536" s="16" t="str">
        <f t="shared" si="421"/>
        <v/>
      </c>
      <c r="AE4536" s="16" t="str">
        <f t="shared" si="422"/>
        <v/>
      </c>
      <c r="AF4536" s="16" t="str">
        <f t="shared" si="423"/>
        <v/>
      </c>
      <c r="AG4536" s="16" t="str">
        <f t="shared" si="424"/>
        <v/>
      </c>
      <c r="AH4536" s="16">
        <f t="shared" si="425"/>
        <v>0</v>
      </c>
      <c r="AI4536" s="17" t="str">
        <f>IF('Peer Comparison Tool'!$D$12="NR","",IF($C4536='Peer Comparison Tool'!$D$9,COUNT('CECL &lt;50B Database'!$AI$1:AI4535)+1,""))</f>
        <v/>
      </c>
    </row>
    <row r="4537" spans="29:35" x14ac:dyDescent="0.25">
      <c r="AC4537" s="16" t="str">
        <f t="shared" si="420"/>
        <v/>
      </c>
      <c r="AD4537" s="16" t="str">
        <f t="shared" si="421"/>
        <v/>
      </c>
      <c r="AE4537" s="16" t="str">
        <f t="shared" si="422"/>
        <v/>
      </c>
      <c r="AF4537" s="16" t="str">
        <f t="shared" si="423"/>
        <v/>
      </c>
      <c r="AG4537" s="16" t="str">
        <f t="shared" si="424"/>
        <v/>
      </c>
      <c r="AH4537" s="16">
        <f t="shared" si="425"/>
        <v>0</v>
      </c>
      <c r="AI4537" s="17" t="str">
        <f>IF('Peer Comparison Tool'!$D$12="NR","",IF($C4537='Peer Comparison Tool'!$D$9,COUNT('CECL &lt;50B Database'!$AI$1:AI4536)+1,""))</f>
        <v/>
      </c>
    </row>
    <row r="4538" spans="29:35" x14ac:dyDescent="0.25">
      <c r="AC4538" s="16" t="str">
        <f t="shared" si="420"/>
        <v/>
      </c>
      <c r="AD4538" s="16" t="str">
        <f t="shared" si="421"/>
        <v/>
      </c>
      <c r="AE4538" s="16" t="str">
        <f t="shared" si="422"/>
        <v/>
      </c>
      <c r="AF4538" s="16" t="str">
        <f t="shared" si="423"/>
        <v/>
      </c>
      <c r="AG4538" s="16" t="str">
        <f t="shared" si="424"/>
        <v/>
      </c>
      <c r="AH4538" s="16">
        <f t="shared" si="425"/>
        <v>0</v>
      </c>
      <c r="AI4538" s="17" t="str">
        <f>IF('Peer Comparison Tool'!$D$12="NR","",IF($C4538='Peer Comparison Tool'!$D$9,COUNT('CECL &lt;50B Database'!$AI$1:AI4537)+1,""))</f>
        <v/>
      </c>
    </row>
    <row r="4539" spans="29:35" x14ac:dyDescent="0.25">
      <c r="AC4539" s="16" t="str">
        <f t="shared" si="420"/>
        <v/>
      </c>
      <c r="AD4539" s="16" t="str">
        <f t="shared" si="421"/>
        <v/>
      </c>
      <c r="AE4539" s="16" t="str">
        <f t="shared" si="422"/>
        <v/>
      </c>
      <c r="AF4539" s="16" t="str">
        <f t="shared" si="423"/>
        <v/>
      </c>
      <c r="AG4539" s="16" t="str">
        <f t="shared" si="424"/>
        <v/>
      </c>
      <c r="AH4539" s="16">
        <f t="shared" si="425"/>
        <v>0</v>
      </c>
      <c r="AI4539" s="17" t="str">
        <f>IF('Peer Comparison Tool'!$D$12="NR","",IF($C4539='Peer Comparison Tool'!$D$9,COUNT('CECL &lt;50B Database'!$AI$1:AI4538)+1,""))</f>
        <v/>
      </c>
    </row>
    <row r="4540" spans="29:35" x14ac:dyDescent="0.25">
      <c r="AC4540" s="16" t="str">
        <f t="shared" si="420"/>
        <v/>
      </c>
      <c r="AD4540" s="16" t="str">
        <f t="shared" si="421"/>
        <v/>
      </c>
      <c r="AE4540" s="16" t="str">
        <f t="shared" si="422"/>
        <v/>
      </c>
      <c r="AF4540" s="16" t="str">
        <f t="shared" si="423"/>
        <v/>
      </c>
      <c r="AG4540" s="16" t="str">
        <f t="shared" si="424"/>
        <v/>
      </c>
      <c r="AH4540" s="16">
        <f t="shared" si="425"/>
        <v>0</v>
      </c>
      <c r="AI4540" s="17" t="str">
        <f>IF('Peer Comparison Tool'!$D$12="NR","",IF($C4540='Peer Comparison Tool'!$D$9,COUNT('CECL &lt;50B Database'!$AI$1:AI4539)+1,""))</f>
        <v/>
      </c>
    </row>
    <row r="4541" spans="29:35" x14ac:dyDescent="0.25">
      <c r="AC4541" s="16" t="str">
        <f t="shared" si="420"/>
        <v/>
      </c>
      <c r="AD4541" s="16" t="str">
        <f t="shared" si="421"/>
        <v/>
      </c>
      <c r="AE4541" s="16" t="str">
        <f t="shared" si="422"/>
        <v/>
      </c>
      <c r="AF4541" s="16" t="str">
        <f t="shared" si="423"/>
        <v/>
      </c>
      <c r="AG4541" s="16" t="str">
        <f t="shared" si="424"/>
        <v/>
      </c>
      <c r="AH4541" s="16">
        <f t="shared" si="425"/>
        <v>0</v>
      </c>
      <c r="AI4541" s="17" t="str">
        <f>IF('Peer Comparison Tool'!$D$12="NR","",IF($C4541='Peer Comparison Tool'!$D$9,COUNT('CECL &lt;50B Database'!$AI$1:AI4540)+1,""))</f>
        <v/>
      </c>
    </row>
    <row r="4542" spans="29:35" x14ac:dyDescent="0.25">
      <c r="AC4542" s="16" t="str">
        <f t="shared" si="420"/>
        <v/>
      </c>
      <c r="AD4542" s="16" t="str">
        <f t="shared" si="421"/>
        <v/>
      </c>
      <c r="AE4542" s="16" t="str">
        <f t="shared" si="422"/>
        <v/>
      </c>
      <c r="AF4542" s="16" t="str">
        <f t="shared" si="423"/>
        <v/>
      </c>
      <c r="AG4542" s="16" t="str">
        <f t="shared" si="424"/>
        <v/>
      </c>
      <c r="AH4542" s="16">
        <f t="shared" si="425"/>
        <v>0</v>
      </c>
      <c r="AI4542" s="17" t="str">
        <f>IF('Peer Comparison Tool'!$D$12="NR","",IF($C4542='Peer Comparison Tool'!$D$9,COUNT('CECL &lt;50B Database'!$AI$1:AI4541)+1,""))</f>
        <v/>
      </c>
    </row>
    <row r="4543" spans="29:35" x14ac:dyDescent="0.25">
      <c r="AC4543" s="16" t="str">
        <f t="shared" si="420"/>
        <v/>
      </c>
      <c r="AD4543" s="16" t="str">
        <f t="shared" si="421"/>
        <v/>
      </c>
      <c r="AE4543" s="16" t="str">
        <f t="shared" si="422"/>
        <v/>
      </c>
      <c r="AF4543" s="16" t="str">
        <f t="shared" si="423"/>
        <v/>
      </c>
      <c r="AG4543" s="16" t="str">
        <f t="shared" si="424"/>
        <v/>
      </c>
      <c r="AH4543" s="16">
        <f t="shared" si="425"/>
        <v>0</v>
      </c>
      <c r="AI4543" s="17" t="str">
        <f>IF('Peer Comparison Tool'!$D$12="NR","",IF($C4543='Peer Comparison Tool'!$D$9,COUNT('CECL &lt;50B Database'!$AI$1:AI4542)+1,""))</f>
        <v/>
      </c>
    </row>
    <row r="4544" spans="29:35" x14ac:dyDescent="0.25">
      <c r="AC4544" s="16" t="str">
        <f t="shared" si="420"/>
        <v/>
      </c>
      <c r="AD4544" s="16" t="str">
        <f t="shared" si="421"/>
        <v/>
      </c>
      <c r="AE4544" s="16" t="str">
        <f t="shared" si="422"/>
        <v/>
      </c>
      <c r="AF4544" s="16" t="str">
        <f t="shared" si="423"/>
        <v/>
      </c>
      <c r="AG4544" s="16" t="str">
        <f t="shared" si="424"/>
        <v/>
      </c>
      <c r="AH4544" s="16">
        <f t="shared" si="425"/>
        <v>0</v>
      </c>
      <c r="AI4544" s="17" t="str">
        <f>IF('Peer Comparison Tool'!$D$12="NR","",IF($C4544='Peer Comparison Tool'!$D$9,COUNT('CECL &lt;50B Database'!$AI$1:AI4543)+1,""))</f>
        <v/>
      </c>
    </row>
    <row r="4545" spans="29:35" x14ac:dyDescent="0.25">
      <c r="AC4545" s="16" t="str">
        <f t="shared" si="420"/>
        <v/>
      </c>
      <c r="AD4545" s="16" t="str">
        <f t="shared" si="421"/>
        <v/>
      </c>
      <c r="AE4545" s="16" t="str">
        <f t="shared" si="422"/>
        <v/>
      </c>
      <c r="AF4545" s="16" t="str">
        <f t="shared" si="423"/>
        <v/>
      </c>
      <c r="AG4545" s="16" t="str">
        <f t="shared" si="424"/>
        <v/>
      </c>
      <c r="AH4545" s="16">
        <f t="shared" si="425"/>
        <v>0</v>
      </c>
      <c r="AI4545" s="17" t="str">
        <f>IF('Peer Comparison Tool'!$D$12="NR","",IF($C4545='Peer Comparison Tool'!$D$9,COUNT('CECL &lt;50B Database'!$AI$1:AI4544)+1,""))</f>
        <v/>
      </c>
    </row>
    <row r="4546" spans="29:35" x14ac:dyDescent="0.25">
      <c r="AC4546" s="16" t="str">
        <f t="shared" si="420"/>
        <v/>
      </c>
      <c r="AD4546" s="16" t="str">
        <f t="shared" si="421"/>
        <v/>
      </c>
      <c r="AE4546" s="16" t="str">
        <f t="shared" si="422"/>
        <v/>
      </c>
      <c r="AF4546" s="16" t="str">
        <f t="shared" si="423"/>
        <v/>
      </c>
      <c r="AG4546" s="16" t="str">
        <f t="shared" si="424"/>
        <v/>
      </c>
      <c r="AH4546" s="16">
        <f t="shared" si="425"/>
        <v>0</v>
      </c>
      <c r="AI4546" s="17" t="str">
        <f>IF('Peer Comparison Tool'!$D$12="NR","",IF($C4546='Peer Comparison Tool'!$D$9,COUNT('CECL &lt;50B Database'!$AI$1:AI4545)+1,""))</f>
        <v/>
      </c>
    </row>
    <row r="4547" spans="29:35" x14ac:dyDescent="0.25">
      <c r="AC4547" s="16" t="str">
        <f t="shared" ref="AC4547:AC4610" si="426">IF(AND($G4547&gt;=10000000,$G4547&lt;50000000),$K4547,"")</f>
        <v/>
      </c>
      <c r="AD4547" s="16" t="str">
        <f t="shared" ref="AD4547:AD4610" si="427">IF(AND($G4547&gt;=5000000,$G4547&lt;9999999),$K4547,"")</f>
        <v/>
      </c>
      <c r="AE4547" s="16" t="str">
        <f t="shared" ref="AE4547:AE4610" si="428">IF(AND($G4547&gt;=1000000,$G4547&lt;4999999),$K4547,"")</f>
        <v/>
      </c>
      <c r="AF4547" s="16" t="str">
        <f t="shared" ref="AF4547:AF4610" si="429">IF(AND($G4547&gt;=500000,$G4547&lt;999999),$K4547,"")</f>
        <v/>
      </c>
      <c r="AG4547" s="16" t="str">
        <f t="shared" ref="AG4547:AG4610" si="430">IF(AND($G4547&gt;=100000,$G4547&lt;499999),$K4547,"")</f>
        <v/>
      </c>
      <c r="AH4547" s="16">
        <f t="shared" ref="AH4547:AH4610" si="431">IF(AND($G4547&gt;=0,$G4547&lt;99999),$K4547,"")</f>
        <v>0</v>
      </c>
      <c r="AI4547" s="17" t="str">
        <f>IF('Peer Comparison Tool'!$D$12="NR","",IF($C4547='Peer Comparison Tool'!$D$9,COUNT('CECL &lt;50B Database'!$AI$1:AI4546)+1,""))</f>
        <v/>
      </c>
    </row>
    <row r="4548" spans="29:35" x14ac:dyDescent="0.25">
      <c r="AC4548" s="16" t="str">
        <f t="shared" si="426"/>
        <v/>
      </c>
      <c r="AD4548" s="16" t="str">
        <f t="shared" si="427"/>
        <v/>
      </c>
      <c r="AE4548" s="16" t="str">
        <f t="shared" si="428"/>
        <v/>
      </c>
      <c r="AF4548" s="16" t="str">
        <f t="shared" si="429"/>
        <v/>
      </c>
      <c r="AG4548" s="16" t="str">
        <f t="shared" si="430"/>
        <v/>
      </c>
      <c r="AH4548" s="16">
        <f t="shared" si="431"/>
        <v>0</v>
      </c>
      <c r="AI4548" s="17" t="str">
        <f>IF('Peer Comparison Tool'!$D$12="NR","",IF($C4548='Peer Comparison Tool'!$D$9,COUNT('CECL &lt;50B Database'!$AI$1:AI4547)+1,""))</f>
        <v/>
      </c>
    </row>
    <row r="4549" spans="29:35" x14ac:dyDescent="0.25">
      <c r="AC4549" s="16" t="str">
        <f t="shared" si="426"/>
        <v/>
      </c>
      <c r="AD4549" s="16" t="str">
        <f t="shared" si="427"/>
        <v/>
      </c>
      <c r="AE4549" s="16" t="str">
        <f t="shared" si="428"/>
        <v/>
      </c>
      <c r="AF4549" s="16" t="str">
        <f t="shared" si="429"/>
        <v/>
      </c>
      <c r="AG4549" s="16" t="str">
        <f t="shared" si="430"/>
        <v/>
      </c>
      <c r="AH4549" s="16">
        <f t="shared" si="431"/>
        <v>0</v>
      </c>
      <c r="AI4549" s="17" t="str">
        <f>IF('Peer Comparison Tool'!$D$12="NR","",IF($C4549='Peer Comparison Tool'!$D$9,COUNT('CECL &lt;50B Database'!$AI$1:AI4548)+1,""))</f>
        <v/>
      </c>
    </row>
    <row r="4550" spans="29:35" x14ac:dyDescent="0.25">
      <c r="AC4550" s="16" t="str">
        <f t="shared" si="426"/>
        <v/>
      </c>
      <c r="AD4550" s="16" t="str">
        <f t="shared" si="427"/>
        <v/>
      </c>
      <c r="AE4550" s="16" t="str">
        <f t="shared" si="428"/>
        <v/>
      </c>
      <c r="AF4550" s="16" t="str">
        <f t="shared" si="429"/>
        <v/>
      </c>
      <c r="AG4550" s="16" t="str">
        <f t="shared" si="430"/>
        <v/>
      </c>
      <c r="AH4550" s="16">
        <f t="shared" si="431"/>
        <v>0</v>
      </c>
      <c r="AI4550" s="17" t="str">
        <f>IF('Peer Comparison Tool'!$D$12="NR","",IF($C4550='Peer Comparison Tool'!$D$9,COUNT('CECL &lt;50B Database'!$AI$1:AI4549)+1,""))</f>
        <v/>
      </c>
    </row>
    <row r="4551" spans="29:35" x14ac:dyDescent="0.25">
      <c r="AC4551" s="16" t="str">
        <f t="shared" si="426"/>
        <v/>
      </c>
      <c r="AD4551" s="16" t="str">
        <f t="shared" si="427"/>
        <v/>
      </c>
      <c r="AE4551" s="16" t="str">
        <f t="shared" si="428"/>
        <v/>
      </c>
      <c r="AF4551" s="16" t="str">
        <f t="shared" si="429"/>
        <v/>
      </c>
      <c r="AG4551" s="16" t="str">
        <f t="shared" si="430"/>
        <v/>
      </c>
      <c r="AH4551" s="16">
        <f t="shared" si="431"/>
        <v>0</v>
      </c>
      <c r="AI4551" s="17" t="str">
        <f>IF('Peer Comparison Tool'!$D$12="NR","",IF($C4551='Peer Comparison Tool'!$D$9,COUNT('CECL &lt;50B Database'!$AI$1:AI4550)+1,""))</f>
        <v/>
      </c>
    </row>
    <row r="4552" spans="29:35" x14ac:dyDescent="0.25">
      <c r="AC4552" s="16" t="str">
        <f t="shared" si="426"/>
        <v/>
      </c>
      <c r="AD4552" s="16" t="str">
        <f t="shared" si="427"/>
        <v/>
      </c>
      <c r="AE4552" s="16" t="str">
        <f t="shared" si="428"/>
        <v/>
      </c>
      <c r="AF4552" s="16" t="str">
        <f t="shared" si="429"/>
        <v/>
      </c>
      <c r="AG4552" s="16" t="str">
        <f t="shared" si="430"/>
        <v/>
      </c>
      <c r="AH4552" s="16">
        <f t="shared" si="431"/>
        <v>0</v>
      </c>
      <c r="AI4552" s="17" t="str">
        <f>IF('Peer Comparison Tool'!$D$12="NR","",IF($C4552='Peer Comparison Tool'!$D$9,COUNT('CECL &lt;50B Database'!$AI$1:AI4551)+1,""))</f>
        <v/>
      </c>
    </row>
    <row r="4553" spans="29:35" x14ac:dyDescent="0.25">
      <c r="AC4553" s="16" t="str">
        <f t="shared" si="426"/>
        <v/>
      </c>
      <c r="AD4553" s="16" t="str">
        <f t="shared" si="427"/>
        <v/>
      </c>
      <c r="AE4553" s="16" t="str">
        <f t="shared" si="428"/>
        <v/>
      </c>
      <c r="AF4553" s="16" t="str">
        <f t="shared" si="429"/>
        <v/>
      </c>
      <c r="AG4553" s="16" t="str">
        <f t="shared" si="430"/>
        <v/>
      </c>
      <c r="AH4553" s="16">
        <f t="shared" si="431"/>
        <v>0</v>
      </c>
      <c r="AI4553" s="17" t="str">
        <f>IF('Peer Comparison Tool'!$D$12="NR","",IF($C4553='Peer Comparison Tool'!$D$9,COUNT('CECL &lt;50B Database'!$AI$1:AI4552)+1,""))</f>
        <v/>
      </c>
    </row>
    <row r="4554" spans="29:35" x14ac:dyDescent="0.25">
      <c r="AC4554" s="16" t="str">
        <f t="shared" si="426"/>
        <v/>
      </c>
      <c r="AD4554" s="16" t="str">
        <f t="shared" si="427"/>
        <v/>
      </c>
      <c r="AE4554" s="16" t="str">
        <f t="shared" si="428"/>
        <v/>
      </c>
      <c r="AF4554" s="16" t="str">
        <f t="shared" si="429"/>
        <v/>
      </c>
      <c r="AG4554" s="16" t="str">
        <f t="shared" si="430"/>
        <v/>
      </c>
      <c r="AH4554" s="16">
        <f t="shared" si="431"/>
        <v>0</v>
      </c>
      <c r="AI4554" s="17" t="str">
        <f>IF('Peer Comparison Tool'!$D$12="NR","",IF($C4554='Peer Comparison Tool'!$D$9,COUNT('CECL &lt;50B Database'!$AI$1:AI4553)+1,""))</f>
        <v/>
      </c>
    </row>
    <row r="4555" spans="29:35" x14ac:dyDescent="0.25">
      <c r="AC4555" s="16" t="str">
        <f t="shared" si="426"/>
        <v/>
      </c>
      <c r="AD4555" s="16" t="str">
        <f t="shared" si="427"/>
        <v/>
      </c>
      <c r="AE4555" s="16" t="str">
        <f t="shared" si="428"/>
        <v/>
      </c>
      <c r="AF4555" s="16" t="str">
        <f t="shared" si="429"/>
        <v/>
      </c>
      <c r="AG4555" s="16" t="str">
        <f t="shared" si="430"/>
        <v/>
      </c>
      <c r="AH4555" s="16">
        <f t="shared" si="431"/>
        <v>0</v>
      </c>
      <c r="AI4555" s="17" t="str">
        <f>IF('Peer Comparison Tool'!$D$12="NR","",IF($C4555='Peer Comparison Tool'!$D$9,COUNT('CECL &lt;50B Database'!$AI$1:AI4554)+1,""))</f>
        <v/>
      </c>
    </row>
    <row r="4556" spans="29:35" x14ac:dyDescent="0.25">
      <c r="AC4556" s="16" t="str">
        <f t="shared" si="426"/>
        <v/>
      </c>
      <c r="AD4556" s="16" t="str">
        <f t="shared" si="427"/>
        <v/>
      </c>
      <c r="AE4556" s="16" t="str">
        <f t="shared" si="428"/>
        <v/>
      </c>
      <c r="AF4556" s="16" t="str">
        <f t="shared" si="429"/>
        <v/>
      </c>
      <c r="AG4556" s="16" t="str">
        <f t="shared" si="430"/>
        <v/>
      </c>
      <c r="AH4556" s="16">
        <f t="shared" si="431"/>
        <v>0</v>
      </c>
      <c r="AI4556" s="17" t="str">
        <f>IF('Peer Comparison Tool'!$D$12="NR","",IF($C4556='Peer Comparison Tool'!$D$9,COUNT('CECL &lt;50B Database'!$AI$1:AI4555)+1,""))</f>
        <v/>
      </c>
    </row>
    <row r="4557" spans="29:35" x14ac:dyDescent="0.25">
      <c r="AC4557" s="16" t="str">
        <f t="shared" si="426"/>
        <v/>
      </c>
      <c r="AD4557" s="16" t="str">
        <f t="shared" si="427"/>
        <v/>
      </c>
      <c r="AE4557" s="16" t="str">
        <f t="shared" si="428"/>
        <v/>
      </c>
      <c r="AF4557" s="16" t="str">
        <f t="shared" si="429"/>
        <v/>
      </c>
      <c r="AG4557" s="16" t="str">
        <f t="shared" si="430"/>
        <v/>
      </c>
      <c r="AH4557" s="16">
        <f t="shared" si="431"/>
        <v>0</v>
      </c>
      <c r="AI4557" s="17" t="str">
        <f>IF('Peer Comparison Tool'!$D$12="NR","",IF($C4557='Peer Comparison Tool'!$D$9,COUNT('CECL &lt;50B Database'!$AI$1:AI4556)+1,""))</f>
        <v/>
      </c>
    </row>
    <row r="4558" spans="29:35" x14ac:dyDescent="0.25">
      <c r="AC4558" s="16" t="str">
        <f t="shared" si="426"/>
        <v/>
      </c>
      <c r="AD4558" s="16" t="str">
        <f t="shared" si="427"/>
        <v/>
      </c>
      <c r="AE4558" s="16" t="str">
        <f t="shared" si="428"/>
        <v/>
      </c>
      <c r="AF4558" s="16" t="str">
        <f t="shared" si="429"/>
        <v/>
      </c>
      <c r="AG4558" s="16" t="str">
        <f t="shared" si="430"/>
        <v/>
      </c>
      <c r="AH4558" s="16">
        <f t="shared" si="431"/>
        <v>0</v>
      </c>
      <c r="AI4558" s="17" t="str">
        <f>IF('Peer Comparison Tool'!$D$12="NR","",IF($C4558='Peer Comparison Tool'!$D$9,COUNT('CECL &lt;50B Database'!$AI$1:AI4557)+1,""))</f>
        <v/>
      </c>
    </row>
    <row r="4559" spans="29:35" x14ac:dyDescent="0.25">
      <c r="AC4559" s="16" t="str">
        <f t="shared" si="426"/>
        <v/>
      </c>
      <c r="AD4559" s="16" t="str">
        <f t="shared" si="427"/>
        <v/>
      </c>
      <c r="AE4559" s="16" t="str">
        <f t="shared" si="428"/>
        <v/>
      </c>
      <c r="AF4559" s="16" t="str">
        <f t="shared" si="429"/>
        <v/>
      </c>
      <c r="AG4559" s="16" t="str">
        <f t="shared" si="430"/>
        <v/>
      </c>
      <c r="AH4559" s="16">
        <f t="shared" si="431"/>
        <v>0</v>
      </c>
      <c r="AI4559" s="17" t="str">
        <f>IF('Peer Comparison Tool'!$D$12="NR","",IF($C4559='Peer Comparison Tool'!$D$9,COUNT('CECL &lt;50B Database'!$AI$1:AI4558)+1,""))</f>
        <v/>
      </c>
    </row>
    <row r="4560" spans="29:35" x14ac:dyDescent="0.25">
      <c r="AC4560" s="16" t="str">
        <f t="shared" si="426"/>
        <v/>
      </c>
      <c r="AD4560" s="16" t="str">
        <f t="shared" si="427"/>
        <v/>
      </c>
      <c r="AE4560" s="16" t="str">
        <f t="shared" si="428"/>
        <v/>
      </c>
      <c r="AF4560" s="16" t="str">
        <f t="shared" si="429"/>
        <v/>
      </c>
      <c r="AG4560" s="16" t="str">
        <f t="shared" si="430"/>
        <v/>
      </c>
      <c r="AH4560" s="16">
        <f t="shared" si="431"/>
        <v>0</v>
      </c>
      <c r="AI4560" s="17" t="str">
        <f>IF('Peer Comparison Tool'!$D$12="NR","",IF($C4560='Peer Comparison Tool'!$D$9,COUNT('CECL &lt;50B Database'!$AI$1:AI4559)+1,""))</f>
        <v/>
      </c>
    </row>
    <row r="4561" spans="29:35" x14ac:dyDescent="0.25">
      <c r="AC4561" s="16" t="str">
        <f t="shared" si="426"/>
        <v/>
      </c>
      <c r="AD4561" s="16" t="str">
        <f t="shared" si="427"/>
        <v/>
      </c>
      <c r="AE4561" s="16" t="str">
        <f t="shared" si="428"/>
        <v/>
      </c>
      <c r="AF4561" s="16" t="str">
        <f t="shared" si="429"/>
        <v/>
      </c>
      <c r="AG4561" s="16" t="str">
        <f t="shared" si="430"/>
        <v/>
      </c>
      <c r="AH4561" s="16">
        <f t="shared" si="431"/>
        <v>0</v>
      </c>
      <c r="AI4561" s="17" t="str">
        <f>IF('Peer Comparison Tool'!$D$12="NR","",IF($C4561='Peer Comparison Tool'!$D$9,COUNT('CECL &lt;50B Database'!$AI$1:AI4560)+1,""))</f>
        <v/>
      </c>
    </row>
    <row r="4562" spans="29:35" x14ac:dyDescent="0.25">
      <c r="AC4562" s="16" t="str">
        <f t="shared" si="426"/>
        <v/>
      </c>
      <c r="AD4562" s="16" t="str">
        <f t="shared" si="427"/>
        <v/>
      </c>
      <c r="AE4562" s="16" t="str">
        <f t="shared" si="428"/>
        <v/>
      </c>
      <c r="AF4562" s="16" t="str">
        <f t="shared" si="429"/>
        <v/>
      </c>
      <c r="AG4562" s="16" t="str">
        <f t="shared" si="430"/>
        <v/>
      </c>
      <c r="AH4562" s="16">
        <f t="shared" si="431"/>
        <v>0</v>
      </c>
      <c r="AI4562" s="17" t="str">
        <f>IF('Peer Comparison Tool'!$D$12="NR","",IF($C4562='Peer Comparison Tool'!$D$9,COUNT('CECL &lt;50B Database'!$AI$1:AI4561)+1,""))</f>
        <v/>
      </c>
    </row>
    <row r="4563" spans="29:35" x14ac:dyDescent="0.25">
      <c r="AC4563" s="16" t="str">
        <f t="shared" si="426"/>
        <v/>
      </c>
      <c r="AD4563" s="16" t="str">
        <f t="shared" si="427"/>
        <v/>
      </c>
      <c r="AE4563" s="16" t="str">
        <f t="shared" si="428"/>
        <v/>
      </c>
      <c r="AF4563" s="16" t="str">
        <f t="shared" si="429"/>
        <v/>
      </c>
      <c r="AG4563" s="16" t="str">
        <f t="shared" si="430"/>
        <v/>
      </c>
      <c r="AH4563" s="16">
        <f t="shared" si="431"/>
        <v>0</v>
      </c>
      <c r="AI4563" s="17" t="str">
        <f>IF('Peer Comparison Tool'!$D$12="NR","",IF($C4563='Peer Comparison Tool'!$D$9,COUNT('CECL &lt;50B Database'!$AI$1:AI4562)+1,""))</f>
        <v/>
      </c>
    </row>
    <row r="4564" spans="29:35" x14ac:dyDescent="0.25">
      <c r="AC4564" s="16" t="str">
        <f t="shared" si="426"/>
        <v/>
      </c>
      <c r="AD4564" s="16" t="str">
        <f t="shared" si="427"/>
        <v/>
      </c>
      <c r="AE4564" s="16" t="str">
        <f t="shared" si="428"/>
        <v/>
      </c>
      <c r="AF4564" s="16" t="str">
        <f t="shared" si="429"/>
        <v/>
      </c>
      <c r="AG4564" s="16" t="str">
        <f t="shared" si="430"/>
        <v/>
      </c>
      <c r="AH4564" s="16">
        <f t="shared" si="431"/>
        <v>0</v>
      </c>
      <c r="AI4564" s="17" t="str">
        <f>IF('Peer Comparison Tool'!$D$12="NR","",IF($C4564='Peer Comparison Tool'!$D$9,COUNT('CECL &lt;50B Database'!$AI$1:AI4563)+1,""))</f>
        <v/>
      </c>
    </row>
    <row r="4565" spans="29:35" x14ac:dyDescent="0.25">
      <c r="AC4565" s="16" t="str">
        <f t="shared" si="426"/>
        <v/>
      </c>
      <c r="AD4565" s="16" t="str">
        <f t="shared" si="427"/>
        <v/>
      </c>
      <c r="AE4565" s="16" t="str">
        <f t="shared" si="428"/>
        <v/>
      </c>
      <c r="AF4565" s="16" t="str">
        <f t="shared" si="429"/>
        <v/>
      </c>
      <c r="AG4565" s="16" t="str">
        <f t="shared" si="430"/>
        <v/>
      </c>
      <c r="AH4565" s="16">
        <f t="shared" si="431"/>
        <v>0</v>
      </c>
      <c r="AI4565" s="17" t="str">
        <f>IF('Peer Comparison Tool'!$D$12="NR","",IF($C4565='Peer Comparison Tool'!$D$9,COUNT('CECL &lt;50B Database'!$AI$1:AI4564)+1,""))</f>
        <v/>
      </c>
    </row>
    <row r="4566" spans="29:35" x14ac:dyDescent="0.25">
      <c r="AC4566" s="16" t="str">
        <f t="shared" si="426"/>
        <v/>
      </c>
      <c r="AD4566" s="16" t="str">
        <f t="shared" si="427"/>
        <v/>
      </c>
      <c r="AE4566" s="16" t="str">
        <f t="shared" si="428"/>
        <v/>
      </c>
      <c r="AF4566" s="16" t="str">
        <f t="shared" si="429"/>
        <v/>
      </c>
      <c r="AG4566" s="16" t="str">
        <f t="shared" si="430"/>
        <v/>
      </c>
      <c r="AH4566" s="16">
        <f t="shared" si="431"/>
        <v>0</v>
      </c>
      <c r="AI4566" s="17" t="str">
        <f>IF('Peer Comparison Tool'!$D$12="NR","",IF($C4566='Peer Comparison Tool'!$D$9,COUNT('CECL &lt;50B Database'!$AI$1:AI4565)+1,""))</f>
        <v/>
      </c>
    </row>
    <row r="4567" spans="29:35" x14ac:dyDescent="0.25">
      <c r="AC4567" s="16" t="str">
        <f t="shared" si="426"/>
        <v/>
      </c>
      <c r="AD4567" s="16" t="str">
        <f t="shared" si="427"/>
        <v/>
      </c>
      <c r="AE4567" s="16" t="str">
        <f t="shared" si="428"/>
        <v/>
      </c>
      <c r="AF4567" s="16" t="str">
        <f t="shared" si="429"/>
        <v/>
      </c>
      <c r="AG4567" s="16" t="str">
        <f t="shared" si="430"/>
        <v/>
      </c>
      <c r="AH4567" s="16">
        <f t="shared" si="431"/>
        <v>0</v>
      </c>
      <c r="AI4567" s="17" t="str">
        <f>IF('Peer Comparison Tool'!$D$12="NR","",IF($C4567='Peer Comparison Tool'!$D$9,COUNT('CECL &lt;50B Database'!$AI$1:AI4566)+1,""))</f>
        <v/>
      </c>
    </row>
    <row r="4568" spans="29:35" x14ac:dyDescent="0.25">
      <c r="AC4568" s="16" t="str">
        <f t="shared" si="426"/>
        <v/>
      </c>
      <c r="AD4568" s="16" t="str">
        <f t="shared" si="427"/>
        <v/>
      </c>
      <c r="AE4568" s="16" t="str">
        <f t="shared" si="428"/>
        <v/>
      </c>
      <c r="AF4568" s="16" t="str">
        <f t="shared" si="429"/>
        <v/>
      </c>
      <c r="AG4568" s="16" t="str">
        <f t="shared" si="430"/>
        <v/>
      </c>
      <c r="AH4568" s="16">
        <f t="shared" si="431"/>
        <v>0</v>
      </c>
      <c r="AI4568" s="17" t="str">
        <f>IF('Peer Comparison Tool'!$D$12="NR","",IF($C4568='Peer Comparison Tool'!$D$9,COUNT('CECL &lt;50B Database'!$AI$1:AI4567)+1,""))</f>
        <v/>
      </c>
    </row>
    <row r="4569" spans="29:35" x14ac:dyDescent="0.25">
      <c r="AC4569" s="16" t="str">
        <f t="shared" si="426"/>
        <v/>
      </c>
      <c r="AD4569" s="16" t="str">
        <f t="shared" si="427"/>
        <v/>
      </c>
      <c r="AE4569" s="16" t="str">
        <f t="shared" si="428"/>
        <v/>
      </c>
      <c r="AF4569" s="16" t="str">
        <f t="shared" si="429"/>
        <v/>
      </c>
      <c r="AG4569" s="16" t="str">
        <f t="shared" si="430"/>
        <v/>
      </c>
      <c r="AH4569" s="16">
        <f t="shared" si="431"/>
        <v>0</v>
      </c>
      <c r="AI4569" s="17" t="str">
        <f>IF('Peer Comparison Tool'!$D$12="NR","",IF($C4569='Peer Comparison Tool'!$D$9,COUNT('CECL &lt;50B Database'!$AI$1:AI4568)+1,""))</f>
        <v/>
      </c>
    </row>
    <row r="4570" spans="29:35" x14ac:dyDescent="0.25">
      <c r="AC4570" s="16" t="str">
        <f t="shared" si="426"/>
        <v/>
      </c>
      <c r="AD4570" s="16" t="str">
        <f t="shared" si="427"/>
        <v/>
      </c>
      <c r="AE4570" s="16" t="str">
        <f t="shared" si="428"/>
        <v/>
      </c>
      <c r="AF4570" s="16" t="str">
        <f t="shared" si="429"/>
        <v/>
      </c>
      <c r="AG4570" s="16" t="str">
        <f t="shared" si="430"/>
        <v/>
      </c>
      <c r="AH4570" s="16">
        <f t="shared" si="431"/>
        <v>0</v>
      </c>
      <c r="AI4570" s="17" t="str">
        <f>IF('Peer Comparison Tool'!$D$12="NR","",IF($C4570='Peer Comparison Tool'!$D$9,COUNT('CECL &lt;50B Database'!$AI$1:AI4569)+1,""))</f>
        <v/>
      </c>
    </row>
    <row r="4571" spans="29:35" x14ac:dyDescent="0.25">
      <c r="AC4571" s="16" t="str">
        <f t="shared" si="426"/>
        <v/>
      </c>
      <c r="AD4571" s="16" t="str">
        <f t="shared" si="427"/>
        <v/>
      </c>
      <c r="AE4571" s="16" t="str">
        <f t="shared" si="428"/>
        <v/>
      </c>
      <c r="AF4571" s="16" t="str">
        <f t="shared" si="429"/>
        <v/>
      </c>
      <c r="AG4571" s="16" t="str">
        <f t="shared" si="430"/>
        <v/>
      </c>
      <c r="AH4571" s="16">
        <f t="shared" si="431"/>
        <v>0</v>
      </c>
      <c r="AI4571" s="17" t="str">
        <f>IF('Peer Comparison Tool'!$D$12="NR","",IF($C4571='Peer Comparison Tool'!$D$9,COUNT('CECL &lt;50B Database'!$AI$1:AI4570)+1,""))</f>
        <v/>
      </c>
    </row>
    <row r="4572" spans="29:35" x14ac:dyDescent="0.25">
      <c r="AC4572" s="16" t="str">
        <f t="shared" si="426"/>
        <v/>
      </c>
      <c r="AD4572" s="16" t="str">
        <f t="shared" si="427"/>
        <v/>
      </c>
      <c r="AE4572" s="16" t="str">
        <f t="shared" si="428"/>
        <v/>
      </c>
      <c r="AF4572" s="16" t="str">
        <f t="shared" si="429"/>
        <v/>
      </c>
      <c r="AG4572" s="16" t="str">
        <f t="shared" si="430"/>
        <v/>
      </c>
      <c r="AH4572" s="16">
        <f t="shared" si="431"/>
        <v>0</v>
      </c>
      <c r="AI4572" s="17" t="str">
        <f>IF('Peer Comparison Tool'!$D$12="NR","",IF($C4572='Peer Comparison Tool'!$D$9,COUNT('CECL &lt;50B Database'!$AI$1:AI4571)+1,""))</f>
        <v/>
      </c>
    </row>
    <row r="4573" spans="29:35" x14ac:dyDescent="0.25">
      <c r="AC4573" s="16" t="str">
        <f t="shared" si="426"/>
        <v/>
      </c>
      <c r="AD4573" s="16" t="str">
        <f t="shared" si="427"/>
        <v/>
      </c>
      <c r="AE4573" s="16" t="str">
        <f t="shared" si="428"/>
        <v/>
      </c>
      <c r="AF4573" s="16" t="str">
        <f t="shared" si="429"/>
        <v/>
      </c>
      <c r="AG4573" s="16" t="str">
        <f t="shared" si="430"/>
        <v/>
      </c>
      <c r="AH4573" s="16">
        <f t="shared" si="431"/>
        <v>0</v>
      </c>
      <c r="AI4573" s="17" t="str">
        <f>IF('Peer Comparison Tool'!$D$12="NR","",IF($C4573='Peer Comparison Tool'!$D$9,COUNT('CECL &lt;50B Database'!$AI$1:AI4572)+1,""))</f>
        <v/>
      </c>
    </row>
    <row r="4574" spans="29:35" x14ac:dyDescent="0.25">
      <c r="AC4574" s="16" t="str">
        <f t="shared" si="426"/>
        <v/>
      </c>
      <c r="AD4574" s="16" t="str">
        <f t="shared" si="427"/>
        <v/>
      </c>
      <c r="AE4574" s="16" t="str">
        <f t="shared" si="428"/>
        <v/>
      </c>
      <c r="AF4574" s="16" t="str">
        <f t="shared" si="429"/>
        <v/>
      </c>
      <c r="AG4574" s="16" t="str">
        <f t="shared" si="430"/>
        <v/>
      </c>
      <c r="AH4574" s="16">
        <f t="shared" si="431"/>
        <v>0</v>
      </c>
      <c r="AI4574" s="17" t="str">
        <f>IF('Peer Comparison Tool'!$D$12="NR","",IF($C4574='Peer Comparison Tool'!$D$9,COUNT('CECL &lt;50B Database'!$AI$1:AI4573)+1,""))</f>
        <v/>
      </c>
    </row>
    <row r="4575" spans="29:35" x14ac:dyDescent="0.25">
      <c r="AC4575" s="16" t="str">
        <f t="shared" si="426"/>
        <v/>
      </c>
      <c r="AD4575" s="16" t="str">
        <f t="shared" si="427"/>
        <v/>
      </c>
      <c r="AE4575" s="16" t="str">
        <f t="shared" si="428"/>
        <v/>
      </c>
      <c r="AF4575" s="16" t="str">
        <f t="shared" si="429"/>
        <v/>
      </c>
      <c r="AG4575" s="16" t="str">
        <f t="shared" si="430"/>
        <v/>
      </c>
      <c r="AH4575" s="16">
        <f t="shared" si="431"/>
        <v>0</v>
      </c>
      <c r="AI4575" s="17" t="str">
        <f>IF('Peer Comparison Tool'!$D$12="NR","",IF($C4575='Peer Comparison Tool'!$D$9,COUNT('CECL &lt;50B Database'!$AI$1:AI4574)+1,""))</f>
        <v/>
      </c>
    </row>
    <row r="4576" spans="29:35" x14ac:dyDescent="0.25">
      <c r="AC4576" s="16" t="str">
        <f t="shared" si="426"/>
        <v/>
      </c>
      <c r="AD4576" s="16" t="str">
        <f t="shared" si="427"/>
        <v/>
      </c>
      <c r="AE4576" s="16" t="str">
        <f t="shared" si="428"/>
        <v/>
      </c>
      <c r="AF4576" s="16" t="str">
        <f t="shared" si="429"/>
        <v/>
      </c>
      <c r="AG4576" s="16" t="str">
        <f t="shared" si="430"/>
        <v/>
      </c>
      <c r="AH4576" s="16">
        <f t="shared" si="431"/>
        <v>0</v>
      </c>
      <c r="AI4576" s="17" t="str">
        <f>IF('Peer Comparison Tool'!$D$12="NR","",IF($C4576='Peer Comparison Tool'!$D$9,COUNT('CECL &lt;50B Database'!$AI$1:AI4575)+1,""))</f>
        <v/>
      </c>
    </row>
    <row r="4577" spans="29:35" x14ac:dyDescent="0.25">
      <c r="AC4577" s="16" t="str">
        <f t="shared" si="426"/>
        <v/>
      </c>
      <c r="AD4577" s="16" t="str">
        <f t="shared" si="427"/>
        <v/>
      </c>
      <c r="AE4577" s="16" t="str">
        <f t="shared" si="428"/>
        <v/>
      </c>
      <c r="AF4577" s="16" t="str">
        <f t="shared" si="429"/>
        <v/>
      </c>
      <c r="AG4577" s="16" t="str">
        <f t="shared" si="430"/>
        <v/>
      </c>
      <c r="AH4577" s="16">
        <f t="shared" si="431"/>
        <v>0</v>
      </c>
      <c r="AI4577" s="17" t="str">
        <f>IF('Peer Comparison Tool'!$D$12="NR","",IF($C4577='Peer Comparison Tool'!$D$9,COUNT('CECL &lt;50B Database'!$AI$1:AI4576)+1,""))</f>
        <v/>
      </c>
    </row>
    <row r="4578" spans="29:35" x14ac:dyDescent="0.25">
      <c r="AC4578" s="16" t="str">
        <f t="shared" si="426"/>
        <v/>
      </c>
      <c r="AD4578" s="16" t="str">
        <f t="shared" si="427"/>
        <v/>
      </c>
      <c r="AE4578" s="16" t="str">
        <f t="shared" si="428"/>
        <v/>
      </c>
      <c r="AF4578" s="16" t="str">
        <f t="shared" si="429"/>
        <v/>
      </c>
      <c r="AG4578" s="16" t="str">
        <f t="shared" si="430"/>
        <v/>
      </c>
      <c r="AH4578" s="16">
        <f t="shared" si="431"/>
        <v>0</v>
      </c>
      <c r="AI4578" s="17" t="str">
        <f>IF('Peer Comparison Tool'!$D$12="NR","",IF($C4578='Peer Comparison Tool'!$D$9,COUNT('CECL &lt;50B Database'!$AI$1:AI4577)+1,""))</f>
        <v/>
      </c>
    </row>
    <row r="4579" spans="29:35" x14ac:dyDescent="0.25">
      <c r="AC4579" s="16" t="str">
        <f t="shared" si="426"/>
        <v/>
      </c>
      <c r="AD4579" s="16" t="str">
        <f t="shared" si="427"/>
        <v/>
      </c>
      <c r="AE4579" s="16" t="str">
        <f t="shared" si="428"/>
        <v/>
      </c>
      <c r="AF4579" s="16" t="str">
        <f t="shared" si="429"/>
        <v/>
      </c>
      <c r="AG4579" s="16" t="str">
        <f t="shared" si="430"/>
        <v/>
      </c>
      <c r="AH4579" s="16">
        <f t="shared" si="431"/>
        <v>0</v>
      </c>
      <c r="AI4579" s="17" t="str">
        <f>IF('Peer Comparison Tool'!$D$12="NR","",IF($C4579='Peer Comparison Tool'!$D$9,COUNT('CECL &lt;50B Database'!$AI$1:AI4578)+1,""))</f>
        <v/>
      </c>
    </row>
    <row r="4580" spans="29:35" x14ac:dyDescent="0.25">
      <c r="AC4580" s="16" t="str">
        <f t="shared" si="426"/>
        <v/>
      </c>
      <c r="AD4580" s="16" t="str">
        <f t="shared" si="427"/>
        <v/>
      </c>
      <c r="AE4580" s="16" t="str">
        <f t="shared" si="428"/>
        <v/>
      </c>
      <c r="AF4580" s="16" t="str">
        <f t="shared" si="429"/>
        <v/>
      </c>
      <c r="AG4580" s="16" t="str">
        <f t="shared" si="430"/>
        <v/>
      </c>
      <c r="AH4580" s="16">
        <f t="shared" si="431"/>
        <v>0</v>
      </c>
      <c r="AI4580" s="17" t="str">
        <f>IF('Peer Comparison Tool'!$D$12="NR","",IF($C4580='Peer Comparison Tool'!$D$9,COUNT('CECL &lt;50B Database'!$AI$1:AI4579)+1,""))</f>
        <v/>
      </c>
    </row>
    <row r="4581" spans="29:35" x14ac:dyDescent="0.25">
      <c r="AC4581" s="16" t="str">
        <f t="shared" si="426"/>
        <v/>
      </c>
      <c r="AD4581" s="16" t="str">
        <f t="shared" si="427"/>
        <v/>
      </c>
      <c r="AE4581" s="16" t="str">
        <f t="shared" si="428"/>
        <v/>
      </c>
      <c r="AF4581" s="16" t="str">
        <f t="shared" si="429"/>
        <v/>
      </c>
      <c r="AG4581" s="16" t="str">
        <f t="shared" si="430"/>
        <v/>
      </c>
      <c r="AH4581" s="16">
        <f t="shared" si="431"/>
        <v>0</v>
      </c>
      <c r="AI4581" s="17" t="str">
        <f>IF('Peer Comparison Tool'!$D$12="NR","",IF($C4581='Peer Comparison Tool'!$D$9,COUNT('CECL &lt;50B Database'!$AI$1:AI4580)+1,""))</f>
        <v/>
      </c>
    </row>
    <row r="4582" spans="29:35" x14ac:dyDescent="0.25">
      <c r="AC4582" s="16" t="str">
        <f t="shared" si="426"/>
        <v/>
      </c>
      <c r="AD4582" s="16" t="str">
        <f t="shared" si="427"/>
        <v/>
      </c>
      <c r="AE4582" s="16" t="str">
        <f t="shared" si="428"/>
        <v/>
      </c>
      <c r="AF4582" s="16" t="str">
        <f t="shared" si="429"/>
        <v/>
      </c>
      <c r="AG4582" s="16" t="str">
        <f t="shared" si="430"/>
        <v/>
      </c>
      <c r="AH4582" s="16">
        <f t="shared" si="431"/>
        <v>0</v>
      </c>
      <c r="AI4582" s="17" t="str">
        <f>IF('Peer Comparison Tool'!$D$12="NR","",IF($C4582='Peer Comparison Tool'!$D$9,COUNT('CECL &lt;50B Database'!$AI$1:AI4581)+1,""))</f>
        <v/>
      </c>
    </row>
    <row r="4583" spans="29:35" x14ac:dyDescent="0.25">
      <c r="AC4583" s="16" t="str">
        <f t="shared" si="426"/>
        <v/>
      </c>
      <c r="AD4583" s="16" t="str">
        <f t="shared" si="427"/>
        <v/>
      </c>
      <c r="AE4583" s="16" t="str">
        <f t="shared" si="428"/>
        <v/>
      </c>
      <c r="AF4583" s="16" t="str">
        <f t="shared" si="429"/>
        <v/>
      </c>
      <c r="AG4583" s="16" t="str">
        <f t="shared" si="430"/>
        <v/>
      </c>
      <c r="AH4583" s="16">
        <f t="shared" si="431"/>
        <v>0</v>
      </c>
      <c r="AI4583" s="17" t="str">
        <f>IF('Peer Comparison Tool'!$D$12="NR","",IF($C4583='Peer Comparison Tool'!$D$9,COUNT('CECL &lt;50B Database'!$AI$1:AI4582)+1,""))</f>
        <v/>
      </c>
    </row>
    <row r="4584" spans="29:35" x14ac:dyDescent="0.25">
      <c r="AC4584" s="16" t="str">
        <f t="shared" si="426"/>
        <v/>
      </c>
      <c r="AD4584" s="16" t="str">
        <f t="shared" si="427"/>
        <v/>
      </c>
      <c r="AE4584" s="16" t="str">
        <f t="shared" si="428"/>
        <v/>
      </c>
      <c r="AF4584" s="16" t="str">
        <f t="shared" si="429"/>
        <v/>
      </c>
      <c r="AG4584" s="16" t="str">
        <f t="shared" si="430"/>
        <v/>
      </c>
      <c r="AH4584" s="16">
        <f t="shared" si="431"/>
        <v>0</v>
      </c>
      <c r="AI4584" s="17" t="str">
        <f>IF('Peer Comparison Tool'!$D$12="NR","",IF($C4584='Peer Comparison Tool'!$D$9,COUNT('CECL &lt;50B Database'!$AI$1:AI4583)+1,""))</f>
        <v/>
      </c>
    </row>
    <row r="4585" spans="29:35" x14ac:dyDescent="0.25">
      <c r="AC4585" s="16" t="str">
        <f t="shared" si="426"/>
        <v/>
      </c>
      <c r="AD4585" s="16" t="str">
        <f t="shared" si="427"/>
        <v/>
      </c>
      <c r="AE4585" s="16" t="str">
        <f t="shared" si="428"/>
        <v/>
      </c>
      <c r="AF4585" s="16" t="str">
        <f t="shared" si="429"/>
        <v/>
      </c>
      <c r="AG4585" s="16" t="str">
        <f t="shared" si="430"/>
        <v/>
      </c>
      <c r="AH4585" s="16">
        <f t="shared" si="431"/>
        <v>0</v>
      </c>
      <c r="AI4585" s="17" t="str">
        <f>IF('Peer Comparison Tool'!$D$12="NR","",IF($C4585='Peer Comparison Tool'!$D$9,COUNT('CECL &lt;50B Database'!$AI$1:AI4584)+1,""))</f>
        <v/>
      </c>
    </row>
    <row r="4586" spans="29:35" x14ac:dyDescent="0.25">
      <c r="AC4586" s="16" t="str">
        <f t="shared" si="426"/>
        <v/>
      </c>
      <c r="AD4586" s="16" t="str">
        <f t="shared" si="427"/>
        <v/>
      </c>
      <c r="AE4586" s="16" t="str">
        <f t="shared" si="428"/>
        <v/>
      </c>
      <c r="AF4586" s="16" t="str">
        <f t="shared" si="429"/>
        <v/>
      </c>
      <c r="AG4586" s="16" t="str">
        <f t="shared" si="430"/>
        <v/>
      </c>
      <c r="AH4586" s="16">
        <f t="shared" si="431"/>
        <v>0</v>
      </c>
      <c r="AI4586" s="17" t="str">
        <f>IF('Peer Comparison Tool'!$D$12="NR","",IF($C4586='Peer Comparison Tool'!$D$9,COUNT('CECL &lt;50B Database'!$AI$1:AI4585)+1,""))</f>
        <v/>
      </c>
    </row>
    <row r="4587" spans="29:35" x14ac:dyDescent="0.25">
      <c r="AC4587" s="16" t="str">
        <f t="shared" si="426"/>
        <v/>
      </c>
      <c r="AD4587" s="16" t="str">
        <f t="shared" si="427"/>
        <v/>
      </c>
      <c r="AE4587" s="16" t="str">
        <f t="shared" si="428"/>
        <v/>
      </c>
      <c r="AF4587" s="16" t="str">
        <f t="shared" si="429"/>
        <v/>
      </c>
      <c r="AG4587" s="16" t="str">
        <f t="shared" si="430"/>
        <v/>
      </c>
      <c r="AH4587" s="16">
        <f t="shared" si="431"/>
        <v>0</v>
      </c>
      <c r="AI4587" s="17" t="str">
        <f>IF('Peer Comparison Tool'!$D$12="NR","",IF($C4587='Peer Comparison Tool'!$D$9,COUNT('CECL &lt;50B Database'!$AI$1:AI4586)+1,""))</f>
        <v/>
      </c>
    </row>
    <row r="4588" spans="29:35" x14ac:dyDescent="0.25">
      <c r="AC4588" s="16" t="str">
        <f t="shared" si="426"/>
        <v/>
      </c>
      <c r="AD4588" s="16" t="str">
        <f t="shared" si="427"/>
        <v/>
      </c>
      <c r="AE4588" s="16" t="str">
        <f t="shared" si="428"/>
        <v/>
      </c>
      <c r="AF4588" s="16" t="str">
        <f t="shared" si="429"/>
        <v/>
      </c>
      <c r="AG4588" s="16" t="str">
        <f t="shared" si="430"/>
        <v/>
      </c>
      <c r="AH4588" s="16">
        <f t="shared" si="431"/>
        <v>0</v>
      </c>
      <c r="AI4588" s="17" t="str">
        <f>IF('Peer Comparison Tool'!$D$12="NR","",IF($C4588='Peer Comparison Tool'!$D$9,COUNT('CECL &lt;50B Database'!$AI$1:AI4587)+1,""))</f>
        <v/>
      </c>
    </row>
    <row r="4589" spans="29:35" x14ac:dyDescent="0.25">
      <c r="AC4589" s="16" t="str">
        <f t="shared" si="426"/>
        <v/>
      </c>
      <c r="AD4589" s="16" t="str">
        <f t="shared" si="427"/>
        <v/>
      </c>
      <c r="AE4589" s="16" t="str">
        <f t="shared" si="428"/>
        <v/>
      </c>
      <c r="AF4589" s="16" t="str">
        <f t="shared" si="429"/>
        <v/>
      </c>
      <c r="AG4589" s="16" t="str">
        <f t="shared" si="430"/>
        <v/>
      </c>
      <c r="AH4589" s="16">
        <f t="shared" si="431"/>
        <v>0</v>
      </c>
      <c r="AI4589" s="17" t="str">
        <f>IF('Peer Comparison Tool'!$D$12="NR","",IF($C4589='Peer Comparison Tool'!$D$9,COUNT('CECL &lt;50B Database'!$AI$1:AI4588)+1,""))</f>
        <v/>
      </c>
    </row>
    <row r="4590" spans="29:35" x14ac:dyDescent="0.25">
      <c r="AC4590" s="16" t="str">
        <f t="shared" si="426"/>
        <v/>
      </c>
      <c r="AD4590" s="16" t="str">
        <f t="shared" si="427"/>
        <v/>
      </c>
      <c r="AE4590" s="16" t="str">
        <f t="shared" si="428"/>
        <v/>
      </c>
      <c r="AF4590" s="16" t="str">
        <f t="shared" si="429"/>
        <v/>
      </c>
      <c r="AG4590" s="16" t="str">
        <f t="shared" si="430"/>
        <v/>
      </c>
      <c r="AH4590" s="16">
        <f t="shared" si="431"/>
        <v>0</v>
      </c>
      <c r="AI4590" s="17" t="str">
        <f>IF('Peer Comparison Tool'!$D$12="NR","",IF($C4590='Peer Comparison Tool'!$D$9,COUNT('CECL &lt;50B Database'!$AI$1:AI4589)+1,""))</f>
        <v/>
      </c>
    </row>
    <row r="4591" spans="29:35" x14ac:dyDescent="0.25">
      <c r="AC4591" s="16" t="str">
        <f t="shared" si="426"/>
        <v/>
      </c>
      <c r="AD4591" s="16" t="str">
        <f t="shared" si="427"/>
        <v/>
      </c>
      <c r="AE4591" s="16" t="str">
        <f t="shared" si="428"/>
        <v/>
      </c>
      <c r="AF4591" s="16" t="str">
        <f t="shared" si="429"/>
        <v/>
      </c>
      <c r="AG4591" s="16" t="str">
        <f t="shared" si="430"/>
        <v/>
      </c>
      <c r="AH4591" s="16">
        <f t="shared" si="431"/>
        <v>0</v>
      </c>
      <c r="AI4591" s="17" t="str">
        <f>IF('Peer Comparison Tool'!$D$12="NR","",IF($C4591='Peer Comparison Tool'!$D$9,COUNT('CECL &lt;50B Database'!$AI$1:AI4590)+1,""))</f>
        <v/>
      </c>
    </row>
    <row r="4592" spans="29:35" x14ac:dyDescent="0.25">
      <c r="AC4592" s="16" t="str">
        <f t="shared" si="426"/>
        <v/>
      </c>
      <c r="AD4592" s="16" t="str">
        <f t="shared" si="427"/>
        <v/>
      </c>
      <c r="AE4592" s="16" t="str">
        <f t="shared" si="428"/>
        <v/>
      </c>
      <c r="AF4592" s="16" t="str">
        <f t="shared" si="429"/>
        <v/>
      </c>
      <c r="AG4592" s="16" t="str">
        <f t="shared" si="430"/>
        <v/>
      </c>
      <c r="AH4592" s="16">
        <f t="shared" si="431"/>
        <v>0</v>
      </c>
      <c r="AI4592" s="17" t="str">
        <f>IF('Peer Comparison Tool'!$D$12="NR","",IF($C4592='Peer Comparison Tool'!$D$9,COUNT('CECL &lt;50B Database'!$AI$1:AI4591)+1,""))</f>
        <v/>
      </c>
    </row>
    <row r="4593" spans="29:35" x14ac:dyDescent="0.25">
      <c r="AC4593" s="16" t="str">
        <f t="shared" si="426"/>
        <v/>
      </c>
      <c r="AD4593" s="16" t="str">
        <f t="shared" si="427"/>
        <v/>
      </c>
      <c r="AE4593" s="16" t="str">
        <f t="shared" si="428"/>
        <v/>
      </c>
      <c r="AF4593" s="16" t="str">
        <f t="shared" si="429"/>
        <v/>
      </c>
      <c r="AG4593" s="16" t="str">
        <f t="shared" si="430"/>
        <v/>
      </c>
      <c r="AH4593" s="16">
        <f t="shared" si="431"/>
        <v>0</v>
      </c>
      <c r="AI4593" s="17" t="str">
        <f>IF('Peer Comparison Tool'!$D$12="NR","",IF($C4593='Peer Comparison Tool'!$D$9,COUNT('CECL &lt;50B Database'!$AI$1:AI4592)+1,""))</f>
        <v/>
      </c>
    </row>
    <row r="4594" spans="29:35" x14ac:dyDescent="0.25">
      <c r="AC4594" s="16" t="str">
        <f t="shared" si="426"/>
        <v/>
      </c>
      <c r="AD4594" s="16" t="str">
        <f t="shared" si="427"/>
        <v/>
      </c>
      <c r="AE4594" s="16" t="str">
        <f t="shared" si="428"/>
        <v/>
      </c>
      <c r="AF4594" s="16" t="str">
        <f t="shared" si="429"/>
        <v/>
      </c>
      <c r="AG4594" s="16" t="str">
        <f t="shared" si="430"/>
        <v/>
      </c>
      <c r="AH4594" s="16">
        <f t="shared" si="431"/>
        <v>0</v>
      </c>
      <c r="AI4594" s="17" t="str">
        <f>IF('Peer Comparison Tool'!$D$12="NR","",IF($C4594='Peer Comparison Tool'!$D$9,COUNT('CECL &lt;50B Database'!$AI$1:AI4593)+1,""))</f>
        <v/>
      </c>
    </row>
    <row r="4595" spans="29:35" x14ac:dyDescent="0.25">
      <c r="AC4595" s="16" t="str">
        <f t="shared" si="426"/>
        <v/>
      </c>
      <c r="AD4595" s="16" t="str">
        <f t="shared" si="427"/>
        <v/>
      </c>
      <c r="AE4595" s="16" t="str">
        <f t="shared" si="428"/>
        <v/>
      </c>
      <c r="AF4595" s="16" t="str">
        <f t="shared" si="429"/>
        <v/>
      </c>
      <c r="AG4595" s="16" t="str">
        <f t="shared" si="430"/>
        <v/>
      </c>
      <c r="AH4595" s="16">
        <f t="shared" si="431"/>
        <v>0</v>
      </c>
      <c r="AI4595" s="17" t="str">
        <f>IF('Peer Comparison Tool'!$D$12="NR","",IF($C4595='Peer Comparison Tool'!$D$9,COUNT('CECL &lt;50B Database'!$AI$1:AI4594)+1,""))</f>
        <v/>
      </c>
    </row>
    <row r="4596" spans="29:35" x14ac:dyDescent="0.25">
      <c r="AC4596" s="16" t="str">
        <f t="shared" si="426"/>
        <v/>
      </c>
      <c r="AD4596" s="16" t="str">
        <f t="shared" si="427"/>
        <v/>
      </c>
      <c r="AE4596" s="16" t="str">
        <f t="shared" si="428"/>
        <v/>
      </c>
      <c r="AF4596" s="16" t="str">
        <f t="shared" si="429"/>
        <v/>
      </c>
      <c r="AG4596" s="16" t="str">
        <f t="shared" si="430"/>
        <v/>
      </c>
      <c r="AH4596" s="16">
        <f t="shared" si="431"/>
        <v>0</v>
      </c>
      <c r="AI4596" s="17" t="str">
        <f>IF('Peer Comparison Tool'!$D$12="NR","",IF($C4596='Peer Comparison Tool'!$D$9,COUNT('CECL &lt;50B Database'!$AI$1:AI4595)+1,""))</f>
        <v/>
      </c>
    </row>
    <row r="4597" spans="29:35" x14ac:dyDescent="0.25">
      <c r="AC4597" s="16" t="str">
        <f t="shared" si="426"/>
        <v/>
      </c>
      <c r="AD4597" s="16" t="str">
        <f t="shared" si="427"/>
        <v/>
      </c>
      <c r="AE4597" s="16" t="str">
        <f t="shared" si="428"/>
        <v/>
      </c>
      <c r="AF4597" s="16" t="str">
        <f t="shared" si="429"/>
        <v/>
      </c>
      <c r="AG4597" s="16" t="str">
        <f t="shared" si="430"/>
        <v/>
      </c>
      <c r="AH4597" s="16">
        <f t="shared" si="431"/>
        <v>0</v>
      </c>
      <c r="AI4597" s="17" t="str">
        <f>IF('Peer Comparison Tool'!$D$12="NR","",IF($C4597='Peer Comparison Tool'!$D$9,COUNT('CECL &lt;50B Database'!$AI$1:AI4596)+1,""))</f>
        <v/>
      </c>
    </row>
    <row r="4598" spans="29:35" x14ac:dyDescent="0.25">
      <c r="AC4598" s="16" t="str">
        <f t="shared" si="426"/>
        <v/>
      </c>
      <c r="AD4598" s="16" t="str">
        <f t="shared" si="427"/>
        <v/>
      </c>
      <c r="AE4598" s="16" t="str">
        <f t="shared" si="428"/>
        <v/>
      </c>
      <c r="AF4598" s="16" t="str">
        <f t="shared" si="429"/>
        <v/>
      </c>
      <c r="AG4598" s="16" t="str">
        <f t="shared" si="430"/>
        <v/>
      </c>
      <c r="AH4598" s="16">
        <f t="shared" si="431"/>
        <v>0</v>
      </c>
      <c r="AI4598" s="17" t="str">
        <f>IF('Peer Comparison Tool'!$D$12="NR","",IF($C4598='Peer Comparison Tool'!$D$9,COUNT('CECL &lt;50B Database'!$AI$1:AI4597)+1,""))</f>
        <v/>
      </c>
    </row>
    <row r="4599" spans="29:35" x14ac:dyDescent="0.25">
      <c r="AC4599" s="16" t="str">
        <f t="shared" si="426"/>
        <v/>
      </c>
      <c r="AD4599" s="16" t="str">
        <f t="shared" si="427"/>
        <v/>
      </c>
      <c r="AE4599" s="16" t="str">
        <f t="shared" si="428"/>
        <v/>
      </c>
      <c r="AF4599" s="16" t="str">
        <f t="shared" si="429"/>
        <v/>
      </c>
      <c r="AG4599" s="16" t="str">
        <f t="shared" si="430"/>
        <v/>
      </c>
      <c r="AH4599" s="16">
        <f t="shared" si="431"/>
        <v>0</v>
      </c>
      <c r="AI4599" s="17" t="str">
        <f>IF('Peer Comparison Tool'!$D$12="NR","",IF($C4599='Peer Comparison Tool'!$D$9,COUNT('CECL &lt;50B Database'!$AI$1:AI4598)+1,""))</f>
        <v/>
      </c>
    </row>
    <row r="4600" spans="29:35" x14ac:dyDescent="0.25">
      <c r="AC4600" s="16" t="str">
        <f t="shared" si="426"/>
        <v/>
      </c>
      <c r="AD4600" s="16" t="str">
        <f t="shared" si="427"/>
        <v/>
      </c>
      <c r="AE4600" s="16" t="str">
        <f t="shared" si="428"/>
        <v/>
      </c>
      <c r="AF4600" s="16" t="str">
        <f t="shared" si="429"/>
        <v/>
      </c>
      <c r="AG4600" s="16" t="str">
        <f t="shared" si="430"/>
        <v/>
      </c>
      <c r="AH4600" s="16">
        <f t="shared" si="431"/>
        <v>0</v>
      </c>
      <c r="AI4600" s="17" t="str">
        <f>IF('Peer Comparison Tool'!$D$12="NR","",IF($C4600='Peer Comparison Tool'!$D$9,COUNT('CECL &lt;50B Database'!$AI$1:AI4599)+1,""))</f>
        <v/>
      </c>
    </row>
    <row r="4601" spans="29:35" x14ac:dyDescent="0.25">
      <c r="AC4601" s="16" t="str">
        <f t="shared" si="426"/>
        <v/>
      </c>
      <c r="AD4601" s="16" t="str">
        <f t="shared" si="427"/>
        <v/>
      </c>
      <c r="AE4601" s="16" t="str">
        <f t="shared" si="428"/>
        <v/>
      </c>
      <c r="AF4601" s="16" t="str">
        <f t="shared" si="429"/>
        <v/>
      </c>
      <c r="AG4601" s="16" t="str">
        <f t="shared" si="430"/>
        <v/>
      </c>
      <c r="AH4601" s="16">
        <f t="shared" si="431"/>
        <v>0</v>
      </c>
      <c r="AI4601" s="17" t="str">
        <f>IF('Peer Comparison Tool'!$D$12="NR","",IF($C4601='Peer Comparison Tool'!$D$9,COUNT('CECL &lt;50B Database'!$AI$1:AI4600)+1,""))</f>
        <v/>
      </c>
    </row>
    <row r="4602" spans="29:35" x14ac:dyDescent="0.25">
      <c r="AC4602" s="16" t="str">
        <f t="shared" si="426"/>
        <v/>
      </c>
      <c r="AD4602" s="16" t="str">
        <f t="shared" si="427"/>
        <v/>
      </c>
      <c r="AE4602" s="16" t="str">
        <f t="shared" si="428"/>
        <v/>
      </c>
      <c r="AF4602" s="16" t="str">
        <f t="shared" si="429"/>
        <v/>
      </c>
      <c r="AG4602" s="16" t="str">
        <f t="shared" si="430"/>
        <v/>
      </c>
      <c r="AH4602" s="16">
        <f t="shared" si="431"/>
        <v>0</v>
      </c>
      <c r="AI4602" s="17" t="str">
        <f>IF('Peer Comparison Tool'!$D$12="NR","",IF($C4602='Peer Comparison Tool'!$D$9,COUNT('CECL &lt;50B Database'!$AI$1:AI4601)+1,""))</f>
        <v/>
      </c>
    </row>
    <row r="4603" spans="29:35" x14ac:dyDescent="0.25">
      <c r="AC4603" s="16" t="str">
        <f t="shared" si="426"/>
        <v/>
      </c>
      <c r="AD4603" s="16" t="str">
        <f t="shared" si="427"/>
        <v/>
      </c>
      <c r="AE4603" s="16" t="str">
        <f t="shared" si="428"/>
        <v/>
      </c>
      <c r="AF4603" s="16" t="str">
        <f t="shared" si="429"/>
        <v/>
      </c>
      <c r="AG4603" s="16" t="str">
        <f t="shared" si="430"/>
        <v/>
      </c>
      <c r="AH4603" s="16">
        <f t="shared" si="431"/>
        <v>0</v>
      </c>
      <c r="AI4603" s="17" t="str">
        <f>IF('Peer Comparison Tool'!$D$12="NR","",IF($C4603='Peer Comparison Tool'!$D$9,COUNT('CECL &lt;50B Database'!$AI$1:AI4602)+1,""))</f>
        <v/>
      </c>
    </row>
    <row r="4604" spans="29:35" x14ac:dyDescent="0.25">
      <c r="AC4604" s="16" t="str">
        <f t="shared" si="426"/>
        <v/>
      </c>
      <c r="AD4604" s="16" t="str">
        <f t="shared" si="427"/>
        <v/>
      </c>
      <c r="AE4604" s="16" t="str">
        <f t="shared" si="428"/>
        <v/>
      </c>
      <c r="AF4604" s="16" t="str">
        <f t="shared" si="429"/>
        <v/>
      </c>
      <c r="AG4604" s="16" t="str">
        <f t="shared" si="430"/>
        <v/>
      </c>
      <c r="AH4604" s="16">
        <f t="shared" si="431"/>
        <v>0</v>
      </c>
      <c r="AI4604" s="17" t="str">
        <f>IF('Peer Comparison Tool'!$D$12="NR","",IF($C4604='Peer Comparison Tool'!$D$9,COUNT('CECL &lt;50B Database'!$AI$1:AI4603)+1,""))</f>
        <v/>
      </c>
    </row>
    <row r="4605" spans="29:35" x14ac:dyDescent="0.25">
      <c r="AC4605" s="16" t="str">
        <f t="shared" si="426"/>
        <v/>
      </c>
      <c r="AD4605" s="16" t="str">
        <f t="shared" si="427"/>
        <v/>
      </c>
      <c r="AE4605" s="16" t="str">
        <f t="shared" si="428"/>
        <v/>
      </c>
      <c r="AF4605" s="16" t="str">
        <f t="shared" si="429"/>
        <v/>
      </c>
      <c r="AG4605" s="16" t="str">
        <f t="shared" si="430"/>
        <v/>
      </c>
      <c r="AH4605" s="16">
        <f t="shared" si="431"/>
        <v>0</v>
      </c>
      <c r="AI4605" s="17" t="str">
        <f>IF('Peer Comparison Tool'!$D$12="NR","",IF($C4605='Peer Comparison Tool'!$D$9,COUNT('CECL &lt;50B Database'!$AI$1:AI4604)+1,""))</f>
        <v/>
      </c>
    </row>
    <row r="4606" spans="29:35" x14ac:dyDescent="0.25">
      <c r="AC4606" s="16" t="str">
        <f t="shared" si="426"/>
        <v/>
      </c>
      <c r="AD4606" s="16" t="str">
        <f t="shared" si="427"/>
        <v/>
      </c>
      <c r="AE4606" s="16" t="str">
        <f t="shared" si="428"/>
        <v/>
      </c>
      <c r="AF4606" s="16" t="str">
        <f t="shared" si="429"/>
        <v/>
      </c>
      <c r="AG4606" s="16" t="str">
        <f t="shared" si="430"/>
        <v/>
      </c>
      <c r="AH4606" s="16">
        <f t="shared" si="431"/>
        <v>0</v>
      </c>
      <c r="AI4606" s="17" t="str">
        <f>IF('Peer Comparison Tool'!$D$12="NR","",IF($C4606='Peer Comparison Tool'!$D$9,COUNT('CECL &lt;50B Database'!$AI$1:AI4605)+1,""))</f>
        <v/>
      </c>
    </row>
    <row r="4607" spans="29:35" x14ac:dyDescent="0.25">
      <c r="AC4607" s="16" t="str">
        <f t="shared" si="426"/>
        <v/>
      </c>
      <c r="AD4607" s="16" t="str">
        <f t="shared" si="427"/>
        <v/>
      </c>
      <c r="AE4607" s="16" t="str">
        <f t="shared" si="428"/>
        <v/>
      </c>
      <c r="AF4607" s="16" t="str">
        <f t="shared" si="429"/>
        <v/>
      </c>
      <c r="AG4607" s="16" t="str">
        <f t="shared" si="430"/>
        <v/>
      </c>
      <c r="AH4607" s="16">
        <f t="shared" si="431"/>
        <v>0</v>
      </c>
      <c r="AI4607" s="17" t="str">
        <f>IF('Peer Comparison Tool'!$D$12="NR","",IF($C4607='Peer Comparison Tool'!$D$9,COUNT('CECL &lt;50B Database'!$AI$1:AI4606)+1,""))</f>
        <v/>
      </c>
    </row>
    <row r="4608" spans="29:35" x14ac:dyDescent="0.25">
      <c r="AC4608" s="16" t="str">
        <f t="shared" si="426"/>
        <v/>
      </c>
      <c r="AD4608" s="16" t="str">
        <f t="shared" si="427"/>
        <v/>
      </c>
      <c r="AE4608" s="16" t="str">
        <f t="shared" si="428"/>
        <v/>
      </c>
      <c r="AF4608" s="16" t="str">
        <f t="shared" si="429"/>
        <v/>
      </c>
      <c r="AG4608" s="16" t="str">
        <f t="shared" si="430"/>
        <v/>
      </c>
      <c r="AH4608" s="16">
        <f t="shared" si="431"/>
        <v>0</v>
      </c>
      <c r="AI4608" s="17" t="str">
        <f>IF('Peer Comparison Tool'!$D$12="NR","",IF($C4608='Peer Comparison Tool'!$D$9,COUNT('CECL &lt;50B Database'!$AI$1:AI4607)+1,""))</f>
        <v/>
      </c>
    </row>
    <row r="4609" spans="29:35" x14ac:dyDescent="0.25">
      <c r="AC4609" s="16" t="str">
        <f t="shared" si="426"/>
        <v/>
      </c>
      <c r="AD4609" s="16" t="str">
        <f t="shared" si="427"/>
        <v/>
      </c>
      <c r="AE4609" s="16" t="str">
        <f t="shared" si="428"/>
        <v/>
      </c>
      <c r="AF4609" s="16" t="str">
        <f t="shared" si="429"/>
        <v/>
      </c>
      <c r="AG4609" s="16" t="str">
        <f t="shared" si="430"/>
        <v/>
      </c>
      <c r="AH4609" s="16">
        <f t="shared" si="431"/>
        <v>0</v>
      </c>
      <c r="AI4609" s="17" t="str">
        <f>IF('Peer Comparison Tool'!$D$12="NR","",IF($C4609='Peer Comparison Tool'!$D$9,COUNT('CECL &lt;50B Database'!$AI$1:AI4608)+1,""))</f>
        <v/>
      </c>
    </row>
    <row r="4610" spans="29:35" x14ac:dyDescent="0.25">
      <c r="AC4610" s="16" t="str">
        <f t="shared" si="426"/>
        <v/>
      </c>
      <c r="AD4610" s="16" t="str">
        <f t="shared" si="427"/>
        <v/>
      </c>
      <c r="AE4610" s="16" t="str">
        <f t="shared" si="428"/>
        <v/>
      </c>
      <c r="AF4610" s="16" t="str">
        <f t="shared" si="429"/>
        <v/>
      </c>
      <c r="AG4610" s="16" t="str">
        <f t="shared" si="430"/>
        <v/>
      </c>
      <c r="AH4610" s="16">
        <f t="shared" si="431"/>
        <v>0</v>
      </c>
      <c r="AI4610" s="17" t="str">
        <f>IF('Peer Comparison Tool'!$D$12="NR","",IF($C4610='Peer Comparison Tool'!$D$9,COUNT('CECL &lt;50B Database'!$AI$1:AI4609)+1,""))</f>
        <v/>
      </c>
    </row>
    <row r="4611" spans="29:35" x14ac:dyDescent="0.25">
      <c r="AC4611" s="16" t="str">
        <f t="shared" ref="AC4611:AC4674" si="432">IF(AND($G4611&gt;=10000000,$G4611&lt;50000000),$K4611,"")</f>
        <v/>
      </c>
      <c r="AD4611" s="16" t="str">
        <f t="shared" ref="AD4611:AD4674" si="433">IF(AND($G4611&gt;=5000000,$G4611&lt;9999999),$K4611,"")</f>
        <v/>
      </c>
      <c r="AE4611" s="16" t="str">
        <f t="shared" ref="AE4611:AE4674" si="434">IF(AND($G4611&gt;=1000000,$G4611&lt;4999999),$K4611,"")</f>
        <v/>
      </c>
      <c r="AF4611" s="16" t="str">
        <f t="shared" ref="AF4611:AF4674" si="435">IF(AND($G4611&gt;=500000,$G4611&lt;999999),$K4611,"")</f>
        <v/>
      </c>
      <c r="AG4611" s="16" t="str">
        <f t="shared" ref="AG4611:AG4674" si="436">IF(AND($G4611&gt;=100000,$G4611&lt;499999),$K4611,"")</f>
        <v/>
      </c>
      <c r="AH4611" s="16">
        <f t="shared" ref="AH4611:AH4674" si="437">IF(AND($G4611&gt;=0,$G4611&lt;99999),$K4611,"")</f>
        <v>0</v>
      </c>
      <c r="AI4611" s="17" t="str">
        <f>IF('Peer Comparison Tool'!$D$12="NR","",IF($C4611='Peer Comparison Tool'!$D$9,COUNT('CECL &lt;50B Database'!$AI$1:AI4610)+1,""))</f>
        <v/>
      </c>
    </row>
    <row r="4612" spans="29:35" x14ac:dyDescent="0.25">
      <c r="AC4612" s="16" t="str">
        <f t="shared" si="432"/>
        <v/>
      </c>
      <c r="AD4612" s="16" t="str">
        <f t="shared" si="433"/>
        <v/>
      </c>
      <c r="AE4612" s="16" t="str">
        <f t="shared" si="434"/>
        <v/>
      </c>
      <c r="AF4612" s="16" t="str">
        <f t="shared" si="435"/>
        <v/>
      </c>
      <c r="AG4612" s="16" t="str">
        <f t="shared" si="436"/>
        <v/>
      </c>
      <c r="AH4612" s="16">
        <f t="shared" si="437"/>
        <v>0</v>
      </c>
      <c r="AI4612" s="17" t="str">
        <f>IF('Peer Comparison Tool'!$D$12="NR","",IF($C4612='Peer Comparison Tool'!$D$9,COUNT('CECL &lt;50B Database'!$AI$1:AI4611)+1,""))</f>
        <v/>
      </c>
    </row>
    <row r="4613" spans="29:35" x14ac:dyDescent="0.25">
      <c r="AC4613" s="16" t="str">
        <f t="shared" si="432"/>
        <v/>
      </c>
      <c r="AD4613" s="16" t="str">
        <f t="shared" si="433"/>
        <v/>
      </c>
      <c r="AE4613" s="16" t="str">
        <f t="shared" si="434"/>
        <v/>
      </c>
      <c r="AF4613" s="16" t="str">
        <f t="shared" si="435"/>
        <v/>
      </c>
      <c r="AG4613" s="16" t="str">
        <f t="shared" si="436"/>
        <v/>
      </c>
      <c r="AH4613" s="16">
        <f t="shared" si="437"/>
        <v>0</v>
      </c>
      <c r="AI4613" s="17" t="str">
        <f>IF('Peer Comparison Tool'!$D$12="NR","",IF($C4613='Peer Comparison Tool'!$D$9,COUNT('CECL &lt;50B Database'!$AI$1:AI4612)+1,""))</f>
        <v/>
      </c>
    </row>
    <row r="4614" spans="29:35" x14ac:dyDescent="0.25">
      <c r="AC4614" s="16" t="str">
        <f t="shared" si="432"/>
        <v/>
      </c>
      <c r="AD4614" s="16" t="str">
        <f t="shared" si="433"/>
        <v/>
      </c>
      <c r="AE4614" s="16" t="str">
        <f t="shared" si="434"/>
        <v/>
      </c>
      <c r="AF4614" s="16" t="str">
        <f t="shared" si="435"/>
        <v/>
      </c>
      <c r="AG4614" s="16" t="str">
        <f t="shared" si="436"/>
        <v/>
      </c>
      <c r="AH4614" s="16">
        <f t="shared" si="437"/>
        <v>0</v>
      </c>
      <c r="AI4614" s="17" t="str">
        <f>IF('Peer Comparison Tool'!$D$12="NR","",IF($C4614='Peer Comparison Tool'!$D$9,COUNT('CECL &lt;50B Database'!$AI$1:AI4613)+1,""))</f>
        <v/>
      </c>
    </row>
    <row r="4615" spans="29:35" x14ac:dyDescent="0.25">
      <c r="AC4615" s="16" t="str">
        <f t="shared" si="432"/>
        <v/>
      </c>
      <c r="AD4615" s="16" t="str">
        <f t="shared" si="433"/>
        <v/>
      </c>
      <c r="AE4615" s="16" t="str">
        <f t="shared" si="434"/>
        <v/>
      </c>
      <c r="AF4615" s="16" t="str">
        <f t="shared" si="435"/>
        <v/>
      </c>
      <c r="AG4615" s="16" t="str">
        <f t="shared" si="436"/>
        <v/>
      </c>
      <c r="AH4615" s="16">
        <f t="shared" si="437"/>
        <v>0</v>
      </c>
      <c r="AI4615" s="17" t="str">
        <f>IF('Peer Comparison Tool'!$D$12="NR","",IF($C4615='Peer Comparison Tool'!$D$9,COUNT('CECL &lt;50B Database'!$AI$1:AI4614)+1,""))</f>
        <v/>
      </c>
    </row>
    <row r="4616" spans="29:35" x14ac:dyDescent="0.25">
      <c r="AC4616" s="16" t="str">
        <f t="shared" si="432"/>
        <v/>
      </c>
      <c r="AD4616" s="16" t="str">
        <f t="shared" si="433"/>
        <v/>
      </c>
      <c r="AE4616" s="16" t="str">
        <f t="shared" si="434"/>
        <v/>
      </c>
      <c r="AF4616" s="16" t="str">
        <f t="shared" si="435"/>
        <v/>
      </c>
      <c r="AG4616" s="16" t="str">
        <f t="shared" si="436"/>
        <v/>
      </c>
      <c r="AH4616" s="16">
        <f t="shared" si="437"/>
        <v>0</v>
      </c>
      <c r="AI4616" s="17" t="str">
        <f>IF('Peer Comparison Tool'!$D$12="NR","",IF($C4616='Peer Comparison Tool'!$D$9,COUNT('CECL &lt;50B Database'!$AI$1:AI4615)+1,""))</f>
        <v/>
      </c>
    </row>
    <row r="4617" spans="29:35" x14ac:dyDescent="0.25">
      <c r="AC4617" s="16" t="str">
        <f t="shared" si="432"/>
        <v/>
      </c>
      <c r="AD4617" s="16" t="str">
        <f t="shared" si="433"/>
        <v/>
      </c>
      <c r="AE4617" s="16" t="str">
        <f t="shared" si="434"/>
        <v/>
      </c>
      <c r="AF4617" s="16" t="str">
        <f t="shared" si="435"/>
        <v/>
      </c>
      <c r="AG4617" s="16" t="str">
        <f t="shared" si="436"/>
        <v/>
      </c>
      <c r="AH4617" s="16">
        <f t="shared" si="437"/>
        <v>0</v>
      </c>
      <c r="AI4617" s="17" t="str">
        <f>IF('Peer Comparison Tool'!$D$12="NR","",IF($C4617='Peer Comparison Tool'!$D$9,COUNT('CECL &lt;50B Database'!$AI$1:AI4616)+1,""))</f>
        <v/>
      </c>
    </row>
    <row r="4618" spans="29:35" x14ac:dyDescent="0.25">
      <c r="AC4618" s="16" t="str">
        <f t="shared" si="432"/>
        <v/>
      </c>
      <c r="AD4618" s="16" t="str">
        <f t="shared" si="433"/>
        <v/>
      </c>
      <c r="AE4618" s="16" t="str">
        <f t="shared" si="434"/>
        <v/>
      </c>
      <c r="AF4618" s="16" t="str">
        <f t="shared" si="435"/>
        <v/>
      </c>
      <c r="AG4618" s="16" t="str">
        <f t="shared" si="436"/>
        <v/>
      </c>
      <c r="AH4618" s="16">
        <f t="shared" si="437"/>
        <v>0</v>
      </c>
      <c r="AI4618" s="17" t="str">
        <f>IF('Peer Comparison Tool'!$D$12="NR","",IF($C4618='Peer Comparison Tool'!$D$9,COUNT('CECL &lt;50B Database'!$AI$1:AI4617)+1,""))</f>
        <v/>
      </c>
    </row>
    <row r="4619" spans="29:35" x14ac:dyDescent="0.25">
      <c r="AC4619" s="16" t="str">
        <f t="shared" si="432"/>
        <v/>
      </c>
      <c r="AD4619" s="16" t="str">
        <f t="shared" si="433"/>
        <v/>
      </c>
      <c r="AE4619" s="16" t="str">
        <f t="shared" si="434"/>
        <v/>
      </c>
      <c r="AF4619" s="16" t="str">
        <f t="shared" si="435"/>
        <v/>
      </c>
      <c r="AG4619" s="16" t="str">
        <f t="shared" si="436"/>
        <v/>
      </c>
      <c r="AH4619" s="16">
        <f t="shared" si="437"/>
        <v>0</v>
      </c>
      <c r="AI4619" s="17" t="str">
        <f>IF('Peer Comparison Tool'!$D$12="NR","",IF($C4619='Peer Comparison Tool'!$D$9,COUNT('CECL &lt;50B Database'!$AI$1:AI4618)+1,""))</f>
        <v/>
      </c>
    </row>
    <row r="4620" spans="29:35" x14ac:dyDescent="0.25">
      <c r="AC4620" s="16" t="str">
        <f t="shared" si="432"/>
        <v/>
      </c>
      <c r="AD4620" s="16" t="str">
        <f t="shared" si="433"/>
        <v/>
      </c>
      <c r="AE4620" s="16" t="str">
        <f t="shared" si="434"/>
        <v/>
      </c>
      <c r="AF4620" s="16" t="str">
        <f t="shared" si="435"/>
        <v/>
      </c>
      <c r="AG4620" s="16" t="str">
        <f t="shared" si="436"/>
        <v/>
      </c>
      <c r="AH4620" s="16">
        <f t="shared" si="437"/>
        <v>0</v>
      </c>
      <c r="AI4620" s="17" t="str">
        <f>IF('Peer Comparison Tool'!$D$12="NR","",IF($C4620='Peer Comparison Tool'!$D$9,COUNT('CECL &lt;50B Database'!$AI$1:AI4619)+1,""))</f>
        <v/>
      </c>
    </row>
    <row r="4621" spans="29:35" x14ac:dyDescent="0.25">
      <c r="AC4621" s="16" t="str">
        <f t="shared" si="432"/>
        <v/>
      </c>
      <c r="AD4621" s="16" t="str">
        <f t="shared" si="433"/>
        <v/>
      </c>
      <c r="AE4621" s="16" t="str">
        <f t="shared" si="434"/>
        <v/>
      </c>
      <c r="AF4621" s="16" t="str">
        <f t="shared" si="435"/>
        <v/>
      </c>
      <c r="AG4621" s="16" t="str">
        <f t="shared" si="436"/>
        <v/>
      </c>
      <c r="AH4621" s="16">
        <f t="shared" si="437"/>
        <v>0</v>
      </c>
      <c r="AI4621" s="17" t="str">
        <f>IF('Peer Comparison Tool'!$D$12="NR","",IF($C4621='Peer Comparison Tool'!$D$9,COUNT('CECL &lt;50B Database'!$AI$1:AI4620)+1,""))</f>
        <v/>
      </c>
    </row>
    <row r="4622" spans="29:35" x14ac:dyDescent="0.25">
      <c r="AC4622" s="16" t="str">
        <f t="shared" si="432"/>
        <v/>
      </c>
      <c r="AD4622" s="16" t="str">
        <f t="shared" si="433"/>
        <v/>
      </c>
      <c r="AE4622" s="16" t="str">
        <f t="shared" si="434"/>
        <v/>
      </c>
      <c r="AF4622" s="16" t="str">
        <f t="shared" si="435"/>
        <v/>
      </c>
      <c r="AG4622" s="16" t="str">
        <f t="shared" si="436"/>
        <v/>
      </c>
      <c r="AH4622" s="16">
        <f t="shared" si="437"/>
        <v>0</v>
      </c>
      <c r="AI4622" s="17" t="str">
        <f>IF('Peer Comparison Tool'!$D$12="NR","",IF($C4622='Peer Comparison Tool'!$D$9,COUNT('CECL &lt;50B Database'!$AI$1:AI4621)+1,""))</f>
        <v/>
      </c>
    </row>
    <row r="4623" spans="29:35" x14ac:dyDescent="0.25">
      <c r="AC4623" s="16" t="str">
        <f t="shared" si="432"/>
        <v/>
      </c>
      <c r="AD4623" s="16" t="str">
        <f t="shared" si="433"/>
        <v/>
      </c>
      <c r="AE4623" s="16" t="str">
        <f t="shared" si="434"/>
        <v/>
      </c>
      <c r="AF4623" s="16" t="str">
        <f t="shared" si="435"/>
        <v/>
      </c>
      <c r="AG4623" s="16" t="str">
        <f t="shared" si="436"/>
        <v/>
      </c>
      <c r="AH4623" s="16">
        <f t="shared" si="437"/>
        <v>0</v>
      </c>
      <c r="AI4623" s="17" t="str">
        <f>IF('Peer Comparison Tool'!$D$12="NR","",IF($C4623='Peer Comparison Tool'!$D$9,COUNT('CECL &lt;50B Database'!$AI$1:AI4622)+1,""))</f>
        <v/>
      </c>
    </row>
    <row r="4624" spans="29:35" x14ac:dyDescent="0.25">
      <c r="AC4624" s="16" t="str">
        <f t="shared" si="432"/>
        <v/>
      </c>
      <c r="AD4624" s="16" t="str">
        <f t="shared" si="433"/>
        <v/>
      </c>
      <c r="AE4624" s="16" t="str">
        <f t="shared" si="434"/>
        <v/>
      </c>
      <c r="AF4624" s="16" t="str">
        <f t="shared" si="435"/>
        <v/>
      </c>
      <c r="AG4624" s="16" t="str">
        <f t="shared" si="436"/>
        <v/>
      </c>
      <c r="AH4624" s="16">
        <f t="shared" si="437"/>
        <v>0</v>
      </c>
      <c r="AI4624" s="17" t="str">
        <f>IF('Peer Comparison Tool'!$D$12="NR","",IF($C4624='Peer Comparison Tool'!$D$9,COUNT('CECL &lt;50B Database'!$AI$1:AI4623)+1,""))</f>
        <v/>
      </c>
    </row>
    <row r="4625" spans="29:35" x14ac:dyDescent="0.25">
      <c r="AC4625" s="16" t="str">
        <f t="shared" si="432"/>
        <v/>
      </c>
      <c r="AD4625" s="16" t="str">
        <f t="shared" si="433"/>
        <v/>
      </c>
      <c r="AE4625" s="16" t="str">
        <f t="shared" si="434"/>
        <v/>
      </c>
      <c r="AF4625" s="16" t="str">
        <f t="shared" si="435"/>
        <v/>
      </c>
      <c r="AG4625" s="16" t="str">
        <f t="shared" si="436"/>
        <v/>
      </c>
      <c r="AH4625" s="16">
        <f t="shared" si="437"/>
        <v>0</v>
      </c>
      <c r="AI4625" s="17" t="str">
        <f>IF('Peer Comparison Tool'!$D$12="NR","",IF($C4625='Peer Comparison Tool'!$D$9,COUNT('CECL &lt;50B Database'!$AI$1:AI4624)+1,""))</f>
        <v/>
      </c>
    </row>
    <row r="4626" spans="29:35" x14ac:dyDescent="0.25">
      <c r="AC4626" s="16" t="str">
        <f t="shared" si="432"/>
        <v/>
      </c>
      <c r="AD4626" s="16" t="str">
        <f t="shared" si="433"/>
        <v/>
      </c>
      <c r="AE4626" s="16" t="str">
        <f t="shared" si="434"/>
        <v/>
      </c>
      <c r="AF4626" s="16" t="str">
        <f t="shared" si="435"/>
        <v/>
      </c>
      <c r="AG4626" s="16" t="str">
        <f t="shared" si="436"/>
        <v/>
      </c>
      <c r="AH4626" s="16">
        <f t="shared" si="437"/>
        <v>0</v>
      </c>
      <c r="AI4626" s="17" t="str">
        <f>IF('Peer Comparison Tool'!$D$12="NR","",IF($C4626='Peer Comparison Tool'!$D$9,COUNT('CECL &lt;50B Database'!$AI$1:AI4625)+1,""))</f>
        <v/>
      </c>
    </row>
    <row r="4627" spans="29:35" x14ac:dyDescent="0.25">
      <c r="AC4627" s="16" t="str">
        <f t="shared" si="432"/>
        <v/>
      </c>
      <c r="AD4627" s="16" t="str">
        <f t="shared" si="433"/>
        <v/>
      </c>
      <c r="AE4627" s="16" t="str">
        <f t="shared" si="434"/>
        <v/>
      </c>
      <c r="AF4627" s="16" t="str">
        <f t="shared" si="435"/>
        <v/>
      </c>
      <c r="AG4627" s="16" t="str">
        <f t="shared" si="436"/>
        <v/>
      </c>
      <c r="AH4627" s="16">
        <f t="shared" si="437"/>
        <v>0</v>
      </c>
      <c r="AI4627" s="17" t="str">
        <f>IF('Peer Comparison Tool'!$D$12="NR","",IF($C4627='Peer Comparison Tool'!$D$9,COUNT('CECL &lt;50B Database'!$AI$1:AI4626)+1,""))</f>
        <v/>
      </c>
    </row>
    <row r="4628" spans="29:35" x14ac:dyDescent="0.25">
      <c r="AC4628" s="16" t="str">
        <f t="shared" si="432"/>
        <v/>
      </c>
      <c r="AD4628" s="16" t="str">
        <f t="shared" si="433"/>
        <v/>
      </c>
      <c r="AE4628" s="16" t="str">
        <f t="shared" si="434"/>
        <v/>
      </c>
      <c r="AF4628" s="16" t="str">
        <f t="shared" si="435"/>
        <v/>
      </c>
      <c r="AG4628" s="16" t="str">
        <f t="shared" si="436"/>
        <v/>
      </c>
      <c r="AH4628" s="16">
        <f t="shared" si="437"/>
        <v>0</v>
      </c>
      <c r="AI4628" s="17" t="str">
        <f>IF('Peer Comparison Tool'!$D$12="NR","",IF($C4628='Peer Comparison Tool'!$D$9,COUNT('CECL &lt;50B Database'!$AI$1:AI4627)+1,""))</f>
        <v/>
      </c>
    </row>
    <row r="4629" spans="29:35" x14ac:dyDescent="0.25">
      <c r="AC4629" s="16" t="str">
        <f t="shared" si="432"/>
        <v/>
      </c>
      <c r="AD4629" s="16" t="str">
        <f t="shared" si="433"/>
        <v/>
      </c>
      <c r="AE4629" s="16" t="str">
        <f t="shared" si="434"/>
        <v/>
      </c>
      <c r="AF4629" s="16" t="str">
        <f t="shared" si="435"/>
        <v/>
      </c>
      <c r="AG4629" s="16" t="str">
        <f t="shared" si="436"/>
        <v/>
      </c>
      <c r="AH4629" s="16">
        <f t="shared" si="437"/>
        <v>0</v>
      </c>
      <c r="AI4629" s="17" t="str">
        <f>IF('Peer Comparison Tool'!$D$12="NR","",IF($C4629='Peer Comparison Tool'!$D$9,COUNT('CECL &lt;50B Database'!$AI$1:AI4628)+1,""))</f>
        <v/>
      </c>
    </row>
    <row r="4630" spans="29:35" x14ac:dyDescent="0.25">
      <c r="AC4630" s="16" t="str">
        <f t="shared" si="432"/>
        <v/>
      </c>
      <c r="AD4630" s="16" t="str">
        <f t="shared" si="433"/>
        <v/>
      </c>
      <c r="AE4630" s="16" t="str">
        <f t="shared" si="434"/>
        <v/>
      </c>
      <c r="AF4630" s="16" t="str">
        <f t="shared" si="435"/>
        <v/>
      </c>
      <c r="AG4630" s="16" t="str">
        <f t="shared" si="436"/>
        <v/>
      </c>
      <c r="AH4630" s="16">
        <f t="shared" si="437"/>
        <v>0</v>
      </c>
      <c r="AI4630" s="17" t="str">
        <f>IF('Peer Comparison Tool'!$D$12="NR","",IF($C4630='Peer Comparison Tool'!$D$9,COUNT('CECL &lt;50B Database'!$AI$1:AI4629)+1,""))</f>
        <v/>
      </c>
    </row>
    <row r="4631" spans="29:35" x14ac:dyDescent="0.25">
      <c r="AC4631" s="16" t="str">
        <f t="shared" si="432"/>
        <v/>
      </c>
      <c r="AD4631" s="16" t="str">
        <f t="shared" si="433"/>
        <v/>
      </c>
      <c r="AE4631" s="16" t="str">
        <f t="shared" si="434"/>
        <v/>
      </c>
      <c r="AF4631" s="16" t="str">
        <f t="shared" si="435"/>
        <v/>
      </c>
      <c r="AG4631" s="16" t="str">
        <f t="shared" si="436"/>
        <v/>
      </c>
      <c r="AH4631" s="16">
        <f t="shared" si="437"/>
        <v>0</v>
      </c>
      <c r="AI4631" s="17" t="str">
        <f>IF('Peer Comparison Tool'!$D$12="NR","",IF($C4631='Peer Comparison Tool'!$D$9,COUNT('CECL &lt;50B Database'!$AI$1:AI4630)+1,""))</f>
        <v/>
      </c>
    </row>
    <row r="4632" spans="29:35" x14ac:dyDescent="0.25">
      <c r="AC4632" s="16" t="str">
        <f t="shared" si="432"/>
        <v/>
      </c>
      <c r="AD4632" s="16" t="str">
        <f t="shared" si="433"/>
        <v/>
      </c>
      <c r="AE4632" s="16" t="str">
        <f t="shared" si="434"/>
        <v/>
      </c>
      <c r="AF4632" s="16" t="str">
        <f t="shared" si="435"/>
        <v/>
      </c>
      <c r="AG4632" s="16" t="str">
        <f t="shared" si="436"/>
        <v/>
      </c>
      <c r="AH4632" s="16">
        <f t="shared" si="437"/>
        <v>0</v>
      </c>
      <c r="AI4632" s="17" t="str">
        <f>IF('Peer Comparison Tool'!$D$12="NR","",IF($C4632='Peer Comparison Tool'!$D$9,COUNT('CECL &lt;50B Database'!$AI$1:AI4631)+1,""))</f>
        <v/>
      </c>
    </row>
    <row r="4633" spans="29:35" x14ac:dyDescent="0.25">
      <c r="AC4633" s="16" t="str">
        <f t="shared" si="432"/>
        <v/>
      </c>
      <c r="AD4633" s="16" t="str">
        <f t="shared" si="433"/>
        <v/>
      </c>
      <c r="AE4633" s="16" t="str">
        <f t="shared" si="434"/>
        <v/>
      </c>
      <c r="AF4633" s="16" t="str">
        <f t="shared" si="435"/>
        <v/>
      </c>
      <c r="AG4633" s="16" t="str">
        <f t="shared" si="436"/>
        <v/>
      </c>
      <c r="AH4633" s="16">
        <f t="shared" si="437"/>
        <v>0</v>
      </c>
      <c r="AI4633" s="17" t="str">
        <f>IF('Peer Comparison Tool'!$D$12="NR","",IF($C4633='Peer Comparison Tool'!$D$9,COUNT('CECL &lt;50B Database'!$AI$1:AI4632)+1,""))</f>
        <v/>
      </c>
    </row>
    <row r="4634" spans="29:35" x14ac:dyDescent="0.25">
      <c r="AC4634" s="16" t="str">
        <f t="shared" si="432"/>
        <v/>
      </c>
      <c r="AD4634" s="16" t="str">
        <f t="shared" si="433"/>
        <v/>
      </c>
      <c r="AE4634" s="16" t="str">
        <f t="shared" si="434"/>
        <v/>
      </c>
      <c r="AF4634" s="16" t="str">
        <f t="shared" si="435"/>
        <v/>
      </c>
      <c r="AG4634" s="16" t="str">
        <f t="shared" si="436"/>
        <v/>
      </c>
      <c r="AH4634" s="16">
        <f t="shared" si="437"/>
        <v>0</v>
      </c>
      <c r="AI4634" s="17" t="str">
        <f>IF('Peer Comparison Tool'!$D$12="NR","",IF($C4634='Peer Comparison Tool'!$D$9,COUNT('CECL &lt;50B Database'!$AI$1:AI4633)+1,""))</f>
        <v/>
      </c>
    </row>
    <row r="4635" spans="29:35" x14ac:dyDescent="0.25">
      <c r="AC4635" s="16" t="str">
        <f t="shared" si="432"/>
        <v/>
      </c>
      <c r="AD4635" s="16" t="str">
        <f t="shared" si="433"/>
        <v/>
      </c>
      <c r="AE4635" s="16" t="str">
        <f t="shared" si="434"/>
        <v/>
      </c>
      <c r="AF4635" s="16" t="str">
        <f t="shared" si="435"/>
        <v/>
      </c>
      <c r="AG4635" s="16" t="str">
        <f t="shared" si="436"/>
        <v/>
      </c>
      <c r="AH4635" s="16">
        <f t="shared" si="437"/>
        <v>0</v>
      </c>
      <c r="AI4635" s="17" t="str">
        <f>IF('Peer Comparison Tool'!$D$12="NR","",IF($C4635='Peer Comparison Tool'!$D$9,COUNT('CECL &lt;50B Database'!$AI$1:AI4634)+1,""))</f>
        <v/>
      </c>
    </row>
    <row r="4636" spans="29:35" x14ac:dyDescent="0.25">
      <c r="AC4636" s="16" t="str">
        <f t="shared" si="432"/>
        <v/>
      </c>
      <c r="AD4636" s="16" t="str">
        <f t="shared" si="433"/>
        <v/>
      </c>
      <c r="AE4636" s="16" t="str">
        <f t="shared" si="434"/>
        <v/>
      </c>
      <c r="AF4636" s="16" t="str">
        <f t="shared" si="435"/>
        <v/>
      </c>
      <c r="AG4636" s="16" t="str">
        <f t="shared" si="436"/>
        <v/>
      </c>
      <c r="AH4636" s="16">
        <f t="shared" si="437"/>
        <v>0</v>
      </c>
      <c r="AI4636" s="17" t="str">
        <f>IF('Peer Comparison Tool'!$D$12="NR","",IF($C4636='Peer Comparison Tool'!$D$9,COUNT('CECL &lt;50B Database'!$AI$1:AI4635)+1,""))</f>
        <v/>
      </c>
    </row>
    <row r="4637" spans="29:35" x14ac:dyDescent="0.25">
      <c r="AC4637" s="16" t="str">
        <f t="shared" si="432"/>
        <v/>
      </c>
      <c r="AD4637" s="16" t="str">
        <f t="shared" si="433"/>
        <v/>
      </c>
      <c r="AE4637" s="16" t="str">
        <f t="shared" si="434"/>
        <v/>
      </c>
      <c r="AF4637" s="16" t="str">
        <f t="shared" si="435"/>
        <v/>
      </c>
      <c r="AG4637" s="16" t="str">
        <f t="shared" si="436"/>
        <v/>
      </c>
      <c r="AH4637" s="16">
        <f t="shared" si="437"/>
        <v>0</v>
      </c>
      <c r="AI4637" s="17" t="str">
        <f>IF('Peer Comparison Tool'!$D$12="NR","",IF($C4637='Peer Comparison Tool'!$D$9,COUNT('CECL &lt;50B Database'!$AI$1:AI4636)+1,""))</f>
        <v/>
      </c>
    </row>
    <row r="4638" spans="29:35" x14ac:dyDescent="0.25">
      <c r="AC4638" s="16" t="str">
        <f t="shared" si="432"/>
        <v/>
      </c>
      <c r="AD4638" s="16" t="str">
        <f t="shared" si="433"/>
        <v/>
      </c>
      <c r="AE4638" s="16" t="str">
        <f t="shared" si="434"/>
        <v/>
      </c>
      <c r="AF4638" s="16" t="str">
        <f t="shared" si="435"/>
        <v/>
      </c>
      <c r="AG4638" s="16" t="str">
        <f t="shared" si="436"/>
        <v/>
      </c>
      <c r="AH4638" s="16">
        <f t="shared" si="437"/>
        <v>0</v>
      </c>
      <c r="AI4638" s="17" t="str">
        <f>IF('Peer Comparison Tool'!$D$12="NR","",IF($C4638='Peer Comparison Tool'!$D$9,COUNT('CECL &lt;50B Database'!$AI$1:AI4637)+1,""))</f>
        <v/>
      </c>
    </row>
    <row r="4639" spans="29:35" x14ac:dyDescent="0.25">
      <c r="AC4639" s="16" t="str">
        <f t="shared" si="432"/>
        <v/>
      </c>
      <c r="AD4639" s="16" t="str">
        <f t="shared" si="433"/>
        <v/>
      </c>
      <c r="AE4639" s="16" t="str">
        <f t="shared" si="434"/>
        <v/>
      </c>
      <c r="AF4639" s="16" t="str">
        <f t="shared" si="435"/>
        <v/>
      </c>
      <c r="AG4639" s="16" t="str">
        <f t="shared" si="436"/>
        <v/>
      </c>
      <c r="AH4639" s="16">
        <f t="shared" si="437"/>
        <v>0</v>
      </c>
      <c r="AI4639" s="17" t="str">
        <f>IF('Peer Comparison Tool'!$D$12="NR","",IF($C4639='Peer Comparison Tool'!$D$9,COUNT('CECL &lt;50B Database'!$AI$1:AI4638)+1,""))</f>
        <v/>
      </c>
    </row>
    <row r="4640" spans="29:35" x14ac:dyDescent="0.25">
      <c r="AC4640" s="16" t="str">
        <f t="shared" si="432"/>
        <v/>
      </c>
      <c r="AD4640" s="16" t="str">
        <f t="shared" si="433"/>
        <v/>
      </c>
      <c r="AE4640" s="16" t="str">
        <f t="shared" si="434"/>
        <v/>
      </c>
      <c r="AF4640" s="16" t="str">
        <f t="shared" si="435"/>
        <v/>
      </c>
      <c r="AG4640" s="16" t="str">
        <f t="shared" si="436"/>
        <v/>
      </c>
      <c r="AH4640" s="16">
        <f t="shared" si="437"/>
        <v>0</v>
      </c>
      <c r="AI4640" s="17" t="str">
        <f>IF('Peer Comparison Tool'!$D$12="NR","",IF($C4640='Peer Comparison Tool'!$D$9,COUNT('CECL &lt;50B Database'!$AI$1:AI4639)+1,""))</f>
        <v/>
      </c>
    </row>
    <row r="4641" spans="29:35" x14ac:dyDescent="0.25">
      <c r="AC4641" s="16" t="str">
        <f t="shared" si="432"/>
        <v/>
      </c>
      <c r="AD4641" s="16" t="str">
        <f t="shared" si="433"/>
        <v/>
      </c>
      <c r="AE4641" s="16" t="str">
        <f t="shared" si="434"/>
        <v/>
      </c>
      <c r="AF4641" s="16" t="str">
        <f t="shared" si="435"/>
        <v/>
      </c>
      <c r="AG4641" s="16" t="str">
        <f t="shared" si="436"/>
        <v/>
      </c>
      <c r="AH4641" s="16">
        <f t="shared" si="437"/>
        <v>0</v>
      </c>
      <c r="AI4641" s="17" t="str">
        <f>IF('Peer Comparison Tool'!$D$12="NR","",IF($C4641='Peer Comparison Tool'!$D$9,COUNT('CECL &lt;50B Database'!$AI$1:AI4640)+1,""))</f>
        <v/>
      </c>
    </row>
    <row r="4642" spans="29:35" x14ac:dyDescent="0.25">
      <c r="AC4642" s="16" t="str">
        <f t="shared" si="432"/>
        <v/>
      </c>
      <c r="AD4642" s="16" t="str">
        <f t="shared" si="433"/>
        <v/>
      </c>
      <c r="AE4642" s="16" t="str">
        <f t="shared" si="434"/>
        <v/>
      </c>
      <c r="AF4642" s="16" t="str">
        <f t="shared" si="435"/>
        <v/>
      </c>
      <c r="AG4642" s="16" t="str">
        <f t="shared" si="436"/>
        <v/>
      </c>
      <c r="AH4642" s="16">
        <f t="shared" si="437"/>
        <v>0</v>
      </c>
      <c r="AI4642" s="17" t="str">
        <f>IF('Peer Comparison Tool'!$D$12="NR","",IF($C4642='Peer Comparison Tool'!$D$9,COUNT('CECL &lt;50B Database'!$AI$1:AI4641)+1,""))</f>
        <v/>
      </c>
    </row>
    <row r="4643" spans="29:35" x14ac:dyDescent="0.25">
      <c r="AC4643" s="16" t="str">
        <f t="shared" si="432"/>
        <v/>
      </c>
      <c r="AD4643" s="16" t="str">
        <f t="shared" si="433"/>
        <v/>
      </c>
      <c r="AE4643" s="16" t="str">
        <f t="shared" si="434"/>
        <v/>
      </c>
      <c r="AF4643" s="16" t="str">
        <f t="shared" si="435"/>
        <v/>
      </c>
      <c r="AG4643" s="16" t="str">
        <f t="shared" si="436"/>
        <v/>
      </c>
      <c r="AH4643" s="16">
        <f t="shared" si="437"/>
        <v>0</v>
      </c>
      <c r="AI4643" s="17" t="str">
        <f>IF('Peer Comparison Tool'!$D$12="NR","",IF($C4643='Peer Comparison Tool'!$D$9,COUNT('CECL &lt;50B Database'!$AI$1:AI4642)+1,""))</f>
        <v/>
      </c>
    </row>
    <row r="4644" spans="29:35" x14ac:dyDescent="0.25">
      <c r="AC4644" s="16" t="str">
        <f t="shared" si="432"/>
        <v/>
      </c>
      <c r="AD4644" s="16" t="str">
        <f t="shared" si="433"/>
        <v/>
      </c>
      <c r="AE4644" s="16" t="str">
        <f t="shared" si="434"/>
        <v/>
      </c>
      <c r="AF4644" s="16" t="str">
        <f t="shared" si="435"/>
        <v/>
      </c>
      <c r="AG4644" s="16" t="str">
        <f t="shared" si="436"/>
        <v/>
      </c>
      <c r="AH4644" s="16">
        <f t="shared" si="437"/>
        <v>0</v>
      </c>
      <c r="AI4644" s="17" t="str">
        <f>IF('Peer Comparison Tool'!$D$12="NR","",IF($C4644='Peer Comparison Tool'!$D$9,COUNT('CECL &lt;50B Database'!$AI$1:AI4643)+1,""))</f>
        <v/>
      </c>
    </row>
    <row r="4645" spans="29:35" x14ac:dyDescent="0.25">
      <c r="AC4645" s="16" t="str">
        <f t="shared" si="432"/>
        <v/>
      </c>
      <c r="AD4645" s="16" t="str">
        <f t="shared" si="433"/>
        <v/>
      </c>
      <c r="AE4645" s="16" t="str">
        <f t="shared" si="434"/>
        <v/>
      </c>
      <c r="AF4645" s="16" t="str">
        <f t="shared" si="435"/>
        <v/>
      </c>
      <c r="AG4645" s="16" t="str">
        <f t="shared" si="436"/>
        <v/>
      </c>
      <c r="AH4645" s="16">
        <f t="shared" si="437"/>
        <v>0</v>
      </c>
      <c r="AI4645" s="17" t="str">
        <f>IF('Peer Comparison Tool'!$D$12="NR","",IF($C4645='Peer Comparison Tool'!$D$9,COUNT('CECL &lt;50B Database'!$AI$1:AI4644)+1,""))</f>
        <v/>
      </c>
    </row>
    <row r="4646" spans="29:35" x14ac:dyDescent="0.25">
      <c r="AC4646" s="16" t="str">
        <f t="shared" si="432"/>
        <v/>
      </c>
      <c r="AD4646" s="16" t="str">
        <f t="shared" si="433"/>
        <v/>
      </c>
      <c r="AE4646" s="16" t="str">
        <f t="shared" si="434"/>
        <v/>
      </c>
      <c r="AF4646" s="16" t="str">
        <f t="shared" si="435"/>
        <v/>
      </c>
      <c r="AG4646" s="16" t="str">
        <f t="shared" si="436"/>
        <v/>
      </c>
      <c r="AH4646" s="16">
        <f t="shared" si="437"/>
        <v>0</v>
      </c>
      <c r="AI4646" s="17" t="str">
        <f>IF('Peer Comparison Tool'!$D$12="NR","",IF($C4646='Peer Comparison Tool'!$D$9,COUNT('CECL &lt;50B Database'!$AI$1:AI4645)+1,""))</f>
        <v/>
      </c>
    </row>
    <row r="4647" spans="29:35" x14ac:dyDescent="0.25">
      <c r="AC4647" s="16" t="str">
        <f t="shared" si="432"/>
        <v/>
      </c>
      <c r="AD4647" s="16" t="str">
        <f t="shared" si="433"/>
        <v/>
      </c>
      <c r="AE4647" s="16" t="str">
        <f t="shared" si="434"/>
        <v/>
      </c>
      <c r="AF4647" s="16" t="str">
        <f t="shared" si="435"/>
        <v/>
      </c>
      <c r="AG4647" s="16" t="str">
        <f t="shared" si="436"/>
        <v/>
      </c>
      <c r="AH4647" s="16">
        <f t="shared" si="437"/>
        <v>0</v>
      </c>
      <c r="AI4647" s="17" t="str">
        <f>IF('Peer Comparison Tool'!$D$12="NR","",IF($C4647='Peer Comparison Tool'!$D$9,COUNT('CECL &lt;50B Database'!$AI$1:AI4646)+1,""))</f>
        <v/>
      </c>
    </row>
    <row r="4648" spans="29:35" x14ac:dyDescent="0.25">
      <c r="AC4648" s="16" t="str">
        <f t="shared" si="432"/>
        <v/>
      </c>
      <c r="AD4648" s="16" t="str">
        <f t="shared" si="433"/>
        <v/>
      </c>
      <c r="AE4648" s="16" t="str">
        <f t="shared" si="434"/>
        <v/>
      </c>
      <c r="AF4648" s="16" t="str">
        <f t="shared" si="435"/>
        <v/>
      </c>
      <c r="AG4648" s="16" t="str">
        <f t="shared" si="436"/>
        <v/>
      </c>
      <c r="AH4648" s="16">
        <f t="shared" si="437"/>
        <v>0</v>
      </c>
      <c r="AI4648" s="17" t="str">
        <f>IF('Peer Comparison Tool'!$D$12="NR","",IF($C4648='Peer Comparison Tool'!$D$9,COUNT('CECL &lt;50B Database'!$AI$1:AI4647)+1,""))</f>
        <v/>
      </c>
    </row>
    <row r="4649" spans="29:35" x14ac:dyDescent="0.25">
      <c r="AC4649" s="16" t="str">
        <f t="shared" si="432"/>
        <v/>
      </c>
      <c r="AD4649" s="16" t="str">
        <f t="shared" si="433"/>
        <v/>
      </c>
      <c r="AE4649" s="16" t="str">
        <f t="shared" si="434"/>
        <v/>
      </c>
      <c r="AF4649" s="16" t="str">
        <f t="shared" si="435"/>
        <v/>
      </c>
      <c r="AG4649" s="16" t="str">
        <f t="shared" si="436"/>
        <v/>
      </c>
      <c r="AH4649" s="16">
        <f t="shared" si="437"/>
        <v>0</v>
      </c>
      <c r="AI4649" s="17" t="str">
        <f>IF('Peer Comparison Tool'!$D$12="NR","",IF($C4649='Peer Comparison Tool'!$D$9,COUNT('CECL &lt;50B Database'!$AI$1:AI4648)+1,""))</f>
        <v/>
      </c>
    </row>
    <row r="4650" spans="29:35" x14ac:dyDescent="0.25">
      <c r="AC4650" s="16" t="str">
        <f t="shared" si="432"/>
        <v/>
      </c>
      <c r="AD4650" s="16" t="str">
        <f t="shared" si="433"/>
        <v/>
      </c>
      <c r="AE4650" s="16" t="str">
        <f t="shared" si="434"/>
        <v/>
      </c>
      <c r="AF4650" s="16" t="str">
        <f t="shared" si="435"/>
        <v/>
      </c>
      <c r="AG4650" s="16" t="str">
        <f t="shared" si="436"/>
        <v/>
      </c>
      <c r="AH4650" s="16">
        <f t="shared" si="437"/>
        <v>0</v>
      </c>
      <c r="AI4650" s="17" t="str">
        <f>IF('Peer Comparison Tool'!$D$12="NR","",IF($C4650='Peer Comparison Tool'!$D$9,COUNT('CECL &lt;50B Database'!$AI$1:AI4649)+1,""))</f>
        <v/>
      </c>
    </row>
    <row r="4651" spans="29:35" x14ac:dyDescent="0.25">
      <c r="AC4651" s="16" t="str">
        <f t="shared" si="432"/>
        <v/>
      </c>
      <c r="AD4651" s="16" t="str">
        <f t="shared" si="433"/>
        <v/>
      </c>
      <c r="AE4651" s="16" t="str">
        <f t="shared" si="434"/>
        <v/>
      </c>
      <c r="AF4651" s="16" t="str">
        <f t="shared" si="435"/>
        <v/>
      </c>
      <c r="AG4651" s="16" t="str">
        <f t="shared" si="436"/>
        <v/>
      </c>
      <c r="AH4651" s="16">
        <f t="shared" si="437"/>
        <v>0</v>
      </c>
      <c r="AI4651" s="17" t="str">
        <f>IF('Peer Comparison Tool'!$D$12="NR","",IF($C4651='Peer Comparison Tool'!$D$9,COUNT('CECL &lt;50B Database'!$AI$1:AI4650)+1,""))</f>
        <v/>
      </c>
    </row>
    <row r="4652" spans="29:35" x14ac:dyDescent="0.25">
      <c r="AC4652" s="16" t="str">
        <f t="shared" si="432"/>
        <v/>
      </c>
      <c r="AD4652" s="16" t="str">
        <f t="shared" si="433"/>
        <v/>
      </c>
      <c r="AE4652" s="16" t="str">
        <f t="shared" si="434"/>
        <v/>
      </c>
      <c r="AF4652" s="16" t="str">
        <f t="shared" si="435"/>
        <v/>
      </c>
      <c r="AG4652" s="16" t="str">
        <f t="shared" si="436"/>
        <v/>
      </c>
      <c r="AH4652" s="16">
        <f t="shared" si="437"/>
        <v>0</v>
      </c>
      <c r="AI4652" s="17" t="str">
        <f>IF('Peer Comparison Tool'!$D$12="NR","",IF($C4652='Peer Comparison Tool'!$D$9,COUNT('CECL &lt;50B Database'!$AI$1:AI4651)+1,""))</f>
        <v/>
      </c>
    </row>
    <row r="4653" spans="29:35" x14ac:dyDescent="0.25">
      <c r="AC4653" s="16" t="str">
        <f t="shared" si="432"/>
        <v/>
      </c>
      <c r="AD4653" s="16" t="str">
        <f t="shared" si="433"/>
        <v/>
      </c>
      <c r="AE4653" s="16" t="str">
        <f t="shared" si="434"/>
        <v/>
      </c>
      <c r="AF4653" s="16" t="str">
        <f t="shared" si="435"/>
        <v/>
      </c>
      <c r="AG4653" s="16" t="str">
        <f t="shared" si="436"/>
        <v/>
      </c>
      <c r="AH4653" s="16">
        <f t="shared" si="437"/>
        <v>0</v>
      </c>
      <c r="AI4653" s="17" t="str">
        <f>IF('Peer Comparison Tool'!$D$12="NR","",IF($C4653='Peer Comparison Tool'!$D$9,COUNT('CECL &lt;50B Database'!$AI$1:AI4652)+1,""))</f>
        <v/>
      </c>
    </row>
    <row r="4654" spans="29:35" x14ac:dyDescent="0.25">
      <c r="AC4654" s="16" t="str">
        <f t="shared" si="432"/>
        <v/>
      </c>
      <c r="AD4654" s="16" t="str">
        <f t="shared" si="433"/>
        <v/>
      </c>
      <c r="AE4654" s="16" t="str">
        <f t="shared" si="434"/>
        <v/>
      </c>
      <c r="AF4654" s="16" t="str">
        <f t="shared" si="435"/>
        <v/>
      </c>
      <c r="AG4654" s="16" t="str">
        <f t="shared" si="436"/>
        <v/>
      </c>
      <c r="AH4654" s="16">
        <f t="shared" si="437"/>
        <v>0</v>
      </c>
      <c r="AI4654" s="17" t="str">
        <f>IF('Peer Comparison Tool'!$D$12="NR","",IF($C4654='Peer Comparison Tool'!$D$9,COUNT('CECL &lt;50B Database'!$AI$1:AI4653)+1,""))</f>
        <v/>
      </c>
    </row>
    <row r="4655" spans="29:35" x14ac:dyDescent="0.25">
      <c r="AC4655" s="16" t="str">
        <f t="shared" si="432"/>
        <v/>
      </c>
      <c r="AD4655" s="16" t="str">
        <f t="shared" si="433"/>
        <v/>
      </c>
      <c r="AE4655" s="16" t="str">
        <f t="shared" si="434"/>
        <v/>
      </c>
      <c r="AF4655" s="16" t="str">
        <f t="shared" si="435"/>
        <v/>
      </c>
      <c r="AG4655" s="16" t="str">
        <f t="shared" si="436"/>
        <v/>
      </c>
      <c r="AH4655" s="16">
        <f t="shared" si="437"/>
        <v>0</v>
      </c>
      <c r="AI4655" s="17" t="str">
        <f>IF('Peer Comparison Tool'!$D$12="NR","",IF($C4655='Peer Comparison Tool'!$D$9,COUNT('CECL &lt;50B Database'!$AI$1:AI4654)+1,""))</f>
        <v/>
      </c>
    </row>
    <row r="4656" spans="29:35" x14ac:dyDescent="0.25">
      <c r="AC4656" s="16" t="str">
        <f t="shared" si="432"/>
        <v/>
      </c>
      <c r="AD4656" s="16" t="str">
        <f t="shared" si="433"/>
        <v/>
      </c>
      <c r="AE4656" s="16" t="str">
        <f t="shared" si="434"/>
        <v/>
      </c>
      <c r="AF4656" s="16" t="str">
        <f t="shared" si="435"/>
        <v/>
      </c>
      <c r="AG4656" s="16" t="str">
        <f t="shared" si="436"/>
        <v/>
      </c>
      <c r="AH4656" s="16">
        <f t="shared" si="437"/>
        <v>0</v>
      </c>
      <c r="AI4656" s="17" t="str">
        <f>IF('Peer Comparison Tool'!$D$12="NR","",IF($C4656='Peer Comparison Tool'!$D$9,COUNT('CECL &lt;50B Database'!$AI$1:AI4655)+1,""))</f>
        <v/>
      </c>
    </row>
    <row r="4657" spans="29:35" x14ac:dyDescent="0.25">
      <c r="AC4657" s="16" t="str">
        <f t="shared" si="432"/>
        <v/>
      </c>
      <c r="AD4657" s="16" t="str">
        <f t="shared" si="433"/>
        <v/>
      </c>
      <c r="AE4657" s="16" t="str">
        <f t="shared" si="434"/>
        <v/>
      </c>
      <c r="AF4657" s="16" t="str">
        <f t="shared" si="435"/>
        <v/>
      </c>
      <c r="AG4657" s="16" t="str">
        <f t="shared" si="436"/>
        <v/>
      </c>
      <c r="AH4657" s="16">
        <f t="shared" si="437"/>
        <v>0</v>
      </c>
      <c r="AI4657" s="17" t="str">
        <f>IF('Peer Comparison Tool'!$D$12="NR","",IF($C4657='Peer Comparison Tool'!$D$9,COUNT('CECL &lt;50B Database'!$AI$1:AI4656)+1,""))</f>
        <v/>
      </c>
    </row>
    <row r="4658" spans="29:35" x14ac:dyDescent="0.25">
      <c r="AC4658" s="16" t="str">
        <f t="shared" si="432"/>
        <v/>
      </c>
      <c r="AD4658" s="16" t="str">
        <f t="shared" si="433"/>
        <v/>
      </c>
      <c r="AE4658" s="16" t="str">
        <f t="shared" si="434"/>
        <v/>
      </c>
      <c r="AF4658" s="16" t="str">
        <f t="shared" si="435"/>
        <v/>
      </c>
      <c r="AG4658" s="16" t="str">
        <f t="shared" si="436"/>
        <v/>
      </c>
      <c r="AH4658" s="16">
        <f t="shared" si="437"/>
        <v>0</v>
      </c>
      <c r="AI4658" s="17" t="str">
        <f>IF('Peer Comparison Tool'!$D$12="NR","",IF($C4658='Peer Comparison Tool'!$D$9,COUNT('CECL &lt;50B Database'!$AI$1:AI4657)+1,""))</f>
        <v/>
      </c>
    </row>
    <row r="4659" spans="29:35" x14ac:dyDescent="0.25">
      <c r="AC4659" s="16" t="str">
        <f t="shared" si="432"/>
        <v/>
      </c>
      <c r="AD4659" s="16" t="str">
        <f t="shared" si="433"/>
        <v/>
      </c>
      <c r="AE4659" s="16" t="str">
        <f t="shared" si="434"/>
        <v/>
      </c>
      <c r="AF4659" s="16" t="str">
        <f t="shared" si="435"/>
        <v/>
      </c>
      <c r="AG4659" s="16" t="str">
        <f t="shared" si="436"/>
        <v/>
      </c>
      <c r="AH4659" s="16">
        <f t="shared" si="437"/>
        <v>0</v>
      </c>
      <c r="AI4659" s="17" t="str">
        <f>IF('Peer Comparison Tool'!$D$12="NR","",IF($C4659='Peer Comparison Tool'!$D$9,COUNT('CECL &lt;50B Database'!$AI$1:AI4658)+1,""))</f>
        <v/>
      </c>
    </row>
    <row r="4660" spans="29:35" x14ac:dyDescent="0.25">
      <c r="AC4660" s="16" t="str">
        <f t="shared" si="432"/>
        <v/>
      </c>
      <c r="AD4660" s="16" t="str">
        <f t="shared" si="433"/>
        <v/>
      </c>
      <c r="AE4660" s="16" t="str">
        <f t="shared" si="434"/>
        <v/>
      </c>
      <c r="AF4660" s="16" t="str">
        <f t="shared" si="435"/>
        <v/>
      </c>
      <c r="AG4660" s="16" t="str">
        <f t="shared" si="436"/>
        <v/>
      </c>
      <c r="AH4660" s="16">
        <f t="shared" si="437"/>
        <v>0</v>
      </c>
      <c r="AI4660" s="17" t="str">
        <f>IF('Peer Comparison Tool'!$D$12="NR","",IF($C4660='Peer Comparison Tool'!$D$9,COUNT('CECL &lt;50B Database'!$AI$1:AI4659)+1,""))</f>
        <v/>
      </c>
    </row>
    <row r="4661" spans="29:35" x14ac:dyDescent="0.25">
      <c r="AC4661" s="16" t="str">
        <f t="shared" si="432"/>
        <v/>
      </c>
      <c r="AD4661" s="16" t="str">
        <f t="shared" si="433"/>
        <v/>
      </c>
      <c r="AE4661" s="16" t="str">
        <f t="shared" si="434"/>
        <v/>
      </c>
      <c r="AF4661" s="16" t="str">
        <f t="shared" si="435"/>
        <v/>
      </c>
      <c r="AG4661" s="16" t="str">
        <f t="shared" si="436"/>
        <v/>
      </c>
      <c r="AH4661" s="16">
        <f t="shared" si="437"/>
        <v>0</v>
      </c>
      <c r="AI4661" s="17" t="str">
        <f>IF('Peer Comparison Tool'!$D$12="NR","",IF($C4661='Peer Comparison Tool'!$D$9,COUNT('CECL &lt;50B Database'!$AI$1:AI4660)+1,""))</f>
        <v/>
      </c>
    </row>
    <row r="4662" spans="29:35" x14ac:dyDescent="0.25">
      <c r="AC4662" s="16" t="str">
        <f t="shared" si="432"/>
        <v/>
      </c>
      <c r="AD4662" s="16" t="str">
        <f t="shared" si="433"/>
        <v/>
      </c>
      <c r="AE4662" s="16" t="str">
        <f t="shared" si="434"/>
        <v/>
      </c>
      <c r="AF4662" s="16" t="str">
        <f t="shared" si="435"/>
        <v/>
      </c>
      <c r="AG4662" s="16" t="str">
        <f t="shared" si="436"/>
        <v/>
      </c>
      <c r="AH4662" s="16">
        <f t="shared" si="437"/>
        <v>0</v>
      </c>
      <c r="AI4662" s="17" t="str">
        <f>IF('Peer Comparison Tool'!$D$12="NR","",IF($C4662='Peer Comparison Tool'!$D$9,COUNT('CECL &lt;50B Database'!$AI$1:AI4661)+1,""))</f>
        <v/>
      </c>
    </row>
    <row r="4663" spans="29:35" x14ac:dyDescent="0.25">
      <c r="AC4663" s="16" t="str">
        <f t="shared" si="432"/>
        <v/>
      </c>
      <c r="AD4663" s="16" t="str">
        <f t="shared" si="433"/>
        <v/>
      </c>
      <c r="AE4663" s="16" t="str">
        <f t="shared" si="434"/>
        <v/>
      </c>
      <c r="AF4663" s="16" t="str">
        <f t="shared" si="435"/>
        <v/>
      </c>
      <c r="AG4663" s="16" t="str">
        <f t="shared" si="436"/>
        <v/>
      </c>
      <c r="AH4663" s="16">
        <f t="shared" si="437"/>
        <v>0</v>
      </c>
      <c r="AI4663" s="17" t="str">
        <f>IF('Peer Comparison Tool'!$D$12="NR","",IF($C4663='Peer Comparison Tool'!$D$9,COUNT('CECL &lt;50B Database'!$AI$1:AI4662)+1,""))</f>
        <v/>
      </c>
    </row>
    <row r="4664" spans="29:35" x14ac:dyDescent="0.25">
      <c r="AC4664" s="16" t="str">
        <f t="shared" si="432"/>
        <v/>
      </c>
      <c r="AD4664" s="16" t="str">
        <f t="shared" si="433"/>
        <v/>
      </c>
      <c r="AE4664" s="16" t="str">
        <f t="shared" si="434"/>
        <v/>
      </c>
      <c r="AF4664" s="16" t="str">
        <f t="shared" si="435"/>
        <v/>
      </c>
      <c r="AG4664" s="16" t="str">
        <f t="shared" si="436"/>
        <v/>
      </c>
      <c r="AH4664" s="16">
        <f t="shared" si="437"/>
        <v>0</v>
      </c>
      <c r="AI4664" s="17" t="str">
        <f>IF('Peer Comparison Tool'!$D$12="NR","",IF($C4664='Peer Comparison Tool'!$D$9,COUNT('CECL &lt;50B Database'!$AI$1:AI4663)+1,""))</f>
        <v/>
      </c>
    </row>
    <row r="4665" spans="29:35" x14ac:dyDescent="0.25">
      <c r="AC4665" s="16" t="str">
        <f t="shared" si="432"/>
        <v/>
      </c>
      <c r="AD4665" s="16" t="str">
        <f t="shared" si="433"/>
        <v/>
      </c>
      <c r="AE4665" s="16" t="str">
        <f t="shared" si="434"/>
        <v/>
      </c>
      <c r="AF4665" s="16" t="str">
        <f t="shared" si="435"/>
        <v/>
      </c>
      <c r="AG4665" s="16" t="str">
        <f t="shared" si="436"/>
        <v/>
      </c>
      <c r="AH4665" s="16">
        <f t="shared" si="437"/>
        <v>0</v>
      </c>
      <c r="AI4665" s="17" t="str">
        <f>IF('Peer Comparison Tool'!$D$12="NR","",IF($C4665='Peer Comparison Tool'!$D$9,COUNT('CECL &lt;50B Database'!$AI$1:AI4664)+1,""))</f>
        <v/>
      </c>
    </row>
    <row r="4666" spans="29:35" x14ac:dyDescent="0.25">
      <c r="AC4666" s="16" t="str">
        <f t="shared" si="432"/>
        <v/>
      </c>
      <c r="AD4666" s="16" t="str">
        <f t="shared" si="433"/>
        <v/>
      </c>
      <c r="AE4666" s="16" t="str">
        <f t="shared" si="434"/>
        <v/>
      </c>
      <c r="AF4666" s="16" t="str">
        <f t="shared" si="435"/>
        <v/>
      </c>
      <c r="AG4666" s="16" t="str">
        <f t="shared" si="436"/>
        <v/>
      </c>
      <c r="AH4666" s="16">
        <f t="shared" si="437"/>
        <v>0</v>
      </c>
      <c r="AI4666" s="17" t="str">
        <f>IF('Peer Comparison Tool'!$D$12="NR","",IF($C4666='Peer Comparison Tool'!$D$9,COUNT('CECL &lt;50B Database'!$AI$1:AI4665)+1,""))</f>
        <v/>
      </c>
    </row>
    <row r="4667" spans="29:35" x14ac:dyDescent="0.25">
      <c r="AC4667" s="16" t="str">
        <f t="shared" si="432"/>
        <v/>
      </c>
      <c r="AD4667" s="16" t="str">
        <f t="shared" si="433"/>
        <v/>
      </c>
      <c r="AE4667" s="16" t="str">
        <f t="shared" si="434"/>
        <v/>
      </c>
      <c r="AF4667" s="16" t="str">
        <f t="shared" si="435"/>
        <v/>
      </c>
      <c r="AG4667" s="16" t="str">
        <f t="shared" si="436"/>
        <v/>
      </c>
      <c r="AH4667" s="16">
        <f t="shared" si="437"/>
        <v>0</v>
      </c>
      <c r="AI4667" s="17" t="str">
        <f>IF('Peer Comparison Tool'!$D$12="NR","",IF($C4667='Peer Comparison Tool'!$D$9,COUNT('CECL &lt;50B Database'!$AI$1:AI4666)+1,""))</f>
        <v/>
      </c>
    </row>
    <row r="4668" spans="29:35" x14ac:dyDescent="0.25">
      <c r="AC4668" s="16" t="str">
        <f t="shared" si="432"/>
        <v/>
      </c>
      <c r="AD4668" s="16" t="str">
        <f t="shared" si="433"/>
        <v/>
      </c>
      <c r="AE4668" s="16" t="str">
        <f t="shared" si="434"/>
        <v/>
      </c>
      <c r="AF4668" s="16" t="str">
        <f t="shared" si="435"/>
        <v/>
      </c>
      <c r="AG4668" s="16" t="str">
        <f t="shared" si="436"/>
        <v/>
      </c>
      <c r="AH4668" s="16">
        <f t="shared" si="437"/>
        <v>0</v>
      </c>
      <c r="AI4668" s="17" t="str">
        <f>IF('Peer Comparison Tool'!$D$12="NR","",IF($C4668='Peer Comparison Tool'!$D$9,COUNT('CECL &lt;50B Database'!$AI$1:AI4667)+1,""))</f>
        <v/>
      </c>
    </row>
    <row r="4669" spans="29:35" x14ac:dyDescent="0.25">
      <c r="AC4669" s="16" t="str">
        <f t="shared" si="432"/>
        <v/>
      </c>
      <c r="AD4669" s="16" t="str">
        <f t="shared" si="433"/>
        <v/>
      </c>
      <c r="AE4669" s="16" t="str">
        <f t="shared" si="434"/>
        <v/>
      </c>
      <c r="AF4669" s="16" t="str">
        <f t="shared" si="435"/>
        <v/>
      </c>
      <c r="AG4669" s="16" t="str">
        <f t="shared" si="436"/>
        <v/>
      </c>
      <c r="AH4669" s="16">
        <f t="shared" si="437"/>
        <v>0</v>
      </c>
      <c r="AI4669" s="17" t="str">
        <f>IF('Peer Comparison Tool'!$D$12="NR","",IF($C4669='Peer Comparison Tool'!$D$9,COUNT('CECL &lt;50B Database'!$AI$1:AI4668)+1,""))</f>
        <v/>
      </c>
    </row>
    <row r="4670" spans="29:35" x14ac:dyDescent="0.25">
      <c r="AC4670" s="16" t="str">
        <f t="shared" si="432"/>
        <v/>
      </c>
      <c r="AD4670" s="16" t="str">
        <f t="shared" si="433"/>
        <v/>
      </c>
      <c r="AE4670" s="16" t="str">
        <f t="shared" si="434"/>
        <v/>
      </c>
      <c r="AF4670" s="16" t="str">
        <f t="shared" si="435"/>
        <v/>
      </c>
      <c r="AG4670" s="16" t="str">
        <f t="shared" si="436"/>
        <v/>
      </c>
      <c r="AH4670" s="16">
        <f t="shared" si="437"/>
        <v>0</v>
      </c>
      <c r="AI4670" s="17" t="str">
        <f>IF('Peer Comparison Tool'!$D$12="NR","",IF($C4670='Peer Comparison Tool'!$D$9,COUNT('CECL &lt;50B Database'!$AI$1:AI4669)+1,""))</f>
        <v/>
      </c>
    </row>
    <row r="4671" spans="29:35" x14ac:dyDescent="0.25">
      <c r="AC4671" s="16" t="str">
        <f t="shared" si="432"/>
        <v/>
      </c>
      <c r="AD4671" s="16" t="str">
        <f t="shared" si="433"/>
        <v/>
      </c>
      <c r="AE4671" s="16" t="str">
        <f t="shared" si="434"/>
        <v/>
      </c>
      <c r="AF4671" s="16" t="str">
        <f t="shared" si="435"/>
        <v/>
      </c>
      <c r="AG4671" s="16" t="str">
        <f t="shared" si="436"/>
        <v/>
      </c>
      <c r="AH4671" s="16">
        <f t="shared" si="437"/>
        <v>0</v>
      </c>
      <c r="AI4671" s="17" t="str">
        <f>IF('Peer Comparison Tool'!$D$12="NR","",IF($C4671='Peer Comparison Tool'!$D$9,COUNT('CECL &lt;50B Database'!$AI$1:AI4670)+1,""))</f>
        <v/>
      </c>
    </row>
    <row r="4672" spans="29:35" x14ac:dyDescent="0.25">
      <c r="AC4672" s="16" t="str">
        <f t="shared" si="432"/>
        <v/>
      </c>
      <c r="AD4672" s="16" t="str">
        <f t="shared" si="433"/>
        <v/>
      </c>
      <c r="AE4672" s="16" t="str">
        <f t="shared" si="434"/>
        <v/>
      </c>
      <c r="AF4672" s="16" t="str">
        <f t="shared" si="435"/>
        <v/>
      </c>
      <c r="AG4672" s="16" t="str">
        <f t="shared" si="436"/>
        <v/>
      </c>
      <c r="AH4672" s="16">
        <f t="shared" si="437"/>
        <v>0</v>
      </c>
      <c r="AI4672" s="17" t="str">
        <f>IF('Peer Comparison Tool'!$D$12="NR","",IF($C4672='Peer Comparison Tool'!$D$9,COUNT('CECL &lt;50B Database'!$AI$1:AI4671)+1,""))</f>
        <v/>
      </c>
    </row>
    <row r="4673" spans="29:35" x14ac:dyDescent="0.25">
      <c r="AC4673" s="16" t="str">
        <f t="shared" si="432"/>
        <v/>
      </c>
      <c r="AD4673" s="16" t="str">
        <f t="shared" si="433"/>
        <v/>
      </c>
      <c r="AE4673" s="16" t="str">
        <f t="shared" si="434"/>
        <v/>
      </c>
      <c r="AF4673" s="16" t="str">
        <f t="shared" si="435"/>
        <v/>
      </c>
      <c r="AG4673" s="16" t="str">
        <f t="shared" si="436"/>
        <v/>
      </c>
      <c r="AH4673" s="16">
        <f t="shared" si="437"/>
        <v>0</v>
      </c>
      <c r="AI4673" s="17" t="str">
        <f>IF('Peer Comparison Tool'!$D$12="NR","",IF($C4673='Peer Comparison Tool'!$D$9,COUNT('CECL &lt;50B Database'!$AI$1:AI4672)+1,""))</f>
        <v/>
      </c>
    </row>
    <row r="4674" spans="29:35" x14ac:dyDescent="0.25">
      <c r="AC4674" s="16" t="str">
        <f t="shared" si="432"/>
        <v/>
      </c>
      <c r="AD4674" s="16" t="str">
        <f t="shared" si="433"/>
        <v/>
      </c>
      <c r="AE4674" s="16" t="str">
        <f t="shared" si="434"/>
        <v/>
      </c>
      <c r="AF4674" s="16" t="str">
        <f t="shared" si="435"/>
        <v/>
      </c>
      <c r="AG4674" s="16" t="str">
        <f t="shared" si="436"/>
        <v/>
      </c>
      <c r="AH4674" s="16">
        <f t="shared" si="437"/>
        <v>0</v>
      </c>
      <c r="AI4674" s="17" t="str">
        <f>IF('Peer Comparison Tool'!$D$12="NR","",IF($C4674='Peer Comparison Tool'!$D$9,COUNT('CECL &lt;50B Database'!$AI$1:AI4673)+1,""))</f>
        <v/>
      </c>
    </row>
    <row r="4675" spans="29:35" x14ac:dyDescent="0.25">
      <c r="AC4675" s="16" t="str">
        <f t="shared" ref="AC4675:AC4738" si="438">IF(AND($G4675&gt;=10000000,$G4675&lt;50000000),$K4675,"")</f>
        <v/>
      </c>
      <c r="AD4675" s="16" t="str">
        <f t="shared" ref="AD4675:AD4738" si="439">IF(AND($G4675&gt;=5000000,$G4675&lt;9999999),$K4675,"")</f>
        <v/>
      </c>
      <c r="AE4675" s="16" t="str">
        <f t="shared" ref="AE4675:AE4738" si="440">IF(AND($G4675&gt;=1000000,$G4675&lt;4999999),$K4675,"")</f>
        <v/>
      </c>
      <c r="AF4675" s="16" t="str">
        <f t="shared" ref="AF4675:AF4738" si="441">IF(AND($G4675&gt;=500000,$G4675&lt;999999),$K4675,"")</f>
        <v/>
      </c>
      <c r="AG4675" s="16" t="str">
        <f t="shared" ref="AG4675:AG4738" si="442">IF(AND($G4675&gt;=100000,$G4675&lt;499999),$K4675,"")</f>
        <v/>
      </c>
      <c r="AH4675" s="16">
        <f t="shared" ref="AH4675:AH4738" si="443">IF(AND($G4675&gt;=0,$G4675&lt;99999),$K4675,"")</f>
        <v>0</v>
      </c>
      <c r="AI4675" s="17" t="str">
        <f>IF('Peer Comparison Tool'!$D$12="NR","",IF($C4675='Peer Comparison Tool'!$D$9,COUNT('CECL &lt;50B Database'!$AI$1:AI4674)+1,""))</f>
        <v/>
      </c>
    </row>
    <row r="4676" spans="29:35" x14ac:dyDescent="0.25">
      <c r="AC4676" s="16" t="str">
        <f t="shared" si="438"/>
        <v/>
      </c>
      <c r="AD4676" s="16" t="str">
        <f t="shared" si="439"/>
        <v/>
      </c>
      <c r="AE4676" s="16" t="str">
        <f t="shared" si="440"/>
        <v/>
      </c>
      <c r="AF4676" s="16" t="str">
        <f t="shared" si="441"/>
        <v/>
      </c>
      <c r="AG4676" s="16" t="str">
        <f t="shared" si="442"/>
        <v/>
      </c>
      <c r="AH4676" s="16">
        <f t="shared" si="443"/>
        <v>0</v>
      </c>
      <c r="AI4676" s="17" t="str">
        <f>IF('Peer Comparison Tool'!$D$12="NR","",IF($C4676='Peer Comparison Tool'!$D$9,COUNT('CECL &lt;50B Database'!$AI$1:AI4675)+1,""))</f>
        <v/>
      </c>
    </row>
    <row r="4677" spans="29:35" x14ac:dyDescent="0.25">
      <c r="AC4677" s="16" t="str">
        <f t="shared" si="438"/>
        <v/>
      </c>
      <c r="AD4677" s="16" t="str">
        <f t="shared" si="439"/>
        <v/>
      </c>
      <c r="AE4677" s="16" t="str">
        <f t="shared" si="440"/>
        <v/>
      </c>
      <c r="AF4677" s="16" t="str">
        <f t="shared" si="441"/>
        <v/>
      </c>
      <c r="AG4677" s="16" t="str">
        <f t="shared" si="442"/>
        <v/>
      </c>
      <c r="AH4677" s="16">
        <f t="shared" si="443"/>
        <v>0</v>
      </c>
      <c r="AI4677" s="17" t="str">
        <f>IF('Peer Comparison Tool'!$D$12="NR","",IF($C4677='Peer Comparison Tool'!$D$9,COUNT('CECL &lt;50B Database'!$AI$1:AI4676)+1,""))</f>
        <v/>
      </c>
    </row>
    <row r="4678" spans="29:35" x14ac:dyDescent="0.25">
      <c r="AC4678" s="16" t="str">
        <f t="shared" si="438"/>
        <v/>
      </c>
      <c r="AD4678" s="16" t="str">
        <f t="shared" si="439"/>
        <v/>
      </c>
      <c r="AE4678" s="16" t="str">
        <f t="shared" si="440"/>
        <v/>
      </c>
      <c r="AF4678" s="16" t="str">
        <f t="shared" si="441"/>
        <v/>
      </c>
      <c r="AG4678" s="16" t="str">
        <f t="shared" si="442"/>
        <v/>
      </c>
      <c r="AH4678" s="16">
        <f t="shared" si="443"/>
        <v>0</v>
      </c>
      <c r="AI4678" s="17" t="str">
        <f>IF('Peer Comparison Tool'!$D$12="NR","",IF($C4678='Peer Comparison Tool'!$D$9,COUNT('CECL &lt;50B Database'!$AI$1:AI4677)+1,""))</f>
        <v/>
      </c>
    </row>
    <row r="4679" spans="29:35" x14ac:dyDescent="0.25">
      <c r="AC4679" s="16" t="str">
        <f t="shared" si="438"/>
        <v/>
      </c>
      <c r="AD4679" s="16" t="str">
        <f t="shared" si="439"/>
        <v/>
      </c>
      <c r="AE4679" s="16" t="str">
        <f t="shared" si="440"/>
        <v/>
      </c>
      <c r="AF4679" s="16" t="str">
        <f t="shared" si="441"/>
        <v/>
      </c>
      <c r="AG4679" s="16" t="str">
        <f t="shared" si="442"/>
        <v/>
      </c>
      <c r="AH4679" s="16">
        <f t="shared" si="443"/>
        <v>0</v>
      </c>
      <c r="AI4679" s="17" t="str">
        <f>IF('Peer Comparison Tool'!$D$12="NR","",IF($C4679='Peer Comparison Tool'!$D$9,COUNT('CECL &lt;50B Database'!$AI$1:AI4678)+1,""))</f>
        <v/>
      </c>
    </row>
    <row r="4680" spans="29:35" x14ac:dyDescent="0.25">
      <c r="AC4680" s="16" t="str">
        <f t="shared" si="438"/>
        <v/>
      </c>
      <c r="AD4680" s="16" t="str">
        <f t="shared" si="439"/>
        <v/>
      </c>
      <c r="AE4680" s="16" t="str">
        <f t="shared" si="440"/>
        <v/>
      </c>
      <c r="AF4680" s="16" t="str">
        <f t="shared" si="441"/>
        <v/>
      </c>
      <c r="AG4680" s="16" t="str">
        <f t="shared" si="442"/>
        <v/>
      </c>
      <c r="AH4680" s="16">
        <f t="shared" si="443"/>
        <v>0</v>
      </c>
      <c r="AI4680" s="17" t="str">
        <f>IF('Peer Comparison Tool'!$D$12="NR","",IF($C4680='Peer Comparison Tool'!$D$9,COUNT('CECL &lt;50B Database'!$AI$1:AI4679)+1,""))</f>
        <v/>
      </c>
    </row>
    <row r="4681" spans="29:35" x14ac:dyDescent="0.25">
      <c r="AC4681" s="16" t="str">
        <f t="shared" si="438"/>
        <v/>
      </c>
      <c r="AD4681" s="16" t="str">
        <f t="shared" si="439"/>
        <v/>
      </c>
      <c r="AE4681" s="16" t="str">
        <f t="shared" si="440"/>
        <v/>
      </c>
      <c r="AF4681" s="16" t="str">
        <f t="shared" si="441"/>
        <v/>
      </c>
      <c r="AG4681" s="16" t="str">
        <f t="shared" si="442"/>
        <v/>
      </c>
      <c r="AH4681" s="16">
        <f t="shared" si="443"/>
        <v>0</v>
      </c>
      <c r="AI4681" s="17" t="str">
        <f>IF('Peer Comparison Tool'!$D$12="NR","",IF($C4681='Peer Comparison Tool'!$D$9,COUNT('CECL &lt;50B Database'!$AI$1:AI4680)+1,""))</f>
        <v/>
      </c>
    </row>
    <row r="4682" spans="29:35" x14ac:dyDescent="0.25">
      <c r="AC4682" s="16" t="str">
        <f t="shared" si="438"/>
        <v/>
      </c>
      <c r="AD4682" s="16" t="str">
        <f t="shared" si="439"/>
        <v/>
      </c>
      <c r="AE4682" s="16" t="str">
        <f t="shared" si="440"/>
        <v/>
      </c>
      <c r="AF4682" s="16" t="str">
        <f t="shared" si="441"/>
        <v/>
      </c>
      <c r="AG4682" s="16" t="str">
        <f t="shared" si="442"/>
        <v/>
      </c>
      <c r="AH4682" s="16">
        <f t="shared" si="443"/>
        <v>0</v>
      </c>
      <c r="AI4682" s="17" t="str">
        <f>IF('Peer Comparison Tool'!$D$12="NR","",IF($C4682='Peer Comparison Tool'!$D$9,COUNT('CECL &lt;50B Database'!$AI$1:AI4681)+1,""))</f>
        <v/>
      </c>
    </row>
    <row r="4683" spans="29:35" x14ac:dyDescent="0.25">
      <c r="AC4683" s="16" t="str">
        <f t="shared" si="438"/>
        <v/>
      </c>
      <c r="AD4683" s="16" t="str">
        <f t="shared" si="439"/>
        <v/>
      </c>
      <c r="AE4683" s="16" t="str">
        <f t="shared" si="440"/>
        <v/>
      </c>
      <c r="AF4683" s="16" t="str">
        <f t="shared" si="441"/>
        <v/>
      </c>
      <c r="AG4683" s="16" t="str">
        <f t="shared" si="442"/>
        <v/>
      </c>
      <c r="AH4683" s="16">
        <f t="shared" si="443"/>
        <v>0</v>
      </c>
      <c r="AI4683" s="17" t="str">
        <f>IF('Peer Comparison Tool'!$D$12="NR","",IF($C4683='Peer Comparison Tool'!$D$9,COUNT('CECL &lt;50B Database'!$AI$1:AI4682)+1,""))</f>
        <v/>
      </c>
    </row>
    <row r="4684" spans="29:35" x14ac:dyDescent="0.25">
      <c r="AC4684" s="16" t="str">
        <f t="shared" si="438"/>
        <v/>
      </c>
      <c r="AD4684" s="16" t="str">
        <f t="shared" si="439"/>
        <v/>
      </c>
      <c r="AE4684" s="16" t="str">
        <f t="shared" si="440"/>
        <v/>
      </c>
      <c r="AF4684" s="16" t="str">
        <f t="shared" si="441"/>
        <v/>
      </c>
      <c r="AG4684" s="16" t="str">
        <f t="shared" si="442"/>
        <v/>
      </c>
      <c r="AH4684" s="16">
        <f t="shared" si="443"/>
        <v>0</v>
      </c>
      <c r="AI4684" s="17" t="str">
        <f>IF('Peer Comparison Tool'!$D$12="NR","",IF($C4684='Peer Comparison Tool'!$D$9,COUNT('CECL &lt;50B Database'!$AI$1:AI4683)+1,""))</f>
        <v/>
      </c>
    </row>
    <row r="4685" spans="29:35" x14ac:dyDescent="0.25">
      <c r="AC4685" s="16" t="str">
        <f t="shared" si="438"/>
        <v/>
      </c>
      <c r="AD4685" s="16" t="str">
        <f t="shared" si="439"/>
        <v/>
      </c>
      <c r="AE4685" s="16" t="str">
        <f t="shared" si="440"/>
        <v/>
      </c>
      <c r="AF4685" s="16" t="str">
        <f t="shared" si="441"/>
        <v/>
      </c>
      <c r="AG4685" s="16" t="str">
        <f t="shared" si="442"/>
        <v/>
      </c>
      <c r="AH4685" s="16">
        <f t="shared" si="443"/>
        <v>0</v>
      </c>
      <c r="AI4685" s="17" t="str">
        <f>IF('Peer Comparison Tool'!$D$12="NR","",IF($C4685='Peer Comparison Tool'!$D$9,COUNT('CECL &lt;50B Database'!$AI$1:AI4684)+1,""))</f>
        <v/>
      </c>
    </row>
    <row r="4686" spans="29:35" x14ac:dyDescent="0.25">
      <c r="AC4686" s="16" t="str">
        <f t="shared" si="438"/>
        <v/>
      </c>
      <c r="AD4686" s="16" t="str">
        <f t="shared" si="439"/>
        <v/>
      </c>
      <c r="AE4686" s="16" t="str">
        <f t="shared" si="440"/>
        <v/>
      </c>
      <c r="AF4686" s="16" t="str">
        <f t="shared" si="441"/>
        <v/>
      </c>
      <c r="AG4686" s="16" t="str">
        <f t="shared" si="442"/>
        <v/>
      </c>
      <c r="AH4686" s="16">
        <f t="shared" si="443"/>
        <v>0</v>
      </c>
      <c r="AI4686" s="17" t="str">
        <f>IF('Peer Comparison Tool'!$D$12="NR","",IF($C4686='Peer Comparison Tool'!$D$9,COUNT('CECL &lt;50B Database'!$AI$1:AI4685)+1,""))</f>
        <v/>
      </c>
    </row>
    <row r="4687" spans="29:35" x14ac:dyDescent="0.25">
      <c r="AC4687" s="16" t="str">
        <f t="shared" si="438"/>
        <v/>
      </c>
      <c r="AD4687" s="16" t="str">
        <f t="shared" si="439"/>
        <v/>
      </c>
      <c r="AE4687" s="16" t="str">
        <f t="shared" si="440"/>
        <v/>
      </c>
      <c r="AF4687" s="16" t="str">
        <f t="shared" si="441"/>
        <v/>
      </c>
      <c r="AG4687" s="16" t="str">
        <f t="shared" si="442"/>
        <v/>
      </c>
      <c r="AH4687" s="16">
        <f t="shared" si="443"/>
        <v>0</v>
      </c>
      <c r="AI4687" s="17" t="str">
        <f>IF('Peer Comparison Tool'!$D$12="NR","",IF($C4687='Peer Comparison Tool'!$D$9,COUNT('CECL &lt;50B Database'!$AI$1:AI4686)+1,""))</f>
        <v/>
      </c>
    </row>
    <row r="4688" spans="29:35" x14ac:dyDescent="0.25">
      <c r="AC4688" s="16" t="str">
        <f t="shared" si="438"/>
        <v/>
      </c>
      <c r="AD4688" s="16" t="str">
        <f t="shared" si="439"/>
        <v/>
      </c>
      <c r="AE4688" s="16" t="str">
        <f t="shared" si="440"/>
        <v/>
      </c>
      <c r="AF4688" s="16" t="str">
        <f t="shared" si="441"/>
        <v/>
      </c>
      <c r="AG4688" s="16" t="str">
        <f t="shared" si="442"/>
        <v/>
      </c>
      <c r="AH4688" s="16">
        <f t="shared" si="443"/>
        <v>0</v>
      </c>
      <c r="AI4688" s="17" t="str">
        <f>IF('Peer Comparison Tool'!$D$12="NR","",IF($C4688='Peer Comparison Tool'!$D$9,COUNT('CECL &lt;50B Database'!$AI$1:AI4687)+1,""))</f>
        <v/>
      </c>
    </row>
    <row r="4689" spans="29:35" x14ac:dyDescent="0.25">
      <c r="AC4689" s="16" t="str">
        <f t="shared" si="438"/>
        <v/>
      </c>
      <c r="AD4689" s="16" t="str">
        <f t="shared" si="439"/>
        <v/>
      </c>
      <c r="AE4689" s="16" t="str">
        <f t="shared" si="440"/>
        <v/>
      </c>
      <c r="AF4689" s="16" t="str">
        <f t="shared" si="441"/>
        <v/>
      </c>
      <c r="AG4689" s="16" t="str">
        <f t="shared" si="442"/>
        <v/>
      </c>
      <c r="AH4689" s="16">
        <f t="shared" si="443"/>
        <v>0</v>
      </c>
      <c r="AI4689" s="17" t="str">
        <f>IF('Peer Comparison Tool'!$D$12="NR","",IF($C4689='Peer Comparison Tool'!$D$9,COUNT('CECL &lt;50B Database'!$AI$1:AI4688)+1,""))</f>
        <v/>
      </c>
    </row>
    <row r="4690" spans="29:35" x14ac:dyDescent="0.25">
      <c r="AC4690" s="16" t="str">
        <f t="shared" si="438"/>
        <v/>
      </c>
      <c r="AD4690" s="16" t="str">
        <f t="shared" si="439"/>
        <v/>
      </c>
      <c r="AE4690" s="16" t="str">
        <f t="shared" si="440"/>
        <v/>
      </c>
      <c r="AF4690" s="16" t="str">
        <f t="shared" si="441"/>
        <v/>
      </c>
      <c r="AG4690" s="16" t="str">
        <f t="shared" si="442"/>
        <v/>
      </c>
      <c r="AH4690" s="16">
        <f t="shared" si="443"/>
        <v>0</v>
      </c>
      <c r="AI4690" s="17" t="str">
        <f>IF('Peer Comparison Tool'!$D$12="NR","",IF($C4690='Peer Comparison Tool'!$D$9,COUNT('CECL &lt;50B Database'!$AI$1:AI4689)+1,""))</f>
        <v/>
      </c>
    </row>
    <row r="4691" spans="29:35" x14ac:dyDescent="0.25">
      <c r="AC4691" s="16" t="str">
        <f t="shared" si="438"/>
        <v/>
      </c>
      <c r="AD4691" s="16" t="str">
        <f t="shared" si="439"/>
        <v/>
      </c>
      <c r="AE4691" s="16" t="str">
        <f t="shared" si="440"/>
        <v/>
      </c>
      <c r="AF4691" s="16" t="str">
        <f t="shared" si="441"/>
        <v/>
      </c>
      <c r="AG4691" s="16" t="str">
        <f t="shared" si="442"/>
        <v/>
      </c>
      <c r="AH4691" s="16">
        <f t="shared" si="443"/>
        <v>0</v>
      </c>
      <c r="AI4691" s="17" t="str">
        <f>IF('Peer Comparison Tool'!$D$12="NR","",IF($C4691='Peer Comparison Tool'!$D$9,COUNT('CECL &lt;50B Database'!$AI$1:AI4690)+1,""))</f>
        <v/>
      </c>
    </row>
    <row r="4692" spans="29:35" x14ac:dyDescent="0.25">
      <c r="AC4692" s="16" t="str">
        <f t="shared" si="438"/>
        <v/>
      </c>
      <c r="AD4692" s="16" t="str">
        <f t="shared" si="439"/>
        <v/>
      </c>
      <c r="AE4692" s="16" t="str">
        <f t="shared" si="440"/>
        <v/>
      </c>
      <c r="AF4692" s="16" t="str">
        <f t="shared" si="441"/>
        <v/>
      </c>
      <c r="AG4692" s="16" t="str">
        <f t="shared" si="442"/>
        <v/>
      </c>
      <c r="AH4692" s="16">
        <f t="shared" si="443"/>
        <v>0</v>
      </c>
      <c r="AI4692" s="17" t="str">
        <f>IF('Peer Comparison Tool'!$D$12="NR","",IF($C4692='Peer Comparison Tool'!$D$9,COUNT('CECL &lt;50B Database'!$AI$1:AI4691)+1,""))</f>
        <v/>
      </c>
    </row>
    <row r="4693" spans="29:35" x14ac:dyDescent="0.25">
      <c r="AC4693" s="16" t="str">
        <f t="shared" si="438"/>
        <v/>
      </c>
      <c r="AD4693" s="16" t="str">
        <f t="shared" si="439"/>
        <v/>
      </c>
      <c r="AE4693" s="16" t="str">
        <f t="shared" si="440"/>
        <v/>
      </c>
      <c r="AF4693" s="16" t="str">
        <f t="shared" si="441"/>
        <v/>
      </c>
      <c r="AG4693" s="16" t="str">
        <f t="shared" si="442"/>
        <v/>
      </c>
      <c r="AH4693" s="16">
        <f t="shared" si="443"/>
        <v>0</v>
      </c>
      <c r="AI4693" s="17" t="str">
        <f>IF('Peer Comparison Tool'!$D$12="NR","",IF($C4693='Peer Comparison Tool'!$D$9,COUNT('CECL &lt;50B Database'!$AI$1:AI4692)+1,""))</f>
        <v/>
      </c>
    </row>
    <row r="4694" spans="29:35" x14ac:dyDescent="0.25">
      <c r="AC4694" s="16" t="str">
        <f t="shared" si="438"/>
        <v/>
      </c>
      <c r="AD4694" s="16" t="str">
        <f t="shared" si="439"/>
        <v/>
      </c>
      <c r="AE4694" s="16" t="str">
        <f t="shared" si="440"/>
        <v/>
      </c>
      <c r="AF4694" s="16" t="str">
        <f t="shared" si="441"/>
        <v/>
      </c>
      <c r="AG4694" s="16" t="str">
        <f t="shared" si="442"/>
        <v/>
      </c>
      <c r="AH4694" s="16">
        <f t="shared" si="443"/>
        <v>0</v>
      </c>
      <c r="AI4694" s="17" t="str">
        <f>IF('Peer Comparison Tool'!$D$12="NR","",IF($C4694='Peer Comparison Tool'!$D$9,COUNT('CECL &lt;50B Database'!$AI$1:AI4693)+1,""))</f>
        <v/>
      </c>
    </row>
    <row r="4695" spans="29:35" x14ac:dyDescent="0.25">
      <c r="AC4695" s="16" t="str">
        <f t="shared" si="438"/>
        <v/>
      </c>
      <c r="AD4695" s="16" t="str">
        <f t="shared" si="439"/>
        <v/>
      </c>
      <c r="AE4695" s="16" t="str">
        <f t="shared" si="440"/>
        <v/>
      </c>
      <c r="AF4695" s="16" t="str">
        <f t="shared" si="441"/>
        <v/>
      </c>
      <c r="AG4695" s="16" t="str">
        <f t="shared" si="442"/>
        <v/>
      </c>
      <c r="AH4695" s="16">
        <f t="shared" si="443"/>
        <v>0</v>
      </c>
      <c r="AI4695" s="17" t="str">
        <f>IF('Peer Comparison Tool'!$D$12="NR","",IF($C4695='Peer Comparison Tool'!$D$9,COUNT('CECL &lt;50B Database'!$AI$1:AI4694)+1,""))</f>
        <v/>
      </c>
    </row>
    <row r="4696" spans="29:35" x14ac:dyDescent="0.25">
      <c r="AC4696" s="16" t="str">
        <f t="shared" si="438"/>
        <v/>
      </c>
      <c r="AD4696" s="16" t="str">
        <f t="shared" si="439"/>
        <v/>
      </c>
      <c r="AE4696" s="16" t="str">
        <f t="shared" si="440"/>
        <v/>
      </c>
      <c r="AF4696" s="16" t="str">
        <f t="shared" si="441"/>
        <v/>
      </c>
      <c r="AG4696" s="16" t="str">
        <f t="shared" si="442"/>
        <v/>
      </c>
      <c r="AH4696" s="16">
        <f t="shared" si="443"/>
        <v>0</v>
      </c>
      <c r="AI4696" s="17" t="str">
        <f>IF('Peer Comparison Tool'!$D$12="NR","",IF($C4696='Peer Comparison Tool'!$D$9,COUNT('CECL &lt;50B Database'!$AI$1:AI4695)+1,""))</f>
        <v/>
      </c>
    </row>
    <row r="4697" spans="29:35" x14ac:dyDescent="0.25">
      <c r="AC4697" s="16" t="str">
        <f t="shared" si="438"/>
        <v/>
      </c>
      <c r="AD4697" s="16" t="str">
        <f t="shared" si="439"/>
        <v/>
      </c>
      <c r="AE4697" s="16" t="str">
        <f t="shared" si="440"/>
        <v/>
      </c>
      <c r="AF4697" s="16" t="str">
        <f t="shared" si="441"/>
        <v/>
      </c>
      <c r="AG4697" s="16" t="str">
        <f t="shared" si="442"/>
        <v/>
      </c>
      <c r="AH4697" s="16">
        <f t="shared" si="443"/>
        <v>0</v>
      </c>
      <c r="AI4697" s="17" t="str">
        <f>IF('Peer Comparison Tool'!$D$12="NR","",IF($C4697='Peer Comparison Tool'!$D$9,COUNT('CECL &lt;50B Database'!$AI$1:AI4696)+1,""))</f>
        <v/>
      </c>
    </row>
    <row r="4698" spans="29:35" x14ac:dyDescent="0.25">
      <c r="AC4698" s="16" t="str">
        <f t="shared" si="438"/>
        <v/>
      </c>
      <c r="AD4698" s="16" t="str">
        <f t="shared" si="439"/>
        <v/>
      </c>
      <c r="AE4698" s="16" t="str">
        <f t="shared" si="440"/>
        <v/>
      </c>
      <c r="AF4698" s="16" t="str">
        <f t="shared" si="441"/>
        <v/>
      </c>
      <c r="AG4698" s="16" t="str">
        <f t="shared" si="442"/>
        <v/>
      </c>
      <c r="AH4698" s="16">
        <f t="shared" si="443"/>
        <v>0</v>
      </c>
      <c r="AI4698" s="17" t="str">
        <f>IF('Peer Comparison Tool'!$D$12="NR","",IF($C4698='Peer Comparison Tool'!$D$9,COUNT('CECL &lt;50B Database'!$AI$1:AI4697)+1,""))</f>
        <v/>
      </c>
    </row>
    <row r="4699" spans="29:35" x14ac:dyDescent="0.25">
      <c r="AC4699" s="16" t="str">
        <f t="shared" si="438"/>
        <v/>
      </c>
      <c r="AD4699" s="16" t="str">
        <f t="shared" si="439"/>
        <v/>
      </c>
      <c r="AE4699" s="16" t="str">
        <f t="shared" si="440"/>
        <v/>
      </c>
      <c r="AF4699" s="16" t="str">
        <f t="shared" si="441"/>
        <v/>
      </c>
      <c r="AG4699" s="16" t="str">
        <f t="shared" si="442"/>
        <v/>
      </c>
      <c r="AH4699" s="16">
        <f t="shared" si="443"/>
        <v>0</v>
      </c>
      <c r="AI4699" s="17" t="str">
        <f>IF('Peer Comparison Tool'!$D$12="NR","",IF($C4699='Peer Comparison Tool'!$D$9,COUNT('CECL &lt;50B Database'!$AI$1:AI4698)+1,""))</f>
        <v/>
      </c>
    </row>
    <row r="4700" spans="29:35" x14ac:dyDescent="0.25">
      <c r="AC4700" s="16" t="str">
        <f t="shared" si="438"/>
        <v/>
      </c>
      <c r="AD4700" s="16" t="str">
        <f t="shared" si="439"/>
        <v/>
      </c>
      <c r="AE4700" s="16" t="str">
        <f t="shared" si="440"/>
        <v/>
      </c>
      <c r="AF4700" s="16" t="str">
        <f t="shared" si="441"/>
        <v/>
      </c>
      <c r="AG4700" s="16" t="str">
        <f t="shared" si="442"/>
        <v/>
      </c>
      <c r="AH4700" s="16">
        <f t="shared" si="443"/>
        <v>0</v>
      </c>
      <c r="AI4700" s="17" t="str">
        <f>IF('Peer Comparison Tool'!$D$12="NR","",IF($C4700='Peer Comparison Tool'!$D$9,COUNT('CECL &lt;50B Database'!$AI$1:AI4699)+1,""))</f>
        <v/>
      </c>
    </row>
    <row r="4701" spans="29:35" x14ac:dyDescent="0.25">
      <c r="AC4701" s="16" t="str">
        <f t="shared" si="438"/>
        <v/>
      </c>
      <c r="AD4701" s="16" t="str">
        <f t="shared" si="439"/>
        <v/>
      </c>
      <c r="AE4701" s="16" t="str">
        <f t="shared" si="440"/>
        <v/>
      </c>
      <c r="AF4701" s="16" t="str">
        <f t="shared" si="441"/>
        <v/>
      </c>
      <c r="AG4701" s="16" t="str">
        <f t="shared" si="442"/>
        <v/>
      </c>
      <c r="AH4701" s="16">
        <f t="shared" si="443"/>
        <v>0</v>
      </c>
      <c r="AI4701" s="17" t="str">
        <f>IF('Peer Comparison Tool'!$D$12="NR","",IF($C4701='Peer Comparison Tool'!$D$9,COUNT('CECL &lt;50B Database'!$AI$1:AI4700)+1,""))</f>
        <v/>
      </c>
    </row>
    <row r="4702" spans="29:35" x14ac:dyDescent="0.25">
      <c r="AC4702" s="16" t="str">
        <f t="shared" si="438"/>
        <v/>
      </c>
      <c r="AD4702" s="16" t="str">
        <f t="shared" si="439"/>
        <v/>
      </c>
      <c r="AE4702" s="16" t="str">
        <f t="shared" si="440"/>
        <v/>
      </c>
      <c r="AF4702" s="16" t="str">
        <f t="shared" si="441"/>
        <v/>
      </c>
      <c r="AG4702" s="16" t="str">
        <f t="shared" si="442"/>
        <v/>
      </c>
      <c r="AH4702" s="16">
        <f t="shared" si="443"/>
        <v>0</v>
      </c>
      <c r="AI4702" s="17" t="str">
        <f>IF('Peer Comparison Tool'!$D$12="NR","",IF($C4702='Peer Comparison Tool'!$D$9,COUNT('CECL &lt;50B Database'!$AI$1:AI4701)+1,""))</f>
        <v/>
      </c>
    </row>
    <row r="4703" spans="29:35" x14ac:dyDescent="0.25">
      <c r="AC4703" s="16" t="str">
        <f t="shared" si="438"/>
        <v/>
      </c>
      <c r="AD4703" s="16" t="str">
        <f t="shared" si="439"/>
        <v/>
      </c>
      <c r="AE4703" s="16" t="str">
        <f t="shared" si="440"/>
        <v/>
      </c>
      <c r="AF4703" s="16" t="str">
        <f t="shared" si="441"/>
        <v/>
      </c>
      <c r="AG4703" s="16" t="str">
        <f t="shared" si="442"/>
        <v/>
      </c>
      <c r="AH4703" s="16">
        <f t="shared" si="443"/>
        <v>0</v>
      </c>
      <c r="AI4703" s="17" t="str">
        <f>IF('Peer Comparison Tool'!$D$12="NR","",IF($C4703='Peer Comparison Tool'!$D$9,COUNT('CECL &lt;50B Database'!$AI$1:AI4702)+1,""))</f>
        <v/>
      </c>
    </row>
    <row r="4704" spans="29:35" x14ac:dyDescent="0.25">
      <c r="AC4704" s="16" t="str">
        <f t="shared" si="438"/>
        <v/>
      </c>
      <c r="AD4704" s="16" t="str">
        <f t="shared" si="439"/>
        <v/>
      </c>
      <c r="AE4704" s="16" t="str">
        <f t="shared" si="440"/>
        <v/>
      </c>
      <c r="AF4704" s="16" t="str">
        <f t="shared" si="441"/>
        <v/>
      </c>
      <c r="AG4704" s="16" t="str">
        <f t="shared" si="442"/>
        <v/>
      </c>
      <c r="AH4704" s="16">
        <f t="shared" si="443"/>
        <v>0</v>
      </c>
      <c r="AI4704" s="17" t="str">
        <f>IF('Peer Comparison Tool'!$D$12="NR","",IF($C4704='Peer Comparison Tool'!$D$9,COUNT('CECL &lt;50B Database'!$AI$1:AI4703)+1,""))</f>
        <v/>
      </c>
    </row>
    <row r="4705" spans="29:35" x14ac:dyDescent="0.25">
      <c r="AC4705" s="16" t="str">
        <f t="shared" si="438"/>
        <v/>
      </c>
      <c r="AD4705" s="16" t="str">
        <f t="shared" si="439"/>
        <v/>
      </c>
      <c r="AE4705" s="16" t="str">
        <f t="shared" si="440"/>
        <v/>
      </c>
      <c r="AF4705" s="16" t="str">
        <f t="shared" si="441"/>
        <v/>
      </c>
      <c r="AG4705" s="16" t="str">
        <f t="shared" si="442"/>
        <v/>
      </c>
      <c r="AH4705" s="16">
        <f t="shared" si="443"/>
        <v>0</v>
      </c>
      <c r="AI4705" s="17" t="str">
        <f>IF('Peer Comparison Tool'!$D$12="NR","",IF($C4705='Peer Comparison Tool'!$D$9,COUNT('CECL &lt;50B Database'!$AI$1:AI4704)+1,""))</f>
        <v/>
      </c>
    </row>
    <row r="4706" spans="29:35" x14ac:dyDescent="0.25">
      <c r="AC4706" s="16" t="str">
        <f t="shared" si="438"/>
        <v/>
      </c>
      <c r="AD4706" s="16" t="str">
        <f t="shared" si="439"/>
        <v/>
      </c>
      <c r="AE4706" s="16" t="str">
        <f t="shared" si="440"/>
        <v/>
      </c>
      <c r="AF4706" s="16" t="str">
        <f t="shared" si="441"/>
        <v/>
      </c>
      <c r="AG4706" s="16" t="str">
        <f t="shared" si="442"/>
        <v/>
      </c>
      <c r="AH4706" s="16">
        <f t="shared" si="443"/>
        <v>0</v>
      </c>
      <c r="AI4706" s="17" t="str">
        <f>IF('Peer Comparison Tool'!$D$12="NR","",IF($C4706='Peer Comparison Tool'!$D$9,COUNT('CECL &lt;50B Database'!$AI$1:AI4705)+1,""))</f>
        <v/>
      </c>
    </row>
    <row r="4707" spans="29:35" x14ac:dyDescent="0.25">
      <c r="AC4707" s="16" t="str">
        <f t="shared" si="438"/>
        <v/>
      </c>
      <c r="AD4707" s="16" t="str">
        <f t="shared" si="439"/>
        <v/>
      </c>
      <c r="AE4707" s="16" t="str">
        <f t="shared" si="440"/>
        <v/>
      </c>
      <c r="AF4707" s="16" t="str">
        <f t="shared" si="441"/>
        <v/>
      </c>
      <c r="AG4707" s="16" t="str">
        <f t="shared" si="442"/>
        <v/>
      </c>
      <c r="AH4707" s="16">
        <f t="shared" si="443"/>
        <v>0</v>
      </c>
      <c r="AI4707" s="17" t="str">
        <f>IF('Peer Comparison Tool'!$D$12="NR","",IF($C4707='Peer Comparison Tool'!$D$9,COUNT('CECL &lt;50B Database'!$AI$1:AI4706)+1,""))</f>
        <v/>
      </c>
    </row>
    <row r="4708" spans="29:35" x14ac:dyDescent="0.25">
      <c r="AC4708" s="16" t="str">
        <f t="shared" si="438"/>
        <v/>
      </c>
      <c r="AD4708" s="16" t="str">
        <f t="shared" si="439"/>
        <v/>
      </c>
      <c r="AE4708" s="16" t="str">
        <f t="shared" si="440"/>
        <v/>
      </c>
      <c r="AF4708" s="16" t="str">
        <f t="shared" si="441"/>
        <v/>
      </c>
      <c r="AG4708" s="16" t="str">
        <f t="shared" si="442"/>
        <v/>
      </c>
      <c r="AH4708" s="16">
        <f t="shared" si="443"/>
        <v>0</v>
      </c>
      <c r="AI4708" s="17" t="str">
        <f>IF('Peer Comparison Tool'!$D$12="NR","",IF($C4708='Peer Comparison Tool'!$D$9,COUNT('CECL &lt;50B Database'!$AI$1:AI4707)+1,""))</f>
        <v/>
      </c>
    </row>
    <row r="4709" spans="29:35" x14ac:dyDescent="0.25">
      <c r="AC4709" s="16" t="str">
        <f t="shared" si="438"/>
        <v/>
      </c>
      <c r="AD4709" s="16" t="str">
        <f t="shared" si="439"/>
        <v/>
      </c>
      <c r="AE4709" s="16" t="str">
        <f t="shared" si="440"/>
        <v/>
      </c>
      <c r="AF4709" s="16" t="str">
        <f t="shared" si="441"/>
        <v/>
      </c>
      <c r="AG4709" s="16" t="str">
        <f t="shared" si="442"/>
        <v/>
      </c>
      <c r="AH4709" s="16">
        <f t="shared" si="443"/>
        <v>0</v>
      </c>
      <c r="AI4709" s="17" t="str">
        <f>IF('Peer Comparison Tool'!$D$12="NR","",IF($C4709='Peer Comparison Tool'!$D$9,COUNT('CECL &lt;50B Database'!$AI$1:AI4708)+1,""))</f>
        <v/>
      </c>
    </row>
    <row r="4710" spans="29:35" x14ac:dyDescent="0.25">
      <c r="AC4710" s="16" t="str">
        <f t="shared" si="438"/>
        <v/>
      </c>
      <c r="AD4710" s="16" t="str">
        <f t="shared" si="439"/>
        <v/>
      </c>
      <c r="AE4710" s="16" t="str">
        <f t="shared" si="440"/>
        <v/>
      </c>
      <c r="AF4710" s="16" t="str">
        <f t="shared" si="441"/>
        <v/>
      </c>
      <c r="AG4710" s="16" t="str">
        <f t="shared" si="442"/>
        <v/>
      </c>
      <c r="AH4710" s="16">
        <f t="shared" si="443"/>
        <v>0</v>
      </c>
      <c r="AI4710" s="17" t="str">
        <f>IF('Peer Comparison Tool'!$D$12="NR","",IF($C4710='Peer Comparison Tool'!$D$9,COUNT('CECL &lt;50B Database'!$AI$1:AI4709)+1,""))</f>
        <v/>
      </c>
    </row>
    <row r="4711" spans="29:35" x14ac:dyDescent="0.25">
      <c r="AC4711" s="16" t="str">
        <f t="shared" si="438"/>
        <v/>
      </c>
      <c r="AD4711" s="16" t="str">
        <f t="shared" si="439"/>
        <v/>
      </c>
      <c r="AE4711" s="16" t="str">
        <f t="shared" si="440"/>
        <v/>
      </c>
      <c r="AF4711" s="16" t="str">
        <f t="shared" si="441"/>
        <v/>
      </c>
      <c r="AG4711" s="16" t="str">
        <f t="shared" si="442"/>
        <v/>
      </c>
      <c r="AH4711" s="16">
        <f t="shared" si="443"/>
        <v>0</v>
      </c>
      <c r="AI4711" s="17" t="str">
        <f>IF('Peer Comparison Tool'!$D$12="NR","",IF($C4711='Peer Comparison Tool'!$D$9,COUNT('CECL &lt;50B Database'!$AI$1:AI4710)+1,""))</f>
        <v/>
      </c>
    </row>
    <row r="4712" spans="29:35" x14ac:dyDescent="0.25">
      <c r="AC4712" s="16" t="str">
        <f t="shared" si="438"/>
        <v/>
      </c>
      <c r="AD4712" s="16" t="str">
        <f t="shared" si="439"/>
        <v/>
      </c>
      <c r="AE4712" s="16" t="str">
        <f t="shared" si="440"/>
        <v/>
      </c>
      <c r="AF4712" s="16" t="str">
        <f t="shared" si="441"/>
        <v/>
      </c>
      <c r="AG4712" s="16" t="str">
        <f t="shared" si="442"/>
        <v/>
      </c>
      <c r="AH4712" s="16">
        <f t="shared" si="443"/>
        <v>0</v>
      </c>
      <c r="AI4712" s="17" t="str">
        <f>IF('Peer Comparison Tool'!$D$12="NR","",IF($C4712='Peer Comparison Tool'!$D$9,COUNT('CECL &lt;50B Database'!$AI$1:AI4711)+1,""))</f>
        <v/>
      </c>
    </row>
    <row r="4713" spans="29:35" x14ac:dyDescent="0.25">
      <c r="AC4713" s="16" t="str">
        <f t="shared" si="438"/>
        <v/>
      </c>
      <c r="AD4713" s="16" t="str">
        <f t="shared" si="439"/>
        <v/>
      </c>
      <c r="AE4713" s="16" t="str">
        <f t="shared" si="440"/>
        <v/>
      </c>
      <c r="AF4713" s="16" t="str">
        <f t="shared" si="441"/>
        <v/>
      </c>
      <c r="AG4713" s="16" t="str">
        <f t="shared" si="442"/>
        <v/>
      </c>
      <c r="AH4713" s="16">
        <f t="shared" si="443"/>
        <v>0</v>
      </c>
      <c r="AI4713" s="17" t="str">
        <f>IF('Peer Comparison Tool'!$D$12="NR","",IF($C4713='Peer Comparison Tool'!$D$9,COUNT('CECL &lt;50B Database'!$AI$1:AI4712)+1,""))</f>
        <v/>
      </c>
    </row>
    <row r="4714" spans="29:35" x14ac:dyDescent="0.25">
      <c r="AC4714" s="16" t="str">
        <f t="shared" si="438"/>
        <v/>
      </c>
      <c r="AD4714" s="16" t="str">
        <f t="shared" si="439"/>
        <v/>
      </c>
      <c r="AE4714" s="16" t="str">
        <f t="shared" si="440"/>
        <v/>
      </c>
      <c r="AF4714" s="16" t="str">
        <f t="shared" si="441"/>
        <v/>
      </c>
      <c r="AG4714" s="16" t="str">
        <f t="shared" si="442"/>
        <v/>
      </c>
      <c r="AH4714" s="16">
        <f t="shared" si="443"/>
        <v>0</v>
      </c>
      <c r="AI4714" s="17" t="str">
        <f>IF('Peer Comparison Tool'!$D$12="NR","",IF($C4714='Peer Comparison Tool'!$D$9,COUNT('CECL &lt;50B Database'!$AI$1:AI4713)+1,""))</f>
        <v/>
      </c>
    </row>
    <row r="4715" spans="29:35" x14ac:dyDescent="0.25">
      <c r="AC4715" s="16" t="str">
        <f t="shared" si="438"/>
        <v/>
      </c>
      <c r="AD4715" s="16" t="str">
        <f t="shared" si="439"/>
        <v/>
      </c>
      <c r="AE4715" s="16" t="str">
        <f t="shared" si="440"/>
        <v/>
      </c>
      <c r="AF4715" s="16" t="str">
        <f t="shared" si="441"/>
        <v/>
      </c>
      <c r="AG4715" s="16" t="str">
        <f t="shared" si="442"/>
        <v/>
      </c>
      <c r="AH4715" s="16">
        <f t="shared" si="443"/>
        <v>0</v>
      </c>
      <c r="AI4715" s="17" t="str">
        <f>IF('Peer Comparison Tool'!$D$12="NR","",IF($C4715='Peer Comparison Tool'!$D$9,COUNT('CECL &lt;50B Database'!$AI$1:AI4714)+1,""))</f>
        <v/>
      </c>
    </row>
    <row r="4716" spans="29:35" x14ac:dyDescent="0.25">
      <c r="AC4716" s="16" t="str">
        <f t="shared" si="438"/>
        <v/>
      </c>
      <c r="AD4716" s="16" t="str">
        <f t="shared" si="439"/>
        <v/>
      </c>
      <c r="AE4716" s="16" t="str">
        <f t="shared" si="440"/>
        <v/>
      </c>
      <c r="AF4716" s="16" t="str">
        <f t="shared" si="441"/>
        <v/>
      </c>
      <c r="AG4716" s="16" t="str">
        <f t="shared" si="442"/>
        <v/>
      </c>
      <c r="AH4716" s="16">
        <f t="shared" si="443"/>
        <v>0</v>
      </c>
      <c r="AI4716" s="17" t="str">
        <f>IF('Peer Comparison Tool'!$D$12="NR","",IF($C4716='Peer Comparison Tool'!$D$9,COUNT('CECL &lt;50B Database'!$AI$1:AI4715)+1,""))</f>
        <v/>
      </c>
    </row>
    <row r="4717" spans="29:35" x14ac:dyDescent="0.25">
      <c r="AC4717" s="16" t="str">
        <f t="shared" si="438"/>
        <v/>
      </c>
      <c r="AD4717" s="16" t="str">
        <f t="shared" si="439"/>
        <v/>
      </c>
      <c r="AE4717" s="16" t="str">
        <f t="shared" si="440"/>
        <v/>
      </c>
      <c r="AF4717" s="16" t="str">
        <f t="shared" si="441"/>
        <v/>
      </c>
      <c r="AG4717" s="16" t="str">
        <f t="shared" si="442"/>
        <v/>
      </c>
      <c r="AH4717" s="16">
        <f t="shared" si="443"/>
        <v>0</v>
      </c>
      <c r="AI4717" s="17" t="str">
        <f>IF('Peer Comparison Tool'!$D$12="NR","",IF($C4717='Peer Comparison Tool'!$D$9,COUNT('CECL &lt;50B Database'!$AI$1:AI4716)+1,""))</f>
        <v/>
      </c>
    </row>
    <row r="4718" spans="29:35" x14ac:dyDescent="0.25">
      <c r="AC4718" s="16" t="str">
        <f t="shared" si="438"/>
        <v/>
      </c>
      <c r="AD4718" s="16" t="str">
        <f t="shared" si="439"/>
        <v/>
      </c>
      <c r="AE4718" s="16" t="str">
        <f t="shared" si="440"/>
        <v/>
      </c>
      <c r="AF4718" s="16" t="str">
        <f t="shared" si="441"/>
        <v/>
      </c>
      <c r="AG4718" s="16" t="str">
        <f t="shared" si="442"/>
        <v/>
      </c>
      <c r="AH4718" s="16">
        <f t="shared" si="443"/>
        <v>0</v>
      </c>
      <c r="AI4718" s="17" t="str">
        <f>IF('Peer Comparison Tool'!$D$12="NR","",IF($C4718='Peer Comparison Tool'!$D$9,COUNT('CECL &lt;50B Database'!$AI$1:AI4717)+1,""))</f>
        <v/>
      </c>
    </row>
    <row r="4719" spans="29:35" x14ac:dyDescent="0.25">
      <c r="AC4719" s="16" t="str">
        <f t="shared" si="438"/>
        <v/>
      </c>
      <c r="AD4719" s="16" t="str">
        <f t="shared" si="439"/>
        <v/>
      </c>
      <c r="AE4719" s="16" t="str">
        <f t="shared" si="440"/>
        <v/>
      </c>
      <c r="AF4719" s="16" t="str">
        <f t="shared" si="441"/>
        <v/>
      </c>
      <c r="AG4719" s="16" t="str">
        <f t="shared" si="442"/>
        <v/>
      </c>
      <c r="AH4719" s="16">
        <f t="shared" si="443"/>
        <v>0</v>
      </c>
      <c r="AI4719" s="17" t="str">
        <f>IF('Peer Comparison Tool'!$D$12="NR","",IF($C4719='Peer Comparison Tool'!$D$9,COUNT('CECL &lt;50B Database'!$AI$1:AI4718)+1,""))</f>
        <v/>
      </c>
    </row>
    <row r="4720" spans="29:35" x14ac:dyDescent="0.25">
      <c r="AC4720" s="16" t="str">
        <f t="shared" si="438"/>
        <v/>
      </c>
      <c r="AD4720" s="16" t="str">
        <f t="shared" si="439"/>
        <v/>
      </c>
      <c r="AE4720" s="16" t="str">
        <f t="shared" si="440"/>
        <v/>
      </c>
      <c r="AF4720" s="16" t="str">
        <f t="shared" si="441"/>
        <v/>
      </c>
      <c r="AG4720" s="16" t="str">
        <f t="shared" si="442"/>
        <v/>
      </c>
      <c r="AH4720" s="16">
        <f t="shared" si="443"/>
        <v>0</v>
      </c>
      <c r="AI4720" s="17" t="str">
        <f>IF('Peer Comparison Tool'!$D$12="NR","",IF($C4720='Peer Comparison Tool'!$D$9,COUNT('CECL &lt;50B Database'!$AI$1:AI4719)+1,""))</f>
        <v/>
      </c>
    </row>
    <row r="4721" spans="29:35" x14ac:dyDescent="0.25">
      <c r="AC4721" s="16" t="str">
        <f t="shared" si="438"/>
        <v/>
      </c>
      <c r="AD4721" s="16" t="str">
        <f t="shared" si="439"/>
        <v/>
      </c>
      <c r="AE4721" s="16" t="str">
        <f t="shared" si="440"/>
        <v/>
      </c>
      <c r="AF4721" s="16" t="str">
        <f t="shared" si="441"/>
        <v/>
      </c>
      <c r="AG4721" s="16" t="str">
        <f t="shared" si="442"/>
        <v/>
      </c>
      <c r="AH4721" s="16">
        <f t="shared" si="443"/>
        <v>0</v>
      </c>
      <c r="AI4721" s="17" t="str">
        <f>IF('Peer Comparison Tool'!$D$12="NR","",IF($C4721='Peer Comparison Tool'!$D$9,COUNT('CECL &lt;50B Database'!$AI$1:AI4720)+1,""))</f>
        <v/>
      </c>
    </row>
    <row r="4722" spans="29:35" x14ac:dyDescent="0.25">
      <c r="AC4722" s="16" t="str">
        <f t="shared" si="438"/>
        <v/>
      </c>
      <c r="AD4722" s="16" t="str">
        <f t="shared" si="439"/>
        <v/>
      </c>
      <c r="AE4722" s="16" t="str">
        <f t="shared" si="440"/>
        <v/>
      </c>
      <c r="AF4722" s="16" t="str">
        <f t="shared" si="441"/>
        <v/>
      </c>
      <c r="AG4722" s="16" t="str">
        <f t="shared" si="442"/>
        <v/>
      </c>
      <c r="AH4722" s="16">
        <f t="shared" si="443"/>
        <v>0</v>
      </c>
      <c r="AI4722" s="17" t="str">
        <f>IF('Peer Comparison Tool'!$D$12="NR","",IF($C4722='Peer Comparison Tool'!$D$9,COUNT('CECL &lt;50B Database'!$AI$1:AI4721)+1,""))</f>
        <v/>
      </c>
    </row>
    <row r="4723" spans="29:35" x14ac:dyDescent="0.25">
      <c r="AC4723" s="16" t="str">
        <f t="shared" si="438"/>
        <v/>
      </c>
      <c r="AD4723" s="16" t="str">
        <f t="shared" si="439"/>
        <v/>
      </c>
      <c r="AE4723" s="16" t="str">
        <f t="shared" si="440"/>
        <v/>
      </c>
      <c r="AF4723" s="16" t="str">
        <f t="shared" si="441"/>
        <v/>
      </c>
      <c r="AG4723" s="16" t="str">
        <f t="shared" si="442"/>
        <v/>
      </c>
      <c r="AH4723" s="16">
        <f t="shared" si="443"/>
        <v>0</v>
      </c>
      <c r="AI4723" s="17" t="str">
        <f>IF('Peer Comparison Tool'!$D$12="NR","",IF($C4723='Peer Comparison Tool'!$D$9,COUNT('CECL &lt;50B Database'!$AI$1:AI4722)+1,""))</f>
        <v/>
      </c>
    </row>
    <row r="4724" spans="29:35" x14ac:dyDescent="0.25">
      <c r="AC4724" s="16" t="str">
        <f t="shared" si="438"/>
        <v/>
      </c>
      <c r="AD4724" s="16" t="str">
        <f t="shared" si="439"/>
        <v/>
      </c>
      <c r="AE4724" s="16" t="str">
        <f t="shared" si="440"/>
        <v/>
      </c>
      <c r="AF4724" s="16" t="str">
        <f t="shared" si="441"/>
        <v/>
      </c>
      <c r="AG4724" s="16" t="str">
        <f t="shared" si="442"/>
        <v/>
      </c>
      <c r="AH4724" s="16">
        <f t="shared" si="443"/>
        <v>0</v>
      </c>
      <c r="AI4724" s="17" t="str">
        <f>IF('Peer Comparison Tool'!$D$12="NR","",IF($C4724='Peer Comparison Tool'!$D$9,COUNT('CECL &lt;50B Database'!$AI$1:AI4723)+1,""))</f>
        <v/>
      </c>
    </row>
    <row r="4725" spans="29:35" x14ac:dyDescent="0.25">
      <c r="AC4725" s="16" t="str">
        <f t="shared" si="438"/>
        <v/>
      </c>
      <c r="AD4725" s="16" t="str">
        <f t="shared" si="439"/>
        <v/>
      </c>
      <c r="AE4725" s="16" t="str">
        <f t="shared" si="440"/>
        <v/>
      </c>
      <c r="AF4725" s="16" t="str">
        <f t="shared" si="441"/>
        <v/>
      </c>
      <c r="AG4725" s="16" t="str">
        <f t="shared" si="442"/>
        <v/>
      </c>
      <c r="AH4725" s="16">
        <f t="shared" si="443"/>
        <v>0</v>
      </c>
      <c r="AI4725" s="17" t="str">
        <f>IF('Peer Comparison Tool'!$D$12="NR","",IF($C4725='Peer Comparison Tool'!$D$9,COUNT('CECL &lt;50B Database'!$AI$1:AI4724)+1,""))</f>
        <v/>
      </c>
    </row>
    <row r="4726" spans="29:35" x14ac:dyDescent="0.25">
      <c r="AC4726" s="16" t="str">
        <f t="shared" si="438"/>
        <v/>
      </c>
      <c r="AD4726" s="16" t="str">
        <f t="shared" si="439"/>
        <v/>
      </c>
      <c r="AE4726" s="16" t="str">
        <f t="shared" si="440"/>
        <v/>
      </c>
      <c r="AF4726" s="16" t="str">
        <f t="shared" si="441"/>
        <v/>
      </c>
      <c r="AG4726" s="16" t="str">
        <f t="shared" si="442"/>
        <v/>
      </c>
      <c r="AH4726" s="16">
        <f t="shared" si="443"/>
        <v>0</v>
      </c>
      <c r="AI4726" s="17" t="str">
        <f>IF('Peer Comparison Tool'!$D$12="NR","",IF($C4726='Peer Comparison Tool'!$D$9,COUNT('CECL &lt;50B Database'!$AI$1:AI4725)+1,""))</f>
        <v/>
      </c>
    </row>
    <row r="4727" spans="29:35" x14ac:dyDescent="0.25">
      <c r="AC4727" s="16" t="str">
        <f t="shared" si="438"/>
        <v/>
      </c>
      <c r="AD4727" s="16" t="str">
        <f t="shared" si="439"/>
        <v/>
      </c>
      <c r="AE4727" s="16" t="str">
        <f t="shared" si="440"/>
        <v/>
      </c>
      <c r="AF4727" s="16" t="str">
        <f t="shared" si="441"/>
        <v/>
      </c>
      <c r="AG4727" s="16" t="str">
        <f t="shared" si="442"/>
        <v/>
      </c>
      <c r="AH4727" s="16">
        <f t="shared" si="443"/>
        <v>0</v>
      </c>
      <c r="AI4727" s="17" t="str">
        <f>IF('Peer Comparison Tool'!$D$12="NR","",IF($C4727='Peer Comparison Tool'!$D$9,COUNT('CECL &lt;50B Database'!$AI$1:AI4726)+1,""))</f>
        <v/>
      </c>
    </row>
    <row r="4728" spans="29:35" x14ac:dyDescent="0.25">
      <c r="AC4728" s="16" t="str">
        <f t="shared" si="438"/>
        <v/>
      </c>
      <c r="AD4728" s="16" t="str">
        <f t="shared" si="439"/>
        <v/>
      </c>
      <c r="AE4728" s="16" t="str">
        <f t="shared" si="440"/>
        <v/>
      </c>
      <c r="AF4728" s="16" t="str">
        <f t="shared" si="441"/>
        <v/>
      </c>
      <c r="AG4728" s="16" t="str">
        <f t="shared" si="442"/>
        <v/>
      </c>
      <c r="AH4728" s="16">
        <f t="shared" si="443"/>
        <v>0</v>
      </c>
      <c r="AI4728" s="17" t="str">
        <f>IF('Peer Comparison Tool'!$D$12="NR","",IF($C4728='Peer Comparison Tool'!$D$9,COUNT('CECL &lt;50B Database'!$AI$1:AI4727)+1,""))</f>
        <v/>
      </c>
    </row>
    <row r="4729" spans="29:35" x14ac:dyDescent="0.25">
      <c r="AC4729" s="16" t="str">
        <f t="shared" si="438"/>
        <v/>
      </c>
      <c r="AD4729" s="16" t="str">
        <f t="shared" si="439"/>
        <v/>
      </c>
      <c r="AE4729" s="16" t="str">
        <f t="shared" si="440"/>
        <v/>
      </c>
      <c r="AF4729" s="16" t="str">
        <f t="shared" si="441"/>
        <v/>
      </c>
      <c r="AG4729" s="16" t="str">
        <f t="shared" si="442"/>
        <v/>
      </c>
      <c r="AH4729" s="16">
        <f t="shared" si="443"/>
        <v>0</v>
      </c>
      <c r="AI4729" s="17" t="str">
        <f>IF('Peer Comparison Tool'!$D$12="NR","",IF($C4729='Peer Comparison Tool'!$D$9,COUNT('CECL &lt;50B Database'!$AI$1:AI4728)+1,""))</f>
        <v/>
      </c>
    </row>
    <row r="4730" spans="29:35" x14ac:dyDescent="0.25">
      <c r="AC4730" s="16" t="str">
        <f t="shared" si="438"/>
        <v/>
      </c>
      <c r="AD4730" s="16" t="str">
        <f t="shared" si="439"/>
        <v/>
      </c>
      <c r="AE4730" s="16" t="str">
        <f t="shared" si="440"/>
        <v/>
      </c>
      <c r="AF4730" s="16" t="str">
        <f t="shared" si="441"/>
        <v/>
      </c>
      <c r="AG4730" s="16" t="str">
        <f t="shared" si="442"/>
        <v/>
      </c>
      <c r="AH4730" s="16">
        <f t="shared" si="443"/>
        <v>0</v>
      </c>
      <c r="AI4730" s="17" t="str">
        <f>IF('Peer Comparison Tool'!$D$12="NR","",IF($C4730='Peer Comparison Tool'!$D$9,COUNT('CECL &lt;50B Database'!$AI$1:AI4729)+1,""))</f>
        <v/>
      </c>
    </row>
    <row r="4731" spans="29:35" x14ac:dyDescent="0.25">
      <c r="AC4731" s="16" t="str">
        <f t="shared" si="438"/>
        <v/>
      </c>
      <c r="AD4731" s="16" t="str">
        <f t="shared" si="439"/>
        <v/>
      </c>
      <c r="AE4731" s="16" t="str">
        <f t="shared" si="440"/>
        <v/>
      </c>
      <c r="AF4731" s="16" t="str">
        <f t="shared" si="441"/>
        <v/>
      </c>
      <c r="AG4731" s="16" t="str">
        <f t="shared" si="442"/>
        <v/>
      </c>
      <c r="AH4731" s="16">
        <f t="shared" si="443"/>
        <v>0</v>
      </c>
      <c r="AI4731" s="17" t="str">
        <f>IF('Peer Comparison Tool'!$D$12="NR","",IF($C4731='Peer Comparison Tool'!$D$9,COUNT('CECL &lt;50B Database'!$AI$1:AI4730)+1,""))</f>
        <v/>
      </c>
    </row>
    <row r="4732" spans="29:35" x14ac:dyDescent="0.25">
      <c r="AC4732" s="16" t="str">
        <f t="shared" si="438"/>
        <v/>
      </c>
      <c r="AD4732" s="16" t="str">
        <f t="shared" si="439"/>
        <v/>
      </c>
      <c r="AE4732" s="16" t="str">
        <f t="shared" si="440"/>
        <v/>
      </c>
      <c r="AF4732" s="16" t="str">
        <f t="shared" si="441"/>
        <v/>
      </c>
      <c r="AG4732" s="16" t="str">
        <f t="shared" si="442"/>
        <v/>
      </c>
      <c r="AH4732" s="16">
        <f t="shared" si="443"/>
        <v>0</v>
      </c>
      <c r="AI4732" s="17" t="str">
        <f>IF('Peer Comparison Tool'!$D$12="NR","",IF($C4732='Peer Comparison Tool'!$D$9,COUNT('CECL &lt;50B Database'!$AI$1:AI4731)+1,""))</f>
        <v/>
      </c>
    </row>
    <row r="4733" spans="29:35" x14ac:dyDescent="0.25">
      <c r="AC4733" s="16" t="str">
        <f t="shared" si="438"/>
        <v/>
      </c>
      <c r="AD4733" s="16" t="str">
        <f t="shared" si="439"/>
        <v/>
      </c>
      <c r="AE4733" s="16" t="str">
        <f t="shared" si="440"/>
        <v/>
      </c>
      <c r="AF4733" s="16" t="str">
        <f t="shared" si="441"/>
        <v/>
      </c>
      <c r="AG4733" s="16" t="str">
        <f t="shared" si="442"/>
        <v/>
      </c>
      <c r="AH4733" s="16">
        <f t="shared" si="443"/>
        <v>0</v>
      </c>
      <c r="AI4733" s="17" t="str">
        <f>IF('Peer Comparison Tool'!$D$12="NR","",IF($C4733='Peer Comparison Tool'!$D$9,COUNT('CECL &lt;50B Database'!$AI$1:AI4732)+1,""))</f>
        <v/>
      </c>
    </row>
    <row r="4734" spans="29:35" x14ac:dyDescent="0.25">
      <c r="AC4734" s="16" t="str">
        <f t="shared" si="438"/>
        <v/>
      </c>
      <c r="AD4734" s="16" t="str">
        <f t="shared" si="439"/>
        <v/>
      </c>
      <c r="AE4734" s="16" t="str">
        <f t="shared" si="440"/>
        <v/>
      </c>
      <c r="AF4734" s="16" t="str">
        <f t="shared" si="441"/>
        <v/>
      </c>
      <c r="AG4734" s="16" t="str">
        <f t="shared" si="442"/>
        <v/>
      </c>
      <c r="AH4734" s="16">
        <f t="shared" si="443"/>
        <v>0</v>
      </c>
      <c r="AI4734" s="17" t="str">
        <f>IF('Peer Comparison Tool'!$D$12="NR","",IF($C4734='Peer Comparison Tool'!$D$9,COUNT('CECL &lt;50B Database'!$AI$1:AI4733)+1,""))</f>
        <v/>
      </c>
    </row>
    <row r="4735" spans="29:35" x14ac:dyDescent="0.25">
      <c r="AC4735" s="16" t="str">
        <f t="shared" si="438"/>
        <v/>
      </c>
      <c r="AD4735" s="16" t="str">
        <f t="shared" si="439"/>
        <v/>
      </c>
      <c r="AE4735" s="16" t="str">
        <f t="shared" si="440"/>
        <v/>
      </c>
      <c r="AF4735" s="16" t="str">
        <f t="shared" si="441"/>
        <v/>
      </c>
      <c r="AG4735" s="16" t="str">
        <f t="shared" si="442"/>
        <v/>
      </c>
      <c r="AH4735" s="16">
        <f t="shared" si="443"/>
        <v>0</v>
      </c>
      <c r="AI4735" s="17" t="str">
        <f>IF('Peer Comparison Tool'!$D$12="NR","",IF($C4735='Peer Comparison Tool'!$D$9,COUNT('CECL &lt;50B Database'!$AI$1:AI4734)+1,""))</f>
        <v/>
      </c>
    </row>
    <row r="4736" spans="29:35" x14ac:dyDescent="0.25">
      <c r="AC4736" s="16" t="str">
        <f t="shared" si="438"/>
        <v/>
      </c>
      <c r="AD4736" s="16" t="str">
        <f t="shared" si="439"/>
        <v/>
      </c>
      <c r="AE4736" s="16" t="str">
        <f t="shared" si="440"/>
        <v/>
      </c>
      <c r="AF4736" s="16" t="str">
        <f t="shared" si="441"/>
        <v/>
      </c>
      <c r="AG4736" s="16" t="str">
        <f t="shared" si="442"/>
        <v/>
      </c>
      <c r="AH4736" s="16">
        <f t="shared" si="443"/>
        <v>0</v>
      </c>
      <c r="AI4736" s="17" t="str">
        <f>IF('Peer Comparison Tool'!$D$12="NR","",IF($C4736='Peer Comparison Tool'!$D$9,COUNT('CECL &lt;50B Database'!$AI$1:AI4735)+1,""))</f>
        <v/>
      </c>
    </row>
    <row r="4737" spans="29:35" x14ac:dyDescent="0.25">
      <c r="AC4737" s="16" t="str">
        <f t="shared" si="438"/>
        <v/>
      </c>
      <c r="AD4737" s="16" t="str">
        <f t="shared" si="439"/>
        <v/>
      </c>
      <c r="AE4737" s="16" t="str">
        <f t="shared" si="440"/>
        <v/>
      </c>
      <c r="AF4737" s="16" t="str">
        <f t="shared" si="441"/>
        <v/>
      </c>
      <c r="AG4737" s="16" t="str">
        <f t="shared" si="442"/>
        <v/>
      </c>
      <c r="AH4737" s="16">
        <f t="shared" si="443"/>
        <v>0</v>
      </c>
      <c r="AI4737" s="17" t="str">
        <f>IF('Peer Comparison Tool'!$D$12="NR","",IF($C4737='Peer Comparison Tool'!$D$9,COUNT('CECL &lt;50B Database'!$AI$1:AI4736)+1,""))</f>
        <v/>
      </c>
    </row>
    <row r="4738" spans="29:35" x14ac:dyDescent="0.25">
      <c r="AC4738" s="16" t="str">
        <f t="shared" si="438"/>
        <v/>
      </c>
      <c r="AD4738" s="16" t="str">
        <f t="shared" si="439"/>
        <v/>
      </c>
      <c r="AE4738" s="16" t="str">
        <f t="shared" si="440"/>
        <v/>
      </c>
      <c r="AF4738" s="16" t="str">
        <f t="shared" si="441"/>
        <v/>
      </c>
      <c r="AG4738" s="16" t="str">
        <f t="shared" si="442"/>
        <v/>
      </c>
      <c r="AH4738" s="16">
        <f t="shared" si="443"/>
        <v>0</v>
      </c>
      <c r="AI4738" s="17" t="str">
        <f>IF('Peer Comparison Tool'!$D$12="NR","",IF($C4738='Peer Comparison Tool'!$D$9,COUNT('CECL &lt;50B Database'!$AI$1:AI4737)+1,""))</f>
        <v/>
      </c>
    </row>
    <row r="4739" spans="29:35" x14ac:dyDescent="0.25">
      <c r="AC4739" s="16" t="str">
        <f t="shared" ref="AC4739:AC4794" si="444">IF(AND($G4739&gt;=10000000,$G4739&lt;50000000),$K4739,"")</f>
        <v/>
      </c>
      <c r="AD4739" s="16" t="str">
        <f t="shared" ref="AD4739:AD4794" si="445">IF(AND($G4739&gt;=5000000,$G4739&lt;9999999),$K4739,"")</f>
        <v/>
      </c>
      <c r="AE4739" s="16" t="str">
        <f t="shared" ref="AE4739:AE4794" si="446">IF(AND($G4739&gt;=1000000,$G4739&lt;4999999),$K4739,"")</f>
        <v/>
      </c>
      <c r="AF4739" s="16" t="str">
        <f t="shared" ref="AF4739:AF4794" si="447">IF(AND($G4739&gt;=500000,$G4739&lt;999999),$K4739,"")</f>
        <v/>
      </c>
      <c r="AG4739" s="16" t="str">
        <f t="shared" ref="AG4739:AG4794" si="448">IF(AND($G4739&gt;=100000,$G4739&lt;499999),$K4739,"")</f>
        <v/>
      </c>
      <c r="AH4739" s="16">
        <f t="shared" ref="AH4739:AH4794" si="449">IF(AND($G4739&gt;=0,$G4739&lt;99999),$K4739,"")</f>
        <v>0</v>
      </c>
      <c r="AI4739" s="17" t="str">
        <f>IF('Peer Comparison Tool'!$D$12="NR","",IF($C4739='Peer Comparison Tool'!$D$9,COUNT('CECL &lt;50B Database'!$AI$1:AI4738)+1,""))</f>
        <v/>
      </c>
    </row>
    <row r="4740" spans="29:35" x14ac:dyDescent="0.25">
      <c r="AC4740" s="16" t="str">
        <f t="shared" si="444"/>
        <v/>
      </c>
      <c r="AD4740" s="16" t="str">
        <f t="shared" si="445"/>
        <v/>
      </c>
      <c r="AE4740" s="16" t="str">
        <f t="shared" si="446"/>
        <v/>
      </c>
      <c r="AF4740" s="16" t="str">
        <f t="shared" si="447"/>
        <v/>
      </c>
      <c r="AG4740" s="16" t="str">
        <f t="shared" si="448"/>
        <v/>
      </c>
      <c r="AH4740" s="16">
        <f t="shared" si="449"/>
        <v>0</v>
      </c>
      <c r="AI4740" s="17" t="str">
        <f>IF('Peer Comparison Tool'!$D$12="NR","",IF($C4740='Peer Comparison Tool'!$D$9,COUNT('CECL &lt;50B Database'!$AI$1:AI4739)+1,""))</f>
        <v/>
      </c>
    </row>
    <row r="4741" spans="29:35" x14ac:dyDescent="0.25">
      <c r="AC4741" s="16" t="str">
        <f t="shared" si="444"/>
        <v/>
      </c>
      <c r="AD4741" s="16" t="str">
        <f t="shared" si="445"/>
        <v/>
      </c>
      <c r="AE4741" s="16" t="str">
        <f t="shared" si="446"/>
        <v/>
      </c>
      <c r="AF4741" s="16" t="str">
        <f t="shared" si="447"/>
        <v/>
      </c>
      <c r="AG4741" s="16" t="str">
        <f t="shared" si="448"/>
        <v/>
      </c>
      <c r="AH4741" s="16">
        <f t="shared" si="449"/>
        <v>0</v>
      </c>
      <c r="AI4741" s="17" t="str">
        <f>IF('Peer Comparison Tool'!$D$12="NR","",IF($C4741='Peer Comparison Tool'!$D$9,COUNT('CECL &lt;50B Database'!$AI$1:AI4740)+1,""))</f>
        <v/>
      </c>
    </row>
    <row r="4742" spans="29:35" x14ac:dyDescent="0.25">
      <c r="AC4742" s="16" t="str">
        <f t="shared" si="444"/>
        <v/>
      </c>
      <c r="AD4742" s="16" t="str">
        <f t="shared" si="445"/>
        <v/>
      </c>
      <c r="AE4742" s="16" t="str">
        <f t="shared" si="446"/>
        <v/>
      </c>
      <c r="AF4742" s="16" t="str">
        <f t="shared" si="447"/>
        <v/>
      </c>
      <c r="AG4742" s="16" t="str">
        <f t="shared" si="448"/>
        <v/>
      </c>
      <c r="AH4742" s="16">
        <f t="shared" si="449"/>
        <v>0</v>
      </c>
      <c r="AI4742" s="17" t="str">
        <f>IF('Peer Comparison Tool'!$D$12="NR","",IF($C4742='Peer Comparison Tool'!$D$9,COUNT('CECL &lt;50B Database'!$AI$1:AI4741)+1,""))</f>
        <v/>
      </c>
    </row>
    <row r="4743" spans="29:35" x14ac:dyDescent="0.25">
      <c r="AC4743" s="16" t="str">
        <f t="shared" si="444"/>
        <v/>
      </c>
      <c r="AD4743" s="16" t="str">
        <f t="shared" si="445"/>
        <v/>
      </c>
      <c r="AE4743" s="16" t="str">
        <f t="shared" si="446"/>
        <v/>
      </c>
      <c r="AF4743" s="16" t="str">
        <f t="shared" si="447"/>
        <v/>
      </c>
      <c r="AG4743" s="16" t="str">
        <f t="shared" si="448"/>
        <v/>
      </c>
      <c r="AH4743" s="16">
        <f t="shared" si="449"/>
        <v>0</v>
      </c>
      <c r="AI4743" s="17" t="str">
        <f>IF('Peer Comparison Tool'!$D$12="NR","",IF($C4743='Peer Comparison Tool'!$D$9,COUNT('CECL &lt;50B Database'!$AI$1:AI4742)+1,""))</f>
        <v/>
      </c>
    </row>
    <row r="4744" spans="29:35" x14ac:dyDescent="0.25">
      <c r="AC4744" s="16" t="str">
        <f t="shared" si="444"/>
        <v/>
      </c>
      <c r="AD4744" s="16" t="str">
        <f t="shared" si="445"/>
        <v/>
      </c>
      <c r="AE4744" s="16" t="str">
        <f t="shared" si="446"/>
        <v/>
      </c>
      <c r="AF4744" s="16" t="str">
        <f t="shared" si="447"/>
        <v/>
      </c>
      <c r="AG4744" s="16" t="str">
        <f t="shared" si="448"/>
        <v/>
      </c>
      <c r="AH4744" s="16">
        <f t="shared" si="449"/>
        <v>0</v>
      </c>
      <c r="AI4744" s="17" t="str">
        <f>IF('Peer Comparison Tool'!$D$12="NR","",IF($C4744='Peer Comparison Tool'!$D$9,COUNT('CECL &lt;50B Database'!$AI$1:AI4743)+1,""))</f>
        <v/>
      </c>
    </row>
    <row r="4745" spans="29:35" x14ac:dyDescent="0.25">
      <c r="AC4745" s="16" t="str">
        <f t="shared" si="444"/>
        <v/>
      </c>
      <c r="AD4745" s="16" t="str">
        <f t="shared" si="445"/>
        <v/>
      </c>
      <c r="AE4745" s="16" t="str">
        <f t="shared" si="446"/>
        <v/>
      </c>
      <c r="AF4745" s="16" t="str">
        <f t="shared" si="447"/>
        <v/>
      </c>
      <c r="AG4745" s="16" t="str">
        <f t="shared" si="448"/>
        <v/>
      </c>
      <c r="AH4745" s="16">
        <f t="shared" si="449"/>
        <v>0</v>
      </c>
      <c r="AI4745" s="17" t="str">
        <f>IF('Peer Comparison Tool'!$D$12="NR","",IF($C4745='Peer Comparison Tool'!$D$9,COUNT('CECL &lt;50B Database'!$AI$1:AI4744)+1,""))</f>
        <v/>
      </c>
    </row>
    <row r="4746" spans="29:35" x14ac:dyDescent="0.25">
      <c r="AC4746" s="16" t="str">
        <f t="shared" si="444"/>
        <v/>
      </c>
      <c r="AD4746" s="16" t="str">
        <f t="shared" si="445"/>
        <v/>
      </c>
      <c r="AE4746" s="16" t="str">
        <f t="shared" si="446"/>
        <v/>
      </c>
      <c r="AF4746" s="16" t="str">
        <f t="shared" si="447"/>
        <v/>
      </c>
      <c r="AG4746" s="16" t="str">
        <f t="shared" si="448"/>
        <v/>
      </c>
      <c r="AH4746" s="16">
        <f t="shared" si="449"/>
        <v>0</v>
      </c>
      <c r="AI4746" s="17" t="str">
        <f>IF('Peer Comparison Tool'!$D$12="NR","",IF($C4746='Peer Comparison Tool'!$D$9,COUNT('CECL &lt;50B Database'!$AI$1:AI4745)+1,""))</f>
        <v/>
      </c>
    </row>
    <row r="4747" spans="29:35" x14ac:dyDescent="0.25">
      <c r="AC4747" s="16" t="str">
        <f t="shared" si="444"/>
        <v/>
      </c>
      <c r="AD4747" s="16" t="str">
        <f t="shared" si="445"/>
        <v/>
      </c>
      <c r="AE4747" s="16" t="str">
        <f t="shared" si="446"/>
        <v/>
      </c>
      <c r="AF4747" s="16" t="str">
        <f t="shared" si="447"/>
        <v/>
      </c>
      <c r="AG4747" s="16" t="str">
        <f t="shared" si="448"/>
        <v/>
      </c>
      <c r="AH4747" s="16">
        <f t="shared" si="449"/>
        <v>0</v>
      </c>
      <c r="AI4747" s="17" t="str">
        <f>IF('Peer Comparison Tool'!$D$12="NR","",IF($C4747='Peer Comparison Tool'!$D$9,COUNT('CECL &lt;50B Database'!$AI$1:AI4746)+1,""))</f>
        <v/>
      </c>
    </row>
    <row r="4748" spans="29:35" x14ac:dyDescent="0.25">
      <c r="AC4748" s="16" t="str">
        <f t="shared" si="444"/>
        <v/>
      </c>
      <c r="AD4748" s="16" t="str">
        <f t="shared" si="445"/>
        <v/>
      </c>
      <c r="AE4748" s="16" t="str">
        <f t="shared" si="446"/>
        <v/>
      </c>
      <c r="AF4748" s="16" t="str">
        <f t="shared" si="447"/>
        <v/>
      </c>
      <c r="AG4748" s="16" t="str">
        <f t="shared" si="448"/>
        <v/>
      </c>
      <c r="AH4748" s="16">
        <f t="shared" si="449"/>
        <v>0</v>
      </c>
      <c r="AI4748" s="17" t="str">
        <f>IF('Peer Comparison Tool'!$D$12="NR","",IF($C4748='Peer Comparison Tool'!$D$9,COUNT('CECL &lt;50B Database'!$AI$1:AI4747)+1,""))</f>
        <v/>
      </c>
    </row>
    <row r="4749" spans="29:35" x14ac:dyDescent="0.25">
      <c r="AC4749" s="16" t="str">
        <f t="shared" si="444"/>
        <v/>
      </c>
      <c r="AD4749" s="16" t="str">
        <f t="shared" si="445"/>
        <v/>
      </c>
      <c r="AE4749" s="16" t="str">
        <f t="shared" si="446"/>
        <v/>
      </c>
      <c r="AF4749" s="16" t="str">
        <f t="shared" si="447"/>
        <v/>
      </c>
      <c r="AG4749" s="16" t="str">
        <f t="shared" si="448"/>
        <v/>
      </c>
      <c r="AH4749" s="16">
        <f t="shared" si="449"/>
        <v>0</v>
      </c>
      <c r="AI4749" s="17" t="str">
        <f>IF('Peer Comparison Tool'!$D$12="NR","",IF($C4749='Peer Comparison Tool'!$D$9,COUNT('CECL &lt;50B Database'!$AI$1:AI4748)+1,""))</f>
        <v/>
      </c>
    </row>
    <row r="4750" spans="29:35" x14ac:dyDescent="0.25">
      <c r="AC4750" s="16" t="str">
        <f t="shared" si="444"/>
        <v/>
      </c>
      <c r="AD4750" s="16" t="str">
        <f t="shared" si="445"/>
        <v/>
      </c>
      <c r="AE4750" s="16" t="str">
        <f t="shared" si="446"/>
        <v/>
      </c>
      <c r="AF4750" s="16" t="str">
        <f t="shared" si="447"/>
        <v/>
      </c>
      <c r="AG4750" s="16" t="str">
        <f t="shared" si="448"/>
        <v/>
      </c>
      <c r="AH4750" s="16">
        <f t="shared" si="449"/>
        <v>0</v>
      </c>
      <c r="AI4750" s="17" t="str">
        <f>IF('Peer Comparison Tool'!$D$12="NR","",IF($C4750='Peer Comparison Tool'!$D$9,COUNT('CECL &lt;50B Database'!$AI$1:AI4749)+1,""))</f>
        <v/>
      </c>
    </row>
    <row r="4751" spans="29:35" x14ac:dyDescent="0.25">
      <c r="AC4751" s="16" t="str">
        <f t="shared" si="444"/>
        <v/>
      </c>
      <c r="AD4751" s="16" t="str">
        <f t="shared" si="445"/>
        <v/>
      </c>
      <c r="AE4751" s="16" t="str">
        <f t="shared" si="446"/>
        <v/>
      </c>
      <c r="AF4751" s="16" t="str">
        <f t="shared" si="447"/>
        <v/>
      </c>
      <c r="AG4751" s="16" t="str">
        <f t="shared" si="448"/>
        <v/>
      </c>
      <c r="AH4751" s="16">
        <f t="shared" si="449"/>
        <v>0</v>
      </c>
      <c r="AI4751" s="17" t="str">
        <f>IF('Peer Comparison Tool'!$D$12="NR","",IF($C4751='Peer Comparison Tool'!$D$9,COUNT('CECL &lt;50B Database'!$AI$1:AI4750)+1,""))</f>
        <v/>
      </c>
    </row>
    <row r="4752" spans="29:35" x14ac:dyDescent="0.25">
      <c r="AC4752" s="16" t="str">
        <f t="shared" si="444"/>
        <v/>
      </c>
      <c r="AD4752" s="16" t="str">
        <f t="shared" si="445"/>
        <v/>
      </c>
      <c r="AE4752" s="16" t="str">
        <f t="shared" si="446"/>
        <v/>
      </c>
      <c r="AF4752" s="16" t="str">
        <f t="shared" si="447"/>
        <v/>
      </c>
      <c r="AG4752" s="16" t="str">
        <f t="shared" si="448"/>
        <v/>
      </c>
      <c r="AH4752" s="16">
        <f t="shared" si="449"/>
        <v>0</v>
      </c>
      <c r="AI4752" s="17" t="str">
        <f>IF('Peer Comparison Tool'!$D$12="NR","",IF($C4752='Peer Comparison Tool'!$D$9,COUNT('CECL &lt;50B Database'!$AI$1:AI4751)+1,""))</f>
        <v/>
      </c>
    </row>
    <row r="4753" spans="29:35" x14ac:dyDescent="0.25">
      <c r="AC4753" s="16" t="str">
        <f t="shared" si="444"/>
        <v/>
      </c>
      <c r="AD4753" s="16" t="str">
        <f t="shared" si="445"/>
        <v/>
      </c>
      <c r="AE4753" s="16" t="str">
        <f t="shared" si="446"/>
        <v/>
      </c>
      <c r="AF4753" s="16" t="str">
        <f t="shared" si="447"/>
        <v/>
      </c>
      <c r="AG4753" s="16" t="str">
        <f t="shared" si="448"/>
        <v/>
      </c>
      <c r="AH4753" s="16">
        <f t="shared" si="449"/>
        <v>0</v>
      </c>
      <c r="AI4753" s="17" t="str">
        <f>IF('Peer Comparison Tool'!$D$12="NR","",IF($C4753='Peer Comparison Tool'!$D$9,COUNT('CECL &lt;50B Database'!$AI$1:AI4752)+1,""))</f>
        <v/>
      </c>
    </row>
    <row r="4754" spans="29:35" x14ac:dyDescent="0.25">
      <c r="AC4754" s="16" t="str">
        <f t="shared" si="444"/>
        <v/>
      </c>
      <c r="AD4754" s="16" t="str">
        <f t="shared" si="445"/>
        <v/>
      </c>
      <c r="AE4754" s="16" t="str">
        <f t="shared" si="446"/>
        <v/>
      </c>
      <c r="AF4754" s="16" t="str">
        <f t="shared" si="447"/>
        <v/>
      </c>
      <c r="AG4754" s="16" t="str">
        <f t="shared" si="448"/>
        <v/>
      </c>
      <c r="AH4754" s="16">
        <f t="shared" si="449"/>
        <v>0</v>
      </c>
      <c r="AI4754" s="17" t="str">
        <f>IF('Peer Comparison Tool'!$D$12="NR","",IF($C4754='Peer Comparison Tool'!$D$9,COUNT('CECL &lt;50B Database'!$AI$1:AI4753)+1,""))</f>
        <v/>
      </c>
    </row>
    <row r="4755" spans="29:35" x14ac:dyDescent="0.25">
      <c r="AC4755" s="16" t="str">
        <f t="shared" si="444"/>
        <v/>
      </c>
      <c r="AD4755" s="16" t="str">
        <f t="shared" si="445"/>
        <v/>
      </c>
      <c r="AE4755" s="16" t="str">
        <f t="shared" si="446"/>
        <v/>
      </c>
      <c r="AF4755" s="16" t="str">
        <f t="shared" si="447"/>
        <v/>
      </c>
      <c r="AG4755" s="16" t="str">
        <f t="shared" si="448"/>
        <v/>
      </c>
      <c r="AH4755" s="16">
        <f t="shared" si="449"/>
        <v>0</v>
      </c>
      <c r="AI4755" s="17" t="str">
        <f>IF('Peer Comparison Tool'!$D$12="NR","",IF($C4755='Peer Comparison Tool'!$D$9,COUNT('CECL &lt;50B Database'!$AI$1:AI4754)+1,""))</f>
        <v/>
      </c>
    </row>
    <row r="4756" spans="29:35" x14ac:dyDescent="0.25">
      <c r="AC4756" s="16" t="str">
        <f t="shared" si="444"/>
        <v/>
      </c>
      <c r="AD4756" s="16" t="str">
        <f t="shared" si="445"/>
        <v/>
      </c>
      <c r="AE4756" s="16" t="str">
        <f t="shared" si="446"/>
        <v/>
      </c>
      <c r="AF4756" s="16" t="str">
        <f t="shared" si="447"/>
        <v/>
      </c>
      <c r="AG4756" s="16" t="str">
        <f t="shared" si="448"/>
        <v/>
      </c>
      <c r="AH4756" s="16">
        <f t="shared" si="449"/>
        <v>0</v>
      </c>
      <c r="AI4756" s="17" t="str">
        <f>IF('Peer Comparison Tool'!$D$12="NR","",IF($C4756='Peer Comparison Tool'!$D$9,COUNT('CECL &lt;50B Database'!$AI$1:AI4755)+1,""))</f>
        <v/>
      </c>
    </row>
    <row r="4757" spans="29:35" x14ac:dyDescent="0.25">
      <c r="AC4757" s="16" t="str">
        <f t="shared" si="444"/>
        <v/>
      </c>
      <c r="AD4757" s="16" t="str">
        <f t="shared" si="445"/>
        <v/>
      </c>
      <c r="AE4757" s="16" t="str">
        <f t="shared" si="446"/>
        <v/>
      </c>
      <c r="AF4757" s="16" t="str">
        <f t="shared" si="447"/>
        <v/>
      </c>
      <c r="AG4757" s="16" t="str">
        <f t="shared" si="448"/>
        <v/>
      </c>
      <c r="AH4757" s="16">
        <f t="shared" si="449"/>
        <v>0</v>
      </c>
      <c r="AI4757" s="17" t="str">
        <f>IF('Peer Comparison Tool'!$D$12="NR","",IF($C4757='Peer Comparison Tool'!$D$9,COUNT('CECL &lt;50B Database'!$AI$1:AI4756)+1,""))</f>
        <v/>
      </c>
    </row>
    <row r="4758" spans="29:35" x14ac:dyDescent="0.25">
      <c r="AC4758" s="16" t="str">
        <f t="shared" si="444"/>
        <v/>
      </c>
      <c r="AD4758" s="16" t="str">
        <f t="shared" si="445"/>
        <v/>
      </c>
      <c r="AE4758" s="16" t="str">
        <f t="shared" si="446"/>
        <v/>
      </c>
      <c r="AF4758" s="16" t="str">
        <f t="shared" si="447"/>
        <v/>
      </c>
      <c r="AG4758" s="16" t="str">
        <f t="shared" si="448"/>
        <v/>
      </c>
      <c r="AH4758" s="16">
        <f t="shared" si="449"/>
        <v>0</v>
      </c>
      <c r="AI4758" s="17" t="str">
        <f>IF('Peer Comparison Tool'!$D$12="NR","",IF($C4758='Peer Comparison Tool'!$D$9,COUNT('CECL &lt;50B Database'!$AI$1:AI4757)+1,""))</f>
        <v/>
      </c>
    </row>
    <row r="4759" spans="29:35" x14ac:dyDescent="0.25">
      <c r="AC4759" s="16" t="str">
        <f t="shared" si="444"/>
        <v/>
      </c>
      <c r="AD4759" s="16" t="str">
        <f t="shared" si="445"/>
        <v/>
      </c>
      <c r="AE4759" s="16" t="str">
        <f t="shared" si="446"/>
        <v/>
      </c>
      <c r="AF4759" s="16" t="str">
        <f t="shared" si="447"/>
        <v/>
      </c>
      <c r="AG4759" s="16" t="str">
        <f t="shared" si="448"/>
        <v/>
      </c>
      <c r="AH4759" s="16">
        <f t="shared" si="449"/>
        <v>0</v>
      </c>
      <c r="AI4759" s="17" t="str">
        <f>IF('Peer Comparison Tool'!$D$12="NR","",IF($C4759='Peer Comparison Tool'!$D$9,COUNT('CECL &lt;50B Database'!$AI$1:AI4758)+1,""))</f>
        <v/>
      </c>
    </row>
    <row r="4760" spans="29:35" x14ac:dyDescent="0.25">
      <c r="AC4760" s="16" t="str">
        <f t="shared" si="444"/>
        <v/>
      </c>
      <c r="AD4760" s="16" t="str">
        <f t="shared" si="445"/>
        <v/>
      </c>
      <c r="AE4760" s="16" t="str">
        <f t="shared" si="446"/>
        <v/>
      </c>
      <c r="AF4760" s="16" t="str">
        <f t="shared" si="447"/>
        <v/>
      </c>
      <c r="AG4760" s="16" t="str">
        <f t="shared" si="448"/>
        <v/>
      </c>
      <c r="AH4760" s="16">
        <f t="shared" si="449"/>
        <v>0</v>
      </c>
      <c r="AI4760" s="17" t="str">
        <f>IF('Peer Comparison Tool'!$D$12="NR","",IF($C4760='Peer Comparison Tool'!$D$9,COUNT('CECL &lt;50B Database'!$AI$1:AI4759)+1,""))</f>
        <v/>
      </c>
    </row>
    <row r="4761" spans="29:35" x14ac:dyDescent="0.25">
      <c r="AC4761" s="16" t="str">
        <f t="shared" si="444"/>
        <v/>
      </c>
      <c r="AD4761" s="16" t="str">
        <f t="shared" si="445"/>
        <v/>
      </c>
      <c r="AE4761" s="16" t="str">
        <f t="shared" si="446"/>
        <v/>
      </c>
      <c r="AF4761" s="16" t="str">
        <f t="shared" si="447"/>
        <v/>
      </c>
      <c r="AG4761" s="16" t="str">
        <f t="shared" si="448"/>
        <v/>
      </c>
      <c r="AH4761" s="16">
        <f t="shared" si="449"/>
        <v>0</v>
      </c>
      <c r="AI4761" s="17" t="str">
        <f>IF('Peer Comparison Tool'!$D$12="NR","",IF($C4761='Peer Comparison Tool'!$D$9,COUNT('CECL &lt;50B Database'!$AI$1:AI4760)+1,""))</f>
        <v/>
      </c>
    </row>
    <row r="4762" spans="29:35" x14ac:dyDescent="0.25">
      <c r="AC4762" s="16" t="str">
        <f t="shared" si="444"/>
        <v/>
      </c>
      <c r="AD4762" s="16" t="str">
        <f t="shared" si="445"/>
        <v/>
      </c>
      <c r="AE4762" s="16" t="str">
        <f t="shared" si="446"/>
        <v/>
      </c>
      <c r="AF4762" s="16" t="str">
        <f t="shared" si="447"/>
        <v/>
      </c>
      <c r="AG4762" s="16" t="str">
        <f t="shared" si="448"/>
        <v/>
      </c>
      <c r="AH4762" s="16">
        <f t="shared" si="449"/>
        <v>0</v>
      </c>
      <c r="AI4762" s="17" t="str">
        <f>IF('Peer Comparison Tool'!$D$12="NR","",IF($C4762='Peer Comparison Tool'!$D$9,COUNT('CECL &lt;50B Database'!$AI$1:AI4761)+1,""))</f>
        <v/>
      </c>
    </row>
    <row r="4763" spans="29:35" x14ac:dyDescent="0.25">
      <c r="AC4763" s="16" t="str">
        <f t="shared" si="444"/>
        <v/>
      </c>
      <c r="AD4763" s="16" t="str">
        <f t="shared" si="445"/>
        <v/>
      </c>
      <c r="AE4763" s="16" t="str">
        <f t="shared" si="446"/>
        <v/>
      </c>
      <c r="AF4763" s="16" t="str">
        <f t="shared" si="447"/>
        <v/>
      </c>
      <c r="AG4763" s="16" t="str">
        <f t="shared" si="448"/>
        <v/>
      </c>
      <c r="AH4763" s="16">
        <f t="shared" si="449"/>
        <v>0</v>
      </c>
      <c r="AI4763" s="17" t="str">
        <f>IF('Peer Comparison Tool'!$D$12="NR","",IF($C4763='Peer Comparison Tool'!$D$9,COUNT('CECL &lt;50B Database'!$AI$1:AI4762)+1,""))</f>
        <v/>
      </c>
    </row>
    <row r="4764" spans="29:35" x14ac:dyDescent="0.25">
      <c r="AC4764" s="16" t="str">
        <f t="shared" si="444"/>
        <v/>
      </c>
      <c r="AD4764" s="16" t="str">
        <f t="shared" si="445"/>
        <v/>
      </c>
      <c r="AE4764" s="16" t="str">
        <f t="shared" si="446"/>
        <v/>
      </c>
      <c r="AF4764" s="16" t="str">
        <f t="shared" si="447"/>
        <v/>
      </c>
      <c r="AG4764" s="16" t="str">
        <f t="shared" si="448"/>
        <v/>
      </c>
      <c r="AH4764" s="16">
        <f t="shared" si="449"/>
        <v>0</v>
      </c>
      <c r="AI4764" s="17" t="str">
        <f>IF('Peer Comparison Tool'!$D$12="NR","",IF($C4764='Peer Comparison Tool'!$D$9,COUNT('CECL &lt;50B Database'!$AI$1:AI4763)+1,""))</f>
        <v/>
      </c>
    </row>
    <row r="4765" spans="29:35" x14ac:dyDescent="0.25">
      <c r="AC4765" s="16" t="str">
        <f t="shared" si="444"/>
        <v/>
      </c>
      <c r="AD4765" s="16" t="str">
        <f t="shared" si="445"/>
        <v/>
      </c>
      <c r="AE4765" s="16" t="str">
        <f t="shared" si="446"/>
        <v/>
      </c>
      <c r="AF4765" s="16" t="str">
        <f t="shared" si="447"/>
        <v/>
      </c>
      <c r="AG4765" s="16" t="str">
        <f t="shared" si="448"/>
        <v/>
      </c>
      <c r="AH4765" s="16">
        <f t="shared" si="449"/>
        <v>0</v>
      </c>
      <c r="AI4765" s="17" t="str">
        <f>IF('Peer Comparison Tool'!$D$12="NR","",IF($C4765='Peer Comparison Tool'!$D$9,COUNT('CECL &lt;50B Database'!$AI$1:AI4764)+1,""))</f>
        <v/>
      </c>
    </row>
    <row r="4766" spans="29:35" x14ac:dyDescent="0.25">
      <c r="AC4766" s="16" t="str">
        <f t="shared" si="444"/>
        <v/>
      </c>
      <c r="AD4766" s="16" t="str">
        <f t="shared" si="445"/>
        <v/>
      </c>
      <c r="AE4766" s="16" t="str">
        <f t="shared" si="446"/>
        <v/>
      </c>
      <c r="AF4766" s="16" t="str">
        <f t="shared" si="447"/>
        <v/>
      </c>
      <c r="AG4766" s="16" t="str">
        <f t="shared" si="448"/>
        <v/>
      </c>
      <c r="AH4766" s="16">
        <f t="shared" si="449"/>
        <v>0</v>
      </c>
      <c r="AI4766" s="17" t="str">
        <f>IF('Peer Comparison Tool'!$D$12="NR","",IF($C4766='Peer Comparison Tool'!$D$9,COUNT('CECL &lt;50B Database'!$AI$1:AI4765)+1,""))</f>
        <v/>
      </c>
    </row>
    <row r="4767" spans="29:35" x14ac:dyDescent="0.25">
      <c r="AC4767" s="16" t="str">
        <f t="shared" si="444"/>
        <v/>
      </c>
      <c r="AD4767" s="16" t="str">
        <f t="shared" si="445"/>
        <v/>
      </c>
      <c r="AE4767" s="16" t="str">
        <f t="shared" si="446"/>
        <v/>
      </c>
      <c r="AF4767" s="16" t="str">
        <f t="shared" si="447"/>
        <v/>
      </c>
      <c r="AG4767" s="16" t="str">
        <f t="shared" si="448"/>
        <v/>
      </c>
      <c r="AH4767" s="16">
        <f t="shared" si="449"/>
        <v>0</v>
      </c>
      <c r="AI4767" s="17" t="str">
        <f>IF('Peer Comparison Tool'!$D$12="NR","",IF($C4767='Peer Comparison Tool'!$D$9,COUNT('CECL &lt;50B Database'!$AI$1:AI4766)+1,""))</f>
        <v/>
      </c>
    </row>
    <row r="4768" spans="29:35" x14ac:dyDescent="0.25">
      <c r="AC4768" s="16" t="str">
        <f t="shared" si="444"/>
        <v/>
      </c>
      <c r="AD4768" s="16" t="str">
        <f t="shared" si="445"/>
        <v/>
      </c>
      <c r="AE4768" s="16" t="str">
        <f t="shared" si="446"/>
        <v/>
      </c>
      <c r="AF4768" s="16" t="str">
        <f t="shared" si="447"/>
        <v/>
      </c>
      <c r="AG4768" s="16" t="str">
        <f t="shared" si="448"/>
        <v/>
      </c>
      <c r="AH4768" s="16">
        <f t="shared" si="449"/>
        <v>0</v>
      </c>
      <c r="AI4768" s="17" t="str">
        <f>IF('Peer Comparison Tool'!$D$12="NR","",IF($C4768='Peer Comparison Tool'!$D$9,COUNT('CECL &lt;50B Database'!$AI$1:AI4767)+1,""))</f>
        <v/>
      </c>
    </row>
    <row r="4769" spans="29:35" x14ac:dyDescent="0.25">
      <c r="AC4769" s="16" t="str">
        <f t="shared" si="444"/>
        <v/>
      </c>
      <c r="AD4769" s="16" t="str">
        <f t="shared" si="445"/>
        <v/>
      </c>
      <c r="AE4769" s="16" t="str">
        <f t="shared" si="446"/>
        <v/>
      </c>
      <c r="AF4769" s="16" t="str">
        <f t="shared" si="447"/>
        <v/>
      </c>
      <c r="AG4769" s="16" t="str">
        <f t="shared" si="448"/>
        <v/>
      </c>
      <c r="AH4769" s="16">
        <f t="shared" si="449"/>
        <v>0</v>
      </c>
      <c r="AI4769" s="17" t="str">
        <f>IF('Peer Comparison Tool'!$D$12="NR","",IF($C4769='Peer Comparison Tool'!$D$9,COUNT('CECL &lt;50B Database'!$AI$1:AI4768)+1,""))</f>
        <v/>
      </c>
    </row>
    <row r="4770" spans="29:35" x14ac:dyDescent="0.25">
      <c r="AC4770" s="16" t="str">
        <f t="shared" si="444"/>
        <v/>
      </c>
      <c r="AD4770" s="16" t="str">
        <f t="shared" si="445"/>
        <v/>
      </c>
      <c r="AE4770" s="16" t="str">
        <f t="shared" si="446"/>
        <v/>
      </c>
      <c r="AF4770" s="16" t="str">
        <f t="shared" si="447"/>
        <v/>
      </c>
      <c r="AG4770" s="16" t="str">
        <f t="shared" si="448"/>
        <v/>
      </c>
      <c r="AH4770" s="16">
        <f t="shared" si="449"/>
        <v>0</v>
      </c>
      <c r="AI4770" s="17" t="str">
        <f>IF('Peer Comparison Tool'!$D$12="NR","",IF($C4770='Peer Comparison Tool'!$D$9,COUNT('CECL &lt;50B Database'!$AI$1:AI4769)+1,""))</f>
        <v/>
      </c>
    </row>
    <row r="4771" spans="29:35" x14ac:dyDescent="0.25">
      <c r="AC4771" s="16" t="str">
        <f t="shared" si="444"/>
        <v/>
      </c>
      <c r="AD4771" s="16" t="str">
        <f t="shared" si="445"/>
        <v/>
      </c>
      <c r="AE4771" s="16" t="str">
        <f t="shared" si="446"/>
        <v/>
      </c>
      <c r="AF4771" s="16" t="str">
        <f t="shared" si="447"/>
        <v/>
      </c>
      <c r="AG4771" s="16" t="str">
        <f t="shared" si="448"/>
        <v/>
      </c>
      <c r="AH4771" s="16">
        <f t="shared" si="449"/>
        <v>0</v>
      </c>
      <c r="AI4771" s="17" t="str">
        <f>IF('Peer Comparison Tool'!$D$12="NR","",IF($C4771='Peer Comparison Tool'!$D$9,COUNT('CECL &lt;50B Database'!$AI$1:AI4770)+1,""))</f>
        <v/>
      </c>
    </row>
    <row r="4772" spans="29:35" x14ac:dyDescent="0.25">
      <c r="AC4772" s="16" t="str">
        <f t="shared" si="444"/>
        <v/>
      </c>
      <c r="AD4772" s="16" t="str">
        <f t="shared" si="445"/>
        <v/>
      </c>
      <c r="AE4772" s="16" t="str">
        <f t="shared" si="446"/>
        <v/>
      </c>
      <c r="AF4772" s="16" t="str">
        <f t="shared" si="447"/>
        <v/>
      </c>
      <c r="AG4772" s="16" t="str">
        <f t="shared" si="448"/>
        <v/>
      </c>
      <c r="AH4772" s="16">
        <f t="shared" si="449"/>
        <v>0</v>
      </c>
      <c r="AI4772" s="17" t="str">
        <f>IF('Peer Comparison Tool'!$D$12="NR","",IF($C4772='Peer Comparison Tool'!$D$9,COUNT('CECL &lt;50B Database'!$AI$1:AI4771)+1,""))</f>
        <v/>
      </c>
    </row>
    <row r="4773" spans="29:35" x14ac:dyDescent="0.25">
      <c r="AC4773" s="16" t="str">
        <f t="shared" si="444"/>
        <v/>
      </c>
      <c r="AD4773" s="16" t="str">
        <f t="shared" si="445"/>
        <v/>
      </c>
      <c r="AE4773" s="16" t="str">
        <f t="shared" si="446"/>
        <v/>
      </c>
      <c r="AF4773" s="16" t="str">
        <f t="shared" si="447"/>
        <v/>
      </c>
      <c r="AG4773" s="16" t="str">
        <f t="shared" si="448"/>
        <v/>
      </c>
      <c r="AH4773" s="16">
        <f t="shared" si="449"/>
        <v>0</v>
      </c>
      <c r="AI4773" s="17" t="str">
        <f>IF('Peer Comparison Tool'!$D$12="NR","",IF($C4773='Peer Comparison Tool'!$D$9,COUNT('CECL &lt;50B Database'!$AI$1:AI4772)+1,""))</f>
        <v/>
      </c>
    </row>
    <row r="4774" spans="29:35" x14ac:dyDescent="0.25">
      <c r="AC4774" s="16" t="str">
        <f t="shared" si="444"/>
        <v/>
      </c>
      <c r="AD4774" s="16" t="str">
        <f t="shared" si="445"/>
        <v/>
      </c>
      <c r="AE4774" s="16" t="str">
        <f t="shared" si="446"/>
        <v/>
      </c>
      <c r="AF4774" s="16" t="str">
        <f t="shared" si="447"/>
        <v/>
      </c>
      <c r="AG4774" s="16" t="str">
        <f t="shared" si="448"/>
        <v/>
      </c>
      <c r="AH4774" s="16">
        <f t="shared" si="449"/>
        <v>0</v>
      </c>
      <c r="AI4774" s="17" t="str">
        <f>IF('Peer Comparison Tool'!$D$12="NR","",IF($C4774='Peer Comparison Tool'!$D$9,COUNT('CECL &lt;50B Database'!$AI$1:AI4773)+1,""))</f>
        <v/>
      </c>
    </row>
    <row r="4775" spans="29:35" x14ac:dyDescent="0.25">
      <c r="AC4775" s="16" t="str">
        <f t="shared" si="444"/>
        <v/>
      </c>
      <c r="AD4775" s="16" t="str">
        <f t="shared" si="445"/>
        <v/>
      </c>
      <c r="AE4775" s="16" t="str">
        <f t="shared" si="446"/>
        <v/>
      </c>
      <c r="AF4775" s="16" t="str">
        <f t="shared" si="447"/>
        <v/>
      </c>
      <c r="AG4775" s="16" t="str">
        <f t="shared" si="448"/>
        <v/>
      </c>
      <c r="AH4775" s="16">
        <f t="shared" si="449"/>
        <v>0</v>
      </c>
      <c r="AI4775" s="17" t="str">
        <f>IF('Peer Comparison Tool'!$D$12="NR","",IF($C4775='Peer Comparison Tool'!$D$9,COUNT('CECL &lt;50B Database'!$AI$1:AI4774)+1,""))</f>
        <v/>
      </c>
    </row>
    <row r="4776" spans="29:35" x14ac:dyDescent="0.25">
      <c r="AC4776" s="16" t="str">
        <f t="shared" si="444"/>
        <v/>
      </c>
      <c r="AD4776" s="16" t="str">
        <f t="shared" si="445"/>
        <v/>
      </c>
      <c r="AE4776" s="16" t="str">
        <f t="shared" si="446"/>
        <v/>
      </c>
      <c r="AF4776" s="16" t="str">
        <f t="shared" si="447"/>
        <v/>
      </c>
      <c r="AG4776" s="16" t="str">
        <f t="shared" si="448"/>
        <v/>
      </c>
      <c r="AH4776" s="16">
        <f t="shared" si="449"/>
        <v>0</v>
      </c>
      <c r="AI4776" s="17" t="str">
        <f>IF('Peer Comparison Tool'!$D$12="NR","",IF($C4776='Peer Comparison Tool'!$D$9,COUNT('CECL &lt;50B Database'!$AI$1:AI4775)+1,""))</f>
        <v/>
      </c>
    </row>
    <row r="4777" spans="29:35" x14ac:dyDescent="0.25">
      <c r="AC4777" s="16" t="str">
        <f t="shared" si="444"/>
        <v/>
      </c>
      <c r="AD4777" s="16" t="str">
        <f t="shared" si="445"/>
        <v/>
      </c>
      <c r="AE4777" s="16" t="str">
        <f t="shared" si="446"/>
        <v/>
      </c>
      <c r="AF4777" s="16" t="str">
        <f t="shared" si="447"/>
        <v/>
      </c>
      <c r="AG4777" s="16" t="str">
        <f t="shared" si="448"/>
        <v/>
      </c>
      <c r="AH4777" s="16">
        <f t="shared" si="449"/>
        <v>0</v>
      </c>
      <c r="AI4777" s="17" t="str">
        <f>IF('Peer Comparison Tool'!$D$12="NR","",IF($C4777='Peer Comparison Tool'!$D$9,COUNT('CECL &lt;50B Database'!$AI$1:AI4776)+1,""))</f>
        <v/>
      </c>
    </row>
    <row r="4778" spans="29:35" x14ac:dyDescent="0.25">
      <c r="AC4778" s="16" t="str">
        <f t="shared" si="444"/>
        <v/>
      </c>
      <c r="AD4778" s="16" t="str">
        <f t="shared" si="445"/>
        <v/>
      </c>
      <c r="AE4778" s="16" t="str">
        <f t="shared" si="446"/>
        <v/>
      </c>
      <c r="AF4778" s="16" t="str">
        <f t="shared" si="447"/>
        <v/>
      </c>
      <c r="AG4778" s="16" t="str">
        <f t="shared" si="448"/>
        <v/>
      </c>
      <c r="AH4778" s="16">
        <f t="shared" si="449"/>
        <v>0</v>
      </c>
      <c r="AI4778" s="17" t="str">
        <f>IF('Peer Comparison Tool'!$D$12="NR","",IF($C4778='Peer Comparison Tool'!$D$9,COUNT('CECL &lt;50B Database'!$AI$1:AI4777)+1,""))</f>
        <v/>
      </c>
    </row>
    <row r="4779" spans="29:35" x14ac:dyDescent="0.25">
      <c r="AC4779" s="16" t="str">
        <f t="shared" si="444"/>
        <v/>
      </c>
      <c r="AD4779" s="16" t="str">
        <f t="shared" si="445"/>
        <v/>
      </c>
      <c r="AE4779" s="16" t="str">
        <f t="shared" si="446"/>
        <v/>
      </c>
      <c r="AF4779" s="16" t="str">
        <f t="shared" si="447"/>
        <v/>
      </c>
      <c r="AG4779" s="16" t="str">
        <f t="shared" si="448"/>
        <v/>
      </c>
      <c r="AH4779" s="16">
        <f t="shared" si="449"/>
        <v>0</v>
      </c>
      <c r="AI4779" s="17" t="str">
        <f>IF('Peer Comparison Tool'!$D$12="NR","",IF($C4779='Peer Comparison Tool'!$D$9,COUNT('CECL &lt;50B Database'!$AI$1:AI4778)+1,""))</f>
        <v/>
      </c>
    </row>
    <row r="4780" spans="29:35" x14ac:dyDescent="0.25">
      <c r="AC4780" s="16" t="str">
        <f t="shared" si="444"/>
        <v/>
      </c>
      <c r="AD4780" s="16" t="str">
        <f t="shared" si="445"/>
        <v/>
      </c>
      <c r="AE4780" s="16" t="str">
        <f t="shared" si="446"/>
        <v/>
      </c>
      <c r="AF4780" s="16" t="str">
        <f t="shared" si="447"/>
        <v/>
      </c>
      <c r="AG4780" s="16" t="str">
        <f t="shared" si="448"/>
        <v/>
      </c>
      <c r="AH4780" s="16">
        <f t="shared" si="449"/>
        <v>0</v>
      </c>
      <c r="AI4780" s="17" t="str">
        <f>IF('Peer Comparison Tool'!$D$12="NR","",IF($C4780='Peer Comparison Tool'!$D$9,COUNT('CECL &lt;50B Database'!$AI$1:AI4779)+1,""))</f>
        <v/>
      </c>
    </row>
    <row r="4781" spans="29:35" x14ac:dyDescent="0.25">
      <c r="AC4781" s="16" t="str">
        <f t="shared" si="444"/>
        <v/>
      </c>
      <c r="AD4781" s="16" t="str">
        <f t="shared" si="445"/>
        <v/>
      </c>
      <c r="AE4781" s="16" t="str">
        <f t="shared" si="446"/>
        <v/>
      </c>
      <c r="AF4781" s="16" t="str">
        <f t="shared" si="447"/>
        <v/>
      </c>
      <c r="AG4781" s="16" t="str">
        <f t="shared" si="448"/>
        <v/>
      </c>
      <c r="AH4781" s="16">
        <f t="shared" si="449"/>
        <v>0</v>
      </c>
      <c r="AI4781" s="17" t="str">
        <f>IF('Peer Comparison Tool'!$D$12="NR","",IF($C4781='Peer Comparison Tool'!$D$9,COUNT('CECL &lt;50B Database'!$AI$1:AI4780)+1,""))</f>
        <v/>
      </c>
    </row>
    <row r="4782" spans="29:35" x14ac:dyDescent="0.25">
      <c r="AC4782" s="16" t="str">
        <f t="shared" si="444"/>
        <v/>
      </c>
      <c r="AD4782" s="16" t="str">
        <f t="shared" si="445"/>
        <v/>
      </c>
      <c r="AE4782" s="16" t="str">
        <f t="shared" si="446"/>
        <v/>
      </c>
      <c r="AF4782" s="16" t="str">
        <f t="shared" si="447"/>
        <v/>
      </c>
      <c r="AG4782" s="16" t="str">
        <f t="shared" si="448"/>
        <v/>
      </c>
      <c r="AH4782" s="16">
        <f t="shared" si="449"/>
        <v>0</v>
      </c>
      <c r="AI4782" s="17" t="str">
        <f>IF('Peer Comparison Tool'!$D$12="NR","",IF($C4782='Peer Comparison Tool'!$D$9,COUNT('CECL &lt;50B Database'!$AI$1:AI4781)+1,""))</f>
        <v/>
      </c>
    </row>
    <row r="4783" spans="29:35" x14ac:dyDescent="0.25">
      <c r="AC4783" s="16" t="str">
        <f t="shared" si="444"/>
        <v/>
      </c>
      <c r="AD4783" s="16" t="str">
        <f t="shared" si="445"/>
        <v/>
      </c>
      <c r="AE4783" s="16" t="str">
        <f t="shared" si="446"/>
        <v/>
      </c>
      <c r="AF4783" s="16" t="str">
        <f t="shared" si="447"/>
        <v/>
      </c>
      <c r="AG4783" s="16" t="str">
        <f t="shared" si="448"/>
        <v/>
      </c>
      <c r="AH4783" s="16">
        <f t="shared" si="449"/>
        <v>0</v>
      </c>
      <c r="AI4783" s="17" t="str">
        <f>IF('Peer Comparison Tool'!$D$12="NR","",IF($C4783='Peer Comparison Tool'!$D$9,COUNT('CECL &lt;50B Database'!$AI$1:AI4782)+1,""))</f>
        <v/>
      </c>
    </row>
    <row r="4784" spans="29:35" x14ac:dyDescent="0.25">
      <c r="AC4784" s="16" t="str">
        <f t="shared" si="444"/>
        <v/>
      </c>
      <c r="AD4784" s="16" t="str">
        <f t="shared" si="445"/>
        <v/>
      </c>
      <c r="AE4784" s="16" t="str">
        <f t="shared" si="446"/>
        <v/>
      </c>
      <c r="AF4784" s="16" t="str">
        <f t="shared" si="447"/>
        <v/>
      </c>
      <c r="AG4784" s="16" t="str">
        <f t="shared" si="448"/>
        <v/>
      </c>
      <c r="AH4784" s="16">
        <f t="shared" si="449"/>
        <v>0</v>
      </c>
      <c r="AI4784" s="17" t="str">
        <f>IF('Peer Comparison Tool'!$D$12="NR","",IF($C4784='Peer Comparison Tool'!$D$9,COUNT('CECL &lt;50B Database'!$AI$1:AI4783)+1,""))</f>
        <v/>
      </c>
    </row>
    <row r="4785" spans="29:35" x14ac:dyDescent="0.25">
      <c r="AC4785" s="16" t="str">
        <f t="shared" si="444"/>
        <v/>
      </c>
      <c r="AD4785" s="16" t="str">
        <f t="shared" si="445"/>
        <v/>
      </c>
      <c r="AE4785" s="16" t="str">
        <f t="shared" si="446"/>
        <v/>
      </c>
      <c r="AF4785" s="16" t="str">
        <f t="shared" si="447"/>
        <v/>
      </c>
      <c r="AG4785" s="16" t="str">
        <f t="shared" si="448"/>
        <v/>
      </c>
      <c r="AH4785" s="16">
        <f t="shared" si="449"/>
        <v>0</v>
      </c>
      <c r="AI4785" s="17" t="str">
        <f>IF('Peer Comparison Tool'!$D$12="NR","",IF($C4785='Peer Comparison Tool'!$D$9,COUNT('CECL &lt;50B Database'!$AI$1:AI4784)+1,""))</f>
        <v/>
      </c>
    </row>
    <row r="4786" spans="29:35" x14ac:dyDescent="0.25">
      <c r="AC4786" s="16" t="str">
        <f t="shared" si="444"/>
        <v/>
      </c>
      <c r="AD4786" s="16" t="str">
        <f t="shared" si="445"/>
        <v/>
      </c>
      <c r="AE4786" s="16" t="str">
        <f t="shared" si="446"/>
        <v/>
      </c>
      <c r="AF4786" s="16" t="str">
        <f t="shared" si="447"/>
        <v/>
      </c>
      <c r="AG4786" s="16" t="str">
        <f t="shared" si="448"/>
        <v/>
      </c>
      <c r="AH4786" s="16">
        <f t="shared" si="449"/>
        <v>0</v>
      </c>
      <c r="AI4786" s="17" t="str">
        <f>IF('Peer Comparison Tool'!$D$12="NR","",IF($C4786='Peer Comparison Tool'!$D$9,COUNT('CECL &lt;50B Database'!$AI$1:AI4785)+1,""))</f>
        <v/>
      </c>
    </row>
    <row r="4787" spans="29:35" x14ac:dyDescent="0.25">
      <c r="AC4787" s="16" t="str">
        <f t="shared" si="444"/>
        <v/>
      </c>
      <c r="AD4787" s="16" t="str">
        <f t="shared" si="445"/>
        <v/>
      </c>
      <c r="AE4787" s="16" t="str">
        <f t="shared" si="446"/>
        <v/>
      </c>
      <c r="AF4787" s="16" t="str">
        <f t="shared" si="447"/>
        <v/>
      </c>
      <c r="AG4787" s="16" t="str">
        <f t="shared" si="448"/>
        <v/>
      </c>
      <c r="AH4787" s="16">
        <f t="shared" si="449"/>
        <v>0</v>
      </c>
      <c r="AI4787" s="17" t="str">
        <f>IF('Peer Comparison Tool'!$D$12="NR","",IF($C4787='Peer Comparison Tool'!$D$9,COUNT('CECL &lt;50B Database'!$AI$1:AI4786)+1,""))</f>
        <v/>
      </c>
    </row>
    <row r="4788" spans="29:35" x14ac:dyDescent="0.25">
      <c r="AC4788" s="16" t="str">
        <f t="shared" si="444"/>
        <v/>
      </c>
      <c r="AD4788" s="16" t="str">
        <f t="shared" si="445"/>
        <v/>
      </c>
      <c r="AE4788" s="16" t="str">
        <f t="shared" si="446"/>
        <v/>
      </c>
      <c r="AF4788" s="16" t="str">
        <f t="shared" si="447"/>
        <v/>
      </c>
      <c r="AG4788" s="16" t="str">
        <f t="shared" si="448"/>
        <v/>
      </c>
      <c r="AH4788" s="16">
        <f t="shared" si="449"/>
        <v>0</v>
      </c>
      <c r="AI4788" s="17" t="str">
        <f>IF('Peer Comparison Tool'!$D$12="NR","",IF($C4788='Peer Comparison Tool'!$D$9,COUNT('CECL &lt;50B Database'!$AI$1:AI4787)+1,""))</f>
        <v/>
      </c>
    </row>
    <row r="4789" spans="29:35" x14ac:dyDescent="0.25">
      <c r="AC4789" s="16" t="str">
        <f t="shared" si="444"/>
        <v/>
      </c>
      <c r="AD4789" s="16" t="str">
        <f t="shared" si="445"/>
        <v/>
      </c>
      <c r="AE4789" s="16" t="str">
        <f t="shared" si="446"/>
        <v/>
      </c>
      <c r="AF4789" s="16" t="str">
        <f t="shared" si="447"/>
        <v/>
      </c>
      <c r="AG4789" s="16" t="str">
        <f t="shared" si="448"/>
        <v/>
      </c>
      <c r="AH4789" s="16">
        <f t="shared" si="449"/>
        <v>0</v>
      </c>
      <c r="AI4789" s="17" t="str">
        <f>IF('Peer Comparison Tool'!$D$12="NR","",IF($C4789='Peer Comparison Tool'!$D$9,COUNT('CECL &lt;50B Database'!$AI$1:AI4788)+1,""))</f>
        <v/>
      </c>
    </row>
    <row r="4790" spans="29:35" x14ac:dyDescent="0.25">
      <c r="AC4790" s="16" t="str">
        <f t="shared" si="444"/>
        <v/>
      </c>
      <c r="AD4790" s="16" t="str">
        <f t="shared" si="445"/>
        <v/>
      </c>
      <c r="AE4790" s="16" t="str">
        <f t="shared" si="446"/>
        <v/>
      </c>
      <c r="AF4790" s="16" t="str">
        <f t="shared" si="447"/>
        <v/>
      </c>
      <c r="AG4790" s="16" t="str">
        <f t="shared" si="448"/>
        <v/>
      </c>
      <c r="AH4790" s="16">
        <f t="shared" si="449"/>
        <v>0</v>
      </c>
      <c r="AI4790" s="17" t="str">
        <f>IF('Peer Comparison Tool'!$D$12="NR","",IF($C4790='Peer Comparison Tool'!$D$9,COUNT('CECL &lt;50B Database'!$AI$1:AI4789)+1,""))</f>
        <v/>
      </c>
    </row>
    <row r="4791" spans="29:35" x14ac:dyDescent="0.25">
      <c r="AC4791" s="16" t="str">
        <f t="shared" si="444"/>
        <v/>
      </c>
      <c r="AD4791" s="16" t="str">
        <f t="shared" si="445"/>
        <v/>
      </c>
      <c r="AE4791" s="16" t="str">
        <f t="shared" si="446"/>
        <v/>
      </c>
      <c r="AF4791" s="16" t="str">
        <f t="shared" si="447"/>
        <v/>
      </c>
      <c r="AG4791" s="16" t="str">
        <f t="shared" si="448"/>
        <v/>
      </c>
      <c r="AH4791" s="16">
        <f t="shared" si="449"/>
        <v>0</v>
      </c>
      <c r="AI4791" s="17" t="str">
        <f>IF('Peer Comparison Tool'!$D$12="NR","",IF($C4791='Peer Comparison Tool'!$D$9,COUNT('CECL &lt;50B Database'!$AI$1:AI4790)+1,""))</f>
        <v/>
      </c>
    </row>
    <row r="4792" spans="29:35" x14ac:dyDescent="0.25">
      <c r="AC4792" s="16" t="str">
        <f t="shared" si="444"/>
        <v/>
      </c>
      <c r="AD4792" s="16" t="str">
        <f t="shared" si="445"/>
        <v/>
      </c>
      <c r="AE4792" s="16" t="str">
        <f t="shared" si="446"/>
        <v/>
      </c>
      <c r="AF4792" s="16" t="str">
        <f t="shared" si="447"/>
        <v/>
      </c>
      <c r="AG4792" s="16" t="str">
        <f t="shared" si="448"/>
        <v/>
      </c>
      <c r="AH4792" s="16">
        <f t="shared" si="449"/>
        <v>0</v>
      </c>
      <c r="AI4792" s="17" t="str">
        <f>IF('Peer Comparison Tool'!$D$12="NR","",IF($C4792='Peer Comparison Tool'!$D$9,COUNT('CECL &lt;50B Database'!$AI$1:AI4791)+1,""))</f>
        <v/>
      </c>
    </row>
    <row r="4793" spans="29:35" x14ac:dyDescent="0.25">
      <c r="AC4793" s="16" t="str">
        <f t="shared" si="444"/>
        <v/>
      </c>
      <c r="AD4793" s="16" t="str">
        <f t="shared" si="445"/>
        <v/>
      </c>
      <c r="AE4793" s="16" t="str">
        <f t="shared" si="446"/>
        <v/>
      </c>
      <c r="AF4793" s="16" t="str">
        <f t="shared" si="447"/>
        <v/>
      </c>
      <c r="AG4793" s="16" t="str">
        <f t="shared" si="448"/>
        <v/>
      </c>
      <c r="AH4793" s="16">
        <f t="shared" si="449"/>
        <v>0</v>
      </c>
      <c r="AI4793" s="17" t="str">
        <f>IF('Peer Comparison Tool'!$D$12="NR","",IF($C4793='Peer Comparison Tool'!$D$9,COUNT('CECL &lt;50B Database'!$AI$1:AI4792)+1,""))</f>
        <v/>
      </c>
    </row>
    <row r="4794" spans="29:35" x14ac:dyDescent="0.25">
      <c r="AC4794" s="16" t="str">
        <f t="shared" si="444"/>
        <v/>
      </c>
      <c r="AD4794" s="16" t="str">
        <f t="shared" si="445"/>
        <v/>
      </c>
      <c r="AE4794" s="16" t="str">
        <f t="shared" si="446"/>
        <v/>
      </c>
      <c r="AF4794" s="16" t="str">
        <f t="shared" si="447"/>
        <v/>
      </c>
      <c r="AG4794" s="16" t="str">
        <f t="shared" si="448"/>
        <v/>
      </c>
      <c r="AH4794" s="16">
        <f t="shared" si="449"/>
        <v>0</v>
      </c>
      <c r="AI4794" s="17" t="str">
        <f>IF('Peer Comparison Tool'!$D$12="NR","",IF($C4794='Peer Comparison Tool'!$D$9,COUNT('CECL &lt;50B Database'!$AI$1:AI4793)+1,""))</f>
        <v/>
      </c>
    </row>
  </sheetData>
  <autoFilter ref="A1:AA165" xr:uid="{83FCBB43-AC6B-4480-AEC8-201F1746F567}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8D23F-66D4-452D-834F-82B8A351F44A}">
  <dimension ref="A1:AI4794"/>
  <sheetViews>
    <sheetView workbookViewId="0">
      <pane ySplit="1" topLeftCell="A2" activePane="bottomLeft" state="frozen"/>
      <selection activeCell="E8" sqref="E8"/>
      <selection pane="bottomLeft" activeCell="B62" sqref="B62"/>
    </sheetView>
  </sheetViews>
  <sheetFormatPr defaultRowHeight="15" x14ac:dyDescent="0.25"/>
  <cols>
    <col min="1" max="1" width="54.28515625" customWidth="1"/>
    <col min="3" max="3" width="9.140625" style="5"/>
    <col min="4" max="4" width="0" style="5" hidden="1" customWidth="1"/>
    <col min="5" max="5" width="9.140625" style="5" hidden="1" customWidth="1"/>
    <col min="6" max="6" width="10.5703125" bestFit="1" customWidth="1"/>
    <col min="7" max="8" width="11.5703125" bestFit="1" customWidth="1"/>
    <col min="9" max="10" width="11.5703125" customWidth="1"/>
    <col min="11" max="11" width="9.140625" style="34"/>
    <col min="12" max="12" width="10.5703125" bestFit="1" customWidth="1"/>
    <col min="13" max="14" width="11.5703125" bestFit="1" customWidth="1"/>
    <col min="15" max="15" width="9.140625" style="34"/>
    <col min="16" max="16" width="10.5703125" bestFit="1" customWidth="1"/>
    <col min="17" max="18" width="11.5703125" bestFit="1" customWidth="1"/>
    <col min="19" max="19" width="9.140625" style="36"/>
    <col min="20" max="21" width="0" hidden="1" customWidth="1"/>
    <col min="22" max="23" width="9.140625" style="5" hidden="1" customWidth="1"/>
    <col min="27" max="27" width="14.5703125" style="5" customWidth="1"/>
    <col min="29" max="35" width="9.140625" style="17" hidden="1" customWidth="1"/>
  </cols>
  <sheetData>
    <row r="1" spans="1:35" ht="57.75" customHeight="1" x14ac:dyDescent="0.25">
      <c r="A1" s="30" t="s">
        <v>4391</v>
      </c>
      <c r="B1" s="30" t="s">
        <v>4392</v>
      </c>
      <c r="C1" s="30" t="s">
        <v>4393</v>
      </c>
      <c r="D1" s="30" t="s">
        <v>4394</v>
      </c>
      <c r="E1" s="30" t="s">
        <v>4395</v>
      </c>
      <c r="F1" s="30" t="s">
        <v>4464</v>
      </c>
      <c r="G1" s="30" t="s">
        <v>4446</v>
      </c>
      <c r="H1" s="30" t="s">
        <v>4396</v>
      </c>
      <c r="I1" s="30" t="s">
        <v>4397</v>
      </c>
      <c r="J1" s="30" t="s">
        <v>4398</v>
      </c>
      <c r="K1" s="30" t="s">
        <v>4399</v>
      </c>
      <c r="L1" s="30" t="s">
        <v>4459</v>
      </c>
      <c r="M1" s="30" t="s">
        <v>4400</v>
      </c>
      <c r="N1" s="30" t="s">
        <v>4401</v>
      </c>
      <c r="O1" s="30" t="s">
        <v>4402</v>
      </c>
      <c r="P1" s="30" t="s">
        <v>4465</v>
      </c>
      <c r="Q1" s="30" t="s">
        <v>4403</v>
      </c>
      <c r="R1" s="30" t="s">
        <v>4404</v>
      </c>
      <c r="S1" s="29" t="s">
        <v>4405</v>
      </c>
      <c r="T1" s="30" t="s">
        <v>4406</v>
      </c>
      <c r="U1" s="30" t="s">
        <v>4407</v>
      </c>
      <c r="V1" s="30" t="s">
        <v>4386</v>
      </c>
      <c r="W1" s="30" t="s">
        <v>4408</v>
      </c>
      <c r="X1" s="30" t="s">
        <v>4409</v>
      </c>
      <c r="Y1" s="30" t="s">
        <v>4410</v>
      </c>
      <c r="Z1" s="30" t="s">
        <v>4411</v>
      </c>
      <c r="AA1" s="30" t="s">
        <v>4447</v>
      </c>
      <c r="AB1" s="1"/>
      <c r="AC1" s="15" t="s">
        <v>4431</v>
      </c>
      <c r="AD1" s="15" t="s">
        <v>4432</v>
      </c>
      <c r="AE1" s="15" t="s">
        <v>4433</v>
      </c>
      <c r="AF1" s="15" t="s">
        <v>4434</v>
      </c>
      <c r="AG1" s="15" t="s">
        <v>4435</v>
      </c>
      <c r="AH1" s="15" t="s">
        <v>4436</v>
      </c>
      <c r="AI1" s="18" t="s">
        <v>4439</v>
      </c>
    </row>
    <row r="2" spans="1:35" x14ac:dyDescent="0.25">
      <c r="A2" t="s">
        <v>461</v>
      </c>
      <c r="B2">
        <v>2735146</v>
      </c>
      <c r="C2" s="5" t="s">
        <v>462</v>
      </c>
      <c r="D2" s="5" t="s">
        <v>4387</v>
      </c>
      <c r="E2" s="5" t="s">
        <v>4388</v>
      </c>
      <c r="F2" s="2">
        <v>209615</v>
      </c>
      <c r="G2" s="2">
        <v>42869914</v>
      </c>
      <c r="H2" s="2">
        <v>35226193</v>
      </c>
      <c r="I2" s="2">
        <v>15016</v>
      </c>
      <c r="J2" s="2">
        <v>35211177</v>
      </c>
      <c r="K2" s="33">
        <v>5.9530813184688483E-3</v>
      </c>
      <c r="L2" s="2">
        <v>152614</v>
      </c>
      <c r="M2" s="2">
        <v>41950721</v>
      </c>
      <c r="N2" s="2">
        <v>35029527</v>
      </c>
      <c r="O2" s="33">
        <v>4.3567245426979363E-3</v>
      </c>
      <c r="P2" s="2">
        <v>174877</v>
      </c>
      <c r="Q2" s="2">
        <v>42372395</v>
      </c>
      <c r="R2" s="2">
        <v>35727882</v>
      </c>
      <c r="S2" s="35">
        <v>4.8946926101021042E-3</v>
      </c>
      <c r="T2" t="s">
        <v>4388</v>
      </c>
      <c r="U2" t="s">
        <v>4388</v>
      </c>
      <c r="V2" s="5" t="s">
        <v>4387</v>
      </c>
      <c r="W2" s="5">
        <v>0</v>
      </c>
      <c r="X2" s="4">
        <v>1.0583887083667441E-3</v>
      </c>
      <c r="Y2" s="6">
        <v>34738</v>
      </c>
      <c r="Z2" s="4">
        <v>5.3796806740416796E-4</v>
      </c>
      <c r="AA2" s="5">
        <v>4583</v>
      </c>
      <c r="AC2" s="16">
        <f>IF(AND($G2&gt;=10000000,$G2&lt;50000000),$K2,"")</f>
        <v>5.9530813184688483E-3</v>
      </c>
      <c r="AD2" s="16" t="str">
        <f>IF(AND($G2&gt;=5000000,$G2&lt;9999999),$K2,"")</f>
        <v/>
      </c>
      <c r="AE2" s="16" t="str">
        <f>IF(AND($G2&gt;=1000000,$G2&lt;4999999),$K2,"")</f>
        <v/>
      </c>
      <c r="AF2" s="16" t="str">
        <f>IF(AND($G2&gt;=500000,$G2&lt;999999),$K2,"")</f>
        <v/>
      </c>
      <c r="AG2" s="16" t="str">
        <f>IF(AND($G2&gt;=100000,$G2&lt;499999),$K2,"")</f>
        <v/>
      </c>
      <c r="AH2" s="16" t="str">
        <f>IF(AND($G2&gt;=0,$G2&lt;99999),$K2,"")</f>
        <v/>
      </c>
      <c r="AI2" s="17">
        <f>IF('Peer Comparison Tool'!$D$11="NR","",IF($C2='Peer Comparison Tool'!$D$9,COUNT('ALLL &lt;50B Database'!$AI$1:AI1)+1,""))</f>
        <v>1</v>
      </c>
    </row>
    <row r="3" spans="1:35" x14ac:dyDescent="0.25">
      <c r="A3" t="s">
        <v>927</v>
      </c>
      <c r="B3">
        <v>1842065</v>
      </c>
      <c r="C3" s="5" t="s">
        <v>926</v>
      </c>
      <c r="D3" s="5" t="s">
        <v>4387</v>
      </c>
      <c r="E3" s="5" t="s">
        <v>4388</v>
      </c>
      <c r="F3" s="2">
        <v>483160</v>
      </c>
      <c r="G3" s="2">
        <v>38777097</v>
      </c>
      <c r="H3" s="2">
        <v>25957937</v>
      </c>
      <c r="I3" s="2">
        <v>1869949</v>
      </c>
      <c r="J3" s="2">
        <v>24087988</v>
      </c>
      <c r="K3" s="33">
        <v>2.0058130218264806E-2</v>
      </c>
      <c r="L3" s="2">
        <v>268389</v>
      </c>
      <c r="M3" s="2">
        <v>33588619</v>
      </c>
      <c r="N3" s="2">
        <v>23063341</v>
      </c>
      <c r="O3" s="33">
        <v>1.1637039056917209E-2</v>
      </c>
      <c r="P3" s="2">
        <v>412960</v>
      </c>
      <c r="Q3" s="2">
        <v>35548454</v>
      </c>
      <c r="R3" s="2">
        <v>25154469</v>
      </c>
      <c r="S3" s="35">
        <v>1.6416963522465928E-2</v>
      </c>
      <c r="T3" t="s">
        <v>4388</v>
      </c>
      <c r="U3" t="s">
        <v>4388</v>
      </c>
      <c r="V3" s="5" t="s">
        <v>4387</v>
      </c>
      <c r="W3" s="5">
        <v>0</v>
      </c>
      <c r="X3" s="4">
        <v>3.6411666957988781E-3</v>
      </c>
      <c r="Y3" s="6">
        <v>70200</v>
      </c>
      <c r="Z3" s="4">
        <v>4.779924465548719E-3</v>
      </c>
      <c r="AA3" s="5">
        <v>542</v>
      </c>
      <c r="AC3" s="16">
        <f t="shared" ref="AC3:AC66" si="0">IF(AND($G3&gt;=10000000,$G3&lt;50000000),$K3,"")</f>
        <v>2.0058130218264806E-2</v>
      </c>
      <c r="AD3" s="16" t="str">
        <f t="shared" ref="AD3:AD66" si="1">IF(AND($G3&gt;=5000000,$G3&lt;9999999),$K3,"")</f>
        <v/>
      </c>
      <c r="AE3" s="16" t="str">
        <f t="shared" ref="AE3:AE66" si="2">IF(AND($G3&gt;=1000000,$G3&lt;4999999),$K3,"")</f>
        <v/>
      </c>
      <c r="AF3" s="16" t="str">
        <f t="shared" ref="AF3:AF66" si="3">IF(AND($G3&gt;=500000,$G3&lt;999999),$K3,"")</f>
        <v/>
      </c>
      <c r="AG3" s="16" t="str">
        <f t="shared" ref="AG3:AG66" si="4">IF(AND($G3&gt;=100000,$G3&lt;499999),$K3,"")</f>
        <v/>
      </c>
      <c r="AH3" s="16" t="str">
        <f t="shared" ref="AH3:AH66" si="5">IF(AND($G3&gt;=0,$G3&lt;99999),$K3,"")</f>
        <v/>
      </c>
      <c r="AI3" s="17" t="str">
        <f>IF('Peer Comparison Tool'!$D$11="NR","",IF($C3='Peer Comparison Tool'!$D$9,COUNT('ALLL &lt;50B Database'!$AI$1:AI2)+1,""))</f>
        <v/>
      </c>
    </row>
    <row r="4" spans="1:35" x14ac:dyDescent="0.25">
      <c r="A4" t="s">
        <v>452</v>
      </c>
      <c r="B4">
        <v>2980209</v>
      </c>
      <c r="C4" s="5" t="s">
        <v>451</v>
      </c>
      <c r="D4" s="5" t="s">
        <v>4387</v>
      </c>
      <c r="E4" s="5" t="s">
        <v>4388</v>
      </c>
      <c r="F4" s="2">
        <v>1701000</v>
      </c>
      <c r="G4" s="2">
        <v>32925000</v>
      </c>
      <c r="H4" s="2">
        <v>22078000</v>
      </c>
      <c r="I4" s="2">
        <v>0</v>
      </c>
      <c r="J4" s="2">
        <v>22078000</v>
      </c>
      <c r="K4" s="33">
        <v>7.7045022194039317E-2</v>
      </c>
      <c r="L4" s="2">
        <v>1176000</v>
      </c>
      <c r="M4" s="2">
        <v>33871000</v>
      </c>
      <c r="N4" s="2">
        <v>27148000</v>
      </c>
      <c r="O4" s="33">
        <v>4.3318108147929864E-2</v>
      </c>
      <c r="P4" s="2">
        <v>1268000</v>
      </c>
      <c r="Q4" s="2">
        <v>33430000</v>
      </c>
      <c r="R4" s="2">
        <v>24811000</v>
      </c>
      <c r="S4" s="35">
        <v>5.1106364112691954E-2</v>
      </c>
      <c r="T4" t="s">
        <v>4388</v>
      </c>
      <c r="U4" t="s">
        <v>4388</v>
      </c>
      <c r="V4" s="5" t="s">
        <v>4387</v>
      </c>
      <c r="W4" s="5">
        <v>0</v>
      </c>
      <c r="X4" s="4">
        <v>2.5938658081347363E-2</v>
      </c>
      <c r="Y4" s="6">
        <v>433000</v>
      </c>
      <c r="Z4" s="4">
        <v>7.7882559647620905E-3</v>
      </c>
      <c r="AA4" s="5">
        <v>14</v>
      </c>
      <c r="AC4" s="16">
        <f t="shared" si="0"/>
        <v>7.7045022194039317E-2</v>
      </c>
      <c r="AD4" s="16" t="str">
        <f t="shared" si="1"/>
        <v/>
      </c>
      <c r="AE4" s="16" t="str">
        <f t="shared" si="2"/>
        <v/>
      </c>
      <c r="AF4" s="16" t="str">
        <f t="shared" si="3"/>
        <v/>
      </c>
      <c r="AG4" s="16" t="str">
        <f t="shared" si="4"/>
        <v/>
      </c>
      <c r="AH4" s="16" t="str">
        <f t="shared" si="5"/>
        <v/>
      </c>
      <c r="AI4" s="17" t="str">
        <f>IF('Peer Comparison Tool'!$D$11="NR","",IF($C4='Peer Comparison Tool'!$D$9,COUNT('ALLL &lt;50B Database'!$AI$1:AI3)+1,""))</f>
        <v/>
      </c>
    </row>
    <row r="5" spans="1:35" x14ac:dyDescent="0.25">
      <c r="A5" t="s">
        <v>463</v>
      </c>
      <c r="B5">
        <v>2193616</v>
      </c>
      <c r="C5" s="5" t="s">
        <v>462</v>
      </c>
      <c r="D5" s="5" t="s">
        <v>4389</v>
      </c>
      <c r="E5" s="5" t="s">
        <v>4388</v>
      </c>
      <c r="F5" s="2">
        <v>333864</v>
      </c>
      <c r="G5" s="2">
        <v>29066049</v>
      </c>
      <c r="H5" s="2">
        <v>21471192</v>
      </c>
      <c r="I5" s="2">
        <v>0</v>
      </c>
      <c r="J5" s="2">
        <v>21471192</v>
      </c>
      <c r="K5" s="33">
        <v>1.5549392879538314E-2</v>
      </c>
      <c r="L5" s="2">
        <v>215773</v>
      </c>
      <c r="M5" s="2">
        <v>26468603</v>
      </c>
      <c r="N5" s="2">
        <v>21308579</v>
      </c>
      <c r="O5" s="33">
        <v>1.0126109300859528E-2</v>
      </c>
      <c r="P5" s="2">
        <v>323648</v>
      </c>
      <c r="Q5" s="2">
        <v>33656415</v>
      </c>
      <c r="R5" s="2">
        <v>21988305</v>
      </c>
      <c r="S5" s="35">
        <v>1.4719097265569128E-2</v>
      </c>
      <c r="T5" t="s">
        <v>4388</v>
      </c>
      <c r="U5" t="s">
        <v>4388</v>
      </c>
      <c r="V5" s="5" t="s">
        <v>4389</v>
      </c>
      <c r="W5" s="5">
        <v>0</v>
      </c>
      <c r="X5" s="4">
        <v>8.3029561396918625E-4</v>
      </c>
      <c r="Y5" s="6">
        <v>10216</v>
      </c>
      <c r="Z5" s="4">
        <v>4.5929879647096002E-3</v>
      </c>
      <c r="AA5" s="5">
        <v>1416</v>
      </c>
      <c r="AC5" s="16">
        <f t="shared" si="0"/>
        <v>1.5549392879538314E-2</v>
      </c>
      <c r="AD5" s="16" t="str">
        <f t="shared" si="1"/>
        <v/>
      </c>
      <c r="AE5" s="16" t="str">
        <f t="shared" si="2"/>
        <v/>
      </c>
      <c r="AF5" s="16" t="str">
        <f t="shared" si="3"/>
        <v/>
      </c>
      <c r="AG5" s="16" t="str">
        <f t="shared" si="4"/>
        <v/>
      </c>
      <c r="AH5" s="16" t="str">
        <f t="shared" si="5"/>
        <v/>
      </c>
      <c r="AI5" s="17">
        <f>IF('Peer Comparison Tool'!$D$11="NR","",IF($C5='Peer Comparison Tool'!$D$9,COUNT('ALLL &lt;50B Database'!$AI$1:AI4)+1,""))</f>
        <v>2</v>
      </c>
    </row>
    <row r="6" spans="1:35" x14ac:dyDescent="0.25">
      <c r="A6" t="s">
        <v>3210</v>
      </c>
      <c r="B6">
        <v>595270</v>
      </c>
      <c r="C6" s="5" t="s">
        <v>3209</v>
      </c>
      <c r="D6" s="5" t="s">
        <v>4387</v>
      </c>
      <c r="E6" s="5" t="s">
        <v>4388</v>
      </c>
      <c r="F6" s="2">
        <v>154682</v>
      </c>
      <c r="G6" s="2">
        <v>24331822</v>
      </c>
      <c r="H6" s="2">
        <v>18873811</v>
      </c>
      <c r="I6" s="2">
        <v>1053648</v>
      </c>
      <c r="J6" s="2">
        <v>17820163</v>
      </c>
      <c r="K6" s="33">
        <v>8.6801675158639114E-3</v>
      </c>
      <c r="L6" s="2">
        <v>112500</v>
      </c>
      <c r="M6" s="2">
        <v>22986309</v>
      </c>
      <c r="N6" s="2">
        <v>16291608</v>
      </c>
      <c r="O6" s="33">
        <v>6.9053957104786706E-3</v>
      </c>
      <c r="P6" s="2">
        <v>126093</v>
      </c>
      <c r="Q6" s="2">
        <v>24197472</v>
      </c>
      <c r="R6" s="2">
        <v>16787260</v>
      </c>
      <c r="S6" s="35">
        <v>7.5112317316822401E-3</v>
      </c>
      <c r="T6" t="s">
        <v>4388</v>
      </c>
      <c r="U6" t="s">
        <v>4388</v>
      </c>
      <c r="V6" s="5" t="s">
        <v>4387</v>
      </c>
      <c r="W6" s="5">
        <v>0</v>
      </c>
      <c r="X6" s="4">
        <v>1.1689357841816713E-3</v>
      </c>
      <c r="Y6" s="6">
        <v>28589</v>
      </c>
      <c r="Z6" s="4">
        <v>6.058360212035695E-4</v>
      </c>
      <c r="AA6" s="5">
        <v>4167</v>
      </c>
      <c r="AC6" s="16">
        <f t="shared" si="0"/>
        <v>8.6801675158639114E-3</v>
      </c>
      <c r="AD6" s="16" t="str">
        <f t="shared" si="1"/>
        <v/>
      </c>
      <c r="AE6" s="16" t="str">
        <f t="shared" si="2"/>
        <v/>
      </c>
      <c r="AF6" s="16" t="str">
        <f t="shared" si="3"/>
        <v/>
      </c>
      <c r="AG6" s="16" t="str">
        <f t="shared" si="4"/>
        <v/>
      </c>
      <c r="AH6" s="16" t="str">
        <f t="shared" si="5"/>
        <v/>
      </c>
      <c r="AI6" s="17" t="str">
        <f>IF('Peer Comparison Tool'!$D$11="NR","",IF($C6='Peer Comparison Tool'!$D$9,COUNT('ALLL &lt;50B Database'!$AI$1:AI5)+1,""))</f>
        <v/>
      </c>
    </row>
    <row r="7" spans="1:35" x14ac:dyDescent="0.25">
      <c r="A7" t="s">
        <v>2710</v>
      </c>
      <c r="B7">
        <v>527954</v>
      </c>
      <c r="C7" s="5" t="s">
        <v>2711</v>
      </c>
      <c r="D7" s="5" t="s">
        <v>4387</v>
      </c>
      <c r="E7" s="5" t="s">
        <v>4388</v>
      </c>
      <c r="F7" s="2">
        <v>507905</v>
      </c>
      <c r="G7" s="2">
        <v>23887631</v>
      </c>
      <c r="H7" s="2">
        <v>16204886</v>
      </c>
      <c r="I7" s="2">
        <v>810664</v>
      </c>
      <c r="J7" s="2">
        <v>15394222</v>
      </c>
      <c r="K7" s="33">
        <v>3.2993223041736047E-2</v>
      </c>
      <c r="L7" s="2">
        <v>376824</v>
      </c>
      <c r="M7" s="2">
        <v>22555038</v>
      </c>
      <c r="N7" s="2">
        <v>16240175</v>
      </c>
      <c r="O7" s="33">
        <v>2.320319824139826E-2</v>
      </c>
      <c r="P7" s="2">
        <v>452029</v>
      </c>
      <c r="Q7" s="2">
        <v>22265188</v>
      </c>
      <c r="R7" s="2">
        <v>15792124</v>
      </c>
      <c r="S7" s="35">
        <v>2.8623698750085802E-2</v>
      </c>
      <c r="T7" t="s">
        <v>4388</v>
      </c>
      <c r="U7" t="s">
        <v>4388</v>
      </c>
      <c r="V7" s="5" t="s">
        <v>4387</v>
      </c>
      <c r="W7" s="5">
        <v>0</v>
      </c>
      <c r="X7" s="4">
        <v>4.3695242916502453E-3</v>
      </c>
      <c r="Y7" s="6">
        <v>55876</v>
      </c>
      <c r="Z7" s="4">
        <v>5.4205005086875417E-3</v>
      </c>
      <c r="AA7" s="5">
        <v>110</v>
      </c>
      <c r="AC7" s="16">
        <f t="shared" si="0"/>
        <v>3.2993223041736047E-2</v>
      </c>
      <c r="AD7" s="16" t="str">
        <f t="shared" si="1"/>
        <v/>
      </c>
      <c r="AE7" s="16" t="str">
        <f t="shared" si="2"/>
        <v/>
      </c>
      <c r="AF7" s="16" t="str">
        <f t="shared" si="3"/>
        <v/>
      </c>
      <c r="AG7" s="16" t="str">
        <f t="shared" si="4"/>
        <v/>
      </c>
      <c r="AH7" s="16" t="str">
        <f t="shared" si="5"/>
        <v/>
      </c>
      <c r="AI7" s="17" t="str">
        <f>IF('Peer Comparison Tool'!$D$11="NR","",IF($C7='Peer Comparison Tool'!$D$9,COUNT('ALLL &lt;50B Database'!$AI$1:AI6)+1,""))</f>
        <v/>
      </c>
    </row>
    <row r="8" spans="1:35" x14ac:dyDescent="0.25">
      <c r="A8" t="s">
        <v>453</v>
      </c>
      <c r="B8">
        <v>2121196</v>
      </c>
      <c r="C8" s="5" t="s">
        <v>451</v>
      </c>
      <c r="D8" s="5" t="s">
        <v>4387</v>
      </c>
      <c r="E8" s="5" t="s">
        <v>4388</v>
      </c>
      <c r="F8" s="2">
        <v>1073105</v>
      </c>
      <c r="G8" s="2">
        <v>23730971</v>
      </c>
      <c r="H8" s="2">
        <v>8927830</v>
      </c>
      <c r="I8" s="2">
        <v>0</v>
      </c>
      <c r="J8" s="2">
        <v>8927830</v>
      </c>
      <c r="K8" s="33">
        <v>0.12019774122043095</v>
      </c>
      <c r="L8" s="2">
        <v>737551</v>
      </c>
      <c r="M8" s="2">
        <v>17800452</v>
      </c>
      <c r="N8" s="2">
        <v>10979653</v>
      </c>
      <c r="O8" s="33">
        <v>6.7174345127300472E-2</v>
      </c>
      <c r="P8" s="2">
        <v>1090520</v>
      </c>
      <c r="Q8" s="2">
        <v>27041547</v>
      </c>
      <c r="R8" s="2">
        <v>9801552</v>
      </c>
      <c r="S8" s="35">
        <v>0.11125993108030238</v>
      </c>
      <c r="T8" t="s">
        <v>4388</v>
      </c>
      <c r="U8" t="s">
        <v>4388</v>
      </c>
      <c r="V8" s="5" t="s">
        <v>4387</v>
      </c>
      <c r="W8" s="5">
        <v>0</v>
      </c>
      <c r="X8" s="4">
        <v>8.9378101401285659E-3</v>
      </c>
      <c r="Y8" s="6">
        <v>-17415</v>
      </c>
      <c r="Z8" s="4">
        <v>4.408558595300191E-2</v>
      </c>
      <c r="AA8" s="5">
        <v>7</v>
      </c>
      <c r="AC8" s="16">
        <f t="shared" si="0"/>
        <v>0.12019774122043095</v>
      </c>
      <c r="AD8" s="16" t="str">
        <f t="shared" si="1"/>
        <v/>
      </c>
      <c r="AE8" s="16" t="str">
        <f t="shared" si="2"/>
        <v/>
      </c>
      <c r="AF8" s="16" t="str">
        <f t="shared" si="3"/>
        <v/>
      </c>
      <c r="AG8" s="16" t="str">
        <f t="shared" si="4"/>
        <v/>
      </c>
      <c r="AH8" s="16" t="str">
        <f t="shared" si="5"/>
        <v/>
      </c>
      <c r="AI8" s="17" t="str">
        <f>IF('Peer Comparison Tool'!$D$11="NR","",IF($C8='Peer Comparison Tool'!$D$9,COUNT('ALLL &lt;50B Database'!$AI$1:AI7)+1,""))</f>
        <v/>
      </c>
    </row>
    <row r="9" spans="1:35" x14ac:dyDescent="0.25">
      <c r="A9" t="s">
        <v>115</v>
      </c>
      <c r="B9">
        <v>311845</v>
      </c>
      <c r="C9" s="5" t="s">
        <v>113</v>
      </c>
      <c r="D9" s="5" t="s">
        <v>4387</v>
      </c>
      <c r="E9" s="5" t="s">
        <v>4388</v>
      </c>
      <c r="F9" s="2">
        <v>203158</v>
      </c>
      <c r="G9" s="2">
        <v>23217977</v>
      </c>
      <c r="H9" s="2">
        <v>14445376</v>
      </c>
      <c r="I9" s="2">
        <v>1167114</v>
      </c>
      <c r="J9" s="2">
        <v>13278262</v>
      </c>
      <c r="K9" s="33">
        <v>1.5300044538961499E-2</v>
      </c>
      <c r="L9" s="2">
        <v>152015</v>
      </c>
      <c r="M9" s="2">
        <v>19445554</v>
      </c>
      <c r="N9" s="2">
        <v>13147642</v>
      </c>
      <c r="O9" s="33">
        <v>1.1562149319246751E-2</v>
      </c>
      <c r="P9" s="2">
        <v>176664</v>
      </c>
      <c r="Q9" s="2">
        <v>20503724</v>
      </c>
      <c r="R9" s="2">
        <v>13373303</v>
      </c>
      <c r="S9" s="35">
        <v>1.3210199454839242E-2</v>
      </c>
      <c r="T9" t="s">
        <v>4388</v>
      </c>
      <c r="U9" t="s">
        <v>4388</v>
      </c>
      <c r="V9" s="5" t="s">
        <v>4387</v>
      </c>
      <c r="W9" s="5">
        <v>0</v>
      </c>
      <c r="X9" s="4">
        <v>2.0898450841222577E-3</v>
      </c>
      <c r="Y9" s="6">
        <v>26494</v>
      </c>
      <c r="Z9" s="4">
        <v>1.6480501355924902E-3</v>
      </c>
      <c r="AA9" s="5">
        <v>1499</v>
      </c>
      <c r="AC9" s="16">
        <f t="shared" si="0"/>
        <v>1.5300044538961499E-2</v>
      </c>
      <c r="AD9" s="16" t="str">
        <f t="shared" si="1"/>
        <v/>
      </c>
      <c r="AE9" s="16" t="str">
        <f t="shared" si="2"/>
        <v/>
      </c>
      <c r="AF9" s="16" t="str">
        <f t="shared" si="3"/>
        <v/>
      </c>
      <c r="AG9" s="16" t="str">
        <f t="shared" si="4"/>
        <v/>
      </c>
      <c r="AH9" s="16" t="str">
        <f t="shared" si="5"/>
        <v/>
      </c>
      <c r="AI9" s="17" t="str">
        <f>IF('Peer Comparison Tool'!$D$11="NR","",IF($C9='Peer Comparison Tool'!$D$9,COUNT('ALLL &lt;50B Database'!$AI$1:AI8)+1,""))</f>
        <v/>
      </c>
    </row>
    <row r="10" spans="1:35" x14ac:dyDescent="0.25">
      <c r="A10" t="s">
        <v>342</v>
      </c>
      <c r="B10">
        <v>288853</v>
      </c>
      <c r="C10" s="5" t="s">
        <v>343</v>
      </c>
      <c r="D10" s="5" t="s">
        <v>4387</v>
      </c>
      <c r="E10" s="5" t="s">
        <v>4388</v>
      </c>
      <c r="F10" s="2">
        <v>142829</v>
      </c>
      <c r="G10" s="2">
        <v>22500265</v>
      </c>
      <c r="H10" s="2">
        <v>12826873</v>
      </c>
      <c r="I10" s="2">
        <v>1043777</v>
      </c>
      <c r="J10" s="2">
        <v>11783096</v>
      </c>
      <c r="K10" s="33">
        <v>1.2121517129284188E-2</v>
      </c>
      <c r="L10" s="2">
        <v>109093</v>
      </c>
      <c r="M10" s="2">
        <v>19904290</v>
      </c>
      <c r="N10" s="2">
        <v>11497016</v>
      </c>
      <c r="O10" s="33">
        <v>9.4888099659946549E-3</v>
      </c>
      <c r="P10" s="2">
        <v>111600</v>
      </c>
      <c r="Q10" s="2">
        <v>20199282</v>
      </c>
      <c r="R10" s="2">
        <v>11637633</v>
      </c>
      <c r="S10" s="35">
        <v>9.5895789117941763E-3</v>
      </c>
      <c r="T10" t="s">
        <v>4388</v>
      </c>
      <c r="U10" t="s">
        <v>4388</v>
      </c>
      <c r="V10" s="5" t="s">
        <v>4387</v>
      </c>
      <c r="W10" s="5">
        <v>0</v>
      </c>
      <c r="X10" s="4">
        <v>2.5319382174900113E-3</v>
      </c>
      <c r="Y10" s="6">
        <v>31229</v>
      </c>
      <c r="Z10" s="4">
        <v>1.0076894579952138E-4</v>
      </c>
      <c r="AA10" s="5">
        <v>2870</v>
      </c>
      <c r="AC10" s="16">
        <f t="shared" si="0"/>
        <v>1.2121517129284188E-2</v>
      </c>
      <c r="AD10" s="16" t="str">
        <f t="shared" si="1"/>
        <v/>
      </c>
      <c r="AE10" s="16" t="str">
        <f t="shared" si="2"/>
        <v/>
      </c>
      <c r="AF10" s="16" t="str">
        <f t="shared" si="3"/>
        <v/>
      </c>
      <c r="AG10" s="16" t="str">
        <f t="shared" si="4"/>
        <v/>
      </c>
      <c r="AH10" s="16" t="str">
        <f t="shared" si="5"/>
        <v/>
      </c>
      <c r="AI10" s="17" t="str">
        <f>IF('Peer Comparison Tool'!$D$11="NR","",IF($C10='Peer Comparison Tool'!$D$9,COUNT('ALLL &lt;50B Database'!$AI$1:AI9)+1,""))</f>
        <v/>
      </c>
    </row>
    <row r="11" spans="1:35" x14ac:dyDescent="0.25">
      <c r="A11" t="s">
        <v>1308</v>
      </c>
      <c r="B11">
        <v>208244</v>
      </c>
      <c r="C11" s="5" t="s">
        <v>1309</v>
      </c>
      <c r="D11" s="5" t="s">
        <v>4389</v>
      </c>
      <c r="E11" s="5">
        <v>2</v>
      </c>
      <c r="F11" s="2">
        <v>128394</v>
      </c>
      <c r="G11" s="2">
        <v>22000749</v>
      </c>
      <c r="H11" s="2">
        <v>13615716</v>
      </c>
      <c r="I11" s="2">
        <v>1538430</v>
      </c>
      <c r="J11" s="2">
        <v>12077286</v>
      </c>
      <c r="K11" s="33">
        <v>1.0631030845837384E-2</v>
      </c>
      <c r="L11" s="2">
        <v>54619</v>
      </c>
      <c r="M11" s="2">
        <v>20311535</v>
      </c>
      <c r="N11" s="2">
        <v>12117555</v>
      </c>
      <c r="O11" s="33">
        <v>4.5074274472036643E-3</v>
      </c>
      <c r="P11" s="2">
        <v>106380</v>
      </c>
      <c r="Q11" s="2">
        <v>20647430</v>
      </c>
      <c r="R11" s="2">
        <v>12384731</v>
      </c>
      <c r="S11" s="35">
        <v>8.5896092535235526E-3</v>
      </c>
      <c r="T11" s="2">
        <v>-31150</v>
      </c>
      <c r="U11" s="2">
        <v>0</v>
      </c>
      <c r="V11" s="5" t="s">
        <v>4389</v>
      </c>
      <c r="W11" s="5">
        <v>0</v>
      </c>
      <c r="X11" s="4">
        <v>2.0414215923138315E-3</v>
      </c>
      <c r="Y11" s="6">
        <v>22014</v>
      </c>
      <c r="Z11" s="4">
        <v>4.0821818063198883E-3</v>
      </c>
      <c r="AA11" s="5">
        <v>3538</v>
      </c>
      <c r="AC11" s="16">
        <f t="shared" si="0"/>
        <v>1.0631030845837384E-2</v>
      </c>
      <c r="AD11" s="16" t="str">
        <f t="shared" si="1"/>
        <v/>
      </c>
      <c r="AE11" s="16" t="str">
        <f t="shared" si="2"/>
        <v/>
      </c>
      <c r="AF11" s="16" t="str">
        <f t="shared" si="3"/>
        <v/>
      </c>
      <c r="AG11" s="16" t="str">
        <f t="shared" si="4"/>
        <v/>
      </c>
      <c r="AH11" s="16" t="str">
        <f t="shared" si="5"/>
        <v/>
      </c>
      <c r="AI11" s="17" t="str">
        <f>IF('Peer Comparison Tool'!$D$11="NR","",IF($C11='Peer Comparison Tool'!$D$9,COUNT('ALLL &lt;50B Database'!$AI$1:AI10)+1,""))</f>
        <v/>
      </c>
    </row>
    <row r="12" spans="1:35" x14ac:dyDescent="0.25">
      <c r="A12" t="s">
        <v>213</v>
      </c>
      <c r="B12">
        <v>595869</v>
      </c>
      <c r="C12" s="5" t="s">
        <v>207</v>
      </c>
      <c r="D12" s="5" t="s">
        <v>4389</v>
      </c>
      <c r="E12" s="5" t="s">
        <v>4388</v>
      </c>
      <c r="F12" s="2">
        <v>169680</v>
      </c>
      <c r="G12" s="2">
        <v>19235288</v>
      </c>
      <c r="H12" s="2">
        <v>15654610</v>
      </c>
      <c r="I12" s="2">
        <v>261650</v>
      </c>
      <c r="J12" s="2">
        <v>15392960</v>
      </c>
      <c r="K12" s="33">
        <v>1.1023221004926928E-2</v>
      </c>
      <c r="L12" s="2">
        <v>123224</v>
      </c>
      <c r="M12" s="2">
        <v>18066529</v>
      </c>
      <c r="N12" s="2">
        <v>15122091</v>
      </c>
      <c r="O12" s="33">
        <v>8.148608548910332E-3</v>
      </c>
      <c r="P12" s="2">
        <v>148273</v>
      </c>
      <c r="Q12" s="2">
        <v>18264870</v>
      </c>
      <c r="R12" s="2">
        <v>15557808</v>
      </c>
      <c r="S12" s="35">
        <v>9.5304557042997316E-3</v>
      </c>
      <c r="T12" t="s">
        <v>4388</v>
      </c>
      <c r="U12" t="s">
        <v>4388</v>
      </c>
      <c r="V12" s="5" t="s">
        <v>4389</v>
      </c>
      <c r="W12" s="5">
        <v>0</v>
      </c>
      <c r="X12" s="4">
        <v>1.4927653006271968E-3</v>
      </c>
      <c r="Y12" s="6">
        <v>21407</v>
      </c>
      <c r="Z12" s="4">
        <v>1.3818471553893995E-3</v>
      </c>
      <c r="AA12" s="5">
        <v>3368</v>
      </c>
      <c r="AC12" s="16">
        <f t="shared" si="0"/>
        <v>1.1023221004926928E-2</v>
      </c>
      <c r="AD12" s="16" t="str">
        <f t="shared" si="1"/>
        <v/>
      </c>
      <c r="AE12" s="16" t="str">
        <f t="shared" si="2"/>
        <v/>
      </c>
      <c r="AF12" s="16" t="str">
        <f t="shared" si="3"/>
        <v/>
      </c>
      <c r="AG12" s="16" t="str">
        <f t="shared" si="4"/>
        <v/>
      </c>
      <c r="AH12" s="16" t="str">
        <f t="shared" si="5"/>
        <v/>
      </c>
      <c r="AI12" s="17" t="str">
        <f>IF('Peer Comparison Tool'!$D$11="NR","",IF($C12='Peer Comparison Tool'!$D$9,COUNT('ALLL &lt;50B Database'!$AI$1:AI11)+1,""))</f>
        <v/>
      </c>
    </row>
    <row r="13" spans="1:35" x14ac:dyDescent="0.25">
      <c r="A13" t="s">
        <v>214</v>
      </c>
      <c r="B13">
        <v>936462</v>
      </c>
      <c r="C13" s="5" t="s">
        <v>207</v>
      </c>
      <c r="D13" s="5" t="s">
        <v>4387</v>
      </c>
      <c r="E13" s="5" t="s">
        <v>4388</v>
      </c>
      <c r="F13" s="2">
        <v>73956</v>
      </c>
      <c r="G13" s="2">
        <v>18869983</v>
      </c>
      <c r="H13" s="2">
        <v>11258173</v>
      </c>
      <c r="I13" s="2">
        <v>1142221</v>
      </c>
      <c r="J13" s="2">
        <v>10115952</v>
      </c>
      <c r="K13" s="33">
        <v>7.3108294701279717E-3</v>
      </c>
      <c r="L13" s="2">
        <v>37315</v>
      </c>
      <c r="M13" s="2">
        <v>17204194</v>
      </c>
      <c r="N13" s="2">
        <v>10164632</v>
      </c>
      <c r="O13" s="33">
        <v>3.67106256281585E-3</v>
      </c>
      <c r="P13" s="2">
        <v>47004</v>
      </c>
      <c r="Q13" s="2">
        <v>17041081</v>
      </c>
      <c r="R13" s="2">
        <v>10271111</v>
      </c>
      <c r="S13" s="35">
        <v>4.5763306423229188E-3</v>
      </c>
      <c r="T13" t="s">
        <v>4388</v>
      </c>
      <c r="U13" t="s">
        <v>4388</v>
      </c>
      <c r="V13" s="5" t="s">
        <v>4387</v>
      </c>
      <c r="W13" s="5">
        <v>0</v>
      </c>
      <c r="X13" s="4">
        <v>2.7344988278050529E-3</v>
      </c>
      <c r="Y13" s="6">
        <v>26952</v>
      </c>
      <c r="Z13" s="4">
        <v>9.0526807950706877E-4</v>
      </c>
      <c r="AA13" s="5">
        <v>4413</v>
      </c>
      <c r="AC13" s="16">
        <f t="shared" si="0"/>
        <v>7.3108294701279717E-3</v>
      </c>
      <c r="AD13" s="16" t="str">
        <f t="shared" si="1"/>
        <v/>
      </c>
      <c r="AE13" s="16" t="str">
        <f t="shared" si="2"/>
        <v/>
      </c>
      <c r="AF13" s="16" t="str">
        <f t="shared" si="3"/>
        <v/>
      </c>
      <c r="AG13" s="16" t="str">
        <f t="shared" si="4"/>
        <v/>
      </c>
      <c r="AH13" s="16" t="str">
        <f t="shared" si="5"/>
        <v/>
      </c>
      <c r="AI13" s="17" t="str">
        <f>IF('Peer Comparison Tool'!$D$11="NR","",IF($C13='Peer Comparison Tool'!$D$9,COUNT('ALLL &lt;50B Database'!$AI$1:AI12)+1,""))</f>
        <v/>
      </c>
    </row>
    <row r="14" spans="1:35" x14ac:dyDescent="0.25">
      <c r="A14" t="s">
        <v>4127</v>
      </c>
      <c r="B14">
        <v>656377</v>
      </c>
      <c r="C14" s="5" t="s">
        <v>4128</v>
      </c>
      <c r="D14" s="5" t="s">
        <v>4387</v>
      </c>
      <c r="E14" s="5">
        <v>0</v>
      </c>
      <c r="F14" s="2">
        <v>165349</v>
      </c>
      <c r="G14" s="2">
        <v>18180655</v>
      </c>
      <c r="H14" s="2">
        <v>12900328</v>
      </c>
      <c r="I14" s="2">
        <v>739473</v>
      </c>
      <c r="J14" s="2">
        <v>12160855</v>
      </c>
      <c r="K14" s="33">
        <v>1.3596823578605288E-2</v>
      </c>
      <c r="L14" s="2">
        <v>132513</v>
      </c>
      <c r="M14" s="2">
        <v>16420261</v>
      </c>
      <c r="N14" s="2">
        <v>12039572</v>
      </c>
      <c r="O14" s="33">
        <v>1.1006454382265416E-2</v>
      </c>
      <c r="P14" s="2">
        <v>139501</v>
      </c>
      <c r="Q14" s="2">
        <v>17372259</v>
      </c>
      <c r="R14" s="2">
        <v>12115322</v>
      </c>
      <c r="S14" s="35">
        <v>1.1514427763455235E-2</v>
      </c>
      <c r="T14" t="s">
        <v>4388</v>
      </c>
      <c r="U14" t="s">
        <v>4388</v>
      </c>
      <c r="V14" s="5" t="s">
        <v>4387</v>
      </c>
      <c r="W14" s="5">
        <v>0</v>
      </c>
      <c r="X14" s="4">
        <v>2.0823958151500524E-3</v>
      </c>
      <c r="Y14" s="6">
        <v>25848</v>
      </c>
      <c r="Z14" s="4">
        <v>5.079733811898194E-4</v>
      </c>
      <c r="AA14" s="5">
        <v>2158</v>
      </c>
      <c r="AC14" s="16">
        <f t="shared" si="0"/>
        <v>1.3596823578605288E-2</v>
      </c>
      <c r="AD14" s="16" t="str">
        <f t="shared" si="1"/>
        <v/>
      </c>
      <c r="AE14" s="16" t="str">
        <f t="shared" si="2"/>
        <v/>
      </c>
      <c r="AF14" s="16" t="str">
        <f t="shared" si="3"/>
        <v/>
      </c>
      <c r="AG14" s="16" t="str">
        <f t="shared" si="4"/>
        <v/>
      </c>
      <c r="AH14" s="16" t="str">
        <f t="shared" si="5"/>
        <v/>
      </c>
      <c r="AI14" s="17" t="str">
        <f>IF('Peer Comparison Tool'!$D$11="NR","",IF($C14='Peer Comparison Tool'!$D$9,COUNT('ALLL &lt;50B Database'!$AI$1:AI13)+1,""))</f>
        <v/>
      </c>
    </row>
    <row r="15" spans="1:35" x14ac:dyDescent="0.25">
      <c r="A15" t="s">
        <v>466</v>
      </c>
      <c r="B15">
        <v>814430</v>
      </c>
      <c r="C15" s="5" t="s">
        <v>462</v>
      </c>
      <c r="D15" s="5" t="s">
        <v>4387</v>
      </c>
      <c r="E15" s="5" t="s">
        <v>4388</v>
      </c>
      <c r="F15" s="2">
        <v>84862</v>
      </c>
      <c r="G15" s="2">
        <v>17446729</v>
      </c>
      <c r="H15" s="2">
        <v>12559075</v>
      </c>
      <c r="I15" s="2">
        <v>1820321</v>
      </c>
      <c r="J15" s="2">
        <v>10738754</v>
      </c>
      <c r="K15" s="33">
        <v>7.9024065548014225E-3</v>
      </c>
      <c r="L15" s="2">
        <v>49046</v>
      </c>
      <c r="M15" s="2">
        <v>15841001</v>
      </c>
      <c r="N15" s="2">
        <v>10948590</v>
      </c>
      <c r="O15" s="33">
        <v>4.4796635913848266E-3</v>
      </c>
      <c r="P15" s="2">
        <v>58786</v>
      </c>
      <c r="Q15" s="2">
        <v>16241158</v>
      </c>
      <c r="R15" s="2">
        <v>11153077</v>
      </c>
      <c r="S15" s="35">
        <v>5.2708324348518347E-3</v>
      </c>
      <c r="T15" t="s">
        <v>4388</v>
      </c>
      <c r="U15" t="s">
        <v>4388</v>
      </c>
      <c r="V15" s="5" t="s">
        <v>4387</v>
      </c>
      <c r="W15" s="5">
        <v>0</v>
      </c>
      <c r="X15" s="4">
        <v>2.6315741199495878E-3</v>
      </c>
      <c r="Y15" s="6">
        <v>26076</v>
      </c>
      <c r="Z15" s="4">
        <v>7.9116884346700812E-4</v>
      </c>
      <c r="AA15" s="5">
        <v>4325</v>
      </c>
      <c r="AC15" s="16">
        <f t="shared" si="0"/>
        <v>7.9024065548014225E-3</v>
      </c>
      <c r="AD15" s="16" t="str">
        <f t="shared" si="1"/>
        <v/>
      </c>
      <c r="AE15" s="16" t="str">
        <f t="shared" si="2"/>
        <v/>
      </c>
      <c r="AF15" s="16" t="str">
        <f t="shared" si="3"/>
        <v/>
      </c>
      <c r="AG15" s="16" t="str">
        <f t="shared" si="4"/>
        <v/>
      </c>
      <c r="AH15" s="16" t="str">
        <f t="shared" si="5"/>
        <v/>
      </c>
      <c r="AI15" s="17">
        <f>IF('Peer Comparison Tool'!$D$11="NR","",IF($C15='Peer Comparison Tool'!$D$9,COUNT('ALLL &lt;50B Database'!$AI$1:AI14)+1,""))</f>
        <v>3</v>
      </c>
    </row>
    <row r="16" spans="1:35" x14ac:dyDescent="0.25">
      <c r="A16" t="s">
        <v>1965</v>
      </c>
      <c r="B16">
        <v>122854</v>
      </c>
      <c r="C16" s="5" t="s">
        <v>3704</v>
      </c>
      <c r="D16" s="5" t="s">
        <v>4387</v>
      </c>
      <c r="E16" s="5" t="s">
        <v>4388</v>
      </c>
      <c r="F16" s="2">
        <v>80055</v>
      </c>
      <c r="G16" s="2">
        <v>16981309</v>
      </c>
      <c r="H16" s="2">
        <v>12577076</v>
      </c>
      <c r="I16" s="2">
        <v>823289</v>
      </c>
      <c r="J16" s="2">
        <v>11753787</v>
      </c>
      <c r="K16" s="33">
        <v>6.810996319739332E-3</v>
      </c>
      <c r="L16" s="2">
        <v>51461</v>
      </c>
      <c r="M16" s="2">
        <v>14953260</v>
      </c>
      <c r="N16" s="2">
        <v>11613847</v>
      </c>
      <c r="O16" s="33">
        <v>4.4310037836730589E-3</v>
      </c>
      <c r="P16" s="2">
        <v>58403</v>
      </c>
      <c r="Q16" s="2">
        <v>15568677</v>
      </c>
      <c r="R16" s="2">
        <v>11816247</v>
      </c>
      <c r="S16" s="35">
        <v>4.9426014875958504E-3</v>
      </c>
      <c r="T16" t="s">
        <v>4388</v>
      </c>
      <c r="U16" t="s">
        <v>4388</v>
      </c>
      <c r="V16" s="5" t="s">
        <v>4387</v>
      </c>
      <c r="W16" s="5">
        <v>0</v>
      </c>
      <c r="X16" s="4">
        <v>1.8683948321434815E-3</v>
      </c>
      <c r="Y16" s="6">
        <v>21652</v>
      </c>
      <c r="Z16" s="4">
        <v>5.115977039227915E-4</v>
      </c>
      <c r="AA16" s="5">
        <v>4495</v>
      </c>
      <c r="AC16" s="16">
        <f t="shared" si="0"/>
        <v>6.810996319739332E-3</v>
      </c>
      <c r="AD16" s="16" t="str">
        <f t="shared" si="1"/>
        <v/>
      </c>
      <c r="AE16" s="16" t="str">
        <f t="shared" si="2"/>
        <v/>
      </c>
      <c r="AF16" s="16" t="str">
        <f t="shared" si="3"/>
        <v/>
      </c>
      <c r="AG16" s="16" t="str">
        <f t="shared" si="4"/>
        <v/>
      </c>
      <c r="AH16" s="16" t="str">
        <f t="shared" si="5"/>
        <v/>
      </c>
      <c r="AI16" s="17" t="str">
        <f>IF('Peer Comparison Tool'!$D$11="NR","",IF($C16='Peer Comparison Tool'!$D$9,COUNT('ALLL &lt;50B Database'!$AI$1:AI15)+1,""))</f>
        <v/>
      </c>
    </row>
    <row r="17" spans="1:35" x14ac:dyDescent="0.25">
      <c r="A17" t="s">
        <v>2951</v>
      </c>
      <c r="B17">
        <v>249612</v>
      </c>
      <c r="C17" s="5" t="s">
        <v>2948</v>
      </c>
      <c r="D17" s="5" t="s">
        <v>4387</v>
      </c>
      <c r="E17" s="5" t="s">
        <v>4388</v>
      </c>
      <c r="F17" s="2">
        <v>50427</v>
      </c>
      <c r="G17" s="2">
        <v>15981568</v>
      </c>
      <c r="H17" s="2">
        <v>10462240</v>
      </c>
      <c r="I17" s="2">
        <v>0</v>
      </c>
      <c r="J17" s="2">
        <v>10462240</v>
      </c>
      <c r="K17" s="33">
        <v>4.8199047240361529E-3</v>
      </c>
      <c r="L17" s="2">
        <v>33246</v>
      </c>
      <c r="M17" s="2">
        <v>15808051</v>
      </c>
      <c r="N17" s="2">
        <v>10088406</v>
      </c>
      <c r="O17" s="33">
        <v>3.2954661023753408E-3</v>
      </c>
      <c r="P17" s="2">
        <v>36410</v>
      </c>
      <c r="Q17" s="2">
        <v>15600860</v>
      </c>
      <c r="R17" s="2">
        <v>10206462</v>
      </c>
      <c r="S17" s="35">
        <v>3.5673478233691556E-3</v>
      </c>
      <c r="T17" t="s">
        <v>4388</v>
      </c>
      <c r="U17" t="s">
        <v>4388</v>
      </c>
      <c r="V17" s="5" t="s">
        <v>4387</v>
      </c>
      <c r="W17" s="5">
        <v>0</v>
      </c>
      <c r="X17" s="4">
        <v>1.2525569006669973E-3</v>
      </c>
      <c r="Y17" s="6">
        <v>14017</v>
      </c>
      <c r="Z17" s="4">
        <v>2.7188172099381486E-4</v>
      </c>
      <c r="AA17" s="5">
        <v>4668</v>
      </c>
      <c r="AC17" s="16">
        <f t="shared" si="0"/>
        <v>4.8199047240361529E-3</v>
      </c>
      <c r="AD17" s="16" t="str">
        <f t="shared" si="1"/>
        <v/>
      </c>
      <c r="AE17" s="16" t="str">
        <f t="shared" si="2"/>
        <v/>
      </c>
      <c r="AF17" s="16" t="str">
        <f t="shared" si="3"/>
        <v/>
      </c>
      <c r="AG17" s="16" t="str">
        <f t="shared" si="4"/>
        <v/>
      </c>
      <c r="AH17" s="16" t="str">
        <f t="shared" si="5"/>
        <v/>
      </c>
      <c r="AI17" s="17" t="str">
        <f>IF('Peer Comparison Tool'!$D$11="NR","",IF($C17='Peer Comparison Tool'!$D$9,COUNT('ALLL &lt;50B Database'!$AI$1:AI16)+1,""))</f>
        <v/>
      </c>
    </row>
    <row r="18" spans="1:35" x14ac:dyDescent="0.25">
      <c r="A18" t="s">
        <v>2040</v>
      </c>
      <c r="B18">
        <v>800657</v>
      </c>
      <c r="C18" s="5" t="s">
        <v>2041</v>
      </c>
      <c r="D18" s="5" t="s">
        <v>4387</v>
      </c>
      <c r="E18" s="5" t="s">
        <v>4388</v>
      </c>
      <c r="F18" s="2">
        <v>121376</v>
      </c>
      <c r="G18" s="2">
        <v>15027453</v>
      </c>
      <c r="H18" s="2">
        <v>10545515</v>
      </c>
      <c r="I18" s="2">
        <v>1504066</v>
      </c>
      <c r="J18" s="2">
        <v>9041449</v>
      </c>
      <c r="K18" s="33">
        <v>1.3424396908061971E-2</v>
      </c>
      <c r="L18" s="2">
        <v>110232</v>
      </c>
      <c r="M18" s="2">
        <v>13105582</v>
      </c>
      <c r="N18" s="2">
        <v>8930891</v>
      </c>
      <c r="O18" s="33">
        <v>1.2342777445161967E-2</v>
      </c>
      <c r="P18" s="2">
        <v>118539</v>
      </c>
      <c r="Q18" s="2">
        <v>13210697</v>
      </c>
      <c r="R18" s="2">
        <v>9055504</v>
      </c>
      <c r="S18" s="35">
        <v>1.3090270845222971E-2</v>
      </c>
      <c r="T18" t="s">
        <v>4388</v>
      </c>
      <c r="U18" t="s">
        <v>4388</v>
      </c>
      <c r="V18" s="5" t="s">
        <v>4387</v>
      </c>
      <c r="W18" s="5">
        <v>0</v>
      </c>
      <c r="X18" s="4">
        <v>3.3412606283900019E-4</v>
      </c>
      <c r="Y18" s="6">
        <v>2837</v>
      </c>
      <c r="Z18" s="4">
        <v>7.4749340006100354E-4</v>
      </c>
      <c r="AA18" s="5">
        <v>2222</v>
      </c>
      <c r="AC18" s="16">
        <f t="shared" si="0"/>
        <v>1.3424396908061971E-2</v>
      </c>
      <c r="AD18" s="16" t="str">
        <f t="shared" si="1"/>
        <v/>
      </c>
      <c r="AE18" s="16" t="str">
        <f t="shared" si="2"/>
        <v/>
      </c>
      <c r="AF18" s="16" t="str">
        <f t="shared" si="3"/>
        <v/>
      </c>
      <c r="AG18" s="16" t="str">
        <f t="shared" si="4"/>
        <v/>
      </c>
      <c r="AH18" s="16" t="str">
        <f t="shared" si="5"/>
        <v/>
      </c>
      <c r="AI18" s="17" t="str">
        <f>IF('Peer Comparison Tool'!$D$11="NR","",IF($C18='Peer Comparison Tool'!$D$9,COUNT('ALLL &lt;50B Database'!$AI$1:AI17)+1,""))</f>
        <v/>
      </c>
    </row>
    <row r="19" spans="1:35" x14ac:dyDescent="0.25">
      <c r="A19" t="s">
        <v>3065</v>
      </c>
      <c r="B19">
        <v>915878</v>
      </c>
      <c r="C19" s="5" t="s">
        <v>3064</v>
      </c>
      <c r="D19" s="5" t="s">
        <v>4387</v>
      </c>
      <c r="E19" s="5" t="s">
        <v>4388</v>
      </c>
      <c r="F19" s="2">
        <v>45564</v>
      </c>
      <c r="G19" s="2">
        <v>14816833</v>
      </c>
      <c r="H19" s="2">
        <v>13421002</v>
      </c>
      <c r="I19" s="2">
        <v>0</v>
      </c>
      <c r="J19" s="2">
        <v>13421002</v>
      </c>
      <c r="K19" s="33">
        <v>3.3949775136014435E-3</v>
      </c>
      <c r="L19" s="2">
        <v>37292</v>
      </c>
      <c r="M19" s="2">
        <v>14789845</v>
      </c>
      <c r="N19" s="2">
        <v>13505064</v>
      </c>
      <c r="O19" s="33">
        <v>2.7613345630942586E-3</v>
      </c>
      <c r="P19" s="2">
        <v>44387</v>
      </c>
      <c r="Q19" s="2">
        <v>14985693</v>
      </c>
      <c r="R19" s="2">
        <v>13618841</v>
      </c>
      <c r="S19" s="35">
        <v>3.2592347616071E-3</v>
      </c>
      <c r="T19" t="s">
        <v>4388</v>
      </c>
      <c r="U19" t="s">
        <v>4388</v>
      </c>
      <c r="V19" s="5" t="s">
        <v>4387</v>
      </c>
      <c r="W19" s="5">
        <v>0</v>
      </c>
      <c r="X19" s="4">
        <v>1.3574275199434343E-4</v>
      </c>
      <c r="Y19" s="6">
        <v>1177</v>
      </c>
      <c r="Z19" s="4">
        <v>4.9790019851284149E-4</v>
      </c>
      <c r="AA19" s="5">
        <v>4729</v>
      </c>
      <c r="AC19" s="16">
        <f t="shared" si="0"/>
        <v>3.3949775136014435E-3</v>
      </c>
      <c r="AD19" s="16" t="str">
        <f t="shared" si="1"/>
        <v/>
      </c>
      <c r="AE19" s="16" t="str">
        <f t="shared" si="2"/>
        <v/>
      </c>
      <c r="AF19" s="16" t="str">
        <f t="shared" si="3"/>
        <v/>
      </c>
      <c r="AG19" s="16" t="str">
        <f t="shared" si="4"/>
        <v/>
      </c>
      <c r="AH19" s="16" t="str">
        <f t="shared" si="5"/>
        <v/>
      </c>
      <c r="AI19" s="17" t="str">
        <f>IF('Peer Comparison Tool'!$D$11="NR","",IF($C19='Peer Comparison Tool'!$D$9,COUNT('ALLL &lt;50B Database'!$AI$1:AI18)+1,""))</f>
        <v/>
      </c>
    </row>
    <row r="20" spans="1:35" x14ac:dyDescent="0.25">
      <c r="A20" t="s">
        <v>1797</v>
      </c>
      <c r="B20">
        <v>128904</v>
      </c>
      <c r="C20" s="5" t="s">
        <v>1795</v>
      </c>
      <c r="D20" s="5" t="s">
        <v>4387</v>
      </c>
      <c r="E20" s="5" t="s">
        <v>4388</v>
      </c>
      <c r="F20" s="2">
        <v>116636</v>
      </c>
      <c r="G20" s="2">
        <v>13991983</v>
      </c>
      <c r="H20" s="2">
        <v>9979627</v>
      </c>
      <c r="I20" s="2">
        <v>1100181</v>
      </c>
      <c r="J20" s="2">
        <v>8879446</v>
      </c>
      <c r="K20" s="33">
        <v>1.3135504174472146E-2</v>
      </c>
      <c r="L20" s="2">
        <v>82297</v>
      </c>
      <c r="M20" s="2">
        <v>11628782</v>
      </c>
      <c r="N20" s="2">
        <v>8981495</v>
      </c>
      <c r="O20" s="33">
        <v>9.1629511567951662E-3</v>
      </c>
      <c r="P20" s="2">
        <v>109138</v>
      </c>
      <c r="Q20" s="2">
        <v>12341265</v>
      </c>
      <c r="R20" s="2">
        <v>9080756</v>
      </c>
      <c r="S20" s="35">
        <v>1.2018602856414158E-2</v>
      </c>
      <c r="T20" t="s">
        <v>4388</v>
      </c>
      <c r="U20" t="s">
        <v>4388</v>
      </c>
      <c r="V20" s="5" t="s">
        <v>4387</v>
      </c>
      <c r="W20" s="5">
        <v>0</v>
      </c>
      <c r="X20" s="4">
        <v>1.1169013180579879E-3</v>
      </c>
      <c r="Y20" s="6">
        <v>7498</v>
      </c>
      <c r="Z20" s="4">
        <v>2.8556516996189919E-3</v>
      </c>
      <c r="AA20" s="5">
        <v>2351</v>
      </c>
      <c r="AC20" s="16">
        <f t="shared" si="0"/>
        <v>1.3135504174472146E-2</v>
      </c>
      <c r="AD20" s="16" t="str">
        <f t="shared" si="1"/>
        <v/>
      </c>
      <c r="AE20" s="16" t="str">
        <f t="shared" si="2"/>
        <v/>
      </c>
      <c r="AF20" s="16" t="str">
        <f t="shared" si="3"/>
        <v/>
      </c>
      <c r="AG20" s="16" t="str">
        <f t="shared" si="4"/>
        <v/>
      </c>
      <c r="AH20" s="16" t="str">
        <f t="shared" si="5"/>
        <v/>
      </c>
      <c r="AI20" s="17" t="str">
        <f>IF('Peer Comparison Tool'!$D$11="NR","",IF($C20='Peer Comparison Tool'!$D$9,COUNT('ALLL &lt;50B Database'!$AI$1:AI19)+1,""))</f>
        <v/>
      </c>
    </row>
    <row r="21" spans="1:35" x14ac:dyDescent="0.25">
      <c r="A21" t="s">
        <v>1310</v>
      </c>
      <c r="B21">
        <v>17147</v>
      </c>
      <c r="C21" s="5" t="s">
        <v>1309</v>
      </c>
      <c r="D21" s="5" t="s">
        <v>4387</v>
      </c>
      <c r="E21" s="5" t="s">
        <v>4388</v>
      </c>
      <c r="F21" s="2">
        <v>121119</v>
      </c>
      <c r="G21" s="2">
        <v>13797111</v>
      </c>
      <c r="H21" s="2">
        <v>9298541</v>
      </c>
      <c r="I21" s="2">
        <v>882892</v>
      </c>
      <c r="J21" s="2">
        <v>8415649</v>
      </c>
      <c r="K21" s="33">
        <v>1.4392116401242494E-2</v>
      </c>
      <c r="L21" s="2">
        <v>80284</v>
      </c>
      <c r="M21" s="2">
        <v>12430349</v>
      </c>
      <c r="N21" s="2">
        <v>8459310</v>
      </c>
      <c r="O21" s="33">
        <v>9.490608572093941E-3</v>
      </c>
      <c r="P21" s="2">
        <v>99454</v>
      </c>
      <c r="Q21" s="2">
        <v>12670437</v>
      </c>
      <c r="R21" s="2">
        <v>8606849</v>
      </c>
      <c r="S21" s="35">
        <v>1.1555216084306812E-2</v>
      </c>
      <c r="T21" t="s">
        <v>4388</v>
      </c>
      <c r="U21" t="s">
        <v>4388</v>
      </c>
      <c r="V21" s="5" t="s">
        <v>4387</v>
      </c>
      <c r="W21" s="5">
        <v>0</v>
      </c>
      <c r="X21" s="4">
        <v>2.8369003169356824E-3</v>
      </c>
      <c r="Y21" s="6">
        <v>21665</v>
      </c>
      <c r="Z21" s="4">
        <v>2.0646075122128706E-3</v>
      </c>
      <c r="AA21" s="5">
        <v>1816</v>
      </c>
      <c r="AC21" s="16">
        <f t="shared" si="0"/>
        <v>1.4392116401242494E-2</v>
      </c>
      <c r="AD21" s="16" t="str">
        <f t="shared" si="1"/>
        <v/>
      </c>
      <c r="AE21" s="16" t="str">
        <f t="shared" si="2"/>
        <v/>
      </c>
      <c r="AF21" s="16" t="str">
        <f t="shared" si="3"/>
        <v/>
      </c>
      <c r="AG21" s="16" t="str">
        <f t="shared" si="4"/>
        <v/>
      </c>
      <c r="AH21" s="16" t="str">
        <f t="shared" si="5"/>
        <v/>
      </c>
      <c r="AI21" s="17" t="str">
        <f>IF('Peer Comparison Tool'!$D$11="NR","",IF($C21='Peer Comparison Tool'!$D$9,COUNT('ALLL &lt;50B Database'!$AI$1:AI20)+1,""))</f>
        <v/>
      </c>
    </row>
    <row r="22" spans="1:35" x14ac:dyDescent="0.25">
      <c r="A22" t="s">
        <v>217</v>
      </c>
      <c r="B22">
        <v>2917317</v>
      </c>
      <c r="C22" s="5" t="s">
        <v>207</v>
      </c>
      <c r="D22" s="5" t="s">
        <v>4387</v>
      </c>
      <c r="E22" s="5" t="s">
        <v>4388</v>
      </c>
      <c r="F22" s="2">
        <v>75623</v>
      </c>
      <c r="G22" s="2">
        <v>13018814</v>
      </c>
      <c r="H22" s="2">
        <v>10655667</v>
      </c>
      <c r="I22" s="2">
        <v>162974</v>
      </c>
      <c r="J22" s="2">
        <v>10492693</v>
      </c>
      <c r="K22" s="33">
        <v>7.2072060051695018E-3</v>
      </c>
      <c r="L22" s="2">
        <v>59317</v>
      </c>
      <c r="M22" s="2">
        <v>11550782</v>
      </c>
      <c r="N22" s="2">
        <v>10142219</v>
      </c>
      <c r="O22" s="33">
        <v>5.8485228922783069E-3</v>
      </c>
      <c r="P22" s="2">
        <v>86913</v>
      </c>
      <c r="Q22" s="2">
        <v>11543844</v>
      </c>
      <c r="R22" s="2">
        <v>10405729</v>
      </c>
      <c r="S22" s="35">
        <v>8.3524181727200469E-3</v>
      </c>
      <c r="T22" t="s">
        <v>4388</v>
      </c>
      <c r="U22" t="s">
        <v>4388</v>
      </c>
      <c r="V22" s="5" t="s">
        <v>4387</v>
      </c>
      <c r="W22" s="5">
        <v>0</v>
      </c>
      <c r="X22" s="4">
        <v>-1.1452121675505451E-3</v>
      </c>
      <c r="Y22" s="6">
        <v>-11290</v>
      </c>
      <c r="Z22" s="4">
        <v>2.50389528044174E-3</v>
      </c>
      <c r="AA22" s="5">
        <v>4426</v>
      </c>
      <c r="AC22" s="16">
        <f t="shared" si="0"/>
        <v>7.2072060051695018E-3</v>
      </c>
      <c r="AD22" s="16" t="str">
        <f t="shared" si="1"/>
        <v/>
      </c>
      <c r="AE22" s="16" t="str">
        <f t="shared" si="2"/>
        <v/>
      </c>
      <c r="AF22" s="16" t="str">
        <f t="shared" si="3"/>
        <v/>
      </c>
      <c r="AG22" s="16" t="str">
        <f t="shared" si="4"/>
        <v/>
      </c>
      <c r="AH22" s="16" t="str">
        <f t="shared" si="5"/>
        <v/>
      </c>
      <c r="AI22" s="17" t="str">
        <f>IF('Peer Comparison Tool'!$D$11="NR","",IF($C22='Peer Comparison Tool'!$D$9,COUNT('ALLL &lt;50B Database'!$AI$1:AI21)+1,""))</f>
        <v/>
      </c>
    </row>
    <row r="23" spans="1:35" x14ac:dyDescent="0.25">
      <c r="A23" t="s">
        <v>3558</v>
      </c>
      <c r="B23">
        <v>131650</v>
      </c>
      <c r="C23" s="5" t="s">
        <v>3557</v>
      </c>
      <c r="D23" s="5" t="s">
        <v>4387</v>
      </c>
      <c r="E23" s="5" t="s">
        <v>4388</v>
      </c>
      <c r="F23" s="2">
        <v>148158</v>
      </c>
      <c r="G23" s="2">
        <v>12930170</v>
      </c>
      <c r="H23" s="2">
        <v>10301159</v>
      </c>
      <c r="I23" s="2">
        <v>723250</v>
      </c>
      <c r="J23" s="2">
        <v>9577909</v>
      </c>
      <c r="K23" s="33">
        <v>1.5468720782375359E-2</v>
      </c>
      <c r="L23" s="2">
        <v>72781</v>
      </c>
      <c r="M23" s="2">
        <v>12848070</v>
      </c>
      <c r="N23" s="2">
        <v>9620633</v>
      </c>
      <c r="O23" s="33">
        <v>7.5650947292137637E-3</v>
      </c>
      <c r="P23" s="2">
        <v>135950</v>
      </c>
      <c r="Q23" s="2">
        <v>12385469</v>
      </c>
      <c r="R23" s="2">
        <v>9688953</v>
      </c>
      <c r="S23" s="35">
        <v>1.4031443851569927E-2</v>
      </c>
      <c r="T23" t="s">
        <v>4388</v>
      </c>
      <c r="U23" t="s">
        <v>4388</v>
      </c>
      <c r="V23" s="5" t="s">
        <v>4387</v>
      </c>
      <c r="W23" s="5">
        <v>0</v>
      </c>
      <c r="X23" s="4">
        <v>1.4372769308054322E-3</v>
      </c>
      <c r="Y23" s="6">
        <v>12208</v>
      </c>
      <c r="Z23" s="4">
        <v>6.4663491223561631E-3</v>
      </c>
      <c r="AA23" s="5">
        <v>1450</v>
      </c>
      <c r="AC23" s="16">
        <f t="shared" si="0"/>
        <v>1.5468720782375359E-2</v>
      </c>
      <c r="AD23" s="16" t="str">
        <f t="shared" si="1"/>
        <v/>
      </c>
      <c r="AE23" s="16" t="str">
        <f t="shared" si="2"/>
        <v/>
      </c>
      <c r="AF23" s="16" t="str">
        <f t="shared" si="3"/>
        <v/>
      </c>
      <c r="AG23" s="16" t="str">
        <f t="shared" si="4"/>
        <v/>
      </c>
      <c r="AH23" s="16" t="str">
        <f t="shared" si="5"/>
        <v/>
      </c>
      <c r="AI23" s="17" t="str">
        <f>IF('Peer Comparison Tool'!$D$11="NR","",IF($C23='Peer Comparison Tool'!$D$9,COUNT('ALLL &lt;50B Database'!$AI$1:AI22)+1,""))</f>
        <v/>
      </c>
    </row>
    <row r="24" spans="1:35" x14ac:dyDescent="0.25">
      <c r="A24" t="s">
        <v>4032</v>
      </c>
      <c r="B24">
        <v>2850722</v>
      </c>
      <c r="C24" s="5" t="s">
        <v>4031</v>
      </c>
      <c r="D24" s="5" t="s">
        <v>4387</v>
      </c>
      <c r="E24" s="5" t="s">
        <v>4388</v>
      </c>
      <c r="F24" s="2">
        <v>33087</v>
      </c>
      <c r="G24" s="2">
        <v>11446211</v>
      </c>
      <c r="H24" s="2">
        <v>8626305</v>
      </c>
      <c r="I24" s="2">
        <v>32491</v>
      </c>
      <c r="J24" s="2">
        <v>8593814</v>
      </c>
      <c r="K24" s="33">
        <v>3.850094963656416E-3</v>
      </c>
      <c r="L24" s="2">
        <v>18632</v>
      </c>
      <c r="M24" s="2">
        <v>10573584</v>
      </c>
      <c r="N24" s="2">
        <v>7793891</v>
      </c>
      <c r="O24" s="33">
        <v>2.3905902712778506E-3</v>
      </c>
      <c r="P24" s="2">
        <v>20198</v>
      </c>
      <c r="Q24" s="2">
        <v>11352231</v>
      </c>
      <c r="R24" s="2">
        <v>8487655</v>
      </c>
      <c r="S24" s="35">
        <v>2.3796914459883207E-3</v>
      </c>
      <c r="T24" t="s">
        <v>4388</v>
      </c>
      <c r="U24" t="s">
        <v>4388</v>
      </c>
      <c r="V24" s="5" t="s">
        <v>4387</v>
      </c>
      <c r="W24" s="5">
        <v>0</v>
      </c>
      <c r="X24" s="4">
        <v>1.4704035176680954E-3</v>
      </c>
      <c r="Y24" s="6">
        <v>12889</v>
      </c>
      <c r="Z24" s="4">
        <v>-1.0898825289529929E-5</v>
      </c>
      <c r="AA24" s="5">
        <v>4715</v>
      </c>
      <c r="AC24" s="16">
        <f t="shared" si="0"/>
        <v>3.850094963656416E-3</v>
      </c>
      <c r="AD24" s="16" t="str">
        <f t="shared" si="1"/>
        <v/>
      </c>
      <c r="AE24" s="16" t="str">
        <f t="shared" si="2"/>
        <v/>
      </c>
      <c r="AF24" s="16" t="str">
        <f t="shared" si="3"/>
        <v/>
      </c>
      <c r="AG24" s="16" t="str">
        <f t="shared" si="4"/>
        <v/>
      </c>
      <c r="AH24" s="16" t="str">
        <f t="shared" si="5"/>
        <v/>
      </c>
      <c r="AI24" s="17" t="str">
        <f>IF('Peer Comparison Tool'!$D$11="NR","",IF($C24='Peer Comparison Tool'!$D$9,COUNT('ALLL &lt;50B Database'!$AI$1:AI23)+1,""))</f>
        <v/>
      </c>
    </row>
    <row r="25" spans="1:35" x14ac:dyDescent="0.25">
      <c r="A25" t="s">
        <v>7</v>
      </c>
      <c r="B25">
        <v>3348888</v>
      </c>
      <c r="C25" s="5" t="s">
        <v>6</v>
      </c>
      <c r="D25" s="5" t="s">
        <v>4387</v>
      </c>
      <c r="E25" s="5" t="s">
        <v>4388</v>
      </c>
      <c r="F25" s="2">
        <v>91507</v>
      </c>
      <c r="G25" s="2">
        <v>11010298</v>
      </c>
      <c r="H25" s="2">
        <v>8315375</v>
      </c>
      <c r="I25" s="2">
        <v>0</v>
      </c>
      <c r="J25" s="2">
        <v>8315375</v>
      </c>
      <c r="K25" s="33">
        <v>1.1004554815627678E-2</v>
      </c>
      <c r="L25" s="2">
        <v>76584</v>
      </c>
      <c r="M25" s="2">
        <v>8946415</v>
      </c>
      <c r="N25" s="2">
        <v>7261451</v>
      </c>
      <c r="O25" s="33">
        <v>1.0546652452794902E-2</v>
      </c>
      <c r="P25" s="2">
        <v>85414</v>
      </c>
      <c r="Q25" s="2">
        <v>9363293</v>
      </c>
      <c r="R25" s="2">
        <v>7568836</v>
      </c>
      <c r="S25" s="35">
        <v>1.1284958479745102E-2</v>
      </c>
      <c r="T25" t="s">
        <v>4388</v>
      </c>
      <c r="U25" t="s">
        <v>4388</v>
      </c>
      <c r="V25" s="5" t="s">
        <v>4387</v>
      </c>
      <c r="W25" s="5">
        <v>0</v>
      </c>
      <c r="X25" s="4">
        <v>-2.804036641174245E-4</v>
      </c>
      <c r="Y25" s="6">
        <v>6093</v>
      </c>
      <c r="Z25" s="4">
        <v>7.3830602695020009E-4</v>
      </c>
      <c r="AA25" s="5">
        <v>3374</v>
      </c>
      <c r="AC25" s="16">
        <f t="shared" si="0"/>
        <v>1.1004554815627678E-2</v>
      </c>
      <c r="AD25" s="16" t="str">
        <f t="shared" si="1"/>
        <v/>
      </c>
      <c r="AE25" s="16" t="str">
        <f t="shared" si="2"/>
        <v/>
      </c>
      <c r="AF25" s="16" t="str">
        <f t="shared" si="3"/>
        <v/>
      </c>
      <c r="AG25" s="16" t="str">
        <f t="shared" si="4"/>
        <v/>
      </c>
      <c r="AH25" s="16" t="str">
        <f t="shared" si="5"/>
        <v/>
      </c>
      <c r="AI25" s="17" t="str">
        <f>IF('Peer Comparison Tool'!$D$11="NR","",IF($C25='Peer Comparison Tool'!$D$9,COUNT('ALLL &lt;50B Database'!$AI$1:AI24)+1,""))</f>
        <v/>
      </c>
    </row>
    <row r="26" spans="1:35" x14ac:dyDescent="0.25">
      <c r="A26" t="s">
        <v>2953</v>
      </c>
      <c r="B26">
        <v>320119</v>
      </c>
      <c r="C26" s="5" t="s">
        <v>2948</v>
      </c>
      <c r="D26" s="5" t="s">
        <v>4387</v>
      </c>
      <c r="E26" s="5" t="s">
        <v>4388</v>
      </c>
      <c r="F26" s="2">
        <v>95430</v>
      </c>
      <c r="G26" s="2">
        <v>10335774</v>
      </c>
      <c r="H26" s="2">
        <v>6734216</v>
      </c>
      <c r="I26" s="2">
        <v>119944</v>
      </c>
      <c r="J26" s="2">
        <v>6614272</v>
      </c>
      <c r="K26" s="33">
        <v>1.4427891686341293E-2</v>
      </c>
      <c r="L26" s="2">
        <v>81421</v>
      </c>
      <c r="M26" s="2">
        <v>9777011</v>
      </c>
      <c r="N26" s="2">
        <v>6859435</v>
      </c>
      <c r="O26" s="33">
        <v>1.1869928062588245E-2</v>
      </c>
      <c r="P26" s="2">
        <v>92844</v>
      </c>
      <c r="Q26" s="2">
        <v>10998320</v>
      </c>
      <c r="R26" s="2">
        <v>7037962</v>
      </c>
      <c r="S26" s="35">
        <v>1.3191887083220966E-2</v>
      </c>
      <c r="T26" t="s">
        <v>4388</v>
      </c>
      <c r="U26" t="s">
        <v>4388</v>
      </c>
      <c r="V26" s="5" t="s">
        <v>4387</v>
      </c>
      <c r="W26" s="5">
        <v>0</v>
      </c>
      <c r="X26" s="4">
        <v>1.2360046031203269E-3</v>
      </c>
      <c r="Y26" s="6">
        <v>2586</v>
      </c>
      <c r="Z26" s="4">
        <v>1.3219590206327205E-3</v>
      </c>
      <c r="AA26" s="5">
        <v>1799</v>
      </c>
      <c r="AC26" s="16">
        <f t="shared" si="0"/>
        <v>1.4427891686341293E-2</v>
      </c>
      <c r="AD26" s="16" t="str">
        <f t="shared" si="1"/>
        <v/>
      </c>
      <c r="AE26" s="16" t="str">
        <f t="shared" si="2"/>
        <v/>
      </c>
      <c r="AF26" s="16" t="str">
        <f t="shared" si="3"/>
        <v/>
      </c>
      <c r="AG26" s="16" t="str">
        <f t="shared" si="4"/>
        <v/>
      </c>
      <c r="AH26" s="16" t="str">
        <f t="shared" si="5"/>
        <v/>
      </c>
      <c r="AI26" s="17" t="str">
        <f>IF('Peer Comparison Tool'!$D$11="NR","",IF($C26='Peer Comparison Tool'!$D$9,COUNT('ALLL &lt;50B Database'!$AI$1:AI25)+1,""))</f>
        <v/>
      </c>
    </row>
    <row r="27" spans="1:35" x14ac:dyDescent="0.25">
      <c r="A27" t="s">
        <v>1318</v>
      </c>
      <c r="B27">
        <v>470050</v>
      </c>
      <c r="C27" s="5" t="s">
        <v>3704</v>
      </c>
      <c r="D27" s="5" t="s">
        <v>4387</v>
      </c>
      <c r="E27" s="5" t="s">
        <v>4388</v>
      </c>
      <c r="F27" s="2">
        <v>68947</v>
      </c>
      <c r="G27" s="2">
        <v>10305261</v>
      </c>
      <c r="H27" s="2">
        <v>5253067</v>
      </c>
      <c r="I27" s="2">
        <v>703117</v>
      </c>
      <c r="J27" s="2">
        <v>4549950</v>
      </c>
      <c r="K27" s="33">
        <v>1.5153353333553115E-2</v>
      </c>
      <c r="L27" s="2">
        <v>52499</v>
      </c>
      <c r="M27" s="2">
        <v>8228226</v>
      </c>
      <c r="N27" s="2">
        <v>4194969</v>
      </c>
      <c r="O27" s="33">
        <v>1.2514752790783436E-2</v>
      </c>
      <c r="P27" s="2">
        <v>60440</v>
      </c>
      <c r="Q27" s="2">
        <v>9664682</v>
      </c>
      <c r="R27" s="2">
        <v>4639388</v>
      </c>
      <c r="S27" s="35">
        <v>1.302758036189256E-2</v>
      </c>
      <c r="T27" t="s">
        <v>4388</v>
      </c>
      <c r="U27" t="s">
        <v>4388</v>
      </c>
      <c r="V27" s="5" t="s">
        <v>4387</v>
      </c>
      <c r="W27" s="5">
        <v>0</v>
      </c>
      <c r="X27" s="4">
        <v>2.1257729716605556E-3</v>
      </c>
      <c r="Y27" s="6">
        <v>8507</v>
      </c>
      <c r="Z27" s="4">
        <v>5.1282757110912396E-4</v>
      </c>
      <c r="AA27" s="5">
        <v>1561</v>
      </c>
      <c r="AC27" s="16">
        <f t="shared" si="0"/>
        <v>1.5153353333553115E-2</v>
      </c>
      <c r="AD27" s="16" t="str">
        <f t="shared" si="1"/>
        <v/>
      </c>
      <c r="AE27" s="16" t="str">
        <f t="shared" si="2"/>
        <v/>
      </c>
      <c r="AF27" s="16" t="str">
        <f t="shared" si="3"/>
        <v/>
      </c>
      <c r="AG27" s="16" t="str">
        <f t="shared" si="4"/>
        <v/>
      </c>
      <c r="AH27" s="16" t="str">
        <f t="shared" si="5"/>
        <v/>
      </c>
      <c r="AI27" s="17" t="str">
        <f>IF('Peer Comparison Tool'!$D$11="NR","",IF($C27='Peer Comparison Tool'!$D$9,COUNT('ALLL &lt;50B Database'!$AI$1:AI26)+1,""))</f>
        <v/>
      </c>
    </row>
    <row r="28" spans="1:35" x14ac:dyDescent="0.25">
      <c r="A28" t="s">
        <v>2861</v>
      </c>
      <c r="B28">
        <v>3783313</v>
      </c>
      <c r="C28" s="5" t="s">
        <v>2850</v>
      </c>
      <c r="D28" s="5" t="s">
        <v>4387</v>
      </c>
      <c r="E28" s="5" t="s">
        <v>4388</v>
      </c>
      <c r="F28" s="2">
        <v>61750</v>
      </c>
      <c r="G28" s="2">
        <v>9913068</v>
      </c>
      <c r="H28" s="2">
        <v>7801836</v>
      </c>
      <c r="I28" s="2">
        <v>6272809</v>
      </c>
      <c r="J28" s="2">
        <v>1529027</v>
      </c>
      <c r="K28" s="33">
        <v>4.0385159974284303E-2</v>
      </c>
      <c r="L28" s="2">
        <v>36800</v>
      </c>
      <c r="M28" s="2">
        <v>2060327</v>
      </c>
      <c r="N28" s="2">
        <v>1382892</v>
      </c>
      <c r="O28" s="33">
        <v>2.6610899477327223E-2</v>
      </c>
      <c r="P28" s="2">
        <v>55840</v>
      </c>
      <c r="Q28" s="2">
        <v>2528311</v>
      </c>
      <c r="R28" s="2">
        <v>1589336</v>
      </c>
      <c r="S28" s="35">
        <v>3.513416923797108E-2</v>
      </c>
      <c r="T28" t="s">
        <v>4388</v>
      </c>
      <c r="U28" t="s">
        <v>4388</v>
      </c>
      <c r="V28" s="5" t="s">
        <v>4387</v>
      </c>
      <c r="W28" s="5">
        <v>0</v>
      </c>
      <c r="X28" s="4">
        <v>5.2509907363132227E-3</v>
      </c>
      <c r="Y28" s="6">
        <v>5910</v>
      </c>
      <c r="Z28" s="4">
        <v>8.5232697606438569E-3</v>
      </c>
      <c r="AA28" s="5">
        <v>63</v>
      </c>
      <c r="AC28" s="16" t="str">
        <f t="shared" si="0"/>
        <v/>
      </c>
      <c r="AD28" s="16">
        <f t="shared" si="1"/>
        <v>4.0385159974284303E-2</v>
      </c>
      <c r="AE28" s="16" t="str">
        <f t="shared" si="2"/>
        <v/>
      </c>
      <c r="AF28" s="16" t="str">
        <f t="shared" si="3"/>
        <v/>
      </c>
      <c r="AG28" s="16" t="str">
        <f t="shared" si="4"/>
        <v/>
      </c>
      <c r="AH28" s="16" t="str">
        <f t="shared" si="5"/>
        <v/>
      </c>
      <c r="AI28" s="17" t="str">
        <f>IF('Peer Comparison Tool'!$D$11="NR","",IF($C28='Peer Comparison Tool'!$D$9,COUNT('ALLL &lt;50B Database'!$AI$1:AI27)+1,""))</f>
        <v/>
      </c>
    </row>
    <row r="29" spans="1:35" x14ac:dyDescent="0.25">
      <c r="A29" t="s">
        <v>1614</v>
      </c>
      <c r="B29">
        <v>509950</v>
      </c>
      <c r="C29" s="5" t="s">
        <v>3209</v>
      </c>
      <c r="D29" s="5" t="s">
        <v>4387</v>
      </c>
      <c r="E29" s="5" t="s">
        <v>4388</v>
      </c>
      <c r="F29" s="2">
        <v>64845</v>
      </c>
      <c r="G29" s="2">
        <v>9879738</v>
      </c>
      <c r="H29" s="2">
        <v>7244915</v>
      </c>
      <c r="I29" s="2">
        <v>677700</v>
      </c>
      <c r="J29" s="2">
        <v>6567215</v>
      </c>
      <c r="K29" s="33">
        <v>9.8740485883285385E-3</v>
      </c>
      <c r="L29" s="2">
        <v>48434</v>
      </c>
      <c r="M29" s="2">
        <v>8090901</v>
      </c>
      <c r="N29" s="2">
        <v>5867091</v>
      </c>
      <c r="O29" s="33">
        <v>8.2551983598004534E-3</v>
      </c>
      <c r="P29" s="2">
        <v>51229</v>
      </c>
      <c r="Q29" s="2">
        <v>8135924</v>
      </c>
      <c r="R29" s="2">
        <v>6109391</v>
      </c>
      <c r="S29" s="35">
        <v>8.385287502469559E-3</v>
      </c>
      <c r="T29" t="s">
        <v>4388</v>
      </c>
      <c r="U29" t="s">
        <v>4388</v>
      </c>
      <c r="V29" s="5" t="s">
        <v>4387</v>
      </c>
      <c r="W29" s="5">
        <v>0</v>
      </c>
      <c r="X29" s="4">
        <v>1.4887610858589796E-3</v>
      </c>
      <c r="Y29" s="6">
        <v>13616</v>
      </c>
      <c r="Z29" s="4">
        <v>1.300891426691056E-4</v>
      </c>
      <c r="AA29" s="5">
        <v>3818</v>
      </c>
      <c r="AC29" s="16" t="str">
        <f t="shared" si="0"/>
        <v/>
      </c>
      <c r="AD29" s="16">
        <f t="shared" si="1"/>
        <v>9.8740485883285385E-3</v>
      </c>
      <c r="AE29" s="16" t="str">
        <f t="shared" si="2"/>
        <v/>
      </c>
      <c r="AF29" s="16" t="str">
        <f t="shared" si="3"/>
        <v/>
      </c>
      <c r="AG29" s="16" t="str">
        <f t="shared" si="4"/>
        <v/>
      </c>
      <c r="AH29" s="16" t="str">
        <f t="shared" si="5"/>
        <v/>
      </c>
      <c r="AI29" s="17" t="str">
        <f>IF('Peer Comparison Tool'!$D$11="NR","",IF($C29='Peer Comparison Tool'!$D$9,COUNT('ALLL &lt;50B Database'!$AI$1:AI28)+1,""))</f>
        <v/>
      </c>
    </row>
    <row r="30" spans="1:35" x14ac:dyDescent="0.25">
      <c r="A30" t="s">
        <v>3378</v>
      </c>
      <c r="B30">
        <v>961624</v>
      </c>
      <c r="C30" s="5" t="s">
        <v>3374</v>
      </c>
      <c r="D30" s="5" t="s">
        <v>4387</v>
      </c>
      <c r="E30" s="5" t="s">
        <v>4388</v>
      </c>
      <c r="F30" s="2">
        <v>44388</v>
      </c>
      <c r="G30" s="2">
        <v>9845891</v>
      </c>
      <c r="H30" s="2">
        <v>7633306</v>
      </c>
      <c r="I30" s="2">
        <v>354686</v>
      </c>
      <c r="J30" s="2">
        <v>7278620</v>
      </c>
      <c r="K30" s="33">
        <v>6.0984087642987272E-3</v>
      </c>
      <c r="L30" s="2">
        <v>43586</v>
      </c>
      <c r="M30" s="2">
        <v>9043235</v>
      </c>
      <c r="N30" s="2">
        <v>7297730</v>
      </c>
      <c r="O30" s="33">
        <v>5.9725421466675253E-3</v>
      </c>
      <c r="P30" s="2">
        <v>43042</v>
      </c>
      <c r="Q30" s="2">
        <v>9284085</v>
      </c>
      <c r="R30" s="2">
        <v>7412537</v>
      </c>
      <c r="S30" s="35">
        <v>5.8066489246529221E-3</v>
      </c>
      <c r="T30" t="s">
        <v>4388</v>
      </c>
      <c r="U30" t="s">
        <v>4388</v>
      </c>
      <c r="V30" s="5" t="s">
        <v>4387</v>
      </c>
      <c r="W30" s="5">
        <v>0</v>
      </c>
      <c r="X30" s="4">
        <v>2.9175983964580508E-4</v>
      </c>
      <c r="Y30" s="6">
        <v>1346</v>
      </c>
      <c r="Z30" s="4">
        <v>-1.6589322201460317E-4</v>
      </c>
      <c r="AA30" s="5">
        <v>4572</v>
      </c>
      <c r="AC30" s="16" t="str">
        <f t="shared" si="0"/>
        <v/>
      </c>
      <c r="AD30" s="16">
        <f t="shared" si="1"/>
        <v>6.0984087642987272E-3</v>
      </c>
      <c r="AE30" s="16" t="str">
        <f t="shared" si="2"/>
        <v/>
      </c>
      <c r="AF30" s="16" t="str">
        <f t="shared" si="3"/>
        <v/>
      </c>
      <c r="AG30" s="16" t="str">
        <f t="shared" si="4"/>
        <v/>
      </c>
      <c r="AH30" s="16" t="str">
        <f t="shared" si="5"/>
        <v/>
      </c>
      <c r="AI30" s="17" t="str">
        <f>IF('Peer Comparison Tool'!$D$11="NR","",IF($C30='Peer Comparison Tool'!$D$9,COUNT('ALLL &lt;50B Database'!$AI$1:AI29)+1,""))</f>
        <v/>
      </c>
    </row>
    <row r="31" spans="1:35" x14ac:dyDescent="0.25">
      <c r="A31" t="s">
        <v>3066</v>
      </c>
      <c r="B31">
        <v>489623</v>
      </c>
      <c r="C31" s="5" t="s">
        <v>3064</v>
      </c>
      <c r="D31" s="5" t="s">
        <v>4387</v>
      </c>
      <c r="E31" s="5" t="s">
        <v>4388</v>
      </c>
      <c r="F31" s="2">
        <v>71606</v>
      </c>
      <c r="G31" s="2">
        <v>9679202</v>
      </c>
      <c r="H31" s="2">
        <v>7070000</v>
      </c>
      <c r="I31" s="2">
        <v>543086</v>
      </c>
      <c r="J31" s="2">
        <v>6526914</v>
      </c>
      <c r="K31" s="33">
        <v>1.0970881491620696E-2</v>
      </c>
      <c r="L31" s="2">
        <v>54692</v>
      </c>
      <c r="M31" s="2">
        <v>8528848</v>
      </c>
      <c r="N31" s="2">
        <v>6469145</v>
      </c>
      <c r="O31" s="33">
        <v>8.4542856899945812E-3</v>
      </c>
      <c r="P31" s="2">
        <v>59484</v>
      </c>
      <c r="Q31" s="2">
        <v>8685697</v>
      </c>
      <c r="R31" s="2">
        <v>6478117</v>
      </c>
      <c r="S31" s="35">
        <v>9.1822978806958867E-3</v>
      </c>
      <c r="T31" t="s">
        <v>4388</v>
      </c>
      <c r="U31" t="s">
        <v>4388</v>
      </c>
      <c r="V31" s="5" t="s">
        <v>4387</v>
      </c>
      <c r="W31" s="5">
        <v>0</v>
      </c>
      <c r="X31" s="4">
        <v>1.7885836109248088E-3</v>
      </c>
      <c r="Y31" s="6">
        <v>12122</v>
      </c>
      <c r="Z31" s="4">
        <v>7.2801219070130554E-4</v>
      </c>
      <c r="AA31" s="5">
        <v>3396</v>
      </c>
      <c r="AC31" s="16" t="str">
        <f t="shared" si="0"/>
        <v/>
      </c>
      <c r="AD31" s="16">
        <f t="shared" si="1"/>
        <v>1.0970881491620696E-2</v>
      </c>
      <c r="AE31" s="16" t="str">
        <f t="shared" si="2"/>
        <v/>
      </c>
      <c r="AF31" s="16" t="str">
        <f t="shared" si="3"/>
        <v/>
      </c>
      <c r="AG31" s="16" t="str">
        <f t="shared" si="4"/>
        <v/>
      </c>
      <c r="AH31" s="16" t="str">
        <f t="shared" si="5"/>
        <v/>
      </c>
      <c r="AI31" s="17" t="str">
        <f>IF('Peer Comparison Tool'!$D$11="NR","",IF($C31='Peer Comparison Tool'!$D$9,COUNT('ALLL &lt;50B Database'!$AI$1:AI30)+1,""))</f>
        <v/>
      </c>
    </row>
    <row r="32" spans="1:35" x14ac:dyDescent="0.25">
      <c r="A32" t="s">
        <v>1388</v>
      </c>
      <c r="B32">
        <v>968070</v>
      </c>
      <c r="C32" s="5" t="s">
        <v>1389</v>
      </c>
      <c r="D32" s="5" t="s">
        <v>4387</v>
      </c>
      <c r="E32" s="5" t="s">
        <v>4388</v>
      </c>
      <c r="F32" s="2">
        <v>31215</v>
      </c>
      <c r="G32" s="2">
        <v>9580364</v>
      </c>
      <c r="H32" s="2">
        <v>7420518</v>
      </c>
      <c r="I32" s="2">
        <v>42636</v>
      </c>
      <c r="J32" s="2">
        <v>7377882</v>
      </c>
      <c r="K32" s="33">
        <v>4.230889027501389E-3</v>
      </c>
      <c r="L32" s="2">
        <v>9435</v>
      </c>
      <c r="M32" s="2">
        <v>9255666</v>
      </c>
      <c r="N32" s="2">
        <v>7440746</v>
      </c>
      <c r="O32" s="33">
        <v>1.2680180186234015E-3</v>
      </c>
      <c r="P32" s="2">
        <v>31196</v>
      </c>
      <c r="Q32" s="2">
        <v>9385483</v>
      </c>
      <c r="R32" s="2">
        <v>7508661</v>
      </c>
      <c r="S32" s="35">
        <v>4.1546688550728288E-3</v>
      </c>
      <c r="T32" t="s">
        <v>4388</v>
      </c>
      <c r="U32" t="s">
        <v>4388</v>
      </c>
      <c r="V32" s="5" t="s">
        <v>4387</v>
      </c>
      <c r="W32" s="5">
        <v>0</v>
      </c>
      <c r="X32" s="4">
        <v>7.6220172428560252E-5</v>
      </c>
      <c r="Y32" s="6">
        <v>19</v>
      </c>
      <c r="Z32" s="4">
        <v>2.8866508364494272E-3</v>
      </c>
      <c r="AA32" s="5">
        <v>4699</v>
      </c>
      <c r="AC32" s="16" t="str">
        <f t="shared" si="0"/>
        <v/>
      </c>
      <c r="AD32" s="16">
        <f t="shared" si="1"/>
        <v>4.230889027501389E-3</v>
      </c>
      <c r="AE32" s="16" t="str">
        <f t="shared" si="2"/>
        <v/>
      </c>
      <c r="AF32" s="16" t="str">
        <f t="shared" si="3"/>
        <v/>
      </c>
      <c r="AG32" s="16" t="str">
        <f t="shared" si="4"/>
        <v/>
      </c>
      <c r="AH32" s="16" t="str">
        <f t="shared" si="5"/>
        <v/>
      </c>
      <c r="AI32" s="17" t="str">
        <f>IF('Peer Comparison Tool'!$D$11="NR","",IF($C32='Peer Comparison Tool'!$D$9,COUNT('ALLL &lt;50B Database'!$AI$1:AI31)+1,""))</f>
        <v/>
      </c>
    </row>
    <row r="33" spans="1:35" x14ac:dyDescent="0.25">
      <c r="A33" t="s">
        <v>218</v>
      </c>
      <c r="B33">
        <v>871769</v>
      </c>
      <c r="C33" s="5" t="s">
        <v>207</v>
      </c>
      <c r="D33" s="5" t="s">
        <v>4387</v>
      </c>
      <c r="E33" s="5" t="s">
        <v>4388</v>
      </c>
      <c r="F33" s="2">
        <v>67907</v>
      </c>
      <c r="G33" s="2">
        <v>9448189</v>
      </c>
      <c r="H33" s="2">
        <v>5183518</v>
      </c>
      <c r="I33" s="2">
        <v>708278</v>
      </c>
      <c r="J33" s="2">
        <v>4475240</v>
      </c>
      <c r="K33" s="33">
        <v>1.517393480573109E-2</v>
      </c>
      <c r="L33" s="2">
        <v>62489</v>
      </c>
      <c r="M33" s="2">
        <v>7605569</v>
      </c>
      <c r="N33" s="2">
        <v>4398749</v>
      </c>
      <c r="O33" s="33">
        <v>1.4206084502662007E-2</v>
      </c>
      <c r="P33" s="2">
        <v>63457</v>
      </c>
      <c r="Q33" s="2">
        <v>7950718</v>
      </c>
      <c r="R33" s="2">
        <v>4408571</v>
      </c>
      <c r="S33" s="35">
        <v>1.4394006583992864E-2</v>
      </c>
      <c r="T33" t="s">
        <v>4388</v>
      </c>
      <c r="U33" t="s">
        <v>4388</v>
      </c>
      <c r="V33" s="5" t="s">
        <v>4387</v>
      </c>
      <c r="W33" s="5">
        <v>0</v>
      </c>
      <c r="X33" s="4">
        <v>7.7992822173822592E-4</v>
      </c>
      <c r="Y33" s="6">
        <v>4450</v>
      </c>
      <c r="Z33" s="4">
        <v>1.8792208133085707E-4</v>
      </c>
      <c r="AA33" s="5">
        <v>1553</v>
      </c>
      <c r="AC33" s="16" t="str">
        <f t="shared" si="0"/>
        <v/>
      </c>
      <c r="AD33" s="16">
        <f t="shared" si="1"/>
        <v>1.517393480573109E-2</v>
      </c>
      <c r="AE33" s="16" t="str">
        <f t="shared" si="2"/>
        <v/>
      </c>
      <c r="AF33" s="16" t="str">
        <f t="shared" si="3"/>
        <v/>
      </c>
      <c r="AG33" s="16" t="str">
        <f t="shared" si="4"/>
        <v/>
      </c>
      <c r="AH33" s="16" t="str">
        <f t="shared" si="5"/>
        <v/>
      </c>
      <c r="AI33" s="17" t="str">
        <f>IF('Peer Comparison Tool'!$D$11="NR","",IF($C33='Peer Comparison Tool'!$D$9,COUNT('ALLL &lt;50B Database'!$AI$1:AI32)+1,""))</f>
        <v/>
      </c>
    </row>
    <row r="34" spans="1:35" x14ac:dyDescent="0.25">
      <c r="A34" t="s">
        <v>3381</v>
      </c>
      <c r="B34">
        <v>42420</v>
      </c>
      <c r="C34" s="5" t="s">
        <v>3374</v>
      </c>
      <c r="D34" s="5" t="s">
        <v>4387</v>
      </c>
      <c r="E34" s="5" t="s">
        <v>4388</v>
      </c>
      <c r="F34" s="2">
        <v>81441</v>
      </c>
      <c r="G34" s="2">
        <v>9340001</v>
      </c>
      <c r="H34" s="2">
        <v>6922064</v>
      </c>
      <c r="I34" s="2">
        <v>570887</v>
      </c>
      <c r="J34" s="2">
        <v>6351177</v>
      </c>
      <c r="K34" s="33">
        <v>1.2822977536289731E-2</v>
      </c>
      <c r="L34" s="2">
        <v>51637</v>
      </c>
      <c r="M34" s="2">
        <v>8288367</v>
      </c>
      <c r="N34" s="2">
        <v>6189135</v>
      </c>
      <c r="O34" s="33">
        <v>8.3431691181400959E-3</v>
      </c>
      <c r="P34" s="2">
        <v>79075</v>
      </c>
      <c r="Q34" s="2">
        <v>8491951</v>
      </c>
      <c r="R34" s="2">
        <v>6313932</v>
      </c>
      <c r="S34" s="35">
        <v>1.2523891609855791E-2</v>
      </c>
      <c r="T34" t="s">
        <v>4388</v>
      </c>
      <c r="U34" t="s">
        <v>4388</v>
      </c>
      <c r="V34" s="5" t="s">
        <v>4387</v>
      </c>
      <c r="W34" s="5">
        <v>0</v>
      </c>
      <c r="X34" s="4">
        <v>2.9908592643393926E-4</v>
      </c>
      <c r="Y34" s="6">
        <v>2366</v>
      </c>
      <c r="Z34" s="4">
        <v>4.1807224917156955E-3</v>
      </c>
      <c r="AA34" s="5">
        <v>2538</v>
      </c>
      <c r="AC34" s="16" t="str">
        <f t="shared" si="0"/>
        <v/>
      </c>
      <c r="AD34" s="16">
        <f t="shared" si="1"/>
        <v>1.2822977536289731E-2</v>
      </c>
      <c r="AE34" s="16" t="str">
        <f t="shared" si="2"/>
        <v/>
      </c>
      <c r="AF34" s="16" t="str">
        <f t="shared" si="3"/>
        <v/>
      </c>
      <c r="AG34" s="16" t="str">
        <f t="shared" si="4"/>
        <v/>
      </c>
      <c r="AH34" s="16" t="str">
        <f t="shared" si="5"/>
        <v/>
      </c>
      <c r="AI34" s="17" t="str">
        <f>IF('Peer Comparison Tool'!$D$11="NR","",IF($C34='Peer Comparison Tool'!$D$9,COUNT('ALLL &lt;50B Database'!$AI$1:AI33)+1,""))</f>
        <v/>
      </c>
    </row>
    <row r="35" spans="1:35" x14ac:dyDescent="0.25">
      <c r="A35" t="s">
        <v>2956</v>
      </c>
      <c r="B35">
        <v>918918</v>
      </c>
      <c r="C35" s="5" t="s">
        <v>2948</v>
      </c>
      <c r="D35" s="5" t="s">
        <v>4389</v>
      </c>
      <c r="E35" s="5" t="s">
        <v>4388</v>
      </c>
      <c r="F35" s="2">
        <v>26481</v>
      </c>
      <c r="G35" s="2">
        <v>9322881</v>
      </c>
      <c r="H35" s="2">
        <v>2766017</v>
      </c>
      <c r="I35" s="2">
        <v>511045</v>
      </c>
      <c r="J35" s="2">
        <v>2254972</v>
      </c>
      <c r="K35" s="33">
        <v>1.1743383066397276E-2</v>
      </c>
      <c r="L35" s="2">
        <v>25815</v>
      </c>
      <c r="M35" s="2">
        <v>8296257</v>
      </c>
      <c r="N35" s="2">
        <v>2903673</v>
      </c>
      <c r="O35" s="33">
        <v>8.8904639055430827E-3</v>
      </c>
      <c r="P35" s="2">
        <v>25850</v>
      </c>
      <c r="Q35" s="2">
        <v>9244958</v>
      </c>
      <c r="R35" s="2">
        <v>2885632</v>
      </c>
      <c r="S35" s="35">
        <v>8.9581762331440735E-3</v>
      </c>
      <c r="T35" t="s">
        <v>4388</v>
      </c>
      <c r="U35" t="s">
        <v>4388</v>
      </c>
      <c r="V35" s="5" t="s">
        <v>4389</v>
      </c>
      <c r="W35" s="5">
        <v>0</v>
      </c>
      <c r="X35" s="4">
        <v>2.7852068332532027E-3</v>
      </c>
      <c r="Y35" s="6">
        <v>631</v>
      </c>
      <c r="Z35" s="4">
        <v>6.771232760099076E-5</v>
      </c>
      <c r="AA35" s="5">
        <v>3048</v>
      </c>
      <c r="AC35" s="16" t="str">
        <f t="shared" si="0"/>
        <v/>
      </c>
      <c r="AD35" s="16">
        <f t="shared" si="1"/>
        <v>1.1743383066397276E-2</v>
      </c>
      <c r="AE35" s="16" t="str">
        <f t="shared" si="2"/>
        <v/>
      </c>
      <c r="AF35" s="16" t="str">
        <f t="shared" si="3"/>
        <v/>
      </c>
      <c r="AG35" s="16" t="str">
        <f t="shared" si="4"/>
        <v/>
      </c>
      <c r="AH35" s="16" t="str">
        <f t="shared" si="5"/>
        <v/>
      </c>
      <c r="AI35" s="17" t="str">
        <f>IF('Peer Comparison Tool'!$D$11="NR","",IF($C35='Peer Comparison Tool'!$D$9,COUNT('ALLL &lt;50B Database'!$AI$1:AI34)+1,""))</f>
        <v/>
      </c>
    </row>
    <row r="36" spans="1:35" x14ac:dyDescent="0.25">
      <c r="A36" t="s">
        <v>1311</v>
      </c>
      <c r="B36">
        <v>963945</v>
      </c>
      <c r="C36" s="5" t="s">
        <v>1309</v>
      </c>
      <c r="D36" s="5" t="s">
        <v>4387</v>
      </c>
      <c r="E36" s="5" t="s">
        <v>4388</v>
      </c>
      <c r="F36" s="2">
        <v>19935</v>
      </c>
      <c r="G36" s="2">
        <v>9220193</v>
      </c>
      <c r="H36" s="2">
        <v>4081579</v>
      </c>
      <c r="I36" s="2">
        <v>87034</v>
      </c>
      <c r="J36" s="2">
        <v>3994545</v>
      </c>
      <c r="K36" s="33">
        <v>4.9905558705684878E-3</v>
      </c>
      <c r="L36" s="2">
        <v>15388</v>
      </c>
      <c r="M36" s="2">
        <v>6167493</v>
      </c>
      <c r="N36" s="2">
        <v>2939754</v>
      </c>
      <c r="O36" s="33">
        <v>5.2344515901670682E-3</v>
      </c>
      <c r="P36" s="2">
        <v>18368</v>
      </c>
      <c r="Q36" s="2">
        <v>7687692</v>
      </c>
      <c r="R36" s="2">
        <v>3425260</v>
      </c>
      <c r="S36" s="35">
        <v>5.3625126267786974E-3</v>
      </c>
      <c r="T36" t="s">
        <v>4388</v>
      </c>
      <c r="U36" t="s">
        <v>4388</v>
      </c>
      <c r="V36" s="5" t="s">
        <v>4387</v>
      </c>
      <c r="W36" s="5">
        <v>0</v>
      </c>
      <c r="X36" s="4">
        <v>-3.7195675621020958E-4</v>
      </c>
      <c r="Y36" s="6">
        <v>1567</v>
      </c>
      <c r="Z36" s="4">
        <v>1.2806103661162915E-4</v>
      </c>
      <c r="AA36" s="5">
        <v>4656</v>
      </c>
      <c r="AC36" s="16" t="str">
        <f t="shared" si="0"/>
        <v/>
      </c>
      <c r="AD36" s="16">
        <f t="shared" si="1"/>
        <v>4.9905558705684878E-3</v>
      </c>
      <c r="AE36" s="16" t="str">
        <f t="shared" si="2"/>
        <v/>
      </c>
      <c r="AF36" s="16" t="str">
        <f t="shared" si="3"/>
        <v/>
      </c>
      <c r="AG36" s="16" t="str">
        <f t="shared" si="4"/>
        <v/>
      </c>
      <c r="AH36" s="16" t="str">
        <f t="shared" si="5"/>
        <v/>
      </c>
      <c r="AI36" s="17" t="str">
        <f>IF('Peer Comparison Tool'!$D$11="NR","",IF($C36='Peer Comparison Tool'!$D$9,COUNT('ALLL &lt;50B Database'!$AI$1:AI35)+1,""))</f>
        <v/>
      </c>
    </row>
    <row r="37" spans="1:35" x14ac:dyDescent="0.25">
      <c r="A37" t="s">
        <v>3380</v>
      </c>
      <c r="B37">
        <v>3475083</v>
      </c>
      <c r="C37" s="5" t="s">
        <v>3374</v>
      </c>
      <c r="D37" s="5" t="s">
        <v>4387</v>
      </c>
      <c r="E37" s="5" t="s">
        <v>4388</v>
      </c>
      <c r="F37" s="2">
        <v>23276</v>
      </c>
      <c r="G37" s="2">
        <v>9057476</v>
      </c>
      <c r="H37" s="2">
        <v>7170770</v>
      </c>
      <c r="I37" s="2">
        <v>0</v>
      </c>
      <c r="J37" s="2">
        <v>7170770</v>
      </c>
      <c r="K37" s="33">
        <v>3.2459554552718884E-3</v>
      </c>
      <c r="L37" s="2">
        <v>14108</v>
      </c>
      <c r="M37" s="2">
        <v>7686981</v>
      </c>
      <c r="N37" s="2">
        <v>6577559</v>
      </c>
      <c r="O37" s="33">
        <v>2.1448686359179753E-3</v>
      </c>
      <c r="P37" s="2">
        <v>17304</v>
      </c>
      <c r="Q37" s="2">
        <v>8915114</v>
      </c>
      <c r="R37" s="2">
        <v>6958149</v>
      </c>
      <c r="S37" s="35">
        <v>2.4868682748817252E-3</v>
      </c>
      <c r="T37" t="s">
        <v>4388</v>
      </c>
      <c r="U37" t="s">
        <v>4388</v>
      </c>
      <c r="V37" s="5" t="s">
        <v>4387</v>
      </c>
      <c r="W37" s="5">
        <v>0</v>
      </c>
      <c r="X37" s="4">
        <v>7.5908718039016318E-4</v>
      </c>
      <c r="Y37" s="6">
        <v>5972</v>
      </c>
      <c r="Z37" s="4">
        <v>3.4199963896374991E-4</v>
      </c>
      <c r="AA37" s="5">
        <v>4734</v>
      </c>
      <c r="AC37" s="16" t="str">
        <f t="shared" si="0"/>
        <v/>
      </c>
      <c r="AD37" s="16">
        <f t="shared" si="1"/>
        <v>3.2459554552718884E-3</v>
      </c>
      <c r="AE37" s="16" t="str">
        <f t="shared" si="2"/>
        <v/>
      </c>
      <c r="AF37" s="16" t="str">
        <f t="shared" si="3"/>
        <v/>
      </c>
      <c r="AG37" s="16" t="str">
        <f t="shared" si="4"/>
        <v/>
      </c>
      <c r="AH37" s="16" t="str">
        <f t="shared" si="5"/>
        <v/>
      </c>
      <c r="AI37" s="17" t="str">
        <f>IF('Peer Comparison Tool'!$D$11="NR","",IF($C37='Peer Comparison Tool'!$D$9,COUNT('ALLL &lt;50B Database'!$AI$1:AI36)+1,""))</f>
        <v/>
      </c>
    </row>
    <row r="38" spans="1:35" x14ac:dyDescent="0.25">
      <c r="A38" t="s">
        <v>2854</v>
      </c>
      <c r="B38">
        <v>174572</v>
      </c>
      <c r="C38" s="5" t="s">
        <v>2850</v>
      </c>
      <c r="D38" s="5" t="s">
        <v>4387</v>
      </c>
      <c r="E38" s="5" t="s">
        <v>4388</v>
      </c>
      <c r="F38" s="2">
        <v>74015</v>
      </c>
      <c r="G38" s="2">
        <v>8957468</v>
      </c>
      <c r="H38" s="2">
        <v>6641405</v>
      </c>
      <c r="I38" s="2">
        <v>466977</v>
      </c>
      <c r="J38" s="2">
        <v>6174428</v>
      </c>
      <c r="K38" s="33">
        <v>1.1987345224529301E-2</v>
      </c>
      <c r="L38" s="2">
        <v>61709</v>
      </c>
      <c r="M38" s="2">
        <v>8177933</v>
      </c>
      <c r="N38" s="2">
        <v>6200466</v>
      </c>
      <c r="O38" s="33">
        <v>9.9523164871801566E-3</v>
      </c>
      <c r="P38" s="2">
        <v>71200</v>
      </c>
      <c r="Q38" s="2">
        <v>8307301</v>
      </c>
      <c r="R38" s="2">
        <v>6254138</v>
      </c>
      <c r="S38" s="35">
        <v>1.1384462575018331E-2</v>
      </c>
      <c r="T38" t="s">
        <v>4388</v>
      </c>
      <c r="U38" t="s">
        <v>4388</v>
      </c>
      <c r="V38" s="5" t="s">
        <v>4387</v>
      </c>
      <c r="W38" s="5">
        <v>0</v>
      </c>
      <c r="X38" s="4">
        <v>6.0288264951097008E-4</v>
      </c>
      <c r="Y38" s="6">
        <v>2815</v>
      </c>
      <c r="Z38" s="4">
        <v>1.4321460878381747E-3</v>
      </c>
      <c r="AA38" s="5">
        <v>2930</v>
      </c>
      <c r="AC38" s="16" t="str">
        <f t="shared" si="0"/>
        <v/>
      </c>
      <c r="AD38" s="16">
        <f t="shared" si="1"/>
        <v>1.1987345224529301E-2</v>
      </c>
      <c r="AE38" s="16" t="str">
        <f t="shared" si="2"/>
        <v/>
      </c>
      <c r="AF38" s="16" t="str">
        <f t="shared" si="3"/>
        <v/>
      </c>
      <c r="AG38" s="16" t="str">
        <f t="shared" si="4"/>
        <v/>
      </c>
      <c r="AH38" s="16" t="str">
        <f t="shared" si="5"/>
        <v/>
      </c>
      <c r="AI38" s="17" t="str">
        <f>IF('Peer Comparison Tool'!$D$11="NR","",IF($C38='Peer Comparison Tool'!$D$9,COUNT('ALLL &lt;50B Database'!$AI$1:AI37)+1,""))</f>
        <v/>
      </c>
    </row>
    <row r="39" spans="1:35" x14ac:dyDescent="0.25">
      <c r="A39" t="s">
        <v>3709</v>
      </c>
      <c r="B39">
        <v>652874</v>
      </c>
      <c r="C39" s="5" t="s">
        <v>3704</v>
      </c>
      <c r="D39" s="5" t="s">
        <v>4387</v>
      </c>
      <c r="E39" s="5" t="s">
        <v>4388</v>
      </c>
      <c r="F39" s="2">
        <v>63750</v>
      </c>
      <c r="G39" s="2">
        <v>8841368</v>
      </c>
      <c r="H39" s="2">
        <v>5292731</v>
      </c>
      <c r="I39" s="2">
        <v>0</v>
      </c>
      <c r="J39" s="2">
        <v>5292731</v>
      </c>
      <c r="K39" s="33">
        <v>1.2044821473073165E-2</v>
      </c>
      <c r="L39" s="2">
        <v>38169</v>
      </c>
      <c r="M39" s="2">
        <v>9767997</v>
      </c>
      <c r="N39" s="2">
        <v>5549353</v>
      </c>
      <c r="O39" s="33">
        <v>6.878099122546358E-3</v>
      </c>
      <c r="P39" s="2">
        <v>56714</v>
      </c>
      <c r="Q39" s="2">
        <v>9777354</v>
      </c>
      <c r="R39" s="2">
        <v>5801386</v>
      </c>
      <c r="S39" s="35">
        <v>9.7759397495701898E-3</v>
      </c>
      <c r="T39" t="s">
        <v>4388</v>
      </c>
      <c r="U39" t="s">
        <v>4388</v>
      </c>
      <c r="V39" s="5" t="s">
        <v>4387</v>
      </c>
      <c r="W39" s="5">
        <v>0</v>
      </c>
      <c r="X39" s="4">
        <v>2.2688817235029749E-3</v>
      </c>
      <c r="Y39" s="6">
        <v>7036</v>
      </c>
      <c r="Z39" s="4">
        <v>2.8978406270238318E-3</v>
      </c>
      <c r="AA39" s="5">
        <v>2909</v>
      </c>
      <c r="AC39" s="16" t="str">
        <f t="shared" si="0"/>
        <v/>
      </c>
      <c r="AD39" s="16">
        <f t="shared" si="1"/>
        <v>1.2044821473073165E-2</v>
      </c>
      <c r="AE39" s="16" t="str">
        <f t="shared" si="2"/>
        <v/>
      </c>
      <c r="AF39" s="16" t="str">
        <f t="shared" si="3"/>
        <v/>
      </c>
      <c r="AG39" s="16" t="str">
        <f t="shared" si="4"/>
        <v/>
      </c>
      <c r="AH39" s="16" t="str">
        <f t="shared" si="5"/>
        <v/>
      </c>
      <c r="AI39" s="17" t="str">
        <f>IF('Peer Comparison Tool'!$D$11="NR","",IF($C39='Peer Comparison Tool'!$D$9,COUNT('ALLL &lt;50B Database'!$AI$1:AI38)+1,""))</f>
        <v/>
      </c>
    </row>
    <row r="40" spans="1:35" x14ac:dyDescent="0.25">
      <c r="A40" t="s">
        <v>4131</v>
      </c>
      <c r="B40">
        <v>58971</v>
      </c>
      <c r="C40" s="5" t="s">
        <v>4128</v>
      </c>
      <c r="D40" s="5" t="s">
        <v>4387</v>
      </c>
      <c r="E40" s="5" t="s">
        <v>4388</v>
      </c>
      <c r="F40" s="2">
        <v>111716</v>
      </c>
      <c r="G40" s="2">
        <v>8814119</v>
      </c>
      <c r="H40" s="2">
        <v>5698900</v>
      </c>
      <c r="I40" s="2">
        <v>1198206</v>
      </c>
      <c r="J40" s="2">
        <v>4500694</v>
      </c>
      <c r="K40" s="33">
        <v>2.4821949681538003E-2</v>
      </c>
      <c r="L40" s="2">
        <v>96415</v>
      </c>
      <c r="M40" s="2">
        <v>7151922</v>
      </c>
      <c r="N40" s="2">
        <v>4513331</v>
      </c>
      <c r="O40" s="33">
        <v>2.136227101446803E-2</v>
      </c>
      <c r="P40" s="2">
        <v>103946</v>
      </c>
      <c r="Q40" s="2">
        <v>7341297</v>
      </c>
      <c r="R40" s="2">
        <v>4597195</v>
      </c>
      <c r="S40" s="35">
        <v>2.2610744160297746E-2</v>
      </c>
      <c r="T40" t="s">
        <v>4388</v>
      </c>
      <c r="U40" t="s">
        <v>4388</v>
      </c>
      <c r="V40" s="5" t="s">
        <v>4387</v>
      </c>
      <c r="W40" s="5">
        <v>0</v>
      </c>
      <c r="X40" s="4">
        <v>2.2112055212402566E-3</v>
      </c>
      <c r="Y40" s="6">
        <v>7770</v>
      </c>
      <c r="Z40" s="4">
        <v>1.2484731458297163E-3</v>
      </c>
      <c r="AA40" s="5">
        <v>260</v>
      </c>
      <c r="AC40" s="16" t="str">
        <f t="shared" si="0"/>
        <v/>
      </c>
      <c r="AD40" s="16">
        <f t="shared" si="1"/>
        <v>2.4821949681538003E-2</v>
      </c>
      <c r="AE40" s="16" t="str">
        <f t="shared" si="2"/>
        <v/>
      </c>
      <c r="AF40" s="16" t="str">
        <f t="shared" si="3"/>
        <v/>
      </c>
      <c r="AG40" s="16" t="str">
        <f t="shared" si="4"/>
        <v/>
      </c>
      <c r="AH40" s="16" t="str">
        <f t="shared" si="5"/>
        <v/>
      </c>
      <c r="AI40" s="17" t="str">
        <f>IF('Peer Comparison Tool'!$D$11="NR","",IF($C40='Peer Comparison Tool'!$D$9,COUNT('ALLL &lt;50B Database'!$AI$1:AI39)+1,""))</f>
        <v/>
      </c>
    </row>
    <row r="41" spans="1:35" x14ac:dyDescent="0.25">
      <c r="A41" t="s">
        <v>3559</v>
      </c>
      <c r="B41">
        <v>435077</v>
      </c>
      <c r="C41" s="5" t="s">
        <v>3557</v>
      </c>
      <c r="D41" s="5" t="s">
        <v>4387</v>
      </c>
      <c r="E41" s="5" t="s">
        <v>4388</v>
      </c>
      <c r="F41" s="2">
        <v>65747</v>
      </c>
      <c r="G41" s="2">
        <v>8786970</v>
      </c>
      <c r="H41" s="2">
        <v>3502646</v>
      </c>
      <c r="I41" s="2">
        <v>215450</v>
      </c>
      <c r="J41" s="2">
        <v>3287196</v>
      </c>
      <c r="K41" s="33">
        <v>2.0000936968772171E-2</v>
      </c>
      <c r="L41" s="2">
        <v>30176</v>
      </c>
      <c r="M41" s="2">
        <v>6192202</v>
      </c>
      <c r="N41" s="2">
        <v>3590474</v>
      </c>
      <c r="O41" s="33">
        <v>8.4044613608119708E-3</v>
      </c>
      <c r="P41" s="2">
        <v>65355</v>
      </c>
      <c r="Q41" s="2">
        <v>5852136</v>
      </c>
      <c r="R41" s="2">
        <v>3618924</v>
      </c>
      <c r="S41" s="35">
        <v>1.8059235286510576E-2</v>
      </c>
      <c r="T41" t="s">
        <v>4388</v>
      </c>
      <c r="U41" t="s">
        <v>4388</v>
      </c>
      <c r="V41" s="5" t="s">
        <v>4387</v>
      </c>
      <c r="W41" s="5">
        <v>0</v>
      </c>
      <c r="X41" s="4">
        <v>1.941701682261595E-3</v>
      </c>
      <c r="Y41" s="6">
        <v>392</v>
      </c>
      <c r="Z41" s="4">
        <v>9.6547739256986048E-3</v>
      </c>
      <c r="AA41" s="5">
        <v>555</v>
      </c>
      <c r="AC41" s="16" t="str">
        <f t="shared" si="0"/>
        <v/>
      </c>
      <c r="AD41" s="16">
        <f t="shared" si="1"/>
        <v>2.0000936968772171E-2</v>
      </c>
      <c r="AE41" s="16" t="str">
        <f t="shared" si="2"/>
        <v/>
      </c>
      <c r="AF41" s="16" t="str">
        <f t="shared" si="3"/>
        <v/>
      </c>
      <c r="AG41" s="16" t="str">
        <f t="shared" si="4"/>
        <v/>
      </c>
      <c r="AH41" s="16" t="str">
        <f t="shared" si="5"/>
        <v/>
      </c>
      <c r="AI41" s="17" t="str">
        <f>IF('Peer Comparison Tool'!$D$11="NR","",IF($C41='Peer Comparison Tool'!$D$9,COUNT('ALLL &lt;50B Database'!$AI$1:AI40)+1,""))</f>
        <v/>
      </c>
    </row>
    <row r="42" spans="1:35" x14ac:dyDescent="0.25">
      <c r="A42" t="s">
        <v>3713</v>
      </c>
      <c r="B42">
        <v>412751</v>
      </c>
      <c r="C42" s="5" t="s">
        <v>3704</v>
      </c>
      <c r="D42" s="5" t="s">
        <v>4387</v>
      </c>
      <c r="E42" s="5" t="s">
        <v>4388</v>
      </c>
      <c r="F42" s="2">
        <v>64671</v>
      </c>
      <c r="G42" s="2">
        <v>8335046</v>
      </c>
      <c r="H42" s="2">
        <v>4788557</v>
      </c>
      <c r="I42" s="2">
        <v>391900</v>
      </c>
      <c r="J42" s="2">
        <v>4396657</v>
      </c>
      <c r="K42" s="33">
        <v>1.470913014137787E-2</v>
      </c>
      <c r="L42" s="2">
        <v>50412</v>
      </c>
      <c r="M42" s="2">
        <v>6444845</v>
      </c>
      <c r="N42" s="2">
        <v>4291090</v>
      </c>
      <c r="O42" s="33">
        <v>1.1748064011707981E-2</v>
      </c>
      <c r="P42" s="2">
        <v>56151</v>
      </c>
      <c r="Q42" s="2">
        <v>6945211</v>
      </c>
      <c r="R42" s="2">
        <v>4558163</v>
      </c>
      <c r="S42" s="35">
        <v>1.2318778420166194E-2</v>
      </c>
      <c r="T42" t="s">
        <v>4388</v>
      </c>
      <c r="U42" t="s">
        <v>4388</v>
      </c>
      <c r="V42" s="5" t="s">
        <v>4387</v>
      </c>
      <c r="W42" s="5">
        <v>0</v>
      </c>
      <c r="X42" s="4">
        <v>2.3903517212116761E-3</v>
      </c>
      <c r="Y42" s="6">
        <v>8520</v>
      </c>
      <c r="Z42" s="4">
        <v>5.7071440845821338E-4</v>
      </c>
      <c r="AA42" s="5">
        <v>1698</v>
      </c>
      <c r="AC42" s="16" t="str">
        <f t="shared" si="0"/>
        <v/>
      </c>
      <c r="AD42" s="16">
        <f t="shared" si="1"/>
        <v>1.470913014137787E-2</v>
      </c>
      <c r="AE42" s="16" t="str">
        <f t="shared" si="2"/>
        <v/>
      </c>
      <c r="AF42" s="16" t="str">
        <f t="shared" si="3"/>
        <v/>
      </c>
      <c r="AG42" s="16" t="str">
        <f t="shared" si="4"/>
        <v/>
      </c>
      <c r="AH42" s="16" t="str">
        <f t="shared" si="5"/>
        <v/>
      </c>
      <c r="AI42" s="17" t="str">
        <f>IF('Peer Comparison Tool'!$D$11="NR","",IF($C42='Peer Comparison Tool'!$D$9,COUNT('ALLL &lt;50B Database'!$AI$1:AI41)+1,""))</f>
        <v/>
      </c>
    </row>
    <row r="43" spans="1:35" x14ac:dyDescent="0.25">
      <c r="A43" t="s">
        <v>2641</v>
      </c>
      <c r="B43">
        <v>929352</v>
      </c>
      <c r="C43" s="5" t="s">
        <v>2642</v>
      </c>
      <c r="D43" s="5" t="s">
        <v>4387</v>
      </c>
      <c r="E43" s="5" t="s">
        <v>4388</v>
      </c>
      <c r="F43" s="2">
        <v>102149</v>
      </c>
      <c r="G43" s="2">
        <v>8178319</v>
      </c>
      <c r="H43" s="2">
        <v>7121953</v>
      </c>
      <c r="I43" s="2">
        <v>583664</v>
      </c>
      <c r="J43" s="2">
        <v>6538289</v>
      </c>
      <c r="K43" s="33">
        <v>1.5623200503985064E-2</v>
      </c>
      <c r="L43" s="2">
        <v>69124</v>
      </c>
      <c r="M43" s="2">
        <v>6492180</v>
      </c>
      <c r="N43" s="2">
        <v>6071686</v>
      </c>
      <c r="O43" s="33">
        <v>1.138464670274451E-2</v>
      </c>
      <c r="P43" s="2">
        <v>78633</v>
      </c>
      <c r="Q43" s="2">
        <v>7377097</v>
      </c>
      <c r="R43" s="2">
        <v>6480785</v>
      </c>
      <c r="S43" s="35">
        <v>1.2133252376062468E-2</v>
      </c>
      <c r="T43" t="s">
        <v>4388</v>
      </c>
      <c r="U43" t="s">
        <v>4388</v>
      </c>
      <c r="V43" s="5" t="s">
        <v>4387</v>
      </c>
      <c r="W43" s="5">
        <v>0</v>
      </c>
      <c r="X43" s="4">
        <v>3.4899481279225958E-3</v>
      </c>
      <c r="Y43" s="6">
        <v>23516</v>
      </c>
      <c r="Z43" s="4">
        <v>7.4860567331795809E-4</v>
      </c>
      <c r="AA43" s="5">
        <v>1390</v>
      </c>
      <c r="AC43" s="16" t="str">
        <f t="shared" si="0"/>
        <v/>
      </c>
      <c r="AD43" s="16">
        <f t="shared" si="1"/>
        <v>1.5623200503985064E-2</v>
      </c>
      <c r="AE43" s="16" t="str">
        <f t="shared" si="2"/>
        <v/>
      </c>
      <c r="AF43" s="16" t="str">
        <f t="shared" si="3"/>
        <v/>
      </c>
      <c r="AG43" s="16" t="str">
        <f t="shared" si="4"/>
        <v/>
      </c>
      <c r="AH43" s="16" t="str">
        <f t="shared" si="5"/>
        <v/>
      </c>
      <c r="AI43" s="17" t="str">
        <f>IF('Peer Comparison Tool'!$D$11="NR","",IF($C43='Peer Comparison Tool'!$D$9,COUNT('ALLL &lt;50B Database'!$AI$1:AI42)+1,""))</f>
        <v/>
      </c>
    </row>
    <row r="44" spans="1:35" x14ac:dyDescent="0.25">
      <c r="A44" t="s">
        <v>467</v>
      </c>
      <c r="B44">
        <v>83638</v>
      </c>
      <c r="C44" s="5" t="s">
        <v>462</v>
      </c>
      <c r="D44" s="5" t="s">
        <v>4389</v>
      </c>
      <c r="E44" s="5" t="s">
        <v>4388</v>
      </c>
      <c r="F44" s="2">
        <v>119652</v>
      </c>
      <c r="G44" s="2">
        <v>8121989</v>
      </c>
      <c r="H44" s="2">
        <v>5872271</v>
      </c>
      <c r="I44" s="2">
        <v>214117</v>
      </c>
      <c r="J44" s="2">
        <v>5658154</v>
      </c>
      <c r="K44" s="33">
        <v>2.1146826332404525E-2</v>
      </c>
      <c r="L44" s="2">
        <v>52223</v>
      </c>
      <c r="M44" s="2">
        <v>7975320</v>
      </c>
      <c r="N44" s="2">
        <v>5744339</v>
      </c>
      <c r="O44" s="33">
        <v>9.0912113647888815E-3</v>
      </c>
      <c r="P44" s="2">
        <v>72948</v>
      </c>
      <c r="Q44" s="2">
        <v>8092661</v>
      </c>
      <c r="R44" s="2">
        <v>5668327</v>
      </c>
      <c r="S44" s="35">
        <v>1.2869405734707965E-2</v>
      </c>
      <c r="T44" t="s">
        <v>4388</v>
      </c>
      <c r="U44" t="s">
        <v>4388</v>
      </c>
      <c r="V44" s="5" t="s">
        <v>4389</v>
      </c>
      <c r="W44" s="5">
        <v>0</v>
      </c>
      <c r="X44" s="4">
        <v>8.2774205976965595E-3</v>
      </c>
      <c r="Y44" s="6">
        <v>46704</v>
      </c>
      <c r="Z44" s="4">
        <v>3.7781943699190836E-3</v>
      </c>
      <c r="AA44" s="5">
        <v>454</v>
      </c>
      <c r="AC44" s="16" t="str">
        <f t="shared" si="0"/>
        <v/>
      </c>
      <c r="AD44" s="16">
        <f t="shared" si="1"/>
        <v>2.1146826332404525E-2</v>
      </c>
      <c r="AE44" s="16" t="str">
        <f t="shared" si="2"/>
        <v/>
      </c>
      <c r="AF44" s="16" t="str">
        <f t="shared" si="3"/>
        <v/>
      </c>
      <c r="AG44" s="16" t="str">
        <f t="shared" si="4"/>
        <v/>
      </c>
      <c r="AH44" s="16" t="str">
        <f t="shared" si="5"/>
        <v/>
      </c>
      <c r="AI44" s="17">
        <f>IF('Peer Comparison Tool'!$D$11="NR","",IF($C44='Peer Comparison Tool'!$D$9,COUNT('ALLL &lt;50B Database'!$AI$1:AI43)+1,""))</f>
        <v>4</v>
      </c>
    </row>
    <row r="45" spans="1:35" x14ac:dyDescent="0.25">
      <c r="A45" t="s">
        <v>2936</v>
      </c>
      <c r="B45">
        <v>3284397</v>
      </c>
      <c r="C45" s="5" t="s">
        <v>2935</v>
      </c>
      <c r="D45" s="5" t="s">
        <v>4387</v>
      </c>
      <c r="E45" s="5" t="s">
        <v>4388</v>
      </c>
      <c r="F45" s="2">
        <v>41651</v>
      </c>
      <c r="G45" s="2">
        <v>8098028</v>
      </c>
      <c r="H45" s="2">
        <v>4134298</v>
      </c>
      <c r="I45" s="2">
        <v>0</v>
      </c>
      <c r="J45" s="2">
        <v>4134298</v>
      </c>
      <c r="K45" s="33">
        <v>1.00745035795678E-2</v>
      </c>
      <c r="L45" s="2">
        <v>47506</v>
      </c>
      <c r="M45" s="2">
        <v>5515656</v>
      </c>
      <c r="N45" s="2">
        <v>3957606</v>
      </c>
      <c r="O45" s="33">
        <v>1.2003721441699856E-2</v>
      </c>
      <c r="P45" s="2">
        <v>41036</v>
      </c>
      <c r="Q45" s="2">
        <v>6681372</v>
      </c>
      <c r="R45" s="2">
        <v>4101982</v>
      </c>
      <c r="S45" s="35">
        <v>1.0003944434665974E-2</v>
      </c>
      <c r="T45" t="s">
        <v>4388</v>
      </c>
      <c r="U45" t="s">
        <v>4388</v>
      </c>
      <c r="V45" s="5" t="s">
        <v>4387</v>
      </c>
      <c r="W45" s="5">
        <v>0</v>
      </c>
      <c r="X45" s="4">
        <v>7.0559144901826201E-5</v>
      </c>
      <c r="Y45" s="6">
        <v>615</v>
      </c>
      <c r="Z45" s="4">
        <v>-1.9997770070338816E-3</v>
      </c>
      <c r="AA45" s="5">
        <v>3756</v>
      </c>
      <c r="AC45" s="16" t="str">
        <f t="shared" si="0"/>
        <v/>
      </c>
      <c r="AD45" s="16">
        <f t="shared" si="1"/>
        <v>1.00745035795678E-2</v>
      </c>
      <c r="AE45" s="16" t="str">
        <f t="shared" si="2"/>
        <v/>
      </c>
      <c r="AF45" s="16" t="str">
        <f t="shared" si="3"/>
        <v/>
      </c>
      <c r="AG45" s="16" t="str">
        <f t="shared" si="4"/>
        <v/>
      </c>
      <c r="AH45" s="16" t="str">
        <f t="shared" si="5"/>
        <v/>
      </c>
      <c r="AI45" s="17" t="str">
        <f>IF('Peer Comparison Tool'!$D$11="NR","",IF($C45='Peer Comparison Tool'!$D$9,COUNT('ALLL &lt;50B Database'!$AI$1:AI44)+1,""))</f>
        <v/>
      </c>
    </row>
    <row r="46" spans="1:35" x14ac:dyDescent="0.25">
      <c r="A46" t="s">
        <v>2957</v>
      </c>
      <c r="B46">
        <v>229913</v>
      </c>
      <c r="C46" s="5" t="s">
        <v>2948</v>
      </c>
      <c r="D46" s="5" t="s">
        <v>4389</v>
      </c>
      <c r="E46" s="5" t="s">
        <v>4388</v>
      </c>
      <c r="F46" s="2">
        <v>1410</v>
      </c>
      <c r="G46" s="2">
        <v>7888397</v>
      </c>
      <c r="H46" s="2">
        <v>6381277</v>
      </c>
      <c r="I46" s="2">
        <v>0</v>
      </c>
      <c r="J46" s="2">
        <v>6381277</v>
      </c>
      <c r="K46" s="33">
        <v>2.2095890838150421E-4</v>
      </c>
      <c r="L46" s="2">
        <v>1691</v>
      </c>
      <c r="M46" s="2">
        <v>6690628</v>
      </c>
      <c r="N46" s="2">
        <v>5548496</v>
      </c>
      <c r="O46" s="33">
        <v>3.0476727387025238E-4</v>
      </c>
      <c r="P46" s="2">
        <v>2064</v>
      </c>
      <c r="Q46" s="2">
        <v>8112155</v>
      </c>
      <c r="R46" s="2">
        <v>6390173</v>
      </c>
      <c r="S46" s="35">
        <v>3.2299595018789009E-4</v>
      </c>
      <c r="T46" t="s">
        <v>4388</v>
      </c>
      <c r="U46" t="s">
        <v>4388</v>
      </c>
      <c r="V46" s="5" t="s">
        <v>4389</v>
      </c>
      <c r="W46" s="5">
        <v>0</v>
      </c>
      <c r="X46" s="4">
        <v>-1.0203704180638588E-4</v>
      </c>
      <c r="Y46" s="6">
        <v>-654</v>
      </c>
      <c r="Z46" s="4">
        <v>1.8228676317637706E-5</v>
      </c>
      <c r="AA46" s="5">
        <v>4786</v>
      </c>
      <c r="AC46" s="16" t="str">
        <f t="shared" si="0"/>
        <v/>
      </c>
      <c r="AD46" s="16">
        <f t="shared" si="1"/>
        <v>2.2095890838150421E-4</v>
      </c>
      <c r="AE46" s="16" t="str">
        <f t="shared" si="2"/>
        <v/>
      </c>
      <c r="AF46" s="16" t="str">
        <f t="shared" si="3"/>
        <v/>
      </c>
      <c r="AG46" s="16" t="str">
        <f t="shared" si="4"/>
        <v/>
      </c>
      <c r="AH46" s="16" t="str">
        <f t="shared" si="5"/>
        <v/>
      </c>
      <c r="AI46" s="17" t="str">
        <f>IF('Peer Comparison Tool'!$D$11="NR","",IF($C46='Peer Comparison Tool'!$D$9,COUNT('ALLL &lt;50B Database'!$AI$1:AI45)+1,""))</f>
        <v/>
      </c>
    </row>
    <row r="47" spans="1:35" x14ac:dyDescent="0.25">
      <c r="A47" t="s">
        <v>2855</v>
      </c>
      <c r="B47">
        <v>3317932</v>
      </c>
      <c r="C47" s="5" t="s">
        <v>2850</v>
      </c>
      <c r="D47" s="5" t="s">
        <v>4387</v>
      </c>
      <c r="E47" s="5" t="s">
        <v>4388</v>
      </c>
      <c r="F47" s="2">
        <v>68724</v>
      </c>
      <c r="G47" s="2">
        <v>7616707</v>
      </c>
      <c r="H47" s="2">
        <v>6363267</v>
      </c>
      <c r="I47" s="2">
        <v>473750</v>
      </c>
      <c r="J47" s="2">
        <v>5889517</v>
      </c>
      <c r="K47" s="33">
        <v>1.1668868601618775E-2</v>
      </c>
      <c r="L47" s="2">
        <v>38293</v>
      </c>
      <c r="M47" s="2">
        <v>6173877</v>
      </c>
      <c r="N47" s="2">
        <v>5113527</v>
      </c>
      <c r="O47" s="33">
        <v>7.4885690444188519E-3</v>
      </c>
      <c r="P47" s="2">
        <v>54169</v>
      </c>
      <c r="Q47" s="2">
        <v>7275850</v>
      </c>
      <c r="R47" s="2">
        <v>6009310</v>
      </c>
      <c r="S47" s="35">
        <v>9.0141796645538345E-3</v>
      </c>
      <c r="T47" t="s">
        <v>4388</v>
      </c>
      <c r="U47" t="s">
        <v>4388</v>
      </c>
      <c r="V47" s="5" t="s">
        <v>4387</v>
      </c>
      <c r="W47" s="5">
        <v>0</v>
      </c>
      <c r="X47" s="4">
        <v>2.6546889370649401E-3</v>
      </c>
      <c r="Y47" s="6">
        <v>14555</v>
      </c>
      <c r="Z47" s="4">
        <v>1.5256106201349826E-3</v>
      </c>
      <c r="AA47" s="5">
        <v>3082</v>
      </c>
      <c r="AC47" s="16" t="str">
        <f t="shared" si="0"/>
        <v/>
      </c>
      <c r="AD47" s="16">
        <f t="shared" si="1"/>
        <v>1.1668868601618775E-2</v>
      </c>
      <c r="AE47" s="16" t="str">
        <f t="shared" si="2"/>
        <v/>
      </c>
      <c r="AF47" s="16" t="str">
        <f t="shared" si="3"/>
        <v/>
      </c>
      <c r="AG47" s="16" t="str">
        <f t="shared" si="4"/>
        <v/>
      </c>
      <c r="AH47" s="16" t="str">
        <f t="shared" si="5"/>
        <v/>
      </c>
      <c r="AI47" s="17" t="str">
        <f>IF('Peer Comparison Tool'!$D$11="NR","",IF($C47='Peer Comparison Tool'!$D$9,COUNT('ALLL &lt;50B Database'!$AI$1:AI46)+1,""))</f>
        <v/>
      </c>
    </row>
    <row r="48" spans="1:35" x14ac:dyDescent="0.25">
      <c r="A48" t="s">
        <v>2856</v>
      </c>
      <c r="B48">
        <v>687009</v>
      </c>
      <c r="C48" s="5" t="s">
        <v>2850</v>
      </c>
      <c r="D48" s="5" t="s">
        <v>4387</v>
      </c>
      <c r="E48" s="5" t="s">
        <v>4388</v>
      </c>
      <c r="F48" s="2">
        <v>57839</v>
      </c>
      <c r="G48" s="2">
        <v>7484185</v>
      </c>
      <c r="H48" s="2">
        <v>5756155</v>
      </c>
      <c r="I48" s="2">
        <v>325999</v>
      </c>
      <c r="J48" s="2">
        <v>5430156</v>
      </c>
      <c r="K48" s="33">
        <v>1.0651443531272398E-2</v>
      </c>
      <c r="L48" s="2">
        <v>40003</v>
      </c>
      <c r="M48" s="2">
        <v>6706430</v>
      </c>
      <c r="N48" s="2">
        <v>5137823</v>
      </c>
      <c r="O48" s="33">
        <v>7.7859825065986115E-3</v>
      </c>
      <c r="P48" s="2">
        <v>48884</v>
      </c>
      <c r="Q48" s="2">
        <v>7009565</v>
      </c>
      <c r="R48" s="2">
        <v>5328623</v>
      </c>
      <c r="S48" s="35">
        <v>9.1738522316178114E-3</v>
      </c>
      <c r="T48" t="s">
        <v>4388</v>
      </c>
      <c r="U48" t="s">
        <v>4388</v>
      </c>
      <c r="V48" s="5" t="s">
        <v>4387</v>
      </c>
      <c r="W48" s="5">
        <v>0</v>
      </c>
      <c r="X48" s="4">
        <v>1.4775912996545862E-3</v>
      </c>
      <c r="Y48" s="6">
        <v>8955</v>
      </c>
      <c r="Z48" s="4">
        <v>1.3878697250192E-3</v>
      </c>
      <c r="AA48" s="5">
        <v>3530</v>
      </c>
      <c r="AC48" s="16" t="str">
        <f t="shared" si="0"/>
        <v/>
      </c>
      <c r="AD48" s="16">
        <f t="shared" si="1"/>
        <v>1.0651443531272398E-2</v>
      </c>
      <c r="AE48" s="16" t="str">
        <f t="shared" si="2"/>
        <v/>
      </c>
      <c r="AF48" s="16" t="str">
        <f t="shared" si="3"/>
        <v/>
      </c>
      <c r="AG48" s="16" t="str">
        <f t="shared" si="4"/>
        <v/>
      </c>
      <c r="AH48" s="16" t="str">
        <f t="shared" si="5"/>
        <v/>
      </c>
      <c r="AI48" s="17" t="str">
        <f>IF('Peer Comparison Tool'!$D$11="NR","",IF($C48='Peer Comparison Tool'!$D$9,COUNT('ALLL &lt;50B Database'!$AI$1:AI47)+1,""))</f>
        <v/>
      </c>
    </row>
    <row r="49" spans="1:35" x14ac:dyDescent="0.25">
      <c r="A49" t="s">
        <v>1312</v>
      </c>
      <c r="B49">
        <v>991340</v>
      </c>
      <c r="C49" s="5" t="s">
        <v>1309</v>
      </c>
      <c r="D49" s="5" t="s">
        <v>4387</v>
      </c>
      <c r="E49" s="5" t="s">
        <v>4388</v>
      </c>
      <c r="F49" s="2">
        <v>131283</v>
      </c>
      <c r="G49" s="2">
        <v>7368716</v>
      </c>
      <c r="H49" s="2">
        <v>5692322</v>
      </c>
      <c r="I49" s="2">
        <v>573173</v>
      </c>
      <c r="J49" s="2">
        <v>5119149</v>
      </c>
      <c r="K49" s="33">
        <v>2.564547349569235E-2</v>
      </c>
      <c r="L49" s="2">
        <v>111254</v>
      </c>
      <c r="M49" s="2">
        <v>6622194</v>
      </c>
      <c r="N49" s="2">
        <v>5085527</v>
      </c>
      <c r="O49" s="33">
        <v>2.1876592140794848E-2</v>
      </c>
      <c r="P49" s="2">
        <v>120798</v>
      </c>
      <c r="Q49" s="2">
        <v>6734271</v>
      </c>
      <c r="R49" s="2">
        <v>5129514</v>
      </c>
      <c r="S49" s="35">
        <v>2.3549599435736018E-2</v>
      </c>
      <c r="T49" t="s">
        <v>4388</v>
      </c>
      <c r="U49" t="s">
        <v>4388</v>
      </c>
      <c r="V49" s="5" t="s">
        <v>4387</v>
      </c>
      <c r="W49" s="5">
        <v>0</v>
      </c>
      <c r="X49" s="4">
        <v>2.0958740599563326E-3</v>
      </c>
      <c r="Y49" s="6">
        <v>10485</v>
      </c>
      <c r="Z49" s="4">
        <v>1.6730072949411694E-3</v>
      </c>
      <c r="AA49" s="5">
        <v>238</v>
      </c>
      <c r="AC49" s="16" t="str">
        <f t="shared" si="0"/>
        <v/>
      </c>
      <c r="AD49" s="16">
        <f t="shared" si="1"/>
        <v>2.564547349569235E-2</v>
      </c>
      <c r="AE49" s="16" t="str">
        <f t="shared" si="2"/>
        <v/>
      </c>
      <c r="AF49" s="16" t="str">
        <f t="shared" si="3"/>
        <v/>
      </c>
      <c r="AG49" s="16" t="str">
        <f t="shared" si="4"/>
        <v/>
      </c>
      <c r="AH49" s="16" t="str">
        <f t="shared" si="5"/>
        <v/>
      </c>
      <c r="AI49" s="17" t="str">
        <f>IF('Peer Comparison Tool'!$D$11="NR","",IF($C49='Peer Comparison Tool'!$D$9,COUNT('ALLL &lt;50B Database'!$AI$1:AI48)+1,""))</f>
        <v/>
      </c>
    </row>
    <row r="50" spans="1:35" x14ac:dyDescent="0.25">
      <c r="A50" t="s">
        <v>1390</v>
      </c>
      <c r="B50">
        <v>557858</v>
      </c>
      <c r="C50" s="5" t="s">
        <v>1389</v>
      </c>
      <c r="D50" s="5" t="s">
        <v>4387</v>
      </c>
      <c r="E50" s="5" t="s">
        <v>4388</v>
      </c>
      <c r="F50" s="2">
        <v>41450</v>
      </c>
      <c r="G50" s="2">
        <v>7344982</v>
      </c>
      <c r="H50" s="2">
        <v>4165012</v>
      </c>
      <c r="I50" s="2">
        <v>496503</v>
      </c>
      <c r="J50" s="2">
        <v>3668509</v>
      </c>
      <c r="K50" s="33">
        <v>1.1298868286816251E-2</v>
      </c>
      <c r="L50" s="2">
        <v>37826</v>
      </c>
      <c r="M50" s="2">
        <v>5665391</v>
      </c>
      <c r="N50" s="2">
        <v>3644639</v>
      </c>
      <c r="O50" s="33">
        <v>1.0378531316819033E-2</v>
      </c>
      <c r="P50" s="2">
        <v>38443</v>
      </c>
      <c r="Q50" s="2">
        <v>5875915</v>
      </c>
      <c r="R50" s="2">
        <v>3702252</v>
      </c>
      <c r="S50" s="35">
        <v>1.0383679987207786E-2</v>
      </c>
      <c r="T50" t="s">
        <v>4388</v>
      </c>
      <c r="U50" t="s">
        <v>4388</v>
      </c>
      <c r="V50" s="5" t="s">
        <v>4387</v>
      </c>
      <c r="W50" s="5">
        <v>0</v>
      </c>
      <c r="X50" s="4">
        <v>9.1518829960846558E-4</v>
      </c>
      <c r="Y50" s="6">
        <v>3007</v>
      </c>
      <c r="Z50" s="4">
        <v>5.1486703887531488E-6</v>
      </c>
      <c r="AA50" s="5">
        <v>3250</v>
      </c>
      <c r="AC50" s="16" t="str">
        <f t="shared" si="0"/>
        <v/>
      </c>
      <c r="AD50" s="16">
        <f t="shared" si="1"/>
        <v>1.1298868286816251E-2</v>
      </c>
      <c r="AE50" s="16" t="str">
        <f t="shared" si="2"/>
        <v/>
      </c>
      <c r="AF50" s="16" t="str">
        <f t="shared" si="3"/>
        <v/>
      </c>
      <c r="AG50" s="16" t="str">
        <f t="shared" si="4"/>
        <v/>
      </c>
      <c r="AH50" s="16" t="str">
        <f t="shared" si="5"/>
        <v/>
      </c>
      <c r="AI50" s="17" t="str">
        <f>IF('Peer Comparison Tool'!$D$11="NR","",IF($C50='Peer Comparison Tool'!$D$9,COUNT('ALLL &lt;50B Database'!$AI$1:AI49)+1,""))</f>
        <v/>
      </c>
    </row>
    <row r="51" spans="1:35" x14ac:dyDescent="0.25">
      <c r="A51" t="s">
        <v>2958</v>
      </c>
      <c r="B51">
        <v>101019</v>
      </c>
      <c r="C51" s="5" t="s">
        <v>2948</v>
      </c>
      <c r="D51" s="5" t="s">
        <v>4389</v>
      </c>
      <c r="E51" s="5" t="s">
        <v>4388</v>
      </c>
      <c r="F51" s="2">
        <v>72468</v>
      </c>
      <c r="G51" s="2">
        <v>7279091</v>
      </c>
      <c r="H51" s="2">
        <v>5461052</v>
      </c>
      <c r="I51" s="2">
        <v>331097</v>
      </c>
      <c r="J51" s="2">
        <v>5129955</v>
      </c>
      <c r="K51" s="33">
        <v>1.4126439705611452E-2</v>
      </c>
      <c r="L51" s="2">
        <v>52851</v>
      </c>
      <c r="M51" s="2">
        <v>6884133</v>
      </c>
      <c r="N51" s="2">
        <v>5152612</v>
      </c>
      <c r="O51" s="33">
        <v>1.0257127841180356E-2</v>
      </c>
      <c r="P51" s="2">
        <v>58852</v>
      </c>
      <c r="Q51" s="2">
        <v>7610732</v>
      </c>
      <c r="R51" s="2">
        <v>5451778</v>
      </c>
      <c r="S51" s="35">
        <v>1.079501036175721E-2</v>
      </c>
      <c r="T51" t="s">
        <v>4388</v>
      </c>
      <c r="U51" t="s">
        <v>4388</v>
      </c>
      <c r="V51" s="5" t="s">
        <v>4389</v>
      </c>
      <c r="W51" s="5">
        <v>0</v>
      </c>
      <c r="X51" s="4">
        <v>3.3314293438542423E-3</v>
      </c>
      <c r="Y51" s="6">
        <v>13616</v>
      </c>
      <c r="Z51" s="4">
        <v>5.3788252057685414E-4</v>
      </c>
      <c r="AA51" s="5">
        <v>1925</v>
      </c>
      <c r="AC51" s="16" t="str">
        <f t="shared" si="0"/>
        <v/>
      </c>
      <c r="AD51" s="16">
        <f t="shared" si="1"/>
        <v>1.4126439705611452E-2</v>
      </c>
      <c r="AE51" s="16" t="str">
        <f t="shared" si="2"/>
        <v/>
      </c>
      <c r="AF51" s="16" t="str">
        <f t="shared" si="3"/>
        <v/>
      </c>
      <c r="AG51" s="16" t="str">
        <f t="shared" si="4"/>
        <v/>
      </c>
      <c r="AH51" s="16" t="str">
        <f t="shared" si="5"/>
        <v/>
      </c>
      <c r="AI51" s="17" t="str">
        <f>IF('Peer Comparison Tool'!$D$11="NR","",IF($C51='Peer Comparison Tool'!$D$9,COUNT('ALLL &lt;50B Database'!$AI$1:AI50)+1,""))</f>
        <v/>
      </c>
    </row>
    <row r="52" spans="1:35" x14ac:dyDescent="0.25">
      <c r="A52" t="s">
        <v>220</v>
      </c>
      <c r="B52">
        <v>497570</v>
      </c>
      <c r="C52" s="5" t="s">
        <v>207</v>
      </c>
      <c r="D52" s="5" t="s">
        <v>4387</v>
      </c>
      <c r="E52" s="5" t="s">
        <v>4388</v>
      </c>
      <c r="F52" s="2">
        <v>45985</v>
      </c>
      <c r="G52" s="2">
        <v>7166482</v>
      </c>
      <c r="H52" s="2">
        <v>6281148</v>
      </c>
      <c r="I52" s="2">
        <v>0</v>
      </c>
      <c r="J52" s="2">
        <v>6281148</v>
      </c>
      <c r="K52" s="33">
        <v>7.321113911023908E-3</v>
      </c>
      <c r="L52" s="2">
        <v>36001</v>
      </c>
      <c r="M52" s="2">
        <v>7043170</v>
      </c>
      <c r="N52" s="2">
        <v>6231057</v>
      </c>
      <c r="O52" s="33">
        <v>5.7776714287800608E-3</v>
      </c>
      <c r="P52" s="2">
        <v>40657</v>
      </c>
      <c r="Q52" s="2">
        <v>7066935</v>
      </c>
      <c r="R52" s="2">
        <v>6218697</v>
      </c>
      <c r="S52" s="35">
        <v>6.5378647649177958E-3</v>
      </c>
      <c r="T52" t="s">
        <v>4388</v>
      </c>
      <c r="U52" t="s">
        <v>4388</v>
      </c>
      <c r="V52" s="5" t="s">
        <v>4387</v>
      </c>
      <c r="W52" s="5">
        <v>0</v>
      </c>
      <c r="X52" s="4">
        <v>7.832491461061122E-4</v>
      </c>
      <c r="Y52" s="6">
        <v>5328</v>
      </c>
      <c r="Z52" s="4">
        <v>7.6019333613773499E-4</v>
      </c>
      <c r="AA52" s="5">
        <v>4409</v>
      </c>
      <c r="AC52" s="16" t="str">
        <f t="shared" si="0"/>
        <v/>
      </c>
      <c r="AD52" s="16">
        <f t="shared" si="1"/>
        <v>7.321113911023908E-3</v>
      </c>
      <c r="AE52" s="16" t="str">
        <f t="shared" si="2"/>
        <v/>
      </c>
      <c r="AF52" s="16" t="str">
        <f t="shared" si="3"/>
        <v/>
      </c>
      <c r="AG52" s="16" t="str">
        <f t="shared" si="4"/>
        <v/>
      </c>
      <c r="AH52" s="16" t="str">
        <f t="shared" si="5"/>
        <v/>
      </c>
      <c r="AI52" s="17" t="str">
        <f>IF('Peer Comparison Tool'!$D$11="NR","",IF($C52='Peer Comparison Tool'!$D$9,COUNT('ALLL &lt;50B Database'!$AI$1:AI51)+1,""))</f>
        <v/>
      </c>
    </row>
    <row r="53" spans="1:35" x14ac:dyDescent="0.25">
      <c r="A53" t="s">
        <v>221</v>
      </c>
      <c r="B53">
        <v>3637685</v>
      </c>
      <c r="C53" s="5" t="s">
        <v>207</v>
      </c>
      <c r="D53" s="5" t="s">
        <v>4387</v>
      </c>
      <c r="E53" s="5">
        <v>2</v>
      </c>
      <c r="F53" s="2">
        <v>28129</v>
      </c>
      <c r="G53" s="2">
        <v>7124859</v>
      </c>
      <c r="H53" s="2">
        <v>5136812</v>
      </c>
      <c r="I53" s="2">
        <v>167661</v>
      </c>
      <c r="J53" s="2">
        <v>4969151</v>
      </c>
      <c r="K53" s="33">
        <v>5.6607255444642351E-3</v>
      </c>
      <c r="L53" s="2">
        <v>20800</v>
      </c>
      <c r="M53" s="2">
        <v>6298225</v>
      </c>
      <c r="N53" s="2">
        <v>4547633</v>
      </c>
      <c r="O53" s="33">
        <v>4.5738079567986248E-3</v>
      </c>
      <c r="P53" s="2">
        <v>23000</v>
      </c>
      <c r="Q53" s="2">
        <v>6498666</v>
      </c>
      <c r="R53" s="2">
        <v>4805513</v>
      </c>
      <c r="S53" s="35">
        <v>4.7861695515130226E-3</v>
      </c>
      <c r="T53">
        <v>0</v>
      </c>
      <c r="U53">
        <v>0</v>
      </c>
      <c r="V53" s="5" t="s">
        <v>4387</v>
      </c>
      <c r="W53" s="5">
        <v>0</v>
      </c>
      <c r="X53" s="4">
        <v>8.7455599295121252E-4</v>
      </c>
      <c r="Y53" s="6">
        <v>5129</v>
      </c>
      <c r="Z53" s="4">
        <v>2.1236159471439784E-4</v>
      </c>
      <c r="AA53" s="5">
        <v>4612</v>
      </c>
      <c r="AC53" s="16" t="str">
        <f t="shared" si="0"/>
        <v/>
      </c>
      <c r="AD53" s="16">
        <f t="shared" si="1"/>
        <v>5.6607255444642351E-3</v>
      </c>
      <c r="AE53" s="16" t="str">
        <f t="shared" si="2"/>
        <v/>
      </c>
      <c r="AF53" s="16" t="str">
        <f t="shared" si="3"/>
        <v/>
      </c>
      <c r="AG53" s="16" t="str">
        <f t="shared" si="4"/>
        <v/>
      </c>
      <c r="AH53" s="16" t="str">
        <f t="shared" si="5"/>
        <v/>
      </c>
      <c r="AI53" s="17" t="str">
        <f>IF('Peer Comparison Tool'!$D$11="NR","",IF($C53='Peer Comparison Tool'!$D$9,COUNT('ALLL &lt;50B Database'!$AI$1:AI52)+1,""))</f>
        <v/>
      </c>
    </row>
    <row r="54" spans="1:35" x14ac:dyDescent="0.25">
      <c r="A54" t="s">
        <v>3067</v>
      </c>
      <c r="B54">
        <v>981275</v>
      </c>
      <c r="C54" s="5" t="s">
        <v>3064</v>
      </c>
      <c r="D54" s="5" t="s">
        <v>4387</v>
      </c>
      <c r="E54" s="5">
        <v>0</v>
      </c>
      <c r="F54" s="2">
        <v>88555</v>
      </c>
      <c r="G54" s="2">
        <v>6968954</v>
      </c>
      <c r="H54" s="2">
        <v>5453808</v>
      </c>
      <c r="I54" s="2">
        <v>434095</v>
      </c>
      <c r="J54" s="2">
        <v>5019713</v>
      </c>
      <c r="K54" s="33">
        <v>1.7641446831721256E-2</v>
      </c>
      <c r="L54" s="2">
        <v>31243</v>
      </c>
      <c r="M54" s="2">
        <v>3439822</v>
      </c>
      <c r="N54" s="2">
        <v>2777564</v>
      </c>
      <c r="O54" s="33">
        <v>1.124834567268297E-2</v>
      </c>
      <c r="P54" s="2">
        <v>85859</v>
      </c>
      <c r="Q54" s="2">
        <v>6519264</v>
      </c>
      <c r="R54" s="2">
        <v>5117432</v>
      </c>
      <c r="S54" s="35">
        <v>1.6777751028250108E-2</v>
      </c>
      <c r="T54" s="2">
        <v>-2566</v>
      </c>
      <c r="U54" s="2">
        <v>0</v>
      </c>
      <c r="V54" s="5" t="s">
        <v>4387</v>
      </c>
      <c r="W54" s="5">
        <v>0</v>
      </c>
      <c r="X54" s="4">
        <v>8.6369580347114838E-4</v>
      </c>
      <c r="Y54" s="6">
        <v>2696</v>
      </c>
      <c r="Z54" s="4">
        <v>5.5294053555671376E-3</v>
      </c>
      <c r="AA54" s="5">
        <v>916</v>
      </c>
      <c r="AC54" s="16" t="str">
        <f t="shared" si="0"/>
        <v/>
      </c>
      <c r="AD54" s="16">
        <f t="shared" si="1"/>
        <v>1.7641446831721256E-2</v>
      </c>
      <c r="AE54" s="16" t="str">
        <f t="shared" si="2"/>
        <v/>
      </c>
      <c r="AF54" s="16" t="str">
        <f t="shared" si="3"/>
        <v/>
      </c>
      <c r="AG54" s="16" t="str">
        <f t="shared" si="4"/>
        <v/>
      </c>
      <c r="AH54" s="16" t="str">
        <f t="shared" si="5"/>
        <v/>
      </c>
      <c r="AI54" s="17" t="str">
        <f>IF('Peer Comparison Tool'!$D$11="NR","",IF($C54='Peer Comparison Tool'!$D$9,COUNT('ALLL &lt;50B Database'!$AI$1:AI53)+1,""))</f>
        <v/>
      </c>
    </row>
    <row r="55" spans="1:35" x14ac:dyDescent="0.25">
      <c r="A55" t="s">
        <v>3</v>
      </c>
      <c r="B55">
        <v>169653</v>
      </c>
      <c r="C55" s="5" t="s">
        <v>2299</v>
      </c>
      <c r="D55" s="5" t="s">
        <v>4387</v>
      </c>
      <c r="E55" s="5" t="s">
        <v>4388</v>
      </c>
      <c r="F55" s="2">
        <v>43580</v>
      </c>
      <c r="G55" s="2">
        <v>6941154</v>
      </c>
      <c r="H55" s="2">
        <v>4047353</v>
      </c>
      <c r="I55" s="2">
        <v>455259</v>
      </c>
      <c r="J55" s="2">
        <v>3592094</v>
      </c>
      <c r="K55" s="33">
        <v>1.2132199213049547E-2</v>
      </c>
      <c r="L55" s="2">
        <v>37361</v>
      </c>
      <c r="M55" s="2">
        <v>6166684</v>
      </c>
      <c r="N55" s="2">
        <v>3592239</v>
      </c>
      <c r="O55" s="33">
        <v>1.0400477251096043E-2</v>
      </c>
      <c r="P55" s="2">
        <v>37968</v>
      </c>
      <c r="Q55" s="2">
        <v>6260701</v>
      </c>
      <c r="R55" s="2">
        <v>3649173</v>
      </c>
      <c r="S55" s="35">
        <v>1.0404549195119003E-2</v>
      </c>
      <c r="T55" t="s">
        <v>4388</v>
      </c>
      <c r="U55" t="s">
        <v>4388</v>
      </c>
      <c r="V55" s="5" t="s">
        <v>4387</v>
      </c>
      <c r="W55" s="5">
        <v>0</v>
      </c>
      <c r="X55" s="4">
        <v>1.7276500179305432E-3</v>
      </c>
      <c r="Y55" s="6">
        <v>5612</v>
      </c>
      <c r="Z55" s="4">
        <v>4.0719440229600862E-6</v>
      </c>
      <c r="AA55" s="5">
        <v>2865</v>
      </c>
      <c r="AC55" s="16" t="str">
        <f t="shared" si="0"/>
        <v/>
      </c>
      <c r="AD55" s="16">
        <f t="shared" si="1"/>
        <v>1.2132199213049547E-2</v>
      </c>
      <c r="AE55" s="16" t="str">
        <f t="shared" si="2"/>
        <v/>
      </c>
      <c r="AF55" s="16" t="str">
        <f t="shared" si="3"/>
        <v/>
      </c>
      <c r="AG55" s="16" t="str">
        <f t="shared" si="4"/>
        <v/>
      </c>
      <c r="AH55" s="16" t="str">
        <f t="shared" si="5"/>
        <v/>
      </c>
      <c r="AI55" s="17" t="str">
        <f>IF('Peer Comparison Tool'!$D$11="NR","",IF($C55='Peer Comparison Tool'!$D$9,COUNT('ALLL &lt;50B Database'!$AI$1:AI54)+1,""))</f>
        <v/>
      </c>
    </row>
    <row r="56" spans="1:35" x14ac:dyDescent="0.25">
      <c r="A56" t="s">
        <v>3</v>
      </c>
      <c r="B56">
        <v>216922</v>
      </c>
      <c r="C56" s="5" t="s">
        <v>2604</v>
      </c>
      <c r="D56" s="5" t="s">
        <v>4387</v>
      </c>
      <c r="E56" s="5" t="s">
        <v>4388</v>
      </c>
      <c r="F56" s="2">
        <v>42342</v>
      </c>
      <c r="G56" s="2">
        <v>6882999</v>
      </c>
      <c r="H56" s="2">
        <v>4770062</v>
      </c>
      <c r="I56" s="2">
        <v>244921</v>
      </c>
      <c r="J56" s="2">
        <v>4525141</v>
      </c>
      <c r="K56" s="33">
        <v>9.3570564983499957E-3</v>
      </c>
      <c r="L56" s="2">
        <v>21398</v>
      </c>
      <c r="M56" s="2">
        <v>6144669</v>
      </c>
      <c r="N56" s="2">
        <v>4453466</v>
      </c>
      <c r="O56" s="33">
        <v>4.8047969828443737E-3</v>
      </c>
      <c r="P56" s="2">
        <v>24498</v>
      </c>
      <c r="Q56" s="2">
        <v>6377232</v>
      </c>
      <c r="R56" s="2">
        <v>4552708</v>
      </c>
      <c r="S56" s="35">
        <v>5.3809732581136327E-3</v>
      </c>
      <c r="T56" t="s">
        <v>4388</v>
      </c>
      <c r="U56" t="s">
        <v>4388</v>
      </c>
      <c r="V56" s="5" t="s">
        <v>4387</v>
      </c>
      <c r="W56" s="5">
        <v>0</v>
      </c>
      <c r="X56" s="4">
        <v>3.976083240236363E-3</v>
      </c>
      <c r="Y56" s="6">
        <v>17844</v>
      </c>
      <c r="Z56" s="4">
        <v>5.7617627526925907E-4</v>
      </c>
      <c r="AA56" s="5">
        <v>3981</v>
      </c>
      <c r="AC56" s="16" t="str">
        <f t="shared" si="0"/>
        <v/>
      </c>
      <c r="AD56" s="16">
        <f t="shared" si="1"/>
        <v>9.3570564983499957E-3</v>
      </c>
      <c r="AE56" s="16" t="str">
        <f t="shared" si="2"/>
        <v/>
      </c>
      <c r="AF56" s="16" t="str">
        <f t="shared" si="3"/>
        <v/>
      </c>
      <c r="AG56" s="16" t="str">
        <f t="shared" si="4"/>
        <v/>
      </c>
      <c r="AH56" s="16" t="str">
        <f t="shared" si="5"/>
        <v/>
      </c>
      <c r="AI56" s="17" t="str">
        <f>IF('Peer Comparison Tool'!$D$11="NR","",IF($C56='Peer Comparison Tool'!$D$9,COUNT('ALLL &lt;50B Database'!$AI$1:AI55)+1,""))</f>
        <v/>
      </c>
    </row>
    <row r="57" spans="1:35" x14ac:dyDescent="0.25">
      <c r="A57" t="s">
        <v>2961</v>
      </c>
      <c r="B57">
        <v>137915</v>
      </c>
      <c r="C57" s="5" t="s">
        <v>2948</v>
      </c>
      <c r="D57" s="5" t="s">
        <v>4387</v>
      </c>
      <c r="E57" s="5" t="s">
        <v>4388</v>
      </c>
      <c r="F57" s="2">
        <v>81901</v>
      </c>
      <c r="G57" s="2">
        <v>6804959</v>
      </c>
      <c r="H57" s="2">
        <v>4704226</v>
      </c>
      <c r="I57" s="2">
        <v>204819</v>
      </c>
      <c r="J57" s="2">
        <v>4499407</v>
      </c>
      <c r="K57" s="33">
        <v>1.8202620923157206E-2</v>
      </c>
      <c r="L57" s="2">
        <v>63163</v>
      </c>
      <c r="M57" s="2">
        <v>5957970</v>
      </c>
      <c r="N57" s="2">
        <v>4460210</v>
      </c>
      <c r="O57" s="33">
        <v>1.4161440829019262E-2</v>
      </c>
      <c r="P57" s="2">
        <v>75115</v>
      </c>
      <c r="Q57" s="2">
        <v>6305711</v>
      </c>
      <c r="R57" s="2">
        <v>4463969</v>
      </c>
      <c r="S57" s="35">
        <v>1.6826953771408359E-2</v>
      </c>
      <c r="T57" t="s">
        <v>4388</v>
      </c>
      <c r="U57" t="s">
        <v>4388</v>
      </c>
      <c r="V57" s="5" t="s">
        <v>4387</v>
      </c>
      <c r="W57" s="5">
        <v>0</v>
      </c>
      <c r="X57" s="4">
        <v>1.3756671517488467E-3</v>
      </c>
      <c r="Y57" s="6">
        <v>6786</v>
      </c>
      <c r="Z57" s="4">
        <v>2.6655129423890974E-3</v>
      </c>
      <c r="AA57" s="5">
        <v>808</v>
      </c>
      <c r="AC57" s="16" t="str">
        <f t="shared" si="0"/>
        <v/>
      </c>
      <c r="AD57" s="16">
        <f t="shared" si="1"/>
        <v>1.8202620923157206E-2</v>
      </c>
      <c r="AE57" s="16" t="str">
        <f t="shared" si="2"/>
        <v/>
      </c>
      <c r="AF57" s="16" t="str">
        <f t="shared" si="3"/>
        <v/>
      </c>
      <c r="AG57" s="16" t="str">
        <f t="shared" si="4"/>
        <v/>
      </c>
      <c r="AH57" s="16" t="str">
        <f t="shared" si="5"/>
        <v/>
      </c>
      <c r="AI57" s="17" t="str">
        <f>IF('Peer Comparison Tool'!$D$11="NR","",IF($C57='Peer Comparison Tool'!$D$9,COUNT('ALLL &lt;50B Database'!$AI$1:AI56)+1,""))</f>
        <v/>
      </c>
    </row>
    <row r="58" spans="1:35" x14ac:dyDescent="0.25">
      <c r="A58" t="s">
        <v>117</v>
      </c>
      <c r="B58">
        <v>673440</v>
      </c>
      <c r="C58" s="5" t="s">
        <v>113</v>
      </c>
      <c r="D58" s="5" t="s">
        <v>4387</v>
      </c>
      <c r="E58" s="5" t="s">
        <v>4388</v>
      </c>
      <c r="F58" s="2">
        <v>85910</v>
      </c>
      <c r="G58" s="2">
        <v>6736235</v>
      </c>
      <c r="H58" s="2">
        <v>2780833</v>
      </c>
      <c r="I58" s="2">
        <v>237130</v>
      </c>
      <c r="J58" s="2">
        <v>2543703</v>
      </c>
      <c r="K58" s="33">
        <v>3.3773596996190203E-2</v>
      </c>
      <c r="L58" s="2">
        <v>84030</v>
      </c>
      <c r="M58" s="2">
        <v>5828222</v>
      </c>
      <c r="N58" s="2">
        <v>2603893</v>
      </c>
      <c r="O58" s="33">
        <v>3.2270911285525172E-2</v>
      </c>
      <c r="P58" s="2">
        <v>84297</v>
      </c>
      <c r="Q58" s="2">
        <v>5775784</v>
      </c>
      <c r="R58" s="2">
        <v>2541221</v>
      </c>
      <c r="S58" s="35">
        <v>3.3171849280326265E-2</v>
      </c>
      <c r="T58" t="s">
        <v>4388</v>
      </c>
      <c r="U58" t="s">
        <v>4388</v>
      </c>
      <c r="V58" s="5" t="s">
        <v>4387</v>
      </c>
      <c r="W58" s="5">
        <v>0</v>
      </c>
      <c r="X58" s="4">
        <v>6.0174771586393727E-4</v>
      </c>
      <c r="Y58" s="6">
        <v>1613</v>
      </c>
      <c r="Z58" s="4">
        <v>9.0093799480109316E-4</v>
      </c>
      <c r="AA58" s="5">
        <v>101</v>
      </c>
      <c r="AC58" s="16" t="str">
        <f t="shared" si="0"/>
        <v/>
      </c>
      <c r="AD58" s="16">
        <f t="shared" si="1"/>
        <v>3.3773596996190203E-2</v>
      </c>
      <c r="AE58" s="16" t="str">
        <f t="shared" si="2"/>
        <v/>
      </c>
      <c r="AF58" s="16" t="str">
        <f t="shared" si="3"/>
        <v/>
      </c>
      <c r="AG58" s="16" t="str">
        <f t="shared" si="4"/>
        <v/>
      </c>
      <c r="AH58" s="16" t="str">
        <f t="shared" si="5"/>
        <v/>
      </c>
      <c r="AI58" s="17" t="str">
        <f>IF('Peer Comparison Tool'!$D$11="NR","",IF($C58='Peer Comparison Tool'!$D$9,COUNT('ALLL &lt;50B Database'!$AI$1:AI57)+1,""))</f>
        <v/>
      </c>
    </row>
    <row r="59" spans="1:35" x14ac:dyDescent="0.25">
      <c r="A59" t="s">
        <v>2857</v>
      </c>
      <c r="B59">
        <v>633378</v>
      </c>
      <c r="C59" s="5" t="s">
        <v>2850</v>
      </c>
      <c r="D59" s="5" t="s">
        <v>4387</v>
      </c>
      <c r="E59" s="5" t="s">
        <v>4388</v>
      </c>
      <c r="F59" s="2">
        <v>37327</v>
      </c>
      <c r="G59" s="2">
        <v>6735369</v>
      </c>
      <c r="H59" s="2">
        <v>4498397</v>
      </c>
      <c r="I59" s="2">
        <v>66962</v>
      </c>
      <c r="J59" s="2">
        <v>4431435</v>
      </c>
      <c r="K59" s="33">
        <v>8.4232308496006367E-3</v>
      </c>
      <c r="L59" s="2">
        <v>30937</v>
      </c>
      <c r="M59" s="2">
        <v>6589030</v>
      </c>
      <c r="N59" s="2">
        <v>4492697</v>
      </c>
      <c r="O59" s="33">
        <v>6.8860642059769446E-3</v>
      </c>
      <c r="P59" s="2">
        <v>37191</v>
      </c>
      <c r="Q59" s="2">
        <v>6751704</v>
      </c>
      <c r="R59" s="2">
        <v>4562512</v>
      </c>
      <c r="S59" s="35">
        <v>8.1514306154153674E-3</v>
      </c>
      <c r="T59" t="s">
        <v>4388</v>
      </c>
      <c r="U59" t="s">
        <v>4388</v>
      </c>
      <c r="V59" s="5" t="s">
        <v>4387</v>
      </c>
      <c r="W59" s="5">
        <v>0</v>
      </c>
      <c r="X59" s="4">
        <v>2.7180023418526926E-4</v>
      </c>
      <c r="Y59" s="6">
        <v>136</v>
      </c>
      <c r="Z59" s="4">
        <v>1.2653664094384228E-3</v>
      </c>
      <c r="AA59" s="5">
        <v>4224</v>
      </c>
      <c r="AC59" s="16" t="str">
        <f t="shared" si="0"/>
        <v/>
      </c>
      <c r="AD59" s="16">
        <f t="shared" si="1"/>
        <v>8.4232308496006367E-3</v>
      </c>
      <c r="AE59" s="16" t="str">
        <f t="shared" si="2"/>
        <v/>
      </c>
      <c r="AF59" s="16" t="str">
        <f t="shared" si="3"/>
        <v/>
      </c>
      <c r="AG59" s="16" t="str">
        <f t="shared" si="4"/>
        <v/>
      </c>
      <c r="AH59" s="16" t="str">
        <f t="shared" si="5"/>
        <v/>
      </c>
      <c r="AI59" s="17" t="str">
        <f>IF('Peer Comparison Tool'!$D$11="NR","",IF($C59='Peer Comparison Tool'!$D$9,COUNT('ALLL &lt;50B Database'!$AI$1:AI58)+1,""))</f>
        <v/>
      </c>
    </row>
    <row r="60" spans="1:35" x14ac:dyDescent="0.25">
      <c r="A60" t="s">
        <v>3714</v>
      </c>
      <c r="B60">
        <v>353555</v>
      </c>
      <c r="C60" s="5" t="s">
        <v>3704</v>
      </c>
      <c r="D60" s="5" t="s">
        <v>4387</v>
      </c>
      <c r="E60" s="5" t="s">
        <v>4388</v>
      </c>
      <c r="F60" s="2">
        <v>52966</v>
      </c>
      <c r="G60" s="2">
        <v>6698924</v>
      </c>
      <c r="H60" s="2">
        <v>4829560</v>
      </c>
      <c r="I60" s="2">
        <v>434838</v>
      </c>
      <c r="J60" s="2">
        <v>4394722</v>
      </c>
      <c r="K60" s="33">
        <v>1.2052184415760541E-2</v>
      </c>
      <c r="L60" s="2">
        <v>49595</v>
      </c>
      <c r="M60" s="2">
        <v>5700689</v>
      </c>
      <c r="N60" s="2">
        <v>4505069</v>
      </c>
      <c r="O60" s="33">
        <v>1.1008710410428786E-2</v>
      </c>
      <c r="P60" s="2">
        <v>51602</v>
      </c>
      <c r="Q60" s="2">
        <v>5846865</v>
      </c>
      <c r="R60" s="2">
        <v>4474299</v>
      </c>
      <c r="S60" s="35">
        <v>1.1532979803093178E-2</v>
      </c>
      <c r="T60" t="s">
        <v>4388</v>
      </c>
      <c r="U60" t="s">
        <v>4388</v>
      </c>
      <c r="V60" s="5" t="s">
        <v>4387</v>
      </c>
      <c r="W60" s="5">
        <v>0</v>
      </c>
      <c r="X60" s="4">
        <v>5.1920461266736356E-4</v>
      </c>
      <c r="Y60" s="6">
        <v>1364</v>
      </c>
      <c r="Z60" s="4">
        <v>5.242693926643914E-4</v>
      </c>
      <c r="AA60" s="5">
        <v>2905</v>
      </c>
      <c r="AC60" s="16" t="str">
        <f t="shared" si="0"/>
        <v/>
      </c>
      <c r="AD60" s="16">
        <f t="shared" si="1"/>
        <v>1.2052184415760541E-2</v>
      </c>
      <c r="AE60" s="16" t="str">
        <f t="shared" si="2"/>
        <v/>
      </c>
      <c r="AF60" s="16" t="str">
        <f t="shared" si="3"/>
        <v/>
      </c>
      <c r="AG60" s="16" t="str">
        <f t="shared" si="4"/>
        <v/>
      </c>
      <c r="AH60" s="16" t="str">
        <f t="shared" si="5"/>
        <v/>
      </c>
      <c r="AI60" s="17" t="str">
        <f>IF('Peer Comparison Tool'!$D$11="NR","",IF($C60='Peer Comparison Tool'!$D$9,COUNT('ALLL &lt;50B Database'!$AI$1:AI59)+1,""))</f>
        <v/>
      </c>
    </row>
    <row r="61" spans="1:35" x14ac:dyDescent="0.25">
      <c r="A61" t="s">
        <v>71</v>
      </c>
      <c r="B61">
        <v>587800</v>
      </c>
      <c r="C61" s="5" t="s">
        <v>416</v>
      </c>
      <c r="D61" s="5" t="s">
        <v>4387</v>
      </c>
      <c r="E61" s="5" t="s">
        <v>4388</v>
      </c>
      <c r="F61" s="2">
        <v>50665</v>
      </c>
      <c r="G61" s="2">
        <v>6657271</v>
      </c>
      <c r="H61" s="2">
        <v>4551245</v>
      </c>
      <c r="I61" s="2">
        <v>306241</v>
      </c>
      <c r="J61" s="2">
        <v>4245004</v>
      </c>
      <c r="K61" s="33">
        <v>1.1935206657049086E-2</v>
      </c>
      <c r="L61" s="2">
        <v>37007</v>
      </c>
      <c r="M61" s="2">
        <v>5814075</v>
      </c>
      <c r="N61" s="2">
        <v>4217332</v>
      </c>
      <c r="O61" s="33">
        <v>8.7749790625921784E-3</v>
      </c>
      <c r="P61" s="2">
        <v>37958</v>
      </c>
      <c r="Q61" s="2">
        <v>5998364</v>
      </c>
      <c r="R61" s="2">
        <v>4241638</v>
      </c>
      <c r="S61" s="35">
        <v>8.9489013442448414E-3</v>
      </c>
      <c r="T61" t="s">
        <v>4388</v>
      </c>
      <c r="U61" t="s">
        <v>4388</v>
      </c>
      <c r="V61" s="5" t="s">
        <v>4387</v>
      </c>
      <c r="W61" s="5">
        <v>0</v>
      </c>
      <c r="X61" s="4">
        <v>2.9863053128042442E-3</v>
      </c>
      <c r="Y61" s="6">
        <v>12707</v>
      </c>
      <c r="Z61" s="4">
        <v>1.7392228165266296E-4</v>
      </c>
      <c r="AA61" s="5">
        <v>2958</v>
      </c>
      <c r="AC61" s="16" t="str">
        <f t="shared" si="0"/>
        <v/>
      </c>
      <c r="AD61" s="16">
        <f t="shared" si="1"/>
        <v>1.1935206657049086E-2</v>
      </c>
      <c r="AE61" s="16" t="str">
        <f t="shared" si="2"/>
        <v/>
      </c>
      <c r="AF61" s="16" t="str">
        <f t="shared" si="3"/>
        <v/>
      </c>
      <c r="AG61" s="16" t="str">
        <f t="shared" si="4"/>
        <v/>
      </c>
      <c r="AH61" s="16" t="str">
        <f t="shared" si="5"/>
        <v/>
      </c>
      <c r="AI61" s="17" t="str">
        <f>IF('Peer Comparison Tool'!$D$11="NR","",IF($C61='Peer Comparison Tool'!$D$9,COUNT('ALLL &lt;50B Database'!$AI$1:AI60)+1,""))</f>
        <v/>
      </c>
    </row>
    <row r="62" spans="1:35" x14ac:dyDescent="0.25">
      <c r="A62" t="s">
        <v>2963</v>
      </c>
      <c r="B62">
        <v>661308</v>
      </c>
      <c r="C62" s="5" t="s">
        <v>2948</v>
      </c>
      <c r="D62" s="5" t="s">
        <v>4387</v>
      </c>
      <c r="E62" s="5" t="s">
        <v>4388</v>
      </c>
      <c r="F62" s="2">
        <v>50010</v>
      </c>
      <c r="G62" s="2">
        <v>6481061</v>
      </c>
      <c r="H62" s="2">
        <v>3687996</v>
      </c>
      <c r="I62" s="2">
        <v>51288</v>
      </c>
      <c r="J62" s="2">
        <v>3636708</v>
      </c>
      <c r="K62" s="33">
        <v>1.3751447737899221E-2</v>
      </c>
      <c r="L62" s="2">
        <v>33847</v>
      </c>
      <c r="M62" s="2">
        <v>5324945</v>
      </c>
      <c r="N62" s="2">
        <v>3472616</v>
      </c>
      <c r="O62" s="33">
        <v>9.7468306314317504E-3</v>
      </c>
      <c r="P62" s="2">
        <v>42348</v>
      </c>
      <c r="Q62" s="2">
        <v>5756450</v>
      </c>
      <c r="R62" s="2">
        <v>3557340</v>
      </c>
      <c r="S62" s="35">
        <v>1.1904400479009597E-2</v>
      </c>
      <c r="T62" t="s">
        <v>4388</v>
      </c>
      <c r="U62" t="s">
        <v>4388</v>
      </c>
      <c r="V62" s="5" t="s">
        <v>4387</v>
      </c>
      <c r="W62" s="5">
        <v>0</v>
      </c>
      <c r="X62" s="4">
        <v>1.8470472588896242E-3</v>
      </c>
      <c r="Y62" s="6">
        <v>7662</v>
      </c>
      <c r="Z62" s="4">
        <v>2.1575698475778463E-3</v>
      </c>
      <c r="AA62" s="5">
        <v>2089</v>
      </c>
      <c r="AC62" s="16" t="str">
        <f t="shared" si="0"/>
        <v/>
      </c>
      <c r="AD62" s="16">
        <f t="shared" si="1"/>
        <v>1.3751447737899221E-2</v>
      </c>
      <c r="AE62" s="16" t="str">
        <f t="shared" si="2"/>
        <v/>
      </c>
      <c r="AF62" s="16" t="str">
        <f t="shared" si="3"/>
        <v/>
      </c>
      <c r="AG62" s="16" t="str">
        <f t="shared" si="4"/>
        <v/>
      </c>
      <c r="AH62" s="16" t="str">
        <f t="shared" si="5"/>
        <v/>
      </c>
      <c r="AI62" s="17" t="str">
        <f>IF('Peer Comparison Tool'!$D$11="NR","",IF($C62='Peer Comparison Tool'!$D$9,COUNT('ALLL &lt;50B Database'!$AI$1:AI61)+1,""))</f>
        <v/>
      </c>
    </row>
    <row r="63" spans="1:35" x14ac:dyDescent="0.25">
      <c r="A63" t="s">
        <v>2960</v>
      </c>
      <c r="B63">
        <v>924405</v>
      </c>
      <c r="C63" s="5" t="s">
        <v>2948</v>
      </c>
      <c r="D63" s="5" t="s">
        <v>4387</v>
      </c>
      <c r="E63" s="5" t="s">
        <v>4388</v>
      </c>
      <c r="F63" s="2">
        <v>42492</v>
      </c>
      <c r="G63" s="2">
        <v>6459775</v>
      </c>
      <c r="H63" s="2">
        <v>5444382</v>
      </c>
      <c r="I63" s="2">
        <v>319443</v>
      </c>
      <c r="J63" s="2">
        <v>5124939</v>
      </c>
      <c r="K63" s="33">
        <v>8.2912206369675813E-3</v>
      </c>
      <c r="L63" s="2">
        <v>28441</v>
      </c>
      <c r="M63" s="2">
        <v>6348471</v>
      </c>
      <c r="N63" s="2">
        <v>5340538</v>
      </c>
      <c r="O63" s="33">
        <v>5.3254934240707583E-3</v>
      </c>
      <c r="P63" s="2">
        <v>36463</v>
      </c>
      <c r="Q63" s="2">
        <v>6339603</v>
      </c>
      <c r="R63" s="2">
        <v>5207274</v>
      </c>
      <c r="S63" s="35">
        <v>7.0023202159133551E-3</v>
      </c>
      <c r="T63" t="s">
        <v>4388</v>
      </c>
      <c r="U63" t="s">
        <v>4388</v>
      </c>
      <c r="V63" s="5" t="s">
        <v>4387</v>
      </c>
      <c r="W63" s="5">
        <v>0</v>
      </c>
      <c r="X63" s="4">
        <v>1.2889004210542261E-3</v>
      </c>
      <c r="Y63" s="6">
        <v>6029</v>
      </c>
      <c r="Z63" s="4">
        <v>1.6768267918425969E-3</v>
      </c>
      <c r="AA63" s="5">
        <v>4259</v>
      </c>
      <c r="AC63" s="16" t="str">
        <f t="shared" si="0"/>
        <v/>
      </c>
      <c r="AD63" s="16">
        <f t="shared" si="1"/>
        <v>8.2912206369675813E-3</v>
      </c>
      <c r="AE63" s="16" t="str">
        <f t="shared" si="2"/>
        <v/>
      </c>
      <c r="AF63" s="16" t="str">
        <f t="shared" si="3"/>
        <v/>
      </c>
      <c r="AG63" s="16" t="str">
        <f t="shared" si="4"/>
        <v/>
      </c>
      <c r="AH63" s="16" t="str">
        <f t="shared" si="5"/>
        <v/>
      </c>
      <c r="AI63" s="17" t="str">
        <f>IF('Peer Comparison Tool'!$D$11="NR","",IF($C63='Peer Comparison Tool'!$D$9,COUNT('ALLL &lt;50B Database'!$AI$1:AI62)+1,""))</f>
        <v/>
      </c>
    </row>
    <row r="64" spans="1:35" x14ac:dyDescent="0.25">
      <c r="A64" t="s">
        <v>1800</v>
      </c>
      <c r="B64">
        <v>1000100</v>
      </c>
      <c r="C64" s="5" t="s">
        <v>1795</v>
      </c>
      <c r="D64" s="5" t="s">
        <v>4387</v>
      </c>
      <c r="E64" s="5" t="s">
        <v>4388</v>
      </c>
      <c r="F64" s="2">
        <v>60547</v>
      </c>
      <c r="G64" s="2">
        <v>6417427</v>
      </c>
      <c r="H64" s="2">
        <v>5715004</v>
      </c>
      <c r="I64" s="2">
        <v>123660</v>
      </c>
      <c r="J64" s="2">
        <v>5591344</v>
      </c>
      <c r="K64" s="33">
        <v>1.0828702365656629E-2</v>
      </c>
      <c r="L64" s="2">
        <v>50322</v>
      </c>
      <c r="M64" s="2">
        <v>6333078</v>
      </c>
      <c r="N64" s="2">
        <v>5748177</v>
      </c>
      <c r="O64" s="33">
        <v>8.75442770812381E-3</v>
      </c>
      <c r="P64" s="2">
        <v>50946</v>
      </c>
      <c r="Q64" s="2">
        <v>6348275</v>
      </c>
      <c r="R64" s="2">
        <v>5690995</v>
      </c>
      <c r="S64" s="35">
        <v>8.9520373853781282E-3</v>
      </c>
      <c r="T64" t="s">
        <v>4388</v>
      </c>
      <c r="U64" t="s">
        <v>4388</v>
      </c>
      <c r="V64" s="5" t="s">
        <v>4387</v>
      </c>
      <c r="W64" s="5">
        <v>0</v>
      </c>
      <c r="X64" s="4">
        <v>1.8766649802785008E-3</v>
      </c>
      <c r="Y64" s="6">
        <v>9601</v>
      </c>
      <c r="Z64" s="4">
        <v>1.9760967725431823E-4</v>
      </c>
      <c r="AA64" s="5">
        <v>3450</v>
      </c>
      <c r="AC64" s="16" t="str">
        <f t="shared" si="0"/>
        <v/>
      </c>
      <c r="AD64" s="16">
        <f t="shared" si="1"/>
        <v>1.0828702365656629E-2</v>
      </c>
      <c r="AE64" s="16" t="str">
        <f t="shared" si="2"/>
        <v/>
      </c>
      <c r="AF64" s="16" t="str">
        <f t="shared" si="3"/>
        <v/>
      </c>
      <c r="AG64" s="16" t="str">
        <f t="shared" si="4"/>
        <v/>
      </c>
      <c r="AH64" s="16" t="str">
        <f t="shared" si="5"/>
        <v/>
      </c>
      <c r="AI64" s="17" t="str">
        <f>IF('Peer Comparison Tool'!$D$11="NR","",IF($C64='Peer Comparison Tool'!$D$9,COUNT('ALLL &lt;50B Database'!$AI$1:AI63)+1,""))</f>
        <v/>
      </c>
    </row>
    <row r="65" spans="1:35" x14ac:dyDescent="0.25">
      <c r="A65" t="s">
        <v>932</v>
      </c>
      <c r="B65">
        <v>129732</v>
      </c>
      <c r="C65" s="5" t="s">
        <v>926</v>
      </c>
      <c r="D65" s="5" t="s">
        <v>4387</v>
      </c>
      <c r="E65" s="5" t="s">
        <v>4388</v>
      </c>
      <c r="F65" s="2">
        <v>51300</v>
      </c>
      <c r="G65" s="2">
        <v>6387882</v>
      </c>
      <c r="H65" s="2">
        <v>4391122</v>
      </c>
      <c r="I65" s="2">
        <v>626593</v>
      </c>
      <c r="J65" s="2">
        <v>3764529</v>
      </c>
      <c r="K65" s="33">
        <v>1.362720276560494E-2</v>
      </c>
      <c r="L65" s="2">
        <v>31936</v>
      </c>
      <c r="M65" s="2">
        <v>5516486</v>
      </c>
      <c r="N65" s="2">
        <v>3785661</v>
      </c>
      <c r="O65" s="33">
        <v>8.4360432695901721E-3</v>
      </c>
      <c r="P65" s="2">
        <v>41840</v>
      </c>
      <c r="Q65" s="2">
        <v>5729120</v>
      </c>
      <c r="R65" s="2">
        <v>3860259</v>
      </c>
      <c r="S65" s="35">
        <v>1.083865098170874E-2</v>
      </c>
      <c r="T65" t="s">
        <v>4388</v>
      </c>
      <c r="U65" t="s">
        <v>4388</v>
      </c>
      <c r="V65" s="5" t="s">
        <v>4387</v>
      </c>
      <c r="W65" s="5">
        <v>0</v>
      </c>
      <c r="X65" s="4">
        <v>2.7885517838961999E-3</v>
      </c>
      <c r="Y65" s="6">
        <v>9460</v>
      </c>
      <c r="Z65" s="4">
        <v>2.4026077121185683E-3</v>
      </c>
      <c r="AA65" s="5">
        <v>2143</v>
      </c>
      <c r="AC65" s="16" t="str">
        <f t="shared" si="0"/>
        <v/>
      </c>
      <c r="AD65" s="16">
        <f t="shared" si="1"/>
        <v>1.362720276560494E-2</v>
      </c>
      <c r="AE65" s="16" t="str">
        <f t="shared" si="2"/>
        <v/>
      </c>
      <c r="AF65" s="16" t="str">
        <f t="shared" si="3"/>
        <v/>
      </c>
      <c r="AG65" s="16" t="str">
        <f t="shared" si="4"/>
        <v/>
      </c>
      <c r="AH65" s="16" t="str">
        <f t="shared" si="5"/>
        <v/>
      </c>
      <c r="AI65" s="17" t="str">
        <f>IF('Peer Comparison Tool'!$D$11="NR","",IF($C65='Peer Comparison Tool'!$D$9,COUNT('ALLL &lt;50B Database'!$AI$1:AI64)+1,""))</f>
        <v/>
      </c>
    </row>
    <row r="66" spans="1:35" x14ac:dyDescent="0.25">
      <c r="A66" t="s">
        <v>2858</v>
      </c>
      <c r="B66">
        <v>236706</v>
      </c>
      <c r="C66" s="5" t="s">
        <v>2850</v>
      </c>
      <c r="D66" s="5" t="s">
        <v>4387</v>
      </c>
      <c r="E66" s="5" t="s">
        <v>4388</v>
      </c>
      <c r="F66" s="2">
        <v>66065</v>
      </c>
      <c r="G66" s="2">
        <v>6277113</v>
      </c>
      <c r="H66" s="2">
        <v>4862684</v>
      </c>
      <c r="I66" s="2">
        <v>558237</v>
      </c>
      <c r="J66" s="2">
        <v>4304447</v>
      </c>
      <c r="K66" s="33">
        <v>1.5348080717453369E-2</v>
      </c>
      <c r="L66" s="2">
        <v>43676</v>
      </c>
      <c r="M66" s="2">
        <v>5177959</v>
      </c>
      <c r="N66" s="2">
        <v>4394137</v>
      </c>
      <c r="O66" s="33">
        <v>9.9396081642424902E-3</v>
      </c>
      <c r="P66" s="2">
        <v>63783</v>
      </c>
      <c r="Q66" s="2">
        <v>5826201</v>
      </c>
      <c r="R66" s="2">
        <v>4408005</v>
      </c>
      <c r="S66" s="35">
        <v>1.4469811173081701E-2</v>
      </c>
      <c r="T66" t="s">
        <v>4388</v>
      </c>
      <c r="U66" t="s">
        <v>4388</v>
      </c>
      <c r="V66" s="5" t="s">
        <v>4387</v>
      </c>
      <c r="W66" s="5">
        <v>0</v>
      </c>
      <c r="X66" s="4">
        <v>8.782695443716685E-4</v>
      </c>
      <c r="Y66" s="6">
        <v>2282</v>
      </c>
      <c r="Z66" s="4">
        <v>4.5302030088392106E-3</v>
      </c>
      <c r="AA66" s="5">
        <v>1481</v>
      </c>
      <c r="AC66" s="16" t="str">
        <f t="shared" si="0"/>
        <v/>
      </c>
      <c r="AD66" s="16">
        <f t="shared" si="1"/>
        <v>1.5348080717453369E-2</v>
      </c>
      <c r="AE66" s="16" t="str">
        <f t="shared" si="2"/>
        <v/>
      </c>
      <c r="AF66" s="16" t="str">
        <f t="shared" si="3"/>
        <v/>
      </c>
      <c r="AG66" s="16" t="str">
        <f t="shared" si="4"/>
        <v/>
      </c>
      <c r="AH66" s="16" t="str">
        <f t="shared" si="5"/>
        <v/>
      </c>
      <c r="AI66" s="17" t="str">
        <f>IF('Peer Comparison Tool'!$D$11="NR","",IF($C66='Peer Comparison Tool'!$D$9,COUNT('ALLL &lt;50B Database'!$AI$1:AI65)+1,""))</f>
        <v/>
      </c>
    </row>
    <row r="67" spans="1:35" x14ac:dyDescent="0.25">
      <c r="A67" t="s">
        <v>4164</v>
      </c>
      <c r="B67">
        <v>58243</v>
      </c>
      <c r="C67" s="5" t="s">
        <v>4163</v>
      </c>
      <c r="D67" s="5" t="s">
        <v>4387</v>
      </c>
      <c r="E67" s="5" t="s">
        <v>4388</v>
      </c>
      <c r="F67" s="2">
        <v>63743</v>
      </c>
      <c r="G67" s="2">
        <v>6209079</v>
      </c>
      <c r="H67" s="2">
        <v>4696946</v>
      </c>
      <c r="I67" s="2">
        <v>567408</v>
      </c>
      <c r="J67" s="2">
        <v>4129538</v>
      </c>
      <c r="K67" s="33">
        <v>1.543586715995833E-2</v>
      </c>
      <c r="L67" s="2">
        <v>60991</v>
      </c>
      <c r="M67" s="2">
        <v>5209882</v>
      </c>
      <c r="N67" s="2">
        <v>4127358</v>
      </c>
      <c r="O67" s="33">
        <v>1.4777249756381686E-2</v>
      </c>
      <c r="P67" s="2">
        <v>64963</v>
      </c>
      <c r="Q67" s="2">
        <v>5516368</v>
      </c>
      <c r="R67" s="2">
        <v>4218795</v>
      </c>
      <c r="S67" s="35">
        <v>1.5398472786660646E-2</v>
      </c>
      <c r="T67" t="s">
        <v>4388</v>
      </c>
      <c r="U67" t="s">
        <v>4388</v>
      </c>
      <c r="V67" s="5" t="s">
        <v>4387</v>
      </c>
      <c r="W67" s="5">
        <v>0</v>
      </c>
      <c r="X67" s="4">
        <v>3.7394373297684053E-5</v>
      </c>
      <c r="Y67" s="6">
        <v>-1220</v>
      </c>
      <c r="Z67" s="4">
        <v>6.212230302789605E-4</v>
      </c>
      <c r="AA67" s="5">
        <v>1454</v>
      </c>
      <c r="AC67" s="16" t="str">
        <f t="shared" ref="AC67:AC130" si="6">IF(AND($G67&gt;=10000000,$G67&lt;50000000),$K67,"")</f>
        <v/>
      </c>
      <c r="AD67" s="16">
        <f t="shared" ref="AD67:AD130" si="7">IF(AND($G67&gt;=5000000,$G67&lt;9999999),$K67,"")</f>
        <v>1.543586715995833E-2</v>
      </c>
      <c r="AE67" s="16" t="str">
        <f t="shared" ref="AE67:AE130" si="8">IF(AND($G67&gt;=1000000,$G67&lt;4999999),$K67,"")</f>
        <v/>
      </c>
      <c r="AF67" s="16" t="str">
        <f t="shared" ref="AF67:AF130" si="9">IF(AND($G67&gt;=500000,$G67&lt;999999),$K67,"")</f>
        <v/>
      </c>
      <c r="AG67" s="16" t="str">
        <f t="shared" ref="AG67:AG130" si="10">IF(AND($G67&gt;=100000,$G67&lt;499999),$K67,"")</f>
        <v/>
      </c>
      <c r="AH67" s="16" t="str">
        <f t="shared" ref="AH67:AH130" si="11">IF(AND($G67&gt;=0,$G67&lt;99999),$K67,"")</f>
        <v/>
      </c>
      <c r="AI67" s="17" t="str">
        <f>IF('Peer Comparison Tool'!$D$11="NR","",IF($C67='Peer Comparison Tool'!$D$9,COUNT('ALLL &lt;50B Database'!$AI$1:AI66)+1,""))</f>
        <v/>
      </c>
    </row>
    <row r="68" spans="1:35" x14ac:dyDescent="0.25">
      <c r="A68" t="s">
        <v>2962</v>
      </c>
      <c r="B68">
        <v>859712</v>
      </c>
      <c r="C68" s="5" t="s">
        <v>2948</v>
      </c>
      <c r="D68" s="5" t="s">
        <v>4387</v>
      </c>
      <c r="E68" s="5" t="s">
        <v>4388</v>
      </c>
      <c r="F68" s="2">
        <v>24999</v>
      </c>
      <c r="G68" s="2">
        <v>6144952</v>
      </c>
      <c r="H68" s="2">
        <v>4013060</v>
      </c>
      <c r="I68" s="2">
        <v>15469</v>
      </c>
      <c r="J68" s="2">
        <v>3997591</v>
      </c>
      <c r="K68" s="33">
        <v>6.2535161801194773E-3</v>
      </c>
      <c r="L68" s="2">
        <v>22648</v>
      </c>
      <c r="M68" s="2">
        <v>5814080</v>
      </c>
      <c r="N68" s="2">
        <v>4031389</v>
      </c>
      <c r="O68" s="33">
        <v>5.6179148179448819E-3</v>
      </c>
      <c r="P68" s="2">
        <v>22712</v>
      </c>
      <c r="Q68" s="2">
        <v>5934962</v>
      </c>
      <c r="R68" s="2">
        <v>4025133</v>
      </c>
      <c r="S68" s="35">
        <v>5.6425464698930446E-3</v>
      </c>
      <c r="T68" t="s">
        <v>4388</v>
      </c>
      <c r="U68" t="s">
        <v>4388</v>
      </c>
      <c r="V68" s="5" t="s">
        <v>4387</v>
      </c>
      <c r="W68" s="5">
        <v>0</v>
      </c>
      <c r="X68" s="4">
        <v>6.1096971022643262E-4</v>
      </c>
      <c r="Y68" s="6">
        <v>2287</v>
      </c>
      <c r="Z68" s="4">
        <v>2.4631651948162775E-5</v>
      </c>
      <c r="AA68" s="5">
        <v>4558</v>
      </c>
      <c r="AC68" s="16" t="str">
        <f t="shared" si="6"/>
        <v/>
      </c>
      <c r="AD68" s="16">
        <f t="shared" si="7"/>
        <v>6.2535161801194773E-3</v>
      </c>
      <c r="AE68" s="16" t="str">
        <f t="shared" si="8"/>
        <v/>
      </c>
      <c r="AF68" s="16" t="str">
        <f t="shared" si="9"/>
        <v/>
      </c>
      <c r="AG68" s="16" t="str">
        <f t="shared" si="10"/>
        <v/>
      </c>
      <c r="AH68" s="16" t="str">
        <f t="shared" si="11"/>
        <v/>
      </c>
      <c r="AI68" s="17" t="str">
        <f>IF('Peer Comparison Tool'!$D$11="NR","",IF($C68='Peer Comparison Tool'!$D$9,COUNT('ALLL &lt;50B Database'!$AI$1:AI67)+1,""))</f>
        <v/>
      </c>
    </row>
    <row r="69" spans="1:35" x14ac:dyDescent="0.25">
      <c r="A69" t="s">
        <v>52</v>
      </c>
      <c r="B69">
        <v>913856</v>
      </c>
      <c r="C69" s="5" t="s">
        <v>2711</v>
      </c>
      <c r="D69" s="5" t="s">
        <v>4387</v>
      </c>
      <c r="E69" s="5" t="s">
        <v>4388</v>
      </c>
      <c r="F69" s="2">
        <v>59898</v>
      </c>
      <c r="G69" s="2">
        <v>6094349</v>
      </c>
      <c r="H69" s="2">
        <v>4410923</v>
      </c>
      <c r="I69" s="2">
        <v>287892</v>
      </c>
      <c r="J69" s="2">
        <v>4123031</v>
      </c>
      <c r="K69" s="33">
        <v>1.4527661809964563E-2</v>
      </c>
      <c r="L69" s="2">
        <v>56109</v>
      </c>
      <c r="M69" s="2">
        <v>5333783</v>
      </c>
      <c r="N69" s="2">
        <v>4082041</v>
      </c>
      <c r="O69" s="33">
        <v>1.374532984847531E-2</v>
      </c>
      <c r="P69" s="2">
        <v>57167</v>
      </c>
      <c r="Q69" s="2">
        <v>5501920</v>
      </c>
      <c r="R69" s="2">
        <v>4112043</v>
      </c>
      <c r="S69" s="35">
        <v>1.390233516526943E-2</v>
      </c>
      <c r="T69" t="s">
        <v>4388</v>
      </c>
      <c r="U69" t="s">
        <v>4388</v>
      </c>
      <c r="V69" s="5" t="s">
        <v>4387</v>
      </c>
      <c r="W69" s="5">
        <v>0</v>
      </c>
      <c r="X69" s="4">
        <v>6.2532664469513305E-4</v>
      </c>
      <c r="Y69" s="6">
        <v>2731</v>
      </c>
      <c r="Z69" s="4">
        <v>1.5700531679412044E-4</v>
      </c>
      <c r="AA69" s="5">
        <v>1765</v>
      </c>
      <c r="AC69" s="16" t="str">
        <f t="shared" si="6"/>
        <v/>
      </c>
      <c r="AD69" s="16">
        <f t="shared" si="7"/>
        <v>1.4527661809964563E-2</v>
      </c>
      <c r="AE69" s="16" t="str">
        <f t="shared" si="8"/>
        <v/>
      </c>
      <c r="AF69" s="16" t="str">
        <f t="shared" si="9"/>
        <v/>
      </c>
      <c r="AG69" s="16" t="str">
        <f t="shared" si="10"/>
        <v/>
      </c>
      <c r="AH69" s="16" t="str">
        <f t="shared" si="11"/>
        <v/>
      </c>
      <c r="AI69" s="17" t="str">
        <f>IF('Peer Comparison Tool'!$D$11="NR","",IF($C69='Peer Comparison Tool'!$D$9,COUNT('ALLL &lt;50B Database'!$AI$1:AI68)+1,""))</f>
        <v/>
      </c>
    </row>
    <row r="70" spans="1:35" x14ac:dyDescent="0.25">
      <c r="A70" t="s">
        <v>933</v>
      </c>
      <c r="B70">
        <v>850036</v>
      </c>
      <c r="C70" s="5" t="s">
        <v>926</v>
      </c>
      <c r="D70" s="5" t="s">
        <v>4387</v>
      </c>
      <c r="E70" s="5" t="s">
        <v>4388</v>
      </c>
      <c r="F70" s="2">
        <v>26295</v>
      </c>
      <c r="G70" s="2">
        <v>5993726</v>
      </c>
      <c r="H70" s="2">
        <v>2437230</v>
      </c>
      <c r="I70" s="2">
        <v>389941</v>
      </c>
      <c r="J70" s="2">
        <v>2047289</v>
      </c>
      <c r="K70" s="33">
        <v>1.2843814429716566E-2</v>
      </c>
      <c r="L70" s="2">
        <v>21286</v>
      </c>
      <c r="M70" s="2">
        <v>5300331</v>
      </c>
      <c r="N70" s="2">
        <v>2135681</v>
      </c>
      <c r="O70" s="33">
        <v>9.9668442993124905E-3</v>
      </c>
      <c r="P70" s="2">
        <v>23371</v>
      </c>
      <c r="Q70" s="2">
        <v>5600015</v>
      </c>
      <c r="R70" s="2">
        <v>2125949</v>
      </c>
      <c r="S70" s="35">
        <v>1.0993208209604276E-2</v>
      </c>
      <c r="T70" t="s">
        <v>4388</v>
      </c>
      <c r="U70" t="s">
        <v>4388</v>
      </c>
      <c r="V70" s="5" t="s">
        <v>4387</v>
      </c>
      <c r="W70" s="5">
        <v>0</v>
      </c>
      <c r="X70" s="4">
        <v>1.8506062201122907E-3</v>
      </c>
      <c r="Y70" s="6">
        <v>2924</v>
      </c>
      <c r="Z70" s="4">
        <v>1.0263639102917853E-3</v>
      </c>
      <c r="AA70" s="5">
        <v>2524</v>
      </c>
      <c r="AC70" s="16" t="str">
        <f t="shared" si="6"/>
        <v/>
      </c>
      <c r="AD70" s="16">
        <f t="shared" si="7"/>
        <v>1.2843814429716566E-2</v>
      </c>
      <c r="AE70" s="16" t="str">
        <f t="shared" si="8"/>
        <v/>
      </c>
      <c r="AF70" s="16" t="str">
        <f t="shared" si="9"/>
        <v/>
      </c>
      <c r="AG70" s="16" t="str">
        <f t="shared" si="10"/>
        <v/>
      </c>
      <c r="AH70" s="16" t="str">
        <f t="shared" si="11"/>
        <v/>
      </c>
      <c r="AI70" s="17" t="str">
        <f>IF('Peer Comparison Tool'!$D$11="NR","",IF($C70='Peer Comparison Tool'!$D$9,COUNT('ALLL &lt;50B Database'!$AI$1:AI69)+1,""))</f>
        <v/>
      </c>
    </row>
    <row r="71" spans="1:35" x14ac:dyDescent="0.25">
      <c r="A71" t="s">
        <v>1802</v>
      </c>
      <c r="B71">
        <v>377908</v>
      </c>
      <c r="C71" s="5" t="s">
        <v>1795</v>
      </c>
      <c r="D71" s="5" t="s">
        <v>4387</v>
      </c>
      <c r="E71" s="5" t="s">
        <v>4388</v>
      </c>
      <c r="F71" s="2">
        <v>32516</v>
      </c>
      <c r="G71" s="2">
        <v>5930498</v>
      </c>
      <c r="H71" s="2">
        <v>2798087</v>
      </c>
      <c r="I71" s="2">
        <v>229859</v>
      </c>
      <c r="J71" s="2">
        <v>2568228</v>
      </c>
      <c r="K71" s="33">
        <v>1.2660869673564808E-2</v>
      </c>
      <c r="L71" s="2">
        <v>29585</v>
      </c>
      <c r="M71" s="2">
        <v>5476098</v>
      </c>
      <c r="N71" s="2">
        <v>2426119</v>
      </c>
      <c r="O71" s="33">
        <v>1.219437298829942E-2</v>
      </c>
      <c r="P71" s="2">
        <v>30804</v>
      </c>
      <c r="Q71" s="2">
        <v>5545861</v>
      </c>
      <c r="R71" s="2">
        <v>2498894</v>
      </c>
      <c r="S71" s="35">
        <v>1.2327053488463297E-2</v>
      </c>
      <c r="T71" t="s">
        <v>4388</v>
      </c>
      <c r="U71" t="s">
        <v>4388</v>
      </c>
      <c r="V71" s="5" t="s">
        <v>4387</v>
      </c>
      <c r="W71" s="5">
        <v>0</v>
      </c>
      <c r="X71" s="4">
        <v>3.3381618510151118E-4</v>
      </c>
      <c r="Y71" s="6">
        <v>1712</v>
      </c>
      <c r="Z71" s="4">
        <v>1.3268050016387693E-4</v>
      </c>
      <c r="AA71" s="5">
        <v>2606</v>
      </c>
      <c r="AC71" s="16" t="str">
        <f t="shared" si="6"/>
        <v/>
      </c>
      <c r="AD71" s="16">
        <f t="shared" si="7"/>
        <v>1.2660869673564808E-2</v>
      </c>
      <c r="AE71" s="16" t="str">
        <f t="shared" si="8"/>
        <v/>
      </c>
      <c r="AF71" s="16" t="str">
        <f t="shared" si="9"/>
        <v/>
      </c>
      <c r="AG71" s="16" t="str">
        <f t="shared" si="10"/>
        <v/>
      </c>
      <c r="AH71" s="16" t="str">
        <f t="shared" si="11"/>
        <v/>
      </c>
      <c r="AI71" s="17" t="str">
        <f>IF('Peer Comparison Tool'!$D$11="NR","",IF($C71='Peer Comparison Tool'!$D$9,COUNT('ALLL &lt;50B Database'!$AI$1:AI70)+1,""))</f>
        <v/>
      </c>
    </row>
    <row r="72" spans="1:35" x14ac:dyDescent="0.25">
      <c r="A72" t="s">
        <v>3716</v>
      </c>
      <c r="B72">
        <v>3579589</v>
      </c>
      <c r="C72" s="5" t="s">
        <v>3704</v>
      </c>
      <c r="D72" s="5" t="s">
        <v>4390</v>
      </c>
      <c r="E72" s="5" t="s">
        <v>4388</v>
      </c>
      <c r="F72" s="2">
        <v>47642</v>
      </c>
      <c r="G72" s="2">
        <v>5834155</v>
      </c>
      <c r="H72" s="2">
        <v>4583656</v>
      </c>
      <c r="I72" s="2">
        <v>695772</v>
      </c>
      <c r="J72" s="2">
        <v>3887884</v>
      </c>
      <c r="K72" s="33">
        <v>1.22539664249242E-2</v>
      </c>
      <c r="L72" s="2">
        <v>29438</v>
      </c>
      <c r="M72" s="2">
        <v>4985690</v>
      </c>
      <c r="N72" s="2">
        <v>3915310</v>
      </c>
      <c r="O72" s="33">
        <v>7.5186894524316081E-3</v>
      </c>
      <c r="P72" s="2">
        <v>37511</v>
      </c>
      <c r="Q72" s="2">
        <v>4997924</v>
      </c>
      <c r="R72" s="2">
        <v>3955546</v>
      </c>
      <c r="S72" s="35">
        <v>9.4831408862392202E-3</v>
      </c>
      <c r="T72" t="s">
        <v>4388</v>
      </c>
      <c r="U72" t="s">
        <v>4388</v>
      </c>
      <c r="V72" s="5" t="s">
        <v>4390</v>
      </c>
      <c r="W72" s="5">
        <v>0</v>
      </c>
      <c r="X72" s="4">
        <v>2.7708255386849796E-3</v>
      </c>
      <c r="Y72" s="6">
        <v>10131</v>
      </c>
      <c r="Z72" s="4">
        <v>1.9644514338076121E-3</v>
      </c>
      <c r="AA72" s="5">
        <v>2804</v>
      </c>
      <c r="AC72" s="16" t="str">
        <f t="shared" si="6"/>
        <v/>
      </c>
      <c r="AD72" s="16">
        <f t="shared" si="7"/>
        <v>1.22539664249242E-2</v>
      </c>
      <c r="AE72" s="16" t="str">
        <f t="shared" si="8"/>
        <v/>
      </c>
      <c r="AF72" s="16" t="str">
        <f t="shared" si="9"/>
        <v/>
      </c>
      <c r="AG72" s="16" t="str">
        <f t="shared" si="10"/>
        <v/>
      </c>
      <c r="AH72" s="16" t="str">
        <f t="shared" si="11"/>
        <v/>
      </c>
      <c r="AI72" s="17" t="str">
        <f>IF('Peer Comparison Tool'!$D$11="NR","",IF($C72='Peer Comparison Tool'!$D$9,COUNT('ALLL &lt;50B Database'!$AI$1:AI71)+1,""))</f>
        <v/>
      </c>
    </row>
    <row r="73" spans="1:35" x14ac:dyDescent="0.25">
      <c r="A73" t="s">
        <v>1313</v>
      </c>
      <c r="B73">
        <v>130541</v>
      </c>
      <c r="C73" s="5" t="s">
        <v>1309</v>
      </c>
      <c r="D73" s="5" t="s">
        <v>4387</v>
      </c>
      <c r="E73" s="5">
        <v>1</v>
      </c>
      <c r="F73" s="2">
        <v>55090</v>
      </c>
      <c r="G73" s="2">
        <v>5729079</v>
      </c>
      <c r="H73" s="2">
        <v>3978382</v>
      </c>
      <c r="I73" s="2">
        <v>308061</v>
      </c>
      <c r="J73" s="2">
        <v>3670321</v>
      </c>
      <c r="K73" s="33">
        <v>1.5009586354980941E-2</v>
      </c>
      <c r="L73" s="2">
        <v>17667</v>
      </c>
      <c r="M73" s="2">
        <v>5236417</v>
      </c>
      <c r="N73" s="2">
        <v>3636841</v>
      </c>
      <c r="O73" s="33">
        <v>4.8577872939729837E-3</v>
      </c>
      <c r="P73" s="2">
        <v>48440</v>
      </c>
      <c r="Q73" s="2">
        <v>5340397</v>
      </c>
      <c r="R73" s="2">
        <v>3707299</v>
      </c>
      <c r="S73" s="35">
        <v>1.306611632889605E-2</v>
      </c>
      <c r="T73" s="2">
        <v>-15635</v>
      </c>
      <c r="U73" s="2">
        <v>0</v>
      </c>
      <c r="V73" s="5" t="s">
        <v>4387</v>
      </c>
      <c r="W73" s="5">
        <v>0</v>
      </c>
      <c r="X73" s="4">
        <v>1.9434700260848904E-3</v>
      </c>
      <c r="Y73" s="6">
        <v>6650</v>
      </c>
      <c r="Z73" s="4">
        <v>8.2083290349230665E-3</v>
      </c>
      <c r="AA73" s="5">
        <v>1610</v>
      </c>
      <c r="AC73" s="16" t="str">
        <f t="shared" si="6"/>
        <v/>
      </c>
      <c r="AD73" s="16">
        <f t="shared" si="7"/>
        <v>1.5009586354980941E-2</v>
      </c>
      <c r="AE73" s="16" t="str">
        <f t="shared" si="8"/>
        <v/>
      </c>
      <c r="AF73" s="16" t="str">
        <f t="shared" si="9"/>
        <v/>
      </c>
      <c r="AG73" s="16" t="str">
        <f t="shared" si="10"/>
        <v/>
      </c>
      <c r="AH73" s="16" t="str">
        <f t="shared" si="11"/>
        <v/>
      </c>
      <c r="AI73" s="17" t="str">
        <f>IF('Peer Comparison Tool'!$D$11="NR","",IF($C73='Peer Comparison Tool'!$D$9,COUNT('ALLL &lt;50B Database'!$AI$1:AI72)+1,""))</f>
        <v/>
      </c>
    </row>
    <row r="74" spans="1:35" x14ac:dyDescent="0.25">
      <c r="A74" t="s">
        <v>2964</v>
      </c>
      <c r="B74">
        <v>677176</v>
      </c>
      <c r="C74" s="5" t="s">
        <v>2948</v>
      </c>
      <c r="D74" s="5" t="s">
        <v>4387</v>
      </c>
      <c r="E74" s="5" t="s">
        <v>4388</v>
      </c>
      <c r="F74" s="2">
        <v>48144</v>
      </c>
      <c r="G74" s="2">
        <v>5676909</v>
      </c>
      <c r="H74" s="2">
        <v>4177561</v>
      </c>
      <c r="I74" s="2">
        <v>45651</v>
      </c>
      <c r="J74" s="2">
        <v>4131910</v>
      </c>
      <c r="K74" s="33">
        <v>1.1651754273447388E-2</v>
      </c>
      <c r="L74" s="2">
        <v>44317</v>
      </c>
      <c r="M74" s="2">
        <v>5220288</v>
      </c>
      <c r="N74" s="2">
        <v>4062197</v>
      </c>
      <c r="O74" s="33">
        <v>1.0909613689341013E-2</v>
      </c>
      <c r="P74" s="2">
        <v>46155</v>
      </c>
      <c r="Q74" s="2">
        <v>5259943</v>
      </c>
      <c r="R74" s="2">
        <v>4099393</v>
      </c>
      <c r="S74" s="35">
        <v>1.125898395201436E-2</v>
      </c>
      <c r="T74" t="s">
        <v>4388</v>
      </c>
      <c r="U74" t="s">
        <v>4388</v>
      </c>
      <c r="V74" s="5" t="s">
        <v>4387</v>
      </c>
      <c r="W74" s="5">
        <v>0</v>
      </c>
      <c r="X74" s="4">
        <v>3.9277032143302838E-4</v>
      </c>
      <c r="Y74" s="6">
        <v>1989</v>
      </c>
      <c r="Z74" s="4">
        <v>3.493702626733465E-4</v>
      </c>
      <c r="AA74" s="5">
        <v>3094</v>
      </c>
      <c r="AC74" s="16" t="str">
        <f t="shared" si="6"/>
        <v/>
      </c>
      <c r="AD74" s="16">
        <f t="shared" si="7"/>
        <v>1.1651754273447388E-2</v>
      </c>
      <c r="AE74" s="16" t="str">
        <f t="shared" si="8"/>
        <v/>
      </c>
      <c r="AF74" s="16" t="str">
        <f t="shared" si="9"/>
        <v/>
      </c>
      <c r="AG74" s="16" t="str">
        <f t="shared" si="10"/>
        <v/>
      </c>
      <c r="AH74" s="16" t="str">
        <f t="shared" si="11"/>
        <v/>
      </c>
      <c r="AI74" s="17" t="str">
        <f>IF('Peer Comparison Tool'!$D$11="NR","",IF($C74='Peer Comparison Tool'!$D$9,COUNT('ALLL &lt;50B Database'!$AI$1:AI73)+1,""))</f>
        <v/>
      </c>
    </row>
    <row r="75" spans="1:35" x14ac:dyDescent="0.25">
      <c r="A75" t="s">
        <v>1804</v>
      </c>
      <c r="B75">
        <v>888002</v>
      </c>
      <c r="C75" s="5" t="s">
        <v>1795</v>
      </c>
      <c r="D75" s="5" t="s">
        <v>4387</v>
      </c>
      <c r="E75" s="5" t="s">
        <v>4388</v>
      </c>
      <c r="F75" s="2">
        <v>31120</v>
      </c>
      <c r="G75" s="2">
        <v>5646109</v>
      </c>
      <c r="H75" s="2">
        <v>3425939</v>
      </c>
      <c r="I75" s="2">
        <v>223886</v>
      </c>
      <c r="J75" s="2">
        <v>3202053</v>
      </c>
      <c r="K75" s="33">
        <v>9.7187648049548211E-3</v>
      </c>
      <c r="L75" s="2">
        <v>27343</v>
      </c>
      <c r="M75" s="2">
        <v>4954135</v>
      </c>
      <c r="N75" s="2">
        <v>3168991</v>
      </c>
      <c r="O75" s="33">
        <v>8.6282984079159575E-3</v>
      </c>
      <c r="P75" s="2">
        <v>28395</v>
      </c>
      <c r="Q75" s="2">
        <v>5081850</v>
      </c>
      <c r="R75" s="2">
        <v>3229759</v>
      </c>
      <c r="S75" s="35">
        <v>8.7916776452979933E-3</v>
      </c>
      <c r="T75" t="s">
        <v>4388</v>
      </c>
      <c r="U75" t="s">
        <v>4388</v>
      </c>
      <c r="V75" s="5" t="s">
        <v>4387</v>
      </c>
      <c r="W75" s="5">
        <v>0</v>
      </c>
      <c r="X75" s="4">
        <v>9.2708715965682774E-4</v>
      </c>
      <c r="Y75" s="6">
        <v>2725</v>
      </c>
      <c r="Z75" s="4">
        <v>1.6337923738203586E-4</v>
      </c>
      <c r="AA75" s="5">
        <v>3879</v>
      </c>
      <c r="AC75" s="16" t="str">
        <f t="shared" si="6"/>
        <v/>
      </c>
      <c r="AD75" s="16">
        <f t="shared" si="7"/>
        <v>9.7187648049548211E-3</v>
      </c>
      <c r="AE75" s="16" t="str">
        <f t="shared" si="8"/>
        <v/>
      </c>
      <c r="AF75" s="16" t="str">
        <f t="shared" si="9"/>
        <v/>
      </c>
      <c r="AG75" s="16" t="str">
        <f t="shared" si="10"/>
        <v/>
      </c>
      <c r="AH75" s="16" t="str">
        <f t="shared" si="11"/>
        <v/>
      </c>
      <c r="AI75" s="17" t="str">
        <f>IF('Peer Comparison Tool'!$D$11="NR","",IF($C75='Peer Comparison Tool'!$D$9,COUNT('ALLL &lt;50B Database'!$AI$1:AI74)+1,""))</f>
        <v/>
      </c>
    </row>
    <row r="76" spans="1:35" x14ac:dyDescent="0.25">
      <c r="A76" t="s">
        <v>2303</v>
      </c>
      <c r="B76">
        <v>572374</v>
      </c>
      <c r="C76" s="5" t="s">
        <v>2299</v>
      </c>
      <c r="D76" s="5" t="s">
        <v>4387</v>
      </c>
      <c r="E76" s="5" t="s">
        <v>4388</v>
      </c>
      <c r="F76" s="2">
        <v>49801</v>
      </c>
      <c r="G76" s="2">
        <v>5569590</v>
      </c>
      <c r="H76" s="2">
        <v>4449446</v>
      </c>
      <c r="I76" s="2">
        <v>121128</v>
      </c>
      <c r="J76" s="2">
        <v>4328318</v>
      </c>
      <c r="K76" s="33">
        <v>1.1505855161288981E-2</v>
      </c>
      <c r="L76" s="2">
        <v>40294</v>
      </c>
      <c r="M76" s="2">
        <v>5014991</v>
      </c>
      <c r="N76" s="2">
        <v>4194276</v>
      </c>
      <c r="O76" s="33">
        <v>9.6069023593106408E-3</v>
      </c>
      <c r="P76" s="2">
        <v>43928</v>
      </c>
      <c r="Q76" s="2">
        <v>5074900</v>
      </c>
      <c r="R76" s="2">
        <v>4238963</v>
      </c>
      <c r="S76" s="35">
        <v>1.036291187254996E-2</v>
      </c>
      <c r="T76" t="s">
        <v>4388</v>
      </c>
      <c r="U76" t="s">
        <v>4388</v>
      </c>
      <c r="V76" s="5" t="s">
        <v>4387</v>
      </c>
      <c r="W76" s="5">
        <v>0</v>
      </c>
      <c r="X76" s="4">
        <v>1.142943288739021E-3</v>
      </c>
      <c r="Y76" s="6">
        <v>5873</v>
      </c>
      <c r="Z76" s="4">
        <v>7.5600951323931929E-4</v>
      </c>
      <c r="AA76" s="5">
        <v>3152</v>
      </c>
      <c r="AC76" s="16" t="str">
        <f t="shared" si="6"/>
        <v/>
      </c>
      <c r="AD76" s="16">
        <f t="shared" si="7"/>
        <v>1.1505855161288981E-2</v>
      </c>
      <c r="AE76" s="16" t="str">
        <f t="shared" si="8"/>
        <v/>
      </c>
      <c r="AF76" s="16" t="str">
        <f t="shared" si="9"/>
        <v/>
      </c>
      <c r="AG76" s="16" t="str">
        <f t="shared" si="10"/>
        <v/>
      </c>
      <c r="AH76" s="16" t="str">
        <f t="shared" si="11"/>
        <v/>
      </c>
      <c r="AI76" s="17" t="str">
        <f>IF('Peer Comparison Tool'!$D$11="NR","",IF($C76='Peer Comparison Tool'!$D$9,COUNT('ALLL &lt;50B Database'!$AI$1:AI75)+1,""))</f>
        <v/>
      </c>
    </row>
    <row r="77" spans="1:35" x14ac:dyDescent="0.25">
      <c r="A77" t="s">
        <v>1803</v>
      </c>
      <c r="B77">
        <v>618807</v>
      </c>
      <c r="C77" s="5" t="s">
        <v>1795</v>
      </c>
      <c r="D77" s="5" t="s">
        <v>4387</v>
      </c>
      <c r="E77" s="5" t="s">
        <v>4388</v>
      </c>
      <c r="F77" s="2">
        <v>44742</v>
      </c>
      <c r="G77" s="2">
        <v>5524622</v>
      </c>
      <c r="H77" s="2">
        <v>4214149</v>
      </c>
      <c r="I77" s="2">
        <v>239873</v>
      </c>
      <c r="J77" s="2">
        <v>3974276</v>
      </c>
      <c r="K77" s="33">
        <v>1.1257899552019035E-2</v>
      </c>
      <c r="L77" s="2">
        <v>40784</v>
      </c>
      <c r="M77" s="2">
        <v>5155447</v>
      </c>
      <c r="N77" s="2">
        <v>3944881</v>
      </c>
      <c r="O77" s="33">
        <v>1.033846141366495E-2</v>
      </c>
      <c r="P77" s="2">
        <v>41993</v>
      </c>
      <c r="Q77" s="2">
        <v>5323964</v>
      </c>
      <c r="R77" s="2">
        <v>4006012</v>
      </c>
      <c r="S77" s="35">
        <v>1.0482494810300119E-2</v>
      </c>
      <c r="T77" t="s">
        <v>4388</v>
      </c>
      <c r="U77" t="s">
        <v>4388</v>
      </c>
      <c r="V77" s="5" t="s">
        <v>4387</v>
      </c>
      <c r="W77" s="5">
        <v>0</v>
      </c>
      <c r="X77" s="4">
        <v>7.7540474171891582E-4</v>
      </c>
      <c r="Y77" s="6">
        <v>2749</v>
      </c>
      <c r="Z77" s="4">
        <v>1.4403339663516916E-4</v>
      </c>
      <c r="AA77" s="5">
        <v>3263</v>
      </c>
      <c r="AC77" s="16" t="str">
        <f t="shared" si="6"/>
        <v/>
      </c>
      <c r="AD77" s="16">
        <f t="shared" si="7"/>
        <v>1.1257899552019035E-2</v>
      </c>
      <c r="AE77" s="16" t="str">
        <f t="shared" si="8"/>
        <v/>
      </c>
      <c r="AF77" s="16" t="str">
        <f t="shared" si="9"/>
        <v/>
      </c>
      <c r="AG77" s="16" t="str">
        <f t="shared" si="10"/>
        <v/>
      </c>
      <c r="AH77" s="16" t="str">
        <f t="shared" si="11"/>
        <v/>
      </c>
      <c r="AI77" s="17" t="str">
        <f>IF('Peer Comparison Tool'!$D$11="NR","",IF($C77='Peer Comparison Tool'!$D$9,COUNT('ALLL &lt;50B Database'!$AI$1:AI76)+1,""))</f>
        <v/>
      </c>
    </row>
    <row r="78" spans="1:35" x14ac:dyDescent="0.25">
      <c r="A78" t="s">
        <v>1937</v>
      </c>
      <c r="B78">
        <v>419406</v>
      </c>
      <c r="C78" s="5" t="s">
        <v>1938</v>
      </c>
      <c r="D78" s="5" t="s">
        <v>4387</v>
      </c>
      <c r="E78" s="5" t="s">
        <v>4388</v>
      </c>
      <c r="F78" s="2">
        <v>39778</v>
      </c>
      <c r="G78" s="2">
        <v>5486974</v>
      </c>
      <c r="H78" s="2">
        <v>3807292</v>
      </c>
      <c r="I78" s="2">
        <v>394311</v>
      </c>
      <c r="J78" s="2">
        <v>3412981</v>
      </c>
      <c r="K78" s="33">
        <v>1.1654913988680278E-2</v>
      </c>
      <c r="L78" s="2">
        <v>33287</v>
      </c>
      <c r="M78" s="2">
        <v>4733474</v>
      </c>
      <c r="N78" s="2">
        <v>3184847</v>
      </c>
      <c r="O78" s="33">
        <v>1.0451679468432864E-2</v>
      </c>
      <c r="P78" s="2">
        <v>33810</v>
      </c>
      <c r="Q78" s="2">
        <v>4886593</v>
      </c>
      <c r="R78" s="2">
        <v>3259065</v>
      </c>
      <c r="S78" s="35">
        <v>1.0374141049656881E-2</v>
      </c>
      <c r="T78" t="s">
        <v>4388</v>
      </c>
      <c r="U78" t="s">
        <v>4388</v>
      </c>
      <c r="V78" s="5" t="s">
        <v>4387</v>
      </c>
      <c r="W78" s="5">
        <v>0</v>
      </c>
      <c r="X78" s="4">
        <v>1.2807729390233967E-3</v>
      </c>
      <c r="Y78" s="6">
        <v>5968</v>
      </c>
      <c r="Z78" s="4">
        <v>-7.7538418775982901E-5</v>
      </c>
      <c r="AA78" s="5">
        <v>3093</v>
      </c>
      <c r="AC78" s="16" t="str">
        <f t="shared" si="6"/>
        <v/>
      </c>
      <c r="AD78" s="16">
        <f t="shared" si="7"/>
        <v>1.1654913988680278E-2</v>
      </c>
      <c r="AE78" s="16" t="str">
        <f t="shared" si="8"/>
        <v/>
      </c>
      <c r="AF78" s="16" t="str">
        <f t="shared" si="9"/>
        <v/>
      </c>
      <c r="AG78" s="16" t="str">
        <f t="shared" si="10"/>
        <v/>
      </c>
      <c r="AH78" s="16" t="str">
        <f t="shared" si="11"/>
        <v/>
      </c>
      <c r="AI78" s="17" t="str">
        <f>IF('Peer Comparison Tool'!$D$11="NR","",IF($C78='Peer Comparison Tool'!$D$9,COUNT('ALLL &lt;50B Database'!$AI$1:AI77)+1,""))</f>
        <v/>
      </c>
    </row>
    <row r="79" spans="1:35" x14ac:dyDescent="0.25">
      <c r="A79" t="s">
        <v>1391</v>
      </c>
      <c r="B79">
        <v>3594005</v>
      </c>
      <c r="C79" s="5" t="s">
        <v>1389</v>
      </c>
      <c r="D79" s="5" t="s">
        <v>4387</v>
      </c>
      <c r="E79" s="5" t="s">
        <v>4388</v>
      </c>
      <c r="F79" s="2">
        <v>71185</v>
      </c>
      <c r="G79" s="2">
        <v>5461010</v>
      </c>
      <c r="H79" s="2">
        <v>4413224</v>
      </c>
      <c r="I79" s="2">
        <v>369022</v>
      </c>
      <c r="J79" s="2">
        <v>4044202</v>
      </c>
      <c r="K79" s="33">
        <v>1.7601741950575168E-2</v>
      </c>
      <c r="L79" s="2">
        <v>56896</v>
      </c>
      <c r="M79" s="2">
        <v>4929892</v>
      </c>
      <c r="N79" s="2">
        <v>3852244</v>
      </c>
      <c r="O79" s="33">
        <v>1.476957326690625E-2</v>
      </c>
      <c r="P79" s="2">
        <v>51459</v>
      </c>
      <c r="Q79" s="2">
        <v>5066101</v>
      </c>
      <c r="R79" s="2">
        <v>4002451</v>
      </c>
      <c r="S79" s="35">
        <v>1.2856871951711589E-2</v>
      </c>
      <c r="T79" t="s">
        <v>4388</v>
      </c>
      <c r="U79" t="s">
        <v>4388</v>
      </c>
      <c r="V79" s="5" t="s">
        <v>4387</v>
      </c>
      <c r="W79" s="5">
        <v>0</v>
      </c>
      <c r="X79" s="4">
        <v>4.7448699988635792E-3</v>
      </c>
      <c r="Y79" s="6">
        <v>19726</v>
      </c>
      <c r="Z79" s="4">
        <v>-1.9127013151946613E-3</v>
      </c>
      <c r="AA79" s="5">
        <v>921</v>
      </c>
      <c r="AC79" s="16" t="str">
        <f t="shared" si="6"/>
        <v/>
      </c>
      <c r="AD79" s="16">
        <f t="shared" si="7"/>
        <v>1.7601741950575168E-2</v>
      </c>
      <c r="AE79" s="16" t="str">
        <f t="shared" si="8"/>
        <v/>
      </c>
      <c r="AF79" s="16" t="str">
        <f t="shared" si="9"/>
        <v/>
      </c>
      <c r="AG79" s="16" t="str">
        <f t="shared" si="10"/>
        <v/>
      </c>
      <c r="AH79" s="16" t="str">
        <f t="shared" si="11"/>
        <v/>
      </c>
      <c r="AI79" s="17" t="str">
        <f>IF('Peer Comparison Tool'!$D$11="NR","",IF($C79='Peer Comparison Tool'!$D$9,COUNT('ALLL &lt;50B Database'!$AI$1:AI78)+1,""))</f>
        <v/>
      </c>
    </row>
    <row r="80" spans="1:35" x14ac:dyDescent="0.25">
      <c r="A80" t="s">
        <v>2135</v>
      </c>
      <c r="B80">
        <v>450856</v>
      </c>
      <c r="C80" s="5" t="s">
        <v>2711</v>
      </c>
      <c r="D80" s="5" t="s">
        <v>4387</v>
      </c>
      <c r="E80" s="5" t="s">
        <v>4388</v>
      </c>
      <c r="F80" s="2">
        <v>81264</v>
      </c>
      <c r="G80" s="2">
        <v>5437527</v>
      </c>
      <c r="H80" s="2">
        <v>4120389</v>
      </c>
      <c r="I80" s="2">
        <v>368097</v>
      </c>
      <c r="J80" s="2">
        <v>3752292</v>
      </c>
      <c r="K80" s="33">
        <v>2.1657163141887679E-2</v>
      </c>
      <c r="L80" s="2">
        <v>58625</v>
      </c>
      <c r="M80" s="2">
        <v>4583369</v>
      </c>
      <c r="N80" s="2">
        <v>3665001</v>
      </c>
      <c r="O80" s="33">
        <v>1.5995902866056518E-2</v>
      </c>
      <c r="P80" s="2">
        <v>65104</v>
      </c>
      <c r="Q80" s="2">
        <v>4807535</v>
      </c>
      <c r="R80" s="2">
        <v>3811016</v>
      </c>
      <c r="S80" s="35">
        <v>1.7083108546382383E-2</v>
      </c>
      <c r="T80" t="s">
        <v>4388</v>
      </c>
      <c r="U80" t="s">
        <v>4388</v>
      </c>
      <c r="V80" s="5" t="s">
        <v>4387</v>
      </c>
      <c r="W80" s="5">
        <v>0</v>
      </c>
      <c r="X80" s="4">
        <v>4.5740545955052954E-3</v>
      </c>
      <c r="Y80" s="6">
        <v>16160</v>
      </c>
      <c r="Z80" s="4">
        <v>1.0872056803258659E-3</v>
      </c>
      <c r="AA80" s="5">
        <v>417</v>
      </c>
      <c r="AC80" s="16" t="str">
        <f t="shared" si="6"/>
        <v/>
      </c>
      <c r="AD80" s="16">
        <f t="shared" si="7"/>
        <v>2.1657163141887679E-2</v>
      </c>
      <c r="AE80" s="16" t="str">
        <f t="shared" si="8"/>
        <v/>
      </c>
      <c r="AF80" s="16" t="str">
        <f t="shared" si="9"/>
        <v/>
      </c>
      <c r="AG80" s="16" t="str">
        <f t="shared" si="10"/>
        <v/>
      </c>
      <c r="AH80" s="16" t="str">
        <f t="shared" si="11"/>
        <v/>
      </c>
      <c r="AI80" s="17" t="str">
        <f>IF('Peer Comparison Tool'!$D$11="NR","",IF($C80='Peer Comparison Tool'!$D$9,COUNT('ALLL &lt;50B Database'!$AI$1:AI79)+1,""))</f>
        <v/>
      </c>
    </row>
    <row r="81" spans="1:35" x14ac:dyDescent="0.25">
      <c r="A81" t="s">
        <v>1314</v>
      </c>
      <c r="B81">
        <v>874845</v>
      </c>
      <c r="C81" s="5" t="s">
        <v>1309</v>
      </c>
      <c r="D81" s="5" t="s">
        <v>4387</v>
      </c>
      <c r="E81" s="5" t="s">
        <v>4388</v>
      </c>
      <c r="F81" s="2">
        <v>59019</v>
      </c>
      <c r="G81" s="2">
        <v>5434736</v>
      </c>
      <c r="H81" s="2">
        <v>4490532</v>
      </c>
      <c r="I81" s="2">
        <v>554636</v>
      </c>
      <c r="J81" s="2">
        <v>3935896</v>
      </c>
      <c r="K81" s="33">
        <v>1.499506084510363E-2</v>
      </c>
      <c r="L81" s="2">
        <v>50652</v>
      </c>
      <c r="M81" s="2">
        <v>4934311</v>
      </c>
      <c r="N81" s="2">
        <v>4065828</v>
      </c>
      <c r="O81" s="33">
        <v>1.2457979038955902E-2</v>
      </c>
      <c r="P81" s="2">
        <v>53609</v>
      </c>
      <c r="Q81" s="2">
        <v>5020877</v>
      </c>
      <c r="R81" s="2">
        <v>4085738</v>
      </c>
      <c r="S81" s="35">
        <v>1.3121007759185734E-2</v>
      </c>
      <c r="T81" t="s">
        <v>4388</v>
      </c>
      <c r="U81" t="s">
        <v>4388</v>
      </c>
      <c r="V81" s="5" t="s">
        <v>4387</v>
      </c>
      <c r="W81" s="5">
        <v>0</v>
      </c>
      <c r="X81" s="4">
        <v>1.8740530859178966E-3</v>
      </c>
      <c r="Y81" s="6">
        <v>5410</v>
      </c>
      <c r="Z81" s="4">
        <v>6.6302872022983191E-4</v>
      </c>
      <c r="AA81" s="5">
        <v>1618</v>
      </c>
      <c r="AC81" s="16" t="str">
        <f t="shared" si="6"/>
        <v/>
      </c>
      <c r="AD81" s="16">
        <f t="shared" si="7"/>
        <v>1.499506084510363E-2</v>
      </c>
      <c r="AE81" s="16" t="str">
        <f t="shared" si="8"/>
        <v/>
      </c>
      <c r="AF81" s="16" t="str">
        <f t="shared" si="9"/>
        <v/>
      </c>
      <c r="AG81" s="16" t="str">
        <f t="shared" si="10"/>
        <v/>
      </c>
      <c r="AH81" s="16" t="str">
        <f t="shared" si="11"/>
        <v/>
      </c>
      <c r="AI81" s="17" t="str">
        <f>IF('Peer Comparison Tool'!$D$11="NR","",IF($C81='Peer Comparison Tool'!$D$9,COUNT('ALLL &lt;50B Database'!$AI$1:AI80)+1,""))</f>
        <v/>
      </c>
    </row>
    <row r="82" spans="1:35" x14ac:dyDescent="0.25">
      <c r="A82" t="s">
        <v>715</v>
      </c>
      <c r="B82">
        <v>811046</v>
      </c>
      <c r="C82" s="5" t="s">
        <v>716</v>
      </c>
      <c r="D82" s="5" t="s">
        <v>4387</v>
      </c>
      <c r="E82" s="5" t="s">
        <v>4388</v>
      </c>
      <c r="F82" s="2">
        <v>60558</v>
      </c>
      <c r="G82" s="2">
        <v>5417282</v>
      </c>
      <c r="H82" s="2">
        <v>4181061</v>
      </c>
      <c r="I82" s="2">
        <v>315440</v>
      </c>
      <c r="J82" s="2">
        <v>3865621</v>
      </c>
      <c r="K82" s="33">
        <v>1.5665788239457516E-2</v>
      </c>
      <c r="L82" s="2">
        <v>55312</v>
      </c>
      <c r="M82" s="2">
        <v>4981719</v>
      </c>
      <c r="N82" s="2">
        <v>3895535</v>
      </c>
      <c r="O82" s="33">
        <v>1.4198819931023595E-2</v>
      </c>
      <c r="P82" s="2">
        <v>56585</v>
      </c>
      <c r="Q82" s="2">
        <v>4994580</v>
      </c>
      <c r="R82" s="2">
        <v>3960796</v>
      </c>
      <c r="S82" s="35">
        <v>1.4286269729620006E-2</v>
      </c>
      <c r="T82" t="s">
        <v>4388</v>
      </c>
      <c r="U82" t="s">
        <v>4388</v>
      </c>
      <c r="V82" s="5" t="s">
        <v>4387</v>
      </c>
      <c r="W82" s="5">
        <v>0</v>
      </c>
      <c r="X82" s="4">
        <v>1.3795185098375105E-3</v>
      </c>
      <c r="Y82" s="6">
        <v>3973</v>
      </c>
      <c r="Z82" s="4">
        <v>8.7449798596411082E-5</v>
      </c>
      <c r="AA82" s="5">
        <v>1380</v>
      </c>
      <c r="AC82" s="16" t="str">
        <f t="shared" si="6"/>
        <v/>
      </c>
      <c r="AD82" s="16">
        <f t="shared" si="7"/>
        <v>1.5665788239457516E-2</v>
      </c>
      <c r="AE82" s="16" t="str">
        <f t="shared" si="8"/>
        <v/>
      </c>
      <c r="AF82" s="16" t="str">
        <f t="shared" si="9"/>
        <v/>
      </c>
      <c r="AG82" s="16" t="str">
        <f t="shared" si="10"/>
        <v/>
      </c>
      <c r="AH82" s="16" t="str">
        <f t="shared" si="11"/>
        <v/>
      </c>
      <c r="AI82" s="17" t="str">
        <f>IF('Peer Comparison Tool'!$D$11="NR","",IF($C82='Peer Comparison Tool'!$D$9,COUNT('ALLL &lt;50B Database'!$AI$1:AI81)+1,""))</f>
        <v/>
      </c>
    </row>
    <row r="83" spans="1:35" x14ac:dyDescent="0.25">
      <c r="A83" t="s">
        <v>1315</v>
      </c>
      <c r="B83">
        <v>783648</v>
      </c>
      <c r="C83" s="5" t="s">
        <v>1309</v>
      </c>
      <c r="D83" s="5" t="s">
        <v>4387</v>
      </c>
      <c r="E83" s="5" t="s">
        <v>4388</v>
      </c>
      <c r="F83" s="2">
        <v>55172</v>
      </c>
      <c r="G83" s="2">
        <v>5373900</v>
      </c>
      <c r="H83" s="2">
        <v>4522726</v>
      </c>
      <c r="I83" s="2">
        <v>317197</v>
      </c>
      <c r="J83" s="2">
        <v>4205529</v>
      </c>
      <c r="K83" s="33">
        <v>1.3118920354609372E-2</v>
      </c>
      <c r="L83" s="2">
        <v>43405</v>
      </c>
      <c r="M83" s="2">
        <v>4694690</v>
      </c>
      <c r="N83" s="2">
        <v>3984025</v>
      </c>
      <c r="O83" s="33">
        <v>1.0894760951550253E-2</v>
      </c>
      <c r="P83" s="2">
        <v>46057</v>
      </c>
      <c r="Q83" s="2">
        <v>4902335</v>
      </c>
      <c r="R83" s="2">
        <v>4105695</v>
      </c>
      <c r="S83" s="35">
        <v>1.121783279079425E-2</v>
      </c>
      <c r="T83" t="s">
        <v>4388</v>
      </c>
      <c r="U83" t="s">
        <v>4388</v>
      </c>
      <c r="V83" s="5" t="s">
        <v>4387</v>
      </c>
      <c r="W83" s="5">
        <v>0</v>
      </c>
      <c r="X83" s="4">
        <v>1.9010875638151223E-3</v>
      </c>
      <c r="Y83" s="6">
        <v>9115</v>
      </c>
      <c r="Z83" s="4">
        <v>3.2307183924399664E-4</v>
      </c>
      <c r="AA83" s="5">
        <v>2366</v>
      </c>
      <c r="AC83" s="16" t="str">
        <f t="shared" si="6"/>
        <v/>
      </c>
      <c r="AD83" s="16">
        <f t="shared" si="7"/>
        <v>1.3118920354609372E-2</v>
      </c>
      <c r="AE83" s="16" t="str">
        <f t="shared" si="8"/>
        <v/>
      </c>
      <c r="AF83" s="16" t="str">
        <f t="shared" si="9"/>
        <v/>
      </c>
      <c r="AG83" s="16" t="str">
        <f t="shared" si="10"/>
        <v/>
      </c>
      <c r="AH83" s="16" t="str">
        <f t="shared" si="11"/>
        <v/>
      </c>
      <c r="AI83" s="17" t="str">
        <f>IF('Peer Comparison Tool'!$D$11="NR","",IF($C83='Peer Comparison Tool'!$D$9,COUNT('ALLL &lt;50B Database'!$AI$1:AI82)+1,""))</f>
        <v/>
      </c>
    </row>
    <row r="84" spans="1:35" x14ac:dyDescent="0.25">
      <c r="A84" t="s">
        <v>345</v>
      </c>
      <c r="B84">
        <v>255659</v>
      </c>
      <c r="C84" s="5" t="s">
        <v>343</v>
      </c>
      <c r="D84" s="5" t="s">
        <v>4387</v>
      </c>
      <c r="E84" s="5" t="s">
        <v>4388</v>
      </c>
      <c r="F84" s="2">
        <v>40985</v>
      </c>
      <c r="G84" s="2">
        <v>5251845</v>
      </c>
      <c r="H84" s="2">
        <v>3163277</v>
      </c>
      <c r="I84" s="2">
        <v>476447</v>
      </c>
      <c r="J84" s="2">
        <v>2686830</v>
      </c>
      <c r="K84" s="33">
        <v>1.52540354246454E-2</v>
      </c>
      <c r="L84" s="2">
        <v>38952</v>
      </c>
      <c r="M84" s="2">
        <v>4520376</v>
      </c>
      <c r="N84" s="2">
        <v>2592876</v>
      </c>
      <c r="O84" s="33">
        <v>1.5022700661350563E-2</v>
      </c>
      <c r="P84" s="2">
        <v>39526</v>
      </c>
      <c r="Q84" s="2">
        <v>4560820</v>
      </c>
      <c r="R84" s="2">
        <v>2635211</v>
      </c>
      <c r="S84" s="35">
        <v>1.4999178433909088E-2</v>
      </c>
      <c r="T84" t="s">
        <v>4388</v>
      </c>
      <c r="U84" t="s">
        <v>4388</v>
      </c>
      <c r="V84" s="5" t="s">
        <v>4387</v>
      </c>
      <c r="W84" s="5">
        <v>0</v>
      </c>
      <c r="X84" s="4">
        <v>2.5485699073631192E-4</v>
      </c>
      <c r="Y84" s="6">
        <v>1459</v>
      </c>
      <c r="Z84" s="4">
        <v>-2.3522227441475155E-5</v>
      </c>
      <c r="AA84" s="5">
        <v>1522</v>
      </c>
      <c r="AC84" s="16" t="str">
        <f t="shared" si="6"/>
        <v/>
      </c>
      <c r="AD84" s="16">
        <f t="shared" si="7"/>
        <v>1.52540354246454E-2</v>
      </c>
      <c r="AE84" s="16" t="str">
        <f t="shared" si="8"/>
        <v/>
      </c>
      <c r="AF84" s="16" t="str">
        <f t="shared" si="9"/>
        <v/>
      </c>
      <c r="AG84" s="16" t="str">
        <f t="shared" si="10"/>
        <v/>
      </c>
      <c r="AH84" s="16" t="str">
        <f t="shared" si="11"/>
        <v/>
      </c>
      <c r="AI84" s="17" t="str">
        <f>IF('Peer Comparison Tool'!$D$11="NR","",IF($C84='Peer Comparison Tool'!$D$9,COUNT('ALLL &lt;50B Database'!$AI$1:AI83)+1,""))</f>
        <v/>
      </c>
    </row>
    <row r="85" spans="1:35" x14ac:dyDescent="0.25">
      <c r="A85" t="s">
        <v>2523</v>
      </c>
      <c r="B85">
        <v>2385514</v>
      </c>
      <c r="C85" s="5" t="s">
        <v>2519</v>
      </c>
      <c r="D85" s="5" t="s">
        <v>4387</v>
      </c>
      <c r="E85" s="5" t="s">
        <v>4388</v>
      </c>
      <c r="F85" s="2">
        <v>28064</v>
      </c>
      <c r="G85" s="2">
        <v>5075725</v>
      </c>
      <c r="H85" s="2">
        <v>3171535</v>
      </c>
      <c r="I85" s="2">
        <v>0</v>
      </c>
      <c r="J85" s="2">
        <v>3171535</v>
      </c>
      <c r="K85" s="33">
        <v>8.8487120589872091E-3</v>
      </c>
      <c r="L85" s="2">
        <v>13908</v>
      </c>
      <c r="M85" s="2">
        <v>3934554</v>
      </c>
      <c r="N85" s="2">
        <v>2600358</v>
      </c>
      <c r="O85" s="33">
        <v>5.3484943227047966E-3</v>
      </c>
      <c r="P85" s="2">
        <v>20804</v>
      </c>
      <c r="Q85" s="2">
        <v>4053820</v>
      </c>
      <c r="R85" s="2">
        <v>2602288</v>
      </c>
      <c r="S85" s="35">
        <v>7.9945032986356614E-3</v>
      </c>
      <c r="T85" t="s">
        <v>4388</v>
      </c>
      <c r="U85" t="s">
        <v>4388</v>
      </c>
      <c r="V85" s="5" t="s">
        <v>4387</v>
      </c>
      <c r="W85" s="5">
        <v>0</v>
      </c>
      <c r="X85" s="4">
        <v>8.5420876035154775E-4</v>
      </c>
      <c r="Y85" s="6">
        <v>7260</v>
      </c>
      <c r="Z85" s="4">
        <v>2.6460089759308648E-3</v>
      </c>
      <c r="AA85" s="5">
        <v>4122</v>
      </c>
      <c r="AC85" s="16" t="str">
        <f t="shared" si="6"/>
        <v/>
      </c>
      <c r="AD85" s="16">
        <f t="shared" si="7"/>
        <v>8.8487120589872091E-3</v>
      </c>
      <c r="AE85" s="16" t="str">
        <f t="shared" si="8"/>
        <v/>
      </c>
      <c r="AF85" s="16" t="str">
        <f t="shared" si="9"/>
        <v/>
      </c>
      <c r="AG85" s="16" t="str">
        <f t="shared" si="10"/>
        <v/>
      </c>
      <c r="AH85" s="16" t="str">
        <f t="shared" si="11"/>
        <v/>
      </c>
      <c r="AI85" s="17" t="str">
        <f>IF('Peer Comparison Tool'!$D$11="NR","",IF($C85='Peer Comparison Tool'!$D$9,COUNT('ALLL &lt;50B Database'!$AI$1:AI84)+1,""))</f>
        <v/>
      </c>
    </row>
    <row r="86" spans="1:35" x14ac:dyDescent="0.25">
      <c r="A86" t="s">
        <v>1805</v>
      </c>
      <c r="B86">
        <v>758703</v>
      </c>
      <c r="C86" s="5" t="s">
        <v>1795</v>
      </c>
      <c r="D86" s="5" t="s">
        <v>4387</v>
      </c>
      <c r="E86" s="5" t="s">
        <v>4388</v>
      </c>
      <c r="F86" s="2">
        <v>39862</v>
      </c>
      <c r="G86" s="2">
        <v>5075233</v>
      </c>
      <c r="H86" s="2">
        <v>4065404</v>
      </c>
      <c r="I86" s="2">
        <v>240730</v>
      </c>
      <c r="J86" s="2">
        <v>3824674</v>
      </c>
      <c r="K86" s="33">
        <v>1.0422326190415183E-2</v>
      </c>
      <c r="L86" s="2">
        <v>34102</v>
      </c>
      <c r="M86" s="2">
        <v>4297767</v>
      </c>
      <c r="N86" s="2">
        <v>3389789</v>
      </c>
      <c r="O86" s="33">
        <v>1.0060213187310478E-2</v>
      </c>
      <c r="P86" s="2">
        <v>35638</v>
      </c>
      <c r="Q86" s="2">
        <v>4461515</v>
      </c>
      <c r="R86" s="2">
        <v>3501966</v>
      </c>
      <c r="S86" s="35">
        <v>1.0176569389879856E-2</v>
      </c>
      <c r="T86" t="s">
        <v>4388</v>
      </c>
      <c r="U86" t="s">
        <v>4388</v>
      </c>
      <c r="V86" s="5" t="s">
        <v>4387</v>
      </c>
      <c r="W86" s="5">
        <v>0</v>
      </c>
      <c r="X86" s="4">
        <v>2.4575680053532702E-4</v>
      </c>
      <c r="Y86" s="6">
        <v>4224</v>
      </c>
      <c r="Z86" s="4">
        <v>1.1635620256937769E-4</v>
      </c>
      <c r="AA86" s="5">
        <v>3627</v>
      </c>
      <c r="AC86" s="16" t="str">
        <f t="shared" si="6"/>
        <v/>
      </c>
      <c r="AD86" s="16">
        <f t="shared" si="7"/>
        <v>1.0422326190415183E-2</v>
      </c>
      <c r="AE86" s="16" t="str">
        <f t="shared" si="8"/>
        <v/>
      </c>
      <c r="AF86" s="16" t="str">
        <f t="shared" si="9"/>
        <v/>
      </c>
      <c r="AG86" s="16" t="str">
        <f t="shared" si="10"/>
        <v/>
      </c>
      <c r="AH86" s="16" t="str">
        <f t="shared" si="11"/>
        <v/>
      </c>
      <c r="AI86" s="17" t="str">
        <f>IF('Peer Comparison Tool'!$D$11="NR","",IF($C86='Peer Comparison Tool'!$D$9,COUNT('ALLL &lt;50B Database'!$AI$1:AI85)+1,""))</f>
        <v/>
      </c>
    </row>
    <row r="87" spans="1:35" x14ac:dyDescent="0.25">
      <c r="A87" t="s">
        <v>2966</v>
      </c>
      <c r="B87">
        <v>28013</v>
      </c>
      <c r="C87" s="5" t="s">
        <v>2948</v>
      </c>
      <c r="D87" s="5" t="s">
        <v>4387</v>
      </c>
      <c r="E87" s="5" t="s">
        <v>4388</v>
      </c>
      <c r="F87" s="2">
        <v>38520</v>
      </c>
      <c r="G87" s="2">
        <v>5050101</v>
      </c>
      <c r="H87" s="2">
        <v>3589359</v>
      </c>
      <c r="I87" s="2">
        <v>109221</v>
      </c>
      <c r="J87" s="2">
        <v>3480138</v>
      </c>
      <c r="K87" s="33">
        <v>1.1068526592910971E-2</v>
      </c>
      <c r="L87" s="2">
        <v>28707</v>
      </c>
      <c r="M87" s="2">
        <v>5059460</v>
      </c>
      <c r="N87" s="2">
        <v>3437085</v>
      </c>
      <c r="O87" s="33">
        <v>8.3521356032801048E-3</v>
      </c>
      <c r="P87" s="2">
        <v>36800</v>
      </c>
      <c r="Q87" s="2">
        <v>5002703</v>
      </c>
      <c r="R87" s="2">
        <v>3509137</v>
      </c>
      <c r="S87" s="35">
        <v>1.0486908889564585E-2</v>
      </c>
      <c r="T87" t="s">
        <v>4388</v>
      </c>
      <c r="U87" t="s">
        <v>4388</v>
      </c>
      <c r="V87" s="5" t="s">
        <v>4387</v>
      </c>
      <c r="W87" s="5">
        <v>0</v>
      </c>
      <c r="X87" s="4">
        <v>5.8161770334638589E-4</v>
      </c>
      <c r="Y87" s="6">
        <v>1720</v>
      </c>
      <c r="Z87" s="4">
        <v>2.13477328628448E-3</v>
      </c>
      <c r="AA87" s="5">
        <v>3341</v>
      </c>
      <c r="AC87" s="16" t="str">
        <f t="shared" si="6"/>
        <v/>
      </c>
      <c r="AD87" s="16">
        <f t="shared" si="7"/>
        <v>1.1068526592910971E-2</v>
      </c>
      <c r="AE87" s="16" t="str">
        <f t="shared" si="8"/>
        <v/>
      </c>
      <c r="AF87" s="16" t="str">
        <f t="shared" si="9"/>
        <v/>
      </c>
      <c r="AG87" s="16" t="str">
        <f t="shared" si="10"/>
        <v/>
      </c>
      <c r="AH87" s="16" t="str">
        <f t="shared" si="11"/>
        <v/>
      </c>
      <c r="AI87" s="17" t="str">
        <f>IF('Peer Comparison Tool'!$D$11="NR","",IF($C87='Peer Comparison Tool'!$D$9,COUNT('ALLL &lt;50B Database'!$AI$1:AI86)+1,""))</f>
        <v/>
      </c>
    </row>
    <row r="88" spans="1:35" x14ac:dyDescent="0.25">
      <c r="A88" t="s">
        <v>226</v>
      </c>
      <c r="B88">
        <v>739560</v>
      </c>
      <c r="C88" s="5" t="s">
        <v>207</v>
      </c>
      <c r="D88" s="5" t="s">
        <v>4390</v>
      </c>
      <c r="E88" s="5" t="s">
        <v>4388</v>
      </c>
      <c r="F88" s="2">
        <v>48660</v>
      </c>
      <c r="G88" s="2">
        <v>4988733</v>
      </c>
      <c r="H88" s="2">
        <v>3710797</v>
      </c>
      <c r="I88" s="2">
        <v>403507</v>
      </c>
      <c r="J88" s="2">
        <v>3307290</v>
      </c>
      <c r="K88" s="33">
        <v>1.471295229629092E-2</v>
      </c>
      <c r="L88" s="2">
        <v>47428</v>
      </c>
      <c r="M88" s="2">
        <v>4377727</v>
      </c>
      <c r="N88" s="2">
        <v>3273754</v>
      </c>
      <c r="O88" s="33">
        <v>1.4487343887170509E-2</v>
      </c>
      <c r="P88" s="2">
        <v>47630</v>
      </c>
      <c r="Q88" s="2">
        <v>4371526</v>
      </c>
      <c r="R88" s="2">
        <v>3320674</v>
      </c>
      <c r="S88" s="35">
        <v>1.4343473644205965E-2</v>
      </c>
      <c r="T88" t="s">
        <v>4388</v>
      </c>
      <c r="U88" t="s">
        <v>4388</v>
      </c>
      <c r="V88" s="5" t="s">
        <v>4390</v>
      </c>
      <c r="W88" s="5">
        <v>0</v>
      </c>
      <c r="X88" s="4">
        <v>3.6947865208495495E-4</v>
      </c>
      <c r="Y88" s="6">
        <v>1030</v>
      </c>
      <c r="Z88" s="4">
        <v>-1.4387024296454339E-4</v>
      </c>
      <c r="AA88" s="5">
        <v>1696</v>
      </c>
      <c r="AC88" s="16" t="str">
        <f t="shared" si="6"/>
        <v/>
      </c>
      <c r="AD88" s="16" t="str">
        <f t="shared" si="7"/>
        <v/>
      </c>
      <c r="AE88" s="16">
        <f t="shared" si="8"/>
        <v>1.471295229629092E-2</v>
      </c>
      <c r="AF88" s="16" t="str">
        <f t="shared" si="9"/>
        <v/>
      </c>
      <c r="AG88" s="16" t="str">
        <f t="shared" si="10"/>
        <v/>
      </c>
      <c r="AH88" s="16" t="str">
        <f t="shared" si="11"/>
        <v/>
      </c>
      <c r="AI88" s="17" t="str">
        <f>IF('Peer Comparison Tool'!$D$11="NR","",IF($C88='Peer Comparison Tool'!$D$9,COUNT('ALLL &lt;50B Database'!$AI$1:AI87)+1,""))</f>
        <v/>
      </c>
    </row>
    <row r="89" spans="1:35" x14ac:dyDescent="0.25">
      <c r="A89" t="s">
        <v>667</v>
      </c>
      <c r="B89">
        <v>577128</v>
      </c>
      <c r="C89" s="5" t="s">
        <v>3064</v>
      </c>
      <c r="D89" s="5" t="s">
        <v>4387</v>
      </c>
      <c r="E89" s="5">
        <v>1</v>
      </c>
      <c r="F89" s="2">
        <v>54362</v>
      </c>
      <c r="G89" s="2">
        <v>4978921</v>
      </c>
      <c r="H89" s="2">
        <v>3361019</v>
      </c>
      <c r="I89" s="2">
        <v>457668</v>
      </c>
      <c r="J89" s="2">
        <v>2903351</v>
      </c>
      <c r="K89" s="33">
        <v>1.8723881473511124E-2</v>
      </c>
      <c r="L89" s="2">
        <v>21556</v>
      </c>
      <c r="M89" s="2">
        <v>4351191</v>
      </c>
      <c r="N89" s="2">
        <v>2873525</v>
      </c>
      <c r="O89" s="33">
        <v>7.5015877711173563E-3</v>
      </c>
      <c r="P89" s="2">
        <v>42833</v>
      </c>
      <c r="Q89" s="2">
        <v>4462869</v>
      </c>
      <c r="R89" s="2">
        <v>2911437</v>
      </c>
      <c r="S89" s="35">
        <v>1.4711978998686903E-2</v>
      </c>
      <c r="T89" s="2">
        <v>-3708</v>
      </c>
      <c r="U89" s="2">
        <v>0</v>
      </c>
      <c r="V89" s="5" t="s">
        <v>4387</v>
      </c>
      <c r="W89" s="5">
        <v>0</v>
      </c>
      <c r="X89" s="4">
        <v>4.0119024748242211E-3</v>
      </c>
      <c r="Y89" s="6">
        <v>11529</v>
      </c>
      <c r="Z89" s="4">
        <v>7.2103912275695466E-3</v>
      </c>
      <c r="AA89" s="5">
        <v>724</v>
      </c>
      <c r="AC89" s="16" t="str">
        <f t="shared" si="6"/>
        <v/>
      </c>
      <c r="AD89" s="16" t="str">
        <f t="shared" si="7"/>
        <v/>
      </c>
      <c r="AE89" s="16">
        <f t="shared" si="8"/>
        <v>1.8723881473511124E-2</v>
      </c>
      <c r="AF89" s="16" t="str">
        <f t="shared" si="9"/>
        <v/>
      </c>
      <c r="AG89" s="16" t="str">
        <f t="shared" si="10"/>
        <v/>
      </c>
      <c r="AH89" s="16" t="str">
        <f t="shared" si="11"/>
        <v/>
      </c>
      <c r="AI89" s="17" t="str">
        <f>IF('Peer Comparison Tool'!$D$11="NR","",IF($C89='Peer Comparison Tool'!$D$9,COUNT('ALLL &lt;50B Database'!$AI$1:AI88)+1,""))</f>
        <v/>
      </c>
    </row>
    <row r="90" spans="1:35" x14ac:dyDescent="0.25">
      <c r="A90" t="s">
        <v>1939</v>
      </c>
      <c r="B90">
        <v>593007</v>
      </c>
      <c r="C90" s="5" t="s">
        <v>1938</v>
      </c>
      <c r="D90" s="5" t="s">
        <v>4387</v>
      </c>
      <c r="E90" s="5" t="s">
        <v>4388</v>
      </c>
      <c r="F90" s="2">
        <v>35539</v>
      </c>
      <c r="G90" s="2">
        <v>4934472</v>
      </c>
      <c r="H90" s="2">
        <v>3326041</v>
      </c>
      <c r="I90" s="2">
        <v>225797</v>
      </c>
      <c r="J90" s="2">
        <v>3100244</v>
      </c>
      <c r="K90" s="33">
        <v>1.1463291276428565E-2</v>
      </c>
      <c r="L90" s="2">
        <v>25171</v>
      </c>
      <c r="M90" s="2">
        <v>4410250</v>
      </c>
      <c r="N90" s="2">
        <v>3095023</v>
      </c>
      <c r="O90" s="33">
        <v>8.132734393250067E-3</v>
      </c>
      <c r="P90" s="2">
        <v>26521</v>
      </c>
      <c r="Q90" s="2">
        <v>4570447</v>
      </c>
      <c r="R90" s="2">
        <v>3157762</v>
      </c>
      <c r="S90" s="35">
        <v>8.3986696907493337E-3</v>
      </c>
      <c r="T90" t="s">
        <v>4388</v>
      </c>
      <c r="U90" t="s">
        <v>4388</v>
      </c>
      <c r="V90" s="5" t="s">
        <v>4387</v>
      </c>
      <c r="W90" s="5">
        <v>0</v>
      </c>
      <c r="X90" s="4">
        <v>3.0646215856792308E-3</v>
      </c>
      <c r="Y90" s="6">
        <v>9018</v>
      </c>
      <c r="Z90" s="4">
        <v>2.6593529749926667E-4</v>
      </c>
      <c r="AA90" s="5">
        <v>3166</v>
      </c>
      <c r="AC90" s="16" t="str">
        <f t="shared" si="6"/>
        <v/>
      </c>
      <c r="AD90" s="16" t="str">
        <f t="shared" si="7"/>
        <v/>
      </c>
      <c r="AE90" s="16">
        <f t="shared" si="8"/>
        <v>1.1463291276428565E-2</v>
      </c>
      <c r="AF90" s="16" t="str">
        <f t="shared" si="9"/>
        <v/>
      </c>
      <c r="AG90" s="16" t="str">
        <f t="shared" si="10"/>
        <v/>
      </c>
      <c r="AH90" s="16" t="str">
        <f t="shared" si="11"/>
        <v/>
      </c>
      <c r="AI90" s="17" t="str">
        <f>IF('Peer Comparison Tool'!$D$11="NR","",IF($C90='Peer Comparison Tool'!$D$9,COUNT('ALLL &lt;50B Database'!$AI$1:AI89)+1,""))</f>
        <v/>
      </c>
    </row>
    <row r="91" spans="1:35" x14ac:dyDescent="0.25">
      <c r="A91" t="s">
        <v>346</v>
      </c>
      <c r="B91">
        <v>474759</v>
      </c>
      <c r="C91" s="5" t="s">
        <v>343</v>
      </c>
      <c r="D91" s="5" t="s">
        <v>4387</v>
      </c>
      <c r="E91" s="5" t="s">
        <v>4388</v>
      </c>
      <c r="F91" s="2">
        <v>37896</v>
      </c>
      <c r="G91" s="2">
        <v>4813066</v>
      </c>
      <c r="H91" s="2">
        <v>3600263</v>
      </c>
      <c r="I91" s="2">
        <v>300489</v>
      </c>
      <c r="J91" s="2">
        <v>3299774</v>
      </c>
      <c r="K91" s="33">
        <v>1.1484422872596729E-2</v>
      </c>
      <c r="L91" s="2">
        <v>28546</v>
      </c>
      <c r="M91" s="2">
        <v>4172729</v>
      </c>
      <c r="N91" s="2">
        <v>3088710</v>
      </c>
      <c r="O91" s="33">
        <v>9.242046032162294E-3</v>
      </c>
      <c r="P91" s="2">
        <v>30871</v>
      </c>
      <c r="Q91" s="2">
        <v>4311441</v>
      </c>
      <c r="R91" s="2">
        <v>3171241</v>
      </c>
      <c r="S91" s="35">
        <v>9.734674848111512E-3</v>
      </c>
      <c r="T91" t="s">
        <v>4388</v>
      </c>
      <c r="U91" t="s">
        <v>4388</v>
      </c>
      <c r="V91" s="5" t="s">
        <v>4387</v>
      </c>
      <c r="W91" s="5">
        <v>0</v>
      </c>
      <c r="X91" s="4">
        <v>1.7497480244852166E-3</v>
      </c>
      <c r="Y91" s="6">
        <v>7025</v>
      </c>
      <c r="Z91" s="4">
        <v>4.9262881594921808E-4</v>
      </c>
      <c r="AA91" s="5">
        <v>3162</v>
      </c>
      <c r="AC91" s="16" t="str">
        <f t="shared" si="6"/>
        <v/>
      </c>
      <c r="AD91" s="16" t="str">
        <f t="shared" si="7"/>
        <v/>
      </c>
      <c r="AE91" s="16">
        <f t="shared" si="8"/>
        <v>1.1484422872596729E-2</v>
      </c>
      <c r="AF91" s="16" t="str">
        <f t="shared" si="9"/>
        <v/>
      </c>
      <c r="AG91" s="16" t="str">
        <f t="shared" si="10"/>
        <v/>
      </c>
      <c r="AH91" s="16" t="str">
        <f t="shared" si="11"/>
        <v/>
      </c>
      <c r="AI91" s="17" t="str">
        <f>IF('Peer Comparison Tool'!$D$11="NR","",IF($C91='Peer Comparison Tool'!$D$9,COUNT('ALLL &lt;50B Database'!$AI$1:AI90)+1,""))</f>
        <v/>
      </c>
    </row>
    <row r="92" spans="1:35" x14ac:dyDescent="0.25">
      <c r="A92" t="s">
        <v>565</v>
      </c>
      <c r="B92">
        <v>3783948</v>
      </c>
      <c r="C92" s="5" t="s">
        <v>561</v>
      </c>
      <c r="D92" s="5" t="s">
        <v>4387</v>
      </c>
      <c r="E92" s="5" t="s">
        <v>4388</v>
      </c>
      <c r="F92" s="2">
        <v>16341</v>
      </c>
      <c r="G92" s="2">
        <v>4752233</v>
      </c>
      <c r="H92" s="2">
        <v>1582618</v>
      </c>
      <c r="I92" s="2">
        <v>0</v>
      </c>
      <c r="J92" s="2">
        <v>1582618</v>
      </c>
      <c r="K92" s="33">
        <v>1.0325296439191264E-2</v>
      </c>
      <c r="L92" s="2">
        <v>8015</v>
      </c>
      <c r="M92" s="2">
        <v>4528719</v>
      </c>
      <c r="N92" s="2">
        <v>1516496</v>
      </c>
      <c r="O92" s="33">
        <v>5.2852101159515091E-3</v>
      </c>
      <c r="P92" s="2">
        <v>17306</v>
      </c>
      <c r="Q92" s="2">
        <v>4356173</v>
      </c>
      <c r="R92" s="2">
        <v>1577887</v>
      </c>
      <c r="S92" s="35">
        <v>1.0967832297243085E-2</v>
      </c>
      <c r="T92" t="s">
        <v>4388</v>
      </c>
      <c r="U92" t="s">
        <v>4388</v>
      </c>
      <c r="V92" s="5" t="s">
        <v>4387</v>
      </c>
      <c r="W92" s="5">
        <v>0</v>
      </c>
      <c r="X92" s="4">
        <v>-6.425358580518202E-4</v>
      </c>
      <c r="Y92" s="6">
        <v>-965</v>
      </c>
      <c r="Z92" s="4">
        <v>5.6826221812915755E-3</v>
      </c>
      <c r="AA92" s="5">
        <v>3665</v>
      </c>
      <c r="AC92" s="16" t="str">
        <f t="shared" si="6"/>
        <v/>
      </c>
      <c r="AD92" s="16" t="str">
        <f t="shared" si="7"/>
        <v/>
      </c>
      <c r="AE92" s="16">
        <f t="shared" si="8"/>
        <v>1.0325296439191264E-2</v>
      </c>
      <c r="AF92" s="16" t="str">
        <f t="shared" si="9"/>
        <v/>
      </c>
      <c r="AG92" s="16" t="str">
        <f t="shared" si="10"/>
        <v/>
      </c>
      <c r="AH92" s="16" t="str">
        <f t="shared" si="11"/>
        <v/>
      </c>
      <c r="AI92" s="17" t="str">
        <f>IF('Peer Comparison Tool'!$D$11="NR","",IF($C92='Peer Comparison Tool'!$D$9,COUNT('ALLL &lt;50B Database'!$AI$1:AI91)+1,""))</f>
        <v/>
      </c>
    </row>
    <row r="93" spans="1:35" x14ac:dyDescent="0.25">
      <c r="A93" t="s">
        <v>347</v>
      </c>
      <c r="B93">
        <v>260055</v>
      </c>
      <c r="C93" s="5" t="s">
        <v>343</v>
      </c>
      <c r="D93" s="5" t="s">
        <v>4387</v>
      </c>
      <c r="E93" s="5" t="s">
        <v>4388</v>
      </c>
      <c r="F93" s="2">
        <v>33896</v>
      </c>
      <c r="G93" s="2">
        <v>4648032</v>
      </c>
      <c r="H93" s="2">
        <v>3109549</v>
      </c>
      <c r="I93" s="2">
        <v>304699</v>
      </c>
      <c r="J93" s="2">
        <v>2804850</v>
      </c>
      <c r="K93" s="33">
        <v>1.2084781717382391E-2</v>
      </c>
      <c r="L93" s="2">
        <v>26072</v>
      </c>
      <c r="M93" s="2">
        <v>3864092</v>
      </c>
      <c r="N93" s="2">
        <v>2666899</v>
      </c>
      <c r="O93" s="33">
        <v>9.7761482530834502E-3</v>
      </c>
      <c r="P93" s="2">
        <v>27713</v>
      </c>
      <c r="Q93" s="2">
        <v>3942404</v>
      </c>
      <c r="R93" s="2">
        <v>2759707</v>
      </c>
      <c r="S93" s="35">
        <v>1.0042008082742117E-2</v>
      </c>
      <c r="T93" t="s">
        <v>4388</v>
      </c>
      <c r="U93" t="s">
        <v>4388</v>
      </c>
      <c r="V93" s="5" t="s">
        <v>4387</v>
      </c>
      <c r="W93" s="5">
        <v>0</v>
      </c>
      <c r="X93" s="4">
        <v>2.0427736346402738E-3</v>
      </c>
      <c r="Y93" s="6">
        <v>6183</v>
      </c>
      <c r="Z93" s="4">
        <v>2.6585982965866665E-4</v>
      </c>
      <c r="AA93" s="5">
        <v>2891</v>
      </c>
      <c r="AC93" s="16" t="str">
        <f t="shared" si="6"/>
        <v/>
      </c>
      <c r="AD93" s="16" t="str">
        <f t="shared" si="7"/>
        <v/>
      </c>
      <c r="AE93" s="16">
        <f t="shared" si="8"/>
        <v>1.2084781717382391E-2</v>
      </c>
      <c r="AF93" s="16" t="str">
        <f t="shared" si="9"/>
        <v/>
      </c>
      <c r="AG93" s="16" t="str">
        <f t="shared" si="10"/>
        <v/>
      </c>
      <c r="AH93" s="16" t="str">
        <f t="shared" si="11"/>
        <v/>
      </c>
      <c r="AI93" s="17" t="str">
        <f>IF('Peer Comparison Tool'!$D$11="NR","",IF($C93='Peer Comparison Tool'!$D$9,COUNT('ALLL &lt;50B Database'!$AI$1:AI92)+1,""))</f>
        <v/>
      </c>
    </row>
    <row r="94" spans="1:35" x14ac:dyDescent="0.25">
      <c r="A94" t="s">
        <v>0</v>
      </c>
      <c r="B94">
        <v>114260</v>
      </c>
      <c r="C94" s="5" t="s">
        <v>1</v>
      </c>
      <c r="D94" s="5" t="s">
        <v>4387</v>
      </c>
      <c r="E94" s="5" t="s">
        <v>4388</v>
      </c>
      <c r="F94" s="2">
        <v>21550</v>
      </c>
      <c r="G94" s="2">
        <v>4594205</v>
      </c>
      <c r="H94" s="2">
        <v>2309166</v>
      </c>
      <c r="I94" s="2">
        <v>324471</v>
      </c>
      <c r="J94" s="2">
        <v>1984695</v>
      </c>
      <c r="K94" s="33">
        <v>1.085809154555234E-2</v>
      </c>
      <c r="L94" s="2">
        <v>19500</v>
      </c>
      <c r="M94" s="2">
        <v>3808254</v>
      </c>
      <c r="N94" s="2">
        <v>2011611</v>
      </c>
      <c r="O94" s="33">
        <v>9.693723090597536E-3</v>
      </c>
      <c r="P94" s="2">
        <v>19500</v>
      </c>
      <c r="Q94" s="2">
        <v>3859319</v>
      </c>
      <c r="R94" s="2">
        <v>2003829</v>
      </c>
      <c r="S94" s="35">
        <v>9.731369293487618E-3</v>
      </c>
      <c r="T94" t="s">
        <v>4388</v>
      </c>
      <c r="U94" t="s">
        <v>4388</v>
      </c>
      <c r="V94" s="5" t="s">
        <v>4387</v>
      </c>
      <c r="W94" s="5">
        <v>0</v>
      </c>
      <c r="X94" s="4">
        <v>1.1267222520647217E-3</v>
      </c>
      <c r="Y94" s="6">
        <v>2050</v>
      </c>
      <c r="Z94" s="4">
        <v>3.7646202890082026E-5</v>
      </c>
      <c r="AA94" s="5">
        <v>3440</v>
      </c>
      <c r="AC94" s="16" t="str">
        <f t="shared" si="6"/>
        <v/>
      </c>
      <c r="AD94" s="16" t="str">
        <f t="shared" si="7"/>
        <v/>
      </c>
      <c r="AE94" s="16">
        <f t="shared" si="8"/>
        <v>1.085809154555234E-2</v>
      </c>
      <c r="AF94" s="16" t="str">
        <f t="shared" si="9"/>
        <v/>
      </c>
      <c r="AG94" s="16" t="str">
        <f t="shared" si="10"/>
        <v/>
      </c>
      <c r="AH94" s="16" t="str">
        <f t="shared" si="11"/>
        <v/>
      </c>
      <c r="AI94" s="17" t="str">
        <f>IF('Peer Comparison Tool'!$D$11="NR","",IF($C94='Peer Comparison Tool'!$D$9,COUNT('ALLL &lt;50B Database'!$AI$1:AI93)+1,""))</f>
        <v/>
      </c>
    </row>
    <row r="95" spans="1:35" x14ac:dyDescent="0.25">
      <c r="A95" t="s">
        <v>3384</v>
      </c>
      <c r="B95">
        <v>932978</v>
      </c>
      <c r="C95" s="5" t="s">
        <v>3374</v>
      </c>
      <c r="D95" s="5" t="s">
        <v>4387</v>
      </c>
      <c r="E95" s="5" t="s">
        <v>4388</v>
      </c>
      <c r="F95" s="2">
        <v>56875</v>
      </c>
      <c r="G95" s="2">
        <v>4591071</v>
      </c>
      <c r="H95" s="2">
        <v>3440815</v>
      </c>
      <c r="I95" s="2">
        <v>399465</v>
      </c>
      <c r="J95" s="2">
        <v>3041350</v>
      </c>
      <c r="K95" s="33">
        <v>1.8700577046377433E-2</v>
      </c>
      <c r="L95" s="2">
        <v>51251</v>
      </c>
      <c r="M95" s="2">
        <v>3722539</v>
      </c>
      <c r="N95" s="2">
        <v>3061222</v>
      </c>
      <c r="O95" s="33">
        <v>1.6742006950165651E-2</v>
      </c>
      <c r="P95" s="2">
        <v>47811</v>
      </c>
      <c r="Q95" s="2">
        <v>3797382</v>
      </c>
      <c r="R95" s="2">
        <v>3159691</v>
      </c>
      <c r="S95" s="35">
        <v>1.51315429261912E-2</v>
      </c>
      <c r="T95" t="s">
        <v>4388</v>
      </c>
      <c r="U95" t="s">
        <v>4388</v>
      </c>
      <c r="V95" s="5" t="s">
        <v>4387</v>
      </c>
      <c r="W95" s="5">
        <v>0</v>
      </c>
      <c r="X95" s="4">
        <v>3.5690341201862329E-3</v>
      </c>
      <c r="Y95" s="6">
        <v>9064</v>
      </c>
      <c r="Z95" s="4">
        <v>-1.6104640239744516E-3</v>
      </c>
      <c r="AA95" s="5">
        <v>729</v>
      </c>
      <c r="AC95" s="16" t="str">
        <f t="shared" si="6"/>
        <v/>
      </c>
      <c r="AD95" s="16" t="str">
        <f t="shared" si="7"/>
        <v/>
      </c>
      <c r="AE95" s="16">
        <f t="shared" si="8"/>
        <v>1.8700577046377433E-2</v>
      </c>
      <c r="AF95" s="16" t="str">
        <f t="shared" si="9"/>
        <v/>
      </c>
      <c r="AG95" s="16" t="str">
        <f t="shared" si="10"/>
        <v/>
      </c>
      <c r="AH95" s="16" t="str">
        <f t="shared" si="11"/>
        <v/>
      </c>
      <c r="AI95" s="17" t="str">
        <f>IF('Peer Comparison Tool'!$D$11="NR","",IF($C95='Peer Comparison Tool'!$D$9,COUNT('ALLL &lt;50B Database'!$AI$1:AI94)+1,""))</f>
        <v/>
      </c>
    </row>
    <row r="96" spans="1:35" x14ac:dyDescent="0.25">
      <c r="A96" t="s">
        <v>469</v>
      </c>
      <c r="B96">
        <v>663834</v>
      </c>
      <c r="C96" s="5" t="s">
        <v>462</v>
      </c>
      <c r="D96" s="5" t="s">
        <v>4387</v>
      </c>
      <c r="E96" s="5" t="s">
        <v>4388</v>
      </c>
      <c r="F96" s="2">
        <v>55940</v>
      </c>
      <c r="G96" s="2">
        <v>4572255</v>
      </c>
      <c r="H96" s="2">
        <v>3686410</v>
      </c>
      <c r="I96" s="2">
        <v>186848</v>
      </c>
      <c r="J96" s="2">
        <v>3499562</v>
      </c>
      <c r="K96" s="33">
        <v>1.5984857533599919E-2</v>
      </c>
      <c r="L96" s="2">
        <v>48252</v>
      </c>
      <c r="M96" s="2">
        <v>4314163</v>
      </c>
      <c r="N96" s="2">
        <v>3314581</v>
      </c>
      <c r="O96" s="33">
        <v>1.4557496105842638E-2</v>
      </c>
      <c r="P96" s="2">
        <v>50310</v>
      </c>
      <c r="Q96" s="2">
        <v>4080681</v>
      </c>
      <c r="R96" s="2">
        <v>3333561</v>
      </c>
      <c r="S96" s="35">
        <v>1.5091969218502376E-2</v>
      </c>
      <c r="T96" t="s">
        <v>4388</v>
      </c>
      <c r="U96" t="s">
        <v>4388</v>
      </c>
      <c r="V96" s="5" t="s">
        <v>4387</v>
      </c>
      <c r="W96" s="5">
        <v>0</v>
      </c>
      <c r="X96" s="4">
        <v>8.9288831509754321E-4</v>
      </c>
      <c r="Y96" s="6">
        <v>5630</v>
      </c>
      <c r="Z96" s="4">
        <v>5.3447311265973803E-4</v>
      </c>
      <c r="AA96" s="5">
        <v>1278</v>
      </c>
      <c r="AC96" s="16" t="str">
        <f t="shared" si="6"/>
        <v/>
      </c>
      <c r="AD96" s="16" t="str">
        <f t="shared" si="7"/>
        <v/>
      </c>
      <c r="AE96" s="16">
        <f t="shared" si="8"/>
        <v>1.5984857533599919E-2</v>
      </c>
      <c r="AF96" s="16" t="str">
        <f t="shared" si="9"/>
        <v/>
      </c>
      <c r="AG96" s="16" t="str">
        <f t="shared" si="10"/>
        <v/>
      </c>
      <c r="AH96" s="16" t="str">
        <f t="shared" si="11"/>
        <v/>
      </c>
      <c r="AI96" s="17">
        <f>IF('Peer Comparison Tool'!$D$11="NR","",IF($C96='Peer Comparison Tool'!$D$9,COUNT('ALLL &lt;50B Database'!$AI$1:AI95)+1,""))</f>
        <v>5</v>
      </c>
    </row>
    <row r="97" spans="1:35" x14ac:dyDescent="0.25">
      <c r="A97" t="s">
        <v>228</v>
      </c>
      <c r="B97">
        <v>930965</v>
      </c>
      <c r="C97" s="5" t="s">
        <v>207</v>
      </c>
      <c r="D97" s="5" t="s">
        <v>4387</v>
      </c>
      <c r="E97" s="5" t="s">
        <v>4388</v>
      </c>
      <c r="F97" s="2">
        <v>39222</v>
      </c>
      <c r="G97" s="2">
        <v>4568712</v>
      </c>
      <c r="H97" s="2">
        <v>2336374</v>
      </c>
      <c r="I97" s="2">
        <v>192236</v>
      </c>
      <c r="J97" s="2">
        <v>2144138</v>
      </c>
      <c r="K97" s="33">
        <v>1.8292665863857645E-2</v>
      </c>
      <c r="L97" s="2">
        <v>35205</v>
      </c>
      <c r="M97" s="2">
        <v>4387000</v>
      </c>
      <c r="N97" s="2">
        <v>2136511</v>
      </c>
      <c r="O97" s="33">
        <v>1.6477799552635113E-2</v>
      </c>
      <c r="P97" s="2">
        <v>37156</v>
      </c>
      <c r="Q97" s="2">
        <v>3876152</v>
      </c>
      <c r="R97" s="2">
        <v>2224370</v>
      </c>
      <c r="S97" s="35">
        <v>1.6704055530329935E-2</v>
      </c>
      <c r="T97" t="s">
        <v>4388</v>
      </c>
      <c r="U97" t="s">
        <v>4388</v>
      </c>
      <c r="V97" s="5" t="s">
        <v>4387</v>
      </c>
      <c r="W97" s="5">
        <v>0</v>
      </c>
      <c r="X97" s="4">
        <v>1.5886103335277096E-3</v>
      </c>
      <c r="Y97" s="6">
        <v>2066</v>
      </c>
      <c r="Z97" s="4">
        <v>2.2625597769482253E-4</v>
      </c>
      <c r="AA97" s="5">
        <v>790</v>
      </c>
      <c r="AC97" s="16" t="str">
        <f t="shared" si="6"/>
        <v/>
      </c>
      <c r="AD97" s="16" t="str">
        <f t="shared" si="7"/>
        <v/>
      </c>
      <c r="AE97" s="16">
        <f t="shared" si="8"/>
        <v>1.8292665863857645E-2</v>
      </c>
      <c r="AF97" s="16" t="str">
        <f t="shared" si="9"/>
        <v/>
      </c>
      <c r="AG97" s="16" t="str">
        <f t="shared" si="10"/>
        <v/>
      </c>
      <c r="AH97" s="16" t="str">
        <f t="shared" si="11"/>
        <v/>
      </c>
      <c r="AI97" s="17" t="str">
        <f>IF('Peer Comparison Tool'!$D$11="NR","",IF($C97='Peer Comparison Tool'!$D$9,COUNT('ALLL &lt;50B Database'!$AI$1:AI96)+1,""))</f>
        <v/>
      </c>
    </row>
    <row r="98" spans="1:35" x14ac:dyDescent="0.25">
      <c r="A98" t="s">
        <v>3718</v>
      </c>
      <c r="B98">
        <v>466857</v>
      </c>
      <c r="C98" s="5" t="s">
        <v>3704</v>
      </c>
      <c r="D98" s="5" t="s">
        <v>4387</v>
      </c>
      <c r="E98" s="5" t="s">
        <v>4388</v>
      </c>
      <c r="F98" s="2">
        <v>41158</v>
      </c>
      <c r="G98" s="2">
        <v>4545183</v>
      </c>
      <c r="H98" s="2">
        <v>2983991</v>
      </c>
      <c r="I98" s="2">
        <v>252294</v>
      </c>
      <c r="J98" s="2">
        <v>2731697</v>
      </c>
      <c r="K98" s="33">
        <v>1.5066824761311375E-2</v>
      </c>
      <c r="L98" s="2">
        <v>34152</v>
      </c>
      <c r="M98" s="2">
        <v>3824411</v>
      </c>
      <c r="N98" s="2">
        <v>2646728</v>
      </c>
      <c r="O98" s="33">
        <v>1.2903479314837037E-2</v>
      </c>
      <c r="P98" s="2">
        <v>35870</v>
      </c>
      <c r="Q98" s="2">
        <v>3927357</v>
      </c>
      <c r="R98" s="2">
        <v>2646128</v>
      </c>
      <c r="S98" s="35">
        <v>1.3555655659892491E-2</v>
      </c>
      <c r="T98" t="s">
        <v>4388</v>
      </c>
      <c r="U98" t="s">
        <v>4388</v>
      </c>
      <c r="V98" s="5" t="s">
        <v>4387</v>
      </c>
      <c r="W98" s="5">
        <v>0</v>
      </c>
      <c r="X98" s="4">
        <v>1.5111691014188834E-3</v>
      </c>
      <c r="Y98" s="6">
        <v>5288</v>
      </c>
      <c r="Z98" s="4">
        <v>6.521763450554538E-4</v>
      </c>
      <c r="AA98" s="5">
        <v>1588</v>
      </c>
      <c r="AC98" s="16" t="str">
        <f t="shared" si="6"/>
        <v/>
      </c>
      <c r="AD98" s="16" t="str">
        <f t="shared" si="7"/>
        <v/>
      </c>
      <c r="AE98" s="16">
        <f t="shared" si="8"/>
        <v>1.5066824761311375E-2</v>
      </c>
      <c r="AF98" s="16" t="str">
        <f t="shared" si="9"/>
        <v/>
      </c>
      <c r="AG98" s="16" t="str">
        <f t="shared" si="10"/>
        <v/>
      </c>
      <c r="AH98" s="16" t="str">
        <f t="shared" si="11"/>
        <v/>
      </c>
      <c r="AI98" s="17" t="str">
        <f>IF('Peer Comparison Tool'!$D$11="NR","",IF($C98='Peer Comparison Tool'!$D$9,COUNT('ALLL &lt;50B Database'!$AI$1:AI97)+1,""))</f>
        <v/>
      </c>
    </row>
    <row r="99" spans="1:35" x14ac:dyDescent="0.25">
      <c r="A99" t="s">
        <v>2525</v>
      </c>
      <c r="B99">
        <v>121642</v>
      </c>
      <c r="C99" s="5" t="s">
        <v>2519</v>
      </c>
      <c r="D99" s="5" t="s">
        <v>4387</v>
      </c>
      <c r="E99" s="5" t="s">
        <v>4388</v>
      </c>
      <c r="F99" s="2">
        <v>24059</v>
      </c>
      <c r="G99" s="2">
        <v>4542059</v>
      </c>
      <c r="H99" s="2">
        <v>3337830</v>
      </c>
      <c r="I99" s="2">
        <v>290162</v>
      </c>
      <c r="J99" s="2">
        <v>3047668</v>
      </c>
      <c r="K99" s="33">
        <v>7.8942325738892826E-3</v>
      </c>
      <c r="L99" s="2">
        <v>21500</v>
      </c>
      <c r="M99" s="2">
        <v>2971297</v>
      </c>
      <c r="N99" s="2">
        <v>2076678</v>
      </c>
      <c r="O99" s="33">
        <v>1.0353073514526566E-2</v>
      </c>
      <c r="P99" s="2">
        <v>21171</v>
      </c>
      <c r="Q99" s="2">
        <v>3025779</v>
      </c>
      <c r="R99" s="2">
        <v>2091806</v>
      </c>
      <c r="S99" s="35">
        <v>1.0120919435167505E-2</v>
      </c>
      <c r="T99" t="s">
        <v>4388</v>
      </c>
      <c r="U99" t="s">
        <v>4388</v>
      </c>
      <c r="V99" s="5" t="s">
        <v>4387</v>
      </c>
      <c r="W99" s="5">
        <v>0</v>
      </c>
      <c r="X99" s="4">
        <v>-2.2266868612782226E-3</v>
      </c>
      <c r="Y99" s="6">
        <v>2888</v>
      </c>
      <c r="Z99" s="4">
        <v>-2.3215407935906103E-4</v>
      </c>
      <c r="AA99" s="5">
        <v>4330</v>
      </c>
      <c r="AC99" s="16" t="str">
        <f t="shared" si="6"/>
        <v/>
      </c>
      <c r="AD99" s="16" t="str">
        <f t="shared" si="7"/>
        <v/>
      </c>
      <c r="AE99" s="16">
        <f t="shared" si="8"/>
        <v>7.8942325738892826E-3</v>
      </c>
      <c r="AF99" s="16" t="str">
        <f t="shared" si="9"/>
        <v/>
      </c>
      <c r="AG99" s="16" t="str">
        <f t="shared" si="10"/>
        <v/>
      </c>
      <c r="AH99" s="16" t="str">
        <f t="shared" si="11"/>
        <v/>
      </c>
      <c r="AI99" s="17" t="str">
        <f>IF('Peer Comparison Tool'!$D$11="NR","",IF($C99='Peer Comparison Tool'!$D$9,COUNT('ALLL &lt;50B Database'!$AI$1:AI98)+1,""))</f>
        <v/>
      </c>
    </row>
    <row r="100" spans="1:35" x14ac:dyDescent="0.25">
      <c r="A100" t="s">
        <v>2571</v>
      </c>
      <c r="B100">
        <v>651859</v>
      </c>
      <c r="C100" s="5" t="s">
        <v>2569</v>
      </c>
      <c r="D100" s="5" t="s">
        <v>4387</v>
      </c>
      <c r="E100" s="5" t="s">
        <v>4388</v>
      </c>
      <c r="F100" s="2">
        <v>58444</v>
      </c>
      <c r="G100" s="2">
        <v>4522149</v>
      </c>
      <c r="H100" s="2">
        <v>2882848</v>
      </c>
      <c r="I100" s="2">
        <v>295785</v>
      </c>
      <c r="J100" s="2">
        <v>2587063</v>
      </c>
      <c r="K100" s="33">
        <v>2.2590868486774385E-2</v>
      </c>
      <c r="L100" s="2">
        <v>55473</v>
      </c>
      <c r="M100" s="2">
        <v>3986026</v>
      </c>
      <c r="N100" s="2">
        <v>2565352</v>
      </c>
      <c r="O100" s="33">
        <v>2.1623933089883963E-2</v>
      </c>
      <c r="P100" s="2">
        <v>57143</v>
      </c>
      <c r="Q100" s="2">
        <v>3933758</v>
      </c>
      <c r="R100" s="2">
        <v>2611178</v>
      </c>
      <c r="S100" s="35">
        <v>2.1883992588785598E-2</v>
      </c>
      <c r="T100" t="s">
        <v>4388</v>
      </c>
      <c r="U100" t="s">
        <v>4388</v>
      </c>
      <c r="V100" s="5" t="s">
        <v>4387</v>
      </c>
      <c r="W100" s="5">
        <v>0</v>
      </c>
      <c r="X100" s="4">
        <v>7.0687589798878667E-4</v>
      </c>
      <c r="Y100" s="6">
        <v>1301</v>
      </c>
      <c r="Z100" s="4">
        <v>2.6005949890163527E-4</v>
      </c>
      <c r="AA100" s="5">
        <v>357</v>
      </c>
      <c r="AC100" s="16" t="str">
        <f t="shared" si="6"/>
        <v/>
      </c>
      <c r="AD100" s="16" t="str">
        <f t="shared" si="7"/>
        <v/>
      </c>
      <c r="AE100" s="16">
        <f t="shared" si="8"/>
        <v>2.2590868486774385E-2</v>
      </c>
      <c r="AF100" s="16" t="str">
        <f t="shared" si="9"/>
        <v/>
      </c>
      <c r="AG100" s="16" t="str">
        <f t="shared" si="10"/>
        <v/>
      </c>
      <c r="AH100" s="16" t="str">
        <f t="shared" si="11"/>
        <v/>
      </c>
      <c r="AI100" s="17" t="str">
        <f>IF('Peer Comparison Tool'!$D$11="NR","",IF($C100='Peer Comparison Tool'!$D$9,COUNT('ALLL &lt;50B Database'!$AI$1:AI99)+1,""))</f>
        <v/>
      </c>
    </row>
    <row r="101" spans="1:35" x14ac:dyDescent="0.25">
      <c r="A101" t="s">
        <v>3717</v>
      </c>
      <c r="B101">
        <v>474254</v>
      </c>
      <c r="C101" s="5" t="s">
        <v>3704</v>
      </c>
      <c r="D101" s="5" t="s">
        <v>4390</v>
      </c>
      <c r="E101" s="5" t="s">
        <v>4388</v>
      </c>
      <c r="F101" s="2">
        <v>25149</v>
      </c>
      <c r="G101" s="2">
        <v>4521383</v>
      </c>
      <c r="H101" s="2">
        <v>2557282</v>
      </c>
      <c r="I101" s="2">
        <v>387355</v>
      </c>
      <c r="J101" s="2">
        <v>2169927</v>
      </c>
      <c r="K101" s="33">
        <v>1.1589790808630889E-2</v>
      </c>
      <c r="L101" s="2">
        <v>21864</v>
      </c>
      <c r="M101" s="2">
        <v>3831907</v>
      </c>
      <c r="N101" s="2">
        <v>2134582</v>
      </c>
      <c r="O101" s="33">
        <v>1.024275478758839E-2</v>
      </c>
      <c r="P101" s="2">
        <v>22577</v>
      </c>
      <c r="Q101" s="2">
        <v>3953416</v>
      </c>
      <c r="R101" s="2">
        <v>2186697</v>
      </c>
      <c r="S101" s="35">
        <v>1.0324704337180688E-2</v>
      </c>
      <c r="T101" t="s">
        <v>4388</v>
      </c>
      <c r="U101" t="s">
        <v>4388</v>
      </c>
      <c r="V101" s="5" t="s">
        <v>4390</v>
      </c>
      <c r="W101" s="5">
        <v>0</v>
      </c>
      <c r="X101" s="4">
        <v>1.2650864714502004E-3</v>
      </c>
      <c r="Y101" s="6">
        <v>2572</v>
      </c>
      <c r="Z101" s="4">
        <v>8.1949549592298318E-5</v>
      </c>
      <c r="AA101" s="5">
        <v>3121</v>
      </c>
      <c r="AC101" s="16" t="str">
        <f t="shared" si="6"/>
        <v/>
      </c>
      <c r="AD101" s="16" t="str">
        <f t="shared" si="7"/>
        <v/>
      </c>
      <c r="AE101" s="16">
        <f t="shared" si="8"/>
        <v>1.1589790808630889E-2</v>
      </c>
      <c r="AF101" s="16" t="str">
        <f t="shared" si="9"/>
        <v/>
      </c>
      <c r="AG101" s="16" t="str">
        <f t="shared" si="10"/>
        <v/>
      </c>
      <c r="AH101" s="16" t="str">
        <f t="shared" si="11"/>
        <v/>
      </c>
      <c r="AI101" s="17" t="str">
        <f>IF('Peer Comparison Tool'!$D$11="NR","",IF($C101='Peer Comparison Tool'!$D$9,COUNT('ALLL &lt;50B Database'!$AI$1:AI100)+1,""))</f>
        <v/>
      </c>
    </row>
    <row r="102" spans="1:35" x14ac:dyDescent="0.25">
      <c r="A102" t="s">
        <v>1806</v>
      </c>
      <c r="B102">
        <v>40499</v>
      </c>
      <c r="C102" s="5" t="s">
        <v>1795</v>
      </c>
      <c r="D102" s="5" t="s">
        <v>4387</v>
      </c>
      <c r="E102" s="5" t="s">
        <v>4388</v>
      </c>
      <c r="F102" s="2">
        <v>36107</v>
      </c>
      <c r="G102" s="2">
        <v>4472296</v>
      </c>
      <c r="H102" s="2">
        <v>3474022</v>
      </c>
      <c r="I102" s="2">
        <v>152636</v>
      </c>
      <c r="J102" s="2">
        <v>3321386</v>
      </c>
      <c r="K102" s="33">
        <v>1.0871064067831924E-2</v>
      </c>
      <c r="L102" s="2">
        <v>24060</v>
      </c>
      <c r="M102" s="2">
        <v>3927983</v>
      </c>
      <c r="N102" s="2">
        <v>3171558</v>
      </c>
      <c r="O102" s="33">
        <v>7.5861768884567145E-3</v>
      </c>
      <c r="P102" s="2">
        <v>26389</v>
      </c>
      <c r="Q102" s="2">
        <v>3981223</v>
      </c>
      <c r="R102" s="2">
        <v>3183870</v>
      </c>
      <c r="S102" s="35">
        <v>8.288340918442022E-3</v>
      </c>
      <c r="T102" t="s">
        <v>4388</v>
      </c>
      <c r="U102" t="s">
        <v>4388</v>
      </c>
      <c r="V102" s="5" t="s">
        <v>4387</v>
      </c>
      <c r="W102" s="5">
        <v>0</v>
      </c>
      <c r="X102" s="4">
        <v>2.5827231493899018E-3</v>
      </c>
      <c r="Y102" s="6">
        <v>9718</v>
      </c>
      <c r="Z102" s="4">
        <v>7.0216402998530755E-4</v>
      </c>
      <c r="AA102" s="5">
        <v>3434</v>
      </c>
      <c r="AC102" s="16" t="str">
        <f t="shared" si="6"/>
        <v/>
      </c>
      <c r="AD102" s="16" t="str">
        <f t="shared" si="7"/>
        <v/>
      </c>
      <c r="AE102" s="16">
        <f t="shared" si="8"/>
        <v>1.0871064067831924E-2</v>
      </c>
      <c r="AF102" s="16" t="str">
        <f t="shared" si="9"/>
        <v/>
      </c>
      <c r="AG102" s="16" t="str">
        <f t="shared" si="10"/>
        <v/>
      </c>
      <c r="AH102" s="16" t="str">
        <f t="shared" si="11"/>
        <v/>
      </c>
      <c r="AI102" s="17" t="str">
        <f>IF('Peer Comparison Tool'!$D$11="NR","",IF($C102='Peer Comparison Tool'!$D$9,COUNT('ALLL &lt;50B Database'!$AI$1:AI101)+1,""))</f>
        <v/>
      </c>
    </row>
    <row r="103" spans="1:35" x14ac:dyDescent="0.25">
      <c r="A103" t="s">
        <v>523</v>
      </c>
      <c r="B103">
        <v>660655</v>
      </c>
      <c r="C103" s="5" t="s">
        <v>2711</v>
      </c>
      <c r="D103" s="5" t="s">
        <v>4390</v>
      </c>
      <c r="E103" s="5" t="s">
        <v>4388</v>
      </c>
      <c r="F103" s="2">
        <v>50192</v>
      </c>
      <c r="G103" s="2">
        <v>4453897</v>
      </c>
      <c r="H103" s="2">
        <v>3414089</v>
      </c>
      <c r="I103" s="2">
        <v>349724</v>
      </c>
      <c r="J103" s="2">
        <v>3064365</v>
      </c>
      <c r="K103" s="33">
        <v>1.6379249860901036E-2</v>
      </c>
      <c r="L103" s="2">
        <v>40140</v>
      </c>
      <c r="M103" s="2">
        <v>4043203</v>
      </c>
      <c r="N103" s="2">
        <v>3058824</v>
      </c>
      <c r="O103" s="33">
        <v>1.3122690288816879E-2</v>
      </c>
      <c r="P103" s="2">
        <v>40274</v>
      </c>
      <c r="Q103" s="2">
        <v>4133219</v>
      </c>
      <c r="R103" s="2">
        <v>3063794</v>
      </c>
      <c r="S103" s="35">
        <v>1.3145139653645121E-2</v>
      </c>
      <c r="T103" t="s">
        <v>4388</v>
      </c>
      <c r="U103" t="s">
        <v>4388</v>
      </c>
      <c r="V103" s="5" t="s">
        <v>4390</v>
      </c>
      <c r="W103" s="5">
        <v>0</v>
      </c>
      <c r="X103" s="4">
        <v>3.2341102072559157E-3</v>
      </c>
      <c r="Y103" s="6">
        <v>9918</v>
      </c>
      <c r="Z103" s="4">
        <v>2.2449364828241308E-5</v>
      </c>
      <c r="AA103" s="5">
        <v>1172</v>
      </c>
      <c r="AC103" s="16" t="str">
        <f t="shared" si="6"/>
        <v/>
      </c>
      <c r="AD103" s="16" t="str">
        <f t="shared" si="7"/>
        <v/>
      </c>
      <c r="AE103" s="16">
        <f t="shared" si="8"/>
        <v>1.6379249860901036E-2</v>
      </c>
      <c r="AF103" s="16" t="str">
        <f t="shared" si="9"/>
        <v/>
      </c>
      <c r="AG103" s="16" t="str">
        <f t="shared" si="10"/>
        <v/>
      </c>
      <c r="AH103" s="16" t="str">
        <f t="shared" si="11"/>
        <v/>
      </c>
      <c r="AI103" s="17" t="str">
        <f>IF('Peer Comparison Tool'!$D$11="NR","",IF($C103='Peer Comparison Tool'!$D$9,COUNT('ALLL &lt;50B Database'!$AI$1:AI102)+1,""))</f>
        <v/>
      </c>
    </row>
    <row r="104" spans="1:35" x14ac:dyDescent="0.25">
      <c r="A104" t="s">
        <v>2910</v>
      </c>
      <c r="B104">
        <v>399517</v>
      </c>
      <c r="C104" s="5" t="s">
        <v>3374</v>
      </c>
      <c r="D104" s="5" t="s">
        <v>4387</v>
      </c>
      <c r="E104" s="5" t="s">
        <v>4388</v>
      </c>
      <c r="F104" s="2">
        <v>22801</v>
      </c>
      <c r="G104" s="2">
        <v>4451130</v>
      </c>
      <c r="H104" s="2">
        <v>3024352</v>
      </c>
      <c r="I104" s="2">
        <v>225793</v>
      </c>
      <c r="J104" s="2">
        <v>2798559</v>
      </c>
      <c r="K104" s="33">
        <v>8.1474072906806676E-3</v>
      </c>
      <c r="L104" s="2">
        <v>17526</v>
      </c>
      <c r="M104" s="2">
        <v>3740508</v>
      </c>
      <c r="N104" s="2">
        <v>2796263</v>
      </c>
      <c r="O104" s="33">
        <v>6.2676507896431777E-3</v>
      </c>
      <c r="P104" s="2">
        <v>20178</v>
      </c>
      <c r="Q104" s="2">
        <v>3753504</v>
      </c>
      <c r="R104" s="2">
        <v>2843544</v>
      </c>
      <c r="S104" s="35">
        <v>7.0960744760763328E-3</v>
      </c>
      <c r="T104" t="s">
        <v>4388</v>
      </c>
      <c r="U104" t="s">
        <v>4388</v>
      </c>
      <c r="V104" s="5" t="s">
        <v>4387</v>
      </c>
      <c r="W104" s="5">
        <v>0</v>
      </c>
      <c r="X104" s="4">
        <v>1.0513328146043348E-3</v>
      </c>
      <c r="Y104" s="6">
        <v>2623</v>
      </c>
      <c r="Z104" s="4">
        <v>8.2842368643315512E-4</v>
      </c>
      <c r="AA104" s="5">
        <v>4290</v>
      </c>
      <c r="AC104" s="16" t="str">
        <f t="shared" si="6"/>
        <v/>
      </c>
      <c r="AD104" s="16" t="str">
        <f t="shared" si="7"/>
        <v/>
      </c>
      <c r="AE104" s="16">
        <f t="shared" si="8"/>
        <v>8.1474072906806676E-3</v>
      </c>
      <c r="AF104" s="16" t="str">
        <f t="shared" si="9"/>
        <v/>
      </c>
      <c r="AG104" s="16" t="str">
        <f t="shared" si="10"/>
        <v/>
      </c>
      <c r="AH104" s="16" t="str">
        <f t="shared" si="11"/>
        <v/>
      </c>
      <c r="AI104" s="17" t="str">
        <f>IF('Peer Comparison Tool'!$D$11="NR","",IF($C104='Peer Comparison Tool'!$D$9,COUNT('ALLL &lt;50B Database'!$AI$1:AI103)+1,""))</f>
        <v/>
      </c>
    </row>
    <row r="105" spans="1:35" x14ac:dyDescent="0.25">
      <c r="A105" t="s">
        <v>3385</v>
      </c>
      <c r="B105">
        <v>1216321</v>
      </c>
      <c r="C105" s="5" t="s">
        <v>3374</v>
      </c>
      <c r="D105" s="5" t="s">
        <v>4387</v>
      </c>
      <c r="E105" s="5" t="s">
        <v>4388</v>
      </c>
      <c r="F105" s="2">
        <v>11040</v>
      </c>
      <c r="G105" s="2">
        <v>4425352</v>
      </c>
      <c r="H105" s="2">
        <v>2542248</v>
      </c>
      <c r="I105" s="2">
        <v>670912</v>
      </c>
      <c r="J105" s="2">
        <v>1871336</v>
      </c>
      <c r="K105" s="33">
        <v>5.899528465224845E-3</v>
      </c>
      <c r="L105" s="2">
        <v>9266</v>
      </c>
      <c r="M105" s="2">
        <v>3332457</v>
      </c>
      <c r="N105" s="2">
        <v>1748195</v>
      </c>
      <c r="O105" s="33">
        <v>5.3003240485186148E-3</v>
      </c>
      <c r="P105" s="2">
        <v>10217</v>
      </c>
      <c r="Q105" s="2">
        <v>3291319</v>
      </c>
      <c r="R105" s="2">
        <v>1882037</v>
      </c>
      <c r="S105" s="35">
        <v>5.4286924220937208E-3</v>
      </c>
      <c r="T105" t="s">
        <v>4388</v>
      </c>
      <c r="U105" t="s">
        <v>4388</v>
      </c>
      <c r="V105" s="5" t="s">
        <v>4387</v>
      </c>
      <c r="W105" s="5">
        <v>0</v>
      </c>
      <c r="X105" s="4">
        <v>4.7083604313112419E-4</v>
      </c>
      <c r="Y105" s="6">
        <v>823</v>
      </c>
      <c r="Z105" s="4">
        <v>1.2836837357510598E-4</v>
      </c>
      <c r="AA105" s="5">
        <v>4586</v>
      </c>
      <c r="AC105" s="16" t="str">
        <f t="shared" si="6"/>
        <v/>
      </c>
      <c r="AD105" s="16" t="str">
        <f t="shared" si="7"/>
        <v/>
      </c>
      <c r="AE105" s="16">
        <f t="shared" si="8"/>
        <v>5.899528465224845E-3</v>
      </c>
      <c r="AF105" s="16" t="str">
        <f t="shared" si="9"/>
        <v/>
      </c>
      <c r="AG105" s="16" t="str">
        <f t="shared" si="10"/>
        <v/>
      </c>
      <c r="AH105" s="16" t="str">
        <f t="shared" si="11"/>
        <v/>
      </c>
      <c r="AI105" s="17" t="str">
        <f>IF('Peer Comparison Tool'!$D$11="NR","",IF($C105='Peer Comparison Tool'!$D$9,COUNT('ALLL &lt;50B Database'!$AI$1:AI104)+1,""))</f>
        <v/>
      </c>
    </row>
    <row r="106" spans="1:35" x14ac:dyDescent="0.25">
      <c r="A106" t="s">
        <v>935</v>
      </c>
      <c r="B106">
        <v>825146</v>
      </c>
      <c r="C106" s="5" t="s">
        <v>926</v>
      </c>
      <c r="D106" s="5" t="s">
        <v>4387</v>
      </c>
      <c r="E106" s="5" t="s">
        <v>4388</v>
      </c>
      <c r="F106" s="2">
        <v>34741</v>
      </c>
      <c r="G106" s="2">
        <v>4372706</v>
      </c>
      <c r="H106" s="2">
        <v>3009943</v>
      </c>
      <c r="I106" s="2">
        <v>255324</v>
      </c>
      <c r="J106" s="2">
        <v>2754619</v>
      </c>
      <c r="K106" s="33">
        <v>1.2611907490654788E-2</v>
      </c>
      <c r="L106" s="2">
        <v>24858</v>
      </c>
      <c r="M106" s="2">
        <v>4048788</v>
      </c>
      <c r="N106" s="2">
        <v>2851356</v>
      </c>
      <c r="O106" s="33">
        <v>8.7179573508183467E-3</v>
      </c>
      <c r="P106" s="2">
        <v>27969</v>
      </c>
      <c r="Q106" s="2">
        <v>4017911</v>
      </c>
      <c r="R106" s="2">
        <v>2840263</v>
      </c>
      <c r="S106" s="35">
        <v>9.8473275186135925E-3</v>
      </c>
      <c r="T106" t="s">
        <v>4388</v>
      </c>
      <c r="U106" t="s">
        <v>4388</v>
      </c>
      <c r="V106" s="5" t="s">
        <v>4387</v>
      </c>
      <c r="W106" s="5">
        <v>0</v>
      </c>
      <c r="X106" s="4">
        <v>2.7645799720411954E-3</v>
      </c>
      <c r="Y106" s="6">
        <v>6772</v>
      </c>
      <c r="Z106" s="4">
        <v>1.1293701677952458E-3</v>
      </c>
      <c r="AA106" s="5">
        <v>2640</v>
      </c>
      <c r="AC106" s="16" t="str">
        <f t="shared" si="6"/>
        <v/>
      </c>
      <c r="AD106" s="16" t="str">
        <f t="shared" si="7"/>
        <v/>
      </c>
      <c r="AE106" s="16">
        <f t="shared" si="8"/>
        <v>1.2611907490654788E-2</v>
      </c>
      <c r="AF106" s="16" t="str">
        <f t="shared" si="9"/>
        <v/>
      </c>
      <c r="AG106" s="16" t="str">
        <f t="shared" si="10"/>
        <v/>
      </c>
      <c r="AH106" s="16" t="str">
        <f t="shared" si="11"/>
        <v/>
      </c>
      <c r="AI106" s="17" t="str">
        <f>IF('Peer Comparison Tool'!$D$11="NR","",IF($C106='Peer Comparison Tool'!$D$9,COUNT('ALLL &lt;50B Database'!$AI$1:AI105)+1,""))</f>
        <v/>
      </c>
    </row>
    <row r="107" spans="1:35" x14ac:dyDescent="0.25">
      <c r="A107" t="s">
        <v>1317</v>
      </c>
      <c r="B107">
        <v>2758613</v>
      </c>
      <c r="C107" s="5" t="s">
        <v>1309</v>
      </c>
      <c r="D107" s="5" t="s">
        <v>4390</v>
      </c>
      <c r="E107" s="5" t="s">
        <v>4388</v>
      </c>
      <c r="F107" s="2">
        <v>24465</v>
      </c>
      <c r="G107" s="2">
        <v>4321856</v>
      </c>
      <c r="H107" s="2">
        <v>2976674</v>
      </c>
      <c r="I107" s="2">
        <v>58948</v>
      </c>
      <c r="J107" s="2">
        <v>2917726</v>
      </c>
      <c r="K107" s="33">
        <v>8.3849545844949108E-3</v>
      </c>
      <c r="L107" s="2">
        <v>21840</v>
      </c>
      <c r="M107" s="2">
        <v>4097505</v>
      </c>
      <c r="N107" s="2">
        <v>2966547</v>
      </c>
      <c r="O107" s="33">
        <v>7.3620947182026783E-3</v>
      </c>
      <c r="P107" s="2">
        <v>22857</v>
      </c>
      <c r="Q107" s="2">
        <v>4165496</v>
      </c>
      <c r="R107" s="2">
        <v>2895093</v>
      </c>
      <c r="S107" s="35">
        <v>7.8950831631315471E-3</v>
      </c>
      <c r="T107" t="s">
        <v>4388</v>
      </c>
      <c r="U107" t="s">
        <v>4388</v>
      </c>
      <c r="V107" s="5" t="s">
        <v>4390</v>
      </c>
      <c r="W107" s="5">
        <v>0</v>
      </c>
      <c r="X107" s="4">
        <v>4.898714213633637E-4</v>
      </c>
      <c r="Y107" s="6">
        <v>1608</v>
      </c>
      <c r="Z107" s="4">
        <v>5.3298844492886879E-4</v>
      </c>
      <c r="AA107" s="5">
        <v>4238</v>
      </c>
      <c r="AC107" s="16" t="str">
        <f t="shared" si="6"/>
        <v/>
      </c>
      <c r="AD107" s="16" t="str">
        <f t="shared" si="7"/>
        <v/>
      </c>
      <c r="AE107" s="16">
        <f t="shared" si="8"/>
        <v>8.3849545844949108E-3</v>
      </c>
      <c r="AF107" s="16" t="str">
        <f t="shared" si="9"/>
        <v/>
      </c>
      <c r="AG107" s="16" t="str">
        <f t="shared" si="10"/>
        <v/>
      </c>
      <c r="AH107" s="16" t="str">
        <f t="shared" si="11"/>
        <v/>
      </c>
      <c r="AI107" s="17" t="str">
        <f>IF('Peer Comparison Tool'!$D$11="NR","",IF($C107='Peer Comparison Tool'!$D$9,COUNT('ALLL &lt;50B Database'!$AI$1:AI106)+1,""))</f>
        <v/>
      </c>
    </row>
    <row r="108" spans="1:35" x14ac:dyDescent="0.25">
      <c r="A108" t="s">
        <v>1964</v>
      </c>
      <c r="B108">
        <v>2608754</v>
      </c>
      <c r="C108" s="5" t="s">
        <v>1963</v>
      </c>
      <c r="D108" s="5" t="s">
        <v>4387</v>
      </c>
      <c r="E108" s="5" t="s">
        <v>4388</v>
      </c>
      <c r="F108" s="2">
        <v>32245</v>
      </c>
      <c r="G108" s="2">
        <v>4296344</v>
      </c>
      <c r="H108" s="2">
        <v>3291918</v>
      </c>
      <c r="I108" s="2">
        <v>549246</v>
      </c>
      <c r="J108" s="2">
        <v>2742672</v>
      </c>
      <c r="K108" s="33">
        <v>1.1756783166197052E-2</v>
      </c>
      <c r="L108" s="2">
        <v>23889</v>
      </c>
      <c r="M108" s="2">
        <v>3614957</v>
      </c>
      <c r="N108" s="2">
        <v>2851689</v>
      </c>
      <c r="O108" s="33">
        <v>8.3771407050348065E-3</v>
      </c>
      <c r="P108" s="2">
        <v>24827</v>
      </c>
      <c r="Q108" s="2">
        <v>3639477</v>
      </c>
      <c r="R108" s="2">
        <v>2876891</v>
      </c>
      <c r="S108" s="35">
        <v>8.6298021023389487E-3</v>
      </c>
      <c r="T108" t="s">
        <v>4388</v>
      </c>
      <c r="U108" t="s">
        <v>4388</v>
      </c>
      <c r="V108" s="5" t="s">
        <v>4387</v>
      </c>
      <c r="W108" s="5">
        <v>0</v>
      </c>
      <c r="X108" s="4">
        <v>3.1269810638581037E-3</v>
      </c>
      <c r="Y108" s="6">
        <v>7418</v>
      </c>
      <c r="Z108" s="4">
        <v>2.5266139730414222E-4</v>
      </c>
      <c r="AA108" s="5">
        <v>3040</v>
      </c>
      <c r="AC108" s="16" t="str">
        <f t="shared" si="6"/>
        <v/>
      </c>
      <c r="AD108" s="16" t="str">
        <f t="shared" si="7"/>
        <v/>
      </c>
      <c r="AE108" s="16">
        <f t="shared" si="8"/>
        <v>1.1756783166197052E-2</v>
      </c>
      <c r="AF108" s="16" t="str">
        <f t="shared" si="9"/>
        <v/>
      </c>
      <c r="AG108" s="16" t="str">
        <f t="shared" si="10"/>
        <v/>
      </c>
      <c r="AH108" s="16" t="str">
        <f t="shared" si="11"/>
        <v/>
      </c>
      <c r="AI108" s="17" t="str">
        <f>IF('Peer Comparison Tool'!$D$11="NR","",IF($C108='Peer Comparison Tool'!$D$9,COUNT('ALLL &lt;50B Database'!$AI$1:AI107)+1,""))</f>
        <v/>
      </c>
    </row>
    <row r="109" spans="1:35" x14ac:dyDescent="0.25">
      <c r="A109" t="s">
        <v>230</v>
      </c>
      <c r="B109">
        <v>808260</v>
      </c>
      <c r="C109" s="5" t="s">
        <v>207</v>
      </c>
      <c r="D109" s="5" t="s">
        <v>4387</v>
      </c>
      <c r="E109" s="5" t="s">
        <v>4388</v>
      </c>
      <c r="F109" s="2">
        <v>55058</v>
      </c>
      <c r="G109" s="2">
        <v>4256325</v>
      </c>
      <c r="H109" s="2">
        <v>3064512</v>
      </c>
      <c r="I109" s="2">
        <v>347402</v>
      </c>
      <c r="J109" s="2">
        <v>2717110</v>
      </c>
      <c r="K109" s="33">
        <v>2.0263441671481832E-2</v>
      </c>
      <c r="L109" s="2">
        <v>55012</v>
      </c>
      <c r="M109" s="2">
        <v>3722917</v>
      </c>
      <c r="N109" s="2">
        <v>2673027</v>
      </c>
      <c r="O109" s="33">
        <v>2.0580413142104438E-2</v>
      </c>
      <c r="P109" s="2">
        <v>54824</v>
      </c>
      <c r="Q109" s="2">
        <v>3720220</v>
      </c>
      <c r="R109" s="2">
        <v>2670109</v>
      </c>
      <c r="S109" s="35">
        <v>2.0532495115367949E-2</v>
      </c>
      <c r="T109" t="s">
        <v>4388</v>
      </c>
      <c r="U109" t="s">
        <v>4388</v>
      </c>
      <c r="V109" s="5" t="s">
        <v>4387</v>
      </c>
      <c r="W109" s="5">
        <v>0</v>
      </c>
      <c r="X109" s="4">
        <v>-2.690534438861171E-4</v>
      </c>
      <c r="Y109" s="6">
        <v>234</v>
      </c>
      <c r="Z109" s="4">
        <v>-4.7918026736488983E-5</v>
      </c>
      <c r="AA109" s="5">
        <v>526</v>
      </c>
      <c r="AC109" s="16" t="str">
        <f t="shared" si="6"/>
        <v/>
      </c>
      <c r="AD109" s="16" t="str">
        <f t="shared" si="7"/>
        <v/>
      </c>
      <c r="AE109" s="16">
        <f t="shared" si="8"/>
        <v>2.0263441671481832E-2</v>
      </c>
      <c r="AF109" s="16" t="str">
        <f t="shared" si="9"/>
        <v/>
      </c>
      <c r="AG109" s="16" t="str">
        <f t="shared" si="10"/>
        <v/>
      </c>
      <c r="AH109" s="16" t="str">
        <f t="shared" si="11"/>
        <v/>
      </c>
      <c r="AI109" s="17" t="str">
        <f>IF('Peer Comparison Tool'!$D$11="NR","",IF($C109='Peer Comparison Tool'!$D$9,COUNT('ALLL &lt;50B Database'!$AI$1:AI108)+1,""))</f>
        <v/>
      </c>
    </row>
    <row r="110" spans="1:35" x14ac:dyDescent="0.25">
      <c r="A110" t="s">
        <v>1318</v>
      </c>
      <c r="B110">
        <v>693345</v>
      </c>
      <c r="C110" s="5" t="s">
        <v>1309</v>
      </c>
      <c r="D110" s="5" t="s">
        <v>4390</v>
      </c>
      <c r="E110" s="5" t="s">
        <v>4388</v>
      </c>
      <c r="F110" s="2">
        <v>18018</v>
      </c>
      <c r="G110" s="2">
        <v>4243926</v>
      </c>
      <c r="H110" s="2">
        <v>2640831</v>
      </c>
      <c r="I110" s="2">
        <v>169811</v>
      </c>
      <c r="J110" s="2">
        <v>2471020</v>
      </c>
      <c r="K110" s="33">
        <v>7.2917256841304404E-3</v>
      </c>
      <c r="L110" s="2">
        <v>15346</v>
      </c>
      <c r="M110" s="2">
        <v>3918468</v>
      </c>
      <c r="N110" s="2">
        <v>2560040</v>
      </c>
      <c r="O110" s="33">
        <v>5.9944375869127042E-3</v>
      </c>
      <c r="P110" s="2">
        <v>16359</v>
      </c>
      <c r="Q110" s="2">
        <v>3946756</v>
      </c>
      <c r="R110" s="2">
        <v>2514301</v>
      </c>
      <c r="S110" s="35">
        <v>6.5063808987070358E-3</v>
      </c>
      <c r="T110" t="s">
        <v>4388</v>
      </c>
      <c r="U110" t="s">
        <v>4388</v>
      </c>
      <c r="V110" s="5" t="s">
        <v>4390</v>
      </c>
      <c r="W110" s="5">
        <v>0</v>
      </c>
      <c r="X110" s="4">
        <v>7.8534478542340459E-4</v>
      </c>
      <c r="Y110" s="6">
        <v>1659</v>
      </c>
      <c r="Z110" s="4">
        <v>5.1194331179433162E-4</v>
      </c>
      <c r="AA110" s="5">
        <v>4414</v>
      </c>
      <c r="AC110" s="16" t="str">
        <f t="shared" si="6"/>
        <v/>
      </c>
      <c r="AD110" s="16" t="str">
        <f t="shared" si="7"/>
        <v/>
      </c>
      <c r="AE110" s="16">
        <f t="shared" si="8"/>
        <v>7.2917256841304404E-3</v>
      </c>
      <c r="AF110" s="16" t="str">
        <f t="shared" si="9"/>
        <v/>
      </c>
      <c r="AG110" s="16" t="str">
        <f t="shared" si="10"/>
        <v/>
      </c>
      <c r="AH110" s="16" t="str">
        <f t="shared" si="11"/>
        <v/>
      </c>
      <c r="AI110" s="17" t="str">
        <f>IF('Peer Comparison Tool'!$D$11="NR","",IF($C110='Peer Comparison Tool'!$D$9,COUNT('ALLL &lt;50B Database'!$AI$1:AI109)+1,""))</f>
        <v/>
      </c>
    </row>
    <row r="111" spans="1:35" x14ac:dyDescent="0.25">
      <c r="A111" t="s">
        <v>4043</v>
      </c>
      <c r="B111">
        <v>2998576</v>
      </c>
      <c r="C111" s="5" t="s">
        <v>4031</v>
      </c>
      <c r="D111" s="5" t="s">
        <v>4390</v>
      </c>
      <c r="E111" s="5" t="s">
        <v>4388</v>
      </c>
      <c r="F111" s="2">
        <v>35629</v>
      </c>
      <c r="G111" s="2">
        <v>4222526</v>
      </c>
      <c r="H111" s="2">
        <v>3731745</v>
      </c>
      <c r="I111" s="2">
        <v>2930939</v>
      </c>
      <c r="J111" s="2">
        <v>800806</v>
      </c>
      <c r="K111" s="33">
        <v>4.4491424889423904E-2</v>
      </c>
      <c r="L111" s="2">
        <v>11796</v>
      </c>
      <c r="M111" s="2">
        <v>972971</v>
      </c>
      <c r="N111" s="2">
        <v>751262</v>
      </c>
      <c r="O111" s="33">
        <v>1.5701579475602388E-2</v>
      </c>
      <c r="P111" s="2">
        <v>17562</v>
      </c>
      <c r="Q111" s="2">
        <v>1189347</v>
      </c>
      <c r="R111" s="2">
        <v>767514</v>
      </c>
      <c r="S111" s="35">
        <v>2.2881667305091502E-2</v>
      </c>
      <c r="T111" t="s">
        <v>4388</v>
      </c>
      <c r="U111" t="s">
        <v>4388</v>
      </c>
      <c r="V111" s="5" t="s">
        <v>4390</v>
      </c>
      <c r="W111" s="5">
        <v>0</v>
      </c>
      <c r="X111" s="4">
        <v>2.1609757584332402E-2</v>
      </c>
      <c r="Y111" s="6">
        <v>18067</v>
      </c>
      <c r="Z111" s="4">
        <v>7.1800878294891145E-3</v>
      </c>
      <c r="AA111" s="5">
        <v>49</v>
      </c>
      <c r="AC111" s="16" t="str">
        <f t="shared" si="6"/>
        <v/>
      </c>
      <c r="AD111" s="16" t="str">
        <f t="shared" si="7"/>
        <v/>
      </c>
      <c r="AE111" s="16">
        <f t="shared" si="8"/>
        <v>4.4491424889423904E-2</v>
      </c>
      <c r="AF111" s="16" t="str">
        <f t="shared" si="9"/>
        <v/>
      </c>
      <c r="AG111" s="16" t="str">
        <f t="shared" si="10"/>
        <v/>
      </c>
      <c r="AH111" s="16" t="str">
        <f t="shared" si="11"/>
        <v/>
      </c>
      <c r="AI111" s="17" t="str">
        <f>IF('Peer Comparison Tool'!$D$11="NR","",IF($C111='Peer Comparison Tool'!$D$9,COUNT('ALLL &lt;50B Database'!$AI$1:AI110)+1,""))</f>
        <v/>
      </c>
    </row>
    <row r="112" spans="1:35" x14ac:dyDescent="0.25">
      <c r="A112" t="s">
        <v>1392</v>
      </c>
      <c r="B112">
        <v>139656</v>
      </c>
      <c r="C112" s="5" t="s">
        <v>1389</v>
      </c>
      <c r="D112" s="5" t="s">
        <v>4387</v>
      </c>
      <c r="E112" s="5" t="s">
        <v>4388</v>
      </c>
      <c r="F112" s="2">
        <v>34078</v>
      </c>
      <c r="G112" s="2">
        <v>4201774</v>
      </c>
      <c r="H112" s="2">
        <v>2806334</v>
      </c>
      <c r="I112" s="2">
        <v>372964</v>
      </c>
      <c r="J112" s="2">
        <v>2433370</v>
      </c>
      <c r="K112" s="33">
        <v>1.4004446508340285E-2</v>
      </c>
      <c r="L112" s="2">
        <v>12232</v>
      </c>
      <c r="M112" s="2">
        <v>3946120</v>
      </c>
      <c r="N112" s="2">
        <v>2556652</v>
      </c>
      <c r="O112" s="33">
        <v>4.7843820746820455E-3</v>
      </c>
      <c r="P112" s="2">
        <v>21915</v>
      </c>
      <c r="Q112" s="2">
        <v>3939770</v>
      </c>
      <c r="R112" s="2">
        <v>2507123</v>
      </c>
      <c r="S112" s="35">
        <v>8.7410948724893026E-3</v>
      </c>
      <c r="T112" t="s">
        <v>4388</v>
      </c>
      <c r="U112" t="s">
        <v>4388</v>
      </c>
      <c r="V112" s="5" t="s">
        <v>4387</v>
      </c>
      <c r="W112" s="5">
        <v>0</v>
      </c>
      <c r="X112" s="4">
        <v>5.2633516358509824E-3</v>
      </c>
      <c r="Y112" s="6">
        <v>12163</v>
      </c>
      <c r="Z112" s="4">
        <v>3.9567127978072571E-3</v>
      </c>
      <c r="AA112" s="5">
        <v>1982</v>
      </c>
      <c r="AC112" s="16" t="str">
        <f t="shared" si="6"/>
        <v/>
      </c>
      <c r="AD112" s="16" t="str">
        <f t="shared" si="7"/>
        <v/>
      </c>
      <c r="AE112" s="16">
        <f t="shared" si="8"/>
        <v>1.4004446508340285E-2</v>
      </c>
      <c r="AF112" s="16" t="str">
        <f t="shared" si="9"/>
        <v/>
      </c>
      <c r="AG112" s="16" t="str">
        <f t="shared" si="10"/>
        <v/>
      </c>
      <c r="AH112" s="16" t="str">
        <f t="shared" si="11"/>
        <v/>
      </c>
      <c r="AI112" s="17" t="str">
        <f>IF('Peer Comparison Tool'!$D$11="NR","",IF($C112='Peer Comparison Tool'!$D$9,COUNT('ALLL &lt;50B Database'!$AI$1:AI111)+1,""))</f>
        <v/>
      </c>
    </row>
    <row r="113" spans="1:35" x14ac:dyDescent="0.25">
      <c r="A113" t="s">
        <v>4061</v>
      </c>
      <c r="B113">
        <v>3476192</v>
      </c>
      <c r="C113" s="5" t="s">
        <v>4058</v>
      </c>
      <c r="D113" s="5" t="s">
        <v>4387</v>
      </c>
      <c r="E113" s="5" t="s">
        <v>4388</v>
      </c>
      <c r="F113" s="2">
        <v>47405</v>
      </c>
      <c r="G113" s="2">
        <v>4151733</v>
      </c>
      <c r="H113" s="2">
        <v>2957344</v>
      </c>
      <c r="I113" s="2">
        <v>39929</v>
      </c>
      <c r="J113" s="2">
        <v>2917415</v>
      </c>
      <c r="K113" s="33">
        <v>1.6248973834713264E-2</v>
      </c>
      <c r="L113" s="2">
        <v>38762</v>
      </c>
      <c r="M113" s="2">
        <v>4006108</v>
      </c>
      <c r="N113" s="2">
        <v>2884766</v>
      </c>
      <c r="O113" s="33">
        <v>1.3436791753646569E-2</v>
      </c>
      <c r="P113" s="2">
        <v>42942</v>
      </c>
      <c r="Q113" s="2">
        <v>4001863</v>
      </c>
      <c r="R113" s="2">
        <v>2939899</v>
      </c>
      <c r="S113" s="35">
        <v>1.4606624241172912E-2</v>
      </c>
      <c r="T113" t="s">
        <v>4388</v>
      </c>
      <c r="U113" t="s">
        <v>4388</v>
      </c>
      <c r="V113" s="5" t="s">
        <v>4387</v>
      </c>
      <c r="W113" s="5">
        <v>0</v>
      </c>
      <c r="X113" s="4">
        <v>1.6423495935403518E-3</v>
      </c>
      <c r="Y113" s="6">
        <v>4463</v>
      </c>
      <c r="Z113" s="4">
        <v>1.1698324875263431E-3</v>
      </c>
      <c r="AA113" s="5">
        <v>1207</v>
      </c>
      <c r="AC113" s="16" t="str">
        <f t="shared" si="6"/>
        <v/>
      </c>
      <c r="AD113" s="16" t="str">
        <f t="shared" si="7"/>
        <v/>
      </c>
      <c r="AE113" s="16">
        <f t="shared" si="8"/>
        <v>1.6248973834713264E-2</v>
      </c>
      <c r="AF113" s="16" t="str">
        <f t="shared" si="9"/>
        <v/>
      </c>
      <c r="AG113" s="16" t="str">
        <f t="shared" si="10"/>
        <v/>
      </c>
      <c r="AH113" s="16" t="str">
        <f t="shared" si="11"/>
        <v/>
      </c>
      <c r="AI113" s="17" t="str">
        <f>IF('Peer Comparison Tool'!$D$11="NR","",IF($C113='Peer Comparison Tool'!$D$9,COUNT('ALLL &lt;50B Database'!$AI$1:AI112)+1,""))</f>
        <v/>
      </c>
    </row>
    <row r="114" spans="1:35" x14ac:dyDescent="0.25">
      <c r="A114" t="s">
        <v>4034</v>
      </c>
      <c r="B114">
        <v>2615190</v>
      </c>
      <c r="C114" s="5" t="s">
        <v>4031</v>
      </c>
      <c r="D114" s="5" t="s">
        <v>4387</v>
      </c>
      <c r="E114" s="5" t="s">
        <v>4388</v>
      </c>
      <c r="F114" s="2">
        <v>506735</v>
      </c>
      <c r="G114" s="2">
        <v>4150290</v>
      </c>
      <c r="H114" s="2">
        <v>3565256</v>
      </c>
      <c r="I114" s="2">
        <v>0</v>
      </c>
      <c r="J114" s="2">
        <v>3565256</v>
      </c>
      <c r="K114" s="33">
        <v>0.14213144862528806</v>
      </c>
      <c r="L114" s="2">
        <v>530380</v>
      </c>
      <c r="M114" s="2">
        <v>3965300</v>
      </c>
      <c r="N114" s="2">
        <v>3848534</v>
      </c>
      <c r="O114" s="33">
        <v>0.13781351548407783</v>
      </c>
      <c r="P114" s="2">
        <v>550995</v>
      </c>
      <c r="Q114" s="2">
        <v>4062703</v>
      </c>
      <c r="R114" s="2">
        <v>3772289</v>
      </c>
      <c r="S114" s="35">
        <v>0.14606383551207239</v>
      </c>
      <c r="T114" t="s">
        <v>4388</v>
      </c>
      <c r="U114" t="s">
        <v>4388</v>
      </c>
      <c r="V114" s="5" t="s">
        <v>4387</v>
      </c>
      <c r="W114" s="5">
        <v>0</v>
      </c>
      <c r="X114" s="4">
        <v>-3.9323868867843226E-3</v>
      </c>
      <c r="Y114" s="6">
        <v>-44260</v>
      </c>
      <c r="Z114" s="4">
        <v>8.2503200279945565E-3</v>
      </c>
      <c r="AA114" s="5">
        <v>3</v>
      </c>
      <c r="AC114" s="16" t="str">
        <f t="shared" si="6"/>
        <v/>
      </c>
      <c r="AD114" s="16" t="str">
        <f t="shared" si="7"/>
        <v/>
      </c>
      <c r="AE114" s="16">
        <f t="shared" si="8"/>
        <v>0.14213144862528806</v>
      </c>
      <c r="AF114" s="16" t="str">
        <f t="shared" si="9"/>
        <v/>
      </c>
      <c r="AG114" s="16" t="str">
        <f t="shared" si="10"/>
        <v/>
      </c>
      <c r="AH114" s="16" t="str">
        <f t="shared" si="11"/>
        <v/>
      </c>
      <c r="AI114" s="17" t="str">
        <f>IF('Peer Comparison Tool'!$D$11="NR","",IF($C114='Peer Comparison Tool'!$D$9,COUNT('ALLL &lt;50B Database'!$AI$1:AI113)+1,""))</f>
        <v/>
      </c>
    </row>
    <row r="115" spans="1:35" x14ac:dyDescent="0.25">
      <c r="A115" t="s">
        <v>1965</v>
      </c>
      <c r="B115">
        <v>636771</v>
      </c>
      <c r="C115" s="5" t="s">
        <v>1963</v>
      </c>
      <c r="D115" s="5" t="s">
        <v>4387</v>
      </c>
      <c r="E115" s="5" t="s">
        <v>4388</v>
      </c>
      <c r="F115" s="2">
        <v>34500</v>
      </c>
      <c r="G115" s="2">
        <v>4042156</v>
      </c>
      <c r="H115" s="2">
        <v>2867937</v>
      </c>
      <c r="I115" s="2">
        <v>259351</v>
      </c>
      <c r="J115" s="2">
        <v>2608586</v>
      </c>
      <c r="K115" s="33">
        <v>1.3225555914200261E-2</v>
      </c>
      <c r="L115" s="2">
        <v>26148</v>
      </c>
      <c r="M115" s="2">
        <v>3563694</v>
      </c>
      <c r="N115" s="2">
        <v>2727241</v>
      </c>
      <c r="O115" s="33">
        <v>9.5877115370442134E-3</v>
      </c>
      <c r="P115" s="2">
        <v>32495</v>
      </c>
      <c r="Q115" s="2">
        <v>3631549</v>
      </c>
      <c r="R115" s="2">
        <v>2719672</v>
      </c>
      <c r="S115" s="35">
        <v>1.1948131980621193E-2</v>
      </c>
      <c r="T115" t="s">
        <v>4388</v>
      </c>
      <c r="U115" t="s">
        <v>4388</v>
      </c>
      <c r="V115" s="5" t="s">
        <v>4387</v>
      </c>
      <c r="W115" s="5">
        <v>0</v>
      </c>
      <c r="X115" s="4">
        <v>1.277423933579068E-3</v>
      </c>
      <c r="Y115" s="6">
        <v>2005</v>
      </c>
      <c r="Z115" s="4">
        <v>2.3604204435769792E-3</v>
      </c>
      <c r="AA115" s="5">
        <v>2305</v>
      </c>
      <c r="AC115" s="16" t="str">
        <f t="shared" si="6"/>
        <v/>
      </c>
      <c r="AD115" s="16" t="str">
        <f t="shared" si="7"/>
        <v/>
      </c>
      <c r="AE115" s="16">
        <f t="shared" si="8"/>
        <v>1.3225555914200261E-2</v>
      </c>
      <c r="AF115" s="16" t="str">
        <f t="shared" si="9"/>
        <v/>
      </c>
      <c r="AG115" s="16" t="str">
        <f t="shared" si="10"/>
        <v/>
      </c>
      <c r="AH115" s="16" t="str">
        <f t="shared" si="11"/>
        <v/>
      </c>
      <c r="AI115" s="17" t="str">
        <f>IF('Peer Comparison Tool'!$D$11="NR","",IF($C115='Peer Comparison Tool'!$D$9,COUNT('ALLL &lt;50B Database'!$AI$1:AI114)+1,""))</f>
        <v/>
      </c>
    </row>
    <row r="116" spans="1:35" x14ac:dyDescent="0.25">
      <c r="A116" t="s">
        <v>1809</v>
      </c>
      <c r="B116">
        <v>1356768</v>
      </c>
      <c r="C116" s="5" t="s">
        <v>1795</v>
      </c>
      <c r="D116" s="5" t="s">
        <v>4387</v>
      </c>
      <c r="E116" s="5" t="s">
        <v>4388</v>
      </c>
      <c r="F116" s="2">
        <v>42324</v>
      </c>
      <c r="G116" s="2">
        <v>4037229</v>
      </c>
      <c r="H116" s="2">
        <v>3176141</v>
      </c>
      <c r="I116" s="2">
        <v>505557</v>
      </c>
      <c r="J116" s="2">
        <v>2670584</v>
      </c>
      <c r="K116" s="33">
        <v>1.5848218966338447E-2</v>
      </c>
      <c r="L116" s="2">
        <v>33614</v>
      </c>
      <c r="M116" s="2">
        <v>3235049</v>
      </c>
      <c r="N116" s="2">
        <v>2565459</v>
      </c>
      <c r="O116" s="33">
        <v>1.3102528631328741E-2</v>
      </c>
      <c r="P116" s="2">
        <v>39764</v>
      </c>
      <c r="Q116" s="2">
        <v>3367153</v>
      </c>
      <c r="R116" s="2">
        <v>2683927</v>
      </c>
      <c r="S116" s="35">
        <v>1.4815604150187393E-2</v>
      </c>
      <c r="T116" t="s">
        <v>4388</v>
      </c>
      <c r="U116" t="s">
        <v>4388</v>
      </c>
      <c r="V116" s="5" t="s">
        <v>4387</v>
      </c>
      <c r="W116" s="5">
        <v>0</v>
      </c>
      <c r="X116" s="4">
        <v>1.0326148161510541E-3</v>
      </c>
      <c r="Y116" s="6">
        <v>2560</v>
      </c>
      <c r="Z116" s="4">
        <v>1.7130755188586519E-3</v>
      </c>
      <c r="AA116" s="5">
        <v>1316</v>
      </c>
      <c r="AC116" s="16" t="str">
        <f t="shared" si="6"/>
        <v/>
      </c>
      <c r="AD116" s="16" t="str">
        <f t="shared" si="7"/>
        <v/>
      </c>
      <c r="AE116" s="16">
        <f t="shared" si="8"/>
        <v>1.5848218966338447E-2</v>
      </c>
      <c r="AF116" s="16" t="str">
        <f t="shared" si="9"/>
        <v/>
      </c>
      <c r="AG116" s="16" t="str">
        <f t="shared" si="10"/>
        <v/>
      </c>
      <c r="AH116" s="16" t="str">
        <f t="shared" si="11"/>
        <v/>
      </c>
      <c r="AI116" s="17" t="str">
        <f>IF('Peer Comparison Tool'!$D$11="NR","",IF($C116='Peer Comparison Tool'!$D$9,COUNT('ALLL &lt;50B Database'!$AI$1:AI115)+1,""))</f>
        <v/>
      </c>
    </row>
    <row r="117" spans="1:35" x14ac:dyDescent="0.25">
      <c r="A117" t="s">
        <v>1807</v>
      </c>
      <c r="B117">
        <v>664206</v>
      </c>
      <c r="C117" s="5" t="s">
        <v>1795</v>
      </c>
      <c r="D117" s="5" t="s">
        <v>4387</v>
      </c>
      <c r="E117" s="5" t="s">
        <v>4388</v>
      </c>
      <c r="F117" s="2">
        <v>27679</v>
      </c>
      <c r="G117" s="2">
        <v>3988266</v>
      </c>
      <c r="H117" s="2">
        <v>3231182</v>
      </c>
      <c r="I117" s="2">
        <v>197500</v>
      </c>
      <c r="J117" s="2">
        <v>3033682</v>
      </c>
      <c r="K117" s="33">
        <v>9.1238963081825986E-3</v>
      </c>
      <c r="L117" s="2">
        <v>18362</v>
      </c>
      <c r="M117" s="2">
        <v>3658361</v>
      </c>
      <c r="N117" s="2">
        <v>2993965</v>
      </c>
      <c r="O117" s="33">
        <v>6.1330042268363189E-3</v>
      </c>
      <c r="P117" s="2">
        <v>20333</v>
      </c>
      <c r="Q117" s="2">
        <v>3728011</v>
      </c>
      <c r="R117" s="2">
        <v>3086900</v>
      </c>
      <c r="S117" s="35">
        <v>6.5868670834818106E-3</v>
      </c>
      <c r="T117" t="s">
        <v>4388</v>
      </c>
      <c r="U117" t="s">
        <v>4388</v>
      </c>
      <c r="V117" s="5" t="s">
        <v>4387</v>
      </c>
      <c r="W117" s="5">
        <v>0</v>
      </c>
      <c r="X117" s="4">
        <v>2.537029224700788E-3</v>
      </c>
      <c r="Y117" s="6">
        <v>7346</v>
      </c>
      <c r="Z117" s="4">
        <v>4.5386285664549171E-4</v>
      </c>
      <c r="AA117" s="5">
        <v>4047</v>
      </c>
      <c r="AC117" s="16" t="str">
        <f t="shared" si="6"/>
        <v/>
      </c>
      <c r="AD117" s="16" t="str">
        <f t="shared" si="7"/>
        <v/>
      </c>
      <c r="AE117" s="16">
        <f t="shared" si="8"/>
        <v>9.1238963081825986E-3</v>
      </c>
      <c r="AF117" s="16" t="str">
        <f t="shared" si="9"/>
        <v/>
      </c>
      <c r="AG117" s="16" t="str">
        <f t="shared" si="10"/>
        <v/>
      </c>
      <c r="AH117" s="16" t="str">
        <f t="shared" si="11"/>
        <v/>
      </c>
      <c r="AI117" s="17" t="str">
        <f>IF('Peer Comparison Tool'!$D$11="NR","",IF($C117='Peer Comparison Tool'!$D$9,COUNT('ALLL &lt;50B Database'!$AI$1:AI116)+1,""))</f>
        <v/>
      </c>
    </row>
    <row r="118" spans="1:35" x14ac:dyDescent="0.25">
      <c r="A118" t="s">
        <v>2968</v>
      </c>
      <c r="B118">
        <v>2705895</v>
      </c>
      <c r="C118" s="5" t="s">
        <v>2948</v>
      </c>
      <c r="D118" s="5" t="s">
        <v>4390</v>
      </c>
      <c r="E118" s="5" t="s">
        <v>4388</v>
      </c>
      <c r="F118" s="2">
        <v>32500</v>
      </c>
      <c r="G118" s="2">
        <v>3968973</v>
      </c>
      <c r="H118" s="2">
        <v>2891494</v>
      </c>
      <c r="I118" s="2">
        <v>3827</v>
      </c>
      <c r="J118" s="2">
        <v>2887667</v>
      </c>
      <c r="K118" s="33">
        <v>1.1254760330744507E-2</v>
      </c>
      <c r="L118" s="2">
        <v>26268</v>
      </c>
      <c r="M118" s="2">
        <v>3355183</v>
      </c>
      <c r="N118" s="2">
        <v>2677740</v>
      </c>
      <c r="O118" s="33">
        <v>9.8097649510408037E-3</v>
      </c>
      <c r="P118" s="2">
        <v>30920</v>
      </c>
      <c r="Q118" s="2">
        <v>3610282</v>
      </c>
      <c r="R118" s="2">
        <v>2767094</v>
      </c>
      <c r="S118" s="35">
        <v>1.1174177675207276E-2</v>
      </c>
      <c r="T118" t="s">
        <v>4388</v>
      </c>
      <c r="U118" t="s">
        <v>4388</v>
      </c>
      <c r="V118" s="5" t="s">
        <v>4390</v>
      </c>
      <c r="W118" s="5">
        <v>0</v>
      </c>
      <c r="X118" s="4">
        <v>8.0582655537231318E-5</v>
      </c>
      <c r="Y118" s="6">
        <v>1580</v>
      </c>
      <c r="Z118" s="4">
        <v>1.3644127241664722E-3</v>
      </c>
      <c r="AA118" s="5">
        <v>3267</v>
      </c>
      <c r="AC118" s="16" t="str">
        <f t="shared" si="6"/>
        <v/>
      </c>
      <c r="AD118" s="16" t="str">
        <f t="shared" si="7"/>
        <v/>
      </c>
      <c r="AE118" s="16">
        <f t="shared" si="8"/>
        <v>1.1254760330744507E-2</v>
      </c>
      <c r="AF118" s="16" t="str">
        <f t="shared" si="9"/>
        <v/>
      </c>
      <c r="AG118" s="16" t="str">
        <f t="shared" si="10"/>
        <v/>
      </c>
      <c r="AH118" s="16" t="str">
        <f t="shared" si="11"/>
        <v/>
      </c>
      <c r="AI118" s="17" t="str">
        <f>IF('Peer Comparison Tool'!$D$11="NR","",IF($C118='Peer Comparison Tool'!$D$9,COUNT('ALLL &lt;50B Database'!$AI$1:AI117)+1,""))</f>
        <v/>
      </c>
    </row>
    <row r="119" spans="1:35" x14ac:dyDescent="0.25">
      <c r="A119" t="s">
        <v>1697</v>
      </c>
      <c r="B119">
        <v>3408728</v>
      </c>
      <c r="C119" s="5" t="s">
        <v>1695</v>
      </c>
      <c r="D119" s="5" t="s">
        <v>4387</v>
      </c>
      <c r="E119" s="5" t="s">
        <v>4388</v>
      </c>
      <c r="F119" s="2">
        <v>18715</v>
      </c>
      <c r="G119" s="2">
        <v>3964700</v>
      </c>
      <c r="H119" s="2">
        <v>2994812</v>
      </c>
      <c r="I119" s="2">
        <v>395444</v>
      </c>
      <c r="J119" s="2">
        <v>2599368</v>
      </c>
      <c r="K119" s="33">
        <v>7.1998270348792477E-3</v>
      </c>
      <c r="L119" s="2">
        <v>12124</v>
      </c>
      <c r="M119" s="2">
        <v>2274490</v>
      </c>
      <c r="N119" s="2">
        <v>1710265</v>
      </c>
      <c r="O119" s="33">
        <v>7.0889598980274984E-3</v>
      </c>
      <c r="P119" s="2">
        <v>13319</v>
      </c>
      <c r="Q119" s="2">
        <v>2289210</v>
      </c>
      <c r="R119" s="2">
        <v>1771380</v>
      </c>
      <c r="S119" s="35">
        <v>7.5189964886133972E-3</v>
      </c>
      <c r="T119" t="s">
        <v>4388</v>
      </c>
      <c r="U119" t="s">
        <v>4388</v>
      </c>
      <c r="V119" s="5" t="s">
        <v>4387</v>
      </c>
      <c r="W119" s="5">
        <v>0</v>
      </c>
      <c r="X119" s="4">
        <v>-3.1916945373414943E-4</v>
      </c>
      <c r="Y119" s="6">
        <v>5396</v>
      </c>
      <c r="Z119" s="4">
        <v>4.3003659058589872E-4</v>
      </c>
      <c r="AA119" s="5">
        <v>4430</v>
      </c>
      <c r="AC119" s="16" t="str">
        <f t="shared" si="6"/>
        <v/>
      </c>
      <c r="AD119" s="16" t="str">
        <f t="shared" si="7"/>
        <v/>
      </c>
      <c r="AE119" s="16">
        <f t="shared" si="8"/>
        <v>7.1998270348792477E-3</v>
      </c>
      <c r="AF119" s="16" t="str">
        <f t="shared" si="9"/>
        <v/>
      </c>
      <c r="AG119" s="16" t="str">
        <f t="shared" si="10"/>
        <v/>
      </c>
      <c r="AH119" s="16" t="str">
        <f t="shared" si="11"/>
        <v/>
      </c>
      <c r="AI119" s="17" t="str">
        <f>IF('Peer Comparison Tool'!$D$11="NR","",IF($C119='Peer Comparison Tool'!$D$9,COUNT('ALLL &lt;50B Database'!$AI$1:AI118)+1,""))</f>
        <v/>
      </c>
    </row>
    <row r="120" spans="1:35" x14ac:dyDescent="0.25">
      <c r="A120" t="s">
        <v>2643</v>
      </c>
      <c r="B120">
        <v>236153</v>
      </c>
      <c r="C120" s="5" t="s">
        <v>2642</v>
      </c>
      <c r="D120" s="5" t="s">
        <v>4387</v>
      </c>
      <c r="E120" s="5" t="s">
        <v>4388</v>
      </c>
      <c r="F120" s="2">
        <v>28885</v>
      </c>
      <c r="G120" s="2">
        <v>3958356</v>
      </c>
      <c r="H120" s="2">
        <v>2849654</v>
      </c>
      <c r="I120" s="2">
        <v>307136</v>
      </c>
      <c r="J120" s="2">
        <v>2542518</v>
      </c>
      <c r="K120" s="33">
        <v>1.136078485973354E-2</v>
      </c>
      <c r="L120" s="2">
        <v>23846</v>
      </c>
      <c r="M120" s="2">
        <v>3466051</v>
      </c>
      <c r="N120" s="2">
        <v>2514468</v>
      </c>
      <c r="O120" s="33">
        <v>9.4835169904727359E-3</v>
      </c>
      <c r="P120" s="2">
        <v>24610</v>
      </c>
      <c r="Q120" s="2">
        <v>3594586</v>
      </c>
      <c r="R120" s="2">
        <v>2521051</v>
      </c>
      <c r="S120" s="35">
        <v>9.7618017247568575E-3</v>
      </c>
      <c r="T120" t="s">
        <v>4388</v>
      </c>
      <c r="U120" t="s">
        <v>4388</v>
      </c>
      <c r="V120" s="5" t="s">
        <v>4387</v>
      </c>
      <c r="W120" s="5">
        <v>0</v>
      </c>
      <c r="X120" s="4">
        <v>1.5989831349766826E-3</v>
      </c>
      <c r="Y120" s="6">
        <v>4275</v>
      </c>
      <c r="Z120" s="4">
        <v>2.7828473428412152E-4</v>
      </c>
      <c r="AA120" s="5">
        <v>3223</v>
      </c>
      <c r="AC120" s="16" t="str">
        <f t="shared" si="6"/>
        <v/>
      </c>
      <c r="AD120" s="16" t="str">
        <f t="shared" si="7"/>
        <v/>
      </c>
      <c r="AE120" s="16">
        <f t="shared" si="8"/>
        <v>1.136078485973354E-2</v>
      </c>
      <c r="AF120" s="16" t="str">
        <f t="shared" si="9"/>
        <v/>
      </c>
      <c r="AG120" s="16" t="str">
        <f t="shared" si="10"/>
        <v/>
      </c>
      <c r="AH120" s="16" t="str">
        <f t="shared" si="11"/>
        <v/>
      </c>
      <c r="AI120" s="17" t="str">
        <f>IF('Peer Comparison Tool'!$D$11="NR","",IF($C120='Peer Comparison Tool'!$D$9,COUNT('ALLL &lt;50B Database'!$AI$1:AI119)+1,""))</f>
        <v/>
      </c>
    </row>
    <row r="121" spans="1:35" x14ac:dyDescent="0.25">
      <c r="A121" t="s">
        <v>3719</v>
      </c>
      <c r="B121">
        <v>599764</v>
      </c>
      <c r="C121" s="5" t="s">
        <v>3704</v>
      </c>
      <c r="D121" s="5" t="s">
        <v>4387</v>
      </c>
      <c r="E121" s="5" t="s">
        <v>4388</v>
      </c>
      <c r="F121" s="2">
        <v>32801</v>
      </c>
      <c r="G121" s="2">
        <v>3951577</v>
      </c>
      <c r="H121" s="2">
        <v>2481251</v>
      </c>
      <c r="I121" s="2">
        <v>336328</v>
      </c>
      <c r="J121" s="2">
        <v>2144923</v>
      </c>
      <c r="K121" s="33">
        <v>1.5292390449447369E-2</v>
      </c>
      <c r="L121" s="2">
        <v>31173</v>
      </c>
      <c r="M121" s="2">
        <v>3466962</v>
      </c>
      <c r="N121" s="2">
        <v>2055109</v>
      </c>
      <c r="O121" s="33">
        <v>1.5168538505743491E-2</v>
      </c>
      <c r="P121" s="2">
        <v>31313</v>
      </c>
      <c r="Q121" s="2">
        <v>3584050</v>
      </c>
      <c r="R121" s="2">
        <v>2092500</v>
      </c>
      <c r="S121" s="35">
        <v>1.4964396654719235E-2</v>
      </c>
      <c r="T121" t="s">
        <v>4388</v>
      </c>
      <c r="U121" t="s">
        <v>4388</v>
      </c>
      <c r="V121" s="5" t="s">
        <v>4387</v>
      </c>
      <c r="W121" s="5">
        <v>0</v>
      </c>
      <c r="X121" s="4">
        <v>3.2799379472813438E-4</v>
      </c>
      <c r="Y121" s="6">
        <v>1488</v>
      </c>
      <c r="Z121" s="4">
        <v>-2.0414185102425597E-4</v>
      </c>
      <c r="AA121" s="5">
        <v>1505</v>
      </c>
      <c r="AC121" s="16" t="str">
        <f t="shared" si="6"/>
        <v/>
      </c>
      <c r="AD121" s="16" t="str">
        <f t="shared" si="7"/>
        <v/>
      </c>
      <c r="AE121" s="16">
        <f t="shared" si="8"/>
        <v>1.5292390449447369E-2</v>
      </c>
      <c r="AF121" s="16" t="str">
        <f t="shared" si="9"/>
        <v/>
      </c>
      <c r="AG121" s="16" t="str">
        <f t="shared" si="10"/>
        <v/>
      </c>
      <c r="AH121" s="16" t="str">
        <f t="shared" si="11"/>
        <v/>
      </c>
      <c r="AI121" s="17" t="str">
        <f>IF('Peer Comparison Tool'!$D$11="NR","",IF($C121='Peer Comparison Tool'!$D$9,COUNT('ALLL &lt;50B Database'!$AI$1:AI120)+1,""))</f>
        <v/>
      </c>
    </row>
    <row r="122" spans="1:35" x14ac:dyDescent="0.25">
      <c r="A122" t="s">
        <v>1808</v>
      </c>
      <c r="B122">
        <v>272302</v>
      </c>
      <c r="C122" s="5" t="s">
        <v>1795</v>
      </c>
      <c r="D122" s="5" t="s">
        <v>4387</v>
      </c>
      <c r="E122" s="5" t="s">
        <v>4388</v>
      </c>
      <c r="F122" s="2">
        <v>13718</v>
      </c>
      <c r="G122" s="2">
        <v>3887577</v>
      </c>
      <c r="H122" s="2">
        <v>2887853</v>
      </c>
      <c r="I122" s="2">
        <v>29289</v>
      </c>
      <c r="J122" s="2">
        <v>2858564</v>
      </c>
      <c r="K122" s="33">
        <v>4.7989130206635222E-3</v>
      </c>
      <c r="L122" s="2">
        <v>12722</v>
      </c>
      <c r="M122" s="2">
        <v>3717267</v>
      </c>
      <c r="N122" s="2">
        <v>2847741</v>
      </c>
      <c r="O122" s="33">
        <v>4.4674006519553567E-3</v>
      </c>
      <c r="P122" s="2">
        <v>12872</v>
      </c>
      <c r="Q122" s="2">
        <v>3717757</v>
      </c>
      <c r="R122" s="2">
        <v>2890497</v>
      </c>
      <c r="S122" s="35">
        <v>4.4532134093202653E-3</v>
      </c>
      <c r="T122" t="s">
        <v>4388</v>
      </c>
      <c r="U122" t="s">
        <v>4388</v>
      </c>
      <c r="V122" s="5" t="s">
        <v>4387</v>
      </c>
      <c r="W122" s="5">
        <v>0</v>
      </c>
      <c r="X122" s="4">
        <v>3.4569961134325693E-4</v>
      </c>
      <c r="Y122" s="6">
        <v>846</v>
      </c>
      <c r="Z122" s="4">
        <v>-1.4187242635091413E-5</v>
      </c>
      <c r="AA122" s="5">
        <v>4669</v>
      </c>
      <c r="AC122" s="16" t="str">
        <f t="shared" si="6"/>
        <v/>
      </c>
      <c r="AD122" s="16" t="str">
        <f t="shared" si="7"/>
        <v/>
      </c>
      <c r="AE122" s="16">
        <f t="shared" si="8"/>
        <v>4.7989130206635222E-3</v>
      </c>
      <c r="AF122" s="16" t="str">
        <f t="shared" si="9"/>
        <v/>
      </c>
      <c r="AG122" s="16" t="str">
        <f t="shared" si="10"/>
        <v/>
      </c>
      <c r="AH122" s="16" t="str">
        <f t="shared" si="11"/>
        <v/>
      </c>
      <c r="AI122" s="17" t="str">
        <f>IF('Peer Comparison Tool'!$D$11="NR","",IF($C122='Peer Comparison Tool'!$D$9,COUNT('ALLL &lt;50B Database'!$AI$1:AI121)+1,""))</f>
        <v/>
      </c>
    </row>
    <row r="123" spans="1:35" x14ac:dyDescent="0.25">
      <c r="A123" t="s">
        <v>229</v>
      </c>
      <c r="B123">
        <v>996260</v>
      </c>
      <c r="C123" s="5" t="s">
        <v>207</v>
      </c>
      <c r="D123" s="5" t="s">
        <v>4387</v>
      </c>
      <c r="E123" s="5" t="s">
        <v>4388</v>
      </c>
      <c r="F123" s="2">
        <v>41477</v>
      </c>
      <c r="G123" s="2">
        <v>3859976</v>
      </c>
      <c r="H123" s="2">
        <v>2978901</v>
      </c>
      <c r="I123" s="2">
        <v>54284</v>
      </c>
      <c r="J123" s="2">
        <v>2924617</v>
      </c>
      <c r="K123" s="33">
        <v>1.4182027937333332E-2</v>
      </c>
      <c r="L123" s="2">
        <v>43505</v>
      </c>
      <c r="M123" s="2">
        <v>3666369</v>
      </c>
      <c r="N123" s="2">
        <v>3010633</v>
      </c>
      <c r="O123" s="33">
        <v>1.4450449456974664E-2</v>
      </c>
      <c r="P123" s="2">
        <v>35476</v>
      </c>
      <c r="Q123" s="2">
        <v>3756719</v>
      </c>
      <c r="R123" s="2">
        <v>3048996</v>
      </c>
      <c r="S123" s="35">
        <v>1.1635305523523154E-2</v>
      </c>
      <c r="T123" t="s">
        <v>4388</v>
      </c>
      <c r="U123" t="s">
        <v>4388</v>
      </c>
      <c r="V123" s="5" t="s">
        <v>4387</v>
      </c>
      <c r="W123" s="5">
        <v>0</v>
      </c>
      <c r="X123" s="4">
        <v>2.5467224138101784E-3</v>
      </c>
      <c r="Y123" s="6">
        <v>6001</v>
      </c>
      <c r="Z123" s="4">
        <v>-2.8151439334515097E-3</v>
      </c>
      <c r="AA123" s="5">
        <v>1897</v>
      </c>
      <c r="AC123" s="16" t="str">
        <f t="shared" si="6"/>
        <v/>
      </c>
      <c r="AD123" s="16" t="str">
        <f t="shared" si="7"/>
        <v/>
      </c>
      <c r="AE123" s="16">
        <f t="shared" si="8"/>
        <v>1.4182027937333332E-2</v>
      </c>
      <c r="AF123" s="16" t="str">
        <f t="shared" si="9"/>
        <v/>
      </c>
      <c r="AG123" s="16" t="str">
        <f t="shared" si="10"/>
        <v/>
      </c>
      <c r="AH123" s="16" t="str">
        <f t="shared" si="11"/>
        <v/>
      </c>
      <c r="AI123" s="17" t="str">
        <f>IF('Peer Comparison Tool'!$D$11="NR","",IF($C123='Peer Comparison Tool'!$D$9,COUNT('ALLL &lt;50B Database'!$AI$1:AI122)+1,""))</f>
        <v/>
      </c>
    </row>
    <row r="124" spans="1:35" x14ac:dyDescent="0.25">
      <c r="A124" t="s">
        <v>4166</v>
      </c>
      <c r="B124">
        <v>2992547</v>
      </c>
      <c r="C124" s="5" t="s">
        <v>4163</v>
      </c>
      <c r="D124" s="5" t="s">
        <v>4390</v>
      </c>
      <c r="E124" s="5" t="s">
        <v>4388</v>
      </c>
      <c r="F124" s="2">
        <v>42310</v>
      </c>
      <c r="G124" s="2">
        <v>3814581</v>
      </c>
      <c r="H124" s="2">
        <v>3822057</v>
      </c>
      <c r="I124" s="2">
        <v>0</v>
      </c>
      <c r="J124" s="2">
        <v>3822057</v>
      </c>
      <c r="K124" s="33">
        <v>1.1069955262310322E-2</v>
      </c>
      <c r="L124" s="2">
        <v>39310</v>
      </c>
      <c r="M124" s="2">
        <v>2832231</v>
      </c>
      <c r="N124" s="2">
        <v>2821571</v>
      </c>
      <c r="O124" s="33">
        <v>1.3931954928654995E-2</v>
      </c>
      <c r="P124" s="2">
        <v>39310</v>
      </c>
      <c r="Q124" s="2">
        <v>2971871</v>
      </c>
      <c r="R124" s="2">
        <v>2967271</v>
      </c>
      <c r="S124" s="35">
        <v>1.324786310384188E-2</v>
      </c>
      <c r="T124" t="s">
        <v>4388</v>
      </c>
      <c r="U124" t="s">
        <v>4388</v>
      </c>
      <c r="V124" s="5" t="s">
        <v>4390</v>
      </c>
      <c r="W124" s="5">
        <v>0</v>
      </c>
      <c r="X124" s="4">
        <v>-2.1779078415315577E-3</v>
      </c>
      <c r="Y124" s="6">
        <v>3000</v>
      </c>
      <c r="Z124" s="4">
        <v>-6.840918248131149E-4</v>
      </c>
      <c r="AA124" s="5">
        <v>3340</v>
      </c>
      <c r="AC124" s="16" t="str">
        <f t="shared" si="6"/>
        <v/>
      </c>
      <c r="AD124" s="16" t="str">
        <f t="shared" si="7"/>
        <v/>
      </c>
      <c r="AE124" s="16">
        <f t="shared" si="8"/>
        <v>1.1069955262310322E-2</v>
      </c>
      <c r="AF124" s="16" t="str">
        <f t="shared" si="9"/>
        <v/>
      </c>
      <c r="AG124" s="16" t="str">
        <f t="shared" si="10"/>
        <v/>
      </c>
      <c r="AH124" s="16" t="str">
        <f t="shared" si="11"/>
        <v/>
      </c>
      <c r="AI124" s="17" t="str">
        <f>IF('Peer Comparison Tool'!$D$11="NR","",IF($C124='Peer Comparison Tool'!$D$9,COUNT('ALLL &lt;50B Database'!$AI$1:AI123)+1,""))</f>
        <v/>
      </c>
    </row>
    <row r="125" spans="1:35" x14ac:dyDescent="0.25">
      <c r="A125" t="s">
        <v>3723</v>
      </c>
      <c r="B125">
        <v>529958</v>
      </c>
      <c r="C125" s="5" t="s">
        <v>3704</v>
      </c>
      <c r="D125" s="5" t="s">
        <v>4387</v>
      </c>
      <c r="E125" s="5" t="s">
        <v>4388</v>
      </c>
      <c r="F125" s="2">
        <v>19855</v>
      </c>
      <c r="G125" s="2">
        <v>3796137</v>
      </c>
      <c r="H125" s="2">
        <v>1287945</v>
      </c>
      <c r="I125" s="2">
        <v>0</v>
      </c>
      <c r="J125" s="2">
        <v>1287945</v>
      </c>
      <c r="K125" s="33">
        <v>1.5416030964055142E-2</v>
      </c>
      <c r="L125" s="2">
        <v>14091</v>
      </c>
      <c r="M125" s="2">
        <v>2712795</v>
      </c>
      <c r="N125" s="2">
        <v>1210038</v>
      </c>
      <c r="O125" s="33">
        <v>1.1645088831920981E-2</v>
      </c>
      <c r="P125" s="2">
        <v>17796</v>
      </c>
      <c r="Q125" s="2">
        <v>2851074</v>
      </c>
      <c r="R125" s="2">
        <v>1256763</v>
      </c>
      <c r="S125" s="35">
        <v>1.4160187720357776E-2</v>
      </c>
      <c r="T125" t="s">
        <v>4388</v>
      </c>
      <c r="U125" t="s">
        <v>4388</v>
      </c>
      <c r="V125" s="5" t="s">
        <v>4387</v>
      </c>
      <c r="W125" s="5">
        <v>0</v>
      </c>
      <c r="X125" s="4">
        <v>1.2558432436973656E-3</v>
      </c>
      <c r="Y125" s="6">
        <v>2059</v>
      </c>
      <c r="Z125" s="4">
        <v>2.515098888436795E-3</v>
      </c>
      <c r="AA125" s="5">
        <v>1461</v>
      </c>
      <c r="AC125" s="16" t="str">
        <f t="shared" si="6"/>
        <v/>
      </c>
      <c r="AD125" s="16" t="str">
        <f t="shared" si="7"/>
        <v/>
      </c>
      <c r="AE125" s="16">
        <f t="shared" si="8"/>
        <v>1.5416030964055142E-2</v>
      </c>
      <c r="AF125" s="16" t="str">
        <f t="shared" si="9"/>
        <v/>
      </c>
      <c r="AG125" s="16" t="str">
        <f t="shared" si="10"/>
        <v/>
      </c>
      <c r="AH125" s="16" t="str">
        <f t="shared" si="11"/>
        <v/>
      </c>
      <c r="AI125" s="17" t="str">
        <f>IF('Peer Comparison Tool'!$D$11="NR","",IF($C125='Peer Comparison Tool'!$D$9,COUNT('ALLL &lt;50B Database'!$AI$1:AI124)+1,""))</f>
        <v/>
      </c>
    </row>
    <row r="126" spans="1:35" x14ac:dyDescent="0.25">
      <c r="A126" t="s">
        <v>231</v>
      </c>
      <c r="B126">
        <v>479268</v>
      </c>
      <c r="C126" s="5" t="s">
        <v>207</v>
      </c>
      <c r="D126" s="5" t="s">
        <v>4387</v>
      </c>
      <c r="E126" s="5" t="s">
        <v>4388</v>
      </c>
      <c r="F126" s="2">
        <v>59839</v>
      </c>
      <c r="G126" s="2">
        <v>3780190</v>
      </c>
      <c r="H126" s="2">
        <v>2032605</v>
      </c>
      <c r="I126" s="2">
        <v>257733</v>
      </c>
      <c r="J126" s="2">
        <v>1774872</v>
      </c>
      <c r="K126" s="33">
        <v>3.3714543922040575E-2</v>
      </c>
      <c r="L126" s="2">
        <v>57486</v>
      </c>
      <c r="M126" s="2">
        <v>3357539</v>
      </c>
      <c r="N126" s="2">
        <v>1905230</v>
      </c>
      <c r="O126" s="33">
        <v>3.0172735050361374E-2</v>
      </c>
      <c r="P126" s="2">
        <v>58428</v>
      </c>
      <c r="Q126" s="2">
        <v>3343297</v>
      </c>
      <c r="R126" s="2">
        <v>1840652</v>
      </c>
      <c r="S126" s="35">
        <v>3.1743099727705185E-2</v>
      </c>
      <c r="T126" t="s">
        <v>4388</v>
      </c>
      <c r="U126" t="s">
        <v>4388</v>
      </c>
      <c r="V126" s="5" t="s">
        <v>4387</v>
      </c>
      <c r="W126" s="5">
        <v>0</v>
      </c>
      <c r="X126" s="4">
        <v>1.9714441943353908E-3</v>
      </c>
      <c r="Y126" s="6">
        <v>1411</v>
      </c>
      <c r="Z126" s="4">
        <v>1.5703646773438107E-3</v>
      </c>
      <c r="AA126" s="5">
        <v>103</v>
      </c>
      <c r="AC126" s="16" t="str">
        <f t="shared" si="6"/>
        <v/>
      </c>
      <c r="AD126" s="16" t="str">
        <f t="shared" si="7"/>
        <v/>
      </c>
      <c r="AE126" s="16">
        <f t="shared" si="8"/>
        <v>3.3714543922040575E-2</v>
      </c>
      <c r="AF126" s="16" t="str">
        <f t="shared" si="9"/>
        <v/>
      </c>
      <c r="AG126" s="16" t="str">
        <f t="shared" si="10"/>
        <v/>
      </c>
      <c r="AH126" s="16" t="str">
        <f t="shared" si="11"/>
        <v/>
      </c>
      <c r="AI126" s="17" t="str">
        <f>IF('Peer Comparison Tool'!$D$11="NR","",IF($C126='Peer Comparison Tool'!$D$9,COUNT('ALLL &lt;50B Database'!$AI$1:AI125)+1,""))</f>
        <v/>
      </c>
    </row>
    <row r="127" spans="1:35" x14ac:dyDescent="0.25">
      <c r="A127" t="s">
        <v>1940</v>
      </c>
      <c r="B127">
        <v>522605</v>
      </c>
      <c r="C127" s="5" t="s">
        <v>1938</v>
      </c>
      <c r="D127" s="5" t="s">
        <v>4387</v>
      </c>
      <c r="E127" s="5" t="s">
        <v>4388</v>
      </c>
      <c r="F127" s="2">
        <v>16509</v>
      </c>
      <c r="G127" s="2">
        <v>3777758</v>
      </c>
      <c r="H127" s="2">
        <v>2706335</v>
      </c>
      <c r="I127" s="2">
        <v>131626</v>
      </c>
      <c r="J127" s="2">
        <v>2574709</v>
      </c>
      <c r="K127" s="33">
        <v>6.4119867526776812E-3</v>
      </c>
      <c r="L127" s="2">
        <v>15353</v>
      </c>
      <c r="M127" s="2">
        <v>3665517</v>
      </c>
      <c r="N127" s="2">
        <v>2634593</v>
      </c>
      <c r="O127" s="33">
        <v>5.8274655705833883E-3</v>
      </c>
      <c r="P127" s="2">
        <v>15297</v>
      </c>
      <c r="Q127" s="2">
        <v>3674818</v>
      </c>
      <c r="R127" s="2">
        <v>2623282</v>
      </c>
      <c r="S127" s="35">
        <v>5.8312449824304063E-3</v>
      </c>
      <c r="T127" t="s">
        <v>4388</v>
      </c>
      <c r="U127" t="s">
        <v>4388</v>
      </c>
      <c r="V127" s="5" t="s">
        <v>4387</v>
      </c>
      <c r="W127" s="5">
        <v>0</v>
      </c>
      <c r="X127" s="4">
        <v>5.8074177024727489E-4</v>
      </c>
      <c r="Y127" s="6">
        <v>1212</v>
      </c>
      <c r="Z127" s="4">
        <v>3.7794118470180563E-6</v>
      </c>
      <c r="AA127" s="5">
        <v>4543</v>
      </c>
      <c r="AC127" s="16" t="str">
        <f t="shared" si="6"/>
        <v/>
      </c>
      <c r="AD127" s="16" t="str">
        <f t="shared" si="7"/>
        <v/>
      </c>
      <c r="AE127" s="16">
        <f t="shared" si="8"/>
        <v>6.4119867526776812E-3</v>
      </c>
      <c r="AF127" s="16" t="str">
        <f t="shared" si="9"/>
        <v/>
      </c>
      <c r="AG127" s="16" t="str">
        <f t="shared" si="10"/>
        <v/>
      </c>
      <c r="AH127" s="16" t="str">
        <f t="shared" si="11"/>
        <v/>
      </c>
      <c r="AI127" s="17" t="str">
        <f>IF('Peer Comparison Tool'!$D$11="NR","",IF($C127='Peer Comparison Tool'!$D$9,COUNT('ALLL &lt;50B Database'!$AI$1:AI126)+1,""))</f>
        <v/>
      </c>
    </row>
    <row r="128" spans="1:35" x14ac:dyDescent="0.25">
      <c r="A128" t="s">
        <v>3604</v>
      </c>
      <c r="B128">
        <v>3635533</v>
      </c>
      <c r="C128" s="5" t="s">
        <v>3603</v>
      </c>
      <c r="D128" s="5" t="s">
        <v>4387</v>
      </c>
      <c r="E128" s="5" t="s">
        <v>4388</v>
      </c>
      <c r="F128" s="2">
        <v>38100</v>
      </c>
      <c r="G128" s="2">
        <v>3768513</v>
      </c>
      <c r="H128" s="2">
        <v>2794768</v>
      </c>
      <c r="I128" s="2">
        <v>187</v>
      </c>
      <c r="J128" s="2">
        <v>2794581</v>
      </c>
      <c r="K128" s="33">
        <v>1.3633528604109166E-2</v>
      </c>
      <c r="L128" s="2">
        <v>45436</v>
      </c>
      <c r="M128" s="2">
        <v>3890265</v>
      </c>
      <c r="N128" s="2">
        <v>2812444</v>
      </c>
      <c r="O128" s="33">
        <v>1.6155343893069517E-2</v>
      </c>
      <c r="P128" s="2">
        <v>38403</v>
      </c>
      <c r="Q128" s="2">
        <v>3786014</v>
      </c>
      <c r="R128" s="2">
        <v>2855768</v>
      </c>
      <c r="S128" s="35">
        <v>1.3447520947079735E-2</v>
      </c>
      <c r="T128" t="s">
        <v>4388</v>
      </c>
      <c r="U128" t="s">
        <v>4388</v>
      </c>
      <c r="V128" s="5" t="s">
        <v>4387</v>
      </c>
      <c r="W128" s="5">
        <v>0</v>
      </c>
      <c r="X128" s="4">
        <v>1.8600765702943105E-4</v>
      </c>
      <c r="Y128" s="6">
        <v>-303</v>
      </c>
      <c r="Z128" s="4">
        <v>-2.7078229459897817E-3</v>
      </c>
      <c r="AA128" s="5">
        <v>2140</v>
      </c>
      <c r="AC128" s="16" t="str">
        <f t="shared" si="6"/>
        <v/>
      </c>
      <c r="AD128" s="16" t="str">
        <f t="shared" si="7"/>
        <v/>
      </c>
      <c r="AE128" s="16">
        <f t="shared" si="8"/>
        <v>1.3633528604109166E-2</v>
      </c>
      <c r="AF128" s="16" t="str">
        <f t="shared" si="9"/>
        <v/>
      </c>
      <c r="AG128" s="16" t="str">
        <f t="shared" si="10"/>
        <v/>
      </c>
      <c r="AH128" s="16" t="str">
        <f t="shared" si="11"/>
        <v/>
      </c>
      <c r="AI128" s="17" t="str">
        <f>IF('Peer Comparison Tool'!$D$11="NR","",IF($C128='Peer Comparison Tool'!$D$9,COUNT('ALLL &lt;50B Database'!$AI$1:AI127)+1,""))</f>
        <v/>
      </c>
    </row>
    <row r="129" spans="1:35" x14ac:dyDescent="0.25">
      <c r="A129" t="s">
        <v>1966</v>
      </c>
      <c r="B129">
        <v>979375</v>
      </c>
      <c r="C129" s="5" t="s">
        <v>1963</v>
      </c>
      <c r="D129" s="5" t="s">
        <v>4387</v>
      </c>
      <c r="E129" s="5" t="s">
        <v>4388</v>
      </c>
      <c r="F129" s="2">
        <v>46931</v>
      </c>
      <c r="G129" s="2">
        <v>3742155</v>
      </c>
      <c r="H129" s="2">
        <v>2766413</v>
      </c>
      <c r="I129" s="2">
        <v>0</v>
      </c>
      <c r="J129" s="2">
        <v>2766413</v>
      </c>
      <c r="K129" s="33">
        <v>1.6964567474198538E-2</v>
      </c>
      <c r="L129" s="2">
        <v>21730</v>
      </c>
      <c r="M129" s="2">
        <v>3241232</v>
      </c>
      <c r="N129" s="2">
        <v>2915287</v>
      </c>
      <c r="O129" s="33">
        <v>7.4538115801291603E-3</v>
      </c>
      <c r="P129" s="2">
        <v>42613</v>
      </c>
      <c r="Q129" s="2">
        <v>3484013</v>
      </c>
      <c r="R129" s="2">
        <v>2847447</v>
      </c>
      <c r="S129" s="35">
        <v>1.496533561467518E-2</v>
      </c>
      <c r="T129" t="s">
        <v>4388</v>
      </c>
      <c r="U129" t="s">
        <v>4388</v>
      </c>
      <c r="V129" s="5" t="s">
        <v>4387</v>
      </c>
      <c r="W129" s="5">
        <v>0</v>
      </c>
      <c r="X129" s="4">
        <v>1.9992318595233576E-3</v>
      </c>
      <c r="Y129" s="6">
        <v>4318</v>
      </c>
      <c r="Z129" s="4">
        <v>7.51152403454602E-3</v>
      </c>
      <c r="AA129" s="5">
        <v>1049</v>
      </c>
      <c r="AC129" s="16" t="str">
        <f t="shared" si="6"/>
        <v/>
      </c>
      <c r="AD129" s="16" t="str">
        <f t="shared" si="7"/>
        <v/>
      </c>
      <c r="AE129" s="16">
        <f t="shared" si="8"/>
        <v>1.6964567474198538E-2</v>
      </c>
      <c r="AF129" s="16" t="str">
        <f t="shared" si="9"/>
        <v/>
      </c>
      <c r="AG129" s="16" t="str">
        <f t="shared" si="10"/>
        <v/>
      </c>
      <c r="AH129" s="16" t="str">
        <f t="shared" si="11"/>
        <v/>
      </c>
      <c r="AI129" s="17" t="str">
        <f>IF('Peer Comparison Tool'!$D$11="NR","",IF($C129='Peer Comparison Tool'!$D$9,COUNT('ALLL &lt;50B Database'!$AI$1:AI128)+1,""))</f>
        <v/>
      </c>
    </row>
    <row r="130" spans="1:35" x14ac:dyDescent="0.25">
      <c r="A130" t="s">
        <v>2524</v>
      </c>
      <c r="B130">
        <v>460033</v>
      </c>
      <c r="C130" s="5" t="s">
        <v>2519</v>
      </c>
      <c r="D130" s="5" t="s">
        <v>4387</v>
      </c>
      <c r="E130" s="5" t="s">
        <v>4388</v>
      </c>
      <c r="F130" s="2">
        <v>22189</v>
      </c>
      <c r="G130" s="2">
        <v>3724405</v>
      </c>
      <c r="H130" s="2">
        <v>2627154</v>
      </c>
      <c r="I130" s="2">
        <v>404322</v>
      </c>
      <c r="J130" s="2">
        <v>2222832</v>
      </c>
      <c r="K130" s="33">
        <v>9.9823108539016901E-3</v>
      </c>
      <c r="L130" s="2">
        <v>20379</v>
      </c>
      <c r="M130" s="2">
        <v>3259650</v>
      </c>
      <c r="N130" s="2">
        <v>2207271</v>
      </c>
      <c r="O130" s="33">
        <v>9.2326678509344791E-3</v>
      </c>
      <c r="P130" s="2">
        <v>21909</v>
      </c>
      <c r="Q130" s="2">
        <v>3371491</v>
      </c>
      <c r="R130" s="2">
        <v>2239111</v>
      </c>
      <c r="S130" s="35">
        <v>9.784686869029717E-3</v>
      </c>
      <c r="T130" t="s">
        <v>4388</v>
      </c>
      <c r="U130" t="s">
        <v>4388</v>
      </c>
      <c r="V130" s="5" t="s">
        <v>4387</v>
      </c>
      <c r="W130" s="5">
        <v>0</v>
      </c>
      <c r="X130" s="4">
        <v>1.9762398487197311E-4</v>
      </c>
      <c r="Y130" s="6">
        <v>280</v>
      </c>
      <c r="Z130" s="4">
        <v>5.5201901809523793E-4</v>
      </c>
      <c r="AA130" s="5">
        <v>3788</v>
      </c>
      <c r="AC130" s="16" t="str">
        <f t="shared" si="6"/>
        <v/>
      </c>
      <c r="AD130" s="16" t="str">
        <f t="shared" si="7"/>
        <v/>
      </c>
      <c r="AE130" s="16">
        <f t="shared" si="8"/>
        <v>9.9823108539016901E-3</v>
      </c>
      <c r="AF130" s="16" t="str">
        <f t="shared" si="9"/>
        <v/>
      </c>
      <c r="AG130" s="16" t="str">
        <f t="shared" si="10"/>
        <v/>
      </c>
      <c r="AH130" s="16" t="str">
        <f t="shared" si="11"/>
        <v/>
      </c>
      <c r="AI130" s="17" t="str">
        <f>IF('Peer Comparison Tool'!$D$11="NR","",IF($C130='Peer Comparison Tool'!$D$9,COUNT('ALLL &lt;50B Database'!$AI$1:AI129)+1,""))</f>
        <v/>
      </c>
    </row>
    <row r="131" spans="1:35" x14ac:dyDescent="0.25">
      <c r="A131" t="s">
        <v>2607</v>
      </c>
      <c r="B131">
        <v>212577</v>
      </c>
      <c r="C131" s="5" t="s">
        <v>2604</v>
      </c>
      <c r="D131" s="5" t="s">
        <v>4387</v>
      </c>
      <c r="E131" s="5" t="s">
        <v>4388</v>
      </c>
      <c r="F131" s="2">
        <v>28072</v>
      </c>
      <c r="G131" s="2">
        <v>3722580</v>
      </c>
      <c r="H131" s="2">
        <v>2769118</v>
      </c>
      <c r="I131" s="2">
        <v>80697</v>
      </c>
      <c r="J131" s="2">
        <v>2688421</v>
      </c>
      <c r="K131" s="33">
        <v>1.0441816962447474E-2</v>
      </c>
      <c r="L131" s="2">
        <v>22027</v>
      </c>
      <c r="M131" s="2">
        <v>3468407</v>
      </c>
      <c r="N131" s="2">
        <v>2553928</v>
      </c>
      <c r="O131" s="33">
        <v>8.6247537127123394E-3</v>
      </c>
      <c r="P131" s="2">
        <v>26847</v>
      </c>
      <c r="Q131" s="2">
        <v>3547356</v>
      </c>
      <c r="R131" s="2">
        <v>2663524</v>
      </c>
      <c r="S131" s="35">
        <v>1.007950369510468E-2</v>
      </c>
      <c r="T131" t="s">
        <v>4388</v>
      </c>
      <c r="U131" t="s">
        <v>4388</v>
      </c>
      <c r="V131" s="5" t="s">
        <v>4387</v>
      </c>
      <c r="W131" s="5">
        <v>0</v>
      </c>
      <c r="X131" s="4">
        <v>3.6231326734279326E-4</v>
      </c>
      <c r="Y131" s="6">
        <v>1225</v>
      </c>
      <c r="Z131" s="4">
        <v>1.4547499823923411E-3</v>
      </c>
      <c r="AA131" s="5">
        <v>3619</v>
      </c>
      <c r="AC131" s="16" t="str">
        <f t="shared" ref="AC131:AC194" si="12">IF(AND($G131&gt;=10000000,$G131&lt;50000000),$K131,"")</f>
        <v/>
      </c>
      <c r="AD131" s="16" t="str">
        <f t="shared" ref="AD131:AD194" si="13">IF(AND($G131&gt;=5000000,$G131&lt;9999999),$K131,"")</f>
        <v/>
      </c>
      <c r="AE131" s="16">
        <f t="shared" ref="AE131:AE194" si="14">IF(AND($G131&gt;=1000000,$G131&lt;4999999),$K131,"")</f>
        <v>1.0441816962447474E-2</v>
      </c>
      <c r="AF131" s="16" t="str">
        <f t="shared" ref="AF131:AF194" si="15">IF(AND($G131&gt;=500000,$G131&lt;999999),$K131,"")</f>
        <v/>
      </c>
      <c r="AG131" s="16" t="str">
        <f t="shared" ref="AG131:AG194" si="16">IF(AND($G131&gt;=100000,$G131&lt;499999),$K131,"")</f>
        <v/>
      </c>
      <c r="AH131" s="16" t="str">
        <f t="shared" ref="AH131:AH194" si="17">IF(AND($G131&gt;=0,$G131&lt;99999),$K131,"")</f>
        <v/>
      </c>
      <c r="AI131" s="17" t="str">
        <f>IF('Peer Comparison Tool'!$D$11="NR","",IF($C131='Peer Comparison Tool'!$D$9,COUNT('ALLL &lt;50B Database'!$AI$1:AI130)+1,""))</f>
        <v/>
      </c>
    </row>
    <row r="132" spans="1:35" x14ac:dyDescent="0.25">
      <c r="A132" t="s">
        <v>3212</v>
      </c>
      <c r="B132">
        <v>1187001</v>
      </c>
      <c r="C132" s="5" t="s">
        <v>3209</v>
      </c>
      <c r="D132" s="5" t="s">
        <v>4387</v>
      </c>
      <c r="E132" s="5" t="s">
        <v>4388</v>
      </c>
      <c r="F132" s="2">
        <v>29374</v>
      </c>
      <c r="G132" s="2">
        <v>3684778</v>
      </c>
      <c r="H132" s="2">
        <v>3043940</v>
      </c>
      <c r="I132" s="2">
        <v>157567</v>
      </c>
      <c r="J132" s="2">
        <v>2886373</v>
      </c>
      <c r="K132" s="33">
        <v>1.0176785883182804E-2</v>
      </c>
      <c r="L132" s="2">
        <v>22620</v>
      </c>
      <c r="M132" s="2">
        <v>3461210</v>
      </c>
      <c r="N132" s="2">
        <v>2931039</v>
      </c>
      <c r="O132" s="33">
        <v>7.7173998708307875E-3</v>
      </c>
      <c r="P132" s="2">
        <v>24873</v>
      </c>
      <c r="Q132" s="2">
        <v>3358932</v>
      </c>
      <c r="R132" s="2">
        <v>2876190</v>
      </c>
      <c r="S132" s="35">
        <v>8.6478987827646996E-3</v>
      </c>
      <c r="T132" t="s">
        <v>4388</v>
      </c>
      <c r="U132" t="s">
        <v>4388</v>
      </c>
      <c r="V132" s="5" t="s">
        <v>4387</v>
      </c>
      <c r="W132" s="5">
        <v>0</v>
      </c>
      <c r="X132" s="4">
        <v>1.528887100418104E-3</v>
      </c>
      <c r="Y132" s="6">
        <v>4501</v>
      </c>
      <c r="Z132" s="4">
        <v>9.3049891193391215E-4</v>
      </c>
      <c r="AA132" s="5">
        <v>3722</v>
      </c>
      <c r="AC132" s="16" t="str">
        <f t="shared" si="12"/>
        <v/>
      </c>
      <c r="AD132" s="16" t="str">
        <f t="shared" si="13"/>
        <v/>
      </c>
      <c r="AE132" s="16">
        <f t="shared" si="14"/>
        <v>1.0176785883182804E-2</v>
      </c>
      <c r="AF132" s="16" t="str">
        <f t="shared" si="15"/>
        <v/>
      </c>
      <c r="AG132" s="16" t="str">
        <f t="shared" si="16"/>
        <v/>
      </c>
      <c r="AH132" s="16" t="str">
        <f t="shared" si="17"/>
        <v/>
      </c>
      <c r="AI132" s="17" t="str">
        <f>IF('Peer Comparison Tool'!$D$11="NR","",IF($C132='Peer Comparison Tool'!$D$9,COUNT('ALLL &lt;50B Database'!$AI$1:AI131)+1,""))</f>
        <v/>
      </c>
    </row>
    <row r="133" spans="1:35" x14ac:dyDescent="0.25">
      <c r="A133" t="s">
        <v>3721</v>
      </c>
      <c r="B133">
        <v>575254</v>
      </c>
      <c r="C133" s="5" t="s">
        <v>3704</v>
      </c>
      <c r="D133" s="5" t="s">
        <v>4387</v>
      </c>
      <c r="E133" s="5" t="s">
        <v>4388</v>
      </c>
      <c r="F133" s="2">
        <v>40635</v>
      </c>
      <c r="G133" s="2">
        <v>3582477</v>
      </c>
      <c r="H133" s="2">
        <v>2331716</v>
      </c>
      <c r="I133" s="2">
        <v>213285</v>
      </c>
      <c r="J133" s="2">
        <v>2118431</v>
      </c>
      <c r="K133" s="33">
        <v>1.9181649060082673E-2</v>
      </c>
      <c r="L133" s="2">
        <v>24197</v>
      </c>
      <c r="M133" s="2">
        <v>3235138</v>
      </c>
      <c r="N133" s="2">
        <v>2143623</v>
      </c>
      <c r="O133" s="33">
        <v>1.1287899038217074E-2</v>
      </c>
      <c r="P133" s="2">
        <v>29074</v>
      </c>
      <c r="Q133" s="2">
        <v>3214746</v>
      </c>
      <c r="R133" s="2">
        <v>2108805</v>
      </c>
      <c r="S133" s="35">
        <v>1.3786955171293695E-2</v>
      </c>
      <c r="T133" t="s">
        <v>4388</v>
      </c>
      <c r="U133" t="s">
        <v>4388</v>
      </c>
      <c r="V133" s="5" t="s">
        <v>4387</v>
      </c>
      <c r="W133" s="5">
        <v>0</v>
      </c>
      <c r="X133" s="4">
        <v>5.3946938887889789E-3</v>
      </c>
      <c r="Y133" s="6">
        <v>11561</v>
      </c>
      <c r="Z133" s="4">
        <v>2.4990561330766204E-3</v>
      </c>
      <c r="AA133" s="5">
        <v>646</v>
      </c>
      <c r="AC133" s="16" t="str">
        <f t="shared" si="12"/>
        <v/>
      </c>
      <c r="AD133" s="16" t="str">
        <f t="shared" si="13"/>
        <v/>
      </c>
      <c r="AE133" s="16">
        <f t="shared" si="14"/>
        <v>1.9181649060082673E-2</v>
      </c>
      <c r="AF133" s="16" t="str">
        <f t="shared" si="15"/>
        <v/>
      </c>
      <c r="AG133" s="16" t="str">
        <f t="shared" si="16"/>
        <v/>
      </c>
      <c r="AH133" s="16" t="str">
        <f t="shared" si="17"/>
        <v/>
      </c>
      <c r="AI133" s="17" t="str">
        <f>IF('Peer Comparison Tool'!$D$11="NR","",IF($C133='Peer Comparison Tool'!$D$9,COUNT('ALLL &lt;50B Database'!$AI$1:AI132)+1,""))</f>
        <v/>
      </c>
    </row>
    <row r="134" spans="1:35" x14ac:dyDescent="0.25">
      <c r="A134" t="s">
        <v>2308</v>
      </c>
      <c r="B134">
        <v>704559</v>
      </c>
      <c r="C134" s="5" t="s">
        <v>2299</v>
      </c>
      <c r="D134" s="5" t="s">
        <v>4387</v>
      </c>
      <c r="E134" s="5" t="s">
        <v>4388</v>
      </c>
      <c r="F134" s="2">
        <v>21745</v>
      </c>
      <c r="G134" s="2">
        <v>3577679</v>
      </c>
      <c r="H134" s="2">
        <v>2206149</v>
      </c>
      <c r="I134" s="2">
        <v>261698</v>
      </c>
      <c r="J134" s="2">
        <v>1944451</v>
      </c>
      <c r="K134" s="33">
        <v>1.1183105154102623E-2</v>
      </c>
      <c r="L134" s="2">
        <v>19031</v>
      </c>
      <c r="M134" s="2">
        <v>2410589</v>
      </c>
      <c r="N134" s="2">
        <v>1639351</v>
      </c>
      <c r="O134" s="33">
        <v>1.1608862287575999E-2</v>
      </c>
      <c r="P134" s="2">
        <v>19035</v>
      </c>
      <c r="Q134" s="2">
        <v>2506921</v>
      </c>
      <c r="R134" s="2">
        <v>1630663</v>
      </c>
      <c r="S134" s="35">
        <v>1.1673166068034903E-2</v>
      </c>
      <c r="T134" t="s">
        <v>4388</v>
      </c>
      <c r="U134" t="s">
        <v>4388</v>
      </c>
      <c r="V134" s="5" t="s">
        <v>4387</v>
      </c>
      <c r="W134" s="5">
        <v>0</v>
      </c>
      <c r="X134" s="4">
        <v>-4.9006091393227931E-4</v>
      </c>
      <c r="Y134" s="6">
        <v>2710</v>
      </c>
      <c r="Z134" s="4">
        <v>6.4303780458904031E-5</v>
      </c>
      <c r="AA134" s="5">
        <v>3295</v>
      </c>
      <c r="AC134" s="16" t="str">
        <f t="shared" si="12"/>
        <v/>
      </c>
      <c r="AD134" s="16" t="str">
        <f t="shared" si="13"/>
        <v/>
      </c>
      <c r="AE134" s="16">
        <f t="shared" si="14"/>
        <v>1.1183105154102623E-2</v>
      </c>
      <c r="AF134" s="16" t="str">
        <f t="shared" si="15"/>
        <v/>
      </c>
      <c r="AG134" s="16" t="str">
        <f t="shared" si="16"/>
        <v/>
      </c>
      <c r="AH134" s="16" t="str">
        <f t="shared" si="17"/>
        <v/>
      </c>
      <c r="AI134" s="17" t="str">
        <f>IF('Peer Comparison Tool'!$D$11="NR","",IF($C134='Peer Comparison Tool'!$D$9,COUNT('ALLL &lt;50B Database'!$AI$1:AI133)+1,""))</f>
        <v/>
      </c>
    </row>
    <row r="135" spans="1:35" x14ac:dyDescent="0.25">
      <c r="A135" t="s">
        <v>719</v>
      </c>
      <c r="B135">
        <v>731247</v>
      </c>
      <c r="C135" s="5" t="s">
        <v>716</v>
      </c>
      <c r="D135" s="5" t="s">
        <v>4387</v>
      </c>
      <c r="E135" s="5" t="s">
        <v>4388</v>
      </c>
      <c r="F135" s="2">
        <v>37620</v>
      </c>
      <c r="G135" s="2">
        <v>3575478</v>
      </c>
      <c r="H135" s="2">
        <v>2753861</v>
      </c>
      <c r="I135" s="2">
        <v>125655</v>
      </c>
      <c r="J135" s="2">
        <v>2628206</v>
      </c>
      <c r="K135" s="33">
        <v>1.4313946471471415E-2</v>
      </c>
      <c r="L135" s="2">
        <v>33760</v>
      </c>
      <c r="M135" s="2">
        <v>3299556</v>
      </c>
      <c r="N135" s="2">
        <v>2640037</v>
      </c>
      <c r="O135" s="33">
        <v>1.2787699566331835E-2</v>
      </c>
      <c r="P135" s="2">
        <v>38340</v>
      </c>
      <c r="Q135" s="2">
        <v>3364758</v>
      </c>
      <c r="R135" s="2">
        <v>2664739</v>
      </c>
      <c r="S135" s="35">
        <v>1.4387900653685032E-2</v>
      </c>
      <c r="T135" t="s">
        <v>4388</v>
      </c>
      <c r="U135" t="s">
        <v>4388</v>
      </c>
      <c r="V135" s="5" t="s">
        <v>4387</v>
      </c>
      <c r="W135" s="5">
        <v>0</v>
      </c>
      <c r="X135" s="4">
        <v>-7.3954182213616798E-5</v>
      </c>
      <c r="Y135" s="6">
        <v>-720</v>
      </c>
      <c r="Z135" s="4">
        <v>1.6002010873531966E-3</v>
      </c>
      <c r="AA135" s="5">
        <v>1838</v>
      </c>
      <c r="AC135" s="16" t="str">
        <f t="shared" si="12"/>
        <v/>
      </c>
      <c r="AD135" s="16" t="str">
        <f t="shared" si="13"/>
        <v/>
      </c>
      <c r="AE135" s="16">
        <f t="shared" si="14"/>
        <v>1.4313946471471415E-2</v>
      </c>
      <c r="AF135" s="16" t="str">
        <f t="shared" si="15"/>
        <v/>
      </c>
      <c r="AG135" s="16" t="str">
        <f t="shared" si="16"/>
        <v/>
      </c>
      <c r="AH135" s="16" t="str">
        <f t="shared" si="17"/>
        <v/>
      </c>
      <c r="AI135" s="17" t="str">
        <f>IF('Peer Comparison Tool'!$D$11="NR","",IF($C135='Peer Comparison Tool'!$D$9,COUNT('ALLL &lt;50B Database'!$AI$1:AI134)+1,""))</f>
        <v/>
      </c>
    </row>
    <row r="136" spans="1:35" x14ac:dyDescent="0.25">
      <c r="A136" t="s">
        <v>3213</v>
      </c>
      <c r="B136">
        <v>945053</v>
      </c>
      <c r="C136" s="5" t="s">
        <v>3209</v>
      </c>
      <c r="D136" s="5" t="s">
        <v>4387</v>
      </c>
      <c r="E136" s="5" t="s">
        <v>4388</v>
      </c>
      <c r="F136" s="2">
        <v>22866</v>
      </c>
      <c r="G136" s="2">
        <v>3531684</v>
      </c>
      <c r="H136" s="2">
        <v>2172375</v>
      </c>
      <c r="I136" s="2">
        <v>174672</v>
      </c>
      <c r="J136" s="2">
        <v>1997703</v>
      </c>
      <c r="K136" s="33">
        <v>1.1446145898564502E-2</v>
      </c>
      <c r="L136" s="2">
        <v>22080</v>
      </c>
      <c r="M136" s="2">
        <v>3176415</v>
      </c>
      <c r="N136" s="2">
        <v>1946935</v>
      </c>
      <c r="O136" s="33">
        <v>1.1340902495460815E-2</v>
      </c>
      <c r="P136" s="2">
        <v>22369</v>
      </c>
      <c r="Q136" s="2">
        <v>3196501</v>
      </c>
      <c r="R136" s="2">
        <v>1962369</v>
      </c>
      <c r="S136" s="35">
        <v>1.1398977460406275E-2</v>
      </c>
      <c r="T136" t="s">
        <v>4388</v>
      </c>
      <c r="U136" t="s">
        <v>4388</v>
      </c>
      <c r="V136" s="5" t="s">
        <v>4387</v>
      </c>
      <c r="W136" s="5">
        <v>0</v>
      </c>
      <c r="X136" s="4">
        <v>4.7168438158226925E-5</v>
      </c>
      <c r="Y136" s="6">
        <v>497</v>
      </c>
      <c r="Z136" s="4">
        <v>5.8074964945460314E-5</v>
      </c>
      <c r="AA136" s="5">
        <v>3177</v>
      </c>
      <c r="AC136" s="16" t="str">
        <f t="shared" si="12"/>
        <v/>
      </c>
      <c r="AD136" s="16" t="str">
        <f t="shared" si="13"/>
        <v/>
      </c>
      <c r="AE136" s="16">
        <f t="shared" si="14"/>
        <v>1.1446145898564502E-2</v>
      </c>
      <c r="AF136" s="16" t="str">
        <f t="shared" si="15"/>
        <v/>
      </c>
      <c r="AG136" s="16" t="str">
        <f t="shared" si="16"/>
        <v/>
      </c>
      <c r="AH136" s="16" t="str">
        <f t="shared" si="17"/>
        <v/>
      </c>
      <c r="AI136" s="17" t="str">
        <f>IF('Peer Comparison Tool'!$D$11="NR","",IF($C136='Peer Comparison Tool'!$D$9,COUNT('ALLL &lt;50B Database'!$AI$1:AI135)+1,""))</f>
        <v/>
      </c>
    </row>
    <row r="137" spans="1:35" x14ac:dyDescent="0.25">
      <c r="A137" t="s">
        <v>2969</v>
      </c>
      <c r="B137">
        <v>161602</v>
      </c>
      <c r="C137" s="5" t="s">
        <v>2948</v>
      </c>
      <c r="D137" s="5" t="s">
        <v>4390</v>
      </c>
      <c r="E137" s="5" t="s">
        <v>4388</v>
      </c>
      <c r="F137" s="2">
        <v>27544</v>
      </c>
      <c r="G137" s="2">
        <v>3515417</v>
      </c>
      <c r="H137" s="2">
        <v>2897440</v>
      </c>
      <c r="I137" s="2">
        <v>350669</v>
      </c>
      <c r="J137" s="2">
        <v>2546771</v>
      </c>
      <c r="K137" s="33">
        <v>1.0815263720216697E-2</v>
      </c>
      <c r="L137" s="2">
        <v>21588</v>
      </c>
      <c r="M137" s="2">
        <v>2998725</v>
      </c>
      <c r="N137" s="2">
        <v>2458826</v>
      </c>
      <c r="O137" s="33">
        <v>8.7797997906317888E-3</v>
      </c>
      <c r="P137" s="2">
        <v>23568</v>
      </c>
      <c r="Q137" s="2">
        <v>3149346</v>
      </c>
      <c r="R137" s="2">
        <v>2503626</v>
      </c>
      <c r="S137" s="35">
        <v>9.4135465920229307E-3</v>
      </c>
      <c r="T137" t="s">
        <v>4388</v>
      </c>
      <c r="U137" t="s">
        <v>4388</v>
      </c>
      <c r="V137" s="5" t="s">
        <v>4390</v>
      </c>
      <c r="W137" s="5">
        <v>0</v>
      </c>
      <c r="X137" s="4">
        <v>1.4017171281937666E-3</v>
      </c>
      <c r="Y137" s="6">
        <v>3976</v>
      </c>
      <c r="Z137" s="4">
        <v>6.3374680139114195E-4</v>
      </c>
      <c r="AA137" s="5">
        <v>3455</v>
      </c>
      <c r="AC137" s="16" t="str">
        <f t="shared" si="12"/>
        <v/>
      </c>
      <c r="AD137" s="16" t="str">
        <f t="shared" si="13"/>
        <v/>
      </c>
      <c r="AE137" s="16">
        <f t="shared" si="14"/>
        <v>1.0815263720216697E-2</v>
      </c>
      <c r="AF137" s="16" t="str">
        <f t="shared" si="15"/>
        <v/>
      </c>
      <c r="AG137" s="16" t="str">
        <f t="shared" si="16"/>
        <v/>
      </c>
      <c r="AH137" s="16" t="str">
        <f t="shared" si="17"/>
        <v/>
      </c>
      <c r="AI137" s="17" t="str">
        <f>IF('Peer Comparison Tool'!$D$11="NR","",IF($C137='Peer Comparison Tool'!$D$9,COUNT('ALLL &lt;50B Database'!$AI$1:AI136)+1,""))</f>
        <v/>
      </c>
    </row>
    <row r="138" spans="1:35" x14ac:dyDescent="0.25">
      <c r="A138" t="s">
        <v>2304</v>
      </c>
      <c r="B138">
        <v>853952</v>
      </c>
      <c r="C138" s="5" t="s">
        <v>2299</v>
      </c>
      <c r="D138" s="5" t="s">
        <v>4387</v>
      </c>
      <c r="E138" s="5" t="s">
        <v>4388</v>
      </c>
      <c r="F138" s="2">
        <v>17738</v>
      </c>
      <c r="G138" s="2">
        <v>3485381</v>
      </c>
      <c r="H138" s="2">
        <v>1259292</v>
      </c>
      <c r="I138" s="2">
        <v>91496</v>
      </c>
      <c r="J138" s="2">
        <v>1167796</v>
      </c>
      <c r="K138" s="33">
        <v>1.5189296760735608E-2</v>
      </c>
      <c r="L138" s="2">
        <v>16777</v>
      </c>
      <c r="M138" s="2">
        <v>2678315</v>
      </c>
      <c r="N138" s="2">
        <v>1123932</v>
      </c>
      <c r="O138" s="33">
        <v>1.4927059644177761E-2</v>
      </c>
      <c r="P138" s="2">
        <v>16914</v>
      </c>
      <c r="Q138" s="2">
        <v>2925213</v>
      </c>
      <c r="R138" s="2">
        <v>1135868</v>
      </c>
      <c r="S138" s="35">
        <v>1.4890814777773473E-2</v>
      </c>
      <c r="T138" t="s">
        <v>4388</v>
      </c>
      <c r="U138" t="s">
        <v>4388</v>
      </c>
      <c r="V138" s="5" t="s">
        <v>4387</v>
      </c>
      <c r="W138" s="5">
        <v>0</v>
      </c>
      <c r="X138" s="4">
        <v>2.9848198296213505E-4</v>
      </c>
      <c r="Y138" s="6">
        <v>824</v>
      </c>
      <c r="Z138" s="4">
        <v>-3.6244866404288104E-5</v>
      </c>
      <c r="AA138" s="5">
        <v>1543</v>
      </c>
      <c r="AC138" s="16" t="str">
        <f t="shared" si="12"/>
        <v/>
      </c>
      <c r="AD138" s="16" t="str">
        <f t="shared" si="13"/>
        <v/>
      </c>
      <c r="AE138" s="16">
        <f t="shared" si="14"/>
        <v>1.5189296760735608E-2</v>
      </c>
      <c r="AF138" s="16" t="str">
        <f t="shared" si="15"/>
        <v/>
      </c>
      <c r="AG138" s="16" t="str">
        <f t="shared" si="16"/>
        <v/>
      </c>
      <c r="AH138" s="16" t="str">
        <f t="shared" si="17"/>
        <v/>
      </c>
      <c r="AI138" s="17" t="str">
        <f>IF('Peer Comparison Tool'!$D$11="NR","",IF($C138='Peer Comparison Tool'!$D$9,COUNT('ALLL &lt;50B Database'!$AI$1:AI137)+1,""))</f>
        <v/>
      </c>
    </row>
    <row r="139" spans="1:35" x14ac:dyDescent="0.25">
      <c r="A139" t="s">
        <v>2608</v>
      </c>
      <c r="B139">
        <v>717924</v>
      </c>
      <c r="C139" s="5" t="s">
        <v>2604</v>
      </c>
      <c r="D139" s="5" t="s">
        <v>4387</v>
      </c>
      <c r="E139" s="5" t="s">
        <v>4388</v>
      </c>
      <c r="F139" s="2">
        <v>26966</v>
      </c>
      <c r="G139" s="2">
        <v>3460696</v>
      </c>
      <c r="H139" s="2">
        <v>2235611</v>
      </c>
      <c r="I139" s="2">
        <v>320121</v>
      </c>
      <c r="J139" s="2">
        <v>1915490</v>
      </c>
      <c r="K139" s="33">
        <v>1.4077859973166134E-2</v>
      </c>
      <c r="L139" s="2">
        <v>21425</v>
      </c>
      <c r="M139" s="2">
        <v>2925504</v>
      </c>
      <c r="N139" s="2">
        <v>1840976</v>
      </c>
      <c r="O139" s="33">
        <v>1.1637848619427956E-2</v>
      </c>
      <c r="P139" s="2">
        <v>23649</v>
      </c>
      <c r="Q139" s="2">
        <v>3061453</v>
      </c>
      <c r="R139" s="2">
        <v>1864773</v>
      </c>
      <c r="S139" s="35">
        <v>1.2681972551082625E-2</v>
      </c>
      <c r="T139" t="s">
        <v>4388</v>
      </c>
      <c r="U139" t="s">
        <v>4388</v>
      </c>
      <c r="V139" s="5" t="s">
        <v>4387</v>
      </c>
      <c r="W139" s="5">
        <v>0</v>
      </c>
      <c r="X139" s="4">
        <v>1.3958874220835089E-3</v>
      </c>
      <c r="Y139" s="6">
        <v>3317</v>
      </c>
      <c r="Z139" s="4">
        <v>1.0441239316546693E-3</v>
      </c>
      <c r="AA139" s="5">
        <v>1949</v>
      </c>
      <c r="AC139" s="16" t="str">
        <f t="shared" si="12"/>
        <v/>
      </c>
      <c r="AD139" s="16" t="str">
        <f t="shared" si="13"/>
        <v/>
      </c>
      <c r="AE139" s="16">
        <f t="shared" si="14"/>
        <v>1.4077859973166134E-2</v>
      </c>
      <c r="AF139" s="16" t="str">
        <f t="shared" si="15"/>
        <v/>
      </c>
      <c r="AG139" s="16" t="str">
        <f t="shared" si="16"/>
        <v/>
      </c>
      <c r="AH139" s="16" t="str">
        <f t="shared" si="17"/>
        <v/>
      </c>
      <c r="AI139" s="17" t="str">
        <f>IF('Peer Comparison Tool'!$D$11="NR","",IF($C139='Peer Comparison Tool'!$D$9,COUNT('ALLL &lt;50B Database'!$AI$1:AI138)+1,""))</f>
        <v/>
      </c>
    </row>
    <row r="140" spans="1:35" x14ac:dyDescent="0.25">
      <c r="A140" t="s">
        <v>3722</v>
      </c>
      <c r="B140">
        <v>913753</v>
      </c>
      <c r="C140" s="5" t="s">
        <v>3704</v>
      </c>
      <c r="D140" s="5" t="s">
        <v>4387</v>
      </c>
      <c r="E140" s="5" t="s">
        <v>4388</v>
      </c>
      <c r="F140" s="2">
        <v>19716</v>
      </c>
      <c r="G140" s="2">
        <v>3437191</v>
      </c>
      <c r="H140" s="2">
        <v>2156568</v>
      </c>
      <c r="I140" s="2">
        <v>224637</v>
      </c>
      <c r="J140" s="2">
        <v>1931931</v>
      </c>
      <c r="K140" s="33">
        <v>1.0205333420292961E-2</v>
      </c>
      <c r="L140" s="2">
        <v>18715</v>
      </c>
      <c r="M140" s="2">
        <v>3038098</v>
      </c>
      <c r="N140" s="2">
        <v>1892261</v>
      </c>
      <c r="O140" s="33">
        <v>9.890284691171038E-3</v>
      </c>
      <c r="P140" s="2">
        <v>19115</v>
      </c>
      <c r="Q140" s="2">
        <v>3032613</v>
      </c>
      <c r="R140" s="2">
        <v>1915892</v>
      </c>
      <c r="S140" s="35">
        <v>9.9770759520891577E-3</v>
      </c>
      <c r="T140" t="s">
        <v>4388</v>
      </c>
      <c r="U140" t="s">
        <v>4388</v>
      </c>
      <c r="V140" s="5" t="s">
        <v>4387</v>
      </c>
      <c r="W140" s="5">
        <v>0</v>
      </c>
      <c r="X140" s="4">
        <v>2.2825746820380292E-4</v>
      </c>
      <c r="Y140" s="6">
        <v>601</v>
      </c>
      <c r="Z140" s="4">
        <v>8.67912609181197E-5</v>
      </c>
      <c r="AA140" s="5">
        <v>3714</v>
      </c>
      <c r="AC140" s="16" t="str">
        <f t="shared" si="12"/>
        <v/>
      </c>
      <c r="AD140" s="16" t="str">
        <f t="shared" si="13"/>
        <v/>
      </c>
      <c r="AE140" s="16">
        <f t="shared" si="14"/>
        <v>1.0205333420292961E-2</v>
      </c>
      <c r="AF140" s="16" t="str">
        <f t="shared" si="15"/>
        <v/>
      </c>
      <c r="AG140" s="16" t="str">
        <f t="shared" si="16"/>
        <v/>
      </c>
      <c r="AH140" s="16" t="str">
        <f t="shared" si="17"/>
        <v/>
      </c>
      <c r="AI140" s="17" t="str">
        <f>IF('Peer Comparison Tool'!$D$11="NR","",IF($C140='Peer Comparison Tool'!$D$9,COUNT('ALLL &lt;50B Database'!$AI$1:AI139)+1,""))</f>
        <v/>
      </c>
    </row>
    <row r="141" spans="1:35" x14ac:dyDescent="0.25">
      <c r="A141" t="s">
        <v>1393</v>
      </c>
      <c r="B141">
        <v>1009354</v>
      </c>
      <c r="C141" s="5" t="s">
        <v>1389</v>
      </c>
      <c r="D141" s="5" t="s">
        <v>4387</v>
      </c>
      <c r="E141" s="5" t="s">
        <v>4388</v>
      </c>
      <c r="F141" s="2">
        <v>29317</v>
      </c>
      <c r="G141" s="2">
        <v>3370957</v>
      </c>
      <c r="H141" s="2">
        <v>1804784</v>
      </c>
      <c r="I141" s="2">
        <v>112050</v>
      </c>
      <c r="J141" s="2">
        <v>1692734</v>
      </c>
      <c r="K141" s="33">
        <v>1.7319318924296435E-2</v>
      </c>
      <c r="L141" s="2">
        <v>28122</v>
      </c>
      <c r="M141" s="2">
        <v>3017826</v>
      </c>
      <c r="N141" s="2">
        <v>1681159</v>
      </c>
      <c r="O141" s="33">
        <v>1.6727745561246735E-2</v>
      </c>
      <c r="P141" s="2">
        <v>27132</v>
      </c>
      <c r="Q141" s="2">
        <v>3136101</v>
      </c>
      <c r="R141" s="2">
        <v>1693625</v>
      </c>
      <c r="S141" s="35">
        <v>1.6020075282308657E-2</v>
      </c>
      <c r="T141" t="s">
        <v>4388</v>
      </c>
      <c r="U141" t="s">
        <v>4388</v>
      </c>
      <c r="V141" s="5" t="s">
        <v>4387</v>
      </c>
      <c r="W141" s="5">
        <v>0</v>
      </c>
      <c r="X141" s="4">
        <v>1.2992436419877774E-3</v>
      </c>
      <c r="Y141" s="6">
        <v>2185</v>
      </c>
      <c r="Z141" s="4">
        <v>-7.0767027893807802E-4</v>
      </c>
      <c r="AA141" s="5">
        <v>970</v>
      </c>
      <c r="AC141" s="16" t="str">
        <f t="shared" si="12"/>
        <v/>
      </c>
      <c r="AD141" s="16" t="str">
        <f t="shared" si="13"/>
        <v/>
      </c>
      <c r="AE141" s="16">
        <f t="shared" si="14"/>
        <v>1.7319318924296435E-2</v>
      </c>
      <c r="AF141" s="16" t="str">
        <f t="shared" si="15"/>
        <v/>
      </c>
      <c r="AG141" s="16" t="str">
        <f t="shared" si="16"/>
        <v/>
      </c>
      <c r="AH141" s="16" t="str">
        <f t="shared" si="17"/>
        <v/>
      </c>
      <c r="AI141" s="17" t="str">
        <f>IF('Peer Comparison Tool'!$D$11="NR","",IF($C141='Peer Comparison Tool'!$D$9,COUNT('ALLL &lt;50B Database'!$AI$1:AI140)+1,""))</f>
        <v/>
      </c>
    </row>
    <row r="142" spans="1:35" x14ac:dyDescent="0.25">
      <c r="A142" t="s">
        <v>4062</v>
      </c>
      <c r="B142">
        <v>933621</v>
      </c>
      <c r="C142" s="5" t="s">
        <v>4058</v>
      </c>
      <c r="D142" s="5" t="s">
        <v>4387</v>
      </c>
      <c r="E142" s="5" t="s">
        <v>4388</v>
      </c>
      <c r="F142" s="2">
        <v>29086</v>
      </c>
      <c r="G142" s="2">
        <v>3335739</v>
      </c>
      <c r="H142" s="2">
        <v>1970433</v>
      </c>
      <c r="I142" s="2">
        <v>135942</v>
      </c>
      <c r="J142" s="2">
        <v>1834491</v>
      </c>
      <c r="K142" s="33">
        <v>1.5855079147294809E-2</v>
      </c>
      <c r="L142" s="2">
        <v>24201</v>
      </c>
      <c r="M142" s="2">
        <v>2865974</v>
      </c>
      <c r="N142" s="2">
        <v>1883202</v>
      </c>
      <c r="O142" s="33">
        <v>1.2850984652735075E-2</v>
      </c>
      <c r="P142" s="2">
        <v>20423</v>
      </c>
      <c r="Q142" s="2">
        <v>3124256</v>
      </c>
      <c r="R142" s="2">
        <v>1886250</v>
      </c>
      <c r="S142" s="35">
        <v>1.082730284956925E-2</v>
      </c>
      <c r="T142" t="s">
        <v>4388</v>
      </c>
      <c r="U142" t="s">
        <v>4388</v>
      </c>
      <c r="V142" s="5" t="s">
        <v>4387</v>
      </c>
      <c r="W142" s="5">
        <v>0</v>
      </c>
      <c r="X142" s="4">
        <v>5.0277762977255589E-3</v>
      </c>
      <c r="Y142" s="6">
        <v>8663</v>
      </c>
      <c r="Z142" s="4">
        <v>-2.0236818031658249E-3</v>
      </c>
      <c r="AA142" s="5">
        <v>1312</v>
      </c>
      <c r="AC142" s="16" t="str">
        <f t="shared" si="12"/>
        <v/>
      </c>
      <c r="AD142" s="16" t="str">
        <f t="shared" si="13"/>
        <v/>
      </c>
      <c r="AE142" s="16">
        <f t="shared" si="14"/>
        <v>1.5855079147294809E-2</v>
      </c>
      <c r="AF142" s="16" t="str">
        <f t="shared" si="15"/>
        <v/>
      </c>
      <c r="AG142" s="16" t="str">
        <f t="shared" si="16"/>
        <v/>
      </c>
      <c r="AH142" s="16" t="str">
        <f t="shared" si="17"/>
        <v/>
      </c>
      <c r="AI142" s="17" t="str">
        <f>IF('Peer Comparison Tool'!$D$11="NR","",IF($C142='Peer Comparison Tool'!$D$9,COUNT('ALLL &lt;50B Database'!$AI$1:AI141)+1,""))</f>
        <v/>
      </c>
    </row>
    <row r="143" spans="1:35" x14ac:dyDescent="0.25">
      <c r="A143" t="s">
        <v>238</v>
      </c>
      <c r="B143">
        <v>2734729</v>
      </c>
      <c r="C143" s="5" t="s">
        <v>207</v>
      </c>
      <c r="D143" s="5" t="s">
        <v>4387</v>
      </c>
      <c r="E143" s="5" t="s">
        <v>4388</v>
      </c>
      <c r="F143" s="2">
        <v>22399</v>
      </c>
      <c r="G143" s="2">
        <v>3295263</v>
      </c>
      <c r="H143" s="2">
        <v>2131258</v>
      </c>
      <c r="I143" s="2">
        <v>690609</v>
      </c>
      <c r="J143" s="2">
        <v>1440649</v>
      </c>
      <c r="K143" s="33">
        <v>1.5547853779789525E-2</v>
      </c>
      <c r="L143" s="2">
        <v>20824</v>
      </c>
      <c r="M143" s="2">
        <v>2401911</v>
      </c>
      <c r="N143" s="2">
        <v>1487379</v>
      </c>
      <c r="O143" s="33">
        <v>1.4000466592576605E-2</v>
      </c>
      <c r="P143" s="2">
        <v>21888</v>
      </c>
      <c r="Q143" s="2">
        <v>2537634</v>
      </c>
      <c r="R143" s="2">
        <v>1545989</v>
      </c>
      <c r="S143" s="35">
        <v>1.4157927384994331E-2</v>
      </c>
      <c r="T143" t="s">
        <v>4388</v>
      </c>
      <c r="U143" t="s">
        <v>4388</v>
      </c>
      <c r="V143" s="5" t="s">
        <v>4387</v>
      </c>
      <c r="W143" s="5">
        <v>0</v>
      </c>
      <c r="X143" s="4">
        <v>1.3899263947951945E-3</v>
      </c>
      <c r="Y143" s="6">
        <v>511</v>
      </c>
      <c r="Z143" s="4">
        <v>1.5746079241772508E-4</v>
      </c>
      <c r="AA143" s="5">
        <v>1417</v>
      </c>
      <c r="AC143" s="16" t="str">
        <f t="shared" si="12"/>
        <v/>
      </c>
      <c r="AD143" s="16" t="str">
        <f t="shared" si="13"/>
        <v/>
      </c>
      <c r="AE143" s="16">
        <f t="shared" si="14"/>
        <v>1.5547853779789525E-2</v>
      </c>
      <c r="AF143" s="16" t="str">
        <f t="shared" si="15"/>
        <v/>
      </c>
      <c r="AG143" s="16" t="str">
        <f t="shared" si="16"/>
        <v/>
      </c>
      <c r="AH143" s="16" t="str">
        <f t="shared" si="17"/>
        <v/>
      </c>
      <c r="AI143" s="17" t="str">
        <f>IF('Peer Comparison Tool'!$D$11="NR","",IF($C143='Peer Comparison Tool'!$D$9,COUNT('ALLL &lt;50B Database'!$AI$1:AI142)+1,""))</f>
        <v/>
      </c>
    </row>
    <row r="144" spans="1:35" x14ac:dyDescent="0.25">
      <c r="A144" t="s">
        <v>418</v>
      </c>
      <c r="B144">
        <v>911973</v>
      </c>
      <c r="C144" s="5" t="s">
        <v>3064</v>
      </c>
      <c r="D144" s="5" t="s">
        <v>4390</v>
      </c>
      <c r="E144" s="5" t="s">
        <v>4388</v>
      </c>
      <c r="F144" s="2">
        <v>29215</v>
      </c>
      <c r="G144" s="2">
        <v>3286074</v>
      </c>
      <c r="H144" s="2">
        <v>2061944</v>
      </c>
      <c r="I144" s="2">
        <v>0</v>
      </c>
      <c r="J144" s="2">
        <v>2061944</v>
      </c>
      <c r="K144" s="33">
        <v>1.4168668014262269E-2</v>
      </c>
      <c r="L144" s="2">
        <v>29024</v>
      </c>
      <c r="M144" s="2">
        <v>3079626</v>
      </c>
      <c r="N144" s="2">
        <v>2139954</v>
      </c>
      <c r="O144" s="33">
        <v>1.3562908361581603E-2</v>
      </c>
      <c r="P144" s="2">
        <v>29109</v>
      </c>
      <c r="Q144" s="2">
        <v>3168704</v>
      </c>
      <c r="R144" s="2">
        <v>2107463</v>
      </c>
      <c r="S144" s="35">
        <v>1.3812342138391042E-2</v>
      </c>
      <c r="T144" t="s">
        <v>4388</v>
      </c>
      <c r="U144" t="s">
        <v>4388</v>
      </c>
      <c r="V144" s="5" t="s">
        <v>4390</v>
      </c>
      <c r="W144" s="5">
        <v>0</v>
      </c>
      <c r="X144" s="4">
        <v>3.5632587587122733E-4</v>
      </c>
      <c r="Y144" s="6">
        <v>106</v>
      </c>
      <c r="Z144" s="4">
        <v>2.4943377680943825E-4</v>
      </c>
      <c r="AA144" s="5">
        <v>1909</v>
      </c>
      <c r="AC144" s="16" t="str">
        <f t="shared" si="12"/>
        <v/>
      </c>
      <c r="AD144" s="16" t="str">
        <f t="shared" si="13"/>
        <v/>
      </c>
      <c r="AE144" s="16">
        <f t="shared" si="14"/>
        <v>1.4168668014262269E-2</v>
      </c>
      <c r="AF144" s="16" t="str">
        <f t="shared" si="15"/>
        <v/>
      </c>
      <c r="AG144" s="16" t="str">
        <f t="shared" si="16"/>
        <v/>
      </c>
      <c r="AH144" s="16" t="str">
        <f t="shared" si="17"/>
        <v/>
      </c>
      <c r="AI144" s="17" t="str">
        <f>IF('Peer Comparison Tool'!$D$11="NR","",IF($C144='Peer Comparison Tool'!$D$9,COUNT('ALLL &lt;50B Database'!$AI$1:AI143)+1,""))</f>
        <v/>
      </c>
    </row>
    <row r="145" spans="1:35" x14ac:dyDescent="0.25">
      <c r="A145" t="s">
        <v>3605</v>
      </c>
      <c r="B145">
        <v>3532641</v>
      </c>
      <c r="C145" s="5" t="s">
        <v>3603</v>
      </c>
      <c r="D145" s="5" t="s">
        <v>4387</v>
      </c>
      <c r="E145" s="5" t="s">
        <v>4388</v>
      </c>
      <c r="F145" s="2">
        <v>16254</v>
      </c>
      <c r="G145" s="2">
        <v>3265878</v>
      </c>
      <c r="H145" s="2">
        <v>2408284</v>
      </c>
      <c r="I145" s="2">
        <v>292774</v>
      </c>
      <c r="J145" s="2">
        <v>2115510</v>
      </c>
      <c r="K145" s="33">
        <v>7.6832536835089414E-3</v>
      </c>
      <c r="L145" s="2">
        <v>10243</v>
      </c>
      <c r="M145" s="2">
        <v>2449029</v>
      </c>
      <c r="N145" s="2">
        <v>1897394</v>
      </c>
      <c r="O145" s="33">
        <v>5.3984570416054862E-3</v>
      </c>
      <c r="P145" s="2">
        <v>13431</v>
      </c>
      <c r="Q145" s="2">
        <v>2872592</v>
      </c>
      <c r="R145" s="2">
        <v>2139247</v>
      </c>
      <c r="S145" s="35">
        <v>6.2783773916709942E-3</v>
      </c>
      <c r="T145" t="s">
        <v>4388</v>
      </c>
      <c r="U145" t="s">
        <v>4388</v>
      </c>
      <c r="V145" s="5" t="s">
        <v>4387</v>
      </c>
      <c r="W145" s="5">
        <v>0</v>
      </c>
      <c r="X145" s="4">
        <v>1.4048762918379473E-3</v>
      </c>
      <c r="Y145" s="6">
        <v>2823</v>
      </c>
      <c r="Z145" s="4">
        <v>8.7992035006550801E-4</v>
      </c>
      <c r="AA145" s="5">
        <v>4359</v>
      </c>
      <c r="AC145" s="16" t="str">
        <f t="shared" si="12"/>
        <v/>
      </c>
      <c r="AD145" s="16" t="str">
        <f t="shared" si="13"/>
        <v/>
      </c>
      <c r="AE145" s="16">
        <f t="shared" si="14"/>
        <v>7.6832536835089414E-3</v>
      </c>
      <c r="AF145" s="16" t="str">
        <f t="shared" si="15"/>
        <v/>
      </c>
      <c r="AG145" s="16" t="str">
        <f t="shared" si="16"/>
        <v/>
      </c>
      <c r="AH145" s="16" t="str">
        <f t="shared" si="17"/>
        <v/>
      </c>
      <c r="AI145" s="17" t="str">
        <f>IF('Peer Comparison Tool'!$D$11="NR","",IF($C145='Peer Comparison Tool'!$D$9,COUNT('ALLL &lt;50B Database'!$AI$1:AI144)+1,""))</f>
        <v/>
      </c>
    </row>
    <row r="146" spans="1:35" x14ac:dyDescent="0.25">
      <c r="A146" t="s">
        <v>2859</v>
      </c>
      <c r="B146">
        <v>845573</v>
      </c>
      <c r="C146" s="5" t="s">
        <v>2850</v>
      </c>
      <c r="D146" s="5" t="s">
        <v>4387</v>
      </c>
      <c r="E146" s="5" t="s">
        <v>4388</v>
      </c>
      <c r="F146" s="2">
        <v>24295</v>
      </c>
      <c r="G146" s="2">
        <v>3216436</v>
      </c>
      <c r="H146" s="2">
        <v>2414940</v>
      </c>
      <c r="I146" s="2">
        <v>13016</v>
      </c>
      <c r="J146" s="2">
        <v>2401924</v>
      </c>
      <c r="K146" s="33">
        <v>1.0114807962283569E-2</v>
      </c>
      <c r="L146" s="2">
        <v>19574</v>
      </c>
      <c r="M146" s="2">
        <v>3041795</v>
      </c>
      <c r="N146" s="2">
        <v>2396144</v>
      </c>
      <c r="O146" s="33">
        <v>8.1689581260558624E-3</v>
      </c>
      <c r="P146" s="2">
        <v>21923</v>
      </c>
      <c r="Q146" s="2">
        <v>3036271</v>
      </c>
      <c r="R146" s="2">
        <v>2374111</v>
      </c>
      <c r="S146" s="35">
        <v>9.2341933464779018E-3</v>
      </c>
      <c r="T146" t="s">
        <v>4388</v>
      </c>
      <c r="U146" t="s">
        <v>4388</v>
      </c>
      <c r="V146" s="5" t="s">
        <v>4387</v>
      </c>
      <c r="W146" s="5">
        <v>0</v>
      </c>
      <c r="X146" s="4">
        <v>8.8061461580566693E-4</v>
      </c>
      <c r="Y146" s="6">
        <v>2372</v>
      </c>
      <c r="Z146" s="4">
        <v>1.0652352204220394E-3</v>
      </c>
      <c r="AA146" s="5">
        <v>3743</v>
      </c>
      <c r="AC146" s="16" t="str">
        <f t="shared" si="12"/>
        <v/>
      </c>
      <c r="AD146" s="16" t="str">
        <f t="shared" si="13"/>
        <v/>
      </c>
      <c r="AE146" s="16">
        <f t="shared" si="14"/>
        <v>1.0114807962283569E-2</v>
      </c>
      <c r="AF146" s="16" t="str">
        <f t="shared" si="15"/>
        <v/>
      </c>
      <c r="AG146" s="16" t="str">
        <f t="shared" si="16"/>
        <v/>
      </c>
      <c r="AH146" s="16" t="str">
        <f t="shared" si="17"/>
        <v/>
      </c>
      <c r="AI146" s="17" t="str">
        <f>IF('Peer Comparison Tool'!$D$11="NR","",IF($C146='Peer Comparison Tool'!$D$9,COUNT('ALLL &lt;50B Database'!$AI$1:AI145)+1,""))</f>
        <v/>
      </c>
    </row>
    <row r="147" spans="1:35" x14ac:dyDescent="0.25">
      <c r="A147" t="s">
        <v>1810</v>
      </c>
      <c r="B147">
        <v>613400</v>
      </c>
      <c r="C147" s="5" t="s">
        <v>1795</v>
      </c>
      <c r="D147" s="5" t="s">
        <v>4387</v>
      </c>
      <c r="E147" s="5" t="s">
        <v>4388</v>
      </c>
      <c r="F147" s="2">
        <v>25813</v>
      </c>
      <c r="G147" s="2">
        <v>3195812</v>
      </c>
      <c r="H147" s="2">
        <v>2424672</v>
      </c>
      <c r="I147" s="2">
        <v>85137</v>
      </c>
      <c r="J147" s="2">
        <v>2339535</v>
      </c>
      <c r="K147" s="33">
        <v>1.1033389113648652E-2</v>
      </c>
      <c r="L147" s="2">
        <v>15270</v>
      </c>
      <c r="M147" s="2">
        <v>2943806</v>
      </c>
      <c r="N147" s="2">
        <v>2263101</v>
      </c>
      <c r="O147" s="33">
        <v>6.7473789282935228E-3</v>
      </c>
      <c r="P147" s="2">
        <v>15482</v>
      </c>
      <c r="Q147" s="2">
        <v>2988667</v>
      </c>
      <c r="R147" s="2">
        <v>2280399</v>
      </c>
      <c r="S147" s="35">
        <v>6.7891627737075837E-3</v>
      </c>
      <c r="T147" t="s">
        <v>4388</v>
      </c>
      <c r="U147" t="s">
        <v>4388</v>
      </c>
      <c r="V147" s="5" t="s">
        <v>4387</v>
      </c>
      <c r="W147" s="5">
        <v>0</v>
      </c>
      <c r="X147" s="4">
        <v>4.2442263399410686E-3</v>
      </c>
      <c r="Y147" s="6">
        <v>10331</v>
      </c>
      <c r="Z147" s="4">
        <v>4.1783845414060904E-5</v>
      </c>
      <c r="AA147" s="5">
        <v>3363</v>
      </c>
      <c r="AC147" s="16" t="str">
        <f t="shared" si="12"/>
        <v/>
      </c>
      <c r="AD147" s="16" t="str">
        <f t="shared" si="13"/>
        <v/>
      </c>
      <c r="AE147" s="16">
        <f t="shared" si="14"/>
        <v>1.1033389113648652E-2</v>
      </c>
      <c r="AF147" s="16" t="str">
        <f t="shared" si="15"/>
        <v/>
      </c>
      <c r="AG147" s="16" t="str">
        <f t="shared" si="16"/>
        <v/>
      </c>
      <c r="AH147" s="16" t="str">
        <f t="shared" si="17"/>
        <v/>
      </c>
      <c r="AI147" s="17" t="str">
        <f>IF('Peer Comparison Tool'!$D$11="NR","",IF($C147='Peer Comparison Tool'!$D$9,COUNT('ALLL &lt;50B Database'!$AI$1:AI146)+1,""))</f>
        <v/>
      </c>
    </row>
    <row r="148" spans="1:35" x14ac:dyDescent="0.25">
      <c r="A148" t="s">
        <v>237</v>
      </c>
      <c r="B148">
        <v>253468</v>
      </c>
      <c r="C148" s="5" t="s">
        <v>207</v>
      </c>
      <c r="D148" s="5" t="s">
        <v>4387</v>
      </c>
      <c r="E148" s="5" t="s">
        <v>4388</v>
      </c>
      <c r="F148" s="2">
        <v>47027</v>
      </c>
      <c r="G148" s="2">
        <v>3193557</v>
      </c>
      <c r="H148" s="2">
        <v>2448776</v>
      </c>
      <c r="I148" s="2">
        <v>282585</v>
      </c>
      <c r="J148" s="2">
        <v>2166191</v>
      </c>
      <c r="K148" s="33">
        <v>2.170953530875163E-2</v>
      </c>
      <c r="L148" s="2">
        <v>41533</v>
      </c>
      <c r="M148" s="2">
        <v>2544697</v>
      </c>
      <c r="N148" s="2">
        <v>1944320</v>
      </c>
      <c r="O148" s="33">
        <v>2.1361195687952601E-2</v>
      </c>
      <c r="P148" s="2">
        <v>42535</v>
      </c>
      <c r="Q148" s="2">
        <v>2586279</v>
      </c>
      <c r="R148" s="2">
        <v>1971316</v>
      </c>
      <c r="S148" s="35">
        <v>2.1576956713180433E-2</v>
      </c>
      <c r="T148" t="s">
        <v>4388</v>
      </c>
      <c r="U148" t="s">
        <v>4388</v>
      </c>
      <c r="V148" s="5" t="s">
        <v>4387</v>
      </c>
      <c r="W148" s="5">
        <v>0</v>
      </c>
      <c r="X148" s="4">
        <v>1.3257859557119778E-4</v>
      </c>
      <c r="Y148" s="6">
        <v>4492</v>
      </c>
      <c r="Z148" s="4">
        <v>2.1576102522783205E-4</v>
      </c>
      <c r="AA148" s="5">
        <v>412</v>
      </c>
      <c r="AC148" s="16" t="str">
        <f t="shared" si="12"/>
        <v/>
      </c>
      <c r="AD148" s="16" t="str">
        <f t="shared" si="13"/>
        <v/>
      </c>
      <c r="AE148" s="16">
        <f t="shared" si="14"/>
        <v>2.170953530875163E-2</v>
      </c>
      <c r="AF148" s="16" t="str">
        <f t="shared" si="15"/>
        <v/>
      </c>
      <c r="AG148" s="16" t="str">
        <f t="shared" si="16"/>
        <v/>
      </c>
      <c r="AH148" s="16" t="str">
        <f t="shared" si="17"/>
        <v/>
      </c>
      <c r="AI148" s="17" t="str">
        <f>IF('Peer Comparison Tool'!$D$11="NR","",IF($C148='Peer Comparison Tool'!$D$9,COUNT('ALLL &lt;50B Database'!$AI$1:AI147)+1,""))</f>
        <v/>
      </c>
    </row>
    <row r="149" spans="1:35" x14ac:dyDescent="0.25">
      <c r="A149" t="s">
        <v>234</v>
      </c>
      <c r="B149">
        <v>1436204</v>
      </c>
      <c r="C149" s="5" t="s">
        <v>207</v>
      </c>
      <c r="D149" s="5" t="s">
        <v>4387</v>
      </c>
      <c r="E149" s="5" t="s">
        <v>4388</v>
      </c>
      <c r="F149" s="2">
        <v>20868</v>
      </c>
      <c r="G149" s="2">
        <v>3181543</v>
      </c>
      <c r="H149" s="2">
        <v>2110201</v>
      </c>
      <c r="I149" s="2">
        <v>298888</v>
      </c>
      <c r="J149" s="2">
        <v>1811313</v>
      </c>
      <c r="K149" s="33">
        <v>1.1520924323957262E-2</v>
      </c>
      <c r="L149" s="2">
        <v>16677</v>
      </c>
      <c r="M149" s="2">
        <v>2707341</v>
      </c>
      <c r="N149" s="2">
        <v>1843286</v>
      </c>
      <c r="O149" s="33">
        <v>9.047429427663423E-3</v>
      </c>
      <c r="P149" s="2">
        <v>18884</v>
      </c>
      <c r="Q149" s="2">
        <v>2697701</v>
      </c>
      <c r="R149" s="2">
        <v>1843860</v>
      </c>
      <c r="S149" s="35">
        <v>1.0241558469731975E-2</v>
      </c>
      <c r="T149" t="s">
        <v>4388</v>
      </c>
      <c r="U149" t="s">
        <v>4388</v>
      </c>
      <c r="V149" s="5" t="s">
        <v>4387</v>
      </c>
      <c r="W149" s="5">
        <v>0</v>
      </c>
      <c r="X149" s="4">
        <v>1.279365854225287E-3</v>
      </c>
      <c r="Y149" s="6">
        <v>1984</v>
      </c>
      <c r="Z149" s="4">
        <v>1.1941290420685521E-3</v>
      </c>
      <c r="AA149" s="5">
        <v>3142</v>
      </c>
      <c r="AC149" s="16" t="str">
        <f t="shared" si="12"/>
        <v/>
      </c>
      <c r="AD149" s="16" t="str">
        <f t="shared" si="13"/>
        <v/>
      </c>
      <c r="AE149" s="16">
        <f t="shared" si="14"/>
        <v>1.1520924323957262E-2</v>
      </c>
      <c r="AF149" s="16" t="str">
        <f t="shared" si="15"/>
        <v/>
      </c>
      <c r="AG149" s="16" t="str">
        <f t="shared" si="16"/>
        <v/>
      </c>
      <c r="AH149" s="16" t="str">
        <f t="shared" si="17"/>
        <v/>
      </c>
      <c r="AI149" s="17" t="str">
        <f>IF('Peer Comparison Tool'!$D$11="NR","",IF($C149='Peer Comparison Tool'!$D$9,COUNT('ALLL &lt;50B Database'!$AI$1:AI148)+1,""))</f>
        <v/>
      </c>
    </row>
    <row r="150" spans="1:35" x14ac:dyDescent="0.25">
      <c r="A150" t="s">
        <v>3606</v>
      </c>
      <c r="B150">
        <v>159636</v>
      </c>
      <c r="C150" s="5" t="s">
        <v>3603</v>
      </c>
      <c r="D150" s="5" t="s">
        <v>4387</v>
      </c>
      <c r="E150" s="5" t="s">
        <v>4388</v>
      </c>
      <c r="F150" s="2">
        <v>34466</v>
      </c>
      <c r="G150" s="2">
        <v>3150906</v>
      </c>
      <c r="H150" s="2">
        <v>2276877</v>
      </c>
      <c r="I150" s="2">
        <v>83161</v>
      </c>
      <c r="J150" s="2">
        <v>2193716</v>
      </c>
      <c r="K150" s="33">
        <v>1.5711240652846587E-2</v>
      </c>
      <c r="L150" s="2">
        <v>28726</v>
      </c>
      <c r="M150" s="2">
        <v>2780296</v>
      </c>
      <c r="N150" s="2">
        <v>2085902</v>
      </c>
      <c r="O150" s="33">
        <v>1.3771500291001207E-2</v>
      </c>
      <c r="P150" s="2">
        <v>30281</v>
      </c>
      <c r="Q150" s="2">
        <v>2867394</v>
      </c>
      <c r="R150" s="2">
        <v>2162013</v>
      </c>
      <c r="S150" s="35">
        <v>1.4005928734008537E-2</v>
      </c>
      <c r="T150" t="s">
        <v>4388</v>
      </c>
      <c r="U150" t="s">
        <v>4388</v>
      </c>
      <c r="V150" s="5" t="s">
        <v>4387</v>
      </c>
      <c r="W150" s="5">
        <v>0</v>
      </c>
      <c r="X150" s="4">
        <v>1.7053119188380501E-3</v>
      </c>
      <c r="Y150" s="6">
        <v>4185</v>
      </c>
      <c r="Z150" s="4">
        <v>2.3442844300733054E-4</v>
      </c>
      <c r="AA150" s="5">
        <v>1361</v>
      </c>
      <c r="AC150" s="16" t="str">
        <f t="shared" si="12"/>
        <v/>
      </c>
      <c r="AD150" s="16" t="str">
        <f t="shared" si="13"/>
        <v/>
      </c>
      <c r="AE150" s="16">
        <f t="shared" si="14"/>
        <v>1.5711240652846587E-2</v>
      </c>
      <c r="AF150" s="16" t="str">
        <f t="shared" si="15"/>
        <v/>
      </c>
      <c r="AG150" s="16" t="str">
        <f t="shared" si="16"/>
        <v/>
      </c>
      <c r="AH150" s="16" t="str">
        <f t="shared" si="17"/>
        <v/>
      </c>
      <c r="AI150" s="17" t="str">
        <f>IF('Peer Comparison Tool'!$D$11="NR","",IF($C150='Peer Comparison Tool'!$D$9,COUNT('ALLL &lt;50B Database'!$AI$1:AI149)+1,""))</f>
        <v/>
      </c>
    </row>
    <row r="151" spans="1:35" x14ac:dyDescent="0.25">
      <c r="A151" t="s">
        <v>939</v>
      </c>
      <c r="B151">
        <v>426534</v>
      </c>
      <c r="C151" s="5" t="s">
        <v>926</v>
      </c>
      <c r="D151" s="5" t="s">
        <v>4387</v>
      </c>
      <c r="E151" s="5" t="s">
        <v>4388</v>
      </c>
      <c r="F151" s="2">
        <v>27174</v>
      </c>
      <c r="G151" s="2">
        <v>3150158</v>
      </c>
      <c r="H151" s="2">
        <v>2107427</v>
      </c>
      <c r="I151" s="2">
        <v>163957</v>
      </c>
      <c r="J151" s="2">
        <v>1943470</v>
      </c>
      <c r="K151" s="33">
        <v>1.3982207083206841E-2</v>
      </c>
      <c r="L151" s="2">
        <v>20131</v>
      </c>
      <c r="M151" s="2">
        <v>2909697</v>
      </c>
      <c r="N151" s="2">
        <v>2003727</v>
      </c>
      <c r="O151" s="33">
        <v>1.00467778295147E-2</v>
      </c>
      <c r="P151" s="2">
        <v>23479</v>
      </c>
      <c r="Q151" s="2">
        <v>2899395</v>
      </c>
      <c r="R151" s="2">
        <v>1968549</v>
      </c>
      <c r="S151" s="35">
        <v>1.1927058965766155E-2</v>
      </c>
      <c r="T151" t="s">
        <v>4388</v>
      </c>
      <c r="U151" t="s">
        <v>4388</v>
      </c>
      <c r="V151" s="5" t="s">
        <v>4387</v>
      </c>
      <c r="W151" s="5">
        <v>0</v>
      </c>
      <c r="X151" s="4">
        <v>2.0551481174406853E-3</v>
      </c>
      <c r="Y151" s="6">
        <v>3695</v>
      </c>
      <c r="Z151" s="4">
        <v>1.8802811362514556E-3</v>
      </c>
      <c r="AA151" s="5">
        <v>1996</v>
      </c>
      <c r="AC151" s="16" t="str">
        <f t="shared" si="12"/>
        <v/>
      </c>
      <c r="AD151" s="16" t="str">
        <f t="shared" si="13"/>
        <v/>
      </c>
      <c r="AE151" s="16">
        <f t="shared" si="14"/>
        <v>1.3982207083206841E-2</v>
      </c>
      <c r="AF151" s="16" t="str">
        <f t="shared" si="15"/>
        <v/>
      </c>
      <c r="AG151" s="16" t="str">
        <f t="shared" si="16"/>
        <v/>
      </c>
      <c r="AH151" s="16" t="str">
        <f t="shared" si="17"/>
        <v/>
      </c>
      <c r="AI151" s="17" t="str">
        <f>IF('Peer Comparison Tool'!$D$11="NR","",IF($C151='Peer Comparison Tool'!$D$9,COUNT('ALLL &lt;50B Database'!$AI$1:AI150)+1,""))</f>
        <v/>
      </c>
    </row>
    <row r="152" spans="1:35" x14ac:dyDescent="0.25">
      <c r="A152" t="s">
        <v>1581</v>
      </c>
      <c r="B152">
        <v>1007015</v>
      </c>
      <c r="C152" s="5" t="s">
        <v>1578</v>
      </c>
      <c r="D152" s="5" t="s">
        <v>4387</v>
      </c>
      <c r="E152" s="5" t="s">
        <v>4388</v>
      </c>
      <c r="F152" s="2">
        <v>21373</v>
      </c>
      <c r="G152" s="2">
        <v>3146079</v>
      </c>
      <c r="H152" s="2">
        <v>2373449</v>
      </c>
      <c r="I152" s="2">
        <v>393411</v>
      </c>
      <c r="J152" s="2">
        <v>1980038</v>
      </c>
      <c r="K152" s="33">
        <v>1.0794237282314784E-2</v>
      </c>
      <c r="L152" s="2">
        <v>19106</v>
      </c>
      <c r="M152" s="2">
        <v>2762148</v>
      </c>
      <c r="N152" s="2">
        <v>2044906</v>
      </c>
      <c r="O152" s="33">
        <v>9.3432167542175527E-3</v>
      </c>
      <c r="P152" s="2">
        <v>19538</v>
      </c>
      <c r="Q152" s="2">
        <v>2733532</v>
      </c>
      <c r="R152" s="2">
        <v>2020205</v>
      </c>
      <c r="S152" s="35">
        <v>9.6712957348387904E-3</v>
      </c>
      <c r="T152" t="s">
        <v>4388</v>
      </c>
      <c r="U152" t="s">
        <v>4388</v>
      </c>
      <c r="V152" s="5" t="s">
        <v>4387</v>
      </c>
      <c r="W152" s="5">
        <v>0</v>
      </c>
      <c r="X152" s="4">
        <v>1.1229415474759939E-3</v>
      </c>
      <c r="Y152" s="6">
        <v>1835</v>
      </c>
      <c r="Z152" s="4">
        <v>3.2807898062123773E-4</v>
      </c>
      <c r="AA152" s="5">
        <v>3467</v>
      </c>
      <c r="AC152" s="16" t="str">
        <f t="shared" si="12"/>
        <v/>
      </c>
      <c r="AD152" s="16" t="str">
        <f t="shared" si="13"/>
        <v/>
      </c>
      <c r="AE152" s="16">
        <f t="shared" si="14"/>
        <v>1.0794237282314784E-2</v>
      </c>
      <c r="AF152" s="16" t="str">
        <f t="shared" si="15"/>
        <v/>
      </c>
      <c r="AG152" s="16" t="str">
        <f t="shared" si="16"/>
        <v/>
      </c>
      <c r="AH152" s="16" t="str">
        <f t="shared" si="17"/>
        <v/>
      </c>
      <c r="AI152" s="17" t="str">
        <f>IF('Peer Comparison Tool'!$D$11="NR","",IF($C152='Peer Comparison Tool'!$D$9,COUNT('ALLL &lt;50B Database'!$AI$1:AI151)+1,""))</f>
        <v/>
      </c>
    </row>
    <row r="153" spans="1:35" x14ac:dyDescent="0.25">
      <c r="A153" t="s">
        <v>232</v>
      </c>
      <c r="B153">
        <v>3835454</v>
      </c>
      <c r="C153" s="5" t="s">
        <v>207</v>
      </c>
      <c r="D153" s="5" t="s">
        <v>4387</v>
      </c>
      <c r="E153" s="5" t="s">
        <v>4388</v>
      </c>
      <c r="F153" s="2">
        <v>22820</v>
      </c>
      <c r="G153" s="2">
        <v>3134954</v>
      </c>
      <c r="H153" s="2">
        <v>2650622</v>
      </c>
      <c r="I153" s="2">
        <v>32849</v>
      </c>
      <c r="J153" s="2">
        <v>2617773</v>
      </c>
      <c r="K153" s="33">
        <v>8.7173333975100204E-3</v>
      </c>
      <c r="L153" s="2">
        <v>18815</v>
      </c>
      <c r="M153" s="2">
        <v>2783284</v>
      </c>
      <c r="N153" s="2">
        <v>2262929</v>
      </c>
      <c r="O153" s="33">
        <v>8.3144455703205895E-3</v>
      </c>
      <c r="P153" s="2">
        <v>20130</v>
      </c>
      <c r="Q153" s="2">
        <v>3127315</v>
      </c>
      <c r="R153" s="2">
        <v>2465983</v>
      </c>
      <c r="S153" s="35">
        <v>8.1630733058581512E-3</v>
      </c>
      <c r="T153" t="s">
        <v>4388</v>
      </c>
      <c r="U153" t="s">
        <v>4388</v>
      </c>
      <c r="V153" s="5" t="s">
        <v>4387</v>
      </c>
      <c r="W153" s="5">
        <v>0</v>
      </c>
      <c r="X153" s="4">
        <v>5.5426009165186925E-4</v>
      </c>
      <c r="Y153" s="6">
        <v>2690</v>
      </c>
      <c r="Z153" s="4">
        <v>-1.5137226446243837E-4</v>
      </c>
      <c r="AA153" s="5">
        <v>4154</v>
      </c>
      <c r="AC153" s="16" t="str">
        <f t="shared" si="12"/>
        <v/>
      </c>
      <c r="AD153" s="16" t="str">
        <f t="shared" si="13"/>
        <v/>
      </c>
      <c r="AE153" s="16">
        <f t="shared" si="14"/>
        <v>8.7173333975100204E-3</v>
      </c>
      <c r="AF153" s="16" t="str">
        <f t="shared" si="15"/>
        <v/>
      </c>
      <c r="AG153" s="16" t="str">
        <f t="shared" si="16"/>
        <v/>
      </c>
      <c r="AH153" s="16" t="str">
        <f t="shared" si="17"/>
        <v/>
      </c>
      <c r="AI153" s="17" t="str">
        <f>IF('Peer Comparison Tool'!$D$11="NR","",IF($C153='Peer Comparison Tool'!$D$9,COUNT('ALLL &lt;50B Database'!$AI$1:AI152)+1,""))</f>
        <v/>
      </c>
    </row>
    <row r="154" spans="1:35" x14ac:dyDescent="0.25">
      <c r="A154" t="s">
        <v>235</v>
      </c>
      <c r="B154">
        <v>662369</v>
      </c>
      <c r="C154" s="5" t="s">
        <v>207</v>
      </c>
      <c r="D154" s="5" t="s">
        <v>4387</v>
      </c>
      <c r="E154" s="5" t="s">
        <v>4388</v>
      </c>
      <c r="F154" s="2">
        <v>13560</v>
      </c>
      <c r="G154" s="2">
        <v>3109813</v>
      </c>
      <c r="H154" s="2">
        <v>2209479</v>
      </c>
      <c r="I154" s="2">
        <v>116182</v>
      </c>
      <c r="J154" s="2">
        <v>2093297</v>
      </c>
      <c r="K154" s="33">
        <v>6.4778194398597043E-3</v>
      </c>
      <c r="L154" s="2">
        <v>9923</v>
      </c>
      <c r="M154" s="2">
        <v>2593396</v>
      </c>
      <c r="N154" s="2">
        <v>1765461</v>
      </c>
      <c r="O154" s="33">
        <v>5.6206282664980987E-3</v>
      </c>
      <c r="P154" s="2">
        <v>11453</v>
      </c>
      <c r="Q154" s="2">
        <v>2670214</v>
      </c>
      <c r="R154" s="2">
        <v>1800766</v>
      </c>
      <c r="S154" s="35">
        <v>6.3600712141388717E-3</v>
      </c>
      <c r="T154" t="s">
        <v>4388</v>
      </c>
      <c r="U154" t="s">
        <v>4388</v>
      </c>
      <c r="V154" s="5" t="s">
        <v>4387</v>
      </c>
      <c r="W154" s="5">
        <v>0</v>
      </c>
      <c r="X154" s="4">
        <v>1.1774822572083263E-4</v>
      </c>
      <c r="Y154" s="6">
        <v>2107</v>
      </c>
      <c r="Z154" s="4">
        <v>7.3944294764077302E-4</v>
      </c>
      <c r="AA154" s="5">
        <v>4531</v>
      </c>
      <c r="AC154" s="16" t="str">
        <f t="shared" si="12"/>
        <v/>
      </c>
      <c r="AD154" s="16" t="str">
        <f t="shared" si="13"/>
        <v/>
      </c>
      <c r="AE154" s="16">
        <f t="shared" si="14"/>
        <v>6.4778194398597043E-3</v>
      </c>
      <c r="AF154" s="16" t="str">
        <f t="shared" si="15"/>
        <v/>
      </c>
      <c r="AG154" s="16" t="str">
        <f t="shared" si="16"/>
        <v/>
      </c>
      <c r="AH154" s="16" t="str">
        <f t="shared" si="17"/>
        <v/>
      </c>
      <c r="AI154" s="17" t="str">
        <f>IF('Peer Comparison Tool'!$D$11="NR","",IF($C154='Peer Comparison Tool'!$D$9,COUNT('ALLL &lt;50B Database'!$AI$1:AI153)+1,""))</f>
        <v/>
      </c>
    </row>
    <row r="155" spans="1:35" x14ac:dyDescent="0.25">
      <c r="A155" t="s">
        <v>4063</v>
      </c>
      <c r="B155">
        <v>3325759</v>
      </c>
      <c r="C155" s="5" t="s">
        <v>4058</v>
      </c>
      <c r="D155" s="5" t="s">
        <v>4387</v>
      </c>
      <c r="E155" s="5" t="s">
        <v>4388</v>
      </c>
      <c r="F155" s="2">
        <v>23627</v>
      </c>
      <c r="G155" s="2">
        <v>3073615</v>
      </c>
      <c r="H155" s="2">
        <v>2511504</v>
      </c>
      <c r="I155" s="2">
        <v>335612</v>
      </c>
      <c r="J155" s="2">
        <v>2175892</v>
      </c>
      <c r="K155" s="33">
        <v>1.085853525818377E-2</v>
      </c>
      <c r="L155" s="2">
        <v>10261</v>
      </c>
      <c r="M155" s="2">
        <v>2723850</v>
      </c>
      <c r="N155" s="2">
        <v>2186047</v>
      </c>
      <c r="O155" s="33">
        <v>4.6938606534992159E-3</v>
      </c>
      <c r="P155" s="2">
        <v>12722</v>
      </c>
      <c r="Q155" s="2">
        <v>2763762</v>
      </c>
      <c r="R155" s="2">
        <v>2212538</v>
      </c>
      <c r="S155" s="35">
        <v>5.7499577408388017E-3</v>
      </c>
      <c r="T155" t="s">
        <v>4388</v>
      </c>
      <c r="U155" t="s">
        <v>4388</v>
      </c>
      <c r="V155" s="5" t="s">
        <v>4387</v>
      </c>
      <c r="W155" s="5">
        <v>0</v>
      </c>
      <c r="X155" s="4">
        <v>5.1085775173449685E-3</v>
      </c>
      <c r="Y155" s="6">
        <v>10905</v>
      </c>
      <c r="Z155" s="4">
        <v>1.0560970873395858E-3</v>
      </c>
      <c r="AA155" s="5">
        <v>3439</v>
      </c>
      <c r="AC155" s="16" t="str">
        <f t="shared" si="12"/>
        <v/>
      </c>
      <c r="AD155" s="16" t="str">
        <f t="shared" si="13"/>
        <v/>
      </c>
      <c r="AE155" s="16">
        <f t="shared" si="14"/>
        <v>1.085853525818377E-2</v>
      </c>
      <c r="AF155" s="16" t="str">
        <f t="shared" si="15"/>
        <v/>
      </c>
      <c r="AG155" s="16" t="str">
        <f t="shared" si="16"/>
        <v/>
      </c>
      <c r="AH155" s="16" t="str">
        <f t="shared" si="17"/>
        <v/>
      </c>
      <c r="AI155" s="17" t="str">
        <f>IF('Peer Comparison Tool'!$D$11="NR","",IF($C155='Peer Comparison Tool'!$D$9,COUNT('ALLL &lt;50B Database'!$AI$1:AI154)+1,""))</f>
        <v/>
      </c>
    </row>
    <row r="156" spans="1:35" x14ac:dyDescent="0.25">
      <c r="A156" t="s">
        <v>3724</v>
      </c>
      <c r="B156">
        <v>949154</v>
      </c>
      <c r="C156" s="5" t="s">
        <v>3704</v>
      </c>
      <c r="D156" s="5" t="s">
        <v>4387</v>
      </c>
      <c r="E156" s="5" t="s">
        <v>4388</v>
      </c>
      <c r="F156" s="2">
        <v>35962</v>
      </c>
      <c r="G156" s="2">
        <v>3071994</v>
      </c>
      <c r="H156" s="2">
        <v>2334027</v>
      </c>
      <c r="I156" s="2">
        <v>223800</v>
      </c>
      <c r="J156" s="2">
        <v>2110227</v>
      </c>
      <c r="K156" s="33">
        <v>1.7041768492204866E-2</v>
      </c>
      <c r="L156" s="2">
        <v>32874</v>
      </c>
      <c r="M156" s="2">
        <v>2669138</v>
      </c>
      <c r="N156" s="2">
        <v>2091646</v>
      </c>
      <c r="O156" s="33">
        <v>1.5716808676037915E-2</v>
      </c>
      <c r="P156" s="2">
        <v>33007</v>
      </c>
      <c r="Q156" s="2">
        <v>2686223</v>
      </c>
      <c r="R156" s="2">
        <v>2111402</v>
      </c>
      <c r="S156" s="35">
        <v>1.563274070972747E-2</v>
      </c>
      <c r="T156" t="s">
        <v>4388</v>
      </c>
      <c r="U156" t="s">
        <v>4388</v>
      </c>
      <c r="V156" s="5" t="s">
        <v>4387</v>
      </c>
      <c r="W156" s="5">
        <v>0</v>
      </c>
      <c r="X156" s="4">
        <v>1.4090277824773956E-3</v>
      </c>
      <c r="Y156" s="6">
        <v>2955</v>
      </c>
      <c r="Z156" s="4">
        <v>-8.4067966310445025E-5</v>
      </c>
      <c r="AA156" s="5">
        <v>1028</v>
      </c>
      <c r="AC156" s="16" t="str">
        <f t="shared" si="12"/>
        <v/>
      </c>
      <c r="AD156" s="16" t="str">
        <f t="shared" si="13"/>
        <v/>
      </c>
      <c r="AE156" s="16">
        <f t="shared" si="14"/>
        <v>1.7041768492204866E-2</v>
      </c>
      <c r="AF156" s="16" t="str">
        <f t="shared" si="15"/>
        <v/>
      </c>
      <c r="AG156" s="16" t="str">
        <f t="shared" si="16"/>
        <v/>
      </c>
      <c r="AH156" s="16" t="str">
        <f t="shared" si="17"/>
        <v/>
      </c>
      <c r="AI156" s="17" t="str">
        <f>IF('Peer Comparison Tool'!$D$11="NR","",IF($C156='Peer Comparison Tool'!$D$9,COUNT('ALLL &lt;50B Database'!$AI$1:AI155)+1,""))</f>
        <v/>
      </c>
    </row>
    <row r="157" spans="1:35" x14ac:dyDescent="0.25">
      <c r="A157" t="s">
        <v>4036</v>
      </c>
      <c r="B157">
        <v>984379</v>
      </c>
      <c r="C157" s="5" t="s">
        <v>4031</v>
      </c>
      <c r="D157" s="5" t="s">
        <v>4390</v>
      </c>
      <c r="E157" s="5">
        <v>0</v>
      </c>
      <c r="F157" s="2">
        <v>42683</v>
      </c>
      <c r="G157" s="2">
        <v>3065612</v>
      </c>
      <c r="H157" s="2">
        <v>1659018</v>
      </c>
      <c r="I157" s="2">
        <v>82052</v>
      </c>
      <c r="J157" s="2">
        <v>1576966</v>
      </c>
      <c r="K157" s="33">
        <v>2.7066531554897189E-2</v>
      </c>
      <c r="L157" s="2">
        <v>31426</v>
      </c>
      <c r="M157" s="2">
        <v>2406298</v>
      </c>
      <c r="N157" s="2">
        <v>1680918</v>
      </c>
      <c r="O157" s="33">
        <v>1.8695736496366865E-2</v>
      </c>
      <c r="P157" s="2">
        <v>41253</v>
      </c>
      <c r="Q157" s="2">
        <v>2476950</v>
      </c>
      <c r="R157" s="2">
        <v>1642516</v>
      </c>
      <c r="S157" s="35">
        <v>2.5115737076533806E-2</v>
      </c>
      <c r="T157" s="2">
        <v>-6680</v>
      </c>
      <c r="U157" s="2">
        <v>0</v>
      </c>
      <c r="V157" s="5" t="s">
        <v>4390</v>
      </c>
      <c r="W157" s="5">
        <v>0</v>
      </c>
      <c r="X157" s="4">
        <v>1.9507944783633824E-3</v>
      </c>
      <c r="Y157" s="6">
        <v>1430</v>
      </c>
      <c r="Z157" s="4">
        <v>6.4200005801669409E-3</v>
      </c>
      <c r="AA157" s="5">
        <v>198</v>
      </c>
      <c r="AC157" s="16" t="str">
        <f t="shared" si="12"/>
        <v/>
      </c>
      <c r="AD157" s="16" t="str">
        <f t="shared" si="13"/>
        <v/>
      </c>
      <c r="AE157" s="16">
        <f t="shared" si="14"/>
        <v>2.7066531554897189E-2</v>
      </c>
      <c r="AF157" s="16" t="str">
        <f t="shared" si="15"/>
        <v/>
      </c>
      <c r="AG157" s="16" t="str">
        <f t="shared" si="16"/>
        <v/>
      </c>
      <c r="AH157" s="16" t="str">
        <f t="shared" si="17"/>
        <v/>
      </c>
      <c r="AI157" s="17" t="str">
        <f>IF('Peer Comparison Tool'!$D$11="NR","",IF($C157='Peer Comparison Tool'!$D$9,COUNT('ALLL &lt;50B Database'!$AI$1:AI156)+1,""))</f>
        <v/>
      </c>
    </row>
    <row r="158" spans="1:35" x14ac:dyDescent="0.25">
      <c r="A158" t="s">
        <v>236</v>
      </c>
      <c r="B158">
        <v>507068</v>
      </c>
      <c r="C158" s="5" t="s">
        <v>207</v>
      </c>
      <c r="D158" s="5" t="s">
        <v>4387</v>
      </c>
      <c r="E158" s="5" t="s">
        <v>4388</v>
      </c>
      <c r="F158" s="2">
        <v>39878</v>
      </c>
      <c r="G158" s="2">
        <v>3035780</v>
      </c>
      <c r="H158" s="2">
        <v>1826862</v>
      </c>
      <c r="I158" s="2">
        <v>255088</v>
      </c>
      <c r="J158" s="2">
        <v>1571774</v>
      </c>
      <c r="K158" s="33">
        <v>2.5371332010836162E-2</v>
      </c>
      <c r="L158" s="2">
        <v>39907</v>
      </c>
      <c r="M158" s="2">
        <v>2669817</v>
      </c>
      <c r="N158" s="2">
        <v>1572520</v>
      </c>
      <c r="O158" s="33">
        <v>2.5377737644036325E-2</v>
      </c>
      <c r="P158" s="2">
        <v>39959</v>
      </c>
      <c r="Q158" s="2">
        <v>2640390</v>
      </c>
      <c r="R158" s="2">
        <v>1581668</v>
      </c>
      <c r="S158" s="35">
        <v>2.5263835394027066E-2</v>
      </c>
      <c r="T158" t="s">
        <v>4388</v>
      </c>
      <c r="U158" t="s">
        <v>4388</v>
      </c>
      <c r="V158" s="5" t="s">
        <v>4387</v>
      </c>
      <c r="W158" s="5">
        <v>0</v>
      </c>
      <c r="X158" s="4">
        <v>1.0749661680909545E-4</v>
      </c>
      <c r="Y158" s="6">
        <v>-81</v>
      </c>
      <c r="Z158" s="4">
        <v>-1.1390225000925888E-4</v>
      </c>
      <c r="AA158" s="5">
        <v>245</v>
      </c>
      <c r="AC158" s="16" t="str">
        <f t="shared" si="12"/>
        <v/>
      </c>
      <c r="AD158" s="16" t="str">
        <f t="shared" si="13"/>
        <v/>
      </c>
      <c r="AE158" s="16">
        <f t="shared" si="14"/>
        <v>2.5371332010836162E-2</v>
      </c>
      <c r="AF158" s="16" t="str">
        <f t="shared" si="15"/>
        <v/>
      </c>
      <c r="AG158" s="16" t="str">
        <f t="shared" si="16"/>
        <v/>
      </c>
      <c r="AH158" s="16" t="str">
        <f t="shared" si="17"/>
        <v/>
      </c>
      <c r="AI158" s="17" t="str">
        <f>IF('Peer Comparison Tool'!$D$11="NR","",IF($C158='Peer Comparison Tool'!$D$9,COUNT('ALLL &lt;50B Database'!$AI$1:AI157)+1,""))</f>
        <v/>
      </c>
    </row>
    <row r="159" spans="1:35" x14ac:dyDescent="0.25">
      <c r="A159" t="s">
        <v>348</v>
      </c>
      <c r="B159">
        <v>828651</v>
      </c>
      <c r="C159" s="5" t="s">
        <v>343</v>
      </c>
      <c r="D159" s="5" t="s">
        <v>4387</v>
      </c>
      <c r="E159" s="5" t="s">
        <v>4388</v>
      </c>
      <c r="F159" s="2">
        <v>16460</v>
      </c>
      <c r="G159" s="2">
        <v>3023482</v>
      </c>
      <c r="H159" s="2">
        <v>1813947</v>
      </c>
      <c r="I159" s="2">
        <v>261467</v>
      </c>
      <c r="J159" s="2">
        <v>1552480</v>
      </c>
      <c r="K159" s="33">
        <v>1.0602391013088736E-2</v>
      </c>
      <c r="L159" s="2">
        <v>15332</v>
      </c>
      <c r="M159" s="2">
        <v>2646243</v>
      </c>
      <c r="N159" s="2">
        <v>1597053</v>
      </c>
      <c r="O159" s="33">
        <v>9.6001823358398252E-3</v>
      </c>
      <c r="P159" s="2">
        <v>15328</v>
      </c>
      <c r="Q159" s="2">
        <v>2702478</v>
      </c>
      <c r="R159" s="2">
        <v>1596685</v>
      </c>
      <c r="S159" s="35">
        <v>9.5998897716205768E-3</v>
      </c>
      <c r="T159" t="s">
        <v>4388</v>
      </c>
      <c r="U159" t="s">
        <v>4388</v>
      </c>
      <c r="V159" s="5" t="s">
        <v>4387</v>
      </c>
      <c r="W159" s="5">
        <v>0</v>
      </c>
      <c r="X159" s="4">
        <v>1.0025012414681591E-3</v>
      </c>
      <c r="Y159" s="6">
        <v>1132</v>
      </c>
      <c r="Z159" s="4">
        <v>-2.9256421924840625E-7</v>
      </c>
      <c r="AA159" s="5">
        <v>3549</v>
      </c>
      <c r="AC159" s="16" t="str">
        <f t="shared" si="12"/>
        <v/>
      </c>
      <c r="AD159" s="16" t="str">
        <f t="shared" si="13"/>
        <v/>
      </c>
      <c r="AE159" s="16">
        <f t="shared" si="14"/>
        <v>1.0602391013088736E-2</v>
      </c>
      <c r="AF159" s="16" t="str">
        <f t="shared" si="15"/>
        <v/>
      </c>
      <c r="AG159" s="16" t="str">
        <f t="shared" si="16"/>
        <v/>
      </c>
      <c r="AH159" s="16" t="str">
        <f t="shared" si="17"/>
        <v/>
      </c>
      <c r="AI159" s="17" t="str">
        <f>IF('Peer Comparison Tool'!$D$11="NR","",IF($C159='Peer Comparison Tool'!$D$9,COUNT('ALLL &lt;50B Database'!$AI$1:AI158)+1,""))</f>
        <v/>
      </c>
    </row>
    <row r="160" spans="1:35" x14ac:dyDescent="0.25">
      <c r="A160" t="s">
        <v>2860</v>
      </c>
      <c r="B160">
        <v>2954059</v>
      </c>
      <c r="C160" s="5" t="s">
        <v>2850</v>
      </c>
      <c r="D160" s="5" t="s">
        <v>4387</v>
      </c>
      <c r="E160" s="5" t="s">
        <v>4388</v>
      </c>
      <c r="F160" s="2">
        <v>28842</v>
      </c>
      <c r="G160" s="2">
        <v>2987997</v>
      </c>
      <c r="H160" s="2">
        <v>2372435</v>
      </c>
      <c r="I160" s="2">
        <v>127510</v>
      </c>
      <c r="J160" s="2">
        <v>2244925</v>
      </c>
      <c r="K160" s="33">
        <v>1.2847645244273193E-2</v>
      </c>
      <c r="L160" s="2">
        <v>23734</v>
      </c>
      <c r="M160" s="2">
        <v>2906653</v>
      </c>
      <c r="N160" s="2">
        <v>2202141</v>
      </c>
      <c r="O160" s="33">
        <v>1.0777693163153496E-2</v>
      </c>
      <c r="P160" s="2">
        <v>25534</v>
      </c>
      <c r="Q160" s="2">
        <v>2940734</v>
      </c>
      <c r="R160" s="2">
        <v>2189591</v>
      </c>
      <c r="S160" s="35">
        <v>1.1661538616115978E-2</v>
      </c>
      <c r="T160" t="s">
        <v>4388</v>
      </c>
      <c r="U160" t="s">
        <v>4388</v>
      </c>
      <c r="V160" s="5" t="s">
        <v>4387</v>
      </c>
      <c r="W160" s="5">
        <v>0</v>
      </c>
      <c r="X160" s="4">
        <v>1.1861066281572148E-3</v>
      </c>
      <c r="Y160" s="6">
        <v>3308</v>
      </c>
      <c r="Z160" s="4">
        <v>8.8384545296248292E-4</v>
      </c>
      <c r="AA160" s="5">
        <v>2523</v>
      </c>
      <c r="AC160" s="16" t="str">
        <f t="shared" si="12"/>
        <v/>
      </c>
      <c r="AD160" s="16" t="str">
        <f t="shared" si="13"/>
        <v/>
      </c>
      <c r="AE160" s="16">
        <f t="shared" si="14"/>
        <v>1.2847645244273193E-2</v>
      </c>
      <c r="AF160" s="16" t="str">
        <f t="shared" si="15"/>
        <v/>
      </c>
      <c r="AG160" s="16" t="str">
        <f t="shared" si="16"/>
        <v/>
      </c>
      <c r="AH160" s="16" t="str">
        <f t="shared" si="17"/>
        <v/>
      </c>
      <c r="AI160" s="17" t="str">
        <f>IF('Peer Comparison Tool'!$D$11="NR","",IF($C160='Peer Comparison Tool'!$D$9,COUNT('ALLL &lt;50B Database'!$AI$1:AI159)+1,""))</f>
        <v/>
      </c>
    </row>
    <row r="161" spans="1:35" x14ac:dyDescent="0.25">
      <c r="A161" t="s">
        <v>3608</v>
      </c>
      <c r="B161">
        <v>3415463</v>
      </c>
      <c r="C161" s="5" t="s">
        <v>3603</v>
      </c>
      <c r="D161" s="5" t="s">
        <v>4387</v>
      </c>
      <c r="E161" s="5" t="s">
        <v>4388</v>
      </c>
      <c r="F161" s="2">
        <v>18237</v>
      </c>
      <c r="G161" s="2">
        <v>2982303</v>
      </c>
      <c r="H161" s="2">
        <v>2317285</v>
      </c>
      <c r="I161" s="2">
        <v>83258</v>
      </c>
      <c r="J161" s="2">
        <v>2234027</v>
      </c>
      <c r="K161" s="33">
        <v>8.1632854034440951E-3</v>
      </c>
      <c r="L161" s="2">
        <v>12578</v>
      </c>
      <c r="M161" s="2">
        <v>1897550</v>
      </c>
      <c r="N161" s="2">
        <v>1409952</v>
      </c>
      <c r="O161" s="33">
        <v>8.9208710651142737E-3</v>
      </c>
      <c r="P161" s="2">
        <v>15121</v>
      </c>
      <c r="Q161" s="2">
        <v>2170602</v>
      </c>
      <c r="R161" s="2">
        <v>1619703</v>
      </c>
      <c r="S161" s="35">
        <v>9.3356621553457638E-3</v>
      </c>
      <c r="T161" t="s">
        <v>4388</v>
      </c>
      <c r="U161" t="s">
        <v>4388</v>
      </c>
      <c r="V161" s="5" t="s">
        <v>4387</v>
      </c>
      <c r="W161" s="5">
        <v>0</v>
      </c>
      <c r="X161" s="4">
        <v>-1.1723767519016687E-3</v>
      </c>
      <c r="Y161" s="6">
        <v>3116</v>
      </c>
      <c r="Z161" s="4">
        <v>4.1479109023149011E-4</v>
      </c>
      <c r="AA161" s="5">
        <v>4286</v>
      </c>
      <c r="AC161" s="16" t="str">
        <f t="shared" si="12"/>
        <v/>
      </c>
      <c r="AD161" s="16" t="str">
        <f t="shared" si="13"/>
        <v/>
      </c>
      <c r="AE161" s="16">
        <f t="shared" si="14"/>
        <v>8.1632854034440951E-3</v>
      </c>
      <c r="AF161" s="16" t="str">
        <f t="shared" si="15"/>
        <v/>
      </c>
      <c r="AG161" s="16" t="str">
        <f t="shared" si="16"/>
        <v/>
      </c>
      <c r="AH161" s="16" t="str">
        <f t="shared" si="17"/>
        <v/>
      </c>
      <c r="AI161" s="17" t="str">
        <f>IF('Peer Comparison Tool'!$D$11="NR","",IF($C161='Peer Comparison Tool'!$D$9,COUNT('ALLL &lt;50B Database'!$AI$1:AI160)+1,""))</f>
        <v/>
      </c>
    </row>
    <row r="162" spans="1:35" x14ac:dyDescent="0.25">
      <c r="A162" t="s">
        <v>564</v>
      </c>
      <c r="B162">
        <v>439338</v>
      </c>
      <c r="C162" s="5" t="s">
        <v>926</v>
      </c>
      <c r="D162" s="5" t="s">
        <v>4387</v>
      </c>
      <c r="E162" s="5" t="s">
        <v>4388</v>
      </c>
      <c r="F162" s="2">
        <v>18522</v>
      </c>
      <c r="G162" s="2">
        <v>2964193</v>
      </c>
      <c r="H162" s="2">
        <v>1667252</v>
      </c>
      <c r="I162" s="2">
        <v>130442</v>
      </c>
      <c r="J162" s="2">
        <v>1536810</v>
      </c>
      <c r="K162" s="33">
        <v>1.2052238077576279E-2</v>
      </c>
      <c r="L162" s="2">
        <v>15498</v>
      </c>
      <c r="M162" s="2">
        <v>2663225</v>
      </c>
      <c r="N162" s="2">
        <v>1545517</v>
      </c>
      <c r="O162" s="33">
        <v>1.0027712409504392E-2</v>
      </c>
      <c r="P162" s="2">
        <v>16613</v>
      </c>
      <c r="Q162" s="2">
        <v>2691111</v>
      </c>
      <c r="R162" s="2">
        <v>1513809</v>
      </c>
      <c r="S162" s="35">
        <v>1.0974303891706285E-2</v>
      </c>
      <c r="T162" t="s">
        <v>4388</v>
      </c>
      <c r="U162" t="s">
        <v>4388</v>
      </c>
      <c r="V162" s="5" t="s">
        <v>4387</v>
      </c>
      <c r="W162" s="5">
        <v>0</v>
      </c>
      <c r="X162" s="4">
        <v>1.0779341858699939E-3</v>
      </c>
      <c r="Y162" s="6">
        <v>1909</v>
      </c>
      <c r="Z162" s="4">
        <v>9.465914822018931E-4</v>
      </c>
      <c r="AA162" s="5">
        <v>2904</v>
      </c>
      <c r="AC162" s="16" t="str">
        <f t="shared" si="12"/>
        <v/>
      </c>
      <c r="AD162" s="16" t="str">
        <f t="shared" si="13"/>
        <v/>
      </c>
      <c r="AE162" s="16">
        <f t="shared" si="14"/>
        <v>1.2052238077576279E-2</v>
      </c>
      <c r="AF162" s="16" t="str">
        <f t="shared" si="15"/>
        <v/>
      </c>
      <c r="AG162" s="16" t="str">
        <f t="shared" si="16"/>
        <v/>
      </c>
      <c r="AH162" s="16" t="str">
        <f t="shared" si="17"/>
        <v/>
      </c>
      <c r="AI162" s="17" t="str">
        <f>IF('Peer Comparison Tool'!$D$11="NR","",IF($C162='Peer Comparison Tool'!$D$9,COUNT('ALLL &lt;50B Database'!$AI$1:AI161)+1,""))</f>
        <v/>
      </c>
    </row>
    <row r="163" spans="1:35" x14ac:dyDescent="0.25">
      <c r="A163" t="s">
        <v>3726</v>
      </c>
      <c r="B163">
        <v>260868</v>
      </c>
      <c r="C163" s="5" t="s">
        <v>3704</v>
      </c>
      <c r="D163" s="5" t="s">
        <v>4387</v>
      </c>
      <c r="E163" s="5" t="s">
        <v>4388</v>
      </c>
      <c r="F163" s="2">
        <v>9906</v>
      </c>
      <c r="G163" s="2">
        <v>2960011</v>
      </c>
      <c r="H163" s="2">
        <v>2427291</v>
      </c>
      <c r="I163" s="2">
        <v>416468</v>
      </c>
      <c r="J163" s="2">
        <v>2010823</v>
      </c>
      <c r="K163" s="33">
        <v>4.9263411051096986E-3</v>
      </c>
      <c r="L163" s="2">
        <v>6737</v>
      </c>
      <c r="M163" s="2">
        <v>2384705</v>
      </c>
      <c r="N163" s="2">
        <v>1767891</v>
      </c>
      <c r="O163" s="33">
        <v>3.8107553010903951E-3</v>
      </c>
      <c r="P163" s="2">
        <v>7627</v>
      </c>
      <c r="Q163" s="2">
        <v>2543119</v>
      </c>
      <c r="R163" s="2">
        <v>2013367</v>
      </c>
      <c r="S163" s="35">
        <v>3.7881816876903216E-3</v>
      </c>
      <c r="T163" t="s">
        <v>4388</v>
      </c>
      <c r="U163" t="s">
        <v>4388</v>
      </c>
      <c r="V163" s="5" t="s">
        <v>4387</v>
      </c>
      <c r="W163" s="5">
        <v>0</v>
      </c>
      <c r="X163" s="4">
        <v>1.138159417419377E-3</v>
      </c>
      <c r="Y163" s="6">
        <v>2279</v>
      </c>
      <c r="Z163" s="4">
        <v>-2.2573613400073481E-5</v>
      </c>
      <c r="AA163" s="5">
        <v>4659</v>
      </c>
      <c r="AC163" s="16" t="str">
        <f t="shared" si="12"/>
        <v/>
      </c>
      <c r="AD163" s="16" t="str">
        <f t="shared" si="13"/>
        <v/>
      </c>
      <c r="AE163" s="16">
        <f t="shared" si="14"/>
        <v>4.9263411051096986E-3</v>
      </c>
      <c r="AF163" s="16" t="str">
        <f t="shared" si="15"/>
        <v/>
      </c>
      <c r="AG163" s="16" t="str">
        <f t="shared" si="16"/>
        <v/>
      </c>
      <c r="AH163" s="16" t="str">
        <f t="shared" si="17"/>
        <v/>
      </c>
      <c r="AI163" s="17" t="str">
        <f>IF('Peer Comparison Tool'!$D$11="NR","",IF($C163='Peer Comparison Tool'!$D$9,COUNT('ALLL &lt;50B Database'!$AI$1:AI162)+1,""))</f>
        <v/>
      </c>
    </row>
    <row r="164" spans="1:35" x14ac:dyDescent="0.25">
      <c r="A164" t="s">
        <v>119</v>
      </c>
      <c r="B164">
        <v>2353595</v>
      </c>
      <c r="C164" s="5" t="s">
        <v>4058</v>
      </c>
      <c r="D164" s="5" t="s">
        <v>4390</v>
      </c>
      <c r="E164" s="5" t="s">
        <v>4388</v>
      </c>
      <c r="F164" s="2">
        <v>23758</v>
      </c>
      <c r="G164" s="2">
        <v>2948399</v>
      </c>
      <c r="H164" s="2">
        <v>2136817</v>
      </c>
      <c r="I164" s="2">
        <v>60228</v>
      </c>
      <c r="J164" s="2">
        <v>2076589</v>
      </c>
      <c r="K164" s="33">
        <v>1.1440877323341307E-2</v>
      </c>
      <c r="L164" s="2">
        <v>18425</v>
      </c>
      <c r="M164" s="2">
        <v>2796982</v>
      </c>
      <c r="N164" s="2">
        <v>2114276</v>
      </c>
      <c r="O164" s="33">
        <v>8.7145670669297667E-3</v>
      </c>
      <c r="P164" s="2">
        <v>21137</v>
      </c>
      <c r="Q164" s="2">
        <v>2738267</v>
      </c>
      <c r="R164" s="2">
        <v>2096725</v>
      </c>
      <c r="S164" s="35">
        <v>1.0080959591744269E-2</v>
      </c>
      <c r="T164" t="s">
        <v>4388</v>
      </c>
      <c r="U164" t="s">
        <v>4388</v>
      </c>
      <c r="V164" s="5" t="s">
        <v>4390</v>
      </c>
      <c r="W164" s="5">
        <v>0</v>
      </c>
      <c r="X164" s="4">
        <v>1.3599177315970386E-3</v>
      </c>
      <c r="Y164" s="6">
        <v>2621</v>
      </c>
      <c r="Z164" s="4">
        <v>1.3663925248145019E-3</v>
      </c>
      <c r="AA164" s="5">
        <v>3181</v>
      </c>
      <c r="AC164" s="16" t="str">
        <f t="shared" si="12"/>
        <v/>
      </c>
      <c r="AD164" s="16" t="str">
        <f t="shared" si="13"/>
        <v/>
      </c>
      <c r="AE164" s="16">
        <f t="shared" si="14"/>
        <v>1.1440877323341307E-2</v>
      </c>
      <c r="AF164" s="16" t="str">
        <f t="shared" si="15"/>
        <v/>
      </c>
      <c r="AG164" s="16" t="str">
        <f t="shared" si="16"/>
        <v/>
      </c>
      <c r="AH164" s="16" t="str">
        <f t="shared" si="17"/>
        <v/>
      </c>
      <c r="AI164" s="17" t="str">
        <f>IF('Peer Comparison Tool'!$D$11="NR","",IF($C164='Peer Comparison Tool'!$D$9,COUNT('ALLL &lt;50B Database'!$AI$1:AI163)+1,""))</f>
        <v/>
      </c>
    </row>
    <row r="165" spans="1:35" x14ac:dyDescent="0.25">
      <c r="A165" t="s">
        <v>3560</v>
      </c>
      <c r="B165">
        <v>256553</v>
      </c>
      <c r="C165" s="5" t="s">
        <v>3557</v>
      </c>
      <c r="D165" s="5" t="s">
        <v>4387</v>
      </c>
      <c r="E165" s="5" t="s">
        <v>4388</v>
      </c>
      <c r="F165" s="2">
        <v>33073</v>
      </c>
      <c r="G165" s="2">
        <v>2930405</v>
      </c>
      <c r="H165" s="2">
        <v>2353963</v>
      </c>
      <c r="I165" s="2">
        <v>179746</v>
      </c>
      <c r="J165" s="2">
        <v>2174217</v>
      </c>
      <c r="K165" s="33">
        <v>1.5211453134622717E-2</v>
      </c>
      <c r="L165" s="2">
        <v>32483</v>
      </c>
      <c r="M165" s="2">
        <v>2689384</v>
      </c>
      <c r="N165" s="2">
        <v>2110623</v>
      </c>
      <c r="O165" s="33">
        <v>1.5390242596617207E-2</v>
      </c>
      <c r="P165" s="2">
        <v>32421</v>
      </c>
      <c r="Q165" s="2">
        <v>2696605</v>
      </c>
      <c r="R165" s="2">
        <v>2123305</v>
      </c>
      <c r="S165" s="35">
        <v>1.526912054556458E-2</v>
      </c>
      <c r="T165" t="s">
        <v>4388</v>
      </c>
      <c r="U165" t="s">
        <v>4388</v>
      </c>
      <c r="V165" s="5" t="s">
        <v>4387</v>
      </c>
      <c r="W165" s="5">
        <v>0</v>
      </c>
      <c r="X165" s="4">
        <v>-5.7667410941862965E-5</v>
      </c>
      <c r="Y165" s="6">
        <v>652</v>
      </c>
      <c r="Z165" s="4">
        <v>-1.2112205105262695E-4</v>
      </c>
      <c r="AA165" s="5">
        <v>1535</v>
      </c>
      <c r="AC165" s="16" t="str">
        <f t="shared" si="12"/>
        <v/>
      </c>
      <c r="AD165" s="16" t="str">
        <f t="shared" si="13"/>
        <v/>
      </c>
      <c r="AE165" s="16">
        <f t="shared" si="14"/>
        <v>1.5211453134622717E-2</v>
      </c>
      <c r="AF165" s="16" t="str">
        <f t="shared" si="15"/>
        <v/>
      </c>
      <c r="AG165" s="16" t="str">
        <f t="shared" si="16"/>
        <v/>
      </c>
      <c r="AH165" s="16" t="str">
        <f t="shared" si="17"/>
        <v/>
      </c>
      <c r="AI165" s="17" t="str">
        <f>IF('Peer Comparison Tool'!$D$11="NR","",IF($C165='Peer Comparison Tool'!$D$9,COUNT('ALLL &lt;50B Database'!$AI$1:AI164)+1,""))</f>
        <v/>
      </c>
    </row>
    <row r="166" spans="1:35" x14ac:dyDescent="0.25">
      <c r="A166" t="s">
        <v>3389</v>
      </c>
      <c r="B166">
        <v>786612</v>
      </c>
      <c r="C166" s="5" t="s">
        <v>3374</v>
      </c>
      <c r="D166" s="5" t="s">
        <v>4387</v>
      </c>
      <c r="E166" s="5" t="s">
        <v>4388</v>
      </c>
      <c r="F166" s="2">
        <v>11067</v>
      </c>
      <c r="G166" s="2">
        <v>2921238</v>
      </c>
      <c r="H166" s="2">
        <v>2445765</v>
      </c>
      <c r="I166" s="2">
        <v>606625</v>
      </c>
      <c r="J166" s="2">
        <v>1839140</v>
      </c>
      <c r="K166" s="33">
        <v>6.0174864338767035E-3</v>
      </c>
      <c r="L166" s="2">
        <v>9515</v>
      </c>
      <c r="M166" s="2">
        <v>2230818</v>
      </c>
      <c r="N166" s="2">
        <v>1762756</v>
      </c>
      <c r="O166" s="33">
        <v>5.3977975397616002E-3</v>
      </c>
      <c r="P166" s="2">
        <v>10014</v>
      </c>
      <c r="Q166" s="2">
        <v>2299362</v>
      </c>
      <c r="R166" s="2">
        <v>1798149</v>
      </c>
      <c r="S166" s="35">
        <v>5.5690601835554224E-3</v>
      </c>
      <c r="T166" t="s">
        <v>4388</v>
      </c>
      <c r="U166" t="s">
        <v>4388</v>
      </c>
      <c r="V166" s="5" t="s">
        <v>4387</v>
      </c>
      <c r="W166" s="5">
        <v>0</v>
      </c>
      <c r="X166" s="4">
        <v>4.484262503212811E-4</v>
      </c>
      <c r="Y166" s="6">
        <v>1053</v>
      </c>
      <c r="Z166" s="4">
        <v>1.7126264379382222E-4</v>
      </c>
      <c r="AA166" s="5">
        <v>4580</v>
      </c>
      <c r="AC166" s="16" t="str">
        <f t="shared" si="12"/>
        <v/>
      </c>
      <c r="AD166" s="16" t="str">
        <f t="shared" si="13"/>
        <v/>
      </c>
      <c r="AE166" s="16">
        <f t="shared" si="14"/>
        <v>6.0174864338767035E-3</v>
      </c>
      <c r="AF166" s="16" t="str">
        <f t="shared" si="15"/>
        <v/>
      </c>
      <c r="AG166" s="16" t="str">
        <f t="shared" si="16"/>
        <v/>
      </c>
      <c r="AH166" s="16" t="str">
        <f t="shared" si="17"/>
        <v/>
      </c>
      <c r="AI166" s="17" t="str">
        <f>IF('Peer Comparison Tool'!$D$11="NR","",IF($C166='Peer Comparison Tool'!$D$9,COUNT('ALLL &lt;50B Database'!$AI$1:AI165)+1,""))</f>
        <v/>
      </c>
    </row>
    <row r="167" spans="1:35" x14ac:dyDescent="0.25">
      <c r="A167" t="s">
        <v>473</v>
      </c>
      <c r="B167">
        <v>384278</v>
      </c>
      <c r="C167" s="5" t="s">
        <v>462</v>
      </c>
      <c r="D167" s="5" t="s">
        <v>4387</v>
      </c>
      <c r="E167" s="5" t="s">
        <v>4388</v>
      </c>
      <c r="F167" s="2">
        <v>20180</v>
      </c>
      <c r="G167" s="2">
        <v>2919641</v>
      </c>
      <c r="H167" s="2">
        <v>1312233</v>
      </c>
      <c r="I167" s="2">
        <v>172121</v>
      </c>
      <c r="J167" s="2">
        <v>1140112</v>
      </c>
      <c r="K167" s="33">
        <v>1.7700015437079865E-2</v>
      </c>
      <c r="L167" s="2">
        <v>5929</v>
      </c>
      <c r="M167" s="2">
        <v>2177570</v>
      </c>
      <c r="N167" s="2">
        <v>1011699</v>
      </c>
      <c r="O167" s="33">
        <v>5.8604387273289782E-3</v>
      </c>
      <c r="P167" s="2">
        <v>7840</v>
      </c>
      <c r="Q167" s="2">
        <v>2459254</v>
      </c>
      <c r="R167" s="2">
        <v>1068383</v>
      </c>
      <c r="S167" s="35">
        <v>7.3381923898077749E-3</v>
      </c>
      <c r="T167" t="s">
        <v>4388</v>
      </c>
      <c r="U167" t="s">
        <v>4388</v>
      </c>
      <c r="V167" s="5" t="s">
        <v>4387</v>
      </c>
      <c r="W167" s="5">
        <v>0</v>
      </c>
      <c r="X167" s="4">
        <v>1.036182304727209E-2</v>
      </c>
      <c r="Y167" s="6">
        <v>12340</v>
      </c>
      <c r="Z167" s="4">
        <v>1.4777536624787967E-3</v>
      </c>
      <c r="AA167" s="5">
        <v>901</v>
      </c>
      <c r="AC167" s="16" t="str">
        <f t="shared" si="12"/>
        <v/>
      </c>
      <c r="AD167" s="16" t="str">
        <f t="shared" si="13"/>
        <v/>
      </c>
      <c r="AE167" s="16">
        <f t="shared" si="14"/>
        <v>1.7700015437079865E-2</v>
      </c>
      <c r="AF167" s="16" t="str">
        <f t="shared" si="15"/>
        <v/>
      </c>
      <c r="AG167" s="16" t="str">
        <f t="shared" si="16"/>
        <v/>
      </c>
      <c r="AH167" s="16" t="str">
        <f t="shared" si="17"/>
        <v/>
      </c>
      <c r="AI167" s="17">
        <f>IF('Peer Comparison Tool'!$D$11="NR","",IF($C167='Peer Comparison Tool'!$D$9,COUNT('ALLL &lt;50B Database'!$AI$1:AI166)+1,""))</f>
        <v>6</v>
      </c>
    </row>
    <row r="168" spans="1:35" x14ac:dyDescent="0.25">
      <c r="A168" t="s">
        <v>2306</v>
      </c>
      <c r="B168">
        <v>707354</v>
      </c>
      <c r="C168" s="5" t="s">
        <v>2299</v>
      </c>
      <c r="D168" s="5" t="s">
        <v>4387</v>
      </c>
      <c r="E168" s="5" t="s">
        <v>4388</v>
      </c>
      <c r="F168" s="2">
        <v>19897</v>
      </c>
      <c r="G168" s="2">
        <v>2903878</v>
      </c>
      <c r="H168" s="2">
        <v>2139606</v>
      </c>
      <c r="I168" s="2">
        <v>125206</v>
      </c>
      <c r="J168" s="2">
        <v>2014400</v>
      </c>
      <c r="K168" s="33">
        <v>9.8773828435266085E-3</v>
      </c>
      <c r="L168" s="2">
        <v>19213</v>
      </c>
      <c r="M168" s="2">
        <v>2622768</v>
      </c>
      <c r="N168" s="2">
        <v>2012758</v>
      </c>
      <c r="O168" s="33">
        <v>9.5456085629767717E-3</v>
      </c>
      <c r="P168" s="2">
        <v>19710</v>
      </c>
      <c r="Q168" s="2">
        <v>2674223</v>
      </c>
      <c r="R168" s="2">
        <v>2036130</v>
      </c>
      <c r="S168" s="35">
        <v>9.6801284790263877E-3</v>
      </c>
      <c r="T168" t="s">
        <v>4388</v>
      </c>
      <c r="U168" t="s">
        <v>4388</v>
      </c>
      <c r="V168" s="5" t="s">
        <v>4387</v>
      </c>
      <c r="W168" s="5">
        <v>0</v>
      </c>
      <c r="X168" s="4">
        <v>1.9725436450022081E-4</v>
      </c>
      <c r="Y168" s="6">
        <v>187</v>
      </c>
      <c r="Z168" s="4">
        <v>1.3451991604961598E-4</v>
      </c>
      <c r="AA168" s="5">
        <v>3817</v>
      </c>
      <c r="AC168" s="16" t="str">
        <f t="shared" si="12"/>
        <v/>
      </c>
      <c r="AD168" s="16" t="str">
        <f t="shared" si="13"/>
        <v/>
      </c>
      <c r="AE168" s="16">
        <f t="shared" si="14"/>
        <v>9.8773828435266085E-3</v>
      </c>
      <c r="AF168" s="16" t="str">
        <f t="shared" si="15"/>
        <v/>
      </c>
      <c r="AG168" s="16" t="str">
        <f t="shared" si="16"/>
        <v/>
      </c>
      <c r="AH168" s="16" t="str">
        <f t="shared" si="17"/>
        <v/>
      </c>
      <c r="AI168" s="17" t="str">
        <f>IF('Peer Comparison Tool'!$D$11="NR","",IF($C168='Peer Comparison Tool'!$D$9,COUNT('ALLL &lt;50B Database'!$AI$1:AI167)+1,""))</f>
        <v/>
      </c>
    </row>
    <row r="169" spans="1:35" x14ac:dyDescent="0.25">
      <c r="A169" t="s">
        <v>2970</v>
      </c>
      <c r="B169">
        <v>1015560</v>
      </c>
      <c r="C169" s="5" t="s">
        <v>2948</v>
      </c>
      <c r="D169" s="5" t="s">
        <v>4387</v>
      </c>
      <c r="E169" s="5" t="s">
        <v>4388</v>
      </c>
      <c r="F169" s="2">
        <v>23683</v>
      </c>
      <c r="G169" s="2">
        <v>2886277</v>
      </c>
      <c r="H169" s="2">
        <v>2557887</v>
      </c>
      <c r="I169" s="2">
        <v>0</v>
      </c>
      <c r="J169" s="2">
        <v>2557887</v>
      </c>
      <c r="K169" s="33">
        <v>9.2588140132851843E-3</v>
      </c>
      <c r="L169" s="2">
        <v>14815</v>
      </c>
      <c r="M169" s="2">
        <v>2899519</v>
      </c>
      <c r="N169" s="2">
        <v>2534530</v>
      </c>
      <c r="O169" s="33">
        <v>5.8452651970976868E-3</v>
      </c>
      <c r="P169" s="2">
        <v>22683</v>
      </c>
      <c r="Q169" s="2">
        <v>2853371</v>
      </c>
      <c r="R169" s="2">
        <v>2522384</v>
      </c>
      <c r="S169" s="35">
        <v>8.9926831124840633E-3</v>
      </c>
      <c r="T169" t="s">
        <v>4388</v>
      </c>
      <c r="U169" t="s">
        <v>4388</v>
      </c>
      <c r="V169" s="5" t="s">
        <v>4387</v>
      </c>
      <c r="W169" s="5">
        <v>0</v>
      </c>
      <c r="X169" s="4">
        <v>2.6613090080112103E-4</v>
      </c>
      <c r="Y169" s="6">
        <v>1000</v>
      </c>
      <c r="Z169" s="4">
        <v>3.1474179153863765E-3</v>
      </c>
      <c r="AA169" s="5">
        <v>4012</v>
      </c>
      <c r="AC169" s="16" t="str">
        <f t="shared" si="12"/>
        <v/>
      </c>
      <c r="AD169" s="16" t="str">
        <f t="shared" si="13"/>
        <v/>
      </c>
      <c r="AE169" s="16">
        <f t="shared" si="14"/>
        <v>9.2588140132851843E-3</v>
      </c>
      <c r="AF169" s="16" t="str">
        <f t="shared" si="15"/>
        <v/>
      </c>
      <c r="AG169" s="16" t="str">
        <f t="shared" si="16"/>
        <v/>
      </c>
      <c r="AH169" s="16" t="str">
        <f t="shared" si="17"/>
        <v/>
      </c>
      <c r="AI169" s="17" t="str">
        <f>IF('Peer Comparison Tool'!$D$11="NR","",IF($C169='Peer Comparison Tool'!$D$9,COUNT('ALLL &lt;50B Database'!$AI$1:AI168)+1,""))</f>
        <v/>
      </c>
    </row>
    <row r="170" spans="1:35" x14ac:dyDescent="0.25">
      <c r="A170" t="s">
        <v>2644</v>
      </c>
      <c r="B170">
        <v>933256</v>
      </c>
      <c r="C170" s="5" t="s">
        <v>2642</v>
      </c>
      <c r="D170" s="5" t="s">
        <v>4387</v>
      </c>
      <c r="E170" s="5" t="s">
        <v>4388</v>
      </c>
      <c r="F170" s="2">
        <v>27256</v>
      </c>
      <c r="G170" s="2">
        <v>2873845</v>
      </c>
      <c r="H170" s="2">
        <v>2034197</v>
      </c>
      <c r="I170" s="2">
        <v>347327</v>
      </c>
      <c r="J170" s="2">
        <v>1686870</v>
      </c>
      <c r="K170" s="33">
        <v>1.6157735925115747E-2</v>
      </c>
      <c r="L170" s="2">
        <v>23924</v>
      </c>
      <c r="M170" s="2">
        <v>2354874</v>
      </c>
      <c r="N170" s="2">
        <v>1721279</v>
      </c>
      <c r="O170" s="33">
        <v>1.3898966989081956E-2</v>
      </c>
      <c r="P170" s="2">
        <v>27019</v>
      </c>
      <c r="Q170" s="2">
        <v>2510412</v>
      </c>
      <c r="R170" s="2">
        <v>1758277</v>
      </c>
      <c r="S170" s="35">
        <v>1.5366748242739909E-2</v>
      </c>
      <c r="T170" t="s">
        <v>4388</v>
      </c>
      <c r="U170" t="s">
        <v>4388</v>
      </c>
      <c r="V170" s="5" t="s">
        <v>4387</v>
      </c>
      <c r="W170" s="5">
        <v>0</v>
      </c>
      <c r="X170" s="4">
        <v>7.9098768237583807E-4</v>
      </c>
      <c r="Y170" s="6">
        <v>237</v>
      </c>
      <c r="Z170" s="4">
        <v>1.4677812536579536E-3</v>
      </c>
      <c r="AA170" s="5">
        <v>1234</v>
      </c>
      <c r="AC170" s="16" t="str">
        <f t="shared" si="12"/>
        <v/>
      </c>
      <c r="AD170" s="16" t="str">
        <f t="shared" si="13"/>
        <v/>
      </c>
      <c r="AE170" s="16">
        <f t="shared" si="14"/>
        <v>1.6157735925115747E-2</v>
      </c>
      <c r="AF170" s="16" t="str">
        <f t="shared" si="15"/>
        <v/>
      </c>
      <c r="AG170" s="16" t="str">
        <f t="shared" si="16"/>
        <v/>
      </c>
      <c r="AH170" s="16" t="str">
        <f t="shared" si="17"/>
        <v/>
      </c>
      <c r="AI170" s="17" t="str">
        <f>IF('Peer Comparison Tool'!$D$11="NR","",IF($C170='Peer Comparison Tool'!$D$9,COUNT('ALLL &lt;50B Database'!$AI$1:AI169)+1,""))</f>
        <v/>
      </c>
    </row>
    <row r="171" spans="1:35" x14ac:dyDescent="0.25">
      <c r="A171" t="s">
        <v>3069</v>
      </c>
      <c r="B171">
        <v>680813</v>
      </c>
      <c r="C171" s="5" t="s">
        <v>3064</v>
      </c>
      <c r="D171" s="5" t="s">
        <v>4387</v>
      </c>
      <c r="E171" s="5" t="s">
        <v>4388</v>
      </c>
      <c r="F171" s="2">
        <v>16960</v>
      </c>
      <c r="G171" s="2">
        <v>2870753</v>
      </c>
      <c r="H171" s="2">
        <v>2149475</v>
      </c>
      <c r="I171" s="2">
        <v>199059</v>
      </c>
      <c r="J171" s="2">
        <v>1950416</v>
      </c>
      <c r="K171" s="33">
        <v>8.6955808401899901E-3</v>
      </c>
      <c r="L171" s="2">
        <v>14487</v>
      </c>
      <c r="M171" s="2">
        <v>2432103</v>
      </c>
      <c r="N171" s="2">
        <v>1811383</v>
      </c>
      <c r="O171" s="33">
        <v>7.9977564104333539E-3</v>
      </c>
      <c r="P171" s="2">
        <v>14952</v>
      </c>
      <c r="Q171" s="2">
        <v>2652881</v>
      </c>
      <c r="R171" s="2">
        <v>1976284</v>
      </c>
      <c r="S171" s="35">
        <v>7.5657142394514147E-3</v>
      </c>
      <c r="T171" t="s">
        <v>4388</v>
      </c>
      <c r="U171" t="s">
        <v>4388</v>
      </c>
      <c r="V171" s="5" t="s">
        <v>4387</v>
      </c>
      <c r="W171" s="5">
        <v>0</v>
      </c>
      <c r="X171" s="4">
        <v>1.1298666007385754E-3</v>
      </c>
      <c r="Y171" s="6">
        <v>2008</v>
      </c>
      <c r="Z171" s="4">
        <v>-4.3204217098193921E-4</v>
      </c>
      <c r="AA171" s="5">
        <v>4161</v>
      </c>
      <c r="AC171" s="16" t="str">
        <f t="shared" si="12"/>
        <v/>
      </c>
      <c r="AD171" s="16" t="str">
        <f t="shared" si="13"/>
        <v/>
      </c>
      <c r="AE171" s="16">
        <f t="shared" si="14"/>
        <v>8.6955808401899901E-3</v>
      </c>
      <c r="AF171" s="16" t="str">
        <f t="shared" si="15"/>
        <v/>
      </c>
      <c r="AG171" s="16" t="str">
        <f t="shared" si="16"/>
        <v/>
      </c>
      <c r="AH171" s="16" t="str">
        <f t="shared" si="17"/>
        <v/>
      </c>
      <c r="AI171" s="17" t="str">
        <f>IF('Peer Comparison Tool'!$D$11="NR","",IF($C171='Peer Comparison Tool'!$D$9,COUNT('ALLL &lt;50B Database'!$AI$1:AI170)+1,""))</f>
        <v/>
      </c>
    </row>
    <row r="172" spans="1:35" x14ac:dyDescent="0.25">
      <c r="A172" t="s">
        <v>1582</v>
      </c>
      <c r="B172">
        <v>648242</v>
      </c>
      <c r="C172" s="5" t="s">
        <v>1578</v>
      </c>
      <c r="D172" s="5" t="s">
        <v>4387</v>
      </c>
      <c r="E172" s="5" t="s">
        <v>4388</v>
      </c>
      <c r="F172" s="2">
        <v>14364</v>
      </c>
      <c r="G172" s="2">
        <v>2853256</v>
      </c>
      <c r="H172" s="2">
        <v>1539731</v>
      </c>
      <c r="I172" s="2">
        <v>152160</v>
      </c>
      <c r="J172" s="2">
        <v>1387571</v>
      </c>
      <c r="K172" s="33">
        <v>1.0351902713446735E-2</v>
      </c>
      <c r="L172" s="2">
        <v>13209</v>
      </c>
      <c r="M172" s="2">
        <v>2596482</v>
      </c>
      <c r="N172" s="2">
        <v>1366001</v>
      </c>
      <c r="O172" s="33">
        <v>9.669831866887359E-3</v>
      </c>
      <c r="P172" s="2">
        <v>13207</v>
      </c>
      <c r="Q172" s="2">
        <v>2667215</v>
      </c>
      <c r="R172" s="2">
        <v>1348008</v>
      </c>
      <c r="S172" s="35">
        <v>9.7974195998836808E-3</v>
      </c>
      <c r="T172" t="s">
        <v>4388</v>
      </c>
      <c r="U172" t="s">
        <v>4388</v>
      </c>
      <c r="V172" s="5" t="s">
        <v>4387</v>
      </c>
      <c r="W172" s="5">
        <v>0</v>
      </c>
      <c r="X172" s="4">
        <v>5.5448311356305451E-4</v>
      </c>
      <c r="Y172" s="6">
        <v>1157</v>
      </c>
      <c r="Z172" s="4">
        <v>1.2758773299632181E-4</v>
      </c>
      <c r="AA172" s="5">
        <v>3653</v>
      </c>
      <c r="AC172" s="16" t="str">
        <f t="shared" si="12"/>
        <v/>
      </c>
      <c r="AD172" s="16" t="str">
        <f t="shared" si="13"/>
        <v/>
      </c>
      <c r="AE172" s="16">
        <f t="shared" si="14"/>
        <v>1.0351902713446735E-2</v>
      </c>
      <c r="AF172" s="16" t="str">
        <f t="shared" si="15"/>
        <v/>
      </c>
      <c r="AG172" s="16" t="str">
        <f t="shared" si="16"/>
        <v/>
      </c>
      <c r="AH172" s="16" t="str">
        <f t="shared" si="17"/>
        <v/>
      </c>
      <c r="AI172" s="17" t="str">
        <f>IF('Peer Comparison Tool'!$D$11="NR","",IF($C172='Peer Comparison Tool'!$D$9,COUNT('ALLL &lt;50B Database'!$AI$1:AI171)+1,""))</f>
        <v/>
      </c>
    </row>
    <row r="173" spans="1:35" x14ac:dyDescent="0.25">
      <c r="A173" t="s">
        <v>3068</v>
      </c>
      <c r="B173">
        <v>99376</v>
      </c>
      <c r="C173" s="5" t="s">
        <v>3064</v>
      </c>
      <c r="D173" s="5" t="s">
        <v>4387</v>
      </c>
      <c r="E173" s="5" t="s">
        <v>4388</v>
      </c>
      <c r="F173" s="2">
        <v>22969</v>
      </c>
      <c r="G173" s="2">
        <v>2853011</v>
      </c>
      <c r="H173" s="2">
        <v>2072191</v>
      </c>
      <c r="I173" s="2">
        <v>82935</v>
      </c>
      <c r="J173" s="2">
        <v>1989256</v>
      </c>
      <c r="K173" s="33">
        <v>1.1546527948137394E-2</v>
      </c>
      <c r="L173" s="2">
        <v>16921</v>
      </c>
      <c r="M173" s="2">
        <v>2695854</v>
      </c>
      <c r="N173" s="2">
        <v>1951755</v>
      </c>
      <c r="O173" s="33">
        <v>8.6696332275311202E-3</v>
      </c>
      <c r="P173" s="2">
        <v>22097</v>
      </c>
      <c r="Q173" s="2">
        <v>2785853</v>
      </c>
      <c r="R173" s="2">
        <v>1992444</v>
      </c>
      <c r="S173" s="35">
        <v>1.1090399529422156E-2</v>
      </c>
      <c r="T173" t="s">
        <v>4388</v>
      </c>
      <c r="U173" t="s">
        <v>4388</v>
      </c>
      <c r="V173" s="5" t="s">
        <v>4387</v>
      </c>
      <c r="W173" s="5">
        <v>0</v>
      </c>
      <c r="X173" s="4">
        <v>4.5612841871523792E-4</v>
      </c>
      <c r="Y173" s="6">
        <v>872</v>
      </c>
      <c r="Z173" s="4">
        <v>2.420766301891036E-3</v>
      </c>
      <c r="AA173" s="5">
        <v>3134</v>
      </c>
      <c r="AC173" s="16" t="str">
        <f t="shared" si="12"/>
        <v/>
      </c>
      <c r="AD173" s="16" t="str">
        <f t="shared" si="13"/>
        <v/>
      </c>
      <c r="AE173" s="16">
        <f t="shared" si="14"/>
        <v>1.1546527948137394E-2</v>
      </c>
      <c r="AF173" s="16" t="str">
        <f t="shared" si="15"/>
        <v/>
      </c>
      <c r="AG173" s="16" t="str">
        <f t="shared" si="16"/>
        <v/>
      </c>
      <c r="AH173" s="16" t="str">
        <f t="shared" si="17"/>
        <v/>
      </c>
      <c r="AI173" s="17" t="str">
        <f>IF('Peer Comparison Tool'!$D$11="NR","",IF($C173='Peer Comparison Tool'!$D$9,COUNT('ALLL &lt;50B Database'!$AI$1:AI172)+1,""))</f>
        <v/>
      </c>
    </row>
    <row r="174" spans="1:35" x14ac:dyDescent="0.25">
      <c r="A174" t="s">
        <v>1968</v>
      </c>
      <c r="B174">
        <v>2737980</v>
      </c>
      <c r="C174" s="5" t="s">
        <v>1963</v>
      </c>
      <c r="D174" s="5" t="s">
        <v>4387</v>
      </c>
      <c r="E174" s="5" t="s">
        <v>4388</v>
      </c>
      <c r="F174" s="2">
        <v>10522</v>
      </c>
      <c r="G174" s="2">
        <v>2852112</v>
      </c>
      <c r="H174" s="2">
        <v>1336222</v>
      </c>
      <c r="I174" s="2">
        <v>0</v>
      </c>
      <c r="J174" s="2">
        <v>1336222</v>
      </c>
      <c r="K174" s="33">
        <v>7.8744400256843556E-3</v>
      </c>
      <c r="L174" s="2">
        <v>4533</v>
      </c>
      <c r="M174" s="2">
        <v>2186056</v>
      </c>
      <c r="N174" s="2">
        <v>1045134</v>
      </c>
      <c r="O174" s="33">
        <v>4.3372428798603814E-3</v>
      </c>
      <c r="P174" s="2">
        <v>5487</v>
      </c>
      <c r="Q174" s="2">
        <v>2592339</v>
      </c>
      <c r="R174" s="2">
        <v>1191102</v>
      </c>
      <c r="S174" s="35">
        <v>4.6066583718270982E-3</v>
      </c>
      <c r="T174" t="s">
        <v>4388</v>
      </c>
      <c r="U174" t="s">
        <v>4388</v>
      </c>
      <c r="V174" s="5" t="s">
        <v>4387</v>
      </c>
      <c r="W174" s="5">
        <v>0</v>
      </c>
      <c r="X174" s="4">
        <v>3.2677816538572574E-3</v>
      </c>
      <c r="Y174" s="6">
        <v>5035</v>
      </c>
      <c r="Z174" s="4">
        <v>2.6941549196671678E-4</v>
      </c>
      <c r="AA174" s="5">
        <v>4335</v>
      </c>
      <c r="AC174" s="16" t="str">
        <f t="shared" si="12"/>
        <v/>
      </c>
      <c r="AD174" s="16" t="str">
        <f t="shared" si="13"/>
        <v/>
      </c>
      <c r="AE174" s="16">
        <f t="shared" si="14"/>
        <v>7.8744400256843556E-3</v>
      </c>
      <c r="AF174" s="16" t="str">
        <f t="shared" si="15"/>
        <v/>
      </c>
      <c r="AG174" s="16" t="str">
        <f t="shared" si="16"/>
        <v/>
      </c>
      <c r="AH174" s="16" t="str">
        <f t="shared" si="17"/>
        <v/>
      </c>
      <c r="AI174" s="17" t="str">
        <f>IF('Peer Comparison Tool'!$D$11="NR","",IF($C174='Peer Comparison Tool'!$D$9,COUNT('ALLL &lt;50B Database'!$AI$1:AI173)+1,""))</f>
        <v/>
      </c>
    </row>
    <row r="175" spans="1:35" x14ac:dyDescent="0.25">
      <c r="A175" t="s">
        <v>4064</v>
      </c>
      <c r="B175">
        <v>958727</v>
      </c>
      <c r="C175" s="5" t="s">
        <v>4058</v>
      </c>
      <c r="D175" s="5" t="s">
        <v>4387</v>
      </c>
      <c r="E175" s="5" t="s">
        <v>4388</v>
      </c>
      <c r="F175" s="2">
        <v>18507</v>
      </c>
      <c r="G175" s="2">
        <v>2848169</v>
      </c>
      <c r="H175" s="2">
        <v>2101711</v>
      </c>
      <c r="I175" s="2">
        <v>264022</v>
      </c>
      <c r="J175" s="2">
        <v>1837689</v>
      </c>
      <c r="K175" s="33">
        <v>1.0070800880888986E-2</v>
      </c>
      <c r="L175" s="2">
        <v>13152</v>
      </c>
      <c r="M175" s="2">
        <v>2464860</v>
      </c>
      <c r="N175" s="2">
        <v>1830815</v>
      </c>
      <c r="O175" s="33">
        <v>7.1836859540696353E-3</v>
      </c>
      <c r="P175" s="2">
        <v>14065</v>
      </c>
      <c r="Q175" s="2">
        <v>2478480</v>
      </c>
      <c r="R175" s="2">
        <v>1854928</v>
      </c>
      <c r="S175" s="35">
        <v>7.5825045500418345E-3</v>
      </c>
      <c r="T175" t="s">
        <v>4388</v>
      </c>
      <c r="U175" t="s">
        <v>4388</v>
      </c>
      <c r="V175" s="5" t="s">
        <v>4387</v>
      </c>
      <c r="W175" s="5">
        <v>0</v>
      </c>
      <c r="X175" s="4">
        <v>2.4882963308471518E-3</v>
      </c>
      <c r="Y175" s="6">
        <v>4442</v>
      </c>
      <c r="Z175" s="4">
        <v>3.9881859597219911E-4</v>
      </c>
      <c r="AA175" s="5">
        <v>3758</v>
      </c>
      <c r="AC175" s="16" t="str">
        <f t="shared" si="12"/>
        <v/>
      </c>
      <c r="AD175" s="16" t="str">
        <f t="shared" si="13"/>
        <v/>
      </c>
      <c r="AE175" s="16">
        <f t="shared" si="14"/>
        <v>1.0070800880888986E-2</v>
      </c>
      <c r="AF175" s="16" t="str">
        <f t="shared" si="15"/>
        <v/>
      </c>
      <c r="AG175" s="16" t="str">
        <f t="shared" si="16"/>
        <v/>
      </c>
      <c r="AH175" s="16" t="str">
        <f t="shared" si="17"/>
        <v/>
      </c>
      <c r="AI175" s="17" t="str">
        <f>IF('Peer Comparison Tool'!$D$11="NR","",IF($C175='Peer Comparison Tool'!$D$9,COUNT('ALLL &lt;50B Database'!$AI$1:AI174)+1,""))</f>
        <v/>
      </c>
    </row>
    <row r="176" spans="1:35" x14ac:dyDescent="0.25">
      <c r="A176" t="s">
        <v>3727</v>
      </c>
      <c r="B176">
        <v>56351</v>
      </c>
      <c r="C176" s="5" t="s">
        <v>3704</v>
      </c>
      <c r="D176" s="5" t="s">
        <v>4387</v>
      </c>
      <c r="E176" s="5" t="s">
        <v>4388</v>
      </c>
      <c r="F176" s="2">
        <v>24171</v>
      </c>
      <c r="G176" s="2">
        <v>2840927</v>
      </c>
      <c r="H176" s="2">
        <v>1556482</v>
      </c>
      <c r="I176" s="2">
        <v>144883</v>
      </c>
      <c r="J176" s="2">
        <v>1411599</v>
      </c>
      <c r="K176" s="33">
        <v>1.7123134827950432E-2</v>
      </c>
      <c r="L176" s="2">
        <v>16907</v>
      </c>
      <c r="M176" s="2">
        <v>2408053</v>
      </c>
      <c r="N176" s="2">
        <v>1453889</v>
      </c>
      <c r="O176" s="33">
        <v>1.1628810727641518E-2</v>
      </c>
      <c r="P176" s="2">
        <v>17668</v>
      </c>
      <c r="Q176" s="2">
        <v>2496001</v>
      </c>
      <c r="R176" s="2">
        <v>1440471</v>
      </c>
      <c r="S176" s="35">
        <v>1.2265432625856405E-2</v>
      </c>
      <c r="T176" t="s">
        <v>4388</v>
      </c>
      <c r="U176" t="s">
        <v>4388</v>
      </c>
      <c r="V176" s="5" t="s">
        <v>4387</v>
      </c>
      <c r="W176" s="5">
        <v>0</v>
      </c>
      <c r="X176" s="4">
        <v>4.8577022020940275E-3</v>
      </c>
      <c r="Y176" s="6">
        <v>6503</v>
      </c>
      <c r="Z176" s="4">
        <v>6.3662189821488656E-4</v>
      </c>
      <c r="AA176" s="5">
        <v>1010</v>
      </c>
      <c r="AC176" s="16" t="str">
        <f t="shared" si="12"/>
        <v/>
      </c>
      <c r="AD176" s="16" t="str">
        <f t="shared" si="13"/>
        <v/>
      </c>
      <c r="AE176" s="16">
        <f t="shared" si="14"/>
        <v>1.7123134827950432E-2</v>
      </c>
      <c r="AF176" s="16" t="str">
        <f t="shared" si="15"/>
        <v/>
      </c>
      <c r="AG176" s="16" t="str">
        <f t="shared" si="16"/>
        <v/>
      </c>
      <c r="AH176" s="16" t="str">
        <f t="shared" si="17"/>
        <v/>
      </c>
      <c r="AI176" s="17" t="str">
        <f>IF('Peer Comparison Tool'!$D$11="NR","",IF($C176='Peer Comparison Tool'!$D$9,COUNT('ALLL &lt;50B Database'!$AI$1:AI175)+1,""))</f>
        <v/>
      </c>
    </row>
    <row r="177" spans="1:35" x14ac:dyDescent="0.25">
      <c r="A177" t="s">
        <v>2971</v>
      </c>
      <c r="B177">
        <v>866000</v>
      </c>
      <c r="C177" s="5" t="s">
        <v>2948</v>
      </c>
      <c r="D177" s="5" t="s">
        <v>4387</v>
      </c>
      <c r="E177" s="5" t="s">
        <v>4388</v>
      </c>
      <c r="F177" s="2">
        <v>20304</v>
      </c>
      <c r="G177" s="2">
        <v>2825566</v>
      </c>
      <c r="H177" s="2">
        <v>1956654</v>
      </c>
      <c r="I177" s="2">
        <v>96421</v>
      </c>
      <c r="J177" s="2">
        <v>1860233</v>
      </c>
      <c r="K177" s="33">
        <v>1.0914761752963204E-2</v>
      </c>
      <c r="L177" s="2">
        <v>16892</v>
      </c>
      <c r="M177" s="2">
        <v>2564325</v>
      </c>
      <c r="N177" s="2">
        <v>1883330</v>
      </c>
      <c r="O177" s="33">
        <v>8.9692194145476363E-3</v>
      </c>
      <c r="P177" s="2">
        <v>18531</v>
      </c>
      <c r="Q177" s="2">
        <v>2639917</v>
      </c>
      <c r="R177" s="2">
        <v>1884695</v>
      </c>
      <c r="S177" s="35">
        <v>9.832360143153137E-3</v>
      </c>
      <c r="T177" t="s">
        <v>4388</v>
      </c>
      <c r="U177" t="s">
        <v>4388</v>
      </c>
      <c r="V177" s="5" t="s">
        <v>4387</v>
      </c>
      <c r="W177" s="5">
        <v>0</v>
      </c>
      <c r="X177" s="4">
        <v>1.0824016098100672E-3</v>
      </c>
      <c r="Y177" s="6">
        <v>1773</v>
      </c>
      <c r="Z177" s="4">
        <v>8.6314072860550067E-4</v>
      </c>
      <c r="AA177" s="5">
        <v>3413</v>
      </c>
      <c r="AC177" s="16" t="str">
        <f t="shared" si="12"/>
        <v/>
      </c>
      <c r="AD177" s="16" t="str">
        <f t="shared" si="13"/>
        <v/>
      </c>
      <c r="AE177" s="16">
        <f t="shared" si="14"/>
        <v>1.0914761752963204E-2</v>
      </c>
      <c r="AF177" s="16" t="str">
        <f t="shared" si="15"/>
        <v/>
      </c>
      <c r="AG177" s="16" t="str">
        <f t="shared" si="16"/>
        <v/>
      </c>
      <c r="AH177" s="16" t="str">
        <f t="shared" si="17"/>
        <v/>
      </c>
      <c r="AI177" s="17" t="str">
        <f>IF('Peer Comparison Tool'!$D$11="NR","",IF($C177='Peer Comparison Tool'!$D$9,COUNT('ALLL &lt;50B Database'!$AI$1:AI176)+1,""))</f>
        <v/>
      </c>
    </row>
    <row r="178" spans="1:35" x14ac:dyDescent="0.25">
      <c r="A178" t="s">
        <v>3725</v>
      </c>
      <c r="B178">
        <v>3447576</v>
      </c>
      <c r="C178" s="5" t="s">
        <v>3704</v>
      </c>
      <c r="D178" s="5" t="s">
        <v>4390</v>
      </c>
      <c r="E178" s="5" t="s">
        <v>4388</v>
      </c>
      <c r="F178" s="2">
        <v>18908</v>
      </c>
      <c r="G178" s="2">
        <v>2822740</v>
      </c>
      <c r="H178" s="2">
        <v>1924181</v>
      </c>
      <c r="I178" s="2">
        <v>266688</v>
      </c>
      <c r="J178" s="2">
        <v>1657493</v>
      </c>
      <c r="K178" s="33">
        <v>1.1407589654978935E-2</v>
      </c>
      <c r="L178" s="2">
        <v>10874</v>
      </c>
      <c r="M178" s="2">
        <v>1741998</v>
      </c>
      <c r="N178" s="2">
        <v>1281125</v>
      </c>
      <c r="O178" s="33">
        <v>8.4878524734120411E-3</v>
      </c>
      <c r="P178" s="2">
        <v>14197</v>
      </c>
      <c r="Q178" s="2">
        <v>2612114</v>
      </c>
      <c r="R178" s="2">
        <v>1714837</v>
      </c>
      <c r="S178" s="35">
        <v>8.2789209703312914E-3</v>
      </c>
      <c r="T178" t="s">
        <v>4388</v>
      </c>
      <c r="U178" t="s">
        <v>4388</v>
      </c>
      <c r="V178" s="5" t="s">
        <v>4390</v>
      </c>
      <c r="W178" s="5">
        <v>0</v>
      </c>
      <c r="X178" s="4">
        <v>3.1286686846476435E-3</v>
      </c>
      <c r="Y178" s="6">
        <v>4711</v>
      </c>
      <c r="Z178" s="4">
        <v>-2.0893150308074968E-4</v>
      </c>
      <c r="AA178" s="5">
        <v>3201</v>
      </c>
      <c r="AC178" s="16" t="str">
        <f t="shared" si="12"/>
        <v/>
      </c>
      <c r="AD178" s="16" t="str">
        <f t="shared" si="13"/>
        <v/>
      </c>
      <c r="AE178" s="16">
        <f t="shared" si="14"/>
        <v>1.1407589654978935E-2</v>
      </c>
      <c r="AF178" s="16" t="str">
        <f t="shared" si="15"/>
        <v/>
      </c>
      <c r="AG178" s="16" t="str">
        <f t="shared" si="16"/>
        <v/>
      </c>
      <c r="AH178" s="16" t="str">
        <f t="shared" si="17"/>
        <v/>
      </c>
      <c r="AI178" s="17" t="str">
        <f>IF('Peer Comparison Tool'!$D$11="NR","",IF($C178='Peer Comparison Tool'!$D$9,COUNT('ALLL &lt;50B Database'!$AI$1:AI177)+1,""))</f>
        <v/>
      </c>
    </row>
    <row r="179" spans="1:35" x14ac:dyDescent="0.25">
      <c r="A179" t="s">
        <v>3070</v>
      </c>
      <c r="B179">
        <v>542528</v>
      </c>
      <c r="C179" s="5" t="s">
        <v>3064</v>
      </c>
      <c r="D179" s="5" t="s">
        <v>4387</v>
      </c>
      <c r="E179" s="5" t="s">
        <v>4388</v>
      </c>
      <c r="F179" s="2">
        <v>20420</v>
      </c>
      <c r="G179" s="2">
        <v>2807092</v>
      </c>
      <c r="H179" s="2">
        <v>2022965</v>
      </c>
      <c r="I179" s="2">
        <v>257568</v>
      </c>
      <c r="J179" s="2">
        <v>1765397</v>
      </c>
      <c r="K179" s="33">
        <v>1.1566803387566649E-2</v>
      </c>
      <c r="L179" s="2">
        <v>14767</v>
      </c>
      <c r="M179" s="2">
        <v>2304000</v>
      </c>
      <c r="N179" s="2">
        <v>1708970</v>
      </c>
      <c r="O179" s="33">
        <v>8.6408772535503837E-3</v>
      </c>
      <c r="P179" s="2">
        <v>16948</v>
      </c>
      <c r="Q179" s="2">
        <v>2571288</v>
      </c>
      <c r="R179" s="2">
        <v>1743125</v>
      </c>
      <c r="S179" s="35">
        <v>9.7227680172104688E-3</v>
      </c>
      <c r="T179" t="s">
        <v>4388</v>
      </c>
      <c r="U179" t="s">
        <v>4388</v>
      </c>
      <c r="V179" s="5" t="s">
        <v>4387</v>
      </c>
      <c r="W179" s="5">
        <v>0</v>
      </c>
      <c r="X179" s="4">
        <v>1.8440353703561806E-3</v>
      </c>
      <c r="Y179" s="6">
        <v>3472</v>
      </c>
      <c r="Z179" s="4">
        <v>1.0818907636600851E-3</v>
      </c>
      <c r="AA179" s="5">
        <v>3126</v>
      </c>
      <c r="AC179" s="16" t="str">
        <f t="shared" si="12"/>
        <v/>
      </c>
      <c r="AD179" s="16" t="str">
        <f t="shared" si="13"/>
        <v/>
      </c>
      <c r="AE179" s="16">
        <f t="shared" si="14"/>
        <v>1.1566803387566649E-2</v>
      </c>
      <c r="AF179" s="16" t="str">
        <f t="shared" si="15"/>
        <v/>
      </c>
      <c r="AG179" s="16" t="str">
        <f t="shared" si="16"/>
        <v/>
      </c>
      <c r="AH179" s="16" t="str">
        <f t="shared" si="17"/>
        <v/>
      </c>
      <c r="AI179" s="17" t="str">
        <f>IF('Peer Comparison Tool'!$D$11="NR","",IF($C179='Peer Comparison Tool'!$D$9,COUNT('ALLL &lt;50B Database'!$AI$1:AI178)+1,""))</f>
        <v/>
      </c>
    </row>
    <row r="180" spans="1:35" x14ac:dyDescent="0.25">
      <c r="A180" t="s">
        <v>3388</v>
      </c>
      <c r="B180">
        <v>342410</v>
      </c>
      <c r="C180" s="5" t="s">
        <v>3374</v>
      </c>
      <c r="D180" s="5" t="s">
        <v>4387</v>
      </c>
      <c r="E180" s="5" t="s">
        <v>4388</v>
      </c>
      <c r="F180" s="2">
        <v>17517</v>
      </c>
      <c r="G180" s="2">
        <v>2771193</v>
      </c>
      <c r="H180" s="2">
        <v>2041317</v>
      </c>
      <c r="I180" s="2">
        <v>458606</v>
      </c>
      <c r="J180" s="2">
        <v>1582711</v>
      </c>
      <c r="K180" s="33">
        <v>1.1067718616980611E-2</v>
      </c>
      <c r="L180" s="2">
        <v>14655</v>
      </c>
      <c r="M180" s="2">
        <v>2381624</v>
      </c>
      <c r="N180" s="2">
        <v>1644330</v>
      </c>
      <c r="O180" s="33">
        <v>8.9124445822918764E-3</v>
      </c>
      <c r="P180" s="2">
        <v>15803</v>
      </c>
      <c r="Q180" s="2">
        <v>2385843</v>
      </c>
      <c r="R180" s="2">
        <v>1656948</v>
      </c>
      <c r="S180" s="35">
        <v>9.5374145718513798E-3</v>
      </c>
      <c r="T180" t="s">
        <v>4388</v>
      </c>
      <c r="U180" t="s">
        <v>4388</v>
      </c>
      <c r="V180" s="5" t="s">
        <v>4387</v>
      </c>
      <c r="W180" s="5">
        <v>0</v>
      </c>
      <c r="X180" s="4">
        <v>1.5303040451292316E-3</v>
      </c>
      <c r="Y180" s="6">
        <v>1714</v>
      </c>
      <c r="Z180" s="4">
        <v>6.2496998955950331E-4</v>
      </c>
      <c r="AA180" s="5">
        <v>3342</v>
      </c>
      <c r="AC180" s="16" t="str">
        <f t="shared" si="12"/>
        <v/>
      </c>
      <c r="AD180" s="16" t="str">
        <f t="shared" si="13"/>
        <v/>
      </c>
      <c r="AE180" s="16">
        <f t="shared" si="14"/>
        <v>1.1067718616980611E-2</v>
      </c>
      <c r="AF180" s="16" t="str">
        <f t="shared" si="15"/>
        <v/>
      </c>
      <c r="AG180" s="16" t="str">
        <f t="shared" si="16"/>
        <v/>
      </c>
      <c r="AH180" s="16" t="str">
        <f t="shared" si="17"/>
        <v/>
      </c>
      <c r="AI180" s="17" t="str">
        <f>IF('Peer Comparison Tool'!$D$11="NR","",IF($C180='Peer Comparison Tool'!$D$9,COUNT('ALLL &lt;50B Database'!$AI$1:AI179)+1,""))</f>
        <v/>
      </c>
    </row>
    <row r="181" spans="1:35" x14ac:dyDescent="0.25">
      <c r="A181" t="s">
        <v>942</v>
      </c>
      <c r="B181">
        <v>1001639</v>
      </c>
      <c r="C181" s="5" t="s">
        <v>926</v>
      </c>
      <c r="D181" s="5" t="s">
        <v>4387</v>
      </c>
      <c r="E181" s="5" t="s">
        <v>4388</v>
      </c>
      <c r="F181" s="2">
        <v>30418</v>
      </c>
      <c r="G181" s="2">
        <v>2754070</v>
      </c>
      <c r="H181" s="2">
        <v>2131460</v>
      </c>
      <c r="I181" s="2">
        <v>46690</v>
      </c>
      <c r="J181" s="2">
        <v>2084770</v>
      </c>
      <c r="K181" s="33">
        <v>1.4590578337178682E-2</v>
      </c>
      <c r="L181" s="2">
        <v>28397</v>
      </c>
      <c r="M181" s="2">
        <v>2638601</v>
      </c>
      <c r="N181" s="2">
        <v>2045957</v>
      </c>
      <c r="O181" s="33">
        <v>1.3879568338924035E-2</v>
      </c>
      <c r="P181" s="2">
        <v>29121</v>
      </c>
      <c r="Q181" s="2">
        <v>2647369</v>
      </c>
      <c r="R181" s="2">
        <v>2047888</v>
      </c>
      <c r="S181" s="35">
        <v>1.4220015938371629E-2</v>
      </c>
      <c r="T181" t="s">
        <v>4388</v>
      </c>
      <c r="U181" t="s">
        <v>4388</v>
      </c>
      <c r="V181" s="5" t="s">
        <v>4387</v>
      </c>
      <c r="W181" s="5">
        <v>0</v>
      </c>
      <c r="X181" s="4">
        <v>3.7056239880705298E-4</v>
      </c>
      <c r="Y181" s="6">
        <v>1297</v>
      </c>
      <c r="Z181" s="4">
        <v>3.4044759944759466E-4</v>
      </c>
      <c r="AA181" s="5">
        <v>1740</v>
      </c>
      <c r="AC181" s="16" t="str">
        <f t="shared" si="12"/>
        <v/>
      </c>
      <c r="AD181" s="16" t="str">
        <f t="shared" si="13"/>
        <v/>
      </c>
      <c r="AE181" s="16">
        <f t="shared" si="14"/>
        <v>1.4590578337178682E-2</v>
      </c>
      <c r="AF181" s="16" t="str">
        <f t="shared" si="15"/>
        <v/>
      </c>
      <c r="AG181" s="16" t="str">
        <f t="shared" si="16"/>
        <v/>
      </c>
      <c r="AH181" s="16" t="str">
        <f t="shared" si="17"/>
        <v/>
      </c>
      <c r="AI181" s="17" t="str">
        <f>IF('Peer Comparison Tool'!$D$11="NR","",IF($C181='Peer Comparison Tool'!$D$9,COUNT('ALLL &lt;50B Database'!$AI$1:AI180)+1,""))</f>
        <v/>
      </c>
    </row>
    <row r="182" spans="1:35" x14ac:dyDescent="0.25">
      <c r="A182" t="s">
        <v>2043</v>
      </c>
      <c r="B182">
        <v>3378773</v>
      </c>
      <c r="C182" s="5" t="s">
        <v>2041</v>
      </c>
      <c r="D182" s="5" t="s">
        <v>4387</v>
      </c>
      <c r="E182" s="5" t="s">
        <v>4388</v>
      </c>
      <c r="F182" s="2">
        <v>27633</v>
      </c>
      <c r="G182" s="2">
        <v>2749327</v>
      </c>
      <c r="H182" s="2">
        <v>2182748</v>
      </c>
      <c r="I182" s="2">
        <v>180228</v>
      </c>
      <c r="J182" s="2">
        <v>2002520</v>
      </c>
      <c r="K182" s="33">
        <v>1.3799113117471985E-2</v>
      </c>
      <c r="L182" s="2">
        <v>22526</v>
      </c>
      <c r="M182" s="2">
        <v>2263871</v>
      </c>
      <c r="N182" s="2">
        <v>1905784</v>
      </c>
      <c r="O182" s="33">
        <v>1.1819807491300169E-2</v>
      </c>
      <c r="P182" s="2">
        <v>24585</v>
      </c>
      <c r="Q182" s="2">
        <v>2413081</v>
      </c>
      <c r="R182" s="2">
        <v>1996739</v>
      </c>
      <c r="S182" s="35">
        <v>1.2312575654604833E-2</v>
      </c>
      <c r="T182" t="s">
        <v>4388</v>
      </c>
      <c r="U182" t="s">
        <v>4388</v>
      </c>
      <c r="V182" s="5" t="s">
        <v>4387</v>
      </c>
      <c r="W182" s="5">
        <v>0</v>
      </c>
      <c r="X182" s="4">
        <v>1.4865374628671522E-3</v>
      </c>
      <c r="Y182" s="6">
        <v>3048</v>
      </c>
      <c r="Z182" s="4">
        <v>4.9276816330466426E-4</v>
      </c>
      <c r="AA182" s="5">
        <v>2071</v>
      </c>
      <c r="AC182" s="16" t="str">
        <f t="shared" si="12"/>
        <v/>
      </c>
      <c r="AD182" s="16" t="str">
        <f t="shared" si="13"/>
        <v/>
      </c>
      <c r="AE182" s="16">
        <f t="shared" si="14"/>
        <v>1.3799113117471985E-2</v>
      </c>
      <c r="AF182" s="16" t="str">
        <f t="shared" si="15"/>
        <v/>
      </c>
      <c r="AG182" s="16" t="str">
        <f t="shared" si="16"/>
        <v/>
      </c>
      <c r="AH182" s="16" t="str">
        <f t="shared" si="17"/>
        <v/>
      </c>
      <c r="AI182" s="17" t="str">
        <f>IF('Peer Comparison Tool'!$D$11="NR","",IF($C182='Peer Comparison Tool'!$D$9,COUNT('ALLL &lt;50B Database'!$AI$1:AI181)+1,""))</f>
        <v/>
      </c>
    </row>
    <row r="183" spans="1:35" x14ac:dyDescent="0.25">
      <c r="A183" t="s">
        <v>471</v>
      </c>
      <c r="B183">
        <v>1867983</v>
      </c>
      <c r="C183" s="5" t="s">
        <v>462</v>
      </c>
      <c r="D183" s="5" t="s">
        <v>4387</v>
      </c>
      <c r="E183" s="5" t="s">
        <v>4388</v>
      </c>
      <c r="F183" s="2">
        <v>11815</v>
      </c>
      <c r="G183" s="2">
        <v>2749067</v>
      </c>
      <c r="H183" s="2">
        <v>857894</v>
      </c>
      <c r="I183" s="2">
        <v>106834</v>
      </c>
      <c r="J183" s="2">
        <v>751060</v>
      </c>
      <c r="K183" s="33">
        <v>1.5731100045269352E-2</v>
      </c>
      <c r="L183" s="2">
        <v>9940</v>
      </c>
      <c r="M183" s="2">
        <v>2462753</v>
      </c>
      <c r="N183" s="2">
        <v>736766</v>
      </c>
      <c r="O183" s="33">
        <v>1.3491393468211073E-2</v>
      </c>
      <c r="P183" s="2">
        <v>10510</v>
      </c>
      <c r="Q183" s="2">
        <v>2533774</v>
      </c>
      <c r="R183" s="2">
        <v>757447</v>
      </c>
      <c r="S183" s="35">
        <v>1.3875558289886949E-2</v>
      </c>
      <c r="T183" t="s">
        <v>4388</v>
      </c>
      <c r="U183" t="s">
        <v>4388</v>
      </c>
      <c r="V183" s="5" t="s">
        <v>4387</v>
      </c>
      <c r="W183" s="5">
        <v>0</v>
      </c>
      <c r="X183" s="4">
        <v>1.8555417553824029E-3</v>
      </c>
      <c r="Y183" s="6">
        <v>1305</v>
      </c>
      <c r="Z183" s="4">
        <v>3.8416482167587598E-4</v>
      </c>
      <c r="AA183" s="5">
        <v>1356</v>
      </c>
      <c r="AC183" s="16" t="str">
        <f t="shared" si="12"/>
        <v/>
      </c>
      <c r="AD183" s="16" t="str">
        <f t="shared" si="13"/>
        <v/>
      </c>
      <c r="AE183" s="16">
        <f t="shared" si="14"/>
        <v>1.5731100045269352E-2</v>
      </c>
      <c r="AF183" s="16" t="str">
        <f t="shared" si="15"/>
        <v/>
      </c>
      <c r="AG183" s="16" t="str">
        <f t="shared" si="16"/>
        <v/>
      </c>
      <c r="AH183" s="16" t="str">
        <f t="shared" si="17"/>
        <v/>
      </c>
      <c r="AI183" s="17">
        <f>IF('Peer Comparison Tool'!$D$11="NR","",IF($C183='Peer Comparison Tool'!$D$9,COUNT('ALLL &lt;50B Database'!$AI$1:AI182)+1,""))</f>
        <v>7</v>
      </c>
    </row>
    <row r="184" spans="1:35" x14ac:dyDescent="0.25">
      <c r="A184" t="s">
        <v>2646</v>
      </c>
      <c r="B184">
        <v>826956</v>
      </c>
      <c r="C184" s="5" t="s">
        <v>2642</v>
      </c>
      <c r="D184" s="5" t="s">
        <v>4387</v>
      </c>
      <c r="E184" s="5" t="s">
        <v>4388</v>
      </c>
      <c r="F184" s="2">
        <v>18839</v>
      </c>
      <c r="G184" s="2">
        <v>2741077</v>
      </c>
      <c r="H184" s="2">
        <v>2363119</v>
      </c>
      <c r="I184" s="2">
        <v>389887</v>
      </c>
      <c r="J184" s="2">
        <v>1973232</v>
      </c>
      <c r="K184" s="33">
        <v>9.5472808063116754E-3</v>
      </c>
      <c r="L184" s="2">
        <v>16811</v>
      </c>
      <c r="M184" s="2">
        <v>2379086</v>
      </c>
      <c r="N184" s="2">
        <v>1971543</v>
      </c>
      <c r="O184" s="33">
        <v>8.5268239140612202E-3</v>
      </c>
      <c r="P184" s="2">
        <v>17844</v>
      </c>
      <c r="Q184" s="2">
        <v>2429397</v>
      </c>
      <c r="R184" s="2">
        <v>2037695</v>
      </c>
      <c r="S184" s="35">
        <v>8.756953322258728E-3</v>
      </c>
      <c r="T184" t="s">
        <v>4388</v>
      </c>
      <c r="U184" t="s">
        <v>4388</v>
      </c>
      <c r="V184" s="5" t="s">
        <v>4387</v>
      </c>
      <c r="W184" s="5">
        <v>0</v>
      </c>
      <c r="X184" s="4">
        <v>7.9032748405294742E-4</v>
      </c>
      <c r="Y184" s="6">
        <v>995</v>
      </c>
      <c r="Z184" s="4">
        <v>2.3012940819750784E-4</v>
      </c>
      <c r="AA184" s="5">
        <v>3933</v>
      </c>
      <c r="AC184" s="16" t="str">
        <f t="shared" si="12"/>
        <v/>
      </c>
      <c r="AD184" s="16" t="str">
        <f t="shared" si="13"/>
        <v/>
      </c>
      <c r="AE184" s="16">
        <f t="shared" si="14"/>
        <v>9.5472808063116754E-3</v>
      </c>
      <c r="AF184" s="16" t="str">
        <f t="shared" si="15"/>
        <v/>
      </c>
      <c r="AG184" s="16" t="str">
        <f t="shared" si="16"/>
        <v/>
      </c>
      <c r="AH184" s="16" t="str">
        <f t="shared" si="17"/>
        <v/>
      </c>
      <c r="AI184" s="17" t="str">
        <f>IF('Peer Comparison Tool'!$D$11="NR","",IF($C184='Peer Comparison Tool'!$D$9,COUNT('ALLL &lt;50B Database'!$AI$1:AI183)+1,""))</f>
        <v/>
      </c>
    </row>
    <row r="185" spans="1:35" x14ac:dyDescent="0.25">
      <c r="A185" t="s">
        <v>720</v>
      </c>
      <c r="B185">
        <v>139740</v>
      </c>
      <c r="C185" s="5" t="s">
        <v>716</v>
      </c>
      <c r="D185" s="5" t="s">
        <v>4387</v>
      </c>
      <c r="E185" s="5" t="s">
        <v>4388</v>
      </c>
      <c r="F185" s="2">
        <v>21363</v>
      </c>
      <c r="G185" s="2">
        <v>2737679</v>
      </c>
      <c r="H185" s="2">
        <v>2199688</v>
      </c>
      <c r="I185" s="2">
        <v>223435</v>
      </c>
      <c r="J185" s="2">
        <v>1976253</v>
      </c>
      <c r="K185" s="33">
        <v>1.0809850763034895E-2</v>
      </c>
      <c r="L185" s="2">
        <v>17235</v>
      </c>
      <c r="M185" s="2">
        <v>2473209</v>
      </c>
      <c r="N185" s="2">
        <v>1941663</v>
      </c>
      <c r="O185" s="33">
        <v>8.8764116121077645E-3</v>
      </c>
      <c r="P185" s="2">
        <v>18332</v>
      </c>
      <c r="Q185" s="2">
        <v>2517173</v>
      </c>
      <c r="R185" s="2">
        <v>1994432</v>
      </c>
      <c r="S185" s="35">
        <v>9.1915893848474144E-3</v>
      </c>
      <c r="T185" t="s">
        <v>4388</v>
      </c>
      <c r="U185" t="s">
        <v>4388</v>
      </c>
      <c r="V185" s="5" t="s">
        <v>4387</v>
      </c>
      <c r="W185" s="5">
        <v>0</v>
      </c>
      <c r="X185" s="4">
        <v>1.6182613781874806E-3</v>
      </c>
      <c r="Y185" s="6">
        <v>3031</v>
      </c>
      <c r="Z185" s="4">
        <v>3.1517777273964986E-4</v>
      </c>
      <c r="AA185" s="5">
        <v>3460</v>
      </c>
      <c r="AC185" s="16" t="str">
        <f t="shared" si="12"/>
        <v/>
      </c>
      <c r="AD185" s="16" t="str">
        <f t="shared" si="13"/>
        <v/>
      </c>
      <c r="AE185" s="16">
        <f t="shared" si="14"/>
        <v>1.0809850763034895E-2</v>
      </c>
      <c r="AF185" s="16" t="str">
        <f t="shared" si="15"/>
        <v/>
      </c>
      <c r="AG185" s="16" t="str">
        <f t="shared" si="16"/>
        <v/>
      </c>
      <c r="AH185" s="16" t="str">
        <f t="shared" si="17"/>
        <v/>
      </c>
      <c r="AI185" s="17" t="str">
        <f>IF('Peer Comparison Tool'!$D$11="NR","",IF($C185='Peer Comparison Tool'!$D$9,COUNT('ALLL &lt;50B Database'!$AI$1:AI184)+1,""))</f>
        <v/>
      </c>
    </row>
    <row r="186" spans="1:35" x14ac:dyDescent="0.25">
      <c r="A186" t="s">
        <v>1394</v>
      </c>
      <c r="B186">
        <v>762474</v>
      </c>
      <c r="C186" s="5" t="s">
        <v>1389</v>
      </c>
      <c r="D186" s="5" t="s">
        <v>4390</v>
      </c>
      <c r="E186" s="5" t="s">
        <v>4388</v>
      </c>
      <c r="F186" s="2">
        <v>24536</v>
      </c>
      <c r="G186" s="2">
        <v>2733814</v>
      </c>
      <c r="H186" s="2">
        <v>2209262</v>
      </c>
      <c r="I186" s="2">
        <v>104738</v>
      </c>
      <c r="J186" s="2">
        <v>2104524</v>
      </c>
      <c r="K186" s="33">
        <v>1.1658693367241239E-2</v>
      </c>
      <c r="L186" s="2">
        <v>19206</v>
      </c>
      <c r="M186" s="2">
        <v>2411656</v>
      </c>
      <c r="N186" s="2">
        <v>1917055</v>
      </c>
      <c r="O186" s="33">
        <v>1.0018491905553048E-2</v>
      </c>
      <c r="P186" s="2">
        <v>21505</v>
      </c>
      <c r="Q186" s="2">
        <v>2572856</v>
      </c>
      <c r="R186" s="2">
        <v>2071562</v>
      </c>
      <c r="S186" s="35">
        <v>1.0381055454772775E-2</v>
      </c>
      <c r="T186" t="s">
        <v>4388</v>
      </c>
      <c r="U186" t="s">
        <v>4388</v>
      </c>
      <c r="V186" s="5" t="s">
        <v>4390</v>
      </c>
      <c r="W186" s="5">
        <v>0</v>
      </c>
      <c r="X186" s="4">
        <v>1.2776379124684635E-3</v>
      </c>
      <c r="Y186" s="6">
        <v>3031</v>
      </c>
      <c r="Z186" s="4">
        <v>3.6256354921972676E-4</v>
      </c>
      <c r="AA186" s="5">
        <v>3090</v>
      </c>
      <c r="AC186" s="16" t="str">
        <f t="shared" si="12"/>
        <v/>
      </c>
      <c r="AD186" s="16" t="str">
        <f t="shared" si="13"/>
        <v/>
      </c>
      <c r="AE186" s="16">
        <f t="shared" si="14"/>
        <v>1.1658693367241239E-2</v>
      </c>
      <c r="AF186" s="16" t="str">
        <f t="shared" si="15"/>
        <v/>
      </c>
      <c r="AG186" s="16" t="str">
        <f t="shared" si="16"/>
        <v/>
      </c>
      <c r="AH186" s="16" t="str">
        <f t="shared" si="17"/>
        <v/>
      </c>
      <c r="AI186" s="17" t="str">
        <f>IF('Peer Comparison Tool'!$D$11="NR","",IF($C186='Peer Comparison Tool'!$D$9,COUNT('ALLL &lt;50B Database'!$AI$1:AI185)+1,""))</f>
        <v/>
      </c>
    </row>
    <row r="187" spans="1:35" x14ac:dyDescent="0.25">
      <c r="A187" t="s">
        <v>1812</v>
      </c>
      <c r="B187">
        <v>673909</v>
      </c>
      <c r="C187" s="5" t="s">
        <v>1795</v>
      </c>
      <c r="D187" s="5" t="s">
        <v>4387</v>
      </c>
      <c r="E187" s="5" t="s">
        <v>4388</v>
      </c>
      <c r="F187" s="2">
        <v>16457</v>
      </c>
      <c r="G187" s="2">
        <v>2723893</v>
      </c>
      <c r="H187" s="2">
        <v>2398291</v>
      </c>
      <c r="I187" s="2">
        <v>8997</v>
      </c>
      <c r="J187" s="2">
        <v>2389294</v>
      </c>
      <c r="K187" s="33">
        <v>6.8878086999758087E-3</v>
      </c>
      <c r="L187" s="2">
        <v>15376</v>
      </c>
      <c r="M187" s="2">
        <v>2590368</v>
      </c>
      <c r="N187" s="2">
        <v>2242459</v>
      </c>
      <c r="O187" s="33">
        <v>6.8567585851067956E-3</v>
      </c>
      <c r="P187" s="2">
        <v>15833</v>
      </c>
      <c r="Q187" s="2">
        <v>2654600</v>
      </c>
      <c r="R187" s="2">
        <v>2336232</v>
      </c>
      <c r="S187" s="35">
        <v>6.7771522691239565E-3</v>
      </c>
      <c r="T187" t="s">
        <v>4388</v>
      </c>
      <c r="U187" t="s">
        <v>4388</v>
      </c>
      <c r="V187" s="5" t="s">
        <v>4387</v>
      </c>
      <c r="W187" s="5">
        <v>0</v>
      </c>
      <c r="X187" s="4">
        <v>1.1065643085185223E-4</v>
      </c>
      <c r="Y187" s="6">
        <v>624</v>
      </c>
      <c r="Z187" s="4">
        <v>-7.9606315982839147E-5</v>
      </c>
      <c r="AA187" s="5">
        <v>4476</v>
      </c>
      <c r="AC187" s="16" t="str">
        <f t="shared" si="12"/>
        <v/>
      </c>
      <c r="AD187" s="16" t="str">
        <f t="shared" si="13"/>
        <v/>
      </c>
      <c r="AE187" s="16">
        <f t="shared" si="14"/>
        <v>6.8878086999758087E-3</v>
      </c>
      <c r="AF187" s="16" t="str">
        <f t="shared" si="15"/>
        <v/>
      </c>
      <c r="AG187" s="16" t="str">
        <f t="shared" si="16"/>
        <v/>
      </c>
      <c r="AH187" s="16" t="str">
        <f t="shared" si="17"/>
        <v/>
      </c>
      <c r="AI187" s="17" t="str">
        <f>IF('Peer Comparison Tool'!$D$11="NR","",IF($C187='Peer Comparison Tool'!$D$9,COUNT('ALLL &lt;50B Database'!$AI$1:AI186)+1,""))</f>
        <v/>
      </c>
    </row>
    <row r="188" spans="1:35" x14ac:dyDescent="0.25">
      <c r="A188" t="s">
        <v>1967</v>
      </c>
      <c r="B188">
        <v>413141</v>
      </c>
      <c r="C188" s="5" t="s">
        <v>1963</v>
      </c>
      <c r="D188" s="5" t="s">
        <v>4387</v>
      </c>
      <c r="E188" s="5" t="s">
        <v>4388</v>
      </c>
      <c r="F188" s="2">
        <v>31703</v>
      </c>
      <c r="G188" s="2">
        <v>2719182</v>
      </c>
      <c r="H188" s="2">
        <v>2520961</v>
      </c>
      <c r="I188" s="2">
        <v>5520</v>
      </c>
      <c r="J188" s="2">
        <v>2515441</v>
      </c>
      <c r="K188" s="33">
        <v>1.2603356628122066E-2</v>
      </c>
      <c r="L188" s="2">
        <v>26567</v>
      </c>
      <c r="M188" s="2">
        <v>2488033</v>
      </c>
      <c r="N188" s="2">
        <v>2299076</v>
      </c>
      <c r="O188" s="33">
        <v>1.1555511866506371E-2</v>
      </c>
      <c r="P188" s="2">
        <v>28983</v>
      </c>
      <c r="Q188" s="2">
        <v>2651213</v>
      </c>
      <c r="R188" s="2">
        <v>2432467</v>
      </c>
      <c r="S188" s="35">
        <v>1.1915064007034834E-2</v>
      </c>
      <c r="T188" t="s">
        <v>4388</v>
      </c>
      <c r="U188" t="s">
        <v>4388</v>
      </c>
      <c r="V188" s="5" t="s">
        <v>4387</v>
      </c>
      <c r="W188" s="5">
        <v>0</v>
      </c>
      <c r="X188" s="4">
        <v>6.8829262108723206E-4</v>
      </c>
      <c r="Y188" s="6">
        <v>2720</v>
      </c>
      <c r="Z188" s="4">
        <v>3.5955214052846296E-4</v>
      </c>
      <c r="AA188" s="5">
        <v>2646</v>
      </c>
      <c r="AC188" s="16" t="str">
        <f t="shared" si="12"/>
        <v/>
      </c>
      <c r="AD188" s="16" t="str">
        <f t="shared" si="13"/>
        <v/>
      </c>
      <c r="AE188" s="16">
        <f t="shared" si="14"/>
        <v>1.2603356628122066E-2</v>
      </c>
      <c r="AF188" s="16" t="str">
        <f t="shared" si="15"/>
        <v/>
      </c>
      <c r="AG188" s="16" t="str">
        <f t="shared" si="16"/>
        <v/>
      </c>
      <c r="AH188" s="16" t="str">
        <f t="shared" si="17"/>
        <v/>
      </c>
      <c r="AI188" s="17" t="str">
        <f>IF('Peer Comparison Tool'!$D$11="NR","",IF($C188='Peer Comparison Tool'!$D$9,COUNT('ALLL &lt;50B Database'!$AI$1:AI187)+1,""))</f>
        <v/>
      </c>
    </row>
    <row r="189" spans="1:35" x14ac:dyDescent="0.25">
      <c r="A189" t="s">
        <v>4039</v>
      </c>
      <c r="B189">
        <v>995076</v>
      </c>
      <c r="C189" s="5" t="s">
        <v>4031</v>
      </c>
      <c r="D189" s="5" t="s">
        <v>4387</v>
      </c>
      <c r="E189" s="5" t="s">
        <v>4388</v>
      </c>
      <c r="F189" s="2">
        <v>17093</v>
      </c>
      <c r="G189" s="2">
        <v>2701835</v>
      </c>
      <c r="H189" s="2">
        <v>1894363</v>
      </c>
      <c r="I189" s="2">
        <v>855297</v>
      </c>
      <c r="J189" s="2">
        <v>1039066</v>
      </c>
      <c r="K189" s="33">
        <v>1.6450350603330298E-2</v>
      </c>
      <c r="L189" s="2">
        <v>16447</v>
      </c>
      <c r="M189" s="2">
        <v>1407956</v>
      </c>
      <c r="N189" s="2">
        <v>1079696</v>
      </c>
      <c r="O189" s="33">
        <v>1.5232991508720973E-2</v>
      </c>
      <c r="P189" s="2">
        <v>17033</v>
      </c>
      <c r="Q189" s="2">
        <v>1450947</v>
      </c>
      <c r="R189" s="2">
        <v>1123778</v>
      </c>
      <c r="S189" s="35">
        <v>1.5156908214967724E-2</v>
      </c>
      <c r="T189" t="s">
        <v>4388</v>
      </c>
      <c r="U189" t="s">
        <v>4388</v>
      </c>
      <c r="V189" s="5" t="s">
        <v>4387</v>
      </c>
      <c r="W189" s="5">
        <v>0</v>
      </c>
      <c r="X189" s="4">
        <v>1.2934423883625736E-3</v>
      </c>
      <c r="Y189" s="6">
        <v>60</v>
      </c>
      <c r="Z189" s="4">
        <v>-7.6083293753248515E-5</v>
      </c>
      <c r="AA189" s="5">
        <v>1152</v>
      </c>
      <c r="AC189" s="16" t="str">
        <f t="shared" si="12"/>
        <v/>
      </c>
      <c r="AD189" s="16" t="str">
        <f t="shared" si="13"/>
        <v/>
      </c>
      <c r="AE189" s="16">
        <f t="shared" si="14"/>
        <v>1.6450350603330298E-2</v>
      </c>
      <c r="AF189" s="16" t="str">
        <f t="shared" si="15"/>
        <v/>
      </c>
      <c r="AG189" s="16" t="str">
        <f t="shared" si="16"/>
        <v/>
      </c>
      <c r="AH189" s="16" t="str">
        <f t="shared" si="17"/>
        <v/>
      </c>
      <c r="AI189" s="17" t="str">
        <f>IF('Peer Comparison Tool'!$D$11="NR","",IF($C189='Peer Comparison Tool'!$D$9,COUNT('ALLL &lt;50B Database'!$AI$1:AI188)+1,""))</f>
        <v/>
      </c>
    </row>
    <row r="190" spans="1:35" x14ac:dyDescent="0.25">
      <c r="A190" t="s">
        <v>4045</v>
      </c>
      <c r="B190">
        <v>2576134</v>
      </c>
      <c r="C190" s="5" t="s">
        <v>4031</v>
      </c>
      <c r="D190" s="5" t="s">
        <v>4390</v>
      </c>
      <c r="E190" s="5" t="s">
        <v>4388</v>
      </c>
      <c r="F190" s="2">
        <v>58960</v>
      </c>
      <c r="G190" s="2">
        <v>2698889</v>
      </c>
      <c r="H190" s="2">
        <v>2560226</v>
      </c>
      <c r="I190" s="2">
        <v>2096006</v>
      </c>
      <c r="J190" s="2">
        <v>464220</v>
      </c>
      <c r="K190" s="33">
        <v>0.12700874585325922</v>
      </c>
      <c r="L190" s="2">
        <v>36682</v>
      </c>
      <c r="M190" s="2">
        <v>960730</v>
      </c>
      <c r="N190" s="2">
        <v>554722</v>
      </c>
      <c r="O190" s="33">
        <v>6.6126816675740274E-2</v>
      </c>
      <c r="P190" s="2">
        <v>52422</v>
      </c>
      <c r="Q190" s="2">
        <v>874222</v>
      </c>
      <c r="R190" s="2">
        <v>553450</v>
      </c>
      <c r="S190" s="35">
        <v>9.4718583431204262E-2</v>
      </c>
      <c r="T190" t="s">
        <v>4388</v>
      </c>
      <c r="U190" t="s">
        <v>4388</v>
      </c>
      <c r="V190" s="5" t="s">
        <v>4390</v>
      </c>
      <c r="W190" s="5">
        <v>0</v>
      </c>
      <c r="X190" s="4">
        <v>3.2290162422054958E-2</v>
      </c>
      <c r="Y190" s="6">
        <v>6538</v>
      </c>
      <c r="Z190" s="4">
        <v>2.8591766755463988E-2</v>
      </c>
      <c r="AA190" s="5">
        <v>6</v>
      </c>
      <c r="AC190" s="16" t="str">
        <f t="shared" si="12"/>
        <v/>
      </c>
      <c r="AD190" s="16" t="str">
        <f t="shared" si="13"/>
        <v/>
      </c>
      <c r="AE190" s="16">
        <f t="shared" si="14"/>
        <v>0.12700874585325922</v>
      </c>
      <c r="AF190" s="16" t="str">
        <f t="shared" si="15"/>
        <v/>
      </c>
      <c r="AG190" s="16" t="str">
        <f t="shared" si="16"/>
        <v/>
      </c>
      <c r="AH190" s="16" t="str">
        <f t="shared" si="17"/>
        <v/>
      </c>
      <c r="AI190" s="17" t="str">
        <f>IF('Peer Comparison Tool'!$D$11="NR","",IF($C190='Peer Comparison Tool'!$D$9,COUNT('ALLL &lt;50B Database'!$AI$1:AI189)+1,""))</f>
        <v/>
      </c>
    </row>
    <row r="191" spans="1:35" x14ac:dyDescent="0.25">
      <c r="A191" t="s">
        <v>3386</v>
      </c>
      <c r="B191">
        <v>278818</v>
      </c>
      <c r="C191" s="5" t="s">
        <v>3374</v>
      </c>
      <c r="D191" s="5" t="s">
        <v>4387</v>
      </c>
      <c r="E191" s="5" t="s">
        <v>4388</v>
      </c>
      <c r="F191" s="2">
        <v>26957</v>
      </c>
      <c r="G191" s="2">
        <v>2698812</v>
      </c>
      <c r="H191" s="2">
        <v>2181909</v>
      </c>
      <c r="I191" s="2">
        <v>201274</v>
      </c>
      <c r="J191" s="2">
        <v>1980635</v>
      </c>
      <c r="K191" s="33">
        <v>1.3610281551118706E-2</v>
      </c>
      <c r="L191" s="2">
        <v>22677</v>
      </c>
      <c r="M191" s="2">
        <v>2474885</v>
      </c>
      <c r="N191" s="2">
        <v>1938240</v>
      </c>
      <c r="O191" s="33">
        <v>1.1699789499752353E-2</v>
      </c>
      <c r="P191" s="2">
        <v>25686</v>
      </c>
      <c r="Q191" s="2">
        <v>2543417</v>
      </c>
      <c r="R191" s="2">
        <v>2023155</v>
      </c>
      <c r="S191" s="35">
        <v>1.2696011921973354E-2</v>
      </c>
      <c r="T191" t="s">
        <v>4388</v>
      </c>
      <c r="U191" t="s">
        <v>4388</v>
      </c>
      <c r="V191" s="5" t="s">
        <v>4387</v>
      </c>
      <c r="W191" s="5">
        <v>0</v>
      </c>
      <c r="X191" s="4">
        <v>9.1426962914535267E-4</v>
      </c>
      <c r="Y191" s="6">
        <v>1271</v>
      </c>
      <c r="Z191" s="4">
        <v>9.9622242222100095E-4</v>
      </c>
      <c r="AA191" s="5">
        <v>2153</v>
      </c>
      <c r="AC191" s="16" t="str">
        <f t="shared" si="12"/>
        <v/>
      </c>
      <c r="AD191" s="16" t="str">
        <f t="shared" si="13"/>
        <v/>
      </c>
      <c r="AE191" s="16">
        <f t="shared" si="14"/>
        <v>1.3610281551118706E-2</v>
      </c>
      <c r="AF191" s="16" t="str">
        <f t="shared" si="15"/>
        <v/>
      </c>
      <c r="AG191" s="16" t="str">
        <f t="shared" si="16"/>
        <v/>
      </c>
      <c r="AH191" s="16" t="str">
        <f t="shared" si="17"/>
        <v/>
      </c>
      <c r="AI191" s="17" t="str">
        <f>IF('Peer Comparison Tool'!$D$11="NR","",IF($C191='Peer Comparison Tool'!$D$9,COUNT('ALLL &lt;50B Database'!$AI$1:AI190)+1,""))</f>
        <v/>
      </c>
    </row>
    <row r="192" spans="1:35" x14ac:dyDescent="0.25">
      <c r="A192" t="s">
        <v>3730</v>
      </c>
      <c r="B192">
        <v>613950</v>
      </c>
      <c r="C192" s="5" t="s">
        <v>3704</v>
      </c>
      <c r="D192" s="5" t="s">
        <v>4390</v>
      </c>
      <c r="E192" s="5" t="s">
        <v>4388</v>
      </c>
      <c r="F192" s="2">
        <v>19505</v>
      </c>
      <c r="G192" s="2">
        <v>2690723</v>
      </c>
      <c r="H192" s="2">
        <v>1257166</v>
      </c>
      <c r="I192" s="2">
        <v>62151</v>
      </c>
      <c r="J192" s="2">
        <v>1195015</v>
      </c>
      <c r="K192" s="33">
        <v>1.6321970853922337E-2</v>
      </c>
      <c r="L192" s="2">
        <v>16576</v>
      </c>
      <c r="M192" s="2">
        <v>2179218</v>
      </c>
      <c r="N192" s="2">
        <v>1150589</v>
      </c>
      <c r="O192" s="33">
        <v>1.4406534392385118E-2</v>
      </c>
      <c r="P192" s="2">
        <v>16597</v>
      </c>
      <c r="Q192" s="2">
        <v>2318660</v>
      </c>
      <c r="R192" s="2">
        <v>1116798</v>
      </c>
      <c r="S192" s="35">
        <v>1.4861237215682693E-2</v>
      </c>
      <c r="T192" t="s">
        <v>4388</v>
      </c>
      <c r="U192" t="s">
        <v>4388</v>
      </c>
      <c r="V192" s="5" t="s">
        <v>4390</v>
      </c>
      <c r="W192" s="5">
        <v>0</v>
      </c>
      <c r="X192" s="4">
        <v>1.4607336382396439E-3</v>
      </c>
      <c r="Y192" s="6">
        <v>2908</v>
      </c>
      <c r="Z192" s="4">
        <v>4.5470282329757548E-4</v>
      </c>
      <c r="AA192" s="5">
        <v>1183</v>
      </c>
      <c r="AC192" s="16" t="str">
        <f t="shared" si="12"/>
        <v/>
      </c>
      <c r="AD192" s="16" t="str">
        <f t="shared" si="13"/>
        <v/>
      </c>
      <c r="AE192" s="16">
        <f t="shared" si="14"/>
        <v>1.6321970853922337E-2</v>
      </c>
      <c r="AF192" s="16" t="str">
        <f t="shared" si="15"/>
        <v/>
      </c>
      <c r="AG192" s="16" t="str">
        <f t="shared" si="16"/>
        <v/>
      </c>
      <c r="AH192" s="16" t="str">
        <f t="shared" si="17"/>
        <v/>
      </c>
      <c r="AI192" s="17" t="str">
        <f>IF('Peer Comparison Tool'!$D$11="NR","",IF($C192='Peer Comparison Tool'!$D$9,COUNT('ALLL &lt;50B Database'!$AI$1:AI191)+1,""))</f>
        <v/>
      </c>
    </row>
    <row r="193" spans="1:35" x14ac:dyDescent="0.25">
      <c r="A193" t="s">
        <v>1815</v>
      </c>
      <c r="B193">
        <v>900306</v>
      </c>
      <c r="C193" s="5" t="s">
        <v>1795</v>
      </c>
      <c r="D193" s="5" t="s">
        <v>4390</v>
      </c>
      <c r="E193" s="5" t="s">
        <v>4388</v>
      </c>
      <c r="F193" s="2">
        <v>32138</v>
      </c>
      <c r="G193" s="2">
        <v>2689968</v>
      </c>
      <c r="H193" s="2">
        <v>2138402</v>
      </c>
      <c r="I193" s="2">
        <v>184601</v>
      </c>
      <c r="J193" s="2">
        <v>1953801</v>
      </c>
      <c r="K193" s="33">
        <v>1.6448962816581626E-2</v>
      </c>
      <c r="L193" s="2">
        <v>26265</v>
      </c>
      <c r="M193" s="2">
        <v>2234025</v>
      </c>
      <c r="N193" s="2">
        <v>1900369</v>
      </c>
      <c r="O193" s="33">
        <v>1.3821000026836894E-2</v>
      </c>
      <c r="P193" s="2">
        <v>27695</v>
      </c>
      <c r="Q193" s="2">
        <v>2286522</v>
      </c>
      <c r="R193" s="2">
        <v>1987569</v>
      </c>
      <c r="S193" s="35">
        <v>1.3934107444823299E-2</v>
      </c>
      <c r="T193" t="s">
        <v>4388</v>
      </c>
      <c r="U193" t="s">
        <v>4388</v>
      </c>
      <c r="V193" s="5" t="s">
        <v>4390</v>
      </c>
      <c r="W193" s="5">
        <v>0</v>
      </c>
      <c r="X193" s="4">
        <v>2.5148553717583271E-3</v>
      </c>
      <c r="Y193" s="6">
        <v>4443</v>
      </c>
      <c r="Z193" s="4">
        <v>1.1310741798640535E-4</v>
      </c>
      <c r="AA193" s="5">
        <v>1153</v>
      </c>
      <c r="AC193" s="16" t="str">
        <f t="shared" si="12"/>
        <v/>
      </c>
      <c r="AD193" s="16" t="str">
        <f t="shared" si="13"/>
        <v/>
      </c>
      <c r="AE193" s="16">
        <f t="shared" si="14"/>
        <v>1.6448962816581626E-2</v>
      </c>
      <c r="AF193" s="16" t="str">
        <f t="shared" si="15"/>
        <v/>
      </c>
      <c r="AG193" s="16" t="str">
        <f t="shared" si="16"/>
        <v/>
      </c>
      <c r="AH193" s="16" t="str">
        <f t="shared" si="17"/>
        <v/>
      </c>
      <c r="AI193" s="17" t="str">
        <f>IF('Peer Comparison Tool'!$D$11="NR","",IF($C193='Peer Comparison Tool'!$D$9,COUNT('ALLL &lt;50B Database'!$AI$1:AI192)+1,""))</f>
        <v/>
      </c>
    </row>
    <row r="194" spans="1:35" x14ac:dyDescent="0.25">
      <c r="A194" t="s">
        <v>4169</v>
      </c>
      <c r="B194">
        <v>594947</v>
      </c>
      <c r="C194" s="5" t="s">
        <v>4163</v>
      </c>
      <c r="D194" s="5" t="s">
        <v>4387</v>
      </c>
      <c r="E194" s="5" t="s">
        <v>4388</v>
      </c>
      <c r="F194" s="2">
        <v>16071</v>
      </c>
      <c r="G194" s="2">
        <v>2657671</v>
      </c>
      <c r="H194" s="2">
        <v>2115024</v>
      </c>
      <c r="I194" s="2">
        <v>277532</v>
      </c>
      <c r="J194" s="2">
        <v>1837492</v>
      </c>
      <c r="K194" s="33">
        <v>8.7461605275016164E-3</v>
      </c>
      <c r="L194" s="2">
        <v>11396</v>
      </c>
      <c r="M194" s="2">
        <v>2206443</v>
      </c>
      <c r="N194" s="2">
        <v>1736342</v>
      </c>
      <c r="O194" s="33">
        <v>6.5632231438276564E-3</v>
      </c>
      <c r="P194" s="2">
        <v>12967</v>
      </c>
      <c r="Q194" s="2">
        <v>2198566</v>
      </c>
      <c r="R194" s="2">
        <v>1765241</v>
      </c>
      <c r="S194" s="35">
        <v>7.3457391936851682E-3</v>
      </c>
      <c r="T194" t="s">
        <v>4388</v>
      </c>
      <c r="U194" t="s">
        <v>4388</v>
      </c>
      <c r="V194" s="5" t="s">
        <v>4387</v>
      </c>
      <c r="W194" s="5">
        <v>0</v>
      </c>
      <c r="X194" s="4">
        <v>1.4004213338164482E-3</v>
      </c>
      <c r="Y194" s="6">
        <v>3104</v>
      </c>
      <c r="Z194" s="4">
        <v>7.8251604985751181E-4</v>
      </c>
      <c r="AA194" s="5">
        <v>4148</v>
      </c>
      <c r="AC194" s="16" t="str">
        <f t="shared" si="12"/>
        <v/>
      </c>
      <c r="AD194" s="16" t="str">
        <f t="shared" si="13"/>
        <v/>
      </c>
      <c r="AE194" s="16">
        <f t="shared" si="14"/>
        <v>8.7461605275016164E-3</v>
      </c>
      <c r="AF194" s="16" t="str">
        <f t="shared" si="15"/>
        <v/>
      </c>
      <c r="AG194" s="16" t="str">
        <f t="shared" si="16"/>
        <v/>
      </c>
      <c r="AH194" s="16" t="str">
        <f t="shared" si="17"/>
        <v/>
      </c>
      <c r="AI194" s="17" t="str">
        <f>IF('Peer Comparison Tool'!$D$11="NR","",IF($C194='Peer Comparison Tool'!$D$9,COUNT('ALLL &lt;50B Database'!$AI$1:AI193)+1,""))</f>
        <v/>
      </c>
    </row>
    <row r="195" spans="1:35" x14ac:dyDescent="0.25">
      <c r="A195" t="s">
        <v>3561</v>
      </c>
      <c r="B195">
        <v>374653</v>
      </c>
      <c r="C195" s="5" t="s">
        <v>3557</v>
      </c>
      <c r="D195" s="5" t="s">
        <v>4387</v>
      </c>
      <c r="E195" s="5" t="s">
        <v>4388</v>
      </c>
      <c r="F195" s="2">
        <v>20526</v>
      </c>
      <c r="G195" s="2">
        <v>2641707</v>
      </c>
      <c r="H195" s="2">
        <v>1456116</v>
      </c>
      <c r="I195" s="2">
        <v>110303</v>
      </c>
      <c r="J195" s="2">
        <v>1345813</v>
      </c>
      <c r="K195" s="33">
        <v>1.5251747456741762E-2</v>
      </c>
      <c r="L195" s="2">
        <v>19424</v>
      </c>
      <c r="M195" s="2">
        <v>2041578</v>
      </c>
      <c r="N195" s="2">
        <v>1284773</v>
      </c>
      <c r="O195" s="33">
        <v>1.5118624068220612E-2</v>
      </c>
      <c r="P195" s="2">
        <v>19149</v>
      </c>
      <c r="Q195" s="2">
        <v>2128632</v>
      </c>
      <c r="R195" s="2">
        <v>1269452</v>
      </c>
      <c r="S195" s="35">
        <v>1.5084461641716267E-2</v>
      </c>
      <c r="T195" t="s">
        <v>4388</v>
      </c>
      <c r="U195" t="s">
        <v>4388</v>
      </c>
      <c r="V195" s="5" t="s">
        <v>4387</v>
      </c>
      <c r="W195" s="5">
        <v>0</v>
      </c>
      <c r="X195" s="4">
        <v>1.6728581502549467E-4</v>
      </c>
      <c r="Y195" s="6">
        <v>1377</v>
      </c>
      <c r="Z195" s="4">
        <v>-3.416242650434477E-5</v>
      </c>
      <c r="AA195" s="5">
        <v>1524</v>
      </c>
      <c r="AC195" s="16" t="str">
        <f t="shared" ref="AC195:AC258" si="18">IF(AND($G195&gt;=10000000,$G195&lt;50000000),$K195,"")</f>
        <v/>
      </c>
      <c r="AD195" s="16" t="str">
        <f t="shared" ref="AD195:AD258" si="19">IF(AND($G195&gt;=5000000,$G195&lt;9999999),$K195,"")</f>
        <v/>
      </c>
      <c r="AE195" s="16">
        <f t="shared" ref="AE195:AE258" si="20">IF(AND($G195&gt;=1000000,$G195&lt;4999999),$K195,"")</f>
        <v>1.5251747456741762E-2</v>
      </c>
      <c r="AF195" s="16" t="str">
        <f t="shared" ref="AF195:AF258" si="21">IF(AND($G195&gt;=500000,$G195&lt;999999),$K195,"")</f>
        <v/>
      </c>
      <c r="AG195" s="16" t="str">
        <f t="shared" ref="AG195:AG258" si="22">IF(AND($G195&gt;=100000,$G195&lt;499999),$K195,"")</f>
        <v/>
      </c>
      <c r="AH195" s="16" t="str">
        <f t="shared" ref="AH195:AH258" si="23">IF(AND($G195&gt;=0,$G195&lt;99999),$K195,"")</f>
        <v/>
      </c>
      <c r="AI195" s="17" t="str">
        <f>IF('Peer Comparison Tool'!$D$11="NR","",IF($C195='Peer Comparison Tool'!$D$9,COUNT('ALLL &lt;50B Database'!$AI$1:AI194)+1,""))</f>
        <v/>
      </c>
    </row>
    <row r="196" spans="1:35" x14ac:dyDescent="0.25">
      <c r="A196" t="s">
        <v>2609</v>
      </c>
      <c r="B196">
        <v>584920</v>
      </c>
      <c r="C196" s="5" t="s">
        <v>2604</v>
      </c>
      <c r="D196" s="5" t="s">
        <v>4390</v>
      </c>
      <c r="E196" s="5" t="s">
        <v>4388</v>
      </c>
      <c r="F196" s="2">
        <v>19675</v>
      </c>
      <c r="G196" s="2">
        <v>2639399</v>
      </c>
      <c r="H196" s="2">
        <v>1581298</v>
      </c>
      <c r="I196" s="2">
        <v>313574</v>
      </c>
      <c r="J196" s="2">
        <v>1267724</v>
      </c>
      <c r="K196" s="33">
        <v>1.5519939671411128E-2</v>
      </c>
      <c r="L196" s="2">
        <v>17830</v>
      </c>
      <c r="M196" s="2">
        <v>2072511</v>
      </c>
      <c r="N196" s="2">
        <v>1231614</v>
      </c>
      <c r="O196" s="33">
        <v>1.4476938391411594E-2</v>
      </c>
      <c r="P196" s="2">
        <v>18658</v>
      </c>
      <c r="Q196" s="2">
        <v>2150471</v>
      </c>
      <c r="R196" s="2">
        <v>1272630</v>
      </c>
      <c r="S196" s="35">
        <v>1.4660977660435476E-2</v>
      </c>
      <c r="T196" t="s">
        <v>4388</v>
      </c>
      <c r="U196" t="s">
        <v>4388</v>
      </c>
      <c r="V196" s="5" t="s">
        <v>4390</v>
      </c>
      <c r="W196" s="5">
        <v>0</v>
      </c>
      <c r="X196" s="4">
        <v>8.5896201097565225E-4</v>
      </c>
      <c r="Y196" s="6">
        <v>1017</v>
      </c>
      <c r="Z196" s="4">
        <v>1.8403926902388172E-4</v>
      </c>
      <c r="AA196" s="5">
        <v>1427</v>
      </c>
      <c r="AC196" s="16" t="str">
        <f t="shared" si="18"/>
        <v/>
      </c>
      <c r="AD196" s="16" t="str">
        <f t="shared" si="19"/>
        <v/>
      </c>
      <c r="AE196" s="16">
        <f t="shared" si="20"/>
        <v>1.5519939671411128E-2</v>
      </c>
      <c r="AF196" s="16" t="str">
        <f t="shared" si="21"/>
        <v/>
      </c>
      <c r="AG196" s="16" t="str">
        <f t="shared" si="22"/>
        <v/>
      </c>
      <c r="AH196" s="16" t="str">
        <f t="shared" si="23"/>
        <v/>
      </c>
      <c r="AI196" s="17" t="str">
        <f>IF('Peer Comparison Tool'!$D$11="NR","",IF($C196='Peer Comparison Tool'!$D$9,COUNT('ALLL &lt;50B Database'!$AI$1:AI195)+1,""))</f>
        <v/>
      </c>
    </row>
    <row r="197" spans="1:35" x14ac:dyDescent="0.25">
      <c r="A197" t="s">
        <v>943</v>
      </c>
      <c r="B197">
        <v>375034</v>
      </c>
      <c r="C197" s="5" t="s">
        <v>926</v>
      </c>
      <c r="D197" s="5" t="s">
        <v>4387</v>
      </c>
      <c r="E197" s="5" t="s">
        <v>4388</v>
      </c>
      <c r="F197" s="2">
        <v>18371</v>
      </c>
      <c r="G197" s="2">
        <v>2625423</v>
      </c>
      <c r="H197" s="2">
        <v>1429196</v>
      </c>
      <c r="I197" s="2">
        <v>221245</v>
      </c>
      <c r="J197" s="2">
        <v>1207951</v>
      </c>
      <c r="K197" s="33">
        <v>1.520839835390674E-2</v>
      </c>
      <c r="L197" s="2">
        <v>14260</v>
      </c>
      <c r="M197" s="2">
        <v>2304484</v>
      </c>
      <c r="N197" s="2">
        <v>1231013</v>
      </c>
      <c r="O197" s="33">
        <v>1.158395565278352E-2</v>
      </c>
      <c r="P197" s="2">
        <v>14739</v>
      </c>
      <c r="Q197" s="2">
        <v>2336263</v>
      </c>
      <c r="R197" s="2">
        <v>1235564</v>
      </c>
      <c r="S197" s="35">
        <v>1.1928965233690849E-2</v>
      </c>
      <c r="T197" t="s">
        <v>4388</v>
      </c>
      <c r="U197" t="s">
        <v>4388</v>
      </c>
      <c r="V197" s="5" t="s">
        <v>4387</v>
      </c>
      <c r="W197" s="5">
        <v>0</v>
      </c>
      <c r="X197" s="4">
        <v>3.2794331202158911E-3</v>
      </c>
      <c r="Y197" s="6">
        <v>3632</v>
      </c>
      <c r="Z197" s="4">
        <v>3.4500958090732947E-4</v>
      </c>
      <c r="AA197" s="5">
        <v>1538</v>
      </c>
      <c r="AC197" s="16" t="str">
        <f t="shared" si="18"/>
        <v/>
      </c>
      <c r="AD197" s="16" t="str">
        <f t="shared" si="19"/>
        <v/>
      </c>
      <c r="AE197" s="16">
        <f t="shared" si="20"/>
        <v>1.520839835390674E-2</v>
      </c>
      <c r="AF197" s="16" t="str">
        <f t="shared" si="21"/>
        <v/>
      </c>
      <c r="AG197" s="16" t="str">
        <f t="shared" si="22"/>
        <v/>
      </c>
      <c r="AH197" s="16" t="str">
        <f t="shared" si="23"/>
        <v/>
      </c>
      <c r="AI197" s="17" t="str">
        <f>IF('Peer Comparison Tool'!$D$11="NR","",IF($C197='Peer Comparison Tool'!$D$9,COUNT('ALLL &lt;50B Database'!$AI$1:AI196)+1,""))</f>
        <v/>
      </c>
    </row>
    <row r="198" spans="1:35" x14ac:dyDescent="0.25">
      <c r="A198" t="s">
        <v>1814</v>
      </c>
      <c r="B198">
        <v>13103</v>
      </c>
      <c r="C198" s="5" t="s">
        <v>1795</v>
      </c>
      <c r="D198" s="5" t="s">
        <v>4387</v>
      </c>
      <c r="E198" s="5" t="s">
        <v>4388</v>
      </c>
      <c r="F198" s="2">
        <v>17284</v>
      </c>
      <c r="G198" s="2">
        <v>2613064</v>
      </c>
      <c r="H198" s="2">
        <v>1967720</v>
      </c>
      <c r="I198" s="2">
        <v>175061</v>
      </c>
      <c r="J198" s="2">
        <v>1792659</v>
      </c>
      <c r="K198" s="33">
        <v>9.6415436510792069E-3</v>
      </c>
      <c r="L198" s="2">
        <v>16517</v>
      </c>
      <c r="M198" s="2">
        <v>2297366</v>
      </c>
      <c r="N198" s="2">
        <v>1826655</v>
      </c>
      <c r="O198" s="33">
        <v>9.0422110360193902E-3</v>
      </c>
      <c r="P198" s="2">
        <v>17251</v>
      </c>
      <c r="Q198" s="2">
        <v>2310656</v>
      </c>
      <c r="R198" s="2">
        <v>1826487</v>
      </c>
      <c r="S198" s="35">
        <v>9.4449070811891897E-3</v>
      </c>
      <c r="T198" t="s">
        <v>4388</v>
      </c>
      <c r="U198" t="s">
        <v>4388</v>
      </c>
      <c r="V198" s="5" t="s">
        <v>4387</v>
      </c>
      <c r="W198" s="5">
        <v>0</v>
      </c>
      <c r="X198" s="4">
        <v>1.9663656989001715E-4</v>
      </c>
      <c r="Y198" s="6">
        <v>33</v>
      </c>
      <c r="Z198" s="4">
        <v>4.0269604516979945E-4</v>
      </c>
      <c r="AA198" s="5">
        <v>3909</v>
      </c>
      <c r="AC198" s="16" t="str">
        <f t="shared" si="18"/>
        <v/>
      </c>
      <c r="AD198" s="16" t="str">
        <f t="shared" si="19"/>
        <v/>
      </c>
      <c r="AE198" s="16">
        <f t="shared" si="20"/>
        <v>9.6415436510792069E-3</v>
      </c>
      <c r="AF198" s="16" t="str">
        <f t="shared" si="21"/>
        <v/>
      </c>
      <c r="AG198" s="16" t="str">
        <f t="shared" si="22"/>
        <v/>
      </c>
      <c r="AH198" s="16" t="str">
        <f t="shared" si="23"/>
        <v/>
      </c>
      <c r="AI198" s="17" t="str">
        <f>IF('Peer Comparison Tool'!$D$11="NR","",IF($C198='Peer Comparison Tool'!$D$9,COUNT('ALLL &lt;50B Database'!$AI$1:AI197)+1,""))</f>
        <v/>
      </c>
    </row>
    <row r="199" spans="1:35" x14ac:dyDescent="0.25">
      <c r="A199" t="s">
        <v>1813</v>
      </c>
      <c r="B199">
        <v>339773</v>
      </c>
      <c r="C199" s="5" t="s">
        <v>1795</v>
      </c>
      <c r="D199" s="5" t="s">
        <v>4387</v>
      </c>
      <c r="E199" s="5" t="s">
        <v>4388</v>
      </c>
      <c r="F199" s="2">
        <v>17839</v>
      </c>
      <c r="G199" s="2">
        <v>2596399</v>
      </c>
      <c r="H199" s="2">
        <v>2282192</v>
      </c>
      <c r="I199" s="2">
        <v>157235</v>
      </c>
      <c r="J199" s="2">
        <v>2124957</v>
      </c>
      <c r="K199" s="33">
        <v>8.3949934045724223E-3</v>
      </c>
      <c r="L199" s="2">
        <v>15162</v>
      </c>
      <c r="M199" s="2">
        <v>2453186</v>
      </c>
      <c r="N199" s="2">
        <v>2077831</v>
      </c>
      <c r="O199" s="33">
        <v>7.2970323380486674E-3</v>
      </c>
      <c r="P199" s="2">
        <v>16677</v>
      </c>
      <c r="Q199" s="2">
        <v>2495379</v>
      </c>
      <c r="R199" s="2">
        <v>2089548</v>
      </c>
      <c r="S199" s="35">
        <v>7.9811519046224348E-3</v>
      </c>
      <c r="T199" t="s">
        <v>4388</v>
      </c>
      <c r="U199" t="s">
        <v>4388</v>
      </c>
      <c r="V199" s="5" t="s">
        <v>4387</v>
      </c>
      <c r="W199" s="5">
        <v>0</v>
      </c>
      <c r="X199" s="4">
        <v>4.1384149994998752E-4</v>
      </c>
      <c r="Y199" s="6">
        <v>1162</v>
      </c>
      <c r="Z199" s="4">
        <v>6.8411956657376746E-4</v>
      </c>
      <c r="AA199" s="5">
        <v>4236</v>
      </c>
      <c r="AC199" s="16" t="str">
        <f t="shared" si="18"/>
        <v/>
      </c>
      <c r="AD199" s="16" t="str">
        <f t="shared" si="19"/>
        <v/>
      </c>
      <c r="AE199" s="16">
        <f t="shared" si="20"/>
        <v>8.3949934045724223E-3</v>
      </c>
      <c r="AF199" s="16" t="str">
        <f t="shared" si="21"/>
        <v/>
      </c>
      <c r="AG199" s="16" t="str">
        <f t="shared" si="22"/>
        <v/>
      </c>
      <c r="AH199" s="16" t="str">
        <f t="shared" si="23"/>
        <v/>
      </c>
      <c r="AI199" s="17" t="str">
        <f>IF('Peer Comparison Tool'!$D$11="NR","",IF($C199='Peer Comparison Tool'!$D$9,COUNT('ALLL &lt;50B Database'!$AI$1:AI198)+1,""))</f>
        <v/>
      </c>
    </row>
    <row r="200" spans="1:35" x14ac:dyDescent="0.25">
      <c r="A200" t="s">
        <v>418</v>
      </c>
      <c r="B200">
        <v>443205</v>
      </c>
      <c r="C200" s="5" t="s">
        <v>416</v>
      </c>
      <c r="D200" s="5" t="s">
        <v>4390</v>
      </c>
      <c r="E200" s="5" t="s">
        <v>4388</v>
      </c>
      <c r="F200" s="2">
        <v>15704</v>
      </c>
      <c r="G200" s="2">
        <v>2595909</v>
      </c>
      <c r="H200" s="2">
        <v>1846317</v>
      </c>
      <c r="I200" s="2">
        <v>127713</v>
      </c>
      <c r="J200" s="2">
        <v>1718604</v>
      </c>
      <c r="K200" s="33">
        <v>9.1376489290144799E-3</v>
      </c>
      <c r="L200" s="2">
        <v>14699</v>
      </c>
      <c r="M200" s="2">
        <v>2276560</v>
      </c>
      <c r="N200" s="2">
        <v>1680339</v>
      </c>
      <c r="O200" s="33">
        <v>8.7476396131970988E-3</v>
      </c>
      <c r="P200" s="2">
        <v>14685</v>
      </c>
      <c r="Q200" s="2">
        <v>2390933</v>
      </c>
      <c r="R200" s="2">
        <v>1697084</v>
      </c>
      <c r="S200" s="35">
        <v>8.6530778676836267E-3</v>
      </c>
      <c r="T200" t="s">
        <v>4388</v>
      </c>
      <c r="U200" t="s">
        <v>4388</v>
      </c>
      <c r="V200" s="5" t="s">
        <v>4390</v>
      </c>
      <c r="W200" s="5">
        <v>0</v>
      </c>
      <c r="X200" s="4">
        <v>4.845710613308532E-4</v>
      </c>
      <c r="Y200" s="6">
        <v>1019</v>
      </c>
      <c r="Z200" s="4">
        <v>-9.4561745513472087E-5</v>
      </c>
      <c r="AA200" s="5">
        <v>4043</v>
      </c>
      <c r="AC200" s="16" t="str">
        <f t="shared" si="18"/>
        <v/>
      </c>
      <c r="AD200" s="16" t="str">
        <f t="shared" si="19"/>
        <v/>
      </c>
      <c r="AE200" s="16">
        <f t="shared" si="20"/>
        <v>9.1376489290144799E-3</v>
      </c>
      <c r="AF200" s="16" t="str">
        <f t="shared" si="21"/>
        <v/>
      </c>
      <c r="AG200" s="16" t="str">
        <f t="shared" si="22"/>
        <v/>
      </c>
      <c r="AH200" s="16" t="str">
        <f t="shared" si="23"/>
        <v/>
      </c>
      <c r="AI200" s="17" t="str">
        <f>IF('Peer Comparison Tool'!$D$11="NR","",IF($C200='Peer Comparison Tool'!$D$9,COUNT('ALLL &lt;50B Database'!$AI$1:AI199)+1,""))</f>
        <v/>
      </c>
    </row>
    <row r="201" spans="1:35" x14ac:dyDescent="0.25">
      <c r="A201" t="s">
        <v>2307</v>
      </c>
      <c r="B201">
        <v>211271</v>
      </c>
      <c r="C201" s="5" t="s">
        <v>2299</v>
      </c>
      <c r="D201" s="5" t="s">
        <v>4387</v>
      </c>
      <c r="E201" s="5" t="s">
        <v>4388</v>
      </c>
      <c r="F201" s="2">
        <v>25579</v>
      </c>
      <c r="G201" s="2">
        <v>2587773</v>
      </c>
      <c r="H201" s="2">
        <v>1764088</v>
      </c>
      <c r="I201" s="2">
        <v>0</v>
      </c>
      <c r="J201" s="2">
        <v>1764088</v>
      </c>
      <c r="K201" s="33">
        <v>1.4499843545219967E-2</v>
      </c>
      <c r="L201" s="2">
        <v>22832</v>
      </c>
      <c r="M201" s="2">
        <v>2503779</v>
      </c>
      <c r="N201" s="2">
        <v>1898064</v>
      </c>
      <c r="O201" s="33">
        <v>1.2029099124160197E-2</v>
      </c>
      <c r="P201" s="2">
        <v>23633</v>
      </c>
      <c r="Q201" s="2">
        <v>2619188</v>
      </c>
      <c r="R201" s="2">
        <v>1855866</v>
      </c>
      <c r="S201" s="35">
        <v>1.2734216802290683E-2</v>
      </c>
      <c r="T201" t="s">
        <v>4388</v>
      </c>
      <c r="U201" t="s">
        <v>4388</v>
      </c>
      <c r="V201" s="5" t="s">
        <v>4387</v>
      </c>
      <c r="W201" s="5">
        <v>0</v>
      </c>
      <c r="X201" s="4">
        <v>1.7656267429292834E-3</v>
      </c>
      <c r="Y201" s="6">
        <v>1946</v>
      </c>
      <c r="Z201" s="4">
        <v>7.0511767813048569E-4</v>
      </c>
      <c r="AA201" s="5">
        <v>1776</v>
      </c>
      <c r="AC201" s="16" t="str">
        <f t="shared" si="18"/>
        <v/>
      </c>
      <c r="AD201" s="16" t="str">
        <f t="shared" si="19"/>
        <v/>
      </c>
      <c r="AE201" s="16">
        <f t="shared" si="20"/>
        <v>1.4499843545219967E-2</v>
      </c>
      <c r="AF201" s="16" t="str">
        <f t="shared" si="21"/>
        <v/>
      </c>
      <c r="AG201" s="16" t="str">
        <f t="shared" si="22"/>
        <v/>
      </c>
      <c r="AH201" s="16" t="str">
        <f t="shared" si="23"/>
        <v/>
      </c>
      <c r="AI201" s="17" t="str">
        <f>IF('Peer Comparison Tool'!$D$11="NR","",IF($C201='Peer Comparison Tool'!$D$9,COUNT('ALLL &lt;50B Database'!$AI$1:AI200)+1,""))</f>
        <v/>
      </c>
    </row>
    <row r="202" spans="1:35" x14ac:dyDescent="0.25">
      <c r="A202" t="s">
        <v>2645</v>
      </c>
      <c r="B202">
        <v>657271</v>
      </c>
      <c r="C202" s="5" t="s">
        <v>2642</v>
      </c>
      <c r="D202" s="5" t="s">
        <v>4387</v>
      </c>
      <c r="E202" s="5" t="s">
        <v>4388</v>
      </c>
      <c r="F202" s="2">
        <v>15984</v>
      </c>
      <c r="G202" s="2">
        <v>2583245</v>
      </c>
      <c r="H202" s="2">
        <v>2156109</v>
      </c>
      <c r="I202" s="2">
        <v>40760</v>
      </c>
      <c r="J202" s="2">
        <v>2115349</v>
      </c>
      <c r="K202" s="33">
        <v>7.5561999462027303E-3</v>
      </c>
      <c r="L202" s="2">
        <v>13048</v>
      </c>
      <c r="M202" s="2">
        <v>2380296</v>
      </c>
      <c r="N202" s="2">
        <v>2076065</v>
      </c>
      <c r="O202" s="33">
        <v>6.2849669928446367E-3</v>
      </c>
      <c r="P202" s="2">
        <v>14382</v>
      </c>
      <c r="Q202" s="2">
        <v>2488904</v>
      </c>
      <c r="R202" s="2">
        <v>2061765</v>
      </c>
      <c r="S202" s="35">
        <v>6.9755767509876243E-3</v>
      </c>
      <c r="T202" t="s">
        <v>4388</v>
      </c>
      <c r="U202" t="s">
        <v>4388</v>
      </c>
      <c r="V202" s="5" t="s">
        <v>4387</v>
      </c>
      <c r="W202" s="5">
        <v>0</v>
      </c>
      <c r="X202" s="4">
        <v>5.8062319521510596E-4</v>
      </c>
      <c r="Y202" s="6">
        <v>1602</v>
      </c>
      <c r="Z202" s="4">
        <v>6.9060975814298764E-4</v>
      </c>
      <c r="AA202" s="5">
        <v>4372</v>
      </c>
      <c r="AC202" s="16" t="str">
        <f t="shared" si="18"/>
        <v/>
      </c>
      <c r="AD202" s="16" t="str">
        <f t="shared" si="19"/>
        <v/>
      </c>
      <c r="AE202" s="16">
        <f t="shared" si="20"/>
        <v>7.5561999462027303E-3</v>
      </c>
      <c r="AF202" s="16" t="str">
        <f t="shared" si="21"/>
        <v/>
      </c>
      <c r="AG202" s="16" t="str">
        <f t="shared" si="22"/>
        <v/>
      </c>
      <c r="AH202" s="16" t="str">
        <f t="shared" si="23"/>
        <v/>
      </c>
      <c r="AI202" s="17" t="str">
        <f>IF('Peer Comparison Tool'!$D$11="NR","",IF($C202='Peer Comparison Tool'!$D$9,COUNT('ALLL &lt;50B Database'!$AI$1:AI201)+1,""))</f>
        <v/>
      </c>
    </row>
    <row r="203" spans="1:35" x14ac:dyDescent="0.25">
      <c r="A203" t="s">
        <v>3729</v>
      </c>
      <c r="B203">
        <v>842460</v>
      </c>
      <c r="C203" s="5" t="s">
        <v>3704</v>
      </c>
      <c r="D203" s="5" t="s">
        <v>4387</v>
      </c>
      <c r="E203" s="5" t="s">
        <v>4388</v>
      </c>
      <c r="F203" s="2">
        <v>20096</v>
      </c>
      <c r="G203" s="2">
        <v>2570571</v>
      </c>
      <c r="H203" s="2">
        <v>1294978</v>
      </c>
      <c r="I203" s="2">
        <v>146580</v>
      </c>
      <c r="J203" s="2">
        <v>1148398</v>
      </c>
      <c r="K203" s="33">
        <v>1.7499159698989374E-2</v>
      </c>
      <c r="L203" s="2">
        <v>21764</v>
      </c>
      <c r="M203" s="2">
        <v>2418865</v>
      </c>
      <c r="N203" s="2">
        <v>1167144</v>
      </c>
      <c r="O203" s="33">
        <v>1.8647227762812472E-2</v>
      </c>
      <c r="P203" s="2">
        <v>21960</v>
      </c>
      <c r="Q203" s="2">
        <v>2362560</v>
      </c>
      <c r="R203" s="2">
        <v>1177752</v>
      </c>
      <c r="S203" s="35">
        <v>1.8645691113239458E-2</v>
      </c>
      <c r="T203" t="s">
        <v>4388</v>
      </c>
      <c r="U203" t="s">
        <v>4388</v>
      </c>
      <c r="V203" s="5" t="s">
        <v>4387</v>
      </c>
      <c r="W203" s="5">
        <v>0</v>
      </c>
      <c r="X203" s="4">
        <v>-1.1465314142500849E-3</v>
      </c>
      <c r="Y203" s="6">
        <v>-1864</v>
      </c>
      <c r="Z203" s="4">
        <v>-1.5366495730133323E-6</v>
      </c>
      <c r="AA203" s="5">
        <v>939</v>
      </c>
      <c r="AC203" s="16" t="str">
        <f t="shared" si="18"/>
        <v/>
      </c>
      <c r="AD203" s="16" t="str">
        <f t="shared" si="19"/>
        <v/>
      </c>
      <c r="AE203" s="16">
        <f t="shared" si="20"/>
        <v>1.7499159698989374E-2</v>
      </c>
      <c r="AF203" s="16" t="str">
        <f t="shared" si="21"/>
        <v/>
      </c>
      <c r="AG203" s="16" t="str">
        <f t="shared" si="22"/>
        <v/>
      </c>
      <c r="AH203" s="16" t="str">
        <f t="shared" si="23"/>
        <v/>
      </c>
      <c r="AI203" s="17" t="str">
        <f>IF('Peer Comparison Tool'!$D$11="NR","",IF($C203='Peer Comparison Tool'!$D$9,COUNT('ALLL &lt;50B Database'!$AI$1:AI202)+1,""))</f>
        <v/>
      </c>
    </row>
    <row r="204" spans="1:35" x14ac:dyDescent="0.25">
      <c r="A204" t="s">
        <v>1319</v>
      </c>
      <c r="B204">
        <v>2132941</v>
      </c>
      <c r="C204" s="5" t="s">
        <v>1309</v>
      </c>
      <c r="D204" s="5" t="s">
        <v>4389</v>
      </c>
      <c r="E204" s="5" t="s">
        <v>4388</v>
      </c>
      <c r="F204" s="2">
        <v>17925</v>
      </c>
      <c r="G204" s="2">
        <v>2543897</v>
      </c>
      <c r="H204" s="2">
        <v>1697602</v>
      </c>
      <c r="I204" s="2">
        <v>297286</v>
      </c>
      <c r="J204" s="2">
        <v>1400316</v>
      </c>
      <c r="K204" s="33">
        <v>1.2800682131747405E-2</v>
      </c>
      <c r="L204" s="2">
        <v>16362</v>
      </c>
      <c r="M204" s="2">
        <v>2276074</v>
      </c>
      <c r="N204" s="2">
        <v>1440053</v>
      </c>
      <c r="O204" s="33">
        <v>1.1362081812266632E-2</v>
      </c>
      <c r="P204" s="2">
        <v>17122</v>
      </c>
      <c r="Q204" s="2">
        <v>2256064</v>
      </c>
      <c r="R204" s="2">
        <v>1430665</v>
      </c>
      <c r="S204" s="35">
        <v>1.1967861099558597E-2</v>
      </c>
      <c r="T204" t="s">
        <v>4388</v>
      </c>
      <c r="U204" t="s">
        <v>4388</v>
      </c>
      <c r="V204" s="5" t="s">
        <v>4389</v>
      </c>
      <c r="W204" s="5">
        <v>0</v>
      </c>
      <c r="X204" s="4">
        <v>8.3282103218880812E-4</v>
      </c>
      <c r="Y204" s="6">
        <v>803</v>
      </c>
      <c r="Z204" s="4">
        <v>6.0577928729196526E-4</v>
      </c>
      <c r="AA204" s="5">
        <v>2547</v>
      </c>
      <c r="AC204" s="16" t="str">
        <f t="shared" si="18"/>
        <v/>
      </c>
      <c r="AD204" s="16" t="str">
        <f t="shared" si="19"/>
        <v/>
      </c>
      <c r="AE204" s="16">
        <f t="shared" si="20"/>
        <v>1.2800682131747405E-2</v>
      </c>
      <c r="AF204" s="16" t="str">
        <f t="shared" si="21"/>
        <v/>
      </c>
      <c r="AG204" s="16" t="str">
        <f t="shared" si="22"/>
        <v/>
      </c>
      <c r="AH204" s="16" t="str">
        <f t="shared" si="23"/>
        <v/>
      </c>
      <c r="AI204" s="17" t="str">
        <f>IF('Peer Comparison Tool'!$D$11="NR","",IF($C204='Peer Comparison Tool'!$D$9,COUNT('ALLL &lt;50B Database'!$AI$1:AI203)+1,""))</f>
        <v/>
      </c>
    </row>
    <row r="205" spans="1:35" x14ac:dyDescent="0.25">
      <c r="A205" t="s">
        <v>1970</v>
      </c>
      <c r="B205">
        <v>3612525</v>
      </c>
      <c r="C205" s="5" t="s">
        <v>1963</v>
      </c>
      <c r="D205" s="5" t="s">
        <v>4387</v>
      </c>
      <c r="E205" s="5" t="s">
        <v>4388</v>
      </c>
      <c r="F205" s="2">
        <v>17063</v>
      </c>
      <c r="G205" s="2">
        <v>2539038</v>
      </c>
      <c r="H205" s="2">
        <v>1815353</v>
      </c>
      <c r="I205" s="2">
        <v>388264</v>
      </c>
      <c r="J205" s="2">
        <v>1427089</v>
      </c>
      <c r="K205" s="33">
        <v>1.1956507267591579E-2</v>
      </c>
      <c r="L205" s="2">
        <v>12674</v>
      </c>
      <c r="M205" s="2">
        <v>1582399</v>
      </c>
      <c r="N205" s="2">
        <v>1227609</v>
      </c>
      <c r="O205" s="33">
        <v>1.0324134150205807E-2</v>
      </c>
      <c r="P205" s="2">
        <v>12989</v>
      </c>
      <c r="Q205" s="2">
        <v>1934218</v>
      </c>
      <c r="R205" s="2">
        <v>1466407</v>
      </c>
      <c r="S205" s="35">
        <v>8.8577045799699532E-3</v>
      </c>
      <c r="T205" t="s">
        <v>4388</v>
      </c>
      <c r="U205" t="s">
        <v>4388</v>
      </c>
      <c r="V205" s="5" t="s">
        <v>4387</v>
      </c>
      <c r="W205" s="5">
        <v>0</v>
      </c>
      <c r="X205" s="4">
        <v>3.0988026876216258E-3</v>
      </c>
      <c r="Y205" s="6">
        <v>4074</v>
      </c>
      <c r="Z205" s="4">
        <v>-1.4664295702358533E-3</v>
      </c>
      <c r="AA205" s="5">
        <v>2943</v>
      </c>
      <c r="AC205" s="16" t="str">
        <f t="shared" si="18"/>
        <v/>
      </c>
      <c r="AD205" s="16" t="str">
        <f t="shared" si="19"/>
        <v/>
      </c>
      <c r="AE205" s="16">
        <f t="shared" si="20"/>
        <v>1.1956507267591579E-2</v>
      </c>
      <c r="AF205" s="16" t="str">
        <f t="shared" si="21"/>
        <v/>
      </c>
      <c r="AG205" s="16" t="str">
        <f t="shared" si="22"/>
        <v/>
      </c>
      <c r="AH205" s="16" t="str">
        <f t="shared" si="23"/>
        <v/>
      </c>
      <c r="AI205" s="17" t="str">
        <f>IF('Peer Comparison Tool'!$D$11="NR","",IF($C205='Peer Comparison Tool'!$D$9,COUNT('ALLL &lt;50B Database'!$AI$1:AI204)+1,""))</f>
        <v/>
      </c>
    </row>
    <row r="206" spans="1:35" x14ac:dyDescent="0.25">
      <c r="A206" t="s">
        <v>682</v>
      </c>
      <c r="B206">
        <v>272272</v>
      </c>
      <c r="C206" s="5" t="s">
        <v>2299</v>
      </c>
      <c r="D206" s="5" t="s">
        <v>4390</v>
      </c>
      <c r="E206" s="5" t="s">
        <v>4388</v>
      </c>
      <c r="F206" s="2">
        <v>25139</v>
      </c>
      <c r="G206" s="2">
        <v>2528839</v>
      </c>
      <c r="H206" s="2">
        <v>2164944</v>
      </c>
      <c r="I206" s="2">
        <v>132272</v>
      </c>
      <c r="J206" s="2">
        <v>2032672</v>
      </c>
      <c r="K206" s="33">
        <v>1.2367465090285103E-2</v>
      </c>
      <c r="L206" s="2">
        <v>20814</v>
      </c>
      <c r="M206" s="2">
        <v>2298764</v>
      </c>
      <c r="N206" s="2">
        <v>1942904</v>
      </c>
      <c r="O206" s="33">
        <v>1.0712829867044383E-2</v>
      </c>
      <c r="P206" s="2">
        <v>23508</v>
      </c>
      <c r="Q206" s="2">
        <v>2361151</v>
      </c>
      <c r="R206" s="2">
        <v>1989561</v>
      </c>
      <c r="S206" s="35">
        <v>1.1815671899479333E-2</v>
      </c>
      <c r="T206" t="s">
        <v>4388</v>
      </c>
      <c r="U206" t="s">
        <v>4388</v>
      </c>
      <c r="V206" s="5" t="s">
        <v>4390</v>
      </c>
      <c r="W206" s="5">
        <v>0</v>
      </c>
      <c r="X206" s="4">
        <v>5.5179319080577056E-4</v>
      </c>
      <c r="Y206" s="6">
        <v>1631</v>
      </c>
      <c r="Z206" s="4">
        <v>1.1028420324349503E-3</v>
      </c>
      <c r="AA206" s="5">
        <v>2757</v>
      </c>
      <c r="AC206" s="16" t="str">
        <f t="shared" si="18"/>
        <v/>
      </c>
      <c r="AD206" s="16" t="str">
        <f t="shared" si="19"/>
        <v/>
      </c>
      <c r="AE206" s="16">
        <f t="shared" si="20"/>
        <v>1.2367465090285103E-2</v>
      </c>
      <c r="AF206" s="16" t="str">
        <f t="shared" si="21"/>
        <v/>
      </c>
      <c r="AG206" s="16" t="str">
        <f t="shared" si="22"/>
        <v/>
      </c>
      <c r="AH206" s="16" t="str">
        <f t="shared" si="23"/>
        <v/>
      </c>
      <c r="AI206" s="17" t="str">
        <f>IF('Peer Comparison Tool'!$D$11="NR","",IF($C206='Peer Comparison Tool'!$D$9,COUNT('ALLL &lt;50B Database'!$AI$1:AI205)+1,""))</f>
        <v/>
      </c>
    </row>
    <row r="207" spans="1:35" x14ac:dyDescent="0.25">
      <c r="A207" t="s">
        <v>3387</v>
      </c>
      <c r="B207">
        <v>328777</v>
      </c>
      <c r="C207" s="5" t="s">
        <v>3374</v>
      </c>
      <c r="D207" s="5" t="s">
        <v>4387</v>
      </c>
      <c r="E207" s="5" t="s">
        <v>4388</v>
      </c>
      <c r="F207" s="2">
        <v>15992</v>
      </c>
      <c r="G207" s="2">
        <v>2521165</v>
      </c>
      <c r="H207" s="2">
        <v>1753983</v>
      </c>
      <c r="I207" s="2">
        <v>82922</v>
      </c>
      <c r="J207" s="2">
        <v>1671061</v>
      </c>
      <c r="K207" s="33">
        <v>9.5699678228383048E-3</v>
      </c>
      <c r="L207" s="2">
        <v>13756</v>
      </c>
      <c r="M207" s="2">
        <v>2340083</v>
      </c>
      <c r="N207" s="2">
        <v>1687313</v>
      </c>
      <c r="O207" s="33">
        <v>8.1526071333534438E-3</v>
      </c>
      <c r="P207" s="2">
        <v>15168</v>
      </c>
      <c r="Q207" s="2">
        <v>2396414</v>
      </c>
      <c r="R207" s="2">
        <v>1715466</v>
      </c>
      <c r="S207" s="35">
        <v>8.8419123433516027E-3</v>
      </c>
      <c r="T207" t="s">
        <v>4388</v>
      </c>
      <c r="U207" t="s">
        <v>4388</v>
      </c>
      <c r="V207" s="5" t="s">
        <v>4387</v>
      </c>
      <c r="W207" s="5">
        <v>0</v>
      </c>
      <c r="X207" s="4">
        <v>7.280554794867021E-4</v>
      </c>
      <c r="Y207" s="6">
        <v>824</v>
      </c>
      <c r="Z207" s="4">
        <v>6.8930520999815892E-4</v>
      </c>
      <c r="AA207" s="5">
        <v>3931</v>
      </c>
      <c r="AC207" s="16" t="str">
        <f t="shared" si="18"/>
        <v/>
      </c>
      <c r="AD207" s="16" t="str">
        <f t="shared" si="19"/>
        <v/>
      </c>
      <c r="AE207" s="16">
        <f t="shared" si="20"/>
        <v>9.5699678228383048E-3</v>
      </c>
      <c r="AF207" s="16" t="str">
        <f t="shared" si="21"/>
        <v/>
      </c>
      <c r="AG207" s="16" t="str">
        <f t="shared" si="22"/>
        <v/>
      </c>
      <c r="AH207" s="16" t="str">
        <f t="shared" si="23"/>
        <v/>
      </c>
      <c r="AI207" s="17" t="str">
        <f>IF('Peer Comparison Tool'!$D$11="NR","",IF($C207='Peer Comparison Tool'!$D$9,COUNT('ALLL &lt;50B Database'!$AI$1:AI206)+1,""))</f>
        <v/>
      </c>
    </row>
    <row r="208" spans="1:35" x14ac:dyDescent="0.25">
      <c r="A208" t="s">
        <v>472</v>
      </c>
      <c r="B208">
        <v>3547131</v>
      </c>
      <c r="C208" s="5" t="s">
        <v>462</v>
      </c>
      <c r="D208" s="5" t="s">
        <v>4387</v>
      </c>
      <c r="E208" s="5" t="s">
        <v>4388</v>
      </c>
      <c r="F208" s="2">
        <v>19582</v>
      </c>
      <c r="G208" s="2">
        <v>2518136</v>
      </c>
      <c r="H208" s="2">
        <v>1745910</v>
      </c>
      <c r="I208" s="2">
        <v>97999</v>
      </c>
      <c r="J208" s="2">
        <v>1647911</v>
      </c>
      <c r="K208" s="33">
        <v>1.1882923288939754E-2</v>
      </c>
      <c r="L208" s="2">
        <v>15838</v>
      </c>
      <c r="M208" s="2">
        <v>2165171</v>
      </c>
      <c r="N208" s="2">
        <v>1525404</v>
      </c>
      <c r="O208" s="33">
        <v>1.0382823173401931E-2</v>
      </c>
      <c r="P208" s="2">
        <v>17028</v>
      </c>
      <c r="Q208" s="2">
        <v>2460325</v>
      </c>
      <c r="R208" s="2">
        <v>1598829</v>
      </c>
      <c r="S208" s="35">
        <v>1.0650294684422161E-2</v>
      </c>
      <c r="T208" t="s">
        <v>4388</v>
      </c>
      <c r="U208" t="s">
        <v>4388</v>
      </c>
      <c r="V208" s="5" t="s">
        <v>4387</v>
      </c>
      <c r="W208" s="5">
        <v>0</v>
      </c>
      <c r="X208" s="4">
        <v>1.2326286045175935E-3</v>
      </c>
      <c r="Y208" s="6">
        <v>2554</v>
      </c>
      <c r="Z208" s="4">
        <v>2.6747151102022963E-4</v>
      </c>
      <c r="AA208" s="5">
        <v>2984</v>
      </c>
      <c r="AC208" s="16" t="str">
        <f t="shared" si="18"/>
        <v/>
      </c>
      <c r="AD208" s="16" t="str">
        <f t="shared" si="19"/>
        <v/>
      </c>
      <c r="AE208" s="16">
        <f t="shared" si="20"/>
        <v>1.1882923288939754E-2</v>
      </c>
      <c r="AF208" s="16" t="str">
        <f t="shared" si="21"/>
        <v/>
      </c>
      <c r="AG208" s="16" t="str">
        <f t="shared" si="22"/>
        <v/>
      </c>
      <c r="AH208" s="16" t="str">
        <f t="shared" si="23"/>
        <v/>
      </c>
      <c r="AI208" s="17">
        <f>IF('Peer Comparison Tool'!$D$11="NR","",IF($C208='Peer Comparison Tool'!$D$9,COUNT('ALLL &lt;50B Database'!$AI$1:AI207)+1,""))</f>
        <v>8</v>
      </c>
    </row>
    <row r="209" spans="1:35" x14ac:dyDescent="0.25">
      <c r="A209" t="s">
        <v>475</v>
      </c>
      <c r="B209">
        <v>273336</v>
      </c>
      <c r="C209" s="5" t="s">
        <v>462</v>
      </c>
      <c r="D209" s="5" t="s">
        <v>4387</v>
      </c>
      <c r="E209" s="5" t="s">
        <v>4388</v>
      </c>
      <c r="F209" s="2">
        <v>18899</v>
      </c>
      <c r="G209" s="2">
        <v>2514890</v>
      </c>
      <c r="H209" s="2">
        <v>1595961</v>
      </c>
      <c r="I209" s="2">
        <v>386230</v>
      </c>
      <c r="J209" s="2">
        <v>1209731</v>
      </c>
      <c r="K209" s="33">
        <v>1.5622481361558893E-2</v>
      </c>
      <c r="L209" s="2">
        <v>14527</v>
      </c>
      <c r="M209" s="2">
        <v>1870133</v>
      </c>
      <c r="N209" s="2">
        <v>1217852</v>
      </c>
      <c r="O209" s="33">
        <v>1.1928378817787383E-2</v>
      </c>
      <c r="P209" s="2">
        <v>15345</v>
      </c>
      <c r="Q209" s="2">
        <v>1981059</v>
      </c>
      <c r="R209" s="2">
        <v>1250949</v>
      </c>
      <c r="S209" s="35">
        <v>1.2266687131130046E-2</v>
      </c>
      <c r="T209" t="s">
        <v>4388</v>
      </c>
      <c r="U209" t="s">
        <v>4388</v>
      </c>
      <c r="V209" s="5" t="s">
        <v>4387</v>
      </c>
      <c r="W209" s="5">
        <v>0</v>
      </c>
      <c r="X209" s="4">
        <v>3.3557942304288466E-3</v>
      </c>
      <c r="Y209" s="6">
        <v>3554</v>
      </c>
      <c r="Z209" s="4">
        <v>3.3830831334266329E-4</v>
      </c>
      <c r="AA209" s="5">
        <v>1391</v>
      </c>
      <c r="AC209" s="16" t="str">
        <f t="shared" si="18"/>
        <v/>
      </c>
      <c r="AD209" s="16" t="str">
        <f t="shared" si="19"/>
        <v/>
      </c>
      <c r="AE209" s="16">
        <f t="shared" si="20"/>
        <v>1.5622481361558893E-2</v>
      </c>
      <c r="AF209" s="16" t="str">
        <f t="shared" si="21"/>
        <v/>
      </c>
      <c r="AG209" s="16" t="str">
        <f t="shared" si="22"/>
        <v/>
      </c>
      <c r="AH209" s="16" t="str">
        <f t="shared" si="23"/>
        <v/>
      </c>
      <c r="AI209" s="17">
        <f>IF('Peer Comparison Tool'!$D$11="NR","",IF($C209='Peer Comparison Tool'!$D$9,COUNT('ALLL &lt;50B Database'!$AI$1:AI208)+1,""))</f>
        <v>9</v>
      </c>
    </row>
    <row r="210" spans="1:35" x14ac:dyDescent="0.25">
      <c r="A210" t="s">
        <v>3731</v>
      </c>
      <c r="B210">
        <v>26765</v>
      </c>
      <c r="C210" s="5" t="s">
        <v>3704</v>
      </c>
      <c r="D210" s="5" t="s">
        <v>4390</v>
      </c>
      <c r="E210" s="5" t="s">
        <v>4388</v>
      </c>
      <c r="F210" s="2">
        <v>20268</v>
      </c>
      <c r="G210" s="2">
        <v>2508041</v>
      </c>
      <c r="H210" s="2">
        <v>1937337</v>
      </c>
      <c r="I210" s="2">
        <v>152156</v>
      </c>
      <c r="J210" s="2">
        <v>1785181</v>
      </c>
      <c r="K210" s="33">
        <v>1.1353470600460122E-2</v>
      </c>
      <c r="L210" s="2">
        <v>15872</v>
      </c>
      <c r="M210" s="2">
        <v>2173744</v>
      </c>
      <c r="N210" s="2">
        <v>1656908</v>
      </c>
      <c r="O210" s="33">
        <v>9.5792886509088009E-3</v>
      </c>
      <c r="P210" s="2">
        <v>18339</v>
      </c>
      <c r="Q210" s="2">
        <v>2265222</v>
      </c>
      <c r="R210" s="2">
        <v>1721757</v>
      </c>
      <c r="S210" s="35">
        <v>1.0651328846056674E-2</v>
      </c>
      <c r="T210" t="s">
        <v>4388</v>
      </c>
      <c r="U210" t="s">
        <v>4388</v>
      </c>
      <c r="V210" s="5" t="s">
        <v>4390</v>
      </c>
      <c r="W210" s="5">
        <v>0</v>
      </c>
      <c r="X210" s="4">
        <v>7.0214175440344757E-4</v>
      </c>
      <c r="Y210" s="6">
        <v>1929</v>
      </c>
      <c r="Z210" s="4">
        <v>1.0720401951478734E-3</v>
      </c>
      <c r="AA210" s="5">
        <v>3229</v>
      </c>
      <c r="AC210" s="16" t="str">
        <f t="shared" si="18"/>
        <v/>
      </c>
      <c r="AD210" s="16" t="str">
        <f t="shared" si="19"/>
        <v/>
      </c>
      <c r="AE210" s="16">
        <f t="shared" si="20"/>
        <v>1.1353470600460122E-2</v>
      </c>
      <c r="AF210" s="16" t="str">
        <f t="shared" si="21"/>
        <v/>
      </c>
      <c r="AG210" s="16" t="str">
        <f t="shared" si="22"/>
        <v/>
      </c>
      <c r="AH210" s="16" t="str">
        <f t="shared" si="23"/>
        <v/>
      </c>
      <c r="AI210" s="17" t="str">
        <f>IF('Peer Comparison Tool'!$D$11="NR","",IF($C210='Peer Comparison Tool'!$D$9,COUNT('ALLL &lt;50B Database'!$AI$1:AI209)+1,""))</f>
        <v/>
      </c>
    </row>
    <row r="211" spans="1:35" x14ac:dyDescent="0.25">
      <c r="A211" t="s">
        <v>4038</v>
      </c>
      <c r="B211">
        <v>243375</v>
      </c>
      <c r="C211" s="5" t="s">
        <v>4031</v>
      </c>
      <c r="D211" s="5" t="s">
        <v>4390</v>
      </c>
      <c r="E211" s="5">
        <v>0</v>
      </c>
      <c r="F211" s="2">
        <v>707</v>
      </c>
      <c r="G211" s="2">
        <v>2500892</v>
      </c>
      <c r="H211" s="2">
        <v>20314</v>
      </c>
      <c r="I211" s="2">
        <v>681</v>
      </c>
      <c r="J211" s="2">
        <v>19633</v>
      </c>
      <c r="K211" s="33">
        <v>3.6010798145978712E-2</v>
      </c>
      <c r="L211" s="2">
        <v>1407</v>
      </c>
      <c r="M211" s="2">
        <v>1595130</v>
      </c>
      <c r="N211" s="2">
        <v>37384</v>
      </c>
      <c r="O211" s="33">
        <v>3.763642199871603E-2</v>
      </c>
      <c r="P211" s="2">
        <v>1303</v>
      </c>
      <c r="Q211" s="2">
        <v>2180670</v>
      </c>
      <c r="R211" s="2">
        <v>21068</v>
      </c>
      <c r="S211" s="35">
        <v>6.184735143345358E-2</v>
      </c>
      <c r="T211">
        <v>0</v>
      </c>
      <c r="U211">
        <v>0</v>
      </c>
      <c r="V211" s="5" t="s">
        <v>4390</v>
      </c>
      <c r="W211" s="5">
        <v>0</v>
      </c>
      <c r="X211" s="4">
        <v>-2.5836553287474869E-2</v>
      </c>
      <c r="Y211" s="6">
        <v>-596</v>
      </c>
      <c r="Z211" s="4">
        <v>2.4210929434737551E-2</v>
      </c>
      <c r="AA211" s="5">
        <v>88</v>
      </c>
      <c r="AC211" s="16" t="str">
        <f t="shared" si="18"/>
        <v/>
      </c>
      <c r="AD211" s="16" t="str">
        <f t="shared" si="19"/>
        <v/>
      </c>
      <c r="AE211" s="16">
        <f t="shared" si="20"/>
        <v>3.6010798145978712E-2</v>
      </c>
      <c r="AF211" s="16" t="str">
        <f t="shared" si="21"/>
        <v/>
      </c>
      <c r="AG211" s="16" t="str">
        <f t="shared" si="22"/>
        <v/>
      </c>
      <c r="AH211" s="16" t="str">
        <f t="shared" si="23"/>
        <v/>
      </c>
      <c r="AI211" s="17" t="str">
        <f>IF('Peer Comparison Tool'!$D$11="NR","",IF($C211='Peer Comparison Tool'!$D$9,COUNT('ALLL &lt;50B Database'!$AI$1:AI210)+1,""))</f>
        <v/>
      </c>
    </row>
    <row r="212" spans="1:35" x14ac:dyDescent="0.25">
      <c r="A212" t="s">
        <v>2862</v>
      </c>
      <c r="B212">
        <v>9807</v>
      </c>
      <c r="C212" s="5" t="s">
        <v>2850</v>
      </c>
      <c r="D212" s="5" t="s">
        <v>4387</v>
      </c>
      <c r="E212" s="5" t="s">
        <v>4388</v>
      </c>
      <c r="F212" s="2">
        <v>31517</v>
      </c>
      <c r="G212" s="2">
        <v>2496914</v>
      </c>
      <c r="H212" s="2">
        <v>1679141</v>
      </c>
      <c r="I212" s="2">
        <v>100218</v>
      </c>
      <c r="J212" s="2">
        <v>1578923</v>
      </c>
      <c r="K212" s="33">
        <v>1.9961074732586705E-2</v>
      </c>
      <c r="L212" s="2">
        <v>31358</v>
      </c>
      <c r="M212" s="2">
        <v>2322201</v>
      </c>
      <c r="N212" s="2">
        <v>1621708</v>
      </c>
      <c r="O212" s="33">
        <v>1.9336403347581684E-2</v>
      </c>
      <c r="P212" s="2">
        <v>31528</v>
      </c>
      <c r="Q212" s="2">
        <v>2317965</v>
      </c>
      <c r="R212" s="2">
        <v>1592541</v>
      </c>
      <c r="S212" s="35">
        <v>1.9797292502987365E-2</v>
      </c>
      <c r="T212" t="s">
        <v>4388</v>
      </c>
      <c r="U212" t="s">
        <v>4388</v>
      </c>
      <c r="V212" s="5" t="s">
        <v>4387</v>
      </c>
      <c r="W212" s="5">
        <v>0</v>
      </c>
      <c r="X212" s="4">
        <v>1.6378222959934075E-4</v>
      </c>
      <c r="Y212" s="6">
        <v>-11</v>
      </c>
      <c r="Z212" s="4">
        <v>4.6088915540568043E-4</v>
      </c>
      <c r="AA212" s="5">
        <v>560</v>
      </c>
      <c r="AC212" s="16" t="str">
        <f t="shared" si="18"/>
        <v/>
      </c>
      <c r="AD212" s="16" t="str">
        <f t="shared" si="19"/>
        <v/>
      </c>
      <c r="AE212" s="16">
        <f t="shared" si="20"/>
        <v>1.9961074732586705E-2</v>
      </c>
      <c r="AF212" s="16" t="str">
        <f t="shared" si="21"/>
        <v/>
      </c>
      <c r="AG212" s="16" t="str">
        <f t="shared" si="22"/>
        <v/>
      </c>
      <c r="AH212" s="16" t="str">
        <f t="shared" si="23"/>
        <v/>
      </c>
      <c r="AI212" s="17" t="str">
        <f>IF('Peer Comparison Tool'!$D$11="NR","",IF($C212='Peer Comparison Tool'!$D$9,COUNT('ALLL &lt;50B Database'!$AI$1:AI211)+1,""))</f>
        <v/>
      </c>
    </row>
    <row r="213" spans="1:35" x14ac:dyDescent="0.25">
      <c r="A213" t="s">
        <v>1320</v>
      </c>
      <c r="B213">
        <v>547840</v>
      </c>
      <c r="C213" s="5" t="s">
        <v>1309</v>
      </c>
      <c r="D213" s="5" t="s">
        <v>4387</v>
      </c>
      <c r="E213" s="5" t="s">
        <v>4388</v>
      </c>
      <c r="F213" s="2">
        <v>20285</v>
      </c>
      <c r="G213" s="2">
        <v>2483628</v>
      </c>
      <c r="H213" s="2">
        <v>1711010</v>
      </c>
      <c r="I213" s="2">
        <v>264680</v>
      </c>
      <c r="J213" s="2">
        <v>1446330</v>
      </c>
      <c r="K213" s="33">
        <v>1.4025153319090388E-2</v>
      </c>
      <c r="L213" s="2">
        <v>19081</v>
      </c>
      <c r="M213" s="2">
        <v>2089468</v>
      </c>
      <c r="N213" s="2">
        <v>1487497</v>
      </c>
      <c r="O213" s="33">
        <v>1.2827588895977605E-2</v>
      </c>
      <c r="P213" s="2">
        <v>20121</v>
      </c>
      <c r="Q213" s="2">
        <v>2102643</v>
      </c>
      <c r="R213" s="2">
        <v>1479863</v>
      </c>
      <c r="S213" s="35">
        <v>1.3596528867874932E-2</v>
      </c>
      <c r="T213" t="s">
        <v>4388</v>
      </c>
      <c r="U213" t="s">
        <v>4388</v>
      </c>
      <c r="V213" s="5" t="s">
        <v>4387</v>
      </c>
      <c r="W213" s="5">
        <v>0</v>
      </c>
      <c r="X213" s="4">
        <v>4.2862445121545634E-4</v>
      </c>
      <c r="Y213" s="6">
        <v>164</v>
      </c>
      <c r="Z213" s="4">
        <v>7.6893997189732624E-4</v>
      </c>
      <c r="AA213" s="5">
        <v>1970</v>
      </c>
      <c r="AC213" s="16" t="str">
        <f t="shared" si="18"/>
        <v/>
      </c>
      <c r="AD213" s="16" t="str">
        <f t="shared" si="19"/>
        <v/>
      </c>
      <c r="AE213" s="16">
        <f t="shared" si="20"/>
        <v>1.4025153319090388E-2</v>
      </c>
      <c r="AF213" s="16" t="str">
        <f t="shared" si="21"/>
        <v/>
      </c>
      <c r="AG213" s="16" t="str">
        <f t="shared" si="22"/>
        <v/>
      </c>
      <c r="AH213" s="16" t="str">
        <f t="shared" si="23"/>
        <v/>
      </c>
      <c r="AI213" s="17" t="str">
        <f>IF('Peer Comparison Tool'!$D$11="NR","",IF($C213='Peer Comparison Tool'!$D$9,COUNT('ALLL &lt;50B Database'!$AI$1:AI212)+1,""))</f>
        <v/>
      </c>
    </row>
    <row r="214" spans="1:35" x14ac:dyDescent="0.25">
      <c r="A214" t="s">
        <v>3517</v>
      </c>
      <c r="B214">
        <v>2849801</v>
      </c>
      <c r="C214" s="5" t="s">
        <v>3516</v>
      </c>
      <c r="D214" s="5" t="s">
        <v>4387</v>
      </c>
      <c r="E214" s="5" t="s">
        <v>4388</v>
      </c>
      <c r="F214" s="2">
        <v>31602</v>
      </c>
      <c r="G214" s="2">
        <v>2482582</v>
      </c>
      <c r="H214" s="2">
        <v>2036801</v>
      </c>
      <c r="I214" s="2">
        <v>0</v>
      </c>
      <c r="J214" s="2">
        <v>2036801</v>
      </c>
      <c r="K214" s="33">
        <v>1.5515506915010352E-2</v>
      </c>
      <c r="L214" s="2">
        <v>16642</v>
      </c>
      <c r="M214" s="2">
        <v>2267465</v>
      </c>
      <c r="N214" s="2">
        <v>1943525</v>
      </c>
      <c r="O214" s="33">
        <v>8.5627918344245643E-3</v>
      </c>
      <c r="P214" s="2">
        <v>22463</v>
      </c>
      <c r="Q214" s="2">
        <v>2371877</v>
      </c>
      <c r="R214" s="2">
        <v>2030261</v>
      </c>
      <c r="S214" s="35">
        <v>1.1064094714915963E-2</v>
      </c>
      <c r="T214" t="s">
        <v>4388</v>
      </c>
      <c r="U214" t="s">
        <v>4388</v>
      </c>
      <c r="V214" s="5" t="s">
        <v>4387</v>
      </c>
      <c r="W214" s="5">
        <v>0</v>
      </c>
      <c r="X214" s="4">
        <v>4.4514122000943891E-3</v>
      </c>
      <c r="Y214" s="6">
        <v>9139</v>
      </c>
      <c r="Z214" s="4">
        <v>2.5013028804913989E-3</v>
      </c>
      <c r="AA214" s="5">
        <v>1429</v>
      </c>
      <c r="AC214" s="16" t="str">
        <f t="shared" si="18"/>
        <v/>
      </c>
      <c r="AD214" s="16" t="str">
        <f t="shared" si="19"/>
        <v/>
      </c>
      <c r="AE214" s="16">
        <f t="shared" si="20"/>
        <v>1.5515506915010352E-2</v>
      </c>
      <c r="AF214" s="16" t="str">
        <f t="shared" si="21"/>
        <v/>
      </c>
      <c r="AG214" s="16" t="str">
        <f t="shared" si="22"/>
        <v/>
      </c>
      <c r="AH214" s="16" t="str">
        <f t="shared" si="23"/>
        <v/>
      </c>
      <c r="AI214" s="17" t="str">
        <f>IF('Peer Comparison Tool'!$D$11="NR","",IF($C214='Peer Comparison Tool'!$D$9,COUNT('ALLL &lt;50B Database'!$AI$1:AI213)+1,""))</f>
        <v/>
      </c>
    </row>
    <row r="215" spans="1:35" x14ac:dyDescent="0.25">
      <c r="A215" t="s">
        <v>1904</v>
      </c>
      <c r="B215">
        <v>3282852</v>
      </c>
      <c r="C215" s="5" t="s">
        <v>1902</v>
      </c>
      <c r="D215" s="5" t="s">
        <v>4390</v>
      </c>
      <c r="E215" s="5" t="s">
        <v>4388</v>
      </c>
      <c r="F215" s="2">
        <v>16356</v>
      </c>
      <c r="G215" s="2">
        <v>2463356</v>
      </c>
      <c r="H215" s="2">
        <v>1898629</v>
      </c>
      <c r="I215" s="2">
        <v>193719</v>
      </c>
      <c r="J215" s="2">
        <v>1704910</v>
      </c>
      <c r="K215" s="33">
        <v>9.5934682769178437E-3</v>
      </c>
      <c r="L215" s="2">
        <v>10401</v>
      </c>
      <c r="M215" s="2">
        <v>2374512</v>
      </c>
      <c r="N215" s="2">
        <v>1745513</v>
      </c>
      <c r="O215" s="33">
        <v>5.958706695395566E-3</v>
      </c>
      <c r="P215" s="2">
        <v>13384</v>
      </c>
      <c r="Q215" s="2">
        <v>2507790</v>
      </c>
      <c r="R215" s="2">
        <v>1761420</v>
      </c>
      <c r="S215" s="35">
        <v>7.5984149152388417E-3</v>
      </c>
      <c r="T215" t="s">
        <v>4388</v>
      </c>
      <c r="U215" t="s">
        <v>4388</v>
      </c>
      <c r="V215" s="5" t="s">
        <v>4390</v>
      </c>
      <c r="W215" s="5">
        <v>0</v>
      </c>
      <c r="X215" s="4">
        <v>1.995053361679002E-3</v>
      </c>
      <c r="Y215" s="6">
        <v>2972</v>
      </c>
      <c r="Z215" s="4">
        <v>1.6397082198432757E-3</v>
      </c>
      <c r="AA215" s="5">
        <v>3922</v>
      </c>
      <c r="AC215" s="16" t="str">
        <f t="shared" si="18"/>
        <v/>
      </c>
      <c r="AD215" s="16" t="str">
        <f t="shared" si="19"/>
        <v/>
      </c>
      <c r="AE215" s="16">
        <f t="shared" si="20"/>
        <v>9.5934682769178437E-3</v>
      </c>
      <c r="AF215" s="16" t="str">
        <f t="shared" si="21"/>
        <v/>
      </c>
      <c r="AG215" s="16" t="str">
        <f t="shared" si="22"/>
        <v/>
      </c>
      <c r="AH215" s="16" t="str">
        <f t="shared" si="23"/>
        <v/>
      </c>
      <c r="AI215" s="17" t="str">
        <f>IF('Peer Comparison Tool'!$D$11="NR","",IF($C215='Peer Comparison Tool'!$D$9,COUNT('ALLL &lt;50B Database'!$AI$1:AI214)+1,""))</f>
        <v/>
      </c>
    </row>
    <row r="216" spans="1:35" x14ac:dyDescent="0.25">
      <c r="A216" t="s">
        <v>4170</v>
      </c>
      <c r="B216">
        <v>537449</v>
      </c>
      <c r="C216" s="5" t="s">
        <v>4163</v>
      </c>
      <c r="D216" s="5" t="s">
        <v>4387</v>
      </c>
      <c r="E216" s="5" t="s">
        <v>4388</v>
      </c>
      <c r="F216" s="2">
        <v>27464</v>
      </c>
      <c r="G216" s="2">
        <v>2455828</v>
      </c>
      <c r="H216" s="2">
        <v>2056863</v>
      </c>
      <c r="I216" s="2">
        <v>327932</v>
      </c>
      <c r="J216" s="2">
        <v>1728931</v>
      </c>
      <c r="K216" s="33">
        <v>1.5884960128541858E-2</v>
      </c>
      <c r="L216" s="2">
        <v>19520</v>
      </c>
      <c r="M216" s="2">
        <v>2083852</v>
      </c>
      <c r="N216" s="2">
        <v>1714634</v>
      </c>
      <c r="O216" s="33">
        <v>1.1384353745464046E-2</v>
      </c>
      <c r="P216" s="2">
        <v>22748</v>
      </c>
      <c r="Q216" s="2">
        <v>2183370</v>
      </c>
      <c r="R216" s="2">
        <v>1743400</v>
      </c>
      <c r="S216" s="35">
        <v>1.3048066995525983E-2</v>
      </c>
      <c r="T216" t="s">
        <v>4388</v>
      </c>
      <c r="U216" t="s">
        <v>4388</v>
      </c>
      <c r="V216" s="5" t="s">
        <v>4387</v>
      </c>
      <c r="W216" s="5">
        <v>0</v>
      </c>
      <c r="X216" s="4">
        <v>2.8368931330158744E-3</v>
      </c>
      <c r="Y216" s="6">
        <v>4716</v>
      </c>
      <c r="Z216" s="4">
        <v>1.6637132500619371E-3</v>
      </c>
      <c r="AA216" s="5">
        <v>1304</v>
      </c>
      <c r="AC216" s="16" t="str">
        <f t="shared" si="18"/>
        <v/>
      </c>
      <c r="AD216" s="16" t="str">
        <f t="shared" si="19"/>
        <v/>
      </c>
      <c r="AE216" s="16">
        <f t="shared" si="20"/>
        <v>1.5884960128541858E-2</v>
      </c>
      <c r="AF216" s="16" t="str">
        <f t="shared" si="21"/>
        <v/>
      </c>
      <c r="AG216" s="16" t="str">
        <f t="shared" si="22"/>
        <v/>
      </c>
      <c r="AH216" s="16" t="str">
        <f t="shared" si="23"/>
        <v/>
      </c>
      <c r="AI216" s="17" t="str">
        <f>IF('Peer Comparison Tool'!$D$11="NR","",IF($C216='Peer Comparison Tool'!$D$9,COUNT('ALLL &lt;50B Database'!$AI$1:AI215)+1,""))</f>
        <v/>
      </c>
    </row>
    <row r="217" spans="1:35" x14ac:dyDescent="0.25">
      <c r="A217" t="s">
        <v>4037</v>
      </c>
      <c r="B217">
        <v>2700984</v>
      </c>
      <c r="C217" s="5" t="s">
        <v>4031</v>
      </c>
      <c r="D217" s="5" t="s">
        <v>4389</v>
      </c>
      <c r="E217" s="5" t="s">
        <v>4388</v>
      </c>
      <c r="F217" s="2">
        <v>14136</v>
      </c>
      <c r="G217" s="2">
        <v>2453567</v>
      </c>
      <c r="H217" s="2">
        <v>1608480</v>
      </c>
      <c r="I217" s="2">
        <v>0</v>
      </c>
      <c r="J217" s="2">
        <v>1608480</v>
      </c>
      <c r="K217" s="33">
        <v>8.7884213667561925E-3</v>
      </c>
      <c r="L217" s="2">
        <v>14810</v>
      </c>
      <c r="M217" s="2">
        <v>2729616</v>
      </c>
      <c r="N217" s="2">
        <v>2185082</v>
      </c>
      <c r="O217" s="33">
        <v>6.7777776760780603E-3</v>
      </c>
      <c r="P217" s="2">
        <v>13533</v>
      </c>
      <c r="Q217" s="2">
        <v>2263880</v>
      </c>
      <c r="R217" s="2">
        <v>1772414</v>
      </c>
      <c r="S217" s="35">
        <v>7.635349303266618E-3</v>
      </c>
      <c r="T217" t="s">
        <v>4388</v>
      </c>
      <c r="U217" t="s">
        <v>4388</v>
      </c>
      <c r="V217" s="5" t="s">
        <v>4389</v>
      </c>
      <c r="W217" s="5">
        <v>0</v>
      </c>
      <c r="X217" s="4">
        <v>1.1530720634895745E-3</v>
      </c>
      <c r="Y217" s="6">
        <v>603</v>
      </c>
      <c r="Z217" s="4">
        <v>8.5757162718855771E-4</v>
      </c>
      <c r="AA217" s="5">
        <v>4139</v>
      </c>
      <c r="AC217" s="16" t="str">
        <f t="shared" si="18"/>
        <v/>
      </c>
      <c r="AD217" s="16" t="str">
        <f t="shared" si="19"/>
        <v/>
      </c>
      <c r="AE217" s="16">
        <f t="shared" si="20"/>
        <v>8.7884213667561925E-3</v>
      </c>
      <c r="AF217" s="16" t="str">
        <f t="shared" si="21"/>
        <v/>
      </c>
      <c r="AG217" s="16" t="str">
        <f t="shared" si="22"/>
        <v/>
      </c>
      <c r="AH217" s="16" t="str">
        <f t="shared" si="23"/>
        <v/>
      </c>
      <c r="AI217" s="17" t="str">
        <f>IF('Peer Comparison Tool'!$D$11="NR","",IF($C217='Peer Comparison Tool'!$D$9,COUNT('ALLL &lt;50B Database'!$AI$1:AI216)+1,""))</f>
        <v/>
      </c>
    </row>
    <row r="218" spans="1:35" x14ac:dyDescent="0.25">
      <c r="A218" t="s">
        <v>1969</v>
      </c>
      <c r="B218">
        <v>2634351</v>
      </c>
      <c r="C218" s="5" t="s">
        <v>1963</v>
      </c>
      <c r="D218" s="5" t="s">
        <v>4390</v>
      </c>
      <c r="E218" s="5" t="s">
        <v>4388</v>
      </c>
      <c r="F218" s="2">
        <v>15855</v>
      </c>
      <c r="G218" s="2">
        <v>2450370</v>
      </c>
      <c r="H218" s="2">
        <v>1562688</v>
      </c>
      <c r="I218" s="2">
        <v>344207</v>
      </c>
      <c r="J218" s="2">
        <v>1218481</v>
      </c>
      <c r="K218" s="33">
        <v>1.3012102773863523E-2</v>
      </c>
      <c r="L218" s="2">
        <v>17200</v>
      </c>
      <c r="M218" s="2">
        <v>2068014</v>
      </c>
      <c r="N218" s="2">
        <v>1385627</v>
      </c>
      <c r="O218" s="33">
        <v>1.2413153034691154E-2</v>
      </c>
      <c r="P218" s="2">
        <v>18889</v>
      </c>
      <c r="Q218" s="2">
        <v>2030324</v>
      </c>
      <c r="R218" s="2">
        <v>1395341</v>
      </c>
      <c r="S218" s="35">
        <v>1.3537192700565668E-2</v>
      </c>
      <c r="T218" t="s">
        <v>4388</v>
      </c>
      <c r="U218" t="s">
        <v>4388</v>
      </c>
      <c r="V218" s="5" t="s">
        <v>4390</v>
      </c>
      <c r="W218" s="5">
        <v>0</v>
      </c>
      <c r="X218" s="4">
        <v>-5.2508992670214499E-4</v>
      </c>
      <c r="Y218" s="6">
        <v>-3034</v>
      </c>
      <c r="Z218" s="4">
        <v>1.1240396658745138E-3</v>
      </c>
      <c r="AA218" s="5">
        <v>2428</v>
      </c>
      <c r="AC218" s="16" t="str">
        <f t="shared" si="18"/>
        <v/>
      </c>
      <c r="AD218" s="16" t="str">
        <f t="shared" si="19"/>
        <v/>
      </c>
      <c r="AE218" s="16">
        <f t="shared" si="20"/>
        <v>1.3012102773863523E-2</v>
      </c>
      <c r="AF218" s="16" t="str">
        <f t="shared" si="21"/>
        <v/>
      </c>
      <c r="AG218" s="16" t="str">
        <f t="shared" si="22"/>
        <v/>
      </c>
      <c r="AH218" s="16" t="str">
        <f t="shared" si="23"/>
        <v/>
      </c>
      <c r="AI218" s="17" t="str">
        <f>IF('Peer Comparison Tool'!$D$11="NR","",IF($C218='Peer Comparison Tool'!$D$9,COUNT('ALLL &lt;50B Database'!$AI$1:AI217)+1,""))</f>
        <v/>
      </c>
    </row>
    <row r="219" spans="1:35" x14ac:dyDescent="0.25">
      <c r="A219" t="s">
        <v>3609</v>
      </c>
      <c r="B219">
        <v>3715444</v>
      </c>
      <c r="C219" s="5" t="s">
        <v>3603</v>
      </c>
      <c r="D219" s="5" t="s">
        <v>4390</v>
      </c>
      <c r="E219" s="5" t="s">
        <v>4388</v>
      </c>
      <c r="F219" s="2">
        <v>21036</v>
      </c>
      <c r="G219" s="2">
        <v>2444215</v>
      </c>
      <c r="H219" s="2">
        <v>1592726</v>
      </c>
      <c r="I219" s="2">
        <v>222013</v>
      </c>
      <c r="J219" s="2">
        <v>1370713</v>
      </c>
      <c r="K219" s="33">
        <v>1.5346757490444753E-2</v>
      </c>
      <c r="L219" s="2">
        <v>12604</v>
      </c>
      <c r="M219" s="2">
        <v>2036608</v>
      </c>
      <c r="N219" s="2">
        <v>1420102</v>
      </c>
      <c r="O219" s="33">
        <v>8.8754188079447818E-3</v>
      </c>
      <c r="P219" s="2">
        <v>20114</v>
      </c>
      <c r="Q219" s="2">
        <v>2071394</v>
      </c>
      <c r="R219" s="2">
        <v>1446834</v>
      </c>
      <c r="S219" s="35">
        <v>1.3902078607497474E-2</v>
      </c>
      <c r="T219" t="s">
        <v>4388</v>
      </c>
      <c r="U219" t="s">
        <v>4388</v>
      </c>
      <c r="V219" s="5" t="s">
        <v>4390</v>
      </c>
      <c r="W219" s="5">
        <v>0</v>
      </c>
      <c r="X219" s="4">
        <v>1.4446788829472791E-3</v>
      </c>
      <c r="Y219" s="6">
        <v>922</v>
      </c>
      <c r="Z219" s="4">
        <v>5.0266597995526924E-3</v>
      </c>
      <c r="AA219" s="5">
        <v>1483</v>
      </c>
      <c r="AC219" s="16" t="str">
        <f t="shared" si="18"/>
        <v/>
      </c>
      <c r="AD219" s="16" t="str">
        <f t="shared" si="19"/>
        <v/>
      </c>
      <c r="AE219" s="16">
        <f t="shared" si="20"/>
        <v>1.5346757490444753E-2</v>
      </c>
      <c r="AF219" s="16" t="str">
        <f t="shared" si="21"/>
        <v/>
      </c>
      <c r="AG219" s="16" t="str">
        <f t="shared" si="22"/>
        <v/>
      </c>
      <c r="AH219" s="16" t="str">
        <f t="shared" si="23"/>
        <v/>
      </c>
      <c r="AI219" s="17" t="str">
        <f>IF('Peer Comparison Tool'!$D$11="NR","",IF($C219='Peer Comparison Tool'!$D$9,COUNT('ALLL &lt;50B Database'!$AI$1:AI218)+1,""))</f>
        <v/>
      </c>
    </row>
    <row r="220" spans="1:35" x14ac:dyDescent="0.25">
      <c r="A220" t="s">
        <v>1698</v>
      </c>
      <c r="B220">
        <v>422433</v>
      </c>
      <c r="C220" s="5" t="s">
        <v>1695</v>
      </c>
      <c r="D220" s="5" t="s">
        <v>4387</v>
      </c>
      <c r="E220" s="5" t="s">
        <v>4388</v>
      </c>
      <c r="F220" s="2">
        <v>14017</v>
      </c>
      <c r="G220" s="2">
        <v>2435762</v>
      </c>
      <c r="H220" s="2">
        <v>1639716</v>
      </c>
      <c r="I220" s="2">
        <v>108426</v>
      </c>
      <c r="J220" s="2">
        <v>1531290</v>
      </c>
      <c r="K220" s="33">
        <v>9.1537200660880697E-3</v>
      </c>
      <c r="L220" s="2">
        <v>10929</v>
      </c>
      <c r="M220" s="2">
        <v>2113006</v>
      </c>
      <c r="N220" s="2">
        <v>1525490</v>
      </c>
      <c r="O220" s="33">
        <v>7.1642554195701057E-3</v>
      </c>
      <c r="P220" s="2">
        <v>11961</v>
      </c>
      <c r="Q220" s="2">
        <v>2247931</v>
      </c>
      <c r="R220" s="2">
        <v>1544132</v>
      </c>
      <c r="S220" s="35">
        <v>7.7460994267329478E-3</v>
      </c>
      <c r="T220" t="s">
        <v>4388</v>
      </c>
      <c r="U220" t="s">
        <v>4388</v>
      </c>
      <c r="V220" s="5" t="s">
        <v>4387</v>
      </c>
      <c r="W220" s="5">
        <v>0</v>
      </c>
      <c r="X220" s="4">
        <v>1.4076206393551218E-3</v>
      </c>
      <c r="Y220" s="6">
        <v>2056</v>
      </c>
      <c r="Z220" s="4">
        <v>5.8184400716284213E-4</v>
      </c>
      <c r="AA220" s="5">
        <v>4038</v>
      </c>
      <c r="AC220" s="16" t="str">
        <f t="shared" si="18"/>
        <v/>
      </c>
      <c r="AD220" s="16" t="str">
        <f t="shared" si="19"/>
        <v/>
      </c>
      <c r="AE220" s="16">
        <f t="shared" si="20"/>
        <v>9.1537200660880697E-3</v>
      </c>
      <c r="AF220" s="16" t="str">
        <f t="shared" si="21"/>
        <v/>
      </c>
      <c r="AG220" s="16" t="str">
        <f t="shared" si="22"/>
        <v/>
      </c>
      <c r="AH220" s="16" t="str">
        <f t="shared" si="23"/>
        <v/>
      </c>
      <c r="AI220" s="17" t="str">
        <f>IF('Peer Comparison Tool'!$D$11="NR","",IF($C220='Peer Comparison Tool'!$D$9,COUNT('ALLL &lt;50B Database'!$AI$1:AI219)+1,""))</f>
        <v/>
      </c>
    </row>
    <row r="221" spans="1:35" x14ac:dyDescent="0.25">
      <c r="A221" t="s">
        <v>1816</v>
      </c>
      <c r="B221">
        <v>892205</v>
      </c>
      <c r="C221" s="5" t="s">
        <v>1795</v>
      </c>
      <c r="D221" s="5" t="s">
        <v>4387</v>
      </c>
      <c r="E221" s="5" t="s">
        <v>4388</v>
      </c>
      <c r="F221" s="2">
        <v>18253</v>
      </c>
      <c r="G221" s="2">
        <v>2432025</v>
      </c>
      <c r="H221" s="2">
        <v>1999533</v>
      </c>
      <c r="I221" s="2">
        <v>215972</v>
      </c>
      <c r="J221" s="2">
        <v>1783561</v>
      </c>
      <c r="K221" s="33">
        <v>1.0234020591389921E-2</v>
      </c>
      <c r="L221" s="2">
        <v>14102</v>
      </c>
      <c r="M221" s="2">
        <v>2179440</v>
      </c>
      <c r="N221" s="2">
        <v>1776034</v>
      </c>
      <c r="O221" s="33">
        <v>7.9401633076844249E-3</v>
      </c>
      <c r="P221" s="2">
        <v>15837</v>
      </c>
      <c r="Q221" s="2">
        <v>2188361</v>
      </c>
      <c r="R221" s="2">
        <v>1804175</v>
      </c>
      <c r="S221" s="35">
        <v>8.7779733119015615E-3</v>
      </c>
      <c r="T221" t="s">
        <v>4388</v>
      </c>
      <c r="U221" t="s">
        <v>4388</v>
      </c>
      <c r="V221" s="5" t="s">
        <v>4387</v>
      </c>
      <c r="W221" s="5">
        <v>0</v>
      </c>
      <c r="X221" s="4">
        <v>1.4560472794883598E-3</v>
      </c>
      <c r="Y221" s="6">
        <v>2416</v>
      </c>
      <c r="Z221" s="4">
        <v>8.3781000421713665E-4</v>
      </c>
      <c r="AA221" s="5">
        <v>3701</v>
      </c>
      <c r="AC221" s="16" t="str">
        <f t="shared" si="18"/>
        <v/>
      </c>
      <c r="AD221" s="16" t="str">
        <f t="shared" si="19"/>
        <v/>
      </c>
      <c r="AE221" s="16">
        <f t="shared" si="20"/>
        <v>1.0234020591389921E-2</v>
      </c>
      <c r="AF221" s="16" t="str">
        <f t="shared" si="21"/>
        <v/>
      </c>
      <c r="AG221" s="16" t="str">
        <f t="shared" si="22"/>
        <v/>
      </c>
      <c r="AH221" s="16" t="str">
        <f t="shared" si="23"/>
        <v/>
      </c>
      <c r="AI221" s="17" t="str">
        <f>IF('Peer Comparison Tool'!$D$11="NR","",IF($C221='Peer Comparison Tool'!$D$9,COUNT('ALLL &lt;50B Database'!$AI$1:AI220)+1,""))</f>
        <v/>
      </c>
    </row>
    <row r="222" spans="1:35" x14ac:dyDescent="0.25">
      <c r="A222" t="s">
        <v>3607</v>
      </c>
      <c r="B222">
        <v>105473</v>
      </c>
      <c r="C222" s="5" t="s">
        <v>3603</v>
      </c>
      <c r="D222" s="5" t="s">
        <v>4390</v>
      </c>
      <c r="E222" s="5" t="s">
        <v>4388</v>
      </c>
      <c r="F222" s="2">
        <v>10065</v>
      </c>
      <c r="G222" s="2">
        <v>2429688</v>
      </c>
      <c r="H222" s="2">
        <v>1134913</v>
      </c>
      <c r="I222" s="2">
        <v>88334</v>
      </c>
      <c r="J222" s="2">
        <v>1046579</v>
      </c>
      <c r="K222" s="33">
        <v>9.6170475425170956E-3</v>
      </c>
      <c r="L222" s="2">
        <v>9312</v>
      </c>
      <c r="M222" s="2">
        <v>2259866</v>
      </c>
      <c r="N222" s="2">
        <v>1042455</v>
      </c>
      <c r="O222" s="33">
        <v>8.9327596874685233E-3</v>
      </c>
      <c r="P222" s="2">
        <v>9724</v>
      </c>
      <c r="Q222" s="2">
        <v>2263890</v>
      </c>
      <c r="R222" s="2">
        <v>1046430</v>
      </c>
      <c r="S222" s="35">
        <v>9.2925470408914117E-3</v>
      </c>
      <c r="T222" t="s">
        <v>4388</v>
      </c>
      <c r="U222" t="s">
        <v>4388</v>
      </c>
      <c r="V222" s="5" t="s">
        <v>4390</v>
      </c>
      <c r="W222" s="5">
        <v>0</v>
      </c>
      <c r="X222" s="4">
        <v>3.2450050162568383E-4</v>
      </c>
      <c r="Y222" s="6">
        <v>341</v>
      </c>
      <c r="Z222" s="4">
        <v>3.5978735342288848E-4</v>
      </c>
      <c r="AA222" s="5">
        <v>3916</v>
      </c>
      <c r="AC222" s="16" t="str">
        <f t="shared" si="18"/>
        <v/>
      </c>
      <c r="AD222" s="16" t="str">
        <f t="shared" si="19"/>
        <v/>
      </c>
      <c r="AE222" s="16">
        <f t="shared" si="20"/>
        <v>9.6170475425170956E-3</v>
      </c>
      <c r="AF222" s="16" t="str">
        <f t="shared" si="21"/>
        <v/>
      </c>
      <c r="AG222" s="16" t="str">
        <f t="shared" si="22"/>
        <v/>
      </c>
      <c r="AH222" s="16" t="str">
        <f t="shared" si="23"/>
        <v/>
      </c>
      <c r="AI222" s="17" t="str">
        <f>IF('Peer Comparison Tool'!$D$11="NR","",IF($C222='Peer Comparison Tool'!$D$9,COUNT('ALLL &lt;50B Database'!$AI$1:AI221)+1,""))</f>
        <v/>
      </c>
    </row>
    <row r="223" spans="1:35" x14ac:dyDescent="0.25">
      <c r="A223" t="s">
        <v>2046</v>
      </c>
      <c r="B223">
        <v>779351</v>
      </c>
      <c r="C223" s="5" t="s">
        <v>2041</v>
      </c>
      <c r="D223" s="5" t="s">
        <v>4387</v>
      </c>
      <c r="E223" s="5" t="s">
        <v>4388</v>
      </c>
      <c r="F223" s="2">
        <v>25291</v>
      </c>
      <c r="G223" s="2">
        <v>2415150</v>
      </c>
      <c r="H223" s="2">
        <v>1851386</v>
      </c>
      <c r="I223" s="2">
        <v>0</v>
      </c>
      <c r="J223" s="2">
        <v>1851386</v>
      </c>
      <c r="K223" s="33">
        <v>1.3660576454612923E-2</v>
      </c>
      <c r="L223" s="2">
        <v>19214</v>
      </c>
      <c r="M223" s="2">
        <v>1864126</v>
      </c>
      <c r="N223" s="2">
        <v>1543315</v>
      </c>
      <c r="O223" s="33">
        <v>1.2449823917994707E-2</v>
      </c>
      <c r="P223" s="2">
        <v>20299</v>
      </c>
      <c r="Q223" s="2">
        <v>1896341</v>
      </c>
      <c r="R223" s="2">
        <v>1543478</v>
      </c>
      <c r="S223" s="35">
        <v>1.3151467011515551E-2</v>
      </c>
      <c r="T223" t="s">
        <v>4388</v>
      </c>
      <c r="U223" t="s">
        <v>4388</v>
      </c>
      <c r="V223" s="5" t="s">
        <v>4387</v>
      </c>
      <c r="W223" s="5">
        <v>0</v>
      </c>
      <c r="X223" s="4">
        <v>5.0910944309737194E-4</v>
      </c>
      <c r="Y223" s="6">
        <v>4992</v>
      </c>
      <c r="Z223" s="4">
        <v>7.0164309352084391E-4</v>
      </c>
      <c r="AA223" s="5">
        <v>2125</v>
      </c>
      <c r="AC223" s="16" t="str">
        <f t="shared" si="18"/>
        <v/>
      </c>
      <c r="AD223" s="16" t="str">
        <f t="shared" si="19"/>
        <v/>
      </c>
      <c r="AE223" s="16">
        <f t="shared" si="20"/>
        <v>1.3660576454612923E-2</v>
      </c>
      <c r="AF223" s="16" t="str">
        <f t="shared" si="21"/>
        <v/>
      </c>
      <c r="AG223" s="16" t="str">
        <f t="shared" si="22"/>
        <v/>
      </c>
      <c r="AH223" s="16" t="str">
        <f t="shared" si="23"/>
        <v/>
      </c>
      <c r="AI223" s="17" t="str">
        <f>IF('Peer Comparison Tool'!$D$11="NR","",IF($C223='Peer Comparison Tool'!$D$9,COUNT('ALLL &lt;50B Database'!$AI$1:AI222)+1,""))</f>
        <v/>
      </c>
    </row>
    <row r="224" spans="1:35" x14ac:dyDescent="0.25">
      <c r="A224" t="s">
        <v>3390</v>
      </c>
      <c r="B224">
        <v>5210</v>
      </c>
      <c r="C224" s="5" t="s">
        <v>3374</v>
      </c>
      <c r="D224" s="5" t="s">
        <v>4390</v>
      </c>
      <c r="E224" s="5" t="s">
        <v>4388</v>
      </c>
      <c r="F224" s="2">
        <v>18353</v>
      </c>
      <c r="G224" s="2">
        <v>2398495</v>
      </c>
      <c r="H224" s="2">
        <v>1733563</v>
      </c>
      <c r="I224" s="2">
        <v>158990</v>
      </c>
      <c r="J224" s="2">
        <v>1574573</v>
      </c>
      <c r="K224" s="33">
        <v>1.1655858445432508E-2</v>
      </c>
      <c r="L224" s="2">
        <v>13835</v>
      </c>
      <c r="M224" s="2">
        <v>1706094</v>
      </c>
      <c r="N224" s="2">
        <v>1272601</v>
      </c>
      <c r="O224" s="33">
        <v>1.0871435744589231E-2</v>
      </c>
      <c r="P224" s="2">
        <v>15852</v>
      </c>
      <c r="Q224" s="2">
        <v>2166601</v>
      </c>
      <c r="R224" s="2">
        <v>1606039</v>
      </c>
      <c r="S224" s="35">
        <v>9.870245990290398E-3</v>
      </c>
      <c r="T224" t="s">
        <v>4388</v>
      </c>
      <c r="U224" t="s">
        <v>4388</v>
      </c>
      <c r="V224" s="5" t="s">
        <v>4390</v>
      </c>
      <c r="W224" s="5">
        <v>0</v>
      </c>
      <c r="X224" s="4">
        <v>1.7856124551421104E-3</v>
      </c>
      <c r="Y224" s="6">
        <v>2501</v>
      </c>
      <c r="Z224" s="4">
        <v>-1.001189754298833E-3</v>
      </c>
      <c r="AA224" s="5">
        <v>3092</v>
      </c>
      <c r="AC224" s="16" t="str">
        <f t="shared" si="18"/>
        <v/>
      </c>
      <c r="AD224" s="16" t="str">
        <f t="shared" si="19"/>
        <v/>
      </c>
      <c r="AE224" s="16">
        <f t="shared" si="20"/>
        <v>1.1655858445432508E-2</v>
      </c>
      <c r="AF224" s="16" t="str">
        <f t="shared" si="21"/>
        <v/>
      </c>
      <c r="AG224" s="16" t="str">
        <f t="shared" si="22"/>
        <v/>
      </c>
      <c r="AH224" s="16" t="str">
        <f t="shared" si="23"/>
        <v/>
      </c>
      <c r="AI224" s="17" t="str">
        <f>IF('Peer Comparison Tool'!$D$11="NR","",IF($C224='Peer Comparison Tool'!$D$9,COUNT('ALLL &lt;50B Database'!$AI$1:AI223)+1,""))</f>
        <v/>
      </c>
    </row>
    <row r="225" spans="1:35" x14ac:dyDescent="0.25">
      <c r="A225" t="s">
        <v>946</v>
      </c>
      <c r="B225">
        <v>1001648</v>
      </c>
      <c r="C225" s="5" t="s">
        <v>926</v>
      </c>
      <c r="D225" s="5" t="s">
        <v>4387</v>
      </c>
      <c r="E225" s="5" t="s">
        <v>4388</v>
      </c>
      <c r="F225" s="2">
        <v>25252</v>
      </c>
      <c r="G225" s="2">
        <v>2382701</v>
      </c>
      <c r="H225" s="2">
        <v>1906001</v>
      </c>
      <c r="I225" s="2">
        <v>368469</v>
      </c>
      <c r="J225" s="2">
        <v>1537532</v>
      </c>
      <c r="K225" s="33">
        <v>1.6423723213565635E-2</v>
      </c>
      <c r="L225" s="2">
        <v>21610</v>
      </c>
      <c r="M225" s="2">
        <v>1996752</v>
      </c>
      <c r="N225" s="2">
        <v>1531321</v>
      </c>
      <c r="O225" s="33">
        <v>1.4111998725283594E-2</v>
      </c>
      <c r="P225" s="2">
        <v>22016</v>
      </c>
      <c r="Q225" s="2">
        <v>2064610</v>
      </c>
      <c r="R225" s="2">
        <v>1540680</v>
      </c>
      <c r="S225" s="35">
        <v>1.4289794116883454E-2</v>
      </c>
      <c r="T225" t="s">
        <v>4388</v>
      </c>
      <c r="U225" t="s">
        <v>4388</v>
      </c>
      <c r="V225" s="5" t="s">
        <v>4387</v>
      </c>
      <c r="W225" s="5">
        <v>0</v>
      </c>
      <c r="X225" s="4">
        <v>2.133929096682181E-3</v>
      </c>
      <c r="Y225" s="6">
        <v>3236</v>
      </c>
      <c r="Z225" s="4">
        <v>1.7779539159985987E-4</v>
      </c>
      <c r="AA225" s="5">
        <v>1160</v>
      </c>
      <c r="AC225" s="16" t="str">
        <f t="shared" si="18"/>
        <v/>
      </c>
      <c r="AD225" s="16" t="str">
        <f t="shared" si="19"/>
        <v/>
      </c>
      <c r="AE225" s="16">
        <f t="shared" si="20"/>
        <v>1.6423723213565635E-2</v>
      </c>
      <c r="AF225" s="16" t="str">
        <f t="shared" si="21"/>
        <v/>
      </c>
      <c r="AG225" s="16" t="str">
        <f t="shared" si="22"/>
        <v/>
      </c>
      <c r="AH225" s="16" t="str">
        <f t="shared" si="23"/>
        <v/>
      </c>
      <c r="AI225" s="17" t="str">
        <f>IF('Peer Comparison Tool'!$D$11="NR","",IF($C225='Peer Comparison Tool'!$D$9,COUNT('ALLL &lt;50B Database'!$AI$1:AI224)+1,""))</f>
        <v/>
      </c>
    </row>
    <row r="226" spans="1:35" x14ac:dyDescent="0.25">
      <c r="A226" t="s">
        <v>4168</v>
      </c>
      <c r="B226">
        <v>376273</v>
      </c>
      <c r="C226" s="5" t="s">
        <v>4163</v>
      </c>
      <c r="D226" s="5" t="s">
        <v>4387</v>
      </c>
      <c r="E226" s="5" t="s">
        <v>4388</v>
      </c>
      <c r="F226" s="2">
        <v>13162</v>
      </c>
      <c r="G226" s="2">
        <v>2375036</v>
      </c>
      <c r="H226" s="2">
        <v>1738025</v>
      </c>
      <c r="I226" s="2">
        <v>40110</v>
      </c>
      <c r="J226" s="2">
        <v>1697915</v>
      </c>
      <c r="K226" s="33">
        <v>7.7518603699242893E-3</v>
      </c>
      <c r="L226" s="2">
        <v>13218</v>
      </c>
      <c r="M226" s="2">
        <v>2048238</v>
      </c>
      <c r="N226" s="2">
        <v>1644305</v>
      </c>
      <c r="O226" s="33">
        <v>8.0386546291594321E-3</v>
      </c>
      <c r="P226" s="2">
        <v>13202</v>
      </c>
      <c r="Q226" s="2">
        <v>2214151</v>
      </c>
      <c r="R226" s="2">
        <v>1631036</v>
      </c>
      <c r="S226" s="35">
        <v>8.0942419419313856E-3</v>
      </c>
      <c r="T226" t="s">
        <v>4388</v>
      </c>
      <c r="U226" t="s">
        <v>4388</v>
      </c>
      <c r="V226" s="5" t="s">
        <v>4387</v>
      </c>
      <c r="W226" s="5">
        <v>0</v>
      </c>
      <c r="X226" s="4">
        <v>-3.4238157200709631E-4</v>
      </c>
      <c r="Y226" s="6">
        <v>-40</v>
      </c>
      <c r="Z226" s="4">
        <v>5.5587312771953473E-5</v>
      </c>
      <c r="AA226" s="5">
        <v>4354</v>
      </c>
      <c r="AC226" s="16" t="str">
        <f t="shared" si="18"/>
        <v/>
      </c>
      <c r="AD226" s="16" t="str">
        <f t="shared" si="19"/>
        <v/>
      </c>
      <c r="AE226" s="16">
        <f t="shared" si="20"/>
        <v>7.7518603699242893E-3</v>
      </c>
      <c r="AF226" s="16" t="str">
        <f t="shared" si="21"/>
        <v/>
      </c>
      <c r="AG226" s="16" t="str">
        <f t="shared" si="22"/>
        <v/>
      </c>
      <c r="AH226" s="16" t="str">
        <f t="shared" si="23"/>
        <v/>
      </c>
      <c r="AI226" s="17" t="str">
        <f>IF('Peer Comparison Tool'!$D$11="NR","",IF($C226='Peer Comparison Tool'!$D$9,COUNT('ALLL &lt;50B Database'!$AI$1:AI225)+1,""))</f>
        <v/>
      </c>
    </row>
    <row r="227" spans="1:35" x14ac:dyDescent="0.25">
      <c r="A227" t="s">
        <v>240</v>
      </c>
      <c r="B227">
        <v>961576</v>
      </c>
      <c r="C227" s="5" t="s">
        <v>207</v>
      </c>
      <c r="D227" s="5" t="s">
        <v>4387</v>
      </c>
      <c r="E227" s="5" t="s">
        <v>4388</v>
      </c>
      <c r="F227" s="2">
        <v>5358</v>
      </c>
      <c r="G227" s="2">
        <v>2374280</v>
      </c>
      <c r="H227" s="2">
        <v>620584</v>
      </c>
      <c r="I227" s="2">
        <v>0</v>
      </c>
      <c r="J227" s="2">
        <v>620584</v>
      </c>
      <c r="K227" s="33">
        <v>8.6338029984659604E-3</v>
      </c>
      <c r="L227" s="2">
        <v>4886</v>
      </c>
      <c r="M227" s="2">
        <v>2183806</v>
      </c>
      <c r="N227" s="2">
        <v>597418</v>
      </c>
      <c r="O227" s="33">
        <v>8.178528266640778E-3</v>
      </c>
      <c r="P227" s="2">
        <v>4969</v>
      </c>
      <c r="Q227" s="2">
        <v>2218303</v>
      </c>
      <c r="R227" s="2">
        <v>621972</v>
      </c>
      <c r="S227" s="35">
        <v>7.9891056189024586E-3</v>
      </c>
      <c r="T227" t="s">
        <v>4388</v>
      </c>
      <c r="U227" t="s">
        <v>4388</v>
      </c>
      <c r="V227" s="5" t="s">
        <v>4387</v>
      </c>
      <c r="W227" s="5">
        <v>0</v>
      </c>
      <c r="X227" s="4">
        <v>6.4469737956350179E-4</v>
      </c>
      <c r="Y227" s="6">
        <v>389</v>
      </c>
      <c r="Z227" s="4">
        <v>-1.8942264773831943E-4</v>
      </c>
      <c r="AA227" s="5">
        <v>4173</v>
      </c>
      <c r="AC227" s="16" t="str">
        <f t="shared" si="18"/>
        <v/>
      </c>
      <c r="AD227" s="16" t="str">
        <f t="shared" si="19"/>
        <v/>
      </c>
      <c r="AE227" s="16">
        <f t="shared" si="20"/>
        <v>8.6338029984659604E-3</v>
      </c>
      <c r="AF227" s="16" t="str">
        <f t="shared" si="21"/>
        <v/>
      </c>
      <c r="AG227" s="16" t="str">
        <f t="shared" si="22"/>
        <v/>
      </c>
      <c r="AH227" s="16" t="str">
        <f t="shared" si="23"/>
        <v/>
      </c>
      <c r="AI227" s="17" t="str">
        <f>IF('Peer Comparison Tool'!$D$11="NR","",IF($C227='Peer Comparison Tool'!$D$9,COUNT('ALLL &lt;50B Database'!$AI$1:AI226)+1,""))</f>
        <v/>
      </c>
    </row>
    <row r="228" spans="1:35" x14ac:dyDescent="0.25">
      <c r="A228" t="s">
        <v>1701</v>
      </c>
      <c r="B228">
        <v>2743244</v>
      </c>
      <c r="C228" s="5" t="s">
        <v>1695</v>
      </c>
      <c r="D228" s="5" t="s">
        <v>4387</v>
      </c>
      <c r="E228" s="5" t="s">
        <v>4388</v>
      </c>
      <c r="F228" s="2">
        <v>14882</v>
      </c>
      <c r="G228" s="2">
        <v>2361744</v>
      </c>
      <c r="H228" s="2">
        <v>1615298</v>
      </c>
      <c r="I228" s="2">
        <v>192655</v>
      </c>
      <c r="J228" s="2">
        <v>1422643</v>
      </c>
      <c r="K228" s="33">
        <v>1.0460811320900605E-2</v>
      </c>
      <c r="L228" s="2">
        <v>13937</v>
      </c>
      <c r="M228" s="2">
        <v>1988197</v>
      </c>
      <c r="N228" s="2">
        <v>1438924</v>
      </c>
      <c r="O228" s="33">
        <v>9.6857095996730896E-3</v>
      </c>
      <c r="P228" s="2">
        <v>14393</v>
      </c>
      <c r="Q228" s="2">
        <v>2010660</v>
      </c>
      <c r="R228" s="2">
        <v>1447362</v>
      </c>
      <c r="S228" s="35">
        <v>9.9442986619795188E-3</v>
      </c>
      <c r="T228" t="s">
        <v>4388</v>
      </c>
      <c r="U228" t="s">
        <v>4388</v>
      </c>
      <c r="V228" s="5" t="s">
        <v>4387</v>
      </c>
      <c r="W228" s="5">
        <v>0</v>
      </c>
      <c r="X228" s="4">
        <v>5.1651265892108632E-4</v>
      </c>
      <c r="Y228" s="6">
        <v>489</v>
      </c>
      <c r="Z228" s="4">
        <v>2.5858906230642915E-4</v>
      </c>
      <c r="AA228" s="5">
        <v>3614</v>
      </c>
      <c r="AC228" s="16" t="str">
        <f t="shared" si="18"/>
        <v/>
      </c>
      <c r="AD228" s="16" t="str">
        <f t="shared" si="19"/>
        <v/>
      </c>
      <c r="AE228" s="16">
        <f t="shared" si="20"/>
        <v>1.0460811320900605E-2</v>
      </c>
      <c r="AF228" s="16" t="str">
        <f t="shared" si="21"/>
        <v/>
      </c>
      <c r="AG228" s="16" t="str">
        <f t="shared" si="22"/>
        <v/>
      </c>
      <c r="AH228" s="16" t="str">
        <f t="shared" si="23"/>
        <v/>
      </c>
      <c r="AI228" s="17" t="str">
        <f>IF('Peer Comparison Tool'!$D$11="NR","",IF($C228='Peer Comparison Tool'!$D$9,COUNT('ALLL &lt;50B Database'!$AI$1:AI227)+1,""))</f>
        <v/>
      </c>
    </row>
    <row r="229" spans="1:35" x14ac:dyDescent="0.25">
      <c r="A229" t="s">
        <v>1700</v>
      </c>
      <c r="B229">
        <v>3449066</v>
      </c>
      <c r="C229" s="5" t="s">
        <v>1695</v>
      </c>
      <c r="D229" s="5" t="s">
        <v>4387</v>
      </c>
      <c r="E229" s="5" t="s">
        <v>4388</v>
      </c>
      <c r="F229" s="2">
        <v>16657</v>
      </c>
      <c r="G229" s="2">
        <v>2356635</v>
      </c>
      <c r="H229" s="2">
        <v>1813971</v>
      </c>
      <c r="I229" s="2">
        <v>109527</v>
      </c>
      <c r="J229" s="2">
        <v>1704444</v>
      </c>
      <c r="K229" s="33">
        <v>9.7726883370764898E-3</v>
      </c>
      <c r="L229" s="2">
        <v>10700</v>
      </c>
      <c r="M229" s="2">
        <v>2146196</v>
      </c>
      <c r="N229" s="2">
        <v>1691975</v>
      </c>
      <c r="O229" s="33">
        <v>6.3239705078384726E-3</v>
      </c>
      <c r="P229" s="2">
        <v>14233</v>
      </c>
      <c r="Q229" s="2">
        <v>2197542</v>
      </c>
      <c r="R229" s="2">
        <v>1729795</v>
      </c>
      <c r="S229" s="35">
        <v>8.2281426411800248E-3</v>
      </c>
      <c r="T229" t="s">
        <v>4388</v>
      </c>
      <c r="U229" t="s">
        <v>4388</v>
      </c>
      <c r="V229" s="5" t="s">
        <v>4387</v>
      </c>
      <c r="W229" s="5">
        <v>0</v>
      </c>
      <c r="X229" s="4">
        <v>1.5445456958964651E-3</v>
      </c>
      <c r="Y229" s="6">
        <v>2424</v>
      </c>
      <c r="Z229" s="4">
        <v>1.9041721333415522E-3</v>
      </c>
      <c r="AA229" s="5">
        <v>3855</v>
      </c>
      <c r="AC229" s="16" t="str">
        <f t="shared" si="18"/>
        <v/>
      </c>
      <c r="AD229" s="16" t="str">
        <f t="shared" si="19"/>
        <v/>
      </c>
      <c r="AE229" s="16">
        <f t="shared" si="20"/>
        <v>9.7726883370764898E-3</v>
      </c>
      <c r="AF229" s="16" t="str">
        <f t="shared" si="21"/>
        <v/>
      </c>
      <c r="AG229" s="16" t="str">
        <f t="shared" si="22"/>
        <v/>
      </c>
      <c r="AH229" s="16" t="str">
        <f t="shared" si="23"/>
        <v/>
      </c>
      <c r="AI229" s="17" t="str">
        <f>IF('Peer Comparison Tool'!$D$11="NR","",IF($C229='Peer Comparison Tool'!$D$9,COUNT('ALLL &lt;50B Database'!$AI$1:AI228)+1,""))</f>
        <v/>
      </c>
    </row>
    <row r="230" spans="1:35" x14ac:dyDescent="0.25">
      <c r="A230" t="s">
        <v>239</v>
      </c>
      <c r="B230">
        <v>1216826</v>
      </c>
      <c r="C230" s="5" t="s">
        <v>207</v>
      </c>
      <c r="D230" s="5" t="s">
        <v>4387</v>
      </c>
      <c r="E230" s="5" t="s">
        <v>4388</v>
      </c>
      <c r="F230" s="2">
        <v>6763</v>
      </c>
      <c r="G230" s="2">
        <v>2340040</v>
      </c>
      <c r="H230" s="2">
        <v>800312</v>
      </c>
      <c r="I230" s="2">
        <v>0</v>
      </c>
      <c r="J230" s="2">
        <v>800312</v>
      </c>
      <c r="K230" s="33">
        <v>8.4504543228141032E-3</v>
      </c>
      <c r="L230" s="2">
        <v>6191</v>
      </c>
      <c r="M230" s="2">
        <v>2127181</v>
      </c>
      <c r="N230" s="2">
        <v>670813</v>
      </c>
      <c r="O230" s="33">
        <v>9.2290996149448513E-3</v>
      </c>
      <c r="P230" s="2">
        <v>6558</v>
      </c>
      <c r="Q230" s="2">
        <v>2310078</v>
      </c>
      <c r="R230" s="2">
        <v>685974</v>
      </c>
      <c r="S230" s="35">
        <v>9.5601291011029564E-3</v>
      </c>
      <c r="T230" t="s">
        <v>4388</v>
      </c>
      <c r="U230" t="s">
        <v>4388</v>
      </c>
      <c r="V230" s="5" t="s">
        <v>4387</v>
      </c>
      <c r="W230" s="5">
        <v>0</v>
      </c>
      <c r="X230" s="4">
        <v>-1.1096747782888532E-3</v>
      </c>
      <c r="Y230" s="6">
        <v>205</v>
      </c>
      <c r="Z230" s="4">
        <v>3.3102948615810514E-4</v>
      </c>
      <c r="AA230" s="5">
        <v>4212</v>
      </c>
      <c r="AC230" s="16" t="str">
        <f t="shared" si="18"/>
        <v/>
      </c>
      <c r="AD230" s="16" t="str">
        <f t="shared" si="19"/>
        <v/>
      </c>
      <c r="AE230" s="16">
        <f t="shared" si="20"/>
        <v>8.4504543228141032E-3</v>
      </c>
      <c r="AF230" s="16" t="str">
        <f t="shared" si="21"/>
        <v/>
      </c>
      <c r="AG230" s="16" t="str">
        <f t="shared" si="22"/>
        <v/>
      </c>
      <c r="AH230" s="16" t="str">
        <f t="shared" si="23"/>
        <v/>
      </c>
      <c r="AI230" s="17" t="str">
        <f>IF('Peer Comparison Tool'!$D$11="NR","",IF($C230='Peer Comparison Tool'!$D$9,COUNT('ALLL &lt;50B Database'!$AI$1:AI229)+1,""))</f>
        <v/>
      </c>
    </row>
    <row r="231" spans="1:35" x14ac:dyDescent="0.25">
      <c r="A231" t="s">
        <v>350</v>
      </c>
      <c r="B231">
        <v>1718469</v>
      </c>
      <c r="C231" s="5" t="s">
        <v>343</v>
      </c>
      <c r="D231" s="5" t="s">
        <v>4387</v>
      </c>
      <c r="E231" s="5" t="s">
        <v>4388</v>
      </c>
      <c r="F231" s="2">
        <v>14324</v>
      </c>
      <c r="G231" s="2">
        <v>2337442</v>
      </c>
      <c r="H231" s="2">
        <v>863448</v>
      </c>
      <c r="I231" s="2">
        <v>0</v>
      </c>
      <c r="J231" s="2">
        <v>863448</v>
      </c>
      <c r="K231" s="33">
        <v>1.658930242469726E-2</v>
      </c>
      <c r="L231" s="2">
        <v>13352</v>
      </c>
      <c r="M231" s="2">
        <v>2019707</v>
      </c>
      <c r="N231" s="2">
        <v>950163</v>
      </c>
      <c r="O231" s="33">
        <v>1.4052325758843482E-2</v>
      </c>
      <c r="P231" s="2">
        <v>14355</v>
      </c>
      <c r="Q231" s="2">
        <v>2075372</v>
      </c>
      <c r="R231" s="2">
        <v>945201</v>
      </c>
      <c r="S231" s="35">
        <v>1.5187245887382683E-2</v>
      </c>
      <c r="T231" t="s">
        <v>4388</v>
      </c>
      <c r="U231" t="s">
        <v>4388</v>
      </c>
      <c r="V231" s="5" t="s">
        <v>4387</v>
      </c>
      <c r="W231" s="5">
        <v>0</v>
      </c>
      <c r="X231" s="4">
        <v>1.402056537314577E-3</v>
      </c>
      <c r="Y231" s="6">
        <v>-31</v>
      </c>
      <c r="Z231" s="4">
        <v>1.1349201285392012E-3</v>
      </c>
      <c r="AA231" s="5">
        <v>1121</v>
      </c>
      <c r="AC231" s="16" t="str">
        <f t="shared" si="18"/>
        <v/>
      </c>
      <c r="AD231" s="16" t="str">
        <f t="shared" si="19"/>
        <v/>
      </c>
      <c r="AE231" s="16">
        <f t="shared" si="20"/>
        <v>1.658930242469726E-2</v>
      </c>
      <c r="AF231" s="16" t="str">
        <f t="shared" si="21"/>
        <v/>
      </c>
      <c r="AG231" s="16" t="str">
        <f t="shared" si="22"/>
        <v/>
      </c>
      <c r="AH231" s="16" t="str">
        <f t="shared" si="23"/>
        <v/>
      </c>
      <c r="AI231" s="17" t="str">
        <f>IF('Peer Comparison Tool'!$D$11="NR","",IF($C231='Peer Comparison Tool'!$D$9,COUNT('ALLL &lt;50B Database'!$AI$1:AI230)+1,""))</f>
        <v/>
      </c>
    </row>
    <row r="232" spans="1:35" x14ac:dyDescent="0.25">
      <c r="A232" t="s">
        <v>2310</v>
      </c>
      <c r="B232">
        <v>657459</v>
      </c>
      <c r="C232" s="5" t="s">
        <v>2299</v>
      </c>
      <c r="D232" s="5" t="s">
        <v>4387</v>
      </c>
      <c r="E232" s="5" t="s">
        <v>4388</v>
      </c>
      <c r="F232" s="2">
        <v>17044</v>
      </c>
      <c r="G232" s="2">
        <v>2336280</v>
      </c>
      <c r="H232" s="2">
        <v>1758629</v>
      </c>
      <c r="I232" s="2">
        <v>194830</v>
      </c>
      <c r="J232" s="2">
        <v>1563799</v>
      </c>
      <c r="K232" s="33">
        <v>1.0899098925117614E-2</v>
      </c>
      <c r="L232" s="2">
        <v>15537</v>
      </c>
      <c r="M232" s="2">
        <v>2050530</v>
      </c>
      <c r="N232" s="2">
        <v>1520698</v>
      </c>
      <c r="O232" s="33">
        <v>1.0217018763751909E-2</v>
      </c>
      <c r="P232" s="2">
        <v>16266</v>
      </c>
      <c r="Q232" s="2">
        <v>2072126</v>
      </c>
      <c r="R232" s="2">
        <v>1539494</v>
      </c>
      <c r="S232" s="35">
        <v>1.0565809285388576E-2</v>
      </c>
      <c r="T232" t="s">
        <v>4388</v>
      </c>
      <c r="U232" t="s">
        <v>4388</v>
      </c>
      <c r="V232" s="5" t="s">
        <v>4387</v>
      </c>
      <c r="W232" s="5">
        <v>0</v>
      </c>
      <c r="X232" s="4">
        <v>3.3328963972903761E-4</v>
      </c>
      <c r="Y232" s="6">
        <v>778</v>
      </c>
      <c r="Z232" s="4">
        <v>3.4879052163666775E-4</v>
      </c>
      <c r="AA232" s="5">
        <v>3420</v>
      </c>
      <c r="AC232" s="16" t="str">
        <f t="shared" si="18"/>
        <v/>
      </c>
      <c r="AD232" s="16" t="str">
        <f t="shared" si="19"/>
        <v/>
      </c>
      <c r="AE232" s="16">
        <f t="shared" si="20"/>
        <v>1.0899098925117614E-2</v>
      </c>
      <c r="AF232" s="16" t="str">
        <f t="shared" si="21"/>
        <v/>
      </c>
      <c r="AG232" s="16" t="str">
        <f t="shared" si="22"/>
        <v/>
      </c>
      <c r="AH232" s="16" t="str">
        <f t="shared" si="23"/>
        <v/>
      </c>
      <c r="AI232" s="17" t="str">
        <f>IF('Peer Comparison Tool'!$D$11="NR","",IF($C232='Peer Comparison Tool'!$D$9,COUNT('ALLL &lt;50B Database'!$AI$1:AI231)+1,""))</f>
        <v/>
      </c>
    </row>
    <row r="233" spans="1:35" x14ac:dyDescent="0.25">
      <c r="A233" t="s">
        <v>2311</v>
      </c>
      <c r="B233">
        <v>506249</v>
      </c>
      <c r="C233" s="5" t="s">
        <v>2299</v>
      </c>
      <c r="D233" s="5" t="s">
        <v>4387</v>
      </c>
      <c r="E233" s="5" t="s">
        <v>4388</v>
      </c>
      <c r="F233" s="2">
        <v>23349</v>
      </c>
      <c r="G233" s="2">
        <v>2329412</v>
      </c>
      <c r="H233" s="2">
        <v>1703959</v>
      </c>
      <c r="I233" s="2">
        <v>173714</v>
      </c>
      <c r="J233" s="2">
        <v>1530245</v>
      </c>
      <c r="K233" s="33">
        <v>1.5258340984613575E-2</v>
      </c>
      <c r="L233" s="2">
        <v>22649</v>
      </c>
      <c r="M233" s="2">
        <v>1978831</v>
      </c>
      <c r="N233" s="2">
        <v>1531314</v>
      </c>
      <c r="O233" s="33">
        <v>1.4790565488201636E-2</v>
      </c>
      <c r="P233" s="2">
        <v>22961</v>
      </c>
      <c r="Q233" s="2">
        <v>2067323</v>
      </c>
      <c r="R233" s="2">
        <v>1553459</v>
      </c>
      <c r="S233" s="35">
        <v>1.4780563890002891E-2</v>
      </c>
      <c r="T233" t="s">
        <v>4388</v>
      </c>
      <c r="U233" t="s">
        <v>4388</v>
      </c>
      <c r="V233" s="5" t="s">
        <v>4387</v>
      </c>
      <c r="W233" s="5">
        <v>0</v>
      </c>
      <c r="X233" s="4">
        <v>4.7777709461068428E-4</v>
      </c>
      <c r="Y233" s="6">
        <v>388</v>
      </c>
      <c r="Z233" s="4">
        <v>-1.0001598198744813E-5</v>
      </c>
      <c r="AA233" s="5">
        <v>1521</v>
      </c>
      <c r="AC233" s="16" t="str">
        <f t="shared" si="18"/>
        <v/>
      </c>
      <c r="AD233" s="16" t="str">
        <f t="shared" si="19"/>
        <v/>
      </c>
      <c r="AE233" s="16">
        <f t="shared" si="20"/>
        <v>1.5258340984613575E-2</v>
      </c>
      <c r="AF233" s="16" t="str">
        <f t="shared" si="21"/>
        <v/>
      </c>
      <c r="AG233" s="16" t="str">
        <f t="shared" si="22"/>
        <v/>
      </c>
      <c r="AH233" s="16" t="str">
        <f t="shared" si="23"/>
        <v/>
      </c>
      <c r="AI233" s="17" t="str">
        <f>IF('Peer Comparison Tool'!$D$11="NR","",IF($C233='Peer Comparison Tool'!$D$9,COUNT('ALLL &lt;50B Database'!$AI$1:AI232)+1,""))</f>
        <v/>
      </c>
    </row>
    <row r="234" spans="1:35" x14ac:dyDescent="0.25">
      <c r="A234" t="s">
        <v>2309</v>
      </c>
      <c r="B234">
        <v>535753</v>
      </c>
      <c r="C234" s="5" t="s">
        <v>2299</v>
      </c>
      <c r="D234" s="5" t="s">
        <v>4390</v>
      </c>
      <c r="E234" s="5" t="s">
        <v>4388</v>
      </c>
      <c r="F234" s="2">
        <v>29121</v>
      </c>
      <c r="G234" s="2">
        <v>2321392</v>
      </c>
      <c r="H234" s="2">
        <v>1719642</v>
      </c>
      <c r="I234" s="2">
        <v>176254</v>
      </c>
      <c r="J234" s="2">
        <v>1543388</v>
      </c>
      <c r="K234" s="33">
        <v>1.8868230153402773E-2</v>
      </c>
      <c r="L234" s="2">
        <v>18832</v>
      </c>
      <c r="M234" s="2">
        <v>2095381</v>
      </c>
      <c r="N234" s="2">
        <v>1567606</v>
      </c>
      <c r="O234" s="33">
        <v>1.2013222710298378E-2</v>
      </c>
      <c r="P234" s="2">
        <v>24606</v>
      </c>
      <c r="Q234" s="2">
        <v>2163530</v>
      </c>
      <c r="R234" s="2">
        <v>1608258</v>
      </c>
      <c r="S234" s="35">
        <v>1.529978398988222E-2</v>
      </c>
      <c r="T234" t="s">
        <v>4388</v>
      </c>
      <c r="U234" t="s">
        <v>4388</v>
      </c>
      <c r="V234" s="5" t="s">
        <v>4390</v>
      </c>
      <c r="W234" s="5">
        <v>0</v>
      </c>
      <c r="X234" s="4">
        <v>3.5684461635205524E-3</v>
      </c>
      <c r="Y234" s="6">
        <v>4515</v>
      </c>
      <c r="Z234" s="4">
        <v>3.2865612795838425E-3</v>
      </c>
      <c r="AA234" s="5">
        <v>708</v>
      </c>
      <c r="AC234" s="16" t="str">
        <f t="shared" si="18"/>
        <v/>
      </c>
      <c r="AD234" s="16" t="str">
        <f t="shared" si="19"/>
        <v/>
      </c>
      <c r="AE234" s="16">
        <f t="shared" si="20"/>
        <v>1.8868230153402773E-2</v>
      </c>
      <c r="AF234" s="16" t="str">
        <f t="shared" si="21"/>
        <v/>
      </c>
      <c r="AG234" s="16" t="str">
        <f t="shared" si="22"/>
        <v/>
      </c>
      <c r="AH234" s="16" t="str">
        <f t="shared" si="23"/>
        <v/>
      </c>
      <c r="AI234" s="17" t="str">
        <f>IF('Peer Comparison Tool'!$D$11="NR","",IF($C234='Peer Comparison Tool'!$D$9,COUNT('ALLL &lt;50B Database'!$AI$1:AI233)+1,""))</f>
        <v/>
      </c>
    </row>
    <row r="235" spans="1:35" x14ac:dyDescent="0.25">
      <c r="A235" t="s">
        <v>4065</v>
      </c>
      <c r="B235">
        <v>223322</v>
      </c>
      <c r="C235" s="5" t="s">
        <v>4058</v>
      </c>
      <c r="D235" s="5" t="s">
        <v>4387</v>
      </c>
      <c r="E235" s="5" t="s">
        <v>4388</v>
      </c>
      <c r="F235" s="2">
        <v>23783</v>
      </c>
      <c r="G235" s="2">
        <v>2319799</v>
      </c>
      <c r="H235" s="2">
        <v>1908812</v>
      </c>
      <c r="I235" s="2">
        <v>246022</v>
      </c>
      <c r="J235" s="2">
        <v>1662790</v>
      </c>
      <c r="K235" s="33">
        <v>1.4303068938350604E-2</v>
      </c>
      <c r="L235" s="2">
        <v>17852</v>
      </c>
      <c r="M235" s="2">
        <v>1946484</v>
      </c>
      <c r="N235" s="2">
        <v>1584382</v>
      </c>
      <c r="O235" s="33">
        <v>1.1267484735373161E-2</v>
      </c>
      <c r="P235" s="2">
        <v>18039</v>
      </c>
      <c r="Q235" s="2">
        <v>2007215</v>
      </c>
      <c r="R235" s="2">
        <v>1630546</v>
      </c>
      <c r="S235" s="35">
        <v>1.1063165344614627E-2</v>
      </c>
      <c r="T235" t="s">
        <v>4388</v>
      </c>
      <c r="U235" t="s">
        <v>4388</v>
      </c>
      <c r="V235" s="5" t="s">
        <v>4387</v>
      </c>
      <c r="W235" s="5">
        <v>0</v>
      </c>
      <c r="X235" s="4">
        <v>3.2399035937359776E-3</v>
      </c>
      <c r="Y235" s="6">
        <v>5744</v>
      </c>
      <c r="Z235" s="4">
        <v>-2.0431939075853459E-4</v>
      </c>
      <c r="AA235" s="5">
        <v>1847</v>
      </c>
      <c r="AC235" s="16" t="str">
        <f t="shared" si="18"/>
        <v/>
      </c>
      <c r="AD235" s="16" t="str">
        <f t="shared" si="19"/>
        <v/>
      </c>
      <c r="AE235" s="16">
        <f t="shared" si="20"/>
        <v>1.4303068938350604E-2</v>
      </c>
      <c r="AF235" s="16" t="str">
        <f t="shared" si="21"/>
        <v/>
      </c>
      <c r="AG235" s="16" t="str">
        <f t="shared" si="22"/>
        <v/>
      </c>
      <c r="AH235" s="16" t="str">
        <f t="shared" si="23"/>
        <v/>
      </c>
      <c r="AI235" s="17" t="str">
        <f>IF('Peer Comparison Tool'!$D$11="NR","",IF($C235='Peer Comparison Tool'!$D$9,COUNT('ALLL &lt;50B Database'!$AI$1:AI234)+1,""))</f>
        <v/>
      </c>
    </row>
    <row r="236" spans="1:35" x14ac:dyDescent="0.25">
      <c r="A236" t="s">
        <v>4171</v>
      </c>
      <c r="B236">
        <v>722544</v>
      </c>
      <c r="C236" s="5" t="s">
        <v>4163</v>
      </c>
      <c r="D236" s="5" t="s">
        <v>4390</v>
      </c>
      <c r="E236" s="5" t="s">
        <v>4388</v>
      </c>
      <c r="F236" s="2">
        <v>35518</v>
      </c>
      <c r="G236" s="2">
        <v>2304864</v>
      </c>
      <c r="H236" s="2">
        <v>1419105</v>
      </c>
      <c r="I236" s="2">
        <v>112878</v>
      </c>
      <c r="J236" s="2">
        <v>1306227</v>
      </c>
      <c r="K236" s="33">
        <v>2.7191292172034417E-2</v>
      </c>
      <c r="L236" s="2">
        <v>31008</v>
      </c>
      <c r="M236" s="2">
        <v>1903675</v>
      </c>
      <c r="N236" s="2">
        <v>1194275</v>
      </c>
      <c r="O236" s="33">
        <v>2.5963869293085765E-2</v>
      </c>
      <c r="P236" s="2">
        <v>32660</v>
      </c>
      <c r="Q236" s="2">
        <v>2089096</v>
      </c>
      <c r="R236" s="2">
        <v>1305424</v>
      </c>
      <c r="S236" s="35">
        <v>2.5018691245143339E-2</v>
      </c>
      <c r="T236" t="s">
        <v>4388</v>
      </c>
      <c r="U236" t="s">
        <v>4388</v>
      </c>
      <c r="V236" s="5" t="s">
        <v>4390</v>
      </c>
      <c r="W236" s="5">
        <v>0</v>
      </c>
      <c r="X236" s="4">
        <v>2.172600926891078E-3</v>
      </c>
      <c r="Y236" s="6">
        <v>2858</v>
      </c>
      <c r="Z236" s="4">
        <v>-9.4517804794242571E-4</v>
      </c>
      <c r="AA236" s="5">
        <v>196</v>
      </c>
      <c r="AC236" s="16" t="str">
        <f t="shared" si="18"/>
        <v/>
      </c>
      <c r="AD236" s="16" t="str">
        <f t="shared" si="19"/>
        <v/>
      </c>
      <c r="AE236" s="16">
        <f t="shared" si="20"/>
        <v>2.7191292172034417E-2</v>
      </c>
      <c r="AF236" s="16" t="str">
        <f t="shared" si="21"/>
        <v/>
      </c>
      <c r="AG236" s="16" t="str">
        <f t="shared" si="22"/>
        <v/>
      </c>
      <c r="AH236" s="16" t="str">
        <f t="shared" si="23"/>
        <v/>
      </c>
      <c r="AI236" s="17" t="str">
        <f>IF('Peer Comparison Tool'!$D$11="NR","",IF($C236='Peer Comparison Tool'!$D$9,COUNT('ALLL &lt;50B Database'!$AI$1:AI235)+1,""))</f>
        <v/>
      </c>
    </row>
    <row r="237" spans="1:35" x14ac:dyDescent="0.25">
      <c r="A237" t="s">
        <v>2044</v>
      </c>
      <c r="B237">
        <v>141556</v>
      </c>
      <c r="C237" s="5" t="s">
        <v>2041</v>
      </c>
      <c r="D237" s="5" t="s">
        <v>4387</v>
      </c>
      <c r="E237" s="5" t="s">
        <v>4388</v>
      </c>
      <c r="F237" s="2">
        <v>83614</v>
      </c>
      <c r="G237" s="2">
        <v>2301841</v>
      </c>
      <c r="H237" s="2">
        <v>2068688</v>
      </c>
      <c r="I237" s="2">
        <v>70956</v>
      </c>
      <c r="J237" s="2">
        <v>1997732</v>
      </c>
      <c r="K237" s="33">
        <v>4.1854462960997769E-2</v>
      </c>
      <c r="L237" s="2">
        <v>67279</v>
      </c>
      <c r="M237" s="2">
        <v>2275434</v>
      </c>
      <c r="N237" s="2">
        <v>2155472</v>
      </c>
      <c r="O237" s="33">
        <v>3.1213117127014408E-2</v>
      </c>
      <c r="P237" s="2">
        <v>74109</v>
      </c>
      <c r="Q237" s="2">
        <v>2214669</v>
      </c>
      <c r="R237" s="2">
        <v>2075611</v>
      </c>
      <c r="S237" s="35">
        <v>3.5704667204018478E-2</v>
      </c>
      <c r="T237" t="s">
        <v>4388</v>
      </c>
      <c r="U237" t="s">
        <v>4388</v>
      </c>
      <c r="V237" s="5" t="s">
        <v>4387</v>
      </c>
      <c r="W237" s="5">
        <v>0</v>
      </c>
      <c r="X237" s="4">
        <v>6.1497957569792913E-3</v>
      </c>
      <c r="Y237" s="6">
        <v>9505</v>
      </c>
      <c r="Z237" s="4">
        <v>4.4915500770040702E-3</v>
      </c>
      <c r="AA237" s="5">
        <v>56</v>
      </c>
      <c r="AC237" s="16" t="str">
        <f t="shared" si="18"/>
        <v/>
      </c>
      <c r="AD237" s="16" t="str">
        <f t="shared" si="19"/>
        <v/>
      </c>
      <c r="AE237" s="16">
        <f t="shared" si="20"/>
        <v>4.1854462960997769E-2</v>
      </c>
      <c r="AF237" s="16" t="str">
        <f t="shared" si="21"/>
        <v/>
      </c>
      <c r="AG237" s="16" t="str">
        <f t="shared" si="22"/>
        <v/>
      </c>
      <c r="AH237" s="16" t="str">
        <f t="shared" si="23"/>
        <v/>
      </c>
      <c r="AI237" s="17" t="str">
        <f>IF('Peer Comparison Tool'!$D$11="NR","",IF($C237='Peer Comparison Tool'!$D$9,COUNT('ALLL &lt;50B Database'!$AI$1:AI236)+1,""))</f>
        <v/>
      </c>
    </row>
    <row r="238" spans="1:35" x14ac:dyDescent="0.25">
      <c r="A238" t="s">
        <v>3</v>
      </c>
      <c r="B238">
        <v>3401970</v>
      </c>
      <c r="C238" s="5" t="s">
        <v>2850</v>
      </c>
      <c r="D238" s="5" t="s">
        <v>4387</v>
      </c>
      <c r="E238" s="5" t="s">
        <v>4388</v>
      </c>
      <c r="F238" s="2">
        <v>21441</v>
      </c>
      <c r="G238" s="2">
        <v>2300594</v>
      </c>
      <c r="H238" s="2">
        <v>1955007</v>
      </c>
      <c r="I238" s="2">
        <v>190481</v>
      </c>
      <c r="J238" s="2">
        <v>1764526</v>
      </c>
      <c r="K238" s="33">
        <v>1.2151138606061911E-2</v>
      </c>
      <c r="L238" s="2">
        <v>17245</v>
      </c>
      <c r="M238" s="2">
        <v>2011588</v>
      </c>
      <c r="N238" s="2">
        <v>1723574</v>
      </c>
      <c r="O238" s="33">
        <v>1.0005372557256028E-2</v>
      </c>
      <c r="P238" s="2">
        <v>19478</v>
      </c>
      <c r="Q238" s="2">
        <v>2092444</v>
      </c>
      <c r="R238" s="2">
        <v>1758364</v>
      </c>
      <c r="S238" s="35">
        <v>1.1077342347773271E-2</v>
      </c>
      <c r="T238" t="s">
        <v>4388</v>
      </c>
      <c r="U238" t="s">
        <v>4388</v>
      </c>
      <c r="V238" s="5" t="s">
        <v>4387</v>
      </c>
      <c r="W238" s="5">
        <v>0</v>
      </c>
      <c r="X238" s="4">
        <v>1.0737962582886406E-3</v>
      </c>
      <c r="Y238" s="6">
        <v>1963</v>
      </c>
      <c r="Z238" s="4">
        <v>1.0719697905172427E-3</v>
      </c>
      <c r="AA238" s="5">
        <v>2852</v>
      </c>
      <c r="AC238" s="16" t="str">
        <f t="shared" si="18"/>
        <v/>
      </c>
      <c r="AD238" s="16" t="str">
        <f t="shared" si="19"/>
        <v/>
      </c>
      <c r="AE238" s="16">
        <f t="shared" si="20"/>
        <v>1.2151138606061911E-2</v>
      </c>
      <c r="AF238" s="16" t="str">
        <f t="shared" si="21"/>
        <v/>
      </c>
      <c r="AG238" s="16" t="str">
        <f t="shared" si="22"/>
        <v/>
      </c>
      <c r="AH238" s="16" t="str">
        <f t="shared" si="23"/>
        <v/>
      </c>
      <c r="AI238" s="17" t="str">
        <f>IF('Peer Comparison Tool'!$D$11="NR","",IF($C238='Peer Comparison Tool'!$D$9,COUNT('ALLL &lt;50B Database'!$AI$1:AI237)+1,""))</f>
        <v/>
      </c>
    </row>
    <row r="239" spans="1:35" x14ac:dyDescent="0.25">
      <c r="A239" t="s">
        <v>945</v>
      </c>
      <c r="B239">
        <v>671334</v>
      </c>
      <c r="C239" s="5" t="s">
        <v>926</v>
      </c>
      <c r="D239" s="5" t="s">
        <v>4387</v>
      </c>
      <c r="E239" s="5" t="s">
        <v>4388</v>
      </c>
      <c r="F239" s="2">
        <v>23296</v>
      </c>
      <c r="G239" s="2">
        <v>2298744</v>
      </c>
      <c r="H239" s="2">
        <v>1571684</v>
      </c>
      <c r="I239" s="2">
        <v>87271</v>
      </c>
      <c r="J239" s="2">
        <v>1484413</v>
      </c>
      <c r="K239" s="33">
        <v>1.5693745608533476E-2</v>
      </c>
      <c r="L239" s="2">
        <v>21298</v>
      </c>
      <c r="M239" s="2">
        <v>2016395</v>
      </c>
      <c r="N239" s="2">
        <v>1518145</v>
      </c>
      <c r="O239" s="33">
        <v>1.4028962977844672E-2</v>
      </c>
      <c r="P239" s="2">
        <v>22507</v>
      </c>
      <c r="Q239" s="2">
        <v>2153859</v>
      </c>
      <c r="R239" s="2">
        <v>1542764</v>
      </c>
      <c r="S239" s="35">
        <v>1.4588751098677438E-2</v>
      </c>
      <c r="T239" t="s">
        <v>4388</v>
      </c>
      <c r="U239" t="s">
        <v>4388</v>
      </c>
      <c r="V239" s="5" t="s">
        <v>4387</v>
      </c>
      <c r="W239" s="5">
        <v>0</v>
      </c>
      <c r="X239" s="4">
        <v>1.1049945098560374E-3</v>
      </c>
      <c r="Y239" s="6">
        <v>789</v>
      </c>
      <c r="Z239" s="4">
        <v>5.5978812083276597E-4</v>
      </c>
      <c r="AA239" s="5">
        <v>1367</v>
      </c>
      <c r="AC239" s="16" t="str">
        <f t="shared" si="18"/>
        <v/>
      </c>
      <c r="AD239" s="16" t="str">
        <f t="shared" si="19"/>
        <v/>
      </c>
      <c r="AE239" s="16">
        <f t="shared" si="20"/>
        <v>1.5693745608533476E-2</v>
      </c>
      <c r="AF239" s="16" t="str">
        <f t="shared" si="21"/>
        <v/>
      </c>
      <c r="AG239" s="16" t="str">
        <f t="shared" si="22"/>
        <v/>
      </c>
      <c r="AH239" s="16" t="str">
        <f t="shared" si="23"/>
        <v/>
      </c>
      <c r="AI239" s="17" t="str">
        <f>IF('Peer Comparison Tool'!$D$11="NR","",IF($C239='Peer Comparison Tool'!$D$9,COUNT('ALLL &lt;50B Database'!$AI$1:AI238)+1,""))</f>
        <v/>
      </c>
    </row>
    <row r="240" spans="1:35" x14ac:dyDescent="0.25">
      <c r="A240" t="s">
        <v>1395</v>
      </c>
      <c r="B240">
        <v>160959</v>
      </c>
      <c r="C240" s="5" t="s">
        <v>1389</v>
      </c>
      <c r="D240" s="5" t="s">
        <v>4387</v>
      </c>
      <c r="E240" s="5" t="s">
        <v>4388</v>
      </c>
      <c r="F240" s="2">
        <v>28964</v>
      </c>
      <c r="G240" s="2">
        <v>2294933</v>
      </c>
      <c r="H240" s="2">
        <v>1721830</v>
      </c>
      <c r="I240" s="2">
        <v>85341</v>
      </c>
      <c r="J240" s="2">
        <v>1636489</v>
      </c>
      <c r="K240" s="33">
        <v>1.7698866292410152E-2</v>
      </c>
      <c r="L240" s="2">
        <v>22286</v>
      </c>
      <c r="M240" s="2">
        <v>2142154</v>
      </c>
      <c r="N240" s="2">
        <v>1623401</v>
      </c>
      <c r="O240" s="33">
        <v>1.372796986080457E-2</v>
      </c>
      <c r="P240" s="2">
        <v>24875</v>
      </c>
      <c r="Q240" s="2">
        <v>2194615</v>
      </c>
      <c r="R240" s="2">
        <v>1658846</v>
      </c>
      <c r="S240" s="35">
        <v>1.499536424719353E-2</v>
      </c>
      <c r="T240" t="s">
        <v>4388</v>
      </c>
      <c r="U240" t="s">
        <v>4388</v>
      </c>
      <c r="V240" s="5" t="s">
        <v>4387</v>
      </c>
      <c r="W240" s="5">
        <v>0</v>
      </c>
      <c r="X240" s="4">
        <v>2.7035020452166221E-3</v>
      </c>
      <c r="Y240" s="6">
        <v>4089</v>
      </c>
      <c r="Z240" s="4">
        <v>1.2673943863889606E-3</v>
      </c>
      <c r="AA240" s="5">
        <v>902</v>
      </c>
      <c r="AC240" s="16" t="str">
        <f t="shared" si="18"/>
        <v/>
      </c>
      <c r="AD240" s="16" t="str">
        <f t="shared" si="19"/>
        <v/>
      </c>
      <c r="AE240" s="16">
        <f t="shared" si="20"/>
        <v>1.7698866292410152E-2</v>
      </c>
      <c r="AF240" s="16" t="str">
        <f t="shared" si="21"/>
        <v/>
      </c>
      <c r="AG240" s="16" t="str">
        <f t="shared" si="22"/>
        <v/>
      </c>
      <c r="AH240" s="16" t="str">
        <f t="shared" si="23"/>
        <v/>
      </c>
      <c r="AI240" s="17" t="str">
        <f>IF('Peer Comparison Tool'!$D$11="NR","",IF($C240='Peer Comparison Tool'!$D$9,COUNT('ALLL &lt;50B Database'!$AI$1:AI239)+1,""))</f>
        <v/>
      </c>
    </row>
    <row r="241" spans="1:35" x14ac:dyDescent="0.25">
      <c r="A241" t="s">
        <v>702</v>
      </c>
      <c r="B241">
        <v>711472</v>
      </c>
      <c r="C241" s="5" t="s">
        <v>703</v>
      </c>
      <c r="D241" s="5" t="s">
        <v>4389</v>
      </c>
      <c r="E241" s="5" t="s">
        <v>4388</v>
      </c>
      <c r="F241" s="2">
        <v>30884</v>
      </c>
      <c r="G241" s="2">
        <v>2291074</v>
      </c>
      <c r="H241" s="2">
        <v>1391256</v>
      </c>
      <c r="I241" s="2">
        <v>89479</v>
      </c>
      <c r="J241" s="2">
        <v>1301777</v>
      </c>
      <c r="K241" s="33">
        <v>2.3724493519243311E-2</v>
      </c>
      <c r="L241" s="2">
        <v>27870</v>
      </c>
      <c r="M241" s="2">
        <v>1944695</v>
      </c>
      <c r="N241" s="2">
        <v>1303142</v>
      </c>
      <c r="O241" s="33">
        <v>2.1386771357227378E-2</v>
      </c>
      <c r="P241" s="2">
        <v>29065</v>
      </c>
      <c r="Q241" s="2">
        <v>1985602</v>
      </c>
      <c r="R241" s="2">
        <v>1325604</v>
      </c>
      <c r="S241" s="35">
        <v>2.192585417666211E-2</v>
      </c>
      <c r="T241" t="s">
        <v>4388</v>
      </c>
      <c r="U241" t="s">
        <v>4388</v>
      </c>
      <c r="V241" s="5" t="s">
        <v>4389</v>
      </c>
      <c r="W241" s="5">
        <v>0</v>
      </c>
      <c r="X241" s="4">
        <v>1.7986393425812007E-3</v>
      </c>
      <c r="Y241" s="6">
        <v>1819</v>
      </c>
      <c r="Z241" s="4">
        <v>5.3908281943473163E-4</v>
      </c>
      <c r="AA241" s="5">
        <v>300</v>
      </c>
      <c r="AC241" s="16" t="str">
        <f t="shared" si="18"/>
        <v/>
      </c>
      <c r="AD241" s="16" t="str">
        <f t="shared" si="19"/>
        <v/>
      </c>
      <c r="AE241" s="16">
        <f t="shared" si="20"/>
        <v>2.3724493519243311E-2</v>
      </c>
      <c r="AF241" s="16" t="str">
        <f t="shared" si="21"/>
        <v/>
      </c>
      <c r="AG241" s="16" t="str">
        <f t="shared" si="22"/>
        <v/>
      </c>
      <c r="AH241" s="16" t="str">
        <f t="shared" si="23"/>
        <v/>
      </c>
      <c r="AI241" s="17" t="str">
        <f>IF('Peer Comparison Tool'!$D$11="NR","",IF($C241='Peer Comparison Tool'!$D$9,COUNT('ALLL &lt;50B Database'!$AI$1:AI240)+1,""))</f>
        <v/>
      </c>
    </row>
    <row r="242" spans="1:35" x14ac:dyDescent="0.25">
      <c r="A242" t="s">
        <v>474</v>
      </c>
      <c r="B242">
        <v>725732</v>
      </c>
      <c r="C242" s="5" t="s">
        <v>462</v>
      </c>
      <c r="D242" s="5" t="s">
        <v>4389</v>
      </c>
      <c r="E242" s="5" t="s">
        <v>4388</v>
      </c>
      <c r="F242" s="2">
        <v>19241</v>
      </c>
      <c r="G242" s="2">
        <v>2290914</v>
      </c>
      <c r="H242" s="2">
        <v>1687359</v>
      </c>
      <c r="I242" s="2">
        <v>85</v>
      </c>
      <c r="J242" s="2">
        <v>1687274</v>
      </c>
      <c r="K242" s="33">
        <v>1.1403601311938665E-2</v>
      </c>
      <c r="L242" s="2">
        <v>16939</v>
      </c>
      <c r="M242" s="2">
        <v>2260033</v>
      </c>
      <c r="N242" s="2">
        <v>1764807</v>
      </c>
      <c r="O242" s="33">
        <v>9.5982166888503948E-3</v>
      </c>
      <c r="P242" s="2">
        <v>17756</v>
      </c>
      <c r="Q242" s="2">
        <v>2305321</v>
      </c>
      <c r="R242" s="2">
        <v>1791792</v>
      </c>
      <c r="S242" s="35">
        <v>9.9096323680427194E-3</v>
      </c>
      <c r="T242" t="s">
        <v>4388</v>
      </c>
      <c r="U242" t="s">
        <v>4388</v>
      </c>
      <c r="V242" s="5" t="s">
        <v>4389</v>
      </c>
      <c r="W242" s="5">
        <v>0</v>
      </c>
      <c r="X242" s="4">
        <v>1.4939689438959458E-3</v>
      </c>
      <c r="Y242" s="6">
        <v>1485</v>
      </c>
      <c r="Z242" s="4">
        <v>3.1141567919232456E-4</v>
      </c>
      <c r="AA242" s="5">
        <v>3202</v>
      </c>
      <c r="AC242" s="16" t="str">
        <f t="shared" si="18"/>
        <v/>
      </c>
      <c r="AD242" s="16" t="str">
        <f t="shared" si="19"/>
        <v/>
      </c>
      <c r="AE242" s="16">
        <f t="shared" si="20"/>
        <v>1.1403601311938665E-2</v>
      </c>
      <c r="AF242" s="16" t="str">
        <f t="shared" si="21"/>
        <v/>
      </c>
      <c r="AG242" s="16" t="str">
        <f t="shared" si="22"/>
        <v/>
      </c>
      <c r="AH242" s="16" t="str">
        <f t="shared" si="23"/>
        <v/>
      </c>
      <c r="AI242" s="17">
        <f>IF('Peer Comparison Tool'!$D$11="NR","",IF($C242='Peer Comparison Tool'!$D$9,COUNT('ALLL &lt;50B Database'!$AI$1:AI241)+1,""))</f>
        <v>10</v>
      </c>
    </row>
    <row r="243" spans="1:35" x14ac:dyDescent="0.25">
      <c r="A243" t="s">
        <v>667</v>
      </c>
      <c r="B243">
        <v>455972</v>
      </c>
      <c r="C243" s="5" t="s">
        <v>4128</v>
      </c>
      <c r="D243" s="5" t="s">
        <v>4387</v>
      </c>
      <c r="E243" s="5" t="s">
        <v>4388</v>
      </c>
      <c r="F243" s="2">
        <v>31360</v>
      </c>
      <c r="G243" s="2">
        <v>2276037</v>
      </c>
      <c r="H243" s="2">
        <v>1755377</v>
      </c>
      <c r="I243" s="2">
        <v>0</v>
      </c>
      <c r="J243" s="2">
        <v>1755377</v>
      </c>
      <c r="K243" s="33">
        <v>1.7865108179040742E-2</v>
      </c>
      <c r="L243" s="2">
        <v>19162</v>
      </c>
      <c r="M243" s="2">
        <v>1979599</v>
      </c>
      <c r="N243" s="2">
        <v>1532514</v>
      </c>
      <c r="O243" s="33">
        <v>1.2503637813422912E-2</v>
      </c>
      <c r="P243" s="2">
        <v>21362</v>
      </c>
      <c r="Q243" s="2">
        <v>1989887</v>
      </c>
      <c r="R243" s="2">
        <v>1538760</v>
      </c>
      <c r="S243" s="35">
        <v>1.3882606774285789E-2</v>
      </c>
      <c r="T243" t="s">
        <v>4388</v>
      </c>
      <c r="U243" t="s">
        <v>4388</v>
      </c>
      <c r="V243" s="5" t="s">
        <v>4387</v>
      </c>
      <c r="W243" s="5">
        <v>0</v>
      </c>
      <c r="X243" s="4">
        <v>3.9825014047549529E-3</v>
      </c>
      <c r="Y243" s="6">
        <v>9998</v>
      </c>
      <c r="Z243" s="4">
        <v>1.3789689608628766E-3</v>
      </c>
      <c r="AA243" s="5">
        <v>868</v>
      </c>
      <c r="AC243" s="16" t="str">
        <f t="shared" si="18"/>
        <v/>
      </c>
      <c r="AD243" s="16" t="str">
        <f t="shared" si="19"/>
        <v/>
      </c>
      <c r="AE243" s="16">
        <f t="shared" si="20"/>
        <v>1.7865108179040742E-2</v>
      </c>
      <c r="AF243" s="16" t="str">
        <f t="shared" si="21"/>
        <v/>
      </c>
      <c r="AG243" s="16" t="str">
        <f t="shared" si="22"/>
        <v/>
      </c>
      <c r="AH243" s="16" t="str">
        <f t="shared" si="23"/>
        <v/>
      </c>
      <c r="AI243" s="17" t="str">
        <f>IF('Peer Comparison Tool'!$D$11="NR","",IF($C243='Peer Comparison Tool'!$D$9,COUNT('ALLL &lt;50B Database'!$AI$1:AI242)+1,""))</f>
        <v/>
      </c>
    </row>
    <row r="244" spans="1:35" x14ac:dyDescent="0.25">
      <c r="A244" t="s">
        <v>3562</v>
      </c>
      <c r="B244">
        <v>77851</v>
      </c>
      <c r="C244" s="5" t="s">
        <v>3557</v>
      </c>
      <c r="D244" s="5" t="s">
        <v>4387</v>
      </c>
      <c r="E244" s="5" t="s">
        <v>4388</v>
      </c>
      <c r="F244" s="2">
        <v>22425</v>
      </c>
      <c r="G244" s="2">
        <v>2268682</v>
      </c>
      <c r="H244" s="2">
        <v>1655665</v>
      </c>
      <c r="I244" s="2">
        <v>121972</v>
      </c>
      <c r="J244" s="2">
        <v>1533693</v>
      </c>
      <c r="K244" s="33">
        <v>1.4621570288186749E-2</v>
      </c>
      <c r="L244" s="2">
        <v>18556</v>
      </c>
      <c r="M244" s="2">
        <v>2069570</v>
      </c>
      <c r="N244" s="2">
        <v>1513928</v>
      </c>
      <c r="O244" s="33">
        <v>1.2256857657695743E-2</v>
      </c>
      <c r="P244" s="2">
        <v>19097</v>
      </c>
      <c r="Q244" s="2">
        <v>2069068</v>
      </c>
      <c r="R244" s="2">
        <v>1522824</v>
      </c>
      <c r="S244" s="35">
        <v>1.2540516829259324E-2</v>
      </c>
      <c r="T244" t="s">
        <v>4388</v>
      </c>
      <c r="U244" t="s">
        <v>4388</v>
      </c>
      <c r="V244" s="5" t="s">
        <v>4387</v>
      </c>
      <c r="W244" s="5">
        <v>0</v>
      </c>
      <c r="X244" s="4">
        <v>2.081053458927425E-3</v>
      </c>
      <c r="Y244" s="6">
        <v>3328</v>
      </c>
      <c r="Z244" s="4">
        <v>2.8365917156358139E-4</v>
      </c>
      <c r="AA244" s="5">
        <v>1733</v>
      </c>
      <c r="AC244" s="16" t="str">
        <f t="shared" si="18"/>
        <v/>
      </c>
      <c r="AD244" s="16" t="str">
        <f t="shared" si="19"/>
        <v/>
      </c>
      <c r="AE244" s="16">
        <f t="shared" si="20"/>
        <v>1.4621570288186749E-2</v>
      </c>
      <c r="AF244" s="16" t="str">
        <f t="shared" si="21"/>
        <v/>
      </c>
      <c r="AG244" s="16" t="str">
        <f t="shared" si="22"/>
        <v/>
      </c>
      <c r="AH244" s="16" t="str">
        <f t="shared" si="23"/>
        <v/>
      </c>
      <c r="AI244" s="17" t="str">
        <f>IF('Peer Comparison Tool'!$D$11="NR","",IF($C244='Peer Comparison Tool'!$D$9,COUNT('ALLL &lt;50B Database'!$AI$1:AI243)+1,""))</f>
        <v/>
      </c>
    </row>
    <row r="245" spans="1:35" x14ac:dyDescent="0.25">
      <c r="A245" t="s">
        <v>2312</v>
      </c>
      <c r="B245">
        <v>299046</v>
      </c>
      <c r="C245" s="5" t="s">
        <v>2299</v>
      </c>
      <c r="D245" s="5" t="s">
        <v>4387</v>
      </c>
      <c r="E245" s="5" t="s">
        <v>4388</v>
      </c>
      <c r="F245" s="2">
        <v>18833</v>
      </c>
      <c r="G245" s="2">
        <v>2249239</v>
      </c>
      <c r="H245" s="2">
        <v>1370514</v>
      </c>
      <c r="I245" s="2">
        <v>99030</v>
      </c>
      <c r="J245" s="2">
        <v>1271484</v>
      </c>
      <c r="K245" s="33">
        <v>1.4811826181060871E-2</v>
      </c>
      <c r="L245" s="2">
        <v>18312</v>
      </c>
      <c r="M245" s="2">
        <v>2221174</v>
      </c>
      <c r="N245" s="2">
        <v>1260633</v>
      </c>
      <c r="O245" s="33">
        <v>1.4526035729669142E-2</v>
      </c>
      <c r="P245" s="2">
        <v>18472</v>
      </c>
      <c r="Q245" s="2">
        <v>2004030</v>
      </c>
      <c r="R245" s="2">
        <v>1274496</v>
      </c>
      <c r="S245" s="35">
        <v>1.4493572361152958E-2</v>
      </c>
      <c r="T245" t="s">
        <v>4388</v>
      </c>
      <c r="U245" t="s">
        <v>4388</v>
      </c>
      <c r="V245" s="5" t="s">
        <v>4387</v>
      </c>
      <c r="W245" s="5">
        <v>0</v>
      </c>
      <c r="X245" s="4">
        <v>3.1825381990791338E-4</v>
      </c>
      <c r="Y245" s="6">
        <v>361</v>
      </c>
      <c r="Z245" s="4">
        <v>-3.2463368516184518E-5</v>
      </c>
      <c r="AA245" s="5">
        <v>1663</v>
      </c>
      <c r="AC245" s="16" t="str">
        <f t="shared" si="18"/>
        <v/>
      </c>
      <c r="AD245" s="16" t="str">
        <f t="shared" si="19"/>
        <v/>
      </c>
      <c r="AE245" s="16">
        <f t="shared" si="20"/>
        <v>1.4811826181060871E-2</v>
      </c>
      <c r="AF245" s="16" t="str">
        <f t="shared" si="21"/>
        <v/>
      </c>
      <c r="AG245" s="16" t="str">
        <f t="shared" si="22"/>
        <v/>
      </c>
      <c r="AH245" s="16" t="str">
        <f t="shared" si="23"/>
        <v/>
      </c>
      <c r="AI245" s="17" t="str">
        <f>IF('Peer Comparison Tool'!$D$11="NR","",IF($C245='Peer Comparison Tool'!$D$9,COUNT('ALLL &lt;50B Database'!$AI$1:AI244)+1,""))</f>
        <v/>
      </c>
    </row>
    <row r="246" spans="1:35" x14ac:dyDescent="0.25">
      <c r="A246" t="s">
        <v>1702</v>
      </c>
      <c r="B246">
        <v>1458608</v>
      </c>
      <c r="C246" s="5" t="s">
        <v>1695</v>
      </c>
      <c r="D246" s="5" t="s">
        <v>4387</v>
      </c>
      <c r="E246" s="5" t="s">
        <v>4388</v>
      </c>
      <c r="F246" s="2">
        <v>25272</v>
      </c>
      <c r="G246" s="2">
        <v>2237684</v>
      </c>
      <c r="H246" s="2">
        <v>1649753</v>
      </c>
      <c r="I246" s="2">
        <v>268402</v>
      </c>
      <c r="J246" s="2">
        <v>1381351</v>
      </c>
      <c r="K246" s="33">
        <v>1.829513280838831E-2</v>
      </c>
      <c r="L246" s="2">
        <v>18896</v>
      </c>
      <c r="M246" s="2">
        <v>1820602</v>
      </c>
      <c r="N246" s="2">
        <v>1404851</v>
      </c>
      <c r="O246" s="33">
        <v>1.3450536747313417E-2</v>
      </c>
      <c r="P246" s="2">
        <v>24491</v>
      </c>
      <c r="Q246" s="2">
        <v>1886049</v>
      </c>
      <c r="R246" s="2">
        <v>1473454</v>
      </c>
      <c r="S246" s="35">
        <v>1.6621489371232492E-2</v>
      </c>
      <c r="T246" t="s">
        <v>4388</v>
      </c>
      <c r="U246" t="s">
        <v>4388</v>
      </c>
      <c r="V246" s="5" t="s">
        <v>4387</v>
      </c>
      <c r="W246" s="5">
        <v>0</v>
      </c>
      <c r="X246" s="4">
        <v>1.6736434371558175E-3</v>
      </c>
      <c r="Y246" s="6">
        <v>781</v>
      </c>
      <c r="Z246" s="4">
        <v>3.1709526239190756E-3</v>
      </c>
      <c r="AA246" s="5">
        <v>789</v>
      </c>
      <c r="AC246" s="16" t="str">
        <f t="shared" si="18"/>
        <v/>
      </c>
      <c r="AD246" s="16" t="str">
        <f t="shared" si="19"/>
        <v/>
      </c>
      <c r="AE246" s="16">
        <f t="shared" si="20"/>
        <v>1.829513280838831E-2</v>
      </c>
      <c r="AF246" s="16" t="str">
        <f t="shared" si="21"/>
        <v/>
      </c>
      <c r="AG246" s="16" t="str">
        <f t="shared" si="22"/>
        <v/>
      </c>
      <c r="AH246" s="16" t="str">
        <f t="shared" si="23"/>
        <v/>
      </c>
      <c r="AI246" s="17" t="str">
        <f>IF('Peer Comparison Tool'!$D$11="NR","",IF($C246='Peer Comparison Tool'!$D$9,COUNT('ALLL &lt;50B Database'!$AI$1:AI245)+1,""))</f>
        <v/>
      </c>
    </row>
    <row r="247" spans="1:35" x14ac:dyDescent="0.25">
      <c r="A247" t="s">
        <v>40</v>
      </c>
      <c r="B247">
        <v>439404</v>
      </c>
      <c r="C247" s="5" t="s">
        <v>1938</v>
      </c>
      <c r="D247" s="5" t="s">
        <v>4387</v>
      </c>
      <c r="E247" s="5" t="s">
        <v>4388</v>
      </c>
      <c r="F247" s="2">
        <v>14110</v>
      </c>
      <c r="G247" s="2">
        <v>2232682</v>
      </c>
      <c r="H247" s="2">
        <v>1451623</v>
      </c>
      <c r="I247" s="2">
        <v>96019</v>
      </c>
      <c r="J247" s="2">
        <v>1355604</v>
      </c>
      <c r="K247" s="33">
        <v>1.0408644412380017E-2</v>
      </c>
      <c r="L247" s="2">
        <v>11639</v>
      </c>
      <c r="M247" s="2">
        <v>2036932</v>
      </c>
      <c r="N247" s="2">
        <v>1297075</v>
      </c>
      <c r="O247" s="33">
        <v>8.9732667733168868E-3</v>
      </c>
      <c r="P247" s="2">
        <v>11858</v>
      </c>
      <c r="Q247" s="2">
        <v>2102777</v>
      </c>
      <c r="R247" s="2">
        <v>1344208</v>
      </c>
      <c r="S247" s="35">
        <v>8.8215514265649365E-3</v>
      </c>
      <c r="T247" t="s">
        <v>4388</v>
      </c>
      <c r="U247" t="s">
        <v>4388</v>
      </c>
      <c r="V247" s="5" t="s">
        <v>4387</v>
      </c>
      <c r="W247" s="5">
        <v>0</v>
      </c>
      <c r="X247" s="4">
        <v>1.5870929858150806E-3</v>
      </c>
      <c r="Y247" s="6">
        <v>2252</v>
      </c>
      <c r="Z247" s="4">
        <v>-1.5171534675195025E-4</v>
      </c>
      <c r="AA247" s="5">
        <v>3634</v>
      </c>
      <c r="AC247" s="16" t="str">
        <f t="shared" si="18"/>
        <v/>
      </c>
      <c r="AD247" s="16" t="str">
        <f t="shared" si="19"/>
        <v/>
      </c>
      <c r="AE247" s="16">
        <f t="shared" si="20"/>
        <v>1.0408644412380017E-2</v>
      </c>
      <c r="AF247" s="16" t="str">
        <f t="shared" si="21"/>
        <v/>
      </c>
      <c r="AG247" s="16" t="str">
        <f t="shared" si="22"/>
        <v/>
      </c>
      <c r="AH247" s="16" t="str">
        <f t="shared" si="23"/>
        <v/>
      </c>
      <c r="AI247" s="17" t="str">
        <f>IF('Peer Comparison Tool'!$D$11="NR","",IF($C247='Peer Comparison Tool'!$D$9,COUNT('ALLL &lt;50B Database'!$AI$1:AI246)+1,""))</f>
        <v/>
      </c>
    </row>
    <row r="248" spans="1:35" x14ac:dyDescent="0.25">
      <c r="A248" t="s">
        <v>1817</v>
      </c>
      <c r="B248">
        <v>709602</v>
      </c>
      <c r="C248" s="5" t="s">
        <v>1795</v>
      </c>
      <c r="D248" s="5" t="s">
        <v>4387</v>
      </c>
      <c r="E248" s="5" t="s">
        <v>4388</v>
      </c>
      <c r="F248" s="2">
        <v>16734</v>
      </c>
      <c r="G248" s="2">
        <v>2231899</v>
      </c>
      <c r="H248" s="2">
        <v>1478362</v>
      </c>
      <c r="I248" s="2">
        <v>100989</v>
      </c>
      <c r="J248" s="2">
        <v>1377373</v>
      </c>
      <c r="K248" s="33">
        <v>1.2149214482932364E-2</v>
      </c>
      <c r="L248" s="2">
        <v>13990</v>
      </c>
      <c r="M248" s="2">
        <v>1767684</v>
      </c>
      <c r="N248" s="2">
        <v>1395777</v>
      </c>
      <c r="O248" s="33">
        <v>1.002309108116841E-2</v>
      </c>
      <c r="P248" s="2">
        <v>14800</v>
      </c>
      <c r="Q248" s="2">
        <v>2057059</v>
      </c>
      <c r="R248" s="2">
        <v>1412576</v>
      </c>
      <c r="S248" s="35">
        <v>1.0477312371157375E-2</v>
      </c>
      <c r="T248" t="s">
        <v>4388</v>
      </c>
      <c r="U248" t="s">
        <v>4388</v>
      </c>
      <c r="V248" s="5" t="s">
        <v>4387</v>
      </c>
      <c r="W248" s="5">
        <v>0</v>
      </c>
      <c r="X248" s="4">
        <v>1.6719021117749897E-3</v>
      </c>
      <c r="Y248" s="6">
        <v>1934</v>
      </c>
      <c r="Z248" s="4">
        <v>4.5422128998896458E-4</v>
      </c>
      <c r="AA248" s="5">
        <v>2853</v>
      </c>
      <c r="AC248" s="16" t="str">
        <f t="shared" si="18"/>
        <v/>
      </c>
      <c r="AD248" s="16" t="str">
        <f t="shared" si="19"/>
        <v/>
      </c>
      <c r="AE248" s="16">
        <f t="shared" si="20"/>
        <v>1.2149214482932364E-2</v>
      </c>
      <c r="AF248" s="16" t="str">
        <f t="shared" si="21"/>
        <v/>
      </c>
      <c r="AG248" s="16" t="str">
        <f t="shared" si="22"/>
        <v/>
      </c>
      <c r="AH248" s="16" t="str">
        <f t="shared" si="23"/>
        <v/>
      </c>
      <c r="AI248" s="17" t="str">
        <f>IF('Peer Comparison Tool'!$D$11="NR","",IF($C248='Peer Comparison Tool'!$D$9,COUNT('ALLL &lt;50B Database'!$AI$1:AI247)+1,""))</f>
        <v/>
      </c>
    </row>
    <row r="249" spans="1:35" x14ac:dyDescent="0.25">
      <c r="A249" t="s">
        <v>2045</v>
      </c>
      <c r="B249">
        <v>302656</v>
      </c>
      <c r="C249" s="5" t="s">
        <v>2041</v>
      </c>
      <c r="D249" s="5" t="s">
        <v>4387</v>
      </c>
      <c r="E249" s="5" t="s">
        <v>4388</v>
      </c>
      <c r="F249" s="2">
        <v>28046</v>
      </c>
      <c r="G249" s="2">
        <v>2227048</v>
      </c>
      <c r="H249" s="2">
        <v>1780383</v>
      </c>
      <c r="I249" s="2">
        <v>133836</v>
      </c>
      <c r="J249" s="2">
        <v>1646547</v>
      </c>
      <c r="K249" s="33">
        <v>1.7033221645054771E-2</v>
      </c>
      <c r="L249" s="2">
        <v>26975</v>
      </c>
      <c r="M249" s="2">
        <v>2068880</v>
      </c>
      <c r="N249" s="2">
        <v>1677085</v>
      </c>
      <c r="O249" s="33">
        <v>1.608445606513683E-2</v>
      </c>
      <c r="P249" s="2">
        <v>27570</v>
      </c>
      <c r="Q249" s="2">
        <v>2029061</v>
      </c>
      <c r="R249" s="2">
        <v>1673594</v>
      </c>
      <c r="S249" s="35">
        <v>1.6473529422309115E-2</v>
      </c>
      <c r="T249" t="s">
        <v>4388</v>
      </c>
      <c r="U249" t="s">
        <v>4388</v>
      </c>
      <c r="V249" s="5" t="s">
        <v>4387</v>
      </c>
      <c r="W249" s="5">
        <v>0</v>
      </c>
      <c r="X249" s="4">
        <v>5.5969222274565578E-4</v>
      </c>
      <c r="Y249" s="6">
        <v>476</v>
      </c>
      <c r="Z249" s="4">
        <v>3.89073357172285E-4</v>
      </c>
      <c r="AA249" s="5">
        <v>1033</v>
      </c>
      <c r="AC249" s="16" t="str">
        <f t="shared" si="18"/>
        <v/>
      </c>
      <c r="AD249" s="16" t="str">
        <f t="shared" si="19"/>
        <v/>
      </c>
      <c r="AE249" s="16">
        <f t="shared" si="20"/>
        <v>1.7033221645054771E-2</v>
      </c>
      <c r="AF249" s="16" t="str">
        <f t="shared" si="21"/>
        <v/>
      </c>
      <c r="AG249" s="16" t="str">
        <f t="shared" si="22"/>
        <v/>
      </c>
      <c r="AH249" s="16" t="str">
        <f t="shared" si="23"/>
        <v/>
      </c>
      <c r="AI249" s="17" t="str">
        <f>IF('Peer Comparison Tool'!$D$11="NR","",IF($C249='Peer Comparison Tool'!$D$9,COUNT('ALLL &lt;50B Database'!$AI$1:AI248)+1,""))</f>
        <v/>
      </c>
    </row>
    <row r="250" spans="1:35" x14ac:dyDescent="0.25">
      <c r="A250" t="s">
        <v>1826</v>
      </c>
      <c r="B250">
        <v>264772</v>
      </c>
      <c r="C250" s="5" t="s">
        <v>1795</v>
      </c>
      <c r="D250" s="5" t="s">
        <v>4387</v>
      </c>
      <c r="E250" s="5" t="s">
        <v>4388</v>
      </c>
      <c r="F250" s="2">
        <v>11775</v>
      </c>
      <c r="G250" s="2">
        <v>2223599</v>
      </c>
      <c r="H250" s="2">
        <v>1695663</v>
      </c>
      <c r="I250" s="2">
        <v>614055</v>
      </c>
      <c r="J250" s="2">
        <v>1081608</v>
      </c>
      <c r="K250" s="33">
        <v>1.0886568886324804E-2</v>
      </c>
      <c r="L250" s="2">
        <v>8284</v>
      </c>
      <c r="M250" s="2">
        <v>1390254</v>
      </c>
      <c r="N250" s="2">
        <v>1077335</v>
      </c>
      <c r="O250" s="33">
        <v>7.6893445399991642E-3</v>
      </c>
      <c r="P250" s="2">
        <v>9484</v>
      </c>
      <c r="Q250" s="2">
        <v>1436396</v>
      </c>
      <c r="R250" s="2">
        <v>1102661</v>
      </c>
      <c r="S250" s="35">
        <v>8.6010115529614271E-3</v>
      </c>
      <c r="T250" t="s">
        <v>4388</v>
      </c>
      <c r="U250" t="s">
        <v>4388</v>
      </c>
      <c r="V250" s="5" t="s">
        <v>4387</v>
      </c>
      <c r="W250" s="5">
        <v>0</v>
      </c>
      <c r="X250" s="4">
        <v>2.2855573333633774E-3</v>
      </c>
      <c r="Y250" s="6">
        <v>2291</v>
      </c>
      <c r="Z250" s="4">
        <v>9.1166701296226289E-4</v>
      </c>
      <c r="AA250" s="5">
        <v>3429</v>
      </c>
      <c r="AC250" s="16" t="str">
        <f t="shared" si="18"/>
        <v/>
      </c>
      <c r="AD250" s="16" t="str">
        <f t="shared" si="19"/>
        <v/>
      </c>
      <c r="AE250" s="16">
        <f t="shared" si="20"/>
        <v>1.0886568886324804E-2</v>
      </c>
      <c r="AF250" s="16" t="str">
        <f t="shared" si="21"/>
        <v/>
      </c>
      <c r="AG250" s="16" t="str">
        <f t="shared" si="22"/>
        <v/>
      </c>
      <c r="AH250" s="16" t="str">
        <f t="shared" si="23"/>
        <v/>
      </c>
      <c r="AI250" s="17" t="str">
        <f>IF('Peer Comparison Tool'!$D$11="NR","",IF($C250='Peer Comparison Tool'!$D$9,COUNT('ALLL &lt;50B Database'!$AI$1:AI249)+1,""))</f>
        <v/>
      </c>
    </row>
    <row r="251" spans="1:35" x14ac:dyDescent="0.25">
      <c r="A251" t="s">
        <v>243</v>
      </c>
      <c r="B251">
        <v>3374878</v>
      </c>
      <c r="C251" s="5" t="s">
        <v>207</v>
      </c>
      <c r="D251" s="5" t="s">
        <v>4390</v>
      </c>
      <c r="E251" s="5" t="s">
        <v>4388</v>
      </c>
      <c r="F251" s="2">
        <v>17822</v>
      </c>
      <c r="G251" s="2">
        <v>2223430</v>
      </c>
      <c r="H251" s="2">
        <v>1831619</v>
      </c>
      <c r="I251" s="2">
        <v>389153</v>
      </c>
      <c r="J251" s="2">
        <v>1442466</v>
      </c>
      <c r="K251" s="33">
        <v>1.2355230556560778E-2</v>
      </c>
      <c r="L251" s="2">
        <v>13522</v>
      </c>
      <c r="M251" s="2">
        <v>1690431</v>
      </c>
      <c r="N251" s="2">
        <v>1374675</v>
      </c>
      <c r="O251" s="33">
        <v>9.8365068107007115E-3</v>
      </c>
      <c r="P251" s="2">
        <v>16218</v>
      </c>
      <c r="Q251" s="2">
        <v>1775624</v>
      </c>
      <c r="R251" s="2">
        <v>1438055</v>
      </c>
      <c r="S251" s="35">
        <v>1.1277732770999718E-2</v>
      </c>
      <c r="T251" t="s">
        <v>4388</v>
      </c>
      <c r="U251" t="s">
        <v>4388</v>
      </c>
      <c r="V251" s="5" t="s">
        <v>4390</v>
      </c>
      <c r="W251" s="5">
        <v>0</v>
      </c>
      <c r="X251" s="4">
        <v>1.0774977855610608E-3</v>
      </c>
      <c r="Y251" s="6">
        <v>1604</v>
      </c>
      <c r="Z251" s="4">
        <v>1.4412259602990061E-3</v>
      </c>
      <c r="AA251" s="5">
        <v>2761</v>
      </c>
      <c r="AC251" s="16" t="str">
        <f t="shared" si="18"/>
        <v/>
      </c>
      <c r="AD251" s="16" t="str">
        <f t="shared" si="19"/>
        <v/>
      </c>
      <c r="AE251" s="16">
        <f t="shared" si="20"/>
        <v>1.2355230556560778E-2</v>
      </c>
      <c r="AF251" s="16" t="str">
        <f t="shared" si="21"/>
        <v/>
      </c>
      <c r="AG251" s="16" t="str">
        <f t="shared" si="22"/>
        <v/>
      </c>
      <c r="AH251" s="16" t="str">
        <f t="shared" si="23"/>
        <v/>
      </c>
      <c r="AI251" s="17" t="str">
        <f>IF('Peer Comparison Tool'!$D$11="NR","",IF($C251='Peer Comparison Tool'!$D$9,COUNT('ALLL &lt;50B Database'!$AI$1:AI250)+1,""))</f>
        <v/>
      </c>
    </row>
    <row r="252" spans="1:35" x14ac:dyDescent="0.25">
      <c r="A252" t="s">
        <v>4172</v>
      </c>
      <c r="B252">
        <v>310978</v>
      </c>
      <c r="C252" s="5" t="s">
        <v>4163</v>
      </c>
      <c r="D252" s="5" t="s">
        <v>4387</v>
      </c>
      <c r="E252" s="5" t="s">
        <v>4388</v>
      </c>
      <c r="F252" s="2">
        <v>17734</v>
      </c>
      <c r="G252" s="2">
        <v>2217011</v>
      </c>
      <c r="H252" s="2">
        <v>1433803</v>
      </c>
      <c r="I252" s="2">
        <v>29840</v>
      </c>
      <c r="J252" s="2">
        <v>1403963</v>
      </c>
      <c r="K252" s="33">
        <v>1.2631387009486718E-2</v>
      </c>
      <c r="L252" s="2">
        <v>12387</v>
      </c>
      <c r="M252" s="2">
        <v>1993170</v>
      </c>
      <c r="N252" s="2">
        <v>1388031</v>
      </c>
      <c r="O252" s="33">
        <v>8.9241522703743647E-3</v>
      </c>
      <c r="P252" s="2">
        <v>13226</v>
      </c>
      <c r="Q252" s="2">
        <v>2052640</v>
      </c>
      <c r="R252" s="2">
        <v>1409378</v>
      </c>
      <c r="S252" s="35">
        <v>9.3842815766955346E-3</v>
      </c>
      <c r="T252" t="s">
        <v>4388</v>
      </c>
      <c r="U252" t="s">
        <v>4388</v>
      </c>
      <c r="V252" s="5" t="s">
        <v>4387</v>
      </c>
      <c r="W252" s="5">
        <v>0</v>
      </c>
      <c r="X252" s="4">
        <v>3.2471054327911832E-3</v>
      </c>
      <c r="Y252" s="6">
        <v>4508</v>
      </c>
      <c r="Z252" s="4">
        <v>4.6012930632116991E-4</v>
      </c>
      <c r="AA252" s="5">
        <v>2621</v>
      </c>
      <c r="AC252" s="16" t="str">
        <f t="shared" si="18"/>
        <v/>
      </c>
      <c r="AD252" s="16" t="str">
        <f t="shared" si="19"/>
        <v/>
      </c>
      <c r="AE252" s="16">
        <f t="shared" si="20"/>
        <v>1.2631387009486718E-2</v>
      </c>
      <c r="AF252" s="16" t="str">
        <f t="shared" si="21"/>
        <v/>
      </c>
      <c r="AG252" s="16" t="str">
        <f t="shared" si="22"/>
        <v/>
      </c>
      <c r="AH252" s="16" t="str">
        <f t="shared" si="23"/>
        <v/>
      </c>
      <c r="AI252" s="17" t="str">
        <f>IF('Peer Comparison Tool'!$D$11="NR","",IF($C252='Peer Comparison Tool'!$D$9,COUNT('ALLL &lt;50B Database'!$AI$1:AI251)+1,""))</f>
        <v/>
      </c>
    </row>
    <row r="253" spans="1:35" x14ac:dyDescent="0.25">
      <c r="A253" t="s">
        <v>3734</v>
      </c>
      <c r="B253">
        <v>1447639</v>
      </c>
      <c r="C253" s="5" t="s">
        <v>3704</v>
      </c>
      <c r="D253" s="5" t="s">
        <v>4390</v>
      </c>
      <c r="E253" s="5" t="s">
        <v>4388</v>
      </c>
      <c r="F253" s="2">
        <v>16127</v>
      </c>
      <c r="G253" s="2">
        <v>2212343</v>
      </c>
      <c r="H253" s="2">
        <v>1661141</v>
      </c>
      <c r="I253" s="2">
        <v>256472</v>
      </c>
      <c r="J253" s="2">
        <v>1404669</v>
      </c>
      <c r="K253" s="33">
        <v>1.1480996590655877E-2</v>
      </c>
      <c r="L253" s="2">
        <v>14456</v>
      </c>
      <c r="M253" s="2">
        <v>1906554</v>
      </c>
      <c r="N253" s="2">
        <v>1363715</v>
      </c>
      <c r="O253" s="33">
        <v>1.0600455373740113E-2</v>
      </c>
      <c r="P253" s="2">
        <v>14835</v>
      </c>
      <c r="Q253" s="2">
        <v>1905817</v>
      </c>
      <c r="R253" s="2">
        <v>1385784</v>
      </c>
      <c r="S253" s="35">
        <v>1.0705131535650577E-2</v>
      </c>
      <c r="T253" t="s">
        <v>4388</v>
      </c>
      <c r="U253" t="s">
        <v>4388</v>
      </c>
      <c r="V253" s="5" t="s">
        <v>4390</v>
      </c>
      <c r="W253" s="5">
        <v>0</v>
      </c>
      <c r="X253" s="4">
        <v>7.7586505500529951E-4</v>
      </c>
      <c r="Y253" s="6">
        <v>1292</v>
      </c>
      <c r="Z253" s="4">
        <v>1.0467616191046393E-4</v>
      </c>
      <c r="AA253" s="5">
        <v>3163</v>
      </c>
      <c r="AC253" s="16" t="str">
        <f t="shared" si="18"/>
        <v/>
      </c>
      <c r="AD253" s="16" t="str">
        <f t="shared" si="19"/>
        <v/>
      </c>
      <c r="AE253" s="16">
        <f t="shared" si="20"/>
        <v>1.1480996590655877E-2</v>
      </c>
      <c r="AF253" s="16" t="str">
        <f t="shared" si="21"/>
        <v/>
      </c>
      <c r="AG253" s="16" t="str">
        <f t="shared" si="22"/>
        <v/>
      </c>
      <c r="AH253" s="16" t="str">
        <f t="shared" si="23"/>
        <v/>
      </c>
      <c r="AI253" s="17" t="str">
        <f>IF('Peer Comparison Tool'!$D$11="NR","",IF($C253='Peer Comparison Tool'!$D$9,COUNT('ALLL &lt;50B Database'!$AI$1:AI252)+1,""))</f>
        <v/>
      </c>
    </row>
    <row r="254" spans="1:35" x14ac:dyDescent="0.25">
      <c r="A254" t="s">
        <v>4318</v>
      </c>
      <c r="B254">
        <v>2757205</v>
      </c>
      <c r="C254" s="5" t="s">
        <v>4315</v>
      </c>
      <c r="D254" s="5" t="s">
        <v>4387</v>
      </c>
      <c r="E254" s="5" t="s">
        <v>4388</v>
      </c>
      <c r="F254" s="2">
        <v>17742</v>
      </c>
      <c r="G254" s="2">
        <v>2210986</v>
      </c>
      <c r="H254" s="2">
        <v>1494672</v>
      </c>
      <c r="I254" s="2">
        <v>89762</v>
      </c>
      <c r="J254" s="2">
        <v>1404910</v>
      </c>
      <c r="K254" s="33">
        <v>1.2628566954466834E-2</v>
      </c>
      <c r="L254" s="2">
        <v>11775</v>
      </c>
      <c r="M254" s="2">
        <v>1939908</v>
      </c>
      <c r="N254" s="2">
        <v>1417457</v>
      </c>
      <c r="O254" s="33">
        <v>8.3071303044818991E-3</v>
      </c>
      <c r="P254" s="2">
        <v>11161</v>
      </c>
      <c r="Q254" s="2">
        <v>2092598</v>
      </c>
      <c r="R254" s="2">
        <v>1431784</v>
      </c>
      <c r="S254" s="35">
        <v>7.795170221206551E-3</v>
      </c>
      <c r="T254" t="s">
        <v>4388</v>
      </c>
      <c r="U254" t="s">
        <v>4388</v>
      </c>
      <c r="V254" s="5" t="s">
        <v>4387</v>
      </c>
      <c r="W254" s="5">
        <v>0</v>
      </c>
      <c r="X254" s="4">
        <v>4.8333967332602834E-3</v>
      </c>
      <c r="Y254" s="6">
        <v>6581</v>
      </c>
      <c r="Z254" s="4">
        <v>-5.1196008327534809E-4</v>
      </c>
      <c r="AA254" s="5">
        <v>2624</v>
      </c>
      <c r="AC254" s="16" t="str">
        <f t="shared" si="18"/>
        <v/>
      </c>
      <c r="AD254" s="16" t="str">
        <f t="shared" si="19"/>
        <v/>
      </c>
      <c r="AE254" s="16">
        <f t="shared" si="20"/>
        <v>1.2628566954466834E-2</v>
      </c>
      <c r="AF254" s="16" t="str">
        <f t="shared" si="21"/>
        <v/>
      </c>
      <c r="AG254" s="16" t="str">
        <f t="shared" si="22"/>
        <v/>
      </c>
      <c r="AH254" s="16" t="str">
        <f t="shared" si="23"/>
        <v/>
      </c>
      <c r="AI254" s="17" t="str">
        <f>IF('Peer Comparison Tool'!$D$11="NR","",IF($C254='Peer Comparison Tool'!$D$9,COUNT('ALLL &lt;50B Database'!$AI$1:AI253)+1,""))</f>
        <v/>
      </c>
    </row>
    <row r="255" spans="1:35" x14ac:dyDescent="0.25">
      <c r="A255" t="s">
        <v>2863</v>
      </c>
      <c r="B255">
        <v>403106</v>
      </c>
      <c r="C255" s="5" t="s">
        <v>2850</v>
      </c>
      <c r="D255" s="5" t="s">
        <v>4387</v>
      </c>
      <c r="E255" s="5" t="s">
        <v>4388</v>
      </c>
      <c r="F255" s="2">
        <v>11341</v>
      </c>
      <c r="G255" s="2">
        <v>2198930</v>
      </c>
      <c r="H255" s="2">
        <v>1774138</v>
      </c>
      <c r="I255" s="2">
        <v>75347</v>
      </c>
      <c r="J255" s="2">
        <v>1698791</v>
      </c>
      <c r="K255" s="33">
        <v>6.6759242308206245E-3</v>
      </c>
      <c r="L255" s="2">
        <v>10267</v>
      </c>
      <c r="M255" s="2">
        <v>2002702</v>
      </c>
      <c r="N255" s="2">
        <v>1628846</v>
      </c>
      <c r="O255" s="33">
        <v>6.3032355422182329E-3</v>
      </c>
      <c r="P255" s="2">
        <v>10867</v>
      </c>
      <c r="Q255" s="2">
        <v>2077377</v>
      </c>
      <c r="R255" s="2">
        <v>1685138</v>
      </c>
      <c r="S255" s="35">
        <v>6.4487300149898702E-3</v>
      </c>
      <c r="T255" t="s">
        <v>4388</v>
      </c>
      <c r="U255" t="s">
        <v>4388</v>
      </c>
      <c r="V255" s="5" t="s">
        <v>4387</v>
      </c>
      <c r="W255" s="5">
        <v>0</v>
      </c>
      <c r="X255" s="4">
        <v>2.2719421583075432E-4</v>
      </c>
      <c r="Y255" s="6">
        <v>474</v>
      </c>
      <c r="Z255" s="4">
        <v>1.454944727716373E-4</v>
      </c>
      <c r="AA255" s="5">
        <v>4516</v>
      </c>
      <c r="AC255" s="16" t="str">
        <f t="shared" si="18"/>
        <v/>
      </c>
      <c r="AD255" s="16" t="str">
        <f t="shared" si="19"/>
        <v/>
      </c>
      <c r="AE255" s="16">
        <f t="shared" si="20"/>
        <v>6.6759242308206245E-3</v>
      </c>
      <c r="AF255" s="16" t="str">
        <f t="shared" si="21"/>
        <v/>
      </c>
      <c r="AG255" s="16" t="str">
        <f t="shared" si="22"/>
        <v/>
      </c>
      <c r="AH255" s="16" t="str">
        <f t="shared" si="23"/>
        <v/>
      </c>
      <c r="AI255" s="17" t="str">
        <f>IF('Peer Comparison Tool'!$D$11="NR","",IF($C255='Peer Comparison Tool'!$D$9,COUNT('ALLL &lt;50B Database'!$AI$1:AI254)+1,""))</f>
        <v/>
      </c>
    </row>
    <row r="256" spans="1:35" x14ac:dyDescent="0.25">
      <c r="A256" t="s">
        <v>3735</v>
      </c>
      <c r="B256">
        <v>548351</v>
      </c>
      <c r="C256" s="5" t="s">
        <v>3704</v>
      </c>
      <c r="D256" s="5" t="s">
        <v>4387</v>
      </c>
      <c r="E256" s="5" t="s">
        <v>4388</v>
      </c>
      <c r="F256" s="2">
        <v>17017</v>
      </c>
      <c r="G256" s="2">
        <v>2190341</v>
      </c>
      <c r="H256" s="2">
        <v>1571991</v>
      </c>
      <c r="I256" s="2">
        <v>142167</v>
      </c>
      <c r="J256" s="2">
        <v>1429824</v>
      </c>
      <c r="K256" s="33">
        <v>1.1901464795667159E-2</v>
      </c>
      <c r="L256" s="2">
        <v>13862</v>
      </c>
      <c r="M256" s="2">
        <v>1859995</v>
      </c>
      <c r="N256" s="2">
        <v>1391255</v>
      </c>
      <c r="O256" s="33">
        <v>9.963665898774848E-3</v>
      </c>
      <c r="P256" s="2">
        <v>15134</v>
      </c>
      <c r="Q256" s="2">
        <v>1903073</v>
      </c>
      <c r="R256" s="2">
        <v>1419675</v>
      </c>
      <c r="S256" s="35">
        <v>1.0660186310247063E-2</v>
      </c>
      <c r="T256" t="s">
        <v>4388</v>
      </c>
      <c r="U256" t="s">
        <v>4388</v>
      </c>
      <c r="V256" s="5" t="s">
        <v>4387</v>
      </c>
      <c r="W256" s="5">
        <v>0</v>
      </c>
      <c r="X256" s="4">
        <v>1.2412784854200967E-3</v>
      </c>
      <c r="Y256" s="6">
        <v>1883</v>
      </c>
      <c r="Z256" s="4">
        <v>6.9652041147221476E-4</v>
      </c>
      <c r="AA256" s="5">
        <v>2973</v>
      </c>
      <c r="AC256" s="16" t="str">
        <f t="shared" si="18"/>
        <v/>
      </c>
      <c r="AD256" s="16" t="str">
        <f t="shared" si="19"/>
        <v/>
      </c>
      <c r="AE256" s="16">
        <f t="shared" si="20"/>
        <v>1.1901464795667159E-2</v>
      </c>
      <c r="AF256" s="16" t="str">
        <f t="shared" si="21"/>
        <v/>
      </c>
      <c r="AG256" s="16" t="str">
        <f t="shared" si="22"/>
        <v/>
      </c>
      <c r="AH256" s="16" t="str">
        <f t="shared" si="23"/>
        <v/>
      </c>
      <c r="AI256" s="17" t="str">
        <f>IF('Peer Comparison Tool'!$D$11="NR","",IF($C256='Peer Comparison Tool'!$D$9,COUNT('ALLL &lt;50B Database'!$AI$1:AI255)+1,""))</f>
        <v/>
      </c>
    </row>
    <row r="257" spans="1:35" x14ac:dyDescent="0.25">
      <c r="A257" t="s">
        <v>241</v>
      </c>
      <c r="B257">
        <v>3281510</v>
      </c>
      <c r="C257" s="5" t="s">
        <v>207</v>
      </c>
      <c r="D257" s="5" t="s">
        <v>4390</v>
      </c>
      <c r="E257" s="5" t="s">
        <v>4388</v>
      </c>
      <c r="F257" s="2">
        <v>13500</v>
      </c>
      <c r="G257" s="2">
        <v>2188395</v>
      </c>
      <c r="H257" s="2">
        <v>1724674</v>
      </c>
      <c r="I257" s="2">
        <v>129914</v>
      </c>
      <c r="J257" s="2">
        <v>1594760</v>
      </c>
      <c r="K257" s="33">
        <v>8.4652236073139535E-3</v>
      </c>
      <c r="L257" s="2">
        <v>7400</v>
      </c>
      <c r="M257" s="2">
        <v>1992789</v>
      </c>
      <c r="N257" s="2">
        <v>1457629</v>
      </c>
      <c r="O257" s="33">
        <v>5.0767376335130541E-3</v>
      </c>
      <c r="P257" s="2">
        <v>9100</v>
      </c>
      <c r="Q257" s="2">
        <v>2167535</v>
      </c>
      <c r="R257" s="2">
        <v>1626715</v>
      </c>
      <c r="S257" s="35">
        <v>5.5940960770632844E-3</v>
      </c>
      <c r="T257" t="s">
        <v>4388</v>
      </c>
      <c r="U257" t="s">
        <v>4388</v>
      </c>
      <c r="V257" s="5" t="s">
        <v>4390</v>
      </c>
      <c r="W257" s="5">
        <v>0</v>
      </c>
      <c r="X257" s="4">
        <v>2.8711275302506691E-3</v>
      </c>
      <c r="Y257" s="6">
        <v>4400</v>
      </c>
      <c r="Z257" s="4">
        <v>5.1735844355023028E-4</v>
      </c>
      <c r="AA257" s="5">
        <v>4208</v>
      </c>
      <c r="AC257" s="16" t="str">
        <f t="shared" si="18"/>
        <v/>
      </c>
      <c r="AD257" s="16" t="str">
        <f t="shared" si="19"/>
        <v/>
      </c>
      <c r="AE257" s="16">
        <f t="shared" si="20"/>
        <v>8.4652236073139535E-3</v>
      </c>
      <c r="AF257" s="16" t="str">
        <f t="shared" si="21"/>
        <v/>
      </c>
      <c r="AG257" s="16" t="str">
        <f t="shared" si="22"/>
        <v/>
      </c>
      <c r="AH257" s="16" t="str">
        <f t="shared" si="23"/>
        <v/>
      </c>
      <c r="AI257" s="17" t="str">
        <f>IF('Peer Comparison Tool'!$D$11="NR","",IF($C257='Peer Comparison Tool'!$D$9,COUNT('ALLL &lt;50B Database'!$AI$1:AI256)+1,""))</f>
        <v/>
      </c>
    </row>
    <row r="258" spans="1:35" x14ac:dyDescent="0.25">
      <c r="A258" t="s">
        <v>3733</v>
      </c>
      <c r="B258">
        <v>45560</v>
      </c>
      <c r="C258" s="5" t="s">
        <v>3704</v>
      </c>
      <c r="D258" s="5" t="s">
        <v>4387</v>
      </c>
      <c r="E258" s="5" t="s">
        <v>4388</v>
      </c>
      <c r="F258" s="2">
        <v>13814</v>
      </c>
      <c r="G258" s="2">
        <v>2159758</v>
      </c>
      <c r="H258" s="2">
        <v>1475331</v>
      </c>
      <c r="I258" s="2">
        <v>130858</v>
      </c>
      <c r="J258" s="2">
        <v>1344473</v>
      </c>
      <c r="K258" s="33">
        <v>1.0274657802722702E-2</v>
      </c>
      <c r="L258" s="2">
        <v>13050</v>
      </c>
      <c r="M258" s="2">
        <v>1954112</v>
      </c>
      <c r="N258" s="2">
        <v>1369964</v>
      </c>
      <c r="O258" s="33">
        <v>9.5257977581892656E-3</v>
      </c>
      <c r="P258" s="2">
        <v>13294</v>
      </c>
      <c r="Q258" s="2">
        <v>1940800</v>
      </c>
      <c r="R258" s="2">
        <v>1372809</v>
      </c>
      <c r="S258" s="35">
        <v>9.683794322443982E-3</v>
      </c>
      <c r="T258" t="s">
        <v>4388</v>
      </c>
      <c r="U258" t="s">
        <v>4388</v>
      </c>
      <c r="V258" s="5" t="s">
        <v>4387</v>
      </c>
      <c r="W258" s="5">
        <v>0</v>
      </c>
      <c r="X258" s="4">
        <v>5.9086348027872007E-4</v>
      </c>
      <c r="Y258" s="6">
        <v>520</v>
      </c>
      <c r="Z258" s="4">
        <v>1.5799656425471639E-4</v>
      </c>
      <c r="AA258" s="5">
        <v>3684</v>
      </c>
      <c r="AC258" s="16" t="str">
        <f t="shared" si="18"/>
        <v/>
      </c>
      <c r="AD258" s="16" t="str">
        <f t="shared" si="19"/>
        <v/>
      </c>
      <c r="AE258" s="16">
        <f t="shared" si="20"/>
        <v>1.0274657802722702E-2</v>
      </c>
      <c r="AF258" s="16" t="str">
        <f t="shared" si="21"/>
        <v/>
      </c>
      <c r="AG258" s="16" t="str">
        <f t="shared" si="22"/>
        <v/>
      </c>
      <c r="AH258" s="16" t="str">
        <f t="shared" si="23"/>
        <v/>
      </c>
      <c r="AI258" s="17" t="str">
        <f>IF('Peer Comparison Tool'!$D$11="NR","",IF($C258='Peer Comparison Tool'!$D$9,COUNT('ALLL &lt;50B Database'!$AI$1:AI257)+1,""))</f>
        <v/>
      </c>
    </row>
    <row r="259" spans="1:35" x14ac:dyDescent="0.25">
      <c r="A259" t="s">
        <v>9</v>
      </c>
      <c r="B259">
        <v>3356191</v>
      </c>
      <c r="C259" s="5" t="s">
        <v>6</v>
      </c>
      <c r="D259" s="5" t="s">
        <v>4390</v>
      </c>
      <c r="E259" s="5" t="s">
        <v>4388</v>
      </c>
      <c r="F259" s="2">
        <v>10808</v>
      </c>
      <c r="G259" s="2">
        <v>2159317</v>
      </c>
      <c r="H259" s="2">
        <v>1182796</v>
      </c>
      <c r="I259" s="2">
        <v>148826</v>
      </c>
      <c r="J259" s="2">
        <v>1033970</v>
      </c>
      <c r="K259" s="33">
        <v>1.0452914494617832E-2</v>
      </c>
      <c r="L259" s="2">
        <v>10195</v>
      </c>
      <c r="M259" s="2">
        <v>1839058</v>
      </c>
      <c r="N259" s="2">
        <v>1022493</v>
      </c>
      <c r="O259" s="33">
        <v>9.9707284059646368E-3</v>
      </c>
      <c r="P259" s="2">
        <v>10741</v>
      </c>
      <c r="Q259" s="2">
        <v>1817397</v>
      </c>
      <c r="R259" s="2">
        <v>1056544</v>
      </c>
      <c r="S259" s="35">
        <v>1.0166164400157494E-2</v>
      </c>
      <c r="T259" t="s">
        <v>4388</v>
      </c>
      <c r="U259" t="s">
        <v>4388</v>
      </c>
      <c r="V259" s="5" t="s">
        <v>4390</v>
      </c>
      <c r="W259" s="5">
        <v>0</v>
      </c>
      <c r="X259" s="4">
        <v>2.8675009446033767E-4</v>
      </c>
      <c r="Y259" s="6">
        <v>67</v>
      </c>
      <c r="Z259" s="4">
        <v>1.9543599419285726E-4</v>
      </c>
      <c r="AA259" s="5">
        <v>3617</v>
      </c>
      <c r="AC259" s="16" t="str">
        <f t="shared" ref="AC259:AC322" si="24">IF(AND($G259&gt;=10000000,$G259&lt;50000000),$K259,"")</f>
        <v/>
      </c>
      <c r="AD259" s="16" t="str">
        <f t="shared" ref="AD259:AD322" si="25">IF(AND($G259&gt;=5000000,$G259&lt;9999999),$K259,"")</f>
        <v/>
      </c>
      <c r="AE259" s="16">
        <f t="shared" ref="AE259:AE322" si="26">IF(AND($G259&gt;=1000000,$G259&lt;4999999),$K259,"")</f>
        <v>1.0452914494617832E-2</v>
      </c>
      <c r="AF259" s="16" t="str">
        <f t="shared" ref="AF259:AF322" si="27">IF(AND($G259&gt;=500000,$G259&lt;999999),$K259,"")</f>
        <v/>
      </c>
      <c r="AG259" s="16" t="str">
        <f t="shared" ref="AG259:AG322" si="28">IF(AND($G259&gt;=100000,$G259&lt;499999),$K259,"")</f>
        <v/>
      </c>
      <c r="AH259" s="16" t="str">
        <f t="shared" ref="AH259:AH322" si="29">IF(AND($G259&gt;=0,$G259&lt;99999),$K259,"")</f>
        <v/>
      </c>
      <c r="AI259" s="17" t="str">
        <f>IF('Peer Comparison Tool'!$D$11="NR","",IF($C259='Peer Comparison Tool'!$D$9,COUNT('ALLL &lt;50B Database'!$AI$1:AI258)+1,""))</f>
        <v/>
      </c>
    </row>
    <row r="260" spans="1:35" x14ac:dyDescent="0.25">
      <c r="A260" t="s">
        <v>476</v>
      </c>
      <c r="B260">
        <v>3487518</v>
      </c>
      <c r="C260" s="5" t="s">
        <v>462</v>
      </c>
      <c r="D260" s="5" t="s">
        <v>4387</v>
      </c>
      <c r="E260" s="5" t="s">
        <v>4388</v>
      </c>
      <c r="F260" s="2">
        <v>13018</v>
      </c>
      <c r="G260" s="2">
        <v>2155245</v>
      </c>
      <c r="H260" s="2">
        <v>1473585</v>
      </c>
      <c r="I260" s="2">
        <v>219402</v>
      </c>
      <c r="J260" s="2">
        <v>1254183</v>
      </c>
      <c r="K260" s="33">
        <v>1.0379665487412922E-2</v>
      </c>
      <c r="L260" s="2">
        <v>14868</v>
      </c>
      <c r="M260" s="2">
        <v>1874323</v>
      </c>
      <c r="N260" s="2">
        <v>1369634</v>
      </c>
      <c r="O260" s="33">
        <v>1.0855454814935961E-2</v>
      </c>
      <c r="P260" s="2">
        <v>14872</v>
      </c>
      <c r="Q260" s="2">
        <v>1846406</v>
      </c>
      <c r="R260" s="2">
        <v>1349950</v>
      </c>
      <c r="S260" s="35">
        <v>1.1016704322382311E-2</v>
      </c>
      <c r="T260" t="s">
        <v>4388</v>
      </c>
      <c r="U260" t="s">
        <v>4388</v>
      </c>
      <c r="V260" s="5" t="s">
        <v>4387</v>
      </c>
      <c r="W260" s="5">
        <v>0</v>
      </c>
      <c r="X260" s="4">
        <v>-6.3703883496938826E-4</v>
      </c>
      <c r="Y260" s="6">
        <v>-1854</v>
      </c>
      <c r="Z260" s="4">
        <v>1.6124950744634929E-4</v>
      </c>
      <c r="AA260" s="5">
        <v>3645</v>
      </c>
      <c r="AC260" s="16" t="str">
        <f t="shared" si="24"/>
        <v/>
      </c>
      <c r="AD260" s="16" t="str">
        <f t="shared" si="25"/>
        <v/>
      </c>
      <c r="AE260" s="16">
        <f t="shared" si="26"/>
        <v>1.0379665487412922E-2</v>
      </c>
      <c r="AF260" s="16" t="str">
        <f t="shared" si="27"/>
        <v/>
      </c>
      <c r="AG260" s="16" t="str">
        <f t="shared" si="28"/>
        <v/>
      </c>
      <c r="AH260" s="16" t="str">
        <f t="shared" si="29"/>
        <v/>
      </c>
      <c r="AI260" s="17">
        <f>IF('Peer Comparison Tool'!$D$11="NR","",IF($C260='Peer Comparison Tool'!$D$9,COUNT('ALLL &lt;50B Database'!$AI$1:AI259)+1,""))</f>
        <v>11</v>
      </c>
    </row>
    <row r="261" spans="1:35" x14ac:dyDescent="0.25">
      <c r="A261" t="s">
        <v>2832</v>
      </c>
      <c r="B261">
        <v>268006</v>
      </c>
      <c r="C261" s="5" t="s">
        <v>2833</v>
      </c>
      <c r="D261" s="5" t="s">
        <v>4387</v>
      </c>
      <c r="E261" s="5" t="s">
        <v>4388</v>
      </c>
      <c r="F261" s="2">
        <v>17230</v>
      </c>
      <c r="G261" s="2">
        <v>2154572</v>
      </c>
      <c r="H261" s="2">
        <v>1834715</v>
      </c>
      <c r="I261" s="2">
        <v>136092</v>
      </c>
      <c r="J261" s="2">
        <v>1698623</v>
      </c>
      <c r="K261" s="33">
        <v>1.01435103610395E-2</v>
      </c>
      <c r="L261" s="2">
        <v>15540</v>
      </c>
      <c r="M261" s="2">
        <v>1935588</v>
      </c>
      <c r="N261" s="2">
        <v>1638073</v>
      </c>
      <c r="O261" s="33">
        <v>9.4867566952144388E-3</v>
      </c>
      <c r="P261" s="2">
        <v>15664</v>
      </c>
      <c r="Q261" s="2">
        <v>1939205</v>
      </c>
      <c r="R261" s="2">
        <v>1656644</v>
      </c>
      <c r="S261" s="35">
        <v>9.45526015245279E-3</v>
      </c>
      <c r="T261" t="s">
        <v>4388</v>
      </c>
      <c r="U261" t="s">
        <v>4388</v>
      </c>
      <c r="V261" s="5" t="s">
        <v>4387</v>
      </c>
      <c r="W261" s="5">
        <v>0</v>
      </c>
      <c r="X261" s="4">
        <v>6.8825020858671003E-4</v>
      </c>
      <c r="Y261" s="6">
        <v>1566</v>
      </c>
      <c r="Z261" s="4">
        <v>-3.1496542761648774E-5</v>
      </c>
      <c r="AA261" s="5">
        <v>3733</v>
      </c>
      <c r="AC261" s="16" t="str">
        <f t="shared" si="24"/>
        <v/>
      </c>
      <c r="AD261" s="16" t="str">
        <f t="shared" si="25"/>
        <v/>
      </c>
      <c r="AE261" s="16">
        <f t="shared" si="26"/>
        <v>1.01435103610395E-2</v>
      </c>
      <c r="AF261" s="16" t="str">
        <f t="shared" si="27"/>
        <v/>
      </c>
      <c r="AG261" s="16" t="str">
        <f t="shared" si="28"/>
        <v/>
      </c>
      <c r="AH261" s="16" t="str">
        <f t="shared" si="29"/>
        <v/>
      </c>
      <c r="AI261" s="17" t="str">
        <f>IF('Peer Comparison Tool'!$D$11="NR","",IF($C261='Peer Comparison Tool'!$D$9,COUNT('ALLL &lt;50B Database'!$AI$1:AI260)+1,""))</f>
        <v/>
      </c>
    </row>
    <row r="262" spans="1:35" x14ac:dyDescent="0.25">
      <c r="A262" t="s">
        <v>3071</v>
      </c>
      <c r="B262">
        <v>318974</v>
      </c>
      <c r="C262" s="5" t="s">
        <v>3064</v>
      </c>
      <c r="D262" s="5" t="s">
        <v>4390</v>
      </c>
      <c r="E262" s="5" t="s">
        <v>4388</v>
      </c>
      <c r="F262" s="2">
        <v>9084</v>
      </c>
      <c r="G262" s="2">
        <v>2145337</v>
      </c>
      <c r="H262" s="2">
        <v>1685367</v>
      </c>
      <c r="I262" s="2">
        <v>101281</v>
      </c>
      <c r="J262" s="2">
        <v>1584086</v>
      </c>
      <c r="K262" s="33">
        <v>5.7345371400290132E-3</v>
      </c>
      <c r="L262" s="2">
        <v>6944</v>
      </c>
      <c r="M262" s="2">
        <v>1924103</v>
      </c>
      <c r="N262" s="2">
        <v>1572698</v>
      </c>
      <c r="O262" s="33">
        <v>4.4153422971225246E-3</v>
      </c>
      <c r="P262" s="2">
        <v>8496</v>
      </c>
      <c r="Q262" s="2">
        <v>2049118</v>
      </c>
      <c r="R262" s="2">
        <v>1610660</v>
      </c>
      <c r="S262" s="35">
        <v>5.2748562701004555E-3</v>
      </c>
      <c r="T262" t="s">
        <v>4388</v>
      </c>
      <c r="U262" t="s">
        <v>4388</v>
      </c>
      <c r="V262" s="5" t="s">
        <v>4390</v>
      </c>
      <c r="W262" s="5">
        <v>0</v>
      </c>
      <c r="X262" s="4">
        <v>4.5968086992855765E-4</v>
      </c>
      <c r="Y262" s="6">
        <v>588</v>
      </c>
      <c r="Z262" s="4">
        <v>8.5951397297793098E-4</v>
      </c>
      <c r="AA262" s="5">
        <v>4606</v>
      </c>
      <c r="AC262" s="16" t="str">
        <f t="shared" si="24"/>
        <v/>
      </c>
      <c r="AD262" s="16" t="str">
        <f t="shared" si="25"/>
        <v/>
      </c>
      <c r="AE262" s="16">
        <f t="shared" si="26"/>
        <v>5.7345371400290132E-3</v>
      </c>
      <c r="AF262" s="16" t="str">
        <f t="shared" si="27"/>
        <v/>
      </c>
      <c r="AG262" s="16" t="str">
        <f t="shared" si="28"/>
        <v/>
      </c>
      <c r="AH262" s="16" t="str">
        <f t="shared" si="29"/>
        <v/>
      </c>
      <c r="AI262" s="17" t="str">
        <f>IF('Peer Comparison Tool'!$D$11="NR","",IF($C262='Peer Comparison Tool'!$D$9,COUNT('ALLL &lt;50B Database'!$AI$1:AI261)+1,""))</f>
        <v/>
      </c>
    </row>
    <row r="263" spans="1:35" x14ac:dyDescent="0.25">
      <c r="A263" t="s">
        <v>949</v>
      </c>
      <c r="B263">
        <v>201834</v>
      </c>
      <c r="C263" s="5" t="s">
        <v>926</v>
      </c>
      <c r="D263" s="5" t="s">
        <v>4387</v>
      </c>
      <c r="E263" s="5" t="s">
        <v>4388</v>
      </c>
      <c r="F263" s="2">
        <v>27353</v>
      </c>
      <c r="G263" s="2">
        <v>2139374</v>
      </c>
      <c r="H263" s="2">
        <v>1689092</v>
      </c>
      <c r="I263" s="2">
        <v>98426</v>
      </c>
      <c r="J263" s="2">
        <v>1590666</v>
      </c>
      <c r="K263" s="33">
        <v>1.7195941825625241E-2</v>
      </c>
      <c r="L263" s="2">
        <v>24154</v>
      </c>
      <c r="M263" s="2">
        <v>1867107</v>
      </c>
      <c r="N263" s="2">
        <v>1565271</v>
      </c>
      <c r="O263" s="33">
        <v>1.5431193703837866E-2</v>
      </c>
      <c r="P263" s="2">
        <v>24191</v>
      </c>
      <c r="Q263" s="2">
        <v>1930503</v>
      </c>
      <c r="R263" s="2">
        <v>1588409</v>
      </c>
      <c r="S263" s="35">
        <v>1.5229704691927583E-2</v>
      </c>
      <c r="T263" t="s">
        <v>4388</v>
      </c>
      <c r="U263" t="s">
        <v>4388</v>
      </c>
      <c r="V263" s="5" t="s">
        <v>4387</v>
      </c>
      <c r="W263" s="5">
        <v>0</v>
      </c>
      <c r="X263" s="4">
        <v>1.966237133697658E-3</v>
      </c>
      <c r="Y263" s="6">
        <v>3162</v>
      </c>
      <c r="Z263" s="4">
        <v>-2.0148901191028266E-4</v>
      </c>
      <c r="AA263" s="5">
        <v>994</v>
      </c>
      <c r="AC263" s="16" t="str">
        <f t="shared" si="24"/>
        <v/>
      </c>
      <c r="AD263" s="16" t="str">
        <f t="shared" si="25"/>
        <v/>
      </c>
      <c r="AE263" s="16">
        <f t="shared" si="26"/>
        <v>1.7195941825625241E-2</v>
      </c>
      <c r="AF263" s="16" t="str">
        <f t="shared" si="27"/>
        <v/>
      </c>
      <c r="AG263" s="16" t="str">
        <f t="shared" si="28"/>
        <v/>
      </c>
      <c r="AH263" s="16" t="str">
        <f t="shared" si="29"/>
        <v/>
      </c>
      <c r="AI263" s="17" t="str">
        <f>IF('Peer Comparison Tool'!$D$11="NR","",IF($C263='Peer Comparison Tool'!$D$9,COUNT('ALLL &lt;50B Database'!$AI$1:AI262)+1,""))</f>
        <v/>
      </c>
    </row>
    <row r="264" spans="1:35" x14ac:dyDescent="0.25">
      <c r="A264" t="s">
        <v>3741</v>
      </c>
      <c r="B264">
        <v>1176881</v>
      </c>
      <c r="C264" s="5" t="s">
        <v>3704</v>
      </c>
      <c r="D264" s="5" t="s">
        <v>4387</v>
      </c>
      <c r="E264" s="5" t="s">
        <v>4388</v>
      </c>
      <c r="F264" s="2">
        <v>6767</v>
      </c>
      <c r="G264" s="2">
        <v>2134657</v>
      </c>
      <c r="H264" s="2">
        <v>897831</v>
      </c>
      <c r="I264" s="2">
        <v>0</v>
      </c>
      <c r="J264" s="2">
        <v>897831</v>
      </c>
      <c r="K264" s="33">
        <v>7.5370531870697271E-3</v>
      </c>
      <c r="L264" s="2">
        <v>7902</v>
      </c>
      <c r="M264" s="2">
        <v>1568349</v>
      </c>
      <c r="N264" s="2">
        <v>980108</v>
      </c>
      <c r="O264" s="33">
        <v>8.0623767992915058E-3</v>
      </c>
      <c r="P264" s="2">
        <v>7329</v>
      </c>
      <c r="Q264" s="2">
        <v>1695955</v>
      </c>
      <c r="R264" s="2">
        <v>938983</v>
      </c>
      <c r="S264" s="35">
        <v>7.805253130248364E-3</v>
      </c>
      <c r="T264" t="s">
        <v>4388</v>
      </c>
      <c r="U264" t="s">
        <v>4388</v>
      </c>
      <c r="V264" s="5" t="s">
        <v>4387</v>
      </c>
      <c r="W264" s="5">
        <v>0</v>
      </c>
      <c r="X264" s="4">
        <v>-2.6819994317863697E-4</v>
      </c>
      <c r="Y264" s="6">
        <v>-562</v>
      </c>
      <c r="Z264" s="4">
        <v>-2.5712366904314179E-4</v>
      </c>
      <c r="AA264" s="5">
        <v>4374</v>
      </c>
      <c r="AC264" s="16" t="str">
        <f t="shared" si="24"/>
        <v/>
      </c>
      <c r="AD264" s="16" t="str">
        <f t="shared" si="25"/>
        <v/>
      </c>
      <c r="AE264" s="16">
        <f t="shared" si="26"/>
        <v>7.5370531870697271E-3</v>
      </c>
      <c r="AF264" s="16" t="str">
        <f t="shared" si="27"/>
        <v/>
      </c>
      <c r="AG264" s="16" t="str">
        <f t="shared" si="28"/>
        <v/>
      </c>
      <c r="AH264" s="16" t="str">
        <f t="shared" si="29"/>
        <v/>
      </c>
      <c r="AI264" s="17" t="str">
        <f>IF('Peer Comparison Tool'!$D$11="NR","",IF($C264='Peer Comparison Tool'!$D$9,COUNT('ALLL &lt;50B Database'!$AI$1:AI263)+1,""))</f>
        <v/>
      </c>
    </row>
    <row r="265" spans="1:35" x14ac:dyDescent="0.25">
      <c r="A265" t="s">
        <v>1971</v>
      </c>
      <c r="B265">
        <v>2390929</v>
      </c>
      <c r="C265" s="5" t="s">
        <v>1963</v>
      </c>
      <c r="D265" s="5" t="s">
        <v>4387</v>
      </c>
      <c r="E265" s="5" t="s">
        <v>4388</v>
      </c>
      <c r="F265" s="2">
        <v>25016</v>
      </c>
      <c r="G265" s="2">
        <v>2131847</v>
      </c>
      <c r="H265" s="2">
        <v>1629716</v>
      </c>
      <c r="I265" s="2">
        <v>278672</v>
      </c>
      <c r="J265" s="2">
        <v>1351044</v>
      </c>
      <c r="K265" s="33">
        <v>1.8516051290705559E-2</v>
      </c>
      <c r="L265" s="2">
        <v>19333</v>
      </c>
      <c r="M265" s="2">
        <v>1756512</v>
      </c>
      <c r="N265" s="2">
        <v>1358997</v>
      </c>
      <c r="O265" s="33">
        <v>1.4225932801911999E-2</v>
      </c>
      <c r="P265" s="2">
        <v>19987</v>
      </c>
      <c r="Q265" s="2">
        <v>1845756</v>
      </c>
      <c r="R265" s="2">
        <v>1400088</v>
      </c>
      <c r="S265" s="35">
        <v>1.4275531252321283E-2</v>
      </c>
      <c r="T265" t="s">
        <v>4388</v>
      </c>
      <c r="U265" t="s">
        <v>4388</v>
      </c>
      <c r="V265" s="5" t="s">
        <v>4387</v>
      </c>
      <c r="W265" s="5">
        <v>0</v>
      </c>
      <c r="X265" s="4">
        <v>4.240520038384276E-3</v>
      </c>
      <c r="Y265" s="6">
        <v>5029</v>
      </c>
      <c r="Z265" s="4">
        <v>4.9598450409284178E-5</v>
      </c>
      <c r="AA265" s="5">
        <v>752</v>
      </c>
      <c r="AC265" s="16" t="str">
        <f t="shared" si="24"/>
        <v/>
      </c>
      <c r="AD265" s="16" t="str">
        <f t="shared" si="25"/>
        <v/>
      </c>
      <c r="AE265" s="16">
        <f t="shared" si="26"/>
        <v>1.8516051290705559E-2</v>
      </c>
      <c r="AF265" s="16" t="str">
        <f t="shared" si="27"/>
        <v/>
      </c>
      <c r="AG265" s="16" t="str">
        <f t="shared" si="28"/>
        <v/>
      </c>
      <c r="AH265" s="16" t="str">
        <f t="shared" si="29"/>
        <v/>
      </c>
      <c r="AI265" s="17" t="str">
        <f>IF('Peer Comparison Tool'!$D$11="NR","",IF($C265='Peer Comparison Tool'!$D$9,COUNT('ALLL &lt;50B Database'!$AI$1:AI264)+1,""))</f>
        <v/>
      </c>
    </row>
    <row r="266" spans="1:35" x14ac:dyDescent="0.25">
      <c r="A266" t="s">
        <v>947</v>
      </c>
      <c r="B266">
        <v>502849</v>
      </c>
      <c r="C266" s="5" t="s">
        <v>926</v>
      </c>
      <c r="D266" s="5" t="s">
        <v>4390</v>
      </c>
      <c r="E266" s="5" t="s">
        <v>4388</v>
      </c>
      <c r="F266" s="2">
        <v>16244</v>
      </c>
      <c r="G266" s="2">
        <v>2129362</v>
      </c>
      <c r="H266" s="2">
        <v>1599333</v>
      </c>
      <c r="I266" s="2">
        <v>73281</v>
      </c>
      <c r="J266" s="2">
        <v>1526052</v>
      </c>
      <c r="K266" s="33">
        <v>1.0644460346043255E-2</v>
      </c>
      <c r="L266" s="2">
        <v>14731</v>
      </c>
      <c r="M266" s="2">
        <v>1950815</v>
      </c>
      <c r="N266" s="2">
        <v>1486303</v>
      </c>
      <c r="O266" s="33">
        <v>9.9111688531880789E-3</v>
      </c>
      <c r="P266" s="2">
        <v>14865</v>
      </c>
      <c r="Q266" s="2">
        <v>1985068</v>
      </c>
      <c r="R266" s="2">
        <v>1472315</v>
      </c>
      <c r="S266" s="35">
        <v>1.0096344871851471E-2</v>
      </c>
      <c r="T266" t="s">
        <v>4388</v>
      </c>
      <c r="U266" t="s">
        <v>4388</v>
      </c>
      <c r="V266" s="5" t="s">
        <v>4390</v>
      </c>
      <c r="W266" s="5">
        <v>0</v>
      </c>
      <c r="X266" s="4">
        <v>5.4811547419178312E-4</v>
      </c>
      <c r="Y266" s="6">
        <v>1379</v>
      </c>
      <c r="Z266" s="4">
        <v>1.8517601866339245E-4</v>
      </c>
      <c r="AA266" s="5">
        <v>3533</v>
      </c>
      <c r="AC266" s="16" t="str">
        <f t="shared" si="24"/>
        <v/>
      </c>
      <c r="AD266" s="16" t="str">
        <f t="shared" si="25"/>
        <v/>
      </c>
      <c r="AE266" s="16">
        <f t="shared" si="26"/>
        <v>1.0644460346043255E-2</v>
      </c>
      <c r="AF266" s="16" t="str">
        <f t="shared" si="27"/>
        <v/>
      </c>
      <c r="AG266" s="16" t="str">
        <f t="shared" si="28"/>
        <v/>
      </c>
      <c r="AH266" s="16" t="str">
        <f t="shared" si="29"/>
        <v/>
      </c>
      <c r="AI266" s="17" t="str">
        <f>IF('Peer Comparison Tool'!$D$11="NR","",IF($C266='Peer Comparison Tool'!$D$9,COUNT('ALLL &lt;50B Database'!$AI$1:AI265)+1,""))</f>
        <v/>
      </c>
    </row>
    <row r="267" spans="1:35" x14ac:dyDescent="0.25">
      <c r="A267" t="s">
        <v>1819</v>
      </c>
      <c r="B267">
        <v>771609</v>
      </c>
      <c r="C267" s="5" t="s">
        <v>1795</v>
      </c>
      <c r="D267" s="5" t="s">
        <v>4390</v>
      </c>
      <c r="E267" s="5" t="s">
        <v>4388</v>
      </c>
      <c r="F267" s="2">
        <v>13146</v>
      </c>
      <c r="G267" s="2">
        <v>2126183</v>
      </c>
      <c r="H267" s="2">
        <v>1619173</v>
      </c>
      <c r="I267" s="2">
        <v>0</v>
      </c>
      <c r="J267" s="2">
        <v>1619173</v>
      </c>
      <c r="K267" s="33">
        <v>8.1189594935192223E-3</v>
      </c>
      <c r="L267" s="2">
        <v>11246</v>
      </c>
      <c r="M267" s="2">
        <v>1782088</v>
      </c>
      <c r="N267" s="2">
        <v>1441392</v>
      </c>
      <c r="O267" s="33">
        <v>7.8021801147779369E-3</v>
      </c>
      <c r="P267" s="2">
        <v>12110</v>
      </c>
      <c r="Q267" s="2">
        <v>1891735</v>
      </c>
      <c r="R267" s="2">
        <v>1442273</v>
      </c>
      <c r="S267" s="35">
        <v>8.3964686297254409E-3</v>
      </c>
      <c r="T267" t="s">
        <v>4388</v>
      </c>
      <c r="U267" t="s">
        <v>4388</v>
      </c>
      <c r="V267" s="5" t="s">
        <v>4390</v>
      </c>
      <c r="W267" s="5">
        <v>0</v>
      </c>
      <c r="X267" s="4">
        <v>-2.7750913620621862E-4</v>
      </c>
      <c r="Y267" s="6">
        <v>1036</v>
      </c>
      <c r="Z267" s="4">
        <v>5.9428851494750402E-4</v>
      </c>
      <c r="AA267" s="5">
        <v>4297</v>
      </c>
      <c r="AC267" s="16" t="str">
        <f t="shared" si="24"/>
        <v/>
      </c>
      <c r="AD267" s="16" t="str">
        <f t="shared" si="25"/>
        <v/>
      </c>
      <c r="AE267" s="16">
        <f t="shared" si="26"/>
        <v>8.1189594935192223E-3</v>
      </c>
      <c r="AF267" s="16" t="str">
        <f t="shared" si="27"/>
        <v/>
      </c>
      <c r="AG267" s="16" t="str">
        <f t="shared" si="28"/>
        <v/>
      </c>
      <c r="AH267" s="16" t="str">
        <f t="shared" si="29"/>
        <v/>
      </c>
      <c r="AI267" s="17" t="str">
        <f>IF('Peer Comparison Tool'!$D$11="NR","",IF($C267='Peer Comparison Tool'!$D$9,COUNT('ALLL &lt;50B Database'!$AI$1:AI266)+1,""))</f>
        <v/>
      </c>
    </row>
    <row r="268" spans="1:35" x14ac:dyDescent="0.25">
      <c r="A268" t="s">
        <v>247</v>
      </c>
      <c r="B268">
        <v>2867337</v>
      </c>
      <c r="C268" s="5" t="s">
        <v>207</v>
      </c>
      <c r="D268" s="5" t="s">
        <v>4387</v>
      </c>
      <c r="E268" s="5" t="s">
        <v>4388</v>
      </c>
      <c r="F268" s="2">
        <v>17906</v>
      </c>
      <c r="G268" s="2">
        <v>2108392</v>
      </c>
      <c r="H268" s="2">
        <v>1518406</v>
      </c>
      <c r="I268" s="2">
        <v>253286</v>
      </c>
      <c r="J268" s="2">
        <v>1265120</v>
      </c>
      <c r="K268" s="33">
        <v>1.4153598077652712E-2</v>
      </c>
      <c r="L268" s="2">
        <v>14915</v>
      </c>
      <c r="M268" s="2">
        <v>1479772</v>
      </c>
      <c r="N268" s="2">
        <v>1180313</v>
      </c>
      <c r="O268" s="33">
        <v>1.263647862897384E-2</v>
      </c>
      <c r="P268" s="2">
        <v>16492</v>
      </c>
      <c r="Q268" s="2">
        <v>1559862</v>
      </c>
      <c r="R268" s="2">
        <v>1256796</v>
      </c>
      <c r="S268" s="35">
        <v>1.3122256913612074E-2</v>
      </c>
      <c r="T268" t="s">
        <v>4388</v>
      </c>
      <c r="U268" t="s">
        <v>4388</v>
      </c>
      <c r="V268" s="5" t="s">
        <v>4387</v>
      </c>
      <c r="W268" s="5">
        <v>0</v>
      </c>
      <c r="X268" s="4">
        <v>1.0313411640406386E-3</v>
      </c>
      <c r="Y268" s="6">
        <v>1414</v>
      </c>
      <c r="Z268" s="4">
        <v>4.8577828463823407E-4</v>
      </c>
      <c r="AA268" s="5">
        <v>1915</v>
      </c>
      <c r="AC268" s="16" t="str">
        <f t="shared" si="24"/>
        <v/>
      </c>
      <c r="AD268" s="16" t="str">
        <f t="shared" si="25"/>
        <v/>
      </c>
      <c r="AE268" s="16">
        <f t="shared" si="26"/>
        <v>1.4153598077652712E-2</v>
      </c>
      <c r="AF268" s="16" t="str">
        <f t="shared" si="27"/>
        <v/>
      </c>
      <c r="AG268" s="16" t="str">
        <f t="shared" si="28"/>
        <v/>
      </c>
      <c r="AH268" s="16" t="str">
        <f t="shared" si="29"/>
        <v/>
      </c>
      <c r="AI268" s="17" t="str">
        <f>IF('Peer Comparison Tool'!$D$11="NR","",IF($C268='Peer Comparison Tool'!$D$9,COUNT('ALLL &lt;50B Database'!$AI$1:AI267)+1,""))</f>
        <v/>
      </c>
    </row>
    <row r="269" spans="1:35" x14ac:dyDescent="0.25">
      <c r="A269" t="s">
        <v>916</v>
      </c>
      <c r="B269">
        <v>543262</v>
      </c>
      <c r="C269" s="5" t="s">
        <v>917</v>
      </c>
      <c r="D269" s="5" t="s">
        <v>4387</v>
      </c>
      <c r="E269" s="5" t="s">
        <v>4388</v>
      </c>
      <c r="F269" s="2">
        <v>20331</v>
      </c>
      <c r="G269" s="2">
        <v>2106481</v>
      </c>
      <c r="H269" s="2">
        <v>1442357</v>
      </c>
      <c r="I269" s="2">
        <v>315671</v>
      </c>
      <c r="J269" s="2">
        <v>1126686</v>
      </c>
      <c r="K269" s="33">
        <v>1.804495662500466E-2</v>
      </c>
      <c r="L269" s="2">
        <v>19487</v>
      </c>
      <c r="M269" s="2">
        <v>1793987</v>
      </c>
      <c r="N269" s="2">
        <v>1136479</v>
      </c>
      <c r="O269" s="33">
        <v>1.714681925490924E-2</v>
      </c>
      <c r="P269" s="2">
        <v>19801</v>
      </c>
      <c r="Q269" s="2">
        <v>1800598</v>
      </c>
      <c r="R269" s="2">
        <v>1134216</v>
      </c>
      <c r="S269" s="35">
        <v>1.7457873985202113E-2</v>
      </c>
      <c r="T269" t="s">
        <v>4388</v>
      </c>
      <c r="U269" t="s">
        <v>4388</v>
      </c>
      <c r="V269" s="5" t="s">
        <v>4387</v>
      </c>
      <c r="W269" s="5">
        <v>0</v>
      </c>
      <c r="X269" s="4">
        <v>5.8708263980254694E-4</v>
      </c>
      <c r="Y269" s="6">
        <v>530</v>
      </c>
      <c r="Z269" s="4">
        <v>3.1105473029287289E-4</v>
      </c>
      <c r="AA269" s="5">
        <v>837</v>
      </c>
      <c r="AC269" s="16" t="str">
        <f t="shared" si="24"/>
        <v/>
      </c>
      <c r="AD269" s="16" t="str">
        <f t="shared" si="25"/>
        <v/>
      </c>
      <c r="AE269" s="16">
        <f t="shared" si="26"/>
        <v>1.804495662500466E-2</v>
      </c>
      <c r="AF269" s="16" t="str">
        <f t="shared" si="27"/>
        <v/>
      </c>
      <c r="AG269" s="16" t="str">
        <f t="shared" si="28"/>
        <v/>
      </c>
      <c r="AH269" s="16" t="str">
        <f t="shared" si="29"/>
        <v/>
      </c>
      <c r="AI269" s="17" t="str">
        <f>IF('Peer Comparison Tool'!$D$11="NR","",IF($C269='Peer Comparison Tool'!$D$9,COUNT('ALLL &lt;50B Database'!$AI$1:AI268)+1,""))</f>
        <v/>
      </c>
    </row>
    <row r="270" spans="1:35" x14ac:dyDescent="0.25">
      <c r="A270" t="s">
        <v>2974</v>
      </c>
      <c r="B270">
        <v>384018</v>
      </c>
      <c r="C270" s="5" t="s">
        <v>2948</v>
      </c>
      <c r="D270" s="5" t="s">
        <v>4390</v>
      </c>
      <c r="E270" s="5" t="s">
        <v>4388</v>
      </c>
      <c r="F270" s="2">
        <v>21964</v>
      </c>
      <c r="G270" s="2">
        <v>2099867</v>
      </c>
      <c r="H270" s="2">
        <v>1740918</v>
      </c>
      <c r="I270" s="2">
        <v>37123</v>
      </c>
      <c r="J270" s="2">
        <v>1703795</v>
      </c>
      <c r="K270" s="33">
        <v>1.2891222242112461E-2</v>
      </c>
      <c r="L270" s="2">
        <v>14774</v>
      </c>
      <c r="M270" s="2">
        <v>2033619</v>
      </c>
      <c r="N270" s="2">
        <v>1662430</v>
      </c>
      <c r="O270" s="33">
        <v>8.886990730436771E-3</v>
      </c>
      <c r="P270" s="2">
        <v>18772</v>
      </c>
      <c r="Q270" s="2">
        <v>2074062</v>
      </c>
      <c r="R270" s="2">
        <v>1768128</v>
      </c>
      <c r="S270" s="35">
        <v>1.0616878416042277E-2</v>
      </c>
      <c r="T270" t="s">
        <v>4388</v>
      </c>
      <c r="U270" t="s">
        <v>4388</v>
      </c>
      <c r="V270" s="5" t="s">
        <v>4390</v>
      </c>
      <c r="W270" s="5">
        <v>0</v>
      </c>
      <c r="X270" s="4">
        <v>2.2743438260701843E-3</v>
      </c>
      <c r="Y270" s="6">
        <v>3192</v>
      </c>
      <c r="Z270" s="4">
        <v>1.7298876856055058E-3</v>
      </c>
      <c r="AA270" s="5">
        <v>2494</v>
      </c>
      <c r="AC270" s="16" t="str">
        <f t="shared" si="24"/>
        <v/>
      </c>
      <c r="AD270" s="16" t="str">
        <f t="shared" si="25"/>
        <v/>
      </c>
      <c r="AE270" s="16">
        <f t="shared" si="26"/>
        <v>1.2891222242112461E-2</v>
      </c>
      <c r="AF270" s="16" t="str">
        <f t="shared" si="27"/>
        <v/>
      </c>
      <c r="AG270" s="16" t="str">
        <f t="shared" si="28"/>
        <v/>
      </c>
      <c r="AH270" s="16" t="str">
        <f t="shared" si="29"/>
        <v/>
      </c>
      <c r="AI270" s="17" t="str">
        <f>IF('Peer Comparison Tool'!$D$11="NR","",IF($C270='Peer Comparison Tool'!$D$9,COUNT('ALLL &lt;50B Database'!$AI$1:AI269)+1,""))</f>
        <v/>
      </c>
    </row>
    <row r="271" spans="1:35" x14ac:dyDescent="0.25">
      <c r="A271" t="s">
        <v>1905</v>
      </c>
      <c r="B271">
        <v>697978</v>
      </c>
      <c r="C271" s="5" t="s">
        <v>1902</v>
      </c>
      <c r="D271" s="5" t="s">
        <v>4387</v>
      </c>
      <c r="E271" s="5" t="s">
        <v>4388</v>
      </c>
      <c r="F271" s="2">
        <v>16319</v>
      </c>
      <c r="G271" s="2">
        <v>2091776</v>
      </c>
      <c r="H271" s="2">
        <v>1620500</v>
      </c>
      <c r="I271" s="2">
        <v>129384</v>
      </c>
      <c r="J271" s="2">
        <v>1491116</v>
      </c>
      <c r="K271" s="33">
        <v>1.0944151896968445E-2</v>
      </c>
      <c r="L271" s="2">
        <v>10942</v>
      </c>
      <c r="M271" s="2">
        <v>1795950</v>
      </c>
      <c r="N271" s="2">
        <v>1456246</v>
      </c>
      <c r="O271" s="33">
        <v>7.5138403813641372E-3</v>
      </c>
      <c r="P271" s="2">
        <v>15061</v>
      </c>
      <c r="Q271" s="2">
        <v>1825070</v>
      </c>
      <c r="R271" s="2">
        <v>1492238</v>
      </c>
      <c r="S271" s="35">
        <v>1.0092894028968569E-2</v>
      </c>
      <c r="T271" t="s">
        <v>4388</v>
      </c>
      <c r="U271" t="s">
        <v>4388</v>
      </c>
      <c r="V271" s="5" t="s">
        <v>4387</v>
      </c>
      <c r="W271" s="5">
        <v>0</v>
      </c>
      <c r="X271" s="4">
        <v>8.512578679998762E-4</v>
      </c>
      <c r="Y271" s="6">
        <v>1258</v>
      </c>
      <c r="Z271" s="4">
        <v>2.5790536476044314E-3</v>
      </c>
      <c r="AA271" s="5">
        <v>3402</v>
      </c>
      <c r="AC271" s="16" t="str">
        <f t="shared" si="24"/>
        <v/>
      </c>
      <c r="AD271" s="16" t="str">
        <f t="shared" si="25"/>
        <v/>
      </c>
      <c r="AE271" s="16">
        <f t="shared" si="26"/>
        <v>1.0944151896968445E-2</v>
      </c>
      <c r="AF271" s="16" t="str">
        <f t="shared" si="27"/>
        <v/>
      </c>
      <c r="AG271" s="16" t="str">
        <f t="shared" si="28"/>
        <v/>
      </c>
      <c r="AH271" s="16" t="str">
        <f t="shared" si="29"/>
        <v/>
      </c>
      <c r="AI271" s="17" t="str">
        <f>IF('Peer Comparison Tool'!$D$11="NR","",IF($C271='Peer Comparison Tool'!$D$9,COUNT('ALLL &lt;50B Database'!$AI$1:AI270)+1,""))</f>
        <v/>
      </c>
    </row>
    <row r="272" spans="1:35" x14ac:dyDescent="0.25">
      <c r="A272" t="s">
        <v>711</v>
      </c>
      <c r="B272">
        <v>564977</v>
      </c>
      <c r="C272" s="5" t="s">
        <v>707</v>
      </c>
      <c r="D272" s="5" t="s">
        <v>4387</v>
      </c>
      <c r="E272" s="5" t="s">
        <v>4388</v>
      </c>
      <c r="F272" s="2">
        <v>4257</v>
      </c>
      <c r="G272" s="2">
        <v>2088349</v>
      </c>
      <c r="H272" s="2">
        <v>1541831</v>
      </c>
      <c r="I272" s="2">
        <v>1674</v>
      </c>
      <c r="J272" s="2">
        <v>1540157</v>
      </c>
      <c r="K272" s="33">
        <v>2.7640039294695279E-3</v>
      </c>
      <c r="L272" s="2">
        <v>2712</v>
      </c>
      <c r="M272" s="2">
        <v>2086295</v>
      </c>
      <c r="N272" s="2">
        <v>1587521</v>
      </c>
      <c r="O272" s="33">
        <v>1.7083238583930544E-3</v>
      </c>
      <c r="P272" s="2">
        <v>2918</v>
      </c>
      <c r="Q272" s="2">
        <v>2109981</v>
      </c>
      <c r="R272" s="2">
        <v>1564650</v>
      </c>
      <c r="S272" s="35">
        <v>1.8649538235388106E-3</v>
      </c>
      <c r="T272" t="s">
        <v>4388</v>
      </c>
      <c r="U272" t="s">
        <v>4388</v>
      </c>
      <c r="V272" s="5" t="s">
        <v>4387</v>
      </c>
      <c r="W272" s="5">
        <v>0</v>
      </c>
      <c r="X272" s="4">
        <v>8.990501059307173E-4</v>
      </c>
      <c r="Y272" s="6">
        <v>1339</v>
      </c>
      <c r="Z272" s="4">
        <v>1.5662996514575621E-4</v>
      </c>
      <c r="AA272" s="5">
        <v>4755</v>
      </c>
      <c r="AC272" s="16" t="str">
        <f t="shared" si="24"/>
        <v/>
      </c>
      <c r="AD272" s="16" t="str">
        <f t="shared" si="25"/>
        <v/>
      </c>
      <c r="AE272" s="16">
        <f t="shared" si="26"/>
        <v>2.7640039294695279E-3</v>
      </c>
      <c r="AF272" s="16" t="str">
        <f t="shared" si="27"/>
        <v/>
      </c>
      <c r="AG272" s="16" t="str">
        <f t="shared" si="28"/>
        <v/>
      </c>
      <c r="AH272" s="16" t="str">
        <f t="shared" si="29"/>
        <v/>
      </c>
      <c r="AI272" s="17" t="str">
        <f>IF('Peer Comparison Tool'!$D$11="NR","",IF($C272='Peer Comparison Tool'!$D$9,COUNT('ALLL &lt;50B Database'!$AI$1:AI271)+1,""))</f>
        <v/>
      </c>
    </row>
    <row r="273" spans="1:35" x14ac:dyDescent="0.25">
      <c r="A273" t="s">
        <v>85</v>
      </c>
      <c r="B273">
        <v>106359</v>
      </c>
      <c r="C273" s="5" t="s">
        <v>3209</v>
      </c>
      <c r="D273" s="5" t="s">
        <v>4387</v>
      </c>
      <c r="E273" s="5" t="s">
        <v>4388</v>
      </c>
      <c r="F273" s="2">
        <v>18355</v>
      </c>
      <c r="G273" s="2">
        <v>2082534</v>
      </c>
      <c r="H273" s="2">
        <v>1430194</v>
      </c>
      <c r="I273" s="2">
        <v>178139</v>
      </c>
      <c r="J273" s="2">
        <v>1252055</v>
      </c>
      <c r="K273" s="33">
        <v>1.4659899125837124E-2</v>
      </c>
      <c r="L273" s="2">
        <v>15180</v>
      </c>
      <c r="M273" s="2">
        <v>1797163</v>
      </c>
      <c r="N273" s="2">
        <v>1189763</v>
      </c>
      <c r="O273" s="33">
        <v>1.275884356800472E-2</v>
      </c>
      <c r="P273" s="2">
        <v>15934</v>
      </c>
      <c r="Q273" s="2">
        <v>1868047</v>
      </c>
      <c r="R273" s="2">
        <v>1243726</v>
      </c>
      <c r="S273" s="35">
        <v>1.2811503498358964E-2</v>
      </c>
      <c r="T273" t="s">
        <v>4388</v>
      </c>
      <c r="U273" t="s">
        <v>4388</v>
      </c>
      <c r="V273" s="5" t="s">
        <v>4387</v>
      </c>
      <c r="W273" s="5">
        <v>0</v>
      </c>
      <c r="X273" s="4">
        <v>1.8483956274781606E-3</v>
      </c>
      <c r="Y273" s="6">
        <v>2421</v>
      </c>
      <c r="Z273" s="4">
        <v>5.2659930354243337E-5</v>
      </c>
      <c r="AA273" s="5">
        <v>1716</v>
      </c>
      <c r="AC273" s="16" t="str">
        <f t="shared" si="24"/>
        <v/>
      </c>
      <c r="AD273" s="16" t="str">
        <f t="shared" si="25"/>
        <v/>
      </c>
      <c r="AE273" s="16">
        <f t="shared" si="26"/>
        <v>1.4659899125837124E-2</v>
      </c>
      <c r="AF273" s="16" t="str">
        <f t="shared" si="27"/>
        <v/>
      </c>
      <c r="AG273" s="16" t="str">
        <f t="shared" si="28"/>
        <v/>
      </c>
      <c r="AH273" s="16" t="str">
        <f t="shared" si="29"/>
        <v/>
      </c>
      <c r="AI273" s="17" t="str">
        <f>IF('Peer Comparison Tool'!$D$11="NR","",IF($C273='Peer Comparison Tool'!$D$9,COUNT('ALLL &lt;50B Database'!$AI$1:AI272)+1,""))</f>
        <v/>
      </c>
    </row>
    <row r="274" spans="1:35" x14ac:dyDescent="0.25">
      <c r="A274" t="s">
        <v>2973</v>
      </c>
      <c r="B274">
        <v>538802</v>
      </c>
      <c r="C274" s="5" t="s">
        <v>2948</v>
      </c>
      <c r="D274" s="5" t="s">
        <v>4389</v>
      </c>
      <c r="E274" s="5" t="s">
        <v>4388</v>
      </c>
      <c r="F274" s="2">
        <v>6489</v>
      </c>
      <c r="G274" s="2">
        <v>2081449</v>
      </c>
      <c r="H274" s="2">
        <v>918372</v>
      </c>
      <c r="I274" s="2">
        <v>23304</v>
      </c>
      <c r="J274" s="2">
        <v>895068</v>
      </c>
      <c r="K274" s="33">
        <v>7.2497285122471141E-3</v>
      </c>
      <c r="L274" s="2">
        <v>6369</v>
      </c>
      <c r="M274" s="2">
        <v>2119692</v>
      </c>
      <c r="N274" s="2">
        <v>858850</v>
      </c>
      <c r="O274" s="33">
        <v>7.415730337078652E-3</v>
      </c>
      <c r="P274" s="2">
        <v>6414</v>
      </c>
      <c r="Q274" s="2">
        <v>2079943</v>
      </c>
      <c r="R274" s="2">
        <v>880129</v>
      </c>
      <c r="S274" s="35">
        <v>7.2875680724075673E-3</v>
      </c>
      <c r="T274" t="s">
        <v>4388</v>
      </c>
      <c r="U274" t="s">
        <v>4388</v>
      </c>
      <c r="V274" s="5" t="s">
        <v>4389</v>
      </c>
      <c r="W274" s="5">
        <v>0</v>
      </c>
      <c r="X274" s="4">
        <v>-3.7839560160453194E-5</v>
      </c>
      <c r="Y274" s="6">
        <v>75</v>
      </c>
      <c r="Z274" s="4">
        <v>-1.2816226467108477E-4</v>
      </c>
      <c r="AA274" s="5">
        <v>4419</v>
      </c>
      <c r="AC274" s="16" t="str">
        <f t="shared" si="24"/>
        <v/>
      </c>
      <c r="AD274" s="16" t="str">
        <f t="shared" si="25"/>
        <v/>
      </c>
      <c r="AE274" s="16">
        <f t="shared" si="26"/>
        <v>7.2497285122471141E-3</v>
      </c>
      <c r="AF274" s="16" t="str">
        <f t="shared" si="27"/>
        <v/>
      </c>
      <c r="AG274" s="16" t="str">
        <f t="shared" si="28"/>
        <v/>
      </c>
      <c r="AH274" s="16" t="str">
        <f t="shared" si="29"/>
        <v/>
      </c>
      <c r="AI274" s="17" t="str">
        <f>IF('Peer Comparison Tool'!$D$11="NR","",IF($C274='Peer Comparison Tool'!$D$9,COUNT('ALLL &lt;50B Database'!$AI$1:AI273)+1,""))</f>
        <v/>
      </c>
    </row>
    <row r="275" spans="1:35" x14ac:dyDescent="0.25">
      <c r="A275" t="s">
        <v>3392</v>
      </c>
      <c r="B275">
        <v>556815</v>
      </c>
      <c r="C275" s="5" t="s">
        <v>3374</v>
      </c>
      <c r="D275" s="5" t="s">
        <v>4387</v>
      </c>
      <c r="E275" s="5" t="s">
        <v>4388</v>
      </c>
      <c r="F275" s="2">
        <v>21038</v>
      </c>
      <c r="G275" s="2">
        <v>2067672</v>
      </c>
      <c r="H275" s="2">
        <v>1601129</v>
      </c>
      <c r="I275" s="2">
        <v>177055</v>
      </c>
      <c r="J275" s="2">
        <v>1424074</v>
      </c>
      <c r="K275" s="33">
        <v>1.4773108700811896E-2</v>
      </c>
      <c r="L275" s="2">
        <v>21066</v>
      </c>
      <c r="M275" s="2">
        <v>1883140</v>
      </c>
      <c r="N275" s="2">
        <v>1505135</v>
      </c>
      <c r="O275" s="33">
        <v>1.3996086729761782E-2</v>
      </c>
      <c r="P275" s="2">
        <v>22838</v>
      </c>
      <c r="Q275" s="2">
        <v>1918538</v>
      </c>
      <c r="R275" s="2">
        <v>1476661</v>
      </c>
      <c r="S275" s="35">
        <v>1.5465973571456144E-2</v>
      </c>
      <c r="T275" t="s">
        <v>4388</v>
      </c>
      <c r="U275" t="s">
        <v>4388</v>
      </c>
      <c r="V275" s="5" t="s">
        <v>4387</v>
      </c>
      <c r="W275" s="5">
        <v>0</v>
      </c>
      <c r="X275" s="4">
        <v>-6.928648706442473E-4</v>
      </c>
      <c r="Y275" s="6">
        <v>-1800</v>
      </c>
      <c r="Z275" s="4">
        <v>1.4698868416943619E-3</v>
      </c>
      <c r="AA275" s="5">
        <v>1678</v>
      </c>
      <c r="AC275" s="16" t="str">
        <f t="shared" si="24"/>
        <v/>
      </c>
      <c r="AD275" s="16" t="str">
        <f t="shared" si="25"/>
        <v/>
      </c>
      <c r="AE275" s="16">
        <f t="shared" si="26"/>
        <v>1.4773108700811896E-2</v>
      </c>
      <c r="AF275" s="16" t="str">
        <f t="shared" si="27"/>
        <v/>
      </c>
      <c r="AG275" s="16" t="str">
        <f t="shared" si="28"/>
        <v/>
      </c>
      <c r="AH275" s="16" t="str">
        <f t="shared" si="29"/>
        <v/>
      </c>
      <c r="AI275" s="17" t="str">
        <f>IF('Peer Comparison Tool'!$D$11="NR","",IF($C275='Peer Comparison Tool'!$D$9,COUNT('ALLL &lt;50B Database'!$AI$1:AI274)+1,""))</f>
        <v/>
      </c>
    </row>
    <row r="276" spans="1:35" x14ac:dyDescent="0.25">
      <c r="A276" t="s">
        <v>1321</v>
      </c>
      <c r="B276">
        <v>139843</v>
      </c>
      <c r="C276" s="5" t="s">
        <v>1309</v>
      </c>
      <c r="D276" s="5" t="s">
        <v>4387</v>
      </c>
      <c r="E276" s="5" t="s">
        <v>4388</v>
      </c>
      <c r="F276" s="2">
        <v>18034</v>
      </c>
      <c r="G276" s="2">
        <v>2063870</v>
      </c>
      <c r="H276" s="2">
        <v>1520292</v>
      </c>
      <c r="I276" s="2">
        <v>107474</v>
      </c>
      <c r="J276" s="2">
        <v>1412818</v>
      </c>
      <c r="K276" s="33">
        <v>1.2764559907928692E-2</v>
      </c>
      <c r="L276" s="2">
        <v>16871</v>
      </c>
      <c r="M276" s="2">
        <v>1907914</v>
      </c>
      <c r="N276" s="2">
        <v>1411273</v>
      </c>
      <c r="O276" s="33">
        <v>1.1954455303828529E-2</v>
      </c>
      <c r="P276" s="2">
        <v>18269</v>
      </c>
      <c r="Q276" s="2">
        <v>1974653</v>
      </c>
      <c r="R276" s="2">
        <v>1414405</v>
      </c>
      <c r="S276" s="35">
        <v>1.2916385335176276E-2</v>
      </c>
      <c r="T276" t="s">
        <v>4388</v>
      </c>
      <c r="U276" t="s">
        <v>4388</v>
      </c>
      <c r="V276" s="5" t="s">
        <v>4387</v>
      </c>
      <c r="W276" s="5">
        <v>0</v>
      </c>
      <c r="X276" s="4">
        <v>-1.5182542724758406E-4</v>
      </c>
      <c r="Y276" s="6">
        <v>-235</v>
      </c>
      <c r="Z276" s="4">
        <v>9.6193003134774704E-4</v>
      </c>
      <c r="AA276" s="5">
        <v>2563</v>
      </c>
      <c r="AC276" s="16" t="str">
        <f t="shared" si="24"/>
        <v/>
      </c>
      <c r="AD276" s="16" t="str">
        <f t="shared" si="25"/>
        <v/>
      </c>
      <c r="AE276" s="16">
        <f t="shared" si="26"/>
        <v>1.2764559907928692E-2</v>
      </c>
      <c r="AF276" s="16" t="str">
        <f t="shared" si="27"/>
        <v/>
      </c>
      <c r="AG276" s="16" t="str">
        <f t="shared" si="28"/>
        <v/>
      </c>
      <c r="AH276" s="16" t="str">
        <f t="shared" si="29"/>
        <v/>
      </c>
      <c r="AI276" s="17" t="str">
        <f>IF('Peer Comparison Tool'!$D$11="NR","",IF($C276='Peer Comparison Tool'!$D$9,COUNT('ALLL &lt;50B Database'!$AI$1:AI275)+1,""))</f>
        <v/>
      </c>
    </row>
    <row r="277" spans="1:35" x14ac:dyDescent="0.25">
      <c r="A277" t="s">
        <v>8</v>
      </c>
      <c r="B277">
        <v>594433</v>
      </c>
      <c r="C277" s="5" t="s">
        <v>6</v>
      </c>
      <c r="D277" s="5" t="s">
        <v>4390</v>
      </c>
      <c r="E277" s="5" t="s">
        <v>4388</v>
      </c>
      <c r="F277" s="2">
        <v>12298</v>
      </c>
      <c r="G277" s="2">
        <v>2062414</v>
      </c>
      <c r="H277" s="2">
        <v>944696</v>
      </c>
      <c r="I277" s="2">
        <v>53280</v>
      </c>
      <c r="J277" s="2">
        <v>891416</v>
      </c>
      <c r="K277" s="33">
        <v>1.3796027892701051E-2</v>
      </c>
      <c r="L277" s="2">
        <v>9582</v>
      </c>
      <c r="M277" s="2">
        <v>1898751</v>
      </c>
      <c r="N277" s="2">
        <v>932132</v>
      </c>
      <c r="O277" s="33">
        <v>1.0279659962322933E-2</v>
      </c>
      <c r="P277" s="2">
        <v>10225</v>
      </c>
      <c r="Q277" s="2">
        <v>1938013</v>
      </c>
      <c r="R277" s="2">
        <v>913838</v>
      </c>
      <c r="S277" s="35">
        <v>1.1189072899135295E-2</v>
      </c>
      <c r="T277" t="s">
        <v>4388</v>
      </c>
      <c r="U277" t="s">
        <v>4388</v>
      </c>
      <c r="V277" s="5" t="s">
        <v>4390</v>
      </c>
      <c r="W277" s="5">
        <v>0</v>
      </c>
      <c r="X277" s="4">
        <v>2.6069549935657556E-3</v>
      </c>
      <c r="Y277" s="6">
        <v>2073</v>
      </c>
      <c r="Z277" s="4">
        <v>9.0941293681236213E-4</v>
      </c>
      <c r="AA277" s="5">
        <v>2074</v>
      </c>
      <c r="AC277" s="16" t="str">
        <f t="shared" si="24"/>
        <v/>
      </c>
      <c r="AD277" s="16" t="str">
        <f t="shared" si="25"/>
        <v/>
      </c>
      <c r="AE277" s="16">
        <f t="shared" si="26"/>
        <v>1.3796027892701051E-2</v>
      </c>
      <c r="AF277" s="16" t="str">
        <f t="shared" si="27"/>
        <v/>
      </c>
      <c r="AG277" s="16" t="str">
        <f t="shared" si="28"/>
        <v/>
      </c>
      <c r="AH277" s="16" t="str">
        <f t="shared" si="29"/>
        <v/>
      </c>
      <c r="AI277" s="17" t="str">
        <f>IF('Peer Comparison Tool'!$D$11="NR","",IF($C277='Peer Comparison Tool'!$D$9,COUNT('ALLL &lt;50B Database'!$AI$1:AI276)+1,""))</f>
        <v/>
      </c>
    </row>
    <row r="278" spans="1:35" x14ac:dyDescent="0.25">
      <c r="A278" t="s">
        <v>1396</v>
      </c>
      <c r="B278">
        <v>65858</v>
      </c>
      <c r="C278" s="5" t="s">
        <v>1389</v>
      </c>
      <c r="D278" s="5" t="s">
        <v>4390</v>
      </c>
      <c r="E278" s="5" t="s">
        <v>4388</v>
      </c>
      <c r="F278" s="2">
        <v>19930</v>
      </c>
      <c r="G278" s="2">
        <v>2060928</v>
      </c>
      <c r="H278" s="2">
        <v>1447183</v>
      </c>
      <c r="I278" s="2">
        <v>100231</v>
      </c>
      <c r="J278" s="2">
        <v>1346952</v>
      </c>
      <c r="K278" s="33">
        <v>1.479636987806544E-2</v>
      </c>
      <c r="L278" s="2">
        <v>16197</v>
      </c>
      <c r="M278" s="2">
        <v>1817179</v>
      </c>
      <c r="N278" s="2">
        <v>1314004</v>
      </c>
      <c r="O278" s="33">
        <v>1.2326446494835632E-2</v>
      </c>
      <c r="P278" s="2">
        <v>18152</v>
      </c>
      <c r="Q278" s="2">
        <v>1864899</v>
      </c>
      <c r="R278" s="2">
        <v>1340001</v>
      </c>
      <c r="S278" s="35">
        <v>1.3546258547568248E-2</v>
      </c>
      <c r="T278" t="s">
        <v>4388</v>
      </c>
      <c r="U278" t="s">
        <v>4388</v>
      </c>
      <c r="V278" s="5" t="s">
        <v>4390</v>
      </c>
      <c r="W278" s="5">
        <v>0</v>
      </c>
      <c r="X278" s="4">
        <v>1.250111330497192E-3</v>
      </c>
      <c r="Y278" s="6">
        <v>1778</v>
      </c>
      <c r="Z278" s="4">
        <v>1.2198120527326158E-3</v>
      </c>
      <c r="AA278" s="5">
        <v>1669</v>
      </c>
      <c r="AC278" s="16" t="str">
        <f t="shared" si="24"/>
        <v/>
      </c>
      <c r="AD278" s="16" t="str">
        <f t="shared" si="25"/>
        <v/>
      </c>
      <c r="AE278" s="16">
        <f t="shared" si="26"/>
        <v>1.479636987806544E-2</v>
      </c>
      <c r="AF278" s="16" t="str">
        <f t="shared" si="27"/>
        <v/>
      </c>
      <c r="AG278" s="16" t="str">
        <f t="shared" si="28"/>
        <v/>
      </c>
      <c r="AH278" s="16" t="str">
        <f t="shared" si="29"/>
        <v/>
      </c>
      <c r="AI278" s="17" t="str">
        <f>IF('Peer Comparison Tool'!$D$11="NR","",IF($C278='Peer Comparison Tool'!$D$9,COUNT('ALLL &lt;50B Database'!$AI$1:AI277)+1,""))</f>
        <v/>
      </c>
    </row>
    <row r="279" spans="1:35" x14ac:dyDescent="0.25">
      <c r="A279" t="s">
        <v>2981</v>
      </c>
      <c r="B279">
        <v>292908</v>
      </c>
      <c r="C279" s="5" t="s">
        <v>2948</v>
      </c>
      <c r="D279" s="5" t="s">
        <v>4387</v>
      </c>
      <c r="E279" s="5" t="s">
        <v>4388</v>
      </c>
      <c r="F279" s="2">
        <v>18754</v>
      </c>
      <c r="G279" s="2">
        <v>2049079</v>
      </c>
      <c r="H279" s="2">
        <v>1682863</v>
      </c>
      <c r="I279" s="2">
        <v>193749</v>
      </c>
      <c r="J279" s="2">
        <v>1489114</v>
      </c>
      <c r="K279" s="33">
        <v>1.2594066001662733E-2</v>
      </c>
      <c r="L279" s="2">
        <v>15175</v>
      </c>
      <c r="M279" s="2">
        <v>1444951</v>
      </c>
      <c r="N279" s="2">
        <v>1225795</v>
      </c>
      <c r="O279" s="33">
        <v>1.2379720915813819E-2</v>
      </c>
      <c r="P279" s="2">
        <v>18157</v>
      </c>
      <c r="Q279" s="2">
        <v>1508276</v>
      </c>
      <c r="R279" s="2">
        <v>1246206</v>
      </c>
      <c r="S279" s="35">
        <v>1.456982232471999E-2</v>
      </c>
      <c r="T279" t="s">
        <v>4388</v>
      </c>
      <c r="U279" t="s">
        <v>4388</v>
      </c>
      <c r="V279" s="5" t="s">
        <v>4387</v>
      </c>
      <c r="W279" s="5">
        <v>0</v>
      </c>
      <c r="X279" s="4">
        <v>-1.9757563230572567E-3</v>
      </c>
      <c r="Y279" s="6">
        <v>597</v>
      </c>
      <c r="Z279" s="4">
        <v>2.1901014089061709E-3</v>
      </c>
      <c r="AA279" s="5">
        <v>2655</v>
      </c>
      <c r="AC279" s="16" t="str">
        <f t="shared" si="24"/>
        <v/>
      </c>
      <c r="AD279" s="16" t="str">
        <f t="shared" si="25"/>
        <v/>
      </c>
      <c r="AE279" s="16">
        <f t="shared" si="26"/>
        <v>1.2594066001662733E-2</v>
      </c>
      <c r="AF279" s="16" t="str">
        <f t="shared" si="27"/>
        <v/>
      </c>
      <c r="AG279" s="16" t="str">
        <f t="shared" si="28"/>
        <v/>
      </c>
      <c r="AH279" s="16" t="str">
        <f t="shared" si="29"/>
        <v/>
      </c>
      <c r="AI279" s="17" t="str">
        <f>IF('Peer Comparison Tool'!$D$11="NR","",IF($C279='Peer Comparison Tool'!$D$9,COUNT('ALLL &lt;50B Database'!$AI$1:AI278)+1,""))</f>
        <v/>
      </c>
    </row>
    <row r="280" spans="1:35" x14ac:dyDescent="0.25">
      <c r="A280" t="s">
        <v>2976</v>
      </c>
      <c r="B280">
        <v>884303</v>
      </c>
      <c r="C280" s="5" t="s">
        <v>2948</v>
      </c>
      <c r="D280" s="5" t="s">
        <v>4387</v>
      </c>
      <c r="E280" s="5" t="s">
        <v>4388</v>
      </c>
      <c r="F280" s="2">
        <v>24130</v>
      </c>
      <c r="G280" s="2">
        <v>2045411</v>
      </c>
      <c r="H280" s="2">
        <v>1497998</v>
      </c>
      <c r="I280" s="2">
        <v>185760</v>
      </c>
      <c r="J280" s="2">
        <v>1312238</v>
      </c>
      <c r="K280" s="33">
        <v>1.8388432586161962E-2</v>
      </c>
      <c r="L280" s="2">
        <v>23477</v>
      </c>
      <c r="M280" s="2">
        <v>1783276</v>
      </c>
      <c r="N280" s="2">
        <v>1309219</v>
      </c>
      <c r="O280" s="33">
        <v>1.7932064841710973E-2</v>
      </c>
      <c r="P280" s="2">
        <v>26233</v>
      </c>
      <c r="Q280" s="2">
        <v>1836690</v>
      </c>
      <c r="R280" s="2">
        <v>1320461</v>
      </c>
      <c r="S280" s="35">
        <v>1.9866546607586289E-2</v>
      </c>
      <c r="T280" t="s">
        <v>4388</v>
      </c>
      <c r="U280" t="s">
        <v>4388</v>
      </c>
      <c r="V280" s="5" t="s">
        <v>4387</v>
      </c>
      <c r="W280" s="5">
        <v>0</v>
      </c>
      <c r="X280" s="4">
        <v>-1.4781140214243267E-3</v>
      </c>
      <c r="Y280" s="6">
        <v>-2103</v>
      </c>
      <c r="Z280" s="4">
        <v>1.9344817658753163E-3</v>
      </c>
      <c r="AA280" s="5">
        <v>775</v>
      </c>
      <c r="AC280" s="16" t="str">
        <f t="shared" si="24"/>
        <v/>
      </c>
      <c r="AD280" s="16" t="str">
        <f t="shared" si="25"/>
        <v/>
      </c>
      <c r="AE280" s="16">
        <f t="shared" si="26"/>
        <v>1.8388432586161962E-2</v>
      </c>
      <c r="AF280" s="16" t="str">
        <f t="shared" si="27"/>
        <v/>
      </c>
      <c r="AG280" s="16" t="str">
        <f t="shared" si="28"/>
        <v/>
      </c>
      <c r="AH280" s="16" t="str">
        <f t="shared" si="29"/>
        <v/>
      </c>
      <c r="AI280" s="17" t="str">
        <f>IF('Peer Comparison Tool'!$D$11="NR","",IF($C280='Peer Comparison Tool'!$D$9,COUNT('ALLL &lt;50B Database'!$AI$1:AI279)+1,""))</f>
        <v/>
      </c>
    </row>
    <row r="281" spans="1:35" x14ac:dyDescent="0.25">
      <c r="A281" t="s">
        <v>2313</v>
      </c>
      <c r="B281">
        <v>330855</v>
      </c>
      <c r="C281" s="5" t="s">
        <v>2299</v>
      </c>
      <c r="D281" s="5" t="s">
        <v>4387</v>
      </c>
      <c r="E281" s="5" t="s">
        <v>4388</v>
      </c>
      <c r="F281" s="2">
        <v>18236</v>
      </c>
      <c r="G281" s="2">
        <v>2044739</v>
      </c>
      <c r="H281" s="2">
        <v>1455685</v>
      </c>
      <c r="I281" s="2">
        <v>114448</v>
      </c>
      <c r="J281" s="2">
        <v>1341237</v>
      </c>
      <c r="K281" s="33">
        <v>1.3596403916682882E-2</v>
      </c>
      <c r="L281" s="2">
        <v>13939</v>
      </c>
      <c r="M281" s="2">
        <v>1813626</v>
      </c>
      <c r="N281" s="2">
        <v>1264541</v>
      </c>
      <c r="O281" s="33">
        <v>1.1022971971648211E-2</v>
      </c>
      <c r="P281" s="2">
        <v>14422</v>
      </c>
      <c r="Q281" s="2">
        <v>1828398</v>
      </c>
      <c r="R281" s="2">
        <v>1308765</v>
      </c>
      <c r="S281" s="35">
        <v>1.1019548964099743E-2</v>
      </c>
      <c r="T281" t="s">
        <v>4388</v>
      </c>
      <c r="U281" t="s">
        <v>4388</v>
      </c>
      <c r="V281" s="5" t="s">
        <v>4387</v>
      </c>
      <c r="W281" s="5">
        <v>0</v>
      </c>
      <c r="X281" s="4">
        <v>2.5768549525831391E-3</v>
      </c>
      <c r="Y281" s="6">
        <v>3814</v>
      </c>
      <c r="Z281" s="4">
        <v>-3.4230075484677214E-6</v>
      </c>
      <c r="AA281" s="5">
        <v>2159</v>
      </c>
      <c r="AC281" s="16" t="str">
        <f t="shared" si="24"/>
        <v/>
      </c>
      <c r="AD281" s="16" t="str">
        <f t="shared" si="25"/>
        <v/>
      </c>
      <c r="AE281" s="16">
        <f t="shared" si="26"/>
        <v>1.3596403916682882E-2</v>
      </c>
      <c r="AF281" s="16" t="str">
        <f t="shared" si="27"/>
        <v/>
      </c>
      <c r="AG281" s="16" t="str">
        <f t="shared" si="28"/>
        <v/>
      </c>
      <c r="AH281" s="16" t="str">
        <f t="shared" si="29"/>
        <v/>
      </c>
      <c r="AI281" s="17" t="str">
        <f>IF('Peer Comparison Tool'!$D$11="NR","",IF($C281='Peer Comparison Tool'!$D$9,COUNT('ALLL &lt;50B Database'!$AI$1:AI280)+1,""))</f>
        <v/>
      </c>
    </row>
    <row r="282" spans="1:35" x14ac:dyDescent="0.25">
      <c r="A282" t="s">
        <v>419</v>
      </c>
      <c r="B282">
        <v>3109043</v>
      </c>
      <c r="C282" s="5" t="s">
        <v>416</v>
      </c>
      <c r="D282" s="5" t="s">
        <v>4387</v>
      </c>
      <c r="E282" s="5" t="s">
        <v>4388</v>
      </c>
      <c r="F282" s="2">
        <v>19662</v>
      </c>
      <c r="G282" s="2">
        <v>2041883</v>
      </c>
      <c r="H282" s="2">
        <v>1610657</v>
      </c>
      <c r="I282" s="2">
        <v>56451</v>
      </c>
      <c r="J282" s="2">
        <v>1554206</v>
      </c>
      <c r="K282" s="33">
        <v>1.2650832643806549E-2</v>
      </c>
      <c r="L282" s="2">
        <v>13509</v>
      </c>
      <c r="M282" s="2">
        <v>1879209</v>
      </c>
      <c r="N282" s="2">
        <v>1602349</v>
      </c>
      <c r="O282" s="33">
        <v>8.4307476086670254E-3</v>
      </c>
      <c r="P282" s="2">
        <v>16686</v>
      </c>
      <c r="Q282" s="2">
        <v>2052166</v>
      </c>
      <c r="R282" s="2">
        <v>1618832</v>
      </c>
      <c r="S282" s="35">
        <v>1.0307431530881525E-2</v>
      </c>
      <c r="T282" t="s">
        <v>4388</v>
      </c>
      <c r="U282" t="s">
        <v>4388</v>
      </c>
      <c r="V282" s="5" t="s">
        <v>4387</v>
      </c>
      <c r="W282" s="5">
        <v>0</v>
      </c>
      <c r="X282" s="4">
        <v>2.3434011129250237E-3</v>
      </c>
      <c r="Y282" s="6">
        <v>2976</v>
      </c>
      <c r="Z282" s="4">
        <v>1.8766839222144997E-3</v>
      </c>
      <c r="AA282" s="5">
        <v>2612</v>
      </c>
      <c r="AC282" s="16" t="str">
        <f t="shared" si="24"/>
        <v/>
      </c>
      <c r="AD282" s="16" t="str">
        <f t="shared" si="25"/>
        <v/>
      </c>
      <c r="AE282" s="16">
        <f t="shared" si="26"/>
        <v>1.2650832643806549E-2</v>
      </c>
      <c r="AF282" s="16" t="str">
        <f t="shared" si="27"/>
        <v/>
      </c>
      <c r="AG282" s="16" t="str">
        <f t="shared" si="28"/>
        <v/>
      </c>
      <c r="AH282" s="16" t="str">
        <f t="shared" si="29"/>
        <v/>
      </c>
      <c r="AI282" s="17" t="str">
        <f>IF('Peer Comparison Tool'!$D$11="NR","",IF($C282='Peer Comparison Tool'!$D$9,COUNT('ALLL &lt;50B Database'!$AI$1:AI281)+1,""))</f>
        <v/>
      </c>
    </row>
    <row r="283" spans="1:35" x14ac:dyDescent="0.25">
      <c r="A283" t="s">
        <v>478</v>
      </c>
      <c r="B283">
        <v>3816510</v>
      </c>
      <c r="C283" s="5" t="s">
        <v>462</v>
      </c>
      <c r="D283" s="5" t="s">
        <v>4390</v>
      </c>
      <c r="E283" s="5" t="s">
        <v>4388</v>
      </c>
      <c r="F283" s="2">
        <v>9045</v>
      </c>
      <c r="G283" s="2">
        <v>2031313</v>
      </c>
      <c r="H283" s="2">
        <v>1566152</v>
      </c>
      <c r="I283" s="2">
        <v>223987</v>
      </c>
      <c r="J283" s="2">
        <v>1342165</v>
      </c>
      <c r="K283" s="33">
        <v>6.7391118081606954E-3</v>
      </c>
      <c r="L283" s="2">
        <v>6549</v>
      </c>
      <c r="M283" s="2">
        <v>1052466</v>
      </c>
      <c r="N283" s="2">
        <v>791716</v>
      </c>
      <c r="O283" s="33">
        <v>8.2719055823047664E-3</v>
      </c>
      <c r="P283" s="2">
        <v>7394</v>
      </c>
      <c r="Q283" s="2">
        <v>1671913</v>
      </c>
      <c r="R283" s="2">
        <v>1349829</v>
      </c>
      <c r="S283" s="35">
        <v>5.4777308829488773E-3</v>
      </c>
      <c r="T283" t="s">
        <v>4388</v>
      </c>
      <c r="U283" t="s">
        <v>4388</v>
      </c>
      <c r="V283" s="5" t="s">
        <v>4390</v>
      </c>
      <c r="W283" s="5">
        <v>0</v>
      </c>
      <c r="X283" s="4">
        <v>1.2613809252118181E-3</v>
      </c>
      <c r="Y283" s="6">
        <v>1651</v>
      </c>
      <c r="Z283" s="4">
        <v>-2.7941746993558891E-3</v>
      </c>
      <c r="AA283" s="5">
        <v>4503</v>
      </c>
      <c r="AC283" s="16" t="str">
        <f t="shared" si="24"/>
        <v/>
      </c>
      <c r="AD283" s="16" t="str">
        <f t="shared" si="25"/>
        <v/>
      </c>
      <c r="AE283" s="16">
        <f t="shared" si="26"/>
        <v>6.7391118081606954E-3</v>
      </c>
      <c r="AF283" s="16" t="str">
        <f t="shared" si="27"/>
        <v/>
      </c>
      <c r="AG283" s="16" t="str">
        <f t="shared" si="28"/>
        <v/>
      </c>
      <c r="AH283" s="16" t="str">
        <f t="shared" si="29"/>
        <v/>
      </c>
      <c r="AI283" s="17">
        <f>IF('Peer Comparison Tool'!$D$11="NR","",IF($C283='Peer Comparison Tool'!$D$9,COUNT('ALLL &lt;50B Database'!$AI$1:AI282)+1,""))</f>
        <v>12</v>
      </c>
    </row>
    <row r="284" spans="1:35" x14ac:dyDescent="0.25">
      <c r="A284" t="s">
        <v>724</v>
      </c>
      <c r="B284">
        <v>3029589</v>
      </c>
      <c r="C284" s="5" t="s">
        <v>716</v>
      </c>
      <c r="D284" s="5" t="s">
        <v>4387</v>
      </c>
      <c r="E284" s="5" t="s">
        <v>4388</v>
      </c>
      <c r="F284" s="2">
        <v>22331</v>
      </c>
      <c r="G284" s="2">
        <v>2024127</v>
      </c>
      <c r="H284" s="2">
        <v>1378113</v>
      </c>
      <c r="I284" s="2">
        <v>150576</v>
      </c>
      <c r="J284" s="2">
        <v>1227537</v>
      </c>
      <c r="K284" s="33">
        <v>1.8191712347570787E-2</v>
      </c>
      <c r="L284" s="2">
        <v>13371</v>
      </c>
      <c r="M284" s="2">
        <v>1575250</v>
      </c>
      <c r="N284" s="2">
        <v>1173759</v>
      </c>
      <c r="O284" s="33">
        <v>1.1391605942957626E-2</v>
      </c>
      <c r="P284" s="2">
        <v>15626</v>
      </c>
      <c r="Q284" s="2">
        <v>1723099</v>
      </c>
      <c r="R284" s="2">
        <v>1157863</v>
      </c>
      <c r="S284" s="35">
        <v>1.3495551718985753E-2</v>
      </c>
      <c r="T284" t="s">
        <v>4388</v>
      </c>
      <c r="U284" t="s">
        <v>4388</v>
      </c>
      <c r="V284" s="5" t="s">
        <v>4387</v>
      </c>
      <c r="W284" s="5">
        <v>0</v>
      </c>
      <c r="X284" s="4">
        <v>4.6961606285850343E-3</v>
      </c>
      <c r="Y284" s="6">
        <v>6705</v>
      </c>
      <c r="Z284" s="4">
        <v>2.1039457760281266E-3</v>
      </c>
      <c r="AA284" s="5">
        <v>810</v>
      </c>
      <c r="AC284" s="16" t="str">
        <f t="shared" si="24"/>
        <v/>
      </c>
      <c r="AD284" s="16" t="str">
        <f t="shared" si="25"/>
        <v/>
      </c>
      <c r="AE284" s="16">
        <f t="shared" si="26"/>
        <v>1.8191712347570787E-2</v>
      </c>
      <c r="AF284" s="16" t="str">
        <f t="shared" si="27"/>
        <v/>
      </c>
      <c r="AG284" s="16" t="str">
        <f t="shared" si="28"/>
        <v/>
      </c>
      <c r="AH284" s="16" t="str">
        <f t="shared" si="29"/>
        <v/>
      </c>
      <c r="AI284" s="17" t="str">
        <f>IF('Peer Comparison Tool'!$D$11="NR","",IF($C284='Peer Comparison Tool'!$D$9,COUNT('ALLL &lt;50B Database'!$AI$1:AI283)+1,""))</f>
        <v/>
      </c>
    </row>
    <row r="285" spans="1:35" x14ac:dyDescent="0.25">
      <c r="A285" t="s">
        <v>477</v>
      </c>
      <c r="B285">
        <v>3402913</v>
      </c>
      <c r="C285" s="5" t="s">
        <v>462</v>
      </c>
      <c r="D285" s="5" t="s">
        <v>4389</v>
      </c>
      <c r="E285" s="5" t="s">
        <v>4388</v>
      </c>
      <c r="F285" s="2">
        <v>17560</v>
      </c>
      <c r="G285" s="2">
        <v>2022397</v>
      </c>
      <c r="H285" s="2">
        <v>1440455</v>
      </c>
      <c r="I285" s="2">
        <v>71737</v>
      </c>
      <c r="J285" s="2">
        <v>1368718</v>
      </c>
      <c r="K285" s="33">
        <v>1.2829523685667902E-2</v>
      </c>
      <c r="L285" s="2">
        <v>11947</v>
      </c>
      <c r="M285" s="2">
        <v>1719023</v>
      </c>
      <c r="N285" s="2">
        <v>1340853</v>
      </c>
      <c r="O285" s="33">
        <v>8.9099998284674006E-3</v>
      </c>
      <c r="P285" s="2">
        <v>14007</v>
      </c>
      <c r="Q285" s="2">
        <v>1804910</v>
      </c>
      <c r="R285" s="2">
        <v>1359695</v>
      </c>
      <c r="S285" s="35">
        <v>1.0301574985566615E-2</v>
      </c>
      <c r="T285" t="s">
        <v>4388</v>
      </c>
      <c r="U285" t="s">
        <v>4388</v>
      </c>
      <c r="V285" s="5" t="s">
        <v>4389</v>
      </c>
      <c r="W285" s="5">
        <v>0</v>
      </c>
      <c r="X285" s="4">
        <v>2.5279487001012863E-3</v>
      </c>
      <c r="Y285" s="6">
        <v>3553</v>
      </c>
      <c r="Z285" s="4">
        <v>1.3915751570992146E-3</v>
      </c>
      <c r="AA285" s="5">
        <v>2533</v>
      </c>
      <c r="AC285" s="16" t="str">
        <f t="shared" si="24"/>
        <v/>
      </c>
      <c r="AD285" s="16" t="str">
        <f t="shared" si="25"/>
        <v/>
      </c>
      <c r="AE285" s="16">
        <f t="shared" si="26"/>
        <v>1.2829523685667902E-2</v>
      </c>
      <c r="AF285" s="16" t="str">
        <f t="shared" si="27"/>
        <v/>
      </c>
      <c r="AG285" s="16" t="str">
        <f t="shared" si="28"/>
        <v/>
      </c>
      <c r="AH285" s="16" t="str">
        <f t="shared" si="29"/>
        <v/>
      </c>
      <c r="AI285" s="17">
        <f>IF('Peer Comparison Tool'!$D$11="NR","",IF($C285='Peer Comparison Tool'!$D$9,COUNT('ALLL &lt;50B Database'!$AI$1:AI284)+1,""))</f>
        <v>13</v>
      </c>
    </row>
    <row r="286" spans="1:35" x14ac:dyDescent="0.25">
      <c r="A286" t="s">
        <v>242</v>
      </c>
      <c r="B286">
        <v>3212402</v>
      </c>
      <c r="C286" s="5" t="s">
        <v>207</v>
      </c>
      <c r="D286" s="5" t="s">
        <v>4387</v>
      </c>
      <c r="E286" s="5" t="s">
        <v>4388</v>
      </c>
      <c r="F286" s="2">
        <v>20248</v>
      </c>
      <c r="G286" s="2">
        <v>2020715</v>
      </c>
      <c r="H286" s="2">
        <v>1553589</v>
      </c>
      <c r="I286" s="2">
        <v>137758</v>
      </c>
      <c r="J286" s="2">
        <v>1415831</v>
      </c>
      <c r="K286" s="33">
        <v>1.430114187357107E-2</v>
      </c>
      <c r="L286" s="2">
        <v>14380</v>
      </c>
      <c r="M286" s="2">
        <v>1746302</v>
      </c>
      <c r="N286" s="2">
        <v>1450831</v>
      </c>
      <c r="O286" s="33">
        <v>9.9115610295065371E-3</v>
      </c>
      <c r="P286" s="2">
        <v>16674</v>
      </c>
      <c r="Q286" s="2">
        <v>1799878</v>
      </c>
      <c r="R286" s="2">
        <v>1451038</v>
      </c>
      <c r="S286" s="35">
        <v>1.1491084313436312E-2</v>
      </c>
      <c r="T286" t="s">
        <v>4388</v>
      </c>
      <c r="U286" t="s">
        <v>4388</v>
      </c>
      <c r="V286" s="5" t="s">
        <v>4387</v>
      </c>
      <c r="W286" s="5">
        <v>0</v>
      </c>
      <c r="X286" s="4">
        <v>2.8100575601347575E-3</v>
      </c>
      <c r="Y286" s="6">
        <v>3574</v>
      </c>
      <c r="Z286" s="4">
        <v>1.5795232839297749E-3</v>
      </c>
      <c r="AA286" s="5">
        <v>1848</v>
      </c>
      <c r="AC286" s="16" t="str">
        <f t="shared" si="24"/>
        <v/>
      </c>
      <c r="AD286" s="16" t="str">
        <f t="shared" si="25"/>
        <v/>
      </c>
      <c r="AE286" s="16">
        <f t="shared" si="26"/>
        <v>1.430114187357107E-2</v>
      </c>
      <c r="AF286" s="16" t="str">
        <f t="shared" si="27"/>
        <v/>
      </c>
      <c r="AG286" s="16" t="str">
        <f t="shared" si="28"/>
        <v/>
      </c>
      <c r="AH286" s="16" t="str">
        <f t="shared" si="29"/>
        <v/>
      </c>
      <c r="AI286" s="17" t="str">
        <f>IF('Peer Comparison Tool'!$D$11="NR","",IF($C286='Peer Comparison Tool'!$D$9,COUNT('ALLL &lt;50B Database'!$AI$1:AI285)+1,""))</f>
        <v/>
      </c>
    </row>
    <row r="287" spans="1:35" x14ac:dyDescent="0.25">
      <c r="A287" t="s">
        <v>2975</v>
      </c>
      <c r="B287">
        <v>29878</v>
      </c>
      <c r="C287" s="5" t="s">
        <v>2948</v>
      </c>
      <c r="D287" s="5" t="s">
        <v>4387</v>
      </c>
      <c r="E287" s="5" t="s">
        <v>4388</v>
      </c>
      <c r="F287" s="2">
        <v>14764</v>
      </c>
      <c r="G287" s="2">
        <v>2018630</v>
      </c>
      <c r="H287" s="2">
        <v>1779555</v>
      </c>
      <c r="I287" s="2">
        <v>0</v>
      </c>
      <c r="J287" s="2">
        <v>1779555</v>
      </c>
      <c r="K287" s="33">
        <v>8.2964561365060363E-3</v>
      </c>
      <c r="L287" s="2">
        <v>13055</v>
      </c>
      <c r="M287" s="2">
        <v>1962953</v>
      </c>
      <c r="N287" s="2">
        <v>1791812</v>
      </c>
      <c r="O287" s="33">
        <v>7.2859206211365922E-3</v>
      </c>
      <c r="P287" s="2">
        <v>12764</v>
      </c>
      <c r="Q287" s="2">
        <v>1992781</v>
      </c>
      <c r="R287" s="2">
        <v>1799359</v>
      </c>
      <c r="S287" s="35">
        <v>7.0936372341483828E-3</v>
      </c>
      <c r="T287" t="s">
        <v>4388</v>
      </c>
      <c r="U287" t="s">
        <v>4388</v>
      </c>
      <c r="V287" s="5" t="s">
        <v>4387</v>
      </c>
      <c r="W287" s="5">
        <v>0</v>
      </c>
      <c r="X287" s="4">
        <v>1.2028189023576535E-3</v>
      </c>
      <c r="Y287" s="6">
        <v>2000</v>
      </c>
      <c r="Z287" s="4">
        <v>-1.922833869882094E-4</v>
      </c>
      <c r="AA287" s="5">
        <v>4257</v>
      </c>
      <c r="AC287" s="16" t="str">
        <f t="shared" si="24"/>
        <v/>
      </c>
      <c r="AD287" s="16" t="str">
        <f t="shared" si="25"/>
        <v/>
      </c>
      <c r="AE287" s="16">
        <f t="shared" si="26"/>
        <v>8.2964561365060363E-3</v>
      </c>
      <c r="AF287" s="16" t="str">
        <f t="shared" si="27"/>
        <v/>
      </c>
      <c r="AG287" s="16" t="str">
        <f t="shared" si="28"/>
        <v/>
      </c>
      <c r="AH287" s="16" t="str">
        <f t="shared" si="29"/>
        <v/>
      </c>
      <c r="AI287" s="17" t="str">
        <f>IF('Peer Comparison Tool'!$D$11="NR","",IF($C287='Peer Comparison Tool'!$D$9,COUNT('ALLL &lt;50B Database'!$AI$1:AI286)+1,""))</f>
        <v/>
      </c>
    </row>
    <row r="288" spans="1:35" x14ac:dyDescent="0.25">
      <c r="A288" t="s">
        <v>1820</v>
      </c>
      <c r="B288">
        <v>619701</v>
      </c>
      <c r="C288" s="5" t="s">
        <v>1795</v>
      </c>
      <c r="D288" s="5" t="s">
        <v>4390</v>
      </c>
      <c r="E288" s="5" t="s">
        <v>4388</v>
      </c>
      <c r="F288" s="2">
        <v>13524</v>
      </c>
      <c r="G288" s="2">
        <v>2013857</v>
      </c>
      <c r="H288" s="2">
        <v>1455836</v>
      </c>
      <c r="I288" s="2">
        <v>187842</v>
      </c>
      <c r="J288" s="2">
        <v>1267994</v>
      </c>
      <c r="K288" s="33">
        <v>1.0665665610405096E-2</v>
      </c>
      <c r="L288" s="2">
        <v>12340</v>
      </c>
      <c r="M288" s="2">
        <v>1668741</v>
      </c>
      <c r="N288" s="2">
        <v>1288527</v>
      </c>
      <c r="O288" s="33">
        <v>9.5768268728555934E-3</v>
      </c>
      <c r="P288" s="2">
        <v>11984</v>
      </c>
      <c r="Q288" s="2">
        <v>1798921</v>
      </c>
      <c r="R288" s="2">
        <v>1265430</v>
      </c>
      <c r="S288" s="35">
        <v>9.4702986336660262E-3</v>
      </c>
      <c r="T288" t="s">
        <v>4388</v>
      </c>
      <c r="U288" t="s">
        <v>4388</v>
      </c>
      <c r="V288" s="5" t="s">
        <v>4390</v>
      </c>
      <c r="W288" s="5">
        <v>0</v>
      </c>
      <c r="X288" s="4">
        <v>1.1953669767390696E-3</v>
      </c>
      <c r="Y288" s="6">
        <v>1540</v>
      </c>
      <c r="Z288" s="4">
        <v>-1.0652823918956729E-4</v>
      </c>
      <c r="AA288" s="5">
        <v>3522</v>
      </c>
      <c r="AC288" s="16" t="str">
        <f t="shared" si="24"/>
        <v/>
      </c>
      <c r="AD288" s="16" t="str">
        <f t="shared" si="25"/>
        <v/>
      </c>
      <c r="AE288" s="16">
        <f t="shared" si="26"/>
        <v>1.0665665610405096E-2</v>
      </c>
      <c r="AF288" s="16" t="str">
        <f t="shared" si="27"/>
        <v/>
      </c>
      <c r="AG288" s="16" t="str">
        <f t="shared" si="28"/>
        <v/>
      </c>
      <c r="AH288" s="16" t="str">
        <f t="shared" si="29"/>
        <v/>
      </c>
      <c r="AI288" s="17" t="str">
        <f>IF('Peer Comparison Tool'!$D$11="NR","",IF($C288='Peer Comparison Tool'!$D$9,COUNT('ALLL &lt;50B Database'!$AI$1:AI287)+1,""))</f>
        <v/>
      </c>
    </row>
    <row r="289" spans="1:35" x14ac:dyDescent="0.25">
      <c r="A289" t="s">
        <v>2865</v>
      </c>
      <c r="B289">
        <v>459671</v>
      </c>
      <c r="C289" s="5" t="s">
        <v>2850</v>
      </c>
      <c r="D289" s="5" t="s">
        <v>4387</v>
      </c>
      <c r="E289" s="5" t="s">
        <v>4388</v>
      </c>
      <c r="F289" s="2">
        <v>26037</v>
      </c>
      <c r="G289" s="2">
        <v>2009757</v>
      </c>
      <c r="H289" s="2">
        <v>1684409</v>
      </c>
      <c r="I289" s="2">
        <v>168619</v>
      </c>
      <c r="J289" s="2">
        <v>1515790</v>
      </c>
      <c r="K289" s="33">
        <v>1.7177181535700855E-2</v>
      </c>
      <c r="L289" s="2">
        <v>14136</v>
      </c>
      <c r="M289" s="2">
        <v>1774451</v>
      </c>
      <c r="N289" s="2">
        <v>1466484</v>
      </c>
      <c r="O289" s="33">
        <v>9.6393823594393118E-3</v>
      </c>
      <c r="P289" s="2">
        <v>14638</v>
      </c>
      <c r="Q289" s="2">
        <v>1818367</v>
      </c>
      <c r="R289" s="2">
        <v>1512584</v>
      </c>
      <c r="S289" s="35">
        <v>9.6774790689310476E-3</v>
      </c>
      <c r="T289" t="s">
        <v>4388</v>
      </c>
      <c r="U289" t="s">
        <v>4388</v>
      </c>
      <c r="V289" s="5" t="s">
        <v>4387</v>
      </c>
      <c r="W289" s="5">
        <v>0</v>
      </c>
      <c r="X289" s="4">
        <v>7.4997024667698073E-3</v>
      </c>
      <c r="Y289" s="6">
        <v>11399</v>
      </c>
      <c r="Z289" s="4">
        <v>3.8096709491735811E-5</v>
      </c>
      <c r="AA289" s="5">
        <v>1000</v>
      </c>
      <c r="AC289" s="16" t="str">
        <f t="shared" si="24"/>
        <v/>
      </c>
      <c r="AD289" s="16" t="str">
        <f t="shared" si="25"/>
        <v/>
      </c>
      <c r="AE289" s="16">
        <f t="shared" si="26"/>
        <v>1.7177181535700855E-2</v>
      </c>
      <c r="AF289" s="16" t="str">
        <f t="shared" si="27"/>
        <v/>
      </c>
      <c r="AG289" s="16" t="str">
        <f t="shared" si="28"/>
        <v/>
      </c>
      <c r="AH289" s="16" t="str">
        <f t="shared" si="29"/>
        <v/>
      </c>
      <c r="AI289" s="17" t="str">
        <f>IF('Peer Comparison Tool'!$D$11="NR","",IF($C289='Peer Comparison Tool'!$D$9,COUNT('ALLL &lt;50B Database'!$AI$1:AI288)+1,""))</f>
        <v/>
      </c>
    </row>
    <row r="290" spans="1:35" x14ac:dyDescent="0.25">
      <c r="A290" t="s">
        <v>4133</v>
      </c>
      <c r="B290">
        <v>1018927</v>
      </c>
      <c r="C290" s="5" t="s">
        <v>4128</v>
      </c>
      <c r="D290" s="5" t="s">
        <v>4390</v>
      </c>
      <c r="E290" s="5" t="s">
        <v>4388</v>
      </c>
      <c r="F290" s="2">
        <v>21525</v>
      </c>
      <c r="G290" s="2">
        <v>2008144</v>
      </c>
      <c r="H290" s="2">
        <v>1465958</v>
      </c>
      <c r="I290" s="2">
        <v>75272</v>
      </c>
      <c r="J290" s="2">
        <v>1390686</v>
      </c>
      <c r="K290" s="33">
        <v>1.5477972741510306E-2</v>
      </c>
      <c r="L290" s="2">
        <v>13229</v>
      </c>
      <c r="M290" s="2">
        <v>1712897</v>
      </c>
      <c r="N290" s="2">
        <v>1349588</v>
      </c>
      <c r="O290" s="33">
        <v>9.8022507609729793E-3</v>
      </c>
      <c r="P290" s="2">
        <v>16872</v>
      </c>
      <c r="Q290" s="2">
        <v>1846785</v>
      </c>
      <c r="R290" s="2">
        <v>1409954</v>
      </c>
      <c r="S290" s="35">
        <v>1.1966347838298272E-2</v>
      </c>
      <c r="T290" t="s">
        <v>4388</v>
      </c>
      <c r="U290" t="s">
        <v>4388</v>
      </c>
      <c r="V290" s="5" t="s">
        <v>4390</v>
      </c>
      <c r="W290" s="5">
        <v>0</v>
      </c>
      <c r="X290" s="4">
        <v>3.5116249032120343E-3</v>
      </c>
      <c r="Y290" s="6">
        <v>4653</v>
      </c>
      <c r="Z290" s="4">
        <v>2.1640970773252922E-3</v>
      </c>
      <c r="AA290" s="5">
        <v>1444</v>
      </c>
      <c r="AC290" s="16" t="str">
        <f t="shared" si="24"/>
        <v/>
      </c>
      <c r="AD290" s="16" t="str">
        <f t="shared" si="25"/>
        <v/>
      </c>
      <c r="AE290" s="16">
        <f t="shared" si="26"/>
        <v>1.5477972741510306E-2</v>
      </c>
      <c r="AF290" s="16" t="str">
        <f t="shared" si="27"/>
        <v/>
      </c>
      <c r="AG290" s="16" t="str">
        <f t="shared" si="28"/>
        <v/>
      </c>
      <c r="AH290" s="16" t="str">
        <f t="shared" si="29"/>
        <v/>
      </c>
      <c r="AI290" s="17" t="str">
        <f>IF('Peer Comparison Tool'!$D$11="NR","",IF($C290='Peer Comparison Tool'!$D$9,COUNT('ALLL &lt;50B Database'!$AI$1:AI289)+1,""))</f>
        <v/>
      </c>
    </row>
    <row r="291" spans="1:35" x14ac:dyDescent="0.25">
      <c r="A291" t="s">
        <v>3391</v>
      </c>
      <c r="B291">
        <v>952677</v>
      </c>
      <c r="C291" s="5" t="s">
        <v>3374</v>
      </c>
      <c r="D291" s="5" t="s">
        <v>4390</v>
      </c>
      <c r="E291" s="5" t="s">
        <v>4388</v>
      </c>
      <c r="F291" s="2">
        <v>14330</v>
      </c>
      <c r="G291" s="2">
        <v>2006113</v>
      </c>
      <c r="H291" s="2">
        <v>1436912</v>
      </c>
      <c r="I291" s="2">
        <v>75626</v>
      </c>
      <c r="J291" s="2">
        <v>1361286</v>
      </c>
      <c r="K291" s="33">
        <v>1.0526810677550492E-2</v>
      </c>
      <c r="L291" s="2">
        <v>12747</v>
      </c>
      <c r="M291" s="2">
        <v>1803988</v>
      </c>
      <c r="N291" s="2">
        <v>1358058</v>
      </c>
      <c r="O291" s="33">
        <v>9.3861970549122351E-3</v>
      </c>
      <c r="P291" s="2">
        <v>13179</v>
      </c>
      <c r="Q291" s="2">
        <v>1952706</v>
      </c>
      <c r="R291" s="2">
        <v>1369622</v>
      </c>
      <c r="S291" s="35">
        <v>9.6223629585389259E-3</v>
      </c>
      <c r="T291" t="s">
        <v>4388</v>
      </c>
      <c r="U291" t="s">
        <v>4388</v>
      </c>
      <c r="V291" s="5" t="s">
        <v>4390</v>
      </c>
      <c r="W291" s="5">
        <v>0</v>
      </c>
      <c r="X291" s="4">
        <v>9.0444771901156649E-4</v>
      </c>
      <c r="Y291" s="6">
        <v>1151</v>
      </c>
      <c r="Z291" s="4">
        <v>2.3616590362669082E-4</v>
      </c>
      <c r="AA291" s="5">
        <v>3589</v>
      </c>
      <c r="AC291" s="16" t="str">
        <f t="shared" si="24"/>
        <v/>
      </c>
      <c r="AD291" s="16" t="str">
        <f t="shared" si="25"/>
        <v/>
      </c>
      <c r="AE291" s="16">
        <f t="shared" si="26"/>
        <v>1.0526810677550492E-2</v>
      </c>
      <c r="AF291" s="16" t="str">
        <f t="shared" si="27"/>
        <v/>
      </c>
      <c r="AG291" s="16" t="str">
        <f t="shared" si="28"/>
        <v/>
      </c>
      <c r="AH291" s="16" t="str">
        <f t="shared" si="29"/>
        <v/>
      </c>
      <c r="AI291" s="17" t="str">
        <f>IF('Peer Comparison Tool'!$D$11="NR","",IF($C291='Peer Comparison Tool'!$D$9,COUNT('ALLL &lt;50B Database'!$AI$1:AI290)+1,""))</f>
        <v/>
      </c>
    </row>
    <row r="292" spans="1:35" x14ac:dyDescent="0.25">
      <c r="A292" t="s">
        <v>2</v>
      </c>
      <c r="B292">
        <v>1718188</v>
      </c>
      <c r="C292" s="5" t="s">
        <v>1</v>
      </c>
      <c r="D292" s="5" t="s">
        <v>4390</v>
      </c>
      <c r="E292" s="5" t="s">
        <v>4388</v>
      </c>
      <c r="F292" s="2">
        <v>20745</v>
      </c>
      <c r="G292" s="2">
        <v>2002728</v>
      </c>
      <c r="H292" s="2">
        <v>1444844</v>
      </c>
      <c r="I292" s="2">
        <v>353485</v>
      </c>
      <c r="J292" s="2">
        <v>1091359</v>
      </c>
      <c r="K292" s="33">
        <v>1.9008410614655673E-2</v>
      </c>
      <c r="L292" s="2">
        <v>19181</v>
      </c>
      <c r="M292" s="2">
        <v>1631801</v>
      </c>
      <c r="N292" s="2">
        <v>1067838</v>
      </c>
      <c r="O292" s="33">
        <v>1.7962462470899145E-2</v>
      </c>
      <c r="P292" s="2">
        <v>21115</v>
      </c>
      <c r="Q292" s="2">
        <v>1677785</v>
      </c>
      <c r="R292" s="2">
        <v>1105642</v>
      </c>
      <c r="S292" s="35">
        <v>1.9097501722980855E-2</v>
      </c>
      <c r="T292" t="s">
        <v>4388</v>
      </c>
      <c r="U292" t="s">
        <v>4388</v>
      </c>
      <c r="V292" s="5" t="s">
        <v>4390</v>
      </c>
      <c r="W292" s="5">
        <v>0</v>
      </c>
      <c r="X292" s="4">
        <v>-8.9091108325181634E-5</v>
      </c>
      <c r="Y292" s="6">
        <v>-370</v>
      </c>
      <c r="Z292" s="4">
        <v>1.1350392520817106E-3</v>
      </c>
      <c r="AA292" s="5">
        <v>676</v>
      </c>
      <c r="AC292" s="16" t="str">
        <f t="shared" si="24"/>
        <v/>
      </c>
      <c r="AD292" s="16" t="str">
        <f t="shared" si="25"/>
        <v/>
      </c>
      <c r="AE292" s="16">
        <f t="shared" si="26"/>
        <v>1.9008410614655673E-2</v>
      </c>
      <c r="AF292" s="16" t="str">
        <f t="shared" si="27"/>
        <v/>
      </c>
      <c r="AG292" s="16" t="str">
        <f t="shared" si="28"/>
        <v/>
      </c>
      <c r="AH292" s="16" t="str">
        <f t="shared" si="29"/>
        <v/>
      </c>
      <c r="AI292" s="17" t="str">
        <f>IF('Peer Comparison Tool'!$D$11="NR","",IF($C292='Peer Comparison Tool'!$D$9,COUNT('ALLL &lt;50B Database'!$AI$1:AI291)+1,""))</f>
        <v/>
      </c>
    </row>
    <row r="293" spans="1:35" x14ac:dyDescent="0.25">
      <c r="A293" t="s">
        <v>721</v>
      </c>
      <c r="B293">
        <v>2142155</v>
      </c>
      <c r="C293" s="5" t="s">
        <v>716</v>
      </c>
      <c r="D293" s="5" t="s">
        <v>4387</v>
      </c>
      <c r="E293" s="5" t="s">
        <v>4388</v>
      </c>
      <c r="F293" s="2">
        <v>22392</v>
      </c>
      <c r="G293" s="2">
        <v>2001245</v>
      </c>
      <c r="H293" s="2">
        <v>1485971</v>
      </c>
      <c r="I293" s="2">
        <v>129035</v>
      </c>
      <c r="J293" s="2">
        <v>1356936</v>
      </c>
      <c r="K293" s="33">
        <v>1.6501883655529813E-2</v>
      </c>
      <c r="L293" s="2">
        <v>13718</v>
      </c>
      <c r="M293" s="2">
        <v>1701973</v>
      </c>
      <c r="N293" s="2">
        <v>1329667</v>
      </c>
      <c r="O293" s="33">
        <v>1.0316868810010326E-2</v>
      </c>
      <c r="P293" s="2">
        <v>15729</v>
      </c>
      <c r="Q293" s="2">
        <v>1930337</v>
      </c>
      <c r="R293" s="2">
        <v>1338916</v>
      </c>
      <c r="S293" s="35">
        <v>1.174756295391197E-2</v>
      </c>
      <c r="T293" t="s">
        <v>4388</v>
      </c>
      <c r="U293" t="s">
        <v>4388</v>
      </c>
      <c r="V293" s="5" t="s">
        <v>4387</v>
      </c>
      <c r="W293" s="5">
        <v>0</v>
      </c>
      <c r="X293" s="4">
        <v>4.7543207016178431E-3</v>
      </c>
      <c r="Y293" s="6">
        <v>6663</v>
      </c>
      <c r="Z293" s="4">
        <v>1.4306941439016438E-3</v>
      </c>
      <c r="AA293" s="5">
        <v>1141</v>
      </c>
      <c r="AC293" s="16" t="str">
        <f t="shared" si="24"/>
        <v/>
      </c>
      <c r="AD293" s="16" t="str">
        <f t="shared" si="25"/>
        <v/>
      </c>
      <c r="AE293" s="16">
        <f t="shared" si="26"/>
        <v>1.6501883655529813E-2</v>
      </c>
      <c r="AF293" s="16" t="str">
        <f t="shared" si="27"/>
        <v/>
      </c>
      <c r="AG293" s="16" t="str">
        <f t="shared" si="28"/>
        <v/>
      </c>
      <c r="AH293" s="16" t="str">
        <f t="shared" si="29"/>
        <v/>
      </c>
      <c r="AI293" s="17" t="str">
        <f>IF('Peer Comparison Tool'!$D$11="NR","",IF($C293='Peer Comparison Tool'!$D$9,COUNT('ALLL &lt;50B Database'!$AI$1:AI292)+1,""))</f>
        <v/>
      </c>
    </row>
    <row r="294" spans="1:35" x14ac:dyDescent="0.25">
      <c r="A294" t="s">
        <v>2834</v>
      </c>
      <c r="B294">
        <v>265407</v>
      </c>
      <c r="C294" s="5" t="s">
        <v>2833</v>
      </c>
      <c r="D294" s="5" t="s">
        <v>4390</v>
      </c>
      <c r="E294" s="5" t="s">
        <v>4388</v>
      </c>
      <c r="F294" s="2">
        <v>20033</v>
      </c>
      <c r="G294" s="2">
        <v>1998464</v>
      </c>
      <c r="H294" s="2">
        <v>1598948</v>
      </c>
      <c r="I294" s="2">
        <v>117741</v>
      </c>
      <c r="J294" s="2">
        <v>1481207</v>
      </c>
      <c r="K294" s="33">
        <v>1.3524780803763417E-2</v>
      </c>
      <c r="L294" s="2">
        <v>14115</v>
      </c>
      <c r="M294" s="2">
        <v>1755545</v>
      </c>
      <c r="N294" s="2">
        <v>1484258</v>
      </c>
      <c r="O294" s="33">
        <v>9.5098022041990009E-3</v>
      </c>
      <c r="P294" s="2">
        <v>14846</v>
      </c>
      <c r="Q294" s="2">
        <v>1774161</v>
      </c>
      <c r="R294" s="2">
        <v>1490275</v>
      </c>
      <c r="S294" s="35">
        <v>9.9619197799063926E-3</v>
      </c>
      <c r="T294" t="s">
        <v>4388</v>
      </c>
      <c r="U294" t="s">
        <v>4388</v>
      </c>
      <c r="V294" s="5" t="s">
        <v>4390</v>
      </c>
      <c r="W294" s="5">
        <v>0</v>
      </c>
      <c r="X294" s="4">
        <v>3.5628610238570245E-3</v>
      </c>
      <c r="Y294" s="6">
        <v>5187</v>
      </c>
      <c r="Z294" s="4">
        <v>4.5211757570739163E-4</v>
      </c>
      <c r="AA294" s="5">
        <v>2185</v>
      </c>
      <c r="AC294" s="16" t="str">
        <f t="shared" si="24"/>
        <v/>
      </c>
      <c r="AD294" s="16" t="str">
        <f t="shared" si="25"/>
        <v/>
      </c>
      <c r="AE294" s="16">
        <f t="shared" si="26"/>
        <v>1.3524780803763417E-2</v>
      </c>
      <c r="AF294" s="16" t="str">
        <f t="shared" si="27"/>
        <v/>
      </c>
      <c r="AG294" s="16" t="str">
        <f t="shared" si="28"/>
        <v/>
      </c>
      <c r="AH294" s="16" t="str">
        <f t="shared" si="29"/>
        <v/>
      </c>
      <c r="AI294" s="17" t="str">
        <f>IF('Peer Comparison Tool'!$D$11="NR","",IF($C294='Peer Comparison Tool'!$D$9,COUNT('ALLL &lt;50B Database'!$AI$1:AI293)+1,""))</f>
        <v/>
      </c>
    </row>
    <row r="295" spans="1:35" x14ac:dyDescent="0.25">
      <c r="A295" t="s">
        <v>1818</v>
      </c>
      <c r="B295">
        <v>3109146</v>
      </c>
      <c r="C295" s="5" t="s">
        <v>1795</v>
      </c>
      <c r="D295" s="5" t="s">
        <v>4387</v>
      </c>
      <c r="E295" s="5" t="s">
        <v>4388</v>
      </c>
      <c r="F295" s="2">
        <v>14334</v>
      </c>
      <c r="G295" s="2">
        <v>1995546</v>
      </c>
      <c r="H295" s="2">
        <v>1468031</v>
      </c>
      <c r="I295" s="2">
        <v>0</v>
      </c>
      <c r="J295" s="2">
        <v>1468031</v>
      </c>
      <c r="K295" s="33">
        <v>9.764098987010493E-3</v>
      </c>
      <c r="L295" s="2">
        <v>11616</v>
      </c>
      <c r="M295" s="2">
        <v>1583299</v>
      </c>
      <c r="N295" s="2">
        <v>1290458</v>
      </c>
      <c r="O295" s="33">
        <v>9.0014552972665519E-3</v>
      </c>
      <c r="P295" s="2">
        <v>14511</v>
      </c>
      <c r="Q295" s="2">
        <v>1911768</v>
      </c>
      <c r="R295" s="2">
        <v>1346133</v>
      </c>
      <c r="S295" s="35">
        <v>1.0779766932390782E-2</v>
      </c>
      <c r="T295" t="s">
        <v>4388</v>
      </c>
      <c r="U295" t="s">
        <v>4388</v>
      </c>
      <c r="V295" s="5" t="s">
        <v>4387</v>
      </c>
      <c r="W295" s="5">
        <v>0</v>
      </c>
      <c r="X295" s="4">
        <v>-1.0156679453802893E-3</v>
      </c>
      <c r="Y295" s="6">
        <v>-177</v>
      </c>
      <c r="Z295" s="4">
        <v>1.7783116351242304E-3</v>
      </c>
      <c r="AA295" s="5">
        <v>3858</v>
      </c>
      <c r="AC295" s="16" t="str">
        <f t="shared" si="24"/>
        <v/>
      </c>
      <c r="AD295" s="16" t="str">
        <f t="shared" si="25"/>
        <v/>
      </c>
      <c r="AE295" s="16">
        <f t="shared" si="26"/>
        <v>9.764098987010493E-3</v>
      </c>
      <c r="AF295" s="16" t="str">
        <f t="shared" si="27"/>
        <v/>
      </c>
      <c r="AG295" s="16" t="str">
        <f t="shared" si="28"/>
        <v/>
      </c>
      <c r="AH295" s="16" t="str">
        <f t="shared" si="29"/>
        <v/>
      </c>
      <c r="AI295" s="17" t="str">
        <f>IF('Peer Comparison Tool'!$D$11="NR","",IF($C295='Peer Comparison Tool'!$D$9,COUNT('ALLL &lt;50B Database'!$AI$1:AI294)+1,""))</f>
        <v/>
      </c>
    </row>
    <row r="296" spans="1:35" x14ac:dyDescent="0.25">
      <c r="A296" t="s">
        <v>249</v>
      </c>
      <c r="B296">
        <v>140362</v>
      </c>
      <c r="C296" s="5" t="s">
        <v>207</v>
      </c>
      <c r="D296" s="5" t="s">
        <v>4387</v>
      </c>
      <c r="E296" s="5" t="s">
        <v>4388</v>
      </c>
      <c r="F296" s="2">
        <v>25482</v>
      </c>
      <c r="G296" s="2">
        <v>1986697</v>
      </c>
      <c r="H296" s="2">
        <v>1725080</v>
      </c>
      <c r="I296" s="2">
        <v>593801</v>
      </c>
      <c r="J296" s="2">
        <v>1131279</v>
      </c>
      <c r="K296" s="33">
        <v>2.2524947426762098E-2</v>
      </c>
      <c r="L296" s="2">
        <v>25028</v>
      </c>
      <c r="M296" s="2">
        <v>1435430</v>
      </c>
      <c r="N296" s="2">
        <v>1207316</v>
      </c>
      <c r="O296" s="33">
        <v>2.0730281053179117E-2</v>
      </c>
      <c r="P296" s="2">
        <v>25059</v>
      </c>
      <c r="Q296" s="2">
        <v>1448725</v>
      </c>
      <c r="R296" s="2">
        <v>1198476</v>
      </c>
      <c r="S296" s="35">
        <v>2.0909054499214003E-2</v>
      </c>
      <c r="T296" t="s">
        <v>4388</v>
      </c>
      <c r="U296" t="s">
        <v>4388</v>
      </c>
      <c r="V296" s="5" t="s">
        <v>4387</v>
      </c>
      <c r="W296" s="5">
        <v>0</v>
      </c>
      <c r="X296" s="4">
        <v>1.6158929275480946E-3</v>
      </c>
      <c r="Y296" s="6">
        <v>423</v>
      </c>
      <c r="Z296" s="4">
        <v>1.7877344603488624E-4</v>
      </c>
      <c r="AA296" s="5">
        <v>363</v>
      </c>
      <c r="AC296" s="16" t="str">
        <f t="shared" si="24"/>
        <v/>
      </c>
      <c r="AD296" s="16" t="str">
        <f t="shared" si="25"/>
        <v/>
      </c>
      <c r="AE296" s="16">
        <f t="shared" si="26"/>
        <v>2.2524947426762098E-2</v>
      </c>
      <c r="AF296" s="16" t="str">
        <f t="shared" si="27"/>
        <v/>
      </c>
      <c r="AG296" s="16" t="str">
        <f t="shared" si="28"/>
        <v/>
      </c>
      <c r="AH296" s="16" t="str">
        <f t="shared" si="29"/>
        <v/>
      </c>
      <c r="AI296" s="17" t="str">
        <f>IF('Peer Comparison Tool'!$D$11="NR","",IF($C296='Peer Comparison Tool'!$D$9,COUNT('ALLL &lt;50B Database'!$AI$1:AI295)+1,""))</f>
        <v/>
      </c>
    </row>
    <row r="297" spans="1:35" x14ac:dyDescent="0.25">
      <c r="A297" t="s">
        <v>3736</v>
      </c>
      <c r="B297">
        <v>24668</v>
      </c>
      <c r="C297" s="5" t="s">
        <v>3704</v>
      </c>
      <c r="D297" s="5" t="s">
        <v>4390</v>
      </c>
      <c r="E297" s="5" t="s">
        <v>4388</v>
      </c>
      <c r="F297" s="2">
        <v>15042</v>
      </c>
      <c r="G297" s="2">
        <v>1979541</v>
      </c>
      <c r="H297" s="2">
        <v>1347389</v>
      </c>
      <c r="I297" s="2">
        <v>83149</v>
      </c>
      <c r="J297" s="2">
        <v>1264240</v>
      </c>
      <c r="K297" s="33">
        <v>1.189805733088654E-2</v>
      </c>
      <c r="L297" s="2">
        <v>13431</v>
      </c>
      <c r="M297" s="2">
        <v>1792260</v>
      </c>
      <c r="N297" s="2">
        <v>1342980</v>
      </c>
      <c r="O297" s="33">
        <v>1.0000893535272304E-2</v>
      </c>
      <c r="P297" s="2">
        <v>16423</v>
      </c>
      <c r="Q297" s="2">
        <v>1827932</v>
      </c>
      <c r="R297" s="2">
        <v>1372683</v>
      </c>
      <c r="S297" s="35">
        <v>1.1964160698427824E-2</v>
      </c>
      <c r="T297" t="s">
        <v>4388</v>
      </c>
      <c r="U297" t="s">
        <v>4388</v>
      </c>
      <c r="V297" s="5" t="s">
        <v>4390</v>
      </c>
      <c r="W297" s="5">
        <v>0</v>
      </c>
      <c r="X297" s="4">
        <v>-6.6103367541283514E-5</v>
      </c>
      <c r="Y297" s="6">
        <v>-1381</v>
      </c>
      <c r="Z297" s="4">
        <v>1.9632671631555198E-3</v>
      </c>
      <c r="AA297" s="5">
        <v>2975</v>
      </c>
      <c r="AC297" s="16" t="str">
        <f t="shared" si="24"/>
        <v/>
      </c>
      <c r="AD297" s="16" t="str">
        <f t="shared" si="25"/>
        <v/>
      </c>
      <c r="AE297" s="16">
        <f t="shared" si="26"/>
        <v>1.189805733088654E-2</v>
      </c>
      <c r="AF297" s="16" t="str">
        <f t="shared" si="27"/>
        <v/>
      </c>
      <c r="AG297" s="16" t="str">
        <f t="shared" si="28"/>
        <v/>
      </c>
      <c r="AH297" s="16" t="str">
        <f t="shared" si="29"/>
        <v/>
      </c>
      <c r="AI297" s="17" t="str">
        <f>IF('Peer Comparison Tool'!$D$11="NR","",IF($C297='Peer Comparison Tool'!$D$9,COUNT('ALLL &lt;50B Database'!$AI$1:AI296)+1,""))</f>
        <v/>
      </c>
    </row>
    <row r="298" spans="1:35" x14ac:dyDescent="0.25">
      <c r="A298" t="s">
        <v>3512</v>
      </c>
      <c r="B298">
        <v>546003</v>
      </c>
      <c r="C298" s="5" t="s">
        <v>3509</v>
      </c>
      <c r="D298" s="5" t="s">
        <v>4390</v>
      </c>
      <c r="E298" s="5" t="s">
        <v>4388</v>
      </c>
      <c r="F298" s="2">
        <v>16781</v>
      </c>
      <c r="G298" s="2">
        <v>1977616</v>
      </c>
      <c r="H298" s="2">
        <v>1555837</v>
      </c>
      <c r="I298" s="2">
        <v>131777</v>
      </c>
      <c r="J298" s="2">
        <v>1424060</v>
      </c>
      <c r="K298" s="33">
        <v>1.1783913599146103E-2</v>
      </c>
      <c r="L298" s="2">
        <v>13534</v>
      </c>
      <c r="M298" s="2">
        <v>1748205</v>
      </c>
      <c r="N298" s="2">
        <v>1412018</v>
      </c>
      <c r="O298" s="33">
        <v>9.5848636490469662E-3</v>
      </c>
      <c r="P298" s="2">
        <v>14391</v>
      </c>
      <c r="Q298" s="2">
        <v>1809977</v>
      </c>
      <c r="R298" s="2">
        <v>1434634</v>
      </c>
      <c r="S298" s="35">
        <v>1.0031129890968707E-2</v>
      </c>
      <c r="T298" t="s">
        <v>4388</v>
      </c>
      <c r="U298" t="s">
        <v>4388</v>
      </c>
      <c r="V298" s="5" t="s">
        <v>4390</v>
      </c>
      <c r="W298" s="5">
        <v>0</v>
      </c>
      <c r="X298" s="4">
        <v>1.752783708177396E-3</v>
      </c>
      <c r="Y298" s="6">
        <v>2390</v>
      </c>
      <c r="Z298" s="4">
        <v>4.462662419217403E-4</v>
      </c>
      <c r="AA298" s="5">
        <v>3027</v>
      </c>
      <c r="AC298" s="16" t="str">
        <f t="shared" si="24"/>
        <v/>
      </c>
      <c r="AD298" s="16" t="str">
        <f t="shared" si="25"/>
        <v/>
      </c>
      <c r="AE298" s="16">
        <f t="shared" si="26"/>
        <v>1.1783913599146103E-2</v>
      </c>
      <c r="AF298" s="16" t="str">
        <f t="shared" si="27"/>
        <v/>
      </c>
      <c r="AG298" s="16" t="str">
        <f t="shared" si="28"/>
        <v/>
      </c>
      <c r="AH298" s="16" t="str">
        <f t="shared" si="29"/>
        <v/>
      </c>
      <c r="AI298" s="17" t="str">
        <f>IF('Peer Comparison Tool'!$D$11="NR","",IF($C298='Peer Comparison Tool'!$D$9,COUNT('ALLL &lt;50B Database'!$AI$1:AI297)+1,""))</f>
        <v/>
      </c>
    </row>
    <row r="299" spans="1:35" x14ac:dyDescent="0.25">
      <c r="A299" t="s">
        <v>723</v>
      </c>
      <c r="B299">
        <v>1387605</v>
      </c>
      <c r="C299" s="5" t="s">
        <v>716</v>
      </c>
      <c r="D299" s="5" t="s">
        <v>4390</v>
      </c>
      <c r="E299" s="5" t="s">
        <v>4388</v>
      </c>
      <c r="F299" s="2">
        <v>18337</v>
      </c>
      <c r="G299" s="2">
        <v>1970384</v>
      </c>
      <c r="H299" s="2">
        <v>1585278</v>
      </c>
      <c r="I299" s="2">
        <v>201987</v>
      </c>
      <c r="J299" s="2">
        <v>1383291</v>
      </c>
      <c r="K299" s="33">
        <v>1.3256068318235281E-2</v>
      </c>
      <c r="L299" s="2">
        <v>17319</v>
      </c>
      <c r="M299" s="2">
        <v>1688814</v>
      </c>
      <c r="N299" s="2">
        <v>1376860</v>
      </c>
      <c r="O299" s="33">
        <v>1.2578620920064494E-2</v>
      </c>
      <c r="P299" s="2">
        <v>17792</v>
      </c>
      <c r="Q299" s="2">
        <v>1741890</v>
      </c>
      <c r="R299" s="2">
        <v>1397923</v>
      </c>
      <c r="S299" s="35">
        <v>1.2727453514964701E-2</v>
      </c>
      <c r="T299" t="s">
        <v>4388</v>
      </c>
      <c r="U299" t="s">
        <v>4388</v>
      </c>
      <c r="V299" s="5" t="s">
        <v>4390</v>
      </c>
      <c r="W299" s="5">
        <v>0</v>
      </c>
      <c r="X299" s="4">
        <v>5.2861480327058043E-4</v>
      </c>
      <c r="Y299" s="6">
        <v>545</v>
      </c>
      <c r="Z299" s="4">
        <v>1.48832594900207E-4</v>
      </c>
      <c r="AA299" s="5">
        <v>2290</v>
      </c>
      <c r="AC299" s="16" t="str">
        <f t="shared" si="24"/>
        <v/>
      </c>
      <c r="AD299" s="16" t="str">
        <f t="shared" si="25"/>
        <v/>
      </c>
      <c r="AE299" s="16">
        <f t="shared" si="26"/>
        <v>1.3256068318235281E-2</v>
      </c>
      <c r="AF299" s="16" t="str">
        <f t="shared" si="27"/>
        <v/>
      </c>
      <c r="AG299" s="16" t="str">
        <f t="shared" si="28"/>
        <v/>
      </c>
      <c r="AH299" s="16" t="str">
        <f t="shared" si="29"/>
        <v/>
      </c>
      <c r="AI299" s="17" t="str">
        <f>IF('Peer Comparison Tool'!$D$11="NR","",IF($C299='Peer Comparison Tool'!$D$9,COUNT('ALLL &lt;50B Database'!$AI$1:AI298)+1,""))</f>
        <v/>
      </c>
    </row>
    <row r="300" spans="1:35" x14ac:dyDescent="0.25">
      <c r="A300" t="s">
        <v>2864</v>
      </c>
      <c r="B300">
        <v>797775</v>
      </c>
      <c r="C300" s="5" t="s">
        <v>2850</v>
      </c>
      <c r="D300" s="5" t="s">
        <v>4387</v>
      </c>
      <c r="E300" s="5" t="s">
        <v>4388</v>
      </c>
      <c r="F300" s="2">
        <v>17250</v>
      </c>
      <c r="G300" s="2">
        <v>1967990</v>
      </c>
      <c r="H300" s="2">
        <v>1421707</v>
      </c>
      <c r="I300" s="2">
        <v>51447</v>
      </c>
      <c r="J300" s="2">
        <v>1370260</v>
      </c>
      <c r="K300" s="33">
        <v>1.2588851750762629E-2</v>
      </c>
      <c r="L300" s="2">
        <v>14500</v>
      </c>
      <c r="M300" s="2">
        <v>1838778</v>
      </c>
      <c r="N300" s="2">
        <v>1424276</v>
      </c>
      <c r="O300" s="33">
        <v>1.0180611061339235E-2</v>
      </c>
      <c r="P300" s="2">
        <v>16000</v>
      </c>
      <c r="Q300" s="2">
        <v>1913794</v>
      </c>
      <c r="R300" s="2">
        <v>1421253</v>
      </c>
      <c r="S300" s="35">
        <v>1.125767192751748E-2</v>
      </c>
      <c r="T300" t="s">
        <v>4388</v>
      </c>
      <c r="U300" t="s">
        <v>4388</v>
      </c>
      <c r="V300" s="5" t="s">
        <v>4387</v>
      </c>
      <c r="W300" s="5">
        <v>0</v>
      </c>
      <c r="X300" s="4">
        <v>1.3311798232451492E-3</v>
      </c>
      <c r="Y300" s="6">
        <v>1250</v>
      </c>
      <c r="Z300" s="4">
        <v>1.0770608661782449E-3</v>
      </c>
      <c r="AA300" s="5">
        <v>2658</v>
      </c>
      <c r="AC300" s="16" t="str">
        <f t="shared" si="24"/>
        <v/>
      </c>
      <c r="AD300" s="16" t="str">
        <f t="shared" si="25"/>
        <v/>
      </c>
      <c r="AE300" s="16">
        <f t="shared" si="26"/>
        <v>1.2588851750762629E-2</v>
      </c>
      <c r="AF300" s="16" t="str">
        <f t="shared" si="27"/>
        <v/>
      </c>
      <c r="AG300" s="16" t="str">
        <f t="shared" si="28"/>
        <v/>
      </c>
      <c r="AH300" s="16" t="str">
        <f t="shared" si="29"/>
        <v/>
      </c>
      <c r="AI300" s="17" t="str">
        <f>IF('Peer Comparison Tool'!$D$11="NR","",IF($C300='Peer Comparison Tool'!$D$9,COUNT('ALLL &lt;50B Database'!$AI$1:AI299)+1,""))</f>
        <v/>
      </c>
    </row>
    <row r="301" spans="1:35" x14ac:dyDescent="0.25">
      <c r="A301" t="s">
        <v>3563</v>
      </c>
      <c r="B301">
        <v>441256</v>
      </c>
      <c r="C301" s="5" t="s">
        <v>3557</v>
      </c>
      <c r="D301" s="5" t="s">
        <v>4387</v>
      </c>
      <c r="E301" s="5" t="s">
        <v>4388</v>
      </c>
      <c r="F301" s="2">
        <v>26702</v>
      </c>
      <c r="G301" s="2">
        <v>1967060</v>
      </c>
      <c r="H301" s="2">
        <v>1596852</v>
      </c>
      <c r="I301" s="2">
        <v>153664</v>
      </c>
      <c r="J301" s="2">
        <v>1443188</v>
      </c>
      <c r="K301" s="33">
        <v>1.8502093975282501E-2</v>
      </c>
      <c r="L301" s="2">
        <v>19588</v>
      </c>
      <c r="M301" s="2">
        <v>1776882</v>
      </c>
      <c r="N301" s="2">
        <v>1416836</v>
      </c>
      <c r="O301" s="33">
        <v>1.3825171014852812E-2</v>
      </c>
      <c r="P301" s="2">
        <v>22008</v>
      </c>
      <c r="Q301" s="2">
        <v>1764874</v>
      </c>
      <c r="R301" s="2">
        <v>1444214</v>
      </c>
      <c r="S301" s="35">
        <v>1.5238738857260766E-2</v>
      </c>
      <c r="T301" t="s">
        <v>4388</v>
      </c>
      <c r="U301" t="s">
        <v>4388</v>
      </c>
      <c r="V301" s="5" t="s">
        <v>4387</v>
      </c>
      <c r="W301" s="5">
        <v>0</v>
      </c>
      <c r="X301" s="4">
        <v>3.2633551180217355E-3</v>
      </c>
      <c r="Y301" s="6">
        <v>4694</v>
      </c>
      <c r="Z301" s="4">
        <v>1.4135678424079534E-3</v>
      </c>
      <c r="AA301" s="5">
        <v>755</v>
      </c>
      <c r="AC301" s="16" t="str">
        <f t="shared" si="24"/>
        <v/>
      </c>
      <c r="AD301" s="16" t="str">
        <f t="shared" si="25"/>
        <v/>
      </c>
      <c r="AE301" s="16">
        <f t="shared" si="26"/>
        <v>1.8502093975282501E-2</v>
      </c>
      <c r="AF301" s="16" t="str">
        <f t="shared" si="27"/>
        <v/>
      </c>
      <c r="AG301" s="16" t="str">
        <f t="shared" si="28"/>
        <v/>
      </c>
      <c r="AH301" s="16" t="str">
        <f t="shared" si="29"/>
        <v/>
      </c>
      <c r="AI301" s="17" t="str">
        <f>IF('Peer Comparison Tool'!$D$11="NR","",IF($C301='Peer Comparison Tool'!$D$9,COUNT('ALLL &lt;50B Database'!$AI$1:AI300)+1,""))</f>
        <v/>
      </c>
    </row>
    <row r="302" spans="1:35" x14ac:dyDescent="0.25">
      <c r="A302" t="s">
        <v>3215</v>
      </c>
      <c r="B302">
        <v>470452</v>
      </c>
      <c r="C302" s="5" t="s">
        <v>3209</v>
      </c>
      <c r="D302" s="5" t="s">
        <v>4387</v>
      </c>
      <c r="E302" s="5" t="s">
        <v>4388</v>
      </c>
      <c r="F302" s="2">
        <v>16492</v>
      </c>
      <c r="G302" s="2">
        <v>1963390</v>
      </c>
      <c r="H302" s="2">
        <v>1218241</v>
      </c>
      <c r="I302" s="2">
        <v>95735</v>
      </c>
      <c r="J302" s="2">
        <v>1122506</v>
      </c>
      <c r="K302" s="33">
        <v>1.4692126367253271E-2</v>
      </c>
      <c r="L302" s="2">
        <v>8870</v>
      </c>
      <c r="M302" s="2">
        <v>989917</v>
      </c>
      <c r="N302" s="2">
        <v>737964</v>
      </c>
      <c r="O302" s="33">
        <v>1.2019556509531631E-2</v>
      </c>
      <c r="P302" s="2">
        <v>16969</v>
      </c>
      <c r="Q302" s="2">
        <v>1673152</v>
      </c>
      <c r="R302" s="2">
        <v>1116108</v>
      </c>
      <c r="S302" s="35">
        <v>1.5203725804312845E-2</v>
      </c>
      <c r="T302" t="s">
        <v>4388</v>
      </c>
      <c r="U302" t="s">
        <v>4388</v>
      </c>
      <c r="V302" s="5" t="s">
        <v>4387</v>
      </c>
      <c r="W302" s="5">
        <v>0</v>
      </c>
      <c r="X302" s="4">
        <v>-5.1159943705957403E-4</v>
      </c>
      <c r="Y302" s="6">
        <v>-477</v>
      </c>
      <c r="Z302" s="4">
        <v>3.1841692947812139E-3</v>
      </c>
      <c r="AA302" s="5">
        <v>1705</v>
      </c>
      <c r="AC302" s="16" t="str">
        <f t="shared" si="24"/>
        <v/>
      </c>
      <c r="AD302" s="16" t="str">
        <f t="shared" si="25"/>
        <v/>
      </c>
      <c r="AE302" s="16">
        <f t="shared" si="26"/>
        <v>1.4692126367253271E-2</v>
      </c>
      <c r="AF302" s="16" t="str">
        <f t="shared" si="27"/>
        <v/>
      </c>
      <c r="AG302" s="16" t="str">
        <f t="shared" si="28"/>
        <v/>
      </c>
      <c r="AH302" s="16" t="str">
        <f t="shared" si="29"/>
        <v/>
      </c>
      <c r="AI302" s="17" t="str">
        <f>IF('Peer Comparison Tool'!$D$11="NR","",IF($C302='Peer Comparison Tool'!$D$9,COUNT('ALLL &lt;50B Database'!$AI$1:AI301)+1,""))</f>
        <v/>
      </c>
    </row>
    <row r="303" spans="1:35" x14ac:dyDescent="0.25">
      <c r="A303" t="s">
        <v>3732</v>
      </c>
      <c r="B303">
        <v>2694681</v>
      </c>
      <c r="C303" s="5" t="s">
        <v>3704</v>
      </c>
      <c r="D303" s="5" t="s">
        <v>4390</v>
      </c>
      <c r="E303" s="5" t="s">
        <v>4388</v>
      </c>
      <c r="F303" s="2">
        <v>19298</v>
      </c>
      <c r="G303" s="2">
        <v>1959485</v>
      </c>
      <c r="H303" s="2">
        <v>1749083</v>
      </c>
      <c r="I303" s="2">
        <v>14592</v>
      </c>
      <c r="J303" s="2">
        <v>1734491</v>
      </c>
      <c r="K303" s="33">
        <v>1.1126030633770946E-2</v>
      </c>
      <c r="L303" s="2">
        <v>17483</v>
      </c>
      <c r="M303" s="2">
        <v>1904248</v>
      </c>
      <c r="N303" s="2">
        <v>1644545</v>
      </c>
      <c r="O303" s="33">
        <v>1.0630903988641235E-2</v>
      </c>
      <c r="P303" s="2">
        <v>18059</v>
      </c>
      <c r="Q303" s="2">
        <v>1944494</v>
      </c>
      <c r="R303" s="2">
        <v>1704728</v>
      </c>
      <c r="S303" s="35">
        <v>1.0593478842372507E-2</v>
      </c>
      <c r="T303" t="s">
        <v>4388</v>
      </c>
      <c r="U303" t="s">
        <v>4388</v>
      </c>
      <c r="V303" s="5" t="s">
        <v>4390</v>
      </c>
      <c r="W303" s="5">
        <v>0</v>
      </c>
      <c r="X303" s="4">
        <v>5.32551791398439E-4</v>
      </c>
      <c r="Y303" s="6">
        <v>1239</v>
      </c>
      <c r="Z303" s="4">
        <v>-3.7425146268728685E-5</v>
      </c>
      <c r="AA303" s="5">
        <v>3318</v>
      </c>
      <c r="AC303" s="16" t="str">
        <f t="shared" si="24"/>
        <v/>
      </c>
      <c r="AD303" s="16" t="str">
        <f t="shared" si="25"/>
        <v/>
      </c>
      <c r="AE303" s="16">
        <f t="shared" si="26"/>
        <v>1.1126030633770946E-2</v>
      </c>
      <c r="AF303" s="16" t="str">
        <f t="shared" si="27"/>
        <v/>
      </c>
      <c r="AG303" s="16" t="str">
        <f t="shared" si="28"/>
        <v/>
      </c>
      <c r="AH303" s="16" t="str">
        <f t="shared" si="29"/>
        <v/>
      </c>
      <c r="AI303" s="17" t="str">
        <f>IF('Peer Comparison Tool'!$D$11="NR","",IF($C303='Peer Comparison Tool'!$D$9,COUNT('ALLL &lt;50B Database'!$AI$1:AI302)+1,""))</f>
        <v/>
      </c>
    </row>
    <row r="304" spans="1:35" x14ac:dyDescent="0.25">
      <c r="A304" t="s">
        <v>950</v>
      </c>
      <c r="B304">
        <v>804338</v>
      </c>
      <c r="C304" s="5" t="s">
        <v>926</v>
      </c>
      <c r="D304" s="5" t="s">
        <v>4390</v>
      </c>
      <c r="E304" s="5" t="s">
        <v>4388</v>
      </c>
      <c r="F304" s="2">
        <v>12296</v>
      </c>
      <c r="G304" s="2">
        <v>1951744</v>
      </c>
      <c r="H304" s="2">
        <v>1507695</v>
      </c>
      <c r="I304" s="2">
        <v>28241</v>
      </c>
      <c r="J304" s="2">
        <v>1479454</v>
      </c>
      <c r="K304" s="33">
        <v>8.3111742575301423E-3</v>
      </c>
      <c r="L304" s="2">
        <v>10402</v>
      </c>
      <c r="M304" s="2">
        <v>1863851</v>
      </c>
      <c r="N304" s="2">
        <v>1471954</v>
      </c>
      <c r="O304" s="33">
        <v>7.0667969243604078E-3</v>
      </c>
      <c r="P304" s="2">
        <v>11034</v>
      </c>
      <c r="Q304" s="2">
        <v>1922559</v>
      </c>
      <c r="R304" s="2">
        <v>1529243</v>
      </c>
      <c r="S304" s="35">
        <v>7.2153346459653571E-3</v>
      </c>
      <c r="T304" t="s">
        <v>4388</v>
      </c>
      <c r="U304" t="s">
        <v>4388</v>
      </c>
      <c r="V304" s="5" t="s">
        <v>4390</v>
      </c>
      <c r="W304" s="5">
        <v>0</v>
      </c>
      <c r="X304" s="4">
        <v>1.0958396115647853E-3</v>
      </c>
      <c r="Y304" s="6">
        <v>1262</v>
      </c>
      <c r="Z304" s="4">
        <v>1.4853772160494921E-4</v>
      </c>
      <c r="AA304" s="5">
        <v>4255</v>
      </c>
      <c r="AC304" s="16" t="str">
        <f t="shared" si="24"/>
        <v/>
      </c>
      <c r="AD304" s="16" t="str">
        <f t="shared" si="25"/>
        <v/>
      </c>
      <c r="AE304" s="16">
        <f t="shared" si="26"/>
        <v>8.3111742575301423E-3</v>
      </c>
      <c r="AF304" s="16" t="str">
        <f t="shared" si="27"/>
        <v/>
      </c>
      <c r="AG304" s="16" t="str">
        <f t="shared" si="28"/>
        <v/>
      </c>
      <c r="AH304" s="16" t="str">
        <f t="shared" si="29"/>
        <v/>
      </c>
      <c r="AI304" s="17" t="str">
        <f>IF('Peer Comparison Tool'!$D$11="NR","",IF($C304='Peer Comparison Tool'!$D$9,COUNT('ALLL &lt;50B Database'!$AI$1:AI303)+1,""))</f>
        <v/>
      </c>
    </row>
    <row r="305" spans="1:35" x14ac:dyDescent="0.25">
      <c r="A305" t="s">
        <v>3611</v>
      </c>
      <c r="B305">
        <v>133850</v>
      </c>
      <c r="C305" s="5" t="s">
        <v>3603</v>
      </c>
      <c r="D305" s="5" t="s">
        <v>4390</v>
      </c>
      <c r="E305" s="5" t="s">
        <v>4388</v>
      </c>
      <c r="F305" s="2">
        <v>12060</v>
      </c>
      <c r="G305" s="2">
        <v>1949858</v>
      </c>
      <c r="H305" s="2">
        <v>1061800</v>
      </c>
      <c r="I305" s="2">
        <v>52349</v>
      </c>
      <c r="J305" s="2">
        <v>1009451</v>
      </c>
      <c r="K305" s="33">
        <v>1.1947088070644341E-2</v>
      </c>
      <c r="L305" s="2">
        <v>11605</v>
      </c>
      <c r="M305" s="2">
        <v>1824233</v>
      </c>
      <c r="N305" s="2">
        <v>987905</v>
      </c>
      <c r="O305" s="33">
        <v>1.1747080944017897E-2</v>
      </c>
      <c r="P305" s="2">
        <v>11610</v>
      </c>
      <c r="Q305" s="2">
        <v>1833341</v>
      </c>
      <c r="R305" s="2">
        <v>1001803</v>
      </c>
      <c r="S305" s="35">
        <v>1.1589104843966328E-2</v>
      </c>
      <c r="T305" t="s">
        <v>4388</v>
      </c>
      <c r="U305" t="s">
        <v>4388</v>
      </c>
      <c r="V305" s="5" t="s">
        <v>4390</v>
      </c>
      <c r="W305" s="5">
        <v>0</v>
      </c>
      <c r="X305" s="4">
        <v>3.5798322667801238E-4</v>
      </c>
      <c r="Y305" s="6">
        <v>450</v>
      </c>
      <c r="Z305" s="4">
        <v>-1.5797610005156837E-4</v>
      </c>
      <c r="AA305" s="5">
        <v>2949</v>
      </c>
      <c r="AC305" s="16" t="str">
        <f t="shared" si="24"/>
        <v/>
      </c>
      <c r="AD305" s="16" t="str">
        <f t="shared" si="25"/>
        <v/>
      </c>
      <c r="AE305" s="16">
        <f t="shared" si="26"/>
        <v>1.1947088070644341E-2</v>
      </c>
      <c r="AF305" s="16" t="str">
        <f t="shared" si="27"/>
        <v/>
      </c>
      <c r="AG305" s="16" t="str">
        <f t="shared" si="28"/>
        <v/>
      </c>
      <c r="AH305" s="16" t="str">
        <f t="shared" si="29"/>
        <v/>
      </c>
      <c r="AI305" s="17" t="str">
        <f>IF('Peer Comparison Tool'!$D$11="NR","",IF($C305='Peer Comparison Tool'!$D$9,COUNT('ALLL &lt;50B Database'!$AI$1:AI304)+1,""))</f>
        <v/>
      </c>
    </row>
    <row r="306" spans="1:35" x14ac:dyDescent="0.25">
      <c r="A306" t="s">
        <v>4066</v>
      </c>
      <c r="B306">
        <v>928421</v>
      </c>
      <c r="C306" s="5" t="s">
        <v>4058</v>
      </c>
      <c r="D306" s="5" t="s">
        <v>4390</v>
      </c>
      <c r="E306" s="5" t="s">
        <v>4388</v>
      </c>
      <c r="F306" s="2">
        <v>36094</v>
      </c>
      <c r="G306" s="2">
        <v>1948884</v>
      </c>
      <c r="H306" s="2">
        <v>1329160</v>
      </c>
      <c r="I306" s="2">
        <v>88994</v>
      </c>
      <c r="J306" s="2">
        <v>1240166</v>
      </c>
      <c r="K306" s="33">
        <v>2.9104168312951654E-2</v>
      </c>
      <c r="L306" s="2">
        <v>32873</v>
      </c>
      <c r="M306" s="2">
        <v>1625536</v>
      </c>
      <c r="N306" s="2">
        <v>1115462</v>
      </c>
      <c r="O306" s="33">
        <v>2.947030019848278E-2</v>
      </c>
      <c r="P306" s="2">
        <v>33298</v>
      </c>
      <c r="Q306" s="2">
        <v>1849083</v>
      </c>
      <c r="R306" s="2">
        <v>1238375</v>
      </c>
      <c r="S306" s="35">
        <v>2.6888462703139195E-2</v>
      </c>
      <c r="T306" t="s">
        <v>4388</v>
      </c>
      <c r="U306" t="s">
        <v>4388</v>
      </c>
      <c r="V306" s="5" t="s">
        <v>4390</v>
      </c>
      <c r="W306" s="5">
        <v>0</v>
      </c>
      <c r="X306" s="4">
        <v>2.2157056098124593E-3</v>
      </c>
      <c r="Y306" s="6">
        <v>2796</v>
      </c>
      <c r="Z306" s="4">
        <v>-2.5818374953435856E-3</v>
      </c>
      <c r="AA306" s="5">
        <v>155</v>
      </c>
      <c r="AC306" s="16" t="str">
        <f t="shared" si="24"/>
        <v/>
      </c>
      <c r="AD306" s="16" t="str">
        <f t="shared" si="25"/>
        <v/>
      </c>
      <c r="AE306" s="16">
        <f t="shared" si="26"/>
        <v>2.9104168312951654E-2</v>
      </c>
      <c r="AF306" s="16" t="str">
        <f t="shared" si="27"/>
        <v/>
      </c>
      <c r="AG306" s="16" t="str">
        <f t="shared" si="28"/>
        <v/>
      </c>
      <c r="AH306" s="16" t="str">
        <f t="shared" si="29"/>
        <v/>
      </c>
      <c r="AI306" s="17" t="str">
        <f>IF('Peer Comparison Tool'!$D$11="NR","",IF($C306='Peer Comparison Tool'!$D$9,COUNT('ALLL &lt;50B Database'!$AI$1:AI305)+1,""))</f>
        <v/>
      </c>
    </row>
    <row r="307" spans="1:35" x14ac:dyDescent="0.25">
      <c r="A307" t="s">
        <v>3737</v>
      </c>
      <c r="B307">
        <v>1006951</v>
      </c>
      <c r="C307" s="5" t="s">
        <v>3704</v>
      </c>
      <c r="D307" s="5" t="s">
        <v>4390</v>
      </c>
      <c r="E307" s="5" t="s">
        <v>4388</v>
      </c>
      <c r="F307" s="2">
        <v>17387</v>
      </c>
      <c r="G307" s="2">
        <v>1946167</v>
      </c>
      <c r="H307" s="2">
        <v>1191112</v>
      </c>
      <c r="I307" s="2">
        <v>69203</v>
      </c>
      <c r="J307" s="2">
        <v>1121909</v>
      </c>
      <c r="K307" s="33">
        <v>1.5497691880535765E-2</v>
      </c>
      <c r="L307" s="2">
        <v>13123</v>
      </c>
      <c r="M307" s="2">
        <v>1775803</v>
      </c>
      <c r="N307" s="2">
        <v>1157753</v>
      </c>
      <c r="O307" s="33">
        <v>1.1334887493273608E-2</v>
      </c>
      <c r="P307" s="2">
        <v>14524</v>
      </c>
      <c r="Q307" s="2">
        <v>1823542</v>
      </c>
      <c r="R307" s="2">
        <v>1159568</v>
      </c>
      <c r="S307" s="35">
        <v>1.2525354269866019E-2</v>
      </c>
      <c r="T307" t="s">
        <v>4388</v>
      </c>
      <c r="U307" t="s">
        <v>4388</v>
      </c>
      <c r="V307" s="5" t="s">
        <v>4390</v>
      </c>
      <c r="W307" s="5">
        <v>0</v>
      </c>
      <c r="X307" s="4">
        <v>2.9723376106697459E-3</v>
      </c>
      <c r="Y307" s="6">
        <v>2863</v>
      </c>
      <c r="Z307" s="4">
        <v>1.1904667765924113E-3</v>
      </c>
      <c r="AA307" s="5">
        <v>1437</v>
      </c>
      <c r="AC307" s="16" t="str">
        <f t="shared" si="24"/>
        <v/>
      </c>
      <c r="AD307" s="16" t="str">
        <f t="shared" si="25"/>
        <v/>
      </c>
      <c r="AE307" s="16">
        <f t="shared" si="26"/>
        <v>1.5497691880535765E-2</v>
      </c>
      <c r="AF307" s="16" t="str">
        <f t="shared" si="27"/>
        <v/>
      </c>
      <c r="AG307" s="16" t="str">
        <f t="shared" si="28"/>
        <v/>
      </c>
      <c r="AH307" s="16" t="str">
        <f t="shared" si="29"/>
        <v/>
      </c>
      <c r="AI307" s="17" t="str">
        <f>IF('Peer Comparison Tool'!$D$11="NR","",IF($C307='Peer Comparison Tool'!$D$9,COUNT('ALLL &lt;50B Database'!$AI$1:AI306)+1,""))</f>
        <v/>
      </c>
    </row>
    <row r="308" spans="1:35" x14ac:dyDescent="0.25">
      <c r="A308" t="s">
        <v>952</v>
      </c>
      <c r="B308">
        <v>1459717</v>
      </c>
      <c r="C308" s="5" t="s">
        <v>926</v>
      </c>
      <c r="D308" s="5" t="s">
        <v>4387</v>
      </c>
      <c r="E308" s="5" t="s">
        <v>4388</v>
      </c>
      <c r="F308" s="2">
        <v>11351</v>
      </c>
      <c r="G308" s="2">
        <v>1935957</v>
      </c>
      <c r="H308" s="2">
        <v>1360459</v>
      </c>
      <c r="I308" s="2">
        <v>27947</v>
      </c>
      <c r="J308" s="2">
        <v>1332512</v>
      </c>
      <c r="K308" s="33">
        <v>8.5184973943949471E-3</v>
      </c>
      <c r="L308" s="2">
        <v>11221</v>
      </c>
      <c r="M308" s="2">
        <v>1749595</v>
      </c>
      <c r="N308" s="2">
        <v>1350285</v>
      </c>
      <c r="O308" s="33">
        <v>8.3100974979356205E-3</v>
      </c>
      <c r="P308" s="2">
        <v>11333</v>
      </c>
      <c r="Q308" s="2">
        <v>1779110</v>
      </c>
      <c r="R308" s="2">
        <v>1346359</v>
      </c>
      <c r="S308" s="35">
        <v>8.4175171703832329E-3</v>
      </c>
      <c r="T308" t="s">
        <v>4388</v>
      </c>
      <c r="U308" t="s">
        <v>4388</v>
      </c>
      <c r="V308" s="5" t="s">
        <v>4387</v>
      </c>
      <c r="W308" s="5">
        <v>0</v>
      </c>
      <c r="X308" s="4">
        <v>1.0098022401171421E-4</v>
      </c>
      <c r="Y308" s="6">
        <v>18</v>
      </c>
      <c r="Z308" s="4">
        <v>1.0741967244761244E-4</v>
      </c>
      <c r="AA308" s="5">
        <v>4195</v>
      </c>
      <c r="AC308" s="16" t="str">
        <f t="shared" si="24"/>
        <v/>
      </c>
      <c r="AD308" s="16" t="str">
        <f t="shared" si="25"/>
        <v/>
      </c>
      <c r="AE308" s="16">
        <f t="shared" si="26"/>
        <v>8.5184973943949471E-3</v>
      </c>
      <c r="AF308" s="16" t="str">
        <f t="shared" si="27"/>
        <v/>
      </c>
      <c r="AG308" s="16" t="str">
        <f t="shared" si="28"/>
        <v/>
      </c>
      <c r="AH308" s="16" t="str">
        <f t="shared" si="29"/>
        <v/>
      </c>
      <c r="AI308" s="17" t="str">
        <f>IF('Peer Comparison Tool'!$D$11="NR","",IF($C308='Peer Comparison Tool'!$D$9,COUNT('ALLL &lt;50B Database'!$AI$1:AI307)+1,""))</f>
        <v/>
      </c>
    </row>
    <row r="309" spans="1:35" x14ac:dyDescent="0.25">
      <c r="A309" t="s">
        <v>2866</v>
      </c>
      <c r="B309">
        <v>2764212</v>
      </c>
      <c r="C309" s="5" t="s">
        <v>2850</v>
      </c>
      <c r="D309" s="5" t="s">
        <v>4387</v>
      </c>
      <c r="E309" s="5" t="s">
        <v>4388</v>
      </c>
      <c r="F309" s="2">
        <v>25228</v>
      </c>
      <c r="G309" s="2">
        <v>1935468</v>
      </c>
      <c r="H309" s="2">
        <v>1544233</v>
      </c>
      <c r="I309" s="2">
        <v>78013</v>
      </c>
      <c r="J309" s="2">
        <v>1466220</v>
      </c>
      <c r="K309" s="33">
        <v>1.7206149145421561E-2</v>
      </c>
      <c r="L309" s="2">
        <v>21811</v>
      </c>
      <c r="M309" s="2">
        <v>1680755</v>
      </c>
      <c r="N309" s="2">
        <v>1420749</v>
      </c>
      <c r="O309" s="33">
        <v>1.5351761641218821E-2</v>
      </c>
      <c r="P309" s="2">
        <v>23219</v>
      </c>
      <c r="Q309" s="2">
        <v>1816998</v>
      </c>
      <c r="R309" s="2">
        <v>1468204</v>
      </c>
      <c r="S309" s="35">
        <v>1.5814559829560471E-2</v>
      </c>
      <c r="T309" t="s">
        <v>4388</v>
      </c>
      <c r="U309" t="s">
        <v>4388</v>
      </c>
      <c r="V309" s="5" t="s">
        <v>4387</v>
      </c>
      <c r="W309" s="5">
        <v>0</v>
      </c>
      <c r="X309" s="4">
        <v>1.3915893158610894E-3</v>
      </c>
      <c r="Y309" s="6">
        <v>2009</v>
      </c>
      <c r="Z309" s="4">
        <v>4.6279818834164994E-4</v>
      </c>
      <c r="AA309" s="5">
        <v>993</v>
      </c>
      <c r="AC309" s="16" t="str">
        <f t="shared" si="24"/>
        <v/>
      </c>
      <c r="AD309" s="16" t="str">
        <f t="shared" si="25"/>
        <v/>
      </c>
      <c r="AE309" s="16">
        <f t="shared" si="26"/>
        <v>1.7206149145421561E-2</v>
      </c>
      <c r="AF309" s="16" t="str">
        <f t="shared" si="27"/>
        <v/>
      </c>
      <c r="AG309" s="16" t="str">
        <f t="shared" si="28"/>
        <v/>
      </c>
      <c r="AH309" s="16" t="str">
        <f t="shared" si="29"/>
        <v/>
      </c>
      <c r="AI309" s="17" t="str">
        <f>IF('Peer Comparison Tool'!$D$11="NR","",IF($C309='Peer Comparison Tool'!$D$9,COUNT('ALLL &lt;50B Database'!$AI$1:AI308)+1,""))</f>
        <v/>
      </c>
    </row>
    <row r="310" spans="1:35" x14ac:dyDescent="0.25">
      <c r="A310" t="s">
        <v>10</v>
      </c>
      <c r="B310">
        <v>539032</v>
      </c>
      <c r="C310" s="5" t="s">
        <v>6</v>
      </c>
      <c r="D310" s="5" t="s">
        <v>4387</v>
      </c>
      <c r="E310" s="5" t="s">
        <v>4388</v>
      </c>
      <c r="F310" s="2">
        <v>16450</v>
      </c>
      <c r="G310" s="2">
        <v>1914247</v>
      </c>
      <c r="H310" s="2">
        <v>1304634</v>
      </c>
      <c r="I310" s="2">
        <v>0</v>
      </c>
      <c r="J310" s="2">
        <v>1304634</v>
      </c>
      <c r="K310" s="33">
        <v>1.2608900273946563E-2</v>
      </c>
      <c r="L310" s="2">
        <v>13763</v>
      </c>
      <c r="M310" s="2">
        <v>1735234</v>
      </c>
      <c r="N310" s="2">
        <v>1253409</v>
      </c>
      <c r="O310" s="33">
        <v>1.0980454105563307E-2</v>
      </c>
      <c r="P310" s="2">
        <v>14408</v>
      </c>
      <c r="Q310" s="2">
        <v>1737251</v>
      </c>
      <c r="R310" s="2">
        <v>1260309</v>
      </c>
      <c r="S310" s="35">
        <v>1.1432117044312148E-2</v>
      </c>
      <c r="T310" t="s">
        <v>4388</v>
      </c>
      <c r="U310" t="s">
        <v>4388</v>
      </c>
      <c r="V310" s="5" t="s">
        <v>4387</v>
      </c>
      <c r="W310" s="5">
        <v>0</v>
      </c>
      <c r="X310" s="4">
        <v>1.1767832296344146E-3</v>
      </c>
      <c r="Y310" s="6">
        <v>2042</v>
      </c>
      <c r="Z310" s="4">
        <v>4.5166293874884106E-4</v>
      </c>
      <c r="AA310" s="5">
        <v>2644</v>
      </c>
      <c r="AC310" s="16" t="str">
        <f t="shared" si="24"/>
        <v/>
      </c>
      <c r="AD310" s="16" t="str">
        <f t="shared" si="25"/>
        <v/>
      </c>
      <c r="AE310" s="16">
        <f t="shared" si="26"/>
        <v>1.2608900273946563E-2</v>
      </c>
      <c r="AF310" s="16" t="str">
        <f t="shared" si="27"/>
        <v/>
      </c>
      <c r="AG310" s="16" t="str">
        <f t="shared" si="28"/>
        <v/>
      </c>
      <c r="AH310" s="16" t="str">
        <f t="shared" si="29"/>
        <v/>
      </c>
      <c r="AI310" s="17" t="str">
        <f>IF('Peer Comparison Tool'!$D$11="NR","",IF($C310='Peer Comparison Tool'!$D$9,COUNT('ALLL &lt;50B Database'!$AI$1:AI309)+1,""))</f>
        <v/>
      </c>
    </row>
    <row r="311" spans="1:35" x14ac:dyDescent="0.25">
      <c r="A311" t="s">
        <v>244</v>
      </c>
      <c r="B311">
        <v>703767</v>
      </c>
      <c r="C311" s="5" t="s">
        <v>207</v>
      </c>
      <c r="D311" s="5" t="s">
        <v>4387</v>
      </c>
      <c r="E311" s="5" t="s">
        <v>4388</v>
      </c>
      <c r="F311" s="2">
        <v>13937</v>
      </c>
      <c r="G311" s="2">
        <v>1913516</v>
      </c>
      <c r="H311" s="2">
        <v>1125891</v>
      </c>
      <c r="I311" s="2">
        <v>211575</v>
      </c>
      <c r="J311" s="2">
        <v>914316</v>
      </c>
      <c r="K311" s="33">
        <v>1.5243088822682748E-2</v>
      </c>
      <c r="L311" s="2">
        <v>9130</v>
      </c>
      <c r="M311" s="2">
        <v>1596380</v>
      </c>
      <c r="N311" s="2">
        <v>943380</v>
      </c>
      <c r="O311" s="33">
        <v>9.677966461023129E-3</v>
      </c>
      <c r="P311" s="2">
        <v>10546</v>
      </c>
      <c r="Q311" s="2">
        <v>1618450</v>
      </c>
      <c r="R311" s="2">
        <v>929769</v>
      </c>
      <c r="S311" s="35">
        <v>1.134260230229229E-2</v>
      </c>
      <c r="T311" t="s">
        <v>4388</v>
      </c>
      <c r="U311" t="s">
        <v>4388</v>
      </c>
      <c r="V311" s="5" t="s">
        <v>4387</v>
      </c>
      <c r="W311" s="5">
        <v>0</v>
      </c>
      <c r="X311" s="4">
        <v>3.900486520390458E-3</v>
      </c>
      <c r="Y311" s="6">
        <v>3391</v>
      </c>
      <c r="Z311" s="4">
        <v>1.6646358412691614E-3</v>
      </c>
      <c r="AA311" s="5">
        <v>1527</v>
      </c>
      <c r="AC311" s="16" t="str">
        <f t="shared" si="24"/>
        <v/>
      </c>
      <c r="AD311" s="16" t="str">
        <f t="shared" si="25"/>
        <v/>
      </c>
      <c r="AE311" s="16">
        <f t="shared" si="26"/>
        <v>1.5243088822682748E-2</v>
      </c>
      <c r="AF311" s="16" t="str">
        <f t="shared" si="27"/>
        <v/>
      </c>
      <c r="AG311" s="16" t="str">
        <f t="shared" si="28"/>
        <v/>
      </c>
      <c r="AH311" s="16" t="str">
        <f t="shared" si="29"/>
        <v/>
      </c>
      <c r="AI311" s="17" t="str">
        <f>IF('Peer Comparison Tool'!$D$11="NR","",IF($C311='Peer Comparison Tool'!$D$9,COUNT('ALLL &lt;50B Database'!$AI$1:AI310)+1,""))</f>
        <v/>
      </c>
    </row>
    <row r="312" spans="1:35" x14ac:dyDescent="0.25">
      <c r="A312" t="s">
        <v>420</v>
      </c>
      <c r="B312">
        <v>958204</v>
      </c>
      <c r="C312" s="5" t="s">
        <v>416</v>
      </c>
      <c r="D312" s="5" t="s">
        <v>4387</v>
      </c>
      <c r="E312" s="5" t="s">
        <v>4388</v>
      </c>
      <c r="F312" s="2">
        <v>13501</v>
      </c>
      <c r="G312" s="2">
        <v>1911778</v>
      </c>
      <c r="H312" s="2">
        <v>1500407</v>
      </c>
      <c r="I312" s="2">
        <v>120649</v>
      </c>
      <c r="J312" s="2">
        <v>1379758</v>
      </c>
      <c r="K312" s="33">
        <v>9.7850492622619332E-3</v>
      </c>
      <c r="L312" s="2">
        <v>10758</v>
      </c>
      <c r="M312" s="2">
        <v>1755356</v>
      </c>
      <c r="N312" s="2">
        <v>1397352</v>
      </c>
      <c r="O312" s="33">
        <v>7.6988475344795014E-3</v>
      </c>
      <c r="P312" s="2">
        <v>11738</v>
      </c>
      <c r="Q312" s="2">
        <v>1771185</v>
      </c>
      <c r="R312" s="2">
        <v>1405819</v>
      </c>
      <c r="S312" s="35">
        <v>8.349581276110225E-3</v>
      </c>
      <c r="T312" t="s">
        <v>4388</v>
      </c>
      <c r="U312" t="s">
        <v>4388</v>
      </c>
      <c r="V312" s="5" t="s">
        <v>4387</v>
      </c>
      <c r="W312" s="5">
        <v>0</v>
      </c>
      <c r="X312" s="4">
        <v>1.4354679861517082E-3</v>
      </c>
      <c r="Y312" s="6">
        <v>1763</v>
      </c>
      <c r="Z312" s="4">
        <v>6.5073374163072354E-4</v>
      </c>
      <c r="AA312" s="5">
        <v>3850</v>
      </c>
      <c r="AC312" s="16" t="str">
        <f t="shared" si="24"/>
        <v/>
      </c>
      <c r="AD312" s="16" t="str">
        <f t="shared" si="25"/>
        <v/>
      </c>
      <c r="AE312" s="16">
        <f t="shared" si="26"/>
        <v>9.7850492622619332E-3</v>
      </c>
      <c r="AF312" s="16" t="str">
        <f t="shared" si="27"/>
        <v/>
      </c>
      <c r="AG312" s="16" t="str">
        <f t="shared" si="28"/>
        <v/>
      </c>
      <c r="AH312" s="16" t="str">
        <f t="shared" si="29"/>
        <v/>
      </c>
      <c r="AI312" s="17" t="str">
        <f>IF('Peer Comparison Tool'!$D$11="NR","",IF($C312='Peer Comparison Tool'!$D$9,COUNT('ALLL &lt;50B Database'!$AI$1:AI311)+1,""))</f>
        <v/>
      </c>
    </row>
    <row r="313" spans="1:35" x14ac:dyDescent="0.25">
      <c r="A313" t="s">
        <v>254</v>
      </c>
      <c r="B313">
        <v>3614958</v>
      </c>
      <c r="C313" s="5" t="s">
        <v>207</v>
      </c>
      <c r="D313" s="5" t="s">
        <v>4390</v>
      </c>
      <c r="E313" s="5" t="s">
        <v>4388</v>
      </c>
      <c r="F313" s="2">
        <v>12524</v>
      </c>
      <c r="G313" s="2">
        <v>1910713</v>
      </c>
      <c r="H313" s="2">
        <v>1297913</v>
      </c>
      <c r="I313" s="2">
        <v>361632</v>
      </c>
      <c r="J313" s="2">
        <v>936281</v>
      </c>
      <c r="K313" s="33">
        <v>1.3376326124315243E-2</v>
      </c>
      <c r="L313" s="2">
        <v>11075</v>
      </c>
      <c r="M313" s="2">
        <v>1152426</v>
      </c>
      <c r="N313" s="2">
        <v>952207</v>
      </c>
      <c r="O313" s="33">
        <v>1.1630874379205363E-2</v>
      </c>
      <c r="P313" s="2">
        <v>11565</v>
      </c>
      <c r="Q313" s="2">
        <v>1207640</v>
      </c>
      <c r="R313" s="2">
        <v>971847</v>
      </c>
      <c r="S313" s="35">
        <v>1.1900021299649019E-2</v>
      </c>
      <c r="T313" t="s">
        <v>4388</v>
      </c>
      <c r="U313" t="s">
        <v>4388</v>
      </c>
      <c r="V313" s="5" t="s">
        <v>4390</v>
      </c>
      <c r="W313" s="5">
        <v>0</v>
      </c>
      <c r="X313" s="4">
        <v>1.4763048246662237E-3</v>
      </c>
      <c r="Y313" s="6">
        <v>959</v>
      </c>
      <c r="Z313" s="4">
        <v>2.6914692044365668E-4</v>
      </c>
      <c r="AA313" s="5">
        <v>2239</v>
      </c>
      <c r="AC313" s="16" t="str">
        <f t="shared" si="24"/>
        <v/>
      </c>
      <c r="AD313" s="16" t="str">
        <f t="shared" si="25"/>
        <v/>
      </c>
      <c r="AE313" s="16">
        <f t="shared" si="26"/>
        <v>1.3376326124315243E-2</v>
      </c>
      <c r="AF313" s="16" t="str">
        <f t="shared" si="27"/>
        <v/>
      </c>
      <c r="AG313" s="16" t="str">
        <f t="shared" si="28"/>
        <v/>
      </c>
      <c r="AH313" s="16" t="str">
        <f t="shared" si="29"/>
        <v/>
      </c>
      <c r="AI313" s="17" t="str">
        <f>IF('Peer Comparison Tool'!$D$11="NR","",IF($C313='Peer Comparison Tool'!$D$9,COUNT('ALLL &lt;50B Database'!$AI$1:AI312)+1,""))</f>
        <v/>
      </c>
    </row>
    <row r="314" spans="1:35" x14ac:dyDescent="0.25">
      <c r="A314" t="s">
        <v>2048</v>
      </c>
      <c r="B314">
        <v>751656</v>
      </c>
      <c r="C314" s="5" t="s">
        <v>2041</v>
      </c>
      <c r="D314" s="5" t="s">
        <v>4387</v>
      </c>
      <c r="E314" s="5" t="s">
        <v>4388</v>
      </c>
      <c r="F314" s="2">
        <v>17890</v>
      </c>
      <c r="G314" s="2">
        <v>1901269</v>
      </c>
      <c r="H314" s="2">
        <v>1296860</v>
      </c>
      <c r="I314" s="2">
        <v>165392</v>
      </c>
      <c r="J314" s="2">
        <v>1131468</v>
      </c>
      <c r="K314" s="33">
        <v>1.5811317686403859E-2</v>
      </c>
      <c r="L314" s="2">
        <v>13379</v>
      </c>
      <c r="M314" s="2">
        <v>1708246</v>
      </c>
      <c r="N314" s="2">
        <v>1161094</v>
      </c>
      <c r="O314" s="33">
        <v>1.1522753541056968E-2</v>
      </c>
      <c r="P314" s="2">
        <v>13598</v>
      </c>
      <c r="Q314" s="2">
        <v>1664804</v>
      </c>
      <c r="R314" s="2">
        <v>1134458</v>
      </c>
      <c r="S314" s="35">
        <v>1.1986340613755643E-2</v>
      </c>
      <c r="T314" t="s">
        <v>4388</v>
      </c>
      <c r="U314" t="s">
        <v>4388</v>
      </c>
      <c r="V314" s="5" t="s">
        <v>4387</v>
      </c>
      <c r="W314" s="5">
        <v>0</v>
      </c>
      <c r="X314" s="4">
        <v>3.8249770726482158E-3</v>
      </c>
      <c r="Y314" s="6">
        <v>4292</v>
      </c>
      <c r="Z314" s="4">
        <v>4.6358707269867488E-4</v>
      </c>
      <c r="AA314" s="5">
        <v>1335</v>
      </c>
      <c r="AC314" s="16" t="str">
        <f t="shared" si="24"/>
        <v/>
      </c>
      <c r="AD314" s="16" t="str">
        <f t="shared" si="25"/>
        <v/>
      </c>
      <c r="AE314" s="16">
        <f t="shared" si="26"/>
        <v>1.5811317686403859E-2</v>
      </c>
      <c r="AF314" s="16" t="str">
        <f t="shared" si="27"/>
        <v/>
      </c>
      <c r="AG314" s="16" t="str">
        <f t="shared" si="28"/>
        <v/>
      </c>
      <c r="AH314" s="16" t="str">
        <f t="shared" si="29"/>
        <v/>
      </c>
      <c r="AI314" s="17" t="str">
        <f>IF('Peer Comparison Tool'!$D$11="NR","",IF($C314='Peer Comparison Tool'!$D$9,COUNT('ALLL &lt;50B Database'!$AI$1:AI313)+1,""))</f>
        <v/>
      </c>
    </row>
    <row r="315" spans="1:35" x14ac:dyDescent="0.25">
      <c r="A315" t="s">
        <v>3740</v>
      </c>
      <c r="B315">
        <v>2746263</v>
      </c>
      <c r="C315" s="5" t="s">
        <v>3704</v>
      </c>
      <c r="D315" s="5" t="s">
        <v>4387</v>
      </c>
      <c r="E315" s="5" t="s">
        <v>4388</v>
      </c>
      <c r="F315" s="2">
        <v>17478</v>
      </c>
      <c r="G315" s="2">
        <v>1899686</v>
      </c>
      <c r="H315" s="2">
        <v>1463609</v>
      </c>
      <c r="I315" s="2">
        <v>174952</v>
      </c>
      <c r="J315" s="2">
        <v>1288657</v>
      </c>
      <c r="K315" s="33">
        <v>1.3562957404491652E-2</v>
      </c>
      <c r="L315" s="2">
        <v>15196</v>
      </c>
      <c r="M315" s="2">
        <v>1732419</v>
      </c>
      <c r="N315" s="2">
        <v>1285069</v>
      </c>
      <c r="O315" s="33">
        <v>1.1825045970294202E-2</v>
      </c>
      <c r="P315" s="2">
        <v>16573</v>
      </c>
      <c r="Q315" s="2">
        <v>1729186</v>
      </c>
      <c r="R315" s="2">
        <v>1296998</v>
      </c>
      <c r="S315" s="35">
        <v>1.277796881722254E-2</v>
      </c>
      <c r="T315" t="s">
        <v>4388</v>
      </c>
      <c r="U315" t="s">
        <v>4388</v>
      </c>
      <c r="V315" s="5" t="s">
        <v>4387</v>
      </c>
      <c r="W315" s="5">
        <v>0</v>
      </c>
      <c r="X315" s="4">
        <v>7.8498858726911216E-4</v>
      </c>
      <c r="Y315" s="6">
        <v>905</v>
      </c>
      <c r="Z315" s="4">
        <v>9.5292284692833837E-4</v>
      </c>
      <c r="AA315" s="5">
        <v>2171</v>
      </c>
      <c r="AC315" s="16" t="str">
        <f t="shared" si="24"/>
        <v/>
      </c>
      <c r="AD315" s="16" t="str">
        <f t="shared" si="25"/>
        <v/>
      </c>
      <c r="AE315" s="16">
        <f t="shared" si="26"/>
        <v>1.3562957404491652E-2</v>
      </c>
      <c r="AF315" s="16" t="str">
        <f t="shared" si="27"/>
        <v/>
      </c>
      <c r="AG315" s="16" t="str">
        <f t="shared" si="28"/>
        <v/>
      </c>
      <c r="AH315" s="16" t="str">
        <f t="shared" si="29"/>
        <v/>
      </c>
      <c r="AI315" s="17" t="str">
        <f>IF('Peer Comparison Tool'!$D$11="NR","",IF($C315='Peer Comparison Tool'!$D$9,COUNT('ALLL &lt;50B Database'!$AI$1:AI314)+1,""))</f>
        <v/>
      </c>
    </row>
    <row r="316" spans="1:35" x14ac:dyDescent="0.25">
      <c r="A316" t="s">
        <v>2314</v>
      </c>
      <c r="B316">
        <v>625654</v>
      </c>
      <c r="C316" s="5" t="s">
        <v>2299</v>
      </c>
      <c r="D316" s="5" t="s">
        <v>4387</v>
      </c>
      <c r="E316" s="5" t="s">
        <v>4388</v>
      </c>
      <c r="F316" s="2">
        <v>21402</v>
      </c>
      <c r="G316" s="2">
        <v>1898140</v>
      </c>
      <c r="H316" s="2">
        <v>1307306</v>
      </c>
      <c r="I316" s="2">
        <v>211165</v>
      </c>
      <c r="J316" s="2">
        <v>1096141</v>
      </c>
      <c r="K316" s="33">
        <v>1.9524860396609559E-2</v>
      </c>
      <c r="L316" s="2">
        <v>15810</v>
      </c>
      <c r="M316" s="2">
        <v>1489226</v>
      </c>
      <c r="N316" s="2">
        <v>964848</v>
      </c>
      <c r="O316" s="33">
        <v>1.6386000696482762E-2</v>
      </c>
      <c r="P316" s="2">
        <v>19460</v>
      </c>
      <c r="Q316" s="2">
        <v>1539264</v>
      </c>
      <c r="R316" s="2">
        <v>1011813</v>
      </c>
      <c r="S316" s="35">
        <v>1.923280289934998E-2</v>
      </c>
      <c r="T316" t="s">
        <v>4388</v>
      </c>
      <c r="U316" t="s">
        <v>4388</v>
      </c>
      <c r="V316" s="5" t="s">
        <v>4387</v>
      </c>
      <c r="W316" s="5">
        <v>0</v>
      </c>
      <c r="X316" s="4">
        <v>2.9205749725957908E-4</v>
      </c>
      <c r="Y316" s="6">
        <v>1942</v>
      </c>
      <c r="Z316" s="4">
        <v>2.8468022028672185E-3</v>
      </c>
      <c r="AA316" s="5">
        <v>609</v>
      </c>
      <c r="AC316" s="16" t="str">
        <f t="shared" si="24"/>
        <v/>
      </c>
      <c r="AD316" s="16" t="str">
        <f t="shared" si="25"/>
        <v/>
      </c>
      <c r="AE316" s="16">
        <f t="shared" si="26"/>
        <v>1.9524860396609559E-2</v>
      </c>
      <c r="AF316" s="16" t="str">
        <f t="shared" si="27"/>
        <v/>
      </c>
      <c r="AG316" s="16" t="str">
        <f t="shared" si="28"/>
        <v/>
      </c>
      <c r="AH316" s="16" t="str">
        <f t="shared" si="29"/>
        <v/>
      </c>
      <c r="AI316" s="17" t="str">
        <f>IF('Peer Comparison Tool'!$D$11="NR","",IF($C316='Peer Comparison Tool'!$D$9,COUNT('ALLL &lt;50B Database'!$AI$1:AI315)+1,""))</f>
        <v/>
      </c>
    </row>
    <row r="317" spans="1:35" x14ac:dyDescent="0.25">
      <c r="A317" t="s">
        <v>765</v>
      </c>
      <c r="B317">
        <v>807955</v>
      </c>
      <c r="C317" s="5" t="s">
        <v>3704</v>
      </c>
      <c r="D317" s="5" t="s">
        <v>4390</v>
      </c>
      <c r="E317" s="5" t="s">
        <v>4388</v>
      </c>
      <c r="F317" s="2">
        <v>12240</v>
      </c>
      <c r="G317" s="2">
        <v>1895681</v>
      </c>
      <c r="H317" s="2">
        <v>1127671</v>
      </c>
      <c r="I317" s="2">
        <v>161179</v>
      </c>
      <c r="J317" s="2">
        <v>966492</v>
      </c>
      <c r="K317" s="33">
        <v>1.2664357283867844E-2</v>
      </c>
      <c r="L317" s="2">
        <v>16586</v>
      </c>
      <c r="M317" s="2">
        <v>1572538</v>
      </c>
      <c r="N317" s="2">
        <v>938370</v>
      </c>
      <c r="O317" s="33">
        <v>1.7675330626511929E-2</v>
      </c>
      <c r="P317" s="2">
        <v>11938</v>
      </c>
      <c r="Q317" s="2">
        <v>1595206</v>
      </c>
      <c r="R317" s="2">
        <v>974846</v>
      </c>
      <c r="S317" s="35">
        <v>1.2246036809916643E-2</v>
      </c>
      <c r="T317" t="s">
        <v>4388</v>
      </c>
      <c r="U317" t="s">
        <v>4388</v>
      </c>
      <c r="V317" s="5" t="s">
        <v>4390</v>
      </c>
      <c r="W317" s="5">
        <v>0</v>
      </c>
      <c r="X317" s="4">
        <v>4.1832047395120101E-4</v>
      </c>
      <c r="Y317" s="6">
        <v>302</v>
      </c>
      <c r="Z317" s="4">
        <v>-5.4292938165952861E-3</v>
      </c>
      <c r="AA317" s="5">
        <v>2604</v>
      </c>
      <c r="AC317" s="16" t="str">
        <f t="shared" si="24"/>
        <v/>
      </c>
      <c r="AD317" s="16" t="str">
        <f t="shared" si="25"/>
        <v/>
      </c>
      <c r="AE317" s="16">
        <f t="shared" si="26"/>
        <v>1.2664357283867844E-2</v>
      </c>
      <c r="AF317" s="16" t="str">
        <f t="shared" si="27"/>
        <v/>
      </c>
      <c r="AG317" s="16" t="str">
        <f t="shared" si="28"/>
        <v/>
      </c>
      <c r="AH317" s="16" t="str">
        <f t="shared" si="29"/>
        <v/>
      </c>
      <c r="AI317" s="17" t="str">
        <f>IF('Peer Comparison Tool'!$D$11="NR","",IF($C317='Peer Comparison Tool'!$D$9,COUNT('ALLL &lt;50B Database'!$AI$1:AI316)+1,""))</f>
        <v/>
      </c>
    </row>
    <row r="318" spans="1:35" x14ac:dyDescent="0.25">
      <c r="A318" t="s">
        <v>2868</v>
      </c>
      <c r="B318">
        <v>1890525</v>
      </c>
      <c r="C318" s="5" t="s">
        <v>2850</v>
      </c>
      <c r="D318" s="5" t="s">
        <v>4390</v>
      </c>
      <c r="E318" s="5" t="s">
        <v>4388</v>
      </c>
      <c r="F318" s="2">
        <v>20234</v>
      </c>
      <c r="G318" s="2">
        <v>1894008</v>
      </c>
      <c r="H318" s="2">
        <v>1584163</v>
      </c>
      <c r="I318" s="2">
        <v>136039</v>
      </c>
      <c r="J318" s="2">
        <v>1448124</v>
      </c>
      <c r="K318" s="33">
        <v>1.3972560360853077E-2</v>
      </c>
      <c r="L318" s="2">
        <v>16395</v>
      </c>
      <c r="M318" s="2">
        <v>1712368</v>
      </c>
      <c r="N318" s="2">
        <v>1414333</v>
      </c>
      <c r="O318" s="33">
        <v>1.1592036670289104E-2</v>
      </c>
      <c r="P318" s="2">
        <v>17376</v>
      </c>
      <c r="Q318" s="2">
        <v>1733549</v>
      </c>
      <c r="R318" s="2">
        <v>1431199</v>
      </c>
      <c r="S318" s="35">
        <v>1.2140869299098168E-2</v>
      </c>
      <c r="T318" t="s">
        <v>4388</v>
      </c>
      <c r="U318" t="s">
        <v>4388</v>
      </c>
      <c r="V318" s="5" t="s">
        <v>4390</v>
      </c>
      <c r="W318" s="5">
        <v>0</v>
      </c>
      <c r="X318" s="4">
        <v>1.8316910617549084E-3</v>
      </c>
      <c r="Y318" s="6">
        <v>2858</v>
      </c>
      <c r="Z318" s="4">
        <v>5.4883262880906468E-4</v>
      </c>
      <c r="AA318" s="5">
        <v>2000</v>
      </c>
      <c r="AC318" s="16" t="str">
        <f t="shared" si="24"/>
        <v/>
      </c>
      <c r="AD318" s="16" t="str">
        <f t="shared" si="25"/>
        <v/>
      </c>
      <c r="AE318" s="16">
        <f t="shared" si="26"/>
        <v>1.3972560360853077E-2</v>
      </c>
      <c r="AF318" s="16" t="str">
        <f t="shared" si="27"/>
        <v/>
      </c>
      <c r="AG318" s="16" t="str">
        <f t="shared" si="28"/>
        <v/>
      </c>
      <c r="AH318" s="16" t="str">
        <f t="shared" si="29"/>
        <v/>
      </c>
      <c r="AI318" s="17" t="str">
        <f>IF('Peer Comparison Tool'!$D$11="NR","",IF($C318='Peer Comparison Tool'!$D$9,COUNT('ALLL &lt;50B Database'!$AI$1:AI317)+1,""))</f>
        <v/>
      </c>
    </row>
    <row r="319" spans="1:35" x14ac:dyDescent="0.25">
      <c r="A319" t="s">
        <v>4134</v>
      </c>
      <c r="B319">
        <v>809771</v>
      </c>
      <c r="C319" s="5" t="s">
        <v>4128</v>
      </c>
      <c r="D319" s="5" t="s">
        <v>4390</v>
      </c>
      <c r="E319" s="5" t="s">
        <v>4388</v>
      </c>
      <c r="F319" s="2">
        <v>4077</v>
      </c>
      <c r="G319" s="2">
        <v>1891239</v>
      </c>
      <c r="H319" s="2">
        <v>700553</v>
      </c>
      <c r="I319" s="2">
        <v>0</v>
      </c>
      <c r="J319" s="2">
        <v>700553</v>
      </c>
      <c r="K319" s="33">
        <v>5.8196881606388095E-3</v>
      </c>
      <c r="L319" s="2">
        <v>3832</v>
      </c>
      <c r="M319" s="2">
        <v>1799401</v>
      </c>
      <c r="N319" s="2">
        <v>701054</v>
      </c>
      <c r="O319" s="33">
        <v>5.466055396588565E-3</v>
      </c>
      <c r="P319" s="2">
        <v>3862</v>
      </c>
      <c r="Q319" s="2">
        <v>1821924</v>
      </c>
      <c r="R319" s="2">
        <v>699982</v>
      </c>
      <c r="S319" s="35">
        <v>5.5172847301787759E-3</v>
      </c>
      <c r="T319" t="s">
        <v>4388</v>
      </c>
      <c r="U319" t="s">
        <v>4388</v>
      </c>
      <c r="V319" s="5" t="s">
        <v>4390</v>
      </c>
      <c r="W319" s="5">
        <v>0</v>
      </c>
      <c r="X319" s="4">
        <v>3.0240343046003364E-4</v>
      </c>
      <c r="Y319" s="6">
        <v>215</v>
      </c>
      <c r="Z319" s="4">
        <v>5.1229333590210868E-5</v>
      </c>
      <c r="AA319" s="5">
        <v>4595</v>
      </c>
      <c r="AC319" s="16" t="str">
        <f t="shared" si="24"/>
        <v/>
      </c>
      <c r="AD319" s="16" t="str">
        <f t="shared" si="25"/>
        <v/>
      </c>
      <c r="AE319" s="16">
        <f t="shared" si="26"/>
        <v>5.8196881606388095E-3</v>
      </c>
      <c r="AF319" s="16" t="str">
        <f t="shared" si="27"/>
        <v/>
      </c>
      <c r="AG319" s="16" t="str">
        <f t="shared" si="28"/>
        <v/>
      </c>
      <c r="AH319" s="16" t="str">
        <f t="shared" si="29"/>
        <v/>
      </c>
      <c r="AI319" s="17" t="str">
        <f>IF('Peer Comparison Tool'!$D$11="NR","",IF($C319='Peer Comparison Tool'!$D$9,COUNT('ALLL &lt;50B Database'!$AI$1:AI318)+1,""))</f>
        <v/>
      </c>
    </row>
    <row r="320" spans="1:35" x14ac:dyDescent="0.25">
      <c r="A320" t="s">
        <v>245</v>
      </c>
      <c r="B320">
        <v>514066</v>
      </c>
      <c r="C320" s="5" t="s">
        <v>207</v>
      </c>
      <c r="D320" s="5" t="s">
        <v>4390</v>
      </c>
      <c r="E320" s="5" t="s">
        <v>4388</v>
      </c>
      <c r="F320" s="2">
        <v>14023</v>
      </c>
      <c r="G320" s="2">
        <v>1882135</v>
      </c>
      <c r="H320" s="2">
        <v>1276028</v>
      </c>
      <c r="I320" s="2">
        <v>197449</v>
      </c>
      <c r="J320" s="2">
        <v>1078579</v>
      </c>
      <c r="K320" s="33">
        <v>1.3001365685777306E-2</v>
      </c>
      <c r="L320" s="2">
        <v>13059</v>
      </c>
      <c r="M320" s="2">
        <v>1608513</v>
      </c>
      <c r="N320" s="2">
        <v>1037211</v>
      </c>
      <c r="O320" s="33">
        <v>1.2590495087306247E-2</v>
      </c>
      <c r="P320" s="2">
        <v>13462</v>
      </c>
      <c r="Q320" s="2">
        <v>1602921</v>
      </c>
      <c r="R320" s="2">
        <v>1079882</v>
      </c>
      <c r="S320" s="35">
        <v>1.246617686006434E-2</v>
      </c>
      <c r="T320" t="s">
        <v>4388</v>
      </c>
      <c r="U320" t="s">
        <v>4388</v>
      </c>
      <c r="V320" s="5" t="s">
        <v>4390</v>
      </c>
      <c r="W320" s="5">
        <v>0</v>
      </c>
      <c r="X320" s="4">
        <v>5.3518882571296569E-4</v>
      </c>
      <c r="Y320" s="6">
        <v>561</v>
      </c>
      <c r="Z320" s="4">
        <v>-1.2431822724190758E-4</v>
      </c>
      <c r="AA320" s="5">
        <v>2431</v>
      </c>
      <c r="AC320" s="16" t="str">
        <f t="shared" si="24"/>
        <v/>
      </c>
      <c r="AD320" s="16" t="str">
        <f t="shared" si="25"/>
        <v/>
      </c>
      <c r="AE320" s="16">
        <f t="shared" si="26"/>
        <v>1.3001365685777306E-2</v>
      </c>
      <c r="AF320" s="16" t="str">
        <f t="shared" si="27"/>
        <v/>
      </c>
      <c r="AG320" s="16" t="str">
        <f t="shared" si="28"/>
        <v/>
      </c>
      <c r="AH320" s="16" t="str">
        <f t="shared" si="29"/>
        <v/>
      </c>
      <c r="AI320" s="17" t="str">
        <f>IF('Peer Comparison Tool'!$D$11="NR","",IF($C320='Peer Comparison Tool'!$D$9,COUNT('ALLL &lt;50B Database'!$AI$1:AI319)+1,""))</f>
        <v/>
      </c>
    </row>
    <row r="321" spans="1:35" x14ac:dyDescent="0.25">
      <c r="A321" t="s">
        <v>1583</v>
      </c>
      <c r="B321">
        <v>786210</v>
      </c>
      <c r="C321" s="5" t="s">
        <v>1578</v>
      </c>
      <c r="D321" s="5" t="s">
        <v>4390</v>
      </c>
      <c r="E321" s="5" t="s">
        <v>4388</v>
      </c>
      <c r="F321" s="2">
        <v>14338</v>
      </c>
      <c r="G321" s="2">
        <v>1881159</v>
      </c>
      <c r="H321" s="2">
        <v>1308994</v>
      </c>
      <c r="I321" s="2">
        <v>137400</v>
      </c>
      <c r="J321" s="2">
        <v>1171594</v>
      </c>
      <c r="K321" s="33">
        <v>1.2238027849237876E-2</v>
      </c>
      <c r="L321" s="2">
        <v>13805</v>
      </c>
      <c r="M321" s="2">
        <v>1663066</v>
      </c>
      <c r="N321" s="2">
        <v>1179479</v>
      </c>
      <c r="O321" s="33">
        <v>1.1704320297351627E-2</v>
      </c>
      <c r="P321" s="2">
        <v>14028</v>
      </c>
      <c r="Q321" s="2">
        <v>1658127</v>
      </c>
      <c r="R321" s="2">
        <v>1192959</v>
      </c>
      <c r="S321" s="35">
        <v>1.1758995908493082E-2</v>
      </c>
      <c r="T321" t="s">
        <v>4388</v>
      </c>
      <c r="U321" t="s">
        <v>4388</v>
      </c>
      <c r="V321" s="5" t="s">
        <v>4390</v>
      </c>
      <c r="W321" s="5">
        <v>0</v>
      </c>
      <c r="X321" s="4">
        <v>4.7903194074479412E-4</v>
      </c>
      <c r="Y321" s="6">
        <v>310</v>
      </c>
      <c r="Z321" s="4">
        <v>5.4675611141455707E-5</v>
      </c>
      <c r="AA321" s="5">
        <v>2816</v>
      </c>
      <c r="AC321" s="16" t="str">
        <f t="shared" si="24"/>
        <v/>
      </c>
      <c r="AD321" s="16" t="str">
        <f t="shared" si="25"/>
        <v/>
      </c>
      <c r="AE321" s="16">
        <f t="shared" si="26"/>
        <v>1.2238027849237876E-2</v>
      </c>
      <c r="AF321" s="16" t="str">
        <f t="shared" si="27"/>
        <v/>
      </c>
      <c r="AG321" s="16" t="str">
        <f t="shared" si="28"/>
        <v/>
      </c>
      <c r="AH321" s="16" t="str">
        <f t="shared" si="29"/>
        <v/>
      </c>
      <c r="AI321" s="17" t="str">
        <f>IF('Peer Comparison Tool'!$D$11="NR","",IF($C321='Peer Comparison Tool'!$D$9,COUNT('ALLL &lt;50B Database'!$AI$1:AI320)+1,""))</f>
        <v/>
      </c>
    </row>
    <row r="322" spans="1:35" x14ac:dyDescent="0.25">
      <c r="A322" t="s">
        <v>479</v>
      </c>
      <c r="B322">
        <v>3591282</v>
      </c>
      <c r="C322" s="5" t="s">
        <v>462</v>
      </c>
      <c r="D322" s="5" t="s">
        <v>4387</v>
      </c>
      <c r="E322" s="5" t="s">
        <v>4388</v>
      </c>
      <c r="F322" s="2">
        <v>18155</v>
      </c>
      <c r="G322" s="2">
        <v>1878475</v>
      </c>
      <c r="H322" s="2">
        <v>1267292</v>
      </c>
      <c r="I322" s="2">
        <v>176861</v>
      </c>
      <c r="J322" s="2">
        <v>1090431</v>
      </c>
      <c r="K322" s="33">
        <v>1.6649379924085064E-2</v>
      </c>
      <c r="L322" s="2">
        <v>9751</v>
      </c>
      <c r="M322" s="2">
        <v>1575900</v>
      </c>
      <c r="N322" s="2">
        <v>1133600</v>
      </c>
      <c r="O322" s="33">
        <v>8.6017995765702189E-3</v>
      </c>
      <c r="P322" s="2">
        <v>10900</v>
      </c>
      <c r="Q322" s="2">
        <v>1646575</v>
      </c>
      <c r="R322" s="2">
        <v>1121566</v>
      </c>
      <c r="S322" s="35">
        <v>9.7185542357739081E-3</v>
      </c>
      <c r="T322" t="s">
        <v>4388</v>
      </c>
      <c r="U322" t="s">
        <v>4388</v>
      </c>
      <c r="V322" s="5" t="s">
        <v>4387</v>
      </c>
      <c r="W322" s="5">
        <v>0</v>
      </c>
      <c r="X322" s="4">
        <v>6.9308256883111562E-3</v>
      </c>
      <c r="Y322" s="6">
        <v>7255</v>
      </c>
      <c r="Z322" s="4">
        <v>1.1167546592036892E-3</v>
      </c>
      <c r="AA322" s="5">
        <v>1111</v>
      </c>
      <c r="AC322" s="16" t="str">
        <f t="shared" si="24"/>
        <v/>
      </c>
      <c r="AD322" s="16" t="str">
        <f t="shared" si="25"/>
        <v/>
      </c>
      <c r="AE322" s="16">
        <f t="shared" si="26"/>
        <v>1.6649379924085064E-2</v>
      </c>
      <c r="AF322" s="16" t="str">
        <f t="shared" si="27"/>
        <v/>
      </c>
      <c r="AG322" s="16" t="str">
        <f t="shared" si="28"/>
        <v/>
      </c>
      <c r="AH322" s="16" t="str">
        <f t="shared" si="29"/>
        <v/>
      </c>
      <c r="AI322" s="17">
        <f>IF('Peer Comparison Tool'!$D$11="NR","",IF($C322='Peer Comparison Tool'!$D$9,COUNT('ALLL &lt;50B Database'!$AI$1:AI321)+1,""))</f>
        <v>14</v>
      </c>
    </row>
    <row r="323" spans="1:35" x14ac:dyDescent="0.25">
      <c r="A323" t="s">
        <v>3513</v>
      </c>
      <c r="B323">
        <v>876700</v>
      </c>
      <c r="C323" s="5" t="s">
        <v>3509</v>
      </c>
      <c r="D323" s="5" t="s">
        <v>4387</v>
      </c>
      <c r="E323" s="5" t="s">
        <v>4388</v>
      </c>
      <c r="F323" s="2">
        <v>9464</v>
      </c>
      <c r="G323" s="2">
        <v>1873340</v>
      </c>
      <c r="H323" s="2">
        <v>1282719</v>
      </c>
      <c r="I323" s="2">
        <v>62546</v>
      </c>
      <c r="J323" s="2">
        <v>1220173</v>
      </c>
      <c r="K323" s="33">
        <v>7.7562771836452698E-3</v>
      </c>
      <c r="L323" s="2">
        <v>7088</v>
      </c>
      <c r="M323" s="2">
        <v>1341767</v>
      </c>
      <c r="N323" s="2">
        <v>814270</v>
      </c>
      <c r="O323" s="33">
        <v>8.7047293895145348E-3</v>
      </c>
      <c r="P323" s="2">
        <v>8212</v>
      </c>
      <c r="Q323" s="2">
        <v>1327409</v>
      </c>
      <c r="R323" s="2">
        <v>852678</v>
      </c>
      <c r="S323" s="35">
        <v>9.6308336793021511E-3</v>
      </c>
      <c r="T323" t="s">
        <v>4388</v>
      </c>
      <c r="U323" t="s">
        <v>4388</v>
      </c>
      <c r="V323" s="5" t="s">
        <v>4387</v>
      </c>
      <c r="W323" s="5">
        <v>0</v>
      </c>
      <c r="X323" s="4">
        <v>-1.8745564956568813E-3</v>
      </c>
      <c r="Y323" s="6">
        <v>1252</v>
      </c>
      <c r="Z323" s="4">
        <v>9.2610428978761629E-4</v>
      </c>
      <c r="AA323" s="5">
        <v>4353</v>
      </c>
      <c r="AC323" s="16" t="str">
        <f t="shared" ref="AC323:AC386" si="30">IF(AND($G323&gt;=10000000,$G323&lt;50000000),$K323,"")</f>
        <v/>
      </c>
      <c r="AD323" s="16" t="str">
        <f t="shared" ref="AD323:AD386" si="31">IF(AND($G323&gt;=5000000,$G323&lt;9999999),$K323,"")</f>
        <v/>
      </c>
      <c r="AE323" s="16">
        <f t="shared" ref="AE323:AE386" si="32">IF(AND($G323&gt;=1000000,$G323&lt;4999999),$K323,"")</f>
        <v>7.7562771836452698E-3</v>
      </c>
      <c r="AF323" s="16" t="str">
        <f t="shared" ref="AF323:AF386" si="33">IF(AND($G323&gt;=500000,$G323&lt;999999),$K323,"")</f>
        <v/>
      </c>
      <c r="AG323" s="16" t="str">
        <f t="shared" ref="AG323:AG386" si="34">IF(AND($G323&gt;=100000,$G323&lt;499999),$K323,"")</f>
        <v/>
      </c>
      <c r="AH323" s="16" t="str">
        <f t="shared" ref="AH323:AH386" si="35">IF(AND($G323&gt;=0,$G323&lt;99999),$K323,"")</f>
        <v/>
      </c>
      <c r="AI323" s="17" t="str">
        <f>IF('Peer Comparison Tool'!$D$11="NR","",IF($C323='Peer Comparison Tool'!$D$9,COUNT('ALLL &lt;50B Database'!$AI$1:AI322)+1,""))</f>
        <v/>
      </c>
    </row>
    <row r="324" spans="1:35" x14ac:dyDescent="0.25">
      <c r="A324" t="s">
        <v>2047</v>
      </c>
      <c r="B324">
        <v>936583</v>
      </c>
      <c r="C324" s="5" t="s">
        <v>2041</v>
      </c>
      <c r="D324" s="5" t="s">
        <v>4390</v>
      </c>
      <c r="E324" s="5" t="s">
        <v>4388</v>
      </c>
      <c r="F324" s="2">
        <v>5338</v>
      </c>
      <c r="G324" s="2">
        <v>1869332</v>
      </c>
      <c r="H324" s="2">
        <v>1149696</v>
      </c>
      <c r="I324" s="2">
        <v>29961</v>
      </c>
      <c r="J324" s="2">
        <v>1119735</v>
      </c>
      <c r="K324" s="33">
        <v>4.7671993819966329E-3</v>
      </c>
      <c r="L324" s="2">
        <v>4539</v>
      </c>
      <c r="M324" s="2">
        <v>1669828</v>
      </c>
      <c r="N324" s="2">
        <v>1085822</v>
      </c>
      <c r="O324" s="33">
        <v>4.1802431706117575E-3</v>
      </c>
      <c r="P324" s="2">
        <v>4975</v>
      </c>
      <c r="Q324" s="2">
        <v>1723546</v>
      </c>
      <c r="R324" s="2">
        <v>1087109</v>
      </c>
      <c r="S324" s="35">
        <v>4.576358028495763E-3</v>
      </c>
      <c r="T324" t="s">
        <v>4388</v>
      </c>
      <c r="U324" t="s">
        <v>4388</v>
      </c>
      <c r="V324" s="5" t="s">
        <v>4390</v>
      </c>
      <c r="W324" s="5">
        <v>0</v>
      </c>
      <c r="X324" s="4">
        <v>1.9084135350086982E-4</v>
      </c>
      <c r="Y324" s="6">
        <v>363</v>
      </c>
      <c r="Z324" s="4">
        <v>3.9611485788400552E-4</v>
      </c>
      <c r="AA324" s="5">
        <v>4672</v>
      </c>
      <c r="AC324" s="16" t="str">
        <f t="shared" si="30"/>
        <v/>
      </c>
      <c r="AD324" s="16" t="str">
        <f t="shared" si="31"/>
        <v/>
      </c>
      <c r="AE324" s="16">
        <f t="shared" si="32"/>
        <v>4.7671993819966329E-3</v>
      </c>
      <c r="AF324" s="16" t="str">
        <f t="shared" si="33"/>
        <v/>
      </c>
      <c r="AG324" s="16" t="str">
        <f t="shared" si="34"/>
        <v/>
      </c>
      <c r="AH324" s="16" t="str">
        <f t="shared" si="35"/>
        <v/>
      </c>
      <c r="AI324" s="17" t="str">
        <f>IF('Peer Comparison Tool'!$D$11="NR","",IF($C324='Peer Comparison Tool'!$D$9,COUNT('ALLL &lt;50B Database'!$AI$1:AI323)+1,""))</f>
        <v/>
      </c>
    </row>
    <row r="325" spans="1:35" x14ac:dyDescent="0.25">
      <c r="A325" t="s">
        <v>3610</v>
      </c>
      <c r="B325">
        <v>3110197</v>
      </c>
      <c r="C325" s="5" t="s">
        <v>3603</v>
      </c>
      <c r="D325" s="5" t="s">
        <v>4390</v>
      </c>
      <c r="E325" s="5" t="s">
        <v>4388</v>
      </c>
      <c r="F325" s="2">
        <v>11058</v>
      </c>
      <c r="G325" s="2">
        <v>1863680</v>
      </c>
      <c r="H325" s="2">
        <v>1625641</v>
      </c>
      <c r="I325" s="2">
        <v>32096</v>
      </c>
      <c r="J325" s="2">
        <v>1593545</v>
      </c>
      <c r="K325" s="33">
        <v>6.9392455186392601E-3</v>
      </c>
      <c r="L325" s="2">
        <v>5939</v>
      </c>
      <c r="M325" s="2">
        <v>1751463</v>
      </c>
      <c r="N325" s="2">
        <v>1584109</v>
      </c>
      <c r="O325" s="33">
        <v>3.7491106988218614E-3</v>
      </c>
      <c r="P325" s="2">
        <v>8106</v>
      </c>
      <c r="Q325" s="2">
        <v>1860972</v>
      </c>
      <c r="R325" s="2">
        <v>1685756</v>
      </c>
      <c r="S325" s="35">
        <v>4.8085250771760565E-3</v>
      </c>
      <c r="T325" t="s">
        <v>4388</v>
      </c>
      <c r="U325" t="s">
        <v>4388</v>
      </c>
      <c r="V325" s="5" t="s">
        <v>4390</v>
      </c>
      <c r="W325" s="5">
        <v>0</v>
      </c>
      <c r="X325" s="4">
        <v>2.1307204414632037E-3</v>
      </c>
      <c r="Y325" s="6">
        <v>2952</v>
      </c>
      <c r="Z325" s="4">
        <v>1.059414378354195E-3</v>
      </c>
      <c r="AA325" s="5">
        <v>4465</v>
      </c>
      <c r="AC325" s="16" t="str">
        <f t="shared" si="30"/>
        <v/>
      </c>
      <c r="AD325" s="16" t="str">
        <f t="shared" si="31"/>
        <v/>
      </c>
      <c r="AE325" s="16">
        <f t="shared" si="32"/>
        <v>6.9392455186392601E-3</v>
      </c>
      <c r="AF325" s="16" t="str">
        <f t="shared" si="33"/>
        <v/>
      </c>
      <c r="AG325" s="16" t="str">
        <f t="shared" si="34"/>
        <v/>
      </c>
      <c r="AH325" s="16" t="str">
        <f t="shared" si="35"/>
        <v/>
      </c>
      <c r="AI325" s="17" t="str">
        <f>IF('Peer Comparison Tool'!$D$11="NR","",IF($C325='Peer Comparison Tool'!$D$9,COUNT('ALLL &lt;50B Database'!$AI$1:AI324)+1,""))</f>
        <v/>
      </c>
    </row>
    <row r="326" spans="1:35" x14ac:dyDescent="0.25">
      <c r="A326" t="s">
        <v>1972</v>
      </c>
      <c r="B326">
        <v>74140</v>
      </c>
      <c r="C326" s="5" t="s">
        <v>1963</v>
      </c>
      <c r="D326" s="5" t="s">
        <v>4387</v>
      </c>
      <c r="E326" s="5" t="s">
        <v>4388</v>
      </c>
      <c r="F326" s="2">
        <v>8877</v>
      </c>
      <c r="G326" s="2">
        <v>1863032</v>
      </c>
      <c r="H326" s="2">
        <v>1284385</v>
      </c>
      <c r="I326" s="2">
        <v>99336</v>
      </c>
      <c r="J326" s="2">
        <v>1185049</v>
      </c>
      <c r="K326" s="33">
        <v>7.4908294931264443E-3</v>
      </c>
      <c r="L326" s="2">
        <v>7939</v>
      </c>
      <c r="M326" s="2">
        <v>1763432</v>
      </c>
      <c r="N326" s="2">
        <v>1186570</v>
      </c>
      <c r="O326" s="33">
        <v>6.6907135693637966E-3</v>
      </c>
      <c r="P326" s="2">
        <v>8697</v>
      </c>
      <c r="Q326" s="2">
        <v>1765482</v>
      </c>
      <c r="R326" s="2">
        <v>1175936</v>
      </c>
      <c r="S326" s="35">
        <v>7.3958106563622511E-3</v>
      </c>
      <c r="T326" t="s">
        <v>4388</v>
      </c>
      <c r="U326" t="s">
        <v>4388</v>
      </c>
      <c r="V326" s="5" t="s">
        <v>4387</v>
      </c>
      <c r="W326" s="5">
        <v>0</v>
      </c>
      <c r="X326" s="4">
        <v>9.501883676419319E-5</v>
      </c>
      <c r="Y326" s="6">
        <v>180</v>
      </c>
      <c r="Z326" s="4">
        <v>7.0509708699845446E-4</v>
      </c>
      <c r="AA326" s="5">
        <v>4384</v>
      </c>
      <c r="AC326" s="16" t="str">
        <f t="shared" si="30"/>
        <v/>
      </c>
      <c r="AD326" s="16" t="str">
        <f t="shared" si="31"/>
        <v/>
      </c>
      <c r="AE326" s="16">
        <f t="shared" si="32"/>
        <v>7.4908294931264443E-3</v>
      </c>
      <c r="AF326" s="16" t="str">
        <f t="shared" si="33"/>
        <v/>
      </c>
      <c r="AG326" s="16" t="str">
        <f t="shared" si="34"/>
        <v/>
      </c>
      <c r="AH326" s="16" t="str">
        <f t="shared" si="35"/>
        <v/>
      </c>
      <c r="AI326" s="17" t="str">
        <f>IF('Peer Comparison Tool'!$D$11="NR","",IF($C326='Peer Comparison Tool'!$D$9,COUNT('ALLL &lt;50B Database'!$AI$1:AI325)+1,""))</f>
        <v/>
      </c>
    </row>
    <row r="327" spans="1:35" x14ac:dyDescent="0.25">
      <c r="A327" t="s">
        <v>2977</v>
      </c>
      <c r="B327">
        <v>245016</v>
      </c>
      <c r="C327" s="5" t="s">
        <v>2948</v>
      </c>
      <c r="D327" s="5" t="s">
        <v>4389</v>
      </c>
      <c r="E327" s="5" t="s">
        <v>4388</v>
      </c>
      <c r="F327" s="2">
        <v>17041</v>
      </c>
      <c r="G327" s="2">
        <v>1857101</v>
      </c>
      <c r="H327" s="2">
        <v>1053109</v>
      </c>
      <c r="I327" s="2">
        <v>0</v>
      </c>
      <c r="J327" s="2">
        <v>1053109</v>
      </c>
      <c r="K327" s="33">
        <v>1.618161083040787E-2</v>
      </c>
      <c r="L327" s="2">
        <v>14853</v>
      </c>
      <c r="M327" s="2">
        <v>1896528</v>
      </c>
      <c r="N327" s="2">
        <v>1033639</v>
      </c>
      <c r="O327" s="33">
        <v>1.4369620341337739E-2</v>
      </c>
      <c r="P327" s="2">
        <v>14866</v>
      </c>
      <c r="Q327" s="2">
        <v>1750081</v>
      </c>
      <c r="R327" s="2">
        <v>1043268</v>
      </c>
      <c r="S327" s="35">
        <v>1.4249454598434918E-2</v>
      </c>
      <c r="T327" t="s">
        <v>4388</v>
      </c>
      <c r="U327" t="s">
        <v>4388</v>
      </c>
      <c r="V327" s="5" t="s">
        <v>4389</v>
      </c>
      <c r="W327" s="5">
        <v>0</v>
      </c>
      <c r="X327" s="4">
        <v>1.9321562319729521E-3</v>
      </c>
      <c r="Y327" s="6">
        <v>2175</v>
      </c>
      <c r="Z327" s="4">
        <v>-1.2016574290282106E-4</v>
      </c>
      <c r="AA327" s="5">
        <v>1227</v>
      </c>
      <c r="AC327" s="16" t="str">
        <f t="shared" si="30"/>
        <v/>
      </c>
      <c r="AD327" s="16" t="str">
        <f t="shared" si="31"/>
        <v/>
      </c>
      <c r="AE327" s="16">
        <f t="shared" si="32"/>
        <v>1.618161083040787E-2</v>
      </c>
      <c r="AF327" s="16" t="str">
        <f t="shared" si="33"/>
        <v/>
      </c>
      <c r="AG327" s="16" t="str">
        <f t="shared" si="34"/>
        <v/>
      </c>
      <c r="AH327" s="16" t="str">
        <f t="shared" si="35"/>
        <v/>
      </c>
      <c r="AI327" s="17" t="str">
        <f>IF('Peer Comparison Tool'!$D$11="NR","",IF($C327='Peer Comparison Tool'!$D$9,COUNT('ALLL &lt;50B Database'!$AI$1:AI326)+1,""))</f>
        <v/>
      </c>
    </row>
    <row r="328" spans="1:35" x14ac:dyDescent="0.25">
      <c r="A328" t="s">
        <v>4135</v>
      </c>
      <c r="B328">
        <v>574976</v>
      </c>
      <c r="C328" s="5" t="s">
        <v>4128</v>
      </c>
      <c r="D328" s="5" t="s">
        <v>4390</v>
      </c>
      <c r="E328" s="5" t="s">
        <v>4388</v>
      </c>
      <c r="F328" s="2">
        <v>13226</v>
      </c>
      <c r="G328" s="2">
        <v>1846774</v>
      </c>
      <c r="H328" s="2">
        <v>974953</v>
      </c>
      <c r="I328" s="2">
        <v>64079</v>
      </c>
      <c r="J328" s="2">
        <v>910874</v>
      </c>
      <c r="K328" s="33">
        <v>1.4520120236168778E-2</v>
      </c>
      <c r="L328" s="2">
        <v>11188</v>
      </c>
      <c r="M328" s="2">
        <v>1651499</v>
      </c>
      <c r="N328" s="2">
        <v>918541</v>
      </c>
      <c r="O328" s="33">
        <v>1.2180185751098754E-2</v>
      </c>
      <c r="P328" s="2">
        <v>11352</v>
      </c>
      <c r="Q328" s="2">
        <v>1677196</v>
      </c>
      <c r="R328" s="2">
        <v>901139</v>
      </c>
      <c r="S328" s="35">
        <v>1.2597390635628909E-2</v>
      </c>
      <c r="T328" t="s">
        <v>4388</v>
      </c>
      <c r="U328" t="s">
        <v>4388</v>
      </c>
      <c r="V328" s="5" t="s">
        <v>4390</v>
      </c>
      <c r="W328" s="5">
        <v>0</v>
      </c>
      <c r="X328" s="4">
        <v>1.9227296005398693E-3</v>
      </c>
      <c r="Y328" s="6">
        <v>1874</v>
      </c>
      <c r="Z328" s="4">
        <v>4.1720488453015486E-4</v>
      </c>
      <c r="AA328" s="5">
        <v>1768</v>
      </c>
      <c r="AC328" s="16" t="str">
        <f t="shared" si="30"/>
        <v/>
      </c>
      <c r="AD328" s="16" t="str">
        <f t="shared" si="31"/>
        <v/>
      </c>
      <c r="AE328" s="16">
        <f t="shared" si="32"/>
        <v>1.4520120236168778E-2</v>
      </c>
      <c r="AF328" s="16" t="str">
        <f t="shared" si="33"/>
        <v/>
      </c>
      <c r="AG328" s="16" t="str">
        <f t="shared" si="34"/>
        <v/>
      </c>
      <c r="AH328" s="16" t="str">
        <f t="shared" si="35"/>
        <v/>
      </c>
      <c r="AI328" s="17" t="str">
        <f>IF('Peer Comparison Tool'!$D$11="NR","",IF($C328='Peer Comparison Tool'!$D$9,COUNT('ALLL &lt;50B Database'!$AI$1:AI327)+1,""))</f>
        <v/>
      </c>
    </row>
    <row r="329" spans="1:35" x14ac:dyDescent="0.25">
      <c r="A329" t="s">
        <v>722</v>
      </c>
      <c r="B329">
        <v>738040</v>
      </c>
      <c r="C329" s="5" t="s">
        <v>716</v>
      </c>
      <c r="D329" s="5" t="s">
        <v>4387</v>
      </c>
      <c r="E329" s="5" t="s">
        <v>4388</v>
      </c>
      <c r="F329" s="2">
        <v>19112</v>
      </c>
      <c r="G329" s="2">
        <v>1844481</v>
      </c>
      <c r="H329" s="2">
        <v>1312341</v>
      </c>
      <c r="I329" s="2">
        <v>42123</v>
      </c>
      <c r="J329" s="2">
        <v>1270218</v>
      </c>
      <c r="K329" s="33">
        <v>1.5046236157887858E-2</v>
      </c>
      <c r="L329" s="2">
        <v>19456</v>
      </c>
      <c r="M329" s="2">
        <v>1742636</v>
      </c>
      <c r="N329" s="2">
        <v>1265227</v>
      </c>
      <c r="O329" s="33">
        <v>1.5377477717437266E-2</v>
      </c>
      <c r="P329" s="2">
        <v>19265</v>
      </c>
      <c r="Q329" s="2">
        <v>1768302</v>
      </c>
      <c r="R329" s="2">
        <v>1280533</v>
      </c>
      <c r="S329" s="35">
        <v>1.5044516619251515E-2</v>
      </c>
      <c r="T329" t="s">
        <v>4388</v>
      </c>
      <c r="U329" t="s">
        <v>4388</v>
      </c>
      <c r="V329" s="5" t="s">
        <v>4387</v>
      </c>
      <c r="W329" s="5">
        <v>0</v>
      </c>
      <c r="X329" s="4">
        <v>1.7195386363428461E-6</v>
      </c>
      <c r="Y329" s="6">
        <v>-153</v>
      </c>
      <c r="Z329" s="4">
        <v>-3.3296109818575087E-4</v>
      </c>
      <c r="AA329" s="5">
        <v>1599</v>
      </c>
      <c r="AC329" s="16" t="str">
        <f t="shared" si="30"/>
        <v/>
      </c>
      <c r="AD329" s="16" t="str">
        <f t="shared" si="31"/>
        <v/>
      </c>
      <c r="AE329" s="16">
        <f t="shared" si="32"/>
        <v>1.5046236157887858E-2</v>
      </c>
      <c r="AF329" s="16" t="str">
        <f t="shared" si="33"/>
        <v/>
      </c>
      <c r="AG329" s="16" t="str">
        <f t="shared" si="34"/>
        <v/>
      </c>
      <c r="AH329" s="16" t="str">
        <f t="shared" si="35"/>
        <v/>
      </c>
      <c r="AI329" s="17" t="str">
        <f>IF('Peer Comparison Tool'!$D$11="NR","",IF($C329='Peer Comparison Tool'!$D$9,COUNT('ALLL &lt;50B Database'!$AI$1:AI328)+1,""))</f>
        <v/>
      </c>
    </row>
    <row r="330" spans="1:35" x14ac:dyDescent="0.25">
      <c r="A330" t="s">
        <v>3738</v>
      </c>
      <c r="B330">
        <v>273662</v>
      </c>
      <c r="C330" s="5" t="s">
        <v>3704</v>
      </c>
      <c r="D330" s="5" t="s">
        <v>4390</v>
      </c>
      <c r="E330" s="5" t="s">
        <v>4388</v>
      </c>
      <c r="F330" s="2">
        <v>5264</v>
      </c>
      <c r="G330" s="2">
        <v>1842390</v>
      </c>
      <c r="H330" s="2">
        <v>453390</v>
      </c>
      <c r="I330" s="2">
        <v>22174</v>
      </c>
      <c r="J330" s="2">
        <v>431216</v>
      </c>
      <c r="K330" s="33">
        <v>1.220733924529702E-2</v>
      </c>
      <c r="L330" s="2">
        <v>4879</v>
      </c>
      <c r="M330" s="2">
        <v>1769896</v>
      </c>
      <c r="N330" s="2">
        <v>417565</v>
      </c>
      <c r="O330" s="33">
        <v>1.1684408415456276E-2</v>
      </c>
      <c r="P330" s="2">
        <v>4838</v>
      </c>
      <c r="Q330" s="2">
        <v>1792663</v>
      </c>
      <c r="R330" s="2">
        <v>444509</v>
      </c>
      <c r="S330" s="35">
        <v>1.0883919110749164E-2</v>
      </c>
      <c r="T330" t="s">
        <v>4388</v>
      </c>
      <c r="U330" t="s">
        <v>4388</v>
      </c>
      <c r="V330" s="5" t="s">
        <v>4390</v>
      </c>
      <c r="W330" s="5">
        <v>0</v>
      </c>
      <c r="X330" s="4">
        <v>1.323420134547856E-3</v>
      </c>
      <c r="Y330" s="6">
        <v>426</v>
      </c>
      <c r="Z330" s="4">
        <v>-8.0048930470711169E-4</v>
      </c>
      <c r="AA330" s="5">
        <v>2832</v>
      </c>
      <c r="AC330" s="16" t="str">
        <f t="shared" si="30"/>
        <v/>
      </c>
      <c r="AD330" s="16" t="str">
        <f t="shared" si="31"/>
        <v/>
      </c>
      <c r="AE330" s="16">
        <f t="shared" si="32"/>
        <v>1.220733924529702E-2</v>
      </c>
      <c r="AF330" s="16" t="str">
        <f t="shared" si="33"/>
        <v/>
      </c>
      <c r="AG330" s="16" t="str">
        <f t="shared" si="34"/>
        <v/>
      </c>
      <c r="AH330" s="16" t="str">
        <f t="shared" si="35"/>
        <v/>
      </c>
      <c r="AI330" s="17" t="str">
        <f>IF('Peer Comparison Tool'!$D$11="NR","",IF($C330='Peer Comparison Tool'!$D$9,COUNT('ALLL &lt;50B Database'!$AI$1:AI329)+1,""))</f>
        <v/>
      </c>
    </row>
    <row r="331" spans="1:35" x14ac:dyDescent="0.25">
      <c r="A331" t="s">
        <v>1822</v>
      </c>
      <c r="B331">
        <v>772008</v>
      </c>
      <c r="C331" s="5" t="s">
        <v>1795</v>
      </c>
      <c r="D331" s="5" t="s">
        <v>4390</v>
      </c>
      <c r="E331" s="5" t="s">
        <v>4388</v>
      </c>
      <c r="F331" s="2">
        <v>15406</v>
      </c>
      <c r="G331" s="2">
        <v>1831530</v>
      </c>
      <c r="H331" s="2">
        <v>1382879</v>
      </c>
      <c r="I331" s="2">
        <v>127647</v>
      </c>
      <c r="J331" s="2">
        <v>1255232</v>
      </c>
      <c r="K331" s="33">
        <v>1.2273428338347015E-2</v>
      </c>
      <c r="L331" s="2">
        <v>12452</v>
      </c>
      <c r="M331" s="2">
        <v>1566357</v>
      </c>
      <c r="N331" s="2">
        <v>1215801</v>
      </c>
      <c r="O331" s="33">
        <v>1.0241807664247685E-2</v>
      </c>
      <c r="P331" s="2">
        <v>13884</v>
      </c>
      <c r="Q331" s="2">
        <v>1614934</v>
      </c>
      <c r="R331" s="2">
        <v>1249321</v>
      </c>
      <c r="S331" s="35">
        <v>1.111323671018097E-2</v>
      </c>
      <c r="T331" t="s">
        <v>4388</v>
      </c>
      <c r="U331" t="s">
        <v>4388</v>
      </c>
      <c r="V331" s="5" t="s">
        <v>4390</v>
      </c>
      <c r="W331" s="5">
        <v>0</v>
      </c>
      <c r="X331" s="4">
        <v>1.1601916281660449E-3</v>
      </c>
      <c r="Y331" s="6">
        <v>1522</v>
      </c>
      <c r="Z331" s="4">
        <v>8.7142904593328491E-4</v>
      </c>
      <c r="AA331" s="5">
        <v>2794</v>
      </c>
      <c r="AC331" s="16" t="str">
        <f t="shared" si="30"/>
        <v/>
      </c>
      <c r="AD331" s="16" t="str">
        <f t="shared" si="31"/>
        <v/>
      </c>
      <c r="AE331" s="16">
        <f t="shared" si="32"/>
        <v>1.2273428338347015E-2</v>
      </c>
      <c r="AF331" s="16" t="str">
        <f t="shared" si="33"/>
        <v/>
      </c>
      <c r="AG331" s="16" t="str">
        <f t="shared" si="34"/>
        <v/>
      </c>
      <c r="AH331" s="16" t="str">
        <f t="shared" si="35"/>
        <v/>
      </c>
      <c r="AI331" s="17" t="str">
        <f>IF('Peer Comparison Tool'!$D$11="NR","",IF($C331='Peer Comparison Tool'!$D$9,COUNT('ALLL &lt;50B Database'!$AI$1:AI330)+1,""))</f>
        <v/>
      </c>
    </row>
    <row r="332" spans="1:35" x14ac:dyDescent="0.25">
      <c r="A332" t="s">
        <v>3747</v>
      </c>
      <c r="B332">
        <v>3630323</v>
      </c>
      <c r="C332" s="5" t="s">
        <v>3704</v>
      </c>
      <c r="D332" s="5" t="s">
        <v>4390</v>
      </c>
      <c r="E332" s="5" t="s">
        <v>4388</v>
      </c>
      <c r="F332" s="2">
        <v>10088</v>
      </c>
      <c r="G332" s="2">
        <v>1827640</v>
      </c>
      <c r="H332" s="2">
        <v>1576717</v>
      </c>
      <c r="I332" s="2">
        <v>0</v>
      </c>
      <c r="J332" s="2">
        <v>1576717</v>
      </c>
      <c r="K332" s="33">
        <v>6.3981044156941292E-3</v>
      </c>
      <c r="L332" s="2">
        <v>8123</v>
      </c>
      <c r="M332" s="2">
        <v>926463</v>
      </c>
      <c r="N332" s="2">
        <v>808606</v>
      </c>
      <c r="O332" s="33">
        <v>1.0045683559112844E-2</v>
      </c>
      <c r="P332" s="2">
        <v>8681</v>
      </c>
      <c r="Q332" s="2">
        <v>1316354</v>
      </c>
      <c r="R332" s="2">
        <v>1113524</v>
      </c>
      <c r="S332" s="35">
        <v>7.7959702709595839E-3</v>
      </c>
      <c r="T332" t="s">
        <v>4388</v>
      </c>
      <c r="U332" t="s">
        <v>4388</v>
      </c>
      <c r="V332" s="5" t="s">
        <v>4390</v>
      </c>
      <c r="W332" s="5">
        <v>0</v>
      </c>
      <c r="X332" s="4">
        <v>-1.3978658552654547E-3</v>
      </c>
      <c r="Y332" s="6">
        <v>1407</v>
      </c>
      <c r="Z332" s="4">
        <v>-2.2497132881532603E-3</v>
      </c>
      <c r="AA332" s="5">
        <v>4545</v>
      </c>
      <c r="AC332" s="16" t="str">
        <f t="shared" si="30"/>
        <v/>
      </c>
      <c r="AD332" s="16" t="str">
        <f t="shared" si="31"/>
        <v/>
      </c>
      <c r="AE332" s="16">
        <f t="shared" si="32"/>
        <v>6.3981044156941292E-3</v>
      </c>
      <c r="AF332" s="16" t="str">
        <f t="shared" si="33"/>
        <v/>
      </c>
      <c r="AG332" s="16" t="str">
        <f t="shared" si="34"/>
        <v/>
      </c>
      <c r="AH332" s="16" t="str">
        <f t="shared" si="35"/>
        <v/>
      </c>
      <c r="AI332" s="17" t="str">
        <f>IF('Peer Comparison Tool'!$D$11="NR","",IF($C332='Peer Comparison Tool'!$D$9,COUNT('ALLL &lt;50B Database'!$AI$1:AI331)+1,""))</f>
        <v/>
      </c>
    </row>
    <row r="333" spans="1:35" x14ac:dyDescent="0.25">
      <c r="A333" t="s">
        <v>3739</v>
      </c>
      <c r="B333">
        <v>3595637</v>
      </c>
      <c r="C333" s="5" t="s">
        <v>3704</v>
      </c>
      <c r="D333" s="5" t="s">
        <v>4387</v>
      </c>
      <c r="E333" s="5" t="s">
        <v>4388</v>
      </c>
      <c r="F333" s="2">
        <v>10659</v>
      </c>
      <c r="G333" s="2">
        <v>1819747</v>
      </c>
      <c r="H333" s="2">
        <v>1133479</v>
      </c>
      <c r="I333" s="2">
        <v>119279</v>
      </c>
      <c r="J333" s="2">
        <v>1014200</v>
      </c>
      <c r="K333" s="33">
        <v>1.0509761388286335E-2</v>
      </c>
      <c r="L333" s="2">
        <v>8249</v>
      </c>
      <c r="M333" s="2">
        <v>1691100</v>
      </c>
      <c r="N333" s="2">
        <v>995273</v>
      </c>
      <c r="O333" s="33">
        <v>8.2881782184385591E-3</v>
      </c>
      <c r="P333" s="2">
        <v>9777</v>
      </c>
      <c r="Q333" s="2">
        <v>1756669</v>
      </c>
      <c r="R333" s="2">
        <v>1034467</v>
      </c>
      <c r="S333" s="35">
        <v>9.4512439739498702E-3</v>
      </c>
      <c r="T333" t="s">
        <v>4388</v>
      </c>
      <c r="U333" t="s">
        <v>4388</v>
      </c>
      <c r="V333" s="5" t="s">
        <v>4387</v>
      </c>
      <c r="W333" s="5">
        <v>0</v>
      </c>
      <c r="X333" s="4">
        <v>1.0585174143364646E-3</v>
      </c>
      <c r="Y333" s="6">
        <v>882</v>
      </c>
      <c r="Z333" s="4">
        <v>1.1630657555113111E-3</v>
      </c>
      <c r="AA333" s="5">
        <v>3598</v>
      </c>
      <c r="AC333" s="16" t="str">
        <f t="shared" si="30"/>
        <v/>
      </c>
      <c r="AD333" s="16" t="str">
        <f t="shared" si="31"/>
        <v/>
      </c>
      <c r="AE333" s="16">
        <f t="shared" si="32"/>
        <v>1.0509761388286335E-2</v>
      </c>
      <c r="AF333" s="16" t="str">
        <f t="shared" si="33"/>
        <v/>
      </c>
      <c r="AG333" s="16" t="str">
        <f t="shared" si="34"/>
        <v/>
      </c>
      <c r="AH333" s="16" t="str">
        <f t="shared" si="35"/>
        <v/>
      </c>
      <c r="AI333" s="17" t="str">
        <f>IF('Peer Comparison Tool'!$D$11="NR","",IF($C333='Peer Comparison Tool'!$D$9,COUNT('ALLL &lt;50B Database'!$AI$1:AI332)+1,""))</f>
        <v/>
      </c>
    </row>
    <row r="334" spans="1:35" x14ac:dyDescent="0.25">
      <c r="A334" t="s">
        <v>40</v>
      </c>
      <c r="B334">
        <v>42448</v>
      </c>
      <c r="C334" s="5" t="s">
        <v>113</v>
      </c>
      <c r="D334" s="5" t="s">
        <v>4387</v>
      </c>
      <c r="E334" s="5" t="s">
        <v>4388</v>
      </c>
      <c r="F334" s="2">
        <v>21764</v>
      </c>
      <c r="G334" s="2">
        <v>1805624</v>
      </c>
      <c r="H334" s="2">
        <v>1413983</v>
      </c>
      <c r="I334" s="2">
        <v>69307</v>
      </c>
      <c r="J334" s="2">
        <v>1344676</v>
      </c>
      <c r="K334" s="33">
        <v>1.6185311554604974E-2</v>
      </c>
      <c r="L334" s="2">
        <v>19915</v>
      </c>
      <c r="M334" s="2">
        <v>1627120</v>
      </c>
      <c r="N334" s="2">
        <v>1277066</v>
      </c>
      <c r="O334" s="33">
        <v>1.5594338898694351E-2</v>
      </c>
      <c r="P334" s="2">
        <v>18852</v>
      </c>
      <c r="Q334" s="2">
        <v>1639547</v>
      </c>
      <c r="R334" s="2">
        <v>1293707</v>
      </c>
      <c r="S334" s="35">
        <v>1.4572078530919288E-2</v>
      </c>
      <c r="T334" t="s">
        <v>4388</v>
      </c>
      <c r="U334" t="s">
        <v>4388</v>
      </c>
      <c r="V334" s="5" t="s">
        <v>4387</v>
      </c>
      <c r="W334" s="5">
        <v>0</v>
      </c>
      <c r="X334" s="4">
        <v>1.6132330236856857E-3</v>
      </c>
      <c r="Y334" s="6">
        <v>2912</v>
      </c>
      <c r="Z334" s="4">
        <v>-1.0222603677750627E-3</v>
      </c>
      <c r="AA334" s="5">
        <v>1226</v>
      </c>
      <c r="AC334" s="16" t="str">
        <f t="shared" si="30"/>
        <v/>
      </c>
      <c r="AD334" s="16" t="str">
        <f t="shared" si="31"/>
        <v/>
      </c>
      <c r="AE334" s="16">
        <f t="shared" si="32"/>
        <v>1.6185311554604974E-2</v>
      </c>
      <c r="AF334" s="16" t="str">
        <f t="shared" si="33"/>
        <v/>
      </c>
      <c r="AG334" s="16" t="str">
        <f t="shared" si="34"/>
        <v/>
      </c>
      <c r="AH334" s="16" t="str">
        <f t="shared" si="35"/>
        <v/>
      </c>
      <c r="AI334" s="17" t="str">
        <f>IF('Peer Comparison Tool'!$D$11="NR","",IF($C334='Peer Comparison Tool'!$D$9,COUNT('ALLL &lt;50B Database'!$AI$1:AI333)+1,""))</f>
        <v/>
      </c>
    </row>
    <row r="335" spans="1:35" x14ac:dyDescent="0.25">
      <c r="A335" t="s">
        <v>2647</v>
      </c>
      <c r="B335">
        <v>971959</v>
      </c>
      <c r="C335" s="5" t="s">
        <v>2642</v>
      </c>
      <c r="D335" s="5" t="s">
        <v>4387</v>
      </c>
      <c r="E335" s="5" t="s">
        <v>4388</v>
      </c>
      <c r="F335" s="2">
        <v>17168</v>
      </c>
      <c r="G335" s="2">
        <v>1803642</v>
      </c>
      <c r="H335" s="2">
        <v>1187687</v>
      </c>
      <c r="I335" s="2">
        <v>78006</v>
      </c>
      <c r="J335" s="2">
        <v>1109681</v>
      </c>
      <c r="K335" s="33">
        <v>1.5471112869374172E-2</v>
      </c>
      <c r="L335" s="2">
        <v>16948</v>
      </c>
      <c r="M335" s="2">
        <v>1671850</v>
      </c>
      <c r="N335" s="2">
        <v>1083613</v>
      </c>
      <c r="O335" s="33">
        <v>1.5640270096427416E-2</v>
      </c>
      <c r="P335" s="2">
        <v>17302</v>
      </c>
      <c r="Q335" s="2">
        <v>1746350</v>
      </c>
      <c r="R335" s="2">
        <v>1094382</v>
      </c>
      <c r="S335" s="35">
        <v>1.5809836053590064E-2</v>
      </c>
      <c r="T335" t="s">
        <v>4388</v>
      </c>
      <c r="U335" t="s">
        <v>4388</v>
      </c>
      <c r="V335" s="5" t="s">
        <v>4387</v>
      </c>
      <c r="W335" s="5">
        <v>0</v>
      </c>
      <c r="X335" s="4">
        <v>-3.3872318421589165E-4</v>
      </c>
      <c r="Y335" s="6">
        <v>-134</v>
      </c>
      <c r="Z335" s="4">
        <v>1.6956595716264775E-4</v>
      </c>
      <c r="AA335" s="5">
        <v>1448</v>
      </c>
      <c r="AC335" s="16" t="str">
        <f t="shared" si="30"/>
        <v/>
      </c>
      <c r="AD335" s="16" t="str">
        <f t="shared" si="31"/>
        <v/>
      </c>
      <c r="AE335" s="16">
        <f t="shared" si="32"/>
        <v>1.5471112869374172E-2</v>
      </c>
      <c r="AF335" s="16" t="str">
        <f t="shared" si="33"/>
        <v/>
      </c>
      <c r="AG335" s="16" t="str">
        <f t="shared" si="34"/>
        <v/>
      </c>
      <c r="AH335" s="16" t="str">
        <f t="shared" si="35"/>
        <v/>
      </c>
      <c r="AI335" s="17" t="str">
        <f>IF('Peer Comparison Tool'!$D$11="NR","",IF($C335='Peer Comparison Tool'!$D$9,COUNT('ALLL &lt;50B Database'!$AI$1:AI334)+1,""))</f>
        <v/>
      </c>
    </row>
    <row r="336" spans="1:35" x14ac:dyDescent="0.25">
      <c r="A336" t="s">
        <v>4067</v>
      </c>
      <c r="B336">
        <v>3419416</v>
      </c>
      <c r="C336" s="5" t="s">
        <v>4058</v>
      </c>
      <c r="D336" s="5" t="s">
        <v>4387</v>
      </c>
      <c r="E336" s="5" t="s">
        <v>4388</v>
      </c>
      <c r="F336" s="2">
        <v>12725</v>
      </c>
      <c r="G336" s="2">
        <v>1801730</v>
      </c>
      <c r="H336" s="2">
        <v>1517631</v>
      </c>
      <c r="I336" s="2">
        <v>148156</v>
      </c>
      <c r="J336" s="2">
        <v>1369475</v>
      </c>
      <c r="K336" s="33">
        <v>9.2918819255554137E-3</v>
      </c>
      <c r="L336" s="2">
        <v>10756</v>
      </c>
      <c r="M336" s="2">
        <v>1580971</v>
      </c>
      <c r="N336" s="2">
        <v>1325532</v>
      </c>
      <c r="O336" s="33">
        <v>8.1144778096643461E-3</v>
      </c>
      <c r="P336" s="2">
        <v>11176</v>
      </c>
      <c r="Q336" s="2">
        <v>1622339</v>
      </c>
      <c r="R336" s="2">
        <v>1336821</v>
      </c>
      <c r="S336" s="35">
        <v>8.3601319847608612E-3</v>
      </c>
      <c r="T336" t="s">
        <v>4388</v>
      </c>
      <c r="U336" t="s">
        <v>4388</v>
      </c>
      <c r="V336" s="5" t="s">
        <v>4387</v>
      </c>
      <c r="W336" s="5">
        <v>0</v>
      </c>
      <c r="X336" s="4">
        <v>9.3174994079455245E-4</v>
      </c>
      <c r="Y336" s="6">
        <v>1549</v>
      </c>
      <c r="Z336" s="4">
        <v>2.4565417509651508E-4</v>
      </c>
      <c r="AA336" s="5">
        <v>4001</v>
      </c>
      <c r="AC336" s="16" t="str">
        <f t="shared" si="30"/>
        <v/>
      </c>
      <c r="AD336" s="16" t="str">
        <f t="shared" si="31"/>
        <v/>
      </c>
      <c r="AE336" s="16">
        <f t="shared" si="32"/>
        <v>9.2918819255554137E-3</v>
      </c>
      <c r="AF336" s="16" t="str">
        <f t="shared" si="33"/>
        <v/>
      </c>
      <c r="AG336" s="16" t="str">
        <f t="shared" si="34"/>
        <v/>
      </c>
      <c r="AH336" s="16" t="str">
        <f t="shared" si="35"/>
        <v/>
      </c>
      <c r="AI336" s="17" t="str">
        <f>IF('Peer Comparison Tool'!$D$11="NR","",IF($C336='Peer Comparison Tool'!$D$9,COUNT('ALLL &lt;50B Database'!$AI$1:AI335)+1,""))</f>
        <v/>
      </c>
    </row>
    <row r="337" spans="1:35" x14ac:dyDescent="0.25">
      <c r="A337" t="s">
        <v>351</v>
      </c>
      <c r="B337">
        <v>3158546</v>
      </c>
      <c r="C337" s="5" t="s">
        <v>343</v>
      </c>
      <c r="D337" s="5" t="s">
        <v>4390</v>
      </c>
      <c r="E337" s="5" t="s">
        <v>4388</v>
      </c>
      <c r="F337" s="2">
        <v>10354</v>
      </c>
      <c r="G337" s="2">
        <v>1800735</v>
      </c>
      <c r="H337" s="2">
        <v>1420386</v>
      </c>
      <c r="I337" s="2">
        <v>204596</v>
      </c>
      <c r="J337" s="2">
        <v>1215790</v>
      </c>
      <c r="K337" s="33">
        <v>8.5162733695786277E-3</v>
      </c>
      <c r="L337" s="2">
        <v>7875</v>
      </c>
      <c r="M337" s="2">
        <v>1241291</v>
      </c>
      <c r="N337" s="2">
        <v>995919</v>
      </c>
      <c r="O337" s="33">
        <v>7.9072695671033484E-3</v>
      </c>
      <c r="P337" s="2">
        <v>8242</v>
      </c>
      <c r="Q337" s="2">
        <v>1344503</v>
      </c>
      <c r="R337" s="2">
        <v>1041875</v>
      </c>
      <c r="S337" s="35">
        <v>7.9107378524295134E-3</v>
      </c>
      <c r="T337" t="s">
        <v>4388</v>
      </c>
      <c r="U337" t="s">
        <v>4388</v>
      </c>
      <c r="V337" s="5" t="s">
        <v>4390</v>
      </c>
      <c r="W337" s="5">
        <v>0</v>
      </c>
      <c r="X337" s="4">
        <v>6.0553551714911426E-4</v>
      </c>
      <c r="Y337" s="6">
        <v>2112</v>
      </c>
      <c r="Z337" s="4">
        <v>3.4682853261649993E-6</v>
      </c>
      <c r="AA337" s="5">
        <v>4197</v>
      </c>
      <c r="AC337" s="16" t="str">
        <f t="shared" si="30"/>
        <v/>
      </c>
      <c r="AD337" s="16" t="str">
        <f t="shared" si="31"/>
        <v/>
      </c>
      <c r="AE337" s="16">
        <f t="shared" si="32"/>
        <v>8.5162733695786277E-3</v>
      </c>
      <c r="AF337" s="16" t="str">
        <f t="shared" si="33"/>
        <v/>
      </c>
      <c r="AG337" s="16" t="str">
        <f t="shared" si="34"/>
        <v/>
      </c>
      <c r="AH337" s="16" t="str">
        <f t="shared" si="35"/>
        <v/>
      </c>
      <c r="AI337" s="17" t="str">
        <f>IF('Peer Comparison Tool'!$D$11="NR","",IF($C337='Peer Comparison Tool'!$D$9,COUNT('ALLL &lt;50B Database'!$AI$1:AI336)+1,""))</f>
        <v/>
      </c>
    </row>
    <row r="338" spans="1:35" x14ac:dyDescent="0.25">
      <c r="A338" t="s">
        <v>3395</v>
      </c>
      <c r="B338">
        <v>978118</v>
      </c>
      <c r="C338" s="5" t="s">
        <v>3374</v>
      </c>
      <c r="D338" s="5" t="s">
        <v>4387</v>
      </c>
      <c r="E338" s="5" t="s">
        <v>4388</v>
      </c>
      <c r="F338" s="2">
        <v>14827</v>
      </c>
      <c r="G338" s="2">
        <v>1798481</v>
      </c>
      <c r="H338" s="2">
        <v>1363633</v>
      </c>
      <c r="I338" s="2">
        <v>53682</v>
      </c>
      <c r="J338" s="2">
        <v>1309951</v>
      </c>
      <c r="K338" s="33">
        <v>1.1318743983553583E-2</v>
      </c>
      <c r="L338" s="2">
        <v>13845</v>
      </c>
      <c r="M338" s="2">
        <v>1465405</v>
      </c>
      <c r="N338" s="2">
        <v>1115569</v>
      </c>
      <c r="O338" s="33">
        <v>1.2410707002435529E-2</v>
      </c>
      <c r="P338" s="2">
        <v>14247</v>
      </c>
      <c r="Q338" s="2">
        <v>1463733</v>
      </c>
      <c r="R338" s="2">
        <v>1093720</v>
      </c>
      <c r="S338" s="35">
        <v>1.3026185861097904E-2</v>
      </c>
      <c r="T338" t="s">
        <v>4388</v>
      </c>
      <c r="U338" t="s">
        <v>4388</v>
      </c>
      <c r="V338" s="5" t="s">
        <v>4387</v>
      </c>
      <c r="W338" s="5">
        <v>0</v>
      </c>
      <c r="X338" s="4">
        <v>-1.7074418775443207E-3</v>
      </c>
      <c r="Y338" s="6">
        <v>580</v>
      </c>
      <c r="Z338" s="4">
        <v>6.1547885866237474E-4</v>
      </c>
      <c r="AA338" s="5">
        <v>3238</v>
      </c>
      <c r="AC338" s="16" t="str">
        <f t="shared" si="30"/>
        <v/>
      </c>
      <c r="AD338" s="16" t="str">
        <f t="shared" si="31"/>
        <v/>
      </c>
      <c r="AE338" s="16">
        <f t="shared" si="32"/>
        <v>1.1318743983553583E-2</v>
      </c>
      <c r="AF338" s="16" t="str">
        <f t="shared" si="33"/>
        <v/>
      </c>
      <c r="AG338" s="16" t="str">
        <f t="shared" si="34"/>
        <v/>
      </c>
      <c r="AH338" s="16" t="str">
        <f t="shared" si="35"/>
        <v/>
      </c>
      <c r="AI338" s="17" t="str">
        <f>IF('Peer Comparison Tool'!$D$11="NR","",IF($C338='Peer Comparison Tool'!$D$9,COUNT('ALLL &lt;50B Database'!$AI$1:AI337)+1,""))</f>
        <v/>
      </c>
    </row>
    <row r="339" spans="1:35" x14ac:dyDescent="0.25">
      <c r="A339" t="s">
        <v>3074</v>
      </c>
      <c r="B339">
        <v>2986407</v>
      </c>
      <c r="C339" s="5" t="s">
        <v>3064</v>
      </c>
      <c r="D339" s="5" t="s">
        <v>4387</v>
      </c>
      <c r="E339" s="5" t="s">
        <v>4388</v>
      </c>
      <c r="F339" s="2">
        <v>11876</v>
      </c>
      <c r="G339" s="2">
        <v>1794589</v>
      </c>
      <c r="H339" s="2">
        <v>1427695</v>
      </c>
      <c r="I339" s="2">
        <v>226555</v>
      </c>
      <c r="J339" s="2">
        <v>1201140</v>
      </c>
      <c r="K339" s="33">
        <v>9.8872737565978992E-3</v>
      </c>
      <c r="L339" s="2">
        <v>10304</v>
      </c>
      <c r="M339" s="2">
        <v>1480441</v>
      </c>
      <c r="N339" s="2">
        <v>1178025</v>
      </c>
      <c r="O339" s="33">
        <v>8.7468432333778993E-3</v>
      </c>
      <c r="P339" s="2">
        <v>10664</v>
      </c>
      <c r="Q339" s="2">
        <v>1593287</v>
      </c>
      <c r="R339" s="2">
        <v>1203580</v>
      </c>
      <c r="S339" s="35">
        <v>8.8602336363183178E-3</v>
      </c>
      <c r="T339" t="s">
        <v>4388</v>
      </c>
      <c r="U339" t="s">
        <v>4388</v>
      </c>
      <c r="V339" s="5" t="s">
        <v>4387</v>
      </c>
      <c r="W339" s="5">
        <v>0</v>
      </c>
      <c r="X339" s="4">
        <v>1.0270401202795813E-3</v>
      </c>
      <c r="Y339" s="6">
        <v>1212</v>
      </c>
      <c r="Z339" s="4">
        <v>1.1339040294041855E-4</v>
      </c>
      <c r="AA339" s="5">
        <v>3809</v>
      </c>
      <c r="AC339" s="16" t="str">
        <f t="shared" si="30"/>
        <v/>
      </c>
      <c r="AD339" s="16" t="str">
        <f t="shared" si="31"/>
        <v/>
      </c>
      <c r="AE339" s="16">
        <f t="shared" si="32"/>
        <v>9.8872737565978992E-3</v>
      </c>
      <c r="AF339" s="16" t="str">
        <f t="shared" si="33"/>
        <v/>
      </c>
      <c r="AG339" s="16" t="str">
        <f t="shared" si="34"/>
        <v/>
      </c>
      <c r="AH339" s="16" t="str">
        <f t="shared" si="35"/>
        <v/>
      </c>
      <c r="AI339" s="17" t="str">
        <f>IF('Peer Comparison Tool'!$D$11="NR","",IF($C339='Peer Comparison Tool'!$D$9,COUNT('ALLL &lt;50B Database'!$AI$1:AI338)+1,""))</f>
        <v/>
      </c>
    </row>
    <row r="340" spans="1:35" x14ac:dyDescent="0.25">
      <c r="A340" t="s">
        <v>2867</v>
      </c>
      <c r="B340">
        <v>373601</v>
      </c>
      <c r="C340" s="5" t="s">
        <v>2850</v>
      </c>
      <c r="D340" s="5" t="s">
        <v>4387</v>
      </c>
      <c r="E340" s="5" t="s">
        <v>4388</v>
      </c>
      <c r="F340" s="2">
        <v>706</v>
      </c>
      <c r="G340" s="2">
        <v>1793674</v>
      </c>
      <c r="H340" s="2">
        <v>105199</v>
      </c>
      <c r="I340" s="2">
        <v>0</v>
      </c>
      <c r="J340" s="2">
        <v>105199</v>
      </c>
      <c r="K340" s="33">
        <v>6.7110904096046543E-3</v>
      </c>
      <c r="L340" s="2">
        <v>706</v>
      </c>
      <c r="M340" s="2">
        <v>1789653</v>
      </c>
      <c r="N340" s="2">
        <v>107422</v>
      </c>
      <c r="O340" s="33">
        <v>6.5722105341550147E-3</v>
      </c>
      <c r="P340" s="2">
        <v>706</v>
      </c>
      <c r="Q340" s="2">
        <v>1798967</v>
      </c>
      <c r="R340" s="2">
        <v>107732</v>
      </c>
      <c r="S340" s="35">
        <v>6.5532989269669181E-3</v>
      </c>
      <c r="T340" t="s">
        <v>4388</v>
      </c>
      <c r="U340" t="s">
        <v>4388</v>
      </c>
      <c r="V340" s="5" t="s">
        <v>4387</v>
      </c>
      <c r="W340" s="5">
        <v>0</v>
      </c>
      <c r="X340" s="4">
        <v>1.5779148263773621E-4</v>
      </c>
      <c r="Y340" s="6">
        <v>0</v>
      </c>
      <c r="Z340" s="4">
        <v>-1.8911607188096605E-5</v>
      </c>
      <c r="AA340" s="5">
        <v>4512</v>
      </c>
      <c r="AC340" s="16" t="str">
        <f t="shared" si="30"/>
        <v/>
      </c>
      <c r="AD340" s="16" t="str">
        <f t="shared" si="31"/>
        <v/>
      </c>
      <c r="AE340" s="16">
        <f t="shared" si="32"/>
        <v>6.7110904096046543E-3</v>
      </c>
      <c r="AF340" s="16" t="str">
        <f t="shared" si="33"/>
        <v/>
      </c>
      <c r="AG340" s="16" t="str">
        <f t="shared" si="34"/>
        <v/>
      </c>
      <c r="AH340" s="16" t="str">
        <f t="shared" si="35"/>
        <v/>
      </c>
      <c r="AI340" s="17" t="str">
        <f>IF('Peer Comparison Tool'!$D$11="NR","",IF($C340='Peer Comparison Tool'!$D$9,COUNT('ALLL &lt;50B Database'!$AI$1:AI339)+1,""))</f>
        <v/>
      </c>
    </row>
    <row r="341" spans="1:35" x14ac:dyDescent="0.25">
      <c r="A341" t="s">
        <v>784</v>
      </c>
      <c r="B341">
        <v>24006</v>
      </c>
      <c r="C341" s="5" t="s">
        <v>2948</v>
      </c>
      <c r="D341" s="5" t="s">
        <v>4390</v>
      </c>
      <c r="E341" s="5" t="s">
        <v>4388</v>
      </c>
      <c r="F341" s="2">
        <v>8639</v>
      </c>
      <c r="G341" s="2">
        <v>1791689</v>
      </c>
      <c r="H341" s="2">
        <v>1258835</v>
      </c>
      <c r="I341" s="2">
        <v>49423</v>
      </c>
      <c r="J341" s="2">
        <v>1209412</v>
      </c>
      <c r="K341" s="33">
        <v>7.1431406336302265E-3</v>
      </c>
      <c r="L341" s="2">
        <v>6216</v>
      </c>
      <c r="M341" s="2">
        <v>1646356</v>
      </c>
      <c r="N341" s="2">
        <v>1182934</v>
      </c>
      <c r="O341" s="33">
        <v>5.2547310331768297E-3</v>
      </c>
      <c r="P341" s="2">
        <v>8346</v>
      </c>
      <c r="Q341" s="2">
        <v>1695336</v>
      </c>
      <c r="R341" s="2">
        <v>1219358</v>
      </c>
      <c r="S341" s="35">
        <v>6.844585429381691E-3</v>
      </c>
      <c r="T341" t="s">
        <v>4388</v>
      </c>
      <c r="U341" t="s">
        <v>4388</v>
      </c>
      <c r="V341" s="5" t="s">
        <v>4390</v>
      </c>
      <c r="W341" s="5">
        <v>0</v>
      </c>
      <c r="X341" s="4">
        <v>2.9855520424853545E-4</v>
      </c>
      <c r="Y341" s="6">
        <v>293</v>
      </c>
      <c r="Z341" s="4">
        <v>1.5898543962048614E-3</v>
      </c>
      <c r="AA341" s="5">
        <v>4437</v>
      </c>
      <c r="AC341" s="16" t="str">
        <f t="shared" si="30"/>
        <v/>
      </c>
      <c r="AD341" s="16" t="str">
        <f t="shared" si="31"/>
        <v/>
      </c>
      <c r="AE341" s="16">
        <f t="shared" si="32"/>
        <v>7.1431406336302265E-3</v>
      </c>
      <c r="AF341" s="16" t="str">
        <f t="shared" si="33"/>
        <v/>
      </c>
      <c r="AG341" s="16" t="str">
        <f t="shared" si="34"/>
        <v/>
      </c>
      <c r="AH341" s="16" t="str">
        <f t="shared" si="35"/>
        <v/>
      </c>
      <c r="AI341" s="17" t="str">
        <f>IF('Peer Comparison Tool'!$D$11="NR","",IF($C341='Peer Comparison Tool'!$D$9,COUNT('ALLL &lt;50B Database'!$AI$1:AI340)+1,""))</f>
        <v/>
      </c>
    </row>
    <row r="342" spans="1:35" x14ac:dyDescent="0.25">
      <c r="A342" t="s">
        <v>118</v>
      </c>
      <c r="B342">
        <v>12946</v>
      </c>
      <c r="C342" s="5" t="s">
        <v>113</v>
      </c>
      <c r="D342" s="5" t="s">
        <v>4390</v>
      </c>
      <c r="E342" s="5" t="s">
        <v>4388</v>
      </c>
      <c r="F342" s="2">
        <v>19770</v>
      </c>
      <c r="G342" s="2">
        <v>1790436</v>
      </c>
      <c r="H342" s="2">
        <v>1356118</v>
      </c>
      <c r="I342" s="2">
        <v>74456</v>
      </c>
      <c r="J342" s="2">
        <v>1281662</v>
      </c>
      <c r="K342" s="33">
        <v>1.5425283733152734E-2</v>
      </c>
      <c r="L342" s="2">
        <v>18666</v>
      </c>
      <c r="M342" s="2">
        <v>1724820</v>
      </c>
      <c r="N342" s="2">
        <v>1308284</v>
      </c>
      <c r="O342" s="33">
        <v>1.4267544355812652E-2</v>
      </c>
      <c r="P342" s="2">
        <v>19077</v>
      </c>
      <c r="Q342" s="2">
        <v>1709059</v>
      </c>
      <c r="R342" s="2">
        <v>1319630</v>
      </c>
      <c r="S342" s="35">
        <v>1.445632487894334E-2</v>
      </c>
      <c r="T342" t="s">
        <v>4388</v>
      </c>
      <c r="U342" t="s">
        <v>4388</v>
      </c>
      <c r="V342" s="5" t="s">
        <v>4390</v>
      </c>
      <c r="W342" s="5">
        <v>0</v>
      </c>
      <c r="X342" s="4">
        <v>9.6895885420939486E-4</v>
      </c>
      <c r="Y342" s="6">
        <v>693</v>
      </c>
      <c r="Z342" s="4">
        <v>1.8878052313068758E-4</v>
      </c>
      <c r="AA342" s="5">
        <v>1457</v>
      </c>
      <c r="AC342" s="16" t="str">
        <f t="shared" si="30"/>
        <v/>
      </c>
      <c r="AD342" s="16" t="str">
        <f t="shared" si="31"/>
        <v/>
      </c>
      <c r="AE342" s="16">
        <f t="shared" si="32"/>
        <v>1.5425283733152734E-2</v>
      </c>
      <c r="AF342" s="16" t="str">
        <f t="shared" si="33"/>
        <v/>
      </c>
      <c r="AG342" s="16" t="str">
        <f t="shared" si="34"/>
        <v/>
      </c>
      <c r="AH342" s="16" t="str">
        <f t="shared" si="35"/>
        <v/>
      </c>
      <c r="AI342" s="17" t="str">
        <f>IF('Peer Comparison Tool'!$D$11="NR","",IF($C342='Peer Comparison Tool'!$D$9,COUNT('ALLL &lt;50B Database'!$AI$1:AI341)+1,""))</f>
        <v/>
      </c>
    </row>
    <row r="343" spans="1:35" x14ac:dyDescent="0.25">
      <c r="A343" t="s">
        <v>1907</v>
      </c>
      <c r="B343">
        <v>2808602</v>
      </c>
      <c r="C343" s="5" t="s">
        <v>1902</v>
      </c>
      <c r="D343" s="5" t="s">
        <v>4387</v>
      </c>
      <c r="E343" s="5" t="s">
        <v>4388</v>
      </c>
      <c r="F343" s="2">
        <v>18371</v>
      </c>
      <c r="G343" s="2">
        <v>1789500</v>
      </c>
      <c r="H343" s="2">
        <v>1409897</v>
      </c>
      <c r="I343" s="2">
        <v>229646</v>
      </c>
      <c r="J343" s="2">
        <v>1180251</v>
      </c>
      <c r="K343" s="33">
        <v>1.5565333136764977E-2</v>
      </c>
      <c r="L343" s="2">
        <v>12992</v>
      </c>
      <c r="M343" s="2">
        <v>1396934</v>
      </c>
      <c r="N343" s="2">
        <v>1139895</v>
      </c>
      <c r="O343" s="33">
        <v>1.1397541001583479E-2</v>
      </c>
      <c r="P343" s="2">
        <v>15205</v>
      </c>
      <c r="Q343" s="2">
        <v>1474696</v>
      </c>
      <c r="R343" s="2">
        <v>1156130</v>
      </c>
      <c r="S343" s="35">
        <v>1.3151635196733931E-2</v>
      </c>
      <c r="T343" t="s">
        <v>4388</v>
      </c>
      <c r="U343" t="s">
        <v>4388</v>
      </c>
      <c r="V343" s="5" t="s">
        <v>4387</v>
      </c>
      <c r="W343" s="5">
        <v>0</v>
      </c>
      <c r="X343" s="4">
        <v>2.4136979400310454E-3</v>
      </c>
      <c r="Y343" s="6">
        <v>3166</v>
      </c>
      <c r="Z343" s="4">
        <v>1.7540941951504525E-3</v>
      </c>
      <c r="AA343" s="5">
        <v>1408</v>
      </c>
      <c r="AC343" s="16" t="str">
        <f t="shared" si="30"/>
        <v/>
      </c>
      <c r="AD343" s="16" t="str">
        <f t="shared" si="31"/>
        <v/>
      </c>
      <c r="AE343" s="16">
        <f t="shared" si="32"/>
        <v>1.5565333136764977E-2</v>
      </c>
      <c r="AF343" s="16" t="str">
        <f t="shared" si="33"/>
        <v/>
      </c>
      <c r="AG343" s="16" t="str">
        <f t="shared" si="34"/>
        <v/>
      </c>
      <c r="AH343" s="16" t="str">
        <f t="shared" si="35"/>
        <v/>
      </c>
      <c r="AI343" s="17" t="str">
        <f>IF('Peer Comparison Tool'!$D$11="NR","",IF($C343='Peer Comparison Tool'!$D$9,COUNT('ALLL &lt;50B Database'!$AI$1:AI342)+1,""))</f>
        <v/>
      </c>
    </row>
    <row r="344" spans="1:35" x14ac:dyDescent="0.25">
      <c r="A344" t="s">
        <v>3412</v>
      </c>
      <c r="B344">
        <v>1007819</v>
      </c>
      <c r="C344" s="5" t="s">
        <v>3374</v>
      </c>
      <c r="D344" s="5" t="s">
        <v>4390</v>
      </c>
      <c r="E344" s="5" t="s">
        <v>4388</v>
      </c>
      <c r="F344" s="2">
        <v>11671</v>
      </c>
      <c r="G344" s="2">
        <v>1782914</v>
      </c>
      <c r="H344" s="2">
        <v>1124882</v>
      </c>
      <c r="I344" s="2">
        <v>157093</v>
      </c>
      <c r="J344" s="2">
        <v>967789</v>
      </c>
      <c r="K344" s="33">
        <v>1.205944684223524E-2</v>
      </c>
      <c r="L344" s="2">
        <v>9747</v>
      </c>
      <c r="M344" s="2">
        <v>1013614</v>
      </c>
      <c r="N344" s="2">
        <v>753835</v>
      </c>
      <c r="O344" s="33">
        <v>1.2929885187076747E-2</v>
      </c>
      <c r="P344" s="2">
        <v>10017</v>
      </c>
      <c r="Q344" s="2">
        <v>1065405</v>
      </c>
      <c r="R344" s="2">
        <v>745608</v>
      </c>
      <c r="S344" s="35">
        <v>1.3434673447709789E-2</v>
      </c>
      <c r="T344" t="s">
        <v>4388</v>
      </c>
      <c r="U344" t="s">
        <v>4388</v>
      </c>
      <c r="V344" s="5" t="s">
        <v>4390</v>
      </c>
      <c r="W344" s="5">
        <v>0</v>
      </c>
      <c r="X344" s="4">
        <v>-1.3752266054745492E-3</v>
      </c>
      <c r="Y344" s="6">
        <v>1654</v>
      </c>
      <c r="Z344" s="4">
        <v>5.04788260633042E-4</v>
      </c>
      <c r="AA344" s="5">
        <v>2901</v>
      </c>
      <c r="AC344" s="16" t="str">
        <f t="shared" si="30"/>
        <v/>
      </c>
      <c r="AD344" s="16" t="str">
        <f t="shared" si="31"/>
        <v/>
      </c>
      <c r="AE344" s="16">
        <f t="shared" si="32"/>
        <v>1.205944684223524E-2</v>
      </c>
      <c r="AF344" s="16" t="str">
        <f t="shared" si="33"/>
        <v/>
      </c>
      <c r="AG344" s="16" t="str">
        <f t="shared" si="34"/>
        <v/>
      </c>
      <c r="AH344" s="16" t="str">
        <f t="shared" si="35"/>
        <v/>
      </c>
      <c r="AI344" s="17" t="str">
        <f>IF('Peer Comparison Tool'!$D$11="NR","",IF($C344='Peer Comparison Tool'!$D$9,COUNT('ALLL &lt;50B Database'!$AI$1:AI343)+1,""))</f>
        <v/>
      </c>
    </row>
    <row r="345" spans="1:35" x14ac:dyDescent="0.25">
      <c r="A345" t="s">
        <v>4068</v>
      </c>
      <c r="B345">
        <v>3614976</v>
      </c>
      <c r="C345" s="5" t="s">
        <v>4058</v>
      </c>
      <c r="D345" s="5" t="s">
        <v>4390</v>
      </c>
      <c r="E345" s="5" t="s">
        <v>4388</v>
      </c>
      <c r="F345" s="2">
        <v>12894</v>
      </c>
      <c r="G345" s="2">
        <v>1778251</v>
      </c>
      <c r="H345" s="2">
        <v>1478120</v>
      </c>
      <c r="I345" s="2">
        <v>173666</v>
      </c>
      <c r="J345" s="2">
        <v>1304454</v>
      </c>
      <c r="K345" s="33">
        <v>9.8845953939349345E-3</v>
      </c>
      <c r="L345" s="2">
        <v>10231</v>
      </c>
      <c r="M345" s="2">
        <v>1534009</v>
      </c>
      <c r="N345" s="2">
        <v>1270526</v>
      </c>
      <c r="O345" s="33">
        <v>8.0525703527515383E-3</v>
      </c>
      <c r="P345" s="2">
        <v>11226</v>
      </c>
      <c r="Q345" s="2">
        <v>1599640</v>
      </c>
      <c r="R345" s="2">
        <v>1282142</v>
      </c>
      <c r="S345" s="35">
        <v>8.7556604494665961E-3</v>
      </c>
      <c r="T345" t="s">
        <v>4388</v>
      </c>
      <c r="U345" t="s">
        <v>4388</v>
      </c>
      <c r="V345" s="5" t="s">
        <v>4390</v>
      </c>
      <c r="W345" s="5">
        <v>0</v>
      </c>
      <c r="X345" s="4">
        <v>1.1289349444683384E-3</v>
      </c>
      <c r="Y345" s="6">
        <v>1668</v>
      </c>
      <c r="Z345" s="4">
        <v>7.030900967150578E-4</v>
      </c>
      <c r="AA345" s="5">
        <v>3811</v>
      </c>
      <c r="AC345" s="16" t="str">
        <f t="shared" si="30"/>
        <v/>
      </c>
      <c r="AD345" s="16" t="str">
        <f t="shared" si="31"/>
        <v/>
      </c>
      <c r="AE345" s="16">
        <f t="shared" si="32"/>
        <v>9.8845953939349345E-3</v>
      </c>
      <c r="AF345" s="16" t="str">
        <f t="shared" si="33"/>
        <v/>
      </c>
      <c r="AG345" s="16" t="str">
        <f t="shared" si="34"/>
        <v/>
      </c>
      <c r="AH345" s="16" t="str">
        <f t="shared" si="35"/>
        <v/>
      </c>
      <c r="AI345" s="17" t="str">
        <f>IF('Peer Comparison Tool'!$D$11="NR","",IF($C345='Peer Comparison Tool'!$D$9,COUNT('ALLL &lt;50B Database'!$AI$1:AI344)+1,""))</f>
        <v/>
      </c>
    </row>
    <row r="346" spans="1:35" x14ac:dyDescent="0.25">
      <c r="A346" t="s">
        <v>568</v>
      </c>
      <c r="B346">
        <v>491934</v>
      </c>
      <c r="C346" s="5" t="s">
        <v>561</v>
      </c>
      <c r="D346" s="5" t="s">
        <v>4390</v>
      </c>
      <c r="E346" s="5">
        <v>0</v>
      </c>
      <c r="F346" s="2">
        <v>10289</v>
      </c>
      <c r="G346" s="2">
        <v>1772165</v>
      </c>
      <c r="H346" s="2">
        <v>1113977</v>
      </c>
      <c r="I346" s="2">
        <v>137842</v>
      </c>
      <c r="J346" s="2">
        <v>976135</v>
      </c>
      <c r="K346" s="33">
        <v>1.0540550231269241E-2</v>
      </c>
      <c r="L346" s="2">
        <v>6863</v>
      </c>
      <c r="M346" s="2">
        <v>1511400</v>
      </c>
      <c r="N346" s="2">
        <v>968560</v>
      </c>
      <c r="O346" s="33">
        <v>7.0857768233253491E-3</v>
      </c>
      <c r="P346" s="2">
        <v>8384</v>
      </c>
      <c r="Q346" s="2">
        <v>1506239</v>
      </c>
      <c r="R346" s="2">
        <v>989026</v>
      </c>
      <c r="S346" s="35">
        <v>8.4770268931251558E-3</v>
      </c>
      <c r="T346">
        <v>0</v>
      </c>
      <c r="U346">
        <v>0</v>
      </c>
      <c r="V346" s="5" t="s">
        <v>4390</v>
      </c>
      <c r="W346" s="5">
        <v>0</v>
      </c>
      <c r="X346" s="4">
        <v>2.063523338144085E-3</v>
      </c>
      <c r="Y346" s="6">
        <v>1905</v>
      </c>
      <c r="Z346" s="4">
        <v>1.3912500697998067E-3</v>
      </c>
      <c r="AA346" s="5">
        <v>3583</v>
      </c>
      <c r="AC346" s="16" t="str">
        <f t="shared" si="30"/>
        <v/>
      </c>
      <c r="AD346" s="16" t="str">
        <f t="shared" si="31"/>
        <v/>
      </c>
      <c r="AE346" s="16">
        <f t="shared" si="32"/>
        <v>1.0540550231269241E-2</v>
      </c>
      <c r="AF346" s="16" t="str">
        <f t="shared" si="33"/>
        <v/>
      </c>
      <c r="AG346" s="16" t="str">
        <f t="shared" si="34"/>
        <v/>
      </c>
      <c r="AH346" s="16" t="str">
        <f t="shared" si="35"/>
        <v/>
      </c>
      <c r="AI346" s="17" t="str">
        <f>IF('Peer Comparison Tool'!$D$11="NR","",IF($C346='Peer Comparison Tool'!$D$9,COUNT('ALLL &lt;50B Database'!$AI$1:AI345)+1,""))</f>
        <v/>
      </c>
    </row>
    <row r="347" spans="1:35" x14ac:dyDescent="0.25">
      <c r="A347" t="s">
        <v>955</v>
      </c>
      <c r="B347">
        <v>716833</v>
      </c>
      <c r="C347" s="5" t="s">
        <v>926</v>
      </c>
      <c r="D347" s="5" t="s">
        <v>4387</v>
      </c>
      <c r="E347" s="5" t="s">
        <v>4388</v>
      </c>
      <c r="F347" s="2">
        <v>16245</v>
      </c>
      <c r="G347" s="2">
        <v>1765566</v>
      </c>
      <c r="H347" s="2">
        <v>1232955</v>
      </c>
      <c r="I347" s="2">
        <v>14291</v>
      </c>
      <c r="J347" s="2">
        <v>1218664</v>
      </c>
      <c r="K347" s="33">
        <v>1.3330171400812694E-2</v>
      </c>
      <c r="L347" s="2">
        <v>13992</v>
      </c>
      <c r="M347" s="2">
        <v>1619703</v>
      </c>
      <c r="N347" s="2">
        <v>1202289</v>
      </c>
      <c r="O347" s="33">
        <v>1.1637800894793182E-2</v>
      </c>
      <c r="P347" s="2">
        <v>16236</v>
      </c>
      <c r="Q347" s="2">
        <v>1641944</v>
      </c>
      <c r="R347" s="2">
        <v>1204325</v>
      </c>
      <c r="S347" s="35">
        <v>1.3481410748759678E-2</v>
      </c>
      <c r="T347" t="s">
        <v>4388</v>
      </c>
      <c r="U347" t="s">
        <v>4388</v>
      </c>
      <c r="V347" s="5" t="s">
        <v>4387</v>
      </c>
      <c r="W347" s="5">
        <v>0</v>
      </c>
      <c r="X347" s="4">
        <v>-1.5123934794698465E-4</v>
      </c>
      <c r="Y347" s="6">
        <v>9</v>
      </c>
      <c r="Z347" s="4">
        <v>1.843609853966496E-3</v>
      </c>
      <c r="AA347" s="5">
        <v>2255</v>
      </c>
      <c r="AC347" s="16" t="str">
        <f t="shared" si="30"/>
        <v/>
      </c>
      <c r="AD347" s="16" t="str">
        <f t="shared" si="31"/>
        <v/>
      </c>
      <c r="AE347" s="16">
        <f t="shared" si="32"/>
        <v>1.3330171400812694E-2</v>
      </c>
      <c r="AF347" s="16" t="str">
        <f t="shared" si="33"/>
        <v/>
      </c>
      <c r="AG347" s="16" t="str">
        <f t="shared" si="34"/>
        <v/>
      </c>
      <c r="AH347" s="16" t="str">
        <f t="shared" si="35"/>
        <v/>
      </c>
      <c r="AI347" s="17" t="str">
        <f>IF('Peer Comparison Tool'!$D$11="NR","",IF($C347='Peer Comparison Tool'!$D$9,COUNT('ALLL &lt;50B Database'!$AI$1:AI346)+1,""))</f>
        <v/>
      </c>
    </row>
    <row r="348" spans="1:35" x14ac:dyDescent="0.25">
      <c r="A348" t="s">
        <v>2937</v>
      </c>
      <c r="B348">
        <v>3287660</v>
      </c>
      <c r="C348" s="5" t="s">
        <v>2935</v>
      </c>
      <c r="D348" s="5" t="s">
        <v>4387</v>
      </c>
      <c r="E348" s="5" t="s">
        <v>4388</v>
      </c>
      <c r="F348" s="2">
        <v>6834</v>
      </c>
      <c r="G348" s="2">
        <v>1764979</v>
      </c>
      <c r="H348" s="2">
        <v>1543760</v>
      </c>
      <c r="I348" s="2">
        <v>455406</v>
      </c>
      <c r="J348" s="2">
        <v>1088354</v>
      </c>
      <c r="K348" s="33">
        <v>6.2792069492095407E-3</v>
      </c>
      <c r="L348" s="2">
        <v>4458</v>
      </c>
      <c r="M348" s="2">
        <v>1047759</v>
      </c>
      <c r="N348" s="2">
        <v>932678</v>
      </c>
      <c r="O348" s="33">
        <v>4.7797846630884397E-3</v>
      </c>
      <c r="P348" s="2">
        <v>6131</v>
      </c>
      <c r="Q348" s="2">
        <v>1134399</v>
      </c>
      <c r="R348" s="2">
        <v>1017167</v>
      </c>
      <c r="S348" s="35">
        <v>6.0275254702521807E-3</v>
      </c>
      <c r="T348" t="s">
        <v>4388</v>
      </c>
      <c r="U348" t="s">
        <v>4388</v>
      </c>
      <c r="V348" s="5" t="s">
        <v>4387</v>
      </c>
      <c r="W348" s="5">
        <v>0</v>
      </c>
      <c r="X348" s="4">
        <v>2.5168147895736001E-4</v>
      </c>
      <c r="Y348" s="6">
        <v>703</v>
      </c>
      <c r="Z348" s="4">
        <v>1.247740807163741E-3</v>
      </c>
      <c r="AA348" s="5">
        <v>4555</v>
      </c>
      <c r="AC348" s="16" t="str">
        <f t="shared" si="30"/>
        <v/>
      </c>
      <c r="AD348" s="16" t="str">
        <f t="shared" si="31"/>
        <v/>
      </c>
      <c r="AE348" s="16">
        <f t="shared" si="32"/>
        <v>6.2792069492095407E-3</v>
      </c>
      <c r="AF348" s="16" t="str">
        <f t="shared" si="33"/>
        <v/>
      </c>
      <c r="AG348" s="16" t="str">
        <f t="shared" si="34"/>
        <v/>
      </c>
      <c r="AH348" s="16" t="str">
        <f t="shared" si="35"/>
        <v/>
      </c>
      <c r="AI348" s="17" t="str">
        <f>IF('Peer Comparison Tool'!$D$11="NR","",IF($C348='Peer Comparison Tool'!$D$9,COUNT('ALLL &lt;50B Database'!$AI$1:AI347)+1,""))</f>
        <v/>
      </c>
    </row>
    <row r="349" spans="1:35" x14ac:dyDescent="0.25">
      <c r="A349" t="s">
        <v>121</v>
      </c>
      <c r="B349">
        <v>397540</v>
      </c>
      <c r="C349" s="5" t="s">
        <v>113</v>
      </c>
      <c r="D349" s="5" t="s">
        <v>4387</v>
      </c>
      <c r="E349" s="5" t="s">
        <v>4388</v>
      </c>
      <c r="F349" s="2">
        <v>16238</v>
      </c>
      <c r="G349" s="2">
        <v>1762308</v>
      </c>
      <c r="H349" s="2">
        <v>1158430</v>
      </c>
      <c r="I349" s="2">
        <v>106759</v>
      </c>
      <c r="J349" s="2">
        <v>1051671</v>
      </c>
      <c r="K349" s="33">
        <v>1.5440189945334614E-2</v>
      </c>
      <c r="L349" s="2">
        <v>12835</v>
      </c>
      <c r="M349" s="2">
        <v>1353866</v>
      </c>
      <c r="N349" s="2">
        <v>992957</v>
      </c>
      <c r="O349" s="33">
        <v>1.2926038086241399E-2</v>
      </c>
      <c r="P349" s="2">
        <v>13368</v>
      </c>
      <c r="Q349" s="2">
        <v>1467184</v>
      </c>
      <c r="R349" s="2">
        <v>1070336</v>
      </c>
      <c r="S349" s="35">
        <v>1.2489535996173164E-2</v>
      </c>
      <c r="T349" t="s">
        <v>4388</v>
      </c>
      <c r="U349" t="s">
        <v>4388</v>
      </c>
      <c r="V349" s="5" t="s">
        <v>4387</v>
      </c>
      <c r="W349" s="5">
        <v>0</v>
      </c>
      <c r="X349" s="4">
        <v>2.9506539491614501E-3</v>
      </c>
      <c r="Y349" s="6">
        <v>2870</v>
      </c>
      <c r="Z349" s="4">
        <v>-4.3650209006823419E-4</v>
      </c>
      <c r="AA349" s="5">
        <v>1452</v>
      </c>
      <c r="AC349" s="16" t="str">
        <f t="shared" si="30"/>
        <v/>
      </c>
      <c r="AD349" s="16" t="str">
        <f t="shared" si="31"/>
        <v/>
      </c>
      <c r="AE349" s="16">
        <f t="shared" si="32"/>
        <v>1.5440189945334614E-2</v>
      </c>
      <c r="AF349" s="16" t="str">
        <f t="shared" si="33"/>
        <v/>
      </c>
      <c r="AG349" s="16" t="str">
        <f t="shared" si="34"/>
        <v/>
      </c>
      <c r="AH349" s="16" t="str">
        <f t="shared" si="35"/>
        <v/>
      </c>
      <c r="AI349" s="17" t="str">
        <f>IF('Peer Comparison Tool'!$D$11="NR","",IF($C349='Peer Comparison Tool'!$D$9,COUNT('ALLL &lt;50B Database'!$AI$1:AI348)+1,""))</f>
        <v/>
      </c>
    </row>
    <row r="350" spans="1:35" x14ac:dyDescent="0.25">
      <c r="A350" t="s">
        <v>142</v>
      </c>
      <c r="B350">
        <v>403151</v>
      </c>
      <c r="C350" s="5" t="s">
        <v>2711</v>
      </c>
      <c r="D350" s="5" t="s">
        <v>4387</v>
      </c>
      <c r="E350" s="5" t="s">
        <v>4388</v>
      </c>
      <c r="F350" s="2">
        <v>15065</v>
      </c>
      <c r="G350" s="2">
        <v>1762113</v>
      </c>
      <c r="H350" s="2">
        <v>1366259</v>
      </c>
      <c r="I350" s="2">
        <v>66892</v>
      </c>
      <c r="J350" s="2">
        <v>1299367</v>
      </c>
      <c r="K350" s="33">
        <v>1.1594106976704811E-2</v>
      </c>
      <c r="L350" s="2">
        <v>14532</v>
      </c>
      <c r="M350" s="2">
        <v>1734584</v>
      </c>
      <c r="N350" s="2">
        <v>1283481</v>
      </c>
      <c r="O350" s="33">
        <v>1.1322333560060491E-2</v>
      </c>
      <c r="P350" s="2">
        <v>14730</v>
      </c>
      <c r="Q350" s="2">
        <v>1688476</v>
      </c>
      <c r="R350" s="2">
        <v>1305550</v>
      </c>
      <c r="S350" s="35">
        <v>1.1282601202558308E-2</v>
      </c>
      <c r="T350" t="s">
        <v>4388</v>
      </c>
      <c r="U350" t="s">
        <v>4388</v>
      </c>
      <c r="V350" s="5" t="s">
        <v>4387</v>
      </c>
      <c r="W350" s="5">
        <v>0</v>
      </c>
      <c r="X350" s="4">
        <v>3.1150577414650223E-4</v>
      </c>
      <c r="Y350" s="6">
        <v>335</v>
      </c>
      <c r="Z350" s="4">
        <v>-3.9732357502183027E-5</v>
      </c>
      <c r="AA350" s="5">
        <v>3119</v>
      </c>
      <c r="AC350" s="16" t="str">
        <f t="shared" si="30"/>
        <v/>
      </c>
      <c r="AD350" s="16" t="str">
        <f t="shared" si="31"/>
        <v/>
      </c>
      <c r="AE350" s="16">
        <f t="shared" si="32"/>
        <v>1.1594106976704811E-2</v>
      </c>
      <c r="AF350" s="16" t="str">
        <f t="shared" si="33"/>
        <v/>
      </c>
      <c r="AG350" s="16" t="str">
        <f t="shared" si="34"/>
        <v/>
      </c>
      <c r="AH350" s="16" t="str">
        <f t="shared" si="35"/>
        <v/>
      </c>
      <c r="AI350" s="17" t="str">
        <f>IF('Peer Comparison Tool'!$D$11="NR","",IF($C350='Peer Comparison Tool'!$D$9,COUNT('ALLL &lt;50B Database'!$AI$1:AI349)+1,""))</f>
        <v/>
      </c>
    </row>
    <row r="351" spans="1:35" x14ac:dyDescent="0.25">
      <c r="A351" t="s">
        <v>20</v>
      </c>
      <c r="B351">
        <v>37435</v>
      </c>
      <c r="C351" s="5" t="s">
        <v>561</v>
      </c>
      <c r="D351" s="5" t="s">
        <v>4390</v>
      </c>
      <c r="E351" s="5" t="s">
        <v>4388</v>
      </c>
      <c r="F351" s="2">
        <v>14856</v>
      </c>
      <c r="G351" s="2">
        <v>1761345</v>
      </c>
      <c r="H351" s="2">
        <v>794432</v>
      </c>
      <c r="I351" s="2">
        <v>112020</v>
      </c>
      <c r="J351" s="2">
        <v>682412</v>
      </c>
      <c r="K351" s="33">
        <v>2.1769839920751686E-2</v>
      </c>
      <c r="L351" s="2">
        <v>12313</v>
      </c>
      <c r="M351" s="2">
        <v>1510787</v>
      </c>
      <c r="N351" s="2">
        <v>706294</v>
      </c>
      <c r="O351" s="33">
        <v>1.7433250176272203E-2</v>
      </c>
      <c r="P351" s="2">
        <v>12450</v>
      </c>
      <c r="Q351" s="2">
        <v>1512804</v>
      </c>
      <c r="R351" s="2">
        <v>692038</v>
      </c>
      <c r="S351" s="35">
        <v>1.7990341570838595E-2</v>
      </c>
      <c r="T351" t="s">
        <v>4388</v>
      </c>
      <c r="U351" t="s">
        <v>4388</v>
      </c>
      <c r="V351" s="5" t="s">
        <v>4390</v>
      </c>
      <c r="W351" s="5">
        <v>0</v>
      </c>
      <c r="X351" s="4">
        <v>3.7794983499130907E-3</v>
      </c>
      <c r="Y351" s="6">
        <v>2406</v>
      </c>
      <c r="Z351" s="4">
        <v>5.5709139456639259E-4</v>
      </c>
      <c r="AA351" s="5">
        <v>407</v>
      </c>
      <c r="AC351" s="16" t="str">
        <f t="shared" si="30"/>
        <v/>
      </c>
      <c r="AD351" s="16" t="str">
        <f t="shared" si="31"/>
        <v/>
      </c>
      <c r="AE351" s="16">
        <f t="shared" si="32"/>
        <v>2.1769839920751686E-2</v>
      </c>
      <c r="AF351" s="16" t="str">
        <f t="shared" si="33"/>
        <v/>
      </c>
      <c r="AG351" s="16" t="str">
        <f t="shared" si="34"/>
        <v/>
      </c>
      <c r="AH351" s="16" t="str">
        <f t="shared" si="35"/>
        <v/>
      </c>
      <c r="AI351" s="17" t="str">
        <f>IF('Peer Comparison Tool'!$D$11="NR","",IF($C351='Peer Comparison Tool'!$D$9,COUNT('ALLL &lt;50B Database'!$AI$1:AI350)+1,""))</f>
        <v/>
      </c>
    </row>
    <row r="352" spans="1:35" x14ac:dyDescent="0.25">
      <c r="A352" t="s">
        <v>3073</v>
      </c>
      <c r="B352">
        <v>214414</v>
      </c>
      <c r="C352" s="5" t="s">
        <v>3064</v>
      </c>
      <c r="D352" s="5" t="s">
        <v>4387</v>
      </c>
      <c r="E352" s="5" t="s">
        <v>4388</v>
      </c>
      <c r="F352" s="2">
        <v>9933</v>
      </c>
      <c r="G352" s="2">
        <v>1760440</v>
      </c>
      <c r="H352" s="2">
        <v>1344723</v>
      </c>
      <c r="I352" s="2">
        <v>87178</v>
      </c>
      <c r="J352" s="2">
        <v>1257545</v>
      </c>
      <c r="K352" s="33">
        <v>7.8987233061242335E-3</v>
      </c>
      <c r="L352" s="2">
        <v>7228</v>
      </c>
      <c r="M352" s="2">
        <v>1582933</v>
      </c>
      <c r="N352" s="2">
        <v>1218999</v>
      </c>
      <c r="O352" s="33">
        <v>5.9294552333512985E-3</v>
      </c>
      <c r="P352" s="2">
        <v>8533</v>
      </c>
      <c r="Q352" s="2">
        <v>1631395</v>
      </c>
      <c r="R352" s="2">
        <v>1247641</v>
      </c>
      <c r="S352" s="35">
        <v>6.83930714043543E-3</v>
      </c>
      <c r="T352" t="s">
        <v>4388</v>
      </c>
      <c r="U352" t="s">
        <v>4388</v>
      </c>
      <c r="V352" s="5" t="s">
        <v>4387</v>
      </c>
      <c r="W352" s="5">
        <v>0</v>
      </c>
      <c r="X352" s="4">
        <v>1.0594161656888035E-3</v>
      </c>
      <c r="Y352" s="6">
        <v>1400</v>
      </c>
      <c r="Z352" s="4">
        <v>9.0985190708413148E-4</v>
      </c>
      <c r="AA352" s="5">
        <v>4327</v>
      </c>
      <c r="AC352" s="16" t="str">
        <f t="shared" si="30"/>
        <v/>
      </c>
      <c r="AD352" s="16" t="str">
        <f t="shared" si="31"/>
        <v/>
      </c>
      <c r="AE352" s="16">
        <f t="shared" si="32"/>
        <v>7.8987233061242335E-3</v>
      </c>
      <c r="AF352" s="16" t="str">
        <f t="shared" si="33"/>
        <v/>
      </c>
      <c r="AG352" s="16" t="str">
        <f t="shared" si="34"/>
        <v/>
      </c>
      <c r="AH352" s="16" t="str">
        <f t="shared" si="35"/>
        <v/>
      </c>
      <c r="AI352" s="17" t="str">
        <f>IF('Peer Comparison Tool'!$D$11="NR","",IF($C352='Peer Comparison Tool'!$D$9,COUNT('ALLL &lt;50B Database'!$AI$1:AI351)+1,""))</f>
        <v/>
      </c>
    </row>
    <row r="353" spans="1:35" x14ac:dyDescent="0.25">
      <c r="A353" t="s">
        <v>1821</v>
      </c>
      <c r="B353">
        <v>689209</v>
      </c>
      <c r="C353" s="5" t="s">
        <v>1795</v>
      </c>
      <c r="D353" s="5" t="s">
        <v>4387</v>
      </c>
      <c r="E353" s="5" t="s">
        <v>4388</v>
      </c>
      <c r="F353" s="2">
        <v>12859</v>
      </c>
      <c r="G353" s="2">
        <v>1760318</v>
      </c>
      <c r="H353" s="2">
        <v>1349536</v>
      </c>
      <c r="I353" s="2">
        <v>45226</v>
      </c>
      <c r="J353" s="2">
        <v>1304310</v>
      </c>
      <c r="K353" s="33">
        <v>9.8588525733912958E-3</v>
      </c>
      <c r="L353" s="2">
        <v>12079</v>
      </c>
      <c r="M353" s="2">
        <v>1687946</v>
      </c>
      <c r="N353" s="2">
        <v>1309418</v>
      </c>
      <c r="O353" s="33">
        <v>9.2247089928502585E-3</v>
      </c>
      <c r="P353" s="2">
        <v>12201</v>
      </c>
      <c r="Q353" s="2">
        <v>1669051</v>
      </c>
      <c r="R353" s="2">
        <v>1295641</v>
      </c>
      <c r="S353" s="35">
        <v>9.4169604080142563E-3</v>
      </c>
      <c r="T353" t="s">
        <v>4388</v>
      </c>
      <c r="U353" t="s">
        <v>4388</v>
      </c>
      <c r="V353" s="5" t="s">
        <v>4387</v>
      </c>
      <c r="W353" s="5">
        <v>0</v>
      </c>
      <c r="X353" s="4">
        <v>4.4189216537703947E-4</v>
      </c>
      <c r="Y353" s="6">
        <v>658</v>
      </c>
      <c r="Z353" s="4">
        <v>1.9225141516399785E-4</v>
      </c>
      <c r="AA353" s="5">
        <v>3822</v>
      </c>
      <c r="AC353" s="16" t="str">
        <f t="shared" si="30"/>
        <v/>
      </c>
      <c r="AD353" s="16" t="str">
        <f t="shared" si="31"/>
        <v/>
      </c>
      <c r="AE353" s="16">
        <f t="shared" si="32"/>
        <v>9.8588525733912958E-3</v>
      </c>
      <c r="AF353" s="16" t="str">
        <f t="shared" si="33"/>
        <v/>
      </c>
      <c r="AG353" s="16" t="str">
        <f t="shared" si="34"/>
        <v/>
      </c>
      <c r="AH353" s="16" t="str">
        <f t="shared" si="35"/>
        <v/>
      </c>
      <c r="AI353" s="17" t="str">
        <f>IF('Peer Comparison Tool'!$D$11="NR","",IF($C353='Peer Comparison Tool'!$D$9,COUNT('ALLL &lt;50B Database'!$AI$1:AI352)+1,""))</f>
        <v/>
      </c>
    </row>
    <row r="354" spans="1:35" x14ac:dyDescent="0.25">
      <c r="A354" t="s">
        <v>3742</v>
      </c>
      <c r="B354">
        <v>537560</v>
      </c>
      <c r="C354" s="5" t="s">
        <v>3704</v>
      </c>
      <c r="D354" s="5" t="s">
        <v>4387</v>
      </c>
      <c r="E354" s="5" t="s">
        <v>4388</v>
      </c>
      <c r="F354" s="2">
        <v>26945</v>
      </c>
      <c r="G354" s="2">
        <v>1758960</v>
      </c>
      <c r="H354" s="2">
        <v>1073571</v>
      </c>
      <c r="I354" s="2">
        <v>50258</v>
      </c>
      <c r="J354" s="2">
        <v>1023313</v>
      </c>
      <c r="K354" s="33">
        <v>2.6331142084582138E-2</v>
      </c>
      <c r="L354" s="2">
        <v>23028</v>
      </c>
      <c r="M354" s="2">
        <v>1525058</v>
      </c>
      <c r="N354" s="2">
        <v>988677</v>
      </c>
      <c r="O354" s="33">
        <v>2.3291732284659195E-2</v>
      </c>
      <c r="P354" s="2">
        <v>24152</v>
      </c>
      <c r="Q354" s="2">
        <v>1541005</v>
      </c>
      <c r="R354" s="2">
        <v>1013164</v>
      </c>
      <c r="S354" s="35">
        <v>2.3838194013999708E-2</v>
      </c>
      <c r="T354" t="s">
        <v>4388</v>
      </c>
      <c r="U354" t="s">
        <v>4388</v>
      </c>
      <c r="V354" s="5" t="s">
        <v>4387</v>
      </c>
      <c r="W354" s="5">
        <v>0</v>
      </c>
      <c r="X354" s="4">
        <v>2.4929480705824306E-3</v>
      </c>
      <c r="Y354" s="6">
        <v>2793</v>
      </c>
      <c r="Z354" s="4">
        <v>5.4646172934051315E-4</v>
      </c>
      <c r="AA354" s="5">
        <v>212</v>
      </c>
      <c r="AC354" s="16" t="str">
        <f t="shared" si="30"/>
        <v/>
      </c>
      <c r="AD354" s="16" t="str">
        <f t="shared" si="31"/>
        <v/>
      </c>
      <c r="AE354" s="16">
        <f t="shared" si="32"/>
        <v>2.6331142084582138E-2</v>
      </c>
      <c r="AF354" s="16" t="str">
        <f t="shared" si="33"/>
        <v/>
      </c>
      <c r="AG354" s="16" t="str">
        <f t="shared" si="34"/>
        <v/>
      </c>
      <c r="AH354" s="16" t="str">
        <f t="shared" si="35"/>
        <v/>
      </c>
      <c r="AI354" s="17" t="str">
        <f>IF('Peer Comparison Tool'!$D$11="NR","",IF($C354='Peer Comparison Tool'!$D$9,COUNT('ALLL &lt;50B Database'!$AI$1:AI353)+1,""))</f>
        <v/>
      </c>
    </row>
    <row r="355" spans="1:35" x14ac:dyDescent="0.25">
      <c r="A355" t="s">
        <v>421</v>
      </c>
      <c r="B355">
        <v>882701</v>
      </c>
      <c r="C355" s="5" t="s">
        <v>416</v>
      </c>
      <c r="D355" s="5" t="s">
        <v>4390</v>
      </c>
      <c r="E355" s="5" t="s">
        <v>4388</v>
      </c>
      <c r="F355" s="2">
        <v>12916</v>
      </c>
      <c r="G355" s="2">
        <v>1758564</v>
      </c>
      <c r="H355" s="2">
        <v>1316825</v>
      </c>
      <c r="I355" s="2">
        <v>159809</v>
      </c>
      <c r="J355" s="2">
        <v>1157016</v>
      </c>
      <c r="K355" s="33">
        <v>1.1163199126027644E-2</v>
      </c>
      <c r="L355" s="2">
        <v>11531</v>
      </c>
      <c r="M355" s="2">
        <v>1563031</v>
      </c>
      <c r="N355" s="2">
        <v>1133065</v>
      </c>
      <c r="O355" s="33">
        <v>1.0176821276802302E-2</v>
      </c>
      <c r="P355" s="2">
        <v>11643</v>
      </c>
      <c r="Q355" s="2">
        <v>1562206</v>
      </c>
      <c r="R355" s="2">
        <v>1125476</v>
      </c>
      <c r="S355" s="35">
        <v>1.0344956267392642E-2</v>
      </c>
      <c r="T355" t="s">
        <v>4388</v>
      </c>
      <c r="U355" t="s">
        <v>4388</v>
      </c>
      <c r="V355" s="5" t="s">
        <v>4390</v>
      </c>
      <c r="W355" s="5">
        <v>0</v>
      </c>
      <c r="X355" s="4">
        <v>8.1824285863500192E-4</v>
      </c>
      <c r="Y355" s="6">
        <v>1273</v>
      </c>
      <c r="Z355" s="4">
        <v>1.6813499059033926E-4</v>
      </c>
      <c r="AA355" s="5">
        <v>3302</v>
      </c>
      <c r="AC355" s="16" t="str">
        <f t="shared" si="30"/>
        <v/>
      </c>
      <c r="AD355" s="16" t="str">
        <f t="shared" si="31"/>
        <v/>
      </c>
      <c r="AE355" s="16">
        <f t="shared" si="32"/>
        <v>1.1163199126027644E-2</v>
      </c>
      <c r="AF355" s="16" t="str">
        <f t="shared" si="33"/>
        <v/>
      </c>
      <c r="AG355" s="16" t="str">
        <f t="shared" si="34"/>
        <v/>
      </c>
      <c r="AH355" s="16" t="str">
        <f t="shared" si="35"/>
        <v/>
      </c>
      <c r="AI355" s="17" t="str">
        <f>IF('Peer Comparison Tool'!$D$11="NR","",IF($C355='Peer Comparison Tool'!$D$9,COUNT('ALLL &lt;50B Database'!$AI$1:AI354)+1,""))</f>
        <v/>
      </c>
    </row>
    <row r="356" spans="1:35" x14ac:dyDescent="0.25">
      <c r="A356" t="s">
        <v>2869</v>
      </c>
      <c r="B356">
        <v>1412619</v>
      </c>
      <c r="C356" s="5" t="s">
        <v>2850</v>
      </c>
      <c r="D356" s="5" t="s">
        <v>4390</v>
      </c>
      <c r="E356" s="5" t="s">
        <v>4388</v>
      </c>
      <c r="F356" s="2">
        <v>12126</v>
      </c>
      <c r="G356" s="2">
        <v>1740393</v>
      </c>
      <c r="H356" s="2">
        <v>1355436</v>
      </c>
      <c r="I356" s="2">
        <v>75116</v>
      </c>
      <c r="J356" s="2">
        <v>1280320</v>
      </c>
      <c r="K356" s="33">
        <v>9.4710697325668582E-3</v>
      </c>
      <c r="L356" s="2">
        <v>9271</v>
      </c>
      <c r="M356" s="2">
        <v>1585704</v>
      </c>
      <c r="N356" s="2">
        <v>1216028</v>
      </c>
      <c r="O356" s="33">
        <v>7.6240020788994993E-3</v>
      </c>
      <c r="P356" s="2">
        <v>10001</v>
      </c>
      <c r="Q356" s="2">
        <v>1610310</v>
      </c>
      <c r="R356" s="2">
        <v>1217807</v>
      </c>
      <c r="S356" s="35">
        <v>8.2123029347014754E-3</v>
      </c>
      <c r="T356" t="s">
        <v>4388</v>
      </c>
      <c r="U356" t="s">
        <v>4388</v>
      </c>
      <c r="V356" s="5" t="s">
        <v>4390</v>
      </c>
      <c r="W356" s="5">
        <v>0</v>
      </c>
      <c r="X356" s="4">
        <v>1.2587667978653828E-3</v>
      </c>
      <c r="Y356" s="6">
        <v>2125</v>
      </c>
      <c r="Z356" s="4">
        <v>5.8830085580197609E-4</v>
      </c>
      <c r="AA356" s="5">
        <v>3949</v>
      </c>
      <c r="AC356" s="16" t="str">
        <f t="shared" si="30"/>
        <v/>
      </c>
      <c r="AD356" s="16" t="str">
        <f t="shared" si="31"/>
        <v/>
      </c>
      <c r="AE356" s="16">
        <f t="shared" si="32"/>
        <v>9.4710697325668582E-3</v>
      </c>
      <c r="AF356" s="16" t="str">
        <f t="shared" si="33"/>
        <v/>
      </c>
      <c r="AG356" s="16" t="str">
        <f t="shared" si="34"/>
        <v/>
      </c>
      <c r="AH356" s="16" t="str">
        <f t="shared" si="35"/>
        <v/>
      </c>
      <c r="AI356" s="17" t="str">
        <f>IF('Peer Comparison Tool'!$D$11="NR","",IF($C356='Peer Comparison Tool'!$D$9,COUNT('ALLL &lt;50B Database'!$AI$1:AI355)+1,""))</f>
        <v/>
      </c>
    </row>
    <row r="357" spans="1:35" x14ac:dyDescent="0.25">
      <c r="A357" t="s">
        <v>3072</v>
      </c>
      <c r="B357">
        <v>785923</v>
      </c>
      <c r="C357" s="5" t="s">
        <v>3064</v>
      </c>
      <c r="D357" s="5" t="s">
        <v>4390</v>
      </c>
      <c r="E357" s="5" t="s">
        <v>4388</v>
      </c>
      <c r="F357" s="2">
        <v>5016</v>
      </c>
      <c r="G357" s="2">
        <v>1732171</v>
      </c>
      <c r="H357" s="2">
        <v>1335438</v>
      </c>
      <c r="I357" s="2">
        <v>45342</v>
      </c>
      <c r="J357" s="2">
        <v>1290096</v>
      </c>
      <c r="K357" s="33">
        <v>3.8880827473304312E-3</v>
      </c>
      <c r="L357" s="2">
        <v>4045</v>
      </c>
      <c r="M357" s="2">
        <v>1636413</v>
      </c>
      <c r="N357" s="2">
        <v>1243451</v>
      </c>
      <c r="O357" s="33">
        <v>3.2530433446915077E-3</v>
      </c>
      <c r="P357" s="2">
        <v>5008</v>
      </c>
      <c r="Q357" s="2">
        <v>1633433</v>
      </c>
      <c r="R357" s="2">
        <v>1272387</v>
      </c>
      <c r="S357" s="35">
        <v>3.9359094363585921E-3</v>
      </c>
      <c r="T357" t="s">
        <v>4388</v>
      </c>
      <c r="U357" t="s">
        <v>4388</v>
      </c>
      <c r="V357" s="5" t="s">
        <v>4390</v>
      </c>
      <c r="W357" s="5">
        <v>0</v>
      </c>
      <c r="X357" s="4">
        <v>-4.7826689028160861E-5</v>
      </c>
      <c r="Y357" s="6">
        <v>8</v>
      </c>
      <c r="Z357" s="4">
        <v>6.8286609166708437E-4</v>
      </c>
      <c r="AA357" s="5">
        <v>4713</v>
      </c>
      <c r="AC357" s="16" t="str">
        <f t="shared" si="30"/>
        <v/>
      </c>
      <c r="AD357" s="16" t="str">
        <f t="shared" si="31"/>
        <v/>
      </c>
      <c r="AE357" s="16">
        <f t="shared" si="32"/>
        <v>3.8880827473304312E-3</v>
      </c>
      <c r="AF357" s="16" t="str">
        <f t="shared" si="33"/>
        <v/>
      </c>
      <c r="AG357" s="16" t="str">
        <f t="shared" si="34"/>
        <v/>
      </c>
      <c r="AH357" s="16" t="str">
        <f t="shared" si="35"/>
        <v/>
      </c>
      <c r="AI357" s="17" t="str">
        <f>IF('Peer Comparison Tool'!$D$11="NR","",IF($C357='Peer Comparison Tool'!$D$9,COUNT('ALLL &lt;50B Database'!$AI$1:AI356)+1,""))</f>
        <v/>
      </c>
    </row>
    <row r="358" spans="1:35" x14ac:dyDescent="0.25">
      <c r="A358" t="s">
        <v>3394</v>
      </c>
      <c r="B358">
        <v>895710</v>
      </c>
      <c r="C358" s="5" t="s">
        <v>3374</v>
      </c>
      <c r="D358" s="5" t="s">
        <v>4390</v>
      </c>
      <c r="E358" s="5" t="s">
        <v>4388</v>
      </c>
      <c r="F358" s="2">
        <v>11026</v>
      </c>
      <c r="G358" s="2">
        <v>1728771</v>
      </c>
      <c r="H358" s="2">
        <v>1241413</v>
      </c>
      <c r="I358" s="2">
        <v>97103</v>
      </c>
      <c r="J358" s="2">
        <v>1144310</v>
      </c>
      <c r="K358" s="33">
        <v>9.6355008695196229E-3</v>
      </c>
      <c r="L358" s="2">
        <v>9836</v>
      </c>
      <c r="M358" s="2">
        <v>1638285</v>
      </c>
      <c r="N358" s="2">
        <v>1182222</v>
      </c>
      <c r="O358" s="33">
        <v>8.3199263759260109E-3</v>
      </c>
      <c r="P358" s="2">
        <v>11330</v>
      </c>
      <c r="Q358" s="2">
        <v>1613394</v>
      </c>
      <c r="R358" s="2">
        <v>1167473</v>
      </c>
      <c r="S358" s="35">
        <v>9.7047212226749561E-3</v>
      </c>
      <c r="T358" t="s">
        <v>4388</v>
      </c>
      <c r="U358" t="s">
        <v>4388</v>
      </c>
      <c r="V358" s="5" t="s">
        <v>4390</v>
      </c>
      <c r="W358" s="5">
        <v>0</v>
      </c>
      <c r="X358" s="4">
        <v>-6.9220353155333147E-5</v>
      </c>
      <c r="Y358" s="6">
        <v>-304</v>
      </c>
      <c r="Z358" s="4">
        <v>1.3847948467489452E-3</v>
      </c>
      <c r="AA358" s="5">
        <v>3911</v>
      </c>
      <c r="AC358" s="16" t="str">
        <f t="shared" si="30"/>
        <v/>
      </c>
      <c r="AD358" s="16" t="str">
        <f t="shared" si="31"/>
        <v/>
      </c>
      <c r="AE358" s="16">
        <f t="shared" si="32"/>
        <v>9.6355008695196229E-3</v>
      </c>
      <c r="AF358" s="16" t="str">
        <f t="shared" si="33"/>
        <v/>
      </c>
      <c r="AG358" s="16" t="str">
        <f t="shared" si="34"/>
        <v/>
      </c>
      <c r="AH358" s="16" t="str">
        <f t="shared" si="35"/>
        <v/>
      </c>
      <c r="AI358" s="17" t="str">
        <f>IF('Peer Comparison Tool'!$D$11="NR","",IF($C358='Peer Comparison Tool'!$D$9,COUNT('ALLL &lt;50B Database'!$AI$1:AI357)+1,""))</f>
        <v/>
      </c>
    </row>
    <row r="359" spans="1:35" x14ac:dyDescent="0.25">
      <c r="A359" t="s">
        <v>1941</v>
      </c>
      <c r="B359">
        <v>137205</v>
      </c>
      <c r="C359" s="5" t="s">
        <v>1938</v>
      </c>
      <c r="D359" s="5" t="s">
        <v>4390</v>
      </c>
      <c r="E359" s="5" t="s">
        <v>4388</v>
      </c>
      <c r="F359" s="2">
        <v>19625</v>
      </c>
      <c r="G359" s="2">
        <v>1727646</v>
      </c>
      <c r="H359" s="2">
        <v>1482090</v>
      </c>
      <c r="I359" s="2">
        <v>155294</v>
      </c>
      <c r="J359" s="2">
        <v>1326796</v>
      </c>
      <c r="K359" s="33">
        <v>1.4791271604677735E-2</v>
      </c>
      <c r="L359" s="2">
        <v>17122</v>
      </c>
      <c r="M359" s="2">
        <v>1525860</v>
      </c>
      <c r="N359" s="2">
        <v>1329247</v>
      </c>
      <c r="O359" s="33">
        <v>1.2880976974181623E-2</v>
      </c>
      <c r="P359" s="2">
        <v>17169</v>
      </c>
      <c r="Q359" s="2">
        <v>1547323</v>
      </c>
      <c r="R359" s="2">
        <v>1334220</v>
      </c>
      <c r="S359" s="35">
        <v>1.2868192651886495E-2</v>
      </c>
      <c r="T359" t="s">
        <v>4388</v>
      </c>
      <c r="U359" t="s">
        <v>4388</v>
      </c>
      <c r="V359" s="5" t="s">
        <v>4390</v>
      </c>
      <c r="W359" s="5">
        <v>0</v>
      </c>
      <c r="X359" s="4">
        <v>1.9230789527912399E-3</v>
      </c>
      <c r="Y359" s="6">
        <v>2456</v>
      </c>
      <c r="Z359" s="4">
        <v>-1.2784322295128145E-5</v>
      </c>
      <c r="AA359" s="5">
        <v>1671</v>
      </c>
      <c r="AC359" s="16" t="str">
        <f t="shared" si="30"/>
        <v/>
      </c>
      <c r="AD359" s="16" t="str">
        <f t="shared" si="31"/>
        <v/>
      </c>
      <c r="AE359" s="16">
        <f t="shared" si="32"/>
        <v>1.4791271604677735E-2</v>
      </c>
      <c r="AF359" s="16" t="str">
        <f t="shared" si="33"/>
        <v/>
      </c>
      <c r="AG359" s="16" t="str">
        <f t="shared" si="34"/>
        <v/>
      </c>
      <c r="AH359" s="16" t="str">
        <f t="shared" si="35"/>
        <v/>
      </c>
      <c r="AI359" s="17" t="str">
        <f>IF('Peer Comparison Tool'!$D$11="NR","",IF($C359='Peer Comparison Tool'!$D$9,COUNT('ALLL &lt;50B Database'!$AI$1:AI358)+1,""))</f>
        <v/>
      </c>
    </row>
    <row r="360" spans="1:35" x14ac:dyDescent="0.25">
      <c r="A360" t="s">
        <v>567</v>
      </c>
      <c r="B360">
        <v>3437456</v>
      </c>
      <c r="C360" s="5" t="s">
        <v>561</v>
      </c>
      <c r="D360" s="5" t="s">
        <v>4387</v>
      </c>
      <c r="E360" s="5" t="s">
        <v>4388</v>
      </c>
      <c r="F360" s="2">
        <v>7894</v>
      </c>
      <c r="G360" s="2">
        <v>1725921</v>
      </c>
      <c r="H360" s="2">
        <v>1369569</v>
      </c>
      <c r="I360" s="2">
        <v>96124</v>
      </c>
      <c r="J360" s="2">
        <v>1273445</v>
      </c>
      <c r="K360" s="33">
        <v>6.1989328161012056E-3</v>
      </c>
      <c r="L360" s="2">
        <v>6839</v>
      </c>
      <c r="M360" s="2">
        <v>1636039</v>
      </c>
      <c r="N360" s="2">
        <v>1165710</v>
      </c>
      <c r="O360" s="33">
        <v>5.8668107848435722E-3</v>
      </c>
      <c r="P360" s="2">
        <v>6859</v>
      </c>
      <c r="Q360" s="2">
        <v>1608456</v>
      </c>
      <c r="R360" s="2">
        <v>1265848</v>
      </c>
      <c r="S360" s="35">
        <v>5.418502063438896E-3</v>
      </c>
      <c r="T360" t="s">
        <v>4388</v>
      </c>
      <c r="U360" t="s">
        <v>4388</v>
      </c>
      <c r="V360" s="5" t="s">
        <v>4387</v>
      </c>
      <c r="W360" s="5">
        <v>0</v>
      </c>
      <c r="X360" s="4">
        <v>7.8043075266230957E-4</v>
      </c>
      <c r="Y360" s="6">
        <v>1035</v>
      </c>
      <c r="Z360" s="4">
        <v>-4.4830872140467614E-4</v>
      </c>
      <c r="AA360" s="5">
        <v>4564</v>
      </c>
      <c r="AC360" s="16" t="str">
        <f t="shared" si="30"/>
        <v/>
      </c>
      <c r="AD360" s="16" t="str">
        <f t="shared" si="31"/>
        <v/>
      </c>
      <c r="AE360" s="16">
        <f t="shared" si="32"/>
        <v>6.1989328161012056E-3</v>
      </c>
      <c r="AF360" s="16" t="str">
        <f t="shared" si="33"/>
        <v/>
      </c>
      <c r="AG360" s="16" t="str">
        <f t="shared" si="34"/>
        <v/>
      </c>
      <c r="AH360" s="16" t="str">
        <f t="shared" si="35"/>
        <v/>
      </c>
      <c r="AI360" s="17" t="str">
        <f>IF('Peer Comparison Tool'!$D$11="NR","",IF($C360='Peer Comparison Tool'!$D$9,COUNT('ALLL &lt;50B Database'!$AI$1:AI359)+1,""))</f>
        <v/>
      </c>
    </row>
    <row r="361" spans="1:35" x14ac:dyDescent="0.25">
      <c r="A361" t="s">
        <v>2978</v>
      </c>
      <c r="B361">
        <v>1494914</v>
      </c>
      <c r="C361" s="5" t="s">
        <v>2948</v>
      </c>
      <c r="D361" s="5" t="s">
        <v>4387</v>
      </c>
      <c r="E361" s="5" t="s">
        <v>4388</v>
      </c>
      <c r="F361" s="2">
        <v>9622</v>
      </c>
      <c r="G361" s="2">
        <v>1725481</v>
      </c>
      <c r="H361" s="2">
        <v>1490840</v>
      </c>
      <c r="I361" s="2">
        <v>57785</v>
      </c>
      <c r="J361" s="2">
        <v>1433055</v>
      </c>
      <c r="K361" s="33">
        <v>6.7143270844454679E-3</v>
      </c>
      <c r="L361" s="2">
        <v>8351</v>
      </c>
      <c r="M361" s="2">
        <v>1627721</v>
      </c>
      <c r="N361" s="2">
        <v>1360309</v>
      </c>
      <c r="O361" s="33">
        <v>6.1390463490280517E-3</v>
      </c>
      <c r="P361" s="2">
        <v>8386</v>
      </c>
      <c r="Q361" s="2">
        <v>1662176</v>
      </c>
      <c r="R361" s="2">
        <v>1393723</v>
      </c>
      <c r="S361" s="35">
        <v>6.0169775486233635E-3</v>
      </c>
      <c r="T361" t="s">
        <v>4388</v>
      </c>
      <c r="U361" t="s">
        <v>4388</v>
      </c>
      <c r="V361" s="5" t="s">
        <v>4387</v>
      </c>
      <c r="W361" s="5">
        <v>0</v>
      </c>
      <c r="X361" s="4">
        <v>6.9734953582210445E-4</v>
      </c>
      <c r="Y361" s="6">
        <v>1236</v>
      </c>
      <c r="Z361" s="4">
        <v>-1.2206880040468819E-4</v>
      </c>
      <c r="AA361" s="5">
        <v>4510</v>
      </c>
      <c r="AC361" s="16" t="str">
        <f t="shared" si="30"/>
        <v/>
      </c>
      <c r="AD361" s="16" t="str">
        <f t="shared" si="31"/>
        <v/>
      </c>
      <c r="AE361" s="16">
        <f t="shared" si="32"/>
        <v>6.7143270844454679E-3</v>
      </c>
      <c r="AF361" s="16" t="str">
        <f t="shared" si="33"/>
        <v/>
      </c>
      <c r="AG361" s="16" t="str">
        <f t="shared" si="34"/>
        <v/>
      </c>
      <c r="AH361" s="16" t="str">
        <f t="shared" si="35"/>
        <v/>
      </c>
      <c r="AI361" s="17" t="str">
        <f>IF('Peer Comparison Tool'!$D$11="NR","",IF($C361='Peer Comparison Tool'!$D$9,COUNT('ALLL &lt;50B Database'!$AI$1:AI360)+1,""))</f>
        <v/>
      </c>
    </row>
    <row r="362" spans="1:35" x14ac:dyDescent="0.25">
      <c r="A362" t="s">
        <v>1906</v>
      </c>
      <c r="B362">
        <v>933023</v>
      </c>
      <c r="C362" s="5" t="s">
        <v>1902</v>
      </c>
      <c r="D362" s="5" t="s">
        <v>4390</v>
      </c>
      <c r="E362" s="5" t="s">
        <v>4388</v>
      </c>
      <c r="F362" s="2">
        <v>11090</v>
      </c>
      <c r="G362" s="2">
        <v>1718945</v>
      </c>
      <c r="H362" s="2">
        <v>1407249</v>
      </c>
      <c r="I362" s="2">
        <v>122955</v>
      </c>
      <c r="J362" s="2">
        <v>1284294</v>
      </c>
      <c r="K362" s="33">
        <v>8.6350944565652416E-3</v>
      </c>
      <c r="L362" s="2">
        <v>10507</v>
      </c>
      <c r="M362" s="2">
        <v>1558945</v>
      </c>
      <c r="N362" s="2">
        <v>1248654</v>
      </c>
      <c r="O362" s="33">
        <v>8.4146609068645115E-3</v>
      </c>
      <c r="P362" s="2">
        <v>10378</v>
      </c>
      <c r="Q362" s="2">
        <v>1570843</v>
      </c>
      <c r="R362" s="2">
        <v>1276993</v>
      </c>
      <c r="S362" s="35">
        <v>8.1269043761398856E-3</v>
      </c>
      <c r="T362" t="s">
        <v>4388</v>
      </c>
      <c r="U362" t="s">
        <v>4388</v>
      </c>
      <c r="V362" s="5" t="s">
        <v>4390</v>
      </c>
      <c r="W362" s="5">
        <v>0</v>
      </c>
      <c r="X362" s="4">
        <v>5.0819008042535599E-4</v>
      </c>
      <c r="Y362" s="6">
        <v>712</v>
      </c>
      <c r="Z362" s="4">
        <v>-2.8775653072462583E-4</v>
      </c>
      <c r="AA362" s="5">
        <v>4172</v>
      </c>
      <c r="AC362" s="16" t="str">
        <f t="shared" si="30"/>
        <v/>
      </c>
      <c r="AD362" s="16" t="str">
        <f t="shared" si="31"/>
        <v/>
      </c>
      <c r="AE362" s="16">
        <f t="shared" si="32"/>
        <v>8.6350944565652416E-3</v>
      </c>
      <c r="AF362" s="16" t="str">
        <f t="shared" si="33"/>
        <v/>
      </c>
      <c r="AG362" s="16" t="str">
        <f t="shared" si="34"/>
        <v/>
      </c>
      <c r="AH362" s="16" t="str">
        <f t="shared" si="35"/>
        <v/>
      </c>
      <c r="AI362" s="17" t="str">
        <f>IF('Peer Comparison Tool'!$D$11="NR","",IF($C362='Peer Comparison Tool'!$D$9,COUNT('ALLL &lt;50B Database'!$AI$1:AI361)+1,""))</f>
        <v/>
      </c>
    </row>
    <row r="363" spans="1:35" x14ac:dyDescent="0.25">
      <c r="A363" t="s">
        <v>725</v>
      </c>
      <c r="B363">
        <v>674849</v>
      </c>
      <c r="C363" s="5" t="s">
        <v>716</v>
      </c>
      <c r="D363" s="5" t="s">
        <v>4390</v>
      </c>
      <c r="E363" s="5" t="s">
        <v>4388</v>
      </c>
      <c r="F363" s="2">
        <v>13200</v>
      </c>
      <c r="G363" s="2">
        <v>1711603</v>
      </c>
      <c r="H363" s="2">
        <v>1300782</v>
      </c>
      <c r="I363" s="2">
        <v>8874</v>
      </c>
      <c r="J363" s="2">
        <v>1291908</v>
      </c>
      <c r="K363" s="33">
        <v>1.0217445824315663E-2</v>
      </c>
      <c r="L363" s="2">
        <v>12200</v>
      </c>
      <c r="M363" s="2">
        <v>1523369</v>
      </c>
      <c r="N363" s="2">
        <v>1221339</v>
      </c>
      <c r="O363" s="33">
        <v>9.9890366229195993E-3</v>
      </c>
      <c r="P363" s="2">
        <v>12850</v>
      </c>
      <c r="Q363" s="2">
        <v>1591527</v>
      </c>
      <c r="R363" s="2">
        <v>1281346</v>
      </c>
      <c r="S363" s="35">
        <v>1.0028516887710268E-2</v>
      </c>
      <c r="T363" t="s">
        <v>4388</v>
      </c>
      <c r="U363" t="s">
        <v>4388</v>
      </c>
      <c r="V363" s="5" t="s">
        <v>4390</v>
      </c>
      <c r="W363" s="5">
        <v>0</v>
      </c>
      <c r="X363" s="4">
        <v>1.8892893660539534E-4</v>
      </c>
      <c r="Y363" s="6">
        <v>350</v>
      </c>
      <c r="Z363" s="4">
        <v>3.9480264790668282E-5</v>
      </c>
      <c r="AA363" s="5">
        <v>3706</v>
      </c>
      <c r="AC363" s="16" t="str">
        <f t="shared" si="30"/>
        <v/>
      </c>
      <c r="AD363" s="16" t="str">
        <f t="shared" si="31"/>
        <v/>
      </c>
      <c r="AE363" s="16">
        <f t="shared" si="32"/>
        <v>1.0217445824315663E-2</v>
      </c>
      <c r="AF363" s="16" t="str">
        <f t="shared" si="33"/>
        <v/>
      </c>
      <c r="AG363" s="16" t="str">
        <f t="shared" si="34"/>
        <v/>
      </c>
      <c r="AH363" s="16" t="str">
        <f t="shared" si="35"/>
        <v/>
      </c>
      <c r="AI363" s="17" t="str">
        <f>IF('Peer Comparison Tool'!$D$11="NR","",IF($C363='Peer Comparison Tool'!$D$9,COUNT('ALLL &lt;50B Database'!$AI$1:AI362)+1,""))</f>
        <v/>
      </c>
    </row>
    <row r="364" spans="1:35" x14ac:dyDescent="0.25">
      <c r="A364" t="s">
        <v>248</v>
      </c>
      <c r="B364">
        <v>933863</v>
      </c>
      <c r="C364" s="5" t="s">
        <v>207</v>
      </c>
      <c r="D364" s="5" t="s">
        <v>4390</v>
      </c>
      <c r="E364" s="5" t="s">
        <v>4388</v>
      </c>
      <c r="F364" s="2">
        <v>16089</v>
      </c>
      <c r="G364" s="2">
        <v>1711238</v>
      </c>
      <c r="H364" s="2">
        <v>1204737</v>
      </c>
      <c r="I364" s="2">
        <v>162189</v>
      </c>
      <c r="J364" s="2">
        <v>1042548</v>
      </c>
      <c r="K364" s="33">
        <v>1.5432382969417235E-2</v>
      </c>
      <c r="L364" s="2">
        <v>12232</v>
      </c>
      <c r="M364" s="2">
        <v>1477947</v>
      </c>
      <c r="N364" s="2">
        <v>1035065</v>
      </c>
      <c r="O364" s="33">
        <v>1.1817615318844709E-2</v>
      </c>
      <c r="P364" s="2">
        <v>15067</v>
      </c>
      <c r="Q364" s="2">
        <v>1454680</v>
      </c>
      <c r="R364" s="2">
        <v>1054374</v>
      </c>
      <c r="S364" s="35">
        <v>1.4289995770001916E-2</v>
      </c>
      <c r="T364" t="s">
        <v>4388</v>
      </c>
      <c r="U364" t="s">
        <v>4388</v>
      </c>
      <c r="V364" s="5" t="s">
        <v>4390</v>
      </c>
      <c r="W364" s="5">
        <v>0</v>
      </c>
      <c r="X364" s="4">
        <v>1.1423871994153192E-3</v>
      </c>
      <c r="Y364" s="6">
        <v>1022</v>
      </c>
      <c r="Z364" s="4">
        <v>2.4723804511572068E-3</v>
      </c>
      <c r="AA364" s="5">
        <v>1456</v>
      </c>
      <c r="AC364" s="16" t="str">
        <f t="shared" si="30"/>
        <v/>
      </c>
      <c r="AD364" s="16" t="str">
        <f t="shared" si="31"/>
        <v/>
      </c>
      <c r="AE364" s="16">
        <f t="shared" si="32"/>
        <v>1.5432382969417235E-2</v>
      </c>
      <c r="AF364" s="16" t="str">
        <f t="shared" si="33"/>
        <v/>
      </c>
      <c r="AG364" s="16" t="str">
        <f t="shared" si="34"/>
        <v/>
      </c>
      <c r="AH364" s="16" t="str">
        <f t="shared" si="35"/>
        <v/>
      </c>
      <c r="AI364" s="17" t="str">
        <f>IF('Peer Comparison Tool'!$D$11="NR","",IF($C364='Peer Comparison Tool'!$D$9,COUNT('ALLL &lt;50B Database'!$AI$1:AI363)+1,""))</f>
        <v/>
      </c>
    </row>
    <row r="365" spans="1:35" x14ac:dyDescent="0.25">
      <c r="A365" t="s">
        <v>11</v>
      </c>
      <c r="B365">
        <v>3437157</v>
      </c>
      <c r="C365" s="5" t="s">
        <v>6</v>
      </c>
      <c r="D365" s="5" t="s">
        <v>4387</v>
      </c>
      <c r="E365" s="5" t="s">
        <v>4388</v>
      </c>
      <c r="F365" s="2">
        <v>13478</v>
      </c>
      <c r="G365" s="2">
        <v>1705265</v>
      </c>
      <c r="H365" s="2">
        <v>1144985</v>
      </c>
      <c r="I365" s="2">
        <v>164154</v>
      </c>
      <c r="J365" s="2">
        <v>980831</v>
      </c>
      <c r="K365" s="33">
        <v>1.3741409070471876E-2</v>
      </c>
      <c r="L365" s="2">
        <v>8680</v>
      </c>
      <c r="M365" s="2">
        <v>1364103</v>
      </c>
      <c r="N365" s="2">
        <v>905785</v>
      </c>
      <c r="O365" s="33">
        <v>9.5828480268496385E-3</v>
      </c>
      <c r="P365" s="2">
        <v>9932</v>
      </c>
      <c r="Q365" s="2">
        <v>1417323</v>
      </c>
      <c r="R365" s="2">
        <v>939480</v>
      </c>
      <c r="S365" s="35">
        <v>1.0571805679737728E-2</v>
      </c>
      <c r="T365" t="s">
        <v>4388</v>
      </c>
      <c r="U365" t="s">
        <v>4388</v>
      </c>
      <c r="V365" s="5" t="s">
        <v>4387</v>
      </c>
      <c r="W365" s="5">
        <v>0</v>
      </c>
      <c r="X365" s="4">
        <v>3.1696033907341482E-3</v>
      </c>
      <c r="Y365" s="6">
        <v>3546</v>
      </c>
      <c r="Z365" s="4">
        <v>9.8895765288808946E-4</v>
      </c>
      <c r="AA365" s="5">
        <v>2092</v>
      </c>
      <c r="AC365" s="16" t="str">
        <f t="shared" si="30"/>
        <v/>
      </c>
      <c r="AD365" s="16" t="str">
        <f t="shared" si="31"/>
        <v/>
      </c>
      <c r="AE365" s="16">
        <f t="shared" si="32"/>
        <v>1.3741409070471876E-2</v>
      </c>
      <c r="AF365" s="16" t="str">
        <f t="shared" si="33"/>
        <v/>
      </c>
      <c r="AG365" s="16" t="str">
        <f t="shared" si="34"/>
        <v/>
      </c>
      <c r="AH365" s="16" t="str">
        <f t="shared" si="35"/>
        <v/>
      </c>
      <c r="AI365" s="17" t="str">
        <f>IF('Peer Comparison Tool'!$D$11="NR","",IF($C365='Peer Comparison Tool'!$D$9,COUNT('ALLL &lt;50B Database'!$AI$1:AI364)+1,""))</f>
        <v/>
      </c>
    </row>
    <row r="366" spans="1:35" x14ac:dyDescent="0.25">
      <c r="A366" t="s">
        <v>52</v>
      </c>
      <c r="B366">
        <v>867650</v>
      </c>
      <c r="C366" s="5" t="s">
        <v>3704</v>
      </c>
      <c r="D366" s="5" t="s">
        <v>4387</v>
      </c>
      <c r="E366" s="5" t="s">
        <v>4388</v>
      </c>
      <c r="F366" s="2">
        <v>12447</v>
      </c>
      <c r="G366" s="2">
        <v>1696904</v>
      </c>
      <c r="H366" s="2">
        <v>1083752</v>
      </c>
      <c r="I366" s="2">
        <v>118117</v>
      </c>
      <c r="J366" s="2">
        <v>965635</v>
      </c>
      <c r="K366" s="33">
        <v>1.2889963599082468E-2</v>
      </c>
      <c r="L366" s="2">
        <v>11809</v>
      </c>
      <c r="M366" s="2">
        <v>1486228</v>
      </c>
      <c r="N366" s="2">
        <v>955810</v>
      </c>
      <c r="O366" s="33">
        <v>1.2354965945114614E-2</v>
      </c>
      <c r="P366" s="2">
        <v>11684</v>
      </c>
      <c r="Q366" s="2">
        <v>1512016</v>
      </c>
      <c r="R366" s="2">
        <v>961948</v>
      </c>
      <c r="S366" s="35">
        <v>1.2146186696162371E-2</v>
      </c>
      <c r="T366" t="s">
        <v>4388</v>
      </c>
      <c r="U366" t="s">
        <v>4388</v>
      </c>
      <c r="V366" s="5" t="s">
        <v>4387</v>
      </c>
      <c r="W366" s="5">
        <v>0</v>
      </c>
      <c r="X366" s="4">
        <v>7.4377690292009788E-4</v>
      </c>
      <c r="Y366" s="6">
        <v>763</v>
      </c>
      <c r="Z366" s="4">
        <v>-2.0877924895224345E-4</v>
      </c>
      <c r="AA366" s="5">
        <v>2498</v>
      </c>
      <c r="AC366" s="16" t="str">
        <f t="shared" si="30"/>
        <v/>
      </c>
      <c r="AD366" s="16" t="str">
        <f t="shared" si="31"/>
        <v/>
      </c>
      <c r="AE366" s="16">
        <f t="shared" si="32"/>
        <v>1.2889963599082468E-2</v>
      </c>
      <c r="AF366" s="16" t="str">
        <f t="shared" si="33"/>
        <v/>
      </c>
      <c r="AG366" s="16" t="str">
        <f t="shared" si="34"/>
        <v/>
      </c>
      <c r="AH366" s="16" t="str">
        <f t="shared" si="35"/>
        <v/>
      </c>
      <c r="AI366" s="17" t="str">
        <f>IF('Peer Comparison Tool'!$D$11="NR","",IF($C366='Peer Comparison Tool'!$D$9,COUNT('ALLL &lt;50B Database'!$AI$1:AI365)+1,""))</f>
        <v/>
      </c>
    </row>
    <row r="367" spans="1:35" x14ac:dyDescent="0.25">
      <c r="A367" t="s">
        <v>119</v>
      </c>
      <c r="B367">
        <v>2596646</v>
      </c>
      <c r="C367" s="5" t="s">
        <v>113</v>
      </c>
      <c r="D367" s="5" t="s">
        <v>4390</v>
      </c>
      <c r="E367" s="5" t="s">
        <v>4388</v>
      </c>
      <c r="F367" s="2">
        <v>15248</v>
      </c>
      <c r="G367" s="2">
        <v>1686111</v>
      </c>
      <c r="H367" s="2">
        <v>1279086</v>
      </c>
      <c r="I367" s="2">
        <v>68662</v>
      </c>
      <c r="J367" s="2">
        <v>1210424</v>
      </c>
      <c r="K367" s="33">
        <v>1.2597238653562718E-2</v>
      </c>
      <c r="L367" s="2">
        <v>13133</v>
      </c>
      <c r="M367" s="2">
        <v>1521073</v>
      </c>
      <c r="N367" s="2">
        <v>1155613</v>
      </c>
      <c r="O367" s="33">
        <v>1.1364531205516034E-2</v>
      </c>
      <c r="P367" s="2">
        <v>12823</v>
      </c>
      <c r="Q367" s="2">
        <v>1545394</v>
      </c>
      <c r="R367" s="2">
        <v>1190590</v>
      </c>
      <c r="S367" s="35">
        <v>1.0770290360241561E-2</v>
      </c>
      <c r="T367" t="s">
        <v>4388</v>
      </c>
      <c r="U367" t="s">
        <v>4388</v>
      </c>
      <c r="V367" s="5" t="s">
        <v>4390</v>
      </c>
      <c r="W367" s="5">
        <v>0</v>
      </c>
      <c r="X367" s="4">
        <v>1.8269482933211574E-3</v>
      </c>
      <c r="Y367" s="6">
        <v>2425</v>
      </c>
      <c r="Z367" s="4">
        <v>-5.9424084527447303E-4</v>
      </c>
      <c r="AA367" s="5">
        <v>2651</v>
      </c>
      <c r="AC367" s="16" t="str">
        <f t="shared" si="30"/>
        <v/>
      </c>
      <c r="AD367" s="16" t="str">
        <f t="shared" si="31"/>
        <v/>
      </c>
      <c r="AE367" s="16">
        <f t="shared" si="32"/>
        <v>1.2597238653562718E-2</v>
      </c>
      <c r="AF367" s="16" t="str">
        <f t="shared" si="33"/>
        <v/>
      </c>
      <c r="AG367" s="16" t="str">
        <f t="shared" si="34"/>
        <v/>
      </c>
      <c r="AH367" s="16" t="str">
        <f t="shared" si="35"/>
        <v/>
      </c>
      <c r="AI367" s="17" t="str">
        <f>IF('Peer Comparison Tool'!$D$11="NR","",IF($C367='Peer Comparison Tool'!$D$9,COUNT('ALLL &lt;50B Database'!$AI$1:AI366)+1,""))</f>
        <v/>
      </c>
    </row>
    <row r="368" spans="1:35" x14ac:dyDescent="0.25">
      <c r="A368" t="s">
        <v>246</v>
      </c>
      <c r="B368">
        <v>2717012</v>
      </c>
      <c r="C368" s="5" t="s">
        <v>207</v>
      </c>
      <c r="D368" s="5" t="s">
        <v>4390</v>
      </c>
      <c r="E368" s="5" t="s">
        <v>4388</v>
      </c>
      <c r="F368" s="2">
        <v>18166</v>
      </c>
      <c r="G368" s="2">
        <v>1685412</v>
      </c>
      <c r="H368" s="2">
        <v>1368966</v>
      </c>
      <c r="I368" s="2">
        <v>280278</v>
      </c>
      <c r="J368" s="2">
        <v>1088688</v>
      </c>
      <c r="K368" s="33">
        <v>1.6686139646987935E-2</v>
      </c>
      <c r="L368" s="2">
        <v>13611</v>
      </c>
      <c r="M368" s="2">
        <v>1414995</v>
      </c>
      <c r="N368" s="2">
        <v>1131122</v>
      </c>
      <c r="O368" s="33">
        <v>1.203318474930202E-2</v>
      </c>
      <c r="P368" s="2">
        <v>17520</v>
      </c>
      <c r="Q368" s="2">
        <v>1598845</v>
      </c>
      <c r="R368" s="2">
        <v>1147825</v>
      </c>
      <c r="S368" s="35">
        <v>1.5263650817851153E-2</v>
      </c>
      <c r="T368" t="s">
        <v>4388</v>
      </c>
      <c r="U368" t="s">
        <v>4388</v>
      </c>
      <c r="V368" s="5" t="s">
        <v>4390</v>
      </c>
      <c r="W368" s="5">
        <v>0</v>
      </c>
      <c r="X368" s="4">
        <v>1.4224888291367813E-3</v>
      </c>
      <c r="Y368" s="6">
        <v>646</v>
      </c>
      <c r="Z368" s="4">
        <v>3.2304660685491329E-3</v>
      </c>
      <c r="AA368" s="5">
        <v>1096</v>
      </c>
      <c r="AC368" s="16" t="str">
        <f t="shared" si="30"/>
        <v/>
      </c>
      <c r="AD368" s="16" t="str">
        <f t="shared" si="31"/>
        <v/>
      </c>
      <c r="AE368" s="16">
        <f t="shared" si="32"/>
        <v>1.6686139646987935E-2</v>
      </c>
      <c r="AF368" s="16" t="str">
        <f t="shared" si="33"/>
        <v/>
      </c>
      <c r="AG368" s="16" t="str">
        <f t="shared" si="34"/>
        <v/>
      </c>
      <c r="AH368" s="16" t="str">
        <f t="shared" si="35"/>
        <v/>
      </c>
      <c r="AI368" s="17" t="str">
        <f>IF('Peer Comparison Tool'!$D$11="NR","",IF($C368='Peer Comparison Tool'!$D$9,COUNT('ALLL &lt;50B Database'!$AI$1:AI367)+1,""))</f>
        <v/>
      </c>
    </row>
    <row r="369" spans="1:35" x14ac:dyDescent="0.25">
      <c r="A369" t="s">
        <v>4174</v>
      </c>
      <c r="B369">
        <v>242444</v>
      </c>
      <c r="C369" s="5" t="s">
        <v>4163</v>
      </c>
      <c r="D369" s="5" t="s">
        <v>4387</v>
      </c>
      <c r="E369" s="5" t="s">
        <v>4388</v>
      </c>
      <c r="F369" s="2">
        <v>12128</v>
      </c>
      <c r="G369" s="2">
        <v>1682704</v>
      </c>
      <c r="H369" s="2">
        <v>998618</v>
      </c>
      <c r="I369" s="2">
        <v>61079</v>
      </c>
      <c r="J369" s="2">
        <v>937539</v>
      </c>
      <c r="K369" s="33">
        <v>1.2935995195933183E-2</v>
      </c>
      <c r="L369" s="2">
        <v>11073</v>
      </c>
      <c r="M369" s="2">
        <v>1467068</v>
      </c>
      <c r="N369" s="2">
        <v>902336</v>
      </c>
      <c r="O369" s="33">
        <v>1.2271482020001419E-2</v>
      </c>
      <c r="P369" s="2">
        <v>11184</v>
      </c>
      <c r="Q369" s="2">
        <v>1462655</v>
      </c>
      <c r="R369" s="2">
        <v>897333</v>
      </c>
      <c r="S369" s="35">
        <v>1.2463600469390962E-2</v>
      </c>
      <c r="T369" t="s">
        <v>4388</v>
      </c>
      <c r="U369" t="s">
        <v>4388</v>
      </c>
      <c r="V369" s="5" t="s">
        <v>4387</v>
      </c>
      <c r="W369" s="5">
        <v>0</v>
      </c>
      <c r="X369" s="4">
        <v>4.7239472654222146E-4</v>
      </c>
      <c r="Y369" s="6">
        <v>944</v>
      </c>
      <c r="Z369" s="4">
        <v>1.9211844938954274E-4</v>
      </c>
      <c r="AA369" s="5">
        <v>2470</v>
      </c>
      <c r="AC369" s="16" t="str">
        <f t="shared" si="30"/>
        <v/>
      </c>
      <c r="AD369" s="16" t="str">
        <f t="shared" si="31"/>
        <v/>
      </c>
      <c r="AE369" s="16">
        <f t="shared" si="32"/>
        <v>1.2935995195933183E-2</v>
      </c>
      <c r="AF369" s="16" t="str">
        <f t="shared" si="33"/>
        <v/>
      </c>
      <c r="AG369" s="16" t="str">
        <f t="shared" si="34"/>
        <v/>
      </c>
      <c r="AH369" s="16" t="str">
        <f t="shared" si="35"/>
        <v/>
      </c>
      <c r="AI369" s="17" t="str">
        <f>IF('Peer Comparison Tool'!$D$11="NR","",IF($C369='Peer Comparison Tool'!$D$9,COUNT('ALLL &lt;50B Database'!$AI$1:AI368)+1,""))</f>
        <v/>
      </c>
    </row>
    <row r="370" spans="1:35" x14ac:dyDescent="0.25">
      <c r="A370" t="s">
        <v>4040</v>
      </c>
      <c r="B370">
        <v>933975</v>
      </c>
      <c r="C370" s="5" t="s">
        <v>4031</v>
      </c>
      <c r="D370" s="5" t="s">
        <v>4390</v>
      </c>
      <c r="E370" s="5" t="s">
        <v>4388</v>
      </c>
      <c r="F370" s="2">
        <v>16371</v>
      </c>
      <c r="G370" s="2">
        <v>1680158</v>
      </c>
      <c r="H370" s="2">
        <v>1309795</v>
      </c>
      <c r="I370" s="2">
        <v>171964</v>
      </c>
      <c r="J370" s="2">
        <v>1137831</v>
      </c>
      <c r="K370" s="33">
        <v>1.438790119095015E-2</v>
      </c>
      <c r="L370" s="2">
        <v>12561</v>
      </c>
      <c r="M370" s="2">
        <v>1423151</v>
      </c>
      <c r="N370" s="2">
        <v>1050683</v>
      </c>
      <c r="O370" s="33">
        <v>1.1955080647540695E-2</v>
      </c>
      <c r="P370" s="2">
        <v>13875</v>
      </c>
      <c r="Q370" s="2">
        <v>1448903</v>
      </c>
      <c r="R370" s="2">
        <v>1090797</v>
      </c>
      <c r="S370" s="35">
        <v>1.2720056985855297E-2</v>
      </c>
      <c r="T370" t="s">
        <v>4388</v>
      </c>
      <c r="U370" t="s">
        <v>4388</v>
      </c>
      <c r="V370" s="5" t="s">
        <v>4390</v>
      </c>
      <c r="W370" s="5">
        <v>0</v>
      </c>
      <c r="X370" s="4">
        <v>1.6678442050948525E-3</v>
      </c>
      <c r="Y370" s="6">
        <v>2496</v>
      </c>
      <c r="Z370" s="4">
        <v>7.6497633831460257E-4</v>
      </c>
      <c r="AA370" s="5">
        <v>1818</v>
      </c>
      <c r="AC370" s="16" t="str">
        <f t="shared" si="30"/>
        <v/>
      </c>
      <c r="AD370" s="16" t="str">
        <f t="shared" si="31"/>
        <v/>
      </c>
      <c r="AE370" s="16">
        <f t="shared" si="32"/>
        <v>1.438790119095015E-2</v>
      </c>
      <c r="AF370" s="16" t="str">
        <f t="shared" si="33"/>
        <v/>
      </c>
      <c r="AG370" s="16" t="str">
        <f t="shared" si="34"/>
        <v/>
      </c>
      <c r="AH370" s="16" t="str">
        <f t="shared" si="35"/>
        <v/>
      </c>
      <c r="AI370" s="17" t="str">
        <f>IF('Peer Comparison Tool'!$D$11="NR","",IF($C370='Peer Comparison Tool'!$D$9,COUNT('ALLL &lt;50B Database'!$AI$1:AI369)+1,""))</f>
        <v/>
      </c>
    </row>
    <row r="371" spans="1:35" x14ac:dyDescent="0.25">
      <c r="A371" t="s">
        <v>4139</v>
      </c>
      <c r="B371">
        <v>2562164</v>
      </c>
      <c r="C371" s="5" t="s">
        <v>4128</v>
      </c>
      <c r="D371" s="5" t="s">
        <v>4387</v>
      </c>
      <c r="E371" s="5" t="s">
        <v>4388</v>
      </c>
      <c r="F371" s="2">
        <v>14847</v>
      </c>
      <c r="G371" s="2">
        <v>1678299</v>
      </c>
      <c r="H371" s="2">
        <v>1447141</v>
      </c>
      <c r="I371" s="2">
        <v>438077</v>
      </c>
      <c r="J371" s="2">
        <v>1009064</v>
      </c>
      <c r="K371" s="33">
        <v>1.4713635606859427E-2</v>
      </c>
      <c r="L371" s="2">
        <v>11470</v>
      </c>
      <c r="M371" s="2">
        <v>1128153</v>
      </c>
      <c r="N371" s="2">
        <v>939104</v>
      </c>
      <c r="O371" s="33">
        <v>1.2213769720925478E-2</v>
      </c>
      <c r="P371" s="2">
        <v>12925</v>
      </c>
      <c r="Q371" s="2">
        <v>1183330</v>
      </c>
      <c r="R371" s="2">
        <v>1005179</v>
      </c>
      <c r="S371" s="35">
        <v>1.285840631370134E-2</v>
      </c>
      <c r="T371" t="s">
        <v>4388</v>
      </c>
      <c r="U371" t="s">
        <v>4388</v>
      </c>
      <c r="V371" s="5" t="s">
        <v>4387</v>
      </c>
      <c r="W371" s="5">
        <v>0</v>
      </c>
      <c r="X371" s="4">
        <v>1.8552292931580863E-3</v>
      </c>
      <c r="Y371" s="6">
        <v>1922</v>
      </c>
      <c r="Z371" s="4">
        <v>6.446365927758619E-4</v>
      </c>
      <c r="AA371" s="5">
        <v>1695</v>
      </c>
      <c r="AC371" s="16" t="str">
        <f t="shared" si="30"/>
        <v/>
      </c>
      <c r="AD371" s="16" t="str">
        <f t="shared" si="31"/>
        <v/>
      </c>
      <c r="AE371" s="16">
        <f t="shared" si="32"/>
        <v>1.4713635606859427E-2</v>
      </c>
      <c r="AF371" s="16" t="str">
        <f t="shared" si="33"/>
        <v/>
      </c>
      <c r="AG371" s="16" t="str">
        <f t="shared" si="34"/>
        <v/>
      </c>
      <c r="AH371" s="16" t="str">
        <f t="shared" si="35"/>
        <v/>
      </c>
      <c r="AI371" s="17" t="str">
        <f>IF('Peer Comparison Tool'!$D$11="NR","",IF($C371='Peer Comparison Tool'!$D$9,COUNT('ALLL &lt;50B Database'!$AI$1:AI370)+1,""))</f>
        <v/>
      </c>
    </row>
    <row r="372" spans="1:35" x14ac:dyDescent="0.25">
      <c r="A372" t="s">
        <v>1823</v>
      </c>
      <c r="B372">
        <v>193809</v>
      </c>
      <c r="C372" s="5" t="s">
        <v>1795</v>
      </c>
      <c r="D372" s="5" t="s">
        <v>4387</v>
      </c>
      <c r="E372" s="5" t="s">
        <v>4388</v>
      </c>
      <c r="F372" s="2">
        <v>8937</v>
      </c>
      <c r="G372" s="2">
        <v>1676562</v>
      </c>
      <c r="H372" s="2">
        <v>1280186</v>
      </c>
      <c r="I372" s="2">
        <v>58550</v>
      </c>
      <c r="J372" s="2">
        <v>1221636</v>
      </c>
      <c r="K372" s="33">
        <v>7.3155997367464615E-3</v>
      </c>
      <c r="L372" s="2">
        <v>7650</v>
      </c>
      <c r="M372" s="2">
        <v>1543312</v>
      </c>
      <c r="N372" s="2">
        <v>1160528</v>
      </c>
      <c r="O372" s="33">
        <v>6.5918271683233836E-3</v>
      </c>
      <c r="P372" s="2">
        <v>8310</v>
      </c>
      <c r="Q372" s="2">
        <v>1567042</v>
      </c>
      <c r="R372" s="2">
        <v>1188513</v>
      </c>
      <c r="S372" s="35">
        <v>6.9919302523405299E-3</v>
      </c>
      <c r="T372" t="s">
        <v>4388</v>
      </c>
      <c r="U372" t="s">
        <v>4388</v>
      </c>
      <c r="V372" s="5" t="s">
        <v>4387</v>
      </c>
      <c r="W372" s="5">
        <v>0</v>
      </c>
      <c r="X372" s="4">
        <v>3.2366948440593155E-4</v>
      </c>
      <c r="Y372" s="6">
        <v>627</v>
      </c>
      <c r="Z372" s="4">
        <v>4.0010308401714628E-4</v>
      </c>
      <c r="AA372" s="5">
        <v>4412</v>
      </c>
      <c r="AC372" s="16" t="str">
        <f t="shared" si="30"/>
        <v/>
      </c>
      <c r="AD372" s="16" t="str">
        <f t="shared" si="31"/>
        <v/>
      </c>
      <c r="AE372" s="16">
        <f t="shared" si="32"/>
        <v>7.3155997367464615E-3</v>
      </c>
      <c r="AF372" s="16" t="str">
        <f t="shared" si="33"/>
        <v/>
      </c>
      <c r="AG372" s="16" t="str">
        <f t="shared" si="34"/>
        <v/>
      </c>
      <c r="AH372" s="16" t="str">
        <f t="shared" si="35"/>
        <v/>
      </c>
      <c r="AI372" s="17" t="str">
        <f>IF('Peer Comparison Tool'!$D$11="NR","",IF($C372='Peer Comparison Tool'!$D$9,COUNT('ALLL &lt;50B Database'!$AI$1:AI371)+1,""))</f>
        <v/>
      </c>
    </row>
    <row r="373" spans="1:35" x14ac:dyDescent="0.25">
      <c r="A373" t="s">
        <v>2315</v>
      </c>
      <c r="B373">
        <v>508346</v>
      </c>
      <c r="C373" s="5" t="s">
        <v>2299</v>
      </c>
      <c r="D373" s="5" t="s">
        <v>4387</v>
      </c>
      <c r="E373" s="5" t="s">
        <v>4388</v>
      </c>
      <c r="F373" s="2">
        <v>16622</v>
      </c>
      <c r="G373" s="2">
        <v>1675537</v>
      </c>
      <c r="H373" s="2">
        <v>1280615</v>
      </c>
      <c r="I373" s="2">
        <v>86977</v>
      </c>
      <c r="J373" s="2">
        <v>1193638</v>
      </c>
      <c r="K373" s="33">
        <v>1.3925494999321402E-2</v>
      </c>
      <c r="L373" s="2">
        <v>12477</v>
      </c>
      <c r="M373" s="2">
        <v>1483698</v>
      </c>
      <c r="N373" s="2">
        <v>1168797</v>
      </c>
      <c r="O373" s="33">
        <v>1.0675078734801681E-2</v>
      </c>
      <c r="P373" s="2">
        <v>15693</v>
      </c>
      <c r="Q373" s="2">
        <v>1518327</v>
      </c>
      <c r="R373" s="2">
        <v>1180522</v>
      </c>
      <c r="S373" s="35">
        <v>1.3293271959353575E-2</v>
      </c>
      <c r="T373" t="s">
        <v>4388</v>
      </c>
      <c r="U373" t="s">
        <v>4388</v>
      </c>
      <c r="V373" s="5" t="s">
        <v>4387</v>
      </c>
      <c r="W373" s="5">
        <v>0</v>
      </c>
      <c r="X373" s="4">
        <v>6.3222303996782712E-4</v>
      </c>
      <c r="Y373" s="6">
        <v>929</v>
      </c>
      <c r="Z373" s="4">
        <v>2.618193224551894E-3</v>
      </c>
      <c r="AA373" s="5">
        <v>2018</v>
      </c>
      <c r="AC373" s="16" t="str">
        <f t="shared" si="30"/>
        <v/>
      </c>
      <c r="AD373" s="16" t="str">
        <f t="shared" si="31"/>
        <v/>
      </c>
      <c r="AE373" s="16">
        <f t="shared" si="32"/>
        <v>1.3925494999321402E-2</v>
      </c>
      <c r="AF373" s="16" t="str">
        <f t="shared" si="33"/>
        <v/>
      </c>
      <c r="AG373" s="16" t="str">
        <f t="shared" si="34"/>
        <v/>
      </c>
      <c r="AH373" s="16" t="str">
        <f t="shared" si="35"/>
        <v/>
      </c>
      <c r="AI373" s="17" t="str">
        <f>IF('Peer Comparison Tool'!$D$11="NR","",IF($C373='Peer Comparison Tool'!$D$9,COUNT('ALLL &lt;50B Database'!$AI$1:AI372)+1,""))</f>
        <v/>
      </c>
    </row>
    <row r="374" spans="1:35" x14ac:dyDescent="0.25">
      <c r="A374" t="s">
        <v>2979</v>
      </c>
      <c r="B374">
        <v>214106</v>
      </c>
      <c r="C374" s="5" t="s">
        <v>2948</v>
      </c>
      <c r="D374" s="5" t="s">
        <v>4387</v>
      </c>
      <c r="E374" s="5" t="s">
        <v>4388</v>
      </c>
      <c r="F374" s="2">
        <v>16391</v>
      </c>
      <c r="G374" s="2">
        <v>1673532</v>
      </c>
      <c r="H374" s="2">
        <v>1010182</v>
      </c>
      <c r="I374" s="2">
        <v>99762</v>
      </c>
      <c r="J374" s="2">
        <v>910420</v>
      </c>
      <c r="K374" s="33">
        <v>1.800377847586828E-2</v>
      </c>
      <c r="L374" s="2">
        <v>13984</v>
      </c>
      <c r="M374" s="2">
        <v>1439651</v>
      </c>
      <c r="N374" s="2">
        <v>865202</v>
      </c>
      <c r="O374" s="33">
        <v>1.6162699577670879E-2</v>
      </c>
      <c r="P374" s="2">
        <v>15205</v>
      </c>
      <c r="Q374" s="2">
        <v>1581401</v>
      </c>
      <c r="R374" s="2">
        <v>899295</v>
      </c>
      <c r="S374" s="35">
        <v>1.6907688800671637E-2</v>
      </c>
      <c r="T374" t="s">
        <v>4388</v>
      </c>
      <c r="U374" t="s">
        <v>4388</v>
      </c>
      <c r="V374" s="5" t="s">
        <v>4387</v>
      </c>
      <c r="W374" s="5">
        <v>0</v>
      </c>
      <c r="X374" s="4">
        <v>1.0960896751966431E-3</v>
      </c>
      <c r="Y374" s="6">
        <v>1186</v>
      </c>
      <c r="Z374" s="4">
        <v>7.4498922300075821E-4</v>
      </c>
      <c r="AA374" s="5">
        <v>843</v>
      </c>
      <c r="AC374" s="16" t="str">
        <f t="shared" si="30"/>
        <v/>
      </c>
      <c r="AD374" s="16" t="str">
        <f t="shared" si="31"/>
        <v/>
      </c>
      <c r="AE374" s="16">
        <f t="shared" si="32"/>
        <v>1.800377847586828E-2</v>
      </c>
      <c r="AF374" s="16" t="str">
        <f t="shared" si="33"/>
        <v/>
      </c>
      <c r="AG374" s="16" t="str">
        <f t="shared" si="34"/>
        <v/>
      </c>
      <c r="AH374" s="16" t="str">
        <f t="shared" si="35"/>
        <v/>
      </c>
      <c r="AI374" s="17" t="str">
        <f>IF('Peer Comparison Tool'!$D$11="NR","",IF($C374='Peer Comparison Tool'!$D$9,COUNT('ALLL &lt;50B Database'!$AI$1:AI373)+1,""))</f>
        <v/>
      </c>
    </row>
    <row r="375" spans="1:35" x14ac:dyDescent="0.25">
      <c r="A375" t="s">
        <v>3743</v>
      </c>
      <c r="B375">
        <v>473266</v>
      </c>
      <c r="C375" s="5" t="s">
        <v>3704</v>
      </c>
      <c r="D375" s="5" t="s">
        <v>4390</v>
      </c>
      <c r="E375" s="5" t="s">
        <v>4388</v>
      </c>
      <c r="F375" s="2">
        <v>12734</v>
      </c>
      <c r="G375" s="2">
        <v>1663318</v>
      </c>
      <c r="H375" s="2">
        <v>928085</v>
      </c>
      <c r="I375" s="2">
        <v>153209</v>
      </c>
      <c r="J375" s="2">
        <v>774876</v>
      </c>
      <c r="K375" s="33">
        <v>1.6433597117474281E-2</v>
      </c>
      <c r="L375" s="2">
        <v>10863</v>
      </c>
      <c r="M375" s="2">
        <v>1472498</v>
      </c>
      <c r="N375" s="2">
        <v>776562</v>
      </c>
      <c r="O375" s="33">
        <v>1.3988580435303299E-2</v>
      </c>
      <c r="P375" s="2">
        <v>10911</v>
      </c>
      <c r="Q375" s="2">
        <v>1437226</v>
      </c>
      <c r="R375" s="2">
        <v>792412</v>
      </c>
      <c r="S375" s="35">
        <v>1.3769352306628371E-2</v>
      </c>
      <c r="T375" t="s">
        <v>4388</v>
      </c>
      <c r="U375" t="s">
        <v>4388</v>
      </c>
      <c r="V375" s="5" t="s">
        <v>4390</v>
      </c>
      <c r="W375" s="5">
        <v>0</v>
      </c>
      <c r="X375" s="4">
        <v>2.6642448108459109E-3</v>
      </c>
      <c r="Y375" s="6">
        <v>1823</v>
      </c>
      <c r="Z375" s="4">
        <v>-2.1922812867492848E-4</v>
      </c>
      <c r="AA375" s="5">
        <v>1158</v>
      </c>
      <c r="AC375" s="16" t="str">
        <f t="shared" si="30"/>
        <v/>
      </c>
      <c r="AD375" s="16" t="str">
        <f t="shared" si="31"/>
        <v/>
      </c>
      <c r="AE375" s="16">
        <f t="shared" si="32"/>
        <v>1.6433597117474281E-2</v>
      </c>
      <c r="AF375" s="16" t="str">
        <f t="shared" si="33"/>
        <v/>
      </c>
      <c r="AG375" s="16" t="str">
        <f t="shared" si="34"/>
        <v/>
      </c>
      <c r="AH375" s="16" t="str">
        <f t="shared" si="35"/>
        <v/>
      </c>
      <c r="AI375" s="17" t="str">
        <f>IF('Peer Comparison Tool'!$D$11="NR","",IF($C375='Peer Comparison Tool'!$D$9,COUNT('ALLL &lt;50B Database'!$AI$1:AI374)+1,""))</f>
        <v/>
      </c>
    </row>
    <row r="376" spans="1:35" x14ac:dyDescent="0.25">
      <c r="A376" t="s">
        <v>1274</v>
      </c>
      <c r="B376">
        <v>785473</v>
      </c>
      <c r="C376" s="5" t="s">
        <v>1309</v>
      </c>
      <c r="D376" s="5" t="s">
        <v>4390</v>
      </c>
      <c r="E376" s="5" t="s">
        <v>4388</v>
      </c>
      <c r="F376" s="2">
        <v>14640</v>
      </c>
      <c r="G376" s="2">
        <v>1658375</v>
      </c>
      <c r="H376" s="2">
        <v>1096086</v>
      </c>
      <c r="I376" s="2">
        <v>180536</v>
      </c>
      <c r="J376" s="2">
        <v>915550</v>
      </c>
      <c r="K376" s="33">
        <v>1.5990388291191086E-2</v>
      </c>
      <c r="L376" s="2">
        <v>10530</v>
      </c>
      <c r="M376" s="2">
        <v>1289704</v>
      </c>
      <c r="N376" s="2">
        <v>862316</v>
      </c>
      <c r="O376" s="33">
        <v>1.2211300729662908E-2</v>
      </c>
      <c r="P376" s="2">
        <v>11691</v>
      </c>
      <c r="Q376" s="2">
        <v>1364291</v>
      </c>
      <c r="R376" s="2">
        <v>889014</v>
      </c>
      <c r="S376" s="35">
        <v>1.3150524063738029E-2</v>
      </c>
      <c r="T376" t="s">
        <v>4388</v>
      </c>
      <c r="U376" t="s">
        <v>4388</v>
      </c>
      <c r="V376" s="5" t="s">
        <v>4390</v>
      </c>
      <c r="W376" s="5">
        <v>0</v>
      </c>
      <c r="X376" s="4">
        <v>2.8398642274530574E-3</v>
      </c>
      <c r="Y376" s="6">
        <v>2949</v>
      </c>
      <c r="Z376" s="4">
        <v>9.3922333407512118E-4</v>
      </c>
      <c r="AA376" s="5">
        <v>1274</v>
      </c>
      <c r="AC376" s="16" t="str">
        <f t="shared" si="30"/>
        <v/>
      </c>
      <c r="AD376" s="16" t="str">
        <f t="shared" si="31"/>
        <v/>
      </c>
      <c r="AE376" s="16">
        <f t="shared" si="32"/>
        <v>1.5990388291191086E-2</v>
      </c>
      <c r="AF376" s="16" t="str">
        <f t="shared" si="33"/>
        <v/>
      </c>
      <c r="AG376" s="16" t="str">
        <f t="shared" si="34"/>
        <v/>
      </c>
      <c r="AH376" s="16" t="str">
        <f t="shared" si="35"/>
        <v/>
      </c>
      <c r="AI376" s="17" t="str">
        <f>IF('Peer Comparison Tool'!$D$11="NR","",IF($C376='Peer Comparison Tool'!$D$9,COUNT('ALLL &lt;50B Database'!$AI$1:AI375)+1,""))</f>
        <v/>
      </c>
    </row>
    <row r="377" spans="1:35" x14ac:dyDescent="0.25">
      <c r="A377" t="s">
        <v>4175</v>
      </c>
      <c r="B377">
        <v>163549</v>
      </c>
      <c r="C377" s="5" t="s">
        <v>4163</v>
      </c>
      <c r="D377" s="5" t="s">
        <v>4387</v>
      </c>
      <c r="E377" s="5" t="s">
        <v>4388</v>
      </c>
      <c r="F377" s="2">
        <v>9652</v>
      </c>
      <c r="G377" s="2">
        <v>1656359</v>
      </c>
      <c r="H377" s="2">
        <v>1292250</v>
      </c>
      <c r="I377" s="2">
        <v>224061</v>
      </c>
      <c r="J377" s="2">
        <v>1068189</v>
      </c>
      <c r="K377" s="33">
        <v>9.0358541419168336E-3</v>
      </c>
      <c r="L377" s="2">
        <v>7800</v>
      </c>
      <c r="M377" s="2">
        <v>1399926</v>
      </c>
      <c r="N377" s="2">
        <v>1054571</v>
      </c>
      <c r="O377" s="33">
        <v>7.3963725533890082E-3</v>
      </c>
      <c r="P377" s="2">
        <v>8252</v>
      </c>
      <c r="Q377" s="2">
        <v>1461302</v>
      </c>
      <c r="R377" s="2">
        <v>1071426</v>
      </c>
      <c r="S377" s="35">
        <v>7.7018851511910296E-3</v>
      </c>
      <c r="T377" t="s">
        <v>4388</v>
      </c>
      <c r="U377" t="s">
        <v>4388</v>
      </c>
      <c r="V377" s="5" t="s">
        <v>4387</v>
      </c>
      <c r="W377" s="5">
        <v>0</v>
      </c>
      <c r="X377" s="4">
        <v>1.333968990725804E-3</v>
      </c>
      <c r="Y377" s="6">
        <v>1400</v>
      </c>
      <c r="Z377" s="4">
        <v>3.055125978020214E-4</v>
      </c>
      <c r="AA377" s="5">
        <v>4071</v>
      </c>
      <c r="AC377" s="16" t="str">
        <f t="shared" si="30"/>
        <v/>
      </c>
      <c r="AD377" s="16" t="str">
        <f t="shared" si="31"/>
        <v/>
      </c>
      <c r="AE377" s="16">
        <f t="shared" si="32"/>
        <v>9.0358541419168336E-3</v>
      </c>
      <c r="AF377" s="16" t="str">
        <f t="shared" si="33"/>
        <v/>
      </c>
      <c r="AG377" s="16" t="str">
        <f t="shared" si="34"/>
        <v/>
      </c>
      <c r="AH377" s="16" t="str">
        <f t="shared" si="35"/>
        <v/>
      </c>
      <c r="AI377" s="17" t="str">
        <f>IF('Peer Comparison Tool'!$D$11="NR","",IF($C377='Peer Comparison Tool'!$D$9,COUNT('ALLL &lt;50B Database'!$AI$1:AI376)+1,""))</f>
        <v/>
      </c>
    </row>
    <row r="378" spans="1:35" x14ac:dyDescent="0.25">
      <c r="A378" t="s">
        <v>2316</v>
      </c>
      <c r="B378">
        <v>290052</v>
      </c>
      <c r="C378" s="5" t="s">
        <v>2299</v>
      </c>
      <c r="D378" s="5" t="s">
        <v>4387</v>
      </c>
      <c r="E378" s="5" t="s">
        <v>4388</v>
      </c>
      <c r="F378" s="2">
        <v>16650</v>
      </c>
      <c r="G378" s="2">
        <v>1646641</v>
      </c>
      <c r="H378" s="2">
        <v>1106049</v>
      </c>
      <c r="I378" s="2">
        <v>107357</v>
      </c>
      <c r="J378" s="2">
        <v>998692</v>
      </c>
      <c r="K378" s="33">
        <v>1.6671806723193936E-2</v>
      </c>
      <c r="L378" s="2">
        <v>15911</v>
      </c>
      <c r="M378" s="2">
        <v>1373864</v>
      </c>
      <c r="N378" s="2">
        <v>1022639</v>
      </c>
      <c r="O378" s="33">
        <v>1.5558765116526947E-2</v>
      </c>
      <c r="P378" s="2">
        <v>16020</v>
      </c>
      <c r="Q378" s="2">
        <v>1493120</v>
      </c>
      <c r="R378" s="2">
        <v>1019261</v>
      </c>
      <c r="S378" s="35">
        <v>1.5717269668907179E-2</v>
      </c>
      <c r="T378" t="s">
        <v>4388</v>
      </c>
      <c r="U378" t="s">
        <v>4388</v>
      </c>
      <c r="V378" s="5" t="s">
        <v>4387</v>
      </c>
      <c r="W378" s="5">
        <v>0</v>
      </c>
      <c r="X378" s="4">
        <v>9.5453705428675747E-4</v>
      </c>
      <c r="Y378" s="6">
        <v>630</v>
      </c>
      <c r="Z378" s="4">
        <v>1.5850455238023212E-4</v>
      </c>
      <c r="AA378" s="5">
        <v>1102</v>
      </c>
      <c r="AC378" s="16" t="str">
        <f t="shared" si="30"/>
        <v/>
      </c>
      <c r="AD378" s="16" t="str">
        <f t="shared" si="31"/>
        <v/>
      </c>
      <c r="AE378" s="16">
        <f t="shared" si="32"/>
        <v>1.6671806723193936E-2</v>
      </c>
      <c r="AF378" s="16" t="str">
        <f t="shared" si="33"/>
        <v/>
      </c>
      <c r="AG378" s="16" t="str">
        <f t="shared" si="34"/>
        <v/>
      </c>
      <c r="AH378" s="16" t="str">
        <f t="shared" si="35"/>
        <v/>
      </c>
      <c r="AI378" s="17" t="str">
        <f>IF('Peer Comparison Tool'!$D$11="NR","",IF($C378='Peer Comparison Tool'!$D$9,COUNT('ALLL &lt;50B Database'!$AI$1:AI377)+1,""))</f>
        <v/>
      </c>
    </row>
    <row r="379" spans="1:35" x14ac:dyDescent="0.25">
      <c r="A379" t="s">
        <v>422</v>
      </c>
      <c r="B379">
        <v>507509</v>
      </c>
      <c r="C379" s="5" t="s">
        <v>416</v>
      </c>
      <c r="D379" s="5" t="s">
        <v>4387</v>
      </c>
      <c r="E379" s="5" t="s">
        <v>4388</v>
      </c>
      <c r="F379" s="2">
        <v>15466</v>
      </c>
      <c r="G379" s="2">
        <v>1636553</v>
      </c>
      <c r="H379" s="2">
        <v>1133893</v>
      </c>
      <c r="I379" s="2">
        <v>95128</v>
      </c>
      <c r="J379" s="2">
        <v>1038765</v>
      </c>
      <c r="K379" s="33">
        <v>1.488883433692895E-2</v>
      </c>
      <c r="L379" s="2">
        <v>10156</v>
      </c>
      <c r="M379" s="2">
        <v>1334086</v>
      </c>
      <c r="N379" s="2">
        <v>1075123</v>
      </c>
      <c r="O379" s="33">
        <v>9.4463610210180609E-3</v>
      </c>
      <c r="P379" s="2">
        <v>11602</v>
      </c>
      <c r="Q379" s="2">
        <v>1448221</v>
      </c>
      <c r="R379" s="2">
        <v>1069403</v>
      </c>
      <c r="S379" s="35">
        <v>1.0849043812295272E-2</v>
      </c>
      <c r="T379" t="s">
        <v>4388</v>
      </c>
      <c r="U379" t="s">
        <v>4388</v>
      </c>
      <c r="V379" s="5" t="s">
        <v>4387</v>
      </c>
      <c r="W379" s="5">
        <v>0</v>
      </c>
      <c r="X379" s="4">
        <v>4.0397905246336782E-3</v>
      </c>
      <c r="Y379" s="6">
        <v>3864</v>
      </c>
      <c r="Z379" s="4">
        <v>1.402682791277211E-3</v>
      </c>
      <c r="AA379" s="5">
        <v>1647</v>
      </c>
      <c r="AC379" s="16" t="str">
        <f t="shared" si="30"/>
        <v/>
      </c>
      <c r="AD379" s="16" t="str">
        <f t="shared" si="31"/>
        <v/>
      </c>
      <c r="AE379" s="16">
        <f t="shared" si="32"/>
        <v>1.488883433692895E-2</v>
      </c>
      <c r="AF379" s="16" t="str">
        <f t="shared" si="33"/>
        <v/>
      </c>
      <c r="AG379" s="16" t="str">
        <f t="shared" si="34"/>
        <v/>
      </c>
      <c r="AH379" s="16" t="str">
        <f t="shared" si="35"/>
        <v/>
      </c>
      <c r="AI379" s="17" t="str">
        <f>IF('Peer Comparison Tool'!$D$11="NR","",IF($C379='Peer Comparison Tool'!$D$9,COUNT('ALLL &lt;50B Database'!$AI$1:AI378)+1,""))</f>
        <v/>
      </c>
    </row>
    <row r="380" spans="1:35" x14ac:dyDescent="0.25">
      <c r="A380" t="s">
        <v>120</v>
      </c>
      <c r="B380">
        <v>852544</v>
      </c>
      <c r="C380" s="5" t="s">
        <v>113</v>
      </c>
      <c r="D380" s="5" t="s">
        <v>4390</v>
      </c>
      <c r="E380" s="5" t="s">
        <v>4388</v>
      </c>
      <c r="F380" s="2">
        <v>16306</v>
      </c>
      <c r="G380" s="2">
        <v>1632595</v>
      </c>
      <c r="H380" s="2">
        <v>1154456</v>
      </c>
      <c r="I380" s="2">
        <v>111703</v>
      </c>
      <c r="J380" s="2">
        <v>1042753</v>
      </c>
      <c r="K380" s="33">
        <v>1.5637452014043596E-2</v>
      </c>
      <c r="L380" s="2">
        <v>13398</v>
      </c>
      <c r="M380" s="2">
        <v>1495986</v>
      </c>
      <c r="N380" s="2">
        <v>1004519</v>
      </c>
      <c r="O380" s="33">
        <v>1.3337726812534157E-2</v>
      </c>
      <c r="P380" s="2">
        <v>13578</v>
      </c>
      <c r="Q380" s="2">
        <v>1484652</v>
      </c>
      <c r="R380" s="2">
        <v>1005394</v>
      </c>
      <c r="S380" s="35">
        <v>1.3505153203619676E-2</v>
      </c>
      <c r="T380" t="s">
        <v>4388</v>
      </c>
      <c r="U380" t="s">
        <v>4388</v>
      </c>
      <c r="V380" s="5" t="s">
        <v>4390</v>
      </c>
      <c r="W380" s="5">
        <v>0</v>
      </c>
      <c r="X380" s="4">
        <v>2.1322988104239202E-3</v>
      </c>
      <c r="Y380" s="6">
        <v>2728</v>
      </c>
      <c r="Z380" s="4">
        <v>1.6742639108551817E-4</v>
      </c>
      <c r="AA380" s="5">
        <v>1383</v>
      </c>
      <c r="AC380" s="16" t="str">
        <f t="shared" si="30"/>
        <v/>
      </c>
      <c r="AD380" s="16" t="str">
        <f t="shared" si="31"/>
        <v/>
      </c>
      <c r="AE380" s="16">
        <f t="shared" si="32"/>
        <v>1.5637452014043596E-2</v>
      </c>
      <c r="AF380" s="16" t="str">
        <f t="shared" si="33"/>
        <v/>
      </c>
      <c r="AG380" s="16" t="str">
        <f t="shared" si="34"/>
        <v/>
      </c>
      <c r="AH380" s="16" t="str">
        <f t="shared" si="35"/>
        <v/>
      </c>
      <c r="AI380" s="17" t="str">
        <f>IF('Peer Comparison Tool'!$D$11="NR","",IF($C380='Peer Comparison Tool'!$D$9,COUNT('ALLL &lt;50B Database'!$AI$1:AI379)+1,""))</f>
        <v/>
      </c>
    </row>
    <row r="381" spans="1:35" x14ac:dyDescent="0.25">
      <c r="A381" t="s">
        <v>423</v>
      </c>
      <c r="B381">
        <v>407506</v>
      </c>
      <c r="C381" s="5" t="s">
        <v>416</v>
      </c>
      <c r="D381" s="5" t="s">
        <v>4390</v>
      </c>
      <c r="E381" s="5" t="s">
        <v>4388</v>
      </c>
      <c r="F381" s="2">
        <v>15980</v>
      </c>
      <c r="G381" s="2">
        <v>1625411</v>
      </c>
      <c r="H381" s="2">
        <v>1324626</v>
      </c>
      <c r="I381" s="2">
        <v>169677</v>
      </c>
      <c r="J381" s="2">
        <v>1154949</v>
      </c>
      <c r="K381" s="33">
        <v>1.3836108780560873E-2</v>
      </c>
      <c r="L381" s="2">
        <v>12290</v>
      </c>
      <c r="M381" s="2">
        <v>1362062</v>
      </c>
      <c r="N381" s="2">
        <v>1153402</v>
      </c>
      <c r="O381" s="33">
        <v>1.0655434965432694E-2</v>
      </c>
      <c r="P381" s="2">
        <v>14004</v>
      </c>
      <c r="Q381" s="2">
        <v>1383895</v>
      </c>
      <c r="R381" s="2">
        <v>1159000</v>
      </c>
      <c r="S381" s="35">
        <v>1.2082830025884382E-2</v>
      </c>
      <c r="T381" t="s">
        <v>4388</v>
      </c>
      <c r="U381" t="s">
        <v>4388</v>
      </c>
      <c r="V381" s="5" t="s">
        <v>4390</v>
      </c>
      <c r="W381" s="5">
        <v>0</v>
      </c>
      <c r="X381" s="4">
        <v>1.7532787546764902E-3</v>
      </c>
      <c r="Y381" s="6">
        <v>1976</v>
      </c>
      <c r="Z381" s="4">
        <v>1.4273950604516885E-3</v>
      </c>
      <c r="AA381" s="5">
        <v>2045</v>
      </c>
      <c r="AC381" s="16" t="str">
        <f t="shared" si="30"/>
        <v/>
      </c>
      <c r="AD381" s="16" t="str">
        <f t="shared" si="31"/>
        <v/>
      </c>
      <c r="AE381" s="16">
        <f t="shared" si="32"/>
        <v>1.3836108780560873E-2</v>
      </c>
      <c r="AF381" s="16" t="str">
        <f t="shared" si="33"/>
        <v/>
      </c>
      <c r="AG381" s="16" t="str">
        <f t="shared" si="34"/>
        <v/>
      </c>
      <c r="AH381" s="16" t="str">
        <f t="shared" si="35"/>
        <v/>
      </c>
      <c r="AI381" s="17" t="str">
        <f>IF('Peer Comparison Tool'!$D$11="NR","",IF($C381='Peer Comparison Tool'!$D$9,COUNT('ALLL &lt;50B Database'!$AI$1:AI380)+1,""))</f>
        <v/>
      </c>
    </row>
    <row r="382" spans="1:35" x14ac:dyDescent="0.25">
      <c r="A382" t="s">
        <v>1908</v>
      </c>
      <c r="B382">
        <v>61122</v>
      </c>
      <c r="C382" s="5" t="s">
        <v>1902</v>
      </c>
      <c r="D382" s="5" t="s">
        <v>4387</v>
      </c>
      <c r="E382" s="5" t="s">
        <v>4388</v>
      </c>
      <c r="F382" s="2">
        <v>17014</v>
      </c>
      <c r="G382" s="2">
        <v>1625043</v>
      </c>
      <c r="H382" s="2">
        <v>1186940</v>
      </c>
      <c r="I382" s="2">
        <v>144427</v>
      </c>
      <c r="J382" s="2">
        <v>1042513</v>
      </c>
      <c r="K382" s="33">
        <v>1.6320180180007346E-2</v>
      </c>
      <c r="L382" s="2">
        <v>12537</v>
      </c>
      <c r="M382" s="2">
        <v>1423446</v>
      </c>
      <c r="N382" s="2">
        <v>1050369</v>
      </c>
      <c r="O382" s="33">
        <v>1.1935805416953471E-2</v>
      </c>
      <c r="P382" s="2">
        <v>15012</v>
      </c>
      <c r="Q382" s="2">
        <v>1444728</v>
      </c>
      <c r="R382" s="2">
        <v>1051987</v>
      </c>
      <c r="S382" s="35">
        <v>1.4270138319199762E-2</v>
      </c>
      <c r="T382" t="s">
        <v>4388</v>
      </c>
      <c r="U382" t="s">
        <v>4388</v>
      </c>
      <c r="V382" s="5" t="s">
        <v>4387</v>
      </c>
      <c r="W382" s="5">
        <v>0</v>
      </c>
      <c r="X382" s="4">
        <v>2.0500418608075839E-3</v>
      </c>
      <c r="Y382" s="6">
        <v>2002</v>
      </c>
      <c r="Z382" s="4">
        <v>2.3343329022462913E-3</v>
      </c>
      <c r="AA382" s="5">
        <v>1184</v>
      </c>
      <c r="AC382" s="16" t="str">
        <f t="shared" si="30"/>
        <v/>
      </c>
      <c r="AD382" s="16" t="str">
        <f t="shared" si="31"/>
        <v/>
      </c>
      <c r="AE382" s="16">
        <f t="shared" si="32"/>
        <v>1.6320180180007346E-2</v>
      </c>
      <c r="AF382" s="16" t="str">
        <f t="shared" si="33"/>
        <v/>
      </c>
      <c r="AG382" s="16" t="str">
        <f t="shared" si="34"/>
        <v/>
      </c>
      <c r="AH382" s="16" t="str">
        <f t="shared" si="35"/>
        <v/>
      </c>
      <c r="AI382" s="17" t="str">
        <f>IF('Peer Comparison Tool'!$D$11="NR","",IF($C382='Peer Comparison Tool'!$D$9,COUNT('ALLL &lt;50B Database'!$AI$1:AI381)+1,""))</f>
        <v/>
      </c>
    </row>
    <row r="383" spans="1:35" x14ac:dyDescent="0.25">
      <c r="A383" t="s">
        <v>1909</v>
      </c>
      <c r="B383">
        <v>2471239</v>
      </c>
      <c r="C383" s="5" t="s">
        <v>1902</v>
      </c>
      <c r="D383" s="5" t="s">
        <v>4390</v>
      </c>
      <c r="E383" s="5" t="s">
        <v>4388</v>
      </c>
      <c r="F383" s="2">
        <v>23524</v>
      </c>
      <c r="G383" s="2">
        <v>1620357</v>
      </c>
      <c r="H383" s="2">
        <v>1220884</v>
      </c>
      <c r="I383" s="2">
        <v>159776</v>
      </c>
      <c r="J383" s="2">
        <v>1061108</v>
      </c>
      <c r="K383" s="33">
        <v>2.2169279658620988E-2</v>
      </c>
      <c r="L383" s="2">
        <v>18838</v>
      </c>
      <c r="M383" s="2">
        <v>1226251</v>
      </c>
      <c r="N383" s="2">
        <v>915454</v>
      </c>
      <c r="O383" s="33">
        <v>2.0577767970864729E-2</v>
      </c>
      <c r="P383" s="2">
        <v>20754</v>
      </c>
      <c r="Q383" s="2">
        <v>1289712</v>
      </c>
      <c r="R383" s="2">
        <v>984830</v>
      </c>
      <c r="S383" s="35">
        <v>2.1073687844602621E-2</v>
      </c>
      <c r="T383" t="s">
        <v>4388</v>
      </c>
      <c r="U383" t="s">
        <v>4388</v>
      </c>
      <c r="V383" s="5" t="s">
        <v>4390</v>
      </c>
      <c r="W383" s="5">
        <v>0</v>
      </c>
      <c r="X383" s="4">
        <v>1.0955918140183665E-3</v>
      </c>
      <c r="Y383" s="6">
        <v>2770</v>
      </c>
      <c r="Z383" s="4">
        <v>4.9591987373789198E-4</v>
      </c>
      <c r="AA383" s="5">
        <v>384</v>
      </c>
      <c r="AC383" s="16" t="str">
        <f t="shared" si="30"/>
        <v/>
      </c>
      <c r="AD383" s="16" t="str">
        <f t="shared" si="31"/>
        <v/>
      </c>
      <c r="AE383" s="16">
        <f t="shared" si="32"/>
        <v>2.2169279658620988E-2</v>
      </c>
      <c r="AF383" s="16" t="str">
        <f t="shared" si="33"/>
        <v/>
      </c>
      <c r="AG383" s="16" t="str">
        <f t="shared" si="34"/>
        <v/>
      </c>
      <c r="AH383" s="16" t="str">
        <f t="shared" si="35"/>
        <v/>
      </c>
      <c r="AI383" s="17" t="str">
        <f>IF('Peer Comparison Tool'!$D$11="NR","",IF($C383='Peer Comparison Tool'!$D$9,COUNT('ALLL &lt;50B Database'!$AI$1:AI382)+1,""))</f>
        <v/>
      </c>
    </row>
    <row r="384" spans="1:35" x14ac:dyDescent="0.25">
      <c r="A384" t="s">
        <v>1825</v>
      </c>
      <c r="B384">
        <v>279105</v>
      </c>
      <c r="C384" s="5" t="s">
        <v>1795</v>
      </c>
      <c r="D384" s="5" t="s">
        <v>4387</v>
      </c>
      <c r="E384" s="5" t="s">
        <v>4388</v>
      </c>
      <c r="F384" s="2">
        <v>5228</v>
      </c>
      <c r="G384" s="2">
        <v>1618703</v>
      </c>
      <c r="H384" s="2">
        <v>1035285</v>
      </c>
      <c r="I384" s="2">
        <v>11922</v>
      </c>
      <c r="J384" s="2">
        <v>1023363</v>
      </c>
      <c r="K384" s="33">
        <v>5.1086466874413084E-3</v>
      </c>
      <c r="L384" s="2">
        <v>4372</v>
      </c>
      <c r="M384" s="2">
        <v>1451182</v>
      </c>
      <c r="N384" s="2">
        <v>1020320</v>
      </c>
      <c r="O384" s="33">
        <v>4.2849302179708325E-3</v>
      </c>
      <c r="P384" s="2">
        <v>4397</v>
      </c>
      <c r="Q384" s="2">
        <v>1484003</v>
      </c>
      <c r="R384" s="2">
        <v>1035163</v>
      </c>
      <c r="S384" s="35">
        <v>4.2476402267082576E-3</v>
      </c>
      <c r="T384" t="s">
        <v>4388</v>
      </c>
      <c r="U384" t="s">
        <v>4388</v>
      </c>
      <c r="V384" s="5" t="s">
        <v>4387</v>
      </c>
      <c r="W384" s="5">
        <v>0</v>
      </c>
      <c r="X384" s="4">
        <v>8.6100646073305077E-4</v>
      </c>
      <c r="Y384" s="6">
        <v>831</v>
      </c>
      <c r="Z384" s="4">
        <v>-3.7289991262574873E-5</v>
      </c>
      <c r="AA384" s="5">
        <v>4647</v>
      </c>
      <c r="AC384" s="16" t="str">
        <f t="shared" si="30"/>
        <v/>
      </c>
      <c r="AD384" s="16" t="str">
        <f t="shared" si="31"/>
        <v/>
      </c>
      <c r="AE384" s="16">
        <f t="shared" si="32"/>
        <v>5.1086466874413084E-3</v>
      </c>
      <c r="AF384" s="16" t="str">
        <f t="shared" si="33"/>
        <v/>
      </c>
      <c r="AG384" s="16" t="str">
        <f t="shared" si="34"/>
        <v/>
      </c>
      <c r="AH384" s="16" t="str">
        <f t="shared" si="35"/>
        <v/>
      </c>
      <c r="AI384" s="17" t="str">
        <f>IF('Peer Comparison Tool'!$D$11="NR","",IF($C384='Peer Comparison Tool'!$D$9,COUNT('ALLL &lt;50B Database'!$AI$1:AI383)+1,""))</f>
        <v/>
      </c>
    </row>
    <row r="385" spans="1:35" x14ac:dyDescent="0.25">
      <c r="A385" t="s">
        <v>2610</v>
      </c>
      <c r="B385">
        <v>2913887</v>
      </c>
      <c r="C385" s="5" t="s">
        <v>2604</v>
      </c>
      <c r="D385" s="5" t="s">
        <v>4387</v>
      </c>
      <c r="E385" s="5" t="s">
        <v>4388</v>
      </c>
      <c r="F385" s="2">
        <v>12054</v>
      </c>
      <c r="G385" s="2">
        <v>1618163</v>
      </c>
      <c r="H385" s="2">
        <v>1249999</v>
      </c>
      <c r="I385" s="2">
        <v>94771</v>
      </c>
      <c r="J385" s="2">
        <v>1155228</v>
      </c>
      <c r="K385" s="33">
        <v>1.0434303877676096E-2</v>
      </c>
      <c r="L385" s="2">
        <v>8324</v>
      </c>
      <c r="M385" s="2">
        <v>1274031</v>
      </c>
      <c r="N385" s="2">
        <v>1029974</v>
      </c>
      <c r="O385" s="33">
        <v>8.0817574035849452E-3</v>
      </c>
      <c r="P385" s="2">
        <v>10586</v>
      </c>
      <c r="Q385" s="2">
        <v>1262470</v>
      </c>
      <c r="R385" s="2">
        <v>1039515</v>
      </c>
      <c r="S385" s="35">
        <v>1.0183595234316003E-2</v>
      </c>
      <c r="T385" t="s">
        <v>4388</v>
      </c>
      <c r="U385" t="s">
        <v>4388</v>
      </c>
      <c r="V385" s="5" t="s">
        <v>4387</v>
      </c>
      <c r="W385" s="5">
        <v>0</v>
      </c>
      <c r="X385" s="4">
        <v>2.5070864336009316E-4</v>
      </c>
      <c r="Y385" s="6">
        <v>1468</v>
      </c>
      <c r="Z385" s="4">
        <v>2.1018378307310574E-3</v>
      </c>
      <c r="AA385" s="5">
        <v>3623</v>
      </c>
      <c r="AC385" s="16" t="str">
        <f t="shared" si="30"/>
        <v/>
      </c>
      <c r="AD385" s="16" t="str">
        <f t="shared" si="31"/>
        <v/>
      </c>
      <c r="AE385" s="16">
        <f t="shared" si="32"/>
        <v>1.0434303877676096E-2</v>
      </c>
      <c r="AF385" s="16" t="str">
        <f t="shared" si="33"/>
        <v/>
      </c>
      <c r="AG385" s="16" t="str">
        <f t="shared" si="34"/>
        <v/>
      </c>
      <c r="AH385" s="16" t="str">
        <f t="shared" si="35"/>
        <v/>
      </c>
      <c r="AI385" s="17" t="str">
        <f>IF('Peer Comparison Tool'!$D$11="NR","",IF($C385='Peer Comparison Tool'!$D$9,COUNT('ALLL &lt;50B Database'!$AI$1:AI384)+1,""))</f>
        <v/>
      </c>
    </row>
    <row r="386" spans="1:35" x14ac:dyDescent="0.25">
      <c r="A386" t="s">
        <v>4069</v>
      </c>
      <c r="B386">
        <v>781028</v>
      </c>
      <c r="C386" s="5" t="s">
        <v>4058</v>
      </c>
      <c r="D386" s="5" t="s">
        <v>4387</v>
      </c>
      <c r="E386" s="5" t="s">
        <v>4388</v>
      </c>
      <c r="F386" s="2">
        <v>12394</v>
      </c>
      <c r="G386" s="2">
        <v>1614861</v>
      </c>
      <c r="H386" s="2">
        <v>1194817</v>
      </c>
      <c r="I386" s="2">
        <v>85865</v>
      </c>
      <c r="J386" s="2">
        <v>1108952</v>
      </c>
      <c r="K386" s="33">
        <v>1.1176317820789358E-2</v>
      </c>
      <c r="L386" s="2">
        <v>8585</v>
      </c>
      <c r="M386" s="2">
        <v>1431111</v>
      </c>
      <c r="N386" s="2">
        <v>1090851</v>
      </c>
      <c r="O386" s="33">
        <v>7.870002410961717E-3</v>
      </c>
      <c r="P386" s="2">
        <v>11975</v>
      </c>
      <c r="Q386" s="2">
        <v>1453396</v>
      </c>
      <c r="R386" s="2">
        <v>1109504</v>
      </c>
      <c r="S386" s="35">
        <v>1.0793111155976004E-2</v>
      </c>
      <c r="T386" t="s">
        <v>4388</v>
      </c>
      <c r="U386" t="s">
        <v>4388</v>
      </c>
      <c r="V386" s="5" t="s">
        <v>4387</v>
      </c>
      <c r="W386" s="5">
        <v>0</v>
      </c>
      <c r="X386" s="4">
        <v>3.8320666481335419E-4</v>
      </c>
      <c r="Y386" s="6">
        <v>419</v>
      </c>
      <c r="Z386" s="4">
        <v>2.923108745014287E-3</v>
      </c>
      <c r="AA386" s="5">
        <v>3296</v>
      </c>
      <c r="AC386" s="16" t="str">
        <f t="shared" si="30"/>
        <v/>
      </c>
      <c r="AD386" s="16" t="str">
        <f t="shared" si="31"/>
        <v/>
      </c>
      <c r="AE386" s="16">
        <f t="shared" si="32"/>
        <v>1.1176317820789358E-2</v>
      </c>
      <c r="AF386" s="16" t="str">
        <f t="shared" si="33"/>
        <v/>
      </c>
      <c r="AG386" s="16" t="str">
        <f t="shared" si="34"/>
        <v/>
      </c>
      <c r="AH386" s="16" t="str">
        <f t="shared" si="35"/>
        <v/>
      </c>
      <c r="AI386" s="17" t="str">
        <f>IF('Peer Comparison Tool'!$D$11="NR","",IF($C386='Peer Comparison Tool'!$D$9,COUNT('ALLL &lt;50B Database'!$AI$1:AI385)+1,""))</f>
        <v/>
      </c>
    </row>
    <row r="387" spans="1:35" x14ac:dyDescent="0.25">
      <c r="A387" t="s">
        <v>3396</v>
      </c>
      <c r="B387">
        <v>18827</v>
      </c>
      <c r="C387" s="5" t="s">
        <v>3374</v>
      </c>
      <c r="D387" s="5" t="s">
        <v>4390</v>
      </c>
      <c r="E387" s="5" t="s">
        <v>4388</v>
      </c>
      <c r="F387" s="2">
        <v>10188</v>
      </c>
      <c r="G387" s="2">
        <v>1613304</v>
      </c>
      <c r="H387" s="2">
        <v>1321810</v>
      </c>
      <c r="I387" s="2">
        <v>121514</v>
      </c>
      <c r="J387" s="2">
        <v>1200296</v>
      </c>
      <c r="K387" s="33">
        <v>8.4879063164419438E-3</v>
      </c>
      <c r="L387" s="2">
        <v>8304</v>
      </c>
      <c r="M387" s="2">
        <v>1401005</v>
      </c>
      <c r="N387" s="2">
        <v>1172255</v>
      </c>
      <c r="O387" s="33">
        <v>7.083782965310449E-3</v>
      </c>
      <c r="P387" s="2">
        <v>9707</v>
      </c>
      <c r="Q387" s="2">
        <v>1445459</v>
      </c>
      <c r="R387" s="2">
        <v>1220918</v>
      </c>
      <c r="S387" s="35">
        <v>7.9505748952837119E-3</v>
      </c>
      <c r="T387" t="s">
        <v>4388</v>
      </c>
      <c r="U387" t="s">
        <v>4388</v>
      </c>
      <c r="V387" s="5" t="s">
        <v>4390</v>
      </c>
      <c r="W387" s="5">
        <v>0</v>
      </c>
      <c r="X387" s="4">
        <v>5.3733142115823182E-4</v>
      </c>
      <c r="Y387" s="6">
        <v>481</v>
      </c>
      <c r="Z387" s="4">
        <v>8.667919299732629E-4</v>
      </c>
      <c r="AA387" s="5">
        <v>4203</v>
      </c>
      <c r="AC387" s="16" t="str">
        <f t="shared" ref="AC387:AC450" si="36">IF(AND($G387&gt;=10000000,$G387&lt;50000000),$K387,"")</f>
        <v/>
      </c>
      <c r="AD387" s="16" t="str">
        <f t="shared" ref="AD387:AD450" si="37">IF(AND($G387&gt;=5000000,$G387&lt;9999999),$K387,"")</f>
        <v/>
      </c>
      <c r="AE387" s="16">
        <f t="shared" ref="AE387:AE450" si="38">IF(AND($G387&gt;=1000000,$G387&lt;4999999),$K387,"")</f>
        <v>8.4879063164419438E-3</v>
      </c>
      <c r="AF387" s="16" t="str">
        <f t="shared" ref="AF387:AF450" si="39">IF(AND($G387&gt;=500000,$G387&lt;999999),$K387,"")</f>
        <v/>
      </c>
      <c r="AG387" s="16" t="str">
        <f t="shared" ref="AG387:AG450" si="40">IF(AND($G387&gt;=100000,$G387&lt;499999),$K387,"")</f>
        <v/>
      </c>
      <c r="AH387" s="16" t="str">
        <f t="shared" ref="AH387:AH450" si="41">IF(AND($G387&gt;=0,$G387&lt;99999),$K387,"")</f>
        <v/>
      </c>
      <c r="AI387" s="17" t="str">
        <f>IF('Peer Comparison Tool'!$D$11="NR","",IF($C387='Peer Comparison Tool'!$D$9,COUNT('ALLL &lt;50B Database'!$AI$1:AI386)+1,""))</f>
        <v/>
      </c>
    </row>
    <row r="388" spans="1:35" x14ac:dyDescent="0.25">
      <c r="A388" t="s">
        <v>251</v>
      </c>
      <c r="B388">
        <v>783161</v>
      </c>
      <c r="C388" s="5" t="s">
        <v>207</v>
      </c>
      <c r="D388" s="5" t="s">
        <v>4390</v>
      </c>
      <c r="E388" s="5" t="s">
        <v>4388</v>
      </c>
      <c r="F388" s="2">
        <v>13631</v>
      </c>
      <c r="G388" s="2">
        <v>1612057</v>
      </c>
      <c r="H388" s="2">
        <v>993725</v>
      </c>
      <c r="I388" s="2">
        <v>231945</v>
      </c>
      <c r="J388" s="2">
        <v>761780</v>
      </c>
      <c r="K388" s="33">
        <v>1.7893617579878705E-2</v>
      </c>
      <c r="L388" s="2">
        <v>12356</v>
      </c>
      <c r="M388" s="2">
        <v>1292591</v>
      </c>
      <c r="N388" s="2">
        <v>781229</v>
      </c>
      <c r="O388" s="33">
        <v>1.5816105136906081E-2</v>
      </c>
      <c r="P388" s="2">
        <v>12869</v>
      </c>
      <c r="Q388" s="2">
        <v>1341180</v>
      </c>
      <c r="R388" s="2">
        <v>771127</v>
      </c>
      <c r="S388" s="35">
        <v>1.668856102820936E-2</v>
      </c>
      <c r="T388" t="s">
        <v>4388</v>
      </c>
      <c r="U388" t="s">
        <v>4388</v>
      </c>
      <c r="V388" s="5" t="s">
        <v>4390</v>
      </c>
      <c r="W388" s="5">
        <v>0</v>
      </c>
      <c r="X388" s="4">
        <v>1.2050565516693451E-3</v>
      </c>
      <c r="Y388" s="6">
        <v>762</v>
      </c>
      <c r="Z388" s="4">
        <v>8.7245589130327886E-4</v>
      </c>
      <c r="AA388" s="5">
        <v>863</v>
      </c>
      <c r="AC388" s="16" t="str">
        <f t="shared" si="36"/>
        <v/>
      </c>
      <c r="AD388" s="16" t="str">
        <f t="shared" si="37"/>
        <v/>
      </c>
      <c r="AE388" s="16">
        <f t="shared" si="38"/>
        <v>1.7893617579878705E-2</v>
      </c>
      <c r="AF388" s="16" t="str">
        <f t="shared" si="39"/>
        <v/>
      </c>
      <c r="AG388" s="16" t="str">
        <f t="shared" si="40"/>
        <v/>
      </c>
      <c r="AH388" s="16" t="str">
        <f t="shared" si="41"/>
        <v/>
      </c>
      <c r="AI388" s="17" t="str">
        <f>IF('Peer Comparison Tool'!$D$11="NR","",IF($C388='Peer Comparison Tool'!$D$9,COUNT('ALLL &lt;50B Database'!$AI$1:AI387)+1,""))</f>
        <v/>
      </c>
    </row>
    <row r="389" spans="1:35" x14ac:dyDescent="0.25">
      <c r="A389" t="s">
        <v>1824</v>
      </c>
      <c r="B389">
        <v>859002</v>
      </c>
      <c r="C389" s="5" t="s">
        <v>1795</v>
      </c>
      <c r="D389" s="5" t="s">
        <v>4390</v>
      </c>
      <c r="E389" s="5" t="s">
        <v>4388</v>
      </c>
      <c r="F389" s="2">
        <v>13771</v>
      </c>
      <c r="G389" s="2">
        <v>1610058</v>
      </c>
      <c r="H389" s="2">
        <v>1178954</v>
      </c>
      <c r="I389" s="2">
        <v>59023</v>
      </c>
      <c r="J389" s="2">
        <v>1119931</v>
      </c>
      <c r="K389" s="33">
        <v>1.2296293253780814E-2</v>
      </c>
      <c r="L389" s="2">
        <v>11417</v>
      </c>
      <c r="M389" s="2">
        <v>1403024</v>
      </c>
      <c r="N389" s="2">
        <v>1121584</v>
      </c>
      <c r="O389" s="33">
        <v>1.0179353485784391E-2</v>
      </c>
      <c r="P389" s="2">
        <v>12913</v>
      </c>
      <c r="Q389" s="2">
        <v>1486271</v>
      </c>
      <c r="R389" s="2">
        <v>1151293</v>
      </c>
      <c r="S389" s="35">
        <v>1.12160848715314E-2</v>
      </c>
      <c r="T389" t="s">
        <v>4388</v>
      </c>
      <c r="U389" t="s">
        <v>4388</v>
      </c>
      <c r="V389" s="5" t="s">
        <v>4390</v>
      </c>
      <c r="W389" s="5">
        <v>0</v>
      </c>
      <c r="X389" s="4">
        <v>1.0802083822494136E-3</v>
      </c>
      <c r="Y389" s="6">
        <v>858</v>
      </c>
      <c r="Z389" s="4">
        <v>1.0367313857470098E-3</v>
      </c>
      <c r="AA389" s="5">
        <v>2782</v>
      </c>
      <c r="AC389" s="16" t="str">
        <f t="shared" si="36"/>
        <v/>
      </c>
      <c r="AD389" s="16" t="str">
        <f t="shared" si="37"/>
        <v/>
      </c>
      <c r="AE389" s="16">
        <f t="shared" si="38"/>
        <v>1.2296293253780814E-2</v>
      </c>
      <c r="AF389" s="16" t="str">
        <f t="shared" si="39"/>
        <v/>
      </c>
      <c r="AG389" s="16" t="str">
        <f t="shared" si="40"/>
        <v/>
      </c>
      <c r="AH389" s="16" t="str">
        <f t="shared" si="41"/>
        <v/>
      </c>
      <c r="AI389" s="17" t="str">
        <f>IF('Peer Comparison Tool'!$D$11="NR","",IF($C389='Peer Comparison Tool'!$D$9,COUNT('ALLL &lt;50B Database'!$AI$1:AI388)+1,""))</f>
        <v/>
      </c>
    </row>
    <row r="390" spans="1:35" x14ac:dyDescent="0.25">
      <c r="A390" t="s">
        <v>4173</v>
      </c>
      <c r="B390">
        <v>962890</v>
      </c>
      <c r="C390" s="5" t="s">
        <v>4163</v>
      </c>
      <c r="D390" s="5" t="s">
        <v>4390</v>
      </c>
      <c r="E390" s="5" t="s">
        <v>4388</v>
      </c>
      <c r="F390" s="2">
        <v>13373</v>
      </c>
      <c r="G390" s="2">
        <v>1606886</v>
      </c>
      <c r="H390" s="2">
        <v>1281175</v>
      </c>
      <c r="I390" s="2">
        <v>137330</v>
      </c>
      <c r="J390" s="2">
        <v>1143845</v>
      </c>
      <c r="K390" s="33">
        <v>1.1691269359047773E-2</v>
      </c>
      <c r="L390" s="2">
        <v>10320</v>
      </c>
      <c r="M390" s="2">
        <v>1531129</v>
      </c>
      <c r="N390" s="2">
        <v>1177380</v>
      </c>
      <c r="O390" s="33">
        <v>8.7652244814758196E-3</v>
      </c>
      <c r="P390" s="2">
        <v>11835</v>
      </c>
      <c r="Q390" s="2">
        <v>1504998</v>
      </c>
      <c r="R390" s="2">
        <v>1180951</v>
      </c>
      <c r="S390" s="35">
        <v>1.0021584299433253E-2</v>
      </c>
      <c r="T390" t="s">
        <v>4388</v>
      </c>
      <c r="U390" t="s">
        <v>4388</v>
      </c>
      <c r="V390" s="5" t="s">
        <v>4390</v>
      </c>
      <c r="W390" s="5">
        <v>0</v>
      </c>
      <c r="X390" s="4">
        <v>1.6696850596145205E-3</v>
      </c>
      <c r="Y390" s="6">
        <v>1538</v>
      </c>
      <c r="Z390" s="4">
        <v>1.256359817957433E-3</v>
      </c>
      <c r="AA390" s="5">
        <v>3071</v>
      </c>
      <c r="AC390" s="16" t="str">
        <f t="shared" si="36"/>
        <v/>
      </c>
      <c r="AD390" s="16" t="str">
        <f t="shared" si="37"/>
        <v/>
      </c>
      <c r="AE390" s="16">
        <f t="shared" si="38"/>
        <v>1.1691269359047773E-2</v>
      </c>
      <c r="AF390" s="16" t="str">
        <f t="shared" si="39"/>
        <v/>
      </c>
      <c r="AG390" s="16" t="str">
        <f t="shared" si="40"/>
        <v/>
      </c>
      <c r="AH390" s="16" t="str">
        <f t="shared" si="41"/>
        <v/>
      </c>
      <c r="AI390" s="17" t="str">
        <f>IF('Peer Comparison Tool'!$D$11="NR","",IF($C390='Peer Comparison Tool'!$D$9,COUNT('ALLL &lt;50B Database'!$AI$1:AI389)+1,""))</f>
        <v/>
      </c>
    </row>
    <row r="391" spans="1:35" x14ac:dyDescent="0.25">
      <c r="A391" t="s">
        <v>3613</v>
      </c>
      <c r="B391">
        <v>150035</v>
      </c>
      <c r="C391" s="5" t="s">
        <v>3603</v>
      </c>
      <c r="D391" s="5" t="s">
        <v>4387</v>
      </c>
      <c r="E391" s="5" t="s">
        <v>4388</v>
      </c>
      <c r="F391" s="2">
        <v>9695</v>
      </c>
      <c r="G391" s="2">
        <v>1606492</v>
      </c>
      <c r="H391" s="2">
        <v>993710</v>
      </c>
      <c r="I391" s="2">
        <v>85727</v>
      </c>
      <c r="J391" s="2">
        <v>907983</v>
      </c>
      <c r="K391" s="33">
        <v>1.0677512684708854E-2</v>
      </c>
      <c r="L391" s="2">
        <v>8960</v>
      </c>
      <c r="M391" s="2">
        <v>1401842</v>
      </c>
      <c r="N391" s="2">
        <v>934770</v>
      </c>
      <c r="O391" s="33">
        <v>9.5852455684285968E-3</v>
      </c>
      <c r="P391" s="2">
        <v>9485</v>
      </c>
      <c r="Q391" s="2">
        <v>1435927</v>
      </c>
      <c r="R391" s="2">
        <v>952491</v>
      </c>
      <c r="S391" s="35">
        <v>9.9580993416210749E-3</v>
      </c>
      <c r="T391" t="s">
        <v>4388</v>
      </c>
      <c r="U391" t="s">
        <v>4388</v>
      </c>
      <c r="V391" s="5" t="s">
        <v>4387</v>
      </c>
      <c r="W391" s="5">
        <v>0</v>
      </c>
      <c r="X391" s="4">
        <v>7.1941334308777902E-4</v>
      </c>
      <c r="Y391" s="6">
        <v>210</v>
      </c>
      <c r="Z391" s="4">
        <v>3.7285377319247817E-4</v>
      </c>
      <c r="AA391" s="5">
        <v>3519</v>
      </c>
      <c r="AC391" s="16" t="str">
        <f t="shared" si="36"/>
        <v/>
      </c>
      <c r="AD391" s="16" t="str">
        <f t="shared" si="37"/>
        <v/>
      </c>
      <c r="AE391" s="16">
        <f t="shared" si="38"/>
        <v>1.0677512684708854E-2</v>
      </c>
      <c r="AF391" s="16" t="str">
        <f t="shared" si="39"/>
        <v/>
      </c>
      <c r="AG391" s="16" t="str">
        <f t="shared" si="40"/>
        <v/>
      </c>
      <c r="AH391" s="16" t="str">
        <f t="shared" si="41"/>
        <v/>
      </c>
      <c r="AI391" s="17" t="str">
        <f>IF('Peer Comparison Tool'!$D$11="NR","",IF($C391='Peer Comparison Tool'!$D$9,COUNT('ALLL &lt;50B Database'!$AI$1:AI390)+1,""))</f>
        <v/>
      </c>
    </row>
    <row r="392" spans="1:35" x14ac:dyDescent="0.25">
      <c r="A392" t="s">
        <v>2526</v>
      </c>
      <c r="B392">
        <v>69333</v>
      </c>
      <c r="C392" s="5" t="s">
        <v>2519</v>
      </c>
      <c r="D392" s="5" t="s">
        <v>4387</v>
      </c>
      <c r="E392" s="5" t="s">
        <v>4388</v>
      </c>
      <c r="F392" s="2">
        <v>13045</v>
      </c>
      <c r="G392" s="2">
        <v>1605886</v>
      </c>
      <c r="H392" s="2">
        <v>1069390</v>
      </c>
      <c r="I392" s="2">
        <v>102301</v>
      </c>
      <c r="J392" s="2">
        <v>967089</v>
      </c>
      <c r="K392" s="33">
        <v>1.3488934317317227E-2</v>
      </c>
      <c r="L392" s="2">
        <v>12108</v>
      </c>
      <c r="M392" s="2">
        <v>1421227</v>
      </c>
      <c r="N392" s="2">
        <v>977255</v>
      </c>
      <c r="O392" s="33">
        <v>1.2389806140669528E-2</v>
      </c>
      <c r="P392" s="2">
        <v>12513</v>
      </c>
      <c r="Q392" s="2">
        <v>1437919</v>
      </c>
      <c r="R392" s="2">
        <v>987428</v>
      </c>
      <c r="S392" s="35">
        <v>1.267231636129419E-2</v>
      </c>
      <c r="T392" t="s">
        <v>4388</v>
      </c>
      <c r="U392" t="s">
        <v>4388</v>
      </c>
      <c r="V392" s="5" t="s">
        <v>4387</v>
      </c>
      <c r="W392" s="5">
        <v>0</v>
      </c>
      <c r="X392" s="4">
        <v>8.1661795602303716E-4</v>
      </c>
      <c r="Y392" s="6">
        <v>532</v>
      </c>
      <c r="Z392" s="4">
        <v>2.8251022062466234E-4</v>
      </c>
      <c r="AA392" s="5">
        <v>2204</v>
      </c>
      <c r="AC392" s="16" t="str">
        <f t="shared" si="36"/>
        <v/>
      </c>
      <c r="AD392" s="16" t="str">
        <f t="shared" si="37"/>
        <v/>
      </c>
      <c r="AE392" s="16">
        <f t="shared" si="38"/>
        <v>1.3488934317317227E-2</v>
      </c>
      <c r="AF392" s="16" t="str">
        <f t="shared" si="39"/>
        <v/>
      </c>
      <c r="AG392" s="16" t="str">
        <f t="shared" si="40"/>
        <v/>
      </c>
      <c r="AH392" s="16" t="str">
        <f t="shared" si="41"/>
        <v/>
      </c>
      <c r="AI392" s="17" t="str">
        <f>IF('Peer Comparison Tool'!$D$11="NR","",IF($C392='Peer Comparison Tool'!$D$9,COUNT('ALLL &lt;50B Database'!$AI$1:AI391)+1,""))</f>
        <v/>
      </c>
    </row>
    <row r="393" spans="1:35" x14ac:dyDescent="0.25">
      <c r="A393" t="s">
        <v>90</v>
      </c>
      <c r="B393">
        <v>677644</v>
      </c>
      <c r="C393" s="5" t="s">
        <v>113</v>
      </c>
      <c r="D393" s="5" t="s">
        <v>4390</v>
      </c>
      <c r="E393" s="5" t="s">
        <v>4388</v>
      </c>
      <c r="F393" s="2">
        <v>9832</v>
      </c>
      <c r="G393" s="2">
        <v>1599354</v>
      </c>
      <c r="H393" s="2">
        <v>1020521</v>
      </c>
      <c r="I393" s="2">
        <v>29460</v>
      </c>
      <c r="J393" s="2">
        <v>991061</v>
      </c>
      <c r="K393" s="33">
        <v>9.920680967165493E-3</v>
      </c>
      <c r="L393" s="2">
        <v>8846</v>
      </c>
      <c r="M393" s="2">
        <v>1493989</v>
      </c>
      <c r="N393" s="2">
        <v>1042347</v>
      </c>
      <c r="O393" s="33">
        <v>8.4866172205609065E-3</v>
      </c>
      <c r="P393" s="2">
        <v>9317</v>
      </c>
      <c r="Q393" s="2">
        <v>1491952</v>
      </c>
      <c r="R393" s="2">
        <v>1015474</v>
      </c>
      <c r="S393" s="35">
        <v>9.1750256530447848E-3</v>
      </c>
      <c r="T393" t="s">
        <v>4388</v>
      </c>
      <c r="U393" t="s">
        <v>4388</v>
      </c>
      <c r="V393" s="5" t="s">
        <v>4390</v>
      </c>
      <c r="W393" s="5">
        <v>0</v>
      </c>
      <c r="X393" s="4">
        <v>7.4565531412070819E-4</v>
      </c>
      <c r="Y393" s="6">
        <v>515</v>
      </c>
      <c r="Z393" s="4">
        <v>6.884084324838783E-4</v>
      </c>
      <c r="AA393" s="5">
        <v>3800</v>
      </c>
      <c r="AC393" s="16" t="str">
        <f t="shared" si="36"/>
        <v/>
      </c>
      <c r="AD393" s="16" t="str">
        <f t="shared" si="37"/>
        <v/>
      </c>
      <c r="AE393" s="16">
        <f t="shared" si="38"/>
        <v>9.920680967165493E-3</v>
      </c>
      <c r="AF393" s="16" t="str">
        <f t="shared" si="39"/>
        <v/>
      </c>
      <c r="AG393" s="16" t="str">
        <f t="shared" si="40"/>
        <v/>
      </c>
      <c r="AH393" s="16" t="str">
        <f t="shared" si="41"/>
        <v/>
      </c>
      <c r="AI393" s="17" t="str">
        <f>IF('Peer Comparison Tool'!$D$11="NR","",IF($C393='Peer Comparison Tool'!$D$9,COUNT('ALLL &lt;50B Database'!$AI$1:AI392)+1,""))</f>
        <v/>
      </c>
    </row>
    <row r="394" spans="1:35" x14ac:dyDescent="0.25">
      <c r="A394" t="s">
        <v>4074</v>
      </c>
      <c r="B394">
        <v>233527</v>
      </c>
      <c r="C394" s="5" t="s">
        <v>4058</v>
      </c>
      <c r="D394" s="5" t="s">
        <v>4390</v>
      </c>
      <c r="E394" s="5" t="s">
        <v>4388</v>
      </c>
      <c r="F394" s="2">
        <v>8206</v>
      </c>
      <c r="G394" s="2">
        <v>1593409</v>
      </c>
      <c r="H394" s="2">
        <v>1031113</v>
      </c>
      <c r="I394" s="2">
        <v>350091</v>
      </c>
      <c r="J394" s="2">
        <v>681022</v>
      </c>
      <c r="K394" s="33">
        <v>1.2049537313038346E-2</v>
      </c>
      <c r="L394" s="2">
        <v>4572</v>
      </c>
      <c r="M394" s="2">
        <v>959563</v>
      </c>
      <c r="N394" s="2">
        <v>646834</v>
      </c>
      <c r="O394" s="33">
        <v>7.0682740857778035E-3</v>
      </c>
      <c r="P394" s="2">
        <v>4897</v>
      </c>
      <c r="Q394" s="2">
        <v>1025492</v>
      </c>
      <c r="R394" s="2">
        <v>670935</v>
      </c>
      <c r="S394" s="35">
        <v>7.2987696274601863E-3</v>
      </c>
      <c r="T394" t="s">
        <v>4388</v>
      </c>
      <c r="U394" t="s">
        <v>4388</v>
      </c>
      <c r="V394" s="5" t="s">
        <v>4390</v>
      </c>
      <c r="W394" s="5">
        <v>0</v>
      </c>
      <c r="X394" s="4">
        <v>4.7507676855781597E-3</v>
      </c>
      <c r="Y394" s="6">
        <v>3309</v>
      </c>
      <c r="Z394" s="4">
        <v>2.3049554168238281E-4</v>
      </c>
      <c r="AA394" s="5">
        <v>2906</v>
      </c>
      <c r="AC394" s="16" t="str">
        <f t="shared" si="36"/>
        <v/>
      </c>
      <c r="AD394" s="16" t="str">
        <f t="shared" si="37"/>
        <v/>
      </c>
      <c r="AE394" s="16">
        <f t="shared" si="38"/>
        <v>1.2049537313038346E-2</v>
      </c>
      <c r="AF394" s="16" t="str">
        <f t="shared" si="39"/>
        <v/>
      </c>
      <c r="AG394" s="16" t="str">
        <f t="shared" si="40"/>
        <v/>
      </c>
      <c r="AH394" s="16" t="str">
        <f t="shared" si="41"/>
        <v/>
      </c>
      <c r="AI394" s="17" t="str">
        <f>IF('Peer Comparison Tool'!$D$11="NR","",IF($C394='Peer Comparison Tool'!$D$9,COUNT('ALLL &lt;50B Database'!$AI$1:AI393)+1,""))</f>
        <v/>
      </c>
    </row>
    <row r="395" spans="1:35" x14ac:dyDescent="0.25">
      <c r="A395" t="s">
        <v>2870</v>
      </c>
      <c r="B395">
        <v>3595271</v>
      </c>
      <c r="C395" s="5" t="s">
        <v>2850</v>
      </c>
      <c r="D395" s="5" t="s">
        <v>4387</v>
      </c>
      <c r="E395" s="5" t="s">
        <v>4388</v>
      </c>
      <c r="F395" s="2">
        <v>13317</v>
      </c>
      <c r="G395" s="2">
        <v>1593126</v>
      </c>
      <c r="H395" s="2">
        <v>1340521</v>
      </c>
      <c r="I395" s="2">
        <v>174632</v>
      </c>
      <c r="J395" s="2">
        <v>1165889</v>
      </c>
      <c r="K395" s="33">
        <v>1.1422185130831495E-2</v>
      </c>
      <c r="L395" s="2">
        <v>12557</v>
      </c>
      <c r="M395" s="2">
        <v>1454894</v>
      </c>
      <c r="N395" s="2">
        <v>1186570</v>
      </c>
      <c r="O395" s="33">
        <v>1.0582603639060485E-2</v>
      </c>
      <c r="P395" s="2">
        <v>12322</v>
      </c>
      <c r="Q395" s="2">
        <v>1424576</v>
      </c>
      <c r="R395" s="2">
        <v>1191812</v>
      </c>
      <c r="S395" s="35">
        <v>1.0338878950706992E-2</v>
      </c>
      <c r="T395" t="s">
        <v>4388</v>
      </c>
      <c r="U395" t="s">
        <v>4388</v>
      </c>
      <c r="V395" s="5" t="s">
        <v>4387</v>
      </c>
      <c r="W395" s="5">
        <v>0</v>
      </c>
      <c r="X395" s="4">
        <v>1.083306180124503E-3</v>
      </c>
      <c r="Y395" s="6">
        <v>995</v>
      </c>
      <c r="Z395" s="4">
        <v>-2.4372468835349298E-4</v>
      </c>
      <c r="AA395" s="5">
        <v>3191</v>
      </c>
      <c r="AC395" s="16" t="str">
        <f t="shared" si="36"/>
        <v/>
      </c>
      <c r="AD395" s="16" t="str">
        <f t="shared" si="37"/>
        <v/>
      </c>
      <c r="AE395" s="16">
        <f t="shared" si="38"/>
        <v>1.1422185130831495E-2</v>
      </c>
      <c r="AF395" s="16" t="str">
        <f t="shared" si="39"/>
        <v/>
      </c>
      <c r="AG395" s="16" t="str">
        <f t="shared" si="40"/>
        <v/>
      </c>
      <c r="AH395" s="16" t="str">
        <f t="shared" si="41"/>
        <v/>
      </c>
      <c r="AI395" s="17" t="str">
        <f>IF('Peer Comparison Tool'!$D$11="NR","",IF($C395='Peer Comparison Tool'!$D$9,COUNT('ALLL &lt;50B Database'!$AI$1:AI394)+1,""))</f>
        <v/>
      </c>
    </row>
    <row r="396" spans="1:35" x14ac:dyDescent="0.25">
      <c r="A396" t="s">
        <v>957</v>
      </c>
      <c r="B396">
        <v>454676</v>
      </c>
      <c r="C396" s="5" t="s">
        <v>926</v>
      </c>
      <c r="D396" s="5" t="s">
        <v>4390</v>
      </c>
      <c r="E396" s="5" t="s">
        <v>4388</v>
      </c>
      <c r="F396" s="2">
        <v>8156</v>
      </c>
      <c r="G396" s="2">
        <v>1592329</v>
      </c>
      <c r="H396" s="2">
        <v>1089954</v>
      </c>
      <c r="I396" s="2">
        <v>10907</v>
      </c>
      <c r="J396" s="2">
        <v>1079047</v>
      </c>
      <c r="K396" s="33">
        <v>7.5585215472541972E-3</v>
      </c>
      <c r="L396" s="2">
        <v>7632</v>
      </c>
      <c r="M396" s="2">
        <v>1485950</v>
      </c>
      <c r="N396" s="2">
        <v>1175640</v>
      </c>
      <c r="O396" s="33">
        <v>6.4917831989384509E-3</v>
      </c>
      <c r="P396" s="2">
        <v>8112</v>
      </c>
      <c r="Q396" s="2">
        <v>1448679</v>
      </c>
      <c r="R396" s="2">
        <v>1155740</v>
      </c>
      <c r="S396" s="35">
        <v>7.0188796788204959E-3</v>
      </c>
      <c r="T396" t="s">
        <v>4388</v>
      </c>
      <c r="U396" t="s">
        <v>4388</v>
      </c>
      <c r="V396" s="5" t="s">
        <v>4390</v>
      </c>
      <c r="W396" s="5">
        <v>0</v>
      </c>
      <c r="X396" s="4">
        <v>5.3964186843370125E-4</v>
      </c>
      <c r="Y396" s="6">
        <v>44</v>
      </c>
      <c r="Z396" s="4">
        <v>5.2709647988204503E-4</v>
      </c>
      <c r="AA396" s="5">
        <v>4371</v>
      </c>
      <c r="AC396" s="16" t="str">
        <f t="shared" si="36"/>
        <v/>
      </c>
      <c r="AD396" s="16" t="str">
        <f t="shared" si="37"/>
        <v/>
      </c>
      <c r="AE396" s="16">
        <f t="shared" si="38"/>
        <v>7.5585215472541972E-3</v>
      </c>
      <c r="AF396" s="16" t="str">
        <f t="shared" si="39"/>
        <v/>
      </c>
      <c r="AG396" s="16" t="str">
        <f t="shared" si="40"/>
        <v/>
      </c>
      <c r="AH396" s="16" t="str">
        <f t="shared" si="41"/>
        <v/>
      </c>
      <c r="AI396" s="17" t="str">
        <f>IF('Peer Comparison Tool'!$D$11="NR","",IF($C396='Peer Comparison Tool'!$D$9,COUNT('ALLL &lt;50B Database'!$AI$1:AI395)+1,""))</f>
        <v/>
      </c>
    </row>
    <row r="397" spans="1:35" x14ac:dyDescent="0.25">
      <c r="A397" t="s">
        <v>3398</v>
      </c>
      <c r="B397">
        <v>3271799</v>
      </c>
      <c r="C397" s="5" t="s">
        <v>3374</v>
      </c>
      <c r="D397" s="5" t="s">
        <v>4390</v>
      </c>
      <c r="E397" s="5" t="s">
        <v>4388</v>
      </c>
      <c r="F397" s="2">
        <v>12706</v>
      </c>
      <c r="G397" s="2">
        <v>1579083</v>
      </c>
      <c r="H397" s="2">
        <v>1262968</v>
      </c>
      <c r="I397" s="2">
        <v>259947</v>
      </c>
      <c r="J397" s="2">
        <v>1003021</v>
      </c>
      <c r="K397" s="33">
        <v>1.2667730785297615E-2</v>
      </c>
      <c r="L397" s="2">
        <v>9513</v>
      </c>
      <c r="M397" s="2">
        <v>1149979</v>
      </c>
      <c r="N397" s="2">
        <v>964710</v>
      </c>
      <c r="O397" s="33">
        <v>9.8609944957552004E-3</v>
      </c>
      <c r="P397" s="2">
        <v>11098</v>
      </c>
      <c r="Q397" s="2">
        <v>1303282</v>
      </c>
      <c r="R397" s="2">
        <v>1021561</v>
      </c>
      <c r="S397" s="35">
        <v>1.0863766334071092E-2</v>
      </c>
      <c r="T397" t="s">
        <v>4388</v>
      </c>
      <c r="U397" t="s">
        <v>4388</v>
      </c>
      <c r="V397" s="5" t="s">
        <v>4390</v>
      </c>
      <c r="W397" s="5">
        <v>0</v>
      </c>
      <c r="X397" s="4">
        <v>1.8039644512265231E-3</v>
      </c>
      <c r="Y397" s="6">
        <v>1608</v>
      </c>
      <c r="Z397" s="4">
        <v>1.0027718383158919E-3</v>
      </c>
      <c r="AA397" s="5">
        <v>2603</v>
      </c>
      <c r="AC397" s="16" t="str">
        <f t="shared" si="36"/>
        <v/>
      </c>
      <c r="AD397" s="16" t="str">
        <f t="shared" si="37"/>
        <v/>
      </c>
      <c r="AE397" s="16">
        <f t="shared" si="38"/>
        <v>1.2667730785297615E-2</v>
      </c>
      <c r="AF397" s="16" t="str">
        <f t="shared" si="39"/>
        <v/>
      </c>
      <c r="AG397" s="16" t="str">
        <f t="shared" si="40"/>
        <v/>
      </c>
      <c r="AH397" s="16" t="str">
        <f t="shared" si="41"/>
        <v/>
      </c>
      <c r="AI397" s="17" t="str">
        <f>IF('Peer Comparison Tool'!$D$11="NR","",IF($C397='Peer Comparison Tool'!$D$9,COUNT('ALLL &lt;50B Database'!$AI$1:AI396)+1,""))</f>
        <v/>
      </c>
    </row>
    <row r="398" spans="1:35" x14ac:dyDescent="0.25">
      <c r="A398" t="s">
        <v>3214</v>
      </c>
      <c r="B398">
        <v>3851427</v>
      </c>
      <c r="C398" s="5" t="s">
        <v>3209</v>
      </c>
      <c r="D398" s="5" t="s">
        <v>4387</v>
      </c>
      <c r="E398" s="5" t="s">
        <v>4388</v>
      </c>
      <c r="F398" s="2">
        <v>5690</v>
      </c>
      <c r="G398" s="2">
        <v>1576338</v>
      </c>
      <c r="H398" s="2">
        <v>283286</v>
      </c>
      <c r="I398" s="2">
        <v>1681</v>
      </c>
      <c r="J398" s="2">
        <v>281605</v>
      </c>
      <c r="K398" s="33">
        <v>2.0205607144759503E-2</v>
      </c>
      <c r="L398" s="2">
        <v>1300</v>
      </c>
      <c r="M398" s="2">
        <v>1498327</v>
      </c>
      <c r="N398" s="2">
        <v>413304</v>
      </c>
      <c r="O398" s="33">
        <v>3.1453845111588563E-3</v>
      </c>
      <c r="P398" s="2">
        <v>2230</v>
      </c>
      <c r="Q398" s="2">
        <v>1706335</v>
      </c>
      <c r="R398" s="2">
        <v>294106</v>
      </c>
      <c r="S398" s="35">
        <v>7.5823002590902598E-3</v>
      </c>
      <c r="T398" t="s">
        <v>4388</v>
      </c>
      <c r="U398" t="s">
        <v>4388</v>
      </c>
      <c r="V398" s="5" t="s">
        <v>4387</v>
      </c>
      <c r="W398" s="5">
        <v>0</v>
      </c>
      <c r="X398" s="4">
        <v>1.2623306885669244E-2</v>
      </c>
      <c r="Y398" s="6">
        <v>3460</v>
      </c>
      <c r="Z398" s="4">
        <v>4.4369157479314039E-3</v>
      </c>
      <c r="AA398" s="5">
        <v>533</v>
      </c>
      <c r="AC398" s="16" t="str">
        <f t="shared" si="36"/>
        <v/>
      </c>
      <c r="AD398" s="16" t="str">
        <f t="shared" si="37"/>
        <v/>
      </c>
      <c r="AE398" s="16">
        <f t="shared" si="38"/>
        <v>2.0205607144759503E-2</v>
      </c>
      <c r="AF398" s="16" t="str">
        <f t="shared" si="39"/>
        <v/>
      </c>
      <c r="AG398" s="16" t="str">
        <f t="shared" si="40"/>
        <v/>
      </c>
      <c r="AH398" s="16" t="str">
        <f t="shared" si="41"/>
        <v/>
      </c>
      <c r="AI398" s="17" t="str">
        <f>IF('Peer Comparison Tool'!$D$11="NR","",IF($C398='Peer Comparison Tool'!$D$9,COUNT('ALLL &lt;50B Database'!$AI$1:AI397)+1,""))</f>
        <v/>
      </c>
    </row>
    <row r="399" spans="1:35" x14ac:dyDescent="0.25">
      <c r="A399" t="s">
        <v>3612</v>
      </c>
      <c r="B399">
        <v>340135</v>
      </c>
      <c r="C399" s="5" t="s">
        <v>3603</v>
      </c>
      <c r="D399" s="5" t="s">
        <v>4387</v>
      </c>
      <c r="E399" s="5" t="s">
        <v>4388</v>
      </c>
      <c r="F399" s="2">
        <v>9176</v>
      </c>
      <c r="G399" s="2">
        <v>1574757</v>
      </c>
      <c r="H399" s="2">
        <v>1267598</v>
      </c>
      <c r="I399" s="2">
        <v>103021</v>
      </c>
      <c r="J399" s="2">
        <v>1164577</v>
      </c>
      <c r="K399" s="33">
        <v>7.879255729762823E-3</v>
      </c>
      <c r="L399" s="2">
        <v>7802</v>
      </c>
      <c r="M399" s="2">
        <v>1414865</v>
      </c>
      <c r="N399" s="2">
        <v>1108117</v>
      </c>
      <c r="O399" s="33">
        <v>7.0407727703843551E-3</v>
      </c>
      <c r="P399" s="2">
        <v>8045</v>
      </c>
      <c r="Q399" s="2">
        <v>1475366</v>
      </c>
      <c r="R399" s="2">
        <v>1150975</v>
      </c>
      <c r="S399" s="35">
        <v>6.989726101783271E-3</v>
      </c>
      <c r="T399" t="s">
        <v>4388</v>
      </c>
      <c r="U399" t="s">
        <v>4388</v>
      </c>
      <c r="V399" s="5" t="s">
        <v>4387</v>
      </c>
      <c r="W399" s="5">
        <v>0</v>
      </c>
      <c r="X399" s="4">
        <v>8.8952962797955205E-4</v>
      </c>
      <c r="Y399" s="6">
        <v>1131</v>
      </c>
      <c r="Z399" s="4">
        <v>-5.1046668601084123E-5</v>
      </c>
      <c r="AA399" s="5">
        <v>4333</v>
      </c>
      <c r="AC399" s="16" t="str">
        <f t="shared" si="36"/>
        <v/>
      </c>
      <c r="AD399" s="16" t="str">
        <f t="shared" si="37"/>
        <v/>
      </c>
      <c r="AE399" s="16">
        <f t="shared" si="38"/>
        <v>7.879255729762823E-3</v>
      </c>
      <c r="AF399" s="16" t="str">
        <f t="shared" si="39"/>
        <v/>
      </c>
      <c r="AG399" s="16" t="str">
        <f t="shared" si="40"/>
        <v/>
      </c>
      <c r="AH399" s="16" t="str">
        <f t="shared" si="41"/>
        <v/>
      </c>
      <c r="AI399" s="17" t="str">
        <f>IF('Peer Comparison Tool'!$D$11="NR","",IF($C399='Peer Comparison Tool'!$D$9,COUNT('ALLL &lt;50B Database'!$AI$1:AI398)+1,""))</f>
        <v/>
      </c>
    </row>
    <row r="400" spans="1:35" x14ac:dyDescent="0.25">
      <c r="A400" t="s">
        <v>727</v>
      </c>
      <c r="B400">
        <v>187947</v>
      </c>
      <c r="C400" s="5" t="s">
        <v>716</v>
      </c>
      <c r="D400" s="5" t="s">
        <v>4387</v>
      </c>
      <c r="E400" s="5" t="s">
        <v>4388</v>
      </c>
      <c r="F400" s="2">
        <v>17582</v>
      </c>
      <c r="G400" s="2">
        <v>1574705</v>
      </c>
      <c r="H400" s="2">
        <v>1145107</v>
      </c>
      <c r="I400" s="2">
        <v>86602</v>
      </c>
      <c r="J400" s="2">
        <v>1058505</v>
      </c>
      <c r="K400" s="33">
        <v>1.6610219129810439E-2</v>
      </c>
      <c r="L400" s="2">
        <v>14867</v>
      </c>
      <c r="M400" s="2">
        <v>1391958</v>
      </c>
      <c r="N400" s="2">
        <v>1018381</v>
      </c>
      <c r="O400" s="33">
        <v>1.4598661993890302E-2</v>
      </c>
      <c r="P400" s="2">
        <v>16032</v>
      </c>
      <c r="Q400" s="2">
        <v>1481359</v>
      </c>
      <c r="R400" s="2">
        <v>1061567</v>
      </c>
      <c r="S400" s="35">
        <v>1.5102202687159642E-2</v>
      </c>
      <c r="T400" t="s">
        <v>4388</v>
      </c>
      <c r="U400" t="s">
        <v>4388</v>
      </c>
      <c r="V400" s="5" t="s">
        <v>4387</v>
      </c>
      <c r="W400" s="5">
        <v>0</v>
      </c>
      <c r="X400" s="4">
        <v>1.5080164426507971E-3</v>
      </c>
      <c r="Y400" s="6">
        <v>1550</v>
      </c>
      <c r="Z400" s="4">
        <v>5.0354069326933974E-4</v>
      </c>
      <c r="AA400" s="5">
        <v>1119</v>
      </c>
      <c r="AC400" s="16" t="str">
        <f t="shared" si="36"/>
        <v/>
      </c>
      <c r="AD400" s="16" t="str">
        <f t="shared" si="37"/>
        <v/>
      </c>
      <c r="AE400" s="16">
        <f t="shared" si="38"/>
        <v>1.6610219129810439E-2</v>
      </c>
      <c r="AF400" s="16" t="str">
        <f t="shared" si="39"/>
        <v/>
      </c>
      <c r="AG400" s="16" t="str">
        <f t="shared" si="40"/>
        <v/>
      </c>
      <c r="AH400" s="16" t="str">
        <f t="shared" si="41"/>
        <v/>
      </c>
      <c r="AI400" s="17" t="str">
        <f>IF('Peer Comparison Tool'!$D$11="NR","",IF($C400='Peer Comparison Tool'!$D$9,COUNT('ALLL &lt;50B Database'!$AI$1:AI399)+1,""))</f>
        <v/>
      </c>
    </row>
    <row r="401" spans="1:35" x14ac:dyDescent="0.25">
      <c r="A401" t="s">
        <v>2982</v>
      </c>
      <c r="B401">
        <v>176101</v>
      </c>
      <c r="C401" s="5" t="s">
        <v>2948</v>
      </c>
      <c r="D401" s="5" t="s">
        <v>4387</v>
      </c>
      <c r="E401" s="5" t="s">
        <v>4388</v>
      </c>
      <c r="F401" s="2">
        <v>14072</v>
      </c>
      <c r="G401" s="2">
        <v>1573281</v>
      </c>
      <c r="H401" s="2">
        <v>1047381</v>
      </c>
      <c r="I401" s="2">
        <v>101245</v>
      </c>
      <c r="J401" s="2">
        <v>946136</v>
      </c>
      <c r="K401" s="33">
        <v>1.4873126062215157E-2</v>
      </c>
      <c r="L401" s="2">
        <v>12275</v>
      </c>
      <c r="M401" s="2">
        <v>1219002</v>
      </c>
      <c r="N401" s="2">
        <v>890704</v>
      </c>
      <c r="O401" s="33">
        <v>1.3781233720742244E-2</v>
      </c>
      <c r="P401" s="2">
        <v>13481</v>
      </c>
      <c r="Q401" s="2">
        <v>1346524</v>
      </c>
      <c r="R401" s="2">
        <v>938572</v>
      </c>
      <c r="S401" s="35">
        <v>1.4363309367848178E-2</v>
      </c>
      <c r="T401" t="s">
        <v>4388</v>
      </c>
      <c r="U401" t="s">
        <v>4388</v>
      </c>
      <c r="V401" s="5" t="s">
        <v>4387</v>
      </c>
      <c r="W401" s="5">
        <v>0</v>
      </c>
      <c r="X401" s="4">
        <v>5.0981669436697859E-4</v>
      </c>
      <c r="Y401" s="6">
        <v>591</v>
      </c>
      <c r="Z401" s="4">
        <v>5.8207564710593442E-4</v>
      </c>
      <c r="AA401" s="5">
        <v>1652</v>
      </c>
      <c r="AC401" s="16" t="str">
        <f t="shared" si="36"/>
        <v/>
      </c>
      <c r="AD401" s="16" t="str">
        <f t="shared" si="37"/>
        <v/>
      </c>
      <c r="AE401" s="16">
        <f t="shared" si="38"/>
        <v>1.4873126062215157E-2</v>
      </c>
      <c r="AF401" s="16" t="str">
        <f t="shared" si="39"/>
        <v/>
      </c>
      <c r="AG401" s="16" t="str">
        <f t="shared" si="40"/>
        <v/>
      </c>
      <c r="AH401" s="16" t="str">
        <f t="shared" si="41"/>
        <v/>
      </c>
      <c r="AI401" s="17" t="str">
        <f>IF('Peer Comparison Tool'!$D$11="NR","",IF($C401='Peer Comparison Tool'!$D$9,COUNT('ALLL &lt;50B Database'!$AI$1:AI400)+1,""))</f>
        <v/>
      </c>
    </row>
    <row r="402" spans="1:35" x14ac:dyDescent="0.25">
      <c r="A402" t="s">
        <v>1426</v>
      </c>
      <c r="B402">
        <v>497039</v>
      </c>
      <c r="C402" s="5" t="s">
        <v>3603</v>
      </c>
      <c r="D402" s="5" t="s">
        <v>4390</v>
      </c>
      <c r="E402" s="5" t="s">
        <v>4388</v>
      </c>
      <c r="F402" s="2">
        <v>10341</v>
      </c>
      <c r="G402" s="2">
        <v>1566423</v>
      </c>
      <c r="H402" s="2">
        <v>1219040</v>
      </c>
      <c r="I402" s="2">
        <v>30965</v>
      </c>
      <c r="J402" s="2">
        <v>1188075</v>
      </c>
      <c r="K402" s="33">
        <v>8.7039959598510189E-3</v>
      </c>
      <c r="L402" s="2">
        <v>9166</v>
      </c>
      <c r="M402" s="2">
        <v>1285083</v>
      </c>
      <c r="N402" s="2">
        <v>1038300</v>
      </c>
      <c r="O402" s="33">
        <v>8.8278917461234712E-3</v>
      </c>
      <c r="P402" s="2">
        <v>9490</v>
      </c>
      <c r="Q402" s="2">
        <v>1496200</v>
      </c>
      <c r="R402" s="2">
        <v>1180560</v>
      </c>
      <c r="S402" s="35">
        <v>8.0385579724876338E-3</v>
      </c>
      <c r="T402" t="s">
        <v>4388</v>
      </c>
      <c r="U402" t="s">
        <v>4388</v>
      </c>
      <c r="V402" s="5" t="s">
        <v>4390</v>
      </c>
      <c r="W402" s="5">
        <v>0</v>
      </c>
      <c r="X402" s="4">
        <v>6.6543798736338512E-4</v>
      </c>
      <c r="Y402" s="6">
        <v>851</v>
      </c>
      <c r="Z402" s="4">
        <v>-7.8933377363583739E-4</v>
      </c>
      <c r="AA402" s="5">
        <v>4157</v>
      </c>
      <c r="AC402" s="16" t="str">
        <f t="shared" si="36"/>
        <v/>
      </c>
      <c r="AD402" s="16" t="str">
        <f t="shared" si="37"/>
        <v/>
      </c>
      <c r="AE402" s="16">
        <f t="shared" si="38"/>
        <v>8.7039959598510189E-3</v>
      </c>
      <c r="AF402" s="16" t="str">
        <f t="shared" si="39"/>
        <v/>
      </c>
      <c r="AG402" s="16" t="str">
        <f t="shared" si="40"/>
        <v/>
      </c>
      <c r="AH402" s="16" t="str">
        <f t="shared" si="41"/>
        <v/>
      </c>
      <c r="AI402" s="17" t="str">
        <f>IF('Peer Comparison Tool'!$D$11="NR","",IF($C402='Peer Comparison Tool'!$D$9,COUNT('ALLL &lt;50B Database'!$AI$1:AI401)+1,""))</f>
        <v/>
      </c>
    </row>
    <row r="403" spans="1:35" x14ac:dyDescent="0.25">
      <c r="A403" t="s">
        <v>3397</v>
      </c>
      <c r="B403">
        <v>212522</v>
      </c>
      <c r="C403" s="5" t="s">
        <v>3374</v>
      </c>
      <c r="D403" s="5" t="s">
        <v>4387</v>
      </c>
      <c r="E403" s="5" t="s">
        <v>4388</v>
      </c>
      <c r="F403" s="2">
        <v>14098</v>
      </c>
      <c r="G403" s="2">
        <v>1565548</v>
      </c>
      <c r="H403" s="2">
        <v>1129699</v>
      </c>
      <c r="I403" s="2">
        <v>152857</v>
      </c>
      <c r="J403" s="2">
        <v>976842</v>
      </c>
      <c r="K403" s="33">
        <v>1.4432221382782476E-2</v>
      </c>
      <c r="L403" s="2">
        <v>11802</v>
      </c>
      <c r="M403" s="2">
        <v>1335090</v>
      </c>
      <c r="N403" s="2">
        <v>943043</v>
      </c>
      <c r="O403" s="33">
        <v>1.2514805793585234E-2</v>
      </c>
      <c r="P403" s="2">
        <v>12825</v>
      </c>
      <c r="Q403" s="2">
        <v>1398542</v>
      </c>
      <c r="R403" s="2">
        <v>968492</v>
      </c>
      <c r="S403" s="35">
        <v>1.3242236383986651E-2</v>
      </c>
      <c r="T403" t="s">
        <v>4388</v>
      </c>
      <c r="U403" t="s">
        <v>4388</v>
      </c>
      <c r="V403" s="5" t="s">
        <v>4387</v>
      </c>
      <c r="W403" s="5">
        <v>0</v>
      </c>
      <c r="X403" s="4">
        <v>1.1899849987958254E-3</v>
      </c>
      <c r="Y403" s="6">
        <v>1273</v>
      </c>
      <c r="Z403" s="4">
        <v>7.2743059040141639E-4</v>
      </c>
      <c r="AA403" s="5">
        <v>1796</v>
      </c>
      <c r="AC403" s="16" t="str">
        <f t="shared" si="36"/>
        <v/>
      </c>
      <c r="AD403" s="16" t="str">
        <f t="shared" si="37"/>
        <v/>
      </c>
      <c r="AE403" s="16">
        <f t="shared" si="38"/>
        <v>1.4432221382782476E-2</v>
      </c>
      <c r="AF403" s="16" t="str">
        <f t="shared" si="39"/>
        <v/>
      </c>
      <c r="AG403" s="16" t="str">
        <f t="shared" si="40"/>
        <v/>
      </c>
      <c r="AH403" s="16" t="str">
        <f t="shared" si="41"/>
        <v/>
      </c>
      <c r="AI403" s="17" t="str">
        <f>IF('Peer Comparison Tool'!$D$11="NR","",IF($C403='Peer Comparison Tool'!$D$9,COUNT('ALLL &lt;50B Database'!$AI$1:AI402)+1,""))</f>
        <v/>
      </c>
    </row>
    <row r="404" spans="1:35" x14ac:dyDescent="0.25">
      <c r="A404" t="s">
        <v>2648</v>
      </c>
      <c r="B404">
        <v>2009605</v>
      </c>
      <c r="C404" s="5" t="s">
        <v>2642</v>
      </c>
      <c r="D404" s="5" t="s">
        <v>4387</v>
      </c>
      <c r="E404" s="5" t="s">
        <v>4388</v>
      </c>
      <c r="F404" s="2">
        <v>12868</v>
      </c>
      <c r="G404" s="2">
        <v>1553258</v>
      </c>
      <c r="H404" s="2">
        <v>977027</v>
      </c>
      <c r="I404" s="2">
        <v>82953</v>
      </c>
      <c r="J404" s="2">
        <v>894074</v>
      </c>
      <c r="K404" s="33">
        <v>1.4392544688694673E-2</v>
      </c>
      <c r="L404" s="2">
        <v>11734</v>
      </c>
      <c r="M404" s="2">
        <v>1376396</v>
      </c>
      <c r="N404" s="2">
        <v>946937</v>
      </c>
      <c r="O404" s="33">
        <v>1.2391531854811884E-2</v>
      </c>
      <c r="P404" s="2">
        <v>12193</v>
      </c>
      <c r="Q404" s="2">
        <v>1361624</v>
      </c>
      <c r="R404" s="2">
        <v>926885</v>
      </c>
      <c r="S404" s="35">
        <v>1.3154814243406679E-2</v>
      </c>
      <c r="T404" t="s">
        <v>4388</v>
      </c>
      <c r="U404" t="s">
        <v>4388</v>
      </c>
      <c r="V404" s="5" t="s">
        <v>4387</v>
      </c>
      <c r="W404" s="5">
        <v>0</v>
      </c>
      <c r="X404" s="4">
        <v>1.2377304452879934E-3</v>
      </c>
      <c r="Y404" s="6">
        <v>675</v>
      </c>
      <c r="Z404" s="4">
        <v>7.6328238859479577E-4</v>
      </c>
      <c r="AA404" s="5">
        <v>1815</v>
      </c>
      <c r="AC404" s="16" t="str">
        <f t="shared" si="36"/>
        <v/>
      </c>
      <c r="AD404" s="16" t="str">
        <f t="shared" si="37"/>
        <v/>
      </c>
      <c r="AE404" s="16">
        <f t="shared" si="38"/>
        <v>1.4392544688694673E-2</v>
      </c>
      <c r="AF404" s="16" t="str">
        <f t="shared" si="39"/>
        <v/>
      </c>
      <c r="AG404" s="16" t="str">
        <f t="shared" si="40"/>
        <v/>
      </c>
      <c r="AH404" s="16" t="str">
        <f t="shared" si="41"/>
        <v/>
      </c>
      <c r="AI404" s="17" t="str">
        <f>IF('Peer Comparison Tool'!$D$11="NR","",IF($C404='Peer Comparison Tool'!$D$9,COUNT('ALLL &lt;50B Database'!$AI$1:AI403)+1,""))</f>
        <v/>
      </c>
    </row>
    <row r="405" spans="1:35" x14ac:dyDescent="0.25">
      <c r="A405" t="s">
        <v>2664</v>
      </c>
      <c r="B405">
        <v>578255</v>
      </c>
      <c r="C405" s="5" t="s">
        <v>3704</v>
      </c>
      <c r="D405" s="5" t="s">
        <v>4390</v>
      </c>
      <c r="E405" s="5" t="s">
        <v>4388</v>
      </c>
      <c r="F405" s="2">
        <v>14264</v>
      </c>
      <c r="G405" s="2">
        <v>1551703</v>
      </c>
      <c r="H405" s="2">
        <v>1117029</v>
      </c>
      <c r="I405" s="2">
        <v>134319</v>
      </c>
      <c r="J405" s="2">
        <v>982710</v>
      </c>
      <c r="K405" s="33">
        <v>1.4514963722766635E-2</v>
      </c>
      <c r="L405" s="2">
        <v>14038</v>
      </c>
      <c r="M405" s="2">
        <v>1370041</v>
      </c>
      <c r="N405" s="2">
        <v>964518</v>
      </c>
      <c r="O405" s="33">
        <v>1.4554419927881077E-2</v>
      </c>
      <c r="P405" s="2">
        <v>14125</v>
      </c>
      <c r="Q405" s="2">
        <v>1407279</v>
      </c>
      <c r="R405" s="2">
        <v>977349</v>
      </c>
      <c r="S405" s="35">
        <v>1.4452360415777783E-2</v>
      </c>
      <c r="T405" t="s">
        <v>4388</v>
      </c>
      <c r="U405" t="s">
        <v>4388</v>
      </c>
      <c r="V405" s="5" t="s">
        <v>4390</v>
      </c>
      <c r="W405" s="5">
        <v>0</v>
      </c>
      <c r="X405" s="4">
        <v>6.2603306988852359E-5</v>
      </c>
      <c r="Y405" s="6">
        <v>139</v>
      </c>
      <c r="Z405" s="4">
        <v>-1.0205951210329363E-4</v>
      </c>
      <c r="AA405" s="5">
        <v>1769</v>
      </c>
      <c r="AC405" s="16" t="str">
        <f t="shared" si="36"/>
        <v/>
      </c>
      <c r="AD405" s="16" t="str">
        <f t="shared" si="37"/>
        <v/>
      </c>
      <c r="AE405" s="16">
        <f t="shared" si="38"/>
        <v>1.4514963722766635E-2</v>
      </c>
      <c r="AF405" s="16" t="str">
        <f t="shared" si="39"/>
        <v/>
      </c>
      <c r="AG405" s="16" t="str">
        <f t="shared" si="40"/>
        <v/>
      </c>
      <c r="AH405" s="16" t="str">
        <f t="shared" si="41"/>
        <v/>
      </c>
      <c r="AI405" s="17" t="str">
        <f>IF('Peer Comparison Tool'!$D$11="NR","",IF($C405='Peer Comparison Tool'!$D$9,COUNT('ALLL &lt;50B Database'!$AI$1:AI404)+1,""))</f>
        <v/>
      </c>
    </row>
    <row r="406" spans="1:35" x14ac:dyDescent="0.25">
      <c r="A406" t="s">
        <v>276</v>
      </c>
      <c r="B406">
        <v>3076453</v>
      </c>
      <c r="C406" s="5" t="s">
        <v>207</v>
      </c>
      <c r="D406" s="5" t="s">
        <v>4390</v>
      </c>
      <c r="E406" s="5" t="s">
        <v>4388</v>
      </c>
      <c r="F406" s="2">
        <v>8300</v>
      </c>
      <c r="G406" s="2">
        <v>1545740</v>
      </c>
      <c r="H406" s="2">
        <v>1350751</v>
      </c>
      <c r="I406" s="2">
        <v>523707</v>
      </c>
      <c r="J406" s="2">
        <v>827044</v>
      </c>
      <c r="K406" s="33">
        <v>1.0035741750136631E-2</v>
      </c>
      <c r="L406" s="2">
        <v>5363</v>
      </c>
      <c r="M406" s="2">
        <v>830186</v>
      </c>
      <c r="N406" s="2">
        <v>676655</v>
      </c>
      <c r="O406" s="33">
        <v>7.9257524144504959E-3</v>
      </c>
      <c r="P406" s="2">
        <v>5674</v>
      </c>
      <c r="Q406" s="2">
        <v>852052</v>
      </c>
      <c r="R406" s="2">
        <v>683195</v>
      </c>
      <c r="S406" s="35">
        <v>8.3050959096597609E-3</v>
      </c>
      <c r="T406" t="s">
        <v>4388</v>
      </c>
      <c r="U406" t="s">
        <v>4388</v>
      </c>
      <c r="V406" s="5" t="s">
        <v>4390</v>
      </c>
      <c r="W406" s="5">
        <v>0</v>
      </c>
      <c r="X406" s="4">
        <v>1.7306458404768698E-3</v>
      </c>
      <c r="Y406" s="6">
        <v>2626</v>
      </c>
      <c r="Z406" s="4">
        <v>3.7934349520926496E-4</v>
      </c>
      <c r="AA406" s="5">
        <v>3768</v>
      </c>
      <c r="AC406" s="16" t="str">
        <f t="shared" si="36"/>
        <v/>
      </c>
      <c r="AD406" s="16" t="str">
        <f t="shared" si="37"/>
        <v/>
      </c>
      <c r="AE406" s="16">
        <f t="shared" si="38"/>
        <v>1.0035741750136631E-2</v>
      </c>
      <c r="AF406" s="16" t="str">
        <f t="shared" si="39"/>
        <v/>
      </c>
      <c r="AG406" s="16" t="str">
        <f t="shared" si="40"/>
        <v/>
      </c>
      <c r="AH406" s="16" t="str">
        <f t="shared" si="41"/>
        <v/>
      </c>
      <c r="AI406" s="17" t="str">
        <f>IF('Peer Comparison Tool'!$D$11="NR","",IF($C406='Peer Comparison Tool'!$D$9,COUNT('ALLL &lt;50B Database'!$AI$1:AI405)+1,""))</f>
        <v/>
      </c>
    </row>
    <row r="407" spans="1:35" x14ac:dyDescent="0.25">
      <c r="A407" t="s">
        <v>4041</v>
      </c>
      <c r="B407">
        <v>656470</v>
      </c>
      <c r="C407" s="5" t="s">
        <v>4031</v>
      </c>
      <c r="D407" s="5" t="s">
        <v>4390</v>
      </c>
      <c r="E407" s="5" t="s">
        <v>4388</v>
      </c>
      <c r="F407" s="2">
        <v>13077</v>
      </c>
      <c r="G407" s="2">
        <v>1541285</v>
      </c>
      <c r="H407" s="2">
        <v>941000</v>
      </c>
      <c r="I407" s="2">
        <v>104185</v>
      </c>
      <c r="J407" s="2">
        <v>836815</v>
      </c>
      <c r="K407" s="33">
        <v>1.5627109934692855E-2</v>
      </c>
      <c r="L407" s="2">
        <v>9339</v>
      </c>
      <c r="M407" s="2">
        <v>1259099</v>
      </c>
      <c r="N407" s="2">
        <v>816092</v>
      </c>
      <c r="O407" s="33">
        <v>1.1443562735573931E-2</v>
      </c>
      <c r="P407" s="2">
        <v>10752</v>
      </c>
      <c r="Q407" s="2">
        <v>1315493</v>
      </c>
      <c r="R407" s="2">
        <v>853422</v>
      </c>
      <c r="S407" s="35">
        <v>1.2598690917271877E-2</v>
      </c>
      <c r="T407" t="s">
        <v>4388</v>
      </c>
      <c r="U407" t="s">
        <v>4388</v>
      </c>
      <c r="V407" s="5" t="s">
        <v>4390</v>
      </c>
      <c r="W407" s="5">
        <v>0</v>
      </c>
      <c r="X407" s="4">
        <v>3.0284190174209771E-3</v>
      </c>
      <c r="Y407" s="6">
        <v>2325</v>
      </c>
      <c r="Z407" s="4">
        <v>1.1551281816979467E-3</v>
      </c>
      <c r="AA407" s="5">
        <v>1389</v>
      </c>
      <c r="AC407" s="16" t="str">
        <f t="shared" si="36"/>
        <v/>
      </c>
      <c r="AD407" s="16" t="str">
        <f t="shared" si="37"/>
        <v/>
      </c>
      <c r="AE407" s="16">
        <f t="shared" si="38"/>
        <v>1.5627109934692855E-2</v>
      </c>
      <c r="AF407" s="16" t="str">
        <f t="shared" si="39"/>
        <v/>
      </c>
      <c r="AG407" s="16" t="str">
        <f t="shared" si="40"/>
        <v/>
      </c>
      <c r="AH407" s="16" t="str">
        <f t="shared" si="41"/>
        <v/>
      </c>
      <c r="AI407" s="17" t="str">
        <f>IF('Peer Comparison Tool'!$D$11="NR","",IF($C407='Peer Comparison Tool'!$D$9,COUNT('ALLL &lt;50B Database'!$AI$1:AI406)+1,""))</f>
        <v/>
      </c>
    </row>
    <row r="408" spans="1:35" x14ac:dyDescent="0.25">
      <c r="A408" t="s">
        <v>1910</v>
      </c>
      <c r="B408">
        <v>3187630</v>
      </c>
      <c r="C408" s="5" t="s">
        <v>1902</v>
      </c>
      <c r="D408" s="5" t="s">
        <v>4390</v>
      </c>
      <c r="E408" s="5" t="s">
        <v>4388</v>
      </c>
      <c r="F408" s="2">
        <v>8959</v>
      </c>
      <c r="G408" s="2">
        <v>1539803</v>
      </c>
      <c r="H408" s="2">
        <v>1115088</v>
      </c>
      <c r="I408" s="2">
        <v>378664</v>
      </c>
      <c r="J408" s="2">
        <v>736424</v>
      </c>
      <c r="K408" s="33">
        <v>1.2165545935493682E-2</v>
      </c>
      <c r="L408" s="2">
        <v>7063</v>
      </c>
      <c r="M408" s="2">
        <v>1111391</v>
      </c>
      <c r="N408" s="2">
        <v>734364</v>
      </c>
      <c r="O408" s="33">
        <v>9.61784619071741E-3</v>
      </c>
      <c r="P408" s="2">
        <v>7875</v>
      </c>
      <c r="Q408" s="2">
        <v>1174415</v>
      </c>
      <c r="R408" s="2">
        <v>809579</v>
      </c>
      <c r="S408" s="35">
        <v>9.7272780049877782E-3</v>
      </c>
      <c r="T408" t="s">
        <v>4388</v>
      </c>
      <c r="U408" t="s">
        <v>4388</v>
      </c>
      <c r="V408" s="5" t="s">
        <v>4390</v>
      </c>
      <c r="W408" s="5">
        <v>0</v>
      </c>
      <c r="X408" s="4">
        <v>2.4382679305059041E-3</v>
      </c>
      <c r="Y408" s="6">
        <v>1084</v>
      </c>
      <c r="Z408" s="4">
        <v>1.0943181427036826E-4</v>
      </c>
      <c r="AA408" s="5">
        <v>2845</v>
      </c>
      <c r="AC408" s="16" t="str">
        <f t="shared" si="36"/>
        <v/>
      </c>
      <c r="AD408" s="16" t="str">
        <f t="shared" si="37"/>
        <v/>
      </c>
      <c r="AE408" s="16">
        <f t="shared" si="38"/>
        <v>1.2165545935493682E-2</v>
      </c>
      <c r="AF408" s="16" t="str">
        <f t="shared" si="39"/>
        <v/>
      </c>
      <c r="AG408" s="16" t="str">
        <f t="shared" si="40"/>
        <v/>
      </c>
      <c r="AH408" s="16" t="str">
        <f t="shared" si="41"/>
        <v/>
      </c>
      <c r="AI408" s="17" t="str">
        <f>IF('Peer Comparison Tool'!$D$11="NR","",IF($C408='Peer Comparison Tool'!$D$9,COUNT('ALLL &lt;50B Database'!$AI$1:AI407)+1,""))</f>
        <v/>
      </c>
    </row>
    <row r="409" spans="1:35" x14ac:dyDescent="0.25">
      <c r="A409" t="s">
        <v>1977</v>
      </c>
      <c r="B409">
        <v>324340</v>
      </c>
      <c r="C409" s="5" t="s">
        <v>1963</v>
      </c>
      <c r="D409" s="5" t="s">
        <v>4387</v>
      </c>
      <c r="E409" s="5" t="s">
        <v>4388</v>
      </c>
      <c r="F409" s="2">
        <v>5750</v>
      </c>
      <c r="G409" s="2">
        <v>1538158</v>
      </c>
      <c r="H409" s="2">
        <v>957887</v>
      </c>
      <c r="I409" s="2">
        <v>120046</v>
      </c>
      <c r="J409" s="2">
        <v>837841</v>
      </c>
      <c r="K409" s="33">
        <v>6.8628773239791325E-3</v>
      </c>
      <c r="L409" s="2">
        <v>4057</v>
      </c>
      <c r="M409" s="2">
        <v>673946</v>
      </c>
      <c r="N409" s="2">
        <v>431782</v>
      </c>
      <c r="O409" s="33">
        <v>9.3959451760379075E-3</v>
      </c>
      <c r="P409" s="2">
        <v>4565</v>
      </c>
      <c r="Q409" s="2">
        <v>696162</v>
      </c>
      <c r="R409" s="2">
        <v>452451</v>
      </c>
      <c r="S409" s="35">
        <v>1.0089490353651556E-2</v>
      </c>
      <c r="T409" t="s">
        <v>4388</v>
      </c>
      <c r="U409" t="s">
        <v>4388</v>
      </c>
      <c r="V409" s="5" t="s">
        <v>4387</v>
      </c>
      <c r="W409" s="5">
        <v>0</v>
      </c>
      <c r="X409" s="4">
        <v>-3.2266130296724231E-3</v>
      </c>
      <c r="Y409" s="6">
        <v>1185</v>
      </c>
      <c r="Z409" s="4">
        <v>6.9354517761364802E-4</v>
      </c>
      <c r="AA409" s="5">
        <v>4487</v>
      </c>
      <c r="AC409" s="16" t="str">
        <f t="shared" si="36"/>
        <v/>
      </c>
      <c r="AD409" s="16" t="str">
        <f t="shared" si="37"/>
        <v/>
      </c>
      <c r="AE409" s="16">
        <f t="shared" si="38"/>
        <v>6.8628773239791325E-3</v>
      </c>
      <c r="AF409" s="16" t="str">
        <f t="shared" si="39"/>
        <v/>
      </c>
      <c r="AG409" s="16" t="str">
        <f t="shared" si="40"/>
        <v/>
      </c>
      <c r="AH409" s="16" t="str">
        <f t="shared" si="41"/>
        <v/>
      </c>
      <c r="AI409" s="17" t="str">
        <f>IF('Peer Comparison Tool'!$D$11="NR","",IF($C409='Peer Comparison Tool'!$D$9,COUNT('ALLL &lt;50B Database'!$AI$1:AI408)+1,""))</f>
        <v/>
      </c>
    </row>
    <row r="410" spans="1:35" x14ac:dyDescent="0.25">
      <c r="A410" t="s">
        <v>3749</v>
      </c>
      <c r="B410">
        <v>703552</v>
      </c>
      <c r="C410" s="5" t="s">
        <v>3704</v>
      </c>
      <c r="D410" s="5" t="s">
        <v>4390</v>
      </c>
      <c r="E410" s="5" t="s">
        <v>4388</v>
      </c>
      <c r="F410" s="2">
        <v>19042</v>
      </c>
      <c r="G410" s="2">
        <v>1537564</v>
      </c>
      <c r="H410" s="2">
        <v>1131042</v>
      </c>
      <c r="I410" s="2">
        <v>223068</v>
      </c>
      <c r="J410" s="2">
        <v>907974</v>
      </c>
      <c r="K410" s="33">
        <v>2.0971966157621254E-2</v>
      </c>
      <c r="L410" s="2">
        <v>13461</v>
      </c>
      <c r="M410" s="2">
        <v>1243721</v>
      </c>
      <c r="N410" s="2">
        <v>892186</v>
      </c>
      <c r="O410" s="33">
        <v>1.5087661093090454E-2</v>
      </c>
      <c r="P410" s="2">
        <v>14353</v>
      </c>
      <c r="Q410" s="2">
        <v>1230489</v>
      </c>
      <c r="R410" s="2">
        <v>920710</v>
      </c>
      <c r="S410" s="35">
        <v>1.5589056271790249E-2</v>
      </c>
      <c r="T410" t="s">
        <v>4388</v>
      </c>
      <c r="U410" t="s">
        <v>4388</v>
      </c>
      <c r="V410" s="5" t="s">
        <v>4390</v>
      </c>
      <c r="W410" s="5">
        <v>0</v>
      </c>
      <c r="X410" s="4">
        <v>5.3829098858310057E-3</v>
      </c>
      <c r="Y410" s="6">
        <v>4689</v>
      </c>
      <c r="Z410" s="4">
        <v>5.0139517869979451E-4</v>
      </c>
      <c r="AA410" s="5">
        <v>467</v>
      </c>
      <c r="AC410" s="16" t="str">
        <f t="shared" si="36"/>
        <v/>
      </c>
      <c r="AD410" s="16" t="str">
        <f t="shared" si="37"/>
        <v/>
      </c>
      <c r="AE410" s="16">
        <f t="shared" si="38"/>
        <v>2.0971966157621254E-2</v>
      </c>
      <c r="AF410" s="16" t="str">
        <f t="shared" si="39"/>
        <v/>
      </c>
      <c r="AG410" s="16" t="str">
        <f t="shared" si="40"/>
        <v/>
      </c>
      <c r="AH410" s="16" t="str">
        <f t="shared" si="41"/>
        <v/>
      </c>
      <c r="AI410" s="17" t="str">
        <f>IF('Peer Comparison Tool'!$D$11="NR","",IF($C410='Peer Comparison Tool'!$D$9,COUNT('ALLL &lt;50B Database'!$AI$1:AI409)+1,""))</f>
        <v/>
      </c>
    </row>
    <row r="411" spans="1:35" x14ac:dyDescent="0.25">
      <c r="A411" t="s">
        <v>3744</v>
      </c>
      <c r="B411">
        <v>528960</v>
      </c>
      <c r="C411" s="5" t="s">
        <v>3704</v>
      </c>
      <c r="D411" s="5" t="s">
        <v>4387</v>
      </c>
      <c r="E411" s="5" t="s">
        <v>4388</v>
      </c>
      <c r="F411" s="2">
        <v>16718</v>
      </c>
      <c r="G411" s="2">
        <v>1537233</v>
      </c>
      <c r="H411" s="2">
        <v>928648</v>
      </c>
      <c r="I411" s="2">
        <v>50336</v>
      </c>
      <c r="J411" s="2">
        <v>878312</v>
      </c>
      <c r="K411" s="33">
        <v>1.9034238402754373E-2</v>
      </c>
      <c r="L411" s="2">
        <v>15490</v>
      </c>
      <c r="M411" s="2">
        <v>1475841</v>
      </c>
      <c r="N411" s="2">
        <v>863185</v>
      </c>
      <c r="O411" s="33">
        <v>1.7945168185267354E-2</v>
      </c>
      <c r="P411" s="2">
        <v>15364</v>
      </c>
      <c r="Q411" s="2">
        <v>1434247</v>
      </c>
      <c r="R411" s="2">
        <v>880426</v>
      </c>
      <c r="S411" s="35">
        <v>1.7450643211354502E-2</v>
      </c>
      <c r="T411" t="s">
        <v>4388</v>
      </c>
      <c r="U411" t="s">
        <v>4388</v>
      </c>
      <c r="V411" s="5" t="s">
        <v>4387</v>
      </c>
      <c r="W411" s="5">
        <v>0</v>
      </c>
      <c r="X411" s="4">
        <v>1.5835951913998718E-3</v>
      </c>
      <c r="Y411" s="6">
        <v>1354</v>
      </c>
      <c r="Z411" s="4">
        <v>-4.945249739128528E-4</v>
      </c>
      <c r="AA411" s="5">
        <v>670</v>
      </c>
      <c r="AC411" s="16" t="str">
        <f t="shared" si="36"/>
        <v/>
      </c>
      <c r="AD411" s="16" t="str">
        <f t="shared" si="37"/>
        <v/>
      </c>
      <c r="AE411" s="16">
        <f t="shared" si="38"/>
        <v>1.9034238402754373E-2</v>
      </c>
      <c r="AF411" s="16" t="str">
        <f t="shared" si="39"/>
        <v/>
      </c>
      <c r="AG411" s="16" t="str">
        <f t="shared" si="40"/>
        <v/>
      </c>
      <c r="AH411" s="16" t="str">
        <f t="shared" si="41"/>
        <v/>
      </c>
      <c r="AI411" s="17" t="str">
        <f>IF('Peer Comparison Tool'!$D$11="NR","",IF($C411='Peer Comparison Tool'!$D$9,COUNT('ALLL &lt;50B Database'!$AI$1:AI410)+1,""))</f>
        <v/>
      </c>
    </row>
    <row r="412" spans="1:35" x14ac:dyDescent="0.25">
      <c r="A412" t="s">
        <v>918</v>
      </c>
      <c r="B412">
        <v>324863</v>
      </c>
      <c r="C412" s="5" t="s">
        <v>917</v>
      </c>
      <c r="D412" s="5" t="s">
        <v>4387</v>
      </c>
      <c r="E412" s="5" t="s">
        <v>4388</v>
      </c>
      <c r="F412" s="2">
        <v>17015</v>
      </c>
      <c r="G412" s="2">
        <v>1532189</v>
      </c>
      <c r="H412" s="2">
        <v>1011521</v>
      </c>
      <c r="I412" s="2">
        <v>95210</v>
      </c>
      <c r="J412" s="2">
        <v>916311</v>
      </c>
      <c r="K412" s="33">
        <v>1.8569022962727721E-2</v>
      </c>
      <c r="L412" s="2">
        <v>16742</v>
      </c>
      <c r="M412" s="2">
        <v>1283566</v>
      </c>
      <c r="N412" s="2">
        <v>892695</v>
      </c>
      <c r="O412" s="33">
        <v>1.8754445807358616E-2</v>
      </c>
      <c r="P412" s="2">
        <v>16983</v>
      </c>
      <c r="Q412" s="2">
        <v>1273538</v>
      </c>
      <c r="R412" s="2">
        <v>892579</v>
      </c>
      <c r="S412" s="35">
        <v>1.9026887255917963E-2</v>
      </c>
      <c r="T412" t="s">
        <v>4388</v>
      </c>
      <c r="U412" t="s">
        <v>4388</v>
      </c>
      <c r="V412" s="5" t="s">
        <v>4387</v>
      </c>
      <c r="W412" s="5">
        <v>0</v>
      </c>
      <c r="X412" s="4">
        <v>-4.5786429319024172E-4</v>
      </c>
      <c r="Y412" s="6">
        <v>32</v>
      </c>
      <c r="Z412" s="4">
        <v>2.7244144855934765E-4</v>
      </c>
      <c r="AA412" s="5">
        <v>743</v>
      </c>
      <c r="AC412" s="16" t="str">
        <f t="shared" si="36"/>
        <v/>
      </c>
      <c r="AD412" s="16" t="str">
        <f t="shared" si="37"/>
        <v/>
      </c>
      <c r="AE412" s="16">
        <f t="shared" si="38"/>
        <v>1.8569022962727721E-2</v>
      </c>
      <c r="AF412" s="16" t="str">
        <f t="shared" si="39"/>
        <v/>
      </c>
      <c r="AG412" s="16" t="str">
        <f t="shared" si="40"/>
        <v/>
      </c>
      <c r="AH412" s="16" t="str">
        <f t="shared" si="41"/>
        <v/>
      </c>
      <c r="AI412" s="17" t="str">
        <f>IF('Peer Comparison Tool'!$D$11="NR","",IF($C412='Peer Comparison Tool'!$D$9,COUNT('ALLL &lt;50B Database'!$AI$1:AI411)+1,""))</f>
        <v/>
      </c>
    </row>
    <row r="413" spans="1:35" x14ac:dyDescent="0.25">
      <c r="A413" t="s">
        <v>2527</v>
      </c>
      <c r="B413">
        <v>914648</v>
      </c>
      <c r="C413" s="5" t="s">
        <v>2519</v>
      </c>
      <c r="D413" s="5" t="s">
        <v>4390</v>
      </c>
      <c r="E413" s="5" t="s">
        <v>4388</v>
      </c>
      <c r="F413" s="2">
        <v>11832</v>
      </c>
      <c r="G413" s="2">
        <v>1528756</v>
      </c>
      <c r="H413" s="2">
        <v>1020153</v>
      </c>
      <c r="I413" s="2">
        <v>115482</v>
      </c>
      <c r="J413" s="2">
        <v>904671</v>
      </c>
      <c r="K413" s="33">
        <v>1.30787877582016E-2</v>
      </c>
      <c r="L413" s="2">
        <v>9418</v>
      </c>
      <c r="M413" s="2">
        <v>1278148</v>
      </c>
      <c r="N413" s="2">
        <v>899378</v>
      </c>
      <c r="O413" s="33">
        <v>1.0471681539908692E-2</v>
      </c>
      <c r="P413" s="2">
        <v>10153</v>
      </c>
      <c r="Q413" s="2">
        <v>1321745</v>
      </c>
      <c r="R413" s="2">
        <v>898822</v>
      </c>
      <c r="S413" s="35">
        <v>1.1295896184116543E-2</v>
      </c>
      <c r="T413" t="s">
        <v>4388</v>
      </c>
      <c r="U413" t="s">
        <v>4388</v>
      </c>
      <c r="V413" s="5" t="s">
        <v>4390</v>
      </c>
      <c r="W413" s="5">
        <v>0</v>
      </c>
      <c r="X413" s="4">
        <v>1.7828915740850573E-3</v>
      </c>
      <c r="Y413" s="6">
        <v>1679</v>
      </c>
      <c r="Z413" s="4">
        <v>8.2421464420785046E-4</v>
      </c>
      <c r="AA413" s="5">
        <v>2387</v>
      </c>
      <c r="AC413" s="16" t="str">
        <f t="shared" si="36"/>
        <v/>
      </c>
      <c r="AD413" s="16" t="str">
        <f t="shared" si="37"/>
        <v/>
      </c>
      <c r="AE413" s="16">
        <f t="shared" si="38"/>
        <v>1.30787877582016E-2</v>
      </c>
      <c r="AF413" s="16" t="str">
        <f t="shared" si="39"/>
        <v/>
      </c>
      <c r="AG413" s="16" t="str">
        <f t="shared" si="40"/>
        <v/>
      </c>
      <c r="AH413" s="16" t="str">
        <f t="shared" si="41"/>
        <v/>
      </c>
      <c r="AI413" s="17" t="str">
        <f>IF('Peer Comparison Tool'!$D$11="NR","",IF($C413='Peer Comparison Tool'!$D$9,COUNT('ALLL &lt;50B Database'!$AI$1:AI412)+1,""))</f>
        <v/>
      </c>
    </row>
    <row r="414" spans="1:35" x14ac:dyDescent="0.25">
      <c r="A414" t="s">
        <v>4070</v>
      </c>
      <c r="B414">
        <v>3248849</v>
      </c>
      <c r="C414" s="5" t="s">
        <v>4058</v>
      </c>
      <c r="D414" s="5" t="s">
        <v>4387</v>
      </c>
      <c r="E414" s="5" t="s">
        <v>4388</v>
      </c>
      <c r="F414" s="2">
        <v>13731</v>
      </c>
      <c r="G414" s="2">
        <v>1528468</v>
      </c>
      <c r="H414" s="2">
        <v>1272744</v>
      </c>
      <c r="I414" s="2">
        <v>171650</v>
      </c>
      <c r="J414" s="2">
        <v>1101094</v>
      </c>
      <c r="K414" s="33">
        <v>1.2470324967713928E-2</v>
      </c>
      <c r="L414" s="2">
        <v>9584</v>
      </c>
      <c r="M414" s="2">
        <v>1277238</v>
      </c>
      <c r="N414" s="2">
        <v>1040009</v>
      </c>
      <c r="O414" s="33">
        <v>9.2153048675540309E-3</v>
      </c>
      <c r="P414" s="2">
        <v>9898</v>
      </c>
      <c r="Q414" s="2">
        <v>1330273</v>
      </c>
      <c r="R414" s="2">
        <v>1069526</v>
      </c>
      <c r="S414" s="35">
        <v>9.2545669763988911E-3</v>
      </c>
      <c r="T414" t="s">
        <v>4388</v>
      </c>
      <c r="U414" t="s">
        <v>4388</v>
      </c>
      <c r="V414" s="5" t="s">
        <v>4387</v>
      </c>
      <c r="W414" s="5">
        <v>0</v>
      </c>
      <c r="X414" s="4">
        <v>3.2157579913150366E-3</v>
      </c>
      <c r="Y414" s="6">
        <v>3833</v>
      </c>
      <c r="Z414" s="4">
        <v>3.9262108844860186E-5</v>
      </c>
      <c r="AA414" s="5">
        <v>2721</v>
      </c>
      <c r="AC414" s="16" t="str">
        <f t="shared" si="36"/>
        <v/>
      </c>
      <c r="AD414" s="16" t="str">
        <f t="shared" si="37"/>
        <v/>
      </c>
      <c r="AE414" s="16">
        <f t="shared" si="38"/>
        <v>1.2470324967713928E-2</v>
      </c>
      <c r="AF414" s="16" t="str">
        <f t="shared" si="39"/>
        <v/>
      </c>
      <c r="AG414" s="16" t="str">
        <f t="shared" si="40"/>
        <v/>
      </c>
      <c r="AH414" s="16" t="str">
        <f t="shared" si="41"/>
        <v/>
      </c>
      <c r="AI414" s="17" t="str">
        <f>IF('Peer Comparison Tool'!$D$11="NR","",IF($C414='Peer Comparison Tool'!$D$9,COUNT('ALLL &lt;50B Database'!$AI$1:AI413)+1,""))</f>
        <v/>
      </c>
    </row>
    <row r="415" spans="1:35" x14ac:dyDescent="0.25">
      <c r="A415" t="s">
        <v>816</v>
      </c>
      <c r="B415">
        <v>237619</v>
      </c>
      <c r="C415" s="5" t="s">
        <v>2948</v>
      </c>
      <c r="D415" s="5" t="s">
        <v>4387</v>
      </c>
      <c r="E415" s="5" t="s">
        <v>4388</v>
      </c>
      <c r="F415" s="2">
        <v>22851</v>
      </c>
      <c r="G415" s="2">
        <v>1524763</v>
      </c>
      <c r="H415" s="2">
        <v>1171250</v>
      </c>
      <c r="I415" s="2">
        <v>73974</v>
      </c>
      <c r="J415" s="2">
        <v>1097276</v>
      </c>
      <c r="K415" s="33">
        <v>2.0825207149340733E-2</v>
      </c>
      <c r="L415" s="2">
        <v>16493</v>
      </c>
      <c r="M415" s="2">
        <v>1390142</v>
      </c>
      <c r="N415" s="2">
        <v>1095548</v>
      </c>
      <c r="O415" s="33">
        <v>1.5054566299240197E-2</v>
      </c>
      <c r="P415" s="2">
        <v>20700</v>
      </c>
      <c r="Q415" s="2">
        <v>1498135</v>
      </c>
      <c r="R415" s="2">
        <v>1122698</v>
      </c>
      <c r="S415" s="35">
        <v>1.843772768812272E-2</v>
      </c>
      <c r="T415" t="s">
        <v>4388</v>
      </c>
      <c r="U415" t="s">
        <v>4388</v>
      </c>
      <c r="V415" s="5" t="s">
        <v>4387</v>
      </c>
      <c r="W415" s="5">
        <v>0</v>
      </c>
      <c r="X415" s="4">
        <v>2.3874794612180131E-3</v>
      </c>
      <c r="Y415" s="6">
        <v>2151</v>
      </c>
      <c r="Z415" s="4">
        <v>3.3831613888825225E-3</v>
      </c>
      <c r="AA415" s="5">
        <v>474</v>
      </c>
      <c r="AC415" s="16" t="str">
        <f t="shared" si="36"/>
        <v/>
      </c>
      <c r="AD415" s="16" t="str">
        <f t="shared" si="37"/>
        <v/>
      </c>
      <c r="AE415" s="16">
        <f t="shared" si="38"/>
        <v>2.0825207149340733E-2</v>
      </c>
      <c r="AF415" s="16" t="str">
        <f t="shared" si="39"/>
        <v/>
      </c>
      <c r="AG415" s="16" t="str">
        <f t="shared" si="40"/>
        <v/>
      </c>
      <c r="AH415" s="16" t="str">
        <f t="shared" si="41"/>
        <v/>
      </c>
      <c r="AI415" s="17" t="str">
        <f>IF('Peer Comparison Tool'!$D$11="NR","",IF($C415='Peer Comparison Tool'!$D$9,COUNT('ALLL &lt;50B Database'!$AI$1:AI414)+1,""))</f>
        <v/>
      </c>
    </row>
    <row r="416" spans="1:35" x14ac:dyDescent="0.25">
      <c r="A416" t="s">
        <v>4138</v>
      </c>
      <c r="B416">
        <v>294779</v>
      </c>
      <c r="C416" s="5" t="s">
        <v>4128</v>
      </c>
      <c r="D416" s="5" t="s">
        <v>4387</v>
      </c>
      <c r="E416" s="5" t="s">
        <v>4388</v>
      </c>
      <c r="F416" s="2">
        <v>12894</v>
      </c>
      <c r="G416" s="2">
        <v>1518948</v>
      </c>
      <c r="H416" s="2">
        <v>1025653</v>
      </c>
      <c r="I416" s="2">
        <v>122581</v>
      </c>
      <c r="J416" s="2">
        <v>903072</v>
      </c>
      <c r="K416" s="33">
        <v>1.4277931327734666E-2</v>
      </c>
      <c r="L416" s="2">
        <v>9882</v>
      </c>
      <c r="M416" s="2">
        <v>1268014</v>
      </c>
      <c r="N416" s="2">
        <v>923032</v>
      </c>
      <c r="O416" s="33">
        <v>1.0706021026356616E-2</v>
      </c>
      <c r="P416" s="2">
        <v>11890</v>
      </c>
      <c r="Q416" s="2">
        <v>1321862</v>
      </c>
      <c r="R416" s="2">
        <v>919547</v>
      </c>
      <c r="S416" s="35">
        <v>1.2930279800814966E-2</v>
      </c>
      <c r="T416" t="s">
        <v>4388</v>
      </c>
      <c r="U416" t="s">
        <v>4388</v>
      </c>
      <c r="V416" s="5" t="s">
        <v>4387</v>
      </c>
      <c r="W416" s="5">
        <v>0</v>
      </c>
      <c r="X416" s="4">
        <v>1.3476515269197006E-3</v>
      </c>
      <c r="Y416" s="6">
        <v>1004</v>
      </c>
      <c r="Z416" s="4">
        <v>2.2242587744583497E-3</v>
      </c>
      <c r="AA416" s="5">
        <v>1854</v>
      </c>
      <c r="AC416" s="16" t="str">
        <f t="shared" si="36"/>
        <v/>
      </c>
      <c r="AD416" s="16" t="str">
        <f t="shared" si="37"/>
        <v/>
      </c>
      <c r="AE416" s="16">
        <f t="shared" si="38"/>
        <v>1.4277931327734666E-2</v>
      </c>
      <c r="AF416" s="16" t="str">
        <f t="shared" si="39"/>
        <v/>
      </c>
      <c r="AG416" s="16" t="str">
        <f t="shared" si="40"/>
        <v/>
      </c>
      <c r="AH416" s="16" t="str">
        <f t="shared" si="41"/>
        <v/>
      </c>
      <c r="AI416" s="17" t="str">
        <f>IF('Peer Comparison Tool'!$D$11="NR","",IF($C416='Peer Comparison Tool'!$D$9,COUNT('ALLL &lt;50B Database'!$AI$1:AI415)+1,""))</f>
        <v/>
      </c>
    </row>
    <row r="417" spans="1:35" x14ac:dyDescent="0.25">
      <c r="A417" t="s">
        <v>1973</v>
      </c>
      <c r="B417">
        <v>132554</v>
      </c>
      <c r="C417" s="5" t="s">
        <v>1963</v>
      </c>
      <c r="D417" s="5" t="s">
        <v>4387</v>
      </c>
      <c r="E417" s="5" t="s">
        <v>4388</v>
      </c>
      <c r="F417" s="2">
        <v>5314</v>
      </c>
      <c r="G417" s="2">
        <v>1516463</v>
      </c>
      <c r="H417" s="2">
        <v>1153790</v>
      </c>
      <c r="I417" s="2">
        <v>149724</v>
      </c>
      <c r="J417" s="2">
        <v>1004066</v>
      </c>
      <c r="K417" s="33">
        <v>5.2924807731762656E-3</v>
      </c>
      <c r="L417" s="2">
        <v>5267</v>
      </c>
      <c r="M417" s="2">
        <v>1316588</v>
      </c>
      <c r="N417" s="2">
        <v>1058776</v>
      </c>
      <c r="O417" s="33">
        <v>4.9746121937029172E-3</v>
      </c>
      <c r="P417" s="2">
        <v>5251</v>
      </c>
      <c r="Q417" s="2">
        <v>1352934</v>
      </c>
      <c r="R417" s="2">
        <v>1044177</v>
      </c>
      <c r="S417" s="35">
        <v>5.0288408957485176E-3</v>
      </c>
      <c r="T417" t="s">
        <v>4388</v>
      </c>
      <c r="U417" t="s">
        <v>4388</v>
      </c>
      <c r="V417" s="5" t="s">
        <v>4387</v>
      </c>
      <c r="W417" s="5">
        <v>0</v>
      </c>
      <c r="X417" s="4">
        <v>2.6363987742774805E-4</v>
      </c>
      <c r="Y417" s="6">
        <v>63</v>
      </c>
      <c r="Z417" s="4">
        <v>5.4228702045600388E-5</v>
      </c>
      <c r="AA417" s="5">
        <v>4637</v>
      </c>
      <c r="AC417" s="16" t="str">
        <f t="shared" si="36"/>
        <v/>
      </c>
      <c r="AD417" s="16" t="str">
        <f t="shared" si="37"/>
        <v/>
      </c>
      <c r="AE417" s="16">
        <f t="shared" si="38"/>
        <v>5.2924807731762656E-3</v>
      </c>
      <c r="AF417" s="16" t="str">
        <f t="shared" si="39"/>
        <v/>
      </c>
      <c r="AG417" s="16" t="str">
        <f t="shared" si="40"/>
        <v/>
      </c>
      <c r="AH417" s="16" t="str">
        <f t="shared" si="41"/>
        <v/>
      </c>
      <c r="AI417" s="17" t="str">
        <f>IF('Peer Comparison Tool'!$D$11="NR","",IF($C417='Peer Comparison Tool'!$D$9,COUNT('ALLL &lt;50B Database'!$AI$1:AI416)+1,""))</f>
        <v/>
      </c>
    </row>
    <row r="418" spans="1:35" x14ac:dyDescent="0.25">
      <c r="A418" t="s">
        <v>2491</v>
      </c>
      <c r="B418">
        <v>2524797</v>
      </c>
      <c r="C418" s="5" t="s">
        <v>4163</v>
      </c>
      <c r="D418" s="5" t="s">
        <v>4387</v>
      </c>
      <c r="E418" s="5" t="s">
        <v>4388</v>
      </c>
      <c r="F418" s="2">
        <v>18569</v>
      </c>
      <c r="G418" s="2">
        <v>1510322</v>
      </c>
      <c r="H418" s="2">
        <v>1086892</v>
      </c>
      <c r="I418" s="2">
        <v>105976</v>
      </c>
      <c r="J418" s="2">
        <v>980916</v>
      </c>
      <c r="K418" s="33">
        <v>1.8930265180708644E-2</v>
      </c>
      <c r="L418" s="2">
        <v>15267</v>
      </c>
      <c r="M418" s="2">
        <v>1370387</v>
      </c>
      <c r="N418" s="2">
        <v>1035773</v>
      </c>
      <c r="O418" s="33">
        <v>1.4739716134712914E-2</v>
      </c>
      <c r="P418" s="2">
        <v>17547</v>
      </c>
      <c r="Q418" s="2">
        <v>1350983</v>
      </c>
      <c r="R418" s="2">
        <v>1012436</v>
      </c>
      <c r="S418" s="35">
        <v>1.7331465890189603E-2</v>
      </c>
      <c r="T418" t="s">
        <v>4388</v>
      </c>
      <c r="U418" t="s">
        <v>4388</v>
      </c>
      <c r="V418" s="5" t="s">
        <v>4387</v>
      </c>
      <c r="W418" s="5">
        <v>0</v>
      </c>
      <c r="X418" s="4">
        <v>1.5987992905190408E-3</v>
      </c>
      <c r="Y418" s="6">
        <v>1022</v>
      </c>
      <c r="Z418" s="4">
        <v>2.591749755476689E-3</v>
      </c>
      <c r="AA418" s="5">
        <v>687</v>
      </c>
      <c r="AC418" s="16" t="str">
        <f t="shared" si="36"/>
        <v/>
      </c>
      <c r="AD418" s="16" t="str">
        <f t="shared" si="37"/>
        <v/>
      </c>
      <c r="AE418" s="16">
        <f t="shared" si="38"/>
        <v>1.8930265180708644E-2</v>
      </c>
      <c r="AF418" s="16" t="str">
        <f t="shared" si="39"/>
        <v/>
      </c>
      <c r="AG418" s="16" t="str">
        <f t="shared" si="40"/>
        <v/>
      </c>
      <c r="AH418" s="16" t="str">
        <f t="shared" si="41"/>
        <v/>
      </c>
      <c r="AI418" s="17" t="str">
        <f>IF('Peer Comparison Tool'!$D$11="NR","",IF($C418='Peer Comparison Tool'!$D$9,COUNT('ALLL &lt;50B Database'!$AI$1:AI417)+1,""))</f>
        <v/>
      </c>
    </row>
    <row r="419" spans="1:35" x14ac:dyDescent="0.25">
      <c r="A419" t="s">
        <v>828</v>
      </c>
      <c r="B419">
        <v>853112</v>
      </c>
      <c r="C419" s="5" t="s">
        <v>3064</v>
      </c>
      <c r="D419" s="5" t="s">
        <v>4390</v>
      </c>
      <c r="E419" s="5" t="s">
        <v>4388</v>
      </c>
      <c r="F419" s="2">
        <v>11125</v>
      </c>
      <c r="G419" s="2">
        <v>1509919</v>
      </c>
      <c r="H419" s="2">
        <v>1175561</v>
      </c>
      <c r="I419" s="2">
        <v>128174</v>
      </c>
      <c r="J419" s="2">
        <v>1047387</v>
      </c>
      <c r="K419" s="33">
        <v>1.0621670881918528E-2</v>
      </c>
      <c r="L419" s="2">
        <v>8767</v>
      </c>
      <c r="M419" s="2">
        <v>1112506</v>
      </c>
      <c r="N419" s="2">
        <v>898972</v>
      </c>
      <c r="O419" s="33">
        <v>9.7522503481754716E-3</v>
      </c>
      <c r="P419" s="2">
        <v>9257</v>
      </c>
      <c r="Q419" s="2">
        <v>1171589</v>
      </c>
      <c r="R419" s="2">
        <v>951793</v>
      </c>
      <c r="S419" s="35">
        <v>9.7258542561250196E-3</v>
      </c>
      <c r="T419" t="s">
        <v>4388</v>
      </c>
      <c r="U419" t="s">
        <v>4388</v>
      </c>
      <c r="V419" s="5" t="s">
        <v>4390</v>
      </c>
      <c r="W419" s="5">
        <v>0</v>
      </c>
      <c r="X419" s="4">
        <v>8.9581662579350796E-4</v>
      </c>
      <c r="Y419" s="6">
        <v>1868</v>
      </c>
      <c r="Z419" s="4">
        <v>-2.6396092050452041E-5</v>
      </c>
      <c r="AA419" s="5">
        <v>3543</v>
      </c>
      <c r="AC419" s="16" t="str">
        <f t="shared" si="36"/>
        <v/>
      </c>
      <c r="AD419" s="16" t="str">
        <f t="shared" si="37"/>
        <v/>
      </c>
      <c r="AE419" s="16">
        <f t="shared" si="38"/>
        <v>1.0621670881918528E-2</v>
      </c>
      <c r="AF419" s="16" t="str">
        <f t="shared" si="39"/>
        <v/>
      </c>
      <c r="AG419" s="16" t="str">
        <f t="shared" si="40"/>
        <v/>
      </c>
      <c r="AH419" s="16" t="str">
        <f t="shared" si="41"/>
        <v/>
      </c>
      <c r="AI419" s="17" t="str">
        <f>IF('Peer Comparison Tool'!$D$11="NR","",IF($C419='Peer Comparison Tool'!$D$9,COUNT('ALLL &lt;50B Database'!$AI$1:AI418)+1,""))</f>
        <v/>
      </c>
    </row>
    <row r="420" spans="1:35" x14ac:dyDescent="0.25">
      <c r="A420" t="s">
        <v>4176</v>
      </c>
      <c r="B420">
        <v>525549</v>
      </c>
      <c r="C420" s="5" t="s">
        <v>4163</v>
      </c>
      <c r="D420" s="5" t="s">
        <v>4387</v>
      </c>
      <c r="E420" s="5" t="s">
        <v>4388</v>
      </c>
      <c r="F420" s="2">
        <v>10922</v>
      </c>
      <c r="G420" s="2">
        <v>1508544</v>
      </c>
      <c r="H420" s="2">
        <v>1169089</v>
      </c>
      <c r="I420" s="2">
        <v>99281</v>
      </c>
      <c r="J420" s="2">
        <v>1069808</v>
      </c>
      <c r="K420" s="33">
        <v>1.0209308586213601E-2</v>
      </c>
      <c r="L420" s="2">
        <v>8593</v>
      </c>
      <c r="M420" s="2">
        <v>1322152</v>
      </c>
      <c r="N420" s="2">
        <v>1046754</v>
      </c>
      <c r="O420" s="33">
        <v>8.2091876410312261E-3</v>
      </c>
      <c r="P420" s="2">
        <v>9345</v>
      </c>
      <c r="Q420" s="2">
        <v>1336036</v>
      </c>
      <c r="R420" s="2">
        <v>1066458</v>
      </c>
      <c r="S420" s="35">
        <v>8.762651693737588E-3</v>
      </c>
      <c r="T420" t="s">
        <v>4388</v>
      </c>
      <c r="U420" t="s">
        <v>4388</v>
      </c>
      <c r="V420" s="5" t="s">
        <v>4387</v>
      </c>
      <c r="W420" s="5">
        <v>0</v>
      </c>
      <c r="X420" s="4">
        <v>1.4466568924760125E-3</v>
      </c>
      <c r="Y420" s="6">
        <v>1577</v>
      </c>
      <c r="Z420" s="4">
        <v>5.5346405270636188E-4</v>
      </c>
      <c r="AA420" s="5">
        <v>3712</v>
      </c>
      <c r="AC420" s="16" t="str">
        <f t="shared" si="36"/>
        <v/>
      </c>
      <c r="AD420" s="16" t="str">
        <f t="shared" si="37"/>
        <v/>
      </c>
      <c r="AE420" s="16">
        <f t="shared" si="38"/>
        <v>1.0209308586213601E-2</v>
      </c>
      <c r="AF420" s="16" t="str">
        <f t="shared" si="39"/>
        <v/>
      </c>
      <c r="AG420" s="16" t="str">
        <f t="shared" si="40"/>
        <v/>
      </c>
      <c r="AH420" s="16" t="str">
        <f t="shared" si="41"/>
        <v/>
      </c>
      <c r="AI420" s="17" t="str">
        <f>IF('Peer Comparison Tool'!$D$11="NR","",IF($C420='Peer Comparison Tool'!$D$9,COUNT('ALLL &lt;50B Database'!$AI$1:AI419)+1,""))</f>
        <v/>
      </c>
    </row>
    <row r="421" spans="1:35" x14ac:dyDescent="0.25">
      <c r="A421" t="s">
        <v>63</v>
      </c>
      <c r="B421">
        <v>48374</v>
      </c>
      <c r="C421" s="5" t="s">
        <v>113</v>
      </c>
      <c r="D421" s="5" t="s">
        <v>4390</v>
      </c>
      <c r="E421" s="5" t="s">
        <v>4388</v>
      </c>
      <c r="F421" s="2">
        <v>11703</v>
      </c>
      <c r="G421" s="2">
        <v>1507309</v>
      </c>
      <c r="H421" s="2">
        <v>1073610</v>
      </c>
      <c r="I421" s="2">
        <v>52987</v>
      </c>
      <c r="J421" s="2">
        <v>1020623</v>
      </c>
      <c r="K421" s="33">
        <v>1.1466525837650142E-2</v>
      </c>
      <c r="L421" s="2">
        <v>11097</v>
      </c>
      <c r="M421" s="2">
        <v>1416850</v>
      </c>
      <c r="N421" s="2">
        <v>1050453</v>
      </c>
      <c r="O421" s="33">
        <v>1.0564013811184318E-2</v>
      </c>
      <c r="P421" s="2">
        <v>11281</v>
      </c>
      <c r="Q421" s="2">
        <v>1429252</v>
      </c>
      <c r="R421" s="2">
        <v>1024834</v>
      </c>
      <c r="S421" s="35">
        <v>1.1007636358668818E-2</v>
      </c>
      <c r="T421" t="s">
        <v>4388</v>
      </c>
      <c r="U421" t="s">
        <v>4388</v>
      </c>
      <c r="V421" s="5" t="s">
        <v>4390</v>
      </c>
      <c r="W421" s="5">
        <v>0</v>
      </c>
      <c r="X421" s="4">
        <v>4.5888947898132387E-4</v>
      </c>
      <c r="Y421" s="6">
        <v>422</v>
      </c>
      <c r="Z421" s="4">
        <v>4.4362254748449986E-4</v>
      </c>
      <c r="AA421" s="5">
        <v>3165</v>
      </c>
      <c r="AC421" s="16" t="str">
        <f t="shared" si="36"/>
        <v/>
      </c>
      <c r="AD421" s="16" t="str">
        <f t="shared" si="37"/>
        <v/>
      </c>
      <c r="AE421" s="16">
        <f t="shared" si="38"/>
        <v>1.1466525837650142E-2</v>
      </c>
      <c r="AF421" s="16" t="str">
        <f t="shared" si="39"/>
        <v/>
      </c>
      <c r="AG421" s="16" t="str">
        <f t="shared" si="40"/>
        <v/>
      </c>
      <c r="AH421" s="16" t="str">
        <f t="shared" si="41"/>
        <v/>
      </c>
      <c r="AI421" s="17" t="str">
        <f>IF('Peer Comparison Tool'!$D$11="NR","",IF($C421='Peer Comparison Tool'!$D$9,COUNT('ALLL &lt;50B Database'!$AI$1:AI420)+1,""))</f>
        <v/>
      </c>
    </row>
    <row r="422" spans="1:35" x14ac:dyDescent="0.25">
      <c r="A422" t="s">
        <v>569</v>
      </c>
      <c r="B422">
        <v>628178</v>
      </c>
      <c r="C422" s="5" t="s">
        <v>561</v>
      </c>
      <c r="D422" s="5" t="s">
        <v>4390</v>
      </c>
      <c r="E422" s="5" t="s">
        <v>4388</v>
      </c>
      <c r="F422" s="2">
        <v>10772</v>
      </c>
      <c r="G422" s="2">
        <v>1506306</v>
      </c>
      <c r="H422" s="2">
        <v>1053994</v>
      </c>
      <c r="I422" s="2">
        <v>105813</v>
      </c>
      <c r="J422" s="2">
        <v>948181</v>
      </c>
      <c r="K422" s="33">
        <v>1.1360700119491954E-2</v>
      </c>
      <c r="L422" s="2">
        <v>5946</v>
      </c>
      <c r="M422" s="2">
        <v>1336835</v>
      </c>
      <c r="N422" s="2">
        <v>914452</v>
      </c>
      <c r="O422" s="33">
        <v>6.5022549023896281E-3</v>
      </c>
      <c r="P422" s="2">
        <v>8330</v>
      </c>
      <c r="Q422" s="2">
        <v>1324338</v>
      </c>
      <c r="R422" s="2">
        <v>929295</v>
      </c>
      <c r="S422" s="35">
        <v>8.9637843741761231E-3</v>
      </c>
      <c r="T422" t="s">
        <v>4388</v>
      </c>
      <c r="U422" t="s">
        <v>4388</v>
      </c>
      <c r="V422" s="5" t="s">
        <v>4390</v>
      </c>
      <c r="W422" s="5">
        <v>0</v>
      </c>
      <c r="X422" s="4">
        <v>2.3969157453158311E-3</v>
      </c>
      <c r="Y422" s="6">
        <v>2442</v>
      </c>
      <c r="Z422" s="4">
        <v>2.4615294717864949E-3</v>
      </c>
      <c r="AA422" s="5">
        <v>3224</v>
      </c>
      <c r="AC422" s="16" t="str">
        <f t="shared" si="36"/>
        <v/>
      </c>
      <c r="AD422" s="16" t="str">
        <f t="shared" si="37"/>
        <v/>
      </c>
      <c r="AE422" s="16">
        <f t="shared" si="38"/>
        <v>1.1360700119491954E-2</v>
      </c>
      <c r="AF422" s="16" t="str">
        <f t="shared" si="39"/>
        <v/>
      </c>
      <c r="AG422" s="16" t="str">
        <f t="shared" si="40"/>
        <v/>
      </c>
      <c r="AH422" s="16" t="str">
        <f t="shared" si="41"/>
        <v/>
      </c>
      <c r="AI422" s="17" t="str">
        <f>IF('Peer Comparison Tool'!$D$11="NR","",IF($C422='Peer Comparison Tool'!$D$9,COUNT('ALLL &lt;50B Database'!$AI$1:AI421)+1,""))</f>
        <v/>
      </c>
    </row>
    <row r="423" spans="1:35" x14ac:dyDescent="0.25">
      <c r="A423" t="s">
        <v>570</v>
      </c>
      <c r="B423">
        <v>960935</v>
      </c>
      <c r="C423" s="5" t="s">
        <v>561</v>
      </c>
      <c r="D423" s="5" t="s">
        <v>4387</v>
      </c>
      <c r="E423" s="5" t="s">
        <v>4388</v>
      </c>
      <c r="F423" s="2">
        <v>12572</v>
      </c>
      <c r="G423" s="2">
        <v>1505588</v>
      </c>
      <c r="H423" s="2">
        <v>966185</v>
      </c>
      <c r="I423" s="2">
        <v>145996</v>
      </c>
      <c r="J423" s="2">
        <v>820189</v>
      </c>
      <c r="K423" s="33">
        <v>1.532817435981219E-2</v>
      </c>
      <c r="L423" s="2">
        <v>11070</v>
      </c>
      <c r="M423" s="2">
        <v>1220650</v>
      </c>
      <c r="N423" s="2">
        <v>807761</v>
      </c>
      <c r="O423" s="33">
        <v>1.3704548746473276E-2</v>
      </c>
      <c r="P423" s="2">
        <v>11120</v>
      </c>
      <c r="Q423" s="2">
        <v>1234803</v>
      </c>
      <c r="R423" s="2">
        <v>792250</v>
      </c>
      <c r="S423" s="35">
        <v>1.4035973493215526E-2</v>
      </c>
      <c r="T423" t="s">
        <v>4388</v>
      </c>
      <c r="U423" t="s">
        <v>4388</v>
      </c>
      <c r="V423" s="5" t="s">
        <v>4387</v>
      </c>
      <c r="W423" s="5">
        <v>0</v>
      </c>
      <c r="X423" s="4">
        <v>1.2922008665966645E-3</v>
      </c>
      <c r="Y423" s="6">
        <v>1452</v>
      </c>
      <c r="Z423" s="4">
        <v>3.3142474674224993E-4</v>
      </c>
      <c r="AA423" s="5">
        <v>1490</v>
      </c>
      <c r="AC423" s="16" t="str">
        <f t="shared" si="36"/>
        <v/>
      </c>
      <c r="AD423" s="16" t="str">
        <f t="shared" si="37"/>
        <v/>
      </c>
      <c r="AE423" s="16">
        <f t="shared" si="38"/>
        <v>1.532817435981219E-2</v>
      </c>
      <c r="AF423" s="16" t="str">
        <f t="shared" si="39"/>
        <v/>
      </c>
      <c r="AG423" s="16" t="str">
        <f t="shared" si="40"/>
        <v/>
      </c>
      <c r="AH423" s="16" t="str">
        <f t="shared" si="41"/>
        <v/>
      </c>
      <c r="AI423" s="17" t="str">
        <f>IF('Peer Comparison Tool'!$D$11="NR","",IF($C423='Peer Comparison Tool'!$D$9,COUNT('ALLL &lt;50B Database'!$AI$1:AI422)+1,""))</f>
        <v/>
      </c>
    </row>
    <row r="424" spans="1:35" x14ac:dyDescent="0.25">
      <c r="A424" t="s">
        <v>958</v>
      </c>
      <c r="B424">
        <v>890742</v>
      </c>
      <c r="C424" s="5" t="s">
        <v>926</v>
      </c>
      <c r="D424" s="5" t="s">
        <v>4390</v>
      </c>
      <c r="E424" s="5" t="s">
        <v>4388</v>
      </c>
      <c r="F424" s="2">
        <v>9132</v>
      </c>
      <c r="G424" s="2">
        <v>1499508</v>
      </c>
      <c r="H424" s="2">
        <v>715823</v>
      </c>
      <c r="I424" s="2">
        <v>44808</v>
      </c>
      <c r="J424" s="2">
        <v>671015</v>
      </c>
      <c r="K424" s="33">
        <v>1.3609233772717451E-2</v>
      </c>
      <c r="L424" s="2">
        <v>8484</v>
      </c>
      <c r="M424" s="2">
        <v>1403584</v>
      </c>
      <c r="N424" s="2">
        <v>675259</v>
      </c>
      <c r="O424" s="33">
        <v>1.2564068009460075E-2</v>
      </c>
      <c r="P424" s="2">
        <v>8789</v>
      </c>
      <c r="Q424" s="2">
        <v>1407598</v>
      </c>
      <c r="R424" s="2">
        <v>696485</v>
      </c>
      <c r="S424" s="35">
        <v>1.2619080095048708E-2</v>
      </c>
      <c r="T424" t="s">
        <v>4388</v>
      </c>
      <c r="U424" t="s">
        <v>4388</v>
      </c>
      <c r="V424" s="5" t="s">
        <v>4390</v>
      </c>
      <c r="W424" s="5">
        <v>0</v>
      </c>
      <c r="X424" s="4">
        <v>9.9015367766874286E-4</v>
      </c>
      <c r="Y424" s="6">
        <v>343</v>
      </c>
      <c r="Z424" s="4">
        <v>5.5012085588633519E-5</v>
      </c>
      <c r="AA424" s="5">
        <v>2154</v>
      </c>
      <c r="AC424" s="16" t="str">
        <f t="shared" si="36"/>
        <v/>
      </c>
      <c r="AD424" s="16" t="str">
        <f t="shared" si="37"/>
        <v/>
      </c>
      <c r="AE424" s="16">
        <f t="shared" si="38"/>
        <v>1.3609233772717451E-2</v>
      </c>
      <c r="AF424" s="16" t="str">
        <f t="shared" si="39"/>
        <v/>
      </c>
      <c r="AG424" s="16" t="str">
        <f t="shared" si="40"/>
        <v/>
      </c>
      <c r="AH424" s="16" t="str">
        <f t="shared" si="41"/>
        <v/>
      </c>
      <c r="AI424" s="17" t="str">
        <f>IF('Peer Comparison Tool'!$D$11="NR","",IF($C424='Peer Comparison Tool'!$D$9,COUNT('ALLL &lt;50B Database'!$AI$1:AI423)+1,""))</f>
        <v/>
      </c>
    </row>
    <row r="425" spans="1:35" x14ac:dyDescent="0.25">
      <c r="A425" t="s">
        <v>2712</v>
      </c>
      <c r="B425">
        <v>554857</v>
      </c>
      <c r="C425" s="5" t="s">
        <v>2711</v>
      </c>
      <c r="D425" s="5" t="s">
        <v>4387</v>
      </c>
      <c r="E425" s="5" t="s">
        <v>4388</v>
      </c>
      <c r="F425" s="2">
        <v>13217</v>
      </c>
      <c r="G425" s="2">
        <v>1495809</v>
      </c>
      <c r="H425" s="2">
        <v>983925</v>
      </c>
      <c r="I425" s="2">
        <v>120021</v>
      </c>
      <c r="J425" s="2">
        <v>863904</v>
      </c>
      <c r="K425" s="33">
        <v>1.5299153609660332E-2</v>
      </c>
      <c r="L425" s="2">
        <v>11215</v>
      </c>
      <c r="M425" s="2">
        <v>1284481</v>
      </c>
      <c r="N425" s="2">
        <v>844062</v>
      </c>
      <c r="O425" s="33">
        <v>1.3286938637209115E-2</v>
      </c>
      <c r="P425" s="2">
        <v>11454</v>
      </c>
      <c r="Q425" s="2">
        <v>1297141</v>
      </c>
      <c r="R425" s="2">
        <v>860338</v>
      </c>
      <c r="S425" s="35">
        <v>1.3313372186280276E-2</v>
      </c>
      <c r="T425" t="s">
        <v>4388</v>
      </c>
      <c r="U425" t="s">
        <v>4388</v>
      </c>
      <c r="V425" s="5" t="s">
        <v>4387</v>
      </c>
      <c r="W425" s="5">
        <v>0</v>
      </c>
      <c r="X425" s="4">
        <v>1.9857814233800557E-3</v>
      </c>
      <c r="Y425" s="6">
        <v>1763</v>
      </c>
      <c r="Z425" s="4">
        <v>2.6433549071161119E-5</v>
      </c>
      <c r="AA425" s="5">
        <v>1500</v>
      </c>
      <c r="AC425" s="16" t="str">
        <f t="shared" si="36"/>
        <v/>
      </c>
      <c r="AD425" s="16" t="str">
        <f t="shared" si="37"/>
        <v/>
      </c>
      <c r="AE425" s="16">
        <f t="shared" si="38"/>
        <v>1.5299153609660332E-2</v>
      </c>
      <c r="AF425" s="16" t="str">
        <f t="shared" si="39"/>
        <v/>
      </c>
      <c r="AG425" s="16" t="str">
        <f t="shared" si="40"/>
        <v/>
      </c>
      <c r="AH425" s="16" t="str">
        <f t="shared" si="41"/>
        <v/>
      </c>
      <c r="AI425" s="17" t="str">
        <f>IF('Peer Comparison Tool'!$D$11="NR","",IF($C425='Peer Comparison Tool'!$D$9,COUNT('ALLL &lt;50B Database'!$AI$1:AI424)+1,""))</f>
        <v/>
      </c>
    </row>
    <row r="426" spans="1:35" x14ac:dyDescent="0.25">
      <c r="A426" t="s">
        <v>1827</v>
      </c>
      <c r="B426">
        <v>161273</v>
      </c>
      <c r="C426" s="5" t="s">
        <v>1795</v>
      </c>
      <c r="D426" s="5" t="s">
        <v>4390</v>
      </c>
      <c r="E426" s="5" t="s">
        <v>4388</v>
      </c>
      <c r="F426" s="2">
        <v>12227</v>
      </c>
      <c r="G426" s="2">
        <v>1490753</v>
      </c>
      <c r="H426" s="2">
        <v>1187947</v>
      </c>
      <c r="I426" s="2">
        <v>75898</v>
      </c>
      <c r="J426" s="2">
        <v>1112049</v>
      </c>
      <c r="K426" s="33">
        <v>1.0995019104373997E-2</v>
      </c>
      <c r="L426" s="2">
        <v>9502</v>
      </c>
      <c r="M426" s="2">
        <v>1386709</v>
      </c>
      <c r="N426" s="2">
        <v>1147902</v>
      </c>
      <c r="O426" s="33">
        <v>8.2777101181111274E-3</v>
      </c>
      <c r="P426" s="2">
        <v>10871</v>
      </c>
      <c r="Q426" s="2">
        <v>1378626</v>
      </c>
      <c r="R426" s="2">
        <v>1145764</v>
      </c>
      <c r="S426" s="35">
        <v>9.4879922916062988E-3</v>
      </c>
      <c r="T426" t="s">
        <v>4388</v>
      </c>
      <c r="U426" t="s">
        <v>4388</v>
      </c>
      <c r="V426" s="5" t="s">
        <v>4390</v>
      </c>
      <c r="W426" s="5">
        <v>0</v>
      </c>
      <c r="X426" s="4">
        <v>1.5070268127676985E-3</v>
      </c>
      <c r="Y426" s="6">
        <v>1356</v>
      </c>
      <c r="Z426" s="4">
        <v>1.2102821734951714E-3</v>
      </c>
      <c r="AA426" s="5">
        <v>3381</v>
      </c>
      <c r="AC426" s="16" t="str">
        <f t="shared" si="36"/>
        <v/>
      </c>
      <c r="AD426" s="16" t="str">
        <f t="shared" si="37"/>
        <v/>
      </c>
      <c r="AE426" s="16">
        <f t="shared" si="38"/>
        <v>1.0995019104373997E-2</v>
      </c>
      <c r="AF426" s="16" t="str">
        <f t="shared" si="39"/>
        <v/>
      </c>
      <c r="AG426" s="16" t="str">
        <f t="shared" si="40"/>
        <v/>
      </c>
      <c r="AH426" s="16" t="str">
        <f t="shared" si="41"/>
        <v/>
      </c>
      <c r="AI426" s="17" t="str">
        <f>IF('Peer Comparison Tool'!$D$11="NR","",IF($C426='Peer Comparison Tool'!$D$9,COUNT('ALLL &lt;50B Database'!$AI$1:AI425)+1,""))</f>
        <v/>
      </c>
    </row>
    <row r="427" spans="1:35" x14ac:dyDescent="0.25">
      <c r="A427" t="s">
        <v>52</v>
      </c>
      <c r="B427">
        <v>366238</v>
      </c>
      <c r="C427" s="5" t="s">
        <v>561</v>
      </c>
      <c r="D427" s="5" t="s">
        <v>4387</v>
      </c>
      <c r="E427" s="5" t="s">
        <v>4388</v>
      </c>
      <c r="F427" s="2">
        <v>9834</v>
      </c>
      <c r="G427" s="2">
        <v>1490675</v>
      </c>
      <c r="H427" s="2">
        <v>1034135</v>
      </c>
      <c r="I427" s="2">
        <v>105504</v>
      </c>
      <c r="J427" s="2">
        <v>928631</v>
      </c>
      <c r="K427" s="33">
        <v>1.0589782163205837E-2</v>
      </c>
      <c r="L427" s="2">
        <v>7237</v>
      </c>
      <c r="M427" s="2">
        <v>1030715</v>
      </c>
      <c r="N427" s="2">
        <v>697349</v>
      </c>
      <c r="O427" s="33">
        <v>1.0377873919658593E-2</v>
      </c>
      <c r="P427" s="2">
        <v>8014</v>
      </c>
      <c r="Q427" s="2">
        <v>999276</v>
      </c>
      <c r="R427" s="2">
        <v>717268</v>
      </c>
      <c r="S427" s="35">
        <v>1.1172950696253004E-2</v>
      </c>
      <c r="T427" t="s">
        <v>4388</v>
      </c>
      <c r="U427" t="s">
        <v>4388</v>
      </c>
      <c r="V427" s="5" t="s">
        <v>4387</v>
      </c>
      <c r="W427" s="5">
        <v>0</v>
      </c>
      <c r="X427" s="4">
        <v>-5.831685330471674E-4</v>
      </c>
      <c r="Y427" s="6">
        <v>1820</v>
      </c>
      <c r="Z427" s="4">
        <v>7.9507677659441077E-4</v>
      </c>
      <c r="AA427" s="5">
        <v>3555</v>
      </c>
      <c r="AC427" s="16" t="str">
        <f t="shared" si="36"/>
        <v/>
      </c>
      <c r="AD427" s="16" t="str">
        <f t="shared" si="37"/>
        <v/>
      </c>
      <c r="AE427" s="16">
        <f t="shared" si="38"/>
        <v>1.0589782163205837E-2</v>
      </c>
      <c r="AF427" s="16" t="str">
        <f t="shared" si="39"/>
        <v/>
      </c>
      <c r="AG427" s="16" t="str">
        <f t="shared" si="40"/>
        <v/>
      </c>
      <c r="AH427" s="16" t="str">
        <f t="shared" si="41"/>
        <v/>
      </c>
      <c r="AI427" s="17" t="str">
        <f>IF('Peer Comparison Tool'!$D$11="NR","",IF($C427='Peer Comparison Tool'!$D$9,COUNT('ALLL &lt;50B Database'!$AI$1:AI426)+1,""))</f>
        <v/>
      </c>
    </row>
    <row r="428" spans="1:35" x14ac:dyDescent="0.25">
      <c r="A428" t="s">
        <v>729</v>
      </c>
      <c r="B428">
        <v>589943</v>
      </c>
      <c r="C428" s="5" t="s">
        <v>716</v>
      </c>
      <c r="D428" s="5" t="s">
        <v>4387</v>
      </c>
      <c r="E428" s="5" t="s">
        <v>4388</v>
      </c>
      <c r="F428" s="2">
        <v>15207</v>
      </c>
      <c r="G428" s="2">
        <v>1482628</v>
      </c>
      <c r="H428" s="2">
        <v>1130385</v>
      </c>
      <c r="I428" s="2">
        <v>78460</v>
      </c>
      <c r="J428" s="2">
        <v>1051925</v>
      </c>
      <c r="K428" s="33">
        <v>1.4456353827506714E-2</v>
      </c>
      <c r="L428" s="2">
        <v>14259</v>
      </c>
      <c r="M428" s="2">
        <v>1371963</v>
      </c>
      <c r="N428" s="2">
        <v>1086616</v>
      </c>
      <c r="O428" s="33">
        <v>1.3122390982647043E-2</v>
      </c>
      <c r="P428" s="2">
        <v>13640</v>
      </c>
      <c r="Q428" s="2">
        <v>1355584</v>
      </c>
      <c r="R428" s="2">
        <v>1076209</v>
      </c>
      <c r="S428" s="35">
        <v>1.267411813132951E-2</v>
      </c>
      <c r="T428" t="s">
        <v>4388</v>
      </c>
      <c r="U428" t="s">
        <v>4388</v>
      </c>
      <c r="V428" s="5" t="s">
        <v>4387</v>
      </c>
      <c r="W428" s="5">
        <v>0</v>
      </c>
      <c r="X428" s="4">
        <v>1.7822356961772045E-3</v>
      </c>
      <c r="Y428" s="6">
        <v>1567</v>
      </c>
      <c r="Z428" s="4">
        <v>-4.4827285131753339E-4</v>
      </c>
      <c r="AA428" s="5">
        <v>1787</v>
      </c>
      <c r="AC428" s="16" t="str">
        <f t="shared" si="36"/>
        <v/>
      </c>
      <c r="AD428" s="16" t="str">
        <f t="shared" si="37"/>
        <v/>
      </c>
      <c r="AE428" s="16">
        <f t="shared" si="38"/>
        <v>1.4456353827506714E-2</v>
      </c>
      <c r="AF428" s="16" t="str">
        <f t="shared" si="39"/>
        <v/>
      </c>
      <c r="AG428" s="16" t="str">
        <f t="shared" si="40"/>
        <v/>
      </c>
      <c r="AH428" s="16" t="str">
        <f t="shared" si="41"/>
        <v/>
      </c>
      <c r="AI428" s="17" t="str">
        <f>IF('Peer Comparison Tool'!$D$11="NR","",IF($C428='Peer Comparison Tool'!$D$9,COUNT('ALLL &lt;50B Database'!$AI$1:AI427)+1,""))</f>
        <v/>
      </c>
    </row>
    <row r="429" spans="1:35" x14ac:dyDescent="0.25">
      <c r="A429" t="s">
        <v>1397</v>
      </c>
      <c r="B429">
        <v>923752</v>
      </c>
      <c r="C429" s="5" t="s">
        <v>1389</v>
      </c>
      <c r="D429" s="5" t="s">
        <v>4390</v>
      </c>
      <c r="E429" s="5" t="s">
        <v>4388</v>
      </c>
      <c r="F429" s="2">
        <v>11908</v>
      </c>
      <c r="G429" s="2">
        <v>1479506</v>
      </c>
      <c r="H429" s="2">
        <v>994144</v>
      </c>
      <c r="I429" s="2">
        <v>0</v>
      </c>
      <c r="J429" s="2">
        <v>994144</v>
      </c>
      <c r="K429" s="33">
        <v>1.1978144011330351E-2</v>
      </c>
      <c r="L429" s="2">
        <v>10823</v>
      </c>
      <c r="M429" s="2">
        <v>1323331</v>
      </c>
      <c r="N429" s="2">
        <v>898249</v>
      </c>
      <c r="O429" s="33">
        <v>1.2048997549677205E-2</v>
      </c>
      <c r="P429" s="2">
        <v>11055</v>
      </c>
      <c r="Q429" s="2">
        <v>1358386</v>
      </c>
      <c r="R429" s="2">
        <v>895718</v>
      </c>
      <c r="S429" s="35">
        <v>1.2342054083986255E-2</v>
      </c>
      <c r="T429" t="s">
        <v>4388</v>
      </c>
      <c r="U429" t="s">
        <v>4388</v>
      </c>
      <c r="V429" s="5" t="s">
        <v>4390</v>
      </c>
      <c r="W429" s="5">
        <v>0</v>
      </c>
      <c r="X429" s="4">
        <v>-3.6391007265590414E-4</v>
      </c>
      <c r="Y429" s="6">
        <v>853</v>
      </c>
      <c r="Z429" s="4">
        <v>2.9305653430905E-4</v>
      </c>
      <c r="AA429" s="5">
        <v>2936</v>
      </c>
      <c r="AC429" s="16" t="str">
        <f t="shared" si="36"/>
        <v/>
      </c>
      <c r="AD429" s="16" t="str">
        <f t="shared" si="37"/>
        <v/>
      </c>
      <c r="AE429" s="16">
        <f t="shared" si="38"/>
        <v>1.1978144011330351E-2</v>
      </c>
      <c r="AF429" s="16" t="str">
        <f t="shared" si="39"/>
        <v/>
      </c>
      <c r="AG429" s="16" t="str">
        <f t="shared" si="40"/>
        <v/>
      </c>
      <c r="AH429" s="16" t="str">
        <f t="shared" si="41"/>
        <v/>
      </c>
      <c r="AI429" s="17" t="str">
        <f>IF('Peer Comparison Tool'!$D$11="NR","",IF($C429='Peer Comparison Tool'!$D$9,COUNT('ALLL &lt;50B Database'!$AI$1:AI428)+1,""))</f>
        <v/>
      </c>
    </row>
    <row r="430" spans="1:35" x14ac:dyDescent="0.25">
      <c r="A430" t="s">
        <v>3746</v>
      </c>
      <c r="B430">
        <v>564557</v>
      </c>
      <c r="C430" s="5" t="s">
        <v>3704</v>
      </c>
      <c r="D430" s="5" t="s">
        <v>4389</v>
      </c>
      <c r="E430" s="5" t="s">
        <v>4388</v>
      </c>
      <c r="F430" s="2">
        <v>11923</v>
      </c>
      <c r="G430" s="2">
        <v>1478163</v>
      </c>
      <c r="H430" s="2">
        <v>919258</v>
      </c>
      <c r="I430" s="2">
        <v>33971</v>
      </c>
      <c r="J430" s="2">
        <v>885287</v>
      </c>
      <c r="K430" s="33">
        <v>1.346794881208015E-2</v>
      </c>
      <c r="L430" s="2">
        <v>10346</v>
      </c>
      <c r="M430" s="2">
        <v>1294446</v>
      </c>
      <c r="N430" s="2">
        <v>848325</v>
      </c>
      <c r="O430" s="33">
        <v>1.2195797601155217E-2</v>
      </c>
      <c r="P430" s="2">
        <v>10339</v>
      </c>
      <c r="Q430" s="2">
        <v>1349605</v>
      </c>
      <c r="R430" s="2">
        <v>878544</v>
      </c>
      <c r="S430" s="35">
        <v>1.1768334881349141E-2</v>
      </c>
      <c r="T430" t="s">
        <v>4388</v>
      </c>
      <c r="U430" t="s">
        <v>4388</v>
      </c>
      <c r="V430" s="5" t="s">
        <v>4389</v>
      </c>
      <c r="W430" s="5">
        <v>0</v>
      </c>
      <c r="X430" s="4">
        <v>1.6996139307310087E-3</v>
      </c>
      <c r="Y430" s="6">
        <v>1584</v>
      </c>
      <c r="Z430" s="4">
        <v>-4.2746271980607584E-4</v>
      </c>
      <c r="AA430" s="5">
        <v>2210</v>
      </c>
      <c r="AC430" s="16" t="str">
        <f t="shared" si="36"/>
        <v/>
      </c>
      <c r="AD430" s="16" t="str">
        <f t="shared" si="37"/>
        <v/>
      </c>
      <c r="AE430" s="16">
        <f t="shared" si="38"/>
        <v>1.346794881208015E-2</v>
      </c>
      <c r="AF430" s="16" t="str">
        <f t="shared" si="39"/>
        <v/>
      </c>
      <c r="AG430" s="16" t="str">
        <f t="shared" si="40"/>
        <v/>
      </c>
      <c r="AH430" s="16" t="str">
        <f t="shared" si="41"/>
        <v/>
      </c>
      <c r="AI430" s="17" t="str">
        <f>IF('Peer Comparison Tool'!$D$11="NR","",IF($C430='Peer Comparison Tool'!$D$9,COUNT('ALLL &lt;50B Database'!$AI$1:AI429)+1,""))</f>
        <v/>
      </c>
    </row>
    <row r="431" spans="1:35" x14ac:dyDescent="0.25">
      <c r="A431" t="s">
        <v>4136</v>
      </c>
      <c r="B431">
        <v>403179</v>
      </c>
      <c r="C431" s="5" t="s">
        <v>4128</v>
      </c>
      <c r="D431" s="5" t="s">
        <v>4390</v>
      </c>
      <c r="E431" s="5" t="s">
        <v>4388</v>
      </c>
      <c r="F431" s="2">
        <v>12109</v>
      </c>
      <c r="G431" s="2">
        <v>1471620</v>
      </c>
      <c r="H431" s="2">
        <v>998720</v>
      </c>
      <c r="I431" s="2">
        <v>29369</v>
      </c>
      <c r="J431" s="2">
        <v>969351</v>
      </c>
      <c r="K431" s="33">
        <v>1.249186311253612E-2</v>
      </c>
      <c r="L431" s="2">
        <v>9628</v>
      </c>
      <c r="M431" s="2">
        <v>1295342</v>
      </c>
      <c r="N431" s="2">
        <v>888255</v>
      </c>
      <c r="O431" s="33">
        <v>1.0839229725698139E-2</v>
      </c>
      <c r="P431" s="2">
        <v>10830</v>
      </c>
      <c r="Q431" s="2">
        <v>1384373</v>
      </c>
      <c r="R431" s="2">
        <v>910341</v>
      </c>
      <c r="S431" s="35">
        <v>1.1896640929058452E-2</v>
      </c>
      <c r="T431" t="s">
        <v>4388</v>
      </c>
      <c r="U431" t="s">
        <v>4388</v>
      </c>
      <c r="V431" s="5" t="s">
        <v>4390</v>
      </c>
      <c r="W431" s="5">
        <v>0</v>
      </c>
      <c r="X431" s="4">
        <v>5.9522218347766824E-4</v>
      </c>
      <c r="Y431" s="6">
        <v>1279</v>
      </c>
      <c r="Z431" s="4">
        <v>1.0574112033603124E-3</v>
      </c>
      <c r="AA431" s="5">
        <v>2708</v>
      </c>
      <c r="AC431" s="16" t="str">
        <f t="shared" si="36"/>
        <v/>
      </c>
      <c r="AD431" s="16" t="str">
        <f t="shared" si="37"/>
        <v/>
      </c>
      <c r="AE431" s="16">
        <f t="shared" si="38"/>
        <v>1.249186311253612E-2</v>
      </c>
      <c r="AF431" s="16" t="str">
        <f t="shared" si="39"/>
        <v/>
      </c>
      <c r="AG431" s="16" t="str">
        <f t="shared" si="40"/>
        <v/>
      </c>
      <c r="AH431" s="16" t="str">
        <f t="shared" si="41"/>
        <v/>
      </c>
      <c r="AI431" s="17" t="str">
        <f>IF('Peer Comparison Tool'!$D$11="NR","",IF($C431='Peer Comparison Tool'!$D$9,COUNT('ALLL &lt;50B Database'!$AI$1:AI430)+1,""))</f>
        <v/>
      </c>
    </row>
    <row r="432" spans="1:35" x14ac:dyDescent="0.25">
      <c r="A432" t="s">
        <v>1322</v>
      </c>
      <c r="B432">
        <v>568470</v>
      </c>
      <c r="C432" s="5" t="s">
        <v>1309</v>
      </c>
      <c r="D432" s="5" t="s">
        <v>4387</v>
      </c>
      <c r="E432" s="5" t="s">
        <v>4388</v>
      </c>
      <c r="F432" s="2">
        <v>9866</v>
      </c>
      <c r="G432" s="2">
        <v>1470853</v>
      </c>
      <c r="H432" s="2">
        <v>981902</v>
      </c>
      <c r="I432" s="2">
        <v>91419</v>
      </c>
      <c r="J432" s="2">
        <v>890483</v>
      </c>
      <c r="K432" s="33">
        <v>1.1079380515967177E-2</v>
      </c>
      <c r="L432" s="2">
        <v>8999</v>
      </c>
      <c r="M432" s="2">
        <v>1326463</v>
      </c>
      <c r="N432" s="2">
        <v>906869</v>
      </c>
      <c r="O432" s="33">
        <v>9.9231531786840212E-3</v>
      </c>
      <c r="P432" s="2">
        <v>9511</v>
      </c>
      <c r="Q432" s="2">
        <v>1347425</v>
      </c>
      <c r="R432" s="2">
        <v>918962</v>
      </c>
      <c r="S432" s="35">
        <v>1.0349720663095972E-2</v>
      </c>
      <c r="T432" t="s">
        <v>4388</v>
      </c>
      <c r="U432" t="s">
        <v>4388</v>
      </c>
      <c r="V432" s="5" t="s">
        <v>4387</v>
      </c>
      <c r="W432" s="5">
        <v>0</v>
      </c>
      <c r="X432" s="4">
        <v>7.2965985287120477E-4</v>
      </c>
      <c r="Y432" s="6">
        <v>355</v>
      </c>
      <c r="Z432" s="4">
        <v>4.2656748441195075E-4</v>
      </c>
      <c r="AA432" s="5">
        <v>3336</v>
      </c>
      <c r="AC432" s="16" t="str">
        <f t="shared" si="36"/>
        <v/>
      </c>
      <c r="AD432" s="16" t="str">
        <f t="shared" si="37"/>
        <v/>
      </c>
      <c r="AE432" s="16">
        <f t="shared" si="38"/>
        <v>1.1079380515967177E-2</v>
      </c>
      <c r="AF432" s="16" t="str">
        <f t="shared" si="39"/>
        <v/>
      </c>
      <c r="AG432" s="16" t="str">
        <f t="shared" si="40"/>
        <v/>
      </c>
      <c r="AH432" s="16" t="str">
        <f t="shared" si="41"/>
        <v/>
      </c>
      <c r="AI432" s="17" t="str">
        <f>IF('Peer Comparison Tool'!$D$11="NR","",IF($C432='Peer Comparison Tool'!$D$9,COUNT('ALLL &lt;50B Database'!$AI$1:AI431)+1,""))</f>
        <v/>
      </c>
    </row>
    <row r="433" spans="1:35" x14ac:dyDescent="0.25">
      <c r="A433" t="s">
        <v>496</v>
      </c>
      <c r="B433">
        <v>2771694</v>
      </c>
      <c r="C433" s="5" t="s">
        <v>462</v>
      </c>
      <c r="D433" s="5" t="s">
        <v>4390</v>
      </c>
      <c r="E433" s="5" t="s">
        <v>4388</v>
      </c>
      <c r="F433" s="2">
        <v>12880</v>
      </c>
      <c r="G433" s="2">
        <v>1469864</v>
      </c>
      <c r="H433" s="2">
        <v>1167185</v>
      </c>
      <c r="I433" s="2">
        <v>810137</v>
      </c>
      <c r="J433" s="2">
        <v>357048</v>
      </c>
      <c r="K433" s="33">
        <v>3.6073581143151623E-2</v>
      </c>
      <c r="L433" s="2">
        <v>10742</v>
      </c>
      <c r="M433" s="2">
        <v>531151</v>
      </c>
      <c r="N433" s="2">
        <v>313862</v>
      </c>
      <c r="O433" s="33">
        <v>3.4225232745601568E-2</v>
      </c>
      <c r="P433" s="2">
        <v>11441</v>
      </c>
      <c r="Q433" s="2">
        <v>562473</v>
      </c>
      <c r="R433" s="2">
        <v>349169</v>
      </c>
      <c r="S433" s="35">
        <v>3.2766368148375143E-2</v>
      </c>
      <c r="T433" t="s">
        <v>4388</v>
      </c>
      <c r="U433" t="s">
        <v>4388</v>
      </c>
      <c r="V433" s="5" t="s">
        <v>4390</v>
      </c>
      <c r="W433" s="5">
        <v>0</v>
      </c>
      <c r="X433" s="4">
        <v>3.3072129947764803E-3</v>
      </c>
      <c r="Y433" s="6">
        <v>1439</v>
      </c>
      <c r="Z433" s="4">
        <v>-1.4588645972264253E-3</v>
      </c>
      <c r="AA433" s="5">
        <v>87</v>
      </c>
      <c r="AC433" s="16" t="str">
        <f t="shared" si="36"/>
        <v/>
      </c>
      <c r="AD433" s="16" t="str">
        <f t="shared" si="37"/>
        <v/>
      </c>
      <c r="AE433" s="16">
        <f t="shared" si="38"/>
        <v>3.6073581143151623E-2</v>
      </c>
      <c r="AF433" s="16" t="str">
        <f t="shared" si="39"/>
        <v/>
      </c>
      <c r="AG433" s="16" t="str">
        <f t="shared" si="40"/>
        <v/>
      </c>
      <c r="AH433" s="16" t="str">
        <f t="shared" si="41"/>
        <v/>
      </c>
      <c r="AI433" s="17">
        <f>IF('Peer Comparison Tool'!$D$11="NR","",IF($C433='Peer Comparison Tool'!$D$9,COUNT('ALLL &lt;50B Database'!$AI$1:AI432)+1,""))</f>
        <v>15</v>
      </c>
    </row>
    <row r="434" spans="1:35" x14ac:dyDescent="0.25">
      <c r="A434" t="s">
        <v>959</v>
      </c>
      <c r="B434">
        <v>613343</v>
      </c>
      <c r="C434" s="5" t="s">
        <v>926</v>
      </c>
      <c r="D434" s="5" t="s">
        <v>4390</v>
      </c>
      <c r="E434" s="5" t="s">
        <v>4388</v>
      </c>
      <c r="F434" s="2">
        <v>12505</v>
      </c>
      <c r="G434" s="2">
        <v>1468095</v>
      </c>
      <c r="H434" s="2">
        <v>982504</v>
      </c>
      <c r="I434" s="2">
        <v>78509</v>
      </c>
      <c r="J434" s="2">
        <v>903995</v>
      </c>
      <c r="K434" s="33">
        <v>1.3833041111953054E-2</v>
      </c>
      <c r="L434" s="2">
        <v>11655</v>
      </c>
      <c r="M434" s="2">
        <v>1333230</v>
      </c>
      <c r="N434" s="2">
        <v>926949</v>
      </c>
      <c r="O434" s="33">
        <v>1.2573507280335811E-2</v>
      </c>
      <c r="P434" s="2">
        <v>11793</v>
      </c>
      <c r="Q434" s="2">
        <v>1338345</v>
      </c>
      <c r="R434" s="2">
        <v>902558</v>
      </c>
      <c r="S434" s="35">
        <v>1.3066196299849982E-2</v>
      </c>
      <c r="T434" t="s">
        <v>4388</v>
      </c>
      <c r="U434" t="s">
        <v>4388</v>
      </c>
      <c r="V434" s="5" t="s">
        <v>4390</v>
      </c>
      <c r="W434" s="5">
        <v>0</v>
      </c>
      <c r="X434" s="4">
        <v>7.6684481210307145E-4</v>
      </c>
      <c r="Y434" s="6">
        <v>712</v>
      </c>
      <c r="Z434" s="4">
        <v>4.9268901951417081E-4</v>
      </c>
      <c r="AA434" s="5">
        <v>2048</v>
      </c>
      <c r="AC434" s="16" t="str">
        <f t="shared" si="36"/>
        <v/>
      </c>
      <c r="AD434" s="16" t="str">
        <f t="shared" si="37"/>
        <v/>
      </c>
      <c r="AE434" s="16">
        <f t="shared" si="38"/>
        <v>1.3833041111953054E-2</v>
      </c>
      <c r="AF434" s="16" t="str">
        <f t="shared" si="39"/>
        <v/>
      </c>
      <c r="AG434" s="16" t="str">
        <f t="shared" si="40"/>
        <v/>
      </c>
      <c r="AH434" s="16" t="str">
        <f t="shared" si="41"/>
        <v/>
      </c>
      <c r="AI434" s="17" t="str">
        <f>IF('Peer Comparison Tool'!$D$11="NR","",IF($C434='Peer Comparison Tool'!$D$9,COUNT('ALLL &lt;50B Database'!$AI$1:AI433)+1,""))</f>
        <v/>
      </c>
    </row>
    <row r="435" spans="1:35" x14ac:dyDescent="0.25">
      <c r="A435" t="s">
        <v>1942</v>
      </c>
      <c r="B435">
        <v>247908</v>
      </c>
      <c r="C435" s="5" t="s">
        <v>1938</v>
      </c>
      <c r="D435" s="5" t="s">
        <v>4390</v>
      </c>
      <c r="E435" s="5" t="s">
        <v>4388</v>
      </c>
      <c r="F435" s="2">
        <v>12945</v>
      </c>
      <c r="G435" s="2">
        <v>1466260</v>
      </c>
      <c r="H435" s="2">
        <v>1159860</v>
      </c>
      <c r="I435" s="2">
        <v>96821</v>
      </c>
      <c r="J435" s="2">
        <v>1063039</v>
      </c>
      <c r="K435" s="33">
        <v>1.2177351912770839E-2</v>
      </c>
      <c r="L435" s="2">
        <v>9914</v>
      </c>
      <c r="M435" s="2">
        <v>1326464</v>
      </c>
      <c r="N435" s="2">
        <v>1057355</v>
      </c>
      <c r="O435" s="33">
        <v>9.3762265275144103E-3</v>
      </c>
      <c r="P435" s="2">
        <v>10313</v>
      </c>
      <c r="Q435" s="2">
        <v>1327262</v>
      </c>
      <c r="R435" s="2">
        <v>1062824</v>
      </c>
      <c r="S435" s="35">
        <v>9.7033939768014273E-3</v>
      </c>
      <c r="T435" t="s">
        <v>4388</v>
      </c>
      <c r="U435" t="s">
        <v>4388</v>
      </c>
      <c r="V435" s="5" t="s">
        <v>4390</v>
      </c>
      <c r="W435" s="5">
        <v>0</v>
      </c>
      <c r="X435" s="4">
        <v>2.4739579359694119E-3</v>
      </c>
      <c r="Y435" s="6">
        <v>2632</v>
      </c>
      <c r="Z435" s="4">
        <v>3.2716744928701705E-4</v>
      </c>
      <c r="AA435" s="5">
        <v>2840</v>
      </c>
      <c r="AC435" s="16" t="str">
        <f t="shared" si="36"/>
        <v/>
      </c>
      <c r="AD435" s="16" t="str">
        <f t="shared" si="37"/>
        <v/>
      </c>
      <c r="AE435" s="16">
        <f t="shared" si="38"/>
        <v>1.2177351912770839E-2</v>
      </c>
      <c r="AF435" s="16" t="str">
        <f t="shared" si="39"/>
        <v/>
      </c>
      <c r="AG435" s="16" t="str">
        <f t="shared" si="40"/>
        <v/>
      </c>
      <c r="AH435" s="16" t="str">
        <f t="shared" si="41"/>
        <v/>
      </c>
      <c r="AI435" s="17" t="str">
        <f>IF('Peer Comparison Tool'!$D$11="NR","",IF($C435='Peer Comparison Tool'!$D$9,COUNT('ALLL &lt;50B Database'!$AI$1:AI434)+1,""))</f>
        <v/>
      </c>
    </row>
    <row r="436" spans="1:35" x14ac:dyDescent="0.25">
      <c r="A436" t="s">
        <v>258</v>
      </c>
      <c r="B436">
        <v>1864197</v>
      </c>
      <c r="C436" s="5" t="s">
        <v>207</v>
      </c>
      <c r="D436" s="5" t="s">
        <v>4387</v>
      </c>
      <c r="E436" s="5" t="s">
        <v>4388</v>
      </c>
      <c r="F436" s="2">
        <v>11443</v>
      </c>
      <c r="G436" s="2">
        <v>1464794</v>
      </c>
      <c r="H436" s="2">
        <v>996247</v>
      </c>
      <c r="I436" s="2">
        <v>234942</v>
      </c>
      <c r="J436" s="2">
        <v>761305</v>
      </c>
      <c r="K436" s="33">
        <v>1.5030769533892461E-2</v>
      </c>
      <c r="L436" s="2">
        <v>9146</v>
      </c>
      <c r="M436" s="2">
        <v>1147737</v>
      </c>
      <c r="N436" s="2">
        <v>750193</v>
      </c>
      <c r="O436" s="33">
        <v>1.2191529379772938E-2</v>
      </c>
      <c r="P436" s="2">
        <v>9586</v>
      </c>
      <c r="Q436" s="2">
        <v>1156478</v>
      </c>
      <c r="R436" s="2">
        <v>759312</v>
      </c>
      <c r="S436" s="35">
        <v>1.2624586467749752E-2</v>
      </c>
      <c r="T436" t="s">
        <v>4388</v>
      </c>
      <c r="U436" t="s">
        <v>4388</v>
      </c>
      <c r="V436" s="5" t="s">
        <v>4387</v>
      </c>
      <c r="W436" s="5">
        <v>0</v>
      </c>
      <c r="X436" s="4">
        <v>2.4061830661427086E-3</v>
      </c>
      <c r="Y436" s="6">
        <v>1857</v>
      </c>
      <c r="Z436" s="4">
        <v>4.3305708797681391E-4</v>
      </c>
      <c r="AA436" s="5">
        <v>1602</v>
      </c>
      <c r="AC436" s="16" t="str">
        <f t="shared" si="36"/>
        <v/>
      </c>
      <c r="AD436" s="16" t="str">
        <f t="shared" si="37"/>
        <v/>
      </c>
      <c r="AE436" s="16">
        <f t="shared" si="38"/>
        <v>1.5030769533892461E-2</v>
      </c>
      <c r="AF436" s="16" t="str">
        <f t="shared" si="39"/>
        <v/>
      </c>
      <c r="AG436" s="16" t="str">
        <f t="shared" si="40"/>
        <v/>
      </c>
      <c r="AH436" s="16" t="str">
        <f t="shared" si="41"/>
        <v/>
      </c>
      <c r="AI436" s="17" t="str">
        <f>IF('Peer Comparison Tool'!$D$11="NR","",IF($C436='Peer Comparison Tool'!$D$9,COUNT('ALLL &lt;50B Database'!$AI$1:AI435)+1,""))</f>
        <v/>
      </c>
    </row>
    <row r="437" spans="1:35" x14ac:dyDescent="0.25">
      <c r="A437" t="s">
        <v>12</v>
      </c>
      <c r="B437">
        <v>3690596</v>
      </c>
      <c r="C437" s="5" t="s">
        <v>6</v>
      </c>
      <c r="D437" s="5" t="s">
        <v>4387</v>
      </c>
      <c r="E437" s="5" t="s">
        <v>4388</v>
      </c>
      <c r="F437" s="2">
        <v>10746</v>
      </c>
      <c r="G437" s="2">
        <v>1461766</v>
      </c>
      <c r="H437" s="2">
        <v>1163486</v>
      </c>
      <c r="I437" s="2">
        <v>175439</v>
      </c>
      <c r="J437" s="2">
        <v>988047</v>
      </c>
      <c r="K437" s="33">
        <v>1.0876000838016814E-2</v>
      </c>
      <c r="L437" s="2">
        <v>8310</v>
      </c>
      <c r="M437" s="2">
        <v>1208529</v>
      </c>
      <c r="N437" s="2">
        <v>956501</v>
      </c>
      <c r="O437" s="33">
        <v>8.6879156425346132E-3</v>
      </c>
      <c r="P437" s="2">
        <v>8609</v>
      </c>
      <c r="Q437" s="2">
        <v>1249282</v>
      </c>
      <c r="R437" s="2">
        <v>998426</v>
      </c>
      <c r="S437" s="35">
        <v>8.6225719282150108E-3</v>
      </c>
      <c r="T437" t="s">
        <v>4388</v>
      </c>
      <c r="U437" t="s">
        <v>4388</v>
      </c>
      <c r="V437" s="5" t="s">
        <v>4387</v>
      </c>
      <c r="W437" s="5">
        <v>0</v>
      </c>
      <c r="X437" s="4">
        <v>2.2534289098018034E-3</v>
      </c>
      <c r="Y437" s="6">
        <v>2137</v>
      </c>
      <c r="Z437" s="4">
        <v>-6.5343714319602425E-5</v>
      </c>
      <c r="AA437" s="5">
        <v>3432</v>
      </c>
      <c r="AC437" s="16" t="str">
        <f t="shared" si="36"/>
        <v/>
      </c>
      <c r="AD437" s="16" t="str">
        <f t="shared" si="37"/>
        <v/>
      </c>
      <c r="AE437" s="16">
        <f t="shared" si="38"/>
        <v>1.0876000838016814E-2</v>
      </c>
      <c r="AF437" s="16" t="str">
        <f t="shared" si="39"/>
        <v/>
      </c>
      <c r="AG437" s="16" t="str">
        <f t="shared" si="40"/>
        <v/>
      </c>
      <c r="AH437" s="16" t="str">
        <f t="shared" si="41"/>
        <v/>
      </c>
      <c r="AI437" s="17" t="str">
        <f>IF('Peer Comparison Tool'!$D$11="NR","",IF($C437='Peer Comparison Tool'!$D$9,COUNT('ALLL &lt;50B Database'!$AI$1:AI436)+1,""))</f>
        <v/>
      </c>
    </row>
    <row r="438" spans="1:35" x14ac:dyDescent="0.25">
      <c r="A438" t="s">
        <v>2649</v>
      </c>
      <c r="B438">
        <v>233554</v>
      </c>
      <c r="C438" s="5" t="s">
        <v>2642</v>
      </c>
      <c r="D438" s="5" t="s">
        <v>4390</v>
      </c>
      <c r="E438" s="5" t="s">
        <v>4388</v>
      </c>
      <c r="F438" s="2">
        <v>25951</v>
      </c>
      <c r="G438" s="2">
        <v>1460625</v>
      </c>
      <c r="H438" s="2">
        <v>1310694</v>
      </c>
      <c r="I438" s="2">
        <v>109459</v>
      </c>
      <c r="J438" s="2">
        <v>1201235</v>
      </c>
      <c r="K438" s="33">
        <v>2.1603599628715445E-2</v>
      </c>
      <c r="L438" s="2">
        <v>18410</v>
      </c>
      <c r="M438" s="2">
        <v>1286460</v>
      </c>
      <c r="N438" s="2">
        <v>1095541</v>
      </c>
      <c r="O438" s="33">
        <v>1.6804482899316412E-2</v>
      </c>
      <c r="P438" s="2">
        <v>20109</v>
      </c>
      <c r="Q438" s="2">
        <v>1292757</v>
      </c>
      <c r="R438" s="2">
        <v>1131554</v>
      </c>
      <c r="S438" s="35">
        <v>1.7771135977602482E-2</v>
      </c>
      <c r="T438" t="s">
        <v>4388</v>
      </c>
      <c r="U438" t="s">
        <v>4388</v>
      </c>
      <c r="V438" s="5" t="s">
        <v>4390</v>
      </c>
      <c r="W438" s="5">
        <v>0</v>
      </c>
      <c r="X438" s="4">
        <v>3.8324636511129634E-3</v>
      </c>
      <c r="Y438" s="6">
        <v>5842</v>
      </c>
      <c r="Z438" s="4">
        <v>9.6665307828606994E-4</v>
      </c>
      <c r="AA438" s="5">
        <v>424</v>
      </c>
      <c r="AC438" s="16" t="str">
        <f t="shared" si="36"/>
        <v/>
      </c>
      <c r="AD438" s="16" t="str">
        <f t="shared" si="37"/>
        <v/>
      </c>
      <c r="AE438" s="16">
        <f t="shared" si="38"/>
        <v>2.1603599628715445E-2</v>
      </c>
      <c r="AF438" s="16" t="str">
        <f t="shared" si="39"/>
        <v/>
      </c>
      <c r="AG438" s="16" t="str">
        <f t="shared" si="40"/>
        <v/>
      </c>
      <c r="AH438" s="16" t="str">
        <f t="shared" si="41"/>
        <v/>
      </c>
      <c r="AI438" s="17" t="str">
        <f>IF('Peer Comparison Tool'!$D$11="NR","",IF($C438='Peer Comparison Tool'!$D$9,COUNT('ALLL &lt;50B Database'!$AI$1:AI437)+1,""))</f>
        <v/>
      </c>
    </row>
    <row r="439" spans="1:35" x14ac:dyDescent="0.25">
      <c r="A439" t="s">
        <v>1412</v>
      </c>
      <c r="B439">
        <v>293053</v>
      </c>
      <c r="C439" s="5" t="s">
        <v>3704</v>
      </c>
      <c r="D439" s="5" t="s">
        <v>4387</v>
      </c>
      <c r="E439" s="5" t="s">
        <v>4388</v>
      </c>
      <c r="F439" s="2">
        <v>20940</v>
      </c>
      <c r="G439" s="2">
        <v>1459936</v>
      </c>
      <c r="H439" s="2">
        <v>1008356</v>
      </c>
      <c r="I439" s="2">
        <v>119985</v>
      </c>
      <c r="J439" s="2">
        <v>888371</v>
      </c>
      <c r="K439" s="33">
        <v>2.3571233189737171E-2</v>
      </c>
      <c r="L439" s="2">
        <v>16599</v>
      </c>
      <c r="M439" s="2">
        <v>1435230</v>
      </c>
      <c r="N439" s="2">
        <v>894731</v>
      </c>
      <c r="O439" s="33">
        <v>1.8551944662697502E-2</v>
      </c>
      <c r="P439" s="2">
        <v>17946</v>
      </c>
      <c r="Q439" s="2">
        <v>1419682</v>
      </c>
      <c r="R439" s="2">
        <v>922055</v>
      </c>
      <c r="S439" s="35">
        <v>1.9463047215187813E-2</v>
      </c>
      <c r="T439" t="s">
        <v>4388</v>
      </c>
      <c r="U439" t="s">
        <v>4388</v>
      </c>
      <c r="V439" s="5" t="s">
        <v>4387</v>
      </c>
      <c r="W439" s="5">
        <v>0</v>
      </c>
      <c r="X439" s="4">
        <v>4.1081859745493582E-3</v>
      </c>
      <c r="Y439" s="6">
        <v>2994</v>
      </c>
      <c r="Z439" s="4">
        <v>9.1110255249031089E-4</v>
      </c>
      <c r="AA439" s="5">
        <v>310</v>
      </c>
      <c r="AC439" s="16" t="str">
        <f t="shared" si="36"/>
        <v/>
      </c>
      <c r="AD439" s="16" t="str">
        <f t="shared" si="37"/>
        <v/>
      </c>
      <c r="AE439" s="16">
        <f t="shared" si="38"/>
        <v>2.3571233189737171E-2</v>
      </c>
      <c r="AF439" s="16" t="str">
        <f t="shared" si="39"/>
        <v/>
      </c>
      <c r="AG439" s="16" t="str">
        <f t="shared" si="40"/>
        <v/>
      </c>
      <c r="AH439" s="16" t="str">
        <f t="shared" si="41"/>
        <v/>
      </c>
      <c r="AI439" s="17" t="str">
        <f>IF('Peer Comparison Tool'!$D$11="NR","",IF($C439='Peer Comparison Tool'!$D$9,COUNT('ALLL &lt;50B Database'!$AI$1:AI438)+1,""))</f>
        <v/>
      </c>
    </row>
    <row r="440" spans="1:35" x14ac:dyDescent="0.25">
      <c r="A440" t="s">
        <v>3748</v>
      </c>
      <c r="B440">
        <v>490450</v>
      </c>
      <c r="C440" s="5" t="s">
        <v>3704</v>
      </c>
      <c r="D440" s="5" t="s">
        <v>4390</v>
      </c>
      <c r="E440" s="5" t="s">
        <v>4388</v>
      </c>
      <c r="F440" s="2">
        <v>12760</v>
      </c>
      <c r="G440" s="2">
        <v>1458793</v>
      </c>
      <c r="H440" s="2">
        <v>700763</v>
      </c>
      <c r="I440" s="2">
        <v>71519</v>
      </c>
      <c r="J440" s="2">
        <v>629244</v>
      </c>
      <c r="K440" s="33">
        <v>2.0278302216628206E-2</v>
      </c>
      <c r="L440" s="2">
        <v>12408</v>
      </c>
      <c r="M440" s="2">
        <v>1307762</v>
      </c>
      <c r="N440" s="2">
        <v>646093</v>
      </c>
      <c r="O440" s="33">
        <v>1.9204665582199465E-2</v>
      </c>
      <c r="P440" s="2">
        <v>12628</v>
      </c>
      <c r="Q440" s="2">
        <v>1285272</v>
      </c>
      <c r="R440" s="2">
        <v>639808</v>
      </c>
      <c r="S440" s="35">
        <v>1.9737171151345403E-2</v>
      </c>
      <c r="T440" t="s">
        <v>4388</v>
      </c>
      <c r="U440" t="s">
        <v>4388</v>
      </c>
      <c r="V440" s="5" t="s">
        <v>4390</v>
      </c>
      <c r="W440" s="5">
        <v>0</v>
      </c>
      <c r="X440" s="4">
        <v>5.4113106528280372E-4</v>
      </c>
      <c r="Y440" s="6">
        <v>132</v>
      </c>
      <c r="Z440" s="4">
        <v>5.325055691459378E-4</v>
      </c>
      <c r="AA440" s="5">
        <v>524</v>
      </c>
      <c r="AC440" s="16" t="str">
        <f t="shared" si="36"/>
        <v/>
      </c>
      <c r="AD440" s="16" t="str">
        <f t="shared" si="37"/>
        <v/>
      </c>
      <c r="AE440" s="16">
        <f t="shared" si="38"/>
        <v>2.0278302216628206E-2</v>
      </c>
      <c r="AF440" s="16" t="str">
        <f t="shared" si="39"/>
        <v/>
      </c>
      <c r="AG440" s="16" t="str">
        <f t="shared" si="40"/>
        <v/>
      </c>
      <c r="AH440" s="16" t="str">
        <f t="shared" si="41"/>
        <v/>
      </c>
      <c r="AI440" s="17" t="str">
        <f>IF('Peer Comparison Tool'!$D$11="NR","",IF($C440='Peer Comparison Tool'!$D$9,COUNT('ALLL &lt;50B Database'!$AI$1:AI439)+1,""))</f>
        <v/>
      </c>
    </row>
    <row r="441" spans="1:35" x14ac:dyDescent="0.25">
      <c r="A441" t="s">
        <v>933</v>
      </c>
      <c r="B441">
        <v>771458</v>
      </c>
      <c r="C441" s="5" t="s">
        <v>2907</v>
      </c>
      <c r="D441" s="5" t="s">
        <v>4390</v>
      </c>
      <c r="E441" s="5" t="s">
        <v>4388</v>
      </c>
      <c r="F441" s="2">
        <v>12991</v>
      </c>
      <c r="G441" s="2">
        <v>1458666</v>
      </c>
      <c r="H441" s="2">
        <v>798561</v>
      </c>
      <c r="I441" s="2">
        <v>154548</v>
      </c>
      <c r="J441" s="2">
        <v>644013</v>
      </c>
      <c r="K441" s="33">
        <v>2.0171953050637178E-2</v>
      </c>
      <c r="L441" s="2">
        <v>12387</v>
      </c>
      <c r="M441" s="2">
        <v>1215580</v>
      </c>
      <c r="N441" s="2">
        <v>657524</v>
      </c>
      <c r="O441" s="33">
        <v>1.8838856072173792E-2</v>
      </c>
      <c r="P441" s="2">
        <v>12784</v>
      </c>
      <c r="Q441" s="2">
        <v>1263696</v>
      </c>
      <c r="R441" s="2">
        <v>655070</v>
      </c>
      <c r="S441" s="35">
        <v>1.9515471628986217E-2</v>
      </c>
      <c r="T441" t="s">
        <v>4388</v>
      </c>
      <c r="U441" t="s">
        <v>4388</v>
      </c>
      <c r="V441" s="5" t="s">
        <v>4390</v>
      </c>
      <c r="W441" s="5">
        <v>0</v>
      </c>
      <c r="X441" s="4">
        <v>6.564814216509611E-4</v>
      </c>
      <c r="Y441" s="6">
        <v>207</v>
      </c>
      <c r="Z441" s="4">
        <v>6.766155568124245E-4</v>
      </c>
      <c r="AA441" s="5">
        <v>538</v>
      </c>
      <c r="AC441" s="16" t="str">
        <f t="shared" si="36"/>
        <v/>
      </c>
      <c r="AD441" s="16" t="str">
        <f t="shared" si="37"/>
        <v/>
      </c>
      <c r="AE441" s="16">
        <f t="shared" si="38"/>
        <v>2.0171953050637178E-2</v>
      </c>
      <c r="AF441" s="16" t="str">
        <f t="shared" si="39"/>
        <v/>
      </c>
      <c r="AG441" s="16" t="str">
        <f t="shared" si="40"/>
        <v/>
      </c>
      <c r="AH441" s="16" t="str">
        <f t="shared" si="41"/>
        <v/>
      </c>
      <c r="AI441" s="17" t="str">
        <f>IF('Peer Comparison Tool'!$D$11="NR","",IF($C441='Peer Comparison Tool'!$D$9,COUNT('ALLL &lt;50B Database'!$AI$1:AI440)+1,""))</f>
        <v/>
      </c>
    </row>
    <row r="442" spans="1:35" x14ac:dyDescent="0.25">
      <c r="A442" t="s">
        <v>2049</v>
      </c>
      <c r="B442">
        <v>860053</v>
      </c>
      <c r="C442" s="5" t="s">
        <v>2041</v>
      </c>
      <c r="D442" s="5" t="s">
        <v>4387</v>
      </c>
      <c r="E442" s="5" t="s">
        <v>4388</v>
      </c>
      <c r="F442" s="2">
        <v>11086</v>
      </c>
      <c r="G442" s="2">
        <v>1453827</v>
      </c>
      <c r="H442" s="2">
        <v>1080013</v>
      </c>
      <c r="I442" s="2">
        <v>217220</v>
      </c>
      <c r="J442" s="2">
        <v>862793</v>
      </c>
      <c r="K442" s="33">
        <v>1.2848968408413142E-2</v>
      </c>
      <c r="L442" s="2">
        <v>10694</v>
      </c>
      <c r="M442" s="2">
        <v>1179926</v>
      </c>
      <c r="N442" s="2">
        <v>816505</v>
      </c>
      <c r="O442" s="33">
        <v>1.3097286605715826E-2</v>
      </c>
      <c r="P442" s="2">
        <v>10867</v>
      </c>
      <c r="Q442" s="2">
        <v>1155654</v>
      </c>
      <c r="R442" s="2">
        <v>829443</v>
      </c>
      <c r="S442" s="35">
        <v>1.3101563338288465E-2</v>
      </c>
      <c r="T442" t="s">
        <v>4388</v>
      </c>
      <c r="U442" t="s">
        <v>4388</v>
      </c>
      <c r="V442" s="5" t="s">
        <v>4387</v>
      </c>
      <c r="W442" s="5">
        <v>0</v>
      </c>
      <c r="X442" s="4">
        <v>-2.5259492987532266E-4</v>
      </c>
      <c r="Y442" s="6">
        <v>219</v>
      </c>
      <c r="Z442" s="4">
        <v>4.2767325726389416E-6</v>
      </c>
      <c r="AA442" s="5">
        <v>2522</v>
      </c>
      <c r="AC442" s="16" t="str">
        <f t="shared" si="36"/>
        <v/>
      </c>
      <c r="AD442" s="16" t="str">
        <f t="shared" si="37"/>
        <v/>
      </c>
      <c r="AE442" s="16">
        <f t="shared" si="38"/>
        <v>1.2848968408413142E-2</v>
      </c>
      <c r="AF442" s="16" t="str">
        <f t="shared" si="39"/>
        <v/>
      </c>
      <c r="AG442" s="16" t="str">
        <f t="shared" si="40"/>
        <v/>
      </c>
      <c r="AH442" s="16" t="str">
        <f t="shared" si="41"/>
        <v/>
      </c>
      <c r="AI442" s="17" t="str">
        <f>IF('Peer Comparison Tool'!$D$11="NR","",IF($C442='Peer Comparison Tool'!$D$9,COUNT('ALLL &lt;50B Database'!$AI$1:AI441)+1,""))</f>
        <v/>
      </c>
    </row>
    <row r="443" spans="1:35" x14ac:dyDescent="0.25">
      <c r="A443" t="s">
        <v>50</v>
      </c>
      <c r="B443">
        <v>186744</v>
      </c>
      <c r="C443" s="5" t="s">
        <v>716</v>
      </c>
      <c r="D443" s="5" t="s">
        <v>4390</v>
      </c>
      <c r="E443" s="5" t="s">
        <v>4388</v>
      </c>
      <c r="F443" s="2">
        <v>15087</v>
      </c>
      <c r="G443" s="2">
        <v>1453060</v>
      </c>
      <c r="H443" s="2">
        <v>983994</v>
      </c>
      <c r="I443" s="2">
        <v>83205</v>
      </c>
      <c r="J443" s="2">
        <v>900789</v>
      </c>
      <c r="K443" s="33">
        <v>1.6748650349859957E-2</v>
      </c>
      <c r="L443" s="2">
        <v>12210</v>
      </c>
      <c r="M443" s="2">
        <v>1291799</v>
      </c>
      <c r="N443" s="2">
        <v>905968</v>
      </c>
      <c r="O443" s="33">
        <v>1.3477297211380534E-2</v>
      </c>
      <c r="P443" s="2">
        <v>12754</v>
      </c>
      <c r="Q443" s="2">
        <v>1316902</v>
      </c>
      <c r="R443" s="2">
        <v>926840</v>
      </c>
      <c r="S443" s="35">
        <v>1.3760735402011134E-2</v>
      </c>
      <c r="T443" t="s">
        <v>4388</v>
      </c>
      <c r="U443" t="s">
        <v>4388</v>
      </c>
      <c r="V443" s="5" t="s">
        <v>4390</v>
      </c>
      <c r="W443" s="5">
        <v>0</v>
      </c>
      <c r="X443" s="4">
        <v>2.9879149478488232E-3</v>
      </c>
      <c r="Y443" s="6">
        <v>2333</v>
      </c>
      <c r="Z443" s="4">
        <v>2.8343819063060029E-4</v>
      </c>
      <c r="AA443" s="5">
        <v>1089</v>
      </c>
      <c r="AC443" s="16" t="str">
        <f t="shared" si="36"/>
        <v/>
      </c>
      <c r="AD443" s="16" t="str">
        <f t="shared" si="37"/>
        <v/>
      </c>
      <c r="AE443" s="16">
        <f t="shared" si="38"/>
        <v>1.6748650349859957E-2</v>
      </c>
      <c r="AF443" s="16" t="str">
        <f t="shared" si="39"/>
        <v/>
      </c>
      <c r="AG443" s="16" t="str">
        <f t="shared" si="40"/>
        <v/>
      </c>
      <c r="AH443" s="16" t="str">
        <f t="shared" si="41"/>
        <v/>
      </c>
      <c r="AI443" s="17" t="str">
        <f>IF('Peer Comparison Tool'!$D$11="NR","",IF($C443='Peer Comparison Tool'!$D$9,COUNT('ALLL &lt;50B Database'!$AI$1:AI442)+1,""))</f>
        <v/>
      </c>
    </row>
    <row r="444" spans="1:35" x14ac:dyDescent="0.25">
      <c r="A444" t="s">
        <v>966</v>
      </c>
      <c r="B444">
        <v>375043</v>
      </c>
      <c r="C444" s="5" t="s">
        <v>926</v>
      </c>
      <c r="D444" s="5" t="s">
        <v>4387</v>
      </c>
      <c r="E444" s="5" t="s">
        <v>4388</v>
      </c>
      <c r="F444" s="2">
        <v>12053</v>
      </c>
      <c r="G444" s="2">
        <v>1450852</v>
      </c>
      <c r="H444" s="2">
        <v>1173850</v>
      </c>
      <c r="I444" s="2">
        <v>140259</v>
      </c>
      <c r="J444" s="2">
        <v>1033591</v>
      </c>
      <c r="K444" s="33">
        <v>1.1661285750359669E-2</v>
      </c>
      <c r="L444" s="2">
        <v>10945</v>
      </c>
      <c r="M444" s="2">
        <v>1209673</v>
      </c>
      <c r="N444" s="2">
        <v>1036804</v>
      </c>
      <c r="O444" s="33">
        <v>1.0556479334570469E-2</v>
      </c>
      <c r="P444" s="2">
        <v>11356</v>
      </c>
      <c r="Q444" s="2">
        <v>1188063</v>
      </c>
      <c r="R444" s="2">
        <v>1016218</v>
      </c>
      <c r="S444" s="35">
        <v>1.1174767618758966E-2</v>
      </c>
      <c r="T444" t="s">
        <v>4388</v>
      </c>
      <c r="U444" t="s">
        <v>4388</v>
      </c>
      <c r="V444" s="5" t="s">
        <v>4387</v>
      </c>
      <c r="W444" s="5">
        <v>0</v>
      </c>
      <c r="X444" s="4">
        <v>4.8651813160070258E-4</v>
      </c>
      <c r="Y444" s="6">
        <v>697</v>
      </c>
      <c r="Z444" s="4">
        <v>6.1828828418849721E-4</v>
      </c>
      <c r="AA444" s="5">
        <v>3088</v>
      </c>
      <c r="AC444" s="16" t="str">
        <f t="shared" si="36"/>
        <v/>
      </c>
      <c r="AD444" s="16" t="str">
        <f t="shared" si="37"/>
        <v/>
      </c>
      <c r="AE444" s="16">
        <f t="shared" si="38"/>
        <v>1.1661285750359669E-2</v>
      </c>
      <c r="AF444" s="16" t="str">
        <f t="shared" si="39"/>
        <v/>
      </c>
      <c r="AG444" s="16" t="str">
        <f t="shared" si="40"/>
        <v/>
      </c>
      <c r="AH444" s="16" t="str">
        <f t="shared" si="41"/>
        <v/>
      </c>
      <c r="AI444" s="17" t="str">
        <f>IF('Peer Comparison Tool'!$D$11="NR","",IF($C444='Peer Comparison Tool'!$D$9,COUNT('ALLL &lt;50B Database'!$AI$1:AI443)+1,""))</f>
        <v/>
      </c>
    </row>
    <row r="445" spans="1:35" x14ac:dyDescent="0.25">
      <c r="A445" t="s">
        <v>728</v>
      </c>
      <c r="B445">
        <v>939249</v>
      </c>
      <c r="C445" s="5" t="s">
        <v>716</v>
      </c>
      <c r="D445" s="5" t="s">
        <v>4387</v>
      </c>
      <c r="E445" s="5" t="s">
        <v>4388</v>
      </c>
      <c r="F445" s="2">
        <v>11219</v>
      </c>
      <c r="G445" s="2">
        <v>1448082</v>
      </c>
      <c r="H445" s="2">
        <v>936226</v>
      </c>
      <c r="I445" s="2">
        <v>60514</v>
      </c>
      <c r="J445" s="2">
        <v>875712</v>
      </c>
      <c r="K445" s="33">
        <v>1.2811289556383833E-2</v>
      </c>
      <c r="L445" s="2">
        <v>10476</v>
      </c>
      <c r="M445" s="2">
        <v>1373920</v>
      </c>
      <c r="N445" s="2">
        <v>909210</v>
      </c>
      <c r="O445" s="33">
        <v>1.1522090606130598E-2</v>
      </c>
      <c r="P445" s="2">
        <v>10541</v>
      </c>
      <c r="Q445" s="2">
        <v>1360691</v>
      </c>
      <c r="R445" s="2">
        <v>924571</v>
      </c>
      <c r="S445" s="35">
        <v>1.1400963257554044E-2</v>
      </c>
      <c r="T445" t="s">
        <v>4388</v>
      </c>
      <c r="U445" t="s">
        <v>4388</v>
      </c>
      <c r="V445" s="5" t="s">
        <v>4387</v>
      </c>
      <c r="W445" s="5">
        <v>0</v>
      </c>
      <c r="X445" s="4">
        <v>1.410326298829789E-3</v>
      </c>
      <c r="Y445" s="6">
        <v>678</v>
      </c>
      <c r="Z445" s="4">
        <v>-1.2112734857655343E-4</v>
      </c>
      <c r="AA445" s="5">
        <v>2543</v>
      </c>
      <c r="AC445" s="16" t="str">
        <f t="shared" si="36"/>
        <v/>
      </c>
      <c r="AD445" s="16" t="str">
        <f t="shared" si="37"/>
        <v/>
      </c>
      <c r="AE445" s="16">
        <f t="shared" si="38"/>
        <v>1.2811289556383833E-2</v>
      </c>
      <c r="AF445" s="16" t="str">
        <f t="shared" si="39"/>
        <v/>
      </c>
      <c r="AG445" s="16" t="str">
        <f t="shared" si="40"/>
        <v/>
      </c>
      <c r="AH445" s="16" t="str">
        <f t="shared" si="41"/>
        <v/>
      </c>
      <c r="AI445" s="17" t="str">
        <f>IF('Peer Comparison Tool'!$D$11="NR","",IF($C445='Peer Comparison Tool'!$D$9,COUNT('ALLL &lt;50B Database'!$AI$1:AI444)+1,""))</f>
        <v/>
      </c>
    </row>
    <row r="446" spans="1:35" x14ac:dyDescent="0.25">
      <c r="A446" t="s">
        <v>40</v>
      </c>
      <c r="B446">
        <v>355858</v>
      </c>
      <c r="C446" s="5" t="s">
        <v>3557</v>
      </c>
      <c r="D446" s="5" t="s">
        <v>4387</v>
      </c>
      <c r="E446" s="5" t="s">
        <v>4388</v>
      </c>
      <c r="F446" s="2">
        <v>59302</v>
      </c>
      <c r="G446" s="2">
        <v>1440456</v>
      </c>
      <c r="H446" s="2">
        <v>1129436</v>
      </c>
      <c r="I446" s="2">
        <v>88932</v>
      </c>
      <c r="J446" s="2">
        <v>1040504</v>
      </c>
      <c r="K446" s="33">
        <v>5.6993533902800951E-2</v>
      </c>
      <c r="L446" s="2">
        <v>55719</v>
      </c>
      <c r="M446" s="2">
        <v>1330030</v>
      </c>
      <c r="N446" s="2">
        <v>1049194</v>
      </c>
      <c r="O446" s="33">
        <v>5.3106479831184703E-2</v>
      </c>
      <c r="P446" s="2">
        <v>56692</v>
      </c>
      <c r="Q446" s="2">
        <v>1359584</v>
      </c>
      <c r="R446" s="2">
        <v>1042173</v>
      </c>
      <c r="S446" s="35">
        <v>5.4397878279325983E-2</v>
      </c>
      <c r="T446" t="s">
        <v>4388</v>
      </c>
      <c r="U446" t="s">
        <v>4388</v>
      </c>
      <c r="V446" s="5" t="s">
        <v>4387</v>
      </c>
      <c r="W446" s="5">
        <v>0</v>
      </c>
      <c r="X446" s="4">
        <v>2.5956556234749684E-3</v>
      </c>
      <c r="Y446" s="6">
        <v>2610</v>
      </c>
      <c r="Z446" s="4">
        <v>1.2913984481412802E-3</v>
      </c>
      <c r="AA446" s="5">
        <v>28</v>
      </c>
      <c r="AC446" s="16" t="str">
        <f t="shared" si="36"/>
        <v/>
      </c>
      <c r="AD446" s="16" t="str">
        <f t="shared" si="37"/>
        <v/>
      </c>
      <c r="AE446" s="16">
        <f t="shared" si="38"/>
        <v>5.6993533902800951E-2</v>
      </c>
      <c r="AF446" s="16" t="str">
        <f t="shared" si="39"/>
        <v/>
      </c>
      <c r="AG446" s="16" t="str">
        <f t="shared" si="40"/>
        <v/>
      </c>
      <c r="AH446" s="16" t="str">
        <f t="shared" si="41"/>
        <v/>
      </c>
      <c r="AI446" s="17" t="str">
        <f>IF('Peer Comparison Tool'!$D$11="NR","",IF($C446='Peer Comparison Tool'!$D$9,COUNT('ALLL &lt;50B Database'!$AI$1:AI445)+1,""))</f>
        <v/>
      </c>
    </row>
    <row r="447" spans="1:35" x14ac:dyDescent="0.25">
      <c r="A447" t="s">
        <v>480</v>
      </c>
      <c r="B447">
        <v>3146150</v>
      </c>
      <c r="C447" s="5" t="s">
        <v>462</v>
      </c>
      <c r="D447" s="5" t="s">
        <v>4389</v>
      </c>
      <c r="E447" s="5" t="s">
        <v>4388</v>
      </c>
      <c r="F447" s="2">
        <v>15323</v>
      </c>
      <c r="G447" s="2">
        <v>1432126</v>
      </c>
      <c r="H447" s="2">
        <v>1054148</v>
      </c>
      <c r="I447" s="2">
        <v>109456</v>
      </c>
      <c r="J447" s="2">
        <v>944692</v>
      </c>
      <c r="K447" s="33">
        <v>1.622010136637126E-2</v>
      </c>
      <c r="L447" s="2">
        <v>11998</v>
      </c>
      <c r="M447" s="2">
        <v>1312272</v>
      </c>
      <c r="N447" s="2">
        <v>1001935</v>
      </c>
      <c r="O447" s="33">
        <v>1.1974828706453014E-2</v>
      </c>
      <c r="P447" s="2">
        <v>13621</v>
      </c>
      <c r="Q447" s="2">
        <v>1334347</v>
      </c>
      <c r="R447" s="2">
        <v>985059</v>
      </c>
      <c r="S447" s="35">
        <v>1.3827598143867526E-2</v>
      </c>
      <c r="T447" t="s">
        <v>4388</v>
      </c>
      <c r="U447" t="s">
        <v>4388</v>
      </c>
      <c r="V447" s="5" t="s">
        <v>4389</v>
      </c>
      <c r="W447" s="5">
        <v>0</v>
      </c>
      <c r="X447" s="4">
        <v>2.3925032225037349E-3</v>
      </c>
      <c r="Y447" s="6">
        <v>1702</v>
      </c>
      <c r="Z447" s="4">
        <v>1.8527694374145115E-3</v>
      </c>
      <c r="AA447" s="5">
        <v>1217</v>
      </c>
      <c r="AC447" s="16" t="str">
        <f t="shared" si="36"/>
        <v/>
      </c>
      <c r="AD447" s="16" t="str">
        <f t="shared" si="37"/>
        <v/>
      </c>
      <c r="AE447" s="16">
        <f t="shared" si="38"/>
        <v>1.622010136637126E-2</v>
      </c>
      <c r="AF447" s="16" t="str">
        <f t="shared" si="39"/>
        <v/>
      </c>
      <c r="AG447" s="16" t="str">
        <f t="shared" si="40"/>
        <v/>
      </c>
      <c r="AH447" s="16" t="str">
        <f t="shared" si="41"/>
        <v/>
      </c>
      <c r="AI447" s="17">
        <f>IF('Peer Comparison Tool'!$D$11="NR","",IF($C447='Peer Comparison Tool'!$D$9,COUNT('ALLL &lt;50B Database'!$AI$1:AI446)+1,""))</f>
        <v>16</v>
      </c>
    </row>
    <row r="448" spans="1:35" x14ac:dyDescent="0.25">
      <c r="A448" t="s">
        <v>4071</v>
      </c>
      <c r="B448">
        <v>754929</v>
      </c>
      <c r="C448" s="5" t="s">
        <v>4058</v>
      </c>
      <c r="D448" s="5" t="s">
        <v>4387</v>
      </c>
      <c r="E448" s="5" t="s">
        <v>4388</v>
      </c>
      <c r="F448" s="2">
        <v>8308</v>
      </c>
      <c r="G448" s="2">
        <v>1430866</v>
      </c>
      <c r="H448" s="2">
        <v>791002</v>
      </c>
      <c r="I448" s="2">
        <v>57850</v>
      </c>
      <c r="J448" s="2">
        <v>733152</v>
      </c>
      <c r="K448" s="33">
        <v>1.1331892977172537E-2</v>
      </c>
      <c r="L448" s="2">
        <v>6863</v>
      </c>
      <c r="M448" s="2">
        <v>1318594</v>
      </c>
      <c r="N448" s="2">
        <v>733451</v>
      </c>
      <c r="O448" s="33">
        <v>9.3571349687981888E-3</v>
      </c>
      <c r="P448" s="2">
        <v>7240</v>
      </c>
      <c r="Q448" s="2">
        <v>1315650</v>
      </c>
      <c r="R448" s="2">
        <v>729483</v>
      </c>
      <c r="S448" s="35">
        <v>9.9248371792077395E-3</v>
      </c>
      <c r="T448" t="s">
        <v>4388</v>
      </c>
      <c r="U448" t="s">
        <v>4388</v>
      </c>
      <c r="V448" s="5" t="s">
        <v>4387</v>
      </c>
      <c r="W448" s="5">
        <v>0</v>
      </c>
      <c r="X448" s="4">
        <v>1.4070557979647975E-3</v>
      </c>
      <c r="Y448" s="6">
        <v>1068</v>
      </c>
      <c r="Z448" s="4">
        <v>5.6770221040955068E-4</v>
      </c>
      <c r="AA448" s="5">
        <v>3233</v>
      </c>
      <c r="AC448" s="16" t="str">
        <f t="shared" si="36"/>
        <v/>
      </c>
      <c r="AD448" s="16" t="str">
        <f t="shared" si="37"/>
        <v/>
      </c>
      <c r="AE448" s="16">
        <f t="shared" si="38"/>
        <v>1.1331892977172537E-2</v>
      </c>
      <c r="AF448" s="16" t="str">
        <f t="shared" si="39"/>
        <v/>
      </c>
      <c r="AG448" s="16" t="str">
        <f t="shared" si="40"/>
        <v/>
      </c>
      <c r="AH448" s="16" t="str">
        <f t="shared" si="41"/>
        <v/>
      </c>
      <c r="AI448" s="17" t="str">
        <f>IF('Peer Comparison Tool'!$D$11="NR","",IF($C448='Peer Comparison Tool'!$D$9,COUNT('ALLL &lt;50B Database'!$AI$1:AI447)+1,""))</f>
        <v/>
      </c>
    </row>
    <row r="449" spans="1:35" x14ac:dyDescent="0.25">
      <c r="A449" t="s">
        <v>3751</v>
      </c>
      <c r="B449">
        <v>552161</v>
      </c>
      <c r="C449" s="5" t="s">
        <v>3704</v>
      </c>
      <c r="D449" s="5" t="s">
        <v>4390</v>
      </c>
      <c r="E449" s="5" t="s">
        <v>4388</v>
      </c>
      <c r="F449" s="2">
        <v>9847</v>
      </c>
      <c r="G449" s="2">
        <v>1429653</v>
      </c>
      <c r="H449" s="2">
        <v>1154488</v>
      </c>
      <c r="I449" s="2">
        <v>140102</v>
      </c>
      <c r="J449" s="2">
        <v>1014386</v>
      </c>
      <c r="K449" s="33">
        <v>9.7073500620079543E-3</v>
      </c>
      <c r="L449" s="2">
        <v>8467</v>
      </c>
      <c r="M449" s="2">
        <v>1168844</v>
      </c>
      <c r="N449" s="2">
        <v>966584</v>
      </c>
      <c r="O449" s="33">
        <v>8.7597146238712828E-3</v>
      </c>
      <c r="P449" s="2">
        <v>8848</v>
      </c>
      <c r="Q449" s="2">
        <v>1196845</v>
      </c>
      <c r="R449" s="2">
        <v>985738</v>
      </c>
      <c r="S449" s="35">
        <v>8.9760159393266776E-3</v>
      </c>
      <c r="T449" t="s">
        <v>4388</v>
      </c>
      <c r="U449" t="s">
        <v>4388</v>
      </c>
      <c r="V449" s="5" t="s">
        <v>4390</v>
      </c>
      <c r="W449" s="5">
        <v>0</v>
      </c>
      <c r="X449" s="4">
        <v>7.3133412268127675E-4</v>
      </c>
      <c r="Y449" s="6">
        <v>999</v>
      </c>
      <c r="Z449" s="4">
        <v>2.1630131545539479E-4</v>
      </c>
      <c r="AA449" s="5">
        <v>3881</v>
      </c>
      <c r="AC449" s="16" t="str">
        <f t="shared" si="36"/>
        <v/>
      </c>
      <c r="AD449" s="16" t="str">
        <f t="shared" si="37"/>
        <v/>
      </c>
      <c r="AE449" s="16">
        <f t="shared" si="38"/>
        <v>9.7073500620079543E-3</v>
      </c>
      <c r="AF449" s="16" t="str">
        <f t="shared" si="39"/>
        <v/>
      </c>
      <c r="AG449" s="16" t="str">
        <f t="shared" si="40"/>
        <v/>
      </c>
      <c r="AH449" s="16" t="str">
        <f t="shared" si="41"/>
        <v/>
      </c>
      <c r="AI449" s="17" t="str">
        <f>IF('Peer Comparison Tool'!$D$11="NR","",IF($C449='Peer Comparison Tool'!$D$9,COUNT('ALLL &lt;50B Database'!$AI$1:AI448)+1,""))</f>
        <v/>
      </c>
    </row>
    <row r="450" spans="1:35" x14ac:dyDescent="0.25">
      <c r="A450" t="s">
        <v>3564</v>
      </c>
      <c r="B450">
        <v>326858</v>
      </c>
      <c r="C450" s="5" t="s">
        <v>3557</v>
      </c>
      <c r="D450" s="5" t="s">
        <v>4390</v>
      </c>
      <c r="E450" s="5" t="s">
        <v>4388</v>
      </c>
      <c r="F450" s="2">
        <v>20019</v>
      </c>
      <c r="G450" s="2">
        <v>1428456</v>
      </c>
      <c r="H450" s="2">
        <v>1050186</v>
      </c>
      <c r="I450" s="2">
        <v>100359</v>
      </c>
      <c r="J450" s="2">
        <v>949827</v>
      </c>
      <c r="K450" s="33">
        <v>2.1076469715011259E-2</v>
      </c>
      <c r="L450" s="2">
        <v>19515</v>
      </c>
      <c r="M450" s="2">
        <v>1339634</v>
      </c>
      <c r="N450" s="2">
        <v>912973</v>
      </c>
      <c r="O450" s="33">
        <v>2.1375221392089361E-2</v>
      </c>
      <c r="P450" s="2">
        <v>19912</v>
      </c>
      <c r="Q450" s="2">
        <v>1270755</v>
      </c>
      <c r="R450" s="2">
        <v>918409</v>
      </c>
      <c r="S450" s="35">
        <v>2.1680972203016305E-2</v>
      </c>
      <c r="T450" t="s">
        <v>4388</v>
      </c>
      <c r="U450" t="s">
        <v>4388</v>
      </c>
      <c r="V450" s="5" t="s">
        <v>4390</v>
      </c>
      <c r="W450" s="5">
        <v>0</v>
      </c>
      <c r="X450" s="4">
        <v>-6.0450248800504591E-4</v>
      </c>
      <c r="Y450" s="6">
        <v>107</v>
      </c>
      <c r="Z450" s="4">
        <v>3.0575081092694412E-4</v>
      </c>
      <c r="AA450" s="5">
        <v>459</v>
      </c>
      <c r="AC450" s="16" t="str">
        <f t="shared" si="36"/>
        <v/>
      </c>
      <c r="AD450" s="16" t="str">
        <f t="shared" si="37"/>
        <v/>
      </c>
      <c r="AE450" s="16">
        <f t="shared" si="38"/>
        <v>2.1076469715011259E-2</v>
      </c>
      <c r="AF450" s="16" t="str">
        <f t="shared" si="39"/>
        <v/>
      </c>
      <c r="AG450" s="16" t="str">
        <f t="shared" si="40"/>
        <v/>
      </c>
      <c r="AH450" s="16" t="str">
        <f t="shared" si="41"/>
        <v/>
      </c>
      <c r="AI450" s="17" t="str">
        <f>IF('Peer Comparison Tool'!$D$11="NR","",IF($C450='Peer Comparison Tool'!$D$9,COUNT('ALLL &lt;50B Database'!$AI$1:AI449)+1,""))</f>
        <v/>
      </c>
    </row>
    <row r="451" spans="1:35" x14ac:dyDescent="0.25">
      <c r="A451" t="s">
        <v>264</v>
      </c>
      <c r="B451">
        <v>3189063</v>
      </c>
      <c r="C451" s="5" t="s">
        <v>207</v>
      </c>
      <c r="D451" s="5" t="s">
        <v>4390</v>
      </c>
      <c r="E451" s="5" t="s">
        <v>4388</v>
      </c>
      <c r="F451" s="2">
        <v>13882</v>
      </c>
      <c r="G451" s="2">
        <v>1427144</v>
      </c>
      <c r="H451" s="2">
        <v>1020162</v>
      </c>
      <c r="I451" s="2">
        <v>239822</v>
      </c>
      <c r="J451" s="2">
        <v>780340</v>
      </c>
      <c r="K451" s="33">
        <v>1.7789681420919086E-2</v>
      </c>
      <c r="L451" s="2">
        <v>10351</v>
      </c>
      <c r="M451" s="2">
        <v>1084381</v>
      </c>
      <c r="N451" s="2">
        <v>778857</v>
      </c>
      <c r="O451" s="33">
        <v>1.3289987764121013E-2</v>
      </c>
      <c r="P451" s="2">
        <v>11379</v>
      </c>
      <c r="Q451" s="2">
        <v>1048656</v>
      </c>
      <c r="R451" s="2">
        <v>824980</v>
      </c>
      <c r="S451" s="35">
        <v>1.3793061649979394E-2</v>
      </c>
      <c r="T451" t="s">
        <v>4388</v>
      </c>
      <c r="U451" t="s">
        <v>4388</v>
      </c>
      <c r="V451" s="5" t="s">
        <v>4390</v>
      </c>
      <c r="W451" s="5">
        <v>0</v>
      </c>
      <c r="X451" s="4">
        <v>3.9966197709396922E-3</v>
      </c>
      <c r="Y451" s="6">
        <v>2503</v>
      </c>
      <c r="Z451" s="4">
        <v>5.0307388585838116E-4</v>
      </c>
      <c r="AA451" s="5">
        <v>891</v>
      </c>
      <c r="AC451" s="16" t="str">
        <f t="shared" ref="AC451:AC514" si="42">IF(AND($G451&gt;=10000000,$G451&lt;50000000),$K451,"")</f>
        <v/>
      </c>
      <c r="AD451" s="16" t="str">
        <f t="shared" ref="AD451:AD514" si="43">IF(AND($G451&gt;=5000000,$G451&lt;9999999),$K451,"")</f>
        <v/>
      </c>
      <c r="AE451" s="16">
        <f t="shared" ref="AE451:AE514" si="44">IF(AND($G451&gt;=1000000,$G451&lt;4999999),$K451,"")</f>
        <v>1.7789681420919086E-2</v>
      </c>
      <c r="AF451" s="16" t="str">
        <f t="shared" ref="AF451:AF514" si="45">IF(AND($G451&gt;=500000,$G451&lt;999999),$K451,"")</f>
        <v/>
      </c>
      <c r="AG451" s="16" t="str">
        <f t="shared" ref="AG451:AG514" si="46">IF(AND($G451&gt;=100000,$G451&lt;499999),$K451,"")</f>
        <v/>
      </c>
      <c r="AH451" s="16" t="str">
        <f t="shared" ref="AH451:AH514" si="47">IF(AND($G451&gt;=0,$G451&lt;99999),$K451,"")</f>
        <v/>
      </c>
      <c r="AI451" s="17" t="str">
        <f>IF('Peer Comparison Tool'!$D$11="NR","",IF($C451='Peer Comparison Tool'!$D$9,COUNT('ALLL &lt;50B Database'!$AI$1:AI450)+1,""))</f>
        <v/>
      </c>
    </row>
    <row r="452" spans="1:35" x14ac:dyDescent="0.25">
      <c r="A452" t="s">
        <v>148</v>
      </c>
      <c r="B452">
        <v>622774</v>
      </c>
      <c r="C452" s="5" t="s">
        <v>4031</v>
      </c>
      <c r="D452" s="5" t="s">
        <v>4390</v>
      </c>
      <c r="E452" s="5" t="s">
        <v>4388</v>
      </c>
      <c r="F452" s="2">
        <v>23813</v>
      </c>
      <c r="G452" s="2">
        <v>1426271</v>
      </c>
      <c r="H452" s="2">
        <v>817117</v>
      </c>
      <c r="I452" s="2">
        <v>80820</v>
      </c>
      <c r="J452" s="2">
        <v>736297</v>
      </c>
      <c r="K452" s="33">
        <v>3.2341568687635561E-2</v>
      </c>
      <c r="L452" s="2">
        <v>23431</v>
      </c>
      <c r="M452" s="2">
        <v>1195612</v>
      </c>
      <c r="N452" s="2">
        <v>773414</v>
      </c>
      <c r="O452" s="33">
        <v>3.0295546757622697E-2</v>
      </c>
      <c r="P452" s="2">
        <v>23759</v>
      </c>
      <c r="Q452" s="2">
        <v>1245824</v>
      </c>
      <c r="R452" s="2">
        <v>760142</v>
      </c>
      <c r="S452" s="35">
        <v>3.1256002168015974E-2</v>
      </c>
      <c r="T452" t="s">
        <v>4388</v>
      </c>
      <c r="U452" t="s">
        <v>4388</v>
      </c>
      <c r="V452" s="5" t="s">
        <v>4390</v>
      </c>
      <c r="W452" s="5">
        <v>0</v>
      </c>
      <c r="X452" s="4">
        <v>1.0855665196195866E-3</v>
      </c>
      <c r="Y452" s="6">
        <v>54</v>
      </c>
      <c r="Z452" s="4">
        <v>9.6045541039327734E-4</v>
      </c>
      <c r="AA452" s="5">
        <v>124</v>
      </c>
      <c r="AC452" s="16" t="str">
        <f t="shared" si="42"/>
        <v/>
      </c>
      <c r="AD452" s="16" t="str">
        <f t="shared" si="43"/>
        <v/>
      </c>
      <c r="AE452" s="16">
        <f t="shared" si="44"/>
        <v>3.2341568687635561E-2</v>
      </c>
      <c r="AF452" s="16" t="str">
        <f t="shared" si="45"/>
        <v/>
      </c>
      <c r="AG452" s="16" t="str">
        <f t="shared" si="46"/>
        <v/>
      </c>
      <c r="AH452" s="16" t="str">
        <f t="shared" si="47"/>
        <v/>
      </c>
      <c r="AI452" s="17" t="str">
        <f>IF('Peer Comparison Tool'!$D$11="NR","",IF($C452='Peer Comparison Tool'!$D$9,COUNT('ALLL &lt;50B Database'!$AI$1:AI451)+1,""))</f>
        <v/>
      </c>
    </row>
    <row r="453" spans="1:35" x14ac:dyDescent="0.25">
      <c r="A453" t="s">
        <v>3217</v>
      </c>
      <c r="B453">
        <v>139553</v>
      </c>
      <c r="C453" s="5" t="s">
        <v>3209</v>
      </c>
      <c r="D453" s="5" t="s">
        <v>4390</v>
      </c>
      <c r="E453" s="5" t="s">
        <v>4388</v>
      </c>
      <c r="F453" s="2">
        <v>11619</v>
      </c>
      <c r="G453" s="2">
        <v>1426051</v>
      </c>
      <c r="H453" s="2">
        <v>1013215</v>
      </c>
      <c r="I453" s="2">
        <v>123925</v>
      </c>
      <c r="J453" s="2">
        <v>889290</v>
      </c>
      <c r="K453" s="33">
        <v>1.3065479202509868E-2</v>
      </c>
      <c r="L453" s="2">
        <v>9213</v>
      </c>
      <c r="M453" s="2">
        <v>1173300</v>
      </c>
      <c r="N453" s="2">
        <v>878999</v>
      </c>
      <c r="O453" s="33">
        <v>1.0481240592992712E-2</v>
      </c>
      <c r="P453" s="2">
        <v>9434</v>
      </c>
      <c r="Q453" s="2">
        <v>1223874</v>
      </c>
      <c r="R453" s="2">
        <v>897962</v>
      </c>
      <c r="S453" s="35">
        <v>1.0506012503869875E-2</v>
      </c>
      <c r="T453" t="s">
        <v>4388</v>
      </c>
      <c r="U453" t="s">
        <v>4388</v>
      </c>
      <c r="V453" s="5" t="s">
        <v>4390</v>
      </c>
      <c r="W453" s="5">
        <v>0</v>
      </c>
      <c r="X453" s="4">
        <v>2.5594666986399929E-3</v>
      </c>
      <c r="Y453" s="6">
        <v>2185</v>
      </c>
      <c r="Z453" s="4">
        <v>2.4771910877163447E-5</v>
      </c>
      <c r="AA453" s="5">
        <v>2396</v>
      </c>
      <c r="AC453" s="16" t="str">
        <f t="shared" si="42"/>
        <v/>
      </c>
      <c r="AD453" s="16" t="str">
        <f t="shared" si="43"/>
        <v/>
      </c>
      <c r="AE453" s="16">
        <f t="shared" si="44"/>
        <v>1.3065479202509868E-2</v>
      </c>
      <c r="AF453" s="16" t="str">
        <f t="shared" si="45"/>
        <v/>
      </c>
      <c r="AG453" s="16" t="str">
        <f t="shared" si="46"/>
        <v/>
      </c>
      <c r="AH453" s="16" t="str">
        <f t="shared" si="47"/>
        <v/>
      </c>
      <c r="AI453" s="17" t="str">
        <f>IF('Peer Comparison Tool'!$D$11="NR","",IF($C453='Peer Comparison Tool'!$D$9,COUNT('ALLL &lt;50B Database'!$AI$1:AI452)+1,""))</f>
        <v/>
      </c>
    </row>
    <row r="454" spans="1:35" x14ac:dyDescent="0.25">
      <c r="A454" t="s">
        <v>667</v>
      </c>
      <c r="B454">
        <v>220527</v>
      </c>
      <c r="C454" s="5" t="s">
        <v>2604</v>
      </c>
      <c r="D454" s="5" t="s">
        <v>4387</v>
      </c>
      <c r="E454" s="5" t="s">
        <v>4388</v>
      </c>
      <c r="F454" s="2">
        <v>9433</v>
      </c>
      <c r="G454" s="2">
        <v>1424836</v>
      </c>
      <c r="H454" s="2">
        <v>966543</v>
      </c>
      <c r="I454" s="2">
        <v>98136</v>
      </c>
      <c r="J454" s="2">
        <v>868407</v>
      </c>
      <c r="K454" s="33">
        <v>1.0862418197918718E-2</v>
      </c>
      <c r="L454" s="2">
        <v>6680</v>
      </c>
      <c r="M454" s="2">
        <v>1153536</v>
      </c>
      <c r="N454" s="2">
        <v>849874</v>
      </c>
      <c r="O454" s="33">
        <v>7.8599886571421168E-3</v>
      </c>
      <c r="P454" s="2">
        <v>8112</v>
      </c>
      <c r="Q454" s="2">
        <v>1243545</v>
      </c>
      <c r="R454" s="2">
        <v>880564</v>
      </c>
      <c r="S454" s="35">
        <v>9.2122775857291471E-3</v>
      </c>
      <c r="T454" t="s">
        <v>4388</v>
      </c>
      <c r="U454" t="s">
        <v>4388</v>
      </c>
      <c r="V454" s="5" t="s">
        <v>4387</v>
      </c>
      <c r="W454" s="5">
        <v>0</v>
      </c>
      <c r="X454" s="4">
        <v>1.6501406121895712E-3</v>
      </c>
      <c r="Y454" s="6">
        <v>1321</v>
      </c>
      <c r="Z454" s="4">
        <v>1.3522889285870303E-3</v>
      </c>
      <c r="AA454" s="5">
        <v>3437</v>
      </c>
      <c r="AC454" s="16" t="str">
        <f t="shared" si="42"/>
        <v/>
      </c>
      <c r="AD454" s="16" t="str">
        <f t="shared" si="43"/>
        <v/>
      </c>
      <c r="AE454" s="16">
        <f t="shared" si="44"/>
        <v>1.0862418197918718E-2</v>
      </c>
      <c r="AF454" s="16" t="str">
        <f t="shared" si="45"/>
        <v/>
      </c>
      <c r="AG454" s="16" t="str">
        <f t="shared" si="46"/>
        <v/>
      </c>
      <c r="AH454" s="16" t="str">
        <f t="shared" si="47"/>
        <v/>
      </c>
      <c r="AI454" s="17" t="str">
        <f>IF('Peer Comparison Tool'!$D$11="NR","",IF($C454='Peer Comparison Tool'!$D$9,COUNT('ALLL &lt;50B Database'!$AI$1:AI453)+1,""))</f>
        <v/>
      </c>
    </row>
    <row r="455" spans="1:35" x14ac:dyDescent="0.25">
      <c r="A455" t="s">
        <v>1200</v>
      </c>
      <c r="B455">
        <v>173575</v>
      </c>
      <c r="C455" s="5" t="s">
        <v>1795</v>
      </c>
      <c r="D455" s="5" t="s">
        <v>4387</v>
      </c>
      <c r="E455" s="5" t="s">
        <v>4388</v>
      </c>
      <c r="F455" s="2">
        <v>9427</v>
      </c>
      <c r="G455" s="2">
        <v>1424147</v>
      </c>
      <c r="H455" s="2">
        <v>1133896</v>
      </c>
      <c r="I455" s="2">
        <v>41938</v>
      </c>
      <c r="J455" s="2">
        <v>1091958</v>
      </c>
      <c r="K455" s="33">
        <v>8.6331159257041021E-3</v>
      </c>
      <c r="L455" s="2">
        <v>9214</v>
      </c>
      <c r="M455" s="2">
        <v>1287919</v>
      </c>
      <c r="N455" s="2">
        <v>1057628</v>
      </c>
      <c r="O455" s="33">
        <v>8.7119478682485714E-3</v>
      </c>
      <c r="P455" s="2">
        <v>9326</v>
      </c>
      <c r="Q455" s="2">
        <v>1353479</v>
      </c>
      <c r="R455" s="2">
        <v>1082991</v>
      </c>
      <c r="S455" s="35">
        <v>8.6113365669705476E-3</v>
      </c>
      <c r="T455" t="s">
        <v>4388</v>
      </c>
      <c r="U455" t="s">
        <v>4388</v>
      </c>
      <c r="V455" s="5" t="s">
        <v>4387</v>
      </c>
      <c r="W455" s="5">
        <v>0</v>
      </c>
      <c r="X455" s="4">
        <v>2.1779358733554563E-5</v>
      </c>
      <c r="Y455" s="6">
        <v>101</v>
      </c>
      <c r="Z455" s="4">
        <v>-1.0061130127802381E-4</v>
      </c>
      <c r="AA455" s="5">
        <v>4174</v>
      </c>
      <c r="AC455" s="16" t="str">
        <f t="shared" si="42"/>
        <v/>
      </c>
      <c r="AD455" s="16" t="str">
        <f t="shared" si="43"/>
        <v/>
      </c>
      <c r="AE455" s="16">
        <f t="shared" si="44"/>
        <v>8.6331159257041021E-3</v>
      </c>
      <c r="AF455" s="16" t="str">
        <f t="shared" si="45"/>
        <v/>
      </c>
      <c r="AG455" s="16" t="str">
        <f t="shared" si="46"/>
        <v/>
      </c>
      <c r="AH455" s="16" t="str">
        <f t="shared" si="47"/>
        <v/>
      </c>
      <c r="AI455" s="17" t="str">
        <f>IF('Peer Comparison Tool'!$D$11="NR","",IF($C455='Peer Comparison Tool'!$D$9,COUNT('ALLL &lt;50B Database'!$AI$1:AI454)+1,""))</f>
        <v/>
      </c>
    </row>
    <row r="456" spans="1:35" x14ac:dyDescent="0.25">
      <c r="A456" t="s">
        <v>3400</v>
      </c>
      <c r="B456">
        <v>289515</v>
      </c>
      <c r="C456" s="5" t="s">
        <v>3374</v>
      </c>
      <c r="D456" s="5" t="s">
        <v>4390</v>
      </c>
      <c r="E456" s="5" t="s">
        <v>4388</v>
      </c>
      <c r="F456" s="2">
        <v>16555</v>
      </c>
      <c r="G456" s="2">
        <v>1422442</v>
      </c>
      <c r="H456" s="2">
        <v>1012138</v>
      </c>
      <c r="I456" s="2">
        <v>62513</v>
      </c>
      <c r="J456" s="2">
        <v>949625</v>
      </c>
      <c r="K456" s="33">
        <v>1.7433197314729497E-2</v>
      </c>
      <c r="L456" s="2">
        <v>11966</v>
      </c>
      <c r="M456" s="2">
        <v>1271086</v>
      </c>
      <c r="N456" s="2">
        <v>934575</v>
      </c>
      <c r="O456" s="33">
        <v>1.2803680817483882E-2</v>
      </c>
      <c r="P456" s="2">
        <v>14730</v>
      </c>
      <c r="Q456" s="2">
        <v>1262274</v>
      </c>
      <c r="R456" s="2">
        <v>936386</v>
      </c>
      <c r="S456" s="35">
        <v>1.5730692257252887E-2</v>
      </c>
      <c r="T456" t="s">
        <v>4388</v>
      </c>
      <c r="U456" t="s">
        <v>4388</v>
      </c>
      <c r="V456" s="5" t="s">
        <v>4390</v>
      </c>
      <c r="W456" s="5">
        <v>0</v>
      </c>
      <c r="X456" s="4">
        <v>1.7025050574766103E-3</v>
      </c>
      <c r="Y456" s="6">
        <v>1825</v>
      </c>
      <c r="Z456" s="4">
        <v>2.9270114397690044E-3</v>
      </c>
      <c r="AA456" s="5">
        <v>948</v>
      </c>
      <c r="AC456" s="16" t="str">
        <f t="shared" si="42"/>
        <v/>
      </c>
      <c r="AD456" s="16" t="str">
        <f t="shared" si="43"/>
        <v/>
      </c>
      <c r="AE456" s="16">
        <f t="shared" si="44"/>
        <v>1.7433197314729497E-2</v>
      </c>
      <c r="AF456" s="16" t="str">
        <f t="shared" si="45"/>
        <v/>
      </c>
      <c r="AG456" s="16" t="str">
        <f t="shared" si="46"/>
        <v/>
      </c>
      <c r="AH456" s="16" t="str">
        <f t="shared" si="47"/>
        <v/>
      </c>
      <c r="AI456" s="17" t="str">
        <f>IF('Peer Comparison Tool'!$D$11="NR","",IF($C456='Peer Comparison Tool'!$D$9,COUNT('ALLL &lt;50B Database'!$AI$1:AI455)+1,""))</f>
        <v/>
      </c>
    </row>
    <row r="457" spans="1:35" x14ac:dyDescent="0.25">
      <c r="A457" t="s">
        <v>3518</v>
      </c>
      <c r="B457">
        <v>631422</v>
      </c>
      <c r="C457" s="5" t="s">
        <v>3516</v>
      </c>
      <c r="D457" s="5" t="s">
        <v>4387</v>
      </c>
      <c r="E457" s="5" t="s">
        <v>4388</v>
      </c>
      <c r="F457" s="2">
        <v>7282</v>
      </c>
      <c r="G457" s="2">
        <v>1419317</v>
      </c>
      <c r="H457" s="2">
        <v>589179</v>
      </c>
      <c r="I457" s="2">
        <v>65199</v>
      </c>
      <c r="J457" s="2">
        <v>523980</v>
      </c>
      <c r="K457" s="33">
        <v>1.3897477002939043E-2</v>
      </c>
      <c r="L457" s="2">
        <v>6411</v>
      </c>
      <c r="M457" s="2">
        <v>1260905</v>
      </c>
      <c r="N457" s="2">
        <v>518805</v>
      </c>
      <c r="O457" s="33">
        <v>1.2357244051233122E-2</v>
      </c>
      <c r="P457" s="2">
        <v>6471</v>
      </c>
      <c r="Q457" s="2">
        <v>1269801</v>
      </c>
      <c r="R457" s="2">
        <v>523647</v>
      </c>
      <c r="S457" s="35">
        <v>1.2357561487032294E-2</v>
      </c>
      <c r="T457" t="s">
        <v>4388</v>
      </c>
      <c r="U457" t="s">
        <v>4388</v>
      </c>
      <c r="V457" s="5" t="s">
        <v>4387</v>
      </c>
      <c r="W457" s="5">
        <v>0</v>
      </c>
      <c r="X457" s="4">
        <v>1.539915515906749E-3</v>
      </c>
      <c r="Y457" s="6">
        <v>811</v>
      </c>
      <c r="Z457" s="4">
        <v>3.1743579917246911E-7</v>
      </c>
      <c r="AA457" s="5">
        <v>2025</v>
      </c>
      <c r="AC457" s="16" t="str">
        <f t="shared" si="42"/>
        <v/>
      </c>
      <c r="AD457" s="16" t="str">
        <f t="shared" si="43"/>
        <v/>
      </c>
      <c r="AE457" s="16">
        <f t="shared" si="44"/>
        <v>1.3897477002939043E-2</v>
      </c>
      <c r="AF457" s="16" t="str">
        <f t="shared" si="45"/>
        <v/>
      </c>
      <c r="AG457" s="16" t="str">
        <f t="shared" si="46"/>
        <v/>
      </c>
      <c r="AH457" s="16" t="str">
        <f t="shared" si="47"/>
        <v/>
      </c>
      <c r="AI457" s="17" t="str">
        <f>IF('Peer Comparison Tool'!$D$11="NR","",IF($C457='Peer Comparison Tool'!$D$9,COUNT('ALLL &lt;50B Database'!$AI$1:AI456)+1,""))</f>
        <v/>
      </c>
    </row>
    <row r="458" spans="1:35" x14ac:dyDescent="0.25">
      <c r="A458" t="s">
        <v>4137</v>
      </c>
      <c r="B458">
        <v>768074</v>
      </c>
      <c r="C458" s="5" t="s">
        <v>4128</v>
      </c>
      <c r="D458" s="5" t="s">
        <v>4390</v>
      </c>
      <c r="E458" s="5" t="s">
        <v>4388</v>
      </c>
      <c r="F458" s="2">
        <v>13836</v>
      </c>
      <c r="G458" s="2">
        <v>1418231</v>
      </c>
      <c r="H458" s="2">
        <v>1152079</v>
      </c>
      <c r="I458" s="2">
        <v>50017</v>
      </c>
      <c r="J458" s="2">
        <v>1102062</v>
      </c>
      <c r="K458" s="33">
        <v>1.2554647560663556E-2</v>
      </c>
      <c r="L458" s="2">
        <v>13218</v>
      </c>
      <c r="M458" s="2">
        <v>1341968</v>
      </c>
      <c r="N458" s="2">
        <v>1121680</v>
      </c>
      <c r="O458" s="33">
        <v>1.1784109549960772E-2</v>
      </c>
      <c r="P458" s="2">
        <v>13530</v>
      </c>
      <c r="Q458" s="2">
        <v>1330982</v>
      </c>
      <c r="R458" s="2">
        <v>1105658</v>
      </c>
      <c r="S458" s="35">
        <v>1.2237057028484396E-2</v>
      </c>
      <c r="T458" t="s">
        <v>4388</v>
      </c>
      <c r="U458" t="s">
        <v>4388</v>
      </c>
      <c r="V458" s="5" t="s">
        <v>4390</v>
      </c>
      <c r="W458" s="5">
        <v>0</v>
      </c>
      <c r="X458" s="4">
        <v>3.1759053217915965E-4</v>
      </c>
      <c r="Y458" s="6">
        <v>306</v>
      </c>
      <c r="Z458" s="4">
        <v>4.5294747852362392E-4</v>
      </c>
      <c r="AA458" s="5">
        <v>2670</v>
      </c>
      <c r="AC458" s="16" t="str">
        <f t="shared" si="42"/>
        <v/>
      </c>
      <c r="AD458" s="16" t="str">
        <f t="shared" si="43"/>
        <v/>
      </c>
      <c r="AE458" s="16">
        <f t="shared" si="44"/>
        <v>1.2554647560663556E-2</v>
      </c>
      <c r="AF458" s="16" t="str">
        <f t="shared" si="45"/>
        <v/>
      </c>
      <c r="AG458" s="16" t="str">
        <f t="shared" si="46"/>
        <v/>
      </c>
      <c r="AH458" s="16" t="str">
        <f t="shared" si="47"/>
        <v/>
      </c>
      <c r="AI458" s="17" t="str">
        <f>IF('Peer Comparison Tool'!$D$11="NR","",IF($C458='Peer Comparison Tool'!$D$9,COUNT('ALLL &lt;50B Database'!$AI$1:AI457)+1,""))</f>
        <v/>
      </c>
    </row>
    <row r="459" spans="1:35" x14ac:dyDescent="0.25">
      <c r="A459" t="s">
        <v>1944</v>
      </c>
      <c r="B459">
        <v>289702</v>
      </c>
      <c r="C459" s="5" t="s">
        <v>1938</v>
      </c>
      <c r="D459" s="5" t="s">
        <v>4390</v>
      </c>
      <c r="E459" s="5" t="s">
        <v>4388</v>
      </c>
      <c r="F459" s="2">
        <v>9169</v>
      </c>
      <c r="G459" s="2">
        <v>1418003</v>
      </c>
      <c r="H459" s="2">
        <v>1144293</v>
      </c>
      <c r="I459" s="2">
        <v>111313</v>
      </c>
      <c r="J459" s="2">
        <v>1032980</v>
      </c>
      <c r="K459" s="33">
        <v>8.8762609150225564E-3</v>
      </c>
      <c r="L459" s="2">
        <v>8022</v>
      </c>
      <c r="M459" s="2">
        <v>1237204</v>
      </c>
      <c r="N459" s="2">
        <v>1026849</v>
      </c>
      <c r="O459" s="33">
        <v>7.8122489285182145E-3</v>
      </c>
      <c r="P459" s="2">
        <v>8459</v>
      </c>
      <c r="Q459" s="2">
        <v>1248814</v>
      </c>
      <c r="R459" s="2">
        <v>1040793</v>
      </c>
      <c r="S459" s="35">
        <v>8.1274566604502534E-3</v>
      </c>
      <c r="T459" t="s">
        <v>4388</v>
      </c>
      <c r="U459" t="s">
        <v>4388</v>
      </c>
      <c r="V459" s="5" t="s">
        <v>4390</v>
      </c>
      <c r="W459" s="5">
        <v>0</v>
      </c>
      <c r="X459" s="4">
        <v>7.4880425457230296E-4</v>
      </c>
      <c r="Y459" s="6">
        <v>710</v>
      </c>
      <c r="Z459" s="4">
        <v>3.1520773193203892E-4</v>
      </c>
      <c r="AA459" s="5">
        <v>4110</v>
      </c>
      <c r="AC459" s="16" t="str">
        <f t="shared" si="42"/>
        <v/>
      </c>
      <c r="AD459" s="16" t="str">
        <f t="shared" si="43"/>
        <v/>
      </c>
      <c r="AE459" s="16">
        <f t="shared" si="44"/>
        <v>8.8762609150225564E-3</v>
      </c>
      <c r="AF459" s="16" t="str">
        <f t="shared" si="45"/>
        <v/>
      </c>
      <c r="AG459" s="16" t="str">
        <f t="shared" si="46"/>
        <v/>
      </c>
      <c r="AH459" s="16" t="str">
        <f t="shared" si="47"/>
        <v/>
      </c>
      <c r="AI459" s="17" t="str">
        <f>IF('Peer Comparison Tool'!$D$11="NR","",IF($C459='Peer Comparison Tool'!$D$9,COUNT('ALLL &lt;50B Database'!$AI$1:AI458)+1,""))</f>
        <v/>
      </c>
    </row>
    <row r="460" spans="1:35" x14ac:dyDescent="0.25">
      <c r="A460" t="s">
        <v>148</v>
      </c>
      <c r="B460">
        <v>546544</v>
      </c>
      <c r="C460" s="5" t="s">
        <v>716</v>
      </c>
      <c r="D460" s="5" t="s">
        <v>4390</v>
      </c>
      <c r="E460" s="5" t="s">
        <v>4388</v>
      </c>
      <c r="F460" s="2">
        <v>12094</v>
      </c>
      <c r="G460" s="2">
        <v>1416807</v>
      </c>
      <c r="H460" s="2">
        <v>1180761</v>
      </c>
      <c r="I460" s="2">
        <v>170363</v>
      </c>
      <c r="J460" s="2">
        <v>1010398</v>
      </c>
      <c r="K460" s="33">
        <v>1.1969540715638789E-2</v>
      </c>
      <c r="L460" s="2">
        <v>10145</v>
      </c>
      <c r="M460" s="2">
        <v>929943</v>
      </c>
      <c r="N460" s="2">
        <v>742250</v>
      </c>
      <c r="O460" s="33">
        <v>1.3667901650387336E-2</v>
      </c>
      <c r="P460" s="2">
        <v>11149</v>
      </c>
      <c r="Q460" s="2">
        <v>1282692</v>
      </c>
      <c r="R460" s="2">
        <v>1035053</v>
      </c>
      <c r="S460" s="35">
        <v>1.0771429095901369E-2</v>
      </c>
      <c r="T460" t="s">
        <v>4388</v>
      </c>
      <c r="U460" t="s">
        <v>4388</v>
      </c>
      <c r="V460" s="5" t="s">
        <v>4390</v>
      </c>
      <c r="W460" s="5">
        <v>0</v>
      </c>
      <c r="X460" s="4">
        <v>1.1981116197374193E-3</v>
      </c>
      <c r="Y460" s="6">
        <v>945</v>
      </c>
      <c r="Z460" s="4">
        <v>-2.8964725544859665E-3</v>
      </c>
      <c r="AA460" s="5">
        <v>2938</v>
      </c>
      <c r="AC460" s="16" t="str">
        <f t="shared" si="42"/>
        <v/>
      </c>
      <c r="AD460" s="16" t="str">
        <f t="shared" si="43"/>
        <v/>
      </c>
      <c r="AE460" s="16">
        <f t="shared" si="44"/>
        <v>1.1969540715638789E-2</v>
      </c>
      <c r="AF460" s="16" t="str">
        <f t="shared" si="45"/>
        <v/>
      </c>
      <c r="AG460" s="16" t="str">
        <f t="shared" si="46"/>
        <v/>
      </c>
      <c r="AH460" s="16" t="str">
        <f t="shared" si="47"/>
        <v/>
      </c>
      <c r="AI460" s="17" t="str">
        <f>IF('Peer Comparison Tool'!$D$11="NR","",IF($C460='Peer Comparison Tool'!$D$9,COUNT('ALLL &lt;50B Database'!$AI$1:AI459)+1,""))</f>
        <v/>
      </c>
    </row>
    <row r="461" spans="1:35" x14ac:dyDescent="0.25">
      <c r="A461" t="s">
        <v>1829</v>
      </c>
      <c r="B461">
        <v>375502</v>
      </c>
      <c r="C461" s="5" t="s">
        <v>1795</v>
      </c>
      <c r="D461" s="5" t="s">
        <v>4390</v>
      </c>
      <c r="E461" s="5" t="s">
        <v>4388</v>
      </c>
      <c r="F461" s="2">
        <v>17158</v>
      </c>
      <c r="G461" s="2">
        <v>1414093</v>
      </c>
      <c r="H461" s="2">
        <v>1282249</v>
      </c>
      <c r="I461" s="2">
        <v>78013</v>
      </c>
      <c r="J461" s="2">
        <v>1204236</v>
      </c>
      <c r="K461" s="33">
        <v>1.4248037760040392E-2</v>
      </c>
      <c r="L461" s="2">
        <v>13845</v>
      </c>
      <c r="M461" s="2">
        <v>1120922</v>
      </c>
      <c r="N461" s="2">
        <v>973131</v>
      </c>
      <c r="O461" s="33">
        <v>1.4227272587143971E-2</v>
      </c>
      <c r="P461" s="2">
        <v>16674</v>
      </c>
      <c r="Q461" s="2">
        <v>1265944</v>
      </c>
      <c r="R461" s="2">
        <v>1145956</v>
      </c>
      <c r="S461" s="35">
        <v>1.4550296870036896E-2</v>
      </c>
      <c r="T461" t="s">
        <v>4388</v>
      </c>
      <c r="U461" t="s">
        <v>4388</v>
      </c>
      <c r="V461" s="5" t="s">
        <v>4390</v>
      </c>
      <c r="W461" s="5">
        <v>0</v>
      </c>
      <c r="X461" s="4">
        <v>-3.0225910999650413E-4</v>
      </c>
      <c r="Y461" s="6">
        <v>484</v>
      </c>
      <c r="Z461" s="4">
        <v>3.2302428289292424E-4</v>
      </c>
      <c r="AA461" s="5">
        <v>1863</v>
      </c>
      <c r="AC461" s="16" t="str">
        <f t="shared" si="42"/>
        <v/>
      </c>
      <c r="AD461" s="16" t="str">
        <f t="shared" si="43"/>
        <v/>
      </c>
      <c r="AE461" s="16">
        <f t="shared" si="44"/>
        <v>1.4248037760040392E-2</v>
      </c>
      <c r="AF461" s="16" t="str">
        <f t="shared" si="45"/>
        <v/>
      </c>
      <c r="AG461" s="16" t="str">
        <f t="shared" si="46"/>
        <v/>
      </c>
      <c r="AH461" s="16" t="str">
        <f t="shared" si="47"/>
        <v/>
      </c>
      <c r="AI461" s="17" t="str">
        <f>IF('Peer Comparison Tool'!$D$11="NR","",IF($C461='Peer Comparison Tool'!$D$9,COUNT('ALLL &lt;50B Database'!$AI$1:AI460)+1,""))</f>
        <v/>
      </c>
    </row>
    <row r="462" spans="1:35" x14ac:dyDescent="0.25">
      <c r="A462" t="s">
        <v>3402</v>
      </c>
      <c r="B462">
        <v>239613</v>
      </c>
      <c r="C462" s="5" t="s">
        <v>3374</v>
      </c>
      <c r="D462" s="5" t="s">
        <v>4390</v>
      </c>
      <c r="E462" s="5" t="s">
        <v>4388</v>
      </c>
      <c r="F462" s="2">
        <v>11024</v>
      </c>
      <c r="G462" s="2">
        <v>1413229</v>
      </c>
      <c r="H462" s="2">
        <v>948428</v>
      </c>
      <c r="I462" s="2">
        <v>117039</v>
      </c>
      <c r="J462" s="2">
        <v>831389</v>
      </c>
      <c r="K462" s="33">
        <v>1.3259737619814551E-2</v>
      </c>
      <c r="L462" s="2">
        <v>8950</v>
      </c>
      <c r="M462" s="2">
        <v>1191136</v>
      </c>
      <c r="N462" s="2">
        <v>828479</v>
      </c>
      <c r="O462" s="33">
        <v>1.0802929223311634E-2</v>
      </c>
      <c r="P462" s="2">
        <v>9907</v>
      </c>
      <c r="Q462" s="2">
        <v>1242099</v>
      </c>
      <c r="R462" s="2">
        <v>834935</v>
      </c>
      <c r="S462" s="35">
        <v>1.1865594327702157E-2</v>
      </c>
      <c r="T462" t="s">
        <v>4388</v>
      </c>
      <c r="U462" t="s">
        <v>4388</v>
      </c>
      <c r="V462" s="5" t="s">
        <v>4390</v>
      </c>
      <c r="W462" s="5">
        <v>0</v>
      </c>
      <c r="X462" s="4">
        <v>1.3941432921123938E-3</v>
      </c>
      <c r="Y462" s="6">
        <v>1117</v>
      </c>
      <c r="Z462" s="4">
        <v>1.0626651043905231E-3</v>
      </c>
      <c r="AA462" s="5">
        <v>2289</v>
      </c>
      <c r="AC462" s="16" t="str">
        <f t="shared" si="42"/>
        <v/>
      </c>
      <c r="AD462" s="16" t="str">
        <f t="shared" si="43"/>
        <v/>
      </c>
      <c r="AE462" s="16">
        <f t="shared" si="44"/>
        <v>1.3259737619814551E-2</v>
      </c>
      <c r="AF462" s="16" t="str">
        <f t="shared" si="45"/>
        <v/>
      </c>
      <c r="AG462" s="16" t="str">
        <f t="shared" si="46"/>
        <v/>
      </c>
      <c r="AH462" s="16" t="str">
        <f t="shared" si="47"/>
        <v/>
      </c>
      <c r="AI462" s="17" t="str">
        <f>IF('Peer Comparison Tool'!$D$11="NR","",IF($C462='Peer Comparison Tool'!$D$9,COUNT('ALLL &lt;50B Database'!$AI$1:AI461)+1,""))</f>
        <v/>
      </c>
    </row>
    <row r="463" spans="1:35" x14ac:dyDescent="0.25">
      <c r="A463" t="s">
        <v>255</v>
      </c>
      <c r="B463">
        <v>3214059</v>
      </c>
      <c r="C463" s="5" t="s">
        <v>207</v>
      </c>
      <c r="D463" s="5" t="s">
        <v>4387</v>
      </c>
      <c r="E463" s="5" t="s">
        <v>4388</v>
      </c>
      <c r="F463" s="2">
        <v>12521</v>
      </c>
      <c r="G463" s="2">
        <v>1410814</v>
      </c>
      <c r="H463" s="2">
        <v>1002029</v>
      </c>
      <c r="I463" s="2">
        <v>30964</v>
      </c>
      <c r="J463" s="2">
        <v>971065</v>
      </c>
      <c r="K463" s="33">
        <v>1.2894090508874276E-2</v>
      </c>
      <c r="L463" s="2">
        <v>11267</v>
      </c>
      <c r="M463" s="2">
        <v>1129140</v>
      </c>
      <c r="N463" s="2">
        <v>888780</v>
      </c>
      <c r="O463" s="33">
        <v>1.267692792367065E-2</v>
      </c>
      <c r="P463" s="2">
        <v>11540</v>
      </c>
      <c r="Q463" s="2">
        <v>1203922</v>
      </c>
      <c r="R463" s="2">
        <v>965684</v>
      </c>
      <c r="S463" s="35">
        <v>1.1950078907800067E-2</v>
      </c>
      <c r="T463" t="s">
        <v>4388</v>
      </c>
      <c r="U463" t="s">
        <v>4388</v>
      </c>
      <c r="V463" s="5" t="s">
        <v>4387</v>
      </c>
      <c r="W463" s="5">
        <v>0</v>
      </c>
      <c r="X463" s="4">
        <v>9.4401160107420931E-4</v>
      </c>
      <c r="Y463" s="6">
        <v>981</v>
      </c>
      <c r="Z463" s="4">
        <v>-7.2684901587058252E-4</v>
      </c>
      <c r="AA463" s="5">
        <v>2492</v>
      </c>
      <c r="AC463" s="16" t="str">
        <f t="shared" si="42"/>
        <v/>
      </c>
      <c r="AD463" s="16" t="str">
        <f t="shared" si="43"/>
        <v/>
      </c>
      <c r="AE463" s="16">
        <f t="shared" si="44"/>
        <v>1.2894090508874276E-2</v>
      </c>
      <c r="AF463" s="16" t="str">
        <f t="shared" si="45"/>
        <v/>
      </c>
      <c r="AG463" s="16" t="str">
        <f t="shared" si="46"/>
        <v/>
      </c>
      <c r="AH463" s="16" t="str">
        <f t="shared" si="47"/>
        <v/>
      </c>
      <c r="AI463" s="17" t="str">
        <f>IF('Peer Comparison Tool'!$D$11="NR","",IF($C463='Peer Comparison Tool'!$D$9,COUNT('ALLL &lt;50B Database'!$AI$1:AI462)+1,""))</f>
        <v/>
      </c>
    </row>
    <row r="464" spans="1:35" x14ac:dyDescent="0.25">
      <c r="A464" t="s">
        <v>250</v>
      </c>
      <c r="B464">
        <v>2451240</v>
      </c>
      <c r="C464" s="5" t="s">
        <v>207</v>
      </c>
      <c r="D464" s="5" t="s">
        <v>4387</v>
      </c>
      <c r="E464" s="5" t="s">
        <v>4388</v>
      </c>
      <c r="F464" s="2">
        <v>3791</v>
      </c>
      <c r="G464" s="2">
        <v>1408492</v>
      </c>
      <c r="H464" s="2">
        <v>213438</v>
      </c>
      <c r="I464" s="2">
        <v>0</v>
      </c>
      <c r="J464" s="2">
        <v>213438</v>
      </c>
      <c r="K464" s="33">
        <v>1.7761598215875335E-2</v>
      </c>
      <c r="L464" s="2">
        <v>3699</v>
      </c>
      <c r="M464" s="2">
        <v>723404</v>
      </c>
      <c r="N464" s="2">
        <v>236175</v>
      </c>
      <c r="O464" s="33">
        <v>1.5662114957129249E-2</v>
      </c>
      <c r="P464" s="2">
        <v>3703</v>
      </c>
      <c r="Q464" s="2">
        <v>1406979</v>
      </c>
      <c r="R464" s="2">
        <v>233518</v>
      </c>
      <c r="S464" s="35">
        <v>1.5857449961030841E-2</v>
      </c>
      <c r="T464" t="s">
        <v>4388</v>
      </c>
      <c r="U464" t="s">
        <v>4388</v>
      </c>
      <c r="V464" s="5" t="s">
        <v>4387</v>
      </c>
      <c r="W464" s="5">
        <v>0</v>
      </c>
      <c r="X464" s="4">
        <v>1.9041482548444941E-3</v>
      </c>
      <c r="Y464" s="6">
        <v>88</v>
      </c>
      <c r="Z464" s="4">
        <v>1.953350039015922E-4</v>
      </c>
      <c r="AA464" s="5">
        <v>894</v>
      </c>
      <c r="AC464" s="16" t="str">
        <f t="shared" si="42"/>
        <v/>
      </c>
      <c r="AD464" s="16" t="str">
        <f t="shared" si="43"/>
        <v/>
      </c>
      <c r="AE464" s="16">
        <f t="shared" si="44"/>
        <v>1.7761598215875335E-2</v>
      </c>
      <c r="AF464" s="16" t="str">
        <f t="shared" si="45"/>
        <v/>
      </c>
      <c r="AG464" s="16" t="str">
        <f t="shared" si="46"/>
        <v/>
      </c>
      <c r="AH464" s="16" t="str">
        <f t="shared" si="47"/>
        <v/>
      </c>
      <c r="AI464" s="17" t="str">
        <f>IF('Peer Comparison Tool'!$D$11="NR","",IF($C464='Peer Comparison Tool'!$D$9,COUNT('ALLL &lt;50B Database'!$AI$1:AI463)+1,""))</f>
        <v/>
      </c>
    </row>
    <row r="465" spans="1:35" x14ac:dyDescent="0.25">
      <c r="A465" t="s">
        <v>869</v>
      </c>
      <c r="B465">
        <v>371924</v>
      </c>
      <c r="C465" s="5" t="s">
        <v>3374</v>
      </c>
      <c r="D465" s="5" t="s">
        <v>4390</v>
      </c>
      <c r="E465" s="5" t="s">
        <v>4388</v>
      </c>
      <c r="F465" s="2">
        <v>12648</v>
      </c>
      <c r="G465" s="2">
        <v>1407451</v>
      </c>
      <c r="H465" s="2">
        <v>1042159</v>
      </c>
      <c r="I465" s="2">
        <v>70298</v>
      </c>
      <c r="J465" s="2">
        <v>971861</v>
      </c>
      <c r="K465" s="33">
        <v>1.3014206764136024E-2</v>
      </c>
      <c r="L465" s="2">
        <v>9867</v>
      </c>
      <c r="M465" s="2">
        <v>1319811</v>
      </c>
      <c r="N465" s="2">
        <v>952496</v>
      </c>
      <c r="O465" s="33">
        <v>1.0359098620886596E-2</v>
      </c>
      <c r="P465" s="2">
        <v>12322</v>
      </c>
      <c r="Q465" s="2">
        <v>1309887</v>
      </c>
      <c r="R465" s="2">
        <v>974650</v>
      </c>
      <c r="S465" s="35">
        <v>1.2642487046632124E-2</v>
      </c>
      <c r="T465" t="s">
        <v>4388</v>
      </c>
      <c r="U465" t="s">
        <v>4388</v>
      </c>
      <c r="V465" s="5" t="s">
        <v>4390</v>
      </c>
      <c r="W465" s="5">
        <v>0</v>
      </c>
      <c r="X465" s="4">
        <v>3.7171971750389957E-4</v>
      </c>
      <c r="Y465" s="6">
        <v>326</v>
      </c>
      <c r="Z465" s="4">
        <v>2.2833884257455282E-3</v>
      </c>
      <c r="AA465" s="5">
        <v>2425</v>
      </c>
      <c r="AC465" s="16" t="str">
        <f t="shared" si="42"/>
        <v/>
      </c>
      <c r="AD465" s="16" t="str">
        <f t="shared" si="43"/>
        <v/>
      </c>
      <c r="AE465" s="16">
        <f t="shared" si="44"/>
        <v>1.3014206764136024E-2</v>
      </c>
      <c r="AF465" s="16" t="str">
        <f t="shared" si="45"/>
        <v/>
      </c>
      <c r="AG465" s="16" t="str">
        <f t="shared" si="46"/>
        <v/>
      </c>
      <c r="AH465" s="16" t="str">
        <f t="shared" si="47"/>
        <v/>
      </c>
      <c r="AI465" s="17" t="str">
        <f>IF('Peer Comparison Tool'!$D$11="NR","",IF($C465='Peer Comparison Tool'!$D$9,COUNT('ALLL &lt;50B Database'!$AI$1:AI464)+1,""))</f>
        <v/>
      </c>
    </row>
    <row r="466" spans="1:35" x14ac:dyDescent="0.25">
      <c r="A466" t="s">
        <v>2985</v>
      </c>
      <c r="B466">
        <v>645317</v>
      </c>
      <c r="C466" s="5" t="s">
        <v>2948</v>
      </c>
      <c r="D466" s="5" t="s">
        <v>4387</v>
      </c>
      <c r="E466" s="5" t="s">
        <v>4388</v>
      </c>
      <c r="F466" s="2">
        <v>15726</v>
      </c>
      <c r="G466" s="2">
        <v>1402270</v>
      </c>
      <c r="H466" s="2">
        <v>877278</v>
      </c>
      <c r="I466" s="2">
        <v>102256</v>
      </c>
      <c r="J466" s="2">
        <v>775022</v>
      </c>
      <c r="K466" s="33">
        <v>2.029103689959769E-2</v>
      </c>
      <c r="L466" s="2">
        <v>12216</v>
      </c>
      <c r="M466" s="2">
        <v>1237461</v>
      </c>
      <c r="N466" s="2">
        <v>774393</v>
      </c>
      <c r="O466" s="33">
        <v>1.5774935982117606E-2</v>
      </c>
      <c r="P466" s="2">
        <v>12499</v>
      </c>
      <c r="Q466" s="2">
        <v>1244856</v>
      </c>
      <c r="R466" s="2">
        <v>781170</v>
      </c>
      <c r="S466" s="35">
        <v>1.6000358436703919E-2</v>
      </c>
      <c r="T466" t="s">
        <v>4388</v>
      </c>
      <c r="U466" t="s">
        <v>4388</v>
      </c>
      <c r="V466" s="5" t="s">
        <v>4387</v>
      </c>
      <c r="W466" s="5">
        <v>0</v>
      </c>
      <c r="X466" s="4">
        <v>4.2906784628937711E-3</v>
      </c>
      <c r="Y466" s="6">
        <v>3227</v>
      </c>
      <c r="Z466" s="4">
        <v>2.2542245458631247E-4</v>
      </c>
      <c r="AA466" s="5">
        <v>522</v>
      </c>
      <c r="AC466" s="16" t="str">
        <f t="shared" si="42"/>
        <v/>
      </c>
      <c r="AD466" s="16" t="str">
        <f t="shared" si="43"/>
        <v/>
      </c>
      <c r="AE466" s="16">
        <f t="shared" si="44"/>
        <v>2.029103689959769E-2</v>
      </c>
      <c r="AF466" s="16" t="str">
        <f t="shared" si="45"/>
        <v/>
      </c>
      <c r="AG466" s="16" t="str">
        <f t="shared" si="46"/>
        <v/>
      </c>
      <c r="AH466" s="16" t="str">
        <f t="shared" si="47"/>
        <v/>
      </c>
      <c r="AI466" s="17" t="str">
        <f>IF('Peer Comparison Tool'!$D$11="NR","",IF($C466='Peer Comparison Tool'!$D$9,COUNT('ALLL &lt;50B Database'!$AI$1:AI465)+1,""))</f>
        <v/>
      </c>
    </row>
    <row r="467" spans="1:35" x14ac:dyDescent="0.25">
      <c r="A467" t="s">
        <v>2528</v>
      </c>
      <c r="B467">
        <v>29636</v>
      </c>
      <c r="C467" s="5" t="s">
        <v>2519</v>
      </c>
      <c r="D467" s="5" t="s">
        <v>4390</v>
      </c>
      <c r="E467" s="5" t="s">
        <v>4388</v>
      </c>
      <c r="F467" s="2">
        <v>4257</v>
      </c>
      <c r="G467" s="2">
        <v>1402061</v>
      </c>
      <c r="H467" s="2">
        <v>636197</v>
      </c>
      <c r="I467" s="2">
        <v>48821</v>
      </c>
      <c r="J467" s="2">
        <v>587376</v>
      </c>
      <c r="K467" s="33">
        <v>7.247487129198333E-3</v>
      </c>
      <c r="L467" s="2">
        <v>3755</v>
      </c>
      <c r="M467" s="2">
        <v>1195261</v>
      </c>
      <c r="N467" s="2">
        <v>577067</v>
      </c>
      <c r="O467" s="33">
        <v>6.5070433762457391E-3</v>
      </c>
      <c r="P467" s="2">
        <v>3816</v>
      </c>
      <c r="Q467" s="2">
        <v>1215948</v>
      </c>
      <c r="R467" s="2">
        <v>576979</v>
      </c>
      <c r="S467" s="35">
        <v>6.6137589063033492E-3</v>
      </c>
      <c r="T467" t="s">
        <v>4388</v>
      </c>
      <c r="U467" t="s">
        <v>4388</v>
      </c>
      <c r="V467" s="5" t="s">
        <v>4390</v>
      </c>
      <c r="W467" s="5">
        <v>0</v>
      </c>
      <c r="X467" s="4">
        <v>6.3372822289498379E-4</v>
      </c>
      <c r="Y467" s="6">
        <v>441</v>
      </c>
      <c r="Z467" s="4">
        <v>1.0671553005761007E-4</v>
      </c>
      <c r="AA467" s="5">
        <v>4420</v>
      </c>
      <c r="AC467" s="16" t="str">
        <f t="shared" si="42"/>
        <v/>
      </c>
      <c r="AD467" s="16" t="str">
        <f t="shared" si="43"/>
        <v/>
      </c>
      <c r="AE467" s="16">
        <f t="shared" si="44"/>
        <v>7.247487129198333E-3</v>
      </c>
      <c r="AF467" s="16" t="str">
        <f t="shared" si="45"/>
        <v/>
      </c>
      <c r="AG467" s="16" t="str">
        <f t="shared" si="46"/>
        <v/>
      </c>
      <c r="AH467" s="16" t="str">
        <f t="shared" si="47"/>
        <v/>
      </c>
      <c r="AI467" s="17" t="str">
        <f>IF('Peer Comparison Tool'!$D$11="NR","",IF($C467='Peer Comparison Tool'!$D$9,COUNT('ALLL &lt;50B Database'!$AI$1:AI466)+1,""))</f>
        <v/>
      </c>
    </row>
    <row r="468" spans="1:35" x14ac:dyDescent="0.25">
      <c r="A468" t="s">
        <v>424</v>
      </c>
      <c r="B468">
        <v>345309</v>
      </c>
      <c r="C468" s="5" t="s">
        <v>416</v>
      </c>
      <c r="D468" s="5" t="s">
        <v>4387</v>
      </c>
      <c r="E468" s="5" t="s">
        <v>4388</v>
      </c>
      <c r="F468" s="2">
        <v>8084</v>
      </c>
      <c r="G468" s="2">
        <v>1397442</v>
      </c>
      <c r="H468" s="2">
        <v>977841</v>
      </c>
      <c r="I468" s="2">
        <v>72738</v>
      </c>
      <c r="J468" s="2">
        <v>905103</v>
      </c>
      <c r="K468" s="33">
        <v>8.9315801626997145E-3</v>
      </c>
      <c r="L468" s="2">
        <v>7891</v>
      </c>
      <c r="M468" s="2">
        <v>1142824</v>
      </c>
      <c r="N468" s="2">
        <v>857539</v>
      </c>
      <c r="O468" s="33">
        <v>9.2019138488162056E-3</v>
      </c>
      <c r="P468" s="2">
        <v>7939</v>
      </c>
      <c r="Q468" s="2">
        <v>1160911</v>
      </c>
      <c r="R468" s="2">
        <v>870680</v>
      </c>
      <c r="S468" s="35">
        <v>9.1181605182156476E-3</v>
      </c>
      <c r="T468" t="s">
        <v>4388</v>
      </c>
      <c r="U468" t="s">
        <v>4388</v>
      </c>
      <c r="V468" s="5" t="s">
        <v>4387</v>
      </c>
      <c r="W468" s="5">
        <v>0</v>
      </c>
      <c r="X468" s="4">
        <v>-1.8658035551593309E-4</v>
      </c>
      <c r="Y468" s="6">
        <v>145</v>
      </c>
      <c r="Z468" s="4">
        <v>-8.3753330600557993E-5</v>
      </c>
      <c r="AA468" s="5">
        <v>4095</v>
      </c>
      <c r="AC468" s="16" t="str">
        <f t="shared" si="42"/>
        <v/>
      </c>
      <c r="AD468" s="16" t="str">
        <f t="shared" si="43"/>
        <v/>
      </c>
      <c r="AE468" s="16">
        <f t="shared" si="44"/>
        <v>8.9315801626997145E-3</v>
      </c>
      <c r="AF468" s="16" t="str">
        <f t="shared" si="45"/>
        <v/>
      </c>
      <c r="AG468" s="16" t="str">
        <f t="shared" si="46"/>
        <v/>
      </c>
      <c r="AH468" s="16" t="str">
        <f t="shared" si="47"/>
        <v/>
      </c>
      <c r="AI468" s="17" t="str">
        <f>IF('Peer Comparison Tool'!$D$11="NR","",IF($C468='Peer Comparison Tool'!$D$9,COUNT('ALLL &lt;50B Database'!$AI$1:AI467)+1,""))</f>
        <v/>
      </c>
    </row>
    <row r="469" spans="1:35" x14ac:dyDescent="0.25">
      <c r="A469" t="s">
        <v>4140</v>
      </c>
      <c r="B469">
        <v>584377</v>
      </c>
      <c r="C469" s="5" t="s">
        <v>4128</v>
      </c>
      <c r="D469" s="5" t="s">
        <v>4387</v>
      </c>
      <c r="E469" s="5" t="s">
        <v>4388</v>
      </c>
      <c r="F469" s="2">
        <v>9709</v>
      </c>
      <c r="G469" s="2">
        <v>1396263</v>
      </c>
      <c r="H469" s="2">
        <v>832340</v>
      </c>
      <c r="I469" s="2">
        <v>106829</v>
      </c>
      <c r="J469" s="2">
        <v>725511</v>
      </c>
      <c r="K469" s="33">
        <v>1.338229192941251E-2</v>
      </c>
      <c r="L469" s="2">
        <v>8463</v>
      </c>
      <c r="M469" s="2">
        <v>1168138</v>
      </c>
      <c r="N469" s="2">
        <v>783243</v>
      </c>
      <c r="O469" s="33">
        <v>1.0805075819381725E-2</v>
      </c>
      <c r="P469" s="2">
        <v>8609</v>
      </c>
      <c r="Q469" s="2">
        <v>1181533</v>
      </c>
      <c r="R469" s="2">
        <v>750285</v>
      </c>
      <c r="S469" s="35">
        <v>1.1474306430223182E-2</v>
      </c>
      <c r="T469" t="s">
        <v>4388</v>
      </c>
      <c r="U469" t="s">
        <v>4388</v>
      </c>
      <c r="V469" s="5" t="s">
        <v>4387</v>
      </c>
      <c r="W469" s="5">
        <v>0</v>
      </c>
      <c r="X469" s="4">
        <v>1.907985499189328E-3</v>
      </c>
      <c r="Y469" s="6">
        <v>1100</v>
      </c>
      <c r="Z469" s="4">
        <v>6.692306108414571E-4</v>
      </c>
      <c r="AA469" s="5">
        <v>2236</v>
      </c>
      <c r="AC469" s="16" t="str">
        <f t="shared" si="42"/>
        <v/>
      </c>
      <c r="AD469" s="16" t="str">
        <f t="shared" si="43"/>
        <v/>
      </c>
      <c r="AE469" s="16">
        <f t="shared" si="44"/>
        <v>1.338229192941251E-2</v>
      </c>
      <c r="AF469" s="16" t="str">
        <f t="shared" si="45"/>
        <v/>
      </c>
      <c r="AG469" s="16" t="str">
        <f t="shared" si="46"/>
        <v/>
      </c>
      <c r="AH469" s="16" t="str">
        <f t="shared" si="47"/>
        <v/>
      </c>
      <c r="AI469" s="17" t="str">
        <f>IF('Peer Comparison Tool'!$D$11="NR","",IF($C469='Peer Comparison Tool'!$D$9,COUNT('ALLL &lt;50B Database'!$AI$1:AI468)+1,""))</f>
        <v/>
      </c>
    </row>
    <row r="470" spans="1:35" x14ac:dyDescent="0.25">
      <c r="A470" t="s">
        <v>962</v>
      </c>
      <c r="B470">
        <v>750239</v>
      </c>
      <c r="C470" s="5" t="s">
        <v>926</v>
      </c>
      <c r="D470" s="5" t="s">
        <v>4387</v>
      </c>
      <c r="E470" s="5" t="s">
        <v>4388</v>
      </c>
      <c r="F470" s="2">
        <v>11580</v>
      </c>
      <c r="G470" s="2">
        <v>1389716</v>
      </c>
      <c r="H470" s="2">
        <v>502273</v>
      </c>
      <c r="I470" s="2">
        <v>67300</v>
      </c>
      <c r="J470" s="2">
        <v>434973</v>
      </c>
      <c r="K470" s="33">
        <v>2.6622342076404744E-2</v>
      </c>
      <c r="L470" s="2">
        <v>8957</v>
      </c>
      <c r="M470" s="2">
        <v>1298814</v>
      </c>
      <c r="N470" s="2">
        <v>475441</v>
      </c>
      <c r="O470" s="33">
        <v>1.883935125494015E-2</v>
      </c>
      <c r="P470" s="2">
        <v>9100</v>
      </c>
      <c r="Q470" s="2">
        <v>1289343</v>
      </c>
      <c r="R470" s="2">
        <v>470950</v>
      </c>
      <c r="S470" s="35">
        <v>1.9322645716105744E-2</v>
      </c>
      <c r="T470" t="s">
        <v>4388</v>
      </c>
      <c r="U470" t="s">
        <v>4388</v>
      </c>
      <c r="V470" s="5" t="s">
        <v>4387</v>
      </c>
      <c r="W470" s="5">
        <v>0</v>
      </c>
      <c r="X470" s="4">
        <v>7.2996963602990003E-3</v>
      </c>
      <c r="Y470" s="6">
        <v>2480</v>
      </c>
      <c r="Z470" s="4">
        <v>4.8329446116559399E-4</v>
      </c>
      <c r="AA470" s="5">
        <v>205</v>
      </c>
      <c r="AC470" s="16" t="str">
        <f t="shared" si="42"/>
        <v/>
      </c>
      <c r="AD470" s="16" t="str">
        <f t="shared" si="43"/>
        <v/>
      </c>
      <c r="AE470" s="16">
        <f t="shared" si="44"/>
        <v>2.6622342076404744E-2</v>
      </c>
      <c r="AF470" s="16" t="str">
        <f t="shared" si="45"/>
        <v/>
      </c>
      <c r="AG470" s="16" t="str">
        <f t="shared" si="46"/>
        <v/>
      </c>
      <c r="AH470" s="16" t="str">
        <f t="shared" si="47"/>
        <v/>
      </c>
      <c r="AI470" s="17" t="str">
        <f>IF('Peer Comparison Tool'!$D$11="NR","",IF($C470='Peer Comparison Tool'!$D$9,COUNT('ALLL &lt;50B Database'!$AI$1:AI469)+1,""))</f>
        <v/>
      </c>
    </row>
    <row r="471" spans="1:35" x14ac:dyDescent="0.25">
      <c r="A471" t="s">
        <v>3753</v>
      </c>
      <c r="B471">
        <v>822556</v>
      </c>
      <c r="C471" s="5" t="s">
        <v>3704</v>
      </c>
      <c r="D471" s="5" t="s">
        <v>4387</v>
      </c>
      <c r="E471" s="5" t="s">
        <v>4388</v>
      </c>
      <c r="F471" s="2">
        <v>7084</v>
      </c>
      <c r="G471" s="2">
        <v>1387148</v>
      </c>
      <c r="H471" s="2">
        <v>473430</v>
      </c>
      <c r="I471" s="2">
        <v>0</v>
      </c>
      <c r="J471" s="2">
        <v>473430</v>
      </c>
      <c r="K471" s="33">
        <v>1.4963141330291701E-2</v>
      </c>
      <c r="L471" s="2">
        <v>3843</v>
      </c>
      <c r="M471" s="2">
        <v>953913</v>
      </c>
      <c r="N471" s="2">
        <v>304884</v>
      </c>
      <c r="O471" s="33">
        <v>1.260479395442201E-2</v>
      </c>
      <c r="P471" s="2">
        <v>5297</v>
      </c>
      <c r="Q471" s="2">
        <v>1153413</v>
      </c>
      <c r="R471" s="2">
        <v>317480</v>
      </c>
      <c r="S471" s="35">
        <v>1.6684515560035279E-2</v>
      </c>
      <c r="T471" t="s">
        <v>4388</v>
      </c>
      <c r="U471" t="s">
        <v>4388</v>
      </c>
      <c r="V471" s="5" t="s">
        <v>4387</v>
      </c>
      <c r="W471" s="5">
        <v>0</v>
      </c>
      <c r="X471" s="4">
        <v>-1.7213742297435778E-3</v>
      </c>
      <c r="Y471" s="6">
        <v>1787</v>
      </c>
      <c r="Z471" s="4">
        <v>4.0797216056132693E-3</v>
      </c>
      <c r="AA471" s="5">
        <v>1624</v>
      </c>
      <c r="AC471" s="16" t="str">
        <f t="shared" si="42"/>
        <v/>
      </c>
      <c r="AD471" s="16" t="str">
        <f t="shared" si="43"/>
        <v/>
      </c>
      <c r="AE471" s="16">
        <f t="shared" si="44"/>
        <v>1.4963141330291701E-2</v>
      </c>
      <c r="AF471" s="16" t="str">
        <f t="shared" si="45"/>
        <v/>
      </c>
      <c r="AG471" s="16" t="str">
        <f t="shared" si="46"/>
        <v/>
      </c>
      <c r="AH471" s="16" t="str">
        <f t="shared" si="47"/>
        <v/>
      </c>
      <c r="AI471" s="17" t="str">
        <f>IF('Peer Comparison Tool'!$D$11="NR","",IF($C471='Peer Comparison Tool'!$D$9,COUNT('ALLL &lt;50B Database'!$AI$1:AI470)+1,""))</f>
        <v/>
      </c>
    </row>
    <row r="472" spans="1:35" x14ac:dyDescent="0.25">
      <c r="A472" t="s">
        <v>1943</v>
      </c>
      <c r="B472">
        <v>241607</v>
      </c>
      <c r="C472" s="5" t="s">
        <v>1938</v>
      </c>
      <c r="D472" s="5" t="s">
        <v>4390</v>
      </c>
      <c r="E472" s="5" t="s">
        <v>4388</v>
      </c>
      <c r="F472" s="2">
        <v>9879</v>
      </c>
      <c r="G472" s="2">
        <v>1387115</v>
      </c>
      <c r="H472" s="2">
        <v>1076633</v>
      </c>
      <c r="I472" s="2">
        <v>106242</v>
      </c>
      <c r="J472" s="2">
        <v>970391</v>
      </c>
      <c r="K472" s="33">
        <v>1.01804324236313E-2</v>
      </c>
      <c r="L472" s="2">
        <v>8430</v>
      </c>
      <c r="M472" s="2">
        <v>1256735</v>
      </c>
      <c r="N472" s="2">
        <v>976761</v>
      </c>
      <c r="O472" s="33">
        <v>8.6305657166901618E-3</v>
      </c>
      <c r="P472" s="2">
        <v>9401</v>
      </c>
      <c r="Q472" s="2">
        <v>1251161</v>
      </c>
      <c r="R472" s="2">
        <v>986539</v>
      </c>
      <c r="S472" s="35">
        <v>9.5292735512736947E-3</v>
      </c>
      <c r="T472" t="s">
        <v>4388</v>
      </c>
      <c r="U472" t="s">
        <v>4388</v>
      </c>
      <c r="V472" s="5" t="s">
        <v>4390</v>
      </c>
      <c r="W472" s="5">
        <v>0</v>
      </c>
      <c r="X472" s="4">
        <v>6.511588723576052E-4</v>
      </c>
      <c r="Y472" s="6">
        <v>478</v>
      </c>
      <c r="Z472" s="4">
        <v>8.9870783458353282E-4</v>
      </c>
      <c r="AA472" s="5">
        <v>3720</v>
      </c>
      <c r="AC472" s="16" t="str">
        <f t="shared" si="42"/>
        <v/>
      </c>
      <c r="AD472" s="16" t="str">
        <f t="shared" si="43"/>
        <v/>
      </c>
      <c r="AE472" s="16">
        <f t="shared" si="44"/>
        <v>1.01804324236313E-2</v>
      </c>
      <c r="AF472" s="16" t="str">
        <f t="shared" si="45"/>
        <v/>
      </c>
      <c r="AG472" s="16" t="str">
        <f t="shared" si="46"/>
        <v/>
      </c>
      <c r="AH472" s="16" t="str">
        <f t="shared" si="47"/>
        <v/>
      </c>
      <c r="AI472" s="17" t="str">
        <f>IF('Peer Comparison Tool'!$D$11="NR","",IF($C472='Peer Comparison Tool'!$D$9,COUNT('ALLL &lt;50B Database'!$AI$1:AI471)+1,""))</f>
        <v/>
      </c>
    </row>
    <row r="473" spans="1:35" x14ac:dyDescent="0.25">
      <c r="A473" t="s">
        <v>3745</v>
      </c>
      <c r="B473">
        <v>237066</v>
      </c>
      <c r="C473" s="5" t="s">
        <v>3704</v>
      </c>
      <c r="D473" s="5" t="s">
        <v>4387</v>
      </c>
      <c r="E473" s="5" t="s">
        <v>4388</v>
      </c>
      <c r="F473" s="2">
        <v>14395</v>
      </c>
      <c r="G473" s="2">
        <v>1385684</v>
      </c>
      <c r="H473" s="2">
        <v>835199</v>
      </c>
      <c r="I473" s="2">
        <v>51839</v>
      </c>
      <c r="J473" s="2">
        <v>783360</v>
      </c>
      <c r="K473" s="33">
        <v>1.8375970179738563E-2</v>
      </c>
      <c r="L473" s="2">
        <v>12167</v>
      </c>
      <c r="M473" s="2">
        <v>1392652</v>
      </c>
      <c r="N473" s="2">
        <v>786711</v>
      </c>
      <c r="O473" s="33">
        <v>1.546565384238939E-2</v>
      </c>
      <c r="P473" s="2">
        <v>14442</v>
      </c>
      <c r="Q473" s="2">
        <v>1380873</v>
      </c>
      <c r="R473" s="2">
        <v>776760</v>
      </c>
      <c r="S473" s="35">
        <v>1.8592615479684844E-2</v>
      </c>
      <c r="T473" t="s">
        <v>4388</v>
      </c>
      <c r="U473" t="s">
        <v>4388</v>
      </c>
      <c r="V473" s="5" t="s">
        <v>4387</v>
      </c>
      <c r="W473" s="5">
        <v>0</v>
      </c>
      <c r="X473" s="4">
        <v>-2.1664529994628104E-4</v>
      </c>
      <c r="Y473" s="6">
        <v>-47</v>
      </c>
      <c r="Z473" s="4">
        <v>3.1269616372954535E-3</v>
      </c>
      <c r="AA473" s="5">
        <v>778</v>
      </c>
      <c r="AC473" s="16" t="str">
        <f t="shared" si="42"/>
        <v/>
      </c>
      <c r="AD473" s="16" t="str">
        <f t="shared" si="43"/>
        <v/>
      </c>
      <c r="AE473" s="16">
        <f t="shared" si="44"/>
        <v>1.8375970179738563E-2</v>
      </c>
      <c r="AF473" s="16" t="str">
        <f t="shared" si="45"/>
        <v/>
      </c>
      <c r="AG473" s="16" t="str">
        <f t="shared" si="46"/>
        <v/>
      </c>
      <c r="AH473" s="16" t="str">
        <f t="shared" si="47"/>
        <v/>
      </c>
      <c r="AI473" s="17" t="str">
        <f>IF('Peer Comparison Tool'!$D$11="NR","",IF($C473='Peer Comparison Tool'!$D$9,COUNT('ALLL &lt;50B Database'!$AI$1:AI472)+1,""))</f>
        <v/>
      </c>
    </row>
    <row r="474" spans="1:35" x14ac:dyDescent="0.25">
      <c r="A474" t="s">
        <v>262</v>
      </c>
      <c r="B474">
        <v>3235410</v>
      </c>
      <c r="C474" s="5" t="s">
        <v>207</v>
      </c>
      <c r="D474" s="5" t="s">
        <v>4387</v>
      </c>
      <c r="E474" s="5" t="s">
        <v>4388</v>
      </c>
      <c r="F474" s="2">
        <v>10602</v>
      </c>
      <c r="G474" s="2">
        <v>1384830</v>
      </c>
      <c r="H474" s="2">
        <v>1083642</v>
      </c>
      <c r="I474" s="2">
        <v>356279</v>
      </c>
      <c r="J474" s="2">
        <v>727363</v>
      </c>
      <c r="K474" s="33">
        <v>1.4575940761352997E-2</v>
      </c>
      <c r="L474" s="2">
        <v>10296</v>
      </c>
      <c r="M474" s="2">
        <v>1070983</v>
      </c>
      <c r="N474" s="2">
        <v>733715</v>
      </c>
      <c r="O474" s="33">
        <v>1.4032696619259521E-2</v>
      </c>
      <c r="P474" s="2">
        <v>10349</v>
      </c>
      <c r="Q474" s="2">
        <v>1069463</v>
      </c>
      <c r="R474" s="2">
        <v>728440</v>
      </c>
      <c r="S474" s="35">
        <v>1.420707264839932E-2</v>
      </c>
      <c r="T474" t="s">
        <v>4388</v>
      </c>
      <c r="U474" t="s">
        <v>4388</v>
      </c>
      <c r="V474" s="5" t="s">
        <v>4387</v>
      </c>
      <c r="W474" s="5">
        <v>0</v>
      </c>
      <c r="X474" s="4">
        <v>3.6886811295367729E-4</v>
      </c>
      <c r="Y474" s="6">
        <v>253</v>
      </c>
      <c r="Z474" s="4">
        <v>1.7437602913979861E-4</v>
      </c>
      <c r="AA474" s="5">
        <v>1744</v>
      </c>
      <c r="AC474" s="16" t="str">
        <f t="shared" si="42"/>
        <v/>
      </c>
      <c r="AD474" s="16" t="str">
        <f t="shared" si="43"/>
        <v/>
      </c>
      <c r="AE474" s="16">
        <f t="shared" si="44"/>
        <v>1.4575940761352997E-2</v>
      </c>
      <c r="AF474" s="16" t="str">
        <f t="shared" si="45"/>
        <v/>
      </c>
      <c r="AG474" s="16" t="str">
        <f t="shared" si="46"/>
        <v/>
      </c>
      <c r="AH474" s="16" t="str">
        <f t="shared" si="47"/>
        <v/>
      </c>
      <c r="AI474" s="17" t="str">
        <f>IF('Peer Comparison Tool'!$D$11="NR","",IF($C474='Peer Comparison Tool'!$D$9,COUNT('ALLL &lt;50B Database'!$AI$1:AI473)+1,""))</f>
        <v/>
      </c>
    </row>
    <row r="475" spans="1:35" x14ac:dyDescent="0.25">
      <c r="A475" t="s">
        <v>1585</v>
      </c>
      <c r="B475">
        <v>3141726</v>
      </c>
      <c r="C475" s="5" t="s">
        <v>1578</v>
      </c>
      <c r="D475" s="5" t="s">
        <v>4387</v>
      </c>
      <c r="E475" s="5" t="s">
        <v>4388</v>
      </c>
      <c r="F475" s="2">
        <v>10204</v>
      </c>
      <c r="G475" s="2">
        <v>1384821</v>
      </c>
      <c r="H475" s="2">
        <v>905040</v>
      </c>
      <c r="I475" s="2">
        <v>70744</v>
      </c>
      <c r="J475" s="2">
        <v>834296</v>
      </c>
      <c r="K475" s="33">
        <v>1.2230671128712112E-2</v>
      </c>
      <c r="L475" s="2">
        <v>9449</v>
      </c>
      <c r="M475" s="2">
        <v>1208947</v>
      </c>
      <c r="N475" s="2">
        <v>873453</v>
      </c>
      <c r="O475" s="33">
        <v>1.0817983337397662E-2</v>
      </c>
      <c r="P475" s="2">
        <v>9785</v>
      </c>
      <c r="Q475" s="2">
        <v>1250131</v>
      </c>
      <c r="R475" s="2">
        <v>865329</v>
      </c>
      <c r="S475" s="35">
        <v>1.1307837828155533E-2</v>
      </c>
      <c r="T475" t="s">
        <v>4388</v>
      </c>
      <c r="U475" t="s">
        <v>4388</v>
      </c>
      <c r="V475" s="5" t="s">
        <v>4387</v>
      </c>
      <c r="W475" s="5">
        <v>0</v>
      </c>
      <c r="X475" s="4">
        <v>9.2283330055657926E-4</v>
      </c>
      <c r="Y475" s="6">
        <v>419</v>
      </c>
      <c r="Z475" s="4">
        <v>4.8985449075787148E-4</v>
      </c>
      <c r="AA475" s="5">
        <v>2821</v>
      </c>
      <c r="AC475" s="16" t="str">
        <f t="shared" si="42"/>
        <v/>
      </c>
      <c r="AD475" s="16" t="str">
        <f t="shared" si="43"/>
        <v/>
      </c>
      <c r="AE475" s="16">
        <f t="shared" si="44"/>
        <v>1.2230671128712112E-2</v>
      </c>
      <c r="AF475" s="16" t="str">
        <f t="shared" si="45"/>
        <v/>
      </c>
      <c r="AG475" s="16" t="str">
        <f t="shared" si="46"/>
        <v/>
      </c>
      <c r="AH475" s="16" t="str">
        <f t="shared" si="47"/>
        <v/>
      </c>
      <c r="AI475" s="17" t="str">
        <f>IF('Peer Comparison Tool'!$D$11="NR","",IF($C475='Peer Comparison Tool'!$D$9,COUNT('ALLL &lt;50B Database'!$AI$1:AI474)+1,""))</f>
        <v/>
      </c>
    </row>
    <row r="476" spans="1:35" x14ac:dyDescent="0.25">
      <c r="A476" t="s">
        <v>3405</v>
      </c>
      <c r="B476">
        <v>852713</v>
      </c>
      <c r="C476" s="5" t="s">
        <v>3374</v>
      </c>
      <c r="D476" s="5" t="s">
        <v>4390</v>
      </c>
      <c r="E476" s="5">
        <v>0</v>
      </c>
      <c r="F476" s="2">
        <v>10464</v>
      </c>
      <c r="G476" s="2">
        <v>1379387</v>
      </c>
      <c r="H476" s="2">
        <v>878700</v>
      </c>
      <c r="I476" s="2">
        <v>80598</v>
      </c>
      <c r="J476" s="2">
        <v>798102</v>
      </c>
      <c r="K476" s="33">
        <v>1.31111060992204E-2</v>
      </c>
      <c r="L476" s="2">
        <v>9887</v>
      </c>
      <c r="M476" s="2">
        <v>1212554</v>
      </c>
      <c r="N476" s="2">
        <v>820696</v>
      </c>
      <c r="O476" s="33">
        <v>1.2047091736769766E-2</v>
      </c>
      <c r="P476" s="2">
        <v>10334</v>
      </c>
      <c r="Q476" s="2">
        <v>1221979</v>
      </c>
      <c r="R476" s="2">
        <v>821363</v>
      </c>
      <c r="S476" s="35">
        <v>1.2581526073124794E-2</v>
      </c>
      <c r="T476">
        <v>0</v>
      </c>
      <c r="U476">
        <v>0</v>
      </c>
      <c r="V476" s="5" t="s">
        <v>4390</v>
      </c>
      <c r="W476" s="5">
        <v>0</v>
      </c>
      <c r="X476" s="4">
        <v>5.2958002609560656E-4</v>
      </c>
      <c r="Y476" s="6">
        <v>130</v>
      </c>
      <c r="Z476" s="4">
        <v>5.3443433635502746E-4</v>
      </c>
      <c r="AA476" s="5">
        <v>2369</v>
      </c>
      <c r="AC476" s="16" t="str">
        <f t="shared" si="42"/>
        <v/>
      </c>
      <c r="AD476" s="16" t="str">
        <f t="shared" si="43"/>
        <v/>
      </c>
      <c r="AE476" s="16">
        <f t="shared" si="44"/>
        <v>1.31111060992204E-2</v>
      </c>
      <c r="AF476" s="16" t="str">
        <f t="shared" si="45"/>
        <v/>
      </c>
      <c r="AG476" s="16" t="str">
        <f t="shared" si="46"/>
        <v/>
      </c>
      <c r="AH476" s="16" t="str">
        <f t="shared" si="47"/>
        <v/>
      </c>
      <c r="AI476" s="17" t="str">
        <f>IF('Peer Comparison Tool'!$D$11="NR","",IF($C476='Peer Comparison Tool'!$D$9,COUNT('ALLL &lt;50B Database'!$AI$1:AI475)+1,""))</f>
        <v/>
      </c>
    </row>
    <row r="477" spans="1:35" x14ac:dyDescent="0.25">
      <c r="A477" t="s">
        <v>4141</v>
      </c>
      <c r="B477">
        <v>921178</v>
      </c>
      <c r="C477" s="5" t="s">
        <v>4128</v>
      </c>
      <c r="D477" s="5" t="s">
        <v>4387</v>
      </c>
      <c r="E477" s="5" t="s">
        <v>4388</v>
      </c>
      <c r="F477" s="2">
        <v>17076</v>
      </c>
      <c r="G477" s="2">
        <v>1376514</v>
      </c>
      <c r="H477" s="2">
        <v>1002720</v>
      </c>
      <c r="I477" s="2">
        <v>110341</v>
      </c>
      <c r="J477" s="2">
        <v>892379</v>
      </c>
      <c r="K477" s="33">
        <v>1.9135367371935018E-2</v>
      </c>
      <c r="L477" s="2">
        <v>11433</v>
      </c>
      <c r="M477" s="2">
        <v>1183273</v>
      </c>
      <c r="N477" s="2">
        <v>886534</v>
      </c>
      <c r="O477" s="33">
        <v>1.2896290497600769E-2</v>
      </c>
      <c r="P477" s="2">
        <v>12624</v>
      </c>
      <c r="Q477" s="2">
        <v>1180610</v>
      </c>
      <c r="R477" s="2">
        <v>911506</v>
      </c>
      <c r="S477" s="35">
        <v>1.3849607133688643E-2</v>
      </c>
      <c r="T477" t="s">
        <v>4388</v>
      </c>
      <c r="U477" t="s">
        <v>4388</v>
      </c>
      <c r="V477" s="5" t="s">
        <v>4387</v>
      </c>
      <c r="W477" s="5">
        <v>0</v>
      </c>
      <c r="X477" s="4">
        <v>5.2857602382463745E-3</v>
      </c>
      <c r="Y477" s="6">
        <v>4452</v>
      </c>
      <c r="Z477" s="4">
        <v>9.5331663608787427E-4</v>
      </c>
      <c r="AA477" s="5">
        <v>652</v>
      </c>
      <c r="AC477" s="16" t="str">
        <f t="shared" si="42"/>
        <v/>
      </c>
      <c r="AD477" s="16" t="str">
        <f t="shared" si="43"/>
        <v/>
      </c>
      <c r="AE477" s="16">
        <f t="shared" si="44"/>
        <v>1.9135367371935018E-2</v>
      </c>
      <c r="AF477" s="16" t="str">
        <f t="shared" si="45"/>
        <v/>
      </c>
      <c r="AG477" s="16" t="str">
        <f t="shared" si="46"/>
        <v/>
      </c>
      <c r="AH477" s="16" t="str">
        <f t="shared" si="47"/>
        <v/>
      </c>
      <c r="AI477" s="17" t="str">
        <f>IF('Peer Comparison Tool'!$D$11="NR","",IF($C477='Peer Comparison Tool'!$D$9,COUNT('ALLL &lt;50B Database'!$AI$1:AI476)+1,""))</f>
        <v/>
      </c>
    </row>
    <row r="478" spans="1:35" x14ac:dyDescent="0.25">
      <c r="A478" t="s">
        <v>1586</v>
      </c>
      <c r="B478">
        <v>473042</v>
      </c>
      <c r="C478" s="5" t="s">
        <v>1578</v>
      </c>
      <c r="D478" s="5" t="s">
        <v>4387</v>
      </c>
      <c r="E478" s="5" t="s">
        <v>4388</v>
      </c>
      <c r="F478" s="2">
        <v>10505</v>
      </c>
      <c r="G478" s="2">
        <v>1370869</v>
      </c>
      <c r="H478" s="2">
        <v>1005480</v>
      </c>
      <c r="I478" s="2">
        <v>99018</v>
      </c>
      <c r="J478" s="2">
        <v>906462</v>
      </c>
      <c r="K478" s="33">
        <v>1.1589013108106021E-2</v>
      </c>
      <c r="L478" s="2">
        <v>10179</v>
      </c>
      <c r="M478" s="2">
        <v>1275110</v>
      </c>
      <c r="N478" s="2">
        <v>915581</v>
      </c>
      <c r="O478" s="33">
        <v>1.1117530835611487E-2</v>
      </c>
      <c r="P478" s="2">
        <v>10203</v>
      </c>
      <c r="Q478" s="2">
        <v>1246633</v>
      </c>
      <c r="R478" s="2">
        <v>917648</v>
      </c>
      <c r="S478" s="35">
        <v>1.1118642442418008E-2</v>
      </c>
      <c r="T478" t="s">
        <v>4388</v>
      </c>
      <c r="U478" t="s">
        <v>4388</v>
      </c>
      <c r="V478" s="5" t="s">
        <v>4387</v>
      </c>
      <c r="W478" s="5">
        <v>0</v>
      </c>
      <c r="X478" s="4">
        <v>4.7037066568801286E-4</v>
      </c>
      <c r="Y478" s="6">
        <v>302</v>
      </c>
      <c r="Z478" s="4">
        <v>1.1116068065215173E-6</v>
      </c>
      <c r="AA478" s="5">
        <v>3122</v>
      </c>
      <c r="AC478" s="16" t="str">
        <f t="shared" si="42"/>
        <v/>
      </c>
      <c r="AD478" s="16" t="str">
        <f t="shared" si="43"/>
        <v/>
      </c>
      <c r="AE478" s="16">
        <f t="shared" si="44"/>
        <v>1.1589013108106021E-2</v>
      </c>
      <c r="AF478" s="16" t="str">
        <f t="shared" si="45"/>
        <v/>
      </c>
      <c r="AG478" s="16" t="str">
        <f t="shared" si="46"/>
        <v/>
      </c>
      <c r="AH478" s="16" t="str">
        <f t="shared" si="47"/>
        <v/>
      </c>
      <c r="AI478" s="17" t="str">
        <f>IF('Peer Comparison Tool'!$D$11="NR","",IF($C478='Peer Comparison Tool'!$D$9,COUNT('ALLL &lt;50B Database'!$AI$1:AI477)+1,""))</f>
        <v/>
      </c>
    </row>
    <row r="479" spans="1:35" x14ac:dyDescent="0.25">
      <c r="A479" t="s">
        <v>3406</v>
      </c>
      <c r="B479">
        <v>3068579</v>
      </c>
      <c r="C479" s="5" t="s">
        <v>3374</v>
      </c>
      <c r="D479" s="5" t="s">
        <v>4387</v>
      </c>
      <c r="E479" s="5" t="s">
        <v>4388</v>
      </c>
      <c r="F479" s="2">
        <v>9017</v>
      </c>
      <c r="G479" s="2">
        <v>1368913</v>
      </c>
      <c r="H479" s="2">
        <v>1103506</v>
      </c>
      <c r="I479" s="2">
        <v>66890</v>
      </c>
      <c r="J479" s="2">
        <v>1036616</v>
      </c>
      <c r="K479" s="33">
        <v>8.6984958750395518E-3</v>
      </c>
      <c r="L479" s="2">
        <v>8022</v>
      </c>
      <c r="M479" s="2">
        <v>1176422</v>
      </c>
      <c r="N479" s="2">
        <v>1014139</v>
      </c>
      <c r="O479" s="33">
        <v>7.9101582721895127E-3</v>
      </c>
      <c r="P479" s="2">
        <v>8366</v>
      </c>
      <c r="Q479" s="2">
        <v>1194939</v>
      </c>
      <c r="R479" s="2">
        <v>1032399</v>
      </c>
      <c r="S479" s="35">
        <v>8.1034561250059329E-3</v>
      </c>
      <c r="T479" t="s">
        <v>4388</v>
      </c>
      <c r="U479" t="s">
        <v>4388</v>
      </c>
      <c r="V479" s="5" t="s">
        <v>4387</v>
      </c>
      <c r="W479" s="5">
        <v>0</v>
      </c>
      <c r="X479" s="4">
        <v>5.9503975003361888E-4</v>
      </c>
      <c r="Y479" s="6">
        <v>651</v>
      </c>
      <c r="Z479" s="4">
        <v>1.9329785281642017E-4</v>
      </c>
      <c r="AA479" s="5">
        <v>4159</v>
      </c>
      <c r="AC479" s="16" t="str">
        <f t="shared" si="42"/>
        <v/>
      </c>
      <c r="AD479" s="16" t="str">
        <f t="shared" si="43"/>
        <v/>
      </c>
      <c r="AE479" s="16">
        <f t="shared" si="44"/>
        <v>8.6984958750395518E-3</v>
      </c>
      <c r="AF479" s="16" t="str">
        <f t="shared" si="45"/>
        <v/>
      </c>
      <c r="AG479" s="16" t="str">
        <f t="shared" si="46"/>
        <v/>
      </c>
      <c r="AH479" s="16" t="str">
        <f t="shared" si="47"/>
        <v/>
      </c>
      <c r="AI479" s="17" t="str">
        <f>IF('Peer Comparison Tool'!$D$11="NR","",IF($C479='Peer Comparison Tool'!$D$9,COUNT('ALLL &lt;50B Database'!$AI$1:AI478)+1,""))</f>
        <v/>
      </c>
    </row>
    <row r="480" spans="1:35" x14ac:dyDescent="0.25">
      <c r="A480" t="s">
        <v>1830</v>
      </c>
      <c r="B480">
        <v>923707</v>
      </c>
      <c r="C480" s="5" t="s">
        <v>1795</v>
      </c>
      <c r="D480" s="5" t="s">
        <v>4390</v>
      </c>
      <c r="E480" s="5" t="s">
        <v>4388</v>
      </c>
      <c r="F480" s="2">
        <v>9508</v>
      </c>
      <c r="G480" s="2">
        <v>1365565</v>
      </c>
      <c r="H480" s="2">
        <v>1024632</v>
      </c>
      <c r="I480" s="2">
        <v>54546</v>
      </c>
      <c r="J480" s="2">
        <v>970086</v>
      </c>
      <c r="K480" s="33">
        <v>9.8011928839298792E-3</v>
      </c>
      <c r="L480" s="2">
        <v>8324</v>
      </c>
      <c r="M480" s="2">
        <v>1190583</v>
      </c>
      <c r="N480" s="2">
        <v>941772</v>
      </c>
      <c r="O480" s="33">
        <v>8.8386573395683888E-3</v>
      </c>
      <c r="P480" s="2">
        <v>9326</v>
      </c>
      <c r="Q480" s="2">
        <v>1242371</v>
      </c>
      <c r="R480" s="2">
        <v>946790</v>
      </c>
      <c r="S480" s="35">
        <v>9.8501251597503149E-3</v>
      </c>
      <c r="T480" t="s">
        <v>4388</v>
      </c>
      <c r="U480" t="s">
        <v>4388</v>
      </c>
      <c r="V480" s="5" t="s">
        <v>4390</v>
      </c>
      <c r="W480" s="5">
        <v>0</v>
      </c>
      <c r="X480" s="4">
        <v>-4.8932275820435731E-5</v>
      </c>
      <c r="Y480" s="6">
        <v>182</v>
      </c>
      <c r="Z480" s="4">
        <v>1.0114678201819261E-3</v>
      </c>
      <c r="AA480" s="5">
        <v>3845</v>
      </c>
      <c r="AC480" s="16" t="str">
        <f t="shared" si="42"/>
        <v/>
      </c>
      <c r="AD480" s="16" t="str">
        <f t="shared" si="43"/>
        <v/>
      </c>
      <c r="AE480" s="16">
        <f t="shared" si="44"/>
        <v>9.8011928839298792E-3</v>
      </c>
      <c r="AF480" s="16" t="str">
        <f t="shared" si="45"/>
        <v/>
      </c>
      <c r="AG480" s="16" t="str">
        <f t="shared" si="46"/>
        <v/>
      </c>
      <c r="AH480" s="16" t="str">
        <f t="shared" si="47"/>
        <v/>
      </c>
      <c r="AI480" s="17" t="str">
        <f>IF('Peer Comparison Tool'!$D$11="NR","",IF($C480='Peer Comparison Tool'!$D$9,COUNT('ALLL &lt;50B Database'!$AI$1:AI479)+1,""))</f>
        <v/>
      </c>
    </row>
    <row r="481" spans="1:35" x14ac:dyDescent="0.25">
      <c r="A481" t="s">
        <v>2986</v>
      </c>
      <c r="B481">
        <v>323204</v>
      </c>
      <c r="C481" s="5" t="s">
        <v>2948</v>
      </c>
      <c r="D481" s="5" t="s">
        <v>4390</v>
      </c>
      <c r="E481" s="5" t="s">
        <v>4388</v>
      </c>
      <c r="F481" s="2">
        <v>14928</v>
      </c>
      <c r="G481" s="2">
        <v>1360860</v>
      </c>
      <c r="H481" s="2">
        <v>970471</v>
      </c>
      <c r="I481" s="2">
        <v>115684</v>
      </c>
      <c r="J481" s="2">
        <v>854787</v>
      </c>
      <c r="K481" s="33">
        <v>1.746399980345981E-2</v>
      </c>
      <c r="L481" s="2">
        <v>11555</v>
      </c>
      <c r="M481" s="2">
        <v>1163579</v>
      </c>
      <c r="N481" s="2">
        <v>852942</v>
      </c>
      <c r="O481" s="33">
        <v>1.3547228299227849E-2</v>
      </c>
      <c r="P481" s="2">
        <v>12462</v>
      </c>
      <c r="Q481" s="2">
        <v>1213742</v>
      </c>
      <c r="R481" s="2">
        <v>863732</v>
      </c>
      <c r="S481" s="35">
        <v>1.4428086489790815E-2</v>
      </c>
      <c r="T481" t="s">
        <v>4388</v>
      </c>
      <c r="U481" t="s">
        <v>4388</v>
      </c>
      <c r="V481" s="5" t="s">
        <v>4390</v>
      </c>
      <c r="W481" s="5">
        <v>0</v>
      </c>
      <c r="X481" s="4">
        <v>3.0359133136689948E-3</v>
      </c>
      <c r="Y481" s="6">
        <v>2466</v>
      </c>
      <c r="Z481" s="4">
        <v>8.8085819056296644E-4</v>
      </c>
      <c r="AA481" s="5">
        <v>943</v>
      </c>
      <c r="AC481" s="16" t="str">
        <f t="shared" si="42"/>
        <v/>
      </c>
      <c r="AD481" s="16" t="str">
        <f t="shared" si="43"/>
        <v/>
      </c>
      <c r="AE481" s="16">
        <f t="shared" si="44"/>
        <v>1.746399980345981E-2</v>
      </c>
      <c r="AF481" s="16" t="str">
        <f t="shared" si="45"/>
        <v/>
      </c>
      <c r="AG481" s="16" t="str">
        <f t="shared" si="46"/>
        <v/>
      </c>
      <c r="AH481" s="16" t="str">
        <f t="shared" si="47"/>
        <v/>
      </c>
      <c r="AI481" s="17" t="str">
        <f>IF('Peer Comparison Tool'!$D$11="NR","",IF($C481='Peer Comparison Tool'!$D$9,COUNT('ALLL &lt;50B Database'!$AI$1:AI480)+1,""))</f>
        <v/>
      </c>
    </row>
    <row r="482" spans="1:35" x14ac:dyDescent="0.25">
      <c r="A482" t="s">
        <v>1828</v>
      </c>
      <c r="B482">
        <v>886204</v>
      </c>
      <c r="C482" s="5" t="s">
        <v>1795</v>
      </c>
      <c r="D482" s="5" t="s">
        <v>4390</v>
      </c>
      <c r="E482" s="5" t="s">
        <v>4388</v>
      </c>
      <c r="F482" s="2">
        <v>4153</v>
      </c>
      <c r="G482" s="2">
        <v>1358852</v>
      </c>
      <c r="H482" s="2">
        <v>642305</v>
      </c>
      <c r="I482" s="2">
        <v>24630</v>
      </c>
      <c r="J482" s="2">
        <v>617675</v>
      </c>
      <c r="K482" s="33">
        <v>6.7236005990205204E-3</v>
      </c>
      <c r="L482" s="2">
        <v>3487</v>
      </c>
      <c r="M482" s="2">
        <v>1274100</v>
      </c>
      <c r="N482" s="2">
        <v>630608</v>
      </c>
      <c r="O482" s="33">
        <v>5.5295841473625455E-3</v>
      </c>
      <c r="P482" s="2">
        <v>4030</v>
      </c>
      <c r="Q482" s="2">
        <v>1289584</v>
      </c>
      <c r="R482" s="2">
        <v>625859</v>
      </c>
      <c r="S482" s="35">
        <v>6.4391500321957498E-3</v>
      </c>
      <c r="T482" t="s">
        <v>4388</v>
      </c>
      <c r="U482" t="s">
        <v>4388</v>
      </c>
      <c r="V482" s="5" t="s">
        <v>4390</v>
      </c>
      <c r="W482" s="5">
        <v>0</v>
      </c>
      <c r="X482" s="4">
        <v>2.8445056682477061E-4</v>
      </c>
      <c r="Y482" s="6">
        <v>123</v>
      </c>
      <c r="Z482" s="4">
        <v>9.095658848332043E-4</v>
      </c>
      <c r="AA482" s="5">
        <v>4509</v>
      </c>
      <c r="AC482" s="16" t="str">
        <f t="shared" si="42"/>
        <v/>
      </c>
      <c r="AD482" s="16" t="str">
        <f t="shared" si="43"/>
        <v/>
      </c>
      <c r="AE482" s="16">
        <f t="shared" si="44"/>
        <v>6.7236005990205204E-3</v>
      </c>
      <c r="AF482" s="16" t="str">
        <f t="shared" si="45"/>
        <v/>
      </c>
      <c r="AG482" s="16" t="str">
        <f t="shared" si="46"/>
        <v/>
      </c>
      <c r="AH482" s="16" t="str">
        <f t="shared" si="47"/>
        <v/>
      </c>
      <c r="AI482" s="17" t="str">
        <f>IF('Peer Comparison Tool'!$D$11="NR","",IF($C482='Peer Comparison Tool'!$D$9,COUNT('ALLL &lt;50B Database'!$AI$1:AI481)+1,""))</f>
        <v/>
      </c>
    </row>
    <row r="483" spans="1:35" x14ac:dyDescent="0.25">
      <c r="A483" t="s">
        <v>967</v>
      </c>
      <c r="B483">
        <v>925037</v>
      </c>
      <c r="C483" s="5" t="s">
        <v>926</v>
      </c>
      <c r="D483" s="5" t="s">
        <v>4390</v>
      </c>
      <c r="E483" s="5" t="s">
        <v>4388</v>
      </c>
      <c r="F483" s="2">
        <v>9394</v>
      </c>
      <c r="G483" s="2">
        <v>1350467</v>
      </c>
      <c r="H483" s="2">
        <v>966369</v>
      </c>
      <c r="I483" s="2">
        <v>76472</v>
      </c>
      <c r="J483" s="2">
        <v>889897</v>
      </c>
      <c r="K483" s="33">
        <v>1.0556277861370473E-2</v>
      </c>
      <c r="L483" s="2">
        <v>7976</v>
      </c>
      <c r="M483" s="2">
        <v>1156171</v>
      </c>
      <c r="N483" s="2">
        <v>847777</v>
      </c>
      <c r="O483" s="33">
        <v>9.4081344504510032E-3</v>
      </c>
      <c r="P483" s="2">
        <v>8984</v>
      </c>
      <c r="Q483" s="2">
        <v>1183325</v>
      </c>
      <c r="R483" s="2">
        <v>897512</v>
      </c>
      <c r="S483" s="35">
        <v>1.0009894018130119E-2</v>
      </c>
      <c r="T483" t="s">
        <v>4388</v>
      </c>
      <c r="U483" t="s">
        <v>4388</v>
      </c>
      <c r="V483" s="5" t="s">
        <v>4390</v>
      </c>
      <c r="W483" s="5">
        <v>0</v>
      </c>
      <c r="X483" s="4">
        <v>5.4638384324035352E-4</v>
      </c>
      <c r="Y483" s="6">
        <v>410</v>
      </c>
      <c r="Z483" s="4">
        <v>6.0175956767911584E-4</v>
      </c>
      <c r="AA483" s="5">
        <v>3571</v>
      </c>
      <c r="AC483" s="16" t="str">
        <f t="shared" si="42"/>
        <v/>
      </c>
      <c r="AD483" s="16" t="str">
        <f t="shared" si="43"/>
        <v/>
      </c>
      <c r="AE483" s="16">
        <f t="shared" si="44"/>
        <v>1.0556277861370473E-2</v>
      </c>
      <c r="AF483" s="16" t="str">
        <f t="shared" si="45"/>
        <v/>
      </c>
      <c r="AG483" s="16" t="str">
        <f t="shared" si="46"/>
        <v/>
      </c>
      <c r="AH483" s="16" t="str">
        <f t="shared" si="47"/>
        <v/>
      </c>
      <c r="AI483" s="17" t="str">
        <f>IF('Peer Comparison Tool'!$D$11="NR","",IF($C483='Peer Comparison Tool'!$D$9,COUNT('ALLL &lt;50B Database'!$AI$1:AI482)+1,""))</f>
        <v/>
      </c>
    </row>
    <row r="484" spans="1:35" x14ac:dyDescent="0.25">
      <c r="A484" t="s">
        <v>3410</v>
      </c>
      <c r="B484">
        <v>757612</v>
      </c>
      <c r="C484" s="5" t="s">
        <v>3374</v>
      </c>
      <c r="D484" s="5" t="s">
        <v>4390</v>
      </c>
      <c r="E484" s="5" t="s">
        <v>4388</v>
      </c>
      <c r="F484" s="2">
        <v>9736</v>
      </c>
      <c r="G484" s="2">
        <v>1346661</v>
      </c>
      <c r="H484" s="2">
        <v>1165453</v>
      </c>
      <c r="I484" s="2">
        <v>273774</v>
      </c>
      <c r="J484" s="2">
        <v>891679</v>
      </c>
      <c r="K484" s="33">
        <v>1.0918727479283465E-2</v>
      </c>
      <c r="L484" s="2">
        <v>7516</v>
      </c>
      <c r="M484" s="2">
        <v>1080138</v>
      </c>
      <c r="N484" s="2">
        <v>852109</v>
      </c>
      <c r="O484" s="33">
        <v>8.8204678040015999E-3</v>
      </c>
      <c r="P484" s="2">
        <v>8251</v>
      </c>
      <c r="Q484" s="2">
        <v>1117165</v>
      </c>
      <c r="R484" s="2">
        <v>887449</v>
      </c>
      <c r="S484" s="35">
        <v>9.2974356836280168E-3</v>
      </c>
      <c r="T484" t="s">
        <v>4388</v>
      </c>
      <c r="U484" t="s">
        <v>4388</v>
      </c>
      <c r="V484" s="5" t="s">
        <v>4390</v>
      </c>
      <c r="W484" s="5">
        <v>0</v>
      </c>
      <c r="X484" s="4">
        <v>1.6212917956554482E-3</v>
      </c>
      <c r="Y484" s="6">
        <v>1485</v>
      </c>
      <c r="Z484" s="4">
        <v>4.7696787962641686E-4</v>
      </c>
      <c r="AA484" s="5">
        <v>3411</v>
      </c>
      <c r="AC484" s="16" t="str">
        <f t="shared" si="42"/>
        <v/>
      </c>
      <c r="AD484" s="16" t="str">
        <f t="shared" si="43"/>
        <v/>
      </c>
      <c r="AE484" s="16">
        <f t="shared" si="44"/>
        <v>1.0918727479283465E-2</v>
      </c>
      <c r="AF484" s="16" t="str">
        <f t="shared" si="45"/>
        <v/>
      </c>
      <c r="AG484" s="16" t="str">
        <f t="shared" si="46"/>
        <v/>
      </c>
      <c r="AH484" s="16" t="str">
        <f t="shared" si="47"/>
        <v/>
      </c>
      <c r="AI484" s="17" t="str">
        <f>IF('Peer Comparison Tool'!$D$11="NR","",IF($C484='Peer Comparison Tool'!$D$9,COUNT('ALLL &lt;50B Database'!$AI$1:AI483)+1,""))</f>
        <v/>
      </c>
    </row>
    <row r="485" spans="1:35" x14ac:dyDescent="0.25">
      <c r="A485" t="s">
        <v>3401</v>
      </c>
      <c r="B485">
        <v>59316</v>
      </c>
      <c r="C485" s="5" t="s">
        <v>3374</v>
      </c>
      <c r="D485" s="5" t="s">
        <v>4390</v>
      </c>
      <c r="E485" s="5" t="s">
        <v>4388</v>
      </c>
      <c r="F485" s="2">
        <v>10312</v>
      </c>
      <c r="G485" s="2">
        <v>1346614</v>
      </c>
      <c r="H485" s="2">
        <v>989031</v>
      </c>
      <c r="I485" s="2">
        <v>67260</v>
      </c>
      <c r="J485" s="2">
        <v>921771</v>
      </c>
      <c r="K485" s="33">
        <v>1.1187160368464618E-2</v>
      </c>
      <c r="L485" s="2">
        <v>8509</v>
      </c>
      <c r="M485" s="2">
        <v>1231695</v>
      </c>
      <c r="N485" s="2">
        <v>924989</v>
      </c>
      <c r="O485" s="33">
        <v>9.1990283127691246E-3</v>
      </c>
      <c r="P485" s="2">
        <v>9088</v>
      </c>
      <c r="Q485" s="2">
        <v>1242897</v>
      </c>
      <c r="R485" s="2">
        <v>928946</v>
      </c>
      <c r="S485" s="35">
        <v>9.7831305587192368E-3</v>
      </c>
      <c r="T485" t="s">
        <v>4388</v>
      </c>
      <c r="U485" t="s">
        <v>4388</v>
      </c>
      <c r="V485" s="5" t="s">
        <v>4390</v>
      </c>
      <c r="W485" s="5">
        <v>0</v>
      </c>
      <c r="X485" s="4">
        <v>1.4040298097453812E-3</v>
      </c>
      <c r="Y485" s="6">
        <v>1224</v>
      </c>
      <c r="Z485" s="4">
        <v>5.8410224595011224E-4</v>
      </c>
      <c r="AA485" s="5">
        <v>3292</v>
      </c>
      <c r="AC485" s="16" t="str">
        <f t="shared" si="42"/>
        <v/>
      </c>
      <c r="AD485" s="16" t="str">
        <f t="shared" si="43"/>
        <v/>
      </c>
      <c r="AE485" s="16">
        <f t="shared" si="44"/>
        <v>1.1187160368464618E-2</v>
      </c>
      <c r="AF485" s="16" t="str">
        <f t="shared" si="45"/>
        <v/>
      </c>
      <c r="AG485" s="16" t="str">
        <f t="shared" si="46"/>
        <v/>
      </c>
      <c r="AH485" s="16" t="str">
        <f t="shared" si="47"/>
        <v/>
      </c>
      <c r="AI485" s="17" t="str">
        <f>IF('Peer Comparison Tool'!$D$11="NR","",IF($C485='Peer Comparison Tool'!$D$9,COUNT('ALLL &lt;50B Database'!$AI$1:AI484)+1,""))</f>
        <v/>
      </c>
    </row>
    <row r="486" spans="1:35" x14ac:dyDescent="0.25">
      <c r="A486" t="s">
        <v>256</v>
      </c>
      <c r="B486">
        <v>3337097</v>
      </c>
      <c r="C486" s="5" t="s">
        <v>207</v>
      </c>
      <c r="D486" s="5" t="s">
        <v>4390</v>
      </c>
      <c r="E486" s="5" t="s">
        <v>4388</v>
      </c>
      <c r="F486" s="2">
        <v>12283</v>
      </c>
      <c r="G486" s="2">
        <v>1343257</v>
      </c>
      <c r="H486" s="2">
        <v>1005128</v>
      </c>
      <c r="I486" s="2">
        <v>91148</v>
      </c>
      <c r="J486" s="2">
        <v>913980</v>
      </c>
      <c r="K486" s="33">
        <v>1.3439024923958948E-2</v>
      </c>
      <c r="L486" s="2">
        <v>10596</v>
      </c>
      <c r="M486" s="2">
        <v>1162520</v>
      </c>
      <c r="N486" s="2">
        <v>906875</v>
      </c>
      <c r="O486" s="33">
        <v>1.1684079944865609E-2</v>
      </c>
      <c r="P486" s="2">
        <v>11034</v>
      </c>
      <c r="Q486" s="2">
        <v>1202089</v>
      </c>
      <c r="R486" s="2">
        <v>931717</v>
      </c>
      <c r="S486" s="35">
        <v>1.1842651792336085E-2</v>
      </c>
      <c r="T486" t="s">
        <v>4388</v>
      </c>
      <c r="U486" t="s">
        <v>4388</v>
      </c>
      <c r="V486" s="5" t="s">
        <v>4390</v>
      </c>
      <c r="W486" s="5">
        <v>0</v>
      </c>
      <c r="X486" s="4">
        <v>1.5963731316228635E-3</v>
      </c>
      <c r="Y486" s="6">
        <v>1249</v>
      </c>
      <c r="Z486" s="4">
        <v>1.5857184747047545E-4</v>
      </c>
      <c r="AA486" s="5">
        <v>2217</v>
      </c>
      <c r="AC486" s="16" t="str">
        <f t="shared" si="42"/>
        <v/>
      </c>
      <c r="AD486" s="16" t="str">
        <f t="shared" si="43"/>
        <v/>
      </c>
      <c r="AE486" s="16">
        <f t="shared" si="44"/>
        <v>1.3439024923958948E-2</v>
      </c>
      <c r="AF486" s="16" t="str">
        <f t="shared" si="45"/>
        <v/>
      </c>
      <c r="AG486" s="16" t="str">
        <f t="shared" si="46"/>
        <v/>
      </c>
      <c r="AH486" s="16" t="str">
        <f t="shared" si="47"/>
        <v/>
      </c>
      <c r="AI486" s="17" t="str">
        <f>IF('Peer Comparison Tool'!$D$11="NR","",IF($C486='Peer Comparison Tool'!$D$9,COUNT('ALLL &lt;50B Database'!$AI$1:AI485)+1,""))</f>
        <v/>
      </c>
    </row>
    <row r="487" spans="1:35" x14ac:dyDescent="0.25">
      <c r="A487" t="s">
        <v>3075</v>
      </c>
      <c r="B487">
        <v>177920</v>
      </c>
      <c r="C487" s="5" t="s">
        <v>3064</v>
      </c>
      <c r="D487" s="5" t="s">
        <v>4387</v>
      </c>
      <c r="E487" s="5" t="s">
        <v>4388</v>
      </c>
      <c r="F487" s="2">
        <v>10210</v>
      </c>
      <c r="G487" s="2">
        <v>1342541</v>
      </c>
      <c r="H487" s="2">
        <v>1110258</v>
      </c>
      <c r="I487" s="2">
        <v>142700</v>
      </c>
      <c r="J487" s="2">
        <v>967558</v>
      </c>
      <c r="K487" s="33">
        <v>1.0552338981229032E-2</v>
      </c>
      <c r="L487" s="2">
        <v>6768</v>
      </c>
      <c r="M487" s="2">
        <v>1181870</v>
      </c>
      <c r="N487" s="2">
        <v>984258</v>
      </c>
      <c r="O487" s="33">
        <v>6.8762458623653558E-3</v>
      </c>
      <c r="P487" s="2">
        <v>9244</v>
      </c>
      <c r="Q487" s="2">
        <v>1212746</v>
      </c>
      <c r="R487" s="2">
        <v>998000</v>
      </c>
      <c r="S487" s="35">
        <v>9.2625250501002006E-3</v>
      </c>
      <c r="T487" t="s">
        <v>4388</v>
      </c>
      <c r="U487" t="s">
        <v>4388</v>
      </c>
      <c r="V487" s="5" t="s">
        <v>4387</v>
      </c>
      <c r="W487" s="5">
        <v>0</v>
      </c>
      <c r="X487" s="4">
        <v>1.2898139311288311E-3</v>
      </c>
      <c r="Y487" s="6">
        <v>966</v>
      </c>
      <c r="Z487" s="4">
        <v>2.3862791877348449E-3</v>
      </c>
      <c r="AA487" s="5">
        <v>3574</v>
      </c>
      <c r="AC487" s="16" t="str">
        <f t="shared" si="42"/>
        <v/>
      </c>
      <c r="AD487" s="16" t="str">
        <f t="shared" si="43"/>
        <v/>
      </c>
      <c r="AE487" s="16">
        <f t="shared" si="44"/>
        <v>1.0552338981229032E-2</v>
      </c>
      <c r="AF487" s="16" t="str">
        <f t="shared" si="45"/>
        <v/>
      </c>
      <c r="AG487" s="16" t="str">
        <f t="shared" si="46"/>
        <v/>
      </c>
      <c r="AH487" s="16" t="str">
        <f t="shared" si="47"/>
        <v/>
      </c>
      <c r="AI487" s="17" t="str">
        <f>IF('Peer Comparison Tool'!$D$11="NR","",IF($C487='Peer Comparison Tool'!$D$9,COUNT('ALLL &lt;50B Database'!$AI$1:AI486)+1,""))</f>
        <v/>
      </c>
    </row>
    <row r="488" spans="1:35" x14ac:dyDescent="0.25">
      <c r="A488" t="s">
        <v>1587</v>
      </c>
      <c r="B488">
        <v>698144</v>
      </c>
      <c r="C488" s="5" t="s">
        <v>1578</v>
      </c>
      <c r="D488" s="5" t="s">
        <v>4390</v>
      </c>
      <c r="E488" s="5" t="s">
        <v>4388</v>
      </c>
      <c r="F488" s="2">
        <v>14058</v>
      </c>
      <c r="G488" s="2">
        <v>1335364</v>
      </c>
      <c r="H488" s="2">
        <v>1007340</v>
      </c>
      <c r="I488" s="2">
        <v>20820</v>
      </c>
      <c r="J488" s="2">
        <v>986520</v>
      </c>
      <c r="K488" s="33">
        <v>1.42500912297774E-2</v>
      </c>
      <c r="L488" s="2">
        <v>12769</v>
      </c>
      <c r="M488" s="2">
        <v>1238376</v>
      </c>
      <c r="N488" s="2">
        <v>974328</v>
      </c>
      <c r="O488" s="33">
        <v>1.3105442930922646E-2</v>
      </c>
      <c r="P488" s="2">
        <v>23289</v>
      </c>
      <c r="Q488" s="2">
        <v>1227495</v>
      </c>
      <c r="R488" s="2">
        <v>989664</v>
      </c>
      <c r="S488" s="35">
        <v>2.3532229120186245E-2</v>
      </c>
      <c r="T488" t="s">
        <v>4388</v>
      </c>
      <c r="U488" t="s">
        <v>4388</v>
      </c>
      <c r="V488" s="5" t="s">
        <v>4390</v>
      </c>
      <c r="W488" s="5">
        <v>0</v>
      </c>
      <c r="X488" s="4">
        <v>-9.2821378904088449E-3</v>
      </c>
      <c r="Y488" s="6">
        <v>-9231</v>
      </c>
      <c r="Z488" s="4">
        <v>1.0426786189263598E-2</v>
      </c>
      <c r="AA488" s="5">
        <v>1861</v>
      </c>
      <c r="AC488" s="16" t="str">
        <f t="shared" si="42"/>
        <v/>
      </c>
      <c r="AD488" s="16" t="str">
        <f t="shared" si="43"/>
        <v/>
      </c>
      <c r="AE488" s="16">
        <f t="shared" si="44"/>
        <v>1.42500912297774E-2</v>
      </c>
      <c r="AF488" s="16" t="str">
        <f t="shared" si="45"/>
        <v/>
      </c>
      <c r="AG488" s="16" t="str">
        <f t="shared" si="46"/>
        <v/>
      </c>
      <c r="AH488" s="16" t="str">
        <f t="shared" si="47"/>
        <v/>
      </c>
      <c r="AI488" s="17" t="str">
        <f>IF('Peer Comparison Tool'!$D$11="NR","",IF($C488='Peer Comparison Tool'!$D$9,COUNT('ALLL &lt;50B Database'!$AI$1:AI487)+1,""))</f>
        <v/>
      </c>
    </row>
    <row r="489" spans="1:35" x14ac:dyDescent="0.25">
      <c r="A489" t="s">
        <v>4177</v>
      </c>
      <c r="B489">
        <v>806846</v>
      </c>
      <c r="C489" s="5" t="s">
        <v>4163</v>
      </c>
      <c r="D489" s="5" t="s">
        <v>4390</v>
      </c>
      <c r="E489" s="5" t="s">
        <v>4388</v>
      </c>
      <c r="F489" s="2">
        <v>6102</v>
      </c>
      <c r="G489" s="2">
        <v>1329375</v>
      </c>
      <c r="H489" s="2">
        <v>1027896</v>
      </c>
      <c r="I489" s="2">
        <v>120732</v>
      </c>
      <c r="J489" s="2">
        <v>907164</v>
      </c>
      <c r="K489" s="33">
        <v>6.7264573991031393E-3</v>
      </c>
      <c r="L489" s="2">
        <v>5621</v>
      </c>
      <c r="M489" s="2">
        <v>1201814</v>
      </c>
      <c r="N489" s="2">
        <v>916820</v>
      </c>
      <c r="O489" s="33">
        <v>6.1309744551820422E-3</v>
      </c>
      <c r="P489" s="2">
        <v>5763</v>
      </c>
      <c r="Q489" s="2">
        <v>1180627</v>
      </c>
      <c r="R489" s="2">
        <v>904943</v>
      </c>
      <c r="S489" s="35">
        <v>6.3683569020369238E-3</v>
      </c>
      <c r="T489" t="s">
        <v>4388</v>
      </c>
      <c r="U489" t="s">
        <v>4388</v>
      </c>
      <c r="V489" s="5" t="s">
        <v>4390</v>
      </c>
      <c r="W489" s="5">
        <v>0</v>
      </c>
      <c r="X489" s="4">
        <v>3.5810049706621553E-4</v>
      </c>
      <c r="Y489" s="6">
        <v>339</v>
      </c>
      <c r="Z489" s="4">
        <v>2.3738244685488161E-4</v>
      </c>
      <c r="AA489" s="5">
        <v>4508</v>
      </c>
      <c r="AC489" s="16" t="str">
        <f t="shared" si="42"/>
        <v/>
      </c>
      <c r="AD489" s="16" t="str">
        <f t="shared" si="43"/>
        <v/>
      </c>
      <c r="AE489" s="16">
        <f t="shared" si="44"/>
        <v>6.7264573991031393E-3</v>
      </c>
      <c r="AF489" s="16" t="str">
        <f t="shared" si="45"/>
        <v/>
      </c>
      <c r="AG489" s="16" t="str">
        <f t="shared" si="46"/>
        <v/>
      </c>
      <c r="AH489" s="16" t="str">
        <f t="shared" si="47"/>
        <v/>
      </c>
      <c r="AI489" s="17" t="str">
        <f>IF('Peer Comparison Tool'!$D$11="NR","",IF($C489='Peer Comparison Tool'!$D$9,COUNT('ALLL &lt;50B Database'!$AI$1:AI488)+1,""))</f>
        <v/>
      </c>
    </row>
    <row r="490" spans="1:35" x14ac:dyDescent="0.25">
      <c r="A490" t="s">
        <v>4319</v>
      </c>
      <c r="B490">
        <v>2692753</v>
      </c>
      <c r="C490" s="5" t="s">
        <v>4315</v>
      </c>
      <c r="D490" s="5" t="s">
        <v>4387</v>
      </c>
      <c r="E490" s="5" t="s">
        <v>4388</v>
      </c>
      <c r="F490" s="2">
        <v>11857</v>
      </c>
      <c r="G490" s="2">
        <v>1327627</v>
      </c>
      <c r="H490" s="2">
        <v>937017</v>
      </c>
      <c r="I490" s="2">
        <v>89815</v>
      </c>
      <c r="J490" s="2">
        <v>847202</v>
      </c>
      <c r="K490" s="33">
        <v>1.399548159706894E-2</v>
      </c>
      <c r="L490" s="2">
        <v>11184</v>
      </c>
      <c r="M490" s="2">
        <v>1221060</v>
      </c>
      <c r="N490" s="2">
        <v>877281</v>
      </c>
      <c r="O490" s="33">
        <v>1.2748480817434779E-2</v>
      </c>
      <c r="P490" s="2">
        <v>11511</v>
      </c>
      <c r="Q490" s="2">
        <v>1196621</v>
      </c>
      <c r="R490" s="2">
        <v>875292</v>
      </c>
      <c r="S490" s="35">
        <v>1.31510398815481E-2</v>
      </c>
      <c r="T490" t="s">
        <v>4388</v>
      </c>
      <c r="U490" t="s">
        <v>4388</v>
      </c>
      <c r="V490" s="5" t="s">
        <v>4387</v>
      </c>
      <c r="W490" s="5">
        <v>0</v>
      </c>
      <c r="X490" s="4">
        <v>8.4444171552084009E-4</v>
      </c>
      <c r="Y490" s="6">
        <v>346</v>
      </c>
      <c r="Z490" s="4">
        <v>4.0255906411332081E-4</v>
      </c>
      <c r="AA490" s="5">
        <v>1990</v>
      </c>
      <c r="AC490" s="16" t="str">
        <f t="shared" si="42"/>
        <v/>
      </c>
      <c r="AD490" s="16" t="str">
        <f t="shared" si="43"/>
        <v/>
      </c>
      <c r="AE490" s="16">
        <f t="shared" si="44"/>
        <v>1.399548159706894E-2</v>
      </c>
      <c r="AF490" s="16" t="str">
        <f t="shared" si="45"/>
        <v/>
      </c>
      <c r="AG490" s="16" t="str">
        <f t="shared" si="46"/>
        <v/>
      </c>
      <c r="AH490" s="16" t="str">
        <f t="shared" si="47"/>
        <v/>
      </c>
      <c r="AI490" s="17" t="str">
        <f>IF('Peer Comparison Tool'!$D$11="NR","",IF($C490='Peer Comparison Tool'!$D$9,COUNT('ALLL &lt;50B Database'!$AI$1:AI489)+1,""))</f>
        <v/>
      </c>
    </row>
    <row r="491" spans="1:35" x14ac:dyDescent="0.25">
      <c r="A491" t="s">
        <v>3404</v>
      </c>
      <c r="B491">
        <v>732918</v>
      </c>
      <c r="C491" s="5" t="s">
        <v>3374</v>
      </c>
      <c r="D491" s="5" t="s">
        <v>4387</v>
      </c>
      <c r="E491" s="5" t="s">
        <v>4388</v>
      </c>
      <c r="F491" s="2">
        <v>8652</v>
      </c>
      <c r="G491" s="2">
        <v>1327324</v>
      </c>
      <c r="H491" s="2">
        <v>982002</v>
      </c>
      <c r="I491" s="2">
        <v>5180</v>
      </c>
      <c r="J491" s="2">
        <v>976822</v>
      </c>
      <c r="K491" s="33">
        <v>8.8572943688819458E-3</v>
      </c>
      <c r="L491" s="2">
        <v>7896</v>
      </c>
      <c r="M491" s="2">
        <v>1231268</v>
      </c>
      <c r="N491" s="2">
        <v>1007326</v>
      </c>
      <c r="O491" s="33">
        <v>7.8385746024623604E-3</v>
      </c>
      <c r="P491" s="2">
        <v>8308</v>
      </c>
      <c r="Q491" s="2">
        <v>1226015</v>
      </c>
      <c r="R491" s="2">
        <v>995202</v>
      </c>
      <c r="S491" s="35">
        <v>8.3480539629140621E-3</v>
      </c>
      <c r="T491" t="s">
        <v>4388</v>
      </c>
      <c r="U491" t="s">
        <v>4388</v>
      </c>
      <c r="V491" s="5" t="s">
        <v>4387</v>
      </c>
      <c r="W491" s="5">
        <v>0</v>
      </c>
      <c r="X491" s="4">
        <v>5.0924040596788366E-4</v>
      </c>
      <c r="Y491" s="6">
        <v>344</v>
      </c>
      <c r="Z491" s="4">
        <v>5.0947936045170165E-4</v>
      </c>
      <c r="AA491" s="5">
        <v>4118</v>
      </c>
      <c r="AC491" s="16" t="str">
        <f t="shared" si="42"/>
        <v/>
      </c>
      <c r="AD491" s="16" t="str">
        <f t="shared" si="43"/>
        <v/>
      </c>
      <c r="AE491" s="16">
        <f t="shared" si="44"/>
        <v>8.8572943688819458E-3</v>
      </c>
      <c r="AF491" s="16" t="str">
        <f t="shared" si="45"/>
        <v/>
      </c>
      <c r="AG491" s="16" t="str">
        <f t="shared" si="46"/>
        <v/>
      </c>
      <c r="AH491" s="16" t="str">
        <f t="shared" si="47"/>
        <v/>
      </c>
      <c r="AI491" s="17" t="str">
        <f>IF('Peer Comparison Tool'!$D$11="NR","",IF($C491='Peer Comparison Tool'!$D$9,COUNT('ALLL &lt;50B Database'!$AI$1:AI490)+1,""))</f>
        <v/>
      </c>
    </row>
    <row r="492" spans="1:35" x14ac:dyDescent="0.25">
      <c r="A492" t="s">
        <v>3750</v>
      </c>
      <c r="B492">
        <v>253356</v>
      </c>
      <c r="C492" s="5" t="s">
        <v>3704</v>
      </c>
      <c r="D492" s="5" t="s">
        <v>4387</v>
      </c>
      <c r="E492" s="5" t="s">
        <v>4388</v>
      </c>
      <c r="F492" s="2">
        <v>12101</v>
      </c>
      <c r="G492" s="2">
        <v>1327247</v>
      </c>
      <c r="H492" s="2">
        <v>884264</v>
      </c>
      <c r="I492" s="2">
        <v>85281</v>
      </c>
      <c r="J492" s="2">
        <v>798983</v>
      </c>
      <c r="K492" s="33">
        <v>1.5145503721606092E-2</v>
      </c>
      <c r="L492" s="2">
        <v>10248</v>
      </c>
      <c r="M492" s="2">
        <v>1188927</v>
      </c>
      <c r="N492" s="2">
        <v>803926</v>
      </c>
      <c r="O492" s="33">
        <v>1.2747441928734735E-2</v>
      </c>
      <c r="P492" s="2">
        <v>11058</v>
      </c>
      <c r="Q492" s="2">
        <v>1223366</v>
      </c>
      <c r="R492" s="2">
        <v>804976</v>
      </c>
      <c r="S492" s="35">
        <v>1.3737055514698575E-2</v>
      </c>
      <c r="T492" t="s">
        <v>4388</v>
      </c>
      <c r="U492" t="s">
        <v>4388</v>
      </c>
      <c r="V492" s="5" t="s">
        <v>4387</v>
      </c>
      <c r="W492" s="5">
        <v>0</v>
      </c>
      <c r="X492" s="4">
        <v>1.4084482069075168E-3</v>
      </c>
      <c r="Y492" s="6">
        <v>1043</v>
      </c>
      <c r="Z492" s="4">
        <v>9.8961358596384025E-4</v>
      </c>
      <c r="AA492" s="5">
        <v>1563</v>
      </c>
      <c r="AC492" s="16" t="str">
        <f t="shared" si="42"/>
        <v/>
      </c>
      <c r="AD492" s="16" t="str">
        <f t="shared" si="43"/>
        <v/>
      </c>
      <c r="AE492" s="16">
        <f t="shared" si="44"/>
        <v>1.5145503721606092E-2</v>
      </c>
      <c r="AF492" s="16" t="str">
        <f t="shared" si="45"/>
        <v/>
      </c>
      <c r="AG492" s="16" t="str">
        <f t="shared" si="46"/>
        <v/>
      </c>
      <c r="AH492" s="16" t="str">
        <f t="shared" si="47"/>
        <v/>
      </c>
      <c r="AI492" s="17" t="str">
        <f>IF('Peer Comparison Tool'!$D$11="NR","",IF($C492='Peer Comparison Tool'!$D$9,COUNT('ALLL &lt;50B Database'!$AI$1:AI491)+1,""))</f>
        <v/>
      </c>
    </row>
    <row r="493" spans="1:35" x14ac:dyDescent="0.25">
      <c r="A493" t="s">
        <v>119</v>
      </c>
      <c r="B493">
        <v>2328137</v>
      </c>
      <c r="C493" s="5" t="s">
        <v>3516</v>
      </c>
      <c r="D493" s="5" t="s">
        <v>4387</v>
      </c>
      <c r="E493" s="5" t="s">
        <v>4388</v>
      </c>
      <c r="F493" s="2">
        <v>8936</v>
      </c>
      <c r="G493" s="2">
        <v>1325452</v>
      </c>
      <c r="H493" s="2">
        <v>817373</v>
      </c>
      <c r="I493" s="2">
        <v>47296</v>
      </c>
      <c r="J493" s="2">
        <v>770077</v>
      </c>
      <c r="K493" s="33">
        <v>1.160403440175463E-2</v>
      </c>
      <c r="L493" s="2">
        <v>6627</v>
      </c>
      <c r="M493" s="2">
        <v>1170076</v>
      </c>
      <c r="N493" s="2">
        <v>737028</v>
      </c>
      <c r="O493" s="33">
        <v>8.9915172829254791E-3</v>
      </c>
      <c r="P493" s="2">
        <v>7694</v>
      </c>
      <c r="Q493" s="2">
        <v>1185200</v>
      </c>
      <c r="R493" s="2">
        <v>749529</v>
      </c>
      <c r="S493" s="35">
        <v>1.0265113157729721E-2</v>
      </c>
      <c r="T493" t="s">
        <v>4388</v>
      </c>
      <c r="U493" t="s">
        <v>4388</v>
      </c>
      <c r="V493" s="5" t="s">
        <v>4387</v>
      </c>
      <c r="W493" s="5">
        <v>0</v>
      </c>
      <c r="X493" s="4">
        <v>1.3389212440249095E-3</v>
      </c>
      <c r="Y493" s="6">
        <v>1242</v>
      </c>
      <c r="Z493" s="4">
        <v>1.2735958748042418E-3</v>
      </c>
      <c r="AA493" s="5">
        <v>3115</v>
      </c>
      <c r="AC493" s="16" t="str">
        <f t="shared" si="42"/>
        <v/>
      </c>
      <c r="AD493" s="16" t="str">
        <f t="shared" si="43"/>
        <v/>
      </c>
      <c r="AE493" s="16">
        <f t="shared" si="44"/>
        <v>1.160403440175463E-2</v>
      </c>
      <c r="AF493" s="16" t="str">
        <f t="shared" si="45"/>
        <v/>
      </c>
      <c r="AG493" s="16" t="str">
        <f t="shared" si="46"/>
        <v/>
      </c>
      <c r="AH493" s="16" t="str">
        <f t="shared" si="47"/>
        <v/>
      </c>
      <c r="AI493" s="17" t="str">
        <f>IF('Peer Comparison Tool'!$D$11="NR","",IF($C493='Peer Comparison Tool'!$D$9,COUNT('ALLL &lt;50B Database'!$AI$1:AI492)+1,""))</f>
        <v/>
      </c>
    </row>
    <row r="494" spans="1:35" x14ac:dyDescent="0.25">
      <c r="A494" t="s">
        <v>3565</v>
      </c>
      <c r="B494">
        <v>61355</v>
      </c>
      <c r="C494" s="5" t="s">
        <v>3557</v>
      </c>
      <c r="D494" s="5" t="s">
        <v>4390</v>
      </c>
      <c r="E494" s="5" t="s">
        <v>4388</v>
      </c>
      <c r="F494" s="2">
        <v>15845</v>
      </c>
      <c r="G494" s="2">
        <v>1322904</v>
      </c>
      <c r="H494" s="2">
        <v>872408</v>
      </c>
      <c r="I494" s="2">
        <v>83553</v>
      </c>
      <c r="J494" s="2">
        <v>788855</v>
      </c>
      <c r="K494" s="33">
        <v>2.008607412008544E-2</v>
      </c>
      <c r="L494" s="2">
        <v>11451</v>
      </c>
      <c r="M494" s="2">
        <v>1233944</v>
      </c>
      <c r="N494" s="2">
        <v>796448</v>
      </c>
      <c r="O494" s="33">
        <v>1.4377586483988911E-2</v>
      </c>
      <c r="P494" s="2">
        <v>11468</v>
      </c>
      <c r="Q494" s="2">
        <v>1206545</v>
      </c>
      <c r="R494" s="2">
        <v>788617</v>
      </c>
      <c r="S494" s="35">
        <v>1.4541913248129319E-2</v>
      </c>
      <c r="T494" t="s">
        <v>4388</v>
      </c>
      <c r="U494" t="s">
        <v>4388</v>
      </c>
      <c r="V494" s="5" t="s">
        <v>4390</v>
      </c>
      <c r="W494" s="5">
        <v>0</v>
      </c>
      <c r="X494" s="4">
        <v>5.5441608719561213E-3</v>
      </c>
      <c r="Y494" s="6">
        <v>4377</v>
      </c>
      <c r="Z494" s="4">
        <v>1.643267641404083E-4</v>
      </c>
      <c r="AA494" s="5">
        <v>541</v>
      </c>
      <c r="AC494" s="16" t="str">
        <f t="shared" si="42"/>
        <v/>
      </c>
      <c r="AD494" s="16" t="str">
        <f t="shared" si="43"/>
        <v/>
      </c>
      <c r="AE494" s="16">
        <f t="shared" si="44"/>
        <v>2.008607412008544E-2</v>
      </c>
      <c r="AF494" s="16" t="str">
        <f t="shared" si="45"/>
        <v/>
      </c>
      <c r="AG494" s="16" t="str">
        <f t="shared" si="46"/>
        <v/>
      </c>
      <c r="AH494" s="16" t="str">
        <f t="shared" si="47"/>
        <v/>
      </c>
      <c r="AI494" s="17" t="str">
        <f>IF('Peer Comparison Tool'!$D$11="NR","",IF($C494='Peer Comparison Tool'!$D$9,COUNT('ALLL &lt;50B Database'!$AI$1:AI493)+1,""))</f>
        <v/>
      </c>
    </row>
    <row r="495" spans="1:35" x14ac:dyDescent="0.25">
      <c r="A495" t="s">
        <v>4194</v>
      </c>
      <c r="B495">
        <v>247140</v>
      </c>
      <c r="C495" s="5" t="s">
        <v>4163</v>
      </c>
      <c r="D495" s="5" t="s">
        <v>4390</v>
      </c>
      <c r="E495" s="5" t="s">
        <v>4388</v>
      </c>
      <c r="F495" s="2">
        <v>5375</v>
      </c>
      <c r="G495" s="2">
        <v>1321817</v>
      </c>
      <c r="H495" s="2">
        <v>1112542</v>
      </c>
      <c r="I495" s="2">
        <v>81853</v>
      </c>
      <c r="J495" s="2">
        <v>1030689</v>
      </c>
      <c r="K495" s="33">
        <v>5.2149581493544607E-3</v>
      </c>
      <c r="L495" s="2">
        <v>4147</v>
      </c>
      <c r="M495" s="2">
        <v>619951</v>
      </c>
      <c r="N495" s="2">
        <v>511359</v>
      </c>
      <c r="O495" s="33">
        <v>8.109762417401474E-3</v>
      </c>
      <c r="P495" s="2">
        <v>4393</v>
      </c>
      <c r="Q495" s="2">
        <v>631334</v>
      </c>
      <c r="R495" s="2">
        <v>532703</v>
      </c>
      <c r="S495" s="35">
        <v>8.2466214757566606E-3</v>
      </c>
      <c r="T495" t="s">
        <v>4388</v>
      </c>
      <c r="U495" t="s">
        <v>4388</v>
      </c>
      <c r="V495" s="5" t="s">
        <v>4390</v>
      </c>
      <c r="W495" s="5">
        <v>0</v>
      </c>
      <c r="X495" s="4">
        <v>-3.0316633264022E-3</v>
      </c>
      <c r="Y495" s="6">
        <v>982</v>
      </c>
      <c r="Z495" s="4">
        <v>1.3685905835518659E-4</v>
      </c>
      <c r="AA495" s="5">
        <v>4642</v>
      </c>
      <c r="AC495" s="16" t="str">
        <f t="shared" si="42"/>
        <v/>
      </c>
      <c r="AD495" s="16" t="str">
        <f t="shared" si="43"/>
        <v/>
      </c>
      <c r="AE495" s="16">
        <f t="shared" si="44"/>
        <v>5.2149581493544607E-3</v>
      </c>
      <c r="AF495" s="16" t="str">
        <f t="shared" si="45"/>
        <v/>
      </c>
      <c r="AG495" s="16" t="str">
        <f t="shared" si="46"/>
        <v/>
      </c>
      <c r="AH495" s="16" t="str">
        <f t="shared" si="47"/>
        <v/>
      </c>
      <c r="AI495" s="17" t="str">
        <f>IF('Peer Comparison Tool'!$D$11="NR","",IF($C495='Peer Comparison Tool'!$D$9,COUNT('ALLL &lt;50B Database'!$AI$1:AI494)+1,""))</f>
        <v/>
      </c>
    </row>
    <row r="496" spans="1:35" x14ac:dyDescent="0.25">
      <c r="A496" t="s">
        <v>4042</v>
      </c>
      <c r="B496">
        <v>3228908</v>
      </c>
      <c r="C496" s="5" t="s">
        <v>4031</v>
      </c>
      <c r="D496" s="5" t="s">
        <v>4390</v>
      </c>
      <c r="E496" s="5" t="s">
        <v>4388</v>
      </c>
      <c r="F496" s="2">
        <v>78574</v>
      </c>
      <c r="G496" s="2">
        <v>1320148</v>
      </c>
      <c r="H496" s="2">
        <v>1181372</v>
      </c>
      <c r="I496" s="2">
        <v>0</v>
      </c>
      <c r="J496" s="2">
        <v>1181372</v>
      </c>
      <c r="K496" s="33">
        <v>6.6510802693817025E-2</v>
      </c>
      <c r="L496" s="2">
        <v>59885</v>
      </c>
      <c r="M496" s="2">
        <v>1196028</v>
      </c>
      <c r="N496" s="2">
        <v>1079553</v>
      </c>
      <c r="O496" s="33">
        <v>5.5472033332314395E-2</v>
      </c>
      <c r="P496" s="2">
        <v>66036</v>
      </c>
      <c r="Q496" s="2">
        <v>1201697</v>
      </c>
      <c r="R496" s="2">
        <v>1105918</v>
      </c>
      <c r="S496" s="35">
        <v>5.9711479512947613E-2</v>
      </c>
      <c r="T496" t="s">
        <v>4388</v>
      </c>
      <c r="U496" t="s">
        <v>4388</v>
      </c>
      <c r="V496" s="5" t="s">
        <v>4390</v>
      </c>
      <c r="W496" s="5">
        <v>0</v>
      </c>
      <c r="X496" s="4">
        <v>6.7993231808694127E-3</v>
      </c>
      <c r="Y496" s="6">
        <v>12538</v>
      </c>
      <c r="Z496" s="4">
        <v>4.2394461806332176E-3</v>
      </c>
      <c r="AA496" s="5">
        <v>21</v>
      </c>
      <c r="AC496" s="16" t="str">
        <f t="shared" si="42"/>
        <v/>
      </c>
      <c r="AD496" s="16" t="str">
        <f t="shared" si="43"/>
        <v/>
      </c>
      <c r="AE496" s="16">
        <f t="shared" si="44"/>
        <v>6.6510802693817025E-2</v>
      </c>
      <c r="AF496" s="16" t="str">
        <f t="shared" si="45"/>
        <v/>
      </c>
      <c r="AG496" s="16" t="str">
        <f t="shared" si="46"/>
        <v/>
      </c>
      <c r="AH496" s="16" t="str">
        <f t="shared" si="47"/>
        <v/>
      </c>
      <c r="AI496" s="17" t="str">
        <f>IF('Peer Comparison Tool'!$D$11="NR","",IF($C496='Peer Comparison Tool'!$D$9,COUNT('ALLL &lt;50B Database'!$AI$1:AI495)+1,""))</f>
        <v/>
      </c>
    </row>
    <row r="497" spans="1:35" x14ac:dyDescent="0.25">
      <c r="A497" t="s">
        <v>3754</v>
      </c>
      <c r="B497">
        <v>380458</v>
      </c>
      <c r="C497" s="5" t="s">
        <v>3704</v>
      </c>
      <c r="D497" s="5" t="s">
        <v>4390</v>
      </c>
      <c r="E497" s="5" t="s">
        <v>4388</v>
      </c>
      <c r="F497" s="2">
        <v>8415</v>
      </c>
      <c r="G497" s="2">
        <v>1316493</v>
      </c>
      <c r="H497" s="2">
        <v>749719</v>
      </c>
      <c r="I497" s="2">
        <v>100120</v>
      </c>
      <c r="J497" s="2">
        <v>649599</v>
      </c>
      <c r="K497" s="33">
        <v>1.2954145557490082E-2</v>
      </c>
      <c r="L497" s="2">
        <v>6553</v>
      </c>
      <c r="M497" s="2">
        <v>1020128</v>
      </c>
      <c r="N497" s="2">
        <v>601729</v>
      </c>
      <c r="O497" s="33">
        <v>1.0890284496841601E-2</v>
      </c>
      <c r="P497" s="2">
        <v>7072</v>
      </c>
      <c r="Q497" s="2">
        <v>1088123</v>
      </c>
      <c r="R497" s="2">
        <v>617801</v>
      </c>
      <c r="S497" s="35">
        <v>1.1447051720537843E-2</v>
      </c>
      <c r="T497" t="s">
        <v>4388</v>
      </c>
      <c r="U497" t="s">
        <v>4388</v>
      </c>
      <c r="V497" s="5" t="s">
        <v>4390</v>
      </c>
      <c r="W497" s="5">
        <v>0</v>
      </c>
      <c r="X497" s="4">
        <v>1.5070938369522394E-3</v>
      </c>
      <c r="Y497" s="6">
        <v>1343</v>
      </c>
      <c r="Z497" s="4">
        <v>5.5676722369624176E-4</v>
      </c>
      <c r="AA497" s="5">
        <v>2458</v>
      </c>
      <c r="AC497" s="16" t="str">
        <f t="shared" si="42"/>
        <v/>
      </c>
      <c r="AD497" s="16" t="str">
        <f t="shared" si="43"/>
        <v/>
      </c>
      <c r="AE497" s="16">
        <f t="shared" si="44"/>
        <v>1.2954145557490082E-2</v>
      </c>
      <c r="AF497" s="16" t="str">
        <f t="shared" si="45"/>
        <v/>
      </c>
      <c r="AG497" s="16" t="str">
        <f t="shared" si="46"/>
        <v/>
      </c>
      <c r="AH497" s="16" t="str">
        <f t="shared" si="47"/>
        <v/>
      </c>
      <c r="AI497" s="17" t="str">
        <f>IF('Peer Comparison Tool'!$D$11="NR","",IF($C497='Peer Comparison Tool'!$D$9,COUNT('ALLL &lt;50B Database'!$AI$1:AI496)+1,""))</f>
        <v/>
      </c>
    </row>
    <row r="498" spans="1:35" x14ac:dyDescent="0.25">
      <c r="A498" t="s">
        <v>252</v>
      </c>
      <c r="B498">
        <v>773470</v>
      </c>
      <c r="C498" s="5" t="s">
        <v>207</v>
      </c>
      <c r="D498" s="5" t="s">
        <v>4390</v>
      </c>
      <c r="E498" s="5" t="s">
        <v>4388</v>
      </c>
      <c r="F498" s="2">
        <v>3640</v>
      </c>
      <c r="G498" s="2">
        <v>1315275</v>
      </c>
      <c r="H498" s="2">
        <v>1187945</v>
      </c>
      <c r="I498" s="2">
        <v>12407</v>
      </c>
      <c r="J498" s="2">
        <v>1175538</v>
      </c>
      <c r="K498" s="33">
        <v>3.0964545595293389E-3</v>
      </c>
      <c r="L498" s="2">
        <v>3523</v>
      </c>
      <c r="M498" s="2">
        <v>1247452</v>
      </c>
      <c r="N498" s="2">
        <v>1143146</v>
      </c>
      <c r="O498" s="33">
        <v>3.0818460634074738E-3</v>
      </c>
      <c r="P498" s="2">
        <v>3581</v>
      </c>
      <c r="Q498" s="2">
        <v>1250034</v>
      </c>
      <c r="R498" s="2">
        <v>1157614</v>
      </c>
      <c r="S498" s="35">
        <v>3.0934318347912173E-3</v>
      </c>
      <c r="T498" t="s">
        <v>4388</v>
      </c>
      <c r="U498" t="s">
        <v>4388</v>
      </c>
      <c r="V498" s="5" t="s">
        <v>4390</v>
      </c>
      <c r="W498" s="5">
        <v>0</v>
      </c>
      <c r="X498" s="4">
        <v>3.0227247381216064E-6</v>
      </c>
      <c r="Y498" s="6">
        <v>59</v>
      </c>
      <c r="Z498" s="4">
        <v>1.1585771383743493E-5</v>
      </c>
      <c r="AA498" s="5">
        <v>4740</v>
      </c>
      <c r="AC498" s="16" t="str">
        <f t="shared" si="42"/>
        <v/>
      </c>
      <c r="AD498" s="16" t="str">
        <f t="shared" si="43"/>
        <v/>
      </c>
      <c r="AE498" s="16">
        <f t="shared" si="44"/>
        <v>3.0964545595293389E-3</v>
      </c>
      <c r="AF498" s="16" t="str">
        <f t="shared" si="45"/>
        <v/>
      </c>
      <c r="AG498" s="16" t="str">
        <f t="shared" si="46"/>
        <v/>
      </c>
      <c r="AH498" s="16" t="str">
        <f t="shared" si="47"/>
        <v/>
      </c>
      <c r="AI498" s="17" t="str">
        <f>IF('Peer Comparison Tool'!$D$11="NR","",IF($C498='Peer Comparison Tool'!$D$9,COUNT('ALLL &lt;50B Database'!$AI$1:AI497)+1,""))</f>
        <v/>
      </c>
    </row>
    <row r="499" spans="1:35" x14ac:dyDescent="0.25">
      <c r="A499" t="s">
        <v>571</v>
      </c>
      <c r="B499">
        <v>3489035</v>
      </c>
      <c r="C499" s="5" t="s">
        <v>561</v>
      </c>
      <c r="D499" s="5" t="s">
        <v>4390</v>
      </c>
      <c r="E499" s="5" t="s">
        <v>4388</v>
      </c>
      <c r="F499" s="2">
        <v>9722</v>
      </c>
      <c r="G499" s="2">
        <v>1311078</v>
      </c>
      <c r="H499" s="2">
        <v>1024114</v>
      </c>
      <c r="I499" s="2">
        <v>162519</v>
      </c>
      <c r="J499" s="2">
        <v>861595</v>
      </c>
      <c r="K499" s="33">
        <v>1.1283723791340478E-2</v>
      </c>
      <c r="L499" s="2">
        <v>7524</v>
      </c>
      <c r="M499" s="2">
        <v>1045244</v>
      </c>
      <c r="N499" s="2">
        <v>836018</v>
      </c>
      <c r="O499" s="33">
        <v>8.9998062242678985E-3</v>
      </c>
      <c r="P499" s="2">
        <v>7668</v>
      </c>
      <c r="Q499" s="2">
        <v>1050569</v>
      </c>
      <c r="R499" s="2">
        <v>852054</v>
      </c>
      <c r="S499" s="35">
        <v>8.999429613616038E-3</v>
      </c>
      <c r="T499" t="s">
        <v>4388</v>
      </c>
      <c r="U499" t="s">
        <v>4388</v>
      </c>
      <c r="V499" s="5" t="s">
        <v>4390</v>
      </c>
      <c r="W499" s="5">
        <v>0</v>
      </c>
      <c r="X499" s="4">
        <v>2.2842941777244403E-3</v>
      </c>
      <c r="Y499" s="6">
        <v>2054</v>
      </c>
      <c r="Z499" s="4">
        <v>-3.7661065186052334E-7</v>
      </c>
      <c r="AA499" s="5">
        <v>3256</v>
      </c>
      <c r="AC499" s="16" t="str">
        <f t="shared" si="42"/>
        <v/>
      </c>
      <c r="AD499" s="16" t="str">
        <f t="shared" si="43"/>
        <v/>
      </c>
      <c r="AE499" s="16">
        <f t="shared" si="44"/>
        <v>1.1283723791340478E-2</v>
      </c>
      <c r="AF499" s="16" t="str">
        <f t="shared" si="45"/>
        <v/>
      </c>
      <c r="AG499" s="16" t="str">
        <f t="shared" si="46"/>
        <v/>
      </c>
      <c r="AH499" s="16" t="str">
        <f t="shared" si="47"/>
        <v/>
      </c>
      <c r="AI499" s="17" t="str">
        <f>IF('Peer Comparison Tool'!$D$11="NR","",IF($C499='Peer Comparison Tool'!$D$9,COUNT('ALLL &lt;50B Database'!$AI$1:AI498)+1,""))</f>
        <v/>
      </c>
    </row>
    <row r="500" spans="1:35" x14ac:dyDescent="0.25">
      <c r="A500" t="s">
        <v>142</v>
      </c>
      <c r="B500">
        <v>447100</v>
      </c>
      <c r="C500" s="5" t="s">
        <v>1795</v>
      </c>
      <c r="D500" s="5" t="s">
        <v>4387</v>
      </c>
      <c r="E500" s="5" t="s">
        <v>4388</v>
      </c>
      <c r="F500" s="2">
        <v>10208</v>
      </c>
      <c r="G500" s="2">
        <v>1307943</v>
      </c>
      <c r="H500" s="2">
        <v>1122478</v>
      </c>
      <c r="I500" s="2">
        <v>75146</v>
      </c>
      <c r="J500" s="2">
        <v>1047332</v>
      </c>
      <c r="K500" s="33">
        <v>9.7466705877410405E-3</v>
      </c>
      <c r="L500" s="2">
        <v>6179</v>
      </c>
      <c r="M500" s="2">
        <v>1166320</v>
      </c>
      <c r="N500" s="2">
        <v>1013751</v>
      </c>
      <c r="O500" s="33">
        <v>6.0951851095584616E-3</v>
      </c>
      <c r="P500" s="2">
        <v>6697</v>
      </c>
      <c r="Q500" s="2">
        <v>1197179</v>
      </c>
      <c r="R500" s="2">
        <v>1018440</v>
      </c>
      <c r="S500" s="35">
        <v>6.575743293664821E-3</v>
      </c>
      <c r="T500" t="s">
        <v>4388</v>
      </c>
      <c r="U500" t="s">
        <v>4388</v>
      </c>
      <c r="V500" s="5" t="s">
        <v>4387</v>
      </c>
      <c r="W500" s="5">
        <v>0</v>
      </c>
      <c r="X500" s="4">
        <v>3.1709272940762196E-3</v>
      </c>
      <c r="Y500" s="6">
        <v>3511</v>
      </c>
      <c r="Z500" s="4">
        <v>4.8055818410635935E-4</v>
      </c>
      <c r="AA500" s="5">
        <v>3865</v>
      </c>
      <c r="AC500" s="16" t="str">
        <f t="shared" si="42"/>
        <v/>
      </c>
      <c r="AD500" s="16" t="str">
        <f t="shared" si="43"/>
        <v/>
      </c>
      <c r="AE500" s="16">
        <f t="shared" si="44"/>
        <v>9.7466705877410405E-3</v>
      </c>
      <c r="AF500" s="16" t="str">
        <f t="shared" si="45"/>
        <v/>
      </c>
      <c r="AG500" s="16" t="str">
        <f t="shared" si="46"/>
        <v/>
      </c>
      <c r="AH500" s="16" t="str">
        <f t="shared" si="47"/>
        <v/>
      </c>
      <c r="AI500" s="17" t="str">
        <f>IF('Peer Comparison Tool'!$D$11="NR","",IF($C500='Peer Comparison Tool'!$D$9,COUNT('ALLL &lt;50B Database'!$AI$1:AI499)+1,""))</f>
        <v/>
      </c>
    </row>
    <row r="501" spans="1:35" x14ac:dyDescent="0.25">
      <c r="A501" t="s">
        <v>2931</v>
      </c>
      <c r="B501">
        <v>311050</v>
      </c>
      <c r="C501" s="5" t="s">
        <v>3209</v>
      </c>
      <c r="D501" s="5" t="s">
        <v>4390</v>
      </c>
      <c r="E501" s="5" t="s">
        <v>4388</v>
      </c>
      <c r="F501" s="2">
        <v>7172</v>
      </c>
      <c r="G501" s="2">
        <v>1306957</v>
      </c>
      <c r="H501" s="2">
        <v>494644</v>
      </c>
      <c r="I501" s="2">
        <v>32787</v>
      </c>
      <c r="J501" s="2">
        <v>461857</v>
      </c>
      <c r="K501" s="33">
        <v>1.5528616000190535E-2</v>
      </c>
      <c r="L501" s="2">
        <v>6311</v>
      </c>
      <c r="M501" s="2">
        <v>1149364</v>
      </c>
      <c r="N501" s="2">
        <v>469365</v>
      </c>
      <c r="O501" s="33">
        <v>1.3445825743291468E-2</v>
      </c>
      <c r="P501" s="2">
        <v>6469</v>
      </c>
      <c r="Q501" s="2">
        <v>1205993</v>
      </c>
      <c r="R501" s="2">
        <v>475402</v>
      </c>
      <c r="S501" s="35">
        <v>1.3607431184555386E-2</v>
      </c>
      <c r="T501" t="s">
        <v>4388</v>
      </c>
      <c r="U501" t="s">
        <v>4388</v>
      </c>
      <c r="V501" s="5" t="s">
        <v>4390</v>
      </c>
      <c r="W501" s="5">
        <v>0</v>
      </c>
      <c r="X501" s="4">
        <v>1.9211848156351491E-3</v>
      </c>
      <c r="Y501" s="6">
        <v>703</v>
      </c>
      <c r="Z501" s="4">
        <v>1.616054412639182E-4</v>
      </c>
      <c r="AA501" s="5">
        <v>1424</v>
      </c>
      <c r="AC501" s="16" t="str">
        <f t="shared" si="42"/>
        <v/>
      </c>
      <c r="AD501" s="16" t="str">
        <f t="shared" si="43"/>
        <v/>
      </c>
      <c r="AE501" s="16">
        <f t="shared" si="44"/>
        <v>1.5528616000190535E-2</v>
      </c>
      <c r="AF501" s="16" t="str">
        <f t="shared" si="45"/>
        <v/>
      </c>
      <c r="AG501" s="16" t="str">
        <f t="shared" si="46"/>
        <v/>
      </c>
      <c r="AH501" s="16" t="str">
        <f t="shared" si="47"/>
        <v/>
      </c>
      <c r="AI501" s="17" t="str">
        <f>IF('Peer Comparison Tool'!$D$11="NR","",IF($C501='Peer Comparison Tool'!$D$9,COUNT('ALLL &lt;50B Database'!$AI$1:AI500)+1,""))</f>
        <v/>
      </c>
    </row>
    <row r="502" spans="1:35" x14ac:dyDescent="0.25">
      <c r="A502" t="s">
        <v>426</v>
      </c>
      <c r="B502">
        <v>120609</v>
      </c>
      <c r="C502" s="5" t="s">
        <v>416</v>
      </c>
      <c r="D502" s="5" t="s">
        <v>4390</v>
      </c>
      <c r="E502" s="5" t="s">
        <v>4388</v>
      </c>
      <c r="F502" s="2">
        <v>8190</v>
      </c>
      <c r="G502" s="2">
        <v>1304094</v>
      </c>
      <c r="H502" s="2">
        <v>919653</v>
      </c>
      <c r="I502" s="2">
        <v>124535</v>
      </c>
      <c r="J502" s="2">
        <v>795118</v>
      </c>
      <c r="K502" s="33">
        <v>1.0300357934294029E-2</v>
      </c>
      <c r="L502" s="2">
        <v>7253</v>
      </c>
      <c r="M502" s="2">
        <v>1110732</v>
      </c>
      <c r="N502" s="2">
        <v>766798</v>
      </c>
      <c r="O502" s="33">
        <v>9.4588144465687189E-3</v>
      </c>
      <c r="P502" s="2">
        <v>7744</v>
      </c>
      <c r="Q502" s="2">
        <v>1135840</v>
      </c>
      <c r="R502" s="2">
        <v>791991</v>
      </c>
      <c r="S502" s="35">
        <v>9.7778888901515291E-3</v>
      </c>
      <c r="T502" t="s">
        <v>4388</v>
      </c>
      <c r="U502" t="s">
        <v>4388</v>
      </c>
      <c r="V502" s="5" t="s">
        <v>4390</v>
      </c>
      <c r="W502" s="5">
        <v>0</v>
      </c>
      <c r="X502" s="4">
        <v>5.2246904414249978E-4</v>
      </c>
      <c r="Y502" s="6">
        <v>446</v>
      </c>
      <c r="Z502" s="4">
        <v>3.1907444358281016E-4</v>
      </c>
      <c r="AA502" s="5">
        <v>3671</v>
      </c>
      <c r="AC502" s="16" t="str">
        <f t="shared" si="42"/>
        <v/>
      </c>
      <c r="AD502" s="16" t="str">
        <f t="shared" si="43"/>
        <v/>
      </c>
      <c r="AE502" s="16">
        <f t="shared" si="44"/>
        <v>1.0300357934294029E-2</v>
      </c>
      <c r="AF502" s="16" t="str">
        <f t="shared" si="45"/>
        <v/>
      </c>
      <c r="AG502" s="16" t="str">
        <f t="shared" si="46"/>
        <v/>
      </c>
      <c r="AH502" s="16" t="str">
        <f t="shared" si="47"/>
        <v/>
      </c>
      <c r="AI502" s="17" t="str">
        <f>IF('Peer Comparison Tool'!$D$11="NR","",IF($C502='Peer Comparison Tool'!$D$9,COUNT('ALLL &lt;50B Database'!$AI$1:AI501)+1,""))</f>
        <v/>
      </c>
    </row>
    <row r="503" spans="1:35" x14ac:dyDescent="0.25">
      <c r="A503" t="s">
        <v>3752</v>
      </c>
      <c r="B503">
        <v>247355</v>
      </c>
      <c r="C503" s="5" t="s">
        <v>3704</v>
      </c>
      <c r="D503" s="5" t="s">
        <v>4390</v>
      </c>
      <c r="E503" s="5" t="s">
        <v>4388</v>
      </c>
      <c r="F503" s="2">
        <v>5019</v>
      </c>
      <c r="G503" s="2">
        <v>1301803</v>
      </c>
      <c r="H503" s="2">
        <v>782916</v>
      </c>
      <c r="I503" s="2">
        <v>60641</v>
      </c>
      <c r="J503" s="2">
        <v>722275</v>
      </c>
      <c r="K503" s="33">
        <v>6.9488768128482918E-3</v>
      </c>
      <c r="L503" s="2">
        <v>3263</v>
      </c>
      <c r="M503" s="2">
        <v>1172672</v>
      </c>
      <c r="N503" s="2">
        <v>725436</v>
      </c>
      <c r="O503" s="33">
        <v>4.4979846602594851E-3</v>
      </c>
      <c r="P503" s="2">
        <v>4192</v>
      </c>
      <c r="Q503" s="2">
        <v>1174614</v>
      </c>
      <c r="R503" s="2">
        <v>733502</v>
      </c>
      <c r="S503" s="35">
        <v>5.7150491750533744E-3</v>
      </c>
      <c r="T503" t="s">
        <v>4388</v>
      </c>
      <c r="U503" t="s">
        <v>4388</v>
      </c>
      <c r="V503" s="5" t="s">
        <v>4390</v>
      </c>
      <c r="W503" s="5">
        <v>0</v>
      </c>
      <c r="X503" s="4">
        <v>1.2338276377949174E-3</v>
      </c>
      <c r="Y503" s="6">
        <v>827</v>
      </c>
      <c r="Z503" s="4">
        <v>1.2170645147938893E-3</v>
      </c>
      <c r="AA503" s="5">
        <v>4462</v>
      </c>
      <c r="AC503" s="16" t="str">
        <f t="shared" si="42"/>
        <v/>
      </c>
      <c r="AD503" s="16" t="str">
        <f t="shared" si="43"/>
        <v/>
      </c>
      <c r="AE503" s="16">
        <f t="shared" si="44"/>
        <v>6.9488768128482918E-3</v>
      </c>
      <c r="AF503" s="16" t="str">
        <f t="shared" si="45"/>
        <v/>
      </c>
      <c r="AG503" s="16" t="str">
        <f t="shared" si="46"/>
        <v/>
      </c>
      <c r="AH503" s="16" t="str">
        <f t="shared" si="47"/>
        <v/>
      </c>
      <c r="AI503" s="17" t="str">
        <f>IF('Peer Comparison Tool'!$D$11="NR","",IF($C503='Peer Comparison Tool'!$D$9,COUNT('ALLL &lt;50B Database'!$AI$1:AI502)+1,""))</f>
        <v/>
      </c>
    </row>
    <row r="504" spans="1:35" x14ac:dyDescent="0.25">
      <c r="A504" t="s">
        <v>3408</v>
      </c>
      <c r="B504">
        <v>425911</v>
      </c>
      <c r="C504" s="5" t="s">
        <v>3374</v>
      </c>
      <c r="D504" s="5" t="s">
        <v>4390</v>
      </c>
      <c r="E504" s="5" t="s">
        <v>4388</v>
      </c>
      <c r="F504" s="2">
        <v>10770</v>
      </c>
      <c r="G504" s="2">
        <v>1298808</v>
      </c>
      <c r="H504" s="2">
        <v>835969</v>
      </c>
      <c r="I504" s="2">
        <v>76068</v>
      </c>
      <c r="J504" s="2">
        <v>759901</v>
      </c>
      <c r="K504" s="33">
        <v>1.4172898838138126E-2</v>
      </c>
      <c r="L504" s="2">
        <v>9447</v>
      </c>
      <c r="M504" s="2">
        <v>1171070</v>
      </c>
      <c r="N504" s="2">
        <v>753618</v>
      </c>
      <c r="O504" s="33">
        <v>1.2535528609985431E-2</v>
      </c>
      <c r="P504" s="2">
        <v>9803</v>
      </c>
      <c r="Q504" s="2">
        <v>1177411</v>
      </c>
      <c r="R504" s="2">
        <v>764120</v>
      </c>
      <c r="S504" s="35">
        <v>1.28291367847982E-2</v>
      </c>
      <c r="T504" t="s">
        <v>4388</v>
      </c>
      <c r="U504" t="s">
        <v>4388</v>
      </c>
      <c r="V504" s="5" t="s">
        <v>4390</v>
      </c>
      <c r="W504" s="5">
        <v>0</v>
      </c>
      <c r="X504" s="4">
        <v>1.3437620533399263E-3</v>
      </c>
      <c r="Y504" s="6">
        <v>967</v>
      </c>
      <c r="Z504" s="4">
        <v>2.9360817481276918E-4</v>
      </c>
      <c r="AA504" s="5">
        <v>1905</v>
      </c>
      <c r="AC504" s="16" t="str">
        <f t="shared" si="42"/>
        <v/>
      </c>
      <c r="AD504" s="16" t="str">
        <f t="shared" si="43"/>
        <v/>
      </c>
      <c r="AE504" s="16">
        <f t="shared" si="44"/>
        <v>1.4172898838138126E-2</v>
      </c>
      <c r="AF504" s="16" t="str">
        <f t="shared" si="45"/>
        <v/>
      </c>
      <c r="AG504" s="16" t="str">
        <f t="shared" si="46"/>
        <v/>
      </c>
      <c r="AH504" s="16" t="str">
        <f t="shared" si="47"/>
        <v/>
      </c>
      <c r="AI504" s="17" t="str">
        <f>IF('Peer Comparison Tool'!$D$11="NR","",IF($C504='Peer Comparison Tool'!$D$9,COUNT('ALLL &lt;50B Database'!$AI$1:AI503)+1,""))</f>
        <v/>
      </c>
    </row>
    <row r="505" spans="1:35" x14ac:dyDescent="0.25">
      <c r="A505" t="s">
        <v>1584</v>
      </c>
      <c r="B505">
        <v>522847</v>
      </c>
      <c r="C505" s="5" t="s">
        <v>1578</v>
      </c>
      <c r="D505" s="5" t="s">
        <v>4390</v>
      </c>
      <c r="E505" s="5" t="s">
        <v>4388</v>
      </c>
      <c r="F505" s="2">
        <v>10228</v>
      </c>
      <c r="G505" s="2">
        <v>1297992</v>
      </c>
      <c r="H505" s="2">
        <v>975759</v>
      </c>
      <c r="I505" s="2">
        <v>41903</v>
      </c>
      <c r="J505" s="2">
        <v>933856</v>
      </c>
      <c r="K505" s="33">
        <v>1.0952438063256005E-2</v>
      </c>
      <c r="L505" s="2">
        <v>8376</v>
      </c>
      <c r="M505" s="2">
        <v>1239472</v>
      </c>
      <c r="N505" s="2">
        <v>926271</v>
      </c>
      <c r="O505" s="33">
        <v>9.0427099628510449E-3</v>
      </c>
      <c r="P505" s="2">
        <v>9150</v>
      </c>
      <c r="Q505" s="2">
        <v>1267770</v>
      </c>
      <c r="R505" s="2">
        <v>961561</v>
      </c>
      <c r="S505" s="35">
        <v>9.5157769501882875E-3</v>
      </c>
      <c r="T505" t="s">
        <v>4388</v>
      </c>
      <c r="U505" t="s">
        <v>4388</v>
      </c>
      <c r="V505" s="5" t="s">
        <v>4390</v>
      </c>
      <c r="W505" s="5">
        <v>0</v>
      </c>
      <c r="X505" s="4">
        <v>1.4366611130677172E-3</v>
      </c>
      <c r="Y505" s="6">
        <v>1078</v>
      </c>
      <c r="Z505" s="4">
        <v>4.7306698733724263E-4</v>
      </c>
      <c r="AA505" s="5">
        <v>3399</v>
      </c>
      <c r="AC505" s="16" t="str">
        <f t="shared" si="42"/>
        <v/>
      </c>
      <c r="AD505" s="16" t="str">
        <f t="shared" si="43"/>
        <v/>
      </c>
      <c r="AE505" s="16">
        <f t="shared" si="44"/>
        <v>1.0952438063256005E-2</v>
      </c>
      <c r="AF505" s="16" t="str">
        <f t="shared" si="45"/>
        <v/>
      </c>
      <c r="AG505" s="16" t="str">
        <f t="shared" si="46"/>
        <v/>
      </c>
      <c r="AH505" s="16" t="str">
        <f t="shared" si="47"/>
        <v/>
      </c>
      <c r="AI505" s="17" t="str">
        <f>IF('Peer Comparison Tool'!$D$11="NR","",IF($C505='Peer Comparison Tool'!$D$9,COUNT('ALLL &lt;50B Database'!$AI$1:AI504)+1,""))</f>
        <v/>
      </c>
    </row>
    <row r="506" spans="1:35" x14ac:dyDescent="0.25">
      <c r="A506" t="s">
        <v>2317</v>
      </c>
      <c r="B506">
        <v>3284490</v>
      </c>
      <c r="C506" s="5" t="s">
        <v>2299</v>
      </c>
      <c r="D506" s="5" t="s">
        <v>4387</v>
      </c>
      <c r="E506" s="5" t="s">
        <v>4388</v>
      </c>
      <c r="F506" s="2">
        <v>12055</v>
      </c>
      <c r="G506" s="2">
        <v>1296643</v>
      </c>
      <c r="H506" s="2">
        <v>964710</v>
      </c>
      <c r="I506" s="2">
        <v>28038</v>
      </c>
      <c r="J506" s="2">
        <v>936672</v>
      </c>
      <c r="K506" s="33">
        <v>1.2870033480236411E-2</v>
      </c>
      <c r="L506" s="2">
        <v>13543</v>
      </c>
      <c r="M506" s="2">
        <v>1242953</v>
      </c>
      <c r="N506" s="2">
        <v>941658</v>
      </c>
      <c r="O506" s="33">
        <v>1.4382079268694154E-2</v>
      </c>
      <c r="P506" s="2">
        <v>12744</v>
      </c>
      <c r="Q506" s="2">
        <v>1241797</v>
      </c>
      <c r="R506" s="2">
        <v>930714</v>
      </c>
      <c r="S506" s="35">
        <v>1.3692713336212843E-2</v>
      </c>
      <c r="T506" t="s">
        <v>4388</v>
      </c>
      <c r="U506" t="s">
        <v>4388</v>
      </c>
      <c r="V506" s="5" t="s">
        <v>4387</v>
      </c>
      <c r="W506" s="5">
        <v>0</v>
      </c>
      <c r="X506" s="4">
        <v>-8.2267985597643187E-4</v>
      </c>
      <c r="Y506" s="6">
        <v>-689</v>
      </c>
      <c r="Z506" s="4">
        <v>-6.8936593248131173E-4</v>
      </c>
      <c r="AA506" s="5">
        <v>2509</v>
      </c>
      <c r="AC506" s="16" t="str">
        <f t="shared" si="42"/>
        <v/>
      </c>
      <c r="AD506" s="16" t="str">
        <f t="shared" si="43"/>
        <v/>
      </c>
      <c r="AE506" s="16">
        <f t="shared" si="44"/>
        <v>1.2870033480236411E-2</v>
      </c>
      <c r="AF506" s="16" t="str">
        <f t="shared" si="45"/>
        <v/>
      </c>
      <c r="AG506" s="16" t="str">
        <f t="shared" si="46"/>
        <v/>
      </c>
      <c r="AH506" s="16" t="str">
        <f t="shared" si="47"/>
        <v/>
      </c>
      <c r="AI506" s="17" t="str">
        <f>IF('Peer Comparison Tool'!$D$11="NR","",IF($C506='Peer Comparison Tool'!$D$9,COUNT('ALLL &lt;50B Database'!$AI$1:AI505)+1,""))</f>
        <v/>
      </c>
    </row>
    <row r="507" spans="1:35" x14ac:dyDescent="0.25">
      <c r="A507" t="s">
        <v>13</v>
      </c>
      <c r="B507">
        <v>3629420</v>
      </c>
      <c r="C507" s="5" t="s">
        <v>6</v>
      </c>
      <c r="D507" s="5" t="s">
        <v>4390</v>
      </c>
      <c r="E507" s="5" t="s">
        <v>4388</v>
      </c>
      <c r="F507" s="2">
        <v>10502</v>
      </c>
      <c r="G507" s="2">
        <v>1296125</v>
      </c>
      <c r="H507" s="2">
        <v>983888</v>
      </c>
      <c r="I507" s="2">
        <v>71677</v>
      </c>
      <c r="J507" s="2">
        <v>912211</v>
      </c>
      <c r="K507" s="33">
        <v>1.151268730589743E-2</v>
      </c>
      <c r="L507" s="2">
        <v>9265</v>
      </c>
      <c r="M507" s="2">
        <v>1095493</v>
      </c>
      <c r="N507" s="2">
        <v>837621</v>
      </c>
      <c r="O507" s="33">
        <v>1.1061088487514043E-2</v>
      </c>
      <c r="P507" s="2">
        <v>10199</v>
      </c>
      <c r="Q507" s="2">
        <v>1171054</v>
      </c>
      <c r="R507" s="2">
        <v>887731</v>
      </c>
      <c r="S507" s="35">
        <v>1.1488840651053078E-2</v>
      </c>
      <c r="T507" t="s">
        <v>4388</v>
      </c>
      <c r="U507" t="s">
        <v>4388</v>
      </c>
      <c r="V507" s="5" t="s">
        <v>4390</v>
      </c>
      <c r="W507" s="5">
        <v>0</v>
      </c>
      <c r="X507" s="4">
        <v>2.3846654844351597E-5</v>
      </c>
      <c r="Y507" s="6">
        <v>303</v>
      </c>
      <c r="Z507" s="4">
        <v>4.2775216353903474E-4</v>
      </c>
      <c r="AA507" s="5">
        <v>3148</v>
      </c>
      <c r="AC507" s="16" t="str">
        <f t="shared" si="42"/>
        <v/>
      </c>
      <c r="AD507" s="16" t="str">
        <f t="shared" si="43"/>
        <v/>
      </c>
      <c r="AE507" s="16">
        <f t="shared" si="44"/>
        <v>1.151268730589743E-2</v>
      </c>
      <c r="AF507" s="16" t="str">
        <f t="shared" si="45"/>
        <v/>
      </c>
      <c r="AG507" s="16" t="str">
        <f t="shared" si="46"/>
        <v/>
      </c>
      <c r="AH507" s="16" t="str">
        <f t="shared" si="47"/>
        <v/>
      </c>
      <c r="AI507" s="17" t="str">
        <f>IF('Peer Comparison Tool'!$D$11="NR","",IF($C507='Peer Comparison Tool'!$D$9,COUNT('ALLL &lt;50B Database'!$AI$1:AI506)+1,""))</f>
        <v/>
      </c>
    </row>
    <row r="508" spans="1:35" x14ac:dyDescent="0.25">
      <c r="A508" t="s">
        <v>1588</v>
      </c>
      <c r="B508">
        <v>1445943</v>
      </c>
      <c r="C508" s="5" t="s">
        <v>1578</v>
      </c>
      <c r="D508" s="5" t="s">
        <v>4387</v>
      </c>
      <c r="E508" s="5" t="s">
        <v>4388</v>
      </c>
      <c r="F508" s="2">
        <v>9665</v>
      </c>
      <c r="G508" s="2">
        <v>1289546</v>
      </c>
      <c r="H508" s="2">
        <v>648088</v>
      </c>
      <c r="I508" s="2">
        <v>40187</v>
      </c>
      <c r="J508" s="2">
        <v>607901</v>
      </c>
      <c r="K508" s="33">
        <v>1.5898970391560466E-2</v>
      </c>
      <c r="L508" s="2">
        <v>9338</v>
      </c>
      <c r="M508" s="2">
        <v>1155026</v>
      </c>
      <c r="N508" s="2">
        <v>627838</v>
      </c>
      <c r="O508" s="33">
        <v>1.4873263485166556E-2</v>
      </c>
      <c r="P508" s="2">
        <v>9143</v>
      </c>
      <c r="Q508" s="2">
        <v>1188008</v>
      </c>
      <c r="R508" s="2">
        <v>610601</v>
      </c>
      <c r="S508" s="35">
        <v>1.4973771742922137E-2</v>
      </c>
      <c r="T508" t="s">
        <v>4388</v>
      </c>
      <c r="U508" t="s">
        <v>4388</v>
      </c>
      <c r="V508" s="5" t="s">
        <v>4387</v>
      </c>
      <c r="W508" s="5">
        <v>0</v>
      </c>
      <c r="X508" s="4">
        <v>9.2519864863832915E-4</v>
      </c>
      <c r="Y508" s="6">
        <v>522</v>
      </c>
      <c r="Z508" s="4">
        <v>1.0050825775558166E-4</v>
      </c>
      <c r="AA508" s="5">
        <v>1301</v>
      </c>
      <c r="AC508" s="16" t="str">
        <f t="shared" si="42"/>
        <v/>
      </c>
      <c r="AD508" s="16" t="str">
        <f t="shared" si="43"/>
        <v/>
      </c>
      <c r="AE508" s="16">
        <f t="shared" si="44"/>
        <v>1.5898970391560466E-2</v>
      </c>
      <c r="AF508" s="16" t="str">
        <f t="shared" si="45"/>
        <v/>
      </c>
      <c r="AG508" s="16" t="str">
        <f t="shared" si="46"/>
        <v/>
      </c>
      <c r="AH508" s="16" t="str">
        <f t="shared" si="47"/>
        <v/>
      </c>
      <c r="AI508" s="17" t="str">
        <f>IF('Peer Comparison Tool'!$D$11="NR","",IF($C508='Peer Comparison Tool'!$D$9,COUNT('ALLL &lt;50B Database'!$AI$1:AI507)+1,""))</f>
        <v/>
      </c>
    </row>
    <row r="509" spans="1:35" x14ac:dyDescent="0.25">
      <c r="A509" t="s">
        <v>259</v>
      </c>
      <c r="B509">
        <v>3194638</v>
      </c>
      <c r="C509" s="5" t="s">
        <v>207</v>
      </c>
      <c r="D509" s="5" t="s">
        <v>4390</v>
      </c>
      <c r="E509" s="5" t="s">
        <v>4388</v>
      </c>
      <c r="F509" s="2">
        <v>7135</v>
      </c>
      <c r="G509" s="2">
        <v>1288818</v>
      </c>
      <c r="H509" s="2">
        <v>682007</v>
      </c>
      <c r="I509" s="2">
        <v>91949</v>
      </c>
      <c r="J509" s="2">
        <v>590058</v>
      </c>
      <c r="K509" s="33">
        <v>1.2092031630788837E-2</v>
      </c>
      <c r="L509" s="2">
        <v>6058</v>
      </c>
      <c r="M509" s="2">
        <v>1131322</v>
      </c>
      <c r="N509" s="2">
        <v>496235</v>
      </c>
      <c r="O509" s="33">
        <v>1.2207925680373211E-2</v>
      </c>
      <c r="P509" s="2">
        <v>6559</v>
      </c>
      <c r="Q509" s="2">
        <v>1132819</v>
      </c>
      <c r="R509" s="2">
        <v>577800</v>
      </c>
      <c r="S509" s="35">
        <v>1.1351678781585323E-2</v>
      </c>
      <c r="T509" t="s">
        <v>4388</v>
      </c>
      <c r="U509" t="s">
        <v>4388</v>
      </c>
      <c r="V509" s="5" t="s">
        <v>4390</v>
      </c>
      <c r="W509" s="5">
        <v>0</v>
      </c>
      <c r="X509" s="4">
        <v>7.4035284920351448E-4</v>
      </c>
      <c r="Y509" s="6">
        <v>576</v>
      </c>
      <c r="Z509" s="4">
        <v>-8.5624689878788761E-4</v>
      </c>
      <c r="AA509" s="5">
        <v>2886</v>
      </c>
      <c r="AC509" s="16" t="str">
        <f t="shared" si="42"/>
        <v/>
      </c>
      <c r="AD509" s="16" t="str">
        <f t="shared" si="43"/>
        <v/>
      </c>
      <c r="AE509" s="16">
        <f t="shared" si="44"/>
        <v>1.2092031630788837E-2</v>
      </c>
      <c r="AF509" s="16" t="str">
        <f t="shared" si="45"/>
        <v/>
      </c>
      <c r="AG509" s="16" t="str">
        <f t="shared" si="46"/>
        <v/>
      </c>
      <c r="AH509" s="16" t="str">
        <f t="shared" si="47"/>
        <v/>
      </c>
      <c r="AI509" s="17" t="str">
        <f>IF('Peer Comparison Tool'!$D$11="NR","",IF($C509='Peer Comparison Tool'!$D$9,COUNT('ALLL &lt;50B Database'!$AI$1:AI508)+1,""))</f>
        <v/>
      </c>
    </row>
    <row r="510" spans="1:35" x14ac:dyDescent="0.25">
      <c r="A510" t="s">
        <v>253</v>
      </c>
      <c r="B510">
        <v>3357219</v>
      </c>
      <c r="C510" s="5" t="s">
        <v>207</v>
      </c>
      <c r="D510" s="5" t="s">
        <v>4390</v>
      </c>
      <c r="E510" s="5" t="s">
        <v>4388</v>
      </c>
      <c r="F510" s="2">
        <v>12764</v>
      </c>
      <c r="G510" s="2">
        <v>1287750</v>
      </c>
      <c r="H510" s="2">
        <v>1043506</v>
      </c>
      <c r="I510" s="2">
        <v>63424</v>
      </c>
      <c r="J510" s="2">
        <v>980082</v>
      </c>
      <c r="K510" s="33">
        <v>1.302340008285021E-2</v>
      </c>
      <c r="L510" s="2">
        <v>10050</v>
      </c>
      <c r="M510" s="2">
        <v>1179378</v>
      </c>
      <c r="N510" s="2">
        <v>990138</v>
      </c>
      <c r="O510" s="33">
        <v>1.0150100289050617E-2</v>
      </c>
      <c r="P510" s="2">
        <v>10748</v>
      </c>
      <c r="Q510" s="2">
        <v>1209204</v>
      </c>
      <c r="R510" s="2">
        <v>996559</v>
      </c>
      <c r="S510" s="35">
        <v>1.0785111568908615E-2</v>
      </c>
      <c r="T510" t="s">
        <v>4388</v>
      </c>
      <c r="U510" t="s">
        <v>4388</v>
      </c>
      <c r="V510" s="5" t="s">
        <v>4390</v>
      </c>
      <c r="W510" s="5">
        <v>0</v>
      </c>
      <c r="X510" s="4">
        <v>2.2382885139415956E-3</v>
      </c>
      <c r="Y510" s="6">
        <v>2016</v>
      </c>
      <c r="Z510" s="4">
        <v>6.3501127985799745E-4</v>
      </c>
      <c r="AA510" s="5">
        <v>2419</v>
      </c>
      <c r="AC510" s="16" t="str">
        <f t="shared" si="42"/>
        <v/>
      </c>
      <c r="AD510" s="16" t="str">
        <f t="shared" si="43"/>
        <v/>
      </c>
      <c r="AE510" s="16">
        <f t="shared" si="44"/>
        <v>1.302340008285021E-2</v>
      </c>
      <c r="AF510" s="16" t="str">
        <f t="shared" si="45"/>
        <v/>
      </c>
      <c r="AG510" s="16" t="str">
        <f t="shared" si="46"/>
        <v/>
      </c>
      <c r="AH510" s="16" t="str">
        <f t="shared" si="47"/>
        <v/>
      </c>
      <c r="AI510" s="17" t="str">
        <f>IF('Peer Comparison Tool'!$D$11="NR","",IF($C510='Peer Comparison Tool'!$D$9,COUNT('ALLL &lt;50B Database'!$AI$1:AI509)+1,""))</f>
        <v/>
      </c>
    </row>
    <row r="511" spans="1:35" x14ac:dyDescent="0.25">
      <c r="A511" t="s">
        <v>425</v>
      </c>
      <c r="B511">
        <v>821906</v>
      </c>
      <c r="C511" s="5" t="s">
        <v>416</v>
      </c>
      <c r="D511" s="5" t="s">
        <v>4390</v>
      </c>
      <c r="E511" s="5" t="s">
        <v>4388</v>
      </c>
      <c r="F511" s="2">
        <v>12371</v>
      </c>
      <c r="G511" s="2">
        <v>1287137</v>
      </c>
      <c r="H511" s="2">
        <v>1052728</v>
      </c>
      <c r="I511" s="2">
        <v>97323</v>
      </c>
      <c r="J511" s="2">
        <v>955405</v>
      </c>
      <c r="K511" s="33">
        <v>1.2948435480241363E-2</v>
      </c>
      <c r="L511" s="2">
        <v>8895</v>
      </c>
      <c r="M511" s="2">
        <v>1112449</v>
      </c>
      <c r="N511" s="2">
        <v>936308</v>
      </c>
      <c r="O511" s="33">
        <v>9.5000790338222035E-3</v>
      </c>
      <c r="P511" s="2">
        <v>10618</v>
      </c>
      <c r="Q511" s="2">
        <v>1145751</v>
      </c>
      <c r="R511" s="2">
        <v>959760</v>
      </c>
      <c r="S511" s="35">
        <v>1.1063182462282238E-2</v>
      </c>
      <c r="T511" t="s">
        <v>4388</v>
      </c>
      <c r="U511" t="s">
        <v>4388</v>
      </c>
      <c r="V511" s="5" t="s">
        <v>4390</v>
      </c>
      <c r="W511" s="5">
        <v>0</v>
      </c>
      <c r="X511" s="4">
        <v>1.8852530179591254E-3</v>
      </c>
      <c r="Y511" s="6">
        <v>1753</v>
      </c>
      <c r="Z511" s="4">
        <v>1.5631034284600345E-3</v>
      </c>
      <c r="AA511" s="5">
        <v>2464</v>
      </c>
      <c r="AC511" s="16" t="str">
        <f t="shared" si="42"/>
        <v/>
      </c>
      <c r="AD511" s="16" t="str">
        <f t="shared" si="43"/>
        <v/>
      </c>
      <c r="AE511" s="16">
        <f t="shared" si="44"/>
        <v>1.2948435480241363E-2</v>
      </c>
      <c r="AF511" s="16" t="str">
        <f t="shared" si="45"/>
        <v/>
      </c>
      <c r="AG511" s="16" t="str">
        <f t="shared" si="46"/>
        <v/>
      </c>
      <c r="AH511" s="16" t="str">
        <f t="shared" si="47"/>
        <v/>
      </c>
      <c r="AI511" s="17" t="str">
        <f>IF('Peer Comparison Tool'!$D$11="NR","",IF($C511='Peer Comparison Tool'!$D$9,COUNT('ALLL &lt;50B Database'!$AI$1:AI510)+1,""))</f>
        <v/>
      </c>
    </row>
    <row r="512" spans="1:35" x14ac:dyDescent="0.25">
      <c r="A512" t="s">
        <v>265</v>
      </c>
      <c r="B512">
        <v>3750650</v>
      </c>
      <c r="C512" s="5" t="s">
        <v>207</v>
      </c>
      <c r="D512" s="5" t="s">
        <v>4387</v>
      </c>
      <c r="E512" s="5" t="s">
        <v>4388</v>
      </c>
      <c r="F512" s="2">
        <v>7262</v>
      </c>
      <c r="G512" s="2">
        <v>1286517</v>
      </c>
      <c r="H512" s="2">
        <v>804669</v>
      </c>
      <c r="I512" s="2">
        <v>128359</v>
      </c>
      <c r="J512" s="2">
        <v>676310</v>
      </c>
      <c r="K512" s="33">
        <v>1.0737679466516834E-2</v>
      </c>
      <c r="L512" s="2">
        <v>5489</v>
      </c>
      <c r="M512" s="2">
        <v>984898</v>
      </c>
      <c r="N512" s="2">
        <v>667479</v>
      </c>
      <c r="O512" s="33">
        <v>8.2234796899977383E-3</v>
      </c>
      <c r="P512" s="2">
        <v>6061</v>
      </c>
      <c r="Q512" s="2">
        <v>1046107</v>
      </c>
      <c r="R512" s="2">
        <v>679894</v>
      </c>
      <c r="S512" s="35">
        <v>8.9146249268268283E-3</v>
      </c>
      <c r="T512" t="s">
        <v>4388</v>
      </c>
      <c r="U512" t="s">
        <v>4388</v>
      </c>
      <c r="V512" s="5" t="s">
        <v>4387</v>
      </c>
      <c r="W512" s="5">
        <v>0</v>
      </c>
      <c r="X512" s="4">
        <v>1.8230545396900055E-3</v>
      </c>
      <c r="Y512" s="6">
        <v>1201</v>
      </c>
      <c r="Z512" s="4">
        <v>6.9114523682908997E-4</v>
      </c>
      <c r="AA512" s="5">
        <v>3492</v>
      </c>
      <c r="AC512" s="16" t="str">
        <f t="shared" si="42"/>
        <v/>
      </c>
      <c r="AD512" s="16" t="str">
        <f t="shared" si="43"/>
        <v/>
      </c>
      <c r="AE512" s="16">
        <f t="shared" si="44"/>
        <v>1.0737679466516834E-2</v>
      </c>
      <c r="AF512" s="16" t="str">
        <f t="shared" si="45"/>
        <v/>
      </c>
      <c r="AG512" s="16" t="str">
        <f t="shared" si="46"/>
        <v/>
      </c>
      <c r="AH512" s="16" t="str">
        <f t="shared" si="47"/>
        <v/>
      </c>
      <c r="AI512" s="17" t="str">
        <f>IF('Peer Comparison Tool'!$D$11="NR","",IF($C512='Peer Comparison Tool'!$D$9,COUNT('ALLL &lt;50B Database'!$AI$1:AI511)+1,""))</f>
        <v/>
      </c>
    </row>
    <row r="513" spans="1:35" x14ac:dyDescent="0.25">
      <c r="A513" t="s">
        <v>4178</v>
      </c>
      <c r="B513">
        <v>207845</v>
      </c>
      <c r="C513" s="5" t="s">
        <v>4163</v>
      </c>
      <c r="D513" s="5" t="s">
        <v>4390</v>
      </c>
      <c r="E513" s="5" t="s">
        <v>4388</v>
      </c>
      <c r="F513" s="2">
        <v>10303</v>
      </c>
      <c r="G513" s="2">
        <v>1286270</v>
      </c>
      <c r="H513" s="2">
        <v>902037</v>
      </c>
      <c r="I513" s="2">
        <v>78382</v>
      </c>
      <c r="J513" s="2">
        <v>823655</v>
      </c>
      <c r="K513" s="33">
        <v>1.2508878110373883E-2</v>
      </c>
      <c r="L513" s="2">
        <v>9588</v>
      </c>
      <c r="M513" s="2">
        <v>1170113</v>
      </c>
      <c r="N513" s="2">
        <v>826921</v>
      </c>
      <c r="O513" s="33">
        <v>1.1594819819547453E-2</v>
      </c>
      <c r="P513" s="2">
        <v>9868</v>
      </c>
      <c r="Q513" s="2">
        <v>1160856</v>
      </c>
      <c r="R513" s="2">
        <v>831798</v>
      </c>
      <c r="S513" s="35">
        <v>1.1863457233607199E-2</v>
      </c>
      <c r="T513" t="s">
        <v>4388</v>
      </c>
      <c r="U513" t="s">
        <v>4388</v>
      </c>
      <c r="V513" s="5" t="s">
        <v>4390</v>
      </c>
      <c r="W513" s="5">
        <v>0</v>
      </c>
      <c r="X513" s="4">
        <v>6.4542087676668428E-4</v>
      </c>
      <c r="Y513" s="6">
        <v>435</v>
      </c>
      <c r="Z513" s="4">
        <v>2.6863741405974521E-4</v>
      </c>
      <c r="AA513" s="5">
        <v>2698</v>
      </c>
      <c r="AC513" s="16" t="str">
        <f t="shared" si="42"/>
        <v/>
      </c>
      <c r="AD513" s="16" t="str">
        <f t="shared" si="43"/>
        <v/>
      </c>
      <c r="AE513" s="16">
        <f t="shared" si="44"/>
        <v>1.2508878110373883E-2</v>
      </c>
      <c r="AF513" s="16" t="str">
        <f t="shared" si="45"/>
        <v/>
      </c>
      <c r="AG513" s="16" t="str">
        <f t="shared" si="46"/>
        <v/>
      </c>
      <c r="AH513" s="16" t="str">
        <f t="shared" si="47"/>
        <v/>
      </c>
      <c r="AI513" s="17" t="str">
        <f>IF('Peer Comparison Tool'!$D$11="NR","",IF($C513='Peer Comparison Tool'!$D$9,COUNT('ALLL &lt;50B Database'!$AI$1:AI512)+1,""))</f>
        <v/>
      </c>
    </row>
    <row r="514" spans="1:35" x14ac:dyDescent="0.25">
      <c r="A514" t="s">
        <v>613</v>
      </c>
      <c r="B514">
        <v>741330</v>
      </c>
      <c r="C514" s="5" t="s">
        <v>3603</v>
      </c>
      <c r="D514" s="5" t="s">
        <v>4387</v>
      </c>
      <c r="E514" s="5" t="s">
        <v>4388</v>
      </c>
      <c r="F514" s="2">
        <v>5992</v>
      </c>
      <c r="G514" s="2">
        <v>1286232</v>
      </c>
      <c r="H514" s="2">
        <v>913778</v>
      </c>
      <c r="I514" s="2">
        <v>49240</v>
      </c>
      <c r="J514" s="2">
        <v>864538</v>
      </c>
      <c r="K514" s="33">
        <v>6.9308694354672665E-3</v>
      </c>
      <c r="L514" s="2">
        <v>3136</v>
      </c>
      <c r="M514" s="2">
        <v>1171241</v>
      </c>
      <c r="N514" s="2">
        <v>816698</v>
      </c>
      <c r="O514" s="33">
        <v>3.8398526750402229E-3</v>
      </c>
      <c r="P514" s="2">
        <v>3366</v>
      </c>
      <c r="Q514" s="2">
        <v>1181374</v>
      </c>
      <c r="R514" s="2">
        <v>815739</v>
      </c>
      <c r="S514" s="35">
        <v>4.1263198155292316E-3</v>
      </c>
      <c r="T514" t="s">
        <v>4388</v>
      </c>
      <c r="U514" t="s">
        <v>4388</v>
      </c>
      <c r="V514" s="5" t="s">
        <v>4387</v>
      </c>
      <c r="W514" s="5">
        <v>0</v>
      </c>
      <c r="X514" s="4">
        <v>2.8045496199380349E-3</v>
      </c>
      <c r="Y514" s="6">
        <v>2626</v>
      </c>
      <c r="Z514" s="4">
        <v>2.8646714048900877E-4</v>
      </c>
      <c r="AA514" s="5">
        <v>4467</v>
      </c>
      <c r="AC514" s="16" t="str">
        <f t="shared" si="42"/>
        <v/>
      </c>
      <c r="AD514" s="16" t="str">
        <f t="shared" si="43"/>
        <v/>
      </c>
      <c r="AE514" s="16">
        <f t="shared" si="44"/>
        <v>6.9308694354672665E-3</v>
      </c>
      <c r="AF514" s="16" t="str">
        <f t="shared" si="45"/>
        <v/>
      </c>
      <c r="AG514" s="16" t="str">
        <f t="shared" si="46"/>
        <v/>
      </c>
      <c r="AH514" s="16" t="str">
        <f t="shared" si="47"/>
        <v/>
      </c>
      <c r="AI514" s="17" t="str">
        <f>IF('Peer Comparison Tool'!$D$11="NR","",IF($C514='Peer Comparison Tool'!$D$9,COUNT('ALLL &lt;50B Database'!$AI$1:AI513)+1,""))</f>
        <v/>
      </c>
    </row>
    <row r="515" spans="1:35" x14ac:dyDescent="0.25">
      <c r="A515" t="s">
        <v>143</v>
      </c>
      <c r="B515">
        <v>435750</v>
      </c>
      <c r="C515" s="5" t="s">
        <v>3704</v>
      </c>
      <c r="D515" s="5" t="s">
        <v>4387</v>
      </c>
      <c r="E515" s="5" t="s">
        <v>4388</v>
      </c>
      <c r="F515" s="2">
        <v>8170</v>
      </c>
      <c r="G515" s="2">
        <v>1285444</v>
      </c>
      <c r="H515" s="2">
        <v>720854</v>
      </c>
      <c r="I515" s="2">
        <v>97950</v>
      </c>
      <c r="J515" s="2">
        <v>622904</v>
      </c>
      <c r="K515" s="33">
        <v>1.3115985769877863E-2</v>
      </c>
      <c r="L515" s="2">
        <v>7033</v>
      </c>
      <c r="M515" s="2">
        <v>1147965</v>
      </c>
      <c r="N515" s="2">
        <v>629663</v>
      </c>
      <c r="O515" s="33">
        <v>1.1169466841786798E-2</v>
      </c>
      <c r="P515" s="2">
        <v>7274</v>
      </c>
      <c r="Q515" s="2">
        <v>1173891</v>
      </c>
      <c r="R515" s="2">
        <v>633404</v>
      </c>
      <c r="S515" s="35">
        <v>1.1483981787295313E-2</v>
      </c>
      <c r="T515" t="s">
        <v>4388</v>
      </c>
      <c r="U515" t="s">
        <v>4388</v>
      </c>
      <c r="V515" s="5" t="s">
        <v>4387</v>
      </c>
      <c r="W515" s="5">
        <v>0</v>
      </c>
      <c r="X515" s="4">
        <v>1.63200398258255E-3</v>
      </c>
      <c r="Y515" s="6">
        <v>896</v>
      </c>
      <c r="Z515" s="4">
        <v>3.1451494550851535E-4</v>
      </c>
      <c r="AA515" s="5">
        <v>2368</v>
      </c>
      <c r="AC515" s="16" t="str">
        <f t="shared" ref="AC515:AC578" si="48">IF(AND($G515&gt;=10000000,$G515&lt;50000000),$K515,"")</f>
        <v/>
      </c>
      <c r="AD515" s="16" t="str">
        <f t="shared" ref="AD515:AD578" si="49">IF(AND($G515&gt;=5000000,$G515&lt;9999999),$K515,"")</f>
        <v/>
      </c>
      <c r="AE515" s="16">
        <f t="shared" ref="AE515:AE578" si="50">IF(AND($G515&gt;=1000000,$G515&lt;4999999),$K515,"")</f>
        <v>1.3115985769877863E-2</v>
      </c>
      <c r="AF515" s="16" t="str">
        <f t="shared" ref="AF515:AF578" si="51">IF(AND($G515&gt;=500000,$G515&lt;999999),$K515,"")</f>
        <v/>
      </c>
      <c r="AG515" s="16" t="str">
        <f t="shared" ref="AG515:AG578" si="52">IF(AND($G515&gt;=100000,$G515&lt;499999),$K515,"")</f>
        <v/>
      </c>
      <c r="AH515" s="16" t="str">
        <f t="shared" ref="AH515:AH578" si="53">IF(AND($G515&gt;=0,$G515&lt;99999),$K515,"")</f>
        <v/>
      </c>
      <c r="AI515" s="17" t="str">
        <f>IF('Peer Comparison Tool'!$D$11="NR","",IF($C515='Peer Comparison Tool'!$D$9,COUNT('ALLL &lt;50B Database'!$AI$1:AI514)+1,""))</f>
        <v/>
      </c>
    </row>
    <row r="516" spans="1:35" x14ac:dyDescent="0.25">
      <c r="A516" t="s">
        <v>1590</v>
      </c>
      <c r="B516">
        <v>189044</v>
      </c>
      <c r="C516" s="5" t="s">
        <v>1578</v>
      </c>
      <c r="D516" s="5" t="s">
        <v>4387</v>
      </c>
      <c r="E516" s="5" t="s">
        <v>4388</v>
      </c>
      <c r="F516" s="2">
        <v>14257</v>
      </c>
      <c r="G516" s="2">
        <v>1284341</v>
      </c>
      <c r="H516" s="2">
        <v>872997</v>
      </c>
      <c r="I516" s="2">
        <v>85697</v>
      </c>
      <c r="J516" s="2">
        <v>787300</v>
      </c>
      <c r="K516" s="33">
        <v>1.8108726025657308E-2</v>
      </c>
      <c r="L516" s="2">
        <v>8235</v>
      </c>
      <c r="M516" s="2">
        <v>1122128</v>
      </c>
      <c r="N516" s="2">
        <v>771208</v>
      </c>
      <c r="O516" s="33">
        <v>1.0678053132228919E-2</v>
      </c>
      <c r="P516" s="2">
        <v>9529</v>
      </c>
      <c r="Q516" s="2">
        <v>1165832</v>
      </c>
      <c r="R516" s="2">
        <v>787976</v>
      </c>
      <c r="S516" s="35">
        <v>1.209300790887032E-2</v>
      </c>
      <c r="T516" t="s">
        <v>4388</v>
      </c>
      <c r="U516" t="s">
        <v>4388</v>
      </c>
      <c r="V516" s="5" t="s">
        <v>4387</v>
      </c>
      <c r="W516" s="5">
        <v>0</v>
      </c>
      <c r="X516" s="4">
        <v>6.0157181167869878E-3</v>
      </c>
      <c r="Y516" s="6">
        <v>4728</v>
      </c>
      <c r="Z516" s="4">
        <v>1.4149547766414017E-3</v>
      </c>
      <c r="AA516" s="5">
        <v>824</v>
      </c>
      <c r="AC516" s="16" t="str">
        <f t="shared" si="48"/>
        <v/>
      </c>
      <c r="AD516" s="16" t="str">
        <f t="shared" si="49"/>
        <v/>
      </c>
      <c r="AE516" s="16">
        <f t="shared" si="50"/>
        <v>1.8108726025657308E-2</v>
      </c>
      <c r="AF516" s="16" t="str">
        <f t="shared" si="51"/>
        <v/>
      </c>
      <c r="AG516" s="16" t="str">
        <f t="shared" si="52"/>
        <v/>
      </c>
      <c r="AH516" s="16" t="str">
        <f t="shared" si="53"/>
        <v/>
      </c>
      <c r="AI516" s="17" t="str">
        <f>IF('Peer Comparison Tool'!$D$11="NR","",IF($C516='Peer Comparison Tool'!$D$9,COUNT('ALLL &lt;50B Database'!$AI$1:AI515)+1,""))</f>
        <v/>
      </c>
    </row>
    <row r="517" spans="1:35" x14ac:dyDescent="0.25">
      <c r="A517" t="s">
        <v>1589</v>
      </c>
      <c r="B517">
        <v>2497181</v>
      </c>
      <c r="C517" s="5" t="s">
        <v>1578</v>
      </c>
      <c r="D517" s="5" t="s">
        <v>4390</v>
      </c>
      <c r="E517" s="5" t="s">
        <v>4388</v>
      </c>
      <c r="F517" s="2">
        <v>14491</v>
      </c>
      <c r="G517" s="2">
        <v>1277849</v>
      </c>
      <c r="H517" s="2">
        <v>1002134</v>
      </c>
      <c r="I517" s="2">
        <v>76274</v>
      </c>
      <c r="J517" s="2">
        <v>925860</v>
      </c>
      <c r="K517" s="33">
        <v>1.5651394379279805E-2</v>
      </c>
      <c r="L517" s="2">
        <v>13086</v>
      </c>
      <c r="M517" s="2">
        <v>1163031</v>
      </c>
      <c r="N517" s="2">
        <v>891467</v>
      </c>
      <c r="O517" s="33">
        <v>1.4679174888133828E-2</v>
      </c>
      <c r="P517" s="2">
        <v>13347</v>
      </c>
      <c r="Q517" s="2">
        <v>1181617</v>
      </c>
      <c r="R517" s="2">
        <v>915432</v>
      </c>
      <c r="S517" s="35">
        <v>1.4580001573027817E-2</v>
      </c>
      <c r="T517" t="s">
        <v>4388</v>
      </c>
      <c r="U517" t="s">
        <v>4388</v>
      </c>
      <c r="V517" s="5" t="s">
        <v>4390</v>
      </c>
      <c r="W517" s="5">
        <v>0</v>
      </c>
      <c r="X517" s="4">
        <v>1.0713928062519879E-3</v>
      </c>
      <c r="Y517" s="6">
        <v>1144</v>
      </c>
      <c r="Z517" s="4">
        <v>-9.9173315106011739E-5</v>
      </c>
      <c r="AA517" s="5">
        <v>1381</v>
      </c>
      <c r="AC517" s="16" t="str">
        <f t="shared" si="48"/>
        <v/>
      </c>
      <c r="AD517" s="16" t="str">
        <f t="shared" si="49"/>
        <v/>
      </c>
      <c r="AE517" s="16">
        <f t="shared" si="50"/>
        <v>1.5651394379279805E-2</v>
      </c>
      <c r="AF517" s="16" t="str">
        <f t="shared" si="51"/>
        <v/>
      </c>
      <c r="AG517" s="16" t="str">
        <f t="shared" si="52"/>
        <v/>
      </c>
      <c r="AH517" s="16" t="str">
        <f t="shared" si="53"/>
        <v/>
      </c>
      <c r="AI517" s="17" t="str">
        <f>IF('Peer Comparison Tool'!$D$11="NR","",IF($C517='Peer Comparison Tool'!$D$9,COUNT('ALLL &lt;50B Database'!$AI$1:AI516)+1,""))</f>
        <v/>
      </c>
    </row>
    <row r="518" spans="1:35" x14ac:dyDescent="0.25">
      <c r="A518" t="s">
        <v>2984</v>
      </c>
      <c r="B518">
        <v>3633173</v>
      </c>
      <c r="C518" s="5" t="s">
        <v>2948</v>
      </c>
      <c r="D518" s="5" t="s">
        <v>4387</v>
      </c>
      <c r="E518" s="5" t="s">
        <v>4388</v>
      </c>
      <c r="F518" s="2">
        <v>14081</v>
      </c>
      <c r="G518" s="2">
        <v>1274356</v>
      </c>
      <c r="H518" s="2">
        <v>1057186</v>
      </c>
      <c r="I518" s="2">
        <v>38094</v>
      </c>
      <c r="J518" s="2">
        <v>1019092</v>
      </c>
      <c r="K518" s="33">
        <v>1.3817201979801628E-2</v>
      </c>
      <c r="L518" s="2">
        <v>13649</v>
      </c>
      <c r="M518" s="2">
        <v>1203630</v>
      </c>
      <c r="N518" s="2">
        <v>1012042</v>
      </c>
      <c r="O518" s="33">
        <v>1.348659442987544E-2</v>
      </c>
      <c r="P518" s="2">
        <v>13636</v>
      </c>
      <c r="Q518" s="2">
        <v>1249983</v>
      </c>
      <c r="R518" s="2">
        <v>1017337</v>
      </c>
      <c r="S518" s="35">
        <v>1.3403621415519144E-2</v>
      </c>
      <c r="T518" t="s">
        <v>4388</v>
      </c>
      <c r="U518" t="s">
        <v>4388</v>
      </c>
      <c r="V518" s="5" t="s">
        <v>4387</v>
      </c>
      <c r="W518" s="5">
        <v>0</v>
      </c>
      <c r="X518" s="4">
        <v>4.1358056428248378E-4</v>
      </c>
      <c r="Y518" s="6">
        <v>445</v>
      </c>
      <c r="Z518" s="4">
        <v>-8.2973014356295741E-5</v>
      </c>
      <c r="AA518" s="5">
        <v>2058</v>
      </c>
      <c r="AC518" s="16" t="str">
        <f t="shared" si="48"/>
        <v/>
      </c>
      <c r="AD518" s="16" t="str">
        <f t="shared" si="49"/>
        <v/>
      </c>
      <c r="AE518" s="16">
        <f t="shared" si="50"/>
        <v>1.3817201979801628E-2</v>
      </c>
      <c r="AF518" s="16" t="str">
        <f t="shared" si="51"/>
        <v/>
      </c>
      <c r="AG518" s="16" t="str">
        <f t="shared" si="52"/>
        <v/>
      </c>
      <c r="AH518" s="16" t="str">
        <f t="shared" si="53"/>
        <v/>
      </c>
      <c r="AI518" s="17" t="str">
        <f>IF('Peer Comparison Tool'!$D$11="NR","",IF($C518='Peer Comparison Tool'!$D$9,COUNT('ALLL &lt;50B Database'!$AI$1:AI517)+1,""))</f>
        <v/>
      </c>
    </row>
    <row r="519" spans="1:35" x14ac:dyDescent="0.25">
      <c r="A519" t="s">
        <v>257</v>
      </c>
      <c r="B519">
        <v>3545258</v>
      </c>
      <c r="C519" s="5" t="s">
        <v>207</v>
      </c>
      <c r="D519" s="5" t="s">
        <v>4387</v>
      </c>
      <c r="E519" s="5" t="s">
        <v>4388</v>
      </c>
      <c r="F519" s="2">
        <v>11100</v>
      </c>
      <c r="G519" s="2">
        <v>1273311</v>
      </c>
      <c r="H519" s="2">
        <v>1019101</v>
      </c>
      <c r="I519" s="2">
        <v>158883</v>
      </c>
      <c r="J519" s="2">
        <v>860218</v>
      </c>
      <c r="K519" s="33">
        <v>1.2903705804807618E-2</v>
      </c>
      <c r="L519" s="2">
        <v>8601</v>
      </c>
      <c r="M519" s="2">
        <v>1065513</v>
      </c>
      <c r="N519" s="2">
        <v>881102</v>
      </c>
      <c r="O519" s="33">
        <v>9.761639401567582E-3</v>
      </c>
      <c r="P519" s="2">
        <v>9598</v>
      </c>
      <c r="Q519" s="2">
        <v>1185412</v>
      </c>
      <c r="R519" s="2">
        <v>886729</v>
      </c>
      <c r="S519" s="35">
        <v>1.0824051091145096E-2</v>
      </c>
      <c r="T519" t="s">
        <v>4388</v>
      </c>
      <c r="U519" t="s">
        <v>4388</v>
      </c>
      <c r="V519" s="5" t="s">
        <v>4387</v>
      </c>
      <c r="W519" s="5">
        <v>0</v>
      </c>
      <c r="X519" s="4">
        <v>2.0796547136625217E-3</v>
      </c>
      <c r="Y519" s="6">
        <v>1502</v>
      </c>
      <c r="Z519" s="4">
        <v>1.0624116895775141E-3</v>
      </c>
      <c r="AA519" s="5">
        <v>2487</v>
      </c>
      <c r="AC519" s="16" t="str">
        <f t="shared" si="48"/>
        <v/>
      </c>
      <c r="AD519" s="16" t="str">
        <f t="shared" si="49"/>
        <v/>
      </c>
      <c r="AE519" s="16">
        <f t="shared" si="50"/>
        <v>1.2903705804807618E-2</v>
      </c>
      <c r="AF519" s="16" t="str">
        <f t="shared" si="51"/>
        <v/>
      </c>
      <c r="AG519" s="16" t="str">
        <f t="shared" si="52"/>
        <v/>
      </c>
      <c r="AH519" s="16" t="str">
        <f t="shared" si="53"/>
        <v/>
      </c>
      <c r="AI519" s="17" t="str">
        <f>IF('Peer Comparison Tool'!$D$11="NR","",IF($C519='Peer Comparison Tool'!$D$9,COUNT('ALLL &lt;50B Database'!$AI$1:AI518)+1,""))</f>
        <v/>
      </c>
    </row>
    <row r="520" spans="1:35" x14ac:dyDescent="0.25">
      <c r="A520" t="s">
        <v>2987</v>
      </c>
      <c r="B520">
        <v>254317</v>
      </c>
      <c r="C520" s="5" t="s">
        <v>2948</v>
      </c>
      <c r="D520" s="5" t="s">
        <v>4390</v>
      </c>
      <c r="E520" s="5" t="s">
        <v>4388</v>
      </c>
      <c r="F520" s="2">
        <v>1646</v>
      </c>
      <c r="G520" s="2">
        <v>1272865</v>
      </c>
      <c r="H520" s="2">
        <v>126339</v>
      </c>
      <c r="I520" s="2">
        <v>26782</v>
      </c>
      <c r="J520" s="2">
        <v>99557</v>
      </c>
      <c r="K520" s="33">
        <v>1.653324226322609E-2</v>
      </c>
      <c r="L520" s="2">
        <v>1290</v>
      </c>
      <c r="M520" s="2">
        <v>1144384</v>
      </c>
      <c r="N520" s="2">
        <v>89561</v>
      </c>
      <c r="O520" s="33">
        <v>1.4403590848695302E-2</v>
      </c>
      <c r="P520" s="2">
        <v>1174</v>
      </c>
      <c r="Q520" s="2">
        <v>1156177</v>
      </c>
      <c r="R520" s="2">
        <v>101420</v>
      </c>
      <c r="S520" s="35">
        <v>1.1575626109248669E-2</v>
      </c>
      <c r="T520" t="s">
        <v>4388</v>
      </c>
      <c r="U520" t="s">
        <v>4388</v>
      </c>
      <c r="V520" s="5" t="s">
        <v>4390</v>
      </c>
      <c r="W520" s="5">
        <v>0</v>
      </c>
      <c r="X520" s="4">
        <v>4.9576161539774209E-3</v>
      </c>
      <c r="Y520" s="6">
        <v>472</v>
      </c>
      <c r="Z520" s="4">
        <v>-2.8279647394466329E-3</v>
      </c>
      <c r="AA520" s="5">
        <v>1131</v>
      </c>
      <c r="AC520" s="16" t="str">
        <f t="shared" si="48"/>
        <v/>
      </c>
      <c r="AD520" s="16" t="str">
        <f t="shared" si="49"/>
        <v/>
      </c>
      <c r="AE520" s="16">
        <f t="shared" si="50"/>
        <v>1.653324226322609E-2</v>
      </c>
      <c r="AF520" s="16" t="str">
        <f t="shared" si="51"/>
        <v/>
      </c>
      <c r="AG520" s="16" t="str">
        <f t="shared" si="52"/>
        <v/>
      </c>
      <c r="AH520" s="16" t="str">
        <f t="shared" si="53"/>
        <v/>
      </c>
      <c r="AI520" s="17" t="str">
        <f>IF('Peer Comparison Tool'!$D$11="NR","",IF($C520='Peer Comparison Tool'!$D$9,COUNT('ALLL &lt;50B Database'!$AI$1:AI519)+1,""))</f>
        <v/>
      </c>
    </row>
    <row r="521" spans="1:35" x14ac:dyDescent="0.25">
      <c r="A521" t="s">
        <v>3614</v>
      </c>
      <c r="B521">
        <v>717737</v>
      </c>
      <c r="C521" s="5" t="s">
        <v>3603</v>
      </c>
      <c r="D521" s="5" t="s">
        <v>4387</v>
      </c>
      <c r="E521" s="5" t="s">
        <v>4388</v>
      </c>
      <c r="F521" s="2">
        <v>10849</v>
      </c>
      <c r="G521" s="2">
        <v>1272252</v>
      </c>
      <c r="H521" s="2">
        <v>930724</v>
      </c>
      <c r="I521" s="2">
        <v>70957</v>
      </c>
      <c r="J521" s="2">
        <v>859767</v>
      </c>
      <c r="K521" s="33">
        <v>1.2618535021697739E-2</v>
      </c>
      <c r="L521" s="2">
        <v>10869</v>
      </c>
      <c r="M521" s="2">
        <v>1109006</v>
      </c>
      <c r="N521" s="2">
        <v>840194</v>
      </c>
      <c r="O521" s="33">
        <v>1.2936298045451407E-2</v>
      </c>
      <c r="P521" s="2">
        <v>10936</v>
      </c>
      <c r="Q521" s="2">
        <v>1111026</v>
      </c>
      <c r="R521" s="2">
        <v>851014</v>
      </c>
      <c r="S521" s="35">
        <v>1.2850552399843011E-2</v>
      </c>
      <c r="T521" t="s">
        <v>4388</v>
      </c>
      <c r="U521" t="s">
        <v>4388</v>
      </c>
      <c r="V521" s="5" t="s">
        <v>4387</v>
      </c>
      <c r="W521" s="5">
        <v>0</v>
      </c>
      <c r="X521" s="4">
        <v>-2.3201737814527133E-4</v>
      </c>
      <c r="Y521" s="6">
        <v>-87</v>
      </c>
      <c r="Z521" s="4">
        <v>-8.5745645608396523E-5</v>
      </c>
      <c r="AA521" s="5">
        <v>2633</v>
      </c>
      <c r="AC521" s="16" t="str">
        <f t="shared" si="48"/>
        <v/>
      </c>
      <c r="AD521" s="16" t="str">
        <f t="shared" si="49"/>
        <v/>
      </c>
      <c r="AE521" s="16">
        <f t="shared" si="50"/>
        <v>1.2618535021697739E-2</v>
      </c>
      <c r="AF521" s="16" t="str">
        <f t="shared" si="51"/>
        <v/>
      </c>
      <c r="AG521" s="16" t="str">
        <f t="shared" si="52"/>
        <v/>
      </c>
      <c r="AH521" s="16" t="str">
        <f t="shared" si="53"/>
        <v/>
      </c>
      <c r="AI521" s="17" t="str">
        <f>IF('Peer Comparison Tool'!$D$11="NR","",IF($C521='Peer Comparison Tool'!$D$9,COUNT('ALLL &lt;50B Database'!$AI$1:AI520)+1,""))</f>
        <v/>
      </c>
    </row>
    <row r="522" spans="1:35" x14ac:dyDescent="0.25">
      <c r="A522" t="s">
        <v>3081</v>
      </c>
      <c r="B522">
        <v>3076604</v>
      </c>
      <c r="C522" s="5" t="s">
        <v>3064</v>
      </c>
      <c r="D522" s="5" t="s">
        <v>4387</v>
      </c>
      <c r="E522" s="5" t="s">
        <v>4388</v>
      </c>
      <c r="F522" s="2">
        <v>9634</v>
      </c>
      <c r="G522" s="2">
        <v>1269819</v>
      </c>
      <c r="H522" s="2">
        <v>953134</v>
      </c>
      <c r="I522" s="2">
        <v>221468</v>
      </c>
      <c r="J522" s="2">
        <v>731666</v>
      </c>
      <c r="K522" s="33">
        <v>1.3167210175134557E-2</v>
      </c>
      <c r="L522" s="2">
        <v>8938</v>
      </c>
      <c r="M522" s="2">
        <v>984569</v>
      </c>
      <c r="N522" s="2">
        <v>793268</v>
      </c>
      <c r="O522" s="33">
        <v>1.1267314451106058E-2</v>
      </c>
      <c r="P522" s="2">
        <v>9230</v>
      </c>
      <c r="Q522" s="2">
        <v>983266</v>
      </c>
      <c r="R522" s="2">
        <v>792072</v>
      </c>
      <c r="S522" s="35">
        <v>1.1652981042127484E-2</v>
      </c>
      <c r="T522" t="s">
        <v>4388</v>
      </c>
      <c r="U522" t="s">
        <v>4388</v>
      </c>
      <c r="V522" s="5" t="s">
        <v>4387</v>
      </c>
      <c r="W522" s="5">
        <v>0</v>
      </c>
      <c r="X522" s="4">
        <v>1.514229133007073E-3</v>
      </c>
      <c r="Y522" s="6">
        <v>404</v>
      </c>
      <c r="Z522" s="4">
        <v>3.8566659102142603E-4</v>
      </c>
      <c r="AA522" s="5">
        <v>2334</v>
      </c>
      <c r="AC522" s="16" t="str">
        <f t="shared" si="48"/>
        <v/>
      </c>
      <c r="AD522" s="16" t="str">
        <f t="shared" si="49"/>
        <v/>
      </c>
      <c r="AE522" s="16">
        <f t="shared" si="50"/>
        <v>1.3167210175134557E-2</v>
      </c>
      <c r="AF522" s="16" t="str">
        <f t="shared" si="51"/>
        <v/>
      </c>
      <c r="AG522" s="16" t="str">
        <f t="shared" si="52"/>
        <v/>
      </c>
      <c r="AH522" s="16" t="str">
        <f t="shared" si="53"/>
        <v/>
      </c>
      <c r="AI522" s="17" t="str">
        <f>IF('Peer Comparison Tool'!$D$11="NR","",IF($C522='Peer Comparison Tool'!$D$9,COUNT('ALLL &lt;50B Database'!$AI$1:AI521)+1,""))</f>
        <v/>
      </c>
    </row>
    <row r="523" spans="1:35" x14ac:dyDescent="0.25">
      <c r="A523" t="s">
        <v>1947</v>
      </c>
      <c r="B523">
        <v>132107</v>
      </c>
      <c r="C523" s="5" t="s">
        <v>1938</v>
      </c>
      <c r="D523" s="5" t="s">
        <v>4390</v>
      </c>
      <c r="E523" s="5" t="s">
        <v>4388</v>
      </c>
      <c r="F523" s="2">
        <v>10743</v>
      </c>
      <c r="G523" s="2">
        <v>1266481</v>
      </c>
      <c r="H523" s="2">
        <v>1028620</v>
      </c>
      <c r="I523" s="2">
        <v>77522</v>
      </c>
      <c r="J523" s="2">
        <v>951098</v>
      </c>
      <c r="K523" s="33">
        <v>1.129536598752179E-2</v>
      </c>
      <c r="L523" s="2">
        <v>9297</v>
      </c>
      <c r="M523" s="2">
        <v>1084186</v>
      </c>
      <c r="N523" s="2">
        <v>910461</v>
      </c>
      <c r="O523" s="33">
        <v>1.0211310533894367E-2</v>
      </c>
      <c r="P523" s="2">
        <v>9524</v>
      </c>
      <c r="Q523" s="2">
        <v>1113986</v>
      </c>
      <c r="R523" s="2">
        <v>912920</v>
      </c>
      <c r="S523" s="35">
        <v>1.0432458484861762E-2</v>
      </c>
      <c r="T523" t="s">
        <v>4388</v>
      </c>
      <c r="U523" t="s">
        <v>4388</v>
      </c>
      <c r="V523" s="5" t="s">
        <v>4390</v>
      </c>
      <c r="W523" s="5">
        <v>0</v>
      </c>
      <c r="X523" s="4">
        <v>8.6290750266002775E-4</v>
      </c>
      <c r="Y523" s="6">
        <v>1219</v>
      </c>
      <c r="Z523" s="4">
        <v>2.2114795096739477E-4</v>
      </c>
      <c r="AA523" s="5">
        <v>3251</v>
      </c>
      <c r="AC523" s="16" t="str">
        <f t="shared" si="48"/>
        <v/>
      </c>
      <c r="AD523" s="16" t="str">
        <f t="shared" si="49"/>
        <v/>
      </c>
      <c r="AE523" s="16">
        <f t="shared" si="50"/>
        <v>1.129536598752179E-2</v>
      </c>
      <c r="AF523" s="16" t="str">
        <f t="shared" si="51"/>
        <v/>
      </c>
      <c r="AG523" s="16" t="str">
        <f t="shared" si="52"/>
        <v/>
      </c>
      <c r="AH523" s="16" t="str">
        <f t="shared" si="53"/>
        <v/>
      </c>
      <c r="AI523" s="17" t="str">
        <f>IF('Peer Comparison Tool'!$D$11="NR","",IF($C523='Peer Comparison Tool'!$D$9,COUNT('ALLL &lt;50B Database'!$AI$1:AI522)+1,""))</f>
        <v/>
      </c>
    </row>
    <row r="524" spans="1:35" x14ac:dyDescent="0.25">
      <c r="A524" t="s">
        <v>3080</v>
      </c>
      <c r="B524">
        <v>3588424</v>
      </c>
      <c r="C524" s="5" t="s">
        <v>3064</v>
      </c>
      <c r="D524" s="5" t="s">
        <v>4390</v>
      </c>
      <c r="E524" s="5" t="s">
        <v>4388</v>
      </c>
      <c r="F524" s="2">
        <v>9480</v>
      </c>
      <c r="G524" s="2">
        <v>1259905</v>
      </c>
      <c r="H524" s="2">
        <v>1028527</v>
      </c>
      <c r="I524" s="2">
        <v>194069</v>
      </c>
      <c r="J524" s="2">
        <v>834458</v>
      </c>
      <c r="K524" s="33">
        <v>1.1360667642949076E-2</v>
      </c>
      <c r="L524" s="2">
        <v>7502</v>
      </c>
      <c r="M524" s="2">
        <v>772547</v>
      </c>
      <c r="N524" s="2">
        <v>631830</v>
      </c>
      <c r="O524" s="33">
        <v>1.1873446971495498E-2</v>
      </c>
      <c r="P524" s="2">
        <v>7783</v>
      </c>
      <c r="Q524" s="2">
        <v>1002267</v>
      </c>
      <c r="R524" s="2">
        <v>858931</v>
      </c>
      <c r="S524" s="35">
        <v>9.0612633610848842E-3</v>
      </c>
      <c r="T524" t="s">
        <v>4388</v>
      </c>
      <c r="U524" t="s">
        <v>4388</v>
      </c>
      <c r="V524" s="5" t="s">
        <v>4390</v>
      </c>
      <c r="W524" s="5">
        <v>0</v>
      </c>
      <c r="X524" s="4">
        <v>2.2994042818641914E-3</v>
      </c>
      <c r="Y524" s="6">
        <v>1697</v>
      </c>
      <c r="Z524" s="4">
        <v>-2.8121836104106138E-3</v>
      </c>
      <c r="AA524" s="5">
        <v>3225</v>
      </c>
      <c r="AC524" s="16" t="str">
        <f t="shared" si="48"/>
        <v/>
      </c>
      <c r="AD524" s="16" t="str">
        <f t="shared" si="49"/>
        <v/>
      </c>
      <c r="AE524" s="16">
        <f t="shared" si="50"/>
        <v>1.1360667642949076E-2</v>
      </c>
      <c r="AF524" s="16" t="str">
        <f t="shared" si="51"/>
        <v/>
      </c>
      <c r="AG524" s="16" t="str">
        <f t="shared" si="52"/>
        <v/>
      </c>
      <c r="AH524" s="16" t="str">
        <f t="shared" si="53"/>
        <v/>
      </c>
      <c r="AI524" s="17" t="str">
        <f>IF('Peer Comparison Tool'!$D$11="NR","",IF($C524='Peer Comparison Tool'!$D$9,COUNT('ALLL &lt;50B Database'!$AI$1:AI523)+1,""))</f>
        <v/>
      </c>
    </row>
    <row r="525" spans="1:35" x14ac:dyDescent="0.25">
      <c r="A525" t="s">
        <v>965</v>
      </c>
      <c r="B525">
        <v>2834759</v>
      </c>
      <c r="C525" s="5" t="s">
        <v>926</v>
      </c>
      <c r="D525" s="5" t="s">
        <v>4387</v>
      </c>
      <c r="E525" s="5" t="s">
        <v>4388</v>
      </c>
      <c r="F525" s="2">
        <v>14139</v>
      </c>
      <c r="G525" s="2">
        <v>1259818</v>
      </c>
      <c r="H525" s="2">
        <v>1028099</v>
      </c>
      <c r="I525" s="2">
        <v>21857</v>
      </c>
      <c r="J525" s="2">
        <v>1006242</v>
      </c>
      <c r="K525" s="33">
        <v>1.4051291836357456E-2</v>
      </c>
      <c r="L525" s="2">
        <v>11175</v>
      </c>
      <c r="M525" s="2">
        <v>1107035</v>
      </c>
      <c r="N525" s="2">
        <v>898107</v>
      </c>
      <c r="O525" s="33">
        <v>1.2442838102809576E-2</v>
      </c>
      <c r="P525" s="2">
        <v>12284</v>
      </c>
      <c r="Q525" s="2">
        <v>1203314</v>
      </c>
      <c r="R525" s="2">
        <v>985239</v>
      </c>
      <c r="S525" s="35">
        <v>1.2468040749503421E-2</v>
      </c>
      <c r="T525" t="s">
        <v>4388</v>
      </c>
      <c r="U525" t="s">
        <v>4388</v>
      </c>
      <c r="V525" s="5" t="s">
        <v>4387</v>
      </c>
      <c r="W525" s="5">
        <v>0</v>
      </c>
      <c r="X525" s="4">
        <v>1.5832510868540352E-3</v>
      </c>
      <c r="Y525" s="6">
        <v>1855</v>
      </c>
      <c r="Z525" s="4">
        <v>2.5202646693844519E-5</v>
      </c>
      <c r="AA525" s="5">
        <v>1962</v>
      </c>
      <c r="AC525" s="16" t="str">
        <f t="shared" si="48"/>
        <v/>
      </c>
      <c r="AD525" s="16" t="str">
        <f t="shared" si="49"/>
        <v/>
      </c>
      <c r="AE525" s="16">
        <f t="shared" si="50"/>
        <v>1.4051291836357456E-2</v>
      </c>
      <c r="AF525" s="16" t="str">
        <f t="shared" si="51"/>
        <v/>
      </c>
      <c r="AG525" s="16" t="str">
        <f t="shared" si="52"/>
        <v/>
      </c>
      <c r="AH525" s="16" t="str">
        <f t="shared" si="53"/>
        <v/>
      </c>
      <c r="AI525" s="17" t="str">
        <f>IF('Peer Comparison Tool'!$D$11="NR","",IF($C525='Peer Comparison Tool'!$D$9,COUNT('ALLL &lt;50B Database'!$AI$1:AI524)+1,""))</f>
        <v/>
      </c>
    </row>
    <row r="526" spans="1:35" x14ac:dyDescent="0.25">
      <c r="A526" t="s">
        <v>1945</v>
      </c>
      <c r="B526">
        <v>468806</v>
      </c>
      <c r="C526" s="5" t="s">
        <v>1938</v>
      </c>
      <c r="D526" s="5" t="s">
        <v>4390</v>
      </c>
      <c r="E526" s="5" t="s">
        <v>4388</v>
      </c>
      <c r="F526" s="2">
        <v>9178</v>
      </c>
      <c r="G526" s="2">
        <v>1257635</v>
      </c>
      <c r="H526" s="2">
        <v>971602</v>
      </c>
      <c r="I526" s="2">
        <v>29879</v>
      </c>
      <c r="J526" s="2">
        <v>941723</v>
      </c>
      <c r="K526" s="33">
        <v>9.7459656395776674E-3</v>
      </c>
      <c r="L526" s="2">
        <v>5405</v>
      </c>
      <c r="M526" s="2">
        <v>1208005</v>
      </c>
      <c r="N526" s="2">
        <v>1000778</v>
      </c>
      <c r="O526" s="33">
        <v>5.4007981790167251E-3</v>
      </c>
      <c r="P526" s="2">
        <v>8809</v>
      </c>
      <c r="Q526" s="2">
        <v>1231458</v>
      </c>
      <c r="R526" s="2">
        <v>1033920</v>
      </c>
      <c r="S526" s="35">
        <v>8.5200015475085118E-3</v>
      </c>
      <c r="T526" t="s">
        <v>4388</v>
      </c>
      <c r="U526" t="s">
        <v>4388</v>
      </c>
      <c r="V526" s="5" t="s">
        <v>4390</v>
      </c>
      <c r="W526" s="5">
        <v>0</v>
      </c>
      <c r="X526" s="4">
        <v>1.2259640920691556E-3</v>
      </c>
      <c r="Y526" s="6">
        <v>369</v>
      </c>
      <c r="Z526" s="4">
        <v>3.1192033684917866E-3</v>
      </c>
      <c r="AA526" s="5">
        <v>3866</v>
      </c>
      <c r="AC526" s="16" t="str">
        <f t="shared" si="48"/>
        <v/>
      </c>
      <c r="AD526" s="16" t="str">
        <f t="shared" si="49"/>
        <v/>
      </c>
      <c r="AE526" s="16">
        <f t="shared" si="50"/>
        <v>9.7459656395776674E-3</v>
      </c>
      <c r="AF526" s="16" t="str">
        <f t="shared" si="51"/>
        <v/>
      </c>
      <c r="AG526" s="16" t="str">
        <f t="shared" si="52"/>
        <v/>
      </c>
      <c r="AH526" s="16" t="str">
        <f t="shared" si="53"/>
        <v/>
      </c>
      <c r="AI526" s="17" t="str">
        <f>IF('Peer Comparison Tool'!$D$11="NR","",IF($C526='Peer Comparison Tool'!$D$9,COUNT('ALLL &lt;50B Database'!$AI$1:AI525)+1,""))</f>
        <v/>
      </c>
    </row>
    <row r="527" spans="1:35" x14ac:dyDescent="0.25">
      <c r="A527" t="s">
        <v>143</v>
      </c>
      <c r="B527">
        <v>887340</v>
      </c>
      <c r="C527" s="5" t="s">
        <v>926</v>
      </c>
      <c r="D527" s="5" t="s">
        <v>4390</v>
      </c>
      <c r="E527" s="5" t="s">
        <v>4388</v>
      </c>
      <c r="F527" s="2">
        <v>14649</v>
      </c>
      <c r="G527" s="2">
        <v>1257463</v>
      </c>
      <c r="H527" s="2">
        <v>1005606</v>
      </c>
      <c r="I527" s="2">
        <v>51597</v>
      </c>
      <c r="J527" s="2">
        <v>954009</v>
      </c>
      <c r="K527" s="33">
        <v>1.5355201051562406E-2</v>
      </c>
      <c r="L527" s="2">
        <v>12412</v>
      </c>
      <c r="M527" s="2">
        <v>1142723</v>
      </c>
      <c r="N527" s="2">
        <v>957592</v>
      </c>
      <c r="O527" s="33">
        <v>1.2961678877851945E-2</v>
      </c>
      <c r="P527" s="2">
        <v>13292</v>
      </c>
      <c r="Q527" s="2">
        <v>1220693</v>
      </c>
      <c r="R527" s="2">
        <v>986410</v>
      </c>
      <c r="S527" s="35">
        <v>1.3475126975598382E-2</v>
      </c>
      <c r="T527" t="s">
        <v>4388</v>
      </c>
      <c r="U527" t="s">
        <v>4388</v>
      </c>
      <c r="V527" s="5" t="s">
        <v>4390</v>
      </c>
      <c r="W527" s="5">
        <v>0</v>
      </c>
      <c r="X527" s="4">
        <v>1.8800740759640239E-3</v>
      </c>
      <c r="Y527" s="6">
        <v>1357</v>
      </c>
      <c r="Z527" s="4">
        <v>5.1344809774643736E-4</v>
      </c>
      <c r="AA527" s="5">
        <v>1475</v>
      </c>
      <c r="AC527" s="16" t="str">
        <f t="shared" si="48"/>
        <v/>
      </c>
      <c r="AD527" s="16" t="str">
        <f t="shared" si="49"/>
        <v/>
      </c>
      <c r="AE527" s="16">
        <f t="shared" si="50"/>
        <v>1.5355201051562406E-2</v>
      </c>
      <c r="AF527" s="16" t="str">
        <f t="shared" si="51"/>
        <v/>
      </c>
      <c r="AG527" s="16" t="str">
        <f t="shared" si="52"/>
        <v/>
      </c>
      <c r="AH527" s="16" t="str">
        <f t="shared" si="53"/>
        <v/>
      </c>
      <c r="AI527" s="17" t="str">
        <f>IF('Peer Comparison Tool'!$D$11="NR","",IF($C527='Peer Comparison Tool'!$D$9,COUNT('ALLL &lt;50B Database'!$AI$1:AI526)+1,""))</f>
        <v/>
      </c>
    </row>
    <row r="528" spans="1:35" x14ac:dyDescent="0.25">
      <c r="A528" t="s">
        <v>657</v>
      </c>
      <c r="B528">
        <v>840747</v>
      </c>
      <c r="C528" s="5" t="s">
        <v>716</v>
      </c>
      <c r="D528" s="5" t="s">
        <v>4390</v>
      </c>
      <c r="E528" s="5" t="s">
        <v>4388</v>
      </c>
      <c r="F528" s="2">
        <v>11122</v>
      </c>
      <c r="G528" s="2">
        <v>1251144</v>
      </c>
      <c r="H528" s="2">
        <v>1067568</v>
      </c>
      <c r="I528" s="2">
        <v>89627</v>
      </c>
      <c r="J528" s="2">
        <v>977941</v>
      </c>
      <c r="K528" s="33">
        <v>1.137287423269911E-2</v>
      </c>
      <c r="L528" s="2">
        <v>10300</v>
      </c>
      <c r="M528" s="2">
        <v>1168632</v>
      </c>
      <c r="N528" s="2">
        <v>970381</v>
      </c>
      <c r="O528" s="33">
        <v>1.0614387544686056E-2</v>
      </c>
      <c r="P528" s="2">
        <v>10649</v>
      </c>
      <c r="Q528" s="2">
        <v>1163924</v>
      </c>
      <c r="R528" s="2">
        <v>976673</v>
      </c>
      <c r="S528" s="35">
        <v>1.0903342265016028E-2</v>
      </c>
      <c r="T528" t="s">
        <v>4388</v>
      </c>
      <c r="U528" t="s">
        <v>4388</v>
      </c>
      <c r="V528" s="5" t="s">
        <v>4390</v>
      </c>
      <c r="W528" s="5">
        <v>0</v>
      </c>
      <c r="X528" s="4">
        <v>4.695319676830817E-4</v>
      </c>
      <c r="Y528" s="6">
        <v>473</v>
      </c>
      <c r="Z528" s="4">
        <v>2.8895472032997201E-4</v>
      </c>
      <c r="AA528" s="5">
        <v>3215</v>
      </c>
      <c r="AC528" s="16" t="str">
        <f t="shared" si="48"/>
        <v/>
      </c>
      <c r="AD528" s="16" t="str">
        <f t="shared" si="49"/>
        <v/>
      </c>
      <c r="AE528" s="16">
        <f t="shared" si="50"/>
        <v>1.137287423269911E-2</v>
      </c>
      <c r="AF528" s="16" t="str">
        <f t="shared" si="51"/>
        <v/>
      </c>
      <c r="AG528" s="16" t="str">
        <f t="shared" si="52"/>
        <v/>
      </c>
      <c r="AH528" s="16" t="str">
        <f t="shared" si="53"/>
        <v/>
      </c>
      <c r="AI528" s="17" t="str">
        <f>IF('Peer Comparison Tool'!$D$11="NR","",IF($C528='Peer Comparison Tool'!$D$9,COUNT('ALLL &lt;50B Database'!$AI$1:AI527)+1,""))</f>
        <v/>
      </c>
    </row>
    <row r="529" spans="1:35" x14ac:dyDescent="0.25">
      <c r="A529" t="s">
        <v>2650</v>
      </c>
      <c r="B529">
        <v>687951</v>
      </c>
      <c r="C529" s="5" t="s">
        <v>2642</v>
      </c>
      <c r="D529" s="5" t="s">
        <v>4387</v>
      </c>
      <c r="E529" s="5" t="s">
        <v>4388</v>
      </c>
      <c r="F529" s="2">
        <v>13629</v>
      </c>
      <c r="G529" s="2">
        <v>1250117</v>
      </c>
      <c r="H529" s="2">
        <v>917991</v>
      </c>
      <c r="I529" s="2">
        <v>86271</v>
      </c>
      <c r="J529" s="2">
        <v>831720</v>
      </c>
      <c r="K529" s="33">
        <v>1.6386524311066224E-2</v>
      </c>
      <c r="L529" s="2">
        <v>12947</v>
      </c>
      <c r="M529" s="2">
        <v>1089559</v>
      </c>
      <c r="N529" s="2">
        <v>788120</v>
      </c>
      <c r="O529" s="33">
        <v>1.6427701365274324E-2</v>
      </c>
      <c r="P529" s="2">
        <v>13106</v>
      </c>
      <c r="Q529" s="2">
        <v>1158361</v>
      </c>
      <c r="R529" s="2">
        <v>823816</v>
      </c>
      <c r="S529" s="35">
        <v>1.5908892276916206E-2</v>
      </c>
      <c r="T529" t="s">
        <v>4388</v>
      </c>
      <c r="U529" t="s">
        <v>4388</v>
      </c>
      <c r="V529" s="5" t="s">
        <v>4387</v>
      </c>
      <c r="W529" s="5">
        <v>0</v>
      </c>
      <c r="X529" s="4">
        <v>4.7763203415001829E-4</v>
      </c>
      <c r="Y529" s="6">
        <v>523</v>
      </c>
      <c r="Z529" s="4">
        <v>-5.1880908835811798E-4</v>
      </c>
      <c r="AA529" s="5">
        <v>1168</v>
      </c>
      <c r="AC529" s="16" t="str">
        <f t="shared" si="48"/>
        <v/>
      </c>
      <c r="AD529" s="16" t="str">
        <f t="shared" si="49"/>
        <v/>
      </c>
      <c r="AE529" s="16">
        <f t="shared" si="50"/>
        <v>1.6386524311066224E-2</v>
      </c>
      <c r="AF529" s="16" t="str">
        <f t="shared" si="51"/>
        <v/>
      </c>
      <c r="AG529" s="16" t="str">
        <f t="shared" si="52"/>
        <v/>
      </c>
      <c r="AH529" s="16" t="str">
        <f t="shared" si="53"/>
        <v/>
      </c>
      <c r="AI529" s="17" t="str">
        <f>IF('Peer Comparison Tool'!$D$11="NR","",IF($C529='Peer Comparison Tool'!$D$9,COUNT('ALLL &lt;50B Database'!$AI$1:AI528)+1,""))</f>
        <v/>
      </c>
    </row>
    <row r="530" spans="1:35" x14ac:dyDescent="0.25">
      <c r="A530" t="s">
        <v>3407</v>
      </c>
      <c r="B530">
        <v>282075</v>
      </c>
      <c r="C530" s="5" t="s">
        <v>3374</v>
      </c>
      <c r="D530" s="5" t="s">
        <v>4387</v>
      </c>
      <c r="E530" s="5" t="s">
        <v>4388</v>
      </c>
      <c r="F530" s="2">
        <v>10416</v>
      </c>
      <c r="G530" s="2">
        <v>1249771</v>
      </c>
      <c r="H530" s="2">
        <v>896474</v>
      </c>
      <c r="I530" s="2">
        <v>20532</v>
      </c>
      <c r="J530" s="2">
        <v>875942</v>
      </c>
      <c r="K530" s="33">
        <v>1.189119827568492E-2</v>
      </c>
      <c r="L530" s="2">
        <v>10160</v>
      </c>
      <c r="M530" s="2">
        <v>1212241</v>
      </c>
      <c r="N530" s="2">
        <v>864689</v>
      </c>
      <c r="O530" s="33">
        <v>1.1749889266545544E-2</v>
      </c>
      <c r="P530" s="2">
        <v>10311</v>
      </c>
      <c r="Q530" s="2">
        <v>1193211</v>
      </c>
      <c r="R530" s="2">
        <v>872146</v>
      </c>
      <c r="S530" s="35">
        <v>1.1822561818778049E-2</v>
      </c>
      <c r="T530" t="s">
        <v>4388</v>
      </c>
      <c r="U530" t="s">
        <v>4388</v>
      </c>
      <c r="V530" s="5" t="s">
        <v>4387</v>
      </c>
      <c r="W530" s="5">
        <v>0</v>
      </c>
      <c r="X530" s="4">
        <v>6.8636456906870369E-5</v>
      </c>
      <c r="Y530" s="6">
        <v>105</v>
      </c>
      <c r="Z530" s="4">
        <v>7.2672552232505572E-5</v>
      </c>
      <c r="AA530" s="5">
        <v>2980</v>
      </c>
      <c r="AC530" s="16" t="str">
        <f t="shared" si="48"/>
        <v/>
      </c>
      <c r="AD530" s="16" t="str">
        <f t="shared" si="49"/>
        <v/>
      </c>
      <c r="AE530" s="16">
        <f t="shared" si="50"/>
        <v>1.189119827568492E-2</v>
      </c>
      <c r="AF530" s="16" t="str">
        <f t="shared" si="51"/>
        <v/>
      </c>
      <c r="AG530" s="16" t="str">
        <f t="shared" si="52"/>
        <v/>
      </c>
      <c r="AH530" s="16" t="str">
        <f t="shared" si="53"/>
        <v/>
      </c>
      <c r="AI530" s="17" t="str">
        <f>IF('Peer Comparison Tool'!$D$11="NR","",IF($C530='Peer Comparison Tool'!$D$9,COUNT('ALLL &lt;50B Database'!$AI$1:AI529)+1,""))</f>
        <v/>
      </c>
    </row>
    <row r="531" spans="1:35" x14ac:dyDescent="0.25">
      <c r="A531" t="s">
        <v>730</v>
      </c>
      <c r="B531">
        <v>859141</v>
      </c>
      <c r="C531" s="5" t="s">
        <v>716</v>
      </c>
      <c r="D531" s="5" t="s">
        <v>4387</v>
      </c>
      <c r="E531" s="5" t="s">
        <v>4388</v>
      </c>
      <c r="F531" s="2">
        <v>8246</v>
      </c>
      <c r="G531" s="2">
        <v>1248405</v>
      </c>
      <c r="H531" s="2">
        <v>797805</v>
      </c>
      <c r="I531" s="2">
        <v>63947</v>
      </c>
      <c r="J531" s="2">
        <v>733858</v>
      </c>
      <c r="K531" s="33">
        <v>1.1236506245077386E-2</v>
      </c>
      <c r="L531" s="2">
        <v>8235</v>
      </c>
      <c r="M531" s="2">
        <v>1083734</v>
      </c>
      <c r="N531" s="2">
        <v>760463</v>
      </c>
      <c r="O531" s="33">
        <v>1.0828929218121066E-2</v>
      </c>
      <c r="P531" s="2">
        <v>8258</v>
      </c>
      <c r="Q531" s="2">
        <v>1099471</v>
      </c>
      <c r="R531" s="2">
        <v>758297</v>
      </c>
      <c r="S531" s="35">
        <v>1.0890192101511677E-2</v>
      </c>
      <c r="T531" t="s">
        <v>4388</v>
      </c>
      <c r="U531" t="s">
        <v>4388</v>
      </c>
      <c r="V531" s="5" t="s">
        <v>4387</v>
      </c>
      <c r="W531" s="5">
        <v>0</v>
      </c>
      <c r="X531" s="4">
        <v>3.4631414356570828E-4</v>
      </c>
      <c r="Y531" s="6">
        <v>-12</v>
      </c>
      <c r="Z531" s="4">
        <v>6.1262883390611825E-5</v>
      </c>
      <c r="AA531" s="5">
        <v>3273</v>
      </c>
      <c r="AC531" s="16" t="str">
        <f t="shared" si="48"/>
        <v/>
      </c>
      <c r="AD531" s="16" t="str">
        <f t="shared" si="49"/>
        <v/>
      </c>
      <c r="AE531" s="16">
        <f t="shared" si="50"/>
        <v>1.1236506245077386E-2</v>
      </c>
      <c r="AF531" s="16" t="str">
        <f t="shared" si="51"/>
        <v/>
      </c>
      <c r="AG531" s="16" t="str">
        <f t="shared" si="52"/>
        <v/>
      </c>
      <c r="AH531" s="16" t="str">
        <f t="shared" si="53"/>
        <v/>
      </c>
      <c r="AI531" s="17" t="str">
        <f>IF('Peer Comparison Tool'!$D$11="NR","",IF($C531='Peer Comparison Tool'!$D$9,COUNT('ALLL &lt;50B Database'!$AI$1:AI530)+1,""))</f>
        <v/>
      </c>
    </row>
    <row r="532" spans="1:35" x14ac:dyDescent="0.25">
      <c r="A532" t="s">
        <v>3566</v>
      </c>
      <c r="B532">
        <v>540551</v>
      </c>
      <c r="C532" s="5" t="s">
        <v>3557</v>
      </c>
      <c r="D532" s="5" t="s">
        <v>4387</v>
      </c>
      <c r="E532" s="5" t="s">
        <v>4388</v>
      </c>
      <c r="F532" s="2">
        <v>11344</v>
      </c>
      <c r="G532" s="2">
        <v>1247975</v>
      </c>
      <c r="H532" s="2">
        <v>921431</v>
      </c>
      <c r="I532" s="2">
        <v>49730</v>
      </c>
      <c r="J532" s="2">
        <v>871701</v>
      </c>
      <c r="K532" s="33">
        <v>1.3013636556571577E-2</v>
      </c>
      <c r="L532" s="2">
        <v>11879</v>
      </c>
      <c r="M532" s="2">
        <v>1205032</v>
      </c>
      <c r="N532" s="2">
        <v>859150</v>
      </c>
      <c r="O532" s="33">
        <v>1.3826456381307107E-2</v>
      </c>
      <c r="P532" s="2">
        <v>14869</v>
      </c>
      <c r="Q532" s="2">
        <v>1170745</v>
      </c>
      <c r="R532" s="2">
        <v>865311</v>
      </c>
      <c r="S532" s="35">
        <v>1.7183417291586494E-2</v>
      </c>
      <c r="T532" t="s">
        <v>4388</v>
      </c>
      <c r="U532" t="s">
        <v>4388</v>
      </c>
      <c r="V532" s="5" t="s">
        <v>4387</v>
      </c>
      <c r="W532" s="5">
        <v>0</v>
      </c>
      <c r="X532" s="4">
        <v>-4.1697807350149167E-3</v>
      </c>
      <c r="Y532" s="6">
        <v>-3525</v>
      </c>
      <c r="Z532" s="4">
        <v>3.3569609102793874E-3</v>
      </c>
      <c r="AA532" s="5">
        <v>2426</v>
      </c>
      <c r="AC532" s="16" t="str">
        <f t="shared" si="48"/>
        <v/>
      </c>
      <c r="AD532" s="16" t="str">
        <f t="shared" si="49"/>
        <v/>
      </c>
      <c r="AE532" s="16">
        <f t="shared" si="50"/>
        <v>1.3013636556571577E-2</v>
      </c>
      <c r="AF532" s="16" t="str">
        <f t="shared" si="51"/>
        <v/>
      </c>
      <c r="AG532" s="16" t="str">
        <f t="shared" si="52"/>
        <v/>
      </c>
      <c r="AH532" s="16" t="str">
        <f t="shared" si="53"/>
        <v/>
      </c>
      <c r="AI532" s="17" t="str">
        <f>IF('Peer Comparison Tool'!$D$11="NR","",IF($C532='Peer Comparison Tool'!$D$9,COUNT('ALLL &lt;50B Database'!$AI$1:AI531)+1,""))</f>
        <v/>
      </c>
    </row>
    <row r="533" spans="1:35" x14ac:dyDescent="0.25">
      <c r="A533" t="s">
        <v>1833</v>
      </c>
      <c r="B533">
        <v>527600</v>
      </c>
      <c r="C533" s="5" t="s">
        <v>1795</v>
      </c>
      <c r="D533" s="5" t="s">
        <v>4390</v>
      </c>
      <c r="E533" s="5" t="s">
        <v>4388</v>
      </c>
      <c r="F533" s="2">
        <v>4598</v>
      </c>
      <c r="G533" s="2">
        <v>1244815</v>
      </c>
      <c r="H533" s="2">
        <v>850207</v>
      </c>
      <c r="I533" s="2">
        <v>38262</v>
      </c>
      <c r="J533" s="2">
        <v>811945</v>
      </c>
      <c r="K533" s="33">
        <v>5.662945150225693E-3</v>
      </c>
      <c r="L533" s="2">
        <v>2764</v>
      </c>
      <c r="M533" s="2">
        <v>1135696</v>
      </c>
      <c r="N533" s="2">
        <v>837807</v>
      </c>
      <c r="O533" s="33">
        <v>3.2990891697013752E-3</v>
      </c>
      <c r="P533" s="2">
        <v>4264</v>
      </c>
      <c r="Q533" s="2">
        <v>1137348</v>
      </c>
      <c r="R533" s="2">
        <v>834880</v>
      </c>
      <c r="S533" s="35">
        <v>5.1073208125718668E-3</v>
      </c>
      <c r="T533" t="s">
        <v>4388</v>
      </c>
      <c r="U533" t="s">
        <v>4388</v>
      </c>
      <c r="V533" s="5" t="s">
        <v>4390</v>
      </c>
      <c r="W533" s="5">
        <v>0</v>
      </c>
      <c r="X533" s="4">
        <v>5.5562433765382613E-4</v>
      </c>
      <c r="Y533" s="6">
        <v>334</v>
      </c>
      <c r="Z533" s="4">
        <v>1.8082316428704916E-3</v>
      </c>
      <c r="AA533" s="5">
        <v>4611</v>
      </c>
      <c r="AC533" s="16" t="str">
        <f t="shared" si="48"/>
        <v/>
      </c>
      <c r="AD533" s="16" t="str">
        <f t="shared" si="49"/>
        <v/>
      </c>
      <c r="AE533" s="16">
        <f t="shared" si="50"/>
        <v>5.662945150225693E-3</v>
      </c>
      <c r="AF533" s="16" t="str">
        <f t="shared" si="51"/>
        <v/>
      </c>
      <c r="AG533" s="16" t="str">
        <f t="shared" si="52"/>
        <v/>
      </c>
      <c r="AH533" s="16" t="str">
        <f t="shared" si="53"/>
        <v/>
      </c>
      <c r="AI533" s="17" t="str">
        <f>IF('Peer Comparison Tool'!$D$11="NR","",IF($C533='Peer Comparison Tool'!$D$9,COUNT('ALLL &lt;50B Database'!$AI$1:AI532)+1,""))</f>
        <v/>
      </c>
    </row>
    <row r="534" spans="1:35" x14ac:dyDescent="0.25">
      <c r="A534" t="s">
        <v>1591</v>
      </c>
      <c r="B534">
        <v>373115</v>
      </c>
      <c r="C534" s="5" t="s">
        <v>1578</v>
      </c>
      <c r="D534" s="5" t="s">
        <v>4387</v>
      </c>
      <c r="E534" s="5" t="s">
        <v>4388</v>
      </c>
      <c r="F534" s="2">
        <v>10389</v>
      </c>
      <c r="G534" s="2">
        <v>1243751</v>
      </c>
      <c r="H534" s="2">
        <v>808467</v>
      </c>
      <c r="I534" s="2">
        <v>56797</v>
      </c>
      <c r="J534" s="2">
        <v>751670</v>
      </c>
      <c r="K534" s="33">
        <v>1.382122473957987E-2</v>
      </c>
      <c r="L534" s="2">
        <v>8460</v>
      </c>
      <c r="M534" s="2">
        <v>1107663</v>
      </c>
      <c r="N534" s="2">
        <v>744313</v>
      </c>
      <c r="O534" s="33">
        <v>1.1366185999707113E-2</v>
      </c>
      <c r="P534" s="2">
        <v>9916</v>
      </c>
      <c r="Q534" s="2">
        <v>1140237</v>
      </c>
      <c r="R534" s="2">
        <v>778327</v>
      </c>
      <c r="S534" s="35">
        <v>1.2740146493697379E-2</v>
      </c>
      <c r="T534" t="s">
        <v>4388</v>
      </c>
      <c r="U534" t="s">
        <v>4388</v>
      </c>
      <c r="V534" s="5" t="s">
        <v>4387</v>
      </c>
      <c r="W534" s="5">
        <v>0</v>
      </c>
      <c r="X534" s="4">
        <v>1.0810782458824907E-3</v>
      </c>
      <c r="Y534" s="6">
        <v>473</v>
      </c>
      <c r="Z534" s="4">
        <v>1.3739604939902658E-3</v>
      </c>
      <c r="AA534" s="5">
        <v>2055</v>
      </c>
      <c r="AC534" s="16" t="str">
        <f t="shared" si="48"/>
        <v/>
      </c>
      <c r="AD534" s="16" t="str">
        <f t="shared" si="49"/>
        <v/>
      </c>
      <c r="AE534" s="16">
        <f t="shared" si="50"/>
        <v>1.382122473957987E-2</v>
      </c>
      <c r="AF534" s="16" t="str">
        <f t="shared" si="51"/>
        <v/>
      </c>
      <c r="AG534" s="16" t="str">
        <f t="shared" si="52"/>
        <v/>
      </c>
      <c r="AH534" s="16" t="str">
        <f t="shared" si="53"/>
        <v/>
      </c>
      <c r="AI534" s="17" t="str">
        <f>IF('Peer Comparison Tool'!$D$11="NR","",IF($C534='Peer Comparison Tool'!$D$9,COUNT('ALLL &lt;50B Database'!$AI$1:AI533)+1,""))</f>
        <v/>
      </c>
    </row>
    <row r="535" spans="1:35" x14ac:dyDescent="0.25">
      <c r="A535" t="s">
        <v>2529</v>
      </c>
      <c r="B535">
        <v>972648</v>
      </c>
      <c r="C535" s="5" t="s">
        <v>2519</v>
      </c>
      <c r="D535" s="5" t="s">
        <v>4387</v>
      </c>
      <c r="E535" s="5" t="s">
        <v>4388</v>
      </c>
      <c r="F535" s="2">
        <v>4845</v>
      </c>
      <c r="G535" s="2">
        <v>1239617</v>
      </c>
      <c r="H535" s="2">
        <v>650604</v>
      </c>
      <c r="I535" s="2">
        <v>78635</v>
      </c>
      <c r="J535" s="2">
        <v>571969</v>
      </c>
      <c r="K535" s="33">
        <v>8.4707387987810537E-3</v>
      </c>
      <c r="L535" s="2">
        <v>4800</v>
      </c>
      <c r="M535" s="2">
        <v>1098217</v>
      </c>
      <c r="N535" s="2">
        <v>587237</v>
      </c>
      <c r="O535" s="33">
        <v>8.173871877964093E-3</v>
      </c>
      <c r="P535" s="2">
        <v>5045</v>
      </c>
      <c r="Q535" s="2">
        <v>1148360</v>
      </c>
      <c r="R535" s="2">
        <v>569067</v>
      </c>
      <c r="S535" s="35">
        <v>8.8653884340508231E-3</v>
      </c>
      <c r="T535" t="s">
        <v>4388</v>
      </c>
      <c r="U535" t="s">
        <v>4388</v>
      </c>
      <c r="V535" s="5" t="s">
        <v>4387</v>
      </c>
      <c r="W535" s="5">
        <v>0</v>
      </c>
      <c r="X535" s="4">
        <v>-3.9464963526976947E-4</v>
      </c>
      <c r="Y535" s="6">
        <v>-200</v>
      </c>
      <c r="Z535" s="4">
        <v>6.9151655608673014E-4</v>
      </c>
      <c r="AA535" s="5">
        <v>4205</v>
      </c>
      <c r="AC535" s="16" t="str">
        <f t="shared" si="48"/>
        <v/>
      </c>
      <c r="AD535" s="16" t="str">
        <f t="shared" si="49"/>
        <v/>
      </c>
      <c r="AE535" s="16">
        <f t="shared" si="50"/>
        <v>8.4707387987810537E-3</v>
      </c>
      <c r="AF535" s="16" t="str">
        <f t="shared" si="51"/>
        <v/>
      </c>
      <c r="AG535" s="16" t="str">
        <f t="shared" si="52"/>
        <v/>
      </c>
      <c r="AH535" s="16" t="str">
        <f t="shared" si="53"/>
        <v/>
      </c>
      <c r="AI535" s="17" t="str">
        <f>IF('Peer Comparison Tool'!$D$11="NR","",IF($C535='Peer Comparison Tool'!$D$9,COUNT('ALLL &lt;50B Database'!$AI$1:AI534)+1,""))</f>
        <v/>
      </c>
    </row>
    <row r="536" spans="1:35" x14ac:dyDescent="0.25">
      <c r="A536" t="s">
        <v>263</v>
      </c>
      <c r="B536">
        <v>3608751</v>
      </c>
      <c r="C536" s="5" t="s">
        <v>207</v>
      </c>
      <c r="D536" s="5" t="s">
        <v>4387</v>
      </c>
      <c r="E536" s="5" t="s">
        <v>4388</v>
      </c>
      <c r="F536" s="2">
        <v>18156</v>
      </c>
      <c r="G536" s="2">
        <v>1239445</v>
      </c>
      <c r="H536" s="2">
        <v>946291</v>
      </c>
      <c r="I536" s="2">
        <v>186552</v>
      </c>
      <c r="J536" s="2">
        <v>759739</v>
      </c>
      <c r="K536" s="33">
        <v>2.3897680650855097E-2</v>
      </c>
      <c r="L536" s="2">
        <v>16002</v>
      </c>
      <c r="M536" s="2">
        <v>1036536</v>
      </c>
      <c r="N536" s="2">
        <v>740144</v>
      </c>
      <c r="O536" s="33">
        <v>2.1620117166389244E-2</v>
      </c>
      <c r="P536" s="2">
        <v>17587</v>
      </c>
      <c r="Q536" s="2">
        <v>1068042</v>
      </c>
      <c r="R536" s="2">
        <v>763473</v>
      </c>
      <c r="S536" s="35">
        <v>2.3035523194664384E-2</v>
      </c>
      <c r="T536" t="s">
        <v>4388</v>
      </c>
      <c r="U536" t="s">
        <v>4388</v>
      </c>
      <c r="V536" s="5" t="s">
        <v>4387</v>
      </c>
      <c r="W536" s="5">
        <v>0</v>
      </c>
      <c r="X536" s="4">
        <v>8.6215745619071249E-4</v>
      </c>
      <c r="Y536" s="6">
        <v>569</v>
      </c>
      <c r="Z536" s="4">
        <v>1.4154060282751402E-3</v>
      </c>
      <c r="AA536" s="5">
        <v>291</v>
      </c>
      <c r="AC536" s="16" t="str">
        <f t="shared" si="48"/>
        <v/>
      </c>
      <c r="AD536" s="16" t="str">
        <f t="shared" si="49"/>
        <v/>
      </c>
      <c r="AE536" s="16">
        <f t="shared" si="50"/>
        <v>2.3897680650855097E-2</v>
      </c>
      <c r="AF536" s="16" t="str">
        <f t="shared" si="51"/>
        <v/>
      </c>
      <c r="AG536" s="16" t="str">
        <f t="shared" si="52"/>
        <v/>
      </c>
      <c r="AH536" s="16" t="str">
        <f t="shared" si="53"/>
        <v/>
      </c>
      <c r="AI536" s="17" t="str">
        <f>IF('Peer Comparison Tool'!$D$11="NR","",IF($C536='Peer Comparison Tool'!$D$9,COUNT('ALLL &lt;50B Database'!$AI$1:AI535)+1,""))</f>
        <v/>
      </c>
    </row>
    <row r="537" spans="1:35" x14ac:dyDescent="0.25">
      <c r="A537" t="s">
        <v>427</v>
      </c>
      <c r="B537">
        <v>626101</v>
      </c>
      <c r="C537" s="5" t="s">
        <v>416</v>
      </c>
      <c r="D537" s="5" t="s">
        <v>4387</v>
      </c>
      <c r="E537" s="5" t="s">
        <v>4388</v>
      </c>
      <c r="F537" s="2">
        <v>10780</v>
      </c>
      <c r="G537" s="2">
        <v>1238414</v>
      </c>
      <c r="H537" s="2">
        <v>1046432</v>
      </c>
      <c r="I537" s="2">
        <v>83906</v>
      </c>
      <c r="J537" s="2">
        <v>962526</v>
      </c>
      <c r="K537" s="33">
        <v>1.119969746271789E-2</v>
      </c>
      <c r="L537" s="2">
        <v>8715</v>
      </c>
      <c r="M537" s="2">
        <v>1117094</v>
      </c>
      <c r="N537" s="2">
        <v>940486</v>
      </c>
      <c r="O537" s="33">
        <v>9.2664856255170198E-3</v>
      </c>
      <c r="P537" s="2">
        <v>9748</v>
      </c>
      <c r="Q537" s="2">
        <v>1132780</v>
      </c>
      <c r="R537" s="2">
        <v>958545</v>
      </c>
      <c r="S537" s="35">
        <v>1.0169579936257557E-2</v>
      </c>
      <c r="T537" t="s">
        <v>4388</v>
      </c>
      <c r="U537" t="s">
        <v>4388</v>
      </c>
      <c r="V537" s="5" t="s">
        <v>4387</v>
      </c>
      <c r="W537" s="5">
        <v>0</v>
      </c>
      <c r="X537" s="4">
        <v>1.0301175264603325E-3</v>
      </c>
      <c r="Y537" s="6">
        <v>1032</v>
      </c>
      <c r="Z537" s="4">
        <v>9.0309431074053759E-4</v>
      </c>
      <c r="AA537" s="5">
        <v>3286</v>
      </c>
      <c r="AC537" s="16" t="str">
        <f t="shared" si="48"/>
        <v/>
      </c>
      <c r="AD537" s="16" t="str">
        <f t="shared" si="49"/>
        <v/>
      </c>
      <c r="AE537" s="16">
        <f t="shared" si="50"/>
        <v>1.119969746271789E-2</v>
      </c>
      <c r="AF537" s="16" t="str">
        <f t="shared" si="51"/>
        <v/>
      </c>
      <c r="AG537" s="16" t="str">
        <f t="shared" si="52"/>
        <v/>
      </c>
      <c r="AH537" s="16" t="str">
        <f t="shared" si="53"/>
        <v/>
      </c>
      <c r="AI537" s="17" t="str">
        <f>IF('Peer Comparison Tool'!$D$11="NR","",IF($C537='Peer Comparison Tool'!$D$9,COUNT('ALLL &lt;50B Database'!$AI$1:AI536)+1,""))</f>
        <v/>
      </c>
    </row>
    <row r="538" spans="1:35" x14ac:dyDescent="0.25">
      <c r="A538" t="s">
        <v>398</v>
      </c>
      <c r="B538">
        <v>602048</v>
      </c>
      <c r="C538" s="5" t="s">
        <v>1963</v>
      </c>
      <c r="D538" s="5" t="s">
        <v>4390</v>
      </c>
      <c r="E538" s="5" t="s">
        <v>4388</v>
      </c>
      <c r="F538" s="2">
        <v>8991</v>
      </c>
      <c r="G538" s="2">
        <v>1237571</v>
      </c>
      <c r="H538" s="2">
        <v>1044563</v>
      </c>
      <c r="I538" s="2">
        <v>206901</v>
      </c>
      <c r="J538" s="2">
        <v>837662</v>
      </c>
      <c r="K538" s="33">
        <v>1.0733446187125595E-2</v>
      </c>
      <c r="L538" s="2">
        <v>5813</v>
      </c>
      <c r="M538" s="2">
        <v>1033895</v>
      </c>
      <c r="N538" s="2">
        <v>870555</v>
      </c>
      <c r="O538" s="33">
        <v>6.6773495069237443E-3</v>
      </c>
      <c r="P538" s="2">
        <v>7250</v>
      </c>
      <c r="Q538" s="2">
        <v>1069459</v>
      </c>
      <c r="R538" s="2">
        <v>865578</v>
      </c>
      <c r="S538" s="35">
        <v>8.375906041974265E-3</v>
      </c>
      <c r="T538" t="s">
        <v>4388</v>
      </c>
      <c r="U538" t="s">
        <v>4388</v>
      </c>
      <c r="V538" s="5" t="s">
        <v>4390</v>
      </c>
      <c r="W538" s="5">
        <v>0</v>
      </c>
      <c r="X538" s="4">
        <v>2.3575401451513302E-3</v>
      </c>
      <c r="Y538" s="6">
        <v>1741</v>
      </c>
      <c r="Z538" s="4">
        <v>1.6985565350505208E-3</v>
      </c>
      <c r="AA538" s="5">
        <v>3495</v>
      </c>
      <c r="AC538" s="16" t="str">
        <f t="shared" si="48"/>
        <v/>
      </c>
      <c r="AD538" s="16" t="str">
        <f t="shared" si="49"/>
        <v/>
      </c>
      <c r="AE538" s="16">
        <f t="shared" si="50"/>
        <v>1.0733446187125595E-2</v>
      </c>
      <c r="AF538" s="16" t="str">
        <f t="shared" si="51"/>
        <v/>
      </c>
      <c r="AG538" s="16" t="str">
        <f t="shared" si="52"/>
        <v/>
      </c>
      <c r="AH538" s="16" t="str">
        <f t="shared" si="53"/>
        <v/>
      </c>
      <c r="AI538" s="17" t="str">
        <f>IF('Peer Comparison Tool'!$D$11="NR","",IF($C538='Peer Comparison Tool'!$D$9,COUNT('ALLL &lt;50B Database'!$AI$1:AI537)+1,""))</f>
        <v/>
      </c>
    </row>
    <row r="539" spans="1:35" x14ac:dyDescent="0.25">
      <c r="A539" t="s">
        <v>4072</v>
      </c>
      <c r="B539">
        <v>34425</v>
      </c>
      <c r="C539" s="5" t="s">
        <v>4058</v>
      </c>
      <c r="D539" s="5" t="s">
        <v>4390</v>
      </c>
      <c r="E539" s="5" t="s">
        <v>4388</v>
      </c>
      <c r="F539" s="2">
        <v>12007</v>
      </c>
      <c r="G539" s="2">
        <v>1233656</v>
      </c>
      <c r="H539" s="2">
        <v>1052855</v>
      </c>
      <c r="I539" s="2">
        <v>55496</v>
      </c>
      <c r="J539" s="2">
        <v>997359</v>
      </c>
      <c r="K539" s="33">
        <v>1.2038794456158715E-2</v>
      </c>
      <c r="L539" s="2">
        <v>7562</v>
      </c>
      <c r="M539" s="2">
        <v>1127526</v>
      </c>
      <c r="N539" s="2">
        <v>924190</v>
      </c>
      <c r="O539" s="33">
        <v>8.1823001763706594E-3</v>
      </c>
      <c r="P539" s="2">
        <v>10172</v>
      </c>
      <c r="Q539" s="2">
        <v>1178877</v>
      </c>
      <c r="R539" s="2">
        <v>970195</v>
      </c>
      <c r="S539" s="35">
        <v>1.0484490231345246E-2</v>
      </c>
      <c r="T539" t="s">
        <v>4388</v>
      </c>
      <c r="U539" t="s">
        <v>4388</v>
      </c>
      <c r="V539" s="5" t="s">
        <v>4390</v>
      </c>
      <c r="W539" s="5">
        <v>0</v>
      </c>
      <c r="X539" s="4">
        <v>1.5543042248134693E-3</v>
      </c>
      <c r="Y539" s="6">
        <v>1835</v>
      </c>
      <c r="Z539" s="4">
        <v>2.3021900549745865E-3</v>
      </c>
      <c r="AA539" s="5">
        <v>2911</v>
      </c>
      <c r="AC539" s="16" t="str">
        <f t="shared" si="48"/>
        <v/>
      </c>
      <c r="AD539" s="16" t="str">
        <f t="shared" si="49"/>
        <v/>
      </c>
      <c r="AE539" s="16">
        <f t="shared" si="50"/>
        <v>1.2038794456158715E-2</v>
      </c>
      <c r="AF539" s="16" t="str">
        <f t="shared" si="51"/>
        <v/>
      </c>
      <c r="AG539" s="16" t="str">
        <f t="shared" si="52"/>
        <v/>
      </c>
      <c r="AH539" s="16" t="str">
        <f t="shared" si="53"/>
        <v/>
      </c>
      <c r="AI539" s="17" t="str">
        <f>IF('Peer Comparison Tool'!$D$11="NR","",IF($C539='Peer Comparison Tool'!$D$9,COUNT('ALLL &lt;50B Database'!$AI$1:AI538)+1,""))</f>
        <v/>
      </c>
    </row>
    <row r="540" spans="1:35" x14ac:dyDescent="0.25">
      <c r="A540" t="s">
        <v>3757</v>
      </c>
      <c r="B540">
        <v>339072</v>
      </c>
      <c r="C540" s="5" t="s">
        <v>3704</v>
      </c>
      <c r="D540" s="5" t="s">
        <v>4387</v>
      </c>
      <c r="E540" s="5" t="s">
        <v>4388</v>
      </c>
      <c r="F540" s="2">
        <v>4640</v>
      </c>
      <c r="G540" s="2">
        <v>1233276</v>
      </c>
      <c r="H540" s="2">
        <v>452285</v>
      </c>
      <c r="I540" s="2">
        <v>2459</v>
      </c>
      <c r="J540" s="2">
        <v>449826</v>
      </c>
      <c r="K540" s="33">
        <v>1.031509961629608E-2</v>
      </c>
      <c r="L540" s="2">
        <v>5319</v>
      </c>
      <c r="M540" s="2">
        <v>1065955</v>
      </c>
      <c r="N540" s="2">
        <v>439737</v>
      </c>
      <c r="O540" s="33">
        <v>1.2095866392866646E-2</v>
      </c>
      <c r="P540" s="2">
        <v>4560</v>
      </c>
      <c r="Q540" s="2">
        <v>1052372</v>
      </c>
      <c r="R540" s="2">
        <v>439965</v>
      </c>
      <c r="S540" s="35">
        <v>1.0364460809382565E-2</v>
      </c>
      <c r="T540" t="s">
        <v>4388</v>
      </c>
      <c r="U540" t="s">
        <v>4388</v>
      </c>
      <c r="V540" s="5" t="s">
        <v>4387</v>
      </c>
      <c r="W540" s="5">
        <v>0</v>
      </c>
      <c r="X540" s="4">
        <v>-4.9361193086485539E-5</v>
      </c>
      <c r="Y540" s="6">
        <v>80</v>
      </c>
      <c r="Z540" s="4">
        <v>-1.7314055834840806E-3</v>
      </c>
      <c r="AA540" s="5">
        <v>3668</v>
      </c>
      <c r="AC540" s="16" t="str">
        <f t="shared" si="48"/>
        <v/>
      </c>
      <c r="AD540" s="16" t="str">
        <f t="shared" si="49"/>
        <v/>
      </c>
      <c r="AE540" s="16">
        <f t="shared" si="50"/>
        <v>1.031509961629608E-2</v>
      </c>
      <c r="AF540" s="16" t="str">
        <f t="shared" si="51"/>
        <v/>
      </c>
      <c r="AG540" s="16" t="str">
        <f t="shared" si="52"/>
        <v/>
      </c>
      <c r="AH540" s="16" t="str">
        <f t="shared" si="53"/>
        <v/>
      </c>
      <c r="AI540" s="17" t="str">
        <f>IF('Peer Comparison Tool'!$D$11="NR","",IF($C540='Peer Comparison Tool'!$D$9,COUNT('ALLL &lt;50B Database'!$AI$1:AI539)+1,""))</f>
        <v/>
      </c>
    </row>
    <row r="541" spans="1:35" x14ac:dyDescent="0.25">
      <c r="A541" t="s">
        <v>3615</v>
      </c>
      <c r="B541">
        <v>99536</v>
      </c>
      <c r="C541" s="5" t="s">
        <v>3603</v>
      </c>
      <c r="D541" s="5" t="s">
        <v>4390</v>
      </c>
      <c r="E541" s="5" t="s">
        <v>4388</v>
      </c>
      <c r="F541" s="2">
        <v>5696</v>
      </c>
      <c r="G541" s="2">
        <v>1232374</v>
      </c>
      <c r="H541" s="2">
        <v>707759</v>
      </c>
      <c r="I541" s="2">
        <v>56932</v>
      </c>
      <c r="J541" s="2">
        <v>650827</v>
      </c>
      <c r="K541" s="33">
        <v>8.7519417602527246E-3</v>
      </c>
      <c r="L541" s="2">
        <v>4727</v>
      </c>
      <c r="M541" s="2">
        <v>1060038</v>
      </c>
      <c r="N541" s="2">
        <v>652698</v>
      </c>
      <c r="O541" s="33">
        <v>7.2422467971404846E-3</v>
      </c>
      <c r="P541" s="2">
        <v>5125</v>
      </c>
      <c r="Q541" s="2">
        <v>1106075</v>
      </c>
      <c r="R541" s="2">
        <v>652454</v>
      </c>
      <c r="S541" s="35">
        <v>7.8549598898926213E-3</v>
      </c>
      <c r="T541" t="s">
        <v>4388</v>
      </c>
      <c r="U541" t="s">
        <v>4388</v>
      </c>
      <c r="V541" s="5" t="s">
        <v>4390</v>
      </c>
      <c r="W541" s="5">
        <v>0</v>
      </c>
      <c r="X541" s="4">
        <v>8.9698187036010325E-4</v>
      </c>
      <c r="Y541" s="6">
        <v>571</v>
      </c>
      <c r="Z541" s="4">
        <v>6.1271309275213667E-4</v>
      </c>
      <c r="AA541" s="5">
        <v>4147</v>
      </c>
      <c r="AC541" s="16" t="str">
        <f t="shared" si="48"/>
        <v/>
      </c>
      <c r="AD541" s="16" t="str">
        <f t="shared" si="49"/>
        <v/>
      </c>
      <c r="AE541" s="16">
        <f t="shared" si="50"/>
        <v>8.7519417602527246E-3</v>
      </c>
      <c r="AF541" s="16" t="str">
        <f t="shared" si="51"/>
        <v/>
      </c>
      <c r="AG541" s="16" t="str">
        <f t="shared" si="52"/>
        <v/>
      </c>
      <c r="AH541" s="16" t="str">
        <f t="shared" si="53"/>
        <v/>
      </c>
      <c r="AI541" s="17" t="str">
        <f>IF('Peer Comparison Tool'!$D$11="NR","",IF($C541='Peer Comparison Tool'!$D$9,COUNT('ALLL &lt;50B Database'!$AI$1:AI540)+1,""))</f>
        <v/>
      </c>
    </row>
    <row r="542" spans="1:35" x14ac:dyDescent="0.25">
      <c r="A542" t="s">
        <v>260</v>
      </c>
      <c r="B542">
        <v>146663</v>
      </c>
      <c r="C542" s="5" t="s">
        <v>207</v>
      </c>
      <c r="D542" s="5" t="s">
        <v>4390</v>
      </c>
      <c r="E542" s="5" t="s">
        <v>4388</v>
      </c>
      <c r="F542" s="2">
        <v>11737</v>
      </c>
      <c r="G542" s="2">
        <v>1232311</v>
      </c>
      <c r="H542" s="2">
        <v>605320</v>
      </c>
      <c r="I542" s="2">
        <v>64130</v>
      </c>
      <c r="J542" s="2">
        <v>541190</v>
      </c>
      <c r="K542" s="33">
        <v>2.1687392597793752E-2</v>
      </c>
      <c r="L542" s="2">
        <v>11653</v>
      </c>
      <c r="M542" s="2">
        <v>1104119</v>
      </c>
      <c r="N542" s="2">
        <v>531018</v>
      </c>
      <c r="O542" s="33">
        <v>2.194464217785461E-2</v>
      </c>
      <c r="P542" s="2">
        <v>11603</v>
      </c>
      <c r="Q542" s="2">
        <v>1124298</v>
      </c>
      <c r="R542" s="2">
        <v>548667</v>
      </c>
      <c r="S542" s="35">
        <v>2.1147617771799652E-2</v>
      </c>
      <c r="T542" t="s">
        <v>4388</v>
      </c>
      <c r="U542" t="s">
        <v>4388</v>
      </c>
      <c r="V542" s="5" t="s">
        <v>4390</v>
      </c>
      <c r="W542" s="5">
        <v>0</v>
      </c>
      <c r="X542" s="4">
        <v>5.3977482599409932E-4</v>
      </c>
      <c r="Y542" s="6">
        <v>134</v>
      </c>
      <c r="Z542" s="4">
        <v>-7.9702440605495736E-4</v>
      </c>
      <c r="AA542" s="5">
        <v>416</v>
      </c>
      <c r="AC542" s="16" t="str">
        <f t="shared" si="48"/>
        <v/>
      </c>
      <c r="AD542" s="16" t="str">
        <f t="shared" si="49"/>
        <v/>
      </c>
      <c r="AE542" s="16">
        <f t="shared" si="50"/>
        <v>2.1687392597793752E-2</v>
      </c>
      <c r="AF542" s="16" t="str">
        <f t="shared" si="51"/>
        <v/>
      </c>
      <c r="AG542" s="16" t="str">
        <f t="shared" si="52"/>
        <v/>
      </c>
      <c r="AH542" s="16" t="str">
        <f t="shared" si="53"/>
        <v/>
      </c>
      <c r="AI542" s="17" t="str">
        <f>IF('Peer Comparison Tool'!$D$11="NR","",IF($C542='Peer Comparison Tool'!$D$9,COUNT('ALLL &lt;50B Database'!$AI$1:AI541)+1,""))</f>
        <v/>
      </c>
    </row>
    <row r="543" spans="1:35" x14ac:dyDescent="0.25">
      <c r="A543" t="s">
        <v>3409</v>
      </c>
      <c r="B543">
        <v>928618</v>
      </c>
      <c r="C543" s="5" t="s">
        <v>3374</v>
      </c>
      <c r="D543" s="5" t="s">
        <v>4390</v>
      </c>
      <c r="E543" s="5" t="s">
        <v>4388</v>
      </c>
      <c r="F543" s="2">
        <v>9699</v>
      </c>
      <c r="G543" s="2">
        <v>1227431</v>
      </c>
      <c r="H543" s="2">
        <v>920161</v>
      </c>
      <c r="I543" s="2">
        <v>66933</v>
      </c>
      <c r="J543" s="2">
        <v>853228</v>
      </c>
      <c r="K543" s="33">
        <v>1.1367418790756985E-2</v>
      </c>
      <c r="L543" s="2">
        <v>9279</v>
      </c>
      <c r="M543" s="2">
        <v>1156426</v>
      </c>
      <c r="N543" s="2">
        <v>882706</v>
      </c>
      <c r="O543" s="33">
        <v>1.0511993800880474E-2</v>
      </c>
      <c r="P543" s="2">
        <v>9334</v>
      </c>
      <c r="Q543" s="2">
        <v>1154172</v>
      </c>
      <c r="R543" s="2">
        <v>872649</v>
      </c>
      <c r="S543" s="35">
        <v>1.0696167645869073E-2</v>
      </c>
      <c r="T543" t="s">
        <v>4388</v>
      </c>
      <c r="U543" t="s">
        <v>4388</v>
      </c>
      <c r="V543" s="5" t="s">
        <v>4390</v>
      </c>
      <c r="W543" s="5">
        <v>0</v>
      </c>
      <c r="X543" s="4">
        <v>6.7125114488791188E-4</v>
      </c>
      <c r="Y543" s="6">
        <v>365</v>
      </c>
      <c r="Z543" s="4">
        <v>1.8417384498859921E-4</v>
      </c>
      <c r="AA543" s="5">
        <v>3219</v>
      </c>
      <c r="AC543" s="16" t="str">
        <f t="shared" si="48"/>
        <v/>
      </c>
      <c r="AD543" s="16" t="str">
        <f t="shared" si="49"/>
        <v/>
      </c>
      <c r="AE543" s="16">
        <f t="shared" si="50"/>
        <v>1.1367418790756985E-2</v>
      </c>
      <c r="AF543" s="16" t="str">
        <f t="shared" si="51"/>
        <v/>
      </c>
      <c r="AG543" s="16" t="str">
        <f t="shared" si="52"/>
        <v/>
      </c>
      <c r="AH543" s="16" t="str">
        <f t="shared" si="53"/>
        <v/>
      </c>
      <c r="AI543" s="17" t="str">
        <f>IF('Peer Comparison Tool'!$D$11="NR","",IF($C543='Peer Comparison Tool'!$D$9,COUNT('ALLL &lt;50B Database'!$AI$1:AI542)+1,""))</f>
        <v/>
      </c>
    </row>
    <row r="544" spans="1:35" x14ac:dyDescent="0.25">
      <c r="A544" t="s">
        <v>2572</v>
      </c>
      <c r="B544">
        <v>685676</v>
      </c>
      <c r="C544" s="5" t="s">
        <v>2569</v>
      </c>
      <c r="D544" s="5" t="s">
        <v>4390</v>
      </c>
      <c r="E544" s="5" t="s">
        <v>4388</v>
      </c>
      <c r="F544" s="2">
        <v>10500</v>
      </c>
      <c r="G544" s="2">
        <v>1224430</v>
      </c>
      <c r="H544" s="2">
        <v>840827</v>
      </c>
      <c r="I544" s="2">
        <v>44855</v>
      </c>
      <c r="J544" s="2">
        <v>795972</v>
      </c>
      <c r="K544" s="33">
        <v>1.3191418793625906E-2</v>
      </c>
      <c r="L544" s="2">
        <v>8600</v>
      </c>
      <c r="M544" s="2">
        <v>1039105</v>
      </c>
      <c r="N544" s="2">
        <v>779235</v>
      </c>
      <c r="O544" s="33">
        <v>1.1036465251175832E-2</v>
      </c>
      <c r="P544" s="2">
        <v>9250</v>
      </c>
      <c r="Q544" s="2">
        <v>1148328</v>
      </c>
      <c r="R544" s="2">
        <v>822034</v>
      </c>
      <c r="S544" s="35">
        <v>1.125257592751638E-2</v>
      </c>
      <c r="T544" t="s">
        <v>4388</v>
      </c>
      <c r="U544" t="s">
        <v>4388</v>
      </c>
      <c r="V544" s="5" t="s">
        <v>4390</v>
      </c>
      <c r="W544" s="5">
        <v>0</v>
      </c>
      <c r="X544" s="4">
        <v>1.9388428661095258E-3</v>
      </c>
      <c r="Y544" s="6">
        <v>1250</v>
      </c>
      <c r="Z544" s="4">
        <v>2.1611067634054806E-4</v>
      </c>
      <c r="AA544" s="5">
        <v>2318</v>
      </c>
      <c r="AC544" s="16" t="str">
        <f t="shared" si="48"/>
        <v/>
      </c>
      <c r="AD544" s="16" t="str">
        <f t="shared" si="49"/>
        <v/>
      </c>
      <c r="AE544" s="16">
        <f t="shared" si="50"/>
        <v>1.3191418793625906E-2</v>
      </c>
      <c r="AF544" s="16" t="str">
        <f t="shared" si="51"/>
        <v/>
      </c>
      <c r="AG544" s="16" t="str">
        <f t="shared" si="52"/>
        <v/>
      </c>
      <c r="AH544" s="16" t="str">
        <f t="shared" si="53"/>
        <v/>
      </c>
      <c r="AI544" s="17" t="str">
        <f>IF('Peer Comparison Tool'!$D$11="NR","",IF($C544='Peer Comparison Tool'!$D$9,COUNT('ALLL &lt;50B Database'!$AI$1:AI543)+1,""))</f>
        <v/>
      </c>
    </row>
    <row r="545" spans="1:35" x14ac:dyDescent="0.25">
      <c r="A545" t="s">
        <v>1946</v>
      </c>
      <c r="B545">
        <v>583905</v>
      </c>
      <c r="C545" s="5" t="s">
        <v>1938</v>
      </c>
      <c r="D545" s="5" t="s">
        <v>4390</v>
      </c>
      <c r="E545" s="5" t="s">
        <v>4388</v>
      </c>
      <c r="F545" s="2">
        <v>6925</v>
      </c>
      <c r="G545" s="2">
        <v>1221216</v>
      </c>
      <c r="H545" s="2">
        <v>1049277</v>
      </c>
      <c r="I545" s="2">
        <v>53332</v>
      </c>
      <c r="J545" s="2">
        <v>995945</v>
      </c>
      <c r="K545" s="33">
        <v>6.9531952065626113E-3</v>
      </c>
      <c r="L545" s="2">
        <v>5762</v>
      </c>
      <c r="M545" s="2">
        <v>1161141</v>
      </c>
      <c r="N545" s="2">
        <v>979131</v>
      </c>
      <c r="O545" s="33">
        <v>5.8848101020190354E-3</v>
      </c>
      <c r="P545" s="2">
        <v>6228</v>
      </c>
      <c r="Q545" s="2">
        <v>1154570</v>
      </c>
      <c r="R545" s="2">
        <v>987432</v>
      </c>
      <c r="S545" s="35">
        <v>6.3072697664244221E-3</v>
      </c>
      <c r="T545" t="s">
        <v>4388</v>
      </c>
      <c r="U545" t="s">
        <v>4388</v>
      </c>
      <c r="V545" s="5" t="s">
        <v>4390</v>
      </c>
      <c r="W545" s="5">
        <v>0</v>
      </c>
      <c r="X545" s="4">
        <v>6.4592544013818923E-4</v>
      </c>
      <c r="Y545" s="6">
        <v>697</v>
      </c>
      <c r="Z545" s="4">
        <v>4.2245966440538664E-4</v>
      </c>
      <c r="AA545" s="5">
        <v>4461</v>
      </c>
      <c r="AC545" s="16" t="str">
        <f t="shared" si="48"/>
        <v/>
      </c>
      <c r="AD545" s="16" t="str">
        <f t="shared" si="49"/>
        <v/>
      </c>
      <c r="AE545" s="16">
        <f t="shared" si="50"/>
        <v>6.9531952065626113E-3</v>
      </c>
      <c r="AF545" s="16" t="str">
        <f t="shared" si="51"/>
        <v/>
      </c>
      <c r="AG545" s="16" t="str">
        <f t="shared" si="52"/>
        <v/>
      </c>
      <c r="AH545" s="16" t="str">
        <f t="shared" si="53"/>
        <v/>
      </c>
      <c r="AI545" s="17" t="str">
        <f>IF('Peer Comparison Tool'!$D$11="NR","",IF($C545='Peer Comparison Tool'!$D$9,COUNT('ALLL &lt;50B Database'!$AI$1:AI544)+1,""))</f>
        <v/>
      </c>
    </row>
    <row r="546" spans="1:35" x14ac:dyDescent="0.25">
      <c r="A546" t="s">
        <v>269</v>
      </c>
      <c r="B546">
        <v>3885123</v>
      </c>
      <c r="C546" s="5" t="s">
        <v>207</v>
      </c>
      <c r="D546" s="5" t="s">
        <v>4390</v>
      </c>
      <c r="E546" s="5" t="s">
        <v>4388</v>
      </c>
      <c r="F546" s="2">
        <v>9424</v>
      </c>
      <c r="G546" s="2">
        <v>1218857</v>
      </c>
      <c r="H546" s="2">
        <v>857264</v>
      </c>
      <c r="I546" s="2">
        <v>208608</v>
      </c>
      <c r="J546" s="2">
        <v>648656</v>
      </c>
      <c r="K546" s="33">
        <v>1.452850201031055E-2</v>
      </c>
      <c r="L546" s="2">
        <v>8348</v>
      </c>
      <c r="M546" s="2">
        <v>938684</v>
      </c>
      <c r="N546" s="2">
        <v>624768</v>
      </c>
      <c r="O546" s="33">
        <v>1.3361759885269412E-2</v>
      </c>
      <c r="P546" s="2">
        <v>8724</v>
      </c>
      <c r="Q546" s="2">
        <v>955041</v>
      </c>
      <c r="R546" s="2">
        <v>642323</v>
      </c>
      <c r="S546" s="35">
        <v>1.3581951759473038E-2</v>
      </c>
      <c r="T546" t="s">
        <v>4388</v>
      </c>
      <c r="U546" t="s">
        <v>4388</v>
      </c>
      <c r="V546" s="5" t="s">
        <v>4390</v>
      </c>
      <c r="W546" s="5">
        <v>0</v>
      </c>
      <c r="X546" s="4">
        <v>9.4655025083751135E-4</v>
      </c>
      <c r="Y546" s="6">
        <v>700</v>
      </c>
      <c r="Z546" s="4">
        <v>2.2019187420362595E-4</v>
      </c>
      <c r="AA546" s="5">
        <v>1764</v>
      </c>
      <c r="AC546" s="16" t="str">
        <f t="shared" si="48"/>
        <v/>
      </c>
      <c r="AD546" s="16" t="str">
        <f t="shared" si="49"/>
        <v/>
      </c>
      <c r="AE546" s="16">
        <f t="shared" si="50"/>
        <v>1.452850201031055E-2</v>
      </c>
      <c r="AF546" s="16" t="str">
        <f t="shared" si="51"/>
        <v/>
      </c>
      <c r="AG546" s="16" t="str">
        <f t="shared" si="52"/>
        <v/>
      </c>
      <c r="AH546" s="16" t="str">
        <f t="shared" si="53"/>
        <v/>
      </c>
      <c r="AI546" s="17" t="str">
        <f>IF('Peer Comparison Tool'!$D$11="NR","",IF($C546='Peer Comparison Tool'!$D$9,COUNT('ALLL &lt;50B Database'!$AI$1:AI545)+1,""))</f>
        <v/>
      </c>
    </row>
    <row r="547" spans="1:35" x14ac:dyDescent="0.25">
      <c r="A547" t="s">
        <v>2611</v>
      </c>
      <c r="B547">
        <v>2915461</v>
      </c>
      <c r="C547" s="5" t="s">
        <v>2604</v>
      </c>
      <c r="D547" s="5" t="s">
        <v>4390</v>
      </c>
      <c r="E547" s="5" t="s">
        <v>4388</v>
      </c>
      <c r="F547" s="2">
        <v>6478</v>
      </c>
      <c r="G547" s="2">
        <v>1216724</v>
      </c>
      <c r="H547" s="2">
        <v>915830</v>
      </c>
      <c r="I547" s="2">
        <v>117980</v>
      </c>
      <c r="J547" s="2">
        <v>797850</v>
      </c>
      <c r="K547" s="33">
        <v>8.1193206743122148E-3</v>
      </c>
      <c r="L547" s="2">
        <v>4931</v>
      </c>
      <c r="M547" s="2">
        <v>933435</v>
      </c>
      <c r="N547" s="2">
        <v>771662</v>
      </c>
      <c r="O547" s="33">
        <v>6.3901034390704738E-3</v>
      </c>
      <c r="P547" s="2">
        <v>5157</v>
      </c>
      <c r="Q547" s="2">
        <v>994555</v>
      </c>
      <c r="R547" s="2">
        <v>794647</v>
      </c>
      <c r="S547" s="35">
        <v>6.4896740313623536E-3</v>
      </c>
      <c r="T547" t="s">
        <v>4388</v>
      </c>
      <c r="U547" t="s">
        <v>4388</v>
      </c>
      <c r="V547" s="5" t="s">
        <v>4390</v>
      </c>
      <c r="W547" s="5">
        <v>0</v>
      </c>
      <c r="X547" s="4">
        <v>1.6296466429498611E-3</v>
      </c>
      <c r="Y547" s="6">
        <v>1321</v>
      </c>
      <c r="Z547" s="4">
        <v>9.9570592291879818E-5</v>
      </c>
      <c r="AA547" s="5">
        <v>4296</v>
      </c>
      <c r="AC547" s="16" t="str">
        <f t="shared" si="48"/>
        <v/>
      </c>
      <c r="AD547" s="16" t="str">
        <f t="shared" si="49"/>
        <v/>
      </c>
      <c r="AE547" s="16">
        <f t="shared" si="50"/>
        <v>8.1193206743122148E-3</v>
      </c>
      <c r="AF547" s="16" t="str">
        <f t="shared" si="51"/>
        <v/>
      </c>
      <c r="AG547" s="16" t="str">
        <f t="shared" si="52"/>
        <v/>
      </c>
      <c r="AH547" s="16" t="str">
        <f t="shared" si="53"/>
        <v/>
      </c>
      <c r="AI547" s="17" t="str">
        <f>IF('Peer Comparison Tool'!$D$11="NR","",IF($C547='Peer Comparison Tool'!$D$9,COUNT('ALLL &lt;50B Database'!$AI$1:AI546)+1,""))</f>
        <v/>
      </c>
    </row>
    <row r="548" spans="1:35" x14ac:dyDescent="0.25">
      <c r="A548" t="s">
        <v>2988</v>
      </c>
      <c r="B548">
        <v>897170</v>
      </c>
      <c r="C548" s="5" t="s">
        <v>2948</v>
      </c>
      <c r="D548" s="5" t="s">
        <v>4390</v>
      </c>
      <c r="E548" s="5" t="s">
        <v>4388</v>
      </c>
      <c r="F548" s="2">
        <v>13761</v>
      </c>
      <c r="G548" s="2">
        <v>1216693</v>
      </c>
      <c r="H548" s="2">
        <v>1085472</v>
      </c>
      <c r="I548" s="2">
        <v>83558</v>
      </c>
      <c r="J548" s="2">
        <v>1001914</v>
      </c>
      <c r="K548" s="33">
        <v>1.3734711761688129E-2</v>
      </c>
      <c r="L548" s="2">
        <v>12328</v>
      </c>
      <c r="M548" s="2">
        <v>1051663</v>
      </c>
      <c r="N548" s="2">
        <v>967460</v>
      </c>
      <c r="O548" s="33">
        <v>1.2742645690777913E-2</v>
      </c>
      <c r="P548" s="2">
        <v>13483</v>
      </c>
      <c r="Q548" s="2">
        <v>1147532</v>
      </c>
      <c r="R548" s="2">
        <v>985757</v>
      </c>
      <c r="S548" s="35">
        <v>1.3677813091867469E-2</v>
      </c>
      <c r="T548" t="s">
        <v>4388</v>
      </c>
      <c r="U548" t="s">
        <v>4388</v>
      </c>
      <c r="V548" s="5" t="s">
        <v>4390</v>
      </c>
      <c r="W548" s="5">
        <v>0</v>
      </c>
      <c r="X548" s="4">
        <v>5.6898669820660414E-5</v>
      </c>
      <c r="Y548" s="6">
        <v>278</v>
      </c>
      <c r="Z548" s="4">
        <v>9.351674010895563E-4</v>
      </c>
      <c r="AA548" s="5">
        <v>2093</v>
      </c>
      <c r="AC548" s="16" t="str">
        <f t="shared" si="48"/>
        <v/>
      </c>
      <c r="AD548" s="16" t="str">
        <f t="shared" si="49"/>
        <v/>
      </c>
      <c r="AE548" s="16">
        <f t="shared" si="50"/>
        <v>1.3734711761688129E-2</v>
      </c>
      <c r="AF548" s="16" t="str">
        <f t="shared" si="51"/>
        <v/>
      </c>
      <c r="AG548" s="16" t="str">
        <f t="shared" si="52"/>
        <v/>
      </c>
      <c r="AH548" s="16" t="str">
        <f t="shared" si="53"/>
        <v/>
      </c>
      <c r="AI548" s="17" t="str">
        <f>IF('Peer Comparison Tool'!$D$11="NR","",IF($C548='Peer Comparison Tool'!$D$9,COUNT('ALLL &lt;50B Database'!$AI$1:AI547)+1,""))</f>
        <v/>
      </c>
    </row>
    <row r="549" spans="1:35" x14ac:dyDescent="0.25">
      <c r="A549" t="s">
        <v>4073</v>
      </c>
      <c r="B549">
        <v>186221</v>
      </c>
      <c r="C549" s="5" t="s">
        <v>4058</v>
      </c>
      <c r="D549" s="5" t="s">
        <v>4387</v>
      </c>
      <c r="E549" s="5" t="s">
        <v>4388</v>
      </c>
      <c r="F549" s="2">
        <v>9701</v>
      </c>
      <c r="G549" s="2">
        <v>1214546</v>
      </c>
      <c r="H549" s="2">
        <v>856613</v>
      </c>
      <c r="I549" s="2">
        <v>102489</v>
      </c>
      <c r="J549" s="2">
        <v>754124</v>
      </c>
      <c r="K549" s="33">
        <v>1.2863932191522879E-2</v>
      </c>
      <c r="L549" s="2">
        <v>9660</v>
      </c>
      <c r="M549" s="2">
        <v>1048158</v>
      </c>
      <c r="N549" s="2">
        <v>747865</v>
      </c>
      <c r="O549" s="33">
        <v>1.2916769737853757E-2</v>
      </c>
      <c r="P549" s="2">
        <v>9669</v>
      </c>
      <c r="Q549" s="2">
        <v>1058955</v>
      </c>
      <c r="R549" s="2">
        <v>760219</v>
      </c>
      <c r="S549" s="35">
        <v>1.271870342624954E-2</v>
      </c>
      <c r="T549" t="s">
        <v>4388</v>
      </c>
      <c r="U549" t="s">
        <v>4388</v>
      </c>
      <c r="V549" s="5" t="s">
        <v>4387</v>
      </c>
      <c r="W549" s="5">
        <v>0</v>
      </c>
      <c r="X549" s="4">
        <v>1.4522876527333847E-4</v>
      </c>
      <c r="Y549" s="6">
        <v>32</v>
      </c>
      <c r="Z549" s="4">
        <v>-1.980663116042166E-4</v>
      </c>
      <c r="AA549" s="5">
        <v>2517</v>
      </c>
      <c r="AC549" s="16" t="str">
        <f t="shared" si="48"/>
        <v/>
      </c>
      <c r="AD549" s="16" t="str">
        <f t="shared" si="49"/>
        <v/>
      </c>
      <c r="AE549" s="16">
        <f t="shared" si="50"/>
        <v>1.2863932191522879E-2</v>
      </c>
      <c r="AF549" s="16" t="str">
        <f t="shared" si="51"/>
        <v/>
      </c>
      <c r="AG549" s="16" t="str">
        <f t="shared" si="52"/>
        <v/>
      </c>
      <c r="AH549" s="16" t="str">
        <f t="shared" si="53"/>
        <v/>
      </c>
      <c r="AI549" s="17" t="str">
        <f>IF('Peer Comparison Tool'!$D$11="NR","",IF($C549='Peer Comparison Tool'!$D$9,COUNT('ALLL &lt;50B Database'!$AI$1:AI548)+1,""))</f>
        <v/>
      </c>
    </row>
    <row r="550" spans="1:35" x14ac:dyDescent="0.25">
      <c r="A550" t="s">
        <v>1749</v>
      </c>
      <c r="B550">
        <v>84541</v>
      </c>
      <c r="C550" s="5" t="s">
        <v>2519</v>
      </c>
      <c r="D550" s="5" t="s">
        <v>4390</v>
      </c>
      <c r="E550" s="5" t="s">
        <v>4388</v>
      </c>
      <c r="F550" s="2">
        <v>10841</v>
      </c>
      <c r="G550" s="2">
        <v>1211905</v>
      </c>
      <c r="H550" s="2">
        <v>914292</v>
      </c>
      <c r="I550" s="2">
        <v>124846</v>
      </c>
      <c r="J550" s="2">
        <v>789446</v>
      </c>
      <c r="K550" s="33">
        <v>1.3732414883348577E-2</v>
      </c>
      <c r="L550" s="2">
        <v>9152</v>
      </c>
      <c r="M550" s="2">
        <v>1040564</v>
      </c>
      <c r="N550" s="2">
        <v>800620</v>
      </c>
      <c r="O550" s="33">
        <v>1.1431140865828983E-2</v>
      </c>
      <c r="P550" s="2">
        <v>10008</v>
      </c>
      <c r="Q550" s="2">
        <v>1078692</v>
      </c>
      <c r="R550" s="2">
        <v>790715</v>
      </c>
      <c r="S550" s="35">
        <v>1.2656899135592471E-2</v>
      </c>
      <c r="T550" t="s">
        <v>4388</v>
      </c>
      <c r="U550" t="s">
        <v>4388</v>
      </c>
      <c r="V550" s="5" t="s">
        <v>4390</v>
      </c>
      <c r="W550" s="5">
        <v>0</v>
      </c>
      <c r="X550" s="4">
        <v>1.0755157477561061E-3</v>
      </c>
      <c r="Y550" s="6">
        <v>833</v>
      </c>
      <c r="Z550" s="4">
        <v>1.225758269763488E-3</v>
      </c>
      <c r="AA550" s="5">
        <v>2095</v>
      </c>
      <c r="AC550" s="16" t="str">
        <f t="shared" si="48"/>
        <v/>
      </c>
      <c r="AD550" s="16" t="str">
        <f t="shared" si="49"/>
        <v/>
      </c>
      <c r="AE550" s="16">
        <f t="shared" si="50"/>
        <v>1.3732414883348577E-2</v>
      </c>
      <c r="AF550" s="16" t="str">
        <f t="shared" si="51"/>
        <v/>
      </c>
      <c r="AG550" s="16" t="str">
        <f t="shared" si="52"/>
        <v/>
      </c>
      <c r="AH550" s="16" t="str">
        <f t="shared" si="53"/>
        <v/>
      </c>
      <c r="AI550" s="17" t="str">
        <f>IF('Peer Comparison Tool'!$D$11="NR","",IF($C550='Peer Comparison Tool'!$D$9,COUNT('ALLL &lt;50B Database'!$AI$1:AI549)+1,""))</f>
        <v/>
      </c>
    </row>
    <row r="551" spans="1:35" x14ac:dyDescent="0.25">
      <c r="A551" t="s">
        <v>3221</v>
      </c>
      <c r="B551">
        <v>278555</v>
      </c>
      <c r="C551" s="5" t="s">
        <v>3209</v>
      </c>
      <c r="D551" s="5" t="s">
        <v>4390</v>
      </c>
      <c r="E551" s="5" t="s">
        <v>4388</v>
      </c>
      <c r="F551" s="2">
        <v>7207</v>
      </c>
      <c r="G551" s="2">
        <v>1209723</v>
      </c>
      <c r="H551" s="2">
        <v>685774</v>
      </c>
      <c r="I551" s="2">
        <v>77173</v>
      </c>
      <c r="J551" s="2">
        <v>608601</v>
      </c>
      <c r="K551" s="33">
        <v>1.1841912846018985E-2</v>
      </c>
      <c r="L551" s="2">
        <v>5969</v>
      </c>
      <c r="M551" s="2">
        <v>699498</v>
      </c>
      <c r="N551" s="2">
        <v>598100</v>
      </c>
      <c r="O551" s="33">
        <v>9.9799364654740014E-3</v>
      </c>
      <c r="P551" s="2">
        <v>7042</v>
      </c>
      <c r="Q551" s="2">
        <v>794938</v>
      </c>
      <c r="R551" s="2">
        <v>611431</v>
      </c>
      <c r="S551" s="35">
        <v>1.1517243973563657E-2</v>
      </c>
      <c r="T551" t="s">
        <v>4388</v>
      </c>
      <c r="U551" t="s">
        <v>4388</v>
      </c>
      <c r="V551" s="5" t="s">
        <v>4390</v>
      </c>
      <c r="W551" s="5">
        <v>0</v>
      </c>
      <c r="X551" s="4">
        <v>3.2466887245532865E-4</v>
      </c>
      <c r="Y551" s="6">
        <v>165</v>
      </c>
      <c r="Z551" s="4">
        <v>1.5373075080896553E-3</v>
      </c>
      <c r="AA551" s="5">
        <v>3007</v>
      </c>
      <c r="AC551" s="16" t="str">
        <f t="shared" si="48"/>
        <v/>
      </c>
      <c r="AD551" s="16" t="str">
        <f t="shared" si="49"/>
        <v/>
      </c>
      <c r="AE551" s="16">
        <f t="shared" si="50"/>
        <v>1.1841912846018985E-2</v>
      </c>
      <c r="AF551" s="16" t="str">
        <f t="shared" si="51"/>
        <v/>
      </c>
      <c r="AG551" s="16" t="str">
        <f t="shared" si="52"/>
        <v/>
      </c>
      <c r="AH551" s="16" t="str">
        <f t="shared" si="53"/>
        <v/>
      </c>
      <c r="AI551" s="17" t="str">
        <f>IF('Peer Comparison Tool'!$D$11="NR","",IF($C551='Peer Comparison Tool'!$D$9,COUNT('ALLL &lt;50B Database'!$AI$1:AI550)+1,""))</f>
        <v/>
      </c>
    </row>
    <row r="552" spans="1:35" x14ac:dyDescent="0.25">
      <c r="A552" t="s">
        <v>731</v>
      </c>
      <c r="B552">
        <v>418249</v>
      </c>
      <c r="C552" s="5" t="s">
        <v>716</v>
      </c>
      <c r="D552" s="5" t="s">
        <v>4390</v>
      </c>
      <c r="E552" s="5" t="s">
        <v>4388</v>
      </c>
      <c r="F552" s="2">
        <v>11841</v>
      </c>
      <c r="G552" s="2">
        <v>1209078</v>
      </c>
      <c r="H552" s="2">
        <v>662119</v>
      </c>
      <c r="I552" s="2">
        <v>52951</v>
      </c>
      <c r="J552" s="2">
        <v>609168</v>
      </c>
      <c r="K552" s="33">
        <v>1.9437987550232447E-2</v>
      </c>
      <c r="L552" s="2">
        <v>12422</v>
      </c>
      <c r="M552" s="2">
        <v>1035984</v>
      </c>
      <c r="N552" s="2">
        <v>626187</v>
      </c>
      <c r="O552" s="33">
        <v>1.983752457333033E-2</v>
      </c>
      <c r="P552" s="2">
        <v>12425</v>
      </c>
      <c r="Q552" s="2">
        <v>1098686</v>
      </c>
      <c r="R552" s="2">
        <v>618333</v>
      </c>
      <c r="S552" s="35">
        <v>2.0094350455175446E-2</v>
      </c>
      <c r="T552" t="s">
        <v>4388</v>
      </c>
      <c r="U552" t="s">
        <v>4388</v>
      </c>
      <c r="V552" s="5" t="s">
        <v>4390</v>
      </c>
      <c r="W552" s="5">
        <v>0</v>
      </c>
      <c r="X552" s="4">
        <v>-6.5636290494299962E-4</v>
      </c>
      <c r="Y552" s="6">
        <v>-584</v>
      </c>
      <c r="Z552" s="4">
        <v>2.5682588184511648E-4</v>
      </c>
      <c r="AA552" s="5">
        <v>618</v>
      </c>
      <c r="AC552" s="16" t="str">
        <f t="shared" si="48"/>
        <v/>
      </c>
      <c r="AD552" s="16" t="str">
        <f t="shared" si="49"/>
        <v/>
      </c>
      <c r="AE552" s="16">
        <f t="shared" si="50"/>
        <v>1.9437987550232447E-2</v>
      </c>
      <c r="AF552" s="16" t="str">
        <f t="shared" si="51"/>
        <v/>
      </c>
      <c r="AG552" s="16" t="str">
        <f t="shared" si="52"/>
        <v/>
      </c>
      <c r="AH552" s="16" t="str">
        <f t="shared" si="53"/>
        <v/>
      </c>
      <c r="AI552" s="17" t="str">
        <f>IF('Peer Comparison Tool'!$D$11="NR","",IF($C552='Peer Comparison Tool'!$D$9,COUNT('ALLL &lt;50B Database'!$AI$1:AI551)+1,""))</f>
        <v/>
      </c>
    </row>
    <row r="553" spans="1:35" x14ac:dyDescent="0.25">
      <c r="A553" t="s">
        <v>968</v>
      </c>
      <c r="B553">
        <v>189745</v>
      </c>
      <c r="C553" s="5" t="s">
        <v>926</v>
      </c>
      <c r="D553" s="5" t="s">
        <v>4387</v>
      </c>
      <c r="E553" s="5" t="s">
        <v>4388</v>
      </c>
      <c r="F553" s="2">
        <v>12925</v>
      </c>
      <c r="G553" s="2">
        <v>1207316</v>
      </c>
      <c r="H553" s="2">
        <v>840781</v>
      </c>
      <c r="I553" s="2">
        <v>25599</v>
      </c>
      <c r="J553" s="2">
        <v>815182</v>
      </c>
      <c r="K553" s="33">
        <v>1.5855355000478421E-2</v>
      </c>
      <c r="L553" s="2">
        <v>10699</v>
      </c>
      <c r="M553" s="2">
        <v>1123482</v>
      </c>
      <c r="N553" s="2">
        <v>798793</v>
      </c>
      <c r="O553" s="33">
        <v>1.3393958134335178E-2</v>
      </c>
      <c r="P553" s="2">
        <v>11836</v>
      </c>
      <c r="Q553" s="2">
        <v>1139707</v>
      </c>
      <c r="R553" s="2">
        <v>818301</v>
      </c>
      <c r="S553" s="35">
        <v>1.44641152827627E-2</v>
      </c>
      <c r="T553" t="s">
        <v>4388</v>
      </c>
      <c r="U553" t="s">
        <v>4388</v>
      </c>
      <c r="V553" s="5" t="s">
        <v>4387</v>
      </c>
      <c r="W553" s="5">
        <v>0</v>
      </c>
      <c r="X553" s="4">
        <v>1.3912397177157209E-3</v>
      </c>
      <c r="Y553" s="6">
        <v>1089</v>
      </c>
      <c r="Z553" s="4">
        <v>1.0701571484275224E-3</v>
      </c>
      <c r="AA553" s="5">
        <v>1311</v>
      </c>
      <c r="AC553" s="16" t="str">
        <f t="shared" si="48"/>
        <v/>
      </c>
      <c r="AD553" s="16" t="str">
        <f t="shared" si="49"/>
        <v/>
      </c>
      <c r="AE553" s="16">
        <f t="shared" si="50"/>
        <v>1.5855355000478421E-2</v>
      </c>
      <c r="AF553" s="16" t="str">
        <f t="shared" si="51"/>
        <v/>
      </c>
      <c r="AG553" s="16" t="str">
        <f t="shared" si="52"/>
        <v/>
      </c>
      <c r="AH553" s="16" t="str">
        <f t="shared" si="53"/>
        <v/>
      </c>
      <c r="AI553" s="17" t="str">
        <f>IF('Peer Comparison Tool'!$D$11="NR","",IF($C553='Peer Comparison Tool'!$D$9,COUNT('ALLL &lt;50B Database'!$AI$1:AI552)+1,""))</f>
        <v/>
      </c>
    </row>
    <row r="554" spans="1:35" x14ac:dyDescent="0.25">
      <c r="A554" t="s">
        <v>1703</v>
      </c>
      <c r="B554">
        <v>594853</v>
      </c>
      <c r="C554" s="5" t="s">
        <v>1695</v>
      </c>
      <c r="D554" s="5" t="s">
        <v>4390</v>
      </c>
      <c r="E554" s="5" t="s">
        <v>4388</v>
      </c>
      <c r="F554" s="2">
        <v>10129</v>
      </c>
      <c r="G554" s="2">
        <v>1203310</v>
      </c>
      <c r="H554" s="2">
        <v>767634</v>
      </c>
      <c r="I554" s="2">
        <v>71065</v>
      </c>
      <c r="J554" s="2">
        <v>696569</v>
      </c>
      <c r="K554" s="33">
        <v>1.4541273011001063E-2</v>
      </c>
      <c r="L554" s="2">
        <v>8962</v>
      </c>
      <c r="M554" s="2">
        <v>1041866</v>
      </c>
      <c r="N554" s="2">
        <v>719492</v>
      </c>
      <c r="O554" s="33">
        <v>1.2456010629722082E-2</v>
      </c>
      <c r="P554" s="2">
        <v>8275</v>
      </c>
      <c r="Q554" s="2">
        <v>1102378</v>
      </c>
      <c r="R554" s="2">
        <v>710314</v>
      </c>
      <c r="S554" s="35">
        <v>1.1649777422379399E-2</v>
      </c>
      <c r="T554" t="s">
        <v>4388</v>
      </c>
      <c r="U554" t="s">
        <v>4388</v>
      </c>
      <c r="V554" s="5" t="s">
        <v>4390</v>
      </c>
      <c r="W554" s="5">
        <v>0</v>
      </c>
      <c r="X554" s="4">
        <v>2.8914955886216644E-3</v>
      </c>
      <c r="Y554" s="6">
        <v>1854</v>
      </c>
      <c r="Z554" s="4">
        <v>-8.062332073426829E-4</v>
      </c>
      <c r="AA554" s="5">
        <v>1754</v>
      </c>
      <c r="AC554" s="16" t="str">
        <f t="shared" si="48"/>
        <v/>
      </c>
      <c r="AD554" s="16" t="str">
        <f t="shared" si="49"/>
        <v/>
      </c>
      <c r="AE554" s="16">
        <f t="shared" si="50"/>
        <v>1.4541273011001063E-2</v>
      </c>
      <c r="AF554" s="16" t="str">
        <f t="shared" si="51"/>
        <v/>
      </c>
      <c r="AG554" s="16" t="str">
        <f t="shared" si="52"/>
        <v/>
      </c>
      <c r="AH554" s="16" t="str">
        <f t="shared" si="53"/>
        <v/>
      </c>
      <c r="AI554" s="17" t="str">
        <f>IF('Peer Comparison Tool'!$D$11="NR","",IF($C554='Peer Comparison Tool'!$D$9,COUNT('ALLL &lt;50B Database'!$AI$1:AI553)+1,""))</f>
        <v/>
      </c>
    </row>
    <row r="555" spans="1:35" x14ac:dyDescent="0.25">
      <c r="A555" t="s">
        <v>3403</v>
      </c>
      <c r="B555">
        <v>676478</v>
      </c>
      <c r="C555" s="5" t="s">
        <v>3374</v>
      </c>
      <c r="D555" s="5" t="s">
        <v>4390</v>
      </c>
      <c r="E555" s="5" t="s">
        <v>4388</v>
      </c>
      <c r="F555" s="2">
        <v>11067</v>
      </c>
      <c r="G555" s="2">
        <v>1202397</v>
      </c>
      <c r="H555" s="2">
        <v>1039160</v>
      </c>
      <c r="I555" s="2">
        <v>17683</v>
      </c>
      <c r="J555" s="2">
        <v>1021477</v>
      </c>
      <c r="K555" s="33">
        <v>1.0834311492084501E-2</v>
      </c>
      <c r="L555" s="2">
        <v>9962</v>
      </c>
      <c r="M555" s="2">
        <v>1257391</v>
      </c>
      <c r="N555" s="2">
        <v>1002592</v>
      </c>
      <c r="O555" s="33">
        <v>9.9362452523060231E-3</v>
      </c>
      <c r="P555" s="2">
        <v>10556</v>
      </c>
      <c r="Q555" s="2">
        <v>1234760</v>
      </c>
      <c r="R555" s="2">
        <v>1013463</v>
      </c>
      <c r="S555" s="35">
        <v>1.0415772455432511E-2</v>
      </c>
      <c r="T555" t="s">
        <v>4388</v>
      </c>
      <c r="U555" t="s">
        <v>4388</v>
      </c>
      <c r="V555" s="5" t="s">
        <v>4390</v>
      </c>
      <c r="W555" s="5">
        <v>0</v>
      </c>
      <c r="X555" s="4">
        <v>4.1853903665198949E-4</v>
      </c>
      <c r="Y555" s="6">
        <v>511</v>
      </c>
      <c r="Z555" s="4">
        <v>4.7952720312648828E-4</v>
      </c>
      <c r="AA555" s="5">
        <v>3445</v>
      </c>
      <c r="AC555" s="16" t="str">
        <f t="shared" si="48"/>
        <v/>
      </c>
      <c r="AD555" s="16" t="str">
        <f t="shared" si="49"/>
        <v/>
      </c>
      <c r="AE555" s="16">
        <f t="shared" si="50"/>
        <v>1.0834311492084501E-2</v>
      </c>
      <c r="AF555" s="16" t="str">
        <f t="shared" si="51"/>
        <v/>
      </c>
      <c r="AG555" s="16" t="str">
        <f t="shared" si="52"/>
        <v/>
      </c>
      <c r="AH555" s="16" t="str">
        <f t="shared" si="53"/>
        <v/>
      </c>
      <c r="AI555" s="17" t="str">
        <f>IF('Peer Comparison Tool'!$D$11="NR","",IF($C555='Peer Comparison Tool'!$D$9,COUNT('ALLL &lt;50B Database'!$AI$1:AI554)+1,""))</f>
        <v/>
      </c>
    </row>
    <row r="556" spans="1:35" x14ac:dyDescent="0.25">
      <c r="A556" t="s">
        <v>969</v>
      </c>
      <c r="B556">
        <v>248240</v>
      </c>
      <c r="C556" s="5" t="s">
        <v>926</v>
      </c>
      <c r="D556" s="5" t="s">
        <v>4387</v>
      </c>
      <c r="E556" s="5" t="s">
        <v>4388</v>
      </c>
      <c r="F556" s="2">
        <v>10809</v>
      </c>
      <c r="G556" s="2">
        <v>1202033</v>
      </c>
      <c r="H556" s="2">
        <v>972592</v>
      </c>
      <c r="I556" s="2">
        <v>134999</v>
      </c>
      <c r="J556" s="2">
        <v>837593</v>
      </c>
      <c r="K556" s="33">
        <v>1.2904835642131679E-2</v>
      </c>
      <c r="L556" s="2">
        <v>11352</v>
      </c>
      <c r="M556" s="2">
        <v>1040288</v>
      </c>
      <c r="N556" s="2">
        <v>839997</v>
      </c>
      <c r="O556" s="33">
        <v>1.3514333979764214E-2</v>
      </c>
      <c r="P556" s="2">
        <v>11586</v>
      </c>
      <c r="Q556" s="2">
        <v>1037172</v>
      </c>
      <c r="R556" s="2">
        <v>866911</v>
      </c>
      <c r="S556" s="35">
        <v>1.3364693722885047E-2</v>
      </c>
      <c r="T556" t="s">
        <v>4388</v>
      </c>
      <c r="U556" t="s">
        <v>4388</v>
      </c>
      <c r="V556" s="5" t="s">
        <v>4387</v>
      </c>
      <c r="W556" s="5">
        <v>0</v>
      </c>
      <c r="X556" s="4">
        <v>-4.5985808075336802E-4</v>
      </c>
      <c r="Y556" s="6">
        <v>-777</v>
      </c>
      <c r="Z556" s="4">
        <v>-1.4964025687916674E-4</v>
      </c>
      <c r="AA556" s="5">
        <v>2486</v>
      </c>
      <c r="AC556" s="16" t="str">
        <f t="shared" si="48"/>
        <v/>
      </c>
      <c r="AD556" s="16" t="str">
        <f t="shared" si="49"/>
        <v/>
      </c>
      <c r="AE556" s="16">
        <f t="shared" si="50"/>
        <v>1.2904835642131679E-2</v>
      </c>
      <c r="AF556" s="16" t="str">
        <f t="shared" si="51"/>
        <v/>
      </c>
      <c r="AG556" s="16" t="str">
        <f t="shared" si="52"/>
        <v/>
      </c>
      <c r="AH556" s="16" t="str">
        <f t="shared" si="53"/>
        <v/>
      </c>
      <c r="AI556" s="17" t="str">
        <f>IF('Peer Comparison Tool'!$D$11="NR","",IF($C556='Peer Comparison Tool'!$D$9,COUNT('ALLL &lt;50B Database'!$AI$1:AI555)+1,""))</f>
        <v/>
      </c>
    </row>
    <row r="557" spans="1:35" x14ac:dyDescent="0.25">
      <c r="A557" t="s">
        <v>3076</v>
      </c>
      <c r="B557">
        <v>614313</v>
      </c>
      <c r="C557" s="5" t="s">
        <v>3064</v>
      </c>
      <c r="D557" s="5" t="s">
        <v>4387</v>
      </c>
      <c r="E557" s="5" t="s">
        <v>4388</v>
      </c>
      <c r="F557" s="2">
        <v>10013</v>
      </c>
      <c r="G557" s="2">
        <v>1196598</v>
      </c>
      <c r="H557" s="2">
        <v>901554</v>
      </c>
      <c r="I557" s="2">
        <v>82888</v>
      </c>
      <c r="J557" s="2">
        <v>818666</v>
      </c>
      <c r="K557" s="33">
        <v>1.2230873152176833E-2</v>
      </c>
      <c r="L557" s="2">
        <v>8755</v>
      </c>
      <c r="M557" s="2">
        <v>1029694</v>
      </c>
      <c r="N557" s="2">
        <v>825511</v>
      </c>
      <c r="O557" s="33">
        <v>1.0605552197366237E-2</v>
      </c>
      <c r="P557" s="2">
        <v>8958</v>
      </c>
      <c r="Q557" s="2">
        <v>1082283</v>
      </c>
      <c r="R557" s="2">
        <v>830768</v>
      </c>
      <c r="S557" s="35">
        <v>1.0782793752287041E-2</v>
      </c>
      <c r="T557" t="s">
        <v>4388</v>
      </c>
      <c r="U557" t="s">
        <v>4388</v>
      </c>
      <c r="V557" s="5" t="s">
        <v>4387</v>
      </c>
      <c r="W557" s="5">
        <v>0</v>
      </c>
      <c r="X557" s="4">
        <v>1.4480793998897928E-3</v>
      </c>
      <c r="Y557" s="6">
        <v>1055</v>
      </c>
      <c r="Z557" s="4">
        <v>1.7724155492080361E-4</v>
      </c>
      <c r="AA557" s="5">
        <v>2819</v>
      </c>
      <c r="AC557" s="16" t="str">
        <f t="shared" si="48"/>
        <v/>
      </c>
      <c r="AD557" s="16" t="str">
        <f t="shared" si="49"/>
        <v/>
      </c>
      <c r="AE557" s="16">
        <f t="shared" si="50"/>
        <v>1.2230873152176833E-2</v>
      </c>
      <c r="AF557" s="16" t="str">
        <f t="shared" si="51"/>
        <v/>
      </c>
      <c r="AG557" s="16" t="str">
        <f t="shared" si="52"/>
        <v/>
      </c>
      <c r="AH557" s="16" t="str">
        <f t="shared" si="53"/>
        <v/>
      </c>
      <c r="AI557" s="17" t="str">
        <f>IF('Peer Comparison Tool'!$D$11="NR","",IF($C557='Peer Comparison Tool'!$D$9,COUNT('ALLL &lt;50B Database'!$AI$1:AI556)+1,""))</f>
        <v/>
      </c>
    </row>
    <row r="558" spans="1:35" x14ac:dyDescent="0.25">
      <c r="A558" t="s">
        <v>2319</v>
      </c>
      <c r="B558">
        <v>3374412</v>
      </c>
      <c r="C558" s="5" t="s">
        <v>2299</v>
      </c>
      <c r="D558" s="5" t="s">
        <v>4390</v>
      </c>
      <c r="E558" s="5" t="s">
        <v>4388</v>
      </c>
      <c r="F558" s="2">
        <v>13468</v>
      </c>
      <c r="G558" s="2">
        <v>1193831</v>
      </c>
      <c r="H558" s="2">
        <v>993757</v>
      </c>
      <c r="I558" s="2">
        <v>113917</v>
      </c>
      <c r="J558" s="2">
        <v>879840</v>
      </c>
      <c r="K558" s="33">
        <v>1.5307328605200945E-2</v>
      </c>
      <c r="L558" s="2">
        <v>10833</v>
      </c>
      <c r="M558" s="2">
        <v>995772</v>
      </c>
      <c r="N558" s="2">
        <v>849031</v>
      </c>
      <c r="O558" s="33">
        <v>1.2759251428981981E-2</v>
      </c>
      <c r="P558" s="2">
        <v>11789</v>
      </c>
      <c r="Q558" s="2">
        <v>1050879</v>
      </c>
      <c r="R558" s="2">
        <v>873083</v>
      </c>
      <c r="S558" s="35">
        <v>1.3502725399532461E-2</v>
      </c>
      <c r="T558" t="s">
        <v>4388</v>
      </c>
      <c r="U558" t="s">
        <v>4388</v>
      </c>
      <c r="V558" s="5" t="s">
        <v>4390</v>
      </c>
      <c r="W558" s="5">
        <v>0</v>
      </c>
      <c r="X558" s="4">
        <v>1.8046032056684841E-3</v>
      </c>
      <c r="Y558" s="6">
        <v>1679</v>
      </c>
      <c r="Z558" s="4">
        <v>7.4347397055047997E-4</v>
      </c>
      <c r="AA558" s="5">
        <v>1496</v>
      </c>
      <c r="AC558" s="16" t="str">
        <f t="shared" si="48"/>
        <v/>
      </c>
      <c r="AD558" s="16" t="str">
        <f t="shared" si="49"/>
        <v/>
      </c>
      <c r="AE558" s="16">
        <f t="shared" si="50"/>
        <v>1.5307328605200945E-2</v>
      </c>
      <c r="AF558" s="16" t="str">
        <f t="shared" si="51"/>
        <v/>
      </c>
      <c r="AG558" s="16" t="str">
        <f t="shared" si="52"/>
        <v/>
      </c>
      <c r="AH558" s="16" t="str">
        <f t="shared" si="53"/>
        <v/>
      </c>
      <c r="AI558" s="17" t="str">
        <f>IF('Peer Comparison Tool'!$D$11="NR","",IF($C558='Peer Comparison Tool'!$D$9,COUNT('ALLL &lt;50B Database'!$AI$1:AI557)+1,""))</f>
        <v/>
      </c>
    </row>
    <row r="559" spans="1:35" x14ac:dyDescent="0.25">
      <c r="A559" t="s">
        <v>4182</v>
      </c>
      <c r="B559">
        <v>290249</v>
      </c>
      <c r="C559" s="5" t="s">
        <v>4163</v>
      </c>
      <c r="D559" s="5" t="s">
        <v>4387</v>
      </c>
      <c r="E559" s="5" t="s">
        <v>4388</v>
      </c>
      <c r="F559" s="2">
        <v>7500</v>
      </c>
      <c r="G559" s="2">
        <v>1191861</v>
      </c>
      <c r="H559" s="2">
        <v>886920</v>
      </c>
      <c r="I559" s="2">
        <v>160972</v>
      </c>
      <c r="J559" s="2">
        <v>725948</v>
      </c>
      <c r="K559" s="33">
        <v>1.0331318496641633E-2</v>
      </c>
      <c r="L559" s="2">
        <v>5900</v>
      </c>
      <c r="M559" s="2">
        <v>1027190</v>
      </c>
      <c r="N559" s="2">
        <v>691818</v>
      </c>
      <c r="O559" s="33">
        <v>8.5282545409341767E-3</v>
      </c>
      <c r="P559" s="2">
        <v>5900</v>
      </c>
      <c r="Q559" s="2">
        <v>1023198</v>
      </c>
      <c r="R559" s="2">
        <v>721000</v>
      </c>
      <c r="S559" s="35">
        <v>8.1830790568654648E-3</v>
      </c>
      <c r="T559" t="s">
        <v>4388</v>
      </c>
      <c r="U559" t="s">
        <v>4388</v>
      </c>
      <c r="V559" s="5" t="s">
        <v>4387</v>
      </c>
      <c r="W559" s="5">
        <v>0</v>
      </c>
      <c r="X559" s="4">
        <v>2.1482394397761683E-3</v>
      </c>
      <c r="Y559" s="6">
        <v>1600</v>
      </c>
      <c r="Z559" s="4">
        <v>-3.4517548406871185E-4</v>
      </c>
      <c r="AA559" s="5">
        <v>3663</v>
      </c>
      <c r="AC559" s="16" t="str">
        <f t="shared" si="48"/>
        <v/>
      </c>
      <c r="AD559" s="16" t="str">
        <f t="shared" si="49"/>
        <v/>
      </c>
      <c r="AE559" s="16">
        <f t="shared" si="50"/>
        <v>1.0331318496641633E-2</v>
      </c>
      <c r="AF559" s="16" t="str">
        <f t="shared" si="51"/>
        <v/>
      </c>
      <c r="AG559" s="16" t="str">
        <f t="shared" si="52"/>
        <v/>
      </c>
      <c r="AH559" s="16" t="str">
        <f t="shared" si="53"/>
        <v/>
      </c>
      <c r="AI559" s="17" t="str">
        <f>IF('Peer Comparison Tool'!$D$11="NR","",IF($C559='Peer Comparison Tool'!$D$9,COUNT('ALLL &lt;50B Database'!$AI$1:AI558)+1,""))</f>
        <v/>
      </c>
    </row>
    <row r="560" spans="1:35" x14ac:dyDescent="0.25">
      <c r="A560" t="s">
        <v>970</v>
      </c>
      <c r="B560">
        <v>3280625</v>
      </c>
      <c r="C560" s="5" t="s">
        <v>926</v>
      </c>
      <c r="D560" s="5" t="s">
        <v>4390</v>
      </c>
      <c r="E560" s="5" t="s">
        <v>4388</v>
      </c>
      <c r="F560" s="2">
        <v>12820</v>
      </c>
      <c r="G560" s="2">
        <v>1190620</v>
      </c>
      <c r="H560" s="2">
        <v>881845</v>
      </c>
      <c r="I560" s="2">
        <v>125848</v>
      </c>
      <c r="J560" s="2">
        <v>755997</v>
      </c>
      <c r="K560" s="33">
        <v>1.6957739250288029E-2</v>
      </c>
      <c r="L560" s="2">
        <v>10943</v>
      </c>
      <c r="M560" s="2">
        <v>1020305</v>
      </c>
      <c r="N560" s="2">
        <v>759187</v>
      </c>
      <c r="O560" s="33">
        <v>1.4414103508094843E-2</v>
      </c>
      <c r="P560" s="2">
        <v>11310</v>
      </c>
      <c r="Q560" s="2">
        <v>1032699</v>
      </c>
      <c r="R560" s="2">
        <v>761939</v>
      </c>
      <c r="S560" s="35">
        <v>1.4843707960873509E-2</v>
      </c>
      <c r="T560" t="s">
        <v>4388</v>
      </c>
      <c r="U560" t="s">
        <v>4388</v>
      </c>
      <c r="V560" s="5" t="s">
        <v>4390</v>
      </c>
      <c r="W560" s="5">
        <v>0</v>
      </c>
      <c r="X560" s="4">
        <v>2.1140312894145207E-3</v>
      </c>
      <c r="Y560" s="6">
        <v>1510</v>
      </c>
      <c r="Z560" s="4">
        <v>4.2960445277866535E-4</v>
      </c>
      <c r="AA560" s="5">
        <v>1051</v>
      </c>
      <c r="AC560" s="16" t="str">
        <f t="shared" si="48"/>
        <v/>
      </c>
      <c r="AD560" s="16" t="str">
        <f t="shared" si="49"/>
        <v/>
      </c>
      <c r="AE560" s="16">
        <f t="shared" si="50"/>
        <v>1.6957739250288029E-2</v>
      </c>
      <c r="AF560" s="16" t="str">
        <f t="shared" si="51"/>
        <v/>
      </c>
      <c r="AG560" s="16" t="str">
        <f t="shared" si="52"/>
        <v/>
      </c>
      <c r="AH560" s="16" t="str">
        <f t="shared" si="53"/>
        <v/>
      </c>
      <c r="AI560" s="17" t="str">
        <f>IF('Peer Comparison Tool'!$D$11="NR","",IF($C560='Peer Comparison Tool'!$D$9,COUNT('ALLL &lt;50B Database'!$AI$1:AI559)+1,""))</f>
        <v/>
      </c>
    </row>
    <row r="561" spans="1:35" x14ac:dyDescent="0.25">
      <c r="A561" t="s">
        <v>2713</v>
      </c>
      <c r="B561">
        <v>276850</v>
      </c>
      <c r="C561" s="5" t="s">
        <v>2711</v>
      </c>
      <c r="D561" s="5" t="s">
        <v>4390</v>
      </c>
      <c r="E561" s="5" t="s">
        <v>4388</v>
      </c>
      <c r="F561" s="2">
        <v>11139</v>
      </c>
      <c r="G561" s="2">
        <v>1189079</v>
      </c>
      <c r="H561" s="2">
        <v>851192</v>
      </c>
      <c r="I561" s="2">
        <v>49033</v>
      </c>
      <c r="J561" s="2">
        <v>802159</v>
      </c>
      <c r="K561" s="33">
        <v>1.3886274416917345E-2</v>
      </c>
      <c r="L561" s="2">
        <v>10201</v>
      </c>
      <c r="M561" s="2">
        <v>1151009</v>
      </c>
      <c r="N561" s="2">
        <v>831483</v>
      </c>
      <c r="O561" s="33">
        <v>1.2268440846054579E-2</v>
      </c>
      <c r="P561" s="2">
        <v>10164</v>
      </c>
      <c r="Q561" s="2">
        <v>1088509</v>
      </c>
      <c r="R561" s="2">
        <v>772939</v>
      </c>
      <c r="S561" s="35">
        <v>1.3149808717117392E-2</v>
      </c>
      <c r="T561" t="s">
        <v>4388</v>
      </c>
      <c r="U561" t="s">
        <v>4388</v>
      </c>
      <c r="V561" s="5" t="s">
        <v>4390</v>
      </c>
      <c r="W561" s="5">
        <v>0</v>
      </c>
      <c r="X561" s="4">
        <v>7.3646569979995274E-4</v>
      </c>
      <c r="Y561" s="6">
        <v>975</v>
      </c>
      <c r="Z561" s="4">
        <v>8.8136787106281311E-4</v>
      </c>
      <c r="AA561" s="5">
        <v>2028</v>
      </c>
      <c r="AC561" s="16" t="str">
        <f t="shared" si="48"/>
        <v/>
      </c>
      <c r="AD561" s="16" t="str">
        <f t="shared" si="49"/>
        <v/>
      </c>
      <c r="AE561" s="16">
        <f t="shared" si="50"/>
        <v>1.3886274416917345E-2</v>
      </c>
      <c r="AF561" s="16" t="str">
        <f t="shared" si="51"/>
        <v/>
      </c>
      <c r="AG561" s="16" t="str">
        <f t="shared" si="52"/>
        <v/>
      </c>
      <c r="AH561" s="16" t="str">
        <f t="shared" si="53"/>
        <v/>
      </c>
      <c r="AI561" s="17" t="str">
        <f>IF('Peer Comparison Tool'!$D$11="NR","",IF($C561='Peer Comparison Tool'!$D$9,COUNT('ALLL &lt;50B Database'!$AI$1:AI560)+1,""))</f>
        <v/>
      </c>
    </row>
    <row r="562" spans="1:35" x14ac:dyDescent="0.25">
      <c r="A562" t="s">
        <v>3399</v>
      </c>
      <c r="B562">
        <v>641775</v>
      </c>
      <c r="C562" s="5" t="s">
        <v>3374</v>
      </c>
      <c r="D562" s="5" t="s">
        <v>4387</v>
      </c>
      <c r="E562" s="5" t="s">
        <v>4388</v>
      </c>
      <c r="F562" s="2">
        <v>6690</v>
      </c>
      <c r="G562" s="2">
        <v>1187789</v>
      </c>
      <c r="H562" s="2">
        <v>591052</v>
      </c>
      <c r="I562" s="2">
        <v>5097</v>
      </c>
      <c r="J562" s="2">
        <v>585955</v>
      </c>
      <c r="K562" s="33">
        <v>1.1417259004531064E-2</v>
      </c>
      <c r="L562" s="2">
        <v>5528</v>
      </c>
      <c r="M562" s="2">
        <v>1295401</v>
      </c>
      <c r="N562" s="2">
        <v>594376</v>
      </c>
      <c r="O562" s="33">
        <v>9.300510114809481E-3</v>
      </c>
      <c r="P562" s="2">
        <v>5961</v>
      </c>
      <c r="Q562" s="2">
        <v>1267203</v>
      </c>
      <c r="R562" s="2">
        <v>578083</v>
      </c>
      <c r="S562" s="35">
        <v>1.0311668047667895E-2</v>
      </c>
      <c r="T562" t="s">
        <v>4388</v>
      </c>
      <c r="U562" t="s">
        <v>4388</v>
      </c>
      <c r="V562" s="5" t="s">
        <v>4387</v>
      </c>
      <c r="W562" s="5">
        <v>0</v>
      </c>
      <c r="X562" s="4">
        <v>1.1055909568631686E-3</v>
      </c>
      <c r="Y562" s="6">
        <v>729</v>
      </c>
      <c r="Z562" s="4">
        <v>1.0111579328584142E-3</v>
      </c>
      <c r="AA562" s="5">
        <v>3196</v>
      </c>
      <c r="AC562" s="16" t="str">
        <f t="shared" si="48"/>
        <v/>
      </c>
      <c r="AD562" s="16" t="str">
        <f t="shared" si="49"/>
        <v/>
      </c>
      <c r="AE562" s="16">
        <f t="shared" si="50"/>
        <v>1.1417259004531064E-2</v>
      </c>
      <c r="AF562" s="16" t="str">
        <f t="shared" si="51"/>
        <v/>
      </c>
      <c r="AG562" s="16" t="str">
        <f t="shared" si="52"/>
        <v/>
      </c>
      <c r="AH562" s="16" t="str">
        <f t="shared" si="53"/>
        <v/>
      </c>
      <c r="AI562" s="17" t="str">
        <f>IF('Peer Comparison Tool'!$D$11="NR","",IF($C562='Peer Comparison Tool'!$D$9,COUNT('ALLL &lt;50B Database'!$AI$1:AI561)+1,""))</f>
        <v/>
      </c>
    </row>
    <row r="563" spans="1:35" x14ac:dyDescent="0.25">
      <c r="A563" t="s">
        <v>1834</v>
      </c>
      <c r="B563">
        <v>833404</v>
      </c>
      <c r="C563" s="5" t="s">
        <v>1795</v>
      </c>
      <c r="D563" s="5" t="s">
        <v>4387</v>
      </c>
      <c r="E563" s="5" t="s">
        <v>4388</v>
      </c>
      <c r="F563" s="2">
        <v>6176</v>
      </c>
      <c r="G563" s="2">
        <v>1186866</v>
      </c>
      <c r="H563" s="2">
        <v>898451</v>
      </c>
      <c r="I563" s="2">
        <v>0</v>
      </c>
      <c r="J563" s="2">
        <v>898451</v>
      </c>
      <c r="K563" s="33">
        <v>6.8740532316175287E-3</v>
      </c>
      <c r="L563" s="2">
        <v>6007</v>
      </c>
      <c r="M563" s="2">
        <v>1070912</v>
      </c>
      <c r="N563" s="2">
        <v>837226</v>
      </c>
      <c r="O563" s="33">
        <v>7.1748846786889083E-3</v>
      </c>
      <c r="P563" s="2">
        <v>6188</v>
      </c>
      <c r="Q563" s="2">
        <v>1105257</v>
      </c>
      <c r="R563" s="2">
        <v>865773</v>
      </c>
      <c r="S563" s="35">
        <v>7.1473700381046766E-3</v>
      </c>
      <c r="T563" t="s">
        <v>4388</v>
      </c>
      <c r="U563" t="s">
        <v>4388</v>
      </c>
      <c r="V563" s="5" t="s">
        <v>4387</v>
      </c>
      <c r="W563" s="5">
        <v>0</v>
      </c>
      <c r="X563" s="4">
        <v>-2.7331680648714791E-4</v>
      </c>
      <c r="Y563" s="6">
        <v>-12</v>
      </c>
      <c r="Z563" s="4">
        <v>-2.7514640584231677E-5</v>
      </c>
      <c r="AA563" s="5">
        <v>4483</v>
      </c>
      <c r="AC563" s="16" t="str">
        <f t="shared" si="48"/>
        <v/>
      </c>
      <c r="AD563" s="16" t="str">
        <f t="shared" si="49"/>
        <v/>
      </c>
      <c r="AE563" s="16">
        <f t="shared" si="50"/>
        <v>6.8740532316175287E-3</v>
      </c>
      <c r="AF563" s="16" t="str">
        <f t="shared" si="51"/>
        <v/>
      </c>
      <c r="AG563" s="16" t="str">
        <f t="shared" si="52"/>
        <v/>
      </c>
      <c r="AH563" s="16" t="str">
        <f t="shared" si="53"/>
        <v/>
      </c>
      <c r="AI563" s="17" t="str">
        <f>IF('Peer Comparison Tool'!$D$11="NR","",IF($C563='Peer Comparison Tool'!$D$9,COUNT('ALLL &lt;50B Database'!$AI$1:AI562)+1,""))</f>
        <v/>
      </c>
    </row>
    <row r="564" spans="1:35" x14ac:dyDescent="0.25">
      <c r="A564" t="s">
        <v>1836</v>
      </c>
      <c r="B564">
        <v>818401</v>
      </c>
      <c r="C564" s="5" t="s">
        <v>1795</v>
      </c>
      <c r="D564" s="5" t="s">
        <v>4390</v>
      </c>
      <c r="E564" s="5" t="s">
        <v>4388</v>
      </c>
      <c r="F564" s="2">
        <v>8347</v>
      </c>
      <c r="G564" s="2">
        <v>1186429</v>
      </c>
      <c r="H564" s="2">
        <v>915179</v>
      </c>
      <c r="I564" s="2">
        <v>68957</v>
      </c>
      <c r="J564" s="2">
        <v>846222</v>
      </c>
      <c r="K564" s="33">
        <v>9.8638418760088956E-3</v>
      </c>
      <c r="L564" s="2">
        <v>6729</v>
      </c>
      <c r="M564" s="2">
        <v>1016156</v>
      </c>
      <c r="N564" s="2">
        <v>810877</v>
      </c>
      <c r="O564" s="33">
        <v>8.2984225721040306E-3</v>
      </c>
      <c r="P564" s="2">
        <v>8306</v>
      </c>
      <c r="Q564" s="2">
        <v>1058441</v>
      </c>
      <c r="R564" s="2">
        <v>823123</v>
      </c>
      <c r="S564" s="35">
        <v>1.0090836970902283E-2</v>
      </c>
      <c r="T564" t="s">
        <v>4388</v>
      </c>
      <c r="U564" t="s">
        <v>4388</v>
      </c>
      <c r="V564" s="5" t="s">
        <v>4390</v>
      </c>
      <c r="W564" s="5">
        <v>0</v>
      </c>
      <c r="X564" s="4">
        <v>-2.2699509489338722E-4</v>
      </c>
      <c r="Y564" s="6">
        <v>41</v>
      </c>
      <c r="Z564" s="4">
        <v>1.7924143987982522E-3</v>
      </c>
      <c r="AA564" s="5">
        <v>3821</v>
      </c>
      <c r="AC564" s="16" t="str">
        <f t="shared" si="48"/>
        <v/>
      </c>
      <c r="AD564" s="16" t="str">
        <f t="shared" si="49"/>
        <v/>
      </c>
      <c r="AE564" s="16">
        <f t="shared" si="50"/>
        <v>9.8638418760088956E-3</v>
      </c>
      <c r="AF564" s="16" t="str">
        <f t="shared" si="51"/>
        <v/>
      </c>
      <c r="AG564" s="16" t="str">
        <f t="shared" si="52"/>
        <v/>
      </c>
      <c r="AH564" s="16" t="str">
        <f t="shared" si="53"/>
        <v/>
      </c>
      <c r="AI564" s="17" t="str">
        <f>IF('Peer Comparison Tool'!$D$11="NR","",IF($C564='Peer Comparison Tool'!$D$9,COUNT('ALLL &lt;50B Database'!$AI$1:AI563)+1,""))</f>
        <v/>
      </c>
    </row>
    <row r="565" spans="1:35" x14ac:dyDescent="0.25">
      <c r="A565" t="s">
        <v>2318</v>
      </c>
      <c r="B565">
        <v>704755</v>
      </c>
      <c r="C565" s="5" t="s">
        <v>2299</v>
      </c>
      <c r="D565" s="5" t="s">
        <v>4390</v>
      </c>
      <c r="E565" s="5" t="s">
        <v>4388</v>
      </c>
      <c r="F565" s="2">
        <v>8672</v>
      </c>
      <c r="G565" s="2">
        <v>1183567</v>
      </c>
      <c r="H565" s="2">
        <v>910557</v>
      </c>
      <c r="I565" s="2">
        <v>61524</v>
      </c>
      <c r="J565" s="2">
        <v>849033</v>
      </c>
      <c r="K565" s="33">
        <v>1.0213972837333767E-2</v>
      </c>
      <c r="L565" s="2">
        <v>8321</v>
      </c>
      <c r="M565" s="2">
        <v>1070090</v>
      </c>
      <c r="N565" s="2">
        <v>802370</v>
      </c>
      <c r="O565" s="33">
        <v>1.0370527312835724E-2</v>
      </c>
      <c r="P565" s="2">
        <v>8480</v>
      </c>
      <c r="Q565" s="2">
        <v>1101967</v>
      </c>
      <c r="R565" s="2">
        <v>844537</v>
      </c>
      <c r="S565" s="35">
        <v>1.0041004716193607E-2</v>
      </c>
      <c r="T565" t="s">
        <v>4388</v>
      </c>
      <c r="U565" t="s">
        <v>4388</v>
      </c>
      <c r="V565" s="5" t="s">
        <v>4390</v>
      </c>
      <c r="W565" s="5">
        <v>0</v>
      </c>
      <c r="X565" s="4">
        <v>1.7296812114015944E-4</v>
      </c>
      <c r="Y565" s="6">
        <v>192</v>
      </c>
      <c r="Z565" s="4">
        <v>-3.2952259664211642E-4</v>
      </c>
      <c r="AA565" s="5">
        <v>3708</v>
      </c>
      <c r="AC565" s="16" t="str">
        <f t="shared" si="48"/>
        <v/>
      </c>
      <c r="AD565" s="16" t="str">
        <f t="shared" si="49"/>
        <v/>
      </c>
      <c r="AE565" s="16">
        <f t="shared" si="50"/>
        <v>1.0213972837333767E-2</v>
      </c>
      <c r="AF565" s="16" t="str">
        <f t="shared" si="51"/>
        <v/>
      </c>
      <c r="AG565" s="16" t="str">
        <f t="shared" si="52"/>
        <v/>
      </c>
      <c r="AH565" s="16" t="str">
        <f t="shared" si="53"/>
        <v/>
      </c>
      <c r="AI565" s="17" t="str">
        <f>IF('Peer Comparison Tool'!$D$11="NR","",IF($C565='Peer Comparison Tool'!$D$9,COUNT('ALLL &lt;50B Database'!$AI$1:AI564)+1,""))</f>
        <v/>
      </c>
    </row>
    <row r="566" spans="1:35" x14ac:dyDescent="0.25">
      <c r="A566" t="s">
        <v>101</v>
      </c>
      <c r="B566">
        <v>54656</v>
      </c>
      <c r="C566" s="5" t="s">
        <v>3704</v>
      </c>
      <c r="D566" s="5" t="s">
        <v>4387</v>
      </c>
      <c r="E566" s="5" t="s">
        <v>4388</v>
      </c>
      <c r="F566" s="2">
        <v>3468</v>
      </c>
      <c r="G566" s="2">
        <v>1183184</v>
      </c>
      <c r="H566" s="2">
        <v>194356</v>
      </c>
      <c r="I566" s="2">
        <v>12782</v>
      </c>
      <c r="J566" s="2">
        <v>181574</v>
      </c>
      <c r="K566" s="33">
        <v>1.9099650831066121E-2</v>
      </c>
      <c r="L566" s="2">
        <v>2614</v>
      </c>
      <c r="M566" s="2">
        <v>1077439</v>
      </c>
      <c r="N566" s="2">
        <v>195188</v>
      </c>
      <c r="O566" s="33">
        <v>1.3392216734635327E-2</v>
      </c>
      <c r="P566" s="2">
        <v>3035</v>
      </c>
      <c r="Q566" s="2">
        <v>1133219</v>
      </c>
      <c r="R566" s="2">
        <v>194581</v>
      </c>
      <c r="S566" s="35">
        <v>1.5597617444663148E-2</v>
      </c>
      <c r="T566" t="s">
        <v>4388</v>
      </c>
      <c r="U566" t="s">
        <v>4388</v>
      </c>
      <c r="V566" s="5" t="s">
        <v>4387</v>
      </c>
      <c r="W566" s="5">
        <v>0</v>
      </c>
      <c r="X566" s="4">
        <v>3.5020333864029737E-3</v>
      </c>
      <c r="Y566" s="6">
        <v>433</v>
      </c>
      <c r="Z566" s="4">
        <v>2.205400710027821E-3</v>
      </c>
      <c r="AA566" s="5">
        <v>660</v>
      </c>
      <c r="AC566" s="16" t="str">
        <f t="shared" si="48"/>
        <v/>
      </c>
      <c r="AD566" s="16" t="str">
        <f t="shared" si="49"/>
        <v/>
      </c>
      <c r="AE566" s="16">
        <f t="shared" si="50"/>
        <v>1.9099650831066121E-2</v>
      </c>
      <c r="AF566" s="16" t="str">
        <f t="shared" si="51"/>
        <v/>
      </c>
      <c r="AG566" s="16" t="str">
        <f t="shared" si="52"/>
        <v/>
      </c>
      <c r="AH566" s="16" t="str">
        <f t="shared" si="53"/>
        <v/>
      </c>
      <c r="AI566" s="17" t="str">
        <f>IF('Peer Comparison Tool'!$D$11="NR","",IF($C566='Peer Comparison Tool'!$D$9,COUNT('ALLL &lt;50B Database'!$AI$1:AI565)+1,""))</f>
        <v/>
      </c>
    </row>
    <row r="567" spans="1:35" x14ac:dyDescent="0.25">
      <c r="A567" t="s">
        <v>971</v>
      </c>
      <c r="B567">
        <v>3437483</v>
      </c>
      <c r="C567" s="5" t="s">
        <v>926</v>
      </c>
      <c r="D567" s="5" t="s">
        <v>4390</v>
      </c>
      <c r="E567" s="5" t="s">
        <v>4388</v>
      </c>
      <c r="F567" s="2">
        <v>8012</v>
      </c>
      <c r="G567" s="2">
        <v>1180202</v>
      </c>
      <c r="H567" s="2">
        <v>946359</v>
      </c>
      <c r="I567" s="2">
        <v>253821</v>
      </c>
      <c r="J567" s="2">
        <v>692538</v>
      </c>
      <c r="K567" s="33">
        <v>1.1569040254830782E-2</v>
      </c>
      <c r="L567" s="2">
        <v>7470</v>
      </c>
      <c r="M567" s="2">
        <v>914102</v>
      </c>
      <c r="N567" s="2">
        <v>699822</v>
      </c>
      <c r="O567" s="33">
        <v>1.0674142853468453E-2</v>
      </c>
      <c r="P567" s="2">
        <v>7938</v>
      </c>
      <c r="Q567" s="2">
        <v>968773</v>
      </c>
      <c r="R567" s="2">
        <v>729173</v>
      </c>
      <c r="S567" s="35">
        <v>1.0886305444661281E-2</v>
      </c>
      <c r="T567" t="s">
        <v>4388</v>
      </c>
      <c r="U567" t="s">
        <v>4388</v>
      </c>
      <c r="V567" s="5" t="s">
        <v>4390</v>
      </c>
      <c r="W567" s="5">
        <v>0</v>
      </c>
      <c r="X567" s="4">
        <v>6.8273481016950174E-4</v>
      </c>
      <c r="Y567" s="6">
        <v>74</v>
      </c>
      <c r="Z567" s="4">
        <v>2.1216259119282745E-4</v>
      </c>
      <c r="AA567" s="5">
        <v>3125</v>
      </c>
      <c r="AC567" s="16" t="str">
        <f t="shared" si="48"/>
        <v/>
      </c>
      <c r="AD567" s="16" t="str">
        <f t="shared" si="49"/>
        <v/>
      </c>
      <c r="AE567" s="16">
        <f t="shared" si="50"/>
        <v>1.1569040254830782E-2</v>
      </c>
      <c r="AF567" s="16" t="str">
        <f t="shared" si="51"/>
        <v/>
      </c>
      <c r="AG567" s="16" t="str">
        <f t="shared" si="52"/>
        <v/>
      </c>
      <c r="AH567" s="16" t="str">
        <f t="shared" si="53"/>
        <v/>
      </c>
      <c r="AI567" s="17" t="str">
        <f>IF('Peer Comparison Tool'!$D$11="NR","",IF($C567='Peer Comparison Tool'!$D$9,COUNT('ALLL &lt;50B Database'!$AI$1:AI566)+1,""))</f>
        <v/>
      </c>
    </row>
    <row r="568" spans="1:35" x14ac:dyDescent="0.25">
      <c r="A568" t="s">
        <v>1592</v>
      </c>
      <c r="B568">
        <v>982142</v>
      </c>
      <c r="C568" s="5" t="s">
        <v>1578</v>
      </c>
      <c r="D568" s="5" t="s">
        <v>4390</v>
      </c>
      <c r="E568" s="5" t="s">
        <v>4388</v>
      </c>
      <c r="F568" s="2">
        <v>9807</v>
      </c>
      <c r="G568" s="2">
        <v>1178074</v>
      </c>
      <c r="H568" s="2">
        <v>770487</v>
      </c>
      <c r="I568" s="2">
        <v>54899</v>
      </c>
      <c r="J568" s="2">
        <v>715588</v>
      </c>
      <c r="K568" s="33">
        <v>1.3704813384237858E-2</v>
      </c>
      <c r="L568" s="2">
        <v>9574</v>
      </c>
      <c r="M568" s="2">
        <v>935868</v>
      </c>
      <c r="N568" s="2">
        <v>602654</v>
      </c>
      <c r="O568" s="33">
        <v>1.5886395842390492E-2</v>
      </c>
      <c r="P568" s="2">
        <v>9765</v>
      </c>
      <c r="Q568" s="2">
        <v>1081890</v>
      </c>
      <c r="R568" s="2">
        <v>713738</v>
      </c>
      <c r="S568" s="35">
        <v>1.3681490967273705E-2</v>
      </c>
      <c r="T568" t="s">
        <v>4388</v>
      </c>
      <c r="U568" t="s">
        <v>4388</v>
      </c>
      <c r="V568" s="5" t="s">
        <v>4390</v>
      </c>
      <c r="W568" s="5">
        <v>0</v>
      </c>
      <c r="X568" s="4">
        <v>2.3322416964153408E-5</v>
      </c>
      <c r="Y568" s="6">
        <v>42</v>
      </c>
      <c r="Z568" s="4">
        <v>-2.2049048751167869E-3</v>
      </c>
      <c r="AA568" s="5">
        <v>2109</v>
      </c>
      <c r="AC568" s="16" t="str">
        <f t="shared" si="48"/>
        <v/>
      </c>
      <c r="AD568" s="16" t="str">
        <f t="shared" si="49"/>
        <v/>
      </c>
      <c r="AE568" s="16">
        <f t="shared" si="50"/>
        <v>1.3704813384237858E-2</v>
      </c>
      <c r="AF568" s="16" t="str">
        <f t="shared" si="51"/>
        <v/>
      </c>
      <c r="AG568" s="16" t="str">
        <f t="shared" si="52"/>
        <v/>
      </c>
      <c r="AH568" s="16" t="str">
        <f t="shared" si="53"/>
        <v/>
      </c>
      <c r="AI568" s="17" t="str">
        <f>IF('Peer Comparison Tool'!$D$11="NR","",IF($C568='Peer Comparison Tool'!$D$9,COUNT('ALLL &lt;50B Database'!$AI$1:AI567)+1,""))</f>
        <v/>
      </c>
    </row>
    <row r="569" spans="1:35" x14ac:dyDescent="0.25">
      <c r="A569" t="s">
        <v>4181</v>
      </c>
      <c r="B569">
        <v>403946</v>
      </c>
      <c r="C569" s="5" t="s">
        <v>4163</v>
      </c>
      <c r="D569" s="5" t="s">
        <v>4390</v>
      </c>
      <c r="E569" s="5" t="s">
        <v>4388</v>
      </c>
      <c r="F569" s="2">
        <v>9917</v>
      </c>
      <c r="G569" s="2">
        <v>1177642</v>
      </c>
      <c r="H569" s="2">
        <v>1031398</v>
      </c>
      <c r="I569" s="2">
        <v>103826</v>
      </c>
      <c r="J569" s="2">
        <v>927572</v>
      </c>
      <c r="K569" s="33">
        <v>1.0691353339686838E-2</v>
      </c>
      <c r="L569" s="2">
        <v>8715</v>
      </c>
      <c r="M569" s="2">
        <v>1064967</v>
      </c>
      <c r="N569" s="2">
        <v>903900</v>
      </c>
      <c r="O569" s="33">
        <v>9.6415532691669428E-3</v>
      </c>
      <c r="P569" s="2">
        <v>8898</v>
      </c>
      <c r="Q569" s="2">
        <v>1076136</v>
      </c>
      <c r="R569" s="2">
        <v>936127</v>
      </c>
      <c r="S569" s="35">
        <v>9.5051205659061212E-3</v>
      </c>
      <c r="T569" t="s">
        <v>4388</v>
      </c>
      <c r="U569" t="s">
        <v>4388</v>
      </c>
      <c r="V569" s="5" t="s">
        <v>4390</v>
      </c>
      <c r="W569" s="5">
        <v>0</v>
      </c>
      <c r="X569" s="4">
        <v>1.1862327737807172E-3</v>
      </c>
      <c r="Y569" s="6">
        <v>1019</v>
      </c>
      <c r="Z569" s="4">
        <v>-1.3643270326082167E-4</v>
      </c>
      <c r="AA569" s="5">
        <v>3512</v>
      </c>
      <c r="AC569" s="16" t="str">
        <f t="shared" si="48"/>
        <v/>
      </c>
      <c r="AD569" s="16" t="str">
        <f t="shared" si="49"/>
        <v/>
      </c>
      <c r="AE569" s="16">
        <f t="shared" si="50"/>
        <v>1.0691353339686838E-2</v>
      </c>
      <c r="AF569" s="16" t="str">
        <f t="shared" si="51"/>
        <v/>
      </c>
      <c r="AG569" s="16" t="str">
        <f t="shared" si="52"/>
        <v/>
      </c>
      <c r="AH569" s="16" t="str">
        <f t="shared" si="53"/>
        <v/>
      </c>
      <c r="AI569" s="17" t="str">
        <f>IF('Peer Comparison Tool'!$D$11="NR","",IF($C569='Peer Comparison Tool'!$D$9,COUNT('ALLL &lt;50B Database'!$AI$1:AI568)+1,""))</f>
        <v/>
      </c>
    </row>
    <row r="570" spans="1:35" x14ac:dyDescent="0.25">
      <c r="A570" t="s">
        <v>3756</v>
      </c>
      <c r="B570">
        <v>215662</v>
      </c>
      <c r="C570" s="5" t="s">
        <v>3704</v>
      </c>
      <c r="D570" s="5" t="s">
        <v>4387</v>
      </c>
      <c r="E570" s="5" t="s">
        <v>4388</v>
      </c>
      <c r="F570" s="2">
        <v>10037</v>
      </c>
      <c r="G570" s="2">
        <v>1177571</v>
      </c>
      <c r="H570" s="2">
        <v>725083</v>
      </c>
      <c r="I570" s="2">
        <v>134779</v>
      </c>
      <c r="J570" s="2">
        <v>590304</v>
      </c>
      <c r="K570" s="33">
        <v>1.7003103485661624E-2</v>
      </c>
      <c r="L570" s="2">
        <v>8202</v>
      </c>
      <c r="M570" s="2">
        <v>981120</v>
      </c>
      <c r="N570" s="2">
        <v>583098</v>
      </c>
      <c r="O570" s="33">
        <v>1.4066246154162765E-2</v>
      </c>
      <c r="P570" s="2">
        <v>8541</v>
      </c>
      <c r="Q570" s="2">
        <v>1066096</v>
      </c>
      <c r="R570" s="2">
        <v>607674</v>
      </c>
      <c r="S570" s="35">
        <v>1.4055233562732649E-2</v>
      </c>
      <c r="T570" t="s">
        <v>4388</v>
      </c>
      <c r="U570" t="s">
        <v>4388</v>
      </c>
      <c r="V570" s="5" t="s">
        <v>4387</v>
      </c>
      <c r="W570" s="5">
        <v>0</v>
      </c>
      <c r="X570" s="4">
        <v>2.9478699229289751E-3</v>
      </c>
      <c r="Y570" s="6">
        <v>1496</v>
      </c>
      <c r="Z570" s="4">
        <v>-1.1012591430116167E-5</v>
      </c>
      <c r="AA570" s="5">
        <v>1037</v>
      </c>
      <c r="AC570" s="16" t="str">
        <f t="shared" si="48"/>
        <v/>
      </c>
      <c r="AD570" s="16" t="str">
        <f t="shared" si="49"/>
        <v/>
      </c>
      <c r="AE570" s="16">
        <f t="shared" si="50"/>
        <v>1.7003103485661624E-2</v>
      </c>
      <c r="AF570" s="16" t="str">
        <f t="shared" si="51"/>
        <v/>
      </c>
      <c r="AG570" s="16" t="str">
        <f t="shared" si="52"/>
        <v/>
      </c>
      <c r="AH570" s="16" t="str">
        <f t="shared" si="53"/>
        <v/>
      </c>
      <c r="AI570" s="17" t="str">
        <f>IF('Peer Comparison Tool'!$D$11="NR","",IF($C570='Peer Comparison Tool'!$D$9,COUNT('ALLL &lt;50B Database'!$AI$1:AI569)+1,""))</f>
        <v/>
      </c>
    </row>
    <row r="571" spans="1:35" x14ac:dyDescent="0.25">
      <c r="A571" t="s">
        <v>3411</v>
      </c>
      <c r="B571">
        <v>526519</v>
      </c>
      <c r="C571" s="5" t="s">
        <v>3374</v>
      </c>
      <c r="D571" s="5" t="s">
        <v>4387</v>
      </c>
      <c r="E571" s="5" t="s">
        <v>4388</v>
      </c>
      <c r="F571" s="2">
        <v>5882</v>
      </c>
      <c r="G571" s="2">
        <v>1177379</v>
      </c>
      <c r="H571" s="2">
        <v>622764</v>
      </c>
      <c r="I571" s="2">
        <v>52988</v>
      </c>
      <c r="J571" s="2">
        <v>569776</v>
      </c>
      <c r="K571" s="33">
        <v>1.0323355143073769E-2</v>
      </c>
      <c r="L571" s="2">
        <v>5505</v>
      </c>
      <c r="M571" s="2">
        <v>1103543</v>
      </c>
      <c r="N571" s="2">
        <v>568240</v>
      </c>
      <c r="O571" s="33">
        <v>9.6878079684640291E-3</v>
      </c>
      <c r="P571" s="2">
        <v>5579</v>
      </c>
      <c r="Q571" s="2">
        <v>1106503</v>
      </c>
      <c r="R571" s="2">
        <v>574096</v>
      </c>
      <c r="S571" s="35">
        <v>9.717886903932443E-3</v>
      </c>
      <c r="T571" t="s">
        <v>4388</v>
      </c>
      <c r="U571" t="s">
        <v>4388</v>
      </c>
      <c r="V571" s="5" t="s">
        <v>4387</v>
      </c>
      <c r="W571" s="5">
        <v>0</v>
      </c>
      <c r="X571" s="4">
        <v>6.0546823914132616E-4</v>
      </c>
      <c r="Y571" s="6">
        <v>303</v>
      </c>
      <c r="Z571" s="4">
        <v>3.0078935468413892E-5</v>
      </c>
      <c r="AA571" s="5">
        <v>3666</v>
      </c>
      <c r="AC571" s="16" t="str">
        <f t="shared" si="48"/>
        <v/>
      </c>
      <c r="AD571" s="16" t="str">
        <f t="shared" si="49"/>
        <v/>
      </c>
      <c r="AE571" s="16">
        <f t="shared" si="50"/>
        <v>1.0323355143073769E-2</v>
      </c>
      <c r="AF571" s="16" t="str">
        <f t="shared" si="51"/>
        <v/>
      </c>
      <c r="AG571" s="16" t="str">
        <f t="shared" si="52"/>
        <v/>
      </c>
      <c r="AH571" s="16" t="str">
        <f t="shared" si="53"/>
        <v/>
      </c>
      <c r="AI571" s="17" t="str">
        <f>IF('Peer Comparison Tool'!$D$11="NR","",IF($C571='Peer Comparison Tool'!$D$9,COUNT('ALLL &lt;50B Database'!$AI$1:AI570)+1,""))</f>
        <v/>
      </c>
    </row>
    <row r="572" spans="1:35" x14ac:dyDescent="0.25">
      <c r="A572" t="s">
        <v>1323</v>
      </c>
      <c r="B572">
        <v>391575</v>
      </c>
      <c r="C572" s="5" t="s">
        <v>1309</v>
      </c>
      <c r="D572" s="5" t="s">
        <v>4387</v>
      </c>
      <c r="E572" s="5" t="s">
        <v>4388</v>
      </c>
      <c r="F572" s="2">
        <v>2335</v>
      </c>
      <c r="G572" s="2">
        <v>1177282</v>
      </c>
      <c r="H572" s="2">
        <v>267710</v>
      </c>
      <c r="I572" s="2">
        <v>36421</v>
      </c>
      <c r="J572" s="2">
        <v>231289</v>
      </c>
      <c r="K572" s="33">
        <v>1.0095594688895711E-2</v>
      </c>
      <c r="L572" s="2">
        <v>1988</v>
      </c>
      <c r="M572" s="2">
        <v>968809</v>
      </c>
      <c r="N572" s="2">
        <v>176727</v>
      </c>
      <c r="O572" s="33">
        <v>1.1248988552965874E-2</v>
      </c>
      <c r="P572" s="2">
        <v>2211</v>
      </c>
      <c r="Q572" s="2">
        <v>1035311</v>
      </c>
      <c r="R572" s="2">
        <v>205100</v>
      </c>
      <c r="S572" s="35">
        <v>1.0780107264748902E-2</v>
      </c>
      <c r="T572" t="s">
        <v>4388</v>
      </c>
      <c r="U572" t="s">
        <v>4388</v>
      </c>
      <c r="V572" s="5" t="s">
        <v>4387</v>
      </c>
      <c r="W572" s="5">
        <v>0</v>
      </c>
      <c r="X572" s="4">
        <v>-6.8451257585319149E-4</v>
      </c>
      <c r="Y572" s="6">
        <v>124</v>
      </c>
      <c r="Z572" s="4">
        <v>-4.6888128821697198E-4</v>
      </c>
      <c r="AA572" s="5">
        <v>3753</v>
      </c>
      <c r="AC572" s="16" t="str">
        <f t="shared" si="48"/>
        <v/>
      </c>
      <c r="AD572" s="16" t="str">
        <f t="shared" si="49"/>
        <v/>
      </c>
      <c r="AE572" s="16">
        <f t="shared" si="50"/>
        <v>1.0095594688895711E-2</v>
      </c>
      <c r="AF572" s="16" t="str">
        <f t="shared" si="51"/>
        <v/>
      </c>
      <c r="AG572" s="16" t="str">
        <f t="shared" si="52"/>
        <v/>
      </c>
      <c r="AH572" s="16" t="str">
        <f t="shared" si="53"/>
        <v/>
      </c>
      <c r="AI572" s="17" t="str">
        <f>IF('Peer Comparison Tool'!$D$11="NR","",IF($C572='Peer Comparison Tool'!$D$9,COUNT('ALLL &lt;50B Database'!$AI$1:AI571)+1,""))</f>
        <v/>
      </c>
    </row>
    <row r="573" spans="1:35" x14ac:dyDescent="0.25">
      <c r="A573" t="s">
        <v>261</v>
      </c>
      <c r="B573">
        <v>631570</v>
      </c>
      <c r="C573" s="5" t="s">
        <v>207</v>
      </c>
      <c r="D573" s="5" t="s">
        <v>4390</v>
      </c>
      <c r="E573" s="5" t="s">
        <v>4388</v>
      </c>
      <c r="F573" s="2">
        <v>8265</v>
      </c>
      <c r="G573" s="2">
        <v>1176803</v>
      </c>
      <c r="H573" s="2">
        <v>911061</v>
      </c>
      <c r="I573" s="2">
        <v>0</v>
      </c>
      <c r="J573" s="2">
        <v>911061</v>
      </c>
      <c r="K573" s="33">
        <v>9.0718404146374384E-3</v>
      </c>
      <c r="L573" s="2">
        <v>6921</v>
      </c>
      <c r="M573" s="2">
        <v>1107379</v>
      </c>
      <c r="N573" s="2">
        <v>948650</v>
      </c>
      <c r="O573" s="33">
        <v>7.2956306330047961E-3</v>
      </c>
      <c r="P573" s="2">
        <v>7809</v>
      </c>
      <c r="Q573" s="2">
        <v>1107531</v>
      </c>
      <c r="R573" s="2">
        <v>922116</v>
      </c>
      <c r="S573" s="35">
        <v>8.4685657769738298E-3</v>
      </c>
      <c r="T573" t="s">
        <v>4388</v>
      </c>
      <c r="U573" t="s">
        <v>4388</v>
      </c>
      <c r="V573" s="5" t="s">
        <v>4390</v>
      </c>
      <c r="W573" s="5">
        <v>0</v>
      </c>
      <c r="X573" s="4">
        <v>6.0327463766360855E-4</v>
      </c>
      <c r="Y573" s="6">
        <v>456</v>
      </c>
      <c r="Z573" s="4">
        <v>1.1729351439690337E-3</v>
      </c>
      <c r="AA573" s="5">
        <v>4065</v>
      </c>
      <c r="AC573" s="16" t="str">
        <f t="shared" si="48"/>
        <v/>
      </c>
      <c r="AD573" s="16" t="str">
        <f t="shared" si="49"/>
        <v/>
      </c>
      <c r="AE573" s="16">
        <f t="shared" si="50"/>
        <v>9.0718404146374384E-3</v>
      </c>
      <c r="AF573" s="16" t="str">
        <f t="shared" si="51"/>
        <v/>
      </c>
      <c r="AG573" s="16" t="str">
        <f t="shared" si="52"/>
        <v/>
      </c>
      <c r="AH573" s="16" t="str">
        <f t="shared" si="53"/>
        <v/>
      </c>
      <c r="AI573" s="17" t="str">
        <f>IF('Peer Comparison Tool'!$D$11="NR","",IF($C573='Peer Comparison Tool'!$D$9,COUNT('ALLL &lt;50B Database'!$AI$1:AI572)+1,""))</f>
        <v/>
      </c>
    </row>
    <row r="574" spans="1:35" x14ac:dyDescent="0.25">
      <c r="A574" t="s">
        <v>4117</v>
      </c>
      <c r="B574">
        <v>520003</v>
      </c>
      <c r="C574" s="5" t="s">
        <v>4118</v>
      </c>
      <c r="D574" s="5" t="s">
        <v>4390</v>
      </c>
      <c r="E574" s="5" t="s">
        <v>4388</v>
      </c>
      <c r="F574" s="2">
        <v>11001</v>
      </c>
      <c r="G574" s="2">
        <v>1175129</v>
      </c>
      <c r="H574" s="2">
        <v>929793</v>
      </c>
      <c r="I574" s="2">
        <v>87686</v>
      </c>
      <c r="J574" s="2">
        <v>842107</v>
      </c>
      <c r="K574" s="33">
        <v>1.3063660556200103E-2</v>
      </c>
      <c r="L574" s="2">
        <v>8731</v>
      </c>
      <c r="M574" s="2">
        <v>1059033</v>
      </c>
      <c r="N574" s="2">
        <v>846100</v>
      </c>
      <c r="O574" s="33">
        <v>1.0319111216168301E-2</v>
      </c>
      <c r="P574" s="2">
        <v>8898</v>
      </c>
      <c r="Q574" s="2">
        <v>1067966</v>
      </c>
      <c r="R574" s="2">
        <v>850799</v>
      </c>
      <c r="S574" s="35">
        <v>1.0458404393987299E-2</v>
      </c>
      <c r="T574" t="s">
        <v>4388</v>
      </c>
      <c r="U574" t="s">
        <v>4388</v>
      </c>
      <c r="V574" s="5" t="s">
        <v>4390</v>
      </c>
      <c r="W574" s="5">
        <v>0</v>
      </c>
      <c r="X574" s="4">
        <v>2.6052561622128042E-3</v>
      </c>
      <c r="Y574" s="6">
        <v>2103</v>
      </c>
      <c r="Z574" s="4">
        <v>1.3929317781899778E-4</v>
      </c>
      <c r="AA574" s="5">
        <v>2399</v>
      </c>
      <c r="AC574" s="16" t="str">
        <f t="shared" si="48"/>
        <v/>
      </c>
      <c r="AD574" s="16" t="str">
        <f t="shared" si="49"/>
        <v/>
      </c>
      <c r="AE574" s="16">
        <f t="shared" si="50"/>
        <v>1.3063660556200103E-2</v>
      </c>
      <c r="AF574" s="16" t="str">
        <f t="shared" si="51"/>
        <v/>
      </c>
      <c r="AG574" s="16" t="str">
        <f t="shared" si="52"/>
        <v/>
      </c>
      <c r="AH574" s="16" t="str">
        <f t="shared" si="53"/>
        <v/>
      </c>
      <c r="AI574" s="17" t="str">
        <f>IF('Peer Comparison Tool'!$D$11="NR","",IF($C574='Peer Comparison Tool'!$D$9,COUNT('ALLL &lt;50B Database'!$AI$1:AI573)+1,""))</f>
        <v/>
      </c>
    </row>
    <row r="575" spans="1:35" x14ac:dyDescent="0.25">
      <c r="A575" t="s">
        <v>1832</v>
      </c>
      <c r="B575">
        <v>738303</v>
      </c>
      <c r="C575" s="5" t="s">
        <v>1795</v>
      </c>
      <c r="D575" s="5" t="s">
        <v>4387</v>
      </c>
      <c r="E575" s="5" t="s">
        <v>4388</v>
      </c>
      <c r="F575" s="2">
        <v>6081</v>
      </c>
      <c r="G575" s="2">
        <v>1172830</v>
      </c>
      <c r="H575" s="2">
        <v>929987</v>
      </c>
      <c r="I575" s="2">
        <v>23754</v>
      </c>
      <c r="J575" s="2">
        <v>906233</v>
      </c>
      <c r="K575" s="33">
        <v>6.7101948395169898E-3</v>
      </c>
      <c r="L575" s="2">
        <v>5259</v>
      </c>
      <c r="M575" s="2">
        <v>1106794</v>
      </c>
      <c r="N575" s="2">
        <v>892076</v>
      </c>
      <c r="O575" s="33">
        <v>5.8952376254937924E-3</v>
      </c>
      <c r="P575" s="2">
        <v>5856</v>
      </c>
      <c r="Q575" s="2">
        <v>1150627</v>
      </c>
      <c r="R575" s="2">
        <v>904361</v>
      </c>
      <c r="S575" s="35">
        <v>6.4752902878385957E-3</v>
      </c>
      <c r="T575" t="s">
        <v>4388</v>
      </c>
      <c r="U575" t="s">
        <v>4388</v>
      </c>
      <c r="V575" s="5" t="s">
        <v>4387</v>
      </c>
      <c r="W575" s="5">
        <v>0</v>
      </c>
      <c r="X575" s="4">
        <v>2.3490455167839413E-4</v>
      </c>
      <c r="Y575" s="6">
        <v>225</v>
      </c>
      <c r="Z575" s="4">
        <v>5.8005266234480331E-4</v>
      </c>
      <c r="AA575" s="5">
        <v>4513</v>
      </c>
      <c r="AC575" s="16" t="str">
        <f t="shared" si="48"/>
        <v/>
      </c>
      <c r="AD575" s="16" t="str">
        <f t="shared" si="49"/>
        <v/>
      </c>
      <c r="AE575" s="16">
        <f t="shared" si="50"/>
        <v>6.7101948395169898E-3</v>
      </c>
      <c r="AF575" s="16" t="str">
        <f t="shared" si="51"/>
        <v/>
      </c>
      <c r="AG575" s="16" t="str">
        <f t="shared" si="52"/>
        <v/>
      </c>
      <c r="AH575" s="16" t="str">
        <f t="shared" si="53"/>
        <v/>
      </c>
      <c r="AI575" s="17" t="str">
        <f>IF('Peer Comparison Tool'!$D$11="NR","",IF($C575='Peer Comparison Tool'!$D$9,COUNT('ALLL &lt;50B Database'!$AI$1:AI574)+1,""))</f>
        <v/>
      </c>
    </row>
    <row r="576" spans="1:35" x14ac:dyDescent="0.25">
      <c r="A576" t="s">
        <v>1399</v>
      </c>
      <c r="B576">
        <v>983457</v>
      </c>
      <c r="C576" s="5" t="s">
        <v>1389</v>
      </c>
      <c r="D576" s="5" t="s">
        <v>4390</v>
      </c>
      <c r="E576" s="5" t="s">
        <v>4388</v>
      </c>
      <c r="F576" s="2">
        <v>12812</v>
      </c>
      <c r="G576" s="2">
        <v>1171470</v>
      </c>
      <c r="H576" s="2">
        <v>650894</v>
      </c>
      <c r="I576" s="2">
        <v>0</v>
      </c>
      <c r="J576" s="2">
        <v>650894</v>
      </c>
      <c r="K576" s="33">
        <v>1.9683696577322881E-2</v>
      </c>
      <c r="L576" s="2">
        <v>10192</v>
      </c>
      <c r="M576" s="2">
        <v>1074320</v>
      </c>
      <c r="N576" s="2">
        <v>711017</v>
      </c>
      <c r="O576" s="33">
        <v>1.4334397067861949E-2</v>
      </c>
      <c r="P576" s="2">
        <v>11354</v>
      </c>
      <c r="Q576" s="2">
        <v>1105574</v>
      </c>
      <c r="R576" s="2">
        <v>694176</v>
      </c>
      <c r="S576" s="35">
        <v>1.6356082607292675E-2</v>
      </c>
      <c r="T576" t="s">
        <v>4388</v>
      </c>
      <c r="U576" t="s">
        <v>4388</v>
      </c>
      <c r="V576" s="5" t="s">
        <v>4390</v>
      </c>
      <c r="W576" s="5">
        <v>0</v>
      </c>
      <c r="X576" s="4">
        <v>3.3276139700302056E-3</v>
      </c>
      <c r="Y576" s="6">
        <v>1458</v>
      </c>
      <c r="Z576" s="4">
        <v>2.0216855394307263E-3</v>
      </c>
      <c r="AA576" s="5">
        <v>595</v>
      </c>
      <c r="AC576" s="16" t="str">
        <f t="shared" si="48"/>
        <v/>
      </c>
      <c r="AD576" s="16" t="str">
        <f t="shared" si="49"/>
        <v/>
      </c>
      <c r="AE576" s="16">
        <f t="shared" si="50"/>
        <v>1.9683696577322881E-2</v>
      </c>
      <c r="AF576" s="16" t="str">
        <f t="shared" si="51"/>
        <v/>
      </c>
      <c r="AG576" s="16" t="str">
        <f t="shared" si="52"/>
        <v/>
      </c>
      <c r="AH576" s="16" t="str">
        <f t="shared" si="53"/>
        <v/>
      </c>
      <c r="AI576" s="17" t="str">
        <f>IF('Peer Comparison Tool'!$D$11="NR","",IF($C576='Peer Comparison Tool'!$D$9,COUNT('ALLL &lt;50B Database'!$AI$1:AI575)+1,""))</f>
        <v/>
      </c>
    </row>
    <row r="577" spans="1:35" x14ac:dyDescent="0.25">
      <c r="A577" t="s">
        <v>2871</v>
      </c>
      <c r="B577">
        <v>934271</v>
      </c>
      <c r="C577" s="5" t="s">
        <v>2850</v>
      </c>
      <c r="D577" s="5" t="s">
        <v>4387</v>
      </c>
      <c r="E577" s="5" t="s">
        <v>4388</v>
      </c>
      <c r="F577" s="2">
        <v>1155</v>
      </c>
      <c r="G577" s="2">
        <v>1171277</v>
      </c>
      <c r="H577" s="2">
        <v>467200</v>
      </c>
      <c r="I577" s="2">
        <v>0</v>
      </c>
      <c r="J577" s="2">
        <v>467200</v>
      </c>
      <c r="K577" s="33">
        <v>2.4721746575342464E-3</v>
      </c>
      <c r="L577" s="2">
        <v>859</v>
      </c>
      <c r="M577" s="2">
        <v>1167206</v>
      </c>
      <c r="N577" s="2">
        <v>464645</v>
      </c>
      <c r="O577" s="33">
        <v>1.8487232188014505E-3</v>
      </c>
      <c r="P577" s="2">
        <v>1057</v>
      </c>
      <c r="Q577" s="2">
        <v>1157304</v>
      </c>
      <c r="R577" s="2">
        <v>461271</v>
      </c>
      <c r="S577" s="35">
        <v>2.2914945877802852E-3</v>
      </c>
      <c r="T577" t="s">
        <v>4388</v>
      </c>
      <c r="U577" t="s">
        <v>4388</v>
      </c>
      <c r="V577" s="5" t="s">
        <v>4387</v>
      </c>
      <c r="W577" s="5">
        <v>0</v>
      </c>
      <c r="X577" s="4">
        <v>1.8068006975396119E-4</v>
      </c>
      <c r="Y577" s="6">
        <v>98</v>
      </c>
      <c r="Z577" s="4">
        <v>4.4277136897883469E-4</v>
      </c>
      <c r="AA577" s="5">
        <v>4763</v>
      </c>
      <c r="AC577" s="16" t="str">
        <f t="shared" si="48"/>
        <v/>
      </c>
      <c r="AD577" s="16" t="str">
        <f t="shared" si="49"/>
        <v/>
      </c>
      <c r="AE577" s="16">
        <f t="shared" si="50"/>
        <v>2.4721746575342464E-3</v>
      </c>
      <c r="AF577" s="16" t="str">
        <f t="shared" si="51"/>
        <v/>
      </c>
      <c r="AG577" s="16" t="str">
        <f t="shared" si="52"/>
        <v/>
      </c>
      <c r="AH577" s="16" t="str">
        <f t="shared" si="53"/>
        <v/>
      </c>
      <c r="AI577" s="17" t="str">
        <f>IF('Peer Comparison Tool'!$D$11="NR","",IF($C577='Peer Comparison Tool'!$D$9,COUNT('ALLL &lt;50B Database'!$AI$1:AI576)+1,""))</f>
        <v/>
      </c>
    </row>
    <row r="578" spans="1:35" x14ac:dyDescent="0.25">
      <c r="A578" t="s">
        <v>3617</v>
      </c>
      <c r="B578">
        <v>1016231</v>
      </c>
      <c r="C578" s="5" t="s">
        <v>3603</v>
      </c>
      <c r="D578" s="5" t="s">
        <v>4387</v>
      </c>
      <c r="E578" s="5" t="s">
        <v>4388</v>
      </c>
      <c r="F578" s="2">
        <v>10801</v>
      </c>
      <c r="G578" s="2">
        <v>1168767</v>
      </c>
      <c r="H578" s="2">
        <v>936340</v>
      </c>
      <c r="I578" s="2">
        <v>107384</v>
      </c>
      <c r="J578" s="2">
        <v>828956</v>
      </c>
      <c r="K578" s="33">
        <v>1.3029642104044123E-2</v>
      </c>
      <c r="L578" s="2">
        <v>5833</v>
      </c>
      <c r="M578" s="2">
        <v>906695</v>
      </c>
      <c r="N578" s="2">
        <v>807440</v>
      </c>
      <c r="O578" s="33">
        <v>7.2240661844842962E-3</v>
      </c>
      <c r="P578" s="2">
        <v>7334</v>
      </c>
      <c r="Q578" s="2">
        <v>997391</v>
      </c>
      <c r="R578" s="2">
        <v>824584</v>
      </c>
      <c r="S578" s="35">
        <v>8.8941817934861701E-3</v>
      </c>
      <c r="T578" t="s">
        <v>4388</v>
      </c>
      <c r="U578" t="s">
        <v>4388</v>
      </c>
      <c r="V578" s="5" t="s">
        <v>4387</v>
      </c>
      <c r="W578" s="5">
        <v>0</v>
      </c>
      <c r="X578" s="4">
        <v>4.1354603105579531E-3</v>
      </c>
      <c r="Y578" s="6">
        <v>3467</v>
      </c>
      <c r="Z578" s="4">
        <v>1.6701156090018739E-3</v>
      </c>
      <c r="AA578" s="5">
        <v>2417</v>
      </c>
      <c r="AC578" s="16" t="str">
        <f t="shared" si="48"/>
        <v/>
      </c>
      <c r="AD578" s="16" t="str">
        <f t="shared" si="49"/>
        <v/>
      </c>
      <c r="AE578" s="16">
        <f t="shared" si="50"/>
        <v>1.3029642104044123E-2</v>
      </c>
      <c r="AF578" s="16" t="str">
        <f t="shared" si="51"/>
        <v/>
      </c>
      <c r="AG578" s="16" t="str">
        <f t="shared" si="52"/>
        <v/>
      </c>
      <c r="AH578" s="16" t="str">
        <f t="shared" si="53"/>
        <v/>
      </c>
      <c r="AI578" s="17" t="str">
        <f>IF('Peer Comparison Tool'!$D$11="NR","",IF($C578='Peer Comparison Tool'!$D$9,COUNT('ALLL &lt;50B Database'!$AI$1:AI577)+1,""))</f>
        <v/>
      </c>
    </row>
    <row r="579" spans="1:35" x14ac:dyDescent="0.25">
      <c r="A579" t="s">
        <v>1837</v>
      </c>
      <c r="B579">
        <v>1004470</v>
      </c>
      <c r="C579" s="5" t="s">
        <v>1795</v>
      </c>
      <c r="D579" s="5" t="s">
        <v>4390</v>
      </c>
      <c r="E579" s="5" t="s">
        <v>4388</v>
      </c>
      <c r="F579" s="2">
        <v>6648</v>
      </c>
      <c r="G579" s="2">
        <v>1168048</v>
      </c>
      <c r="H579" s="2">
        <v>781579</v>
      </c>
      <c r="I579" s="2">
        <v>67613</v>
      </c>
      <c r="J579" s="2">
        <v>713966</v>
      </c>
      <c r="K579" s="33">
        <v>9.3113677682130514E-3</v>
      </c>
      <c r="L579" s="2">
        <v>6238</v>
      </c>
      <c r="M579" s="2">
        <v>1018606</v>
      </c>
      <c r="N579" s="2">
        <v>730815</v>
      </c>
      <c r="O579" s="33">
        <v>8.5356759234553204E-3</v>
      </c>
      <c r="P579" s="2">
        <v>6438</v>
      </c>
      <c r="Q579" s="2">
        <v>1031111</v>
      </c>
      <c r="R579" s="2">
        <v>729054</v>
      </c>
      <c r="S579" s="35">
        <v>8.8306216000460878E-3</v>
      </c>
      <c r="T579" t="s">
        <v>4388</v>
      </c>
      <c r="U579" t="s">
        <v>4388</v>
      </c>
      <c r="V579" s="5" t="s">
        <v>4390</v>
      </c>
      <c r="W579" s="5">
        <v>0</v>
      </c>
      <c r="X579" s="4">
        <v>4.8074616816696364E-4</v>
      </c>
      <c r="Y579" s="6">
        <v>210</v>
      </c>
      <c r="Z579" s="4">
        <v>2.9494567659076737E-4</v>
      </c>
      <c r="AA579" s="5">
        <v>3997</v>
      </c>
      <c r="AC579" s="16" t="str">
        <f t="shared" ref="AC579:AC642" si="54">IF(AND($G579&gt;=10000000,$G579&lt;50000000),$K579,"")</f>
        <v/>
      </c>
      <c r="AD579" s="16" t="str">
        <f t="shared" ref="AD579:AD642" si="55">IF(AND($G579&gt;=5000000,$G579&lt;9999999),$K579,"")</f>
        <v/>
      </c>
      <c r="AE579" s="16">
        <f t="shared" ref="AE579:AE642" si="56">IF(AND($G579&gt;=1000000,$G579&lt;4999999),$K579,"")</f>
        <v>9.3113677682130514E-3</v>
      </c>
      <c r="AF579" s="16" t="str">
        <f t="shared" ref="AF579:AF642" si="57">IF(AND($G579&gt;=500000,$G579&lt;999999),$K579,"")</f>
        <v/>
      </c>
      <c r="AG579" s="16" t="str">
        <f t="shared" ref="AG579:AG642" si="58">IF(AND($G579&gt;=100000,$G579&lt;499999),$K579,"")</f>
        <v/>
      </c>
      <c r="AH579" s="16" t="str">
        <f t="shared" ref="AH579:AH642" si="59">IF(AND($G579&gt;=0,$G579&lt;99999),$K579,"")</f>
        <v/>
      </c>
      <c r="AI579" s="17" t="str">
        <f>IF('Peer Comparison Tool'!$D$11="NR","",IF($C579='Peer Comparison Tool'!$D$9,COUNT('ALLL &lt;50B Database'!$AI$1:AI578)+1,""))</f>
        <v/>
      </c>
    </row>
    <row r="580" spans="1:35" x14ac:dyDescent="0.25">
      <c r="A580" t="s">
        <v>1965</v>
      </c>
      <c r="B580">
        <v>2666400</v>
      </c>
      <c r="C580" s="5" t="s">
        <v>3603</v>
      </c>
      <c r="D580" s="5" t="s">
        <v>4390</v>
      </c>
      <c r="E580" s="5" t="s">
        <v>4388</v>
      </c>
      <c r="F580" s="2">
        <v>8328</v>
      </c>
      <c r="G580" s="2">
        <v>1166848</v>
      </c>
      <c r="H580" s="2">
        <v>910594</v>
      </c>
      <c r="I580" s="2">
        <v>52425</v>
      </c>
      <c r="J580" s="2">
        <v>858169</v>
      </c>
      <c r="K580" s="33">
        <v>9.7043822370651931E-3</v>
      </c>
      <c r="L580" s="2">
        <v>8622</v>
      </c>
      <c r="M580" s="2">
        <v>1110566</v>
      </c>
      <c r="N580" s="2">
        <v>902727</v>
      </c>
      <c r="O580" s="33">
        <v>9.5510602873293913E-3</v>
      </c>
      <c r="P580" s="2">
        <v>8758</v>
      </c>
      <c r="Q580" s="2">
        <v>1111405</v>
      </c>
      <c r="R580" s="2">
        <v>930664</v>
      </c>
      <c r="S580" s="35">
        <v>9.4104854168636579E-3</v>
      </c>
      <c r="T580" t="s">
        <v>4388</v>
      </c>
      <c r="U580" t="s">
        <v>4388</v>
      </c>
      <c r="V580" s="5" t="s">
        <v>4390</v>
      </c>
      <c r="W580" s="5">
        <v>0</v>
      </c>
      <c r="X580" s="4">
        <v>2.9389682020153525E-4</v>
      </c>
      <c r="Y580" s="6">
        <v>-430</v>
      </c>
      <c r="Z580" s="4">
        <v>-1.4057487046573343E-4</v>
      </c>
      <c r="AA580" s="5">
        <v>3882</v>
      </c>
      <c r="AC580" s="16" t="str">
        <f t="shared" si="54"/>
        <v/>
      </c>
      <c r="AD580" s="16" t="str">
        <f t="shared" si="55"/>
        <v/>
      </c>
      <c r="AE580" s="16">
        <f t="shared" si="56"/>
        <v>9.7043822370651931E-3</v>
      </c>
      <c r="AF580" s="16" t="str">
        <f t="shared" si="57"/>
        <v/>
      </c>
      <c r="AG580" s="16" t="str">
        <f t="shared" si="58"/>
        <v/>
      </c>
      <c r="AH580" s="16" t="str">
        <f t="shared" si="59"/>
        <v/>
      </c>
      <c r="AI580" s="17" t="str">
        <f>IF('Peer Comparison Tool'!$D$11="NR","",IF($C580='Peer Comparison Tool'!$D$9,COUNT('ALLL &lt;50B Database'!$AI$1:AI579)+1,""))</f>
        <v/>
      </c>
    </row>
    <row r="581" spans="1:35" x14ac:dyDescent="0.25">
      <c r="A581" t="s">
        <v>1593</v>
      </c>
      <c r="B581">
        <v>1469677</v>
      </c>
      <c r="C581" s="5" t="s">
        <v>1578</v>
      </c>
      <c r="D581" s="5" t="s">
        <v>4387</v>
      </c>
      <c r="E581" s="5" t="s">
        <v>4388</v>
      </c>
      <c r="F581" s="2">
        <v>9530</v>
      </c>
      <c r="G581" s="2">
        <v>1165794</v>
      </c>
      <c r="H581" s="2">
        <v>807429</v>
      </c>
      <c r="I581" s="2">
        <v>104948</v>
      </c>
      <c r="J581" s="2">
        <v>702481</v>
      </c>
      <c r="K581" s="33">
        <v>1.3566203214037106E-2</v>
      </c>
      <c r="L581" s="2">
        <v>7906</v>
      </c>
      <c r="M581" s="2">
        <v>975651</v>
      </c>
      <c r="N581" s="2">
        <v>674856</v>
      </c>
      <c r="O581" s="33">
        <v>1.1715091812179191E-2</v>
      </c>
      <c r="P581" s="2">
        <v>8480</v>
      </c>
      <c r="Q581" s="2">
        <v>1018131</v>
      </c>
      <c r="R581" s="2">
        <v>706099</v>
      </c>
      <c r="S581" s="35">
        <v>1.2009647372393956E-2</v>
      </c>
      <c r="T581" t="s">
        <v>4388</v>
      </c>
      <c r="U581" t="s">
        <v>4388</v>
      </c>
      <c r="V581" s="5" t="s">
        <v>4387</v>
      </c>
      <c r="W581" s="5">
        <v>0</v>
      </c>
      <c r="X581" s="4">
        <v>1.5565558416431504E-3</v>
      </c>
      <c r="Y581" s="6">
        <v>1050</v>
      </c>
      <c r="Z581" s="4">
        <v>2.9455556021476537E-4</v>
      </c>
      <c r="AA581" s="5">
        <v>2170</v>
      </c>
      <c r="AC581" s="16" t="str">
        <f t="shared" si="54"/>
        <v/>
      </c>
      <c r="AD581" s="16" t="str">
        <f t="shared" si="55"/>
        <v/>
      </c>
      <c r="AE581" s="16">
        <f t="shared" si="56"/>
        <v>1.3566203214037106E-2</v>
      </c>
      <c r="AF581" s="16" t="str">
        <f t="shared" si="57"/>
        <v/>
      </c>
      <c r="AG581" s="16" t="str">
        <f t="shared" si="58"/>
        <v/>
      </c>
      <c r="AH581" s="16" t="str">
        <f t="shared" si="59"/>
        <v/>
      </c>
      <c r="AI581" s="17" t="str">
        <f>IF('Peer Comparison Tool'!$D$11="NR","",IF($C581='Peer Comparison Tool'!$D$9,COUNT('ALLL &lt;50B Database'!$AI$1:AI580)+1,""))</f>
        <v/>
      </c>
    </row>
    <row r="582" spans="1:35" x14ac:dyDescent="0.25">
      <c r="A582" t="s">
        <v>1835</v>
      </c>
      <c r="B582">
        <v>67209</v>
      </c>
      <c r="C582" s="5" t="s">
        <v>1795</v>
      </c>
      <c r="D582" s="5" t="s">
        <v>4390</v>
      </c>
      <c r="E582" s="5" t="s">
        <v>4388</v>
      </c>
      <c r="F582" s="2">
        <v>10593</v>
      </c>
      <c r="G582" s="2">
        <v>1165635</v>
      </c>
      <c r="H582" s="2">
        <v>955335</v>
      </c>
      <c r="I582" s="2">
        <v>69466</v>
      </c>
      <c r="J582" s="2">
        <v>885869</v>
      </c>
      <c r="K582" s="33">
        <v>1.195774996077298E-2</v>
      </c>
      <c r="L582" s="2">
        <v>8511</v>
      </c>
      <c r="M582" s="2">
        <v>1032018</v>
      </c>
      <c r="N582" s="2">
        <v>842631</v>
      </c>
      <c r="O582" s="33">
        <v>1.0100506627456146E-2</v>
      </c>
      <c r="P582" s="2">
        <v>9555</v>
      </c>
      <c r="Q582" s="2">
        <v>1089000</v>
      </c>
      <c r="R582" s="2">
        <v>866241</v>
      </c>
      <c r="S582" s="35">
        <v>1.1030417632044662E-2</v>
      </c>
      <c r="T582" t="s">
        <v>4388</v>
      </c>
      <c r="U582" t="s">
        <v>4388</v>
      </c>
      <c r="V582" s="5" t="s">
        <v>4390</v>
      </c>
      <c r="W582" s="5">
        <v>0</v>
      </c>
      <c r="X582" s="4">
        <v>9.2733232872831833E-4</v>
      </c>
      <c r="Y582" s="6">
        <v>1038</v>
      </c>
      <c r="Z582" s="4">
        <v>9.2991100458851561E-4</v>
      </c>
      <c r="AA582" s="5">
        <v>2941</v>
      </c>
      <c r="AC582" s="16" t="str">
        <f t="shared" si="54"/>
        <v/>
      </c>
      <c r="AD582" s="16" t="str">
        <f t="shared" si="55"/>
        <v/>
      </c>
      <c r="AE582" s="16">
        <f t="shared" si="56"/>
        <v>1.195774996077298E-2</v>
      </c>
      <c r="AF582" s="16" t="str">
        <f t="shared" si="57"/>
        <v/>
      </c>
      <c r="AG582" s="16" t="str">
        <f t="shared" si="58"/>
        <v/>
      </c>
      <c r="AH582" s="16" t="str">
        <f t="shared" si="59"/>
        <v/>
      </c>
      <c r="AI582" s="17" t="str">
        <f>IF('Peer Comparison Tool'!$D$11="NR","",IF($C582='Peer Comparison Tool'!$D$9,COUNT('ALLL &lt;50B Database'!$AI$1:AI581)+1,""))</f>
        <v/>
      </c>
    </row>
    <row r="583" spans="1:35" x14ac:dyDescent="0.25">
      <c r="A583" t="s">
        <v>1704</v>
      </c>
      <c r="B583">
        <v>1862719</v>
      </c>
      <c r="C583" s="5" t="s">
        <v>1695</v>
      </c>
      <c r="D583" s="5" t="s">
        <v>4390</v>
      </c>
      <c r="E583" s="5" t="s">
        <v>4388</v>
      </c>
      <c r="F583" s="2">
        <v>11949</v>
      </c>
      <c r="G583" s="2">
        <v>1164272</v>
      </c>
      <c r="H583" s="2">
        <v>1026481</v>
      </c>
      <c r="I583" s="2">
        <v>115643</v>
      </c>
      <c r="J583" s="2">
        <v>910838</v>
      </c>
      <c r="K583" s="33">
        <v>1.3118688504432182E-2</v>
      </c>
      <c r="L583" s="2">
        <v>7751</v>
      </c>
      <c r="M583" s="2">
        <v>977512</v>
      </c>
      <c r="N583" s="2">
        <v>879787</v>
      </c>
      <c r="O583" s="33">
        <v>8.8100869869638908E-3</v>
      </c>
      <c r="P583" s="2">
        <v>8010</v>
      </c>
      <c r="Q583" s="2">
        <v>1007817</v>
      </c>
      <c r="R583" s="2">
        <v>877679</v>
      </c>
      <c r="S583" s="35">
        <v>9.1263434581435807E-3</v>
      </c>
      <c r="T583" t="s">
        <v>4388</v>
      </c>
      <c r="U583" t="s">
        <v>4388</v>
      </c>
      <c r="V583" s="5" t="s">
        <v>4390</v>
      </c>
      <c r="W583" s="5">
        <v>0</v>
      </c>
      <c r="X583" s="4">
        <v>3.992345046288601E-3</v>
      </c>
      <c r="Y583" s="6">
        <v>3939</v>
      </c>
      <c r="Z583" s="4">
        <v>3.1625647117968989E-4</v>
      </c>
      <c r="AA583" s="5">
        <v>2367</v>
      </c>
      <c r="AC583" s="16" t="str">
        <f t="shared" si="54"/>
        <v/>
      </c>
      <c r="AD583" s="16" t="str">
        <f t="shared" si="55"/>
        <v/>
      </c>
      <c r="AE583" s="16">
        <f t="shared" si="56"/>
        <v>1.3118688504432182E-2</v>
      </c>
      <c r="AF583" s="16" t="str">
        <f t="shared" si="57"/>
        <v/>
      </c>
      <c r="AG583" s="16" t="str">
        <f t="shared" si="58"/>
        <v/>
      </c>
      <c r="AH583" s="16" t="str">
        <f t="shared" si="59"/>
        <v/>
      </c>
      <c r="AI583" s="17" t="str">
        <f>IF('Peer Comparison Tool'!$D$11="NR","",IF($C583='Peer Comparison Tool'!$D$9,COUNT('ALLL &lt;50B Database'!$AI$1:AI582)+1,""))</f>
        <v/>
      </c>
    </row>
    <row r="584" spans="1:35" x14ac:dyDescent="0.25">
      <c r="A584" t="s">
        <v>2989</v>
      </c>
      <c r="B584">
        <v>729310</v>
      </c>
      <c r="C584" s="5" t="s">
        <v>2948</v>
      </c>
      <c r="D584" s="5" t="s">
        <v>4390</v>
      </c>
      <c r="E584" s="5" t="s">
        <v>4388</v>
      </c>
      <c r="F584" s="2">
        <v>10553</v>
      </c>
      <c r="G584" s="2">
        <v>1162807</v>
      </c>
      <c r="H584" s="2">
        <v>806020</v>
      </c>
      <c r="I584" s="2">
        <v>73774</v>
      </c>
      <c r="J584" s="2">
        <v>732246</v>
      </c>
      <c r="K584" s="33">
        <v>1.4411823348983811E-2</v>
      </c>
      <c r="L584" s="2">
        <v>8669</v>
      </c>
      <c r="M584" s="2">
        <v>1090000</v>
      </c>
      <c r="N584" s="2">
        <v>745526</v>
      </c>
      <c r="O584" s="33">
        <v>1.1628031752078398E-2</v>
      </c>
      <c r="P584" s="2">
        <v>9606</v>
      </c>
      <c r="Q584" s="2">
        <v>1102441</v>
      </c>
      <c r="R584" s="2">
        <v>750382</v>
      </c>
      <c r="S584" s="35">
        <v>1.280147977963224E-2</v>
      </c>
      <c r="T584" t="s">
        <v>4388</v>
      </c>
      <c r="U584" t="s">
        <v>4388</v>
      </c>
      <c r="V584" s="5" t="s">
        <v>4390</v>
      </c>
      <c r="W584" s="5">
        <v>0</v>
      </c>
      <c r="X584" s="4">
        <v>1.6103435693515713E-3</v>
      </c>
      <c r="Y584" s="6">
        <v>947</v>
      </c>
      <c r="Z584" s="4">
        <v>1.1734480275538417E-3</v>
      </c>
      <c r="AA584" s="5">
        <v>1805</v>
      </c>
      <c r="AC584" s="16" t="str">
        <f t="shared" si="54"/>
        <v/>
      </c>
      <c r="AD584" s="16" t="str">
        <f t="shared" si="55"/>
        <v/>
      </c>
      <c r="AE584" s="16">
        <f t="shared" si="56"/>
        <v>1.4411823348983811E-2</v>
      </c>
      <c r="AF584" s="16" t="str">
        <f t="shared" si="57"/>
        <v/>
      </c>
      <c r="AG584" s="16" t="str">
        <f t="shared" si="58"/>
        <v/>
      </c>
      <c r="AH584" s="16" t="str">
        <f t="shared" si="59"/>
        <v/>
      </c>
      <c r="AI584" s="17" t="str">
        <f>IF('Peer Comparison Tool'!$D$11="NR","",IF($C584='Peer Comparison Tool'!$D$9,COUNT('ALLL &lt;50B Database'!$AI$1:AI583)+1,""))</f>
        <v/>
      </c>
    </row>
    <row r="585" spans="1:35" x14ac:dyDescent="0.25">
      <c r="A585" t="s">
        <v>1831</v>
      </c>
      <c r="B585">
        <v>933377</v>
      </c>
      <c r="C585" s="5" t="s">
        <v>1795</v>
      </c>
      <c r="D585" s="5" t="s">
        <v>4387</v>
      </c>
      <c r="E585" s="5" t="s">
        <v>4388</v>
      </c>
      <c r="F585" s="2">
        <v>12207</v>
      </c>
      <c r="G585" s="2">
        <v>1160074</v>
      </c>
      <c r="H585" s="2">
        <v>898423</v>
      </c>
      <c r="I585" s="2">
        <v>54201</v>
      </c>
      <c r="J585" s="2">
        <v>844222</v>
      </c>
      <c r="K585" s="33">
        <v>1.4459466822707771E-2</v>
      </c>
      <c r="L585" s="2">
        <v>6837</v>
      </c>
      <c r="M585" s="2">
        <v>972806</v>
      </c>
      <c r="N585" s="2">
        <v>782225</v>
      </c>
      <c r="O585" s="33">
        <v>8.7404519160088207E-3</v>
      </c>
      <c r="P585" s="2">
        <v>10608</v>
      </c>
      <c r="Q585" s="2">
        <v>1170169</v>
      </c>
      <c r="R585" s="2">
        <v>877397</v>
      </c>
      <c r="S585" s="35">
        <v>1.209030803615695E-2</v>
      </c>
      <c r="T585" t="s">
        <v>4388</v>
      </c>
      <c r="U585" t="s">
        <v>4388</v>
      </c>
      <c r="V585" s="5" t="s">
        <v>4387</v>
      </c>
      <c r="W585" s="5">
        <v>0</v>
      </c>
      <c r="X585" s="4">
        <v>2.3691587865508207E-3</v>
      </c>
      <c r="Y585" s="6">
        <v>1599</v>
      </c>
      <c r="Z585" s="4">
        <v>3.3498561201481293E-3</v>
      </c>
      <c r="AA585" s="5">
        <v>1785</v>
      </c>
      <c r="AC585" s="16" t="str">
        <f t="shared" si="54"/>
        <v/>
      </c>
      <c r="AD585" s="16" t="str">
        <f t="shared" si="55"/>
        <v/>
      </c>
      <c r="AE585" s="16">
        <f t="shared" si="56"/>
        <v>1.4459466822707771E-2</v>
      </c>
      <c r="AF585" s="16" t="str">
        <f t="shared" si="57"/>
        <v/>
      </c>
      <c r="AG585" s="16" t="str">
        <f t="shared" si="58"/>
        <v/>
      </c>
      <c r="AH585" s="16" t="str">
        <f t="shared" si="59"/>
        <v/>
      </c>
      <c r="AI585" s="17" t="str">
        <f>IF('Peer Comparison Tool'!$D$11="NR","",IF($C585='Peer Comparison Tool'!$D$9,COUNT('ALLL &lt;50B Database'!$AI$1:AI584)+1,""))</f>
        <v/>
      </c>
    </row>
    <row r="586" spans="1:35" x14ac:dyDescent="0.25">
      <c r="A586" t="s">
        <v>1401</v>
      </c>
      <c r="B586">
        <v>234355</v>
      </c>
      <c r="C586" s="5" t="s">
        <v>1389</v>
      </c>
      <c r="D586" s="5" t="s">
        <v>4387</v>
      </c>
      <c r="E586" s="5" t="s">
        <v>4388</v>
      </c>
      <c r="F586" s="2">
        <v>10787</v>
      </c>
      <c r="G586" s="2">
        <v>1159998</v>
      </c>
      <c r="H586" s="2">
        <v>609183</v>
      </c>
      <c r="I586" s="2">
        <v>69286</v>
      </c>
      <c r="J586" s="2">
        <v>539897</v>
      </c>
      <c r="K586" s="33">
        <v>1.9979736875737408E-2</v>
      </c>
      <c r="L586" s="2">
        <v>8945</v>
      </c>
      <c r="M586" s="2">
        <v>947909</v>
      </c>
      <c r="N586" s="2">
        <v>537264</v>
      </c>
      <c r="O586" s="33">
        <v>1.6649170612585248E-2</v>
      </c>
      <c r="P586" s="2">
        <v>10064</v>
      </c>
      <c r="Q586" s="2">
        <v>974714</v>
      </c>
      <c r="R586" s="2">
        <v>537262</v>
      </c>
      <c r="S586" s="35">
        <v>1.8732015292352706E-2</v>
      </c>
      <c r="T586" t="s">
        <v>4388</v>
      </c>
      <c r="U586" t="s">
        <v>4388</v>
      </c>
      <c r="V586" s="5" t="s">
        <v>4387</v>
      </c>
      <c r="W586" s="5">
        <v>0</v>
      </c>
      <c r="X586" s="4">
        <v>1.2477215833847019E-3</v>
      </c>
      <c r="Y586" s="6">
        <v>723</v>
      </c>
      <c r="Z586" s="4">
        <v>2.082844679767458E-3</v>
      </c>
      <c r="AA586" s="5">
        <v>556</v>
      </c>
      <c r="AC586" s="16" t="str">
        <f t="shared" si="54"/>
        <v/>
      </c>
      <c r="AD586" s="16" t="str">
        <f t="shared" si="55"/>
        <v/>
      </c>
      <c r="AE586" s="16">
        <f t="shared" si="56"/>
        <v>1.9979736875737408E-2</v>
      </c>
      <c r="AF586" s="16" t="str">
        <f t="shared" si="57"/>
        <v/>
      </c>
      <c r="AG586" s="16" t="str">
        <f t="shared" si="58"/>
        <v/>
      </c>
      <c r="AH586" s="16" t="str">
        <f t="shared" si="59"/>
        <v/>
      </c>
      <c r="AI586" s="17" t="str">
        <f>IF('Peer Comparison Tool'!$D$11="NR","",IF($C586='Peer Comparison Tool'!$D$9,COUNT('ALLL &lt;50B Database'!$AI$1:AI585)+1,""))</f>
        <v/>
      </c>
    </row>
    <row r="587" spans="1:35" x14ac:dyDescent="0.25">
      <c r="A587" t="s">
        <v>3759</v>
      </c>
      <c r="B587">
        <v>965789</v>
      </c>
      <c r="C587" s="5" t="s">
        <v>3704</v>
      </c>
      <c r="D587" s="5" t="s">
        <v>4387</v>
      </c>
      <c r="E587" s="5" t="s">
        <v>4388</v>
      </c>
      <c r="F587" s="2">
        <v>7930</v>
      </c>
      <c r="G587" s="2">
        <v>1159646</v>
      </c>
      <c r="H587" s="2">
        <v>941445</v>
      </c>
      <c r="I587" s="2">
        <v>212192</v>
      </c>
      <c r="J587" s="2">
        <v>729253</v>
      </c>
      <c r="K587" s="33">
        <v>1.0874141073125513E-2</v>
      </c>
      <c r="L587" s="2">
        <v>3935</v>
      </c>
      <c r="M587" s="2">
        <v>973107</v>
      </c>
      <c r="N587" s="2">
        <v>780002</v>
      </c>
      <c r="O587" s="33">
        <v>5.0448588593362577E-3</v>
      </c>
      <c r="P587" s="2">
        <v>6429</v>
      </c>
      <c r="Q587" s="2">
        <v>1009419</v>
      </c>
      <c r="R587" s="2">
        <v>782151</v>
      </c>
      <c r="S587" s="35">
        <v>8.2196404530582978E-3</v>
      </c>
      <c r="T587" t="s">
        <v>4388</v>
      </c>
      <c r="U587" t="s">
        <v>4388</v>
      </c>
      <c r="V587" s="5" t="s">
        <v>4387</v>
      </c>
      <c r="W587" s="5">
        <v>0</v>
      </c>
      <c r="X587" s="4">
        <v>2.6545006200672152E-3</v>
      </c>
      <c r="Y587" s="6">
        <v>1501</v>
      </c>
      <c r="Z587" s="4">
        <v>3.1747815937220401E-3</v>
      </c>
      <c r="AA587" s="5">
        <v>3433</v>
      </c>
      <c r="AC587" s="16" t="str">
        <f t="shared" si="54"/>
        <v/>
      </c>
      <c r="AD587" s="16" t="str">
        <f t="shared" si="55"/>
        <v/>
      </c>
      <c r="AE587" s="16">
        <f t="shared" si="56"/>
        <v>1.0874141073125513E-2</v>
      </c>
      <c r="AF587" s="16" t="str">
        <f t="shared" si="57"/>
        <v/>
      </c>
      <c r="AG587" s="16" t="str">
        <f t="shared" si="58"/>
        <v/>
      </c>
      <c r="AH587" s="16" t="str">
        <f t="shared" si="59"/>
        <v/>
      </c>
      <c r="AI587" s="17" t="str">
        <f>IF('Peer Comparison Tool'!$D$11="NR","",IF($C587='Peer Comparison Tool'!$D$9,COUNT('ALLL &lt;50B Database'!$AI$1:AI586)+1,""))</f>
        <v/>
      </c>
    </row>
    <row r="588" spans="1:35" x14ac:dyDescent="0.25">
      <c r="A588" t="s">
        <v>2990</v>
      </c>
      <c r="B588">
        <v>3716320</v>
      </c>
      <c r="C588" s="5" t="s">
        <v>2948</v>
      </c>
      <c r="D588" s="5" t="s">
        <v>4387</v>
      </c>
      <c r="E588" s="5" t="s">
        <v>4388</v>
      </c>
      <c r="F588" s="2">
        <v>11737</v>
      </c>
      <c r="G588" s="2">
        <v>1158957</v>
      </c>
      <c r="H588" s="2">
        <v>906371</v>
      </c>
      <c r="I588" s="2">
        <v>0</v>
      </c>
      <c r="J588" s="2">
        <v>906371</v>
      </c>
      <c r="K588" s="33">
        <v>1.294944343982762E-2</v>
      </c>
      <c r="L588" s="2">
        <v>12124</v>
      </c>
      <c r="M588" s="2">
        <v>992924</v>
      </c>
      <c r="N588" s="2">
        <v>839944</v>
      </c>
      <c r="O588" s="33">
        <v>1.4434295619707981E-2</v>
      </c>
      <c r="P588" s="2">
        <v>12127</v>
      </c>
      <c r="Q588" s="2">
        <v>1028762</v>
      </c>
      <c r="R588" s="2">
        <v>857017</v>
      </c>
      <c r="S588" s="35">
        <v>1.4150244394218551E-2</v>
      </c>
      <c r="T588" t="s">
        <v>4388</v>
      </c>
      <c r="U588" t="s">
        <v>4388</v>
      </c>
      <c r="V588" s="5" t="s">
        <v>4387</v>
      </c>
      <c r="W588" s="5">
        <v>0</v>
      </c>
      <c r="X588" s="4">
        <v>-1.200800954390931E-3</v>
      </c>
      <c r="Y588" s="6">
        <v>-390</v>
      </c>
      <c r="Z588" s="4">
        <v>-2.8405122548942965E-4</v>
      </c>
      <c r="AA588" s="5">
        <v>2462</v>
      </c>
      <c r="AC588" s="16" t="str">
        <f t="shared" si="54"/>
        <v/>
      </c>
      <c r="AD588" s="16" t="str">
        <f t="shared" si="55"/>
        <v/>
      </c>
      <c r="AE588" s="16">
        <f t="shared" si="56"/>
        <v>1.294944343982762E-2</v>
      </c>
      <c r="AF588" s="16" t="str">
        <f t="shared" si="57"/>
        <v/>
      </c>
      <c r="AG588" s="16" t="str">
        <f t="shared" si="58"/>
        <v/>
      </c>
      <c r="AH588" s="16" t="str">
        <f t="shared" si="59"/>
        <v/>
      </c>
      <c r="AI588" s="17" t="str">
        <f>IF('Peer Comparison Tool'!$D$11="NR","",IF($C588='Peer Comparison Tool'!$D$9,COUNT('ALLL &lt;50B Database'!$AI$1:AI587)+1,""))</f>
        <v/>
      </c>
    </row>
    <row r="589" spans="1:35" x14ac:dyDescent="0.25">
      <c r="A589" t="s">
        <v>978</v>
      </c>
      <c r="B589">
        <v>2806877</v>
      </c>
      <c r="C589" s="5" t="s">
        <v>926</v>
      </c>
      <c r="D589" s="5" t="s">
        <v>4387</v>
      </c>
      <c r="E589" s="5" t="s">
        <v>4388</v>
      </c>
      <c r="F589" s="2">
        <v>1850</v>
      </c>
      <c r="G589" s="2">
        <v>1156437</v>
      </c>
      <c r="H589" s="2">
        <v>81564</v>
      </c>
      <c r="I589" s="2">
        <v>0</v>
      </c>
      <c r="J589" s="2">
        <v>81564</v>
      </c>
      <c r="K589" s="33">
        <v>2.2681575204747194E-2</v>
      </c>
      <c r="L589" s="2">
        <v>1173</v>
      </c>
      <c r="M589" s="2">
        <v>604528</v>
      </c>
      <c r="N589" s="2">
        <v>76557</v>
      </c>
      <c r="O589" s="33">
        <v>1.532191700301736E-2</v>
      </c>
      <c r="P589" s="2">
        <v>1638</v>
      </c>
      <c r="Q589" s="2">
        <v>759386</v>
      </c>
      <c r="R589" s="2">
        <v>76131</v>
      </c>
      <c r="S589" s="35">
        <v>2.1515545572762737E-2</v>
      </c>
      <c r="T589" t="s">
        <v>4388</v>
      </c>
      <c r="U589" t="s">
        <v>4388</v>
      </c>
      <c r="V589" s="5" t="s">
        <v>4387</v>
      </c>
      <c r="W589" s="5">
        <v>0</v>
      </c>
      <c r="X589" s="4">
        <v>1.1660296319844568E-3</v>
      </c>
      <c r="Y589" s="6">
        <v>212</v>
      </c>
      <c r="Z589" s="4">
        <v>6.1936285697453772E-3</v>
      </c>
      <c r="AA589" s="5">
        <v>352</v>
      </c>
      <c r="AC589" s="16" t="str">
        <f t="shared" si="54"/>
        <v/>
      </c>
      <c r="AD589" s="16" t="str">
        <f t="shared" si="55"/>
        <v/>
      </c>
      <c r="AE589" s="16">
        <f t="shared" si="56"/>
        <v>2.2681575204747194E-2</v>
      </c>
      <c r="AF589" s="16" t="str">
        <f t="shared" si="57"/>
        <v/>
      </c>
      <c r="AG589" s="16" t="str">
        <f t="shared" si="58"/>
        <v/>
      </c>
      <c r="AH589" s="16" t="str">
        <f t="shared" si="59"/>
        <v/>
      </c>
      <c r="AI589" s="17" t="str">
        <f>IF('Peer Comparison Tool'!$D$11="NR","",IF($C589='Peer Comparison Tool'!$D$9,COUNT('ALLL &lt;50B Database'!$AI$1:AI588)+1,""))</f>
        <v/>
      </c>
    </row>
    <row r="590" spans="1:35" x14ac:dyDescent="0.25">
      <c r="A590" t="s">
        <v>3616</v>
      </c>
      <c r="B590">
        <v>234739</v>
      </c>
      <c r="C590" s="5" t="s">
        <v>3603</v>
      </c>
      <c r="D590" s="5" t="s">
        <v>4390</v>
      </c>
      <c r="E590" s="5" t="s">
        <v>4388</v>
      </c>
      <c r="F590" s="2">
        <v>14566</v>
      </c>
      <c r="G590" s="2">
        <v>1148944</v>
      </c>
      <c r="H590" s="2">
        <v>864973</v>
      </c>
      <c r="I590" s="2">
        <v>63784</v>
      </c>
      <c r="J590" s="2">
        <v>801189</v>
      </c>
      <c r="K590" s="33">
        <v>1.8180479262695819E-2</v>
      </c>
      <c r="L590" s="2">
        <v>9697</v>
      </c>
      <c r="M590" s="2">
        <v>997445</v>
      </c>
      <c r="N590" s="2">
        <v>813377</v>
      </c>
      <c r="O590" s="33">
        <v>1.1921900914336156E-2</v>
      </c>
      <c r="P590" s="2">
        <v>9714</v>
      </c>
      <c r="Q590" s="2">
        <v>1035417</v>
      </c>
      <c r="R590" s="2">
        <v>818854</v>
      </c>
      <c r="S590" s="35">
        <v>1.1862920618327565E-2</v>
      </c>
      <c r="T590" t="s">
        <v>4388</v>
      </c>
      <c r="U590" t="s">
        <v>4388</v>
      </c>
      <c r="V590" s="5" t="s">
        <v>4390</v>
      </c>
      <c r="W590" s="5">
        <v>0</v>
      </c>
      <c r="X590" s="4">
        <v>6.3175586443682541E-3</v>
      </c>
      <c r="Y590" s="6">
        <v>4852</v>
      </c>
      <c r="Z590" s="4">
        <v>-5.8980296008591046E-5</v>
      </c>
      <c r="AA590" s="5">
        <v>812</v>
      </c>
      <c r="AC590" s="16" t="str">
        <f t="shared" si="54"/>
        <v/>
      </c>
      <c r="AD590" s="16" t="str">
        <f t="shared" si="55"/>
        <v/>
      </c>
      <c r="AE590" s="16">
        <f t="shared" si="56"/>
        <v>1.8180479262695819E-2</v>
      </c>
      <c r="AF590" s="16" t="str">
        <f t="shared" si="57"/>
        <v/>
      </c>
      <c r="AG590" s="16" t="str">
        <f t="shared" si="58"/>
        <v/>
      </c>
      <c r="AH590" s="16" t="str">
        <f t="shared" si="59"/>
        <v/>
      </c>
      <c r="AI590" s="17" t="str">
        <f>IF('Peer Comparison Tool'!$D$11="NR","",IF($C590='Peer Comparison Tool'!$D$9,COUNT('ALLL &lt;50B Database'!$AI$1:AI589)+1,""))</f>
        <v/>
      </c>
    </row>
    <row r="591" spans="1:35" x14ac:dyDescent="0.25">
      <c r="A591" t="s">
        <v>266</v>
      </c>
      <c r="B591">
        <v>3635029</v>
      </c>
      <c r="C591" s="5" t="s">
        <v>207</v>
      </c>
      <c r="D591" s="5" t="s">
        <v>4390</v>
      </c>
      <c r="E591" s="5" t="s">
        <v>4388</v>
      </c>
      <c r="F591" s="2">
        <v>7330</v>
      </c>
      <c r="G591" s="2">
        <v>1147890</v>
      </c>
      <c r="H591" s="2">
        <v>793748</v>
      </c>
      <c r="I591" s="2">
        <v>23337</v>
      </c>
      <c r="J591" s="2">
        <v>770411</v>
      </c>
      <c r="K591" s="33">
        <v>9.5144020529301897E-3</v>
      </c>
      <c r="L591" s="2">
        <v>5758</v>
      </c>
      <c r="M591" s="2">
        <v>815173</v>
      </c>
      <c r="N591" s="2">
        <v>714780</v>
      </c>
      <c r="O591" s="33">
        <v>8.0556255071490522E-3</v>
      </c>
      <c r="P591" s="2">
        <v>6383</v>
      </c>
      <c r="Q591" s="2">
        <v>1026462</v>
      </c>
      <c r="R591" s="2">
        <v>750802</v>
      </c>
      <c r="S591" s="35">
        <v>8.5015756484399345E-3</v>
      </c>
      <c r="T591" t="s">
        <v>4388</v>
      </c>
      <c r="U591" t="s">
        <v>4388</v>
      </c>
      <c r="V591" s="5" t="s">
        <v>4390</v>
      </c>
      <c r="W591" s="5">
        <v>0</v>
      </c>
      <c r="X591" s="4">
        <v>1.0128264044902552E-3</v>
      </c>
      <c r="Y591" s="6">
        <v>947</v>
      </c>
      <c r="Z591" s="4">
        <v>4.4595014129088228E-4</v>
      </c>
      <c r="AA591" s="5">
        <v>3940</v>
      </c>
      <c r="AC591" s="16" t="str">
        <f t="shared" si="54"/>
        <v/>
      </c>
      <c r="AD591" s="16" t="str">
        <f t="shared" si="55"/>
        <v/>
      </c>
      <c r="AE591" s="16">
        <f t="shared" si="56"/>
        <v>9.5144020529301897E-3</v>
      </c>
      <c r="AF591" s="16" t="str">
        <f t="shared" si="57"/>
        <v/>
      </c>
      <c r="AG591" s="16" t="str">
        <f t="shared" si="58"/>
        <v/>
      </c>
      <c r="AH591" s="16" t="str">
        <f t="shared" si="59"/>
        <v/>
      </c>
      <c r="AI591" s="17" t="str">
        <f>IF('Peer Comparison Tool'!$D$11="NR","",IF($C591='Peer Comparison Tool'!$D$9,COUNT('ALLL &lt;50B Database'!$AI$1:AI590)+1,""))</f>
        <v/>
      </c>
    </row>
    <row r="592" spans="1:35" x14ac:dyDescent="0.25">
      <c r="A592" t="s">
        <v>3562</v>
      </c>
      <c r="B592">
        <v>550756</v>
      </c>
      <c r="C592" s="5" t="s">
        <v>3557</v>
      </c>
      <c r="D592" s="5" t="s">
        <v>4387</v>
      </c>
      <c r="E592" s="5" t="s">
        <v>4388</v>
      </c>
      <c r="F592" s="2">
        <v>12362</v>
      </c>
      <c r="G592" s="2">
        <v>1147862</v>
      </c>
      <c r="H592" s="2">
        <v>874884</v>
      </c>
      <c r="I592" s="2">
        <v>72050</v>
      </c>
      <c r="J592" s="2">
        <v>802834</v>
      </c>
      <c r="K592" s="33">
        <v>1.5397952752374712E-2</v>
      </c>
      <c r="L592" s="2">
        <v>10271</v>
      </c>
      <c r="M592" s="2">
        <v>1024331</v>
      </c>
      <c r="N592" s="2">
        <v>805490</v>
      </c>
      <c r="O592" s="33">
        <v>1.2751244584042011E-2</v>
      </c>
      <c r="P592" s="2">
        <v>10538</v>
      </c>
      <c r="Q592" s="2">
        <v>1069458</v>
      </c>
      <c r="R592" s="2">
        <v>836434</v>
      </c>
      <c r="S592" s="35">
        <v>1.2598722672679493E-2</v>
      </c>
      <c r="T592" t="s">
        <v>4388</v>
      </c>
      <c r="U592" t="s">
        <v>4388</v>
      </c>
      <c r="V592" s="5" t="s">
        <v>4387</v>
      </c>
      <c r="W592" s="5">
        <v>0</v>
      </c>
      <c r="X592" s="4">
        <v>2.7992300796952189E-3</v>
      </c>
      <c r="Y592" s="6">
        <v>1824</v>
      </c>
      <c r="Z592" s="4">
        <v>-1.5252191136251765E-4</v>
      </c>
      <c r="AA592" s="5">
        <v>1466</v>
      </c>
      <c r="AC592" s="16" t="str">
        <f t="shared" si="54"/>
        <v/>
      </c>
      <c r="AD592" s="16" t="str">
        <f t="shared" si="55"/>
        <v/>
      </c>
      <c r="AE592" s="16">
        <f t="shared" si="56"/>
        <v>1.5397952752374712E-2</v>
      </c>
      <c r="AF592" s="16" t="str">
        <f t="shared" si="57"/>
        <v/>
      </c>
      <c r="AG592" s="16" t="str">
        <f t="shared" si="58"/>
        <v/>
      </c>
      <c r="AH592" s="16" t="str">
        <f t="shared" si="59"/>
        <v/>
      </c>
      <c r="AI592" s="17" t="str">
        <f>IF('Peer Comparison Tool'!$D$11="NR","",IF($C592='Peer Comparison Tool'!$D$9,COUNT('ALLL &lt;50B Database'!$AI$1:AI591)+1,""))</f>
        <v/>
      </c>
    </row>
    <row r="593" spans="1:35" x14ac:dyDescent="0.25">
      <c r="A593" t="s">
        <v>3083</v>
      </c>
      <c r="B593">
        <v>767974</v>
      </c>
      <c r="C593" s="5" t="s">
        <v>3064</v>
      </c>
      <c r="D593" s="5" t="s">
        <v>4390</v>
      </c>
      <c r="E593" s="5" t="s">
        <v>4388</v>
      </c>
      <c r="F593" s="2">
        <v>10107</v>
      </c>
      <c r="G593" s="2">
        <v>1143791</v>
      </c>
      <c r="H593" s="2">
        <v>856636</v>
      </c>
      <c r="I593" s="2">
        <v>126169</v>
      </c>
      <c r="J593" s="2">
        <v>730467</v>
      </c>
      <c r="K593" s="33">
        <v>1.3836354003671624E-2</v>
      </c>
      <c r="L593" s="2">
        <v>7138</v>
      </c>
      <c r="M593" s="2">
        <v>879238</v>
      </c>
      <c r="N593" s="2">
        <v>670441</v>
      </c>
      <c r="O593" s="33">
        <v>1.0646723574483064E-2</v>
      </c>
      <c r="P593" s="2">
        <v>7073</v>
      </c>
      <c r="Q593" s="2">
        <v>942849</v>
      </c>
      <c r="R593" s="2">
        <v>714941</v>
      </c>
      <c r="S593" s="35">
        <v>9.8931240479983671E-3</v>
      </c>
      <c r="T593" t="s">
        <v>4388</v>
      </c>
      <c r="U593" t="s">
        <v>4388</v>
      </c>
      <c r="V593" s="5" t="s">
        <v>4390</v>
      </c>
      <c r="W593" s="5">
        <v>0</v>
      </c>
      <c r="X593" s="4">
        <v>3.943229955673257E-3</v>
      </c>
      <c r="Y593" s="6">
        <v>3034</v>
      </c>
      <c r="Z593" s="4">
        <v>-7.5359952648469675E-4</v>
      </c>
      <c r="AA593" s="5">
        <v>2044</v>
      </c>
      <c r="AC593" s="16" t="str">
        <f t="shared" si="54"/>
        <v/>
      </c>
      <c r="AD593" s="16" t="str">
        <f t="shared" si="55"/>
        <v/>
      </c>
      <c r="AE593" s="16">
        <f t="shared" si="56"/>
        <v>1.3836354003671624E-2</v>
      </c>
      <c r="AF593" s="16" t="str">
        <f t="shared" si="57"/>
        <v/>
      </c>
      <c r="AG593" s="16" t="str">
        <f t="shared" si="58"/>
        <v/>
      </c>
      <c r="AH593" s="16" t="str">
        <f t="shared" si="59"/>
        <v/>
      </c>
      <c r="AI593" s="17" t="str">
        <f>IF('Peer Comparison Tool'!$D$11="NR","",IF($C593='Peer Comparison Tool'!$D$9,COUNT('ALLL &lt;50B Database'!$AI$1:AI592)+1,""))</f>
        <v/>
      </c>
    </row>
    <row r="594" spans="1:35" x14ac:dyDescent="0.25">
      <c r="A594" t="s">
        <v>1324</v>
      </c>
      <c r="B594">
        <v>419675</v>
      </c>
      <c r="C594" s="5" t="s">
        <v>1309</v>
      </c>
      <c r="D594" s="5" t="s">
        <v>4390</v>
      </c>
      <c r="E594" s="5" t="s">
        <v>4388</v>
      </c>
      <c r="F594" s="2">
        <v>8521</v>
      </c>
      <c r="G594" s="2">
        <v>1140810</v>
      </c>
      <c r="H594" s="2">
        <v>759326</v>
      </c>
      <c r="I594" s="2">
        <v>64330</v>
      </c>
      <c r="J594" s="2">
        <v>694996</v>
      </c>
      <c r="K594" s="33">
        <v>1.2260502218717806E-2</v>
      </c>
      <c r="L594" s="2">
        <v>7089</v>
      </c>
      <c r="M594" s="2">
        <v>983369</v>
      </c>
      <c r="N594" s="2">
        <v>693910</v>
      </c>
      <c r="O594" s="33">
        <v>1.0216022250724157E-2</v>
      </c>
      <c r="P594" s="2">
        <v>7306</v>
      </c>
      <c r="Q594" s="2">
        <v>1005689</v>
      </c>
      <c r="R594" s="2">
        <v>692495</v>
      </c>
      <c r="S594" s="35">
        <v>1.0550256680553651E-2</v>
      </c>
      <c r="T594" t="s">
        <v>4388</v>
      </c>
      <c r="U594" t="s">
        <v>4388</v>
      </c>
      <c r="V594" s="5" t="s">
        <v>4390</v>
      </c>
      <c r="W594" s="5">
        <v>0</v>
      </c>
      <c r="X594" s="4">
        <v>1.7102455381641547E-3</v>
      </c>
      <c r="Y594" s="6">
        <v>1215</v>
      </c>
      <c r="Z594" s="4">
        <v>3.3423442982949414E-4</v>
      </c>
      <c r="AA594" s="5">
        <v>2799</v>
      </c>
      <c r="AC594" s="16" t="str">
        <f t="shared" si="54"/>
        <v/>
      </c>
      <c r="AD594" s="16" t="str">
        <f t="shared" si="55"/>
        <v/>
      </c>
      <c r="AE594" s="16">
        <f t="shared" si="56"/>
        <v>1.2260502218717806E-2</v>
      </c>
      <c r="AF594" s="16" t="str">
        <f t="shared" si="57"/>
        <v/>
      </c>
      <c r="AG594" s="16" t="str">
        <f t="shared" si="58"/>
        <v/>
      </c>
      <c r="AH594" s="16" t="str">
        <f t="shared" si="59"/>
        <v/>
      </c>
      <c r="AI594" s="17" t="str">
        <f>IF('Peer Comparison Tool'!$D$11="NR","",IF($C594='Peer Comparison Tool'!$D$9,COUNT('ALLL &lt;50B Database'!$AI$1:AI593)+1,""))</f>
        <v/>
      </c>
    </row>
    <row r="595" spans="1:35" x14ac:dyDescent="0.25">
      <c r="A595" t="s">
        <v>2938</v>
      </c>
      <c r="B595">
        <v>3719648</v>
      </c>
      <c r="C595" s="5" t="s">
        <v>2935</v>
      </c>
      <c r="D595" s="5" t="s">
        <v>4390</v>
      </c>
      <c r="E595" s="5" t="s">
        <v>4388</v>
      </c>
      <c r="F595" s="2">
        <v>10456</v>
      </c>
      <c r="G595" s="2">
        <v>1136914</v>
      </c>
      <c r="H595" s="2">
        <v>775677</v>
      </c>
      <c r="I595" s="2">
        <v>191887</v>
      </c>
      <c r="J595" s="2">
        <v>583790</v>
      </c>
      <c r="K595" s="33">
        <v>1.7910550026550644E-2</v>
      </c>
      <c r="L595" s="2">
        <v>8257</v>
      </c>
      <c r="M595" s="2">
        <v>961176</v>
      </c>
      <c r="N595" s="2">
        <v>776569</v>
      </c>
      <c r="O595" s="33">
        <v>1.0632667541454784E-2</v>
      </c>
      <c r="P595" s="2">
        <v>8690</v>
      </c>
      <c r="Q595" s="2">
        <v>943654</v>
      </c>
      <c r="R595" s="2">
        <v>784590</v>
      </c>
      <c r="S595" s="35">
        <v>1.1075848532354477E-2</v>
      </c>
      <c r="T595" t="s">
        <v>4388</v>
      </c>
      <c r="U595" t="s">
        <v>4388</v>
      </c>
      <c r="V595" s="5" t="s">
        <v>4390</v>
      </c>
      <c r="W595" s="5">
        <v>0</v>
      </c>
      <c r="X595" s="4">
        <v>6.8347014941961669E-3</v>
      </c>
      <c r="Y595" s="6">
        <v>1766</v>
      </c>
      <c r="Z595" s="4">
        <v>4.4318099089969351E-4</v>
      </c>
      <c r="AA595" s="5">
        <v>856</v>
      </c>
      <c r="AC595" s="16" t="str">
        <f t="shared" si="54"/>
        <v/>
      </c>
      <c r="AD595" s="16" t="str">
        <f t="shared" si="55"/>
        <v/>
      </c>
      <c r="AE595" s="16">
        <f t="shared" si="56"/>
        <v>1.7910550026550644E-2</v>
      </c>
      <c r="AF595" s="16" t="str">
        <f t="shared" si="57"/>
        <v/>
      </c>
      <c r="AG595" s="16" t="str">
        <f t="shared" si="58"/>
        <v/>
      </c>
      <c r="AH595" s="16" t="str">
        <f t="shared" si="59"/>
        <v/>
      </c>
      <c r="AI595" s="17" t="str">
        <f>IF('Peer Comparison Tool'!$D$11="NR","",IF($C595='Peer Comparison Tool'!$D$9,COUNT('ALLL &lt;50B Database'!$AI$1:AI594)+1,""))</f>
        <v/>
      </c>
    </row>
    <row r="596" spans="1:35" x14ac:dyDescent="0.25">
      <c r="A596" t="s">
        <v>69</v>
      </c>
      <c r="B596">
        <v>856748</v>
      </c>
      <c r="C596" s="5" t="s">
        <v>113</v>
      </c>
      <c r="D596" s="5" t="s">
        <v>4390</v>
      </c>
      <c r="E596" s="5" t="s">
        <v>4388</v>
      </c>
      <c r="F596" s="2">
        <v>12004</v>
      </c>
      <c r="G596" s="2">
        <v>1131091</v>
      </c>
      <c r="H596" s="2">
        <v>788404</v>
      </c>
      <c r="I596" s="2">
        <v>49679</v>
      </c>
      <c r="J596" s="2">
        <v>738725</v>
      </c>
      <c r="K596" s="33">
        <v>1.6249619276456056E-2</v>
      </c>
      <c r="L596" s="2">
        <v>11386</v>
      </c>
      <c r="M596" s="2">
        <v>920636</v>
      </c>
      <c r="N596" s="2">
        <v>742593</v>
      </c>
      <c r="O596" s="33">
        <v>1.533275966781265E-2</v>
      </c>
      <c r="P596" s="2">
        <v>11646</v>
      </c>
      <c r="Q596" s="2">
        <v>921366</v>
      </c>
      <c r="R596" s="2">
        <v>744045</v>
      </c>
      <c r="S596" s="35">
        <v>1.5652279096022417E-2</v>
      </c>
      <c r="T596" t="s">
        <v>4388</v>
      </c>
      <c r="U596" t="s">
        <v>4388</v>
      </c>
      <c r="V596" s="5" t="s">
        <v>4390</v>
      </c>
      <c r="W596" s="5">
        <v>0</v>
      </c>
      <c r="X596" s="4">
        <v>5.9734018043363854E-4</v>
      </c>
      <c r="Y596" s="6">
        <v>358</v>
      </c>
      <c r="Z596" s="4">
        <v>3.19519428209767E-4</v>
      </c>
      <c r="AA596" s="5">
        <v>1206</v>
      </c>
      <c r="AC596" s="16" t="str">
        <f t="shared" si="54"/>
        <v/>
      </c>
      <c r="AD596" s="16" t="str">
        <f t="shared" si="55"/>
        <v/>
      </c>
      <c r="AE596" s="16">
        <f t="shared" si="56"/>
        <v>1.6249619276456056E-2</v>
      </c>
      <c r="AF596" s="16" t="str">
        <f t="shared" si="57"/>
        <v/>
      </c>
      <c r="AG596" s="16" t="str">
        <f t="shared" si="58"/>
        <v/>
      </c>
      <c r="AH596" s="16" t="str">
        <f t="shared" si="59"/>
        <v/>
      </c>
      <c r="AI596" s="17" t="str">
        <f>IF('Peer Comparison Tool'!$D$11="NR","",IF($C596='Peer Comparison Tool'!$D$9,COUNT('ALLL &lt;50B Database'!$AI$1:AI595)+1,""))</f>
        <v/>
      </c>
    </row>
    <row r="597" spans="1:35" x14ac:dyDescent="0.25">
      <c r="A597" t="s">
        <v>4142</v>
      </c>
      <c r="B597">
        <v>307679</v>
      </c>
      <c r="C597" s="5" t="s">
        <v>4128</v>
      </c>
      <c r="D597" s="5" t="s">
        <v>4387</v>
      </c>
      <c r="E597" s="5" t="s">
        <v>4388</v>
      </c>
      <c r="F597" s="2">
        <v>11507</v>
      </c>
      <c r="G597" s="2">
        <v>1128867</v>
      </c>
      <c r="H597" s="2">
        <v>782561</v>
      </c>
      <c r="I597" s="2">
        <v>130507</v>
      </c>
      <c r="J597" s="2">
        <v>652054</v>
      </c>
      <c r="K597" s="33">
        <v>1.7647311418992905E-2</v>
      </c>
      <c r="L597" s="2">
        <v>8993</v>
      </c>
      <c r="M597" s="2">
        <v>928657</v>
      </c>
      <c r="N597" s="2">
        <v>684438</v>
      </c>
      <c r="O597" s="33">
        <v>1.3139247090313513E-2</v>
      </c>
      <c r="P597" s="2">
        <v>10786</v>
      </c>
      <c r="Q597" s="2">
        <v>925516</v>
      </c>
      <c r="R597" s="2">
        <v>677907</v>
      </c>
      <c r="S597" s="35">
        <v>1.5910737018499588E-2</v>
      </c>
      <c r="T597" t="s">
        <v>4388</v>
      </c>
      <c r="U597" t="s">
        <v>4388</v>
      </c>
      <c r="V597" s="5" t="s">
        <v>4387</v>
      </c>
      <c r="W597" s="5">
        <v>0</v>
      </c>
      <c r="X597" s="4">
        <v>1.7365744004933167E-3</v>
      </c>
      <c r="Y597" s="6">
        <v>721</v>
      </c>
      <c r="Z597" s="4">
        <v>2.7714899281860751E-3</v>
      </c>
      <c r="AA597" s="5">
        <v>915</v>
      </c>
      <c r="AC597" s="16" t="str">
        <f t="shared" si="54"/>
        <v/>
      </c>
      <c r="AD597" s="16" t="str">
        <f t="shared" si="55"/>
        <v/>
      </c>
      <c r="AE597" s="16">
        <f t="shared" si="56"/>
        <v>1.7647311418992905E-2</v>
      </c>
      <c r="AF597" s="16" t="str">
        <f t="shared" si="57"/>
        <v/>
      </c>
      <c r="AG597" s="16" t="str">
        <f t="shared" si="58"/>
        <v/>
      </c>
      <c r="AH597" s="16" t="str">
        <f t="shared" si="59"/>
        <v/>
      </c>
      <c r="AI597" s="17" t="str">
        <f>IF('Peer Comparison Tool'!$D$11="NR","",IF($C597='Peer Comparison Tool'!$D$9,COUNT('ALLL &lt;50B Database'!$AI$1:AI596)+1,""))</f>
        <v/>
      </c>
    </row>
    <row r="598" spans="1:35" x14ac:dyDescent="0.25">
      <c r="A598" t="s">
        <v>2991</v>
      </c>
      <c r="B598">
        <v>195111</v>
      </c>
      <c r="C598" s="5" t="s">
        <v>2948</v>
      </c>
      <c r="D598" s="5" t="s">
        <v>4390</v>
      </c>
      <c r="E598" s="5" t="s">
        <v>4388</v>
      </c>
      <c r="F598" s="2">
        <v>8572</v>
      </c>
      <c r="G598" s="2">
        <v>1128137</v>
      </c>
      <c r="H598" s="2">
        <v>893483</v>
      </c>
      <c r="I598" s="2">
        <v>89092</v>
      </c>
      <c r="J598" s="2">
        <v>804391</v>
      </c>
      <c r="K598" s="33">
        <v>1.0656509085755559E-2</v>
      </c>
      <c r="L598" s="2">
        <v>5954</v>
      </c>
      <c r="M598" s="2">
        <v>973811</v>
      </c>
      <c r="N598" s="2">
        <v>796741</v>
      </c>
      <c r="O598" s="33">
        <v>7.4729429011435337E-3</v>
      </c>
      <c r="P598" s="2">
        <v>6620</v>
      </c>
      <c r="Q598" s="2">
        <v>1007053</v>
      </c>
      <c r="R598" s="2">
        <v>815812</v>
      </c>
      <c r="S598" s="35">
        <v>8.1146146416086057E-3</v>
      </c>
      <c r="T598" t="s">
        <v>4388</v>
      </c>
      <c r="U598" t="s">
        <v>4388</v>
      </c>
      <c r="V598" s="5" t="s">
        <v>4390</v>
      </c>
      <c r="W598" s="5">
        <v>0</v>
      </c>
      <c r="X598" s="4">
        <v>2.541894444146953E-3</v>
      </c>
      <c r="Y598" s="6">
        <v>1952</v>
      </c>
      <c r="Z598" s="4">
        <v>6.4167174046507198E-4</v>
      </c>
      <c r="AA598" s="5">
        <v>3529</v>
      </c>
      <c r="AC598" s="16" t="str">
        <f t="shared" si="54"/>
        <v/>
      </c>
      <c r="AD598" s="16" t="str">
        <f t="shared" si="55"/>
        <v/>
      </c>
      <c r="AE598" s="16">
        <f t="shared" si="56"/>
        <v>1.0656509085755559E-2</v>
      </c>
      <c r="AF598" s="16" t="str">
        <f t="shared" si="57"/>
        <v/>
      </c>
      <c r="AG598" s="16" t="str">
        <f t="shared" si="58"/>
        <v/>
      </c>
      <c r="AH598" s="16" t="str">
        <f t="shared" si="59"/>
        <v/>
      </c>
      <c r="AI598" s="17" t="str">
        <f>IF('Peer Comparison Tool'!$D$11="NR","",IF($C598='Peer Comparison Tool'!$D$9,COUNT('ALLL &lt;50B Database'!$AI$1:AI597)+1,""))</f>
        <v/>
      </c>
    </row>
    <row r="599" spans="1:35" x14ac:dyDescent="0.25">
      <c r="A599" t="s">
        <v>3755</v>
      </c>
      <c r="B599">
        <v>536059</v>
      </c>
      <c r="C599" s="5" t="s">
        <v>3704</v>
      </c>
      <c r="D599" s="5" t="s">
        <v>4387</v>
      </c>
      <c r="E599" s="5" t="s">
        <v>4388</v>
      </c>
      <c r="F599" s="2">
        <v>10191</v>
      </c>
      <c r="G599" s="2">
        <v>1125957</v>
      </c>
      <c r="H599" s="2">
        <v>877819</v>
      </c>
      <c r="I599" s="2">
        <v>72717</v>
      </c>
      <c r="J599" s="2">
        <v>805102</v>
      </c>
      <c r="K599" s="33">
        <v>1.2658023455413102E-2</v>
      </c>
      <c r="L599" s="2">
        <v>9107</v>
      </c>
      <c r="M599" s="2">
        <v>1022609</v>
      </c>
      <c r="N599" s="2">
        <v>747553</v>
      </c>
      <c r="O599" s="33">
        <v>1.2182413822163779E-2</v>
      </c>
      <c r="P599" s="2">
        <v>9578</v>
      </c>
      <c r="Q599" s="2">
        <v>1071625</v>
      </c>
      <c r="R599" s="2">
        <v>783789</v>
      </c>
      <c r="S599" s="35">
        <v>1.2220125569509141E-2</v>
      </c>
      <c r="T599" t="s">
        <v>4388</v>
      </c>
      <c r="U599" t="s">
        <v>4388</v>
      </c>
      <c r="V599" s="5" t="s">
        <v>4387</v>
      </c>
      <c r="W599" s="5">
        <v>0</v>
      </c>
      <c r="X599" s="4">
        <v>4.3789788590396089E-4</v>
      </c>
      <c r="Y599" s="6">
        <v>613</v>
      </c>
      <c r="Z599" s="4">
        <v>3.7711747345361979E-5</v>
      </c>
      <c r="AA599" s="5">
        <v>2607</v>
      </c>
      <c r="AC599" s="16" t="str">
        <f t="shared" si="54"/>
        <v/>
      </c>
      <c r="AD599" s="16" t="str">
        <f t="shared" si="55"/>
        <v/>
      </c>
      <c r="AE599" s="16">
        <f t="shared" si="56"/>
        <v>1.2658023455413102E-2</v>
      </c>
      <c r="AF599" s="16" t="str">
        <f t="shared" si="57"/>
        <v/>
      </c>
      <c r="AG599" s="16" t="str">
        <f t="shared" si="58"/>
        <v/>
      </c>
      <c r="AH599" s="16" t="str">
        <f t="shared" si="59"/>
        <v/>
      </c>
      <c r="AI599" s="17" t="str">
        <f>IF('Peer Comparison Tool'!$D$11="NR","",IF($C599='Peer Comparison Tool'!$D$9,COUNT('ALLL &lt;50B Database'!$AI$1:AI598)+1,""))</f>
        <v/>
      </c>
    </row>
    <row r="600" spans="1:35" x14ac:dyDescent="0.25">
      <c r="A600" t="s">
        <v>2320</v>
      </c>
      <c r="B600">
        <v>131173</v>
      </c>
      <c r="C600" s="5" t="s">
        <v>2299</v>
      </c>
      <c r="D600" s="5" t="s">
        <v>4390</v>
      </c>
      <c r="E600" s="5" t="s">
        <v>4388</v>
      </c>
      <c r="F600" s="2">
        <v>8788</v>
      </c>
      <c r="G600" s="2">
        <v>1125748</v>
      </c>
      <c r="H600" s="2">
        <v>781146</v>
      </c>
      <c r="I600" s="2">
        <v>55327</v>
      </c>
      <c r="J600" s="2">
        <v>725819</v>
      </c>
      <c r="K600" s="33">
        <v>1.2107701782400296E-2</v>
      </c>
      <c r="L600" s="2">
        <v>7608</v>
      </c>
      <c r="M600" s="2">
        <v>1010051</v>
      </c>
      <c r="N600" s="2">
        <v>728340</v>
      </c>
      <c r="O600" s="33">
        <v>1.044567097784002E-2</v>
      </c>
      <c r="P600" s="2">
        <v>8049</v>
      </c>
      <c r="Q600" s="2">
        <v>1025137</v>
      </c>
      <c r="R600" s="2">
        <v>729112</v>
      </c>
      <c r="S600" s="35">
        <v>1.1039456215231679E-2</v>
      </c>
      <c r="T600" t="s">
        <v>4388</v>
      </c>
      <c r="U600" t="s">
        <v>4388</v>
      </c>
      <c r="V600" s="5" t="s">
        <v>4390</v>
      </c>
      <c r="W600" s="5">
        <v>0</v>
      </c>
      <c r="X600" s="4">
        <v>1.0682455671686165E-3</v>
      </c>
      <c r="Y600" s="6">
        <v>739</v>
      </c>
      <c r="Z600" s="4">
        <v>5.937852373916596E-4</v>
      </c>
      <c r="AA600" s="5">
        <v>2878</v>
      </c>
      <c r="AC600" s="16" t="str">
        <f t="shared" si="54"/>
        <v/>
      </c>
      <c r="AD600" s="16" t="str">
        <f t="shared" si="55"/>
        <v/>
      </c>
      <c r="AE600" s="16">
        <f t="shared" si="56"/>
        <v>1.2107701782400296E-2</v>
      </c>
      <c r="AF600" s="16" t="str">
        <f t="shared" si="57"/>
        <v/>
      </c>
      <c r="AG600" s="16" t="str">
        <f t="shared" si="58"/>
        <v/>
      </c>
      <c r="AH600" s="16" t="str">
        <f t="shared" si="59"/>
        <v/>
      </c>
      <c r="AI600" s="17" t="str">
        <f>IF('Peer Comparison Tool'!$D$11="NR","",IF($C600='Peer Comparison Tool'!$D$9,COUNT('ALLL &lt;50B Database'!$AI$1:AI599)+1,""))</f>
        <v/>
      </c>
    </row>
    <row r="601" spans="1:35" x14ac:dyDescent="0.25">
      <c r="A601" t="s">
        <v>3758</v>
      </c>
      <c r="B601">
        <v>840363</v>
      </c>
      <c r="C601" s="5" t="s">
        <v>3704</v>
      </c>
      <c r="D601" s="5" t="s">
        <v>4390</v>
      </c>
      <c r="E601" s="5" t="s">
        <v>4388</v>
      </c>
      <c r="F601" s="2">
        <v>8009</v>
      </c>
      <c r="G601" s="2">
        <v>1124782</v>
      </c>
      <c r="H601" s="2">
        <v>679090</v>
      </c>
      <c r="I601" s="2">
        <v>44335</v>
      </c>
      <c r="J601" s="2">
        <v>634755</v>
      </c>
      <c r="K601" s="33">
        <v>1.2617466581594473E-2</v>
      </c>
      <c r="L601" s="2">
        <v>7233</v>
      </c>
      <c r="M601" s="2">
        <v>1036653</v>
      </c>
      <c r="N601" s="2">
        <v>664325</v>
      </c>
      <c r="O601" s="33">
        <v>1.0887743197982915E-2</v>
      </c>
      <c r="P601" s="2">
        <v>7164</v>
      </c>
      <c r="Q601" s="2">
        <v>1036301</v>
      </c>
      <c r="R601" s="2">
        <v>650052</v>
      </c>
      <c r="S601" s="35">
        <v>1.1020656808993742E-2</v>
      </c>
      <c r="T601" t="s">
        <v>4388</v>
      </c>
      <c r="U601" t="s">
        <v>4388</v>
      </c>
      <c r="V601" s="5" t="s">
        <v>4390</v>
      </c>
      <c r="W601" s="5">
        <v>0</v>
      </c>
      <c r="X601" s="4">
        <v>1.596809772600731E-3</v>
      </c>
      <c r="Y601" s="6">
        <v>845</v>
      </c>
      <c r="Z601" s="4">
        <v>1.3291361101082713E-4</v>
      </c>
      <c r="AA601" s="5">
        <v>2634</v>
      </c>
      <c r="AC601" s="16" t="str">
        <f t="shared" si="54"/>
        <v/>
      </c>
      <c r="AD601" s="16" t="str">
        <f t="shared" si="55"/>
        <v/>
      </c>
      <c r="AE601" s="16">
        <f t="shared" si="56"/>
        <v>1.2617466581594473E-2</v>
      </c>
      <c r="AF601" s="16" t="str">
        <f t="shared" si="57"/>
        <v/>
      </c>
      <c r="AG601" s="16" t="str">
        <f t="shared" si="58"/>
        <v/>
      </c>
      <c r="AH601" s="16" t="str">
        <f t="shared" si="59"/>
        <v/>
      </c>
      <c r="AI601" s="17" t="str">
        <f>IF('Peer Comparison Tool'!$D$11="NR","",IF($C601='Peer Comparison Tool'!$D$9,COUNT('ALLL &lt;50B Database'!$AI$1:AI600)+1,""))</f>
        <v/>
      </c>
    </row>
    <row r="602" spans="1:35" x14ac:dyDescent="0.25">
      <c r="A602" t="s">
        <v>572</v>
      </c>
      <c r="B602">
        <v>423739</v>
      </c>
      <c r="C602" s="5" t="s">
        <v>561</v>
      </c>
      <c r="D602" s="5" t="s">
        <v>4390</v>
      </c>
      <c r="E602" s="5" t="s">
        <v>4388</v>
      </c>
      <c r="F602" s="2">
        <v>10150</v>
      </c>
      <c r="G602" s="2">
        <v>1124707</v>
      </c>
      <c r="H602" s="2">
        <v>843445</v>
      </c>
      <c r="I602" s="2">
        <v>82903</v>
      </c>
      <c r="J602" s="2">
        <v>760542</v>
      </c>
      <c r="K602" s="33">
        <v>1.3345745534105941E-2</v>
      </c>
      <c r="L602" s="2">
        <v>9716</v>
      </c>
      <c r="M602" s="2">
        <v>999581</v>
      </c>
      <c r="N602" s="2">
        <v>738670</v>
      </c>
      <c r="O602" s="33">
        <v>1.3153370246524158E-2</v>
      </c>
      <c r="P602" s="2">
        <v>9789</v>
      </c>
      <c r="Q602" s="2">
        <v>1020171</v>
      </c>
      <c r="R602" s="2">
        <v>751621</v>
      </c>
      <c r="S602" s="35">
        <v>1.3023851116453638E-2</v>
      </c>
      <c r="T602" t="s">
        <v>4388</v>
      </c>
      <c r="U602" t="s">
        <v>4388</v>
      </c>
      <c r="V602" s="5" t="s">
        <v>4390</v>
      </c>
      <c r="W602" s="5">
        <v>0</v>
      </c>
      <c r="X602" s="4">
        <v>3.2189441765230302E-4</v>
      </c>
      <c r="Y602" s="6">
        <v>361</v>
      </c>
      <c r="Z602" s="4">
        <v>-1.2951913007052014E-4</v>
      </c>
      <c r="AA602" s="5">
        <v>2248</v>
      </c>
      <c r="AC602" s="16" t="str">
        <f t="shared" si="54"/>
        <v/>
      </c>
      <c r="AD602" s="16" t="str">
        <f t="shared" si="55"/>
        <v/>
      </c>
      <c r="AE602" s="16">
        <f t="shared" si="56"/>
        <v>1.3345745534105941E-2</v>
      </c>
      <c r="AF602" s="16" t="str">
        <f t="shared" si="57"/>
        <v/>
      </c>
      <c r="AG602" s="16" t="str">
        <f t="shared" si="58"/>
        <v/>
      </c>
      <c r="AH602" s="16" t="str">
        <f t="shared" si="59"/>
        <v/>
      </c>
      <c r="AI602" s="17" t="str">
        <f>IF('Peer Comparison Tool'!$D$11="NR","",IF($C602='Peer Comparison Tool'!$D$9,COUNT('ALLL &lt;50B Database'!$AI$1:AI601)+1,""))</f>
        <v/>
      </c>
    </row>
    <row r="603" spans="1:35" x14ac:dyDescent="0.25">
      <c r="A603" t="s">
        <v>3765</v>
      </c>
      <c r="B603">
        <v>645465</v>
      </c>
      <c r="C603" s="5" t="s">
        <v>3704</v>
      </c>
      <c r="D603" s="5" t="s">
        <v>4387</v>
      </c>
      <c r="E603" s="5" t="s">
        <v>4388</v>
      </c>
      <c r="F603" s="2">
        <v>8827</v>
      </c>
      <c r="G603" s="2">
        <v>1121388</v>
      </c>
      <c r="H603" s="2">
        <v>840917</v>
      </c>
      <c r="I603" s="2">
        <v>158355</v>
      </c>
      <c r="J603" s="2">
        <v>682562</v>
      </c>
      <c r="K603" s="33">
        <v>1.293215854383924E-2</v>
      </c>
      <c r="L603" s="2">
        <v>6702</v>
      </c>
      <c r="M603" s="2">
        <v>920512</v>
      </c>
      <c r="N603" s="2">
        <v>658995</v>
      </c>
      <c r="O603" s="33">
        <v>1.0170031639086792E-2</v>
      </c>
      <c r="P603" s="2">
        <v>7494</v>
      </c>
      <c r="Q603" s="2">
        <v>905054</v>
      </c>
      <c r="R603" s="2">
        <v>675741</v>
      </c>
      <c r="S603" s="35">
        <v>1.1090047814177325E-2</v>
      </c>
      <c r="T603" t="s">
        <v>4388</v>
      </c>
      <c r="U603" t="s">
        <v>4388</v>
      </c>
      <c r="V603" s="5" t="s">
        <v>4387</v>
      </c>
      <c r="W603" s="5">
        <v>0</v>
      </c>
      <c r="X603" s="4">
        <v>1.8421107296619152E-3</v>
      </c>
      <c r="Y603" s="6">
        <v>1333</v>
      </c>
      <c r="Z603" s="4">
        <v>9.2001617509053328E-4</v>
      </c>
      <c r="AA603" s="5">
        <v>2473</v>
      </c>
      <c r="AC603" s="16" t="str">
        <f t="shared" si="54"/>
        <v/>
      </c>
      <c r="AD603" s="16" t="str">
        <f t="shared" si="55"/>
        <v/>
      </c>
      <c r="AE603" s="16">
        <f t="shared" si="56"/>
        <v>1.293215854383924E-2</v>
      </c>
      <c r="AF603" s="16" t="str">
        <f t="shared" si="57"/>
        <v/>
      </c>
      <c r="AG603" s="16" t="str">
        <f t="shared" si="58"/>
        <v/>
      </c>
      <c r="AH603" s="16" t="str">
        <f t="shared" si="59"/>
        <v/>
      </c>
      <c r="AI603" s="17" t="str">
        <f>IF('Peer Comparison Tool'!$D$11="NR","",IF($C603='Peer Comparison Tool'!$D$9,COUNT('ALLL &lt;50B Database'!$AI$1:AI602)+1,""))</f>
        <v/>
      </c>
    </row>
    <row r="604" spans="1:35" x14ac:dyDescent="0.25">
      <c r="A604" t="s">
        <v>2051</v>
      </c>
      <c r="B604">
        <v>3344321</v>
      </c>
      <c r="C604" s="5" t="s">
        <v>2041</v>
      </c>
      <c r="D604" s="5" t="s">
        <v>4387</v>
      </c>
      <c r="E604" s="5" t="s">
        <v>4388</v>
      </c>
      <c r="F604" s="2">
        <v>12861</v>
      </c>
      <c r="G604" s="2">
        <v>1120479</v>
      </c>
      <c r="H604" s="2">
        <v>988071</v>
      </c>
      <c r="I604" s="2">
        <v>174954</v>
      </c>
      <c r="J604" s="2">
        <v>813117</v>
      </c>
      <c r="K604" s="33">
        <v>1.5816911957319796E-2</v>
      </c>
      <c r="L604" s="2">
        <v>10307</v>
      </c>
      <c r="M604" s="2">
        <v>911710</v>
      </c>
      <c r="N604" s="2">
        <v>756013</v>
      </c>
      <c r="O604" s="33">
        <v>1.3633363447453946E-2</v>
      </c>
      <c r="P604" s="2">
        <v>10714</v>
      </c>
      <c r="Q604" s="2">
        <v>942710</v>
      </c>
      <c r="R604" s="2">
        <v>819842</v>
      </c>
      <c r="S604" s="35">
        <v>1.3068371710646686E-2</v>
      </c>
      <c r="T604" t="s">
        <v>4388</v>
      </c>
      <c r="U604" t="s">
        <v>4388</v>
      </c>
      <c r="V604" s="5" t="s">
        <v>4387</v>
      </c>
      <c r="W604" s="5">
        <v>0</v>
      </c>
      <c r="X604" s="4">
        <v>2.7485402466731097E-3</v>
      </c>
      <c r="Y604" s="6">
        <v>2147</v>
      </c>
      <c r="Z604" s="4">
        <v>-5.649917368072601E-4</v>
      </c>
      <c r="AA604" s="5">
        <v>1330</v>
      </c>
      <c r="AC604" s="16" t="str">
        <f t="shared" si="54"/>
        <v/>
      </c>
      <c r="AD604" s="16" t="str">
        <f t="shared" si="55"/>
        <v/>
      </c>
      <c r="AE604" s="16">
        <f t="shared" si="56"/>
        <v>1.5816911957319796E-2</v>
      </c>
      <c r="AF604" s="16" t="str">
        <f t="shared" si="57"/>
        <v/>
      </c>
      <c r="AG604" s="16" t="str">
        <f t="shared" si="58"/>
        <v/>
      </c>
      <c r="AH604" s="16" t="str">
        <f t="shared" si="59"/>
        <v/>
      </c>
      <c r="AI604" s="17" t="str">
        <f>IF('Peer Comparison Tool'!$D$11="NR","",IF($C604='Peer Comparison Tool'!$D$9,COUNT('ALLL &lt;50B Database'!$AI$1:AI603)+1,""))</f>
        <v/>
      </c>
    </row>
    <row r="605" spans="1:35" x14ac:dyDescent="0.25">
      <c r="A605" t="s">
        <v>2835</v>
      </c>
      <c r="B605">
        <v>576608</v>
      </c>
      <c r="C605" s="5" t="s">
        <v>2833</v>
      </c>
      <c r="D605" s="5" t="s">
        <v>4387</v>
      </c>
      <c r="E605" s="5" t="s">
        <v>4388</v>
      </c>
      <c r="F605" s="2">
        <v>7743</v>
      </c>
      <c r="G605" s="2">
        <v>1119700</v>
      </c>
      <c r="H605" s="2">
        <v>970011</v>
      </c>
      <c r="I605" s="2">
        <v>50912</v>
      </c>
      <c r="J605" s="2">
        <v>919099</v>
      </c>
      <c r="K605" s="33">
        <v>8.4245549173701632E-3</v>
      </c>
      <c r="L605" s="2">
        <v>6625</v>
      </c>
      <c r="M605" s="2">
        <v>985274</v>
      </c>
      <c r="N605" s="2">
        <v>876720</v>
      </c>
      <c r="O605" s="33">
        <v>7.5565745049730815E-3</v>
      </c>
      <c r="P605" s="2">
        <v>7368</v>
      </c>
      <c r="Q605" s="2">
        <v>1029226</v>
      </c>
      <c r="R605" s="2">
        <v>902753</v>
      </c>
      <c r="S605" s="35">
        <v>8.1617009303763047E-3</v>
      </c>
      <c r="T605" t="s">
        <v>4388</v>
      </c>
      <c r="U605" t="s">
        <v>4388</v>
      </c>
      <c r="V605" s="5" t="s">
        <v>4387</v>
      </c>
      <c r="W605" s="5">
        <v>0</v>
      </c>
      <c r="X605" s="4">
        <v>2.6285398699385856E-4</v>
      </c>
      <c r="Y605" s="6">
        <v>375</v>
      </c>
      <c r="Z605" s="4">
        <v>6.0512642540322317E-4</v>
      </c>
      <c r="AA605" s="5">
        <v>4223</v>
      </c>
      <c r="AC605" s="16" t="str">
        <f t="shared" si="54"/>
        <v/>
      </c>
      <c r="AD605" s="16" t="str">
        <f t="shared" si="55"/>
        <v/>
      </c>
      <c r="AE605" s="16">
        <f t="shared" si="56"/>
        <v>8.4245549173701632E-3</v>
      </c>
      <c r="AF605" s="16" t="str">
        <f t="shared" si="57"/>
        <v/>
      </c>
      <c r="AG605" s="16" t="str">
        <f t="shared" si="58"/>
        <v/>
      </c>
      <c r="AH605" s="16" t="str">
        <f t="shared" si="59"/>
        <v/>
      </c>
      <c r="AI605" s="17" t="str">
        <f>IF('Peer Comparison Tool'!$D$11="NR","",IF($C605='Peer Comparison Tool'!$D$9,COUNT('ALLL &lt;50B Database'!$AI$1:AI604)+1,""))</f>
        <v/>
      </c>
    </row>
    <row r="606" spans="1:35" x14ac:dyDescent="0.25">
      <c r="A606" t="s">
        <v>3521</v>
      </c>
      <c r="B606">
        <v>6329</v>
      </c>
      <c r="C606" s="5" t="s">
        <v>3516</v>
      </c>
      <c r="D606" s="5" t="s">
        <v>4387</v>
      </c>
      <c r="E606" s="5" t="s">
        <v>4388</v>
      </c>
      <c r="F606" s="2">
        <v>14654</v>
      </c>
      <c r="G606" s="2">
        <v>1117594</v>
      </c>
      <c r="H606" s="2">
        <v>849822</v>
      </c>
      <c r="I606" s="2">
        <v>90013</v>
      </c>
      <c r="J606" s="2">
        <v>759809</v>
      </c>
      <c r="K606" s="33">
        <v>1.9286425930727328E-2</v>
      </c>
      <c r="L606" s="2">
        <v>13369</v>
      </c>
      <c r="M606" s="2">
        <v>876534</v>
      </c>
      <c r="N606" s="2">
        <v>722630</v>
      </c>
      <c r="O606" s="33">
        <v>1.8500477422747463E-2</v>
      </c>
      <c r="P606" s="2">
        <v>13514</v>
      </c>
      <c r="Q606" s="2">
        <v>910837</v>
      </c>
      <c r="R606" s="2">
        <v>731607</v>
      </c>
      <c r="S606" s="35">
        <v>1.8471665798714336E-2</v>
      </c>
      <c r="T606" t="s">
        <v>4388</v>
      </c>
      <c r="U606" t="s">
        <v>4388</v>
      </c>
      <c r="V606" s="5" t="s">
        <v>4387</v>
      </c>
      <c r="W606" s="5">
        <v>0</v>
      </c>
      <c r="X606" s="4">
        <v>8.1476013201299199E-4</v>
      </c>
      <c r="Y606" s="6">
        <v>1140</v>
      </c>
      <c r="Z606" s="4">
        <v>-2.881162403312737E-5</v>
      </c>
      <c r="AA606" s="5">
        <v>637</v>
      </c>
      <c r="AC606" s="16" t="str">
        <f t="shared" si="54"/>
        <v/>
      </c>
      <c r="AD606" s="16" t="str">
        <f t="shared" si="55"/>
        <v/>
      </c>
      <c r="AE606" s="16">
        <f t="shared" si="56"/>
        <v>1.9286425930727328E-2</v>
      </c>
      <c r="AF606" s="16" t="str">
        <f t="shared" si="57"/>
        <v/>
      </c>
      <c r="AG606" s="16" t="str">
        <f t="shared" si="58"/>
        <v/>
      </c>
      <c r="AH606" s="16" t="str">
        <f t="shared" si="59"/>
        <v/>
      </c>
      <c r="AI606" s="17" t="str">
        <f>IF('Peer Comparison Tool'!$D$11="NR","",IF($C606='Peer Comparison Tool'!$D$9,COUNT('ALLL &lt;50B Database'!$AI$1:AI605)+1,""))</f>
        <v/>
      </c>
    </row>
    <row r="607" spans="1:35" x14ac:dyDescent="0.25">
      <c r="A607" t="s">
        <v>1400</v>
      </c>
      <c r="B607">
        <v>481177</v>
      </c>
      <c r="C607" s="5" t="s">
        <v>1389</v>
      </c>
      <c r="D607" s="5" t="s">
        <v>4387</v>
      </c>
      <c r="E607" s="5" t="s">
        <v>4388</v>
      </c>
      <c r="F607" s="2">
        <v>7747</v>
      </c>
      <c r="G607" s="2">
        <v>1115809</v>
      </c>
      <c r="H607" s="2">
        <v>697373</v>
      </c>
      <c r="I607" s="2">
        <v>130137</v>
      </c>
      <c r="J607" s="2">
        <v>567236</v>
      </c>
      <c r="K607" s="33">
        <v>1.3657454745467494E-2</v>
      </c>
      <c r="L607" s="2">
        <v>6467</v>
      </c>
      <c r="M607" s="2">
        <v>995323</v>
      </c>
      <c r="N607" s="2">
        <v>538647</v>
      </c>
      <c r="O607" s="33">
        <v>1.2006007645081102E-2</v>
      </c>
      <c r="P607" s="2">
        <v>7479</v>
      </c>
      <c r="Q607" s="2">
        <v>985910</v>
      </c>
      <c r="R607" s="2">
        <v>561215</v>
      </c>
      <c r="S607" s="35">
        <v>1.3326443519863155E-2</v>
      </c>
      <c r="T607" t="s">
        <v>4388</v>
      </c>
      <c r="U607" t="s">
        <v>4388</v>
      </c>
      <c r="V607" s="5" t="s">
        <v>4387</v>
      </c>
      <c r="W607" s="5">
        <v>0</v>
      </c>
      <c r="X607" s="4">
        <v>3.3101122560433988E-4</v>
      </c>
      <c r="Y607" s="6">
        <v>268</v>
      </c>
      <c r="Z607" s="4">
        <v>1.3204358747820524E-3</v>
      </c>
      <c r="AA607" s="5">
        <v>2129</v>
      </c>
      <c r="AC607" s="16" t="str">
        <f t="shared" si="54"/>
        <v/>
      </c>
      <c r="AD607" s="16" t="str">
        <f t="shared" si="55"/>
        <v/>
      </c>
      <c r="AE607" s="16">
        <f t="shared" si="56"/>
        <v>1.3657454745467494E-2</v>
      </c>
      <c r="AF607" s="16" t="str">
        <f t="shared" si="57"/>
        <v/>
      </c>
      <c r="AG607" s="16" t="str">
        <f t="shared" si="58"/>
        <v/>
      </c>
      <c r="AH607" s="16" t="str">
        <f t="shared" si="59"/>
        <v/>
      </c>
      <c r="AI607" s="17" t="str">
        <f>IF('Peer Comparison Tool'!$D$11="NR","",IF($C607='Peer Comparison Tool'!$D$9,COUNT('ALLL &lt;50B Database'!$AI$1:AI606)+1,""))</f>
        <v/>
      </c>
    </row>
    <row r="608" spans="1:35" x14ac:dyDescent="0.25">
      <c r="A608" t="s">
        <v>573</v>
      </c>
      <c r="B608">
        <v>2344753</v>
      </c>
      <c r="C608" s="5" t="s">
        <v>561</v>
      </c>
      <c r="D608" s="5" t="s">
        <v>4390</v>
      </c>
      <c r="E608" s="5" t="s">
        <v>4388</v>
      </c>
      <c r="F608" s="2">
        <v>18876</v>
      </c>
      <c r="G608" s="2">
        <v>1113361</v>
      </c>
      <c r="H608" s="2">
        <v>947735</v>
      </c>
      <c r="I608" s="2">
        <v>97662</v>
      </c>
      <c r="J608" s="2">
        <v>850073</v>
      </c>
      <c r="K608" s="33">
        <v>2.2205151792846028E-2</v>
      </c>
      <c r="L608" s="2">
        <v>17784</v>
      </c>
      <c r="M608" s="2">
        <v>955436</v>
      </c>
      <c r="N608" s="2">
        <v>808874</v>
      </c>
      <c r="O608" s="33">
        <v>2.1986118975266852E-2</v>
      </c>
      <c r="P608" s="2">
        <v>18094</v>
      </c>
      <c r="Q608" s="2">
        <v>1002299</v>
      </c>
      <c r="R608" s="2">
        <v>850918</v>
      </c>
      <c r="S608" s="35">
        <v>2.1264093602438777E-2</v>
      </c>
      <c r="T608" t="s">
        <v>4388</v>
      </c>
      <c r="U608" t="s">
        <v>4388</v>
      </c>
      <c r="V608" s="5" t="s">
        <v>4390</v>
      </c>
      <c r="W608" s="5">
        <v>0</v>
      </c>
      <c r="X608" s="4">
        <v>9.4105819040725056E-4</v>
      </c>
      <c r="Y608" s="6">
        <v>782</v>
      </c>
      <c r="Z608" s="4">
        <v>-7.2202537282807511E-4</v>
      </c>
      <c r="AA608" s="5">
        <v>383</v>
      </c>
      <c r="AC608" s="16" t="str">
        <f t="shared" si="54"/>
        <v/>
      </c>
      <c r="AD608" s="16" t="str">
        <f t="shared" si="55"/>
        <v/>
      </c>
      <c r="AE608" s="16">
        <f t="shared" si="56"/>
        <v>2.2205151792846028E-2</v>
      </c>
      <c r="AF608" s="16" t="str">
        <f t="shared" si="57"/>
        <v/>
      </c>
      <c r="AG608" s="16" t="str">
        <f t="shared" si="58"/>
        <v/>
      </c>
      <c r="AH608" s="16" t="str">
        <f t="shared" si="59"/>
        <v/>
      </c>
      <c r="AI608" s="17" t="str">
        <f>IF('Peer Comparison Tool'!$D$11="NR","",IF($C608='Peer Comparison Tool'!$D$9,COUNT('ALLL &lt;50B Database'!$AI$1:AI607)+1,""))</f>
        <v/>
      </c>
    </row>
    <row r="609" spans="1:35" x14ac:dyDescent="0.25">
      <c r="A609" t="s">
        <v>3077</v>
      </c>
      <c r="B609">
        <v>754826</v>
      </c>
      <c r="C609" s="5" t="s">
        <v>3064</v>
      </c>
      <c r="D609" s="5" t="s">
        <v>4390</v>
      </c>
      <c r="E609" s="5" t="s">
        <v>4388</v>
      </c>
      <c r="F609" s="2">
        <v>6215</v>
      </c>
      <c r="G609" s="2">
        <v>1112968</v>
      </c>
      <c r="H609" s="2">
        <v>784426</v>
      </c>
      <c r="I609" s="2">
        <v>30869</v>
      </c>
      <c r="J609" s="2">
        <v>753557</v>
      </c>
      <c r="K609" s="33">
        <v>8.2475512801287766E-3</v>
      </c>
      <c r="L609" s="2">
        <v>6046</v>
      </c>
      <c r="M609" s="2">
        <v>1007593</v>
      </c>
      <c r="N609" s="2">
        <v>768220</v>
      </c>
      <c r="O609" s="33">
        <v>7.8701413657546009E-3</v>
      </c>
      <c r="P609" s="2">
        <v>6051</v>
      </c>
      <c r="Q609" s="2">
        <v>1051371</v>
      </c>
      <c r="R609" s="2">
        <v>769432</v>
      </c>
      <c r="S609" s="35">
        <v>7.8642427141059901E-3</v>
      </c>
      <c r="T609" t="s">
        <v>4388</v>
      </c>
      <c r="U609" t="s">
        <v>4388</v>
      </c>
      <c r="V609" s="5" t="s">
        <v>4390</v>
      </c>
      <c r="W609" s="5">
        <v>0</v>
      </c>
      <c r="X609" s="4">
        <v>3.8330856602278654E-4</v>
      </c>
      <c r="Y609" s="6">
        <v>164</v>
      </c>
      <c r="Z609" s="4">
        <v>-5.898651648610781E-6</v>
      </c>
      <c r="AA609" s="5">
        <v>4271</v>
      </c>
      <c r="AC609" s="16" t="str">
        <f t="shared" si="54"/>
        <v/>
      </c>
      <c r="AD609" s="16" t="str">
        <f t="shared" si="55"/>
        <v/>
      </c>
      <c r="AE609" s="16">
        <f t="shared" si="56"/>
        <v>8.2475512801287766E-3</v>
      </c>
      <c r="AF609" s="16" t="str">
        <f t="shared" si="57"/>
        <v/>
      </c>
      <c r="AG609" s="16" t="str">
        <f t="shared" si="58"/>
        <v/>
      </c>
      <c r="AH609" s="16" t="str">
        <f t="shared" si="59"/>
        <v/>
      </c>
      <c r="AI609" s="17" t="str">
        <f>IF('Peer Comparison Tool'!$D$11="NR","",IF($C609='Peer Comparison Tool'!$D$9,COUNT('ALLL &lt;50B Database'!$AI$1:AI608)+1,""))</f>
        <v/>
      </c>
    </row>
    <row r="610" spans="1:35" x14ac:dyDescent="0.25">
      <c r="A610" t="s">
        <v>4075</v>
      </c>
      <c r="B610">
        <v>214722</v>
      </c>
      <c r="C610" s="5" t="s">
        <v>4058</v>
      </c>
      <c r="D610" s="5" t="s">
        <v>4387</v>
      </c>
      <c r="E610" s="5" t="s">
        <v>4388</v>
      </c>
      <c r="F610" s="2">
        <v>7902</v>
      </c>
      <c r="G610" s="2">
        <v>1112734</v>
      </c>
      <c r="H610" s="2">
        <v>631422</v>
      </c>
      <c r="I610" s="2">
        <v>0</v>
      </c>
      <c r="J610" s="2">
        <v>631422</v>
      </c>
      <c r="K610" s="33">
        <v>1.2514609880555317E-2</v>
      </c>
      <c r="L610" s="2">
        <v>6696</v>
      </c>
      <c r="M610" s="2">
        <v>955048</v>
      </c>
      <c r="N610" s="2">
        <v>565183</v>
      </c>
      <c r="O610" s="33">
        <v>1.1847490104974849E-2</v>
      </c>
      <c r="P610" s="2">
        <v>7236</v>
      </c>
      <c r="Q610" s="2">
        <v>948400</v>
      </c>
      <c r="R610" s="2">
        <v>562911</v>
      </c>
      <c r="S610" s="35">
        <v>1.2854607566737904E-2</v>
      </c>
      <c r="T610" t="s">
        <v>4388</v>
      </c>
      <c r="U610" t="s">
        <v>4388</v>
      </c>
      <c r="V610" s="5" t="s">
        <v>4387</v>
      </c>
      <c r="W610" s="5">
        <v>0</v>
      </c>
      <c r="X610" s="4">
        <v>-3.3999768618258631E-4</v>
      </c>
      <c r="Y610" s="6">
        <v>666</v>
      </c>
      <c r="Z610" s="4">
        <v>1.007117461763055E-3</v>
      </c>
      <c r="AA610" s="5">
        <v>2693</v>
      </c>
      <c r="AC610" s="16" t="str">
        <f t="shared" si="54"/>
        <v/>
      </c>
      <c r="AD610" s="16" t="str">
        <f t="shared" si="55"/>
        <v/>
      </c>
      <c r="AE610" s="16">
        <f t="shared" si="56"/>
        <v>1.2514609880555317E-2</v>
      </c>
      <c r="AF610" s="16" t="str">
        <f t="shared" si="57"/>
        <v/>
      </c>
      <c r="AG610" s="16" t="str">
        <f t="shared" si="58"/>
        <v/>
      </c>
      <c r="AH610" s="16" t="str">
        <f t="shared" si="59"/>
        <v/>
      </c>
      <c r="AI610" s="17" t="str">
        <f>IF('Peer Comparison Tool'!$D$11="NR","",IF($C610='Peer Comparison Tool'!$D$9,COUNT('ALLL &lt;50B Database'!$AI$1:AI609)+1,""))</f>
        <v/>
      </c>
    </row>
    <row r="611" spans="1:35" x14ac:dyDescent="0.25">
      <c r="A611" t="s">
        <v>3415</v>
      </c>
      <c r="B611">
        <v>1007417</v>
      </c>
      <c r="C611" s="5" t="s">
        <v>3374</v>
      </c>
      <c r="D611" s="5" t="s">
        <v>4390</v>
      </c>
      <c r="E611" s="5" t="s">
        <v>4388</v>
      </c>
      <c r="F611" s="2">
        <v>4907</v>
      </c>
      <c r="G611" s="2">
        <v>1111948</v>
      </c>
      <c r="H611" s="2">
        <v>422887</v>
      </c>
      <c r="I611" s="2">
        <v>36167</v>
      </c>
      <c r="J611" s="2">
        <v>386720</v>
      </c>
      <c r="K611" s="33">
        <v>1.2688767066611501E-2</v>
      </c>
      <c r="L611" s="2">
        <v>4520</v>
      </c>
      <c r="M611" s="2">
        <v>951799</v>
      </c>
      <c r="N611" s="2">
        <v>377228</v>
      </c>
      <c r="O611" s="33">
        <v>1.1982143425196433E-2</v>
      </c>
      <c r="P611" s="2">
        <v>4925</v>
      </c>
      <c r="Q611" s="2">
        <v>984330</v>
      </c>
      <c r="R611" s="2">
        <v>387445</v>
      </c>
      <c r="S611" s="35">
        <v>1.271148162965066E-2</v>
      </c>
      <c r="T611" t="s">
        <v>4388</v>
      </c>
      <c r="U611" t="s">
        <v>4388</v>
      </c>
      <c r="V611" s="5" t="s">
        <v>4390</v>
      </c>
      <c r="W611" s="5">
        <v>0</v>
      </c>
      <c r="X611" s="4">
        <v>-2.2714563039158767E-5</v>
      </c>
      <c r="Y611" s="6">
        <v>-18</v>
      </c>
      <c r="Z611" s="4">
        <v>7.2933820445422737E-4</v>
      </c>
      <c r="AA611" s="5">
        <v>2596</v>
      </c>
      <c r="AC611" s="16" t="str">
        <f t="shared" si="54"/>
        <v/>
      </c>
      <c r="AD611" s="16" t="str">
        <f t="shared" si="55"/>
        <v/>
      </c>
      <c r="AE611" s="16">
        <f t="shared" si="56"/>
        <v>1.2688767066611501E-2</v>
      </c>
      <c r="AF611" s="16" t="str">
        <f t="shared" si="57"/>
        <v/>
      </c>
      <c r="AG611" s="16" t="str">
        <f t="shared" si="58"/>
        <v/>
      </c>
      <c r="AH611" s="16" t="str">
        <f t="shared" si="59"/>
        <v/>
      </c>
      <c r="AI611" s="17" t="str">
        <f>IF('Peer Comparison Tool'!$D$11="NR","",IF($C611='Peer Comparison Tool'!$D$9,COUNT('ALLL &lt;50B Database'!$AI$1:AI610)+1,""))</f>
        <v/>
      </c>
    </row>
    <row r="612" spans="1:35" x14ac:dyDescent="0.25">
      <c r="A612" t="s">
        <v>2323</v>
      </c>
      <c r="B612">
        <v>177751</v>
      </c>
      <c r="C612" s="5" t="s">
        <v>2299</v>
      </c>
      <c r="D612" s="5" t="s">
        <v>4390</v>
      </c>
      <c r="E612" s="5" t="s">
        <v>4388</v>
      </c>
      <c r="F612" s="2">
        <v>9074</v>
      </c>
      <c r="G612" s="2">
        <v>1109676</v>
      </c>
      <c r="H612" s="2">
        <v>902078</v>
      </c>
      <c r="I612" s="2">
        <v>172563</v>
      </c>
      <c r="J612" s="2">
        <v>729515</v>
      </c>
      <c r="K612" s="33">
        <v>1.2438400855362809E-2</v>
      </c>
      <c r="L612" s="2">
        <v>8338</v>
      </c>
      <c r="M612" s="2">
        <v>915341</v>
      </c>
      <c r="N612" s="2">
        <v>725233</v>
      </c>
      <c r="O612" s="33">
        <v>1.1496994758925752E-2</v>
      </c>
      <c r="P612" s="2">
        <v>8671</v>
      </c>
      <c r="Q612" s="2">
        <v>926445</v>
      </c>
      <c r="R612" s="2">
        <v>779972</v>
      </c>
      <c r="S612" s="35">
        <v>1.1117065740821466E-2</v>
      </c>
      <c r="T612" t="s">
        <v>4388</v>
      </c>
      <c r="U612" t="s">
        <v>4388</v>
      </c>
      <c r="V612" s="5" t="s">
        <v>4390</v>
      </c>
      <c r="W612" s="5">
        <v>0</v>
      </c>
      <c r="X612" s="4">
        <v>1.3213351145413433E-3</v>
      </c>
      <c r="Y612" s="6">
        <v>403</v>
      </c>
      <c r="Z612" s="4">
        <v>-3.799290181042865E-4</v>
      </c>
      <c r="AA612" s="5">
        <v>2735</v>
      </c>
      <c r="AC612" s="16" t="str">
        <f t="shared" si="54"/>
        <v/>
      </c>
      <c r="AD612" s="16" t="str">
        <f t="shared" si="55"/>
        <v/>
      </c>
      <c r="AE612" s="16">
        <f t="shared" si="56"/>
        <v>1.2438400855362809E-2</v>
      </c>
      <c r="AF612" s="16" t="str">
        <f t="shared" si="57"/>
        <v/>
      </c>
      <c r="AG612" s="16" t="str">
        <f t="shared" si="58"/>
        <v/>
      </c>
      <c r="AH612" s="16" t="str">
        <f t="shared" si="59"/>
        <v/>
      </c>
      <c r="AI612" s="17" t="str">
        <f>IF('Peer Comparison Tool'!$D$11="NR","",IF($C612='Peer Comparison Tool'!$D$9,COUNT('ALLL &lt;50B Database'!$AI$1:AI611)+1,""))</f>
        <v/>
      </c>
    </row>
    <row r="613" spans="1:35" x14ac:dyDescent="0.25">
      <c r="A613" t="s">
        <v>203</v>
      </c>
      <c r="B613">
        <v>2736714</v>
      </c>
      <c r="C613" s="5" t="s">
        <v>207</v>
      </c>
      <c r="D613" s="5" t="s">
        <v>4390</v>
      </c>
      <c r="E613" s="5" t="s">
        <v>4388</v>
      </c>
      <c r="F613" s="2">
        <v>8927</v>
      </c>
      <c r="G613" s="2">
        <v>1105183</v>
      </c>
      <c r="H613" s="2">
        <v>806963</v>
      </c>
      <c r="I613" s="2">
        <v>124024</v>
      </c>
      <c r="J613" s="2">
        <v>682939</v>
      </c>
      <c r="K613" s="33">
        <v>1.3071445619594136E-2</v>
      </c>
      <c r="L613" s="2">
        <v>8061</v>
      </c>
      <c r="M613" s="2">
        <v>847157</v>
      </c>
      <c r="N613" s="2">
        <v>653077</v>
      </c>
      <c r="O613" s="33">
        <v>1.2343108086795278E-2</v>
      </c>
      <c r="P613" s="2">
        <v>8430</v>
      </c>
      <c r="Q613" s="2">
        <v>908289</v>
      </c>
      <c r="R613" s="2">
        <v>678900</v>
      </c>
      <c r="S613" s="35">
        <v>1.241714538223597E-2</v>
      </c>
      <c r="T613" t="s">
        <v>4388</v>
      </c>
      <c r="U613" t="s">
        <v>4388</v>
      </c>
      <c r="V613" s="5" t="s">
        <v>4390</v>
      </c>
      <c r="W613" s="5">
        <v>0</v>
      </c>
      <c r="X613" s="4">
        <v>6.5430023735816613E-4</v>
      </c>
      <c r="Y613" s="6">
        <v>497</v>
      </c>
      <c r="Z613" s="4">
        <v>7.4037295440691764E-5</v>
      </c>
      <c r="AA613" s="5">
        <v>2390</v>
      </c>
      <c r="AC613" s="16" t="str">
        <f t="shared" si="54"/>
        <v/>
      </c>
      <c r="AD613" s="16" t="str">
        <f t="shared" si="55"/>
        <v/>
      </c>
      <c r="AE613" s="16">
        <f t="shared" si="56"/>
        <v>1.3071445619594136E-2</v>
      </c>
      <c r="AF613" s="16" t="str">
        <f t="shared" si="57"/>
        <v/>
      </c>
      <c r="AG613" s="16" t="str">
        <f t="shared" si="58"/>
        <v/>
      </c>
      <c r="AH613" s="16" t="str">
        <f t="shared" si="59"/>
        <v/>
      </c>
      <c r="AI613" s="17" t="str">
        <f>IF('Peer Comparison Tool'!$D$11="NR","",IF($C613='Peer Comparison Tool'!$D$9,COUNT('ALLL &lt;50B Database'!$AI$1:AI612)+1,""))</f>
        <v/>
      </c>
    </row>
    <row r="614" spans="1:35" x14ac:dyDescent="0.25">
      <c r="A614" t="s">
        <v>195</v>
      </c>
      <c r="B614">
        <v>2358769</v>
      </c>
      <c r="C614" s="5" t="s">
        <v>194</v>
      </c>
      <c r="D614" s="5" t="s">
        <v>4390</v>
      </c>
      <c r="E614" s="5" t="s">
        <v>4388</v>
      </c>
      <c r="F614" s="2">
        <v>9680</v>
      </c>
      <c r="G614" s="2">
        <v>1102901</v>
      </c>
      <c r="H614" s="2">
        <v>609707</v>
      </c>
      <c r="I614" s="2">
        <v>97833</v>
      </c>
      <c r="J614" s="2">
        <v>511874</v>
      </c>
      <c r="K614" s="33">
        <v>1.8910903855245628E-2</v>
      </c>
      <c r="L614" s="2">
        <v>8141</v>
      </c>
      <c r="M614" s="2">
        <v>965305</v>
      </c>
      <c r="N614" s="2">
        <v>508569</v>
      </c>
      <c r="O614" s="33">
        <v>1.6007660710739349E-2</v>
      </c>
      <c r="P614" s="2">
        <v>8414</v>
      </c>
      <c r="Q614" s="2">
        <v>1041885</v>
      </c>
      <c r="R614" s="2">
        <v>515905</v>
      </c>
      <c r="S614" s="35">
        <v>1.6309204213954119E-2</v>
      </c>
      <c r="T614" t="s">
        <v>4388</v>
      </c>
      <c r="U614" t="s">
        <v>4388</v>
      </c>
      <c r="V614" s="5" t="s">
        <v>4390</v>
      </c>
      <c r="W614" s="5">
        <v>0</v>
      </c>
      <c r="X614" s="4">
        <v>2.6016996412915085E-3</v>
      </c>
      <c r="Y614" s="6">
        <v>1266</v>
      </c>
      <c r="Z614" s="4">
        <v>3.015435032147698E-4</v>
      </c>
      <c r="AA614" s="5">
        <v>691</v>
      </c>
      <c r="AC614" s="16" t="str">
        <f t="shared" si="54"/>
        <v/>
      </c>
      <c r="AD614" s="16" t="str">
        <f t="shared" si="55"/>
        <v/>
      </c>
      <c r="AE614" s="16">
        <f t="shared" si="56"/>
        <v>1.8910903855245628E-2</v>
      </c>
      <c r="AF614" s="16" t="str">
        <f t="shared" si="57"/>
        <v/>
      </c>
      <c r="AG614" s="16" t="str">
        <f t="shared" si="58"/>
        <v/>
      </c>
      <c r="AH614" s="16" t="str">
        <f t="shared" si="59"/>
        <v/>
      </c>
      <c r="AI614" s="17" t="str">
        <f>IF('Peer Comparison Tool'!$D$11="NR","",IF($C614='Peer Comparison Tool'!$D$9,COUNT('ALLL &lt;50B Database'!$AI$1:AI613)+1,""))</f>
        <v/>
      </c>
    </row>
    <row r="615" spans="1:35" x14ac:dyDescent="0.25">
      <c r="A615" t="s">
        <v>3519</v>
      </c>
      <c r="B615">
        <v>763677</v>
      </c>
      <c r="C615" s="5" t="s">
        <v>3516</v>
      </c>
      <c r="D615" s="5" t="s">
        <v>4390</v>
      </c>
      <c r="E615" s="5" t="s">
        <v>4388</v>
      </c>
      <c r="F615" s="2">
        <v>10676</v>
      </c>
      <c r="G615" s="2">
        <v>1101686</v>
      </c>
      <c r="H615" s="2">
        <v>538967</v>
      </c>
      <c r="I615" s="2">
        <v>72672</v>
      </c>
      <c r="J615" s="2">
        <v>466295</v>
      </c>
      <c r="K615" s="33">
        <v>2.2895377389849772E-2</v>
      </c>
      <c r="L615" s="2">
        <v>9226</v>
      </c>
      <c r="M615" s="2">
        <v>962701</v>
      </c>
      <c r="N615" s="2">
        <v>458094</v>
      </c>
      <c r="O615" s="33">
        <v>2.0139971272271628E-2</v>
      </c>
      <c r="P615" s="2">
        <v>9873</v>
      </c>
      <c r="Q615" s="2">
        <v>1029261</v>
      </c>
      <c r="R615" s="2">
        <v>464430</v>
      </c>
      <c r="S615" s="35">
        <v>2.1258316646211486E-2</v>
      </c>
      <c r="T615" t="s">
        <v>4388</v>
      </c>
      <c r="U615" t="s">
        <v>4388</v>
      </c>
      <c r="V615" s="5" t="s">
        <v>4390</v>
      </c>
      <c r="W615" s="5">
        <v>0</v>
      </c>
      <c r="X615" s="4">
        <v>1.6370607436382856E-3</v>
      </c>
      <c r="Y615" s="6">
        <v>803</v>
      </c>
      <c r="Z615" s="4">
        <v>1.118345373939858E-3</v>
      </c>
      <c r="AA615" s="5">
        <v>336</v>
      </c>
      <c r="AC615" s="16" t="str">
        <f t="shared" si="54"/>
        <v/>
      </c>
      <c r="AD615" s="16" t="str">
        <f t="shared" si="55"/>
        <v/>
      </c>
      <c r="AE615" s="16">
        <f t="shared" si="56"/>
        <v>2.2895377389849772E-2</v>
      </c>
      <c r="AF615" s="16" t="str">
        <f t="shared" si="57"/>
        <v/>
      </c>
      <c r="AG615" s="16" t="str">
        <f t="shared" si="58"/>
        <v/>
      </c>
      <c r="AH615" s="16" t="str">
        <f t="shared" si="59"/>
        <v/>
      </c>
      <c r="AI615" s="17" t="str">
        <f>IF('Peer Comparison Tool'!$D$11="NR","",IF($C615='Peer Comparison Tool'!$D$9,COUNT('ALLL &lt;50B Database'!$AI$1:AI614)+1,""))</f>
        <v/>
      </c>
    </row>
    <row r="616" spans="1:35" x14ac:dyDescent="0.25">
      <c r="A616" t="s">
        <v>1706</v>
      </c>
      <c r="B616">
        <v>125855</v>
      </c>
      <c r="C616" s="5" t="s">
        <v>1695</v>
      </c>
      <c r="D616" s="5" t="s">
        <v>4390</v>
      </c>
      <c r="E616" s="5" t="s">
        <v>4388</v>
      </c>
      <c r="F616" s="2">
        <v>7526</v>
      </c>
      <c r="G616" s="2">
        <v>1101645</v>
      </c>
      <c r="H616" s="2">
        <v>739100</v>
      </c>
      <c r="I616" s="2">
        <v>27430</v>
      </c>
      <c r="J616" s="2">
        <v>711670</v>
      </c>
      <c r="K616" s="33">
        <v>1.057512611182149E-2</v>
      </c>
      <c r="L616" s="2">
        <v>6169</v>
      </c>
      <c r="M616" s="2">
        <v>953666</v>
      </c>
      <c r="N616" s="2">
        <v>740196</v>
      </c>
      <c r="O616" s="33">
        <v>8.3342790287977784E-3</v>
      </c>
      <c r="P616" s="2">
        <v>6240</v>
      </c>
      <c r="Q616" s="2">
        <v>983377</v>
      </c>
      <c r="R616" s="2">
        <v>729146</v>
      </c>
      <c r="S616" s="35">
        <v>8.5579568426625112E-3</v>
      </c>
      <c r="T616" t="s">
        <v>4388</v>
      </c>
      <c r="U616" t="s">
        <v>4388</v>
      </c>
      <c r="V616" s="5" t="s">
        <v>4390</v>
      </c>
      <c r="W616" s="5">
        <v>0</v>
      </c>
      <c r="X616" s="4">
        <v>2.017169269158979E-3</v>
      </c>
      <c r="Y616" s="6">
        <v>1286</v>
      </c>
      <c r="Z616" s="4">
        <v>2.236778138647328E-4</v>
      </c>
      <c r="AA616" s="5">
        <v>3562</v>
      </c>
      <c r="AC616" s="16" t="str">
        <f t="shared" si="54"/>
        <v/>
      </c>
      <c r="AD616" s="16" t="str">
        <f t="shared" si="55"/>
        <v/>
      </c>
      <c r="AE616" s="16">
        <f t="shared" si="56"/>
        <v>1.057512611182149E-2</v>
      </c>
      <c r="AF616" s="16" t="str">
        <f t="shared" si="57"/>
        <v/>
      </c>
      <c r="AG616" s="16" t="str">
        <f t="shared" si="58"/>
        <v/>
      </c>
      <c r="AH616" s="16" t="str">
        <f t="shared" si="59"/>
        <v/>
      </c>
      <c r="AI616" s="17" t="str">
        <f>IF('Peer Comparison Tool'!$D$11="NR","",IF($C616='Peer Comparison Tool'!$D$9,COUNT('ALLL &lt;50B Database'!$AI$1:AI615)+1,""))</f>
        <v/>
      </c>
    </row>
    <row r="617" spans="1:35" x14ac:dyDescent="0.25">
      <c r="A617" t="s">
        <v>236</v>
      </c>
      <c r="B617">
        <v>492650</v>
      </c>
      <c r="C617" s="5" t="s">
        <v>2711</v>
      </c>
      <c r="D617" s="5" t="s">
        <v>4387</v>
      </c>
      <c r="E617" s="5" t="s">
        <v>4388</v>
      </c>
      <c r="F617" s="2">
        <v>11433</v>
      </c>
      <c r="G617" s="2">
        <v>1099631</v>
      </c>
      <c r="H617" s="2">
        <v>753736</v>
      </c>
      <c r="I617" s="2">
        <v>38704</v>
      </c>
      <c r="J617" s="2">
        <v>715032</v>
      </c>
      <c r="K617" s="33">
        <v>1.598949417648441E-2</v>
      </c>
      <c r="L617" s="2">
        <v>10588</v>
      </c>
      <c r="M617" s="2">
        <v>955633</v>
      </c>
      <c r="N617" s="2">
        <v>684935</v>
      </c>
      <c r="O617" s="33">
        <v>1.5458401162154073E-2</v>
      </c>
      <c r="P617" s="2">
        <v>10815</v>
      </c>
      <c r="Q617" s="2">
        <v>1006127</v>
      </c>
      <c r="R617" s="2">
        <v>694521</v>
      </c>
      <c r="S617" s="35">
        <v>1.557188335557888E-2</v>
      </c>
      <c r="T617" t="s">
        <v>4388</v>
      </c>
      <c r="U617" t="s">
        <v>4388</v>
      </c>
      <c r="V617" s="5" t="s">
        <v>4387</v>
      </c>
      <c r="W617" s="5">
        <v>0</v>
      </c>
      <c r="X617" s="4">
        <v>4.1761082090552987E-4</v>
      </c>
      <c r="Y617" s="6">
        <v>618</v>
      </c>
      <c r="Z617" s="4">
        <v>1.1348219342480724E-4</v>
      </c>
      <c r="AA617" s="5">
        <v>1275</v>
      </c>
      <c r="AC617" s="16" t="str">
        <f t="shared" si="54"/>
        <v/>
      </c>
      <c r="AD617" s="16" t="str">
        <f t="shared" si="55"/>
        <v/>
      </c>
      <c r="AE617" s="16">
        <f t="shared" si="56"/>
        <v>1.598949417648441E-2</v>
      </c>
      <c r="AF617" s="16" t="str">
        <f t="shared" si="57"/>
        <v/>
      </c>
      <c r="AG617" s="16" t="str">
        <f t="shared" si="58"/>
        <v/>
      </c>
      <c r="AH617" s="16" t="str">
        <f t="shared" si="59"/>
        <v/>
      </c>
      <c r="AI617" s="17" t="str">
        <f>IF('Peer Comparison Tool'!$D$11="NR","",IF($C617='Peer Comparison Tool'!$D$9,COUNT('ALLL &lt;50B Database'!$AI$1:AI616)+1,""))</f>
        <v/>
      </c>
    </row>
    <row r="618" spans="1:35" x14ac:dyDescent="0.25">
      <c r="A618" t="s">
        <v>4361</v>
      </c>
      <c r="B618">
        <v>561659</v>
      </c>
      <c r="C618" s="5" t="s">
        <v>4362</v>
      </c>
      <c r="D618" s="5" t="s">
        <v>4387</v>
      </c>
      <c r="E618" s="5" t="s">
        <v>4388</v>
      </c>
      <c r="F618" s="2">
        <v>10831</v>
      </c>
      <c r="G618" s="2">
        <v>1098965</v>
      </c>
      <c r="H618" s="2">
        <v>751673</v>
      </c>
      <c r="I618" s="2">
        <v>47660</v>
      </c>
      <c r="J618" s="2">
        <v>704013</v>
      </c>
      <c r="K618" s="33">
        <v>1.538465909010203E-2</v>
      </c>
      <c r="L618" s="2">
        <v>9986</v>
      </c>
      <c r="M618" s="2">
        <v>972141</v>
      </c>
      <c r="N618" s="2">
        <v>702136</v>
      </c>
      <c r="O618" s="33">
        <v>1.4222315904611073E-2</v>
      </c>
      <c r="P618" s="2">
        <v>10168</v>
      </c>
      <c r="Q618" s="2">
        <v>1009312</v>
      </c>
      <c r="R618" s="2">
        <v>705759</v>
      </c>
      <c r="S618" s="35">
        <v>1.4407184322126959E-2</v>
      </c>
      <c r="T618" t="s">
        <v>4388</v>
      </c>
      <c r="U618" t="s">
        <v>4388</v>
      </c>
      <c r="V618" s="5" t="s">
        <v>4387</v>
      </c>
      <c r="W618" s="5">
        <v>0</v>
      </c>
      <c r="X618" s="4">
        <v>9.7747476797507143E-4</v>
      </c>
      <c r="Y618" s="6">
        <v>663</v>
      </c>
      <c r="Z618" s="4">
        <v>1.8486841751588594E-4</v>
      </c>
      <c r="AA618" s="5">
        <v>1468</v>
      </c>
      <c r="AC618" s="16" t="str">
        <f t="shared" si="54"/>
        <v/>
      </c>
      <c r="AD618" s="16" t="str">
        <f t="shared" si="55"/>
        <v/>
      </c>
      <c r="AE618" s="16">
        <f t="shared" si="56"/>
        <v>1.538465909010203E-2</v>
      </c>
      <c r="AF618" s="16" t="str">
        <f t="shared" si="57"/>
        <v/>
      </c>
      <c r="AG618" s="16" t="str">
        <f t="shared" si="58"/>
        <v/>
      </c>
      <c r="AH618" s="16" t="str">
        <f t="shared" si="59"/>
        <v/>
      </c>
      <c r="AI618" s="17" t="str">
        <f>IF('Peer Comparison Tool'!$D$11="NR","",IF($C618='Peer Comparison Tool'!$D$9,COUNT('ALLL &lt;50B Database'!$AI$1:AI617)+1,""))</f>
        <v/>
      </c>
    </row>
    <row r="619" spans="1:35" x14ac:dyDescent="0.25">
      <c r="A619" t="s">
        <v>3770</v>
      </c>
      <c r="B619">
        <v>283867</v>
      </c>
      <c r="C619" s="5" t="s">
        <v>3704</v>
      </c>
      <c r="D619" s="5" t="s">
        <v>4387</v>
      </c>
      <c r="E619" s="5" t="s">
        <v>4388</v>
      </c>
      <c r="F619" s="2">
        <v>5729</v>
      </c>
      <c r="G619" s="2">
        <v>1098447</v>
      </c>
      <c r="H619" s="2">
        <v>953154</v>
      </c>
      <c r="I619" s="2">
        <v>343897</v>
      </c>
      <c r="J619" s="2">
        <v>609257</v>
      </c>
      <c r="K619" s="33">
        <v>9.4032567537180537E-3</v>
      </c>
      <c r="L619" s="2">
        <v>5635</v>
      </c>
      <c r="M619" s="2">
        <v>796690</v>
      </c>
      <c r="N619" s="2">
        <v>577593</v>
      </c>
      <c r="O619" s="33">
        <v>9.7560046607213045E-3</v>
      </c>
      <c r="P619" s="2">
        <v>5469</v>
      </c>
      <c r="Q619" s="2">
        <v>838108</v>
      </c>
      <c r="R619" s="2">
        <v>589845</v>
      </c>
      <c r="S619" s="35">
        <v>9.2719273707499422E-3</v>
      </c>
      <c r="T619" t="s">
        <v>4388</v>
      </c>
      <c r="U619" t="s">
        <v>4388</v>
      </c>
      <c r="V619" s="5" t="s">
        <v>4387</v>
      </c>
      <c r="W619" s="5">
        <v>0</v>
      </c>
      <c r="X619" s="4">
        <v>1.3132938296811156E-4</v>
      </c>
      <c r="Y619" s="6">
        <v>260</v>
      </c>
      <c r="Z619" s="4">
        <v>-4.8407728997136232E-4</v>
      </c>
      <c r="AA619" s="5">
        <v>3967</v>
      </c>
      <c r="AC619" s="16" t="str">
        <f t="shared" si="54"/>
        <v/>
      </c>
      <c r="AD619" s="16" t="str">
        <f t="shared" si="55"/>
        <v/>
      </c>
      <c r="AE619" s="16">
        <f t="shared" si="56"/>
        <v>9.4032567537180537E-3</v>
      </c>
      <c r="AF619" s="16" t="str">
        <f t="shared" si="57"/>
        <v/>
      </c>
      <c r="AG619" s="16" t="str">
        <f t="shared" si="58"/>
        <v/>
      </c>
      <c r="AH619" s="16" t="str">
        <f t="shared" si="59"/>
        <v/>
      </c>
      <c r="AI619" s="17" t="str">
        <f>IF('Peer Comparison Tool'!$D$11="NR","",IF($C619='Peer Comparison Tool'!$D$9,COUNT('ALLL &lt;50B Database'!$AI$1:AI618)+1,""))</f>
        <v/>
      </c>
    </row>
    <row r="620" spans="1:35" x14ac:dyDescent="0.25">
      <c r="A620" t="s">
        <v>4183</v>
      </c>
      <c r="B620">
        <v>27548</v>
      </c>
      <c r="C620" s="5" t="s">
        <v>4163</v>
      </c>
      <c r="D620" s="5" t="s">
        <v>4387</v>
      </c>
      <c r="E620" s="5" t="s">
        <v>4388</v>
      </c>
      <c r="F620" s="2">
        <v>10102</v>
      </c>
      <c r="G620" s="2">
        <v>1098200</v>
      </c>
      <c r="H620" s="2">
        <v>692749</v>
      </c>
      <c r="I620" s="2">
        <v>81212</v>
      </c>
      <c r="J620" s="2">
        <v>611537</v>
      </c>
      <c r="K620" s="33">
        <v>1.6519033190142217E-2</v>
      </c>
      <c r="L620" s="2">
        <v>7941</v>
      </c>
      <c r="M620" s="2">
        <v>961480</v>
      </c>
      <c r="N620" s="2">
        <v>627301</v>
      </c>
      <c r="O620" s="33">
        <v>1.2658994645313813E-2</v>
      </c>
      <c r="P620" s="2">
        <v>8160</v>
      </c>
      <c r="Q620" s="2">
        <v>974774</v>
      </c>
      <c r="R620" s="2">
        <v>628701</v>
      </c>
      <c r="S620" s="35">
        <v>1.2979142708537127E-2</v>
      </c>
      <c r="T620" t="s">
        <v>4388</v>
      </c>
      <c r="U620" t="s">
        <v>4388</v>
      </c>
      <c r="V620" s="5" t="s">
        <v>4387</v>
      </c>
      <c r="W620" s="5">
        <v>0</v>
      </c>
      <c r="X620" s="4">
        <v>3.5398904816050895E-3</v>
      </c>
      <c r="Y620" s="6">
        <v>1942</v>
      </c>
      <c r="Z620" s="4">
        <v>3.2014806322331474E-4</v>
      </c>
      <c r="AA620" s="5">
        <v>1135</v>
      </c>
      <c r="AC620" s="16" t="str">
        <f t="shared" si="54"/>
        <v/>
      </c>
      <c r="AD620" s="16" t="str">
        <f t="shared" si="55"/>
        <v/>
      </c>
      <c r="AE620" s="16">
        <f t="shared" si="56"/>
        <v>1.6519033190142217E-2</v>
      </c>
      <c r="AF620" s="16" t="str">
        <f t="shared" si="57"/>
        <v/>
      </c>
      <c r="AG620" s="16" t="str">
        <f t="shared" si="58"/>
        <v/>
      </c>
      <c r="AH620" s="16" t="str">
        <f t="shared" si="59"/>
        <v/>
      </c>
      <c r="AI620" s="17" t="str">
        <f>IF('Peer Comparison Tool'!$D$11="NR","",IF($C620='Peer Comparison Tool'!$D$9,COUNT('ALLL &lt;50B Database'!$AI$1:AI619)+1,""))</f>
        <v/>
      </c>
    </row>
    <row r="621" spans="1:35" x14ac:dyDescent="0.25">
      <c r="A621" t="s">
        <v>1401</v>
      </c>
      <c r="B621">
        <v>428060</v>
      </c>
      <c r="C621" s="5" t="s">
        <v>3704</v>
      </c>
      <c r="D621" s="5" t="s">
        <v>4390</v>
      </c>
      <c r="E621" s="5" t="s">
        <v>4388</v>
      </c>
      <c r="F621" s="2">
        <v>9975</v>
      </c>
      <c r="G621" s="2">
        <v>1095368</v>
      </c>
      <c r="H621" s="2">
        <v>777572</v>
      </c>
      <c r="I621" s="2">
        <v>57806</v>
      </c>
      <c r="J621" s="2">
        <v>719766</v>
      </c>
      <c r="K621" s="33">
        <v>1.385867073465543E-2</v>
      </c>
      <c r="L621" s="2">
        <v>9604</v>
      </c>
      <c r="M621" s="2">
        <v>938698</v>
      </c>
      <c r="N621" s="2">
        <v>758918</v>
      </c>
      <c r="O621" s="33">
        <v>1.2654858627677826E-2</v>
      </c>
      <c r="P621" s="2">
        <v>9867</v>
      </c>
      <c r="Q621" s="2">
        <v>962471</v>
      </c>
      <c r="R621" s="2">
        <v>760983</v>
      </c>
      <c r="S621" s="35">
        <v>1.296612407898731E-2</v>
      </c>
      <c r="T621" t="s">
        <v>4388</v>
      </c>
      <c r="U621" t="s">
        <v>4388</v>
      </c>
      <c r="V621" s="5" t="s">
        <v>4390</v>
      </c>
      <c r="W621" s="5">
        <v>0</v>
      </c>
      <c r="X621" s="4">
        <v>8.9254665566811976E-4</v>
      </c>
      <c r="Y621" s="6">
        <v>108</v>
      </c>
      <c r="Z621" s="4">
        <v>3.1126545130948438E-4</v>
      </c>
      <c r="AA621" s="5">
        <v>2038</v>
      </c>
      <c r="AC621" s="16" t="str">
        <f t="shared" si="54"/>
        <v/>
      </c>
      <c r="AD621" s="16" t="str">
        <f t="shared" si="55"/>
        <v/>
      </c>
      <c r="AE621" s="16">
        <f t="shared" si="56"/>
        <v>1.385867073465543E-2</v>
      </c>
      <c r="AF621" s="16" t="str">
        <f t="shared" si="57"/>
        <v/>
      </c>
      <c r="AG621" s="16" t="str">
        <f t="shared" si="58"/>
        <v/>
      </c>
      <c r="AH621" s="16" t="str">
        <f t="shared" si="59"/>
        <v/>
      </c>
      <c r="AI621" s="17" t="str">
        <f>IF('Peer Comparison Tool'!$D$11="NR","",IF($C621='Peer Comparison Tool'!$D$9,COUNT('ALLL &lt;50B Database'!$AI$1:AI620)+1,""))</f>
        <v/>
      </c>
    </row>
    <row r="622" spans="1:35" x14ac:dyDescent="0.25">
      <c r="A622" t="s">
        <v>2993</v>
      </c>
      <c r="B622">
        <v>722816</v>
      </c>
      <c r="C622" s="5" t="s">
        <v>2948</v>
      </c>
      <c r="D622" s="5" t="s">
        <v>4390</v>
      </c>
      <c r="E622" s="5" t="s">
        <v>4388</v>
      </c>
      <c r="F622" s="2">
        <v>6696</v>
      </c>
      <c r="G622" s="2">
        <v>1092512</v>
      </c>
      <c r="H622" s="2">
        <v>658224</v>
      </c>
      <c r="I622" s="2">
        <v>69700</v>
      </c>
      <c r="J622" s="2">
        <v>588524</v>
      </c>
      <c r="K622" s="33">
        <v>1.1377615866132902E-2</v>
      </c>
      <c r="L622" s="2">
        <v>5689</v>
      </c>
      <c r="M622" s="2">
        <v>934604</v>
      </c>
      <c r="N622" s="2">
        <v>606216</v>
      </c>
      <c r="O622" s="33">
        <v>9.3844438286023457E-3</v>
      </c>
      <c r="P622" s="2">
        <v>6270</v>
      </c>
      <c r="Q622" s="2">
        <v>979963</v>
      </c>
      <c r="R622" s="2">
        <v>594953</v>
      </c>
      <c r="S622" s="35">
        <v>1.0538647590650018E-2</v>
      </c>
      <c r="T622" t="s">
        <v>4388</v>
      </c>
      <c r="U622" t="s">
        <v>4388</v>
      </c>
      <c r="V622" s="5" t="s">
        <v>4390</v>
      </c>
      <c r="W622" s="5">
        <v>0</v>
      </c>
      <c r="X622" s="4">
        <v>8.3896827548288373E-4</v>
      </c>
      <c r="Y622" s="6">
        <v>426</v>
      </c>
      <c r="Z622" s="4">
        <v>1.1542037620476727E-3</v>
      </c>
      <c r="AA622" s="5">
        <v>3213</v>
      </c>
      <c r="AC622" s="16" t="str">
        <f t="shared" si="54"/>
        <v/>
      </c>
      <c r="AD622" s="16" t="str">
        <f t="shared" si="55"/>
        <v/>
      </c>
      <c r="AE622" s="16">
        <f t="shared" si="56"/>
        <v>1.1377615866132902E-2</v>
      </c>
      <c r="AF622" s="16" t="str">
        <f t="shared" si="57"/>
        <v/>
      </c>
      <c r="AG622" s="16" t="str">
        <f t="shared" si="58"/>
        <v/>
      </c>
      <c r="AH622" s="16" t="str">
        <f t="shared" si="59"/>
        <v/>
      </c>
      <c r="AI622" s="17" t="str">
        <f>IF('Peer Comparison Tool'!$D$11="NR","",IF($C622='Peer Comparison Tool'!$D$9,COUNT('ALLL &lt;50B Database'!$AI$1:AI621)+1,""))</f>
        <v/>
      </c>
    </row>
    <row r="623" spans="1:35" x14ac:dyDescent="0.25">
      <c r="A623" t="s">
        <v>2994</v>
      </c>
      <c r="B623">
        <v>301800</v>
      </c>
      <c r="C623" s="5" t="s">
        <v>2948</v>
      </c>
      <c r="D623" s="5" t="s">
        <v>4387</v>
      </c>
      <c r="E623" s="5" t="s">
        <v>4388</v>
      </c>
      <c r="F623" s="2">
        <v>10018</v>
      </c>
      <c r="G623" s="2">
        <v>1092225</v>
      </c>
      <c r="H623" s="2">
        <v>804677</v>
      </c>
      <c r="I623" s="2">
        <v>10685</v>
      </c>
      <c r="J623" s="2">
        <v>793992</v>
      </c>
      <c r="K623" s="33">
        <v>1.2617255589476972E-2</v>
      </c>
      <c r="L623" s="2">
        <v>8950</v>
      </c>
      <c r="M623" s="2">
        <v>956434</v>
      </c>
      <c r="N623" s="2">
        <v>799598</v>
      </c>
      <c r="O623" s="33">
        <v>1.1193124545083904E-2</v>
      </c>
      <c r="P623" s="2">
        <v>9497</v>
      </c>
      <c r="Q623" s="2">
        <v>976506</v>
      </c>
      <c r="R623" s="2">
        <v>798640</v>
      </c>
      <c r="S623" s="35">
        <v>1.189146549133527E-2</v>
      </c>
      <c r="T623" t="s">
        <v>4388</v>
      </c>
      <c r="U623" t="s">
        <v>4388</v>
      </c>
      <c r="V623" s="5" t="s">
        <v>4387</v>
      </c>
      <c r="W623" s="5">
        <v>0</v>
      </c>
      <c r="X623" s="4">
        <v>7.2579009814170183E-4</v>
      </c>
      <c r="Y623" s="6">
        <v>521</v>
      </c>
      <c r="Z623" s="4">
        <v>6.9834094625136588E-4</v>
      </c>
      <c r="AA623" s="5">
        <v>2635</v>
      </c>
      <c r="AC623" s="16" t="str">
        <f t="shared" si="54"/>
        <v/>
      </c>
      <c r="AD623" s="16" t="str">
        <f t="shared" si="55"/>
        <v/>
      </c>
      <c r="AE623" s="16">
        <f t="shared" si="56"/>
        <v>1.2617255589476972E-2</v>
      </c>
      <c r="AF623" s="16" t="str">
        <f t="shared" si="57"/>
        <v/>
      </c>
      <c r="AG623" s="16" t="str">
        <f t="shared" si="58"/>
        <v/>
      </c>
      <c r="AH623" s="16" t="str">
        <f t="shared" si="59"/>
        <v/>
      </c>
      <c r="AI623" s="17" t="str">
        <f>IF('Peer Comparison Tool'!$D$11="NR","",IF($C623='Peer Comparison Tool'!$D$9,COUNT('ALLL &lt;50B Database'!$AI$1:AI622)+1,""))</f>
        <v/>
      </c>
    </row>
    <row r="624" spans="1:35" x14ac:dyDescent="0.25">
      <c r="A624" t="s">
        <v>1437</v>
      </c>
      <c r="B624">
        <v>340144</v>
      </c>
      <c r="C624" s="5" t="s">
        <v>4163</v>
      </c>
      <c r="D624" s="5" t="s">
        <v>4390</v>
      </c>
      <c r="E624" s="5" t="s">
        <v>4388</v>
      </c>
      <c r="F624" s="2">
        <v>9174</v>
      </c>
      <c r="G624" s="2">
        <v>1092154</v>
      </c>
      <c r="H624" s="2">
        <v>816891</v>
      </c>
      <c r="I624" s="2">
        <v>116353</v>
      </c>
      <c r="J624" s="2">
        <v>700538</v>
      </c>
      <c r="K624" s="33">
        <v>1.3095649343790058E-2</v>
      </c>
      <c r="L624" s="2">
        <v>6939</v>
      </c>
      <c r="M624" s="2">
        <v>973957</v>
      </c>
      <c r="N624" s="2">
        <v>714590</v>
      </c>
      <c r="O624" s="33">
        <v>9.7104633426160457E-3</v>
      </c>
      <c r="P624" s="2">
        <v>7871</v>
      </c>
      <c r="Q624" s="2">
        <v>968752</v>
      </c>
      <c r="R624" s="2">
        <v>714455</v>
      </c>
      <c r="S624" s="35">
        <v>1.1016789021002022E-2</v>
      </c>
      <c r="T624" t="s">
        <v>4388</v>
      </c>
      <c r="U624" t="s">
        <v>4388</v>
      </c>
      <c r="V624" s="5" t="s">
        <v>4390</v>
      </c>
      <c r="W624" s="5">
        <v>0</v>
      </c>
      <c r="X624" s="4">
        <v>2.078860322788036E-3</v>
      </c>
      <c r="Y624" s="6">
        <v>1303</v>
      </c>
      <c r="Z624" s="4">
        <v>1.3063256783859764E-3</v>
      </c>
      <c r="AA624" s="5">
        <v>2377</v>
      </c>
      <c r="AC624" s="16" t="str">
        <f t="shared" si="54"/>
        <v/>
      </c>
      <c r="AD624" s="16" t="str">
        <f t="shared" si="55"/>
        <v/>
      </c>
      <c r="AE624" s="16">
        <f t="shared" si="56"/>
        <v>1.3095649343790058E-2</v>
      </c>
      <c r="AF624" s="16" t="str">
        <f t="shared" si="57"/>
        <v/>
      </c>
      <c r="AG624" s="16" t="str">
        <f t="shared" si="58"/>
        <v/>
      </c>
      <c r="AH624" s="16" t="str">
        <f t="shared" si="59"/>
        <v/>
      </c>
      <c r="AI624" s="17" t="str">
        <f>IF('Peer Comparison Tool'!$D$11="NR","",IF($C624='Peer Comparison Tool'!$D$9,COUNT('ALLL &lt;50B Database'!$AI$1:AI623)+1,""))</f>
        <v/>
      </c>
    </row>
    <row r="625" spans="1:35" x14ac:dyDescent="0.25">
      <c r="A625" t="s">
        <v>142</v>
      </c>
      <c r="B625">
        <v>879457</v>
      </c>
      <c r="C625" s="5" t="s">
        <v>2642</v>
      </c>
      <c r="D625" s="5" t="s">
        <v>4387</v>
      </c>
      <c r="E625" s="5" t="s">
        <v>4388</v>
      </c>
      <c r="F625" s="2">
        <v>12735</v>
      </c>
      <c r="G625" s="2">
        <v>1091724</v>
      </c>
      <c r="H625" s="2">
        <v>804091</v>
      </c>
      <c r="I625" s="2">
        <v>100124</v>
      </c>
      <c r="J625" s="2">
        <v>703967</v>
      </c>
      <c r="K625" s="33">
        <v>1.8090336620892742E-2</v>
      </c>
      <c r="L625" s="2">
        <v>9445</v>
      </c>
      <c r="M625" s="2">
        <v>983657</v>
      </c>
      <c r="N625" s="2">
        <v>670241</v>
      </c>
      <c r="O625" s="33">
        <v>1.4091946031352902E-2</v>
      </c>
      <c r="P625" s="2">
        <v>9759</v>
      </c>
      <c r="Q625" s="2">
        <v>1010457</v>
      </c>
      <c r="R625" s="2">
        <v>690794</v>
      </c>
      <c r="S625" s="35">
        <v>1.4127221718775786E-2</v>
      </c>
      <c r="T625" t="s">
        <v>4388</v>
      </c>
      <c r="U625" t="s">
        <v>4388</v>
      </c>
      <c r="V625" s="5" t="s">
        <v>4387</v>
      </c>
      <c r="W625" s="5">
        <v>0</v>
      </c>
      <c r="X625" s="4">
        <v>3.963114902116956E-3</v>
      </c>
      <c r="Y625" s="6">
        <v>2976</v>
      </c>
      <c r="Z625" s="4">
        <v>3.5275687422883784E-5</v>
      </c>
      <c r="AA625" s="5">
        <v>827</v>
      </c>
      <c r="AC625" s="16" t="str">
        <f t="shared" si="54"/>
        <v/>
      </c>
      <c r="AD625" s="16" t="str">
        <f t="shared" si="55"/>
        <v/>
      </c>
      <c r="AE625" s="16">
        <f t="shared" si="56"/>
        <v>1.8090336620892742E-2</v>
      </c>
      <c r="AF625" s="16" t="str">
        <f t="shared" si="57"/>
        <v/>
      </c>
      <c r="AG625" s="16" t="str">
        <f t="shared" si="58"/>
        <v/>
      </c>
      <c r="AH625" s="16" t="str">
        <f t="shared" si="59"/>
        <v/>
      </c>
      <c r="AI625" s="17" t="str">
        <f>IF('Peer Comparison Tool'!$D$11="NR","",IF($C625='Peer Comparison Tool'!$D$9,COUNT('ALLL &lt;50B Database'!$AI$1:AI624)+1,""))</f>
        <v/>
      </c>
    </row>
    <row r="626" spans="1:35" x14ac:dyDescent="0.25">
      <c r="A626" t="s">
        <v>972</v>
      </c>
      <c r="B626">
        <v>344647</v>
      </c>
      <c r="C626" s="5" t="s">
        <v>926</v>
      </c>
      <c r="D626" s="5" t="s">
        <v>4387</v>
      </c>
      <c r="E626" s="5" t="s">
        <v>4388</v>
      </c>
      <c r="F626" s="2">
        <v>12106</v>
      </c>
      <c r="G626" s="2">
        <v>1091326</v>
      </c>
      <c r="H626" s="2">
        <v>515430</v>
      </c>
      <c r="I626" s="2">
        <v>0</v>
      </c>
      <c r="J626" s="2">
        <v>515430</v>
      </c>
      <c r="K626" s="33">
        <v>2.3487185456803058E-2</v>
      </c>
      <c r="L626" s="2">
        <v>11788</v>
      </c>
      <c r="M626" s="2">
        <v>921626</v>
      </c>
      <c r="N626" s="2">
        <v>500599</v>
      </c>
      <c r="O626" s="33">
        <v>2.3547789747882037E-2</v>
      </c>
      <c r="P626" s="2">
        <v>11933</v>
      </c>
      <c r="Q626" s="2">
        <v>918707</v>
      </c>
      <c r="R626" s="2">
        <v>490975</v>
      </c>
      <c r="S626" s="35">
        <v>2.4304699831967005E-2</v>
      </c>
      <c r="T626" t="s">
        <v>4388</v>
      </c>
      <c r="U626" t="s">
        <v>4388</v>
      </c>
      <c r="V626" s="5" t="s">
        <v>4387</v>
      </c>
      <c r="W626" s="5">
        <v>0</v>
      </c>
      <c r="X626" s="4">
        <v>-8.1751437516394687E-4</v>
      </c>
      <c r="Y626" s="6">
        <v>173</v>
      </c>
      <c r="Z626" s="4">
        <v>7.5691008408496768E-4</v>
      </c>
      <c r="AA626" s="5">
        <v>314</v>
      </c>
      <c r="AC626" s="16" t="str">
        <f t="shared" si="54"/>
        <v/>
      </c>
      <c r="AD626" s="16" t="str">
        <f t="shared" si="55"/>
        <v/>
      </c>
      <c r="AE626" s="16">
        <f t="shared" si="56"/>
        <v>2.3487185456803058E-2</v>
      </c>
      <c r="AF626" s="16" t="str">
        <f t="shared" si="57"/>
        <v/>
      </c>
      <c r="AG626" s="16" t="str">
        <f t="shared" si="58"/>
        <v/>
      </c>
      <c r="AH626" s="16" t="str">
        <f t="shared" si="59"/>
        <v/>
      </c>
      <c r="AI626" s="17" t="str">
        <f>IF('Peer Comparison Tool'!$D$11="NR","",IF($C626='Peer Comparison Tool'!$D$9,COUNT('ALLL &lt;50B Database'!$AI$1:AI625)+1,""))</f>
        <v/>
      </c>
    </row>
    <row r="627" spans="1:35" x14ac:dyDescent="0.25">
      <c r="A627" t="s">
        <v>1402</v>
      </c>
      <c r="B627">
        <v>361055</v>
      </c>
      <c r="C627" s="5" t="s">
        <v>1389</v>
      </c>
      <c r="D627" s="5" t="s">
        <v>4390</v>
      </c>
      <c r="E627" s="5" t="s">
        <v>4388</v>
      </c>
      <c r="F627" s="2">
        <v>8348</v>
      </c>
      <c r="G627" s="2">
        <v>1091002</v>
      </c>
      <c r="H627" s="2">
        <v>712480</v>
      </c>
      <c r="I627" s="2">
        <v>69011</v>
      </c>
      <c r="J627" s="2">
        <v>643469</v>
      </c>
      <c r="K627" s="33">
        <v>1.297342995544463E-2</v>
      </c>
      <c r="L627" s="2">
        <v>7350</v>
      </c>
      <c r="M627" s="2">
        <v>963219</v>
      </c>
      <c r="N627" s="2">
        <v>645527</v>
      </c>
      <c r="O627" s="33">
        <v>1.1386045819926974E-2</v>
      </c>
      <c r="P627" s="2">
        <v>7697</v>
      </c>
      <c r="Q627" s="2">
        <v>973744</v>
      </c>
      <c r="R627" s="2">
        <v>635317</v>
      </c>
      <c r="S627" s="35">
        <v>1.2115211776168432E-2</v>
      </c>
      <c r="T627" t="s">
        <v>4388</v>
      </c>
      <c r="U627" t="s">
        <v>4388</v>
      </c>
      <c r="V627" s="5" t="s">
        <v>4390</v>
      </c>
      <c r="W627" s="5">
        <v>0</v>
      </c>
      <c r="X627" s="4">
        <v>8.5821817927619719E-4</v>
      </c>
      <c r="Y627" s="6">
        <v>651</v>
      </c>
      <c r="Z627" s="4">
        <v>7.2916595624145791E-4</v>
      </c>
      <c r="AA627" s="5">
        <v>2442</v>
      </c>
      <c r="AC627" s="16" t="str">
        <f t="shared" si="54"/>
        <v/>
      </c>
      <c r="AD627" s="16" t="str">
        <f t="shared" si="55"/>
        <v/>
      </c>
      <c r="AE627" s="16">
        <f t="shared" si="56"/>
        <v>1.297342995544463E-2</v>
      </c>
      <c r="AF627" s="16" t="str">
        <f t="shared" si="57"/>
        <v/>
      </c>
      <c r="AG627" s="16" t="str">
        <f t="shared" si="58"/>
        <v/>
      </c>
      <c r="AH627" s="16" t="str">
        <f t="shared" si="59"/>
        <v/>
      </c>
      <c r="AI627" s="17" t="str">
        <f>IF('Peer Comparison Tool'!$D$11="NR","",IF($C627='Peer Comparison Tool'!$D$9,COUNT('ALLL &lt;50B Database'!$AI$1:AI626)+1,""))</f>
        <v/>
      </c>
    </row>
    <row r="628" spans="1:35" x14ac:dyDescent="0.25">
      <c r="A628" t="s">
        <v>3078</v>
      </c>
      <c r="B628">
        <v>498317</v>
      </c>
      <c r="C628" s="5" t="s">
        <v>3064</v>
      </c>
      <c r="D628" s="5" t="s">
        <v>4387</v>
      </c>
      <c r="E628" s="5" t="s">
        <v>4388</v>
      </c>
      <c r="F628" s="2">
        <v>7653</v>
      </c>
      <c r="G628" s="2">
        <v>1088805</v>
      </c>
      <c r="H628" s="2">
        <v>820080</v>
      </c>
      <c r="I628" s="2">
        <v>34145</v>
      </c>
      <c r="J628" s="2">
        <v>785935</v>
      </c>
      <c r="K628" s="33">
        <v>9.7374464809430808E-3</v>
      </c>
      <c r="L628" s="2">
        <v>5944</v>
      </c>
      <c r="M628" s="2">
        <v>998211</v>
      </c>
      <c r="N628" s="2">
        <v>761665</v>
      </c>
      <c r="O628" s="33">
        <v>7.8039558073431234E-3</v>
      </c>
      <c r="P628" s="2">
        <v>8400</v>
      </c>
      <c r="Q628" s="2">
        <v>1021704</v>
      </c>
      <c r="R628" s="2">
        <v>765160</v>
      </c>
      <c r="S628" s="35">
        <v>1.0978096084479064E-2</v>
      </c>
      <c r="T628" t="s">
        <v>4388</v>
      </c>
      <c r="U628" t="s">
        <v>4388</v>
      </c>
      <c r="V628" s="5" t="s">
        <v>4387</v>
      </c>
      <c r="W628" s="5">
        <v>0</v>
      </c>
      <c r="X628" s="4">
        <v>-1.2406496035359833E-3</v>
      </c>
      <c r="Y628" s="6">
        <v>-747</v>
      </c>
      <c r="Z628" s="4">
        <v>3.1741402771359407E-3</v>
      </c>
      <c r="AA628" s="5">
        <v>3871</v>
      </c>
      <c r="AC628" s="16" t="str">
        <f t="shared" si="54"/>
        <v/>
      </c>
      <c r="AD628" s="16" t="str">
        <f t="shared" si="55"/>
        <v/>
      </c>
      <c r="AE628" s="16">
        <f t="shared" si="56"/>
        <v>9.7374464809430808E-3</v>
      </c>
      <c r="AF628" s="16" t="str">
        <f t="shared" si="57"/>
        <v/>
      </c>
      <c r="AG628" s="16" t="str">
        <f t="shared" si="58"/>
        <v/>
      </c>
      <c r="AH628" s="16" t="str">
        <f t="shared" si="59"/>
        <v/>
      </c>
      <c r="AI628" s="17" t="str">
        <f>IF('Peer Comparison Tool'!$D$11="NR","",IF($C628='Peer Comparison Tool'!$D$9,COUNT('ALLL &lt;50B Database'!$AI$1:AI627)+1,""))</f>
        <v/>
      </c>
    </row>
    <row r="629" spans="1:35" x14ac:dyDescent="0.25">
      <c r="A629" t="s">
        <v>1948</v>
      </c>
      <c r="B629">
        <v>339607</v>
      </c>
      <c r="C629" s="5" t="s">
        <v>1938</v>
      </c>
      <c r="D629" s="5" t="s">
        <v>4390</v>
      </c>
      <c r="E629" s="5" t="s">
        <v>4388</v>
      </c>
      <c r="F629" s="2">
        <v>4527</v>
      </c>
      <c r="G629" s="2">
        <v>1088349</v>
      </c>
      <c r="H629" s="2">
        <v>856556</v>
      </c>
      <c r="I629" s="2">
        <v>23266</v>
      </c>
      <c r="J629" s="2">
        <v>833290</v>
      </c>
      <c r="K629" s="33">
        <v>5.4326824994899731E-3</v>
      </c>
      <c r="L629" s="2">
        <v>4600</v>
      </c>
      <c r="M629" s="2">
        <v>1031633</v>
      </c>
      <c r="N629" s="2">
        <v>847103</v>
      </c>
      <c r="O629" s="33">
        <v>5.4302723517683209E-3</v>
      </c>
      <c r="P629" s="2">
        <v>4206</v>
      </c>
      <c r="Q629" s="2">
        <v>1045174</v>
      </c>
      <c r="R629" s="2">
        <v>846644</v>
      </c>
      <c r="S629" s="35">
        <v>4.967849532979623E-3</v>
      </c>
      <c r="T629" t="s">
        <v>4388</v>
      </c>
      <c r="U629" t="s">
        <v>4388</v>
      </c>
      <c r="V629" s="5" t="s">
        <v>4390</v>
      </c>
      <c r="W629" s="5">
        <v>0</v>
      </c>
      <c r="X629" s="4">
        <v>4.6483296651035014E-4</v>
      </c>
      <c r="Y629" s="6">
        <v>321</v>
      </c>
      <c r="Z629" s="4">
        <v>-4.6242281878869796E-4</v>
      </c>
      <c r="AA629" s="5">
        <v>4627</v>
      </c>
      <c r="AC629" s="16" t="str">
        <f t="shared" si="54"/>
        <v/>
      </c>
      <c r="AD629" s="16" t="str">
        <f t="shared" si="55"/>
        <v/>
      </c>
      <c r="AE629" s="16">
        <f t="shared" si="56"/>
        <v>5.4326824994899731E-3</v>
      </c>
      <c r="AF629" s="16" t="str">
        <f t="shared" si="57"/>
        <v/>
      </c>
      <c r="AG629" s="16" t="str">
        <f t="shared" si="58"/>
        <v/>
      </c>
      <c r="AH629" s="16" t="str">
        <f t="shared" si="59"/>
        <v/>
      </c>
      <c r="AI629" s="17" t="str">
        <f>IF('Peer Comparison Tool'!$D$11="NR","",IF($C629='Peer Comparison Tool'!$D$9,COUNT('ALLL &lt;50B Database'!$AI$1:AI628)+1,""))</f>
        <v/>
      </c>
    </row>
    <row r="630" spans="1:35" x14ac:dyDescent="0.25">
      <c r="A630" t="s">
        <v>733</v>
      </c>
      <c r="B630">
        <v>735441</v>
      </c>
      <c r="C630" s="5" t="s">
        <v>716</v>
      </c>
      <c r="D630" s="5" t="s">
        <v>4390</v>
      </c>
      <c r="E630" s="5" t="s">
        <v>4388</v>
      </c>
      <c r="F630" s="2">
        <v>14649</v>
      </c>
      <c r="G630" s="2">
        <v>1087901</v>
      </c>
      <c r="H630" s="2">
        <v>939099</v>
      </c>
      <c r="I630" s="2">
        <v>73299</v>
      </c>
      <c r="J630" s="2">
        <v>865800</v>
      </c>
      <c r="K630" s="33">
        <v>1.6919611919611919E-2</v>
      </c>
      <c r="L630" s="2">
        <v>13444</v>
      </c>
      <c r="M630" s="2">
        <v>948382</v>
      </c>
      <c r="N630" s="2">
        <v>873067</v>
      </c>
      <c r="O630" s="33">
        <v>1.5398589111717657E-2</v>
      </c>
      <c r="P630" s="2">
        <v>13132</v>
      </c>
      <c r="Q630" s="2">
        <v>975704</v>
      </c>
      <c r="R630" s="2">
        <v>885344</v>
      </c>
      <c r="S630" s="35">
        <v>1.4832652618643149E-2</v>
      </c>
      <c r="T630" t="s">
        <v>4388</v>
      </c>
      <c r="U630" t="s">
        <v>4388</v>
      </c>
      <c r="V630" s="5" t="s">
        <v>4390</v>
      </c>
      <c r="W630" s="5">
        <v>0</v>
      </c>
      <c r="X630" s="4">
        <v>2.0869593009687701E-3</v>
      </c>
      <c r="Y630" s="6">
        <v>1517</v>
      </c>
      <c r="Z630" s="4">
        <v>-5.6593649307450783E-4</v>
      </c>
      <c r="AA630" s="5">
        <v>1056</v>
      </c>
      <c r="AC630" s="16" t="str">
        <f t="shared" si="54"/>
        <v/>
      </c>
      <c r="AD630" s="16" t="str">
        <f t="shared" si="55"/>
        <v/>
      </c>
      <c r="AE630" s="16">
        <f t="shared" si="56"/>
        <v>1.6919611919611919E-2</v>
      </c>
      <c r="AF630" s="16" t="str">
        <f t="shared" si="57"/>
        <v/>
      </c>
      <c r="AG630" s="16" t="str">
        <f t="shared" si="58"/>
        <v/>
      </c>
      <c r="AH630" s="16" t="str">
        <f t="shared" si="59"/>
        <v/>
      </c>
      <c r="AI630" s="17" t="str">
        <f>IF('Peer Comparison Tool'!$D$11="NR","",IF($C630='Peer Comparison Tool'!$D$9,COUNT('ALLL &lt;50B Database'!$AI$1:AI629)+1,""))</f>
        <v/>
      </c>
    </row>
    <row r="631" spans="1:35" x14ac:dyDescent="0.25">
      <c r="A631" t="s">
        <v>1839</v>
      </c>
      <c r="B631">
        <v>119779</v>
      </c>
      <c r="C631" s="5" t="s">
        <v>1795</v>
      </c>
      <c r="D631" s="5" t="s">
        <v>4387</v>
      </c>
      <c r="E631" s="5" t="s">
        <v>4388</v>
      </c>
      <c r="F631" s="2">
        <v>9143</v>
      </c>
      <c r="G631" s="2">
        <v>1083686</v>
      </c>
      <c r="H631" s="2">
        <v>905504</v>
      </c>
      <c r="I631" s="2">
        <v>74202</v>
      </c>
      <c r="J631" s="2">
        <v>831302</v>
      </c>
      <c r="K631" s="33">
        <v>1.0998409723542107E-2</v>
      </c>
      <c r="L631" s="2">
        <v>7407</v>
      </c>
      <c r="M631" s="2">
        <v>953491</v>
      </c>
      <c r="N631" s="2">
        <v>826005</v>
      </c>
      <c r="O631" s="33">
        <v>8.9672580674451125E-3</v>
      </c>
      <c r="P631" s="2">
        <v>7995</v>
      </c>
      <c r="Q631" s="2">
        <v>959534</v>
      </c>
      <c r="R631" s="2">
        <v>838640</v>
      </c>
      <c r="S631" s="35">
        <v>9.5332919965658691E-3</v>
      </c>
      <c r="T631" t="s">
        <v>4388</v>
      </c>
      <c r="U631" t="s">
        <v>4388</v>
      </c>
      <c r="V631" s="5" t="s">
        <v>4387</v>
      </c>
      <c r="W631" s="5">
        <v>0</v>
      </c>
      <c r="X631" s="4">
        <v>1.465117726976238E-3</v>
      </c>
      <c r="Y631" s="6">
        <v>1148</v>
      </c>
      <c r="Z631" s="4">
        <v>5.6603392912075653E-4</v>
      </c>
      <c r="AA631" s="5">
        <v>3379</v>
      </c>
      <c r="AC631" s="16" t="str">
        <f t="shared" si="54"/>
        <v/>
      </c>
      <c r="AD631" s="16" t="str">
        <f t="shared" si="55"/>
        <v/>
      </c>
      <c r="AE631" s="16">
        <f t="shared" si="56"/>
        <v>1.0998409723542107E-2</v>
      </c>
      <c r="AF631" s="16" t="str">
        <f t="shared" si="57"/>
        <v/>
      </c>
      <c r="AG631" s="16" t="str">
        <f t="shared" si="58"/>
        <v/>
      </c>
      <c r="AH631" s="16" t="str">
        <f t="shared" si="59"/>
        <v/>
      </c>
      <c r="AI631" s="17" t="str">
        <f>IF('Peer Comparison Tool'!$D$11="NR","",IF($C631='Peer Comparison Tool'!$D$9,COUNT('ALLL &lt;50B Database'!$AI$1:AI630)+1,""))</f>
        <v/>
      </c>
    </row>
    <row r="632" spans="1:35" x14ac:dyDescent="0.25">
      <c r="A632" t="s">
        <v>2321</v>
      </c>
      <c r="B632">
        <v>770657</v>
      </c>
      <c r="C632" s="5" t="s">
        <v>2299</v>
      </c>
      <c r="D632" s="5" t="s">
        <v>4390</v>
      </c>
      <c r="E632" s="5" t="s">
        <v>4388</v>
      </c>
      <c r="F632" s="2">
        <v>8272</v>
      </c>
      <c r="G632" s="2">
        <v>1081141</v>
      </c>
      <c r="H632" s="2">
        <v>703052</v>
      </c>
      <c r="I632" s="2">
        <v>61162</v>
      </c>
      <c r="J632" s="2">
        <v>641890</v>
      </c>
      <c r="K632" s="33">
        <v>1.2886943245727461E-2</v>
      </c>
      <c r="L632" s="2">
        <v>8114</v>
      </c>
      <c r="M632" s="2">
        <v>932175</v>
      </c>
      <c r="N632" s="2">
        <v>608000</v>
      </c>
      <c r="O632" s="33">
        <v>1.3345394736842105E-2</v>
      </c>
      <c r="P632" s="2">
        <v>8172</v>
      </c>
      <c r="Q632" s="2">
        <v>958539</v>
      </c>
      <c r="R632" s="2">
        <v>611663</v>
      </c>
      <c r="S632" s="35">
        <v>1.3360298072631498E-2</v>
      </c>
      <c r="T632" t="s">
        <v>4388</v>
      </c>
      <c r="U632" t="s">
        <v>4388</v>
      </c>
      <c r="V632" s="5" t="s">
        <v>4390</v>
      </c>
      <c r="W632" s="5">
        <v>0</v>
      </c>
      <c r="X632" s="4">
        <v>-4.7335482690403705E-4</v>
      </c>
      <c r="Y632" s="6">
        <v>100</v>
      </c>
      <c r="Z632" s="4">
        <v>1.4903335789392957E-5</v>
      </c>
      <c r="AA632" s="5">
        <v>2500</v>
      </c>
      <c r="AC632" s="16" t="str">
        <f t="shared" si="54"/>
        <v/>
      </c>
      <c r="AD632" s="16" t="str">
        <f t="shared" si="55"/>
        <v/>
      </c>
      <c r="AE632" s="16">
        <f t="shared" si="56"/>
        <v>1.2886943245727461E-2</v>
      </c>
      <c r="AF632" s="16" t="str">
        <f t="shared" si="57"/>
        <v/>
      </c>
      <c r="AG632" s="16" t="str">
        <f t="shared" si="58"/>
        <v/>
      </c>
      <c r="AH632" s="16" t="str">
        <f t="shared" si="59"/>
        <v/>
      </c>
      <c r="AI632" s="17" t="str">
        <f>IF('Peer Comparison Tool'!$D$11="NR","",IF($C632='Peer Comparison Tool'!$D$9,COUNT('ALLL &lt;50B Database'!$AI$1:AI631)+1,""))</f>
        <v/>
      </c>
    </row>
    <row r="633" spans="1:35" x14ac:dyDescent="0.25">
      <c r="A633" t="s">
        <v>2324</v>
      </c>
      <c r="B633">
        <v>613558</v>
      </c>
      <c r="C633" s="5" t="s">
        <v>2299</v>
      </c>
      <c r="D633" s="5" t="s">
        <v>4390</v>
      </c>
      <c r="E633" s="5" t="s">
        <v>4388</v>
      </c>
      <c r="F633" s="2">
        <v>7858</v>
      </c>
      <c r="G633" s="2">
        <v>1077968</v>
      </c>
      <c r="H633" s="2">
        <v>824365</v>
      </c>
      <c r="I633" s="2">
        <v>94917</v>
      </c>
      <c r="J633" s="2">
        <v>729448</v>
      </c>
      <c r="K633" s="33">
        <v>1.0772529364670271E-2</v>
      </c>
      <c r="L633" s="2">
        <v>8129</v>
      </c>
      <c r="M633" s="2">
        <v>915985</v>
      </c>
      <c r="N633" s="2">
        <v>728030</v>
      </c>
      <c r="O633" s="33">
        <v>1.1165748664203399E-2</v>
      </c>
      <c r="P633" s="2">
        <v>7708</v>
      </c>
      <c r="Q633" s="2">
        <v>902639</v>
      </c>
      <c r="R633" s="2">
        <v>728682</v>
      </c>
      <c r="S633" s="35">
        <v>1.0578002475702708E-2</v>
      </c>
      <c r="T633" t="s">
        <v>4388</v>
      </c>
      <c r="U633" t="s">
        <v>4388</v>
      </c>
      <c r="V633" s="5" t="s">
        <v>4390</v>
      </c>
      <c r="W633" s="5">
        <v>0</v>
      </c>
      <c r="X633" s="4">
        <v>1.9452688896756318E-4</v>
      </c>
      <c r="Y633" s="6">
        <v>150</v>
      </c>
      <c r="Z633" s="4">
        <v>-5.8774618850069085E-4</v>
      </c>
      <c r="AA633" s="5">
        <v>3478</v>
      </c>
      <c r="AC633" s="16" t="str">
        <f t="shared" si="54"/>
        <v/>
      </c>
      <c r="AD633" s="16" t="str">
        <f t="shared" si="55"/>
        <v/>
      </c>
      <c r="AE633" s="16">
        <f t="shared" si="56"/>
        <v>1.0772529364670271E-2</v>
      </c>
      <c r="AF633" s="16" t="str">
        <f t="shared" si="57"/>
        <v/>
      </c>
      <c r="AG633" s="16" t="str">
        <f t="shared" si="58"/>
        <v/>
      </c>
      <c r="AH633" s="16" t="str">
        <f t="shared" si="59"/>
        <v/>
      </c>
      <c r="AI633" s="17" t="str">
        <f>IF('Peer Comparison Tool'!$D$11="NR","",IF($C633='Peer Comparison Tool'!$D$9,COUNT('ALLL &lt;50B Database'!$AI$1:AI632)+1,""))</f>
        <v/>
      </c>
    </row>
    <row r="634" spans="1:35" x14ac:dyDescent="0.25">
      <c r="A634" t="s">
        <v>860</v>
      </c>
      <c r="B634">
        <v>83375</v>
      </c>
      <c r="C634" s="5" t="s">
        <v>2907</v>
      </c>
      <c r="D634" s="5" t="s">
        <v>4390</v>
      </c>
      <c r="E634" s="5" t="s">
        <v>4388</v>
      </c>
      <c r="F634" s="2">
        <v>9150</v>
      </c>
      <c r="G634" s="2">
        <v>1073710</v>
      </c>
      <c r="H634" s="2">
        <v>676310</v>
      </c>
      <c r="I634" s="2">
        <v>102800</v>
      </c>
      <c r="J634" s="2">
        <v>573510</v>
      </c>
      <c r="K634" s="33">
        <v>1.5954386148454257E-2</v>
      </c>
      <c r="L634" s="2">
        <v>8000</v>
      </c>
      <c r="M634" s="2">
        <v>908252</v>
      </c>
      <c r="N634" s="2">
        <v>579368</v>
      </c>
      <c r="O634" s="33">
        <v>1.3808149569876142E-2</v>
      </c>
      <c r="P634" s="2">
        <v>8350</v>
      </c>
      <c r="Q634" s="2">
        <v>915574</v>
      </c>
      <c r="R634" s="2">
        <v>590318</v>
      </c>
      <c r="S634" s="35">
        <v>1.4144918501553401E-2</v>
      </c>
      <c r="T634" t="s">
        <v>4388</v>
      </c>
      <c r="U634" t="s">
        <v>4388</v>
      </c>
      <c r="V634" s="5" t="s">
        <v>4390</v>
      </c>
      <c r="W634" s="5">
        <v>0</v>
      </c>
      <c r="X634" s="4">
        <v>1.8094676469008562E-3</v>
      </c>
      <c r="Y634" s="6">
        <v>800</v>
      </c>
      <c r="Z634" s="4">
        <v>3.3676893167725909E-4</v>
      </c>
      <c r="AA634" s="5">
        <v>1287</v>
      </c>
      <c r="AC634" s="16" t="str">
        <f t="shared" si="54"/>
        <v/>
      </c>
      <c r="AD634" s="16" t="str">
        <f t="shared" si="55"/>
        <v/>
      </c>
      <c r="AE634" s="16">
        <f t="shared" si="56"/>
        <v>1.5954386148454257E-2</v>
      </c>
      <c r="AF634" s="16" t="str">
        <f t="shared" si="57"/>
        <v/>
      </c>
      <c r="AG634" s="16" t="str">
        <f t="shared" si="58"/>
        <v/>
      </c>
      <c r="AH634" s="16" t="str">
        <f t="shared" si="59"/>
        <v/>
      </c>
      <c r="AI634" s="17" t="str">
        <f>IF('Peer Comparison Tool'!$D$11="NR","",IF($C634='Peer Comparison Tool'!$D$9,COUNT('ALLL &lt;50B Database'!$AI$1:AI633)+1,""))</f>
        <v/>
      </c>
    </row>
    <row r="635" spans="1:35" x14ac:dyDescent="0.25">
      <c r="A635" t="s">
        <v>1498</v>
      </c>
      <c r="B635">
        <v>3404373</v>
      </c>
      <c r="C635" s="5" t="s">
        <v>2850</v>
      </c>
      <c r="D635" s="5" t="s">
        <v>4390</v>
      </c>
      <c r="E635" s="5" t="s">
        <v>4388</v>
      </c>
      <c r="F635" s="2">
        <v>17124</v>
      </c>
      <c r="G635" s="2">
        <v>1073625</v>
      </c>
      <c r="H635" s="2">
        <v>850978</v>
      </c>
      <c r="I635" s="2">
        <v>61490</v>
      </c>
      <c r="J635" s="2">
        <v>789488</v>
      </c>
      <c r="K635" s="33">
        <v>2.1690006687878727E-2</v>
      </c>
      <c r="L635" s="2">
        <v>15352</v>
      </c>
      <c r="M635" s="2">
        <v>1007499</v>
      </c>
      <c r="N635" s="2">
        <v>793577</v>
      </c>
      <c r="O635" s="33">
        <v>1.9345318727735306E-2</v>
      </c>
      <c r="P635" s="2">
        <v>15507</v>
      </c>
      <c r="Q635" s="2">
        <v>1011321</v>
      </c>
      <c r="R635" s="2">
        <v>794125</v>
      </c>
      <c r="S635" s="35">
        <v>1.9527152526365495E-2</v>
      </c>
      <c r="T635" t="s">
        <v>4388</v>
      </c>
      <c r="U635" t="s">
        <v>4388</v>
      </c>
      <c r="V635" s="5" t="s">
        <v>4390</v>
      </c>
      <c r="W635" s="5">
        <v>0</v>
      </c>
      <c r="X635" s="4">
        <v>2.1628541615132321E-3</v>
      </c>
      <c r="Y635" s="6">
        <v>1617</v>
      </c>
      <c r="Z635" s="4">
        <v>1.8183379863018906E-4</v>
      </c>
      <c r="AA635" s="5">
        <v>415</v>
      </c>
      <c r="AC635" s="16" t="str">
        <f t="shared" si="54"/>
        <v/>
      </c>
      <c r="AD635" s="16" t="str">
        <f t="shared" si="55"/>
        <v/>
      </c>
      <c r="AE635" s="16">
        <f t="shared" si="56"/>
        <v>2.1690006687878727E-2</v>
      </c>
      <c r="AF635" s="16" t="str">
        <f t="shared" si="57"/>
        <v/>
      </c>
      <c r="AG635" s="16" t="str">
        <f t="shared" si="58"/>
        <v/>
      </c>
      <c r="AH635" s="16" t="str">
        <f t="shared" si="59"/>
        <v/>
      </c>
      <c r="AI635" s="17" t="str">
        <f>IF('Peer Comparison Tool'!$D$11="NR","",IF($C635='Peer Comparison Tool'!$D$9,COUNT('ALLL &lt;50B Database'!$AI$1:AI634)+1,""))</f>
        <v/>
      </c>
    </row>
    <row r="636" spans="1:35" x14ac:dyDescent="0.25">
      <c r="A636" t="s">
        <v>4363</v>
      </c>
      <c r="B636">
        <v>898458</v>
      </c>
      <c r="C636" s="5" t="s">
        <v>4362</v>
      </c>
      <c r="D636" s="5" t="s">
        <v>4390</v>
      </c>
      <c r="E636" s="5" t="s">
        <v>4388</v>
      </c>
      <c r="F636" s="2">
        <v>10040</v>
      </c>
      <c r="G636" s="2">
        <v>1071952</v>
      </c>
      <c r="H636" s="2">
        <v>763933</v>
      </c>
      <c r="I636" s="2">
        <v>84177</v>
      </c>
      <c r="J636" s="2">
        <v>679756</v>
      </c>
      <c r="K636" s="33">
        <v>1.4770005707930493E-2</v>
      </c>
      <c r="L636" s="2">
        <v>8657</v>
      </c>
      <c r="M636" s="2">
        <v>982409</v>
      </c>
      <c r="N636" s="2">
        <v>674644</v>
      </c>
      <c r="O636" s="33">
        <v>1.2831952852170923E-2</v>
      </c>
      <c r="P636" s="2">
        <v>8886</v>
      </c>
      <c r="Q636" s="2">
        <v>938359</v>
      </c>
      <c r="R636" s="2">
        <v>673975</v>
      </c>
      <c r="S636" s="35">
        <v>1.3184465299157981E-2</v>
      </c>
      <c r="T636" t="s">
        <v>4388</v>
      </c>
      <c r="U636" t="s">
        <v>4388</v>
      </c>
      <c r="V636" s="5" t="s">
        <v>4390</v>
      </c>
      <c r="W636" s="5">
        <v>0</v>
      </c>
      <c r="X636" s="4">
        <v>1.5855404087725122E-3</v>
      </c>
      <c r="Y636" s="6">
        <v>1154</v>
      </c>
      <c r="Z636" s="4">
        <v>3.5251244698705775E-4</v>
      </c>
      <c r="AA636" s="5">
        <v>1679</v>
      </c>
      <c r="AC636" s="16" t="str">
        <f t="shared" si="54"/>
        <v/>
      </c>
      <c r="AD636" s="16" t="str">
        <f t="shared" si="55"/>
        <v/>
      </c>
      <c r="AE636" s="16">
        <f t="shared" si="56"/>
        <v>1.4770005707930493E-2</v>
      </c>
      <c r="AF636" s="16" t="str">
        <f t="shared" si="57"/>
        <v/>
      </c>
      <c r="AG636" s="16" t="str">
        <f t="shared" si="58"/>
        <v/>
      </c>
      <c r="AH636" s="16" t="str">
        <f t="shared" si="59"/>
        <v/>
      </c>
      <c r="AI636" s="17" t="str">
        <f>IF('Peer Comparison Tool'!$D$11="NR","",IF($C636='Peer Comparison Tool'!$D$9,COUNT('ALLL &lt;50B Database'!$AI$1:AI635)+1,""))</f>
        <v/>
      </c>
    </row>
    <row r="637" spans="1:35" x14ac:dyDescent="0.25">
      <c r="A637" t="s">
        <v>1403</v>
      </c>
      <c r="B637">
        <v>2747587</v>
      </c>
      <c r="C637" s="5" t="s">
        <v>1389</v>
      </c>
      <c r="D637" s="5" t="s">
        <v>4390</v>
      </c>
      <c r="E637" s="5" t="s">
        <v>4388</v>
      </c>
      <c r="F637" s="2">
        <v>8448</v>
      </c>
      <c r="G637" s="2">
        <v>1070375</v>
      </c>
      <c r="H637" s="2">
        <v>371479</v>
      </c>
      <c r="I637" s="2">
        <v>35014</v>
      </c>
      <c r="J637" s="2">
        <v>336465</v>
      </c>
      <c r="K637" s="33">
        <v>2.5108109313004324E-2</v>
      </c>
      <c r="L637" s="2">
        <v>7052</v>
      </c>
      <c r="M637" s="2">
        <v>833228</v>
      </c>
      <c r="N637" s="2">
        <v>364420</v>
      </c>
      <c r="O637" s="33">
        <v>1.9351297952911475E-2</v>
      </c>
      <c r="P637" s="2">
        <v>7438</v>
      </c>
      <c r="Q637" s="2">
        <v>933981</v>
      </c>
      <c r="R637" s="2">
        <v>364790</v>
      </c>
      <c r="S637" s="35">
        <v>2.038981331725102E-2</v>
      </c>
      <c r="T637" t="s">
        <v>4388</v>
      </c>
      <c r="U637" t="s">
        <v>4388</v>
      </c>
      <c r="V637" s="5" t="s">
        <v>4390</v>
      </c>
      <c r="W637" s="5">
        <v>0</v>
      </c>
      <c r="X637" s="4">
        <v>4.7182959957533036E-3</v>
      </c>
      <c r="Y637" s="6">
        <v>1010</v>
      </c>
      <c r="Z637" s="4">
        <v>1.0385153643395449E-3</v>
      </c>
      <c r="AA637" s="5">
        <v>253</v>
      </c>
      <c r="AC637" s="16" t="str">
        <f t="shared" si="54"/>
        <v/>
      </c>
      <c r="AD637" s="16" t="str">
        <f t="shared" si="55"/>
        <v/>
      </c>
      <c r="AE637" s="16">
        <f t="shared" si="56"/>
        <v>2.5108109313004324E-2</v>
      </c>
      <c r="AF637" s="16" t="str">
        <f t="shared" si="57"/>
        <v/>
      </c>
      <c r="AG637" s="16" t="str">
        <f t="shared" si="58"/>
        <v/>
      </c>
      <c r="AH637" s="16" t="str">
        <f t="shared" si="59"/>
        <v/>
      </c>
      <c r="AI637" s="17" t="str">
        <f>IF('Peer Comparison Tool'!$D$11="NR","",IF($C637='Peer Comparison Tool'!$D$9,COUNT('ALLL &lt;50B Database'!$AI$1:AI636)+1,""))</f>
        <v/>
      </c>
    </row>
    <row r="638" spans="1:35" x14ac:dyDescent="0.25">
      <c r="A638" t="s">
        <v>122</v>
      </c>
      <c r="B638">
        <v>517049</v>
      </c>
      <c r="C638" s="5" t="s">
        <v>113</v>
      </c>
      <c r="D638" s="5" t="s">
        <v>4390</v>
      </c>
      <c r="E638" s="5" t="s">
        <v>4388</v>
      </c>
      <c r="F638" s="2">
        <v>9074</v>
      </c>
      <c r="G638" s="2">
        <v>1068734</v>
      </c>
      <c r="H638" s="2">
        <v>790043</v>
      </c>
      <c r="I638" s="2">
        <v>1999</v>
      </c>
      <c r="J638" s="2">
        <v>788044</v>
      </c>
      <c r="K638" s="33">
        <v>1.1514585479998578E-2</v>
      </c>
      <c r="L638" s="2">
        <v>7971</v>
      </c>
      <c r="M638" s="2">
        <v>971743</v>
      </c>
      <c r="N638" s="2">
        <v>795194</v>
      </c>
      <c r="O638" s="33">
        <v>1.0023968993729832E-2</v>
      </c>
      <c r="P638" s="2">
        <v>8994</v>
      </c>
      <c r="Q638" s="2">
        <v>989196</v>
      </c>
      <c r="R638" s="2">
        <v>785585</v>
      </c>
      <c r="S638" s="35">
        <v>1.1448792937747029E-2</v>
      </c>
      <c r="T638" t="s">
        <v>4388</v>
      </c>
      <c r="U638" t="s">
        <v>4388</v>
      </c>
      <c r="V638" s="5" t="s">
        <v>4390</v>
      </c>
      <c r="W638" s="5">
        <v>0</v>
      </c>
      <c r="X638" s="4">
        <v>6.5792542251549499E-5</v>
      </c>
      <c r="Y638" s="6">
        <v>80</v>
      </c>
      <c r="Z638" s="4">
        <v>1.4248239440171964E-3</v>
      </c>
      <c r="AA638" s="5">
        <v>3147</v>
      </c>
      <c r="AC638" s="16" t="str">
        <f t="shared" si="54"/>
        <v/>
      </c>
      <c r="AD638" s="16" t="str">
        <f t="shared" si="55"/>
        <v/>
      </c>
      <c r="AE638" s="16">
        <f t="shared" si="56"/>
        <v>1.1514585479998578E-2</v>
      </c>
      <c r="AF638" s="16" t="str">
        <f t="shared" si="57"/>
        <v/>
      </c>
      <c r="AG638" s="16" t="str">
        <f t="shared" si="58"/>
        <v/>
      </c>
      <c r="AH638" s="16" t="str">
        <f t="shared" si="59"/>
        <v/>
      </c>
      <c r="AI638" s="17" t="str">
        <f>IF('Peer Comparison Tool'!$D$11="NR","",IF($C638='Peer Comparison Tool'!$D$9,COUNT('ALLL &lt;50B Database'!$AI$1:AI637)+1,""))</f>
        <v/>
      </c>
    </row>
    <row r="639" spans="1:35" x14ac:dyDescent="0.25">
      <c r="A639" t="s">
        <v>3567</v>
      </c>
      <c r="B639">
        <v>275358</v>
      </c>
      <c r="C639" s="5" t="s">
        <v>3557</v>
      </c>
      <c r="D639" s="5" t="s">
        <v>4390</v>
      </c>
      <c r="E639" s="5" t="s">
        <v>4388</v>
      </c>
      <c r="F639" s="2">
        <v>13029</v>
      </c>
      <c r="G639" s="2">
        <v>1067615</v>
      </c>
      <c r="H639" s="2">
        <v>806013</v>
      </c>
      <c r="I639" s="2">
        <v>54249</v>
      </c>
      <c r="J639" s="2">
        <v>751764</v>
      </c>
      <c r="K639" s="33">
        <v>1.7331236930738902E-2</v>
      </c>
      <c r="L639" s="2">
        <v>8835</v>
      </c>
      <c r="M639" s="2">
        <v>985338</v>
      </c>
      <c r="N639" s="2">
        <v>708112</v>
      </c>
      <c r="O639" s="33">
        <v>1.247683982194907E-2</v>
      </c>
      <c r="P639" s="2">
        <v>9544</v>
      </c>
      <c r="Q639" s="2">
        <v>972786</v>
      </c>
      <c r="R639" s="2">
        <v>730463</v>
      </c>
      <c r="S639" s="35">
        <v>1.3065685736306972E-2</v>
      </c>
      <c r="T639" t="s">
        <v>4388</v>
      </c>
      <c r="U639" t="s">
        <v>4388</v>
      </c>
      <c r="V639" s="5" t="s">
        <v>4390</v>
      </c>
      <c r="W639" s="5">
        <v>0</v>
      </c>
      <c r="X639" s="4">
        <v>4.26555119443193E-3</v>
      </c>
      <c r="Y639" s="6">
        <v>3485</v>
      </c>
      <c r="Z639" s="4">
        <v>5.8884591435790293E-4</v>
      </c>
      <c r="AA639" s="5">
        <v>969</v>
      </c>
      <c r="AC639" s="16" t="str">
        <f t="shared" si="54"/>
        <v/>
      </c>
      <c r="AD639" s="16" t="str">
        <f t="shared" si="55"/>
        <v/>
      </c>
      <c r="AE639" s="16">
        <f t="shared" si="56"/>
        <v>1.7331236930738902E-2</v>
      </c>
      <c r="AF639" s="16" t="str">
        <f t="shared" si="57"/>
        <v/>
      </c>
      <c r="AG639" s="16" t="str">
        <f t="shared" si="58"/>
        <v/>
      </c>
      <c r="AH639" s="16" t="str">
        <f t="shared" si="59"/>
        <v/>
      </c>
      <c r="AI639" s="17" t="str">
        <f>IF('Peer Comparison Tool'!$D$11="NR","",IF($C639='Peer Comparison Tool'!$D$9,COUNT('ALLL &lt;50B Database'!$AI$1:AI638)+1,""))</f>
        <v/>
      </c>
    </row>
    <row r="640" spans="1:35" x14ac:dyDescent="0.25">
      <c r="A640" t="s">
        <v>3413</v>
      </c>
      <c r="B640">
        <v>790918</v>
      </c>
      <c r="C640" s="5" t="s">
        <v>3374</v>
      </c>
      <c r="D640" s="5" t="s">
        <v>4390</v>
      </c>
      <c r="E640" s="5" t="s">
        <v>4388</v>
      </c>
      <c r="F640" s="2">
        <v>7334</v>
      </c>
      <c r="G640" s="2">
        <v>1067207</v>
      </c>
      <c r="H640" s="2">
        <v>673078</v>
      </c>
      <c r="I640" s="2">
        <v>31396</v>
      </c>
      <c r="J640" s="2">
        <v>641682</v>
      </c>
      <c r="K640" s="33">
        <v>1.1429337272979451E-2</v>
      </c>
      <c r="L640" s="2">
        <v>7005</v>
      </c>
      <c r="M640" s="2">
        <v>1005156</v>
      </c>
      <c r="N640" s="2">
        <v>645440</v>
      </c>
      <c r="O640" s="33">
        <v>1.0853061477441745E-2</v>
      </c>
      <c r="P640" s="2">
        <v>7179</v>
      </c>
      <c r="Q640" s="2">
        <v>1025768</v>
      </c>
      <c r="R640" s="2">
        <v>659274</v>
      </c>
      <c r="S640" s="35">
        <v>1.0889250903266321E-2</v>
      </c>
      <c r="T640" t="s">
        <v>4388</v>
      </c>
      <c r="U640" t="s">
        <v>4388</v>
      </c>
      <c r="V640" s="5" t="s">
        <v>4390</v>
      </c>
      <c r="W640" s="5">
        <v>0</v>
      </c>
      <c r="X640" s="4">
        <v>5.4008636971313029E-4</v>
      </c>
      <c r="Y640" s="6">
        <v>155</v>
      </c>
      <c r="Z640" s="4">
        <v>3.618942582457596E-5</v>
      </c>
      <c r="AA640" s="5">
        <v>3184</v>
      </c>
      <c r="AC640" s="16" t="str">
        <f t="shared" si="54"/>
        <v/>
      </c>
      <c r="AD640" s="16" t="str">
        <f t="shared" si="55"/>
        <v/>
      </c>
      <c r="AE640" s="16">
        <f t="shared" si="56"/>
        <v>1.1429337272979451E-2</v>
      </c>
      <c r="AF640" s="16" t="str">
        <f t="shared" si="57"/>
        <v/>
      </c>
      <c r="AG640" s="16" t="str">
        <f t="shared" si="58"/>
        <v/>
      </c>
      <c r="AH640" s="16" t="str">
        <f t="shared" si="59"/>
        <v/>
      </c>
      <c r="AI640" s="17" t="str">
        <f>IF('Peer Comparison Tool'!$D$11="NR","",IF($C640='Peer Comparison Tool'!$D$9,COUNT('ALLL &lt;50B Database'!$AI$1:AI639)+1,""))</f>
        <v/>
      </c>
    </row>
    <row r="641" spans="1:35" x14ac:dyDescent="0.25">
      <c r="A641" t="s">
        <v>3079</v>
      </c>
      <c r="B641">
        <v>727174</v>
      </c>
      <c r="C641" s="5" t="s">
        <v>3064</v>
      </c>
      <c r="D641" s="5" t="s">
        <v>4390</v>
      </c>
      <c r="E641" s="5" t="s">
        <v>4388</v>
      </c>
      <c r="F641" s="2">
        <v>10536</v>
      </c>
      <c r="G641" s="2">
        <v>1064376</v>
      </c>
      <c r="H641" s="2">
        <v>606534</v>
      </c>
      <c r="I641" s="2">
        <v>0</v>
      </c>
      <c r="J641" s="2">
        <v>606534</v>
      </c>
      <c r="K641" s="33">
        <v>1.7370831643403337E-2</v>
      </c>
      <c r="L641" s="2">
        <v>10455</v>
      </c>
      <c r="M641" s="2">
        <v>997561</v>
      </c>
      <c r="N641" s="2">
        <v>668947</v>
      </c>
      <c r="O641" s="33">
        <v>1.5629040865718809E-2</v>
      </c>
      <c r="P641" s="2">
        <v>10516</v>
      </c>
      <c r="Q641" s="2">
        <v>1018809</v>
      </c>
      <c r="R641" s="2">
        <v>648582</v>
      </c>
      <c r="S641" s="35">
        <v>1.6213832637970219E-2</v>
      </c>
      <c r="T641" t="s">
        <v>4388</v>
      </c>
      <c r="U641" t="s">
        <v>4388</v>
      </c>
      <c r="V641" s="5" t="s">
        <v>4390</v>
      </c>
      <c r="W641" s="5">
        <v>0</v>
      </c>
      <c r="X641" s="4">
        <v>1.1569990054331181E-3</v>
      </c>
      <c r="Y641" s="6">
        <v>20</v>
      </c>
      <c r="Z641" s="4">
        <v>5.8479177225140982E-4</v>
      </c>
      <c r="AA641" s="5">
        <v>960</v>
      </c>
      <c r="AC641" s="16" t="str">
        <f t="shared" si="54"/>
        <v/>
      </c>
      <c r="AD641" s="16" t="str">
        <f t="shared" si="55"/>
        <v/>
      </c>
      <c r="AE641" s="16">
        <f t="shared" si="56"/>
        <v>1.7370831643403337E-2</v>
      </c>
      <c r="AF641" s="16" t="str">
        <f t="shared" si="57"/>
        <v/>
      </c>
      <c r="AG641" s="16" t="str">
        <f t="shared" si="58"/>
        <v/>
      </c>
      <c r="AH641" s="16" t="str">
        <f t="shared" si="59"/>
        <v/>
      </c>
      <c r="AI641" s="17" t="str">
        <f>IF('Peer Comparison Tool'!$D$11="NR","",IF($C641='Peer Comparison Tool'!$D$9,COUNT('ALLL &lt;50B Database'!$AI$1:AI640)+1,""))</f>
        <v/>
      </c>
    </row>
    <row r="642" spans="1:35" x14ac:dyDescent="0.25">
      <c r="A642" t="s">
        <v>3767</v>
      </c>
      <c r="B642">
        <v>369659</v>
      </c>
      <c r="C642" s="5" t="s">
        <v>3704</v>
      </c>
      <c r="D642" s="5" t="s">
        <v>4390</v>
      </c>
      <c r="E642" s="5" t="s">
        <v>4388</v>
      </c>
      <c r="F642" s="2">
        <v>9087</v>
      </c>
      <c r="G642" s="2">
        <v>1062409</v>
      </c>
      <c r="H642" s="2">
        <v>829054</v>
      </c>
      <c r="I642" s="2">
        <v>81809</v>
      </c>
      <c r="J642" s="2">
        <v>747245</v>
      </c>
      <c r="K642" s="33">
        <v>1.2160670195183642E-2</v>
      </c>
      <c r="L642" s="2">
        <v>8826</v>
      </c>
      <c r="M642" s="2">
        <v>878267</v>
      </c>
      <c r="N642" s="2">
        <v>748906</v>
      </c>
      <c r="O642" s="33">
        <v>1.178519066478303E-2</v>
      </c>
      <c r="P642" s="2">
        <v>8960</v>
      </c>
      <c r="Q642" s="2">
        <v>888987</v>
      </c>
      <c r="R642" s="2">
        <v>763238</v>
      </c>
      <c r="S642" s="35">
        <v>1.1739457416952511E-2</v>
      </c>
      <c r="T642" t="s">
        <v>4388</v>
      </c>
      <c r="U642" t="s">
        <v>4388</v>
      </c>
      <c r="V642" s="5" t="s">
        <v>4390</v>
      </c>
      <c r="W642" s="5">
        <v>0</v>
      </c>
      <c r="X642" s="4">
        <v>4.2121277823113125E-4</v>
      </c>
      <c r="Y642" s="6">
        <v>127</v>
      </c>
      <c r="Z642" s="4">
        <v>-4.5733247830519186E-5</v>
      </c>
      <c r="AA642" s="5">
        <v>2846</v>
      </c>
      <c r="AC642" s="16" t="str">
        <f t="shared" si="54"/>
        <v/>
      </c>
      <c r="AD642" s="16" t="str">
        <f t="shared" si="55"/>
        <v/>
      </c>
      <c r="AE642" s="16">
        <f t="shared" si="56"/>
        <v>1.2160670195183642E-2</v>
      </c>
      <c r="AF642" s="16" t="str">
        <f t="shared" si="57"/>
        <v/>
      </c>
      <c r="AG642" s="16" t="str">
        <f t="shared" si="58"/>
        <v/>
      </c>
      <c r="AH642" s="16" t="str">
        <f t="shared" si="59"/>
        <v/>
      </c>
      <c r="AI642" s="17" t="str">
        <f>IF('Peer Comparison Tool'!$D$11="NR","",IF($C642='Peer Comparison Tool'!$D$9,COUNT('ALLL &lt;50B Database'!$AI$1:AI641)+1,""))</f>
        <v/>
      </c>
    </row>
    <row r="643" spans="1:35" x14ac:dyDescent="0.25">
      <c r="A643" t="s">
        <v>2838</v>
      </c>
      <c r="B643">
        <v>30502</v>
      </c>
      <c r="C643" s="5" t="s">
        <v>2833</v>
      </c>
      <c r="D643" s="5" t="s">
        <v>4390</v>
      </c>
      <c r="E643" s="5" t="s">
        <v>4388</v>
      </c>
      <c r="F643" s="2">
        <v>7926</v>
      </c>
      <c r="G643" s="2">
        <v>1061763</v>
      </c>
      <c r="H643" s="2">
        <v>700228</v>
      </c>
      <c r="I643" s="2">
        <v>66634</v>
      </c>
      <c r="J643" s="2">
        <v>633594</v>
      </c>
      <c r="K643" s="33">
        <v>1.2509588158978778E-2</v>
      </c>
      <c r="L643" s="2">
        <v>7224</v>
      </c>
      <c r="M643" s="2">
        <v>912655</v>
      </c>
      <c r="N643" s="2">
        <v>636186</v>
      </c>
      <c r="O643" s="33">
        <v>1.1355169714517452E-2</v>
      </c>
      <c r="P643" s="2">
        <v>7213</v>
      </c>
      <c r="Q643" s="2">
        <v>894366</v>
      </c>
      <c r="R643" s="2">
        <v>637399</v>
      </c>
      <c r="S643" s="35">
        <v>1.1316302661284377E-2</v>
      </c>
      <c r="T643" t="s">
        <v>4388</v>
      </c>
      <c r="U643" t="s">
        <v>4388</v>
      </c>
      <c r="V643" s="5" t="s">
        <v>4390</v>
      </c>
      <c r="W643" s="5">
        <v>0</v>
      </c>
      <c r="X643" s="4">
        <v>1.1932854976944018E-3</v>
      </c>
      <c r="Y643" s="6">
        <v>713</v>
      </c>
      <c r="Z643" s="4">
        <v>-3.8867053233075655E-5</v>
      </c>
      <c r="AA643" s="5">
        <v>2697</v>
      </c>
      <c r="AC643" s="16" t="str">
        <f t="shared" ref="AC643:AC706" si="60">IF(AND($G643&gt;=10000000,$G643&lt;50000000),$K643,"")</f>
        <v/>
      </c>
      <c r="AD643" s="16" t="str">
        <f t="shared" ref="AD643:AD706" si="61">IF(AND($G643&gt;=5000000,$G643&lt;9999999),$K643,"")</f>
        <v/>
      </c>
      <c r="AE643" s="16">
        <f t="shared" ref="AE643:AE706" si="62">IF(AND($G643&gt;=1000000,$G643&lt;4999999),$K643,"")</f>
        <v>1.2509588158978778E-2</v>
      </c>
      <c r="AF643" s="16" t="str">
        <f t="shared" ref="AF643:AF706" si="63">IF(AND($G643&gt;=500000,$G643&lt;999999),$K643,"")</f>
        <v/>
      </c>
      <c r="AG643" s="16" t="str">
        <f t="shared" ref="AG643:AG706" si="64">IF(AND($G643&gt;=100000,$G643&lt;499999),$K643,"")</f>
        <v/>
      </c>
      <c r="AH643" s="16" t="str">
        <f t="shared" ref="AH643:AH706" si="65">IF(AND($G643&gt;=0,$G643&lt;99999),$K643,"")</f>
        <v/>
      </c>
      <c r="AI643" s="17" t="str">
        <f>IF('Peer Comparison Tool'!$D$11="NR","",IF($C643='Peer Comparison Tool'!$D$9,COUNT('ALLL &lt;50B Database'!$AI$1:AI642)+1,""))</f>
        <v/>
      </c>
    </row>
    <row r="644" spans="1:35" x14ac:dyDescent="0.25">
      <c r="A644" t="s">
        <v>3414</v>
      </c>
      <c r="B644">
        <v>811279</v>
      </c>
      <c r="C644" s="5" t="s">
        <v>3374</v>
      </c>
      <c r="D644" s="5" t="s">
        <v>4390</v>
      </c>
      <c r="E644" s="5" t="s">
        <v>4388</v>
      </c>
      <c r="F644" s="2">
        <v>6971</v>
      </c>
      <c r="G644" s="2">
        <v>1061085</v>
      </c>
      <c r="H644" s="2">
        <v>749190</v>
      </c>
      <c r="I644" s="2">
        <v>41815</v>
      </c>
      <c r="J644" s="2">
        <v>707375</v>
      </c>
      <c r="K644" s="33">
        <v>9.8547446545326021E-3</v>
      </c>
      <c r="L644" s="2">
        <v>4879</v>
      </c>
      <c r="M644" s="2">
        <v>983562</v>
      </c>
      <c r="N644" s="2">
        <v>717962</v>
      </c>
      <c r="O644" s="33">
        <v>6.7956242809508027E-3</v>
      </c>
      <c r="P644" s="2">
        <v>5380</v>
      </c>
      <c r="Q644" s="2">
        <v>991129</v>
      </c>
      <c r="R644" s="2">
        <v>715432</v>
      </c>
      <c r="S644" s="35">
        <v>7.5199320131053684E-3</v>
      </c>
      <c r="T644" t="s">
        <v>4388</v>
      </c>
      <c r="U644" t="s">
        <v>4388</v>
      </c>
      <c r="V644" s="5" t="s">
        <v>4390</v>
      </c>
      <c r="W644" s="5">
        <v>0</v>
      </c>
      <c r="X644" s="4">
        <v>2.3348126414272337E-3</v>
      </c>
      <c r="Y644" s="6">
        <v>1591</v>
      </c>
      <c r="Z644" s="4">
        <v>7.243077321545657E-4</v>
      </c>
      <c r="AA644" s="5">
        <v>3824</v>
      </c>
      <c r="AC644" s="16" t="str">
        <f t="shared" si="60"/>
        <v/>
      </c>
      <c r="AD644" s="16" t="str">
        <f t="shared" si="61"/>
        <v/>
      </c>
      <c r="AE644" s="16">
        <f t="shared" si="62"/>
        <v>9.8547446545326021E-3</v>
      </c>
      <c r="AF644" s="16" t="str">
        <f t="shared" si="63"/>
        <v/>
      </c>
      <c r="AG644" s="16" t="str">
        <f t="shared" si="64"/>
        <v/>
      </c>
      <c r="AH644" s="16" t="str">
        <f t="shared" si="65"/>
        <v/>
      </c>
      <c r="AI644" s="17" t="str">
        <f>IF('Peer Comparison Tool'!$D$11="NR","",IF($C644='Peer Comparison Tool'!$D$9,COUNT('ALLL &lt;50B Database'!$AI$1:AI643)+1,""))</f>
        <v/>
      </c>
    </row>
    <row r="645" spans="1:35" x14ac:dyDescent="0.25">
      <c r="A645" t="s">
        <v>272</v>
      </c>
      <c r="B645">
        <v>1412712</v>
      </c>
      <c r="C645" s="5" t="s">
        <v>207</v>
      </c>
      <c r="D645" s="5" t="s">
        <v>4390</v>
      </c>
      <c r="E645" s="5" t="s">
        <v>4388</v>
      </c>
      <c r="F645" s="2">
        <v>10008</v>
      </c>
      <c r="G645" s="2">
        <v>1060672</v>
      </c>
      <c r="H645" s="2">
        <v>820939</v>
      </c>
      <c r="I645" s="2">
        <v>75149</v>
      </c>
      <c r="J645" s="2">
        <v>745790</v>
      </c>
      <c r="K645" s="33">
        <v>1.341932715643814E-2</v>
      </c>
      <c r="L645" s="2">
        <v>8717</v>
      </c>
      <c r="M645" s="2">
        <v>913700</v>
      </c>
      <c r="N645" s="2">
        <v>733517</v>
      </c>
      <c r="O645" s="33">
        <v>1.1883841819616997E-2</v>
      </c>
      <c r="P645" s="2">
        <v>9167</v>
      </c>
      <c r="Q645" s="2">
        <v>925040</v>
      </c>
      <c r="R645" s="2">
        <v>742538</v>
      </c>
      <c r="S645" s="35">
        <v>1.2345496122757354E-2</v>
      </c>
      <c r="T645" t="s">
        <v>4388</v>
      </c>
      <c r="U645" t="s">
        <v>4388</v>
      </c>
      <c r="V645" s="5" t="s">
        <v>4390</v>
      </c>
      <c r="W645" s="5">
        <v>0</v>
      </c>
      <c r="X645" s="4">
        <v>1.0738310336807864E-3</v>
      </c>
      <c r="Y645" s="6">
        <v>841</v>
      </c>
      <c r="Z645" s="4">
        <v>4.6165430314035714E-4</v>
      </c>
      <c r="AA645" s="5">
        <v>2225</v>
      </c>
      <c r="AC645" s="16" t="str">
        <f t="shared" si="60"/>
        <v/>
      </c>
      <c r="AD645" s="16" t="str">
        <f t="shared" si="61"/>
        <v/>
      </c>
      <c r="AE645" s="16">
        <f t="shared" si="62"/>
        <v>1.341932715643814E-2</v>
      </c>
      <c r="AF645" s="16" t="str">
        <f t="shared" si="63"/>
        <v/>
      </c>
      <c r="AG645" s="16" t="str">
        <f t="shared" si="64"/>
        <v/>
      </c>
      <c r="AH645" s="16" t="str">
        <f t="shared" si="65"/>
        <v/>
      </c>
      <c r="AI645" s="17" t="str">
        <f>IF('Peer Comparison Tool'!$D$11="NR","",IF($C645='Peer Comparison Tool'!$D$9,COUNT('ALLL &lt;50B Database'!$AI$1:AI644)+1,""))</f>
        <v/>
      </c>
    </row>
    <row r="646" spans="1:35" x14ac:dyDescent="0.25">
      <c r="A646" t="s">
        <v>1345</v>
      </c>
      <c r="B646">
        <v>176464</v>
      </c>
      <c r="C646" s="5" t="s">
        <v>3704</v>
      </c>
      <c r="D646" s="5" t="s">
        <v>4390</v>
      </c>
      <c r="E646" s="5" t="s">
        <v>4388</v>
      </c>
      <c r="F646" s="2">
        <v>7857</v>
      </c>
      <c r="G646" s="2">
        <v>1060567</v>
      </c>
      <c r="H646" s="2">
        <v>558636</v>
      </c>
      <c r="I646" s="2">
        <v>0</v>
      </c>
      <c r="J646" s="2">
        <v>558636</v>
      </c>
      <c r="K646" s="33">
        <v>1.4064614525379675E-2</v>
      </c>
      <c r="L646" s="2">
        <v>5813</v>
      </c>
      <c r="M646" s="2">
        <v>979757</v>
      </c>
      <c r="N646" s="2">
        <v>521481</v>
      </c>
      <c r="O646" s="33">
        <v>1.1147098360247066E-2</v>
      </c>
      <c r="P646" s="2">
        <v>5908</v>
      </c>
      <c r="Q646" s="2">
        <v>990932</v>
      </c>
      <c r="R646" s="2">
        <v>529767</v>
      </c>
      <c r="S646" s="35">
        <v>1.1152072514898059E-2</v>
      </c>
      <c r="T646" t="s">
        <v>4388</v>
      </c>
      <c r="U646" t="s">
        <v>4388</v>
      </c>
      <c r="V646" s="5" t="s">
        <v>4390</v>
      </c>
      <c r="W646" s="5">
        <v>0</v>
      </c>
      <c r="X646" s="4">
        <v>2.9125420104816162E-3</v>
      </c>
      <c r="Y646" s="6">
        <v>1949</v>
      </c>
      <c r="Z646" s="4">
        <v>4.974154650993004E-6</v>
      </c>
      <c r="AA646" s="5">
        <v>1956</v>
      </c>
      <c r="AC646" s="16" t="str">
        <f t="shared" si="60"/>
        <v/>
      </c>
      <c r="AD646" s="16" t="str">
        <f t="shared" si="61"/>
        <v/>
      </c>
      <c r="AE646" s="16">
        <f t="shared" si="62"/>
        <v>1.4064614525379675E-2</v>
      </c>
      <c r="AF646" s="16" t="str">
        <f t="shared" si="63"/>
        <v/>
      </c>
      <c r="AG646" s="16" t="str">
        <f t="shared" si="64"/>
        <v/>
      </c>
      <c r="AH646" s="16" t="str">
        <f t="shared" si="65"/>
        <v/>
      </c>
      <c r="AI646" s="17" t="str">
        <f>IF('Peer Comparison Tool'!$D$11="NR","",IF($C646='Peer Comparison Tool'!$D$9,COUNT('ALLL &lt;50B Database'!$AI$1:AI645)+1,""))</f>
        <v/>
      </c>
    </row>
    <row r="647" spans="1:35" x14ac:dyDescent="0.25">
      <c r="A647" t="s">
        <v>3082</v>
      </c>
      <c r="B647">
        <v>701222</v>
      </c>
      <c r="C647" s="5" t="s">
        <v>3064</v>
      </c>
      <c r="D647" s="5" t="s">
        <v>4390</v>
      </c>
      <c r="E647" s="5" t="s">
        <v>4388</v>
      </c>
      <c r="F647" s="2">
        <v>7387</v>
      </c>
      <c r="G647" s="2">
        <v>1053811</v>
      </c>
      <c r="H647" s="2">
        <v>852441</v>
      </c>
      <c r="I647" s="2">
        <v>46634</v>
      </c>
      <c r="J647" s="2">
        <v>805807</v>
      </c>
      <c r="K647" s="33">
        <v>9.1672075323247382E-3</v>
      </c>
      <c r="L647" s="2">
        <v>6805</v>
      </c>
      <c r="M647" s="2">
        <v>933467</v>
      </c>
      <c r="N647" s="2">
        <v>818775</v>
      </c>
      <c r="O647" s="33">
        <v>8.3111966046838272E-3</v>
      </c>
      <c r="P647" s="2">
        <v>7012</v>
      </c>
      <c r="Q647" s="2">
        <v>966632</v>
      </c>
      <c r="R647" s="2">
        <v>803974</v>
      </c>
      <c r="S647" s="35">
        <v>8.7216750790448452E-3</v>
      </c>
      <c r="T647" t="s">
        <v>4388</v>
      </c>
      <c r="U647" t="s">
        <v>4388</v>
      </c>
      <c r="V647" s="5" t="s">
        <v>4390</v>
      </c>
      <c r="W647" s="5">
        <v>0</v>
      </c>
      <c r="X647" s="4">
        <v>4.4553245327989301E-4</v>
      </c>
      <c r="Y647" s="6">
        <v>375</v>
      </c>
      <c r="Z647" s="4">
        <v>4.1047847436101806E-4</v>
      </c>
      <c r="AA647" s="5">
        <v>4035</v>
      </c>
      <c r="AC647" s="16" t="str">
        <f t="shared" si="60"/>
        <v/>
      </c>
      <c r="AD647" s="16" t="str">
        <f t="shared" si="61"/>
        <v/>
      </c>
      <c r="AE647" s="16">
        <f t="shared" si="62"/>
        <v>9.1672075323247382E-3</v>
      </c>
      <c r="AF647" s="16" t="str">
        <f t="shared" si="63"/>
        <v/>
      </c>
      <c r="AG647" s="16" t="str">
        <f t="shared" si="64"/>
        <v/>
      </c>
      <c r="AH647" s="16" t="str">
        <f t="shared" si="65"/>
        <v/>
      </c>
      <c r="AI647" s="17" t="str">
        <f>IF('Peer Comparison Tool'!$D$11="NR","",IF($C647='Peer Comparison Tool'!$D$9,COUNT('ALLL &lt;50B Database'!$AI$1:AI646)+1,""))</f>
        <v/>
      </c>
    </row>
    <row r="648" spans="1:35" x14ac:dyDescent="0.25">
      <c r="A648" t="s">
        <v>2837</v>
      </c>
      <c r="B648">
        <v>74403</v>
      </c>
      <c r="C648" s="5" t="s">
        <v>2833</v>
      </c>
      <c r="D648" s="5" t="s">
        <v>4387</v>
      </c>
      <c r="E648" s="5" t="s">
        <v>4388</v>
      </c>
      <c r="F648" s="2">
        <v>6915</v>
      </c>
      <c r="G648" s="2">
        <v>1052720</v>
      </c>
      <c r="H648" s="2">
        <v>890123</v>
      </c>
      <c r="I648" s="2">
        <v>83337</v>
      </c>
      <c r="J648" s="2">
        <v>806786</v>
      </c>
      <c r="K648" s="33">
        <v>8.5710461014444975E-3</v>
      </c>
      <c r="L648" s="2">
        <v>5901</v>
      </c>
      <c r="M648" s="2">
        <v>938414</v>
      </c>
      <c r="N648" s="2">
        <v>798521</v>
      </c>
      <c r="O648" s="33">
        <v>7.3899120999948659E-3</v>
      </c>
      <c r="P648" s="2">
        <v>6482</v>
      </c>
      <c r="Q648" s="2">
        <v>961961</v>
      </c>
      <c r="R648" s="2">
        <v>812712</v>
      </c>
      <c r="S648" s="35">
        <v>7.9757650926773564E-3</v>
      </c>
      <c r="T648" t="s">
        <v>4388</v>
      </c>
      <c r="U648" t="s">
        <v>4388</v>
      </c>
      <c r="V648" s="5" t="s">
        <v>4387</v>
      </c>
      <c r="W648" s="5">
        <v>0</v>
      </c>
      <c r="X648" s="4">
        <v>5.9528100876714111E-4</v>
      </c>
      <c r="Y648" s="6">
        <v>433</v>
      </c>
      <c r="Z648" s="4">
        <v>5.8585299268249045E-4</v>
      </c>
      <c r="AA648" s="5">
        <v>4181</v>
      </c>
      <c r="AC648" s="16" t="str">
        <f t="shared" si="60"/>
        <v/>
      </c>
      <c r="AD648" s="16" t="str">
        <f t="shared" si="61"/>
        <v/>
      </c>
      <c r="AE648" s="16">
        <f t="shared" si="62"/>
        <v>8.5710461014444975E-3</v>
      </c>
      <c r="AF648" s="16" t="str">
        <f t="shared" si="63"/>
        <v/>
      </c>
      <c r="AG648" s="16" t="str">
        <f t="shared" si="64"/>
        <v/>
      </c>
      <c r="AH648" s="16" t="str">
        <f t="shared" si="65"/>
        <v/>
      </c>
      <c r="AI648" s="17" t="str">
        <f>IF('Peer Comparison Tool'!$D$11="NR","",IF($C648='Peer Comparison Tool'!$D$9,COUNT('ALLL &lt;50B Database'!$AI$1:AI647)+1,""))</f>
        <v/>
      </c>
    </row>
    <row r="649" spans="1:35" x14ac:dyDescent="0.25">
      <c r="A649" t="s">
        <v>2992</v>
      </c>
      <c r="B649">
        <v>3706013</v>
      </c>
      <c r="C649" s="5" t="s">
        <v>2948</v>
      </c>
      <c r="D649" s="5" t="s">
        <v>4387</v>
      </c>
      <c r="E649" s="5" t="s">
        <v>4388</v>
      </c>
      <c r="F649" s="2">
        <v>7058</v>
      </c>
      <c r="G649" s="2">
        <v>1052247</v>
      </c>
      <c r="H649" s="2">
        <v>697305</v>
      </c>
      <c r="I649" s="2">
        <v>59977</v>
      </c>
      <c r="J649" s="2">
        <v>637328</v>
      </c>
      <c r="K649" s="33">
        <v>1.1074360454899203E-2</v>
      </c>
      <c r="L649" s="2">
        <v>6362</v>
      </c>
      <c r="M649" s="2">
        <v>978561</v>
      </c>
      <c r="N649" s="2">
        <v>678697</v>
      </c>
      <c r="O649" s="33">
        <v>9.373844292814024E-3</v>
      </c>
      <c r="P649" s="2">
        <v>6984</v>
      </c>
      <c r="Q649" s="2">
        <v>1000953</v>
      </c>
      <c r="R649" s="2">
        <v>669924</v>
      </c>
      <c r="S649" s="35">
        <v>1.0425063141490677E-2</v>
      </c>
      <c r="T649" t="s">
        <v>4388</v>
      </c>
      <c r="U649" t="s">
        <v>4388</v>
      </c>
      <c r="V649" s="5" t="s">
        <v>4387</v>
      </c>
      <c r="W649" s="5">
        <v>0</v>
      </c>
      <c r="X649" s="4">
        <v>6.4929731340852663E-4</v>
      </c>
      <c r="Y649" s="6">
        <v>74</v>
      </c>
      <c r="Z649" s="4">
        <v>1.0512188486766529E-3</v>
      </c>
      <c r="AA649" s="5">
        <v>3338</v>
      </c>
      <c r="AC649" s="16" t="str">
        <f t="shared" si="60"/>
        <v/>
      </c>
      <c r="AD649" s="16" t="str">
        <f t="shared" si="61"/>
        <v/>
      </c>
      <c r="AE649" s="16">
        <f t="shared" si="62"/>
        <v>1.1074360454899203E-2</v>
      </c>
      <c r="AF649" s="16" t="str">
        <f t="shared" si="63"/>
        <v/>
      </c>
      <c r="AG649" s="16" t="str">
        <f t="shared" si="64"/>
        <v/>
      </c>
      <c r="AH649" s="16" t="str">
        <f t="shared" si="65"/>
        <v/>
      </c>
      <c r="AI649" s="17" t="str">
        <f>IF('Peer Comparison Tool'!$D$11="NR","",IF($C649='Peer Comparison Tool'!$D$9,COUNT('ALLL &lt;50B Database'!$AI$1:AI648)+1,""))</f>
        <v/>
      </c>
    </row>
    <row r="650" spans="1:35" x14ac:dyDescent="0.25">
      <c r="A650" t="s">
        <v>732</v>
      </c>
      <c r="B650">
        <v>45551</v>
      </c>
      <c r="C650" s="5" t="s">
        <v>716</v>
      </c>
      <c r="D650" s="5" t="s">
        <v>4390</v>
      </c>
      <c r="E650" s="5" t="s">
        <v>4388</v>
      </c>
      <c r="F650" s="2">
        <v>11134</v>
      </c>
      <c r="G650" s="2">
        <v>1051318</v>
      </c>
      <c r="H650" s="2">
        <v>827793</v>
      </c>
      <c r="I650" s="2">
        <v>61639</v>
      </c>
      <c r="J650" s="2">
        <v>766154</v>
      </c>
      <c r="K650" s="33">
        <v>1.4532326399131245E-2</v>
      </c>
      <c r="L650" s="2">
        <v>9582</v>
      </c>
      <c r="M650" s="2">
        <v>948772</v>
      </c>
      <c r="N650" s="2">
        <v>758113</v>
      </c>
      <c r="O650" s="33">
        <v>1.2639276730513788E-2</v>
      </c>
      <c r="P650" s="2">
        <v>9679</v>
      </c>
      <c r="Q650" s="2">
        <v>977180</v>
      </c>
      <c r="R650" s="2">
        <v>778516</v>
      </c>
      <c r="S650" s="35">
        <v>1.2432628231147465E-2</v>
      </c>
      <c r="T650" t="s">
        <v>4388</v>
      </c>
      <c r="U650" t="s">
        <v>4388</v>
      </c>
      <c r="V650" s="5" t="s">
        <v>4390</v>
      </c>
      <c r="W650" s="5">
        <v>0</v>
      </c>
      <c r="X650" s="4">
        <v>2.0996981679837802E-3</v>
      </c>
      <c r="Y650" s="6">
        <v>1455</v>
      </c>
      <c r="Z650" s="4">
        <v>-2.0664849936632285E-4</v>
      </c>
      <c r="AA650" s="5">
        <v>1762</v>
      </c>
      <c r="AC650" s="16" t="str">
        <f t="shared" si="60"/>
        <v/>
      </c>
      <c r="AD650" s="16" t="str">
        <f t="shared" si="61"/>
        <v/>
      </c>
      <c r="AE650" s="16">
        <f t="shared" si="62"/>
        <v>1.4532326399131245E-2</v>
      </c>
      <c r="AF650" s="16" t="str">
        <f t="shared" si="63"/>
        <v/>
      </c>
      <c r="AG650" s="16" t="str">
        <f t="shared" si="64"/>
        <v/>
      </c>
      <c r="AH650" s="16" t="str">
        <f t="shared" si="65"/>
        <v/>
      </c>
      <c r="AI650" s="17" t="str">
        <f>IF('Peer Comparison Tool'!$D$11="NR","",IF($C650='Peer Comparison Tool'!$D$9,COUNT('ALLL &lt;50B Database'!$AI$1:AI649)+1,""))</f>
        <v/>
      </c>
    </row>
    <row r="651" spans="1:35" x14ac:dyDescent="0.25">
      <c r="A651" t="s">
        <v>723</v>
      </c>
      <c r="B651">
        <v>3678857</v>
      </c>
      <c r="C651" s="5" t="s">
        <v>917</v>
      </c>
      <c r="D651" s="5" t="s">
        <v>4387</v>
      </c>
      <c r="E651" s="5" t="s">
        <v>4388</v>
      </c>
      <c r="F651" s="2">
        <v>12196</v>
      </c>
      <c r="G651" s="2">
        <v>1050490</v>
      </c>
      <c r="H651" s="2">
        <v>807782</v>
      </c>
      <c r="I651" s="2">
        <v>185353</v>
      </c>
      <c r="J651" s="2">
        <v>622429</v>
      </c>
      <c r="K651" s="33">
        <v>1.9594202712277225E-2</v>
      </c>
      <c r="L651" s="2">
        <v>8364</v>
      </c>
      <c r="M651" s="2">
        <v>882328</v>
      </c>
      <c r="N651" s="2">
        <v>614776</v>
      </c>
      <c r="O651" s="33">
        <v>1.3604955300792483E-2</v>
      </c>
      <c r="P651" s="2">
        <v>10942</v>
      </c>
      <c r="Q651" s="2">
        <v>854346</v>
      </c>
      <c r="R651" s="2">
        <v>626113</v>
      </c>
      <c r="S651" s="35">
        <v>1.7476078599230491E-2</v>
      </c>
      <c r="T651" t="s">
        <v>4388</v>
      </c>
      <c r="U651" t="s">
        <v>4388</v>
      </c>
      <c r="V651" s="5" t="s">
        <v>4387</v>
      </c>
      <c r="W651" s="5">
        <v>0</v>
      </c>
      <c r="X651" s="4">
        <v>2.1181241130467342E-3</v>
      </c>
      <c r="Y651" s="6">
        <v>1254</v>
      </c>
      <c r="Z651" s="4">
        <v>3.8711232984380076E-3</v>
      </c>
      <c r="AA651" s="5">
        <v>601</v>
      </c>
      <c r="AC651" s="16" t="str">
        <f t="shared" si="60"/>
        <v/>
      </c>
      <c r="AD651" s="16" t="str">
        <f t="shared" si="61"/>
        <v/>
      </c>
      <c r="AE651" s="16">
        <f t="shared" si="62"/>
        <v>1.9594202712277225E-2</v>
      </c>
      <c r="AF651" s="16" t="str">
        <f t="shared" si="63"/>
        <v/>
      </c>
      <c r="AG651" s="16" t="str">
        <f t="shared" si="64"/>
        <v/>
      </c>
      <c r="AH651" s="16" t="str">
        <f t="shared" si="65"/>
        <v/>
      </c>
      <c r="AI651" s="17" t="str">
        <f>IF('Peer Comparison Tool'!$D$11="NR","",IF($C651='Peer Comparison Tool'!$D$9,COUNT('ALLL &lt;50B Database'!$AI$1:AI650)+1,""))</f>
        <v/>
      </c>
    </row>
    <row r="652" spans="1:35" x14ac:dyDescent="0.25">
      <c r="A652" t="s">
        <v>4184</v>
      </c>
      <c r="B652">
        <v>775456</v>
      </c>
      <c r="C652" s="5" t="s">
        <v>4163</v>
      </c>
      <c r="D652" s="5" t="s">
        <v>4390</v>
      </c>
      <c r="E652" s="5" t="s">
        <v>4388</v>
      </c>
      <c r="F652" s="2">
        <v>8570</v>
      </c>
      <c r="G652" s="2">
        <v>1049601</v>
      </c>
      <c r="H652" s="2">
        <v>832869</v>
      </c>
      <c r="I652" s="2">
        <v>121830</v>
      </c>
      <c r="J652" s="2">
        <v>711039</v>
      </c>
      <c r="K652" s="33">
        <v>1.2052784727701294E-2</v>
      </c>
      <c r="L652" s="2">
        <v>5772</v>
      </c>
      <c r="M652" s="2">
        <v>994623</v>
      </c>
      <c r="N652" s="2">
        <v>813760</v>
      </c>
      <c r="O652" s="33">
        <v>7.0930003932363353E-3</v>
      </c>
      <c r="P652" s="2">
        <v>7899</v>
      </c>
      <c r="Q652" s="2">
        <v>947852</v>
      </c>
      <c r="R652" s="2">
        <v>766859</v>
      </c>
      <c r="S652" s="35">
        <v>1.0300459406488025E-2</v>
      </c>
      <c r="T652" t="s">
        <v>4388</v>
      </c>
      <c r="U652" t="s">
        <v>4388</v>
      </c>
      <c r="V652" s="5" t="s">
        <v>4390</v>
      </c>
      <c r="W652" s="5">
        <v>0</v>
      </c>
      <c r="X652" s="4">
        <v>1.7523253212132685E-3</v>
      </c>
      <c r="Y652" s="6">
        <v>671</v>
      </c>
      <c r="Z652" s="4">
        <v>3.2074590132516899E-3</v>
      </c>
      <c r="AA652" s="5">
        <v>2903</v>
      </c>
      <c r="AC652" s="16" t="str">
        <f t="shared" si="60"/>
        <v/>
      </c>
      <c r="AD652" s="16" t="str">
        <f t="shared" si="61"/>
        <v/>
      </c>
      <c r="AE652" s="16">
        <f t="shared" si="62"/>
        <v>1.2052784727701294E-2</v>
      </c>
      <c r="AF652" s="16" t="str">
        <f t="shared" si="63"/>
        <v/>
      </c>
      <c r="AG652" s="16" t="str">
        <f t="shared" si="64"/>
        <v/>
      </c>
      <c r="AH652" s="16" t="str">
        <f t="shared" si="65"/>
        <v/>
      </c>
      <c r="AI652" s="17" t="str">
        <f>IF('Peer Comparison Tool'!$D$11="NR","",IF($C652='Peer Comparison Tool'!$D$9,COUNT('ALLL &lt;50B Database'!$AI$1:AI651)+1,""))</f>
        <v/>
      </c>
    </row>
    <row r="653" spans="1:35" x14ac:dyDescent="0.25">
      <c r="A653" t="s">
        <v>2714</v>
      </c>
      <c r="B653">
        <v>844053</v>
      </c>
      <c r="C653" s="5" t="s">
        <v>2711</v>
      </c>
      <c r="D653" s="5" t="s">
        <v>4387</v>
      </c>
      <c r="E653" s="5" t="s">
        <v>4388</v>
      </c>
      <c r="F653" s="2">
        <v>10911</v>
      </c>
      <c r="G653" s="2">
        <v>1048223</v>
      </c>
      <c r="H653" s="2">
        <v>750939</v>
      </c>
      <c r="I653" s="2">
        <v>141084</v>
      </c>
      <c r="J653" s="2">
        <v>609855</v>
      </c>
      <c r="K653" s="33">
        <v>1.7891138057407087E-2</v>
      </c>
      <c r="L653" s="2">
        <v>9962</v>
      </c>
      <c r="M653" s="2">
        <v>878098</v>
      </c>
      <c r="N653" s="2">
        <v>625331</v>
      </c>
      <c r="O653" s="33">
        <v>1.5930763067879251E-2</v>
      </c>
      <c r="P653" s="2">
        <v>10474</v>
      </c>
      <c r="Q653" s="2">
        <v>863536</v>
      </c>
      <c r="R653" s="2">
        <v>612982</v>
      </c>
      <c r="S653" s="35">
        <v>1.7086961770492445E-2</v>
      </c>
      <c r="T653" t="s">
        <v>4388</v>
      </c>
      <c r="U653" t="s">
        <v>4388</v>
      </c>
      <c r="V653" s="5" t="s">
        <v>4387</v>
      </c>
      <c r="W653" s="5">
        <v>0</v>
      </c>
      <c r="X653" s="4">
        <v>8.0417628691464155E-4</v>
      </c>
      <c r="Y653" s="6">
        <v>437</v>
      </c>
      <c r="Z653" s="4">
        <v>1.156198702613194E-3</v>
      </c>
      <c r="AA653" s="5">
        <v>864</v>
      </c>
      <c r="AC653" s="16" t="str">
        <f t="shared" si="60"/>
        <v/>
      </c>
      <c r="AD653" s="16" t="str">
        <f t="shared" si="61"/>
        <v/>
      </c>
      <c r="AE653" s="16">
        <f t="shared" si="62"/>
        <v>1.7891138057407087E-2</v>
      </c>
      <c r="AF653" s="16" t="str">
        <f t="shared" si="63"/>
        <v/>
      </c>
      <c r="AG653" s="16" t="str">
        <f t="shared" si="64"/>
        <v/>
      </c>
      <c r="AH653" s="16" t="str">
        <f t="shared" si="65"/>
        <v/>
      </c>
      <c r="AI653" s="17" t="str">
        <f>IF('Peer Comparison Tool'!$D$11="NR","",IF($C653='Peer Comparison Tool'!$D$9,COUNT('ALLL &lt;50B Database'!$AI$1:AI652)+1,""))</f>
        <v/>
      </c>
    </row>
    <row r="654" spans="1:35" x14ac:dyDescent="0.25">
      <c r="A654" t="s">
        <v>4076</v>
      </c>
      <c r="B654">
        <v>3597211</v>
      </c>
      <c r="C654" s="5" t="s">
        <v>4058</v>
      </c>
      <c r="D654" s="5" t="s">
        <v>4387</v>
      </c>
      <c r="E654" s="5" t="s">
        <v>4388</v>
      </c>
      <c r="F654" s="2">
        <v>4220</v>
      </c>
      <c r="G654" s="2">
        <v>1048035</v>
      </c>
      <c r="H654" s="2">
        <v>347680</v>
      </c>
      <c r="I654" s="2">
        <v>91737</v>
      </c>
      <c r="J654" s="2">
        <v>255943</v>
      </c>
      <c r="K654" s="33">
        <v>1.6488046166529265E-2</v>
      </c>
      <c r="L654" s="2">
        <v>3717</v>
      </c>
      <c r="M654" s="2">
        <v>829790</v>
      </c>
      <c r="N654" s="2">
        <v>265540</v>
      </c>
      <c r="O654" s="33">
        <v>1.3997891089854636E-2</v>
      </c>
      <c r="P654" s="2">
        <v>3693</v>
      </c>
      <c r="Q654" s="2">
        <v>930350</v>
      </c>
      <c r="R654" s="2">
        <v>263772</v>
      </c>
      <c r="S654" s="35">
        <v>1.4000727901369364E-2</v>
      </c>
      <c r="T654" t="s">
        <v>4388</v>
      </c>
      <c r="U654" t="s">
        <v>4388</v>
      </c>
      <c r="V654" s="5" t="s">
        <v>4387</v>
      </c>
      <c r="W654" s="5">
        <v>0</v>
      </c>
      <c r="X654" s="4">
        <v>2.4873182651599015E-3</v>
      </c>
      <c r="Y654" s="6">
        <v>527</v>
      </c>
      <c r="Z654" s="4">
        <v>2.8368115147277967E-6</v>
      </c>
      <c r="AA654" s="5">
        <v>1145</v>
      </c>
      <c r="AC654" s="16" t="str">
        <f t="shared" si="60"/>
        <v/>
      </c>
      <c r="AD654" s="16" t="str">
        <f t="shared" si="61"/>
        <v/>
      </c>
      <c r="AE654" s="16">
        <f t="shared" si="62"/>
        <v>1.6488046166529265E-2</v>
      </c>
      <c r="AF654" s="16" t="str">
        <f t="shared" si="63"/>
        <v/>
      </c>
      <c r="AG654" s="16" t="str">
        <f t="shared" si="64"/>
        <v/>
      </c>
      <c r="AH654" s="16" t="str">
        <f t="shared" si="65"/>
        <v/>
      </c>
      <c r="AI654" s="17" t="str">
        <f>IF('Peer Comparison Tool'!$D$11="NR","",IF($C654='Peer Comparison Tool'!$D$9,COUNT('ALLL &lt;50B Database'!$AI$1:AI653)+1,""))</f>
        <v/>
      </c>
    </row>
    <row r="655" spans="1:35" x14ac:dyDescent="0.25">
      <c r="A655" t="s">
        <v>889</v>
      </c>
      <c r="B655">
        <v>778738</v>
      </c>
      <c r="C655" s="5" t="s">
        <v>3603</v>
      </c>
      <c r="D655" s="5" t="s">
        <v>4390</v>
      </c>
      <c r="E655" s="5" t="s">
        <v>4388</v>
      </c>
      <c r="F655" s="2">
        <v>9047</v>
      </c>
      <c r="G655" s="2">
        <v>1047531</v>
      </c>
      <c r="H655" s="2">
        <v>799468</v>
      </c>
      <c r="I655" s="2">
        <v>173074</v>
      </c>
      <c r="J655" s="2">
        <v>626394</v>
      </c>
      <c r="K655" s="33">
        <v>1.4442986363215483E-2</v>
      </c>
      <c r="L655" s="2">
        <v>6158</v>
      </c>
      <c r="M655" s="2">
        <v>859865</v>
      </c>
      <c r="N655" s="2">
        <v>583028</v>
      </c>
      <c r="O655" s="33">
        <v>1.0562099933450881E-2</v>
      </c>
      <c r="P655" s="2">
        <v>7671</v>
      </c>
      <c r="Q655" s="2">
        <v>905388</v>
      </c>
      <c r="R655" s="2">
        <v>608088</v>
      </c>
      <c r="S655" s="35">
        <v>1.2614950467695465E-2</v>
      </c>
      <c r="T655" t="s">
        <v>4388</v>
      </c>
      <c r="U655" t="s">
        <v>4388</v>
      </c>
      <c r="V655" s="5" t="s">
        <v>4390</v>
      </c>
      <c r="W655" s="5">
        <v>0</v>
      </c>
      <c r="X655" s="4">
        <v>1.8280358955200179E-3</v>
      </c>
      <c r="Y655" s="6">
        <v>1376</v>
      </c>
      <c r="Z655" s="4">
        <v>2.0528505342445845E-3</v>
      </c>
      <c r="AA655" s="5">
        <v>1791</v>
      </c>
      <c r="AC655" s="16" t="str">
        <f t="shared" si="60"/>
        <v/>
      </c>
      <c r="AD655" s="16" t="str">
        <f t="shared" si="61"/>
        <v/>
      </c>
      <c r="AE655" s="16">
        <f t="shared" si="62"/>
        <v>1.4442986363215483E-2</v>
      </c>
      <c r="AF655" s="16" t="str">
        <f t="shared" si="63"/>
        <v/>
      </c>
      <c r="AG655" s="16" t="str">
        <f t="shared" si="64"/>
        <v/>
      </c>
      <c r="AH655" s="16" t="str">
        <f t="shared" si="65"/>
        <v/>
      </c>
      <c r="AI655" s="17" t="str">
        <f>IF('Peer Comparison Tool'!$D$11="NR","",IF($C655='Peer Comparison Tool'!$D$9,COUNT('ALLL &lt;50B Database'!$AI$1:AI654)+1,""))</f>
        <v/>
      </c>
    </row>
    <row r="656" spans="1:35" x14ac:dyDescent="0.25">
      <c r="A656" t="s">
        <v>267</v>
      </c>
      <c r="B656">
        <v>3386264</v>
      </c>
      <c r="C656" s="5" t="s">
        <v>207</v>
      </c>
      <c r="D656" s="5" t="s">
        <v>4390</v>
      </c>
      <c r="E656" s="5" t="s">
        <v>4388</v>
      </c>
      <c r="F656" s="2">
        <v>8674</v>
      </c>
      <c r="G656" s="2">
        <v>1047182</v>
      </c>
      <c r="H656" s="2">
        <v>940763</v>
      </c>
      <c r="I656" s="2">
        <v>38983</v>
      </c>
      <c r="J656" s="2">
        <v>901780</v>
      </c>
      <c r="K656" s="33">
        <v>9.6187540198274524E-3</v>
      </c>
      <c r="L656" s="2">
        <v>8224</v>
      </c>
      <c r="M656" s="2">
        <v>977318</v>
      </c>
      <c r="N656" s="2">
        <v>881203</v>
      </c>
      <c r="O656" s="33">
        <v>9.3326963253643029E-3</v>
      </c>
      <c r="P656" s="2">
        <v>8224</v>
      </c>
      <c r="Q656" s="2">
        <v>977852</v>
      </c>
      <c r="R656" s="2">
        <v>871709</v>
      </c>
      <c r="S656" s="35">
        <v>9.434341047299042E-3</v>
      </c>
      <c r="T656" t="s">
        <v>4388</v>
      </c>
      <c r="U656" t="s">
        <v>4388</v>
      </c>
      <c r="V656" s="5" t="s">
        <v>4390</v>
      </c>
      <c r="W656" s="5">
        <v>0</v>
      </c>
      <c r="X656" s="4">
        <v>1.8441297252841035E-4</v>
      </c>
      <c r="Y656" s="6">
        <v>450</v>
      </c>
      <c r="Z656" s="4">
        <v>1.0164472193473911E-4</v>
      </c>
      <c r="AA656" s="5">
        <v>3915</v>
      </c>
      <c r="AC656" s="16" t="str">
        <f t="shared" si="60"/>
        <v/>
      </c>
      <c r="AD656" s="16" t="str">
        <f t="shared" si="61"/>
        <v/>
      </c>
      <c r="AE656" s="16">
        <f t="shared" si="62"/>
        <v>9.6187540198274524E-3</v>
      </c>
      <c r="AF656" s="16" t="str">
        <f t="shared" si="63"/>
        <v/>
      </c>
      <c r="AG656" s="16" t="str">
        <f t="shared" si="64"/>
        <v/>
      </c>
      <c r="AH656" s="16" t="str">
        <f t="shared" si="65"/>
        <v/>
      </c>
      <c r="AI656" s="17" t="str">
        <f>IF('Peer Comparison Tool'!$D$11="NR","",IF($C656='Peer Comparison Tool'!$D$9,COUNT('ALLL &lt;50B Database'!$AI$1:AI655)+1,""))</f>
        <v/>
      </c>
    </row>
    <row r="657" spans="1:35" x14ac:dyDescent="0.25">
      <c r="A657" t="s">
        <v>1707</v>
      </c>
      <c r="B657">
        <v>101037</v>
      </c>
      <c r="C657" s="5" t="s">
        <v>1695</v>
      </c>
      <c r="D657" s="5" t="s">
        <v>4390</v>
      </c>
      <c r="E657" s="5" t="s">
        <v>4388</v>
      </c>
      <c r="F657" s="2">
        <v>13914</v>
      </c>
      <c r="G657" s="2">
        <v>1045831</v>
      </c>
      <c r="H657" s="2">
        <v>709562</v>
      </c>
      <c r="I657" s="2">
        <v>52188</v>
      </c>
      <c r="J657" s="2">
        <v>657374</v>
      </c>
      <c r="K657" s="33">
        <v>2.1166033338708253E-2</v>
      </c>
      <c r="L657" s="2">
        <v>12643</v>
      </c>
      <c r="M657" s="2">
        <v>921678</v>
      </c>
      <c r="N657" s="2">
        <v>661746</v>
      </c>
      <c r="O657" s="33">
        <v>1.910551782708169E-2</v>
      </c>
      <c r="P657" s="2">
        <v>12898</v>
      </c>
      <c r="Q657" s="2">
        <v>945718</v>
      </c>
      <c r="R657" s="2">
        <v>667685</v>
      </c>
      <c r="S657" s="35">
        <v>1.9317492530160182E-2</v>
      </c>
      <c r="T657" t="s">
        <v>4388</v>
      </c>
      <c r="U657" t="s">
        <v>4388</v>
      </c>
      <c r="V657" s="5" t="s">
        <v>4390</v>
      </c>
      <c r="W657" s="5">
        <v>0</v>
      </c>
      <c r="X657" s="4">
        <v>1.8485408085480715E-3</v>
      </c>
      <c r="Y657" s="6">
        <v>1016</v>
      </c>
      <c r="Z657" s="4">
        <v>2.1197470307849145E-4</v>
      </c>
      <c r="AA657" s="5">
        <v>451</v>
      </c>
      <c r="AC657" s="16" t="str">
        <f t="shared" si="60"/>
        <v/>
      </c>
      <c r="AD657" s="16" t="str">
        <f t="shared" si="61"/>
        <v/>
      </c>
      <c r="AE657" s="16">
        <f t="shared" si="62"/>
        <v>2.1166033338708253E-2</v>
      </c>
      <c r="AF657" s="16" t="str">
        <f t="shared" si="63"/>
        <v/>
      </c>
      <c r="AG657" s="16" t="str">
        <f t="shared" si="64"/>
        <v/>
      </c>
      <c r="AH657" s="16" t="str">
        <f t="shared" si="65"/>
        <v/>
      </c>
      <c r="AI657" s="17" t="str">
        <f>IF('Peer Comparison Tool'!$D$11="NR","",IF($C657='Peer Comparison Tool'!$D$9,COUNT('ALLL &lt;50B Database'!$AI$1:AI656)+1,""))</f>
        <v/>
      </c>
    </row>
    <row r="658" spans="1:35" x14ac:dyDescent="0.25">
      <c r="A658" t="s">
        <v>3417</v>
      </c>
      <c r="B658">
        <v>600419</v>
      </c>
      <c r="C658" s="5" t="s">
        <v>3374</v>
      </c>
      <c r="D658" s="5" t="s">
        <v>4390</v>
      </c>
      <c r="E658" s="5" t="s">
        <v>4388</v>
      </c>
      <c r="F658" s="2">
        <v>8776</v>
      </c>
      <c r="G658" s="2">
        <v>1045096</v>
      </c>
      <c r="H658" s="2">
        <v>783627</v>
      </c>
      <c r="I658" s="2">
        <v>75183</v>
      </c>
      <c r="J658" s="2">
        <v>708444</v>
      </c>
      <c r="K658" s="33">
        <v>1.238771166104872E-2</v>
      </c>
      <c r="L658" s="2">
        <v>7499</v>
      </c>
      <c r="M658" s="2">
        <v>916855</v>
      </c>
      <c r="N658" s="2">
        <v>687032</v>
      </c>
      <c r="O658" s="33">
        <v>1.0915066547118621E-2</v>
      </c>
      <c r="P658" s="2">
        <v>7826</v>
      </c>
      <c r="Q658" s="2">
        <v>951968</v>
      </c>
      <c r="R658" s="2">
        <v>713034</v>
      </c>
      <c r="S658" s="35">
        <v>1.0975633700496751E-2</v>
      </c>
      <c r="T658" t="s">
        <v>4388</v>
      </c>
      <c r="U658" t="s">
        <v>4388</v>
      </c>
      <c r="V658" s="5" t="s">
        <v>4390</v>
      </c>
      <c r="W658" s="5">
        <v>0</v>
      </c>
      <c r="X658" s="4">
        <v>1.412077960551969E-3</v>
      </c>
      <c r="Y658" s="6">
        <v>950</v>
      </c>
      <c r="Z658" s="4">
        <v>6.0567153378130595E-5</v>
      </c>
      <c r="AA658" s="5">
        <v>2752</v>
      </c>
      <c r="AC658" s="16" t="str">
        <f t="shared" si="60"/>
        <v/>
      </c>
      <c r="AD658" s="16" t="str">
        <f t="shared" si="61"/>
        <v/>
      </c>
      <c r="AE658" s="16">
        <f t="shared" si="62"/>
        <v>1.238771166104872E-2</v>
      </c>
      <c r="AF658" s="16" t="str">
        <f t="shared" si="63"/>
        <v/>
      </c>
      <c r="AG658" s="16" t="str">
        <f t="shared" si="64"/>
        <v/>
      </c>
      <c r="AH658" s="16" t="str">
        <f t="shared" si="65"/>
        <v/>
      </c>
      <c r="AI658" s="17" t="str">
        <f>IF('Peer Comparison Tool'!$D$11="NR","",IF($C658='Peer Comparison Tool'!$D$9,COUNT('ALLL &lt;50B Database'!$AI$1:AI657)+1,""))</f>
        <v/>
      </c>
    </row>
    <row r="659" spans="1:35" x14ac:dyDescent="0.25">
      <c r="A659" t="s">
        <v>1950</v>
      </c>
      <c r="B659">
        <v>433505</v>
      </c>
      <c r="C659" s="5" t="s">
        <v>1938</v>
      </c>
      <c r="D659" s="5" t="s">
        <v>4387</v>
      </c>
      <c r="E659" s="5" t="s">
        <v>4388</v>
      </c>
      <c r="F659" s="2">
        <v>7793</v>
      </c>
      <c r="G659" s="2">
        <v>1042137</v>
      </c>
      <c r="H659" s="2">
        <v>665852</v>
      </c>
      <c r="I659" s="2">
        <v>41378</v>
      </c>
      <c r="J659" s="2">
        <v>624474</v>
      </c>
      <c r="K659" s="33">
        <v>1.2479302581052213E-2</v>
      </c>
      <c r="L659" s="2">
        <v>7560</v>
      </c>
      <c r="M659" s="2">
        <v>937261</v>
      </c>
      <c r="N659" s="2">
        <v>637002</v>
      </c>
      <c r="O659" s="33">
        <v>1.1868094605668428E-2</v>
      </c>
      <c r="P659" s="2">
        <v>7677</v>
      </c>
      <c r="Q659" s="2">
        <v>949893</v>
      </c>
      <c r="R659" s="2">
        <v>632688</v>
      </c>
      <c r="S659" s="35">
        <v>1.2133942796449434E-2</v>
      </c>
      <c r="T659" t="s">
        <v>4388</v>
      </c>
      <c r="U659" t="s">
        <v>4388</v>
      </c>
      <c r="V659" s="5" t="s">
        <v>4387</v>
      </c>
      <c r="W659" s="5">
        <v>0</v>
      </c>
      <c r="X659" s="4">
        <v>3.4535978460277852E-4</v>
      </c>
      <c r="Y659" s="6">
        <v>116</v>
      </c>
      <c r="Z659" s="4">
        <v>2.658481907810064E-4</v>
      </c>
      <c r="AA659" s="5">
        <v>2718</v>
      </c>
      <c r="AC659" s="16" t="str">
        <f t="shared" si="60"/>
        <v/>
      </c>
      <c r="AD659" s="16" t="str">
        <f t="shared" si="61"/>
        <v/>
      </c>
      <c r="AE659" s="16">
        <f t="shared" si="62"/>
        <v>1.2479302581052213E-2</v>
      </c>
      <c r="AF659" s="16" t="str">
        <f t="shared" si="63"/>
        <v/>
      </c>
      <c r="AG659" s="16" t="str">
        <f t="shared" si="64"/>
        <v/>
      </c>
      <c r="AH659" s="16" t="str">
        <f t="shared" si="65"/>
        <v/>
      </c>
      <c r="AI659" s="17" t="str">
        <f>IF('Peer Comparison Tool'!$D$11="NR","",IF($C659='Peer Comparison Tool'!$D$9,COUNT('ALLL &lt;50B Database'!$AI$1:AI658)+1,""))</f>
        <v/>
      </c>
    </row>
    <row r="660" spans="1:35" x14ac:dyDescent="0.25">
      <c r="A660" t="s">
        <v>4186</v>
      </c>
      <c r="B660">
        <v>528849</v>
      </c>
      <c r="C660" s="5" t="s">
        <v>4163</v>
      </c>
      <c r="D660" s="5" t="s">
        <v>4390</v>
      </c>
      <c r="E660" s="5" t="s">
        <v>4388</v>
      </c>
      <c r="F660" s="2">
        <v>11031</v>
      </c>
      <c r="G660" s="2">
        <v>1041844</v>
      </c>
      <c r="H660" s="2">
        <v>819241</v>
      </c>
      <c r="I660" s="2">
        <v>68674</v>
      </c>
      <c r="J660" s="2">
        <v>750567</v>
      </c>
      <c r="K660" s="33">
        <v>1.4696889151801238E-2</v>
      </c>
      <c r="L660" s="2">
        <v>7805</v>
      </c>
      <c r="M660" s="2">
        <v>883530</v>
      </c>
      <c r="N660" s="2">
        <v>757096</v>
      </c>
      <c r="O660" s="33">
        <v>1.0309128564937604E-2</v>
      </c>
      <c r="P660" s="2">
        <v>9153</v>
      </c>
      <c r="Q660" s="2">
        <v>885006</v>
      </c>
      <c r="R660" s="2">
        <v>765657</v>
      </c>
      <c r="S660" s="35">
        <v>1.1954439128748251E-2</v>
      </c>
      <c r="T660" t="s">
        <v>4388</v>
      </c>
      <c r="U660" t="s">
        <v>4388</v>
      </c>
      <c r="V660" s="5" t="s">
        <v>4390</v>
      </c>
      <c r="W660" s="5">
        <v>0</v>
      </c>
      <c r="X660" s="4">
        <v>2.742450023052987E-3</v>
      </c>
      <c r="Y660" s="6">
        <v>1878</v>
      </c>
      <c r="Z660" s="4">
        <v>1.6453105638106463E-3</v>
      </c>
      <c r="AA660" s="5">
        <v>1703</v>
      </c>
      <c r="AC660" s="16" t="str">
        <f t="shared" si="60"/>
        <v/>
      </c>
      <c r="AD660" s="16" t="str">
        <f t="shared" si="61"/>
        <v/>
      </c>
      <c r="AE660" s="16">
        <f t="shared" si="62"/>
        <v>1.4696889151801238E-2</v>
      </c>
      <c r="AF660" s="16" t="str">
        <f t="shared" si="63"/>
        <v/>
      </c>
      <c r="AG660" s="16" t="str">
        <f t="shared" si="64"/>
        <v/>
      </c>
      <c r="AH660" s="16" t="str">
        <f t="shared" si="65"/>
        <v/>
      </c>
      <c r="AI660" s="17" t="str">
        <f>IF('Peer Comparison Tool'!$D$11="NR","",IF($C660='Peer Comparison Tool'!$D$9,COUNT('ALLL &lt;50B Database'!$AI$1:AI659)+1,""))</f>
        <v/>
      </c>
    </row>
    <row r="661" spans="1:35" x14ac:dyDescent="0.25">
      <c r="A661" t="s">
        <v>481</v>
      </c>
      <c r="B661">
        <v>191935</v>
      </c>
      <c r="C661" s="5" t="s">
        <v>462</v>
      </c>
      <c r="D661" s="5" t="s">
        <v>4390</v>
      </c>
      <c r="E661" s="5" t="s">
        <v>4388</v>
      </c>
      <c r="F661" s="2">
        <v>8503</v>
      </c>
      <c r="G661" s="2">
        <v>1041367</v>
      </c>
      <c r="H661" s="2">
        <v>712890</v>
      </c>
      <c r="I661" s="2">
        <v>52097</v>
      </c>
      <c r="J661" s="2">
        <v>660793</v>
      </c>
      <c r="K661" s="33">
        <v>1.2867872389689358E-2</v>
      </c>
      <c r="L661" s="2">
        <v>7227</v>
      </c>
      <c r="M661" s="2">
        <v>943132</v>
      </c>
      <c r="N661" s="2">
        <v>642326</v>
      </c>
      <c r="O661" s="33">
        <v>1.1251296070842532E-2</v>
      </c>
      <c r="P661" s="2">
        <v>7431</v>
      </c>
      <c r="Q661" s="2">
        <v>1018307</v>
      </c>
      <c r="R661" s="2">
        <v>671273</v>
      </c>
      <c r="S661" s="35">
        <v>1.1070011753787207E-2</v>
      </c>
      <c r="T661" t="s">
        <v>4388</v>
      </c>
      <c r="U661" t="s">
        <v>4388</v>
      </c>
      <c r="V661" s="5" t="s">
        <v>4390</v>
      </c>
      <c r="W661" s="5">
        <v>0</v>
      </c>
      <c r="X661" s="4">
        <v>1.7978606359021505E-3</v>
      </c>
      <c r="Y661" s="6">
        <v>1072</v>
      </c>
      <c r="Z661" s="4">
        <v>-1.8128431705532501E-4</v>
      </c>
      <c r="AA661" s="5">
        <v>2514</v>
      </c>
      <c r="AC661" s="16" t="str">
        <f t="shared" si="60"/>
        <v/>
      </c>
      <c r="AD661" s="16" t="str">
        <f t="shared" si="61"/>
        <v/>
      </c>
      <c r="AE661" s="16">
        <f t="shared" si="62"/>
        <v>1.2867872389689358E-2</v>
      </c>
      <c r="AF661" s="16" t="str">
        <f t="shared" si="63"/>
        <v/>
      </c>
      <c r="AG661" s="16" t="str">
        <f t="shared" si="64"/>
        <v/>
      </c>
      <c r="AH661" s="16" t="str">
        <f t="shared" si="65"/>
        <v/>
      </c>
      <c r="AI661" s="17">
        <f>IF('Peer Comparison Tool'!$D$11="NR","",IF($C661='Peer Comparison Tool'!$D$9,COUNT('ALLL &lt;50B Database'!$AI$1:AI660)+1,""))</f>
        <v>17</v>
      </c>
    </row>
    <row r="662" spans="1:35" x14ac:dyDescent="0.25">
      <c r="A662" t="s">
        <v>2050</v>
      </c>
      <c r="B662">
        <v>930358</v>
      </c>
      <c r="C662" s="5" t="s">
        <v>2041</v>
      </c>
      <c r="D662" s="5" t="s">
        <v>4387</v>
      </c>
      <c r="E662" s="5" t="s">
        <v>4388</v>
      </c>
      <c r="F662" s="2">
        <v>9594</v>
      </c>
      <c r="G662" s="2">
        <v>1039467</v>
      </c>
      <c r="H662" s="2">
        <v>624878</v>
      </c>
      <c r="I662" s="2">
        <v>0</v>
      </c>
      <c r="J662" s="2">
        <v>624878</v>
      </c>
      <c r="K662" s="33">
        <v>1.53533969830911E-2</v>
      </c>
      <c r="L662" s="2">
        <v>9140</v>
      </c>
      <c r="M662" s="2">
        <v>787977</v>
      </c>
      <c r="N662" s="2">
        <v>622311</v>
      </c>
      <c r="O662" s="33">
        <v>1.468719016697439E-2</v>
      </c>
      <c r="P662" s="2">
        <v>9612</v>
      </c>
      <c r="Q662" s="2">
        <v>995701</v>
      </c>
      <c r="R662" s="2">
        <v>642246</v>
      </c>
      <c r="S662" s="35">
        <v>1.4966227893984548E-2</v>
      </c>
      <c r="T662" t="s">
        <v>4388</v>
      </c>
      <c r="U662" t="s">
        <v>4388</v>
      </c>
      <c r="V662" s="5" t="s">
        <v>4387</v>
      </c>
      <c r="W662" s="5">
        <v>0</v>
      </c>
      <c r="X662" s="4">
        <v>3.8716908910655171E-4</v>
      </c>
      <c r="Y662" s="6">
        <v>-18</v>
      </c>
      <c r="Z662" s="4">
        <v>2.7903772701015801E-4</v>
      </c>
      <c r="AA662" s="5">
        <v>1477</v>
      </c>
      <c r="AC662" s="16" t="str">
        <f t="shared" si="60"/>
        <v/>
      </c>
      <c r="AD662" s="16" t="str">
        <f t="shared" si="61"/>
        <v/>
      </c>
      <c r="AE662" s="16">
        <f t="shared" si="62"/>
        <v>1.53533969830911E-2</v>
      </c>
      <c r="AF662" s="16" t="str">
        <f t="shared" si="63"/>
        <v/>
      </c>
      <c r="AG662" s="16" t="str">
        <f t="shared" si="64"/>
        <v/>
      </c>
      <c r="AH662" s="16" t="str">
        <f t="shared" si="65"/>
        <v/>
      </c>
      <c r="AI662" s="17" t="str">
        <f>IF('Peer Comparison Tool'!$D$11="NR","",IF($C662='Peer Comparison Tool'!$D$9,COUNT('ALLL &lt;50B Database'!$AI$1:AI661)+1,""))</f>
        <v/>
      </c>
    </row>
    <row r="663" spans="1:35" x14ac:dyDescent="0.25">
      <c r="A663" t="s">
        <v>3420</v>
      </c>
      <c r="B663">
        <v>411512</v>
      </c>
      <c r="C663" s="5" t="s">
        <v>3374</v>
      </c>
      <c r="D663" s="5" t="s">
        <v>4387</v>
      </c>
      <c r="E663" s="5" t="s">
        <v>4388</v>
      </c>
      <c r="F663" s="2">
        <v>9795</v>
      </c>
      <c r="G663" s="2">
        <v>1039382</v>
      </c>
      <c r="H663" s="2">
        <v>920200</v>
      </c>
      <c r="I663" s="2">
        <v>212096</v>
      </c>
      <c r="J663" s="2">
        <v>708104</v>
      </c>
      <c r="K663" s="33">
        <v>1.3832713838645171E-2</v>
      </c>
      <c r="L663" s="2">
        <v>8293</v>
      </c>
      <c r="M663" s="2">
        <v>830689</v>
      </c>
      <c r="N663" s="2">
        <v>703143</v>
      </c>
      <c r="O663" s="33">
        <v>1.1794186957702771E-2</v>
      </c>
      <c r="P663" s="2">
        <v>9118</v>
      </c>
      <c r="Q663" s="2">
        <v>841954</v>
      </c>
      <c r="R663" s="2">
        <v>693024</v>
      </c>
      <c r="S663" s="35">
        <v>1.3156831509442675E-2</v>
      </c>
      <c r="T663" t="s">
        <v>4388</v>
      </c>
      <c r="U663" t="s">
        <v>4388</v>
      </c>
      <c r="V663" s="5" t="s">
        <v>4387</v>
      </c>
      <c r="W663" s="5">
        <v>0</v>
      </c>
      <c r="X663" s="4">
        <v>6.7588232920249604E-4</v>
      </c>
      <c r="Y663" s="6">
        <v>677</v>
      </c>
      <c r="Z663" s="4">
        <v>1.3626445517399034E-3</v>
      </c>
      <c r="AA663" s="5">
        <v>2049</v>
      </c>
      <c r="AC663" s="16" t="str">
        <f t="shared" si="60"/>
        <v/>
      </c>
      <c r="AD663" s="16" t="str">
        <f t="shared" si="61"/>
        <v/>
      </c>
      <c r="AE663" s="16">
        <f t="shared" si="62"/>
        <v>1.3832713838645171E-2</v>
      </c>
      <c r="AF663" s="16" t="str">
        <f t="shared" si="63"/>
        <v/>
      </c>
      <c r="AG663" s="16" t="str">
        <f t="shared" si="64"/>
        <v/>
      </c>
      <c r="AH663" s="16" t="str">
        <f t="shared" si="65"/>
        <v/>
      </c>
      <c r="AI663" s="17" t="str">
        <f>IF('Peer Comparison Tool'!$D$11="NR","",IF($C663='Peer Comparison Tool'!$D$9,COUNT('ALLL &lt;50B Database'!$AI$1:AI662)+1,""))</f>
        <v/>
      </c>
    </row>
    <row r="664" spans="1:35" x14ac:dyDescent="0.25">
      <c r="A664" t="s">
        <v>3769</v>
      </c>
      <c r="B664">
        <v>3548567</v>
      </c>
      <c r="C664" s="5" t="s">
        <v>3704</v>
      </c>
      <c r="D664" s="5" t="s">
        <v>4387</v>
      </c>
      <c r="E664" s="5" t="s">
        <v>4388</v>
      </c>
      <c r="F664" s="2">
        <v>6603</v>
      </c>
      <c r="G664" s="2">
        <v>1039360</v>
      </c>
      <c r="H664" s="2">
        <v>859631</v>
      </c>
      <c r="I664" s="2">
        <v>178403</v>
      </c>
      <c r="J664" s="2">
        <v>681228</v>
      </c>
      <c r="K664" s="33">
        <v>9.6927900790924632E-3</v>
      </c>
      <c r="L664" s="2">
        <v>6501</v>
      </c>
      <c r="M664" s="2">
        <v>836240</v>
      </c>
      <c r="N664" s="2">
        <v>685590</v>
      </c>
      <c r="O664" s="33">
        <v>9.4823436747910553E-3</v>
      </c>
      <c r="P664" s="2">
        <v>7720</v>
      </c>
      <c r="Q664" s="2">
        <v>883225</v>
      </c>
      <c r="R664" s="2">
        <v>707961</v>
      </c>
      <c r="S664" s="35">
        <v>1.0904555476925988E-2</v>
      </c>
      <c r="T664" t="s">
        <v>4388</v>
      </c>
      <c r="U664" t="s">
        <v>4388</v>
      </c>
      <c r="V664" s="5" t="s">
        <v>4387</v>
      </c>
      <c r="W664" s="5">
        <v>0</v>
      </c>
      <c r="X664" s="4">
        <v>-1.2117653978335249E-3</v>
      </c>
      <c r="Y664" s="6">
        <v>-1117</v>
      </c>
      <c r="Z664" s="4">
        <v>1.4222118021349327E-3</v>
      </c>
      <c r="AA664" s="5">
        <v>3890</v>
      </c>
      <c r="AC664" s="16" t="str">
        <f t="shared" si="60"/>
        <v/>
      </c>
      <c r="AD664" s="16" t="str">
        <f t="shared" si="61"/>
        <v/>
      </c>
      <c r="AE664" s="16">
        <f t="shared" si="62"/>
        <v>9.6927900790924632E-3</v>
      </c>
      <c r="AF664" s="16" t="str">
        <f t="shared" si="63"/>
        <v/>
      </c>
      <c r="AG664" s="16" t="str">
        <f t="shared" si="64"/>
        <v/>
      </c>
      <c r="AH664" s="16" t="str">
        <f t="shared" si="65"/>
        <v/>
      </c>
      <c r="AI664" s="17" t="str">
        <f>IF('Peer Comparison Tool'!$D$11="NR","",IF($C664='Peer Comparison Tool'!$D$9,COUNT('ALLL &lt;50B Database'!$AI$1:AI663)+1,""))</f>
        <v/>
      </c>
    </row>
    <row r="665" spans="1:35" x14ac:dyDescent="0.25">
      <c r="A665" t="s">
        <v>4185</v>
      </c>
      <c r="B665">
        <v>1872996</v>
      </c>
      <c r="C665" s="5" t="s">
        <v>4163</v>
      </c>
      <c r="D665" s="5" t="s">
        <v>4390</v>
      </c>
      <c r="E665" s="5" t="s">
        <v>4388</v>
      </c>
      <c r="F665" s="2">
        <v>10515</v>
      </c>
      <c r="G665" s="2">
        <v>1037754</v>
      </c>
      <c r="H665" s="2">
        <v>866020</v>
      </c>
      <c r="I665" s="2">
        <v>79346</v>
      </c>
      <c r="J665" s="2">
        <v>786674</v>
      </c>
      <c r="K665" s="33">
        <v>1.3366400821687255E-2</v>
      </c>
      <c r="L665" s="2">
        <v>9937</v>
      </c>
      <c r="M665" s="2">
        <v>960931</v>
      </c>
      <c r="N665" s="2">
        <v>787408</v>
      </c>
      <c r="O665" s="33">
        <v>1.2619887021721904E-2</v>
      </c>
      <c r="P665" s="2">
        <v>10131</v>
      </c>
      <c r="Q665" s="2">
        <v>947126</v>
      </c>
      <c r="R665" s="2">
        <v>788239</v>
      </c>
      <c r="S665" s="35">
        <v>1.285270076715311E-2</v>
      </c>
      <c r="T665" t="s">
        <v>4388</v>
      </c>
      <c r="U665" t="s">
        <v>4388</v>
      </c>
      <c r="V665" s="5" t="s">
        <v>4390</v>
      </c>
      <c r="W665" s="5">
        <v>0</v>
      </c>
      <c r="X665" s="4">
        <v>5.1370005453414518E-4</v>
      </c>
      <c r="Y665" s="6">
        <v>384</v>
      </c>
      <c r="Z665" s="4">
        <v>2.3281374543120646E-4</v>
      </c>
      <c r="AA665" s="5">
        <v>2242</v>
      </c>
      <c r="AC665" s="16" t="str">
        <f t="shared" si="60"/>
        <v/>
      </c>
      <c r="AD665" s="16" t="str">
        <f t="shared" si="61"/>
        <v/>
      </c>
      <c r="AE665" s="16">
        <f t="shared" si="62"/>
        <v>1.3366400821687255E-2</v>
      </c>
      <c r="AF665" s="16" t="str">
        <f t="shared" si="63"/>
        <v/>
      </c>
      <c r="AG665" s="16" t="str">
        <f t="shared" si="64"/>
        <v/>
      </c>
      <c r="AH665" s="16" t="str">
        <f t="shared" si="65"/>
        <v/>
      </c>
      <c r="AI665" s="17" t="str">
        <f>IF('Peer Comparison Tool'!$D$11="NR","",IF($C665='Peer Comparison Tool'!$D$9,COUNT('ALLL &lt;50B Database'!$AI$1:AI664)+1,""))</f>
        <v/>
      </c>
    </row>
    <row r="666" spans="1:35" x14ac:dyDescent="0.25">
      <c r="A666" t="s">
        <v>275</v>
      </c>
      <c r="B666">
        <v>670467</v>
      </c>
      <c r="C666" s="5" t="s">
        <v>207</v>
      </c>
      <c r="D666" s="5" t="s">
        <v>4390</v>
      </c>
      <c r="E666" s="5" t="s">
        <v>4388</v>
      </c>
      <c r="F666" s="2">
        <v>8835</v>
      </c>
      <c r="G666" s="2">
        <v>1035723</v>
      </c>
      <c r="H666" s="2">
        <v>737811</v>
      </c>
      <c r="I666" s="2">
        <v>116167</v>
      </c>
      <c r="J666" s="2">
        <v>621644</v>
      </c>
      <c r="K666" s="33">
        <v>1.4212314443636551E-2</v>
      </c>
      <c r="L666" s="2">
        <v>7243</v>
      </c>
      <c r="M666" s="2">
        <v>864533</v>
      </c>
      <c r="N666" s="2">
        <v>621112</v>
      </c>
      <c r="O666" s="33">
        <v>1.1661342881799095E-2</v>
      </c>
      <c r="P666" s="2">
        <v>7804</v>
      </c>
      <c r="Q666" s="2">
        <v>878805</v>
      </c>
      <c r="R666" s="2">
        <v>624237</v>
      </c>
      <c r="S666" s="35">
        <v>1.2501662029005009E-2</v>
      </c>
      <c r="T666" t="s">
        <v>4388</v>
      </c>
      <c r="U666" t="s">
        <v>4388</v>
      </c>
      <c r="V666" s="5" t="s">
        <v>4390</v>
      </c>
      <c r="W666" s="5">
        <v>0</v>
      </c>
      <c r="X666" s="4">
        <v>1.7106524146315426E-3</v>
      </c>
      <c r="Y666" s="6">
        <v>1031</v>
      </c>
      <c r="Z666" s="4">
        <v>8.4031914720591322E-4</v>
      </c>
      <c r="AA666" s="5">
        <v>1880</v>
      </c>
      <c r="AC666" s="16" t="str">
        <f t="shared" si="60"/>
        <v/>
      </c>
      <c r="AD666" s="16" t="str">
        <f t="shared" si="61"/>
        <v/>
      </c>
      <c r="AE666" s="16">
        <f t="shared" si="62"/>
        <v>1.4212314443636551E-2</v>
      </c>
      <c r="AF666" s="16" t="str">
        <f t="shared" si="63"/>
        <v/>
      </c>
      <c r="AG666" s="16" t="str">
        <f t="shared" si="64"/>
        <v/>
      </c>
      <c r="AH666" s="16" t="str">
        <f t="shared" si="65"/>
        <v/>
      </c>
      <c r="AI666" s="17" t="str">
        <f>IF('Peer Comparison Tool'!$D$11="NR","",IF($C666='Peer Comparison Tool'!$D$9,COUNT('ALLL &lt;50B Database'!$AI$1:AI665)+1,""))</f>
        <v/>
      </c>
    </row>
    <row r="667" spans="1:35" x14ac:dyDescent="0.25">
      <c r="A667" t="s">
        <v>3764</v>
      </c>
      <c r="B667">
        <v>171768</v>
      </c>
      <c r="C667" s="5" t="s">
        <v>3704</v>
      </c>
      <c r="D667" s="5" t="s">
        <v>4390</v>
      </c>
      <c r="E667" s="5" t="s">
        <v>4388</v>
      </c>
      <c r="F667" s="2">
        <v>5580</v>
      </c>
      <c r="G667" s="2">
        <v>1035300</v>
      </c>
      <c r="H667" s="2">
        <v>868616</v>
      </c>
      <c r="I667" s="2">
        <v>40063</v>
      </c>
      <c r="J667" s="2">
        <v>828553</v>
      </c>
      <c r="K667" s="33">
        <v>6.7346325461376637E-3</v>
      </c>
      <c r="L667" s="2">
        <v>3924</v>
      </c>
      <c r="M667" s="2">
        <v>815907</v>
      </c>
      <c r="N667" s="2">
        <v>623867</v>
      </c>
      <c r="O667" s="33">
        <v>6.2898021533435815E-3</v>
      </c>
      <c r="P667" s="2">
        <v>4107</v>
      </c>
      <c r="Q667" s="2">
        <v>914881</v>
      </c>
      <c r="R667" s="2">
        <v>731292</v>
      </c>
      <c r="S667" s="35">
        <v>5.6160876913736238E-3</v>
      </c>
      <c r="T667" t="s">
        <v>4388</v>
      </c>
      <c r="U667" t="s">
        <v>4388</v>
      </c>
      <c r="V667" s="5" t="s">
        <v>4390</v>
      </c>
      <c r="W667" s="5">
        <v>0</v>
      </c>
      <c r="X667" s="4">
        <v>1.1185448547640399E-3</v>
      </c>
      <c r="Y667" s="6">
        <v>1473</v>
      </c>
      <c r="Z667" s="4">
        <v>-6.7371446196995768E-4</v>
      </c>
      <c r="AA667" s="5">
        <v>4504</v>
      </c>
      <c r="AC667" s="16" t="str">
        <f t="shared" si="60"/>
        <v/>
      </c>
      <c r="AD667" s="16" t="str">
        <f t="shared" si="61"/>
        <v/>
      </c>
      <c r="AE667" s="16">
        <f t="shared" si="62"/>
        <v>6.7346325461376637E-3</v>
      </c>
      <c r="AF667" s="16" t="str">
        <f t="shared" si="63"/>
        <v/>
      </c>
      <c r="AG667" s="16" t="str">
        <f t="shared" si="64"/>
        <v/>
      </c>
      <c r="AH667" s="16" t="str">
        <f t="shared" si="65"/>
        <v/>
      </c>
      <c r="AI667" s="17" t="str">
        <f>IF('Peer Comparison Tool'!$D$11="NR","",IF($C667='Peer Comparison Tool'!$D$9,COUNT('ALLL &lt;50B Database'!$AI$1:AI666)+1,""))</f>
        <v/>
      </c>
    </row>
    <row r="668" spans="1:35" x14ac:dyDescent="0.25">
      <c r="A668" t="s">
        <v>827</v>
      </c>
      <c r="B668">
        <v>160650</v>
      </c>
      <c r="C668" s="5" t="s">
        <v>4163</v>
      </c>
      <c r="D668" s="5" t="s">
        <v>4387</v>
      </c>
      <c r="E668" s="5" t="s">
        <v>4388</v>
      </c>
      <c r="F668" s="2">
        <v>9573</v>
      </c>
      <c r="G668" s="2">
        <v>1033957</v>
      </c>
      <c r="H668" s="2">
        <v>725341</v>
      </c>
      <c r="I668" s="2">
        <v>62615</v>
      </c>
      <c r="J668" s="2">
        <v>662726</v>
      </c>
      <c r="K668" s="33">
        <v>1.4444883707595597E-2</v>
      </c>
      <c r="L668" s="2">
        <v>8659</v>
      </c>
      <c r="M668" s="2">
        <v>937953</v>
      </c>
      <c r="N668" s="2">
        <v>667883</v>
      </c>
      <c r="O668" s="33">
        <v>1.2964845639131405E-2</v>
      </c>
      <c r="P668" s="2">
        <v>8960</v>
      </c>
      <c r="Q668" s="2">
        <v>947297</v>
      </c>
      <c r="R668" s="2">
        <v>683644</v>
      </c>
      <c r="S668" s="35">
        <v>1.3106236579272252E-2</v>
      </c>
      <c r="T668" t="s">
        <v>4388</v>
      </c>
      <c r="U668" t="s">
        <v>4388</v>
      </c>
      <c r="V668" s="5" t="s">
        <v>4387</v>
      </c>
      <c r="W668" s="5">
        <v>0</v>
      </c>
      <c r="X668" s="4">
        <v>1.3386471283233451E-3</v>
      </c>
      <c r="Y668" s="6">
        <v>613</v>
      </c>
      <c r="Z668" s="4">
        <v>1.4139094014084704E-4</v>
      </c>
      <c r="AA668" s="5">
        <v>1789</v>
      </c>
      <c r="AC668" s="16" t="str">
        <f t="shared" si="60"/>
        <v/>
      </c>
      <c r="AD668" s="16" t="str">
        <f t="shared" si="61"/>
        <v/>
      </c>
      <c r="AE668" s="16">
        <f t="shared" si="62"/>
        <v>1.4444883707595597E-2</v>
      </c>
      <c r="AF668" s="16" t="str">
        <f t="shared" si="63"/>
        <v/>
      </c>
      <c r="AG668" s="16" t="str">
        <f t="shared" si="64"/>
        <v/>
      </c>
      <c r="AH668" s="16" t="str">
        <f t="shared" si="65"/>
        <v/>
      </c>
      <c r="AI668" s="17" t="str">
        <f>IF('Peer Comparison Tool'!$D$11="NR","",IF($C668='Peer Comparison Tool'!$D$9,COUNT('ALLL &lt;50B Database'!$AI$1:AI667)+1,""))</f>
        <v/>
      </c>
    </row>
    <row r="669" spans="1:35" x14ac:dyDescent="0.25">
      <c r="A669" t="s">
        <v>268</v>
      </c>
      <c r="B669">
        <v>1162017</v>
      </c>
      <c r="C669" s="5" t="s">
        <v>207</v>
      </c>
      <c r="D669" s="5" t="s">
        <v>4390</v>
      </c>
      <c r="E669" s="5" t="s">
        <v>4388</v>
      </c>
      <c r="F669" s="2">
        <v>8862</v>
      </c>
      <c r="G669" s="2">
        <v>1031618</v>
      </c>
      <c r="H669" s="2">
        <v>648650</v>
      </c>
      <c r="I669" s="2">
        <v>26035</v>
      </c>
      <c r="J669" s="2">
        <v>622615</v>
      </c>
      <c r="K669" s="33">
        <v>1.4233515093597167E-2</v>
      </c>
      <c r="L669" s="2">
        <v>7908</v>
      </c>
      <c r="M669" s="2">
        <v>955828</v>
      </c>
      <c r="N669" s="2">
        <v>596555</v>
      </c>
      <c r="O669" s="33">
        <v>1.3256112177418679E-2</v>
      </c>
      <c r="P669" s="2">
        <v>9120</v>
      </c>
      <c r="Q669" s="2">
        <v>977041</v>
      </c>
      <c r="R669" s="2">
        <v>623687</v>
      </c>
      <c r="S669" s="35">
        <v>1.4622719408934289E-2</v>
      </c>
      <c r="T669" t="s">
        <v>4388</v>
      </c>
      <c r="U669" t="s">
        <v>4388</v>
      </c>
      <c r="V669" s="5" t="s">
        <v>4390</v>
      </c>
      <c r="W669" s="5">
        <v>0</v>
      </c>
      <c r="X669" s="4">
        <v>-3.8920431533712163E-4</v>
      </c>
      <c r="Y669" s="6">
        <v>-258</v>
      </c>
      <c r="Z669" s="4">
        <v>1.3666072315156094E-3</v>
      </c>
      <c r="AA669" s="5">
        <v>1869</v>
      </c>
      <c r="AC669" s="16" t="str">
        <f t="shared" si="60"/>
        <v/>
      </c>
      <c r="AD669" s="16" t="str">
        <f t="shared" si="61"/>
        <v/>
      </c>
      <c r="AE669" s="16">
        <f t="shared" si="62"/>
        <v>1.4233515093597167E-2</v>
      </c>
      <c r="AF669" s="16" t="str">
        <f t="shared" si="63"/>
        <v/>
      </c>
      <c r="AG669" s="16" t="str">
        <f t="shared" si="64"/>
        <v/>
      </c>
      <c r="AH669" s="16" t="str">
        <f t="shared" si="65"/>
        <v/>
      </c>
      <c r="AI669" s="17" t="str">
        <f>IF('Peer Comparison Tool'!$D$11="NR","",IF($C669='Peer Comparison Tool'!$D$9,COUNT('ALLL &lt;50B Database'!$AI$1:AI668)+1,""))</f>
        <v/>
      </c>
    </row>
    <row r="670" spans="1:35" x14ac:dyDescent="0.25">
      <c r="A670" t="s">
        <v>3766</v>
      </c>
      <c r="B670">
        <v>498362</v>
      </c>
      <c r="C670" s="5" t="s">
        <v>3704</v>
      </c>
      <c r="D670" s="5" t="s">
        <v>4387</v>
      </c>
      <c r="E670" s="5" t="s">
        <v>4388</v>
      </c>
      <c r="F670" s="2">
        <v>9726</v>
      </c>
      <c r="G670" s="2">
        <v>1026248</v>
      </c>
      <c r="H670" s="2">
        <v>734722</v>
      </c>
      <c r="I670" s="2">
        <v>45633</v>
      </c>
      <c r="J670" s="2">
        <v>689089</v>
      </c>
      <c r="K670" s="33">
        <v>1.411428712401446E-2</v>
      </c>
      <c r="L670" s="2">
        <v>6723</v>
      </c>
      <c r="M670" s="2">
        <v>885101</v>
      </c>
      <c r="N670" s="2">
        <v>661674</v>
      </c>
      <c r="O670" s="33">
        <v>1.0160592678569809E-2</v>
      </c>
      <c r="P670" s="2">
        <v>7721</v>
      </c>
      <c r="Q670" s="2">
        <v>902827</v>
      </c>
      <c r="R670" s="2">
        <v>672048</v>
      </c>
      <c r="S670" s="35">
        <v>1.1488762707425659E-2</v>
      </c>
      <c r="T670" t="s">
        <v>4388</v>
      </c>
      <c r="U670" t="s">
        <v>4388</v>
      </c>
      <c r="V670" s="5" t="s">
        <v>4387</v>
      </c>
      <c r="W670" s="5">
        <v>0</v>
      </c>
      <c r="X670" s="4">
        <v>2.6255244165888005E-3</v>
      </c>
      <c r="Y670" s="6">
        <v>2005</v>
      </c>
      <c r="Z670" s="4">
        <v>1.32817002885585E-3</v>
      </c>
      <c r="AA670" s="5">
        <v>1931</v>
      </c>
      <c r="AC670" s="16" t="str">
        <f t="shared" si="60"/>
        <v/>
      </c>
      <c r="AD670" s="16" t="str">
        <f t="shared" si="61"/>
        <v/>
      </c>
      <c r="AE670" s="16">
        <f t="shared" si="62"/>
        <v>1.411428712401446E-2</v>
      </c>
      <c r="AF670" s="16" t="str">
        <f t="shared" si="63"/>
        <v/>
      </c>
      <c r="AG670" s="16" t="str">
        <f t="shared" si="64"/>
        <v/>
      </c>
      <c r="AH670" s="16" t="str">
        <f t="shared" si="65"/>
        <v/>
      </c>
      <c r="AI670" s="17" t="str">
        <f>IF('Peer Comparison Tool'!$D$11="NR","",IF($C670='Peer Comparison Tool'!$D$9,COUNT('ALLL &lt;50B Database'!$AI$1:AI669)+1,""))</f>
        <v/>
      </c>
    </row>
    <row r="671" spans="1:35" x14ac:dyDescent="0.25">
      <c r="A671" t="s">
        <v>3418</v>
      </c>
      <c r="B671">
        <v>304173</v>
      </c>
      <c r="C671" s="5" t="s">
        <v>3374</v>
      </c>
      <c r="D671" s="5" t="s">
        <v>4390</v>
      </c>
      <c r="E671" s="5" t="s">
        <v>4388</v>
      </c>
      <c r="F671" s="2">
        <v>2453</v>
      </c>
      <c r="G671" s="2">
        <v>1025732</v>
      </c>
      <c r="H671" s="2">
        <v>584290</v>
      </c>
      <c r="I671" s="2">
        <v>44194</v>
      </c>
      <c r="J671" s="2">
        <v>540096</v>
      </c>
      <c r="K671" s="33">
        <v>4.5417851641189715E-3</v>
      </c>
      <c r="L671" s="2">
        <v>2245</v>
      </c>
      <c r="M671" s="2">
        <v>938607</v>
      </c>
      <c r="N671" s="2">
        <v>537410</v>
      </c>
      <c r="O671" s="33">
        <v>4.1774436649857647E-3</v>
      </c>
      <c r="P671" s="2">
        <v>2794</v>
      </c>
      <c r="Q671" s="2">
        <v>949530</v>
      </c>
      <c r="R671" s="2">
        <v>542982</v>
      </c>
      <c r="S671" s="35">
        <v>5.1456586037842873E-3</v>
      </c>
      <c r="T671" t="s">
        <v>4388</v>
      </c>
      <c r="U671" t="s">
        <v>4388</v>
      </c>
      <c r="V671" s="5" t="s">
        <v>4390</v>
      </c>
      <c r="W671" s="5">
        <v>0</v>
      </c>
      <c r="X671" s="4">
        <v>-6.0387343966531587E-4</v>
      </c>
      <c r="Y671" s="6">
        <v>-341</v>
      </c>
      <c r="Z671" s="4">
        <v>9.6821493879852265E-4</v>
      </c>
      <c r="AA671" s="5">
        <v>4686</v>
      </c>
      <c r="AC671" s="16" t="str">
        <f t="shared" si="60"/>
        <v/>
      </c>
      <c r="AD671" s="16" t="str">
        <f t="shared" si="61"/>
        <v/>
      </c>
      <c r="AE671" s="16">
        <f t="shared" si="62"/>
        <v>4.5417851641189715E-3</v>
      </c>
      <c r="AF671" s="16" t="str">
        <f t="shared" si="63"/>
        <v/>
      </c>
      <c r="AG671" s="16" t="str">
        <f t="shared" si="64"/>
        <v/>
      </c>
      <c r="AH671" s="16" t="str">
        <f t="shared" si="65"/>
        <v/>
      </c>
      <c r="AI671" s="17" t="str">
        <f>IF('Peer Comparison Tool'!$D$11="NR","",IF($C671='Peer Comparison Tool'!$D$9,COUNT('ALLL &lt;50B Database'!$AI$1:AI670)+1,""))</f>
        <v/>
      </c>
    </row>
    <row r="672" spans="1:35" x14ac:dyDescent="0.25">
      <c r="A672" t="s">
        <v>3760</v>
      </c>
      <c r="B672">
        <v>3607062</v>
      </c>
      <c r="C672" s="5" t="s">
        <v>3704</v>
      </c>
      <c r="D672" s="5" t="s">
        <v>4390</v>
      </c>
      <c r="E672" s="5" t="s">
        <v>4388</v>
      </c>
      <c r="F672" s="2">
        <v>13493</v>
      </c>
      <c r="G672" s="2">
        <v>1024873</v>
      </c>
      <c r="H672" s="2">
        <v>786060</v>
      </c>
      <c r="I672" s="2">
        <v>68297</v>
      </c>
      <c r="J672" s="2">
        <v>717763</v>
      </c>
      <c r="K672" s="33">
        <v>1.8798684245356755E-2</v>
      </c>
      <c r="L672" s="2">
        <v>11288</v>
      </c>
      <c r="M672" s="2">
        <v>1019154</v>
      </c>
      <c r="N672" s="2">
        <v>711155</v>
      </c>
      <c r="O672" s="33">
        <v>1.587277035245481E-2</v>
      </c>
      <c r="P672" s="2">
        <v>12923</v>
      </c>
      <c r="Q672" s="2">
        <v>980442</v>
      </c>
      <c r="R672" s="2">
        <v>697002</v>
      </c>
      <c r="S672" s="35">
        <v>1.8540836324716429E-2</v>
      </c>
      <c r="T672" t="s">
        <v>4388</v>
      </c>
      <c r="U672" t="s">
        <v>4388</v>
      </c>
      <c r="V672" s="5" t="s">
        <v>4390</v>
      </c>
      <c r="W672" s="5">
        <v>0</v>
      </c>
      <c r="X672" s="4">
        <v>2.5784792064032641E-4</v>
      </c>
      <c r="Y672" s="6">
        <v>570</v>
      </c>
      <c r="Z672" s="4">
        <v>2.6680659722616192E-3</v>
      </c>
      <c r="AA672" s="5">
        <v>716</v>
      </c>
      <c r="AC672" s="16" t="str">
        <f t="shared" si="60"/>
        <v/>
      </c>
      <c r="AD672" s="16" t="str">
        <f t="shared" si="61"/>
        <v/>
      </c>
      <c r="AE672" s="16">
        <f t="shared" si="62"/>
        <v>1.8798684245356755E-2</v>
      </c>
      <c r="AF672" s="16" t="str">
        <f t="shared" si="63"/>
        <v/>
      </c>
      <c r="AG672" s="16" t="str">
        <f t="shared" si="64"/>
        <v/>
      </c>
      <c r="AH672" s="16" t="str">
        <f t="shared" si="65"/>
        <v/>
      </c>
      <c r="AI672" s="17" t="str">
        <f>IF('Peer Comparison Tool'!$D$11="NR","",IF($C672='Peer Comparison Tool'!$D$9,COUNT('ALLL &lt;50B Database'!$AI$1:AI671)+1,""))</f>
        <v/>
      </c>
    </row>
    <row r="673" spans="1:35" x14ac:dyDescent="0.25">
      <c r="A673" t="s">
        <v>1709</v>
      </c>
      <c r="B673">
        <v>980531</v>
      </c>
      <c r="C673" s="5" t="s">
        <v>1695</v>
      </c>
      <c r="D673" s="5" t="s">
        <v>4387</v>
      </c>
      <c r="E673" s="5" t="s">
        <v>4388</v>
      </c>
      <c r="F673" s="2">
        <v>8139</v>
      </c>
      <c r="G673" s="2">
        <v>1022723</v>
      </c>
      <c r="H673" s="2">
        <v>667611</v>
      </c>
      <c r="I673" s="2">
        <v>73608</v>
      </c>
      <c r="J673" s="2">
        <v>594003</v>
      </c>
      <c r="K673" s="33">
        <v>1.3701951000247474E-2</v>
      </c>
      <c r="L673" s="2">
        <v>6610</v>
      </c>
      <c r="M673" s="2">
        <v>881923</v>
      </c>
      <c r="N673" s="2">
        <v>620732</v>
      </c>
      <c r="O673" s="33">
        <v>1.0648717965241038E-2</v>
      </c>
      <c r="P673" s="2">
        <v>7284</v>
      </c>
      <c r="Q673" s="2">
        <v>910359</v>
      </c>
      <c r="R673" s="2">
        <v>623852</v>
      </c>
      <c r="S673" s="35">
        <v>1.1675846194289671E-2</v>
      </c>
      <c r="T673" t="s">
        <v>4388</v>
      </c>
      <c r="U673" t="s">
        <v>4388</v>
      </c>
      <c r="V673" s="5" t="s">
        <v>4387</v>
      </c>
      <c r="W673" s="5">
        <v>0</v>
      </c>
      <c r="X673" s="4">
        <v>2.026104805957803E-3</v>
      </c>
      <c r="Y673" s="6">
        <v>855</v>
      </c>
      <c r="Z673" s="4">
        <v>1.0271282290486329E-3</v>
      </c>
      <c r="AA673" s="5">
        <v>2111</v>
      </c>
      <c r="AC673" s="16" t="str">
        <f t="shared" si="60"/>
        <v/>
      </c>
      <c r="AD673" s="16" t="str">
        <f t="shared" si="61"/>
        <v/>
      </c>
      <c r="AE673" s="16">
        <f t="shared" si="62"/>
        <v>1.3701951000247474E-2</v>
      </c>
      <c r="AF673" s="16" t="str">
        <f t="shared" si="63"/>
        <v/>
      </c>
      <c r="AG673" s="16" t="str">
        <f t="shared" si="64"/>
        <v/>
      </c>
      <c r="AH673" s="16" t="str">
        <f t="shared" si="65"/>
        <v/>
      </c>
      <c r="AI673" s="17" t="str">
        <f>IF('Peer Comparison Tool'!$D$11="NR","",IF($C673='Peer Comparison Tool'!$D$9,COUNT('ALLL &lt;50B Database'!$AI$1:AI672)+1,""))</f>
        <v/>
      </c>
    </row>
    <row r="674" spans="1:35" x14ac:dyDescent="0.25">
      <c r="A674" t="s">
        <v>2836</v>
      </c>
      <c r="B674">
        <v>113601</v>
      </c>
      <c r="C674" s="5" t="s">
        <v>2833</v>
      </c>
      <c r="D674" s="5" t="s">
        <v>4390</v>
      </c>
      <c r="E674" s="5" t="s">
        <v>4388</v>
      </c>
      <c r="F674" s="2">
        <v>9864</v>
      </c>
      <c r="G674" s="2">
        <v>1021831</v>
      </c>
      <c r="H674" s="2">
        <v>872781</v>
      </c>
      <c r="I674" s="2">
        <v>39267</v>
      </c>
      <c r="J674" s="2">
        <v>833514</v>
      </c>
      <c r="K674" s="33">
        <v>1.1834234337995523E-2</v>
      </c>
      <c r="L674" s="2">
        <v>9369</v>
      </c>
      <c r="M674" s="2">
        <v>956043</v>
      </c>
      <c r="N674" s="2">
        <v>882468</v>
      </c>
      <c r="O674" s="33">
        <v>1.061681556725003E-2</v>
      </c>
      <c r="P674" s="2">
        <v>9556</v>
      </c>
      <c r="Q674" s="2">
        <v>967692</v>
      </c>
      <c r="R674" s="2">
        <v>841305</v>
      </c>
      <c r="S674" s="35">
        <v>1.135854416650323E-2</v>
      </c>
      <c r="T674" t="s">
        <v>4388</v>
      </c>
      <c r="U674" t="s">
        <v>4388</v>
      </c>
      <c r="V674" s="5" t="s">
        <v>4390</v>
      </c>
      <c r="W674" s="5">
        <v>0</v>
      </c>
      <c r="X674" s="4">
        <v>4.7569017149229342E-4</v>
      </c>
      <c r="Y674" s="6">
        <v>308</v>
      </c>
      <c r="Z674" s="4">
        <v>7.4172859925319967E-4</v>
      </c>
      <c r="AA674" s="5">
        <v>3011</v>
      </c>
      <c r="AC674" s="16" t="str">
        <f t="shared" si="60"/>
        <v/>
      </c>
      <c r="AD674" s="16" t="str">
        <f t="shared" si="61"/>
        <v/>
      </c>
      <c r="AE674" s="16">
        <f t="shared" si="62"/>
        <v>1.1834234337995523E-2</v>
      </c>
      <c r="AF674" s="16" t="str">
        <f t="shared" si="63"/>
        <v/>
      </c>
      <c r="AG674" s="16" t="str">
        <f t="shared" si="64"/>
        <v/>
      </c>
      <c r="AH674" s="16" t="str">
        <f t="shared" si="65"/>
        <v/>
      </c>
      <c r="AI674" s="17" t="str">
        <f>IF('Peer Comparison Tool'!$D$11="NR","",IF($C674='Peer Comparison Tool'!$D$9,COUNT('ALLL &lt;50B Database'!$AI$1:AI673)+1,""))</f>
        <v/>
      </c>
    </row>
    <row r="675" spans="1:35" x14ac:dyDescent="0.25">
      <c r="A675" t="s">
        <v>3084</v>
      </c>
      <c r="B675">
        <v>780218</v>
      </c>
      <c r="C675" s="5" t="s">
        <v>3064</v>
      </c>
      <c r="D675" s="5" t="s">
        <v>4387</v>
      </c>
      <c r="E675" s="5" t="s">
        <v>4388</v>
      </c>
      <c r="F675" s="2">
        <v>5589</v>
      </c>
      <c r="G675" s="2">
        <v>1016442</v>
      </c>
      <c r="H675" s="2">
        <v>671216</v>
      </c>
      <c r="I675" s="2">
        <v>118497</v>
      </c>
      <c r="J675" s="2">
        <v>552719</v>
      </c>
      <c r="K675" s="33">
        <v>1.0111828976387641E-2</v>
      </c>
      <c r="L675" s="2">
        <v>4132</v>
      </c>
      <c r="M675" s="2">
        <v>877982</v>
      </c>
      <c r="N675" s="2">
        <v>576424</v>
      </c>
      <c r="O675" s="33">
        <v>7.1683344204960236E-3</v>
      </c>
      <c r="P675" s="2">
        <v>4687</v>
      </c>
      <c r="Q675" s="2">
        <v>903272</v>
      </c>
      <c r="R675" s="2">
        <v>573981</v>
      </c>
      <c r="S675" s="35">
        <v>8.1657755221862752E-3</v>
      </c>
      <c r="T675" t="s">
        <v>4388</v>
      </c>
      <c r="U675" t="s">
        <v>4388</v>
      </c>
      <c r="V675" s="5" t="s">
        <v>4387</v>
      </c>
      <c r="W675" s="5">
        <v>0</v>
      </c>
      <c r="X675" s="4">
        <v>1.9460534542013654E-3</v>
      </c>
      <c r="Y675" s="6">
        <v>902</v>
      </c>
      <c r="Z675" s="4">
        <v>9.9744110169025166E-4</v>
      </c>
      <c r="AA675" s="5">
        <v>3747</v>
      </c>
      <c r="AC675" s="16" t="str">
        <f t="shared" si="60"/>
        <v/>
      </c>
      <c r="AD675" s="16" t="str">
        <f t="shared" si="61"/>
        <v/>
      </c>
      <c r="AE675" s="16">
        <f t="shared" si="62"/>
        <v>1.0111828976387641E-2</v>
      </c>
      <c r="AF675" s="16" t="str">
        <f t="shared" si="63"/>
        <v/>
      </c>
      <c r="AG675" s="16" t="str">
        <f t="shared" si="64"/>
        <v/>
      </c>
      <c r="AH675" s="16" t="str">
        <f t="shared" si="65"/>
        <v/>
      </c>
      <c r="AI675" s="17" t="str">
        <f>IF('Peer Comparison Tool'!$D$11="NR","",IF($C675='Peer Comparison Tool'!$D$9,COUNT('ALLL &lt;50B Database'!$AI$1:AI674)+1,""))</f>
        <v/>
      </c>
    </row>
    <row r="676" spans="1:35" x14ac:dyDescent="0.25">
      <c r="A676" t="s">
        <v>4077</v>
      </c>
      <c r="B676">
        <v>753324</v>
      </c>
      <c r="C676" s="5" t="s">
        <v>4058</v>
      </c>
      <c r="D676" s="5" t="s">
        <v>4390</v>
      </c>
      <c r="E676" s="5" t="s">
        <v>4388</v>
      </c>
      <c r="F676" s="2">
        <v>6344</v>
      </c>
      <c r="G676" s="2">
        <v>1014543</v>
      </c>
      <c r="H676" s="2">
        <v>785982</v>
      </c>
      <c r="I676" s="2">
        <v>88031</v>
      </c>
      <c r="J676" s="2">
        <v>697951</v>
      </c>
      <c r="K676" s="33">
        <v>9.0894633004322649E-3</v>
      </c>
      <c r="L676" s="2">
        <v>4952</v>
      </c>
      <c r="M676" s="2">
        <v>871277</v>
      </c>
      <c r="N676" s="2">
        <v>641799</v>
      </c>
      <c r="O676" s="33">
        <v>7.7158113365711073E-3</v>
      </c>
      <c r="P676" s="2">
        <v>5366</v>
      </c>
      <c r="Q676" s="2">
        <v>893679</v>
      </c>
      <c r="R676" s="2">
        <v>671080</v>
      </c>
      <c r="S676" s="35">
        <v>7.9960660427966859E-3</v>
      </c>
      <c r="T676" t="s">
        <v>4388</v>
      </c>
      <c r="U676" t="s">
        <v>4388</v>
      </c>
      <c r="V676" s="5" t="s">
        <v>4390</v>
      </c>
      <c r="W676" s="5">
        <v>0</v>
      </c>
      <c r="X676" s="4">
        <v>1.093397257635579E-3</v>
      </c>
      <c r="Y676" s="6">
        <v>978</v>
      </c>
      <c r="Z676" s="4">
        <v>2.8025470622557863E-4</v>
      </c>
      <c r="AA676" s="5">
        <v>4054</v>
      </c>
      <c r="AC676" s="16" t="str">
        <f t="shared" si="60"/>
        <v/>
      </c>
      <c r="AD676" s="16" t="str">
        <f t="shared" si="61"/>
        <v/>
      </c>
      <c r="AE676" s="16">
        <f t="shared" si="62"/>
        <v>9.0894633004322649E-3</v>
      </c>
      <c r="AF676" s="16" t="str">
        <f t="shared" si="63"/>
        <v/>
      </c>
      <c r="AG676" s="16" t="str">
        <f t="shared" si="64"/>
        <v/>
      </c>
      <c r="AH676" s="16" t="str">
        <f t="shared" si="65"/>
        <v/>
      </c>
      <c r="AI676" s="17" t="str">
        <f>IF('Peer Comparison Tool'!$D$11="NR","",IF($C676='Peer Comparison Tool'!$D$9,COUNT('ALLL &lt;50B Database'!$AI$1:AI675)+1,""))</f>
        <v/>
      </c>
    </row>
    <row r="677" spans="1:35" x14ac:dyDescent="0.25">
      <c r="A677" t="s">
        <v>2872</v>
      </c>
      <c r="B677">
        <v>918477</v>
      </c>
      <c r="C677" s="5" t="s">
        <v>2850</v>
      </c>
      <c r="D677" s="5" t="s">
        <v>4390</v>
      </c>
      <c r="E677" s="5" t="s">
        <v>4388</v>
      </c>
      <c r="F677" s="2">
        <v>6167</v>
      </c>
      <c r="G677" s="2">
        <v>1011873</v>
      </c>
      <c r="H677" s="2">
        <v>797227</v>
      </c>
      <c r="I677" s="2">
        <v>16544</v>
      </c>
      <c r="J677" s="2">
        <v>780683</v>
      </c>
      <c r="K677" s="33">
        <v>7.8994931361384847E-3</v>
      </c>
      <c r="L677" s="2">
        <v>4455</v>
      </c>
      <c r="M677" s="2">
        <v>995672</v>
      </c>
      <c r="N677" s="2">
        <v>816197</v>
      </c>
      <c r="O677" s="33">
        <v>5.4582410864043853E-3</v>
      </c>
      <c r="P677" s="2">
        <v>4491</v>
      </c>
      <c r="Q677" s="2">
        <v>1004484</v>
      </c>
      <c r="R677" s="2">
        <v>812044</v>
      </c>
      <c r="S677" s="35">
        <v>5.5304884956972776E-3</v>
      </c>
      <c r="T677" t="s">
        <v>4388</v>
      </c>
      <c r="U677" t="s">
        <v>4388</v>
      </c>
      <c r="V677" s="5" t="s">
        <v>4390</v>
      </c>
      <c r="W677" s="5">
        <v>0</v>
      </c>
      <c r="X677" s="4">
        <v>2.3690046404412071E-3</v>
      </c>
      <c r="Y677" s="6">
        <v>1676</v>
      </c>
      <c r="Z677" s="4">
        <v>7.2247409292892223E-5</v>
      </c>
      <c r="AA677" s="5">
        <v>4326</v>
      </c>
      <c r="AC677" s="16" t="str">
        <f t="shared" si="60"/>
        <v/>
      </c>
      <c r="AD677" s="16" t="str">
        <f t="shared" si="61"/>
        <v/>
      </c>
      <c r="AE677" s="16">
        <f t="shared" si="62"/>
        <v>7.8994931361384847E-3</v>
      </c>
      <c r="AF677" s="16" t="str">
        <f t="shared" si="63"/>
        <v/>
      </c>
      <c r="AG677" s="16" t="str">
        <f t="shared" si="64"/>
        <v/>
      </c>
      <c r="AH677" s="16" t="str">
        <f t="shared" si="65"/>
        <v/>
      </c>
      <c r="AI677" s="17" t="str">
        <f>IF('Peer Comparison Tool'!$D$11="NR","",IF($C677='Peer Comparison Tool'!$D$9,COUNT('ALLL &lt;50B Database'!$AI$1:AI676)+1,""))</f>
        <v/>
      </c>
    </row>
    <row r="678" spans="1:35" x14ac:dyDescent="0.25">
      <c r="A678" t="s">
        <v>3619</v>
      </c>
      <c r="B678">
        <v>63733</v>
      </c>
      <c r="C678" s="5" t="s">
        <v>3603</v>
      </c>
      <c r="D678" s="5" t="s">
        <v>4387</v>
      </c>
      <c r="E678" s="5" t="s">
        <v>4388</v>
      </c>
      <c r="F678" s="2">
        <v>9290</v>
      </c>
      <c r="G678" s="2">
        <v>1010533</v>
      </c>
      <c r="H678" s="2">
        <v>618856</v>
      </c>
      <c r="I678" s="2">
        <v>30147</v>
      </c>
      <c r="J678" s="2">
        <v>588709</v>
      </c>
      <c r="K678" s="33">
        <v>1.5780292130747109E-2</v>
      </c>
      <c r="L678" s="2">
        <v>8680</v>
      </c>
      <c r="M678" s="2">
        <v>941411</v>
      </c>
      <c r="N678" s="2">
        <v>612198</v>
      </c>
      <c r="O678" s="33">
        <v>1.4178419400259393E-2</v>
      </c>
      <c r="P678" s="2">
        <v>8644</v>
      </c>
      <c r="Q678" s="2">
        <v>947752</v>
      </c>
      <c r="R678" s="2">
        <v>589109</v>
      </c>
      <c r="S678" s="35">
        <v>1.4673006183915031E-2</v>
      </c>
      <c r="T678" t="s">
        <v>4388</v>
      </c>
      <c r="U678" t="s">
        <v>4388</v>
      </c>
      <c r="V678" s="5" t="s">
        <v>4387</v>
      </c>
      <c r="W678" s="5">
        <v>0</v>
      </c>
      <c r="X678" s="4">
        <v>1.1072859468320775E-3</v>
      </c>
      <c r="Y678" s="6">
        <v>646</v>
      </c>
      <c r="Z678" s="4">
        <v>4.9458678365563863E-4</v>
      </c>
      <c r="AA678" s="5">
        <v>1346</v>
      </c>
      <c r="AC678" s="16" t="str">
        <f t="shared" si="60"/>
        <v/>
      </c>
      <c r="AD678" s="16" t="str">
        <f t="shared" si="61"/>
        <v/>
      </c>
      <c r="AE678" s="16">
        <f t="shared" si="62"/>
        <v>1.5780292130747109E-2</v>
      </c>
      <c r="AF678" s="16" t="str">
        <f t="shared" si="63"/>
        <v/>
      </c>
      <c r="AG678" s="16" t="str">
        <f t="shared" si="64"/>
        <v/>
      </c>
      <c r="AH678" s="16" t="str">
        <f t="shared" si="65"/>
        <v/>
      </c>
      <c r="AI678" s="17" t="str">
        <f>IF('Peer Comparison Tool'!$D$11="NR","",IF($C678='Peer Comparison Tool'!$D$9,COUNT('ALLL &lt;50B Database'!$AI$1:AI677)+1,""))</f>
        <v/>
      </c>
    </row>
    <row r="679" spans="1:35" x14ac:dyDescent="0.25">
      <c r="A679" t="s">
        <v>3015</v>
      </c>
      <c r="B679">
        <v>3340725</v>
      </c>
      <c r="C679" s="5" t="s">
        <v>2948</v>
      </c>
      <c r="D679" s="5" t="s">
        <v>4390</v>
      </c>
      <c r="E679" s="5" t="s">
        <v>4388</v>
      </c>
      <c r="F679" s="2">
        <v>2033</v>
      </c>
      <c r="G679" s="2">
        <v>1009936</v>
      </c>
      <c r="H679" s="2">
        <v>651623</v>
      </c>
      <c r="I679" s="2">
        <v>512108</v>
      </c>
      <c r="J679" s="2">
        <v>139515</v>
      </c>
      <c r="K679" s="33">
        <v>1.4571909830484177E-2</v>
      </c>
      <c r="L679" s="2">
        <v>1052</v>
      </c>
      <c r="M679" s="2">
        <v>394658</v>
      </c>
      <c r="N679" s="2">
        <v>150595</v>
      </c>
      <c r="O679" s="33">
        <v>6.9856236926856803E-3</v>
      </c>
      <c r="P679" s="2">
        <v>1092</v>
      </c>
      <c r="Q679" s="2">
        <v>480774</v>
      </c>
      <c r="R679" s="2">
        <v>142983</v>
      </c>
      <c r="S679" s="35">
        <v>7.637271563752334E-3</v>
      </c>
      <c r="T679" t="s">
        <v>4388</v>
      </c>
      <c r="U679" t="s">
        <v>4388</v>
      </c>
      <c r="V679" s="5" t="s">
        <v>4390</v>
      </c>
      <c r="W679" s="5">
        <v>0</v>
      </c>
      <c r="X679" s="4">
        <v>6.9346382667318431E-3</v>
      </c>
      <c r="Y679" s="6">
        <v>941</v>
      </c>
      <c r="Z679" s="4">
        <v>6.5164787106665369E-4</v>
      </c>
      <c r="AA679" s="5">
        <v>1746</v>
      </c>
      <c r="AC679" s="16" t="str">
        <f t="shared" si="60"/>
        <v/>
      </c>
      <c r="AD679" s="16" t="str">
        <f t="shared" si="61"/>
        <v/>
      </c>
      <c r="AE679" s="16">
        <f t="shared" si="62"/>
        <v>1.4571909830484177E-2</v>
      </c>
      <c r="AF679" s="16" t="str">
        <f t="shared" si="63"/>
        <v/>
      </c>
      <c r="AG679" s="16" t="str">
        <f t="shared" si="64"/>
        <v/>
      </c>
      <c r="AH679" s="16" t="str">
        <f t="shared" si="65"/>
        <v/>
      </c>
      <c r="AI679" s="17" t="str">
        <f>IF('Peer Comparison Tool'!$D$11="NR","",IF($C679='Peer Comparison Tool'!$D$9,COUNT('ALLL &lt;50B Database'!$AI$1:AI678)+1,""))</f>
        <v/>
      </c>
    </row>
    <row r="680" spans="1:35" x14ac:dyDescent="0.25">
      <c r="A680" t="s">
        <v>3618</v>
      </c>
      <c r="B680">
        <v>162337</v>
      </c>
      <c r="C680" s="5" t="s">
        <v>3603</v>
      </c>
      <c r="D680" s="5" t="s">
        <v>4390</v>
      </c>
      <c r="E680" s="5" t="s">
        <v>4388</v>
      </c>
      <c r="F680" s="2">
        <v>8828</v>
      </c>
      <c r="G680" s="2">
        <v>1009193</v>
      </c>
      <c r="H680" s="2">
        <v>601148</v>
      </c>
      <c r="I680" s="2">
        <v>38303</v>
      </c>
      <c r="J680" s="2">
        <v>562845</v>
      </c>
      <c r="K680" s="33">
        <v>1.5684602332791443E-2</v>
      </c>
      <c r="L680" s="2">
        <v>8776</v>
      </c>
      <c r="M680" s="2">
        <v>927615</v>
      </c>
      <c r="N680" s="2">
        <v>571801</v>
      </c>
      <c r="O680" s="33">
        <v>1.5347996942992406E-2</v>
      </c>
      <c r="P680" s="2">
        <v>8709</v>
      </c>
      <c r="Q680" s="2">
        <v>951049</v>
      </c>
      <c r="R680" s="2">
        <v>574911</v>
      </c>
      <c r="S680" s="35">
        <v>1.5148431670293314E-2</v>
      </c>
      <c r="T680" t="s">
        <v>4388</v>
      </c>
      <c r="U680" t="s">
        <v>4388</v>
      </c>
      <c r="V680" s="5" t="s">
        <v>4390</v>
      </c>
      <c r="W680" s="5">
        <v>0</v>
      </c>
      <c r="X680" s="4">
        <v>5.3617066249812828E-4</v>
      </c>
      <c r="Y680" s="6">
        <v>119</v>
      </c>
      <c r="Z680" s="4">
        <v>-1.9956527269909125E-4</v>
      </c>
      <c r="AA680" s="5">
        <v>1371</v>
      </c>
      <c r="AC680" s="16" t="str">
        <f t="shared" si="60"/>
        <v/>
      </c>
      <c r="AD680" s="16" t="str">
        <f t="shared" si="61"/>
        <v/>
      </c>
      <c r="AE680" s="16">
        <f t="shared" si="62"/>
        <v>1.5684602332791443E-2</v>
      </c>
      <c r="AF680" s="16" t="str">
        <f t="shared" si="63"/>
        <v/>
      </c>
      <c r="AG680" s="16" t="str">
        <f t="shared" si="64"/>
        <v/>
      </c>
      <c r="AH680" s="16" t="str">
        <f t="shared" si="65"/>
        <v/>
      </c>
      <c r="AI680" s="17" t="str">
        <f>IF('Peer Comparison Tool'!$D$11="NR","",IF($C680='Peer Comparison Tool'!$D$9,COUNT('ALLL &lt;50B Database'!$AI$1:AI679)+1,""))</f>
        <v/>
      </c>
    </row>
    <row r="681" spans="1:35" x14ac:dyDescent="0.25">
      <c r="A681" t="s">
        <v>3218</v>
      </c>
      <c r="B681">
        <v>18854</v>
      </c>
      <c r="C681" s="5" t="s">
        <v>3209</v>
      </c>
      <c r="D681" s="5" t="s">
        <v>4387</v>
      </c>
      <c r="E681" s="5" t="s">
        <v>4388</v>
      </c>
      <c r="F681" s="2">
        <v>9878</v>
      </c>
      <c r="G681" s="2">
        <v>1003102</v>
      </c>
      <c r="H681" s="2">
        <v>837942</v>
      </c>
      <c r="I681" s="2">
        <v>63971</v>
      </c>
      <c r="J681" s="2">
        <v>773971</v>
      </c>
      <c r="K681" s="33">
        <v>1.2762752092778671E-2</v>
      </c>
      <c r="L681" s="2">
        <v>7846</v>
      </c>
      <c r="M681" s="2">
        <v>865377</v>
      </c>
      <c r="N681" s="2">
        <v>707305</v>
      </c>
      <c r="O681" s="33">
        <v>1.1092810032447106E-2</v>
      </c>
      <c r="P681" s="2">
        <v>8513</v>
      </c>
      <c r="Q681" s="2">
        <v>973402</v>
      </c>
      <c r="R681" s="2">
        <v>785733</v>
      </c>
      <c r="S681" s="35">
        <v>1.0834469215369598E-2</v>
      </c>
      <c r="T681" t="s">
        <v>4388</v>
      </c>
      <c r="U681" t="s">
        <v>4388</v>
      </c>
      <c r="V681" s="5" t="s">
        <v>4387</v>
      </c>
      <c r="W681" s="5">
        <v>0</v>
      </c>
      <c r="X681" s="4">
        <v>1.9282828774090724E-3</v>
      </c>
      <c r="Y681" s="6">
        <v>1365</v>
      </c>
      <c r="Z681" s="4">
        <v>-2.5834081707750735E-4</v>
      </c>
      <c r="AA681" s="5">
        <v>2564</v>
      </c>
      <c r="AC681" s="16" t="str">
        <f t="shared" si="60"/>
        <v/>
      </c>
      <c r="AD681" s="16" t="str">
        <f t="shared" si="61"/>
        <v/>
      </c>
      <c r="AE681" s="16">
        <f t="shared" si="62"/>
        <v>1.2762752092778671E-2</v>
      </c>
      <c r="AF681" s="16" t="str">
        <f t="shared" si="63"/>
        <v/>
      </c>
      <c r="AG681" s="16" t="str">
        <f t="shared" si="64"/>
        <v/>
      </c>
      <c r="AH681" s="16" t="str">
        <f t="shared" si="65"/>
        <v/>
      </c>
      <c r="AI681" s="17" t="str">
        <f>IF('Peer Comparison Tool'!$D$11="NR","",IF($C681='Peer Comparison Tool'!$D$9,COUNT('ALLL &lt;50B Database'!$AI$1:AI680)+1,""))</f>
        <v/>
      </c>
    </row>
    <row r="682" spans="1:35" x14ac:dyDescent="0.25">
      <c r="A682" t="s">
        <v>1911</v>
      </c>
      <c r="B682">
        <v>86675</v>
      </c>
      <c r="C682" s="5" t="s">
        <v>1902</v>
      </c>
      <c r="D682" s="5" t="s">
        <v>4390</v>
      </c>
      <c r="E682" s="5" t="s">
        <v>4388</v>
      </c>
      <c r="F682" s="2">
        <v>7116</v>
      </c>
      <c r="G682" s="2">
        <v>1002784</v>
      </c>
      <c r="H682" s="2">
        <v>755223</v>
      </c>
      <c r="I682" s="2">
        <v>50223</v>
      </c>
      <c r="J682" s="2">
        <v>705000</v>
      </c>
      <c r="K682" s="33">
        <v>1.0093617021276596E-2</v>
      </c>
      <c r="L682" s="2">
        <v>5419</v>
      </c>
      <c r="M682" s="2">
        <v>973372</v>
      </c>
      <c r="N682" s="2">
        <v>719795</v>
      </c>
      <c r="O682" s="33">
        <v>7.5285324293722514E-3</v>
      </c>
      <c r="P682" s="2">
        <v>6672</v>
      </c>
      <c r="Q682" s="2">
        <v>979576</v>
      </c>
      <c r="R682" s="2">
        <v>718210</v>
      </c>
      <c r="S682" s="35">
        <v>9.2897620473120675E-3</v>
      </c>
      <c r="T682" t="s">
        <v>4388</v>
      </c>
      <c r="U682" t="s">
        <v>4388</v>
      </c>
      <c r="V682" s="5" t="s">
        <v>4390</v>
      </c>
      <c r="W682" s="5">
        <v>0</v>
      </c>
      <c r="X682" s="4">
        <v>8.038549739645285E-4</v>
      </c>
      <c r="Y682" s="6">
        <v>444</v>
      </c>
      <c r="Z682" s="4">
        <v>1.7612296179398161E-3</v>
      </c>
      <c r="AA682" s="5">
        <v>3755</v>
      </c>
      <c r="AC682" s="16" t="str">
        <f t="shared" si="60"/>
        <v/>
      </c>
      <c r="AD682" s="16" t="str">
        <f t="shared" si="61"/>
        <v/>
      </c>
      <c r="AE682" s="16">
        <f t="shared" si="62"/>
        <v>1.0093617021276596E-2</v>
      </c>
      <c r="AF682" s="16" t="str">
        <f t="shared" si="63"/>
        <v/>
      </c>
      <c r="AG682" s="16" t="str">
        <f t="shared" si="64"/>
        <v/>
      </c>
      <c r="AH682" s="16" t="str">
        <f t="shared" si="65"/>
        <v/>
      </c>
      <c r="AI682" s="17" t="str">
        <f>IF('Peer Comparison Tool'!$D$11="NR","",IF($C682='Peer Comparison Tool'!$D$9,COUNT('ALLL &lt;50B Database'!$AI$1:AI681)+1,""))</f>
        <v/>
      </c>
    </row>
    <row r="683" spans="1:35" x14ac:dyDescent="0.25">
      <c r="A683" t="s">
        <v>15</v>
      </c>
      <c r="B683">
        <v>60330</v>
      </c>
      <c r="C683" s="5" t="s">
        <v>6</v>
      </c>
      <c r="D683" s="5" t="s">
        <v>4387</v>
      </c>
      <c r="E683" s="5" t="s">
        <v>4388</v>
      </c>
      <c r="F683" s="2">
        <v>13971</v>
      </c>
      <c r="G683" s="2">
        <v>1002316</v>
      </c>
      <c r="H683" s="2">
        <v>703848</v>
      </c>
      <c r="I683" s="2">
        <v>90079</v>
      </c>
      <c r="J683" s="2">
        <v>613769</v>
      </c>
      <c r="K683" s="33">
        <v>2.2762635454055189E-2</v>
      </c>
      <c r="L683" s="2">
        <v>10269</v>
      </c>
      <c r="M683" s="2">
        <v>824995</v>
      </c>
      <c r="N683" s="2">
        <v>614656</v>
      </c>
      <c r="O683" s="33">
        <v>1.6706905976676383E-2</v>
      </c>
      <c r="P683" s="2">
        <v>11426</v>
      </c>
      <c r="Q683" s="2">
        <v>871014</v>
      </c>
      <c r="R683" s="2">
        <v>632138</v>
      </c>
      <c r="S683" s="35">
        <v>1.8075167131227674E-2</v>
      </c>
      <c r="T683" t="s">
        <v>4388</v>
      </c>
      <c r="U683" t="s">
        <v>4388</v>
      </c>
      <c r="V683" s="5" t="s">
        <v>4387</v>
      </c>
      <c r="W683" s="5">
        <v>0</v>
      </c>
      <c r="X683" s="4">
        <v>4.6874683228275149E-3</v>
      </c>
      <c r="Y683" s="6">
        <v>2545</v>
      </c>
      <c r="Z683" s="4">
        <v>1.368261154551291E-3</v>
      </c>
      <c r="AA683" s="5">
        <v>345</v>
      </c>
      <c r="AC683" s="16" t="str">
        <f t="shared" si="60"/>
        <v/>
      </c>
      <c r="AD683" s="16" t="str">
        <f t="shared" si="61"/>
        <v/>
      </c>
      <c r="AE683" s="16">
        <f t="shared" si="62"/>
        <v>2.2762635454055189E-2</v>
      </c>
      <c r="AF683" s="16" t="str">
        <f t="shared" si="63"/>
        <v/>
      </c>
      <c r="AG683" s="16" t="str">
        <f t="shared" si="64"/>
        <v/>
      </c>
      <c r="AH683" s="16" t="str">
        <f t="shared" si="65"/>
        <v/>
      </c>
      <c r="AI683" s="17" t="str">
        <f>IF('Peer Comparison Tool'!$D$11="NR","",IF($C683='Peer Comparison Tool'!$D$9,COUNT('ALLL &lt;50B Database'!$AI$1:AI682)+1,""))</f>
        <v/>
      </c>
    </row>
    <row r="684" spans="1:35" x14ac:dyDescent="0.25">
      <c r="A684" t="s">
        <v>1711</v>
      </c>
      <c r="B684">
        <v>255574</v>
      </c>
      <c r="C684" s="5" t="s">
        <v>1695</v>
      </c>
      <c r="D684" s="5" t="s">
        <v>4390</v>
      </c>
      <c r="E684" s="5" t="s">
        <v>4388</v>
      </c>
      <c r="F684" s="2">
        <v>7586</v>
      </c>
      <c r="G684" s="2">
        <v>1001436</v>
      </c>
      <c r="H684" s="2">
        <v>668632</v>
      </c>
      <c r="I684" s="2">
        <v>163475</v>
      </c>
      <c r="J684" s="2">
        <v>505157</v>
      </c>
      <c r="K684" s="33">
        <v>1.5017113491449192E-2</v>
      </c>
      <c r="L684" s="2">
        <v>4804</v>
      </c>
      <c r="M684" s="2">
        <v>760123</v>
      </c>
      <c r="N684" s="2">
        <v>493255</v>
      </c>
      <c r="O684" s="33">
        <v>9.7393842941277831E-3</v>
      </c>
      <c r="P684" s="2">
        <v>4949</v>
      </c>
      <c r="Q684" s="2">
        <v>797005</v>
      </c>
      <c r="R684" s="2">
        <v>509637</v>
      </c>
      <c r="S684" s="35">
        <v>9.7108333971042127E-3</v>
      </c>
      <c r="T684" t="s">
        <v>4388</v>
      </c>
      <c r="U684" t="s">
        <v>4388</v>
      </c>
      <c r="V684" s="5" t="s">
        <v>4390</v>
      </c>
      <c r="W684" s="5">
        <v>0</v>
      </c>
      <c r="X684" s="4">
        <v>5.3062800943449798E-3</v>
      </c>
      <c r="Y684" s="6">
        <v>2637</v>
      </c>
      <c r="Z684" s="4">
        <v>-2.8550897023570457E-5</v>
      </c>
      <c r="AA684" s="5">
        <v>1605</v>
      </c>
      <c r="AC684" s="16" t="str">
        <f t="shared" si="60"/>
        <v/>
      </c>
      <c r="AD684" s="16" t="str">
        <f t="shared" si="61"/>
        <v/>
      </c>
      <c r="AE684" s="16">
        <f t="shared" si="62"/>
        <v>1.5017113491449192E-2</v>
      </c>
      <c r="AF684" s="16" t="str">
        <f t="shared" si="63"/>
        <v/>
      </c>
      <c r="AG684" s="16" t="str">
        <f t="shared" si="64"/>
        <v/>
      </c>
      <c r="AH684" s="16" t="str">
        <f t="shared" si="65"/>
        <v/>
      </c>
      <c r="AI684" s="17" t="str">
        <f>IF('Peer Comparison Tool'!$D$11="NR","",IF($C684='Peer Comparison Tool'!$D$9,COUNT('ALLL &lt;50B Database'!$AI$1:AI683)+1,""))</f>
        <v/>
      </c>
    </row>
    <row r="685" spans="1:35" x14ac:dyDescent="0.25">
      <c r="A685" t="s">
        <v>2012</v>
      </c>
      <c r="B685">
        <v>2744782</v>
      </c>
      <c r="C685" s="5" t="s">
        <v>2604</v>
      </c>
      <c r="D685" s="5" t="s">
        <v>4387</v>
      </c>
      <c r="E685" s="5" t="s">
        <v>4388</v>
      </c>
      <c r="F685" s="2">
        <v>7478</v>
      </c>
      <c r="G685" s="2">
        <v>1001100</v>
      </c>
      <c r="H685" s="2">
        <v>640360</v>
      </c>
      <c r="I685" s="2">
        <v>65116</v>
      </c>
      <c r="J685" s="2">
        <v>575244</v>
      </c>
      <c r="K685" s="33">
        <v>1.2999700996446725E-2</v>
      </c>
      <c r="L685" s="2">
        <v>4988</v>
      </c>
      <c r="M685" s="2">
        <v>821627</v>
      </c>
      <c r="N685" s="2">
        <v>576740</v>
      </c>
      <c r="O685" s="33">
        <v>8.6486111592745437E-3</v>
      </c>
      <c r="P685" s="2">
        <v>5321</v>
      </c>
      <c r="Q685" s="2">
        <v>866785</v>
      </c>
      <c r="R685" s="2">
        <v>598746</v>
      </c>
      <c r="S685" s="35">
        <v>8.8869069688983313E-3</v>
      </c>
      <c r="T685" t="s">
        <v>4388</v>
      </c>
      <c r="U685" t="s">
        <v>4388</v>
      </c>
      <c r="V685" s="5" t="s">
        <v>4387</v>
      </c>
      <c r="W685" s="5">
        <v>0</v>
      </c>
      <c r="X685" s="4">
        <v>4.1127940275483936E-3</v>
      </c>
      <c r="Y685" s="6">
        <v>2157</v>
      </c>
      <c r="Z685" s="4">
        <v>2.3829580962378763E-4</v>
      </c>
      <c r="AA685" s="5">
        <v>2432</v>
      </c>
      <c r="AC685" s="16" t="str">
        <f t="shared" si="60"/>
        <v/>
      </c>
      <c r="AD685" s="16" t="str">
        <f t="shared" si="61"/>
        <v/>
      </c>
      <c r="AE685" s="16">
        <f t="shared" si="62"/>
        <v>1.2999700996446725E-2</v>
      </c>
      <c r="AF685" s="16" t="str">
        <f t="shared" si="63"/>
        <v/>
      </c>
      <c r="AG685" s="16" t="str">
        <f t="shared" si="64"/>
        <v/>
      </c>
      <c r="AH685" s="16" t="str">
        <f t="shared" si="65"/>
        <v/>
      </c>
      <c r="AI685" s="17" t="str">
        <f>IF('Peer Comparison Tool'!$D$11="NR","",IF($C685='Peer Comparison Tool'!$D$9,COUNT('ALLL &lt;50B Database'!$AI$1:AI684)+1,""))</f>
        <v/>
      </c>
    </row>
    <row r="686" spans="1:35" x14ac:dyDescent="0.25">
      <c r="A686" t="s">
        <v>3772</v>
      </c>
      <c r="B686">
        <v>885869</v>
      </c>
      <c r="C686" s="5" t="s">
        <v>3704</v>
      </c>
      <c r="D686" s="5" t="s">
        <v>4390</v>
      </c>
      <c r="E686" s="5" t="s">
        <v>4388</v>
      </c>
      <c r="F686" s="2">
        <v>11828</v>
      </c>
      <c r="G686" s="2">
        <v>999299</v>
      </c>
      <c r="H686" s="2">
        <v>630879</v>
      </c>
      <c r="I686" s="2">
        <v>82814</v>
      </c>
      <c r="J686" s="2">
        <v>548065</v>
      </c>
      <c r="K686" s="33">
        <v>2.1581381770410444E-2</v>
      </c>
      <c r="L686" s="2">
        <v>7773</v>
      </c>
      <c r="M686" s="2">
        <v>787183</v>
      </c>
      <c r="N686" s="2">
        <v>518786</v>
      </c>
      <c r="O686" s="33">
        <v>1.4983056597518052E-2</v>
      </c>
      <c r="P686" s="2">
        <v>8825</v>
      </c>
      <c r="Q686" s="2">
        <v>790781</v>
      </c>
      <c r="R686" s="2">
        <v>544612</v>
      </c>
      <c r="S686" s="35">
        <v>1.6204196749245333E-2</v>
      </c>
      <c r="T686" t="s">
        <v>4388</v>
      </c>
      <c r="U686" t="s">
        <v>4388</v>
      </c>
      <c r="V686" s="5" t="s">
        <v>4390</v>
      </c>
      <c r="W686" s="5">
        <v>0</v>
      </c>
      <c r="X686" s="4">
        <v>5.3771850211651109E-3</v>
      </c>
      <c r="Y686" s="6">
        <v>3003</v>
      </c>
      <c r="Z686" s="4">
        <v>1.2211401517272808E-3</v>
      </c>
      <c r="AA686" s="5">
        <v>426</v>
      </c>
      <c r="AC686" s="16" t="str">
        <f t="shared" si="60"/>
        <v/>
      </c>
      <c r="AD686" s="16" t="str">
        <f t="shared" si="61"/>
        <v/>
      </c>
      <c r="AE686" s="16" t="str">
        <f t="shared" si="62"/>
        <v/>
      </c>
      <c r="AF686" s="16">
        <f t="shared" si="63"/>
        <v>2.1581381770410444E-2</v>
      </c>
      <c r="AG686" s="16" t="str">
        <f t="shared" si="64"/>
        <v/>
      </c>
      <c r="AH686" s="16" t="str">
        <f t="shared" si="65"/>
        <v/>
      </c>
      <c r="AI686" s="17" t="str">
        <f>IF('Peer Comparison Tool'!$D$11="NR","",IF($C686='Peer Comparison Tool'!$D$9,COUNT('ALLL &lt;50B Database'!$AI$1:AI685)+1,""))</f>
        <v/>
      </c>
    </row>
    <row r="687" spans="1:35" x14ac:dyDescent="0.25">
      <c r="A687" t="s">
        <v>1708</v>
      </c>
      <c r="B687">
        <v>517674</v>
      </c>
      <c r="C687" s="5" t="s">
        <v>1695</v>
      </c>
      <c r="D687" s="5" t="s">
        <v>4390</v>
      </c>
      <c r="E687" s="5" t="s">
        <v>4388</v>
      </c>
      <c r="F687" s="2">
        <v>3691</v>
      </c>
      <c r="G687" s="2">
        <v>998597</v>
      </c>
      <c r="H687" s="2">
        <v>614429</v>
      </c>
      <c r="I687" s="2">
        <v>38831</v>
      </c>
      <c r="J687" s="2">
        <v>575598</v>
      </c>
      <c r="K687" s="33">
        <v>6.4124614748487657E-3</v>
      </c>
      <c r="L687" s="2">
        <v>3270</v>
      </c>
      <c r="M687" s="2">
        <v>897174</v>
      </c>
      <c r="N687" s="2">
        <v>583526</v>
      </c>
      <c r="O687" s="33">
        <v>5.6038634096852585E-3</v>
      </c>
      <c r="P687" s="2">
        <v>3548</v>
      </c>
      <c r="Q687" s="2">
        <v>936820</v>
      </c>
      <c r="R687" s="2">
        <v>584747</v>
      </c>
      <c r="S687" s="35">
        <v>6.067581364248128E-3</v>
      </c>
      <c r="T687" t="s">
        <v>4388</v>
      </c>
      <c r="U687" t="s">
        <v>4388</v>
      </c>
      <c r="V687" s="5" t="s">
        <v>4390</v>
      </c>
      <c r="W687" s="5">
        <v>0</v>
      </c>
      <c r="X687" s="4">
        <v>3.4488011060063769E-4</v>
      </c>
      <c r="Y687" s="6">
        <v>143</v>
      </c>
      <c r="Z687" s="4">
        <v>4.637179545628695E-4</v>
      </c>
      <c r="AA687" s="5">
        <v>4542</v>
      </c>
      <c r="AC687" s="16" t="str">
        <f t="shared" si="60"/>
        <v/>
      </c>
      <c r="AD687" s="16" t="str">
        <f t="shared" si="61"/>
        <v/>
      </c>
      <c r="AE687" s="16" t="str">
        <f t="shared" si="62"/>
        <v/>
      </c>
      <c r="AF687" s="16">
        <f t="shared" si="63"/>
        <v>6.4124614748487657E-3</v>
      </c>
      <c r="AG687" s="16" t="str">
        <f t="shared" si="64"/>
        <v/>
      </c>
      <c r="AH687" s="16" t="str">
        <f t="shared" si="65"/>
        <v/>
      </c>
      <c r="AI687" s="17" t="str">
        <f>IF('Peer Comparison Tool'!$D$11="NR","",IF($C687='Peer Comparison Tool'!$D$9,COUNT('ALLL &lt;50B Database'!$AI$1:AI686)+1,""))</f>
        <v/>
      </c>
    </row>
    <row r="688" spans="1:35" x14ac:dyDescent="0.25">
      <c r="A688" t="s">
        <v>3085</v>
      </c>
      <c r="B688">
        <v>362717</v>
      </c>
      <c r="C688" s="5" t="s">
        <v>3064</v>
      </c>
      <c r="D688" s="5" t="s">
        <v>4387</v>
      </c>
      <c r="E688" s="5" t="s">
        <v>4388</v>
      </c>
      <c r="F688" s="2">
        <v>7013</v>
      </c>
      <c r="G688" s="2">
        <v>998503</v>
      </c>
      <c r="H688" s="2">
        <v>714142</v>
      </c>
      <c r="I688" s="2">
        <v>84791</v>
      </c>
      <c r="J688" s="2">
        <v>629351</v>
      </c>
      <c r="K688" s="33">
        <v>1.1143225322594229E-2</v>
      </c>
      <c r="L688" s="2">
        <v>5966</v>
      </c>
      <c r="M688" s="2">
        <v>873868</v>
      </c>
      <c r="N688" s="2">
        <v>637819</v>
      </c>
      <c r="O688" s="33">
        <v>9.3537508289969415E-3</v>
      </c>
      <c r="P688" s="2">
        <v>6363</v>
      </c>
      <c r="Q688" s="2">
        <v>879963</v>
      </c>
      <c r="R688" s="2">
        <v>635714</v>
      </c>
      <c r="S688" s="35">
        <v>1.0009217981671002E-2</v>
      </c>
      <c r="T688" t="s">
        <v>4388</v>
      </c>
      <c r="U688" t="s">
        <v>4388</v>
      </c>
      <c r="V688" s="5" t="s">
        <v>4387</v>
      </c>
      <c r="W688" s="5">
        <v>0</v>
      </c>
      <c r="X688" s="4">
        <v>1.1340073409232265E-3</v>
      </c>
      <c r="Y688" s="6">
        <v>650</v>
      </c>
      <c r="Z688" s="4">
        <v>6.5546715267406075E-4</v>
      </c>
      <c r="AA688" s="5">
        <v>3312</v>
      </c>
      <c r="AC688" s="16" t="str">
        <f t="shared" si="60"/>
        <v/>
      </c>
      <c r="AD688" s="16" t="str">
        <f t="shared" si="61"/>
        <v/>
      </c>
      <c r="AE688" s="16" t="str">
        <f t="shared" si="62"/>
        <v/>
      </c>
      <c r="AF688" s="16">
        <f t="shared" si="63"/>
        <v>1.1143225322594229E-2</v>
      </c>
      <c r="AG688" s="16" t="str">
        <f t="shared" si="64"/>
        <v/>
      </c>
      <c r="AH688" s="16" t="str">
        <f t="shared" si="65"/>
        <v/>
      </c>
      <c r="AI688" s="17" t="str">
        <f>IF('Peer Comparison Tool'!$D$11="NR","",IF($C688='Peer Comparison Tool'!$D$9,COUNT('ALLL &lt;50B Database'!$AI$1:AI687)+1,""))</f>
        <v/>
      </c>
    </row>
    <row r="689" spans="1:35" x14ac:dyDescent="0.25">
      <c r="A689" t="s">
        <v>3419</v>
      </c>
      <c r="B689">
        <v>119528</v>
      </c>
      <c r="C689" s="5" t="s">
        <v>3374</v>
      </c>
      <c r="D689" s="5" t="s">
        <v>4390</v>
      </c>
      <c r="E689" s="5" t="s">
        <v>4388</v>
      </c>
      <c r="F689" s="2">
        <v>8159</v>
      </c>
      <c r="G689" s="2">
        <v>997904</v>
      </c>
      <c r="H689" s="2">
        <v>811891</v>
      </c>
      <c r="I689" s="2">
        <v>51919</v>
      </c>
      <c r="J689" s="2">
        <v>759972</v>
      </c>
      <c r="K689" s="33">
        <v>1.0735921849752359E-2</v>
      </c>
      <c r="L689" s="2">
        <v>6556</v>
      </c>
      <c r="M689" s="2">
        <v>909935</v>
      </c>
      <c r="N689" s="2">
        <v>701904</v>
      </c>
      <c r="O689" s="33">
        <v>9.3403086461966312E-3</v>
      </c>
      <c r="P689" s="2">
        <v>7220</v>
      </c>
      <c r="Q689" s="2">
        <v>938806</v>
      </c>
      <c r="R689" s="2">
        <v>741950</v>
      </c>
      <c r="S689" s="35">
        <v>9.7311139564660691E-3</v>
      </c>
      <c r="T689" t="s">
        <v>4388</v>
      </c>
      <c r="U689" t="s">
        <v>4388</v>
      </c>
      <c r="V689" s="5" t="s">
        <v>4390</v>
      </c>
      <c r="W689" s="5">
        <v>0</v>
      </c>
      <c r="X689" s="4">
        <v>1.0048078932862903E-3</v>
      </c>
      <c r="Y689" s="6">
        <v>939</v>
      </c>
      <c r="Z689" s="4">
        <v>3.9080531026943789E-4</v>
      </c>
      <c r="AA689" s="5">
        <v>3493</v>
      </c>
      <c r="AC689" s="16" t="str">
        <f t="shared" si="60"/>
        <v/>
      </c>
      <c r="AD689" s="16" t="str">
        <f t="shared" si="61"/>
        <v/>
      </c>
      <c r="AE689" s="16" t="str">
        <f t="shared" si="62"/>
        <v/>
      </c>
      <c r="AF689" s="16">
        <f t="shared" si="63"/>
        <v>1.0735921849752359E-2</v>
      </c>
      <c r="AG689" s="16" t="str">
        <f t="shared" si="64"/>
        <v/>
      </c>
      <c r="AH689" s="16" t="str">
        <f t="shared" si="65"/>
        <v/>
      </c>
      <c r="AI689" s="17" t="str">
        <f>IF('Peer Comparison Tool'!$D$11="NR","",IF($C689='Peer Comparison Tool'!$D$9,COUNT('ALLL &lt;50B Database'!$AI$1:AI688)+1,""))</f>
        <v/>
      </c>
    </row>
    <row r="690" spans="1:35" x14ac:dyDescent="0.25">
      <c r="A690" t="s">
        <v>1404</v>
      </c>
      <c r="B690">
        <v>482156</v>
      </c>
      <c r="C690" s="5" t="s">
        <v>1389</v>
      </c>
      <c r="D690" s="5" t="s">
        <v>4390</v>
      </c>
      <c r="E690" s="5" t="s">
        <v>4388</v>
      </c>
      <c r="F690" s="2">
        <v>4951</v>
      </c>
      <c r="G690" s="2">
        <v>994418</v>
      </c>
      <c r="H690" s="2">
        <v>388234</v>
      </c>
      <c r="I690" s="2">
        <v>39477</v>
      </c>
      <c r="J690" s="2">
        <v>348757</v>
      </c>
      <c r="K690" s="33">
        <v>1.4196130830348925E-2</v>
      </c>
      <c r="L690" s="2">
        <v>4782</v>
      </c>
      <c r="M690" s="2">
        <v>872778</v>
      </c>
      <c r="N690" s="2">
        <v>355891</v>
      </c>
      <c r="O690" s="33">
        <v>1.3436698314933505E-2</v>
      </c>
      <c r="P690" s="2">
        <v>4747</v>
      </c>
      <c r="Q690" s="2">
        <v>853219</v>
      </c>
      <c r="R690" s="2">
        <v>331953</v>
      </c>
      <c r="S690" s="35">
        <v>1.430021719942281E-2</v>
      </c>
      <c r="T690" t="s">
        <v>4388</v>
      </c>
      <c r="U690" t="s">
        <v>4388</v>
      </c>
      <c r="V690" s="5" t="s">
        <v>4390</v>
      </c>
      <c r="W690" s="5">
        <v>0</v>
      </c>
      <c r="X690" s="4">
        <v>-1.040863690738858E-4</v>
      </c>
      <c r="Y690" s="6">
        <v>204</v>
      </c>
      <c r="Z690" s="4">
        <v>8.6351888448930533E-4</v>
      </c>
      <c r="AA690" s="5">
        <v>1886</v>
      </c>
      <c r="AC690" s="16" t="str">
        <f t="shared" si="60"/>
        <v/>
      </c>
      <c r="AD690" s="16" t="str">
        <f t="shared" si="61"/>
        <v/>
      </c>
      <c r="AE690" s="16" t="str">
        <f t="shared" si="62"/>
        <v/>
      </c>
      <c r="AF690" s="16">
        <f t="shared" si="63"/>
        <v>1.4196130830348925E-2</v>
      </c>
      <c r="AG690" s="16" t="str">
        <f t="shared" si="64"/>
        <v/>
      </c>
      <c r="AH690" s="16" t="str">
        <f t="shared" si="65"/>
        <v/>
      </c>
      <c r="AI690" s="17" t="str">
        <f>IF('Peer Comparison Tool'!$D$11="NR","",IF($C690='Peer Comparison Tool'!$D$9,COUNT('ALLL &lt;50B Database'!$AI$1:AI689)+1,""))</f>
        <v/>
      </c>
    </row>
    <row r="691" spans="1:35" x14ac:dyDescent="0.25">
      <c r="A691" t="s">
        <v>2322</v>
      </c>
      <c r="B691">
        <v>381343</v>
      </c>
      <c r="C691" s="5" t="s">
        <v>2299</v>
      </c>
      <c r="D691" s="5" t="s">
        <v>4387</v>
      </c>
      <c r="E691" s="5" t="s">
        <v>4388</v>
      </c>
      <c r="F691" s="2">
        <v>9324</v>
      </c>
      <c r="G691" s="2">
        <v>993699</v>
      </c>
      <c r="H691" s="2">
        <v>643609</v>
      </c>
      <c r="I691" s="2">
        <v>30672</v>
      </c>
      <c r="J691" s="2">
        <v>612937</v>
      </c>
      <c r="K691" s="33">
        <v>1.5212003843788187E-2</v>
      </c>
      <c r="L691" s="2">
        <v>6566</v>
      </c>
      <c r="M691" s="2">
        <v>893348</v>
      </c>
      <c r="N691" s="2">
        <v>600133</v>
      </c>
      <c r="O691" s="33">
        <v>1.0940908098704787E-2</v>
      </c>
      <c r="P691" s="2">
        <v>6765</v>
      </c>
      <c r="Q691" s="2">
        <v>941433</v>
      </c>
      <c r="R691" s="2">
        <v>614518</v>
      </c>
      <c r="S691" s="35">
        <v>1.1008627900240514E-2</v>
      </c>
      <c r="T691" t="s">
        <v>4388</v>
      </c>
      <c r="U691" t="s">
        <v>4388</v>
      </c>
      <c r="V691" s="5" t="s">
        <v>4387</v>
      </c>
      <c r="W691" s="5">
        <v>0</v>
      </c>
      <c r="X691" s="4">
        <v>4.2033759435476728E-3</v>
      </c>
      <c r="Y691" s="6">
        <v>2559</v>
      </c>
      <c r="Z691" s="4">
        <v>6.7719801535727486E-5</v>
      </c>
      <c r="AA691" s="5">
        <v>1534</v>
      </c>
      <c r="AC691" s="16" t="str">
        <f t="shared" si="60"/>
        <v/>
      </c>
      <c r="AD691" s="16" t="str">
        <f t="shared" si="61"/>
        <v/>
      </c>
      <c r="AE691" s="16" t="str">
        <f t="shared" si="62"/>
        <v/>
      </c>
      <c r="AF691" s="16">
        <f t="shared" si="63"/>
        <v>1.5212003843788187E-2</v>
      </c>
      <c r="AG691" s="16" t="str">
        <f t="shared" si="64"/>
        <v/>
      </c>
      <c r="AH691" s="16" t="str">
        <f t="shared" si="65"/>
        <v/>
      </c>
      <c r="AI691" s="17" t="str">
        <f>IF('Peer Comparison Tool'!$D$11="NR","",IF($C691='Peer Comparison Tool'!$D$9,COUNT('ALLL &lt;50B Database'!$AI$1:AI690)+1,""))</f>
        <v/>
      </c>
    </row>
    <row r="692" spans="1:35" x14ac:dyDescent="0.25">
      <c r="A692" t="s">
        <v>1595</v>
      </c>
      <c r="B692">
        <v>65746</v>
      </c>
      <c r="C692" s="5" t="s">
        <v>1578</v>
      </c>
      <c r="D692" s="5" t="s">
        <v>4387</v>
      </c>
      <c r="E692" s="5" t="s">
        <v>4388</v>
      </c>
      <c r="F692" s="2">
        <v>7809</v>
      </c>
      <c r="G692" s="2">
        <v>992986</v>
      </c>
      <c r="H692" s="2">
        <v>724745</v>
      </c>
      <c r="I692" s="2">
        <v>45254</v>
      </c>
      <c r="J692" s="2">
        <v>679491</v>
      </c>
      <c r="K692" s="33">
        <v>1.1492425948246555E-2</v>
      </c>
      <c r="L692" s="2">
        <v>7391</v>
      </c>
      <c r="M692" s="2">
        <v>855175</v>
      </c>
      <c r="N692" s="2">
        <v>660851</v>
      </c>
      <c r="O692" s="33">
        <v>1.1184064183908325E-2</v>
      </c>
      <c r="P692" s="2">
        <v>7508</v>
      </c>
      <c r="Q692" s="2">
        <v>880169</v>
      </c>
      <c r="R692" s="2">
        <v>671076</v>
      </c>
      <c r="S692" s="35">
        <v>1.1188002551126846E-2</v>
      </c>
      <c r="T692" t="s">
        <v>4388</v>
      </c>
      <c r="U692" t="s">
        <v>4388</v>
      </c>
      <c r="V692" s="5" t="s">
        <v>4387</v>
      </c>
      <c r="W692" s="5">
        <v>0</v>
      </c>
      <c r="X692" s="4">
        <v>3.0442339711970849E-4</v>
      </c>
      <c r="Y692" s="6">
        <v>301</v>
      </c>
      <c r="Z692" s="4">
        <v>3.9383672185214214E-6</v>
      </c>
      <c r="AA692" s="5">
        <v>3158</v>
      </c>
      <c r="AC692" s="16" t="str">
        <f t="shared" si="60"/>
        <v/>
      </c>
      <c r="AD692" s="16" t="str">
        <f t="shared" si="61"/>
        <v/>
      </c>
      <c r="AE692" s="16" t="str">
        <f t="shared" si="62"/>
        <v/>
      </c>
      <c r="AF692" s="16">
        <f t="shared" si="63"/>
        <v>1.1492425948246555E-2</v>
      </c>
      <c r="AG692" s="16" t="str">
        <f t="shared" si="64"/>
        <v/>
      </c>
      <c r="AH692" s="16" t="str">
        <f t="shared" si="65"/>
        <v/>
      </c>
      <c r="AI692" s="17" t="str">
        <f>IF('Peer Comparison Tool'!$D$11="NR","",IF($C692='Peer Comparison Tool'!$D$9,COUNT('ALLL &lt;50B Database'!$AI$1:AI691)+1,""))</f>
        <v/>
      </c>
    </row>
    <row r="693" spans="1:35" x14ac:dyDescent="0.25">
      <c r="A693" t="s">
        <v>3520</v>
      </c>
      <c r="B693">
        <v>2728661</v>
      </c>
      <c r="C693" s="5" t="s">
        <v>3516</v>
      </c>
      <c r="D693" s="5" t="s">
        <v>4387</v>
      </c>
      <c r="E693" s="5" t="s">
        <v>4388</v>
      </c>
      <c r="F693" s="2">
        <v>11369</v>
      </c>
      <c r="G693" s="2">
        <v>992068</v>
      </c>
      <c r="H693" s="2">
        <v>796778</v>
      </c>
      <c r="I693" s="2">
        <v>38983</v>
      </c>
      <c r="J693" s="2">
        <v>757795</v>
      </c>
      <c r="K693" s="33">
        <v>1.5002738207562731E-2</v>
      </c>
      <c r="L693" s="2">
        <v>10287</v>
      </c>
      <c r="M693" s="2">
        <v>911487</v>
      </c>
      <c r="N693" s="2">
        <v>756389</v>
      </c>
      <c r="O693" s="33">
        <v>1.3600144898987161E-2</v>
      </c>
      <c r="P693" s="2">
        <v>10957</v>
      </c>
      <c r="Q693" s="2">
        <v>923918</v>
      </c>
      <c r="R693" s="2">
        <v>771431</v>
      </c>
      <c r="S693" s="35">
        <v>1.4203473803878765E-2</v>
      </c>
      <c r="T693" t="s">
        <v>4388</v>
      </c>
      <c r="U693" t="s">
        <v>4388</v>
      </c>
      <c r="V693" s="5" t="s">
        <v>4387</v>
      </c>
      <c r="W693" s="5">
        <v>0</v>
      </c>
      <c r="X693" s="4">
        <v>7.9926440368396565E-4</v>
      </c>
      <c r="Y693" s="6">
        <v>412</v>
      </c>
      <c r="Z693" s="4">
        <v>6.0332890489160455E-4</v>
      </c>
      <c r="AA693" s="5">
        <v>1614</v>
      </c>
      <c r="AC693" s="16" t="str">
        <f t="shared" si="60"/>
        <v/>
      </c>
      <c r="AD693" s="16" t="str">
        <f t="shared" si="61"/>
        <v/>
      </c>
      <c r="AE693" s="16" t="str">
        <f t="shared" si="62"/>
        <v/>
      </c>
      <c r="AF693" s="16">
        <f t="shared" si="63"/>
        <v>1.5002738207562731E-2</v>
      </c>
      <c r="AG693" s="16" t="str">
        <f t="shared" si="64"/>
        <v/>
      </c>
      <c r="AH693" s="16" t="str">
        <f t="shared" si="65"/>
        <v/>
      </c>
      <c r="AI693" s="17" t="str">
        <f>IF('Peer Comparison Tool'!$D$11="NR","",IF($C693='Peer Comparison Tool'!$D$9,COUNT('ALLL &lt;50B Database'!$AI$1:AI692)+1,""))</f>
        <v/>
      </c>
    </row>
    <row r="694" spans="1:35" x14ac:dyDescent="0.25">
      <c r="A694" t="s">
        <v>352</v>
      </c>
      <c r="B694">
        <v>2515320</v>
      </c>
      <c r="C694" s="5" t="s">
        <v>343</v>
      </c>
      <c r="D694" s="5" t="s">
        <v>4390</v>
      </c>
      <c r="E694" s="5" t="s">
        <v>4388</v>
      </c>
      <c r="F694" s="2">
        <v>4960</v>
      </c>
      <c r="G694" s="2">
        <v>991868</v>
      </c>
      <c r="H694" s="2">
        <v>728005</v>
      </c>
      <c r="I694" s="2">
        <v>55574</v>
      </c>
      <c r="J694" s="2">
        <v>672431</v>
      </c>
      <c r="K694" s="33">
        <v>7.3762215007933899E-3</v>
      </c>
      <c r="L694" s="2">
        <v>3299</v>
      </c>
      <c r="M694" s="2">
        <v>875437</v>
      </c>
      <c r="N694" s="2">
        <v>631851</v>
      </c>
      <c r="O694" s="33">
        <v>5.2211676487019885E-3</v>
      </c>
      <c r="P694" s="2">
        <v>4387</v>
      </c>
      <c r="Q694" s="2">
        <v>898648</v>
      </c>
      <c r="R694" s="2">
        <v>675518</v>
      </c>
      <c r="S694" s="35">
        <v>6.4942755041316443E-3</v>
      </c>
      <c r="T694" t="s">
        <v>4388</v>
      </c>
      <c r="U694" t="s">
        <v>4388</v>
      </c>
      <c r="V694" s="5" t="s">
        <v>4390</v>
      </c>
      <c r="W694" s="5">
        <v>0</v>
      </c>
      <c r="X694" s="4">
        <v>8.8194599666174562E-4</v>
      </c>
      <c r="Y694" s="6">
        <v>573</v>
      </c>
      <c r="Z694" s="4">
        <v>1.2731078554296558E-3</v>
      </c>
      <c r="AA694" s="5">
        <v>4402</v>
      </c>
      <c r="AC694" s="16" t="str">
        <f t="shared" si="60"/>
        <v/>
      </c>
      <c r="AD694" s="16" t="str">
        <f t="shared" si="61"/>
        <v/>
      </c>
      <c r="AE694" s="16" t="str">
        <f t="shared" si="62"/>
        <v/>
      </c>
      <c r="AF694" s="16">
        <f t="shared" si="63"/>
        <v>7.3762215007933899E-3</v>
      </c>
      <c r="AG694" s="16" t="str">
        <f t="shared" si="64"/>
        <v/>
      </c>
      <c r="AH694" s="16" t="str">
        <f t="shared" si="65"/>
        <v/>
      </c>
      <c r="AI694" s="17" t="str">
        <f>IF('Peer Comparison Tool'!$D$11="NR","",IF($C694='Peer Comparison Tool'!$D$9,COUNT('ALLL &lt;50B Database'!$AI$1:AI693)+1,""))</f>
        <v/>
      </c>
    </row>
    <row r="695" spans="1:35" x14ac:dyDescent="0.25">
      <c r="A695" t="s">
        <v>1949</v>
      </c>
      <c r="B695">
        <v>499501</v>
      </c>
      <c r="C695" s="5" t="s">
        <v>1938</v>
      </c>
      <c r="D695" s="5" t="s">
        <v>4390</v>
      </c>
      <c r="E695" s="5" t="s">
        <v>4388</v>
      </c>
      <c r="F695" s="2">
        <v>6766</v>
      </c>
      <c r="G695" s="2">
        <v>991050</v>
      </c>
      <c r="H695" s="2">
        <v>864977</v>
      </c>
      <c r="I695" s="2">
        <v>73413</v>
      </c>
      <c r="J695" s="2">
        <v>791564</v>
      </c>
      <c r="K695" s="33">
        <v>8.547634809061554E-3</v>
      </c>
      <c r="L695" s="2">
        <v>2440</v>
      </c>
      <c r="M695" s="2">
        <v>516973</v>
      </c>
      <c r="N695" s="2">
        <v>448150</v>
      </c>
      <c r="O695" s="33">
        <v>5.4446056008033029E-3</v>
      </c>
      <c r="P695" s="2">
        <v>6289</v>
      </c>
      <c r="Q695" s="2">
        <v>949918</v>
      </c>
      <c r="R695" s="2">
        <v>805095</v>
      </c>
      <c r="S695" s="35">
        <v>7.8115005061514479E-3</v>
      </c>
      <c r="T695" t="s">
        <v>4388</v>
      </c>
      <c r="U695" t="s">
        <v>4388</v>
      </c>
      <c r="V695" s="5" t="s">
        <v>4390</v>
      </c>
      <c r="W695" s="5">
        <v>0</v>
      </c>
      <c r="X695" s="4">
        <v>7.3613430291010612E-4</v>
      </c>
      <c r="Y695" s="6">
        <v>477</v>
      </c>
      <c r="Z695" s="4">
        <v>2.366894905348145E-3</v>
      </c>
      <c r="AA695" s="5">
        <v>4189</v>
      </c>
      <c r="AC695" s="16" t="str">
        <f t="shared" si="60"/>
        <v/>
      </c>
      <c r="AD695" s="16" t="str">
        <f t="shared" si="61"/>
        <v/>
      </c>
      <c r="AE695" s="16" t="str">
        <f t="shared" si="62"/>
        <v/>
      </c>
      <c r="AF695" s="16">
        <f t="shared" si="63"/>
        <v>8.547634809061554E-3</v>
      </c>
      <c r="AG695" s="16" t="str">
        <f t="shared" si="64"/>
        <v/>
      </c>
      <c r="AH695" s="16" t="str">
        <f t="shared" si="65"/>
        <v/>
      </c>
      <c r="AI695" s="17" t="str">
        <f>IF('Peer Comparison Tool'!$D$11="NR","",IF($C695='Peer Comparison Tool'!$D$9,COUNT('ALLL &lt;50B Database'!$AI$1:AI694)+1,""))</f>
        <v/>
      </c>
    </row>
    <row r="696" spans="1:35" x14ac:dyDescent="0.25">
      <c r="A696" t="s">
        <v>3416</v>
      </c>
      <c r="B696">
        <v>624778</v>
      </c>
      <c r="C696" s="5" t="s">
        <v>3374</v>
      </c>
      <c r="D696" s="5" t="s">
        <v>4390</v>
      </c>
      <c r="E696" s="5" t="s">
        <v>4388</v>
      </c>
      <c r="F696" s="2">
        <v>1750</v>
      </c>
      <c r="G696" s="2">
        <v>983054</v>
      </c>
      <c r="H696" s="2">
        <v>628623</v>
      </c>
      <c r="I696" s="2">
        <v>0</v>
      </c>
      <c r="J696" s="2">
        <v>628623</v>
      </c>
      <c r="K696" s="33">
        <v>2.7838625058262266E-3</v>
      </c>
      <c r="L696" s="2">
        <v>1750</v>
      </c>
      <c r="M696" s="2">
        <v>938398</v>
      </c>
      <c r="N696" s="2">
        <v>627717</v>
      </c>
      <c r="O696" s="33">
        <v>2.7878805257783366E-3</v>
      </c>
      <c r="P696" s="2">
        <v>1750</v>
      </c>
      <c r="Q696" s="2">
        <v>959571</v>
      </c>
      <c r="R696" s="2">
        <v>625730</v>
      </c>
      <c r="S696" s="35">
        <v>2.7967334153708467E-3</v>
      </c>
      <c r="T696" t="s">
        <v>4388</v>
      </c>
      <c r="U696" t="s">
        <v>4388</v>
      </c>
      <c r="V696" s="5" t="s">
        <v>4390</v>
      </c>
      <c r="W696" s="5">
        <v>0</v>
      </c>
      <c r="X696" s="4">
        <v>-1.2870909544620071E-5</v>
      </c>
      <c r="Y696" s="6">
        <v>0</v>
      </c>
      <c r="Z696" s="4">
        <v>8.8528895925100645E-6</v>
      </c>
      <c r="AA696" s="5">
        <v>4754</v>
      </c>
      <c r="AC696" s="16" t="str">
        <f t="shared" si="60"/>
        <v/>
      </c>
      <c r="AD696" s="16" t="str">
        <f t="shared" si="61"/>
        <v/>
      </c>
      <c r="AE696" s="16" t="str">
        <f t="shared" si="62"/>
        <v/>
      </c>
      <c r="AF696" s="16">
        <f t="shared" si="63"/>
        <v>2.7838625058262266E-3</v>
      </c>
      <c r="AG696" s="16" t="str">
        <f t="shared" si="64"/>
        <v/>
      </c>
      <c r="AH696" s="16" t="str">
        <f t="shared" si="65"/>
        <v/>
      </c>
      <c r="AI696" s="17" t="str">
        <f>IF('Peer Comparison Tool'!$D$11="NR","",IF($C696='Peer Comparison Tool'!$D$9,COUNT('ALLL &lt;50B Database'!$AI$1:AI695)+1,""))</f>
        <v/>
      </c>
    </row>
    <row r="697" spans="1:35" x14ac:dyDescent="0.25">
      <c r="A697" t="s">
        <v>1594</v>
      </c>
      <c r="B697">
        <v>702612</v>
      </c>
      <c r="C697" s="5" t="s">
        <v>1578</v>
      </c>
      <c r="D697" s="5" t="s">
        <v>4390</v>
      </c>
      <c r="E697" s="5" t="s">
        <v>4388</v>
      </c>
      <c r="F697" s="2">
        <v>8847</v>
      </c>
      <c r="G697" s="2">
        <v>982884</v>
      </c>
      <c r="H697" s="2">
        <v>657283</v>
      </c>
      <c r="I697" s="2">
        <v>46196</v>
      </c>
      <c r="J697" s="2">
        <v>611087</v>
      </c>
      <c r="K697" s="33">
        <v>1.447748029331339E-2</v>
      </c>
      <c r="L697" s="2">
        <v>8424</v>
      </c>
      <c r="M697" s="2">
        <v>895737</v>
      </c>
      <c r="N697" s="2">
        <v>627224</v>
      </c>
      <c r="O697" s="33">
        <v>1.3430608522633062E-2</v>
      </c>
      <c r="P697" s="2">
        <v>8514</v>
      </c>
      <c r="Q697" s="2">
        <v>907584</v>
      </c>
      <c r="R697" s="2">
        <v>625914</v>
      </c>
      <c r="S697" s="35">
        <v>1.3602507692750123E-2</v>
      </c>
      <c r="T697" t="s">
        <v>4388</v>
      </c>
      <c r="U697" t="s">
        <v>4388</v>
      </c>
      <c r="V697" s="5" t="s">
        <v>4390</v>
      </c>
      <c r="W697" s="5">
        <v>0</v>
      </c>
      <c r="X697" s="4">
        <v>8.7497260056326742E-4</v>
      </c>
      <c r="Y697" s="6">
        <v>333</v>
      </c>
      <c r="Z697" s="4">
        <v>1.7189917011706073E-4</v>
      </c>
      <c r="AA697" s="5">
        <v>1783</v>
      </c>
      <c r="AC697" s="16" t="str">
        <f t="shared" si="60"/>
        <v/>
      </c>
      <c r="AD697" s="16" t="str">
        <f t="shared" si="61"/>
        <v/>
      </c>
      <c r="AE697" s="16" t="str">
        <f t="shared" si="62"/>
        <v/>
      </c>
      <c r="AF697" s="16">
        <f t="shared" si="63"/>
        <v>1.447748029331339E-2</v>
      </c>
      <c r="AG697" s="16" t="str">
        <f t="shared" si="64"/>
        <v/>
      </c>
      <c r="AH697" s="16" t="str">
        <f t="shared" si="65"/>
        <v/>
      </c>
      <c r="AI697" s="17" t="str">
        <f>IF('Peer Comparison Tool'!$D$11="NR","",IF($C697='Peer Comparison Tool'!$D$9,COUNT('ALLL &lt;50B Database'!$AI$1:AI696)+1,""))</f>
        <v/>
      </c>
    </row>
    <row r="698" spans="1:35" x14ac:dyDescent="0.25">
      <c r="A698" t="s">
        <v>734</v>
      </c>
      <c r="B698">
        <v>820048</v>
      </c>
      <c r="C698" s="5" t="s">
        <v>716</v>
      </c>
      <c r="D698" s="5" t="s">
        <v>4387</v>
      </c>
      <c r="E698" s="5" t="s">
        <v>4388</v>
      </c>
      <c r="F698" s="2">
        <v>8175</v>
      </c>
      <c r="G698" s="2">
        <v>981733</v>
      </c>
      <c r="H698" s="2">
        <v>616858</v>
      </c>
      <c r="I698" s="2">
        <v>46603</v>
      </c>
      <c r="J698" s="2">
        <v>570255</v>
      </c>
      <c r="K698" s="33">
        <v>1.4335691927295684E-2</v>
      </c>
      <c r="L698" s="2">
        <v>6414</v>
      </c>
      <c r="M698" s="2">
        <v>913271</v>
      </c>
      <c r="N698" s="2">
        <v>537346</v>
      </c>
      <c r="O698" s="33">
        <v>1.1936443185582474E-2</v>
      </c>
      <c r="P698" s="2">
        <v>7656</v>
      </c>
      <c r="Q698" s="2">
        <v>951946</v>
      </c>
      <c r="R698" s="2">
        <v>568738</v>
      </c>
      <c r="S698" s="35">
        <v>1.3461382921485816E-2</v>
      </c>
      <c r="T698" t="s">
        <v>4388</v>
      </c>
      <c r="U698" t="s">
        <v>4388</v>
      </c>
      <c r="V698" s="5" t="s">
        <v>4387</v>
      </c>
      <c r="W698" s="5">
        <v>0</v>
      </c>
      <c r="X698" s="4">
        <v>8.7430900580986841E-4</v>
      </c>
      <c r="Y698" s="6">
        <v>519</v>
      </c>
      <c r="Z698" s="4">
        <v>1.5249397359033412E-3</v>
      </c>
      <c r="AA698" s="5">
        <v>1831</v>
      </c>
      <c r="AC698" s="16" t="str">
        <f t="shared" si="60"/>
        <v/>
      </c>
      <c r="AD698" s="16" t="str">
        <f t="shared" si="61"/>
        <v/>
      </c>
      <c r="AE698" s="16" t="str">
        <f t="shared" si="62"/>
        <v/>
      </c>
      <c r="AF698" s="16">
        <f t="shared" si="63"/>
        <v>1.4335691927295684E-2</v>
      </c>
      <c r="AG698" s="16" t="str">
        <f t="shared" si="64"/>
        <v/>
      </c>
      <c r="AH698" s="16" t="str">
        <f t="shared" si="65"/>
        <v/>
      </c>
      <c r="AI698" s="17" t="str">
        <f>IF('Peer Comparison Tool'!$D$11="NR","",IF($C698='Peer Comparison Tool'!$D$9,COUNT('ALLL &lt;50B Database'!$AI$1:AI697)+1,""))</f>
        <v/>
      </c>
    </row>
    <row r="699" spans="1:35" x14ac:dyDescent="0.25">
      <c r="A699" t="s">
        <v>1951</v>
      </c>
      <c r="B699">
        <v>327305</v>
      </c>
      <c r="C699" s="5" t="s">
        <v>1938</v>
      </c>
      <c r="D699" s="5" t="s">
        <v>4387</v>
      </c>
      <c r="E699" s="5" t="s">
        <v>4388</v>
      </c>
      <c r="F699" s="2">
        <v>7123</v>
      </c>
      <c r="G699" s="2">
        <v>981375</v>
      </c>
      <c r="H699" s="2">
        <v>803526</v>
      </c>
      <c r="I699" s="2">
        <v>72747</v>
      </c>
      <c r="J699" s="2">
        <v>730779</v>
      </c>
      <c r="K699" s="33">
        <v>9.7471328541186876E-3</v>
      </c>
      <c r="L699" s="2">
        <v>6293</v>
      </c>
      <c r="M699" s="2">
        <v>850692</v>
      </c>
      <c r="N699" s="2">
        <v>701116</v>
      </c>
      <c r="O699" s="33">
        <v>8.9756901853616233E-3</v>
      </c>
      <c r="P699" s="2">
        <v>6866</v>
      </c>
      <c r="Q699" s="2">
        <v>903490</v>
      </c>
      <c r="R699" s="2">
        <v>716412</v>
      </c>
      <c r="S699" s="35">
        <v>9.5838707336002183E-3</v>
      </c>
      <c r="T699" t="s">
        <v>4388</v>
      </c>
      <c r="U699" t="s">
        <v>4388</v>
      </c>
      <c r="V699" s="5" t="s">
        <v>4387</v>
      </c>
      <c r="W699" s="5">
        <v>0</v>
      </c>
      <c r="X699" s="4">
        <v>1.6326212051846929E-4</v>
      </c>
      <c r="Y699" s="6">
        <v>257</v>
      </c>
      <c r="Z699" s="4">
        <v>6.0818054823859498E-4</v>
      </c>
      <c r="AA699" s="5">
        <v>3864</v>
      </c>
      <c r="AC699" s="16" t="str">
        <f t="shared" si="60"/>
        <v/>
      </c>
      <c r="AD699" s="16" t="str">
        <f t="shared" si="61"/>
        <v/>
      </c>
      <c r="AE699" s="16" t="str">
        <f t="shared" si="62"/>
        <v/>
      </c>
      <c r="AF699" s="16">
        <f t="shared" si="63"/>
        <v>9.7471328541186876E-3</v>
      </c>
      <c r="AG699" s="16" t="str">
        <f t="shared" si="64"/>
        <v/>
      </c>
      <c r="AH699" s="16" t="str">
        <f t="shared" si="65"/>
        <v/>
      </c>
      <c r="AI699" s="17" t="str">
        <f>IF('Peer Comparison Tool'!$D$11="NR","",IF($C699='Peer Comparison Tool'!$D$9,COUNT('ALLL &lt;50B Database'!$AI$1:AI698)+1,""))</f>
        <v/>
      </c>
    </row>
    <row r="700" spans="1:35" x14ac:dyDescent="0.25">
      <c r="A700" t="s">
        <v>581</v>
      </c>
      <c r="B700">
        <v>713926</v>
      </c>
      <c r="C700" s="5" t="s">
        <v>4058</v>
      </c>
      <c r="D700" s="5" t="s">
        <v>4387</v>
      </c>
      <c r="E700" s="5" t="s">
        <v>4388</v>
      </c>
      <c r="F700" s="2">
        <v>10033</v>
      </c>
      <c r="G700" s="2">
        <v>980864</v>
      </c>
      <c r="H700" s="2">
        <v>661529</v>
      </c>
      <c r="I700" s="2">
        <v>59995</v>
      </c>
      <c r="J700" s="2">
        <v>601534</v>
      </c>
      <c r="K700" s="33">
        <v>1.6679023962070307E-2</v>
      </c>
      <c r="L700" s="2">
        <v>8390</v>
      </c>
      <c r="M700" s="2">
        <v>812968</v>
      </c>
      <c r="N700" s="2">
        <v>603425</v>
      </c>
      <c r="O700" s="33">
        <v>1.3903964867216307E-2</v>
      </c>
      <c r="P700" s="2">
        <v>9437</v>
      </c>
      <c r="Q700" s="2">
        <v>827389</v>
      </c>
      <c r="R700" s="2">
        <v>609585</v>
      </c>
      <c r="S700" s="35">
        <v>1.5481023975327477E-2</v>
      </c>
      <c r="T700" t="s">
        <v>4388</v>
      </c>
      <c r="U700" t="s">
        <v>4388</v>
      </c>
      <c r="V700" s="5" t="s">
        <v>4387</v>
      </c>
      <c r="W700" s="5">
        <v>0</v>
      </c>
      <c r="X700" s="4">
        <v>1.1979999867428297E-3</v>
      </c>
      <c r="Y700" s="6">
        <v>596</v>
      </c>
      <c r="Z700" s="4">
        <v>1.5770591081111698E-3</v>
      </c>
      <c r="AA700" s="5">
        <v>1099</v>
      </c>
      <c r="AC700" s="16" t="str">
        <f t="shared" si="60"/>
        <v/>
      </c>
      <c r="AD700" s="16" t="str">
        <f t="shared" si="61"/>
        <v/>
      </c>
      <c r="AE700" s="16" t="str">
        <f t="shared" si="62"/>
        <v/>
      </c>
      <c r="AF700" s="16">
        <f t="shared" si="63"/>
        <v>1.6679023962070307E-2</v>
      </c>
      <c r="AG700" s="16" t="str">
        <f t="shared" si="64"/>
        <v/>
      </c>
      <c r="AH700" s="16" t="str">
        <f t="shared" si="65"/>
        <v/>
      </c>
      <c r="AI700" s="17" t="str">
        <f>IF('Peer Comparison Tool'!$D$11="NR","",IF($C700='Peer Comparison Tool'!$D$9,COUNT('ALLL &lt;50B Database'!$AI$1:AI699)+1,""))</f>
        <v/>
      </c>
    </row>
    <row r="701" spans="1:35" x14ac:dyDescent="0.25">
      <c r="A701" t="s">
        <v>3621</v>
      </c>
      <c r="B701">
        <v>283737</v>
      </c>
      <c r="C701" s="5" t="s">
        <v>3603</v>
      </c>
      <c r="D701" s="5" t="s">
        <v>4390</v>
      </c>
      <c r="E701" s="5" t="s">
        <v>4388</v>
      </c>
      <c r="F701" s="2">
        <v>9776</v>
      </c>
      <c r="G701" s="2">
        <v>980581</v>
      </c>
      <c r="H701" s="2">
        <v>524167</v>
      </c>
      <c r="I701" s="2">
        <v>6918</v>
      </c>
      <c r="J701" s="2">
        <v>517249</v>
      </c>
      <c r="K701" s="33">
        <v>1.8899988206840419E-2</v>
      </c>
      <c r="L701" s="2">
        <v>6397</v>
      </c>
      <c r="M701" s="2">
        <v>882810</v>
      </c>
      <c r="N701" s="2">
        <v>538128</v>
      </c>
      <c r="O701" s="33">
        <v>1.1887506318199388E-2</v>
      </c>
      <c r="P701" s="2">
        <v>8546</v>
      </c>
      <c r="Q701" s="2">
        <v>890997</v>
      </c>
      <c r="R701" s="2">
        <v>536678</v>
      </c>
      <c r="S701" s="35">
        <v>1.5923887321634203E-2</v>
      </c>
      <c r="T701" t="s">
        <v>4388</v>
      </c>
      <c r="U701" t="s">
        <v>4388</v>
      </c>
      <c r="V701" s="5" t="s">
        <v>4390</v>
      </c>
      <c r="W701" s="5">
        <v>0</v>
      </c>
      <c r="X701" s="4">
        <v>2.9761008852062162E-3</v>
      </c>
      <c r="Y701" s="6">
        <v>1230</v>
      </c>
      <c r="Z701" s="4">
        <v>4.0363810034348153E-3</v>
      </c>
      <c r="AA701" s="5">
        <v>697</v>
      </c>
      <c r="AC701" s="16" t="str">
        <f t="shared" si="60"/>
        <v/>
      </c>
      <c r="AD701" s="16" t="str">
        <f t="shared" si="61"/>
        <v/>
      </c>
      <c r="AE701" s="16" t="str">
        <f t="shared" si="62"/>
        <v/>
      </c>
      <c r="AF701" s="16">
        <f t="shared" si="63"/>
        <v>1.8899988206840419E-2</v>
      </c>
      <c r="AG701" s="16" t="str">
        <f t="shared" si="64"/>
        <v/>
      </c>
      <c r="AH701" s="16" t="str">
        <f t="shared" si="65"/>
        <v/>
      </c>
      <c r="AI701" s="17" t="str">
        <f>IF('Peer Comparison Tool'!$D$11="NR","",IF($C701='Peer Comparison Tool'!$D$9,COUNT('ALLL &lt;50B Database'!$AI$1:AI700)+1,""))</f>
        <v/>
      </c>
    </row>
    <row r="702" spans="1:35" x14ac:dyDescent="0.25">
      <c r="A702" t="s">
        <v>428</v>
      </c>
      <c r="B702">
        <v>2236821</v>
      </c>
      <c r="C702" s="5" t="s">
        <v>416</v>
      </c>
      <c r="D702" s="5" t="s">
        <v>4390</v>
      </c>
      <c r="E702" s="5" t="s">
        <v>4388</v>
      </c>
      <c r="F702" s="2">
        <v>11148</v>
      </c>
      <c r="G702" s="2">
        <v>979719</v>
      </c>
      <c r="H702" s="2">
        <v>792500</v>
      </c>
      <c r="I702" s="2">
        <v>0</v>
      </c>
      <c r="J702" s="2">
        <v>792500</v>
      </c>
      <c r="K702" s="33">
        <v>1.4066876971608832E-2</v>
      </c>
      <c r="L702" s="2">
        <v>10115</v>
      </c>
      <c r="M702" s="2">
        <v>980010</v>
      </c>
      <c r="N702" s="2">
        <v>812164</v>
      </c>
      <c r="O702" s="33">
        <v>1.2454381134844686E-2</v>
      </c>
      <c r="P702" s="2">
        <v>10916</v>
      </c>
      <c r="Q702" s="2">
        <v>999750</v>
      </c>
      <c r="R702" s="2">
        <v>818841</v>
      </c>
      <c r="S702" s="35">
        <v>1.3331037405308234E-2</v>
      </c>
      <c r="T702" t="s">
        <v>4388</v>
      </c>
      <c r="U702" t="s">
        <v>4388</v>
      </c>
      <c r="V702" s="5" t="s">
        <v>4390</v>
      </c>
      <c r="W702" s="5">
        <v>0</v>
      </c>
      <c r="X702" s="4">
        <v>7.3583956630059871E-4</v>
      </c>
      <c r="Y702" s="6">
        <v>232</v>
      </c>
      <c r="Z702" s="4">
        <v>8.7665627046354735E-4</v>
      </c>
      <c r="AA702" s="5">
        <v>1955</v>
      </c>
      <c r="AC702" s="16" t="str">
        <f t="shared" si="60"/>
        <v/>
      </c>
      <c r="AD702" s="16" t="str">
        <f t="shared" si="61"/>
        <v/>
      </c>
      <c r="AE702" s="16" t="str">
        <f t="shared" si="62"/>
        <v/>
      </c>
      <c r="AF702" s="16">
        <f t="shared" si="63"/>
        <v>1.4066876971608832E-2</v>
      </c>
      <c r="AG702" s="16" t="str">
        <f t="shared" si="64"/>
        <v/>
      </c>
      <c r="AH702" s="16" t="str">
        <f t="shared" si="65"/>
        <v/>
      </c>
      <c r="AI702" s="17" t="str">
        <f>IF('Peer Comparison Tool'!$D$11="NR","",IF($C702='Peer Comparison Tool'!$D$9,COUNT('ALLL &lt;50B Database'!$AI$1:AI701)+1,""))</f>
        <v/>
      </c>
    </row>
    <row r="703" spans="1:35" x14ac:dyDescent="0.25">
      <c r="A703" t="s">
        <v>1841</v>
      </c>
      <c r="B703">
        <v>632607</v>
      </c>
      <c r="C703" s="5" t="s">
        <v>1795</v>
      </c>
      <c r="D703" s="5" t="s">
        <v>4390</v>
      </c>
      <c r="E703" s="5" t="s">
        <v>4388</v>
      </c>
      <c r="F703" s="2">
        <v>6008</v>
      </c>
      <c r="G703" s="2">
        <v>978889</v>
      </c>
      <c r="H703" s="2">
        <v>778516</v>
      </c>
      <c r="I703" s="2">
        <v>55941</v>
      </c>
      <c r="J703" s="2">
        <v>722575</v>
      </c>
      <c r="K703" s="33">
        <v>8.3147078157976683E-3</v>
      </c>
      <c r="L703" s="2">
        <v>5569</v>
      </c>
      <c r="M703" s="2">
        <v>869479</v>
      </c>
      <c r="N703" s="2">
        <v>728199</v>
      </c>
      <c r="O703" s="33">
        <v>7.6476347811518554E-3</v>
      </c>
      <c r="P703" s="2">
        <v>5637</v>
      </c>
      <c r="Q703" s="2">
        <v>898144</v>
      </c>
      <c r="R703" s="2">
        <v>731754</v>
      </c>
      <c r="S703" s="35">
        <v>7.7034085225362618E-3</v>
      </c>
      <c r="T703" t="s">
        <v>4388</v>
      </c>
      <c r="U703" t="s">
        <v>4388</v>
      </c>
      <c r="V703" s="5" t="s">
        <v>4390</v>
      </c>
      <c r="W703" s="5">
        <v>0</v>
      </c>
      <c r="X703" s="4">
        <v>6.1129929326140652E-4</v>
      </c>
      <c r="Y703" s="6">
        <v>371</v>
      </c>
      <c r="Z703" s="4">
        <v>5.5773741384406404E-5</v>
      </c>
      <c r="AA703" s="5">
        <v>4254</v>
      </c>
      <c r="AC703" s="16" t="str">
        <f t="shared" si="60"/>
        <v/>
      </c>
      <c r="AD703" s="16" t="str">
        <f t="shared" si="61"/>
        <v/>
      </c>
      <c r="AE703" s="16" t="str">
        <f t="shared" si="62"/>
        <v/>
      </c>
      <c r="AF703" s="16">
        <f t="shared" si="63"/>
        <v>8.3147078157976683E-3</v>
      </c>
      <c r="AG703" s="16" t="str">
        <f t="shared" si="64"/>
        <v/>
      </c>
      <c r="AH703" s="16" t="str">
        <f t="shared" si="65"/>
        <v/>
      </c>
      <c r="AI703" s="17" t="str">
        <f>IF('Peer Comparison Tool'!$D$11="NR","",IF($C703='Peer Comparison Tool'!$D$9,COUNT('ALLL &lt;50B Database'!$AI$1:AI702)+1,""))</f>
        <v/>
      </c>
    </row>
    <row r="704" spans="1:35" x14ac:dyDescent="0.25">
      <c r="A704" t="s">
        <v>1838</v>
      </c>
      <c r="B704">
        <v>154770</v>
      </c>
      <c r="C704" s="5" t="s">
        <v>1795</v>
      </c>
      <c r="D704" s="5" t="s">
        <v>4390</v>
      </c>
      <c r="E704" s="5" t="s">
        <v>4388</v>
      </c>
      <c r="F704" s="2">
        <v>13406</v>
      </c>
      <c r="G704" s="2">
        <v>977951</v>
      </c>
      <c r="H704" s="2">
        <v>808221</v>
      </c>
      <c r="I704" s="2">
        <v>39527</v>
      </c>
      <c r="J704" s="2">
        <v>768694</v>
      </c>
      <c r="K704" s="33">
        <v>1.7439969610794411E-2</v>
      </c>
      <c r="L704" s="2">
        <v>12951</v>
      </c>
      <c r="M704" s="2">
        <v>942561</v>
      </c>
      <c r="N704" s="2">
        <v>796286</v>
      </c>
      <c r="O704" s="33">
        <v>1.6264256812250875E-2</v>
      </c>
      <c r="P704" s="2">
        <v>13679</v>
      </c>
      <c r="Q704" s="2">
        <v>981151</v>
      </c>
      <c r="R704" s="2">
        <v>771398</v>
      </c>
      <c r="S704" s="35">
        <v>1.7732739778946797E-2</v>
      </c>
      <c r="T704" t="s">
        <v>4388</v>
      </c>
      <c r="U704" t="s">
        <v>4388</v>
      </c>
      <c r="V704" s="5" t="s">
        <v>4390</v>
      </c>
      <c r="W704" s="5">
        <v>0</v>
      </c>
      <c r="X704" s="4">
        <v>-2.927701681523856E-4</v>
      </c>
      <c r="Y704" s="6">
        <v>-273</v>
      </c>
      <c r="Z704" s="4">
        <v>1.4684829666959213E-3</v>
      </c>
      <c r="AA704" s="5">
        <v>947</v>
      </c>
      <c r="AC704" s="16" t="str">
        <f t="shared" si="60"/>
        <v/>
      </c>
      <c r="AD704" s="16" t="str">
        <f t="shared" si="61"/>
        <v/>
      </c>
      <c r="AE704" s="16" t="str">
        <f t="shared" si="62"/>
        <v/>
      </c>
      <c r="AF704" s="16">
        <f t="shared" si="63"/>
        <v>1.7439969610794411E-2</v>
      </c>
      <c r="AG704" s="16" t="str">
        <f t="shared" si="64"/>
        <v/>
      </c>
      <c r="AH704" s="16" t="str">
        <f t="shared" si="65"/>
        <v/>
      </c>
      <c r="AI704" s="17" t="str">
        <f>IF('Peer Comparison Tool'!$D$11="NR","",IF($C704='Peer Comparison Tool'!$D$9,COUNT('ALLL &lt;50B Database'!$AI$1:AI703)+1,""))</f>
        <v/>
      </c>
    </row>
    <row r="705" spans="1:35" x14ac:dyDescent="0.25">
      <c r="A705" t="s">
        <v>14</v>
      </c>
      <c r="B705">
        <v>134437</v>
      </c>
      <c r="C705" s="5" t="s">
        <v>6</v>
      </c>
      <c r="D705" s="5" t="s">
        <v>4387</v>
      </c>
      <c r="E705" s="5" t="s">
        <v>4388</v>
      </c>
      <c r="F705" s="2">
        <v>8429</v>
      </c>
      <c r="G705" s="2">
        <v>974264</v>
      </c>
      <c r="H705" s="2">
        <v>604791</v>
      </c>
      <c r="I705" s="2">
        <v>48941</v>
      </c>
      <c r="J705" s="2">
        <v>555850</v>
      </c>
      <c r="K705" s="33">
        <v>1.5164162993613384E-2</v>
      </c>
      <c r="L705" s="2">
        <v>8070</v>
      </c>
      <c r="M705" s="2">
        <v>898839</v>
      </c>
      <c r="N705" s="2">
        <v>560658</v>
      </c>
      <c r="O705" s="33">
        <v>1.4393801568870863E-2</v>
      </c>
      <c r="P705" s="2">
        <v>8352</v>
      </c>
      <c r="Q705" s="2">
        <v>914193</v>
      </c>
      <c r="R705" s="2">
        <v>562482</v>
      </c>
      <c r="S705" s="35">
        <v>1.4848475151204838E-2</v>
      </c>
      <c r="T705" t="s">
        <v>4388</v>
      </c>
      <c r="U705" t="s">
        <v>4388</v>
      </c>
      <c r="V705" s="5" t="s">
        <v>4387</v>
      </c>
      <c r="W705" s="5">
        <v>0</v>
      </c>
      <c r="X705" s="4">
        <v>3.1568784240854596E-4</v>
      </c>
      <c r="Y705" s="6">
        <v>77</v>
      </c>
      <c r="Z705" s="4">
        <v>4.5467358233397537E-4</v>
      </c>
      <c r="AA705" s="5">
        <v>1556</v>
      </c>
      <c r="AC705" s="16" t="str">
        <f t="shared" si="60"/>
        <v/>
      </c>
      <c r="AD705" s="16" t="str">
        <f t="shared" si="61"/>
        <v/>
      </c>
      <c r="AE705" s="16" t="str">
        <f t="shared" si="62"/>
        <v/>
      </c>
      <c r="AF705" s="16">
        <f t="shared" si="63"/>
        <v>1.5164162993613384E-2</v>
      </c>
      <c r="AG705" s="16" t="str">
        <f t="shared" si="64"/>
        <v/>
      </c>
      <c r="AH705" s="16" t="str">
        <f t="shared" si="65"/>
        <v/>
      </c>
      <c r="AI705" s="17" t="str">
        <f>IF('Peer Comparison Tool'!$D$11="NR","",IF($C705='Peer Comparison Tool'!$D$9,COUNT('ALLL &lt;50B Database'!$AI$1:AI704)+1,""))</f>
        <v/>
      </c>
    </row>
    <row r="706" spans="1:35" x14ac:dyDescent="0.25">
      <c r="A706" t="s">
        <v>3522</v>
      </c>
      <c r="B706">
        <v>589523</v>
      </c>
      <c r="C706" s="5" t="s">
        <v>3516</v>
      </c>
      <c r="D706" s="5" t="s">
        <v>4390</v>
      </c>
      <c r="E706" s="5" t="s">
        <v>4388</v>
      </c>
      <c r="F706" s="2">
        <v>10097</v>
      </c>
      <c r="G706" s="2">
        <v>972505</v>
      </c>
      <c r="H706" s="2">
        <v>568535</v>
      </c>
      <c r="I706" s="2">
        <v>54299</v>
      </c>
      <c r="J706" s="2">
        <v>514236</v>
      </c>
      <c r="K706" s="33">
        <v>1.9634953601070326E-2</v>
      </c>
      <c r="L706" s="2">
        <v>9096</v>
      </c>
      <c r="M706" s="2">
        <v>804903</v>
      </c>
      <c r="N706" s="2">
        <v>505577</v>
      </c>
      <c r="O706" s="33">
        <v>1.799132476358695E-2</v>
      </c>
      <c r="P706" s="2">
        <v>9375</v>
      </c>
      <c r="Q706" s="2">
        <v>853713</v>
      </c>
      <c r="R706" s="2">
        <v>516132</v>
      </c>
      <c r="S706" s="35">
        <v>1.8163958057241171E-2</v>
      </c>
      <c r="T706" t="s">
        <v>4388</v>
      </c>
      <c r="U706" t="s">
        <v>4388</v>
      </c>
      <c r="V706" s="5" t="s">
        <v>4390</v>
      </c>
      <c r="W706" s="5">
        <v>0</v>
      </c>
      <c r="X706" s="4">
        <v>1.4709955438291546E-3</v>
      </c>
      <c r="Y706" s="6">
        <v>722</v>
      </c>
      <c r="Z706" s="4">
        <v>1.7263329365422089E-4</v>
      </c>
      <c r="AA706" s="5">
        <v>597</v>
      </c>
      <c r="AC706" s="16" t="str">
        <f t="shared" si="60"/>
        <v/>
      </c>
      <c r="AD706" s="16" t="str">
        <f t="shared" si="61"/>
        <v/>
      </c>
      <c r="AE706" s="16" t="str">
        <f t="shared" si="62"/>
        <v/>
      </c>
      <c r="AF706" s="16">
        <f t="shared" si="63"/>
        <v>1.9634953601070326E-2</v>
      </c>
      <c r="AG706" s="16" t="str">
        <f t="shared" si="64"/>
        <v/>
      </c>
      <c r="AH706" s="16" t="str">
        <f t="shared" si="65"/>
        <v/>
      </c>
      <c r="AI706" s="17" t="str">
        <f>IF('Peer Comparison Tool'!$D$11="NR","",IF($C706='Peer Comparison Tool'!$D$9,COUNT('ALLL &lt;50B Database'!$AI$1:AI705)+1,""))</f>
        <v/>
      </c>
    </row>
    <row r="707" spans="1:35" x14ac:dyDescent="0.25">
      <c r="A707" t="s">
        <v>3620</v>
      </c>
      <c r="B707">
        <v>972732</v>
      </c>
      <c r="C707" s="5" t="s">
        <v>3603</v>
      </c>
      <c r="D707" s="5" t="s">
        <v>4387</v>
      </c>
      <c r="E707" s="5" t="s">
        <v>4388</v>
      </c>
      <c r="F707" s="2">
        <v>7383</v>
      </c>
      <c r="G707" s="2">
        <v>971845</v>
      </c>
      <c r="H707" s="2">
        <v>587180</v>
      </c>
      <c r="I707" s="2">
        <v>20305</v>
      </c>
      <c r="J707" s="2">
        <v>566875</v>
      </c>
      <c r="K707" s="33">
        <v>1.3024035281146637E-2</v>
      </c>
      <c r="L707" s="2">
        <v>6830</v>
      </c>
      <c r="M707" s="2">
        <v>895658</v>
      </c>
      <c r="N707" s="2">
        <v>559689</v>
      </c>
      <c r="O707" s="33">
        <v>1.2203205708884756E-2</v>
      </c>
      <c r="P707" s="2">
        <v>7222</v>
      </c>
      <c r="Q707" s="2">
        <v>919118</v>
      </c>
      <c r="R707" s="2">
        <v>564956</v>
      </c>
      <c r="S707" s="35">
        <v>1.2783296398303584E-2</v>
      </c>
      <c r="T707" t="s">
        <v>4388</v>
      </c>
      <c r="U707" t="s">
        <v>4388</v>
      </c>
      <c r="V707" s="5" t="s">
        <v>4387</v>
      </c>
      <c r="W707" s="5">
        <v>0</v>
      </c>
      <c r="X707" s="4">
        <v>2.4073888284305289E-4</v>
      </c>
      <c r="Y707" s="6">
        <v>161</v>
      </c>
      <c r="Z707" s="4">
        <v>5.800906894188277E-4</v>
      </c>
      <c r="AA707" s="5">
        <v>2418</v>
      </c>
      <c r="AC707" s="16" t="str">
        <f t="shared" ref="AC707:AC770" si="66">IF(AND($G707&gt;=10000000,$G707&lt;50000000),$K707,"")</f>
        <v/>
      </c>
      <c r="AD707" s="16" t="str">
        <f t="shared" ref="AD707:AD770" si="67">IF(AND($G707&gt;=5000000,$G707&lt;9999999),$K707,"")</f>
        <v/>
      </c>
      <c r="AE707" s="16" t="str">
        <f t="shared" ref="AE707:AE770" si="68">IF(AND($G707&gt;=1000000,$G707&lt;4999999),$K707,"")</f>
        <v/>
      </c>
      <c r="AF707" s="16">
        <f t="shared" ref="AF707:AF770" si="69">IF(AND($G707&gt;=500000,$G707&lt;999999),$K707,"")</f>
        <v>1.3024035281146637E-2</v>
      </c>
      <c r="AG707" s="16" t="str">
        <f t="shared" ref="AG707:AG770" si="70">IF(AND($G707&gt;=100000,$G707&lt;499999),$K707,"")</f>
        <v/>
      </c>
      <c r="AH707" s="16" t="str">
        <f t="shared" ref="AH707:AH770" si="71">IF(AND($G707&gt;=0,$G707&lt;99999),$K707,"")</f>
        <v/>
      </c>
      <c r="AI707" s="17" t="str">
        <f>IF('Peer Comparison Tool'!$D$11="NR","",IF($C707='Peer Comparison Tool'!$D$9,COUNT('ALLL &lt;50B Database'!$AI$1:AI706)+1,""))</f>
        <v/>
      </c>
    </row>
    <row r="708" spans="1:35" x14ac:dyDescent="0.25">
      <c r="A708" t="s">
        <v>1840</v>
      </c>
      <c r="B708">
        <v>765505</v>
      </c>
      <c r="C708" s="5" t="s">
        <v>1795</v>
      </c>
      <c r="D708" s="5" t="s">
        <v>4387</v>
      </c>
      <c r="E708" s="5" t="s">
        <v>4388</v>
      </c>
      <c r="F708" s="2">
        <v>8172</v>
      </c>
      <c r="G708" s="2">
        <v>970027</v>
      </c>
      <c r="H708" s="2">
        <v>760775</v>
      </c>
      <c r="I708" s="2">
        <v>76406</v>
      </c>
      <c r="J708" s="2">
        <v>684369</v>
      </c>
      <c r="K708" s="33">
        <v>1.1940926605383938E-2</v>
      </c>
      <c r="L708" s="2">
        <v>7578</v>
      </c>
      <c r="M708" s="2">
        <v>897777</v>
      </c>
      <c r="N708" s="2">
        <v>710414</v>
      </c>
      <c r="O708" s="33">
        <v>1.0667019512565913E-2</v>
      </c>
      <c r="P708" s="2">
        <v>7675</v>
      </c>
      <c r="Q708" s="2">
        <v>899331</v>
      </c>
      <c r="R708" s="2">
        <v>695120</v>
      </c>
      <c r="S708" s="35">
        <v>1.1041259063183335E-2</v>
      </c>
      <c r="T708" t="s">
        <v>4388</v>
      </c>
      <c r="U708" t="s">
        <v>4388</v>
      </c>
      <c r="V708" s="5" t="s">
        <v>4387</v>
      </c>
      <c r="W708" s="5">
        <v>0</v>
      </c>
      <c r="X708" s="4">
        <v>8.9966754220060369E-4</v>
      </c>
      <c r="Y708" s="6">
        <v>497</v>
      </c>
      <c r="Z708" s="4">
        <v>3.7423955061742162E-4</v>
      </c>
      <c r="AA708" s="5">
        <v>2953</v>
      </c>
      <c r="AC708" s="16" t="str">
        <f t="shared" si="66"/>
        <v/>
      </c>
      <c r="AD708" s="16" t="str">
        <f t="shared" si="67"/>
        <v/>
      </c>
      <c r="AE708" s="16" t="str">
        <f t="shared" si="68"/>
        <v/>
      </c>
      <c r="AF708" s="16">
        <f t="shared" si="69"/>
        <v>1.1940926605383938E-2</v>
      </c>
      <c r="AG708" s="16" t="str">
        <f t="shared" si="70"/>
        <v/>
      </c>
      <c r="AH708" s="16" t="str">
        <f t="shared" si="71"/>
        <v/>
      </c>
      <c r="AI708" s="17" t="str">
        <f>IF('Peer Comparison Tool'!$D$11="NR","",IF($C708='Peer Comparison Tool'!$D$9,COUNT('ALLL &lt;50B Database'!$AI$1:AI707)+1,""))</f>
        <v/>
      </c>
    </row>
    <row r="709" spans="1:35" x14ac:dyDescent="0.25">
      <c r="A709" t="s">
        <v>3789</v>
      </c>
      <c r="B709">
        <v>3619216</v>
      </c>
      <c r="C709" s="5" t="s">
        <v>3704</v>
      </c>
      <c r="D709" s="5" t="s">
        <v>4390</v>
      </c>
      <c r="E709" s="5" t="s">
        <v>4388</v>
      </c>
      <c r="F709" s="2">
        <v>6988</v>
      </c>
      <c r="G709" s="2">
        <v>969724</v>
      </c>
      <c r="H709" s="2">
        <v>659163</v>
      </c>
      <c r="I709" s="2">
        <v>244402</v>
      </c>
      <c r="J709" s="2">
        <v>414761</v>
      </c>
      <c r="K709" s="33">
        <v>1.6848257189079976E-2</v>
      </c>
      <c r="L709" s="2">
        <v>5138</v>
      </c>
      <c r="M709" s="2">
        <v>560499</v>
      </c>
      <c r="N709" s="2">
        <v>405619</v>
      </c>
      <c r="O709" s="33">
        <v>1.2667059481927622E-2</v>
      </c>
      <c r="P709" s="2">
        <v>5488</v>
      </c>
      <c r="Q709" s="2">
        <v>629251</v>
      </c>
      <c r="R709" s="2">
        <v>409966</v>
      </c>
      <c r="S709" s="35">
        <v>1.3386475951664284E-2</v>
      </c>
      <c r="T709" t="s">
        <v>4388</v>
      </c>
      <c r="U709" t="s">
        <v>4388</v>
      </c>
      <c r="V709" s="5" t="s">
        <v>4390</v>
      </c>
      <c r="W709" s="5">
        <v>0</v>
      </c>
      <c r="X709" s="4">
        <v>3.4617812374156919E-3</v>
      </c>
      <c r="Y709" s="6">
        <v>1500</v>
      </c>
      <c r="Z709" s="4">
        <v>7.1941646973666153E-4</v>
      </c>
      <c r="AA709" s="5">
        <v>1075</v>
      </c>
      <c r="AC709" s="16" t="str">
        <f t="shared" si="66"/>
        <v/>
      </c>
      <c r="AD709" s="16" t="str">
        <f t="shared" si="67"/>
        <v/>
      </c>
      <c r="AE709" s="16" t="str">
        <f t="shared" si="68"/>
        <v/>
      </c>
      <c r="AF709" s="16">
        <f t="shared" si="69"/>
        <v>1.6848257189079976E-2</v>
      </c>
      <c r="AG709" s="16" t="str">
        <f t="shared" si="70"/>
        <v/>
      </c>
      <c r="AH709" s="16" t="str">
        <f t="shared" si="71"/>
        <v/>
      </c>
      <c r="AI709" s="17" t="str">
        <f>IF('Peer Comparison Tool'!$D$11="NR","",IF($C709='Peer Comparison Tool'!$D$9,COUNT('ALLL &lt;50B Database'!$AI$1:AI708)+1,""))</f>
        <v/>
      </c>
    </row>
    <row r="710" spans="1:35" x14ac:dyDescent="0.25">
      <c r="A710" t="s">
        <v>1843</v>
      </c>
      <c r="B710">
        <v>196800</v>
      </c>
      <c r="C710" s="5" t="s">
        <v>1795</v>
      </c>
      <c r="D710" s="5" t="s">
        <v>4387</v>
      </c>
      <c r="E710" s="5" t="s">
        <v>4388</v>
      </c>
      <c r="F710" s="2">
        <v>6120</v>
      </c>
      <c r="G710" s="2">
        <v>969258</v>
      </c>
      <c r="H710" s="2">
        <v>794938</v>
      </c>
      <c r="I710" s="2">
        <v>46722</v>
      </c>
      <c r="J710" s="2">
        <v>748216</v>
      </c>
      <c r="K710" s="33">
        <v>8.1794561998139569E-3</v>
      </c>
      <c r="L710" s="2">
        <v>5627</v>
      </c>
      <c r="M710" s="2">
        <v>845576</v>
      </c>
      <c r="N710" s="2">
        <v>715975</v>
      </c>
      <c r="O710" s="33">
        <v>7.8592129613464165E-3</v>
      </c>
      <c r="P710" s="2">
        <v>5320</v>
      </c>
      <c r="Q710" s="2">
        <v>864925</v>
      </c>
      <c r="R710" s="2">
        <v>719665</v>
      </c>
      <c r="S710" s="35">
        <v>7.3923283750078166E-3</v>
      </c>
      <c r="T710" t="s">
        <v>4388</v>
      </c>
      <c r="U710" t="s">
        <v>4388</v>
      </c>
      <c r="V710" s="5" t="s">
        <v>4387</v>
      </c>
      <c r="W710" s="5">
        <v>0</v>
      </c>
      <c r="X710" s="4">
        <v>7.8712782480614037E-4</v>
      </c>
      <c r="Y710" s="6">
        <v>800</v>
      </c>
      <c r="Z710" s="4">
        <v>-4.6688458633859994E-4</v>
      </c>
      <c r="AA710" s="5">
        <v>4284</v>
      </c>
      <c r="AC710" s="16" t="str">
        <f t="shared" si="66"/>
        <v/>
      </c>
      <c r="AD710" s="16" t="str">
        <f t="shared" si="67"/>
        <v/>
      </c>
      <c r="AE710" s="16" t="str">
        <f t="shared" si="68"/>
        <v/>
      </c>
      <c r="AF710" s="16">
        <f t="shared" si="69"/>
        <v>8.1794561998139569E-3</v>
      </c>
      <c r="AG710" s="16" t="str">
        <f t="shared" si="70"/>
        <v/>
      </c>
      <c r="AH710" s="16" t="str">
        <f t="shared" si="71"/>
        <v/>
      </c>
      <c r="AI710" s="17" t="str">
        <f>IF('Peer Comparison Tool'!$D$11="NR","",IF($C710='Peer Comparison Tool'!$D$9,COUNT('ALLL &lt;50B Database'!$AI$1:AI709)+1,""))</f>
        <v/>
      </c>
    </row>
    <row r="711" spans="1:35" x14ac:dyDescent="0.25">
      <c r="A711" t="s">
        <v>1274</v>
      </c>
      <c r="B711">
        <v>67656</v>
      </c>
      <c r="C711" s="5" t="s">
        <v>3557</v>
      </c>
      <c r="D711" s="5" t="s">
        <v>4387</v>
      </c>
      <c r="E711" s="5" t="s">
        <v>4388</v>
      </c>
      <c r="F711" s="2">
        <v>43555</v>
      </c>
      <c r="G711" s="2">
        <v>968307</v>
      </c>
      <c r="H711" s="2">
        <v>777789</v>
      </c>
      <c r="I711" s="2">
        <v>107677</v>
      </c>
      <c r="J711" s="2">
        <v>670112</v>
      </c>
      <c r="K711" s="33">
        <v>6.4996597583687504E-2</v>
      </c>
      <c r="L711" s="2">
        <v>42929</v>
      </c>
      <c r="M711" s="2">
        <v>869677</v>
      </c>
      <c r="N711" s="2">
        <v>667897</v>
      </c>
      <c r="O711" s="33">
        <v>6.4274880707654025E-2</v>
      </c>
      <c r="P711" s="2">
        <v>42754</v>
      </c>
      <c r="Q711" s="2">
        <v>878649</v>
      </c>
      <c r="R711" s="2">
        <v>658334</v>
      </c>
      <c r="S711" s="35">
        <v>6.4942719045347805E-2</v>
      </c>
      <c r="T711" t="s">
        <v>4388</v>
      </c>
      <c r="U711" t="s">
        <v>4388</v>
      </c>
      <c r="V711" s="5" t="s">
        <v>4387</v>
      </c>
      <c r="W711" s="5">
        <v>0</v>
      </c>
      <c r="X711" s="4">
        <v>5.3878538339699467E-5</v>
      </c>
      <c r="Y711" s="6">
        <v>801</v>
      </c>
      <c r="Z711" s="4">
        <v>6.6783833769377965E-4</v>
      </c>
      <c r="AA711" s="5">
        <v>22</v>
      </c>
      <c r="AC711" s="16" t="str">
        <f t="shared" si="66"/>
        <v/>
      </c>
      <c r="AD711" s="16" t="str">
        <f t="shared" si="67"/>
        <v/>
      </c>
      <c r="AE711" s="16" t="str">
        <f t="shared" si="68"/>
        <v/>
      </c>
      <c r="AF711" s="16">
        <f t="shared" si="69"/>
        <v>6.4996597583687504E-2</v>
      </c>
      <c r="AG711" s="16" t="str">
        <f t="shared" si="70"/>
        <v/>
      </c>
      <c r="AH711" s="16" t="str">
        <f t="shared" si="71"/>
        <v/>
      </c>
      <c r="AI711" s="17" t="str">
        <f>IF('Peer Comparison Tool'!$D$11="NR","",IF($C711='Peer Comparison Tool'!$D$9,COUNT('ALLL &lt;50B Database'!$AI$1:AI710)+1,""))</f>
        <v/>
      </c>
    </row>
    <row r="712" spans="1:35" x14ac:dyDescent="0.25">
      <c r="A712" t="s">
        <v>973</v>
      </c>
      <c r="B712">
        <v>931038</v>
      </c>
      <c r="C712" s="5" t="s">
        <v>926</v>
      </c>
      <c r="D712" s="5" t="s">
        <v>4390</v>
      </c>
      <c r="E712" s="5" t="s">
        <v>4388</v>
      </c>
      <c r="F712" s="2">
        <v>6763</v>
      </c>
      <c r="G712" s="2">
        <v>967149</v>
      </c>
      <c r="H712" s="2">
        <v>559838</v>
      </c>
      <c r="I712" s="2">
        <v>38392</v>
      </c>
      <c r="J712" s="2">
        <v>521446</v>
      </c>
      <c r="K712" s="33">
        <v>1.2969703478404284E-2</v>
      </c>
      <c r="L712" s="2">
        <v>5876</v>
      </c>
      <c r="M712" s="2">
        <v>917280</v>
      </c>
      <c r="N712" s="2">
        <v>524780</v>
      </c>
      <c r="O712" s="33">
        <v>1.1197073059186706E-2</v>
      </c>
      <c r="P712" s="2">
        <v>6063</v>
      </c>
      <c r="Q712" s="2">
        <v>909462</v>
      </c>
      <c r="R712" s="2">
        <v>529602</v>
      </c>
      <c r="S712" s="35">
        <v>1.1448219606421426E-2</v>
      </c>
      <c r="T712" t="s">
        <v>4388</v>
      </c>
      <c r="U712" t="s">
        <v>4388</v>
      </c>
      <c r="V712" s="5" t="s">
        <v>4390</v>
      </c>
      <c r="W712" s="5">
        <v>0</v>
      </c>
      <c r="X712" s="4">
        <v>1.521483871982858E-3</v>
      </c>
      <c r="Y712" s="6">
        <v>700</v>
      </c>
      <c r="Z712" s="4">
        <v>2.5114654723472005E-4</v>
      </c>
      <c r="AA712" s="5">
        <v>2448</v>
      </c>
      <c r="AC712" s="16" t="str">
        <f t="shared" si="66"/>
        <v/>
      </c>
      <c r="AD712" s="16" t="str">
        <f t="shared" si="67"/>
        <v/>
      </c>
      <c r="AE712" s="16" t="str">
        <f t="shared" si="68"/>
        <v/>
      </c>
      <c r="AF712" s="16">
        <f t="shared" si="69"/>
        <v>1.2969703478404284E-2</v>
      </c>
      <c r="AG712" s="16" t="str">
        <f t="shared" si="70"/>
        <v/>
      </c>
      <c r="AH712" s="16" t="str">
        <f t="shared" si="71"/>
        <v/>
      </c>
      <c r="AI712" s="17" t="str">
        <f>IF('Peer Comparison Tool'!$D$11="NR","",IF($C712='Peer Comparison Tool'!$D$9,COUNT('ALLL &lt;50B Database'!$AI$1:AI711)+1,""))</f>
        <v/>
      </c>
    </row>
    <row r="713" spans="1:35" x14ac:dyDescent="0.25">
      <c r="A713" t="s">
        <v>1710</v>
      </c>
      <c r="B713">
        <v>734538</v>
      </c>
      <c r="C713" s="5" t="s">
        <v>1695</v>
      </c>
      <c r="D713" s="5" t="s">
        <v>4390</v>
      </c>
      <c r="E713" s="5" t="s">
        <v>4388</v>
      </c>
      <c r="F713" s="2">
        <v>17750</v>
      </c>
      <c r="G713" s="2">
        <v>966359</v>
      </c>
      <c r="H713" s="2">
        <v>584196</v>
      </c>
      <c r="I713" s="2">
        <v>0</v>
      </c>
      <c r="J713" s="2">
        <v>584196</v>
      </c>
      <c r="K713" s="33">
        <v>3.0383638367945005E-2</v>
      </c>
      <c r="L713" s="2">
        <v>14617</v>
      </c>
      <c r="M713" s="2">
        <v>836821</v>
      </c>
      <c r="N713" s="2">
        <v>568551</v>
      </c>
      <c r="O713" s="33">
        <v>2.570921518034442E-2</v>
      </c>
      <c r="P713" s="2">
        <v>16303</v>
      </c>
      <c r="Q713" s="2">
        <v>875600</v>
      </c>
      <c r="R713" s="2">
        <v>562857</v>
      </c>
      <c r="S713" s="35">
        <v>2.8964728163636589E-2</v>
      </c>
      <c r="T713" t="s">
        <v>4388</v>
      </c>
      <c r="U713" t="s">
        <v>4388</v>
      </c>
      <c r="V713" s="5" t="s">
        <v>4390</v>
      </c>
      <c r="W713" s="5">
        <v>0</v>
      </c>
      <c r="X713" s="4">
        <v>1.4189102043084163E-3</v>
      </c>
      <c r="Y713" s="6">
        <v>1447</v>
      </c>
      <c r="Z713" s="4">
        <v>3.2555129832921685E-3</v>
      </c>
      <c r="AA713" s="5">
        <v>140</v>
      </c>
      <c r="AC713" s="16" t="str">
        <f t="shared" si="66"/>
        <v/>
      </c>
      <c r="AD713" s="16" t="str">
        <f t="shared" si="67"/>
        <v/>
      </c>
      <c r="AE713" s="16" t="str">
        <f t="shared" si="68"/>
        <v/>
      </c>
      <c r="AF713" s="16">
        <f t="shared" si="69"/>
        <v>3.0383638367945005E-2</v>
      </c>
      <c r="AG713" s="16" t="str">
        <f t="shared" si="70"/>
        <v/>
      </c>
      <c r="AH713" s="16" t="str">
        <f t="shared" si="71"/>
        <v/>
      </c>
      <c r="AI713" s="17" t="str">
        <f>IF('Peer Comparison Tool'!$D$11="NR","",IF($C713='Peer Comparison Tool'!$D$9,COUNT('ALLL &lt;50B Database'!$AI$1:AI712)+1,""))</f>
        <v/>
      </c>
    </row>
    <row r="714" spans="1:35" x14ac:dyDescent="0.25">
      <c r="A714" t="s">
        <v>3087</v>
      </c>
      <c r="B714">
        <v>189129</v>
      </c>
      <c r="C714" s="5" t="s">
        <v>3064</v>
      </c>
      <c r="D714" s="5" t="s">
        <v>4390</v>
      </c>
      <c r="E714" s="5" t="s">
        <v>4388</v>
      </c>
      <c r="F714" s="2">
        <v>7835</v>
      </c>
      <c r="G714" s="2">
        <v>965030</v>
      </c>
      <c r="H714" s="2">
        <v>636799</v>
      </c>
      <c r="I714" s="2">
        <v>91069</v>
      </c>
      <c r="J714" s="2">
        <v>545730</v>
      </c>
      <c r="K714" s="33">
        <v>1.4356916423872611E-2</v>
      </c>
      <c r="L714" s="2">
        <v>7017</v>
      </c>
      <c r="M714" s="2">
        <v>818457</v>
      </c>
      <c r="N714" s="2">
        <v>551633</v>
      </c>
      <c r="O714" s="33">
        <v>1.2720413753346881E-2</v>
      </c>
      <c r="P714" s="2">
        <v>7120</v>
      </c>
      <c r="Q714" s="2">
        <v>809877</v>
      </c>
      <c r="R714" s="2">
        <v>555320</v>
      </c>
      <c r="S714" s="35">
        <v>1.2821436288986529E-2</v>
      </c>
      <c r="T714" t="s">
        <v>4388</v>
      </c>
      <c r="U714" t="s">
        <v>4388</v>
      </c>
      <c r="V714" s="5" t="s">
        <v>4390</v>
      </c>
      <c r="W714" s="5">
        <v>0</v>
      </c>
      <c r="X714" s="4">
        <v>1.535480134886082E-3</v>
      </c>
      <c r="Y714" s="6">
        <v>715</v>
      </c>
      <c r="Z714" s="4">
        <v>1.0102253563964818E-4</v>
      </c>
      <c r="AA714" s="5">
        <v>1825</v>
      </c>
      <c r="AC714" s="16" t="str">
        <f t="shared" si="66"/>
        <v/>
      </c>
      <c r="AD714" s="16" t="str">
        <f t="shared" si="67"/>
        <v/>
      </c>
      <c r="AE714" s="16" t="str">
        <f t="shared" si="68"/>
        <v/>
      </c>
      <c r="AF714" s="16">
        <f t="shared" si="69"/>
        <v>1.4356916423872611E-2</v>
      </c>
      <c r="AG714" s="16" t="str">
        <f t="shared" si="70"/>
        <v/>
      </c>
      <c r="AH714" s="16" t="str">
        <f t="shared" si="71"/>
        <v/>
      </c>
      <c r="AI714" s="17" t="str">
        <f>IF('Peer Comparison Tool'!$D$11="NR","",IF($C714='Peer Comparison Tool'!$D$9,COUNT('ALLL &lt;50B Database'!$AI$1:AI713)+1,""))</f>
        <v/>
      </c>
    </row>
    <row r="715" spans="1:35" x14ac:dyDescent="0.25">
      <c r="A715" t="s">
        <v>3761</v>
      </c>
      <c r="B715">
        <v>384652</v>
      </c>
      <c r="C715" s="5" t="s">
        <v>3704</v>
      </c>
      <c r="D715" s="5" t="s">
        <v>4390</v>
      </c>
      <c r="E715" s="5" t="s">
        <v>4388</v>
      </c>
      <c r="F715" s="2">
        <v>3897</v>
      </c>
      <c r="G715" s="2">
        <v>964996</v>
      </c>
      <c r="H715" s="2">
        <v>769780</v>
      </c>
      <c r="I715" s="2">
        <v>80386</v>
      </c>
      <c r="J715" s="2">
        <v>689394</v>
      </c>
      <c r="K715" s="33">
        <v>5.6527907118425749E-3</v>
      </c>
      <c r="L715" s="2">
        <v>3745</v>
      </c>
      <c r="M715" s="2">
        <v>850828</v>
      </c>
      <c r="N715" s="2">
        <v>639448</v>
      </c>
      <c r="O715" s="33">
        <v>5.8566138294278815E-3</v>
      </c>
      <c r="P715" s="2">
        <v>3817</v>
      </c>
      <c r="Q715" s="2">
        <v>922548</v>
      </c>
      <c r="R715" s="2">
        <v>731991</v>
      </c>
      <c r="S715" s="35">
        <v>5.2145449875749842E-3</v>
      </c>
      <c r="T715" t="s">
        <v>4388</v>
      </c>
      <c r="U715" t="s">
        <v>4388</v>
      </c>
      <c r="V715" s="5" t="s">
        <v>4390</v>
      </c>
      <c r="W715" s="5">
        <v>0</v>
      </c>
      <c r="X715" s="4">
        <v>4.3824572426759065E-4</v>
      </c>
      <c r="Y715" s="6">
        <v>80</v>
      </c>
      <c r="Z715" s="4">
        <v>-6.4206884185289727E-4</v>
      </c>
      <c r="AA715" s="5">
        <v>4614</v>
      </c>
      <c r="AC715" s="16" t="str">
        <f t="shared" si="66"/>
        <v/>
      </c>
      <c r="AD715" s="16" t="str">
        <f t="shared" si="67"/>
        <v/>
      </c>
      <c r="AE715" s="16" t="str">
        <f t="shared" si="68"/>
        <v/>
      </c>
      <c r="AF715" s="16">
        <f t="shared" si="69"/>
        <v>5.6527907118425749E-3</v>
      </c>
      <c r="AG715" s="16" t="str">
        <f t="shared" si="70"/>
        <v/>
      </c>
      <c r="AH715" s="16" t="str">
        <f t="shared" si="71"/>
        <v/>
      </c>
      <c r="AI715" s="17" t="str">
        <f>IF('Peer Comparison Tool'!$D$11="NR","",IF($C715='Peer Comparison Tool'!$D$9,COUNT('ALLL &lt;50B Database'!$AI$1:AI714)+1,""))</f>
        <v/>
      </c>
    </row>
    <row r="716" spans="1:35" x14ac:dyDescent="0.25">
      <c r="A716" t="s">
        <v>363</v>
      </c>
      <c r="B716">
        <v>33857</v>
      </c>
      <c r="C716" s="5" t="s">
        <v>2711</v>
      </c>
      <c r="D716" s="5" t="s">
        <v>4387</v>
      </c>
      <c r="E716" s="5" t="s">
        <v>4388</v>
      </c>
      <c r="F716" s="2">
        <v>9583</v>
      </c>
      <c r="G716" s="2">
        <v>964049</v>
      </c>
      <c r="H716" s="2">
        <v>855375</v>
      </c>
      <c r="I716" s="2">
        <v>52450</v>
      </c>
      <c r="J716" s="2">
        <v>802925</v>
      </c>
      <c r="K716" s="33">
        <v>1.1935112245851106E-2</v>
      </c>
      <c r="L716" s="2">
        <v>8237</v>
      </c>
      <c r="M716" s="2">
        <v>893857</v>
      </c>
      <c r="N716" s="2">
        <v>750684</v>
      </c>
      <c r="O716" s="33">
        <v>1.0972659601110454E-2</v>
      </c>
      <c r="P716" s="2">
        <v>8368</v>
      </c>
      <c r="Q716" s="2">
        <v>883938</v>
      </c>
      <c r="R716" s="2">
        <v>774534</v>
      </c>
      <c r="S716" s="35">
        <v>1.0803915644761882E-2</v>
      </c>
      <c r="T716" t="s">
        <v>4388</v>
      </c>
      <c r="U716" t="s">
        <v>4388</v>
      </c>
      <c r="V716" s="5" t="s">
        <v>4387</v>
      </c>
      <c r="W716" s="5">
        <v>0</v>
      </c>
      <c r="X716" s="4">
        <v>1.1311966010892245E-3</v>
      </c>
      <c r="Y716" s="6">
        <v>1215</v>
      </c>
      <c r="Z716" s="4">
        <v>-1.6874395634857223E-4</v>
      </c>
      <c r="AA716" s="5">
        <v>2959</v>
      </c>
      <c r="AC716" s="16" t="str">
        <f t="shared" si="66"/>
        <v/>
      </c>
      <c r="AD716" s="16" t="str">
        <f t="shared" si="67"/>
        <v/>
      </c>
      <c r="AE716" s="16" t="str">
        <f t="shared" si="68"/>
        <v/>
      </c>
      <c r="AF716" s="16">
        <f t="shared" si="69"/>
        <v>1.1935112245851106E-2</v>
      </c>
      <c r="AG716" s="16" t="str">
        <f t="shared" si="70"/>
        <v/>
      </c>
      <c r="AH716" s="16" t="str">
        <f t="shared" si="71"/>
        <v/>
      </c>
      <c r="AI716" s="17" t="str">
        <f>IF('Peer Comparison Tool'!$D$11="NR","",IF($C716='Peer Comparison Tool'!$D$9,COUNT('ALLL &lt;50B Database'!$AI$1:AI715)+1,""))</f>
        <v/>
      </c>
    </row>
    <row r="717" spans="1:35" x14ac:dyDescent="0.25">
      <c r="A717" t="s">
        <v>3086</v>
      </c>
      <c r="B717">
        <v>738013</v>
      </c>
      <c r="C717" s="5" t="s">
        <v>3064</v>
      </c>
      <c r="D717" s="5" t="s">
        <v>4390</v>
      </c>
      <c r="E717" s="5" t="s">
        <v>4388</v>
      </c>
      <c r="F717" s="2">
        <v>10572</v>
      </c>
      <c r="G717" s="2">
        <v>963300</v>
      </c>
      <c r="H717" s="2">
        <v>767190</v>
      </c>
      <c r="I717" s="2">
        <v>98004</v>
      </c>
      <c r="J717" s="2">
        <v>669186</v>
      </c>
      <c r="K717" s="33">
        <v>1.5798298230985108E-2</v>
      </c>
      <c r="L717" s="2">
        <v>10388</v>
      </c>
      <c r="M717" s="2">
        <v>877477</v>
      </c>
      <c r="N717" s="2">
        <v>707641</v>
      </c>
      <c r="O717" s="33">
        <v>1.4679759934769184E-2</v>
      </c>
      <c r="P717" s="2">
        <v>10473</v>
      </c>
      <c r="Q717" s="2">
        <v>876519</v>
      </c>
      <c r="R717" s="2">
        <v>686272</v>
      </c>
      <c r="S717" s="35">
        <v>1.5260712953464515E-2</v>
      </c>
      <c r="T717" t="s">
        <v>4388</v>
      </c>
      <c r="U717" t="s">
        <v>4388</v>
      </c>
      <c r="V717" s="5" t="s">
        <v>4390</v>
      </c>
      <c r="W717" s="5">
        <v>0</v>
      </c>
      <c r="X717" s="4">
        <v>5.3758527752059346E-4</v>
      </c>
      <c r="Y717" s="6">
        <v>99</v>
      </c>
      <c r="Z717" s="4">
        <v>5.8095301869533038E-4</v>
      </c>
      <c r="AA717" s="5">
        <v>1338</v>
      </c>
      <c r="AC717" s="16" t="str">
        <f t="shared" si="66"/>
        <v/>
      </c>
      <c r="AD717" s="16" t="str">
        <f t="shared" si="67"/>
        <v/>
      </c>
      <c r="AE717" s="16" t="str">
        <f t="shared" si="68"/>
        <v/>
      </c>
      <c r="AF717" s="16">
        <f t="shared" si="69"/>
        <v>1.5798298230985108E-2</v>
      </c>
      <c r="AG717" s="16" t="str">
        <f t="shared" si="70"/>
        <v/>
      </c>
      <c r="AH717" s="16" t="str">
        <f t="shared" si="71"/>
        <v/>
      </c>
      <c r="AI717" s="17" t="str">
        <f>IF('Peer Comparison Tool'!$D$11="NR","",IF($C717='Peer Comparison Tool'!$D$9,COUNT('ALLL &lt;50B Database'!$AI$1:AI716)+1,""))</f>
        <v/>
      </c>
    </row>
    <row r="718" spans="1:35" x14ac:dyDescent="0.25">
      <c r="A718" t="s">
        <v>3523</v>
      </c>
      <c r="B718">
        <v>3274709</v>
      </c>
      <c r="C718" s="5" t="s">
        <v>3516</v>
      </c>
      <c r="D718" s="5" t="s">
        <v>4387</v>
      </c>
      <c r="E718" s="5" t="s">
        <v>4388</v>
      </c>
      <c r="F718" s="2">
        <v>4959</v>
      </c>
      <c r="G718" s="2">
        <v>962925</v>
      </c>
      <c r="H718" s="2">
        <v>634282</v>
      </c>
      <c r="I718" s="2">
        <v>156776</v>
      </c>
      <c r="J718" s="2">
        <v>477506</v>
      </c>
      <c r="K718" s="33">
        <v>1.0385209819353055E-2</v>
      </c>
      <c r="L718" s="2">
        <v>3936</v>
      </c>
      <c r="M718" s="2">
        <v>707473</v>
      </c>
      <c r="N718" s="2">
        <v>468326</v>
      </c>
      <c r="O718" s="33">
        <v>8.4044020618116444E-3</v>
      </c>
      <c r="P718" s="2">
        <v>4444</v>
      </c>
      <c r="Q718" s="2">
        <v>776497</v>
      </c>
      <c r="R718" s="2">
        <v>484468</v>
      </c>
      <c r="S718" s="35">
        <v>9.1729484713128622E-3</v>
      </c>
      <c r="T718" t="s">
        <v>4388</v>
      </c>
      <c r="U718" t="s">
        <v>4388</v>
      </c>
      <c r="V718" s="5" t="s">
        <v>4387</v>
      </c>
      <c r="W718" s="5">
        <v>0</v>
      </c>
      <c r="X718" s="4">
        <v>1.2122613480401931E-3</v>
      </c>
      <c r="Y718" s="6">
        <v>515</v>
      </c>
      <c r="Z718" s="4">
        <v>7.6854640950121782E-4</v>
      </c>
      <c r="AA718" s="5">
        <v>3640</v>
      </c>
      <c r="AC718" s="16" t="str">
        <f t="shared" si="66"/>
        <v/>
      </c>
      <c r="AD718" s="16" t="str">
        <f t="shared" si="67"/>
        <v/>
      </c>
      <c r="AE718" s="16" t="str">
        <f t="shared" si="68"/>
        <v/>
      </c>
      <c r="AF718" s="16">
        <f t="shared" si="69"/>
        <v>1.0385209819353055E-2</v>
      </c>
      <c r="AG718" s="16" t="str">
        <f t="shared" si="70"/>
        <v/>
      </c>
      <c r="AH718" s="16" t="str">
        <f t="shared" si="71"/>
        <v/>
      </c>
      <c r="AI718" s="17" t="str">
        <f>IF('Peer Comparison Tool'!$D$11="NR","",IF($C718='Peer Comparison Tool'!$D$9,COUNT('ALLL &lt;50B Database'!$AI$1:AI717)+1,""))</f>
        <v/>
      </c>
    </row>
    <row r="719" spans="1:35" x14ac:dyDescent="0.25">
      <c r="A719" t="s">
        <v>2873</v>
      </c>
      <c r="B719">
        <v>391977</v>
      </c>
      <c r="C719" s="5" t="s">
        <v>2850</v>
      </c>
      <c r="D719" s="5" t="s">
        <v>4390</v>
      </c>
      <c r="E719" s="5" t="s">
        <v>4388</v>
      </c>
      <c r="F719" s="2">
        <v>3317</v>
      </c>
      <c r="G719" s="2">
        <v>962352</v>
      </c>
      <c r="H719" s="2">
        <v>589959</v>
      </c>
      <c r="I719" s="2">
        <v>46640</v>
      </c>
      <c r="J719" s="2">
        <v>543319</v>
      </c>
      <c r="K719" s="33">
        <v>6.1050690294283836E-3</v>
      </c>
      <c r="L719" s="2">
        <v>2907</v>
      </c>
      <c r="M719" s="2">
        <v>845848</v>
      </c>
      <c r="N719" s="2">
        <v>546147</v>
      </c>
      <c r="O719" s="33">
        <v>5.322742778043274E-3</v>
      </c>
      <c r="P719" s="2">
        <v>3443</v>
      </c>
      <c r="Q719" s="2">
        <v>839882</v>
      </c>
      <c r="R719" s="2">
        <v>550862</v>
      </c>
      <c r="S719" s="35">
        <v>6.2502042253776806E-3</v>
      </c>
      <c r="T719" t="s">
        <v>4388</v>
      </c>
      <c r="U719" t="s">
        <v>4388</v>
      </c>
      <c r="V719" s="5" t="s">
        <v>4390</v>
      </c>
      <c r="W719" s="5">
        <v>0</v>
      </c>
      <c r="X719" s="4">
        <v>-1.4513519594929695E-4</v>
      </c>
      <c r="Y719" s="6">
        <v>-126</v>
      </c>
      <c r="Z719" s="4">
        <v>9.2746144733440658E-4</v>
      </c>
      <c r="AA719" s="5">
        <v>4570</v>
      </c>
      <c r="AC719" s="16" t="str">
        <f t="shared" si="66"/>
        <v/>
      </c>
      <c r="AD719" s="16" t="str">
        <f t="shared" si="67"/>
        <v/>
      </c>
      <c r="AE719" s="16" t="str">
        <f t="shared" si="68"/>
        <v/>
      </c>
      <c r="AF719" s="16">
        <f t="shared" si="69"/>
        <v>6.1050690294283836E-3</v>
      </c>
      <c r="AG719" s="16" t="str">
        <f t="shared" si="70"/>
        <v/>
      </c>
      <c r="AH719" s="16" t="str">
        <f t="shared" si="71"/>
        <v/>
      </c>
      <c r="AI719" s="17" t="str">
        <f>IF('Peer Comparison Tool'!$D$11="NR","",IF($C719='Peer Comparison Tool'!$D$9,COUNT('ALLL &lt;50B Database'!$AI$1:AI718)+1,""))</f>
        <v/>
      </c>
    </row>
    <row r="720" spans="1:35" x14ac:dyDescent="0.25">
      <c r="A720" t="s">
        <v>741</v>
      </c>
      <c r="B720">
        <v>33259</v>
      </c>
      <c r="C720" s="5" t="s">
        <v>2041</v>
      </c>
      <c r="D720" s="5" t="s">
        <v>4390</v>
      </c>
      <c r="E720" s="5" t="s">
        <v>4388</v>
      </c>
      <c r="F720" s="2">
        <v>6831</v>
      </c>
      <c r="G720" s="2">
        <v>960494</v>
      </c>
      <c r="H720" s="2">
        <v>707101</v>
      </c>
      <c r="I720" s="2">
        <v>62650</v>
      </c>
      <c r="J720" s="2">
        <v>644451</v>
      </c>
      <c r="K720" s="33">
        <v>1.0599719761471392E-2</v>
      </c>
      <c r="L720" s="2">
        <v>6025</v>
      </c>
      <c r="M720" s="2">
        <v>861235</v>
      </c>
      <c r="N720" s="2">
        <v>651486</v>
      </c>
      <c r="O720" s="33">
        <v>9.2480882167843975E-3</v>
      </c>
      <c r="P720" s="2">
        <v>6417</v>
      </c>
      <c r="Q720" s="2">
        <v>838616</v>
      </c>
      <c r="R720" s="2">
        <v>661748</v>
      </c>
      <c r="S720" s="35">
        <v>9.6970447965086404E-3</v>
      </c>
      <c r="T720" t="s">
        <v>4388</v>
      </c>
      <c r="U720" t="s">
        <v>4388</v>
      </c>
      <c r="V720" s="5" t="s">
        <v>4390</v>
      </c>
      <c r="W720" s="5">
        <v>0</v>
      </c>
      <c r="X720" s="4">
        <v>9.0267496496275121E-4</v>
      </c>
      <c r="Y720" s="6">
        <v>414</v>
      </c>
      <c r="Z720" s="4">
        <v>4.4895657972424292E-4</v>
      </c>
      <c r="AA720" s="5">
        <v>3551</v>
      </c>
      <c r="AC720" s="16" t="str">
        <f t="shared" si="66"/>
        <v/>
      </c>
      <c r="AD720" s="16" t="str">
        <f t="shared" si="67"/>
        <v/>
      </c>
      <c r="AE720" s="16" t="str">
        <f t="shared" si="68"/>
        <v/>
      </c>
      <c r="AF720" s="16">
        <f t="shared" si="69"/>
        <v>1.0599719761471392E-2</v>
      </c>
      <c r="AG720" s="16" t="str">
        <f t="shared" si="70"/>
        <v/>
      </c>
      <c r="AH720" s="16" t="str">
        <f t="shared" si="71"/>
        <v/>
      </c>
      <c r="AI720" s="17" t="str">
        <f>IF('Peer Comparison Tool'!$D$11="NR","",IF($C720='Peer Comparison Tool'!$D$9,COUNT('ALLL &lt;50B Database'!$AI$1:AI719)+1,""))</f>
        <v/>
      </c>
    </row>
    <row r="721" spans="1:35" x14ac:dyDescent="0.25">
      <c r="A721" t="s">
        <v>430</v>
      </c>
      <c r="B721">
        <v>311603</v>
      </c>
      <c r="C721" s="5" t="s">
        <v>416</v>
      </c>
      <c r="D721" s="5" t="s">
        <v>4390</v>
      </c>
      <c r="E721" s="5" t="s">
        <v>4388</v>
      </c>
      <c r="F721" s="2">
        <v>7010</v>
      </c>
      <c r="G721" s="2">
        <v>960134</v>
      </c>
      <c r="H721" s="2">
        <v>678260</v>
      </c>
      <c r="I721" s="2">
        <v>49394</v>
      </c>
      <c r="J721" s="2">
        <v>628866</v>
      </c>
      <c r="K721" s="33">
        <v>1.1147048814850858E-2</v>
      </c>
      <c r="L721" s="2">
        <v>6640</v>
      </c>
      <c r="M721" s="2">
        <v>894697</v>
      </c>
      <c r="N721" s="2">
        <v>635174</v>
      </c>
      <c r="O721" s="33">
        <v>1.0453828399777069E-2</v>
      </c>
      <c r="P721" s="2">
        <v>6832</v>
      </c>
      <c r="Q721" s="2">
        <v>918446</v>
      </c>
      <c r="R721" s="2">
        <v>658760</v>
      </c>
      <c r="S721" s="35">
        <v>1.0371000060720141E-2</v>
      </c>
      <c r="T721" t="s">
        <v>4388</v>
      </c>
      <c r="U721" t="s">
        <v>4388</v>
      </c>
      <c r="V721" s="5" t="s">
        <v>4390</v>
      </c>
      <c r="W721" s="5">
        <v>0</v>
      </c>
      <c r="X721" s="4">
        <v>7.7604875413071761E-4</v>
      </c>
      <c r="Y721" s="6">
        <v>178</v>
      </c>
      <c r="Z721" s="4">
        <v>-8.2828339056928435E-5</v>
      </c>
      <c r="AA721" s="5">
        <v>3311</v>
      </c>
      <c r="AC721" s="16" t="str">
        <f t="shared" si="66"/>
        <v/>
      </c>
      <c r="AD721" s="16" t="str">
        <f t="shared" si="67"/>
        <v/>
      </c>
      <c r="AE721" s="16" t="str">
        <f t="shared" si="68"/>
        <v/>
      </c>
      <c r="AF721" s="16">
        <f t="shared" si="69"/>
        <v>1.1147048814850858E-2</v>
      </c>
      <c r="AG721" s="16" t="str">
        <f t="shared" si="70"/>
        <v/>
      </c>
      <c r="AH721" s="16" t="str">
        <f t="shared" si="71"/>
        <v/>
      </c>
      <c r="AI721" s="17" t="str">
        <f>IF('Peer Comparison Tool'!$D$11="NR","",IF($C721='Peer Comparison Tool'!$D$9,COUNT('ALLL &lt;50B Database'!$AI$1:AI720)+1,""))</f>
        <v/>
      </c>
    </row>
    <row r="722" spans="1:35" x14ac:dyDescent="0.25">
      <c r="A722" t="s">
        <v>3784</v>
      </c>
      <c r="B722">
        <v>726953</v>
      </c>
      <c r="C722" s="5" t="s">
        <v>3704</v>
      </c>
      <c r="D722" s="5" t="s">
        <v>4387</v>
      </c>
      <c r="E722" s="5" t="s">
        <v>4388</v>
      </c>
      <c r="F722" s="2">
        <v>3339</v>
      </c>
      <c r="G722" s="2">
        <v>958711</v>
      </c>
      <c r="H722" s="2">
        <v>416296</v>
      </c>
      <c r="I722" s="2">
        <v>5603</v>
      </c>
      <c r="J722" s="2">
        <v>410693</v>
      </c>
      <c r="K722" s="33">
        <v>8.1301604848390396E-3</v>
      </c>
      <c r="L722" s="2">
        <v>3231</v>
      </c>
      <c r="M722" s="2">
        <v>663596</v>
      </c>
      <c r="N722" s="2">
        <v>412252</v>
      </c>
      <c r="O722" s="33">
        <v>7.8374392361953375E-3</v>
      </c>
      <c r="P722" s="2">
        <v>3285</v>
      </c>
      <c r="Q722" s="2">
        <v>667211</v>
      </c>
      <c r="R722" s="2">
        <v>416008</v>
      </c>
      <c r="S722" s="35">
        <v>7.8964827599469246E-3</v>
      </c>
      <c r="T722" t="s">
        <v>4388</v>
      </c>
      <c r="U722" t="s">
        <v>4388</v>
      </c>
      <c r="V722" s="5" t="s">
        <v>4387</v>
      </c>
      <c r="W722" s="5">
        <v>0</v>
      </c>
      <c r="X722" s="4">
        <v>2.3367772489211493E-4</v>
      </c>
      <c r="Y722" s="6">
        <v>54</v>
      </c>
      <c r="Z722" s="4">
        <v>5.9043523751587182E-5</v>
      </c>
      <c r="AA722" s="5">
        <v>4293</v>
      </c>
      <c r="AC722" s="16" t="str">
        <f t="shared" si="66"/>
        <v/>
      </c>
      <c r="AD722" s="16" t="str">
        <f t="shared" si="67"/>
        <v/>
      </c>
      <c r="AE722" s="16" t="str">
        <f t="shared" si="68"/>
        <v/>
      </c>
      <c r="AF722" s="16">
        <f t="shared" si="69"/>
        <v>8.1301604848390396E-3</v>
      </c>
      <c r="AG722" s="16" t="str">
        <f t="shared" si="70"/>
        <v/>
      </c>
      <c r="AH722" s="16" t="str">
        <f t="shared" si="71"/>
        <v/>
      </c>
      <c r="AI722" s="17" t="str">
        <f>IF('Peer Comparison Tool'!$D$11="NR","",IF($C722='Peer Comparison Tool'!$D$9,COUNT('ALLL &lt;50B Database'!$AI$1:AI721)+1,""))</f>
        <v/>
      </c>
    </row>
    <row r="723" spans="1:35" x14ac:dyDescent="0.25">
      <c r="A723" t="s">
        <v>123</v>
      </c>
      <c r="B723">
        <v>49241</v>
      </c>
      <c r="C723" s="5" t="s">
        <v>113</v>
      </c>
      <c r="D723" s="5" t="s">
        <v>4390</v>
      </c>
      <c r="E723" s="5" t="s">
        <v>4388</v>
      </c>
      <c r="F723" s="2">
        <v>7007</v>
      </c>
      <c r="G723" s="2">
        <v>955932</v>
      </c>
      <c r="H723" s="2">
        <v>763737</v>
      </c>
      <c r="I723" s="2">
        <v>39239</v>
      </c>
      <c r="J723" s="2">
        <v>724498</v>
      </c>
      <c r="K723" s="33">
        <v>9.6715242830207951E-3</v>
      </c>
      <c r="L723" s="2">
        <v>6324</v>
      </c>
      <c r="M723" s="2">
        <v>860104</v>
      </c>
      <c r="N723" s="2">
        <v>677744</v>
      </c>
      <c r="O723" s="33">
        <v>9.3309568214547077E-3</v>
      </c>
      <c r="P723" s="2">
        <v>6419</v>
      </c>
      <c r="Q723" s="2">
        <v>865751</v>
      </c>
      <c r="R723" s="2">
        <v>655316</v>
      </c>
      <c r="S723" s="35">
        <v>9.7952743409286513E-3</v>
      </c>
      <c r="T723" t="s">
        <v>4388</v>
      </c>
      <c r="U723" t="s">
        <v>4388</v>
      </c>
      <c r="V723" s="5" t="s">
        <v>4390</v>
      </c>
      <c r="W723" s="5">
        <v>0</v>
      </c>
      <c r="X723" s="4">
        <v>-1.2375005790785619E-4</v>
      </c>
      <c r="Y723" s="6">
        <v>588</v>
      </c>
      <c r="Z723" s="4">
        <v>4.6431751947394358E-4</v>
      </c>
      <c r="AA723" s="5">
        <v>3898</v>
      </c>
      <c r="AC723" s="16" t="str">
        <f t="shared" si="66"/>
        <v/>
      </c>
      <c r="AD723" s="16" t="str">
        <f t="shared" si="67"/>
        <v/>
      </c>
      <c r="AE723" s="16" t="str">
        <f t="shared" si="68"/>
        <v/>
      </c>
      <c r="AF723" s="16">
        <f t="shared" si="69"/>
        <v>9.6715242830207951E-3</v>
      </c>
      <c r="AG723" s="16" t="str">
        <f t="shared" si="70"/>
        <v/>
      </c>
      <c r="AH723" s="16" t="str">
        <f t="shared" si="71"/>
        <v/>
      </c>
      <c r="AI723" s="17" t="str">
        <f>IF('Peer Comparison Tool'!$D$11="NR","",IF($C723='Peer Comparison Tool'!$D$9,COUNT('ALLL &lt;50B Database'!$AI$1:AI722)+1,""))</f>
        <v/>
      </c>
    </row>
    <row r="724" spans="1:35" x14ac:dyDescent="0.25">
      <c r="A724" t="s">
        <v>271</v>
      </c>
      <c r="B724">
        <v>777366</v>
      </c>
      <c r="C724" s="5" t="s">
        <v>207</v>
      </c>
      <c r="D724" s="5" t="s">
        <v>4389</v>
      </c>
      <c r="E724" s="5" t="s">
        <v>4388</v>
      </c>
      <c r="F724" s="2">
        <v>16762</v>
      </c>
      <c r="G724" s="2">
        <v>955718</v>
      </c>
      <c r="H724" s="2">
        <v>745782</v>
      </c>
      <c r="I724" s="2">
        <v>0</v>
      </c>
      <c r="J724" s="2">
        <v>745782</v>
      </c>
      <c r="K724" s="33">
        <v>2.2475736877532577E-2</v>
      </c>
      <c r="L724" s="2">
        <v>15391</v>
      </c>
      <c r="M724" s="2">
        <v>894124</v>
      </c>
      <c r="N724" s="2">
        <v>749108</v>
      </c>
      <c r="O724" s="33">
        <v>2.054576910138458E-2</v>
      </c>
      <c r="P724" s="2">
        <v>15601</v>
      </c>
      <c r="Q724" s="2">
        <v>927848</v>
      </c>
      <c r="R724" s="2">
        <v>748392</v>
      </c>
      <c r="S724" s="35">
        <v>2.0846027215683759E-2</v>
      </c>
      <c r="T724" t="s">
        <v>4388</v>
      </c>
      <c r="U724" t="s">
        <v>4388</v>
      </c>
      <c r="V724" s="5" t="s">
        <v>4389</v>
      </c>
      <c r="W724" s="5">
        <v>0</v>
      </c>
      <c r="X724" s="4">
        <v>1.6297096618488188E-3</v>
      </c>
      <c r="Y724" s="6">
        <v>1161</v>
      </c>
      <c r="Z724" s="4">
        <v>3.0025811429917892E-4</v>
      </c>
      <c r="AA724" s="5">
        <v>369</v>
      </c>
      <c r="AC724" s="16" t="str">
        <f t="shared" si="66"/>
        <v/>
      </c>
      <c r="AD724" s="16" t="str">
        <f t="shared" si="67"/>
        <v/>
      </c>
      <c r="AE724" s="16" t="str">
        <f t="shared" si="68"/>
        <v/>
      </c>
      <c r="AF724" s="16">
        <f t="shared" si="69"/>
        <v>2.2475736877532577E-2</v>
      </c>
      <c r="AG724" s="16" t="str">
        <f t="shared" si="70"/>
        <v/>
      </c>
      <c r="AH724" s="16" t="str">
        <f t="shared" si="71"/>
        <v/>
      </c>
      <c r="AI724" s="17" t="str">
        <f>IF('Peer Comparison Tool'!$D$11="NR","",IF($C724='Peer Comparison Tool'!$D$9,COUNT('ALLL &lt;50B Database'!$AI$1:AI723)+1,""))</f>
        <v/>
      </c>
    </row>
    <row r="725" spans="1:35" x14ac:dyDescent="0.25">
      <c r="A725" t="s">
        <v>429</v>
      </c>
      <c r="B725">
        <v>3664588</v>
      </c>
      <c r="C725" s="5" t="s">
        <v>416</v>
      </c>
      <c r="D725" s="5" t="s">
        <v>4387</v>
      </c>
      <c r="E725" s="5" t="s">
        <v>4388</v>
      </c>
      <c r="F725" s="2">
        <v>7266</v>
      </c>
      <c r="G725" s="2">
        <v>953817</v>
      </c>
      <c r="H725" s="2">
        <v>742978</v>
      </c>
      <c r="I725" s="2">
        <v>12412</v>
      </c>
      <c r="J725" s="2">
        <v>730566</v>
      </c>
      <c r="K725" s="33">
        <v>9.9457133236422173E-3</v>
      </c>
      <c r="L725" s="2">
        <v>6226</v>
      </c>
      <c r="M725" s="2">
        <v>919875</v>
      </c>
      <c r="N725" s="2">
        <v>737539</v>
      </c>
      <c r="O725" s="33">
        <v>8.4415874957120916E-3</v>
      </c>
      <c r="P725" s="2">
        <v>7238</v>
      </c>
      <c r="Q725" s="2">
        <v>920354</v>
      </c>
      <c r="R725" s="2">
        <v>732366</v>
      </c>
      <c r="S725" s="35">
        <v>9.8830366237646211E-3</v>
      </c>
      <c r="T725" t="s">
        <v>4388</v>
      </c>
      <c r="U725" t="s">
        <v>4388</v>
      </c>
      <c r="V725" s="5" t="s">
        <v>4387</v>
      </c>
      <c r="W725" s="5">
        <v>0</v>
      </c>
      <c r="X725" s="4">
        <v>6.2676699877596206E-5</v>
      </c>
      <c r="Y725" s="6">
        <v>28</v>
      </c>
      <c r="Z725" s="4">
        <v>1.4414491280525295E-3</v>
      </c>
      <c r="AA725" s="5">
        <v>3796</v>
      </c>
      <c r="AC725" s="16" t="str">
        <f t="shared" si="66"/>
        <v/>
      </c>
      <c r="AD725" s="16" t="str">
        <f t="shared" si="67"/>
        <v/>
      </c>
      <c r="AE725" s="16" t="str">
        <f t="shared" si="68"/>
        <v/>
      </c>
      <c r="AF725" s="16">
        <f t="shared" si="69"/>
        <v>9.9457133236422173E-3</v>
      </c>
      <c r="AG725" s="16" t="str">
        <f t="shared" si="70"/>
        <v/>
      </c>
      <c r="AH725" s="16" t="str">
        <f t="shared" si="71"/>
        <v/>
      </c>
      <c r="AI725" s="17" t="str">
        <f>IF('Peer Comparison Tool'!$D$11="NR","",IF($C725='Peer Comparison Tool'!$D$9,COUNT('ALLL &lt;50B Database'!$AI$1:AI724)+1,""))</f>
        <v/>
      </c>
    </row>
    <row r="726" spans="1:35" x14ac:dyDescent="0.25">
      <c r="A726" t="s">
        <v>3219</v>
      </c>
      <c r="B726">
        <v>2482824</v>
      </c>
      <c r="C726" s="5" t="s">
        <v>3209</v>
      </c>
      <c r="D726" s="5" t="s">
        <v>4390</v>
      </c>
      <c r="E726" s="5" t="s">
        <v>4388</v>
      </c>
      <c r="F726" s="2">
        <v>9872</v>
      </c>
      <c r="G726" s="2">
        <v>953135</v>
      </c>
      <c r="H726" s="2">
        <v>765904</v>
      </c>
      <c r="I726" s="2">
        <v>119829</v>
      </c>
      <c r="J726" s="2">
        <v>646075</v>
      </c>
      <c r="K726" s="33">
        <v>1.5279959756994158E-2</v>
      </c>
      <c r="L726" s="2">
        <v>9623</v>
      </c>
      <c r="M726" s="2">
        <v>814382</v>
      </c>
      <c r="N726" s="2">
        <v>656424</v>
      </c>
      <c r="O726" s="33">
        <v>1.4659732124358647E-2</v>
      </c>
      <c r="P726" s="2">
        <v>9840</v>
      </c>
      <c r="Q726" s="2">
        <v>830077</v>
      </c>
      <c r="R726" s="2">
        <v>671294</v>
      </c>
      <c r="S726" s="35">
        <v>1.4658257037899936E-2</v>
      </c>
      <c r="T726" t="s">
        <v>4388</v>
      </c>
      <c r="U726" t="s">
        <v>4388</v>
      </c>
      <c r="V726" s="5" t="s">
        <v>4390</v>
      </c>
      <c r="W726" s="5">
        <v>0</v>
      </c>
      <c r="X726" s="4">
        <v>6.2170271909422169E-4</v>
      </c>
      <c r="Y726" s="6">
        <v>32</v>
      </c>
      <c r="Z726" s="4">
        <v>-1.4750864587107643E-6</v>
      </c>
      <c r="AA726" s="5">
        <v>1512</v>
      </c>
      <c r="AC726" s="16" t="str">
        <f t="shared" si="66"/>
        <v/>
      </c>
      <c r="AD726" s="16" t="str">
        <f t="shared" si="67"/>
        <v/>
      </c>
      <c r="AE726" s="16" t="str">
        <f t="shared" si="68"/>
        <v/>
      </c>
      <c r="AF726" s="16">
        <f t="shared" si="69"/>
        <v>1.5279959756994158E-2</v>
      </c>
      <c r="AG726" s="16" t="str">
        <f t="shared" si="70"/>
        <v/>
      </c>
      <c r="AH726" s="16" t="str">
        <f t="shared" si="71"/>
        <v/>
      </c>
      <c r="AI726" s="17" t="str">
        <f>IF('Peer Comparison Tool'!$D$11="NR","",IF($C726='Peer Comparison Tool'!$D$9,COUNT('ALLL &lt;50B Database'!$AI$1:AI725)+1,""))</f>
        <v/>
      </c>
    </row>
    <row r="727" spans="1:35" x14ac:dyDescent="0.25">
      <c r="A727" t="s">
        <v>3462</v>
      </c>
      <c r="B727">
        <v>2758024</v>
      </c>
      <c r="C727" s="5" t="s">
        <v>3603</v>
      </c>
      <c r="D727" s="5" t="s">
        <v>4387</v>
      </c>
      <c r="E727" s="5" t="s">
        <v>4388</v>
      </c>
      <c r="F727" s="2">
        <v>6066</v>
      </c>
      <c r="G727" s="2">
        <v>952669</v>
      </c>
      <c r="H727" s="2">
        <v>743244</v>
      </c>
      <c r="I727" s="2">
        <v>20892</v>
      </c>
      <c r="J727" s="2">
        <v>722352</v>
      </c>
      <c r="K727" s="33">
        <v>8.3975679447139337E-3</v>
      </c>
      <c r="L727" s="2">
        <v>6178</v>
      </c>
      <c r="M727" s="2">
        <v>941454</v>
      </c>
      <c r="N727" s="2">
        <v>747746</v>
      </c>
      <c r="O727" s="33">
        <v>8.262163889877043E-3</v>
      </c>
      <c r="P727" s="2">
        <v>6090</v>
      </c>
      <c r="Q727" s="2">
        <v>913515</v>
      </c>
      <c r="R727" s="2">
        <v>745286</v>
      </c>
      <c r="S727" s="35">
        <v>8.1713597196244134E-3</v>
      </c>
      <c r="T727" t="s">
        <v>4388</v>
      </c>
      <c r="U727" t="s">
        <v>4388</v>
      </c>
      <c r="V727" s="5" t="s">
        <v>4387</v>
      </c>
      <c r="W727" s="5">
        <v>0</v>
      </c>
      <c r="X727" s="4">
        <v>2.2620822508952025E-4</v>
      </c>
      <c r="Y727" s="6">
        <v>-24</v>
      </c>
      <c r="Z727" s="4">
        <v>-9.0804170252629587E-5</v>
      </c>
      <c r="AA727" s="5">
        <v>4233</v>
      </c>
      <c r="AC727" s="16" t="str">
        <f t="shared" si="66"/>
        <v/>
      </c>
      <c r="AD727" s="16" t="str">
        <f t="shared" si="67"/>
        <v/>
      </c>
      <c r="AE727" s="16" t="str">
        <f t="shared" si="68"/>
        <v/>
      </c>
      <c r="AF727" s="16">
        <f t="shared" si="69"/>
        <v>8.3975679447139337E-3</v>
      </c>
      <c r="AG727" s="16" t="str">
        <f t="shared" si="70"/>
        <v/>
      </c>
      <c r="AH727" s="16" t="str">
        <f t="shared" si="71"/>
        <v/>
      </c>
      <c r="AI727" s="17" t="str">
        <f>IF('Peer Comparison Tool'!$D$11="NR","",IF($C727='Peer Comparison Tool'!$D$9,COUNT('ALLL &lt;50B Database'!$AI$1:AI726)+1,""))</f>
        <v/>
      </c>
    </row>
    <row r="728" spans="1:35" x14ac:dyDescent="0.25">
      <c r="A728" t="s">
        <v>657</v>
      </c>
      <c r="B728">
        <v>1006148</v>
      </c>
      <c r="C728" s="5" t="s">
        <v>716</v>
      </c>
      <c r="D728" s="5" t="s">
        <v>4390</v>
      </c>
      <c r="E728" s="5" t="s">
        <v>4388</v>
      </c>
      <c r="F728" s="2">
        <v>8369</v>
      </c>
      <c r="G728" s="2">
        <v>951882</v>
      </c>
      <c r="H728" s="2">
        <v>702865</v>
      </c>
      <c r="I728" s="2">
        <v>52145</v>
      </c>
      <c r="J728" s="2">
        <v>650720</v>
      </c>
      <c r="K728" s="33">
        <v>1.2861138431276125E-2</v>
      </c>
      <c r="L728" s="2">
        <v>7916</v>
      </c>
      <c r="M728" s="2">
        <v>848569</v>
      </c>
      <c r="N728" s="2">
        <v>631852</v>
      </c>
      <c r="O728" s="33">
        <v>1.2528250286459488E-2</v>
      </c>
      <c r="P728" s="2">
        <v>8090</v>
      </c>
      <c r="Q728" s="2">
        <v>852248</v>
      </c>
      <c r="R728" s="2">
        <v>647239</v>
      </c>
      <c r="S728" s="35">
        <v>1.2499246800640877E-2</v>
      </c>
      <c r="T728" t="s">
        <v>4388</v>
      </c>
      <c r="U728" t="s">
        <v>4388</v>
      </c>
      <c r="V728" s="5" t="s">
        <v>4390</v>
      </c>
      <c r="W728" s="5">
        <v>0</v>
      </c>
      <c r="X728" s="4">
        <v>3.6189163063524848E-4</v>
      </c>
      <c r="Y728" s="6">
        <v>279</v>
      </c>
      <c r="Z728" s="4">
        <v>-2.9003485818610703E-5</v>
      </c>
      <c r="AA728" s="5">
        <v>2518</v>
      </c>
      <c r="AC728" s="16" t="str">
        <f t="shared" si="66"/>
        <v/>
      </c>
      <c r="AD728" s="16" t="str">
        <f t="shared" si="67"/>
        <v/>
      </c>
      <c r="AE728" s="16" t="str">
        <f t="shared" si="68"/>
        <v/>
      </c>
      <c r="AF728" s="16">
        <f t="shared" si="69"/>
        <v>1.2861138431276125E-2</v>
      </c>
      <c r="AG728" s="16" t="str">
        <f t="shared" si="70"/>
        <v/>
      </c>
      <c r="AH728" s="16" t="str">
        <f t="shared" si="71"/>
        <v/>
      </c>
      <c r="AI728" s="17" t="str">
        <f>IF('Peer Comparison Tool'!$D$11="NR","",IF($C728='Peer Comparison Tool'!$D$9,COUNT('ALLL &lt;50B Database'!$AI$1:AI727)+1,""))</f>
        <v/>
      </c>
    </row>
    <row r="729" spans="1:35" x14ac:dyDescent="0.25">
      <c r="A729" t="s">
        <v>2326</v>
      </c>
      <c r="B729">
        <v>1015243</v>
      </c>
      <c r="C729" s="5" t="s">
        <v>2299</v>
      </c>
      <c r="D729" s="5" t="s">
        <v>4387</v>
      </c>
      <c r="E729" s="5" t="s">
        <v>4388</v>
      </c>
      <c r="F729" s="2">
        <v>8515</v>
      </c>
      <c r="G729" s="2">
        <v>951057</v>
      </c>
      <c r="H729" s="2">
        <v>496526</v>
      </c>
      <c r="I729" s="2">
        <v>40476</v>
      </c>
      <c r="J729" s="2">
        <v>456050</v>
      </c>
      <c r="K729" s="33">
        <v>1.8671198333516062E-2</v>
      </c>
      <c r="L729" s="2">
        <v>8249</v>
      </c>
      <c r="M729" s="2">
        <v>798261</v>
      </c>
      <c r="N729" s="2">
        <v>455255</v>
      </c>
      <c r="O729" s="33">
        <v>1.8119515436403773E-2</v>
      </c>
      <c r="P729" s="2">
        <v>8363</v>
      </c>
      <c r="Q729" s="2">
        <v>774008</v>
      </c>
      <c r="R729" s="2">
        <v>471433</v>
      </c>
      <c r="S729" s="35">
        <v>1.7739530325624215E-2</v>
      </c>
      <c r="T729" t="s">
        <v>4388</v>
      </c>
      <c r="U729" t="s">
        <v>4388</v>
      </c>
      <c r="V729" s="5" t="s">
        <v>4387</v>
      </c>
      <c r="W729" s="5">
        <v>0</v>
      </c>
      <c r="X729" s="4">
        <v>9.3166800789184698E-4</v>
      </c>
      <c r="Y729" s="6">
        <v>152</v>
      </c>
      <c r="Z729" s="4">
        <v>-3.7998511077955849E-4</v>
      </c>
      <c r="AA729" s="5">
        <v>733</v>
      </c>
      <c r="AC729" s="16" t="str">
        <f t="shared" si="66"/>
        <v/>
      </c>
      <c r="AD729" s="16" t="str">
        <f t="shared" si="67"/>
        <v/>
      </c>
      <c r="AE729" s="16" t="str">
        <f t="shared" si="68"/>
        <v/>
      </c>
      <c r="AF729" s="16">
        <f t="shared" si="69"/>
        <v>1.8671198333516062E-2</v>
      </c>
      <c r="AG729" s="16" t="str">
        <f t="shared" si="70"/>
        <v/>
      </c>
      <c r="AH729" s="16" t="str">
        <f t="shared" si="71"/>
        <v/>
      </c>
      <c r="AI729" s="17" t="str">
        <f>IF('Peer Comparison Tool'!$D$11="NR","",IF($C729='Peer Comparison Tool'!$D$9,COUNT('ALLL &lt;50B Database'!$AI$1:AI728)+1,""))</f>
        <v/>
      </c>
    </row>
    <row r="730" spans="1:35" x14ac:dyDescent="0.25">
      <c r="A730" t="s">
        <v>2997</v>
      </c>
      <c r="B730">
        <v>101671</v>
      </c>
      <c r="C730" s="5" t="s">
        <v>2948</v>
      </c>
      <c r="D730" s="5" t="s">
        <v>4387</v>
      </c>
      <c r="E730" s="5" t="s">
        <v>4388</v>
      </c>
      <c r="F730" s="2">
        <v>5878</v>
      </c>
      <c r="G730" s="2">
        <v>950191</v>
      </c>
      <c r="H730" s="2">
        <v>584328</v>
      </c>
      <c r="I730" s="2">
        <v>75283</v>
      </c>
      <c r="J730" s="2">
        <v>509045</v>
      </c>
      <c r="K730" s="33">
        <v>1.1547112730701609E-2</v>
      </c>
      <c r="L730" s="2">
        <v>2862</v>
      </c>
      <c r="M730" s="2">
        <v>815388</v>
      </c>
      <c r="N730" s="2">
        <v>527649</v>
      </c>
      <c r="O730" s="33">
        <v>5.4240603128215912E-3</v>
      </c>
      <c r="P730" s="2">
        <v>3403</v>
      </c>
      <c r="Q730" s="2">
        <v>875472</v>
      </c>
      <c r="R730" s="2">
        <v>523823</v>
      </c>
      <c r="S730" s="35">
        <v>6.4964692272007907E-3</v>
      </c>
      <c r="T730" t="s">
        <v>4388</v>
      </c>
      <c r="U730" t="s">
        <v>4388</v>
      </c>
      <c r="V730" s="5" t="s">
        <v>4387</v>
      </c>
      <c r="W730" s="5">
        <v>0</v>
      </c>
      <c r="X730" s="4">
        <v>5.0506435035008179E-3</v>
      </c>
      <c r="Y730" s="6">
        <v>2475</v>
      </c>
      <c r="Z730" s="4">
        <v>1.0724089143791995E-3</v>
      </c>
      <c r="AA730" s="5">
        <v>3133</v>
      </c>
      <c r="AC730" s="16" t="str">
        <f t="shared" si="66"/>
        <v/>
      </c>
      <c r="AD730" s="16" t="str">
        <f t="shared" si="67"/>
        <v/>
      </c>
      <c r="AE730" s="16" t="str">
        <f t="shared" si="68"/>
        <v/>
      </c>
      <c r="AF730" s="16">
        <f t="shared" si="69"/>
        <v>1.1547112730701609E-2</v>
      </c>
      <c r="AG730" s="16" t="str">
        <f t="shared" si="70"/>
        <v/>
      </c>
      <c r="AH730" s="16" t="str">
        <f t="shared" si="71"/>
        <v/>
      </c>
      <c r="AI730" s="17" t="str">
        <f>IF('Peer Comparison Tool'!$D$11="NR","",IF($C730='Peer Comparison Tool'!$D$9,COUNT('ALLL &lt;50B Database'!$AI$1:AI729)+1,""))</f>
        <v/>
      </c>
    </row>
    <row r="731" spans="1:35" x14ac:dyDescent="0.25">
      <c r="A731" t="s">
        <v>2715</v>
      </c>
      <c r="B731">
        <v>463650</v>
      </c>
      <c r="C731" s="5" t="s">
        <v>2711</v>
      </c>
      <c r="D731" s="5" t="s">
        <v>4390</v>
      </c>
      <c r="E731" s="5" t="s">
        <v>4388</v>
      </c>
      <c r="F731" s="2">
        <v>12123</v>
      </c>
      <c r="G731" s="2">
        <v>949064</v>
      </c>
      <c r="H731" s="2">
        <v>775725</v>
      </c>
      <c r="I731" s="2">
        <v>54525</v>
      </c>
      <c r="J731" s="2">
        <v>721200</v>
      </c>
      <c r="K731" s="33">
        <v>1.6809484193011648E-2</v>
      </c>
      <c r="L731" s="2">
        <v>11512</v>
      </c>
      <c r="M731" s="2">
        <v>839145</v>
      </c>
      <c r="N731" s="2">
        <v>738756</v>
      </c>
      <c r="O731" s="33">
        <v>1.5582952964172203E-2</v>
      </c>
      <c r="P731" s="2">
        <v>11807</v>
      </c>
      <c r="Q731" s="2">
        <v>846119</v>
      </c>
      <c r="R731" s="2">
        <v>731983</v>
      </c>
      <c r="S731" s="35">
        <v>1.6130156028213771E-2</v>
      </c>
      <c r="T731" t="s">
        <v>4388</v>
      </c>
      <c r="U731" t="s">
        <v>4388</v>
      </c>
      <c r="V731" s="5" t="s">
        <v>4390</v>
      </c>
      <c r="W731" s="5">
        <v>0</v>
      </c>
      <c r="X731" s="4">
        <v>6.7932816479787661E-4</v>
      </c>
      <c r="Y731" s="6">
        <v>316</v>
      </c>
      <c r="Z731" s="4">
        <v>5.472030640415685E-4</v>
      </c>
      <c r="AA731" s="5">
        <v>1081</v>
      </c>
      <c r="AC731" s="16" t="str">
        <f t="shared" si="66"/>
        <v/>
      </c>
      <c r="AD731" s="16" t="str">
        <f t="shared" si="67"/>
        <v/>
      </c>
      <c r="AE731" s="16" t="str">
        <f t="shared" si="68"/>
        <v/>
      </c>
      <c r="AF731" s="16">
        <f t="shared" si="69"/>
        <v>1.6809484193011648E-2</v>
      </c>
      <c r="AG731" s="16" t="str">
        <f t="shared" si="70"/>
        <v/>
      </c>
      <c r="AH731" s="16" t="str">
        <f t="shared" si="71"/>
        <v/>
      </c>
      <c r="AI731" s="17" t="str">
        <f>IF('Peer Comparison Tool'!$D$11="NR","",IF($C731='Peer Comparison Tool'!$D$9,COUNT('ALLL &lt;50B Database'!$AI$1:AI730)+1,""))</f>
        <v/>
      </c>
    </row>
    <row r="732" spans="1:35" x14ac:dyDescent="0.25">
      <c r="A732" t="s">
        <v>1975</v>
      </c>
      <c r="B732">
        <v>682143</v>
      </c>
      <c r="C732" s="5" t="s">
        <v>1963</v>
      </c>
      <c r="D732" s="5" t="s">
        <v>4390</v>
      </c>
      <c r="E732" s="5" t="s">
        <v>4388</v>
      </c>
      <c r="F732" s="2">
        <v>8417</v>
      </c>
      <c r="G732" s="2">
        <v>948522</v>
      </c>
      <c r="H732" s="2">
        <v>776661</v>
      </c>
      <c r="I732" s="2">
        <v>130977</v>
      </c>
      <c r="J732" s="2">
        <v>645684</v>
      </c>
      <c r="K732" s="33">
        <v>1.3035788404234888E-2</v>
      </c>
      <c r="L732" s="2">
        <v>7489</v>
      </c>
      <c r="M732" s="2">
        <v>736752</v>
      </c>
      <c r="N732" s="2">
        <v>630128</v>
      </c>
      <c r="O732" s="33">
        <v>1.1884886880125943E-2</v>
      </c>
      <c r="P732" s="2">
        <v>7727</v>
      </c>
      <c r="Q732" s="2">
        <v>791586</v>
      </c>
      <c r="R732" s="2">
        <v>638728</v>
      </c>
      <c r="S732" s="35">
        <v>1.2097481243972395E-2</v>
      </c>
      <c r="T732" t="s">
        <v>4388</v>
      </c>
      <c r="U732" t="s">
        <v>4388</v>
      </c>
      <c r="V732" s="5" t="s">
        <v>4390</v>
      </c>
      <c r="W732" s="5">
        <v>0</v>
      </c>
      <c r="X732" s="4">
        <v>9.3830716026249358E-4</v>
      </c>
      <c r="Y732" s="6">
        <v>690</v>
      </c>
      <c r="Z732" s="4">
        <v>2.1259436384645121E-4</v>
      </c>
      <c r="AA732" s="5">
        <v>2415</v>
      </c>
      <c r="AC732" s="16" t="str">
        <f t="shared" si="66"/>
        <v/>
      </c>
      <c r="AD732" s="16" t="str">
        <f t="shared" si="67"/>
        <v/>
      </c>
      <c r="AE732" s="16" t="str">
        <f t="shared" si="68"/>
        <v/>
      </c>
      <c r="AF732" s="16">
        <f t="shared" si="69"/>
        <v>1.3035788404234888E-2</v>
      </c>
      <c r="AG732" s="16" t="str">
        <f t="shared" si="70"/>
        <v/>
      </c>
      <c r="AH732" s="16" t="str">
        <f t="shared" si="71"/>
        <v/>
      </c>
      <c r="AI732" s="17" t="str">
        <f>IF('Peer Comparison Tool'!$D$11="NR","",IF($C732='Peer Comparison Tool'!$D$9,COUNT('ALLL &lt;50B Database'!$AI$1:AI731)+1,""))</f>
        <v/>
      </c>
    </row>
    <row r="733" spans="1:35" x14ac:dyDescent="0.25">
      <c r="A733" t="s">
        <v>2995</v>
      </c>
      <c r="B733">
        <v>823478</v>
      </c>
      <c r="C733" s="5" t="s">
        <v>2948</v>
      </c>
      <c r="D733" s="5" t="s">
        <v>4390</v>
      </c>
      <c r="E733" s="5" t="s">
        <v>4388</v>
      </c>
      <c r="F733" s="2">
        <v>5138</v>
      </c>
      <c r="G733" s="2">
        <v>943180</v>
      </c>
      <c r="H733" s="2">
        <v>802742</v>
      </c>
      <c r="I733" s="2">
        <v>0</v>
      </c>
      <c r="J733" s="2">
        <v>802742</v>
      </c>
      <c r="K733" s="33">
        <v>6.4005620734931025E-3</v>
      </c>
      <c r="L733" s="2">
        <v>4593</v>
      </c>
      <c r="M733" s="2">
        <v>946089</v>
      </c>
      <c r="N733" s="2">
        <v>748117</v>
      </c>
      <c r="O733" s="33">
        <v>6.1394140221382489E-3</v>
      </c>
      <c r="P733" s="2">
        <v>4613</v>
      </c>
      <c r="Q733" s="2">
        <v>899928</v>
      </c>
      <c r="R733" s="2">
        <v>787873</v>
      </c>
      <c r="S733" s="35">
        <v>5.8550045502257344E-3</v>
      </c>
      <c r="T733" t="s">
        <v>4388</v>
      </c>
      <c r="U733" t="s">
        <v>4388</v>
      </c>
      <c r="V733" s="5" t="s">
        <v>4390</v>
      </c>
      <c r="W733" s="5">
        <v>0</v>
      </c>
      <c r="X733" s="4">
        <v>5.4555752326736814E-4</v>
      </c>
      <c r="Y733" s="6">
        <v>525</v>
      </c>
      <c r="Z733" s="4">
        <v>-2.844094719125145E-4</v>
      </c>
      <c r="AA733" s="5">
        <v>4544</v>
      </c>
      <c r="AC733" s="16" t="str">
        <f t="shared" si="66"/>
        <v/>
      </c>
      <c r="AD733" s="16" t="str">
        <f t="shared" si="67"/>
        <v/>
      </c>
      <c r="AE733" s="16" t="str">
        <f t="shared" si="68"/>
        <v/>
      </c>
      <c r="AF733" s="16">
        <f t="shared" si="69"/>
        <v>6.4005620734931025E-3</v>
      </c>
      <c r="AG733" s="16" t="str">
        <f t="shared" si="70"/>
        <v/>
      </c>
      <c r="AH733" s="16" t="str">
        <f t="shared" si="71"/>
        <v/>
      </c>
      <c r="AI733" s="17" t="str">
        <f>IF('Peer Comparison Tool'!$D$11="NR","",IF($C733='Peer Comparison Tool'!$D$9,COUNT('ALLL &lt;50B Database'!$AI$1:AI732)+1,""))</f>
        <v/>
      </c>
    </row>
    <row r="734" spans="1:35" x14ac:dyDescent="0.25">
      <c r="A734" t="s">
        <v>16</v>
      </c>
      <c r="B734">
        <v>749635</v>
      </c>
      <c r="C734" s="5" t="s">
        <v>6</v>
      </c>
      <c r="D734" s="5" t="s">
        <v>4390</v>
      </c>
      <c r="E734" s="5" t="s">
        <v>4388</v>
      </c>
      <c r="F734" s="2">
        <v>5308</v>
      </c>
      <c r="G734" s="2">
        <v>943110</v>
      </c>
      <c r="H734" s="2">
        <v>464274</v>
      </c>
      <c r="I734" s="2">
        <v>36472</v>
      </c>
      <c r="J734" s="2">
        <v>427802</v>
      </c>
      <c r="K734" s="33">
        <v>1.2407609127587061E-2</v>
      </c>
      <c r="L734" s="2">
        <v>4386</v>
      </c>
      <c r="M734" s="2">
        <v>828494</v>
      </c>
      <c r="N734" s="2">
        <v>460901</v>
      </c>
      <c r="O734" s="33">
        <v>9.5161433800317208E-3</v>
      </c>
      <c r="P734" s="2">
        <v>4867</v>
      </c>
      <c r="Q734" s="2">
        <v>856877</v>
      </c>
      <c r="R734" s="2">
        <v>443868</v>
      </c>
      <c r="S734" s="35">
        <v>1.0964971568123857E-2</v>
      </c>
      <c r="T734" t="s">
        <v>4388</v>
      </c>
      <c r="U734" t="s">
        <v>4388</v>
      </c>
      <c r="V734" s="5" t="s">
        <v>4390</v>
      </c>
      <c r="W734" s="5">
        <v>0</v>
      </c>
      <c r="X734" s="4">
        <v>1.4426375594632033E-3</v>
      </c>
      <c r="Y734" s="6">
        <v>441</v>
      </c>
      <c r="Z734" s="4">
        <v>1.4488281880921366E-3</v>
      </c>
      <c r="AA734" s="5">
        <v>2745</v>
      </c>
      <c r="AC734" s="16" t="str">
        <f t="shared" si="66"/>
        <v/>
      </c>
      <c r="AD734" s="16" t="str">
        <f t="shared" si="67"/>
        <v/>
      </c>
      <c r="AE734" s="16" t="str">
        <f t="shared" si="68"/>
        <v/>
      </c>
      <c r="AF734" s="16">
        <f t="shared" si="69"/>
        <v>1.2407609127587061E-2</v>
      </c>
      <c r="AG734" s="16" t="str">
        <f t="shared" si="70"/>
        <v/>
      </c>
      <c r="AH734" s="16" t="str">
        <f t="shared" si="71"/>
        <v/>
      </c>
      <c r="AI734" s="17" t="str">
        <f>IF('Peer Comparison Tool'!$D$11="NR","",IF($C734='Peer Comparison Tool'!$D$9,COUNT('ALLL &lt;50B Database'!$AI$1:AI733)+1,""))</f>
        <v/>
      </c>
    </row>
    <row r="735" spans="1:35" x14ac:dyDescent="0.25">
      <c r="A735" t="s">
        <v>889</v>
      </c>
      <c r="B735">
        <v>98463</v>
      </c>
      <c r="C735" s="5" t="s">
        <v>3360</v>
      </c>
      <c r="D735" s="5" t="s">
        <v>4390</v>
      </c>
      <c r="E735" s="5" t="s">
        <v>4388</v>
      </c>
      <c r="F735" s="2">
        <v>11950</v>
      </c>
      <c r="G735" s="2">
        <v>942751</v>
      </c>
      <c r="H735" s="2">
        <v>482906</v>
      </c>
      <c r="I735" s="2">
        <v>95552</v>
      </c>
      <c r="J735" s="2">
        <v>387354</v>
      </c>
      <c r="K735" s="33">
        <v>3.0850333286864214E-2</v>
      </c>
      <c r="L735" s="2">
        <v>5538</v>
      </c>
      <c r="M735" s="2">
        <v>790180</v>
      </c>
      <c r="N735" s="2">
        <v>414671</v>
      </c>
      <c r="O735" s="33">
        <v>1.3355165902607127E-2</v>
      </c>
      <c r="P735" s="2">
        <v>8585</v>
      </c>
      <c r="Q735" s="2">
        <v>799453</v>
      </c>
      <c r="R735" s="2">
        <v>402168</v>
      </c>
      <c r="S735" s="35">
        <v>2.1346800342145571E-2</v>
      </c>
      <c r="T735" t="s">
        <v>4388</v>
      </c>
      <c r="U735" t="s">
        <v>4388</v>
      </c>
      <c r="V735" s="5" t="s">
        <v>4390</v>
      </c>
      <c r="W735" s="5">
        <v>0</v>
      </c>
      <c r="X735" s="4">
        <v>9.5035329447186422E-3</v>
      </c>
      <c r="Y735" s="6">
        <v>3365</v>
      </c>
      <c r="Z735" s="4">
        <v>7.9916344395384448E-3</v>
      </c>
      <c r="AA735" s="5">
        <v>137</v>
      </c>
      <c r="AC735" s="16" t="str">
        <f t="shared" si="66"/>
        <v/>
      </c>
      <c r="AD735" s="16" t="str">
        <f t="shared" si="67"/>
        <v/>
      </c>
      <c r="AE735" s="16" t="str">
        <f t="shared" si="68"/>
        <v/>
      </c>
      <c r="AF735" s="16">
        <f t="shared" si="69"/>
        <v>3.0850333286864214E-2</v>
      </c>
      <c r="AG735" s="16" t="str">
        <f t="shared" si="70"/>
        <v/>
      </c>
      <c r="AH735" s="16" t="str">
        <f t="shared" si="71"/>
        <v/>
      </c>
      <c r="AI735" s="17" t="str">
        <f>IF('Peer Comparison Tool'!$D$11="NR","",IF($C735='Peer Comparison Tool'!$D$9,COUNT('ALLL &lt;50B Database'!$AI$1:AI734)+1,""))</f>
        <v/>
      </c>
    </row>
    <row r="736" spans="1:35" x14ac:dyDescent="0.25">
      <c r="A736" t="s">
        <v>2574</v>
      </c>
      <c r="B736">
        <v>680457</v>
      </c>
      <c r="C736" s="5" t="s">
        <v>2569</v>
      </c>
      <c r="D736" s="5" t="s">
        <v>4390</v>
      </c>
      <c r="E736" s="5" t="s">
        <v>4388</v>
      </c>
      <c r="F736" s="2">
        <v>2904</v>
      </c>
      <c r="G736" s="2">
        <v>942410</v>
      </c>
      <c r="H736" s="2">
        <v>594152</v>
      </c>
      <c r="I736" s="2">
        <v>70742</v>
      </c>
      <c r="J736" s="2">
        <v>523410</v>
      </c>
      <c r="K736" s="33">
        <v>5.5482317876998912E-3</v>
      </c>
      <c r="L736" s="2">
        <v>2966</v>
      </c>
      <c r="M736" s="2">
        <v>793600</v>
      </c>
      <c r="N736" s="2">
        <v>534453</v>
      </c>
      <c r="O736" s="33">
        <v>5.5495993099486766E-3</v>
      </c>
      <c r="P736" s="2">
        <v>2966</v>
      </c>
      <c r="Q736" s="2">
        <v>796974</v>
      </c>
      <c r="R736" s="2">
        <v>525529</v>
      </c>
      <c r="S736" s="35">
        <v>5.6438369718892776E-3</v>
      </c>
      <c r="T736" t="s">
        <v>4388</v>
      </c>
      <c r="U736" t="s">
        <v>4388</v>
      </c>
      <c r="V736" s="5" t="s">
        <v>4390</v>
      </c>
      <c r="W736" s="5">
        <v>0</v>
      </c>
      <c r="X736" s="4">
        <v>-9.5605184189386308E-5</v>
      </c>
      <c r="Y736" s="6">
        <v>-62</v>
      </c>
      <c r="Z736" s="4">
        <v>9.423766194060091E-5</v>
      </c>
      <c r="AA736" s="5">
        <v>4622</v>
      </c>
      <c r="AC736" s="16" t="str">
        <f t="shared" si="66"/>
        <v/>
      </c>
      <c r="AD736" s="16" t="str">
        <f t="shared" si="67"/>
        <v/>
      </c>
      <c r="AE736" s="16" t="str">
        <f t="shared" si="68"/>
        <v/>
      </c>
      <c r="AF736" s="16">
        <f t="shared" si="69"/>
        <v>5.5482317876998912E-3</v>
      </c>
      <c r="AG736" s="16" t="str">
        <f t="shared" si="70"/>
        <v/>
      </c>
      <c r="AH736" s="16" t="str">
        <f t="shared" si="71"/>
        <v/>
      </c>
      <c r="AI736" s="17" t="str">
        <f>IF('Peer Comparison Tool'!$D$11="NR","",IF($C736='Peer Comparison Tool'!$D$9,COUNT('ALLL &lt;50B Database'!$AI$1:AI735)+1,""))</f>
        <v/>
      </c>
    </row>
    <row r="737" spans="1:35" x14ac:dyDescent="0.25">
      <c r="A737" t="s">
        <v>735</v>
      </c>
      <c r="B737">
        <v>3320781</v>
      </c>
      <c r="C737" s="5" t="s">
        <v>716</v>
      </c>
      <c r="D737" s="5" t="s">
        <v>4390</v>
      </c>
      <c r="E737" s="5" t="s">
        <v>4388</v>
      </c>
      <c r="F737" s="2">
        <v>9258</v>
      </c>
      <c r="G737" s="2">
        <v>941734</v>
      </c>
      <c r="H737" s="2">
        <v>764557</v>
      </c>
      <c r="I737" s="2">
        <v>75091</v>
      </c>
      <c r="J737" s="2">
        <v>689466</v>
      </c>
      <c r="K737" s="33">
        <v>1.342778324094299E-2</v>
      </c>
      <c r="L737" s="2">
        <v>7804</v>
      </c>
      <c r="M737" s="2">
        <v>853289</v>
      </c>
      <c r="N737" s="2">
        <v>718039</v>
      </c>
      <c r="O737" s="33">
        <v>1.0868490430185547E-2</v>
      </c>
      <c r="P737" s="2">
        <v>8006</v>
      </c>
      <c r="Q737" s="2">
        <v>852560</v>
      </c>
      <c r="R737" s="2">
        <v>713286</v>
      </c>
      <c r="S737" s="35">
        <v>1.122410926332495E-2</v>
      </c>
      <c r="T737" t="s">
        <v>4388</v>
      </c>
      <c r="U737" t="s">
        <v>4388</v>
      </c>
      <c r="V737" s="5" t="s">
        <v>4390</v>
      </c>
      <c r="W737" s="5">
        <v>0</v>
      </c>
      <c r="X737" s="4">
        <v>2.2036739776180401E-3</v>
      </c>
      <c r="Y737" s="6">
        <v>1252</v>
      </c>
      <c r="Z737" s="4">
        <v>3.5561883313940321E-4</v>
      </c>
      <c r="AA737" s="5">
        <v>2220</v>
      </c>
      <c r="AC737" s="16" t="str">
        <f t="shared" si="66"/>
        <v/>
      </c>
      <c r="AD737" s="16" t="str">
        <f t="shared" si="67"/>
        <v/>
      </c>
      <c r="AE737" s="16" t="str">
        <f t="shared" si="68"/>
        <v/>
      </c>
      <c r="AF737" s="16">
        <f t="shared" si="69"/>
        <v>1.342778324094299E-2</v>
      </c>
      <c r="AG737" s="16" t="str">
        <f t="shared" si="70"/>
        <v/>
      </c>
      <c r="AH737" s="16" t="str">
        <f t="shared" si="71"/>
        <v/>
      </c>
      <c r="AI737" s="17" t="str">
        <f>IF('Peer Comparison Tool'!$D$11="NR","",IF($C737='Peer Comparison Tool'!$D$9,COUNT('ALLL &lt;50B Database'!$AI$1:AI736)+1,""))</f>
        <v/>
      </c>
    </row>
    <row r="738" spans="1:35" x14ac:dyDescent="0.25">
      <c r="A738" t="s">
        <v>3</v>
      </c>
      <c r="B738">
        <v>899428</v>
      </c>
      <c r="C738" s="5" t="s">
        <v>4058</v>
      </c>
      <c r="D738" s="5" t="s">
        <v>4390</v>
      </c>
      <c r="E738" s="5" t="s">
        <v>4388</v>
      </c>
      <c r="F738" s="2">
        <v>6296</v>
      </c>
      <c r="G738" s="2">
        <v>940981</v>
      </c>
      <c r="H738" s="2">
        <v>651516</v>
      </c>
      <c r="I738" s="2">
        <v>73330</v>
      </c>
      <c r="J738" s="2">
        <v>578186</v>
      </c>
      <c r="K738" s="33">
        <v>1.0889229417523081E-2</v>
      </c>
      <c r="L738" s="2">
        <v>4934</v>
      </c>
      <c r="M738" s="2">
        <v>799639</v>
      </c>
      <c r="N738" s="2">
        <v>574346</v>
      </c>
      <c r="O738" s="33">
        <v>8.5906404850038132E-3</v>
      </c>
      <c r="P738" s="2">
        <v>5584</v>
      </c>
      <c r="Q738" s="2">
        <v>815447</v>
      </c>
      <c r="R738" s="2">
        <v>581868</v>
      </c>
      <c r="S738" s="35">
        <v>9.5966782844218966E-3</v>
      </c>
      <c r="T738" t="s">
        <v>4388</v>
      </c>
      <c r="U738" t="s">
        <v>4388</v>
      </c>
      <c r="V738" s="5" t="s">
        <v>4390</v>
      </c>
      <c r="W738" s="5">
        <v>0</v>
      </c>
      <c r="X738" s="4">
        <v>1.292551133101184E-3</v>
      </c>
      <c r="Y738" s="6">
        <v>712</v>
      </c>
      <c r="Z738" s="4">
        <v>1.0060377994180834E-3</v>
      </c>
      <c r="AA738" s="5">
        <v>3427</v>
      </c>
      <c r="AC738" s="16" t="str">
        <f t="shared" si="66"/>
        <v/>
      </c>
      <c r="AD738" s="16" t="str">
        <f t="shared" si="67"/>
        <v/>
      </c>
      <c r="AE738" s="16" t="str">
        <f t="shared" si="68"/>
        <v/>
      </c>
      <c r="AF738" s="16">
        <f t="shared" si="69"/>
        <v>1.0889229417523081E-2</v>
      </c>
      <c r="AG738" s="16" t="str">
        <f t="shared" si="70"/>
        <v/>
      </c>
      <c r="AH738" s="16" t="str">
        <f t="shared" si="71"/>
        <v/>
      </c>
      <c r="AI738" s="17" t="str">
        <f>IF('Peer Comparison Tool'!$D$11="NR","",IF($C738='Peer Comparison Tool'!$D$9,COUNT('ALLL &lt;50B Database'!$AI$1:AI737)+1,""))</f>
        <v/>
      </c>
    </row>
    <row r="739" spans="1:35" x14ac:dyDescent="0.25">
      <c r="A739" t="s">
        <v>431</v>
      </c>
      <c r="B739">
        <v>831008</v>
      </c>
      <c r="C739" s="5" t="s">
        <v>416</v>
      </c>
      <c r="D739" s="5" t="s">
        <v>4390</v>
      </c>
      <c r="E739" s="5" t="s">
        <v>4388</v>
      </c>
      <c r="F739" s="2">
        <v>7094</v>
      </c>
      <c r="G739" s="2">
        <v>937165</v>
      </c>
      <c r="H739" s="2">
        <v>684208</v>
      </c>
      <c r="I739" s="2">
        <v>40616</v>
      </c>
      <c r="J739" s="2">
        <v>643592</v>
      </c>
      <c r="K739" s="33">
        <v>1.1022511156136186E-2</v>
      </c>
      <c r="L739" s="2">
        <v>6360</v>
      </c>
      <c r="M739" s="2">
        <v>838172</v>
      </c>
      <c r="N739" s="2">
        <v>648299</v>
      </c>
      <c r="O739" s="33">
        <v>9.8102881540770535E-3</v>
      </c>
      <c r="P739" s="2">
        <v>6640</v>
      </c>
      <c r="Q739" s="2">
        <v>840397</v>
      </c>
      <c r="R739" s="2">
        <v>651223</v>
      </c>
      <c r="S739" s="35">
        <v>1.0196200072786127E-2</v>
      </c>
      <c r="T739" t="s">
        <v>4388</v>
      </c>
      <c r="U739" t="s">
        <v>4388</v>
      </c>
      <c r="V739" s="5" t="s">
        <v>4390</v>
      </c>
      <c r="W739" s="5">
        <v>0</v>
      </c>
      <c r="X739" s="4">
        <v>8.2631108335005921E-4</v>
      </c>
      <c r="Y739" s="6">
        <v>454</v>
      </c>
      <c r="Z739" s="4">
        <v>3.8591191870907329E-4</v>
      </c>
      <c r="AA739" s="5">
        <v>3370</v>
      </c>
      <c r="AC739" s="16" t="str">
        <f t="shared" si="66"/>
        <v/>
      </c>
      <c r="AD739" s="16" t="str">
        <f t="shared" si="67"/>
        <v/>
      </c>
      <c r="AE739" s="16" t="str">
        <f t="shared" si="68"/>
        <v/>
      </c>
      <c r="AF739" s="16">
        <f t="shared" si="69"/>
        <v>1.1022511156136186E-2</v>
      </c>
      <c r="AG739" s="16" t="str">
        <f t="shared" si="70"/>
        <v/>
      </c>
      <c r="AH739" s="16" t="str">
        <f t="shared" si="71"/>
        <v/>
      </c>
      <c r="AI739" s="17" t="str">
        <f>IF('Peer Comparison Tool'!$D$11="NR","",IF($C739='Peer Comparison Tool'!$D$9,COUNT('ALLL &lt;50B Database'!$AI$1:AI738)+1,""))</f>
        <v/>
      </c>
    </row>
    <row r="740" spans="1:35" x14ac:dyDescent="0.25">
      <c r="A740" t="s">
        <v>2716</v>
      </c>
      <c r="B740">
        <v>207050</v>
      </c>
      <c r="C740" s="5" t="s">
        <v>2711</v>
      </c>
      <c r="D740" s="5" t="s">
        <v>4390</v>
      </c>
      <c r="E740" s="5" t="s">
        <v>4388</v>
      </c>
      <c r="F740" s="2">
        <v>6128</v>
      </c>
      <c r="G740" s="2">
        <v>936728</v>
      </c>
      <c r="H740" s="2">
        <v>603118</v>
      </c>
      <c r="I740" s="2">
        <v>32865</v>
      </c>
      <c r="J740" s="2">
        <v>570253</v>
      </c>
      <c r="K740" s="33">
        <v>1.0746107429509358E-2</v>
      </c>
      <c r="L740" s="2">
        <v>5571</v>
      </c>
      <c r="M740" s="2">
        <v>737952</v>
      </c>
      <c r="N740" s="2">
        <v>535510</v>
      </c>
      <c r="O740" s="33">
        <v>1.0403167074377696E-2</v>
      </c>
      <c r="P740" s="2">
        <v>6004</v>
      </c>
      <c r="Q740" s="2">
        <v>834969</v>
      </c>
      <c r="R740" s="2">
        <v>553565</v>
      </c>
      <c r="S740" s="35">
        <v>1.0846061438132829E-2</v>
      </c>
      <c r="T740" t="s">
        <v>4388</v>
      </c>
      <c r="U740" t="s">
        <v>4388</v>
      </c>
      <c r="V740" s="5" t="s">
        <v>4390</v>
      </c>
      <c r="W740" s="5">
        <v>0</v>
      </c>
      <c r="X740" s="4">
        <v>-9.995400862347105E-5</v>
      </c>
      <c r="Y740" s="6">
        <v>124</v>
      </c>
      <c r="Z740" s="4">
        <v>4.4289436375513289E-4</v>
      </c>
      <c r="AA740" s="5">
        <v>3487</v>
      </c>
      <c r="AC740" s="16" t="str">
        <f t="shared" si="66"/>
        <v/>
      </c>
      <c r="AD740" s="16" t="str">
        <f t="shared" si="67"/>
        <v/>
      </c>
      <c r="AE740" s="16" t="str">
        <f t="shared" si="68"/>
        <v/>
      </c>
      <c r="AF740" s="16">
        <f t="shared" si="69"/>
        <v>1.0746107429509358E-2</v>
      </c>
      <c r="AG740" s="16" t="str">
        <f t="shared" si="70"/>
        <v/>
      </c>
      <c r="AH740" s="16" t="str">
        <f t="shared" si="71"/>
        <v/>
      </c>
      <c r="AI740" s="17" t="str">
        <f>IF('Peer Comparison Tool'!$D$11="NR","",IF($C740='Peer Comparison Tool'!$D$9,COUNT('ALLL &lt;50B Database'!$AI$1:AI739)+1,""))</f>
        <v/>
      </c>
    </row>
    <row r="741" spans="1:35" x14ac:dyDescent="0.25">
      <c r="A741" t="s">
        <v>657</v>
      </c>
      <c r="B741">
        <v>113441</v>
      </c>
      <c r="C741" s="5" t="s">
        <v>1309</v>
      </c>
      <c r="D741" s="5" t="s">
        <v>4390</v>
      </c>
      <c r="E741" s="5" t="s">
        <v>4388</v>
      </c>
      <c r="F741" s="2">
        <v>6515</v>
      </c>
      <c r="G741" s="2">
        <v>936410</v>
      </c>
      <c r="H741" s="2">
        <v>663387</v>
      </c>
      <c r="I741" s="2">
        <v>33032</v>
      </c>
      <c r="J741" s="2">
        <v>630355</v>
      </c>
      <c r="K741" s="33">
        <v>1.0335445899532803E-2</v>
      </c>
      <c r="L741" s="2">
        <v>6177</v>
      </c>
      <c r="M741" s="2">
        <v>836333</v>
      </c>
      <c r="N741" s="2">
        <v>630456</v>
      </c>
      <c r="O741" s="33">
        <v>9.7976702577182231E-3</v>
      </c>
      <c r="P741" s="2">
        <v>6457</v>
      </c>
      <c r="Q741" s="2">
        <v>816940</v>
      </c>
      <c r="R741" s="2">
        <v>600170</v>
      </c>
      <c r="S741" s="35">
        <v>1.0758618391455754E-2</v>
      </c>
      <c r="T741" t="s">
        <v>4388</v>
      </c>
      <c r="U741" t="s">
        <v>4388</v>
      </c>
      <c r="V741" s="5" t="s">
        <v>4390</v>
      </c>
      <c r="W741" s="5">
        <v>0</v>
      </c>
      <c r="X741" s="4">
        <v>-4.2317249192295146E-4</v>
      </c>
      <c r="Y741" s="6">
        <v>58</v>
      </c>
      <c r="Z741" s="4">
        <v>9.6094813373753113E-4</v>
      </c>
      <c r="AA741" s="5">
        <v>3659</v>
      </c>
      <c r="AC741" s="16" t="str">
        <f t="shared" si="66"/>
        <v/>
      </c>
      <c r="AD741" s="16" t="str">
        <f t="shared" si="67"/>
        <v/>
      </c>
      <c r="AE741" s="16" t="str">
        <f t="shared" si="68"/>
        <v/>
      </c>
      <c r="AF741" s="16">
        <f t="shared" si="69"/>
        <v>1.0335445899532803E-2</v>
      </c>
      <c r="AG741" s="16" t="str">
        <f t="shared" si="70"/>
        <v/>
      </c>
      <c r="AH741" s="16" t="str">
        <f t="shared" si="71"/>
        <v/>
      </c>
      <c r="AI741" s="17" t="str">
        <f>IF('Peer Comparison Tool'!$D$11="NR","",IF($C741='Peer Comparison Tool'!$D$9,COUNT('ALLL &lt;50B Database'!$AI$1:AI740)+1,""))</f>
        <v/>
      </c>
    </row>
    <row r="742" spans="1:35" x14ac:dyDescent="0.25">
      <c r="A742" t="s">
        <v>3762</v>
      </c>
      <c r="B742">
        <v>733054</v>
      </c>
      <c r="C742" s="5" t="s">
        <v>3704</v>
      </c>
      <c r="D742" s="5" t="s">
        <v>4387</v>
      </c>
      <c r="E742" s="5" t="s">
        <v>4388</v>
      </c>
      <c r="F742" s="2">
        <v>3462</v>
      </c>
      <c r="G742" s="2">
        <v>933977</v>
      </c>
      <c r="H742" s="2">
        <v>193736</v>
      </c>
      <c r="I742" s="2">
        <v>9326</v>
      </c>
      <c r="J742" s="2">
        <v>184410</v>
      </c>
      <c r="K742" s="33">
        <v>1.8773385391247763E-2</v>
      </c>
      <c r="L742" s="2">
        <v>2836</v>
      </c>
      <c r="M742" s="2">
        <v>863254</v>
      </c>
      <c r="N742" s="2">
        <v>201859</v>
      </c>
      <c r="O742" s="33">
        <v>1.4049410727289841E-2</v>
      </c>
      <c r="P742" s="2">
        <v>2940</v>
      </c>
      <c r="Q742" s="2">
        <v>922109</v>
      </c>
      <c r="R742" s="2">
        <v>193456</v>
      </c>
      <c r="S742" s="35">
        <v>1.519725415598379E-2</v>
      </c>
      <c r="T742" t="s">
        <v>4388</v>
      </c>
      <c r="U742" t="s">
        <v>4388</v>
      </c>
      <c r="V742" s="5" t="s">
        <v>4387</v>
      </c>
      <c r="W742" s="5">
        <v>0</v>
      </c>
      <c r="X742" s="4">
        <v>3.576131235263973E-3</v>
      </c>
      <c r="Y742" s="6">
        <v>522</v>
      </c>
      <c r="Z742" s="4">
        <v>1.1478434286939492E-3</v>
      </c>
      <c r="AA742" s="5">
        <v>718</v>
      </c>
      <c r="AC742" s="16" t="str">
        <f t="shared" si="66"/>
        <v/>
      </c>
      <c r="AD742" s="16" t="str">
        <f t="shared" si="67"/>
        <v/>
      </c>
      <c r="AE742" s="16" t="str">
        <f t="shared" si="68"/>
        <v/>
      </c>
      <c r="AF742" s="16">
        <f t="shared" si="69"/>
        <v>1.8773385391247763E-2</v>
      </c>
      <c r="AG742" s="16" t="str">
        <f t="shared" si="70"/>
        <v/>
      </c>
      <c r="AH742" s="16" t="str">
        <f t="shared" si="71"/>
        <v/>
      </c>
      <c r="AI742" s="17" t="str">
        <f>IF('Peer Comparison Tool'!$D$11="NR","",IF($C742='Peer Comparison Tool'!$D$9,COUNT('ALLL &lt;50B Database'!$AI$1:AI741)+1,""))</f>
        <v/>
      </c>
    </row>
    <row r="743" spans="1:35" x14ac:dyDescent="0.25">
      <c r="A743" t="s">
        <v>3568</v>
      </c>
      <c r="B743">
        <v>593052</v>
      </c>
      <c r="C743" s="5" t="s">
        <v>3557</v>
      </c>
      <c r="D743" s="5" t="s">
        <v>4390</v>
      </c>
      <c r="E743" s="5" t="s">
        <v>4388</v>
      </c>
      <c r="F743" s="2">
        <v>8162</v>
      </c>
      <c r="G743" s="2">
        <v>931884</v>
      </c>
      <c r="H743" s="2">
        <v>587889</v>
      </c>
      <c r="I743" s="2">
        <v>77230</v>
      </c>
      <c r="J743" s="2">
        <v>510659</v>
      </c>
      <c r="K743" s="33">
        <v>1.5983268678315666E-2</v>
      </c>
      <c r="L743" s="2">
        <v>8239</v>
      </c>
      <c r="M743" s="2">
        <v>707275</v>
      </c>
      <c r="N743" s="2">
        <v>513657</v>
      </c>
      <c r="O743" s="33">
        <v>1.6039886539071794E-2</v>
      </c>
      <c r="P743" s="2">
        <v>7833</v>
      </c>
      <c r="Q743" s="2">
        <v>713820</v>
      </c>
      <c r="R743" s="2">
        <v>520275</v>
      </c>
      <c r="S743" s="35">
        <v>1.5055499495459132E-2</v>
      </c>
      <c r="T743" t="s">
        <v>4388</v>
      </c>
      <c r="U743" t="s">
        <v>4388</v>
      </c>
      <c r="V743" s="5" t="s">
        <v>4390</v>
      </c>
      <c r="W743" s="5">
        <v>0</v>
      </c>
      <c r="X743" s="4">
        <v>9.277691828565339E-4</v>
      </c>
      <c r="Y743" s="6">
        <v>329</v>
      </c>
      <c r="Z743" s="4">
        <v>-9.8438704361266186E-4</v>
      </c>
      <c r="AA743" s="5">
        <v>1279</v>
      </c>
      <c r="AC743" s="16" t="str">
        <f t="shared" si="66"/>
        <v/>
      </c>
      <c r="AD743" s="16" t="str">
        <f t="shared" si="67"/>
        <v/>
      </c>
      <c r="AE743" s="16" t="str">
        <f t="shared" si="68"/>
        <v/>
      </c>
      <c r="AF743" s="16">
        <f t="shared" si="69"/>
        <v>1.5983268678315666E-2</v>
      </c>
      <c r="AG743" s="16" t="str">
        <f t="shared" si="70"/>
        <v/>
      </c>
      <c r="AH743" s="16" t="str">
        <f t="shared" si="71"/>
        <v/>
      </c>
      <c r="AI743" s="17" t="str">
        <f>IF('Peer Comparison Tool'!$D$11="NR","",IF($C743='Peer Comparison Tool'!$D$9,COUNT('ALLL &lt;50B Database'!$AI$1:AI742)+1,""))</f>
        <v/>
      </c>
    </row>
    <row r="744" spans="1:35" x14ac:dyDescent="0.25">
      <c r="A744" t="s">
        <v>1705</v>
      </c>
      <c r="B744">
        <v>1885932</v>
      </c>
      <c r="C744" s="5" t="s">
        <v>1695</v>
      </c>
      <c r="D744" s="5" t="s">
        <v>4387</v>
      </c>
      <c r="E744" s="5" t="s">
        <v>4388</v>
      </c>
      <c r="F744" s="2">
        <v>59350</v>
      </c>
      <c r="G744" s="2">
        <v>930957</v>
      </c>
      <c r="H744" s="2">
        <v>794258</v>
      </c>
      <c r="I744" s="2">
        <v>2220</v>
      </c>
      <c r="J744" s="2">
        <v>792038</v>
      </c>
      <c r="K744" s="33">
        <v>7.4933273403548814E-2</v>
      </c>
      <c r="L744" s="2">
        <v>37156</v>
      </c>
      <c r="M744" s="2">
        <v>962202</v>
      </c>
      <c r="N744" s="2">
        <v>841091</v>
      </c>
      <c r="O744" s="33">
        <v>4.4175957179425296E-2</v>
      </c>
      <c r="P744" s="2">
        <v>35162</v>
      </c>
      <c r="Q744" s="2">
        <v>983810</v>
      </c>
      <c r="R744" s="2">
        <v>847383</v>
      </c>
      <c r="S744" s="35">
        <v>4.1494814033323772E-2</v>
      </c>
      <c r="T744" t="s">
        <v>4388</v>
      </c>
      <c r="U744" t="s">
        <v>4388</v>
      </c>
      <c r="V744" s="5" t="s">
        <v>4387</v>
      </c>
      <c r="W744" s="5">
        <v>0</v>
      </c>
      <c r="X744" s="4">
        <v>3.3438459370225042E-2</v>
      </c>
      <c r="Y744" s="6">
        <v>24188</v>
      </c>
      <c r="Z744" s="4">
        <v>-2.6811431461015237E-3</v>
      </c>
      <c r="AA744" s="5">
        <v>16</v>
      </c>
      <c r="AC744" s="16" t="str">
        <f t="shared" si="66"/>
        <v/>
      </c>
      <c r="AD744" s="16" t="str">
        <f t="shared" si="67"/>
        <v/>
      </c>
      <c r="AE744" s="16" t="str">
        <f t="shared" si="68"/>
        <v/>
      </c>
      <c r="AF744" s="16">
        <f t="shared" si="69"/>
        <v>7.4933273403548814E-2</v>
      </c>
      <c r="AG744" s="16" t="str">
        <f t="shared" si="70"/>
        <v/>
      </c>
      <c r="AH744" s="16" t="str">
        <f t="shared" si="71"/>
        <v/>
      </c>
      <c r="AI744" s="17" t="str">
        <f>IF('Peer Comparison Tool'!$D$11="NR","",IF($C744='Peer Comparison Tool'!$D$9,COUNT('ALLL &lt;50B Database'!$AI$1:AI743)+1,""))</f>
        <v/>
      </c>
    </row>
    <row r="745" spans="1:35" x14ac:dyDescent="0.25">
      <c r="A745" t="s">
        <v>3623</v>
      </c>
      <c r="B745">
        <v>467658</v>
      </c>
      <c r="C745" s="5" t="s">
        <v>3603</v>
      </c>
      <c r="D745" s="5" t="s">
        <v>4390</v>
      </c>
      <c r="E745" s="5" t="s">
        <v>4388</v>
      </c>
      <c r="F745" s="2">
        <v>7423</v>
      </c>
      <c r="G745" s="2">
        <v>926822</v>
      </c>
      <c r="H745" s="2">
        <v>533773</v>
      </c>
      <c r="I745" s="2">
        <v>72664</v>
      </c>
      <c r="J745" s="2">
        <v>461109</v>
      </c>
      <c r="K745" s="33">
        <v>1.609814599151177E-2</v>
      </c>
      <c r="L745" s="2">
        <v>7174</v>
      </c>
      <c r="M745" s="2">
        <v>812750</v>
      </c>
      <c r="N745" s="2">
        <v>477141</v>
      </c>
      <c r="O745" s="33">
        <v>1.5035387862288087E-2</v>
      </c>
      <c r="P745" s="2">
        <v>7157</v>
      </c>
      <c r="Q745" s="2">
        <v>798998</v>
      </c>
      <c r="R745" s="2">
        <v>477515</v>
      </c>
      <c r="S745" s="35">
        <v>1.498801084782677E-2</v>
      </c>
      <c r="T745" t="s">
        <v>4388</v>
      </c>
      <c r="U745" t="s">
        <v>4388</v>
      </c>
      <c r="V745" s="5" t="s">
        <v>4390</v>
      </c>
      <c r="W745" s="5">
        <v>0</v>
      </c>
      <c r="X745" s="4">
        <v>1.1101351436849996E-3</v>
      </c>
      <c r="Y745" s="6">
        <v>266</v>
      </c>
      <c r="Z745" s="4">
        <v>-4.7377014461317049E-5</v>
      </c>
      <c r="AA745" s="5">
        <v>1246</v>
      </c>
      <c r="AC745" s="16" t="str">
        <f t="shared" si="66"/>
        <v/>
      </c>
      <c r="AD745" s="16" t="str">
        <f t="shared" si="67"/>
        <v/>
      </c>
      <c r="AE745" s="16" t="str">
        <f t="shared" si="68"/>
        <v/>
      </c>
      <c r="AF745" s="16">
        <f t="shared" si="69"/>
        <v>1.609814599151177E-2</v>
      </c>
      <c r="AG745" s="16" t="str">
        <f t="shared" si="70"/>
        <v/>
      </c>
      <c r="AH745" s="16" t="str">
        <f t="shared" si="71"/>
        <v/>
      </c>
      <c r="AI745" s="17" t="str">
        <f>IF('Peer Comparison Tool'!$D$11="NR","",IF($C745='Peer Comparison Tool'!$D$9,COUNT('ALLL &lt;50B Database'!$AI$1:AI744)+1,""))</f>
        <v/>
      </c>
    </row>
    <row r="746" spans="1:35" x14ac:dyDescent="0.25">
      <c r="A746" t="s">
        <v>143</v>
      </c>
      <c r="B746">
        <v>113740</v>
      </c>
      <c r="C746" s="5" t="s">
        <v>1963</v>
      </c>
      <c r="D746" s="5" t="s">
        <v>4387</v>
      </c>
      <c r="E746" s="5" t="s">
        <v>4388</v>
      </c>
      <c r="F746" s="2">
        <v>10122</v>
      </c>
      <c r="G746" s="2">
        <v>926729</v>
      </c>
      <c r="H746" s="2">
        <v>585112</v>
      </c>
      <c r="I746" s="2">
        <v>78494</v>
      </c>
      <c r="J746" s="2">
        <v>506618</v>
      </c>
      <c r="K746" s="33">
        <v>1.9979550667366733E-2</v>
      </c>
      <c r="L746" s="2">
        <v>9161</v>
      </c>
      <c r="M746" s="2">
        <v>772133</v>
      </c>
      <c r="N746" s="2">
        <v>513801</v>
      </c>
      <c r="O746" s="33">
        <v>1.7829860198792919E-2</v>
      </c>
      <c r="P746" s="2">
        <v>9730</v>
      </c>
      <c r="Q746" s="2">
        <v>828473</v>
      </c>
      <c r="R746" s="2">
        <v>515528</v>
      </c>
      <c r="S746" s="35">
        <v>1.8873853602520134E-2</v>
      </c>
      <c r="T746" t="s">
        <v>4388</v>
      </c>
      <c r="U746" t="s">
        <v>4388</v>
      </c>
      <c r="V746" s="5" t="s">
        <v>4387</v>
      </c>
      <c r="W746" s="5">
        <v>0</v>
      </c>
      <c r="X746" s="4">
        <v>1.1056970648465995E-3</v>
      </c>
      <c r="Y746" s="6">
        <v>392</v>
      </c>
      <c r="Z746" s="4">
        <v>1.0439934037272149E-3</v>
      </c>
      <c r="AA746" s="5">
        <v>557</v>
      </c>
      <c r="AC746" s="16" t="str">
        <f t="shared" si="66"/>
        <v/>
      </c>
      <c r="AD746" s="16" t="str">
        <f t="shared" si="67"/>
        <v/>
      </c>
      <c r="AE746" s="16" t="str">
        <f t="shared" si="68"/>
        <v/>
      </c>
      <c r="AF746" s="16">
        <f t="shared" si="69"/>
        <v>1.9979550667366733E-2</v>
      </c>
      <c r="AG746" s="16" t="str">
        <f t="shared" si="70"/>
        <v/>
      </c>
      <c r="AH746" s="16" t="str">
        <f t="shared" si="71"/>
        <v/>
      </c>
      <c r="AI746" s="17" t="str">
        <f>IF('Peer Comparison Tool'!$D$11="NR","",IF($C746='Peer Comparison Tool'!$D$9,COUNT('ALLL &lt;50B Database'!$AI$1:AI745)+1,""))</f>
        <v/>
      </c>
    </row>
    <row r="747" spans="1:35" x14ac:dyDescent="0.25">
      <c r="A747" t="s">
        <v>2651</v>
      </c>
      <c r="B747">
        <v>815156</v>
      </c>
      <c r="C747" s="5" t="s">
        <v>2642</v>
      </c>
      <c r="D747" s="5" t="s">
        <v>4390</v>
      </c>
      <c r="E747" s="5" t="s">
        <v>4388</v>
      </c>
      <c r="F747" s="2">
        <v>8206</v>
      </c>
      <c r="G747" s="2">
        <v>924582</v>
      </c>
      <c r="H747" s="2">
        <v>567964</v>
      </c>
      <c r="I747" s="2">
        <v>47560</v>
      </c>
      <c r="J747" s="2">
        <v>520404</v>
      </c>
      <c r="K747" s="33">
        <v>1.5768518305009187E-2</v>
      </c>
      <c r="L747" s="2">
        <v>7955</v>
      </c>
      <c r="M747" s="2">
        <v>862614</v>
      </c>
      <c r="N747" s="2">
        <v>511687</v>
      </c>
      <c r="O747" s="33">
        <v>1.5546613457054801E-2</v>
      </c>
      <c r="P747" s="2">
        <v>7987</v>
      </c>
      <c r="Q747" s="2">
        <v>842062</v>
      </c>
      <c r="R747" s="2">
        <v>517707</v>
      </c>
      <c r="S747" s="35">
        <v>1.5427645366973983E-2</v>
      </c>
      <c r="T747" t="s">
        <v>4388</v>
      </c>
      <c r="U747" t="s">
        <v>4388</v>
      </c>
      <c r="V747" s="5" t="s">
        <v>4390</v>
      </c>
      <c r="W747" s="5">
        <v>0</v>
      </c>
      <c r="X747" s="4">
        <v>3.4087293803520408E-4</v>
      </c>
      <c r="Y747" s="6">
        <v>219</v>
      </c>
      <c r="Z747" s="4">
        <v>-1.1896809008081835E-4</v>
      </c>
      <c r="AA747" s="5">
        <v>1349</v>
      </c>
      <c r="AC747" s="16" t="str">
        <f t="shared" si="66"/>
        <v/>
      </c>
      <c r="AD747" s="16" t="str">
        <f t="shared" si="67"/>
        <v/>
      </c>
      <c r="AE747" s="16" t="str">
        <f t="shared" si="68"/>
        <v/>
      </c>
      <c r="AF747" s="16">
        <f t="shared" si="69"/>
        <v>1.5768518305009187E-2</v>
      </c>
      <c r="AG747" s="16" t="str">
        <f t="shared" si="70"/>
        <v/>
      </c>
      <c r="AH747" s="16" t="str">
        <f t="shared" si="71"/>
        <v/>
      </c>
      <c r="AI747" s="17" t="str">
        <f>IF('Peer Comparison Tool'!$D$11="NR","",IF($C747='Peer Comparison Tool'!$D$9,COUNT('ALLL &lt;50B Database'!$AI$1:AI746)+1,""))</f>
        <v/>
      </c>
    </row>
    <row r="748" spans="1:35" x14ac:dyDescent="0.25">
      <c r="A748" t="s">
        <v>976</v>
      </c>
      <c r="B748">
        <v>397531</v>
      </c>
      <c r="C748" s="5" t="s">
        <v>926</v>
      </c>
      <c r="D748" s="5" t="s">
        <v>4390</v>
      </c>
      <c r="E748" s="5" t="s">
        <v>4388</v>
      </c>
      <c r="F748" s="2">
        <v>6951</v>
      </c>
      <c r="G748" s="2">
        <v>924312</v>
      </c>
      <c r="H748" s="2">
        <v>504790</v>
      </c>
      <c r="I748" s="2">
        <v>3036</v>
      </c>
      <c r="J748" s="2">
        <v>501754</v>
      </c>
      <c r="K748" s="33">
        <v>1.3853402264854889E-2</v>
      </c>
      <c r="L748" s="2">
        <v>6355</v>
      </c>
      <c r="M748" s="2">
        <v>930702</v>
      </c>
      <c r="N748" s="2">
        <v>498398</v>
      </c>
      <c r="O748" s="33">
        <v>1.275085373536812E-2</v>
      </c>
      <c r="P748" s="2">
        <v>6647</v>
      </c>
      <c r="Q748" s="2">
        <v>823264</v>
      </c>
      <c r="R748" s="2">
        <v>495388</v>
      </c>
      <c r="S748" s="35">
        <v>1.3417765468683134E-2</v>
      </c>
      <c r="T748" t="s">
        <v>4388</v>
      </c>
      <c r="U748" t="s">
        <v>4388</v>
      </c>
      <c r="V748" s="5" t="s">
        <v>4390</v>
      </c>
      <c r="W748" s="5">
        <v>0</v>
      </c>
      <c r="X748" s="4">
        <v>4.3563679617175492E-4</v>
      </c>
      <c r="Y748" s="6">
        <v>304</v>
      </c>
      <c r="Z748" s="4">
        <v>6.6691173331501381E-4</v>
      </c>
      <c r="AA748" s="5">
        <v>2040</v>
      </c>
      <c r="AC748" s="16" t="str">
        <f t="shared" si="66"/>
        <v/>
      </c>
      <c r="AD748" s="16" t="str">
        <f t="shared" si="67"/>
        <v/>
      </c>
      <c r="AE748" s="16" t="str">
        <f t="shared" si="68"/>
        <v/>
      </c>
      <c r="AF748" s="16">
        <f t="shared" si="69"/>
        <v>1.3853402264854889E-2</v>
      </c>
      <c r="AG748" s="16" t="str">
        <f t="shared" si="70"/>
        <v/>
      </c>
      <c r="AH748" s="16" t="str">
        <f t="shared" si="71"/>
        <v/>
      </c>
      <c r="AI748" s="17" t="str">
        <f>IF('Peer Comparison Tool'!$D$11="NR","",IF($C748='Peer Comparison Tool'!$D$9,COUNT('ALLL &lt;50B Database'!$AI$1:AI747)+1,""))</f>
        <v/>
      </c>
    </row>
    <row r="749" spans="1:35" x14ac:dyDescent="0.25">
      <c r="A749" t="s">
        <v>2052</v>
      </c>
      <c r="B749">
        <v>279954</v>
      </c>
      <c r="C749" s="5" t="s">
        <v>2041</v>
      </c>
      <c r="D749" s="5" t="s">
        <v>4387</v>
      </c>
      <c r="E749" s="5" t="s">
        <v>4388</v>
      </c>
      <c r="F749" s="2">
        <v>7807</v>
      </c>
      <c r="G749" s="2">
        <v>923730</v>
      </c>
      <c r="H749" s="2">
        <v>648196</v>
      </c>
      <c r="I749" s="2">
        <v>46143</v>
      </c>
      <c r="J749" s="2">
        <v>602053</v>
      </c>
      <c r="K749" s="33">
        <v>1.2967296899110211E-2</v>
      </c>
      <c r="L749" s="2">
        <v>7745</v>
      </c>
      <c r="M749" s="2">
        <v>847122</v>
      </c>
      <c r="N749" s="2">
        <v>591410</v>
      </c>
      <c r="O749" s="33">
        <v>1.3095821849478365E-2</v>
      </c>
      <c r="P749" s="2">
        <v>7778</v>
      </c>
      <c r="Q749" s="2">
        <v>861565</v>
      </c>
      <c r="R749" s="2">
        <v>596535</v>
      </c>
      <c r="S749" s="35">
        <v>1.3038631429840663E-2</v>
      </c>
      <c r="T749" t="s">
        <v>4388</v>
      </c>
      <c r="U749" t="s">
        <v>4388</v>
      </c>
      <c r="V749" s="5" t="s">
        <v>4387</v>
      </c>
      <c r="W749" s="5">
        <v>0</v>
      </c>
      <c r="X749" s="4">
        <v>-7.1334530730451928E-5</v>
      </c>
      <c r="Y749" s="6">
        <v>29</v>
      </c>
      <c r="Z749" s="4">
        <v>-5.7190419637701689E-5</v>
      </c>
      <c r="AA749" s="5">
        <v>2452</v>
      </c>
      <c r="AC749" s="16" t="str">
        <f t="shared" si="66"/>
        <v/>
      </c>
      <c r="AD749" s="16" t="str">
        <f t="shared" si="67"/>
        <v/>
      </c>
      <c r="AE749" s="16" t="str">
        <f t="shared" si="68"/>
        <v/>
      </c>
      <c r="AF749" s="16">
        <f t="shared" si="69"/>
        <v>1.2967296899110211E-2</v>
      </c>
      <c r="AG749" s="16" t="str">
        <f t="shared" si="70"/>
        <v/>
      </c>
      <c r="AH749" s="16" t="str">
        <f t="shared" si="71"/>
        <v/>
      </c>
      <c r="AI749" s="17" t="str">
        <f>IF('Peer Comparison Tool'!$D$11="NR","",IF($C749='Peer Comparison Tool'!$D$9,COUNT('ALLL &lt;50B Database'!$AI$1:AI748)+1,""))</f>
        <v/>
      </c>
    </row>
    <row r="750" spans="1:35" x14ac:dyDescent="0.25">
      <c r="A750" t="s">
        <v>574</v>
      </c>
      <c r="B750">
        <v>518037</v>
      </c>
      <c r="C750" s="5" t="s">
        <v>561</v>
      </c>
      <c r="D750" s="5" t="s">
        <v>4390</v>
      </c>
      <c r="E750" s="5" t="s">
        <v>4388</v>
      </c>
      <c r="F750" s="2">
        <v>7733</v>
      </c>
      <c r="G750" s="2">
        <v>922360</v>
      </c>
      <c r="H750" s="2">
        <v>613384</v>
      </c>
      <c r="I750" s="2">
        <v>56094</v>
      </c>
      <c r="J750" s="2">
        <v>557290</v>
      </c>
      <c r="K750" s="33">
        <v>1.3876078881731235E-2</v>
      </c>
      <c r="L750" s="2">
        <v>7564</v>
      </c>
      <c r="M750" s="2">
        <v>808966</v>
      </c>
      <c r="N750" s="2">
        <v>538164</v>
      </c>
      <c r="O750" s="33">
        <v>1.4055195070647609E-2</v>
      </c>
      <c r="P750" s="2">
        <v>7699</v>
      </c>
      <c r="Q750" s="2">
        <v>804664</v>
      </c>
      <c r="R750" s="2">
        <v>547192</v>
      </c>
      <c r="S750" s="35">
        <v>1.4070015643503559E-2</v>
      </c>
      <c r="T750" t="s">
        <v>4388</v>
      </c>
      <c r="U750" t="s">
        <v>4388</v>
      </c>
      <c r="V750" s="5" t="s">
        <v>4390</v>
      </c>
      <c r="W750" s="5">
        <v>0</v>
      </c>
      <c r="X750" s="4">
        <v>-1.939367617723245E-4</v>
      </c>
      <c r="Y750" s="6">
        <v>34</v>
      </c>
      <c r="Z750" s="4">
        <v>1.4820572855950634E-5</v>
      </c>
      <c r="AA750" s="5">
        <v>2032</v>
      </c>
      <c r="AC750" s="16" t="str">
        <f t="shared" si="66"/>
        <v/>
      </c>
      <c r="AD750" s="16" t="str">
        <f t="shared" si="67"/>
        <v/>
      </c>
      <c r="AE750" s="16" t="str">
        <f t="shared" si="68"/>
        <v/>
      </c>
      <c r="AF750" s="16">
        <f t="shared" si="69"/>
        <v>1.3876078881731235E-2</v>
      </c>
      <c r="AG750" s="16" t="str">
        <f t="shared" si="70"/>
        <v/>
      </c>
      <c r="AH750" s="16" t="str">
        <f t="shared" si="71"/>
        <v/>
      </c>
      <c r="AI750" s="17" t="str">
        <f>IF('Peer Comparison Tool'!$D$11="NR","",IF($C750='Peer Comparison Tool'!$D$9,COUNT('ALLL &lt;50B Database'!$AI$1:AI749)+1,""))</f>
        <v/>
      </c>
    </row>
    <row r="751" spans="1:35" x14ac:dyDescent="0.25">
      <c r="A751" t="s">
        <v>1842</v>
      </c>
      <c r="B751">
        <v>97804</v>
      </c>
      <c r="C751" s="5" t="s">
        <v>1795</v>
      </c>
      <c r="D751" s="5" t="s">
        <v>4390</v>
      </c>
      <c r="E751" s="5" t="s">
        <v>4388</v>
      </c>
      <c r="F751" s="2">
        <v>13057</v>
      </c>
      <c r="G751" s="2">
        <v>922262</v>
      </c>
      <c r="H751" s="2">
        <v>725456</v>
      </c>
      <c r="I751" s="2">
        <v>44992</v>
      </c>
      <c r="J751" s="2">
        <v>680464</v>
      </c>
      <c r="K751" s="33">
        <v>1.9188377342519221E-2</v>
      </c>
      <c r="L751" s="2">
        <v>9648</v>
      </c>
      <c r="M751" s="2">
        <v>892690</v>
      </c>
      <c r="N751" s="2">
        <v>707396</v>
      </c>
      <c r="O751" s="33">
        <v>1.3638753965247188E-2</v>
      </c>
      <c r="P751" s="2">
        <v>10728</v>
      </c>
      <c r="Q751" s="2">
        <v>892805</v>
      </c>
      <c r="R751" s="2">
        <v>702837</v>
      </c>
      <c r="S751" s="35">
        <v>1.5263852073809432E-2</v>
      </c>
      <c r="T751" t="s">
        <v>4388</v>
      </c>
      <c r="U751" t="s">
        <v>4388</v>
      </c>
      <c r="V751" s="5" t="s">
        <v>4390</v>
      </c>
      <c r="W751" s="5">
        <v>0</v>
      </c>
      <c r="X751" s="4">
        <v>3.9245252687097887E-3</v>
      </c>
      <c r="Y751" s="6">
        <v>2329</v>
      </c>
      <c r="Z751" s="4">
        <v>1.6250981085622444E-3</v>
      </c>
      <c r="AA751" s="5">
        <v>644</v>
      </c>
      <c r="AC751" s="16" t="str">
        <f t="shared" si="66"/>
        <v/>
      </c>
      <c r="AD751" s="16" t="str">
        <f t="shared" si="67"/>
        <v/>
      </c>
      <c r="AE751" s="16" t="str">
        <f t="shared" si="68"/>
        <v/>
      </c>
      <c r="AF751" s="16">
        <f t="shared" si="69"/>
        <v>1.9188377342519221E-2</v>
      </c>
      <c r="AG751" s="16" t="str">
        <f t="shared" si="70"/>
        <v/>
      </c>
      <c r="AH751" s="16" t="str">
        <f t="shared" si="71"/>
        <v/>
      </c>
      <c r="AI751" s="17" t="str">
        <f>IF('Peer Comparison Tool'!$D$11="NR","",IF($C751='Peer Comparison Tool'!$D$9,COUNT('ALLL &lt;50B Database'!$AI$1:AI750)+1,""))</f>
        <v/>
      </c>
    </row>
    <row r="752" spans="1:35" x14ac:dyDescent="0.25">
      <c r="A752" t="s">
        <v>3524</v>
      </c>
      <c r="B752">
        <v>3637247</v>
      </c>
      <c r="C752" s="5" t="s">
        <v>3516</v>
      </c>
      <c r="D752" s="5" t="s">
        <v>4390</v>
      </c>
      <c r="E752" s="5" t="s">
        <v>4388</v>
      </c>
      <c r="F752" s="2">
        <v>6100</v>
      </c>
      <c r="G752" s="2">
        <v>920476</v>
      </c>
      <c r="H752" s="2">
        <v>677202</v>
      </c>
      <c r="I752" s="2">
        <v>91665</v>
      </c>
      <c r="J752" s="2">
        <v>585537</v>
      </c>
      <c r="K752" s="33">
        <v>1.0417787432732688E-2</v>
      </c>
      <c r="L752" s="2">
        <v>5237</v>
      </c>
      <c r="M752" s="2">
        <v>714414</v>
      </c>
      <c r="N752" s="2">
        <v>572659</v>
      </c>
      <c r="O752" s="33">
        <v>9.145058402993754E-3</v>
      </c>
      <c r="P752" s="2">
        <v>5490</v>
      </c>
      <c r="Q752" s="2">
        <v>740852</v>
      </c>
      <c r="R752" s="2">
        <v>591071</v>
      </c>
      <c r="S752" s="35">
        <v>9.2882242573227251E-3</v>
      </c>
      <c r="T752" t="s">
        <v>4388</v>
      </c>
      <c r="U752" t="s">
        <v>4388</v>
      </c>
      <c r="V752" s="5" t="s">
        <v>4390</v>
      </c>
      <c r="W752" s="5">
        <v>0</v>
      </c>
      <c r="X752" s="4">
        <v>1.1295631754099627E-3</v>
      </c>
      <c r="Y752" s="6">
        <v>610</v>
      </c>
      <c r="Z752" s="4">
        <v>1.4316585432897107E-4</v>
      </c>
      <c r="AA752" s="5">
        <v>3631</v>
      </c>
      <c r="AC752" s="16" t="str">
        <f t="shared" si="66"/>
        <v/>
      </c>
      <c r="AD752" s="16" t="str">
        <f t="shared" si="67"/>
        <v/>
      </c>
      <c r="AE752" s="16" t="str">
        <f t="shared" si="68"/>
        <v/>
      </c>
      <c r="AF752" s="16">
        <f t="shared" si="69"/>
        <v>1.0417787432732688E-2</v>
      </c>
      <c r="AG752" s="16" t="str">
        <f t="shared" si="70"/>
        <v/>
      </c>
      <c r="AH752" s="16" t="str">
        <f t="shared" si="71"/>
        <v/>
      </c>
      <c r="AI752" s="17" t="str">
        <f>IF('Peer Comparison Tool'!$D$11="NR","",IF($C752='Peer Comparison Tool'!$D$9,COUNT('ALLL &lt;50B Database'!$AI$1:AI751)+1,""))</f>
        <v/>
      </c>
    </row>
    <row r="753" spans="1:35" x14ac:dyDescent="0.25">
      <c r="A753" t="s">
        <v>270</v>
      </c>
      <c r="B753">
        <v>2297998</v>
      </c>
      <c r="C753" s="5" t="s">
        <v>207</v>
      </c>
      <c r="D753" s="5" t="s">
        <v>4390</v>
      </c>
      <c r="E753" s="5" t="s">
        <v>4388</v>
      </c>
      <c r="F753" s="2">
        <v>9368</v>
      </c>
      <c r="G753" s="2">
        <v>918871</v>
      </c>
      <c r="H753" s="2">
        <v>666950</v>
      </c>
      <c r="I753" s="2">
        <v>12174</v>
      </c>
      <c r="J753" s="2">
        <v>654776</v>
      </c>
      <c r="K753" s="33">
        <v>1.4307182914462351E-2</v>
      </c>
      <c r="L753" s="2">
        <v>9520</v>
      </c>
      <c r="M753" s="2">
        <v>945202</v>
      </c>
      <c r="N753" s="2">
        <v>682538</v>
      </c>
      <c r="O753" s="33">
        <v>1.3947941360041492E-2</v>
      </c>
      <c r="P753" s="2">
        <v>9930</v>
      </c>
      <c r="Q753" s="2">
        <v>934541</v>
      </c>
      <c r="R753" s="2">
        <v>672342</v>
      </c>
      <c r="S753" s="35">
        <v>1.4769269211205012E-2</v>
      </c>
      <c r="T753" t="s">
        <v>4388</v>
      </c>
      <c r="U753" t="s">
        <v>4388</v>
      </c>
      <c r="V753" s="5" t="s">
        <v>4390</v>
      </c>
      <c r="W753" s="5">
        <v>0</v>
      </c>
      <c r="X753" s="4">
        <v>-4.620862967426604E-4</v>
      </c>
      <c r="Y753" s="6">
        <v>-562</v>
      </c>
      <c r="Z753" s="4">
        <v>8.2132785116352004E-4</v>
      </c>
      <c r="AA753" s="5">
        <v>1844</v>
      </c>
      <c r="AC753" s="16" t="str">
        <f t="shared" si="66"/>
        <v/>
      </c>
      <c r="AD753" s="16" t="str">
        <f t="shared" si="67"/>
        <v/>
      </c>
      <c r="AE753" s="16" t="str">
        <f t="shared" si="68"/>
        <v/>
      </c>
      <c r="AF753" s="16">
        <f t="shared" si="69"/>
        <v>1.4307182914462351E-2</v>
      </c>
      <c r="AG753" s="16" t="str">
        <f t="shared" si="70"/>
        <v/>
      </c>
      <c r="AH753" s="16" t="str">
        <f t="shared" si="71"/>
        <v/>
      </c>
      <c r="AI753" s="17" t="str">
        <f>IF('Peer Comparison Tool'!$D$11="NR","",IF($C753='Peer Comparison Tool'!$D$9,COUNT('ALLL &lt;50B Database'!$AI$1:AI752)+1,""))</f>
        <v/>
      </c>
    </row>
    <row r="754" spans="1:35" x14ac:dyDescent="0.25">
      <c r="A754" t="s">
        <v>922</v>
      </c>
      <c r="B754">
        <v>3384952</v>
      </c>
      <c r="C754" s="5" t="s">
        <v>917</v>
      </c>
      <c r="D754" s="5" t="s">
        <v>4390</v>
      </c>
      <c r="E754" s="5" t="s">
        <v>4388</v>
      </c>
      <c r="F754" s="2">
        <v>2668</v>
      </c>
      <c r="G754" s="2">
        <v>916686</v>
      </c>
      <c r="H754" s="2">
        <v>807058</v>
      </c>
      <c r="I754" s="2">
        <v>618487</v>
      </c>
      <c r="J754" s="2">
        <v>188571</v>
      </c>
      <c r="K754" s="33">
        <v>1.4148517004205313E-2</v>
      </c>
      <c r="L754" s="2">
        <v>2096</v>
      </c>
      <c r="M754" s="2">
        <v>220077</v>
      </c>
      <c r="N754" s="2">
        <v>172028</v>
      </c>
      <c r="O754" s="33">
        <v>1.2184063059501942E-2</v>
      </c>
      <c r="P754" s="2">
        <v>2167</v>
      </c>
      <c r="Q754" s="2">
        <v>236646</v>
      </c>
      <c r="R754" s="2">
        <v>179797</v>
      </c>
      <c r="S754" s="35">
        <v>1.2052481409589704E-2</v>
      </c>
      <c r="T754" t="s">
        <v>4388</v>
      </c>
      <c r="U754" t="s">
        <v>4388</v>
      </c>
      <c r="V754" s="5" t="s">
        <v>4390</v>
      </c>
      <c r="W754" s="5">
        <v>0</v>
      </c>
      <c r="X754" s="4">
        <v>2.0960355946156081E-3</v>
      </c>
      <c r="Y754" s="6">
        <v>501</v>
      </c>
      <c r="Z754" s="4">
        <v>-1.3158164991223728E-4</v>
      </c>
      <c r="AA754" s="5">
        <v>1920</v>
      </c>
      <c r="AC754" s="16" t="str">
        <f t="shared" si="66"/>
        <v/>
      </c>
      <c r="AD754" s="16" t="str">
        <f t="shared" si="67"/>
        <v/>
      </c>
      <c r="AE754" s="16" t="str">
        <f t="shared" si="68"/>
        <v/>
      </c>
      <c r="AF754" s="16">
        <f t="shared" si="69"/>
        <v>1.4148517004205313E-2</v>
      </c>
      <c r="AG754" s="16" t="str">
        <f t="shared" si="70"/>
        <v/>
      </c>
      <c r="AH754" s="16" t="str">
        <f t="shared" si="71"/>
        <v/>
      </c>
      <c r="AI754" s="17" t="str">
        <f>IF('Peer Comparison Tool'!$D$11="NR","",IF($C754='Peer Comparison Tool'!$D$9,COUNT('ALLL &lt;50B Database'!$AI$1:AI753)+1,""))</f>
        <v/>
      </c>
    </row>
    <row r="755" spans="1:35" x14ac:dyDescent="0.25">
      <c r="A755" t="s">
        <v>2012</v>
      </c>
      <c r="B755">
        <v>333203</v>
      </c>
      <c r="C755" s="5" t="s">
        <v>4118</v>
      </c>
      <c r="D755" s="5" t="s">
        <v>4387</v>
      </c>
      <c r="E755" s="5" t="s">
        <v>4388</v>
      </c>
      <c r="F755" s="2">
        <v>6888</v>
      </c>
      <c r="G755" s="2">
        <v>916583</v>
      </c>
      <c r="H755" s="2">
        <v>691837</v>
      </c>
      <c r="I755" s="2">
        <v>68486</v>
      </c>
      <c r="J755" s="2">
        <v>623351</v>
      </c>
      <c r="K755" s="33">
        <v>1.1049954199159061E-2</v>
      </c>
      <c r="L755" s="2">
        <v>6122</v>
      </c>
      <c r="M755" s="2">
        <v>872287</v>
      </c>
      <c r="N755" s="2">
        <v>671287</v>
      </c>
      <c r="O755" s="33">
        <v>9.1197952589577927E-3</v>
      </c>
      <c r="P755" s="2">
        <v>6391</v>
      </c>
      <c r="Q755" s="2">
        <v>882444</v>
      </c>
      <c r="R755" s="2">
        <v>677587</v>
      </c>
      <c r="S755" s="35">
        <v>9.4319991381180569E-3</v>
      </c>
      <c r="T755" t="s">
        <v>4388</v>
      </c>
      <c r="U755" t="s">
        <v>4388</v>
      </c>
      <c r="V755" s="5" t="s">
        <v>4387</v>
      </c>
      <c r="W755" s="5">
        <v>0</v>
      </c>
      <c r="X755" s="4">
        <v>1.6179550610410046E-3</v>
      </c>
      <c r="Y755" s="6">
        <v>497</v>
      </c>
      <c r="Z755" s="4">
        <v>3.1220387916026417E-4</v>
      </c>
      <c r="AA755" s="5">
        <v>3352</v>
      </c>
      <c r="AC755" s="16" t="str">
        <f t="shared" si="66"/>
        <v/>
      </c>
      <c r="AD755" s="16" t="str">
        <f t="shared" si="67"/>
        <v/>
      </c>
      <c r="AE755" s="16" t="str">
        <f t="shared" si="68"/>
        <v/>
      </c>
      <c r="AF755" s="16">
        <f t="shared" si="69"/>
        <v>1.1049954199159061E-2</v>
      </c>
      <c r="AG755" s="16" t="str">
        <f t="shared" si="70"/>
        <v/>
      </c>
      <c r="AH755" s="16" t="str">
        <f t="shared" si="71"/>
        <v/>
      </c>
      <c r="AI755" s="17" t="str">
        <f>IF('Peer Comparison Tool'!$D$11="NR","",IF($C755='Peer Comparison Tool'!$D$9,COUNT('ALLL &lt;50B Database'!$AI$1:AI754)+1,""))</f>
        <v/>
      </c>
    </row>
    <row r="756" spans="1:35" x14ac:dyDescent="0.25">
      <c r="A756" t="s">
        <v>456</v>
      </c>
      <c r="B756">
        <v>885225</v>
      </c>
      <c r="C756" s="5" t="s">
        <v>451</v>
      </c>
      <c r="D756" s="5" t="s">
        <v>4387</v>
      </c>
      <c r="E756" s="5" t="s">
        <v>4388</v>
      </c>
      <c r="F756" s="2">
        <v>8987</v>
      </c>
      <c r="G756" s="2">
        <v>915893</v>
      </c>
      <c r="H756" s="2">
        <v>642455</v>
      </c>
      <c r="I756" s="2">
        <v>0</v>
      </c>
      <c r="J756" s="2">
        <v>642455</v>
      </c>
      <c r="K756" s="33">
        <v>1.398852837941957E-2</v>
      </c>
      <c r="L756" s="2">
        <v>7063</v>
      </c>
      <c r="M756" s="2">
        <v>796056</v>
      </c>
      <c r="N756" s="2">
        <v>630468</v>
      </c>
      <c r="O756" s="33">
        <v>1.120278903925338E-2</v>
      </c>
      <c r="P756" s="2">
        <v>7230</v>
      </c>
      <c r="Q756" s="2">
        <v>793621</v>
      </c>
      <c r="R756" s="2">
        <v>649928</v>
      </c>
      <c r="S756" s="35">
        <v>1.1124309154244777E-2</v>
      </c>
      <c r="T756" t="s">
        <v>4388</v>
      </c>
      <c r="U756" t="s">
        <v>4388</v>
      </c>
      <c r="V756" s="5" t="s">
        <v>4387</v>
      </c>
      <c r="W756" s="5">
        <v>0</v>
      </c>
      <c r="X756" s="4">
        <v>2.8642192251747932E-3</v>
      </c>
      <c r="Y756" s="6">
        <v>1757</v>
      </c>
      <c r="Z756" s="4">
        <v>-7.8479885008602215E-5</v>
      </c>
      <c r="AA756" s="5">
        <v>1994</v>
      </c>
      <c r="AC756" s="16" t="str">
        <f t="shared" si="66"/>
        <v/>
      </c>
      <c r="AD756" s="16" t="str">
        <f t="shared" si="67"/>
        <v/>
      </c>
      <c r="AE756" s="16" t="str">
        <f t="shared" si="68"/>
        <v/>
      </c>
      <c r="AF756" s="16">
        <f t="shared" si="69"/>
        <v>1.398852837941957E-2</v>
      </c>
      <c r="AG756" s="16" t="str">
        <f t="shared" si="70"/>
        <v/>
      </c>
      <c r="AH756" s="16" t="str">
        <f t="shared" si="71"/>
        <v/>
      </c>
      <c r="AI756" s="17" t="str">
        <f>IF('Peer Comparison Tool'!$D$11="NR","",IF($C756='Peer Comparison Tool'!$D$9,COUNT('ALLL &lt;50B Database'!$AI$1:AI755)+1,""))</f>
        <v/>
      </c>
    </row>
    <row r="757" spans="1:35" x14ac:dyDescent="0.25">
      <c r="A757" t="s">
        <v>3763</v>
      </c>
      <c r="B757">
        <v>1157415</v>
      </c>
      <c r="C757" s="5" t="s">
        <v>3704</v>
      </c>
      <c r="D757" s="5" t="s">
        <v>4390</v>
      </c>
      <c r="E757" s="5" t="s">
        <v>4388</v>
      </c>
      <c r="F757" s="2">
        <v>8624</v>
      </c>
      <c r="G757" s="2">
        <v>915442</v>
      </c>
      <c r="H757" s="2">
        <v>736907</v>
      </c>
      <c r="I757" s="2">
        <v>17947</v>
      </c>
      <c r="J757" s="2">
        <v>718960</v>
      </c>
      <c r="K757" s="33">
        <v>1.1995104039167686E-2</v>
      </c>
      <c r="L757" s="2">
        <v>7264</v>
      </c>
      <c r="M757" s="2">
        <v>853091</v>
      </c>
      <c r="N757" s="2">
        <v>681382</v>
      </c>
      <c r="O757" s="33">
        <v>1.0660686663281391E-2</v>
      </c>
      <c r="P757" s="2">
        <v>7823</v>
      </c>
      <c r="Q757" s="2">
        <v>918137</v>
      </c>
      <c r="R757" s="2">
        <v>717643</v>
      </c>
      <c r="S757" s="35">
        <v>1.0900963292333374E-2</v>
      </c>
      <c r="T757" t="s">
        <v>4388</v>
      </c>
      <c r="U757" t="s">
        <v>4388</v>
      </c>
      <c r="V757" s="5" t="s">
        <v>4390</v>
      </c>
      <c r="W757" s="5">
        <v>0</v>
      </c>
      <c r="X757" s="4">
        <v>1.0941407468343118E-3</v>
      </c>
      <c r="Y757" s="6">
        <v>801</v>
      </c>
      <c r="Z757" s="4">
        <v>2.4027662905198345E-4</v>
      </c>
      <c r="AA757" s="5">
        <v>2928</v>
      </c>
      <c r="AC757" s="16" t="str">
        <f t="shared" si="66"/>
        <v/>
      </c>
      <c r="AD757" s="16" t="str">
        <f t="shared" si="67"/>
        <v/>
      </c>
      <c r="AE757" s="16" t="str">
        <f t="shared" si="68"/>
        <v/>
      </c>
      <c r="AF757" s="16">
        <f t="shared" si="69"/>
        <v>1.1995104039167686E-2</v>
      </c>
      <c r="AG757" s="16" t="str">
        <f t="shared" si="70"/>
        <v/>
      </c>
      <c r="AH757" s="16" t="str">
        <f t="shared" si="71"/>
        <v/>
      </c>
      <c r="AI757" s="17" t="str">
        <f>IF('Peer Comparison Tool'!$D$11="NR","",IF($C757='Peer Comparison Tool'!$D$9,COUNT('ALLL &lt;50B Database'!$AI$1:AI756)+1,""))</f>
        <v/>
      </c>
    </row>
    <row r="758" spans="1:35" x14ac:dyDescent="0.25">
      <c r="A758" t="s">
        <v>1325</v>
      </c>
      <c r="B758">
        <v>716374</v>
      </c>
      <c r="C758" s="5" t="s">
        <v>1309</v>
      </c>
      <c r="D758" s="5" t="s">
        <v>4390</v>
      </c>
      <c r="E758" s="5" t="s">
        <v>4388</v>
      </c>
      <c r="F758" s="2">
        <v>6063</v>
      </c>
      <c r="G758" s="2">
        <v>915345</v>
      </c>
      <c r="H758" s="2">
        <v>504855</v>
      </c>
      <c r="I758" s="2">
        <v>45069</v>
      </c>
      <c r="J758" s="2">
        <v>459786</v>
      </c>
      <c r="K758" s="33">
        <v>1.3186569404027092E-2</v>
      </c>
      <c r="L758" s="2">
        <v>5061</v>
      </c>
      <c r="M758" s="2">
        <v>823006</v>
      </c>
      <c r="N758" s="2">
        <v>471555</v>
      </c>
      <c r="O758" s="33">
        <v>1.0732576263638388E-2</v>
      </c>
      <c r="P758" s="2">
        <v>5307</v>
      </c>
      <c r="Q758" s="2">
        <v>826986</v>
      </c>
      <c r="R758" s="2">
        <v>470599</v>
      </c>
      <c r="S758" s="35">
        <v>1.1277117035947803E-2</v>
      </c>
      <c r="T758" t="s">
        <v>4388</v>
      </c>
      <c r="U758" t="s">
        <v>4388</v>
      </c>
      <c r="V758" s="5" t="s">
        <v>4390</v>
      </c>
      <c r="W758" s="5">
        <v>0</v>
      </c>
      <c r="X758" s="4">
        <v>1.9094523680792883E-3</v>
      </c>
      <c r="Y758" s="6">
        <v>756</v>
      </c>
      <c r="Z758" s="4">
        <v>5.4454077230941568E-4</v>
      </c>
      <c r="AA758" s="5">
        <v>2321</v>
      </c>
      <c r="AC758" s="16" t="str">
        <f t="shared" si="66"/>
        <v/>
      </c>
      <c r="AD758" s="16" t="str">
        <f t="shared" si="67"/>
        <v/>
      </c>
      <c r="AE758" s="16" t="str">
        <f t="shared" si="68"/>
        <v/>
      </c>
      <c r="AF758" s="16">
        <f t="shared" si="69"/>
        <v>1.3186569404027092E-2</v>
      </c>
      <c r="AG758" s="16" t="str">
        <f t="shared" si="70"/>
        <v/>
      </c>
      <c r="AH758" s="16" t="str">
        <f t="shared" si="71"/>
        <v/>
      </c>
      <c r="AI758" s="17" t="str">
        <f>IF('Peer Comparison Tool'!$D$11="NR","",IF($C758='Peer Comparison Tool'!$D$9,COUNT('ALLL &lt;50B Database'!$AI$1:AI757)+1,""))</f>
        <v/>
      </c>
    </row>
    <row r="759" spans="1:35" x14ac:dyDescent="0.25">
      <c r="A759" t="s">
        <v>3220</v>
      </c>
      <c r="B759">
        <v>67151</v>
      </c>
      <c r="C759" s="5" t="s">
        <v>3209</v>
      </c>
      <c r="D759" s="5" t="s">
        <v>4390</v>
      </c>
      <c r="E759" s="5" t="s">
        <v>4388</v>
      </c>
      <c r="F759" s="2">
        <v>11858</v>
      </c>
      <c r="G759" s="2">
        <v>915107</v>
      </c>
      <c r="H759" s="2">
        <v>638892</v>
      </c>
      <c r="I759" s="2">
        <v>62127</v>
      </c>
      <c r="J759" s="2">
        <v>576765</v>
      </c>
      <c r="K759" s="33">
        <v>2.0559499969658352E-2</v>
      </c>
      <c r="L759" s="2">
        <v>10658</v>
      </c>
      <c r="M759" s="2">
        <v>818584</v>
      </c>
      <c r="N759" s="2">
        <v>584088</v>
      </c>
      <c r="O759" s="33">
        <v>1.8247250414321129E-2</v>
      </c>
      <c r="P759" s="2">
        <v>10707</v>
      </c>
      <c r="Q759" s="2">
        <v>821576</v>
      </c>
      <c r="R759" s="2">
        <v>582959</v>
      </c>
      <c r="S759" s="35">
        <v>1.8366643280230684E-2</v>
      </c>
      <c r="T759" t="s">
        <v>4388</v>
      </c>
      <c r="U759" t="s">
        <v>4388</v>
      </c>
      <c r="V759" s="5" t="s">
        <v>4390</v>
      </c>
      <c r="W759" s="5">
        <v>0</v>
      </c>
      <c r="X759" s="4">
        <v>2.1928566894276677E-3</v>
      </c>
      <c r="Y759" s="6">
        <v>1151</v>
      </c>
      <c r="Z759" s="4">
        <v>1.1939286590955528E-4</v>
      </c>
      <c r="AA759" s="5">
        <v>494</v>
      </c>
      <c r="AC759" s="16" t="str">
        <f t="shared" si="66"/>
        <v/>
      </c>
      <c r="AD759" s="16" t="str">
        <f t="shared" si="67"/>
        <v/>
      </c>
      <c r="AE759" s="16" t="str">
        <f t="shared" si="68"/>
        <v/>
      </c>
      <c r="AF759" s="16">
        <f t="shared" si="69"/>
        <v>2.0559499969658352E-2</v>
      </c>
      <c r="AG759" s="16" t="str">
        <f t="shared" si="70"/>
        <v/>
      </c>
      <c r="AH759" s="16" t="str">
        <f t="shared" si="71"/>
        <v/>
      </c>
      <c r="AI759" s="17" t="str">
        <f>IF('Peer Comparison Tool'!$D$11="NR","",IF($C759='Peer Comparison Tool'!$D$9,COUNT('ALLL &lt;50B Database'!$AI$1:AI758)+1,""))</f>
        <v/>
      </c>
    </row>
    <row r="760" spans="1:35" x14ac:dyDescent="0.25">
      <c r="A760" t="s">
        <v>3774</v>
      </c>
      <c r="B760">
        <v>738769</v>
      </c>
      <c r="C760" s="5" t="s">
        <v>3704</v>
      </c>
      <c r="D760" s="5" t="s">
        <v>4390</v>
      </c>
      <c r="E760" s="5" t="s">
        <v>4388</v>
      </c>
      <c r="F760" s="2">
        <v>7186</v>
      </c>
      <c r="G760" s="2">
        <v>914858</v>
      </c>
      <c r="H760" s="2">
        <v>598164</v>
      </c>
      <c r="I760" s="2">
        <v>73635</v>
      </c>
      <c r="J760" s="2">
        <v>524529</v>
      </c>
      <c r="K760" s="33">
        <v>1.3699909823861026E-2</v>
      </c>
      <c r="L760" s="2">
        <v>6559</v>
      </c>
      <c r="M760" s="2">
        <v>743866</v>
      </c>
      <c r="N760" s="2">
        <v>530607</v>
      </c>
      <c r="O760" s="33">
        <v>1.2361314494531735E-2</v>
      </c>
      <c r="P760" s="2">
        <v>6766</v>
      </c>
      <c r="Q760" s="2">
        <v>786089</v>
      </c>
      <c r="R760" s="2">
        <v>536537</v>
      </c>
      <c r="S760" s="35">
        <v>1.2610500301004404E-2</v>
      </c>
      <c r="T760" t="s">
        <v>4388</v>
      </c>
      <c r="U760" t="s">
        <v>4388</v>
      </c>
      <c r="V760" s="5" t="s">
        <v>4390</v>
      </c>
      <c r="W760" s="5">
        <v>0</v>
      </c>
      <c r="X760" s="4">
        <v>1.0894095228566221E-3</v>
      </c>
      <c r="Y760" s="6">
        <v>420</v>
      </c>
      <c r="Z760" s="4">
        <v>2.4918580647266889E-4</v>
      </c>
      <c r="AA760" s="5">
        <v>2112</v>
      </c>
      <c r="AC760" s="16" t="str">
        <f t="shared" si="66"/>
        <v/>
      </c>
      <c r="AD760" s="16" t="str">
        <f t="shared" si="67"/>
        <v/>
      </c>
      <c r="AE760" s="16" t="str">
        <f t="shared" si="68"/>
        <v/>
      </c>
      <c r="AF760" s="16">
        <f t="shared" si="69"/>
        <v>1.3699909823861026E-2</v>
      </c>
      <c r="AG760" s="16" t="str">
        <f t="shared" si="70"/>
        <v/>
      </c>
      <c r="AH760" s="16" t="str">
        <f t="shared" si="71"/>
        <v/>
      </c>
      <c r="AI760" s="17" t="str">
        <f>IF('Peer Comparison Tool'!$D$11="NR","",IF($C760='Peer Comparison Tool'!$D$9,COUNT('ALLL &lt;50B Database'!$AI$1:AI759)+1,""))</f>
        <v/>
      </c>
    </row>
    <row r="761" spans="1:35" x14ac:dyDescent="0.25">
      <c r="A761" t="s">
        <v>1912</v>
      </c>
      <c r="B761">
        <v>411473</v>
      </c>
      <c r="C761" s="5" t="s">
        <v>1902</v>
      </c>
      <c r="D761" s="5" t="s">
        <v>4387</v>
      </c>
      <c r="E761" s="5" t="s">
        <v>4388</v>
      </c>
      <c r="F761" s="2">
        <v>8131</v>
      </c>
      <c r="G761" s="2">
        <v>913830</v>
      </c>
      <c r="H761" s="2">
        <v>660284</v>
      </c>
      <c r="I761" s="2">
        <v>46488</v>
      </c>
      <c r="J761" s="2">
        <v>613796</v>
      </c>
      <c r="K761" s="33">
        <v>1.3247072317186817E-2</v>
      </c>
      <c r="L761" s="2">
        <v>7101</v>
      </c>
      <c r="M761" s="2">
        <v>823555</v>
      </c>
      <c r="N761" s="2">
        <v>644621</v>
      </c>
      <c r="O761" s="33">
        <v>1.1015775160908502E-2</v>
      </c>
      <c r="P761" s="2">
        <v>7880</v>
      </c>
      <c r="Q761" s="2">
        <v>853686</v>
      </c>
      <c r="R761" s="2">
        <v>634820</v>
      </c>
      <c r="S761" s="35">
        <v>1.2412967455341671E-2</v>
      </c>
      <c r="T761" t="s">
        <v>4388</v>
      </c>
      <c r="U761" t="s">
        <v>4388</v>
      </c>
      <c r="V761" s="5" t="s">
        <v>4387</v>
      </c>
      <c r="W761" s="5">
        <v>0</v>
      </c>
      <c r="X761" s="4">
        <v>8.3410486184514604E-4</v>
      </c>
      <c r="Y761" s="6">
        <v>251</v>
      </c>
      <c r="Z761" s="4">
        <v>1.397192294433169E-3</v>
      </c>
      <c r="AA761" s="5">
        <v>2294</v>
      </c>
      <c r="AC761" s="16" t="str">
        <f t="shared" si="66"/>
        <v/>
      </c>
      <c r="AD761" s="16" t="str">
        <f t="shared" si="67"/>
        <v/>
      </c>
      <c r="AE761" s="16" t="str">
        <f t="shared" si="68"/>
        <v/>
      </c>
      <c r="AF761" s="16">
        <f t="shared" si="69"/>
        <v>1.3247072317186817E-2</v>
      </c>
      <c r="AG761" s="16" t="str">
        <f t="shared" si="70"/>
        <v/>
      </c>
      <c r="AH761" s="16" t="str">
        <f t="shared" si="71"/>
        <v/>
      </c>
      <c r="AI761" s="17" t="str">
        <f>IF('Peer Comparison Tool'!$D$11="NR","",IF($C761='Peer Comparison Tool'!$D$9,COUNT('ALLL &lt;50B Database'!$AI$1:AI760)+1,""))</f>
        <v/>
      </c>
    </row>
    <row r="762" spans="1:35" x14ac:dyDescent="0.25">
      <c r="A762" t="s">
        <v>284</v>
      </c>
      <c r="B762">
        <v>3052813</v>
      </c>
      <c r="C762" s="5" t="s">
        <v>207</v>
      </c>
      <c r="D762" s="5" t="s">
        <v>4387</v>
      </c>
      <c r="E762" s="5" t="s">
        <v>4388</v>
      </c>
      <c r="F762" s="2">
        <v>7288</v>
      </c>
      <c r="G762" s="2">
        <v>912426</v>
      </c>
      <c r="H762" s="2">
        <v>611293</v>
      </c>
      <c r="I762" s="2">
        <v>163336</v>
      </c>
      <c r="J762" s="2">
        <v>447957</v>
      </c>
      <c r="K762" s="33">
        <v>1.6269418716528594E-2</v>
      </c>
      <c r="L762" s="2">
        <v>5785</v>
      </c>
      <c r="M762" s="2">
        <v>883449</v>
      </c>
      <c r="N762" s="2">
        <v>441147</v>
      </c>
      <c r="O762" s="33">
        <v>1.3113542651315774E-2</v>
      </c>
      <c r="P762" s="2">
        <v>7473</v>
      </c>
      <c r="Q762" s="2">
        <v>637192</v>
      </c>
      <c r="R762" s="2">
        <v>454916</v>
      </c>
      <c r="S762" s="35">
        <v>1.6427208539598521E-2</v>
      </c>
      <c r="T762" t="s">
        <v>4388</v>
      </c>
      <c r="U762" t="s">
        <v>4388</v>
      </c>
      <c r="V762" s="5" t="s">
        <v>4387</v>
      </c>
      <c r="W762" s="5">
        <v>0</v>
      </c>
      <c r="X762" s="4">
        <v>-1.5778982306992664E-4</v>
      </c>
      <c r="Y762" s="6">
        <v>-185</v>
      </c>
      <c r="Z762" s="4">
        <v>3.3136658882827463E-3</v>
      </c>
      <c r="AA762" s="5">
        <v>1194</v>
      </c>
      <c r="AC762" s="16" t="str">
        <f t="shared" si="66"/>
        <v/>
      </c>
      <c r="AD762" s="16" t="str">
        <f t="shared" si="67"/>
        <v/>
      </c>
      <c r="AE762" s="16" t="str">
        <f t="shared" si="68"/>
        <v/>
      </c>
      <c r="AF762" s="16">
        <f t="shared" si="69"/>
        <v>1.6269418716528594E-2</v>
      </c>
      <c r="AG762" s="16" t="str">
        <f t="shared" si="70"/>
        <v/>
      </c>
      <c r="AH762" s="16" t="str">
        <f t="shared" si="71"/>
        <v/>
      </c>
      <c r="AI762" s="17" t="str">
        <f>IF('Peer Comparison Tool'!$D$11="NR","",IF($C762='Peer Comparison Tool'!$D$9,COUNT('ALLL &lt;50B Database'!$AI$1:AI761)+1,""))</f>
        <v/>
      </c>
    </row>
    <row r="763" spans="1:35" x14ac:dyDescent="0.25">
      <c r="A763" t="s">
        <v>1974</v>
      </c>
      <c r="B763">
        <v>822042</v>
      </c>
      <c r="C763" s="5" t="s">
        <v>1963</v>
      </c>
      <c r="D763" s="5" t="s">
        <v>4387</v>
      </c>
      <c r="E763" s="5" t="s">
        <v>4388</v>
      </c>
      <c r="F763" s="2">
        <v>6936</v>
      </c>
      <c r="G763" s="2">
        <v>911239</v>
      </c>
      <c r="H763" s="2">
        <v>633685</v>
      </c>
      <c r="I763" s="2">
        <v>72756</v>
      </c>
      <c r="J763" s="2">
        <v>560929</v>
      </c>
      <c r="K763" s="33">
        <v>1.2365201299986273E-2</v>
      </c>
      <c r="L763" s="2">
        <v>5184</v>
      </c>
      <c r="M763" s="2">
        <v>806619</v>
      </c>
      <c r="N763" s="2">
        <v>562864</v>
      </c>
      <c r="O763" s="33">
        <v>9.2100400807299809E-3</v>
      </c>
      <c r="P763" s="2">
        <v>6177</v>
      </c>
      <c r="Q763" s="2">
        <v>825181</v>
      </c>
      <c r="R763" s="2">
        <v>560439</v>
      </c>
      <c r="S763" s="35">
        <v>1.1021716904069846E-2</v>
      </c>
      <c r="T763" t="s">
        <v>4388</v>
      </c>
      <c r="U763" t="s">
        <v>4388</v>
      </c>
      <c r="V763" s="5" t="s">
        <v>4387</v>
      </c>
      <c r="W763" s="5">
        <v>0</v>
      </c>
      <c r="X763" s="4">
        <v>1.3434843959164271E-3</v>
      </c>
      <c r="Y763" s="6">
        <v>759</v>
      </c>
      <c r="Z763" s="4">
        <v>1.8116768233398649E-3</v>
      </c>
      <c r="AA763" s="5">
        <v>2758</v>
      </c>
      <c r="AC763" s="16" t="str">
        <f t="shared" si="66"/>
        <v/>
      </c>
      <c r="AD763" s="16" t="str">
        <f t="shared" si="67"/>
        <v/>
      </c>
      <c r="AE763" s="16" t="str">
        <f t="shared" si="68"/>
        <v/>
      </c>
      <c r="AF763" s="16">
        <f t="shared" si="69"/>
        <v>1.2365201299986273E-2</v>
      </c>
      <c r="AG763" s="16" t="str">
        <f t="shared" si="70"/>
        <v/>
      </c>
      <c r="AH763" s="16" t="str">
        <f t="shared" si="71"/>
        <v/>
      </c>
      <c r="AI763" s="17" t="str">
        <f>IF('Peer Comparison Tool'!$D$11="NR","",IF($C763='Peer Comparison Tool'!$D$9,COUNT('ALLL &lt;50B Database'!$AI$1:AI762)+1,""))</f>
        <v/>
      </c>
    </row>
    <row r="764" spans="1:35" x14ac:dyDescent="0.25">
      <c r="A764" t="s">
        <v>578</v>
      </c>
      <c r="B764">
        <v>321273</v>
      </c>
      <c r="C764" s="5" t="s">
        <v>561</v>
      </c>
      <c r="D764" s="5" t="s">
        <v>4390</v>
      </c>
      <c r="E764" s="5" t="s">
        <v>4388</v>
      </c>
      <c r="F764" s="2">
        <v>4997</v>
      </c>
      <c r="G764" s="2">
        <v>909926</v>
      </c>
      <c r="H764" s="2">
        <v>641091</v>
      </c>
      <c r="I764" s="2">
        <v>130233</v>
      </c>
      <c r="J764" s="2">
        <v>510858</v>
      </c>
      <c r="K764" s="33">
        <v>9.7815831405204581E-3</v>
      </c>
      <c r="L764" s="2">
        <v>4162</v>
      </c>
      <c r="M764" s="2">
        <v>319202</v>
      </c>
      <c r="N764" s="2">
        <v>252119</v>
      </c>
      <c r="O764" s="33">
        <v>1.6508077534814907E-2</v>
      </c>
      <c r="P764" s="2">
        <v>4666</v>
      </c>
      <c r="Q764" s="2">
        <v>645988</v>
      </c>
      <c r="R764" s="2">
        <v>525574</v>
      </c>
      <c r="S764" s="35">
        <v>8.8779125299196689E-3</v>
      </c>
      <c r="T764" t="s">
        <v>4388</v>
      </c>
      <c r="U764" t="s">
        <v>4388</v>
      </c>
      <c r="V764" s="5" t="s">
        <v>4390</v>
      </c>
      <c r="W764" s="5">
        <v>0</v>
      </c>
      <c r="X764" s="4">
        <v>9.036706106007892E-4</v>
      </c>
      <c r="Y764" s="6">
        <v>331</v>
      </c>
      <c r="Z764" s="4">
        <v>-7.6301650048952382E-3</v>
      </c>
      <c r="AA764" s="5">
        <v>3851</v>
      </c>
      <c r="AC764" s="16" t="str">
        <f t="shared" si="66"/>
        <v/>
      </c>
      <c r="AD764" s="16" t="str">
        <f t="shared" si="67"/>
        <v/>
      </c>
      <c r="AE764" s="16" t="str">
        <f t="shared" si="68"/>
        <v/>
      </c>
      <c r="AF764" s="16">
        <f t="shared" si="69"/>
        <v>9.7815831405204581E-3</v>
      </c>
      <c r="AG764" s="16" t="str">
        <f t="shared" si="70"/>
        <v/>
      </c>
      <c r="AH764" s="16" t="str">
        <f t="shared" si="71"/>
        <v/>
      </c>
      <c r="AI764" s="17" t="str">
        <f>IF('Peer Comparison Tool'!$D$11="NR","",IF($C764='Peer Comparison Tool'!$D$9,COUNT('ALLL &lt;50B Database'!$AI$1:AI763)+1,""))</f>
        <v/>
      </c>
    </row>
    <row r="765" spans="1:35" x14ac:dyDescent="0.25">
      <c r="A765" t="s">
        <v>273</v>
      </c>
      <c r="B765">
        <v>779968</v>
      </c>
      <c r="C765" s="5" t="s">
        <v>207</v>
      </c>
      <c r="D765" s="5" t="s">
        <v>4390</v>
      </c>
      <c r="E765" s="5" t="s">
        <v>4388</v>
      </c>
      <c r="F765" s="2">
        <v>10338</v>
      </c>
      <c r="G765" s="2">
        <v>907686</v>
      </c>
      <c r="H765" s="2">
        <v>747183</v>
      </c>
      <c r="I765" s="2">
        <v>13851</v>
      </c>
      <c r="J765" s="2">
        <v>733332</v>
      </c>
      <c r="K765" s="33">
        <v>1.4097298358724289E-2</v>
      </c>
      <c r="L765" s="2">
        <v>9050</v>
      </c>
      <c r="M765" s="2">
        <v>867298</v>
      </c>
      <c r="N765" s="2">
        <v>721590</v>
      </c>
      <c r="O765" s="33">
        <v>1.2541748084092074E-2</v>
      </c>
      <c r="P765" s="2">
        <v>10059</v>
      </c>
      <c r="Q765" s="2">
        <v>906070</v>
      </c>
      <c r="R765" s="2">
        <v>726488</v>
      </c>
      <c r="S765" s="35">
        <v>1.384606490403145E-2</v>
      </c>
      <c r="T765" t="s">
        <v>4388</v>
      </c>
      <c r="U765" t="s">
        <v>4388</v>
      </c>
      <c r="V765" s="5" t="s">
        <v>4390</v>
      </c>
      <c r="W765" s="5">
        <v>0</v>
      </c>
      <c r="X765" s="4">
        <v>2.5123345469283895E-4</v>
      </c>
      <c r="Y765" s="6">
        <v>279</v>
      </c>
      <c r="Z765" s="4">
        <v>1.3043168199393766E-3</v>
      </c>
      <c r="AA765" s="5">
        <v>1942</v>
      </c>
      <c r="AC765" s="16" t="str">
        <f t="shared" si="66"/>
        <v/>
      </c>
      <c r="AD765" s="16" t="str">
        <f t="shared" si="67"/>
        <v/>
      </c>
      <c r="AE765" s="16" t="str">
        <f t="shared" si="68"/>
        <v/>
      </c>
      <c r="AF765" s="16">
        <f t="shared" si="69"/>
        <v>1.4097298358724289E-2</v>
      </c>
      <c r="AG765" s="16" t="str">
        <f t="shared" si="70"/>
        <v/>
      </c>
      <c r="AH765" s="16" t="str">
        <f t="shared" si="71"/>
        <v/>
      </c>
      <c r="AI765" s="17" t="str">
        <f>IF('Peer Comparison Tool'!$D$11="NR","",IF($C765='Peer Comparison Tool'!$D$9,COUNT('ALLL &lt;50B Database'!$AI$1:AI764)+1,""))</f>
        <v/>
      </c>
    </row>
    <row r="766" spans="1:35" x14ac:dyDescent="0.25">
      <c r="A766" t="s">
        <v>2613</v>
      </c>
      <c r="B766">
        <v>2963266</v>
      </c>
      <c r="C766" s="5" t="s">
        <v>2604</v>
      </c>
      <c r="D766" s="5" t="s">
        <v>4387</v>
      </c>
      <c r="E766" s="5" t="s">
        <v>4388</v>
      </c>
      <c r="F766" s="2">
        <v>3487</v>
      </c>
      <c r="G766" s="2">
        <v>906918</v>
      </c>
      <c r="H766" s="2">
        <v>584676</v>
      </c>
      <c r="I766" s="2">
        <v>9401</v>
      </c>
      <c r="J766" s="2">
        <v>575275</v>
      </c>
      <c r="K766" s="33">
        <v>6.0614488722784757E-3</v>
      </c>
      <c r="L766" s="2">
        <v>2391</v>
      </c>
      <c r="M766" s="2">
        <v>658230</v>
      </c>
      <c r="N766" s="2">
        <v>430773</v>
      </c>
      <c r="O766" s="33">
        <v>5.5504871475231731E-3</v>
      </c>
      <c r="P766" s="2">
        <v>3015</v>
      </c>
      <c r="Q766" s="2">
        <v>808010</v>
      </c>
      <c r="R766" s="2">
        <v>515923</v>
      </c>
      <c r="S766" s="35">
        <v>5.8438953099590445E-3</v>
      </c>
      <c r="T766" t="s">
        <v>4388</v>
      </c>
      <c r="U766" t="s">
        <v>4388</v>
      </c>
      <c r="V766" s="5" t="s">
        <v>4387</v>
      </c>
      <c r="W766" s="5">
        <v>0</v>
      </c>
      <c r="X766" s="4">
        <v>2.1755356231943114E-4</v>
      </c>
      <c r="Y766" s="6">
        <v>472</v>
      </c>
      <c r="Z766" s="4">
        <v>2.9340816243587139E-4</v>
      </c>
      <c r="AA766" s="5">
        <v>4576</v>
      </c>
      <c r="AC766" s="16" t="str">
        <f t="shared" si="66"/>
        <v/>
      </c>
      <c r="AD766" s="16" t="str">
        <f t="shared" si="67"/>
        <v/>
      </c>
      <c r="AE766" s="16" t="str">
        <f t="shared" si="68"/>
        <v/>
      </c>
      <c r="AF766" s="16">
        <f t="shared" si="69"/>
        <v>6.0614488722784757E-3</v>
      </c>
      <c r="AG766" s="16" t="str">
        <f t="shared" si="70"/>
        <v/>
      </c>
      <c r="AH766" s="16" t="str">
        <f t="shared" si="71"/>
        <v/>
      </c>
      <c r="AI766" s="17" t="str">
        <f>IF('Peer Comparison Tool'!$D$11="NR","",IF($C766='Peer Comparison Tool'!$D$9,COUNT('ALLL &lt;50B Database'!$AI$1:AI765)+1,""))</f>
        <v/>
      </c>
    </row>
    <row r="767" spans="1:35" x14ac:dyDescent="0.25">
      <c r="A767" t="s">
        <v>4188</v>
      </c>
      <c r="B767">
        <v>524971</v>
      </c>
      <c r="C767" s="5" t="s">
        <v>4163</v>
      </c>
      <c r="D767" s="5" t="s">
        <v>4387</v>
      </c>
      <c r="E767" s="5" t="s">
        <v>4388</v>
      </c>
      <c r="F767" s="2">
        <v>7632</v>
      </c>
      <c r="G767" s="2">
        <v>906381</v>
      </c>
      <c r="H767" s="2">
        <v>687762</v>
      </c>
      <c r="I767" s="2">
        <v>72197</v>
      </c>
      <c r="J767" s="2">
        <v>615565</v>
      </c>
      <c r="K767" s="33">
        <v>1.2398365729045674E-2</v>
      </c>
      <c r="L767" s="2">
        <v>6986</v>
      </c>
      <c r="M767" s="2">
        <v>831386</v>
      </c>
      <c r="N767" s="2">
        <v>670251</v>
      </c>
      <c r="O767" s="33">
        <v>1.0422960950449906E-2</v>
      </c>
      <c r="P767" s="2">
        <v>7078</v>
      </c>
      <c r="Q767" s="2">
        <v>818550</v>
      </c>
      <c r="R767" s="2">
        <v>649869</v>
      </c>
      <c r="S767" s="35">
        <v>1.0891425810432565E-2</v>
      </c>
      <c r="T767" t="s">
        <v>4388</v>
      </c>
      <c r="U767" t="s">
        <v>4388</v>
      </c>
      <c r="V767" s="5" t="s">
        <v>4387</v>
      </c>
      <c r="W767" s="5">
        <v>0</v>
      </c>
      <c r="X767" s="4">
        <v>1.5069399186131097E-3</v>
      </c>
      <c r="Y767" s="6">
        <v>554</v>
      </c>
      <c r="Z767" s="4">
        <v>4.6846485998265804E-4</v>
      </c>
      <c r="AA767" s="5">
        <v>2747</v>
      </c>
      <c r="AC767" s="16" t="str">
        <f t="shared" si="66"/>
        <v/>
      </c>
      <c r="AD767" s="16" t="str">
        <f t="shared" si="67"/>
        <v/>
      </c>
      <c r="AE767" s="16" t="str">
        <f t="shared" si="68"/>
        <v/>
      </c>
      <c r="AF767" s="16">
        <f t="shared" si="69"/>
        <v>1.2398365729045674E-2</v>
      </c>
      <c r="AG767" s="16" t="str">
        <f t="shared" si="70"/>
        <v/>
      </c>
      <c r="AH767" s="16" t="str">
        <f t="shared" si="71"/>
        <v/>
      </c>
      <c r="AI767" s="17" t="str">
        <f>IF('Peer Comparison Tool'!$D$11="NR","",IF($C767='Peer Comparison Tool'!$D$9,COUNT('ALLL &lt;50B Database'!$AI$1:AI766)+1,""))</f>
        <v/>
      </c>
    </row>
    <row r="768" spans="1:35" x14ac:dyDescent="0.25">
      <c r="A768" t="s">
        <v>62</v>
      </c>
      <c r="B768">
        <v>88231</v>
      </c>
      <c r="C768" s="5" t="s">
        <v>561</v>
      </c>
      <c r="D768" s="5" t="s">
        <v>4390</v>
      </c>
      <c r="E768" s="5" t="s">
        <v>4388</v>
      </c>
      <c r="F768" s="2">
        <v>9666</v>
      </c>
      <c r="G768" s="2">
        <v>905739</v>
      </c>
      <c r="H768" s="2">
        <v>631845</v>
      </c>
      <c r="I768" s="2">
        <v>0</v>
      </c>
      <c r="J768" s="2">
        <v>631845</v>
      </c>
      <c r="K768" s="33">
        <v>1.5298055694038887E-2</v>
      </c>
      <c r="L768" s="2">
        <v>6772</v>
      </c>
      <c r="M768" s="2">
        <v>717755</v>
      </c>
      <c r="N768" s="2">
        <v>539714</v>
      </c>
      <c r="O768" s="33">
        <v>1.2547386208251037E-2</v>
      </c>
      <c r="P768" s="2">
        <v>7675</v>
      </c>
      <c r="Q768" s="2">
        <v>758352</v>
      </c>
      <c r="R768" s="2">
        <v>566046</v>
      </c>
      <c r="S768" s="35">
        <v>1.3558968705723562E-2</v>
      </c>
      <c r="T768" t="s">
        <v>4388</v>
      </c>
      <c r="U768" t="s">
        <v>4388</v>
      </c>
      <c r="V768" s="5" t="s">
        <v>4390</v>
      </c>
      <c r="W768" s="5">
        <v>0</v>
      </c>
      <c r="X768" s="4">
        <v>1.7390869883153245E-3</v>
      </c>
      <c r="Y768" s="6">
        <v>1991</v>
      </c>
      <c r="Z768" s="4">
        <v>1.0115824974725254E-3</v>
      </c>
      <c r="AA768" s="5">
        <v>1501</v>
      </c>
      <c r="AC768" s="16" t="str">
        <f t="shared" si="66"/>
        <v/>
      </c>
      <c r="AD768" s="16" t="str">
        <f t="shared" si="67"/>
        <v/>
      </c>
      <c r="AE768" s="16" t="str">
        <f t="shared" si="68"/>
        <v/>
      </c>
      <c r="AF768" s="16">
        <f t="shared" si="69"/>
        <v>1.5298055694038887E-2</v>
      </c>
      <c r="AG768" s="16" t="str">
        <f t="shared" si="70"/>
        <v/>
      </c>
      <c r="AH768" s="16" t="str">
        <f t="shared" si="71"/>
        <v/>
      </c>
      <c r="AI768" s="17" t="str">
        <f>IF('Peer Comparison Tool'!$D$11="NR","",IF($C768='Peer Comparison Tool'!$D$9,COUNT('ALLL &lt;50B Database'!$AI$1:AI767)+1,""))</f>
        <v/>
      </c>
    </row>
    <row r="769" spans="1:35" x14ac:dyDescent="0.25">
      <c r="A769" t="s">
        <v>392</v>
      </c>
      <c r="B769">
        <v>790543</v>
      </c>
      <c r="C769" s="5" t="s">
        <v>716</v>
      </c>
      <c r="D769" s="5" t="s">
        <v>4390</v>
      </c>
      <c r="E769" s="5" t="s">
        <v>4388</v>
      </c>
      <c r="F769" s="2">
        <v>10474</v>
      </c>
      <c r="G769" s="2">
        <v>905376</v>
      </c>
      <c r="H769" s="2">
        <v>669892</v>
      </c>
      <c r="I769" s="2">
        <v>35518</v>
      </c>
      <c r="J769" s="2">
        <v>634374</v>
      </c>
      <c r="K769" s="33">
        <v>1.6510764943077742E-2</v>
      </c>
      <c r="L769" s="2">
        <v>6658</v>
      </c>
      <c r="M769" s="2">
        <v>854727</v>
      </c>
      <c r="N769" s="2">
        <v>638196</v>
      </c>
      <c r="O769" s="33">
        <v>1.0432531698725784E-2</v>
      </c>
      <c r="P769" s="2">
        <v>7653</v>
      </c>
      <c r="Q769" s="2">
        <v>865063</v>
      </c>
      <c r="R769" s="2">
        <v>633457</v>
      </c>
      <c r="S769" s="35">
        <v>1.2081325172821518E-2</v>
      </c>
      <c r="T769" t="s">
        <v>4388</v>
      </c>
      <c r="U769" t="s">
        <v>4388</v>
      </c>
      <c r="V769" s="5" t="s">
        <v>4390</v>
      </c>
      <c r="W769" s="5">
        <v>0</v>
      </c>
      <c r="X769" s="4">
        <v>4.4294397702562237E-3</v>
      </c>
      <c r="Y769" s="6">
        <v>2821</v>
      </c>
      <c r="Z769" s="4">
        <v>1.648793474095734E-3</v>
      </c>
      <c r="AA769" s="5">
        <v>1140</v>
      </c>
      <c r="AC769" s="16" t="str">
        <f t="shared" si="66"/>
        <v/>
      </c>
      <c r="AD769" s="16" t="str">
        <f t="shared" si="67"/>
        <v/>
      </c>
      <c r="AE769" s="16" t="str">
        <f t="shared" si="68"/>
        <v/>
      </c>
      <c r="AF769" s="16">
        <f t="shared" si="69"/>
        <v>1.6510764943077742E-2</v>
      </c>
      <c r="AG769" s="16" t="str">
        <f t="shared" si="70"/>
        <v/>
      </c>
      <c r="AH769" s="16" t="str">
        <f t="shared" si="71"/>
        <v/>
      </c>
      <c r="AI769" s="17" t="str">
        <f>IF('Peer Comparison Tool'!$D$11="NR","",IF($C769='Peer Comparison Tool'!$D$9,COUNT('ALLL &lt;50B Database'!$AI$1:AI768)+1,""))</f>
        <v/>
      </c>
    </row>
    <row r="770" spans="1:35" x14ac:dyDescent="0.25">
      <c r="A770" t="s">
        <v>277</v>
      </c>
      <c r="B770">
        <v>3388482</v>
      </c>
      <c r="C770" s="5" t="s">
        <v>207</v>
      </c>
      <c r="D770" s="5" t="s">
        <v>4390</v>
      </c>
      <c r="E770" s="5" t="s">
        <v>4388</v>
      </c>
      <c r="F770" s="2">
        <v>7890</v>
      </c>
      <c r="G770" s="2">
        <v>902503</v>
      </c>
      <c r="H770" s="2">
        <v>731837</v>
      </c>
      <c r="I770" s="2">
        <v>116531</v>
      </c>
      <c r="J770" s="2">
        <v>615306</v>
      </c>
      <c r="K770" s="33">
        <v>1.2822888123957836E-2</v>
      </c>
      <c r="L770" s="2">
        <v>6365</v>
      </c>
      <c r="M770" s="2">
        <v>719000</v>
      </c>
      <c r="N770" s="2">
        <v>578462</v>
      </c>
      <c r="O770" s="33">
        <v>1.1003315688843865E-2</v>
      </c>
      <c r="P770" s="2">
        <v>7171</v>
      </c>
      <c r="Q770" s="2">
        <v>743468</v>
      </c>
      <c r="R770" s="2">
        <v>603631</v>
      </c>
      <c r="S770" s="35">
        <v>1.1879774232933696E-2</v>
      </c>
      <c r="T770" t="s">
        <v>4388</v>
      </c>
      <c r="U770" t="s">
        <v>4388</v>
      </c>
      <c r="V770" s="5" t="s">
        <v>4390</v>
      </c>
      <c r="W770" s="5">
        <v>0</v>
      </c>
      <c r="X770" s="4">
        <v>9.4311389102414052E-4</v>
      </c>
      <c r="Y770" s="6">
        <v>719</v>
      </c>
      <c r="Z770" s="4">
        <v>8.7645854408983058E-4</v>
      </c>
      <c r="AA770" s="5">
        <v>2539</v>
      </c>
      <c r="AC770" s="16" t="str">
        <f t="shared" si="66"/>
        <v/>
      </c>
      <c r="AD770" s="16" t="str">
        <f t="shared" si="67"/>
        <v/>
      </c>
      <c r="AE770" s="16" t="str">
        <f t="shared" si="68"/>
        <v/>
      </c>
      <c r="AF770" s="16">
        <f t="shared" si="69"/>
        <v>1.2822888123957836E-2</v>
      </c>
      <c r="AG770" s="16" t="str">
        <f t="shared" si="70"/>
        <v/>
      </c>
      <c r="AH770" s="16" t="str">
        <f t="shared" si="71"/>
        <v/>
      </c>
      <c r="AI770" s="17" t="str">
        <f>IF('Peer Comparison Tool'!$D$11="NR","",IF($C770='Peer Comparison Tool'!$D$9,COUNT('ALLL &lt;50B Database'!$AI$1:AI769)+1,""))</f>
        <v/>
      </c>
    </row>
    <row r="771" spans="1:35" x14ac:dyDescent="0.25">
      <c r="A771" t="s">
        <v>2573</v>
      </c>
      <c r="B771">
        <v>606653</v>
      </c>
      <c r="C771" s="5" t="s">
        <v>2569</v>
      </c>
      <c r="D771" s="5" t="s">
        <v>4390</v>
      </c>
      <c r="E771" s="5" t="s">
        <v>4388</v>
      </c>
      <c r="F771" s="2">
        <v>9486</v>
      </c>
      <c r="G771" s="2">
        <v>902246</v>
      </c>
      <c r="H771" s="2">
        <v>750315</v>
      </c>
      <c r="I771" s="2">
        <v>31062</v>
      </c>
      <c r="J771" s="2">
        <v>719253</v>
      </c>
      <c r="K771" s="33">
        <v>1.318868325888109E-2</v>
      </c>
      <c r="L771" s="2">
        <v>8675</v>
      </c>
      <c r="M771" s="2">
        <v>803546</v>
      </c>
      <c r="N771" s="2">
        <v>670027</v>
      </c>
      <c r="O771" s="33">
        <v>1.2947239439604673E-2</v>
      </c>
      <c r="P771" s="2">
        <v>8880</v>
      </c>
      <c r="Q771" s="2">
        <v>807016</v>
      </c>
      <c r="R771" s="2">
        <v>667387</v>
      </c>
      <c r="S771" s="35">
        <v>1.3305623274052386E-2</v>
      </c>
      <c r="T771" t="s">
        <v>4388</v>
      </c>
      <c r="U771" t="s">
        <v>4388</v>
      </c>
      <c r="V771" s="5" t="s">
        <v>4390</v>
      </c>
      <c r="W771" s="5">
        <v>0</v>
      </c>
      <c r="X771" s="4">
        <v>-1.1694001517129592E-4</v>
      </c>
      <c r="Y771" s="6">
        <v>606</v>
      </c>
      <c r="Z771" s="4">
        <v>3.5838383444771263E-4</v>
      </c>
      <c r="AA771" s="5">
        <v>2320</v>
      </c>
      <c r="AC771" s="16" t="str">
        <f t="shared" ref="AC771:AC834" si="72">IF(AND($G771&gt;=10000000,$G771&lt;50000000),$K771,"")</f>
        <v/>
      </c>
      <c r="AD771" s="16" t="str">
        <f t="shared" ref="AD771:AD834" si="73">IF(AND($G771&gt;=5000000,$G771&lt;9999999),$K771,"")</f>
        <v/>
      </c>
      <c r="AE771" s="16" t="str">
        <f t="shared" ref="AE771:AE834" si="74">IF(AND($G771&gt;=1000000,$G771&lt;4999999),$K771,"")</f>
        <v/>
      </c>
      <c r="AF771" s="16">
        <f t="shared" ref="AF771:AF834" si="75">IF(AND($G771&gt;=500000,$G771&lt;999999),$K771,"")</f>
        <v>1.318868325888109E-2</v>
      </c>
      <c r="AG771" s="16" t="str">
        <f t="shared" ref="AG771:AG834" si="76">IF(AND($G771&gt;=100000,$G771&lt;499999),$K771,"")</f>
        <v/>
      </c>
      <c r="AH771" s="16" t="str">
        <f t="shared" ref="AH771:AH834" si="77">IF(AND($G771&gt;=0,$G771&lt;99999),$K771,"")</f>
        <v/>
      </c>
      <c r="AI771" s="17" t="str">
        <f>IF('Peer Comparison Tool'!$D$11="NR","",IF($C771='Peer Comparison Tool'!$D$9,COUNT('ALLL &lt;50B Database'!$AI$1:AI770)+1,""))</f>
        <v/>
      </c>
    </row>
    <row r="772" spans="1:35" x14ac:dyDescent="0.25">
      <c r="A772" t="s">
        <v>4044</v>
      </c>
      <c r="B772">
        <v>2736219</v>
      </c>
      <c r="C772" s="5" t="s">
        <v>4031</v>
      </c>
      <c r="D772" s="5" t="s">
        <v>4390</v>
      </c>
      <c r="E772" s="5" t="s">
        <v>4388</v>
      </c>
      <c r="F772" s="2">
        <v>13757</v>
      </c>
      <c r="G772" s="2">
        <v>901336</v>
      </c>
      <c r="H772" s="2">
        <v>728948</v>
      </c>
      <c r="I772" s="2">
        <v>151364</v>
      </c>
      <c r="J772" s="2">
        <v>577584</v>
      </c>
      <c r="K772" s="33">
        <v>2.3818180559018257E-2</v>
      </c>
      <c r="L772" s="2">
        <v>13647</v>
      </c>
      <c r="M772" s="2">
        <v>826998</v>
      </c>
      <c r="N772" s="2">
        <v>624154</v>
      </c>
      <c r="O772" s="33">
        <v>2.186479618812024E-2</v>
      </c>
      <c r="P772" s="2">
        <v>14362</v>
      </c>
      <c r="Q772" s="2">
        <v>879943</v>
      </c>
      <c r="R772" s="2">
        <v>644173</v>
      </c>
      <c r="S772" s="35">
        <v>2.229525298328244E-2</v>
      </c>
      <c r="T772" t="s">
        <v>4388</v>
      </c>
      <c r="U772" t="s">
        <v>4388</v>
      </c>
      <c r="V772" s="5" t="s">
        <v>4390</v>
      </c>
      <c r="W772" s="5">
        <v>0</v>
      </c>
      <c r="X772" s="4">
        <v>1.522927575735817E-3</v>
      </c>
      <c r="Y772" s="6">
        <v>-605</v>
      </c>
      <c r="Z772" s="4">
        <v>4.3045679516219917E-4</v>
      </c>
      <c r="AA772" s="5">
        <v>295</v>
      </c>
      <c r="AC772" s="16" t="str">
        <f t="shared" si="72"/>
        <v/>
      </c>
      <c r="AD772" s="16" t="str">
        <f t="shared" si="73"/>
        <v/>
      </c>
      <c r="AE772" s="16" t="str">
        <f t="shared" si="74"/>
        <v/>
      </c>
      <c r="AF772" s="16">
        <f t="shared" si="75"/>
        <v>2.3818180559018257E-2</v>
      </c>
      <c r="AG772" s="16" t="str">
        <f t="shared" si="76"/>
        <v/>
      </c>
      <c r="AH772" s="16" t="str">
        <f t="shared" si="77"/>
        <v/>
      </c>
      <c r="AI772" s="17" t="str">
        <f>IF('Peer Comparison Tool'!$D$11="NR","",IF($C772='Peer Comparison Tool'!$D$9,COUNT('ALLL &lt;50B Database'!$AI$1:AI771)+1,""))</f>
        <v/>
      </c>
    </row>
    <row r="773" spans="1:35" x14ac:dyDescent="0.25">
      <c r="A773" t="s">
        <v>4187</v>
      </c>
      <c r="B773">
        <v>524579</v>
      </c>
      <c r="C773" s="5" t="s">
        <v>4163</v>
      </c>
      <c r="D773" s="5" t="s">
        <v>4390</v>
      </c>
      <c r="E773" s="5" t="s">
        <v>4388</v>
      </c>
      <c r="F773" s="2">
        <v>3141</v>
      </c>
      <c r="G773" s="2">
        <v>901006</v>
      </c>
      <c r="H773" s="2">
        <v>726915</v>
      </c>
      <c r="I773" s="2">
        <v>0</v>
      </c>
      <c r="J773" s="2">
        <v>726915</v>
      </c>
      <c r="K773" s="33">
        <v>4.321000392067848E-3</v>
      </c>
      <c r="L773" s="2">
        <v>3137</v>
      </c>
      <c r="M773" s="2">
        <v>847794</v>
      </c>
      <c r="N773" s="2">
        <v>740571</v>
      </c>
      <c r="O773" s="33">
        <v>4.2359206612195182E-3</v>
      </c>
      <c r="P773" s="2">
        <v>3141</v>
      </c>
      <c r="Q773" s="2">
        <v>849039</v>
      </c>
      <c r="R773" s="2">
        <v>725225</v>
      </c>
      <c r="S773" s="35">
        <v>4.3310696680340585E-3</v>
      </c>
      <c r="T773" t="s">
        <v>4388</v>
      </c>
      <c r="U773" t="s">
        <v>4388</v>
      </c>
      <c r="V773" s="5" t="s">
        <v>4390</v>
      </c>
      <c r="W773" s="5">
        <v>0</v>
      </c>
      <c r="X773" s="4">
        <v>-1.0069275966210524E-5</v>
      </c>
      <c r="Y773" s="6">
        <v>0</v>
      </c>
      <c r="Z773" s="4">
        <v>9.5149006814540353E-5</v>
      </c>
      <c r="AA773" s="5">
        <v>4696</v>
      </c>
      <c r="AC773" s="16" t="str">
        <f t="shared" si="72"/>
        <v/>
      </c>
      <c r="AD773" s="16" t="str">
        <f t="shared" si="73"/>
        <v/>
      </c>
      <c r="AE773" s="16" t="str">
        <f t="shared" si="74"/>
        <v/>
      </c>
      <c r="AF773" s="16">
        <f t="shared" si="75"/>
        <v>4.321000392067848E-3</v>
      </c>
      <c r="AG773" s="16" t="str">
        <f t="shared" si="76"/>
        <v/>
      </c>
      <c r="AH773" s="16" t="str">
        <f t="shared" si="77"/>
        <v/>
      </c>
      <c r="AI773" s="17" t="str">
        <f>IF('Peer Comparison Tool'!$D$11="NR","",IF($C773='Peer Comparison Tool'!$D$9,COUNT('ALLL &lt;50B Database'!$AI$1:AI772)+1,""))</f>
        <v/>
      </c>
    </row>
    <row r="774" spans="1:35" x14ac:dyDescent="0.25">
      <c r="A774" t="s">
        <v>1844</v>
      </c>
      <c r="B774">
        <v>115575</v>
      </c>
      <c r="C774" s="5" t="s">
        <v>1795</v>
      </c>
      <c r="D774" s="5" t="s">
        <v>4390</v>
      </c>
      <c r="E774" s="5" t="s">
        <v>4388</v>
      </c>
      <c r="F774" s="2">
        <v>5060</v>
      </c>
      <c r="G774" s="2">
        <v>899772</v>
      </c>
      <c r="H774" s="2">
        <v>733808</v>
      </c>
      <c r="I774" s="2">
        <v>42476</v>
      </c>
      <c r="J774" s="2">
        <v>691332</v>
      </c>
      <c r="K774" s="33">
        <v>7.3192040871824246E-3</v>
      </c>
      <c r="L774" s="2">
        <v>3911</v>
      </c>
      <c r="M774" s="2">
        <v>848382</v>
      </c>
      <c r="N774" s="2">
        <v>718304</v>
      </c>
      <c r="O774" s="33">
        <v>5.4447699024368513E-3</v>
      </c>
      <c r="P774" s="2">
        <v>4541</v>
      </c>
      <c r="Q774" s="2">
        <v>847697</v>
      </c>
      <c r="R774" s="2">
        <v>708624</v>
      </c>
      <c r="S774" s="35">
        <v>6.4081939081939085E-3</v>
      </c>
      <c r="T774" t="s">
        <v>4388</v>
      </c>
      <c r="U774" t="s">
        <v>4388</v>
      </c>
      <c r="V774" s="5" t="s">
        <v>4390</v>
      </c>
      <c r="W774" s="5">
        <v>0</v>
      </c>
      <c r="X774" s="4">
        <v>9.1101017898851614E-4</v>
      </c>
      <c r="Y774" s="6">
        <v>519</v>
      </c>
      <c r="Z774" s="4">
        <v>9.6342400575705721E-4</v>
      </c>
      <c r="AA774" s="5">
        <v>4410</v>
      </c>
      <c r="AC774" s="16" t="str">
        <f t="shared" si="72"/>
        <v/>
      </c>
      <c r="AD774" s="16" t="str">
        <f t="shared" si="73"/>
        <v/>
      </c>
      <c r="AE774" s="16" t="str">
        <f t="shared" si="74"/>
        <v/>
      </c>
      <c r="AF774" s="16">
        <f t="shared" si="75"/>
        <v>7.3192040871824246E-3</v>
      </c>
      <c r="AG774" s="16" t="str">
        <f t="shared" si="76"/>
        <v/>
      </c>
      <c r="AH774" s="16" t="str">
        <f t="shared" si="77"/>
        <v/>
      </c>
      <c r="AI774" s="17" t="str">
        <f>IF('Peer Comparison Tool'!$D$11="NR","",IF($C774='Peer Comparison Tool'!$D$9,COUNT('ALLL &lt;50B Database'!$AI$1:AI773)+1,""))</f>
        <v/>
      </c>
    </row>
    <row r="775" spans="1:35" x14ac:dyDescent="0.25">
      <c r="A775" t="s">
        <v>975</v>
      </c>
      <c r="B775">
        <v>590248</v>
      </c>
      <c r="C775" s="5" t="s">
        <v>926</v>
      </c>
      <c r="D775" s="5" t="s">
        <v>4387</v>
      </c>
      <c r="E775" s="5" t="s">
        <v>4388</v>
      </c>
      <c r="F775" s="2">
        <v>7883</v>
      </c>
      <c r="G775" s="2">
        <v>898743</v>
      </c>
      <c r="H775" s="2">
        <v>655814</v>
      </c>
      <c r="I775" s="2">
        <v>44841</v>
      </c>
      <c r="J775" s="2">
        <v>610973</v>
      </c>
      <c r="K775" s="33">
        <v>1.2902370481183293E-2</v>
      </c>
      <c r="L775" s="2">
        <v>5864</v>
      </c>
      <c r="M775" s="2">
        <v>810200</v>
      </c>
      <c r="N775" s="2">
        <v>593629</v>
      </c>
      <c r="O775" s="33">
        <v>9.8782236043050455E-3</v>
      </c>
      <c r="P775" s="2">
        <v>6294</v>
      </c>
      <c r="Q775" s="2">
        <v>837731</v>
      </c>
      <c r="R775" s="2">
        <v>612937</v>
      </c>
      <c r="S775" s="35">
        <v>1.0268592041270147E-2</v>
      </c>
      <c r="T775" t="s">
        <v>4388</v>
      </c>
      <c r="U775" t="s">
        <v>4388</v>
      </c>
      <c r="V775" s="5" t="s">
        <v>4387</v>
      </c>
      <c r="W775" s="5">
        <v>0</v>
      </c>
      <c r="X775" s="4">
        <v>2.6337784399131457E-3</v>
      </c>
      <c r="Y775" s="6">
        <v>1589</v>
      </c>
      <c r="Z775" s="4">
        <v>3.9036843696510157E-4</v>
      </c>
      <c r="AA775" s="5">
        <v>2488</v>
      </c>
      <c r="AC775" s="16" t="str">
        <f t="shared" si="72"/>
        <v/>
      </c>
      <c r="AD775" s="16" t="str">
        <f t="shared" si="73"/>
        <v/>
      </c>
      <c r="AE775" s="16" t="str">
        <f t="shared" si="74"/>
        <v/>
      </c>
      <c r="AF775" s="16">
        <f t="shared" si="75"/>
        <v>1.2902370481183293E-2</v>
      </c>
      <c r="AG775" s="16" t="str">
        <f t="shared" si="76"/>
        <v/>
      </c>
      <c r="AH775" s="16" t="str">
        <f t="shared" si="77"/>
        <v/>
      </c>
      <c r="AI775" s="17" t="str">
        <f>IF('Peer Comparison Tool'!$D$11="NR","",IF($C775='Peer Comparison Tool'!$D$9,COUNT('ALLL &lt;50B Database'!$AI$1:AI774)+1,""))</f>
        <v/>
      </c>
    </row>
    <row r="776" spans="1:35" x14ac:dyDescent="0.25">
      <c r="A776" t="s">
        <v>3768</v>
      </c>
      <c r="B776">
        <v>342362</v>
      </c>
      <c r="C776" s="5" t="s">
        <v>3704</v>
      </c>
      <c r="D776" s="5" t="s">
        <v>4387</v>
      </c>
      <c r="E776" s="5" t="s">
        <v>4388</v>
      </c>
      <c r="F776" s="2">
        <v>2583</v>
      </c>
      <c r="G776" s="2">
        <v>898238</v>
      </c>
      <c r="H776" s="2">
        <v>151303</v>
      </c>
      <c r="I776" s="2">
        <v>8885</v>
      </c>
      <c r="J776" s="2">
        <v>142418</v>
      </c>
      <c r="K776" s="33">
        <v>1.8136752376806304E-2</v>
      </c>
      <c r="L776" s="2">
        <v>1761</v>
      </c>
      <c r="M776" s="2">
        <v>859239</v>
      </c>
      <c r="N776" s="2">
        <v>128870</v>
      </c>
      <c r="O776" s="33">
        <v>1.3664933654069993E-2</v>
      </c>
      <c r="P776" s="2">
        <v>2129</v>
      </c>
      <c r="Q776" s="2">
        <v>884747</v>
      </c>
      <c r="R776" s="2">
        <v>141059</v>
      </c>
      <c r="S776" s="35">
        <v>1.509297527984744E-2</v>
      </c>
      <c r="T776" t="s">
        <v>4388</v>
      </c>
      <c r="U776" t="s">
        <v>4388</v>
      </c>
      <c r="V776" s="5" t="s">
        <v>4387</v>
      </c>
      <c r="W776" s="5">
        <v>0</v>
      </c>
      <c r="X776" s="4">
        <v>3.0437770969588638E-3</v>
      </c>
      <c r="Y776" s="6">
        <v>454</v>
      </c>
      <c r="Z776" s="4">
        <v>1.4280416257774469E-3</v>
      </c>
      <c r="AA776" s="5">
        <v>822</v>
      </c>
      <c r="AC776" s="16" t="str">
        <f t="shared" si="72"/>
        <v/>
      </c>
      <c r="AD776" s="16" t="str">
        <f t="shared" si="73"/>
        <v/>
      </c>
      <c r="AE776" s="16" t="str">
        <f t="shared" si="74"/>
        <v/>
      </c>
      <c r="AF776" s="16">
        <f t="shared" si="75"/>
        <v>1.8136752376806304E-2</v>
      </c>
      <c r="AG776" s="16" t="str">
        <f t="shared" si="76"/>
        <v/>
      </c>
      <c r="AH776" s="16" t="str">
        <f t="shared" si="77"/>
        <v/>
      </c>
      <c r="AI776" s="17" t="str">
        <f>IF('Peer Comparison Tool'!$D$11="NR","",IF($C776='Peer Comparison Tool'!$D$9,COUNT('ALLL &lt;50B Database'!$AI$1:AI775)+1,""))</f>
        <v/>
      </c>
    </row>
    <row r="777" spans="1:35" x14ac:dyDescent="0.25">
      <c r="A777" t="s">
        <v>3227</v>
      </c>
      <c r="B777">
        <v>309655</v>
      </c>
      <c r="C777" s="5" t="s">
        <v>3209</v>
      </c>
      <c r="D777" s="5" t="s">
        <v>4390</v>
      </c>
      <c r="E777" s="5" t="s">
        <v>4388</v>
      </c>
      <c r="F777" s="2">
        <v>8286</v>
      </c>
      <c r="G777" s="2">
        <v>896862</v>
      </c>
      <c r="H777" s="2">
        <v>713259</v>
      </c>
      <c r="I777" s="2">
        <v>87962</v>
      </c>
      <c r="J777" s="2">
        <v>625297</v>
      </c>
      <c r="K777" s="33">
        <v>1.3251302980823512E-2</v>
      </c>
      <c r="L777" s="2">
        <v>6152</v>
      </c>
      <c r="M777" s="2">
        <v>672364</v>
      </c>
      <c r="N777" s="2">
        <v>573476</v>
      </c>
      <c r="O777" s="33">
        <v>1.0727563141264848E-2</v>
      </c>
      <c r="P777" s="2">
        <v>6284</v>
      </c>
      <c r="Q777" s="2">
        <v>694660</v>
      </c>
      <c r="R777" s="2">
        <v>609344</v>
      </c>
      <c r="S777" s="35">
        <v>1.0312729755277807E-2</v>
      </c>
      <c r="T777" t="s">
        <v>4388</v>
      </c>
      <c r="U777" t="s">
        <v>4388</v>
      </c>
      <c r="V777" s="5" t="s">
        <v>4390</v>
      </c>
      <c r="W777" s="5">
        <v>0</v>
      </c>
      <c r="X777" s="4">
        <v>2.9385732255457053E-3</v>
      </c>
      <c r="Y777" s="6">
        <v>2002</v>
      </c>
      <c r="Z777" s="4">
        <v>-4.1483338598704081E-4</v>
      </c>
      <c r="AA777" s="5">
        <v>2293</v>
      </c>
      <c r="AC777" s="16" t="str">
        <f t="shared" si="72"/>
        <v/>
      </c>
      <c r="AD777" s="16" t="str">
        <f t="shared" si="73"/>
        <v/>
      </c>
      <c r="AE777" s="16" t="str">
        <f t="shared" si="74"/>
        <v/>
      </c>
      <c r="AF777" s="16">
        <f t="shared" si="75"/>
        <v>1.3251302980823512E-2</v>
      </c>
      <c r="AG777" s="16" t="str">
        <f t="shared" si="76"/>
        <v/>
      </c>
      <c r="AH777" s="16" t="str">
        <f t="shared" si="77"/>
        <v/>
      </c>
      <c r="AI777" s="17" t="str">
        <f>IF('Peer Comparison Tool'!$D$11="NR","",IF($C777='Peer Comparison Tool'!$D$9,COUNT('ALLL &lt;50B Database'!$AI$1:AI776)+1,""))</f>
        <v/>
      </c>
    </row>
    <row r="778" spans="1:35" x14ac:dyDescent="0.25">
      <c r="A778" t="s">
        <v>1712</v>
      </c>
      <c r="B778">
        <v>2716088</v>
      </c>
      <c r="C778" s="5" t="s">
        <v>1695</v>
      </c>
      <c r="D778" s="5" t="s">
        <v>4390</v>
      </c>
      <c r="E778" s="5" t="s">
        <v>4388</v>
      </c>
      <c r="F778" s="2">
        <v>4457</v>
      </c>
      <c r="G778" s="2">
        <v>894828</v>
      </c>
      <c r="H778" s="2">
        <v>665303</v>
      </c>
      <c r="I778" s="2">
        <v>0</v>
      </c>
      <c r="J778" s="2">
        <v>665303</v>
      </c>
      <c r="K778" s="33">
        <v>6.6992032201868921E-3</v>
      </c>
      <c r="L778" s="2">
        <v>4282</v>
      </c>
      <c r="M778" s="2">
        <v>752339</v>
      </c>
      <c r="N778" s="2">
        <v>645286</v>
      </c>
      <c r="O778" s="33">
        <v>6.6358172965165834E-3</v>
      </c>
      <c r="P778" s="2">
        <v>4478</v>
      </c>
      <c r="Q778" s="2">
        <v>784473</v>
      </c>
      <c r="R778" s="2">
        <v>667487</v>
      </c>
      <c r="S778" s="35">
        <v>6.7087448894135766E-3</v>
      </c>
      <c r="T778" t="s">
        <v>4388</v>
      </c>
      <c r="U778" t="s">
        <v>4388</v>
      </c>
      <c r="V778" s="5" t="s">
        <v>4390</v>
      </c>
      <c r="W778" s="5">
        <v>0</v>
      </c>
      <c r="X778" s="4">
        <v>-9.5416692266845488E-6</v>
      </c>
      <c r="Y778" s="6">
        <v>-21</v>
      </c>
      <c r="Z778" s="4">
        <v>7.2927592896993194E-5</v>
      </c>
      <c r="AA778" s="5">
        <v>4514</v>
      </c>
      <c r="AC778" s="16" t="str">
        <f t="shared" si="72"/>
        <v/>
      </c>
      <c r="AD778" s="16" t="str">
        <f t="shared" si="73"/>
        <v/>
      </c>
      <c r="AE778" s="16" t="str">
        <f t="shared" si="74"/>
        <v/>
      </c>
      <c r="AF778" s="16">
        <f t="shared" si="75"/>
        <v>6.6992032201868921E-3</v>
      </c>
      <c r="AG778" s="16" t="str">
        <f t="shared" si="76"/>
        <v/>
      </c>
      <c r="AH778" s="16" t="str">
        <f t="shared" si="77"/>
        <v/>
      </c>
      <c r="AI778" s="17" t="str">
        <f>IF('Peer Comparison Tool'!$D$11="NR","",IF($C778='Peer Comparison Tool'!$D$9,COUNT('ALLL &lt;50B Database'!$AI$1:AI777)+1,""))</f>
        <v/>
      </c>
    </row>
    <row r="779" spans="1:35" x14ac:dyDescent="0.25">
      <c r="A779" t="s">
        <v>4191</v>
      </c>
      <c r="B779">
        <v>408642</v>
      </c>
      <c r="C779" s="5" t="s">
        <v>4163</v>
      </c>
      <c r="D779" s="5" t="s">
        <v>4390</v>
      </c>
      <c r="E779" s="5" t="s">
        <v>4388</v>
      </c>
      <c r="F779" s="2">
        <v>9595</v>
      </c>
      <c r="G779" s="2">
        <v>894373</v>
      </c>
      <c r="H779" s="2">
        <v>480928</v>
      </c>
      <c r="I779" s="2">
        <v>0</v>
      </c>
      <c r="J779" s="2">
        <v>480928</v>
      </c>
      <c r="K779" s="33">
        <v>1.995101137800253E-2</v>
      </c>
      <c r="L779" s="2">
        <v>6994</v>
      </c>
      <c r="M779" s="2">
        <v>827011</v>
      </c>
      <c r="N779" s="2">
        <v>444312</v>
      </c>
      <c r="O779" s="33">
        <v>1.5741190874880715E-2</v>
      </c>
      <c r="P779" s="2">
        <v>7298</v>
      </c>
      <c r="Q779" s="2">
        <v>728585</v>
      </c>
      <c r="R779" s="2">
        <v>456379</v>
      </c>
      <c r="S779" s="35">
        <v>1.5991095120502917E-2</v>
      </c>
      <c r="T779">
        <v>0</v>
      </c>
      <c r="U779">
        <v>0</v>
      </c>
      <c r="V779" s="5" t="s">
        <v>4390</v>
      </c>
      <c r="W779" s="5">
        <v>0</v>
      </c>
      <c r="X779" s="4">
        <v>3.9599162574996127E-3</v>
      </c>
      <c r="Y779" s="6">
        <v>2297</v>
      </c>
      <c r="Z779" s="4">
        <v>2.4990424562220184E-4</v>
      </c>
      <c r="AA779" s="5">
        <v>565</v>
      </c>
      <c r="AC779" s="16" t="str">
        <f t="shared" si="72"/>
        <v/>
      </c>
      <c r="AD779" s="16" t="str">
        <f t="shared" si="73"/>
        <v/>
      </c>
      <c r="AE779" s="16" t="str">
        <f t="shared" si="74"/>
        <v/>
      </c>
      <c r="AF779" s="16">
        <f t="shared" si="75"/>
        <v>1.995101137800253E-2</v>
      </c>
      <c r="AG779" s="16" t="str">
        <f t="shared" si="76"/>
        <v/>
      </c>
      <c r="AH779" s="16" t="str">
        <f t="shared" si="77"/>
        <v/>
      </c>
      <c r="AI779" s="17" t="str">
        <f>IF('Peer Comparison Tool'!$D$11="NR","",IF($C779='Peer Comparison Tool'!$D$9,COUNT('ALLL &lt;50B Database'!$AI$1:AI778)+1,""))</f>
        <v/>
      </c>
    </row>
    <row r="780" spans="1:35" x14ac:dyDescent="0.25">
      <c r="A780" t="s">
        <v>53</v>
      </c>
      <c r="B780">
        <v>455552</v>
      </c>
      <c r="C780" s="5" t="s">
        <v>2711</v>
      </c>
      <c r="D780" s="5" t="s">
        <v>4390</v>
      </c>
      <c r="E780" s="5" t="s">
        <v>4388</v>
      </c>
      <c r="F780" s="2">
        <v>1679</v>
      </c>
      <c r="G780" s="2">
        <v>894083</v>
      </c>
      <c r="H780" s="2">
        <v>253905</v>
      </c>
      <c r="I780" s="2">
        <v>6743</v>
      </c>
      <c r="J780" s="2">
        <v>247162</v>
      </c>
      <c r="K780" s="33">
        <v>6.793115446549227E-3</v>
      </c>
      <c r="L780" s="2">
        <v>1062</v>
      </c>
      <c r="M780" s="2">
        <v>722070</v>
      </c>
      <c r="N780" s="2">
        <v>241436</v>
      </c>
      <c r="O780" s="33">
        <v>4.3986812240096752E-3</v>
      </c>
      <c r="P780" s="2">
        <v>1655</v>
      </c>
      <c r="Q780" s="2">
        <v>801753</v>
      </c>
      <c r="R780" s="2">
        <v>248284</v>
      </c>
      <c r="S780" s="35">
        <v>6.6657537336276204E-3</v>
      </c>
      <c r="T780" t="s">
        <v>4388</v>
      </c>
      <c r="U780" t="s">
        <v>4388</v>
      </c>
      <c r="V780" s="5" t="s">
        <v>4390</v>
      </c>
      <c r="W780" s="5">
        <v>0</v>
      </c>
      <c r="X780" s="4">
        <v>1.2736171292160661E-4</v>
      </c>
      <c r="Y780" s="6">
        <v>24</v>
      </c>
      <c r="Z780" s="4">
        <v>2.2670725096179453E-3</v>
      </c>
      <c r="AA780" s="5">
        <v>4496</v>
      </c>
      <c r="AC780" s="16" t="str">
        <f t="shared" si="72"/>
        <v/>
      </c>
      <c r="AD780" s="16" t="str">
        <f t="shared" si="73"/>
        <v/>
      </c>
      <c r="AE780" s="16" t="str">
        <f t="shared" si="74"/>
        <v/>
      </c>
      <c r="AF780" s="16">
        <f t="shared" si="75"/>
        <v>6.793115446549227E-3</v>
      </c>
      <c r="AG780" s="16" t="str">
        <f t="shared" si="76"/>
        <v/>
      </c>
      <c r="AH780" s="16" t="str">
        <f t="shared" si="77"/>
        <v/>
      </c>
      <c r="AI780" s="17" t="str">
        <f>IF('Peer Comparison Tool'!$D$11="NR","",IF($C780='Peer Comparison Tool'!$D$9,COUNT('ALLL &lt;50B Database'!$AI$1:AI779)+1,""))</f>
        <v/>
      </c>
    </row>
    <row r="781" spans="1:35" x14ac:dyDescent="0.25">
      <c r="A781" t="s">
        <v>488</v>
      </c>
      <c r="B781">
        <v>701839</v>
      </c>
      <c r="C781" s="5" t="s">
        <v>462</v>
      </c>
      <c r="D781" s="5" t="s">
        <v>4390</v>
      </c>
      <c r="E781" s="5" t="s">
        <v>4388</v>
      </c>
      <c r="F781" s="2">
        <v>4145</v>
      </c>
      <c r="G781" s="2">
        <v>893316</v>
      </c>
      <c r="H781" s="2">
        <v>526932</v>
      </c>
      <c r="I781" s="2">
        <v>117076</v>
      </c>
      <c r="J781" s="2">
        <v>409856</v>
      </c>
      <c r="K781" s="33">
        <v>1.0113308088694565E-2</v>
      </c>
      <c r="L781" s="2">
        <v>3782</v>
      </c>
      <c r="M781" s="2">
        <v>685963</v>
      </c>
      <c r="N781" s="2">
        <v>397690</v>
      </c>
      <c r="O781" s="33">
        <v>9.5099197867685881E-3</v>
      </c>
      <c r="P781" s="2">
        <v>3897</v>
      </c>
      <c r="Q781" s="2">
        <v>738825</v>
      </c>
      <c r="R781" s="2">
        <v>410087</v>
      </c>
      <c r="S781" s="35">
        <v>9.5028615879069571E-3</v>
      </c>
      <c r="T781" t="s">
        <v>4388</v>
      </c>
      <c r="U781" t="s">
        <v>4388</v>
      </c>
      <c r="V781" s="5" t="s">
        <v>4390</v>
      </c>
      <c r="W781" s="5">
        <v>0</v>
      </c>
      <c r="X781" s="4">
        <v>6.1044650078760816E-4</v>
      </c>
      <c r="Y781" s="6">
        <v>248</v>
      </c>
      <c r="Z781" s="4">
        <v>-7.0581988616310459E-6</v>
      </c>
      <c r="AA781" s="5">
        <v>3744</v>
      </c>
      <c r="AC781" s="16" t="str">
        <f t="shared" si="72"/>
        <v/>
      </c>
      <c r="AD781" s="16" t="str">
        <f t="shared" si="73"/>
        <v/>
      </c>
      <c r="AE781" s="16" t="str">
        <f t="shared" si="74"/>
        <v/>
      </c>
      <c r="AF781" s="16">
        <f t="shared" si="75"/>
        <v>1.0113308088694565E-2</v>
      </c>
      <c r="AG781" s="16" t="str">
        <f t="shared" si="76"/>
        <v/>
      </c>
      <c r="AH781" s="16" t="str">
        <f t="shared" si="77"/>
        <v/>
      </c>
      <c r="AI781" s="17">
        <f>IF('Peer Comparison Tool'!$D$11="NR","",IF($C781='Peer Comparison Tool'!$D$9,COUNT('ALLL &lt;50B Database'!$AI$1:AI780)+1,""))</f>
        <v>18</v>
      </c>
    </row>
    <row r="782" spans="1:35" x14ac:dyDescent="0.25">
      <c r="A782" t="s">
        <v>889</v>
      </c>
      <c r="B782">
        <v>783844</v>
      </c>
      <c r="C782" s="5" t="s">
        <v>4163</v>
      </c>
      <c r="D782" s="5" t="s">
        <v>4387</v>
      </c>
      <c r="E782" s="5" t="s">
        <v>4388</v>
      </c>
      <c r="F782" s="2">
        <v>5235</v>
      </c>
      <c r="G782" s="2">
        <v>893273</v>
      </c>
      <c r="H782" s="2">
        <v>586854</v>
      </c>
      <c r="I782" s="2">
        <v>44545</v>
      </c>
      <c r="J782" s="2">
        <v>542309</v>
      </c>
      <c r="K782" s="33">
        <v>9.6531682122184947E-3</v>
      </c>
      <c r="L782" s="2">
        <v>4643</v>
      </c>
      <c r="M782" s="2">
        <v>792997</v>
      </c>
      <c r="N782" s="2">
        <v>543655</v>
      </c>
      <c r="O782" s="33">
        <v>8.5403426805602811E-3</v>
      </c>
      <c r="P782" s="2">
        <v>4733</v>
      </c>
      <c r="Q782" s="2">
        <v>809877</v>
      </c>
      <c r="R782" s="2">
        <v>549589</v>
      </c>
      <c r="S782" s="35">
        <v>8.6118899759638559E-3</v>
      </c>
      <c r="T782" t="s">
        <v>4388</v>
      </c>
      <c r="U782" t="s">
        <v>4388</v>
      </c>
      <c r="V782" s="5" t="s">
        <v>4387</v>
      </c>
      <c r="W782" s="5">
        <v>0</v>
      </c>
      <c r="X782" s="4">
        <v>1.0412782362546388E-3</v>
      </c>
      <c r="Y782" s="6">
        <v>502</v>
      </c>
      <c r="Z782" s="4">
        <v>7.1547295403574795E-5</v>
      </c>
      <c r="AA782" s="5">
        <v>3907</v>
      </c>
      <c r="AC782" s="16" t="str">
        <f t="shared" si="72"/>
        <v/>
      </c>
      <c r="AD782" s="16" t="str">
        <f t="shared" si="73"/>
        <v/>
      </c>
      <c r="AE782" s="16" t="str">
        <f t="shared" si="74"/>
        <v/>
      </c>
      <c r="AF782" s="16">
        <f t="shared" si="75"/>
        <v>9.6531682122184947E-3</v>
      </c>
      <c r="AG782" s="16" t="str">
        <f t="shared" si="76"/>
        <v/>
      </c>
      <c r="AH782" s="16" t="str">
        <f t="shared" si="77"/>
        <v/>
      </c>
      <c r="AI782" s="17" t="str">
        <f>IF('Peer Comparison Tool'!$D$11="NR","",IF($C782='Peer Comparison Tool'!$D$9,COUNT('ALLL &lt;50B Database'!$AI$1:AI781)+1,""))</f>
        <v/>
      </c>
    </row>
    <row r="783" spans="1:35" x14ac:dyDescent="0.25">
      <c r="A783" t="s">
        <v>2612</v>
      </c>
      <c r="B783">
        <v>864471</v>
      </c>
      <c r="C783" s="5" t="s">
        <v>2604</v>
      </c>
      <c r="D783" s="5" t="s">
        <v>4390</v>
      </c>
      <c r="E783" s="5" t="s">
        <v>4388</v>
      </c>
      <c r="F783" s="2">
        <v>1350</v>
      </c>
      <c r="G783" s="2">
        <v>892839</v>
      </c>
      <c r="H783" s="2">
        <v>554250</v>
      </c>
      <c r="I783" s="2">
        <v>8192</v>
      </c>
      <c r="J783" s="2">
        <v>546058</v>
      </c>
      <c r="K783" s="33">
        <v>2.4722648509865252E-3</v>
      </c>
      <c r="L783" s="2">
        <v>1035</v>
      </c>
      <c r="M783" s="2">
        <v>871367</v>
      </c>
      <c r="N783" s="2">
        <v>515914</v>
      </c>
      <c r="O783" s="33">
        <v>2.0061483115402954E-3</v>
      </c>
      <c r="P783" s="2">
        <v>1100</v>
      </c>
      <c r="Q783" s="2">
        <v>878124</v>
      </c>
      <c r="R783" s="2">
        <v>517896</v>
      </c>
      <c r="S783" s="35">
        <v>2.1239785594018875E-3</v>
      </c>
      <c r="T783" t="s">
        <v>4388</v>
      </c>
      <c r="U783" t="s">
        <v>4388</v>
      </c>
      <c r="V783" s="5" t="s">
        <v>4390</v>
      </c>
      <c r="W783" s="5">
        <v>0</v>
      </c>
      <c r="X783" s="4">
        <v>3.4828629158463768E-4</v>
      </c>
      <c r="Y783" s="6">
        <v>250</v>
      </c>
      <c r="Z783" s="4">
        <v>1.1783024786159212E-4</v>
      </c>
      <c r="AA783" s="5">
        <v>4762</v>
      </c>
      <c r="AC783" s="16" t="str">
        <f t="shared" si="72"/>
        <v/>
      </c>
      <c r="AD783" s="16" t="str">
        <f t="shared" si="73"/>
        <v/>
      </c>
      <c r="AE783" s="16" t="str">
        <f t="shared" si="74"/>
        <v/>
      </c>
      <c r="AF783" s="16">
        <f t="shared" si="75"/>
        <v>2.4722648509865252E-3</v>
      </c>
      <c r="AG783" s="16" t="str">
        <f t="shared" si="76"/>
        <v/>
      </c>
      <c r="AH783" s="16" t="str">
        <f t="shared" si="77"/>
        <v/>
      </c>
      <c r="AI783" s="17" t="str">
        <f>IF('Peer Comparison Tool'!$D$11="NR","",IF($C783='Peer Comparison Tool'!$D$9,COUNT('ALLL &lt;50B Database'!$AI$1:AI782)+1,""))</f>
        <v/>
      </c>
    </row>
    <row r="784" spans="1:35" x14ac:dyDescent="0.25">
      <c r="A784" t="s">
        <v>2325</v>
      </c>
      <c r="B784">
        <v>760854</v>
      </c>
      <c r="C784" s="5" t="s">
        <v>2299</v>
      </c>
      <c r="D784" s="5" t="s">
        <v>4390</v>
      </c>
      <c r="E784" s="5" t="s">
        <v>4388</v>
      </c>
      <c r="F784" s="2">
        <v>4827</v>
      </c>
      <c r="G784" s="2">
        <v>888383</v>
      </c>
      <c r="H784" s="2">
        <v>496301</v>
      </c>
      <c r="I784" s="2">
        <v>37427</v>
      </c>
      <c r="J784" s="2">
        <v>458874</v>
      </c>
      <c r="K784" s="33">
        <v>1.0519227500359576E-2</v>
      </c>
      <c r="L784" s="2">
        <v>4299</v>
      </c>
      <c r="M784" s="2">
        <v>795891</v>
      </c>
      <c r="N784" s="2">
        <v>445371</v>
      </c>
      <c r="O784" s="33">
        <v>9.6526266865152865E-3</v>
      </c>
      <c r="P784" s="2">
        <v>4411</v>
      </c>
      <c r="Q784" s="2">
        <v>797246</v>
      </c>
      <c r="R784" s="2">
        <v>458409</v>
      </c>
      <c r="S784" s="35">
        <v>9.6224114273498126E-3</v>
      </c>
      <c r="T784" t="s">
        <v>4388</v>
      </c>
      <c r="U784" t="s">
        <v>4388</v>
      </c>
      <c r="V784" s="5" t="s">
        <v>4390</v>
      </c>
      <c r="W784" s="5">
        <v>0</v>
      </c>
      <c r="X784" s="4">
        <v>8.968160730097631E-4</v>
      </c>
      <c r="Y784" s="6">
        <v>416</v>
      </c>
      <c r="Z784" s="4">
        <v>-3.0215259165473907E-5</v>
      </c>
      <c r="AA784" s="5">
        <v>3593</v>
      </c>
      <c r="AC784" s="16" t="str">
        <f t="shared" si="72"/>
        <v/>
      </c>
      <c r="AD784" s="16" t="str">
        <f t="shared" si="73"/>
        <v/>
      </c>
      <c r="AE784" s="16" t="str">
        <f t="shared" si="74"/>
        <v/>
      </c>
      <c r="AF784" s="16">
        <f t="shared" si="75"/>
        <v>1.0519227500359576E-2</v>
      </c>
      <c r="AG784" s="16" t="str">
        <f t="shared" si="76"/>
        <v/>
      </c>
      <c r="AH784" s="16" t="str">
        <f t="shared" si="77"/>
        <v/>
      </c>
      <c r="AI784" s="17" t="str">
        <f>IF('Peer Comparison Tool'!$D$11="NR","",IF($C784='Peer Comparison Tool'!$D$9,COUNT('ALLL &lt;50B Database'!$AI$1:AI783)+1,""))</f>
        <v/>
      </c>
    </row>
    <row r="785" spans="1:35" x14ac:dyDescent="0.25">
      <c r="A785" t="s">
        <v>3622</v>
      </c>
      <c r="B785">
        <v>3395293</v>
      </c>
      <c r="C785" s="5" t="s">
        <v>3603</v>
      </c>
      <c r="D785" s="5" t="s">
        <v>4387</v>
      </c>
      <c r="E785" s="5" t="s">
        <v>4388</v>
      </c>
      <c r="F785" s="2">
        <v>7126</v>
      </c>
      <c r="G785" s="2">
        <v>888089</v>
      </c>
      <c r="H785" s="2">
        <v>663036</v>
      </c>
      <c r="I785" s="2">
        <v>49031</v>
      </c>
      <c r="J785" s="2">
        <v>614005</v>
      </c>
      <c r="K785" s="33">
        <v>1.1605768682665451E-2</v>
      </c>
      <c r="L785" s="2">
        <v>6568</v>
      </c>
      <c r="M785" s="2">
        <v>837096</v>
      </c>
      <c r="N785" s="2">
        <v>612049</v>
      </c>
      <c r="O785" s="33">
        <v>1.0731166949051464E-2</v>
      </c>
      <c r="P785" s="2">
        <v>7001</v>
      </c>
      <c r="Q785" s="2">
        <v>829151</v>
      </c>
      <c r="R785" s="2">
        <v>607795</v>
      </c>
      <c r="S785" s="35">
        <v>1.1518686399197097E-2</v>
      </c>
      <c r="T785" t="s">
        <v>4388</v>
      </c>
      <c r="U785" t="s">
        <v>4388</v>
      </c>
      <c r="V785" s="5" t="s">
        <v>4387</v>
      </c>
      <c r="W785" s="5">
        <v>0</v>
      </c>
      <c r="X785" s="4">
        <v>8.7082283468353436E-5</v>
      </c>
      <c r="Y785" s="6">
        <v>125</v>
      </c>
      <c r="Z785" s="4">
        <v>7.8751945014563299E-4</v>
      </c>
      <c r="AA785" s="5">
        <v>3112</v>
      </c>
      <c r="AC785" s="16" t="str">
        <f t="shared" si="72"/>
        <v/>
      </c>
      <c r="AD785" s="16" t="str">
        <f t="shared" si="73"/>
        <v/>
      </c>
      <c r="AE785" s="16" t="str">
        <f t="shared" si="74"/>
        <v/>
      </c>
      <c r="AF785" s="16">
        <f t="shared" si="75"/>
        <v>1.1605768682665451E-2</v>
      </c>
      <c r="AG785" s="16" t="str">
        <f t="shared" si="76"/>
        <v/>
      </c>
      <c r="AH785" s="16" t="str">
        <f t="shared" si="77"/>
        <v/>
      </c>
      <c r="AI785" s="17" t="str">
        <f>IF('Peer Comparison Tool'!$D$11="NR","",IF($C785='Peer Comparison Tool'!$D$9,COUNT('ALLL &lt;50B Database'!$AI$1:AI784)+1,""))</f>
        <v/>
      </c>
    </row>
    <row r="786" spans="1:35" x14ac:dyDescent="0.25">
      <c r="A786" t="s">
        <v>3088</v>
      </c>
      <c r="B786">
        <v>615217</v>
      </c>
      <c r="C786" s="5" t="s">
        <v>3064</v>
      </c>
      <c r="D786" s="5" t="s">
        <v>4390</v>
      </c>
      <c r="E786" s="5" t="s">
        <v>4388</v>
      </c>
      <c r="F786" s="2">
        <v>5978</v>
      </c>
      <c r="G786" s="2">
        <v>888067</v>
      </c>
      <c r="H786" s="2">
        <v>625572</v>
      </c>
      <c r="I786" s="2">
        <v>132324</v>
      </c>
      <c r="J786" s="2">
        <v>493248</v>
      </c>
      <c r="K786" s="33">
        <v>1.2119663941871027E-2</v>
      </c>
      <c r="L786" s="2">
        <v>5938</v>
      </c>
      <c r="M786" s="2">
        <v>754618</v>
      </c>
      <c r="N786" s="2">
        <v>507196</v>
      </c>
      <c r="O786" s="33">
        <v>1.1707505579697E-2</v>
      </c>
      <c r="P786" s="2">
        <v>5980</v>
      </c>
      <c r="Q786" s="2">
        <v>770063</v>
      </c>
      <c r="R786" s="2">
        <v>513921</v>
      </c>
      <c r="S786" s="35">
        <v>1.1636029662146517E-2</v>
      </c>
      <c r="T786" t="s">
        <v>4388</v>
      </c>
      <c r="U786" t="s">
        <v>4388</v>
      </c>
      <c r="V786" s="5" t="s">
        <v>4390</v>
      </c>
      <c r="W786" s="5">
        <v>0</v>
      </c>
      <c r="X786" s="4">
        <v>4.8363427972450933E-4</v>
      </c>
      <c r="Y786" s="6">
        <v>-2</v>
      </c>
      <c r="Z786" s="4">
        <v>-7.1475917550483173E-5</v>
      </c>
      <c r="AA786" s="5">
        <v>2872</v>
      </c>
      <c r="AC786" s="16" t="str">
        <f t="shared" si="72"/>
        <v/>
      </c>
      <c r="AD786" s="16" t="str">
        <f t="shared" si="73"/>
        <v/>
      </c>
      <c r="AE786" s="16" t="str">
        <f t="shared" si="74"/>
        <v/>
      </c>
      <c r="AF786" s="16">
        <f t="shared" si="75"/>
        <v>1.2119663941871027E-2</v>
      </c>
      <c r="AG786" s="16" t="str">
        <f t="shared" si="76"/>
        <v/>
      </c>
      <c r="AH786" s="16" t="str">
        <f t="shared" si="77"/>
        <v/>
      </c>
      <c r="AI786" s="17" t="str">
        <f>IF('Peer Comparison Tool'!$D$11="NR","",IF($C786='Peer Comparison Tool'!$D$9,COUNT('ALLL &lt;50B Database'!$AI$1:AI785)+1,""))</f>
        <v/>
      </c>
    </row>
    <row r="787" spans="1:35" x14ac:dyDescent="0.25">
      <c r="A787" t="s">
        <v>1405</v>
      </c>
      <c r="B787">
        <v>754853</v>
      </c>
      <c r="C787" s="5" t="s">
        <v>1389</v>
      </c>
      <c r="D787" s="5" t="s">
        <v>4390</v>
      </c>
      <c r="E787" s="5" t="s">
        <v>4388</v>
      </c>
      <c r="F787" s="2">
        <v>8115</v>
      </c>
      <c r="G787" s="2">
        <v>886378</v>
      </c>
      <c r="H787" s="2">
        <v>549695</v>
      </c>
      <c r="I787" s="2">
        <v>52047</v>
      </c>
      <c r="J787" s="2">
        <v>497648</v>
      </c>
      <c r="K787" s="33">
        <v>1.6306706748545157E-2</v>
      </c>
      <c r="L787" s="2">
        <v>6160</v>
      </c>
      <c r="M787" s="2">
        <v>782438</v>
      </c>
      <c r="N787" s="2">
        <v>491003</v>
      </c>
      <c r="O787" s="33">
        <v>1.2545748192984565E-2</v>
      </c>
      <c r="P787" s="2">
        <v>6302</v>
      </c>
      <c r="Q787" s="2">
        <v>748749</v>
      </c>
      <c r="R787" s="2">
        <v>508573</v>
      </c>
      <c r="S787" s="35">
        <v>1.239153474525781E-2</v>
      </c>
      <c r="T787" t="s">
        <v>4388</v>
      </c>
      <c r="U787" t="s">
        <v>4388</v>
      </c>
      <c r="V787" s="5" t="s">
        <v>4390</v>
      </c>
      <c r="W787" s="5">
        <v>0</v>
      </c>
      <c r="X787" s="4">
        <v>3.9151720032873476E-3</v>
      </c>
      <c r="Y787" s="6">
        <v>1813</v>
      </c>
      <c r="Z787" s="4">
        <v>-1.5421344772675524E-4</v>
      </c>
      <c r="AA787" s="5">
        <v>1186</v>
      </c>
      <c r="AC787" s="16" t="str">
        <f t="shared" si="72"/>
        <v/>
      </c>
      <c r="AD787" s="16" t="str">
        <f t="shared" si="73"/>
        <v/>
      </c>
      <c r="AE787" s="16" t="str">
        <f t="shared" si="74"/>
        <v/>
      </c>
      <c r="AF787" s="16">
        <f t="shared" si="75"/>
        <v>1.6306706748545157E-2</v>
      </c>
      <c r="AG787" s="16" t="str">
        <f t="shared" si="76"/>
        <v/>
      </c>
      <c r="AH787" s="16" t="str">
        <f t="shared" si="77"/>
        <v/>
      </c>
      <c r="AI787" s="17" t="str">
        <f>IF('Peer Comparison Tool'!$D$11="NR","",IF($C787='Peer Comparison Tool'!$D$9,COUNT('ALLL &lt;50B Database'!$AI$1:AI786)+1,""))</f>
        <v/>
      </c>
    </row>
    <row r="788" spans="1:35" x14ac:dyDescent="0.25">
      <c r="A788" t="s">
        <v>2057</v>
      </c>
      <c r="B788">
        <v>314257</v>
      </c>
      <c r="C788" s="5" t="s">
        <v>2041</v>
      </c>
      <c r="D788" s="5" t="s">
        <v>4390</v>
      </c>
      <c r="E788" s="5" t="s">
        <v>4388</v>
      </c>
      <c r="F788" s="2">
        <v>4761</v>
      </c>
      <c r="G788" s="2">
        <v>885232</v>
      </c>
      <c r="H788" s="2">
        <v>648412</v>
      </c>
      <c r="I788" s="2">
        <v>100335</v>
      </c>
      <c r="J788" s="2">
        <v>548077</v>
      </c>
      <c r="K788" s="33">
        <v>8.6867356229142993E-3</v>
      </c>
      <c r="L788" s="2">
        <v>2860</v>
      </c>
      <c r="M788" s="2">
        <v>719021</v>
      </c>
      <c r="N788" s="2">
        <v>553049</v>
      </c>
      <c r="O788" s="33">
        <v>5.1713320157888362E-3</v>
      </c>
      <c r="P788" s="2">
        <v>3757</v>
      </c>
      <c r="Q788" s="2">
        <v>724788</v>
      </c>
      <c r="R788" s="2">
        <v>573283</v>
      </c>
      <c r="S788" s="35">
        <v>6.5534823115285124E-3</v>
      </c>
      <c r="T788" t="s">
        <v>4388</v>
      </c>
      <c r="U788" t="s">
        <v>4388</v>
      </c>
      <c r="V788" s="5" t="s">
        <v>4390</v>
      </c>
      <c r="W788" s="5">
        <v>0</v>
      </c>
      <c r="X788" s="4">
        <v>2.1332533113857868E-3</v>
      </c>
      <c r="Y788" s="6">
        <v>1004</v>
      </c>
      <c r="Z788" s="4">
        <v>1.3821502957396762E-3</v>
      </c>
      <c r="AA788" s="5">
        <v>4166</v>
      </c>
      <c r="AC788" s="16" t="str">
        <f t="shared" si="72"/>
        <v/>
      </c>
      <c r="AD788" s="16" t="str">
        <f t="shared" si="73"/>
        <v/>
      </c>
      <c r="AE788" s="16" t="str">
        <f t="shared" si="74"/>
        <v/>
      </c>
      <c r="AF788" s="16">
        <f t="shared" si="75"/>
        <v>8.6867356229142993E-3</v>
      </c>
      <c r="AG788" s="16" t="str">
        <f t="shared" si="76"/>
        <v/>
      </c>
      <c r="AH788" s="16" t="str">
        <f t="shared" si="77"/>
        <v/>
      </c>
      <c r="AI788" s="17" t="str">
        <f>IF('Peer Comparison Tool'!$D$11="NR","",IF($C788='Peer Comparison Tool'!$D$9,COUNT('ALLL &lt;50B Database'!$AI$1:AI787)+1,""))</f>
        <v/>
      </c>
    </row>
    <row r="789" spans="1:35" x14ac:dyDescent="0.25">
      <c r="A789" t="s">
        <v>3771</v>
      </c>
      <c r="B789">
        <v>2568063</v>
      </c>
      <c r="C789" s="5" t="s">
        <v>3704</v>
      </c>
      <c r="D789" s="5" t="s">
        <v>4387</v>
      </c>
      <c r="E789" s="5" t="s">
        <v>4388</v>
      </c>
      <c r="F789" s="2">
        <v>3150</v>
      </c>
      <c r="G789" s="2">
        <v>883926</v>
      </c>
      <c r="H789" s="2">
        <v>359801</v>
      </c>
      <c r="I789" s="2">
        <v>28573</v>
      </c>
      <c r="J789" s="2">
        <v>331228</v>
      </c>
      <c r="K789" s="33">
        <v>9.5100655741664347E-3</v>
      </c>
      <c r="L789" s="2">
        <v>2452</v>
      </c>
      <c r="M789" s="2">
        <v>787505</v>
      </c>
      <c r="N789" s="2">
        <v>325190</v>
      </c>
      <c r="O789" s="33">
        <v>7.5402072634459857E-3</v>
      </c>
      <c r="P789" s="2">
        <v>3090</v>
      </c>
      <c r="Q789" s="2">
        <v>812714</v>
      </c>
      <c r="R789" s="2">
        <v>330496</v>
      </c>
      <c r="S789" s="35">
        <v>9.3495836560805578E-3</v>
      </c>
      <c r="T789" t="s">
        <v>4388</v>
      </c>
      <c r="U789" t="s">
        <v>4388</v>
      </c>
      <c r="V789" s="5" t="s">
        <v>4387</v>
      </c>
      <c r="W789" s="5">
        <v>0</v>
      </c>
      <c r="X789" s="4">
        <v>1.6048191808587693E-4</v>
      </c>
      <c r="Y789" s="6">
        <v>60</v>
      </c>
      <c r="Z789" s="4">
        <v>1.8093763926345721E-3</v>
      </c>
      <c r="AA789" s="5">
        <v>3941</v>
      </c>
      <c r="AC789" s="16" t="str">
        <f t="shared" si="72"/>
        <v/>
      </c>
      <c r="AD789" s="16" t="str">
        <f t="shared" si="73"/>
        <v/>
      </c>
      <c r="AE789" s="16" t="str">
        <f t="shared" si="74"/>
        <v/>
      </c>
      <c r="AF789" s="16">
        <f t="shared" si="75"/>
        <v>9.5100655741664347E-3</v>
      </c>
      <c r="AG789" s="16" t="str">
        <f t="shared" si="76"/>
        <v/>
      </c>
      <c r="AH789" s="16" t="str">
        <f t="shared" si="77"/>
        <v/>
      </c>
      <c r="AI789" s="17" t="str">
        <f>IF('Peer Comparison Tool'!$D$11="NR","",IF($C789='Peer Comparison Tool'!$D$9,COUNT('ALLL &lt;50B Database'!$AI$1:AI788)+1,""))</f>
        <v/>
      </c>
    </row>
    <row r="790" spans="1:35" x14ac:dyDescent="0.25">
      <c r="A790" t="s">
        <v>3222</v>
      </c>
      <c r="B790">
        <v>75259</v>
      </c>
      <c r="C790" s="5" t="s">
        <v>3209</v>
      </c>
      <c r="D790" s="5" t="s">
        <v>4390</v>
      </c>
      <c r="E790" s="5" t="s">
        <v>4388</v>
      </c>
      <c r="F790" s="2">
        <v>9280</v>
      </c>
      <c r="G790" s="2">
        <v>881705</v>
      </c>
      <c r="H790" s="2">
        <v>771222</v>
      </c>
      <c r="I790" s="2">
        <v>118640</v>
      </c>
      <c r="J790" s="2">
        <v>652582</v>
      </c>
      <c r="K790" s="33">
        <v>1.4220435133056075E-2</v>
      </c>
      <c r="L790" s="2">
        <v>6030</v>
      </c>
      <c r="M790" s="2">
        <v>749930</v>
      </c>
      <c r="N790" s="2">
        <v>614270</v>
      </c>
      <c r="O790" s="33">
        <v>9.816530190307194E-3</v>
      </c>
      <c r="P790" s="2">
        <v>6632</v>
      </c>
      <c r="Q790" s="2">
        <v>747635</v>
      </c>
      <c r="R790" s="2">
        <v>622414</v>
      </c>
      <c r="S790" s="35">
        <v>1.0655287316802001E-2</v>
      </c>
      <c r="T790" t="s">
        <v>4388</v>
      </c>
      <c r="U790" t="s">
        <v>4388</v>
      </c>
      <c r="V790" s="5" t="s">
        <v>4390</v>
      </c>
      <c r="W790" s="5">
        <v>0</v>
      </c>
      <c r="X790" s="4">
        <v>3.5651478162540742E-3</v>
      </c>
      <c r="Y790" s="6">
        <v>2648</v>
      </c>
      <c r="Z790" s="4">
        <v>8.3875712649480669E-4</v>
      </c>
      <c r="AA790" s="5">
        <v>1876</v>
      </c>
      <c r="AC790" s="16" t="str">
        <f t="shared" si="72"/>
        <v/>
      </c>
      <c r="AD790" s="16" t="str">
        <f t="shared" si="73"/>
        <v/>
      </c>
      <c r="AE790" s="16" t="str">
        <f t="shared" si="74"/>
        <v/>
      </c>
      <c r="AF790" s="16">
        <f t="shared" si="75"/>
        <v>1.4220435133056075E-2</v>
      </c>
      <c r="AG790" s="16" t="str">
        <f t="shared" si="76"/>
        <v/>
      </c>
      <c r="AH790" s="16" t="str">
        <f t="shared" si="77"/>
        <v/>
      </c>
      <c r="AI790" s="17" t="str">
        <f>IF('Peer Comparison Tool'!$D$11="NR","",IF($C790='Peer Comparison Tool'!$D$9,COUNT('ALLL &lt;50B Database'!$AI$1:AI789)+1,""))</f>
        <v/>
      </c>
    </row>
    <row r="791" spans="1:35" x14ac:dyDescent="0.25">
      <c r="A791" t="s">
        <v>4364</v>
      </c>
      <c r="B791">
        <v>1454</v>
      </c>
      <c r="C791" s="5" t="s">
        <v>4362</v>
      </c>
      <c r="D791" s="5" t="s">
        <v>4390</v>
      </c>
      <c r="E791" s="5" t="s">
        <v>4388</v>
      </c>
      <c r="F791" s="2">
        <v>4341</v>
      </c>
      <c r="G791" s="2">
        <v>875825</v>
      </c>
      <c r="H791" s="2">
        <v>334102</v>
      </c>
      <c r="I791" s="2">
        <v>46133</v>
      </c>
      <c r="J791" s="2">
        <v>287969</v>
      </c>
      <c r="K791" s="33">
        <v>1.5074539273324559E-2</v>
      </c>
      <c r="L791" s="2">
        <v>3501</v>
      </c>
      <c r="M791" s="2">
        <v>778228</v>
      </c>
      <c r="N791" s="2">
        <v>273372</v>
      </c>
      <c r="O791" s="33">
        <v>1.2806724902330889E-2</v>
      </c>
      <c r="P791" s="2">
        <v>3704</v>
      </c>
      <c r="Q791" s="2">
        <v>931209</v>
      </c>
      <c r="R791" s="2">
        <v>281992</v>
      </c>
      <c r="S791" s="35">
        <v>1.3135124400692219E-2</v>
      </c>
      <c r="T791" t="s">
        <v>4388</v>
      </c>
      <c r="U791" t="s">
        <v>4388</v>
      </c>
      <c r="V791" s="5" t="s">
        <v>4390</v>
      </c>
      <c r="W791" s="5">
        <v>0</v>
      </c>
      <c r="X791" s="4">
        <v>1.9394148726323401E-3</v>
      </c>
      <c r="Y791" s="6">
        <v>637</v>
      </c>
      <c r="Z791" s="4">
        <v>3.2839949836132969E-4</v>
      </c>
      <c r="AA791" s="5">
        <v>1584</v>
      </c>
      <c r="AC791" s="16" t="str">
        <f t="shared" si="72"/>
        <v/>
      </c>
      <c r="AD791" s="16" t="str">
        <f t="shared" si="73"/>
        <v/>
      </c>
      <c r="AE791" s="16" t="str">
        <f t="shared" si="74"/>
        <v/>
      </c>
      <c r="AF791" s="16">
        <f t="shared" si="75"/>
        <v>1.5074539273324559E-2</v>
      </c>
      <c r="AG791" s="16" t="str">
        <f t="shared" si="76"/>
        <v/>
      </c>
      <c r="AH791" s="16" t="str">
        <f t="shared" si="77"/>
        <v/>
      </c>
      <c r="AI791" s="17" t="str">
        <f>IF('Peer Comparison Tool'!$D$11="NR","",IF($C791='Peer Comparison Tool'!$D$9,COUNT('ALLL &lt;50B Database'!$AI$1:AI790)+1,""))</f>
        <v/>
      </c>
    </row>
    <row r="792" spans="1:35" x14ac:dyDescent="0.25">
      <c r="A792" t="s">
        <v>1437</v>
      </c>
      <c r="B792">
        <v>262844</v>
      </c>
      <c r="C792" s="5" t="s">
        <v>4163</v>
      </c>
      <c r="D792" s="5" t="s">
        <v>4390</v>
      </c>
      <c r="E792" s="5" t="s">
        <v>4388</v>
      </c>
      <c r="F792" s="2">
        <v>10474</v>
      </c>
      <c r="G792" s="2">
        <v>874830</v>
      </c>
      <c r="H792" s="2">
        <v>520666</v>
      </c>
      <c r="I792" s="2">
        <v>31486</v>
      </c>
      <c r="J792" s="2">
        <v>489180</v>
      </c>
      <c r="K792" s="33">
        <v>2.1411341428513021E-2</v>
      </c>
      <c r="L792" s="2">
        <v>11776</v>
      </c>
      <c r="M792" s="2">
        <v>801213</v>
      </c>
      <c r="N792" s="2">
        <v>525047</v>
      </c>
      <c r="O792" s="33">
        <v>2.2428468308551424E-2</v>
      </c>
      <c r="P792" s="2">
        <v>11872</v>
      </c>
      <c r="Q792" s="2">
        <v>810085</v>
      </c>
      <c r="R792" s="2">
        <v>502781</v>
      </c>
      <c r="S792" s="35">
        <v>2.3612666349762619E-2</v>
      </c>
      <c r="T792" t="s">
        <v>4388</v>
      </c>
      <c r="U792" t="s">
        <v>4388</v>
      </c>
      <c r="V792" s="5" t="s">
        <v>4390</v>
      </c>
      <c r="W792" s="5">
        <v>0</v>
      </c>
      <c r="X792" s="4">
        <v>-2.2013249212495985E-3</v>
      </c>
      <c r="Y792" s="6">
        <v>-1398</v>
      </c>
      <c r="Z792" s="4">
        <v>1.1841980412111951E-3</v>
      </c>
      <c r="AA792" s="5">
        <v>436</v>
      </c>
      <c r="AC792" s="16" t="str">
        <f t="shared" si="72"/>
        <v/>
      </c>
      <c r="AD792" s="16" t="str">
        <f t="shared" si="73"/>
        <v/>
      </c>
      <c r="AE792" s="16" t="str">
        <f t="shared" si="74"/>
        <v/>
      </c>
      <c r="AF792" s="16">
        <f t="shared" si="75"/>
        <v>2.1411341428513021E-2</v>
      </c>
      <c r="AG792" s="16" t="str">
        <f t="shared" si="76"/>
        <v/>
      </c>
      <c r="AH792" s="16" t="str">
        <f t="shared" si="77"/>
        <v/>
      </c>
      <c r="AI792" s="17" t="str">
        <f>IF('Peer Comparison Tool'!$D$11="NR","",IF($C792='Peer Comparison Tool'!$D$9,COUNT('ALLL &lt;50B Database'!$AI$1:AI791)+1,""))</f>
        <v/>
      </c>
    </row>
    <row r="793" spans="1:35" x14ac:dyDescent="0.25">
      <c r="A793" t="s">
        <v>116</v>
      </c>
      <c r="B793">
        <v>973364</v>
      </c>
      <c r="C793" s="5" t="s">
        <v>3704</v>
      </c>
      <c r="D793" s="5" t="s">
        <v>4390</v>
      </c>
      <c r="E793" s="5" t="s">
        <v>4388</v>
      </c>
      <c r="F793" s="2">
        <v>7182</v>
      </c>
      <c r="G793" s="2">
        <v>874002</v>
      </c>
      <c r="H793" s="2">
        <v>627013</v>
      </c>
      <c r="I793" s="2">
        <v>29427</v>
      </c>
      <c r="J793" s="2">
        <v>597586</v>
      </c>
      <c r="K793" s="33">
        <v>1.2018353843630874E-2</v>
      </c>
      <c r="L793" s="2">
        <v>6937</v>
      </c>
      <c r="M793" s="2">
        <v>786625</v>
      </c>
      <c r="N793" s="2">
        <v>598830</v>
      </c>
      <c r="O793" s="33">
        <v>1.1584255965799976E-2</v>
      </c>
      <c r="P793" s="2">
        <v>7253</v>
      </c>
      <c r="Q793" s="2">
        <v>794564</v>
      </c>
      <c r="R793" s="2">
        <v>596737</v>
      </c>
      <c r="S793" s="35">
        <v>1.2154433192511945E-2</v>
      </c>
      <c r="T793" t="s">
        <v>4388</v>
      </c>
      <c r="U793" t="s">
        <v>4388</v>
      </c>
      <c r="V793" s="5" t="s">
        <v>4390</v>
      </c>
      <c r="W793" s="5">
        <v>0</v>
      </c>
      <c r="X793" s="4">
        <v>-1.3607934888107062E-4</v>
      </c>
      <c r="Y793" s="6">
        <v>-71</v>
      </c>
      <c r="Z793" s="4">
        <v>5.7017722671196848E-4</v>
      </c>
      <c r="AA793" s="5">
        <v>2920</v>
      </c>
      <c r="AC793" s="16" t="str">
        <f t="shared" si="72"/>
        <v/>
      </c>
      <c r="AD793" s="16" t="str">
        <f t="shared" si="73"/>
        <v/>
      </c>
      <c r="AE793" s="16" t="str">
        <f t="shared" si="74"/>
        <v/>
      </c>
      <c r="AF793" s="16">
        <f t="shared" si="75"/>
        <v>1.2018353843630874E-2</v>
      </c>
      <c r="AG793" s="16" t="str">
        <f t="shared" si="76"/>
        <v/>
      </c>
      <c r="AH793" s="16" t="str">
        <f t="shared" si="77"/>
        <v/>
      </c>
      <c r="AI793" s="17" t="str">
        <f>IF('Peer Comparison Tool'!$D$11="NR","",IF($C793='Peer Comparison Tool'!$D$9,COUNT('ALLL &lt;50B Database'!$AI$1:AI792)+1,""))</f>
        <v/>
      </c>
    </row>
    <row r="794" spans="1:35" x14ac:dyDescent="0.25">
      <c r="A794" t="s">
        <v>3629</v>
      </c>
      <c r="B794">
        <v>51253</v>
      </c>
      <c r="C794" s="5" t="s">
        <v>3603</v>
      </c>
      <c r="D794" s="5" t="s">
        <v>4387</v>
      </c>
      <c r="E794" s="5" t="s">
        <v>4388</v>
      </c>
      <c r="F794" s="2">
        <v>8270</v>
      </c>
      <c r="G794" s="2">
        <v>873722</v>
      </c>
      <c r="H794" s="2">
        <v>717551</v>
      </c>
      <c r="I794" s="2">
        <v>16158</v>
      </c>
      <c r="J794" s="2">
        <v>701393</v>
      </c>
      <c r="K794" s="33">
        <v>1.1790821978548404E-2</v>
      </c>
      <c r="L794" s="2">
        <v>6040</v>
      </c>
      <c r="M794" s="2">
        <v>581088</v>
      </c>
      <c r="N794" s="2">
        <v>461474</v>
      </c>
      <c r="O794" s="33">
        <v>1.3088494693092135E-2</v>
      </c>
      <c r="P794" s="2">
        <v>5973</v>
      </c>
      <c r="Q794" s="2">
        <v>598481</v>
      </c>
      <c r="R794" s="2">
        <v>450355</v>
      </c>
      <c r="S794" s="35">
        <v>1.3262870402238234E-2</v>
      </c>
      <c r="T794" t="s">
        <v>4388</v>
      </c>
      <c r="U794" t="s">
        <v>4388</v>
      </c>
      <c r="V794" s="5" t="s">
        <v>4387</v>
      </c>
      <c r="W794" s="5">
        <v>0</v>
      </c>
      <c r="X794" s="4">
        <v>-1.4720484236898299E-3</v>
      </c>
      <c r="Y794" s="6">
        <v>2297</v>
      </c>
      <c r="Z794" s="4">
        <v>1.7437570914609866E-4</v>
      </c>
      <c r="AA794" s="5">
        <v>3026</v>
      </c>
      <c r="AC794" s="16" t="str">
        <f t="shared" si="72"/>
        <v/>
      </c>
      <c r="AD794" s="16" t="str">
        <f t="shared" si="73"/>
        <v/>
      </c>
      <c r="AE794" s="16" t="str">
        <f t="shared" si="74"/>
        <v/>
      </c>
      <c r="AF794" s="16">
        <f t="shared" si="75"/>
        <v>1.1790821978548404E-2</v>
      </c>
      <c r="AG794" s="16" t="str">
        <f t="shared" si="76"/>
        <v/>
      </c>
      <c r="AH794" s="16" t="str">
        <f t="shared" si="77"/>
        <v/>
      </c>
      <c r="AI794" s="17" t="str">
        <f>IF('Peer Comparison Tool'!$D$11="NR","",IF($C794='Peer Comparison Tool'!$D$9,COUNT('ALLL &lt;50B Database'!$AI$1:AI793)+1,""))</f>
        <v/>
      </c>
    </row>
    <row r="795" spans="1:35" x14ac:dyDescent="0.25">
      <c r="A795" t="s">
        <v>1845</v>
      </c>
      <c r="B795">
        <v>635907</v>
      </c>
      <c r="C795" s="5" t="s">
        <v>1795</v>
      </c>
      <c r="D795" s="5" t="s">
        <v>4390</v>
      </c>
      <c r="E795" s="5" t="s">
        <v>4388</v>
      </c>
      <c r="F795" s="2">
        <v>5488</v>
      </c>
      <c r="G795" s="2">
        <v>872878</v>
      </c>
      <c r="H795" s="2">
        <v>717154</v>
      </c>
      <c r="I795" s="2">
        <v>64025</v>
      </c>
      <c r="J795" s="2">
        <v>653129</v>
      </c>
      <c r="K795" s="33">
        <v>8.4026279647665316E-3</v>
      </c>
      <c r="L795" s="2">
        <v>4772</v>
      </c>
      <c r="M795" s="2">
        <v>808795</v>
      </c>
      <c r="N795" s="2">
        <v>662178</v>
      </c>
      <c r="O795" s="33">
        <v>7.2065215093222671E-3</v>
      </c>
      <c r="P795" s="2">
        <v>4857</v>
      </c>
      <c r="Q795" s="2">
        <v>821571</v>
      </c>
      <c r="R795" s="2">
        <v>664668</v>
      </c>
      <c r="S795" s="35">
        <v>7.3074076080088101E-3</v>
      </c>
      <c r="T795" t="s">
        <v>4388</v>
      </c>
      <c r="U795" t="s">
        <v>4388</v>
      </c>
      <c r="V795" s="5" t="s">
        <v>4390</v>
      </c>
      <c r="W795" s="5">
        <v>0</v>
      </c>
      <c r="X795" s="4">
        <v>1.0952203567577215E-3</v>
      </c>
      <c r="Y795" s="6">
        <v>631</v>
      </c>
      <c r="Z795" s="4">
        <v>1.00886098686543E-4</v>
      </c>
      <c r="AA795" s="5">
        <v>4231</v>
      </c>
      <c r="AC795" s="16" t="str">
        <f t="shared" si="72"/>
        <v/>
      </c>
      <c r="AD795" s="16" t="str">
        <f t="shared" si="73"/>
        <v/>
      </c>
      <c r="AE795" s="16" t="str">
        <f t="shared" si="74"/>
        <v/>
      </c>
      <c r="AF795" s="16">
        <f t="shared" si="75"/>
        <v>8.4026279647665316E-3</v>
      </c>
      <c r="AG795" s="16" t="str">
        <f t="shared" si="76"/>
        <v/>
      </c>
      <c r="AH795" s="16" t="str">
        <f t="shared" si="77"/>
        <v/>
      </c>
      <c r="AI795" s="17" t="str">
        <f>IF('Peer Comparison Tool'!$D$11="NR","",IF($C795='Peer Comparison Tool'!$D$9,COUNT('ALLL &lt;50B Database'!$AI$1:AI794)+1,""))</f>
        <v/>
      </c>
    </row>
    <row r="796" spans="1:35" x14ac:dyDescent="0.25">
      <c r="A796" t="s">
        <v>974</v>
      </c>
      <c r="B796">
        <v>757377</v>
      </c>
      <c r="C796" s="5" t="s">
        <v>926</v>
      </c>
      <c r="D796" s="5" t="s">
        <v>4390</v>
      </c>
      <c r="E796" s="5" t="s">
        <v>4388</v>
      </c>
      <c r="F796" s="2">
        <v>3287</v>
      </c>
      <c r="G796" s="2">
        <v>872761</v>
      </c>
      <c r="H796" s="2">
        <v>477423</v>
      </c>
      <c r="I796" s="2">
        <v>0</v>
      </c>
      <c r="J796" s="2">
        <v>477423</v>
      </c>
      <c r="K796" s="33">
        <v>6.8848798654442709E-3</v>
      </c>
      <c r="L796" s="2">
        <v>3292</v>
      </c>
      <c r="M796" s="2">
        <v>844942</v>
      </c>
      <c r="N796" s="2">
        <v>483401</v>
      </c>
      <c r="O796" s="33">
        <v>6.8100810714086238E-3</v>
      </c>
      <c r="P796" s="2">
        <v>3291</v>
      </c>
      <c r="Q796" s="2">
        <v>849334</v>
      </c>
      <c r="R796" s="2">
        <v>481920</v>
      </c>
      <c r="S796" s="35">
        <v>6.8289342629482075E-3</v>
      </c>
      <c r="T796" t="s">
        <v>4388</v>
      </c>
      <c r="U796" t="s">
        <v>4388</v>
      </c>
      <c r="V796" s="5" t="s">
        <v>4390</v>
      </c>
      <c r="W796" s="5">
        <v>0</v>
      </c>
      <c r="X796" s="4">
        <v>5.594560249606341E-5</v>
      </c>
      <c r="Y796" s="6">
        <v>-4</v>
      </c>
      <c r="Z796" s="4">
        <v>1.8853191539583772E-5</v>
      </c>
      <c r="AA796" s="5">
        <v>4479</v>
      </c>
      <c r="AC796" s="16" t="str">
        <f t="shared" si="72"/>
        <v/>
      </c>
      <c r="AD796" s="16" t="str">
        <f t="shared" si="73"/>
        <v/>
      </c>
      <c r="AE796" s="16" t="str">
        <f t="shared" si="74"/>
        <v/>
      </c>
      <c r="AF796" s="16">
        <f t="shared" si="75"/>
        <v>6.8848798654442709E-3</v>
      </c>
      <c r="AG796" s="16" t="str">
        <f t="shared" si="76"/>
        <v/>
      </c>
      <c r="AH796" s="16" t="str">
        <f t="shared" si="77"/>
        <v/>
      </c>
      <c r="AI796" s="17" t="str">
        <f>IF('Peer Comparison Tool'!$D$11="NR","",IF($C796='Peer Comparison Tool'!$D$9,COUNT('ALLL &lt;50B Database'!$AI$1:AI795)+1,""))</f>
        <v/>
      </c>
    </row>
    <row r="797" spans="1:35" x14ac:dyDescent="0.25">
      <c r="A797" t="s">
        <v>4144</v>
      </c>
      <c r="B797">
        <v>429487</v>
      </c>
      <c r="C797" s="5" t="s">
        <v>4128</v>
      </c>
      <c r="D797" s="5" t="s">
        <v>4390</v>
      </c>
      <c r="E797" s="5" t="s">
        <v>4388</v>
      </c>
      <c r="F797" s="2">
        <v>6031</v>
      </c>
      <c r="G797" s="2">
        <v>871883</v>
      </c>
      <c r="H797" s="2">
        <v>690703</v>
      </c>
      <c r="I797" s="2">
        <v>73150</v>
      </c>
      <c r="J797" s="2">
        <v>617553</v>
      </c>
      <c r="K797" s="33">
        <v>9.765963407189342E-3</v>
      </c>
      <c r="L797" s="2">
        <v>5640</v>
      </c>
      <c r="M797" s="2">
        <v>719853</v>
      </c>
      <c r="N797" s="2">
        <v>619887</v>
      </c>
      <c r="O797" s="33">
        <v>9.0984324562379919E-3</v>
      </c>
      <c r="P797" s="2">
        <v>5893</v>
      </c>
      <c r="Q797" s="2">
        <v>737820</v>
      </c>
      <c r="R797" s="2">
        <v>625375</v>
      </c>
      <c r="S797" s="35">
        <v>9.4231461123326001E-3</v>
      </c>
      <c r="T797" t="s">
        <v>4388</v>
      </c>
      <c r="U797" t="s">
        <v>4388</v>
      </c>
      <c r="V797" s="5" t="s">
        <v>4390</v>
      </c>
      <c r="W797" s="5">
        <v>0</v>
      </c>
      <c r="X797" s="4">
        <v>3.4281729485674192E-4</v>
      </c>
      <c r="Y797" s="6">
        <v>138</v>
      </c>
      <c r="Z797" s="4">
        <v>3.2471365609460824E-4</v>
      </c>
      <c r="AA797" s="5">
        <v>3857</v>
      </c>
      <c r="AC797" s="16" t="str">
        <f t="shared" si="72"/>
        <v/>
      </c>
      <c r="AD797" s="16" t="str">
        <f t="shared" si="73"/>
        <v/>
      </c>
      <c r="AE797" s="16" t="str">
        <f t="shared" si="74"/>
        <v/>
      </c>
      <c r="AF797" s="16">
        <f t="shared" si="75"/>
        <v>9.765963407189342E-3</v>
      </c>
      <c r="AG797" s="16" t="str">
        <f t="shared" si="76"/>
        <v/>
      </c>
      <c r="AH797" s="16" t="str">
        <f t="shared" si="77"/>
        <v/>
      </c>
      <c r="AI797" s="17" t="str">
        <f>IF('Peer Comparison Tool'!$D$11="NR","",IF($C797='Peer Comparison Tool'!$D$9,COUNT('ALLL &lt;50B Database'!$AI$1:AI796)+1,""))</f>
        <v/>
      </c>
    </row>
    <row r="798" spans="1:35" x14ac:dyDescent="0.25">
      <c r="A798" t="s">
        <v>2717</v>
      </c>
      <c r="B798">
        <v>669555</v>
      </c>
      <c r="C798" s="5" t="s">
        <v>2711</v>
      </c>
      <c r="D798" s="5" t="s">
        <v>4390</v>
      </c>
      <c r="E798" s="5" t="s">
        <v>4388</v>
      </c>
      <c r="F798" s="2">
        <v>9310</v>
      </c>
      <c r="G798" s="2">
        <v>871790</v>
      </c>
      <c r="H798" s="2">
        <v>599715</v>
      </c>
      <c r="I798" s="2">
        <v>37018</v>
      </c>
      <c r="J798" s="2">
        <v>562697</v>
      </c>
      <c r="K798" s="33">
        <v>1.6545316573573342E-2</v>
      </c>
      <c r="L798" s="2">
        <v>9081</v>
      </c>
      <c r="M798" s="2">
        <v>804298</v>
      </c>
      <c r="N798" s="2">
        <v>585052</v>
      </c>
      <c r="O798" s="33">
        <v>1.5521697216657665E-2</v>
      </c>
      <c r="P798" s="2">
        <v>9081</v>
      </c>
      <c r="Q798" s="2">
        <v>803374</v>
      </c>
      <c r="R798" s="2">
        <v>575357</v>
      </c>
      <c r="S798" s="35">
        <v>1.5783244142332498E-2</v>
      </c>
      <c r="T798" t="s">
        <v>4388</v>
      </c>
      <c r="U798" t="s">
        <v>4388</v>
      </c>
      <c r="V798" s="5" t="s">
        <v>4390</v>
      </c>
      <c r="W798" s="5">
        <v>0</v>
      </c>
      <c r="X798" s="4">
        <v>7.6207243124084417E-4</v>
      </c>
      <c r="Y798" s="6">
        <v>229</v>
      </c>
      <c r="Z798" s="4">
        <v>2.6154692567483331E-4</v>
      </c>
      <c r="AA798" s="5">
        <v>1129</v>
      </c>
      <c r="AC798" s="16" t="str">
        <f t="shared" si="72"/>
        <v/>
      </c>
      <c r="AD798" s="16" t="str">
        <f t="shared" si="73"/>
        <v/>
      </c>
      <c r="AE798" s="16" t="str">
        <f t="shared" si="74"/>
        <v/>
      </c>
      <c r="AF798" s="16">
        <f t="shared" si="75"/>
        <v>1.6545316573573342E-2</v>
      </c>
      <c r="AG798" s="16" t="str">
        <f t="shared" si="76"/>
        <v/>
      </c>
      <c r="AH798" s="16" t="str">
        <f t="shared" si="77"/>
        <v/>
      </c>
      <c r="AI798" s="17" t="str">
        <f>IF('Peer Comparison Tool'!$D$11="NR","",IF($C798='Peer Comparison Tool'!$D$9,COUNT('ALLL &lt;50B Database'!$AI$1:AI797)+1,""))</f>
        <v/>
      </c>
    </row>
    <row r="799" spans="1:35" x14ac:dyDescent="0.25">
      <c r="A799" t="s">
        <v>20</v>
      </c>
      <c r="B799">
        <v>994435</v>
      </c>
      <c r="C799" s="5" t="s">
        <v>6</v>
      </c>
      <c r="D799" s="5" t="s">
        <v>4390</v>
      </c>
      <c r="E799" s="5" t="s">
        <v>4388</v>
      </c>
      <c r="F799" s="2">
        <v>6277</v>
      </c>
      <c r="G799" s="2">
        <v>871343</v>
      </c>
      <c r="H799" s="2">
        <v>512363</v>
      </c>
      <c r="I799" s="2">
        <v>49873</v>
      </c>
      <c r="J799" s="2">
        <v>462490</v>
      </c>
      <c r="K799" s="33">
        <v>1.357218534454799E-2</v>
      </c>
      <c r="L799" s="2">
        <v>5286</v>
      </c>
      <c r="M799" s="2">
        <v>711540</v>
      </c>
      <c r="N799" s="2">
        <v>455067</v>
      </c>
      <c r="O799" s="33">
        <v>1.1615871948526261E-2</v>
      </c>
      <c r="P799" s="2">
        <v>5983</v>
      </c>
      <c r="Q799" s="2">
        <v>723283</v>
      </c>
      <c r="R799" s="2">
        <v>459578</v>
      </c>
      <c r="S799" s="35">
        <v>1.3018464765502264E-2</v>
      </c>
      <c r="T799" t="s">
        <v>4388</v>
      </c>
      <c r="U799" t="s">
        <v>4388</v>
      </c>
      <c r="V799" s="5" t="s">
        <v>4390</v>
      </c>
      <c r="W799" s="5">
        <v>0</v>
      </c>
      <c r="X799" s="4">
        <v>5.5372057904572516E-4</v>
      </c>
      <c r="Y799" s="6">
        <v>294</v>
      </c>
      <c r="Z799" s="4">
        <v>1.4025928169760036E-3</v>
      </c>
      <c r="AA799" s="5">
        <v>2166</v>
      </c>
      <c r="AC799" s="16" t="str">
        <f t="shared" si="72"/>
        <v/>
      </c>
      <c r="AD799" s="16" t="str">
        <f t="shared" si="73"/>
        <v/>
      </c>
      <c r="AE799" s="16" t="str">
        <f t="shared" si="74"/>
        <v/>
      </c>
      <c r="AF799" s="16">
        <f t="shared" si="75"/>
        <v>1.357218534454799E-2</v>
      </c>
      <c r="AG799" s="16" t="str">
        <f t="shared" si="76"/>
        <v/>
      </c>
      <c r="AH799" s="16" t="str">
        <f t="shared" si="77"/>
        <v/>
      </c>
      <c r="AI799" s="17" t="str">
        <f>IF('Peer Comparison Tool'!$D$11="NR","",IF($C799='Peer Comparison Tool'!$D$9,COUNT('ALLL &lt;50B Database'!$AI$1:AI798)+1,""))</f>
        <v/>
      </c>
    </row>
    <row r="800" spans="1:35" x14ac:dyDescent="0.25">
      <c r="A800" t="s">
        <v>280</v>
      </c>
      <c r="B800">
        <v>735768</v>
      </c>
      <c r="C800" s="5" t="s">
        <v>207</v>
      </c>
      <c r="D800" s="5" t="s">
        <v>4390</v>
      </c>
      <c r="E800" s="5" t="s">
        <v>4388</v>
      </c>
      <c r="F800" s="2">
        <v>6198</v>
      </c>
      <c r="G800" s="2">
        <v>870689</v>
      </c>
      <c r="H800" s="2">
        <v>466568</v>
      </c>
      <c r="I800" s="2">
        <v>75804</v>
      </c>
      <c r="J800" s="2">
        <v>390764</v>
      </c>
      <c r="K800" s="33">
        <v>1.5861235937803891E-2</v>
      </c>
      <c r="L800" s="2">
        <v>5138</v>
      </c>
      <c r="M800" s="2">
        <v>720971</v>
      </c>
      <c r="N800" s="2">
        <v>398799</v>
      </c>
      <c r="O800" s="33">
        <v>1.2883683258985102E-2</v>
      </c>
      <c r="P800" s="2">
        <v>5637</v>
      </c>
      <c r="Q800" s="2">
        <v>715876</v>
      </c>
      <c r="R800" s="2">
        <v>393702</v>
      </c>
      <c r="S800" s="35">
        <v>1.4317935900757426E-2</v>
      </c>
      <c r="T800" t="s">
        <v>4388</v>
      </c>
      <c r="U800" t="s">
        <v>4388</v>
      </c>
      <c r="V800" s="5" t="s">
        <v>4390</v>
      </c>
      <c r="W800" s="5">
        <v>0</v>
      </c>
      <c r="X800" s="4">
        <v>1.5433000370464658E-3</v>
      </c>
      <c r="Y800" s="6">
        <v>561</v>
      </c>
      <c r="Z800" s="4">
        <v>1.4342526417723232E-3</v>
      </c>
      <c r="AA800" s="5">
        <v>1309</v>
      </c>
      <c r="AC800" s="16" t="str">
        <f t="shared" si="72"/>
        <v/>
      </c>
      <c r="AD800" s="16" t="str">
        <f t="shared" si="73"/>
        <v/>
      </c>
      <c r="AE800" s="16" t="str">
        <f t="shared" si="74"/>
        <v/>
      </c>
      <c r="AF800" s="16">
        <f t="shared" si="75"/>
        <v>1.5861235937803891E-2</v>
      </c>
      <c r="AG800" s="16" t="str">
        <f t="shared" si="76"/>
        <v/>
      </c>
      <c r="AH800" s="16" t="str">
        <f t="shared" si="77"/>
        <v/>
      </c>
      <c r="AI800" s="17" t="str">
        <f>IF('Peer Comparison Tool'!$D$11="NR","",IF($C800='Peer Comparison Tool'!$D$9,COUNT('ALLL &lt;50B Database'!$AI$1:AI799)+1,""))</f>
        <v/>
      </c>
    </row>
    <row r="801" spans="1:35" x14ac:dyDescent="0.25">
      <c r="A801" t="s">
        <v>2999</v>
      </c>
      <c r="B801">
        <v>2398701</v>
      </c>
      <c r="C801" s="5" t="s">
        <v>2948</v>
      </c>
      <c r="D801" s="5" t="s">
        <v>4390</v>
      </c>
      <c r="E801" s="5" t="s">
        <v>4388</v>
      </c>
      <c r="F801" s="2">
        <v>8115</v>
      </c>
      <c r="G801" s="2">
        <v>870336</v>
      </c>
      <c r="H801" s="2">
        <v>726552</v>
      </c>
      <c r="I801" s="2">
        <v>98669</v>
      </c>
      <c r="J801" s="2">
        <v>627883</v>
      </c>
      <c r="K801" s="33">
        <v>1.2924382408824575E-2</v>
      </c>
      <c r="L801" s="2">
        <v>6544</v>
      </c>
      <c r="M801" s="2">
        <v>791832</v>
      </c>
      <c r="N801" s="2">
        <v>612097</v>
      </c>
      <c r="O801" s="33">
        <v>1.0691115950576461E-2</v>
      </c>
      <c r="P801" s="2">
        <v>7468</v>
      </c>
      <c r="Q801" s="2">
        <v>798440</v>
      </c>
      <c r="R801" s="2">
        <v>632226</v>
      </c>
      <c r="S801" s="35">
        <v>1.1812231701954681E-2</v>
      </c>
      <c r="T801" t="s">
        <v>4388</v>
      </c>
      <c r="U801" t="s">
        <v>4388</v>
      </c>
      <c r="V801" s="5" t="s">
        <v>4390</v>
      </c>
      <c r="W801" s="5">
        <v>0</v>
      </c>
      <c r="X801" s="4">
        <v>1.1121507068698935E-3</v>
      </c>
      <c r="Y801" s="6">
        <v>647</v>
      </c>
      <c r="Z801" s="4">
        <v>1.1211157513782207E-3</v>
      </c>
      <c r="AA801" s="5">
        <v>2478</v>
      </c>
      <c r="AC801" s="16" t="str">
        <f t="shared" si="72"/>
        <v/>
      </c>
      <c r="AD801" s="16" t="str">
        <f t="shared" si="73"/>
        <v/>
      </c>
      <c r="AE801" s="16" t="str">
        <f t="shared" si="74"/>
        <v/>
      </c>
      <c r="AF801" s="16">
        <f t="shared" si="75"/>
        <v>1.2924382408824575E-2</v>
      </c>
      <c r="AG801" s="16" t="str">
        <f t="shared" si="76"/>
        <v/>
      </c>
      <c r="AH801" s="16" t="str">
        <f t="shared" si="77"/>
        <v/>
      </c>
      <c r="AI801" s="17" t="str">
        <f>IF('Peer Comparison Tool'!$D$11="NR","",IF($C801='Peer Comparison Tool'!$D$9,COUNT('ALLL &lt;50B Database'!$AI$1:AI800)+1,""))</f>
        <v/>
      </c>
    </row>
    <row r="802" spans="1:35" x14ac:dyDescent="0.25">
      <c r="A802" t="s">
        <v>1596</v>
      </c>
      <c r="B802">
        <v>266945</v>
      </c>
      <c r="C802" s="5" t="s">
        <v>1578</v>
      </c>
      <c r="D802" s="5" t="s">
        <v>4390</v>
      </c>
      <c r="E802" s="5" t="s">
        <v>4388</v>
      </c>
      <c r="F802" s="2">
        <v>6586</v>
      </c>
      <c r="G802" s="2">
        <v>869778</v>
      </c>
      <c r="H802" s="2">
        <v>609891</v>
      </c>
      <c r="I802" s="2">
        <v>30584</v>
      </c>
      <c r="J802" s="2">
        <v>579307</v>
      </c>
      <c r="K802" s="33">
        <v>1.1368756117222819E-2</v>
      </c>
      <c r="L802" s="2">
        <v>5968</v>
      </c>
      <c r="M802" s="2">
        <v>766200</v>
      </c>
      <c r="N802" s="2">
        <v>590193</v>
      </c>
      <c r="O802" s="33">
        <v>1.0111946431082713E-2</v>
      </c>
      <c r="P802" s="2">
        <v>6346</v>
      </c>
      <c r="Q802" s="2">
        <v>781594</v>
      </c>
      <c r="R802" s="2">
        <v>584665</v>
      </c>
      <c r="S802" s="35">
        <v>1.0854078831467592E-2</v>
      </c>
      <c r="T802" t="s">
        <v>4388</v>
      </c>
      <c r="U802" t="s">
        <v>4388</v>
      </c>
      <c r="V802" s="5" t="s">
        <v>4390</v>
      </c>
      <c r="W802" s="5">
        <v>0</v>
      </c>
      <c r="X802" s="4">
        <v>5.1467728575522662E-4</v>
      </c>
      <c r="Y802" s="6">
        <v>240</v>
      </c>
      <c r="Z802" s="4">
        <v>7.4213240038487928E-4</v>
      </c>
      <c r="AA802" s="5">
        <v>3218</v>
      </c>
      <c r="AC802" s="16" t="str">
        <f t="shared" si="72"/>
        <v/>
      </c>
      <c r="AD802" s="16" t="str">
        <f t="shared" si="73"/>
        <v/>
      </c>
      <c r="AE802" s="16" t="str">
        <f t="shared" si="74"/>
        <v/>
      </c>
      <c r="AF802" s="16">
        <f t="shared" si="75"/>
        <v>1.1368756117222819E-2</v>
      </c>
      <c r="AG802" s="16" t="str">
        <f t="shared" si="76"/>
        <v/>
      </c>
      <c r="AH802" s="16" t="str">
        <f t="shared" si="77"/>
        <v/>
      </c>
      <c r="AI802" s="17" t="str">
        <f>IF('Peer Comparison Tool'!$D$11="NR","",IF($C802='Peer Comparison Tool'!$D$9,COUNT('ALLL &lt;50B Database'!$AI$1:AI801)+1,""))</f>
        <v/>
      </c>
    </row>
    <row r="803" spans="1:35" x14ac:dyDescent="0.25">
      <c r="A803" t="s">
        <v>143</v>
      </c>
      <c r="B803">
        <v>924236</v>
      </c>
      <c r="C803" s="5" t="s">
        <v>2519</v>
      </c>
      <c r="D803" s="5" t="s">
        <v>4390</v>
      </c>
      <c r="E803" s="5" t="s">
        <v>4388</v>
      </c>
      <c r="F803" s="2">
        <v>4471</v>
      </c>
      <c r="G803" s="2">
        <v>867620</v>
      </c>
      <c r="H803" s="2">
        <v>514836</v>
      </c>
      <c r="I803" s="2">
        <v>30523</v>
      </c>
      <c r="J803" s="2">
        <v>484313</v>
      </c>
      <c r="K803" s="33">
        <v>9.2316332619607564E-3</v>
      </c>
      <c r="L803" s="2">
        <v>4617</v>
      </c>
      <c r="M803" s="2">
        <v>809576</v>
      </c>
      <c r="N803" s="2">
        <v>525359</v>
      </c>
      <c r="O803" s="33">
        <v>8.7882762073172825E-3</v>
      </c>
      <c r="P803" s="2">
        <v>4494</v>
      </c>
      <c r="Q803" s="2">
        <v>822135</v>
      </c>
      <c r="R803" s="2">
        <v>509426</v>
      </c>
      <c r="S803" s="35">
        <v>8.8216934353566555E-3</v>
      </c>
      <c r="T803" t="s">
        <v>4388</v>
      </c>
      <c r="U803" t="s">
        <v>4388</v>
      </c>
      <c r="V803" s="5" t="s">
        <v>4390</v>
      </c>
      <c r="W803" s="5">
        <v>0</v>
      </c>
      <c r="X803" s="4">
        <v>4.0993982660410093E-4</v>
      </c>
      <c r="Y803" s="6">
        <v>-23</v>
      </c>
      <c r="Z803" s="4">
        <v>3.341722803937297E-5</v>
      </c>
      <c r="AA803" s="5">
        <v>4020</v>
      </c>
      <c r="AC803" s="16" t="str">
        <f t="shared" si="72"/>
        <v/>
      </c>
      <c r="AD803" s="16" t="str">
        <f t="shared" si="73"/>
        <v/>
      </c>
      <c r="AE803" s="16" t="str">
        <f t="shared" si="74"/>
        <v/>
      </c>
      <c r="AF803" s="16">
        <f t="shared" si="75"/>
        <v>9.2316332619607564E-3</v>
      </c>
      <c r="AG803" s="16" t="str">
        <f t="shared" si="76"/>
        <v/>
      </c>
      <c r="AH803" s="16" t="str">
        <f t="shared" si="77"/>
        <v/>
      </c>
      <c r="AI803" s="17" t="str">
        <f>IF('Peer Comparison Tool'!$D$11="NR","",IF($C803='Peer Comparison Tool'!$D$9,COUNT('ALLL &lt;50B Database'!$AI$1:AI802)+1,""))</f>
        <v/>
      </c>
    </row>
    <row r="804" spans="1:35" x14ac:dyDescent="0.25">
      <c r="A804" t="s">
        <v>432</v>
      </c>
      <c r="B804">
        <v>65205</v>
      </c>
      <c r="C804" s="5" t="s">
        <v>416</v>
      </c>
      <c r="D804" s="5" t="s">
        <v>4390</v>
      </c>
      <c r="E804" s="5" t="s">
        <v>4388</v>
      </c>
      <c r="F804" s="2">
        <v>4986</v>
      </c>
      <c r="G804" s="2">
        <v>863766</v>
      </c>
      <c r="H804" s="2">
        <v>552063</v>
      </c>
      <c r="I804" s="2">
        <v>16080</v>
      </c>
      <c r="J804" s="2">
        <v>535983</v>
      </c>
      <c r="K804" s="33">
        <v>9.3025338490213307E-3</v>
      </c>
      <c r="L804" s="2">
        <v>4743</v>
      </c>
      <c r="M804" s="2">
        <v>829458</v>
      </c>
      <c r="N804" s="2">
        <v>534000</v>
      </c>
      <c r="O804" s="33">
        <v>8.8820224719101115E-3</v>
      </c>
      <c r="P804" s="2">
        <v>4836</v>
      </c>
      <c r="Q804" s="2">
        <v>825645</v>
      </c>
      <c r="R804" s="2">
        <v>535564</v>
      </c>
      <c r="S804" s="35">
        <v>9.0297331411371938E-3</v>
      </c>
      <c r="T804" t="s">
        <v>4388</v>
      </c>
      <c r="U804" t="s">
        <v>4388</v>
      </c>
      <c r="V804" s="5" t="s">
        <v>4390</v>
      </c>
      <c r="W804" s="5">
        <v>0</v>
      </c>
      <c r="X804" s="4">
        <v>2.7280070788413685E-4</v>
      </c>
      <c r="Y804" s="6">
        <v>150</v>
      </c>
      <c r="Z804" s="4">
        <v>1.4771066922708229E-4</v>
      </c>
      <c r="AA804" s="5">
        <v>4000</v>
      </c>
      <c r="AC804" s="16" t="str">
        <f t="shared" si="72"/>
        <v/>
      </c>
      <c r="AD804" s="16" t="str">
        <f t="shared" si="73"/>
        <v/>
      </c>
      <c r="AE804" s="16" t="str">
        <f t="shared" si="74"/>
        <v/>
      </c>
      <c r="AF804" s="16">
        <f t="shared" si="75"/>
        <v>9.3025338490213307E-3</v>
      </c>
      <c r="AG804" s="16" t="str">
        <f t="shared" si="76"/>
        <v/>
      </c>
      <c r="AH804" s="16" t="str">
        <f t="shared" si="77"/>
        <v/>
      </c>
      <c r="AI804" s="17" t="str">
        <f>IF('Peer Comparison Tool'!$D$11="NR","",IF($C804='Peer Comparison Tool'!$D$9,COUNT('ALLL &lt;50B Database'!$AI$1:AI803)+1,""))</f>
        <v/>
      </c>
    </row>
    <row r="805" spans="1:35" x14ac:dyDescent="0.25">
      <c r="A805" t="s">
        <v>3778</v>
      </c>
      <c r="B805">
        <v>938859</v>
      </c>
      <c r="C805" s="5" t="s">
        <v>3704</v>
      </c>
      <c r="D805" s="5" t="s">
        <v>4390</v>
      </c>
      <c r="E805" s="5" t="s">
        <v>4388</v>
      </c>
      <c r="F805" s="2">
        <v>8533</v>
      </c>
      <c r="G805" s="2">
        <v>863084</v>
      </c>
      <c r="H805" s="2">
        <v>616230</v>
      </c>
      <c r="I805" s="2">
        <v>84826</v>
      </c>
      <c r="J805" s="2">
        <v>531404</v>
      </c>
      <c r="K805" s="33">
        <v>1.6057462871939241E-2</v>
      </c>
      <c r="L805" s="2">
        <v>6973</v>
      </c>
      <c r="M805" s="2">
        <v>745470</v>
      </c>
      <c r="N805" s="2">
        <v>538641</v>
      </c>
      <c r="O805" s="33">
        <v>1.2945542578452067E-2</v>
      </c>
      <c r="P805" s="2">
        <v>8531</v>
      </c>
      <c r="Q805" s="2">
        <v>757783</v>
      </c>
      <c r="R805" s="2">
        <v>534698</v>
      </c>
      <c r="S805" s="35">
        <v>1.5954800653827018E-2</v>
      </c>
      <c r="T805" t="s">
        <v>4388</v>
      </c>
      <c r="U805" t="s">
        <v>4388</v>
      </c>
      <c r="V805" s="5" t="s">
        <v>4390</v>
      </c>
      <c r="W805" s="5">
        <v>0</v>
      </c>
      <c r="X805" s="4">
        <v>1.0266221811222262E-4</v>
      </c>
      <c r="Y805" s="6">
        <v>2</v>
      </c>
      <c r="Z805" s="4">
        <v>3.0092580753749518E-3</v>
      </c>
      <c r="AA805" s="5">
        <v>1255</v>
      </c>
      <c r="AC805" s="16" t="str">
        <f t="shared" si="72"/>
        <v/>
      </c>
      <c r="AD805" s="16" t="str">
        <f t="shared" si="73"/>
        <v/>
      </c>
      <c r="AE805" s="16" t="str">
        <f t="shared" si="74"/>
        <v/>
      </c>
      <c r="AF805" s="16">
        <f t="shared" si="75"/>
        <v>1.6057462871939241E-2</v>
      </c>
      <c r="AG805" s="16" t="str">
        <f t="shared" si="76"/>
        <v/>
      </c>
      <c r="AH805" s="16" t="str">
        <f t="shared" si="77"/>
        <v/>
      </c>
      <c r="AI805" s="17" t="str">
        <f>IF('Peer Comparison Tool'!$D$11="NR","",IF($C805='Peer Comparison Tool'!$D$9,COUNT('ALLL &lt;50B Database'!$AI$1:AI804)+1,""))</f>
        <v/>
      </c>
    </row>
    <row r="806" spans="1:35" x14ac:dyDescent="0.25">
      <c r="A806" t="s">
        <v>984</v>
      </c>
      <c r="B806">
        <v>2929392</v>
      </c>
      <c r="C806" s="5" t="s">
        <v>926</v>
      </c>
      <c r="D806" s="5" t="s">
        <v>4390</v>
      </c>
      <c r="E806" s="5" t="s">
        <v>4388</v>
      </c>
      <c r="F806" s="2">
        <v>7235</v>
      </c>
      <c r="G806" s="2">
        <v>862198</v>
      </c>
      <c r="H806" s="2">
        <v>678499</v>
      </c>
      <c r="I806" s="2">
        <v>207312</v>
      </c>
      <c r="J806" s="2">
        <v>471187</v>
      </c>
      <c r="K806" s="33">
        <v>1.5354837888142075E-2</v>
      </c>
      <c r="L806" s="2">
        <v>7076</v>
      </c>
      <c r="M806" s="2">
        <v>631327</v>
      </c>
      <c r="N806" s="2">
        <v>470890</v>
      </c>
      <c r="O806" s="33">
        <v>1.5026864023444966E-2</v>
      </c>
      <c r="P806" s="2">
        <v>7076</v>
      </c>
      <c r="Q806" s="2">
        <v>684455</v>
      </c>
      <c r="R806" s="2">
        <v>499209</v>
      </c>
      <c r="S806" s="35">
        <v>1.4174423938670978E-2</v>
      </c>
      <c r="T806" t="s">
        <v>4388</v>
      </c>
      <c r="U806" t="s">
        <v>4388</v>
      </c>
      <c r="V806" s="5" t="s">
        <v>4390</v>
      </c>
      <c r="W806" s="5">
        <v>0</v>
      </c>
      <c r="X806" s="4">
        <v>1.1804139494710972E-3</v>
      </c>
      <c r="Y806" s="6">
        <v>159</v>
      </c>
      <c r="Z806" s="4">
        <v>-8.5244008477398762E-4</v>
      </c>
      <c r="AA806" s="5">
        <v>1476</v>
      </c>
      <c r="AC806" s="16" t="str">
        <f t="shared" si="72"/>
        <v/>
      </c>
      <c r="AD806" s="16" t="str">
        <f t="shared" si="73"/>
        <v/>
      </c>
      <c r="AE806" s="16" t="str">
        <f t="shared" si="74"/>
        <v/>
      </c>
      <c r="AF806" s="16">
        <f t="shared" si="75"/>
        <v>1.5354837888142075E-2</v>
      </c>
      <c r="AG806" s="16" t="str">
        <f t="shared" si="76"/>
        <v/>
      </c>
      <c r="AH806" s="16" t="str">
        <f t="shared" si="77"/>
        <v/>
      </c>
      <c r="AI806" s="17" t="str">
        <f>IF('Peer Comparison Tool'!$D$11="NR","",IF($C806='Peer Comparison Tool'!$D$9,COUNT('ALLL &lt;50B Database'!$AI$1:AI805)+1,""))</f>
        <v/>
      </c>
    </row>
    <row r="807" spans="1:35" x14ac:dyDescent="0.25">
      <c r="A807" t="s">
        <v>2053</v>
      </c>
      <c r="B807">
        <v>796572</v>
      </c>
      <c r="C807" s="5" t="s">
        <v>2041</v>
      </c>
      <c r="D807" s="5" t="s">
        <v>4390</v>
      </c>
      <c r="E807" s="5" t="s">
        <v>4388</v>
      </c>
      <c r="F807" s="2">
        <v>8649</v>
      </c>
      <c r="G807" s="2">
        <v>861970</v>
      </c>
      <c r="H807" s="2">
        <v>677002</v>
      </c>
      <c r="I807" s="2">
        <v>53117</v>
      </c>
      <c r="J807" s="2">
        <v>623885</v>
      </c>
      <c r="K807" s="33">
        <v>1.3863131827179688E-2</v>
      </c>
      <c r="L807" s="2">
        <v>8564</v>
      </c>
      <c r="M807" s="2">
        <v>777069</v>
      </c>
      <c r="N807" s="2">
        <v>604964</v>
      </c>
      <c r="O807" s="33">
        <v>1.4156214254071316E-2</v>
      </c>
      <c r="P807" s="2">
        <v>9036</v>
      </c>
      <c r="Q807" s="2">
        <v>783537</v>
      </c>
      <c r="R807" s="2">
        <v>626740</v>
      </c>
      <c r="S807" s="35">
        <v>1.44174617863867E-2</v>
      </c>
      <c r="T807" t="s">
        <v>4388</v>
      </c>
      <c r="U807" t="s">
        <v>4388</v>
      </c>
      <c r="V807" s="5" t="s">
        <v>4390</v>
      </c>
      <c r="W807" s="5">
        <v>0</v>
      </c>
      <c r="X807" s="4">
        <v>-5.5432995920701167E-4</v>
      </c>
      <c r="Y807" s="6">
        <v>-387</v>
      </c>
      <c r="Z807" s="4">
        <v>2.6124753231538365E-4</v>
      </c>
      <c r="AA807" s="5">
        <v>2037</v>
      </c>
      <c r="AC807" s="16" t="str">
        <f t="shared" si="72"/>
        <v/>
      </c>
      <c r="AD807" s="16" t="str">
        <f t="shared" si="73"/>
        <v/>
      </c>
      <c r="AE807" s="16" t="str">
        <f t="shared" si="74"/>
        <v/>
      </c>
      <c r="AF807" s="16">
        <f t="shared" si="75"/>
        <v>1.3863131827179688E-2</v>
      </c>
      <c r="AG807" s="16" t="str">
        <f t="shared" si="76"/>
        <v/>
      </c>
      <c r="AH807" s="16" t="str">
        <f t="shared" si="77"/>
        <v/>
      </c>
      <c r="AI807" s="17" t="str">
        <f>IF('Peer Comparison Tool'!$D$11="NR","",IF($C807='Peer Comparison Tool'!$D$9,COUNT('ALLL &lt;50B Database'!$AI$1:AI806)+1,""))</f>
        <v/>
      </c>
    </row>
    <row r="808" spans="1:35" x14ac:dyDescent="0.25">
      <c r="A808" t="s">
        <v>1326</v>
      </c>
      <c r="B808">
        <v>312244</v>
      </c>
      <c r="C808" s="5" t="s">
        <v>1309</v>
      </c>
      <c r="D808" s="5" t="s">
        <v>4390</v>
      </c>
      <c r="E808" s="5" t="s">
        <v>4388</v>
      </c>
      <c r="F808" s="2">
        <v>7647</v>
      </c>
      <c r="G808" s="2">
        <v>858589</v>
      </c>
      <c r="H808" s="2">
        <v>578034</v>
      </c>
      <c r="I808" s="2">
        <v>0</v>
      </c>
      <c r="J808" s="2">
        <v>578034</v>
      </c>
      <c r="K808" s="33">
        <v>1.322932561060422E-2</v>
      </c>
      <c r="L808" s="2">
        <v>7441</v>
      </c>
      <c r="M808" s="2">
        <v>714301</v>
      </c>
      <c r="N808" s="2">
        <v>564424</v>
      </c>
      <c r="O808" s="33">
        <v>1.3183351522968548E-2</v>
      </c>
      <c r="P808" s="2">
        <v>7509</v>
      </c>
      <c r="Q808" s="2">
        <v>740707</v>
      </c>
      <c r="R808" s="2">
        <v>574469</v>
      </c>
      <c r="S808" s="35">
        <v>1.3071201405123687E-2</v>
      </c>
      <c r="T808" t="s">
        <v>4388</v>
      </c>
      <c r="U808" t="s">
        <v>4388</v>
      </c>
      <c r="V808" s="5" t="s">
        <v>4390</v>
      </c>
      <c r="W808" s="5">
        <v>0</v>
      </c>
      <c r="X808" s="4">
        <v>1.581242054805327E-4</v>
      </c>
      <c r="Y808" s="6">
        <v>138</v>
      </c>
      <c r="Z808" s="4">
        <v>-1.121501178448607E-4</v>
      </c>
      <c r="AA808" s="5">
        <v>2302</v>
      </c>
      <c r="AC808" s="16" t="str">
        <f t="shared" si="72"/>
        <v/>
      </c>
      <c r="AD808" s="16" t="str">
        <f t="shared" si="73"/>
        <v/>
      </c>
      <c r="AE808" s="16" t="str">
        <f t="shared" si="74"/>
        <v/>
      </c>
      <c r="AF808" s="16">
        <f t="shared" si="75"/>
        <v>1.322932561060422E-2</v>
      </c>
      <c r="AG808" s="16" t="str">
        <f t="shared" si="76"/>
        <v/>
      </c>
      <c r="AH808" s="16" t="str">
        <f t="shared" si="77"/>
        <v/>
      </c>
      <c r="AI808" s="17" t="str">
        <f>IF('Peer Comparison Tool'!$D$11="NR","",IF($C808='Peer Comparison Tool'!$D$9,COUNT('ALLL &lt;50B Database'!$AI$1:AI807)+1,""))</f>
        <v/>
      </c>
    </row>
    <row r="809" spans="1:35" x14ac:dyDescent="0.25">
      <c r="A809" t="s">
        <v>3421</v>
      </c>
      <c r="B809">
        <v>959715</v>
      </c>
      <c r="C809" s="5" t="s">
        <v>3374</v>
      </c>
      <c r="D809" s="5" t="s">
        <v>4387</v>
      </c>
      <c r="E809" s="5" t="s">
        <v>4388</v>
      </c>
      <c r="F809" s="2">
        <v>9976</v>
      </c>
      <c r="G809" s="2">
        <v>857003</v>
      </c>
      <c r="H809" s="2">
        <v>380286</v>
      </c>
      <c r="I809" s="2">
        <v>0</v>
      </c>
      <c r="J809" s="2">
        <v>380286</v>
      </c>
      <c r="K809" s="33">
        <v>2.6232887879122556E-2</v>
      </c>
      <c r="L809" s="2">
        <v>8054</v>
      </c>
      <c r="M809" s="2">
        <v>794938</v>
      </c>
      <c r="N809" s="2">
        <v>367508</v>
      </c>
      <c r="O809" s="33">
        <v>2.1915169193595787E-2</v>
      </c>
      <c r="P809" s="2">
        <v>9121</v>
      </c>
      <c r="Q809" s="2">
        <v>805479</v>
      </c>
      <c r="R809" s="2">
        <v>377334</v>
      </c>
      <c r="S809" s="35">
        <v>2.4172218776998627E-2</v>
      </c>
      <c r="T809" t="s">
        <v>4388</v>
      </c>
      <c r="U809" t="s">
        <v>4388</v>
      </c>
      <c r="V809" s="5" t="s">
        <v>4387</v>
      </c>
      <c r="W809" s="5">
        <v>0</v>
      </c>
      <c r="X809" s="4">
        <v>2.0606691021239285E-3</v>
      </c>
      <c r="Y809" s="6">
        <v>855</v>
      </c>
      <c r="Z809" s="4">
        <v>2.2570495834028405E-3</v>
      </c>
      <c r="AA809" s="5">
        <v>216</v>
      </c>
      <c r="AC809" s="16" t="str">
        <f t="shared" si="72"/>
        <v/>
      </c>
      <c r="AD809" s="16" t="str">
        <f t="shared" si="73"/>
        <v/>
      </c>
      <c r="AE809" s="16" t="str">
        <f t="shared" si="74"/>
        <v/>
      </c>
      <c r="AF809" s="16">
        <f t="shared" si="75"/>
        <v>2.6232887879122556E-2</v>
      </c>
      <c r="AG809" s="16" t="str">
        <f t="shared" si="76"/>
        <v/>
      </c>
      <c r="AH809" s="16" t="str">
        <f t="shared" si="77"/>
        <v/>
      </c>
      <c r="AI809" s="17" t="str">
        <f>IF('Peer Comparison Tool'!$D$11="NR","",IF($C809='Peer Comparison Tool'!$D$9,COUNT('ALLL &lt;50B Database'!$AI$1:AI808)+1,""))</f>
        <v/>
      </c>
    </row>
    <row r="810" spans="1:35" x14ac:dyDescent="0.25">
      <c r="A810" t="s">
        <v>2720</v>
      </c>
      <c r="B810">
        <v>2667957</v>
      </c>
      <c r="C810" s="5" t="s">
        <v>2711</v>
      </c>
      <c r="D810" s="5" t="s">
        <v>4387</v>
      </c>
      <c r="E810" s="5" t="s">
        <v>4388</v>
      </c>
      <c r="F810" s="2">
        <v>7199</v>
      </c>
      <c r="G810" s="2">
        <v>856915</v>
      </c>
      <c r="H810" s="2">
        <v>517161</v>
      </c>
      <c r="I810" s="2">
        <v>55839</v>
      </c>
      <c r="J810" s="2">
        <v>461322</v>
      </c>
      <c r="K810" s="33">
        <v>1.5605152149691539E-2</v>
      </c>
      <c r="L810" s="2">
        <v>7024</v>
      </c>
      <c r="M810" s="2">
        <v>752662</v>
      </c>
      <c r="N810" s="2">
        <v>460756</v>
      </c>
      <c r="O810" s="33">
        <v>1.5244511194645321E-2</v>
      </c>
      <c r="P810" s="2">
        <v>7024</v>
      </c>
      <c r="Q810" s="2">
        <v>751228</v>
      </c>
      <c r="R810" s="2">
        <v>456445</v>
      </c>
      <c r="S810" s="35">
        <v>1.5388491494046381E-2</v>
      </c>
      <c r="T810" t="s">
        <v>4388</v>
      </c>
      <c r="U810" t="s">
        <v>4388</v>
      </c>
      <c r="V810" s="5" t="s">
        <v>4387</v>
      </c>
      <c r="W810" s="5">
        <v>0</v>
      </c>
      <c r="X810" s="4">
        <v>2.1666065564515842E-4</v>
      </c>
      <c r="Y810" s="6">
        <v>175</v>
      </c>
      <c r="Z810" s="4">
        <v>1.4398029940105965E-4</v>
      </c>
      <c r="AA810" s="5">
        <v>1397</v>
      </c>
      <c r="AC810" s="16" t="str">
        <f t="shared" si="72"/>
        <v/>
      </c>
      <c r="AD810" s="16" t="str">
        <f t="shared" si="73"/>
        <v/>
      </c>
      <c r="AE810" s="16" t="str">
        <f t="shared" si="74"/>
        <v/>
      </c>
      <c r="AF810" s="16">
        <f t="shared" si="75"/>
        <v>1.5605152149691539E-2</v>
      </c>
      <c r="AG810" s="16" t="str">
        <f t="shared" si="76"/>
        <v/>
      </c>
      <c r="AH810" s="16" t="str">
        <f t="shared" si="77"/>
        <v/>
      </c>
      <c r="AI810" s="17" t="str">
        <f>IF('Peer Comparison Tool'!$D$11="NR","",IF($C810='Peer Comparison Tool'!$D$9,COUNT('ALLL &lt;50B Database'!$AI$1:AI809)+1,""))</f>
        <v/>
      </c>
    </row>
    <row r="811" spans="1:35" x14ac:dyDescent="0.25">
      <c r="A811" t="s">
        <v>281</v>
      </c>
      <c r="B811">
        <v>183668</v>
      </c>
      <c r="C811" s="5" t="s">
        <v>207</v>
      </c>
      <c r="D811" s="5" t="s">
        <v>4390</v>
      </c>
      <c r="E811" s="5" t="s">
        <v>4388</v>
      </c>
      <c r="F811" s="2">
        <v>8095</v>
      </c>
      <c r="G811" s="2">
        <v>855086</v>
      </c>
      <c r="H811" s="2">
        <v>573004</v>
      </c>
      <c r="I811" s="2">
        <v>6328</v>
      </c>
      <c r="J811" s="2">
        <v>566676</v>
      </c>
      <c r="K811" s="33">
        <v>1.4285058834325081E-2</v>
      </c>
      <c r="L811" s="2">
        <v>7467</v>
      </c>
      <c r="M811" s="2">
        <v>692472</v>
      </c>
      <c r="N811" s="2">
        <v>568234</v>
      </c>
      <c r="O811" s="33">
        <v>1.3140713156903671E-2</v>
      </c>
      <c r="P811" s="2">
        <v>7932</v>
      </c>
      <c r="Q811" s="2">
        <v>680411</v>
      </c>
      <c r="R811" s="2">
        <v>568771</v>
      </c>
      <c r="S811" s="35">
        <v>1.394585870236E-2</v>
      </c>
      <c r="T811" t="s">
        <v>4388</v>
      </c>
      <c r="U811" t="s">
        <v>4388</v>
      </c>
      <c r="V811" s="5" t="s">
        <v>4390</v>
      </c>
      <c r="W811" s="5">
        <v>0</v>
      </c>
      <c r="X811" s="4">
        <v>3.392001319650808E-4</v>
      </c>
      <c r="Y811" s="6">
        <v>163</v>
      </c>
      <c r="Z811" s="4">
        <v>8.0514554545632958E-4</v>
      </c>
      <c r="AA811" s="5">
        <v>1852</v>
      </c>
      <c r="AC811" s="16" t="str">
        <f t="shared" si="72"/>
        <v/>
      </c>
      <c r="AD811" s="16" t="str">
        <f t="shared" si="73"/>
        <v/>
      </c>
      <c r="AE811" s="16" t="str">
        <f t="shared" si="74"/>
        <v/>
      </c>
      <c r="AF811" s="16">
        <f t="shared" si="75"/>
        <v>1.4285058834325081E-2</v>
      </c>
      <c r="AG811" s="16" t="str">
        <f t="shared" si="76"/>
        <v/>
      </c>
      <c r="AH811" s="16" t="str">
        <f t="shared" si="77"/>
        <v/>
      </c>
      <c r="AI811" s="17" t="str">
        <f>IF('Peer Comparison Tool'!$D$11="NR","",IF($C811='Peer Comparison Tool'!$D$9,COUNT('ALLL &lt;50B Database'!$AI$1:AI810)+1,""))</f>
        <v/>
      </c>
    </row>
    <row r="812" spans="1:35" x14ac:dyDescent="0.25">
      <c r="A812" t="s">
        <v>3422</v>
      </c>
      <c r="B812">
        <v>139478</v>
      </c>
      <c r="C812" s="5" t="s">
        <v>3374</v>
      </c>
      <c r="D812" s="5" t="s">
        <v>4390</v>
      </c>
      <c r="E812" s="5" t="s">
        <v>4388</v>
      </c>
      <c r="F812" s="2">
        <v>5167</v>
      </c>
      <c r="G812" s="2">
        <v>852905</v>
      </c>
      <c r="H812" s="2">
        <v>620775</v>
      </c>
      <c r="I812" s="2">
        <v>27257</v>
      </c>
      <c r="J812" s="2">
        <v>593518</v>
      </c>
      <c r="K812" s="33">
        <v>8.7057174340121109E-3</v>
      </c>
      <c r="L812" s="2">
        <v>4711</v>
      </c>
      <c r="M812" s="2">
        <v>785550</v>
      </c>
      <c r="N812" s="2">
        <v>600756</v>
      </c>
      <c r="O812" s="33">
        <v>7.8417860162861459E-3</v>
      </c>
      <c r="P812" s="2">
        <v>4820</v>
      </c>
      <c r="Q812" s="2">
        <v>791485</v>
      </c>
      <c r="R812" s="2">
        <v>597069</v>
      </c>
      <c r="S812" s="35">
        <v>8.0727688089651285E-3</v>
      </c>
      <c r="T812" t="s">
        <v>4388</v>
      </c>
      <c r="U812" t="s">
        <v>4388</v>
      </c>
      <c r="V812" s="5" t="s">
        <v>4390</v>
      </c>
      <c r="W812" s="5">
        <v>0</v>
      </c>
      <c r="X812" s="4">
        <v>6.3294862504698242E-4</v>
      </c>
      <c r="Y812" s="6">
        <v>347</v>
      </c>
      <c r="Z812" s="4">
        <v>2.3098279267898258E-4</v>
      </c>
      <c r="AA812" s="5">
        <v>4156</v>
      </c>
      <c r="AC812" s="16" t="str">
        <f t="shared" si="72"/>
        <v/>
      </c>
      <c r="AD812" s="16" t="str">
        <f t="shared" si="73"/>
        <v/>
      </c>
      <c r="AE812" s="16" t="str">
        <f t="shared" si="74"/>
        <v/>
      </c>
      <c r="AF812" s="16">
        <f t="shared" si="75"/>
        <v>8.7057174340121109E-3</v>
      </c>
      <c r="AG812" s="16" t="str">
        <f t="shared" si="76"/>
        <v/>
      </c>
      <c r="AH812" s="16" t="str">
        <f t="shared" si="77"/>
        <v/>
      </c>
      <c r="AI812" s="17" t="str">
        <f>IF('Peer Comparison Tool'!$D$11="NR","",IF($C812='Peer Comparison Tool'!$D$9,COUNT('ALLL &lt;50B Database'!$AI$1:AI811)+1,""))</f>
        <v/>
      </c>
    </row>
    <row r="813" spans="1:35" x14ac:dyDescent="0.25">
      <c r="A813" t="s">
        <v>3775</v>
      </c>
      <c r="B813">
        <v>596062</v>
      </c>
      <c r="C813" s="5" t="s">
        <v>3704</v>
      </c>
      <c r="D813" s="5" t="s">
        <v>4390</v>
      </c>
      <c r="E813" s="5" t="s">
        <v>4388</v>
      </c>
      <c r="F813" s="2">
        <v>7177</v>
      </c>
      <c r="G813" s="2">
        <v>851122</v>
      </c>
      <c r="H813" s="2">
        <v>584302</v>
      </c>
      <c r="I813" s="2">
        <v>28573</v>
      </c>
      <c r="J813" s="2">
        <v>555729</v>
      </c>
      <c r="K813" s="33">
        <v>1.291456807184797E-2</v>
      </c>
      <c r="L813" s="2">
        <v>6201</v>
      </c>
      <c r="M813" s="2">
        <v>769422</v>
      </c>
      <c r="N813" s="2">
        <v>548850</v>
      </c>
      <c r="O813" s="33">
        <v>1.1298168898606176E-2</v>
      </c>
      <c r="P813" s="2">
        <v>6453</v>
      </c>
      <c r="Q813" s="2">
        <v>783869</v>
      </c>
      <c r="R813" s="2">
        <v>552778</v>
      </c>
      <c r="S813" s="35">
        <v>1.1673764151250593E-2</v>
      </c>
      <c r="T813" t="s">
        <v>4388</v>
      </c>
      <c r="U813" t="s">
        <v>4388</v>
      </c>
      <c r="V813" s="5" t="s">
        <v>4390</v>
      </c>
      <c r="W813" s="5">
        <v>0</v>
      </c>
      <c r="X813" s="4">
        <v>1.2408039205973765E-3</v>
      </c>
      <c r="Y813" s="6">
        <v>724</v>
      </c>
      <c r="Z813" s="4">
        <v>3.7559525264441694E-4</v>
      </c>
      <c r="AA813" s="5">
        <v>2481</v>
      </c>
      <c r="AC813" s="16" t="str">
        <f t="shared" si="72"/>
        <v/>
      </c>
      <c r="AD813" s="16" t="str">
        <f t="shared" si="73"/>
        <v/>
      </c>
      <c r="AE813" s="16" t="str">
        <f t="shared" si="74"/>
        <v/>
      </c>
      <c r="AF813" s="16">
        <f t="shared" si="75"/>
        <v>1.291456807184797E-2</v>
      </c>
      <c r="AG813" s="16" t="str">
        <f t="shared" si="76"/>
        <v/>
      </c>
      <c r="AH813" s="16" t="str">
        <f t="shared" si="77"/>
        <v/>
      </c>
      <c r="AI813" s="17" t="str">
        <f>IF('Peer Comparison Tool'!$D$11="NR","",IF($C813='Peer Comparison Tool'!$D$9,COUNT('ALLL &lt;50B Database'!$AI$1:AI812)+1,""))</f>
        <v/>
      </c>
    </row>
    <row r="814" spans="1:35" x14ac:dyDescent="0.25">
      <c r="A814" t="s">
        <v>278</v>
      </c>
      <c r="B814">
        <v>561574</v>
      </c>
      <c r="C814" s="5" t="s">
        <v>207</v>
      </c>
      <c r="D814" s="5" t="s">
        <v>4390</v>
      </c>
      <c r="E814" s="5" t="s">
        <v>4388</v>
      </c>
      <c r="F814" s="2">
        <v>7881</v>
      </c>
      <c r="G814" s="2">
        <v>850659</v>
      </c>
      <c r="H814" s="2">
        <v>709689</v>
      </c>
      <c r="I814" s="2">
        <v>95534</v>
      </c>
      <c r="J814" s="2">
        <v>614155</v>
      </c>
      <c r="K814" s="33">
        <v>1.283226547044313E-2</v>
      </c>
      <c r="L814" s="2">
        <v>6769</v>
      </c>
      <c r="M814" s="2">
        <v>695978</v>
      </c>
      <c r="N814" s="2">
        <v>583317</v>
      </c>
      <c r="O814" s="33">
        <v>1.1604324921097791E-2</v>
      </c>
      <c r="P814" s="2">
        <v>7375</v>
      </c>
      <c r="Q814" s="2">
        <v>721645</v>
      </c>
      <c r="R814" s="2">
        <v>608775</v>
      </c>
      <c r="S814" s="35">
        <v>1.2114492217978728E-2</v>
      </c>
      <c r="T814" t="s">
        <v>4388</v>
      </c>
      <c r="U814" t="s">
        <v>4388</v>
      </c>
      <c r="V814" s="5" t="s">
        <v>4390</v>
      </c>
      <c r="W814" s="5">
        <v>0</v>
      </c>
      <c r="X814" s="4">
        <v>7.1777325246440149E-4</v>
      </c>
      <c r="Y814" s="6">
        <v>506</v>
      </c>
      <c r="Z814" s="4">
        <v>5.1016729688093711E-4</v>
      </c>
      <c r="AA814" s="5">
        <v>2531</v>
      </c>
      <c r="AC814" s="16" t="str">
        <f t="shared" si="72"/>
        <v/>
      </c>
      <c r="AD814" s="16" t="str">
        <f t="shared" si="73"/>
        <v/>
      </c>
      <c r="AE814" s="16" t="str">
        <f t="shared" si="74"/>
        <v/>
      </c>
      <c r="AF814" s="16">
        <f t="shared" si="75"/>
        <v>1.283226547044313E-2</v>
      </c>
      <c r="AG814" s="16" t="str">
        <f t="shared" si="76"/>
        <v/>
      </c>
      <c r="AH814" s="16" t="str">
        <f t="shared" si="77"/>
        <v/>
      </c>
      <c r="AI814" s="17" t="str">
        <f>IF('Peer Comparison Tool'!$D$11="NR","",IF($C814='Peer Comparison Tool'!$D$9,COUNT('ALLL &lt;50B Database'!$AI$1:AI813)+1,""))</f>
        <v/>
      </c>
    </row>
    <row r="815" spans="1:35" x14ac:dyDescent="0.25">
      <c r="A815" t="s">
        <v>2718</v>
      </c>
      <c r="B815">
        <v>439356</v>
      </c>
      <c r="C815" s="5" t="s">
        <v>2711</v>
      </c>
      <c r="D815" s="5" t="s">
        <v>4390</v>
      </c>
      <c r="E815" s="5" t="s">
        <v>4388</v>
      </c>
      <c r="F815" s="2">
        <v>7681</v>
      </c>
      <c r="G815" s="2">
        <v>849071</v>
      </c>
      <c r="H815" s="2">
        <v>556876</v>
      </c>
      <c r="I815" s="2">
        <v>23301</v>
      </c>
      <c r="J815" s="2">
        <v>533575</v>
      </c>
      <c r="K815" s="33">
        <v>1.4395352106076934E-2</v>
      </c>
      <c r="L815" s="2">
        <v>6356</v>
      </c>
      <c r="M815" s="2">
        <v>795102</v>
      </c>
      <c r="N815" s="2">
        <v>498595</v>
      </c>
      <c r="O815" s="33">
        <v>1.2747821378072384E-2</v>
      </c>
      <c r="P815" s="2">
        <v>7871</v>
      </c>
      <c r="Q815" s="2">
        <v>799865</v>
      </c>
      <c r="R815" s="2">
        <v>523250</v>
      </c>
      <c r="S815" s="35">
        <v>1.5042522694696608E-2</v>
      </c>
      <c r="T815" t="s">
        <v>4388</v>
      </c>
      <c r="U815" t="s">
        <v>4388</v>
      </c>
      <c r="V815" s="5" t="s">
        <v>4390</v>
      </c>
      <c r="W815" s="5">
        <v>0</v>
      </c>
      <c r="X815" s="4">
        <v>-6.4717058861967457E-4</v>
      </c>
      <c r="Y815" s="6">
        <v>-190</v>
      </c>
      <c r="Z815" s="4">
        <v>2.2947013166242248E-3</v>
      </c>
      <c r="AA815" s="5">
        <v>1811</v>
      </c>
      <c r="AC815" s="16" t="str">
        <f t="shared" si="72"/>
        <v/>
      </c>
      <c r="AD815" s="16" t="str">
        <f t="shared" si="73"/>
        <v/>
      </c>
      <c r="AE815" s="16" t="str">
        <f t="shared" si="74"/>
        <v/>
      </c>
      <c r="AF815" s="16">
        <f t="shared" si="75"/>
        <v>1.4395352106076934E-2</v>
      </c>
      <c r="AG815" s="16" t="str">
        <f t="shared" si="76"/>
        <v/>
      </c>
      <c r="AH815" s="16" t="str">
        <f t="shared" si="77"/>
        <v/>
      </c>
      <c r="AI815" s="17" t="str">
        <f>IF('Peer Comparison Tool'!$D$11="NR","",IF($C815='Peer Comparison Tool'!$D$9,COUNT('ALLL &lt;50B Database'!$AI$1:AI814)+1,""))</f>
        <v/>
      </c>
    </row>
    <row r="816" spans="1:35" x14ac:dyDescent="0.25">
      <c r="A816" t="s">
        <v>482</v>
      </c>
      <c r="B816">
        <v>1414819</v>
      </c>
      <c r="C816" s="5" t="s">
        <v>462</v>
      </c>
      <c r="D816" s="5" t="s">
        <v>4387</v>
      </c>
      <c r="E816" s="5" t="s">
        <v>4388</v>
      </c>
      <c r="F816" s="2">
        <v>11328</v>
      </c>
      <c r="G816" s="2">
        <v>847539</v>
      </c>
      <c r="H816" s="2">
        <v>548881</v>
      </c>
      <c r="I816" s="2">
        <v>0</v>
      </c>
      <c r="J816" s="2">
        <v>548881</v>
      </c>
      <c r="K816" s="33">
        <v>2.0638353304268137E-2</v>
      </c>
      <c r="L816" s="2">
        <v>10262</v>
      </c>
      <c r="M816" s="2">
        <v>841472</v>
      </c>
      <c r="N816" s="2">
        <v>534388</v>
      </c>
      <c r="O816" s="33">
        <v>1.920327552265395E-2</v>
      </c>
      <c r="P816" s="2">
        <v>10786</v>
      </c>
      <c r="Q816" s="2">
        <v>849400</v>
      </c>
      <c r="R816" s="2">
        <v>550527</v>
      </c>
      <c r="S816" s="35">
        <v>1.9592136262163346E-2</v>
      </c>
      <c r="T816" t="s">
        <v>4388</v>
      </c>
      <c r="U816" t="s">
        <v>4388</v>
      </c>
      <c r="V816" s="5" t="s">
        <v>4387</v>
      </c>
      <c r="W816" s="5">
        <v>0</v>
      </c>
      <c r="X816" s="4">
        <v>1.0462170421047905E-3</v>
      </c>
      <c r="Y816" s="6">
        <v>542</v>
      </c>
      <c r="Z816" s="4">
        <v>3.8886073950939598E-4</v>
      </c>
      <c r="AA816" s="5">
        <v>487</v>
      </c>
      <c r="AC816" s="16" t="str">
        <f t="shared" si="72"/>
        <v/>
      </c>
      <c r="AD816" s="16" t="str">
        <f t="shared" si="73"/>
        <v/>
      </c>
      <c r="AE816" s="16" t="str">
        <f t="shared" si="74"/>
        <v/>
      </c>
      <c r="AF816" s="16">
        <f t="shared" si="75"/>
        <v>2.0638353304268137E-2</v>
      </c>
      <c r="AG816" s="16" t="str">
        <f t="shared" si="76"/>
        <v/>
      </c>
      <c r="AH816" s="16" t="str">
        <f t="shared" si="77"/>
        <v/>
      </c>
      <c r="AI816" s="17">
        <f>IF('Peer Comparison Tool'!$D$11="NR","",IF($C816='Peer Comparison Tool'!$D$9,COUNT('ALLL &lt;50B Database'!$AI$1:AI815)+1,""))</f>
        <v>19</v>
      </c>
    </row>
    <row r="817" spans="1:35" x14ac:dyDescent="0.25">
      <c r="A817" t="s">
        <v>3423</v>
      </c>
      <c r="B817">
        <v>56717</v>
      </c>
      <c r="C817" s="5" t="s">
        <v>3374</v>
      </c>
      <c r="D817" s="5" t="s">
        <v>4390</v>
      </c>
      <c r="E817" s="5" t="s">
        <v>4388</v>
      </c>
      <c r="F817" s="2">
        <v>9676</v>
      </c>
      <c r="G817" s="2">
        <v>847365</v>
      </c>
      <c r="H817" s="2">
        <v>639384</v>
      </c>
      <c r="I817" s="2">
        <v>69336</v>
      </c>
      <c r="J817" s="2">
        <v>570048</v>
      </c>
      <c r="K817" s="33">
        <v>1.6974009206242282E-2</v>
      </c>
      <c r="L817" s="2">
        <v>8438</v>
      </c>
      <c r="M817" s="2">
        <v>732108</v>
      </c>
      <c r="N817" s="2">
        <v>552428</v>
      </c>
      <c r="O817" s="33">
        <v>1.5274388698617738E-2</v>
      </c>
      <c r="P817" s="2">
        <v>8890</v>
      </c>
      <c r="Q817" s="2">
        <v>757998</v>
      </c>
      <c r="R817" s="2">
        <v>562709</v>
      </c>
      <c r="S817" s="35">
        <v>1.579857439635762E-2</v>
      </c>
      <c r="T817" t="s">
        <v>4388</v>
      </c>
      <c r="U817" t="s">
        <v>4388</v>
      </c>
      <c r="V817" s="5" t="s">
        <v>4390</v>
      </c>
      <c r="W817" s="5">
        <v>0</v>
      </c>
      <c r="X817" s="4">
        <v>1.1754348098846623E-3</v>
      </c>
      <c r="Y817" s="6">
        <v>786</v>
      </c>
      <c r="Z817" s="4">
        <v>5.2418569773988143E-4</v>
      </c>
      <c r="AA817" s="5">
        <v>1046</v>
      </c>
      <c r="AC817" s="16" t="str">
        <f t="shared" si="72"/>
        <v/>
      </c>
      <c r="AD817" s="16" t="str">
        <f t="shared" si="73"/>
        <v/>
      </c>
      <c r="AE817" s="16" t="str">
        <f t="shared" si="74"/>
        <v/>
      </c>
      <c r="AF817" s="16">
        <f t="shared" si="75"/>
        <v>1.6974009206242282E-2</v>
      </c>
      <c r="AG817" s="16" t="str">
        <f t="shared" si="76"/>
        <v/>
      </c>
      <c r="AH817" s="16" t="str">
        <f t="shared" si="77"/>
        <v/>
      </c>
      <c r="AI817" s="17" t="str">
        <f>IF('Peer Comparison Tool'!$D$11="NR","",IF($C817='Peer Comparison Tool'!$D$9,COUNT('ALLL &lt;50B Database'!$AI$1:AI816)+1,""))</f>
        <v/>
      </c>
    </row>
    <row r="818" spans="1:35" x14ac:dyDescent="0.25">
      <c r="A818" t="s">
        <v>919</v>
      </c>
      <c r="B818">
        <v>582971</v>
      </c>
      <c r="C818" s="5" t="s">
        <v>917</v>
      </c>
      <c r="D818" s="5" t="s">
        <v>4390</v>
      </c>
      <c r="E818" s="5" t="s">
        <v>4388</v>
      </c>
      <c r="F818" s="2">
        <v>5501</v>
      </c>
      <c r="G818" s="2">
        <v>846008</v>
      </c>
      <c r="H818" s="2">
        <v>649178</v>
      </c>
      <c r="I818" s="2">
        <v>67689</v>
      </c>
      <c r="J818" s="2">
        <v>581489</v>
      </c>
      <c r="K818" s="33">
        <v>9.4601961516039001E-3</v>
      </c>
      <c r="L818" s="2">
        <v>5051</v>
      </c>
      <c r="M818" s="2">
        <v>705774</v>
      </c>
      <c r="N818" s="2">
        <v>561384</v>
      </c>
      <c r="O818" s="33">
        <v>8.9974064098727428E-3</v>
      </c>
      <c r="P818" s="2">
        <v>5201</v>
      </c>
      <c r="Q818" s="2">
        <v>734507</v>
      </c>
      <c r="R818" s="2">
        <v>560970</v>
      </c>
      <c r="S818" s="35">
        <v>9.2714405404923615E-3</v>
      </c>
      <c r="T818" t="s">
        <v>4388</v>
      </c>
      <c r="U818" t="s">
        <v>4388</v>
      </c>
      <c r="V818" s="5" t="s">
        <v>4390</v>
      </c>
      <c r="W818" s="5">
        <v>0</v>
      </c>
      <c r="X818" s="4">
        <v>1.8875561111153863E-4</v>
      </c>
      <c r="Y818" s="6">
        <v>300</v>
      </c>
      <c r="Z818" s="4">
        <v>2.7403413061961868E-4</v>
      </c>
      <c r="AA818" s="5">
        <v>3953</v>
      </c>
      <c r="AC818" s="16" t="str">
        <f t="shared" si="72"/>
        <v/>
      </c>
      <c r="AD818" s="16" t="str">
        <f t="shared" si="73"/>
        <v/>
      </c>
      <c r="AE818" s="16" t="str">
        <f t="shared" si="74"/>
        <v/>
      </c>
      <c r="AF818" s="16">
        <f t="shared" si="75"/>
        <v>9.4601961516039001E-3</v>
      </c>
      <c r="AG818" s="16" t="str">
        <f t="shared" si="76"/>
        <v/>
      </c>
      <c r="AH818" s="16" t="str">
        <f t="shared" si="77"/>
        <v/>
      </c>
      <c r="AI818" s="17" t="str">
        <f>IF('Peer Comparison Tool'!$D$11="NR","",IF($C818='Peer Comparison Tool'!$D$9,COUNT('ALLL &lt;50B Database'!$AI$1:AI817)+1,""))</f>
        <v/>
      </c>
    </row>
    <row r="819" spans="1:35" x14ac:dyDescent="0.25">
      <c r="A819" t="s">
        <v>17</v>
      </c>
      <c r="B819">
        <v>259330</v>
      </c>
      <c r="C819" s="5" t="s">
        <v>6</v>
      </c>
      <c r="D819" s="5" t="s">
        <v>4387</v>
      </c>
      <c r="E819" s="5" t="s">
        <v>4388</v>
      </c>
      <c r="F819" s="2">
        <v>6423</v>
      </c>
      <c r="G819" s="2">
        <v>845402</v>
      </c>
      <c r="H819" s="2">
        <v>572485</v>
      </c>
      <c r="I819" s="2">
        <v>13793</v>
      </c>
      <c r="J819" s="2">
        <v>558692</v>
      </c>
      <c r="K819" s="33">
        <v>1.1496495385650771E-2</v>
      </c>
      <c r="L819" s="2">
        <v>5762</v>
      </c>
      <c r="M819" s="2">
        <v>788490</v>
      </c>
      <c r="N819" s="2">
        <v>551005</v>
      </c>
      <c r="O819" s="33">
        <v>1.0457255378807815E-2</v>
      </c>
      <c r="P819" s="2">
        <v>5954</v>
      </c>
      <c r="Q819" s="2">
        <v>788223</v>
      </c>
      <c r="R819" s="2">
        <v>545639</v>
      </c>
      <c r="S819" s="35">
        <v>1.091197659991313E-2</v>
      </c>
      <c r="T819" t="s">
        <v>4388</v>
      </c>
      <c r="U819" t="s">
        <v>4388</v>
      </c>
      <c r="V819" s="5" t="s">
        <v>4387</v>
      </c>
      <c r="W819" s="5">
        <v>0</v>
      </c>
      <c r="X819" s="4">
        <v>5.8451878573764077E-4</v>
      </c>
      <c r="Y819" s="6">
        <v>469</v>
      </c>
      <c r="Z819" s="4">
        <v>4.5472122110531456E-4</v>
      </c>
      <c r="AA819" s="5">
        <v>3157</v>
      </c>
      <c r="AC819" s="16" t="str">
        <f t="shared" si="72"/>
        <v/>
      </c>
      <c r="AD819" s="16" t="str">
        <f t="shared" si="73"/>
        <v/>
      </c>
      <c r="AE819" s="16" t="str">
        <f t="shared" si="74"/>
        <v/>
      </c>
      <c r="AF819" s="16">
        <f t="shared" si="75"/>
        <v>1.1496495385650771E-2</v>
      </c>
      <c r="AG819" s="16" t="str">
        <f t="shared" si="76"/>
        <v/>
      </c>
      <c r="AH819" s="16" t="str">
        <f t="shared" si="77"/>
        <v/>
      </c>
      <c r="AI819" s="17" t="str">
        <f>IF('Peer Comparison Tool'!$D$11="NR","",IF($C819='Peer Comparison Tool'!$D$9,COUNT('ALLL &lt;50B Database'!$AI$1:AI818)+1,""))</f>
        <v/>
      </c>
    </row>
    <row r="820" spans="1:35" x14ac:dyDescent="0.25">
      <c r="A820" t="s">
        <v>977</v>
      </c>
      <c r="B820">
        <v>771140</v>
      </c>
      <c r="C820" s="5" t="s">
        <v>926</v>
      </c>
      <c r="D820" s="5" t="s">
        <v>4387</v>
      </c>
      <c r="E820" s="5" t="s">
        <v>4388</v>
      </c>
      <c r="F820" s="2">
        <v>7129</v>
      </c>
      <c r="G820" s="2">
        <v>844312</v>
      </c>
      <c r="H820" s="2">
        <v>514701</v>
      </c>
      <c r="I820" s="2">
        <v>13503</v>
      </c>
      <c r="J820" s="2">
        <v>501198</v>
      </c>
      <c r="K820" s="33">
        <v>1.4223919488904585E-2</v>
      </c>
      <c r="L820" s="2">
        <v>6046</v>
      </c>
      <c r="M820" s="2">
        <v>806234</v>
      </c>
      <c r="N820" s="2">
        <v>505066</v>
      </c>
      <c r="O820" s="33">
        <v>1.1970712738533182E-2</v>
      </c>
      <c r="P820" s="2">
        <v>6389</v>
      </c>
      <c r="Q820" s="2">
        <v>801444</v>
      </c>
      <c r="R820" s="2">
        <v>514728</v>
      </c>
      <c r="S820" s="35">
        <v>1.2412380907974698E-2</v>
      </c>
      <c r="T820" t="s">
        <v>4388</v>
      </c>
      <c r="U820" t="s">
        <v>4388</v>
      </c>
      <c r="V820" s="5" t="s">
        <v>4387</v>
      </c>
      <c r="W820" s="5">
        <v>0</v>
      </c>
      <c r="X820" s="4">
        <v>1.8115385809298872E-3</v>
      </c>
      <c r="Y820" s="6">
        <v>740</v>
      </c>
      <c r="Z820" s="4">
        <v>4.416681694415156E-4</v>
      </c>
      <c r="AA820" s="5">
        <v>1873</v>
      </c>
      <c r="AC820" s="16" t="str">
        <f t="shared" si="72"/>
        <v/>
      </c>
      <c r="AD820" s="16" t="str">
        <f t="shared" si="73"/>
        <v/>
      </c>
      <c r="AE820" s="16" t="str">
        <f t="shared" si="74"/>
        <v/>
      </c>
      <c r="AF820" s="16">
        <f t="shared" si="75"/>
        <v>1.4223919488904585E-2</v>
      </c>
      <c r="AG820" s="16" t="str">
        <f t="shared" si="76"/>
        <v/>
      </c>
      <c r="AH820" s="16" t="str">
        <f t="shared" si="77"/>
        <v/>
      </c>
      <c r="AI820" s="17" t="str">
        <f>IF('Peer Comparison Tool'!$D$11="NR","",IF($C820='Peer Comparison Tool'!$D$9,COUNT('ALLL &lt;50B Database'!$AI$1:AI819)+1,""))</f>
        <v/>
      </c>
    </row>
    <row r="821" spans="1:35" x14ac:dyDescent="0.25">
      <c r="A821" t="s">
        <v>575</v>
      </c>
      <c r="B821">
        <v>1011638</v>
      </c>
      <c r="C821" s="5" t="s">
        <v>561</v>
      </c>
      <c r="D821" s="5" t="s">
        <v>4390</v>
      </c>
      <c r="E821" s="5" t="s">
        <v>4388</v>
      </c>
      <c r="F821" s="2">
        <v>9587</v>
      </c>
      <c r="G821" s="2">
        <v>843234</v>
      </c>
      <c r="H821" s="2">
        <v>632787</v>
      </c>
      <c r="I821" s="2">
        <v>35017</v>
      </c>
      <c r="J821" s="2">
        <v>597770</v>
      </c>
      <c r="K821" s="33">
        <v>1.6037941014102414E-2</v>
      </c>
      <c r="L821" s="2">
        <v>7395</v>
      </c>
      <c r="M821" s="2">
        <v>685696</v>
      </c>
      <c r="N821" s="2">
        <v>553908</v>
      </c>
      <c r="O821" s="33">
        <v>1.3350592517168917E-2</v>
      </c>
      <c r="P821" s="2">
        <v>7739</v>
      </c>
      <c r="Q821" s="2">
        <v>729673</v>
      </c>
      <c r="R821" s="2">
        <v>591172</v>
      </c>
      <c r="S821" s="35">
        <v>1.3090944767343514E-2</v>
      </c>
      <c r="T821" t="s">
        <v>4388</v>
      </c>
      <c r="U821" t="s">
        <v>4388</v>
      </c>
      <c r="V821" s="5" t="s">
        <v>4390</v>
      </c>
      <c r="W821" s="5">
        <v>0</v>
      </c>
      <c r="X821" s="4">
        <v>2.9469962467589001E-3</v>
      </c>
      <c r="Y821" s="6">
        <v>1848</v>
      </c>
      <c r="Z821" s="4">
        <v>-2.5964774982540316E-4</v>
      </c>
      <c r="AA821" s="5">
        <v>1261</v>
      </c>
      <c r="AC821" s="16" t="str">
        <f t="shared" si="72"/>
        <v/>
      </c>
      <c r="AD821" s="16" t="str">
        <f t="shared" si="73"/>
        <v/>
      </c>
      <c r="AE821" s="16" t="str">
        <f t="shared" si="74"/>
        <v/>
      </c>
      <c r="AF821" s="16">
        <f t="shared" si="75"/>
        <v>1.6037941014102414E-2</v>
      </c>
      <c r="AG821" s="16" t="str">
        <f t="shared" si="76"/>
        <v/>
      </c>
      <c r="AH821" s="16" t="str">
        <f t="shared" si="77"/>
        <v/>
      </c>
      <c r="AI821" s="17" t="str">
        <f>IF('Peer Comparison Tool'!$D$11="NR","",IF($C821='Peer Comparison Tool'!$D$9,COUNT('ALLL &lt;50B Database'!$AI$1:AI820)+1,""))</f>
        <v/>
      </c>
    </row>
    <row r="822" spans="1:35" x14ac:dyDescent="0.25">
      <c r="A822" t="s">
        <v>40</v>
      </c>
      <c r="B822">
        <v>375566</v>
      </c>
      <c r="C822" s="5" t="s">
        <v>3704</v>
      </c>
      <c r="D822" s="5" t="s">
        <v>4390</v>
      </c>
      <c r="E822" s="5" t="s">
        <v>4388</v>
      </c>
      <c r="F822" s="2">
        <v>7133</v>
      </c>
      <c r="G822" s="2">
        <v>842788</v>
      </c>
      <c r="H822" s="2">
        <v>602551</v>
      </c>
      <c r="I822" s="2">
        <v>40500</v>
      </c>
      <c r="J822" s="2">
        <v>562051</v>
      </c>
      <c r="K822" s="33">
        <v>1.2691019142390993E-2</v>
      </c>
      <c r="L822" s="2">
        <v>5986</v>
      </c>
      <c r="M822" s="2">
        <v>527259</v>
      </c>
      <c r="N822" s="2">
        <v>441059</v>
      </c>
      <c r="O822" s="33">
        <v>1.3571880406022778E-2</v>
      </c>
      <c r="P822" s="2">
        <v>6229</v>
      </c>
      <c r="Q822" s="2">
        <v>581455</v>
      </c>
      <c r="R822" s="2">
        <v>464953</v>
      </c>
      <c r="S822" s="35">
        <v>1.3397053035468101E-2</v>
      </c>
      <c r="T822" t="s">
        <v>4388</v>
      </c>
      <c r="U822" t="s">
        <v>4388</v>
      </c>
      <c r="V822" s="5" t="s">
        <v>4390</v>
      </c>
      <c r="W822" s="5">
        <v>0</v>
      </c>
      <c r="X822" s="4">
        <v>-7.060338930771088E-4</v>
      </c>
      <c r="Y822" s="6">
        <v>904</v>
      </c>
      <c r="Z822" s="4">
        <v>-1.7482737055467615E-4</v>
      </c>
      <c r="AA822" s="5">
        <v>2595</v>
      </c>
      <c r="AC822" s="16" t="str">
        <f t="shared" si="72"/>
        <v/>
      </c>
      <c r="AD822" s="16" t="str">
        <f t="shared" si="73"/>
        <v/>
      </c>
      <c r="AE822" s="16" t="str">
        <f t="shared" si="74"/>
        <v/>
      </c>
      <c r="AF822" s="16">
        <f t="shared" si="75"/>
        <v>1.2691019142390993E-2</v>
      </c>
      <c r="AG822" s="16" t="str">
        <f t="shared" si="76"/>
        <v/>
      </c>
      <c r="AH822" s="16" t="str">
        <f t="shared" si="77"/>
        <v/>
      </c>
      <c r="AI822" s="17" t="str">
        <f>IF('Peer Comparison Tool'!$D$11="NR","",IF($C822='Peer Comparison Tool'!$D$9,COUNT('ALLL &lt;50B Database'!$AI$1:AI821)+1,""))</f>
        <v/>
      </c>
    </row>
    <row r="823" spans="1:35" x14ac:dyDescent="0.25">
      <c r="A823" t="s">
        <v>2652</v>
      </c>
      <c r="B823">
        <v>812557</v>
      </c>
      <c r="C823" s="5" t="s">
        <v>2642</v>
      </c>
      <c r="D823" s="5" t="s">
        <v>4387</v>
      </c>
      <c r="E823" s="5" t="s">
        <v>4388</v>
      </c>
      <c r="F823" s="2">
        <v>7821</v>
      </c>
      <c r="G823" s="2">
        <v>842744</v>
      </c>
      <c r="H823" s="2">
        <v>605264</v>
      </c>
      <c r="I823" s="2">
        <v>49059</v>
      </c>
      <c r="J823" s="2">
        <v>556205</v>
      </c>
      <c r="K823" s="33">
        <v>1.4061362267509281E-2</v>
      </c>
      <c r="L823" s="2">
        <v>6813</v>
      </c>
      <c r="M823" s="2">
        <v>717012</v>
      </c>
      <c r="N823" s="2">
        <v>557207</v>
      </c>
      <c r="O823" s="33">
        <v>1.2227053859696666E-2</v>
      </c>
      <c r="P823" s="2">
        <v>6921</v>
      </c>
      <c r="Q823" s="2">
        <v>710468</v>
      </c>
      <c r="R823" s="2">
        <v>572438</v>
      </c>
      <c r="S823" s="35">
        <v>1.2090392321963251E-2</v>
      </c>
      <c r="T823" t="s">
        <v>4388</v>
      </c>
      <c r="U823" t="s">
        <v>4388</v>
      </c>
      <c r="V823" s="5" t="s">
        <v>4387</v>
      </c>
      <c r="W823" s="5">
        <v>0</v>
      </c>
      <c r="X823" s="4">
        <v>1.9709699455460299E-3</v>
      </c>
      <c r="Y823" s="6">
        <v>900</v>
      </c>
      <c r="Z823" s="4">
        <v>-1.3666153773341481E-4</v>
      </c>
      <c r="AA823" s="5">
        <v>1960</v>
      </c>
      <c r="AC823" s="16" t="str">
        <f t="shared" si="72"/>
        <v/>
      </c>
      <c r="AD823" s="16" t="str">
        <f t="shared" si="73"/>
        <v/>
      </c>
      <c r="AE823" s="16" t="str">
        <f t="shared" si="74"/>
        <v/>
      </c>
      <c r="AF823" s="16">
        <f t="shared" si="75"/>
        <v>1.4061362267509281E-2</v>
      </c>
      <c r="AG823" s="16" t="str">
        <f t="shared" si="76"/>
        <v/>
      </c>
      <c r="AH823" s="16" t="str">
        <f t="shared" si="77"/>
        <v/>
      </c>
      <c r="AI823" s="17" t="str">
        <f>IF('Peer Comparison Tool'!$D$11="NR","",IF($C823='Peer Comparison Tool'!$D$9,COUNT('ALLL &lt;50B Database'!$AI$1:AI822)+1,""))</f>
        <v/>
      </c>
    </row>
    <row r="824" spans="1:35" x14ac:dyDescent="0.25">
      <c r="A824" t="s">
        <v>3773</v>
      </c>
      <c r="B824">
        <v>100357</v>
      </c>
      <c r="C824" s="5" t="s">
        <v>3704</v>
      </c>
      <c r="D824" s="5" t="s">
        <v>4390</v>
      </c>
      <c r="E824" s="5" t="s">
        <v>4388</v>
      </c>
      <c r="F824" s="2">
        <v>7811</v>
      </c>
      <c r="G824" s="2">
        <v>842528</v>
      </c>
      <c r="H824" s="2">
        <v>531381</v>
      </c>
      <c r="I824" s="2">
        <v>38392</v>
      </c>
      <c r="J824" s="2">
        <v>492989</v>
      </c>
      <c r="K824" s="33">
        <v>1.5844166908389436E-2</v>
      </c>
      <c r="L824" s="2">
        <v>6803</v>
      </c>
      <c r="M824" s="2">
        <v>758653</v>
      </c>
      <c r="N824" s="2">
        <v>513299</v>
      </c>
      <c r="O824" s="33">
        <v>1.3253483836905975E-2</v>
      </c>
      <c r="P824" s="2">
        <v>6865</v>
      </c>
      <c r="Q824" s="2">
        <v>788501</v>
      </c>
      <c r="R824" s="2">
        <v>506377</v>
      </c>
      <c r="S824" s="35">
        <v>1.3557092837944852E-2</v>
      </c>
      <c r="T824" t="s">
        <v>4388</v>
      </c>
      <c r="U824" t="s">
        <v>4388</v>
      </c>
      <c r="V824" s="5" t="s">
        <v>4390</v>
      </c>
      <c r="W824" s="5">
        <v>0</v>
      </c>
      <c r="X824" s="4">
        <v>2.2870740704445842E-3</v>
      </c>
      <c r="Y824" s="6">
        <v>946</v>
      </c>
      <c r="Z824" s="4">
        <v>3.0360900103887714E-4</v>
      </c>
      <c r="AA824" s="5">
        <v>1319</v>
      </c>
      <c r="AC824" s="16" t="str">
        <f t="shared" si="72"/>
        <v/>
      </c>
      <c r="AD824" s="16" t="str">
        <f t="shared" si="73"/>
        <v/>
      </c>
      <c r="AE824" s="16" t="str">
        <f t="shared" si="74"/>
        <v/>
      </c>
      <c r="AF824" s="16">
        <f t="shared" si="75"/>
        <v>1.5844166908389436E-2</v>
      </c>
      <c r="AG824" s="16" t="str">
        <f t="shared" si="76"/>
        <v/>
      </c>
      <c r="AH824" s="16" t="str">
        <f t="shared" si="77"/>
        <v/>
      </c>
      <c r="AI824" s="17" t="str">
        <f>IF('Peer Comparison Tool'!$D$11="NR","",IF($C824='Peer Comparison Tool'!$D$9,COUNT('ALLL &lt;50B Database'!$AI$1:AI823)+1,""))</f>
        <v/>
      </c>
    </row>
    <row r="825" spans="1:35" x14ac:dyDescent="0.25">
      <c r="A825" t="s">
        <v>2721</v>
      </c>
      <c r="B825">
        <v>2465881</v>
      </c>
      <c r="C825" s="5" t="s">
        <v>2711</v>
      </c>
      <c r="D825" s="5" t="s">
        <v>4390</v>
      </c>
      <c r="E825" s="5" t="s">
        <v>4388</v>
      </c>
      <c r="F825" s="2">
        <v>11745</v>
      </c>
      <c r="G825" s="2">
        <v>841580</v>
      </c>
      <c r="H825" s="2">
        <v>651878</v>
      </c>
      <c r="I825" s="2">
        <v>50297</v>
      </c>
      <c r="J825" s="2">
        <v>601581</v>
      </c>
      <c r="K825" s="33">
        <v>1.9523555431438161E-2</v>
      </c>
      <c r="L825" s="2">
        <v>10381</v>
      </c>
      <c r="M825" s="2">
        <v>729746</v>
      </c>
      <c r="N825" s="2">
        <v>604236</v>
      </c>
      <c r="O825" s="33">
        <v>1.7180373231651207E-2</v>
      </c>
      <c r="P825" s="2">
        <v>10892</v>
      </c>
      <c r="Q825" s="2">
        <v>730576</v>
      </c>
      <c r="R825" s="2">
        <v>596496</v>
      </c>
      <c r="S825" s="35">
        <v>1.8259971567286284E-2</v>
      </c>
      <c r="T825" t="s">
        <v>4388</v>
      </c>
      <c r="U825" t="s">
        <v>4388</v>
      </c>
      <c r="V825" s="5" t="s">
        <v>4390</v>
      </c>
      <c r="W825" s="5">
        <v>0</v>
      </c>
      <c r="X825" s="4">
        <v>1.2635838641518772E-3</v>
      </c>
      <c r="Y825" s="6">
        <v>853</v>
      </c>
      <c r="Z825" s="4">
        <v>1.0795983356350763E-3</v>
      </c>
      <c r="AA825" s="5">
        <v>610</v>
      </c>
      <c r="AC825" s="16" t="str">
        <f t="shared" si="72"/>
        <v/>
      </c>
      <c r="AD825" s="16" t="str">
        <f t="shared" si="73"/>
        <v/>
      </c>
      <c r="AE825" s="16" t="str">
        <f t="shared" si="74"/>
        <v/>
      </c>
      <c r="AF825" s="16">
        <f t="shared" si="75"/>
        <v>1.9523555431438161E-2</v>
      </c>
      <c r="AG825" s="16" t="str">
        <f t="shared" si="76"/>
        <v/>
      </c>
      <c r="AH825" s="16" t="str">
        <f t="shared" si="77"/>
        <v/>
      </c>
      <c r="AI825" s="17" t="str">
        <f>IF('Peer Comparison Tool'!$D$11="NR","",IF($C825='Peer Comparison Tool'!$D$9,COUNT('ALLL &lt;50B Database'!$AI$1:AI824)+1,""))</f>
        <v/>
      </c>
    </row>
    <row r="826" spans="1:35" x14ac:dyDescent="0.25">
      <c r="A826" t="s">
        <v>124</v>
      </c>
      <c r="B826">
        <v>466240</v>
      </c>
      <c r="C826" s="5" t="s">
        <v>113</v>
      </c>
      <c r="D826" s="5" t="s">
        <v>4390</v>
      </c>
      <c r="E826" s="5" t="s">
        <v>4388</v>
      </c>
      <c r="F826" s="2">
        <v>11543</v>
      </c>
      <c r="G826" s="2">
        <v>841201</v>
      </c>
      <c r="H826" s="2">
        <v>541836</v>
      </c>
      <c r="I826" s="2">
        <v>26638</v>
      </c>
      <c r="J826" s="2">
        <v>515198</v>
      </c>
      <c r="K826" s="33">
        <v>2.2404978280195186E-2</v>
      </c>
      <c r="L826" s="2">
        <v>10161</v>
      </c>
      <c r="M826" s="2">
        <v>789777</v>
      </c>
      <c r="N826" s="2">
        <v>508819</v>
      </c>
      <c r="O826" s="33">
        <v>1.9969773141333167E-2</v>
      </c>
      <c r="P826" s="2">
        <v>11938</v>
      </c>
      <c r="Q826" s="2">
        <v>779355</v>
      </c>
      <c r="R826" s="2">
        <v>494393</v>
      </c>
      <c r="S826" s="35">
        <v>2.4146782013499381E-2</v>
      </c>
      <c r="T826" t="s">
        <v>4388</v>
      </c>
      <c r="U826" t="s">
        <v>4388</v>
      </c>
      <c r="V826" s="5" t="s">
        <v>4390</v>
      </c>
      <c r="W826" s="5">
        <v>0</v>
      </c>
      <c r="X826" s="4">
        <v>-1.7418037333041952E-3</v>
      </c>
      <c r="Y826" s="6">
        <v>-395</v>
      </c>
      <c r="Z826" s="4">
        <v>4.1770088721662137E-3</v>
      </c>
      <c r="AA826" s="5">
        <v>371</v>
      </c>
      <c r="AC826" s="16" t="str">
        <f t="shared" si="72"/>
        <v/>
      </c>
      <c r="AD826" s="16" t="str">
        <f t="shared" si="73"/>
        <v/>
      </c>
      <c r="AE826" s="16" t="str">
        <f t="shared" si="74"/>
        <v/>
      </c>
      <c r="AF826" s="16">
        <f t="shared" si="75"/>
        <v>2.2404978280195186E-2</v>
      </c>
      <c r="AG826" s="16" t="str">
        <f t="shared" si="76"/>
        <v/>
      </c>
      <c r="AH826" s="16" t="str">
        <f t="shared" si="77"/>
        <v/>
      </c>
      <c r="AI826" s="17" t="str">
        <f>IF('Peer Comparison Tool'!$D$11="NR","",IF($C826='Peer Comparison Tool'!$D$9,COUNT('ALLL &lt;50B Database'!$AI$1:AI825)+1,""))</f>
        <v/>
      </c>
    </row>
    <row r="827" spans="1:35" x14ac:dyDescent="0.25">
      <c r="A827" t="s">
        <v>3624</v>
      </c>
      <c r="B827">
        <v>774132</v>
      </c>
      <c r="C827" s="5" t="s">
        <v>3603</v>
      </c>
      <c r="D827" s="5" t="s">
        <v>4387</v>
      </c>
      <c r="E827" s="5" t="s">
        <v>4388</v>
      </c>
      <c r="F827" s="2">
        <v>4899</v>
      </c>
      <c r="G827" s="2">
        <v>840845</v>
      </c>
      <c r="H827" s="2">
        <v>575479</v>
      </c>
      <c r="I827" s="2">
        <v>55297</v>
      </c>
      <c r="J827" s="2">
        <v>520182</v>
      </c>
      <c r="K827" s="33">
        <v>9.4178575959952479E-3</v>
      </c>
      <c r="L827" s="2">
        <v>3161</v>
      </c>
      <c r="M827" s="2">
        <v>766062</v>
      </c>
      <c r="N827" s="2">
        <v>511805</v>
      </c>
      <c r="O827" s="33">
        <v>6.176180381199871E-3</v>
      </c>
      <c r="P827" s="2">
        <v>3343</v>
      </c>
      <c r="Q827" s="2">
        <v>772091</v>
      </c>
      <c r="R827" s="2">
        <v>504626</v>
      </c>
      <c r="S827" s="35">
        <v>6.6247081997360419E-3</v>
      </c>
      <c r="T827" t="s">
        <v>4388</v>
      </c>
      <c r="U827" t="s">
        <v>4388</v>
      </c>
      <c r="V827" s="5" t="s">
        <v>4387</v>
      </c>
      <c r="W827" s="5">
        <v>0</v>
      </c>
      <c r="X827" s="4">
        <v>2.793149396259206E-3</v>
      </c>
      <c r="Y827" s="6">
        <v>1556</v>
      </c>
      <c r="Z827" s="4">
        <v>4.4852781853617091E-4</v>
      </c>
      <c r="AA827" s="5">
        <v>3964</v>
      </c>
      <c r="AC827" s="16" t="str">
        <f t="shared" si="72"/>
        <v/>
      </c>
      <c r="AD827" s="16" t="str">
        <f t="shared" si="73"/>
        <v/>
      </c>
      <c r="AE827" s="16" t="str">
        <f t="shared" si="74"/>
        <v/>
      </c>
      <c r="AF827" s="16">
        <f t="shared" si="75"/>
        <v>9.4178575959952479E-3</v>
      </c>
      <c r="AG827" s="16" t="str">
        <f t="shared" si="76"/>
        <v/>
      </c>
      <c r="AH827" s="16" t="str">
        <f t="shared" si="77"/>
        <v/>
      </c>
      <c r="AI827" s="17" t="str">
        <f>IF('Peer Comparison Tool'!$D$11="NR","",IF($C827='Peer Comparison Tool'!$D$9,COUNT('ALLL &lt;50B Database'!$AI$1:AI826)+1,""))</f>
        <v/>
      </c>
    </row>
    <row r="828" spans="1:35" x14ac:dyDescent="0.25">
      <c r="A828" t="s">
        <v>2998</v>
      </c>
      <c r="B828">
        <v>3447820</v>
      </c>
      <c r="C828" s="5" t="s">
        <v>2948</v>
      </c>
      <c r="D828" s="5" t="s">
        <v>4390</v>
      </c>
      <c r="E828" s="5" t="s">
        <v>4388</v>
      </c>
      <c r="F828" s="2">
        <v>10676</v>
      </c>
      <c r="G828" s="2">
        <v>840750</v>
      </c>
      <c r="H828" s="2">
        <v>593677</v>
      </c>
      <c r="I828" s="2">
        <v>21936</v>
      </c>
      <c r="J828" s="2">
        <v>571741</v>
      </c>
      <c r="K828" s="33">
        <v>1.8672790651711176E-2</v>
      </c>
      <c r="L828" s="2">
        <v>6989</v>
      </c>
      <c r="M828" s="2">
        <v>790602</v>
      </c>
      <c r="N828" s="2">
        <v>565369</v>
      </c>
      <c r="O828" s="33">
        <v>1.2361838020832412E-2</v>
      </c>
      <c r="P828" s="2">
        <v>8878</v>
      </c>
      <c r="Q828" s="2">
        <v>813644</v>
      </c>
      <c r="R828" s="2">
        <v>590397</v>
      </c>
      <c r="S828" s="35">
        <v>1.5037339281873044E-2</v>
      </c>
      <c r="T828" t="s">
        <v>4388</v>
      </c>
      <c r="U828" t="s">
        <v>4388</v>
      </c>
      <c r="V828" s="5" t="s">
        <v>4390</v>
      </c>
      <c r="W828" s="5">
        <v>0</v>
      </c>
      <c r="X828" s="4">
        <v>3.635451369838132E-3</v>
      </c>
      <c r="Y828" s="6">
        <v>1798</v>
      </c>
      <c r="Z828" s="4">
        <v>2.6755012610406321E-3</v>
      </c>
      <c r="AA828" s="5">
        <v>732</v>
      </c>
      <c r="AC828" s="16" t="str">
        <f t="shared" si="72"/>
        <v/>
      </c>
      <c r="AD828" s="16" t="str">
        <f t="shared" si="73"/>
        <v/>
      </c>
      <c r="AE828" s="16" t="str">
        <f t="shared" si="74"/>
        <v/>
      </c>
      <c r="AF828" s="16">
        <f t="shared" si="75"/>
        <v>1.8672790651711176E-2</v>
      </c>
      <c r="AG828" s="16" t="str">
        <f t="shared" si="76"/>
        <v/>
      </c>
      <c r="AH828" s="16" t="str">
        <f t="shared" si="77"/>
        <v/>
      </c>
      <c r="AI828" s="17" t="str">
        <f>IF('Peer Comparison Tool'!$D$11="NR","",IF($C828='Peer Comparison Tool'!$D$9,COUNT('ALLL &lt;50B Database'!$AI$1:AI827)+1,""))</f>
        <v/>
      </c>
    </row>
    <row r="829" spans="1:35" x14ac:dyDescent="0.25">
      <c r="A829" t="s">
        <v>18</v>
      </c>
      <c r="B829">
        <v>1394621</v>
      </c>
      <c r="C829" s="5" t="s">
        <v>6</v>
      </c>
      <c r="D829" s="5" t="s">
        <v>4390</v>
      </c>
      <c r="E829" s="5" t="s">
        <v>4388</v>
      </c>
      <c r="F829" s="2">
        <v>5959</v>
      </c>
      <c r="G829" s="2">
        <v>840379</v>
      </c>
      <c r="H829" s="2">
        <v>472307</v>
      </c>
      <c r="I829" s="2">
        <v>18205</v>
      </c>
      <c r="J829" s="2">
        <v>454102</v>
      </c>
      <c r="K829" s="33">
        <v>1.3122602410912086E-2</v>
      </c>
      <c r="L829" s="2">
        <v>5378</v>
      </c>
      <c r="M829" s="2">
        <v>763507</v>
      </c>
      <c r="N829" s="2">
        <v>445889</v>
      </c>
      <c r="O829" s="33">
        <v>1.2061297766933026E-2</v>
      </c>
      <c r="P829" s="2">
        <v>5392</v>
      </c>
      <c r="Q829" s="2">
        <v>777085</v>
      </c>
      <c r="R829" s="2">
        <v>461001</v>
      </c>
      <c r="S829" s="35">
        <v>1.1696286992869863E-2</v>
      </c>
      <c r="T829" t="s">
        <v>4388</v>
      </c>
      <c r="U829" t="s">
        <v>4388</v>
      </c>
      <c r="V829" s="5" t="s">
        <v>4390</v>
      </c>
      <c r="W829" s="5">
        <v>0</v>
      </c>
      <c r="X829" s="4">
        <v>1.4263154180422233E-3</v>
      </c>
      <c r="Y829" s="6">
        <v>567</v>
      </c>
      <c r="Z829" s="4">
        <v>-3.6501077406316321E-4</v>
      </c>
      <c r="AA829" s="5">
        <v>2363</v>
      </c>
      <c r="AC829" s="16" t="str">
        <f t="shared" si="72"/>
        <v/>
      </c>
      <c r="AD829" s="16" t="str">
        <f t="shared" si="73"/>
        <v/>
      </c>
      <c r="AE829" s="16" t="str">
        <f t="shared" si="74"/>
        <v/>
      </c>
      <c r="AF829" s="16">
        <f t="shared" si="75"/>
        <v>1.3122602410912086E-2</v>
      </c>
      <c r="AG829" s="16" t="str">
        <f t="shared" si="76"/>
        <v/>
      </c>
      <c r="AH829" s="16" t="str">
        <f t="shared" si="77"/>
        <v/>
      </c>
      <c r="AI829" s="17" t="str">
        <f>IF('Peer Comparison Tool'!$D$11="NR","",IF($C829='Peer Comparison Tool'!$D$9,COUNT('ALLL &lt;50B Database'!$AI$1:AI828)+1,""))</f>
        <v/>
      </c>
    </row>
    <row r="830" spans="1:35" x14ac:dyDescent="0.25">
      <c r="A830" t="s">
        <v>2996</v>
      </c>
      <c r="B830">
        <v>3793714</v>
      </c>
      <c r="C830" s="5" t="s">
        <v>2948</v>
      </c>
      <c r="D830" s="5" t="s">
        <v>4390</v>
      </c>
      <c r="E830" s="5" t="s">
        <v>4388</v>
      </c>
      <c r="F830" s="2">
        <v>7993</v>
      </c>
      <c r="G830" s="2">
        <v>838014</v>
      </c>
      <c r="H830" s="2">
        <v>720314</v>
      </c>
      <c r="I830" s="2">
        <v>16397</v>
      </c>
      <c r="J830" s="2">
        <v>703917</v>
      </c>
      <c r="K830" s="33">
        <v>1.1355031914273984E-2</v>
      </c>
      <c r="L830" s="2">
        <v>7143</v>
      </c>
      <c r="M830" s="2">
        <v>861575</v>
      </c>
      <c r="N830" s="2">
        <v>723241</v>
      </c>
      <c r="O830" s="33">
        <v>9.876375924484369E-3</v>
      </c>
      <c r="P830" s="2">
        <v>7843</v>
      </c>
      <c r="Q830" s="2">
        <v>895606</v>
      </c>
      <c r="R830" s="2">
        <v>692114</v>
      </c>
      <c r="S830" s="35">
        <v>1.1331948205064484E-2</v>
      </c>
      <c r="T830" t="s">
        <v>4388</v>
      </c>
      <c r="U830" t="s">
        <v>4388</v>
      </c>
      <c r="V830" s="5" t="s">
        <v>4390</v>
      </c>
      <c r="W830" s="5">
        <v>0</v>
      </c>
      <c r="X830" s="4">
        <v>2.3083709209500286E-5</v>
      </c>
      <c r="Y830" s="6">
        <v>150</v>
      </c>
      <c r="Z830" s="4">
        <v>1.4555722805801152E-3</v>
      </c>
      <c r="AA830" s="5">
        <v>3228</v>
      </c>
      <c r="AC830" s="16" t="str">
        <f t="shared" si="72"/>
        <v/>
      </c>
      <c r="AD830" s="16" t="str">
        <f t="shared" si="73"/>
        <v/>
      </c>
      <c r="AE830" s="16" t="str">
        <f t="shared" si="74"/>
        <v/>
      </c>
      <c r="AF830" s="16">
        <f t="shared" si="75"/>
        <v>1.1355031914273984E-2</v>
      </c>
      <c r="AG830" s="16" t="str">
        <f t="shared" si="76"/>
        <v/>
      </c>
      <c r="AH830" s="16" t="str">
        <f t="shared" si="77"/>
        <v/>
      </c>
      <c r="AI830" s="17" t="str">
        <f>IF('Peer Comparison Tool'!$D$11="NR","",IF($C830='Peer Comparison Tool'!$D$9,COUNT('ALLL &lt;50B Database'!$AI$1:AI829)+1,""))</f>
        <v/>
      </c>
    </row>
    <row r="831" spans="1:35" x14ac:dyDescent="0.25">
      <c r="A831" t="s">
        <v>1407</v>
      </c>
      <c r="B831">
        <v>1016259</v>
      </c>
      <c r="C831" s="5" t="s">
        <v>1389</v>
      </c>
      <c r="D831" s="5" t="s">
        <v>4390</v>
      </c>
      <c r="E831" s="5" t="s">
        <v>4388</v>
      </c>
      <c r="F831" s="2">
        <v>15322</v>
      </c>
      <c r="G831" s="2">
        <v>837816</v>
      </c>
      <c r="H831" s="2">
        <v>550229</v>
      </c>
      <c r="I831" s="2">
        <v>62267</v>
      </c>
      <c r="J831" s="2">
        <v>487962</v>
      </c>
      <c r="K831" s="33">
        <v>3.1399986064488628E-2</v>
      </c>
      <c r="L831" s="2">
        <v>15103</v>
      </c>
      <c r="M831" s="2">
        <v>728981</v>
      </c>
      <c r="N831" s="2">
        <v>487847</v>
      </c>
      <c r="O831" s="33">
        <v>3.0958476735533886E-2</v>
      </c>
      <c r="P831" s="2">
        <v>15307</v>
      </c>
      <c r="Q831" s="2">
        <v>732399</v>
      </c>
      <c r="R831" s="2">
        <v>483784</v>
      </c>
      <c r="S831" s="35">
        <v>3.1640153456914656E-2</v>
      </c>
      <c r="T831" t="s">
        <v>4388</v>
      </c>
      <c r="U831" t="s">
        <v>4388</v>
      </c>
      <c r="V831" s="5" t="s">
        <v>4390</v>
      </c>
      <c r="W831" s="5">
        <v>0</v>
      </c>
      <c r="X831" s="4">
        <v>-2.4016739242602864E-4</v>
      </c>
      <c r="Y831" s="6">
        <v>15</v>
      </c>
      <c r="Z831" s="4">
        <v>6.8167672138077021E-4</v>
      </c>
      <c r="AA831" s="5">
        <v>132</v>
      </c>
      <c r="AC831" s="16" t="str">
        <f t="shared" si="72"/>
        <v/>
      </c>
      <c r="AD831" s="16" t="str">
        <f t="shared" si="73"/>
        <v/>
      </c>
      <c r="AE831" s="16" t="str">
        <f t="shared" si="74"/>
        <v/>
      </c>
      <c r="AF831" s="16">
        <f t="shared" si="75"/>
        <v>3.1399986064488628E-2</v>
      </c>
      <c r="AG831" s="16" t="str">
        <f t="shared" si="76"/>
        <v/>
      </c>
      <c r="AH831" s="16" t="str">
        <f t="shared" si="77"/>
        <v/>
      </c>
      <c r="AI831" s="17" t="str">
        <f>IF('Peer Comparison Tool'!$D$11="NR","",IF($C831='Peer Comparison Tool'!$D$9,COUNT('ALLL &lt;50B Database'!$AI$1:AI830)+1,""))</f>
        <v/>
      </c>
    </row>
    <row r="832" spans="1:35" x14ac:dyDescent="0.25">
      <c r="A832" t="s">
        <v>485</v>
      </c>
      <c r="B832">
        <v>648130</v>
      </c>
      <c r="C832" s="5" t="s">
        <v>462</v>
      </c>
      <c r="D832" s="5" t="s">
        <v>4387</v>
      </c>
      <c r="E832" s="5" t="s">
        <v>4388</v>
      </c>
      <c r="F832" s="2">
        <v>8130</v>
      </c>
      <c r="G832" s="2">
        <v>836884</v>
      </c>
      <c r="H832" s="2">
        <v>370649</v>
      </c>
      <c r="I832" s="2">
        <v>73168</v>
      </c>
      <c r="J832" s="2">
        <v>297481</v>
      </c>
      <c r="K832" s="33">
        <v>2.7329476504381792E-2</v>
      </c>
      <c r="L832" s="2">
        <v>7681</v>
      </c>
      <c r="M832" s="2">
        <v>716806</v>
      </c>
      <c r="N832" s="2">
        <v>327326</v>
      </c>
      <c r="O832" s="33">
        <v>2.3465902494760577E-2</v>
      </c>
      <c r="P832" s="2">
        <v>7726</v>
      </c>
      <c r="Q832" s="2">
        <v>770237</v>
      </c>
      <c r="R832" s="2">
        <v>359380</v>
      </c>
      <c r="S832" s="35">
        <v>2.1498135678112304E-2</v>
      </c>
      <c r="T832" t="s">
        <v>4388</v>
      </c>
      <c r="U832" t="s">
        <v>4388</v>
      </c>
      <c r="V832" s="5" t="s">
        <v>4387</v>
      </c>
      <c r="W832" s="5">
        <v>0</v>
      </c>
      <c r="X832" s="4">
        <v>5.8313408262694877E-3</v>
      </c>
      <c r="Y832" s="6">
        <v>404</v>
      </c>
      <c r="Z832" s="4">
        <v>-1.9677668166482726E-3</v>
      </c>
      <c r="AA832" s="5">
        <v>191</v>
      </c>
      <c r="AC832" s="16" t="str">
        <f t="shared" si="72"/>
        <v/>
      </c>
      <c r="AD832" s="16" t="str">
        <f t="shared" si="73"/>
        <v/>
      </c>
      <c r="AE832" s="16" t="str">
        <f t="shared" si="74"/>
        <v/>
      </c>
      <c r="AF832" s="16">
        <f t="shared" si="75"/>
        <v>2.7329476504381792E-2</v>
      </c>
      <c r="AG832" s="16" t="str">
        <f t="shared" si="76"/>
        <v/>
      </c>
      <c r="AH832" s="16" t="str">
        <f t="shared" si="77"/>
        <v/>
      </c>
      <c r="AI832" s="17">
        <f>IF('Peer Comparison Tool'!$D$11="NR","",IF($C832='Peer Comparison Tool'!$D$9,COUNT('ALLL &lt;50B Database'!$AI$1:AI831)+1,""))</f>
        <v>20</v>
      </c>
    </row>
    <row r="833" spans="1:35" x14ac:dyDescent="0.25">
      <c r="A833" t="s">
        <v>483</v>
      </c>
      <c r="B833">
        <v>794336</v>
      </c>
      <c r="C833" s="5" t="s">
        <v>462</v>
      </c>
      <c r="D833" s="5" t="s">
        <v>4390</v>
      </c>
      <c r="E833" s="5" t="s">
        <v>4388</v>
      </c>
      <c r="F833" s="2">
        <v>8465</v>
      </c>
      <c r="G833" s="2">
        <v>836749</v>
      </c>
      <c r="H833" s="2">
        <v>645893</v>
      </c>
      <c r="I833" s="2">
        <v>79601</v>
      </c>
      <c r="J833" s="2">
        <v>566292</v>
      </c>
      <c r="K833" s="33">
        <v>1.4948118638440946E-2</v>
      </c>
      <c r="L833" s="2">
        <v>7461</v>
      </c>
      <c r="M833" s="2">
        <v>853272</v>
      </c>
      <c r="N833" s="2">
        <v>546997</v>
      </c>
      <c r="O833" s="33">
        <v>1.3639928555366849E-2</v>
      </c>
      <c r="P833" s="2">
        <v>8204</v>
      </c>
      <c r="Q833" s="2">
        <v>807430</v>
      </c>
      <c r="R833" s="2">
        <v>555226</v>
      </c>
      <c r="S833" s="35">
        <v>1.4775965102498803E-2</v>
      </c>
      <c r="T833" t="s">
        <v>4388</v>
      </c>
      <c r="U833" t="s">
        <v>4388</v>
      </c>
      <c r="V833" s="5" t="s">
        <v>4390</v>
      </c>
      <c r="W833" s="5">
        <v>0</v>
      </c>
      <c r="X833" s="4">
        <v>1.7215353594214264E-4</v>
      </c>
      <c r="Y833" s="6">
        <v>261</v>
      </c>
      <c r="Z833" s="4">
        <v>1.1360365471319543E-3</v>
      </c>
      <c r="AA833" s="5">
        <v>1628</v>
      </c>
      <c r="AC833" s="16" t="str">
        <f t="shared" si="72"/>
        <v/>
      </c>
      <c r="AD833" s="16" t="str">
        <f t="shared" si="73"/>
        <v/>
      </c>
      <c r="AE833" s="16" t="str">
        <f t="shared" si="74"/>
        <v/>
      </c>
      <c r="AF833" s="16">
        <f t="shared" si="75"/>
        <v>1.4948118638440946E-2</v>
      </c>
      <c r="AG833" s="16" t="str">
        <f t="shared" si="76"/>
        <v/>
      </c>
      <c r="AH833" s="16" t="str">
        <f t="shared" si="77"/>
        <v/>
      </c>
      <c r="AI833" s="17">
        <f>IF('Peer Comparison Tool'!$D$11="NR","",IF($C833='Peer Comparison Tool'!$D$9,COUNT('ALLL &lt;50B Database'!$AI$1:AI832)+1,""))</f>
        <v>21</v>
      </c>
    </row>
    <row r="834" spans="1:35" x14ac:dyDescent="0.25">
      <c r="A834" t="s">
        <v>816</v>
      </c>
      <c r="B834">
        <v>606176</v>
      </c>
      <c r="C834" s="5" t="s">
        <v>2907</v>
      </c>
      <c r="D834" s="5" t="s">
        <v>4390</v>
      </c>
      <c r="E834" s="5" t="s">
        <v>4388</v>
      </c>
      <c r="F834" s="2">
        <v>5072</v>
      </c>
      <c r="G834" s="2">
        <v>836306</v>
      </c>
      <c r="H834" s="2">
        <v>426348</v>
      </c>
      <c r="I834" s="2">
        <v>51252</v>
      </c>
      <c r="J834" s="2">
        <v>375096</v>
      </c>
      <c r="K834" s="33">
        <v>1.3521871734169386E-2</v>
      </c>
      <c r="L834" s="2">
        <v>4367</v>
      </c>
      <c r="M834" s="2">
        <v>812885</v>
      </c>
      <c r="N834" s="2">
        <v>374332</v>
      </c>
      <c r="O834" s="33">
        <v>1.1666114572091085E-2</v>
      </c>
      <c r="P834" s="2">
        <v>4480</v>
      </c>
      <c r="Q834" s="2">
        <v>794140</v>
      </c>
      <c r="R834" s="2">
        <v>391998</v>
      </c>
      <c r="S834" s="35">
        <v>1.1428629737906827E-2</v>
      </c>
      <c r="T834" t="s">
        <v>4388</v>
      </c>
      <c r="U834" t="s">
        <v>4388</v>
      </c>
      <c r="V834" s="5" t="s">
        <v>4390</v>
      </c>
      <c r="W834" s="5">
        <v>0</v>
      </c>
      <c r="X834" s="4">
        <v>2.0932419962625595E-3</v>
      </c>
      <c r="Y834" s="6">
        <v>592</v>
      </c>
      <c r="Z834" s="4">
        <v>-2.3748483418425774E-4</v>
      </c>
      <c r="AA834" s="5">
        <v>2190</v>
      </c>
      <c r="AC834" s="16" t="str">
        <f t="shared" si="72"/>
        <v/>
      </c>
      <c r="AD834" s="16" t="str">
        <f t="shared" si="73"/>
        <v/>
      </c>
      <c r="AE834" s="16" t="str">
        <f t="shared" si="74"/>
        <v/>
      </c>
      <c r="AF834" s="16">
        <f t="shared" si="75"/>
        <v>1.3521871734169386E-2</v>
      </c>
      <c r="AG834" s="16" t="str">
        <f t="shared" si="76"/>
        <v/>
      </c>
      <c r="AH834" s="16" t="str">
        <f t="shared" si="77"/>
        <v/>
      </c>
      <c r="AI834" s="17" t="str">
        <f>IF('Peer Comparison Tool'!$D$11="NR","",IF($C834='Peer Comparison Tool'!$D$9,COUNT('ALLL &lt;50B Database'!$AI$1:AI833)+1,""))</f>
        <v/>
      </c>
    </row>
    <row r="835" spans="1:35" x14ac:dyDescent="0.25">
      <c r="A835" t="s">
        <v>125</v>
      </c>
      <c r="B835">
        <v>261940</v>
      </c>
      <c r="C835" s="5" t="s">
        <v>113</v>
      </c>
      <c r="D835" s="5" t="s">
        <v>4390</v>
      </c>
      <c r="E835" s="5" t="s">
        <v>4388</v>
      </c>
      <c r="F835" s="2">
        <v>7155</v>
      </c>
      <c r="G835" s="2">
        <v>836292</v>
      </c>
      <c r="H835" s="2">
        <v>586352</v>
      </c>
      <c r="I835" s="2">
        <v>33951</v>
      </c>
      <c r="J835" s="2">
        <v>552401</v>
      </c>
      <c r="K835" s="33">
        <v>1.2952547153245559E-2</v>
      </c>
      <c r="L835" s="2">
        <v>6490</v>
      </c>
      <c r="M835" s="2">
        <v>715939</v>
      </c>
      <c r="N835" s="2">
        <v>536371</v>
      </c>
      <c r="O835" s="33">
        <v>1.2099833883636512E-2</v>
      </c>
      <c r="P835" s="2">
        <v>7020</v>
      </c>
      <c r="Q835" s="2">
        <v>733461</v>
      </c>
      <c r="R835" s="2">
        <v>557119</v>
      </c>
      <c r="S835" s="35">
        <v>1.2600539561565842E-2</v>
      </c>
      <c r="T835" t="s">
        <v>4388</v>
      </c>
      <c r="U835" t="s">
        <v>4388</v>
      </c>
      <c r="V835" s="5" t="s">
        <v>4390</v>
      </c>
      <c r="W835" s="5">
        <v>0</v>
      </c>
      <c r="X835" s="4">
        <v>3.5200759167971704E-4</v>
      </c>
      <c r="Y835" s="6">
        <v>135</v>
      </c>
      <c r="Z835" s="4">
        <v>5.0070567792932959E-4</v>
      </c>
      <c r="AA835" s="5">
        <v>2459</v>
      </c>
      <c r="AC835" s="16" t="str">
        <f t="shared" ref="AC835:AC898" si="78">IF(AND($G835&gt;=10000000,$G835&lt;50000000),$K835,"")</f>
        <v/>
      </c>
      <c r="AD835" s="16" t="str">
        <f t="shared" ref="AD835:AD898" si="79">IF(AND($G835&gt;=5000000,$G835&lt;9999999),$K835,"")</f>
        <v/>
      </c>
      <c r="AE835" s="16" t="str">
        <f t="shared" ref="AE835:AE898" si="80">IF(AND($G835&gt;=1000000,$G835&lt;4999999),$K835,"")</f>
        <v/>
      </c>
      <c r="AF835" s="16">
        <f t="shared" ref="AF835:AF898" si="81">IF(AND($G835&gt;=500000,$G835&lt;999999),$K835,"")</f>
        <v>1.2952547153245559E-2</v>
      </c>
      <c r="AG835" s="16" t="str">
        <f t="shared" ref="AG835:AG898" si="82">IF(AND($G835&gt;=100000,$G835&lt;499999),$K835,"")</f>
        <v/>
      </c>
      <c r="AH835" s="16" t="str">
        <f t="shared" ref="AH835:AH898" si="83">IF(AND($G835&gt;=0,$G835&lt;99999),$K835,"")</f>
        <v/>
      </c>
      <c r="AI835" s="17" t="str">
        <f>IF('Peer Comparison Tool'!$D$11="NR","",IF($C835='Peer Comparison Tool'!$D$9,COUNT('ALLL &lt;50B Database'!$AI$1:AI834)+1,""))</f>
        <v/>
      </c>
    </row>
    <row r="836" spans="1:35" x14ac:dyDescent="0.25">
      <c r="A836" t="s">
        <v>4189</v>
      </c>
      <c r="B836">
        <v>27070</v>
      </c>
      <c r="C836" s="5" t="s">
        <v>4163</v>
      </c>
      <c r="D836" s="5" t="s">
        <v>4390</v>
      </c>
      <c r="E836" s="5" t="s">
        <v>4388</v>
      </c>
      <c r="F836" s="2">
        <v>3449</v>
      </c>
      <c r="G836" s="2">
        <v>835710</v>
      </c>
      <c r="H836" s="2">
        <v>557134</v>
      </c>
      <c r="I836" s="2">
        <v>22332</v>
      </c>
      <c r="J836" s="2">
        <v>534802</v>
      </c>
      <c r="K836" s="33">
        <v>6.4491157475102933E-3</v>
      </c>
      <c r="L836" s="2">
        <v>1000</v>
      </c>
      <c r="M836" s="2">
        <v>808158</v>
      </c>
      <c r="N836" s="2">
        <v>545239</v>
      </c>
      <c r="O836" s="33">
        <v>1.8340580919560046E-3</v>
      </c>
      <c r="P836" s="2">
        <v>2498</v>
      </c>
      <c r="Q836" s="2">
        <v>785816</v>
      </c>
      <c r="R836" s="2">
        <v>542600</v>
      </c>
      <c r="S836" s="35">
        <v>4.6037596756358275E-3</v>
      </c>
      <c r="T836" t="s">
        <v>4388</v>
      </c>
      <c r="U836" t="s">
        <v>4388</v>
      </c>
      <c r="V836" s="5" t="s">
        <v>4390</v>
      </c>
      <c r="W836" s="5">
        <v>0</v>
      </c>
      <c r="X836" s="4">
        <v>1.8453560718744658E-3</v>
      </c>
      <c r="Y836" s="6">
        <v>951</v>
      </c>
      <c r="Z836" s="4">
        <v>2.7697015836798226E-3</v>
      </c>
      <c r="AA836" s="5">
        <v>4536</v>
      </c>
      <c r="AC836" s="16" t="str">
        <f t="shared" si="78"/>
        <v/>
      </c>
      <c r="AD836" s="16" t="str">
        <f t="shared" si="79"/>
        <v/>
      </c>
      <c r="AE836" s="16" t="str">
        <f t="shared" si="80"/>
        <v/>
      </c>
      <c r="AF836" s="16">
        <f t="shared" si="81"/>
        <v>6.4491157475102933E-3</v>
      </c>
      <c r="AG836" s="16" t="str">
        <f t="shared" si="82"/>
        <v/>
      </c>
      <c r="AH836" s="16" t="str">
        <f t="shared" si="83"/>
        <v/>
      </c>
      <c r="AI836" s="17" t="str">
        <f>IF('Peer Comparison Tool'!$D$11="NR","",IF($C836='Peer Comparison Tool'!$D$9,COUNT('ALLL &lt;50B Database'!$AI$1:AI835)+1,""))</f>
        <v/>
      </c>
    </row>
    <row r="837" spans="1:35" x14ac:dyDescent="0.25">
      <c r="A837" t="s">
        <v>1406</v>
      </c>
      <c r="B837">
        <v>928056</v>
      </c>
      <c r="C837" s="5" t="s">
        <v>1389</v>
      </c>
      <c r="D837" s="5" t="s">
        <v>4390</v>
      </c>
      <c r="E837" s="5" t="s">
        <v>4388</v>
      </c>
      <c r="F837" s="2">
        <v>7033</v>
      </c>
      <c r="G837" s="2">
        <v>832369</v>
      </c>
      <c r="H837" s="2">
        <v>540690</v>
      </c>
      <c r="I837" s="2">
        <v>59114</v>
      </c>
      <c r="J837" s="2">
        <v>481576</v>
      </c>
      <c r="K837" s="33">
        <v>1.4604133096333705E-2</v>
      </c>
      <c r="L837" s="2">
        <v>7871</v>
      </c>
      <c r="M837" s="2">
        <v>737837</v>
      </c>
      <c r="N837" s="2">
        <v>489908</v>
      </c>
      <c r="O837" s="33">
        <v>1.6066281832507329E-2</v>
      </c>
      <c r="P837" s="2">
        <v>8032</v>
      </c>
      <c r="Q837" s="2">
        <v>748191</v>
      </c>
      <c r="R837" s="2">
        <v>489014</v>
      </c>
      <c r="S837" s="35">
        <v>1.6424887631028968E-2</v>
      </c>
      <c r="T837" t="s">
        <v>4388</v>
      </c>
      <c r="U837" t="s">
        <v>4388</v>
      </c>
      <c r="V837" s="5" t="s">
        <v>4390</v>
      </c>
      <c r="W837" s="5">
        <v>0</v>
      </c>
      <c r="X837" s="4">
        <v>-1.8207545346952628E-3</v>
      </c>
      <c r="Y837" s="6">
        <v>-999</v>
      </c>
      <c r="Z837" s="4">
        <v>3.5860579852163912E-4</v>
      </c>
      <c r="AA837" s="5">
        <v>1738</v>
      </c>
      <c r="AC837" s="16" t="str">
        <f t="shared" si="78"/>
        <v/>
      </c>
      <c r="AD837" s="16" t="str">
        <f t="shared" si="79"/>
        <v/>
      </c>
      <c r="AE837" s="16" t="str">
        <f t="shared" si="80"/>
        <v/>
      </c>
      <c r="AF837" s="16">
        <f t="shared" si="81"/>
        <v>1.4604133096333705E-2</v>
      </c>
      <c r="AG837" s="16" t="str">
        <f t="shared" si="82"/>
        <v/>
      </c>
      <c r="AH837" s="16" t="str">
        <f t="shared" si="83"/>
        <v/>
      </c>
      <c r="AI837" s="17" t="str">
        <f>IF('Peer Comparison Tool'!$D$11="NR","",IF($C837='Peer Comparison Tool'!$D$9,COUNT('ALLL &lt;50B Database'!$AI$1:AI836)+1,""))</f>
        <v/>
      </c>
    </row>
    <row r="838" spans="1:35" x14ac:dyDescent="0.25">
      <c r="A838" t="s">
        <v>2055</v>
      </c>
      <c r="B838">
        <v>3971</v>
      </c>
      <c r="C838" s="5" t="s">
        <v>2041</v>
      </c>
      <c r="D838" s="5" t="s">
        <v>4390</v>
      </c>
      <c r="E838" s="5" t="s">
        <v>4388</v>
      </c>
      <c r="F838" s="2">
        <v>6021</v>
      </c>
      <c r="G838" s="2">
        <v>831908</v>
      </c>
      <c r="H838" s="2">
        <v>656771</v>
      </c>
      <c r="I838" s="2">
        <v>61974</v>
      </c>
      <c r="J838" s="2">
        <v>594797</v>
      </c>
      <c r="K838" s="33">
        <v>1.012278138591822E-2</v>
      </c>
      <c r="L838" s="2">
        <v>3094</v>
      </c>
      <c r="M838" s="2">
        <v>762344</v>
      </c>
      <c r="N838" s="2">
        <v>610994</v>
      </c>
      <c r="O838" s="33">
        <v>5.0638795143651168E-3</v>
      </c>
      <c r="P838" s="2">
        <v>3525</v>
      </c>
      <c r="Q838" s="2">
        <v>770061</v>
      </c>
      <c r="R838" s="2">
        <v>614786</v>
      </c>
      <c r="S838" s="35">
        <v>5.7337024590670572E-3</v>
      </c>
      <c r="T838" t="s">
        <v>4388</v>
      </c>
      <c r="U838" t="s">
        <v>4388</v>
      </c>
      <c r="V838" s="5" t="s">
        <v>4390</v>
      </c>
      <c r="W838" s="5">
        <v>0</v>
      </c>
      <c r="X838" s="4">
        <v>4.3890789268511629E-3</v>
      </c>
      <c r="Y838" s="6">
        <v>2496</v>
      </c>
      <c r="Z838" s="4">
        <v>6.6982294470194041E-4</v>
      </c>
      <c r="AA838" s="5">
        <v>3742</v>
      </c>
      <c r="AC838" s="16" t="str">
        <f t="shared" si="78"/>
        <v/>
      </c>
      <c r="AD838" s="16" t="str">
        <f t="shared" si="79"/>
        <v/>
      </c>
      <c r="AE838" s="16" t="str">
        <f t="shared" si="80"/>
        <v/>
      </c>
      <c r="AF838" s="16">
        <f t="shared" si="81"/>
        <v>1.012278138591822E-2</v>
      </c>
      <c r="AG838" s="16" t="str">
        <f t="shared" si="82"/>
        <v/>
      </c>
      <c r="AH838" s="16" t="str">
        <f t="shared" si="83"/>
        <v/>
      </c>
      <c r="AI838" s="17" t="str">
        <f>IF('Peer Comparison Tool'!$D$11="NR","",IF($C838='Peer Comparison Tool'!$D$9,COUNT('ALLL &lt;50B Database'!$AI$1:AI837)+1,""))</f>
        <v/>
      </c>
    </row>
    <row r="839" spans="1:35" x14ac:dyDescent="0.25">
      <c r="A839" t="s">
        <v>2329</v>
      </c>
      <c r="B839">
        <v>671558</v>
      </c>
      <c r="C839" s="5" t="s">
        <v>2299</v>
      </c>
      <c r="D839" s="5" t="s">
        <v>4390</v>
      </c>
      <c r="E839" s="5" t="s">
        <v>4388</v>
      </c>
      <c r="F839" s="2">
        <v>8155</v>
      </c>
      <c r="G839" s="2">
        <v>831776</v>
      </c>
      <c r="H839" s="2">
        <v>610675</v>
      </c>
      <c r="I839" s="2">
        <v>36009</v>
      </c>
      <c r="J839" s="2">
        <v>574666</v>
      </c>
      <c r="K839" s="33">
        <v>1.4190851729526369E-2</v>
      </c>
      <c r="L839" s="2">
        <v>7705</v>
      </c>
      <c r="M839" s="2">
        <v>767851</v>
      </c>
      <c r="N839" s="2">
        <v>554093</v>
      </c>
      <c r="O839" s="33">
        <v>1.3905607903366403E-2</v>
      </c>
      <c r="P839" s="2">
        <v>7751</v>
      </c>
      <c r="Q839" s="2">
        <v>767249</v>
      </c>
      <c r="R839" s="2">
        <v>566979</v>
      </c>
      <c r="S839" s="35">
        <v>1.3670700325761625E-2</v>
      </c>
      <c r="T839" t="s">
        <v>4388</v>
      </c>
      <c r="U839" t="s">
        <v>4388</v>
      </c>
      <c r="V839" s="5" t="s">
        <v>4390</v>
      </c>
      <c r="W839" s="5">
        <v>0</v>
      </c>
      <c r="X839" s="4">
        <v>5.2015140376474381E-4</v>
      </c>
      <c r="Y839" s="6">
        <v>404</v>
      </c>
      <c r="Z839" s="4">
        <v>-2.3490757760477772E-4</v>
      </c>
      <c r="AA839" s="5">
        <v>1889</v>
      </c>
      <c r="AC839" s="16" t="str">
        <f t="shared" si="78"/>
        <v/>
      </c>
      <c r="AD839" s="16" t="str">
        <f t="shared" si="79"/>
        <v/>
      </c>
      <c r="AE839" s="16" t="str">
        <f t="shared" si="80"/>
        <v/>
      </c>
      <c r="AF839" s="16">
        <f t="shared" si="81"/>
        <v>1.4190851729526369E-2</v>
      </c>
      <c r="AG839" s="16" t="str">
        <f t="shared" si="82"/>
        <v/>
      </c>
      <c r="AH839" s="16" t="str">
        <f t="shared" si="83"/>
        <v/>
      </c>
      <c r="AI839" s="17" t="str">
        <f>IF('Peer Comparison Tool'!$D$11="NR","",IF($C839='Peer Comparison Tool'!$D$9,COUNT('ALLL &lt;50B Database'!$AI$1:AI838)+1,""))</f>
        <v/>
      </c>
    </row>
    <row r="840" spans="1:35" x14ac:dyDescent="0.25">
      <c r="A840" t="s">
        <v>2331</v>
      </c>
      <c r="B840">
        <v>691958</v>
      </c>
      <c r="C840" s="5" t="s">
        <v>2299</v>
      </c>
      <c r="D840" s="5" t="s">
        <v>4390</v>
      </c>
      <c r="E840" s="5" t="s">
        <v>4388</v>
      </c>
      <c r="F840" s="2">
        <v>6800</v>
      </c>
      <c r="G840" s="2">
        <v>830457</v>
      </c>
      <c r="H840" s="2">
        <v>673750</v>
      </c>
      <c r="I840" s="2">
        <v>153404</v>
      </c>
      <c r="J840" s="2">
        <v>520346</v>
      </c>
      <c r="K840" s="33">
        <v>1.3068227679274944E-2</v>
      </c>
      <c r="L840" s="2">
        <v>5485</v>
      </c>
      <c r="M840" s="2">
        <v>749786</v>
      </c>
      <c r="N840" s="2">
        <v>545379</v>
      </c>
      <c r="O840" s="33">
        <v>1.0057226259170228E-2</v>
      </c>
      <c r="P840" s="2">
        <v>6501</v>
      </c>
      <c r="Q840" s="2">
        <v>734862</v>
      </c>
      <c r="R840" s="2">
        <v>544893</v>
      </c>
      <c r="S840" s="35">
        <v>1.1930782740831687E-2</v>
      </c>
      <c r="T840" t="s">
        <v>4388</v>
      </c>
      <c r="U840" t="s">
        <v>4388</v>
      </c>
      <c r="V840" s="5" t="s">
        <v>4390</v>
      </c>
      <c r="W840" s="5">
        <v>0</v>
      </c>
      <c r="X840" s="4">
        <v>1.1374449384432567E-3</v>
      </c>
      <c r="Y840" s="6">
        <v>299</v>
      </c>
      <c r="Z840" s="4">
        <v>1.8735564816614592E-3</v>
      </c>
      <c r="AA840" s="5">
        <v>2393</v>
      </c>
      <c r="AC840" s="16" t="str">
        <f t="shared" si="78"/>
        <v/>
      </c>
      <c r="AD840" s="16" t="str">
        <f t="shared" si="79"/>
        <v/>
      </c>
      <c r="AE840" s="16" t="str">
        <f t="shared" si="80"/>
        <v/>
      </c>
      <c r="AF840" s="16">
        <f t="shared" si="81"/>
        <v>1.3068227679274944E-2</v>
      </c>
      <c r="AG840" s="16" t="str">
        <f t="shared" si="82"/>
        <v/>
      </c>
      <c r="AH840" s="16" t="str">
        <f t="shared" si="83"/>
        <v/>
      </c>
      <c r="AI840" s="17" t="str">
        <f>IF('Peer Comparison Tool'!$D$11="NR","",IF($C840='Peer Comparison Tool'!$D$9,COUNT('ALLL &lt;50B Database'!$AI$1:AI839)+1,""))</f>
        <v/>
      </c>
    </row>
    <row r="841" spans="1:35" x14ac:dyDescent="0.25">
      <c r="A841" t="s">
        <v>3089</v>
      </c>
      <c r="B841">
        <v>150727</v>
      </c>
      <c r="C841" s="5" t="s">
        <v>3064</v>
      </c>
      <c r="D841" s="5" t="s">
        <v>4390</v>
      </c>
      <c r="E841" s="5" t="s">
        <v>4388</v>
      </c>
      <c r="F841" s="2">
        <v>5038</v>
      </c>
      <c r="G841" s="2">
        <v>830396</v>
      </c>
      <c r="H841" s="2">
        <v>596279</v>
      </c>
      <c r="I841" s="2">
        <v>58603</v>
      </c>
      <c r="J841" s="2">
        <v>537676</v>
      </c>
      <c r="K841" s="33">
        <v>9.3699551402703484E-3</v>
      </c>
      <c r="L841" s="2">
        <v>3063</v>
      </c>
      <c r="M841" s="2">
        <v>732568</v>
      </c>
      <c r="N841" s="2">
        <v>511434</v>
      </c>
      <c r="O841" s="33">
        <v>5.9890425744084279E-3</v>
      </c>
      <c r="P841" s="2">
        <v>4515</v>
      </c>
      <c r="Q841" s="2">
        <v>740202</v>
      </c>
      <c r="R841" s="2">
        <v>533738</v>
      </c>
      <c r="S841" s="35">
        <v>8.4592065770096939E-3</v>
      </c>
      <c r="T841" t="s">
        <v>4388</v>
      </c>
      <c r="U841" t="s">
        <v>4388</v>
      </c>
      <c r="V841" s="5" t="s">
        <v>4390</v>
      </c>
      <c r="W841" s="5">
        <v>0</v>
      </c>
      <c r="X841" s="4">
        <v>9.1074856326065455E-4</v>
      </c>
      <c r="Y841" s="6">
        <v>523</v>
      </c>
      <c r="Z841" s="4">
        <v>2.4701640026012659E-3</v>
      </c>
      <c r="AA841" s="5">
        <v>3974</v>
      </c>
      <c r="AC841" s="16" t="str">
        <f t="shared" si="78"/>
        <v/>
      </c>
      <c r="AD841" s="16" t="str">
        <f t="shared" si="79"/>
        <v/>
      </c>
      <c r="AE841" s="16" t="str">
        <f t="shared" si="80"/>
        <v/>
      </c>
      <c r="AF841" s="16">
        <f t="shared" si="81"/>
        <v>9.3699551402703484E-3</v>
      </c>
      <c r="AG841" s="16" t="str">
        <f t="shared" si="82"/>
        <v/>
      </c>
      <c r="AH841" s="16" t="str">
        <f t="shared" si="83"/>
        <v/>
      </c>
      <c r="AI841" s="17" t="str">
        <f>IF('Peer Comparison Tool'!$D$11="NR","",IF($C841='Peer Comparison Tool'!$D$9,COUNT('ALLL &lt;50B Database'!$AI$1:AI840)+1,""))</f>
        <v/>
      </c>
    </row>
    <row r="842" spans="1:35" x14ac:dyDescent="0.25">
      <c r="A842" t="s">
        <v>2330</v>
      </c>
      <c r="B842">
        <v>565750</v>
      </c>
      <c r="C842" s="5" t="s">
        <v>2299</v>
      </c>
      <c r="D842" s="5" t="s">
        <v>4390</v>
      </c>
      <c r="E842" s="5" t="s">
        <v>4388</v>
      </c>
      <c r="F842" s="2">
        <v>12191</v>
      </c>
      <c r="G842" s="2">
        <v>827967</v>
      </c>
      <c r="H842" s="2">
        <v>704021</v>
      </c>
      <c r="I842" s="2">
        <v>70832</v>
      </c>
      <c r="J842" s="2">
        <v>633189</v>
      </c>
      <c r="K842" s="33">
        <v>1.9253335102157491E-2</v>
      </c>
      <c r="L842" s="2">
        <v>11677</v>
      </c>
      <c r="M842" s="2">
        <v>712214</v>
      </c>
      <c r="N842" s="2">
        <v>597491</v>
      </c>
      <c r="O842" s="33">
        <v>1.9543390611741433E-2</v>
      </c>
      <c r="P842" s="2">
        <v>12085</v>
      </c>
      <c r="Q842" s="2">
        <v>748636</v>
      </c>
      <c r="R842" s="2">
        <v>633818</v>
      </c>
      <c r="S842" s="35">
        <v>1.90669876841617E-2</v>
      </c>
      <c r="T842" t="s">
        <v>4388</v>
      </c>
      <c r="U842" t="s">
        <v>4388</v>
      </c>
      <c r="V842" s="5" t="s">
        <v>4390</v>
      </c>
      <c r="W842" s="5">
        <v>0</v>
      </c>
      <c r="X842" s="4">
        <v>1.8634741799579066E-4</v>
      </c>
      <c r="Y842" s="6">
        <v>106</v>
      </c>
      <c r="Z842" s="4">
        <v>-4.7640292757973254E-4</v>
      </c>
      <c r="AA842" s="5">
        <v>638</v>
      </c>
      <c r="AC842" s="16" t="str">
        <f t="shared" si="78"/>
        <v/>
      </c>
      <c r="AD842" s="16" t="str">
        <f t="shared" si="79"/>
        <v/>
      </c>
      <c r="AE842" s="16" t="str">
        <f t="shared" si="80"/>
        <v/>
      </c>
      <c r="AF842" s="16">
        <f t="shared" si="81"/>
        <v>1.9253335102157491E-2</v>
      </c>
      <c r="AG842" s="16" t="str">
        <f t="shared" si="82"/>
        <v/>
      </c>
      <c r="AH842" s="16" t="str">
        <f t="shared" si="83"/>
        <v/>
      </c>
      <c r="AI842" s="17" t="str">
        <f>IF('Peer Comparison Tool'!$D$11="NR","",IF($C842='Peer Comparison Tool'!$D$9,COUNT('ALLL &lt;50B Database'!$AI$1:AI841)+1,""))</f>
        <v/>
      </c>
    </row>
    <row r="843" spans="1:35" x14ac:dyDescent="0.25">
      <c r="A843" t="s">
        <v>3094</v>
      </c>
      <c r="B843">
        <v>110413</v>
      </c>
      <c r="C843" s="5" t="s">
        <v>3064</v>
      </c>
      <c r="D843" s="5" t="s">
        <v>4387</v>
      </c>
      <c r="E843" s="5" t="s">
        <v>4388</v>
      </c>
      <c r="F843" s="2">
        <v>4981</v>
      </c>
      <c r="G843" s="2">
        <v>827860</v>
      </c>
      <c r="H843" s="2">
        <v>336195</v>
      </c>
      <c r="I843" s="2">
        <v>60251</v>
      </c>
      <c r="J843" s="2">
        <v>275944</v>
      </c>
      <c r="K843" s="33">
        <v>1.8050763923114835E-2</v>
      </c>
      <c r="L843" s="2">
        <v>4241</v>
      </c>
      <c r="M843" s="2">
        <v>642970</v>
      </c>
      <c r="N843" s="2">
        <v>289105</v>
      </c>
      <c r="O843" s="33">
        <v>1.4669410767714152E-2</v>
      </c>
      <c r="P843" s="2">
        <v>4582</v>
      </c>
      <c r="Q843" s="2">
        <v>633712</v>
      </c>
      <c r="R843" s="2">
        <v>287961</v>
      </c>
      <c r="S843" s="35">
        <v>1.5911876955559956E-2</v>
      </c>
      <c r="T843" t="s">
        <v>4388</v>
      </c>
      <c r="U843" t="s">
        <v>4388</v>
      </c>
      <c r="V843" s="5" t="s">
        <v>4387</v>
      </c>
      <c r="W843" s="5">
        <v>0</v>
      </c>
      <c r="X843" s="4">
        <v>2.1388869675548795E-3</v>
      </c>
      <c r="Y843" s="6">
        <v>399</v>
      </c>
      <c r="Z843" s="4">
        <v>1.2424661878458042E-3</v>
      </c>
      <c r="AA843" s="5">
        <v>834</v>
      </c>
      <c r="AC843" s="16" t="str">
        <f t="shared" si="78"/>
        <v/>
      </c>
      <c r="AD843" s="16" t="str">
        <f t="shared" si="79"/>
        <v/>
      </c>
      <c r="AE843" s="16" t="str">
        <f t="shared" si="80"/>
        <v/>
      </c>
      <c r="AF843" s="16">
        <f t="shared" si="81"/>
        <v>1.8050763923114835E-2</v>
      </c>
      <c r="AG843" s="16" t="str">
        <f t="shared" si="82"/>
        <v/>
      </c>
      <c r="AH843" s="16" t="str">
        <f t="shared" si="83"/>
        <v/>
      </c>
      <c r="AI843" s="17" t="str">
        <f>IF('Peer Comparison Tool'!$D$11="NR","",IF($C843='Peer Comparison Tool'!$D$9,COUNT('ALLL &lt;50B Database'!$AI$1:AI842)+1,""))</f>
        <v/>
      </c>
    </row>
    <row r="844" spans="1:35" x14ac:dyDescent="0.25">
      <c r="A844" t="s">
        <v>4078</v>
      </c>
      <c r="B844">
        <v>2787770</v>
      </c>
      <c r="C844" s="5" t="s">
        <v>4058</v>
      </c>
      <c r="D844" s="5" t="s">
        <v>4387</v>
      </c>
      <c r="E844" s="5" t="s">
        <v>4388</v>
      </c>
      <c r="F844" s="2">
        <v>6193</v>
      </c>
      <c r="G844" s="2">
        <v>827387</v>
      </c>
      <c r="H844" s="2">
        <v>629757</v>
      </c>
      <c r="I844" s="2">
        <v>0</v>
      </c>
      <c r="J844" s="2">
        <v>629757</v>
      </c>
      <c r="K844" s="33">
        <v>9.8339518258629913E-3</v>
      </c>
      <c r="L844" s="2">
        <v>4829</v>
      </c>
      <c r="M844" s="2">
        <v>725686</v>
      </c>
      <c r="N844" s="2">
        <v>578103</v>
      </c>
      <c r="O844" s="33">
        <v>8.353182737332274E-3</v>
      </c>
      <c r="P844" s="2">
        <v>5474</v>
      </c>
      <c r="Q844" s="2">
        <v>746440</v>
      </c>
      <c r="R844" s="2">
        <v>576134</v>
      </c>
      <c r="S844" s="35">
        <v>9.5012618592202509E-3</v>
      </c>
      <c r="T844" t="s">
        <v>4388</v>
      </c>
      <c r="U844" t="s">
        <v>4388</v>
      </c>
      <c r="V844" s="5" t="s">
        <v>4387</v>
      </c>
      <c r="W844" s="5">
        <v>0</v>
      </c>
      <c r="X844" s="4">
        <v>3.3268996664274041E-4</v>
      </c>
      <c r="Y844" s="6">
        <v>719</v>
      </c>
      <c r="Z844" s="4">
        <v>1.1480791218879769E-3</v>
      </c>
      <c r="AA844" s="5">
        <v>3832</v>
      </c>
      <c r="AC844" s="16" t="str">
        <f t="shared" si="78"/>
        <v/>
      </c>
      <c r="AD844" s="16" t="str">
        <f t="shared" si="79"/>
        <v/>
      </c>
      <c r="AE844" s="16" t="str">
        <f t="shared" si="80"/>
        <v/>
      </c>
      <c r="AF844" s="16">
        <f t="shared" si="81"/>
        <v>9.8339518258629913E-3</v>
      </c>
      <c r="AG844" s="16" t="str">
        <f t="shared" si="82"/>
        <v/>
      </c>
      <c r="AH844" s="16" t="str">
        <f t="shared" si="83"/>
        <v/>
      </c>
      <c r="AI844" s="17" t="str">
        <f>IF('Peer Comparison Tool'!$D$11="NR","",IF($C844='Peer Comparison Tool'!$D$9,COUNT('ALLL &lt;50B Database'!$AI$1:AI843)+1,""))</f>
        <v/>
      </c>
    </row>
    <row r="845" spans="1:35" x14ac:dyDescent="0.25">
      <c r="A845" t="s">
        <v>4079</v>
      </c>
      <c r="B845">
        <v>976226</v>
      </c>
      <c r="C845" s="5" t="s">
        <v>4058</v>
      </c>
      <c r="D845" s="5" t="s">
        <v>4390</v>
      </c>
      <c r="E845" s="5" t="s">
        <v>4388</v>
      </c>
      <c r="F845" s="2">
        <v>6400</v>
      </c>
      <c r="G845" s="2">
        <v>824757</v>
      </c>
      <c r="H845" s="2">
        <v>622660</v>
      </c>
      <c r="I845" s="2">
        <v>52758</v>
      </c>
      <c r="J845" s="2">
        <v>569902</v>
      </c>
      <c r="K845" s="33">
        <v>1.123000094753133E-2</v>
      </c>
      <c r="L845" s="2">
        <v>5227</v>
      </c>
      <c r="M845" s="2">
        <v>721670</v>
      </c>
      <c r="N845" s="2">
        <v>550226</v>
      </c>
      <c r="O845" s="33">
        <v>9.4997328370524103E-3</v>
      </c>
      <c r="P845" s="2">
        <v>5594</v>
      </c>
      <c r="Q845" s="2">
        <v>726582</v>
      </c>
      <c r="R845" s="2">
        <v>567693</v>
      </c>
      <c r="S845" s="35">
        <v>9.853917522322805E-3</v>
      </c>
      <c r="T845" t="s">
        <v>4388</v>
      </c>
      <c r="U845" t="s">
        <v>4388</v>
      </c>
      <c r="V845" s="5" t="s">
        <v>4390</v>
      </c>
      <c r="W845" s="5">
        <v>0</v>
      </c>
      <c r="X845" s="4">
        <v>1.3760834252085248E-3</v>
      </c>
      <c r="Y845" s="6">
        <v>806</v>
      </c>
      <c r="Z845" s="4">
        <v>3.5418468527039469E-4</v>
      </c>
      <c r="AA845" s="5">
        <v>3275</v>
      </c>
      <c r="AC845" s="16" t="str">
        <f t="shared" si="78"/>
        <v/>
      </c>
      <c r="AD845" s="16" t="str">
        <f t="shared" si="79"/>
        <v/>
      </c>
      <c r="AE845" s="16" t="str">
        <f t="shared" si="80"/>
        <v/>
      </c>
      <c r="AF845" s="16">
        <f t="shared" si="81"/>
        <v>1.123000094753133E-2</v>
      </c>
      <c r="AG845" s="16" t="str">
        <f t="shared" si="82"/>
        <v/>
      </c>
      <c r="AH845" s="16" t="str">
        <f t="shared" si="83"/>
        <v/>
      </c>
      <c r="AI845" s="17" t="str">
        <f>IF('Peer Comparison Tool'!$D$11="NR","",IF($C845='Peer Comparison Tool'!$D$9,COUNT('ALLL &lt;50B Database'!$AI$1:AI844)+1,""))</f>
        <v/>
      </c>
    </row>
    <row r="846" spans="1:35" x14ac:dyDescent="0.25">
      <c r="A846" t="s">
        <v>3223</v>
      </c>
      <c r="B846">
        <v>241157</v>
      </c>
      <c r="C846" s="5" t="s">
        <v>3209</v>
      </c>
      <c r="D846" s="5" t="s">
        <v>4387</v>
      </c>
      <c r="E846" s="5" t="s">
        <v>4388</v>
      </c>
      <c r="F846" s="2">
        <v>6474</v>
      </c>
      <c r="G846" s="2">
        <v>824082</v>
      </c>
      <c r="H846" s="2">
        <v>488480</v>
      </c>
      <c r="I846" s="2">
        <v>34616</v>
      </c>
      <c r="J846" s="2">
        <v>453864</v>
      </c>
      <c r="K846" s="33">
        <v>1.4264184865951034E-2</v>
      </c>
      <c r="L846" s="2">
        <v>6320</v>
      </c>
      <c r="M846" s="2">
        <v>690210</v>
      </c>
      <c r="N846" s="2">
        <v>478241</v>
      </c>
      <c r="O846" s="33">
        <v>1.3215094481652557E-2</v>
      </c>
      <c r="P846" s="2">
        <v>6457</v>
      </c>
      <c r="Q846" s="2">
        <v>725592</v>
      </c>
      <c r="R846" s="2">
        <v>466329</v>
      </c>
      <c r="S846" s="35">
        <v>1.3846447465201606E-2</v>
      </c>
      <c r="T846" t="s">
        <v>4388</v>
      </c>
      <c r="U846" t="s">
        <v>4388</v>
      </c>
      <c r="V846" s="5" t="s">
        <v>4387</v>
      </c>
      <c r="W846" s="5">
        <v>0</v>
      </c>
      <c r="X846" s="4">
        <v>4.1773740074942806E-4</v>
      </c>
      <c r="Y846" s="6">
        <v>17</v>
      </c>
      <c r="Z846" s="4">
        <v>6.3135298354904945E-4</v>
      </c>
      <c r="AA846" s="5">
        <v>1857</v>
      </c>
      <c r="AC846" s="16" t="str">
        <f t="shared" si="78"/>
        <v/>
      </c>
      <c r="AD846" s="16" t="str">
        <f t="shared" si="79"/>
        <v/>
      </c>
      <c r="AE846" s="16" t="str">
        <f t="shared" si="80"/>
        <v/>
      </c>
      <c r="AF846" s="16">
        <f t="shared" si="81"/>
        <v>1.4264184865951034E-2</v>
      </c>
      <c r="AG846" s="16" t="str">
        <f t="shared" si="82"/>
        <v/>
      </c>
      <c r="AH846" s="16" t="str">
        <f t="shared" si="83"/>
        <v/>
      </c>
      <c r="AI846" s="17" t="str">
        <f>IF('Peer Comparison Tool'!$D$11="NR","",IF($C846='Peer Comparison Tool'!$D$9,COUNT('ALLL &lt;50B Database'!$AI$1:AI845)+1,""))</f>
        <v/>
      </c>
    </row>
    <row r="847" spans="1:35" x14ac:dyDescent="0.25">
      <c r="A847" t="s">
        <v>1412</v>
      </c>
      <c r="B847">
        <v>270504</v>
      </c>
      <c r="C847" s="5" t="s">
        <v>4118</v>
      </c>
      <c r="D847" s="5" t="s">
        <v>4390</v>
      </c>
      <c r="E847" s="5" t="s">
        <v>4388</v>
      </c>
      <c r="F847" s="2">
        <v>6516</v>
      </c>
      <c r="G847" s="2">
        <v>822504</v>
      </c>
      <c r="H847" s="2">
        <v>718333</v>
      </c>
      <c r="I847" s="2">
        <v>98581</v>
      </c>
      <c r="J847" s="2">
        <v>619752</v>
      </c>
      <c r="K847" s="33">
        <v>1.0513882972543857E-2</v>
      </c>
      <c r="L847" s="2">
        <v>5926</v>
      </c>
      <c r="M847" s="2">
        <v>737355</v>
      </c>
      <c r="N847" s="2">
        <v>607351</v>
      </c>
      <c r="O847" s="33">
        <v>9.7571256159947051E-3</v>
      </c>
      <c r="P847" s="2">
        <v>6187</v>
      </c>
      <c r="Q847" s="2">
        <v>751255</v>
      </c>
      <c r="R847" s="2">
        <v>634770</v>
      </c>
      <c r="S847" s="35">
        <v>9.7468374371819707E-3</v>
      </c>
      <c r="T847" t="s">
        <v>4388</v>
      </c>
      <c r="U847" t="s">
        <v>4388</v>
      </c>
      <c r="V847" s="5" t="s">
        <v>4390</v>
      </c>
      <c r="W847" s="5">
        <v>0</v>
      </c>
      <c r="X847" s="4">
        <v>7.6704553536188595E-4</v>
      </c>
      <c r="Y847" s="6">
        <v>329</v>
      </c>
      <c r="Z847" s="4">
        <v>-1.0288178812734375E-5</v>
      </c>
      <c r="AA847" s="5">
        <v>3595</v>
      </c>
      <c r="AC847" s="16" t="str">
        <f t="shared" si="78"/>
        <v/>
      </c>
      <c r="AD847" s="16" t="str">
        <f t="shared" si="79"/>
        <v/>
      </c>
      <c r="AE847" s="16" t="str">
        <f t="shared" si="80"/>
        <v/>
      </c>
      <c r="AF847" s="16">
        <f t="shared" si="81"/>
        <v>1.0513882972543857E-2</v>
      </c>
      <c r="AG847" s="16" t="str">
        <f t="shared" si="82"/>
        <v/>
      </c>
      <c r="AH847" s="16" t="str">
        <f t="shared" si="83"/>
        <v/>
      </c>
      <c r="AI847" s="17" t="str">
        <f>IF('Peer Comparison Tool'!$D$11="NR","",IF($C847='Peer Comparison Tool'!$D$9,COUNT('ALLL &lt;50B Database'!$AI$1:AI846)+1,""))</f>
        <v/>
      </c>
    </row>
    <row r="848" spans="1:35" x14ac:dyDescent="0.25">
      <c r="A848" t="s">
        <v>3425</v>
      </c>
      <c r="B848">
        <v>881012</v>
      </c>
      <c r="C848" s="5" t="s">
        <v>3374</v>
      </c>
      <c r="D848" s="5" t="s">
        <v>4390</v>
      </c>
      <c r="E848" s="5" t="s">
        <v>4388</v>
      </c>
      <c r="F848" s="2">
        <v>8358</v>
      </c>
      <c r="G848" s="2">
        <v>819755</v>
      </c>
      <c r="H848" s="2">
        <v>492931</v>
      </c>
      <c r="I848" s="2">
        <v>29868</v>
      </c>
      <c r="J848" s="2">
        <v>463063</v>
      </c>
      <c r="K848" s="33">
        <v>1.8049379889993371E-2</v>
      </c>
      <c r="L848" s="2">
        <v>8054</v>
      </c>
      <c r="M848" s="2">
        <v>738419</v>
      </c>
      <c r="N848" s="2">
        <v>471401</v>
      </c>
      <c r="O848" s="33">
        <v>1.7085241652011769E-2</v>
      </c>
      <c r="P848" s="2">
        <v>8113</v>
      </c>
      <c r="Q848" s="2">
        <v>734328</v>
      </c>
      <c r="R848" s="2">
        <v>469448</v>
      </c>
      <c r="S848" s="35">
        <v>1.7281999284265777E-2</v>
      </c>
      <c r="T848" t="s">
        <v>4388</v>
      </c>
      <c r="U848" t="s">
        <v>4388</v>
      </c>
      <c r="V848" s="5" t="s">
        <v>4390</v>
      </c>
      <c r="W848" s="5">
        <v>0</v>
      </c>
      <c r="X848" s="4">
        <v>7.6738060572759462E-4</v>
      </c>
      <c r="Y848" s="6">
        <v>245</v>
      </c>
      <c r="Z848" s="4">
        <v>1.9675763225400836E-4</v>
      </c>
      <c r="AA848" s="5">
        <v>835</v>
      </c>
      <c r="AC848" s="16" t="str">
        <f t="shared" si="78"/>
        <v/>
      </c>
      <c r="AD848" s="16" t="str">
        <f t="shared" si="79"/>
        <v/>
      </c>
      <c r="AE848" s="16" t="str">
        <f t="shared" si="80"/>
        <v/>
      </c>
      <c r="AF848" s="16">
        <f t="shared" si="81"/>
        <v>1.8049379889993371E-2</v>
      </c>
      <c r="AG848" s="16" t="str">
        <f t="shared" si="82"/>
        <v/>
      </c>
      <c r="AH848" s="16" t="str">
        <f t="shared" si="83"/>
        <v/>
      </c>
      <c r="AI848" s="17" t="str">
        <f>IF('Peer Comparison Tool'!$D$11="NR","",IF($C848='Peer Comparison Tool'!$D$9,COUNT('ALLL &lt;50B Database'!$AI$1:AI847)+1,""))</f>
        <v/>
      </c>
    </row>
    <row r="849" spans="1:35" x14ac:dyDescent="0.25">
      <c r="A849" t="s">
        <v>148</v>
      </c>
      <c r="B849">
        <v>31255</v>
      </c>
      <c r="C849" s="5" t="s">
        <v>3704</v>
      </c>
      <c r="D849" s="5" t="s">
        <v>4387</v>
      </c>
      <c r="E849" s="5" t="s">
        <v>4388</v>
      </c>
      <c r="F849" s="2">
        <v>7583</v>
      </c>
      <c r="G849" s="2">
        <v>818985</v>
      </c>
      <c r="H849" s="2">
        <v>630222</v>
      </c>
      <c r="I849" s="2">
        <v>25781</v>
      </c>
      <c r="J849" s="2">
        <v>604441</v>
      </c>
      <c r="K849" s="33">
        <v>1.254547590252812E-2</v>
      </c>
      <c r="L849" s="2">
        <v>6688</v>
      </c>
      <c r="M849" s="2">
        <v>776345</v>
      </c>
      <c r="N849" s="2">
        <v>606921</v>
      </c>
      <c r="O849" s="33">
        <v>1.1019556087200805E-2</v>
      </c>
      <c r="P849" s="2">
        <v>7080</v>
      </c>
      <c r="Q849" s="2">
        <v>803505</v>
      </c>
      <c r="R849" s="2">
        <v>633836</v>
      </c>
      <c r="S849" s="35">
        <v>1.1170081850825766E-2</v>
      </c>
      <c r="T849" t="s">
        <v>4388</v>
      </c>
      <c r="U849" t="s">
        <v>4388</v>
      </c>
      <c r="V849" s="5" t="s">
        <v>4387</v>
      </c>
      <c r="W849" s="5">
        <v>0</v>
      </c>
      <c r="X849" s="4">
        <v>1.3753940517023545E-3</v>
      </c>
      <c r="Y849" s="6">
        <v>503</v>
      </c>
      <c r="Z849" s="4">
        <v>1.5052576362496045E-4</v>
      </c>
      <c r="AA849" s="5">
        <v>2674</v>
      </c>
      <c r="AC849" s="16" t="str">
        <f t="shared" si="78"/>
        <v/>
      </c>
      <c r="AD849" s="16" t="str">
        <f t="shared" si="79"/>
        <v/>
      </c>
      <c r="AE849" s="16" t="str">
        <f t="shared" si="80"/>
        <v/>
      </c>
      <c r="AF849" s="16">
        <f t="shared" si="81"/>
        <v>1.254547590252812E-2</v>
      </c>
      <c r="AG849" s="16" t="str">
        <f t="shared" si="82"/>
        <v/>
      </c>
      <c r="AH849" s="16" t="str">
        <f t="shared" si="83"/>
        <v/>
      </c>
      <c r="AI849" s="17" t="str">
        <f>IF('Peer Comparison Tool'!$D$11="NR","",IF($C849='Peer Comparison Tool'!$D$9,COUNT('ALLL &lt;50B Database'!$AI$1:AI848)+1,""))</f>
        <v/>
      </c>
    </row>
    <row r="850" spans="1:35" x14ac:dyDescent="0.25">
      <c r="A850" t="s">
        <v>3091</v>
      </c>
      <c r="B850">
        <v>839572</v>
      </c>
      <c r="C850" s="5" t="s">
        <v>3064</v>
      </c>
      <c r="D850" s="5" t="s">
        <v>4390</v>
      </c>
      <c r="E850" s="5" t="s">
        <v>4388</v>
      </c>
      <c r="F850" s="2">
        <v>5405</v>
      </c>
      <c r="G850" s="2">
        <v>818484</v>
      </c>
      <c r="H850" s="2">
        <v>578073</v>
      </c>
      <c r="I850" s="2">
        <v>0</v>
      </c>
      <c r="J850" s="2">
        <v>578073</v>
      </c>
      <c r="K850" s="33">
        <v>9.3500301864989366E-3</v>
      </c>
      <c r="L850" s="2">
        <v>4738</v>
      </c>
      <c r="M850" s="2">
        <v>700768</v>
      </c>
      <c r="N850" s="2">
        <v>467263</v>
      </c>
      <c r="O850" s="33">
        <v>1.0139899799470534E-2</v>
      </c>
      <c r="P850" s="2">
        <v>4853</v>
      </c>
      <c r="Q850" s="2">
        <v>710500</v>
      </c>
      <c r="R850" s="2">
        <v>435134</v>
      </c>
      <c r="S850" s="35">
        <v>1.1152886237342979E-2</v>
      </c>
      <c r="T850" t="s">
        <v>4388</v>
      </c>
      <c r="U850" t="s">
        <v>4388</v>
      </c>
      <c r="V850" s="5" t="s">
        <v>4390</v>
      </c>
      <c r="W850" s="5">
        <v>0</v>
      </c>
      <c r="X850" s="4">
        <v>-1.8028560508440428E-3</v>
      </c>
      <c r="Y850" s="6">
        <v>552</v>
      </c>
      <c r="Z850" s="4">
        <v>1.0129864378724453E-3</v>
      </c>
      <c r="AA850" s="5">
        <v>3982</v>
      </c>
      <c r="AC850" s="16" t="str">
        <f t="shared" si="78"/>
        <v/>
      </c>
      <c r="AD850" s="16" t="str">
        <f t="shared" si="79"/>
        <v/>
      </c>
      <c r="AE850" s="16" t="str">
        <f t="shared" si="80"/>
        <v/>
      </c>
      <c r="AF850" s="16">
        <f t="shared" si="81"/>
        <v>9.3500301864989366E-3</v>
      </c>
      <c r="AG850" s="16" t="str">
        <f t="shared" si="82"/>
        <v/>
      </c>
      <c r="AH850" s="16" t="str">
        <f t="shared" si="83"/>
        <v/>
      </c>
      <c r="AI850" s="17" t="str">
        <f>IF('Peer Comparison Tool'!$D$11="NR","",IF($C850='Peer Comparison Tool'!$D$9,COUNT('ALLL &lt;50B Database'!$AI$1:AI849)+1,""))</f>
        <v/>
      </c>
    </row>
    <row r="851" spans="1:35" x14ac:dyDescent="0.25">
      <c r="A851" t="s">
        <v>487</v>
      </c>
      <c r="B851">
        <v>200435</v>
      </c>
      <c r="C851" s="5" t="s">
        <v>462</v>
      </c>
      <c r="D851" s="5" t="s">
        <v>4387</v>
      </c>
      <c r="E851" s="5" t="s">
        <v>4388</v>
      </c>
      <c r="F851" s="2">
        <v>9042</v>
      </c>
      <c r="G851" s="2">
        <v>817323</v>
      </c>
      <c r="H851" s="2">
        <v>458251</v>
      </c>
      <c r="I851" s="2">
        <v>31197</v>
      </c>
      <c r="J851" s="2">
        <v>427054</v>
      </c>
      <c r="K851" s="33">
        <v>2.117296641642509E-2</v>
      </c>
      <c r="L851" s="2">
        <v>8472</v>
      </c>
      <c r="M851" s="2">
        <v>724975</v>
      </c>
      <c r="N851" s="2">
        <v>455531</v>
      </c>
      <c r="O851" s="33">
        <v>1.8598075652370531E-2</v>
      </c>
      <c r="P851" s="2">
        <v>8740</v>
      </c>
      <c r="Q851" s="2">
        <v>739408</v>
      </c>
      <c r="R851" s="2">
        <v>432514</v>
      </c>
      <c r="S851" s="35">
        <v>2.0207438371937093E-2</v>
      </c>
      <c r="T851" t="s">
        <v>4388</v>
      </c>
      <c r="U851" t="s">
        <v>4388</v>
      </c>
      <c r="V851" s="5" t="s">
        <v>4387</v>
      </c>
      <c r="W851" s="5">
        <v>0</v>
      </c>
      <c r="X851" s="4">
        <v>9.6552804448799684E-4</v>
      </c>
      <c r="Y851" s="6">
        <v>302</v>
      </c>
      <c r="Z851" s="4">
        <v>1.6093627195665622E-3</v>
      </c>
      <c r="AA851" s="5">
        <v>450</v>
      </c>
      <c r="AC851" s="16" t="str">
        <f t="shared" si="78"/>
        <v/>
      </c>
      <c r="AD851" s="16" t="str">
        <f t="shared" si="79"/>
        <v/>
      </c>
      <c r="AE851" s="16" t="str">
        <f t="shared" si="80"/>
        <v/>
      </c>
      <c r="AF851" s="16">
        <f t="shared" si="81"/>
        <v>2.117296641642509E-2</v>
      </c>
      <c r="AG851" s="16" t="str">
        <f t="shared" si="82"/>
        <v/>
      </c>
      <c r="AH851" s="16" t="str">
        <f t="shared" si="83"/>
        <v/>
      </c>
      <c r="AI851" s="17">
        <f>IF('Peer Comparison Tool'!$D$11="NR","",IF($C851='Peer Comparison Tool'!$D$9,COUNT('ALLL &lt;50B Database'!$AI$1:AI850)+1,""))</f>
        <v>22</v>
      </c>
    </row>
    <row r="852" spans="1:35" x14ac:dyDescent="0.25">
      <c r="A852" t="s">
        <v>19</v>
      </c>
      <c r="B852">
        <v>3720608</v>
      </c>
      <c r="C852" s="5" t="s">
        <v>6</v>
      </c>
      <c r="D852" s="5" t="s">
        <v>4390</v>
      </c>
      <c r="E852" s="5" t="s">
        <v>4388</v>
      </c>
      <c r="F852" s="2">
        <v>7635</v>
      </c>
      <c r="G852" s="2">
        <v>816806</v>
      </c>
      <c r="H852" s="2">
        <v>689663</v>
      </c>
      <c r="I852" s="2">
        <v>105818</v>
      </c>
      <c r="J852" s="2">
        <v>583845</v>
      </c>
      <c r="K852" s="33">
        <v>1.3077100942887238E-2</v>
      </c>
      <c r="L852" s="2">
        <v>6062</v>
      </c>
      <c r="M852" s="2">
        <v>717746</v>
      </c>
      <c r="N852" s="2">
        <v>543170</v>
      </c>
      <c r="O852" s="33">
        <v>1.1160410184656737E-2</v>
      </c>
      <c r="P852" s="2">
        <v>7102</v>
      </c>
      <c r="Q852" s="2">
        <v>744635</v>
      </c>
      <c r="R852" s="2">
        <v>558030</v>
      </c>
      <c r="S852" s="35">
        <v>1.2726914323602673E-2</v>
      </c>
      <c r="T852" t="s">
        <v>4388</v>
      </c>
      <c r="U852" t="s">
        <v>4388</v>
      </c>
      <c r="V852" s="5" t="s">
        <v>4390</v>
      </c>
      <c r="W852" s="5">
        <v>0</v>
      </c>
      <c r="X852" s="4">
        <v>3.501866192845652E-4</v>
      </c>
      <c r="Y852" s="6">
        <v>533</v>
      </c>
      <c r="Z852" s="4">
        <v>1.5665041389459362E-3</v>
      </c>
      <c r="AA852" s="5">
        <v>2389</v>
      </c>
      <c r="AC852" s="16" t="str">
        <f t="shared" si="78"/>
        <v/>
      </c>
      <c r="AD852" s="16" t="str">
        <f t="shared" si="79"/>
        <v/>
      </c>
      <c r="AE852" s="16" t="str">
        <f t="shared" si="80"/>
        <v/>
      </c>
      <c r="AF852" s="16">
        <f t="shared" si="81"/>
        <v>1.3077100942887238E-2</v>
      </c>
      <c r="AG852" s="16" t="str">
        <f t="shared" si="82"/>
        <v/>
      </c>
      <c r="AH852" s="16" t="str">
        <f t="shared" si="83"/>
        <v/>
      </c>
      <c r="AI852" s="17" t="str">
        <f>IF('Peer Comparison Tool'!$D$11="NR","",IF($C852='Peer Comparison Tool'!$D$9,COUNT('ALLL &lt;50B Database'!$AI$1:AI851)+1,""))</f>
        <v/>
      </c>
    </row>
    <row r="853" spans="1:35" x14ac:dyDescent="0.25">
      <c r="A853" t="s">
        <v>486</v>
      </c>
      <c r="B853">
        <v>3057818</v>
      </c>
      <c r="C853" s="5" t="s">
        <v>462</v>
      </c>
      <c r="D853" s="5" t="s">
        <v>4390</v>
      </c>
      <c r="E853" s="5" t="s">
        <v>4388</v>
      </c>
      <c r="F853" s="2">
        <v>6435</v>
      </c>
      <c r="G853" s="2">
        <v>813174</v>
      </c>
      <c r="H853" s="2">
        <v>526480</v>
      </c>
      <c r="I853" s="2">
        <v>16945</v>
      </c>
      <c r="J853" s="2">
        <v>509535</v>
      </c>
      <c r="K853" s="33">
        <v>1.2629161882893225E-2</v>
      </c>
      <c r="L853" s="2">
        <v>5753</v>
      </c>
      <c r="M853" s="2">
        <v>745331</v>
      </c>
      <c r="N853" s="2">
        <v>510659</v>
      </c>
      <c r="O853" s="33">
        <v>1.1265834930942175E-2</v>
      </c>
      <c r="P853" s="2">
        <v>5879</v>
      </c>
      <c r="Q853" s="2">
        <v>740144</v>
      </c>
      <c r="R853" s="2">
        <v>508507</v>
      </c>
      <c r="S853" s="35">
        <v>1.1561296108018178E-2</v>
      </c>
      <c r="T853" t="s">
        <v>4388</v>
      </c>
      <c r="U853" t="s">
        <v>4388</v>
      </c>
      <c r="V853" s="5" t="s">
        <v>4390</v>
      </c>
      <c r="W853" s="5">
        <v>0</v>
      </c>
      <c r="X853" s="4">
        <v>1.0678657748750472E-3</v>
      </c>
      <c r="Y853" s="6">
        <v>556</v>
      </c>
      <c r="Z853" s="4">
        <v>2.954611770760035E-4</v>
      </c>
      <c r="AA853" s="5">
        <v>2623</v>
      </c>
      <c r="AC853" s="16" t="str">
        <f t="shared" si="78"/>
        <v/>
      </c>
      <c r="AD853" s="16" t="str">
        <f t="shared" si="79"/>
        <v/>
      </c>
      <c r="AE853" s="16" t="str">
        <f t="shared" si="80"/>
        <v/>
      </c>
      <c r="AF853" s="16">
        <f t="shared" si="81"/>
        <v>1.2629161882893225E-2</v>
      </c>
      <c r="AG853" s="16" t="str">
        <f t="shared" si="82"/>
        <v/>
      </c>
      <c r="AH853" s="16" t="str">
        <f t="shared" si="83"/>
        <v/>
      </c>
      <c r="AI853" s="17">
        <f>IF('Peer Comparison Tool'!$D$11="NR","",IF($C853='Peer Comparison Tool'!$D$9,COUNT('ALLL &lt;50B Database'!$AI$1:AI852)+1,""))</f>
        <v>23</v>
      </c>
    </row>
    <row r="854" spans="1:35" x14ac:dyDescent="0.25">
      <c r="A854" t="s">
        <v>2056</v>
      </c>
      <c r="B854">
        <v>363657</v>
      </c>
      <c r="C854" s="5" t="s">
        <v>2041</v>
      </c>
      <c r="D854" s="5" t="s">
        <v>4387</v>
      </c>
      <c r="E854" s="5" t="s">
        <v>4388</v>
      </c>
      <c r="F854" s="2">
        <v>2161</v>
      </c>
      <c r="G854" s="2">
        <v>809710</v>
      </c>
      <c r="H854" s="2">
        <v>399384</v>
      </c>
      <c r="I854" s="2">
        <v>32475</v>
      </c>
      <c r="J854" s="2">
        <v>366909</v>
      </c>
      <c r="K854" s="33">
        <v>5.8897437784300741E-3</v>
      </c>
      <c r="L854" s="2">
        <v>2314</v>
      </c>
      <c r="M854" s="2">
        <v>670265</v>
      </c>
      <c r="N854" s="2">
        <v>401016</v>
      </c>
      <c r="O854" s="33">
        <v>5.7703433279470149E-3</v>
      </c>
      <c r="P854" s="2">
        <v>2259</v>
      </c>
      <c r="Q854" s="2">
        <v>734212</v>
      </c>
      <c r="R854" s="2">
        <v>388063</v>
      </c>
      <c r="S854" s="35">
        <v>5.821219750401352E-3</v>
      </c>
      <c r="T854" t="s">
        <v>4388</v>
      </c>
      <c r="U854" t="s">
        <v>4388</v>
      </c>
      <c r="V854" s="5" t="s">
        <v>4387</v>
      </c>
      <c r="W854" s="5">
        <v>0</v>
      </c>
      <c r="X854" s="4">
        <v>6.8524028028722067E-5</v>
      </c>
      <c r="Y854" s="6">
        <v>-98</v>
      </c>
      <c r="Z854" s="4">
        <v>5.0876422454337183E-5</v>
      </c>
      <c r="AA854" s="5">
        <v>4587</v>
      </c>
      <c r="AC854" s="16" t="str">
        <f t="shared" si="78"/>
        <v/>
      </c>
      <c r="AD854" s="16" t="str">
        <f t="shared" si="79"/>
        <v/>
      </c>
      <c r="AE854" s="16" t="str">
        <f t="shared" si="80"/>
        <v/>
      </c>
      <c r="AF854" s="16">
        <f t="shared" si="81"/>
        <v>5.8897437784300741E-3</v>
      </c>
      <c r="AG854" s="16" t="str">
        <f t="shared" si="82"/>
        <v/>
      </c>
      <c r="AH854" s="16" t="str">
        <f t="shared" si="83"/>
        <v/>
      </c>
      <c r="AI854" s="17" t="str">
        <f>IF('Peer Comparison Tool'!$D$11="NR","",IF($C854='Peer Comparison Tool'!$D$9,COUNT('ALLL &lt;50B Database'!$AI$1:AI853)+1,""))</f>
        <v/>
      </c>
    </row>
    <row r="855" spans="1:35" x14ac:dyDescent="0.25">
      <c r="A855" t="s">
        <v>484</v>
      </c>
      <c r="B855">
        <v>867632</v>
      </c>
      <c r="C855" s="5" t="s">
        <v>462</v>
      </c>
      <c r="D855" s="5" t="s">
        <v>4387</v>
      </c>
      <c r="E855" s="5" t="s">
        <v>4388</v>
      </c>
      <c r="F855" s="2">
        <v>7082</v>
      </c>
      <c r="G855" s="2">
        <v>805309</v>
      </c>
      <c r="H855" s="2">
        <v>680206</v>
      </c>
      <c r="I855" s="2">
        <v>39040</v>
      </c>
      <c r="J855" s="2">
        <v>641166</v>
      </c>
      <c r="K855" s="33">
        <v>1.1045501476996596E-2</v>
      </c>
      <c r="L855" s="2">
        <v>6743</v>
      </c>
      <c r="M855" s="2">
        <v>780113</v>
      </c>
      <c r="N855" s="2">
        <v>611436</v>
      </c>
      <c r="O855" s="33">
        <v>1.1028137041325665E-2</v>
      </c>
      <c r="P855" s="2">
        <v>6949</v>
      </c>
      <c r="Q855" s="2">
        <v>774259</v>
      </c>
      <c r="R855" s="2">
        <v>629621</v>
      </c>
      <c r="S855" s="35">
        <v>1.1036798327882964E-2</v>
      </c>
      <c r="T855" t="s">
        <v>4388</v>
      </c>
      <c r="U855" t="s">
        <v>4388</v>
      </c>
      <c r="V855" s="5" t="s">
        <v>4387</v>
      </c>
      <c r="W855" s="5">
        <v>0</v>
      </c>
      <c r="X855" s="4">
        <v>8.7031491136316946E-6</v>
      </c>
      <c r="Y855" s="6">
        <v>133</v>
      </c>
      <c r="Z855" s="4">
        <v>8.6612865572988085E-6</v>
      </c>
      <c r="AA855" s="5">
        <v>3358</v>
      </c>
      <c r="AC855" s="16" t="str">
        <f t="shared" si="78"/>
        <v/>
      </c>
      <c r="AD855" s="16" t="str">
        <f t="shared" si="79"/>
        <v/>
      </c>
      <c r="AE855" s="16" t="str">
        <f t="shared" si="80"/>
        <v/>
      </c>
      <c r="AF855" s="16">
        <f t="shared" si="81"/>
        <v>1.1045501476996596E-2</v>
      </c>
      <c r="AG855" s="16" t="str">
        <f t="shared" si="82"/>
        <v/>
      </c>
      <c r="AH855" s="16" t="str">
        <f t="shared" si="83"/>
        <v/>
      </c>
      <c r="AI855" s="17">
        <f>IF('Peer Comparison Tool'!$D$11="NR","",IF($C855='Peer Comparison Tool'!$D$9,COUNT('ALLL &lt;50B Database'!$AI$1:AI854)+1,""))</f>
        <v>24</v>
      </c>
    </row>
    <row r="856" spans="1:35" x14ac:dyDescent="0.25">
      <c r="A856" t="s">
        <v>3229</v>
      </c>
      <c r="B856">
        <v>347956</v>
      </c>
      <c r="C856" s="5" t="s">
        <v>3209</v>
      </c>
      <c r="D856" s="5" t="s">
        <v>4387</v>
      </c>
      <c r="E856" s="5" t="s">
        <v>4388</v>
      </c>
      <c r="F856" s="2">
        <v>8326</v>
      </c>
      <c r="G856" s="2">
        <v>804230</v>
      </c>
      <c r="H856" s="2">
        <v>580365</v>
      </c>
      <c r="I856" s="2">
        <v>68223</v>
      </c>
      <c r="J856" s="2">
        <v>512142</v>
      </c>
      <c r="K856" s="33">
        <v>1.6257209914437791E-2</v>
      </c>
      <c r="L856" s="2">
        <v>6354</v>
      </c>
      <c r="M856" s="2">
        <v>681287</v>
      </c>
      <c r="N856" s="2">
        <v>494508</v>
      </c>
      <c r="O856" s="33">
        <v>1.2849134897716519E-2</v>
      </c>
      <c r="P856" s="2">
        <v>7405</v>
      </c>
      <c r="Q856" s="2">
        <v>681210</v>
      </c>
      <c r="R856" s="2">
        <v>511132</v>
      </c>
      <c r="S856" s="35">
        <v>1.4487451382421761E-2</v>
      </c>
      <c r="T856" t="s">
        <v>4388</v>
      </c>
      <c r="U856" t="s">
        <v>4388</v>
      </c>
      <c r="V856" s="5" t="s">
        <v>4387</v>
      </c>
      <c r="W856" s="5">
        <v>0</v>
      </c>
      <c r="X856" s="4">
        <v>1.7697585320160299E-3</v>
      </c>
      <c r="Y856" s="6">
        <v>921</v>
      </c>
      <c r="Z856" s="4">
        <v>1.638316484705242E-3</v>
      </c>
      <c r="AA856" s="5">
        <v>1201</v>
      </c>
      <c r="AC856" s="16" t="str">
        <f t="shared" si="78"/>
        <v/>
      </c>
      <c r="AD856" s="16" t="str">
        <f t="shared" si="79"/>
        <v/>
      </c>
      <c r="AE856" s="16" t="str">
        <f t="shared" si="80"/>
        <v/>
      </c>
      <c r="AF856" s="16">
        <f t="shared" si="81"/>
        <v>1.6257209914437791E-2</v>
      </c>
      <c r="AG856" s="16" t="str">
        <f t="shared" si="82"/>
        <v/>
      </c>
      <c r="AH856" s="16" t="str">
        <f t="shared" si="83"/>
        <v/>
      </c>
      <c r="AI856" s="17" t="str">
        <f>IF('Peer Comparison Tool'!$D$11="NR","",IF($C856='Peer Comparison Tool'!$D$9,COUNT('ALLL &lt;50B Database'!$AI$1:AI855)+1,""))</f>
        <v/>
      </c>
    </row>
    <row r="857" spans="1:35" x14ac:dyDescent="0.25">
      <c r="A857" t="s">
        <v>3426</v>
      </c>
      <c r="B857">
        <v>186717</v>
      </c>
      <c r="C857" s="5" t="s">
        <v>3374</v>
      </c>
      <c r="D857" s="5" t="s">
        <v>4390</v>
      </c>
      <c r="E857" s="5" t="s">
        <v>4388</v>
      </c>
      <c r="F857" s="2">
        <v>6355</v>
      </c>
      <c r="G857" s="2">
        <v>802592</v>
      </c>
      <c r="H857" s="2">
        <v>620182</v>
      </c>
      <c r="I857" s="2">
        <v>44858</v>
      </c>
      <c r="J857" s="2">
        <v>575324</v>
      </c>
      <c r="K857" s="33">
        <v>1.1045949760482789E-2</v>
      </c>
      <c r="L857" s="2">
        <v>5555</v>
      </c>
      <c r="M857" s="2">
        <v>720652</v>
      </c>
      <c r="N857" s="2">
        <v>555780</v>
      </c>
      <c r="O857" s="33">
        <v>9.9949620353377237E-3</v>
      </c>
      <c r="P857" s="2">
        <v>5878</v>
      </c>
      <c r="Q857" s="2">
        <v>729389</v>
      </c>
      <c r="R857" s="2">
        <v>557417</v>
      </c>
      <c r="S857" s="35">
        <v>1.0545067696177189E-2</v>
      </c>
      <c r="T857" t="s">
        <v>4388</v>
      </c>
      <c r="U857" t="s">
        <v>4388</v>
      </c>
      <c r="V857" s="5" t="s">
        <v>4390</v>
      </c>
      <c r="W857" s="5">
        <v>0</v>
      </c>
      <c r="X857" s="4">
        <v>5.0088206430560014E-4</v>
      </c>
      <c r="Y857" s="6">
        <v>477</v>
      </c>
      <c r="Z857" s="4">
        <v>5.5010566083946513E-4</v>
      </c>
      <c r="AA857" s="5">
        <v>3357</v>
      </c>
      <c r="AC857" s="16" t="str">
        <f t="shared" si="78"/>
        <v/>
      </c>
      <c r="AD857" s="16" t="str">
        <f t="shared" si="79"/>
        <v/>
      </c>
      <c r="AE857" s="16" t="str">
        <f t="shared" si="80"/>
        <v/>
      </c>
      <c r="AF857" s="16">
        <f t="shared" si="81"/>
        <v>1.1045949760482789E-2</v>
      </c>
      <c r="AG857" s="16" t="str">
        <f t="shared" si="82"/>
        <v/>
      </c>
      <c r="AH857" s="16" t="str">
        <f t="shared" si="83"/>
        <v/>
      </c>
      <c r="AI857" s="17" t="str">
        <f>IF('Peer Comparison Tool'!$D$11="NR","",IF($C857='Peer Comparison Tool'!$D$9,COUNT('ALLL &lt;50B Database'!$AI$1:AI856)+1,""))</f>
        <v/>
      </c>
    </row>
    <row r="858" spans="1:35" x14ac:dyDescent="0.25">
      <c r="A858" t="s">
        <v>1828</v>
      </c>
      <c r="B858">
        <v>298218</v>
      </c>
      <c r="C858" s="5" t="s">
        <v>2948</v>
      </c>
      <c r="D858" s="5" t="s">
        <v>4390</v>
      </c>
      <c r="E858" s="5" t="s">
        <v>4388</v>
      </c>
      <c r="F858" s="2">
        <v>4991</v>
      </c>
      <c r="G858" s="2">
        <v>800957</v>
      </c>
      <c r="H858" s="2">
        <v>507482</v>
      </c>
      <c r="I858" s="2">
        <v>59943</v>
      </c>
      <c r="J858" s="2">
        <v>447539</v>
      </c>
      <c r="K858" s="33">
        <v>1.1152100710776044E-2</v>
      </c>
      <c r="L858" s="2">
        <v>4710</v>
      </c>
      <c r="M858" s="2">
        <v>676044</v>
      </c>
      <c r="N858" s="2">
        <v>452267</v>
      </c>
      <c r="O858" s="33">
        <v>1.0414202230098592E-2</v>
      </c>
      <c r="P858" s="2">
        <v>4782</v>
      </c>
      <c r="Q858" s="2">
        <v>711389</v>
      </c>
      <c r="R858" s="2">
        <v>454990</v>
      </c>
      <c r="S858" s="35">
        <v>1.0510121101562672E-2</v>
      </c>
      <c r="T858" t="s">
        <v>4388</v>
      </c>
      <c r="U858" t="s">
        <v>4388</v>
      </c>
      <c r="V858" s="5" t="s">
        <v>4390</v>
      </c>
      <c r="W858" s="5">
        <v>0</v>
      </c>
      <c r="X858" s="4">
        <v>6.4197960921337158E-4</v>
      </c>
      <c r="Y858" s="6">
        <v>209</v>
      </c>
      <c r="Z858" s="4">
        <v>9.591887146408011E-5</v>
      </c>
      <c r="AA858" s="5">
        <v>3308</v>
      </c>
      <c r="AC858" s="16" t="str">
        <f t="shared" si="78"/>
        <v/>
      </c>
      <c r="AD858" s="16" t="str">
        <f t="shared" si="79"/>
        <v/>
      </c>
      <c r="AE858" s="16" t="str">
        <f t="shared" si="80"/>
        <v/>
      </c>
      <c r="AF858" s="16">
        <f t="shared" si="81"/>
        <v>1.1152100710776044E-2</v>
      </c>
      <c r="AG858" s="16" t="str">
        <f t="shared" si="82"/>
        <v/>
      </c>
      <c r="AH858" s="16" t="str">
        <f t="shared" si="83"/>
        <v/>
      </c>
      <c r="AI858" s="17" t="str">
        <f>IF('Peer Comparison Tool'!$D$11="NR","",IF($C858='Peer Comparison Tool'!$D$9,COUNT('ALLL &lt;50B Database'!$AI$1:AI857)+1,""))</f>
        <v/>
      </c>
    </row>
    <row r="859" spans="1:35" x14ac:dyDescent="0.25">
      <c r="A859" t="s">
        <v>4080</v>
      </c>
      <c r="B859">
        <v>2708122</v>
      </c>
      <c r="C859" s="5" t="s">
        <v>4058</v>
      </c>
      <c r="D859" s="5" t="s">
        <v>4390</v>
      </c>
      <c r="E859" s="5" t="s">
        <v>4388</v>
      </c>
      <c r="F859" s="2">
        <v>4917</v>
      </c>
      <c r="G859" s="2">
        <v>799491</v>
      </c>
      <c r="H859" s="2">
        <v>632394</v>
      </c>
      <c r="I859" s="2">
        <v>86859</v>
      </c>
      <c r="J859" s="2">
        <v>545535</v>
      </c>
      <c r="K859" s="33">
        <v>9.0131705573427926E-3</v>
      </c>
      <c r="L859" s="2">
        <v>4209</v>
      </c>
      <c r="M859" s="2">
        <v>702698</v>
      </c>
      <c r="N859" s="2">
        <v>539533</v>
      </c>
      <c r="O859" s="33">
        <v>7.8011910300204062E-3</v>
      </c>
      <c r="P859" s="2">
        <v>4704</v>
      </c>
      <c r="Q859" s="2">
        <v>717380</v>
      </c>
      <c r="R859" s="2">
        <v>553959</v>
      </c>
      <c r="S859" s="35">
        <v>8.4916031691876122E-3</v>
      </c>
      <c r="T859" t="s">
        <v>4388</v>
      </c>
      <c r="U859" t="s">
        <v>4388</v>
      </c>
      <c r="V859" s="5" t="s">
        <v>4390</v>
      </c>
      <c r="W859" s="5">
        <v>0</v>
      </c>
      <c r="X859" s="4">
        <v>5.2156738815518043E-4</v>
      </c>
      <c r="Y859" s="6">
        <v>213</v>
      </c>
      <c r="Z859" s="4">
        <v>6.9041213916720603E-4</v>
      </c>
      <c r="AA859" s="5">
        <v>4080</v>
      </c>
      <c r="AC859" s="16" t="str">
        <f t="shared" si="78"/>
        <v/>
      </c>
      <c r="AD859" s="16" t="str">
        <f t="shared" si="79"/>
        <v/>
      </c>
      <c r="AE859" s="16" t="str">
        <f t="shared" si="80"/>
        <v/>
      </c>
      <c r="AF859" s="16">
        <f t="shared" si="81"/>
        <v>9.0131705573427926E-3</v>
      </c>
      <c r="AG859" s="16" t="str">
        <f t="shared" si="82"/>
        <v/>
      </c>
      <c r="AH859" s="16" t="str">
        <f t="shared" si="83"/>
        <v/>
      </c>
      <c r="AI859" s="17" t="str">
        <f>IF('Peer Comparison Tool'!$D$11="NR","",IF($C859='Peer Comparison Tool'!$D$9,COUNT('ALLL &lt;50B Database'!$AI$1:AI858)+1,""))</f>
        <v/>
      </c>
    </row>
    <row r="860" spans="1:35" x14ac:dyDescent="0.25">
      <c r="A860" t="s">
        <v>3525</v>
      </c>
      <c r="B860">
        <v>586072</v>
      </c>
      <c r="C860" s="5" t="s">
        <v>3516</v>
      </c>
      <c r="D860" s="5" t="s">
        <v>4390</v>
      </c>
      <c r="E860" s="5" t="s">
        <v>4388</v>
      </c>
      <c r="F860" s="2">
        <v>6893</v>
      </c>
      <c r="G860" s="2">
        <v>797647</v>
      </c>
      <c r="H860" s="2">
        <v>540316</v>
      </c>
      <c r="I860" s="2">
        <v>69981</v>
      </c>
      <c r="J860" s="2">
        <v>470335</v>
      </c>
      <c r="K860" s="33">
        <v>1.465551149712439E-2</v>
      </c>
      <c r="L860" s="2">
        <v>6373</v>
      </c>
      <c r="M860" s="2">
        <v>718558</v>
      </c>
      <c r="N860" s="2">
        <v>484213</v>
      </c>
      <c r="O860" s="33">
        <v>1.3161563196361931E-2</v>
      </c>
      <c r="P860" s="2">
        <v>6554</v>
      </c>
      <c r="Q860" s="2">
        <v>718274</v>
      </c>
      <c r="R860" s="2">
        <v>487401</v>
      </c>
      <c r="S860" s="35">
        <v>1.3446833305635401E-2</v>
      </c>
      <c r="T860" t="s">
        <v>4388</v>
      </c>
      <c r="U860" t="s">
        <v>4388</v>
      </c>
      <c r="V860" s="5" t="s">
        <v>4390</v>
      </c>
      <c r="W860" s="5">
        <v>0</v>
      </c>
      <c r="X860" s="4">
        <v>1.2086781914889891E-3</v>
      </c>
      <c r="Y860" s="6">
        <v>339</v>
      </c>
      <c r="Z860" s="4">
        <v>2.8527010927346941E-4</v>
      </c>
      <c r="AA860" s="5">
        <v>1719</v>
      </c>
      <c r="AC860" s="16" t="str">
        <f t="shared" si="78"/>
        <v/>
      </c>
      <c r="AD860" s="16" t="str">
        <f t="shared" si="79"/>
        <v/>
      </c>
      <c r="AE860" s="16" t="str">
        <f t="shared" si="80"/>
        <v/>
      </c>
      <c r="AF860" s="16">
        <f t="shared" si="81"/>
        <v>1.465551149712439E-2</v>
      </c>
      <c r="AG860" s="16" t="str">
        <f t="shared" si="82"/>
        <v/>
      </c>
      <c r="AH860" s="16" t="str">
        <f t="shared" si="83"/>
        <v/>
      </c>
      <c r="AI860" s="17" t="str">
        <f>IF('Peer Comparison Tool'!$D$11="NR","",IF($C860='Peer Comparison Tool'!$D$9,COUNT('ALLL &lt;50B Database'!$AI$1:AI859)+1,""))</f>
        <v/>
      </c>
    </row>
    <row r="861" spans="1:35" x14ac:dyDescent="0.25">
      <c r="A861" t="s">
        <v>359</v>
      </c>
      <c r="B861">
        <v>320052</v>
      </c>
      <c r="C861" s="5" t="s">
        <v>3209</v>
      </c>
      <c r="D861" s="5" t="s">
        <v>4387</v>
      </c>
      <c r="E861" s="5" t="s">
        <v>4388</v>
      </c>
      <c r="F861" s="2">
        <v>5567</v>
      </c>
      <c r="G861" s="2">
        <v>796710</v>
      </c>
      <c r="H861" s="2">
        <v>650462</v>
      </c>
      <c r="I861" s="2">
        <v>308385</v>
      </c>
      <c r="J861" s="2">
        <v>342077</v>
      </c>
      <c r="K861" s="33">
        <v>1.6274113722933727E-2</v>
      </c>
      <c r="L861" s="2">
        <v>4719</v>
      </c>
      <c r="M861" s="2">
        <v>463748</v>
      </c>
      <c r="N861" s="2">
        <v>344553</v>
      </c>
      <c r="O861" s="33">
        <v>1.3696006129681065E-2</v>
      </c>
      <c r="P861" s="2">
        <v>5209</v>
      </c>
      <c r="Q861" s="2">
        <v>460807</v>
      </c>
      <c r="R861" s="2">
        <v>353154</v>
      </c>
      <c r="S861" s="35">
        <v>1.4749939120043947E-2</v>
      </c>
      <c r="T861" t="s">
        <v>4388</v>
      </c>
      <c r="U861" t="s">
        <v>4388</v>
      </c>
      <c r="V861" s="5" t="s">
        <v>4387</v>
      </c>
      <c r="W861" s="5">
        <v>0</v>
      </c>
      <c r="X861" s="4">
        <v>1.5241746028897794E-3</v>
      </c>
      <c r="Y861" s="6">
        <v>358</v>
      </c>
      <c r="Z861" s="4">
        <v>1.0539329903628825E-3</v>
      </c>
      <c r="AA861" s="5">
        <v>1193</v>
      </c>
      <c r="AC861" s="16" t="str">
        <f t="shared" si="78"/>
        <v/>
      </c>
      <c r="AD861" s="16" t="str">
        <f t="shared" si="79"/>
        <v/>
      </c>
      <c r="AE861" s="16" t="str">
        <f t="shared" si="80"/>
        <v/>
      </c>
      <c r="AF861" s="16">
        <f t="shared" si="81"/>
        <v>1.6274113722933727E-2</v>
      </c>
      <c r="AG861" s="16" t="str">
        <f t="shared" si="82"/>
        <v/>
      </c>
      <c r="AH861" s="16" t="str">
        <f t="shared" si="83"/>
        <v/>
      </c>
      <c r="AI861" s="17" t="str">
        <f>IF('Peer Comparison Tool'!$D$11="NR","",IF($C861='Peer Comparison Tool'!$D$9,COUNT('ALLL &lt;50B Database'!$AI$1:AI860)+1,""))</f>
        <v/>
      </c>
    </row>
    <row r="862" spans="1:35" x14ac:dyDescent="0.25">
      <c r="A862" t="s">
        <v>2719</v>
      </c>
      <c r="B862">
        <v>117458</v>
      </c>
      <c r="C862" s="5" t="s">
        <v>2711</v>
      </c>
      <c r="D862" s="5" t="s">
        <v>4390</v>
      </c>
      <c r="E862" s="5" t="s">
        <v>4388</v>
      </c>
      <c r="F862" s="2">
        <v>7707</v>
      </c>
      <c r="G862" s="2">
        <v>795713</v>
      </c>
      <c r="H862" s="2">
        <v>572582</v>
      </c>
      <c r="I862" s="2">
        <v>22078</v>
      </c>
      <c r="J862" s="2">
        <v>550504</v>
      </c>
      <c r="K862" s="33">
        <v>1.399989827503524E-2</v>
      </c>
      <c r="L862" s="2">
        <v>6392</v>
      </c>
      <c r="M862" s="2">
        <v>765384</v>
      </c>
      <c r="N862" s="2">
        <v>568470</v>
      </c>
      <c r="O862" s="33">
        <v>1.1244216933171496E-2</v>
      </c>
      <c r="P862" s="2">
        <v>6947</v>
      </c>
      <c r="Q862" s="2">
        <v>756185</v>
      </c>
      <c r="R862" s="2">
        <v>547915</v>
      </c>
      <c r="S862" s="35">
        <v>1.2678973928437805E-2</v>
      </c>
      <c r="T862" t="s">
        <v>4388</v>
      </c>
      <c r="U862" t="s">
        <v>4388</v>
      </c>
      <c r="V862" s="5" t="s">
        <v>4390</v>
      </c>
      <c r="W862" s="5">
        <v>0</v>
      </c>
      <c r="X862" s="4">
        <v>1.3209243465974341E-3</v>
      </c>
      <c r="Y862" s="6">
        <v>760</v>
      </c>
      <c r="Z862" s="4">
        <v>1.4347569952663092E-3</v>
      </c>
      <c r="AA862" s="5">
        <v>1986</v>
      </c>
      <c r="AC862" s="16" t="str">
        <f t="shared" si="78"/>
        <v/>
      </c>
      <c r="AD862" s="16" t="str">
        <f t="shared" si="79"/>
        <v/>
      </c>
      <c r="AE862" s="16" t="str">
        <f t="shared" si="80"/>
        <v/>
      </c>
      <c r="AF862" s="16">
        <f t="shared" si="81"/>
        <v>1.399989827503524E-2</v>
      </c>
      <c r="AG862" s="16" t="str">
        <f t="shared" si="82"/>
        <v/>
      </c>
      <c r="AH862" s="16" t="str">
        <f t="shared" si="83"/>
        <v/>
      </c>
      <c r="AI862" s="17" t="str">
        <f>IF('Peer Comparison Tool'!$D$11="NR","",IF($C862='Peer Comparison Tool'!$D$9,COUNT('ALLL &lt;50B Database'!$AI$1:AI861)+1,""))</f>
        <v/>
      </c>
    </row>
    <row r="863" spans="1:35" x14ac:dyDescent="0.25">
      <c r="A863" t="s">
        <v>4081</v>
      </c>
      <c r="B863">
        <v>90328</v>
      </c>
      <c r="C863" s="5" t="s">
        <v>4058</v>
      </c>
      <c r="D863" s="5" t="s">
        <v>4390</v>
      </c>
      <c r="E863" s="5" t="s">
        <v>4388</v>
      </c>
      <c r="F863" s="2">
        <v>4654</v>
      </c>
      <c r="G863" s="2">
        <v>793954</v>
      </c>
      <c r="H863" s="2">
        <v>650599</v>
      </c>
      <c r="I863" s="2">
        <v>79855</v>
      </c>
      <c r="J863" s="2">
        <v>570744</v>
      </c>
      <c r="K863" s="33">
        <v>8.154268814039219E-3</v>
      </c>
      <c r="L863" s="2">
        <v>3893</v>
      </c>
      <c r="M863" s="2">
        <v>705459</v>
      </c>
      <c r="N863" s="2">
        <v>570353</v>
      </c>
      <c r="O863" s="33">
        <v>6.8255974808583454E-3</v>
      </c>
      <c r="P863" s="2">
        <v>4252</v>
      </c>
      <c r="Q863" s="2">
        <v>716124</v>
      </c>
      <c r="R863" s="2">
        <v>577191</v>
      </c>
      <c r="S863" s="35">
        <v>7.3667122321727126E-3</v>
      </c>
      <c r="T863" t="s">
        <v>4388</v>
      </c>
      <c r="U863" t="s">
        <v>4388</v>
      </c>
      <c r="V863" s="5" t="s">
        <v>4390</v>
      </c>
      <c r="W863" s="5">
        <v>0</v>
      </c>
      <c r="X863" s="4">
        <v>7.8755658186650639E-4</v>
      </c>
      <c r="Y863" s="6">
        <v>402</v>
      </c>
      <c r="Z863" s="4">
        <v>5.4111475131436715E-4</v>
      </c>
      <c r="AA863" s="5">
        <v>4287</v>
      </c>
      <c r="AC863" s="16" t="str">
        <f t="shared" si="78"/>
        <v/>
      </c>
      <c r="AD863" s="16" t="str">
        <f t="shared" si="79"/>
        <v/>
      </c>
      <c r="AE863" s="16" t="str">
        <f t="shared" si="80"/>
        <v/>
      </c>
      <c r="AF863" s="16">
        <f t="shared" si="81"/>
        <v>8.154268814039219E-3</v>
      </c>
      <c r="AG863" s="16" t="str">
        <f t="shared" si="82"/>
        <v/>
      </c>
      <c r="AH863" s="16" t="str">
        <f t="shared" si="83"/>
        <v/>
      </c>
      <c r="AI863" s="17" t="str">
        <f>IF('Peer Comparison Tool'!$D$11="NR","",IF($C863='Peer Comparison Tool'!$D$9,COUNT('ALLL &lt;50B Database'!$AI$1:AI862)+1,""))</f>
        <v/>
      </c>
    </row>
    <row r="864" spans="1:35" x14ac:dyDescent="0.25">
      <c r="A864" t="s">
        <v>2327</v>
      </c>
      <c r="B864">
        <v>950178</v>
      </c>
      <c r="C864" s="5" t="s">
        <v>2299</v>
      </c>
      <c r="D864" s="5" t="s">
        <v>4390</v>
      </c>
      <c r="E864" s="5" t="s">
        <v>4388</v>
      </c>
      <c r="F864" s="2">
        <v>4359</v>
      </c>
      <c r="G864" s="2">
        <v>793077</v>
      </c>
      <c r="H864" s="2">
        <v>496982</v>
      </c>
      <c r="I864" s="2">
        <v>0</v>
      </c>
      <c r="J864" s="2">
        <v>496982</v>
      </c>
      <c r="K864" s="33">
        <v>8.7709414023043088E-3</v>
      </c>
      <c r="L864" s="2">
        <v>3530</v>
      </c>
      <c r="M864" s="2">
        <v>791565</v>
      </c>
      <c r="N864" s="2">
        <v>560647</v>
      </c>
      <c r="O864" s="33">
        <v>6.2962969569087144E-3</v>
      </c>
      <c r="P864" s="2">
        <v>3942</v>
      </c>
      <c r="Q864" s="2">
        <v>773952</v>
      </c>
      <c r="R864" s="2">
        <v>548459</v>
      </c>
      <c r="S864" s="35">
        <v>7.1874105448173882E-3</v>
      </c>
      <c r="T864" t="s">
        <v>4388</v>
      </c>
      <c r="U864" t="s">
        <v>4388</v>
      </c>
      <c r="V864" s="5" t="s">
        <v>4390</v>
      </c>
      <c r="W864" s="5">
        <v>0</v>
      </c>
      <c r="X864" s="4">
        <v>1.5835308574869205E-3</v>
      </c>
      <c r="Y864" s="6">
        <v>417</v>
      </c>
      <c r="Z864" s="4">
        <v>8.911135879086738E-4</v>
      </c>
      <c r="AA864" s="5">
        <v>4144</v>
      </c>
      <c r="AC864" s="16" t="str">
        <f t="shared" si="78"/>
        <v/>
      </c>
      <c r="AD864" s="16" t="str">
        <f t="shared" si="79"/>
        <v/>
      </c>
      <c r="AE864" s="16" t="str">
        <f t="shared" si="80"/>
        <v/>
      </c>
      <c r="AF864" s="16">
        <f t="shared" si="81"/>
        <v>8.7709414023043088E-3</v>
      </c>
      <c r="AG864" s="16" t="str">
        <f t="shared" si="82"/>
        <v/>
      </c>
      <c r="AH864" s="16" t="str">
        <f t="shared" si="83"/>
        <v/>
      </c>
      <c r="AI864" s="17" t="str">
        <f>IF('Peer Comparison Tool'!$D$11="NR","",IF($C864='Peer Comparison Tool'!$D$9,COUNT('ALLL &lt;50B Database'!$AI$1:AI863)+1,""))</f>
        <v/>
      </c>
    </row>
    <row r="865" spans="1:35" x14ac:dyDescent="0.25">
      <c r="A865" t="s">
        <v>3781</v>
      </c>
      <c r="B865">
        <v>980960</v>
      </c>
      <c r="C865" s="5" t="s">
        <v>3704</v>
      </c>
      <c r="D865" s="5" t="s">
        <v>4390</v>
      </c>
      <c r="E865" s="5" t="s">
        <v>4388</v>
      </c>
      <c r="F865" s="2">
        <v>5032</v>
      </c>
      <c r="G865" s="2">
        <v>792407</v>
      </c>
      <c r="H865" s="2">
        <v>633164</v>
      </c>
      <c r="I865" s="2">
        <v>29685</v>
      </c>
      <c r="J865" s="2">
        <v>603479</v>
      </c>
      <c r="K865" s="33">
        <v>8.3383183176216572E-3</v>
      </c>
      <c r="L865" s="2">
        <v>4740</v>
      </c>
      <c r="M865" s="2">
        <v>800874</v>
      </c>
      <c r="N865" s="2">
        <v>523306</v>
      </c>
      <c r="O865" s="33">
        <v>9.0577979232036327E-3</v>
      </c>
      <c r="P865" s="2">
        <v>4525</v>
      </c>
      <c r="Q865" s="2">
        <v>680861</v>
      </c>
      <c r="R865" s="2">
        <v>544336</v>
      </c>
      <c r="S865" s="35">
        <v>8.3128802798271648E-3</v>
      </c>
      <c r="T865" t="s">
        <v>4388</v>
      </c>
      <c r="U865" t="s">
        <v>4388</v>
      </c>
      <c r="V865" s="5" t="s">
        <v>4390</v>
      </c>
      <c r="W865" s="5">
        <v>0</v>
      </c>
      <c r="X865" s="4">
        <v>2.5438037794492385E-5</v>
      </c>
      <c r="Y865" s="6">
        <v>507</v>
      </c>
      <c r="Z865" s="4">
        <v>-7.4491764337646788E-4</v>
      </c>
      <c r="AA865" s="5">
        <v>4247</v>
      </c>
      <c r="AC865" s="16" t="str">
        <f t="shared" si="78"/>
        <v/>
      </c>
      <c r="AD865" s="16" t="str">
        <f t="shared" si="79"/>
        <v/>
      </c>
      <c r="AE865" s="16" t="str">
        <f t="shared" si="80"/>
        <v/>
      </c>
      <c r="AF865" s="16">
        <f t="shared" si="81"/>
        <v>8.3383183176216572E-3</v>
      </c>
      <c r="AG865" s="16" t="str">
        <f t="shared" si="82"/>
        <v/>
      </c>
      <c r="AH865" s="16" t="str">
        <f t="shared" si="83"/>
        <v/>
      </c>
      <c r="AI865" s="17" t="str">
        <f>IF('Peer Comparison Tool'!$D$11="NR","",IF($C865='Peer Comparison Tool'!$D$9,COUNT('ALLL &lt;50B Database'!$AI$1:AI864)+1,""))</f>
        <v/>
      </c>
    </row>
    <row r="866" spans="1:35" x14ac:dyDescent="0.25">
      <c r="A866" t="s">
        <v>4119</v>
      </c>
      <c r="B866">
        <v>300009</v>
      </c>
      <c r="C866" s="5" t="s">
        <v>4118</v>
      </c>
      <c r="D866" s="5" t="s">
        <v>4390</v>
      </c>
      <c r="E866" s="5" t="s">
        <v>4388</v>
      </c>
      <c r="F866" s="2">
        <v>5968</v>
      </c>
      <c r="G866" s="2">
        <v>792129</v>
      </c>
      <c r="H866" s="2">
        <v>517309</v>
      </c>
      <c r="I866" s="2">
        <v>44541</v>
      </c>
      <c r="J866" s="2">
        <v>472768</v>
      </c>
      <c r="K866" s="33">
        <v>1.2623527819141736E-2</v>
      </c>
      <c r="L866" s="2">
        <v>5756</v>
      </c>
      <c r="M866" s="2">
        <v>658715</v>
      </c>
      <c r="N866" s="2">
        <v>500876</v>
      </c>
      <c r="O866" s="33">
        <v>1.1491866250329422E-2</v>
      </c>
      <c r="P866" s="2">
        <v>5816</v>
      </c>
      <c r="Q866" s="2">
        <v>648136</v>
      </c>
      <c r="R866" s="2">
        <v>487453</v>
      </c>
      <c r="S866" s="35">
        <v>1.1931406720237644E-2</v>
      </c>
      <c r="T866" t="s">
        <v>4388</v>
      </c>
      <c r="U866" t="s">
        <v>4388</v>
      </c>
      <c r="V866" s="5" t="s">
        <v>4390</v>
      </c>
      <c r="W866" s="5">
        <v>0</v>
      </c>
      <c r="X866" s="4">
        <v>6.9212109890409192E-4</v>
      </c>
      <c r="Y866" s="6">
        <v>152</v>
      </c>
      <c r="Z866" s="4">
        <v>4.3954046990822213E-4</v>
      </c>
      <c r="AA866" s="5">
        <v>2628</v>
      </c>
      <c r="AC866" s="16" t="str">
        <f t="shared" si="78"/>
        <v/>
      </c>
      <c r="AD866" s="16" t="str">
        <f t="shared" si="79"/>
        <v/>
      </c>
      <c r="AE866" s="16" t="str">
        <f t="shared" si="80"/>
        <v/>
      </c>
      <c r="AF866" s="16">
        <f t="shared" si="81"/>
        <v>1.2623527819141736E-2</v>
      </c>
      <c r="AG866" s="16" t="str">
        <f t="shared" si="82"/>
        <v/>
      </c>
      <c r="AH866" s="16" t="str">
        <f t="shared" si="83"/>
        <v/>
      </c>
      <c r="AI866" s="17" t="str">
        <f>IF('Peer Comparison Tool'!$D$11="NR","",IF($C866='Peer Comparison Tool'!$D$9,COUNT('ALLL &lt;50B Database'!$AI$1:AI865)+1,""))</f>
        <v/>
      </c>
    </row>
    <row r="867" spans="1:35" x14ac:dyDescent="0.25">
      <c r="A867" t="s">
        <v>4082</v>
      </c>
      <c r="B867">
        <v>94522</v>
      </c>
      <c r="C867" s="5" t="s">
        <v>4058</v>
      </c>
      <c r="D867" s="5" t="s">
        <v>4390</v>
      </c>
      <c r="E867" s="5" t="s">
        <v>4388</v>
      </c>
      <c r="F867" s="2">
        <v>5618</v>
      </c>
      <c r="G867" s="2">
        <v>791412</v>
      </c>
      <c r="H867" s="2">
        <v>622558</v>
      </c>
      <c r="I867" s="2">
        <v>44373</v>
      </c>
      <c r="J867" s="2">
        <v>578185</v>
      </c>
      <c r="K867" s="33">
        <v>9.7166131947387085E-3</v>
      </c>
      <c r="L867" s="2">
        <v>5271</v>
      </c>
      <c r="M867" s="2">
        <v>711852</v>
      </c>
      <c r="N867" s="2">
        <v>573299</v>
      </c>
      <c r="O867" s="33">
        <v>9.1941552313888567E-3</v>
      </c>
      <c r="P867" s="2">
        <v>5471</v>
      </c>
      <c r="Q867" s="2">
        <v>715483</v>
      </c>
      <c r="R867" s="2">
        <v>589089</v>
      </c>
      <c r="S867" s="35">
        <v>9.2872214555016312E-3</v>
      </c>
      <c r="T867" t="s">
        <v>4388</v>
      </c>
      <c r="U867" t="s">
        <v>4388</v>
      </c>
      <c r="V867" s="5" t="s">
        <v>4390</v>
      </c>
      <c r="W867" s="5">
        <v>0</v>
      </c>
      <c r="X867" s="4">
        <v>4.2939173923707726E-4</v>
      </c>
      <c r="Y867" s="6">
        <v>147</v>
      </c>
      <c r="Z867" s="4">
        <v>9.3066224112774501E-5</v>
      </c>
      <c r="AA867" s="5">
        <v>3880</v>
      </c>
      <c r="AC867" s="16" t="str">
        <f t="shared" si="78"/>
        <v/>
      </c>
      <c r="AD867" s="16" t="str">
        <f t="shared" si="79"/>
        <v/>
      </c>
      <c r="AE867" s="16" t="str">
        <f t="shared" si="80"/>
        <v/>
      </c>
      <c r="AF867" s="16">
        <f t="shared" si="81"/>
        <v>9.7166131947387085E-3</v>
      </c>
      <c r="AG867" s="16" t="str">
        <f t="shared" si="82"/>
        <v/>
      </c>
      <c r="AH867" s="16" t="str">
        <f t="shared" si="83"/>
        <v/>
      </c>
      <c r="AI867" s="17" t="str">
        <f>IF('Peer Comparison Tool'!$D$11="NR","",IF($C867='Peer Comparison Tool'!$D$9,COUNT('ALLL &lt;50B Database'!$AI$1:AI866)+1,""))</f>
        <v/>
      </c>
    </row>
    <row r="868" spans="1:35" x14ac:dyDescent="0.25">
      <c r="A868" t="s">
        <v>473</v>
      </c>
      <c r="B868">
        <v>220974</v>
      </c>
      <c r="C868" s="5" t="s">
        <v>3603</v>
      </c>
      <c r="D868" s="5" t="s">
        <v>4390</v>
      </c>
      <c r="E868" s="5" t="s">
        <v>4388</v>
      </c>
      <c r="F868" s="2">
        <v>6760</v>
      </c>
      <c r="G868" s="2">
        <v>790415</v>
      </c>
      <c r="H868" s="2">
        <v>391887</v>
      </c>
      <c r="I868" s="2">
        <v>13109</v>
      </c>
      <c r="J868" s="2">
        <v>378778</v>
      </c>
      <c r="K868" s="33">
        <v>1.7846865446250838E-2</v>
      </c>
      <c r="L868" s="2">
        <v>5754</v>
      </c>
      <c r="M868" s="2">
        <v>730777</v>
      </c>
      <c r="N868" s="2">
        <v>391894</v>
      </c>
      <c r="O868" s="33">
        <v>1.4682541707706677E-2</v>
      </c>
      <c r="P868" s="2">
        <v>5893</v>
      </c>
      <c r="Q868" s="2">
        <v>760101</v>
      </c>
      <c r="R868" s="2">
        <v>385509</v>
      </c>
      <c r="S868" s="35">
        <v>1.5286283848107308E-2</v>
      </c>
      <c r="T868" t="s">
        <v>4388</v>
      </c>
      <c r="U868" t="s">
        <v>4388</v>
      </c>
      <c r="V868" s="5" t="s">
        <v>4390</v>
      </c>
      <c r="W868" s="5">
        <v>0</v>
      </c>
      <c r="X868" s="4">
        <v>2.5605815981435305E-3</v>
      </c>
      <c r="Y868" s="6">
        <v>867</v>
      </c>
      <c r="Z868" s="4">
        <v>6.0374214040063122E-4</v>
      </c>
      <c r="AA868" s="5">
        <v>874</v>
      </c>
      <c r="AC868" s="16" t="str">
        <f t="shared" si="78"/>
        <v/>
      </c>
      <c r="AD868" s="16" t="str">
        <f t="shared" si="79"/>
        <v/>
      </c>
      <c r="AE868" s="16" t="str">
        <f t="shared" si="80"/>
        <v/>
      </c>
      <c r="AF868" s="16">
        <f t="shared" si="81"/>
        <v>1.7846865446250838E-2</v>
      </c>
      <c r="AG868" s="16" t="str">
        <f t="shared" si="82"/>
        <v/>
      </c>
      <c r="AH868" s="16" t="str">
        <f t="shared" si="83"/>
        <v/>
      </c>
      <c r="AI868" s="17" t="str">
        <f>IF('Peer Comparison Tool'!$D$11="NR","",IF($C868='Peer Comparison Tool'!$D$9,COUNT('ALLL &lt;50B Database'!$AI$1:AI867)+1,""))</f>
        <v/>
      </c>
    </row>
    <row r="869" spans="1:35" x14ac:dyDescent="0.25">
      <c r="A869" t="s">
        <v>2058</v>
      </c>
      <c r="B869">
        <v>2631846</v>
      </c>
      <c r="C869" s="5" t="s">
        <v>2041</v>
      </c>
      <c r="D869" s="5" t="s">
        <v>4387</v>
      </c>
      <c r="E869" s="5" t="s">
        <v>4388</v>
      </c>
      <c r="F869" s="2">
        <v>5565</v>
      </c>
      <c r="G869" s="2">
        <v>788652</v>
      </c>
      <c r="H869" s="2">
        <v>479429</v>
      </c>
      <c r="I869" s="2">
        <v>68640</v>
      </c>
      <c r="J869" s="2">
        <v>410789</v>
      </c>
      <c r="K869" s="33">
        <v>1.3547100823050277E-2</v>
      </c>
      <c r="L869" s="2">
        <v>4345</v>
      </c>
      <c r="M869" s="2">
        <v>667289</v>
      </c>
      <c r="N869" s="2">
        <v>382990</v>
      </c>
      <c r="O869" s="33">
        <v>1.1344943732212329E-2</v>
      </c>
      <c r="P869" s="2">
        <v>5015</v>
      </c>
      <c r="Q869" s="2">
        <v>673234</v>
      </c>
      <c r="R869" s="2">
        <v>398158</v>
      </c>
      <c r="S869" s="35">
        <v>1.2595502288036407E-2</v>
      </c>
      <c r="T869" t="s">
        <v>4388</v>
      </c>
      <c r="U869" t="s">
        <v>4388</v>
      </c>
      <c r="V869" s="5" t="s">
        <v>4387</v>
      </c>
      <c r="W869" s="5">
        <v>0</v>
      </c>
      <c r="X869" s="4">
        <v>9.5159853501386969E-4</v>
      </c>
      <c r="Y869" s="6">
        <v>550</v>
      </c>
      <c r="Z869" s="4">
        <v>1.2505585558240783E-3</v>
      </c>
      <c r="AA869" s="5">
        <v>2174</v>
      </c>
      <c r="AC869" s="16" t="str">
        <f t="shared" si="78"/>
        <v/>
      </c>
      <c r="AD869" s="16" t="str">
        <f t="shared" si="79"/>
        <v/>
      </c>
      <c r="AE869" s="16" t="str">
        <f t="shared" si="80"/>
        <v/>
      </c>
      <c r="AF869" s="16">
        <f t="shared" si="81"/>
        <v>1.3547100823050277E-2</v>
      </c>
      <c r="AG869" s="16" t="str">
        <f t="shared" si="82"/>
        <v/>
      </c>
      <c r="AH869" s="16" t="str">
        <f t="shared" si="83"/>
        <v/>
      </c>
      <c r="AI869" s="17" t="str">
        <f>IF('Peer Comparison Tool'!$D$11="NR","",IF($C869='Peer Comparison Tool'!$D$9,COUNT('ALLL &lt;50B Database'!$AI$1:AI868)+1,""))</f>
        <v/>
      </c>
    </row>
    <row r="870" spans="1:35" x14ac:dyDescent="0.25">
      <c r="A870" t="s">
        <v>2328</v>
      </c>
      <c r="B870">
        <v>498148</v>
      </c>
      <c r="C870" s="5" t="s">
        <v>2299</v>
      </c>
      <c r="D870" s="5" t="s">
        <v>4390</v>
      </c>
      <c r="E870" s="5" t="s">
        <v>4388</v>
      </c>
      <c r="F870" s="2">
        <v>7474</v>
      </c>
      <c r="G870" s="2">
        <v>788063</v>
      </c>
      <c r="H870" s="2">
        <v>654666</v>
      </c>
      <c r="I870" s="2">
        <v>35689</v>
      </c>
      <c r="J870" s="2">
        <v>618977</v>
      </c>
      <c r="K870" s="33">
        <v>1.2074762067088114E-2</v>
      </c>
      <c r="L870" s="2">
        <v>7159</v>
      </c>
      <c r="M870" s="2">
        <v>772906</v>
      </c>
      <c r="N870" s="2">
        <v>620589</v>
      </c>
      <c r="O870" s="33">
        <v>1.1535815169137707E-2</v>
      </c>
      <c r="P870" s="2">
        <v>7092</v>
      </c>
      <c r="Q870" s="2">
        <v>769077</v>
      </c>
      <c r="R870" s="2">
        <v>615125</v>
      </c>
      <c r="S870" s="35">
        <v>1.1529363950416581E-2</v>
      </c>
      <c r="T870" t="s">
        <v>4388</v>
      </c>
      <c r="U870" t="s">
        <v>4388</v>
      </c>
      <c r="V870" s="5" t="s">
        <v>4390</v>
      </c>
      <c r="W870" s="5">
        <v>0</v>
      </c>
      <c r="X870" s="4">
        <v>5.4539811667153257E-4</v>
      </c>
      <c r="Y870" s="6">
        <v>382</v>
      </c>
      <c r="Z870" s="4">
        <v>-6.4512187211256122E-6</v>
      </c>
      <c r="AA870" s="5">
        <v>2895</v>
      </c>
      <c r="AC870" s="16" t="str">
        <f t="shared" si="78"/>
        <v/>
      </c>
      <c r="AD870" s="16" t="str">
        <f t="shared" si="79"/>
        <v/>
      </c>
      <c r="AE870" s="16" t="str">
        <f t="shared" si="80"/>
        <v/>
      </c>
      <c r="AF870" s="16">
        <f t="shared" si="81"/>
        <v>1.2074762067088114E-2</v>
      </c>
      <c r="AG870" s="16" t="str">
        <f t="shared" si="82"/>
        <v/>
      </c>
      <c r="AH870" s="16" t="str">
        <f t="shared" si="83"/>
        <v/>
      </c>
      <c r="AI870" s="17" t="str">
        <f>IF('Peer Comparison Tool'!$D$11="NR","",IF($C870='Peer Comparison Tool'!$D$9,COUNT('ALLL &lt;50B Database'!$AI$1:AI869)+1,""))</f>
        <v/>
      </c>
    </row>
    <row r="871" spans="1:35" x14ac:dyDescent="0.25">
      <c r="A871" t="s">
        <v>283</v>
      </c>
      <c r="B871">
        <v>5461</v>
      </c>
      <c r="C871" s="5" t="s">
        <v>207</v>
      </c>
      <c r="D871" s="5" t="s">
        <v>4390</v>
      </c>
      <c r="E871" s="5" t="s">
        <v>4388</v>
      </c>
      <c r="F871" s="2">
        <v>6299</v>
      </c>
      <c r="G871" s="2">
        <v>787962</v>
      </c>
      <c r="H871" s="2">
        <v>520629</v>
      </c>
      <c r="I871" s="2">
        <v>73597</v>
      </c>
      <c r="J871" s="2">
        <v>447032</v>
      </c>
      <c r="K871" s="33">
        <v>1.4090713863884465E-2</v>
      </c>
      <c r="L871" s="2">
        <v>5989</v>
      </c>
      <c r="M871" s="2">
        <v>625024</v>
      </c>
      <c r="N871" s="2">
        <v>451265</v>
      </c>
      <c r="O871" s="33">
        <v>1.3271581000077561E-2</v>
      </c>
      <c r="P871" s="2">
        <v>6094</v>
      </c>
      <c r="Q871" s="2">
        <v>637348</v>
      </c>
      <c r="R871" s="2">
        <v>456244</v>
      </c>
      <c r="S871" s="35">
        <v>1.3356887980992627E-2</v>
      </c>
      <c r="T871" t="s">
        <v>4388</v>
      </c>
      <c r="U871" t="s">
        <v>4388</v>
      </c>
      <c r="V871" s="5" t="s">
        <v>4390</v>
      </c>
      <c r="W871" s="5">
        <v>0</v>
      </c>
      <c r="X871" s="4">
        <v>7.3382588289183821E-4</v>
      </c>
      <c r="Y871" s="6">
        <v>205</v>
      </c>
      <c r="Z871" s="4">
        <v>8.5306980915066458E-5</v>
      </c>
      <c r="AA871" s="5">
        <v>1946</v>
      </c>
      <c r="AC871" s="16" t="str">
        <f t="shared" si="78"/>
        <v/>
      </c>
      <c r="AD871" s="16" t="str">
        <f t="shared" si="79"/>
        <v/>
      </c>
      <c r="AE871" s="16" t="str">
        <f t="shared" si="80"/>
        <v/>
      </c>
      <c r="AF871" s="16">
        <f t="shared" si="81"/>
        <v>1.4090713863884465E-2</v>
      </c>
      <c r="AG871" s="16" t="str">
        <f t="shared" si="82"/>
        <v/>
      </c>
      <c r="AH871" s="16" t="str">
        <f t="shared" si="83"/>
        <v/>
      </c>
      <c r="AI871" s="17" t="str">
        <f>IF('Peer Comparison Tool'!$D$11="NR","",IF($C871='Peer Comparison Tool'!$D$9,COUNT('ALLL &lt;50B Database'!$AI$1:AI870)+1,""))</f>
        <v/>
      </c>
    </row>
    <row r="872" spans="1:35" x14ac:dyDescent="0.25">
      <c r="A872" t="s">
        <v>995</v>
      </c>
      <c r="B872">
        <v>856243</v>
      </c>
      <c r="C872" s="5" t="s">
        <v>926</v>
      </c>
      <c r="D872" s="5" t="s">
        <v>4390</v>
      </c>
      <c r="E872" s="5" t="s">
        <v>4388</v>
      </c>
      <c r="F872" s="2">
        <v>5909</v>
      </c>
      <c r="G872" s="2">
        <v>786070</v>
      </c>
      <c r="H872" s="2">
        <v>621037</v>
      </c>
      <c r="I872" s="2">
        <v>194831</v>
      </c>
      <c r="J872" s="2">
        <v>426206</v>
      </c>
      <c r="K872" s="33">
        <v>1.3864187740200748E-2</v>
      </c>
      <c r="L872" s="2">
        <v>4499</v>
      </c>
      <c r="M872" s="2">
        <v>452096</v>
      </c>
      <c r="N872" s="2">
        <v>337631</v>
      </c>
      <c r="O872" s="33">
        <v>1.332519821935782E-2</v>
      </c>
      <c r="P872" s="2">
        <v>5055</v>
      </c>
      <c r="Q872" s="2">
        <v>565049</v>
      </c>
      <c r="R872" s="2">
        <v>405563</v>
      </c>
      <c r="S872" s="35">
        <v>1.246415476757002E-2</v>
      </c>
      <c r="T872" t="s">
        <v>4388</v>
      </c>
      <c r="U872" t="s">
        <v>4388</v>
      </c>
      <c r="V872" s="5" t="s">
        <v>4390</v>
      </c>
      <c r="W872" s="5">
        <v>0</v>
      </c>
      <c r="X872" s="4">
        <v>1.4000329726307284E-3</v>
      </c>
      <c r="Y872" s="6">
        <v>854</v>
      </c>
      <c r="Z872" s="4">
        <v>-8.6104345178780045E-4</v>
      </c>
      <c r="AA872" s="5">
        <v>2036</v>
      </c>
      <c r="AC872" s="16" t="str">
        <f t="shared" si="78"/>
        <v/>
      </c>
      <c r="AD872" s="16" t="str">
        <f t="shared" si="79"/>
        <v/>
      </c>
      <c r="AE872" s="16" t="str">
        <f t="shared" si="80"/>
        <v/>
      </c>
      <c r="AF872" s="16">
        <f t="shared" si="81"/>
        <v>1.3864187740200748E-2</v>
      </c>
      <c r="AG872" s="16" t="str">
        <f t="shared" si="82"/>
        <v/>
      </c>
      <c r="AH872" s="16" t="str">
        <f t="shared" si="83"/>
        <v/>
      </c>
      <c r="AI872" s="17" t="str">
        <f>IF('Peer Comparison Tool'!$D$11="NR","",IF($C872='Peer Comparison Tool'!$D$9,COUNT('ALLL &lt;50B Database'!$AI$1:AI871)+1,""))</f>
        <v/>
      </c>
    </row>
    <row r="873" spans="1:35" x14ac:dyDescent="0.25">
      <c r="A873" t="s">
        <v>980</v>
      </c>
      <c r="B873">
        <v>340742</v>
      </c>
      <c r="C873" s="5" t="s">
        <v>926</v>
      </c>
      <c r="D873" s="5" t="s">
        <v>4387</v>
      </c>
      <c r="E873" s="5" t="s">
        <v>4388</v>
      </c>
      <c r="F873" s="2">
        <v>8465</v>
      </c>
      <c r="G873" s="2">
        <v>785153</v>
      </c>
      <c r="H873" s="2">
        <v>535479</v>
      </c>
      <c r="I873" s="2">
        <v>42982</v>
      </c>
      <c r="J873" s="2">
        <v>492497</v>
      </c>
      <c r="K873" s="33">
        <v>1.7187921956885018E-2</v>
      </c>
      <c r="L873" s="2">
        <v>7987</v>
      </c>
      <c r="M873" s="2">
        <v>696014</v>
      </c>
      <c r="N873" s="2">
        <v>513463</v>
      </c>
      <c r="O873" s="33">
        <v>1.5555161715644555E-2</v>
      </c>
      <c r="P873" s="2">
        <v>8089</v>
      </c>
      <c r="Q873" s="2">
        <v>697474</v>
      </c>
      <c r="R873" s="2">
        <v>513758</v>
      </c>
      <c r="S873" s="35">
        <v>1.5744766991462905E-2</v>
      </c>
      <c r="T873" t="s">
        <v>4388</v>
      </c>
      <c r="U873" t="s">
        <v>4388</v>
      </c>
      <c r="V873" s="5" t="s">
        <v>4387</v>
      </c>
      <c r="W873" s="5">
        <v>0</v>
      </c>
      <c r="X873" s="4">
        <v>1.4431549654221124E-3</v>
      </c>
      <c r="Y873" s="6">
        <v>376</v>
      </c>
      <c r="Z873" s="4">
        <v>1.8960527581834974E-4</v>
      </c>
      <c r="AA873" s="5">
        <v>996</v>
      </c>
      <c r="AC873" s="16" t="str">
        <f t="shared" si="78"/>
        <v/>
      </c>
      <c r="AD873" s="16" t="str">
        <f t="shared" si="79"/>
        <v/>
      </c>
      <c r="AE873" s="16" t="str">
        <f t="shared" si="80"/>
        <v/>
      </c>
      <c r="AF873" s="16">
        <f t="shared" si="81"/>
        <v>1.7187921956885018E-2</v>
      </c>
      <c r="AG873" s="16" t="str">
        <f t="shared" si="82"/>
        <v/>
      </c>
      <c r="AH873" s="16" t="str">
        <f t="shared" si="83"/>
        <v/>
      </c>
      <c r="AI873" s="17" t="str">
        <f>IF('Peer Comparison Tool'!$D$11="NR","",IF($C873='Peer Comparison Tool'!$D$9,COUNT('ALLL &lt;50B Database'!$AI$1:AI872)+1,""))</f>
        <v/>
      </c>
    </row>
    <row r="874" spans="1:35" x14ac:dyDescent="0.25">
      <c r="A874" t="s">
        <v>3776</v>
      </c>
      <c r="B874">
        <v>91754</v>
      </c>
      <c r="C874" s="5" t="s">
        <v>3704</v>
      </c>
      <c r="D874" s="5" t="s">
        <v>4387</v>
      </c>
      <c r="E874" s="5" t="s">
        <v>4388</v>
      </c>
      <c r="F874" s="2">
        <v>3279</v>
      </c>
      <c r="G874" s="2">
        <v>784409</v>
      </c>
      <c r="H874" s="2">
        <v>192179</v>
      </c>
      <c r="I874" s="2">
        <v>9832</v>
      </c>
      <c r="J874" s="2">
        <v>182347</v>
      </c>
      <c r="K874" s="33">
        <v>1.798219877486331E-2</v>
      </c>
      <c r="L874" s="2">
        <v>2729</v>
      </c>
      <c r="M874" s="2">
        <v>726533</v>
      </c>
      <c r="N874" s="2">
        <v>176432</v>
      </c>
      <c r="O874" s="33">
        <v>1.5467715607146095E-2</v>
      </c>
      <c r="P874" s="2">
        <v>2747</v>
      </c>
      <c r="Q874" s="2">
        <v>765358</v>
      </c>
      <c r="R874" s="2">
        <v>181151</v>
      </c>
      <c r="S874" s="35">
        <v>1.5164144829451673E-2</v>
      </c>
      <c r="T874" t="s">
        <v>4388</v>
      </c>
      <c r="U874" t="s">
        <v>4388</v>
      </c>
      <c r="V874" s="5" t="s">
        <v>4387</v>
      </c>
      <c r="W874" s="5">
        <v>0</v>
      </c>
      <c r="X874" s="4">
        <v>2.818053945411637E-3</v>
      </c>
      <c r="Y874" s="6">
        <v>532</v>
      </c>
      <c r="Z874" s="4">
        <v>-3.0357077769442228E-4</v>
      </c>
      <c r="AA874" s="5">
        <v>845</v>
      </c>
      <c r="AC874" s="16" t="str">
        <f t="shared" si="78"/>
        <v/>
      </c>
      <c r="AD874" s="16" t="str">
        <f t="shared" si="79"/>
        <v/>
      </c>
      <c r="AE874" s="16" t="str">
        <f t="shared" si="80"/>
        <v/>
      </c>
      <c r="AF874" s="16">
        <f t="shared" si="81"/>
        <v>1.798219877486331E-2</v>
      </c>
      <c r="AG874" s="16" t="str">
        <f t="shared" si="82"/>
        <v/>
      </c>
      <c r="AH874" s="16" t="str">
        <f t="shared" si="83"/>
        <v/>
      </c>
      <c r="AI874" s="17" t="str">
        <f>IF('Peer Comparison Tool'!$D$11="NR","",IF($C874='Peer Comparison Tool'!$D$9,COUNT('ALLL &lt;50B Database'!$AI$1:AI873)+1,""))</f>
        <v/>
      </c>
    </row>
    <row r="875" spans="1:35" x14ac:dyDescent="0.25">
      <c r="A875" t="s">
        <v>1597</v>
      </c>
      <c r="B875">
        <v>285740</v>
      </c>
      <c r="C875" s="5" t="s">
        <v>1578</v>
      </c>
      <c r="D875" s="5" t="s">
        <v>4387</v>
      </c>
      <c r="E875" s="5" t="s">
        <v>4388</v>
      </c>
      <c r="F875" s="2">
        <v>8049</v>
      </c>
      <c r="G875" s="2">
        <v>784366</v>
      </c>
      <c r="H875" s="2">
        <v>604783</v>
      </c>
      <c r="I875" s="2">
        <v>62029</v>
      </c>
      <c r="J875" s="2">
        <v>542754</v>
      </c>
      <c r="K875" s="33">
        <v>1.4829922948518114E-2</v>
      </c>
      <c r="L875" s="2">
        <v>6941</v>
      </c>
      <c r="M875" s="2">
        <v>714959</v>
      </c>
      <c r="N875" s="2">
        <v>554978</v>
      </c>
      <c r="O875" s="33">
        <v>1.2506802071433462E-2</v>
      </c>
      <c r="P875" s="2">
        <v>7144</v>
      </c>
      <c r="Q875" s="2">
        <v>716478</v>
      </c>
      <c r="R875" s="2">
        <v>545351</v>
      </c>
      <c r="S875" s="35">
        <v>1.3099820115851993E-2</v>
      </c>
      <c r="T875" t="s">
        <v>4388</v>
      </c>
      <c r="U875" t="s">
        <v>4388</v>
      </c>
      <c r="V875" s="5" t="s">
        <v>4387</v>
      </c>
      <c r="W875" s="5">
        <v>0</v>
      </c>
      <c r="X875" s="4">
        <v>1.7301028326661208E-3</v>
      </c>
      <c r="Y875" s="6">
        <v>905</v>
      </c>
      <c r="Z875" s="4">
        <v>5.9301804441853033E-4</v>
      </c>
      <c r="AA875" s="5">
        <v>1658</v>
      </c>
      <c r="AC875" s="16" t="str">
        <f t="shared" si="78"/>
        <v/>
      </c>
      <c r="AD875" s="16" t="str">
        <f t="shared" si="79"/>
        <v/>
      </c>
      <c r="AE875" s="16" t="str">
        <f t="shared" si="80"/>
        <v/>
      </c>
      <c r="AF875" s="16">
        <f t="shared" si="81"/>
        <v>1.4829922948518114E-2</v>
      </c>
      <c r="AG875" s="16" t="str">
        <f t="shared" si="82"/>
        <v/>
      </c>
      <c r="AH875" s="16" t="str">
        <f t="shared" si="83"/>
        <v/>
      </c>
      <c r="AI875" s="17" t="str">
        <f>IF('Peer Comparison Tool'!$D$11="NR","",IF($C875='Peer Comparison Tool'!$D$9,COUNT('ALLL &lt;50B Database'!$AI$1:AI874)+1,""))</f>
        <v/>
      </c>
    </row>
    <row r="876" spans="1:35" x14ac:dyDescent="0.25">
      <c r="A876" t="s">
        <v>69</v>
      </c>
      <c r="B876">
        <v>961259</v>
      </c>
      <c r="C876" s="5" t="s">
        <v>2907</v>
      </c>
      <c r="D876" s="5" t="s">
        <v>4390</v>
      </c>
      <c r="E876" s="5" t="s">
        <v>4388</v>
      </c>
      <c r="F876" s="2">
        <v>5016</v>
      </c>
      <c r="G876" s="2">
        <v>782932</v>
      </c>
      <c r="H876" s="2">
        <v>317501</v>
      </c>
      <c r="I876" s="2">
        <v>54194</v>
      </c>
      <c r="J876" s="2">
        <v>263307</v>
      </c>
      <c r="K876" s="33">
        <v>1.905000626644943E-2</v>
      </c>
      <c r="L876" s="2">
        <v>4206</v>
      </c>
      <c r="M876" s="2">
        <v>692128</v>
      </c>
      <c r="N876" s="2">
        <v>268093</v>
      </c>
      <c r="O876" s="33">
        <v>1.568858567735823E-2</v>
      </c>
      <c r="P876" s="2">
        <v>4747</v>
      </c>
      <c r="Q876" s="2">
        <v>713998</v>
      </c>
      <c r="R876" s="2">
        <v>266968</v>
      </c>
      <c r="S876" s="35">
        <v>1.7781157292259746E-2</v>
      </c>
      <c r="T876" t="s">
        <v>4388</v>
      </c>
      <c r="U876" t="s">
        <v>4388</v>
      </c>
      <c r="V876" s="5" t="s">
        <v>4390</v>
      </c>
      <c r="W876" s="5">
        <v>0</v>
      </c>
      <c r="X876" s="4">
        <v>1.2688489741896833E-3</v>
      </c>
      <c r="Y876" s="6">
        <v>269</v>
      </c>
      <c r="Z876" s="4">
        <v>2.0925716149015165E-3</v>
      </c>
      <c r="AA876" s="5">
        <v>666</v>
      </c>
      <c r="AC876" s="16" t="str">
        <f t="shared" si="78"/>
        <v/>
      </c>
      <c r="AD876" s="16" t="str">
        <f t="shared" si="79"/>
        <v/>
      </c>
      <c r="AE876" s="16" t="str">
        <f t="shared" si="80"/>
        <v/>
      </c>
      <c r="AF876" s="16">
        <f t="shared" si="81"/>
        <v>1.905000626644943E-2</v>
      </c>
      <c r="AG876" s="16" t="str">
        <f t="shared" si="82"/>
        <v/>
      </c>
      <c r="AH876" s="16" t="str">
        <f t="shared" si="83"/>
        <v/>
      </c>
      <c r="AI876" s="17" t="str">
        <f>IF('Peer Comparison Tool'!$D$11="NR","",IF($C876='Peer Comparison Tool'!$D$9,COUNT('ALLL &lt;50B Database'!$AI$1:AI875)+1,""))</f>
        <v/>
      </c>
    </row>
    <row r="877" spans="1:35" x14ac:dyDescent="0.25">
      <c r="A877" t="s">
        <v>1976</v>
      </c>
      <c r="B877">
        <v>150044</v>
      </c>
      <c r="C877" s="5" t="s">
        <v>1963</v>
      </c>
      <c r="D877" s="5" t="s">
        <v>4390</v>
      </c>
      <c r="E877" s="5" t="s">
        <v>4388</v>
      </c>
      <c r="F877" s="2">
        <v>6129</v>
      </c>
      <c r="G877" s="2">
        <v>781808</v>
      </c>
      <c r="H877" s="2">
        <v>596084</v>
      </c>
      <c r="I877" s="2">
        <v>42050</v>
      </c>
      <c r="J877" s="2">
        <v>554034</v>
      </c>
      <c r="K877" s="33">
        <v>1.1062497969438699E-2</v>
      </c>
      <c r="L877" s="2">
        <v>5484</v>
      </c>
      <c r="M877" s="2">
        <v>695189</v>
      </c>
      <c r="N877" s="2">
        <v>573534</v>
      </c>
      <c r="O877" s="33">
        <v>9.5617696596888759E-3</v>
      </c>
      <c r="P877" s="2">
        <v>5888</v>
      </c>
      <c r="Q877" s="2">
        <v>700270</v>
      </c>
      <c r="R877" s="2">
        <v>573287</v>
      </c>
      <c r="S877" s="35">
        <v>1.0270597449445043E-2</v>
      </c>
      <c r="T877" t="s">
        <v>4388</v>
      </c>
      <c r="U877" t="s">
        <v>4388</v>
      </c>
      <c r="V877" s="5" t="s">
        <v>4390</v>
      </c>
      <c r="W877" s="5">
        <v>0</v>
      </c>
      <c r="X877" s="4">
        <v>7.9190051999365567E-4</v>
      </c>
      <c r="Y877" s="6">
        <v>241</v>
      </c>
      <c r="Z877" s="4">
        <v>7.0882778975616713E-4</v>
      </c>
      <c r="AA877" s="5">
        <v>3346</v>
      </c>
      <c r="AC877" s="16" t="str">
        <f t="shared" si="78"/>
        <v/>
      </c>
      <c r="AD877" s="16" t="str">
        <f t="shared" si="79"/>
        <v/>
      </c>
      <c r="AE877" s="16" t="str">
        <f t="shared" si="80"/>
        <v/>
      </c>
      <c r="AF877" s="16">
        <f t="shared" si="81"/>
        <v>1.1062497969438699E-2</v>
      </c>
      <c r="AG877" s="16" t="str">
        <f t="shared" si="82"/>
        <v/>
      </c>
      <c r="AH877" s="16" t="str">
        <f t="shared" si="83"/>
        <v/>
      </c>
      <c r="AI877" s="17" t="str">
        <f>IF('Peer Comparison Tool'!$D$11="NR","",IF($C877='Peer Comparison Tool'!$D$9,COUNT('ALLL &lt;50B Database'!$AI$1:AI876)+1,""))</f>
        <v/>
      </c>
    </row>
    <row r="878" spans="1:35" x14ac:dyDescent="0.25">
      <c r="A878" t="s">
        <v>2939</v>
      </c>
      <c r="B878">
        <v>2819167</v>
      </c>
      <c r="C878" s="5" t="s">
        <v>2935</v>
      </c>
      <c r="D878" s="5" t="s">
        <v>4390</v>
      </c>
      <c r="E878" s="5" t="s">
        <v>4388</v>
      </c>
      <c r="F878" s="2">
        <v>10647</v>
      </c>
      <c r="G878" s="2">
        <v>781313</v>
      </c>
      <c r="H878" s="2">
        <v>656967</v>
      </c>
      <c r="I878" s="2">
        <v>27517</v>
      </c>
      <c r="J878" s="2">
        <v>629450</v>
      </c>
      <c r="K878" s="33">
        <v>1.6914766859957107E-2</v>
      </c>
      <c r="L878" s="2">
        <v>7842</v>
      </c>
      <c r="M878" s="2">
        <v>785181</v>
      </c>
      <c r="N878" s="2">
        <v>671002</v>
      </c>
      <c r="O878" s="33">
        <v>1.1686999442624612E-2</v>
      </c>
      <c r="P878" s="2">
        <v>8826</v>
      </c>
      <c r="Q878" s="2">
        <v>785037</v>
      </c>
      <c r="R878" s="2">
        <v>647195</v>
      </c>
      <c r="S878" s="35">
        <v>1.363731178392911E-2</v>
      </c>
      <c r="T878" t="s">
        <v>4388</v>
      </c>
      <c r="U878" t="s">
        <v>4388</v>
      </c>
      <c r="V878" s="5" t="s">
        <v>4390</v>
      </c>
      <c r="W878" s="5">
        <v>0</v>
      </c>
      <c r="X878" s="4">
        <v>3.2774550760279967E-3</v>
      </c>
      <c r="Y878" s="6">
        <v>1821</v>
      </c>
      <c r="Z878" s="4">
        <v>1.9503123413044977E-3</v>
      </c>
      <c r="AA878" s="5">
        <v>1057</v>
      </c>
      <c r="AC878" s="16" t="str">
        <f t="shared" si="78"/>
        <v/>
      </c>
      <c r="AD878" s="16" t="str">
        <f t="shared" si="79"/>
        <v/>
      </c>
      <c r="AE878" s="16" t="str">
        <f t="shared" si="80"/>
        <v/>
      </c>
      <c r="AF878" s="16">
        <f t="shared" si="81"/>
        <v>1.6914766859957107E-2</v>
      </c>
      <c r="AG878" s="16" t="str">
        <f t="shared" si="82"/>
        <v/>
      </c>
      <c r="AH878" s="16" t="str">
        <f t="shared" si="83"/>
        <v/>
      </c>
      <c r="AI878" s="17" t="str">
        <f>IF('Peer Comparison Tool'!$D$11="NR","",IF($C878='Peer Comparison Tool'!$D$9,COUNT('ALLL &lt;50B Database'!$AI$1:AI877)+1,""))</f>
        <v/>
      </c>
    </row>
    <row r="879" spans="1:35" x14ac:dyDescent="0.25">
      <c r="A879" t="s">
        <v>3779</v>
      </c>
      <c r="B879">
        <v>327855</v>
      </c>
      <c r="C879" s="5" t="s">
        <v>3704</v>
      </c>
      <c r="D879" s="5" t="s">
        <v>4390</v>
      </c>
      <c r="E879" s="5" t="s">
        <v>4388</v>
      </c>
      <c r="F879" s="2">
        <v>8448</v>
      </c>
      <c r="G879" s="2">
        <v>780353</v>
      </c>
      <c r="H879" s="2">
        <v>539730</v>
      </c>
      <c r="I879" s="2">
        <v>37220</v>
      </c>
      <c r="J879" s="2">
        <v>502510</v>
      </c>
      <c r="K879" s="33">
        <v>1.6811605739189269E-2</v>
      </c>
      <c r="L879" s="2">
        <v>8342</v>
      </c>
      <c r="M879" s="2">
        <v>631956</v>
      </c>
      <c r="N879" s="2">
        <v>490258</v>
      </c>
      <c r="O879" s="33">
        <v>1.7015530598174837E-2</v>
      </c>
      <c r="P879" s="2">
        <v>8354</v>
      </c>
      <c r="Q879" s="2">
        <v>735717</v>
      </c>
      <c r="R879" s="2">
        <v>508160</v>
      </c>
      <c r="S879" s="35">
        <v>1.6439704030226699E-2</v>
      </c>
      <c r="T879" t="s">
        <v>4388</v>
      </c>
      <c r="U879" t="s">
        <v>4388</v>
      </c>
      <c r="V879" s="5" t="s">
        <v>4390</v>
      </c>
      <c r="W879" s="5">
        <v>0</v>
      </c>
      <c r="X879" s="4">
        <v>3.7190170896257008E-4</v>
      </c>
      <c r="Y879" s="6">
        <v>94</v>
      </c>
      <c r="Z879" s="4">
        <v>-5.7582656794813794E-4</v>
      </c>
      <c r="AA879" s="5">
        <v>1080</v>
      </c>
      <c r="AC879" s="16" t="str">
        <f t="shared" si="78"/>
        <v/>
      </c>
      <c r="AD879" s="16" t="str">
        <f t="shared" si="79"/>
        <v/>
      </c>
      <c r="AE879" s="16" t="str">
        <f t="shared" si="80"/>
        <v/>
      </c>
      <c r="AF879" s="16">
        <f t="shared" si="81"/>
        <v>1.6811605739189269E-2</v>
      </c>
      <c r="AG879" s="16" t="str">
        <f t="shared" si="82"/>
        <v/>
      </c>
      <c r="AH879" s="16" t="str">
        <f t="shared" si="83"/>
        <v/>
      </c>
      <c r="AI879" s="17" t="str">
        <f>IF('Peer Comparison Tool'!$D$11="NR","",IF($C879='Peer Comparison Tool'!$D$9,COUNT('ALLL &lt;50B Database'!$AI$1:AI878)+1,""))</f>
        <v/>
      </c>
    </row>
    <row r="880" spans="1:35" x14ac:dyDescent="0.25">
      <c r="A880" t="s">
        <v>490</v>
      </c>
      <c r="B880">
        <v>1436071</v>
      </c>
      <c r="C880" s="5" t="s">
        <v>462</v>
      </c>
      <c r="D880" s="5" t="s">
        <v>4387</v>
      </c>
      <c r="E880" s="5" t="s">
        <v>4388</v>
      </c>
      <c r="F880" s="2">
        <v>8456</v>
      </c>
      <c r="G880" s="2">
        <v>778766</v>
      </c>
      <c r="H880" s="2">
        <v>446890</v>
      </c>
      <c r="I880" s="2">
        <v>79951</v>
      </c>
      <c r="J880" s="2">
        <v>366939</v>
      </c>
      <c r="K880" s="33">
        <v>2.3044702252963026E-2</v>
      </c>
      <c r="L880" s="2">
        <v>8304</v>
      </c>
      <c r="M880" s="2">
        <v>655274</v>
      </c>
      <c r="N880" s="2">
        <v>369738</v>
      </c>
      <c r="O880" s="33">
        <v>2.2459146747156093E-2</v>
      </c>
      <c r="P880" s="2">
        <v>8375</v>
      </c>
      <c r="Q880" s="2">
        <v>686674</v>
      </c>
      <c r="R880" s="2">
        <v>373069</v>
      </c>
      <c r="S880" s="35">
        <v>2.2448930358727207E-2</v>
      </c>
      <c r="T880" t="s">
        <v>4388</v>
      </c>
      <c r="U880" t="s">
        <v>4388</v>
      </c>
      <c r="V880" s="5" t="s">
        <v>4387</v>
      </c>
      <c r="W880" s="5">
        <v>0</v>
      </c>
      <c r="X880" s="4">
        <v>5.9577189423581922E-4</v>
      </c>
      <c r="Y880" s="6">
        <v>81</v>
      </c>
      <c r="Z880" s="4">
        <v>-1.0216388428886669E-5</v>
      </c>
      <c r="AA880" s="5">
        <v>332</v>
      </c>
      <c r="AC880" s="16" t="str">
        <f t="shared" si="78"/>
        <v/>
      </c>
      <c r="AD880" s="16" t="str">
        <f t="shared" si="79"/>
        <v/>
      </c>
      <c r="AE880" s="16" t="str">
        <f t="shared" si="80"/>
        <v/>
      </c>
      <c r="AF880" s="16">
        <f t="shared" si="81"/>
        <v>2.3044702252963026E-2</v>
      </c>
      <c r="AG880" s="16" t="str">
        <f t="shared" si="82"/>
        <v/>
      </c>
      <c r="AH880" s="16" t="str">
        <f t="shared" si="83"/>
        <v/>
      </c>
      <c r="AI880" s="17">
        <f>IF('Peer Comparison Tool'!$D$11="NR","",IF($C880='Peer Comparison Tool'!$D$9,COUNT('ALLL &lt;50B Database'!$AI$1:AI879)+1,""))</f>
        <v>25</v>
      </c>
    </row>
    <row r="881" spans="1:35" x14ac:dyDescent="0.25">
      <c r="A881" t="s">
        <v>2530</v>
      </c>
      <c r="B881">
        <v>956938</v>
      </c>
      <c r="C881" s="5" t="s">
        <v>2519</v>
      </c>
      <c r="D881" s="5" t="s">
        <v>4390</v>
      </c>
      <c r="E881" s="5" t="s">
        <v>4388</v>
      </c>
      <c r="F881" s="2">
        <v>5640</v>
      </c>
      <c r="G881" s="2">
        <v>778547</v>
      </c>
      <c r="H881" s="2">
        <v>555368</v>
      </c>
      <c r="I881" s="2">
        <v>23131</v>
      </c>
      <c r="J881" s="2">
        <v>532237</v>
      </c>
      <c r="K881" s="33">
        <v>1.0596783012079206E-2</v>
      </c>
      <c r="L881" s="2">
        <v>5258</v>
      </c>
      <c r="M881" s="2">
        <v>696736</v>
      </c>
      <c r="N881" s="2">
        <v>524966</v>
      </c>
      <c r="O881" s="33">
        <v>1.0015886743141461E-2</v>
      </c>
      <c r="P881" s="2">
        <v>5435</v>
      </c>
      <c r="Q881" s="2">
        <v>727401</v>
      </c>
      <c r="R881" s="2">
        <v>529460</v>
      </c>
      <c r="S881" s="35">
        <v>1.026517583953462E-2</v>
      </c>
      <c r="T881" t="s">
        <v>4388</v>
      </c>
      <c r="U881" t="s">
        <v>4388</v>
      </c>
      <c r="V881" s="5" t="s">
        <v>4390</v>
      </c>
      <c r="W881" s="5">
        <v>0</v>
      </c>
      <c r="X881" s="4">
        <v>3.3160717254458565E-4</v>
      </c>
      <c r="Y881" s="6">
        <v>205</v>
      </c>
      <c r="Z881" s="4">
        <v>2.4928909639315884E-4</v>
      </c>
      <c r="AA881" s="5">
        <v>3552</v>
      </c>
      <c r="AC881" s="16" t="str">
        <f t="shared" si="78"/>
        <v/>
      </c>
      <c r="AD881" s="16" t="str">
        <f t="shared" si="79"/>
        <v/>
      </c>
      <c r="AE881" s="16" t="str">
        <f t="shared" si="80"/>
        <v/>
      </c>
      <c r="AF881" s="16">
        <f t="shared" si="81"/>
        <v>1.0596783012079206E-2</v>
      </c>
      <c r="AG881" s="16" t="str">
        <f t="shared" si="82"/>
        <v/>
      </c>
      <c r="AH881" s="16" t="str">
        <f t="shared" si="83"/>
        <v/>
      </c>
      <c r="AI881" s="17" t="str">
        <f>IF('Peer Comparison Tool'!$D$11="NR","",IF($C881='Peer Comparison Tool'!$D$9,COUNT('ALLL &lt;50B Database'!$AI$1:AI880)+1,""))</f>
        <v/>
      </c>
    </row>
    <row r="882" spans="1:35" x14ac:dyDescent="0.25">
      <c r="A882" t="s">
        <v>3224</v>
      </c>
      <c r="B882">
        <v>427353</v>
      </c>
      <c r="C882" s="5" t="s">
        <v>3209</v>
      </c>
      <c r="D882" s="5" t="s">
        <v>4390</v>
      </c>
      <c r="E882" s="5" t="s">
        <v>4388</v>
      </c>
      <c r="F882" s="2">
        <v>9309</v>
      </c>
      <c r="G882" s="2">
        <v>777838</v>
      </c>
      <c r="H882" s="2">
        <v>623850</v>
      </c>
      <c r="I882" s="2">
        <v>43951</v>
      </c>
      <c r="J882" s="2">
        <v>579899</v>
      </c>
      <c r="K882" s="33">
        <v>1.6052795400578378E-2</v>
      </c>
      <c r="L882" s="2">
        <v>6156</v>
      </c>
      <c r="M882" s="2">
        <v>710305</v>
      </c>
      <c r="N882" s="2">
        <v>560663</v>
      </c>
      <c r="O882" s="33">
        <v>1.0979857775526475E-2</v>
      </c>
      <c r="P882" s="2">
        <v>7355</v>
      </c>
      <c r="Q882" s="2">
        <v>714386</v>
      </c>
      <c r="R882" s="2">
        <v>579798</v>
      </c>
      <c r="S882" s="35">
        <v>1.2685452519670643E-2</v>
      </c>
      <c r="T882" t="s">
        <v>4388</v>
      </c>
      <c r="U882" t="s">
        <v>4388</v>
      </c>
      <c r="V882" s="5" t="s">
        <v>4390</v>
      </c>
      <c r="W882" s="5">
        <v>0</v>
      </c>
      <c r="X882" s="4">
        <v>3.3673428809077345E-3</v>
      </c>
      <c r="Y882" s="6">
        <v>1954</v>
      </c>
      <c r="Z882" s="4">
        <v>1.7055947441441677E-3</v>
      </c>
      <c r="AA882" s="5">
        <v>1256</v>
      </c>
      <c r="AC882" s="16" t="str">
        <f t="shared" si="78"/>
        <v/>
      </c>
      <c r="AD882" s="16" t="str">
        <f t="shared" si="79"/>
        <v/>
      </c>
      <c r="AE882" s="16" t="str">
        <f t="shared" si="80"/>
        <v/>
      </c>
      <c r="AF882" s="16">
        <f t="shared" si="81"/>
        <v>1.6052795400578378E-2</v>
      </c>
      <c r="AG882" s="16" t="str">
        <f t="shared" si="82"/>
        <v/>
      </c>
      <c r="AH882" s="16" t="str">
        <f t="shared" si="83"/>
        <v/>
      </c>
      <c r="AI882" s="17" t="str">
        <f>IF('Peer Comparison Tool'!$D$11="NR","",IF($C882='Peer Comparison Tool'!$D$9,COUNT('ALLL &lt;50B Database'!$AI$1:AI881)+1,""))</f>
        <v/>
      </c>
    </row>
    <row r="883" spans="1:35" x14ac:dyDescent="0.25">
      <c r="A883" t="s">
        <v>3092</v>
      </c>
      <c r="B883">
        <v>846619</v>
      </c>
      <c r="C883" s="5" t="s">
        <v>3064</v>
      </c>
      <c r="D883" s="5" t="s">
        <v>4390</v>
      </c>
      <c r="E883" s="5" t="s">
        <v>4388</v>
      </c>
      <c r="F883" s="2">
        <v>5520</v>
      </c>
      <c r="G883" s="2">
        <v>776783</v>
      </c>
      <c r="H883" s="2">
        <v>528097</v>
      </c>
      <c r="I883" s="2">
        <v>56481</v>
      </c>
      <c r="J883" s="2">
        <v>471616</v>
      </c>
      <c r="K883" s="33">
        <v>1.1704437508481477E-2</v>
      </c>
      <c r="L883" s="2">
        <v>4465</v>
      </c>
      <c r="M883" s="2">
        <v>733844</v>
      </c>
      <c r="N883" s="2">
        <v>518716</v>
      </c>
      <c r="O883" s="33">
        <v>8.6077930890892124E-3</v>
      </c>
      <c r="P883" s="2">
        <v>5087</v>
      </c>
      <c r="Q883" s="2">
        <v>709306</v>
      </c>
      <c r="R883" s="2">
        <v>482239</v>
      </c>
      <c r="S883" s="35">
        <v>1.0548711323638278E-2</v>
      </c>
      <c r="T883" t="s">
        <v>4388</v>
      </c>
      <c r="U883" t="s">
        <v>4388</v>
      </c>
      <c r="V883" s="5" t="s">
        <v>4390</v>
      </c>
      <c r="W883" s="5">
        <v>0</v>
      </c>
      <c r="X883" s="4">
        <v>1.1557261848431991E-3</v>
      </c>
      <c r="Y883" s="6">
        <v>433</v>
      </c>
      <c r="Z883" s="4">
        <v>1.9409182345490657E-3</v>
      </c>
      <c r="AA883" s="5">
        <v>3065</v>
      </c>
      <c r="AC883" s="16" t="str">
        <f t="shared" si="78"/>
        <v/>
      </c>
      <c r="AD883" s="16" t="str">
        <f t="shared" si="79"/>
        <v/>
      </c>
      <c r="AE883" s="16" t="str">
        <f t="shared" si="80"/>
        <v/>
      </c>
      <c r="AF883" s="16">
        <f t="shared" si="81"/>
        <v>1.1704437508481477E-2</v>
      </c>
      <c r="AG883" s="16" t="str">
        <f t="shared" si="82"/>
        <v/>
      </c>
      <c r="AH883" s="16" t="str">
        <f t="shared" si="83"/>
        <v/>
      </c>
      <c r="AI883" s="17" t="str">
        <f>IF('Peer Comparison Tool'!$D$11="NR","",IF($C883='Peer Comparison Tool'!$D$9,COUNT('ALLL &lt;50B Database'!$AI$1:AI882)+1,""))</f>
        <v/>
      </c>
    </row>
    <row r="884" spans="1:35" x14ac:dyDescent="0.25">
      <c r="A884" t="s">
        <v>2575</v>
      </c>
      <c r="B884">
        <v>615954</v>
      </c>
      <c r="C884" s="5" t="s">
        <v>2569</v>
      </c>
      <c r="D884" s="5" t="s">
        <v>4390</v>
      </c>
      <c r="E884" s="5" t="s">
        <v>4388</v>
      </c>
      <c r="F884" s="2">
        <v>8075</v>
      </c>
      <c r="G884" s="2">
        <v>776750</v>
      </c>
      <c r="H884" s="2">
        <v>596046</v>
      </c>
      <c r="I884" s="2">
        <v>35277</v>
      </c>
      <c r="J884" s="2">
        <v>560769</v>
      </c>
      <c r="K884" s="33">
        <v>1.4399868751660666E-2</v>
      </c>
      <c r="L884" s="2">
        <v>7500</v>
      </c>
      <c r="M884" s="2">
        <v>677687</v>
      </c>
      <c r="N884" s="2">
        <v>541824</v>
      </c>
      <c r="O884" s="33">
        <v>1.3842133238837704E-2</v>
      </c>
      <c r="P884" s="2">
        <v>7876</v>
      </c>
      <c r="Q884" s="2">
        <v>687832</v>
      </c>
      <c r="R884" s="2">
        <v>547697</v>
      </c>
      <c r="S884" s="35">
        <v>1.4380213877381106E-2</v>
      </c>
      <c r="T884" t="s">
        <v>4388</v>
      </c>
      <c r="U884" t="s">
        <v>4388</v>
      </c>
      <c r="V884" s="5" t="s">
        <v>4390</v>
      </c>
      <c r="W884" s="5">
        <v>0</v>
      </c>
      <c r="X884" s="4">
        <v>1.9654874279559365E-5</v>
      </c>
      <c r="Y884" s="6">
        <v>199</v>
      </c>
      <c r="Z884" s="4">
        <v>5.3808063854340199E-4</v>
      </c>
      <c r="AA884" s="5">
        <v>1809</v>
      </c>
      <c r="AC884" s="16" t="str">
        <f t="shared" si="78"/>
        <v/>
      </c>
      <c r="AD884" s="16" t="str">
        <f t="shared" si="79"/>
        <v/>
      </c>
      <c r="AE884" s="16" t="str">
        <f t="shared" si="80"/>
        <v/>
      </c>
      <c r="AF884" s="16">
        <f t="shared" si="81"/>
        <v>1.4399868751660666E-2</v>
      </c>
      <c r="AG884" s="16" t="str">
        <f t="shared" si="82"/>
        <v/>
      </c>
      <c r="AH884" s="16" t="str">
        <f t="shared" si="83"/>
        <v/>
      </c>
      <c r="AI884" s="17" t="str">
        <f>IF('Peer Comparison Tool'!$D$11="NR","",IF($C884='Peer Comparison Tool'!$D$9,COUNT('ALLL &lt;50B Database'!$AI$1:AI883)+1,""))</f>
        <v/>
      </c>
    </row>
    <row r="885" spans="1:35" x14ac:dyDescent="0.25">
      <c r="A885" t="s">
        <v>3777</v>
      </c>
      <c r="B885">
        <v>3465392</v>
      </c>
      <c r="C885" s="5" t="s">
        <v>3704</v>
      </c>
      <c r="D885" s="5" t="s">
        <v>4387</v>
      </c>
      <c r="E885" s="5" t="s">
        <v>4388</v>
      </c>
      <c r="F885" s="2">
        <v>4231</v>
      </c>
      <c r="G885" s="2">
        <v>776213</v>
      </c>
      <c r="H885" s="2">
        <v>486532</v>
      </c>
      <c r="I885" s="2">
        <v>0</v>
      </c>
      <c r="J885" s="2">
        <v>486532</v>
      </c>
      <c r="K885" s="33">
        <v>8.6962419738064508E-3</v>
      </c>
      <c r="L885" s="2">
        <v>3603</v>
      </c>
      <c r="M885" s="2">
        <v>742737</v>
      </c>
      <c r="N885" s="2">
        <v>433190</v>
      </c>
      <c r="O885" s="33">
        <v>8.3173665135390928E-3</v>
      </c>
      <c r="P885" s="2">
        <v>3615</v>
      </c>
      <c r="Q885" s="2">
        <v>762786</v>
      </c>
      <c r="R885" s="2">
        <v>477111</v>
      </c>
      <c r="S885" s="35">
        <v>7.576853185107868E-3</v>
      </c>
      <c r="T885" t="s">
        <v>4388</v>
      </c>
      <c r="U885" t="s">
        <v>4388</v>
      </c>
      <c r="V885" s="5" t="s">
        <v>4387</v>
      </c>
      <c r="W885" s="5">
        <v>0</v>
      </c>
      <c r="X885" s="4">
        <v>1.1193887886985828E-3</v>
      </c>
      <c r="Y885" s="6">
        <v>616</v>
      </c>
      <c r="Z885" s="4">
        <v>-7.4051332843122486E-4</v>
      </c>
      <c r="AA885" s="5">
        <v>4160</v>
      </c>
      <c r="AC885" s="16" t="str">
        <f t="shared" si="78"/>
        <v/>
      </c>
      <c r="AD885" s="16" t="str">
        <f t="shared" si="79"/>
        <v/>
      </c>
      <c r="AE885" s="16" t="str">
        <f t="shared" si="80"/>
        <v/>
      </c>
      <c r="AF885" s="16">
        <f t="shared" si="81"/>
        <v>8.6962419738064508E-3</v>
      </c>
      <c r="AG885" s="16" t="str">
        <f t="shared" si="82"/>
        <v/>
      </c>
      <c r="AH885" s="16" t="str">
        <f t="shared" si="83"/>
        <v/>
      </c>
      <c r="AI885" s="17" t="str">
        <f>IF('Peer Comparison Tool'!$D$11="NR","",IF($C885='Peer Comparison Tool'!$D$9,COUNT('ALLL &lt;50B Database'!$AI$1:AI884)+1,""))</f>
        <v/>
      </c>
    </row>
    <row r="886" spans="1:35" x14ac:dyDescent="0.25">
      <c r="A886" t="s">
        <v>3427</v>
      </c>
      <c r="B886">
        <v>465618</v>
      </c>
      <c r="C886" s="5" t="s">
        <v>3374</v>
      </c>
      <c r="D886" s="5" t="s">
        <v>4390</v>
      </c>
      <c r="E886" s="5" t="s">
        <v>4388</v>
      </c>
      <c r="F886" s="2">
        <v>9604</v>
      </c>
      <c r="G886" s="2">
        <v>775226</v>
      </c>
      <c r="H886" s="2">
        <v>562769</v>
      </c>
      <c r="I886" s="2">
        <v>41611</v>
      </c>
      <c r="J886" s="2">
        <v>521158</v>
      </c>
      <c r="K886" s="33">
        <v>1.8428192601859704E-2</v>
      </c>
      <c r="L886" s="2">
        <v>8946</v>
      </c>
      <c r="M886" s="2">
        <v>705414</v>
      </c>
      <c r="N886" s="2">
        <v>524056</v>
      </c>
      <c r="O886" s="33">
        <v>1.7070694734913825E-2</v>
      </c>
      <c r="P886" s="2">
        <v>9203</v>
      </c>
      <c r="Q886" s="2">
        <v>701224</v>
      </c>
      <c r="R886" s="2">
        <v>525710</v>
      </c>
      <c r="S886" s="35">
        <v>1.7505849232466571E-2</v>
      </c>
      <c r="T886" t="s">
        <v>4388</v>
      </c>
      <c r="U886" t="s">
        <v>4388</v>
      </c>
      <c r="V886" s="5" t="s">
        <v>4390</v>
      </c>
      <c r="W886" s="5">
        <v>0</v>
      </c>
      <c r="X886" s="4">
        <v>9.2234336939313322E-4</v>
      </c>
      <c r="Y886" s="6">
        <v>401</v>
      </c>
      <c r="Z886" s="4">
        <v>4.3515449755274563E-4</v>
      </c>
      <c r="AA886" s="5">
        <v>767</v>
      </c>
      <c r="AC886" s="16" t="str">
        <f t="shared" si="78"/>
        <v/>
      </c>
      <c r="AD886" s="16" t="str">
        <f t="shared" si="79"/>
        <v/>
      </c>
      <c r="AE886" s="16" t="str">
        <f t="shared" si="80"/>
        <v/>
      </c>
      <c r="AF886" s="16">
        <f t="shared" si="81"/>
        <v>1.8428192601859704E-2</v>
      </c>
      <c r="AG886" s="16" t="str">
        <f t="shared" si="82"/>
        <v/>
      </c>
      <c r="AH886" s="16" t="str">
        <f t="shared" si="83"/>
        <v/>
      </c>
      <c r="AI886" s="17" t="str">
        <f>IF('Peer Comparison Tool'!$D$11="NR","",IF($C886='Peer Comparison Tool'!$D$9,COUNT('ALLL &lt;50B Database'!$AI$1:AI885)+1,""))</f>
        <v/>
      </c>
    </row>
    <row r="887" spans="1:35" x14ac:dyDescent="0.25">
      <c r="A887" t="s">
        <v>2875</v>
      </c>
      <c r="B887">
        <v>632410</v>
      </c>
      <c r="C887" s="5" t="s">
        <v>2850</v>
      </c>
      <c r="D887" s="5" t="s">
        <v>4387</v>
      </c>
      <c r="E887" s="5" t="s">
        <v>4388</v>
      </c>
      <c r="F887" s="2">
        <v>5723</v>
      </c>
      <c r="G887" s="2">
        <v>774196</v>
      </c>
      <c r="H887" s="2">
        <v>441102</v>
      </c>
      <c r="I887" s="2">
        <v>13249</v>
      </c>
      <c r="J887" s="2">
        <v>427853</v>
      </c>
      <c r="K887" s="33">
        <v>1.3376089451283501E-2</v>
      </c>
      <c r="L887" s="2">
        <v>5497</v>
      </c>
      <c r="M887" s="2">
        <v>701013</v>
      </c>
      <c r="N887" s="2">
        <v>432647</v>
      </c>
      <c r="O887" s="33">
        <v>1.2705508185657129E-2</v>
      </c>
      <c r="P887" s="2">
        <v>5609</v>
      </c>
      <c r="Q887" s="2">
        <v>695001</v>
      </c>
      <c r="R887" s="2">
        <v>438191</v>
      </c>
      <c r="S887" s="35">
        <v>1.2800354183449682E-2</v>
      </c>
      <c r="T887" t="s">
        <v>4388</v>
      </c>
      <c r="U887" t="s">
        <v>4388</v>
      </c>
      <c r="V887" s="5" t="s">
        <v>4387</v>
      </c>
      <c r="W887" s="5">
        <v>0</v>
      </c>
      <c r="X887" s="4">
        <v>5.7573526783381845E-4</v>
      </c>
      <c r="Y887" s="6">
        <v>114</v>
      </c>
      <c r="Z887" s="4">
        <v>9.4845997792553094E-5</v>
      </c>
      <c r="AA887" s="5">
        <v>2240</v>
      </c>
      <c r="AC887" s="16" t="str">
        <f t="shared" si="78"/>
        <v/>
      </c>
      <c r="AD887" s="16" t="str">
        <f t="shared" si="79"/>
        <v/>
      </c>
      <c r="AE887" s="16" t="str">
        <f t="shared" si="80"/>
        <v/>
      </c>
      <c r="AF887" s="16">
        <f t="shared" si="81"/>
        <v>1.3376089451283501E-2</v>
      </c>
      <c r="AG887" s="16" t="str">
        <f t="shared" si="82"/>
        <v/>
      </c>
      <c r="AH887" s="16" t="str">
        <f t="shared" si="83"/>
        <v/>
      </c>
      <c r="AI887" s="17" t="str">
        <f>IF('Peer Comparison Tool'!$D$11="NR","",IF($C887='Peer Comparison Tool'!$D$9,COUNT('ALLL &lt;50B Database'!$AI$1:AI886)+1,""))</f>
        <v/>
      </c>
    </row>
    <row r="888" spans="1:35" x14ac:dyDescent="0.25">
      <c r="A888" t="s">
        <v>22</v>
      </c>
      <c r="B888">
        <v>441434</v>
      </c>
      <c r="C888" s="5" t="s">
        <v>6</v>
      </c>
      <c r="D888" s="5" t="s">
        <v>4390</v>
      </c>
      <c r="E888" s="5" t="s">
        <v>4388</v>
      </c>
      <c r="F888" s="2">
        <v>4914</v>
      </c>
      <c r="G888" s="2">
        <v>773197</v>
      </c>
      <c r="H888" s="2">
        <v>486395</v>
      </c>
      <c r="I888" s="2">
        <v>19608</v>
      </c>
      <c r="J888" s="2">
        <v>466787</v>
      </c>
      <c r="K888" s="33">
        <v>1.0527285464248148E-2</v>
      </c>
      <c r="L888" s="2">
        <v>4348</v>
      </c>
      <c r="M888" s="2">
        <v>674329</v>
      </c>
      <c r="N888" s="2">
        <v>475549</v>
      </c>
      <c r="O888" s="33">
        <v>9.1431166924964627E-3</v>
      </c>
      <c r="P888" s="2">
        <v>4484</v>
      </c>
      <c r="Q888" s="2">
        <v>702832</v>
      </c>
      <c r="R888" s="2">
        <v>480235</v>
      </c>
      <c r="S888" s="35">
        <v>9.3370953803866858E-3</v>
      </c>
      <c r="T888" t="s">
        <v>4388</v>
      </c>
      <c r="U888" t="s">
        <v>4388</v>
      </c>
      <c r="V888" s="5" t="s">
        <v>4390</v>
      </c>
      <c r="W888" s="5">
        <v>0</v>
      </c>
      <c r="X888" s="4">
        <v>1.1901900838614619E-3</v>
      </c>
      <c r="Y888" s="6">
        <v>430</v>
      </c>
      <c r="Z888" s="4">
        <v>1.9397868789022311E-4</v>
      </c>
      <c r="AA888" s="5">
        <v>3588</v>
      </c>
      <c r="AC888" s="16" t="str">
        <f t="shared" si="78"/>
        <v/>
      </c>
      <c r="AD888" s="16" t="str">
        <f t="shared" si="79"/>
        <v/>
      </c>
      <c r="AE888" s="16" t="str">
        <f t="shared" si="80"/>
        <v/>
      </c>
      <c r="AF888" s="16">
        <f t="shared" si="81"/>
        <v>1.0527285464248148E-2</v>
      </c>
      <c r="AG888" s="16" t="str">
        <f t="shared" si="82"/>
        <v/>
      </c>
      <c r="AH888" s="16" t="str">
        <f t="shared" si="83"/>
        <v/>
      </c>
      <c r="AI888" s="17" t="str">
        <f>IF('Peer Comparison Tool'!$D$11="NR","",IF($C888='Peer Comparison Tool'!$D$9,COUNT('ALLL &lt;50B Database'!$AI$1:AI887)+1,""))</f>
        <v/>
      </c>
    </row>
    <row r="889" spans="1:35" x14ac:dyDescent="0.25">
      <c r="A889" t="s">
        <v>2334</v>
      </c>
      <c r="B889">
        <v>950141</v>
      </c>
      <c r="C889" s="5" t="s">
        <v>2299</v>
      </c>
      <c r="D889" s="5" t="s">
        <v>4387</v>
      </c>
      <c r="E889" s="5" t="s">
        <v>4388</v>
      </c>
      <c r="F889" s="2">
        <v>5376</v>
      </c>
      <c r="G889" s="2">
        <v>773178</v>
      </c>
      <c r="H889" s="2">
        <v>557781</v>
      </c>
      <c r="I889" s="2">
        <v>29403</v>
      </c>
      <c r="J889" s="2">
        <v>528378</v>
      </c>
      <c r="K889" s="33">
        <v>1.0174534140331353E-2</v>
      </c>
      <c r="L889" s="2">
        <v>5471</v>
      </c>
      <c r="M889" s="2">
        <v>652355</v>
      </c>
      <c r="N889" s="2">
        <v>509754</v>
      </c>
      <c r="O889" s="33">
        <v>1.0732627895023874E-2</v>
      </c>
      <c r="P889" s="2">
        <v>5420</v>
      </c>
      <c r="Q889" s="2">
        <v>676174</v>
      </c>
      <c r="R889" s="2">
        <v>521666</v>
      </c>
      <c r="S889" s="35">
        <v>1.0389789635513911E-2</v>
      </c>
      <c r="T889" t="s">
        <v>4388</v>
      </c>
      <c r="U889" t="s">
        <v>4388</v>
      </c>
      <c r="V889" s="5" t="s">
        <v>4387</v>
      </c>
      <c r="W889" s="5">
        <v>0</v>
      </c>
      <c r="X889" s="4">
        <v>-2.1525549518255742E-4</v>
      </c>
      <c r="Y889" s="6">
        <v>-44</v>
      </c>
      <c r="Z889" s="4">
        <v>-3.4283825950996369E-4</v>
      </c>
      <c r="AA889" s="5">
        <v>3724</v>
      </c>
      <c r="AC889" s="16" t="str">
        <f t="shared" si="78"/>
        <v/>
      </c>
      <c r="AD889" s="16" t="str">
        <f t="shared" si="79"/>
        <v/>
      </c>
      <c r="AE889" s="16" t="str">
        <f t="shared" si="80"/>
        <v/>
      </c>
      <c r="AF889" s="16">
        <f t="shared" si="81"/>
        <v>1.0174534140331353E-2</v>
      </c>
      <c r="AG889" s="16" t="str">
        <f t="shared" si="82"/>
        <v/>
      </c>
      <c r="AH889" s="16" t="str">
        <f t="shared" si="83"/>
        <v/>
      </c>
      <c r="AI889" s="17" t="str">
        <f>IF('Peer Comparison Tool'!$D$11="NR","",IF($C889='Peer Comparison Tool'!$D$9,COUNT('ALLL &lt;50B Database'!$AI$1:AI888)+1,""))</f>
        <v/>
      </c>
    </row>
    <row r="890" spans="1:35" x14ac:dyDescent="0.25">
      <c r="A890" t="s">
        <v>979</v>
      </c>
      <c r="B890">
        <v>933041</v>
      </c>
      <c r="C890" s="5" t="s">
        <v>926</v>
      </c>
      <c r="D890" s="5" t="s">
        <v>4387</v>
      </c>
      <c r="E890" s="5" t="s">
        <v>4388</v>
      </c>
      <c r="F890" s="2">
        <v>16608</v>
      </c>
      <c r="G890" s="2">
        <v>771653</v>
      </c>
      <c r="H890" s="2">
        <v>410120</v>
      </c>
      <c r="I890" s="2">
        <v>8800</v>
      </c>
      <c r="J890" s="2">
        <v>401320</v>
      </c>
      <c r="K890" s="33">
        <v>4.1383434665603507E-2</v>
      </c>
      <c r="L890" s="2">
        <v>16083</v>
      </c>
      <c r="M890" s="2">
        <v>737240</v>
      </c>
      <c r="N890" s="2">
        <v>395671</v>
      </c>
      <c r="O890" s="33">
        <v>4.0647406557468201E-2</v>
      </c>
      <c r="P890" s="2">
        <v>16199</v>
      </c>
      <c r="Q890" s="2">
        <v>745018</v>
      </c>
      <c r="R890" s="2">
        <v>412251</v>
      </c>
      <c r="S890" s="35">
        <v>3.9294022331055597E-2</v>
      </c>
      <c r="T890" t="s">
        <v>4388</v>
      </c>
      <c r="U890" t="s">
        <v>4388</v>
      </c>
      <c r="V890" s="5" t="s">
        <v>4387</v>
      </c>
      <c r="W890" s="5">
        <v>0</v>
      </c>
      <c r="X890" s="4">
        <v>2.089412334547909E-3</v>
      </c>
      <c r="Y890" s="6">
        <v>409</v>
      </c>
      <c r="Z890" s="4">
        <v>-1.3533842264126031E-3</v>
      </c>
      <c r="AA890" s="5">
        <v>58</v>
      </c>
      <c r="AC890" s="16" t="str">
        <f t="shared" si="78"/>
        <v/>
      </c>
      <c r="AD890" s="16" t="str">
        <f t="shared" si="79"/>
        <v/>
      </c>
      <c r="AE890" s="16" t="str">
        <f t="shared" si="80"/>
        <v/>
      </c>
      <c r="AF890" s="16">
        <f t="shared" si="81"/>
        <v>4.1383434665603507E-2</v>
      </c>
      <c r="AG890" s="16" t="str">
        <f t="shared" si="82"/>
        <v/>
      </c>
      <c r="AH890" s="16" t="str">
        <f t="shared" si="83"/>
        <v/>
      </c>
      <c r="AI890" s="17" t="str">
        <f>IF('Peer Comparison Tool'!$D$11="NR","",IF($C890='Peer Comparison Tool'!$D$9,COUNT('ALLL &lt;50B Database'!$AI$1:AI889)+1,""))</f>
        <v/>
      </c>
    </row>
    <row r="891" spans="1:35" x14ac:dyDescent="0.25">
      <c r="A891" t="s">
        <v>137</v>
      </c>
      <c r="B891">
        <v>9357</v>
      </c>
      <c r="C891" s="5" t="s">
        <v>2041</v>
      </c>
      <c r="D891" s="5" t="s">
        <v>4390</v>
      </c>
      <c r="E891" s="5" t="s">
        <v>4388</v>
      </c>
      <c r="F891" s="2">
        <v>4587</v>
      </c>
      <c r="G891" s="2">
        <v>768948</v>
      </c>
      <c r="H891" s="2">
        <v>681546</v>
      </c>
      <c r="I891" s="2">
        <v>122100</v>
      </c>
      <c r="J891" s="2">
        <v>559446</v>
      </c>
      <c r="K891" s="33">
        <v>8.1991827629476297E-3</v>
      </c>
      <c r="L891" s="2">
        <v>4169</v>
      </c>
      <c r="M891" s="2">
        <v>534016</v>
      </c>
      <c r="N891" s="2">
        <v>441515</v>
      </c>
      <c r="O891" s="33">
        <v>9.4424877976965679E-3</v>
      </c>
      <c r="P891" s="2">
        <v>4583</v>
      </c>
      <c r="Q891" s="2">
        <v>605475</v>
      </c>
      <c r="R891" s="2">
        <v>519611</v>
      </c>
      <c r="S891" s="35">
        <v>8.8200596215245643E-3</v>
      </c>
      <c r="T891" t="s">
        <v>4388</v>
      </c>
      <c r="U891" t="s">
        <v>4388</v>
      </c>
      <c r="V891" s="5" t="s">
        <v>4390</v>
      </c>
      <c r="W891" s="5">
        <v>0</v>
      </c>
      <c r="X891" s="4">
        <v>-6.2087685857693461E-4</v>
      </c>
      <c r="Y891" s="6">
        <v>4</v>
      </c>
      <c r="Z891" s="4">
        <v>-6.2242817617200359E-4</v>
      </c>
      <c r="AA891" s="5">
        <v>4280</v>
      </c>
      <c r="AC891" s="16" t="str">
        <f t="shared" si="78"/>
        <v/>
      </c>
      <c r="AD891" s="16" t="str">
        <f t="shared" si="79"/>
        <v/>
      </c>
      <c r="AE891" s="16" t="str">
        <f t="shared" si="80"/>
        <v/>
      </c>
      <c r="AF891" s="16">
        <f t="shared" si="81"/>
        <v>8.1991827629476297E-3</v>
      </c>
      <c r="AG891" s="16" t="str">
        <f t="shared" si="82"/>
        <v/>
      </c>
      <c r="AH891" s="16" t="str">
        <f t="shared" si="83"/>
        <v/>
      </c>
      <c r="AI891" s="17" t="str">
        <f>IF('Peer Comparison Tool'!$D$11="NR","",IF($C891='Peer Comparison Tool'!$D$9,COUNT('ALLL &lt;50B Database'!$AI$1:AI890)+1,""))</f>
        <v/>
      </c>
    </row>
    <row r="892" spans="1:35" x14ac:dyDescent="0.25">
      <c r="A892" t="s">
        <v>3226</v>
      </c>
      <c r="B892">
        <v>2826316</v>
      </c>
      <c r="C892" s="5" t="s">
        <v>3209</v>
      </c>
      <c r="D892" s="5" t="s">
        <v>4387</v>
      </c>
      <c r="E892" s="5" t="s">
        <v>4388</v>
      </c>
      <c r="F892" s="2">
        <v>9682</v>
      </c>
      <c r="G892" s="2">
        <v>768684</v>
      </c>
      <c r="H892" s="2">
        <v>627983</v>
      </c>
      <c r="I892" s="2">
        <v>36615</v>
      </c>
      <c r="J892" s="2">
        <v>591368</v>
      </c>
      <c r="K892" s="33">
        <v>1.6372208168179542E-2</v>
      </c>
      <c r="L892" s="2">
        <v>9584</v>
      </c>
      <c r="M892" s="2">
        <v>703872</v>
      </c>
      <c r="N892" s="2">
        <v>589015</v>
      </c>
      <c r="O892" s="33">
        <v>1.6271232481345977E-2</v>
      </c>
      <c r="P892" s="2">
        <v>9593</v>
      </c>
      <c r="Q892" s="2">
        <v>704893</v>
      </c>
      <c r="R892" s="2">
        <v>586250</v>
      </c>
      <c r="S892" s="35">
        <v>1.6363326226012793E-2</v>
      </c>
      <c r="T892" t="s">
        <v>4388</v>
      </c>
      <c r="U892" t="s">
        <v>4388</v>
      </c>
      <c r="V892" s="5" t="s">
        <v>4387</v>
      </c>
      <c r="W892" s="5">
        <v>0</v>
      </c>
      <c r="X892" s="4">
        <v>8.8819421667496457E-6</v>
      </c>
      <c r="Y892" s="6">
        <v>89</v>
      </c>
      <c r="Z892" s="4">
        <v>9.2093744666815747E-5</v>
      </c>
      <c r="AA892" s="5">
        <v>1174</v>
      </c>
      <c r="AC892" s="16" t="str">
        <f t="shared" si="78"/>
        <v/>
      </c>
      <c r="AD892" s="16" t="str">
        <f t="shared" si="79"/>
        <v/>
      </c>
      <c r="AE892" s="16" t="str">
        <f t="shared" si="80"/>
        <v/>
      </c>
      <c r="AF892" s="16">
        <f t="shared" si="81"/>
        <v>1.6372208168179542E-2</v>
      </c>
      <c r="AG892" s="16" t="str">
        <f t="shared" si="82"/>
        <v/>
      </c>
      <c r="AH892" s="16" t="str">
        <f t="shared" si="83"/>
        <v/>
      </c>
      <c r="AI892" s="17" t="str">
        <f>IF('Peer Comparison Tool'!$D$11="NR","",IF($C892='Peer Comparison Tool'!$D$9,COUNT('ALLL &lt;50B Database'!$AI$1:AI891)+1,""))</f>
        <v/>
      </c>
    </row>
    <row r="893" spans="1:35" x14ac:dyDescent="0.25">
      <c r="A893" t="s">
        <v>736</v>
      </c>
      <c r="B893">
        <v>737548</v>
      </c>
      <c r="C893" s="5" t="s">
        <v>716</v>
      </c>
      <c r="D893" s="5" t="s">
        <v>4390</v>
      </c>
      <c r="E893" s="5" t="s">
        <v>4388</v>
      </c>
      <c r="F893" s="2">
        <v>5989</v>
      </c>
      <c r="G893" s="2">
        <v>768202</v>
      </c>
      <c r="H893" s="2">
        <v>561237</v>
      </c>
      <c r="I893" s="2">
        <v>50057</v>
      </c>
      <c r="J893" s="2">
        <v>511180</v>
      </c>
      <c r="K893" s="33">
        <v>1.1716029578622012E-2</v>
      </c>
      <c r="L893" s="2">
        <v>5689</v>
      </c>
      <c r="M893" s="2">
        <v>678657</v>
      </c>
      <c r="N893" s="2">
        <v>532253</v>
      </c>
      <c r="O893" s="33">
        <v>1.0688525945368087E-2</v>
      </c>
      <c r="P893" s="2">
        <v>5477</v>
      </c>
      <c r="Q893" s="2">
        <v>695507</v>
      </c>
      <c r="R893" s="2">
        <v>540087</v>
      </c>
      <c r="S893" s="35">
        <v>1.0140958771457192E-2</v>
      </c>
      <c r="T893" t="s">
        <v>4388</v>
      </c>
      <c r="U893" t="s">
        <v>4388</v>
      </c>
      <c r="V893" s="5" t="s">
        <v>4390</v>
      </c>
      <c r="W893" s="5">
        <v>0</v>
      </c>
      <c r="X893" s="4">
        <v>1.5750708071648207E-3</v>
      </c>
      <c r="Y893" s="6">
        <v>512</v>
      </c>
      <c r="Z893" s="4">
        <v>-5.4756717391089491E-4</v>
      </c>
      <c r="AA893" s="5">
        <v>3060</v>
      </c>
      <c r="AC893" s="16" t="str">
        <f t="shared" si="78"/>
        <v/>
      </c>
      <c r="AD893" s="16" t="str">
        <f t="shared" si="79"/>
        <v/>
      </c>
      <c r="AE893" s="16" t="str">
        <f t="shared" si="80"/>
        <v/>
      </c>
      <c r="AF893" s="16">
        <f t="shared" si="81"/>
        <v>1.1716029578622012E-2</v>
      </c>
      <c r="AG893" s="16" t="str">
        <f t="shared" si="82"/>
        <v/>
      </c>
      <c r="AH893" s="16" t="str">
        <f t="shared" si="83"/>
        <v/>
      </c>
      <c r="AI893" s="17" t="str">
        <f>IF('Peer Comparison Tool'!$D$11="NR","",IF($C893='Peer Comparison Tool'!$D$9,COUNT('ALLL &lt;50B Database'!$AI$1:AI892)+1,""))</f>
        <v/>
      </c>
    </row>
    <row r="894" spans="1:35" x14ac:dyDescent="0.25">
      <c r="A894" t="s">
        <v>991</v>
      </c>
      <c r="B894">
        <v>2869162</v>
      </c>
      <c r="C894" s="5" t="s">
        <v>926</v>
      </c>
      <c r="D894" s="5" t="s">
        <v>4390</v>
      </c>
      <c r="E894" s="5" t="s">
        <v>4388</v>
      </c>
      <c r="F894" s="2">
        <v>5271</v>
      </c>
      <c r="G894" s="2">
        <v>768144</v>
      </c>
      <c r="H894" s="2">
        <v>595638</v>
      </c>
      <c r="I894" s="2">
        <v>221797</v>
      </c>
      <c r="J894" s="2">
        <v>373841</v>
      </c>
      <c r="K894" s="33">
        <v>1.4099577092935231E-2</v>
      </c>
      <c r="L894" s="2">
        <v>4762</v>
      </c>
      <c r="M894" s="2">
        <v>591849</v>
      </c>
      <c r="N894" s="2">
        <v>382321</v>
      </c>
      <c r="O894" s="33">
        <v>1.2455502051940646E-2</v>
      </c>
      <c r="P894" s="2">
        <v>4963</v>
      </c>
      <c r="Q894" s="2">
        <v>586726</v>
      </c>
      <c r="R894" s="2">
        <v>386311</v>
      </c>
      <c r="S894" s="35">
        <v>1.2847162001599747E-2</v>
      </c>
      <c r="T894" t="s">
        <v>4388</v>
      </c>
      <c r="U894" t="s">
        <v>4388</v>
      </c>
      <c r="V894" s="5" t="s">
        <v>4390</v>
      </c>
      <c r="W894" s="5">
        <v>0</v>
      </c>
      <c r="X894" s="4">
        <v>1.2524150913354841E-3</v>
      </c>
      <c r="Y894" s="6">
        <v>308</v>
      </c>
      <c r="Z894" s="4">
        <v>3.9165994965910042E-4</v>
      </c>
      <c r="AA894" s="5">
        <v>1940</v>
      </c>
      <c r="AC894" s="16" t="str">
        <f t="shared" si="78"/>
        <v/>
      </c>
      <c r="AD894" s="16" t="str">
        <f t="shared" si="79"/>
        <v/>
      </c>
      <c r="AE894" s="16" t="str">
        <f t="shared" si="80"/>
        <v/>
      </c>
      <c r="AF894" s="16">
        <f t="shared" si="81"/>
        <v>1.4099577092935231E-2</v>
      </c>
      <c r="AG894" s="16" t="str">
        <f t="shared" si="82"/>
        <v/>
      </c>
      <c r="AH894" s="16" t="str">
        <f t="shared" si="83"/>
        <v/>
      </c>
      <c r="AI894" s="17" t="str">
        <f>IF('Peer Comparison Tool'!$D$11="NR","",IF($C894='Peer Comparison Tool'!$D$9,COUNT('ALLL &lt;50B Database'!$AI$1:AI893)+1,""))</f>
        <v/>
      </c>
    </row>
    <row r="895" spans="1:35" x14ac:dyDescent="0.25">
      <c r="A895" t="s">
        <v>3230</v>
      </c>
      <c r="B895">
        <v>154154</v>
      </c>
      <c r="C895" s="5" t="s">
        <v>3209</v>
      </c>
      <c r="D895" s="5" t="s">
        <v>4390</v>
      </c>
      <c r="E895" s="5" t="s">
        <v>4388</v>
      </c>
      <c r="F895" s="2">
        <v>5332</v>
      </c>
      <c r="G895" s="2">
        <v>768068</v>
      </c>
      <c r="H895" s="2">
        <v>445414</v>
      </c>
      <c r="I895" s="2">
        <v>40313</v>
      </c>
      <c r="J895" s="2">
        <v>405101</v>
      </c>
      <c r="K895" s="33">
        <v>1.3162149686127658E-2</v>
      </c>
      <c r="L895" s="2">
        <v>4412</v>
      </c>
      <c r="M895" s="2">
        <v>664810</v>
      </c>
      <c r="N895" s="2">
        <v>398042</v>
      </c>
      <c r="O895" s="33">
        <v>1.108425744016963E-2</v>
      </c>
      <c r="P895" s="2">
        <v>4917</v>
      </c>
      <c r="Q895" s="2">
        <v>676764</v>
      </c>
      <c r="R895" s="2">
        <v>403756</v>
      </c>
      <c r="S895" s="35">
        <v>1.2178147197812541E-2</v>
      </c>
      <c r="T895" t="s">
        <v>4388</v>
      </c>
      <c r="U895" t="s">
        <v>4388</v>
      </c>
      <c r="V895" s="5" t="s">
        <v>4390</v>
      </c>
      <c r="W895" s="5">
        <v>0</v>
      </c>
      <c r="X895" s="4">
        <v>9.8400248831511695E-4</v>
      </c>
      <c r="Y895" s="6">
        <v>415</v>
      </c>
      <c r="Z895" s="4">
        <v>1.0938897576429109E-3</v>
      </c>
      <c r="AA895" s="5">
        <v>2338</v>
      </c>
      <c r="AC895" s="16" t="str">
        <f t="shared" si="78"/>
        <v/>
      </c>
      <c r="AD895" s="16" t="str">
        <f t="shared" si="79"/>
        <v/>
      </c>
      <c r="AE895" s="16" t="str">
        <f t="shared" si="80"/>
        <v/>
      </c>
      <c r="AF895" s="16">
        <f t="shared" si="81"/>
        <v>1.3162149686127658E-2</v>
      </c>
      <c r="AG895" s="16" t="str">
        <f t="shared" si="82"/>
        <v/>
      </c>
      <c r="AH895" s="16" t="str">
        <f t="shared" si="83"/>
        <v/>
      </c>
      <c r="AI895" s="17" t="str">
        <f>IF('Peer Comparison Tool'!$D$11="NR","",IF($C895='Peer Comparison Tool'!$D$9,COUNT('ALLL &lt;50B Database'!$AI$1:AI894)+1,""))</f>
        <v/>
      </c>
    </row>
    <row r="896" spans="1:35" x14ac:dyDescent="0.25">
      <c r="A896" t="s">
        <v>1846</v>
      </c>
      <c r="B896">
        <v>837608</v>
      </c>
      <c r="C896" s="5" t="s">
        <v>1795</v>
      </c>
      <c r="D896" s="5" t="s">
        <v>4390</v>
      </c>
      <c r="E896" s="5" t="s">
        <v>4388</v>
      </c>
      <c r="F896" s="2">
        <v>6517</v>
      </c>
      <c r="G896" s="2">
        <v>767971</v>
      </c>
      <c r="H896" s="2">
        <v>494728</v>
      </c>
      <c r="I896" s="2">
        <v>35848</v>
      </c>
      <c r="J896" s="2">
        <v>458880</v>
      </c>
      <c r="K896" s="33">
        <v>1.4201970013947001E-2</v>
      </c>
      <c r="L896" s="2">
        <v>6612</v>
      </c>
      <c r="M896" s="2">
        <v>694701</v>
      </c>
      <c r="N896" s="2">
        <v>489893</v>
      </c>
      <c r="O896" s="33">
        <v>1.3496824816847761E-2</v>
      </c>
      <c r="P896" s="2">
        <v>6292</v>
      </c>
      <c r="Q896" s="2">
        <v>714217</v>
      </c>
      <c r="R896" s="2">
        <v>477407</v>
      </c>
      <c r="S896" s="35">
        <v>1.3179530254059954E-2</v>
      </c>
      <c r="T896" t="s">
        <v>4388</v>
      </c>
      <c r="U896" t="s">
        <v>4388</v>
      </c>
      <c r="V896" s="5" t="s">
        <v>4390</v>
      </c>
      <c r="W896" s="5">
        <v>0</v>
      </c>
      <c r="X896" s="4">
        <v>1.0224397598870474E-3</v>
      </c>
      <c r="Y896" s="6">
        <v>225</v>
      </c>
      <c r="Z896" s="4">
        <v>-3.1729456278780689E-4</v>
      </c>
      <c r="AA896" s="5">
        <v>1884</v>
      </c>
      <c r="AC896" s="16" t="str">
        <f t="shared" si="78"/>
        <v/>
      </c>
      <c r="AD896" s="16" t="str">
        <f t="shared" si="79"/>
        <v/>
      </c>
      <c r="AE896" s="16" t="str">
        <f t="shared" si="80"/>
        <v/>
      </c>
      <c r="AF896" s="16">
        <f t="shared" si="81"/>
        <v>1.4201970013947001E-2</v>
      </c>
      <c r="AG896" s="16" t="str">
        <f t="shared" si="82"/>
        <v/>
      </c>
      <c r="AH896" s="16" t="str">
        <f t="shared" si="83"/>
        <v/>
      </c>
      <c r="AI896" s="17" t="str">
        <f>IF('Peer Comparison Tool'!$D$11="NR","",IF($C896='Peer Comparison Tool'!$D$9,COUNT('ALLL &lt;50B Database'!$AI$1:AI895)+1,""))</f>
        <v/>
      </c>
    </row>
    <row r="897" spans="1:35" x14ac:dyDescent="0.25">
      <c r="A897" t="s">
        <v>4190</v>
      </c>
      <c r="B897">
        <v>3366239</v>
      </c>
      <c r="C897" s="5" t="s">
        <v>4163</v>
      </c>
      <c r="D897" s="5" t="s">
        <v>4390</v>
      </c>
      <c r="E897" s="5" t="s">
        <v>4388</v>
      </c>
      <c r="F897" s="2">
        <v>6270</v>
      </c>
      <c r="G897" s="2">
        <v>767958</v>
      </c>
      <c r="H897" s="2">
        <v>659967</v>
      </c>
      <c r="I897" s="2">
        <v>72881</v>
      </c>
      <c r="J897" s="2">
        <v>587086</v>
      </c>
      <c r="K897" s="33">
        <v>1.0679866322821528E-2</v>
      </c>
      <c r="L897" s="2">
        <v>4652</v>
      </c>
      <c r="M897" s="2">
        <v>707921</v>
      </c>
      <c r="N897" s="2">
        <v>599953</v>
      </c>
      <c r="O897" s="33">
        <v>7.7539407253568197E-3</v>
      </c>
      <c r="P897" s="2">
        <v>5488</v>
      </c>
      <c r="Q897" s="2">
        <v>729544</v>
      </c>
      <c r="R897" s="2">
        <v>615922</v>
      </c>
      <c r="S897" s="35">
        <v>8.9102191511262786E-3</v>
      </c>
      <c r="T897" t="s">
        <v>4388</v>
      </c>
      <c r="U897" t="s">
        <v>4388</v>
      </c>
      <c r="V897" s="5" t="s">
        <v>4390</v>
      </c>
      <c r="W897" s="5">
        <v>0</v>
      </c>
      <c r="X897" s="4">
        <v>1.7696471716952492E-3</v>
      </c>
      <c r="Y897" s="6">
        <v>782</v>
      </c>
      <c r="Z897" s="4">
        <v>1.1562784257694589E-3</v>
      </c>
      <c r="AA897" s="5">
        <v>3516</v>
      </c>
      <c r="AC897" s="16" t="str">
        <f t="shared" si="78"/>
        <v/>
      </c>
      <c r="AD897" s="16" t="str">
        <f t="shared" si="79"/>
        <v/>
      </c>
      <c r="AE897" s="16" t="str">
        <f t="shared" si="80"/>
        <v/>
      </c>
      <c r="AF897" s="16">
        <f t="shared" si="81"/>
        <v>1.0679866322821528E-2</v>
      </c>
      <c r="AG897" s="16" t="str">
        <f t="shared" si="82"/>
        <v/>
      </c>
      <c r="AH897" s="16" t="str">
        <f t="shared" si="83"/>
        <v/>
      </c>
      <c r="AI897" s="17" t="str">
        <f>IF('Peer Comparison Tool'!$D$11="NR","",IF($C897='Peer Comparison Tool'!$D$9,COUNT('ALLL &lt;50B Database'!$AI$1:AI896)+1,""))</f>
        <v/>
      </c>
    </row>
    <row r="898" spans="1:35" x14ac:dyDescent="0.25">
      <c r="A898" t="s">
        <v>3428</v>
      </c>
      <c r="B898">
        <v>215710</v>
      </c>
      <c r="C898" s="5" t="s">
        <v>3374</v>
      </c>
      <c r="D898" s="5" t="s">
        <v>4390</v>
      </c>
      <c r="E898" s="5" t="s">
        <v>4388</v>
      </c>
      <c r="F898" s="2">
        <v>3558</v>
      </c>
      <c r="G898" s="2">
        <v>767482</v>
      </c>
      <c r="H898" s="2">
        <v>420596</v>
      </c>
      <c r="I898" s="2">
        <v>31469</v>
      </c>
      <c r="J898" s="2">
        <v>389127</v>
      </c>
      <c r="K898" s="33">
        <v>9.1435443955315363E-3</v>
      </c>
      <c r="L898" s="2">
        <v>2961</v>
      </c>
      <c r="M898" s="2">
        <v>669402</v>
      </c>
      <c r="N898" s="2">
        <v>400590</v>
      </c>
      <c r="O898" s="33">
        <v>7.3915973938440804E-3</v>
      </c>
      <c r="P898" s="2">
        <v>3333</v>
      </c>
      <c r="Q898" s="2">
        <v>672673</v>
      </c>
      <c r="R898" s="2">
        <v>390014</v>
      </c>
      <c r="S898" s="35">
        <v>8.5458470721563838E-3</v>
      </c>
      <c r="T898" t="s">
        <v>4388</v>
      </c>
      <c r="U898" t="s">
        <v>4388</v>
      </c>
      <c r="V898" s="5" t="s">
        <v>4390</v>
      </c>
      <c r="W898" s="5">
        <v>0</v>
      </c>
      <c r="X898" s="4">
        <v>5.9769732337515251E-4</v>
      </c>
      <c r="Y898" s="6">
        <v>225</v>
      </c>
      <c r="Z898" s="4">
        <v>1.1542496783123034E-3</v>
      </c>
      <c r="AA898" s="5">
        <v>4042</v>
      </c>
      <c r="AC898" s="16" t="str">
        <f t="shared" si="78"/>
        <v/>
      </c>
      <c r="AD898" s="16" t="str">
        <f t="shared" si="79"/>
        <v/>
      </c>
      <c r="AE898" s="16" t="str">
        <f t="shared" si="80"/>
        <v/>
      </c>
      <c r="AF898" s="16">
        <f t="shared" si="81"/>
        <v>9.1435443955315363E-3</v>
      </c>
      <c r="AG898" s="16" t="str">
        <f t="shared" si="82"/>
        <v/>
      </c>
      <c r="AH898" s="16" t="str">
        <f t="shared" si="83"/>
        <v/>
      </c>
      <c r="AI898" s="17" t="str">
        <f>IF('Peer Comparison Tool'!$D$11="NR","",IF($C898='Peer Comparison Tool'!$D$9,COUNT('ALLL &lt;50B Database'!$AI$1:AI897)+1,""))</f>
        <v/>
      </c>
    </row>
    <row r="899" spans="1:35" x14ac:dyDescent="0.25">
      <c r="A899" t="s">
        <v>2335</v>
      </c>
      <c r="B899">
        <v>854454</v>
      </c>
      <c r="C899" s="5" t="s">
        <v>2299</v>
      </c>
      <c r="D899" s="5" t="s">
        <v>4387</v>
      </c>
      <c r="E899" s="5" t="s">
        <v>4388</v>
      </c>
      <c r="F899" s="2">
        <v>8067</v>
      </c>
      <c r="G899" s="2">
        <v>764625</v>
      </c>
      <c r="H899" s="2">
        <v>536984</v>
      </c>
      <c r="I899" s="2">
        <v>52876</v>
      </c>
      <c r="J899" s="2">
        <v>484108</v>
      </c>
      <c r="K899" s="33">
        <v>1.6663637039668833E-2</v>
      </c>
      <c r="L899" s="2">
        <v>7406</v>
      </c>
      <c r="M899" s="2">
        <v>644699</v>
      </c>
      <c r="N899" s="2">
        <v>477099</v>
      </c>
      <c r="O899" s="33">
        <v>1.5522983699399915E-2</v>
      </c>
      <c r="P899" s="2">
        <v>7447</v>
      </c>
      <c r="Q899" s="2">
        <v>656412</v>
      </c>
      <c r="R899" s="2">
        <v>483119</v>
      </c>
      <c r="S899" s="35">
        <v>1.5414421705625321E-2</v>
      </c>
      <c r="T899" t="s">
        <v>4388</v>
      </c>
      <c r="U899" t="s">
        <v>4388</v>
      </c>
      <c r="V899" s="5" t="s">
        <v>4387</v>
      </c>
      <c r="W899" s="5">
        <v>0</v>
      </c>
      <c r="X899" s="4">
        <v>1.2492153340435113E-3</v>
      </c>
      <c r="Y899" s="6">
        <v>620</v>
      </c>
      <c r="Z899" s="4">
        <v>-1.0856199377459394E-4</v>
      </c>
      <c r="AA899" s="5">
        <v>1105</v>
      </c>
      <c r="AC899" s="16" t="str">
        <f t="shared" ref="AC899:AC962" si="84">IF(AND($G899&gt;=10000000,$G899&lt;50000000),$K899,"")</f>
        <v/>
      </c>
      <c r="AD899" s="16" t="str">
        <f t="shared" ref="AD899:AD962" si="85">IF(AND($G899&gt;=5000000,$G899&lt;9999999),$K899,"")</f>
        <v/>
      </c>
      <c r="AE899" s="16" t="str">
        <f t="shared" ref="AE899:AE962" si="86">IF(AND($G899&gt;=1000000,$G899&lt;4999999),$K899,"")</f>
        <v/>
      </c>
      <c r="AF899" s="16">
        <f t="shared" ref="AF899:AF962" si="87">IF(AND($G899&gt;=500000,$G899&lt;999999),$K899,"")</f>
        <v>1.6663637039668833E-2</v>
      </c>
      <c r="AG899" s="16" t="str">
        <f t="shared" ref="AG899:AG962" si="88">IF(AND($G899&gt;=100000,$G899&lt;499999),$K899,"")</f>
        <v/>
      </c>
      <c r="AH899" s="16" t="str">
        <f t="shared" ref="AH899:AH962" si="89">IF(AND($G899&gt;=0,$G899&lt;99999),$K899,"")</f>
        <v/>
      </c>
      <c r="AI899" s="17" t="str">
        <f>IF('Peer Comparison Tool'!$D$11="NR","",IF($C899='Peer Comparison Tool'!$D$9,COUNT('ALLL &lt;50B Database'!$AI$1:AI898)+1,""))</f>
        <v/>
      </c>
    </row>
    <row r="900" spans="1:35" x14ac:dyDescent="0.25">
      <c r="A900" t="s">
        <v>3001</v>
      </c>
      <c r="B900">
        <v>1211371</v>
      </c>
      <c r="C900" s="5" t="s">
        <v>2948</v>
      </c>
      <c r="D900" s="5" t="s">
        <v>4387</v>
      </c>
      <c r="E900" s="5" t="s">
        <v>4388</v>
      </c>
      <c r="F900" s="2">
        <v>5997</v>
      </c>
      <c r="G900" s="2">
        <v>764054</v>
      </c>
      <c r="H900" s="2">
        <v>593255</v>
      </c>
      <c r="I900" s="2">
        <v>38897</v>
      </c>
      <c r="J900" s="2">
        <v>554358</v>
      </c>
      <c r="K900" s="33">
        <v>1.0817919106425811E-2</v>
      </c>
      <c r="L900" s="2">
        <v>4296</v>
      </c>
      <c r="M900" s="2">
        <v>642968</v>
      </c>
      <c r="N900" s="2">
        <v>502640</v>
      </c>
      <c r="O900" s="33">
        <v>8.5468725131306704E-3</v>
      </c>
      <c r="P900" s="2">
        <v>5106</v>
      </c>
      <c r="Q900" s="2">
        <v>687407</v>
      </c>
      <c r="R900" s="2">
        <v>527787</v>
      </c>
      <c r="S900" s="35">
        <v>9.6743572691256139E-3</v>
      </c>
      <c r="T900" t="s">
        <v>4388</v>
      </c>
      <c r="U900" t="s">
        <v>4388</v>
      </c>
      <c r="V900" s="5" t="s">
        <v>4387</v>
      </c>
      <c r="W900" s="5">
        <v>0</v>
      </c>
      <c r="X900" s="4">
        <v>1.1435618373001975E-3</v>
      </c>
      <c r="Y900" s="6">
        <v>891</v>
      </c>
      <c r="Z900" s="4">
        <v>1.1274847559949435E-3</v>
      </c>
      <c r="AA900" s="5">
        <v>3453</v>
      </c>
      <c r="AC900" s="16" t="str">
        <f t="shared" si="84"/>
        <v/>
      </c>
      <c r="AD900" s="16" t="str">
        <f t="shared" si="85"/>
        <v/>
      </c>
      <c r="AE900" s="16" t="str">
        <f t="shared" si="86"/>
        <v/>
      </c>
      <c r="AF900" s="16">
        <f t="shared" si="87"/>
        <v>1.0817919106425811E-2</v>
      </c>
      <c r="AG900" s="16" t="str">
        <f t="shared" si="88"/>
        <v/>
      </c>
      <c r="AH900" s="16" t="str">
        <f t="shared" si="89"/>
        <v/>
      </c>
      <c r="AI900" s="17" t="str">
        <f>IF('Peer Comparison Tool'!$D$11="NR","",IF($C900='Peer Comparison Tool'!$D$9,COUNT('ALLL &lt;50B Database'!$AI$1:AI899)+1,""))</f>
        <v/>
      </c>
    </row>
    <row r="901" spans="1:35" x14ac:dyDescent="0.25">
      <c r="A901" t="s">
        <v>3526</v>
      </c>
      <c r="B901">
        <v>2839790</v>
      </c>
      <c r="C901" s="5" t="s">
        <v>3516</v>
      </c>
      <c r="D901" s="5" t="s">
        <v>4390</v>
      </c>
      <c r="E901" s="5" t="s">
        <v>4388</v>
      </c>
      <c r="F901" s="2">
        <v>4715</v>
      </c>
      <c r="G901" s="2">
        <v>760802</v>
      </c>
      <c r="H901" s="2">
        <v>512384</v>
      </c>
      <c r="I901" s="2">
        <v>30211</v>
      </c>
      <c r="J901" s="2">
        <v>482173</v>
      </c>
      <c r="K901" s="33">
        <v>9.7786479126786442E-3</v>
      </c>
      <c r="L901" s="2">
        <v>3547</v>
      </c>
      <c r="M901" s="2">
        <v>659197</v>
      </c>
      <c r="N901" s="2">
        <v>480183</v>
      </c>
      <c r="O901" s="33">
        <v>7.3867671283656443E-3</v>
      </c>
      <c r="P901" s="2">
        <v>3877</v>
      </c>
      <c r="Q901" s="2">
        <v>658794</v>
      </c>
      <c r="R901" s="2">
        <v>480573</v>
      </c>
      <c r="S901" s="35">
        <v>8.0674528115395588E-3</v>
      </c>
      <c r="T901" t="s">
        <v>4388</v>
      </c>
      <c r="U901" t="s">
        <v>4388</v>
      </c>
      <c r="V901" s="5" t="s">
        <v>4390</v>
      </c>
      <c r="W901" s="5">
        <v>0</v>
      </c>
      <c r="X901" s="4">
        <v>1.7111951011390854E-3</v>
      </c>
      <c r="Y901" s="6">
        <v>838</v>
      </c>
      <c r="Z901" s="4">
        <v>6.8068568317391446E-4</v>
      </c>
      <c r="AA901" s="5">
        <v>3853</v>
      </c>
      <c r="AC901" s="16" t="str">
        <f t="shared" si="84"/>
        <v/>
      </c>
      <c r="AD901" s="16" t="str">
        <f t="shared" si="85"/>
        <v/>
      </c>
      <c r="AE901" s="16" t="str">
        <f t="shared" si="86"/>
        <v/>
      </c>
      <c r="AF901" s="16">
        <f t="shared" si="87"/>
        <v>9.7786479126786442E-3</v>
      </c>
      <c r="AG901" s="16" t="str">
        <f t="shared" si="88"/>
        <v/>
      </c>
      <c r="AH901" s="16" t="str">
        <f t="shared" si="89"/>
        <v/>
      </c>
      <c r="AI901" s="17" t="str">
        <f>IF('Peer Comparison Tool'!$D$11="NR","",IF($C901='Peer Comparison Tool'!$D$9,COUNT('ALLL &lt;50B Database'!$AI$1:AI900)+1,""))</f>
        <v/>
      </c>
    </row>
    <row r="902" spans="1:35" x14ac:dyDescent="0.25">
      <c r="A902" t="s">
        <v>2333</v>
      </c>
      <c r="B902">
        <v>501459</v>
      </c>
      <c r="C902" s="5" t="s">
        <v>2299</v>
      </c>
      <c r="D902" s="5" t="s">
        <v>4390</v>
      </c>
      <c r="E902" s="5" t="s">
        <v>4388</v>
      </c>
      <c r="F902" s="2">
        <v>5480</v>
      </c>
      <c r="G902" s="2">
        <v>760360</v>
      </c>
      <c r="H902" s="2">
        <v>631578</v>
      </c>
      <c r="I902" s="2">
        <v>50026</v>
      </c>
      <c r="J902" s="2">
        <v>581552</v>
      </c>
      <c r="K902" s="33">
        <v>9.4230610504305728E-3</v>
      </c>
      <c r="L902" s="2">
        <v>4473</v>
      </c>
      <c r="M902" s="2">
        <v>697229</v>
      </c>
      <c r="N902" s="2">
        <v>562939</v>
      </c>
      <c r="O902" s="33">
        <v>7.9457987455123918E-3</v>
      </c>
      <c r="P902" s="2">
        <v>4534</v>
      </c>
      <c r="Q902" s="2">
        <v>693947</v>
      </c>
      <c r="R902" s="2">
        <v>554597</v>
      </c>
      <c r="S902" s="35">
        <v>8.1753056724071706E-3</v>
      </c>
      <c r="T902" t="s">
        <v>4388</v>
      </c>
      <c r="U902" t="s">
        <v>4388</v>
      </c>
      <c r="V902" s="5" t="s">
        <v>4390</v>
      </c>
      <c r="W902" s="5">
        <v>0</v>
      </c>
      <c r="X902" s="4">
        <v>1.2477553780234022E-3</v>
      </c>
      <c r="Y902" s="6">
        <v>946</v>
      </c>
      <c r="Z902" s="4">
        <v>2.2950692689477879E-4</v>
      </c>
      <c r="AA902" s="5">
        <v>3961</v>
      </c>
      <c r="AC902" s="16" t="str">
        <f t="shared" si="84"/>
        <v/>
      </c>
      <c r="AD902" s="16" t="str">
        <f t="shared" si="85"/>
        <v/>
      </c>
      <c r="AE902" s="16" t="str">
        <f t="shared" si="86"/>
        <v/>
      </c>
      <c r="AF902" s="16">
        <f t="shared" si="87"/>
        <v>9.4230610504305728E-3</v>
      </c>
      <c r="AG902" s="16" t="str">
        <f t="shared" si="88"/>
        <v/>
      </c>
      <c r="AH902" s="16" t="str">
        <f t="shared" si="89"/>
        <v/>
      </c>
      <c r="AI902" s="17" t="str">
        <f>IF('Peer Comparison Tool'!$D$11="NR","",IF($C902='Peer Comparison Tool'!$D$9,COUNT('ALLL &lt;50B Database'!$AI$1:AI901)+1,""))</f>
        <v/>
      </c>
    </row>
    <row r="903" spans="1:35" x14ac:dyDescent="0.25">
      <c r="A903" t="s">
        <v>1408</v>
      </c>
      <c r="B903">
        <v>246657</v>
      </c>
      <c r="C903" s="5" t="s">
        <v>1389</v>
      </c>
      <c r="D903" s="5" t="s">
        <v>4387</v>
      </c>
      <c r="E903" s="5" t="s">
        <v>4388</v>
      </c>
      <c r="F903" s="2">
        <v>4977</v>
      </c>
      <c r="G903" s="2">
        <v>758420</v>
      </c>
      <c r="H903" s="2">
        <v>286795</v>
      </c>
      <c r="I903" s="2">
        <v>16459</v>
      </c>
      <c r="J903" s="2">
        <v>270336</v>
      </c>
      <c r="K903" s="33">
        <v>1.8410422585227272E-2</v>
      </c>
      <c r="L903" s="2">
        <v>4249</v>
      </c>
      <c r="M903" s="2">
        <v>665981</v>
      </c>
      <c r="N903" s="2">
        <v>258692</v>
      </c>
      <c r="O903" s="33">
        <v>1.6424937763827255E-2</v>
      </c>
      <c r="P903" s="2">
        <v>4625</v>
      </c>
      <c r="Q903" s="2">
        <v>679478</v>
      </c>
      <c r="R903" s="2">
        <v>267523</v>
      </c>
      <c r="S903" s="35">
        <v>1.7288233161260901E-2</v>
      </c>
      <c r="T903" t="s">
        <v>4388</v>
      </c>
      <c r="U903" t="s">
        <v>4388</v>
      </c>
      <c r="V903" s="5" t="s">
        <v>4387</v>
      </c>
      <c r="W903" s="5">
        <v>0</v>
      </c>
      <c r="X903" s="4">
        <v>1.1221894239663716E-3</v>
      </c>
      <c r="Y903" s="6">
        <v>352</v>
      </c>
      <c r="Z903" s="4">
        <v>8.6329539743364506E-4</v>
      </c>
      <c r="AA903" s="5">
        <v>769</v>
      </c>
      <c r="AC903" s="16" t="str">
        <f t="shared" si="84"/>
        <v/>
      </c>
      <c r="AD903" s="16" t="str">
        <f t="shared" si="85"/>
        <v/>
      </c>
      <c r="AE903" s="16" t="str">
        <f t="shared" si="86"/>
        <v/>
      </c>
      <c r="AF903" s="16">
        <f t="shared" si="87"/>
        <v>1.8410422585227272E-2</v>
      </c>
      <c r="AG903" s="16" t="str">
        <f t="shared" si="88"/>
        <v/>
      </c>
      <c r="AH903" s="16" t="str">
        <f t="shared" si="89"/>
        <v/>
      </c>
      <c r="AI903" s="17" t="str">
        <f>IF('Peer Comparison Tool'!$D$11="NR","",IF($C903='Peer Comparison Tool'!$D$9,COUNT('ALLL &lt;50B Database'!$AI$1:AI902)+1,""))</f>
        <v/>
      </c>
    </row>
    <row r="904" spans="1:35" x14ac:dyDescent="0.25">
      <c r="A904" t="s">
        <v>2877</v>
      </c>
      <c r="B904">
        <v>548771</v>
      </c>
      <c r="C904" s="5" t="s">
        <v>2850</v>
      </c>
      <c r="D904" s="5" t="s">
        <v>4390</v>
      </c>
      <c r="E904" s="5" t="s">
        <v>4388</v>
      </c>
      <c r="F904" s="2">
        <v>6000</v>
      </c>
      <c r="G904" s="2">
        <v>758377</v>
      </c>
      <c r="H904" s="2">
        <v>610549</v>
      </c>
      <c r="I904" s="2">
        <v>55882</v>
      </c>
      <c r="J904" s="2">
        <v>554667</v>
      </c>
      <c r="K904" s="33">
        <v>1.0817301191525725E-2</v>
      </c>
      <c r="L904" s="2">
        <v>5100</v>
      </c>
      <c r="M904" s="2">
        <v>640927</v>
      </c>
      <c r="N904" s="2">
        <v>530531</v>
      </c>
      <c r="O904" s="33">
        <v>9.6130103613172469E-3</v>
      </c>
      <c r="P904" s="2">
        <v>5524</v>
      </c>
      <c r="Q904" s="2">
        <v>658110</v>
      </c>
      <c r="R904" s="2">
        <v>547445</v>
      </c>
      <c r="S904" s="35">
        <v>1.0090511375571974E-2</v>
      </c>
      <c r="T904" t="s">
        <v>4388</v>
      </c>
      <c r="U904" t="s">
        <v>4388</v>
      </c>
      <c r="V904" s="5" t="s">
        <v>4390</v>
      </c>
      <c r="W904" s="5">
        <v>0</v>
      </c>
      <c r="X904" s="4">
        <v>7.26789815953751E-4</v>
      </c>
      <c r="Y904" s="6">
        <v>476</v>
      </c>
      <c r="Z904" s="4">
        <v>4.7750101425472757E-4</v>
      </c>
      <c r="AA904" s="5">
        <v>3454</v>
      </c>
      <c r="AC904" s="16" t="str">
        <f t="shared" si="84"/>
        <v/>
      </c>
      <c r="AD904" s="16" t="str">
        <f t="shared" si="85"/>
        <v/>
      </c>
      <c r="AE904" s="16" t="str">
        <f t="shared" si="86"/>
        <v/>
      </c>
      <c r="AF904" s="16">
        <f t="shared" si="87"/>
        <v>1.0817301191525725E-2</v>
      </c>
      <c r="AG904" s="16" t="str">
        <f t="shared" si="88"/>
        <v/>
      </c>
      <c r="AH904" s="16" t="str">
        <f t="shared" si="89"/>
        <v/>
      </c>
      <c r="AI904" s="17" t="str">
        <f>IF('Peer Comparison Tool'!$D$11="NR","",IF($C904='Peer Comparison Tool'!$D$9,COUNT('ALLL &lt;50B Database'!$AI$1:AI903)+1,""))</f>
        <v/>
      </c>
    </row>
    <row r="905" spans="1:35" x14ac:dyDescent="0.25">
      <c r="A905" t="s">
        <v>3782</v>
      </c>
      <c r="B905">
        <v>444350</v>
      </c>
      <c r="C905" s="5" t="s">
        <v>3704</v>
      </c>
      <c r="D905" s="5" t="s">
        <v>4390</v>
      </c>
      <c r="E905" s="5" t="s">
        <v>4388</v>
      </c>
      <c r="F905" s="2">
        <v>1245</v>
      </c>
      <c r="G905" s="2">
        <v>757808</v>
      </c>
      <c r="H905" s="2">
        <v>266852</v>
      </c>
      <c r="I905" s="2">
        <v>38743</v>
      </c>
      <c r="J905" s="2">
        <v>228109</v>
      </c>
      <c r="K905" s="33">
        <v>5.4579170484286019E-3</v>
      </c>
      <c r="L905" s="2">
        <v>1098</v>
      </c>
      <c r="M905" s="2">
        <v>655674</v>
      </c>
      <c r="N905" s="2">
        <v>237223</v>
      </c>
      <c r="O905" s="33">
        <v>4.6285562529771564E-3</v>
      </c>
      <c r="P905" s="2">
        <v>1230</v>
      </c>
      <c r="Q905" s="2">
        <v>675849</v>
      </c>
      <c r="R905" s="2">
        <v>227790</v>
      </c>
      <c r="S905" s="35">
        <v>5.3997102594494925E-3</v>
      </c>
      <c r="T905" t="s">
        <v>4388</v>
      </c>
      <c r="U905" t="s">
        <v>4388</v>
      </c>
      <c r="V905" s="5" t="s">
        <v>4390</v>
      </c>
      <c r="W905" s="5">
        <v>0</v>
      </c>
      <c r="X905" s="4">
        <v>5.8206788979109358E-5</v>
      </c>
      <c r="Y905" s="6">
        <v>15</v>
      </c>
      <c r="Z905" s="4">
        <v>7.7115400647233615E-4</v>
      </c>
      <c r="AA905" s="5">
        <v>4625</v>
      </c>
      <c r="AC905" s="16" t="str">
        <f t="shared" si="84"/>
        <v/>
      </c>
      <c r="AD905" s="16" t="str">
        <f t="shared" si="85"/>
        <v/>
      </c>
      <c r="AE905" s="16" t="str">
        <f t="shared" si="86"/>
        <v/>
      </c>
      <c r="AF905" s="16">
        <f t="shared" si="87"/>
        <v>5.4579170484286019E-3</v>
      </c>
      <c r="AG905" s="16" t="str">
        <f t="shared" si="88"/>
        <v/>
      </c>
      <c r="AH905" s="16" t="str">
        <f t="shared" si="89"/>
        <v/>
      </c>
      <c r="AI905" s="17" t="str">
        <f>IF('Peer Comparison Tool'!$D$11="NR","",IF($C905='Peer Comparison Tool'!$D$9,COUNT('ALLL &lt;50B Database'!$AI$1:AI904)+1,""))</f>
        <v/>
      </c>
    </row>
    <row r="906" spans="1:35" x14ac:dyDescent="0.25">
      <c r="A906" t="s">
        <v>1980</v>
      </c>
      <c r="B906">
        <v>3404467</v>
      </c>
      <c r="C906" s="5" t="s">
        <v>1963</v>
      </c>
      <c r="D906" s="5" t="s">
        <v>4390</v>
      </c>
      <c r="E906" s="5" t="s">
        <v>4388</v>
      </c>
      <c r="F906" s="2">
        <v>7976</v>
      </c>
      <c r="G906" s="2">
        <v>757661</v>
      </c>
      <c r="H906" s="2">
        <v>589342</v>
      </c>
      <c r="I906" s="2">
        <v>128463</v>
      </c>
      <c r="J906" s="2">
        <v>460879</v>
      </c>
      <c r="K906" s="33">
        <v>1.7306060809887194E-2</v>
      </c>
      <c r="L906" s="2">
        <v>6463</v>
      </c>
      <c r="M906" s="2">
        <v>629182</v>
      </c>
      <c r="N906" s="2">
        <v>491400</v>
      </c>
      <c r="O906" s="33">
        <v>1.3152218152218152E-2</v>
      </c>
      <c r="P906" s="2">
        <v>7443</v>
      </c>
      <c r="Q906" s="2">
        <v>634514</v>
      </c>
      <c r="R906" s="2">
        <v>484627</v>
      </c>
      <c r="S906" s="35">
        <v>1.5358203319253777E-2</v>
      </c>
      <c r="T906" t="s">
        <v>4388</v>
      </c>
      <c r="U906" t="s">
        <v>4388</v>
      </c>
      <c r="V906" s="5" t="s">
        <v>4390</v>
      </c>
      <c r="W906" s="5">
        <v>0</v>
      </c>
      <c r="X906" s="4">
        <v>1.9478574906334166E-3</v>
      </c>
      <c r="Y906" s="6">
        <v>533</v>
      </c>
      <c r="Z906" s="4">
        <v>2.2059851670356255E-3</v>
      </c>
      <c r="AA906" s="5">
        <v>975</v>
      </c>
      <c r="AC906" s="16" t="str">
        <f t="shared" si="84"/>
        <v/>
      </c>
      <c r="AD906" s="16" t="str">
        <f t="shared" si="85"/>
        <v/>
      </c>
      <c r="AE906" s="16" t="str">
        <f t="shared" si="86"/>
        <v/>
      </c>
      <c r="AF906" s="16">
        <f t="shared" si="87"/>
        <v>1.7306060809887194E-2</v>
      </c>
      <c r="AG906" s="16" t="str">
        <f t="shared" si="88"/>
        <v/>
      </c>
      <c r="AH906" s="16" t="str">
        <f t="shared" si="89"/>
        <v/>
      </c>
      <c r="AI906" s="17" t="str">
        <f>IF('Peer Comparison Tool'!$D$11="NR","",IF($C906='Peer Comparison Tool'!$D$9,COUNT('ALLL &lt;50B Database'!$AI$1:AI905)+1,""))</f>
        <v/>
      </c>
    </row>
    <row r="907" spans="1:35" x14ac:dyDescent="0.25">
      <c r="A907" t="s">
        <v>288</v>
      </c>
      <c r="B907">
        <v>3398623</v>
      </c>
      <c r="C907" s="5" t="s">
        <v>207</v>
      </c>
      <c r="D907" s="5" t="s">
        <v>4390</v>
      </c>
      <c r="E907" s="5" t="s">
        <v>4388</v>
      </c>
      <c r="F907" s="2">
        <v>5788</v>
      </c>
      <c r="G907" s="2">
        <v>756661</v>
      </c>
      <c r="H907" s="2">
        <v>567815</v>
      </c>
      <c r="I907" s="2">
        <v>184151</v>
      </c>
      <c r="J907" s="2">
        <v>383664</v>
      </c>
      <c r="K907" s="33">
        <v>1.5086117019058343E-2</v>
      </c>
      <c r="L907" s="2">
        <v>4542</v>
      </c>
      <c r="M907" s="2">
        <v>538319</v>
      </c>
      <c r="N907" s="2">
        <v>363234</v>
      </c>
      <c r="O907" s="33">
        <v>1.2504336047836932E-2</v>
      </c>
      <c r="P907" s="2">
        <v>4945</v>
      </c>
      <c r="Q907" s="2">
        <v>547758</v>
      </c>
      <c r="R907" s="2">
        <v>381096</v>
      </c>
      <c r="S907" s="35">
        <v>1.2975733148602977E-2</v>
      </c>
      <c r="T907" t="s">
        <v>4388</v>
      </c>
      <c r="U907" t="s">
        <v>4388</v>
      </c>
      <c r="V907" s="5" t="s">
        <v>4390</v>
      </c>
      <c r="W907" s="5">
        <v>0</v>
      </c>
      <c r="X907" s="4">
        <v>2.1103838704553662E-3</v>
      </c>
      <c r="Y907" s="6">
        <v>843</v>
      </c>
      <c r="Z907" s="4">
        <v>4.7139710076604495E-4</v>
      </c>
      <c r="AA907" s="5">
        <v>1582</v>
      </c>
      <c r="AC907" s="16" t="str">
        <f t="shared" si="84"/>
        <v/>
      </c>
      <c r="AD907" s="16" t="str">
        <f t="shared" si="85"/>
        <v/>
      </c>
      <c r="AE907" s="16" t="str">
        <f t="shared" si="86"/>
        <v/>
      </c>
      <c r="AF907" s="16">
        <f t="shared" si="87"/>
        <v>1.5086117019058343E-2</v>
      </c>
      <c r="AG907" s="16" t="str">
        <f t="shared" si="88"/>
        <v/>
      </c>
      <c r="AH907" s="16" t="str">
        <f t="shared" si="89"/>
        <v/>
      </c>
      <c r="AI907" s="17" t="str">
        <f>IF('Peer Comparison Tool'!$D$11="NR","",IF($C907='Peer Comparison Tool'!$D$9,COUNT('ALLL &lt;50B Database'!$AI$1:AI906)+1,""))</f>
        <v/>
      </c>
    </row>
    <row r="908" spans="1:35" x14ac:dyDescent="0.25">
      <c r="A908" t="s">
        <v>1410</v>
      </c>
      <c r="B908">
        <v>2957014</v>
      </c>
      <c r="C908" s="5" t="s">
        <v>1389</v>
      </c>
      <c r="D908" s="5" t="s">
        <v>4390</v>
      </c>
      <c r="E908" s="5" t="s">
        <v>4388</v>
      </c>
      <c r="F908" s="2">
        <v>5126</v>
      </c>
      <c r="G908" s="2">
        <v>756522</v>
      </c>
      <c r="H908" s="2">
        <v>458097</v>
      </c>
      <c r="I908" s="2">
        <v>25564</v>
      </c>
      <c r="J908" s="2">
        <v>432533</v>
      </c>
      <c r="K908" s="33">
        <v>1.1851118874166826E-2</v>
      </c>
      <c r="L908" s="2">
        <v>4775</v>
      </c>
      <c r="M908" s="2">
        <v>664896</v>
      </c>
      <c r="N908" s="2">
        <v>415683</v>
      </c>
      <c r="O908" s="33">
        <v>1.1487118790039526E-2</v>
      </c>
      <c r="P908" s="2">
        <v>4914</v>
      </c>
      <c r="Q908" s="2">
        <v>658255</v>
      </c>
      <c r="R908" s="2">
        <v>421507</v>
      </c>
      <c r="S908" s="35">
        <v>1.1658169377969999E-2</v>
      </c>
      <c r="T908" t="s">
        <v>4388</v>
      </c>
      <c r="U908" t="s">
        <v>4388</v>
      </c>
      <c r="V908" s="5" t="s">
        <v>4390</v>
      </c>
      <c r="W908" s="5">
        <v>0</v>
      </c>
      <c r="X908" s="4">
        <v>1.9294949619682797E-4</v>
      </c>
      <c r="Y908" s="6">
        <v>212</v>
      </c>
      <c r="Z908" s="4">
        <v>1.7105058793047238E-4</v>
      </c>
      <c r="AA908" s="5">
        <v>3003</v>
      </c>
      <c r="AC908" s="16" t="str">
        <f t="shared" si="84"/>
        <v/>
      </c>
      <c r="AD908" s="16" t="str">
        <f t="shared" si="85"/>
        <v/>
      </c>
      <c r="AE908" s="16" t="str">
        <f t="shared" si="86"/>
        <v/>
      </c>
      <c r="AF908" s="16">
        <f t="shared" si="87"/>
        <v>1.1851118874166826E-2</v>
      </c>
      <c r="AG908" s="16" t="str">
        <f t="shared" si="88"/>
        <v/>
      </c>
      <c r="AH908" s="16" t="str">
        <f t="shared" si="89"/>
        <v/>
      </c>
      <c r="AI908" s="17" t="str">
        <f>IF('Peer Comparison Tool'!$D$11="NR","",IF($C908='Peer Comparison Tool'!$D$9,COUNT('ALLL &lt;50B Database'!$AI$1:AI907)+1,""))</f>
        <v/>
      </c>
    </row>
    <row r="909" spans="1:35" x14ac:dyDescent="0.25">
      <c r="A909" t="s">
        <v>4192</v>
      </c>
      <c r="B909">
        <v>279842</v>
      </c>
      <c r="C909" s="5" t="s">
        <v>4163</v>
      </c>
      <c r="D909" s="5" t="s">
        <v>4390</v>
      </c>
      <c r="E909" s="5" t="s">
        <v>4388</v>
      </c>
      <c r="F909" s="2">
        <v>5962</v>
      </c>
      <c r="G909" s="2">
        <v>755773</v>
      </c>
      <c r="H909" s="2">
        <v>637140</v>
      </c>
      <c r="I909" s="2">
        <v>27360</v>
      </c>
      <c r="J909" s="2">
        <v>609780</v>
      </c>
      <c r="K909" s="33">
        <v>9.7772967299681844E-3</v>
      </c>
      <c r="L909" s="2">
        <v>4747</v>
      </c>
      <c r="M909" s="2">
        <v>526888</v>
      </c>
      <c r="N909" s="2">
        <v>467994</v>
      </c>
      <c r="O909" s="33">
        <v>1.0143292435373104E-2</v>
      </c>
      <c r="P909" s="2">
        <v>5595</v>
      </c>
      <c r="Q909" s="2">
        <v>693320</v>
      </c>
      <c r="R909" s="2">
        <v>602565</v>
      </c>
      <c r="S909" s="35">
        <v>9.2853053197580349E-3</v>
      </c>
      <c r="T909" t="s">
        <v>4388</v>
      </c>
      <c r="U909" t="s">
        <v>4388</v>
      </c>
      <c r="V909" s="5" t="s">
        <v>4390</v>
      </c>
      <c r="W909" s="5">
        <v>0</v>
      </c>
      <c r="X909" s="4">
        <v>4.9199141021014949E-4</v>
      </c>
      <c r="Y909" s="6">
        <v>367</v>
      </c>
      <c r="Z909" s="4">
        <v>-8.5798711561506889E-4</v>
      </c>
      <c r="AA909" s="5">
        <v>3854</v>
      </c>
      <c r="AC909" s="16" t="str">
        <f t="shared" si="84"/>
        <v/>
      </c>
      <c r="AD909" s="16" t="str">
        <f t="shared" si="85"/>
        <v/>
      </c>
      <c r="AE909" s="16" t="str">
        <f t="shared" si="86"/>
        <v/>
      </c>
      <c r="AF909" s="16">
        <f t="shared" si="87"/>
        <v>9.7772967299681844E-3</v>
      </c>
      <c r="AG909" s="16" t="str">
        <f t="shared" si="88"/>
        <v/>
      </c>
      <c r="AH909" s="16" t="str">
        <f t="shared" si="89"/>
        <v/>
      </c>
      <c r="AI909" s="17" t="str">
        <f>IF('Peer Comparison Tool'!$D$11="NR","",IF($C909='Peer Comparison Tool'!$D$9,COUNT('ALLL &lt;50B Database'!$AI$1:AI908)+1,""))</f>
        <v/>
      </c>
    </row>
    <row r="910" spans="1:35" x14ac:dyDescent="0.25">
      <c r="A910" t="s">
        <v>353</v>
      </c>
      <c r="B910">
        <v>444556</v>
      </c>
      <c r="C910" s="5" t="s">
        <v>343</v>
      </c>
      <c r="D910" s="5" t="s">
        <v>4390</v>
      </c>
      <c r="E910" s="5" t="s">
        <v>4388</v>
      </c>
      <c r="F910" s="2">
        <v>8147</v>
      </c>
      <c r="G910" s="2">
        <v>755102</v>
      </c>
      <c r="H910" s="2">
        <v>448856</v>
      </c>
      <c r="I910" s="2">
        <v>53015</v>
      </c>
      <c r="J910" s="2">
        <v>395841</v>
      </c>
      <c r="K910" s="33">
        <v>2.0581496105759635E-2</v>
      </c>
      <c r="L910" s="2">
        <v>3671</v>
      </c>
      <c r="M910" s="2">
        <v>259886</v>
      </c>
      <c r="N910" s="2">
        <v>171809</v>
      </c>
      <c r="O910" s="33">
        <v>2.136675028665553E-2</v>
      </c>
      <c r="P910" s="2">
        <v>8142</v>
      </c>
      <c r="Q910" s="2">
        <v>681370</v>
      </c>
      <c r="R910" s="2">
        <v>394433</v>
      </c>
      <c r="S910" s="35">
        <v>2.0642289057964218E-2</v>
      </c>
      <c r="T910" t="s">
        <v>4388</v>
      </c>
      <c r="U910" t="s">
        <v>4388</v>
      </c>
      <c r="V910" s="5" t="s">
        <v>4390</v>
      </c>
      <c r="W910" s="5">
        <v>0</v>
      </c>
      <c r="X910" s="4">
        <v>-6.0792952204583028E-5</v>
      </c>
      <c r="Y910" s="6">
        <v>5</v>
      </c>
      <c r="Z910" s="4">
        <v>-7.2446122869131158E-4</v>
      </c>
      <c r="AA910" s="5">
        <v>491</v>
      </c>
      <c r="AC910" s="16" t="str">
        <f t="shared" si="84"/>
        <v/>
      </c>
      <c r="AD910" s="16" t="str">
        <f t="shared" si="85"/>
        <v/>
      </c>
      <c r="AE910" s="16" t="str">
        <f t="shared" si="86"/>
        <v/>
      </c>
      <c r="AF910" s="16">
        <f t="shared" si="87"/>
        <v>2.0581496105759635E-2</v>
      </c>
      <c r="AG910" s="16" t="str">
        <f t="shared" si="88"/>
        <v/>
      </c>
      <c r="AH910" s="16" t="str">
        <f t="shared" si="89"/>
        <v/>
      </c>
      <c r="AI910" s="17" t="str">
        <f>IF('Peer Comparison Tool'!$D$11="NR","",IF($C910='Peer Comparison Tool'!$D$9,COUNT('ALLL &lt;50B Database'!$AI$1:AI909)+1,""))</f>
        <v/>
      </c>
    </row>
    <row r="911" spans="1:35" x14ac:dyDescent="0.25">
      <c r="A911" t="s">
        <v>4143</v>
      </c>
      <c r="B911">
        <v>550279</v>
      </c>
      <c r="C911" s="5" t="s">
        <v>4128</v>
      </c>
      <c r="D911" s="5" t="s">
        <v>4390</v>
      </c>
      <c r="E911" s="5" t="s">
        <v>4388</v>
      </c>
      <c r="F911" s="2">
        <v>1836</v>
      </c>
      <c r="G911" s="2">
        <v>754026</v>
      </c>
      <c r="H911" s="2">
        <v>603678</v>
      </c>
      <c r="I911" s="2">
        <v>5011</v>
      </c>
      <c r="J911" s="2">
        <v>598667</v>
      </c>
      <c r="K911" s="33">
        <v>3.0668134371862822E-3</v>
      </c>
      <c r="L911" s="2">
        <v>1611</v>
      </c>
      <c r="M911" s="2">
        <v>710543</v>
      </c>
      <c r="N911" s="2">
        <v>596138</v>
      </c>
      <c r="O911" s="33">
        <v>2.7023944120321132E-3</v>
      </c>
      <c r="P911" s="2">
        <v>1711</v>
      </c>
      <c r="Q911" s="2">
        <v>750384</v>
      </c>
      <c r="R911" s="2">
        <v>596186</v>
      </c>
      <c r="S911" s="35">
        <v>2.8699097261592858E-3</v>
      </c>
      <c r="T911" t="s">
        <v>4388</v>
      </c>
      <c r="U911" t="s">
        <v>4388</v>
      </c>
      <c r="V911" s="5" t="s">
        <v>4390</v>
      </c>
      <c r="W911" s="5">
        <v>0</v>
      </c>
      <c r="X911" s="4">
        <v>1.969037110269964E-4</v>
      </c>
      <c r="Y911" s="6">
        <v>125</v>
      </c>
      <c r="Z911" s="4">
        <v>1.6751531412717265E-4</v>
      </c>
      <c r="AA911" s="5">
        <v>4741</v>
      </c>
      <c r="AC911" s="16" t="str">
        <f t="shared" si="84"/>
        <v/>
      </c>
      <c r="AD911" s="16" t="str">
        <f t="shared" si="85"/>
        <v/>
      </c>
      <c r="AE911" s="16" t="str">
        <f t="shared" si="86"/>
        <v/>
      </c>
      <c r="AF911" s="16">
        <f t="shared" si="87"/>
        <v>3.0668134371862822E-3</v>
      </c>
      <c r="AG911" s="16" t="str">
        <f t="shared" si="88"/>
        <v/>
      </c>
      <c r="AH911" s="16" t="str">
        <f t="shared" si="89"/>
        <v/>
      </c>
      <c r="AI911" s="17" t="str">
        <f>IF('Peer Comparison Tool'!$D$11="NR","",IF($C911='Peer Comparison Tool'!$D$9,COUNT('ALLL &lt;50B Database'!$AI$1:AI910)+1,""))</f>
        <v/>
      </c>
    </row>
    <row r="912" spans="1:35" x14ac:dyDescent="0.25">
      <c r="A912" t="s">
        <v>126</v>
      </c>
      <c r="B912">
        <v>3350724</v>
      </c>
      <c r="C912" s="5" t="s">
        <v>113</v>
      </c>
      <c r="D912" s="5" t="s">
        <v>4387</v>
      </c>
      <c r="E912" s="5" t="s">
        <v>4388</v>
      </c>
      <c r="F912" s="2">
        <v>8292</v>
      </c>
      <c r="G912" s="2">
        <v>753910</v>
      </c>
      <c r="H912" s="2">
        <v>575876</v>
      </c>
      <c r="I912" s="2">
        <v>20573</v>
      </c>
      <c r="J912" s="2">
        <v>555303</v>
      </c>
      <c r="K912" s="33">
        <v>1.4932388263704681E-2</v>
      </c>
      <c r="L912" s="2">
        <v>6696</v>
      </c>
      <c r="M912" s="2">
        <v>701538</v>
      </c>
      <c r="N912" s="2">
        <v>576116</v>
      </c>
      <c r="O912" s="33">
        <v>1.1622659325552493E-2</v>
      </c>
      <c r="P912" s="2">
        <v>7389</v>
      </c>
      <c r="Q912" s="2">
        <v>711485</v>
      </c>
      <c r="R912" s="2">
        <v>565576</v>
      </c>
      <c r="S912" s="35">
        <v>1.306455719478903E-2</v>
      </c>
      <c r="T912" t="s">
        <v>4388</v>
      </c>
      <c r="U912" t="s">
        <v>4388</v>
      </c>
      <c r="V912" s="5" t="s">
        <v>4387</v>
      </c>
      <c r="W912" s="5">
        <v>0</v>
      </c>
      <c r="X912" s="4">
        <v>1.8678310689156513E-3</v>
      </c>
      <c r="Y912" s="6">
        <v>903</v>
      </c>
      <c r="Z912" s="4">
        <v>1.4418978692365362E-3</v>
      </c>
      <c r="AA912" s="5">
        <v>1636</v>
      </c>
      <c r="AC912" s="16" t="str">
        <f t="shared" si="84"/>
        <v/>
      </c>
      <c r="AD912" s="16" t="str">
        <f t="shared" si="85"/>
        <v/>
      </c>
      <c r="AE912" s="16" t="str">
        <f t="shared" si="86"/>
        <v/>
      </c>
      <c r="AF912" s="16">
        <f t="shared" si="87"/>
        <v>1.4932388263704681E-2</v>
      </c>
      <c r="AG912" s="16" t="str">
        <f t="shared" si="88"/>
        <v/>
      </c>
      <c r="AH912" s="16" t="str">
        <f t="shared" si="89"/>
        <v/>
      </c>
      <c r="AI912" s="17" t="str">
        <f>IF('Peer Comparison Tool'!$D$11="NR","",IF($C912='Peer Comparison Tool'!$D$9,COUNT('ALLL &lt;50B Database'!$AI$1:AI911)+1,""))</f>
        <v/>
      </c>
    </row>
    <row r="913" spans="1:35" x14ac:dyDescent="0.25">
      <c r="A913" t="s">
        <v>3569</v>
      </c>
      <c r="B913">
        <v>65559</v>
      </c>
      <c r="C913" s="5" t="s">
        <v>3557</v>
      </c>
      <c r="D913" s="5" t="s">
        <v>4387</v>
      </c>
      <c r="E913" s="5" t="s">
        <v>4388</v>
      </c>
      <c r="F913" s="2">
        <v>4847</v>
      </c>
      <c r="G913" s="2">
        <v>753764</v>
      </c>
      <c r="H913" s="2">
        <v>407500</v>
      </c>
      <c r="I913" s="2">
        <v>53173</v>
      </c>
      <c r="J913" s="2">
        <v>354327</v>
      </c>
      <c r="K913" s="33">
        <v>1.367945428939934E-2</v>
      </c>
      <c r="L913" s="2">
        <v>3438</v>
      </c>
      <c r="M913" s="2">
        <v>694717</v>
      </c>
      <c r="N913" s="2">
        <v>349395</v>
      </c>
      <c r="O913" s="33">
        <v>9.8398660541793668E-3</v>
      </c>
      <c r="P913" s="2">
        <v>3474</v>
      </c>
      <c r="Q913" s="2">
        <v>680703</v>
      </c>
      <c r="R913" s="2">
        <v>361228</v>
      </c>
      <c r="S913" s="35">
        <v>9.6171946803680786E-3</v>
      </c>
      <c r="T913" t="s">
        <v>4388</v>
      </c>
      <c r="U913" t="s">
        <v>4388</v>
      </c>
      <c r="V913" s="5" t="s">
        <v>4387</v>
      </c>
      <c r="W913" s="5">
        <v>0</v>
      </c>
      <c r="X913" s="4">
        <v>4.0622596090312615E-3</v>
      </c>
      <c r="Y913" s="6">
        <v>1373</v>
      </c>
      <c r="Z913" s="4">
        <v>-2.2267137381128815E-4</v>
      </c>
      <c r="AA913" s="5">
        <v>2121</v>
      </c>
      <c r="AC913" s="16" t="str">
        <f t="shared" si="84"/>
        <v/>
      </c>
      <c r="AD913" s="16" t="str">
        <f t="shared" si="85"/>
        <v/>
      </c>
      <c r="AE913" s="16" t="str">
        <f t="shared" si="86"/>
        <v/>
      </c>
      <c r="AF913" s="16">
        <f t="shared" si="87"/>
        <v>1.367945428939934E-2</v>
      </c>
      <c r="AG913" s="16" t="str">
        <f t="shared" si="88"/>
        <v/>
      </c>
      <c r="AH913" s="16" t="str">
        <f t="shared" si="89"/>
        <v/>
      </c>
      <c r="AI913" s="17" t="str">
        <f>IF('Peer Comparison Tool'!$D$11="NR","",IF($C913='Peer Comparison Tool'!$D$9,COUNT('ALLL &lt;50B Database'!$AI$1:AI912)+1,""))</f>
        <v/>
      </c>
    </row>
    <row r="914" spans="1:35" x14ac:dyDescent="0.25">
      <c r="A914" t="s">
        <v>4083</v>
      </c>
      <c r="B914">
        <v>2736451</v>
      </c>
      <c r="C914" s="5" t="s">
        <v>4058</v>
      </c>
      <c r="D914" s="5" t="s">
        <v>4387</v>
      </c>
      <c r="E914" s="5" t="s">
        <v>4388</v>
      </c>
      <c r="F914" s="2">
        <v>6575</v>
      </c>
      <c r="G914" s="2">
        <v>753434</v>
      </c>
      <c r="H914" s="2">
        <v>587566</v>
      </c>
      <c r="I914" s="2">
        <v>42863</v>
      </c>
      <c r="J914" s="2">
        <v>544703</v>
      </c>
      <c r="K914" s="33">
        <v>1.2070798214806968E-2</v>
      </c>
      <c r="L914" s="2">
        <v>5368</v>
      </c>
      <c r="M914" s="2">
        <v>705233</v>
      </c>
      <c r="N914" s="2">
        <v>562544</v>
      </c>
      <c r="O914" s="33">
        <v>9.5423646861401059E-3</v>
      </c>
      <c r="P914" s="2">
        <v>6337</v>
      </c>
      <c r="Q914" s="2">
        <v>713717</v>
      </c>
      <c r="R914" s="2">
        <v>560469</v>
      </c>
      <c r="S914" s="35">
        <v>1.1306602149271414E-2</v>
      </c>
      <c r="T914" t="s">
        <v>4388</v>
      </c>
      <c r="U914" t="s">
        <v>4388</v>
      </c>
      <c r="V914" s="5" t="s">
        <v>4387</v>
      </c>
      <c r="W914" s="5">
        <v>0</v>
      </c>
      <c r="X914" s="4">
        <v>7.6419606553555439E-4</v>
      </c>
      <c r="Y914" s="6">
        <v>238</v>
      </c>
      <c r="Z914" s="4">
        <v>1.7642374631313077E-3</v>
      </c>
      <c r="AA914" s="5">
        <v>2896</v>
      </c>
      <c r="AC914" s="16" t="str">
        <f t="shared" si="84"/>
        <v/>
      </c>
      <c r="AD914" s="16" t="str">
        <f t="shared" si="85"/>
        <v/>
      </c>
      <c r="AE914" s="16" t="str">
        <f t="shared" si="86"/>
        <v/>
      </c>
      <c r="AF914" s="16">
        <f t="shared" si="87"/>
        <v>1.2070798214806968E-2</v>
      </c>
      <c r="AG914" s="16" t="str">
        <f t="shared" si="88"/>
        <v/>
      </c>
      <c r="AH914" s="16" t="str">
        <f t="shared" si="89"/>
        <v/>
      </c>
      <c r="AI914" s="17" t="str">
        <f>IF('Peer Comparison Tool'!$D$11="NR","",IF($C914='Peer Comparison Tool'!$D$9,COUNT('ALLL &lt;50B Database'!$AI$1:AI913)+1,""))</f>
        <v/>
      </c>
    </row>
    <row r="915" spans="1:35" x14ac:dyDescent="0.25">
      <c r="A915" t="s">
        <v>3626</v>
      </c>
      <c r="B915">
        <v>479839</v>
      </c>
      <c r="C915" s="5" t="s">
        <v>3603</v>
      </c>
      <c r="D915" s="5" t="s">
        <v>4390</v>
      </c>
      <c r="E915" s="5" t="s">
        <v>4388</v>
      </c>
      <c r="F915" s="2">
        <v>6390</v>
      </c>
      <c r="G915" s="2">
        <v>752988</v>
      </c>
      <c r="H915" s="2">
        <v>489812</v>
      </c>
      <c r="I915" s="2">
        <v>24495</v>
      </c>
      <c r="J915" s="2">
        <v>465317</v>
      </c>
      <c r="K915" s="33">
        <v>1.3732573707816392E-2</v>
      </c>
      <c r="L915" s="2">
        <v>4139</v>
      </c>
      <c r="M915" s="2">
        <v>677820</v>
      </c>
      <c r="N915" s="2">
        <v>450285</v>
      </c>
      <c r="O915" s="33">
        <v>9.1919562055142855E-3</v>
      </c>
      <c r="P915" s="2">
        <v>4277</v>
      </c>
      <c r="Q915" s="2">
        <v>673022</v>
      </c>
      <c r="R915" s="2">
        <v>461148</v>
      </c>
      <c r="S915" s="35">
        <v>9.274679712369999E-3</v>
      </c>
      <c r="T915" t="s">
        <v>4388</v>
      </c>
      <c r="U915" t="s">
        <v>4388</v>
      </c>
      <c r="V915" s="5" t="s">
        <v>4390</v>
      </c>
      <c r="W915" s="5">
        <v>0</v>
      </c>
      <c r="X915" s="4">
        <v>4.4578939954463929E-3</v>
      </c>
      <c r="Y915" s="6">
        <v>2113</v>
      </c>
      <c r="Z915" s="4">
        <v>8.2723506855713475E-5</v>
      </c>
      <c r="AA915" s="5">
        <v>2094</v>
      </c>
      <c r="AC915" s="16" t="str">
        <f t="shared" si="84"/>
        <v/>
      </c>
      <c r="AD915" s="16" t="str">
        <f t="shared" si="85"/>
        <v/>
      </c>
      <c r="AE915" s="16" t="str">
        <f t="shared" si="86"/>
        <v/>
      </c>
      <c r="AF915" s="16">
        <f t="shared" si="87"/>
        <v>1.3732573707816392E-2</v>
      </c>
      <c r="AG915" s="16" t="str">
        <f t="shared" si="88"/>
        <v/>
      </c>
      <c r="AH915" s="16" t="str">
        <f t="shared" si="89"/>
        <v/>
      </c>
      <c r="AI915" s="17" t="str">
        <f>IF('Peer Comparison Tool'!$D$11="NR","",IF($C915='Peer Comparison Tool'!$D$9,COUNT('ALLL &lt;50B Database'!$AI$1:AI914)+1,""))</f>
        <v/>
      </c>
    </row>
    <row r="916" spans="1:35" x14ac:dyDescent="0.25">
      <c r="A916" t="s">
        <v>2723</v>
      </c>
      <c r="B916">
        <v>544652</v>
      </c>
      <c r="C916" s="5" t="s">
        <v>2711</v>
      </c>
      <c r="D916" s="5" t="s">
        <v>4390</v>
      </c>
      <c r="E916" s="5" t="s">
        <v>4388</v>
      </c>
      <c r="F916" s="2">
        <v>7178</v>
      </c>
      <c r="G916" s="2">
        <v>751973</v>
      </c>
      <c r="H916" s="2">
        <v>530699</v>
      </c>
      <c r="I916" s="2">
        <v>49951</v>
      </c>
      <c r="J916" s="2">
        <v>480748</v>
      </c>
      <c r="K916" s="33">
        <v>1.493089934851523E-2</v>
      </c>
      <c r="L916" s="2">
        <v>7281</v>
      </c>
      <c r="M916" s="2">
        <v>658357</v>
      </c>
      <c r="N916" s="2">
        <v>493664</v>
      </c>
      <c r="O916" s="33">
        <v>1.4748898035911066E-2</v>
      </c>
      <c r="P916" s="2">
        <v>7207</v>
      </c>
      <c r="Q916" s="2">
        <v>632404</v>
      </c>
      <c r="R916" s="2">
        <v>487620</v>
      </c>
      <c r="S916" s="35">
        <v>1.4779951601657028E-2</v>
      </c>
      <c r="T916" t="s">
        <v>4388</v>
      </c>
      <c r="U916" t="s">
        <v>4388</v>
      </c>
      <c r="V916" s="5" t="s">
        <v>4390</v>
      </c>
      <c r="W916" s="5">
        <v>0</v>
      </c>
      <c r="X916" s="4">
        <v>1.5094774685820225E-4</v>
      </c>
      <c r="Y916" s="6">
        <v>-29</v>
      </c>
      <c r="Z916" s="4">
        <v>3.1053565745961867E-5</v>
      </c>
      <c r="AA916" s="5">
        <v>1637</v>
      </c>
      <c r="AC916" s="16" t="str">
        <f t="shared" si="84"/>
        <v/>
      </c>
      <c r="AD916" s="16" t="str">
        <f t="shared" si="85"/>
        <v/>
      </c>
      <c r="AE916" s="16" t="str">
        <f t="shared" si="86"/>
        <v/>
      </c>
      <c r="AF916" s="16">
        <f t="shared" si="87"/>
        <v>1.493089934851523E-2</v>
      </c>
      <c r="AG916" s="16" t="str">
        <f t="shared" si="88"/>
        <v/>
      </c>
      <c r="AH916" s="16" t="str">
        <f t="shared" si="89"/>
        <v/>
      </c>
      <c r="AI916" s="17" t="str">
        <f>IF('Peer Comparison Tool'!$D$11="NR","",IF($C916='Peer Comparison Tool'!$D$9,COUNT('ALLL &lt;50B Database'!$AI$1:AI915)+1,""))</f>
        <v/>
      </c>
    </row>
    <row r="917" spans="1:35" x14ac:dyDescent="0.25">
      <c r="A917" t="s">
        <v>3424</v>
      </c>
      <c r="B917">
        <v>534877</v>
      </c>
      <c r="C917" s="5" t="s">
        <v>3374</v>
      </c>
      <c r="D917" s="5" t="s">
        <v>4390</v>
      </c>
      <c r="E917" s="5" t="s">
        <v>4388</v>
      </c>
      <c r="F917" s="2">
        <v>5915</v>
      </c>
      <c r="G917" s="2">
        <v>751455</v>
      </c>
      <c r="H917" s="2">
        <v>579148</v>
      </c>
      <c r="I917" s="2">
        <v>4184</v>
      </c>
      <c r="J917" s="2">
        <v>574964</v>
      </c>
      <c r="K917" s="33">
        <v>1.0287600614995026E-2</v>
      </c>
      <c r="L917" s="2">
        <v>4826</v>
      </c>
      <c r="M917" s="2">
        <v>705972</v>
      </c>
      <c r="N917" s="2">
        <v>568769</v>
      </c>
      <c r="O917" s="33">
        <v>8.4849912706212883E-3</v>
      </c>
      <c r="P917" s="2">
        <v>5783</v>
      </c>
      <c r="Q917" s="2">
        <v>734536</v>
      </c>
      <c r="R917" s="2">
        <v>577755</v>
      </c>
      <c r="S917" s="35">
        <v>1.0009433064188108E-2</v>
      </c>
      <c r="T917" t="s">
        <v>4388</v>
      </c>
      <c r="U917" t="s">
        <v>4388</v>
      </c>
      <c r="V917" s="5" t="s">
        <v>4390</v>
      </c>
      <c r="W917" s="5">
        <v>0</v>
      </c>
      <c r="X917" s="4">
        <v>2.7816755080691848E-4</v>
      </c>
      <c r="Y917" s="6">
        <v>132</v>
      </c>
      <c r="Z917" s="4">
        <v>1.5244417935668195E-3</v>
      </c>
      <c r="AA917" s="5">
        <v>3676</v>
      </c>
      <c r="AC917" s="16" t="str">
        <f t="shared" si="84"/>
        <v/>
      </c>
      <c r="AD917" s="16" t="str">
        <f t="shared" si="85"/>
        <v/>
      </c>
      <c r="AE917" s="16" t="str">
        <f t="shared" si="86"/>
        <v/>
      </c>
      <c r="AF917" s="16">
        <f t="shared" si="87"/>
        <v>1.0287600614995026E-2</v>
      </c>
      <c r="AG917" s="16" t="str">
        <f t="shared" si="88"/>
        <v/>
      </c>
      <c r="AH917" s="16" t="str">
        <f t="shared" si="89"/>
        <v/>
      </c>
      <c r="AI917" s="17" t="str">
        <f>IF('Peer Comparison Tool'!$D$11="NR","",IF($C917='Peer Comparison Tool'!$D$9,COUNT('ALLL &lt;50B Database'!$AI$1:AI916)+1,""))</f>
        <v/>
      </c>
    </row>
    <row r="918" spans="1:35" x14ac:dyDescent="0.25">
      <c r="A918" t="s">
        <v>1985</v>
      </c>
      <c r="B918">
        <v>448040</v>
      </c>
      <c r="C918" s="5" t="s">
        <v>1963</v>
      </c>
      <c r="D918" s="5" t="s">
        <v>4390</v>
      </c>
      <c r="E918" s="5" t="s">
        <v>4388</v>
      </c>
      <c r="F918" s="2">
        <v>4236</v>
      </c>
      <c r="G918" s="2">
        <v>751129</v>
      </c>
      <c r="H918" s="2">
        <v>558702</v>
      </c>
      <c r="I918" s="2">
        <v>243186</v>
      </c>
      <c r="J918" s="2">
        <v>315516</v>
      </c>
      <c r="K918" s="33">
        <v>1.3425626592629216E-2</v>
      </c>
      <c r="L918" s="2">
        <v>3660</v>
      </c>
      <c r="M918" s="2">
        <v>505273</v>
      </c>
      <c r="N918" s="2">
        <v>341801</v>
      </c>
      <c r="O918" s="33">
        <v>1.0707985055631785E-2</v>
      </c>
      <c r="P918" s="2">
        <v>3668</v>
      </c>
      <c r="Q918" s="2">
        <v>513484</v>
      </c>
      <c r="R918" s="2">
        <v>339058</v>
      </c>
      <c r="S918" s="35">
        <v>1.0818208094190375E-2</v>
      </c>
      <c r="T918" t="s">
        <v>4388</v>
      </c>
      <c r="U918" t="s">
        <v>4388</v>
      </c>
      <c r="V918" s="5" t="s">
        <v>4390</v>
      </c>
      <c r="W918" s="5">
        <v>0</v>
      </c>
      <c r="X918" s="4">
        <v>2.6074184984388408E-3</v>
      </c>
      <c r="Y918" s="6">
        <v>568</v>
      </c>
      <c r="Z918" s="4">
        <v>1.1022303855858992E-4</v>
      </c>
      <c r="AA918" s="5">
        <v>2221</v>
      </c>
      <c r="AC918" s="16" t="str">
        <f t="shared" si="84"/>
        <v/>
      </c>
      <c r="AD918" s="16" t="str">
        <f t="shared" si="85"/>
        <v/>
      </c>
      <c r="AE918" s="16" t="str">
        <f t="shared" si="86"/>
        <v/>
      </c>
      <c r="AF918" s="16">
        <f t="shared" si="87"/>
        <v>1.3425626592629216E-2</v>
      </c>
      <c r="AG918" s="16" t="str">
        <f t="shared" si="88"/>
        <v/>
      </c>
      <c r="AH918" s="16" t="str">
        <f t="shared" si="89"/>
        <v/>
      </c>
      <c r="AI918" s="17" t="str">
        <f>IF('Peer Comparison Tool'!$D$11="NR","",IF($C918='Peer Comparison Tool'!$D$9,COUNT('ALLL &lt;50B Database'!$AI$1:AI917)+1,""))</f>
        <v/>
      </c>
    </row>
    <row r="919" spans="1:35" x14ac:dyDescent="0.25">
      <c r="A919" t="s">
        <v>4365</v>
      </c>
      <c r="B919">
        <v>72258</v>
      </c>
      <c r="C919" s="5" t="s">
        <v>4362</v>
      </c>
      <c r="D919" s="5" t="s">
        <v>4390</v>
      </c>
      <c r="E919" s="5" t="s">
        <v>4388</v>
      </c>
      <c r="F919" s="2">
        <v>2671</v>
      </c>
      <c r="G919" s="2">
        <v>749653</v>
      </c>
      <c r="H919" s="2">
        <v>181787</v>
      </c>
      <c r="I919" s="2">
        <v>35901</v>
      </c>
      <c r="J919" s="2">
        <v>145886</v>
      </c>
      <c r="K919" s="33">
        <v>1.830881647313656E-2</v>
      </c>
      <c r="L919" s="2">
        <v>2487</v>
      </c>
      <c r="M919" s="2">
        <v>684570</v>
      </c>
      <c r="N919" s="2">
        <v>164988</v>
      </c>
      <c r="O919" s="33">
        <v>1.5073823550803694E-2</v>
      </c>
      <c r="P919" s="2">
        <v>2508</v>
      </c>
      <c r="Q919" s="2">
        <v>696999</v>
      </c>
      <c r="R919" s="2">
        <v>159510</v>
      </c>
      <c r="S919" s="35">
        <v>1.5723152153470001E-2</v>
      </c>
      <c r="T919" t="s">
        <v>4388</v>
      </c>
      <c r="U919" t="s">
        <v>4388</v>
      </c>
      <c r="V919" s="5" t="s">
        <v>4390</v>
      </c>
      <c r="W919" s="5">
        <v>0</v>
      </c>
      <c r="X919" s="4">
        <v>2.5856643196665585E-3</v>
      </c>
      <c r="Y919" s="6">
        <v>163</v>
      </c>
      <c r="Z919" s="4">
        <v>6.4932860266630685E-4</v>
      </c>
      <c r="AA919" s="5">
        <v>787</v>
      </c>
      <c r="AC919" s="16" t="str">
        <f t="shared" si="84"/>
        <v/>
      </c>
      <c r="AD919" s="16" t="str">
        <f t="shared" si="85"/>
        <v/>
      </c>
      <c r="AE919" s="16" t="str">
        <f t="shared" si="86"/>
        <v/>
      </c>
      <c r="AF919" s="16">
        <f t="shared" si="87"/>
        <v>1.830881647313656E-2</v>
      </c>
      <c r="AG919" s="16" t="str">
        <f t="shared" si="88"/>
        <v/>
      </c>
      <c r="AH919" s="16" t="str">
        <f t="shared" si="89"/>
        <v/>
      </c>
      <c r="AI919" s="17" t="str">
        <f>IF('Peer Comparison Tool'!$D$11="NR","",IF($C919='Peer Comparison Tool'!$D$9,COUNT('ALLL &lt;50B Database'!$AI$1:AI918)+1,""))</f>
        <v/>
      </c>
    </row>
    <row r="920" spans="1:35" x14ac:dyDescent="0.25">
      <c r="A920" t="s">
        <v>3225</v>
      </c>
      <c r="B920">
        <v>507152</v>
      </c>
      <c r="C920" s="5" t="s">
        <v>3209</v>
      </c>
      <c r="D920" s="5" t="s">
        <v>4390</v>
      </c>
      <c r="E920" s="5" t="s">
        <v>4388</v>
      </c>
      <c r="F920" s="2">
        <v>5918</v>
      </c>
      <c r="G920" s="2">
        <v>749596</v>
      </c>
      <c r="H920" s="2">
        <v>512426</v>
      </c>
      <c r="I920" s="2">
        <v>0</v>
      </c>
      <c r="J920" s="2">
        <v>512426</v>
      </c>
      <c r="K920" s="33">
        <v>1.1548984633878843E-2</v>
      </c>
      <c r="L920" s="2">
        <v>5850</v>
      </c>
      <c r="M920" s="2">
        <v>691582</v>
      </c>
      <c r="N920" s="2">
        <v>512618</v>
      </c>
      <c r="O920" s="33">
        <v>1.1412006601406895E-2</v>
      </c>
      <c r="P920" s="2">
        <v>5878</v>
      </c>
      <c r="Q920" s="2">
        <v>707917</v>
      </c>
      <c r="R920" s="2">
        <v>518122</v>
      </c>
      <c r="S920" s="35">
        <v>1.1344818401843581E-2</v>
      </c>
      <c r="T920" t="s">
        <v>4388</v>
      </c>
      <c r="U920" t="s">
        <v>4388</v>
      </c>
      <c r="V920" s="5" t="s">
        <v>4390</v>
      </c>
      <c r="W920" s="5">
        <v>0</v>
      </c>
      <c r="X920" s="4">
        <v>2.0416623203526295E-4</v>
      </c>
      <c r="Y920" s="6">
        <v>40</v>
      </c>
      <c r="Z920" s="4">
        <v>-6.7188199563314802E-5</v>
      </c>
      <c r="AA920" s="5">
        <v>3132</v>
      </c>
      <c r="AC920" s="16" t="str">
        <f t="shared" si="84"/>
        <v/>
      </c>
      <c r="AD920" s="16" t="str">
        <f t="shared" si="85"/>
        <v/>
      </c>
      <c r="AE920" s="16" t="str">
        <f t="shared" si="86"/>
        <v/>
      </c>
      <c r="AF920" s="16">
        <f t="shared" si="87"/>
        <v>1.1548984633878843E-2</v>
      </c>
      <c r="AG920" s="16" t="str">
        <f t="shared" si="88"/>
        <v/>
      </c>
      <c r="AH920" s="16" t="str">
        <f t="shared" si="89"/>
        <v/>
      </c>
      <c r="AI920" s="17" t="str">
        <f>IF('Peer Comparison Tool'!$D$11="NR","",IF($C920='Peer Comparison Tool'!$D$9,COUNT('ALLL &lt;50B Database'!$AI$1:AI919)+1,""))</f>
        <v/>
      </c>
    </row>
    <row r="921" spans="1:35" x14ac:dyDescent="0.25">
      <c r="A921" t="s">
        <v>491</v>
      </c>
      <c r="B921">
        <v>577137</v>
      </c>
      <c r="C921" s="5" t="s">
        <v>462</v>
      </c>
      <c r="D921" s="5" t="s">
        <v>4387</v>
      </c>
      <c r="E921" s="5" t="s">
        <v>4388</v>
      </c>
      <c r="F921" s="2">
        <v>4003</v>
      </c>
      <c r="G921" s="2">
        <v>749425</v>
      </c>
      <c r="H921" s="2">
        <v>441462</v>
      </c>
      <c r="I921" s="2">
        <v>17333</v>
      </c>
      <c r="J921" s="2">
        <v>424129</v>
      </c>
      <c r="K921" s="33">
        <v>9.4381662182967917E-3</v>
      </c>
      <c r="L921" s="2">
        <v>3295</v>
      </c>
      <c r="M921" s="2">
        <v>622994</v>
      </c>
      <c r="N921" s="2">
        <v>421416</v>
      </c>
      <c r="O921" s="33">
        <v>7.8188773088824336E-3</v>
      </c>
      <c r="P921" s="2">
        <v>3688</v>
      </c>
      <c r="Q921" s="2">
        <v>661387</v>
      </c>
      <c r="R921" s="2">
        <v>425251</v>
      </c>
      <c r="S921" s="35">
        <v>8.6725251674893179E-3</v>
      </c>
      <c r="T921" t="s">
        <v>4388</v>
      </c>
      <c r="U921" t="s">
        <v>4388</v>
      </c>
      <c r="V921" s="5" t="s">
        <v>4387</v>
      </c>
      <c r="W921" s="5">
        <v>0</v>
      </c>
      <c r="X921" s="4">
        <v>7.6564105080747374E-4</v>
      </c>
      <c r="Y921" s="6">
        <v>315</v>
      </c>
      <c r="Z921" s="4">
        <v>8.5364785860688429E-4</v>
      </c>
      <c r="AA921" s="5">
        <v>3957</v>
      </c>
      <c r="AC921" s="16" t="str">
        <f t="shared" si="84"/>
        <v/>
      </c>
      <c r="AD921" s="16" t="str">
        <f t="shared" si="85"/>
        <v/>
      </c>
      <c r="AE921" s="16" t="str">
        <f t="shared" si="86"/>
        <v/>
      </c>
      <c r="AF921" s="16">
        <f t="shared" si="87"/>
        <v>9.4381662182967917E-3</v>
      </c>
      <c r="AG921" s="16" t="str">
        <f t="shared" si="88"/>
        <v/>
      </c>
      <c r="AH921" s="16" t="str">
        <f t="shared" si="89"/>
        <v/>
      </c>
      <c r="AI921" s="17">
        <f>IF('Peer Comparison Tool'!$D$11="NR","",IF($C921='Peer Comparison Tool'!$D$9,COUNT('ALLL &lt;50B Database'!$AI$1:AI920)+1,""))</f>
        <v>26</v>
      </c>
    </row>
    <row r="922" spans="1:35" x14ac:dyDescent="0.25">
      <c r="A922" t="s">
        <v>983</v>
      </c>
      <c r="B922">
        <v>1222948</v>
      </c>
      <c r="C922" s="5" t="s">
        <v>926</v>
      </c>
      <c r="D922" s="5" t="s">
        <v>4387</v>
      </c>
      <c r="E922" s="5" t="s">
        <v>4388</v>
      </c>
      <c r="F922" s="2">
        <v>5227</v>
      </c>
      <c r="G922" s="2">
        <v>747607</v>
      </c>
      <c r="H922" s="2">
        <v>522951</v>
      </c>
      <c r="I922" s="2">
        <v>26589</v>
      </c>
      <c r="J922" s="2">
        <v>496362</v>
      </c>
      <c r="K922" s="33">
        <v>1.0530620796918378E-2</v>
      </c>
      <c r="L922" s="2">
        <v>5130</v>
      </c>
      <c r="M922" s="2">
        <v>684678</v>
      </c>
      <c r="N922" s="2">
        <v>507082</v>
      </c>
      <c r="O922" s="33">
        <v>1.0116706962581989E-2</v>
      </c>
      <c r="P922" s="2">
        <v>5130</v>
      </c>
      <c r="Q922" s="2">
        <v>686682</v>
      </c>
      <c r="R922" s="2">
        <v>507014</v>
      </c>
      <c r="S922" s="35">
        <v>1.0118063800999577E-2</v>
      </c>
      <c r="T922" t="s">
        <v>4388</v>
      </c>
      <c r="U922" t="s">
        <v>4388</v>
      </c>
      <c r="V922" s="5" t="s">
        <v>4387</v>
      </c>
      <c r="W922" s="5">
        <v>0</v>
      </c>
      <c r="X922" s="4">
        <v>4.1255699591880024E-4</v>
      </c>
      <c r="Y922" s="6">
        <v>97</v>
      </c>
      <c r="Z922" s="4">
        <v>1.3568384175880605E-6</v>
      </c>
      <c r="AA922" s="5">
        <v>3587</v>
      </c>
      <c r="AC922" s="16" t="str">
        <f t="shared" si="84"/>
        <v/>
      </c>
      <c r="AD922" s="16" t="str">
        <f t="shared" si="85"/>
        <v/>
      </c>
      <c r="AE922" s="16" t="str">
        <f t="shared" si="86"/>
        <v/>
      </c>
      <c r="AF922" s="16">
        <f t="shared" si="87"/>
        <v>1.0530620796918378E-2</v>
      </c>
      <c r="AG922" s="16" t="str">
        <f t="shared" si="88"/>
        <v/>
      </c>
      <c r="AH922" s="16" t="str">
        <f t="shared" si="89"/>
        <v/>
      </c>
      <c r="AI922" s="17" t="str">
        <f>IF('Peer Comparison Tool'!$D$11="NR","",IF($C922='Peer Comparison Tool'!$D$9,COUNT('ALLL &lt;50B Database'!$AI$1:AI921)+1,""))</f>
        <v/>
      </c>
    </row>
    <row r="923" spans="1:35" x14ac:dyDescent="0.25">
      <c r="A923" t="s">
        <v>4145</v>
      </c>
      <c r="B923">
        <v>2838207</v>
      </c>
      <c r="C923" s="5" t="s">
        <v>4128</v>
      </c>
      <c r="D923" s="5" t="s">
        <v>4390</v>
      </c>
      <c r="E923" s="5" t="s">
        <v>4388</v>
      </c>
      <c r="F923" s="2">
        <v>5876</v>
      </c>
      <c r="G923" s="2">
        <v>747521</v>
      </c>
      <c r="H923" s="2">
        <v>623460</v>
      </c>
      <c r="I923" s="2">
        <v>66540</v>
      </c>
      <c r="J923" s="2">
        <v>556920</v>
      </c>
      <c r="K923" s="33">
        <v>1.0550887021475257E-2</v>
      </c>
      <c r="L923" s="2">
        <v>5326</v>
      </c>
      <c r="M923" s="2">
        <v>715435</v>
      </c>
      <c r="N923" s="2">
        <v>589514</v>
      </c>
      <c r="O923" s="33">
        <v>9.0345606720111816E-3</v>
      </c>
      <c r="P923" s="2">
        <v>5593</v>
      </c>
      <c r="Q923" s="2">
        <v>709550</v>
      </c>
      <c r="R923" s="2">
        <v>560710</v>
      </c>
      <c r="S923" s="35">
        <v>9.9748533109807209E-3</v>
      </c>
      <c r="T923" t="s">
        <v>4388</v>
      </c>
      <c r="U923" t="s">
        <v>4388</v>
      </c>
      <c r="V923" s="5" t="s">
        <v>4390</v>
      </c>
      <c r="W923" s="5">
        <v>0</v>
      </c>
      <c r="X923" s="4">
        <v>5.7603371049453657E-4</v>
      </c>
      <c r="Y923" s="6">
        <v>283</v>
      </c>
      <c r="Z923" s="4">
        <v>9.402926389695393E-4</v>
      </c>
      <c r="AA923" s="5">
        <v>3576</v>
      </c>
      <c r="AC923" s="16" t="str">
        <f t="shared" si="84"/>
        <v/>
      </c>
      <c r="AD923" s="16" t="str">
        <f t="shared" si="85"/>
        <v/>
      </c>
      <c r="AE923" s="16" t="str">
        <f t="shared" si="86"/>
        <v/>
      </c>
      <c r="AF923" s="16">
        <f t="shared" si="87"/>
        <v>1.0550887021475257E-2</v>
      </c>
      <c r="AG923" s="16" t="str">
        <f t="shared" si="88"/>
        <v/>
      </c>
      <c r="AH923" s="16" t="str">
        <f t="shared" si="89"/>
        <v/>
      </c>
      <c r="AI923" s="17" t="str">
        <f>IF('Peer Comparison Tool'!$D$11="NR","",IF($C923='Peer Comparison Tool'!$D$9,COUNT('ALLL &lt;50B Database'!$AI$1:AI922)+1,""))</f>
        <v/>
      </c>
    </row>
    <row r="924" spans="1:35" x14ac:dyDescent="0.25">
      <c r="A924" t="s">
        <v>2332</v>
      </c>
      <c r="B924">
        <v>3804535</v>
      </c>
      <c r="C924" s="5" t="s">
        <v>2299</v>
      </c>
      <c r="D924" s="5" t="s">
        <v>4390</v>
      </c>
      <c r="E924" s="5" t="s">
        <v>4388</v>
      </c>
      <c r="F924" s="2">
        <v>5630</v>
      </c>
      <c r="G924" s="2">
        <v>746172</v>
      </c>
      <c r="H924" s="2">
        <v>597955</v>
      </c>
      <c r="I924" s="2">
        <v>42923</v>
      </c>
      <c r="J924" s="2">
        <v>555032</v>
      </c>
      <c r="K924" s="33">
        <v>1.0143559290275155E-2</v>
      </c>
      <c r="L924" s="2">
        <v>2255</v>
      </c>
      <c r="M924" s="2">
        <v>748753</v>
      </c>
      <c r="N924" s="2">
        <v>544912</v>
      </c>
      <c r="O924" s="33">
        <v>4.1382828787033506E-3</v>
      </c>
      <c r="P924" s="2">
        <v>3225</v>
      </c>
      <c r="Q924" s="2">
        <v>708574</v>
      </c>
      <c r="R924" s="2">
        <v>570439</v>
      </c>
      <c r="S924" s="35">
        <v>5.6535405187934209E-3</v>
      </c>
      <c r="T924" t="s">
        <v>4388</v>
      </c>
      <c r="U924" t="s">
        <v>4388</v>
      </c>
      <c r="V924" s="5" t="s">
        <v>4390</v>
      </c>
      <c r="W924" s="5">
        <v>0</v>
      </c>
      <c r="X924" s="4">
        <v>4.4900187714817337E-3</v>
      </c>
      <c r="Y924" s="6">
        <v>2405</v>
      </c>
      <c r="Z924" s="4">
        <v>1.5152576400900702E-3</v>
      </c>
      <c r="AA924" s="5">
        <v>3732</v>
      </c>
      <c r="AC924" s="16" t="str">
        <f t="shared" si="84"/>
        <v/>
      </c>
      <c r="AD924" s="16" t="str">
        <f t="shared" si="85"/>
        <v/>
      </c>
      <c r="AE924" s="16" t="str">
        <f t="shared" si="86"/>
        <v/>
      </c>
      <c r="AF924" s="16">
        <f t="shared" si="87"/>
        <v>1.0143559290275155E-2</v>
      </c>
      <c r="AG924" s="16" t="str">
        <f t="shared" si="88"/>
        <v/>
      </c>
      <c r="AH924" s="16" t="str">
        <f t="shared" si="89"/>
        <v/>
      </c>
      <c r="AI924" s="17" t="str">
        <f>IF('Peer Comparison Tool'!$D$11="NR","",IF($C924='Peer Comparison Tool'!$D$9,COUNT('ALLL &lt;50B Database'!$AI$1:AI923)+1,""))</f>
        <v/>
      </c>
    </row>
    <row r="925" spans="1:35" x14ac:dyDescent="0.25">
      <c r="A925" t="s">
        <v>1598</v>
      </c>
      <c r="B925">
        <v>785147</v>
      </c>
      <c r="C925" s="5" t="s">
        <v>1578</v>
      </c>
      <c r="D925" s="5" t="s">
        <v>4390</v>
      </c>
      <c r="E925" s="5" t="s">
        <v>4388</v>
      </c>
      <c r="F925" s="2">
        <v>4950</v>
      </c>
      <c r="G925" s="2">
        <v>746085</v>
      </c>
      <c r="H925" s="2">
        <v>485729</v>
      </c>
      <c r="I925" s="2">
        <v>38974</v>
      </c>
      <c r="J925" s="2">
        <v>446755</v>
      </c>
      <c r="K925" s="33">
        <v>1.1079898378305782E-2</v>
      </c>
      <c r="L925" s="2">
        <v>4507</v>
      </c>
      <c r="M925" s="2">
        <v>585057</v>
      </c>
      <c r="N925" s="2">
        <v>401279</v>
      </c>
      <c r="O925" s="33">
        <v>1.1231587000565691E-2</v>
      </c>
      <c r="P925" s="2">
        <v>4695</v>
      </c>
      <c r="Q925" s="2">
        <v>660965</v>
      </c>
      <c r="R925" s="2">
        <v>437996</v>
      </c>
      <c r="S925" s="35">
        <v>1.0719275975123061E-2</v>
      </c>
      <c r="T925" t="s">
        <v>4388</v>
      </c>
      <c r="U925" t="s">
        <v>4388</v>
      </c>
      <c r="V925" s="5" t="s">
        <v>4390</v>
      </c>
      <c r="W925" s="5">
        <v>0</v>
      </c>
      <c r="X925" s="4">
        <v>3.6062240318272126E-4</v>
      </c>
      <c r="Y925" s="6">
        <v>255</v>
      </c>
      <c r="Z925" s="4">
        <v>-5.1231102544263031E-4</v>
      </c>
      <c r="AA925" s="5">
        <v>3335</v>
      </c>
      <c r="AC925" s="16" t="str">
        <f t="shared" si="84"/>
        <v/>
      </c>
      <c r="AD925" s="16" t="str">
        <f t="shared" si="85"/>
        <v/>
      </c>
      <c r="AE925" s="16" t="str">
        <f t="shared" si="86"/>
        <v/>
      </c>
      <c r="AF925" s="16">
        <f t="shared" si="87"/>
        <v>1.1079898378305782E-2</v>
      </c>
      <c r="AG925" s="16" t="str">
        <f t="shared" si="88"/>
        <v/>
      </c>
      <c r="AH925" s="16" t="str">
        <f t="shared" si="89"/>
        <v/>
      </c>
      <c r="AI925" s="17" t="str">
        <f>IF('Peer Comparison Tool'!$D$11="NR","",IF($C925='Peer Comparison Tool'!$D$9,COUNT('ALLL &lt;50B Database'!$AI$1:AI924)+1,""))</f>
        <v/>
      </c>
    </row>
    <row r="926" spans="1:35" x14ac:dyDescent="0.25">
      <c r="A926" t="s">
        <v>712</v>
      </c>
      <c r="B926">
        <v>915065</v>
      </c>
      <c r="C926" s="5" t="s">
        <v>707</v>
      </c>
      <c r="D926" s="5" t="s">
        <v>4390</v>
      </c>
      <c r="E926" s="5" t="s">
        <v>4388</v>
      </c>
      <c r="F926" s="2">
        <v>5495</v>
      </c>
      <c r="G926" s="2">
        <v>745919</v>
      </c>
      <c r="H926" s="2">
        <v>537835</v>
      </c>
      <c r="I926" s="2">
        <v>87521</v>
      </c>
      <c r="J926" s="2">
        <v>450314</v>
      </c>
      <c r="K926" s="33">
        <v>1.220259641050467E-2</v>
      </c>
      <c r="L926" s="2">
        <v>5176</v>
      </c>
      <c r="M926" s="2">
        <v>665004</v>
      </c>
      <c r="N926" s="2">
        <v>461328</v>
      </c>
      <c r="O926" s="33">
        <v>1.121978288766344E-2</v>
      </c>
      <c r="P926" s="2">
        <v>5186</v>
      </c>
      <c r="Q926" s="2">
        <v>657352</v>
      </c>
      <c r="R926" s="2">
        <v>458158</v>
      </c>
      <c r="S926" s="35">
        <v>1.131923921441948E-2</v>
      </c>
      <c r="T926" t="s">
        <v>4388</v>
      </c>
      <c r="U926" t="s">
        <v>4388</v>
      </c>
      <c r="V926" s="5" t="s">
        <v>4390</v>
      </c>
      <c r="W926" s="5">
        <v>0</v>
      </c>
      <c r="X926" s="4">
        <v>8.833571960851893E-4</v>
      </c>
      <c r="Y926" s="6">
        <v>309</v>
      </c>
      <c r="Z926" s="4">
        <v>9.9456326756040131E-5</v>
      </c>
      <c r="AA926" s="5">
        <v>2834</v>
      </c>
      <c r="AC926" s="16" t="str">
        <f t="shared" si="84"/>
        <v/>
      </c>
      <c r="AD926" s="16" t="str">
        <f t="shared" si="85"/>
        <v/>
      </c>
      <c r="AE926" s="16" t="str">
        <f t="shared" si="86"/>
        <v/>
      </c>
      <c r="AF926" s="16">
        <f t="shared" si="87"/>
        <v>1.220259641050467E-2</v>
      </c>
      <c r="AG926" s="16" t="str">
        <f t="shared" si="88"/>
        <v/>
      </c>
      <c r="AH926" s="16" t="str">
        <f t="shared" si="89"/>
        <v/>
      </c>
      <c r="AI926" s="17" t="str">
        <f>IF('Peer Comparison Tool'!$D$11="NR","",IF($C926='Peer Comparison Tool'!$D$9,COUNT('ALLL &lt;50B Database'!$AI$1:AI925)+1,""))</f>
        <v/>
      </c>
    </row>
    <row r="927" spans="1:35" x14ac:dyDescent="0.25">
      <c r="A927" t="s">
        <v>493</v>
      </c>
      <c r="B927">
        <v>3588312</v>
      </c>
      <c r="C927" s="5" t="s">
        <v>462</v>
      </c>
      <c r="D927" s="5" t="s">
        <v>4390</v>
      </c>
      <c r="E927" s="5" t="s">
        <v>4388</v>
      </c>
      <c r="F927" s="2">
        <v>7540</v>
      </c>
      <c r="G927" s="2">
        <v>745603</v>
      </c>
      <c r="H927" s="2">
        <v>491053</v>
      </c>
      <c r="I927" s="2">
        <v>90479</v>
      </c>
      <c r="J927" s="2">
        <v>400574</v>
      </c>
      <c r="K927" s="33">
        <v>1.8822989010769547E-2</v>
      </c>
      <c r="L927" s="2">
        <v>3435</v>
      </c>
      <c r="M927" s="2">
        <v>571425</v>
      </c>
      <c r="N927" s="2">
        <v>386072</v>
      </c>
      <c r="O927" s="33">
        <v>8.8973041297996224E-3</v>
      </c>
      <c r="P927" s="2">
        <v>3753</v>
      </c>
      <c r="Q927" s="2">
        <v>595981</v>
      </c>
      <c r="R927" s="2">
        <v>403967</v>
      </c>
      <c r="S927" s="35">
        <v>9.2903628266665355E-3</v>
      </c>
      <c r="T927" t="s">
        <v>4388</v>
      </c>
      <c r="U927" t="s">
        <v>4388</v>
      </c>
      <c r="V927" s="5" t="s">
        <v>4390</v>
      </c>
      <c r="W927" s="5">
        <v>0</v>
      </c>
      <c r="X927" s="4">
        <v>9.5326261841030113E-3</v>
      </c>
      <c r="Y927" s="6">
        <v>3787</v>
      </c>
      <c r="Z927" s="4">
        <v>3.9305869686691308E-4</v>
      </c>
      <c r="AA927" s="5">
        <v>712</v>
      </c>
      <c r="AC927" s="16" t="str">
        <f t="shared" si="84"/>
        <v/>
      </c>
      <c r="AD927" s="16" t="str">
        <f t="shared" si="85"/>
        <v/>
      </c>
      <c r="AE927" s="16" t="str">
        <f t="shared" si="86"/>
        <v/>
      </c>
      <c r="AF927" s="16">
        <f t="shared" si="87"/>
        <v>1.8822989010769547E-2</v>
      </c>
      <c r="AG927" s="16" t="str">
        <f t="shared" si="88"/>
        <v/>
      </c>
      <c r="AH927" s="16" t="str">
        <f t="shared" si="89"/>
        <v/>
      </c>
      <c r="AI927" s="17">
        <f>IF('Peer Comparison Tool'!$D$11="NR","",IF($C927='Peer Comparison Tool'!$D$9,COUNT('ALLL &lt;50B Database'!$AI$1:AI926)+1,""))</f>
        <v>27</v>
      </c>
    </row>
    <row r="928" spans="1:35" x14ac:dyDescent="0.25">
      <c r="A928" t="s">
        <v>2614</v>
      </c>
      <c r="B928">
        <v>590220</v>
      </c>
      <c r="C928" s="5" t="s">
        <v>2604</v>
      </c>
      <c r="D928" s="5" t="s">
        <v>4387</v>
      </c>
      <c r="E928" s="5" t="s">
        <v>4388</v>
      </c>
      <c r="F928" s="2">
        <v>3426</v>
      </c>
      <c r="G928" s="2">
        <v>743270</v>
      </c>
      <c r="H928" s="2">
        <v>454856</v>
      </c>
      <c r="I928" s="2">
        <v>77298</v>
      </c>
      <c r="J928" s="2">
        <v>377558</v>
      </c>
      <c r="K928" s="33">
        <v>9.0741025219966201E-3</v>
      </c>
      <c r="L928" s="2">
        <v>1981</v>
      </c>
      <c r="M928" s="2">
        <v>654585</v>
      </c>
      <c r="N928" s="2">
        <v>357950</v>
      </c>
      <c r="O928" s="33">
        <v>5.5342924989523678E-3</v>
      </c>
      <c r="P928" s="2">
        <v>2627</v>
      </c>
      <c r="Q928" s="2">
        <v>670895</v>
      </c>
      <c r="R928" s="2">
        <v>368252</v>
      </c>
      <c r="S928" s="35">
        <v>7.1337019215102701E-3</v>
      </c>
      <c r="T928" t="s">
        <v>4388</v>
      </c>
      <c r="U928" t="s">
        <v>4388</v>
      </c>
      <c r="V928" s="5" t="s">
        <v>4387</v>
      </c>
      <c r="W928" s="5">
        <v>0</v>
      </c>
      <c r="X928" s="4">
        <v>1.94040060048635E-3</v>
      </c>
      <c r="Y928" s="6">
        <v>799</v>
      </c>
      <c r="Z928" s="4">
        <v>1.5994094225579023E-3</v>
      </c>
      <c r="AA928" s="5">
        <v>4063</v>
      </c>
      <c r="AC928" s="16" t="str">
        <f t="shared" si="84"/>
        <v/>
      </c>
      <c r="AD928" s="16" t="str">
        <f t="shared" si="85"/>
        <v/>
      </c>
      <c r="AE928" s="16" t="str">
        <f t="shared" si="86"/>
        <v/>
      </c>
      <c r="AF928" s="16">
        <f t="shared" si="87"/>
        <v>9.0741025219966201E-3</v>
      </c>
      <c r="AG928" s="16" t="str">
        <f t="shared" si="88"/>
        <v/>
      </c>
      <c r="AH928" s="16" t="str">
        <f t="shared" si="89"/>
        <v/>
      </c>
      <c r="AI928" s="17" t="str">
        <f>IF('Peer Comparison Tool'!$D$11="NR","",IF($C928='Peer Comparison Tool'!$D$9,COUNT('ALLL &lt;50B Database'!$AI$1:AI927)+1,""))</f>
        <v/>
      </c>
    </row>
    <row r="929" spans="1:35" x14ac:dyDescent="0.25">
      <c r="A929" t="s">
        <v>1848</v>
      </c>
      <c r="B929">
        <v>326979</v>
      </c>
      <c r="C929" s="5" t="s">
        <v>1795</v>
      </c>
      <c r="D929" s="5" t="s">
        <v>4390</v>
      </c>
      <c r="E929" s="5" t="s">
        <v>4388</v>
      </c>
      <c r="F929" s="2">
        <v>4878</v>
      </c>
      <c r="G929" s="2">
        <v>742582</v>
      </c>
      <c r="H929" s="2">
        <v>473357</v>
      </c>
      <c r="I929" s="2">
        <v>19387</v>
      </c>
      <c r="J929" s="2">
        <v>453970</v>
      </c>
      <c r="K929" s="33">
        <v>1.0745203427539264E-2</v>
      </c>
      <c r="L929" s="2">
        <v>3968</v>
      </c>
      <c r="M929" s="2">
        <v>663548</v>
      </c>
      <c r="N929" s="2">
        <v>430680</v>
      </c>
      <c r="O929" s="33">
        <v>9.2133370483885955E-3</v>
      </c>
      <c r="P929" s="2">
        <v>4359</v>
      </c>
      <c r="Q929" s="2">
        <v>685867</v>
      </c>
      <c r="R929" s="2">
        <v>437209</v>
      </c>
      <c r="S929" s="35">
        <v>9.9700600856798462E-3</v>
      </c>
      <c r="T929" t="s">
        <v>4388</v>
      </c>
      <c r="U929" t="s">
        <v>4388</v>
      </c>
      <c r="V929" s="5" t="s">
        <v>4390</v>
      </c>
      <c r="W929" s="5">
        <v>0</v>
      </c>
      <c r="X929" s="4">
        <v>7.7514334185941822E-4</v>
      </c>
      <c r="Y929" s="6">
        <v>519</v>
      </c>
      <c r="Z929" s="4">
        <v>7.5672303729125076E-4</v>
      </c>
      <c r="AA929" s="5">
        <v>3489</v>
      </c>
      <c r="AC929" s="16" t="str">
        <f t="shared" si="84"/>
        <v/>
      </c>
      <c r="AD929" s="16" t="str">
        <f t="shared" si="85"/>
        <v/>
      </c>
      <c r="AE929" s="16" t="str">
        <f t="shared" si="86"/>
        <v/>
      </c>
      <c r="AF929" s="16">
        <f t="shared" si="87"/>
        <v>1.0745203427539264E-2</v>
      </c>
      <c r="AG929" s="16" t="str">
        <f t="shared" si="88"/>
        <v/>
      </c>
      <c r="AH929" s="16" t="str">
        <f t="shared" si="89"/>
        <v/>
      </c>
      <c r="AI929" s="17" t="str">
        <f>IF('Peer Comparison Tool'!$D$11="NR","",IF($C929='Peer Comparison Tool'!$D$9,COUNT('ALLL &lt;50B Database'!$AI$1:AI928)+1,""))</f>
        <v/>
      </c>
    </row>
    <row r="930" spans="1:35" x14ac:dyDescent="0.25">
      <c r="A930" t="s">
        <v>44</v>
      </c>
      <c r="B930">
        <v>382649</v>
      </c>
      <c r="C930" s="5" t="s">
        <v>926</v>
      </c>
      <c r="D930" s="5" t="s">
        <v>4390</v>
      </c>
      <c r="E930" s="5" t="s">
        <v>4388</v>
      </c>
      <c r="F930" s="2">
        <v>3817</v>
      </c>
      <c r="G930" s="2">
        <v>742031</v>
      </c>
      <c r="H930" s="2">
        <v>511110</v>
      </c>
      <c r="I930" s="2">
        <v>30666</v>
      </c>
      <c r="J930" s="2">
        <v>480444</v>
      </c>
      <c r="K930" s="33">
        <v>7.9447344539634174E-3</v>
      </c>
      <c r="L930" s="2">
        <v>3355</v>
      </c>
      <c r="M930" s="2">
        <v>682935</v>
      </c>
      <c r="N930" s="2">
        <v>479666</v>
      </c>
      <c r="O930" s="33">
        <v>6.9944503050038982E-3</v>
      </c>
      <c r="P930" s="2">
        <v>3547</v>
      </c>
      <c r="Q930" s="2">
        <v>699766</v>
      </c>
      <c r="R930" s="2">
        <v>488269</v>
      </c>
      <c r="S930" s="35">
        <v>7.2644382502268217E-3</v>
      </c>
      <c r="T930" t="s">
        <v>4388</v>
      </c>
      <c r="U930" t="s">
        <v>4388</v>
      </c>
      <c r="V930" s="5" t="s">
        <v>4390</v>
      </c>
      <c r="W930" s="5">
        <v>0</v>
      </c>
      <c r="X930" s="4">
        <v>6.8029620373659568E-4</v>
      </c>
      <c r="Y930" s="6">
        <v>270</v>
      </c>
      <c r="Z930" s="4">
        <v>2.6998794522292355E-4</v>
      </c>
      <c r="AA930" s="5">
        <v>4318</v>
      </c>
      <c r="AC930" s="16" t="str">
        <f t="shared" si="84"/>
        <v/>
      </c>
      <c r="AD930" s="16" t="str">
        <f t="shared" si="85"/>
        <v/>
      </c>
      <c r="AE930" s="16" t="str">
        <f t="shared" si="86"/>
        <v/>
      </c>
      <c r="AF930" s="16">
        <f t="shared" si="87"/>
        <v>7.9447344539634174E-3</v>
      </c>
      <c r="AG930" s="16" t="str">
        <f t="shared" si="88"/>
        <v/>
      </c>
      <c r="AH930" s="16" t="str">
        <f t="shared" si="89"/>
        <v/>
      </c>
      <c r="AI930" s="17" t="str">
        <f>IF('Peer Comparison Tool'!$D$11="NR","",IF($C930='Peer Comparison Tool'!$D$9,COUNT('ALLL &lt;50B Database'!$AI$1:AI929)+1,""))</f>
        <v/>
      </c>
    </row>
    <row r="931" spans="1:35" x14ac:dyDescent="0.25">
      <c r="A931" t="s">
        <v>986</v>
      </c>
      <c r="B931">
        <v>2006024</v>
      </c>
      <c r="C931" s="5" t="s">
        <v>926</v>
      </c>
      <c r="D931" s="5" t="s">
        <v>4390</v>
      </c>
      <c r="E931" s="5" t="s">
        <v>4388</v>
      </c>
      <c r="F931" s="2">
        <v>7980</v>
      </c>
      <c r="G931" s="2">
        <v>741688</v>
      </c>
      <c r="H931" s="2">
        <v>511204</v>
      </c>
      <c r="I931" s="2">
        <v>45246</v>
      </c>
      <c r="J931" s="2">
        <v>465958</v>
      </c>
      <c r="K931" s="33">
        <v>1.7126007065014444E-2</v>
      </c>
      <c r="L931" s="2">
        <v>6772</v>
      </c>
      <c r="M931" s="2">
        <v>677878</v>
      </c>
      <c r="N931" s="2">
        <v>451162</v>
      </c>
      <c r="O931" s="33">
        <v>1.5010129399195854E-2</v>
      </c>
      <c r="P931" s="2">
        <v>7205</v>
      </c>
      <c r="Q931" s="2">
        <v>674202</v>
      </c>
      <c r="R931" s="2">
        <v>459831</v>
      </c>
      <c r="S931" s="35">
        <v>1.5668800059152166E-2</v>
      </c>
      <c r="T931" t="s">
        <v>4388</v>
      </c>
      <c r="U931" t="s">
        <v>4388</v>
      </c>
      <c r="V931" s="5" t="s">
        <v>4390</v>
      </c>
      <c r="W931" s="5">
        <v>0</v>
      </c>
      <c r="X931" s="4">
        <v>1.457207005862278E-3</v>
      </c>
      <c r="Y931" s="6">
        <v>775</v>
      </c>
      <c r="Z931" s="4">
        <v>6.5867065995631191E-4</v>
      </c>
      <c r="AA931" s="5">
        <v>1009</v>
      </c>
      <c r="AC931" s="16" t="str">
        <f t="shared" si="84"/>
        <v/>
      </c>
      <c r="AD931" s="16" t="str">
        <f t="shared" si="85"/>
        <v/>
      </c>
      <c r="AE931" s="16" t="str">
        <f t="shared" si="86"/>
        <v/>
      </c>
      <c r="AF931" s="16">
        <f t="shared" si="87"/>
        <v>1.7126007065014444E-2</v>
      </c>
      <c r="AG931" s="16" t="str">
        <f t="shared" si="88"/>
        <v/>
      </c>
      <c r="AH931" s="16" t="str">
        <f t="shared" si="89"/>
        <v/>
      </c>
      <c r="AI931" s="17" t="str">
        <f>IF('Peer Comparison Tool'!$D$11="NR","",IF($C931='Peer Comparison Tool'!$D$9,COUNT('ALLL &lt;50B Database'!$AI$1:AI930)+1,""))</f>
        <v/>
      </c>
    </row>
    <row r="932" spans="1:35" x14ac:dyDescent="0.25">
      <c r="A932" t="s">
        <v>3228</v>
      </c>
      <c r="B932">
        <v>39756</v>
      </c>
      <c r="C932" s="5" t="s">
        <v>3209</v>
      </c>
      <c r="D932" s="5" t="s">
        <v>4387</v>
      </c>
      <c r="E932" s="5" t="s">
        <v>4388</v>
      </c>
      <c r="F932" s="2">
        <v>6643</v>
      </c>
      <c r="G932" s="2">
        <v>741307</v>
      </c>
      <c r="H932" s="2">
        <v>553971</v>
      </c>
      <c r="I932" s="2">
        <v>45557</v>
      </c>
      <c r="J932" s="2">
        <v>508414</v>
      </c>
      <c r="K932" s="33">
        <v>1.3066123277486458E-2</v>
      </c>
      <c r="L932" s="2">
        <v>5972</v>
      </c>
      <c r="M932" s="2">
        <v>684414</v>
      </c>
      <c r="N932" s="2">
        <v>529889</v>
      </c>
      <c r="O932" s="33">
        <v>1.1270284908726167E-2</v>
      </c>
      <c r="P932" s="2">
        <v>6143</v>
      </c>
      <c r="Q932" s="2">
        <v>688143</v>
      </c>
      <c r="R932" s="2">
        <v>529310</v>
      </c>
      <c r="S932" s="35">
        <v>1.1605675313143526E-2</v>
      </c>
      <c r="T932" t="s">
        <v>4388</v>
      </c>
      <c r="U932" t="s">
        <v>4388</v>
      </c>
      <c r="V932" s="5" t="s">
        <v>4387</v>
      </c>
      <c r="W932" s="5">
        <v>0</v>
      </c>
      <c r="X932" s="4">
        <v>1.460447964342932E-3</v>
      </c>
      <c r="Y932" s="6">
        <v>500</v>
      </c>
      <c r="Z932" s="4">
        <v>3.3539040441735862E-4</v>
      </c>
      <c r="AA932" s="5">
        <v>2394</v>
      </c>
      <c r="AC932" s="16" t="str">
        <f t="shared" si="84"/>
        <v/>
      </c>
      <c r="AD932" s="16" t="str">
        <f t="shared" si="85"/>
        <v/>
      </c>
      <c r="AE932" s="16" t="str">
        <f t="shared" si="86"/>
        <v/>
      </c>
      <c r="AF932" s="16">
        <f t="shared" si="87"/>
        <v>1.3066123277486458E-2</v>
      </c>
      <c r="AG932" s="16" t="str">
        <f t="shared" si="88"/>
        <v/>
      </c>
      <c r="AH932" s="16" t="str">
        <f t="shared" si="89"/>
        <v/>
      </c>
      <c r="AI932" s="17" t="str">
        <f>IF('Peer Comparison Tool'!$D$11="NR","",IF($C932='Peer Comparison Tool'!$D$9,COUNT('ALLL &lt;50B Database'!$AI$1:AI931)+1,""))</f>
        <v/>
      </c>
    </row>
    <row r="933" spans="1:35" x14ac:dyDescent="0.25">
      <c r="A933" t="s">
        <v>1847</v>
      </c>
      <c r="B933">
        <v>268976</v>
      </c>
      <c r="C933" s="5" t="s">
        <v>1795</v>
      </c>
      <c r="D933" s="5" t="s">
        <v>4390</v>
      </c>
      <c r="E933" s="5" t="s">
        <v>4388</v>
      </c>
      <c r="F933" s="2">
        <v>1389</v>
      </c>
      <c r="G933" s="2">
        <v>741110</v>
      </c>
      <c r="H933" s="2">
        <v>496166</v>
      </c>
      <c r="I933" s="2">
        <v>5315</v>
      </c>
      <c r="J933" s="2">
        <v>490851</v>
      </c>
      <c r="K933" s="33">
        <v>2.8297793016618077E-3</v>
      </c>
      <c r="L933" s="2">
        <v>1392</v>
      </c>
      <c r="M933" s="2">
        <v>705345</v>
      </c>
      <c r="N933" s="2">
        <v>508232</v>
      </c>
      <c r="O933" s="33">
        <v>2.7389066410615625E-3</v>
      </c>
      <c r="P933" s="2">
        <v>1392</v>
      </c>
      <c r="Q933" s="2">
        <v>710734</v>
      </c>
      <c r="R933" s="2">
        <v>502279</v>
      </c>
      <c r="S933" s="35">
        <v>2.7713681041811422E-3</v>
      </c>
      <c r="T933" t="s">
        <v>4388</v>
      </c>
      <c r="U933" t="s">
        <v>4388</v>
      </c>
      <c r="V933" s="5" t="s">
        <v>4390</v>
      </c>
      <c r="W933" s="5">
        <v>0</v>
      </c>
      <c r="X933" s="4">
        <v>5.8411197480665467E-5</v>
      </c>
      <c r="Y933" s="6">
        <v>-3</v>
      </c>
      <c r="Z933" s="4">
        <v>3.24614631195797E-5</v>
      </c>
      <c r="AA933" s="5">
        <v>4751</v>
      </c>
      <c r="AC933" s="16" t="str">
        <f t="shared" si="84"/>
        <v/>
      </c>
      <c r="AD933" s="16" t="str">
        <f t="shared" si="85"/>
        <v/>
      </c>
      <c r="AE933" s="16" t="str">
        <f t="shared" si="86"/>
        <v/>
      </c>
      <c r="AF933" s="16">
        <f t="shared" si="87"/>
        <v>2.8297793016618077E-3</v>
      </c>
      <c r="AG933" s="16" t="str">
        <f t="shared" si="88"/>
        <v/>
      </c>
      <c r="AH933" s="16" t="str">
        <f t="shared" si="89"/>
        <v/>
      </c>
      <c r="AI933" s="17" t="str">
        <f>IF('Peer Comparison Tool'!$D$11="NR","",IF($C933='Peer Comparison Tool'!$D$9,COUNT('ALLL &lt;50B Database'!$AI$1:AI932)+1,""))</f>
        <v/>
      </c>
    </row>
    <row r="934" spans="1:35" x14ac:dyDescent="0.25">
      <c r="A934" t="s">
        <v>3093</v>
      </c>
      <c r="B934">
        <v>477321</v>
      </c>
      <c r="C934" s="5" t="s">
        <v>3064</v>
      </c>
      <c r="D934" s="5" t="s">
        <v>4390</v>
      </c>
      <c r="E934" s="5" t="s">
        <v>4388</v>
      </c>
      <c r="F934" s="2">
        <v>5678</v>
      </c>
      <c r="G934" s="2">
        <v>740796</v>
      </c>
      <c r="H934" s="2">
        <v>542861</v>
      </c>
      <c r="I934" s="2">
        <v>66606</v>
      </c>
      <c r="J934" s="2">
        <v>476255</v>
      </c>
      <c r="K934" s="33">
        <v>1.1922184543994289E-2</v>
      </c>
      <c r="L934" s="2">
        <v>4095</v>
      </c>
      <c r="M934" s="2">
        <v>574601</v>
      </c>
      <c r="N934" s="2">
        <v>396393</v>
      </c>
      <c r="O934" s="33">
        <v>1.0330656696763061E-2</v>
      </c>
      <c r="P934" s="2">
        <v>4468</v>
      </c>
      <c r="Q934" s="2">
        <v>663244</v>
      </c>
      <c r="R934" s="2">
        <v>467804</v>
      </c>
      <c r="S934" s="35">
        <v>9.5510085420389742E-3</v>
      </c>
      <c r="T934" t="s">
        <v>4388</v>
      </c>
      <c r="U934" t="s">
        <v>4388</v>
      </c>
      <c r="V934" s="5" t="s">
        <v>4390</v>
      </c>
      <c r="W934" s="5">
        <v>0</v>
      </c>
      <c r="X934" s="4">
        <v>2.3711760019553153E-3</v>
      </c>
      <c r="Y934" s="6">
        <v>1210</v>
      </c>
      <c r="Z934" s="4">
        <v>-7.7964815472408681E-4</v>
      </c>
      <c r="AA934" s="5">
        <v>2964</v>
      </c>
      <c r="AC934" s="16" t="str">
        <f t="shared" si="84"/>
        <v/>
      </c>
      <c r="AD934" s="16" t="str">
        <f t="shared" si="85"/>
        <v/>
      </c>
      <c r="AE934" s="16" t="str">
        <f t="shared" si="86"/>
        <v/>
      </c>
      <c r="AF934" s="16">
        <f t="shared" si="87"/>
        <v>1.1922184543994289E-2</v>
      </c>
      <c r="AG934" s="16" t="str">
        <f t="shared" si="88"/>
        <v/>
      </c>
      <c r="AH934" s="16" t="str">
        <f t="shared" si="89"/>
        <v/>
      </c>
      <c r="AI934" s="17" t="str">
        <f>IF('Peer Comparison Tool'!$D$11="NR","",IF($C934='Peer Comparison Tool'!$D$9,COUNT('ALLL &lt;50B Database'!$AI$1:AI933)+1,""))</f>
        <v/>
      </c>
    </row>
    <row r="935" spans="1:35" x14ac:dyDescent="0.25">
      <c r="A935" t="s">
        <v>576</v>
      </c>
      <c r="B935">
        <v>2877840</v>
      </c>
      <c r="C935" s="5" t="s">
        <v>561</v>
      </c>
      <c r="D935" s="5" t="s">
        <v>4390</v>
      </c>
      <c r="E935" s="5" t="s">
        <v>4388</v>
      </c>
      <c r="F935" s="2">
        <v>8348</v>
      </c>
      <c r="G935" s="2">
        <v>740106</v>
      </c>
      <c r="H935" s="2">
        <v>558666</v>
      </c>
      <c r="I935" s="2">
        <v>21174</v>
      </c>
      <c r="J935" s="2">
        <v>537492</v>
      </c>
      <c r="K935" s="33">
        <v>1.5531393955630968E-2</v>
      </c>
      <c r="L935" s="2">
        <v>6410</v>
      </c>
      <c r="M935" s="2">
        <v>704772</v>
      </c>
      <c r="N935" s="2">
        <v>521030</v>
      </c>
      <c r="O935" s="33">
        <v>1.2302554555399881E-2</v>
      </c>
      <c r="P935" s="2">
        <v>8305</v>
      </c>
      <c r="Q935" s="2">
        <v>684105</v>
      </c>
      <c r="R935" s="2">
        <v>539659</v>
      </c>
      <c r="S935" s="35">
        <v>1.5389347717725453E-2</v>
      </c>
      <c r="T935" t="s">
        <v>4388</v>
      </c>
      <c r="U935" t="s">
        <v>4388</v>
      </c>
      <c r="V935" s="5" t="s">
        <v>4390</v>
      </c>
      <c r="W935" s="5">
        <v>0</v>
      </c>
      <c r="X935" s="4">
        <v>1.4204623790551457E-4</v>
      </c>
      <c r="Y935" s="6">
        <v>43</v>
      </c>
      <c r="Z935" s="4">
        <v>3.0867931623255723E-3</v>
      </c>
      <c r="AA935" s="5">
        <v>1423</v>
      </c>
      <c r="AC935" s="16" t="str">
        <f t="shared" si="84"/>
        <v/>
      </c>
      <c r="AD935" s="16" t="str">
        <f t="shared" si="85"/>
        <v/>
      </c>
      <c r="AE935" s="16" t="str">
        <f t="shared" si="86"/>
        <v/>
      </c>
      <c r="AF935" s="16">
        <f t="shared" si="87"/>
        <v>1.5531393955630968E-2</v>
      </c>
      <c r="AG935" s="16" t="str">
        <f t="shared" si="88"/>
        <v/>
      </c>
      <c r="AH935" s="16" t="str">
        <f t="shared" si="89"/>
        <v/>
      </c>
      <c r="AI935" s="17" t="str">
        <f>IF('Peer Comparison Tool'!$D$11="NR","",IF($C935='Peer Comparison Tool'!$D$9,COUNT('ALLL &lt;50B Database'!$AI$1:AI934)+1,""))</f>
        <v/>
      </c>
    </row>
    <row r="936" spans="1:35" x14ac:dyDescent="0.25">
      <c r="A936" t="s">
        <v>1599</v>
      </c>
      <c r="B936">
        <v>495419</v>
      </c>
      <c r="C936" s="5" t="s">
        <v>1578</v>
      </c>
      <c r="D936" s="5" t="s">
        <v>4390</v>
      </c>
      <c r="E936" s="5" t="s">
        <v>4388</v>
      </c>
      <c r="F936" s="2">
        <v>3833</v>
      </c>
      <c r="G936" s="2">
        <v>739573</v>
      </c>
      <c r="H936" s="2">
        <v>388441</v>
      </c>
      <c r="I936" s="2">
        <v>10556</v>
      </c>
      <c r="J936" s="2">
        <v>377885</v>
      </c>
      <c r="K936" s="33">
        <v>1.0143297564073726E-2</v>
      </c>
      <c r="L936" s="2">
        <v>4012</v>
      </c>
      <c r="M936" s="2">
        <v>656120</v>
      </c>
      <c r="N936" s="2">
        <v>401227</v>
      </c>
      <c r="O936" s="33">
        <v>9.9993270642304722E-3</v>
      </c>
      <c r="P936" s="2">
        <v>3882</v>
      </c>
      <c r="Q936" s="2">
        <v>658584</v>
      </c>
      <c r="R936" s="2">
        <v>396632</v>
      </c>
      <c r="S936" s="35">
        <v>9.7874099921337662E-3</v>
      </c>
      <c r="T936" t="s">
        <v>4388</v>
      </c>
      <c r="U936" t="s">
        <v>4388</v>
      </c>
      <c r="V936" s="5" t="s">
        <v>4390</v>
      </c>
      <c r="W936" s="5">
        <v>0</v>
      </c>
      <c r="X936" s="4">
        <v>3.5588757193995985E-4</v>
      </c>
      <c r="Y936" s="6">
        <v>-49</v>
      </c>
      <c r="Z936" s="4">
        <v>-2.1191707209670604E-4</v>
      </c>
      <c r="AA936" s="5">
        <v>3734</v>
      </c>
      <c r="AC936" s="16" t="str">
        <f t="shared" si="84"/>
        <v/>
      </c>
      <c r="AD936" s="16" t="str">
        <f t="shared" si="85"/>
        <v/>
      </c>
      <c r="AE936" s="16" t="str">
        <f t="shared" si="86"/>
        <v/>
      </c>
      <c r="AF936" s="16">
        <f t="shared" si="87"/>
        <v>1.0143297564073726E-2</v>
      </c>
      <c r="AG936" s="16" t="str">
        <f t="shared" si="88"/>
        <v/>
      </c>
      <c r="AH936" s="16" t="str">
        <f t="shared" si="89"/>
        <v/>
      </c>
      <c r="AI936" s="17" t="str">
        <f>IF('Peer Comparison Tool'!$D$11="NR","",IF($C936='Peer Comparison Tool'!$D$9,COUNT('ALLL &lt;50B Database'!$AI$1:AI935)+1,""))</f>
        <v/>
      </c>
    </row>
    <row r="937" spans="1:35" x14ac:dyDescent="0.25">
      <c r="A937" t="s">
        <v>2874</v>
      </c>
      <c r="B937">
        <v>927479</v>
      </c>
      <c r="C937" s="5" t="s">
        <v>2850</v>
      </c>
      <c r="D937" s="5" t="s">
        <v>4390</v>
      </c>
      <c r="E937" s="5" t="s">
        <v>4388</v>
      </c>
      <c r="F937" s="2">
        <v>2266</v>
      </c>
      <c r="G937" s="2">
        <v>738904</v>
      </c>
      <c r="H937" s="2">
        <v>590123</v>
      </c>
      <c r="I937" s="2">
        <v>10449</v>
      </c>
      <c r="J937" s="2">
        <v>579674</v>
      </c>
      <c r="K937" s="33">
        <v>3.9090937319941899E-3</v>
      </c>
      <c r="L937" s="2">
        <v>2016</v>
      </c>
      <c r="M937" s="2">
        <v>766731</v>
      </c>
      <c r="N937" s="2">
        <v>539183</v>
      </c>
      <c r="O937" s="33">
        <v>3.7389902871566797E-3</v>
      </c>
      <c r="P937" s="2">
        <v>2041</v>
      </c>
      <c r="Q937" s="2">
        <v>708777</v>
      </c>
      <c r="R937" s="2">
        <v>548717</v>
      </c>
      <c r="S937" s="35">
        <v>3.7195858703120187E-3</v>
      </c>
      <c r="T937" t="s">
        <v>4388</v>
      </c>
      <c r="U937" t="s">
        <v>4388</v>
      </c>
      <c r="V937" s="5" t="s">
        <v>4390</v>
      </c>
      <c r="W937" s="5">
        <v>0</v>
      </c>
      <c r="X937" s="4">
        <v>1.8950786168217115E-4</v>
      </c>
      <c r="Y937" s="6">
        <v>225</v>
      </c>
      <c r="Z937" s="4">
        <v>-1.9404416844660995E-5</v>
      </c>
      <c r="AA937" s="5">
        <v>4712</v>
      </c>
      <c r="AC937" s="16" t="str">
        <f t="shared" si="84"/>
        <v/>
      </c>
      <c r="AD937" s="16" t="str">
        <f t="shared" si="85"/>
        <v/>
      </c>
      <c r="AE937" s="16" t="str">
        <f t="shared" si="86"/>
        <v/>
      </c>
      <c r="AF937" s="16">
        <f t="shared" si="87"/>
        <v>3.9090937319941899E-3</v>
      </c>
      <c r="AG937" s="16" t="str">
        <f t="shared" si="88"/>
        <v/>
      </c>
      <c r="AH937" s="16" t="str">
        <f t="shared" si="89"/>
        <v/>
      </c>
      <c r="AI937" s="17" t="str">
        <f>IF('Peer Comparison Tool'!$D$11="NR","",IF($C937='Peer Comparison Tool'!$D$9,COUNT('ALLL &lt;50B Database'!$AI$1:AI936)+1,""))</f>
        <v/>
      </c>
    </row>
    <row r="938" spans="1:35" x14ac:dyDescent="0.25">
      <c r="A938" t="s">
        <v>185</v>
      </c>
      <c r="B938">
        <v>516855</v>
      </c>
      <c r="C938" s="5" t="s">
        <v>3209</v>
      </c>
      <c r="D938" s="5" t="s">
        <v>4390</v>
      </c>
      <c r="E938" s="5" t="s">
        <v>4388</v>
      </c>
      <c r="F938" s="2">
        <v>10788</v>
      </c>
      <c r="G938" s="2">
        <v>737958</v>
      </c>
      <c r="H938" s="2">
        <v>570672</v>
      </c>
      <c r="I938" s="2">
        <v>97902</v>
      </c>
      <c r="J938" s="2">
        <v>472770</v>
      </c>
      <c r="K938" s="33">
        <v>2.2818706770734182E-2</v>
      </c>
      <c r="L938" s="2">
        <v>9683</v>
      </c>
      <c r="M938" s="2">
        <v>584659</v>
      </c>
      <c r="N938" s="2">
        <v>489228</v>
      </c>
      <c r="O938" s="33">
        <v>1.9792407629980295E-2</v>
      </c>
      <c r="P938" s="2">
        <v>10153</v>
      </c>
      <c r="Q938" s="2">
        <v>609791</v>
      </c>
      <c r="R938" s="2">
        <v>487049</v>
      </c>
      <c r="S938" s="35">
        <v>2.0845951844680924E-2</v>
      </c>
      <c r="T938" t="s">
        <v>4388</v>
      </c>
      <c r="U938" t="s">
        <v>4388</v>
      </c>
      <c r="V938" s="5" t="s">
        <v>4390</v>
      </c>
      <c r="W938" s="5">
        <v>0</v>
      </c>
      <c r="X938" s="4">
        <v>1.9727549260532586E-3</v>
      </c>
      <c r="Y938" s="6">
        <v>635</v>
      </c>
      <c r="Z938" s="4">
        <v>1.0535442147006288E-3</v>
      </c>
      <c r="AA938" s="5">
        <v>341</v>
      </c>
      <c r="AC938" s="16" t="str">
        <f t="shared" si="84"/>
        <v/>
      </c>
      <c r="AD938" s="16" t="str">
        <f t="shared" si="85"/>
        <v/>
      </c>
      <c r="AE938" s="16" t="str">
        <f t="shared" si="86"/>
        <v/>
      </c>
      <c r="AF938" s="16">
        <f t="shared" si="87"/>
        <v>2.2818706770734182E-2</v>
      </c>
      <c r="AG938" s="16" t="str">
        <f t="shared" si="88"/>
        <v/>
      </c>
      <c r="AH938" s="16" t="str">
        <f t="shared" si="89"/>
        <v/>
      </c>
      <c r="AI938" s="17" t="str">
        <f>IF('Peer Comparison Tool'!$D$11="NR","",IF($C938='Peer Comparison Tool'!$D$9,COUNT('ALLL &lt;50B Database'!$AI$1:AI937)+1,""))</f>
        <v/>
      </c>
    </row>
    <row r="939" spans="1:35" x14ac:dyDescent="0.25">
      <c r="A939" t="s">
        <v>3002</v>
      </c>
      <c r="B939">
        <v>1396764</v>
      </c>
      <c r="C939" s="5" t="s">
        <v>2948</v>
      </c>
      <c r="D939" s="5" t="s">
        <v>4390</v>
      </c>
      <c r="E939" s="5" t="s">
        <v>4388</v>
      </c>
      <c r="F939" s="2">
        <v>7331</v>
      </c>
      <c r="G939" s="2">
        <v>737930</v>
      </c>
      <c r="H939" s="2">
        <v>335748</v>
      </c>
      <c r="I939" s="2">
        <v>0</v>
      </c>
      <c r="J939" s="2">
        <v>335748</v>
      </c>
      <c r="K939" s="33">
        <v>2.1834828502329127E-2</v>
      </c>
      <c r="L939" s="2">
        <v>7140</v>
      </c>
      <c r="M939" s="2">
        <v>640314</v>
      </c>
      <c r="N939" s="2">
        <v>353346</v>
      </c>
      <c r="O939" s="33">
        <v>2.0206822774277905E-2</v>
      </c>
      <c r="P939" s="2">
        <v>7331</v>
      </c>
      <c r="Q939" s="2">
        <v>666436</v>
      </c>
      <c r="R939" s="2">
        <v>336100</v>
      </c>
      <c r="S939" s="35">
        <v>2.1811960725974411E-2</v>
      </c>
      <c r="T939" t="s">
        <v>4388</v>
      </c>
      <c r="U939" t="s">
        <v>4388</v>
      </c>
      <c r="V939" s="5" t="s">
        <v>4390</v>
      </c>
      <c r="W939" s="5">
        <v>0</v>
      </c>
      <c r="X939" s="4">
        <v>2.2867776354715957E-5</v>
      </c>
      <c r="Y939" s="6">
        <v>0</v>
      </c>
      <c r="Z939" s="4">
        <v>1.6051379516965059E-3</v>
      </c>
      <c r="AA939" s="5">
        <v>403</v>
      </c>
      <c r="AC939" s="16" t="str">
        <f t="shared" si="84"/>
        <v/>
      </c>
      <c r="AD939" s="16" t="str">
        <f t="shared" si="85"/>
        <v/>
      </c>
      <c r="AE939" s="16" t="str">
        <f t="shared" si="86"/>
        <v/>
      </c>
      <c r="AF939" s="16">
        <f t="shared" si="87"/>
        <v>2.1834828502329127E-2</v>
      </c>
      <c r="AG939" s="16" t="str">
        <f t="shared" si="88"/>
        <v/>
      </c>
      <c r="AH939" s="16" t="str">
        <f t="shared" si="89"/>
        <v/>
      </c>
      <c r="AI939" s="17" t="str">
        <f>IF('Peer Comparison Tool'!$D$11="NR","",IF($C939='Peer Comparison Tool'!$D$9,COUNT('ALLL &lt;50B Database'!$AI$1:AI938)+1,""))</f>
        <v/>
      </c>
    </row>
    <row r="940" spans="1:35" x14ac:dyDescent="0.25">
      <c r="A940" t="s">
        <v>1978</v>
      </c>
      <c r="B940">
        <v>2958972</v>
      </c>
      <c r="C940" s="5" t="s">
        <v>1963</v>
      </c>
      <c r="D940" s="5" t="s">
        <v>4390</v>
      </c>
      <c r="E940" s="5" t="s">
        <v>4388</v>
      </c>
      <c r="F940" s="2">
        <v>9857</v>
      </c>
      <c r="G940" s="2">
        <v>737435</v>
      </c>
      <c r="H940" s="2">
        <v>573315</v>
      </c>
      <c r="I940" s="2">
        <v>57507</v>
      </c>
      <c r="J940" s="2">
        <v>515808</v>
      </c>
      <c r="K940" s="33">
        <v>1.9109823810410074E-2</v>
      </c>
      <c r="L940" s="2">
        <v>8147</v>
      </c>
      <c r="M940" s="2">
        <v>650207</v>
      </c>
      <c r="N940" s="2">
        <v>510197</v>
      </c>
      <c r="O940" s="33">
        <v>1.596834164058197E-2</v>
      </c>
      <c r="P940" s="2">
        <v>8519</v>
      </c>
      <c r="Q940" s="2">
        <v>670236</v>
      </c>
      <c r="R940" s="2">
        <v>528563</v>
      </c>
      <c r="S940" s="35">
        <v>1.6117284032367004E-2</v>
      </c>
      <c r="T940" t="s">
        <v>4388</v>
      </c>
      <c r="U940" t="s">
        <v>4388</v>
      </c>
      <c r="V940" s="5" t="s">
        <v>4390</v>
      </c>
      <c r="W940" s="5">
        <v>0</v>
      </c>
      <c r="X940" s="4">
        <v>2.9925397780430699E-3</v>
      </c>
      <c r="Y940" s="6">
        <v>1338</v>
      </c>
      <c r="Z940" s="4">
        <v>1.489423917850341E-4</v>
      </c>
      <c r="AA940" s="5">
        <v>659</v>
      </c>
      <c r="AC940" s="16" t="str">
        <f t="shared" si="84"/>
        <v/>
      </c>
      <c r="AD940" s="16" t="str">
        <f t="shared" si="85"/>
        <v/>
      </c>
      <c r="AE940" s="16" t="str">
        <f t="shared" si="86"/>
        <v/>
      </c>
      <c r="AF940" s="16">
        <f t="shared" si="87"/>
        <v>1.9109823810410074E-2</v>
      </c>
      <c r="AG940" s="16" t="str">
        <f t="shared" si="88"/>
        <v/>
      </c>
      <c r="AH940" s="16" t="str">
        <f t="shared" si="89"/>
        <v/>
      </c>
      <c r="AI940" s="17" t="str">
        <f>IF('Peer Comparison Tool'!$D$11="NR","",IF($C940='Peer Comparison Tool'!$D$9,COUNT('ALLL &lt;50B Database'!$AI$1:AI939)+1,""))</f>
        <v/>
      </c>
    </row>
    <row r="941" spans="1:35" x14ac:dyDescent="0.25">
      <c r="A941" t="s">
        <v>1713</v>
      </c>
      <c r="B941">
        <v>283438</v>
      </c>
      <c r="C941" s="5" t="s">
        <v>1695</v>
      </c>
      <c r="D941" s="5" t="s">
        <v>4387</v>
      </c>
      <c r="E941" s="5" t="s">
        <v>4388</v>
      </c>
      <c r="F941" s="2">
        <v>4509</v>
      </c>
      <c r="G941" s="2">
        <v>737417</v>
      </c>
      <c r="H941" s="2">
        <v>413492</v>
      </c>
      <c r="I941" s="2">
        <v>49058</v>
      </c>
      <c r="J941" s="2">
        <v>364434</v>
      </c>
      <c r="K941" s="33">
        <v>1.2372610678476762E-2</v>
      </c>
      <c r="L941" s="2">
        <v>4570</v>
      </c>
      <c r="M941" s="2">
        <v>600885</v>
      </c>
      <c r="N941" s="2">
        <v>341161</v>
      </c>
      <c r="O941" s="33">
        <v>1.3395434999897409E-2</v>
      </c>
      <c r="P941" s="2">
        <v>4274</v>
      </c>
      <c r="Q941" s="2">
        <v>624159</v>
      </c>
      <c r="R941" s="2">
        <v>336481</v>
      </c>
      <c r="S941" s="35">
        <v>1.2702054499362519E-2</v>
      </c>
      <c r="T941" t="s">
        <v>4388</v>
      </c>
      <c r="U941" t="s">
        <v>4388</v>
      </c>
      <c r="V941" s="5" t="s">
        <v>4387</v>
      </c>
      <c r="W941" s="5">
        <v>0</v>
      </c>
      <c r="X941" s="4">
        <v>-3.2944382088575738E-4</v>
      </c>
      <c r="Y941" s="6">
        <v>235</v>
      </c>
      <c r="Z941" s="4">
        <v>-6.9338050053488996E-4</v>
      </c>
      <c r="AA941" s="5">
        <v>2755</v>
      </c>
      <c r="AC941" s="16" t="str">
        <f t="shared" si="84"/>
        <v/>
      </c>
      <c r="AD941" s="16" t="str">
        <f t="shared" si="85"/>
        <v/>
      </c>
      <c r="AE941" s="16" t="str">
        <f t="shared" si="86"/>
        <v/>
      </c>
      <c r="AF941" s="16">
        <f t="shared" si="87"/>
        <v>1.2372610678476762E-2</v>
      </c>
      <c r="AG941" s="16" t="str">
        <f t="shared" si="88"/>
        <v/>
      </c>
      <c r="AH941" s="16" t="str">
        <f t="shared" si="89"/>
        <v/>
      </c>
      <c r="AI941" s="17" t="str">
        <f>IF('Peer Comparison Tool'!$D$11="NR","",IF($C941='Peer Comparison Tool'!$D$9,COUNT('ALLL &lt;50B Database'!$AI$1:AI940)+1,""))</f>
        <v/>
      </c>
    </row>
    <row r="942" spans="1:35" x14ac:dyDescent="0.25">
      <c r="A942" t="s">
        <v>4320</v>
      </c>
      <c r="B942">
        <v>886624</v>
      </c>
      <c r="C942" s="5" t="s">
        <v>4315</v>
      </c>
      <c r="D942" s="5" t="s">
        <v>4390</v>
      </c>
      <c r="E942" s="5" t="s">
        <v>4388</v>
      </c>
      <c r="F942" s="2">
        <v>8643</v>
      </c>
      <c r="G942" s="2">
        <v>737270</v>
      </c>
      <c r="H942" s="2">
        <v>514675</v>
      </c>
      <c r="I942" s="2">
        <v>35430</v>
      </c>
      <c r="J942" s="2">
        <v>479245</v>
      </c>
      <c r="K942" s="33">
        <v>1.8034616949576938E-2</v>
      </c>
      <c r="L942" s="2">
        <v>7895</v>
      </c>
      <c r="M942" s="2">
        <v>648623</v>
      </c>
      <c r="N942" s="2">
        <v>485662</v>
      </c>
      <c r="O942" s="33">
        <v>1.6256161692699861E-2</v>
      </c>
      <c r="P942" s="2">
        <v>8060</v>
      </c>
      <c r="Q942" s="2">
        <v>667413</v>
      </c>
      <c r="R942" s="2">
        <v>486386</v>
      </c>
      <c r="S942" s="35">
        <v>1.6571200651334536E-2</v>
      </c>
      <c r="T942" t="s">
        <v>4388</v>
      </c>
      <c r="U942" t="s">
        <v>4388</v>
      </c>
      <c r="V942" s="5" t="s">
        <v>4390</v>
      </c>
      <c r="W942" s="5">
        <v>0</v>
      </c>
      <c r="X942" s="4">
        <v>1.4634162982424016E-3</v>
      </c>
      <c r="Y942" s="6">
        <v>583</v>
      </c>
      <c r="Z942" s="4">
        <v>3.1503895863467524E-4</v>
      </c>
      <c r="AA942" s="5">
        <v>840</v>
      </c>
      <c r="AC942" s="16" t="str">
        <f t="shared" si="84"/>
        <v/>
      </c>
      <c r="AD942" s="16" t="str">
        <f t="shared" si="85"/>
        <v/>
      </c>
      <c r="AE942" s="16" t="str">
        <f t="shared" si="86"/>
        <v/>
      </c>
      <c r="AF942" s="16">
        <f t="shared" si="87"/>
        <v>1.8034616949576938E-2</v>
      </c>
      <c r="AG942" s="16" t="str">
        <f t="shared" si="88"/>
        <v/>
      </c>
      <c r="AH942" s="16" t="str">
        <f t="shared" si="89"/>
        <v/>
      </c>
      <c r="AI942" s="17" t="str">
        <f>IF('Peer Comparison Tool'!$D$11="NR","",IF($C942='Peer Comparison Tool'!$D$9,COUNT('ALLL &lt;50B Database'!$AI$1:AI941)+1,""))</f>
        <v/>
      </c>
    </row>
    <row r="943" spans="1:35" x14ac:dyDescent="0.25">
      <c r="A943" t="s">
        <v>3442</v>
      </c>
      <c r="B943">
        <v>664176</v>
      </c>
      <c r="C943" s="5" t="s">
        <v>3374</v>
      </c>
      <c r="D943" s="5" t="s">
        <v>4390</v>
      </c>
      <c r="E943" s="5" t="s">
        <v>4388</v>
      </c>
      <c r="F943" s="2">
        <v>3519</v>
      </c>
      <c r="G943" s="2">
        <v>736746</v>
      </c>
      <c r="H943" s="2">
        <v>512124</v>
      </c>
      <c r="I943" s="2">
        <v>2387</v>
      </c>
      <c r="J943" s="2">
        <v>509737</v>
      </c>
      <c r="K943" s="33">
        <v>6.9035600711739586E-3</v>
      </c>
      <c r="L943" s="2">
        <v>2988</v>
      </c>
      <c r="M943" s="2">
        <v>444604</v>
      </c>
      <c r="N943" s="2">
        <v>324904</v>
      </c>
      <c r="O943" s="33">
        <v>9.1965626769753527E-3</v>
      </c>
      <c r="P943" s="2">
        <v>3009</v>
      </c>
      <c r="Q943" s="2">
        <v>461295</v>
      </c>
      <c r="R943" s="2">
        <v>349417</v>
      </c>
      <c r="S943" s="35">
        <v>8.6114871342836789E-3</v>
      </c>
      <c r="T943" t="s">
        <v>4388</v>
      </c>
      <c r="U943" t="s">
        <v>4388</v>
      </c>
      <c r="V943" s="5" t="s">
        <v>4390</v>
      </c>
      <c r="W943" s="5">
        <v>0</v>
      </c>
      <c r="X943" s="4">
        <v>-1.7079270631097203E-3</v>
      </c>
      <c r="Y943" s="6">
        <v>510</v>
      </c>
      <c r="Z943" s="4">
        <v>-5.8507554269167372E-4</v>
      </c>
      <c r="AA943" s="5">
        <v>4473</v>
      </c>
      <c r="AC943" s="16" t="str">
        <f t="shared" si="84"/>
        <v/>
      </c>
      <c r="AD943" s="16" t="str">
        <f t="shared" si="85"/>
        <v/>
      </c>
      <c r="AE943" s="16" t="str">
        <f t="shared" si="86"/>
        <v/>
      </c>
      <c r="AF943" s="16">
        <f t="shared" si="87"/>
        <v>6.9035600711739586E-3</v>
      </c>
      <c r="AG943" s="16" t="str">
        <f t="shared" si="88"/>
        <v/>
      </c>
      <c r="AH943" s="16" t="str">
        <f t="shared" si="89"/>
        <v/>
      </c>
      <c r="AI943" s="17" t="str">
        <f>IF('Peer Comparison Tool'!$D$11="NR","",IF($C943='Peer Comparison Tool'!$D$9,COUNT('ALLL &lt;50B Database'!$AI$1:AI942)+1,""))</f>
        <v/>
      </c>
    </row>
    <row r="944" spans="1:35" x14ac:dyDescent="0.25">
      <c r="A944" t="s">
        <v>282</v>
      </c>
      <c r="B944">
        <v>3594797</v>
      </c>
      <c r="C944" s="5" t="s">
        <v>207</v>
      </c>
      <c r="D944" s="5" t="s">
        <v>4390</v>
      </c>
      <c r="E944" s="5" t="s">
        <v>4388</v>
      </c>
      <c r="F944" s="2">
        <v>8093</v>
      </c>
      <c r="G944" s="2">
        <v>736691</v>
      </c>
      <c r="H944" s="2">
        <v>623693</v>
      </c>
      <c r="I944" s="2">
        <v>100652</v>
      </c>
      <c r="J944" s="2">
        <v>523041</v>
      </c>
      <c r="K944" s="33">
        <v>1.5472974393976763E-2</v>
      </c>
      <c r="L944" s="2">
        <v>6594</v>
      </c>
      <c r="M944" s="2">
        <v>645347</v>
      </c>
      <c r="N944" s="2">
        <v>510889</v>
      </c>
      <c r="O944" s="33">
        <v>1.290691324338555E-2</v>
      </c>
      <c r="P944" s="2">
        <v>7431</v>
      </c>
      <c r="Q944" s="2">
        <v>645760</v>
      </c>
      <c r="R944" s="2">
        <v>530487</v>
      </c>
      <c r="S944" s="35">
        <v>1.4007883322305731E-2</v>
      </c>
      <c r="T944" t="s">
        <v>4388</v>
      </c>
      <c r="U944" t="s">
        <v>4388</v>
      </c>
      <c r="V944" s="5" t="s">
        <v>4390</v>
      </c>
      <c r="W944" s="5">
        <v>0</v>
      </c>
      <c r="X944" s="4">
        <v>1.4650910716710319E-3</v>
      </c>
      <c r="Y944" s="6">
        <v>662</v>
      </c>
      <c r="Z944" s="4">
        <v>1.1009700789201809E-3</v>
      </c>
      <c r="AA944" s="5">
        <v>1447</v>
      </c>
      <c r="AC944" s="16" t="str">
        <f t="shared" si="84"/>
        <v/>
      </c>
      <c r="AD944" s="16" t="str">
        <f t="shared" si="85"/>
        <v/>
      </c>
      <c r="AE944" s="16" t="str">
        <f t="shared" si="86"/>
        <v/>
      </c>
      <c r="AF944" s="16">
        <f t="shared" si="87"/>
        <v>1.5472974393976763E-2</v>
      </c>
      <c r="AG944" s="16" t="str">
        <f t="shared" si="88"/>
        <v/>
      </c>
      <c r="AH944" s="16" t="str">
        <f t="shared" si="89"/>
        <v/>
      </c>
      <c r="AI944" s="17" t="str">
        <f>IF('Peer Comparison Tool'!$D$11="NR","",IF($C944='Peer Comparison Tool'!$D$9,COUNT('ALLL &lt;50B Database'!$AI$1:AI943)+1,""))</f>
        <v/>
      </c>
    </row>
    <row r="945" spans="1:35" x14ac:dyDescent="0.25">
      <c r="A945" t="s">
        <v>3785</v>
      </c>
      <c r="B945">
        <v>322056</v>
      </c>
      <c r="C945" s="5" t="s">
        <v>3704</v>
      </c>
      <c r="D945" s="5" t="s">
        <v>4390</v>
      </c>
      <c r="E945" s="5" t="s">
        <v>4388</v>
      </c>
      <c r="F945" s="2">
        <v>6947</v>
      </c>
      <c r="G945" s="2">
        <v>736616</v>
      </c>
      <c r="H945" s="2">
        <v>444465</v>
      </c>
      <c r="I945" s="2">
        <v>24753</v>
      </c>
      <c r="J945" s="2">
        <v>419712</v>
      </c>
      <c r="K945" s="33">
        <v>1.6551826014028666E-2</v>
      </c>
      <c r="L945" s="2">
        <v>6101</v>
      </c>
      <c r="M945" s="2">
        <v>646005</v>
      </c>
      <c r="N945" s="2">
        <v>422609</v>
      </c>
      <c r="O945" s="33">
        <v>1.4436512237079665E-2</v>
      </c>
      <c r="P945" s="2">
        <v>6322</v>
      </c>
      <c r="Q945" s="2">
        <v>667049</v>
      </c>
      <c r="R945" s="2">
        <v>433528</v>
      </c>
      <c r="S945" s="35">
        <v>1.4582679780775406E-2</v>
      </c>
      <c r="T945" t="s">
        <v>4388</v>
      </c>
      <c r="U945" t="s">
        <v>4388</v>
      </c>
      <c r="V945" s="5" t="s">
        <v>4390</v>
      </c>
      <c r="W945" s="5">
        <v>0</v>
      </c>
      <c r="X945" s="4">
        <v>1.9691462332532602E-3</v>
      </c>
      <c r="Y945" s="6">
        <v>625</v>
      </c>
      <c r="Z945" s="4">
        <v>1.4616754369574034E-4</v>
      </c>
      <c r="AA945" s="5">
        <v>1127</v>
      </c>
      <c r="AC945" s="16" t="str">
        <f t="shared" si="84"/>
        <v/>
      </c>
      <c r="AD945" s="16" t="str">
        <f t="shared" si="85"/>
        <v/>
      </c>
      <c r="AE945" s="16" t="str">
        <f t="shared" si="86"/>
        <v/>
      </c>
      <c r="AF945" s="16">
        <f t="shared" si="87"/>
        <v>1.6551826014028666E-2</v>
      </c>
      <c r="AG945" s="16" t="str">
        <f t="shared" si="88"/>
        <v/>
      </c>
      <c r="AH945" s="16" t="str">
        <f t="shared" si="89"/>
        <v/>
      </c>
      <c r="AI945" s="17" t="str">
        <f>IF('Peer Comparison Tool'!$D$11="NR","",IF($C945='Peer Comparison Tool'!$D$9,COUNT('ALLL &lt;50B Database'!$AI$1:AI944)+1,""))</f>
        <v/>
      </c>
    </row>
    <row r="946" spans="1:35" x14ac:dyDescent="0.25">
      <c r="A946" t="s">
        <v>985</v>
      </c>
      <c r="B946">
        <v>403870</v>
      </c>
      <c r="C946" s="5" t="s">
        <v>926</v>
      </c>
      <c r="D946" s="5" t="s">
        <v>4390</v>
      </c>
      <c r="E946" s="5" t="s">
        <v>4388</v>
      </c>
      <c r="F946" s="2">
        <v>6234</v>
      </c>
      <c r="G946" s="2">
        <v>735418</v>
      </c>
      <c r="H946" s="2">
        <v>515499</v>
      </c>
      <c r="I946" s="2">
        <v>26207</v>
      </c>
      <c r="J946" s="2">
        <v>489292</v>
      </c>
      <c r="K946" s="33">
        <v>1.2740858219631631E-2</v>
      </c>
      <c r="L946" s="2">
        <v>6222</v>
      </c>
      <c r="M946" s="2">
        <v>678216</v>
      </c>
      <c r="N946" s="2">
        <v>496703</v>
      </c>
      <c r="O946" s="33">
        <v>1.2526600403057763E-2</v>
      </c>
      <c r="P946" s="2">
        <v>6474</v>
      </c>
      <c r="Q946" s="2">
        <v>684181</v>
      </c>
      <c r="R946" s="2">
        <v>500991</v>
      </c>
      <c r="S946" s="35">
        <v>1.2922387827326239E-2</v>
      </c>
      <c r="T946" t="s">
        <v>4388</v>
      </c>
      <c r="U946" t="s">
        <v>4388</v>
      </c>
      <c r="V946" s="5" t="s">
        <v>4390</v>
      </c>
      <c r="W946" s="5">
        <v>0</v>
      </c>
      <c r="X946" s="4">
        <v>-1.8152960769460789E-4</v>
      </c>
      <c r="Y946" s="6">
        <v>-240</v>
      </c>
      <c r="Z946" s="4">
        <v>3.9578742426847613E-4</v>
      </c>
      <c r="AA946" s="5">
        <v>2573</v>
      </c>
      <c r="AC946" s="16" t="str">
        <f t="shared" si="84"/>
        <v/>
      </c>
      <c r="AD946" s="16" t="str">
        <f t="shared" si="85"/>
        <v/>
      </c>
      <c r="AE946" s="16" t="str">
        <f t="shared" si="86"/>
        <v/>
      </c>
      <c r="AF946" s="16">
        <f t="shared" si="87"/>
        <v>1.2740858219631631E-2</v>
      </c>
      <c r="AG946" s="16" t="str">
        <f t="shared" si="88"/>
        <v/>
      </c>
      <c r="AH946" s="16" t="str">
        <f t="shared" si="89"/>
        <v/>
      </c>
      <c r="AI946" s="17" t="str">
        <f>IF('Peer Comparison Tool'!$D$11="NR","",IF($C946='Peer Comparison Tool'!$D$9,COUNT('ALLL &lt;50B Database'!$AI$1:AI945)+1,""))</f>
        <v/>
      </c>
    </row>
    <row r="947" spans="1:35" x14ac:dyDescent="0.25">
      <c r="A947" t="s">
        <v>1715</v>
      </c>
      <c r="B947">
        <v>1007154</v>
      </c>
      <c r="C947" s="5" t="s">
        <v>1695</v>
      </c>
      <c r="D947" s="5" t="s">
        <v>4390</v>
      </c>
      <c r="E947" s="5" t="s">
        <v>4388</v>
      </c>
      <c r="F947" s="2">
        <v>6449</v>
      </c>
      <c r="G947" s="2">
        <v>735289</v>
      </c>
      <c r="H947" s="2">
        <v>538319</v>
      </c>
      <c r="I947" s="2">
        <v>64530</v>
      </c>
      <c r="J947" s="2">
        <v>473789</v>
      </c>
      <c r="K947" s="33">
        <v>1.3611544379460055E-2</v>
      </c>
      <c r="L947" s="2">
        <v>5090</v>
      </c>
      <c r="M947" s="2">
        <v>585336</v>
      </c>
      <c r="N947" s="2">
        <v>447145</v>
      </c>
      <c r="O947" s="33">
        <v>1.1383332028760245E-2</v>
      </c>
      <c r="P947" s="2">
        <v>5358</v>
      </c>
      <c r="Q947" s="2">
        <v>603133</v>
      </c>
      <c r="R947" s="2">
        <v>460490</v>
      </c>
      <c r="S947" s="35">
        <v>1.1635431822623728E-2</v>
      </c>
      <c r="T947" t="s">
        <v>4388</v>
      </c>
      <c r="U947" t="s">
        <v>4388</v>
      </c>
      <c r="V947" s="5" t="s">
        <v>4390</v>
      </c>
      <c r="W947" s="5">
        <v>0</v>
      </c>
      <c r="X947" s="4">
        <v>1.9761125568363274E-3</v>
      </c>
      <c r="Y947" s="6">
        <v>1091</v>
      </c>
      <c r="Z947" s="4">
        <v>2.5209979386348232E-4</v>
      </c>
      <c r="AA947" s="5">
        <v>2151</v>
      </c>
      <c r="AC947" s="16" t="str">
        <f t="shared" si="84"/>
        <v/>
      </c>
      <c r="AD947" s="16" t="str">
        <f t="shared" si="85"/>
        <v/>
      </c>
      <c r="AE947" s="16" t="str">
        <f t="shared" si="86"/>
        <v/>
      </c>
      <c r="AF947" s="16">
        <f t="shared" si="87"/>
        <v>1.3611544379460055E-2</v>
      </c>
      <c r="AG947" s="16" t="str">
        <f t="shared" si="88"/>
        <v/>
      </c>
      <c r="AH947" s="16" t="str">
        <f t="shared" si="89"/>
        <v/>
      </c>
      <c r="AI947" s="17" t="str">
        <f>IF('Peer Comparison Tool'!$D$11="NR","",IF($C947='Peer Comparison Tool'!$D$9,COUNT('ALLL &lt;50B Database'!$AI$1:AI946)+1,""))</f>
        <v/>
      </c>
    </row>
    <row r="948" spans="1:35" x14ac:dyDescent="0.25">
      <c r="A948" t="s">
        <v>2940</v>
      </c>
      <c r="B948">
        <v>639567</v>
      </c>
      <c r="C948" s="5" t="s">
        <v>2935</v>
      </c>
      <c r="D948" s="5" t="s">
        <v>4387</v>
      </c>
      <c r="E948" s="5" t="s">
        <v>4388</v>
      </c>
      <c r="F948" s="2">
        <v>49482</v>
      </c>
      <c r="G948" s="2">
        <v>733564</v>
      </c>
      <c r="H948" s="2">
        <v>372309</v>
      </c>
      <c r="I948" s="2">
        <v>0</v>
      </c>
      <c r="J948" s="2">
        <v>372309</v>
      </c>
      <c r="K948" s="33">
        <v>0.13290573152945537</v>
      </c>
      <c r="L948" s="2">
        <v>49897</v>
      </c>
      <c r="M948" s="2">
        <v>639161</v>
      </c>
      <c r="N948" s="2">
        <v>381062</v>
      </c>
      <c r="O948" s="33">
        <v>0.13094194645490759</v>
      </c>
      <c r="P948" s="2">
        <v>52912</v>
      </c>
      <c r="Q948" s="2">
        <v>687640</v>
      </c>
      <c r="R948" s="2">
        <v>398716</v>
      </c>
      <c r="S948" s="35">
        <v>0.13270598621575255</v>
      </c>
      <c r="T948" t="s">
        <v>4388</v>
      </c>
      <c r="U948" t="s">
        <v>4388</v>
      </c>
      <c r="V948" s="5" t="s">
        <v>4387</v>
      </c>
      <c r="W948" s="5">
        <v>0</v>
      </c>
      <c r="X948" s="4">
        <v>1.997453137028149E-4</v>
      </c>
      <c r="Y948" s="6">
        <v>-3430</v>
      </c>
      <c r="Z948" s="4">
        <v>1.7640397608449654E-3</v>
      </c>
      <c r="AA948" s="5">
        <v>5</v>
      </c>
      <c r="AC948" s="16" t="str">
        <f t="shared" si="84"/>
        <v/>
      </c>
      <c r="AD948" s="16" t="str">
        <f t="shared" si="85"/>
        <v/>
      </c>
      <c r="AE948" s="16" t="str">
        <f t="shared" si="86"/>
        <v/>
      </c>
      <c r="AF948" s="16">
        <f t="shared" si="87"/>
        <v>0.13290573152945537</v>
      </c>
      <c r="AG948" s="16" t="str">
        <f t="shared" si="88"/>
        <v/>
      </c>
      <c r="AH948" s="16" t="str">
        <f t="shared" si="89"/>
        <v/>
      </c>
      <c r="AI948" s="17" t="str">
        <f>IF('Peer Comparison Tool'!$D$11="NR","",IF($C948='Peer Comparison Tool'!$D$9,COUNT('ALLL &lt;50B Database'!$AI$1:AI947)+1,""))</f>
        <v/>
      </c>
    </row>
    <row r="949" spans="1:35" x14ac:dyDescent="0.25">
      <c r="A949" t="s">
        <v>279</v>
      </c>
      <c r="B949">
        <v>2332910</v>
      </c>
      <c r="C949" s="5" t="s">
        <v>207</v>
      </c>
      <c r="D949" s="5" t="s">
        <v>4390</v>
      </c>
      <c r="E949" s="5" t="s">
        <v>4388</v>
      </c>
      <c r="F949" s="2">
        <v>6933</v>
      </c>
      <c r="G949" s="2">
        <v>733413</v>
      </c>
      <c r="H949" s="2">
        <v>636398</v>
      </c>
      <c r="I949" s="2">
        <v>2426</v>
      </c>
      <c r="J949" s="2">
        <v>633972</v>
      </c>
      <c r="K949" s="33">
        <v>1.0935814199996214E-2</v>
      </c>
      <c r="L949" s="2">
        <v>6668</v>
      </c>
      <c r="M949" s="2">
        <v>692103</v>
      </c>
      <c r="N949" s="2">
        <v>591854</v>
      </c>
      <c r="O949" s="33">
        <v>1.1266292024722313E-2</v>
      </c>
      <c r="P949" s="2">
        <v>6328</v>
      </c>
      <c r="Q949" s="2">
        <v>720082</v>
      </c>
      <c r="R949" s="2">
        <v>617431</v>
      </c>
      <c r="S949" s="35">
        <v>1.0248918502634303E-2</v>
      </c>
      <c r="T949" t="s">
        <v>4388</v>
      </c>
      <c r="U949" t="s">
        <v>4388</v>
      </c>
      <c r="V949" s="5" t="s">
        <v>4390</v>
      </c>
      <c r="W949" s="5">
        <v>0</v>
      </c>
      <c r="X949" s="4">
        <v>6.8689569736191114E-4</v>
      </c>
      <c r="Y949" s="6">
        <v>605</v>
      </c>
      <c r="Z949" s="4">
        <v>-1.0173735220880102E-3</v>
      </c>
      <c r="AA949" s="5">
        <v>3405</v>
      </c>
      <c r="AC949" s="16" t="str">
        <f t="shared" si="84"/>
        <v/>
      </c>
      <c r="AD949" s="16" t="str">
        <f t="shared" si="85"/>
        <v/>
      </c>
      <c r="AE949" s="16" t="str">
        <f t="shared" si="86"/>
        <v/>
      </c>
      <c r="AF949" s="16">
        <f t="shared" si="87"/>
        <v>1.0935814199996214E-2</v>
      </c>
      <c r="AG949" s="16" t="str">
        <f t="shared" si="88"/>
        <v/>
      </c>
      <c r="AH949" s="16" t="str">
        <f t="shared" si="89"/>
        <v/>
      </c>
      <c r="AI949" s="17" t="str">
        <f>IF('Peer Comparison Tool'!$D$11="NR","",IF($C949='Peer Comparison Tool'!$D$9,COUNT('ALLL &lt;50B Database'!$AI$1:AI948)+1,""))</f>
        <v/>
      </c>
    </row>
    <row r="950" spans="1:35" x14ac:dyDescent="0.25">
      <c r="A950" t="s">
        <v>3786</v>
      </c>
      <c r="B950">
        <v>393953</v>
      </c>
      <c r="C950" s="5" t="s">
        <v>3704</v>
      </c>
      <c r="D950" s="5" t="s">
        <v>4390</v>
      </c>
      <c r="E950" s="5" t="s">
        <v>4388</v>
      </c>
      <c r="F950" s="2">
        <v>5509</v>
      </c>
      <c r="G950" s="2">
        <v>733082</v>
      </c>
      <c r="H950" s="2">
        <v>467683</v>
      </c>
      <c r="I950" s="2">
        <v>54948</v>
      </c>
      <c r="J950" s="2">
        <v>412735</v>
      </c>
      <c r="K950" s="33">
        <v>1.3347547457811913E-2</v>
      </c>
      <c r="L950" s="2">
        <v>4931</v>
      </c>
      <c r="M950" s="2">
        <v>626891</v>
      </c>
      <c r="N950" s="2">
        <v>428844</v>
      </c>
      <c r="O950" s="33">
        <v>1.1498353713704751E-2</v>
      </c>
      <c r="P950" s="2">
        <v>5055</v>
      </c>
      <c r="Q950" s="2">
        <v>639172</v>
      </c>
      <c r="R950" s="2">
        <v>419309</v>
      </c>
      <c r="S950" s="35">
        <v>1.2055548533420462E-2</v>
      </c>
      <c r="T950" t="s">
        <v>4388</v>
      </c>
      <c r="U950" t="s">
        <v>4388</v>
      </c>
      <c r="V950" s="5" t="s">
        <v>4390</v>
      </c>
      <c r="W950" s="5">
        <v>0</v>
      </c>
      <c r="X950" s="4">
        <v>1.2919989243914513E-3</v>
      </c>
      <c r="Y950" s="6">
        <v>454</v>
      </c>
      <c r="Z950" s="4">
        <v>5.5719481971571068E-4</v>
      </c>
      <c r="AA950" s="5">
        <v>2247</v>
      </c>
      <c r="AC950" s="16" t="str">
        <f t="shared" si="84"/>
        <v/>
      </c>
      <c r="AD950" s="16" t="str">
        <f t="shared" si="85"/>
        <v/>
      </c>
      <c r="AE950" s="16" t="str">
        <f t="shared" si="86"/>
        <v/>
      </c>
      <c r="AF950" s="16">
        <f t="shared" si="87"/>
        <v>1.3347547457811913E-2</v>
      </c>
      <c r="AG950" s="16" t="str">
        <f t="shared" si="88"/>
        <v/>
      </c>
      <c r="AH950" s="16" t="str">
        <f t="shared" si="89"/>
        <v/>
      </c>
      <c r="AI950" s="17" t="str">
        <f>IF('Peer Comparison Tool'!$D$11="NR","",IF($C950='Peer Comparison Tool'!$D$9,COUNT('ALLL &lt;50B Database'!$AI$1:AI949)+1,""))</f>
        <v/>
      </c>
    </row>
    <row r="951" spans="1:35" x14ac:dyDescent="0.25">
      <c r="A951" t="s">
        <v>755</v>
      </c>
      <c r="B951">
        <v>68756</v>
      </c>
      <c r="C951" s="5" t="s">
        <v>3209</v>
      </c>
      <c r="D951" s="5" t="s">
        <v>4387</v>
      </c>
      <c r="E951" s="5" t="s">
        <v>4388</v>
      </c>
      <c r="F951" s="2">
        <v>5710</v>
      </c>
      <c r="G951" s="2">
        <v>732972</v>
      </c>
      <c r="H951" s="2">
        <v>465772</v>
      </c>
      <c r="I951" s="2">
        <v>36695</v>
      </c>
      <c r="J951" s="2">
        <v>429077</v>
      </c>
      <c r="K951" s="33">
        <v>1.3307634760194557E-2</v>
      </c>
      <c r="L951" s="2">
        <v>5044</v>
      </c>
      <c r="M951" s="2">
        <v>596367</v>
      </c>
      <c r="N951" s="2">
        <v>427884</v>
      </c>
      <c r="O951" s="33">
        <v>1.1788241672976789E-2</v>
      </c>
      <c r="P951" s="2">
        <v>5405</v>
      </c>
      <c r="Q951" s="2">
        <v>633327</v>
      </c>
      <c r="R951" s="2">
        <v>435203</v>
      </c>
      <c r="S951" s="35">
        <v>1.2419491593578169E-2</v>
      </c>
      <c r="T951" t="s">
        <v>4388</v>
      </c>
      <c r="U951" t="s">
        <v>4388</v>
      </c>
      <c r="V951" s="5" t="s">
        <v>4387</v>
      </c>
      <c r="W951" s="5">
        <v>0</v>
      </c>
      <c r="X951" s="4">
        <v>8.8814316661638831E-4</v>
      </c>
      <c r="Y951" s="6">
        <v>305</v>
      </c>
      <c r="Z951" s="4">
        <v>6.3124992060138024E-4</v>
      </c>
      <c r="AA951" s="5">
        <v>2264</v>
      </c>
      <c r="AC951" s="16" t="str">
        <f t="shared" si="84"/>
        <v/>
      </c>
      <c r="AD951" s="16" t="str">
        <f t="shared" si="85"/>
        <v/>
      </c>
      <c r="AE951" s="16" t="str">
        <f t="shared" si="86"/>
        <v/>
      </c>
      <c r="AF951" s="16">
        <f t="shared" si="87"/>
        <v>1.3307634760194557E-2</v>
      </c>
      <c r="AG951" s="16" t="str">
        <f t="shared" si="88"/>
        <v/>
      </c>
      <c r="AH951" s="16" t="str">
        <f t="shared" si="89"/>
        <v/>
      </c>
      <c r="AI951" s="17" t="str">
        <f>IF('Peer Comparison Tool'!$D$11="NR","",IF($C951='Peer Comparison Tool'!$D$9,COUNT('ALLL &lt;50B Database'!$AI$1:AI950)+1,""))</f>
        <v/>
      </c>
    </row>
    <row r="952" spans="1:35" x14ac:dyDescent="0.25">
      <c r="A952" t="s">
        <v>3625</v>
      </c>
      <c r="B952">
        <v>466754</v>
      </c>
      <c r="C952" s="5" t="s">
        <v>3603</v>
      </c>
      <c r="D952" s="5" t="s">
        <v>4390</v>
      </c>
      <c r="E952" s="5" t="s">
        <v>4388</v>
      </c>
      <c r="F952" s="2">
        <v>6836</v>
      </c>
      <c r="G952" s="2">
        <v>731196</v>
      </c>
      <c r="H952" s="2">
        <v>577781</v>
      </c>
      <c r="I952" s="2">
        <v>7146</v>
      </c>
      <c r="J952" s="2">
        <v>570635</v>
      </c>
      <c r="K952" s="33">
        <v>1.1979636720495589E-2</v>
      </c>
      <c r="L952" s="2">
        <v>6500</v>
      </c>
      <c r="M952" s="2">
        <v>656486</v>
      </c>
      <c r="N952" s="2">
        <v>566011</v>
      </c>
      <c r="O952" s="33">
        <v>1.1483875755064831E-2</v>
      </c>
      <c r="P952" s="2">
        <v>6440</v>
      </c>
      <c r="Q952" s="2">
        <v>678089</v>
      </c>
      <c r="R952" s="2">
        <v>573263</v>
      </c>
      <c r="S952" s="35">
        <v>1.1233936256133746E-2</v>
      </c>
      <c r="T952" t="s">
        <v>4388</v>
      </c>
      <c r="U952" t="s">
        <v>4388</v>
      </c>
      <c r="V952" s="5" t="s">
        <v>4390</v>
      </c>
      <c r="W952" s="5">
        <v>0</v>
      </c>
      <c r="X952" s="4">
        <v>7.4570046436184256E-4</v>
      </c>
      <c r="Y952" s="6">
        <v>396</v>
      </c>
      <c r="Z952" s="4">
        <v>-2.4993949893108505E-4</v>
      </c>
      <c r="AA952" s="5">
        <v>2934</v>
      </c>
      <c r="AC952" s="16" t="str">
        <f t="shared" si="84"/>
        <v/>
      </c>
      <c r="AD952" s="16" t="str">
        <f t="shared" si="85"/>
        <v/>
      </c>
      <c r="AE952" s="16" t="str">
        <f t="shared" si="86"/>
        <v/>
      </c>
      <c r="AF952" s="16">
        <f t="shared" si="87"/>
        <v>1.1979636720495589E-2</v>
      </c>
      <c r="AG952" s="16" t="str">
        <f t="shared" si="88"/>
        <v/>
      </c>
      <c r="AH952" s="16" t="str">
        <f t="shared" si="89"/>
        <v/>
      </c>
      <c r="AI952" s="17" t="str">
        <f>IF('Peer Comparison Tool'!$D$11="NR","",IF($C952='Peer Comparison Tool'!$D$9,COUNT('ALLL &lt;50B Database'!$AI$1:AI951)+1,""))</f>
        <v/>
      </c>
    </row>
    <row r="953" spans="1:35" x14ac:dyDescent="0.25">
      <c r="A953" t="s">
        <v>2059</v>
      </c>
      <c r="B953">
        <v>712059</v>
      </c>
      <c r="C953" s="5" t="s">
        <v>2041</v>
      </c>
      <c r="D953" s="5" t="s">
        <v>4390</v>
      </c>
      <c r="E953" s="5" t="s">
        <v>4388</v>
      </c>
      <c r="F953" s="2">
        <v>5604</v>
      </c>
      <c r="G953" s="2">
        <v>730235</v>
      </c>
      <c r="H953" s="2">
        <v>565452</v>
      </c>
      <c r="I953" s="2">
        <v>35305</v>
      </c>
      <c r="J953" s="2">
        <v>530147</v>
      </c>
      <c r="K953" s="33">
        <v>1.057065304528744E-2</v>
      </c>
      <c r="L953" s="2">
        <v>5725</v>
      </c>
      <c r="M953" s="2">
        <v>616305</v>
      </c>
      <c r="N953" s="2">
        <v>491742</v>
      </c>
      <c r="O953" s="33">
        <v>1.1642283961914988E-2</v>
      </c>
      <c r="P953" s="2">
        <v>5707</v>
      </c>
      <c r="Q953" s="2">
        <v>650362</v>
      </c>
      <c r="R953" s="2">
        <v>531969</v>
      </c>
      <c r="S953" s="35">
        <v>1.072806874084768E-2</v>
      </c>
      <c r="T953" t="s">
        <v>4388</v>
      </c>
      <c r="U953" t="s">
        <v>4388</v>
      </c>
      <c r="V953" s="5" t="s">
        <v>4390</v>
      </c>
      <c r="W953" s="5">
        <v>0</v>
      </c>
      <c r="X953" s="4">
        <v>-1.5741569556024064E-4</v>
      </c>
      <c r="Y953" s="6">
        <v>-103</v>
      </c>
      <c r="Z953" s="4">
        <v>-9.1421522106730803E-4</v>
      </c>
      <c r="AA953" s="5">
        <v>3564</v>
      </c>
      <c r="AC953" s="16" t="str">
        <f t="shared" si="84"/>
        <v/>
      </c>
      <c r="AD953" s="16" t="str">
        <f t="shared" si="85"/>
        <v/>
      </c>
      <c r="AE953" s="16" t="str">
        <f t="shared" si="86"/>
        <v/>
      </c>
      <c r="AF953" s="16">
        <f t="shared" si="87"/>
        <v>1.057065304528744E-2</v>
      </c>
      <c r="AG953" s="16" t="str">
        <f t="shared" si="88"/>
        <v/>
      </c>
      <c r="AH953" s="16" t="str">
        <f t="shared" si="89"/>
        <v/>
      </c>
      <c r="AI953" s="17" t="str">
        <f>IF('Peer Comparison Tool'!$D$11="NR","",IF($C953='Peer Comparison Tool'!$D$9,COUNT('ALLL &lt;50B Database'!$AI$1:AI952)+1,""))</f>
        <v/>
      </c>
    </row>
    <row r="954" spans="1:35" x14ac:dyDescent="0.25">
      <c r="A954" t="s">
        <v>3628</v>
      </c>
      <c r="B954">
        <v>1188772</v>
      </c>
      <c r="C954" s="5" t="s">
        <v>3603</v>
      </c>
      <c r="D954" s="5" t="s">
        <v>4387</v>
      </c>
      <c r="E954" s="5" t="s">
        <v>4388</v>
      </c>
      <c r="F954" s="2">
        <v>3169</v>
      </c>
      <c r="G954" s="2">
        <v>729088</v>
      </c>
      <c r="H954" s="2">
        <v>280978</v>
      </c>
      <c r="I954" s="2">
        <v>14693</v>
      </c>
      <c r="J954" s="2">
        <v>266285</v>
      </c>
      <c r="K954" s="33">
        <v>1.1900782995662542E-2</v>
      </c>
      <c r="L954" s="2">
        <v>2679</v>
      </c>
      <c r="M954" s="2">
        <v>570849</v>
      </c>
      <c r="N954" s="2">
        <v>264578</v>
      </c>
      <c r="O954" s="33">
        <v>1.0125558436453522E-2</v>
      </c>
      <c r="P954" s="2">
        <v>2878</v>
      </c>
      <c r="Q954" s="2">
        <v>632050</v>
      </c>
      <c r="R954" s="2">
        <v>263778</v>
      </c>
      <c r="S954" s="35">
        <v>1.0910690049966259E-2</v>
      </c>
      <c r="T954" t="s">
        <v>4388</v>
      </c>
      <c r="U954" t="s">
        <v>4388</v>
      </c>
      <c r="V954" s="5" t="s">
        <v>4387</v>
      </c>
      <c r="W954" s="5">
        <v>0</v>
      </c>
      <c r="X954" s="4">
        <v>9.9009294569628314E-4</v>
      </c>
      <c r="Y954" s="6">
        <v>291</v>
      </c>
      <c r="Z954" s="4">
        <v>7.8513161351273682E-4</v>
      </c>
      <c r="AA954" s="5">
        <v>2974</v>
      </c>
      <c r="AC954" s="16" t="str">
        <f t="shared" si="84"/>
        <v/>
      </c>
      <c r="AD954" s="16" t="str">
        <f t="shared" si="85"/>
        <v/>
      </c>
      <c r="AE954" s="16" t="str">
        <f t="shared" si="86"/>
        <v/>
      </c>
      <c r="AF954" s="16">
        <f t="shared" si="87"/>
        <v>1.1900782995662542E-2</v>
      </c>
      <c r="AG954" s="16" t="str">
        <f t="shared" si="88"/>
        <v/>
      </c>
      <c r="AH954" s="16" t="str">
        <f t="shared" si="89"/>
        <v/>
      </c>
      <c r="AI954" s="17" t="str">
        <f>IF('Peer Comparison Tool'!$D$11="NR","",IF($C954='Peer Comparison Tool'!$D$9,COUNT('ALLL &lt;50B Database'!$AI$1:AI953)+1,""))</f>
        <v/>
      </c>
    </row>
    <row r="955" spans="1:35" x14ac:dyDescent="0.25">
      <c r="A955" t="s">
        <v>671</v>
      </c>
      <c r="B955">
        <v>901938</v>
      </c>
      <c r="C955" s="5" t="s">
        <v>3603</v>
      </c>
      <c r="D955" s="5" t="s">
        <v>4390</v>
      </c>
      <c r="E955" s="5" t="s">
        <v>4388</v>
      </c>
      <c r="F955" s="2">
        <v>5615</v>
      </c>
      <c r="G955" s="2">
        <v>728140</v>
      </c>
      <c r="H955" s="2">
        <v>444675</v>
      </c>
      <c r="I955" s="2">
        <v>0</v>
      </c>
      <c r="J955" s="2">
        <v>444675</v>
      </c>
      <c r="K955" s="33">
        <v>1.2627199640186652E-2</v>
      </c>
      <c r="L955" s="2">
        <v>5351</v>
      </c>
      <c r="M955" s="2">
        <v>697513</v>
      </c>
      <c r="N955" s="2">
        <v>447342</v>
      </c>
      <c r="O955" s="33">
        <v>1.196176527131367E-2</v>
      </c>
      <c r="P955" s="2">
        <v>5492</v>
      </c>
      <c r="Q955" s="2">
        <v>680092</v>
      </c>
      <c r="R955" s="2">
        <v>458351</v>
      </c>
      <c r="S955" s="35">
        <v>1.1982083599686702E-2</v>
      </c>
      <c r="T955" t="s">
        <v>4388</v>
      </c>
      <c r="U955" t="s">
        <v>4388</v>
      </c>
      <c r="V955" s="5" t="s">
        <v>4390</v>
      </c>
      <c r="W955" s="5">
        <v>0</v>
      </c>
      <c r="X955" s="4">
        <v>6.4511604049995001E-4</v>
      </c>
      <c r="Y955" s="6">
        <v>123</v>
      </c>
      <c r="Z955" s="4">
        <v>2.0318328373031963E-5</v>
      </c>
      <c r="AA955" s="5">
        <v>2626</v>
      </c>
      <c r="AC955" s="16" t="str">
        <f t="shared" si="84"/>
        <v/>
      </c>
      <c r="AD955" s="16" t="str">
        <f t="shared" si="85"/>
        <v/>
      </c>
      <c r="AE955" s="16" t="str">
        <f t="shared" si="86"/>
        <v/>
      </c>
      <c r="AF955" s="16">
        <f t="shared" si="87"/>
        <v>1.2627199640186652E-2</v>
      </c>
      <c r="AG955" s="16" t="str">
        <f t="shared" si="88"/>
        <v/>
      </c>
      <c r="AH955" s="16" t="str">
        <f t="shared" si="89"/>
        <v/>
      </c>
      <c r="AI955" s="17" t="str">
        <f>IF('Peer Comparison Tool'!$D$11="NR","",IF($C955='Peer Comparison Tool'!$D$9,COUNT('ALLL &lt;50B Database'!$AI$1:AI954)+1,""))</f>
        <v/>
      </c>
    </row>
    <row r="956" spans="1:35" x14ac:dyDescent="0.25">
      <c r="A956" t="s">
        <v>1345</v>
      </c>
      <c r="B956">
        <v>166652</v>
      </c>
      <c r="C956" s="5" t="s">
        <v>2041</v>
      </c>
      <c r="D956" s="5" t="s">
        <v>4387</v>
      </c>
      <c r="E956" s="5" t="s">
        <v>4388</v>
      </c>
      <c r="F956" s="2">
        <v>8859</v>
      </c>
      <c r="G956" s="2">
        <v>727810</v>
      </c>
      <c r="H956" s="2">
        <v>586363</v>
      </c>
      <c r="I956" s="2">
        <v>76307</v>
      </c>
      <c r="J956" s="2">
        <v>510056</v>
      </c>
      <c r="K956" s="33">
        <v>1.73686810859984E-2</v>
      </c>
      <c r="L956" s="2">
        <v>8380</v>
      </c>
      <c r="M956" s="2">
        <v>639882</v>
      </c>
      <c r="N956" s="2">
        <v>518211</v>
      </c>
      <c r="O956" s="33">
        <v>1.6171019140851891E-2</v>
      </c>
      <c r="P956" s="2">
        <v>8464</v>
      </c>
      <c r="Q956" s="2">
        <v>627940</v>
      </c>
      <c r="R956" s="2">
        <v>520751</v>
      </c>
      <c r="S956" s="35">
        <v>1.6253449345272501E-2</v>
      </c>
      <c r="T956" t="s">
        <v>4388</v>
      </c>
      <c r="U956" t="s">
        <v>4388</v>
      </c>
      <c r="V956" s="5" t="s">
        <v>4387</v>
      </c>
      <c r="W956" s="5">
        <v>0</v>
      </c>
      <c r="X956" s="4">
        <v>1.1152317407258985E-3</v>
      </c>
      <c r="Y956" s="6">
        <v>395</v>
      </c>
      <c r="Z956" s="4">
        <v>8.2430204420610304E-5</v>
      </c>
      <c r="AA956" s="5">
        <v>961</v>
      </c>
      <c r="AC956" s="16" t="str">
        <f t="shared" si="84"/>
        <v/>
      </c>
      <c r="AD956" s="16" t="str">
        <f t="shared" si="85"/>
        <v/>
      </c>
      <c r="AE956" s="16" t="str">
        <f t="shared" si="86"/>
        <v/>
      </c>
      <c r="AF956" s="16">
        <f t="shared" si="87"/>
        <v>1.73686810859984E-2</v>
      </c>
      <c r="AG956" s="16" t="str">
        <f t="shared" si="88"/>
        <v/>
      </c>
      <c r="AH956" s="16" t="str">
        <f t="shared" si="89"/>
        <v/>
      </c>
      <c r="AI956" s="17" t="str">
        <f>IF('Peer Comparison Tool'!$D$11="NR","",IF($C956='Peer Comparison Tool'!$D$9,COUNT('ALLL &lt;50B Database'!$AI$1:AI955)+1,""))</f>
        <v/>
      </c>
    </row>
    <row r="957" spans="1:35" x14ac:dyDescent="0.25">
      <c r="A957" t="s">
        <v>1849</v>
      </c>
      <c r="B957">
        <v>627108</v>
      </c>
      <c r="C957" s="5" t="s">
        <v>1795</v>
      </c>
      <c r="D957" s="5" t="s">
        <v>4387</v>
      </c>
      <c r="E957" s="5" t="s">
        <v>4388</v>
      </c>
      <c r="F957" s="2">
        <v>3704</v>
      </c>
      <c r="G957" s="2">
        <v>727221</v>
      </c>
      <c r="H957" s="2">
        <v>456876</v>
      </c>
      <c r="I957" s="2">
        <v>18590</v>
      </c>
      <c r="J957" s="2">
        <v>438286</v>
      </c>
      <c r="K957" s="33">
        <v>8.4511027046266594E-3</v>
      </c>
      <c r="L957" s="2">
        <v>3724</v>
      </c>
      <c r="M957" s="2">
        <v>683203</v>
      </c>
      <c r="N957" s="2">
        <v>431733</v>
      </c>
      <c r="O957" s="33">
        <v>8.6257015331234806E-3</v>
      </c>
      <c r="P957" s="2">
        <v>3702</v>
      </c>
      <c r="Q957" s="2">
        <v>685320</v>
      </c>
      <c r="R957" s="2">
        <v>436357</v>
      </c>
      <c r="S957" s="35">
        <v>8.483879025660182E-3</v>
      </c>
      <c r="T957" t="s">
        <v>4388</v>
      </c>
      <c r="U957" t="s">
        <v>4388</v>
      </c>
      <c r="V957" s="5" t="s">
        <v>4387</v>
      </c>
      <c r="W957" s="5">
        <v>0</v>
      </c>
      <c r="X957" s="4">
        <v>-3.2776321033522668E-5</v>
      </c>
      <c r="Y957" s="6">
        <v>2</v>
      </c>
      <c r="Z957" s="4">
        <v>-1.4182250746329859E-4</v>
      </c>
      <c r="AA957" s="5">
        <v>4211</v>
      </c>
      <c r="AC957" s="16" t="str">
        <f t="shared" si="84"/>
        <v/>
      </c>
      <c r="AD957" s="16" t="str">
        <f t="shared" si="85"/>
        <v/>
      </c>
      <c r="AE957" s="16" t="str">
        <f t="shared" si="86"/>
        <v/>
      </c>
      <c r="AF957" s="16">
        <f t="shared" si="87"/>
        <v>8.4511027046266594E-3</v>
      </c>
      <c r="AG957" s="16" t="str">
        <f t="shared" si="88"/>
        <v/>
      </c>
      <c r="AH957" s="16" t="str">
        <f t="shared" si="89"/>
        <v/>
      </c>
      <c r="AI957" s="17" t="str">
        <f>IF('Peer Comparison Tool'!$D$11="NR","",IF($C957='Peer Comparison Tool'!$D$9,COUNT('ALLL &lt;50B Database'!$AI$1:AI956)+1,""))</f>
        <v/>
      </c>
    </row>
    <row r="958" spans="1:35" x14ac:dyDescent="0.25">
      <c r="A958" t="s">
        <v>1409</v>
      </c>
      <c r="B958">
        <v>990352</v>
      </c>
      <c r="C958" s="5" t="s">
        <v>1389</v>
      </c>
      <c r="D958" s="5" t="s">
        <v>4390</v>
      </c>
      <c r="E958" s="5" t="s">
        <v>4388</v>
      </c>
      <c r="F958" s="2">
        <v>8518</v>
      </c>
      <c r="G958" s="2">
        <v>726640</v>
      </c>
      <c r="H958" s="2">
        <v>481089</v>
      </c>
      <c r="I958" s="2">
        <v>32821</v>
      </c>
      <c r="J958" s="2">
        <v>448268</v>
      </c>
      <c r="K958" s="33">
        <v>1.9002025573986989E-2</v>
      </c>
      <c r="L958" s="2">
        <v>7256</v>
      </c>
      <c r="M958" s="2">
        <v>628754</v>
      </c>
      <c r="N958" s="2">
        <v>457681</v>
      </c>
      <c r="O958" s="33">
        <v>1.5853837061184536E-2</v>
      </c>
      <c r="P958" s="2">
        <v>7334</v>
      </c>
      <c r="Q958" s="2">
        <v>675868</v>
      </c>
      <c r="R958" s="2">
        <v>453419</v>
      </c>
      <c r="S958" s="35">
        <v>1.6174884599013273E-2</v>
      </c>
      <c r="T958" t="s">
        <v>4388</v>
      </c>
      <c r="U958" t="s">
        <v>4388</v>
      </c>
      <c r="V958" s="5" t="s">
        <v>4390</v>
      </c>
      <c r="W958" s="5">
        <v>0</v>
      </c>
      <c r="X958" s="4">
        <v>2.8271409749737152E-3</v>
      </c>
      <c r="Y958" s="6">
        <v>1184</v>
      </c>
      <c r="Z958" s="4">
        <v>3.2104753782873779E-4</v>
      </c>
      <c r="AA958" s="5">
        <v>678</v>
      </c>
      <c r="AC958" s="16" t="str">
        <f t="shared" si="84"/>
        <v/>
      </c>
      <c r="AD958" s="16" t="str">
        <f t="shared" si="85"/>
        <v/>
      </c>
      <c r="AE958" s="16" t="str">
        <f t="shared" si="86"/>
        <v/>
      </c>
      <c r="AF958" s="16">
        <f t="shared" si="87"/>
        <v>1.9002025573986989E-2</v>
      </c>
      <c r="AG958" s="16" t="str">
        <f t="shared" si="88"/>
        <v/>
      </c>
      <c r="AH958" s="16" t="str">
        <f t="shared" si="89"/>
        <v/>
      </c>
      <c r="AI958" s="17" t="str">
        <f>IF('Peer Comparison Tool'!$D$11="NR","",IF($C958='Peer Comparison Tool'!$D$9,COUNT('ALLL &lt;50B Database'!$AI$1:AI957)+1,""))</f>
        <v/>
      </c>
    </row>
    <row r="959" spans="1:35" x14ac:dyDescent="0.25">
      <c r="A959" t="s">
        <v>581</v>
      </c>
      <c r="B959">
        <v>348720</v>
      </c>
      <c r="C959" s="5" t="s">
        <v>2604</v>
      </c>
      <c r="D959" s="5" t="s">
        <v>4390</v>
      </c>
      <c r="E959" s="5" t="s">
        <v>4388</v>
      </c>
      <c r="F959" s="2">
        <v>8243</v>
      </c>
      <c r="G959" s="2">
        <v>725527</v>
      </c>
      <c r="H959" s="2">
        <v>462183</v>
      </c>
      <c r="I959" s="2">
        <v>24838</v>
      </c>
      <c r="J959" s="2">
        <v>437345</v>
      </c>
      <c r="K959" s="33">
        <v>1.8847820370645599E-2</v>
      </c>
      <c r="L959" s="2">
        <v>7809</v>
      </c>
      <c r="M959" s="2">
        <v>651435</v>
      </c>
      <c r="N959" s="2">
        <v>428676</v>
      </c>
      <c r="O959" s="33">
        <v>1.8216555160540829E-2</v>
      </c>
      <c r="P959" s="2">
        <v>7839</v>
      </c>
      <c r="Q959" s="2">
        <v>668299</v>
      </c>
      <c r="R959" s="2">
        <v>448698</v>
      </c>
      <c r="S959" s="35">
        <v>1.7470548119224959E-2</v>
      </c>
      <c r="T959" t="s">
        <v>4388</v>
      </c>
      <c r="U959" t="s">
        <v>4388</v>
      </c>
      <c r="V959" s="5" t="s">
        <v>4390</v>
      </c>
      <c r="W959" s="5">
        <v>0</v>
      </c>
      <c r="X959" s="4">
        <v>1.3772722514206401E-3</v>
      </c>
      <c r="Y959" s="6">
        <v>404</v>
      </c>
      <c r="Z959" s="4">
        <v>-7.4600704131587078E-4</v>
      </c>
      <c r="AA959" s="5">
        <v>711</v>
      </c>
      <c r="AC959" s="16" t="str">
        <f t="shared" si="84"/>
        <v/>
      </c>
      <c r="AD959" s="16" t="str">
        <f t="shared" si="85"/>
        <v/>
      </c>
      <c r="AE959" s="16" t="str">
        <f t="shared" si="86"/>
        <v/>
      </c>
      <c r="AF959" s="16">
        <f t="shared" si="87"/>
        <v>1.8847820370645599E-2</v>
      </c>
      <c r="AG959" s="16" t="str">
        <f t="shared" si="88"/>
        <v/>
      </c>
      <c r="AH959" s="16" t="str">
        <f t="shared" si="89"/>
        <v/>
      </c>
      <c r="AI959" s="17" t="str">
        <f>IF('Peer Comparison Tool'!$D$11="NR","",IF($C959='Peer Comparison Tool'!$D$9,COUNT('ALLL &lt;50B Database'!$AI$1:AI958)+1,""))</f>
        <v/>
      </c>
    </row>
    <row r="960" spans="1:35" x14ac:dyDescent="0.25">
      <c r="A960" t="s">
        <v>1853</v>
      </c>
      <c r="B960">
        <v>332402</v>
      </c>
      <c r="C960" s="5" t="s">
        <v>1795</v>
      </c>
      <c r="D960" s="5" t="s">
        <v>4390</v>
      </c>
      <c r="E960" s="5" t="s">
        <v>4388</v>
      </c>
      <c r="F960" s="2">
        <v>6059</v>
      </c>
      <c r="G960" s="2">
        <v>725374</v>
      </c>
      <c r="H960" s="2">
        <v>496997</v>
      </c>
      <c r="I960" s="2">
        <v>15058</v>
      </c>
      <c r="J960" s="2">
        <v>481939</v>
      </c>
      <c r="K960" s="33">
        <v>1.2572130497843089E-2</v>
      </c>
      <c r="L960" s="2">
        <v>4280</v>
      </c>
      <c r="M960" s="2">
        <v>631256</v>
      </c>
      <c r="N960" s="2">
        <v>473411</v>
      </c>
      <c r="O960" s="33">
        <v>9.0407700708264073E-3</v>
      </c>
      <c r="P960" s="2">
        <v>4996</v>
      </c>
      <c r="Q960" s="2">
        <v>653134</v>
      </c>
      <c r="R960" s="2">
        <v>481222</v>
      </c>
      <c r="S960" s="35">
        <v>1.0381902739276258E-2</v>
      </c>
      <c r="T960" t="s">
        <v>4388</v>
      </c>
      <c r="U960" t="s">
        <v>4388</v>
      </c>
      <c r="V960" s="5" t="s">
        <v>4390</v>
      </c>
      <c r="W960" s="5">
        <v>0</v>
      </c>
      <c r="X960" s="4">
        <v>2.1902277585668303E-3</v>
      </c>
      <c r="Y960" s="6">
        <v>1063</v>
      </c>
      <c r="Z960" s="4">
        <v>1.3411326684498511E-3</v>
      </c>
      <c r="AA960" s="5">
        <v>2662</v>
      </c>
      <c r="AC960" s="16" t="str">
        <f t="shared" si="84"/>
        <v/>
      </c>
      <c r="AD960" s="16" t="str">
        <f t="shared" si="85"/>
        <v/>
      </c>
      <c r="AE960" s="16" t="str">
        <f t="shared" si="86"/>
        <v/>
      </c>
      <c r="AF960" s="16">
        <f t="shared" si="87"/>
        <v>1.2572130497843089E-2</v>
      </c>
      <c r="AG960" s="16" t="str">
        <f t="shared" si="88"/>
        <v/>
      </c>
      <c r="AH960" s="16" t="str">
        <f t="shared" si="89"/>
        <v/>
      </c>
      <c r="AI960" s="17" t="str">
        <f>IF('Peer Comparison Tool'!$D$11="NR","",IF($C960='Peer Comparison Tool'!$D$9,COUNT('ALLL &lt;50B Database'!$AI$1:AI959)+1,""))</f>
        <v/>
      </c>
    </row>
    <row r="961" spans="1:35" x14ac:dyDescent="0.25">
      <c r="A961" t="s">
        <v>2087</v>
      </c>
      <c r="B961">
        <v>2760232</v>
      </c>
      <c r="C961" s="5" t="s">
        <v>4058</v>
      </c>
      <c r="D961" s="5" t="s">
        <v>4390</v>
      </c>
      <c r="E961" s="5" t="s">
        <v>4388</v>
      </c>
      <c r="F961" s="2">
        <v>3759</v>
      </c>
      <c r="G961" s="2">
        <v>724159</v>
      </c>
      <c r="H961" s="2">
        <v>607993</v>
      </c>
      <c r="I961" s="2">
        <v>184478</v>
      </c>
      <c r="J961" s="2">
        <v>423515</v>
      </c>
      <c r="K961" s="33">
        <v>8.8757186876497873E-3</v>
      </c>
      <c r="L961" s="2">
        <v>3186</v>
      </c>
      <c r="M961" s="2">
        <v>537715</v>
      </c>
      <c r="N961" s="2">
        <v>429295</v>
      </c>
      <c r="O961" s="33">
        <v>7.4214700846737093E-3</v>
      </c>
      <c r="P961" s="2">
        <v>3444</v>
      </c>
      <c r="Q961" s="2">
        <v>567453</v>
      </c>
      <c r="R961" s="2">
        <v>435234</v>
      </c>
      <c r="S961" s="35">
        <v>7.912984739243718E-3</v>
      </c>
      <c r="T961" t="s">
        <v>4388</v>
      </c>
      <c r="U961" t="s">
        <v>4388</v>
      </c>
      <c r="V961" s="5" t="s">
        <v>4390</v>
      </c>
      <c r="W961" s="5">
        <v>0</v>
      </c>
      <c r="X961" s="4">
        <v>9.627339484060693E-4</v>
      </c>
      <c r="Y961" s="6">
        <v>315</v>
      </c>
      <c r="Z961" s="4">
        <v>4.9151465457000863E-4</v>
      </c>
      <c r="AA961" s="5">
        <v>4111</v>
      </c>
      <c r="AC961" s="16" t="str">
        <f t="shared" si="84"/>
        <v/>
      </c>
      <c r="AD961" s="16" t="str">
        <f t="shared" si="85"/>
        <v/>
      </c>
      <c r="AE961" s="16" t="str">
        <f t="shared" si="86"/>
        <v/>
      </c>
      <c r="AF961" s="16">
        <f t="shared" si="87"/>
        <v>8.8757186876497873E-3</v>
      </c>
      <c r="AG961" s="16" t="str">
        <f t="shared" si="88"/>
        <v/>
      </c>
      <c r="AH961" s="16" t="str">
        <f t="shared" si="89"/>
        <v/>
      </c>
      <c r="AI961" s="17" t="str">
        <f>IF('Peer Comparison Tool'!$D$11="NR","",IF($C961='Peer Comparison Tool'!$D$9,COUNT('ALLL &lt;50B Database'!$AI$1:AI960)+1,""))</f>
        <v/>
      </c>
    </row>
    <row r="962" spans="1:35" x14ac:dyDescent="0.25">
      <c r="A962" t="s">
        <v>2876</v>
      </c>
      <c r="B962">
        <v>1012671</v>
      </c>
      <c r="C962" s="5" t="s">
        <v>2850</v>
      </c>
      <c r="D962" s="5" t="s">
        <v>4390</v>
      </c>
      <c r="E962" s="5" t="s">
        <v>4388</v>
      </c>
      <c r="F962" s="2">
        <v>1767</v>
      </c>
      <c r="G962" s="2">
        <v>720511</v>
      </c>
      <c r="H962" s="2">
        <v>465376</v>
      </c>
      <c r="I962" s="2">
        <v>17896</v>
      </c>
      <c r="J962" s="2">
        <v>447480</v>
      </c>
      <c r="K962" s="33">
        <v>3.9487798337355861E-3</v>
      </c>
      <c r="L962" s="2">
        <v>1770</v>
      </c>
      <c r="M962" s="2">
        <v>674431</v>
      </c>
      <c r="N962" s="2">
        <v>476182</v>
      </c>
      <c r="O962" s="33">
        <v>3.7170661637777151E-3</v>
      </c>
      <c r="P962" s="2">
        <v>1769</v>
      </c>
      <c r="Q962" s="2">
        <v>677639</v>
      </c>
      <c r="R962" s="2">
        <v>464465</v>
      </c>
      <c r="S962" s="35">
        <v>3.8086831085227088E-3</v>
      </c>
      <c r="T962" t="s">
        <v>4388</v>
      </c>
      <c r="U962" t="s">
        <v>4388</v>
      </c>
      <c r="V962" s="5" t="s">
        <v>4390</v>
      </c>
      <c r="W962" s="5">
        <v>0</v>
      </c>
      <c r="X962" s="4">
        <v>1.4009672521287731E-4</v>
      </c>
      <c r="Y962" s="6">
        <v>-2</v>
      </c>
      <c r="Z962" s="4">
        <v>9.1616944744993701E-5</v>
      </c>
      <c r="AA962" s="5">
        <v>4708</v>
      </c>
      <c r="AC962" s="16" t="str">
        <f t="shared" si="84"/>
        <v/>
      </c>
      <c r="AD962" s="16" t="str">
        <f t="shared" si="85"/>
        <v/>
      </c>
      <c r="AE962" s="16" t="str">
        <f t="shared" si="86"/>
        <v/>
      </c>
      <c r="AF962" s="16">
        <f t="shared" si="87"/>
        <v>3.9487798337355861E-3</v>
      </c>
      <c r="AG962" s="16" t="str">
        <f t="shared" si="88"/>
        <v/>
      </c>
      <c r="AH962" s="16" t="str">
        <f t="shared" si="89"/>
        <v/>
      </c>
      <c r="AI962" s="17" t="str">
        <f>IF('Peer Comparison Tool'!$D$11="NR","",IF($C962='Peer Comparison Tool'!$D$9,COUNT('ALLL &lt;50B Database'!$AI$1:AI961)+1,""))</f>
        <v/>
      </c>
    </row>
    <row r="963" spans="1:35" x14ac:dyDescent="0.25">
      <c r="A963" t="s">
        <v>981</v>
      </c>
      <c r="B963">
        <v>550635</v>
      </c>
      <c r="C963" s="5" t="s">
        <v>926</v>
      </c>
      <c r="D963" s="5" t="s">
        <v>4390</v>
      </c>
      <c r="E963" s="5" t="s">
        <v>4388</v>
      </c>
      <c r="F963" s="2">
        <v>4804</v>
      </c>
      <c r="G963" s="2">
        <v>720356</v>
      </c>
      <c r="H963" s="2">
        <v>478804</v>
      </c>
      <c r="I963" s="2">
        <v>50361</v>
      </c>
      <c r="J963" s="2">
        <v>428443</v>
      </c>
      <c r="K963" s="33">
        <v>1.1212693403790002E-2</v>
      </c>
      <c r="L963" s="2">
        <v>4534</v>
      </c>
      <c r="M963" s="2">
        <v>634960</v>
      </c>
      <c r="N963" s="2">
        <v>447957</v>
      </c>
      <c r="O963" s="33">
        <v>1.0121507198235544E-2</v>
      </c>
      <c r="P963" s="2">
        <v>4550</v>
      </c>
      <c r="Q963" s="2">
        <v>689079</v>
      </c>
      <c r="R963" s="2">
        <v>438091</v>
      </c>
      <c r="S963" s="35">
        <v>1.0385970038188412E-2</v>
      </c>
      <c r="T963" t="s">
        <v>4388</v>
      </c>
      <c r="U963" t="s">
        <v>4388</v>
      </c>
      <c r="V963" s="5" t="s">
        <v>4390</v>
      </c>
      <c r="W963" s="5">
        <v>0</v>
      </c>
      <c r="X963" s="4">
        <v>8.2672336560159036E-4</v>
      </c>
      <c r="Y963" s="6">
        <v>254</v>
      </c>
      <c r="Z963" s="4">
        <v>2.6446283995286771E-4</v>
      </c>
      <c r="AA963" s="5">
        <v>3280</v>
      </c>
      <c r="AC963" s="16" t="str">
        <f t="shared" ref="AC963:AC1026" si="90">IF(AND($G963&gt;=10000000,$G963&lt;50000000),$K963,"")</f>
        <v/>
      </c>
      <c r="AD963" s="16" t="str">
        <f t="shared" ref="AD963:AD1026" si="91">IF(AND($G963&gt;=5000000,$G963&lt;9999999),$K963,"")</f>
        <v/>
      </c>
      <c r="AE963" s="16" t="str">
        <f t="shared" ref="AE963:AE1026" si="92">IF(AND($G963&gt;=1000000,$G963&lt;4999999),$K963,"")</f>
        <v/>
      </c>
      <c r="AF963" s="16">
        <f t="shared" ref="AF963:AF1026" si="93">IF(AND($G963&gt;=500000,$G963&lt;999999),$K963,"")</f>
        <v>1.1212693403790002E-2</v>
      </c>
      <c r="AG963" s="16" t="str">
        <f t="shared" ref="AG963:AG1026" si="94">IF(AND($G963&gt;=100000,$G963&lt;499999),$K963,"")</f>
        <v/>
      </c>
      <c r="AH963" s="16" t="str">
        <f t="shared" ref="AH963:AH1026" si="95">IF(AND($G963&gt;=0,$G963&lt;99999),$K963,"")</f>
        <v/>
      </c>
      <c r="AI963" s="17" t="str">
        <f>IF('Peer Comparison Tool'!$D$11="NR","",IF($C963='Peer Comparison Tool'!$D$9,COUNT('ALLL &lt;50B Database'!$AI$1:AI962)+1,""))</f>
        <v/>
      </c>
    </row>
    <row r="964" spans="1:35" x14ac:dyDescent="0.25">
      <c r="A964" t="s">
        <v>313</v>
      </c>
      <c r="B964">
        <v>3243282</v>
      </c>
      <c r="C964" s="5" t="s">
        <v>3360</v>
      </c>
      <c r="D964" s="5" t="s">
        <v>4390</v>
      </c>
      <c r="E964" s="5" t="s">
        <v>4388</v>
      </c>
      <c r="F964" s="2">
        <v>7410</v>
      </c>
      <c r="G964" s="2">
        <v>720099</v>
      </c>
      <c r="H964" s="2">
        <v>592994</v>
      </c>
      <c r="I964" s="2">
        <v>114203</v>
      </c>
      <c r="J964" s="2">
        <v>478791</v>
      </c>
      <c r="K964" s="33">
        <v>1.5476481387494752E-2</v>
      </c>
      <c r="L964" s="2">
        <v>6598</v>
      </c>
      <c r="M964" s="2">
        <v>507378</v>
      </c>
      <c r="N964" s="2">
        <v>444047</v>
      </c>
      <c r="O964" s="33">
        <v>1.485878747069567E-2</v>
      </c>
      <c r="P964" s="2">
        <v>7042</v>
      </c>
      <c r="Q964" s="2">
        <v>567465</v>
      </c>
      <c r="R964" s="2">
        <v>471238</v>
      </c>
      <c r="S964" s="35">
        <v>1.4943616601377647E-2</v>
      </c>
      <c r="T964" t="s">
        <v>4388</v>
      </c>
      <c r="U964" t="s">
        <v>4388</v>
      </c>
      <c r="V964" s="5" t="s">
        <v>4390</v>
      </c>
      <c r="W964" s="5">
        <v>0</v>
      </c>
      <c r="X964" s="4">
        <v>5.3286478611710465E-4</v>
      </c>
      <c r="Y964" s="6">
        <v>368</v>
      </c>
      <c r="Z964" s="4">
        <v>8.48291306819772E-5</v>
      </c>
      <c r="AA964" s="5">
        <v>1445</v>
      </c>
      <c r="AC964" s="16" t="str">
        <f t="shared" si="90"/>
        <v/>
      </c>
      <c r="AD964" s="16" t="str">
        <f t="shared" si="91"/>
        <v/>
      </c>
      <c r="AE964" s="16" t="str">
        <f t="shared" si="92"/>
        <v/>
      </c>
      <c r="AF964" s="16">
        <f t="shared" si="93"/>
        <v>1.5476481387494752E-2</v>
      </c>
      <c r="AG964" s="16" t="str">
        <f t="shared" si="94"/>
        <v/>
      </c>
      <c r="AH964" s="16" t="str">
        <f t="shared" si="95"/>
        <v/>
      </c>
      <c r="AI964" s="17" t="str">
        <f>IF('Peer Comparison Tool'!$D$11="NR","",IF($C964='Peer Comparison Tool'!$D$9,COUNT('ALLL &lt;50B Database'!$AI$1:AI963)+1,""))</f>
        <v/>
      </c>
    </row>
    <row r="965" spans="1:35" x14ac:dyDescent="0.25">
      <c r="A965" t="s">
        <v>3792</v>
      </c>
      <c r="B965">
        <v>2625724</v>
      </c>
      <c r="C965" s="5" t="s">
        <v>3704</v>
      </c>
      <c r="D965" s="5" t="s">
        <v>4390</v>
      </c>
      <c r="E965" s="5" t="s">
        <v>4388</v>
      </c>
      <c r="F965" s="2">
        <v>7369</v>
      </c>
      <c r="G965" s="2">
        <v>719281</v>
      </c>
      <c r="H965" s="2">
        <v>589735</v>
      </c>
      <c r="I965" s="2">
        <v>43585</v>
      </c>
      <c r="J965" s="2">
        <v>546150</v>
      </c>
      <c r="K965" s="33">
        <v>1.349263022979035E-2</v>
      </c>
      <c r="L965" s="2">
        <v>5311</v>
      </c>
      <c r="M965" s="2">
        <v>590447</v>
      </c>
      <c r="N965" s="2">
        <v>461821</v>
      </c>
      <c r="O965" s="33">
        <v>1.1500126672455346E-2</v>
      </c>
      <c r="P965" s="2">
        <v>5837</v>
      </c>
      <c r="Q965" s="2">
        <v>616339</v>
      </c>
      <c r="R965" s="2">
        <v>507543</v>
      </c>
      <c r="S965" s="35">
        <v>1.1500503405622775E-2</v>
      </c>
      <c r="T965" t="s">
        <v>4388</v>
      </c>
      <c r="U965" t="s">
        <v>4388</v>
      </c>
      <c r="V965" s="5" t="s">
        <v>4390</v>
      </c>
      <c r="W965" s="5">
        <v>0</v>
      </c>
      <c r="X965" s="4">
        <v>1.9921268241675748E-3</v>
      </c>
      <c r="Y965" s="6">
        <v>1532</v>
      </c>
      <c r="Z965" s="4">
        <v>3.7673316742939389E-7</v>
      </c>
      <c r="AA965" s="5">
        <v>2201</v>
      </c>
      <c r="AC965" s="16" t="str">
        <f t="shared" si="90"/>
        <v/>
      </c>
      <c r="AD965" s="16" t="str">
        <f t="shared" si="91"/>
        <v/>
      </c>
      <c r="AE965" s="16" t="str">
        <f t="shared" si="92"/>
        <v/>
      </c>
      <c r="AF965" s="16">
        <f t="shared" si="93"/>
        <v>1.349263022979035E-2</v>
      </c>
      <c r="AG965" s="16" t="str">
        <f t="shared" si="94"/>
        <v/>
      </c>
      <c r="AH965" s="16" t="str">
        <f t="shared" si="95"/>
        <v/>
      </c>
      <c r="AI965" s="17" t="str">
        <f>IF('Peer Comparison Tool'!$D$11="NR","",IF($C965='Peer Comparison Tool'!$D$9,COUNT('ALLL &lt;50B Database'!$AI$1:AI964)+1,""))</f>
        <v/>
      </c>
    </row>
    <row r="966" spans="1:35" x14ac:dyDescent="0.25">
      <c r="A966" t="s">
        <v>1411</v>
      </c>
      <c r="B966">
        <v>153353</v>
      </c>
      <c r="C966" s="5" t="s">
        <v>1389</v>
      </c>
      <c r="D966" s="5" t="s">
        <v>4390</v>
      </c>
      <c r="E966" s="5" t="s">
        <v>4388</v>
      </c>
      <c r="F966" s="2">
        <v>5721</v>
      </c>
      <c r="G966" s="2">
        <v>717294</v>
      </c>
      <c r="H966" s="2">
        <v>437212</v>
      </c>
      <c r="I966" s="2">
        <v>50853</v>
      </c>
      <c r="J966" s="2">
        <v>386359</v>
      </c>
      <c r="K966" s="33">
        <v>1.4807471807308747E-2</v>
      </c>
      <c r="L966" s="2">
        <v>4954</v>
      </c>
      <c r="M966" s="2">
        <v>643733</v>
      </c>
      <c r="N966" s="2">
        <v>388135</v>
      </c>
      <c r="O966" s="33">
        <v>1.2763600293712239E-2</v>
      </c>
      <c r="P966" s="2">
        <v>5177</v>
      </c>
      <c r="Q966" s="2">
        <v>654862</v>
      </c>
      <c r="R966" s="2">
        <v>389905</v>
      </c>
      <c r="S966" s="35">
        <v>1.3277593259896641E-2</v>
      </c>
      <c r="T966" t="s">
        <v>4388</v>
      </c>
      <c r="U966" t="s">
        <v>4388</v>
      </c>
      <c r="V966" s="5" t="s">
        <v>4390</v>
      </c>
      <c r="W966" s="5">
        <v>0</v>
      </c>
      <c r="X966" s="4">
        <v>1.5298785474121054E-3</v>
      </c>
      <c r="Y966" s="6">
        <v>544</v>
      </c>
      <c r="Z966" s="4">
        <v>5.1399296618440289E-4</v>
      </c>
      <c r="AA966" s="5">
        <v>1666</v>
      </c>
      <c r="AC966" s="16" t="str">
        <f t="shared" si="90"/>
        <v/>
      </c>
      <c r="AD966" s="16" t="str">
        <f t="shared" si="91"/>
        <v/>
      </c>
      <c r="AE966" s="16" t="str">
        <f t="shared" si="92"/>
        <v/>
      </c>
      <c r="AF966" s="16">
        <f t="shared" si="93"/>
        <v>1.4807471807308747E-2</v>
      </c>
      <c r="AG966" s="16" t="str">
        <f t="shared" si="94"/>
        <v/>
      </c>
      <c r="AH966" s="16" t="str">
        <f t="shared" si="95"/>
        <v/>
      </c>
      <c r="AI966" s="17" t="str">
        <f>IF('Peer Comparison Tool'!$D$11="NR","",IF($C966='Peer Comparison Tool'!$D$9,COUNT('ALLL &lt;50B Database'!$AI$1:AI965)+1,""))</f>
        <v/>
      </c>
    </row>
    <row r="967" spans="1:35" x14ac:dyDescent="0.25">
      <c r="A967" t="s">
        <v>3780</v>
      </c>
      <c r="B967">
        <v>869663</v>
      </c>
      <c r="C967" s="5" t="s">
        <v>3704</v>
      </c>
      <c r="D967" s="5" t="s">
        <v>4390</v>
      </c>
      <c r="E967" s="5" t="s">
        <v>4388</v>
      </c>
      <c r="F967" s="2">
        <v>1602</v>
      </c>
      <c r="G967" s="2">
        <v>716922</v>
      </c>
      <c r="H967" s="2">
        <v>254080</v>
      </c>
      <c r="I967" s="2">
        <v>2568</v>
      </c>
      <c r="J967" s="2">
        <v>251512</v>
      </c>
      <c r="K967" s="33">
        <v>6.3694774006806832E-3</v>
      </c>
      <c r="L967" s="2">
        <v>1603</v>
      </c>
      <c r="M967" s="2">
        <v>714853</v>
      </c>
      <c r="N967" s="2">
        <v>254387</v>
      </c>
      <c r="O967" s="33">
        <v>6.3014226355906549E-3</v>
      </c>
      <c r="P967" s="2">
        <v>1598</v>
      </c>
      <c r="Q967" s="2">
        <v>706504</v>
      </c>
      <c r="R967" s="2">
        <v>254414</v>
      </c>
      <c r="S967" s="35">
        <v>6.2811008828130531E-3</v>
      </c>
      <c r="T967" t="s">
        <v>4388</v>
      </c>
      <c r="U967" t="s">
        <v>4388</v>
      </c>
      <c r="V967" s="5" t="s">
        <v>4390</v>
      </c>
      <c r="W967" s="5">
        <v>0</v>
      </c>
      <c r="X967" s="4">
        <v>8.8376517867630108E-5</v>
      </c>
      <c r="Y967" s="6">
        <v>4</v>
      </c>
      <c r="Z967" s="4">
        <v>-2.0321752777601766E-5</v>
      </c>
      <c r="AA967" s="5">
        <v>4547</v>
      </c>
      <c r="AC967" s="16" t="str">
        <f t="shared" si="90"/>
        <v/>
      </c>
      <c r="AD967" s="16" t="str">
        <f t="shared" si="91"/>
        <v/>
      </c>
      <c r="AE967" s="16" t="str">
        <f t="shared" si="92"/>
        <v/>
      </c>
      <c r="AF967" s="16">
        <f t="shared" si="93"/>
        <v>6.3694774006806832E-3</v>
      </c>
      <c r="AG967" s="16" t="str">
        <f t="shared" si="94"/>
        <v/>
      </c>
      <c r="AH967" s="16" t="str">
        <f t="shared" si="95"/>
        <v/>
      </c>
      <c r="AI967" s="17" t="str">
        <f>IF('Peer Comparison Tool'!$D$11="NR","",IF($C967='Peer Comparison Tool'!$D$9,COUNT('ALLL &lt;50B Database'!$AI$1:AI966)+1,""))</f>
        <v/>
      </c>
    </row>
    <row r="968" spans="1:35" x14ac:dyDescent="0.25">
      <c r="A968" t="s">
        <v>3783</v>
      </c>
      <c r="B968">
        <v>1015467</v>
      </c>
      <c r="C968" s="5" t="s">
        <v>3704</v>
      </c>
      <c r="D968" s="5" t="s">
        <v>4390</v>
      </c>
      <c r="E968" s="5" t="s">
        <v>4388</v>
      </c>
      <c r="F968" s="2">
        <v>9397</v>
      </c>
      <c r="G968" s="2">
        <v>716695</v>
      </c>
      <c r="H968" s="2">
        <v>499794</v>
      </c>
      <c r="I968" s="2">
        <v>19136</v>
      </c>
      <c r="J968" s="2">
        <v>480658</v>
      </c>
      <c r="K968" s="33">
        <v>1.9550283153510397E-2</v>
      </c>
      <c r="L968" s="2">
        <v>7575</v>
      </c>
      <c r="M968" s="2">
        <v>661362</v>
      </c>
      <c r="N968" s="2">
        <v>498668</v>
      </c>
      <c r="O968" s="33">
        <v>1.5190467405167366E-2</v>
      </c>
      <c r="P968" s="2">
        <v>8647</v>
      </c>
      <c r="Q968" s="2">
        <v>672339</v>
      </c>
      <c r="R968" s="2">
        <v>481709</v>
      </c>
      <c r="S968" s="35">
        <v>1.7950671463476911E-2</v>
      </c>
      <c r="T968" t="s">
        <v>4388</v>
      </c>
      <c r="U968" t="s">
        <v>4388</v>
      </c>
      <c r="V968" s="5" t="s">
        <v>4390</v>
      </c>
      <c r="W968" s="5">
        <v>0</v>
      </c>
      <c r="X968" s="4">
        <v>1.599611690033486E-3</v>
      </c>
      <c r="Y968" s="6">
        <v>750</v>
      </c>
      <c r="Z968" s="4">
        <v>2.7602040583095452E-3</v>
      </c>
      <c r="AA968" s="5">
        <v>605</v>
      </c>
      <c r="AC968" s="16" t="str">
        <f t="shared" si="90"/>
        <v/>
      </c>
      <c r="AD968" s="16" t="str">
        <f t="shared" si="91"/>
        <v/>
      </c>
      <c r="AE968" s="16" t="str">
        <f t="shared" si="92"/>
        <v/>
      </c>
      <c r="AF968" s="16">
        <f t="shared" si="93"/>
        <v>1.9550283153510397E-2</v>
      </c>
      <c r="AG968" s="16" t="str">
        <f t="shared" si="94"/>
        <v/>
      </c>
      <c r="AH968" s="16" t="str">
        <f t="shared" si="95"/>
        <v/>
      </c>
      <c r="AI968" s="17" t="str">
        <f>IF('Peer Comparison Tool'!$D$11="NR","",IF($C968='Peer Comparison Tool'!$D$9,COUNT('ALLL &lt;50B Database'!$AI$1:AI967)+1,""))</f>
        <v/>
      </c>
    </row>
    <row r="969" spans="1:35" x14ac:dyDescent="0.25">
      <c r="A969" t="s">
        <v>3008</v>
      </c>
      <c r="B969">
        <v>852704</v>
      </c>
      <c r="C969" s="5" t="s">
        <v>2948</v>
      </c>
      <c r="D969" s="5" t="s">
        <v>4390</v>
      </c>
      <c r="E969" s="5" t="s">
        <v>4388</v>
      </c>
      <c r="F969" s="2">
        <v>6669</v>
      </c>
      <c r="G969" s="2">
        <v>714991</v>
      </c>
      <c r="H969" s="2">
        <v>559473</v>
      </c>
      <c r="I969" s="2">
        <v>132733</v>
      </c>
      <c r="J969" s="2">
        <v>426740</v>
      </c>
      <c r="K969" s="33">
        <v>1.5627782724844167E-2</v>
      </c>
      <c r="L969" s="2">
        <v>5523</v>
      </c>
      <c r="M969" s="2">
        <v>574696</v>
      </c>
      <c r="N969" s="2">
        <v>433083</v>
      </c>
      <c r="O969" s="33">
        <v>1.275275178199098E-2</v>
      </c>
      <c r="P969" s="2">
        <v>5874</v>
      </c>
      <c r="Q969" s="2">
        <v>598040</v>
      </c>
      <c r="R969" s="2">
        <v>432627</v>
      </c>
      <c r="S969" s="35">
        <v>1.3577515966409864E-2</v>
      </c>
      <c r="T969" t="s">
        <v>4388</v>
      </c>
      <c r="U969" t="s">
        <v>4388</v>
      </c>
      <c r="V969" s="5" t="s">
        <v>4390</v>
      </c>
      <c r="W969" s="5">
        <v>0</v>
      </c>
      <c r="X969" s="4">
        <v>2.0502667584343034E-3</v>
      </c>
      <c r="Y969" s="6">
        <v>795</v>
      </c>
      <c r="Z969" s="4">
        <v>8.2476418441888334E-4</v>
      </c>
      <c r="AA969" s="5">
        <v>1388</v>
      </c>
      <c r="AC969" s="16" t="str">
        <f t="shared" si="90"/>
        <v/>
      </c>
      <c r="AD969" s="16" t="str">
        <f t="shared" si="91"/>
        <v/>
      </c>
      <c r="AE969" s="16" t="str">
        <f t="shared" si="92"/>
        <v/>
      </c>
      <c r="AF969" s="16">
        <f t="shared" si="93"/>
        <v>1.5627782724844167E-2</v>
      </c>
      <c r="AG969" s="16" t="str">
        <f t="shared" si="94"/>
        <v/>
      </c>
      <c r="AH969" s="16" t="str">
        <f t="shared" si="95"/>
        <v/>
      </c>
      <c r="AI969" s="17" t="str">
        <f>IF('Peer Comparison Tool'!$D$11="NR","",IF($C969='Peer Comparison Tool'!$D$9,COUNT('ALLL &lt;50B Database'!$AI$1:AI968)+1,""))</f>
        <v/>
      </c>
    </row>
    <row r="970" spans="1:35" x14ac:dyDescent="0.25">
      <c r="A970" t="s">
        <v>4195</v>
      </c>
      <c r="B970">
        <v>313577</v>
      </c>
      <c r="C970" s="5" t="s">
        <v>4163</v>
      </c>
      <c r="D970" s="5" t="s">
        <v>4390</v>
      </c>
      <c r="E970" s="5" t="s">
        <v>4388</v>
      </c>
      <c r="F970" s="2">
        <v>4521</v>
      </c>
      <c r="G970" s="2">
        <v>714980</v>
      </c>
      <c r="H970" s="2">
        <v>514154</v>
      </c>
      <c r="I970" s="2">
        <v>49199</v>
      </c>
      <c r="J970" s="2">
        <v>464955</v>
      </c>
      <c r="K970" s="33">
        <v>9.7235216311255934E-3</v>
      </c>
      <c r="L970" s="2">
        <v>4250</v>
      </c>
      <c r="M970" s="2">
        <v>593817</v>
      </c>
      <c r="N970" s="2">
        <v>447093</v>
      </c>
      <c r="O970" s="33">
        <v>9.5058522499793102E-3</v>
      </c>
      <c r="P970" s="2">
        <v>4411</v>
      </c>
      <c r="Q970" s="2">
        <v>607380</v>
      </c>
      <c r="R970" s="2">
        <v>455171</v>
      </c>
      <c r="S970" s="35">
        <v>9.6908634337424839E-3</v>
      </c>
      <c r="T970" t="s">
        <v>4388</v>
      </c>
      <c r="U970" t="s">
        <v>4388</v>
      </c>
      <c r="V970" s="5" t="s">
        <v>4390</v>
      </c>
      <c r="W970" s="5">
        <v>0</v>
      </c>
      <c r="X970" s="4">
        <v>3.2658197383109502E-5</v>
      </c>
      <c r="Y970" s="6">
        <v>110</v>
      </c>
      <c r="Z970" s="4">
        <v>1.8501118376317363E-4</v>
      </c>
      <c r="AA970" s="5">
        <v>3876</v>
      </c>
      <c r="AC970" s="16" t="str">
        <f t="shared" si="90"/>
        <v/>
      </c>
      <c r="AD970" s="16" t="str">
        <f t="shared" si="91"/>
        <v/>
      </c>
      <c r="AE970" s="16" t="str">
        <f t="shared" si="92"/>
        <v/>
      </c>
      <c r="AF970" s="16">
        <f t="shared" si="93"/>
        <v>9.7235216311255934E-3</v>
      </c>
      <c r="AG970" s="16" t="str">
        <f t="shared" si="94"/>
        <v/>
      </c>
      <c r="AH970" s="16" t="str">
        <f t="shared" si="95"/>
        <v/>
      </c>
      <c r="AI970" s="17" t="str">
        <f>IF('Peer Comparison Tool'!$D$11="NR","",IF($C970='Peer Comparison Tool'!$D$9,COUNT('ALLL &lt;50B Database'!$AI$1:AI969)+1,""))</f>
        <v/>
      </c>
    </row>
    <row r="971" spans="1:35" x14ac:dyDescent="0.25">
      <c r="A971" t="s">
        <v>23</v>
      </c>
      <c r="B971">
        <v>501132</v>
      </c>
      <c r="C971" s="5" t="s">
        <v>6</v>
      </c>
      <c r="D971" s="5" t="s">
        <v>4390</v>
      </c>
      <c r="E971" s="5" t="s">
        <v>4388</v>
      </c>
      <c r="F971" s="2">
        <v>4571</v>
      </c>
      <c r="G971" s="2">
        <v>714179</v>
      </c>
      <c r="H971" s="2">
        <v>387947</v>
      </c>
      <c r="I971" s="2">
        <v>9773</v>
      </c>
      <c r="J971" s="2">
        <v>378174</v>
      </c>
      <c r="K971" s="33">
        <v>1.2087028722228393E-2</v>
      </c>
      <c r="L971" s="2">
        <v>4216</v>
      </c>
      <c r="M971" s="2">
        <v>644050</v>
      </c>
      <c r="N971" s="2">
        <v>396498</v>
      </c>
      <c r="O971" s="33">
        <v>1.0633092726823338E-2</v>
      </c>
      <c r="P971" s="2">
        <v>4344</v>
      </c>
      <c r="Q971" s="2">
        <v>651379</v>
      </c>
      <c r="R971" s="2">
        <v>389829</v>
      </c>
      <c r="S971" s="35">
        <v>1.1143347467735853E-2</v>
      </c>
      <c r="T971" t="s">
        <v>4388</v>
      </c>
      <c r="U971" t="s">
        <v>4388</v>
      </c>
      <c r="V971" s="5" t="s">
        <v>4390</v>
      </c>
      <c r="W971" s="5">
        <v>0</v>
      </c>
      <c r="X971" s="4">
        <v>9.4368125449253992E-4</v>
      </c>
      <c r="Y971" s="6">
        <v>227</v>
      </c>
      <c r="Z971" s="4">
        <v>5.1025474091251528E-4</v>
      </c>
      <c r="AA971" s="5">
        <v>2888</v>
      </c>
      <c r="AC971" s="16" t="str">
        <f t="shared" si="90"/>
        <v/>
      </c>
      <c r="AD971" s="16" t="str">
        <f t="shared" si="91"/>
        <v/>
      </c>
      <c r="AE971" s="16" t="str">
        <f t="shared" si="92"/>
        <v/>
      </c>
      <c r="AF971" s="16">
        <f t="shared" si="93"/>
        <v>1.2087028722228393E-2</v>
      </c>
      <c r="AG971" s="16" t="str">
        <f t="shared" si="94"/>
        <v/>
      </c>
      <c r="AH971" s="16" t="str">
        <f t="shared" si="95"/>
        <v/>
      </c>
      <c r="AI971" s="17" t="str">
        <f>IF('Peer Comparison Tool'!$D$11="NR","",IF($C971='Peer Comparison Tool'!$D$9,COUNT('ALLL &lt;50B Database'!$AI$1:AI970)+1,""))</f>
        <v/>
      </c>
    </row>
    <row r="972" spans="1:35" x14ac:dyDescent="0.25">
      <c r="A972" t="s">
        <v>3000</v>
      </c>
      <c r="B972">
        <v>1169650</v>
      </c>
      <c r="C972" s="5" t="s">
        <v>2948</v>
      </c>
      <c r="D972" s="5" t="s">
        <v>4390</v>
      </c>
      <c r="E972" s="5" t="s">
        <v>4388</v>
      </c>
      <c r="F972" s="2">
        <v>5418</v>
      </c>
      <c r="G972" s="2">
        <v>713327</v>
      </c>
      <c r="H972" s="2">
        <v>632030</v>
      </c>
      <c r="I972" s="2">
        <v>21571</v>
      </c>
      <c r="J972" s="2">
        <v>610459</v>
      </c>
      <c r="K972" s="33">
        <v>8.8752889219423422E-3</v>
      </c>
      <c r="L972" s="2">
        <v>5103</v>
      </c>
      <c r="M972" s="2">
        <v>691915</v>
      </c>
      <c r="N972" s="2">
        <v>609095</v>
      </c>
      <c r="O972" s="33">
        <v>8.3780034313202367E-3</v>
      </c>
      <c r="P972" s="2">
        <v>5107</v>
      </c>
      <c r="Q972" s="2">
        <v>696980</v>
      </c>
      <c r="R972" s="2">
        <v>616549</v>
      </c>
      <c r="S972" s="35">
        <v>8.2832021461392361E-3</v>
      </c>
      <c r="T972" t="s">
        <v>4388</v>
      </c>
      <c r="U972" t="s">
        <v>4388</v>
      </c>
      <c r="V972" s="5" t="s">
        <v>4390</v>
      </c>
      <c r="W972" s="5">
        <v>0</v>
      </c>
      <c r="X972" s="4">
        <v>5.9208677580310613E-4</v>
      </c>
      <c r="Y972" s="6">
        <v>311</v>
      </c>
      <c r="Z972" s="4">
        <v>-9.4801285181000602E-5</v>
      </c>
      <c r="AA972" s="5">
        <v>4112</v>
      </c>
      <c r="AC972" s="16" t="str">
        <f t="shared" si="90"/>
        <v/>
      </c>
      <c r="AD972" s="16" t="str">
        <f t="shared" si="91"/>
        <v/>
      </c>
      <c r="AE972" s="16" t="str">
        <f t="shared" si="92"/>
        <v/>
      </c>
      <c r="AF972" s="16">
        <f t="shared" si="93"/>
        <v>8.8752889219423422E-3</v>
      </c>
      <c r="AG972" s="16" t="str">
        <f t="shared" si="94"/>
        <v/>
      </c>
      <c r="AH972" s="16" t="str">
        <f t="shared" si="95"/>
        <v/>
      </c>
      <c r="AI972" s="17" t="str">
        <f>IF('Peer Comparison Tool'!$D$11="NR","",IF($C972='Peer Comparison Tool'!$D$9,COUNT('ALLL &lt;50B Database'!$AI$1:AI971)+1,""))</f>
        <v/>
      </c>
    </row>
    <row r="973" spans="1:35" x14ac:dyDescent="0.25">
      <c r="A973" t="s">
        <v>4193</v>
      </c>
      <c r="B973">
        <v>937740</v>
      </c>
      <c r="C973" s="5" t="s">
        <v>4163</v>
      </c>
      <c r="D973" s="5" t="s">
        <v>4390</v>
      </c>
      <c r="E973" s="5" t="s">
        <v>4388</v>
      </c>
      <c r="F973" s="2">
        <v>3448</v>
      </c>
      <c r="G973" s="2">
        <v>712968</v>
      </c>
      <c r="H973" s="2">
        <v>471875</v>
      </c>
      <c r="I973" s="2">
        <v>42128</v>
      </c>
      <c r="J973" s="2">
        <v>429747</v>
      </c>
      <c r="K973" s="33">
        <v>8.0233253518930906E-3</v>
      </c>
      <c r="L973" s="2">
        <v>3524</v>
      </c>
      <c r="M973" s="2">
        <v>637425</v>
      </c>
      <c r="N973" s="2">
        <v>421538</v>
      </c>
      <c r="O973" s="33">
        <v>8.3598631677333952E-3</v>
      </c>
      <c r="P973" s="2">
        <v>3606</v>
      </c>
      <c r="Q973" s="2">
        <v>647374</v>
      </c>
      <c r="R973" s="2">
        <v>430855</v>
      </c>
      <c r="S973" s="35">
        <v>8.3694050202504314E-3</v>
      </c>
      <c r="T973" t="s">
        <v>4388</v>
      </c>
      <c r="U973" t="s">
        <v>4388</v>
      </c>
      <c r="V973" s="5" t="s">
        <v>4390</v>
      </c>
      <c r="W973" s="5">
        <v>0</v>
      </c>
      <c r="X973" s="4">
        <v>-3.4607966835734083E-4</v>
      </c>
      <c r="Y973" s="6">
        <v>-158</v>
      </c>
      <c r="Z973" s="4">
        <v>9.5418525170361951E-6</v>
      </c>
      <c r="AA973" s="5">
        <v>4307</v>
      </c>
      <c r="AC973" s="16" t="str">
        <f t="shared" si="90"/>
        <v/>
      </c>
      <c r="AD973" s="16" t="str">
        <f t="shared" si="91"/>
        <v/>
      </c>
      <c r="AE973" s="16" t="str">
        <f t="shared" si="92"/>
        <v/>
      </c>
      <c r="AF973" s="16">
        <f t="shared" si="93"/>
        <v>8.0233253518930906E-3</v>
      </c>
      <c r="AG973" s="16" t="str">
        <f t="shared" si="94"/>
        <v/>
      </c>
      <c r="AH973" s="16" t="str">
        <f t="shared" si="95"/>
        <v/>
      </c>
      <c r="AI973" s="17" t="str">
        <f>IF('Peer Comparison Tool'!$D$11="NR","",IF($C973='Peer Comparison Tool'!$D$9,COUNT('ALLL &lt;50B Database'!$AI$1:AI972)+1,""))</f>
        <v/>
      </c>
    </row>
    <row r="974" spans="1:35" x14ac:dyDescent="0.25">
      <c r="A974" t="s">
        <v>101</v>
      </c>
      <c r="B974">
        <v>261360</v>
      </c>
      <c r="C974" s="5" t="s">
        <v>3704</v>
      </c>
      <c r="D974" s="5" t="s">
        <v>4390</v>
      </c>
      <c r="E974" s="5" t="s">
        <v>4388</v>
      </c>
      <c r="F974" s="2">
        <v>5372</v>
      </c>
      <c r="G974" s="2">
        <v>712661</v>
      </c>
      <c r="H974" s="2">
        <v>463900</v>
      </c>
      <c r="I974" s="2">
        <v>31497</v>
      </c>
      <c r="J974" s="2">
        <v>432403</v>
      </c>
      <c r="K974" s="33">
        <v>1.242359558097423E-2</v>
      </c>
      <c r="L974" s="2">
        <v>4691</v>
      </c>
      <c r="M974" s="2">
        <v>653894</v>
      </c>
      <c r="N974" s="2">
        <v>427475</v>
      </c>
      <c r="O974" s="33">
        <v>1.0973741154453476E-2</v>
      </c>
      <c r="P974" s="2">
        <v>4868</v>
      </c>
      <c r="Q974" s="2">
        <v>664804</v>
      </c>
      <c r="R974" s="2">
        <v>429673</v>
      </c>
      <c r="S974" s="35">
        <v>1.132954595704175E-2</v>
      </c>
      <c r="T974" t="s">
        <v>4388</v>
      </c>
      <c r="U974" t="s">
        <v>4388</v>
      </c>
      <c r="V974" s="5" t="s">
        <v>4390</v>
      </c>
      <c r="W974" s="5">
        <v>0</v>
      </c>
      <c r="X974" s="4">
        <v>1.0940496239324801E-3</v>
      </c>
      <c r="Y974" s="6">
        <v>504</v>
      </c>
      <c r="Z974" s="4">
        <v>3.5580480258827311E-4</v>
      </c>
      <c r="AA974" s="5">
        <v>2739</v>
      </c>
      <c r="AC974" s="16" t="str">
        <f t="shared" si="90"/>
        <v/>
      </c>
      <c r="AD974" s="16" t="str">
        <f t="shared" si="91"/>
        <v/>
      </c>
      <c r="AE974" s="16" t="str">
        <f t="shared" si="92"/>
        <v/>
      </c>
      <c r="AF974" s="16">
        <f t="shared" si="93"/>
        <v>1.242359558097423E-2</v>
      </c>
      <c r="AG974" s="16" t="str">
        <f t="shared" si="94"/>
        <v/>
      </c>
      <c r="AH974" s="16" t="str">
        <f t="shared" si="95"/>
        <v/>
      </c>
      <c r="AI974" s="17" t="str">
        <f>IF('Peer Comparison Tool'!$D$11="NR","",IF($C974='Peer Comparison Tool'!$D$9,COUNT('ALLL &lt;50B Database'!$AI$1:AI973)+1,""))</f>
        <v/>
      </c>
    </row>
    <row r="975" spans="1:35" x14ac:dyDescent="0.25">
      <c r="A975" t="s">
        <v>1852</v>
      </c>
      <c r="B975">
        <v>699105</v>
      </c>
      <c r="C975" s="5" t="s">
        <v>1795</v>
      </c>
      <c r="D975" s="5" t="s">
        <v>4390</v>
      </c>
      <c r="E975" s="5" t="s">
        <v>4388</v>
      </c>
      <c r="F975" s="2">
        <v>4497</v>
      </c>
      <c r="G975" s="2">
        <v>712386</v>
      </c>
      <c r="H975" s="2">
        <v>486138</v>
      </c>
      <c r="I975" s="2">
        <v>21760</v>
      </c>
      <c r="J975" s="2">
        <v>464378</v>
      </c>
      <c r="K975" s="33">
        <v>9.683921288260856E-3</v>
      </c>
      <c r="L975" s="2">
        <v>4199</v>
      </c>
      <c r="M975" s="2">
        <v>632446</v>
      </c>
      <c r="N975" s="2">
        <v>461805</v>
      </c>
      <c r="O975" s="33">
        <v>9.0925823670163809E-3</v>
      </c>
      <c r="P975" s="2">
        <v>4199</v>
      </c>
      <c r="Q975" s="2">
        <v>656269</v>
      </c>
      <c r="R975" s="2">
        <v>466263</v>
      </c>
      <c r="S975" s="35">
        <v>9.0056470275359617E-3</v>
      </c>
      <c r="T975" t="s">
        <v>4388</v>
      </c>
      <c r="U975" t="s">
        <v>4388</v>
      </c>
      <c r="V975" s="5" t="s">
        <v>4390</v>
      </c>
      <c r="W975" s="5">
        <v>0</v>
      </c>
      <c r="X975" s="4">
        <v>6.7827426072489434E-4</v>
      </c>
      <c r="Y975" s="6">
        <v>298</v>
      </c>
      <c r="Z975" s="4">
        <v>-8.693533948041926E-5</v>
      </c>
      <c r="AA975" s="5">
        <v>3893</v>
      </c>
      <c r="AC975" s="16" t="str">
        <f t="shared" si="90"/>
        <v/>
      </c>
      <c r="AD975" s="16" t="str">
        <f t="shared" si="91"/>
        <v/>
      </c>
      <c r="AE975" s="16" t="str">
        <f t="shared" si="92"/>
        <v/>
      </c>
      <c r="AF975" s="16">
        <f t="shared" si="93"/>
        <v>9.683921288260856E-3</v>
      </c>
      <c r="AG975" s="16" t="str">
        <f t="shared" si="94"/>
        <v/>
      </c>
      <c r="AH975" s="16" t="str">
        <f t="shared" si="95"/>
        <v/>
      </c>
      <c r="AI975" s="17" t="str">
        <f>IF('Peer Comparison Tool'!$D$11="NR","",IF($C975='Peer Comparison Tool'!$D$9,COUNT('ALLL &lt;50B Database'!$AI$1:AI974)+1,""))</f>
        <v/>
      </c>
    </row>
    <row r="976" spans="1:35" x14ac:dyDescent="0.25">
      <c r="A976" t="s">
        <v>2578</v>
      </c>
      <c r="B976">
        <v>2580243</v>
      </c>
      <c r="C976" s="5" t="s">
        <v>3374</v>
      </c>
      <c r="D976" s="5" t="s">
        <v>4387</v>
      </c>
      <c r="E976" s="5" t="s">
        <v>4388</v>
      </c>
      <c r="F976" s="2">
        <v>7145</v>
      </c>
      <c r="G976" s="2">
        <v>712221</v>
      </c>
      <c r="H976" s="2">
        <v>596464</v>
      </c>
      <c r="I976" s="2">
        <v>76113</v>
      </c>
      <c r="J976" s="2">
        <v>520351</v>
      </c>
      <c r="K976" s="33">
        <v>1.373111611200901E-2</v>
      </c>
      <c r="L976" s="2">
        <v>6800</v>
      </c>
      <c r="M976" s="2">
        <v>640427</v>
      </c>
      <c r="N976" s="2">
        <v>524242</v>
      </c>
      <c r="O976" s="33">
        <v>1.2971108762746975E-2</v>
      </c>
      <c r="P976" s="2">
        <v>7111</v>
      </c>
      <c r="Q976" s="2">
        <v>671007</v>
      </c>
      <c r="R976" s="2">
        <v>529128</v>
      </c>
      <c r="S976" s="35">
        <v>1.3439092242330778E-2</v>
      </c>
      <c r="T976" t="s">
        <v>4388</v>
      </c>
      <c r="U976" t="s">
        <v>4388</v>
      </c>
      <c r="V976" s="5" t="s">
        <v>4387</v>
      </c>
      <c r="W976" s="5">
        <v>0</v>
      </c>
      <c r="X976" s="4">
        <v>2.920238696782311E-4</v>
      </c>
      <c r="Y976" s="6">
        <v>34</v>
      </c>
      <c r="Z976" s="4">
        <v>4.6798347958380317E-4</v>
      </c>
      <c r="AA976" s="5">
        <v>2097</v>
      </c>
      <c r="AC976" s="16" t="str">
        <f t="shared" si="90"/>
        <v/>
      </c>
      <c r="AD976" s="16" t="str">
        <f t="shared" si="91"/>
        <v/>
      </c>
      <c r="AE976" s="16" t="str">
        <f t="shared" si="92"/>
        <v/>
      </c>
      <c r="AF976" s="16">
        <f t="shared" si="93"/>
        <v>1.373111611200901E-2</v>
      </c>
      <c r="AG976" s="16" t="str">
        <f t="shared" si="94"/>
        <v/>
      </c>
      <c r="AH976" s="16" t="str">
        <f t="shared" si="95"/>
        <v/>
      </c>
      <c r="AI976" s="17" t="str">
        <f>IF('Peer Comparison Tool'!$D$11="NR","",IF($C976='Peer Comparison Tool'!$D$9,COUNT('ALLL &lt;50B Database'!$AI$1:AI975)+1,""))</f>
        <v/>
      </c>
    </row>
    <row r="977" spans="1:35" x14ac:dyDescent="0.25">
      <c r="A977" t="s">
        <v>1850</v>
      </c>
      <c r="B977">
        <v>853804</v>
      </c>
      <c r="C977" s="5" t="s">
        <v>1795</v>
      </c>
      <c r="D977" s="5" t="s">
        <v>4390</v>
      </c>
      <c r="E977" s="5" t="s">
        <v>4388</v>
      </c>
      <c r="F977" s="2">
        <v>6792</v>
      </c>
      <c r="G977" s="2">
        <v>712217</v>
      </c>
      <c r="H977" s="2">
        <v>572868</v>
      </c>
      <c r="I977" s="2">
        <v>46314</v>
      </c>
      <c r="J977" s="2">
        <v>526554</v>
      </c>
      <c r="K977" s="33">
        <v>1.2898961929830558E-2</v>
      </c>
      <c r="L977" s="2">
        <v>6593</v>
      </c>
      <c r="M977" s="2">
        <v>677881</v>
      </c>
      <c r="N977" s="2">
        <v>551118</v>
      </c>
      <c r="O977" s="33">
        <v>1.1962955301768404E-2</v>
      </c>
      <c r="P977" s="2">
        <v>6587</v>
      </c>
      <c r="Q977" s="2">
        <v>670466</v>
      </c>
      <c r="R977" s="2">
        <v>536435</v>
      </c>
      <c r="S977" s="35">
        <v>1.2279213697838508E-2</v>
      </c>
      <c r="T977" t="s">
        <v>4388</v>
      </c>
      <c r="U977" t="s">
        <v>4388</v>
      </c>
      <c r="V977" s="5" t="s">
        <v>4390</v>
      </c>
      <c r="W977" s="5">
        <v>0</v>
      </c>
      <c r="X977" s="4">
        <v>6.197482319920504E-4</v>
      </c>
      <c r="Y977" s="6">
        <v>205</v>
      </c>
      <c r="Z977" s="4">
        <v>3.1625839607010361E-4</v>
      </c>
      <c r="AA977" s="5">
        <v>2489</v>
      </c>
      <c r="AC977" s="16" t="str">
        <f t="shared" si="90"/>
        <v/>
      </c>
      <c r="AD977" s="16" t="str">
        <f t="shared" si="91"/>
        <v/>
      </c>
      <c r="AE977" s="16" t="str">
        <f t="shared" si="92"/>
        <v/>
      </c>
      <c r="AF977" s="16">
        <f t="shared" si="93"/>
        <v>1.2898961929830558E-2</v>
      </c>
      <c r="AG977" s="16" t="str">
        <f t="shared" si="94"/>
        <v/>
      </c>
      <c r="AH977" s="16" t="str">
        <f t="shared" si="95"/>
        <v/>
      </c>
      <c r="AI977" s="17" t="str">
        <f>IF('Peer Comparison Tool'!$D$11="NR","",IF($C977='Peer Comparison Tool'!$D$9,COUNT('ALLL &lt;50B Database'!$AI$1:AI976)+1,""))</f>
        <v/>
      </c>
    </row>
    <row r="978" spans="1:35" x14ac:dyDescent="0.25">
      <c r="A978" t="s">
        <v>982</v>
      </c>
      <c r="B978">
        <v>483274</v>
      </c>
      <c r="C978" s="5" t="s">
        <v>926</v>
      </c>
      <c r="D978" s="5" t="s">
        <v>4390</v>
      </c>
      <c r="E978" s="5" t="s">
        <v>4388</v>
      </c>
      <c r="F978" s="2">
        <v>1868</v>
      </c>
      <c r="G978" s="2">
        <v>710140</v>
      </c>
      <c r="H978" s="2">
        <v>334392</v>
      </c>
      <c r="I978" s="2">
        <v>0</v>
      </c>
      <c r="J978" s="2">
        <v>334392</v>
      </c>
      <c r="K978" s="33">
        <v>5.5862580444508243E-3</v>
      </c>
      <c r="L978" s="2">
        <v>1690</v>
      </c>
      <c r="M978" s="2">
        <v>679428</v>
      </c>
      <c r="N978" s="2">
        <v>333176</v>
      </c>
      <c r="O978" s="33">
        <v>5.0723941700482628E-3</v>
      </c>
      <c r="P978" s="2">
        <v>1828</v>
      </c>
      <c r="Q978" s="2">
        <v>687381</v>
      </c>
      <c r="R978" s="2">
        <v>334168</v>
      </c>
      <c r="S978" s="35">
        <v>5.4703023628833404E-3</v>
      </c>
      <c r="T978" t="s">
        <v>4388</v>
      </c>
      <c r="U978" t="s">
        <v>4388</v>
      </c>
      <c r="V978" s="5" t="s">
        <v>4390</v>
      </c>
      <c r="W978" s="5">
        <v>0</v>
      </c>
      <c r="X978" s="4">
        <v>1.1595568156748393E-4</v>
      </c>
      <c r="Y978" s="6">
        <v>40</v>
      </c>
      <c r="Z978" s="4">
        <v>3.9790819283507754E-4</v>
      </c>
      <c r="AA978" s="5">
        <v>4619</v>
      </c>
      <c r="AC978" s="16" t="str">
        <f t="shared" si="90"/>
        <v/>
      </c>
      <c r="AD978" s="16" t="str">
        <f t="shared" si="91"/>
        <v/>
      </c>
      <c r="AE978" s="16" t="str">
        <f t="shared" si="92"/>
        <v/>
      </c>
      <c r="AF978" s="16">
        <f t="shared" si="93"/>
        <v>5.5862580444508243E-3</v>
      </c>
      <c r="AG978" s="16" t="str">
        <f t="shared" si="94"/>
        <v/>
      </c>
      <c r="AH978" s="16" t="str">
        <f t="shared" si="95"/>
        <v/>
      </c>
      <c r="AI978" s="17" t="str">
        <f>IF('Peer Comparison Tool'!$D$11="NR","",IF($C978='Peer Comparison Tool'!$D$9,COUNT('ALLL &lt;50B Database'!$AI$1:AI977)+1,""))</f>
        <v/>
      </c>
    </row>
    <row r="979" spans="1:35" x14ac:dyDescent="0.25">
      <c r="A979" t="s">
        <v>3429</v>
      </c>
      <c r="B979">
        <v>653611</v>
      </c>
      <c r="C979" s="5" t="s">
        <v>3374</v>
      </c>
      <c r="D979" s="5" t="s">
        <v>4387</v>
      </c>
      <c r="E979" s="5" t="s">
        <v>4388</v>
      </c>
      <c r="F979" s="2">
        <v>7561</v>
      </c>
      <c r="G979" s="2">
        <v>709651</v>
      </c>
      <c r="H979" s="2">
        <v>583418</v>
      </c>
      <c r="I979" s="2">
        <v>14075</v>
      </c>
      <c r="J979" s="2">
        <v>569343</v>
      </c>
      <c r="K979" s="33">
        <v>1.3280219481050966E-2</v>
      </c>
      <c r="L979" s="2">
        <v>6167</v>
      </c>
      <c r="M979" s="2">
        <v>626063</v>
      </c>
      <c r="N979" s="2">
        <v>539160</v>
      </c>
      <c r="O979" s="33">
        <v>1.143816306847689E-2</v>
      </c>
      <c r="P979" s="2">
        <v>6611</v>
      </c>
      <c r="Q979" s="2">
        <v>651916</v>
      </c>
      <c r="R979" s="2">
        <v>555543</v>
      </c>
      <c r="S979" s="35">
        <v>1.190006894155808E-2</v>
      </c>
      <c r="T979" t="s">
        <v>4388</v>
      </c>
      <c r="U979" t="s">
        <v>4388</v>
      </c>
      <c r="V979" s="5" t="s">
        <v>4387</v>
      </c>
      <c r="W979" s="5">
        <v>0</v>
      </c>
      <c r="X979" s="4">
        <v>1.3801505394928863E-3</v>
      </c>
      <c r="Y979" s="6">
        <v>950</v>
      </c>
      <c r="Z979" s="4">
        <v>4.6190587308118924E-4</v>
      </c>
      <c r="AA979" s="5">
        <v>2280</v>
      </c>
      <c r="AC979" s="16" t="str">
        <f t="shared" si="90"/>
        <v/>
      </c>
      <c r="AD979" s="16" t="str">
        <f t="shared" si="91"/>
        <v/>
      </c>
      <c r="AE979" s="16" t="str">
        <f t="shared" si="92"/>
        <v/>
      </c>
      <c r="AF979" s="16">
        <f t="shared" si="93"/>
        <v>1.3280219481050966E-2</v>
      </c>
      <c r="AG979" s="16" t="str">
        <f t="shared" si="94"/>
        <v/>
      </c>
      <c r="AH979" s="16" t="str">
        <f t="shared" si="95"/>
        <v/>
      </c>
      <c r="AI979" s="17" t="str">
        <f>IF('Peer Comparison Tool'!$D$11="NR","",IF($C979='Peer Comparison Tool'!$D$9,COUNT('ALLL &lt;50B Database'!$AI$1:AI978)+1,""))</f>
        <v/>
      </c>
    </row>
    <row r="980" spans="1:35" x14ac:dyDescent="0.25">
      <c r="A980" t="s">
        <v>117</v>
      </c>
      <c r="B980">
        <v>718145</v>
      </c>
      <c r="C980" s="5" t="s">
        <v>2519</v>
      </c>
      <c r="D980" s="5" t="s">
        <v>4390</v>
      </c>
      <c r="E980" s="5" t="s">
        <v>4388</v>
      </c>
      <c r="F980" s="2">
        <v>4250</v>
      </c>
      <c r="G980" s="2">
        <v>708945</v>
      </c>
      <c r="H980" s="2">
        <v>379962</v>
      </c>
      <c r="I980" s="2">
        <v>24105</v>
      </c>
      <c r="J980" s="2">
        <v>355857</v>
      </c>
      <c r="K980" s="33">
        <v>1.194299957567225E-2</v>
      </c>
      <c r="L980" s="2">
        <v>3833</v>
      </c>
      <c r="M980" s="2">
        <v>580035</v>
      </c>
      <c r="N980" s="2">
        <v>348590</v>
      </c>
      <c r="O980" s="33">
        <v>1.0995725637568491E-2</v>
      </c>
      <c r="P980" s="2">
        <v>4047</v>
      </c>
      <c r="Q980" s="2">
        <v>652231</v>
      </c>
      <c r="R980" s="2">
        <v>354036</v>
      </c>
      <c r="S980" s="35">
        <v>1.1431040911093787E-2</v>
      </c>
      <c r="T980" t="s">
        <v>4388</v>
      </c>
      <c r="U980" t="s">
        <v>4388</v>
      </c>
      <c r="V980" s="5" t="s">
        <v>4390</v>
      </c>
      <c r="W980" s="5">
        <v>0</v>
      </c>
      <c r="X980" s="4">
        <v>5.119586645784633E-4</v>
      </c>
      <c r="Y980" s="6">
        <v>203</v>
      </c>
      <c r="Z980" s="4">
        <v>4.3531527352529652E-4</v>
      </c>
      <c r="AA980" s="5">
        <v>2952</v>
      </c>
      <c r="AC980" s="16" t="str">
        <f t="shared" si="90"/>
        <v/>
      </c>
      <c r="AD980" s="16" t="str">
        <f t="shared" si="91"/>
        <v/>
      </c>
      <c r="AE980" s="16" t="str">
        <f t="shared" si="92"/>
        <v/>
      </c>
      <c r="AF980" s="16">
        <f t="shared" si="93"/>
        <v>1.194299957567225E-2</v>
      </c>
      <c r="AG980" s="16" t="str">
        <f t="shared" si="94"/>
        <v/>
      </c>
      <c r="AH980" s="16" t="str">
        <f t="shared" si="95"/>
        <v/>
      </c>
      <c r="AI980" s="17" t="str">
        <f>IF('Peer Comparison Tool'!$D$11="NR","",IF($C980='Peer Comparison Tool'!$D$9,COUNT('ALLL &lt;50B Database'!$AI$1:AI979)+1,""))</f>
        <v/>
      </c>
    </row>
    <row r="981" spans="1:35" x14ac:dyDescent="0.25">
      <c r="A981" t="s">
        <v>795</v>
      </c>
      <c r="B981">
        <v>839068</v>
      </c>
      <c r="C981" s="5" t="s">
        <v>3704</v>
      </c>
      <c r="D981" s="5" t="s">
        <v>4390</v>
      </c>
      <c r="E981" s="5" t="s">
        <v>4388</v>
      </c>
      <c r="F981" s="2">
        <v>2591</v>
      </c>
      <c r="G981" s="2">
        <v>707245</v>
      </c>
      <c r="H981" s="2">
        <v>397825</v>
      </c>
      <c r="I981" s="2">
        <v>12973</v>
      </c>
      <c r="J981" s="2">
        <v>384852</v>
      </c>
      <c r="K981" s="33">
        <v>6.7324581917204539E-3</v>
      </c>
      <c r="L981" s="2">
        <v>1627</v>
      </c>
      <c r="M981" s="2">
        <v>662300</v>
      </c>
      <c r="N981" s="2">
        <v>380596</v>
      </c>
      <c r="O981" s="33">
        <v>4.2748741447624248E-3</v>
      </c>
      <c r="P981" s="2">
        <v>1804</v>
      </c>
      <c r="Q981" s="2">
        <v>681317</v>
      </c>
      <c r="R981" s="2">
        <v>387019</v>
      </c>
      <c r="S981" s="35">
        <v>4.6612698601360657E-3</v>
      </c>
      <c r="T981" t="s">
        <v>4388</v>
      </c>
      <c r="U981" t="s">
        <v>4388</v>
      </c>
      <c r="V981" s="5" t="s">
        <v>4390</v>
      </c>
      <c r="W981" s="5">
        <v>0</v>
      </c>
      <c r="X981" s="4">
        <v>2.0711883315843883E-3</v>
      </c>
      <c r="Y981" s="6">
        <v>787</v>
      </c>
      <c r="Z981" s="4">
        <v>3.8639571537364085E-4</v>
      </c>
      <c r="AA981" s="5">
        <v>4505</v>
      </c>
      <c r="AC981" s="16" t="str">
        <f t="shared" si="90"/>
        <v/>
      </c>
      <c r="AD981" s="16" t="str">
        <f t="shared" si="91"/>
        <v/>
      </c>
      <c r="AE981" s="16" t="str">
        <f t="shared" si="92"/>
        <v/>
      </c>
      <c r="AF981" s="16">
        <f t="shared" si="93"/>
        <v>6.7324581917204539E-3</v>
      </c>
      <c r="AG981" s="16" t="str">
        <f t="shared" si="94"/>
        <v/>
      </c>
      <c r="AH981" s="16" t="str">
        <f t="shared" si="95"/>
        <v/>
      </c>
      <c r="AI981" s="17" t="str">
        <f>IF('Peer Comparison Tool'!$D$11="NR","",IF($C981='Peer Comparison Tool'!$D$9,COUNT('ALLL &lt;50B Database'!$AI$1:AI980)+1,""))</f>
        <v/>
      </c>
    </row>
    <row r="982" spans="1:35" x14ac:dyDescent="0.25">
      <c r="A982" t="s">
        <v>4196</v>
      </c>
      <c r="B982">
        <v>894348</v>
      </c>
      <c r="C982" s="5" t="s">
        <v>4163</v>
      </c>
      <c r="D982" s="5" t="s">
        <v>4390</v>
      </c>
      <c r="E982" s="5" t="s">
        <v>4388</v>
      </c>
      <c r="F982" s="2">
        <v>10009</v>
      </c>
      <c r="G982" s="2">
        <v>706300</v>
      </c>
      <c r="H982" s="2">
        <v>546301</v>
      </c>
      <c r="I982" s="2">
        <v>35060</v>
      </c>
      <c r="J982" s="2">
        <v>511241</v>
      </c>
      <c r="K982" s="33">
        <v>1.9577850759230971E-2</v>
      </c>
      <c r="L982" s="2">
        <v>8964</v>
      </c>
      <c r="M982" s="2">
        <v>593987</v>
      </c>
      <c r="N982" s="2">
        <v>475857</v>
      </c>
      <c r="O982" s="33">
        <v>1.8837591965653547E-2</v>
      </c>
      <c r="P982" s="2">
        <v>9209</v>
      </c>
      <c r="Q982" s="2">
        <v>604158</v>
      </c>
      <c r="R982" s="2">
        <v>496196</v>
      </c>
      <c r="S982" s="35">
        <v>1.8559198381284815E-2</v>
      </c>
      <c r="T982" t="s">
        <v>4388</v>
      </c>
      <c r="U982" t="s">
        <v>4388</v>
      </c>
      <c r="V982" s="5" t="s">
        <v>4390</v>
      </c>
      <c r="W982" s="5">
        <v>0</v>
      </c>
      <c r="X982" s="4">
        <v>1.0186523779461554E-3</v>
      </c>
      <c r="Y982" s="6">
        <v>800</v>
      </c>
      <c r="Z982" s="4">
        <v>-2.7839358436873227E-4</v>
      </c>
      <c r="AA982" s="5">
        <v>603</v>
      </c>
      <c r="AC982" s="16" t="str">
        <f t="shared" si="90"/>
        <v/>
      </c>
      <c r="AD982" s="16" t="str">
        <f t="shared" si="91"/>
        <v/>
      </c>
      <c r="AE982" s="16" t="str">
        <f t="shared" si="92"/>
        <v/>
      </c>
      <c r="AF982" s="16">
        <f t="shared" si="93"/>
        <v>1.9577850759230971E-2</v>
      </c>
      <c r="AG982" s="16" t="str">
        <f t="shared" si="94"/>
        <v/>
      </c>
      <c r="AH982" s="16" t="str">
        <f t="shared" si="95"/>
        <v/>
      </c>
      <c r="AI982" s="17" t="str">
        <f>IF('Peer Comparison Tool'!$D$11="NR","",IF($C982='Peer Comparison Tool'!$D$9,COUNT('ALLL &lt;50B Database'!$AI$1:AI981)+1,""))</f>
        <v/>
      </c>
    </row>
    <row r="983" spans="1:35" x14ac:dyDescent="0.25">
      <c r="A983" t="s">
        <v>2908</v>
      </c>
      <c r="B983">
        <v>1016857</v>
      </c>
      <c r="C983" s="5" t="s">
        <v>2907</v>
      </c>
      <c r="D983" s="5" t="s">
        <v>4390</v>
      </c>
      <c r="E983" s="5" t="s">
        <v>4388</v>
      </c>
      <c r="F983" s="2">
        <v>8070</v>
      </c>
      <c r="G983" s="2">
        <v>706062</v>
      </c>
      <c r="H983" s="2">
        <v>503300</v>
      </c>
      <c r="I983" s="2">
        <v>75935</v>
      </c>
      <c r="J983" s="2">
        <v>427365</v>
      </c>
      <c r="K983" s="33">
        <v>1.8883156084377524E-2</v>
      </c>
      <c r="L983" s="2">
        <v>7816</v>
      </c>
      <c r="M983" s="2">
        <v>613543</v>
      </c>
      <c r="N983" s="2">
        <v>431428</v>
      </c>
      <c r="O983" s="33">
        <v>1.8116580286861306E-2</v>
      </c>
      <c r="P983" s="2">
        <v>7961</v>
      </c>
      <c r="Q983" s="2">
        <v>641427</v>
      </c>
      <c r="R983" s="2">
        <v>440353</v>
      </c>
      <c r="S983" s="35">
        <v>1.8078677788047316E-2</v>
      </c>
      <c r="T983" t="s">
        <v>4388</v>
      </c>
      <c r="U983" t="s">
        <v>4388</v>
      </c>
      <c r="V983" s="5" t="s">
        <v>4390</v>
      </c>
      <c r="W983" s="5">
        <v>0</v>
      </c>
      <c r="X983" s="4">
        <v>8.0447829633020773E-4</v>
      </c>
      <c r="Y983" s="6">
        <v>109</v>
      </c>
      <c r="Z983" s="4">
        <v>-3.7902498813989494E-5</v>
      </c>
      <c r="AA983" s="5">
        <v>704</v>
      </c>
      <c r="AC983" s="16" t="str">
        <f t="shared" si="90"/>
        <v/>
      </c>
      <c r="AD983" s="16" t="str">
        <f t="shared" si="91"/>
        <v/>
      </c>
      <c r="AE983" s="16" t="str">
        <f t="shared" si="92"/>
        <v/>
      </c>
      <c r="AF983" s="16">
        <f t="shared" si="93"/>
        <v>1.8883156084377524E-2</v>
      </c>
      <c r="AG983" s="16" t="str">
        <f t="shared" si="94"/>
        <v/>
      </c>
      <c r="AH983" s="16" t="str">
        <f t="shared" si="95"/>
        <v/>
      </c>
      <c r="AI983" s="17" t="str">
        <f>IF('Peer Comparison Tool'!$D$11="NR","",IF($C983='Peer Comparison Tool'!$D$9,COUNT('ALLL &lt;50B Database'!$AI$1:AI982)+1,""))</f>
        <v/>
      </c>
    </row>
    <row r="984" spans="1:35" x14ac:dyDescent="0.25">
      <c r="A984" t="s">
        <v>3790</v>
      </c>
      <c r="B984">
        <v>594451</v>
      </c>
      <c r="C984" s="5" t="s">
        <v>3704</v>
      </c>
      <c r="D984" s="5" t="s">
        <v>4390</v>
      </c>
      <c r="E984" s="5" t="s">
        <v>4388</v>
      </c>
      <c r="F984" s="2">
        <v>5234</v>
      </c>
      <c r="G984" s="2">
        <v>705502</v>
      </c>
      <c r="H984" s="2">
        <v>514454</v>
      </c>
      <c r="I984" s="2">
        <v>17891</v>
      </c>
      <c r="J984" s="2">
        <v>496563</v>
      </c>
      <c r="K984" s="33">
        <v>1.0540455088276815E-2</v>
      </c>
      <c r="L984" s="2">
        <v>4796</v>
      </c>
      <c r="M984" s="2">
        <v>604589</v>
      </c>
      <c r="N984" s="2">
        <v>475278</v>
      </c>
      <c r="O984" s="33">
        <v>1.009093625204617E-2</v>
      </c>
      <c r="P984" s="2">
        <v>4955</v>
      </c>
      <c r="Q984" s="2">
        <v>628346</v>
      </c>
      <c r="R984" s="2">
        <v>495158</v>
      </c>
      <c r="S984" s="35">
        <v>1.0006906886286802E-2</v>
      </c>
      <c r="T984" t="s">
        <v>4388</v>
      </c>
      <c r="U984" t="s">
        <v>4388</v>
      </c>
      <c r="V984" s="5" t="s">
        <v>4390</v>
      </c>
      <c r="W984" s="5">
        <v>0</v>
      </c>
      <c r="X984" s="4">
        <v>5.3354820199001327E-4</v>
      </c>
      <c r="Y984" s="6">
        <v>279</v>
      </c>
      <c r="Z984" s="4">
        <v>-8.4029365759368327E-5</v>
      </c>
      <c r="AA984" s="5">
        <v>3584</v>
      </c>
      <c r="AC984" s="16" t="str">
        <f t="shared" si="90"/>
        <v/>
      </c>
      <c r="AD984" s="16" t="str">
        <f t="shared" si="91"/>
        <v/>
      </c>
      <c r="AE984" s="16" t="str">
        <f t="shared" si="92"/>
        <v/>
      </c>
      <c r="AF984" s="16">
        <f t="shared" si="93"/>
        <v>1.0540455088276815E-2</v>
      </c>
      <c r="AG984" s="16" t="str">
        <f t="shared" si="94"/>
        <v/>
      </c>
      <c r="AH984" s="16" t="str">
        <f t="shared" si="95"/>
        <v/>
      </c>
      <c r="AI984" s="17" t="str">
        <f>IF('Peer Comparison Tool'!$D$11="NR","",IF($C984='Peer Comparison Tool'!$D$9,COUNT('ALLL &lt;50B Database'!$AI$1:AI983)+1,""))</f>
        <v/>
      </c>
    </row>
    <row r="985" spans="1:35" x14ac:dyDescent="0.25">
      <c r="A985" t="s">
        <v>3627</v>
      </c>
      <c r="B985">
        <v>590976</v>
      </c>
      <c r="C985" s="5" t="s">
        <v>3603</v>
      </c>
      <c r="D985" s="5" t="s">
        <v>4390</v>
      </c>
      <c r="E985" s="5" t="s">
        <v>4388</v>
      </c>
      <c r="F985" s="2">
        <v>7404</v>
      </c>
      <c r="G985" s="2">
        <v>704588</v>
      </c>
      <c r="H985" s="2">
        <v>656632</v>
      </c>
      <c r="I985" s="2">
        <v>18449</v>
      </c>
      <c r="J985" s="2">
        <v>638183</v>
      </c>
      <c r="K985" s="33">
        <v>1.1601687917102147E-2</v>
      </c>
      <c r="L985" s="2">
        <v>6969</v>
      </c>
      <c r="M985" s="2">
        <v>652089</v>
      </c>
      <c r="N985" s="2">
        <v>622113</v>
      </c>
      <c r="O985" s="33">
        <v>1.120214494794354E-2</v>
      </c>
      <c r="P985" s="2">
        <v>6976</v>
      </c>
      <c r="Q985" s="2">
        <v>657544</v>
      </c>
      <c r="R985" s="2">
        <v>612499</v>
      </c>
      <c r="S985" s="35">
        <v>1.1389406350051184E-2</v>
      </c>
      <c r="T985" t="s">
        <v>4388</v>
      </c>
      <c r="U985" t="s">
        <v>4388</v>
      </c>
      <c r="V985" s="5" t="s">
        <v>4390</v>
      </c>
      <c r="W985" s="5">
        <v>0</v>
      </c>
      <c r="X985" s="4">
        <v>2.122815670509634E-4</v>
      </c>
      <c r="Y985" s="6">
        <v>428</v>
      </c>
      <c r="Z985" s="4">
        <v>1.8726140210764339E-4</v>
      </c>
      <c r="AA985" s="5">
        <v>3117</v>
      </c>
      <c r="AC985" s="16" t="str">
        <f t="shared" si="90"/>
        <v/>
      </c>
      <c r="AD985" s="16" t="str">
        <f t="shared" si="91"/>
        <v/>
      </c>
      <c r="AE985" s="16" t="str">
        <f t="shared" si="92"/>
        <v/>
      </c>
      <c r="AF985" s="16">
        <f t="shared" si="93"/>
        <v>1.1601687917102147E-2</v>
      </c>
      <c r="AG985" s="16" t="str">
        <f t="shared" si="94"/>
        <v/>
      </c>
      <c r="AH985" s="16" t="str">
        <f t="shared" si="95"/>
        <v/>
      </c>
      <c r="AI985" s="17" t="str">
        <f>IF('Peer Comparison Tool'!$D$11="NR","",IF($C985='Peer Comparison Tool'!$D$9,COUNT('ALLL &lt;50B Database'!$AI$1:AI984)+1,""))</f>
        <v/>
      </c>
    </row>
    <row r="986" spans="1:35" x14ac:dyDescent="0.25">
      <c r="A986" t="s">
        <v>577</v>
      </c>
      <c r="B986">
        <v>3016347</v>
      </c>
      <c r="C986" s="5" t="s">
        <v>561</v>
      </c>
      <c r="D986" s="5" t="s">
        <v>4387</v>
      </c>
      <c r="E986" s="5" t="s">
        <v>4388</v>
      </c>
      <c r="F986" s="2">
        <v>1688</v>
      </c>
      <c r="G986" s="2">
        <v>704572</v>
      </c>
      <c r="H986" s="2">
        <v>167075</v>
      </c>
      <c r="I986" s="2">
        <v>5092</v>
      </c>
      <c r="J986" s="2">
        <v>161983</v>
      </c>
      <c r="K986" s="33">
        <v>1.0420846632053981E-2</v>
      </c>
      <c r="L986" s="2">
        <v>1490</v>
      </c>
      <c r="M986" s="2">
        <v>474830</v>
      </c>
      <c r="N986" s="2">
        <v>148438</v>
      </c>
      <c r="O986" s="33">
        <v>1.0037860925100043E-2</v>
      </c>
      <c r="P986" s="2">
        <v>1602</v>
      </c>
      <c r="Q986" s="2">
        <v>663235</v>
      </c>
      <c r="R986" s="2">
        <v>173874</v>
      </c>
      <c r="S986" s="35">
        <v>9.2135684461161528E-3</v>
      </c>
      <c r="T986" t="s">
        <v>4388</v>
      </c>
      <c r="U986" t="s">
        <v>4388</v>
      </c>
      <c r="V986" s="5" t="s">
        <v>4387</v>
      </c>
      <c r="W986" s="5">
        <v>0</v>
      </c>
      <c r="X986" s="4">
        <v>1.2072781859378285E-3</v>
      </c>
      <c r="Y986" s="6">
        <v>86</v>
      </c>
      <c r="Z986" s="4">
        <v>-8.2429247898388978E-4</v>
      </c>
      <c r="AA986" s="5">
        <v>3628</v>
      </c>
      <c r="AC986" s="16" t="str">
        <f t="shared" si="90"/>
        <v/>
      </c>
      <c r="AD986" s="16" t="str">
        <f t="shared" si="91"/>
        <v/>
      </c>
      <c r="AE986" s="16" t="str">
        <f t="shared" si="92"/>
        <v/>
      </c>
      <c r="AF986" s="16">
        <f t="shared" si="93"/>
        <v>1.0420846632053981E-2</v>
      </c>
      <c r="AG986" s="16" t="str">
        <f t="shared" si="94"/>
        <v/>
      </c>
      <c r="AH986" s="16" t="str">
        <f t="shared" si="95"/>
        <v/>
      </c>
      <c r="AI986" s="17" t="str">
        <f>IF('Peer Comparison Tool'!$D$11="NR","",IF($C986='Peer Comparison Tool'!$D$9,COUNT('ALLL &lt;50B Database'!$AI$1:AI985)+1,""))</f>
        <v/>
      </c>
    </row>
    <row r="987" spans="1:35" x14ac:dyDescent="0.25">
      <c r="A987" t="s">
        <v>1979</v>
      </c>
      <c r="B987">
        <v>715340</v>
      </c>
      <c r="C987" s="5" t="s">
        <v>1963</v>
      </c>
      <c r="D987" s="5" t="s">
        <v>4390</v>
      </c>
      <c r="E987" s="5" t="s">
        <v>4388</v>
      </c>
      <c r="F987" s="2">
        <v>9048</v>
      </c>
      <c r="G987" s="2">
        <v>702973</v>
      </c>
      <c r="H987" s="2">
        <v>590420</v>
      </c>
      <c r="I987" s="2">
        <v>81594</v>
      </c>
      <c r="J987" s="2">
        <v>508826</v>
      </c>
      <c r="K987" s="33">
        <v>1.7782110190910055E-2</v>
      </c>
      <c r="L987" s="2">
        <v>7329</v>
      </c>
      <c r="M987" s="2">
        <v>595821</v>
      </c>
      <c r="N987" s="2">
        <v>518760</v>
      </c>
      <c r="O987" s="33">
        <v>1.4127920425630349E-2</v>
      </c>
      <c r="P987" s="2">
        <v>7786</v>
      </c>
      <c r="Q987" s="2">
        <v>635423</v>
      </c>
      <c r="R987" s="2">
        <v>540612</v>
      </c>
      <c r="S987" s="35">
        <v>1.4402196029684875E-2</v>
      </c>
      <c r="T987" t="s">
        <v>4388</v>
      </c>
      <c r="U987" t="s">
        <v>4388</v>
      </c>
      <c r="V987" s="5" t="s">
        <v>4390</v>
      </c>
      <c r="W987" s="5">
        <v>0</v>
      </c>
      <c r="X987" s="4">
        <v>3.3799141612251803E-3</v>
      </c>
      <c r="Y987" s="6">
        <v>1262</v>
      </c>
      <c r="Z987" s="4">
        <v>2.7427560405452606E-4</v>
      </c>
      <c r="AA987" s="5">
        <v>892</v>
      </c>
      <c r="AC987" s="16" t="str">
        <f t="shared" si="90"/>
        <v/>
      </c>
      <c r="AD987" s="16" t="str">
        <f t="shared" si="91"/>
        <v/>
      </c>
      <c r="AE987" s="16" t="str">
        <f t="shared" si="92"/>
        <v/>
      </c>
      <c r="AF987" s="16">
        <f t="shared" si="93"/>
        <v>1.7782110190910055E-2</v>
      </c>
      <c r="AG987" s="16" t="str">
        <f t="shared" si="94"/>
        <v/>
      </c>
      <c r="AH987" s="16" t="str">
        <f t="shared" si="95"/>
        <v/>
      </c>
      <c r="AI987" s="17" t="str">
        <f>IF('Peer Comparison Tool'!$D$11="NR","",IF($C987='Peer Comparison Tool'!$D$9,COUNT('ALLL &lt;50B Database'!$AI$1:AI986)+1,""))</f>
        <v/>
      </c>
    </row>
    <row r="988" spans="1:35" x14ac:dyDescent="0.25">
      <c r="A988" t="s">
        <v>3090</v>
      </c>
      <c r="B988">
        <v>584724</v>
      </c>
      <c r="C988" s="5" t="s">
        <v>3064</v>
      </c>
      <c r="D988" s="5" t="s">
        <v>4390</v>
      </c>
      <c r="E988" s="5" t="s">
        <v>4388</v>
      </c>
      <c r="F988" s="2">
        <v>4015</v>
      </c>
      <c r="G988" s="2">
        <v>702456</v>
      </c>
      <c r="H988" s="2">
        <v>445900</v>
      </c>
      <c r="I988" s="2">
        <v>0</v>
      </c>
      <c r="J988" s="2">
        <v>445900</v>
      </c>
      <c r="K988" s="33">
        <v>9.0042610450773719E-3</v>
      </c>
      <c r="L988" s="2">
        <v>2231</v>
      </c>
      <c r="M988" s="2">
        <v>684875</v>
      </c>
      <c r="N988" s="2">
        <v>441548</v>
      </c>
      <c r="O988" s="33">
        <v>5.0526783045104946E-3</v>
      </c>
      <c r="P988" s="2">
        <v>2708</v>
      </c>
      <c r="Q988" s="2">
        <v>715205</v>
      </c>
      <c r="R988" s="2">
        <v>448337</v>
      </c>
      <c r="S988" s="35">
        <v>6.0400993003031202E-3</v>
      </c>
      <c r="T988" t="s">
        <v>4388</v>
      </c>
      <c r="U988" t="s">
        <v>4388</v>
      </c>
      <c r="V988" s="5" t="s">
        <v>4390</v>
      </c>
      <c r="W988" s="5">
        <v>0</v>
      </c>
      <c r="X988" s="4">
        <v>2.9641617447742517E-3</v>
      </c>
      <c r="Y988" s="6">
        <v>1307</v>
      </c>
      <c r="Z988" s="4">
        <v>9.8742099579262558E-4</v>
      </c>
      <c r="AA988" s="5">
        <v>4081</v>
      </c>
      <c r="AC988" s="16" t="str">
        <f t="shared" si="90"/>
        <v/>
      </c>
      <c r="AD988" s="16" t="str">
        <f t="shared" si="91"/>
        <v/>
      </c>
      <c r="AE988" s="16" t="str">
        <f t="shared" si="92"/>
        <v/>
      </c>
      <c r="AF988" s="16">
        <f t="shared" si="93"/>
        <v>9.0042610450773719E-3</v>
      </c>
      <c r="AG988" s="16" t="str">
        <f t="shared" si="94"/>
        <v/>
      </c>
      <c r="AH988" s="16" t="str">
        <f t="shared" si="95"/>
        <v/>
      </c>
      <c r="AI988" s="17" t="str">
        <f>IF('Peer Comparison Tool'!$D$11="NR","",IF($C988='Peer Comparison Tool'!$D$9,COUNT('ALLL &lt;50B Database'!$AI$1:AI987)+1,""))</f>
        <v/>
      </c>
    </row>
    <row r="989" spans="1:35" x14ac:dyDescent="0.25">
      <c r="A989" t="s">
        <v>285</v>
      </c>
      <c r="B989">
        <v>972769</v>
      </c>
      <c r="C989" s="5" t="s">
        <v>207</v>
      </c>
      <c r="D989" s="5" t="s">
        <v>4390</v>
      </c>
      <c r="E989" s="5" t="s">
        <v>4388</v>
      </c>
      <c r="F989" s="2">
        <v>5344</v>
      </c>
      <c r="G989" s="2">
        <v>701570</v>
      </c>
      <c r="H989" s="2">
        <v>594033</v>
      </c>
      <c r="I989" s="2">
        <v>110301</v>
      </c>
      <c r="J989" s="2">
        <v>483732</v>
      </c>
      <c r="K989" s="33">
        <v>1.1047439491288565E-2</v>
      </c>
      <c r="L989" s="2">
        <v>4539</v>
      </c>
      <c r="M989" s="2">
        <v>608625</v>
      </c>
      <c r="N989" s="2">
        <v>506467</v>
      </c>
      <c r="O989" s="33">
        <v>8.9620844003656698E-3</v>
      </c>
      <c r="P989" s="2">
        <v>4994</v>
      </c>
      <c r="Q989" s="2">
        <v>623422</v>
      </c>
      <c r="R989" s="2">
        <v>496613</v>
      </c>
      <c r="S989" s="35">
        <v>1.0056120157949953E-2</v>
      </c>
      <c r="T989" t="s">
        <v>4388</v>
      </c>
      <c r="U989" t="s">
        <v>4388</v>
      </c>
      <c r="V989" s="5" t="s">
        <v>4390</v>
      </c>
      <c r="W989" s="5">
        <v>0</v>
      </c>
      <c r="X989" s="4">
        <v>9.9131933333861111E-4</v>
      </c>
      <c r="Y989" s="6">
        <v>350</v>
      </c>
      <c r="Z989" s="4">
        <v>1.0940357575842836E-3</v>
      </c>
      <c r="AA989" s="5">
        <v>3354</v>
      </c>
      <c r="AC989" s="16" t="str">
        <f t="shared" si="90"/>
        <v/>
      </c>
      <c r="AD989" s="16" t="str">
        <f t="shared" si="91"/>
        <v/>
      </c>
      <c r="AE989" s="16" t="str">
        <f t="shared" si="92"/>
        <v/>
      </c>
      <c r="AF989" s="16">
        <f t="shared" si="93"/>
        <v>1.1047439491288565E-2</v>
      </c>
      <c r="AG989" s="16" t="str">
        <f t="shared" si="94"/>
        <v/>
      </c>
      <c r="AH989" s="16" t="str">
        <f t="shared" si="95"/>
        <v/>
      </c>
      <c r="AI989" s="17" t="str">
        <f>IF('Peer Comparison Tool'!$D$11="NR","",IF($C989='Peer Comparison Tool'!$D$9,COUNT('ALLL &lt;50B Database'!$AI$1:AI988)+1,""))</f>
        <v/>
      </c>
    </row>
    <row r="990" spans="1:35" x14ac:dyDescent="0.25">
      <c r="A990" t="s">
        <v>1915</v>
      </c>
      <c r="B990">
        <v>780722</v>
      </c>
      <c r="C990" s="5" t="s">
        <v>1902</v>
      </c>
      <c r="D990" s="5" t="s">
        <v>4387</v>
      </c>
      <c r="E990" s="5" t="s">
        <v>4388</v>
      </c>
      <c r="F990" s="2">
        <v>9000</v>
      </c>
      <c r="G990" s="2">
        <v>698578</v>
      </c>
      <c r="H990" s="2">
        <v>564382</v>
      </c>
      <c r="I990" s="2">
        <v>47776</v>
      </c>
      <c r="J990" s="2">
        <v>516606</v>
      </c>
      <c r="K990" s="33">
        <v>1.7421400448310705E-2</v>
      </c>
      <c r="L990" s="2">
        <v>8825</v>
      </c>
      <c r="M990" s="2">
        <v>604392</v>
      </c>
      <c r="N990" s="2">
        <v>512035</v>
      </c>
      <c r="O990" s="33">
        <v>1.7235149940922009E-2</v>
      </c>
      <c r="P990" s="2">
        <v>8825</v>
      </c>
      <c r="Q990" s="2">
        <v>614063</v>
      </c>
      <c r="R990" s="2">
        <v>509809</v>
      </c>
      <c r="S990" s="35">
        <v>1.7310404484816862E-2</v>
      </c>
      <c r="T990" t="s">
        <v>4388</v>
      </c>
      <c r="U990" t="s">
        <v>4388</v>
      </c>
      <c r="V990" s="5" t="s">
        <v>4387</v>
      </c>
      <c r="W990" s="5">
        <v>0</v>
      </c>
      <c r="X990" s="4">
        <v>1.1099596349384289E-4</v>
      </c>
      <c r="Y990" s="6">
        <v>175</v>
      </c>
      <c r="Z990" s="4">
        <v>7.525454389485306E-5</v>
      </c>
      <c r="AA990" s="5">
        <v>952</v>
      </c>
      <c r="AC990" s="16" t="str">
        <f t="shared" si="90"/>
        <v/>
      </c>
      <c r="AD990" s="16" t="str">
        <f t="shared" si="91"/>
        <v/>
      </c>
      <c r="AE990" s="16" t="str">
        <f t="shared" si="92"/>
        <v/>
      </c>
      <c r="AF990" s="16">
        <f t="shared" si="93"/>
        <v>1.7421400448310705E-2</v>
      </c>
      <c r="AG990" s="16" t="str">
        <f t="shared" si="94"/>
        <v/>
      </c>
      <c r="AH990" s="16" t="str">
        <f t="shared" si="95"/>
        <v/>
      </c>
      <c r="AI990" s="17" t="str">
        <f>IF('Peer Comparison Tool'!$D$11="NR","",IF($C990='Peer Comparison Tool'!$D$9,COUNT('ALLL &lt;50B Database'!$AI$1:AI989)+1,""))</f>
        <v/>
      </c>
    </row>
    <row r="991" spans="1:35" x14ac:dyDescent="0.25">
      <c r="A991" t="s">
        <v>4085</v>
      </c>
      <c r="B991">
        <v>3019982</v>
      </c>
      <c r="C991" s="5" t="s">
        <v>4058</v>
      </c>
      <c r="D991" s="5" t="s">
        <v>4387</v>
      </c>
      <c r="E991" s="5" t="s">
        <v>4388</v>
      </c>
      <c r="F991" s="2">
        <v>5226</v>
      </c>
      <c r="G991" s="2">
        <v>697748</v>
      </c>
      <c r="H991" s="2">
        <v>513674</v>
      </c>
      <c r="I991" s="2">
        <v>0</v>
      </c>
      <c r="J991" s="2">
        <v>513674</v>
      </c>
      <c r="K991" s="33">
        <v>1.0173767798253366E-2</v>
      </c>
      <c r="L991" s="2">
        <v>4122</v>
      </c>
      <c r="M991" s="2">
        <v>500393</v>
      </c>
      <c r="N991" s="2">
        <v>392942</v>
      </c>
      <c r="O991" s="33">
        <v>1.0490097775244183E-2</v>
      </c>
      <c r="P991" s="2">
        <v>4671</v>
      </c>
      <c r="Q991" s="2">
        <v>536290</v>
      </c>
      <c r="R991" s="2">
        <v>402445</v>
      </c>
      <c r="S991" s="35">
        <v>1.1606554932972208E-2</v>
      </c>
      <c r="T991" t="s">
        <v>4388</v>
      </c>
      <c r="U991" t="s">
        <v>4388</v>
      </c>
      <c r="V991" s="5" t="s">
        <v>4387</v>
      </c>
      <c r="W991" s="5">
        <v>0</v>
      </c>
      <c r="X991" s="4">
        <v>-1.4327871347188416E-3</v>
      </c>
      <c r="Y991" s="6">
        <v>555</v>
      </c>
      <c r="Z991" s="4">
        <v>1.1164571577280246E-3</v>
      </c>
      <c r="AA991" s="5">
        <v>3725</v>
      </c>
      <c r="AC991" s="16" t="str">
        <f t="shared" si="90"/>
        <v/>
      </c>
      <c r="AD991" s="16" t="str">
        <f t="shared" si="91"/>
        <v/>
      </c>
      <c r="AE991" s="16" t="str">
        <f t="shared" si="92"/>
        <v/>
      </c>
      <c r="AF991" s="16">
        <f t="shared" si="93"/>
        <v>1.0173767798253366E-2</v>
      </c>
      <c r="AG991" s="16" t="str">
        <f t="shared" si="94"/>
        <v/>
      </c>
      <c r="AH991" s="16" t="str">
        <f t="shared" si="95"/>
        <v/>
      </c>
      <c r="AI991" s="17" t="str">
        <f>IF('Peer Comparison Tool'!$D$11="NR","",IF($C991='Peer Comparison Tool'!$D$9,COUNT('ALLL &lt;50B Database'!$AI$1:AI990)+1,""))</f>
        <v/>
      </c>
    </row>
    <row r="992" spans="1:35" x14ac:dyDescent="0.25">
      <c r="A992" t="s">
        <v>2722</v>
      </c>
      <c r="B992">
        <v>976552</v>
      </c>
      <c r="C992" s="5" t="s">
        <v>2711</v>
      </c>
      <c r="D992" s="5" t="s">
        <v>4390</v>
      </c>
      <c r="E992" s="5" t="s">
        <v>4388</v>
      </c>
      <c r="F992" s="2">
        <v>7288</v>
      </c>
      <c r="G992" s="2">
        <v>697165</v>
      </c>
      <c r="H992" s="2">
        <v>587148</v>
      </c>
      <c r="I992" s="2">
        <v>75816</v>
      </c>
      <c r="J992" s="2">
        <v>511332</v>
      </c>
      <c r="K992" s="33">
        <v>1.4252970672674505E-2</v>
      </c>
      <c r="L992" s="2">
        <v>6730</v>
      </c>
      <c r="M992" s="2">
        <v>593829</v>
      </c>
      <c r="N992" s="2">
        <v>483554</v>
      </c>
      <c r="O992" s="33">
        <v>1.3917783742870496E-2</v>
      </c>
      <c r="P992" s="2">
        <v>6986</v>
      </c>
      <c r="Q992" s="2">
        <v>639973</v>
      </c>
      <c r="R992" s="2">
        <v>517839</v>
      </c>
      <c r="S992" s="35">
        <v>1.3490679535531314E-2</v>
      </c>
      <c r="T992" t="s">
        <v>4388</v>
      </c>
      <c r="U992" t="s">
        <v>4388</v>
      </c>
      <c r="V992" s="5" t="s">
        <v>4390</v>
      </c>
      <c r="W992" s="5">
        <v>0</v>
      </c>
      <c r="X992" s="4">
        <v>7.6229113714319091E-4</v>
      </c>
      <c r="Y992" s="6">
        <v>302</v>
      </c>
      <c r="Z992" s="4">
        <v>-4.2710420733918161E-4</v>
      </c>
      <c r="AA992" s="5">
        <v>1860</v>
      </c>
      <c r="AC992" s="16" t="str">
        <f t="shared" si="90"/>
        <v/>
      </c>
      <c r="AD992" s="16" t="str">
        <f t="shared" si="91"/>
        <v/>
      </c>
      <c r="AE992" s="16" t="str">
        <f t="shared" si="92"/>
        <v/>
      </c>
      <c r="AF992" s="16">
        <f t="shared" si="93"/>
        <v>1.4252970672674505E-2</v>
      </c>
      <c r="AG992" s="16" t="str">
        <f t="shared" si="94"/>
        <v/>
      </c>
      <c r="AH992" s="16" t="str">
        <f t="shared" si="95"/>
        <v/>
      </c>
      <c r="AI992" s="17" t="str">
        <f>IF('Peer Comparison Tool'!$D$11="NR","",IF($C992='Peer Comparison Tool'!$D$9,COUNT('ALLL &lt;50B Database'!$AI$1:AI991)+1,""))</f>
        <v/>
      </c>
    </row>
    <row r="993" spans="1:35" x14ac:dyDescent="0.25">
      <c r="A993" t="s">
        <v>3787</v>
      </c>
      <c r="B993">
        <v>18050</v>
      </c>
      <c r="C993" s="5" t="s">
        <v>3704</v>
      </c>
      <c r="D993" s="5" t="s">
        <v>4390</v>
      </c>
      <c r="E993" s="5" t="s">
        <v>4388</v>
      </c>
      <c r="F993" s="2">
        <v>5646</v>
      </c>
      <c r="G993" s="2">
        <v>696828</v>
      </c>
      <c r="H993" s="2">
        <v>387554</v>
      </c>
      <c r="I993" s="2">
        <v>18380</v>
      </c>
      <c r="J993" s="2">
        <v>369174</v>
      </c>
      <c r="K993" s="33">
        <v>1.5293601391213898E-2</v>
      </c>
      <c r="L993" s="2">
        <v>5358</v>
      </c>
      <c r="M993" s="2">
        <v>622055</v>
      </c>
      <c r="N993" s="2">
        <v>377804</v>
      </c>
      <c r="O993" s="33">
        <v>1.4181956781823379E-2</v>
      </c>
      <c r="P993" s="2">
        <v>5427</v>
      </c>
      <c r="Q993" s="2">
        <v>634863</v>
      </c>
      <c r="R993" s="2">
        <v>375631</v>
      </c>
      <c r="S993" s="35">
        <v>1.4447689354712471E-2</v>
      </c>
      <c r="T993" t="s">
        <v>4388</v>
      </c>
      <c r="U993" t="s">
        <v>4388</v>
      </c>
      <c r="V993" s="5" t="s">
        <v>4390</v>
      </c>
      <c r="W993" s="5">
        <v>0</v>
      </c>
      <c r="X993" s="4">
        <v>8.4591203650142763E-4</v>
      </c>
      <c r="Y993" s="6">
        <v>219</v>
      </c>
      <c r="Z993" s="4">
        <v>2.657325728890915E-4</v>
      </c>
      <c r="AA993" s="5">
        <v>1503</v>
      </c>
      <c r="AC993" s="16" t="str">
        <f t="shared" si="90"/>
        <v/>
      </c>
      <c r="AD993" s="16" t="str">
        <f t="shared" si="91"/>
        <v/>
      </c>
      <c r="AE993" s="16" t="str">
        <f t="shared" si="92"/>
        <v/>
      </c>
      <c r="AF993" s="16">
        <f t="shared" si="93"/>
        <v>1.5293601391213898E-2</v>
      </c>
      <c r="AG993" s="16" t="str">
        <f t="shared" si="94"/>
        <v/>
      </c>
      <c r="AH993" s="16" t="str">
        <f t="shared" si="95"/>
        <v/>
      </c>
      <c r="AI993" s="17" t="str">
        <f>IF('Peer Comparison Tool'!$D$11="NR","",IF($C993='Peer Comparison Tool'!$D$9,COUNT('ALLL &lt;50B Database'!$AI$1:AI992)+1,""))</f>
        <v/>
      </c>
    </row>
    <row r="994" spans="1:35" x14ac:dyDescent="0.25">
      <c r="A994" t="s">
        <v>1652</v>
      </c>
      <c r="B994">
        <v>1187551</v>
      </c>
      <c r="C994" s="5" t="s">
        <v>1578</v>
      </c>
      <c r="D994" s="5" t="s">
        <v>4390</v>
      </c>
      <c r="E994" s="5" t="s">
        <v>4388</v>
      </c>
      <c r="F994" s="2">
        <v>522</v>
      </c>
      <c r="G994" s="2">
        <v>696737</v>
      </c>
      <c r="H994" s="2">
        <v>40036</v>
      </c>
      <c r="I994" s="2">
        <v>0</v>
      </c>
      <c r="J994" s="2">
        <v>40036</v>
      </c>
      <c r="K994" s="33">
        <v>1.3038265560995105E-2</v>
      </c>
      <c r="L994" s="2">
        <v>479</v>
      </c>
      <c r="M994" s="2">
        <v>176760</v>
      </c>
      <c r="N994" s="2">
        <v>41525</v>
      </c>
      <c r="O994" s="33">
        <v>1.1535219747140278E-2</v>
      </c>
      <c r="P994" s="2">
        <v>500</v>
      </c>
      <c r="Q994" s="2">
        <v>161945</v>
      </c>
      <c r="R994" s="2">
        <v>36487</v>
      </c>
      <c r="S994" s="35">
        <v>1.3703510839477073E-2</v>
      </c>
      <c r="T994" t="s">
        <v>4388</v>
      </c>
      <c r="U994" t="s">
        <v>4388</v>
      </c>
      <c r="V994" s="5" t="s">
        <v>4390</v>
      </c>
      <c r="W994" s="5">
        <v>0</v>
      </c>
      <c r="X994" s="4">
        <v>-6.6524527848196846E-4</v>
      </c>
      <c r="Y994" s="6">
        <v>22</v>
      </c>
      <c r="Z994" s="4">
        <v>2.1682910923367955E-3</v>
      </c>
      <c r="AA994" s="5">
        <v>2413</v>
      </c>
      <c r="AC994" s="16" t="str">
        <f t="shared" si="90"/>
        <v/>
      </c>
      <c r="AD994" s="16" t="str">
        <f t="shared" si="91"/>
        <v/>
      </c>
      <c r="AE994" s="16" t="str">
        <f t="shared" si="92"/>
        <v/>
      </c>
      <c r="AF994" s="16">
        <f t="shared" si="93"/>
        <v>1.3038265560995105E-2</v>
      </c>
      <c r="AG994" s="16" t="str">
        <f t="shared" si="94"/>
        <v/>
      </c>
      <c r="AH994" s="16" t="str">
        <f t="shared" si="95"/>
        <v/>
      </c>
      <c r="AI994" s="17" t="str">
        <f>IF('Peer Comparison Tool'!$D$11="NR","",IF($C994='Peer Comparison Tool'!$D$9,COUNT('ALLL &lt;50B Database'!$AI$1:AI993)+1,""))</f>
        <v/>
      </c>
    </row>
    <row r="995" spans="1:35" x14ac:dyDescent="0.25">
      <c r="A995" t="s">
        <v>3006</v>
      </c>
      <c r="B995">
        <v>341310</v>
      </c>
      <c r="C995" s="5" t="s">
        <v>2948</v>
      </c>
      <c r="D995" s="5" t="s">
        <v>4390</v>
      </c>
      <c r="E995" s="5" t="s">
        <v>4388</v>
      </c>
      <c r="F995" s="2">
        <v>5730</v>
      </c>
      <c r="G995" s="2">
        <v>695562</v>
      </c>
      <c r="H995" s="2">
        <v>464583</v>
      </c>
      <c r="I995" s="2">
        <v>0</v>
      </c>
      <c r="J995" s="2">
        <v>464583</v>
      </c>
      <c r="K995" s="33">
        <v>1.2333641136244761E-2</v>
      </c>
      <c r="L995" s="2">
        <v>4757</v>
      </c>
      <c r="M995" s="2">
        <v>594023</v>
      </c>
      <c r="N995" s="2">
        <v>456351</v>
      </c>
      <c r="O995" s="33">
        <v>1.0423993811780843E-2</v>
      </c>
      <c r="P995" s="2">
        <v>5341</v>
      </c>
      <c r="Q995" s="2">
        <v>602740</v>
      </c>
      <c r="R995" s="2">
        <v>466553</v>
      </c>
      <c r="S995" s="35">
        <v>1.1447788354163407E-2</v>
      </c>
      <c r="T995" t="s">
        <v>4388</v>
      </c>
      <c r="U995" t="s">
        <v>4388</v>
      </c>
      <c r="V995" s="5" t="s">
        <v>4390</v>
      </c>
      <c r="W995" s="5">
        <v>0</v>
      </c>
      <c r="X995" s="4">
        <v>8.8585278208135401E-4</v>
      </c>
      <c r="Y995" s="6">
        <v>389</v>
      </c>
      <c r="Z995" s="4">
        <v>1.023794542382564E-3</v>
      </c>
      <c r="AA995" s="5">
        <v>2769</v>
      </c>
      <c r="AC995" s="16" t="str">
        <f t="shared" si="90"/>
        <v/>
      </c>
      <c r="AD995" s="16" t="str">
        <f t="shared" si="91"/>
        <v/>
      </c>
      <c r="AE995" s="16" t="str">
        <f t="shared" si="92"/>
        <v/>
      </c>
      <c r="AF995" s="16">
        <f t="shared" si="93"/>
        <v>1.2333641136244761E-2</v>
      </c>
      <c r="AG995" s="16" t="str">
        <f t="shared" si="94"/>
        <v/>
      </c>
      <c r="AH995" s="16" t="str">
        <f t="shared" si="95"/>
        <v/>
      </c>
      <c r="AI995" s="17" t="str">
        <f>IF('Peer Comparison Tool'!$D$11="NR","",IF($C995='Peer Comparison Tool'!$D$9,COUNT('ALLL &lt;50B Database'!$AI$1:AI994)+1,""))</f>
        <v/>
      </c>
    </row>
    <row r="996" spans="1:35" x14ac:dyDescent="0.25">
      <c r="A996" t="s">
        <v>2724</v>
      </c>
      <c r="B996">
        <v>3614837</v>
      </c>
      <c r="C996" s="5" t="s">
        <v>2711</v>
      </c>
      <c r="D996" s="5" t="s">
        <v>4387</v>
      </c>
      <c r="E996" s="5" t="s">
        <v>4388</v>
      </c>
      <c r="F996" s="2">
        <v>8592</v>
      </c>
      <c r="G996" s="2">
        <v>695396</v>
      </c>
      <c r="H996" s="2">
        <v>569583</v>
      </c>
      <c r="I996" s="2">
        <v>78246</v>
      </c>
      <c r="J996" s="2">
        <v>491337</v>
      </c>
      <c r="K996" s="33">
        <v>1.7486979405174047E-2</v>
      </c>
      <c r="L996" s="2">
        <v>7250</v>
      </c>
      <c r="M996" s="2">
        <v>658907</v>
      </c>
      <c r="N996" s="2">
        <v>475359</v>
      </c>
      <c r="O996" s="33">
        <v>1.5251630872666764E-2</v>
      </c>
      <c r="P996" s="2">
        <v>7478</v>
      </c>
      <c r="Q996" s="2">
        <v>612865</v>
      </c>
      <c r="R996" s="2">
        <v>498058</v>
      </c>
      <c r="S996" s="35">
        <v>1.5014315601797381E-2</v>
      </c>
      <c r="T996" t="s">
        <v>4388</v>
      </c>
      <c r="U996" t="s">
        <v>4388</v>
      </c>
      <c r="V996" s="5" t="s">
        <v>4387</v>
      </c>
      <c r="W996" s="5">
        <v>0</v>
      </c>
      <c r="X996" s="4">
        <v>2.4726638033766655E-3</v>
      </c>
      <c r="Y996" s="6">
        <v>1114</v>
      </c>
      <c r="Z996" s="4">
        <v>-2.3731527086938257E-4</v>
      </c>
      <c r="AA996" s="5">
        <v>942</v>
      </c>
      <c r="AC996" s="16" t="str">
        <f t="shared" si="90"/>
        <v/>
      </c>
      <c r="AD996" s="16" t="str">
        <f t="shared" si="91"/>
        <v/>
      </c>
      <c r="AE996" s="16" t="str">
        <f t="shared" si="92"/>
        <v/>
      </c>
      <c r="AF996" s="16">
        <f t="shared" si="93"/>
        <v>1.7486979405174047E-2</v>
      </c>
      <c r="AG996" s="16" t="str">
        <f t="shared" si="94"/>
        <v/>
      </c>
      <c r="AH996" s="16" t="str">
        <f t="shared" si="95"/>
        <v/>
      </c>
      <c r="AI996" s="17" t="str">
        <f>IF('Peer Comparison Tool'!$D$11="NR","",IF($C996='Peer Comparison Tool'!$D$9,COUNT('ALLL &lt;50B Database'!$AI$1:AI995)+1,""))</f>
        <v/>
      </c>
    </row>
    <row r="997" spans="1:35" x14ac:dyDescent="0.25">
      <c r="A997" t="s">
        <v>492</v>
      </c>
      <c r="B997">
        <v>110936</v>
      </c>
      <c r="C997" s="5" t="s">
        <v>462</v>
      </c>
      <c r="D997" s="5" t="s">
        <v>4390</v>
      </c>
      <c r="E997" s="5" t="s">
        <v>4388</v>
      </c>
      <c r="F997" s="2">
        <v>5556</v>
      </c>
      <c r="G997" s="2">
        <v>692680</v>
      </c>
      <c r="H997" s="2">
        <v>505381</v>
      </c>
      <c r="I997" s="2">
        <v>0</v>
      </c>
      <c r="J997" s="2">
        <v>505381</v>
      </c>
      <c r="K997" s="33">
        <v>1.0993685951786869E-2</v>
      </c>
      <c r="L997" s="2">
        <v>4904</v>
      </c>
      <c r="M997" s="2">
        <v>665846</v>
      </c>
      <c r="N997" s="2">
        <v>480413</v>
      </c>
      <c r="O997" s="33">
        <v>1.0207883633457046E-2</v>
      </c>
      <c r="P997" s="2">
        <v>5238</v>
      </c>
      <c r="Q997" s="2">
        <v>657861</v>
      </c>
      <c r="R997" s="2">
        <v>491445</v>
      </c>
      <c r="S997" s="35">
        <v>1.0658364618624669E-2</v>
      </c>
      <c r="T997" t="s">
        <v>4388</v>
      </c>
      <c r="U997" t="s">
        <v>4388</v>
      </c>
      <c r="V997" s="5" t="s">
        <v>4390</v>
      </c>
      <c r="W997" s="5">
        <v>0</v>
      </c>
      <c r="X997" s="4">
        <v>3.3532133316220049E-4</v>
      </c>
      <c r="Y997" s="6">
        <v>318</v>
      </c>
      <c r="Z997" s="4">
        <v>4.5048098516762246E-4</v>
      </c>
      <c r="AA997" s="5">
        <v>3382</v>
      </c>
      <c r="AC997" s="16" t="str">
        <f t="shared" si="90"/>
        <v/>
      </c>
      <c r="AD997" s="16" t="str">
        <f t="shared" si="91"/>
        <v/>
      </c>
      <c r="AE997" s="16" t="str">
        <f t="shared" si="92"/>
        <v/>
      </c>
      <c r="AF997" s="16">
        <f t="shared" si="93"/>
        <v>1.0993685951786869E-2</v>
      </c>
      <c r="AG997" s="16" t="str">
        <f t="shared" si="94"/>
        <v/>
      </c>
      <c r="AH997" s="16" t="str">
        <f t="shared" si="95"/>
        <v/>
      </c>
      <c r="AI997" s="17">
        <f>IF('Peer Comparison Tool'!$D$11="NR","",IF($C997='Peer Comparison Tool'!$D$9,COUNT('ALLL &lt;50B Database'!$AI$1:AI996)+1,""))</f>
        <v>28</v>
      </c>
    </row>
    <row r="998" spans="1:35" x14ac:dyDescent="0.25">
      <c r="A998" t="s">
        <v>24</v>
      </c>
      <c r="B998">
        <v>3174920</v>
      </c>
      <c r="C998" s="5" t="s">
        <v>6</v>
      </c>
      <c r="D998" s="5" t="s">
        <v>4390</v>
      </c>
      <c r="E998" s="5" t="s">
        <v>4388</v>
      </c>
      <c r="F998" s="2">
        <v>5577</v>
      </c>
      <c r="G998" s="2">
        <v>692192</v>
      </c>
      <c r="H998" s="2">
        <v>405419</v>
      </c>
      <c r="I998" s="2">
        <v>40094</v>
      </c>
      <c r="J998" s="2">
        <v>365325</v>
      </c>
      <c r="K998" s="33">
        <v>1.5265859166495586E-2</v>
      </c>
      <c r="L998" s="2">
        <v>5008</v>
      </c>
      <c r="M998" s="2">
        <v>559654</v>
      </c>
      <c r="N998" s="2">
        <v>358472</v>
      </c>
      <c r="O998" s="33">
        <v>1.3970407730589838E-2</v>
      </c>
      <c r="P998" s="2">
        <v>5179</v>
      </c>
      <c r="Q998" s="2">
        <v>599512</v>
      </c>
      <c r="R998" s="2">
        <v>363421</v>
      </c>
      <c r="S998" s="35">
        <v>1.4250689971135405E-2</v>
      </c>
      <c r="T998" t="s">
        <v>4388</v>
      </c>
      <c r="U998" t="s">
        <v>4388</v>
      </c>
      <c r="V998" s="5" t="s">
        <v>4390</v>
      </c>
      <c r="W998" s="5">
        <v>0</v>
      </c>
      <c r="X998" s="4">
        <v>1.015169195360181E-3</v>
      </c>
      <c r="Y998" s="6">
        <v>398</v>
      </c>
      <c r="Z998" s="4">
        <v>2.8028224054556759E-4</v>
      </c>
      <c r="AA998" s="5">
        <v>1515</v>
      </c>
      <c r="AC998" s="16" t="str">
        <f t="shared" si="90"/>
        <v/>
      </c>
      <c r="AD998" s="16" t="str">
        <f t="shared" si="91"/>
        <v/>
      </c>
      <c r="AE998" s="16" t="str">
        <f t="shared" si="92"/>
        <v/>
      </c>
      <c r="AF998" s="16">
        <f t="shared" si="93"/>
        <v>1.5265859166495586E-2</v>
      </c>
      <c r="AG998" s="16" t="str">
        <f t="shared" si="94"/>
        <v/>
      </c>
      <c r="AH998" s="16" t="str">
        <f t="shared" si="95"/>
        <v/>
      </c>
      <c r="AI998" s="17" t="str">
        <f>IF('Peer Comparison Tool'!$D$11="NR","",IF($C998='Peer Comparison Tool'!$D$9,COUNT('ALLL &lt;50B Database'!$AI$1:AI997)+1,""))</f>
        <v/>
      </c>
    </row>
    <row r="999" spans="1:35" x14ac:dyDescent="0.25">
      <c r="A999" t="s">
        <v>988</v>
      </c>
      <c r="B999">
        <v>647432</v>
      </c>
      <c r="C999" s="5" t="s">
        <v>926</v>
      </c>
      <c r="D999" s="5" t="s">
        <v>4390</v>
      </c>
      <c r="E999" s="5" t="s">
        <v>4388</v>
      </c>
      <c r="F999" s="2">
        <v>4614</v>
      </c>
      <c r="G999" s="2">
        <v>691681</v>
      </c>
      <c r="H999" s="2">
        <v>426956</v>
      </c>
      <c r="I999" s="2">
        <v>24174</v>
      </c>
      <c r="J999" s="2">
        <v>402782</v>
      </c>
      <c r="K999" s="33">
        <v>1.1455328192421708E-2</v>
      </c>
      <c r="L999" s="2">
        <v>4247</v>
      </c>
      <c r="M999" s="2">
        <v>614673</v>
      </c>
      <c r="N999" s="2">
        <v>404522</v>
      </c>
      <c r="O999" s="33">
        <v>1.0498810942297329E-2</v>
      </c>
      <c r="P999" s="2">
        <v>4350</v>
      </c>
      <c r="Q999" s="2">
        <v>637263</v>
      </c>
      <c r="R999" s="2">
        <v>408806</v>
      </c>
      <c r="S999" s="35">
        <v>1.064074402039109E-2</v>
      </c>
      <c r="T999" t="s">
        <v>4388</v>
      </c>
      <c r="U999" t="s">
        <v>4388</v>
      </c>
      <c r="V999" s="5" t="s">
        <v>4390</v>
      </c>
      <c r="W999" s="5">
        <v>0</v>
      </c>
      <c r="X999" s="4">
        <v>8.1458417203061732E-4</v>
      </c>
      <c r="Y999" s="6">
        <v>264</v>
      </c>
      <c r="Z999" s="4">
        <v>1.4193307809376096E-4</v>
      </c>
      <c r="AA999" s="5">
        <v>3170</v>
      </c>
      <c r="AC999" s="16" t="str">
        <f t="shared" si="90"/>
        <v/>
      </c>
      <c r="AD999" s="16" t="str">
        <f t="shared" si="91"/>
        <v/>
      </c>
      <c r="AE999" s="16" t="str">
        <f t="shared" si="92"/>
        <v/>
      </c>
      <c r="AF999" s="16">
        <f t="shared" si="93"/>
        <v>1.1455328192421708E-2</v>
      </c>
      <c r="AG999" s="16" t="str">
        <f t="shared" si="94"/>
        <v/>
      </c>
      <c r="AH999" s="16" t="str">
        <f t="shared" si="95"/>
        <v/>
      </c>
      <c r="AI999" s="17" t="str">
        <f>IF('Peer Comparison Tool'!$D$11="NR","",IF($C999='Peer Comparison Tool'!$D$9,COUNT('ALLL &lt;50B Database'!$AI$1:AI998)+1,""))</f>
        <v/>
      </c>
    </row>
    <row r="1000" spans="1:35" x14ac:dyDescent="0.25">
      <c r="A1000" t="s">
        <v>738</v>
      </c>
      <c r="B1000">
        <v>982348</v>
      </c>
      <c r="C1000" s="5" t="s">
        <v>716</v>
      </c>
      <c r="D1000" s="5" t="s">
        <v>4390</v>
      </c>
      <c r="E1000" s="5" t="s">
        <v>4388</v>
      </c>
      <c r="F1000" s="2">
        <v>6876</v>
      </c>
      <c r="G1000" s="2">
        <v>691529</v>
      </c>
      <c r="H1000" s="2">
        <v>522383</v>
      </c>
      <c r="I1000" s="2">
        <v>36244</v>
      </c>
      <c r="J1000" s="2">
        <v>486139</v>
      </c>
      <c r="K1000" s="33">
        <v>1.4144102818329738E-2</v>
      </c>
      <c r="L1000" s="2">
        <v>6276</v>
      </c>
      <c r="M1000" s="2">
        <v>645671</v>
      </c>
      <c r="N1000" s="2">
        <v>515909</v>
      </c>
      <c r="O1000" s="33">
        <v>1.2164936064305914E-2</v>
      </c>
      <c r="P1000" s="2">
        <v>6397</v>
      </c>
      <c r="Q1000" s="2">
        <v>622914</v>
      </c>
      <c r="R1000" s="2">
        <v>510857</v>
      </c>
      <c r="S1000" s="35">
        <v>1.2522095224299559E-2</v>
      </c>
      <c r="T1000" t="s">
        <v>4388</v>
      </c>
      <c r="U1000" t="s">
        <v>4388</v>
      </c>
      <c r="V1000" s="5" t="s">
        <v>4390</v>
      </c>
      <c r="W1000" s="5">
        <v>0</v>
      </c>
      <c r="X1000" s="4">
        <v>1.6220075940301792E-3</v>
      </c>
      <c r="Y1000" s="6">
        <v>479</v>
      </c>
      <c r="Z1000" s="4">
        <v>3.5715915999364432E-4</v>
      </c>
      <c r="AA1000" s="5">
        <v>1922</v>
      </c>
      <c r="AC1000" s="16" t="str">
        <f t="shared" si="90"/>
        <v/>
      </c>
      <c r="AD1000" s="16" t="str">
        <f t="shared" si="91"/>
        <v/>
      </c>
      <c r="AE1000" s="16" t="str">
        <f t="shared" si="92"/>
        <v/>
      </c>
      <c r="AF1000" s="16">
        <f t="shared" si="93"/>
        <v>1.4144102818329738E-2</v>
      </c>
      <c r="AG1000" s="16" t="str">
        <f t="shared" si="94"/>
        <v/>
      </c>
      <c r="AH1000" s="16" t="str">
        <f t="shared" si="95"/>
        <v/>
      </c>
      <c r="AI1000" s="17" t="str">
        <f>IF('Peer Comparison Tool'!$D$11="NR","",IF($C1000='Peer Comparison Tool'!$D$9,COUNT('ALLL &lt;50B Database'!$AI$1:AI999)+1,""))</f>
        <v/>
      </c>
    </row>
    <row r="1001" spans="1:35" x14ac:dyDescent="0.25">
      <c r="A1001" t="s">
        <v>992</v>
      </c>
      <c r="B1001">
        <v>3391718</v>
      </c>
      <c r="C1001" s="5" t="s">
        <v>926</v>
      </c>
      <c r="D1001" s="5" t="s">
        <v>4390</v>
      </c>
      <c r="E1001" s="5" t="s">
        <v>4388</v>
      </c>
      <c r="F1001" s="2">
        <v>6161</v>
      </c>
      <c r="G1001" s="2">
        <v>690990</v>
      </c>
      <c r="H1001" s="2">
        <v>493076</v>
      </c>
      <c r="I1001" s="2">
        <v>69149</v>
      </c>
      <c r="J1001" s="2">
        <v>423927</v>
      </c>
      <c r="K1001" s="33">
        <v>1.4533162549212482E-2</v>
      </c>
      <c r="L1001" s="2">
        <v>5035</v>
      </c>
      <c r="M1001" s="2">
        <v>549591</v>
      </c>
      <c r="N1001" s="2">
        <v>417843</v>
      </c>
      <c r="O1001" s="33">
        <v>1.2049980495066328E-2</v>
      </c>
      <c r="P1001" s="2">
        <v>5341</v>
      </c>
      <c r="Q1001" s="2">
        <v>579739</v>
      </c>
      <c r="R1001" s="2">
        <v>429818</v>
      </c>
      <c r="S1001" s="35">
        <v>1.2426189689589548E-2</v>
      </c>
      <c r="T1001" t="s">
        <v>4388</v>
      </c>
      <c r="U1001" t="s">
        <v>4388</v>
      </c>
      <c r="V1001" s="5" t="s">
        <v>4390</v>
      </c>
      <c r="W1001" s="5">
        <v>0</v>
      </c>
      <c r="X1001" s="4">
        <v>2.106972859622934E-3</v>
      </c>
      <c r="Y1001" s="6">
        <v>820</v>
      </c>
      <c r="Z1001" s="4">
        <v>3.7620919452321933E-4</v>
      </c>
      <c r="AA1001" s="5">
        <v>1761</v>
      </c>
      <c r="AC1001" s="16" t="str">
        <f t="shared" si="90"/>
        <v/>
      </c>
      <c r="AD1001" s="16" t="str">
        <f t="shared" si="91"/>
        <v/>
      </c>
      <c r="AE1001" s="16" t="str">
        <f t="shared" si="92"/>
        <v/>
      </c>
      <c r="AF1001" s="16">
        <f t="shared" si="93"/>
        <v>1.4533162549212482E-2</v>
      </c>
      <c r="AG1001" s="16" t="str">
        <f t="shared" si="94"/>
        <v/>
      </c>
      <c r="AH1001" s="16" t="str">
        <f t="shared" si="95"/>
        <v/>
      </c>
      <c r="AI1001" s="17" t="str">
        <f>IF('Peer Comparison Tool'!$D$11="NR","",IF($C1001='Peer Comparison Tool'!$D$9,COUNT('ALLL &lt;50B Database'!$AI$1:AI1000)+1,""))</f>
        <v/>
      </c>
    </row>
    <row r="1002" spans="1:35" x14ac:dyDescent="0.25">
      <c r="A1002" t="s">
        <v>1004</v>
      </c>
      <c r="B1002">
        <v>145545</v>
      </c>
      <c r="C1002" s="5" t="s">
        <v>926</v>
      </c>
      <c r="D1002" s="5" t="s">
        <v>4390</v>
      </c>
      <c r="E1002" s="5" t="s">
        <v>4388</v>
      </c>
      <c r="F1002" s="2">
        <v>3849</v>
      </c>
      <c r="G1002" s="2">
        <v>689843</v>
      </c>
      <c r="H1002" s="2">
        <v>404053</v>
      </c>
      <c r="I1002" s="2">
        <v>31363</v>
      </c>
      <c r="J1002" s="2">
        <v>372690</v>
      </c>
      <c r="K1002" s="33">
        <v>1.0327618127666425E-2</v>
      </c>
      <c r="L1002" s="2">
        <v>3473</v>
      </c>
      <c r="M1002" s="2">
        <v>491832</v>
      </c>
      <c r="N1002" s="2">
        <v>278236</v>
      </c>
      <c r="O1002" s="33">
        <v>1.248220934746043E-2</v>
      </c>
      <c r="P1002" s="2">
        <v>3546</v>
      </c>
      <c r="Q1002" s="2">
        <v>490779</v>
      </c>
      <c r="R1002" s="2">
        <v>277212</v>
      </c>
      <c r="S1002" s="35">
        <v>1.2791654040950609E-2</v>
      </c>
      <c r="T1002" t="s">
        <v>4388</v>
      </c>
      <c r="U1002" t="s">
        <v>4388</v>
      </c>
      <c r="V1002" s="5" t="s">
        <v>4390</v>
      </c>
      <c r="W1002" s="5">
        <v>0</v>
      </c>
      <c r="X1002" s="4">
        <v>-2.4640359132841842E-3</v>
      </c>
      <c r="Y1002" s="6">
        <v>303</v>
      </c>
      <c r="Z1002" s="4">
        <v>3.0944469349017921E-4</v>
      </c>
      <c r="AA1002" s="5">
        <v>3664</v>
      </c>
      <c r="AC1002" s="16" t="str">
        <f t="shared" si="90"/>
        <v/>
      </c>
      <c r="AD1002" s="16" t="str">
        <f t="shared" si="91"/>
        <v/>
      </c>
      <c r="AE1002" s="16" t="str">
        <f t="shared" si="92"/>
        <v/>
      </c>
      <c r="AF1002" s="16">
        <f t="shared" si="93"/>
        <v>1.0327618127666425E-2</v>
      </c>
      <c r="AG1002" s="16" t="str">
        <f t="shared" si="94"/>
        <v/>
      </c>
      <c r="AH1002" s="16" t="str">
        <f t="shared" si="95"/>
        <v/>
      </c>
      <c r="AI1002" s="17" t="str">
        <f>IF('Peer Comparison Tool'!$D$11="NR","",IF($C1002='Peer Comparison Tool'!$D$9,COUNT('ALLL &lt;50B Database'!$AI$1:AI1001)+1,""))</f>
        <v/>
      </c>
    </row>
    <row r="1003" spans="1:35" x14ac:dyDescent="0.25">
      <c r="A1003" t="s">
        <v>2576</v>
      </c>
      <c r="B1003">
        <v>17950</v>
      </c>
      <c r="C1003" s="5" t="s">
        <v>2569</v>
      </c>
      <c r="D1003" s="5" t="s">
        <v>4390</v>
      </c>
      <c r="E1003" s="5" t="s">
        <v>4388</v>
      </c>
      <c r="F1003" s="2">
        <v>5385</v>
      </c>
      <c r="G1003" s="2">
        <v>689215</v>
      </c>
      <c r="H1003" s="2">
        <v>333859</v>
      </c>
      <c r="I1003" s="2">
        <v>29893</v>
      </c>
      <c r="J1003" s="2">
        <v>303966</v>
      </c>
      <c r="K1003" s="33">
        <v>1.7715797161524643E-2</v>
      </c>
      <c r="L1003" s="2">
        <v>4707</v>
      </c>
      <c r="M1003" s="2">
        <v>610035</v>
      </c>
      <c r="N1003" s="2">
        <v>304466</v>
      </c>
      <c r="O1003" s="33">
        <v>1.5459854302286627E-2</v>
      </c>
      <c r="P1003" s="2">
        <v>4851</v>
      </c>
      <c r="Q1003" s="2">
        <v>606879</v>
      </c>
      <c r="R1003" s="2">
        <v>298066</v>
      </c>
      <c r="S1003" s="35">
        <v>1.6274918977676085E-2</v>
      </c>
      <c r="T1003" t="s">
        <v>4388</v>
      </c>
      <c r="U1003" t="s">
        <v>4388</v>
      </c>
      <c r="V1003" s="5" t="s">
        <v>4390</v>
      </c>
      <c r="W1003" s="5">
        <v>0</v>
      </c>
      <c r="X1003" s="4">
        <v>1.4408781838485575E-3</v>
      </c>
      <c r="Y1003" s="6">
        <v>534</v>
      </c>
      <c r="Z1003" s="4">
        <v>8.1506467538945866E-4</v>
      </c>
      <c r="AA1003" s="5">
        <v>898</v>
      </c>
      <c r="AC1003" s="16" t="str">
        <f t="shared" si="90"/>
        <v/>
      </c>
      <c r="AD1003" s="16" t="str">
        <f t="shared" si="91"/>
        <v/>
      </c>
      <c r="AE1003" s="16" t="str">
        <f t="shared" si="92"/>
        <v/>
      </c>
      <c r="AF1003" s="16">
        <f t="shared" si="93"/>
        <v>1.7715797161524643E-2</v>
      </c>
      <c r="AG1003" s="16" t="str">
        <f t="shared" si="94"/>
        <v/>
      </c>
      <c r="AH1003" s="16" t="str">
        <f t="shared" si="95"/>
        <v/>
      </c>
      <c r="AI1003" s="17" t="str">
        <f>IF('Peer Comparison Tool'!$D$11="NR","",IF($C1003='Peer Comparison Tool'!$D$9,COUNT('ALLL &lt;50B Database'!$AI$1:AI1002)+1,""))</f>
        <v/>
      </c>
    </row>
    <row r="1004" spans="1:35" x14ac:dyDescent="0.25">
      <c r="A1004" t="s">
        <v>3788</v>
      </c>
      <c r="B1004">
        <v>329952</v>
      </c>
      <c r="C1004" s="5" t="s">
        <v>3704</v>
      </c>
      <c r="D1004" s="5" t="s">
        <v>4387</v>
      </c>
      <c r="E1004" s="5" t="s">
        <v>4388</v>
      </c>
      <c r="F1004" s="2">
        <v>4408</v>
      </c>
      <c r="G1004" s="2">
        <v>688827</v>
      </c>
      <c r="H1004" s="2">
        <v>332807</v>
      </c>
      <c r="I1004" s="2">
        <v>5598</v>
      </c>
      <c r="J1004" s="2">
        <v>327209</v>
      </c>
      <c r="K1004" s="33">
        <v>1.347151209166007E-2</v>
      </c>
      <c r="L1004" s="2">
        <v>3991</v>
      </c>
      <c r="M1004" s="2">
        <v>629386</v>
      </c>
      <c r="N1004" s="2">
        <v>329072</v>
      </c>
      <c r="O1004" s="33">
        <v>1.2128044926338309E-2</v>
      </c>
      <c r="P1004" s="2">
        <v>4131</v>
      </c>
      <c r="Q1004" s="2">
        <v>634457</v>
      </c>
      <c r="R1004" s="2">
        <v>329925</v>
      </c>
      <c r="S1004" s="35">
        <v>1.2521027506251422E-2</v>
      </c>
      <c r="T1004" t="s">
        <v>4388</v>
      </c>
      <c r="U1004" t="s">
        <v>4388</v>
      </c>
      <c r="V1004" s="5" t="s">
        <v>4387</v>
      </c>
      <c r="W1004" s="5">
        <v>0</v>
      </c>
      <c r="X1004" s="4">
        <v>9.5048458540864834E-4</v>
      </c>
      <c r="Y1004" s="6">
        <v>277</v>
      </c>
      <c r="Z1004" s="4">
        <v>3.9298257991311238E-4</v>
      </c>
      <c r="AA1004" s="5">
        <v>2208</v>
      </c>
      <c r="AC1004" s="16" t="str">
        <f t="shared" si="90"/>
        <v/>
      </c>
      <c r="AD1004" s="16" t="str">
        <f t="shared" si="91"/>
        <v/>
      </c>
      <c r="AE1004" s="16" t="str">
        <f t="shared" si="92"/>
        <v/>
      </c>
      <c r="AF1004" s="16">
        <f t="shared" si="93"/>
        <v>1.347151209166007E-2</v>
      </c>
      <c r="AG1004" s="16" t="str">
        <f t="shared" si="94"/>
        <v/>
      </c>
      <c r="AH1004" s="16" t="str">
        <f t="shared" si="95"/>
        <v/>
      </c>
      <c r="AI1004" s="17" t="str">
        <f>IF('Peer Comparison Tool'!$D$11="NR","",IF($C1004='Peer Comparison Tool'!$D$9,COUNT('ALLL &lt;50B Database'!$AI$1:AI1003)+1,""))</f>
        <v/>
      </c>
    </row>
    <row r="1005" spans="1:35" x14ac:dyDescent="0.25">
      <c r="A1005" t="s">
        <v>1913</v>
      </c>
      <c r="B1005">
        <v>538473</v>
      </c>
      <c r="C1005" s="5" t="s">
        <v>1902</v>
      </c>
      <c r="D1005" s="5" t="s">
        <v>4390</v>
      </c>
      <c r="E1005" s="5" t="s">
        <v>4388</v>
      </c>
      <c r="F1005" s="2">
        <v>7471</v>
      </c>
      <c r="G1005" s="2">
        <v>688529</v>
      </c>
      <c r="H1005" s="2">
        <v>430560</v>
      </c>
      <c r="I1005" s="2">
        <v>8560</v>
      </c>
      <c r="J1005" s="2">
        <v>422000</v>
      </c>
      <c r="K1005" s="33">
        <v>1.7703791469194312E-2</v>
      </c>
      <c r="L1005" s="2">
        <v>6157</v>
      </c>
      <c r="M1005" s="2">
        <v>617208</v>
      </c>
      <c r="N1005" s="2">
        <v>423511</v>
      </c>
      <c r="O1005" s="33">
        <v>1.4537993109978253E-2</v>
      </c>
      <c r="P1005" s="2">
        <v>6915</v>
      </c>
      <c r="Q1005" s="2">
        <v>644318</v>
      </c>
      <c r="R1005" s="2">
        <v>427133</v>
      </c>
      <c r="S1005" s="35">
        <v>1.6189336810782589E-2</v>
      </c>
      <c r="T1005" t="s">
        <v>4388</v>
      </c>
      <c r="U1005" t="s">
        <v>4388</v>
      </c>
      <c r="V1005" s="5" t="s">
        <v>4390</v>
      </c>
      <c r="W1005" s="5">
        <v>0</v>
      </c>
      <c r="X1005" s="4">
        <v>1.5144546584117229E-3</v>
      </c>
      <c r="Y1005" s="6">
        <v>556</v>
      </c>
      <c r="Z1005" s="4">
        <v>1.651343700804336E-3</v>
      </c>
      <c r="AA1005" s="5">
        <v>899</v>
      </c>
      <c r="AC1005" s="16" t="str">
        <f t="shared" si="90"/>
        <v/>
      </c>
      <c r="AD1005" s="16" t="str">
        <f t="shared" si="91"/>
        <v/>
      </c>
      <c r="AE1005" s="16" t="str">
        <f t="shared" si="92"/>
        <v/>
      </c>
      <c r="AF1005" s="16">
        <f t="shared" si="93"/>
        <v>1.7703791469194312E-2</v>
      </c>
      <c r="AG1005" s="16" t="str">
        <f t="shared" si="94"/>
        <v/>
      </c>
      <c r="AH1005" s="16" t="str">
        <f t="shared" si="95"/>
        <v/>
      </c>
      <c r="AI1005" s="17" t="str">
        <f>IF('Peer Comparison Tool'!$D$11="NR","",IF($C1005='Peer Comparison Tool'!$D$9,COUNT('ALLL &lt;50B Database'!$AI$1:AI1004)+1,""))</f>
        <v/>
      </c>
    </row>
    <row r="1006" spans="1:35" x14ac:dyDescent="0.25">
      <c r="A1006" t="s">
        <v>3231</v>
      </c>
      <c r="B1006">
        <v>142955</v>
      </c>
      <c r="C1006" s="5" t="s">
        <v>3209</v>
      </c>
      <c r="D1006" s="5" t="s">
        <v>4390</v>
      </c>
      <c r="E1006" s="5" t="s">
        <v>4388</v>
      </c>
      <c r="F1006" s="2">
        <v>6710</v>
      </c>
      <c r="G1006" s="2">
        <v>688058</v>
      </c>
      <c r="H1006" s="2">
        <v>560920</v>
      </c>
      <c r="I1006" s="2">
        <v>50335</v>
      </c>
      <c r="J1006" s="2">
        <v>510585</v>
      </c>
      <c r="K1006" s="33">
        <v>1.314178834082474E-2</v>
      </c>
      <c r="L1006" s="2">
        <v>6136</v>
      </c>
      <c r="M1006" s="2">
        <v>631902</v>
      </c>
      <c r="N1006" s="2">
        <v>506848</v>
      </c>
      <c r="O1006" s="33">
        <v>1.2106193572826567E-2</v>
      </c>
      <c r="P1006" s="2">
        <v>6378</v>
      </c>
      <c r="Q1006" s="2">
        <v>637799</v>
      </c>
      <c r="R1006" s="2">
        <v>522047</v>
      </c>
      <c r="S1006" s="35">
        <v>1.2217290780332039E-2</v>
      </c>
      <c r="T1006" t="s">
        <v>4388</v>
      </c>
      <c r="U1006" t="s">
        <v>4388</v>
      </c>
      <c r="V1006" s="5" t="s">
        <v>4390</v>
      </c>
      <c r="W1006" s="5">
        <v>0</v>
      </c>
      <c r="X1006" s="4">
        <v>9.2449756049270068E-4</v>
      </c>
      <c r="Y1006" s="6">
        <v>332</v>
      </c>
      <c r="Z1006" s="4">
        <v>1.1109720750547211E-4</v>
      </c>
      <c r="AA1006" s="5">
        <v>2349</v>
      </c>
      <c r="AC1006" s="16" t="str">
        <f t="shared" si="90"/>
        <v/>
      </c>
      <c r="AD1006" s="16" t="str">
        <f t="shared" si="91"/>
        <v/>
      </c>
      <c r="AE1006" s="16" t="str">
        <f t="shared" si="92"/>
        <v/>
      </c>
      <c r="AF1006" s="16">
        <f t="shared" si="93"/>
        <v>1.314178834082474E-2</v>
      </c>
      <c r="AG1006" s="16" t="str">
        <f t="shared" si="94"/>
        <v/>
      </c>
      <c r="AH1006" s="16" t="str">
        <f t="shared" si="95"/>
        <v/>
      </c>
      <c r="AI1006" s="17" t="str">
        <f>IF('Peer Comparison Tool'!$D$11="NR","",IF($C1006='Peer Comparison Tool'!$D$9,COUNT('ALLL &lt;50B Database'!$AI$1:AI1005)+1,""))</f>
        <v/>
      </c>
    </row>
    <row r="1007" spans="1:35" x14ac:dyDescent="0.25">
      <c r="A1007" t="s">
        <v>1855</v>
      </c>
      <c r="B1007">
        <v>343903</v>
      </c>
      <c r="C1007" s="5" t="s">
        <v>1795</v>
      </c>
      <c r="D1007" s="5" t="s">
        <v>4390</v>
      </c>
      <c r="E1007" s="5" t="s">
        <v>4388</v>
      </c>
      <c r="F1007" s="2">
        <v>4212</v>
      </c>
      <c r="G1007" s="2">
        <v>686769</v>
      </c>
      <c r="H1007" s="2">
        <v>574120</v>
      </c>
      <c r="I1007" s="2">
        <v>19575</v>
      </c>
      <c r="J1007" s="2">
        <v>554545</v>
      </c>
      <c r="K1007" s="33">
        <v>7.5954160618164441E-3</v>
      </c>
      <c r="L1007" s="2">
        <v>3870</v>
      </c>
      <c r="M1007" s="2">
        <v>630130</v>
      </c>
      <c r="N1007" s="2">
        <v>536883</v>
      </c>
      <c r="O1007" s="33">
        <v>7.2082744285067698E-3</v>
      </c>
      <c r="P1007" s="2">
        <v>3979</v>
      </c>
      <c r="Q1007" s="2">
        <v>633779</v>
      </c>
      <c r="R1007" s="2">
        <v>541949</v>
      </c>
      <c r="S1007" s="35">
        <v>7.3420192674956497E-3</v>
      </c>
      <c r="T1007" t="s">
        <v>4388</v>
      </c>
      <c r="U1007" t="s">
        <v>4388</v>
      </c>
      <c r="V1007" s="5" t="s">
        <v>4390</v>
      </c>
      <c r="W1007" s="5">
        <v>0</v>
      </c>
      <c r="X1007" s="4">
        <v>2.5339679432079439E-4</v>
      </c>
      <c r="Y1007" s="6">
        <v>233</v>
      </c>
      <c r="Z1007" s="4">
        <v>1.3374483898887998E-4</v>
      </c>
      <c r="AA1007" s="5">
        <v>4367</v>
      </c>
      <c r="AC1007" s="16" t="str">
        <f t="shared" si="90"/>
        <v/>
      </c>
      <c r="AD1007" s="16" t="str">
        <f t="shared" si="91"/>
        <v/>
      </c>
      <c r="AE1007" s="16" t="str">
        <f t="shared" si="92"/>
        <v/>
      </c>
      <c r="AF1007" s="16">
        <f t="shared" si="93"/>
        <v>7.5954160618164441E-3</v>
      </c>
      <c r="AG1007" s="16" t="str">
        <f t="shared" si="94"/>
        <v/>
      </c>
      <c r="AH1007" s="16" t="str">
        <f t="shared" si="95"/>
        <v/>
      </c>
      <c r="AI1007" s="17" t="str">
        <f>IF('Peer Comparison Tool'!$D$11="NR","",IF($C1007='Peer Comparison Tool'!$D$9,COUNT('ALLL &lt;50B Database'!$AI$1:AI1006)+1,""))</f>
        <v/>
      </c>
    </row>
    <row r="1008" spans="1:35" x14ac:dyDescent="0.25">
      <c r="A1008" t="s">
        <v>987</v>
      </c>
      <c r="B1008">
        <v>258445</v>
      </c>
      <c r="C1008" s="5" t="s">
        <v>926</v>
      </c>
      <c r="D1008" s="5" t="s">
        <v>4390</v>
      </c>
      <c r="E1008" s="5" t="s">
        <v>4388</v>
      </c>
      <c r="F1008" s="2">
        <v>5601</v>
      </c>
      <c r="G1008" s="2">
        <v>686090</v>
      </c>
      <c r="H1008" s="2">
        <v>500980</v>
      </c>
      <c r="I1008" s="2">
        <v>32146</v>
      </c>
      <c r="J1008" s="2">
        <v>468834</v>
      </c>
      <c r="K1008" s="33">
        <v>1.1946659158678765E-2</v>
      </c>
      <c r="L1008" s="2">
        <v>5194</v>
      </c>
      <c r="M1008" s="2">
        <v>639675</v>
      </c>
      <c r="N1008" s="2">
        <v>493020</v>
      </c>
      <c r="O1008" s="33">
        <v>1.053506957121415E-2</v>
      </c>
      <c r="P1008" s="2">
        <v>5213</v>
      </c>
      <c r="Q1008" s="2">
        <v>656108</v>
      </c>
      <c r="R1008" s="2">
        <v>489723</v>
      </c>
      <c r="S1008" s="35">
        <v>1.0644793076902657E-2</v>
      </c>
      <c r="T1008" t="s">
        <v>4388</v>
      </c>
      <c r="U1008" t="s">
        <v>4388</v>
      </c>
      <c r="V1008" s="5" t="s">
        <v>4390</v>
      </c>
      <c r="W1008" s="5">
        <v>0</v>
      </c>
      <c r="X1008" s="4">
        <v>1.3018660817761072E-3</v>
      </c>
      <c r="Y1008" s="6">
        <v>388</v>
      </c>
      <c r="Z1008" s="4">
        <v>1.097235056885075E-4</v>
      </c>
      <c r="AA1008" s="5">
        <v>2950</v>
      </c>
      <c r="AC1008" s="16" t="str">
        <f t="shared" si="90"/>
        <v/>
      </c>
      <c r="AD1008" s="16" t="str">
        <f t="shared" si="91"/>
        <v/>
      </c>
      <c r="AE1008" s="16" t="str">
        <f t="shared" si="92"/>
        <v/>
      </c>
      <c r="AF1008" s="16">
        <f t="shared" si="93"/>
        <v>1.1946659158678765E-2</v>
      </c>
      <c r="AG1008" s="16" t="str">
        <f t="shared" si="94"/>
        <v/>
      </c>
      <c r="AH1008" s="16" t="str">
        <f t="shared" si="95"/>
        <v/>
      </c>
      <c r="AI1008" s="17" t="str">
        <f>IF('Peer Comparison Tool'!$D$11="NR","",IF($C1008='Peer Comparison Tool'!$D$9,COUNT('ALLL &lt;50B Database'!$AI$1:AI1007)+1,""))</f>
        <v/>
      </c>
    </row>
    <row r="1009" spans="1:35" x14ac:dyDescent="0.25">
      <c r="A1009" t="s">
        <v>993</v>
      </c>
      <c r="B1009">
        <v>812436</v>
      </c>
      <c r="C1009" s="5" t="s">
        <v>926</v>
      </c>
      <c r="D1009" s="5" t="s">
        <v>4390</v>
      </c>
      <c r="E1009" s="5" t="s">
        <v>4388</v>
      </c>
      <c r="F1009" s="2">
        <v>6051</v>
      </c>
      <c r="G1009" s="2">
        <v>685689</v>
      </c>
      <c r="H1009" s="2">
        <v>455211</v>
      </c>
      <c r="I1009" s="2">
        <v>86128</v>
      </c>
      <c r="J1009" s="2">
        <v>369083</v>
      </c>
      <c r="K1009" s="33">
        <v>1.6394686290075674E-2</v>
      </c>
      <c r="L1009" s="2">
        <v>5272</v>
      </c>
      <c r="M1009" s="2">
        <v>566368</v>
      </c>
      <c r="N1009" s="2">
        <v>394821</v>
      </c>
      <c r="O1009" s="33">
        <v>1.3352886497931975E-2</v>
      </c>
      <c r="P1009" s="2">
        <v>5414</v>
      </c>
      <c r="Q1009" s="2">
        <v>567802</v>
      </c>
      <c r="R1009" s="2">
        <v>383940</v>
      </c>
      <c r="S1009" s="35">
        <v>1.4101161639839559E-2</v>
      </c>
      <c r="T1009" t="s">
        <v>4388</v>
      </c>
      <c r="U1009" t="s">
        <v>4388</v>
      </c>
      <c r="V1009" s="5" t="s">
        <v>4390</v>
      </c>
      <c r="W1009" s="5">
        <v>0</v>
      </c>
      <c r="X1009" s="4">
        <v>2.2935246502361149E-3</v>
      </c>
      <c r="Y1009" s="6">
        <v>637</v>
      </c>
      <c r="Z1009" s="4">
        <v>7.4827514190758428E-4</v>
      </c>
      <c r="AA1009" s="5">
        <v>1167</v>
      </c>
      <c r="AC1009" s="16" t="str">
        <f t="shared" si="90"/>
        <v/>
      </c>
      <c r="AD1009" s="16" t="str">
        <f t="shared" si="91"/>
        <v/>
      </c>
      <c r="AE1009" s="16" t="str">
        <f t="shared" si="92"/>
        <v/>
      </c>
      <c r="AF1009" s="16">
        <f t="shared" si="93"/>
        <v>1.6394686290075674E-2</v>
      </c>
      <c r="AG1009" s="16" t="str">
        <f t="shared" si="94"/>
        <v/>
      </c>
      <c r="AH1009" s="16" t="str">
        <f t="shared" si="95"/>
        <v/>
      </c>
      <c r="AI1009" s="17" t="str">
        <f>IF('Peer Comparison Tool'!$D$11="NR","",IF($C1009='Peer Comparison Tool'!$D$9,COUNT('ALLL &lt;50B Database'!$AI$1:AI1008)+1,""))</f>
        <v/>
      </c>
    </row>
    <row r="1010" spans="1:35" x14ac:dyDescent="0.25">
      <c r="A1010" t="s">
        <v>127</v>
      </c>
      <c r="B1010">
        <v>27847</v>
      </c>
      <c r="C1010" s="5" t="s">
        <v>113</v>
      </c>
      <c r="D1010" s="5" t="s">
        <v>4390</v>
      </c>
      <c r="E1010" s="5" t="s">
        <v>4388</v>
      </c>
      <c r="F1010" s="2">
        <v>5406</v>
      </c>
      <c r="G1010" s="2">
        <v>685039</v>
      </c>
      <c r="H1010" s="2">
        <v>489619</v>
      </c>
      <c r="I1010" s="2">
        <v>17588</v>
      </c>
      <c r="J1010" s="2">
        <v>472031</v>
      </c>
      <c r="K1010" s="33">
        <v>1.145263764456148E-2</v>
      </c>
      <c r="L1010" s="2">
        <v>4837</v>
      </c>
      <c r="M1010" s="2">
        <v>642288</v>
      </c>
      <c r="N1010" s="2">
        <v>460965</v>
      </c>
      <c r="O1010" s="33">
        <v>1.0493204473224648E-2</v>
      </c>
      <c r="P1010" s="2">
        <v>4973</v>
      </c>
      <c r="Q1010" s="2">
        <v>647106</v>
      </c>
      <c r="R1010" s="2">
        <v>477007</v>
      </c>
      <c r="S1010" s="35">
        <v>1.0425423526279488E-2</v>
      </c>
      <c r="T1010" t="s">
        <v>4388</v>
      </c>
      <c r="U1010" t="s">
        <v>4388</v>
      </c>
      <c r="V1010" s="5" t="s">
        <v>4390</v>
      </c>
      <c r="W1010" s="5">
        <v>0</v>
      </c>
      <c r="X1010" s="4">
        <v>1.0272141182819921E-3</v>
      </c>
      <c r="Y1010" s="6">
        <v>433</v>
      </c>
      <c r="Z1010" s="4">
        <v>-6.7780946945159362E-5</v>
      </c>
      <c r="AA1010" s="5">
        <v>3172</v>
      </c>
      <c r="AC1010" s="16" t="str">
        <f t="shared" si="90"/>
        <v/>
      </c>
      <c r="AD1010" s="16" t="str">
        <f t="shared" si="91"/>
        <v/>
      </c>
      <c r="AE1010" s="16" t="str">
        <f t="shared" si="92"/>
        <v/>
      </c>
      <c r="AF1010" s="16">
        <f t="shared" si="93"/>
        <v>1.145263764456148E-2</v>
      </c>
      <c r="AG1010" s="16" t="str">
        <f t="shared" si="94"/>
        <v/>
      </c>
      <c r="AH1010" s="16" t="str">
        <f t="shared" si="95"/>
        <v/>
      </c>
      <c r="AI1010" s="17" t="str">
        <f>IF('Peer Comparison Tool'!$D$11="NR","",IF($C1010='Peer Comparison Tool'!$D$9,COUNT('ALLL &lt;50B Database'!$AI$1:AI1009)+1,""))</f>
        <v/>
      </c>
    </row>
    <row r="1011" spans="1:35" x14ac:dyDescent="0.25">
      <c r="A1011" t="s">
        <v>1851</v>
      </c>
      <c r="B1011">
        <v>935308</v>
      </c>
      <c r="C1011" s="5" t="s">
        <v>1795</v>
      </c>
      <c r="D1011" s="5" t="s">
        <v>4387</v>
      </c>
      <c r="E1011" s="5" t="s">
        <v>4388</v>
      </c>
      <c r="F1011" s="2">
        <v>1750</v>
      </c>
      <c r="G1011" s="2">
        <v>684872</v>
      </c>
      <c r="H1011" s="2">
        <v>445520</v>
      </c>
      <c r="I1011" s="2">
        <v>1251</v>
      </c>
      <c r="J1011" s="2">
        <v>444269</v>
      </c>
      <c r="K1011" s="33">
        <v>3.9390549419383303E-3</v>
      </c>
      <c r="L1011" s="2">
        <v>1752</v>
      </c>
      <c r="M1011" s="2">
        <v>653951</v>
      </c>
      <c r="N1011" s="2">
        <v>488357</v>
      </c>
      <c r="O1011" s="33">
        <v>3.5875394434808959E-3</v>
      </c>
      <c r="P1011" s="2">
        <v>1748</v>
      </c>
      <c r="Q1011" s="2">
        <v>656317</v>
      </c>
      <c r="R1011" s="2">
        <v>473252</v>
      </c>
      <c r="S1011" s="35">
        <v>3.6935924201059902E-3</v>
      </c>
      <c r="T1011" t="s">
        <v>4388</v>
      </c>
      <c r="U1011" t="s">
        <v>4388</v>
      </c>
      <c r="V1011" s="5" t="s">
        <v>4387</v>
      </c>
      <c r="W1011" s="5">
        <v>0</v>
      </c>
      <c r="X1011" s="4">
        <v>2.4546252183234004E-4</v>
      </c>
      <c r="Y1011" s="6">
        <v>2</v>
      </c>
      <c r="Z1011" s="4">
        <v>1.0605297662509431E-4</v>
      </c>
      <c r="AA1011" s="5">
        <v>4710</v>
      </c>
      <c r="AC1011" s="16" t="str">
        <f t="shared" si="90"/>
        <v/>
      </c>
      <c r="AD1011" s="16" t="str">
        <f t="shared" si="91"/>
        <v/>
      </c>
      <c r="AE1011" s="16" t="str">
        <f t="shared" si="92"/>
        <v/>
      </c>
      <c r="AF1011" s="16">
        <f t="shared" si="93"/>
        <v>3.9390549419383303E-3</v>
      </c>
      <c r="AG1011" s="16" t="str">
        <f t="shared" si="94"/>
        <v/>
      </c>
      <c r="AH1011" s="16" t="str">
        <f t="shared" si="95"/>
        <v/>
      </c>
      <c r="AI1011" s="17" t="str">
        <f>IF('Peer Comparison Tool'!$D$11="NR","",IF($C1011='Peer Comparison Tool'!$D$9,COUNT('ALLL &lt;50B Database'!$AI$1:AI1010)+1,""))</f>
        <v/>
      </c>
    </row>
    <row r="1012" spans="1:35" x14ac:dyDescent="0.25">
      <c r="A1012" t="s">
        <v>1329</v>
      </c>
      <c r="B1012">
        <v>884442</v>
      </c>
      <c r="C1012" s="5" t="s">
        <v>1309</v>
      </c>
      <c r="D1012" s="5" t="s">
        <v>4390</v>
      </c>
      <c r="E1012" s="5" t="s">
        <v>4388</v>
      </c>
      <c r="F1012" s="2">
        <v>4531</v>
      </c>
      <c r="G1012" s="2">
        <v>683418</v>
      </c>
      <c r="H1012" s="2">
        <v>488103</v>
      </c>
      <c r="I1012" s="2">
        <v>26849</v>
      </c>
      <c r="J1012" s="2">
        <v>461254</v>
      </c>
      <c r="K1012" s="33">
        <v>9.8232210452375481E-3</v>
      </c>
      <c r="L1012" s="2">
        <v>3831</v>
      </c>
      <c r="M1012" s="2">
        <v>589584</v>
      </c>
      <c r="N1012" s="2">
        <v>437110</v>
      </c>
      <c r="O1012" s="33">
        <v>8.7643842511038409E-3</v>
      </c>
      <c r="P1012" s="2">
        <v>4005</v>
      </c>
      <c r="Q1012" s="2">
        <v>611788</v>
      </c>
      <c r="R1012" s="2">
        <v>451662</v>
      </c>
      <c r="S1012" s="35">
        <v>8.8672502889328743E-3</v>
      </c>
      <c r="T1012" t="s">
        <v>4388</v>
      </c>
      <c r="U1012" t="s">
        <v>4388</v>
      </c>
      <c r="V1012" s="5" t="s">
        <v>4390</v>
      </c>
      <c r="W1012" s="5">
        <v>0</v>
      </c>
      <c r="X1012" s="4">
        <v>9.5597075630467383E-4</v>
      </c>
      <c r="Y1012" s="6">
        <v>526</v>
      </c>
      <c r="Z1012" s="4">
        <v>1.0286603782903338E-4</v>
      </c>
      <c r="AA1012" s="5">
        <v>3835</v>
      </c>
      <c r="AC1012" s="16" t="str">
        <f t="shared" si="90"/>
        <v/>
      </c>
      <c r="AD1012" s="16" t="str">
        <f t="shared" si="91"/>
        <v/>
      </c>
      <c r="AE1012" s="16" t="str">
        <f t="shared" si="92"/>
        <v/>
      </c>
      <c r="AF1012" s="16">
        <f t="shared" si="93"/>
        <v>9.8232210452375481E-3</v>
      </c>
      <c r="AG1012" s="16" t="str">
        <f t="shared" si="94"/>
        <v/>
      </c>
      <c r="AH1012" s="16" t="str">
        <f t="shared" si="95"/>
        <v/>
      </c>
      <c r="AI1012" s="17" t="str">
        <f>IF('Peer Comparison Tool'!$D$11="NR","",IF($C1012='Peer Comparison Tool'!$D$9,COUNT('ALLL &lt;50B Database'!$AI$1:AI1011)+1,""))</f>
        <v/>
      </c>
    </row>
    <row r="1013" spans="1:35" x14ac:dyDescent="0.25">
      <c r="A1013" t="s">
        <v>989</v>
      </c>
      <c r="B1013">
        <v>696430</v>
      </c>
      <c r="C1013" s="5" t="s">
        <v>926</v>
      </c>
      <c r="D1013" s="5" t="s">
        <v>4390</v>
      </c>
      <c r="E1013" s="5" t="s">
        <v>4388</v>
      </c>
      <c r="F1013" s="2">
        <v>5024</v>
      </c>
      <c r="G1013" s="2">
        <v>682860</v>
      </c>
      <c r="H1013" s="2">
        <v>421503</v>
      </c>
      <c r="I1013" s="2">
        <v>53284</v>
      </c>
      <c r="J1013" s="2">
        <v>368219</v>
      </c>
      <c r="K1013" s="33">
        <v>1.3644054217734555E-2</v>
      </c>
      <c r="L1013" s="2">
        <v>4564</v>
      </c>
      <c r="M1013" s="2">
        <v>614990</v>
      </c>
      <c r="N1013" s="2">
        <v>396317</v>
      </c>
      <c r="O1013" s="33">
        <v>1.1516033881968223E-2</v>
      </c>
      <c r="P1013" s="2">
        <v>5231</v>
      </c>
      <c r="Q1013" s="2">
        <v>627768</v>
      </c>
      <c r="R1013" s="2">
        <v>388635</v>
      </c>
      <c r="S1013" s="35">
        <v>1.3459930268761177E-2</v>
      </c>
      <c r="T1013" t="s">
        <v>4388</v>
      </c>
      <c r="U1013" t="s">
        <v>4388</v>
      </c>
      <c r="V1013" s="5" t="s">
        <v>4390</v>
      </c>
      <c r="W1013" s="5">
        <v>0</v>
      </c>
      <c r="X1013" s="4">
        <v>1.8412394897337862E-4</v>
      </c>
      <c r="Y1013" s="6">
        <v>-207</v>
      </c>
      <c r="Z1013" s="4">
        <v>1.9438963867929541E-3</v>
      </c>
      <c r="AA1013" s="5">
        <v>2137</v>
      </c>
      <c r="AC1013" s="16" t="str">
        <f t="shared" si="90"/>
        <v/>
      </c>
      <c r="AD1013" s="16" t="str">
        <f t="shared" si="91"/>
        <v/>
      </c>
      <c r="AE1013" s="16" t="str">
        <f t="shared" si="92"/>
        <v/>
      </c>
      <c r="AF1013" s="16">
        <f t="shared" si="93"/>
        <v>1.3644054217734555E-2</v>
      </c>
      <c r="AG1013" s="16" t="str">
        <f t="shared" si="94"/>
        <v/>
      </c>
      <c r="AH1013" s="16" t="str">
        <f t="shared" si="95"/>
        <v/>
      </c>
      <c r="AI1013" s="17" t="str">
        <f>IF('Peer Comparison Tool'!$D$11="NR","",IF($C1013='Peer Comparison Tool'!$D$9,COUNT('ALLL &lt;50B Database'!$AI$1:AI1012)+1,""))</f>
        <v/>
      </c>
    </row>
    <row r="1014" spans="1:35" x14ac:dyDescent="0.25">
      <c r="A1014" t="s">
        <v>2336</v>
      </c>
      <c r="B1014">
        <v>598954</v>
      </c>
      <c r="C1014" s="5" t="s">
        <v>2299</v>
      </c>
      <c r="D1014" s="5" t="s">
        <v>4387</v>
      </c>
      <c r="E1014" s="5" t="s">
        <v>4388</v>
      </c>
      <c r="F1014" s="2">
        <v>5952</v>
      </c>
      <c r="G1014" s="2">
        <v>682560</v>
      </c>
      <c r="H1014" s="2">
        <v>505654</v>
      </c>
      <c r="I1014" s="2">
        <v>43205</v>
      </c>
      <c r="J1014" s="2">
        <v>462449</v>
      </c>
      <c r="K1014" s="33">
        <v>1.2870608434659822E-2</v>
      </c>
      <c r="L1014" s="2">
        <v>5762</v>
      </c>
      <c r="M1014" s="2">
        <v>617545</v>
      </c>
      <c r="N1014" s="2">
        <v>450856</v>
      </c>
      <c r="O1014" s="33">
        <v>1.2780133789946236E-2</v>
      </c>
      <c r="P1014" s="2">
        <v>5761</v>
      </c>
      <c r="Q1014" s="2">
        <v>628104</v>
      </c>
      <c r="R1014" s="2">
        <v>454307</v>
      </c>
      <c r="S1014" s="35">
        <v>1.2680852375156006E-2</v>
      </c>
      <c r="T1014" t="s">
        <v>4388</v>
      </c>
      <c r="U1014" t="s">
        <v>4388</v>
      </c>
      <c r="V1014" s="5" t="s">
        <v>4387</v>
      </c>
      <c r="W1014" s="5">
        <v>0</v>
      </c>
      <c r="X1014" s="4">
        <v>1.8975605950381606E-4</v>
      </c>
      <c r="Y1014" s="6">
        <v>191</v>
      </c>
      <c r="Z1014" s="4">
        <v>-9.9281414790229616E-5</v>
      </c>
      <c r="AA1014" s="5">
        <v>2508</v>
      </c>
      <c r="AC1014" s="16" t="str">
        <f t="shared" si="90"/>
        <v/>
      </c>
      <c r="AD1014" s="16" t="str">
        <f t="shared" si="91"/>
        <v/>
      </c>
      <c r="AE1014" s="16" t="str">
        <f t="shared" si="92"/>
        <v/>
      </c>
      <c r="AF1014" s="16">
        <f t="shared" si="93"/>
        <v>1.2870608434659822E-2</v>
      </c>
      <c r="AG1014" s="16" t="str">
        <f t="shared" si="94"/>
        <v/>
      </c>
      <c r="AH1014" s="16" t="str">
        <f t="shared" si="95"/>
        <v/>
      </c>
      <c r="AI1014" s="17" t="str">
        <f>IF('Peer Comparison Tool'!$D$11="NR","",IF($C1014='Peer Comparison Tool'!$D$9,COUNT('ALLL &lt;50B Database'!$AI$1:AI1013)+1,""))</f>
        <v/>
      </c>
    </row>
    <row r="1015" spans="1:35" x14ac:dyDescent="0.25">
      <c r="A1015" t="s">
        <v>744</v>
      </c>
      <c r="B1015">
        <v>830542</v>
      </c>
      <c r="C1015" s="5" t="s">
        <v>716</v>
      </c>
      <c r="D1015" s="5" t="s">
        <v>4390</v>
      </c>
      <c r="E1015" s="5" t="s">
        <v>4388</v>
      </c>
      <c r="F1015" s="2">
        <v>4823</v>
      </c>
      <c r="G1015" s="2">
        <v>681726</v>
      </c>
      <c r="H1015" s="2">
        <v>486043</v>
      </c>
      <c r="I1015" s="2">
        <v>31072</v>
      </c>
      <c r="J1015" s="2">
        <v>454971</v>
      </c>
      <c r="K1015" s="33">
        <v>1.0600675647458849E-2</v>
      </c>
      <c r="L1015" s="2">
        <v>4085</v>
      </c>
      <c r="M1015" s="2">
        <v>526087</v>
      </c>
      <c r="N1015" s="2">
        <v>369492</v>
      </c>
      <c r="O1015" s="33">
        <v>1.1055719744947116E-2</v>
      </c>
      <c r="P1015" s="2">
        <v>4160</v>
      </c>
      <c r="Q1015" s="2">
        <v>539329</v>
      </c>
      <c r="R1015" s="2">
        <v>387684</v>
      </c>
      <c r="S1015" s="35">
        <v>1.0730388667058739E-2</v>
      </c>
      <c r="T1015" t="s">
        <v>4388</v>
      </c>
      <c r="U1015" t="s">
        <v>4388</v>
      </c>
      <c r="V1015" s="5" t="s">
        <v>4390</v>
      </c>
      <c r="W1015" s="5">
        <v>0</v>
      </c>
      <c r="X1015" s="4">
        <v>-1.2971301959988947E-4</v>
      </c>
      <c r="Y1015" s="6">
        <v>663</v>
      </c>
      <c r="Z1015" s="4">
        <v>-3.2533107788837792E-4</v>
      </c>
      <c r="AA1015" s="5">
        <v>3550</v>
      </c>
      <c r="AC1015" s="16" t="str">
        <f t="shared" si="90"/>
        <v/>
      </c>
      <c r="AD1015" s="16" t="str">
        <f t="shared" si="91"/>
        <v/>
      </c>
      <c r="AE1015" s="16" t="str">
        <f t="shared" si="92"/>
        <v/>
      </c>
      <c r="AF1015" s="16">
        <f t="shared" si="93"/>
        <v>1.0600675647458849E-2</v>
      </c>
      <c r="AG1015" s="16" t="str">
        <f t="shared" si="94"/>
        <v/>
      </c>
      <c r="AH1015" s="16" t="str">
        <f t="shared" si="95"/>
        <v/>
      </c>
      <c r="AI1015" s="17" t="str">
        <f>IF('Peer Comparison Tool'!$D$11="NR","",IF($C1015='Peer Comparison Tool'!$D$9,COUNT('ALLL &lt;50B Database'!$AI$1:AI1014)+1,""))</f>
        <v/>
      </c>
    </row>
    <row r="1016" spans="1:35" x14ac:dyDescent="0.25">
      <c r="A1016" t="s">
        <v>4146</v>
      </c>
      <c r="B1016">
        <v>69678</v>
      </c>
      <c r="C1016" s="5" t="s">
        <v>4128</v>
      </c>
      <c r="D1016" s="5" t="s">
        <v>4390</v>
      </c>
      <c r="E1016" s="5" t="s">
        <v>4388</v>
      </c>
      <c r="F1016" s="2">
        <v>6316</v>
      </c>
      <c r="G1016" s="2">
        <v>681367</v>
      </c>
      <c r="H1016" s="2">
        <v>328194</v>
      </c>
      <c r="I1016" s="2">
        <v>44281</v>
      </c>
      <c r="J1016" s="2">
        <v>283913</v>
      </c>
      <c r="K1016" s="33">
        <v>2.2246251492534685E-2</v>
      </c>
      <c r="L1016" s="2">
        <v>6387</v>
      </c>
      <c r="M1016" s="2">
        <v>607293</v>
      </c>
      <c r="N1016" s="2">
        <v>283227</v>
      </c>
      <c r="O1016" s="33">
        <v>2.2550816129818133E-2</v>
      </c>
      <c r="P1016" s="2">
        <v>6290</v>
      </c>
      <c r="Q1016" s="2">
        <v>630560</v>
      </c>
      <c r="R1016" s="2">
        <v>279927</v>
      </c>
      <c r="S1016" s="35">
        <v>2.2470144001829048E-2</v>
      </c>
      <c r="T1016" t="s">
        <v>4388</v>
      </c>
      <c r="U1016" t="s">
        <v>4388</v>
      </c>
      <c r="V1016" s="5" t="s">
        <v>4390</v>
      </c>
      <c r="W1016" s="5">
        <v>0</v>
      </c>
      <c r="X1016" s="4">
        <v>-2.2389250929436347E-4</v>
      </c>
      <c r="Y1016" s="6">
        <v>26</v>
      </c>
      <c r="Z1016" s="4">
        <v>-8.0672127989084991E-5</v>
      </c>
      <c r="AA1016" s="5">
        <v>381</v>
      </c>
      <c r="AC1016" s="16" t="str">
        <f t="shared" si="90"/>
        <v/>
      </c>
      <c r="AD1016" s="16" t="str">
        <f t="shared" si="91"/>
        <v/>
      </c>
      <c r="AE1016" s="16" t="str">
        <f t="shared" si="92"/>
        <v/>
      </c>
      <c r="AF1016" s="16">
        <f t="shared" si="93"/>
        <v>2.2246251492534685E-2</v>
      </c>
      <c r="AG1016" s="16" t="str">
        <f t="shared" si="94"/>
        <v/>
      </c>
      <c r="AH1016" s="16" t="str">
        <f t="shared" si="95"/>
        <v/>
      </c>
      <c r="AI1016" s="17" t="str">
        <f>IF('Peer Comparison Tool'!$D$11="NR","",IF($C1016='Peer Comparison Tool'!$D$9,COUNT('ALLL &lt;50B Database'!$AI$1:AI1015)+1,""))</f>
        <v/>
      </c>
    </row>
    <row r="1017" spans="1:35" x14ac:dyDescent="0.25">
      <c r="A1017" t="s">
        <v>2060</v>
      </c>
      <c r="B1017">
        <v>208057</v>
      </c>
      <c r="C1017" s="5" t="s">
        <v>2041</v>
      </c>
      <c r="D1017" s="5" t="s">
        <v>4387</v>
      </c>
      <c r="E1017" s="5" t="s">
        <v>4388</v>
      </c>
      <c r="F1017" s="2">
        <v>4148</v>
      </c>
      <c r="G1017" s="2">
        <v>680885</v>
      </c>
      <c r="H1017" s="2">
        <v>363391</v>
      </c>
      <c r="I1017" s="2">
        <v>42767</v>
      </c>
      <c r="J1017" s="2">
        <v>320624</v>
      </c>
      <c r="K1017" s="33">
        <v>1.2937272318977993E-2</v>
      </c>
      <c r="L1017" s="2">
        <v>4135</v>
      </c>
      <c r="M1017" s="2">
        <v>597824</v>
      </c>
      <c r="N1017" s="2">
        <v>315921</v>
      </c>
      <c r="O1017" s="33">
        <v>1.3088715216778879E-2</v>
      </c>
      <c r="P1017" s="2">
        <v>4143</v>
      </c>
      <c r="Q1017" s="2">
        <v>615031</v>
      </c>
      <c r="R1017" s="2">
        <v>321183</v>
      </c>
      <c r="S1017" s="35">
        <v>1.2899188313204621E-2</v>
      </c>
      <c r="T1017" t="s">
        <v>4388</v>
      </c>
      <c r="U1017" t="s">
        <v>4388</v>
      </c>
      <c r="V1017" s="5" t="s">
        <v>4387</v>
      </c>
      <c r="W1017" s="5">
        <v>0</v>
      </c>
      <c r="X1017" s="4">
        <v>3.8084005773372093E-5</v>
      </c>
      <c r="Y1017" s="6">
        <v>5</v>
      </c>
      <c r="Z1017" s="4">
        <v>-1.8952690357425771E-4</v>
      </c>
      <c r="AA1017" s="5">
        <v>2469</v>
      </c>
      <c r="AC1017" s="16" t="str">
        <f t="shared" si="90"/>
        <v/>
      </c>
      <c r="AD1017" s="16" t="str">
        <f t="shared" si="91"/>
        <v/>
      </c>
      <c r="AE1017" s="16" t="str">
        <f t="shared" si="92"/>
        <v/>
      </c>
      <c r="AF1017" s="16">
        <f t="shared" si="93"/>
        <v>1.2937272318977993E-2</v>
      </c>
      <c r="AG1017" s="16" t="str">
        <f t="shared" si="94"/>
        <v/>
      </c>
      <c r="AH1017" s="16" t="str">
        <f t="shared" si="95"/>
        <v/>
      </c>
      <c r="AI1017" s="17" t="str">
        <f>IF('Peer Comparison Tool'!$D$11="NR","",IF($C1017='Peer Comparison Tool'!$D$9,COUNT('ALLL &lt;50B Database'!$AI$1:AI1016)+1,""))</f>
        <v/>
      </c>
    </row>
    <row r="1018" spans="1:35" x14ac:dyDescent="0.25">
      <c r="A1018" t="s">
        <v>3793</v>
      </c>
      <c r="B1018">
        <v>514655</v>
      </c>
      <c r="C1018" s="5" t="s">
        <v>3704</v>
      </c>
      <c r="D1018" s="5" t="s">
        <v>4390</v>
      </c>
      <c r="E1018" s="5" t="s">
        <v>4388</v>
      </c>
      <c r="F1018" s="2">
        <v>4920</v>
      </c>
      <c r="G1018" s="2">
        <v>680472</v>
      </c>
      <c r="H1018" s="2">
        <v>466188</v>
      </c>
      <c r="I1018" s="2">
        <v>65092</v>
      </c>
      <c r="J1018" s="2">
        <v>401096</v>
      </c>
      <c r="K1018" s="33">
        <v>1.2266390091150249E-2</v>
      </c>
      <c r="L1018" s="2">
        <v>4856</v>
      </c>
      <c r="M1018" s="2">
        <v>663085</v>
      </c>
      <c r="N1018" s="2">
        <v>416804</v>
      </c>
      <c r="O1018" s="33">
        <v>1.1650559975432098E-2</v>
      </c>
      <c r="P1018" s="2">
        <v>4766</v>
      </c>
      <c r="Q1018" s="2">
        <v>610629</v>
      </c>
      <c r="R1018" s="2">
        <v>409664</v>
      </c>
      <c r="S1018" s="35">
        <v>1.163392438681456E-2</v>
      </c>
      <c r="T1018" t="s">
        <v>4388</v>
      </c>
      <c r="U1018" t="s">
        <v>4388</v>
      </c>
      <c r="V1018" s="5" t="s">
        <v>4390</v>
      </c>
      <c r="W1018" s="5">
        <v>0</v>
      </c>
      <c r="X1018" s="4">
        <v>6.3246570433568919E-4</v>
      </c>
      <c r="Y1018" s="6">
        <v>154</v>
      </c>
      <c r="Z1018" s="4">
        <v>-1.6635588617537611E-5</v>
      </c>
      <c r="AA1018" s="5">
        <v>2795</v>
      </c>
      <c r="AC1018" s="16" t="str">
        <f t="shared" si="90"/>
        <v/>
      </c>
      <c r="AD1018" s="16" t="str">
        <f t="shared" si="91"/>
        <v/>
      </c>
      <c r="AE1018" s="16" t="str">
        <f t="shared" si="92"/>
        <v/>
      </c>
      <c r="AF1018" s="16">
        <f t="shared" si="93"/>
        <v>1.2266390091150249E-2</v>
      </c>
      <c r="AG1018" s="16" t="str">
        <f t="shared" si="94"/>
        <v/>
      </c>
      <c r="AH1018" s="16" t="str">
        <f t="shared" si="95"/>
        <v/>
      </c>
      <c r="AI1018" s="17" t="str">
        <f>IF('Peer Comparison Tool'!$D$11="NR","",IF($C1018='Peer Comparison Tool'!$D$9,COUNT('ALLL &lt;50B Database'!$AI$1:AI1017)+1,""))</f>
        <v/>
      </c>
    </row>
    <row r="1019" spans="1:35" x14ac:dyDescent="0.25">
      <c r="A1019" t="s">
        <v>816</v>
      </c>
      <c r="B1019">
        <v>920854</v>
      </c>
      <c r="C1019" s="5" t="s">
        <v>2041</v>
      </c>
      <c r="D1019" s="5" t="s">
        <v>4390</v>
      </c>
      <c r="E1019" s="5" t="s">
        <v>4388</v>
      </c>
      <c r="F1019" s="2">
        <v>4426</v>
      </c>
      <c r="G1019" s="2">
        <v>679317</v>
      </c>
      <c r="H1019" s="2">
        <v>456244</v>
      </c>
      <c r="I1019" s="2">
        <v>64869</v>
      </c>
      <c r="J1019" s="2">
        <v>391375</v>
      </c>
      <c r="K1019" s="33">
        <v>1.1308847013733631E-2</v>
      </c>
      <c r="L1019" s="2">
        <v>3292</v>
      </c>
      <c r="M1019" s="2">
        <v>658193</v>
      </c>
      <c r="N1019" s="2">
        <v>434411</v>
      </c>
      <c r="O1019" s="33">
        <v>7.5780769823968544E-3</v>
      </c>
      <c r="P1019" s="2">
        <v>3598</v>
      </c>
      <c r="Q1019" s="2">
        <v>639958</v>
      </c>
      <c r="R1019" s="2">
        <v>400748</v>
      </c>
      <c r="S1019" s="35">
        <v>8.9782107459051574E-3</v>
      </c>
      <c r="T1019" t="s">
        <v>4388</v>
      </c>
      <c r="U1019" t="s">
        <v>4388</v>
      </c>
      <c r="V1019" s="5" t="s">
        <v>4390</v>
      </c>
      <c r="W1019" s="5">
        <v>0</v>
      </c>
      <c r="X1019" s="4">
        <v>2.3306362678284735E-3</v>
      </c>
      <c r="Y1019" s="6">
        <v>828</v>
      </c>
      <c r="Z1019" s="4">
        <v>1.400133763508303E-3</v>
      </c>
      <c r="AA1019" s="5">
        <v>3243</v>
      </c>
      <c r="AC1019" s="16" t="str">
        <f t="shared" si="90"/>
        <v/>
      </c>
      <c r="AD1019" s="16" t="str">
        <f t="shared" si="91"/>
        <v/>
      </c>
      <c r="AE1019" s="16" t="str">
        <f t="shared" si="92"/>
        <v/>
      </c>
      <c r="AF1019" s="16">
        <f t="shared" si="93"/>
        <v>1.1308847013733631E-2</v>
      </c>
      <c r="AG1019" s="16" t="str">
        <f t="shared" si="94"/>
        <v/>
      </c>
      <c r="AH1019" s="16" t="str">
        <f t="shared" si="95"/>
        <v/>
      </c>
      <c r="AI1019" s="17" t="str">
        <f>IF('Peer Comparison Tool'!$D$11="NR","",IF($C1019='Peer Comparison Tool'!$D$9,COUNT('ALLL &lt;50B Database'!$AI$1:AI1018)+1,""))</f>
        <v/>
      </c>
    </row>
    <row r="1020" spans="1:35" x14ac:dyDescent="0.25">
      <c r="A1020" t="s">
        <v>2653</v>
      </c>
      <c r="B1020">
        <v>637170</v>
      </c>
      <c r="C1020" s="5" t="s">
        <v>2642</v>
      </c>
      <c r="D1020" s="5" t="s">
        <v>4390</v>
      </c>
      <c r="E1020" s="5" t="s">
        <v>4388</v>
      </c>
      <c r="F1020" s="2">
        <v>6833</v>
      </c>
      <c r="G1020" s="2">
        <v>678582</v>
      </c>
      <c r="H1020" s="2">
        <v>592291</v>
      </c>
      <c r="I1020" s="2">
        <v>45287</v>
      </c>
      <c r="J1020" s="2">
        <v>547004</v>
      </c>
      <c r="K1020" s="33">
        <v>1.2491681962106311E-2</v>
      </c>
      <c r="L1020" s="2">
        <v>5832</v>
      </c>
      <c r="M1020" s="2">
        <v>628546</v>
      </c>
      <c r="N1020" s="2">
        <v>536123</v>
      </c>
      <c r="O1020" s="33">
        <v>1.087810073434641E-2</v>
      </c>
      <c r="P1020" s="2">
        <v>6333</v>
      </c>
      <c r="Q1020" s="2">
        <v>627097</v>
      </c>
      <c r="R1020" s="2">
        <v>538782</v>
      </c>
      <c r="S1020" s="35">
        <v>1.175429023241311E-2</v>
      </c>
      <c r="T1020" t="s">
        <v>4388</v>
      </c>
      <c r="U1020" t="s">
        <v>4388</v>
      </c>
      <c r="V1020" s="5" t="s">
        <v>4390</v>
      </c>
      <c r="W1020" s="5">
        <v>0</v>
      </c>
      <c r="X1020" s="4">
        <v>7.373917296932004E-4</v>
      </c>
      <c r="Y1020" s="6">
        <v>500</v>
      </c>
      <c r="Z1020" s="4">
        <v>8.7618949806670017E-4</v>
      </c>
      <c r="AA1020" s="5">
        <v>2709</v>
      </c>
      <c r="AC1020" s="16" t="str">
        <f t="shared" si="90"/>
        <v/>
      </c>
      <c r="AD1020" s="16" t="str">
        <f t="shared" si="91"/>
        <v/>
      </c>
      <c r="AE1020" s="16" t="str">
        <f t="shared" si="92"/>
        <v/>
      </c>
      <c r="AF1020" s="16">
        <f t="shared" si="93"/>
        <v>1.2491681962106311E-2</v>
      </c>
      <c r="AG1020" s="16" t="str">
        <f t="shared" si="94"/>
        <v/>
      </c>
      <c r="AH1020" s="16" t="str">
        <f t="shared" si="95"/>
        <v/>
      </c>
      <c r="AI1020" s="17" t="str">
        <f>IF('Peer Comparison Tool'!$D$11="NR","",IF($C1020='Peer Comparison Tool'!$D$9,COUNT('ALLL &lt;50B Database'!$AI$1:AI1019)+1,""))</f>
        <v/>
      </c>
    </row>
    <row r="1021" spans="1:35" x14ac:dyDescent="0.25">
      <c r="A1021" t="s">
        <v>3004</v>
      </c>
      <c r="B1021">
        <v>301574</v>
      </c>
      <c r="C1021" s="5" t="s">
        <v>2948</v>
      </c>
      <c r="D1021" s="5" t="s">
        <v>4390</v>
      </c>
      <c r="E1021" s="5" t="s">
        <v>4388</v>
      </c>
      <c r="F1021" s="2">
        <v>5064</v>
      </c>
      <c r="G1021" s="2">
        <v>678392</v>
      </c>
      <c r="H1021" s="2">
        <v>493006</v>
      </c>
      <c r="I1021" s="2">
        <v>17886</v>
      </c>
      <c r="J1021" s="2">
        <v>475120</v>
      </c>
      <c r="K1021" s="33">
        <v>1.065835999326486E-2</v>
      </c>
      <c r="L1021" s="2">
        <v>4267</v>
      </c>
      <c r="M1021" s="2">
        <v>610872</v>
      </c>
      <c r="N1021" s="2">
        <v>475091</v>
      </c>
      <c r="O1021" s="33">
        <v>8.9814372404444631E-3</v>
      </c>
      <c r="P1021" s="2">
        <v>4760</v>
      </c>
      <c r="Q1021" s="2">
        <v>628600</v>
      </c>
      <c r="R1021" s="2">
        <v>478131</v>
      </c>
      <c r="S1021" s="35">
        <v>9.9554306246614419E-3</v>
      </c>
      <c r="T1021" t="s">
        <v>4388</v>
      </c>
      <c r="U1021" t="s">
        <v>4388</v>
      </c>
      <c r="V1021" s="5" t="s">
        <v>4390</v>
      </c>
      <c r="W1021" s="5">
        <v>0</v>
      </c>
      <c r="X1021" s="4">
        <v>7.0292936860341833E-4</v>
      </c>
      <c r="Y1021" s="6">
        <v>304</v>
      </c>
      <c r="Z1021" s="4">
        <v>9.739933842169788E-4</v>
      </c>
      <c r="AA1021" s="5">
        <v>3527</v>
      </c>
      <c r="AC1021" s="16" t="str">
        <f t="shared" si="90"/>
        <v/>
      </c>
      <c r="AD1021" s="16" t="str">
        <f t="shared" si="91"/>
        <v/>
      </c>
      <c r="AE1021" s="16" t="str">
        <f t="shared" si="92"/>
        <v/>
      </c>
      <c r="AF1021" s="16">
        <f t="shared" si="93"/>
        <v>1.065835999326486E-2</v>
      </c>
      <c r="AG1021" s="16" t="str">
        <f t="shared" si="94"/>
        <v/>
      </c>
      <c r="AH1021" s="16" t="str">
        <f t="shared" si="95"/>
        <v/>
      </c>
      <c r="AI1021" s="17" t="str">
        <f>IF('Peer Comparison Tool'!$D$11="NR","",IF($C1021='Peer Comparison Tool'!$D$9,COUNT('ALLL &lt;50B Database'!$AI$1:AI1020)+1,""))</f>
        <v/>
      </c>
    </row>
    <row r="1022" spans="1:35" x14ac:dyDescent="0.25">
      <c r="A1022" t="s">
        <v>2615</v>
      </c>
      <c r="B1022">
        <v>3446636</v>
      </c>
      <c r="C1022" s="5" t="s">
        <v>2604</v>
      </c>
      <c r="D1022" s="5" t="s">
        <v>4387</v>
      </c>
      <c r="E1022" s="5" t="s">
        <v>4388</v>
      </c>
      <c r="F1022" s="2">
        <v>4944</v>
      </c>
      <c r="G1022" s="2">
        <v>678067</v>
      </c>
      <c r="H1022" s="2">
        <v>558478</v>
      </c>
      <c r="I1022" s="2">
        <v>143950</v>
      </c>
      <c r="J1022" s="2">
        <v>414528</v>
      </c>
      <c r="K1022" s="33">
        <v>1.1926817971283001E-2</v>
      </c>
      <c r="L1022" s="2">
        <v>3868</v>
      </c>
      <c r="M1022" s="2">
        <v>523606</v>
      </c>
      <c r="N1022" s="2">
        <v>415820</v>
      </c>
      <c r="O1022" s="33">
        <v>9.3021018710018766E-3</v>
      </c>
      <c r="P1022" s="2">
        <v>4130</v>
      </c>
      <c r="Q1022" s="2">
        <v>525856</v>
      </c>
      <c r="R1022" s="2">
        <v>404624</v>
      </c>
      <c r="S1022" s="35">
        <v>1.0207006999090513E-2</v>
      </c>
      <c r="T1022" t="s">
        <v>4388</v>
      </c>
      <c r="U1022" t="s">
        <v>4388</v>
      </c>
      <c r="V1022" s="5" t="s">
        <v>4387</v>
      </c>
      <c r="W1022" s="5">
        <v>0</v>
      </c>
      <c r="X1022" s="4">
        <v>1.7198109721924884E-3</v>
      </c>
      <c r="Y1022" s="6">
        <v>814</v>
      </c>
      <c r="Z1022" s="4">
        <v>9.0490512808863617E-4</v>
      </c>
      <c r="AA1022" s="5">
        <v>2963</v>
      </c>
      <c r="AC1022" s="16" t="str">
        <f t="shared" si="90"/>
        <v/>
      </c>
      <c r="AD1022" s="16" t="str">
        <f t="shared" si="91"/>
        <v/>
      </c>
      <c r="AE1022" s="16" t="str">
        <f t="shared" si="92"/>
        <v/>
      </c>
      <c r="AF1022" s="16">
        <f t="shared" si="93"/>
        <v>1.1926817971283001E-2</v>
      </c>
      <c r="AG1022" s="16" t="str">
        <f t="shared" si="94"/>
        <v/>
      </c>
      <c r="AH1022" s="16" t="str">
        <f t="shared" si="95"/>
        <v/>
      </c>
      <c r="AI1022" s="17" t="str">
        <f>IF('Peer Comparison Tool'!$D$11="NR","",IF($C1022='Peer Comparison Tool'!$D$9,COUNT('ALLL &lt;50B Database'!$AI$1:AI1021)+1,""))</f>
        <v/>
      </c>
    </row>
    <row r="1023" spans="1:35" x14ac:dyDescent="0.25">
      <c r="A1023" t="s">
        <v>1327</v>
      </c>
      <c r="B1023">
        <v>592644</v>
      </c>
      <c r="C1023" s="5" t="s">
        <v>1309</v>
      </c>
      <c r="D1023" s="5" t="s">
        <v>4390</v>
      </c>
      <c r="E1023" s="5" t="s">
        <v>4388</v>
      </c>
      <c r="F1023" s="2">
        <v>5072</v>
      </c>
      <c r="G1023" s="2">
        <v>676442</v>
      </c>
      <c r="H1023" s="2">
        <v>348900</v>
      </c>
      <c r="I1023" s="2">
        <v>37079</v>
      </c>
      <c r="J1023" s="2">
        <v>311821</v>
      </c>
      <c r="K1023" s="33">
        <v>1.626574220466229E-2</v>
      </c>
      <c r="L1023" s="2">
        <v>3899</v>
      </c>
      <c r="M1023" s="2">
        <v>619714</v>
      </c>
      <c r="N1023" s="2">
        <v>302642</v>
      </c>
      <c r="O1023" s="33">
        <v>1.2883208543427548E-2</v>
      </c>
      <c r="P1023" s="2">
        <v>4376</v>
      </c>
      <c r="Q1023" s="2">
        <v>622017</v>
      </c>
      <c r="R1023" s="2">
        <v>314206</v>
      </c>
      <c r="S1023" s="35">
        <v>1.3927168800086567E-2</v>
      </c>
      <c r="T1023" t="s">
        <v>4388</v>
      </c>
      <c r="U1023" t="s">
        <v>4388</v>
      </c>
      <c r="V1023" s="5" t="s">
        <v>4390</v>
      </c>
      <c r="W1023" s="5">
        <v>0</v>
      </c>
      <c r="X1023" s="4">
        <v>2.3385734045757237E-3</v>
      </c>
      <c r="Y1023" s="6">
        <v>696</v>
      </c>
      <c r="Z1023" s="4">
        <v>1.0439602566590187E-3</v>
      </c>
      <c r="AA1023" s="5">
        <v>1196</v>
      </c>
      <c r="AC1023" s="16" t="str">
        <f t="shared" si="90"/>
        <v/>
      </c>
      <c r="AD1023" s="16" t="str">
        <f t="shared" si="91"/>
        <v/>
      </c>
      <c r="AE1023" s="16" t="str">
        <f t="shared" si="92"/>
        <v/>
      </c>
      <c r="AF1023" s="16">
        <f t="shared" si="93"/>
        <v>1.626574220466229E-2</v>
      </c>
      <c r="AG1023" s="16" t="str">
        <f t="shared" si="94"/>
        <v/>
      </c>
      <c r="AH1023" s="16" t="str">
        <f t="shared" si="95"/>
        <v/>
      </c>
      <c r="AI1023" s="17" t="str">
        <f>IF('Peer Comparison Tool'!$D$11="NR","",IF($C1023='Peer Comparison Tool'!$D$9,COUNT('ALLL &lt;50B Database'!$AI$1:AI1022)+1,""))</f>
        <v/>
      </c>
    </row>
    <row r="1024" spans="1:35" x14ac:dyDescent="0.25">
      <c r="A1024" t="s">
        <v>3007</v>
      </c>
      <c r="B1024">
        <v>861304</v>
      </c>
      <c r="C1024" s="5" t="s">
        <v>2948</v>
      </c>
      <c r="D1024" s="5" t="s">
        <v>4390</v>
      </c>
      <c r="E1024" s="5" t="s">
        <v>4388</v>
      </c>
      <c r="F1024" s="2">
        <v>5025</v>
      </c>
      <c r="G1024" s="2">
        <v>676049</v>
      </c>
      <c r="H1024" s="2">
        <v>523910</v>
      </c>
      <c r="I1024" s="2">
        <v>26301</v>
      </c>
      <c r="J1024" s="2">
        <v>497609</v>
      </c>
      <c r="K1024" s="33">
        <v>1.0098290022889457E-2</v>
      </c>
      <c r="L1024" s="2">
        <v>4576</v>
      </c>
      <c r="M1024" s="2">
        <v>607045</v>
      </c>
      <c r="N1024" s="2">
        <v>519088</v>
      </c>
      <c r="O1024" s="33">
        <v>8.8154609623031163E-3</v>
      </c>
      <c r="P1024" s="2">
        <v>4566</v>
      </c>
      <c r="Q1024" s="2">
        <v>598213</v>
      </c>
      <c r="R1024" s="2">
        <v>510839</v>
      </c>
      <c r="S1024" s="35">
        <v>8.938236900471578E-3</v>
      </c>
      <c r="T1024" t="s">
        <v>4388</v>
      </c>
      <c r="U1024" t="s">
        <v>4388</v>
      </c>
      <c r="V1024" s="5" t="s">
        <v>4390</v>
      </c>
      <c r="W1024" s="5">
        <v>0</v>
      </c>
      <c r="X1024" s="4">
        <v>1.1600531224178791E-3</v>
      </c>
      <c r="Y1024" s="6">
        <v>459</v>
      </c>
      <c r="Z1024" s="4">
        <v>1.2277593816846163E-4</v>
      </c>
      <c r="AA1024" s="5">
        <v>3751</v>
      </c>
      <c r="AC1024" s="16" t="str">
        <f t="shared" si="90"/>
        <v/>
      </c>
      <c r="AD1024" s="16" t="str">
        <f t="shared" si="91"/>
        <v/>
      </c>
      <c r="AE1024" s="16" t="str">
        <f t="shared" si="92"/>
        <v/>
      </c>
      <c r="AF1024" s="16">
        <f t="shared" si="93"/>
        <v>1.0098290022889457E-2</v>
      </c>
      <c r="AG1024" s="16" t="str">
        <f t="shared" si="94"/>
        <v/>
      </c>
      <c r="AH1024" s="16" t="str">
        <f t="shared" si="95"/>
        <v/>
      </c>
      <c r="AI1024" s="17" t="str">
        <f>IF('Peer Comparison Tool'!$D$11="NR","",IF($C1024='Peer Comparison Tool'!$D$9,COUNT('ALLL &lt;50B Database'!$AI$1:AI1023)+1,""))</f>
        <v/>
      </c>
    </row>
    <row r="1025" spans="1:35" x14ac:dyDescent="0.25">
      <c r="A1025" t="s">
        <v>737</v>
      </c>
      <c r="B1025">
        <v>585749</v>
      </c>
      <c r="C1025" s="5" t="s">
        <v>716</v>
      </c>
      <c r="D1025" s="5" t="s">
        <v>4387</v>
      </c>
      <c r="E1025" s="5" t="s">
        <v>4388</v>
      </c>
      <c r="F1025" s="2">
        <v>6961</v>
      </c>
      <c r="G1025" s="2">
        <v>674977</v>
      </c>
      <c r="H1025" s="2">
        <v>537384</v>
      </c>
      <c r="I1025" s="2">
        <v>22788</v>
      </c>
      <c r="J1025" s="2">
        <v>514596</v>
      </c>
      <c r="K1025" s="33">
        <v>1.3527116417539196E-2</v>
      </c>
      <c r="L1025" s="2">
        <v>7351</v>
      </c>
      <c r="M1025" s="2">
        <v>619632</v>
      </c>
      <c r="N1025" s="2">
        <v>524791</v>
      </c>
      <c r="O1025" s="33">
        <v>1.4007481073417798E-2</v>
      </c>
      <c r="P1025" s="2">
        <v>7344</v>
      </c>
      <c r="Q1025" s="2">
        <v>640822</v>
      </c>
      <c r="R1025" s="2">
        <v>525749</v>
      </c>
      <c r="S1025" s="35">
        <v>1.3968642831465206E-2</v>
      </c>
      <c r="T1025" t="s">
        <v>4388</v>
      </c>
      <c r="U1025" t="s">
        <v>4388</v>
      </c>
      <c r="V1025" s="5" t="s">
        <v>4387</v>
      </c>
      <c r="W1025" s="5">
        <v>0</v>
      </c>
      <c r="X1025" s="4">
        <v>-4.4152641392600916E-4</v>
      </c>
      <c r="Y1025" s="6">
        <v>-383</v>
      </c>
      <c r="Z1025" s="4">
        <v>-3.883824195259275E-5</v>
      </c>
      <c r="AA1025" s="5">
        <v>2184</v>
      </c>
      <c r="AC1025" s="16" t="str">
        <f t="shared" si="90"/>
        <v/>
      </c>
      <c r="AD1025" s="16" t="str">
        <f t="shared" si="91"/>
        <v/>
      </c>
      <c r="AE1025" s="16" t="str">
        <f t="shared" si="92"/>
        <v/>
      </c>
      <c r="AF1025" s="16">
        <f t="shared" si="93"/>
        <v>1.3527116417539196E-2</v>
      </c>
      <c r="AG1025" s="16" t="str">
        <f t="shared" si="94"/>
        <v/>
      </c>
      <c r="AH1025" s="16" t="str">
        <f t="shared" si="95"/>
        <v/>
      </c>
      <c r="AI1025" s="17" t="str">
        <f>IF('Peer Comparison Tool'!$D$11="NR","",IF($C1025='Peer Comparison Tool'!$D$9,COUNT('ALLL &lt;50B Database'!$AI$1:AI1024)+1,""))</f>
        <v/>
      </c>
    </row>
    <row r="1026" spans="1:35" x14ac:dyDescent="0.25">
      <c r="A1026" t="s">
        <v>1330</v>
      </c>
      <c r="B1026">
        <v>967046</v>
      </c>
      <c r="C1026" s="5" t="s">
        <v>1309</v>
      </c>
      <c r="D1026" s="5" t="s">
        <v>4390</v>
      </c>
      <c r="E1026" s="5" t="s">
        <v>4388</v>
      </c>
      <c r="F1026" s="2">
        <v>6134</v>
      </c>
      <c r="G1026" s="2">
        <v>674583</v>
      </c>
      <c r="H1026" s="2">
        <v>512543</v>
      </c>
      <c r="I1026" s="2">
        <v>59339</v>
      </c>
      <c r="J1026" s="2">
        <v>453204</v>
      </c>
      <c r="K1026" s="33">
        <v>1.3534743735712836E-2</v>
      </c>
      <c r="L1026" s="2">
        <v>5616</v>
      </c>
      <c r="M1026" s="2">
        <v>593315</v>
      </c>
      <c r="N1026" s="2">
        <v>452578</v>
      </c>
      <c r="O1026" s="33">
        <v>1.240891072920027E-2</v>
      </c>
      <c r="P1026" s="2">
        <v>5704</v>
      </c>
      <c r="Q1026" s="2">
        <v>598750</v>
      </c>
      <c r="R1026" s="2">
        <v>462427</v>
      </c>
      <c r="S1026" s="35">
        <v>1.2334919890058322E-2</v>
      </c>
      <c r="T1026" t="s">
        <v>4388</v>
      </c>
      <c r="U1026" t="s">
        <v>4388</v>
      </c>
      <c r="V1026" s="5" t="s">
        <v>4390</v>
      </c>
      <c r="W1026" s="5">
        <v>0</v>
      </c>
      <c r="X1026" s="4">
        <v>1.1998238456545143E-3</v>
      </c>
      <c r="Y1026" s="6">
        <v>430</v>
      </c>
      <c r="Z1026" s="4">
        <v>-7.3990839141948109E-5</v>
      </c>
      <c r="AA1026" s="5">
        <v>2179</v>
      </c>
      <c r="AC1026" s="16" t="str">
        <f t="shared" si="90"/>
        <v/>
      </c>
      <c r="AD1026" s="16" t="str">
        <f t="shared" si="91"/>
        <v/>
      </c>
      <c r="AE1026" s="16" t="str">
        <f t="shared" si="92"/>
        <v/>
      </c>
      <c r="AF1026" s="16">
        <f t="shared" si="93"/>
        <v>1.3534743735712836E-2</v>
      </c>
      <c r="AG1026" s="16" t="str">
        <f t="shared" si="94"/>
        <v/>
      </c>
      <c r="AH1026" s="16" t="str">
        <f t="shared" si="95"/>
        <v/>
      </c>
      <c r="AI1026" s="17" t="str">
        <f>IF('Peer Comparison Tool'!$D$11="NR","",IF($C1026='Peer Comparison Tool'!$D$9,COUNT('ALLL &lt;50B Database'!$AI$1:AI1025)+1,""))</f>
        <v/>
      </c>
    </row>
    <row r="1027" spans="1:35" x14ac:dyDescent="0.25">
      <c r="A1027" t="s">
        <v>828</v>
      </c>
      <c r="B1027">
        <v>88455</v>
      </c>
      <c r="C1027" s="5" t="s">
        <v>2711</v>
      </c>
      <c r="D1027" s="5" t="s">
        <v>4390</v>
      </c>
      <c r="E1027" s="5" t="s">
        <v>4388</v>
      </c>
      <c r="F1027" s="2">
        <v>4741</v>
      </c>
      <c r="G1027" s="2">
        <v>674419</v>
      </c>
      <c r="H1027" s="2">
        <v>424013</v>
      </c>
      <c r="I1027" s="2">
        <v>20567</v>
      </c>
      <c r="J1027" s="2">
        <v>403446</v>
      </c>
      <c r="K1027" s="33">
        <v>1.1751262870371747E-2</v>
      </c>
      <c r="L1027" s="2">
        <v>4512</v>
      </c>
      <c r="M1027" s="2">
        <v>619860</v>
      </c>
      <c r="N1027" s="2">
        <v>420669</v>
      </c>
      <c r="O1027" s="33">
        <v>1.0725772519486818E-2</v>
      </c>
      <c r="P1027" s="2">
        <v>4621</v>
      </c>
      <c r="Q1027" s="2">
        <v>612565</v>
      </c>
      <c r="R1027" s="2">
        <v>403538</v>
      </c>
      <c r="S1027" s="35">
        <v>1.14512140120633E-2</v>
      </c>
      <c r="T1027" t="s">
        <v>4388</v>
      </c>
      <c r="U1027" t="s">
        <v>4388</v>
      </c>
      <c r="V1027" s="5" t="s">
        <v>4390</v>
      </c>
      <c r="W1027" s="5">
        <v>0</v>
      </c>
      <c r="X1027" s="4">
        <v>3.0004885830844756E-4</v>
      </c>
      <c r="Y1027" s="6">
        <v>120</v>
      </c>
      <c r="Z1027" s="4">
        <v>7.2544149257648162E-4</v>
      </c>
      <c r="AA1027" s="5">
        <v>3046</v>
      </c>
      <c r="AC1027" s="16" t="str">
        <f t="shared" ref="AC1027:AC1090" si="96">IF(AND($G1027&gt;=10000000,$G1027&lt;50000000),$K1027,"")</f>
        <v/>
      </c>
      <c r="AD1027" s="16" t="str">
        <f t="shared" ref="AD1027:AD1090" si="97">IF(AND($G1027&gt;=5000000,$G1027&lt;9999999),$K1027,"")</f>
        <v/>
      </c>
      <c r="AE1027" s="16" t="str">
        <f t="shared" ref="AE1027:AE1090" si="98">IF(AND($G1027&gt;=1000000,$G1027&lt;4999999),$K1027,"")</f>
        <v/>
      </c>
      <c r="AF1027" s="16">
        <f t="shared" ref="AF1027:AF1090" si="99">IF(AND($G1027&gt;=500000,$G1027&lt;999999),$K1027,"")</f>
        <v>1.1751262870371747E-2</v>
      </c>
      <c r="AG1027" s="16" t="str">
        <f t="shared" ref="AG1027:AG1090" si="100">IF(AND($G1027&gt;=100000,$G1027&lt;499999),$K1027,"")</f>
        <v/>
      </c>
      <c r="AH1027" s="16" t="str">
        <f t="shared" ref="AH1027:AH1090" si="101">IF(AND($G1027&gt;=0,$G1027&lt;99999),$K1027,"")</f>
        <v/>
      </c>
      <c r="AI1027" s="17" t="str">
        <f>IF('Peer Comparison Tool'!$D$11="NR","",IF($C1027='Peer Comparison Tool'!$D$9,COUNT('ALLL &lt;50B Database'!$AI$1:AI1026)+1,""))</f>
        <v/>
      </c>
    </row>
    <row r="1028" spans="1:35" x14ac:dyDescent="0.25">
      <c r="A1028" t="s">
        <v>500</v>
      </c>
      <c r="B1028">
        <v>3807880</v>
      </c>
      <c r="C1028" s="5" t="s">
        <v>462</v>
      </c>
      <c r="D1028" s="5" t="s">
        <v>4390</v>
      </c>
      <c r="E1028" s="5" t="s">
        <v>4388</v>
      </c>
      <c r="F1028" s="2">
        <v>3988</v>
      </c>
      <c r="G1028" s="2">
        <v>674413</v>
      </c>
      <c r="H1028" s="2">
        <v>483683</v>
      </c>
      <c r="I1028" s="2">
        <v>95851</v>
      </c>
      <c r="J1028" s="2">
        <v>387832</v>
      </c>
      <c r="K1028" s="33">
        <v>1.0282802863095361E-2</v>
      </c>
      <c r="L1028" s="2">
        <v>2909</v>
      </c>
      <c r="M1028" s="2">
        <v>418148</v>
      </c>
      <c r="N1028" s="2">
        <v>289977</v>
      </c>
      <c r="O1028" s="33">
        <v>1.0031830110663949E-2</v>
      </c>
      <c r="P1028" s="2">
        <v>3531</v>
      </c>
      <c r="Q1028" s="2">
        <v>496858</v>
      </c>
      <c r="R1028" s="2">
        <v>351585</v>
      </c>
      <c r="S1028" s="35">
        <v>1.00430905755365E-2</v>
      </c>
      <c r="T1028" t="s">
        <v>4388</v>
      </c>
      <c r="U1028" t="s">
        <v>4388</v>
      </c>
      <c r="V1028" s="5" t="s">
        <v>4390</v>
      </c>
      <c r="W1028" s="5">
        <v>0</v>
      </c>
      <c r="X1028" s="4">
        <v>2.397122875588617E-4</v>
      </c>
      <c r="Y1028" s="6">
        <v>457</v>
      </c>
      <c r="Z1028" s="4">
        <v>1.126046487255096E-5</v>
      </c>
      <c r="AA1028" s="5">
        <v>3679</v>
      </c>
      <c r="AC1028" s="16" t="str">
        <f t="shared" si="96"/>
        <v/>
      </c>
      <c r="AD1028" s="16" t="str">
        <f t="shared" si="97"/>
        <v/>
      </c>
      <c r="AE1028" s="16" t="str">
        <f t="shared" si="98"/>
        <v/>
      </c>
      <c r="AF1028" s="16">
        <f t="shared" si="99"/>
        <v>1.0282802863095361E-2</v>
      </c>
      <c r="AG1028" s="16" t="str">
        <f t="shared" si="100"/>
        <v/>
      </c>
      <c r="AH1028" s="16" t="str">
        <f t="shared" si="101"/>
        <v/>
      </c>
      <c r="AI1028" s="17">
        <f>IF('Peer Comparison Tool'!$D$11="NR","",IF($C1028='Peer Comparison Tool'!$D$9,COUNT('ALLL &lt;50B Database'!$AI$1:AI1027)+1,""))</f>
        <v>29</v>
      </c>
    </row>
    <row r="1029" spans="1:35" x14ac:dyDescent="0.25">
      <c r="A1029" t="s">
        <v>2725</v>
      </c>
      <c r="B1029">
        <v>499453</v>
      </c>
      <c r="C1029" s="5" t="s">
        <v>2711</v>
      </c>
      <c r="D1029" s="5" t="s">
        <v>4390</v>
      </c>
      <c r="E1029" s="5" t="s">
        <v>4388</v>
      </c>
      <c r="F1029" s="2">
        <v>5849</v>
      </c>
      <c r="G1029" s="2">
        <v>674212</v>
      </c>
      <c r="H1029" s="2">
        <v>521655</v>
      </c>
      <c r="I1029" s="2">
        <v>51784</v>
      </c>
      <c r="J1029" s="2">
        <v>469871</v>
      </c>
      <c r="K1029" s="33">
        <v>1.2448097456535943E-2</v>
      </c>
      <c r="L1029" s="2">
        <v>5461</v>
      </c>
      <c r="M1029" s="2">
        <v>608395</v>
      </c>
      <c r="N1029" s="2">
        <v>478068</v>
      </c>
      <c r="O1029" s="33">
        <v>1.1423061154480116E-2</v>
      </c>
      <c r="P1029" s="2">
        <v>5668</v>
      </c>
      <c r="Q1029" s="2">
        <v>590229</v>
      </c>
      <c r="R1029" s="2">
        <v>465711</v>
      </c>
      <c r="S1029" s="35">
        <v>1.2170638013703777E-2</v>
      </c>
      <c r="T1029" t="s">
        <v>4388</v>
      </c>
      <c r="U1029" t="s">
        <v>4388</v>
      </c>
      <c r="V1029" s="5" t="s">
        <v>4390</v>
      </c>
      <c r="W1029" s="5">
        <v>0</v>
      </c>
      <c r="X1029" s="4">
        <v>2.7745944283216577E-4</v>
      </c>
      <c r="Y1029" s="6">
        <v>181</v>
      </c>
      <c r="Z1029" s="4">
        <v>7.4757685922366077E-4</v>
      </c>
      <c r="AA1029" s="5">
        <v>2732</v>
      </c>
      <c r="AC1029" s="16" t="str">
        <f t="shared" si="96"/>
        <v/>
      </c>
      <c r="AD1029" s="16" t="str">
        <f t="shared" si="97"/>
        <v/>
      </c>
      <c r="AE1029" s="16" t="str">
        <f t="shared" si="98"/>
        <v/>
      </c>
      <c r="AF1029" s="16">
        <f t="shared" si="99"/>
        <v>1.2448097456535943E-2</v>
      </c>
      <c r="AG1029" s="16" t="str">
        <f t="shared" si="100"/>
        <v/>
      </c>
      <c r="AH1029" s="16" t="str">
        <f t="shared" si="101"/>
        <v/>
      </c>
      <c r="AI1029" s="17" t="str">
        <f>IF('Peer Comparison Tool'!$D$11="NR","",IF($C1029='Peer Comparison Tool'!$D$9,COUNT('ALLL &lt;50B Database'!$AI$1:AI1028)+1,""))</f>
        <v/>
      </c>
    </row>
    <row r="1030" spans="1:35" x14ac:dyDescent="0.25">
      <c r="A1030" t="s">
        <v>433</v>
      </c>
      <c r="B1030">
        <v>92676</v>
      </c>
      <c r="C1030" s="5" t="s">
        <v>416</v>
      </c>
      <c r="D1030" s="5" t="s">
        <v>4387</v>
      </c>
      <c r="E1030" s="5" t="s">
        <v>4388</v>
      </c>
      <c r="F1030" s="2">
        <v>3671</v>
      </c>
      <c r="G1030" s="2">
        <v>673161</v>
      </c>
      <c r="H1030" s="2">
        <v>476231</v>
      </c>
      <c r="I1030" s="2">
        <v>64697</v>
      </c>
      <c r="J1030" s="2">
        <v>411534</v>
      </c>
      <c r="K1030" s="33">
        <v>8.9202836217663669E-3</v>
      </c>
      <c r="L1030" s="2">
        <v>3261</v>
      </c>
      <c r="M1030" s="2">
        <v>543344</v>
      </c>
      <c r="N1030" s="2">
        <v>406829</v>
      </c>
      <c r="O1030" s="33">
        <v>8.0156527681163343E-3</v>
      </c>
      <c r="P1030" s="2">
        <v>3466</v>
      </c>
      <c r="Q1030" s="2">
        <v>557048</v>
      </c>
      <c r="R1030" s="2">
        <v>410454</v>
      </c>
      <c r="S1030" s="35">
        <v>8.4443080101546091E-3</v>
      </c>
      <c r="T1030" t="s">
        <v>4388</v>
      </c>
      <c r="U1030" t="s">
        <v>4388</v>
      </c>
      <c r="V1030" s="5" t="s">
        <v>4387</v>
      </c>
      <c r="W1030" s="5">
        <v>0</v>
      </c>
      <c r="X1030" s="4">
        <v>4.7597561161175778E-4</v>
      </c>
      <c r="Y1030" s="6">
        <v>205</v>
      </c>
      <c r="Z1030" s="4">
        <v>4.2865524203827485E-4</v>
      </c>
      <c r="AA1030" s="5">
        <v>4099</v>
      </c>
      <c r="AC1030" s="16" t="str">
        <f t="shared" si="96"/>
        <v/>
      </c>
      <c r="AD1030" s="16" t="str">
        <f t="shared" si="97"/>
        <v/>
      </c>
      <c r="AE1030" s="16" t="str">
        <f t="shared" si="98"/>
        <v/>
      </c>
      <c r="AF1030" s="16">
        <f t="shared" si="99"/>
        <v>8.9202836217663669E-3</v>
      </c>
      <c r="AG1030" s="16" t="str">
        <f t="shared" si="100"/>
        <v/>
      </c>
      <c r="AH1030" s="16" t="str">
        <f t="shared" si="101"/>
        <v/>
      </c>
      <c r="AI1030" s="17" t="str">
        <f>IF('Peer Comparison Tool'!$D$11="NR","",IF($C1030='Peer Comparison Tool'!$D$9,COUNT('ALLL &lt;50B Database'!$AI$1:AI1029)+1,""))</f>
        <v/>
      </c>
    </row>
    <row r="1031" spans="1:35" x14ac:dyDescent="0.25">
      <c r="A1031" t="s">
        <v>3791</v>
      </c>
      <c r="B1031">
        <v>665865</v>
      </c>
      <c r="C1031" s="5" t="s">
        <v>3704</v>
      </c>
      <c r="D1031" s="5" t="s">
        <v>4390</v>
      </c>
      <c r="E1031" s="5" t="s">
        <v>4388</v>
      </c>
      <c r="F1031" s="2">
        <v>3599</v>
      </c>
      <c r="G1031" s="2">
        <v>672290</v>
      </c>
      <c r="H1031" s="2">
        <v>422717</v>
      </c>
      <c r="I1031" s="2">
        <v>26179</v>
      </c>
      <c r="J1031" s="2">
        <v>396538</v>
      </c>
      <c r="K1031" s="33">
        <v>9.0760532407991156E-3</v>
      </c>
      <c r="L1031" s="2">
        <v>3102</v>
      </c>
      <c r="M1031" s="2">
        <v>604795</v>
      </c>
      <c r="N1031" s="2">
        <v>389722</v>
      </c>
      <c r="O1031" s="33">
        <v>7.9595198628766139E-3</v>
      </c>
      <c r="P1031" s="2">
        <v>3099</v>
      </c>
      <c r="Q1031" s="2">
        <v>619883</v>
      </c>
      <c r="R1031" s="2">
        <v>394550</v>
      </c>
      <c r="S1031" s="35">
        <v>7.8545178050944114E-3</v>
      </c>
      <c r="T1031" t="s">
        <v>4388</v>
      </c>
      <c r="U1031" t="s">
        <v>4388</v>
      </c>
      <c r="V1031" s="5" t="s">
        <v>4390</v>
      </c>
      <c r="W1031" s="5">
        <v>0</v>
      </c>
      <c r="X1031" s="4">
        <v>1.2215354357047042E-3</v>
      </c>
      <c r="Y1031" s="6">
        <v>500</v>
      </c>
      <c r="Z1031" s="4">
        <v>-1.0500205778220251E-4</v>
      </c>
      <c r="AA1031" s="5">
        <v>4061</v>
      </c>
      <c r="AC1031" s="16" t="str">
        <f t="shared" si="96"/>
        <v/>
      </c>
      <c r="AD1031" s="16" t="str">
        <f t="shared" si="97"/>
        <v/>
      </c>
      <c r="AE1031" s="16" t="str">
        <f t="shared" si="98"/>
        <v/>
      </c>
      <c r="AF1031" s="16">
        <f t="shared" si="99"/>
        <v>9.0760532407991156E-3</v>
      </c>
      <c r="AG1031" s="16" t="str">
        <f t="shared" si="100"/>
        <v/>
      </c>
      <c r="AH1031" s="16" t="str">
        <f t="shared" si="101"/>
        <v/>
      </c>
      <c r="AI1031" s="17" t="str">
        <f>IF('Peer Comparison Tool'!$D$11="NR","",IF($C1031='Peer Comparison Tool'!$D$9,COUNT('ALLL &lt;50B Database'!$AI$1:AI1030)+1,""))</f>
        <v/>
      </c>
    </row>
    <row r="1032" spans="1:35" x14ac:dyDescent="0.25">
      <c r="A1032" t="s">
        <v>489</v>
      </c>
      <c r="B1032">
        <v>408875</v>
      </c>
      <c r="C1032" s="5" t="s">
        <v>462</v>
      </c>
      <c r="D1032" s="5" t="s">
        <v>4390</v>
      </c>
      <c r="E1032" s="5" t="s">
        <v>4388</v>
      </c>
      <c r="F1032" s="2">
        <v>6993</v>
      </c>
      <c r="G1032" s="2">
        <v>672061</v>
      </c>
      <c r="H1032" s="2">
        <v>544716</v>
      </c>
      <c r="I1032" s="2">
        <v>66018</v>
      </c>
      <c r="J1032" s="2">
        <v>478698</v>
      </c>
      <c r="K1032" s="33">
        <v>1.4608375217778224E-2</v>
      </c>
      <c r="L1032" s="2">
        <v>4676</v>
      </c>
      <c r="M1032" s="2">
        <v>672019</v>
      </c>
      <c r="N1032" s="2">
        <v>519309</v>
      </c>
      <c r="O1032" s="33">
        <v>9.0042729858330981E-3</v>
      </c>
      <c r="P1032" s="2">
        <v>6755</v>
      </c>
      <c r="Q1032" s="2">
        <v>689527</v>
      </c>
      <c r="R1032" s="2">
        <v>499680</v>
      </c>
      <c r="S1032" s="35">
        <v>1.3518651937239834E-2</v>
      </c>
      <c r="T1032" t="s">
        <v>4388</v>
      </c>
      <c r="U1032" t="s">
        <v>4388</v>
      </c>
      <c r="V1032" s="5" t="s">
        <v>4390</v>
      </c>
      <c r="W1032" s="5">
        <v>0</v>
      </c>
      <c r="X1032" s="4">
        <v>1.0897232805383902E-3</v>
      </c>
      <c r="Y1032" s="6">
        <v>238</v>
      </c>
      <c r="Z1032" s="4">
        <v>4.5143789514067358E-3</v>
      </c>
      <c r="AA1032" s="5">
        <v>1737</v>
      </c>
      <c r="AC1032" s="16" t="str">
        <f t="shared" si="96"/>
        <v/>
      </c>
      <c r="AD1032" s="16" t="str">
        <f t="shared" si="97"/>
        <v/>
      </c>
      <c r="AE1032" s="16" t="str">
        <f t="shared" si="98"/>
        <v/>
      </c>
      <c r="AF1032" s="16">
        <f t="shared" si="99"/>
        <v>1.4608375217778224E-2</v>
      </c>
      <c r="AG1032" s="16" t="str">
        <f t="shared" si="100"/>
        <v/>
      </c>
      <c r="AH1032" s="16" t="str">
        <f t="shared" si="101"/>
        <v/>
      </c>
      <c r="AI1032" s="17">
        <f>IF('Peer Comparison Tool'!$D$11="NR","",IF($C1032='Peer Comparison Tool'!$D$9,COUNT('ALLL &lt;50B Database'!$AI$1:AI1031)+1,""))</f>
        <v>30</v>
      </c>
    </row>
    <row r="1033" spans="1:35" x14ac:dyDescent="0.25">
      <c r="A1033" t="s">
        <v>990</v>
      </c>
      <c r="B1033">
        <v>2732</v>
      </c>
      <c r="C1033" s="5" t="s">
        <v>926</v>
      </c>
      <c r="D1033" s="5" t="s">
        <v>4390</v>
      </c>
      <c r="E1033" s="5" t="s">
        <v>4388</v>
      </c>
      <c r="F1033" s="2">
        <v>5035</v>
      </c>
      <c r="G1033" s="2">
        <v>672054</v>
      </c>
      <c r="H1033" s="2">
        <v>429311</v>
      </c>
      <c r="I1033" s="2">
        <v>26515</v>
      </c>
      <c r="J1033" s="2">
        <v>402796</v>
      </c>
      <c r="K1033" s="33">
        <v>1.2500124132315117E-2</v>
      </c>
      <c r="L1033" s="2">
        <v>5028</v>
      </c>
      <c r="M1033" s="2">
        <v>617722</v>
      </c>
      <c r="N1033" s="2">
        <v>424828</v>
      </c>
      <c r="O1033" s="33">
        <v>1.1835378082423945E-2</v>
      </c>
      <c r="P1033" s="2">
        <v>5033</v>
      </c>
      <c r="Q1033" s="2">
        <v>625489</v>
      </c>
      <c r="R1033" s="2">
        <v>415194</v>
      </c>
      <c r="S1033" s="35">
        <v>1.2122044152853846E-2</v>
      </c>
      <c r="T1033" t="s">
        <v>4388</v>
      </c>
      <c r="U1033" t="s">
        <v>4388</v>
      </c>
      <c r="V1033" s="5" t="s">
        <v>4390</v>
      </c>
      <c r="W1033" s="5">
        <v>0</v>
      </c>
      <c r="X1033" s="4">
        <v>3.7807997946127068E-4</v>
      </c>
      <c r="Y1033" s="6">
        <v>2</v>
      </c>
      <c r="Z1033" s="4">
        <v>2.8666607042990115E-4</v>
      </c>
      <c r="AA1033" s="5">
        <v>2702</v>
      </c>
      <c r="AC1033" s="16" t="str">
        <f t="shared" si="96"/>
        <v/>
      </c>
      <c r="AD1033" s="16" t="str">
        <f t="shared" si="97"/>
        <v/>
      </c>
      <c r="AE1033" s="16" t="str">
        <f t="shared" si="98"/>
        <v/>
      </c>
      <c r="AF1033" s="16">
        <f t="shared" si="99"/>
        <v>1.2500124132315117E-2</v>
      </c>
      <c r="AG1033" s="16" t="str">
        <f t="shared" si="100"/>
        <v/>
      </c>
      <c r="AH1033" s="16" t="str">
        <f t="shared" si="101"/>
        <v/>
      </c>
      <c r="AI1033" s="17" t="str">
        <f>IF('Peer Comparison Tool'!$D$11="NR","",IF($C1033='Peer Comparison Tool'!$D$9,COUNT('ALLL &lt;50B Database'!$AI$1:AI1032)+1,""))</f>
        <v/>
      </c>
    </row>
    <row r="1034" spans="1:35" x14ac:dyDescent="0.25">
      <c r="A1034" t="s">
        <v>740</v>
      </c>
      <c r="B1034">
        <v>863746</v>
      </c>
      <c r="C1034" s="5" t="s">
        <v>716</v>
      </c>
      <c r="D1034" s="5" t="s">
        <v>4390</v>
      </c>
      <c r="E1034" s="5" t="s">
        <v>4388</v>
      </c>
      <c r="F1034" s="2">
        <v>9535</v>
      </c>
      <c r="G1034" s="2">
        <v>672011</v>
      </c>
      <c r="H1034" s="2">
        <v>576784</v>
      </c>
      <c r="I1034" s="2">
        <v>135569</v>
      </c>
      <c r="J1034" s="2">
        <v>441215</v>
      </c>
      <c r="K1034" s="33">
        <v>2.1610779325272261E-2</v>
      </c>
      <c r="L1034" s="2">
        <v>8854</v>
      </c>
      <c r="M1034" s="2">
        <v>581431</v>
      </c>
      <c r="N1034" s="2">
        <v>459458</v>
      </c>
      <c r="O1034" s="33">
        <v>1.9270531800512778E-2</v>
      </c>
      <c r="P1034" s="2">
        <v>9188</v>
      </c>
      <c r="Q1034" s="2">
        <v>585569</v>
      </c>
      <c r="R1034" s="2">
        <v>476329</v>
      </c>
      <c r="S1034" s="35">
        <v>1.9289188774985356E-2</v>
      </c>
      <c r="T1034" t="s">
        <v>4388</v>
      </c>
      <c r="U1034" t="s">
        <v>4388</v>
      </c>
      <c r="V1034" s="5" t="s">
        <v>4390</v>
      </c>
      <c r="W1034" s="5">
        <v>0</v>
      </c>
      <c r="X1034" s="4">
        <v>2.3215905502869047E-3</v>
      </c>
      <c r="Y1034" s="6">
        <v>347</v>
      </c>
      <c r="Z1034" s="4">
        <v>1.8656974472577859E-5</v>
      </c>
      <c r="AA1034" s="5">
        <v>423</v>
      </c>
      <c r="AC1034" s="16" t="str">
        <f t="shared" si="96"/>
        <v/>
      </c>
      <c r="AD1034" s="16" t="str">
        <f t="shared" si="97"/>
        <v/>
      </c>
      <c r="AE1034" s="16" t="str">
        <f t="shared" si="98"/>
        <v/>
      </c>
      <c r="AF1034" s="16">
        <f t="shared" si="99"/>
        <v>2.1610779325272261E-2</v>
      </c>
      <c r="AG1034" s="16" t="str">
        <f t="shared" si="100"/>
        <v/>
      </c>
      <c r="AH1034" s="16" t="str">
        <f t="shared" si="101"/>
        <v/>
      </c>
      <c r="AI1034" s="17" t="str">
        <f>IF('Peer Comparison Tool'!$D$11="NR","",IF($C1034='Peer Comparison Tool'!$D$9,COUNT('ALLL &lt;50B Database'!$AI$1:AI1033)+1,""))</f>
        <v/>
      </c>
    </row>
    <row r="1035" spans="1:35" x14ac:dyDescent="0.25">
      <c r="A1035" t="s">
        <v>590</v>
      </c>
      <c r="B1035">
        <v>3613559</v>
      </c>
      <c r="C1035" s="5" t="s">
        <v>561</v>
      </c>
      <c r="D1035" s="5" t="s">
        <v>4387</v>
      </c>
      <c r="E1035" s="5" t="s">
        <v>4388</v>
      </c>
      <c r="F1035" s="2">
        <v>1524</v>
      </c>
      <c r="G1035" s="2">
        <v>671646</v>
      </c>
      <c r="H1035" s="2">
        <v>342870</v>
      </c>
      <c r="I1035" s="2">
        <v>179616</v>
      </c>
      <c r="J1035" s="2">
        <v>163254</v>
      </c>
      <c r="K1035" s="33">
        <v>9.3351464588922791E-3</v>
      </c>
      <c r="L1035" s="2">
        <v>1167</v>
      </c>
      <c r="M1035" s="2">
        <v>368590</v>
      </c>
      <c r="N1035" s="2">
        <v>150602</v>
      </c>
      <c r="O1035" s="33">
        <v>7.7489010770109296E-3</v>
      </c>
      <c r="P1035" s="2">
        <v>1243</v>
      </c>
      <c r="Q1035" s="2">
        <v>432650</v>
      </c>
      <c r="R1035" s="2">
        <v>163696</v>
      </c>
      <c r="S1035" s="35">
        <v>7.5933437591633275E-3</v>
      </c>
      <c r="T1035" t="s">
        <v>4388</v>
      </c>
      <c r="U1035" t="s">
        <v>4388</v>
      </c>
      <c r="V1035" s="5" t="s">
        <v>4387</v>
      </c>
      <c r="W1035" s="5">
        <v>0</v>
      </c>
      <c r="X1035" s="4">
        <v>1.7418026997289516E-3</v>
      </c>
      <c r="Y1035" s="6">
        <v>281</v>
      </c>
      <c r="Z1035" s="4">
        <v>-1.5555731784760215E-4</v>
      </c>
      <c r="AA1035" s="5">
        <v>3991</v>
      </c>
      <c r="AC1035" s="16" t="str">
        <f t="shared" si="96"/>
        <v/>
      </c>
      <c r="AD1035" s="16" t="str">
        <f t="shared" si="97"/>
        <v/>
      </c>
      <c r="AE1035" s="16" t="str">
        <f t="shared" si="98"/>
        <v/>
      </c>
      <c r="AF1035" s="16">
        <f t="shared" si="99"/>
        <v>9.3351464588922791E-3</v>
      </c>
      <c r="AG1035" s="16" t="str">
        <f t="shared" si="100"/>
        <v/>
      </c>
      <c r="AH1035" s="16" t="str">
        <f t="shared" si="101"/>
        <v/>
      </c>
      <c r="AI1035" s="17" t="str">
        <f>IF('Peer Comparison Tool'!$D$11="NR","",IF($C1035='Peer Comparison Tool'!$D$9,COUNT('ALLL &lt;50B Database'!$AI$1:AI1034)+1,""))</f>
        <v/>
      </c>
    </row>
    <row r="1036" spans="1:35" x14ac:dyDescent="0.25">
      <c r="A1036" t="s">
        <v>1856</v>
      </c>
      <c r="B1036">
        <v>954279</v>
      </c>
      <c r="C1036" s="5" t="s">
        <v>1795</v>
      </c>
      <c r="D1036" s="5" t="s">
        <v>4390</v>
      </c>
      <c r="E1036" s="5" t="s">
        <v>4388</v>
      </c>
      <c r="F1036" s="2">
        <v>8114</v>
      </c>
      <c r="G1036" s="2">
        <v>671491</v>
      </c>
      <c r="H1036" s="2">
        <v>508278</v>
      </c>
      <c r="I1036" s="2">
        <v>18673</v>
      </c>
      <c r="J1036" s="2">
        <v>489605</v>
      </c>
      <c r="K1036" s="33">
        <v>1.657254317255747E-2</v>
      </c>
      <c r="L1036" s="2">
        <v>6319</v>
      </c>
      <c r="M1036" s="2">
        <v>606412</v>
      </c>
      <c r="N1036" s="2">
        <v>502225</v>
      </c>
      <c r="O1036" s="33">
        <v>1.2582010055254118E-2</v>
      </c>
      <c r="P1036" s="2">
        <v>8106</v>
      </c>
      <c r="Q1036" s="2">
        <v>622138</v>
      </c>
      <c r="R1036" s="2">
        <v>507237</v>
      </c>
      <c r="S1036" s="35">
        <v>1.5980695414569521E-2</v>
      </c>
      <c r="T1036" t="s">
        <v>4388</v>
      </c>
      <c r="U1036" t="s">
        <v>4388</v>
      </c>
      <c r="V1036" s="5" t="s">
        <v>4390</v>
      </c>
      <c r="W1036" s="5">
        <v>0</v>
      </c>
      <c r="X1036" s="4">
        <v>5.918477579879497E-4</v>
      </c>
      <c r="Y1036" s="6">
        <v>8</v>
      </c>
      <c r="Z1036" s="4">
        <v>3.3986853593154023E-3</v>
      </c>
      <c r="AA1036" s="5">
        <v>1122</v>
      </c>
      <c r="AC1036" s="16" t="str">
        <f t="shared" si="96"/>
        <v/>
      </c>
      <c r="AD1036" s="16" t="str">
        <f t="shared" si="97"/>
        <v/>
      </c>
      <c r="AE1036" s="16" t="str">
        <f t="shared" si="98"/>
        <v/>
      </c>
      <c r="AF1036" s="16">
        <f t="shared" si="99"/>
        <v>1.657254317255747E-2</v>
      </c>
      <c r="AG1036" s="16" t="str">
        <f t="shared" si="100"/>
        <v/>
      </c>
      <c r="AH1036" s="16" t="str">
        <f t="shared" si="101"/>
        <v/>
      </c>
      <c r="AI1036" s="17" t="str">
        <f>IF('Peer Comparison Tool'!$D$11="NR","",IF($C1036='Peer Comparison Tool'!$D$9,COUNT('ALLL &lt;50B Database'!$AI$1:AI1035)+1,""))</f>
        <v/>
      </c>
    </row>
    <row r="1037" spans="1:35" x14ac:dyDescent="0.25">
      <c r="A1037" t="s">
        <v>1328</v>
      </c>
      <c r="B1037">
        <v>423449</v>
      </c>
      <c r="C1037" s="5" t="s">
        <v>1309</v>
      </c>
      <c r="D1037" s="5" t="s">
        <v>4390</v>
      </c>
      <c r="E1037" s="5" t="s">
        <v>4388</v>
      </c>
      <c r="F1037" s="2">
        <v>6336</v>
      </c>
      <c r="G1037" s="2">
        <v>671314</v>
      </c>
      <c r="H1037" s="2">
        <v>465384</v>
      </c>
      <c r="I1037" s="2">
        <v>40674</v>
      </c>
      <c r="J1037" s="2">
        <v>424710</v>
      </c>
      <c r="K1037" s="33">
        <v>1.4918414918414918E-2</v>
      </c>
      <c r="L1037" s="2">
        <v>4790</v>
      </c>
      <c r="M1037" s="2">
        <v>611761</v>
      </c>
      <c r="N1037" s="2">
        <v>431675</v>
      </c>
      <c r="O1037" s="33">
        <v>1.1096310882029304E-2</v>
      </c>
      <c r="P1037" s="2">
        <v>5883</v>
      </c>
      <c r="Q1037" s="2">
        <v>619016</v>
      </c>
      <c r="R1037" s="2">
        <v>429060</v>
      </c>
      <c r="S1037" s="35">
        <v>1.3711369039295204E-2</v>
      </c>
      <c r="T1037" t="s">
        <v>4388</v>
      </c>
      <c r="U1037" t="s">
        <v>4388</v>
      </c>
      <c r="V1037" s="5" t="s">
        <v>4390</v>
      </c>
      <c r="W1037" s="5">
        <v>0</v>
      </c>
      <c r="X1037" s="4">
        <v>1.2070458791197149E-3</v>
      </c>
      <c r="Y1037" s="6">
        <v>453</v>
      </c>
      <c r="Z1037" s="4">
        <v>2.6150581572658999E-3</v>
      </c>
      <c r="AA1037" s="5">
        <v>1641</v>
      </c>
      <c r="AC1037" s="16" t="str">
        <f t="shared" si="96"/>
        <v/>
      </c>
      <c r="AD1037" s="16" t="str">
        <f t="shared" si="97"/>
        <v/>
      </c>
      <c r="AE1037" s="16" t="str">
        <f t="shared" si="98"/>
        <v/>
      </c>
      <c r="AF1037" s="16">
        <f t="shared" si="99"/>
        <v>1.4918414918414918E-2</v>
      </c>
      <c r="AG1037" s="16" t="str">
        <f t="shared" si="100"/>
        <v/>
      </c>
      <c r="AH1037" s="16" t="str">
        <f t="shared" si="101"/>
        <v/>
      </c>
      <c r="AI1037" s="17" t="str">
        <f>IF('Peer Comparison Tool'!$D$11="NR","",IF($C1037='Peer Comparison Tool'!$D$9,COUNT('ALLL &lt;50B Database'!$AI$1:AI1036)+1,""))</f>
        <v/>
      </c>
    </row>
    <row r="1038" spans="1:35" x14ac:dyDescent="0.25">
      <c r="A1038" t="s">
        <v>3803</v>
      </c>
      <c r="B1038">
        <v>844567</v>
      </c>
      <c r="C1038" s="5" t="s">
        <v>3704</v>
      </c>
      <c r="D1038" s="5" t="s">
        <v>4390</v>
      </c>
      <c r="E1038" s="5" t="s">
        <v>4388</v>
      </c>
      <c r="F1038" s="2">
        <v>5313</v>
      </c>
      <c r="G1038" s="2">
        <v>671278</v>
      </c>
      <c r="H1038" s="2">
        <v>353325</v>
      </c>
      <c r="I1038" s="2">
        <v>42528</v>
      </c>
      <c r="J1038" s="2">
        <v>310797</v>
      </c>
      <c r="K1038" s="33">
        <v>1.7094759601926659E-2</v>
      </c>
      <c r="L1038" s="2">
        <v>5080</v>
      </c>
      <c r="M1038" s="2">
        <v>553459</v>
      </c>
      <c r="N1038" s="2">
        <v>314127</v>
      </c>
      <c r="O1038" s="33">
        <v>1.6171803124214092E-2</v>
      </c>
      <c r="P1038" s="2">
        <v>5218</v>
      </c>
      <c r="Q1038" s="2">
        <v>542960</v>
      </c>
      <c r="R1038" s="2">
        <v>322622</v>
      </c>
      <c r="S1038" s="35">
        <v>1.6173726528259078E-2</v>
      </c>
      <c r="T1038" t="s">
        <v>4388</v>
      </c>
      <c r="U1038" t="s">
        <v>4388</v>
      </c>
      <c r="V1038" s="5" t="s">
        <v>4390</v>
      </c>
      <c r="W1038" s="5">
        <v>0</v>
      </c>
      <c r="X1038" s="4">
        <v>9.2103307366758064E-4</v>
      </c>
      <c r="Y1038" s="6">
        <v>95</v>
      </c>
      <c r="Z1038" s="4">
        <v>1.9234040449858658E-6</v>
      </c>
      <c r="AA1038" s="5">
        <v>1017</v>
      </c>
      <c r="AC1038" s="16" t="str">
        <f t="shared" si="96"/>
        <v/>
      </c>
      <c r="AD1038" s="16" t="str">
        <f t="shared" si="97"/>
        <v/>
      </c>
      <c r="AE1038" s="16" t="str">
        <f t="shared" si="98"/>
        <v/>
      </c>
      <c r="AF1038" s="16">
        <f t="shared" si="99"/>
        <v>1.7094759601926659E-2</v>
      </c>
      <c r="AG1038" s="16" t="str">
        <f t="shared" si="100"/>
        <v/>
      </c>
      <c r="AH1038" s="16" t="str">
        <f t="shared" si="101"/>
        <v/>
      </c>
      <c r="AI1038" s="17" t="str">
        <f>IF('Peer Comparison Tool'!$D$11="NR","",IF($C1038='Peer Comparison Tool'!$D$9,COUNT('ALLL &lt;50B Database'!$AI$1:AI1037)+1,""))</f>
        <v/>
      </c>
    </row>
    <row r="1039" spans="1:35" x14ac:dyDescent="0.25">
      <c r="A1039" t="s">
        <v>3009</v>
      </c>
      <c r="B1039">
        <v>268677</v>
      </c>
      <c r="C1039" s="5" t="s">
        <v>2948</v>
      </c>
      <c r="D1039" s="5" t="s">
        <v>4387</v>
      </c>
      <c r="E1039" s="5" t="s">
        <v>4388</v>
      </c>
      <c r="F1039" s="2">
        <v>4836</v>
      </c>
      <c r="G1039" s="2">
        <v>670943</v>
      </c>
      <c r="H1039" s="2">
        <v>458571</v>
      </c>
      <c r="I1039" s="2">
        <v>34440</v>
      </c>
      <c r="J1039" s="2">
        <v>424131</v>
      </c>
      <c r="K1039" s="33">
        <v>1.140213754712577E-2</v>
      </c>
      <c r="L1039" s="2">
        <v>4607</v>
      </c>
      <c r="M1039" s="2">
        <v>571987</v>
      </c>
      <c r="N1039" s="2">
        <v>422319</v>
      </c>
      <c r="O1039" s="33">
        <v>1.0908815374160292E-2</v>
      </c>
      <c r="P1039" s="2">
        <v>4946</v>
      </c>
      <c r="Q1039" s="2">
        <v>581718</v>
      </c>
      <c r="R1039" s="2">
        <v>428733</v>
      </c>
      <c r="S1039" s="35">
        <v>1.1536317474978599E-2</v>
      </c>
      <c r="T1039" t="s">
        <v>4388</v>
      </c>
      <c r="U1039" t="s">
        <v>4388</v>
      </c>
      <c r="V1039" s="5" t="s">
        <v>4387</v>
      </c>
      <c r="W1039" s="5">
        <v>0</v>
      </c>
      <c r="X1039" s="4">
        <v>-1.3417992785282919E-4</v>
      </c>
      <c r="Y1039" s="6">
        <v>-110</v>
      </c>
      <c r="Z1039" s="4">
        <v>6.275021008183071E-4</v>
      </c>
      <c r="AA1039" s="5">
        <v>3203</v>
      </c>
      <c r="AC1039" s="16" t="str">
        <f t="shared" si="96"/>
        <v/>
      </c>
      <c r="AD1039" s="16" t="str">
        <f t="shared" si="97"/>
        <v/>
      </c>
      <c r="AE1039" s="16" t="str">
        <f t="shared" si="98"/>
        <v/>
      </c>
      <c r="AF1039" s="16">
        <f t="shared" si="99"/>
        <v>1.140213754712577E-2</v>
      </c>
      <c r="AG1039" s="16" t="str">
        <f t="shared" si="100"/>
        <v/>
      </c>
      <c r="AH1039" s="16" t="str">
        <f t="shared" si="101"/>
        <v/>
      </c>
      <c r="AI1039" s="17" t="str">
        <f>IF('Peer Comparison Tool'!$D$11="NR","",IF($C1039='Peer Comparison Tool'!$D$9,COUNT('ALLL &lt;50B Database'!$AI$1:AI1038)+1,""))</f>
        <v/>
      </c>
    </row>
    <row r="1040" spans="1:35" x14ac:dyDescent="0.25">
      <c r="A1040" t="s">
        <v>4090</v>
      </c>
      <c r="B1040">
        <v>3610718</v>
      </c>
      <c r="C1040" s="5" t="s">
        <v>4058</v>
      </c>
      <c r="D1040" s="5" t="s">
        <v>4390</v>
      </c>
      <c r="E1040" s="5" t="s">
        <v>4388</v>
      </c>
      <c r="F1040" s="2">
        <v>4067</v>
      </c>
      <c r="G1040" s="2">
        <v>670705</v>
      </c>
      <c r="H1040" s="2">
        <v>595513</v>
      </c>
      <c r="I1040" s="2">
        <v>207294</v>
      </c>
      <c r="J1040" s="2">
        <v>388219</v>
      </c>
      <c r="K1040" s="33">
        <v>1.0476045737071086E-2</v>
      </c>
      <c r="L1040" s="2">
        <v>3732</v>
      </c>
      <c r="M1040" s="2">
        <v>441635</v>
      </c>
      <c r="N1040" s="2">
        <v>342768</v>
      </c>
      <c r="O1040" s="33">
        <v>1.0887830836017364E-2</v>
      </c>
      <c r="P1040" s="2">
        <v>3740</v>
      </c>
      <c r="Q1040" s="2">
        <v>447667</v>
      </c>
      <c r="R1040" s="2">
        <v>368789</v>
      </c>
      <c r="S1040" s="35">
        <v>1.0141300309933323E-2</v>
      </c>
      <c r="T1040" t="s">
        <v>4388</v>
      </c>
      <c r="U1040" t="s">
        <v>4388</v>
      </c>
      <c r="V1040" s="5" t="s">
        <v>4390</v>
      </c>
      <c r="W1040" s="5">
        <v>0</v>
      </c>
      <c r="X1040" s="4">
        <v>3.3474542713776353E-4</v>
      </c>
      <c r="Y1040" s="6">
        <v>327</v>
      </c>
      <c r="Z1040" s="4">
        <v>-7.4653052608404137E-4</v>
      </c>
      <c r="AA1040" s="5">
        <v>3608</v>
      </c>
      <c r="AC1040" s="16" t="str">
        <f t="shared" si="96"/>
        <v/>
      </c>
      <c r="AD1040" s="16" t="str">
        <f t="shared" si="97"/>
        <v/>
      </c>
      <c r="AE1040" s="16" t="str">
        <f t="shared" si="98"/>
        <v/>
      </c>
      <c r="AF1040" s="16">
        <f t="shared" si="99"/>
        <v>1.0476045737071086E-2</v>
      </c>
      <c r="AG1040" s="16" t="str">
        <f t="shared" si="100"/>
        <v/>
      </c>
      <c r="AH1040" s="16" t="str">
        <f t="shared" si="101"/>
        <v/>
      </c>
      <c r="AI1040" s="17" t="str">
        <f>IF('Peer Comparison Tool'!$D$11="NR","",IF($C1040='Peer Comparison Tool'!$D$9,COUNT('ALLL &lt;50B Database'!$AI$1:AI1039)+1,""))</f>
        <v/>
      </c>
    </row>
    <row r="1041" spans="1:35" x14ac:dyDescent="0.25">
      <c r="A1041" t="s">
        <v>1859</v>
      </c>
      <c r="B1041">
        <v>183770</v>
      </c>
      <c r="C1041" s="5" t="s">
        <v>1795</v>
      </c>
      <c r="D1041" s="5" t="s">
        <v>4390</v>
      </c>
      <c r="E1041" s="5" t="s">
        <v>4388</v>
      </c>
      <c r="F1041" s="2">
        <v>3640</v>
      </c>
      <c r="G1041" s="2">
        <v>670568</v>
      </c>
      <c r="H1041" s="2">
        <v>545882</v>
      </c>
      <c r="I1041" s="2">
        <v>60634</v>
      </c>
      <c r="J1041" s="2">
        <v>485248</v>
      </c>
      <c r="K1041" s="33">
        <v>7.50131891321551E-3</v>
      </c>
      <c r="L1041" s="2">
        <v>3523</v>
      </c>
      <c r="M1041" s="2">
        <v>605422</v>
      </c>
      <c r="N1041" s="2">
        <v>499919</v>
      </c>
      <c r="O1041" s="33">
        <v>7.0471416369451848E-3</v>
      </c>
      <c r="P1041" s="2">
        <v>3579</v>
      </c>
      <c r="Q1041" s="2">
        <v>607573</v>
      </c>
      <c r="R1041" s="2">
        <v>497571</v>
      </c>
      <c r="S1041" s="35">
        <v>7.1929433186419629E-3</v>
      </c>
      <c r="T1041" t="s">
        <v>4388</v>
      </c>
      <c r="U1041" t="s">
        <v>4388</v>
      </c>
      <c r="V1041" s="5" t="s">
        <v>4390</v>
      </c>
      <c r="W1041" s="5">
        <v>0</v>
      </c>
      <c r="X1041" s="4">
        <v>3.0837559457354714E-4</v>
      </c>
      <c r="Y1041" s="6">
        <v>61</v>
      </c>
      <c r="Z1041" s="4">
        <v>1.4580168169677811E-4</v>
      </c>
      <c r="AA1041" s="5">
        <v>4381</v>
      </c>
      <c r="AC1041" s="16" t="str">
        <f t="shared" si="96"/>
        <v/>
      </c>
      <c r="AD1041" s="16" t="str">
        <f t="shared" si="97"/>
        <v/>
      </c>
      <c r="AE1041" s="16" t="str">
        <f t="shared" si="98"/>
        <v/>
      </c>
      <c r="AF1041" s="16">
        <f t="shared" si="99"/>
        <v>7.50131891321551E-3</v>
      </c>
      <c r="AG1041" s="16" t="str">
        <f t="shared" si="100"/>
        <v/>
      </c>
      <c r="AH1041" s="16" t="str">
        <f t="shared" si="101"/>
        <v/>
      </c>
      <c r="AI1041" s="17" t="str">
        <f>IF('Peer Comparison Tool'!$D$11="NR","",IF($C1041='Peer Comparison Tool'!$D$9,COUNT('ALLL &lt;50B Database'!$AI$1:AI1040)+1,""))</f>
        <v/>
      </c>
    </row>
    <row r="1042" spans="1:35" x14ac:dyDescent="0.25">
      <c r="A1042" t="s">
        <v>3095</v>
      </c>
      <c r="B1042">
        <v>564324</v>
      </c>
      <c r="C1042" s="5" t="s">
        <v>3064</v>
      </c>
      <c r="D1042" s="5" t="s">
        <v>4390</v>
      </c>
      <c r="E1042" s="5" t="s">
        <v>4388</v>
      </c>
      <c r="F1042" s="2">
        <v>4249</v>
      </c>
      <c r="G1042" s="2">
        <v>670518</v>
      </c>
      <c r="H1042" s="2">
        <v>441573</v>
      </c>
      <c r="I1042" s="2">
        <v>96060</v>
      </c>
      <c r="J1042" s="2">
        <v>345513</v>
      </c>
      <c r="K1042" s="33">
        <v>1.2297655949269636E-2</v>
      </c>
      <c r="L1042" s="2">
        <v>4017</v>
      </c>
      <c r="M1042" s="2">
        <v>566263</v>
      </c>
      <c r="N1042" s="2">
        <v>359204</v>
      </c>
      <c r="O1042" s="33">
        <v>1.1183060322268127E-2</v>
      </c>
      <c r="P1042" s="2">
        <v>4000</v>
      </c>
      <c r="Q1042" s="2">
        <v>582828</v>
      </c>
      <c r="R1042" s="2">
        <v>358205</v>
      </c>
      <c r="S1042" s="35">
        <v>1.1166789966639215E-2</v>
      </c>
      <c r="T1042" t="s">
        <v>4388</v>
      </c>
      <c r="U1042" t="s">
        <v>4388</v>
      </c>
      <c r="V1042" s="5" t="s">
        <v>4390</v>
      </c>
      <c r="W1042" s="5">
        <v>0</v>
      </c>
      <c r="X1042" s="4">
        <v>1.1308659826304215E-3</v>
      </c>
      <c r="Y1042" s="6">
        <v>249</v>
      </c>
      <c r="Z1042" s="4">
        <v>-1.6270355628912256E-5</v>
      </c>
      <c r="AA1042" s="5">
        <v>2780</v>
      </c>
      <c r="AC1042" s="16" t="str">
        <f t="shared" si="96"/>
        <v/>
      </c>
      <c r="AD1042" s="16" t="str">
        <f t="shared" si="97"/>
        <v/>
      </c>
      <c r="AE1042" s="16" t="str">
        <f t="shared" si="98"/>
        <v/>
      </c>
      <c r="AF1042" s="16">
        <f t="shared" si="99"/>
        <v>1.2297655949269636E-2</v>
      </c>
      <c r="AG1042" s="16" t="str">
        <f t="shared" si="100"/>
        <v/>
      </c>
      <c r="AH1042" s="16" t="str">
        <f t="shared" si="101"/>
        <v/>
      </c>
      <c r="AI1042" s="17" t="str">
        <f>IF('Peer Comparison Tool'!$D$11="NR","",IF($C1042='Peer Comparison Tool'!$D$9,COUNT('ALLL &lt;50B Database'!$AI$1:AI1041)+1,""))</f>
        <v/>
      </c>
    </row>
    <row r="1043" spans="1:35" x14ac:dyDescent="0.25">
      <c r="A1043" t="s">
        <v>1331</v>
      </c>
      <c r="B1043">
        <v>1000641</v>
      </c>
      <c r="C1043" s="5" t="s">
        <v>1309</v>
      </c>
      <c r="D1043" s="5" t="s">
        <v>4387</v>
      </c>
      <c r="E1043" s="5" t="s">
        <v>4388</v>
      </c>
      <c r="F1043" s="2">
        <v>6220</v>
      </c>
      <c r="G1043" s="2">
        <v>670329</v>
      </c>
      <c r="H1043" s="2">
        <v>418062</v>
      </c>
      <c r="I1043" s="2">
        <v>62409</v>
      </c>
      <c r="J1043" s="2">
        <v>355653</v>
      </c>
      <c r="K1043" s="33">
        <v>1.7488956932740621E-2</v>
      </c>
      <c r="L1043" s="2">
        <v>5447</v>
      </c>
      <c r="M1043" s="2">
        <v>577892</v>
      </c>
      <c r="N1043" s="2">
        <v>359815</v>
      </c>
      <c r="O1043" s="33">
        <v>1.5138334977696871E-2</v>
      </c>
      <c r="P1043" s="2">
        <v>5594</v>
      </c>
      <c r="Q1043" s="2">
        <v>582060</v>
      </c>
      <c r="R1043" s="2">
        <v>365907</v>
      </c>
      <c r="S1043" s="35">
        <v>1.5288037670774269E-2</v>
      </c>
      <c r="T1043" t="s">
        <v>4388</v>
      </c>
      <c r="U1043" t="s">
        <v>4388</v>
      </c>
      <c r="V1043" s="5" t="s">
        <v>4387</v>
      </c>
      <c r="W1043" s="5">
        <v>0</v>
      </c>
      <c r="X1043" s="4">
        <v>2.2009192619663522E-3</v>
      </c>
      <c r="Y1043" s="6">
        <v>626</v>
      </c>
      <c r="Z1043" s="4">
        <v>1.4970269307739738E-4</v>
      </c>
      <c r="AA1043" s="5">
        <v>941</v>
      </c>
      <c r="AC1043" s="16" t="str">
        <f t="shared" si="96"/>
        <v/>
      </c>
      <c r="AD1043" s="16" t="str">
        <f t="shared" si="97"/>
        <v/>
      </c>
      <c r="AE1043" s="16" t="str">
        <f t="shared" si="98"/>
        <v/>
      </c>
      <c r="AF1043" s="16">
        <f t="shared" si="99"/>
        <v>1.7488956932740621E-2</v>
      </c>
      <c r="AG1043" s="16" t="str">
        <f t="shared" si="100"/>
        <v/>
      </c>
      <c r="AH1043" s="16" t="str">
        <f t="shared" si="101"/>
        <v/>
      </c>
      <c r="AI1043" s="17" t="str">
        <f>IF('Peer Comparison Tool'!$D$11="NR","",IF($C1043='Peer Comparison Tool'!$D$9,COUNT('ALLL &lt;50B Database'!$AI$1:AI1042)+1,""))</f>
        <v/>
      </c>
    </row>
    <row r="1044" spans="1:35" x14ac:dyDescent="0.25">
      <c r="A1044" t="s">
        <v>667</v>
      </c>
      <c r="B1044">
        <v>819855</v>
      </c>
      <c r="C1044" s="5" t="s">
        <v>3704</v>
      </c>
      <c r="D1044" s="5" t="s">
        <v>4390</v>
      </c>
      <c r="E1044" s="5" t="s">
        <v>4388</v>
      </c>
      <c r="F1044" s="2">
        <v>3661</v>
      </c>
      <c r="G1044" s="2">
        <v>670258</v>
      </c>
      <c r="H1044" s="2">
        <v>437656</v>
      </c>
      <c r="I1044" s="2">
        <v>45547</v>
      </c>
      <c r="J1044" s="2">
        <v>392109</v>
      </c>
      <c r="K1044" s="33">
        <v>9.3366895429587184E-3</v>
      </c>
      <c r="L1044" s="2">
        <v>3233</v>
      </c>
      <c r="M1044" s="2">
        <v>570840</v>
      </c>
      <c r="N1044" s="2">
        <v>374497</v>
      </c>
      <c r="O1044" s="33">
        <v>8.6329129472332219E-3</v>
      </c>
      <c r="P1044" s="2">
        <v>3395</v>
      </c>
      <c r="Q1044" s="2">
        <v>580579</v>
      </c>
      <c r="R1044" s="2">
        <v>381022</v>
      </c>
      <c r="S1044" s="35">
        <v>8.9102466524242693E-3</v>
      </c>
      <c r="T1044" t="s">
        <v>4388</v>
      </c>
      <c r="U1044" t="s">
        <v>4388</v>
      </c>
      <c r="V1044" s="5" t="s">
        <v>4390</v>
      </c>
      <c r="W1044" s="5">
        <v>0</v>
      </c>
      <c r="X1044" s="4">
        <v>4.264428905344491E-4</v>
      </c>
      <c r="Y1044" s="6">
        <v>266</v>
      </c>
      <c r="Z1044" s="4">
        <v>2.7733370519104732E-4</v>
      </c>
      <c r="AA1044" s="5">
        <v>3989</v>
      </c>
      <c r="AC1044" s="16" t="str">
        <f t="shared" si="96"/>
        <v/>
      </c>
      <c r="AD1044" s="16" t="str">
        <f t="shared" si="97"/>
        <v/>
      </c>
      <c r="AE1044" s="16" t="str">
        <f t="shared" si="98"/>
        <v/>
      </c>
      <c r="AF1044" s="16">
        <f t="shared" si="99"/>
        <v>9.3366895429587184E-3</v>
      </c>
      <c r="AG1044" s="16" t="str">
        <f t="shared" si="100"/>
        <v/>
      </c>
      <c r="AH1044" s="16" t="str">
        <f t="shared" si="101"/>
        <v/>
      </c>
      <c r="AI1044" s="17" t="str">
        <f>IF('Peer Comparison Tool'!$D$11="NR","",IF($C1044='Peer Comparison Tool'!$D$9,COUNT('ALLL &lt;50B Database'!$AI$1:AI1043)+1,""))</f>
        <v/>
      </c>
    </row>
    <row r="1045" spans="1:35" x14ac:dyDescent="0.25">
      <c r="A1045" t="s">
        <v>889</v>
      </c>
      <c r="B1045">
        <v>126834</v>
      </c>
      <c r="C1045" s="5" t="s">
        <v>3603</v>
      </c>
      <c r="D1045" s="5" t="s">
        <v>4390</v>
      </c>
      <c r="E1045" s="5" t="s">
        <v>4388</v>
      </c>
      <c r="F1045" s="2">
        <v>2568</v>
      </c>
      <c r="G1045" s="2">
        <v>669383</v>
      </c>
      <c r="H1045" s="2">
        <v>283777</v>
      </c>
      <c r="I1045" s="2">
        <v>9360</v>
      </c>
      <c r="J1045" s="2">
        <v>274417</v>
      </c>
      <c r="K1045" s="33">
        <v>9.3580208223251471E-3</v>
      </c>
      <c r="L1045" s="2">
        <v>2090</v>
      </c>
      <c r="M1045" s="2">
        <v>622179</v>
      </c>
      <c r="N1045" s="2">
        <v>276320</v>
      </c>
      <c r="O1045" s="33">
        <v>7.5636942675159236E-3</v>
      </c>
      <c r="P1045" s="2">
        <v>2276</v>
      </c>
      <c r="Q1045" s="2">
        <v>634048</v>
      </c>
      <c r="R1045" s="2">
        <v>273235</v>
      </c>
      <c r="S1045" s="35">
        <v>8.3298259739784438E-3</v>
      </c>
      <c r="T1045" t="s">
        <v>4388</v>
      </c>
      <c r="U1045" t="s">
        <v>4388</v>
      </c>
      <c r="V1045" s="5" t="s">
        <v>4390</v>
      </c>
      <c r="W1045" s="5">
        <v>0</v>
      </c>
      <c r="X1045" s="4">
        <v>1.0281948483467033E-3</v>
      </c>
      <c r="Y1045" s="6">
        <v>292</v>
      </c>
      <c r="Z1045" s="4">
        <v>7.6613170646252018E-4</v>
      </c>
      <c r="AA1045" s="5">
        <v>3980</v>
      </c>
      <c r="AC1045" s="16" t="str">
        <f t="shared" si="96"/>
        <v/>
      </c>
      <c r="AD1045" s="16" t="str">
        <f t="shared" si="97"/>
        <v/>
      </c>
      <c r="AE1045" s="16" t="str">
        <f t="shared" si="98"/>
        <v/>
      </c>
      <c r="AF1045" s="16">
        <f t="shared" si="99"/>
        <v>9.3580208223251471E-3</v>
      </c>
      <c r="AG1045" s="16" t="str">
        <f t="shared" si="100"/>
        <v/>
      </c>
      <c r="AH1045" s="16" t="str">
        <f t="shared" si="101"/>
        <v/>
      </c>
      <c r="AI1045" s="17" t="str">
        <f>IF('Peer Comparison Tool'!$D$11="NR","",IF($C1045='Peer Comparison Tool'!$D$9,COUNT('ALLL &lt;50B Database'!$AI$1:AI1044)+1,""))</f>
        <v/>
      </c>
    </row>
    <row r="1046" spans="1:35" x14ac:dyDescent="0.25">
      <c r="A1046" t="s">
        <v>1953</v>
      </c>
      <c r="B1046">
        <v>401906</v>
      </c>
      <c r="C1046" s="5" t="s">
        <v>1938</v>
      </c>
      <c r="D1046" s="5" t="s">
        <v>4390</v>
      </c>
      <c r="E1046" s="5" t="s">
        <v>4388</v>
      </c>
      <c r="F1046" s="2">
        <v>5394</v>
      </c>
      <c r="G1046" s="2">
        <v>669046</v>
      </c>
      <c r="H1046" s="2">
        <v>481701</v>
      </c>
      <c r="I1046" s="2">
        <v>19306</v>
      </c>
      <c r="J1046" s="2">
        <v>462395</v>
      </c>
      <c r="K1046" s="33">
        <v>1.1665351052671417E-2</v>
      </c>
      <c r="L1046" s="2">
        <v>4795</v>
      </c>
      <c r="M1046" s="2">
        <v>606333</v>
      </c>
      <c r="N1046" s="2">
        <v>473837</v>
      </c>
      <c r="O1046" s="33">
        <v>1.0119513672423218E-2</v>
      </c>
      <c r="P1046" s="2">
        <v>5160</v>
      </c>
      <c r="Q1046" s="2">
        <v>595631</v>
      </c>
      <c r="R1046" s="2">
        <v>466855</v>
      </c>
      <c r="S1046" s="35">
        <v>1.1052682310353322E-2</v>
      </c>
      <c r="T1046" t="s">
        <v>4388</v>
      </c>
      <c r="U1046" t="s">
        <v>4388</v>
      </c>
      <c r="V1046" s="5" t="s">
        <v>4390</v>
      </c>
      <c r="W1046" s="5">
        <v>0</v>
      </c>
      <c r="X1046" s="4">
        <v>6.1266874231809439E-4</v>
      </c>
      <c r="Y1046" s="6">
        <v>234</v>
      </c>
      <c r="Z1046" s="4">
        <v>9.3316863793010442E-4</v>
      </c>
      <c r="AA1046" s="5">
        <v>3084</v>
      </c>
      <c r="AC1046" s="16" t="str">
        <f t="shared" si="96"/>
        <v/>
      </c>
      <c r="AD1046" s="16" t="str">
        <f t="shared" si="97"/>
        <v/>
      </c>
      <c r="AE1046" s="16" t="str">
        <f t="shared" si="98"/>
        <v/>
      </c>
      <c r="AF1046" s="16">
        <f t="shared" si="99"/>
        <v>1.1665351052671417E-2</v>
      </c>
      <c r="AG1046" s="16" t="str">
        <f t="shared" si="100"/>
        <v/>
      </c>
      <c r="AH1046" s="16" t="str">
        <f t="shared" si="101"/>
        <v/>
      </c>
      <c r="AI1046" s="17" t="str">
        <f>IF('Peer Comparison Tool'!$D$11="NR","",IF($C1046='Peer Comparison Tool'!$D$9,COUNT('ALLL &lt;50B Database'!$AI$1:AI1045)+1,""))</f>
        <v/>
      </c>
    </row>
    <row r="1047" spans="1:35" x14ac:dyDescent="0.25">
      <c r="A1047" t="s">
        <v>296</v>
      </c>
      <c r="B1047">
        <v>3357385</v>
      </c>
      <c r="C1047" s="5" t="s">
        <v>207</v>
      </c>
      <c r="D1047" s="5" t="s">
        <v>4387</v>
      </c>
      <c r="E1047" s="5" t="s">
        <v>4388</v>
      </c>
      <c r="F1047" s="2">
        <v>5875</v>
      </c>
      <c r="G1047" s="2">
        <v>668280</v>
      </c>
      <c r="H1047" s="2">
        <v>514668</v>
      </c>
      <c r="I1047" s="2">
        <v>178158</v>
      </c>
      <c r="J1047" s="2">
        <v>336510</v>
      </c>
      <c r="K1047" s="33">
        <v>1.7458619357522808E-2</v>
      </c>
      <c r="L1047" s="2">
        <v>4330</v>
      </c>
      <c r="M1047" s="2">
        <v>397346</v>
      </c>
      <c r="N1047" s="2">
        <v>321215</v>
      </c>
      <c r="O1047" s="33">
        <v>1.3480067867316283E-2</v>
      </c>
      <c r="P1047" s="2">
        <v>4525</v>
      </c>
      <c r="Q1047" s="2">
        <v>418064</v>
      </c>
      <c r="R1047" s="2">
        <v>330720</v>
      </c>
      <c r="S1047" s="35">
        <v>1.3682268988872762E-2</v>
      </c>
      <c r="T1047" t="s">
        <v>4388</v>
      </c>
      <c r="U1047" t="s">
        <v>4388</v>
      </c>
      <c r="V1047" s="5" t="s">
        <v>4387</v>
      </c>
      <c r="W1047" s="5">
        <v>0</v>
      </c>
      <c r="X1047" s="4">
        <v>3.7763503686500458E-3</v>
      </c>
      <c r="Y1047" s="6">
        <v>1350</v>
      </c>
      <c r="Z1047" s="4">
        <v>2.0220112155647924E-4</v>
      </c>
      <c r="AA1047" s="5">
        <v>944</v>
      </c>
      <c r="AC1047" s="16" t="str">
        <f t="shared" si="96"/>
        <v/>
      </c>
      <c r="AD1047" s="16" t="str">
        <f t="shared" si="97"/>
        <v/>
      </c>
      <c r="AE1047" s="16" t="str">
        <f t="shared" si="98"/>
        <v/>
      </c>
      <c r="AF1047" s="16">
        <f t="shared" si="99"/>
        <v>1.7458619357522808E-2</v>
      </c>
      <c r="AG1047" s="16" t="str">
        <f t="shared" si="100"/>
        <v/>
      </c>
      <c r="AH1047" s="16" t="str">
        <f t="shared" si="101"/>
        <v/>
      </c>
      <c r="AI1047" s="17" t="str">
        <f>IF('Peer Comparison Tool'!$D$11="NR","",IF($C1047='Peer Comparison Tool'!$D$9,COUNT('ALLL &lt;50B Database'!$AI$1:AI1046)+1,""))</f>
        <v/>
      </c>
    </row>
    <row r="1048" spans="1:35" x14ac:dyDescent="0.25">
      <c r="A1048" t="s">
        <v>1914</v>
      </c>
      <c r="B1048">
        <v>41825</v>
      </c>
      <c r="C1048" s="5" t="s">
        <v>1902</v>
      </c>
      <c r="D1048" s="5" t="s">
        <v>4390</v>
      </c>
      <c r="E1048" s="5" t="s">
        <v>4388</v>
      </c>
      <c r="F1048" s="2">
        <v>5179</v>
      </c>
      <c r="G1048" s="2">
        <v>668108</v>
      </c>
      <c r="H1048" s="2">
        <v>529395</v>
      </c>
      <c r="I1048" s="2">
        <v>63817</v>
      </c>
      <c r="J1048" s="2">
        <v>465578</v>
      </c>
      <c r="K1048" s="33">
        <v>1.1123807396397596E-2</v>
      </c>
      <c r="L1048" s="2">
        <v>4235</v>
      </c>
      <c r="M1048" s="2">
        <v>513360</v>
      </c>
      <c r="N1048" s="2">
        <v>431852</v>
      </c>
      <c r="O1048" s="33">
        <v>9.8066004093995164E-3</v>
      </c>
      <c r="P1048" s="2">
        <v>4553</v>
      </c>
      <c r="Q1048" s="2">
        <v>619136</v>
      </c>
      <c r="R1048" s="2">
        <v>453780</v>
      </c>
      <c r="S1048" s="35">
        <v>1.003349640795099E-2</v>
      </c>
      <c r="T1048" t="s">
        <v>4388</v>
      </c>
      <c r="U1048" t="s">
        <v>4388</v>
      </c>
      <c r="V1048" s="5" t="s">
        <v>4390</v>
      </c>
      <c r="W1048" s="5">
        <v>0</v>
      </c>
      <c r="X1048" s="4">
        <v>1.0903109884466064E-3</v>
      </c>
      <c r="Y1048" s="6">
        <v>626</v>
      </c>
      <c r="Z1048" s="4">
        <v>2.2689599855147367E-4</v>
      </c>
      <c r="AA1048" s="5">
        <v>3319</v>
      </c>
      <c r="AC1048" s="16" t="str">
        <f t="shared" si="96"/>
        <v/>
      </c>
      <c r="AD1048" s="16" t="str">
        <f t="shared" si="97"/>
        <v/>
      </c>
      <c r="AE1048" s="16" t="str">
        <f t="shared" si="98"/>
        <v/>
      </c>
      <c r="AF1048" s="16">
        <f t="shared" si="99"/>
        <v>1.1123807396397596E-2</v>
      </c>
      <c r="AG1048" s="16" t="str">
        <f t="shared" si="100"/>
        <v/>
      </c>
      <c r="AH1048" s="16" t="str">
        <f t="shared" si="101"/>
        <v/>
      </c>
      <c r="AI1048" s="17" t="str">
        <f>IF('Peer Comparison Tool'!$D$11="NR","",IF($C1048='Peer Comparison Tool'!$D$9,COUNT('ALLL &lt;50B Database'!$AI$1:AI1047)+1,""))</f>
        <v/>
      </c>
    </row>
    <row r="1049" spans="1:35" x14ac:dyDescent="0.25">
      <c r="A1049" t="s">
        <v>1716</v>
      </c>
      <c r="B1049">
        <v>2748502</v>
      </c>
      <c r="C1049" s="5" t="s">
        <v>1695</v>
      </c>
      <c r="D1049" s="5" t="s">
        <v>4390</v>
      </c>
      <c r="E1049" s="5" t="s">
        <v>4388</v>
      </c>
      <c r="F1049" s="2">
        <v>8848</v>
      </c>
      <c r="G1049" s="2">
        <v>665790</v>
      </c>
      <c r="H1049" s="2">
        <v>425099</v>
      </c>
      <c r="I1049" s="2">
        <v>67451</v>
      </c>
      <c r="J1049" s="2">
        <v>357648</v>
      </c>
      <c r="K1049" s="33">
        <v>2.4739408580503736E-2</v>
      </c>
      <c r="L1049" s="2">
        <v>7651</v>
      </c>
      <c r="M1049" s="2">
        <v>556820</v>
      </c>
      <c r="N1049" s="2">
        <v>366582</v>
      </c>
      <c r="O1049" s="33">
        <v>2.0871182982252264E-2</v>
      </c>
      <c r="P1049" s="2">
        <v>7919</v>
      </c>
      <c r="Q1049" s="2">
        <v>571730</v>
      </c>
      <c r="R1049" s="2">
        <v>364112</v>
      </c>
      <c r="S1049" s="35">
        <v>2.1748802566243355E-2</v>
      </c>
      <c r="T1049" t="s">
        <v>4388</v>
      </c>
      <c r="U1049" t="s">
        <v>4388</v>
      </c>
      <c r="V1049" s="5" t="s">
        <v>4390</v>
      </c>
      <c r="W1049" s="5">
        <v>0</v>
      </c>
      <c r="X1049" s="4">
        <v>2.9906060142603809E-3</v>
      </c>
      <c r="Y1049" s="6">
        <v>929</v>
      </c>
      <c r="Z1049" s="4">
        <v>8.7761958399109122E-4</v>
      </c>
      <c r="AA1049" s="5">
        <v>263</v>
      </c>
      <c r="AC1049" s="16" t="str">
        <f t="shared" si="96"/>
        <v/>
      </c>
      <c r="AD1049" s="16" t="str">
        <f t="shared" si="97"/>
        <v/>
      </c>
      <c r="AE1049" s="16" t="str">
        <f t="shared" si="98"/>
        <v/>
      </c>
      <c r="AF1049" s="16">
        <f t="shared" si="99"/>
        <v>2.4739408580503736E-2</v>
      </c>
      <c r="AG1049" s="16" t="str">
        <f t="shared" si="100"/>
        <v/>
      </c>
      <c r="AH1049" s="16" t="str">
        <f t="shared" si="101"/>
        <v/>
      </c>
      <c r="AI1049" s="17" t="str">
        <f>IF('Peer Comparison Tool'!$D$11="NR","",IF($C1049='Peer Comparison Tool'!$D$9,COUNT('ALLL &lt;50B Database'!$AI$1:AI1048)+1,""))</f>
        <v/>
      </c>
    </row>
    <row r="1050" spans="1:35" x14ac:dyDescent="0.25">
      <c r="A1050" t="s">
        <v>3798</v>
      </c>
      <c r="B1050">
        <v>3821037</v>
      </c>
      <c r="C1050" s="5" t="s">
        <v>3704</v>
      </c>
      <c r="D1050" s="5" t="s">
        <v>4387</v>
      </c>
      <c r="E1050" s="5" t="s">
        <v>4388</v>
      </c>
      <c r="F1050" s="2">
        <v>4978</v>
      </c>
      <c r="G1050" s="2">
        <v>665681</v>
      </c>
      <c r="H1050" s="2">
        <v>525935</v>
      </c>
      <c r="I1050" s="2">
        <v>76571</v>
      </c>
      <c r="J1050" s="2">
        <v>449364</v>
      </c>
      <c r="K1050" s="33">
        <v>1.1077878957815935E-2</v>
      </c>
      <c r="L1050" s="2">
        <v>4720</v>
      </c>
      <c r="M1050" s="2">
        <v>553637</v>
      </c>
      <c r="N1050" s="2">
        <v>440467</v>
      </c>
      <c r="O1050" s="33">
        <v>1.0715899261465671E-2</v>
      </c>
      <c r="P1050" s="2">
        <v>4821</v>
      </c>
      <c r="Q1050" s="2">
        <v>568888</v>
      </c>
      <c r="R1050" s="2">
        <v>458968</v>
      </c>
      <c r="S1050" s="35">
        <v>1.0504000278886545E-2</v>
      </c>
      <c r="T1050" t="s">
        <v>4388</v>
      </c>
      <c r="U1050" t="s">
        <v>4388</v>
      </c>
      <c r="V1050" s="5" t="s">
        <v>4387</v>
      </c>
      <c r="W1050" s="5">
        <v>0</v>
      </c>
      <c r="X1050" s="4">
        <v>5.7387867892939003E-4</v>
      </c>
      <c r="Y1050" s="6">
        <v>157</v>
      </c>
      <c r="Z1050" s="4">
        <v>-2.11898982579126E-4</v>
      </c>
      <c r="AA1050" s="5">
        <v>3337</v>
      </c>
      <c r="AC1050" s="16" t="str">
        <f t="shared" si="96"/>
        <v/>
      </c>
      <c r="AD1050" s="16" t="str">
        <f t="shared" si="97"/>
        <v/>
      </c>
      <c r="AE1050" s="16" t="str">
        <f t="shared" si="98"/>
        <v/>
      </c>
      <c r="AF1050" s="16">
        <f t="shared" si="99"/>
        <v>1.1077878957815935E-2</v>
      </c>
      <c r="AG1050" s="16" t="str">
        <f t="shared" si="100"/>
        <v/>
      </c>
      <c r="AH1050" s="16" t="str">
        <f t="shared" si="101"/>
        <v/>
      </c>
      <c r="AI1050" s="17" t="str">
        <f>IF('Peer Comparison Tool'!$D$11="NR","",IF($C1050='Peer Comparison Tool'!$D$9,COUNT('ALLL &lt;50B Database'!$AI$1:AI1049)+1,""))</f>
        <v/>
      </c>
    </row>
    <row r="1051" spans="1:35" x14ac:dyDescent="0.25">
      <c r="A1051" t="s">
        <v>1333</v>
      </c>
      <c r="B1051">
        <v>321947</v>
      </c>
      <c r="C1051" s="5" t="s">
        <v>1309</v>
      </c>
      <c r="D1051" s="5" t="s">
        <v>4387</v>
      </c>
      <c r="E1051" s="5" t="s">
        <v>4388</v>
      </c>
      <c r="F1051" s="2">
        <v>3724</v>
      </c>
      <c r="G1051" s="2">
        <v>665507</v>
      </c>
      <c r="H1051" s="2">
        <v>382951</v>
      </c>
      <c r="I1051" s="2">
        <v>23052</v>
      </c>
      <c r="J1051" s="2">
        <v>359899</v>
      </c>
      <c r="K1051" s="33">
        <v>1.0347347450256878E-2</v>
      </c>
      <c r="L1051" s="2">
        <v>3449</v>
      </c>
      <c r="M1051" s="2">
        <v>472152</v>
      </c>
      <c r="N1051" s="2">
        <v>266011</v>
      </c>
      <c r="O1051" s="33">
        <v>1.2965629240896052E-2</v>
      </c>
      <c r="P1051" s="2">
        <v>3599</v>
      </c>
      <c r="Q1051" s="2">
        <v>477422</v>
      </c>
      <c r="R1051" s="2">
        <v>279672</v>
      </c>
      <c r="S1051" s="35">
        <v>1.2868646128321748E-2</v>
      </c>
      <c r="T1051" t="s">
        <v>4388</v>
      </c>
      <c r="U1051" t="s">
        <v>4388</v>
      </c>
      <c r="V1051" s="5" t="s">
        <v>4387</v>
      </c>
      <c r="W1051" s="5">
        <v>0</v>
      </c>
      <c r="X1051" s="4">
        <v>-2.5212986780648698E-3</v>
      </c>
      <c r="Y1051" s="6">
        <v>125</v>
      </c>
      <c r="Z1051" s="4">
        <v>-9.6983112574304184E-5</v>
      </c>
      <c r="AA1051" s="5">
        <v>3655</v>
      </c>
      <c r="AC1051" s="16" t="str">
        <f t="shared" si="96"/>
        <v/>
      </c>
      <c r="AD1051" s="16" t="str">
        <f t="shared" si="97"/>
        <v/>
      </c>
      <c r="AE1051" s="16" t="str">
        <f t="shared" si="98"/>
        <v/>
      </c>
      <c r="AF1051" s="16">
        <f t="shared" si="99"/>
        <v>1.0347347450256878E-2</v>
      </c>
      <c r="AG1051" s="16" t="str">
        <f t="shared" si="100"/>
        <v/>
      </c>
      <c r="AH1051" s="16" t="str">
        <f t="shared" si="101"/>
        <v/>
      </c>
      <c r="AI1051" s="17" t="str">
        <f>IF('Peer Comparison Tool'!$D$11="NR","",IF($C1051='Peer Comparison Tool'!$D$9,COUNT('ALLL &lt;50B Database'!$AI$1:AI1050)+1,""))</f>
        <v/>
      </c>
    </row>
    <row r="1052" spans="1:35" x14ac:dyDescent="0.25">
      <c r="A1052" t="s">
        <v>286</v>
      </c>
      <c r="B1052">
        <v>3470154</v>
      </c>
      <c r="C1052" s="5" t="s">
        <v>207</v>
      </c>
      <c r="D1052" s="5" t="s">
        <v>4390</v>
      </c>
      <c r="E1052" s="5" t="s">
        <v>4388</v>
      </c>
      <c r="F1052" s="2">
        <v>6868</v>
      </c>
      <c r="G1052" s="2">
        <v>665229</v>
      </c>
      <c r="H1052" s="2">
        <v>521052</v>
      </c>
      <c r="I1052" s="2">
        <v>68889</v>
      </c>
      <c r="J1052" s="2">
        <v>452163</v>
      </c>
      <c r="K1052" s="33">
        <v>1.518921273965362E-2</v>
      </c>
      <c r="L1052" s="2">
        <v>5206</v>
      </c>
      <c r="M1052" s="2">
        <v>542288</v>
      </c>
      <c r="N1052" s="2">
        <v>390918</v>
      </c>
      <c r="O1052" s="33">
        <v>1.3317370906430504E-2</v>
      </c>
      <c r="P1052" s="2">
        <v>5657</v>
      </c>
      <c r="Q1052" s="2">
        <v>588773</v>
      </c>
      <c r="R1052" s="2">
        <v>416473</v>
      </c>
      <c r="S1052" s="35">
        <v>1.3583113431122786E-2</v>
      </c>
      <c r="T1052" t="s">
        <v>4388</v>
      </c>
      <c r="U1052" t="s">
        <v>4388</v>
      </c>
      <c r="V1052" s="5" t="s">
        <v>4390</v>
      </c>
      <c r="W1052" s="5">
        <v>0</v>
      </c>
      <c r="X1052" s="4">
        <v>1.6060993085308343E-3</v>
      </c>
      <c r="Y1052" s="6">
        <v>1211</v>
      </c>
      <c r="Z1052" s="4">
        <v>2.6574252469228204E-4</v>
      </c>
      <c r="AA1052" s="5">
        <v>1544</v>
      </c>
      <c r="AC1052" s="16" t="str">
        <f t="shared" si="96"/>
        <v/>
      </c>
      <c r="AD1052" s="16" t="str">
        <f t="shared" si="97"/>
        <v/>
      </c>
      <c r="AE1052" s="16" t="str">
        <f t="shared" si="98"/>
        <v/>
      </c>
      <c r="AF1052" s="16">
        <f t="shared" si="99"/>
        <v>1.518921273965362E-2</v>
      </c>
      <c r="AG1052" s="16" t="str">
        <f t="shared" si="100"/>
        <v/>
      </c>
      <c r="AH1052" s="16" t="str">
        <f t="shared" si="101"/>
        <v/>
      </c>
      <c r="AI1052" s="17" t="str">
        <f>IF('Peer Comparison Tool'!$D$11="NR","",IF($C1052='Peer Comparison Tool'!$D$9,COUNT('ALLL &lt;50B Database'!$AI$1:AI1051)+1,""))</f>
        <v/>
      </c>
    </row>
    <row r="1053" spans="1:35" x14ac:dyDescent="0.25">
      <c r="A1053" t="s">
        <v>3632</v>
      </c>
      <c r="B1053">
        <v>3290240</v>
      </c>
      <c r="C1053" s="5" t="s">
        <v>3603</v>
      </c>
      <c r="D1053" s="5" t="s">
        <v>4387</v>
      </c>
      <c r="E1053" s="5" t="s">
        <v>4388</v>
      </c>
      <c r="F1053" s="2">
        <v>4003</v>
      </c>
      <c r="G1053" s="2">
        <v>665078</v>
      </c>
      <c r="H1053" s="2">
        <v>419900</v>
      </c>
      <c r="I1053" s="2">
        <v>46639</v>
      </c>
      <c r="J1053" s="2">
        <v>373261</v>
      </c>
      <c r="K1053" s="33">
        <v>1.072439928093211E-2</v>
      </c>
      <c r="L1053" s="2">
        <v>3409</v>
      </c>
      <c r="M1053" s="2">
        <v>532892</v>
      </c>
      <c r="N1053" s="2">
        <v>363783</v>
      </c>
      <c r="O1053" s="33">
        <v>9.3709711558813916E-3</v>
      </c>
      <c r="P1053" s="2">
        <v>3592</v>
      </c>
      <c r="Q1053" s="2">
        <v>538180</v>
      </c>
      <c r="R1053" s="2">
        <v>378512</v>
      </c>
      <c r="S1053" s="35">
        <v>9.4897916050217697E-3</v>
      </c>
      <c r="T1053" t="s">
        <v>4388</v>
      </c>
      <c r="U1053" t="s">
        <v>4388</v>
      </c>
      <c r="V1053" s="5" t="s">
        <v>4387</v>
      </c>
      <c r="W1053" s="5">
        <v>0</v>
      </c>
      <c r="X1053" s="4">
        <v>1.2346076759103403E-3</v>
      </c>
      <c r="Y1053" s="6">
        <v>411</v>
      </c>
      <c r="Z1053" s="4">
        <v>1.1882044914037805E-4</v>
      </c>
      <c r="AA1053" s="5">
        <v>3499</v>
      </c>
      <c r="AC1053" s="16" t="str">
        <f t="shared" si="96"/>
        <v/>
      </c>
      <c r="AD1053" s="16" t="str">
        <f t="shared" si="97"/>
        <v/>
      </c>
      <c r="AE1053" s="16" t="str">
        <f t="shared" si="98"/>
        <v/>
      </c>
      <c r="AF1053" s="16">
        <f t="shared" si="99"/>
        <v>1.072439928093211E-2</v>
      </c>
      <c r="AG1053" s="16" t="str">
        <f t="shared" si="100"/>
        <v/>
      </c>
      <c r="AH1053" s="16" t="str">
        <f t="shared" si="101"/>
        <v/>
      </c>
      <c r="AI1053" s="17" t="str">
        <f>IF('Peer Comparison Tool'!$D$11="NR","",IF($C1053='Peer Comparison Tool'!$D$9,COUNT('ALLL &lt;50B Database'!$AI$1:AI1052)+1,""))</f>
        <v/>
      </c>
    </row>
    <row r="1054" spans="1:35" x14ac:dyDescent="0.25">
      <c r="A1054" t="s">
        <v>3804</v>
      </c>
      <c r="B1054">
        <v>895055</v>
      </c>
      <c r="C1054" s="5" t="s">
        <v>3704</v>
      </c>
      <c r="D1054" s="5" t="s">
        <v>4390</v>
      </c>
      <c r="E1054" s="5" t="s">
        <v>4388</v>
      </c>
      <c r="F1054" s="2">
        <v>5219</v>
      </c>
      <c r="G1054" s="2">
        <v>665037</v>
      </c>
      <c r="H1054" s="2">
        <v>512515</v>
      </c>
      <c r="I1054" s="2">
        <v>23239</v>
      </c>
      <c r="J1054" s="2">
        <v>489276</v>
      </c>
      <c r="K1054" s="33">
        <v>1.06667811214938E-2</v>
      </c>
      <c r="L1054" s="2">
        <v>4897</v>
      </c>
      <c r="M1054" s="2">
        <v>531221</v>
      </c>
      <c r="N1054" s="2">
        <v>454416</v>
      </c>
      <c r="O1054" s="33">
        <v>1.077646913841062E-2</v>
      </c>
      <c r="P1054" s="2">
        <v>5198</v>
      </c>
      <c r="Q1054" s="2">
        <v>533934</v>
      </c>
      <c r="R1054" s="2">
        <v>479682</v>
      </c>
      <c r="S1054" s="35">
        <v>1.0836345745723208E-2</v>
      </c>
      <c r="T1054" t="s">
        <v>4388</v>
      </c>
      <c r="U1054" t="s">
        <v>4388</v>
      </c>
      <c r="V1054" s="5" t="s">
        <v>4390</v>
      </c>
      <c r="W1054" s="5">
        <v>0</v>
      </c>
      <c r="X1054" s="4">
        <v>-1.6956462422940827E-4</v>
      </c>
      <c r="Y1054" s="6">
        <v>21</v>
      </c>
      <c r="Z1054" s="4">
        <v>5.9876607312587746E-5</v>
      </c>
      <c r="AA1054" s="5">
        <v>3521</v>
      </c>
      <c r="AC1054" s="16" t="str">
        <f t="shared" si="96"/>
        <v/>
      </c>
      <c r="AD1054" s="16" t="str">
        <f t="shared" si="97"/>
        <v/>
      </c>
      <c r="AE1054" s="16" t="str">
        <f t="shared" si="98"/>
        <v/>
      </c>
      <c r="AF1054" s="16">
        <f t="shared" si="99"/>
        <v>1.06667811214938E-2</v>
      </c>
      <c r="AG1054" s="16" t="str">
        <f t="shared" si="100"/>
        <v/>
      </c>
      <c r="AH1054" s="16" t="str">
        <f t="shared" si="101"/>
        <v/>
      </c>
      <c r="AI1054" s="17" t="str">
        <f>IF('Peer Comparison Tool'!$D$11="NR","",IF($C1054='Peer Comparison Tool'!$D$9,COUNT('ALLL &lt;50B Database'!$AI$1:AI1053)+1,""))</f>
        <v/>
      </c>
    </row>
    <row r="1055" spans="1:35" x14ac:dyDescent="0.25">
      <c r="A1055" t="s">
        <v>2062</v>
      </c>
      <c r="B1055">
        <v>1001059</v>
      </c>
      <c r="C1055" s="5" t="s">
        <v>2041</v>
      </c>
      <c r="D1055" s="5" t="s">
        <v>4387</v>
      </c>
      <c r="E1055" s="5" t="s">
        <v>4388</v>
      </c>
      <c r="F1055" s="2">
        <v>5209</v>
      </c>
      <c r="G1055" s="2">
        <v>664958</v>
      </c>
      <c r="H1055" s="2">
        <v>414123</v>
      </c>
      <c r="I1055" s="2">
        <v>34153</v>
      </c>
      <c r="J1055" s="2">
        <v>379970</v>
      </c>
      <c r="K1055" s="33">
        <v>1.3708977024501934E-2</v>
      </c>
      <c r="L1055" s="2">
        <v>5145</v>
      </c>
      <c r="M1055" s="2">
        <v>581467</v>
      </c>
      <c r="N1055" s="2">
        <v>358566</v>
      </c>
      <c r="O1055" s="33">
        <v>1.4348822810863271E-2</v>
      </c>
      <c r="P1055" s="2">
        <v>5146</v>
      </c>
      <c r="Q1055" s="2">
        <v>588947</v>
      </c>
      <c r="R1055" s="2">
        <v>376657</v>
      </c>
      <c r="S1055" s="35">
        <v>1.3662297527989656E-2</v>
      </c>
      <c r="T1055" t="s">
        <v>4388</v>
      </c>
      <c r="U1055" t="s">
        <v>4388</v>
      </c>
      <c r="V1055" s="5" t="s">
        <v>4387</v>
      </c>
      <c r="W1055" s="5">
        <v>0</v>
      </c>
      <c r="X1055" s="4">
        <v>4.6679496512278332E-5</v>
      </c>
      <c r="Y1055" s="6">
        <v>63</v>
      </c>
      <c r="Z1055" s="4">
        <v>-6.8652528287361549E-4</v>
      </c>
      <c r="AA1055" s="5">
        <v>2106</v>
      </c>
      <c r="AC1055" s="16" t="str">
        <f t="shared" si="96"/>
        <v/>
      </c>
      <c r="AD1055" s="16" t="str">
        <f t="shared" si="97"/>
        <v/>
      </c>
      <c r="AE1055" s="16" t="str">
        <f t="shared" si="98"/>
        <v/>
      </c>
      <c r="AF1055" s="16">
        <f t="shared" si="99"/>
        <v>1.3708977024501934E-2</v>
      </c>
      <c r="AG1055" s="16" t="str">
        <f t="shared" si="100"/>
        <v/>
      </c>
      <c r="AH1055" s="16" t="str">
        <f t="shared" si="101"/>
        <v/>
      </c>
      <c r="AI1055" s="17" t="str">
        <f>IF('Peer Comparison Tool'!$D$11="NR","",IF($C1055='Peer Comparison Tool'!$D$9,COUNT('ALLL &lt;50B Database'!$AI$1:AI1054)+1,""))</f>
        <v/>
      </c>
    </row>
    <row r="1056" spans="1:35" x14ac:dyDescent="0.25">
      <c r="A1056" t="s">
        <v>579</v>
      </c>
      <c r="B1056">
        <v>921039</v>
      </c>
      <c r="C1056" s="5" t="s">
        <v>561</v>
      </c>
      <c r="D1056" s="5" t="s">
        <v>4387</v>
      </c>
      <c r="E1056" s="5" t="s">
        <v>4388</v>
      </c>
      <c r="F1056" s="2">
        <v>7449</v>
      </c>
      <c r="G1056" s="2">
        <v>664713</v>
      </c>
      <c r="H1056" s="2">
        <v>421147</v>
      </c>
      <c r="I1056" s="2">
        <v>53997</v>
      </c>
      <c r="J1056" s="2">
        <v>367150</v>
      </c>
      <c r="K1056" s="33">
        <v>2.028871033637478E-2</v>
      </c>
      <c r="L1056" s="2">
        <v>5700</v>
      </c>
      <c r="M1056" s="2">
        <v>551508</v>
      </c>
      <c r="N1056" s="2">
        <v>358717</v>
      </c>
      <c r="O1056" s="33">
        <v>1.5889963397329929E-2</v>
      </c>
      <c r="P1056" s="2">
        <v>5788</v>
      </c>
      <c r="Q1056" s="2">
        <v>578941</v>
      </c>
      <c r="R1056" s="2">
        <v>375363</v>
      </c>
      <c r="S1056" s="35">
        <v>1.5419740358000122E-2</v>
      </c>
      <c r="T1056" t="s">
        <v>4388</v>
      </c>
      <c r="U1056" t="s">
        <v>4388</v>
      </c>
      <c r="V1056" s="5" t="s">
        <v>4387</v>
      </c>
      <c r="W1056" s="5">
        <v>0</v>
      </c>
      <c r="X1056" s="4">
        <v>4.8689699783746581E-3</v>
      </c>
      <c r="Y1056" s="6">
        <v>1661</v>
      </c>
      <c r="Z1056" s="4">
        <v>-4.7022303932980729E-4</v>
      </c>
      <c r="AA1056" s="5">
        <v>523</v>
      </c>
      <c r="AC1056" s="16" t="str">
        <f t="shared" si="96"/>
        <v/>
      </c>
      <c r="AD1056" s="16" t="str">
        <f t="shared" si="97"/>
        <v/>
      </c>
      <c r="AE1056" s="16" t="str">
        <f t="shared" si="98"/>
        <v/>
      </c>
      <c r="AF1056" s="16">
        <f t="shared" si="99"/>
        <v>2.028871033637478E-2</v>
      </c>
      <c r="AG1056" s="16" t="str">
        <f t="shared" si="100"/>
        <v/>
      </c>
      <c r="AH1056" s="16" t="str">
        <f t="shared" si="101"/>
        <v/>
      </c>
      <c r="AI1056" s="17" t="str">
        <f>IF('Peer Comparison Tool'!$D$11="NR","",IF($C1056='Peer Comparison Tool'!$D$9,COUNT('ALLL &lt;50B Database'!$AI$1:AI1055)+1,""))</f>
        <v/>
      </c>
    </row>
    <row r="1057" spans="1:35" x14ac:dyDescent="0.25">
      <c r="A1057" t="s">
        <v>143</v>
      </c>
      <c r="B1057">
        <v>151957</v>
      </c>
      <c r="C1057" s="5" t="s">
        <v>2711</v>
      </c>
      <c r="D1057" s="5" t="s">
        <v>4390</v>
      </c>
      <c r="E1057" s="5" t="s">
        <v>4388</v>
      </c>
      <c r="F1057" s="2">
        <v>7164</v>
      </c>
      <c r="G1057" s="2">
        <v>663933</v>
      </c>
      <c r="H1057" s="2">
        <v>447696</v>
      </c>
      <c r="I1057" s="2">
        <v>46108</v>
      </c>
      <c r="J1057" s="2">
        <v>401588</v>
      </c>
      <c r="K1057" s="33">
        <v>1.7839178461507815E-2</v>
      </c>
      <c r="L1057" s="2">
        <v>6006</v>
      </c>
      <c r="M1057" s="2">
        <v>555366</v>
      </c>
      <c r="N1057" s="2">
        <v>383683</v>
      </c>
      <c r="O1057" s="33">
        <v>1.565354732943602E-2</v>
      </c>
      <c r="P1057" s="2">
        <v>6486</v>
      </c>
      <c r="Q1057" s="2">
        <v>602858</v>
      </c>
      <c r="R1057" s="2">
        <v>396408</v>
      </c>
      <c r="S1057" s="35">
        <v>1.6361930132590664E-2</v>
      </c>
      <c r="T1057" t="s">
        <v>4388</v>
      </c>
      <c r="U1057" t="s">
        <v>4388</v>
      </c>
      <c r="V1057" s="5" t="s">
        <v>4390</v>
      </c>
      <c r="W1057" s="5">
        <v>0</v>
      </c>
      <c r="X1057" s="4">
        <v>1.4772483289171509E-3</v>
      </c>
      <c r="Y1057" s="6">
        <v>678</v>
      </c>
      <c r="Z1057" s="4">
        <v>7.0838280315464394E-4</v>
      </c>
      <c r="AA1057" s="5">
        <v>876</v>
      </c>
      <c r="AC1057" s="16" t="str">
        <f t="shared" si="96"/>
        <v/>
      </c>
      <c r="AD1057" s="16" t="str">
        <f t="shared" si="97"/>
        <v/>
      </c>
      <c r="AE1057" s="16" t="str">
        <f t="shared" si="98"/>
        <v/>
      </c>
      <c r="AF1057" s="16">
        <f t="shared" si="99"/>
        <v>1.7839178461507815E-2</v>
      </c>
      <c r="AG1057" s="16" t="str">
        <f t="shared" si="100"/>
        <v/>
      </c>
      <c r="AH1057" s="16" t="str">
        <f t="shared" si="101"/>
        <v/>
      </c>
      <c r="AI1057" s="17" t="str">
        <f>IF('Peer Comparison Tool'!$D$11="NR","",IF($C1057='Peer Comparison Tool'!$D$9,COUNT('ALLL &lt;50B Database'!$AI$1:AI1056)+1,""))</f>
        <v/>
      </c>
    </row>
    <row r="1058" spans="1:35" x14ac:dyDescent="0.25">
      <c r="A1058" t="s">
        <v>1714</v>
      </c>
      <c r="B1058">
        <v>372538</v>
      </c>
      <c r="C1058" s="5" t="s">
        <v>1695</v>
      </c>
      <c r="D1058" s="5" t="s">
        <v>4390</v>
      </c>
      <c r="E1058" s="5" t="s">
        <v>4388</v>
      </c>
      <c r="F1058" s="2">
        <v>4654</v>
      </c>
      <c r="G1058" s="2">
        <v>663080</v>
      </c>
      <c r="H1058" s="2">
        <v>498334</v>
      </c>
      <c r="I1058" s="2">
        <v>32528</v>
      </c>
      <c r="J1058" s="2">
        <v>465806</v>
      </c>
      <c r="K1058" s="33">
        <v>9.9912839250675175E-3</v>
      </c>
      <c r="L1058" s="2">
        <v>4364</v>
      </c>
      <c r="M1058" s="2">
        <v>583164</v>
      </c>
      <c r="N1058" s="2">
        <v>439420</v>
      </c>
      <c r="O1058" s="33">
        <v>9.9312730417368354E-3</v>
      </c>
      <c r="P1058" s="2">
        <v>4445</v>
      </c>
      <c r="Q1058" s="2">
        <v>604620</v>
      </c>
      <c r="R1058" s="2">
        <v>430858</v>
      </c>
      <c r="S1058" s="35">
        <v>1.0316624038546343E-2</v>
      </c>
      <c r="T1058" t="s">
        <v>4388</v>
      </c>
      <c r="U1058" t="s">
        <v>4388</v>
      </c>
      <c r="V1058" s="5" t="s">
        <v>4390</v>
      </c>
      <c r="W1058" s="5">
        <v>0</v>
      </c>
      <c r="X1058" s="4">
        <v>-3.2534011347882565E-4</v>
      </c>
      <c r="Y1058" s="6">
        <v>209</v>
      </c>
      <c r="Z1058" s="4">
        <v>3.8535099680950778E-4</v>
      </c>
      <c r="AA1058" s="5">
        <v>3785</v>
      </c>
      <c r="AC1058" s="16" t="str">
        <f t="shared" si="96"/>
        <v/>
      </c>
      <c r="AD1058" s="16" t="str">
        <f t="shared" si="97"/>
        <v/>
      </c>
      <c r="AE1058" s="16" t="str">
        <f t="shared" si="98"/>
        <v/>
      </c>
      <c r="AF1058" s="16">
        <f t="shared" si="99"/>
        <v>9.9912839250675175E-3</v>
      </c>
      <c r="AG1058" s="16" t="str">
        <f t="shared" si="100"/>
        <v/>
      </c>
      <c r="AH1058" s="16" t="str">
        <f t="shared" si="101"/>
        <v/>
      </c>
      <c r="AI1058" s="17" t="str">
        <f>IF('Peer Comparison Tool'!$D$11="NR","",IF($C1058='Peer Comparison Tool'!$D$9,COUNT('ALLL &lt;50B Database'!$AI$1:AI1057)+1,""))</f>
        <v/>
      </c>
    </row>
    <row r="1059" spans="1:35" x14ac:dyDescent="0.25">
      <c r="A1059" t="s">
        <v>667</v>
      </c>
      <c r="B1059">
        <v>998844</v>
      </c>
      <c r="C1059" s="5" t="s">
        <v>716</v>
      </c>
      <c r="D1059" s="5" t="s">
        <v>4390</v>
      </c>
      <c r="E1059" s="5" t="s">
        <v>4388</v>
      </c>
      <c r="F1059" s="2">
        <v>7743</v>
      </c>
      <c r="G1059" s="2">
        <v>662787</v>
      </c>
      <c r="H1059" s="2">
        <v>573127</v>
      </c>
      <c r="I1059" s="2">
        <v>31413</v>
      </c>
      <c r="J1059" s="2">
        <v>541714</v>
      </c>
      <c r="K1059" s="33">
        <v>1.4293520197004323E-2</v>
      </c>
      <c r="L1059" s="2">
        <v>7320</v>
      </c>
      <c r="M1059" s="2">
        <v>638804</v>
      </c>
      <c r="N1059" s="2">
        <v>532935</v>
      </c>
      <c r="O1059" s="33">
        <v>1.3735258521208027E-2</v>
      </c>
      <c r="P1059" s="2">
        <v>7530</v>
      </c>
      <c r="Q1059" s="2">
        <v>629094</v>
      </c>
      <c r="R1059" s="2">
        <v>529902</v>
      </c>
      <c r="S1059" s="35">
        <v>1.4210174711550437E-2</v>
      </c>
      <c r="T1059" t="s">
        <v>4388</v>
      </c>
      <c r="U1059" t="s">
        <v>4388</v>
      </c>
      <c r="V1059" s="5" t="s">
        <v>4390</v>
      </c>
      <c r="W1059" s="5">
        <v>0</v>
      </c>
      <c r="X1059" s="4">
        <v>8.3345485453885718E-5</v>
      </c>
      <c r="Y1059" s="6">
        <v>213</v>
      </c>
      <c r="Z1059" s="4">
        <v>4.7491619034241081E-4</v>
      </c>
      <c r="AA1059" s="5">
        <v>1850</v>
      </c>
      <c r="AC1059" s="16" t="str">
        <f t="shared" si="96"/>
        <v/>
      </c>
      <c r="AD1059" s="16" t="str">
        <f t="shared" si="97"/>
        <v/>
      </c>
      <c r="AE1059" s="16" t="str">
        <f t="shared" si="98"/>
        <v/>
      </c>
      <c r="AF1059" s="16">
        <f t="shared" si="99"/>
        <v>1.4293520197004323E-2</v>
      </c>
      <c r="AG1059" s="16" t="str">
        <f t="shared" si="100"/>
        <v/>
      </c>
      <c r="AH1059" s="16" t="str">
        <f t="shared" si="101"/>
        <v/>
      </c>
      <c r="AI1059" s="17" t="str">
        <f>IF('Peer Comparison Tool'!$D$11="NR","",IF($C1059='Peer Comparison Tool'!$D$9,COUNT('ALLL &lt;50B Database'!$AI$1:AI1058)+1,""))</f>
        <v/>
      </c>
    </row>
    <row r="1060" spans="1:35" x14ac:dyDescent="0.25">
      <c r="A1060" t="s">
        <v>2338</v>
      </c>
      <c r="B1060">
        <v>3688043</v>
      </c>
      <c r="C1060" s="5" t="s">
        <v>2299</v>
      </c>
      <c r="D1060" s="5" t="s">
        <v>4390</v>
      </c>
      <c r="E1060" s="5" t="s">
        <v>4388</v>
      </c>
      <c r="F1060" s="2">
        <v>9200</v>
      </c>
      <c r="G1060" s="2">
        <v>659591</v>
      </c>
      <c r="H1060" s="2">
        <v>459682</v>
      </c>
      <c r="I1060" s="2">
        <v>71212</v>
      </c>
      <c r="J1060" s="2">
        <v>388470</v>
      </c>
      <c r="K1060" s="33">
        <v>2.3682652457075192E-2</v>
      </c>
      <c r="L1060" s="2">
        <v>7150</v>
      </c>
      <c r="M1060" s="2">
        <v>589510</v>
      </c>
      <c r="N1060" s="2">
        <v>412129</v>
      </c>
      <c r="O1060" s="33">
        <v>1.7348936862001944E-2</v>
      </c>
      <c r="P1060" s="2">
        <v>7563</v>
      </c>
      <c r="Q1060" s="2">
        <v>564540</v>
      </c>
      <c r="R1060" s="2">
        <v>410839</v>
      </c>
      <c r="S1060" s="35">
        <v>1.8408671036586107E-2</v>
      </c>
      <c r="T1060" t="s">
        <v>4388</v>
      </c>
      <c r="U1060" t="s">
        <v>4388</v>
      </c>
      <c r="V1060" s="5" t="s">
        <v>4390</v>
      </c>
      <c r="W1060" s="5">
        <v>0</v>
      </c>
      <c r="X1060" s="4">
        <v>5.273981420489085E-3</v>
      </c>
      <c r="Y1060" s="6">
        <v>1637</v>
      </c>
      <c r="Z1060" s="4">
        <v>1.0597341745841628E-3</v>
      </c>
      <c r="AA1060" s="5">
        <v>305</v>
      </c>
      <c r="AC1060" s="16" t="str">
        <f t="shared" si="96"/>
        <v/>
      </c>
      <c r="AD1060" s="16" t="str">
        <f t="shared" si="97"/>
        <v/>
      </c>
      <c r="AE1060" s="16" t="str">
        <f t="shared" si="98"/>
        <v/>
      </c>
      <c r="AF1060" s="16">
        <f t="shared" si="99"/>
        <v>2.3682652457075192E-2</v>
      </c>
      <c r="AG1060" s="16" t="str">
        <f t="shared" si="100"/>
        <v/>
      </c>
      <c r="AH1060" s="16" t="str">
        <f t="shared" si="101"/>
        <v/>
      </c>
      <c r="AI1060" s="17" t="str">
        <f>IF('Peer Comparison Tool'!$D$11="NR","",IF($C1060='Peer Comparison Tool'!$D$9,COUNT('ALLL &lt;50B Database'!$AI$1:AI1059)+1,""))</f>
        <v/>
      </c>
    </row>
    <row r="1061" spans="1:35" x14ac:dyDescent="0.25">
      <c r="A1061" t="s">
        <v>3</v>
      </c>
      <c r="B1061">
        <v>451068</v>
      </c>
      <c r="C1061" s="5" t="s">
        <v>1</v>
      </c>
      <c r="D1061" s="5" t="s">
        <v>4390</v>
      </c>
      <c r="E1061" s="5" t="s">
        <v>4388</v>
      </c>
      <c r="F1061" s="2">
        <v>3796</v>
      </c>
      <c r="G1061" s="2">
        <v>658395</v>
      </c>
      <c r="H1061" s="2">
        <v>243068</v>
      </c>
      <c r="I1061" s="2">
        <v>46467</v>
      </c>
      <c r="J1061" s="2">
        <v>196601</v>
      </c>
      <c r="K1061" s="33">
        <v>1.9308141871099332E-2</v>
      </c>
      <c r="L1061" s="2">
        <v>3645</v>
      </c>
      <c r="M1061" s="2">
        <v>593852</v>
      </c>
      <c r="N1061" s="2">
        <v>202663</v>
      </c>
      <c r="O1061" s="33">
        <v>1.7985522764392119E-2</v>
      </c>
      <c r="P1061" s="2">
        <v>3693</v>
      </c>
      <c r="Q1061" s="2">
        <v>582896</v>
      </c>
      <c r="R1061" s="2">
        <v>203771</v>
      </c>
      <c r="S1061" s="35">
        <v>1.8123285452787689E-2</v>
      </c>
      <c r="T1061" t="s">
        <v>4388</v>
      </c>
      <c r="U1061" t="s">
        <v>4388</v>
      </c>
      <c r="V1061" s="5" t="s">
        <v>4390</v>
      </c>
      <c r="W1061" s="5">
        <v>0</v>
      </c>
      <c r="X1061" s="4">
        <v>1.1848564183116438E-3</v>
      </c>
      <c r="Y1061" s="6">
        <v>103</v>
      </c>
      <c r="Z1061" s="4">
        <v>1.3776268839556932E-4</v>
      </c>
      <c r="AA1061" s="5">
        <v>635</v>
      </c>
      <c r="AC1061" s="16" t="str">
        <f t="shared" si="96"/>
        <v/>
      </c>
      <c r="AD1061" s="16" t="str">
        <f t="shared" si="97"/>
        <v/>
      </c>
      <c r="AE1061" s="16" t="str">
        <f t="shared" si="98"/>
        <v/>
      </c>
      <c r="AF1061" s="16">
        <f t="shared" si="99"/>
        <v>1.9308141871099332E-2</v>
      </c>
      <c r="AG1061" s="16" t="str">
        <f t="shared" si="100"/>
        <v/>
      </c>
      <c r="AH1061" s="16" t="str">
        <f t="shared" si="101"/>
        <v/>
      </c>
      <c r="AI1061" s="17" t="str">
        <f>IF('Peer Comparison Tool'!$D$11="NR","",IF($C1061='Peer Comparison Tool'!$D$9,COUNT('ALLL &lt;50B Database'!$AI$1:AI1060)+1,""))</f>
        <v/>
      </c>
    </row>
    <row r="1062" spans="1:35" x14ac:dyDescent="0.25">
      <c r="A1062" t="s">
        <v>3794</v>
      </c>
      <c r="B1062">
        <v>972862</v>
      </c>
      <c r="C1062" s="5" t="s">
        <v>3704</v>
      </c>
      <c r="D1062" s="5" t="s">
        <v>4390</v>
      </c>
      <c r="E1062" s="5" t="s">
        <v>4388</v>
      </c>
      <c r="F1062" s="2">
        <v>5910</v>
      </c>
      <c r="G1062" s="2">
        <v>656376</v>
      </c>
      <c r="H1062" s="2">
        <v>513041</v>
      </c>
      <c r="I1062" s="2">
        <v>62668</v>
      </c>
      <c r="J1062" s="2">
        <v>450373</v>
      </c>
      <c r="K1062" s="33">
        <v>1.3122456275131946E-2</v>
      </c>
      <c r="L1062" s="2">
        <v>5419</v>
      </c>
      <c r="M1062" s="2">
        <v>605857</v>
      </c>
      <c r="N1062" s="2">
        <v>444963</v>
      </c>
      <c r="O1062" s="33">
        <v>1.2178540687652681E-2</v>
      </c>
      <c r="P1062" s="2">
        <v>5773</v>
      </c>
      <c r="Q1062" s="2">
        <v>601525</v>
      </c>
      <c r="R1062" s="2">
        <v>469715</v>
      </c>
      <c r="S1062" s="35">
        <v>1.2290431431825682E-2</v>
      </c>
      <c r="T1062" t="s">
        <v>4388</v>
      </c>
      <c r="U1062" t="s">
        <v>4388</v>
      </c>
      <c r="V1062" s="5" t="s">
        <v>4390</v>
      </c>
      <c r="W1062" s="5">
        <v>0</v>
      </c>
      <c r="X1062" s="4">
        <v>8.3202484330626401E-4</v>
      </c>
      <c r="Y1062" s="6">
        <v>137</v>
      </c>
      <c r="Z1062" s="4">
        <v>1.1189074417300091E-4</v>
      </c>
      <c r="AA1062" s="5">
        <v>2364</v>
      </c>
      <c r="AC1062" s="16" t="str">
        <f t="shared" si="96"/>
        <v/>
      </c>
      <c r="AD1062" s="16" t="str">
        <f t="shared" si="97"/>
        <v/>
      </c>
      <c r="AE1062" s="16" t="str">
        <f t="shared" si="98"/>
        <v/>
      </c>
      <c r="AF1062" s="16">
        <f t="shared" si="99"/>
        <v>1.3122456275131946E-2</v>
      </c>
      <c r="AG1062" s="16" t="str">
        <f t="shared" si="100"/>
        <v/>
      </c>
      <c r="AH1062" s="16" t="str">
        <f t="shared" si="101"/>
        <v/>
      </c>
      <c r="AI1062" s="17" t="str">
        <f>IF('Peer Comparison Tool'!$D$11="NR","",IF($C1062='Peer Comparison Tool'!$D$9,COUNT('ALLL &lt;50B Database'!$AI$1:AI1061)+1,""))</f>
        <v/>
      </c>
    </row>
    <row r="1063" spans="1:35" x14ac:dyDescent="0.25">
      <c r="A1063" t="s">
        <v>69</v>
      </c>
      <c r="B1063">
        <v>898627</v>
      </c>
      <c r="C1063" s="5" t="s">
        <v>3516</v>
      </c>
      <c r="D1063" s="5" t="s">
        <v>4390</v>
      </c>
      <c r="E1063" s="5" t="s">
        <v>4388</v>
      </c>
      <c r="F1063" s="2">
        <v>4157</v>
      </c>
      <c r="G1063" s="2">
        <v>656368</v>
      </c>
      <c r="H1063" s="2">
        <v>421960</v>
      </c>
      <c r="I1063" s="2">
        <v>40308</v>
      </c>
      <c r="J1063" s="2">
        <v>381652</v>
      </c>
      <c r="K1063" s="33">
        <v>1.0892121618647355E-2</v>
      </c>
      <c r="L1063" s="2">
        <v>3577</v>
      </c>
      <c r="M1063" s="2">
        <v>577189</v>
      </c>
      <c r="N1063" s="2">
        <v>383775</v>
      </c>
      <c r="O1063" s="33">
        <v>9.3205654354765154E-3</v>
      </c>
      <c r="P1063" s="2">
        <v>3619</v>
      </c>
      <c r="Q1063" s="2">
        <v>596153</v>
      </c>
      <c r="R1063" s="2">
        <v>384634</v>
      </c>
      <c r="S1063" s="35">
        <v>9.4089446070810181E-3</v>
      </c>
      <c r="T1063" t="s">
        <v>4388</v>
      </c>
      <c r="U1063" t="s">
        <v>4388</v>
      </c>
      <c r="V1063" s="5" t="s">
        <v>4390</v>
      </c>
      <c r="W1063" s="5">
        <v>0</v>
      </c>
      <c r="X1063" s="4">
        <v>1.4831770115663369E-3</v>
      </c>
      <c r="Y1063" s="6">
        <v>538</v>
      </c>
      <c r="Z1063" s="4">
        <v>8.8379171604502718E-5</v>
      </c>
      <c r="AA1063" s="5">
        <v>3424</v>
      </c>
      <c r="AC1063" s="16" t="str">
        <f t="shared" si="96"/>
        <v/>
      </c>
      <c r="AD1063" s="16" t="str">
        <f t="shared" si="97"/>
        <v/>
      </c>
      <c r="AE1063" s="16" t="str">
        <f t="shared" si="98"/>
        <v/>
      </c>
      <c r="AF1063" s="16">
        <f t="shared" si="99"/>
        <v>1.0892121618647355E-2</v>
      </c>
      <c r="AG1063" s="16" t="str">
        <f t="shared" si="100"/>
        <v/>
      </c>
      <c r="AH1063" s="16" t="str">
        <f t="shared" si="101"/>
        <v/>
      </c>
      <c r="AI1063" s="17" t="str">
        <f>IF('Peer Comparison Tool'!$D$11="NR","",IF($C1063='Peer Comparison Tool'!$D$9,COUNT('ALLL &lt;50B Database'!$AI$1:AI1062)+1,""))</f>
        <v/>
      </c>
    </row>
    <row r="1064" spans="1:35" x14ac:dyDescent="0.25">
      <c r="A1064" t="s">
        <v>2531</v>
      </c>
      <c r="B1064">
        <v>870539</v>
      </c>
      <c r="C1064" s="5" t="s">
        <v>2519</v>
      </c>
      <c r="D1064" s="5" t="s">
        <v>4390</v>
      </c>
      <c r="E1064" s="5" t="s">
        <v>4388</v>
      </c>
      <c r="F1064" s="2">
        <v>4194</v>
      </c>
      <c r="G1064" s="2">
        <v>654982</v>
      </c>
      <c r="H1064" s="2">
        <v>290538</v>
      </c>
      <c r="I1064" s="2">
        <v>22454</v>
      </c>
      <c r="J1064" s="2">
        <v>268084</v>
      </c>
      <c r="K1064" s="33">
        <v>1.5644350278270991E-2</v>
      </c>
      <c r="L1064" s="2">
        <v>4207</v>
      </c>
      <c r="M1064" s="2">
        <v>592038</v>
      </c>
      <c r="N1064" s="2">
        <v>268949</v>
      </c>
      <c r="O1064" s="33">
        <v>1.5642370858415536E-2</v>
      </c>
      <c r="P1064" s="2">
        <v>4191</v>
      </c>
      <c r="Q1064" s="2">
        <v>643529</v>
      </c>
      <c r="R1064" s="2">
        <v>270928</v>
      </c>
      <c r="S1064" s="35">
        <v>1.5469054508947026E-2</v>
      </c>
      <c r="T1064" t="s">
        <v>4388</v>
      </c>
      <c r="U1064" t="s">
        <v>4388</v>
      </c>
      <c r="V1064" s="5" t="s">
        <v>4390</v>
      </c>
      <c r="W1064" s="5">
        <v>0</v>
      </c>
      <c r="X1064" s="4">
        <v>1.7529576932396457E-4</v>
      </c>
      <c r="Y1064" s="6">
        <v>3</v>
      </c>
      <c r="Z1064" s="4">
        <v>-1.7331634946850943E-4</v>
      </c>
      <c r="AA1064" s="5">
        <v>1382</v>
      </c>
      <c r="AC1064" s="16" t="str">
        <f t="shared" si="96"/>
        <v/>
      </c>
      <c r="AD1064" s="16" t="str">
        <f t="shared" si="97"/>
        <v/>
      </c>
      <c r="AE1064" s="16" t="str">
        <f t="shared" si="98"/>
        <v/>
      </c>
      <c r="AF1064" s="16">
        <f t="shared" si="99"/>
        <v>1.5644350278270991E-2</v>
      </c>
      <c r="AG1064" s="16" t="str">
        <f t="shared" si="100"/>
        <v/>
      </c>
      <c r="AH1064" s="16" t="str">
        <f t="shared" si="101"/>
        <v/>
      </c>
      <c r="AI1064" s="17" t="str">
        <f>IF('Peer Comparison Tool'!$D$11="NR","",IF($C1064='Peer Comparison Tool'!$D$9,COUNT('ALLL &lt;50B Database'!$AI$1:AI1063)+1,""))</f>
        <v/>
      </c>
    </row>
    <row r="1065" spans="1:35" x14ac:dyDescent="0.25">
      <c r="A1065" t="s">
        <v>1945</v>
      </c>
      <c r="B1065">
        <v>689357</v>
      </c>
      <c r="C1065" s="5" t="s">
        <v>2041</v>
      </c>
      <c r="D1065" s="5" t="s">
        <v>4387</v>
      </c>
      <c r="E1065" s="5" t="s">
        <v>4388</v>
      </c>
      <c r="F1065" s="2">
        <v>3938</v>
      </c>
      <c r="G1065" s="2">
        <v>653506</v>
      </c>
      <c r="H1065" s="2">
        <v>525703</v>
      </c>
      <c r="I1065" s="2">
        <v>112402</v>
      </c>
      <c r="J1065" s="2">
        <v>413301</v>
      </c>
      <c r="K1065" s="33">
        <v>9.5281647032066218E-3</v>
      </c>
      <c r="L1065" s="2">
        <v>3918</v>
      </c>
      <c r="M1065" s="2">
        <v>515427</v>
      </c>
      <c r="N1065" s="2">
        <v>420659</v>
      </c>
      <c r="O1065" s="33">
        <v>9.3139573859111532E-3</v>
      </c>
      <c r="P1065" s="2">
        <v>3922</v>
      </c>
      <c r="Q1065" s="2">
        <v>540849</v>
      </c>
      <c r="R1065" s="2">
        <v>420853</v>
      </c>
      <c r="S1065" s="35">
        <v>9.319168450741707E-3</v>
      </c>
      <c r="T1065" t="s">
        <v>4388</v>
      </c>
      <c r="U1065" t="s">
        <v>4388</v>
      </c>
      <c r="V1065" s="5" t="s">
        <v>4387</v>
      </c>
      <c r="W1065" s="5">
        <v>0</v>
      </c>
      <c r="X1065" s="4">
        <v>2.0899625246491478E-4</v>
      </c>
      <c r="Y1065" s="6">
        <v>16</v>
      </c>
      <c r="Z1065" s="4">
        <v>5.211064830553877E-6</v>
      </c>
      <c r="AA1065" s="5">
        <v>3938</v>
      </c>
      <c r="AC1065" s="16" t="str">
        <f t="shared" si="96"/>
        <v/>
      </c>
      <c r="AD1065" s="16" t="str">
        <f t="shared" si="97"/>
        <v/>
      </c>
      <c r="AE1065" s="16" t="str">
        <f t="shared" si="98"/>
        <v/>
      </c>
      <c r="AF1065" s="16">
        <f t="shared" si="99"/>
        <v>9.5281647032066218E-3</v>
      </c>
      <c r="AG1065" s="16" t="str">
        <f t="shared" si="100"/>
        <v/>
      </c>
      <c r="AH1065" s="16" t="str">
        <f t="shared" si="101"/>
        <v/>
      </c>
      <c r="AI1065" s="17" t="str">
        <f>IF('Peer Comparison Tool'!$D$11="NR","",IF($C1065='Peer Comparison Tool'!$D$9,COUNT('ALLL &lt;50B Database'!$AI$1:AI1064)+1,""))</f>
        <v/>
      </c>
    </row>
    <row r="1066" spans="1:35" x14ac:dyDescent="0.25">
      <c r="A1066" t="s">
        <v>1952</v>
      </c>
      <c r="B1066">
        <v>111205</v>
      </c>
      <c r="C1066" s="5" t="s">
        <v>1938</v>
      </c>
      <c r="D1066" s="5" t="s">
        <v>4390</v>
      </c>
      <c r="E1066" s="5" t="s">
        <v>4388</v>
      </c>
      <c r="F1066" s="2">
        <v>6660</v>
      </c>
      <c r="G1066" s="2">
        <v>653360</v>
      </c>
      <c r="H1066" s="2">
        <v>546856</v>
      </c>
      <c r="I1066" s="2">
        <v>21960</v>
      </c>
      <c r="J1066" s="2">
        <v>524896</v>
      </c>
      <c r="K1066" s="33">
        <v>1.2688227763214046E-2</v>
      </c>
      <c r="L1066" s="2">
        <v>4974</v>
      </c>
      <c r="M1066" s="2">
        <v>618622</v>
      </c>
      <c r="N1066" s="2">
        <v>520759</v>
      </c>
      <c r="O1066" s="33">
        <v>9.5514431819709311E-3</v>
      </c>
      <c r="P1066" s="2">
        <v>5225</v>
      </c>
      <c r="Q1066" s="2">
        <v>642682</v>
      </c>
      <c r="R1066" s="2">
        <v>522826</v>
      </c>
      <c r="S1066" s="35">
        <v>9.993764655927594E-3</v>
      </c>
      <c r="T1066" t="s">
        <v>4388</v>
      </c>
      <c r="U1066" t="s">
        <v>4388</v>
      </c>
      <c r="V1066" s="5" t="s">
        <v>4390</v>
      </c>
      <c r="W1066" s="5">
        <v>0</v>
      </c>
      <c r="X1066" s="4">
        <v>2.6944631072864517E-3</v>
      </c>
      <c r="Y1066" s="6">
        <v>1435</v>
      </c>
      <c r="Z1066" s="4">
        <v>4.4232147395666284E-4</v>
      </c>
      <c r="AA1066" s="5">
        <v>2597</v>
      </c>
      <c r="AC1066" s="16" t="str">
        <f t="shared" si="96"/>
        <v/>
      </c>
      <c r="AD1066" s="16" t="str">
        <f t="shared" si="97"/>
        <v/>
      </c>
      <c r="AE1066" s="16" t="str">
        <f t="shared" si="98"/>
        <v/>
      </c>
      <c r="AF1066" s="16">
        <f t="shared" si="99"/>
        <v>1.2688227763214046E-2</v>
      </c>
      <c r="AG1066" s="16" t="str">
        <f t="shared" si="100"/>
        <v/>
      </c>
      <c r="AH1066" s="16" t="str">
        <f t="shared" si="101"/>
        <v/>
      </c>
      <c r="AI1066" s="17" t="str">
        <f>IF('Peer Comparison Tool'!$D$11="NR","",IF($C1066='Peer Comparison Tool'!$D$9,COUNT('ALLL &lt;50B Database'!$AI$1:AI1065)+1,""))</f>
        <v/>
      </c>
    </row>
    <row r="1067" spans="1:35" x14ac:dyDescent="0.25">
      <c r="A1067" t="s">
        <v>3799</v>
      </c>
      <c r="B1067">
        <v>956750</v>
      </c>
      <c r="C1067" s="5" t="s">
        <v>3704</v>
      </c>
      <c r="D1067" s="5" t="s">
        <v>4390</v>
      </c>
      <c r="E1067" s="5" t="s">
        <v>4388</v>
      </c>
      <c r="F1067" s="2">
        <v>3412</v>
      </c>
      <c r="G1067" s="2">
        <v>653249</v>
      </c>
      <c r="H1067" s="2">
        <v>378402</v>
      </c>
      <c r="I1067" s="2">
        <v>38088</v>
      </c>
      <c r="J1067" s="2">
        <v>340314</v>
      </c>
      <c r="K1067" s="33">
        <v>1.0026034779644682E-2</v>
      </c>
      <c r="L1067" s="2">
        <v>3252</v>
      </c>
      <c r="M1067" s="2">
        <v>544956</v>
      </c>
      <c r="N1067" s="2">
        <v>336462</v>
      </c>
      <c r="O1067" s="33">
        <v>9.6652816662802926E-3</v>
      </c>
      <c r="P1067" s="2">
        <v>3310</v>
      </c>
      <c r="Q1067" s="2">
        <v>566367</v>
      </c>
      <c r="R1067" s="2">
        <v>337310</v>
      </c>
      <c r="S1067" s="35">
        <v>9.8129317245263994E-3</v>
      </c>
      <c r="T1067" t="s">
        <v>4388</v>
      </c>
      <c r="U1067" t="s">
        <v>4388</v>
      </c>
      <c r="V1067" s="5" t="s">
        <v>4390</v>
      </c>
      <c r="W1067" s="5">
        <v>0</v>
      </c>
      <c r="X1067" s="4">
        <v>2.1310305511828241E-4</v>
      </c>
      <c r="Y1067" s="6">
        <v>102</v>
      </c>
      <c r="Z1067" s="4">
        <v>1.4765005824610676E-4</v>
      </c>
      <c r="AA1067" s="5">
        <v>3773</v>
      </c>
      <c r="AC1067" s="16" t="str">
        <f t="shared" si="96"/>
        <v/>
      </c>
      <c r="AD1067" s="16" t="str">
        <f t="shared" si="97"/>
        <v/>
      </c>
      <c r="AE1067" s="16" t="str">
        <f t="shared" si="98"/>
        <v/>
      </c>
      <c r="AF1067" s="16">
        <f t="shared" si="99"/>
        <v>1.0026034779644682E-2</v>
      </c>
      <c r="AG1067" s="16" t="str">
        <f t="shared" si="100"/>
        <v/>
      </c>
      <c r="AH1067" s="16" t="str">
        <f t="shared" si="101"/>
        <v/>
      </c>
      <c r="AI1067" s="17" t="str">
        <f>IF('Peer Comparison Tool'!$D$11="NR","",IF($C1067='Peer Comparison Tool'!$D$9,COUNT('ALLL &lt;50B Database'!$AI$1:AI1066)+1,""))</f>
        <v/>
      </c>
    </row>
    <row r="1068" spans="1:35" x14ac:dyDescent="0.25">
      <c r="A1068" t="s">
        <v>3363</v>
      </c>
      <c r="B1068">
        <v>14865</v>
      </c>
      <c r="C1068" s="5" t="s">
        <v>3360</v>
      </c>
      <c r="D1068" s="5" t="s">
        <v>4390</v>
      </c>
      <c r="E1068" s="5" t="s">
        <v>4388</v>
      </c>
      <c r="F1068" s="2">
        <v>4713</v>
      </c>
      <c r="G1068" s="2">
        <v>651643</v>
      </c>
      <c r="H1068" s="2">
        <v>521721</v>
      </c>
      <c r="I1068" s="2">
        <v>84307</v>
      </c>
      <c r="J1068" s="2">
        <v>437414</v>
      </c>
      <c r="K1068" s="33">
        <v>1.0774689424664047E-2</v>
      </c>
      <c r="L1068" s="2">
        <v>4298</v>
      </c>
      <c r="M1068" s="2">
        <v>491350</v>
      </c>
      <c r="N1068" s="2">
        <v>433401</v>
      </c>
      <c r="O1068" s="33">
        <v>9.9169129743586198E-3</v>
      </c>
      <c r="P1068" s="2">
        <v>4462</v>
      </c>
      <c r="Q1068" s="2">
        <v>485712</v>
      </c>
      <c r="R1068" s="2">
        <v>428022</v>
      </c>
      <c r="S1068" s="35">
        <v>1.0424697795907687E-2</v>
      </c>
      <c r="T1068" t="s">
        <v>4388</v>
      </c>
      <c r="U1068" t="s">
        <v>4388</v>
      </c>
      <c r="V1068" s="5" t="s">
        <v>4390</v>
      </c>
      <c r="W1068" s="5">
        <v>0</v>
      </c>
      <c r="X1068" s="4">
        <v>3.4999162875636036E-4</v>
      </c>
      <c r="Y1068" s="6">
        <v>251</v>
      </c>
      <c r="Z1068" s="4">
        <v>5.0778482154906733E-4</v>
      </c>
      <c r="AA1068" s="5">
        <v>3476</v>
      </c>
      <c r="AC1068" s="16" t="str">
        <f t="shared" si="96"/>
        <v/>
      </c>
      <c r="AD1068" s="16" t="str">
        <f t="shared" si="97"/>
        <v/>
      </c>
      <c r="AE1068" s="16" t="str">
        <f t="shared" si="98"/>
        <v/>
      </c>
      <c r="AF1068" s="16">
        <f t="shared" si="99"/>
        <v>1.0774689424664047E-2</v>
      </c>
      <c r="AG1068" s="16" t="str">
        <f t="shared" si="100"/>
        <v/>
      </c>
      <c r="AH1068" s="16" t="str">
        <f t="shared" si="101"/>
        <v/>
      </c>
      <c r="AI1068" s="17" t="str">
        <f>IF('Peer Comparison Tool'!$D$11="NR","",IF($C1068='Peer Comparison Tool'!$D$9,COUNT('ALLL &lt;50B Database'!$AI$1:AI1067)+1,""))</f>
        <v/>
      </c>
    </row>
    <row r="1069" spans="1:35" x14ac:dyDescent="0.25">
      <c r="A1069" t="s">
        <v>2064</v>
      </c>
      <c r="B1069">
        <v>805755</v>
      </c>
      <c r="C1069" s="5" t="s">
        <v>2041</v>
      </c>
      <c r="D1069" s="5" t="s">
        <v>4387</v>
      </c>
      <c r="E1069" s="5" t="s">
        <v>4388</v>
      </c>
      <c r="F1069" s="2">
        <v>6015</v>
      </c>
      <c r="G1069" s="2">
        <v>651159</v>
      </c>
      <c r="H1069" s="2">
        <v>391146</v>
      </c>
      <c r="I1069" s="2">
        <v>27158</v>
      </c>
      <c r="J1069" s="2">
        <v>363988</v>
      </c>
      <c r="K1069" s="33">
        <v>1.6525270063848258E-2</v>
      </c>
      <c r="L1069" s="2">
        <v>5707</v>
      </c>
      <c r="M1069" s="2">
        <v>564858</v>
      </c>
      <c r="N1069" s="2">
        <v>369937</v>
      </c>
      <c r="O1069" s="33">
        <v>1.5426951075453388E-2</v>
      </c>
      <c r="P1069" s="2">
        <v>5655</v>
      </c>
      <c r="Q1069" s="2">
        <v>566808</v>
      </c>
      <c r="R1069" s="2">
        <v>366736</v>
      </c>
      <c r="S1069" s="35">
        <v>1.5419811526547707E-2</v>
      </c>
      <c r="T1069" t="s">
        <v>4388</v>
      </c>
      <c r="U1069" t="s">
        <v>4388</v>
      </c>
      <c r="V1069" s="5" t="s">
        <v>4387</v>
      </c>
      <c r="W1069" s="5">
        <v>0</v>
      </c>
      <c r="X1069" s="4">
        <v>1.1054585373005514E-3</v>
      </c>
      <c r="Y1069" s="6">
        <v>360</v>
      </c>
      <c r="Z1069" s="4">
        <v>-7.1395489056810812E-6</v>
      </c>
      <c r="AA1069" s="5">
        <v>1132</v>
      </c>
      <c r="AC1069" s="16" t="str">
        <f t="shared" si="96"/>
        <v/>
      </c>
      <c r="AD1069" s="16" t="str">
        <f t="shared" si="97"/>
        <v/>
      </c>
      <c r="AE1069" s="16" t="str">
        <f t="shared" si="98"/>
        <v/>
      </c>
      <c r="AF1069" s="16">
        <f t="shared" si="99"/>
        <v>1.6525270063848258E-2</v>
      </c>
      <c r="AG1069" s="16" t="str">
        <f t="shared" si="100"/>
        <v/>
      </c>
      <c r="AH1069" s="16" t="str">
        <f t="shared" si="101"/>
        <v/>
      </c>
      <c r="AI1069" s="17" t="str">
        <f>IF('Peer Comparison Tool'!$D$11="NR","",IF($C1069='Peer Comparison Tool'!$D$9,COUNT('ALLL &lt;50B Database'!$AI$1:AI1068)+1,""))</f>
        <v/>
      </c>
    </row>
    <row r="1070" spans="1:35" x14ac:dyDescent="0.25">
      <c r="A1070" t="s">
        <v>1858</v>
      </c>
      <c r="B1070">
        <v>711801</v>
      </c>
      <c r="C1070" s="5" t="s">
        <v>1795</v>
      </c>
      <c r="D1070" s="5" t="s">
        <v>4390</v>
      </c>
      <c r="E1070" s="5" t="s">
        <v>4388</v>
      </c>
      <c r="F1070" s="2">
        <v>4060</v>
      </c>
      <c r="G1070" s="2">
        <v>650064</v>
      </c>
      <c r="H1070" s="2">
        <v>501647</v>
      </c>
      <c r="I1070" s="2">
        <v>14083</v>
      </c>
      <c r="J1070" s="2">
        <v>487564</v>
      </c>
      <c r="K1070" s="33">
        <v>8.3271119278699821E-3</v>
      </c>
      <c r="L1070" s="2">
        <v>3510</v>
      </c>
      <c r="M1070" s="2">
        <v>613652</v>
      </c>
      <c r="N1070" s="2">
        <v>491101</v>
      </c>
      <c r="O1070" s="33">
        <v>7.1472059718876565E-3</v>
      </c>
      <c r="P1070" s="2">
        <v>3661</v>
      </c>
      <c r="Q1070" s="2">
        <v>615603</v>
      </c>
      <c r="R1070" s="2">
        <v>489675</v>
      </c>
      <c r="S1070" s="35">
        <v>7.476387399805994E-3</v>
      </c>
      <c r="T1070" t="s">
        <v>4388</v>
      </c>
      <c r="U1070" t="s">
        <v>4388</v>
      </c>
      <c r="V1070" s="5" t="s">
        <v>4390</v>
      </c>
      <c r="W1070" s="5">
        <v>0</v>
      </c>
      <c r="X1070" s="4">
        <v>8.5072452806398812E-4</v>
      </c>
      <c r="Y1070" s="6">
        <v>399</v>
      </c>
      <c r="Z1070" s="4">
        <v>3.2918142791833749E-4</v>
      </c>
      <c r="AA1070" s="5">
        <v>4250</v>
      </c>
      <c r="AC1070" s="16" t="str">
        <f t="shared" si="96"/>
        <v/>
      </c>
      <c r="AD1070" s="16" t="str">
        <f t="shared" si="97"/>
        <v/>
      </c>
      <c r="AE1070" s="16" t="str">
        <f t="shared" si="98"/>
        <v/>
      </c>
      <c r="AF1070" s="16">
        <f t="shared" si="99"/>
        <v>8.3271119278699821E-3</v>
      </c>
      <c r="AG1070" s="16" t="str">
        <f t="shared" si="100"/>
        <v/>
      </c>
      <c r="AH1070" s="16" t="str">
        <f t="shared" si="101"/>
        <v/>
      </c>
      <c r="AI1070" s="17" t="str">
        <f>IF('Peer Comparison Tool'!$D$11="NR","",IF($C1070='Peer Comparison Tool'!$D$9,COUNT('ALLL &lt;50B Database'!$AI$1:AI1069)+1,""))</f>
        <v/>
      </c>
    </row>
    <row r="1071" spans="1:35" x14ac:dyDescent="0.25">
      <c r="A1071" t="s">
        <v>2061</v>
      </c>
      <c r="B1071">
        <v>977951</v>
      </c>
      <c r="C1071" s="5" t="s">
        <v>2041</v>
      </c>
      <c r="D1071" s="5" t="s">
        <v>4387</v>
      </c>
      <c r="E1071" s="5" t="s">
        <v>4388</v>
      </c>
      <c r="F1071" s="2">
        <v>5375</v>
      </c>
      <c r="G1071" s="2">
        <v>649278</v>
      </c>
      <c r="H1071" s="2">
        <v>505204</v>
      </c>
      <c r="I1071" s="2">
        <v>27863</v>
      </c>
      <c r="J1071" s="2">
        <v>477341</v>
      </c>
      <c r="K1071" s="33">
        <v>1.1260294003657762E-2</v>
      </c>
      <c r="L1071" s="2">
        <v>5293</v>
      </c>
      <c r="M1071" s="2">
        <v>632848</v>
      </c>
      <c r="N1071" s="2">
        <v>478812</v>
      </c>
      <c r="O1071" s="33">
        <v>1.1054443079956225E-2</v>
      </c>
      <c r="P1071" s="2">
        <v>5050</v>
      </c>
      <c r="Q1071" s="2">
        <v>612060</v>
      </c>
      <c r="R1071" s="2">
        <v>467505</v>
      </c>
      <c r="S1071" s="35">
        <v>1.0802023507769971E-2</v>
      </c>
      <c r="T1071" t="s">
        <v>4388</v>
      </c>
      <c r="U1071" t="s">
        <v>4388</v>
      </c>
      <c r="V1071" s="5" t="s">
        <v>4387</v>
      </c>
      <c r="W1071" s="5">
        <v>0</v>
      </c>
      <c r="X1071" s="4">
        <v>4.582704958877911E-4</v>
      </c>
      <c r="Y1071" s="6">
        <v>325</v>
      </c>
      <c r="Z1071" s="4">
        <v>-2.5241957218625349E-4</v>
      </c>
      <c r="AA1071" s="5">
        <v>3262</v>
      </c>
      <c r="AC1071" s="16" t="str">
        <f t="shared" si="96"/>
        <v/>
      </c>
      <c r="AD1071" s="16" t="str">
        <f t="shared" si="97"/>
        <v/>
      </c>
      <c r="AE1071" s="16" t="str">
        <f t="shared" si="98"/>
        <v/>
      </c>
      <c r="AF1071" s="16">
        <f t="shared" si="99"/>
        <v>1.1260294003657762E-2</v>
      </c>
      <c r="AG1071" s="16" t="str">
        <f t="shared" si="100"/>
        <v/>
      </c>
      <c r="AH1071" s="16" t="str">
        <f t="shared" si="101"/>
        <v/>
      </c>
      <c r="AI1071" s="17" t="str">
        <f>IF('Peer Comparison Tool'!$D$11="NR","",IF($C1071='Peer Comparison Tool'!$D$9,COUNT('ALLL &lt;50B Database'!$AI$1:AI1070)+1,""))</f>
        <v/>
      </c>
    </row>
    <row r="1072" spans="1:35" x14ac:dyDescent="0.25">
      <c r="A1072" t="s">
        <v>3003</v>
      </c>
      <c r="B1072">
        <v>2797359</v>
      </c>
      <c r="C1072" s="5" t="s">
        <v>2948</v>
      </c>
      <c r="D1072" s="5" t="s">
        <v>4387</v>
      </c>
      <c r="E1072" s="5" t="s">
        <v>4388</v>
      </c>
      <c r="F1072" s="2">
        <v>5143</v>
      </c>
      <c r="G1072" s="2">
        <v>648690</v>
      </c>
      <c r="H1072" s="2">
        <v>549168</v>
      </c>
      <c r="I1072" s="2">
        <v>0</v>
      </c>
      <c r="J1072" s="2">
        <v>549168</v>
      </c>
      <c r="K1072" s="33">
        <v>9.3650758966290822E-3</v>
      </c>
      <c r="L1072" s="2">
        <v>4741</v>
      </c>
      <c r="M1072" s="2">
        <v>637125</v>
      </c>
      <c r="N1072" s="2">
        <v>499947</v>
      </c>
      <c r="O1072" s="33">
        <v>9.4830051985510463E-3</v>
      </c>
      <c r="P1072" s="2">
        <v>4771</v>
      </c>
      <c r="Q1072" s="2">
        <v>632477</v>
      </c>
      <c r="R1072" s="2">
        <v>530464</v>
      </c>
      <c r="S1072" s="35">
        <v>8.9940127888037645E-3</v>
      </c>
      <c r="T1072" t="s">
        <v>4388</v>
      </c>
      <c r="U1072" t="s">
        <v>4388</v>
      </c>
      <c r="V1072" s="5" t="s">
        <v>4387</v>
      </c>
      <c r="W1072" s="5">
        <v>0</v>
      </c>
      <c r="X1072" s="4">
        <v>3.7106310782531772E-4</v>
      </c>
      <c r="Y1072" s="6">
        <v>372</v>
      </c>
      <c r="Z1072" s="4">
        <v>-4.8899240974728184E-4</v>
      </c>
      <c r="AA1072" s="5">
        <v>3977</v>
      </c>
      <c r="AC1072" s="16" t="str">
        <f t="shared" si="96"/>
        <v/>
      </c>
      <c r="AD1072" s="16" t="str">
        <f t="shared" si="97"/>
        <v/>
      </c>
      <c r="AE1072" s="16" t="str">
        <f t="shared" si="98"/>
        <v/>
      </c>
      <c r="AF1072" s="16">
        <f t="shared" si="99"/>
        <v>9.3650758966290822E-3</v>
      </c>
      <c r="AG1072" s="16" t="str">
        <f t="shared" si="100"/>
        <v/>
      </c>
      <c r="AH1072" s="16" t="str">
        <f t="shared" si="101"/>
        <v/>
      </c>
      <c r="AI1072" s="17" t="str">
        <f>IF('Peer Comparison Tool'!$D$11="NR","",IF($C1072='Peer Comparison Tool'!$D$9,COUNT('ALLL &lt;50B Database'!$AI$1:AI1071)+1,""))</f>
        <v/>
      </c>
    </row>
    <row r="1073" spans="1:35" x14ac:dyDescent="0.25">
      <c r="A1073" t="s">
        <v>3232</v>
      </c>
      <c r="B1073">
        <v>525053</v>
      </c>
      <c r="C1073" s="5" t="s">
        <v>3209</v>
      </c>
      <c r="D1073" s="5" t="s">
        <v>4387</v>
      </c>
      <c r="E1073" s="5" t="s">
        <v>4388</v>
      </c>
      <c r="F1073" s="2">
        <v>5348</v>
      </c>
      <c r="G1073" s="2">
        <v>648316</v>
      </c>
      <c r="H1073" s="2">
        <v>481584</v>
      </c>
      <c r="I1073" s="2">
        <v>42341</v>
      </c>
      <c r="J1073" s="2">
        <v>439243</v>
      </c>
      <c r="K1073" s="33">
        <v>1.2175492836539228E-2</v>
      </c>
      <c r="L1073" s="2">
        <v>4828</v>
      </c>
      <c r="M1073" s="2">
        <v>573758</v>
      </c>
      <c r="N1073" s="2">
        <v>448073</v>
      </c>
      <c r="O1073" s="33">
        <v>1.0775029961635716E-2</v>
      </c>
      <c r="P1073" s="2">
        <v>4916</v>
      </c>
      <c r="Q1073" s="2">
        <v>579737</v>
      </c>
      <c r="R1073" s="2">
        <v>458622</v>
      </c>
      <c r="S1073" s="35">
        <v>1.0719067118454849E-2</v>
      </c>
      <c r="T1073" t="s">
        <v>4388</v>
      </c>
      <c r="U1073" t="s">
        <v>4388</v>
      </c>
      <c r="V1073" s="5" t="s">
        <v>4387</v>
      </c>
      <c r="W1073" s="5">
        <v>0</v>
      </c>
      <c r="X1073" s="4">
        <v>1.4564257180843792E-3</v>
      </c>
      <c r="Y1073" s="6">
        <v>432</v>
      </c>
      <c r="Z1073" s="4">
        <v>-5.596284318086682E-5</v>
      </c>
      <c r="AA1073" s="5">
        <v>2841</v>
      </c>
      <c r="AC1073" s="16" t="str">
        <f t="shared" si="96"/>
        <v/>
      </c>
      <c r="AD1073" s="16" t="str">
        <f t="shared" si="97"/>
        <v/>
      </c>
      <c r="AE1073" s="16" t="str">
        <f t="shared" si="98"/>
        <v/>
      </c>
      <c r="AF1073" s="16">
        <f t="shared" si="99"/>
        <v>1.2175492836539228E-2</v>
      </c>
      <c r="AG1073" s="16" t="str">
        <f t="shared" si="100"/>
        <v/>
      </c>
      <c r="AH1073" s="16" t="str">
        <f t="shared" si="101"/>
        <v/>
      </c>
      <c r="AI1073" s="17" t="str">
        <f>IF('Peer Comparison Tool'!$D$11="NR","",IF($C1073='Peer Comparison Tool'!$D$9,COUNT('ALLL &lt;50B Database'!$AI$1:AI1072)+1,""))</f>
        <v/>
      </c>
    </row>
    <row r="1074" spans="1:35" x14ac:dyDescent="0.25">
      <c r="A1074" t="s">
        <v>25</v>
      </c>
      <c r="B1074">
        <v>257233</v>
      </c>
      <c r="C1074" s="5" t="s">
        <v>6</v>
      </c>
      <c r="D1074" s="5" t="s">
        <v>4390</v>
      </c>
      <c r="E1074" s="5" t="s">
        <v>4388</v>
      </c>
      <c r="F1074" s="2">
        <v>3668</v>
      </c>
      <c r="G1074" s="2">
        <v>646698</v>
      </c>
      <c r="H1074" s="2">
        <v>416200</v>
      </c>
      <c r="I1074" s="2">
        <v>20012</v>
      </c>
      <c r="J1074" s="2">
        <v>396188</v>
      </c>
      <c r="K1074" s="33">
        <v>9.2582309408664569E-3</v>
      </c>
      <c r="L1074" s="2">
        <v>3773</v>
      </c>
      <c r="M1074" s="2">
        <v>578156</v>
      </c>
      <c r="N1074" s="2">
        <v>369077</v>
      </c>
      <c r="O1074" s="33">
        <v>1.0222799036515415E-2</v>
      </c>
      <c r="P1074" s="2">
        <v>4216</v>
      </c>
      <c r="Q1074" s="2">
        <v>587667</v>
      </c>
      <c r="R1074" s="2">
        <v>369327</v>
      </c>
      <c r="S1074" s="35">
        <v>1.1415358205600998E-2</v>
      </c>
      <c r="T1074" t="s">
        <v>4388</v>
      </c>
      <c r="U1074" t="s">
        <v>4388</v>
      </c>
      <c r="V1074" s="5" t="s">
        <v>4390</v>
      </c>
      <c r="W1074" s="5">
        <v>0</v>
      </c>
      <c r="X1074" s="4">
        <v>-2.1571272647345416E-3</v>
      </c>
      <c r="Y1074" s="6">
        <v>-548</v>
      </c>
      <c r="Z1074" s="4">
        <v>1.1925591690855834E-3</v>
      </c>
      <c r="AA1074" s="5">
        <v>4013</v>
      </c>
      <c r="AC1074" s="16" t="str">
        <f t="shared" si="96"/>
        <v/>
      </c>
      <c r="AD1074" s="16" t="str">
        <f t="shared" si="97"/>
        <v/>
      </c>
      <c r="AE1074" s="16" t="str">
        <f t="shared" si="98"/>
        <v/>
      </c>
      <c r="AF1074" s="16">
        <f t="shared" si="99"/>
        <v>9.2582309408664569E-3</v>
      </c>
      <c r="AG1074" s="16" t="str">
        <f t="shared" si="100"/>
        <v/>
      </c>
      <c r="AH1074" s="16" t="str">
        <f t="shared" si="101"/>
        <v/>
      </c>
      <c r="AI1074" s="17" t="str">
        <f>IF('Peer Comparison Tool'!$D$11="NR","",IF($C1074='Peer Comparison Tool'!$D$9,COUNT('ALLL &lt;50B Database'!$AI$1:AI1073)+1,""))</f>
        <v/>
      </c>
    </row>
    <row r="1075" spans="1:35" x14ac:dyDescent="0.25">
      <c r="A1075" t="s">
        <v>1916</v>
      </c>
      <c r="B1075">
        <v>39327</v>
      </c>
      <c r="C1075" s="5" t="s">
        <v>1902</v>
      </c>
      <c r="D1075" s="5" t="s">
        <v>4390</v>
      </c>
      <c r="E1075" s="5" t="s">
        <v>4388</v>
      </c>
      <c r="F1075" s="2">
        <v>1427</v>
      </c>
      <c r="G1075" s="2">
        <v>642702</v>
      </c>
      <c r="H1075" s="2">
        <v>421087</v>
      </c>
      <c r="I1075" s="2">
        <v>32690</v>
      </c>
      <c r="J1075" s="2">
        <v>388397</v>
      </c>
      <c r="K1075" s="33">
        <v>3.674075752387377E-3</v>
      </c>
      <c r="L1075" s="2">
        <v>853</v>
      </c>
      <c r="M1075" s="2">
        <v>545953</v>
      </c>
      <c r="N1075" s="2">
        <v>363242</v>
      </c>
      <c r="O1075" s="33">
        <v>2.3482967278013007E-3</v>
      </c>
      <c r="P1075" s="2">
        <v>1044</v>
      </c>
      <c r="Q1075" s="2">
        <v>543339</v>
      </c>
      <c r="R1075" s="2">
        <v>370902</v>
      </c>
      <c r="S1075" s="35">
        <v>2.8147596939353254E-3</v>
      </c>
      <c r="T1075" t="s">
        <v>4388</v>
      </c>
      <c r="U1075" t="s">
        <v>4388</v>
      </c>
      <c r="V1075" s="5" t="s">
        <v>4390</v>
      </c>
      <c r="W1075" s="5">
        <v>0</v>
      </c>
      <c r="X1075" s="4">
        <v>8.5931605845205152E-4</v>
      </c>
      <c r="Y1075" s="6">
        <v>383</v>
      </c>
      <c r="Z1075" s="4">
        <v>4.6646296613402473E-4</v>
      </c>
      <c r="AA1075" s="5">
        <v>4721</v>
      </c>
      <c r="AC1075" s="16" t="str">
        <f t="shared" si="96"/>
        <v/>
      </c>
      <c r="AD1075" s="16" t="str">
        <f t="shared" si="97"/>
        <v/>
      </c>
      <c r="AE1075" s="16" t="str">
        <f t="shared" si="98"/>
        <v/>
      </c>
      <c r="AF1075" s="16">
        <f t="shared" si="99"/>
        <v>3.674075752387377E-3</v>
      </c>
      <c r="AG1075" s="16" t="str">
        <f t="shared" si="100"/>
        <v/>
      </c>
      <c r="AH1075" s="16" t="str">
        <f t="shared" si="101"/>
        <v/>
      </c>
      <c r="AI1075" s="17" t="str">
        <f>IF('Peer Comparison Tool'!$D$11="NR","",IF($C1075='Peer Comparison Tool'!$D$9,COUNT('ALLL &lt;50B Database'!$AI$1:AI1074)+1,""))</f>
        <v/>
      </c>
    </row>
    <row r="1076" spans="1:35" x14ac:dyDescent="0.25">
      <c r="A1076" t="s">
        <v>2532</v>
      </c>
      <c r="B1076">
        <v>94139</v>
      </c>
      <c r="C1076" s="5" t="s">
        <v>2519</v>
      </c>
      <c r="D1076" s="5" t="s">
        <v>4390</v>
      </c>
      <c r="E1076" s="5" t="s">
        <v>4388</v>
      </c>
      <c r="F1076" s="2">
        <v>3829</v>
      </c>
      <c r="G1076" s="2">
        <v>642333</v>
      </c>
      <c r="H1076" s="2">
        <v>351223</v>
      </c>
      <c r="I1076" s="2">
        <v>36926</v>
      </c>
      <c r="J1076" s="2">
        <v>314297</v>
      </c>
      <c r="K1076" s="33">
        <v>1.2182744346907543E-2</v>
      </c>
      <c r="L1076" s="2">
        <v>3351</v>
      </c>
      <c r="M1076" s="2">
        <v>576804</v>
      </c>
      <c r="N1076" s="2">
        <v>312999</v>
      </c>
      <c r="O1076" s="33">
        <v>1.0706104492346621E-2</v>
      </c>
      <c r="P1076" s="2">
        <v>3351</v>
      </c>
      <c r="Q1076" s="2">
        <v>593763</v>
      </c>
      <c r="R1076" s="2">
        <v>315690</v>
      </c>
      <c r="S1076" s="35">
        <v>1.0614843675757863E-2</v>
      </c>
      <c r="T1076" t="s">
        <v>4388</v>
      </c>
      <c r="U1076" t="s">
        <v>4388</v>
      </c>
      <c r="V1076" s="5" t="s">
        <v>4390</v>
      </c>
      <c r="W1076" s="5">
        <v>0</v>
      </c>
      <c r="X1076" s="4">
        <v>1.5679006711496798E-3</v>
      </c>
      <c r="Y1076" s="6">
        <v>478</v>
      </c>
      <c r="Z1076" s="4">
        <v>-9.1260816588757676E-5</v>
      </c>
      <c r="AA1076" s="5">
        <v>2838</v>
      </c>
      <c r="AC1076" s="16" t="str">
        <f t="shared" si="96"/>
        <v/>
      </c>
      <c r="AD1076" s="16" t="str">
        <f t="shared" si="97"/>
        <v/>
      </c>
      <c r="AE1076" s="16" t="str">
        <f t="shared" si="98"/>
        <v/>
      </c>
      <c r="AF1076" s="16">
        <f t="shared" si="99"/>
        <v>1.2182744346907543E-2</v>
      </c>
      <c r="AG1076" s="16" t="str">
        <f t="shared" si="100"/>
        <v/>
      </c>
      <c r="AH1076" s="16" t="str">
        <f t="shared" si="101"/>
        <v/>
      </c>
      <c r="AI1076" s="17" t="str">
        <f>IF('Peer Comparison Tool'!$D$11="NR","",IF($C1076='Peer Comparison Tool'!$D$9,COUNT('ALLL &lt;50B Database'!$AI$1:AI1075)+1,""))</f>
        <v/>
      </c>
    </row>
    <row r="1077" spans="1:35" x14ac:dyDescent="0.25">
      <c r="A1077" t="s">
        <v>1860</v>
      </c>
      <c r="B1077">
        <v>1002373</v>
      </c>
      <c r="C1077" s="5" t="s">
        <v>1795</v>
      </c>
      <c r="D1077" s="5" t="s">
        <v>4390</v>
      </c>
      <c r="E1077" s="5" t="s">
        <v>4388</v>
      </c>
      <c r="F1077" s="2">
        <v>4537</v>
      </c>
      <c r="G1077" s="2">
        <v>639935</v>
      </c>
      <c r="H1077" s="2">
        <v>502330</v>
      </c>
      <c r="I1077" s="2">
        <v>15977</v>
      </c>
      <c r="J1077" s="2">
        <v>486353</v>
      </c>
      <c r="K1077" s="33">
        <v>9.3286152239217199E-3</v>
      </c>
      <c r="L1077" s="2">
        <v>4441</v>
      </c>
      <c r="M1077" s="2">
        <v>594422</v>
      </c>
      <c r="N1077" s="2">
        <v>476412</v>
      </c>
      <c r="O1077" s="33">
        <v>9.3217635156125373E-3</v>
      </c>
      <c r="P1077" s="2">
        <v>4379</v>
      </c>
      <c r="Q1077" s="2">
        <v>602879</v>
      </c>
      <c r="R1077" s="2">
        <v>492623</v>
      </c>
      <c r="S1077" s="35">
        <v>8.8891505268734912E-3</v>
      </c>
      <c r="T1077" t="s">
        <v>4388</v>
      </c>
      <c r="U1077" t="s">
        <v>4388</v>
      </c>
      <c r="V1077" s="5" t="s">
        <v>4390</v>
      </c>
      <c r="W1077" s="5">
        <v>0</v>
      </c>
      <c r="X1077" s="4">
        <v>4.3946469704822869E-4</v>
      </c>
      <c r="Y1077" s="6">
        <v>158</v>
      </c>
      <c r="Z1077" s="4">
        <v>-4.3261298873904612E-4</v>
      </c>
      <c r="AA1077" s="5">
        <v>3993</v>
      </c>
      <c r="AC1077" s="16" t="str">
        <f t="shared" si="96"/>
        <v/>
      </c>
      <c r="AD1077" s="16" t="str">
        <f t="shared" si="97"/>
        <v/>
      </c>
      <c r="AE1077" s="16" t="str">
        <f t="shared" si="98"/>
        <v/>
      </c>
      <c r="AF1077" s="16">
        <f t="shared" si="99"/>
        <v>9.3286152239217199E-3</v>
      </c>
      <c r="AG1077" s="16" t="str">
        <f t="shared" si="100"/>
        <v/>
      </c>
      <c r="AH1077" s="16" t="str">
        <f t="shared" si="101"/>
        <v/>
      </c>
      <c r="AI1077" s="17" t="str">
        <f>IF('Peer Comparison Tool'!$D$11="NR","",IF($C1077='Peer Comparison Tool'!$D$9,COUNT('ALLL &lt;50B Database'!$AI$1:AI1076)+1,""))</f>
        <v/>
      </c>
    </row>
    <row r="1078" spans="1:35" x14ac:dyDescent="0.25">
      <c r="A1078" t="s">
        <v>1857</v>
      </c>
      <c r="B1078">
        <v>1008674</v>
      </c>
      <c r="C1078" s="5" t="s">
        <v>1795</v>
      </c>
      <c r="D1078" s="5" t="s">
        <v>4390</v>
      </c>
      <c r="E1078" s="5" t="s">
        <v>4388</v>
      </c>
      <c r="F1078" s="2">
        <v>3521</v>
      </c>
      <c r="G1078" s="2">
        <v>639820</v>
      </c>
      <c r="H1078" s="2">
        <v>508842</v>
      </c>
      <c r="I1078" s="2">
        <v>28140</v>
      </c>
      <c r="J1078" s="2">
        <v>480702</v>
      </c>
      <c r="K1078" s="33">
        <v>7.324704286647445E-3</v>
      </c>
      <c r="L1078" s="2">
        <v>2793</v>
      </c>
      <c r="M1078" s="2">
        <v>597505</v>
      </c>
      <c r="N1078" s="2">
        <v>463167</v>
      </c>
      <c r="O1078" s="33">
        <v>6.0302223604013242E-3</v>
      </c>
      <c r="P1078" s="2">
        <v>2993</v>
      </c>
      <c r="Q1078" s="2">
        <v>618834</v>
      </c>
      <c r="R1078" s="2">
        <v>474093</v>
      </c>
      <c r="S1078" s="35">
        <v>6.3131073439177546E-3</v>
      </c>
      <c r="T1078" t="s">
        <v>4388</v>
      </c>
      <c r="U1078" t="s">
        <v>4388</v>
      </c>
      <c r="V1078" s="5" t="s">
        <v>4390</v>
      </c>
      <c r="W1078" s="5">
        <v>0</v>
      </c>
      <c r="X1078" s="4">
        <v>1.0115969427296903E-3</v>
      </c>
      <c r="Y1078" s="6">
        <v>528</v>
      </c>
      <c r="Z1078" s="4">
        <v>2.8288498351643036E-4</v>
      </c>
      <c r="AA1078" s="5">
        <v>4407</v>
      </c>
      <c r="AC1078" s="16" t="str">
        <f t="shared" si="96"/>
        <v/>
      </c>
      <c r="AD1078" s="16" t="str">
        <f t="shared" si="97"/>
        <v/>
      </c>
      <c r="AE1078" s="16" t="str">
        <f t="shared" si="98"/>
        <v/>
      </c>
      <c r="AF1078" s="16">
        <f t="shared" si="99"/>
        <v>7.324704286647445E-3</v>
      </c>
      <c r="AG1078" s="16" t="str">
        <f t="shared" si="100"/>
        <v/>
      </c>
      <c r="AH1078" s="16" t="str">
        <f t="shared" si="101"/>
        <v/>
      </c>
      <c r="AI1078" s="17" t="str">
        <f>IF('Peer Comparison Tool'!$D$11="NR","",IF($C1078='Peer Comparison Tool'!$D$9,COUNT('ALLL &lt;50B Database'!$AI$1:AI1077)+1,""))</f>
        <v/>
      </c>
    </row>
    <row r="1079" spans="1:35" x14ac:dyDescent="0.25">
      <c r="A1079" t="s">
        <v>4047</v>
      </c>
      <c r="B1079">
        <v>1914421</v>
      </c>
      <c r="C1079" s="5" t="s">
        <v>4031</v>
      </c>
      <c r="D1079" s="5" t="s">
        <v>4387</v>
      </c>
      <c r="E1079" s="5" t="s">
        <v>4388</v>
      </c>
      <c r="F1079" s="2">
        <v>4335</v>
      </c>
      <c r="G1079" s="2">
        <v>638905</v>
      </c>
      <c r="H1079" s="2">
        <v>479830</v>
      </c>
      <c r="I1079" s="2">
        <v>59654</v>
      </c>
      <c r="J1079" s="2">
        <v>420176</v>
      </c>
      <c r="K1079" s="33">
        <v>1.0317105213053578E-2</v>
      </c>
      <c r="L1079" s="2">
        <v>3674</v>
      </c>
      <c r="M1079" s="2">
        <v>507370</v>
      </c>
      <c r="N1079" s="2">
        <v>407148</v>
      </c>
      <c r="O1079" s="33">
        <v>9.0237456649670394E-3</v>
      </c>
      <c r="P1079" s="2">
        <v>4312</v>
      </c>
      <c r="Q1079" s="2">
        <v>548030</v>
      </c>
      <c r="R1079" s="2">
        <v>420291</v>
      </c>
      <c r="S1079" s="35">
        <v>1.0259558258444745E-2</v>
      </c>
      <c r="T1079" t="s">
        <v>4388</v>
      </c>
      <c r="U1079" t="s">
        <v>4388</v>
      </c>
      <c r="V1079" s="5" t="s">
        <v>4387</v>
      </c>
      <c r="W1079" s="5">
        <v>0</v>
      </c>
      <c r="X1079" s="4">
        <v>5.7546954608833287E-5</v>
      </c>
      <c r="Y1079" s="6">
        <v>23</v>
      </c>
      <c r="Z1079" s="4">
        <v>1.2358125934777055E-3</v>
      </c>
      <c r="AA1079" s="5">
        <v>3667</v>
      </c>
      <c r="AC1079" s="16" t="str">
        <f t="shared" si="96"/>
        <v/>
      </c>
      <c r="AD1079" s="16" t="str">
        <f t="shared" si="97"/>
        <v/>
      </c>
      <c r="AE1079" s="16" t="str">
        <f t="shared" si="98"/>
        <v/>
      </c>
      <c r="AF1079" s="16">
        <f t="shared" si="99"/>
        <v>1.0317105213053578E-2</v>
      </c>
      <c r="AG1079" s="16" t="str">
        <f t="shared" si="100"/>
        <v/>
      </c>
      <c r="AH1079" s="16" t="str">
        <f t="shared" si="101"/>
        <v/>
      </c>
      <c r="AI1079" s="17" t="str">
        <f>IF('Peer Comparison Tool'!$D$11="NR","",IF($C1079='Peer Comparison Tool'!$D$9,COUNT('ALLL &lt;50B Database'!$AI$1:AI1078)+1,""))</f>
        <v/>
      </c>
    </row>
    <row r="1080" spans="1:35" x14ac:dyDescent="0.25">
      <c r="A1080" t="s">
        <v>3005</v>
      </c>
      <c r="B1080">
        <v>505</v>
      </c>
      <c r="C1080" s="5" t="s">
        <v>2948</v>
      </c>
      <c r="D1080" s="5" t="s">
        <v>4390</v>
      </c>
      <c r="E1080" s="5" t="s">
        <v>4388</v>
      </c>
      <c r="F1080" s="2">
        <v>6660</v>
      </c>
      <c r="G1080" s="2">
        <v>638536</v>
      </c>
      <c r="H1080" s="2">
        <v>505613</v>
      </c>
      <c r="I1080" s="2">
        <v>29663</v>
      </c>
      <c r="J1080" s="2">
        <v>475950</v>
      </c>
      <c r="K1080" s="33">
        <v>1.3993066498581784E-2</v>
      </c>
      <c r="L1080" s="2">
        <v>6205</v>
      </c>
      <c r="M1080" s="2">
        <v>584882</v>
      </c>
      <c r="N1080" s="2">
        <v>477834</v>
      </c>
      <c r="O1080" s="33">
        <v>1.2985681219837852E-2</v>
      </c>
      <c r="P1080" s="2">
        <v>6346</v>
      </c>
      <c r="Q1080" s="2">
        <v>623461</v>
      </c>
      <c r="R1080" s="2">
        <v>479720</v>
      </c>
      <c r="S1080" s="35">
        <v>1.3228549987492705E-2</v>
      </c>
      <c r="T1080" t="s">
        <v>4388</v>
      </c>
      <c r="U1080" t="s">
        <v>4388</v>
      </c>
      <c r="V1080" s="5" t="s">
        <v>4390</v>
      </c>
      <c r="W1080" s="5">
        <v>0</v>
      </c>
      <c r="X1080" s="4">
        <v>7.6451651108907885E-4</v>
      </c>
      <c r="Y1080" s="6">
        <v>314</v>
      </c>
      <c r="Z1080" s="4">
        <v>2.4286876765485313E-4</v>
      </c>
      <c r="AA1080" s="5">
        <v>1992</v>
      </c>
      <c r="AC1080" s="16" t="str">
        <f t="shared" si="96"/>
        <v/>
      </c>
      <c r="AD1080" s="16" t="str">
        <f t="shared" si="97"/>
        <v/>
      </c>
      <c r="AE1080" s="16" t="str">
        <f t="shared" si="98"/>
        <v/>
      </c>
      <c r="AF1080" s="16">
        <f t="shared" si="99"/>
        <v>1.3993066498581784E-2</v>
      </c>
      <c r="AG1080" s="16" t="str">
        <f t="shared" si="100"/>
        <v/>
      </c>
      <c r="AH1080" s="16" t="str">
        <f t="shared" si="101"/>
        <v/>
      </c>
      <c r="AI1080" s="17" t="str">
        <f>IF('Peer Comparison Tool'!$D$11="NR","",IF($C1080='Peer Comparison Tool'!$D$9,COUNT('ALLL &lt;50B Database'!$AI$1:AI1079)+1,""))</f>
        <v/>
      </c>
    </row>
    <row r="1081" spans="1:35" x14ac:dyDescent="0.25">
      <c r="A1081" t="s">
        <v>2654</v>
      </c>
      <c r="B1081">
        <v>244251</v>
      </c>
      <c r="C1081" s="5" t="s">
        <v>2642</v>
      </c>
      <c r="D1081" s="5" t="s">
        <v>4390</v>
      </c>
      <c r="E1081" s="5" t="s">
        <v>4388</v>
      </c>
      <c r="F1081" s="2">
        <v>6265</v>
      </c>
      <c r="G1081" s="2">
        <v>637741</v>
      </c>
      <c r="H1081" s="2">
        <v>296938</v>
      </c>
      <c r="I1081" s="2">
        <v>33814</v>
      </c>
      <c r="J1081" s="2">
        <v>263124</v>
      </c>
      <c r="K1081" s="33">
        <v>2.3810066736595675E-2</v>
      </c>
      <c r="L1081" s="2">
        <v>5575</v>
      </c>
      <c r="M1081" s="2">
        <v>619854</v>
      </c>
      <c r="N1081" s="2">
        <v>283574</v>
      </c>
      <c r="O1081" s="33">
        <v>1.9659771347161587E-2</v>
      </c>
      <c r="P1081" s="2">
        <v>5706</v>
      </c>
      <c r="Q1081" s="2">
        <v>626729</v>
      </c>
      <c r="R1081" s="2">
        <v>275658</v>
      </c>
      <c r="S1081" s="35">
        <v>2.0699562501360382E-2</v>
      </c>
      <c r="T1081" t="s">
        <v>4388</v>
      </c>
      <c r="U1081" t="s">
        <v>4388</v>
      </c>
      <c r="V1081" s="5" t="s">
        <v>4390</v>
      </c>
      <c r="W1081" s="5">
        <v>0</v>
      </c>
      <c r="X1081" s="4">
        <v>3.1105042352352931E-3</v>
      </c>
      <c r="Y1081" s="6">
        <v>559</v>
      </c>
      <c r="Z1081" s="4">
        <v>1.0397911541987943E-3</v>
      </c>
      <c r="AA1081" s="5">
        <v>296</v>
      </c>
      <c r="AC1081" s="16" t="str">
        <f t="shared" si="96"/>
        <v/>
      </c>
      <c r="AD1081" s="16" t="str">
        <f t="shared" si="97"/>
        <v/>
      </c>
      <c r="AE1081" s="16" t="str">
        <f t="shared" si="98"/>
        <v/>
      </c>
      <c r="AF1081" s="16">
        <f t="shared" si="99"/>
        <v>2.3810066736595675E-2</v>
      </c>
      <c r="AG1081" s="16" t="str">
        <f t="shared" si="100"/>
        <v/>
      </c>
      <c r="AH1081" s="16" t="str">
        <f t="shared" si="101"/>
        <v/>
      </c>
      <c r="AI1081" s="17" t="str">
        <f>IF('Peer Comparison Tool'!$D$11="NR","",IF($C1081='Peer Comparison Tool'!$D$9,COUNT('ALLL &lt;50B Database'!$AI$1:AI1080)+1,""))</f>
        <v/>
      </c>
    </row>
    <row r="1082" spans="1:35" x14ac:dyDescent="0.25">
      <c r="A1082" t="s">
        <v>129</v>
      </c>
      <c r="B1082">
        <v>3306280</v>
      </c>
      <c r="C1082" s="5" t="s">
        <v>113</v>
      </c>
      <c r="D1082" s="5" t="s">
        <v>4390</v>
      </c>
      <c r="E1082" s="5" t="s">
        <v>4388</v>
      </c>
      <c r="F1082" s="2">
        <v>8469</v>
      </c>
      <c r="G1082" s="2">
        <v>636803</v>
      </c>
      <c r="H1082" s="2">
        <v>513068</v>
      </c>
      <c r="I1082" s="2">
        <v>34103</v>
      </c>
      <c r="J1082" s="2">
        <v>478965</v>
      </c>
      <c r="K1082" s="33">
        <v>1.7681876546302967E-2</v>
      </c>
      <c r="L1082" s="2">
        <v>8119</v>
      </c>
      <c r="M1082" s="2">
        <v>547146</v>
      </c>
      <c r="N1082" s="2">
        <v>450462</v>
      </c>
      <c r="O1082" s="33">
        <v>1.8023717871873766E-2</v>
      </c>
      <c r="P1082" s="2">
        <v>8274</v>
      </c>
      <c r="Q1082" s="2">
        <v>575627</v>
      </c>
      <c r="R1082" s="2">
        <v>464231</v>
      </c>
      <c r="S1082" s="35">
        <v>1.7823023451686768E-2</v>
      </c>
      <c r="T1082" t="s">
        <v>4388</v>
      </c>
      <c r="U1082" t="s">
        <v>4388</v>
      </c>
      <c r="V1082" s="5" t="s">
        <v>4390</v>
      </c>
      <c r="W1082" s="5">
        <v>0</v>
      </c>
      <c r="X1082" s="4">
        <v>-1.411469053838009E-4</v>
      </c>
      <c r="Y1082" s="6">
        <v>195</v>
      </c>
      <c r="Z1082" s="4">
        <v>-2.0069442018699757E-4</v>
      </c>
      <c r="AA1082" s="5">
        <v>908</v>
      </c>
      <c r="AC1082" s="16" t="str">
        <f t="shared" si="96"/>
        <v/>
      </c>
      <c r="AD1082" s="16" t="str">
        <f t="shared" si="97"/>
        <v/>
      </c>
      <c r="AE1082" s="16" t="str">
        <f t="shared" si="98"/>
        <v/>
      </c>
      <c r="AF1082" s="16">
        <f t="shared" si="99"/>
        <v>1.7681876546302967E-2</v>
      </c>
      <c r="AG1082" s="16" t="str">
        <f t="shared" si="100"/>
        <v/>
      </c>
      <c r="AH1082" s="16" t="str">
        <f t="shared" si="101"/>
        <v/>
      </c>
      <c r="AI1082" s="17" t="str">
        <f>IF('Peer Comparison Tool'!$D$11="NR","",IF($C1082='Peer Comparison Tool'!$D$9,COUNT('ALLL &lt;50B Database'!$AI$1:AI1081)+1,""))</f>
        <v/>
      </c>
    </row>
    <row r="1083" spans="1:35" x14ac:dyDescent="0.25">
      <c r="A1083" t="s">
        <v>2349</v>
      </c>
      <c r="B1083">
        <v>3354599</v>
      </c>
      <c r="C1083" s="5" t="s">
        <v>2299</v>
      </c>
      <c r="D1083" s="5" t="s">
        <v>4390</v>
      </c>
      <c r="E1083" s="5" t="s">
        <v>4388</v>
      </c>
      <c r="F1083" s="2">
        <v>5895</v>
      </c>
      <c r="G1083" s="2">
        <v>635092</v>
      </c>
      <c r="H1083" s="2">
        <v>509652</v>
      </c>
      <c r="I1083" s="2">
        <v>109994</v>
      </c>
      <c r="J1083" s="2">
        <v>399658</v>
      </c>
      <c r="K1083" s="33">
        <v>1.4750111345200146E-2</v>
      </c>
      <c r="L1083" s="2">
        <v>4540</v>
      </c>
      <c r="M1083" s="2">
        <v>463456</v>
      </c>
      <c r="N1083" s="2">
        <v>362913</v>
      </c>
      <c r="O1083" s="33">
        <v>1.2509885289311764E-2</v>
      </c>
      <c r="P1083" s="2">
        <v>4801</v>
      </c>
      <c r="Q1083" s="2">
        <v>491086</v>
      </c>
      <c r="R1083" s="2">
        <v>386096</v>
      </c>
      <c r="S1083" s="35">
        <v>1.2434731258547098E-2</v>
      </c>
      <c r="T1083" t="s">
        <v>4388</v>
      </c>
      <c r="U1083" t="s">
        <v>4388</v>
      </c>
      <c r="V1083" s="5" t="s">
        <v>4390</v>
      </c>
      <c r="W1083" s="5">
        <v>0</v>
      </c>
      <c r="X1083" s="4">
        <v>2.3153800866530481E-3</v>
      </c>
      <c r="Y1083" s="6">
        <v>1094</v>
      </c>
      <c r="Z1083" s="4">
        <v>-7.5154030764666008E-5</v>
      </c>
      <c r="AA1083" s="5">
        <v>1685</v>
      </c>
      <c r="AC1083" s="16" t="str">
        <f t="shared" si="96"/>
        <v/>
      </c>
      <c r="AD1083" s="16" t="str">
        <f t="shared" si="97"/>
        <v/>
      </c>
      <c r="AE1083" s="16" t="str">
        <f t="shared" si="98"/>
        <v/>
      </c>
      <c r="AF1083" s="16">
        <f t="shared" si="99"/>
        <v>1.4750111345200146E-2</v>
      </c>
      <c r="AG1083" s="16" t="str">
        <f t="shared" si="100"/>
        <v/>
      </c>
      <c r="AH1083" s="16" t="str">
        <f t="shared" si="101"/>
        <v/>
      </c>
      <c r="AI1083" s="17" t="str">
        <f>IF('Peer Comparison Tool'!$D$11="NR","",IF($C1083='Peer Comparison Tool'!$D$9,COUNT('ALLL &lt;50B Database'!$AI$1:AI1082)+1,""))</f>
        <v/>
      </c>
    </row>
    <row r="1084" spans="1:35" x14ac:dyDescent="0.25">
      <c r="A1084" t="s">
        <v>3361</v>
      </c>
      <c r="B1084">
        <v>852973</v>
      </c>
      <c r="C1084" s="5" t="s">
        <v>3360</v>
      </c>
      <c r="D1084" s="5" t="s">
        <v>4390</v>
      </c>
      <c r="E1084" s="5" t="s">
        <v>4388</v>
      </c>
      <c r="F1084" s="2">
        <v>5950</v>
      </c>
      <c r="G1084" s="2">
        <v>633612</v>
      </c>
      <c r="H1084" s="2">
        <v>429751</v>
      </c>
      <c r="I1084" s="2">
        <v>90900</v>
      </c>
      <c r="J1084" s="2">
        <v>338851</v>
      </c>
      <c r="K1084" s="33">
        <v>1.755934024099088E-2</v>
      </c>
      <c r="L1084" s="2">
        <v>5950</v>
      </c>
      <c r="M1084" s="2">
        <v>539180</v>
      </c>
      <c r="N1084" s="2">
        <v>352608</v>
      </c>
      <c r="O1084" s="33">
        <v>1.687426263726291E-2</v>
      </c>
      <c r="P1084" s="2">
        <v>6034</v>
      </c>
      <c r="Q1084" s="2">
        <v>540949</v>
      </c>
      <c r="R1084" s="2">
        <v>355355</v>
      </c>
      <c r="S1084" s="35">
        <v>1.6980202895695854E-2</v>
      </c>
      <c r="T1084" t="s">
        <v>4388</v>
      </c>
      <c r="U1084" t="s">
        <v>4388</v>
      </c>
      <c r="V1084" s="5" t="s">
        <v>4390</v>
      </c>
      <c r="W1084" s="5">
        <v>0</v>
      </c>
      <c r="X1084" s="4">
        <v>5.7913734529502561E-4</v>
      </c>
      <c r="Y1084" s="6">
        <v>-84</v>
      </c>
      <c r="Z1084" s="4">
        <v>1.05940258432944E-4</v>
      </c>
      <c r="AA1084" s="5">
        <v>927</v>
      </c>
      <c r="AC1084" s="16" t="str">
        <f t="shared" si="96"/>
        <v/>
      </c>
      <c r="AD1084" s="16" t="str">
        <f t="shared" si="97"/>
        <v/>
      </c>
      <c r="AE1084" s="16" t="str">
        <f t="shared" si="98"/>
        <v/>
      </c>
      <c r="AF1084" s="16">
        <f t="shared" si="99"/>
        <v>1.755934024099088E-2</v>
      </c>
      <c r="AG1084" s="16" t="str">
        <f t="shared" si="100"/>
        <v/>
      </c>
      <c r="AH1084" s="16" t="str">
        <f t="shared" si="101"/>
        <v/>
      </c>
      <c r="AI1084" s="17" t="str">
        <f>IF('Peer Comparison Tool'!$D$11="NR","",IF($C1084='Peer Comparison Tool'!$D$9,COUNT('ALLL &lt;50B Database'!$AI$1:AI1083)+1,""))</f>
        <v/>
      </c>
    </row>
    <row r="1085" spans="1:35" x14ac:dyDescent="0.25">
      <c r="A1085" t="s">
        <v>4366</v>
      </c>
      <c r="B1085">
        <v>890050</v>
      </c>
      <c r="C1085" s="5" t="s">
        <v>4362</v>
      </c>
      <c r="D1085" s="5" t="s">
        <v>4390</v>
      </c>
      <c r="E1085" s="5" t="s">
        <v>4388</v>
      </c>
      <c r="F1085" s="2">
        <v>2542</v>
      </c>
      <c r="G1085" s="2">
        <v>632614</v>
      </c>
      <c r="H1085" s="2">
        <v>178155</v>
      </c>
      <c r="I1085" s="2">
        <v>64151</v>
      </c>
      <c r="J1085" s="2">
        <v>114004</v>
      </c>
      <c r="K1085" s="33">
        <v>2.2297463246903619E-2</v>
      </c>
      <c r="L1085" s="2">
        <v>2973</v>
      </c>
      <c r="M1085" s="2">
        <v>566900</v>
      </c>
      <c r="N1085" s="2">
        <v>119001</v>
      </c>
      <c r="O1085" s="33">
        <v>2.4982983336274484E-2</v>
      </c>
      <c r="P1085" s="2">
        <v>3012</v>
      </c>
      <c r="Q1085" s="2">
        <v>559659</v>
      </c>
      <c r="R1085" s="2">
        <v>118856</v>
      </c>
      <c r="S1085" s="35">
        <v>2.5341589822979068E-2</v>
      </c>
      <c r="T1085" t="s">
        <v>4388</v>
      </c>
      <c r="U1085" t="s">
        <v>4388</v>
      </c>
      <c r="V1085" s="5" t="s">
        <v>4390</v>
      </c>
      <c r="W1085" s="5">
        <v>0</v>
      </c>
      <c r="X1085" s="4">
        <v>-3.0441265760754489E-3</v>
      </c>
      <c r="Y1085" s="6">
        <v>-470</v>
      </c>
      <c r="Z1085" s="4">
        <v>3.5860648670458378E-4</v>
      </c>
      <c r="AA1085" s="5">
        <v>378</v>
      </c>
      <c r="AC1085" s="16" t="str">
        <f t="shared" si="96"/>
        <v/>
      </c>
      <c r="AD1085" s="16" t="str">
        <f t="shared" si="97"/>
        <v/>
      </c>
      <c r="AE1085" s="16" t="str">
        <f t="shared" si="98"/>
        <v/>
      </c>
      <c r="AF1085" s="16">
        <f t="shared" si="99"/>
        <v>2.2297463246903619E-2</v>
      </c>
      <c r="AG1085" s="16" t="str">
        <f t="shared" si="100"/>
        <v/>
      </c>
      <c r="AH1085" s="16" t="str">
        <f t="shared" si="101"/>
        <v/>
      </c>
      <c r="AI1085" s="17" t="str">
        <f>IF('Peer Comparison Tool'!$D$11="NR","",IF($C1085='Peer Comparison Tool'!$D$9,COUNT('ALLL &lt;50B Database'!$AI$1:AI1084)+1,""))</f>
        <v/>
      </c>
    </row>
    <row r="1086" spans="1:35" x14ac:dyDescent="0.25">
      <c r="A1086" t="s">
        <v>1427</v>
      </c>
      <c r="B1086">
        <v>99442</v>
      </c>
      <c r="C1086" s="5" t="s">
        <v>2519</v>
      </c>
      <c r="D1086" s="5" t="s">
        <v>4390</v>
      </c>
      <c r="E1086" s="5" t="s">
        <v>4388</v>
      </c>
      <c r="F1086" s="2">
        <v>4493</v>
      </c>
      <c r="G1086" s="2">
        <v>630970</v>
      </c>
      <c r="H1086" s="2">
        <v>348331</v>
      </c>
      <c r="I1086" s="2">
        <v>0</v>
      </c>
      <c r="J1086" s="2">
        <v>348331</v>
      </c>
      <c r="K1086" s="33">
        <v>1.2898650995748297E-2</v>
      </c>
      <c r="L1086" s="2">
        <v>4120</v>
      </c>
      <c r="M1086" s="2">
        <v>569937</v>
      </c>
      <c r="N1086" s="2">
        <v>319252</v>
      </c>
      <c r="O1086" s="33">
        <v>1.2905165825116209E-2</v>
      </c>
      <c r="P1086" s="2">
        <v>4272</v>
      </c>
      <c r="Q1086" s="2">
        <v>601062</v>
      </c>
      <c r="R1086" s="2">
        <v>326708</v>
      </c>
      <c r="S1086" s="35">
        <v>1.3075896519215936E-2</v>
      </c>
      <c r="T1086" t="s">
        <v>4388</v>
      </c>
      <c r="U1086" t="s">
        <v>4388</v>
      </c>
      <c r="V1086" s="5" t="s">
        <v>4390</v>
      </c>
      <c r="W1086" s="5">
        <v>0</v>
      </c>
      <c r="X1086" s="4">
        <v>-1.7724552346763851E-4</v>
      </c>
      <c r="Y1086" s="6">
        <v>221</v>
      </c>
      <c r="Z1086" s="4">
        <v>1.7073069409972649E-4</v>
      </c>
      <c r="AA1086" s="5">
        <v>2490</v>
      </c>
      <c r="AC1086" s="16" t="str">
        <f t="shared" si="96"/>
        <v/>
      </c>
      <c r="AD1086" s="16" t="str">
        <f t="shared" si="97"/>
        <v/>
      </c>
      <c r="AE1086" s="16" t="str">
        <f t="shared" si="98"/>
        <v/>
      </c>
      <c r="AF1086" s="16">
        <f t="shared" si="99"/>
        <v>1.2898650995748297E-2</v>
      </c>
      <c r="AG1086" s="16" t="str">
        <f t="shared" si="100"/>
        <v/>
      </c>
      <c r="AH1086" s="16" t="str">
        <f t="shared" si="101"/>
        <v/>
      </c>
      <c r="AI1086" s="17" t="str">
        <f>IF('Peer Comparison Tool'!$D$11="NR","",IF($C1086='Peer Comparison Tool'!$D$9,COUNT('ALLL &lt;50B Database'!$AI$1:AI1085)+1,""))</f>
        <v/>
      </c>
    </row>
    <row r="1087" spans="1:35" x14ac:dyDescent="0.25">
      <c r="A1087" t="s">
        <v>3570</v>
      </c>
      <c r="B1087">
        <v>526452</v>
      </c>
      <c r="C1087" s="5" t="s">
        <v>3557</v>
      </c>
      <c r="D1087" s="5" t="s">
        <v>4389</v>
      </c>
      <c r="E1087" s="5" t="s">
        <v>4388</v>
      </c>
      <c r="F1087" s="2">
        <v>23339</v>
      </c>
      <c r="G1087" s="2">
        <v>630878</v>
      </c>
      <c r="H1087" s="2">
        <v>462684</v>
      </c>
      <c r="I1087" s="2">
        <v>3614</v>
      </c>
      <c r="J1087" s="2">
        <v>459070</v>
      </c>
      <c r="K1087" s="33">
        <v>5.0839741215936568E-2</v>
      </c>
      <c r="L1087" s="2">
        <v>26051</v>
      </c>
      <c r="M1087" s="2">
        <v>661796</v>
      </c>
      <c r="N1087" s="2">
        <v>513435</v>
      </c>
      <c r="O1087" s="33">
        <v>5.0738652409750014E-2</v>
      </c>
      <c r="P1087" s="2">
        <v>26127</v>
      </c>
      <c r="Q1087" s="2">
        <v>658107</v>
      </c>
      <c r="R1087" s="2">
        <v>493925</v>
      </c>
      <c r="S1087" s="35">
        <v>5.2896694842334363E-2</v>
      </c>
      <c r="T1087" t="s">
        <v>4388</v>
      </c>
      <c r="U1087" t="s">
        <v>4388</v>
      </c>
      <c r="V1087" s="5" t="s">
        <v>4389</v>
      </c>
      <c r="W1087" s="5">
        <v>0</v>
      </c>
      <c r="X1087" s="4">
        <v>-2.056953626397795E-3</v>
      </c>
      <c r="Y1087" s="6">
        <v>-2788</v>
      </c>
      <c r="Z1087" s="4">
        <v>2.1580424325843492E-3</v>
      </c>
      <c r="AA1087" s="5">
        <v>33</v>
      </c>
      <c r="AC1087" s="16" t="str">
        <f t="shared" si="96"/>
        <v/>
      </c>
      <c r="AD1087" s="16" t="str">
        <f t="shared" si="97"/>
        <v/>
      </c>
      <c r="AE1087" s="16" t="str">
        <f t="shared" si="98"/>
        <v/>
      </c>
      <c r="AF1087" s="16">
        <f t="shared" si="99"/>
        <v>5.0839741215936568E-2</v>
      </c>
      <c r="AG1087" s="16" t="str">
        <f t="shared" si="100"/>
        <v/>
      </c>
      <c r="AH1087" s="16" t="str">
        <f t="shared" si="101"/>
        <v/>
      </c>
      <c r="AI1087" s="17" t="str">
        <f>IF('Peer Comparison Tool'!$D$11="NR","",IF($C1087='Peer Comparison Tool'!$D$9,COUNT('ALLL &lt;50B Database'!$AI$1:AI1086)+1,""))</f>
        <v/>
      </c>
    </row>
    <row r="1088" spans="1:35" x14ac:dyDescent="0.25">
      <c r="A1088" t="s">
        <v>1861</v>
      </c>
      <c r="B1088">
        <v>179700</v>
      </c>
      <c r="C1088" s="5" t="s">
        <v>1795</v>
      </c>
      <c r="D1088" s="5" t="s">
        <v>4387</v>
      </c>
      <c r="E1088" s="5" t="s">
        <v>4388</v>
      </c>
      <c r="F1088" s="2">
        <v>4468</v>
      </c>
      <c r="G1088" s="2">
        <v>629332</v>
      </c>
      <c r="H1088" s="2">
        <v>439382</v>
      </c>
      <c r="I1088" s="2">
        <v>29436</v>
      </c>
      <c r="J1088" s="2">
        <v>409946</v>
      </c>
      <c r="K1088" s="33">
        <v>1.0898996453191395E-2</v>
      </c>
      <c r="L1088" s="2">
        <v>4301</v>
      </c>
      <c r="M1088" s="2">
        <v>585883</v>
      </c>
      <c r="N1088" s="2">
        <v>424132</v>
      </c>
      <c r="O1088" s="33">
        <v>1.0140710910754198E-2</v>
      </c>
      <c r="P1088" s="2">
        <v>4386</v>
      </c>
      <c r="Q1088" s="2">
        <v>584434</v>
      </c>
      <c r="R1088" s="2">
        <v>423496</v>
      </c>
      <c r="S1088" s="35">
        <v>1.0356650357972685E-2</v>
      </c>
      <c r="T1088" t="s">
        <v>4388</v>
      </c>
      <c r="U1088" t="s">
        <v>4388</v>
      </c>
      <c r="V1088" s="5" t="s">
        <v>4387</v>
      </c>
      <c r="W1088" s="5">
        <v>0</v>
      </c>
      <c r="X1088" s="4">
        <v>5.4234609521871049E-4</v>
      </c>
      <c r="Y1088" s="6">
        <v>82</v>
      </c>
      <c r="Z1088" s="4">
        <v>2.1593944721848626E-4</v>
      </c>
      <c r="AA1088" s="5">
        <v>3421</v>
      </c>
      <c r="AC1088" s="16" t="str">
        <f t="shared" si="96"/>
        <v/>
      </c>
      <c r="AD1088" s="16" t="str">
        <f t="shared" si="97"/>
        <v/>
      </c>
      <c r="AE1088" s="16" t="str">
        <f t="shared" si="98"/>
        <v/>
      </c>
      <c r="AF1088" s="16">
        <f t="shared" si="99"/>
        <v>1.0898996453191395E-2</v>
      </c>
      <c r="AG1088" s="16" t="str">
        <f t="shared" si="100"/>
        <v/>
      </c>
      <c r="AH1088" s="16" t="str">
        <f t="shared" si="101"/>
        <v/>
      </c>
      <c r="AI1088" s="17" t="str">
        <f>IF('Peer Comparison Tool'!$D$11="NR","",IF($C1088='Peer Comparison Tool'!$D$9,COUNT('ALLL &lt;50B Database'!$AI$1:AI1087)+1,""))</f>
        <v/>
      </c>
    </row>
    <row r="1089" spans="1:35" x14ac:dyDescent="0.25">
      <c r="A1089" t="s">
        <v>1854</v>
      </c>
      <c r="B1089">
        <v>1013070</v>
      </c>
      <c r="C1089" s="5" t="s">
        <v>1795</v>
      </c>
      <c r="D1089" s="5" t="s">
        <v>4387</v>
      </c>
      <c r="E1089" s="5" t="s">
        <v>4388</v>
      </c>
      <c r="F1089" s="2">
        <v>4420</v>
      </c>
      <c r="G1089" s="2">
        <v>628509</v>
      </c>
      <c r="H1089" s="2">
        <v>504590</v>
      </c>
      <c r="I1089" s="2">
        <v>20108</v>
      </c>
      <c r="J1089" s="2">
        <v>484482</v>
      </c>
      <c r="K1089" s="33">
        <v>9.123145957950966E-3</v>
      </c>
      <c r="L1089" s="2">
        <v>3891</v>
      </c>
      <c r="M1089" s="2">
        <v>588779</v>
      </c>
      <c r="N1089" s="2">
        <v>494738</v>
      </c>
      <c r="O1089" s="33">
        <v>7.8647688271367873E-3</v>
      </c>
      <c r="P1089" s="2">
        <v>4300</v>
      </c>
      <c r="Q1089" s="2">
        <v>638797</v>
      </c>
      <c r="R1089" s="2">
        <v>497389</v>
      </c>
      <c r="S1089" s="35">
        <v>8.6451449469127778E-3</v>
      </c>
      <c r="T1089" t="s">
        <v>4388</v>
      </c>
      <c r="U1089" t="s">
        <v>4388</v>
      </c>
      <c r="V1089" s="5" t="s">
        <v>4387</v>
      </c>
      <c r="W1089" s="5">
        <v>0</v>
      </c>
      <c r="X1089" s="4">
        <v>4.7800101103818819E-4</v>
      </c>
      <c r="Y1089" s="6">
        <v>120</v>
      </c>
      <c r="Z1089" s="4">
        <v>7.803761197759905E-4</v>
      </c>
      <c r="AA1089" s="5">
        <v>4048</v>
      </c>
      <c r="AC1089" s="16" t="str">
        <f t="shared" si="96"/>
        <v/>
      </c>
      <c r="AD1089" s="16" t="str">
        <f t="shared" si="97"/>
        <v/>
      </c>
      <c r="AE1089" s="16" t="str">
        <f t="shared" si="98"/>
        <v/>
      </c>
      <c r="AF1089" s="16">
        <f t="shared" si="99"/>
        <v>9.123145957950966E-3</v>
      </c>
      <c r="AG1089" s="16" t="str">
        <f t="shared" si="100"/>
        <v/>
      </c>
      <c r="AH1089" s="16" t="str">
        <f t="shared" si="101"/>
        <v/>
      </c>
      <c r="AI1089" s="17" t="str">
        <f>IF('Peer Comparison Tool'!$D$11="NR","",IF($C1089='Peer Comparison Tool'!$D$9,COUNT('ALLL &lt;50B Database'!$AI$1:AI1088)+1,""))</f>
        <v/>
      </c>
    </row>
    <row r="1090" spans="1:35" x14ac:dyDescent="0.25">
      <c r="A1090" t="s">
        <v>3234</v>
      </c>
      <c r="B1090">
        <v>1228034</v>
      </c>
      <c r="C1090" s="5" t="s">
        <v>3209</v>
      </c>
      <c r="D1090" s="5" t="s">
        <v>4390</v>
      </c>
      <c r="E1090" s="5" t="s">
        <v>4388</v>
      </c>
      <c r="F1090" s="2">
        <v>5799</v>
      </c>
      <c r="G1090" s="2">
        <v>628309</v>
      </c>
      <c r="H1090" s="2">
        <v>492777</v>
      </c>
      <c r="I1090" s="2">
        <v>0</v>
      </c>
      <c r="J1090" s="2">
        <v>492777</v>
      </c>
      <c r="K1090" s="33">
        <v>1.176800053573929E-2</v>
      </c>
      <c r="L1090" s="2">
        <v>5763</v>
      </c>
      <c r="M1090" s="2">
        <v>560434</v>
      </c>
      <c r="N1090" s="2">
        <v>451082</v>
      </c>
      <c r="O1090" s="33">
        <v>1.2775947610412298E-2</v>
      </c>
      <c r="P1090" s="2">
        <v>5808</v>
      </c>
      <c r="Q1090" s="2">
        <v>577408</v>
      </c>
      <c r="R1090" s="2">
        <v>468765</v>
      </c>
      <c r="S1090" s="35">
        <v>1.2390003519887364E-2</v>
      </c>
      <c r="T1090" t="s">
        <v>4388</v>
      </c>
      <c r="U1090" t="s">
        <v>4388</v>
      </c>
      <c r="V1090" s="5" t="s">
        <v>4390</v>
      </c>
      <c r="W1090" s="5">
        <v>0</v>
      </c>
      <c r="X1090" s="4">
        <v>-6.2200298414807377E-4</v>
      </c>
      <c r="Y1090" s="6">
        <v>-9</v>
      </c>
      <c r="Z1090" s="4">
        <v>-3.8594409052493395E-4</v>
      </c>
      <c r="AA1090" s="5">
        <v>3034</v>
      </c>
      <c r="AC1090" s="16" t="str">
        <f t="shared" si="96"/>
        <v/>
      </c>
      <c r="AD1090" s="16" t="str">
        <f t="shared" si="97"/>
        <v/>
      </c>
      <c r="AE1090" s="16" t="str">
        <f t="shared" si="98"/>
        <v/>
      </c>
      <c r="AF1090" s="16">
        <f t="shared" si="99"/>
        <v>1.176800053573929E-2</v>
      </c>
      <c r="AG1090" s="16" t="str">
        <f t="shared" si="100"/>
        <v/>
      </c>
      <c r="AH1090" s="16" t="str">
        <f t="shared" si="101"/>
        <v/>
      </c>
      <c r="AI1090" s="17" t="str">
        <f>IF('Peer Comparison Tool'!$D$11="NR","",IF($C1090='Peer Comparison Tool'!$D$9,COUNT('ALLL &lt;50B Database'!$AI$1:AI1089)+1,""))</f>
        <v/>
      </c>
    </row>
    <row r="1091" spans="1:35" x14ac:dyDescent="0.25">
      <c r="A1091" t="s">
        <v>214</v>
      </c>
      <c r="B1091">
        <v>943675</v>
      </c>
      <c r="C1091" s="5" t="s">
        <v>3064</v>
      </c>
      <c r="D1091" s="5" t="s">
        <v>4390</v>
      </c>
      <c r="E1091" s="5" t="s">
        <v>4388</v>
      </c>
      <c r="F1091" s="2">
        <v>4905</v>
      </c>
      <c r="G1091" s="2">
        <v>627422</v>
      </c>
      <c r="H1091" s="2">
        <v>507497</v>
      </c>
      <c r="I1091" s="2">
        <v>24038</v>
      </c>
      <c r="J1091" s="2">
        <v>483459</v>
      </c>
      <c r="K1091" s="33">
        <v>1.0145637996189956E-2</v>
      </c>
      <c r="L1091" s="2">
        <v>4664</v>
      </c>
      <c r="M1091" s="2">
        <v>562888</v>
      </c>
      <c r="N1091" s="2">
        <v>464249</v>
      </c>
      <c r="O1091" s="33">
        <v>1.0046332894631976E-2</v>
      </c>
      <c r="P1091" s="2">
        <v>4655</v>
      </c>
      <c r="Q1091" s="2">
        <v>574313</v>
      </c>
      <c r="R1091" s="2">
        <v>474514</v>
      </c>
      <c r="S1091" s="35">
        <v>9.8100372170262622E-3</v>
      </c>
      <c r="T1091" t="s">
        <v>4388</v>
      </c>
      <c r="U1091" t="s">
        <v>4388</v>
      </c>
      <c r="V1091" s="5" t="s">
        <v>4390</v>
      </c>
      <c r="W1091" s="5">
        <v>0</v>
      </c>
      <c r="X1091" s="4">
        <v>3.3560077916369377E-4</v>
      </c>
      <c r="Y1091" s="6">
        <v>250</v>
      </c>
      <c r="Z1091" s="4">
        <v>-2.3629567760571381E-4</v>
      </c>
      <c r="AA1091" s="5">
        <v>3731</v>
      </c>
      <c r="AC1091" s="16" t="str">
        <f t="shared" ref="AC1091:AC1154" si="102">IF(AND($G1091&gt;=10000000,$G1091&lt;50000000),$K1091,"")</f>
        <v/>
      </c>
      <c r="AD1091" s="16" t="str">
        <f t="shared" ref="AD1091:AD1154" si="103">IF(AND($G1091&gt;=5000000,$G1091&lt;9999999),$K1091,"")</f>
        <v/>
      </c>
      <c r="AE1091" s="16" t="str">
        <f t="shared" ref="AE1091:AE1154" si="104">IF(AND($G1091&gt;=1000000,$G1091&lt;4999999),$K1091,"")</f>
        <v/>
      </c>
      <c r="AF1091" s="16">
        <f t="shared" ref="AF1091:AF1154" si="105">IF(AND($G1091&gt;=500000,$G1091&lt;999999),$K1091,"")</f>
        <v>1.0145637996189956E-2</v>
      </c>
      <c r="AG1091" s="16" t="str">
        <f t="shared" ref="AG1091:AG1154" si="106">IF(AND($G1091&gt;=100000,$G1091&lt;499999),$K1091,"")</f>
        <v/>
      </c>
      <c r="AH1091" s="16" t="str">
        <f t="shared" ref="AH1091:AH1154" si="107">IF(AND($G1091&gt;=0,$G1091&lt;99999),$K1091,"")</f>
        <v/>
      </c>
      <c r="AI1091" s="17" t="str">
        <f>IF('Peer Comparison Tool'!$D$11="NR","",IF($C1091='Peer Comparison Tool'!$D$9,COUNT('ALLL &lt;50B Database'!$AI$1:AI1090)+1,""))</f>
        <v/>
      </c>
    </row>
    <row r="1092" spans="1:35" x14ac:dyDescent="0.25">
      <c r="A1092" t="s">
        <v>2063</v>
      </c>
      <c r="B1092">
        <v>3184228</v>
      </c>
      <c r="C1092" s="5" t="s">
        <v>2041</v>
      </c>
      <c r="D1092" s="5" t="s">
        <v>4390</v>
      </c>
      <c r="E1092" s="5" t="s">
        <v>4388</v>
      </c>
      <c r="F1092" s="2">
        <v>10140</v>
      </c>
      <c r="G1092" s="2">
        <v>627298</v>
      </c>
      <c r="H1092" s="2">
        <v>526471</v>
      </c>
      <c r="I1092" s="2">
        <v>52938</v>
      </c>
      <c r="J1092" s="2">
        <v>473533</v>
      </c>
      <c r="K1092" s="33">
        <v>2.1413502332466798E-2</v>
      </c>
      <c r="L1092" s="2">
        <v>8535</v>
      </c>
      <c r="M1092" s="2">
        <v>573509</v>
      </c>
      <c r="N1092" s="2">
        <v>480722</v>
      </c>
      <c r="O1092" s="33">
        <v>1.7754544206422838E-2</v>
      </c>
      <c r="P1092" s="2">
        <v>8935</v>
      </c>
      <c r="Q1092" s="2">
        <v>575174</v>
      </c>
      <c r="R1092" s="2">
        <v>476924</v>
      </c>
      <c r="S1092" s="35">
        <v>1.8734641158759047E-2</v>
      </c>
      <c r="T1092" t="s">
        <v>4388</v>
      </c>
      <c r="U1092" t="s">
        <v>4388</v>
      </c>
      <c r="V1092" s="5" t="s">
        <v>4390</v>
      </c>
      <c r="W1092" s="5">
        <v>0</v>
      </c>
      <c r="X1092" s="4">
        <v>2.6788611737077507E-3</v>
      </c>
      <c r="Y1092" s="6">
        <v>1205</v>
      </c>
      <c r="Z1092" s="4">
        <v>9.8009695233620964E-4</v>
      </c>
      <c r="AA1092" s="5">
        <v>435</v>
      </c>
      <c r="AC1092" s="16" t="str">
        <f t="shared" si="102"/>
        <v/>
      </c>
      <c r="AD1092" s="16" t="str">
        <f t="shared" si="103"/>
        <v/>
      </c>
      <c r="AE1092" s="16" t="str">
        <f t="shared" si="104"/>
        <v/>
      </c>
      <c r="AF1092" s="16">
        <f t="shared" si="105"/>
        <v>2.1413502332466798E-2</v>
      </c>
      <c r="AG1092" s="16" t="str">
        <f t="shared" si="106"/>
        <v/>
      </c>
      <c r="AH1092" s="16" t="str">
        <f t="shared" si="107"/>
        <v/>
      </c>
      <c r="AI1092" s="17" t="str">
        <f>IF('Peer Comparison Tool'!$D$11="NR","",IF($C1092='Peer Comparison Tool'!$D$9,COUNT('ALLL &lt;50B Database'!$AI$1:AI1091)+1,""))</f>
        <v/>
      </c>
    </row>
    <row r="1093" spans="1:35" x14ac:dyDescent="0.25">
      <c r="A1093" t="s">
        <v>495</v>
      </c>
      <c r="B1093">
        <v>327435</v>
      </c>
      <c r="C1093" s="5" t="s">
        <v>462</v>
      </c>
      <c r="D1093" s="5" t="s">
        <v>4390</v>
      </c>
      <c r="E1093" s="5" t="s">
        <v>4388</v>
      </c>
      <c r="F1093" s="2">
        <v>7439</v>
      </c>
      <c r="G1093" s="2">
        <v>626688</v>
      </c>
      <c r="H1093" s="2">
        <v>366524</v>
      </c>
      <c r="I1093" s="2">
        <v>49811</v>
      </c>
      <c r="J1093" s="2">
        <v>316713</v>
      </c>
      <c r="K1093" s="33">
        <v>2.3488142261290191E-2</v>
      </c>
      <c r="L1093" s="2">
        <v>6878</v>
      </c>
      <c r="M1093" s="2">
        <v>549994</v>
      </c>
      <c r="N1093" s="2">
        <v>316206</v>
      </c>
      <c r="O1093" s="33">
        <v>2.17516429163267E-2</v>
      </c>
      <c r="P1093" s="2">
        <v>7022</v>
      </c>
      <c r="Q1093" s="2">
        <v>568546</v>
      </c>
      <c r="R1093" s="2">
        <v>315138</v>
      </c>
      <c r="S1093" s="35">
        <v>2.2282301721785375E-2</v>
      </c>
      <c r="T1093" t="s">
        <v>4388</v>
      </c>
      <c r="U1093" t="s">
        <v>4388</v>
      </c>
      <c r="V1093" s="5" t="s">
        <v>4390</v>
      </c>
      <c r="W1093" s="5">
        <v>0</v>
      </c>
      <c r="X1093" s="4">
        <v>1.2058405395048155E-3</v>
      </c>
      <c r="Y1093" s="6">
        <v>417</v>
      </c>
      <c r="Z1093" s="4">
        <v>5.3065880545867528E-4</v>
      </c>
      <c r="AA1093" s="5">
        <v>313</v>
      </c>
      <c r="AC1093" s="16" t="str">
        <f t="shared" si="102"/>
        <v/>
      </c>
      <c r="AD1093" s="16" t="str">
        <f t="shared" si="103"/>
        <v/>
      </c>
      <c r="AE1093" s="16" t="str">
        <f t="shared" si="104"/>
        <v/>
      </c>
      <c r="AF1093" s="16">
        <f t="shared" si="105"/>
        <v>2.3488142261290191E-2</v>
      </c>
      <c r="AG1093" s="16" t="str">
        <f t="shared" si="106"/>
        <v/>
      </c>
      <c r="AH1093" s="16" t="str">
        <f t="shared" si="107"/>
        <v/>
      </c>
      <c r="AI1093" s="17">
        <f>IF('Peer Comparison Tool'!$D$11="NR","",IF($C1093='Peer Comparison Tool'!$D$9,COUNT('ALLL &lt;50B Database'!$AI$1:AI1092)+1,""))</f>
        <v>31</v>
      </c>
    </row>
    <row r="1094" spans="1:35" x14ac:dyDescent="0.25">
      <c r="A1094" t="s">
        <v>52</v>
      </c>
      <c r="B1094">
        <v>3455227</v>
      </c>
      <c r="C1094" s="5" t="s">
        <v>207</v>
      </c>
      <c r="D1094" s="5" t="s">
        <v>4390</v>
      </c>
      <c r="E1094" s="5" t="s">
        <v>4388</v>
      </c>
      <c r="F1094" s="2">
        <v>5419</v>
      </c>
      <c r="G1094" s="2">
        <v>624936</v>
      </c>
      <c r="H1094" s="2">
        <v>475760</v>
      </c>
      <c r="I1094" s="2">
        <v>122680</v>
      </c>
      <c r="J1094" s="2">
        <v>353080</v>
      </c>
      <c r="K1094" s="33">
        <v>1.5347796533363543E-2</v>
      </c>
      <c r="L1094" s="2">
        <v>3935</v>
      </c>
      <c r="M1094" s="2">
        <v>419943</v>
      </c>
      <c r="N1094" s="2">
        <v>330262</v>
      </c>
      <c r="O1094" s="33">
        <v>1.1914782808800286E-2</v>
      </c>
      <c r="P1094" s="2">
        <v>4988</v>
      </c>
      <c r="Q1094" s="2">
        <v>433462</v>
      </c>
      <c r="R1094" s="2">
        <v>341390</v>
      </c>
      <c r="S1094" s="35">
        <v>1.4610855619672515E-2</v>
      </c>
      <c r="T1094" t="s">
        <v>4388</v>
      </c>
      <c r="U1094" t="s">
        <v>4388</v>
      </c>
      <c r="V1094" s="5" t="s">
        <v>4390</v>
      </c>
      <c r="W1094" s="5">
        <v>0</v>
      </c>
      <c r="X1094" s="4">
        <v>7.3694091369102752E-4</v>
      </c>
      <c r="Y1094" s="6">
        <v>431</v>
      </c>
      <c r="Z1094" s="4">
        <v>2.6960728108722295E-3</v>
      </c>
      <c r="AA1094" s="5">
        <v>1482</v>
      </c>
      <c r="AC1094" s="16" t="str">
        <f t="shared" si="102"/>
        <v/>
      </c>
      <c r="AD1094" s="16" t="str">
        <f t="shared" si="103"/>
        <v/>
      </c>
      <c r="AE1094" s="16" t="str">
        <f t="shared" si="104"/>
        <v/>
      </c>
      <c r="AF1094" s="16">
        <f t="shared" si="105"/>
        <v>1.5347796533363543E-2</v>
      </c>
      <c r="AG1094" s="16" t="str">
        <f t="shared" si="106"/>
        <v/>
      </c>
      <c r="AH1094" s="16" t="str">
        <f t="shared" si="107"/>
        <v/>
      </c>
      <c r="AI1094" s="17" t="str">
        <f>IF('Peer Comparison Tool'!$D$11="NR","",IF($C1094='Peer Comparison Tool'!$D$9,COUNT('ALLL &lt;50B Database'!$AI$1:AI1093)+1,""))</f>
        <v/>
      </c>
    </row>
    <row r="1095" spans="1:35" x14ac:dyDescent="0.25">
      <c r="A1095" t="s">
        <v>2339</v>
      </c>
      <c r="B1095">
        <v>935250</v>
      </c>
      <c r="C1095" s="5" t="s">
        <v>2299</v>
      </c>
      <c r="D1095" s="5" t="s">
        <v>4390</v>
      </c>
      <c r="E1095" s="5" t="s">
        <v>4388</v>
      </c>
      <c r="F1095" s="2">
        <v>5776</v>
      </c>
      <c r="G1095" s="2">
        <v>624757</v>
      </c>
      <c r="H1095" s="2">
        <v>446860</v>
      </c>
      <c r="I1095" s="2">
        <v>44303</v>
      </c>
      <c r="J1095" s="2">
        <v>402557</v>
      </c>
      <c r="K1095" s="33">
        <v>1.434827862886498E-2</v>
      </c>
      <c r="L1095" s="2">
        <v>5124</v>
      </c>
      <c r="M1095" s="2">
        <v>574334</v>
      </c>
      <c r="N1095" s="2">
        <v>397812</v>
      </c>
      <c r="O1095" s="33">
        <v>1.2880456094838767E-2</v>
      </c>
      <c r="P1095" s="2">
        <v>5054</v>
      </c>
      <c r="Q1095" s="2">
        <v>559585</v>
      </c>
      <c r="R1095" s="2">
        <v>400286</v>
      </c>
      <c r="S1095" s="35">
        <v>1.2625972429712756E-2</v>
      </c>
      <c r="T1095" t="s">
        <v>4388</v>
      </c>
      <c r="U1095" t="s">
        <v>4388</v>
      </c>
      <c r="V1095" s="5" t="s">
        <v>4390</v>
      </c>
      <c r="W1095" s="5">
        <v>0</v>
      </c>
      <c r="X1095" s="4">
        <v>1.7223061991522241E-3</v>
      </c>
      <c r="Y1095" s="6">
        <v>722</v>
      </c>
      <c r="Z1095" s="4">
        <v>-2.5448366512601135E-4</v>
      </c>
      <c r="AA1095" s="5">
        <v>1828</v>
      </c>
      <c r="AC1095" s="16" t="str">
        <f t="shared" si="102"/>
        <v/>
      </c>
      <c r="AD1095" s="16" t="str">
        <f t="shared" si="103"/>
        <v/>
      </c>
      <c r="AE1095" s="16" t="str">
        <f t="shared" si="104"/>
        <v/>
      </c>
      <c r="AF1095" s="16">
        <f t="shared" si="105"/>
        <v>1.434827862886498E-2</v>
      </c>
      <c r="AG1095" s="16" t="str">
        <f t="shared" si="106"/>
        <v/>
      </c>
      <c r="AH1095" s="16" t="str">
        <f t="shared" si="107"/>
        <v/>
      </c>
      <c r="AI1095" s="17" t="str">
        <f>IF('Peer Comparison Tool'!$D$11="NR","",IF($C1095='Peer Comparison Tool'!$D$9,COUNT('ALLL &lt;50B Database'!$AI$1:AI1094)+1,""))</f>
        <v/>
      </c>
    </row>
    <row r="1096" spans="1:35" x14ac:dyDescent="0.25">
      <c r="A1096" t="s">
        <v>4120</v>
      </c>
      <c r="B1096">
        <v>1863097</v>
      </c>
      <c r="C1096" s="5" t="s">
        <v>4118</v>
      </c>
      <c r="D1096" s="5" t="s">
        <v>4387</v>
      </c>
      <c r="E1096" s="5" t="s">
        <v>4388</v>
      </c>
      <c r="F1096" s="2">
        <v>6497</v>
      </c>
      <c r="G1096" s="2">
        <v>624118</v>
      </c>
      <c r="H1096" s="2">
        <v>358622</v>
      </c>
      <c r="I1096" s="2">
        <v>39958</v>
      </c>
      <c r="J1096" s="2">
        <v>318664</v>
      </c>
      <c r="K1096" s="33">
        <v>2.0388245926744156E-2</v>
      </c>
      <c r="L1096" s="2">
        <v>5213</v>
      </c>
      <c r="M1096" s="2">
        <v>499331</v>
      </c>
      <c r="N1096" s="2">
        <v>325591</v>
      </c>
      <c r="O1096" s="33">
        <v>1.60108848217549E-2</v>
      </c>
      <c r="P1096" s="2">
        <v>5469</v>
      </c>
      <c r="Q1096" s="2">
        <v>566630</v>
      </c>
      <c r="R1096" s="2">
        <v>332118</v>
      </c>
      <c r="S1096" s="35">
        <v>1.6467038823550665E-2</v>
      </c>
      <c r="T1096" t="s">
        <v>4388</v>
      </c>
      <c r="U1096" t="s">
        <v>4388</v>
      </c>
      <c r="V1096" s="5" t="s">
        <v>4387</v>
      </c>
      <c r="W1096" s="5">
        <v>0</v>
      </c>
      <c r="X1096" s="4">
        <v>3.9212071031934914E-3</v>
      </c>
      <c r="Y1096" s="6">
        <v>1028</v>
      </c>
      <c r="Z1096" s="4">
        <v>4.5615400179576521E-4</v>
      </c>
      <c r="AA1096" s="5">
        <v>509</v>
      </c>
      <c r="AC1096" s="16" t="str">
        <f t="shared" si="102"/>
        <v/>
      </c>
      <c r="AD1096" s="16" t="str">
        <f t="shared" si="103"/>
        <v/>
      </c>
      <c r="AE1096" s="16" t="str">
        <f t="shared" si="104"/>
        <v/>
      </c>
      <c r="AF1096" s="16">
        <f t="shared" si="105"/>
        <v>2.0388245926744156E-2</v>
      </c>
      <c r="AG1096" s="16" t="str">
        <f t="shared" si="106"/>
        <v/>
      </c>
      <c r="AH1096" s="16" t="str">
        <f t="shared" si="107"/>
        <v/>
      </c>
      <c r="AI1096" s="17" t="str">
        <f>IF('Peer Comparison Tool'!$D$11="NR","",IF($C1096='Peer Comparison Tool'!$D$9,COUNT('ALLL &lt;50B Database'!$AI$1:AI1095)+1,""))</f>
        <v/>
      </c>
    </row>
    <row r="1097" spans="1:35" x14ac:dyDescent="0.25">
      <c r="A1097" t="s">
        <v>1982</v>
      </c>
      <c r="B1097">
        <v>245557</v>
      </c>
      <c r="C1097" s="5" t="s">
        <v>1963</v>
      </c>
      <c r="D1097" s="5" t="s">
        <v>4390</v>
      </c>
      <c r="E1097" s="5" t="s">
        <v>4388</v>
      </c>
      <c r="F1097" s="2">
        <v>5490</v>
      </c>
      <c r="G1097" s="2">
        <v>624017</v>
      </c>
      <c r="H1097" s="2">
        <v>329381</v>
      </c>
      <c r="I1097" s="2">
        <v>21593</v>
      </c>
      <c r="J1097" s="2">
        <v>307788</v>
      </c>
      <c r="K1097" s="33">
        <v>1.7836952707707902E-2</v>
      </c>
      <c r="L1097" s="2">
        <v>5360</v>
      </c>
      <c r="M1097" s="2">
        <v>572637</v>
      </c>
      <c r="N1097" s="2">
        <v>314309</v>
      </c>
      <c r="O1097" s="33">
        <v>1.7053281961381953E-2</v>
      </c>
      <c r="P1097" s="2">
        <v>5370</v>
      </c>
      <c r="Q1097" s="2">
        <v>554454</v>
      </c>
      <c r="R1097" s="2">
        <v>312547</v>
      </c>
      <c r="S1097" s="35">
        <v>1.7181415915046377E-2</v>
      </c>
      <c r="T1097" t="s">
        <v>4388</v>
      </c>
      <c r="U1097" t="s">
        <v>4388</v>
      </c>
      <c r="V1097" s="5" t="s">
        <v>4390</v>
      </c>
      <c r="W1097" s="5">
        <v>0</v>
      </c>
      <c r="X1097" s="4">
        <v>6.5553679266152493E-4</v>
      </c>
      <c r="Y1097" s="6">
        <v>120</v>
      </c>
      <c r="Z1097" s="4">
        <v>1.2813395366442423E-4</v>
      </c>
      <c r="AA1097" s="5">
        <v>877</v>
      </c>
      <c r="AC1097" s="16" t="str">
        <f t="shared" si="102"/>
        <v/>
      </c>
      <c r="AD1097" s="16" t="str">
        <f t="shared" si="103"/>
        <v/>
      </c>
      <c r="AE1097" s="16" t="str">
        <f t="shared" si="104"/>
        <v/>
      </c>
      <c r="AF1097" s="16">
        <f t="shared" si="105"/>
        <v>1.7836952707707902E-2</v>
      </c>
      <c r="AG1097" s="16" t="str">
        <f t="shared" si="106"/>
        <v/>
      </c>
      <c r="AH1097" s="16" t="str">
        <f t="shared" si="107"/>
        <v/>
      </c>
      <c r="AI1097" s="17" t="str">
        <f>IF('Peer Comparison Tool'!$D$11="NR","",IF($C1097='Peer Comparison Tool'!$D$9,COUNT('ALLL &lt;50B Database'!$AI$1:AI1096)+1,""))</f>
        <v/>
      </c>
    </row>
    <row r="1098" spans="1:35" x14ac:dyDescent="0.25">
      <c r="A1098" t="s">
        <v>739</v>
      </c>
      <c r="B1098">
        <v>728948</v>
      </c>
      <c r="C1098" s="5" t="s">
        <v>716</v>
      </c>
      <c r="D1098" s="5" t="s">
        <v>4390</v>
      </c>
      <c r="E1098" s="5" t="s">
        <v>4388</v>
      </c>
      <c r="F1098" s="2">
        <v>7550</v>
      </c>
      <c r="G1098" s="2">
        <v>623289</v>
      </c>
      <c r="H1098" s="2">
        <v>366015</v>
      </c>
      <c r="I1098" s="2">
        <v>36669</v>
      </c>
      <c r="J1098" s="2">
        <v>329346</v>
      </c>
      <c r="K1098" s="33">
        <v>2.2924219513824368E-2</v>
      </c>
      <c r="L1098" s="2">
        <v>7217</v>
      </c>
      <c r="M1098" s="2">
        <v>608281</v>
      </c>
      <c r="N1098" s="2">
        <v>354360</v>
      </c>
      <c r="O1098" s="33">
        <v>2.0366294164126875E-2</v>
      </c>
      <c r="P1098" s="2">
        <v>7415</v>
      </c>
      <c r="Q1098" s="2">
        <v>599927</v>
      </c>
      <c r="R1098" s="2">
        <v>348405</v>
      </c>
      <c r="S1098" s="35">
        <v>2.1282702601857034E-2</v>
      </c>
      <c r="T1098" t="s">
        <v>4388</v>
      </c>
      <c r="U1098" t="s">
        <v>4388</v>
      </c>
      <c r="V1098" s="5" t="s">
        <v>4390</v>
      </c>
      <c r="W1098" s="5">
        <v>0</v>
      </c>
      <c r="X1098" s="4">
        <v>1.6415169119673341E-3</v>
      </c>
      <c r="Y1098" s="6">
        <v>135</v>
      </c>
      <c r="Z1098" s="4">
        <v>9.1640843773015818E-4</v>
      </c>
      <c r="AA1098" s="5">
        <v>334</v>
      </c>
      <c r="AC1098" s="16" t="str">
        <f t="shared" si="102"/>
        <v/>
      </c>
      <c r="AD1098" s="16" t="str">
        <f t="shared" si="103"/>
        <v/>
      </c>
      <c r="AE1098" s="16" t="str">
        <f t="shared" si="104"/>
        <v/>
      </c>
      <c r="AF1098" s="16">
        <f t="shared" si="105"/>
        <v>2.2924219513824368E-2</v>
      </c>
      <c r="AG1098" s="16" t="str">
        <f t="shared" si="106"/>
        <v/>
      </c>
      <c r="AH1098" s="16" t="str">
        <f t="shared" si="107"/>
        <v/>
      </c>
      <c r="AI1098" s="17" t="str">
        <f>IF('Peer Comparison Tool'!$D$11="NR","",IF($C1098='Peer Comparison Tool'!$D$9,COUNT('ALLL &lt;50B Database'!$AI$1:AI1097)+1,""))</f>
        <v/>
      </c>
    </row>
    <row r="1099" spans="1:35" x14ac:dyDescent="0.25">
      <c r="A1099" t="s">
        <v>3096</v>
      </c>
      <c r="B1099">
        <v>1017425</v>
      </c>
      <c r="C1099" s="5" t="s">
        <v>3064</v>
      </c>
      <c r="D1099" s="5" t="s">
        <v>4390</v>
      </c>
      <c r="E1099" s="5" t="s">
        <v>4388</v>
      </c>
      <c r="F1099" s="2">
        <v>3559</v>
      </c>
      <c r="G1099" s="2">
        <v>623009</v>
      </c>
      <c r="H1099" s="2">
        <v>367031</v>
      </c>
      <c r="I1099" s="2">
        <v>30181</v>
      </c>
      <c r="J1099" s="2">
        <v>336850</v>
      </c>
      <c r="K1099" s="33">
        <v>1.0565533620305774E-2</v>
      </c>
      <c r="L1099" s="2">
        <v>3404</v>
      </c>
      <c r="M1099" s="2">
        <v>565564</v>
      </c>
      <c r="N1099" s="2">
        <v>363055</v>
      </c>
      <c r="O1099" s="33">
        <v>9.3759898637947418E-3</v>
      </c>
      <c r="P1099" s="2">
        <v>3481</v>
      </c>
      <c r="Q1099" s="2">
        <v>569965</v>
      </c>
      <c r="R1099" s="2">
        <v>360308</v>
      </c>
      <c r="S1099" s="35">
        <v>9.661178769275176E-3</v>
      </c>
      <c r="T1099" t="s">
        <v>4388</v>
      </c>
      <c r="U1099" t="s">
        <v>4388</v>
      </c>
      <c r="V1099" s="5" t="s">
        <v>4390</v>
      </c>
      <c r="W1099" s="5">
        <v>0</v>
      </c>
      <c r="X1099" s="4">
        <v>9.04354851030598E-4</v>
      </c>
      <c r="Y1099" s="6">
        <v>78</v>
      </c>
      <c r="Z1099" s="4">
        <v>2.8518890548043414E-4</v>
      </c>
      <c r="AA1099" s="5">
        <v>3566</v>
      </c>
      <c r="AC1099" s="16" t="str">
        <f t="shared" si="102"/>
        <v/>
      </c>
      <c r="AD1099" s="16" t="str">
        <f t="shared" si="103"/>
        <v/>
      </c>
      <c r="AE1099" s="16" t="str">
        <f t="shared" si="104"/>
        <v/>
      </c>
      <c r="AF1099" s="16">
        <f t="shared" si="105"/>
        <v>1.0565533620305774E-2</v>
      </c>
      <c r="AG1099" s="16" t="str">
        <f t="shared" si="106"/>
        <v/>
      </c>
      <c r="AH1099" s="16" t="str">
        <f t="shared" si="107"/>
        <v/>
      </c>
      <c r="AI1099" s="17" t="str">
        <f>IF('Peer Comparison Tool'!$D$11="NR","",IF($C1099='Peer Comparison Tool'!$D$9,COUNT('ALLL &lt;50B Database'!$AI$1:AI1098)+1,""))</f>
        <v/>
      </c>
    </row>
    <row r="1100" spans="1:35" x14ac:dyDescent="0.25">
      <c r="A1100" t="s">
        <v>116</v>
      </c>
      <c r="B1100">
        <v>531250</v>
      </c>
      <c r="C1100" s="5" t="s">
        <v>3603</v>
      </c>
      <c r="D1100" s="5" t="s">
        <v>4390</v>
      </c>
      <c r="E1100" s="5" t="s">
        <v>4388</v>
      </c>
      <c r="F1100" s="2">
        <v>5328</v>
      </c>
      <c r="G1100" s="2">
        <v>622762</v>
      </c>
      <c r="H1100" s="2">
        <v>448011</v>
      </c>
      <c r="I1100" s="2">
        <v>25891</v>
      </c>
      <c r="J1100" s="2">
        <v>422120</v>
      </c>
      <c r="K1100" s="33">
        <v>1.2622003221832654E-2</v>
      </c>
      <c r="L1100" s="2">
        <v>5106</v>
      </c>
      <c r="M1100" s="2">
        <v>587205</v>
      </c>
      <c r="N1100" s="2">
        <v>427588</v>
      </c>
      <c r="O1100" s="33">
        <v>1.1941401536058075E-2</v>
      </c>
      <c r="P1100" s="2">
        <v>5069</v>
      </c>
      <c r="Q1100" s="2">
        <v>589656</v>
      </c>
      <c r="R1100" s="2">
        <v>422691</v>
      </c>
      <c r="S1100" s="35">
        <v>1.1992211804840889E-2</v>
      </c>
      <c r="T1100" t="s">
        <v>4388</v>
      </c>
      <c r="U1100" t="s">
        <v>4388</v>
      </c>
      <c r="V1100" s="5" t="s">
        <v>4390</v>
      </c>
      <c r="W1100" s="5">
        <v>0</v>
      </c>
      <c r="X1100" s="4">
        <v>6.2979141699176511E-4</v>
      </c>
      <c r="Y1100" s="6">
        <v>259</v>
      </c>
      <c r="Z1100" s="4">
        <v>5.0810268782813806E-5</v>
      </c>
      <c r="AA1100" s="5">
        <v>2629</v>
      </c>
      <c r="AC1100" s="16" t="str">
        <f t="shared" si="102"/>
        <v/>
      </c>
      <c r="AD1100" s="16" t="str">
        <f t="shared" si="103"/>
        <v/>
      </c>
      <c r="AE1100" s="16" t="str">
        <f t="shared" si="104"/>
        <v/>
      </c>
      <c r="AF1100" s="16">
        <f t="shared" si="105"/>
        <v>1.2622003221832654E-2</v>
      </c>
      <c r="AG1100" s="16" t="str">
        <f t="shared" si="106"/>
        <v/>
      </c>
      <c r="AH1100" s="16" t="str">
        <f t="shared" si="107"/>
        <v/>
      </c>
      <c r="AI1100" s="17" t="str">
        <f>IF('Peer Comparison Tool'!$D$11="NR","",IF($C1100='Peer Comparison Tool'!$D$9,COUNT('ALLL &lt;50B Database'!$AI$1:AI1099)+1,""))</f>
        <v/>
      </c>
    </row>
    <row r="1101" spans="1:35" x14ac:dyDescent="0.25">
      <c r="A1101" t="s">
        <v>3430</v>
      </c>
      <c r="B1101">
        <v>3145797</v>
      </c>
      <c r="C1101" s="5" t="s">
        <v>3374</v>
      </c>
      <c r="D1101" s="5" t="s">
        <v>4390</v>
      </c>
      <c r="E1101" s="5" t="s">
        <v>4388</v>
      </c>
      <c r="F1101" s="2">
        <v>4322</v>
      </c>
      <c r="G1101" s="2">
        <v>622446</v>
      </c>
      <c r="H1101" s="2">
        <v>472359</v>
      </c>
      <c r="I1101" s="2">
        <v>51782</v>
      </c>
      <c r="J1101" s="2">
        <v>420577</v>
      </c>
      <c r="K1101" s="33">
        <v>1.0276358431393063E-2</v>
      </c>
      <c r="L1101" s="2">
        <v>3886</v>
      </c>
      <c r="M1101" s="2">
        <v>542394</v>
      </c>
      <c r="N1101" s="2">
        <v>409431</v>
      </c>
      <c r="O1101" s="33">
        <v>9.4912207429334854E-3</v>
      </c>
      <c r="P1101" s="2">
        <v>3667</v>
      </c>
      <c r="Q1101" s="2">
        <v>557969</v>
      </c>
      <c r="R1101" s="2">
        <v>412266</v>
      </c>
      <c r="S1101" s="35">
        <v>8.8947427146551013E-3</v>
      </c>
      <c r="T1101" t="s">
        <v>4388</v>
      </c>
      <c r="U1101" t="s">
        <v>4388</v>
      </c>
      <c r="V1101" s="5" t="s">
        <v>4390</v>
      </c>
      <c r="W1101" s="5">
        <v>0</v>
      </c>
      <c r="X1101" s="4">
        <v>1.3816157167379616E-3</v>
      </c>
      <c r="Y1101" s="6">
        <v>655</v>
      </c>
      <c r="Z1101" s="4">
        <v>-5.9647802827838409E-4</v>
      </c>
      <c r="AA1101" s="5">
        <v>3683</v>
      </c>
      <c r="AC1101" s="16" t="str">
        <f t="shared" si="102"/>
        <v/>
      </c>
      <c r="AD1101" s="16" t="str">
        <f t="shared" si="103"/>
        <v/>
      </c>
      <c r="AE1101" s="16" t="str">
        <f t="shared" si="104"/>
        <v/>
      </c>
      <c r="AF1101" s="16">
        <f t="shared" si="105"/>
        <v>1.0276358431393063E-2</v>
      </c>
      <c r="AG1101" s="16" t="str">
        <f t="shared" si="106"/>
        <v/>
      </c>
      <c r="AH1101" s="16" t="str">
        <f t="shared" si="107"/>
        <v/>
      </c>
      <c r="AI1101" s="17" t="str">
        <f>IF('Peer Comparison Tool'!$D$11="NR","",IF($C1101='Peer Comparison Tool'!$D$9,COUNT('ALLL &lt;50B Database'!$AI$1:AI1100)+1,""))</f>
        <v/>
      </c>
    </row>
    <row r="1102" spans="1:35" x14ac:dyDescent="0.25">
      <c r="A1102" t="s">
        <v>1602</v>
      </c>
      <c r="B1102">
        <v>845247</v>
      </c>
      <c r="C1102" s="5" t="s">
        <v>1578</v>
      </c>
      <c r="D1102" s="5" t="s">
        <v>4390</v>
      </c>
      <c r="E1102" s="5" t="s">
        <v>4388</v>
      </c>
      <c r="F1102" s="2">
        <v>5827</v>
      </c>
      <c r="G1102" s="2">
        <v>622215</v>
      </c>
      <c r="H1102" s="2">
        <v>429916</v>
      </c>
      <c r="I1102" s="2">
        <v>18220</v>
      </c>
      <c r="J1102" s="2">
        <v>411696</v>
      </c>
      <c r="K1102" s="33">
        <v>1.4153647351443784E-2</v>
      </c>
      <c r="L1102" s="2">
        <v>5332</v>
      </c>
      <c r="M1102" s="2">
        <v>546125</v>
      </c>
      <c r="N1102" s="2">
        <v>406540</v>
      </c>
      <c r="O1102" s="33">
        <v>1.3115560584444335E-2</v>
      </c>
      <c r="P1102" s="2">
        <v>5421</v>
      </c>
      <c r="Q1102" s="2">
        <v>555611</v>
      </c>
      <c r="R1102" s="2">
        <v>414198</v>
      </c>
      <c r="S1102" s="35">
        <v>1.3087943447336782E-2</v>
      </c>
      <c r="T1102" t="s">
        <v>4388</v>
      </c>
      <c r="U1102" t="s">
        <v>4388</v>
      </c>
      <c r="V1102" s="5" t="s">
        <v>4390</v>
      </c>
      <c r="W1102" s="5">
        <v>0</v>
      </c>
      <c r="X1102" s="4">
        <v>1.0657039041070022E-3</v>
      </c>
      <c r="Y1102" s="6">
        <v>406</v>
      </c>
      <c r="Z1102" s="4">
        <v>-2.7617137107553355E-5</v>
      </c>
      <c r="AA1102" s="5">
        <v>1914</v>
      </c>
      <c r="AC1102" s="16" t="str">
        <f t="shared" si="102"/>
        <v/>
      </c>
      <c r="AD1102" s="16" t="str">
        <f t="shared" si="103"/>
        <v/>
      </c>
      <c r="AE1102" s="16" t="str">
        <f t="shared" si="104"/>
        <v/>
      </c>
      <c r="AF1102" s="16">
        <f t="shared" si="105"/>
        <v>1.4153647351443784E-2</v>
      </c>
      <c r="AG1102" s="16" t="str">
        <f t="shared" si="106"/>
        <v/>
      </c>
      <c r="AH1102" s="16" t="str">
        <f t="shared" si="107"/>
        <v/>
      </c>
      <c r="AI1102" s="17" t="str">
        <f>IF('Peer Comparison Tool'!$D$11="NR","",IF($C1102='Peer Comparison Tool'!$D$9,COUNT('ALLL &lt;50B Database'!$AI$1:AI1101)+1,""))</f>
        <v/>
      </c>
    </row>
    <row r="1103" spans="1:35" x14ac:dyDescent="0.25">
      <c r="A1103" t="s">
        <v>4321</v>
      </c>
      <c r="B1103">
        <v>417626</v>
      </c>
      <c r="C1103" s="5" t="s">
        <v>4315</v>
      </c>
      <c r="D1103" s="5" t="s">
        <v>4390</v>
      </c>
      <c r="E1103" s="5" t="s">
        <v>4388</v>
      </c>
      <c r="F1103" s="2">
        <v>6881</v>
      </c>
      <c r="G1103" s="2">
        <v>621623</v>
      </c>
      <c r="H1103" s="2">
        <v>339453</v>
      </c>
      <c r="I1103" s="2">
        <v>5981</v>
      </c>
      <c r="J1103" s="2">
        <v>333472</v>
      </c>
      <c r="K1103" s="33">
        <v>2.0634416082909508E-2</v>
      </c>
      <c r="L1103" s="2">
        <v>4949</v>
      </c>
      <c r="M1103" s="2">
        <v>589814</v>
      </c>
      <c r="N1103" s="2">
        <v>344135</v>
      </c>
      <c r="O1103" s="33">
        <v>1.4380984206779317E-2</v>
      </c>
      <c r="P1103" s="2">
        <v>5518</v>
      </c>
      <c r="Q1103" s="2">
        <v>605031</v>
      </c>
      <c r="R1103" s="2">
        <v>339924</v>
      </c>
      <c r="S1103" s="35">
        <v>1.6233040326661254E-2</v>
      </c>
      <c r="T1103" t="s">
        <v>4388</v>
      </c>
      <c r="U1103" t="s">
        <v>4388</v>
      </c>
      <c r="V1103" s="5" t="s">
        <v>4390</v>
      </c>
      <c r="W1103" s="5">
        <v>0</v>
      </c>
      <c r="X1103" s="4">
        <v>4.401375756248254E-3</v>
      </c>
      <c r="Y1103" s="6">
        <v>1363</v>
      </c>
      <c r="Z1103" s="4">
        <v>1.8520561198819372E-3</v>
      </c>
      <c r="AA1103" s="5">
        <v>488</v>
      </c>
      <c r="AC1103" s="16" t="str">
        <f t="shared" si="102"/>
        <v/>
      </c>
      <c r="AD1103" s="16" t="str">
        <f t="shared" si="103"/>
        <v/>
      </c>
      <c r="AE1103" s="16" t="str">
        <f t="shared" si="104"/>
        <v/>
      </c>
      <c r="AF1103" s="16">
        <f t="shared" si="105"/>
        <v>2.0634416082909508E-2</v>
      </c>
      <c r="AG1103" s="16" t="str">
        <f t="shared" si="106"/>
        <v/>
      </c>
      <c r="AH1103" s="16" t="str">
        <f t="shared" si="107"/>
        <v/>
      </c>
      <c r="AI1103" s="17" t="str">
        <f>IF('Peer Comparison Tool'!$D$11="NR","",IF($C1103='Peer Comparison Tool'!$D$9,COUNT('ALLL &lt;50B Database'!$AI$1:AI1102)+1,""))</f>
        <v/>
      </c>
    </row>
    <row r="1104" spans="1:35" x14ac:dyDescent="0.25">
      <c r="A1104" t="s">
        <v>4084</v>
      </c>
      <c r="B1104">
        <v>610128</v>
      </c>
      <c r="C1104" s="5" t="s">
        <v>4058</v>
      </c>
      <c r="D1104" s="5" t="s">
        <v>4390</v>
      </c>
      <c r="E1104" s="5" t="s">
        <v>4388</v>
      </c>
      <c r="F1104" s="2">
        <v>4548</v>
      </c>
      <c r="G1104" s="2">
        <v>621201</v>
      </c>
      <c r="H1104" s="2">
        <v>219967</v>
      </c>
      <c r="I1104" s="2">
        <v>15468</v>
      </c>
      <c r="J1104" s="2">
        <v>204499</v>
      </c>
      <c r="K1104" s="33">
        <v>2.2239717553631071E-2</v>
      </c>
      <c r="L1104" s="2">
        <v>4626</v>
      </c>
      <c r="M1104" s="2">
        <v>573583</v>
      </c>
      <c r="N1104" s="2">
        <v>220054</v>
      </c>
      <c r="O1104" s="33">
        <v>2.1022112754142164E-2</v>
      </c>
      <c r="P1104" s="2">
        <v>4595</v>
      </c>
      <c r="Q1104" s="2">
        <v>576994</v>
      </c>
      <c r="R1104" s="2">
        <v>210687</v>
      </c>
      <c r="S1104" s="35">
        <v>2.1809603819884473E-2</v>
      </c>
      <c r="T1104" t="s">
        <v>4388</v>
      </c>
      <c r="U1104" t="s">
        <v>4388</v>
      </c>
      <c r="V1104" s="5" t="s">
        <v>4390</v>
      </c>
      <c r="W1104" s="5">
        <v>0</v>
      </c>
      <c r="X1104" s="4">
        <v>4.3011373374659753E-4</v>
      </c>
      <c r="Y1104" s="6">
        <v>-47</v>
      </c>
      <c r="Z1104" s="4">
        <v>7.874910657423087E-4</v>
      </c>
      <c r="AA1104" s="5">
        <v>382</v>
      </c>
      <c r="AC1104" s="16" t="str">
        <f t="shared" si="102"/>
        <v/>
      </c>
      <c r="AD1104" s="16" t="str">
        <f t="shared" si="103"/>
        <v/>
      </c>
      <c r="AE1104" s="16" t="str">
        <f t="shared" si="104"/>
        <v/>
      </c>
      <c r="AF1104" s="16">
        <f t="shared" si="105"/>
        <v>2.2239717553631071E-2</v>
      </c>
      <c r="AG1104" s="16" t="str">
        <f t="shared" si="106"/>
        <v/>
      </c>
      <c r="AH1104" s="16" t="str">
        <f t="shared" si="107"/>
        <v/>
      </c>
      <c r="AI1104" s="17" t="str">
        <f>IF('Peer Comparison Tool'!$D$11="NR","",IF($C1104='Peer Comparison Tool'!$D$9,COUNT('ALLL &lt;50B Database'!$AI$1:AI1103)+1,""))</f>
        <v/>
      </c>
    </row>
    <row r="1105" spans="1:35" x14ac:dyDescent="0.25">
      <c r="A1105" t="s">
        <v>3634</v>
      </c>
      <c r="B1105">
        <v>3437148</v>
      </c>
      <c r="C1105" s="5" t="s">
        <v>3603</v>
      </c>
      <c r="D1105" s="5" t="s">
        <v>4390</v>
      </c>
      <c r="E1105" s="5" t="s">
        <v>4388</v>
      </c>
      <c r="F1105" s="2">
        <v>5255</v>
      </c>
      <c r="G1105" s="2">
        <v>620964</v>
      </c>
      <c r="H1105" s="2">
        <v>512664</v>
      </c>
      <c r="I1105" s="2">
        <v>69900</v>
      </c>
      <c r="J1105" s="2">
        <v>442764</v>
      </c>
      <c r="K1105" s="33">
        <v>1.1868625272154014E-2</v>
      </c>
      <c r="L1105" s="2">
        <v>4924</v>
      </c>
      <c r="M1105" s="2">
        <v>487995</v>
      </c>
      <c r="N1105" s="2">
        <v>415548</v>
      </c>
      <c r="O1105" s="33">
        <v>1.1849413304840836E-2</v>
      </c>
      <c r="P1105" s="2">
        <v>4744</v>
      </c>
      <c r="Q1105" s="2">
        <v>505299</v>
      </c>
      <c r="R1105" s="2">
        <v>422803</v>
      </c>
      <c r="S1105" s="35">
        <v>1.1220355579312351E-2</v>
      </c>
      <c r="T1105" t="s">
        <v>4388</v>
      </c>
      <c r="U1105" t="s">
        <v>4388</v>
      </c>
      <c r="V1105" s="5" t="s">
        <v>4390</v>
      </c>
      <c r="W1105" s="5">
        <v>0</v>
      </c>
      <c r="X1105" s="4">
        <v>6.4826969284166244E-4</v>
      </c>
      <c r="Y1105" s="6">
        <v>511</v>
      </c>
      <c r="Z1105" s="4">
        <v>-6.2905772552848509E-4</v>
      </c>
      <c r="AA1105" s="5">
        <v>2990</v>
      </c>
      <c r="AC1105" s="16" t="str">
        <f t="shared" si="102"/>
        <v/>
      </c>
      <c r="AD1105" s="16" t="str">
        <f t="shared" si="103"/>
        <v/>
      </c>
      <c r="AE1105" s="16" t="str">
        <f t="shared" si="104"/>
        <v/>
      </c>
      <c r="AF1105" s="16">
        <f t="shared" si="105"/>
        <v>1.1868625272154014E-2</v>
      </c>
      <c r="AG1105" s="16" t="str">
        <f t="shared" si="106"/>
        <v/>
      </c>
      <c r="AH1105" s="16" t="str">
        <f t="shared" si="107"/>
        <v/>
      </c>
      <c r="AI1105" s="17" t="str">
        <f>IF('Peer Comparison Tool'!$D$11="NR","",IF($C1105='Peer Comparison Tool'!$D$9,COUNT('ALLL &lt;50B Database'!$AI$1:AI1104)+1,""))</f>
        <v/>
      </c>
    </row>
    <row r="1106" spans="1:35" x14ac:dyDescent="0.25">
      <c r="A1106" t="s">
        <v>580</v>
      </c>
      <c r="B1106">
        <v>165039</v>
      </c>
      <c r="C1106" s="5" t="s">
        <v>561</v>
      </c>
      <c r="D1106" s="5" t="s">
        <v>4387</v>
      </c>
      <c r="E1106" s="5" t="s">
        <v>4388</v>
      </c>
      <c r="F1106" s="2">
        <v>3979</v>
      </c>
      <c r="G1106" s="2">
        <v>620372</v>
      </c>
      <c r="H1106" s="2">
        <v>338482</v>
      </c>
      <c r="I1106" s="2">
        <v>0</v>
      </c>
      <c r="J1106" s="2">
        <v>338482</v>
      </c>
      <c r="K1106" s="33">
        <v>1.1755425694719365E-2</v>
      </c>
      <c r="L1106" s="2">
        <v>3034</v>
      </c>
      <c r="M1106" s="2">
        <v>553525</v>
      </c>
      <c r="N1106" s="2">
        <v>334488</v>
      </c>
      <c r="O1106" s="33">
        <v>9.0705795125684621E-3</v>
      </c>
      <c r="P1106" s="2">
        <v>3179</v>
      </c>
      <c r="Q1106" s="2">
        <v>575173</v>
      </c>
      <c r="R1106" s="2">
        <v>335984</v>
      </c>
      <c r="S1106" s="35">
        <v>9.4617600838135148E-3</v>
      </c>
      <c r="T1106" t="s">
        <v>4388</v>
      </c>
      <c r="U1106" t="s">
        <v>4388</v>
      </c>
      <c r="V1106" s="5" t="s">
        <v>4387</v>
      </c>
      <c r="W1106" s="5">
        <v>0</v>
      </c>
      <c r="X1106" s="4">
        <v>2.2936656109058505E-3</v>
      </c>
      <c r="Y1106" s="6">
        <v>800</v>
      </c>
      <c r="Z1106" s="4">
        <v>3.9118057124505265E-4</v>
      </c>
      <c r="AA1106" s="5">
        <v>3043</v>
      </c>
      <c r="AC1106" s="16" t="str">
        <f t="shared" si="102"/>
        <v/>
      </c>
      <c r="AD1106" s="16" t="str">
        <f t="shared" si="103"/>
        <v/>
      </c>
      <c r="AE1106" s="16" t="str">
        <f t="shared" si="104"/>
        <v/>
      </c>
      <c r="AF1106" s="16">
        <f t="shared" si="105"/>
        <v>1.1755425694719365E-2</v>
      </c>
      <c r="AG1106" s="16" t="str">
        <f t="shared" si="106"/>
        <v/>
      </c>
      <c r="AH1106" s="16" t="str">
        <f t="shared" si="107"/>
        <v/>
      </c>
      <c r="AI1106" s="17" t="str">
        <f>IF('Peer Comparison Tool'!$D$11="NR","",IF($C1106='Peer Comparison Tool'!$D$9,COUNT('ALLL &lt;50B Database'!$AI$1:AI1105)+1,""))</f>
        <v/>
      </c>
    </row>
    <row r="1107" spans="1:35" x14ac:dyDescent="0.25">
      <c r="A1107" t="s">
        <v>2343</v>
      </c>
      <c r="B1107">
        <v>873259</v>
      </c>
      <c r="C1107" s="5" t="s">
        <v>2299</v>
      </c>
      <c r="D1107" s="5" t="s">
        <v>4390</v>
      </c>
      <c r="E1107" s="5" t="s">
        <v>4388</v>
      </c>
      <c r="F1107" s="2">
        <v>5929</v>
      </c>
      <c r="G1107" s="2">
        <v>620283</v>
      </c>
      <c r="H1107" s="2">
        <v>415541</v>
      </c>
      <c r="I1107" s="2">
        <v>25533</v>
      </c>
      <c r="J1107" s="2">
        <v>390008</v>
      </c>
      <c r="K1107" s="33">
        <v>1.5202252261492072E-2</v>
      </c>
      <c r="L1107" s="2">
        <v>5909</v>
      </c>
      <c r="M1107" s="2">
        <v>480087</v>
      </c>
      <c r="N1107" s="2">
        <v>385132</v>
      </c>
      <c r="O1107" s="33">
        <v>1.534279156237342E-2</v>
      </c>
      <c r="P1107" s="2">
        <v>5867</v>
      </c>
      <c r="Q1107" s="2">
        <v>521477</v>
      </c>
      <c r="R1107" s="2">
        <v>380809</v>
      </c>
      <c r="S1107" s="35">
        <v>1.5406673686808873E-2</v>
      </c>
      <c r="T1107" t="s">
        <v>4388</v>
      </c>
      <c r="U1107" t="s">
        <v>4388</v>
      </c>
      <c r="V1107" s="5" t="s">
        <v>4390</v>
      </c>
      <c r="W1107" s="5">
        <v>0</v>
      </c>
      <c r="X1107" s="4">
        <v>-2.0442142531680065E-4</v>
      </c>
      <c r="Y1107" s="6">
        <v>62</v>
      </c>
      <c r="Z1107" s="4">
        <v>6.3882124435452742E-5</v>
      </c>
      <c r="AA1107" s="5">
        <v>1540</v>
      </c>
      <c r="AC1107" s="16" t="str">
        <f t="shared" si="102"/>
        <v/>
      </c>
      <c r="AD1107" s="16" t="str">
        <f t="shared" si="103"/>
        <v/>
      </c>
      <c r="AE1107" s="16" t="str">
        <f t="shared" si="104"/>
        <v/>
      </c>
      <c r="AF1107" s="16">
        <f t="shared" si="105"/>
        <v>1.5202252261492072E-2</v>
      </c>
      <c r="AG1107" s="16" t="str">
        <f t="shared" si="106"/>
        <v/>
      </c>
      <c r="AH1107" s="16" t="str">
        <f t="shared" si="107"/>
        <v/>
      </c>
      <c r="AI1107" s="17" t="str">
        <f>IF('Peer Comparison Tool'!$D$11="NR","",IF($C1107='Peer Comparison Tool'!$D$9,COUNT('ALLL &lt;50B Database'!$AI$1:AI1106)+1,""))</f>
        <v/>
      </c>
    </row>
    <row r="1108" spans="1:35" x14ac:dyDescent="0.25">
      <c r="A1108" t="s">
        <v>3795</v>
      </c>
      <c r="B1108">
        <v>556459</v>
      </c>
      <c r="C1108" s="5" t="s">
        <v>3704</v>
      </c>
      <c r="D1108" s="5" t="s">
        <v>4390</v>
      </c>
      <c r="E1108" s="5" t="s">
        <v>4388</v>
      </c>
      <c r="F1108" s="2">
        <v>4603</v>
      </c>
      <c r="G1108" s="2">
        <v>619639</v>
      </c>
      <c r="H1108" s="2">
        <v>375434</v>
      </c>
      <c r="I1108" s="2">
        <v>37829</v>
      </c>
      <c r="J1108" s="2">
        <v>337605</v>
      </c>
      <c r="K1108" s="33">
        <v>1.3634276743531641E-2</v>
      </c>
      <c r="L1108" s="2">
        <v>4479</v>
      </c>
      <c r="M1108" s="2">
        <v>572436</v>
      </c>
      <c r="N1108" s="2">
        <v>345179</v>
      </c>
      <c r="O1108" s="33">
        <v>1.2975876284478488E-2</v>
      </c>
      <c r="P1108" s="2">
        <v>4568</v>
      </c>
      <c r="Q1108" s="2">
        <v>593825</v>
      </c>
      <c r="R1108" s="2">
        <v>346414</v>
      </c>
      <c r="S1108" s="35">
        <v>1.3186534031534523E-2</v>
      </c>
      <c r="T1108" t="s">
        <v>4388</v>
      </c>
      <c r="U1108" t="s">
        <v>4388</v>
      </c>
      <c r="V1108" s="5" t="s">
        <v>4390</v>
      </c>
      <c r="W1108" s="5">
        <v>0</v>
      </c>
      <c r="X1108" s="4">
        <v>4.4774271199711849E-4</v>
      </c>
      <c r="Y1108" s="6">
        <v>35</v>
      </c>
      <c r="Z1108" s="4">
        <v>2.106577470560346E-4</v>
      </c>
      <c r="AA1108" s="5">
        <v>2139</v>
      </c>
      <c r="AC1108" s="16" t="str">
        <f t="shared" si="102"/>
        <v/>
      </c>
      <c r="AD1108" s="16" t="str">
        <f t="shared" si="103"/>
        <v/>
      </c>
      <c r="AE1108" s="16" t="str">
        <f t="shared" si="104"/>
        <v/>
      </c>
      <c r="AF1108" s="16">
        <f t="shared" si="105"/>
        <v>1.3634276743531641E-2</v>
      </c>
      <c r="AG1108" s="16" t="str">
        <f t="shared" si="106"/>
        <v/>
      </c>
      <c r="AH1108" s="16" t="str">
        <f t="shared" si="107"/>
        <v/>
      </c>
      <c r="AI1108" s="17" t="str">
        <f>IF('Peer Comparison Tool'!$D$11="NR","",IF($C1108='Peer Comparison Tool'!$D$9,COUNT('ALLL &lt;50B Database'!$AI$1:AI1107)+1,""))</f>
        <v/>
      </c>
    </row>
    <row r="1109" spans="1:35" x14ac:dyDescent="0.25">
      <c r="A1109" t="s">
        <v>2454</v>
      </c>
      <c r="B1109">
        <v>758851</v>
      </c>
      <c r="C1109" s="5" t="s">
        <v>2299</v>
      </c>
      <c r="D1109" s="5" t="s">
        <v>4390</v>
      </c>
      <c r="E1109" s="5" t="s">
        <v>4388</v>
      </c>
      <c r="F1109" s="2">
        <v>3000</v>
      </c>
      <c r="G1109" s="2">
        <v>619080</v>
      </c>
      <c r="H1109" s="2">
        <v>557691</v>
      </c>
      <c r="I1109" s="2">
        <v>482224</v>
      </c>
      <c r="J1109" s="2">
        <v>75467</v>
      </c>
      <c r="K1109" s="33">
        <v>3.9752474591543324E-2</v>
      </c>
      <c r="L1109" s="2">
        <v>736</v>
      </c>
      <c r="M1109" s="2">
        <v>114639</v>
      </c>
      <c r="N1109" s="2">
        <v>58097</v>
      </c>
      <c r="O1109" s="33">
        <v>1.2668468251372704E-2</v>
      </c>
      <c r="P1109" s="2">
        <v>686</v>
      </c>
      <c r="Q1109" s="2">
        <v>119716</v>
      </c>
      <c r="R1109" s="2">
        <v>56607</v>
      </c>
      <c r="S1109" s="35">
        <v>1.2118642570706804E-2</v>
      </c>
      <c r="T1109" t="s">
        <v>4388</v>
      </c>
      <c r="U1109" t="s">
        <v>4388</v>
      </c>
      <c r="V1109" s="5" t="s">
        <v>4390</v>
      </c>
      <c r="W1109" s="5">
        <v>0</v>
      </c>
      <c r="X1109" s="4">
        <v>2.7633832020836521E-2</v>
      </c>
      <c r="Y1109" s="6">
        <v>2314</v>
      </c>
      <c r="Z1109" s="4">
        <v>-5.4982568066590069E-4</v>
      </c>
      <c r="AA1109" s="5">
        <v>70</v>
      </c>
      <c r="AC1109" s="16" t="str">
        <f t="shared" si="102"/>
        <v/>
      </c>
      <c r="AD1109" s="16" t="str">
        <f t="shared" si="103"/>
        <v/>
      </c>
      <c r="AE1109" s="16" t="str">
        <f t="shared" si="104"/>
        <v/>
      </c>
      <c r="AF1109" s="16">
        <f t="shared" si="105"/>
        <v>3.9752474591543324E-2</v>
      </c>
      <c r="AG1109" s="16" t="str">
        <f t="shared" si="106"/>
        <v/>
      </c>
      <c r="AH1109" s="16" t="str">
        <f t="shared" si="107"/>
        <v/>
      </c>
      <c r="AI1109" s="17" t="str">
        <f>IF('Peer Comparison Tool'!$D$11="NR","",IF($C1109='Peer Comparison Tool'!$D$9,COUNT('ALLL &lt;50B Database'!$AI$1:AI1108)+1,""))</f>
        <v/>
      </c>
    </row>
    <row r="1110" spans="1:35" x14ac:dyDescent="0.25">
      <c r="A1110" t="s">
        <v>128</v>
      </c>
      <c r="B1110">
        <v>906241</v>
      </c>
      <c r="C1110" s="5" t="s">
        <v>113</v>
      </c>
      <c r="D1110" s="5" t="s">
        <v>4390</v>
      </c>
      <c r="E1110" s="5" t="s">
        <v>4388</v>
      </c>
      <c r="F1110" s="2">
        <v>6002</v>
      </c>
      <c r="G1110" s="2">
        <v>618847</v>
      </c>
      <c r="H1110" s="2">
        <v>331638</v>
      </c>
      <c r="I1110" s="2">
        <v>15100</v>
      </c>
      <c r="J1110" s="2">
        <v>316538</v>
      </c>
      <c r="K1110" s="33">
        <v>1.8961388522073179E-2</v>
      </c>
      <c r="L1110" s="2">
        <v>5939</v>
      </c>
      <c r="M1110" s="2">
        <v>573828</v>
      </c>
      <c r="N1110" s="2">
        <v>315469</v>
      </c>
      <c r="O1110" s="33">
        <v>1.8825938523278039E-2</v>
      </c>
      <c r="P1110" s="2">
        <v>6002</v>
      </c>
      <c r="Q1110" s="2">
        <v>582042</v>
      </c>
      <c r="R1110" s="2">
        <v>324908</v>
      </c>
      <c r="S1110" s="35">
        <v>1.8472921565489308E-2</v>
      </c>
      <c r="T1110" t="s">
        <v>4388</v>
      </c>
      <c r="U1110" t="s">
        <v>4388</v>
      </c>
      <c r="V1110" s="5" t="s">
        <v>4390</v>
      </c>
      <c r="W1110" s="5">
        <v>0</v>
      </c>
      <c r="X1110" s="4">
        <v>4.8846695658387104E-4</v>
      </c>
      <c r="Y1110" s="6">
        <v>0</v>
      </c>
      <c r="Z1110" s="4">
        <v>-3.5301695778873141E-4</v>
      </c>
      <c r="AA1110" s="5">
        <v>680</v>
      </c>
      <c r="AC1110" s="16" t="str">
        <f t="shared" si="102"/>
        <v/>
      </c>
      <c r="AD1110" s="16" t="str">
        <f t="shared" si="103"/>
        <v/>
      </c>
      <c r="AE1110" s="16" t="str">
        <f t="shared" si="104"/>
        <v/>
      </c>
      <c r="AF1110" s="16">
        <f t="shared" si="105"/>
        <v>1.8961388522073179E-2</v>
      </c>
      <c r="AG1110" s="16" t="str">
        <f t="shared" si="106"/>
        <v/>
      </c>
      <c r="AH1110" s="16" t="str">
        <f t="shared" si="107"/>
        <v/>
      </c>
      <c r="AI1110" s="17" t="str">
        <f>IF('Peer Comparison Tool'!$D$11="NR","",IF($C1110='Peer Comparison Tool'!$D$9,COUNT('ALLL &lt;50B Database'!$AI$1:AI1109)+1,""))</f>
        <v/>
      </c>
    </row>
    <row r="1111" spans="1:35" x14ac:dyDescent="0.25">
      <c r="A1111" t="s">
        <v>494</v>
      </c>
      <c r="B1111">
        <v>760331</v>
      </c>
      <c r="C1111" s="5" t="s">
        <v>462</v>
      </c>
      <c r="D1111" s="5" t="s">
        <v>4390</v>
      </c>
      <c r="E1111" s="5" t="s">
        <v>4388</v>
      </c>
      <c r="F1111" s="2">
        <v>3243</v>
      </c>
      <c r="G1111" s="2">
        <v>618684</v>
      </c>
      <c r="H1111" s="2">
        <v>310558</v>
      </c>
      <c r="I1111" s="2">
        <v>14876</v>
      </c>
      <c r="J1111" s="2">
        <v>295682</v>
      </c>
      <c r="K1111" s="33">
        <v>1.0967864124295696E-2</v>
      </c>
      <c r="L1111" s="2">
        <v>3242</v>
      </c>
      <c r="M1111" s="2">
        <v>542405</v>
      </c>
      <c r="N1111" s="2">
        <v>302781</v>
      </c>
      <c r="O1111" s="33">
        <v>1.0707408985372266E-2</v>
      </c>
      <c r="P1111" s="2">
        <v>3243</v>
      </c>
      <c r="Q1111" s="2">
        <v>574563</v>
      </c>
      <c r="R1111" s="2">
        <v>300656</v>
      </c>
      <c r="S1111" s="35">
        <v>1.078641370869033E-2</v>
      </c>
      <c r="T1111" t="s">
        <v>4388</v>
      </c>
      <c r="U1111" t="s">
        <v>4388</v>
      </c>
      <c r="V1111" s="5" t="s">
        <v>4390</v>
      </c>
      <c r="W1111" s="5">
        <v>0</v>
      </c>
      <c r="X1111" s="4">
        <v>1.8145041560536576E-4</v>
      </c>
      <c r="Y1111" s="6">
        <v>0</v>
      </c>
      <c r="Z1111" s="4">
        <v>7.9004723318064005E-5</v>
      </c>
      <c r="AA1111" s="5">
        <v>3398</v>
      </c>
      <c r="AC1111" s="16" t="str">
        <f t="shared" si="102"/>
        <v/>
      </c>
      <c r="AD1111" s="16" t="str">
        <f t="shared" si="103"/>
        <v/>
      </c>
      <c r="AE1111" s="16" t="str">
        <f t="shared" si="104"/>
        <v/>
      </c>
      <c r="AF1111" s="16">
        <f t="shared" si="105"/>
        <v>1.0967864124295696E-2</v>
      </c>
      <c r="AG1111" s="16" t="str">
        <f t="shared" si="106"/>
        <v/>
      </c>
      <c r="AH1111" s="16" t="str">
        <f t="shared" si="107"/>
        <v/>
      </c>
      <c r="AI1111" s="17">
        <f>IF('Peer Comparison Tool'!$D$11="NR","",IF($C1111='Peer Comparison Tool'!$D$9,COUNT('ALLL &lt;50B Database'!$AI$1:AI1110)+1,""))</f>
        <v>32</v>
      </c>
    </row>
    <row r="1112" spans="1:35" x14ac:dyDescent="0.25">
      <c r="A1112" t="s">
        <v>2066</v>
      </c>
      <c r="B1112">
        <v>716655</v>
      </c>
      <c r="C1112" s="5" t="s">
        <v>2041</v>
      </c>
      <c r="D1112" s="5" t="s">
        <v>4390</v>
      </c>
      <c r="E1112" s="5" t="s">
        <v>4388</v>
      </c>
      <c r="F1112" s="2">
        <v>6572</v>
      </c>
      <c r="G1112" s="2">
        <v>618576</v>
      </c>
      <c r="H1112" s="2">
        <v>444429</v>
      </c>
      <c r="I1112" s="2">
        <v>60616</v>
      </c>
      <c r="J1112" s="2">
        <v>383813</v>
      </c>
      <c r="K1112" s="33">
        <v>1.7122921839541651E-2</v>
      </c>
      <c r="L1112" s="2">
        <v>5871</v>
      </c>
      <c r="M1112" s="2">
        <v>529062</v>
      </c>
      <c r="N1112" s="2">
        <v>375424</v>
      </c>
      <c r="O1112" s="33">
        <v>1.5638318274803956E-2</v>
      </c>
      <c r="P1112" s="2">
        <v>5890</v>
      </c>
      <c r="Q1112" s="2">
        <v>519180</v>
      </c>
      <c r="R1112" s="2">
        <v>388104</v>
      </c>
      <c r="S1112" s="35">
        <v>1.5176344484983407E-2</v>
      </c>
      <c r="T1112" t="s">
        <v>4388</v>
      </c>
      <c r="U1112" t="s">
        <v>4388</v>
      </c>
      <c r="V1112" s="5" t="s">
        <v>4390</v>
      </c>
      <c r="W1112" s="5">
        <v>0</v>
      </c>
      <c r="X1112" s="4">
        <v>1.9465773545582436E-3</v>
      </c>
      <c r="Y1112" s="6">
        <v>682</v>
      </c>
      <c r="Z1112" s="4">
        <v>-4.6197378982054844E-4</v>
      </c>
      <c r="AA1112" s="5">
        <v>1011</v>
      </c>
      <c r="AC1112" s="16" t="str">
        <f t="shared" si="102"/>
        <v/>
      </c>
      <c r="AD1112" s="16" t="str">
        <f t="shared" si="103"/>
        <v/>
      </c>
      <c r="AE1112" s="16" t="str">
        <f t="shared" si="104"/>
        <v/>
      </c>
      <c r="AF1112" s="16">
        <f t="shared" si="105"/>
        <v>1.7122921839541651E-2</v>
      </c>
      <c r="AG1112" s="16" t="str">
        <f t="shared" si="106"/>
        <v/>
      </c>
      <c r="AH1112" s="16" t="str">
        <f t="shared" si="107"/>
        <v/>
      </c>
      <c r="AI1112" s="17" t="str">
        <f>IF('Peer Comparison Tool'!$D$11="NR","",IF($C1112='Peer Comparison Tool'!$D$9,COUNT('ALLL &lt;50B Database'!$AI$1:AI1111)+1,""))</f>
        <v/>
      </c>
    </row>
    <row r="1113" spans="1:35" x14ac:dyDescent="0.25">
      <c r="A1113" t="s">
        <v>1983</v>
      </c>
      <c r="B1113">
        <v>366078</v>
      </c>
      <c r="C1113" s="5" t="s">
        <v>1963</v>
      </c>
      <c r="D1113" s="5" t="s">
        <v>4390</v>
      </c>
      <c r="E1113" s="5" t="s">
        <v>4388</v>
      </c>
      <c r="F1113" s="2">
        <v>4514</v>
      </c>
      <c r="G1113" s="2">
        <v>617372</v>
      </c>
      <c r="H1113" s="2">
        <v>403424</v>
      </c>
      <c r="I1113" s="2">
        <v>34688</v>
      </c>
      <c r="J1113" s="2">
        <v>368736</v>
      </c>
      <c r="K1113" s="33">
        <v>1.224182070641326E-2</v>
      </c>
      <c r="L1113" s="2">
        <v>3451</v>
      </c>
      <c r="M1113" s="2">
        <v>473438</v>
      </c>
      <c r="N1113" s="2">
        <v>355983</v>
      </c>
      <c r="O1113" s="33">
        <v>9.6942831539708358E-3</v>
      </c>
      <c r="P1113" s="2">
        <v>3539</v>
      </c>
      <c r="Q1113" s="2">
        <v>530388</v>
      </c>
      <c r="R1113" s="2">
        <v>362767</v>
      </c>
      <c r="S1113" s="35">
        <v>9.7555731364760302E-3</v>
      </c>
      <c r="T1113" t="s">
        <v>4388</v>
      </c>
      <c r="U1113" t="s">
        <v>4388</v>
      </c>
      <c r="V1113" s="5" t="s">
        <v>4390</v>
      </c>
      <c r="W1113" s="5">
        <v>0</v>
      </c>
      <c r="X1113" s="4">
        <v>2.4862475699372298E-3</v>
      </c>
      <c r="Y1113" s="6">
        <v>975</v>
      </c>
      <c r="Z1113" s="4">
        <v>6.1289982505194351E-5</v>
      </c>
      <c r="AA1113" s="5">
        <v>2812</v>
      </c>
      <c r="AC1113" s="16" t="str">
        <f t="shared" si="102"/>
        <v/>
      </c>
      <c r="AD1113" s="16" t="str">
        <f t="shared" si="103"/>
        <v/>
      </c>
      <c r="AE1113" s="16" t="str">
        <f t="shared" si="104"/>
        <v/>
      </c>
      <c r="AF1113" s="16">
        <f t="shared" si="105"/>
        <v>1.224182070641326E-2</v>
      </c>
      <c r="AG1113" s="16" t="str">
        <f t="shared" si="106"/>
        <v/>
      </c>
      <c r="AH1113" s="16" t="str">
        <f t="shared" si="107"/>
        <v/>
      </c>
      <c r="AI1113" s="17" t="str">
        <f>IF('Peer Comparison Tool'!$D$11="NR","",IF($C1113='Peer Comparison Tool'!$D$9,COUNT('ALLL &lt;50B Database'!$AI$1:AI1112)+1,""))</f>
        <v/>
      </c>
    </row>
    <row r="1114" spans="1:35" x14ac:dyDescent="0.25">
      <c r="A1114" t="s">
        <v>4198</v>
      </c>
      <c r="B1114">
        <v>222446</v>
      </c>
      <c r="C1114" s="5" t="s">
        <v>4163</v>
      </c>
      <c r="D1114" s="5" t="s">
        <v>4387</v>
      </c>
      <c r="E1114" s="5" t="s">
        <v>4388</v>
      </c>
      <c r="F1114" s="2">
        <v>6616</v>
      </c>
      <c r="G1114" s="2">
        <v>617303</v>
      </c>
      <c r="H1114" s="2">
        <v>466444</v>
      </c>
      <c r="I1114" s="2">
        <v>44936</v>
      </c>
      <c r="J1114" s="2">
        <v>421508</v>
      </c>
      <c r="K1114" s="33">
        <v>1.5696024749233702E-2</v>
      </c>
      <c r="L1114" s="2">
        <v>6488</v>
      </c>
      <c r="M1114" s="2">
        <v>539656</v>
      </c>
      <c r="N1114" s="2">
        <v>422192</v>
      </c>
      <c r="O1114" s="33">
        <v>1.5367415772918483E-2</v>
      </c>
      <c r="P1114" s="2">
        <v>6566</v>
      </c>
      <c r="Q1114" s="2">
        <v>547481</v>
      </c>
      <c r="R1114" s="2">
        <v>441986</v>
      </c>
      <c r="S1114" s="35">
        <v>1.4855674161625029E-2</v>
      </c>
      <c r="T1114" t="s">
        <v>4388</v>
      </c>
      <c r="U1114" t="s">
        <v>4388</v>
      </c>
      <c r="V1114" s="5" t="s">
        <v>4387</v>
      </c>
      <c r="W1114" s="5">
        <v>0</v>
      </c>
      <c r="X1114" s="4">
        <v>8.4035058760867365E-4</v>
      </c>
      <c r="Y1114" s="6">
        <v>50</v>
      </c>
      <c r="Z1114" s="4">
        <v>-5.1174161129345468E-4</v>
      </c>
      <c r="AA1114" s="5">
        <v>1366</v>
      </c>
      <c r="AC1114" s="16" t="str">
        <f t="shared" si="102"/>
        <v/>
      </c>
      <c r="AD1114" s="16" t="str">
        <f t="shared" si="103"/>
        <v/>
      </c>
      <c r="AE1114" s="16" t="str">
        <f t="shared" si="104"/>
        <v/>
      </c>
      <c r="AF1114" s="16">
        <f t="shared" si="105"/>
        <v>1.5696024749233702E-2</v>
      </c>
      <c r="AG1114" s="16" t="str">
        <f t="shared" si="106"/>
        <v/>
      </c>
      <c r="AH1114" s="16" t="str">
        <f t="shared" si="107"/>
        <v/>
      </c>
      <c r="AI1114" s="17" t="str">
        <f>IF('Peer Comparison Tool'!$D$11="NR","",IF($C1114='Peer Comparison Tool'!$D$9,COUNT('ALLL &lt;50B Database'!$AI$1:AI1113)+1,""))</f>
        <v/>
      </c>
    </row>
    <row r="1115" spans="1:35" x14ac:dyDescent="0.25">
      <c r="A1115" t="s">
        <v>3527</v>
      </c>
      <c r="B1115">
        <v>277820</v>
      </c>
      <c r="C1115" s="5" t="s">
        <v>3516</v>
      </c>
      <c r="D1115" s="5" t="s">
        <v>4390</v>
      </c>
      <c r="E1115" s="5" t="s">
        <v>4388</v>
      </c>
      <c r="F1115" s="2">
        <v>3191</v>
      </c>
      <c r="G1115" s="2">
        <v>616807</v>
      </c>
      <c r="H1115" s="2">
        <v>215061</v>
      </c>
      <c r="I1115" s="2">
        <v>42149</v>
      </c>
      <c r="J1115" s="2">
        <v>172912</v>
      </c>
      <c r="K1115" s="33">
        <v>1.8454473952068104E-2</v>
      </c>
      <c r="L1115" s="2">
        <v>3288</v>
      </c>
      <c r="M1115" s="2">
        <v>547122</v>
      </c>
      <c r="N1115" s="2">
        <v>176207</v>
      </c>
      <c r="O1115" s="33">
        <v>1.8659871628255404E-2</v>
      </c>
      <c r="P1115" s="2">
        <v>3964</v>
      </c>
      <c r="Q1115" s="2">
        <v>532696</v>
      </c>
      <c r="R1115" s="2">
        <v>172197</v>
      </c>
      <c r="S1115" s="35">
        <v>2.3020145530990667E-2</v>
      </c>
      <c r="T1115" t="s">
        <v>4388</v>
      </c>
      <c r="U1115" t="s">
        <v>4388</v>
      </c>
      <c r="V1115" s="5" t="s">
        <v>4390</v>
      </c>
      <c r="W1115" s="5">
        <v>0</v>
      </c>
      <c r="X1115" s="4">
        <v>-4.565671578922563E-3</v>
      </c>
      <c r="Y1115" s="6">
        <v>-773</v>
      </c>
      <c r="Z1115" s="4">
        <v>4.3602739027352629E-3</v>
      </c>
      <c r="AA1115" s="5">
        <v>762</v>
      </c>
      <c r="AC1115" s="16" t="str">
        <f t="shared" si="102"/>
        <v/>
      </c>
      <c r="AD1115" s="16" t="str">
        <f t="shared" si="103"/>
        <v/>
      </c>
      <c r="AE1115" s="16" t="str">
        <f t="shared" si="104"/>
        <v/>
      </c>
      <c r="AF1115" s="16">
        <f t="shared" si="105"/>
        <v>1.8454473952068104E-2</v>
      </c>
      <c r="AG1115" s="16" t="str">
        <f t="shared" si="106"/>
        <v/>
      </c>
      <c r="AH1115" s="16" t="str">
        <f t="shared" si="107"/>
        <v/>
      </c>
      <c r="AI1115" s="17" t="str">
        <f>IF('Peer Comparison Tool'!$D$11="NR","",IF($C1115='Peer Comparison Tool'!$D$9,COUNT('ALLL &lt;50B Database'!$AI$1:AI1114)+1,""))</f>
        <v/>
      </c>
    </row>
    <row r="1116" spans="1:35" x14ac:dyDescent="0.25">
      <c r="A1116" t="s">
        <v>4197</v>
      </c>
      <c r="B1116">
        <v>198149</v>
      </c>
      <c r="C1116" s="5" t="s">
        <v>4163</v>
      </c>
      <c r="D1116" s="5" t="s">
        <v>4390</v>
      </c>
      <c r="E1116" s="5" t="s">
        <v>4388</v>
      </c>
      <c r="F1116" s="2">
        <v>5923</v>
      </c>
      <c r="G1116" s="2">
        <v>615507</v>
      </c>
      <c r="H1116" s="2">
        <v>440374</v>
      </c>
      <c r="I1116" s="2">
        <v>26470</v>
      </c>
      <c r="J1116" s="2">
        <v>413904</v>
      </c>
      <c r="K1116" s="33">
        <v>1.4310081564807299E-2</v>
      </c>
      <c r="L1116" s="2">
        <v>5696</v>
      </c>
      <c r="M1116" s="2">
        <v>549882</v>
      </c>
      <c r="N1116" s="2">
        <v>424376</v>
      </c>
      <c r="O1116" s="33">
        <v>1.3422059682922691E-2</v>
      </c>
      <c r="P1116" s="2">
        <v>5802</v>
      </c>
      <c r="Q1116" s="2">
        <v>552581</v>
      </c>
      <c r="R1116" s="2">
        <v>420949</v>
      </c>
      <c r="S1116" s="35">
        <v>1.3783142375917273E-2</v>
      </c>
      <c r="T1116" t="s">
        <v>4388</v>
      </c>
      <c r="U1116" t="s">
        <v>4388</v>
      </c>
      <c r="V1116" s="5" t="s">
        <v>4390</v>
      </c>
      <c r="W1116" s="5">
        <v>0</v>
      </c>
      <c r="X1116" s="4">
        <v>5.2693918889002572E-4</v>
      </c>
      <c r="Y1116" s="6">
        <v>121</v>
      </c>
      <c r="Z1116" s="4">
        <v>3.6108269299458227E-4</v>
      </c>
      <c r="AA1116" s="5">
        <v>1841</v>
      </c>
      <c r="AC1116" s="16" t="str">
        <f t="shared" si="102"/>
        <v/>
      </c>
      <c r="AD1116" s="16" t="str">
        <f t="shared" si="103"/>
        <v/>
      </c>
      <c r="AE1116" s="16" t="str">
        <f t="shared" si="104"/>
        <v/>
      </c>
      <c r="AF1116" s="16">
        <f t="shared" si="105"/>
        <v>1.4310081564807299E-2</v>
      </c>
      <c r="AG1116" s="16" t="str">
        <f t="shared" si="106"/>
        <v/>
      </c>
      <c r="AH1116" s="16" t="str">
        <f t="shared" si="107"/>
        <v/>
      </c>
      <c r="AI1116" s="17" t="str">
        <f>IF('Peer Comparison Tool'!$D$11="NR","",IF($C1116='Peer Comparison Tool'!$D$9,COUNT('ALLL &lt;50B Database'!$AI$1:AI1115)+1,""))</f>
        <v/>
      </c>
    </row>
    <row r="1117" spans="1:35" x14ac:dyDescent="0.25">
      <c r="A1117" t="s">
        <v>999</v>
      </c>
      <c r="B1117">
        <v>235530</v>
      </c>
      <c r="C1117" s="5" t="s">
        <v>926</v>
      </c>
      <c r="D1117" s="5" t="s">
        <v>4390</v>
      </c>
      <c r="E1117" s="5" t="s">
        <v>4388</v>
      </c>
      <c r="F1117" s="2">
        <v>4135</v>
      </c>
      <c r="G1117" s="2">
        <v>614618</v>
      </c>
      <c r="H1117" s="2">
        <v>348684</v>
      </c>
      <c r="I1117" s="2">
        <v>42908</v>
      </c>
      <c r="J1117" s="2">
        <v>305776</v>
      </c>
      <c r="K1117" s="33">
        <v>1.3522971063785255E-2</v>
      </c>
      <c r="L1117" s="2">
        <v>3929</v>
      </c>
      <c r="M1117" s="2">
        <v>528412</v>
      </c>
      <c r="N1117" s="2">
        <v>304401</v>
      </c>
      <c r="O1117" s="33">
        <v>1.2907316336017292E-2</v>
      </c>
      <c r="P1117" s="2">
        <v>3989</v>
      </c>
      <c r="Q1117" s="2">
        <v>544280</v>
      </c>
      <c r="R1117" s="2">
        <v>314162</v>
      </c>
      <c r="S1117" s="35">
        <v>1.2697270834792241E-2</v>
      </c>
      <c r="T1117" t="s">
        <v>4388</v>
      </c>
      <c r="U1117" t="s">
        <v>4388</v>
      </c>
      <c r="V1117" s="5" t="s">
        <v>4390</v>
      </c>
      <c r="W1117" s="5">
        <v>0</v>
      </c>
      <c r="X1117" s="4">
        <v>8.2570022899301418E-4</v>
      </c>
      <c r="Y1117" s="6">
        <v>146</v>
      </c>
      <c r="Z1117" s="4">
        <v>-2.1004550122505176E-4</v>
      </c>
      <c r="AA1117" s="5">
        <v>2188</v>
      </c>
      <c r="AC1117" s="16" t="str">
        <f t="shared" si="102"/>
        <v/>
      </c>
      <c r="AD1117" s="16" t="str">
        <f t="shared" si="103"/>
        <v/>
      </c>
      <c r="AE1117" s="16" t="str">
        <f t="shared" si="104"/>
        <v/>
      </c>
      <c r="AF1117" s="16">
        <f t="shared" si="105"/>
        <v>1.3522971063785255E-2</v>
      </c>
      <c r="AG1117" s="16" t="str">
        <f t="shared" si="106"/>
        <v/>
      </c>
      <c r="AH1117" s="16" t="str">
        <f t="shared" si="107"/>
        <v/>
      </c>
      <c r="AI1117" s="17" t="str">
        <f>IF('Peer Comparison Tool'!$D$11="NR","",IF($C1117='Peer Comparison Tool'!$D$9,COUNT('ALLL &lt;50B Database'!$AI$1:AI1116)+1,""))</f>
        <v/>
      </c>
    </row>
    <row r="1118" spans="1:35" x14ac:dyDescent="0.25">
      <c r="A1118" t="s">
        <v>1604</v>
      </c>
      <c r="B1118">
        <v>647218</v>
      </c>
      <c r="C1118" s="5" t="s">
        <v>1578</v>
      </c>
      <c r="D1118" s="5" t="s">
        <v>4390</v>
      </c>
      <c r="E1118" s="5" t="s">
        <v>4388</v>
      </c>
      <c r="F1118" s="2">
        <v>4757</v>
      </c>
      <c r="G1118" s="2">
        <v>613947</v>
      </c>
      <c r="H1118" s="2">
        <v>402160</v>
      </c>
      <c r="I1118" s="2">
        <v>41410</v>
      </c>
      <c r="J1118" s="2">
        <v>360750</v>
      </c>
      <c r="K1118" s="33">
        <v>1.3186417186417186E-2</v>
      </c>
      <c r="L1118" s="2">
        <v>4537</v>
      </c>
      <c r="M1118" s="2">
        <v>518388</v>
      </c>
      <c r="N1118" s="2">
        <v>361494</v>
      </c>
      <c r="O1118" s="33">
        <v>1.2550692404299933E-2</v>
      </c>
      <c r="P1118" s="2">
        <v>4624</v>
      </c>
      <c r="Q1118" s="2">
        <v>546737</v>
      </c>
      <c r="R1118" s="2">
        <v>361911</v>
      </c>
      <c r="S1118" s="35">
        <v>1.2776621876649231E-2</v>
      </c>
      <c r="T1118" t="s">
        <v>4388</v>
      </c>
      <c r="U1118" t="s">
        <v>4388</v>
      </c>
      <c r="V1118" s="5" t="s">
        <v>4390</v>
      </c>
      <c r="W1118" s="5">
        <v>0</v>
      </c>
      <c r="X1118" s="4">
        <v>4.0979530976795533E-4</v>
      </c>
      <c r="Y1118" s="6">
        <v>133</v>
      </c>
      <c r="Z1118" s="4">
        <v>2.2592947234929828E-4</v>
      </c>
      <c r="AA1118" s="5">
        <v>2322</v>
      </c>
      <c r="AC1118" s="16" t="str">
        <f t="shared" si="102"/>
        <v/>
      </c>
      <c r="AD1118" s="16" t="str">
        <f t="shared" si="103"/>
        <v/>
      </c>
      <c r="AE1118" s="16" t="str">
        <f t="shared" si="104"/>
        <v/>
      </c>
      <c r="AF1118" s="16">
        <f t="shared" si="105"/>
        <v>1.3186417186417186E-2</v>
      </c>
      <c r="AG1118" s="16" t="str">
        <f t="shared" si="106"/>
        <v/>
      </c>
      <c r="AH1118" s="16" t="str">
        <f t="shared" si="107"/>
        <v/>
      </c>
      <c r="AI1118" s="17" t="str">
        <f>IF('Peer Comparison Tool'!$D$11="NR","",IF($C1118='Peer Comparison Tool'!$D$9,COUNT('ALLL &lt;50B Database'!$AI$1:AI1117)+1,""))</f>
        <v/>
      </c>
    </row>
    <row r="1119" spans="1:35" x14ac:dyDescent="0.25">
      <c r="A1119" t="s">
        <v>3</v>
      </c>
      <c r="B1119">
        <v>875936</v>
      </c>
      <c r="C1119" s="5" t="s">
        <v>2519</v>
      </c>
      <c r="D1119" s="5" t="s">
        <v>4390</v>
      </c>
      <c r="E1119" s="5" t="s">
        <v>4388</v>
      </c>
      <c r="F1119" s="2">
        <v>5936</v>
      </c>
      <c r="G1119" s="2">
        <v>613852</v>
      </c>
      <c r="H1119" s="2">
        <v>432268</v>
      </c>
      <c r="I1119" s="2">
        <v>6418</v>
      </c>
      <c r="J1119" s="2">
        <v>425850</v>
      </c>
      <c r="K1119" s="33">
        <v>1.3939180462604204E-2</v>
      </c>
      <c r="L1119" s="2">
        <v>5149</v>
      </c>
      <c r="M1119" s="2">
        <v>561010</v>
      </c>
      <c r="N1119" s="2">
        <v>451276</v>
      </c>
      <c r="O1119" s="33">
        <v>1.1409868905060318E-2</v>
      </c>
      <c r="P1119" s="2">
        <v>5621</v>
      </c>
      <c r="Q1119" s="2">
        <v>610996</v>
      </c>
      <c r="R1119" s="2">
        <v>439568</v>
      </c>
      <c r="S1119" s="35">
        <v>1.278755505405307E-2</v>
      </c>
      <c r="T1119" t="s">
        <v>4388</v>
      </c>
      <c r="U1119" t="s">
        <v>4388</v>
      </c>
      <c r="V1119" s="5" t="s">
        <v>4390</v>
      </c>
      <c r="W1119" s="5">
        <v>0</v>
      </c>
      <c r="X1119" s="4">
        <v>1.1516254085511338E-3</v>
      </c>
      <c r="Y1119" s="6">
        <v>315</v>
      </c>
      <c r="Z1119" s="4">
        <v>1.3776861489927517E-3</v>
      </c>
      <c r="AA1119" s="5">
        <v>2014</v>
      </c>
      <c r="AC1119" s="16" t="str">
        <f t="shared" si="102"/>
        <v/>
      </c>
      <c r="AD1119" s="16" t="str">
        <f t="shared" si="103"/>
        <v/>
      </c>
      <c r="AE1119" s="16" t="str">
        <f t="shared" si="104"/>
        <v/>
      </c>
      <c r="AF1119" s="16">
        <f t="shared" si="105"/>
        <v>1.3939180462604204E-2</v>
      </c>
      <c r="AG1119" s="16" t="str">
        <f t="shared" si="106"/>
        <v/>
      </c>
      <c r="AH1119" s="16" t="str">
        <f t="shared" si="107"/>
        <v/>
      </c>
      <c r="AI1119" s="17" t="str">
        <f>IF('Peer Comparison Tool'!$D$11="NR","",IF($C1119='Peer Comparison Tool'!$D$9,COUNT('ALLL &lt;50B Database'!$AI$1:AI1118)+1,""))</f>
        <v/>
      </c>
    </row>
    <row r="1120" spans="1:35" x14ac:dyDescent="0.25">
      <c r="A1120" t="s">
        <v>1600</v>
      </c>
      <c r="B1120">
        <v>493844</v>
      </c>
      <c r="C1120" s="5" t="s">
        <v>1578</v>
      </c>
      <c r="D1120" s="5" t="s">
        <v>4390</v>
      </c>
      <c r="E1120" s="5" t="s">
        <v>4388</v>
      </c>
      <c r="F1120" s="2">
        <v>6482</v>
      </c>
      <c r="G1120" s="2">
        <v>613797</v>
      </c>
      <c r="H1120" s="2">
        <v>520790</v>
      </c>
      <c r="I1120" s="2">
        <v>49428</v>
      </c>
      <c r="J1120" s="2">
        <v>471362</v>
      </c>
      <c r="K1120" s="33">
        <v>1.3751638867791634E-2</v>
      </c>
      <c r="L1120" s="2">
        <v>4882</v>
      </c>
      <c r="M1120" s="2">
        <v>551535</v>
      </c>
      <c r="N1120" s="2">
        <v>462834</v>
      </c>
      <c r="O1120" s="33">
        <v>1.0548058267110886E-2</v>
      </c>
      <c r="P1120" s="2">
        <v>5682</v>
      </c>
      <c r="Q1120" s="2">
        <v>578186</v>
      </c>
      <c r="R1120" s="2">
        <v>470494</v>
      </c>
      <c r="S1120" s="35">
        <v>1.2076668352837655E-2</v>
      </c>
      <c r="T1120" t="s">
        <v>4388</v>
      </c>
      <c r="U1120" t="s">
        <v>4388</v>
      </c>
      <c r="V1120" s="5" t="s">
        <v>4390</v>
      </c>
      <c r="W1120" s="5">
        <v>0</v>
      </c>
      <c r="X1120" s="4">
        <v>1.6749705149539783E-3</v>
      </c>
      <c r="Y1120" s="6">
        <v>800</v>
      </c>
      <c r="Z1120" s="4">
        <v>1.5286100857267691E-3</v>
      </c>
      <c r="AA1120" s="5">
        <v>2088</v>
      </c>
      <c r="AC1120" s="16" t="str">
        <f t="shared" si="102"/>
        <v/>
      </c>
      <c r="AD1120" s="16" t="str">
        <f t="shared" si="103"/>
        <v/>
      </c>
      <c r="AE1120" s="16" t="str">
        <f t="shared" si="104"/>
        <v/>
      </c>
      <c r="AF1120" s="16">
        <f t="shared" si="105"/>
        <v>1.3751638867791634E-2</v>
      </c>
      <c r="AG1120" s="16" t="str">
        <f t="shared" si="106"/>
        <v/>
      </c>
      <c r="AH1120" s="16" t="str">
        <f t="shared" si="107"/>
        <v/>
      </c>
      <c r="AI1120" s="17" t="str">
        <f>IF('Peer Comparison Tool'!$D$11="NR","",IF($C1120='Peer Comparison Tool'!$D$9,COUNT('ALLL &lt;50B Database'!$AI$1:AI1119)+1,""))</f>
        <v/>
      </c>
    </row>
    <row r="1121" spans="1:35" x14ac:dyDescent="0.25">
      <c r="A1121" t="s">
        <v>290</v>
      </c>
      <c r="B1121">
        <v>3490871</v>
      </c>
      <c r="C1121" s="5" t="s">
        <v>207</v>
      </c>
      <c r="D1121" s="5" t="s">
        <v>4390</v>
      </c>
      <c r="E1121" s="5" t="s">
        <v>4388</v>
      </c>
      <c r="F1121" s="2">
        <v>5663</v>
      </c>
      <c r="G1121" s="2">
        <v>613162</v>
      </c>
      <c r="H1121" s="2">
        <v>546503</v>
      </c>
      <c r="I1121" s="2">
        <v>180465</v>
      </c>
      <c r="J1121" s="2">
        <v>366038</v>
      </c>
      <c r="K1121" s="33">
        <v>1.5471071309536169E-2</v>
      </c>
      <c r="L1121" s="2">
        <v>4006</v>
      </c>
      <c r="M1121" s="2">
        <v>488210</v>
      </c>
      <c r="N1121" s="2">
        <v>381448</v>
      </c>
      <c r="O1121" s="33">
        <v>1.0502086785092594E-2</v>
      </c>
      <c r="P1121" s="2">
        <v>4914</v>
      </c>
      <c r="Q1121" s="2">
        <v>509321</v>
      </c>
      <c r="R1121" s="2">
        <v>375545</v>
      </c>
      <c r="S1121" s="35">
        <v>1.3084983157810648E-2</v>
      </c>
      <c r="T1121" t="s">
        <v>4388</v>
      </c>
      <c r="U1121" t="s">
        <v>4388</v>
      </c>
      <c r="V1121" s="5" t="s">
        <v>4390</v>
      </c>
      <c r="W1121" s="5">
        <v>0</v>
      </c>
      <c r="X1121" s="4">
        <v>2.3860881517255208E-3</v>
      </c>
      <c r="Y1121" s="6">
        <v>749</v>
      </c>
      <c r="Z1121" s="4">
        <v>2.5828963727180538E-3</v>
      </c>
      <c r="AA1121" s="5">
        <v>1449</v>
      </c>
      <c r="AC1121" s="16" t="str">
        <f t="shared" si="102"/>
        <v/>
      </c>
      <c r="AD1121" s="16" t="str">
        <f t="shared" si="103"/>
        <v/>
      </c>
      <c r="AE1121" s="16" t="str">
        <f t="shared" si="104"/>
        <v/>
      </c>
      <c r="AF1121" s="16">
        <f t="shared" si="105"/>
        <v>1.5471071309536169E-2</v>
      </c>
      <c r="AG1121" s="16" t="str">
        <f t="shared" si="106"/>
        <v/>
      </c>
      <c r="AH1121" s="16" t="str">
        <f t="shared" si="107"/>
        <v/>
      </c>
      <c r="AI1121" s="17" t="str">
        <f>IF('Peer Comparison Tool'!$D$11="NR","",IF($C1121='Peer Comparison Tool'!$D$9,COUNT('ALLL &lt;50B Database'!$AI$1:AI1120)+1,""))</f>
        <v/>
      </c>
    </row>
    <row r="1122" spans="1:35" x14ac:dyDescent="0.25">
      <c r="A1122" t="s">
        <v>3233</v>
      </c>
      <c r="B1122">
        <v>632858</v>
      </c>
      <c r="C1122" s="5" t="s">
        <v>3209</v>
      </c>
      <c r="D1122" s="5" t="s">
        <v>4387</v>
      </c>
      <c r="E1122" s="5" t="s">
        <v>4388</v>
      </c>
      <c r="F1122" s="2">
        <v>4924</v>
      </c>
      <c r="G1122" s="2">
        <v>612817</v>
      </c>
      <c r="H1122" s="2">
        <v>411124</v>
      </c>
      <c r="I1122" s="2">
        <v>14502</v>
      </c>
      <c r="J1122" s="2">
        <v>396622</v>
      </c>
      <c r="K1122" s="33">
        <v>1.2414843352108556E-2</v>
      </c>
      <c r="L1122" s="2">
        <v>4610</v>
      </c>
      <c r="M1122" s="2">
        <v>561563</v>
      </c>
      <c r="N1122" s="2">
        <v>384095</v>
      </c>
      <c r="O1122" s="33">
        <v>1.2002239029406787E-2</v>
      </c>
      <c r="P1122" s="2">
        <v>4404</v>
      </c>
      <c r="Q1122" s="2">
        <v>578455</v>
      </c>
      <c r="R1122" s="2">
        <v>387819</v>
      </c>
      <c r="S1122" s="35">
        <v>1.135581289209657E-2</v>
      </c>
      <c r="T1122" t="s">
        <v>4388</v>
      </c>
      <c r="U1122" t="s">
        <v>4388</v>
      </c>
      <c r="V1122" s="5" t="s">
        <v>4387</v>
      </c>
      <c r="W1122" s="5">
        <v>0</v>
      </c>
      <c r="X1122" s="4">
        <v>1.0590304600119858E-3</v>
      </c>
      <c r="Y1122" s="6">
        <v>520</v>
      </c>
      <c r="Z1122" s="4">
        <v>-6.4642613731021731E-4</v>
      </c>
      <c r="AA1122" s="5">
        <v>2743</v>
      </c>
      <c r="AC1122" s="16" t="str">
        <f t="shared" si="102"/>
        <v/>
      </c>
      <c r="AD1122" s="16" t="str">
        <f t="shared" si="103"/>
        <v/>
      </c>
      <c r="AE1122" s="16" t="str">
        <f t="shared" si="104"/>
        <v/>
      </c>
      <c r="AF1122" s="16">
        <f t="shared" si="105"/>
        <v>1.2414843352108556E-2</v>
      </c>
      <c r="AG1122" s="16" t="str">
        <f t="shared" si="106"/>
        <v/>
      </c>
      <c r="AH1122" s="16" t="str">
        <f t="shared" si="107"/>
        <v/>
      </c>
      <c r="AI1122" s="17" t="str">
        <f>IF('Peer Comparison Tool'!$D$11="NR","",IF($C1122='Peer Comparison Tool'!$D$9,COUNT('ALLL &lt;50B Database'!$AI$1:AI1121)+1,""))</f>
        <v/>
      </c>
    </row>
    <row r="1123" spans="1:35" x14ac:dyDescent="0.25">
      <c r="A1123" t="s">
        <v>3320</v>
      </c>
      <c r="B1123">
        <v>118156</v>
      </c>
      <c r="C1123" s="5" t="s">
        <v>3603</v>
      </c>
      <c r="D1123" s="5" t="s">
        <v>4390</v>
      </c>
      <c r="E1123" s="5" t="s">
        <v>4388</v>
      </c>
      <c r="F1123" s="2">
        <v>1820</v>
      </c>
      <c r="G1123" s="2">
        <v>612226</v>
      </c>
      <c r="H1123" s="2">
        <v>481255</v>
      </c>
      <c r="I1123" s="2">
        <v>71824</v>
      </c>
      <c r="J1123" s="2">
        <v>409431</v>
      </c>
      <c r="K1123" s="33">
        <v>4.4451934513996252E-3</v>
      </c>
      <c r="L1123" s="2">
        <v>1152</v>
      </c>
      <c r="M1123" s="2">
        <v>468632</v>
      </c>
      <c r="N1123" s="2">
        <v>361509</v>
      </c>
      <c r="O1123" s="33">
        <v>3.1866426561994307E-3</v>
      </c>
      <c r="P1123" s="2">
        <v>1633</v>
      </c>
      <c r="Q1123" s="2">
        <v>502487</v>
      </c>
      <c r="R1123" s="2">
        <v>389884</v>
      </c>
      <c r="S1123" s="35">
        <v>4.1884252752100622E-3</v>
      </c>
      <c r="T1123" t="s">
        <v>4388</v>
      </c>
      <c r="U1123" t="s">
        <v>4388</v>
      </c>
      <c r="V1123" s="5" t="s">
        <v>4390</v>
      </c>
      <c r="W1123" s="5">
        <v>0</v>
      </c>
      <c r="X1123" s="4">
        <v>2.5676817618956304E-4</v>
      </c>
      <c r="Y1123" s="6">
        <v>187</v>
      </c>
      <c r="Z1123" s="4">
        <v>1.0017826190106315E-3</v>
      </c>
      <c r="AA1123" s="5">
        <v>4692</v>
      </c>
      <c r="AC1123" s="16" t="str">
        <f t="shared" si="102"/>
        <v/>
      </c>
      <c r="AD1123" s="16" t="str">
        <f t="shared" si="103"/>
        <v/>
      </c>
      <c r="AE1123" s="16" t="str">
        <f t="shared" si="104"/>
        <v/>
      </c>
      <c r="AF1123" s="16">
        <f t="shared" si="105"/>
        <v>4.4451934513996252E-3</v>
      </c>
      <c r="AG1123" s="16" t="str">
        <f t="shared" si="106"/>
        <v/>
      </c>
      <c r="AH1123" s="16" t="str">
        <f t="shared" si="107"/>
        <v/>
      </c>
      <c r="AI1123" s="17" t="str">
        <f>IF('Peer Comparison Tool'!$D$11="NR","",IF($C1123='Peer Comparison Tool'!$D$9,COUNT('ALLL &lt;50B Database'!$AI$1:AI1122)+1,""))</f>
        <v/>
      </c>
    </row>
    <row r="1124" spans="1:35" x14ac:dyDescent="0.25">
      <c r="A1124" t="s">
        <v>1719</v>
      </c>
      <c r="B1124">
        <v>684455</v>
      </c>
      <c r="C1124" s="5" t="s">
        <v>1695</v>
      </c>
      <c r="D1124" s="5" t="s">
        <v>4390</v>
      </c>
      <c r="E1124" s="5" t="s">
        <v>4388</v>
      </c>
      <c r="F1124" s="2">
        <v>3500</v>
      </c>
      <c r="G1124" s="2">
        <v>612117</v>
      </c>
      <c r="H1124" s="2">
        <v>513353</v>
      </c>
      <c r="I1124" s="2">
        <v>92910</v>
      </c>
      <c r="J1124" s="2">
        <v>420443</v>
      </c>
      <c r="K1124" s="33">
        <v>8.3245529120475302E-3</v>
      </c>
      <c r="L1124" s="2">
        <v>2500</v>
      </c>
      <c r="M1124" s="2">
        <v>506584</v>
      </c>
      <c r="N1124" s="2">
        <v>401911</v>
      </c>
      <c r="O1124" s="33">
        <v>6.2202825998790776E-3</v>
      </c>
      <c r="P1124" s="2">
        <v>2500</v>
      </c>
      <c r="Q1124" s="2">
        <v>522675</v>
      </c>
      <c r="R1124" s="2">
        <v>418118</v>
      </c>
      <c r="S1124" s="35">
        <v>5.9791733434102334E-3</v>
      </c>
      <c r="T1124" t="s">
        <v>4388</v>
      </c>
      <c r="U1124" t="s">
        <v>4388</v>
      </c>
      <c r="V1124" s="5" t="s">
        <v>4390</v>
      </c>
      <c r="W1124" s="5">
        <v>0</v>
      </c>
      <c r="X1124" s="4">
        <v>2.3453795686372968E-3</v>
      </c>
      <c r="Y1124" s="6">
        <v>1000</v>
      </c>
      <c r="Z1124" s="4">
        <v>-2.4110925646884419E-4</v>
      </c>
      <c r="AA1124" s="5">
        <v>4251</v>
      </c>
      <c r="AC1124" s="16" t="str">
        <f t="shared" si="102"/>
        <v/>
      </c>
      <c r="AD1124" s="16" t="str">
        <f t="shared" si="103"/>
        <v/>
      </c>
      <c r="AE1124" s="16" t="str">
        <f t="shared" si="104"/>
        <v/>
      </c>
      <c r="AF1124" s="16">
        <f t="shared" si="105"/>
        <v>8.3245529120475302E-3</v>
      </c>
      <c r="AG1124" s="16" t="str">
        <f t="shared" si="106"/>
        <v/>
      </c>
      <c r="AH1124" s="16" t="str">
        <f t="shared" si="107"/>
        <v/>
      </c>
      <c r="AI1124" s="17" t="str">
        <f>IF('Peer Comparison Tool'!$D$11="NR","",IF($C1124='Peer Comparison Tool'!$D$9,COUNT('ALLL &lt;50B Database'!$AI$1:AI1123)+1,""))</f>
        <v/>
      </c>
    </row>
    <row r="1125" spans="1:35" x14ac:dyDescent="0.25">
      <c r="A1125" t="s">
        <v>581</v>
      </c>
      <c r="B1125">
        <v>763930</v>
      </c>
      <c r="C1125" s="5" t="s">
        <v>561</v>
      </c>
      <c r="D1125" s="5" t="s">
        <v>4390</v>
      </c>
      <c r="E1125" s="5" t="s">
        <v>4388</v>
      </c>
      <c r="F1125" s="2">
        <v>5447</v>
      </c>
      <c r="G1125" s="2">
        <v>612090</v>
      </c>
      <c r="H1125" s="2">
        <v>396049</v>
      </c>
      <c r="I1125" s="2">
        <v>32985</v>
      </c>
      <c r="J1125" s="2">
        <v>363064</v>
      </c>
      <c r="K1125" s="33">
        <v>1.5002864508736752E-2</v>
      </c>
      <c r="L1125" s="2">
        <v>5476</v>
      </c>
      <c r="M1125" s="2">
        <v>497050</v>
      </c>
      <c r="N1125" s="2">
        <v>361325</v>
      </c>
      <c r="O1125" s="33">
        <v>1.5155331073133606E-2</v>
      </c>
      <c r="P1125" s="2">
        <v>5384</v>
      </c>
      <c r="Q1125" s="2">
        <v>521216</v>
      </c>
      <c r="R1125" s="2">
        <v>365753</v>
      </c>
      <c r="S1125" s="35">
        <v>1.4720316716472592E-2</v>
      </c>
      <c r="T1125" t="s">
        <v>4388</v>
      </c>
      <c r="U1125" t="s">
        <v>4388</v>
      </c>
      <c r="V1125" s="5" t="s">
        <v>4390</v>
      </c>
      <c r="W1125" s="5">
        <v>0</v>
      </c>
      <c r="X1125" s="4">
        <v>2.8254779226415984E-4</v>
      </c>
      <c r="Y1125" s="6">
        <v>63</v>
      </c>
      <c r="Z1125" s="4">
        <v>-4.3501435666101415E-4</v>
      </c>
      <c r="AA1125" s="5">
        <v>1613</v>
      </c>
      <c r="AC1125" s="16" t="str">
        <f t="shared" si="102"/>
        <v/>
      </c>
      <c r="AD1125" s="16" t="str">
        <f t="shared" si="103"/>
        <v/>
      </c>
      <c r="AE1125" s="16" t="str">
        <f t="shared" si="104"/>
        <v/>
      </c>
      <c r="AF1125" s="16">
        <f t="shared" si="105"/>
        <v>1.5002864508736752E-2</v>
      </c>
      <c r="AG1125" s="16" t="str">
        <f t="shared" si="106"/>
        <v/>
      </c>
      <c r="AH1125" s="16" t="str">
        <f t="shared" si="107"/>
        <v/>
      </c>
      <c r="AI1125" s="17" t="str">
        <f>IF('Peer Comparison Tool'!$D$11="NR","",IF($C1125='Peer Comparison Tool'!$D$9,COUNT('ALLL &lt;50B Database'!$AI$1:AI1124)+1,""))</f>
        <v/>
      </c>
    </row>
    <row r="1126" spans="1:35" x14ac:dyDescent="0.25">
      <c r="A1126" t="s">
        <v>289</v>
      </c>
      <c r="B1126">
        <v>2483438</v>
      </c>
      <c r="C1126" s="5" t="s">
        <v>207</v>
      </c>
      <c r="D1126" s="5" t="s">
        <v>4390</v>
      </c>
      <c r="E1126" s="5" t="s">
        <v>4388</v>
      </c>
      <c r="F1126" s="2">
        <v>5115</v>
      </c>
      <c r="G1126" s="2">
        <v>612001</v>
      </c>
      <c r="H1126" s="2">
        <v>474205</v>
      </c>
      <c r="I1126" s="2">
        <v>80136</v>
      </c>
      <c r="J1126" s="2">
        <v>394069</v>
      </c>
      <c r="K1126" s="33">
        <v>1.2979960362271581E-2</v>
      </c>
      <c r="L1126" s="2">
        <v>4106</v>
      </c>
      <c r="M1126" s="2">
        <v>493806</v>
      </c>
      <c r="N1126" s="2">
        <v>398797</v>
      </c>
      <c r="O1126" s="33">
        <v>1.0295965115083613E-2</v>
      </c>
      <c r="P1126" s="2">
        <v>4613</v>
      </c>
      <c r="Q1126" s="2">
        <v>527396</v>
      </c>
      <c r="R1126" s="2">
        <v>400241</v>
      </c>
      <c r="S1126" s="35">
        <v>1.1525555852598809E-2</v>
      </c>
      <c r="T1126" t="s">
        <v>4388</v>
      </c>
      <c r="U1126" t="s">
        <v>4388</v>
      </c>
      <c r="V1126" s="5" t="s">
        <v>4390</v>
      </c>
      <c r="W1126" s="5">
        <v>0</v>
      </c>
      <c r="X1126" s="4">
        <v>1.4544045096727722E-3</v>
      </c>
      <c r="Y1126" s="6">
        <v>502</v>
      </c>
      <c r="Z1126" s="4">
        <v>1.2295907375151956E-3</v>
      </c>
      <c r="AA1126" s="5">
        <v>2436</v>
      </c>
      <c r="AC1126" s="16" t="str">
        <f t="shared" si="102"/>
        <v/>
      </c>
      <c r="AD1126" s="16" t="str">
        <f t="shared" si="103"/>
        <v/>
      </c>
      <c r="AE1126" s="16" t="str">
        <f t="shared" si="104"/>
        <v/>
      </c>
      <c r="AF1126" s="16">
        <f t="shared" si="105"/>
        <v>1.2979960362271581E-2</v>
      </c>
      <c r="AG1126" s="16" t="str">
        <f t="shared" si="106"/>
        <v/>
      </c>
      <c r="AH1126" s="16" t="str">
        <f t="shared" si="107"/>
        <v/>
      </c>
      <c r="AI1126" s="17" t="str">
        <f>IF('Peer Comparison Tool'!$D$11="NR","",IF($C1126='Peer Comparison Tool'!$D$9,COUNT('ALLL &lt;50B Database'!$AI$1:AI1125)+1,""))</f>
        <v/>
      </c>
    </row>
    <row r="1127" spans="1:35" x14ac:dyDescent="0.25">
      <c r="A1127" t="s">
        <v>4199</v>
      </c>
      <c r="B1127">
        <v>598048</v>
      </c>
      <c r="C1127" s="5" t="s">
        <v>4163</v>
      </c>
      <c r="D1127" s="5" t="s">
        <v>4390</v>
      </c>
      <c r="E1127" s="5" t="s">
        <v>4388</v>
      </c>
      <c r="F1127" s="2">
        <v>6020</v>
      </c>
      <c r="G1127" s="2">
        <v>610922</v>
      </c>
      <c r="H1127" s="2">
        <v>407399</v>
      </c>
      <c r="I1127" s="2">
        <v>34753</v>
      </c>
      <c r="J1127" s="2">
        <v>372646</v>
      </c>
      <c r="K1127" s="33">
        <v>1.615474203399473E-2</v>
      </c>
      <c r="L1127" s="2">
        <v>4967</v>
      </c>
      <c r="M1127" s="2">
        <v>530628</v>
      </c>
      <c r="N1127" s="2">
        <v>355355</v>
      </c>
      <c r="O1127" s="33">
        <v>1.3977571724050597E-2</v>
      </c>
      <c r="P1127" s="2">
        <v>5228</v>
      </c>
      <c r="Q1127" s="2">
        <v>545386</v>
      </c>
      <c r="R1127" s="2">
        <v>366852</v>
      </c>
      <c r="S1127" s="35">
        <v>1.4250978596273157E-2</v>
      </c>
      <c r="T1127" t="s">
        <v>4388</v>
      </c>
      <c r="U1127" t="s">
        <v>4388</v>
      </c>
      <c r="V1127" s="5" t="s">
        <v>4390</v>
      </c>
      <c r="W1127" s="5">
        <v>0</v>
      </c>
      <c r="X1127" s="4">
        <v>1.9037634377215736E-3</v>
      </c>
      <c r="Y1127" s="6">
        <v>792</v>
      </c>
      <c r="Z1127" s="4">
        <v>2.7340687222256015E-4</v>
      </c>
      <c r="AA1127" s="5">
        <v>1237</v>
      </c>
      <c r="AC1127" s="16" t="str">
        <f t="shared" si="102"/>
        <v/>
      </c>
      <c r="AD1127" s="16" t="str">
        <f t="shared" si="103"/>
        <v/>
      </c>
      <c r="AE1127" s="16" t="str">
        <f t="shared" si="104"/>
        <v/>
      </c>
      <c r="AF1127" s="16">
        <f t="shared" si="105"/>
        <v>1.615474203399473E-2</v>
      </c>
      <c r="AG1127" s="16" t="str">
        <f t="shared" si="106"/>
        <v/>
      </c>
      <c r="AH1127" s="16" t="str">
        <f t="shared" si="107"/>
        <v/>
      </c>
      <c r="AI1127" s="17" t="str">
        <f>IF('Peer Comparison Tool'!$D$11="NR","",IF($C1127='Peer Comparison Tool'!$D$9,COUNT('ALLL &lt;50B Database'!$AI$1:AI1126)+1,""))</f>
        <v/>
      </c>
    </row>
    <row r="1128" spans="1:35" x14ac:dyDescent="0.25">
      <c r="A1128" t="s">
        <v>2879</v>
      </c>
      <c r="B1128">
        <v>159971</v>
      </c>
      <c r="C1128" s="5" t="s">
        <v>2850</v>
      </c>
      <c r="D1128" s="5" t="s">
        <v>4390</v>
      </c>
      <c r="E1128" s="5" t="s">
        <v>4388</v>
      </c>
      <c r="F1128" s="2">
        <v>1116</v>
      </c>
      <c r="G1128" s="2">
        <v>609929</v>
      </c>
      <c r="H1128" s="2">
        <v>329020</v>
      </c>
      <c r="I1128" s="2">
        <v>0</v>
      </c>
      <c r="J1128" s="2">
        <v>329020</v>
      </c>
      <c r="K1128" s="33">
        <v>3.3918910704516443E-3</v>
      </c>
      <c r="L1128" s="2">
        <v>916</v>
      </c>
      <c r="M1128" s="2">
        <v>587852</v>
      </c>
      <c r="N1128" s="2">
        <v>334601</v>
      </c>
      <c r="O1128" s="33">
        <v>2.7375889492260931E-3</v>
      </c>
      <c r="P1128" s="2">
        <v>966</v>
      </c>
      <c r="Q1128" s="2">
        <v>593520</v>
      </c>
      <c r="R1128" s="2">
        <v>335740</v>
      </c>
      <c r="S1128" s="35">
        <v>2.8772264252099841E-3</v>
      </c>
      <c r="T1128" t="s">
        <v>4388</v>
      </c>
      <c r="U1128" t="s">
        <v>4388</v>
      </c>
      <c r="V1128" s="5" t="s">
        <v>4390</v>
      </c>
      <c r="W1128" s="5">
        <v>0</v>
      </c>
      <c r="X1128" s="4">
        <v>5.146646452416602E-4</v>
      </c>
      <c r="Y1128" s="6">
        <v>150</v>
      </c>
      <c r="Z1128" s="4">
        <v>1.3963747598389094E-4</v>
      </c>
      <c r="AA1128" s="5">
        <v>4730</v>
      </c>
      <c r="AC1128" s="16" t="str">
        <f t="shared" si="102"/>
        <v/>
      </c>
      <c r="AD1128" s="16" t="str">
        <f t="shared" si="103"/>
        <v/>
      </c>
      <c r="AE1128" s="16" t="str">
        <f t="shared" si="104"/>
        <v/>
      </c>
      <c r="AF1128" s="16">
        <f t="shared" si="105"/>
        <v>3.3918910704516443E-3</v>
      </c>
      <c r="AG1128" s="16" t="str">
        <f t="shared" si="106"/>
        <v/>
      </c>
      <c r="AH1128" s="16" t="str">
        <f t="shared" si="107"/>
        <v/>
      </c>
      <c r="AI1128" s="17" t="str">
        <f>IF('Peer Comparison Tool'!$D$11="NR","",IF($C1128='Peer Comparison Tool'!$D$9,COUNT('ALLL &lt;50B Database'!$AI$1:AI1127)+1,""))</f>
        <v/>
      </c>
    </row>
    <row r="1129" spans="1:35" x14ac:dyDescent="0.25">
      <c r="A1129" t="s">
        <v>2533</v>
      </c>
      <c r="B1129">
        <v>916745</v>
      </c>
      <c r="C1129" s="5" t="s">
        <v>2519</v>
      </c>
      <c r="D1129" s="5" t="s">
        <v>4387</v>
      </c>
      <c r="E1129" s="5" t="s">
        <v>4388</v>
      </c>
      <c r="F1129" s="2">
        <v>5542</v>
      </c>
      <c r="G1129" s="2">
        <v>609351</v>
      </c>
      <c r="H1129" s="2">
        <v>346284</v>
      </c>
      <c r="I1129" s="2">
        <v>25363</v>
      </c>
      <c r="J1129" s="2">
        <v>320921</v>
      </c>
      <c r="K1129" s="33">
        <v>1.7269047522599019E-2</v>
      </c>
      <c r="L1129" s="2">
        <v>5443</v>
      </c>
      <c r="M1129" s="2">
        <v>515398</v>
      </c>
      <c r="N1129" s="2">
        <v>313684</v>
      </c>
      <c r="O1129" s="33">
        <v>1.7351857283125695E-2</v>
      </c>
      <c r="P1129" s="2">
        <v>5475</v>
      </c>
      <c r="Q1129" s="2">
        <v>552314</v>
      </c>
      <c r="R1129" s="2">
        <v>314543</v>
      </c>
      <c r="S1129" s="35">
        <v>1.7406205192930697E-2</v>
      </c>
      <c r="T1129" t="s">
        <v>4388</v>
      </c>
      <c r="U1129" t="s">
        <v>4388</v>
      </c>
      <c r="V1129" s="5" t="s">
        <v>4387</v>
      </c>
      <c r="W1129" s="5">
        <v>0</v>
      </c>
      <c r="X1129" s="4">
        <v>-1.3715767033167792E-4</v>
      </c>
      <c r="Y1129" s="6">
        <v>67</v>
      </c>
      <c r="Z1129" s="4">
        <v>5.4347909805001898E-5</v>
      </c>
      <c r="AA1129" s="5">
        <v>983</v>
      </c>
      <c r="AC1129" s="16" t="str">
        <f t="shared" si="102"/>
        <v/>
      </c>
      <c r="AD1129" s="16" t="str">
        <f t="shared" si="103"/>
        <v/>
      </c>
      <c r="AE1129" s="16" t="str">
        <f t="shared" si="104"/>
        <v/>
      </c>
      <c r="AF1129" s="16">
        <f t="shared" si="105"/>
        <v>1.7269047522599019E-2</v>
      </c>
      <c r="AG1129" s="16" t="str">
        <f t="shared" si="106"/>
        <v/>
      </c>
      <c r="AH1129" s="16" t="str">
        <f t="shared" si="107"/>
        <v/>
      </c>
      <c r="AI1129" s="17" t="str">
        <f>IF('Peer Comparison Tool'!$D$11="NR","",IF($C1129='Peer Comparison Tool'!$D$9,COUNT('ALLL &lt;50B Database'!$AI$1:AI1128)+1,""))</f>
        <v/>
      </c>
    </row>
    <row r="1130" spans="1:35" x14ac:dyDescent="0.25">
      <c r="A1130" t="s">
        <v>2878</v>
      </c>
      <c r="B1130">
        <v>793571</v>
      </c>
      <c r="C1130" s="5" t="s">
        <v>2850</v>
      </c>
      <c r="D1130" s="5" t="s">
        <v>4387</v>
      </c>
      <c r="E1130" s="5" t="s">
        <v>4388</v>
      </c>
      <c r="F1130" s="2">
        <v>6037</v>
      </c>
      <c r="G1130" s="2">
        <v>609194</v>
      </c>
      <c r="H1130" s="2">
        <v>535687</v>
      </c>
      <c r="I1130" s="2">
        <v>0</v>
      </c>
      <c r="J1130" s="2">
        <v>535687</v>
      </c>
      <c r="K1130" s="33">
        <v>1.1269640667031308E-2</v>
      </c>
      <c r="L1130" s="2">
        <v>5722</v>
      </c>
      <c r="M1130" s="2">
        <v>593037</v>
      </c>
      <c r="N1130" s="2">
        <v>513744</v>
      </c>
      <c r="O1130" s="33">
        <v>1.1137842972375347E-2</v>
      </c>
      <c r="P1130" s="2">
        <v>5965</v>
      </c>
      <c r="Q1130" s="2">
        <v>600382</v>
      </c>
      <c r="R1130" s="2">
        <v>528906</v>
      </c>
      <c r="S1130" s="35">
        <v>1.1277996468181492E-2</v>
      </c>
      <c r="T1130" t="s">
        <v>4388</v>
      </c>
      <c r="U1130" t="s">
        <v>4388</v>
      </c>
      <c r="V1130" s="5" t="s">
        <v>4387</v>
      </c>
      <c r="W1130" s="5">
        <v>0</v>
      </c>
      <c r="X1130" s="4">
        <v>-8.3558011501842083E-6</v>
      </c>
      <c r="Y1130" s="6">
        <v>72</v>
      </c>
      <c r="Z1130" s="4">
        <v>1.401534958061449E-4</v>
      </c>
      <c r="AA1130" s="5">
        <v>3258</v>
      </c>
      <c r="AC1130" s="16" t="str">
        <f t="shared" si="102"/>
        <v/>
      </c>
      <c r="AD1130" s="16" t="str">
        <f t="shared" si="103"/>
        <v/>
      </c>
      <c r="AE1130" s="16" t="str">
        <f t="shared" si="104"/>
        <v/>
      </c>
      <c r="AF1130" s="16">
        <f t="shared" si="105"/>
        <v>1.1269640667031308E-2</v>
      </c>
      <c r="AG1130" s="16" t="str">
        <f t="shared" si="106"/>
        <v/>
      </c>
      <c r="AH1130" s="16" t="str">
        <f t="shared" si="107"/>
        <v/>
      </c>
      <c r="AI1130" s="17" t="str">
        <f>IF('Peer Comparison Tool'!$D$11="NR","",IF($C1130='Peer Comparison Tool'!$D$9,COUNT('ALLL &lt;50B Database'!$AI$1:AI1129)+1,""))</f>
        <v/>
      </c>
    </row>
    <row r="1131" spans="1:35" x14ac:dyDescent="0.25">
      <c r="A1131" t="s">
        <v>994</v>
      </c>
      <c r="B1131">
        <v>738143</v>
      </c>
      <c r="C1131" s="5" t="s">
        <v>926</v>
      </c>
      <c r="D1131" s="5" t="s">
        <v>4390</v>
      </c>
      <c r="E1131" s="5" t="s">
        <v>4388</v>
      </c>
      <c r="F1131" s="2">
        <v>3601</v>
      </c>
      <c r="G1131" s="2">
        <v>608714</v>
      </c>
      <c r="H1131" s="2">
        <v>382743</v>
      </c>
      <c r="I1131" s="2">
        <v>18427</v>
      </c>
      <c r="J1131" s="2">
        <v>364316</v>
      </c>
      <c r="K1131" s="33">
        <v>9.8842762876184403E-3</v>
      </c>
      <c r="L1131" s="2">
        <v>2766</v>
      </c>
      <c r="M1131" s="2">
        <v>559587</v>
      </c>
      <c r="N1131" s="2">
        <v>338479</v>
      </c>
      <c r="O1131" s="33">
        <v>8.1718511340437665E-3</v>
      </c>
      <c r="P1131" s="2">
        <v>3082</v>
      </c>
      <c r="Q1131" s="2">
        <v>566772</v>
      </c>
      <c r="R1131" s="2">
        <v>361706</v>
      </c>
      <c r="S1131" s="35">
        <v>8.5207323074541208E-3</v>
      </c>
      <c r="T1131" t="s">
        <v>4388</v>
      </c>
      <c r="U1131" t="s">
        <v>4388</v>
      </c>
      <c r="V1131" s="5" t="s">
        <v>4390</v>
      </c>
      <c r="W1131" s="5">
        <v>0</v>
      </c>
      <c r="X1131" s="4">
        <v>1.3635439801643195E-3</v>
      </c>
      <c r="Y1131" s="6">
        <v>519</v>
      </c>
      <c r="Z1131" s="4">
        <v>3.4888117341035432E-4</v>
      </c>
      <c r="AA1131" s="5">
        <v>3813</v>
      </c>
      <c r="AC1131" s="16" t="str">
        <f t="shared" si="102"/>
        <v/>
      </c>
      <c r="AD1131" s="16" t="str">
        <f t="shared" si="103"/>
        <v/>
      </c>
      <c r="AE1131" s="16" t="str">
        <f t="shared" si="104"/>
        <v/>
      </c>
      <c r="AF1131" s="16">
        <f t="shared" si="105"/>
        <v>9.8842762876184403E-3</v>
      </c>
      <c r="AG1131" s="16" t="str">
        <f t="shared" si="106"/>
        <v/>
      </c>
      <c r="AH1131" s="16" t="str">
        <f t="shared" si="107"/>
        <v/>
      </c>
      <c r="AI1131" s="17" t="str">
        <f>IF('Peer Comparison Tool'!$D$11="NR","",IF($C1131='Peer Comparison Tool'!$D$9,COUNT('ALLL &lt;50B Database'!$AI$1:AI1130)+1,""))</f>
        <v/>
      </c>
    </row>
    <row r="1132" spans="1:35" x14ac:dyDescent="0.25">
      <c r="A1132" t="s">
        <v>457</v>
      </c>
      <c r="B1132">
        <v>73116</v>
      </c>
      <c r="C1132" s="5" t="s">
        <v>451</v>
      </c>
      <c r="D1132" s="5" t="s">
        <v>4390</v>
      </c>
      <c r="E1132" s="5" t="s">
        <v>4388</v>
      </c>
      <c r="F1132" s="2">
        <v>4503</v>
      </c>
      <c r="G1132" s="2">
        <v>608696</v>
      </c>
      <c r="H1132" s="2">
        <v>398443</v>
      </c>
      <c r="I1132" s="2">
        <v>0</v>
      </c>
      <c r="J1132" s="2">
        <v>398443</v>
      </c>
      <c r="K1132" s="33">
        <v>1.1301491053927413E-2</v>
      </c>
      <c r="L1132" s="2">
        <v>3776</v>
      </c>
      <c r="M1132" s="2">
        <v>540906</v>
      </c>
      <c r="N1132" s="2">
        <v>390216</v>
      </c>
      <c r="O1132" s="33">
        <v>9.6766918834696684E-3</v>
      </c>
      <c r="P1132" s="2">
        <v>4042</v>
      </c>
      <c r="Q1132" s="2">
        <v>559083</v>
      </c>
      <c r="R1132" s="2">
        <v>391452</v>
      </c>
      <c r="S1132" s="35">
        <v>1.0325659340097892E-2</v>
      </c>
      <c r="T1132" t="s">
        <v>4388</v>
      </c>
      <c r="U1132" t="s">
        <v>4388</v>
      </c>
      <c r="V1132" s="5" t="s">
        <v>4390</v>
      </c>
      <c r="W1132" s="5">
        <v>0</v>
      </c>
      <c r="X1132" s="4">
        <v>9.7583171382952145E-4</v>
      </c>
      <c r="Y1132" s="6">
        <v>461</v>
      </c>
      <c r="Z1132" s="4">
        <v>6.4896745662822337E-4</v>
      </c>
      <c r="AA1132" s="5">
        <v>3249</v>
      </c>
      <c r="AC1132" s="16" t="str">
        <f t="shared" si="102"/>
        <v/>
      </c>
      <c r="AD1132" s="16" t="str">
        <f t="shared" si="103"/>
        <v/>
      </c>
      <c r="AE1132" s="16" t="str">
        <f t="shared" si="104"/>
        <v/>
      </c>
      <c r="AF1132" s="16">
        <f t="shared" si="105"/>
        <v>1.1301491053927413E-2</v>
      </c>
      <c r="AG1132" s="16" t="str">
        <f t="shared" si="106"/>
        <v/>
      </c>
      <c r="AH1132" s="16" t="str">
        <f t="shared" si="107"/>
        <v/>
      </c>
      <c r="AI1132" s="17" t="str">
        <f>IF('Peer Comparison Tool'!$D$11="NR","",IF($C1132='Peer Comparison Tool'!$D$9,COUNT('ALLL &lt;50B Database'!$AI$1:AI1131)+1,""))</f>
        <v/>
      </c>
    </row>
    <row r="1133" spans="1:35" x14ac:dyDescent="0.25">
      <c r="A1133" t="s">
        <v>582</v>
      </c>
      <c r="B1133">
        <v>2354387</v>
      </c>
      <c r="C1133" s="5" t="s">
        <v>561</v>
      </c>
      <c r="D1133" s="5" t="s">
        <v>4387</v>
      </c>
      <c r="E1133" s="5" t="s">
        <v>4388</v>
      </c>
      <c r="F1133" s="2">
        <v>6832</v>
      </c>
      <c r="G1133" s="2">
        <v>608127</v>
      </c>
      <c r="H1133" s="2">
        <v>536993</v>
      </c>
      <c r="I1133" s="2">
        <v>83128</v>
      </c>
      <c r="J1133" s="2">
        <v>453865</v>
      </c>
      <c r="K1133" s="33">
        <v>1.5052934242561114E-2</v>
      </c>
      <c r="L1133" s="2">
        <v>4648</v>
      </c>
      <c r="M1133" s="2">
        <v>512653</v>
      </c>
      <c r="N1133" s="2">
        <v>434120</v>
      </c>
      <c r="O1133" s="33">
        <v>1.0706717036764029E-2</v>
      </c>
      <c r="P1133" s="2">
        <v>5049</v>
      </c>
      <c r="Q1133" s="2">
        <v>513214</v>
      </c>
      <c r="R1133" s="2">
        <v>444437</v>
      </c>
      <c r="S1133" s="35">
        <v>1.1360440287374814E-2</v>
      </c>
      <c r="T1133" t="s">
        <v>4388</v>
      </c>
      <c r="U1133" t="s">
        <v>4388</v>
      </c>
      <c r="V1133" s="5" t="s">
        <v>4387</v>
      </c>
      <c r="W1133" s="5">
        <v>0</v>
      </c>
      <c r="X1133" s="4">
        <v>3.6924939551862997E-3</v>
      </c>
      <c r="Y1133" s="6">
        <v>1783</v>
      </c>
      <c r="Z1133" s="4">
        <v>6.5372325061078575E-4</v>
      </c>
      <c r="AA1133" s="5">
        <v>1597</v>
      </c>
      <c r="AC1133" s="16" t="str">
        <f t="shared" si="102"/>
        <v/>
      </c>
      <c r="AD1133" s="16" t="str">
        <f t="shared" si="103"/>
        <v/>
      </c>
      <c r="AE1133" s="16" t="str">
        <f t="shared" si="104"/>
        <v/>
      </c>
      <c r="AF1133" s="16">
        <f t="shared" si="105"/>
        <v>1.5052934242561114E-2</v>
      </c>
      <c r="AG1133" s="16" t="str">
        <f t="shared" si="106"/>
        <v/>
      </c>
      <c r="AH1133" s="16" t="str">
        <f t="shared" si="107"/>
        <v/>
      </c>
      <c r="AI1133" s="17" t="str">
        <f>IF('Peer Comparison Tool'!$D$11="NR","",IF($C1133='Peer Comparison Tool'!$D$9,COUNT('ALLL &lt;50B Database'!$AI$1:AI1132)+1,""))</f>
        <v/>
      </c>
    </row>
    <row r="1134" spans="1:35" x14ac:dyDescent="0.25">
      <c r="A1134" t="s">
        <v>3435</v>
      </c>
      <c r="B1134">
        <v>3540310</v>
      </c>
      <c r="C1134" s="5" t="s">
        <v>3374</v>
      </c>
      <c r="D1134" s="5" t="s">
        <v>4387</v>
      </c>
      <c r="E1134" s="5" t="s">
        <v>4388</v>
      </c>
      <c r="F1134" s="2">
        <v>3884</v>
      </c>
      <c r="G1134" s="2">
        <v>608001</v>
      </c>
      <c r="H1134" s="2">
        <v>472012</v>
      </c>
      <c r="I1134" s="2">
        <v>66743</v>
      </c>
      <c r="J1134" s="2">
        <v>405269</v>
      </c>
      <c r="K1134" s="33">
        <v>9.583757948424379E-3</v>
      </c>
      <c r="L1134" s="2">
        <v>3963</v>
      </c>
      <c r="M1134" s="2">
        <v>515747</v>
      </c>
      <c r="N1134" s="2">
        <v>421147</v>
      </c>
      <c r="O1134" s="33">
        <v>9.4100159801684454E-3</v>
      </c>
      <c r="P1134" s="2">
        <v>3859</v>
      </c>
      <c r="Q1134" s="2">
        <v>522300</v>
      </c>
      <c r="R1134" s="2">
        <v>420544</v>
      </c>
      <c r="S1134" s="35">
        <v>9.1762098615127078E-3</v>
      </c>
      <c r="T1134" t="s">
        <v>4388</v>
      </c>
      <c r="U1134" t="s">
        <v>4388</v>
      </c>
      <c r="V1134" s="5" t="s">
        <v>4387</v>
      </c>
      <c r="W1134" s="5">
        <v>0</v>
      </c>
      <c r="X1134" s="4">
        <v>4.075480869116712E-4</v>
      </c>
      <c r="Y1134" s="6">
        <v>25</v>
      </c>
      <c r="Z1134" s="4">
        <v>-2.3380611865573761E-4</v>
      </c>
      <c r="AA1134" s="5">
        <v>3927</v>
      </c>
      <c r="AC1134" s="16" t="str">
        <f t="shared" si="102"/>
        <v/>
      </c>
      <c r="AD1134" s="16" t="str">
        <f t="shared" si="103"/>
        <v/>
      </c>
      <c r="AE1134" s="16" t="str">
        <f t="shared" si="104"/>
        <v/>
      </c>
      <c r="AF1134" s="16">
        <f t="shared" si="105"/>
        <v>9.583757948424379E-3</v>
      </c>
      <c r="AG1134" s="16" t="str">
        <f t="shared" si="106"/>
        <v/>
      </c>
      <c r="AH1134" s="16" t="str">
        <f t="shared" si="107"/>
        <v/>
      </c>
      <c r="AI1134" s="17" t="str">
        <f>IF('Peer Comparison Tool'!$D$11="NR","",IF($C1134='Peer Comparison Tool'!$D$9,COUNT('ALLL &lt;50B Database'!$AI$1:AI1133)+1,""))</f>
        <v/>
      </c>
    </row>
    <row r="1135" spans="1:35" x14ac:dyDescent="0.25">
      <c r="A1135" t="s">
        <v>26</v>
      </c>
      <c r="B1135">
        <v>246134</v>
      </c>
      <c r="C1135" s="5" t="s">
        <v>6</v>
      </c>
      <c r="D1135" s="5" t="s">
        <v>4387</v>
      </c>
      <c r="E1135" s="5" t="s">
        <v>4388</v>
      </c>
      <c r="F1135" s="2">
        <v>3845</v>
      </c>
      <c r="G1135" s="2">
        <v>607875</v>
      </c>
      <c r="H1135" s="2">
        <v>358716</v>
      </c>
      <c r="I1135" s="2">
        <v>31183</v>
      </c>
      <c r="J1135" s="2">
        <v>327533</v>
      </c>
      <c r="K1135" s="33">
        <v>1.1739275126475806E-2</v>
      </c>
      <c r="L1135" s="2">
        <v>3527</v>
      </c>
      <c r="M1135" s="2">
        <v>554959</v>
      </c>
      <c r="N1135" s="2">
        <v>319881</v>
      </c>
      <c r="O1135" s="33">
        <v>1.1025975284558946E-2</v>
      </c>
      <c r="P1135" s="2">
        <v>3745</v>
      </c>
      <c r="Q1135" s="2">
        <v>561162</v>
      </c>
      <c r="R1135" s="2">
        <v>330431</v>
      </c>
      <c r="S1135" s="35">
        <v>1.1333682372416632E-2</v>
      </c>
      <c r="T1135" t="s">
        <v>4388</v>
      </c>
      <c r="U1135" t="s">
        <v>4388</v>
      </c>
      <c r="V1135" s="5" t="s">
        <v>4387</v>
      </c>
      <c r="W1135" s="5">
        <v>0</v>
      </c>
      <c r="X1135" s="4">
        <v>4.0559275405917423E-4</v>
      </c>
      <c r="Y1135" s="6">
        <v>100</v>
      </c>
      <c r="Z1135" s="4">
        <v>3.0770708785768548E-4</v>
      </c>
      <c r="AA1135" s="5">
        <v>3051</v>
      </c>
      <c r="AC1135" s="16" t="str">
        <f t="shared" si="102"/>
        <v/>
      </c>
      <c r="AD1135" s="16" t="str">
        <f t="shared" si="103"/>
        <v/>
      </c>
      <c r="AE1135" s="16" t="str">
        <f t="shared" si="104"/>
        <v/>
      </c>
      <c r="AF1135" s="16">
        <f t="shared" si="105"/>
        <v>1.1739275126475806E-2</v>
      </c>
      <c r="AG1135" s="16" t="str">
        <f t="shared" si="106"/>
        <v/>
      </c>
      <c r="AH1135" s="16" t="str">
        <f t="shared" si="107"/>
        <v/>
      </c>
      <c r="AI1135" s="17" t="str">
        <f>IF('Peer Comparison Tool'!$D$11="NR","",IF($C1135='Peer Comparison Tool'!$D$9,COUNT('ALLL &lt;50B Database'!$AI$1:AI1134)+1,""))</f>
        <v/>
      </c>
    </row>
    <row r="1136" spans="1:35" x14ac:dyDescent="0.25">
      <c r="A1136" t="s">
        <v>742</v>
      </c>
      <c r="B1136">
        <v>639549</v>
      </c>
      <c r="C1136" s="5" t="s">
        <v>716</v>
      </c>
      <c r="D1136" s="5" t="s">
        <v>4390</v>
      </c>
      <c r="E1136" s="5" t="s">
        <v>4388</v>
      </c>
      <c r="F1136" s="2">
        <v>5394</v>
      </c>
      <c r="G1136" s="2">
        <v>607829</v>
      </c>
      <c r="H1136" s="2">
        <v>398393</v>
      </c>
      <c r="I1136" s="2">
        <v>24790</v>
      </c>
      <c r="J1136" s="2">
        <v>373603</v>
      </c>
      <c r="K1136" s="33">
        <v>1.4437785563820419E-2</v>
      </c>
      <c r="L1136" s="2">
        <v>4480</v>
      </c>
      <c r="M1136" s="2">
        <v>585109</v>
      </c>
      <c r="N1136" s="2">
        <v>386699</v>
      </c>
      <c r="O1136" s="33">
        <v>1.1585238130949395E-2</v>
      </c>
      <c r="P1136" s="2">
        <v>4583</v>
      </c>
      <c r="Q1136" s="2">
        <v>575965</v>
      </c>
      <c r="R1136" s="2">
        <v>379044</v>
      </c>
      <c r="S1136" s="35">
        <v>1.2090944586908117E-2</v>
      </c>
      <c r="T1136" t="s">
        <v>4388</v>
      </c>
      <c r="U1136" t="s">
        <v>4388</v>
      </c>
      <c r="V1136" s="5" t="s">
        <v>4390</v>
      </c>
      <c r="W1136" s="5">
        <v>0</v>
      </c>
      <c r="X1136" s="4">
        <v>2.3468409769123021E-3</v>
      </c>
      <c r="Y1136" s="6">
        <v>811</v>
      </c>
      <c r="Z1136" s="4">
        <v>5.0570645595872203E-4</v>
      </c>
      <c r="AA1136" s="5">
        <v>1795</v>
      </c>
      <c r="AC1136" s="16" t="str">
        <f t="shared" si="102"/>
        <v/>
      </c>
      <c r="AD1136" s="16" t="str">
        <f t="shared" si="103"/>
        <v/>
      </c>
      <c r="AE1136" s="16" t="str">
        <f t="shared" si="104"/>
        <v/>
      </c>
      <c r="AF1136" s="16">
        <f t="shared" si="105"/>
        <v>1.4437785563820419E-2</v>
      </c>
      <c r="AG1136" s="16" t="str">
        <f t="shared" si="106"/>
        <v/>
      </c>
      <c r="AH1136" s="16" t="str">
        <f t="shared" si="107"/>
        <v/>
      </c>
      <c r="AI1136" s="17" t="str">
        <f>IF('Peer Comparison Tool'!$D$11="NR","",IF($C1136='Peer Comparison Tool'!$D$9,COUNT('ALLL &lt;50B Database'!$AI$1:AI1135)+1,""))</f>
        <v/>
      </c>
    </row>
    <row r="1137" spans="1:35" x14ac:dyDescent="0.25">
      <c r="A1137" t="s">
        <v>2067</v>
      </c>
      <c r="B1137">
        <v>764058</v>
      </c>
      <c r="C1137" s="5" t="s">
        <v>2041</v>
      </c>
      <c r="D1137" s="5" t="s">
        <v>4390</v>
      </c>
      <c r="E1137" s="5" t="s">
        <v>4388</v>
      </c>
      <c r="F1137" s="2">
        <v>5573</v>
      </c>
      <c r="G1137" s="2">
        <v>607375</v>
      </c>
      <c r="H1137" s="2">
        <v>442131</v>
      </c>
      <c r="I1137" s="2">
        <v>107697</v>
      </c>
      <c r="J1137" s="2">
        <v>334434</v>
      </c>
      <c r="K1137" s="33">
        <v>1.6663975552724902E-2</v>
      </c>
      <c r="L1137" s="2">
        <v>4833</v>
      </c>
      <c r="M1137" s="2">
        <v>518831</v>
      </c>
      <c r="N1137" s="2">
        <v>361936</v>
      </c>
      <c r="O1137" s="33">
        <v>1.3353189514168251E-2</v>
      </c>
      <c r="P1137" s="2">
        <v>4870</v>
      </c>
      <c r="Q1137" s="2">
        <v>513429</v>
      </c>
      <c r="R1137" s="2">
        <v>347978</v>
      </c>
      <c r="S1137" s="35">
        <v>1.3995137623642875E-2</v>
      </c>
      <c r="T1137" t="s">
        <v>4388</v>
      </c>
      <c r="U1137" t="s">
        <v>4388</v>
      </c>
      <c r="V1137" s="5" t="s">
        <v>4390</v>
      </c>
      <c r="W1137" s="5">
        <v>0</v>
      </c>
      <c r="X1137" s="4">
        <v>2.6688379290820269E-3</v>
      </c>
      <c r="Y1137" s="6">
        <v>703</v>
      </c>
      <c r="Z1137" s="4">
        <v>6.4194810947462363E-4</v>
      </c>
      <c r="AA1137" s="5">
        <v>1104</v>
      </c>
      <c r="AC1137" s="16" t="str">
        <f t="shared" si="102"/>
        <v/>
      </c>
      <c r="AD1137" s="16" t="str">
        <f t="shared" si="103"/>
        <v/>
      </c>
      <c r="AE1137" s="16" t="str">
        <f t="shared" si="104"/>
        <v/>
      </c>
      <c r="AF1137" s="16">
        <f t="shared" si="105"/>
        <v>1.6663975552724902E-2</v>
      </c>
      <c r="AG1137" s="16" t="str">
        <f t="shared" si="106"/>
        <v/>
      </c>
      <c r="AH1137" s="16" t="str">
        <f t="shared" si="107"/>
        <v/>
      </c>
      <c r="AI1137" s="17" t="str">
        <f>IF('Peer Comparison Tool'!$D$11="NR","",IF($C1137='Peer Comparison Tool'!$D$9,COUNT('ALLL &lt;50B Database'!$AI$1:AI1136)+1,""))</f>
        <v/>
      </c>
    </row>
    <row r="1138" spans="1:35" x14ac:dyDescent="0.25">
      <c r="A1138" t="s">
        <v>4323</v>
      </c>
      <c r="B1138">
        <v>1014125</v>
      </c>
      <c r="C1138" s="5" t="s">
        <v>4315</v>
      </c>
      <c r="D1138" s="5" t="s">
        <v>4390</v>
      </c>
      <c r="E1138" s="5" t="s">
        <v>4388</v>
      </c>
      <c r="F1138" s="2">
        <v>4732</v>
      </c>
      <c r="G1138" s="2">
        <v>606839</v>
      </c>
      <c r="H1138" s="2">
        <v>475712</v>
      </c>
      <c r="I1138" s="2">
        <v>53124</v>
      </c>
      <c r="J1138" s="2">
        <v>422588</v>
      </c>
      <c r="K1138" s="33">
        <v>1.1197667704714758E-2</v>
      </c>
      <c r="L1138" s="2">
        <v>3716</v>
      </c>
      <c r="M1138" s="2">
        <v>515715</v>
      </c>
      <c r="N1138" s="2">
        <v>412460</v>
      </c>
      <c r="O1138" s="33">
        <v>9.0093584832468595E-3</v>
      </c>
      <c r="P1138" s="2">
        <v>4194</v>
      </c>
      <c r="Q1138" s="2">
        <v>540507</v>
      </c>
      <c r="R1138" s="2">
        <v>418545</v>
      </c>
      <c r="S1138" s="35">
        <v>1.0020427910977315E-2</v>
      </c>
      <c r="T1138" t="s">
        <v>4388</v>
      </c>
      <c r="U1138" t="s">
        <v>4388</v>
      </c>
      <c r="V1138" s="5" t="s">
        <v>4390</v>
      </c>
      <c r="W1138" s="5">
        <v>0</v>
      </c>
      <c r="X1138" s="4">
        <v>1.1772397937374439E-3</v>
      </c>
      <c r="Y1138" s="6">
        <v>538</v>
      </c>
      <c r="Z1138" s="4">
        <v>1.0110694277304551E-3</v>
      </c>
      <c r="AA1138" s="5">
        <v>3289</v>
      </c>
      <c r="AC1138" s="16" t="str">
        <f t="shared" si="102"/>
        <v/>
      </c>
      <c r="AD1138" s="16" t="str">
        <f t="shared" si="103"/>
        <v/>
      </c>
      <c r="AE1138" s="16" t="str">
        <f t="shared" si="104"/>
        <v/>
      </c>
      <c r="AF1138" s="16">
        <f t="shared" si="105"/>
        <v>1.1197667704714758E-2</v>
      </c>
      <c r="AG1138" s="16" t="str">
        <f t="shared" si="106"/>
        <v/>
      </c>
      <c r="AH1138" s="16" t="str">
        <f t="shared" si="107"/>
        <v/>
      </c>
      <c r="AI1138" s="17" t="str">
        <f>IF('Peer Comparison Tool'!$D$11="NR","",IF($C1138='Peer Comparison Tool'!$D$9,COUNT('ALLL &lt;50B Database'!$AI$1:AI1137)+1,""))</f>
        <v/>
      </c>
    </row>
    <row r="1139" spans="1:35" x14ac:dyDescent="0.25">
      <c r="A1139" t="s">
        <v>3433</v>
      </c>
      <c r="B1139">
        <v>743679</v>
      </c>
      <c r="C1139" s="5" t="s">
        <v>3374</v>
      </c>
      <c r="D1139" s="5" t="s">
        <v>4390</v>
      </c>
      <c r="E1139" s="5" t="s">
        <v>4388</v>
      </c>
      <c r="F1139" s="2">
        <v>5278</v>
      </c>
      <c r="G1139" s="2">
        <v>604884</v>
      </c>
      <c r="H1139" s="2">
        <v>408808</v>
      </c>
      <c r="I1139" s="2">
        <v>31968</v>
      </c>
      <c r="J1139" s="2">
        <v>376840</v>
      </c>
      <c r="K1139" s="33">
        <v>1.4005944167285851E-2</v>
      </c>
      <c r="L1139" s="2">
        <v>4274</v>
      </c>
      <c r="M1139" s="2">
        <v>556112</v>
      </c>
      <c r="N1139" s="2">
        <v>386387</v>
      </c>
      <c r="O1139" s="33">
        <v>1.1061448754745889E-2</v>
      </c>
      <c r="P1139" s="2">
        <v>4604</v>
      </c>
      <c r="Q1139" s="2">
        <v>541794</v>
      </c>
      <c r="R1139" s="2">
        <v>382516</v>
      </c>
      <c r="S1139" s="35">
        <v>1.2036097836430372E-2</v>
      </c>
      <c r="T1139" t="s">
        <v>4388</v>
      </c>
      <c r="U1139" t="s">
        <v>4388</v>
      </c>
      <c r="V1139" s="5" t="s">
        <v>4390</v>
      </c>
      <c r="W1139" s="5">
        <v>0</v>
      </c>
      <c r="X1139" s="4">
        <v>1.9698463308554792E-3</v>
      </c>
      <c r="Y1139" s="6">
        <v>674</v>
      </c>
      <c r="Z1139" s="4">
        <v>9.7464908168448314E-4</v>
      </c>
      <c r="AA1139" s="5">
        <v>1980</v>
      </c>
      <c r="AC1139" s="16" t="str">
        <f t="shared" si="102"/>
        <v/>
      </c>
      <c r="AD1139" s="16" t="str">
        <f t="shared" si="103"/>
        <v/>
      </c>
      <c r="AE1139" s="16" t="str">
        <f t="shared" si="104"/>
        <v/>
      </c>
      <c r="AF1139" s="16">
        <f t="shared" si="105"/>
        <v>1.4005944167285851E-2</v>
      </c>
      <c r="AG1139" s="16" t="str">
        <f t="shared" si="106"/>
        <v/>
      </c>
      <c r="AH1139" s="16" t="str">
        <f t="shared" si="107"/>
        <v/>
      </c>
      <c r="AI1139" s="17" t="str">
        <f>IF('Peer Comparison Tool'!$D$11="NR","",IF($C1139='Peer Comparison Tool'!$D$9,COUNT('ALLL &lt;50B Database'!$AI$1:AI1138)+1,""))</f>
        <v/>
      </c>
    </row>
    <row r="1140" spans="1:35" x14ac:dyDescent="0.25">
      <c r="A1140" t="s">
        <v>2065</v>
      </c>
      <c r="B1140">
        <v>340256</v>
      </c>
      <c r="C1140" s="5" t="s">
        <v>2041</v>
      </c>
      <c r="D1140" s="5" t="s">
        <v>4390</v>
      </c>
      <c r="E1140" s="5" t="s">
        <v>4388</v>
      </c>
      <c r="F1140" s="2">
        <v>3340</v>
      </c>
      <c r="G1140" s="2">
        <v>604095</v>
      </c>
      <c r="H1140" s="2">
        <v>522863</v>
      </c>
      <c r="I1140" s="2">
        <v>76073</v>
      </c>
      <c r="J1140" s="2">
        <v>446790</v>
      </c>
      <c r="K1140" s="33">
        <v>7.4755477965039504E-3</v>
      </c>
      <c r="L1140" s="2">
        <v>2431</v>
      </c>
      <c r="M1140" s="2">
        <v>530719</v>
      </c>
      <c r="N1140" s="2">
        <v>446399</v>
      </c>
      <c r="O1140" s="33">
        <v>5.4458007298403451E-3</v>
      </c>
      <c r="P1140" s="2">
        <v>2712</v>
      </c>
      <c r="Q1140" s="2">
        <v>561846</v>
      </c>
      <c r="R1140" s="2">
        <v>448704</v>
      </c>
      <c r="S1140" s="35">
        <v>6.0440735986307228E-3</v>
      </c>
      <c r="T1140" t="s">
        <v>4388</v>
      </c>
      <c r="U1140" t="s">
        <v>4388</v>
      </c>
      <c r="V1140" s="5" t="s">
        <v>4390</v>
      </c>
      <c r="W1140" s="5">
        <v>0</v>
      </c>
      <c r="X1140" s="4">
        <v>1.4314741978732276E-3</v>
      </c>
      <c r="Y1140" s="6">
        <v>628</v>
      </c>
      <c r="Z1140" s="4">
        <v>5.982728687903777E-4</v>
      </c>
      <c r="AA1140" s="5">
        <v>4388</v>
      </c>
      <c r="AC1140" s="16" t="str">
        <f t="shared" si="102"/>
        <v/>
      </c>
      <c r="AD1140" s="16" t="str">
        <f t="shared" si="103"/>
        <v/>
      </c>
      <c r="AE1140" s="16" t="str">
        <f t="shared" si="104"/>
        <v/>
      </c>
      <c r="AF1140" s="16">
        <f t="shared" si="105"/>
        <v>7.4755477965039504E-3</v>
      </c>
      <c r="AG1140" s="16" t="str">
        <f t="shared" si="106"/>
        <v/>
      </c>
      <c r="AH1140" s="16" t="str">
        <f t="shared" si="107"/>
        <v/>
      </c>
      <c r="AI1140" s="17" t="str">
        <f>IF('Peer Comparison Tool'!$D$11="NR","",IF($C1140='Peer Comparison Tool'!$D$9,COUNT('ALLL &lt;50B Database'!$AI$1:AI1139)+1,""))</f>
        <v/>
      </c>
    </row>
    <row r="1141" spans="1:35" x14ac:dyDescent="0.25">
      <c r="A1141" t="s">
        <v>133</v>
      </c>
      <c r="B1141">
        <v>592448</v>
      </c>
      <c r="C1141" s="5" t="s">
        <v>113</v>
      </c>
      <c r="D1141" s="5" t="s">
        <v>4387</v>
      </c>
      <c r="E1141" s="5" t="s">
        <v>4388</v>
      </c>
      <c r="F1141" s="2">
        <v>6550</v>
      </c>
      <c r="G1141" s="2">
        <v>603606</v>
      </c>
      <c r="H1141" s="2">
        <v>420417</v>
      </c>
      <c r="I1141" s="2">
        <v>74027</v>
      </c>
      <c r="J1141" s="2">
        <v>346390</v>
      </c>
      <c r="K1141" s="33">
        <v>1.8909321862640376E-2</v>
      </c>
      <c r="L1141" s="2">
        <v>6345</v>
      </c>
      <c r="M1141" s="2">
        <v>451290</v>
      </c>
      <c r="N1141" s="2">
        <v>361824</v>
      </c>
      <c r="O1141" s="33">
        <v>1.753615017245954E-2</v>
      </c>
      <c r="P1141" s="2">
        <v>6369</v>
      </c>
      <c r="Q1141" s="2">
        <v>486982</v>
      </c>
      <c r="R1141" s="2">
        <v>355013</v>
      </c>
      <c r="S1141" s="35">
        <v>1.7940188105787677E-2</v>
      </c>
      <c r="T1141" t="s">
        <v>4388</v>
      </c>
      <c r="U1141" t="s">
        <v>4388</v>
      </c>
      <c r="V1141" s="5" t="s">
        <v>4387</v>
      </c>
      <c r="W1141" s="5">
        <v>0</v>
      </c>
      <c r="X1141" s="4">
        <v>9.6913375685269906E-4</v>
      </c>
      <c r="Y1141" s="6">
        <v>181</v>
      </c>
      <c r="Z1141" s="4">
        <v>4.0403793332813645E-4</v>
      </c>
      <c r="AA1141" s="5">
        <v>693</v>
      </c>
      <c r="AC1141" s="16" t="str">
        <f t="shared" si="102"/>
        <v/>
      </c>
      <c r="AD1141" s="16" t="str">
        <f t="shared" si="103"/>
        <v/>
      </c>
      <c r="AE1141" s="16" t="str">
        <f t="shared" si="104"/>
        <v/>
      </c>
      <c r="AF1141" s="16">
        <f t="shared" si="105"/>
        <v>1.8909321862640376E-2</v>
      </c>
      <c r="AG1141" s="16" t="str">
        <f t="shared" si="106"/>
        <v/>
      </c>
      <c r="AH1141" s="16" t="str">
        <f t="shared" si="107"/>
        <v/>
      </c>
      <c r="AI1141" s="17" t="str">
        <f>IF('Peer Comparison Tool'!$D$11="NR","",IF($C1141='Peer Comparison Tool'!$D$9,COUNT('ALLL &lt;50B Database'!$AI$1:AI1140)+1,""))</f>
        <v/>
      </c>
    </row>
    <row r="1142" spans="1:35" x14ac:dyDescent="0.25">
      <c r="A1142" t="s">
        <v>2340</v>
      </c>
      <c r="B1142">
        <v>487357</v>
      </c>
      <c r="C1142" s="5" t="s">
        <v>2299</v>
      </c>
      <c r="D1142" s="5" t="s">
        <v>4387</v>
      </c>
      <c r="E1142" s="5" t="s">
        <v>4388</v>
      </c>
      <c r="F1142" s="2">
        <v>4794</v>
      </c>
      <c r="G1142" s="2">
        <v>603430</v>
      </c>
      <c r="H1142" s="2">
        <v>416348</v>
      </c>
      <c r="I1142" s="2">
        <v>20841</v>
      </c>
      <c r="J1142" s="2">
        <v>395507</v>
      </c>
      <c r="K1142" s="33">
        <v>1.2121150826660463E-2</v>
      </c>
      <c r="L1142" s="2">
        <v>4683</v>
      </c>
      <c r="M1142" s="2">
        <v>526271</v>
      </c>
      <c r="N1142" s="2">
        <v>395408</v>
      </c>
      <c r="O1142" s="33">
        <v>1.1843462954720187E-2</v>
      </c>
      <c r="P1142" s="2">
        <v>4770</v>
      </c>
      <c r="Q1142" s="2">
        <v>556555</v>
      </c>
      <c r="R1142" s="2">
        <v>393528</v>
      </c>
      <c r="S1142" s="35">
        <v>1.2121119717021407E-2</v>
      </c>
      <c r="T1142" t="s">
        <v>4388</v>
      </c>
      <c r="U1142" t="s">
        <v>4388</v>
      </c>
      <c r="V1142" s="5" t="s">
        <v>4387</v>
      </c>
      <c r="W1142" s="5">
        <v>0</v>
      </c>
      <c r="X1142" s="4">
        <v>3.1109639055809657E-8</v>
      </c>
      <c r="Y1142" s="6">
        <v>24</v>
      </c>
      <c r="Z1142" s="4">
        <v>2.776567623012198E-4</v>
      </c>
      <c r="AA1142" s="5">
        <v>2871</v>
      </c>
      <c r="AC1142" s="16" t="str">
        <f t="shared" si="102"/>
        <v/>
      </c>
      <c r="AD1142" s="16" t="str">
        <f t="shared" si="103"/>
        <v/>
      </c>
      <c r="AE1142" s="16" t="str">
        <f t="shared" si="104"/>
        <v/>
      </c>
      <c r="AF1142" s="16">
        <f t="shared" si="105"/>
        <v>1.2121150826660463E-2</v>
      </c>
      <c r="AG1142" s="16" t="str">
        <f t="shared" si="106"/>
        <v/>
      </c>
      <c r="AH1142" s="16" t="str">
        <f t="shared" si="107"/>
        <v/>
      </c>
      <c r="AI1142" s="17" t="str">
        <f>IF('Peer Comparison Tool'!$D$11="NR","",IF($C1142='Peer Comparison Tool'!$D$9,COUNT('ALLL &lt;50B Database'!$AI$1:AI1141)+1,""))</f>
        <v/>
      </c>
    </row>
    <row r="1143" spans="1:35" x14ac:dyDescent="0.25">
      <c r="A1143" t="s">
        <v>1984</v>
      </c>
      <c r="B1143">
        <v>47247</v>
      </c>
      <c r="C1143" s="5" t="s">
        <v>1963</v>
      </c>
      <c r="D1143" s="5" t="s">
        <v>4387</v>
      </c>
      <c r="E1143" s="5" t="s">
        <v>4388</v>
      </c>
      <c r="F1143" s="2">
        <v>4730</v>
      </c>
      <c r="G1143" s="2">
        <v>603387</v>
      </c>
      <c r="H1143" s="2">
        <v>374678</v>
      </c>
      <c r="I1143" s="2">
        <v>62696</v>
      </c>
      <c r="J1143" s="2">
        <v>311982</v>
      </c>
      <c r="K1143" s="33">
        <v>1.5161131090896269E-2</v>
      </c>
      <c r="L1143" s="2">
        <v>3340</v>
      </c>
      <c r="M1143" s="2">
        <v>460693</v>
      </c>
      <c r="N1143" s="2">
        <v>322080</v>
      </c>
      <c r="O1143" s="33">
        <v>1.0370094386487829E-2</v>
      </c>
      <c r="P1143" s="2">
        <v>3544</v>
      </c>
      <c r="Q1143" s="2">
        <v>520675</v>
      </c>
      <c r="R1143" s="2">
        <v>327737</v>
      </c>
      <c r="S1143" s="35">
        <v>1.0813548668597076E-2</v>
      </c>
      <c r="T1143" t="s">
        <v>4388</v>
      </c>
      <c r="U1143" t="s">
        <v>4388</v>
      </c>
      <c r="V1143" s="5" t="s">
        <v>4387</v>
      </c>
      <c r="W1143" s="5">
        <v>0</v>
      </c>
      <c r="X1143" s="4">
        <v>4.347582422299193E-3</v>
      </c>
      <c r="Y1143" s="6">
        <v>1186</v>
      </c>
      <c r="Z1143" s="4">
        <v>4.434542821092468E-4</v>
      </c>
      <c r="AA1143" s="5">
        <v>1558</v>
      </c>
      <c r="AC1143" s="16" t="str">
        <f t="shared" si="102"/>
        <v/>
      </c>
      <c r="AD1143" s="16" t="str">
        <f t="shared" si="103"/>
        <v/>
      </c>
      <c r="AE1143" s="16" t="str">
        <f t="shared" si="104"/>
        <v/>
      </c>
      <c r="AF1143" s="16">
        <f t="shared" si="105"/>
        <v>1.5161131090896269E-2</v>
      </c>
      <c r="AG1143" s="16" t="str">
        <f t="shared" si="106"/>
        <v/>
      </c>
      <c r="AH1143" s="16" t="str">
        <f t="shared" si="107"/>
        <v/>
      </c>
      <c r="AI1143" s="17" t="str">
        <f>IF('Peer Comparison Tool'!$D$11="NR","",IF($C1143='Peer Comparison Tool'!$D$9,COUNT('ALLL &lt;50B Database'!$AI$1:AI1142)+1,""))</f>
        <v/>
      </c>
    </row>
    <row r="1144" spans="1:35" x14ac:dyDescent="0.25">
      <c r="A1144" t="s">
        <v>1954</v>
      </c>
      <c r="B1144">
        <v>491402</v>
      </c>
      <c r="C1144" s="5" t="s">
        <v>2833</v>
      </c>
      <c r="D1144" s="5" t="s">
        <v>4390</v>
      </c>
      <c r="E1144" s="5" t="s">
        <v>4388</v>
      </c>
      <c r="F1144" s="2">
        <v>3161</v>
      </c>
      <c r="G1144" s="2">
        <v>603320</v>
      </c>
      <c r="H1144" s="2">
        <v>418544</v>
      </c>
      <c r="I1144" s="2">
        <v>25931</v>
      </c>
      <c r="J1144" s="2">
        <v>392613</v>
      </c>
      <c r="K1144" s="33">
        <v>8.0511852638603405E-3</v>
      </c>
      <c r="L1144" s="2">
        <v>2733</v>
      </c>
      <c r="M1144" s="2">
        <v>527859</v>
      </c>
      <c r="N1144" s="2">
        <v>372374</v>
      </c>
      <c r="O1144" s="33">
        <v>7.3393953390945661E-3</v>
      </c>
      <c r="P1144" s="2">
        <v>2970</v>
      </c>
      <c r="Q1144" s="2">
        <v>531603</v>
      </c>
      <c r="R1144" s="2">
        <v>374895</v>
      </c>
      <c r="S1144" s="35">
        <v>7.9222182211019093E-3</v>
      </c>
      <c r="T1144" t="s">
        <v>4388</v>
      </c>
      <c r="U1144" t="s">
        <v>4388</v>
      </c>
      <c r="V1144" s="5" t="s">
        <v>4390</v>
      </c>
      <c r="W1144" s="5">
        <v>0</v>
      </c>
      <c r="X1144" s="4">
        <v>1.2896704275843114E-4</v>
      </c>
      <c r="Y1144" s="6">
        <v>191</v>
      </c>
      <c r="Z1144" s="4">
        <v>5.8282288200734323E-4</v>
      </c>
      <c r="AA1144" s="5">
        <v>4303</v>
      </c>
      <c r="AC1144" s="16" t="str">
        <f t="shared" si="102"/>
        <v/>
      </c>
      <c r="AD1144" s="16" t="str">
        <f t="shared" si="103"/>
        <v/>
      </c>
      <c r="AE1144" s="16" t="str">
        <f t="shared" si="104"/>
        <v/>
      </c>
      <c r="AF1144" s="16">
        <f t="shared" si="105"/>
        <v>8.0511852638603405E-3</v>
      </c>
      <c r="AG1144" s="16" t="str">
        <f t="shared" si="106"/>
        <v/>
      </c>
      <c r="AH1144" s="16" t="str">
        <f t="shared" si="107"/>
        <v/>
      </c>
      <c r="AI1144" s="17" t="str">
        <f>IF('Peer Comparison Tool'!$D$11="NR","",IF($C1144='Peer Comparison Tool'!$D$9,COUNT('ALLL &lt;50B Database'!$AI$1:AI1143)+1,""))</f>
        <v/>
      </c>
    </row>
    <row r="1145" spans="1:35" x14ac:dyDescent="0.25">
      <c r="A1145" t="s">
        <v>2337</v>
      </c>
      <c r="B1145">
        <v>1009242</v>
      </c>
      <c r="C1145" s="5" t="s">
        <v>2299</v>
      </c>
      <c r="D1145" s="5" t="s">
        <v>4390</v>
      </c>
      <c r="E1145" s="5" t="s">
        <v>4388</v>
      </c>
      <c r="F1145" s="2">
        <v>3993</v>
      </c>
      <c r="G1145" s="2">
        <v>603020</v>
      </c>
      <c r="H1145" s="2">
        <v>476383</v>
      </c>
      <c r="I1145" s="2">
        <v>14707</v>
      </c>
      <c r="J1145" s="2">
        <v>461676</v>
      </c>
      <c r="K1145" s="33">
        <v>8.6489226210589246E-3</v>
      </c>
      <c r="L1145" s="2">
        <v>3563</v>
      </c>
      <c r="M1145" s="2">
        <v>563361</v>
      </c>
      <c r="N1145" s="2">
        <v>440250</v>
      </c>
      <c r="O1145" s="33">
        <v>8.0931289040318006E-3</v>
      </c>
      <c r="P1145" s="2">
        <v>3775</v>
      </c>
      <c r="Q1145" s="2">
        <v>575481</v>
      </c>
      <c r="R1145" s="2">
        <v>445417</v>
      </c>
      <c r="S1145" s="35">
        <v>8.4752041345525653E-3</v>
      </c>
      <c r="T1145" t="s">
        <v>4388</v>
      </c>
      <c r="U1145" t="s">
        <v>4388</v>
      </c>
      <c r="V1145" s="5" t="s">
        <v>4390</v>
      </c>
      <c r="W1145" s="5">
        <v>0</v>
      </c>
      <c r="X1145" s="4">
        <v>1.7371848650635929E-4</v>
      </c>
      <c r="Y1145" s="6">
        <v>218</v>
      </c>
      <c r="Z1145" s="4">
        <v>3.8207523052076475E-4</v>
      </c>
      <c r="AA1145" s="5">
        <v>4170</v>
      </c>
      <c r="AC1145" s="16" t="str">
        <f t="shared" si="102"/>
        <v/>
      </c>
      <c r="AD1145" s="16" t="str">
        <f t="shared" si="103"/>
        <v/>
      </c>
      <c r="AE1145" s="16" t="str">
        <f t="shared" si="104"/>
        <v/>
      </c>
      <c r="AF1145" s="16">
        <f t="shared" si="105"/>
        <v>8.6489226210589246E-3</v>
      </c>
      <c r="AG1145" s="16" t="str">
        <f t="shared" si="106"/>
        <v/>
      </c>
      <c r="AH1145" s="16" t="str">
        <f t="shared" si="107"/>
        <v/>
      </c>
      <c r="AI1145" s="17" t="str">
        <f>IF('Peer Comparison Tool'!$D$11="NR","",IF($C1145='Peer Comparison Tool'!$D$9,COUNT('ALLL &lt;50B Database'!$AI$1:AI1144)+1,""))</f>
        <v/>
      </c>
    </row>
    <row r="1146" spans="1:35" x14ac:dyDescent="0.25">
      <c r="A1146" t="s">
        <v>131</v>
      </c>
      <c r="B1146">
        <v>329345</v>
      </c>
      <c r="C1146" s="5" t="s">
        <v>113</v>
      </c>
      <c r="D1146" s="5" t="s">
        <v>4390</v>
      </c>
      <c r="E1146" s="5" t="s">
        <v>4388</v>
      </c>
      <c r="F1146" s="2">
        <v>4346</v>
      </c>
      <c r="G1146" s="2">
        <v>602380</v>
      </c>
      <c r="H1146" s="2">
        <v>450703</v>
      </c>
      <c r="I1146" s="2">
        <v>28063</v>
      </c>
      <c r="J1146" s="2">
        <v>422640</v>
      </c>
      <c r="K1146" s="33">
        <v>1.0282983153511262E-2</v>
      </c>
      <c r="L1146" s="2">
        <v>4312</v>
      </c>
      <c r="M1146" s="2">
        <v>527434</v>
      </c>
      <c r="N1146" s="2">
        <v>412814</v>
      </c>
      <c r="O1146" s="33">
        <v>1.0445382181805849E-2</v>
      </c>
      <c r="P1146" s="2">
        <v>4267</v>
      </c>
      <c r="Q1146" s="2">
        <v>535772</v>
      </c>
      <c r="R1146" s="2">
        <v>403842</v>
      </c>
      <c r="S1146" s="35">
        <v>1.0566013440900154E-2</v>
      </c>
      <c r="T1146" t="s">
        <v>4388</v>
      </c>
      <c r="U1146" t="s">
        <v>4388</v>
      </c>
      <c r="V1146" s="5" t="s">
        <v>4390</v>
      </c>
      <c r="W1146" s="5">
        <v>0</v>
      </c>
      <c r="X1146" s="4">
        <v>-2.8303028738889228E-4</v>
      </c>
      <c r="Y1146" s="6">
        <v>79</v>
      </c>
      <c r="Z1146" s="4">
        <v>1.2063125909430455E-4</v>
      </c>
      <c r="AA1146" s="5">
        <v>3678</v>
      </c>
      <c r="AC1146" s="16" t="str">
        <f t="shared" si="102"/>
        <v/>
      </c>
      <c r="AD1146" s="16" t="str">
        <f t="shared" si="103"/>
        <v/>
      </c>
      <c r="AE1146" s="16" t="str">
        <f t="shared" si="104"/>
        <v/>
      </c>
      <c r="AF1146" s="16">
        <f t="shared" si="105"/>
        <v>1.0282983153511262E-2</v>
      </c>
      <c r="AG1146" s="16" t="str">
        <f t="shared" si="106"/>
        <v/>
      </c>
      <c r="AH1146" s="16" t="str">
        <f t="shared" si="107"/>
        <v/>
      </c>
      <c r="AI1146" s="17" t="str">
        <f>IF('Peer Comparison Tool'!$D$11="NR","",IF($C1146='Peer Comparison Tool'!$D$9,COUNT('ALLL &lt;50B Database'!$AI$1:AI1145)+1,""))</f>
        <v/>
      </c>
    </row>
    <row r="1147" spans="1:35" x14ac:dyDescent="0.25">
      <c r="A1147" t="s">
        <v>1000</v>
      </c>
      <c r="B1147">
        <v>608844</v>
      </c>
      <c r="C1147" s="5" t="s">
        <v>926</v>
      </c>
      <c r="D1147" s="5" t="s">
        <v>4390</v>
      </c>
      <c r="E1147" s="5" t="s">
        <v>4388</v>
      </c>
      <c r="F1147" s="2">
        <v>3612</v>
      </c>
      <c r="G1147" s="2">
        <v>602271</v>
      </c>
      <c r="H1147" s="2">
        <v>321651</v>
      </c>
      <c r="I1147" s="2">
        <v>35464</v>
      </c>
      <c r="J1147" s="2">
        <v>286187</v>
      </c>
      <c r="K1147" s="33">
        <v>1.262111835967392E-2</v>
      </c>
      <c r="L1147" s="2">
        <v>3120</v>
      </c>
      <c r="M1147" s="2">
        <v>531146</v>
      </c>
      <c r="N1147" s="2">
        <v>298548</v>
      </c>
      <c r="O1147" s="33">
        <v>1.045058081112585E-2</v>
      </c>
      <c r="P1147" s="2">
        <v>3352</v>
      </c>
      <c r="Q1147" s="2">
        <v>538085</v>
      </c>
      <c r="R1147" s="2">
        <v>296631</v>
      </c>
      <c r="S1147" s="35">
        <v>1.1300234972069676E-2</v>
      </c>
      <c r="T1147" t="s">
        <v>4388</v>
      </c>
      <c r="U1147" t="s">
        <v>4388</v>
      </c>
      <c r="V1147" s="5" t="s">
        <v>4390</v>
      </c>
      <c r="W1147" s="5">
        <v>0</v>
      </c>
      <c r="X1147" s="4">
        <v>1.320883387604244E-3</v>
      </c>
      <c r="Y1147" s="6">
        <v>260</v>
      </c>
      <c r="Z1147" s="4">
        <v>8.4965416094382601E-4</v>
      </c>
      <c r="AA1147" s="5">
        <v>2630</v>
      </c>
      <c r="AC1147" s="16" t="str">
        <f t="shared" si="102"/>
        <v/>
      </c>
      <c r="AD1147" s="16" t="str">
        <f t="shared" si="103"/>
        <v/>
      </c>
      <c r="AE1147" s="16" t="str">
        <f t="shared" si="104"/>
        <v/>
      </c>
      <c r="AF1147" s="16">
        <f t="shared" si="105"/>
        <v>1.262111835967392E-2</v>
      </c>
      <c r="AG1147" s="16" t="str">
        <f t="shared" si="106"/>
        <v/>
      </c>
      <c r="AH1147" s="16" t="str">
        <f t="shared" si="107"/>
        <v/>
      </c>
      <c r="AI1147" s="17" t="str">
        <f>IF('Peer Comparison Tool'!$D$11="NR","",IF($C1147='Peer Comparison Tool'!$D$9,COUNT('ALLL &lt;50B Database'!$AI$1:AI1146)+1,""))</f>
        <v/>
      </c>
    </row>
    <row r="1148" spans="1:35" x14ac:dyDescent="0.25">
      <c r="A1148" t="s">
        <v>497</v>
      </c>
      <c r="B1148">
        <v>3690701</v>
      </c>
      <c r="C1148" s="5" t="s">
        <v>462</v>
      </c>
      <c r="D1148" s="5" t="s">
        <v>4387</v>
      </c>
      <c r="E1148" s="5" t="s">
        <v>4388</v>
      </c>
      <c r="F1148" s="2">
        <v>5248</v>
      </c>
      <c r="G1148" s="2">
        <v>602129</v>
      </c>
      <c r="H1148" s="2">
        <v>447822</v>
      </c>
      <c r="I1148" s="2">
        <v>81451</v>
      </c>
      <c r="J1148" s="2">
        <v>366371</v>
      </c>
      <c r="K1148" s="33">
        <v>1.4324277849502281E-2</v>
      </c>
      <c r="L1148" s="2">
        <v>4414</v>
      </c>
      <c r="M1148" s="2">
        <v>500841</v>
      </c>
      <c r="N1148" s="2">
        <v>342124</v>
      </c>
      <c r="O1148" s="33">
        <v>1.2901754919269037E-2</v>
      </c>
      <c r="P1148" s="2">
        <v>4707</v>
      </c>
      <c r="Q1148" s="2">
        <v>536073</v>
      </c>
      <c r="R1148" s="2">
        <v>367143</v>
      </c>
      <c r="S1148" s="35">
        <v>1.2820617579526234E-2</v>
      </c>
      <c r="T1148" t="s">
        <v>4388</v>
      </c>
      <c r="U1148" t="s">
        <v>4388</v>
      </c>
      <c r="V1148" s="5" t="s">
        <v>4387</v>
      </c>
      <c r="W1148" s="5">
        <v>0</v>
      </c>
      <c r="X1148" s="4">
        <v>1.5036602699760471E-3</v>
      </c>
      <c r="Y1148" s="6">
        <v>541</v>
      </c>
      <c r="Z1148" s="4">
        <v>-8.1137339742803558E-5</v>
      </c>
      <c r="AA1148" s="5">
        <v>1834</v>
      </c>
      <c r="AC1148" s="16" t="str">
        <f t="shared" si="102"/>
        <v/>
      </c>
      <c r="AD1148" s="16" t="str">
        <f t="shared" si="103"/>
        <v/>
      </c>
      <c r="AE1148" s="16" t="str">
        <f t="shared" si="104"/>
        <v/>
      </c>
      <c r="AF1148" s="16">
        <f t="shared" si="105"/>
        <v>1.4324277849502281E-2</v>
      </c>
      <c r="AG1148" s="16" t="str">
        <f t="shared" si="106"/>
        <v/>
      </c>
      <c r="AH1148" s="16" t="str">
        <f t="shared" si="107"/>
        <v/>
      </c>
      <c r="AI1148" s="17">
        <f>IF('Peer Comparison Tool'!$D$11="NR","",IF($C1148='Peer Comparison Tool'!$D$9,COUNT('ALLL &lt;50B Database'!$AI$1:AI1147)+1,""))</f>
        <v>33</v>
      </c>
    </row>
    <row r="1149" spans="1:35" x14ac:dyDescent="0.25">
      <c r="A1149" t="s">
        <v>2882</v>
      </c>
      <c r="B1149">
        <v>434203</v>
      </c>
      <c r="C1149" s="5" t="s">
        <v>2850</v>
      </c>
      <c r="D1149" s="5" t="s">
        <v>4387</v>
      </c>
      <c r="E1149" s="5" t="s">
        <v>4388</v>
      </c>
      <c r="F1149" s="2">
        <v>3917</v>
      </c>
      <c r="G1149" s="2">
        <v>601323</v>
      </c>
      <c r="H1149" s="2">
        <v>386409</v>
      </c>
      <c r="I1149" s="2">
        <v>33004</v>
      </c>
      <c r="J1149" s="2">
        <v>353405</v>
      </c>
      <c r="K1149" s="33">
        <v>1.1083600967728244E-2</v>
      </c>
      <c r="L1149" s="2">
        <v>4135</v>
      </c>
      <c r="M1149" s="2">
        <v>520821</v>
      </c>
      <c r="N1149" s="2">
        <v>357997</v>
      </c>
      <c r="O1149" s="33">
        <v>1.1550376120470282E-2</v>
      </c>
      <c r="P1149" s="2">
        <v>4142</v>
      </c>
      <c r="Q1149" s="2">
        <v>531716</v>
      </c>
      <c r="R1149" s="2">
        <v>357794</v>
      </c>
      <c r="S1149" s="35">
        <v>1.1576493736619396E-2</v>
      </c>
      <c r="T1149" t="s">
        <v>4388</v>
      </c>
      <c r="U1149" t="s">
        <v>4388</v>
      </c>
      <c r="V1149" s="5" t="s">
        <v>4387</v>
      </c>
      <c r="W1149" s="5">
        <v>0</v>
      </c>
      <c r="X1149" s="4">
        <v>-4.9289276889115212E-4</v>
      </c>
      <c r="Y1149" s="6">
        <v>-225</v>
      </c>
      <c r="Z1149" s="4">
        <v>2.6117616149113482E-5</v>
      </c>
      <c r="AA1149" s="5">
        <v>3333</v>
      </c>
      <c r="AC1149" s="16" t="str">
        <f t="shared" si="102"/>
        <v/>
      </c>
      <c r="AD1149" s="16" t="str">
        <f t="shared" si="103"/>
        <v/>
      </c>
      <c r="AE1149" s="16" t="str">
        <f t="shared" si="104"/>
        <v/>
      </c>
      <c r="AF1149" s="16">
        <f t="shared" si="105"/>
        <v>1.1083600967728244E-2</v>
      </c>
      <c r="AG1149" s="16" t="str">
        <f t="shared" si="106"/>
        <v/>
      </c>
      <c r="AH1149" s="16" t="str">
        <f t="shared" si="107"/>
        <v/>
      </c>
      <c r="AI1149" s="17" t="str">
        <f>IF('Peer Comparison Tool'!$D$11="NR","",IF($C1149='Peer Comparison Tool'!$D$9,COUNT('ALLL &lt;50B Database'!$AI$1:AI1148)+1,""))</f>
        <v/>
      </c>
    </row>
    <row r="1150" spans="1:35" x14ac:dyDescent="0.25">
      <c r="A1150" t="s">
        <v>4050</v>
      </c>
      <c r="B1150">
        <v>207872</v>
      </c>
      <c r="C1150" s="5" t="s">
        <v>4031</v>
      </c>
      <c r="D1150" s="5" t="s">
        <v>4390</v>
      </c>
      <c r="E1150" s="5" t="s">
        <v>4388</v>
      </c>
      <c r="F1150" s="2">
        <v>4377</v>
      </c>
      <c r="G1150" s="2">
        <v>600690</v>
      </c>
      <c r="H1150" s="2">
        <v>443503</v>
      </c>
      <c r="I1150" s="2">
        <v>100855</v>
      </c>
      <c r="J1150" s="2">
        <v>342648</v>
      </c>
      <c r="K1150" s="33">
        <v>1.2774042165721091E-2</v>
      </c>
      <c r="L1150" s="2">
        <v>3753</v>
      </c>
      <c r="M1150" s="2">
        <v>425707</v>
      </c>
      <c r="N1150" s="2">
        <v>322534</v>
      </c>
      <c r="O1150" s="33">
        <v>1.1635982563078621E-2</v>
      </c>
      <c r="P1150" s="2">
        <v>3969</v>
      </c>
      <c r="Q1150" s="2">
        <v>446831</v>
      </c>
      <c r="R1150" s="2">
        <v>348227</v>
      </c>
      <c r="S1150" s="35">
        <v>1.139773768260359E-2</v>
      </c>
      <c r="T1150" t="s">
        <v>4388</v>
      </c>
      <c r="U1150" t="s">
        <v>4388</v>
      </c>
      <c r="V1150" s="5" t="s">
        <v>4390</v>
      </c>
      <c r="W1150" s="5">
        <v>0</v>
      </c>
      <c r="X1150" s="4">
        <v>1.3763044831175009E-3</v>
      </c>
      <c r="Y1150" s="6">
        <v>408</v>
      </c>
      <c r="Z1150" s="4">
        <v>-2.3824488047503173E-4</v>
      </c>
      <c r="AA1150" s="5">
        <v>2559</v>
      </c>
      <c r="AC1150" s="16" t="str">
        <f t="shared" si="102"/>
        <v/>
      </c>
      <c r="AD1150" s="16" t="str">
        <f t="shared" si="103"/>
        <v/>
      </c>
      <c r="AE1150" s="16" t="str">
        <f t="shared" si="104"/>
        <v/>
      </c>
      <c r="AF1150" s="16">
        <f t="shared" si="105"/>
        <v>1.2774042165721091E-2</v>
      </c>
      <c r="AG1150" s="16" t="str">
        <f t="shared" si="106"/>
        <v/>
      </c>
      <c r="AH1150" s="16" t="str">
        <f t="shared" si="107"/>
        <v/>
      </c>
      <c r="AI1150" s="17" t="str">
        <f>IF('Peer Comparison Tool'!$D$11="NR","",IF($C1150='Peer Comparison Tool'!$D$9,COUNT('ALLL &lt;50B Database'!$AI$1:AI1149)+1,""))</f>
        <v/>
      </c>
    </row>
    <row r="1151" spans="1:35" x14ac:dyDescent="0.25">
      <c r="A1151" t="s">
        <v>3236</v>
      </c>
      <c r="B1151">
        <v>732178</v>
      </c>
      <c r="C1151" s="5" t="s">
        <v>3209</v>
      </c>
      <c r="D1151" s="5" t="s">
        <v>4390</v>
      </c>
      <c r="E1151" s="5" t="s">
        <v>4388</v>
      </c>
      <c r="F1151" s="2">
        <v>3285</v>
      </c>
      <c r="G1151" s="2">
        <v>600468</v>
      </c>
      <c r="H1151" s="2">
        <v>473275</v>
      </c>
      <c r="I1151" s="2">
        <v>38822</v>
      </c>
      <c r="J1151" s="2">
        <v>434453</v>
      </c>
      <c r="K1151" s="33">
        <v>7.5612321701081587E-3</v>
      </c>
      <c r="L1151" s="2">
        <v>3104</v>
      </c>
      <c r="M1151" s="2">
        <v>541467</v>
      </c>
      <c r="N1151" s="2">
        <v>410627</v>
      </c>
      <c r="O1151" s="33">
        <v>7.559171705708587E-3</v>
      </c>
      <c r="P1151" s="2">
        <v>3235</v>
      </c>
      <c r="Q1151" s="2">
        <v>541497</v>
      </c>
      <c r="R1151" s="2">
        <v>423461</v>
      </c>
      <c r="S1151" s="35">
        <v>7.639428424341321E-3</v>
      </c>
      <c r="T1151" t="s">
        <v>4388</v>
      </c>
      <c r="U1151" t="s">
        <v>4388</v>
      </c>
      <c r="V1151" s="5" t="s">
        <v>4390</v>
      </c>
      <c r="W1151" s="5">
        <v>0</v>
      </c>
      <c r="X1151" s="4">
        <v>-7.8196254233162295E-5</v>
      </c>
      <c r="Y1151" s="6">
        <v>50</v>
      </c>
      <c r="Z1151" s="4">
        <v>8.0256718632733953E-5</v>
      </c>
      <c r="AA1151" s="5">
        <v>4370</v>
      </c>
      <c r="AC1151" s="16" t="str">
        <f t="shared" si="102"/>
        <v/>
      </c>
      <c r="AD1151" s="16" t="str">
        <f t="shared" si="103"/>
        <v/>
      </c>
      <c r="AE1151" s="16" t="str">
        <f t="shared" si="104"/>
        <v/>
      </c>
      <c r="AF1151" s="16">
        <f t="shared" si="105"/>
        <v>7.5612321701081587E-3</v>
      </c>
      <c r="AG1151" s="16" t="str">
        <f t="shared" si="106"/>
        <v/>
      </c>
      <c r="AH1151" s="16" t="str">
        <f t="shared" si="107"/>
        <v/>
      </c>
      <c r="AI1151" s="17" t="str">
        <f>IF('Peer Comparison Tool'!$D$11="NR","",IF($C1151='Peer Comparison Tool'!$D$9,COUNT('ALLL &lt;50B Database'!$AI$1:AI1150)+1,""))</f>
        <v/>
      </c>
    </row>
    <row r="1152" spans="1:35" x14ac:dyDescent="0.25">
      <c r="A1152" t="s">
        <v>3797</v>
      </c>
      <c r="B1152">
        <v>739355</v>
      </c>
      <c r="C1152" s="5" t="s">
        <v>3704</v>
      </c>
      <c r="D1152" s="5" t="s">
        <v>4387</v>
      </c>
      <c r="E1152" s="5" t="s">
        <v>4388</v>
      </c>
      <c r="F1152" s="2">
        <v>6479</v>
      </c>
      <c r="G1152" s="2">
        <v>600395</v>
      </c>
      <c r="H1152" s="2">
        <v>518893</v>
      </c>
      <c r="I1152" s="2">
        <v>23718</v>
      </c>
      <c r="J1152" s="2">
        <v>495175</v>
      </c>
      <c r="K1152" s="33">
        <v>1.308426313929419E-2</v>
      </c>
      <c r="L1152" s="2">
        <v>6356</v>
      </c>
      <c r="M1152" s="2">
        <v>561787</v>
      </c>
      <c r="N1152" s="2">
        <v>500249</v>
      </c>
      <c r="O1152" s="33">
        <v>1.2705672575057621E-2</v>
      </c>
      <c r="P1152" s="2">
        <v>6402</v>
      </c>
      <c r="Q1152" s="2">
        <v>571361</v>
      </c>
      <c r="R1152" s="2">
        <v>493800</v>
      </c>
      <c r="S1152" s="35">
        <v>1.2964763061968409E-2</v>
      </c>
      <c r="T1152" t="s">
        <v>4388</v>
      </c>
      <c r="U1152" t="s">
        <v>4388</v>
      </c>
      <c r="V1152" s="5" t="s">
        <v>4387</v>
      </c>
      <c r="W1152" s="5">
        <v>0</v>
      </c>
      <c r="X1152" s="4">
        <v>1.1950007732578101E-4</v>
      </c>
      <c r="Y1152" s="6">
        <v>77</v>
      </c>
      <c r="Z1152" s="4">
        <v>2.5909048691078775E-4</v>
      </c>
      <c r="AA1152" s="5">
        <v>2384</v>
      </c>
      <c r="AC1152" s="16" t="str">
        <f t="shared" si="102"/>
        <v/>
      </c>
      <c r="AD1152" s="16" t="str">
        <f t="shared" si="103"/>
        <v/>
      </c>
      <c r="AE1152" s="16" t="str">
        <f t="shared" si="104"/>
        <v/>
      </c>
      <c r="AF1152" s="16">
        <f t="shared" si="105"/>
        <v>1.308426313929419E-2</v>
      </c>
      <c r="AG1152" s="16" t="str">
        <f t="shared" si="106"/>
        <v/>
      </c>
      <c r="AH1152" s="16" t="str">
        <f t="shared" si="107"/>
        <v/>
      </c>
      <c r="AI1152" s="17" t="str">
        <f>IF('Peer Comparison Tool'!$D$11="NR","",IF($C1152='Peer Comparison Tool'!$D$9,COUNT('ALLL &lt;50B Database'!$AI$1:AI1151)+1,""))</f>
        <v/>
      </c>
    </row>
    <row r="1153" spans="1:35" x14ac:dyDescent="0.25">
      <c r="A1153" t="s">
        <v>564</v>
      </c>
      <c r="B1153">
        <v>90337</v>
      </c>
      <c r="C1153" s="5" t="s">
        <v>1695</v>
      </c>
      <c r="D1153" s="5" t="s">
        <v>4387</v>
      </c>
      <c r="E1153" s="5" t="s">
        <v>4388</v>
      </c>
      <c r="F1153" s="2">
        <v>13291</v>
      </c>
      <c r="G1153" s="2">
        <v>600018</v>
      </c>
      <c r="H1153" s="2">
        <v>456265</v>
      </c>
      <c r="I1153" s="2">
        <v>47000</v>
      </c>
      <c r="J1153" s="2">
        <v>409265</v>
      </c>
      <c r="K1153" s="33">
        <v>3.2475291070577741E-2</v>
      </c>
      <c r="L1153" s="2">
        <v>13275</v>
      </c>
      <c r="M1153" s="2">
        <v>535025</v>
      </c>
      <c r="N1153" s="2">
        <v>426586</v>
      </c>
      <c r="O1153" s="33">
        <v>3.1119164717079324E-2</v>
      </c>
      <c r="P1153" s="2">
        <v>13689</v>
      </c>
      <c r="Q1153" s="2">
        <v>543843</v>
      </c>
      <c r="R1153" s="2">
        <v>423641</v>
      </c>
      <c r="S1153" s="35">
        <v>3.2312736491510501E-2</v>
      </c>
      <c r="T1153" t="s">
        <v>4388</v>
      </c>
      <c r="U1153" t="s">
        <v>4388</v>
      </c>
      <c r="V1153" s="5" t="s">
        <v>4387</v>
      </c>
      <c r="W1153" s="5">
        <v>0</v>
      </c>
      <c r="X1153" s="4">
        <v>1.6255457906724086E-4</v>
      </c>
      <c r="Y1153" s="6">
        <v>-398</v>
      </c>
      <c r="Z1153" s="4">
        <v>1.1935717744311763E-3</v>
      </c>
      <c r="AA1153" s="5">
        <v>121</v>
      </c>
      <c r="AC1153" s="16" t="str">
        <f t="shared" si="102"/>
        <v/>
      </c>
      <c r="AD1153" s="16" t="str">
        <f t="shared" si="103"/>
        <v/>
      </c>
      <c r="AE1153" s="16" t="str">
        <f t="shared" si="104"/>
        <v/>
      </c>
      <c r="AF1153" s="16">
        <f t="shared" si="105"/>
        <v>3.2475291070577741E-2</v>
      </c>
      <c r="AG1153" s="16" t="str">
        <f t="shared" si="106"/>
        <v/>
      </c>
      <c r="AH1153" s="16" t="str">
        <f t="shared" si="107"/>
        <v/>
      </c>
      <c r="AI1153" s="17" t="str">
        <f>IF('Peer Comparison Tool'!$D$11="NR","",IF($C1153='Peer Comparison Tool'!$D$9,COUNT('ALLL &lt;50B Database'!$AI$1:AI1152)+1,""))</f>
        <v/>
      </c>
    </row>
    <row r="1154" spans="1:35" x14ac:dyDescent="0.25">
      <c r="A1154" t="s">
        <v>447</v>
      </c>
      <c r="B1154">
        <v>536527</v>
      </c>
      <c r="C1154" s="5" t="s">
        <v>448</v>
      </c>
      <c r="D1154" s="5" t="s">
        <v>4390</v>
      </c>
      <c r="E1154" s="5" t="s">
        <v>4388</v>
      </c>
      <c r="F1154" s="2">
        <v>4839</v>
      </c>
      <c r="G1154" s="2">
        <v>599866</v>
      </c>
      <c r="H1154" s="2">
        <v>359531</v>
      </c>
      <c r="I1154" s="2">
        <v>0</v>
      </c>
      <c r="J1154" s="2">
        <v>359531</v>
      </c>
      <c r="K1154" s="33">
        <v>1.3459201014655203E-2</v>
      </c>
      <c r="L1154" s="2">
        <v>3795</v>
      </c>
      <c r="M1154" s="2">
        <v>530840</v>
      </c>
      <c r="N1154" s="2">
        <v>343380</v>
      </c>
      <c r="O1154" s="33">
        <v>1.1051895858815306E-2</v>
      </c>
      <c r="P1154" s="2">
        <v>3811</v>
      </c>
      <c r="Q1154" s="2">
        <v>559687</v>
      </c>
      <c r="R1154" s="2">
        <v>347216</v>
      </c>
      <c r="S1154" s="35">
        <v>1.0975876687710244E-2</v>
      </c>
      <c r="T1154" t="s">
        <v>4388</v>
      </c>
      <c r="U1154" t="s">
        <v>4388</v>
      </c>
      <c r="V1154" s="5" t="s">
        <v>4390</v>
      </c>
      <c r="W1154" s="5">
        <v>0</v>
      </c>
      <c r="X1154" s="4">
        <v>2.4833243269449592E-3</v>
      </c>
      <c r="Y1154" s="6">
        <v>1028</v>
      </c>
      <c r="Z1154" s="4">
        <v>-7.6019171105062497E-5</v>
      </c>
      <c r="AA1154" s="5">
        <v>2212</v>
      </c>
      <c r="AC1154" s="16" t="str">
        <f t="shared" si="102"/>
        <v/>
      </c>
      <c r="AD1154" s="16" t="str">
        <f t="shared" si="103"/>
        <v/>
      </c>
      <c r="AE1154" s="16" t="str">
        <f t="shared" si="104"/>
        <v/>
      </c>
      <c r="AF1154" s="16">
        <f t="shared" si="105"/>
        <v>1.3459201014655203E-2</v>
      </c>
      <c r="AG1154" s="16" t="str">
        <f t="shared" si="106"/>
        <v/>
      </c>
      <c r="AH1154" s="16" t="str">
        <f t="shared" si="107"/>
        <v/>
      </c>
      <c r="AI1154" s="17" t="str">
        <f>IF('Peer Comparison Tool'!$D$11="NR","",IF($C1154='Peer Comparison Tool'!$D$9,COUNT('ALLL &lt;50B Database'!$AI$1:AI1153)+1,""))</f>
        <v/>
      </c>
    </row>
    <row r="1155" spans="1:35" x14ac:dyDescent="0.25">
      <c r="A1155" t="s">
        <v>208</v>
      </c>
      <c r="B1155">
        <v>859552</v>
      </c>
      <c r="C1155" s="5" t="s">
        <v>3704</v>
      </c>
      <c r="D1155" s="5" t="s">
        <v>4387</v>
      </c>
      <c r="E1155" s="5" t="s">
        <v>4388</v>
      </c>
      <c r="F1155" s="2">
        <v>4376</v>
      </c>
      <c r="G1155" s="2">
        <v>598475</v>
      </c>
      <c r="H1155" s="2">
        <v>455065</v>
      </c>
      <c r="I1155" s="2">
        <v>86069</v>
      </c>
      <c r="J1155" s="2">
        <v>368996</v>
      </c>
      <c r="K1155" s="33">
        <v>1.185920714587692E-2</v>
      </c>
      <c r="L1155" s="2">
        <v>3858</v>
      </c>
      <c r="M1155" s="2">
        <v>505590</v>
      </c>
      <c r="N1155" s="2">
        <v>361302</v>
      </c>
      <c r="O1155" s="33">
        <v>1.0678047727385955E-2</v>
      </c>
      <c r="P1155" s="2">
        <v>3984</v>
      </c>
      <c r="Q1155" s="2">
        <v>509850</v>
      </c>
      <c r="R1155" s="2">
        <v>371867</v>
      </c>
      <c r="S1155" s="35">
        <v>1.0713507786385993E-2</v>
      </c>
      <c r="T1155" t="s">
        <v>4388</v>
      </c>
      <c r="U1155" t="s">
        <v>4388</v>
      </c>
      <c r="V1155" s="5" t="s">
        <v>4387</v>
      </c>
      <c r="W1155" s="5">
        <v>0</v>
      </c>
      <c r="X1155" s="4">
        <v>1.1456993594909266E-3</v>
      </c>
      <c r="Y1155" s="6">
        <v>392</v>
      </c>
      <c r="Z1155" s="4">
        <v>3.5460059000038541E-5</v>
      </c>
      <c r="AA1155" s="5">
        <v>2995</v>
      </c>
      <c r="AC1155" s="16" t="str">
        <f t="shared" ref="AC1155:AC1218" si="108">IF(AND($G1155&gt;=10000000,$G1155&lt;50000000),$K1155,"")</f>
        <v/>
      </c>
      <c r="AD1155" s="16" t="str">
        <f t="shared" ref="AD1155:AD1218" si="109">IF(AND($G1155&gt;=5000000,$G1155&lt;9999999),$K1155,"")</f>
        <v/>
      </c>
      <c r="AE1155" s="16" t="str">
        <f t="shared" ref="AE1155:AE1218" si="110">IF(AND($G1155&gt;=1000000,$G1155&lt;4999999),$K1155,"")</f>
        <v/>
      </c>
      <c r="AF1155" s="16">
        <f t="shared" ref="AF1155:AF1218" si="111">IF(AND($G1155&gt;=500000,$G1155&lt;999999),$K1155,"")</f>
        <v>1.185920714587692E-2</v>
      </c>
      <c r="AG1155" s="16" t="str">
        <f t="shared" ref="AG1155:AG1218" si="112">IF(AND($G1155&gt;=100000,$G1155&lt;499999),$K1155,"")</f>
        <v/>
      </c>
      <c r="AH1155" s="16" t="str">
        <f t="shared" ref="AH1155:AH1218" si="113">IF(AND($G1155&gt;=0,$G1155&lt;99999),$K1155,"")</f>
        <v/>
      </c>
      <c r="AI1155" s="17" t="str">
        <f>IF('Peer Comparison Tool'!$D$11="NR","",IF($C1155='Peer Comparison Tool'!$D$9,COUNT('ALLL &lt;50B Database'!$AI$1:AI1154)+1,""))</f>
        <v/>
      </c>
    </row>
    <row r="1156" spans="1:35" x14ac:dyDescent="0.25">
      <c r="A1156" t="s">
        <v>2881</v>
      </c>
      <c r="B1156">
        <v>148809</v>
      </c>
      <c r="C1156" s="5" t="s">
        <v>2850</v>
      </c>
      <c r="D1156" s="5" t="s">
        <v>4387</v>
      </c>
      <c r="E1156" s="5" t="s">
        <v>4388</v>
      </c>
      <c r="F1156" s="2">
        <v>4618</v>
      </c>
      <c r="G1156" s="2">
        <v>598278</v>
      </c>
      <c r="H1156" s="2">
        <v>379905</v>
      </c>
      <c r="I1156" s="2">
        <v>16877</v>
      </c>
      <c r="J1156" s="2">
        <v>363028</v>
      </c>
      <c r="K1156" s="33">
        <v>1.2720781868065273E-2</v>
      </c>
      <c r="L1156" s="2">
        <v>4302</v>
      </c>
      <c r="M1156" s="2">
        <v>547953</v>
      </c>
      <c r="N1156" s="2">
        <v>359846</v>
      </c>
      <c r="O1156" s="33">
        <v>1.1955114132156533E-2</v>
      </c>
      <c r="P1156" s="2">
        <v>4398</v>
      </c>
      <c r="Q1156" s="2">
        <v>553265</v>
      </c>
      <c r="R1156" s="2">
        <v>362409</v>
      </c>
      <c r="S1156" s="35">
        <v>1.2135460212080826E-2</v>
      </c>
      <c r="T1156" t="s">
        <v>4388</v>
      </c>
      <c r="U1156" t="s">
        <v>4388</v>
      </c>
      <c r="V1156" s="5" t="s">
        <v>4387</v>
      </c>
      <c r="W1156" s="5">
        <v>0</v>
      </c>
      <c r="X1156" s="4">
        <v>5.8532165598444708E-4</v>
      </c>
      <c r="Y1156" s="6">
        <v>220</v>
      </c>
      <c r="Z1156" s="4">
        <v>1.8034607992429251E-4</v>
      </c>
      <c r="AA1156" s="5">
        <v>2584</v>
      </c>
      <c r="AC1156" s="16" t="str">
        <f t="shared" si="108"/>
        <v/>
      </c>
      <c r="AD1156" s="16" t="str">
        <f t="shared" si="109"/>
        <v/>
      </c>
      <c r="AE1156" s="16" t="str">
        <f t="shared" si="110"/>
        <v/>
      </c>
      <c r="AF1156" s="16">
        <f t="shared" si="111"/>
        <v>1.2720781868065273E-2</v>
      </c>
      <c r="AG1156" s="16" t="str">
        <f t="shared" si="112"/>
        <v/>
      </c>
      <c r="AH1156" s="16" t="str">
        <f t="shared" si="113"/>
        <v/>
      </c>
      <c r="AI1156" s="17" t="str">
        <f>IF('Peer Comparison Tool'!$D$11="NR","",IF($C1156='Peer Comparison Tool'!$D$9,COUNT('ALLL &lt;50B Database'!$AI$1:AI1155)+1,""))</f>
        <v/>
      </c>
    </row>
    <row r="1157" spans="1:35" x14ac:dyDescent="0.25">
      <c r="A1157" t="s">
        <v>4200</v>
      </c>
      <c r="B1157">
        <v>57451</v>
      </c>
      <c r="C1157" s="5" t="s">
        <v>4163</v>
      </c>
      <c r="D1157" s="5" t="s">
        <v>4390</v>
      </c>
      <c r="E1157" s="5" t="s">
        <v>4388</v>
      </c>
      <c r="F1157" s="2">
        <v>4863</v>
      </c>
      <c r="G1157" s="2">
        <v>598095</v>
      </c>
      <c r="H1157" s="2">
        <v>248700</v>
      </c>
      <c r="I1157" s="2">
        <v>22658</v>
      </c>
      <c r="J1157" s="2">
        <v>226042</v>
      </c>
      <c r="K1157" s="33">
        <v>2.1513700993620655E-2</v>
      </c>
      <c r="L1157" s="2">
        <v>4831</v>
      </c>
      <c r="M1157" s="2">
        <v>517184</v>
      </c>
      <c r="N1157" s="2">
        <v>235310</v>
      </c>
      <c r="O1157" s="33">
        <v>2.053036420041647E-2</v>
      </c>
      <c r="P1157" s="2">
        <v>4862</v>
      </c>
      <c r="Q1157" s="2">
        <v>540694</v>
      </c>
      <c r="R1157" s="2">
        <v>235238</v>
      </c>
      <c r="S1157" s="35">
        <v>2.0668429420416769E-2</v>
      </c>
      <c r="T1157" t="s">
        <v>4388</v>
      </c>
      <c r="U1157" t="s">
        <v>4388</v>
      </c>
      <c r="V1157" s="5" t="s">
        <v>4390</v>
      </c>
      <c r="W1157" s="5">
        <v>0</v>
      </c>
      <c r="X1157" s="4">
        <v>8.4527157320388527E-4</v>
      </c>
      <c r="Y1157" s="6">
        <v>1</v>
      </c>
      <c r="Z1157" s="4">
        <v>1.3806522000029894E-4</v>
      </c>
      <c r="AA1157" s="5">
        <v>429</v>
      </c>
      <c r="AC1157" s="16" t="str">
        <f t="shared" si="108"/>
        <v/>
      </c>
      <c r="AD1157" s="16" t="str">
        <f t="shared" si="109"/>
        <v/>
      </c>
      <c r="AE1157" s="16" t="str">
        <f t="shared" si="110"/>
        <v/>
      </c>
      <c r="AF1157" s="16">
        <f t="shared" si="111"/>
        <v>2.1513700993620655E-2</v>
      </c>
      <c r="AG1157" s="16" t="str">
        <f t="shared" si="112"/>
        <v/>
      </c>
      <c r="AH1157" s="16" t="str">
        <f t="shared" si="113"/>
        <v/>
      </c>
      <c r="AI1157" s="17" t="str">
        <f>IF('Peer Comparison Tool'!$D$11="NR","",IF($C1157='Peer Comparison Tool'!$D$9,COUNT('ALLL &lt;50B Database'!$AI$1:AI1156)+1,""))</f>
        <v/>
      </c>
    </row>
    <row r="1158" spans="1:35" x14ac:dyDescent="0.25">
      <c r="A1158" t="s">
        <v>1332</v>
      </c>
      <c r="B1158">
        <v>345747</v>
      </c>
      <c r="C1158" s="5" t="s">
        <v>1309</v>
      </c>
      <c r="D1158" s="5" t="s">
        <v>4387</v>
      </c>
      <c r="E1158" s="5" t="s">
        <v>4388</v>
      </c>
      <c r="F1158" s="2">
        <v>6071</v>
      </c>
      <c r="G1158" s="2">
        <v>597867</v>
      </c>
      <c r="H1158" s="2">
        <v>443049</v>
      </c>
      <c r="I1158" s="2">
        <v>44142</v>
      </c>
      <c r="J1158" s="2">
        <v>398907</v>
      </c>
      <c r="K1158" s="33">
        <v>1.5219086152912835E-2</v>
      </c>
      <c r="L1158" s="2">
        <v>5856</v>
      </c>
      <c r="M1158" s="2">
        <v>504070</v>
      </c>
      <c r="N1158" s="2">
        <v>381657</v>
      </c>
      <c r="O1158" s="33">
        <v>1.5343620056752529E-2</v>
      </c>
      <c r="P1158" s="2">
        <v>5956</v>
      </c>
      <c r="Q1158" s="2">
        <v>532023</v>
      </c>
      <c r="R1158" s="2">
        <v>395183</v>
      </c>
      <c r="S1158" s="35">
        <v>1.5071498520938401E-2</v>
      </c>
      <c r="T1158" t="s">
        <v>4388</v>
      </c>
      <c r="U1158" t="s">
        <v>4388</v>
      </c>
      <c r="V1158" s="5" t="s">
        <v>4387</v>
      </c>
      <c r="W1158" s="5">
        <v>0</v>
      </c>
      <c r="X1158" s="4">
        <v>1.4758763197443396E-4</v>
      </c>
      <c r="Y1158" s="6">
        <v>115</v>
      </c>
      <c r="Z1158" s="4">
        <v>-2.7212153581412761E-4</v>
      </c>
      <c r="AA1158" s="5">
        <v>1533</v>
      </c>
      <c r="AC1158" s="16" t="str">
        <f t="shared" si="108"/>
        <v/>
      </c>
      <c r="AD1158" s="16" t="str">
        <f t="shared" si="109"/>
        <v/>
      </c>
      <c r="AE1158" s="16" t="str">
        <f t="shared" si="110"/>
        <v/>
      </c>
      <c r="AF1158" s="16">
        <f t="shared" si="111"/>
        <v>1.5219086152912835E-2</v>
      </c>
      <c r="AG1158" s="16" t="str">
        <f t="shared" si="112"/>
        <v/>
      </c>
      <c r="AH1158" s="16" t="str">
        <f t="shared" si="113"/>
        <v/>
      </c>
      <c r="AI1158" s="17" t="str">
        <f>IF('Peer Comparison Tool'!$D$11="NR","",IF($C1158='Peer Comparison Tool'!$D$9,COUNT('ALLL &lt;50B Database'!$AI$1:AI1157)+1,""))</f>
        <v/>
      </c>
    </row>
    <row r="1159" spans="1:35" x14ac:dyDescent="0.25">
      <c r="A1159" t="s">
        <v>741</v>
      </c>
      <c r="B1159">
        <v>2539960</v>
      </c>
      <c r="C1159" s="5" t="s">
        <v>716</v>
      </c>
      <c r="D1159" s="5" t="s">
        <v>4390</v>
      </c>
      <c r="E1159" s="5" t="s">
        <v>4388</v>
      </c>
      <c r="F1159" s="2">
        <v>7450</v>
      </c>
      <c r="G1159" s="2">
        <v>597356</v>
      </c>
      <c r="H1159" s="2">
        <v>486589</v>
      </c>
      <c r="I1159" s="2">
        <v>22193</v>
      </c>
      <c r="J1159" s="2">
        <v>464396</v>
      </c>
      <c r="K1159" s="33">
        <v>1.6042343172637145E-2</v>
      </c>
      <c r="L1159" s="2">
        <v>6964</v>
      </c>
      <c r="M1159" s="2">
        <v>564246</v>
      </c>
      <c r="N1159" s="2">
        <v>479519</v>
      </c>
      <c r="O1159" s="33">
        <v>1.4522886475822647E-2</v>
      </c>
      <c r="P1159" s="2">
        <v>7103</v>
      </c>
      <c r="Q1159" s="2">
        <v>579278</v>
      </c>
      <c r="R1159" s="2">
        <v>473047</v>
      </c>
      <c r="S1159" s="35">
        <v>1.5015421300631861E-2</v>
      </c>
      <c r="T1159" t="s">
        <v>4388</v>
      </c>
      <c r="U1159" t="s">
        <v>4388</v>
      </c>
      <c r="V1159" s="5" t="s">
        <v>4390</v>
      </c>
      <c r="W1159" s="5">
        <v>0</v>
      </c>
      <c r="X1159" s="4">
        <v>1.026921872005284E-3</v>
      </c>
      <c r="Y1159" s="6">
        <v>347</v>
      </c>
      <c r="Z1159" s="4">
        <v>4.9253482480921332E-4</v>
      </c>
      <c r="AA1159" s="5">
        <v>1259</v>
      </c>
      <c r="AC1159" s="16" t="str">
        <f t="shared" si="108"/>
        <v/>
      </c>
      <c r="AD1159" s="16" t="str">
        <f t="shared" si="109"/>
        <v/>
      </c>
      <c r="AE1159" s="16" t="str">
        <f t="shared" si="110"/>
        <v/>
      </c>
      <c r="AF1159" s="16">
        <f t="shared" si="111"/>
        <v>1.6042343172637145E-2</v>
      </c>
      <c r="AG1159" s="16" t="str">
        <f t="shared" si="112"/>
        <v/>
      </c>
      <c r="AH1159" s="16" t="str">
        <f t="shared" si="113"/>
        <v/>
      </c>
      <c r="AI1159" s="17" t="str">
        <f>IF('Peer Comparison Tool'!$D$11="NR","",IF($C1159='Peer Comparison Tool'!$D$9,COUNT('ALLL &lt;50B Database'!$AI$1:AI1158)+1,""))</f>
        <v/>
      </c>
    </row>
    <row r="1160" spans="1:35" x14ac:dyDescent="0.25">
      <c r="A1160" t="s">
        <v>3022</v>
      </c>
      <c r="B1160">
        <v>3685396</v>
      </c>
      <c r="C1160" s="5" t="s">
        <v>2948</v>
      </c>
      <c r="D1160" s="5" t="s">
        <v>4390</v>
      </c>
      <c r="E1160" s="5" t="s">
        <v>4388</v>
      </c>
      <c r="F1160" s="2">
        <v>7227</v>
      </c>
      <c r="G1160" s="2">
        <v>596948</v>
      </c>
      <c r="H1160" s="2">
        <v>521640</v>
      </c>
      <c r="I1160" s="2">
        <v>201042</v>
      </c>
      <c r="J1160" s="2">
        <v>320598</v>
      </c>
      <c r="K1160" s="33">
        <v>2.2542249171860086E-2</v>
      </c>
      <c r="L1160" s="2">
        <v>5262</v>
      </c>
      <c r="M1160" s="2">
        <v>382692</v>
      </c>
      <c r="N1160" s="2">
        <v>332251</v>
      </c>
      <c r="O1160" s="33">
        <v>1.5837424116104993E-2</v>
      </c>
      <c r="P1160" s="2">
        <v>5694</v>
      </c>
      <c r="Q1160" s="2">
        <v>397529</v>
      </c>
      <c r="R1160" s="2">
        <v>341884</v>
      </c>
      <c r="S1160" s="35">
        <v>1.6654771793941803E-2</v>
      </c>
      <c r="T1160" t="s">
        <v>4388</v>
      </c>
      <c r="U1160" t="s">
        <v>4388</v>
      </c>
      <c r="V1160" s="5" t="s">
        <v>4390</v>
      </c>
      <c r="W1160" s="5">
        <v>0</v>
      </c>
      <c r="X1160" s="4">
        <v>5.8874773779182821E-3</v>
      </c>
      <c r="Y1160" s="6">
        <v>1533</v>
      </c>
      <c r="Z1160" s="4">
        <v>8.173476778368105E-4</v>
      </c>
      <c r="AA1160" s="5">
        <v>360</v>
      </c>
      <c r="AC1160" s="16" t="str">
        <f t="shared" si="108"/>
        <v/>
      </c>
      <c r="AD1160" s="16" t="str">
        <f t="shared" si="109"/>
        <v/>
      </c>
      <c r="AE1160" s="16" t="str">
        <f t="shared" si="110"/>
        <v/>
      </c>
      <c r="AF1160" s="16">
        <f t="shared" si="111"/>
        <v>2.2542249171860086E-2</v>
      </c>
      <c r="AG1160" s="16" t="str">
        <f t="shared" si="112"/>
        <v/>
      </c>
      <c r="AH1160" s="16" t="str">
        <f t="shared" si="113"/>
        <v/>
      </c>
      <c r="AI1160" s="17" t="str">
        <f>IF('Peer Comparison Tool'!$D$11="NR","",IF($C1160='Peer Comparison Tool'!$D$9,COUNT('ALLL &lt;50B Database'!$AI$1:AI1159)+1,""))</f>
        <v/>
      </c>
    </row>
    <row r="1161" spans="1:35" x14ac:dyDescent="0.25">
      <c r="A1161" t="s">
        <v>1862</v>
      </c>
      <c r="B1161">
        <v>899008</v>
      </c>
      <c r="C1161" s="5" t="s">
        <v>1795</v>
      </c>
      <c r="D1161" s="5" t="s">
        <v>4390</v>
      </c>
      <c r="E1161" s="5" t="s">
        <v>4388</v>
      </c>
      <c r="F1161" s="2">
        <v>3827</v>
      </c>
      <c r="G1161" s="2">
        <v>596755</v>
      </c>
      <c r="H1161" s="2">
        <v>457078</v>
      </c>
      <c r="I1161" s="2">
        <v>0</v>
      </c>
      <c r="J1161" s="2">
        <v>457078</v>
      </c>
      <c r="K1161" s="33">
        <v>8.3727503839607243E-3</v>
      </c>
      <c r="L1161" s="2">
        <v>3422</v>
      </c>
      <c r="M1161" s="2">
        <v>577102</v>
      </c>
      <c r="N1161" s="2">
        <v>437020</v>
      </c>
      <c r="O1161" s="33">
        <v>7.8303052491876801E-3</v>
      </c>
      <c r="P1161" s="2">
        <v>3557</v>
      </c>
      <c r="Q1161" s="2">
        <v>574634</v>
      </c>
      <c r="R1161" s="2">
        <v>445957</v>
      </c>
      <c r="S1161" s="35">
        <v>7.9761053195711688E-3</v>
      </c>
      <c r="T1161" t="s">
        <v>4388</v>
      </c>
      <c r="U1161" t="s">
        <v>4388</v>
      </c>
      <c r="V1161" s="5" t="s">
        <v>4390</v>
      </c>
      <c r="W1161" s="5">
        <v>0</v>
      </c>
      <c r="X1161" s="4">
        <v>3.9664506438955548E-4</v>
      </c>
      <c r="Y1161" s="6">
        <v>270</v>
      </c>
      <c r="Z1161" s="4">
        <v>1.4580007038348872E-4</v>
      </c>
      <c r="AA1161" s="5">
        <v>4239</v>
      </c>
      <c r="AC1161" s="16" t="str">
        <f t="shared" si="108"/>
        <v/>
      </c>
      <c r="AD1161" s="16" t="str">
        <f t="shared" si="109"/>
        <v/>
      </c>
      <c r="AE1161" s="16" t="str">
        <f t="shared" si="110"/>
        <v/>
      </c>
      <c r="AF1161" s="16">
        <f t="shared" si="111"/>
        <v>8.3727503839607243E-3</v>
      </c>
      <c r="AG1161" s="16" t="str">
        <f t="shared" si="112"/>
        <v/>
      </c>
      <c r="AH1161" s="16" t="str">
        <f t="shared" si="113"/>
        <v/>
      </c>
      <c r="AI1161" s="17" t="str">
        <f>IF('Peer Comparison Tool'!$D$11="NR","",IF($C1161='Peer Comparison Tool'!$D$9,COUNT('ALLL &lt;50B Database'!$AI$1:AI1160)+1,""))</f>
        <v/>
      </c>
    </row>
    <row r="1162" spans="1:35" x14ac:dyDescent="0.25">
      <c r="A1162" t="s">
        <v>3098</v>
      </c>
      <c r="B1162">
        <v>604024</v>
      </c>
      <c r="C1162" s="5" t="s">
        <v>3064</v>
      </c>
      <c r="D1162" s="5" t="s">
        <v>4390</v>
      </c>
      <c r="E1162" s="5" t="s">
        <v>4388</v>
      </c>
      <c r="F1162" s="2">
        <v>2923</v>
      </c>
      <c r="G1162" s="2">
        <v>596430</v>
      </c>
      <c r="H1162" s="2">
        <v>303943</v>
      </c>
      <c r="I1162" s="2">
        <v>63969</v>
      </c>
      <c r="J1162" s="2">
        <v>239974</v>
      </c>
      <c r="K1162" s="33">
        <v>1.2180486219340429E-2</v>
      </c>
      <c r="L1162" s="2">
        <v>2888</v>
      </c>
      <c r="M1162" s="2">
        <v>517904</v>
      </c>
      <c r="N1162" s="2">
        <v>257991</v>
      </c>
      <c r="O1162" s="33">
        <v>1.1194188944575585E-2</v>
      </c>
      <c r="P1162" s="2">
        <v>2924</v>
      </c>
      <c r="Q1162" s="2">
        <v>524671</v>
      </c>
      <c r="R1162" s="2">
        <v>245197</v>
      </c>
      <c r="S1162" s="35">
        <v>1.1925105119556927E-2</v>
      </c>
      <c r="T1162" t="s">
        <v>4388</v>
      </c>
      <c r="U1162" t="s">
        <v>4388</v>
      </c>
      <c r="V1162" s="5" t="s">
        <v>4390</v>
      </c>
      <c r="W1162" s="5">
        <v>0</v>
      </c>
      <c r="X1162" s="4">
        <v>2.5538109978350161E-4</v>
      </c>
      <c r="Y1162" s="6">
        <v>-1</v>
      </c>
      <c r="Z1162" s="4">
        <v>7.3091617498134177E-4</v>
      </c>
      <c r="AA1162" s="5">
        <v>2839</v>
      </c>
      <c r="AC1162" s="16" t="str">
        <f t="shared" si="108"/>
        <v/>
      </c>
      <c r="AD1162" s="16" t="str">
        <f t="shared" si="109"/>
        <v/>
      </c>
      <c r="AE1162" s="16" t="str">
        <f t="shared" si="110"/>
        <v/>
      </c>
      <c r="AF1162" s="16">
        <f t="shared" si="111"/>
        <v>1.2180486219340429E-2</v>
      </c>
      <c r="AG1162" s="16" t="str">
        <f t="shared" si="112"/>
        <v/>
      </c>
      <c r="AH1162" s="16" t="str">
        <f t="shared" si="113"/>
        <v/>
      </c>
      <c r="AI1162" s="17" t="str">
        <f>IF('Peer Comparison Tool'!$D$11="NR","",IF($C1162='Peer Comparison Tool'!$D$9,COUNT('ALLL &lt;50B Database'!$AI$1:AI1161)+1,""))</f>
        <v/>
      </c>
    </row>
    <row r="1163" spans="1:35" x14ac:dyDescent="0.25">
      <c r="A1163" t="s">
        <v>2880</v>
      </c>
      <c r="B1163">
        <v>2920773</v>
      </c>
      <c r="C1163" s="5" t="s">
        <v>2850</v>
      </c>
      <c r="D1163" s="5" t="s">
        <v>4390</v>
      </c>
      <c r="E1163" s="5" t="s">
        <v>4388</v>
      </c>
      <c r="F1163" s="2">
        <v>5982</v>
      </c>
      <c r="G1163" s="2">
        <v>595868</v>
      </c>
      <c r="H1163" s="2">
        <v>439239</v>
      </c>
      <c r="I1163" s="2">
        <v>42258</v>
      </c>
      <c r="J1163" s="2">
        <v>396981</v>
      </c>
      <c r="K1163" s="33">
        <v>1.5068731249102602E-2</v>
      </c>
      <c r="L1163" s="2">
        <v>6671</v>
      </c>
      <c r="M1163" s="2">
        <v>574936</v>
      </c>
      <c r="N1163" s="2">
        <v>419798</v>
      </c>
      <c r="O1163" s="33">
        <v>1.5890976136141668E-2</v>
      </c>
      <c r="P1163" s="2">
        <v>5493</v>
      </c>
      <c r="Q1163" s="2">
        <v>578731</v>
      </c>
      <c r="R1163" s="2">
        <v>421346</v>
      </c>
      <c r="S1163" s="35">
        <v>1.3036791615441941E-2</v>
      </c>
      <c r="T1163" t="s">
        <v>4388</v>
      </c>
      <c r="U1163" t="s">
        <v>4388</v>
      </c>
      <c r="V1163" s="5" t="s">
        <v>4390</v>
      </c>
      <c r="W1163" s="5">
        <v>0</v>
      </c>
      <c r="X1163" s="4">
        <v>2.0319396336606604E-3</v>
      </c>
      <c r="Y1163" s="6">
        <v>489</v>
      </c>
      <c r="Z1163" s="4">
        <v>-2.8541845206997273E-3</v>
      </c>
      <c r="AA1163" s="5">
        <v>1587</v>
      </c>
      <c r="AC1163" s="16" t="str">
        <f t="shared" si="108"/>
        <v/>
      </c>
      <c r="AD1163" s="16" t="str">
        <f t="shared" si="109"/>
        <v/>
      </c>
      <c r="AE1163" s="16" t="str">
        <f t="shared" si="110"/>
        <v/>
      </c>
      <c r="AF1163" s="16">
        <f t="shared" si="111"/>
        <v>1.5068731249102602E-2</v>
      </c>
      <c r="AG1163" s="16" t="str">
        <f t="shared" si="112"/>
        <v/>
      </c>
      <c r="AH1163" s="16" t="str">
        <f t="shared" si="113"/>
        <v/>
      </c>
      <c r="AI1163" s="17" t="str">
        <f>IF('Peer Comparison Tool'!$D$11="NR","",IF($C1163='Peer Comparison Tool'!$D$9,COUNT('ALLL &lt;50B Database'!$AI$1:AI1162)+1,""))</f>
        <v/>
      </c>
    </row>
    <row r="1164" spans="1:35" x14ac:dyDescent="0.25">
      <c r="A1164" t="s">
        <v>997</v>
      </c>
      <c r="B1164">
        <v>930442</v>
      </c>
      <c r="C1164" s="5" t="s">
        <v>926</v>
      </c>
      <c r="D1164" s="5" t="s">
        <v>4390</v>
      </c>
      <c r="E1164" s="5" t="s">
        <v>4388</v>
      </c>
      <c r="F1164" s="2">
        <v>5151</v>
      </c>
      <c r="G1164" s="2">
        <v>595673</v>
      </c>
      <c r="H1164" s="2">
        <v>444376</v>
      </c>
      <c r="I1164" s="2">
        <v>37131</v>
      </c>
      <c r="J1164" s="2">
        <v>407245</v>
      </c>
      <c r="K1164" s="33">
        <v>1.2648405750837947E-2</v>
      </c>
      <c r="L1164" s="2">
        <v>4631</v>
      </c>
      <c r="M1164" s="2">
        <v>566444</v>
      </c>
      <c r="N1164" s="2">
        <v>425624</v>
      </c>
      <c r="O1164" s="33">
        <v>1.0880495460782286E-2</v>
      </c>
      <c r="P1164" s="2">
        <v>4750</v>
      </c>
      <c r="Q1164" s="2">
        <v>555354</v>
      </c>
      <c r="R1164" s="2">
        <v>427257</v>
      </c>
      <c r="S1164" s="35">
        <v>1.1117430492654304E-2</v>
      </c>
      <c r="T1164" t="s">
        <v>4388</v>
      </c>
      <c r="U1164" t="s">
        <v>4388</v>
      </c>
      <c r="V1164" s="5" t="s">
        <v>4390</v>
      </c>
      <c r="W1164" s="5">
        <v>0</v>
      </c>
      <c r="X1164" s="4">
        <v>1.5309752581836433E-3</v>
      </c>
      <c r="Y1164" s="6">
        <v>401</v>
      </c>
      <c r="Z1164" s="4">
        <v>2.369350318720178E-4</v>
      </c>
      <c r="AA1164" s="5">
        <v>2615</v>
      </c>
      <c r="AC1164" s="16" t="str">
        <f t="shared" si="108"/>
        <v/>
      </c>
      <c r="AD1164" s="16" t="str">
        <f t="shared" si="109"/>
        <v/>
      </c>
      <c r="AE1164" s="16" t="str">
        <f t="shared" si="110"/>
        <v/>
      </c>
      <c r="AF1164" s="16">
        <f t="shared" si="111"/>
        <v>1.2648405750837947E-2</v>
      </c>
      <c r="AG1164" s="16" t="str">
        <f t="shared" si="112"/>
        <v/>
      </c>
      <c r="AH1164" s="16" t="str">
        <f t="shared" si="113"/>
        <v/>
      </c>
      <c r="AI1164" s="17" t="str">
        <f>IF('Peer Comparison Tool'!$D$11="NR","",IF($C1164='Peer Comparison Tool'!$D$9,COUNT('ALLL &lt;50B Database'!$AI$1:AI1163)+1,""))</f>
        <v/>
      </c>
    </row>
    <row r="1165" spans="1:35" x14ac:dyDescent="0.25">
      <c r="A1165" t="s">
        <v>4202</v>
      </c>
      <c r="B1165">
        <v>450959</v>
      </c>
      <c r="C1165" s="5" t="s">
        <v>4163</v>
      </c>
      <c r="D1165" s="5" t="s">
        <v>4390</v>
      </c>
      <c r="E1165" s="5" t="s">
        <v>4388</v>
      </c>
      <c r="F1165" s="2">
        <v>5903</v>
      </c>
      <c r="G1165" s="2">
        <v>595073</v>
      </c>
      <c r="H1165" s="2">
        <v>426326</v>
      </c>
      <c r="I1165" s="2">
        <v>52966</v>
      </c>
      <c r="J1165" s="2">
        <v>373360</v>
      </c>
      <c r="K1165" s="33">
        <v>1.5810477823012641E-2</v>
      </c>
      <c r="L1165" s="2">
        <v>5580</v>
      </c>
      <c r="M1165" s="2">
        <v>501272</v>
      </c>
      <c r="N1165" s="2">
        <v>360061</v>
      </c>
      <c r="O1165" s="33">
        <v>1.5497374056062723E-2</v>
      </c>
      <c r="P1165" s="2">
        <v>5694</v>
      </c>
      <c r="Q1165" s="2">
        <v>498749</v>
      </c>
      <c r="R1165" s="2">
        <v>367349</v>
      </c>
      <c r="S1165" s="35">
        <v>1.5500246359728759E-2</v>
      </c>
      <c r="T1165" t="s">
        <v>4388</v>
      </c>
      <c r="U1165" t="s">
        <v>4388</v>
      </c>
      <c r="V1165" s="5" t="s">
        <v>4390</v>
      </c>
      <c r="W1165" s="5">
        <v>0</v>
      </c>
      <c r="X1165" s="4">
        <v>3.102314632838811E-4</v>
      </c>
      <c r="Y1165" s="6">
        <v>209</v>
      </c>
      <c r="Z1165" s="4">
        <v>2.8723036660360107E-6</v>
      </c>
      <c r="AA1165" s="5">
        <v>1336</v>
      </c>
      <c r="AC1165" s="16" t="str">
        <f t="shared" si="108"/>
        <v/>
      </c>
      <c r="AD1165" s="16" t="str">
        <f t="shared" si="109"/>
        <v/>
      </c>
      <c r="AE1165" s="16" t="str">
        <f t="shared" si="110"/>
        <v/>
      </c>
      <c r="AF1165" s="16">
        <f t="shared" si="111"/>
        <v>1.5810477823012641E-2</v>
      </c>
      <c r="AG1165" s="16" t="str">
        <f t="shared" si="112"/>
        <v/>
      </c>
      <c r="AH1165" s="16" t="str">
        <f t="shared" si="113"/>
        <v/>
      </c>
      <c r="AI1165" s="17" t="str">
        <f>IF('Peer Comparison Tool'!$D$11="NR","",IF($C1165='Peer Comparison Tool'!$D$9,COUNT('ALLL &lt;50B Database'!$AI$1:AI1164)+1,""))</f>
        <v/>
      </c>
    </row>
    <row r="1166" spans="1:35" x14ac:dyDescent="0.25">
      <c r="A1166" t="s">
        <v>1603</v>
      </c>
      <c r="B1166">
        <v>899343</v>
      </c>
      <c r="C1166" s="5" t="s">
        <v>1578</v>
      </c>
      <c r="D1166" s="5" t="s">
        <v>4387</v>
      </c>
      <c r="E1166" s="5" t="s">
        <v>4388</v>
      </c>
      <c r="F1166" s="2">
        <v>4070</v>
      </c>
      <c r="G1166" s="2">
        <v>593982</v>
      </c>
      <c r="H1166" s="2">
        <v>324707</v>
      </c>
      <c r="I1166" s="2">
        <v>35910</v>
      </c>
      <c r="J1166" s="2">
        <v>288797</v>
      </c>
      <c r="K1166" s="33">
        <v>1.4092944178783021E-2</v>
      </c>
      <c r="L1166" s="2">
        <v>3410</v>
      </c>
      <c r="M1166" s="2">
        <v>564599</v>
      </c>
      <c r="N1166" s="2">
        <v>306865</v>
      </c>
      <c r="O1166" s="33">
        <v>1.1112378407443013E-2</v>
      </c>
      <c r="P1166" s="2">
        <v>3737</v>
      </c>
      <c r="Q1166" s="2">
        <v>551427</v>
      </c>
      <c r="R1166" s="2">
        <v>299775</v>
      </c>
      <c r="S1166" s="35">
        <v>1.2466016178800767E-2</v>
      </c>
      <c r="T1166" t="s">
        <v>4388</v>
      </c>
      <c r="U1166" t="s">
        <v>4388</v>
      </c>
      <c r="V1166" s="5" t="s">
        <v>4387</v>
      </c>
      <c r="W1166" s="5">
        <v>0</v>
      </c>
      <c r="X1166" s="4">
        <v>1.6269279999822535E-3</v>
      </c>
      <c r="Y1166" s="6">
        <v>333</v>
      </c>
      <c r="Z1166" s="4">
        <v>1.353637771357755E-3</v>
      </c>
      <c r="AA1166" s="5">
        <v>1945</v>
      </c>
      <c r="AC1166" s="16" t="str">
        <f t="shared" si="108"/>
        <v/>
      </c>
      <c r="AD1166" s="16" t="str">
        <f t="shared" si="109"/>
        <v/>
      </c>
      <c r="AE1166" s="16" t="str">
        <f t="shared" si="110"/>
        <v/>
      </c>
      <c r="AF1166" s="16">
        <f t="shared" si="111"/>
        <v>1.4092944178783021E-2</v>
      </c>
      <c r="AG1166" s="16" t="str">
        <f t="shared" si="112"/>
        <v/>
      </c>
      <c r="AH1166" s="16" t="str">
        <f t="shared" si="113"/>
        <v/>
      </c>
      <c r="AI1166" s="17" t="str">
        <f>IF('Peer Comparison Tool'!$D$11="NR","",IF($C1166='Peer Comparison Tool'!$D$9,COUNT('ALLL &lt;50B Database'!$AI$1:AI1165)+1,""))</f>
        <v/>
      </c>
    </row>
    <row r="1167" spans="1:35" x14ac:dyDescent="0.25">
      <c r="A1167" t="s">
        <v>996</v>
      </c>
      <c r="B1167">
        <v>640246</v>
      </c>
      <c r="C1167" s="5" t="s">
        <v>926</v>
      </c>
      <c r="D1167" s="5" t="s">
        <v>4387</v>
      </c>
      <c r="E1167" s="5" t="s">
        <v>4388</v>
      </c>
      <c r="F1167" s="2">
        <v>2269</v>
      </c>
      <c r="G1167" s="2">
        <v>593694</v>
      </c>
      <c r="H1167" s="2">
        <v>328240</v>
      </c>
      <c r="I1167" s="2">
        <v>433</v>
      </c>
      <c r="J1167" s="2">
        <v>327807</v>
      </c>
      <c r="K1167" s="33">
        <v>6.9217557892296382E-3</v>
      </c>
      <c r="L1167" s="2">
        <v>2213</v>
      </c>
      <c r="M1167" s="2">
        <v>545903</v>
      </c>
      <c r="N1167" s="2">
        <v>348458</v>
      </c>
      <c r="O1167" s="33">
        <v>6.3508371166682929E-3</v>
      </c>
      <c r="P1167" s="2">
        <v>2180</v>
      </c>
      <c r="Q1167" s="2">
        <v>564587</v>
      </c>
      <c r="R1167" s="2">
        <v>332991</v>
      </c>
      <c r="S1167" s="35">
        <v>6.5467234850191142E-3</v>
      </c>
      <c r="T1167" t="s">
        <v>4388</v>
      </c>
      <c r="U1167" t="s">
        <v>4388</v>
      </c>
      <c r="V1167" s="5" t="s">
        <v>4387</v>
      </c>
      <c r="W1167" s="5">
        <v>0</v>
      </c>
      <c r="X1167" s="4">
        <v>3.7503230421052393E-4</v>
      </c>
      <c r="Y1167" s="6">
        <v>89</v>
      </c>
      <c r="Z1167" s="4">
        <v>1.9588636835082135E-4</v>
      </c>
      <c r="AA1167" s="5">
        <v>4469</v>
      </c>
      <c r="AC1167" s="16" t="str">
        <f t="shared" si="108"/>
        <v/>
      </c>
      <c r="AD1167" s="16" t="str">
        <f t="shared" si="109"/>
        <v/>
      </c>
      <c r="AE1167" s="16" t="str">
        <f t="shared" si="110"/>
        <v/>
      </c>
      <c r="AF1167" s="16">
        <f t="shared" si="111"/>
        <v>6.9217557892296382E-3</v>
      </c>
      <c r="AG1167" s="16" t="str">
        <f t="shared" si="112"/>
        <v/>
      </c>
      <c r="AH1167" s="16" t="str">
        <f t="shared" si="113"/>
        <v/>
      </c>
      <c r="AI1167" s="17" t="str">
        <f>IF('Peer Comparison Tool'!$D$11="NR","",IF($C1167='Peer Comparison Tool'!$D$9,COUNT('ALLL &lt;50B Database'!$AI$1:AI1166)+1,""))</f>
        <v/>
      </c>
    </row>
    <row r="1168" spans="1:35" x14ac:dyDescent="0.25">
      <c r="A1168" t="s">
        <v>1863</v>
      </c>
      <c r="B1168">
        <v>61476</v>
      </c>
      <c r="C1168" s="5" t="s">
        <v>1795</v>
      </c>
      <c r="D1168" s="5" t="s">
        <v>4390</v>
      </c>
      <c r="E1168" s="5" t="s">
        <v>4388</v>
      </c>
      <c r="F1168" s="2">
        <v>1406</v>
      </c>
      <c r="G1168" s="2">
        <v>592382</v>
      </c>
      <c r="H1168" s="2">
        <v>418158</v>
      </c>
      <c r="I1168" s="2">
        <v>8404</v>
      </c>
      <c r="J1168" s="2">
        <v>409754</v>
      </c>
      <c r="K1168" s="33">
        <v>3.4313270889362885E-3</v>
      </c>
      <c r="L1168" s="2">
        <v>411</v>
      </c>
      <c r="M1168" s="2">
        <v>565988</v>
      </c>
      <c r="N1168" s="2">
        <v>430310</v>
      </c>
      <c r="O1168" s="33">
        <v>9.5512537472984592E-4</v>
      </c>
      <c r="P1168" s="2">
        <v>976</v>
      </c>
      <c r="Q1168" s="2">
        <v>572591</v>
      </c>
      <c r="R1168" s="2">
        <v>426677</v>
      </c>
      <c r="S1168" s="35">
        <v>2.2874446009510706E-3</v>
      </c>
      <c r="T1168" t="s">
        <v>4388</v>
      </c>
      <c r="U1168" t="s">
        <v>4388</v>
      </c>
      <c r="V1168" s="5" t="s">
        <v>4390</v>
      </c>
      <c r="W1168" s="5">
        <v>0</v>
      </c>
      <c r="X1168" s="4">
        <v>1.1438824879852179E-3</v>
      </c>
      <c r="Y1168" s="6">
        <v>430</v>
      </c>
      <c r="Z1168" s="4">
        <v>1.3323192262212247E-3</v>
      </c>
      <c r="AA1168" s="5">
        <v>4727</v>
      </c>
      <c r="AC1168" s="16" t="str">
        <f t="shared" si="108"/>
        <v/>
      </c>
      <c r="AD1168" s="16" t="str">
        <f t="shared" si="109"/>
        <v/>
      </c>
      <c r="AE1168" s="16" t="str">
        <f t="shared" si="110"/>
        <v/>
      </c>
      <c r="AF1168" s="16">
        <f t="shared" si="111"/>
        <v>3.4313270889362885E-3</v>
      </c>
      <c r="AG1168" s="16" t="str">
        <f t="shared" si="112"/>
        <v/>
      </c>
      <c r="AH1168" s="16" t="str">
        <f t="shared" si="113"/>
        <v/>
      </c>
      <c r="AI1168" s="17" t="str">
        <f>IF('Peer Comparison Tool'!$D$11="NR","",IF($C1168='Peer Comparison Tool'!$D$9,COUNT('ALLL &lt;50B Database'!$AI$1:AI1167)+1,""))</f>
        <v/>
      </c>
    </row>
    <row r="1169" spans="1:35" x14ac:dyDescent="0.25">
      <c r="A1169" t="s">
        <v>3528</v>
      </c>
      <c r="B1169">
        <v>591320</v>
      </c>
      <c r="C1169" s="5" t="s">
        <v>3516</v>
      </c>
      <c r="D1169" s="5" t="s">
        <v>4387</v>
      </c>
      <c r="E1169" s="5" t="s">
        <v>4388</v>
      </c>
      <c r="F1169" s="2">
        <v>3202</v>
      </c>
      <c r="G1169" s="2">
        <v>592285</v>
      </c>
      <c r="H1169" s="2">
        <v>417035</v>
      </c>
      <c r="I1169" s="2">
        <v>36515</v>
      </c>
      <c r="J1169" s="2">
        <v>380520</v>
      </c>
      <c r="K1169" s="33">
        <v>8.4148007989067585E-3</v>
      </c>
      <c r="L1169" s="2">
        <v>2727</v>
      </c>
      <c r="M1169" s="2">
        <v>516369</v>
      </c>
      <c r="N1169" s="2">
        <v>365800</v>
      </c>
      <c r="O1169" s="33">
        <v>7.4548933843630403E-3</v>
      </c>
      <c r="P1169" s="2">
        <v>2693</v>
      </c>
      <c r="Q1169" s="2">
        <v>521585</v>
      </c>
      <c r="R1169" s="2">
        <v>374759</v>
      </c>
      <c r="S1169" s="35">
        <v>7.1859515048337732E-3</v>
      </c>
      <c r="T1169" t="s">
        <v>4388</v>
      </c>
      <c r="U1169" t="s">
        <v>4388</v>
      </c>
      <c r="V1169" s="5" t="s">
        <v>4387</v>
      </c>
      <c r="W1169" s="5">
        <v>0</v>
      </c>
      <c r="X1169" s="4">
        <v>1.2288492940729853E-3</v>
      </c>
      <c r="Y1169" s="6">
        <v>509</v>
      </c>
      <c r="Z1169" s="4">
        <v>-2.689418795292671E-4</v>
      </c>
      <c r="AA1169" s="5">
        <v>4227</v>
      </c>
      <c r="AC1169" s="16" t="str">
        <f t="shared" si="108"/>
        <v/>
      </c>
      <c r="AD1169" s="16" t="str">
        <f t="shared" si="109"/>
        <v/>
      </c>
      <c r="AE1169" s="16" t="str">
        <f t="shared" si="110"/>
        <v/>
      </c>
      <c r="AF1169" s="16">
        <f t="shared" si="111"/>
        <v>8.4148007989067585E-3</v>
      </c>
      <c r="AG1169" s="16" t="str">
        <f t="shared" si="112"/>
        <v/>
      </c>
      <c r="AH1169" s="16" t="str">
        <f t="shared" si="113"/>
        <v/>
      </c>
      <c r="AI1169" s="17" t="str">
        <f>IF('Peer Comparison Tool'!$D$11="NR","",IF($C1169='Peer Comparison Tool'!$D$9,COUNT('ALLL &lt;50B Database'!$AI$1:AI1168)+1,""))</f>
        <v/>
      </c>
    </row>
    <row r="1170" spans="1:35" x14ac:dyDescent="0.25">
      <c r="A1170" t="s">
        <v>1864</v>
      </c>
      <c r="B1170">
        <v>163370</v>
      </c>
      <c r="C1170" s="5" t="s">
        <v>1795</v>
      </c>
      <c r="D1170" s="5" t="s">
        <v>4390</v>
      </c>
      <c r="E1170" s="5" t="s">
        <v>4388</v>
      </c>
      <c r="F1170" s="2">
        <v>5065</v>
      </c>
      <c r="G1170" s="2">
        <v>592194</v>
      </c>
      <c r="H1170" s="2">
        <v>431848</v>
      </c>
      <c r="I1170" s="2">
        <v>17731</v>
      </c>
      <c r="J1170" s="2">
        <v>414117</v>
      </c>
      <c r="K1170" s="33">
        <v>1.2230842974328511E-2</v>
      </c>
      <c r="L1170" s="2">
        <v>4563</v>
      </c>
      <c r="M1170" s="2">
        <v>519129</v>
      </c>
      <c r="N1170" s="2">
        <v>424023</v>
      </c>
      <c r="O1170" s="33">
        <v>1.0761208708018197E-2</v>
      </c>
      <c r="P1170" s="2">
        <v>5070</v>
      </c>
      <c r="Q1170" s="2">
        <v>547922</v>
      </c>
      <c r="R1170" s="2">
        <v>419333</v>
      </c>
      <c r="S1170" s="35">
        <v>1.209062964278986E-2</v>
      </c>
      <c r="T1170" t="s">
        <v>4388</v>
      </c>
      <c r="U1170" t="s">
        <v>4388</v>
      </c>
      <c r="V1170" s="5" t="s">
        <v>4390</v>
      </c>
      <c r="W1170" s="5">
        <v>0</v>
      </c>
      <c r="X1170" s="4">
        <v>1.4021333153865084E-4</v>
      </c>
      <c r="Y1170" s="6">
        <v>-5</v>
      </c>
      <c r="Z1170" s="4">
        <v>1.3294209347716624E-3</v>
      </c>
      <c r="AA1170" s="5">
        <v>2820</v>
      </c>
      <c r="AC1170" s="16" t="str">
        <f t="shared" si="108"/>
        <v/>
      </c>
      <c r="AD1170" s="16" t="str">
        <f t="shared" si="109"/>
        <v/>
      </c>
      <c r="AE1170" s="16" t="str">
        <f t="shared" si="110"/>
        <v/>
      </c>
      <c r="AF1170" s="16">
        <f t="shared" si="111"/>
        <v>1.2230842974328511E-2</v>
      </c>
      <c r="AG1170" s="16" t="str">
        <f t="shared" si="112"/>
        <v/>
      </c>
      <c r="AH1170" s="16" t="str">
        <f t="shared" si="113"/>
        <v/>
      </c>
      <c r="AI1170" s="17" t="str">
        <f>IF('Peer Comparison Tool'!$D$11="NR","",IF($C1170='Peer Comparison Tool'!$D$9,COUNT('ALLL &lt;50B Database'!$AI$1:AI1169)+1,""))</f>
        <v/>
      </c>
    </row>
    <row r="1171" spans="1:35" x14ac:dyDescent="0.25">
      <c r="A1171" t="s">
        <v>3630</v>
      </c>
      <c r="B1171">
        <v>2877345</v>
      </c>
      <c r="C1171" s="5" t="s">
        <v>3603</v>
      </c>
      <c r="D1171" s="5" t="s">
        <v>4387</v>
      </c>
      <c r="E1171" s="5" t="s">
        <v>4388</v>
      </c>
      <c r="F1171" s="2">
        <v>6480</v>
      </c>
      <c r="G1171" s="2">
        <v>591695</v>
      </c>
      <c r="H1171" s="2">
        <v>500025</v>
      </c>
      <c r="I1171" s="2">
        <v>45658</v>
      </c>
      <c r="J1171" s="2">
        <v>454367</v>
      </c>
      <c r="K1171" s="33">
        <v>1.4261599103808155E-2</v>
      </c>
      <c r="L1171" s="2">
        <v>5380</v>
      </c>
      <c r="M1171" s="2">
        <v>551549</v>
      </c>
      <c r="N1171" s="2">
        <v>469173</v>
      </c>
      <c r="O1171" s="33">
        <v>1.1466985525595037E-2</v>
      </c>
      <c r="P1171" s="2">
        <v>5680</v>
      </c>
      <c r="Q1171" s="2">
        <v>561055</v>
      </c>
      <c r="R1171" s="2">
        <v>464737</v>
      </c>
      <c r="S1171" s="35">
        <v>1.2221966402502921E-2</v>
      </c>
      <c r="T1171" t="s">
        <v>4388</v>
      </c>
      <c r="U1171" t="s">
        <v>4388</v>
      </c>
      <c r="V1171" s="5" t="s">
        <v>4387</v>
      </c>
      <c r="W1171" s="5">
        <v>0</v>
      </c>
      <c r="X1171" s="4">
        <v>2.0396327013052339E-3</v>
      </c>
      <c r="Y1171" s="6">
        <v>800</v>
      </c>
      <c r="Z1171" s="4">
        <v>7.5498087690788369E-4</v>
      </c>
      <c r="AA1171" s="5">
        <v>1858</v>
      </c>
      <c r="AC1171" s="16" t="str">
        <f t="shared" si="108"/>
        <v/>
      </c>
      <c r="AD1171" s="16" t="str">
        <f t="shared" si="109"/>
        <v/>
      </c>
      <c r="AE1171" s="16" t="str">
        <f t="shared" si="110"/>
        <v/>
      </c>
      <c r="AF1171" s="16">
        <f t="shared" si="111"/>
        <v>1.4261599103808155E-2</v>
      </c>
      <c r="AG1171" s="16" t="str">
        <f t="shared" si="112"/>
        <v/>
      </c>
      <c r="AH1171" s="16" t="str">
        <f t="shared" si="113"/>
        <v/>
      </c>
      <c r="AI1171" s="17" t="str">
        <f>IF('Peer Comparison Tool'!$D$11="NR","",IF($C1171='Peer Comparison Tool'!$D$9,COUNT('ALLL &lt;50B Database'!$AI$1:AI1170)+1,""))</f>
        <v/>
      </c>
    </row>
    <row r="1172" spans="1:35" x14ac:dyDescent="0.25">
      <c r="A1172" t="s">
        <v>713</v>
      </c>
      <c r="B1172">
        <v>827560</v>
      </c>
      <c r="C1172" s="5" t="s">
        <v>707</v>
      </c>
      <c r="D1172" s="5" t="s">
        <v>4389</v>
      </c>
      <c r="E1172" s="5" t="s">
        <v>4388</v>
      </c>
      <c r="F1172" s="2">
        <v>11781</v>
      </c>
      <c r="G1172" s="2">
        <v>591356</v>
      </c>
      <c r="H1172" s="2">
        <v>393256</v>
      </c>
      <c r="I1172" s="2">
        <v>0</v>
      </c>
      <c r="J1172" s="2">
        <v>393256</v>
      </c>
      <c r="K1172" s="33">
        <v>2.9957584881095265E-2</v>
      </c>
      <c r="L1172" s="2">
        <v>11548</v>
      </c>
      <c r="M1172" s="2">
        <v>589208</v>
      </c>
      <c r="N1172" s="2">
        <v>403228</v>
      </c>
      <c r="O1172" s="33">
        <v>2.8638884204469927E-2</v>
      </c>
      <c r="P1172" s="2">
        <v>11760</v>
      </c>
      <c r="Q1172" s="2">
        <v>596542</v>
      </c>
      <c r="R1172" s="2">
        <v>401682</v>
      </c>
      <c r="S1172" s="35">
        <v>2.9276890674712834E-2</v>
      </c>
      <c r="T1172" t="s">
        <v>4388</v>
      </c>
      <c r="U1172" t="s">
        <v>4388</v>
      </c>
      <c r="V1172" s="5" t="s">
        <v>4389</v>
      </c>
      <c r="W1172" s="5">
        <v>0</v>
      </c>
      <c r="X1172" s="4">
        <v>6.8069420638243103E-4</v>
      </c>
      <c r="Y1172" s="6">
        <v>21</v>
      </c>
      <c r="Z1172" s="4">
        <v>6.380064702429071E-4</v>
      </c>
      <c r="AA1172" s="5">
        <v>146</v>
      </c>
      <c r="AC1172" s="16" t="str">
        <f t="shared" si="108"/>
        <v/>
      </c>
      <c r="AD1172" s="16" t="str">
        <f t="shared" si="109"/>
        <v/>
      </c>
      <c r="AE1172" s="16" t="str">
        <f t="shared" si="110"/>
        <v/>
      </c>
      <c r="AF1172" s="16">
        <f t="shared" si="111"/>
        <v>2.9957584881095265E-2</v>
      </c>
      <c r="AG1172" s="16" t="str">
        <f t="shared" si="112"/>
        <v/>
      </c>
      <c r="AH1172" s="16" t="str">
        <f t="shared" si="113"/>
        <v/>
      </c>
      <c r="AI1172" s="17" t="str">
        <f>IF('Peer Comparison Tool'!$D$11="NR","",IF($C1172='Peer Comparison Tool'!$D$9,COUNT('ALLL &lt;50B Database'!$AI$1:AI1171)+1,""))</f>
        <v/>
      </c>
    </row>
    <row r="1173" spans="1:35" x14ac:dyDescent="0.25">
      <c r="A1173" t="s">
        <v>143</v>
      </c>
      <c r="B1173">
        <v>294023</v>
      </c>
      <c r="C1173" s="5" t="s">
        <v>3064</v>
      </c>
      <c r="D1173" s="5" t="s">
        <v>4390</v>
      </c>
      <c r="E1173" s="5" t="s">
        <v>4388</v>
      </c>
      <c r="F1173" s="2">
        <v>5098</v>
      </c>
      <c r="G1173" s="2">
        <v>590692</v>
      </c>
      <c r="H1173" s="2">
        <v>330622</v>
      </c>
      <c r="I1173" s="2">
        <v>0</v>
      </c>
      <c r="J1173" s="2">
        <v>330622</v>
      </c>
      <c r="K1173" s="33">
        <v>1.5419421575091796E-2</v>
      </c>
      <c r="L1173" s="2">
        <v>4487</v>
      </c>
      <c r="M1173" s="2">
        <v>494299</v>
      </c>
      <c r="N1173" s="2">
        <v>332704</v>
      </c>
      <c r="O1173" s="33">
        <v>1.3486462441088776E-2</v>
      </c>
      <c r="P1173" s="2">
        <v>4562</v>
      </c>
      <c r="Q1173" s="2">
        <v>528713</v>
      </c>
      <c r="R1173" s="2">
        <v>336518</v>
      </c>
      <c r="S1173" s="35">
        <v>1.355648137692486E-2</v>
      </c>
      <c r="T1173" t="s">
        <v>4388</v>
      </c>
      <c r="U1173" t="s">
        <v>4388</v>
      </c>
      <c r="V1173" s="5" t="s">
        <v>4390</v>
      </c>
      <c r="W1173" s="5">
        <v>0</v>
      </c>
      <c r="X1173" s="4">
        <v>1.8629401981669364E-3</v>
      </c>
      <c r="Y1173" s="6">
        <v>536</v>
      </c>
      <c r="Z1173" s="4">
        <v>7.001893583608379E-5</v>
      </c>
      <c r="AA1173" s="5">
        <v>1460</v>
      </c>
      <c r="AC1173" s="16" t="str">
        <f t="shared" si="108"/>
        <v/>
      </c>
      <c r="AD1173" s="16" t="str">
        <f t="shared" si="109"/>
        <v/>
      </c>
      <c r="AE1173" s="16" t="str">
        <f t="shared" si="110"/>
        <v/>
      </c>
      <c r="AF1173" s="16">
        <f t="shared" si="111"/>
        <v>1.5419421575091796E-2</v>
      </c>
      <c r="AG1173" s="16" t="str">
        <f t="shared" si="112"/>
        <v/>
      </c>
      <c r="AH1173" s="16" t="str">
        <f t="shared" si="113"/>
        <v/>
      </c>
      <c r="AI1173" s="17" t="str">
        <f>IF('Peer Comparison Tool'!$D$11="NR","",IF($C1173='Peer Comparison Tool'!$D$9,COUNT('ALLL &lt;50B Database'!$AI$1:AI1172)+1,""))</f>
        <v/>
      </c>
    </row>
    <row r="1174" spans="1:35" x14ac:dyDescent="0.25">
      <c r="A1174" t="s">
        <v>449</v>
      </c>
      <c r="B1174">
        <v>791821</v>
      </c>
      <c r="C1174" s="5" t="s">
        <v>448</v>
      </c>
      <c r="D1174" s="5" t="s">
        <v>4390</v>
      </c>
      <c r="E1174" s="5" t="s">
        <v>4388</v>
      </c>
      <c r="F1174" s="2">
        <v>5339</v>
      </c>
      <c r="G1174" s="2">
        <v>590158</v>
      </c>
      <c r="H1174" s="2">
        <v>445090</v>
      </c>
      <c r="I1174" s="2">
        <v>60279</v>
      </c>
      <c r="J1174" s="2">
        <v>384811</v>
      </c>
      <c r="K1174" s="33">
        <v>1.3874343508891378E-2</v>
      </c>
      <c r="L1174" s="2">
        <v>4097</v>
      </c>
      <c r="M1174" s="2">
        <v>523311</v>
      </c>
      <c r="N1174" s="2">
        <v>383507</v>
      </c>
      <c r="O1174" s="33">
        <v>1.0682986229716798E-2</v>
      </c>
      <c r="P1174" s="2">
        <v>4681</v>
      </c>
      <c r="Q1174" s="2">
        <v>532284</v>
      </c>
      <c r="R1174" s="2">
        <v>385031</v>
      </c>
      <c r="S1174" s="35">
        <v>1.2157462645864878E-2</v>
      </c>
      <c r="T1174" t="s">
        <v>4388</v>
      </c>
      <c r="U1174" t="s">
        <v>4388</v>
      </c>
      <c r="V1174" s="5" t="s">
        <v>4390</v>
      </c>
      <c r="W1174" s="5">
        <v>0</v>
      </c>
      <c r="X1174" s="4">
        <v>1.7168808630264997E-3</v>
      </c>
      <c r="Y1174" s="6">
        <v>658</v>
      </c>
      <c r="Z1174" s="4">
        <v>1.4744764161480801E-3</v>
      </c>
      <c r="AA1174" s="5">
        <v>2034</v>
      </c>
      <c r="AC1174" s="16" t="str">
        <f t="shared" si="108"/>
        <v/>
      </c>
      <c r="AD1174" s="16" t="str">
        <f t="shared" si="109"/>
        <v/>
      </c>
      <c r="AE1174" s="16" t="str">
        <f t="shared" si="110"/>
        <v/>
      </c>
      <c r="AF1174" s="16">
        <f t="shared" si="111"/>
        <v>1.3874343508891378E-2</v>
      </c>
      <c r="AG1174" s="16" t="str">
        <f t="shared" si="112"/>
        <v/>
      </c>
      <c r="AH1174" s="16" t="str">
        <f t="shared" si="113"/>
        <v/>
      </c>
      <c r="AI1174" s="17" t="str">
        <f>IF('Peer Comparison Tool'!$D$11="NR","",IF($C1174='Peer Comparison Tool'!$D$9,COUNT('ALLL &lt;50B Database'!$AI$1:AI1173)+1,""))</f>
        <v/>
      </c>
    </row>
    <row r="1175" spans="1:35" x14ac:dyDescent="0.25">
      <c r="A1175" t="s">
        <v>1720</v>
      </c>
      <c r="B1175">
        <v>616036</v>
      </c>
      <c r="C1175" s="5" t="s">
        <v>1695</v>
      </c>
      <c r="D1175" s="5" t="s">
        <v>4390</v>
      </c>
      <c r="E1175" s="5" t="s">
        <v>4388</v>
      </c>
      <c r="F1175" s="2">
        <v>11548</v>
      </c>
      <c r="G1175" s="2">
        <v>589683</v>
      </c>
      <c r="H1175" s="2">
        <v>365174</v>
      </c>
      <c r="I1175" s="2">
        <v>71729</v>
      </c>
      <c r="J1175" s="2">
        <v>293445</v>
      </c>
      <c r="K1175" s="33">
        <v>3.9353200770161356E-2</v>
      </c>
      <c r="L1175" s="2">
        <v>11653</v>
      </c>
      <c r="M1175" s="2">
        <v>485744</v>
      </c>
      <c r="N1175" s="2">
        <v>323020</v>
      </c>
      <c r="O1175" s="33">
        <v>3.6075165624419543E-2</v>
      </c>
      <c r="P1175" s="2">
        <v>11893</v>
      </c>
      <c r="Q1175" s="2">
        <v>512640</v>
      </c>
      <c r="R1175" s="2">
        <v>316760</v>
      </c>
      <c r="S1175" s="35">
        <v>3.7545775981815889E-2</v>
      </c>
      <c r="T1175" t="s">
        <v>4388</v>
      </c>
      <c r="U1175" t="s">
        <v>4388</v>
      </c>
      <c r="V1175" s="5" t="s">
        <v>4390</v>
      </c>
      <c r="W1175" s="5">
        <v>0</v>
      </c>
      <c r="X1175" s="4">
        <v>1.8074247883454672E-3</v>
      </c>
      <c r="Y1175" s="6">
        <v>-345</v>
      </c>
      <c r="Z1175" s="4">
        <v>1.4706103573963458E-3</v>
      </c>
      <c r="AA1175" s="5">
        <v>73</v>
      </c>
      <c r="AC1175" s="16" t="str">
        <f t="shared" si="108"/>
        <v/>
      </c>
      <c r="AD1175" s="16" t="str">
        <f t="shared" si="109"/>
        <v/>
      </c>
      <c r="AE1175" s="16" t="str">
        <f t="shared" si="110"/>
        <v/>
      </c>
      <c r="AF1175" s="16">
        <f t="shared" si="111"/>
        <v>3.9353200770161356E-2</v>
      </c>
      <c r="AG1175" s="16" t="str">
        <f t="shared" si="112"/>
        <v/>
      </c>
      <c r="AH1175" s="16" t="str">
        <f t="shared" si="113"/>
        <v/>
      </c>
      <c r="AI1175" s="17" t="str">
        <f>IF('Peer Comparison Tool'!$D$11="NR","",IF($C1175='Peer Comparison Tool'!$D$9,COUNT('ALLL &lt;50B Database'!$AI$1:AI1174)+1,""))</f>
        <v/>
      </c>
    </row>
    <row r="1176" spans="1:35" x14ac:dyDescent="0.25">
      <c r="A1176" t="s">
        <v>2617</v>
      </c>
      <c r="B1176">
        <v>3047659</v>
      </c>
      <c r="C1176" s="5" t="s">
        <v>2604</v>
      </c>
      <c r="D1176" s="5" t="s">
        <v>4390</v>
      </c>
      <c r="E1176" s="5" t="s">
        <v>4388</v>
      </c>
      <c r="F1176" s="2">
        <v>2468</v>
      </c>
      <c r="G1176" s="2">
        <v>589017</v>
      </c>
      <c r="H1176" s="2">
        <v>456502</v>
      </c>
      <c r="I1176" s="2">
        <v>167319</v>
      </c>
      <c r="J1176" s="2">
        <v>289183</v>
      </c>
      <c r="K1176" s="33">
        <v>8.5343882593375137E-3</v>
      </c>
      <c r="L1176" s="2">
        <v>1546</v>
      </c>
      <c r="M1176" s="2">
        <v>347549</v>
      </c>
      <c r="N1176" s="2">
        <v>256353</v>
      </c>
      <c r="O1176" s="33">
        <v>6.0307466657304578E-3</v>
      </c>
      <c r="P1176" s="2">
        <v>1936</v>
      </c>
      <c r="Q1176" s="2">
        <v>394884</v>
      </c>
      <c r="R1176" s="2">
        <v>272969</v>
      </c>
      <c r="S1176" s="35">
        <v>7.092380453458085E-3</v>
      </c>
      <c r="T1176" t="s">
        <v>4388</v>
      </c>
      <c r="U1176" t="s">
        <v>4388</v>
      </c>
      <c r="V1176" s="5" t="s">
        <v>4390</v>
      </c>
      <c r="W1176" s="5">
        <v>0</v>
      </c>
      <c r="X1176" s="4">
        <v>1.4420078058794287E-3</v>
      </c>
      <c r="Y1176" s="6">
        <v>532</v>
      </c>
      <c r="Z1176" s="4">
        <v>1.0616337877276272E-3</v>
      </c>
      <c r="AA1176" s="5">
        <v>4192</v>
      </c>
      <c r="AC1176" s="16" t="str">
        <f t="shared" si="108"/>
        <v/>
      </c>
      <c r="AD1176" s="16" t="str">
        <f t="shared" si="109"/>
        <v/>
      </c>
      <c r="AE1176" s="16" t="str">
        <f t="shared" si="110"/>
        <v/>
      </c>
      <c r="AF1176" s="16">
        <f t="shared" si="111"/>
        <v>8.5343882593375137E-3</v>
      </c>
      <c r="AG1176" s="16" t="str">
        <f t="shared" si="112"/>
        <v/>
      </c>
      <c r="AH1176" s="16" t="str">
        <f t="shared" si="113"/>
        <v/>
      </c>
      <c r="AI1176" s="17" t="str">
        <f>IF('Peer Comparison Tool'!$D$11="NR","",IF($C1176='Peer Comparison Tool'!$D$9,COUNT('ALLL &lt;50B Database'!$AI$1:AI1175)+1,""))</f>
        <v/>
      </c>
    </row>
    <row r="1177" spans="1:35" x14ac:dyDescent="0.25">
      <c r="A1177" t="s">
        <v>3814</v>
      </c>
      <c r="B1177">
        <v>561864</v>
      </c>
      <c r="C1177" s="5" t="s">
        <v>3704</v>
      </c>
      <c r="D1177" s="5" t="s">
        <v>4390</v>
      </c>
      <c r="E1177" s="5" t="s">
        <v>4388</v>
      </c>
      <c r="F1177" s="2">
        <v>4289</v>
      </c>
      <c r="G1177" s="2">
        <v>588411</v>
      </c>
      <c r="H1177" s="2">
        <v>427284</v>
      </c>
      <c r="I1177" s="2">
        <v>120328</v>
      </c>
      <c r="J1177" s="2">
        <v>306956</v>
      </c>
      <c r="K1177" s="33">
        <v>1.3972686639127431E-2</v>
      </c>
      <c r="L1177" s="2">
        <v>3655</v>
      </c>
      <c r="M1177" s="2">
        <v>456302</v>
      </c>
      <c r="N1177" s="2">
        <v>292312</v>
      </c>
      <c r="O1177" s="33">
        <v>1.2503763102438491E-2</v>
      </c>
      <c r="P1177" s="2">
        <v>4016</v>
      </c>
      <c r="Q1177" s="2">
        <v>459829</v>
      </c>
      <c r="R1177" s="2">
        <v>322888</v>
      </c>
      <c r="S1177" s="35">
        <v>1.2437749312455093E-2</v>
      </c>
      <c r="T1177" t="s">
        <v>4388</v>
      </c>
      <c r="U1177" t="s">
        <v>4388</v>
      </c>
      <c r="V1177" s="5" t="s">
        <v>4390</v>
      </c>
      <c r="W1177" s="5">
        <v>0</v>
      </c>
      <c r="X1177" s="4">
        <v>1.5349373266723386E-3</v>
      </c>
      <c r="Y1177" s="6">
        <v>273</v>
      </c>
      <c r="Z1177" s="4">
        <v>-6.6013789983398324E-5</v>
      </c>
      <c r="AA1177" s="5">
        <v>1999</v>
      </c>
      <c r="AC1177" s="16" t="str">
        <f t="shared" si="108"/>
        <v/>
      </c>
      <c r="AD1177" s="16" t="str">
        <f t="shared" si="109"/>
        <v/>
      </c>
      <c r="AE1177" s="16" t="str">
        <f t="shared" si="110"/>
        <v/>
      </c>
      <c r="AF1177" s="16">
        <f t="shared" si="111"/>
        <v>1.3972686639127431E-2</v>
      </c>
      <c r="AG1177" s="16" t="str">
        <f t="shared" si="112"/>
        <v/>
      </c>
      <c r="AH1177" s="16" t="str">
        <f t="shared" si="113"/>
        <v/>
      </c>
      <c r="AI1177" s="17" t="str">
        <f>IF('Peer Comparison Tool'!$D$11="NR","",IF($C1177='Peer Comparison Tool'!$D$9,COUNT('ALLL &lt;50B Database'!$AI$1:AI1176)+1,""))</f>
        <v/>
      </c>
    </row>
    <row r="1178" spans="1:35" x14ac:dyDescent="0.25">
      <c r="A1178" t="s">
        <v>520</v>
      </c>
      <c r="B1178">
        <v>2847142</v>
      </c>
      <c r="C1178" s="5" t="s">
        <v>462</v>
      </c>
      <c r="D1178" s="5" t="s">
        <v>4390</v>
      </c>
      <c r="E1178" s="5" t="s">
        <v>4388</v>
      </c>
      <c r="F1178" s="2">
        <v>3138</v>
      </c>
      <c r="G1178" s="2">
        <v>588249</v>
      </c>
      <c r="H1178" s="2">
        <v>416428</v>
      </c>
      <c r="I1178" s="2">
        <v>167642</v>
      </c>
      <c r="J1178" s="2">
        <v>248786</v>
      </c>
      <c r="K1178" s="33">
        <v>1.2613249941716977E-2</v>
      </c>
      <c r="L1178" s="2">
        <v>2801</v>
      </c>
      <c r="M1178" s="2">
        <v>287319</v>
      </c>
      <c r="N1178" s="2">
        <v>214770</v>
      </c>
      <c r="O1178" s="33">
        <v>1.3041858732597663E-2</v>
      </c>
      <c r="P1178" s="2">
        <v>2853</v>
      </c>
      <c r="Q1178" s="2">
        <v>338071</v>
      </c>
      <c r="R1178" s="2">
        <v>257798</v>
      </c>
      <c r="S1178" s="35">
        <v>1.1066804242081009E-2</v>
      </c>
      <c r="T1178" t="s">
        <v>4388</v>
      </c>
      <c r="U1178" t="s">
        <v>4388</v>
      </c>
      <c r="V1178" s="5" t="s">
        <v>4390</v>
      </c>
      <c r="W1178" s="5">
        <v>0</v>
      </c>
      <c r="X1178" s="4">
        <v>1.5464456996359677E-3</v>
      </c>
      <c r="Y1178" s="6">
        <v>285</v>
      </c>
      <c r="Z1178" s="4">
        <v>-1.9750544905166537E-3</v>
      </c>
      <c r="AA1178" s="5">
        <v>2638</v>
      </c>
      <c r="AC1178" s="16" t="str">
        <f t="shared" si="108"/>
        <v/>
      </c>
      <c r="AD1178" s="16" t="str">
        <f t="shared" si="109"/>
        <v/>
      </c>
      <c r="AE1178" s="16" t="str">
        <f t="shared" si="110"/>
        <v/>
      </c>
      <c r="AF1178" s="16">
        <f t="shared" si="111"/>
        <v>1.2613249941716977E-2</v>
      </c>
      <c r="AG1178" s="16" t="str">
        <f t="shared" si="112"/>
        <v/>
      </c>
      <c r="AH1178" s="16" t="str">
        <f t="shared" si="113"/>
        <v/>
      </c>
      <c r="AI1178" s="17">
        <f>IF('Peer Comparison Tool'!$D$11="NR","",IF($C1178='Peer Comparison Tool'!$D$9,COUNT('ALLL &lt;50B Database'!$AI$1:AI1177)+1,""))</f>
        <v>34</v>
      </c>
    </row>
    <row r="1179" spans="1:35" x14ac:dyDescent="0.25">
      <c r="A1179" t="s">
        <v>1414</v>
      </c>
      <c r="B1179">
        <v>888552</v>
      </c>
      <c r="C1179" s="5" t="s">
        <v>3704</v>
      </c>
      <c r="D1179" s="5" t="s">
        <v>4390</v>
      </c>
      <c r="E1179" s="5" t="s">
        <v>4388</v>
      </c>
      <c r="F1179" s="2">
        <v>5226</v>
      </c>
      <c r="G1179" s="2">
        <v>587961</v>
      </c>
      <c r="H1179" s="2">
        <v>440055</v>
      </c>
      <c r="I1179" s="2">
        <v>41967</v>
      </c>
      <c r="J1179" s="2">
        <v>398088</v>
      </c>
      <c r="K1179" s="33">
        <v>1.3127750648097907E-2</v>
      </c>
      <c r="L1179" s="2">
        <v>4507</v>
      </c>
      <c r="M1179" s="2">
        <v>518824</v>
      </c>
      <c r="N1179" s="2">
        <v>362322</v>
      </c>
      <c r="O1179" s="33">
        <v>1.2439211530075458E-2</v>
      </c>
      <c r="P1179" s="2">
        <v>4733</v>
      </c>
      <c r="Q1179" s="2">
        <v>518768</v>
      </c>
      <c r="R1179" s="2">
        <v>387663</v>
      </c>
      <c r="S1179" s="35">
        <v>1.2209057867271316E-2</v>
      </c>
      <c r="T1179" t="s">
        <v>4388</v>
      </c>
      <c r="U1179" t="s">
        <v>4388</v>
      </c>
      <c r="V1179" s="5" t="s">
        <v>4390</v>
      </c>
      <c r="W1179" s="5">
        <v>0</v>
      </c>
      <c r="X1179" s="4">
        <v>9.1869278082659135E-4</v>
      </c>
      <c r="Y1179" s="6">
        <v>493</v>
      </c>
      <c r="Z1179" s="4">
        <v>-2.3015366280414173E-4</v>
      </c>
      <c r="AA1179" s="5">
        <v>2356</v>
      </c>
      <c r="AC1179" s="16" t="str">
        <f t="shared" si="108"/>
        <v/>
      </c>
      <c r="AD1179" s="16" t="str">
        <f t="shared" si="109"/>
        <v/>
      </c>
      <c r="AE1179" s="16" t="str">
        <f t="shared" si="110"/>
        <v/>
      </c>
      <c r="AF1179" s="16">
        <f t="shared" si="111"/>
        <v>1.3127750648097907E-2</v>
      </c>
      <c r="AG1179" s="16" t="str">
        <f t="shared" si="112"/>
        <v/>
      </c>
      <c r="AH1179" s="16" t="str">
        <f t="shared" si="113"/>
        <v/>
      </c>
      <c r="AI1179" s="17" t="str">
        <f>IF('Peer Comparison Tool'!$D$11="NR","",IF($C1179='Peer Comparison Tool'!$D$9,COUNT('ALLL &lt;50B Database'!$AI$1:AI1178)+1,""))</f>
        <v/>
      </c>
    </row>
    <row r="1180" spans="1:35" x14ac:dyDescent="0.25">
      <c r="A1180" t="s">
        <v>434</v>
      </c>
      <c r="B1180">
        <v>2756909</v>
      </c>
      <c r="C1180" s="5" t="s">
        <v>416</v>
      </c>
      <c r="D1180" s="5" t="s">
        <v>4390</v>
      </c>
      <c r="E1180" s="5" t="s">
        <v>4388</v>
      </c>
      <c r="F1180" s="2">
        <v>3688</v>
      </c>
      <c r="G1180" s="2">
        <v>586726</v>
      </c>
      <c r="H1180" s="2">
        <v>453830</v>
      </c>
      <c r="I1180" s="2">
        <v>99327</v>
      </c>
      <c r="J1180" s="2">
        <v>354503</v>
      </c>
      <c r="K1180" s="33">
        <v>1.0403297010180449E-2</v>
      </c>
      <c r="L1180" s="2">
        <v>3659</v>
      </c>
      <c r="M1180" s="2">
        <v>427606</v>
      </c>
      <c r="N1180" s="2">
        <v>347456</v>
      </c>
      <c r="O1180" s="33">
        <v>1.0530829802910296E-2</v>
      </c>
      <c r="P1180" s="2">
        <v>3633</v>
      </c>
      <c r="Q1180" s="2">
        <v>465914</v>
      </c>
      <c r="R1180" s="2">
        <v>360351</v>
      </c>
      <c r="S1180" s="35">
        <v>1.0081836875712846E-2</v>
      </c>
      <c r="T1180" t="s">
        <v>4388</v>
      </c>
      <c r="U1180" t="s">
        <v>4388</v>
      </c>
      <c r="V1180" s="5" t="s">
        <v>4390</v>
      </c>
      <c r="W1180" s="5">
        <v>0</v>
      </c>
      <c r="X1180" s="4">
        <v>3.2146013446760283E-4</v>
      </c>
      <c r="Y1180" s="6">
        <v>55</v>
      </c>
      <c r="Z1180" s="4">
        <v>-4.4899292719744952E-4</v>
      </c>
      <c r="AA1180" s="5">
        <v>3636</v>
      </c>
      <c r="AC1180" s="16" t="str">
        <f t="shared" si="108"/>
        <v/>
      </c>
      <c r="AD1180" s="16" t="str">
        <f t="shared" si="109"/>
        <v/>
      </c>
      <c r="AE1180" s="16" t="str">
        <f t="shared" si="110"/>
        <v/>
      </c>
      <c r="AF1180" s="16">
        <f t="shared" si="111"/>
        <v>1.0403297010180449E-2</v>
      </c>
      <c r="AG1180" s="16" t="str">
        <f t="shared" si="112"/>
        <v/>
      </c>
      <c r="AH1180" s="16" t="str">
        <f t="shared" si="113"/>
        <v/>
      </c>
      <c r="AI1180" s="17" t="str">
        <f>IF('Peer Comparison Tool'!$D$11="NR","",IF($C1180='Peer Comparison Tool'!$D$9,COUNT('ALLL &lt;50B Database'!$AI$1:AI1179)+1,""))</f>
        <v/>
      </c>
    </row>
    <row r="1181" spans="1:35" x14ac:dyDescent="0.25">
      <c r="A1181" t="s">
        <v>3235</v>
      </c>
      <c r="B1181">
        <v>984258</v>
      </c>
      <c r="C1181" s="5" t="s">
        <v>3209</v>
      </c>
      <c r="D1181" s="5" t="s">
        <v>4390</v>
      </c>
      <c r="E1181" s="5" t="s">
        <v>4388</v>
      </c>
      <c r="F1181" s="2">
        <v>5038</v>
      </c>
      <c r="G1181" s="2">
        <v>586179</v>
      </c>
      <c r="H1181" s="2">
        <v>370441</v>
      </c>
      <c r="I1181" s="2">
        <v>35973</v>
      </c>
      <c r="J1181" s="2">
        <v>334468</v>
      </c>
      <c r="K1181" s="33">
        <v>1.5062726479065262E-2</v>
      </c>
      <c r="L1181" s="2">
        <v>4661</v>
      </c>
      <c r="M1181" s="2">
        <v>546218</v>
      </c>
      <c r="N1181" s="2">
        <v>351389</v>
      </c>
      <c r="O1181" s="33">
        <v>1.3264501734544906E-2</v>
      </c>
      <c r="P1181" s="2">
        <v>4789</v>
      </c>
      <c r="Q1181" s="2">
        <v>561815</v>
      </c>
      <c r="R1181" s="2">
        <v>343437</v>
      </c>
      <c r="S1181" s="35">
        <v>1.3944333312951139E-2</v>
      </c>
      <c r="T1181" t="s">
        <v>4388</v>
      </c>
      <c r="U1181" t="s">
        <v>4388</v>
      </c>
      <c r="V1181" s="5" t="s">
        <v>4390</v>
      </c>
      <c r="W1181" s="5">
        <v>0</v>
      </c>
      <c r="X1181" s="4">
        <v>1.118393166114123E-3</v>
      </c>
      <c r="Y1181" s="6">
        <v>249</v>
      </c>
      <c r="Z1181" s="4">
        <v>6.7983157840623316E-4</v>
      </c>
      <c r="AA1181" s="5">
        <v>1593</v>
      </c>
      <c r="AC1181" s="16" t="str">
        <f t="shared" si="108"/>
        <v/>
      </c>
      <c r="AD1181" s="16" t="str">
        <f t="shared" si="109"/>
        <v/>
      </c>
      <c r="AE1181" s="16" t="str">
        <f t="shared" si="110"/>
        <v/>
      </c>
      <c r="AF1181" s="16">
        <f t="shared" si="111"/>
        <v>1.5062726479065262E-2</v>
      </c>
      <c r="AG1181" s="16" t="str">
        <f t="shared" si="112"/>
        <v/>
      </c>
      <c r="AH1181" s="16" t="str">
        <f t="shared" si="113"/>
        <v/>
      </c>
      <c r="AI1181" s="17" t="str">
        <f>IF('Peer Comparison Tool'!$D$11="NR","",IF($C1181='Peer Comparison Tool'!$D$9,COUNT('ALLL &lt;50B Database'!$AI$1:AI1180)+1,""))</f>
        <v/>
      </c>
    </row>
    <row r="1182" spans="1:35" x14ac:dyDescent="0.25">
      <c r="A1182" t="s">
        <v>507</v>
      </c>
      <c r="B1182">
        <v>318835</v>
      </c>
      <c r="C1182" s="5" t="s">
        <v>462</v>
      </c>
      <c r="D1182" s="5" t="s">
        <v>4390</v>
      </c>
      <c r="E1182" s="5" t="s">
        <v>4388</v>
      </c>
      <c r="F1182" s="2">
        <v>3320</v>
      </c>
      <c r="G1182" s="2">
        <v>585831</v>
      </c>
      <c r="H1182" s="2">
        <v>472695</v>
      </c>
      <c r="I1182" s="2">
        <v>113286</v>
      </c>
      <c r="J1182" s="2">
        <v>359409</v>
      </c>
      <c r="K1182" s="33">
        <v>9.2373869324363055E-3</v>
      </c>
      <c r="L1182" s="2">
        <v>2264</v>
      </c>
      <c r="M1182" s="2">
        <v>430363</v>
      </c>
      <c r="N1182" s="2">
        <v>346833</v>
      </c>
      <c r="O1182" s="33">
        <v>6.5276372202183758E-3</v>
      </c>
      <c r="P1182" s="2">
        <v>2416</v>
      </c>
      <c r="Q1182" s="2">
        <v>455645</v>
      </c>
      <c r="R1182" s="2">
        <v>356328</v>
      </c>
      <c r="S1182" s="35">
        <v>6.7802698637210662E-3</v>
      </c>
      <c r="T1182" t="s">
        <v>4388</v>
      </c>
      <c r="U1182" t="s">
        <v>4388</v>
      </c>
      <c r="V1182" s="5" t="s">
        <v>4390</v>
      </c>
      <c r="W1182" s="5">
        <v>0</v>
      </c>
      <c r="X1182" s="4">
        <v>2.4571170687152392E-3</v>
      </c>
      <c r="Y1182" s="6">
        <v>904</v>
      </c>
      <c r="Z1182" s="4">
        <v>2.526326435026904E-4</v>
      </c>
      <c r="AA1182" s="5">
        <v>4017</v>
      </c>
      <c r="AC1182" s="16" t="str">
        <f t="shared" si="108"/>
        <v/>
      </c>
      <c r="AD1182" s="16" t="str">
        <f t="shared" si="109"/>
        <v/>
      </c>
      <c r="AE1182" s="16" t="str">
        <f t="shared" si="110"/>
        <v/>
      </c>
      <c r="AF1182" s="16">
        <f t="shared" si="111"/>
        <v>9.2373869324363055E-3</v>
      </c>
      <c r="AG1182" s="16" t="str">
        <f t="shared" si="112"/>
        <v/>
      </c>
      <c r="AH1182" s="16" t="str">
        <f t="shared" si="113"/>
        <v/>
      </c>
      <c r="AI1182" s="17">
        <f>IF('Peer Comparison Tool'!$D$11="NR","",IF($C1182='Peer Comparison Tool'!$D$9,COUNT('ALLL &lt;50B Database'!$AI$1:AI1181)+1,""))</f>
        <v>35</v>
      </c>
    </row>
    <row r="1183" spans="1:35" x14ac:dyDescent="0.25">
      <c r="A1183" t="s">
        <v>3097</v>
      </c>
      <c r="B1183">
        <v>702911</v>
      </c>
      <c r="C1183" s="5" t="s">
        <v>3064</v>
      </c>
      <c r="D1183" s="5" t="s">
        <v>4390</v>
      </c>
      <c r="E1183" s="5" t="s">
        <v>4388</v>
      </c>
      <c r="F1183" s="2">
        <v>2963</v>
      </c>
      <c r="G1183" s="2">
        <v>585088</v>
      </c>
      <c r="H1183" s="2">
        <v>296616</v>
      </c>
      <c r="I1183" s="2">
        <v>14761</v>
      </c>
      <c r="J1183" s="2">
        <v>281855</v>
      </c>
      <c r="K1183" s="33">
        <v>1.0512497560802541E-2</v>
      </c>
      <c r="L1183" s="2">
        <v>2852</v>
      </c>
      <c r="M1183" s="2">
        <v>513501</v>
      </c>
      <c r="N1183" s="2">
        <v>288249</v>
      </c>
      <c r="O1183" s="33">
        <v>9.8942233971323398E-3</v>
      </c>
      <c r="P1183" s="2">
        <v>2873</v>
      </c>
      <c r="Q1183" s="2">
        <v>530238</v>
      </c>
      <c r="R1183" s="2">
        <v>289755</v>
      </c>
      <c r="S1183" s="35">
        <v>9.9152732480889023E-3</v>
      </c>
      <c r="T1183" t="s">
        <v>4388</v>
      </c>
      <c r="U1183" t="s">
        <v>4388</v>
      </c>
      <c r="V1183" s="5" t="s">
        <v>4390</v>
      </c>
      <c r="W1183" s="5">
        <v>0</v>
      </c>
      <c r="X1183" s="4">
        <v>5.9722431271363834E-4</v>
      </c>
      <c r="Y1183" s="6">
        <v>90</v>
      </c>
      <c r="Z1183" s="4">
        <v>2.1049850956562574E-5</v>
      </c>
      <c r="AA1183" s="5">
        <v>3596</v>
      </c>
      <c r="AC1183" s="16" t="str">
        <f t="shared" si="108"/>
        <v/>
      </c>
      <c r="AD1183" s="16" t="str">
        <f t="shared" si="109"/>
        <v/>
      </c>
      <c r="AE1183" s="16" t="str">
        <f t="shared" si="110"/>
        <v/>
      </c>
      <c r="AF1183" s="16">
        <f t="shared" si="111"/>
        <v>1.0512497560802541E-2</v>
      </c>
      <c r="AG1183" s="16" t="str">
        <f t="shared" si="112"/>
        <v/>
      </c>
      <c r="AH1183" s="16" t="str">
        <f t="shared" si="113"/>
        <v/>
      </c>
      <c r="AI1183" s="17" t="str">
        <f>IF('Peer Comparison Tool'!$D$11="NR","",IF($C1183='Peer Comparison Tool'!$D$9,COUNT('ALLL &lt;50B Database'!$AI$1:AI1182)+1,""))</f>
        <v/>
      </c>
    </row>
    <row r="1184" spans="1:35" x14ac:dyDescent="0.25">
      <c r="A1184" t="s">
        <v>2341</v>
      </c>
      <c r="B1184">
        <v>2785646</v>
      </c>
      <c r="C1184" s="5" t="s">
        <v>2299</v>
      </c>
      <c r="D1184" s="5" t="s">
        <v>4390</v>
      </c>
      <c r="E1184" s="5" t="s">
        <v>4388</v>
      </c>
      <c r="F1184" s="2">
        <v>6388</v>
      </c>
      <c r="G1184" s="2">
        <v>584930</v>
      </c>
      <c r="H1184" s="2">
        <v>523901</v>
      </c>
      <c r="I1184" s="2">
        <v>31357</v>
      </c>
      <c r="J1184" s="2">
        <v>492544</v>
      </c>
      <c r="K1184" s="33">
        <v>1.2969399688149688E-2</v>
      </c>
      <c r="L1184" s="2">
        <v>5481</v>
      </c>
      <c r="M1184" s="2">
        <v>530931</v>
      </c>
      <c r="N1184" s="2">
        <v>469924</v>
      </c>
      <c r="O1184" s="33">
        <v>1.1663588154680332E-2</v>
      </c>
      <c r="P1184" s="2">
        <v>5862</v>
      </c>
      <c r="Q1184" s="2">
        <v>550763</v>
      </c>
      <c r="R1184" s="2">
        <v>482315</v>
      </c>
      <c r="S1184" s="35">
        <v>1.2153882835905995E-2</v>
      </c>
      <c r="T1184" t="s">
        <v>4388</v>
      </c>
      <c r="U1184" t="s">
        <v>4388</v>
      </c>
      <c r="V1184" s="5" t="s">
        <v>4390</v>
      </c>
      <c r="W1184" s="5">
        <v>0</v>
      </c>
      <c r="X1184" s="4">
        <v>8.1551685224369279E-4</v>
      </c>
      <c r="Y1184" s="6">
        <v>526</v>
      </c>
      <c r="Z1184" s="4">
        <v>4.9029468122566318E-4</v>
      </c>
      <c r="AA1184" s="5">
        <v>2449</v>
      </c>
      <c r="AC1184" s="16" t="str">
        <f t="shared" si="108"/>
        <v/>
      </c>
      <c r="AD1184" s="16" t="str">
        <f t="shared" si="109"/>
        <v/>
      </c>
      <c r="AE1184" s="16" t="str">
        <f t="shared" si="110"/>
        <v/>
      </c>
      <c r="AF1184" s="16">
        <f t="shared" si="111"/>
        <v>1.2969399688149688E-2</v>
      </c>
      <c r="AG1184" s="16" t="str">
        <f t="shared" si="112"/>
        <v/>
      </c>
      <c r="AH1184" s="16" t="str">
        <f t="shared" si="113"/>
        <v/>
      </c>
      <c r="AI1184" s="17" t="str">
        <f>IF('Peer Comparison Tool'!$D$11="NR","",IF($C1184='Peer Comparison Tool'!$D$9,COUNT('ALLL &lt;50B Database'!$AI$1:AI1183)+1,""))</f>
        <v/>
      </c>
    </row>
    <row r="1185" spans="1:35" x14ac:dyDescent="0.25">
      <c r="A1185" t="s">
        <v>1718</v>
      </c>
      <c r="B1185">
        <v>974754</v>
      </c>
      <c r="C1185" s="5" t="s">
        <v>1695</v>
      </c>
      <c r="D1185" s="5" t="s">
        <v>4390</v>
      </c>
      <c r="E1185" s="5" t="s">
        <v>4388</v>
      </c>
      <c r="F1185" s="2">
        <v>1688</v>
      </c>
      <c r="G1185" s="2">
        <v>584920</v>
      </c>
      <c r="H1185" s="2">
        <v>308840</v>
      </c>
      <c r="I1185" s="2">
        <v>61141</v>
      </c>
      <c r="J1185" s="2">
        <v>247699</v>
      </c>
      <c r="K1185" s="33">
        <v>6.8147227078026156E-3</v>
      </c>
      <c r="L1185" s="2">
        <v>1466</v>
      </c>
      <c r="M1185" s="2">
        <v>532833</v>
      </c>
      <c r="N1185" s="2">
        <v>234492</v>
      </c>
      <c r="O1185" s="33">
        <v>6.2518124285689917E-3</v>
      </c>
      <c r="P1185" s="2">
        <v>1423</v>
      </c>
      <c r="Q1185" s="2">
        <v>528138</v>
      </c>
      <c r="R1185" s="2">
        <v>245364</v>
      </c>
      <c r="S1185" s="35">
        <v>5.799546795780962E-3</v>
      </c>
      <c r="T1185" t="s">
        <v>4388</v>
      </c>
      <c r="U1185" t="s">
        <v>4388</v>
      </c>
      <c r="V1185" s="5" t="s">
        <v>4390</v>
      </c>
      <c r="W1185" s="5">
        <v>0</v>
      </c>
      <c r="X1185" s="4">
        <v>1.0151759120216536E-3</v>
      </c>
      <c r="Y1185" s="6">
        <v>265</v>
      </c>
      <c r="Z1185" s="4">
        <v>-4.5226563278802975E-4</v>
      </c>
      <c r="AA1185" s="5">
        <v>4494</v>
      </c>
      <c r="AC1185" s="16" t="str">
        <f t="shared" si="108"/>
        <v/>
      </c>
      <c r="AD1185" s="16" t="str">
        <f t="shared" si="109"/>
        <v/>
      </c>
      <c r="AE1185" s="16" t="str">
        <f t="shared" si="110"/>
        <v/>
      </c>
      <c r="AF1185" s="16">
        <f t="shared" si="111"/>
        <v>6.8147227078026156E-3</v>
      </c>
      <c r="AG1185" s="16" t="str">
        <f t="shared" si="112"/>
        <v/>
      </c>
      <c r="AH1185" s="16" t="str">
        <f t="shared" si="113"/>
        <v/>
      </c>
      <c r="AI1185" s="17" t="str">
        <f>IF('Peer Comparison Tool'!$D$11="NR","",IF($C1185='Peer Comparison Tool'!$D$9,COUNT('ALLL &lt;50B Database'!$AI$1:AI1184)+1,""))</f>
        <v/>
      </c>
    </row>
    <row r="1186" spans="1:35" x14ac:dyDescent="0.25">
      <c r="A1186" t="s">
        <v>2342</v>
      </c>
      <c r="B1186">
        <v>436953</v>
      </c>
      <c r="C1186" s="5" t="s">
        <v>2299</v>
      </c>
      <c r="D1186" s="5" t="s">
        <v>4390</v>
      </c>
      <c r="E1186" s="5" t="s">
        <v>4388</v>
      </c>
      <c r="F1186" s="2">
        <v>7466</v>
      </c>
      <c r="G1186" s="2">
        <v>584882</v>
      </c>
      <c r="H1186" s="2">
        <v>469444</v>
      </c>
      <c r="I1186" s="2">
        <v>17437</v>
      </c>
      <c r="J1186" s="2">
        <v>452007</v>
      </c>
      <c r="K1186" s="33">
        <v>1.6517443313930978E-2</v>
      </c>
      <c r="L1186" s="2">
        <v>7011</v>
      </c>
      <c r="M1186" s="2">
        <v>527864</v>
      </c>
      <c r="N1186" s="2">
        <v>441805</v>
      </c>
      <c r="O1186" s="33">
        <v>1.5868991976098052E-2</v>
      </c>
      <c r="P1186" s="2">
        <v>7276</v>
      </c>
      <c r="Q1186" s="2">
        <v>544572</v>
      </c>
      <c r="R1186" s="2">
        <v>457446</v>
      </c>
      <c r="S1186" s="35">
        <v>1.5905702531009126E-2</v>
      </c>
      <c r="T1186" t="s">
        <v>4388</v>
      </c>
      <c r="U1186" t="s">
        <v>4388</v>
      </c>
      <c r="V1186" s="5" t="s">
        <v>4390</v>
      </c>
      <c r="W1186" s="5">
        <v>0</v>
      </c>
      <c r="X1186" s="4">
        <v>6.1174078292185186E-4</v>
      </c>
      <c r="Y1186" s="6">
        <v>190</v>
      </c>
      <c r="Z1186" s="4">
        <v>3.671055491107425E-5</v>
      </c>
      <c r="AA1186" s="5">
        <v>1136</v>
      </c>
      <c r="AC1186" s="16" t="str">
        <f t="shared" si="108"/>
        <v/>
      </c>
      <c r="AD1186" s="16" t="str">
        <f t="shared" si="109"/>
        <v/>
      </c>
      <c r="AE1186" s="16" t="str">
        <f t="shared" si="110"/>
        <v/>
      </c>
      <c r="AF1186" s="16">
        <f t="shared" si="111"/>
        <v>1.6517443313930978E-2</v>
      </c>
      <c r="AG1186" s="16" t="str">
        <f t="shared" si="112"/>
        <v/>
      </c>
      <c r="AH1186" s="16" t="str">
        <f t="shared" si="113"/>
        <v/>
      </c>
      <c r="AI1186" s="17" t="str">
        <f>IF('Peer Comparison Tool'!$D$11="NR","",IF($C1186='Peer Comparison Tool'!$D$9,COUNT('ALLL &lt;50B Database'!$AI$1:AI1185)+1,""))</f>
        <v/>
      </c>
    </row>
    <row r="1187" spans="1:35" x14ac:dyDescent="0.25">
      <c r="A1187" t="s">
        <v>139</v>
      </c>
      <c r="B1187">
        <v>2594240</v>
      </c>
      <c r="C1187" s="5" t="s">
        <v>113</v>
      </c>
      <c r="D1187" s="5" t="s">
        <v>4390</v>
      </c>
      <c r="E1187" s="5" t="s">
        <v>4388</v>
      </c>
      <c r="F1187" s="2">
        <v>5252</v>
      </c>
      <c r="G1187" s="2">
        <v>584875</v>
      </c>
      <c r="H1187" s="2">
        <v>388097</v>
      </c>
      <c r="I1187" s="2">
        <v>0</v>
      </c>
      <c r="J1187" s="2">
        <v>388097</v>
      </c>
      <c r="K1187" s="33">
        <v>1.3532699299401953E-2</v>
      </c>
      <c r="L1187" s="2">
        <v>5000</v>
      </c>
      <c r="M1187" s="2">
        <v>316713</v>
      </c>
      <c r="N1187" s="2">
        <v>267981</v>
      </c>
      <c r="O1187" s="33">
        <v>1.8658039189345513E-2</v>
      </c>
      <c r="P1187" s="2">
        <v>5002</v>
      </c>
      <c r="Q1187" s="2">
        <v>407966</v>
      </c>
      <c r="R1187" s="2">
        <v>335421</v>
      </c>
      <c r="S1187" s="35">
        <v>1.4912602371348246E-2</v>
      </c>
      <c r="T1187" t="s">
        <v>4388</v>
      </c>
      <c r="U1187" t="s">
        <v>4388</v>
      </c>
      <c r="V1187" s="5" t="s">
        <v>4390</v>
      </c>
      <c r="W1187" s="5">
        <v>0</v>
      </c>
      <c r="X1187" s="4">
        <v>-1.3799030719462927E-3</v>
      </c>
      <c r="Y1187" s="6">
        <v>250</v>
      </c>
      <c r="Z1187" s="4">
        <v>-3.7454368179972667E-3</v>
      </c>
      <c r="AA1187" s="5">
        <v>2180</v>
      </c>
      <c r="AC1187" s="16" t="str">
        <f t="shared" si="108"/>
        <v/>
      </c>
      <c r="AD1187" s="16" t="str">
        <f t="shared" si="109"/>
        <v/>
      </c>
      <c r="AE1187" s="16" t="str">
        <f t="shared" si="110"/>
        <v/>
      </c>
      <c r="AF1187" s="16">
        <f t="shared" si="111"/>
        <v>1.3532699299401953E-2</v>
      </c>
      <c r="AG1187" s="16" t="str">
        <f t="shared" si="112"/>
        <v/>
      </c>
      <c r="AH1187" s="16" t="str">
        <f t="shared" si="113"/>
        <v/>
      </c>
      <c r="AI1187" s="17" t="str">
        <f>IF('Peer Comparison Tool'!$D$11="NR","",IF($C1187='Peer Comparison Tool'!$D$9,COUNT('ALLL &lt;50B Database'!$AI$1:AI1186)+1,""))</f>
        <v/>
      </c>
    </row>
    <row r="1188" spans="1:35" x14ac:dyDescent="0.25">
      <c r="A1188" t="s">
        <v>3801</v>
      </c>
      <c r="B1188">
        <v>911160</v>
      </c>
      <c r="C1188" s="5" t="s">
        <v>3704</v>
      </c>
      <c r="D1188" s="5" t="s">
        <v>4390</v>
      </c>
      <c r="E1188" s="5" t="s">
        <v>4388</v>
      </c>
      <c r="F1188" s="2">
        <v>2659</v>
      </c>
      <c r="G1188" s="2">
        <v>584371</v>
      </c>
      <c r="H1188" s="2">
        <v>354017</v>
      </c>
      <c r="I1188" s="2">
        <v>16747</v>
      </c>
      <c r="J1188" s="2">
        <v>337270</v>
      </c>
      <c r="K1188" s="33">
        <v>7.8838912444035934E-3</v>
      </c>
      <c r="L1188" s="2">
        <v>2564</v>
      </c>
      <c r="M1188" s="2">
        <v>548117</v>
      </c>
      <c r="N1188" s="2">
        <v>348344</v>
      </c>
      <c r="O1188" s="33">
        <v>7.3605401557081509E-3</v>
      </c>
      <c r="P1188" s="2">
        <v>2607</v>
      </c>
      <c r="Q1188" s="2">
        <v>553776</v>
      </c>
      <c r="R1188" s="2">
        <v>348256</v>
      </c>
      <c r="S1188" s="35">
        <v>7.485872461637416E-3</v>
      </c>
      <c r="T1188" t="s">
        <v>4388</v>
      </c>
      <c r="U1188" t="s">
        <v>4388</v>
      </c>
      <c r="V1188" s="5" t="s">
        <v>4390</v>
      </c>
      <c r="W1188" s="5">
        <v>0</v>
      </c>
      <c r="X1188" s="4">
        <v>3.9801878276617738E-4</v>
      </c>
      <c r="Y1188" s="6">
        <v>52</v>
      </c>
      <c r="Z1188" s="4">
        <v>1.2533230592926513E-4</v>
      </c>
      <c r="AA1188" s="5">
        <v>4332</v>
      </c>
      <c r="AC1188" s="16" t="str">
        <f t="shared" si="108"/>
        <v/>
      </c>
      <c r="AD1188" s="16" t="str">
        <f t="shared" si="109"/>
        <v/>
      </c>
      <c r="AE1188" s="16" t="str">
        <f t="shared" si="110"/>
        <v/>
      </c>
      <c r="AF1188" s="16">
        <f t="shared" si="111"/>
        <v>7.8838912444035934E-3</v>
      </c>
      <c r="AG1188" s="16" t="str">
        <f t="shared" si="112"/>
        <v/>
      </c>
      <c r="AH1188" s="16" t="str">
        <f t="shared" si="113"/>
        <v/>
      </c>
      <c r="AI1188" s="17" t="str">
        <f>IF('Peer Comparison Tool'!$D$11="NR","",IF($C1188='Peer Comparison Tool'!$D$9,COUNT('ALLL &lt;50B Database'!$AI$1:AI1187)+1,""))</f>
        <v/>
      </c>
    </row>
    <row r="1189" spans="1:35" x14ac:dyDescent="0.25">
      <c r="A1189" t="s">
        <v>499</v>
      </c>
      <c r="B1189">
        <v>3217957</v>
      </c>
      <c r="C1189" s="5" t="s">
        <v>462</v>
      </c>
      <c r="D1189" s="5" t="s">
        <v>4390</v>
      </c>
      <c r="E1189" s="5" t="s">
        <v>4388</v>
      </c>
      <c r="F1189" s="2">
        <v>6222</v>
      </c>
      <c r="G1189" s="2">
        <v>584253</v>
      </c>
      <c r="H1189" s="2">
        <v>427019</v>
      </c>
      <c r="I1189" s="2">
        <v>64145</v>
      </c>
      <c r="J1189" s="2">
        <v>362874</v>
      </c>
      <c r="K1189" s="33">
        <v>1.7146447527240861E-2</v>
      </c>
      <c r="L1189" s="2">
        <v>4869</v>
      </c>
      <c r="M1189" s="2">
        <v>488367</v>
      </c>
      <c r="N1189" s="2">
        <v>358396</v>
      </c>
      <c r="O1189" s="33">
        <v>1.3585531088516612E-2</v>
      </c>
      <c r="P1189" s="2">
        <v>5143</v>
      </c>
      <c r="Q1189" s="2">
        <v>510238</v>
      </c>
      <c r="R1189" s="2">
        <v>370488</v>
      </c>
      <c r="S1189" s="35">
        <v>1.3881691174882858E-2</v>
      </c>
      <c r="T1189" t="s">
        <v>4388</v>
      </c>
      <c r="U1189" t="s">
        <v>4388</v>
      </c>
      <c r="V1189" s="5" t="s">
        <v>4390</v>
      </c>
      <c r="W1189" s="5">
        <v>0</v>
      </c>
      <c r="X1189" s="4">
        <v>3.2647563523580028E-3</v>
      </c>
      <c r="Y1189" s="6">
        <v>1079</v>
      </c>
      <c r="Z1189" s="4">
        <v>2.9616008636624593E-4</v>
      </c>
      <c r="AA1189" s="5">
        <v>1006</v>
      </c>
      <c r="AC1189" s="16" t="str">
        <f t="shared" si="108"/>
        <v/>
      </c>
      <c r="AD1189" s="16" t="str">
        <f t="shared" si="109"/>
        <v/>
      </c>
      <c r="AE1189" s="16" t="str">
        <f t="shared" si="110"/>
        <v/>
      </c>
      <c r="AF1189" s="16">
        <f t="shared" si="111"/>
        <v>1.7146447527240861E-2</v>
      </c>
      <c r="AG1189" s="16" t="str">
        <f t="shared" si="112"/>
        <v/>
      </c>
      <c r="AH1189" s="16" t="str">
        <f t="shared" si="113"/>
        <v/>
      </c>
      <c r="AI1189" s="17">
        <f>IF('Peer Comparison Tool'!$D$11="NR","",IF($C1189='Peer Comparison Tool'!$D$9,COUNT('ALLL &lt;50B Database'!$AI$1:AI1188)+1,""))</f>
        <v>36</v>
      </c>
    </row>
    <row r="1190" spans="1:35" x14ac:dyDescent="0.25">
      <c r="A1190" t="s">
        <v>3796</v>
      </c>
      <c r="B1190">
        <v>450753</v>
      </c>
      <c r="C1190" s="5" t="s">
        <v>3704</v>
      </c>
      <c r="D1190" s="5" t="s">
        <v>4387</v>
      </c>
      <c r="E1190" s="5" t="s">
        <v>4388</v>
      </c>
      <c r="F1190" s="2">
        <v>1435</v>
      </c>
      <c r="G1190" s="2">
        <v>583948</v>
      </c>
      <c r="H1190" s="2">
        <v>87408</v>
      </c>
      <c r="I1190" s="2">
        <v>2008</v>
      </c>
      <c r="J1190" s="2">
        <v>85400</v>
      </c>
      <c r="K1190" s="33">
        <v>1.6803278688524589E-2</v>
      </c>
      <c r="L1190" s="2">
        <v>1170</v>
      </c>
      <c r="M1190" s="2">
        <v>563318</v>
      </c>
      <c r="N1190" s="2">
        <v>87362</v>
      </c>
      <c r="O1190" s="33">
        <v>1.3392550536846685E-2</v>
      </c>
      <c r="P1190" s="2">
        <v>1276</v>
      </c>
      <c r="Q1190" s="2">
        <v>581774</v>
      </c>
      <c r="R1190" s="2">
        <v>85329</v>
      </c>
      <c r="S1190" s="35">
        <v>1.4953884376941017E-2</v>
      </c>
      <c r="T1190" t="s">
        <v>4388</v>
      </c>
      <c r="U1190" t="s">
        <v>4388</v>
      </c>
      <c r="V1190" s="5" t="s">
        <v>4387</v>
      </c>
      <c r="W1190" s="5">
        <v>0</v>
      </c>
      <c r="X1190" s="4">
        <v>1.8493943115835722E-3</v>
      </c>
      <c r="Y1190" s="6">
        <v>159</v>
      </c>
      <c r="Z1190" s="4">
        <v>1.5613338400943325E-3</v>
      </c>
      <c r="AA1190" s="5">
        <v>1084</v>
      </c>
      <c r="AC1190" s="16" t="str">
        <f t="shared" si="108"/>
        <v/>
      </c>
      <c r="AD1190" s="16" t="str">
        <f t="shared" si="109"/>
        <v/>
      </c>
      <c r="AE1190" s="16" t="str">
        <f t="shared" si="110"/>
        <v/>
      </c>
      <c r="AF1190" s="16">
        <f t="shared" si="111"/>
        <v>1.6803278688524589E-2</v>
      </c>
      <c r="AG1190" s="16" t="str">
        <f t="shared" si="112"/>
        <v/>
      </c>
      <c r="AH1190" s="16" t="str">
        <f t="shared" si="113"/>
        <v/>
      </c>
      <c r="AI1190" s="17" t="str">
        <f>IF('Peer Comparison Tool'!$D$11="NR","",IF($C1190='Peer Comparison Tool'!$D$9,COUNT('ALLL &lt;50B Database'!$AI$1:AI1189)+1,""))</f>
        <v/>
      </c>
    </row>
    <row r="1191" spans="1:35" x14ac:dyDescent="0.25">
      <c r="A1191" t="s">
        <v>3800</v>
      </c>
      <c r="B1191">
        <v>3166699</v>
      </c>
      <c r="C1191" s="5" t="s">
        <v>3704</v>
      </c>
      <c r="D1191" s="5" t="s">
        <v>4390</v>
      </c>
      <c r="E1191" s="5" t="s">
        <v>4388</v>
      </c>
      <c r="F1191" s="2">
        <v>5594</v>
      </c>
      <c r="G1191" s="2">
        <v>583183</v>
      </c>
      <c r="H1191" s="2">
        <v>494900</v>
      </c>
      <c r="I1191" s="2">
        <v>0</v>
      </c>
      <c r="J1191" s="2">
        <v>494900</v>
      </c>
      <c r="K1191" s="33">
        <v>1.1303293594665588E-2</v>
      </c>
      <c r="L1191" s="2">
        <v>4344</v>
      </c>
      <c r="M1191" s="2">
        <v>552275</v>
      </c>
      <c r="N1191" s="2">
        <v>434381</v>
      </c>
      <c r="O1191" s="33">
        <v>1.0000437404030102E-2</v>
      </c>
      <c r="P1191" s="2">
        <v>4770</v>
      </c>
      <c r="Q1191" s="2">
        <v>560828</v>
      </c>
      <c r="R1191" s="2">
        <v>448323</v>
      </c>
      <c r="S1191" s="35">
        <v>1.0639650430604721E-2</v>
      </c>
      <c r="T1191" t="s">
        <v>4388</v>
      </c>
      <c r="U1191" t="s">
        <v>4388</v>
      </c>
      <c r="V1191" s="5" t="s">
        <v>4390</v>
      </c>
      <c r="W1191" s="5">
        <v>0</v>
      </c>
      <c r="X1191" s="4">
        <v>6.6364316406086754E-4</v>
      </c>
      <c r="Y1191" s="6">
        <v>824</v>
      </c>
      <c r="Z1191" s="4">
        <v>6.3921302657461883E-4</v>
      </c>
      <c r="AA1191" s="5">
        <v>3246</v>
      </c>
      <c r="AC1191" s="16" t="str">
        <f t="shared" si="108"/>
        <v/>
      </c>
      <c r="AD1191" s="16" t="str">
        <f t="shared" si="109"/>
        <v/>
      </c>
      <c r="AE1191" s="16" t="str">
        <f t="shared" si="110"/>
        <v/>
      </c>
      <c r="AF1191" s="16">
        <f t="shared" si="111"/>
        <v>1.1303293594665588E-2</v>
      </c>
      <c r="AG1191" s="16" t="str">
        <f t="shared" si="112"/>
        <v/>
      </c>
      <c r="AH1191" s="16" t="str">
        <f t="shared" si="113"/>
        <v/>
      </c>
      <c r="AI1191" s="17" t="str">
        <f>IF('Peer Comparison Tool'!$D$11="NR","",IF($C1191='Peer Comparison Tool'!$D$9,COUNT('ALLL &lt;50B Database'!$AI$1:AI1190)+1,""))</f>
        <v/>
      </c>
    </row>
    <row r="1192" spans="1:35" x14ac:dyDescent="0.25">
      <c r="A1192" t="s">
        <v>2868</v>
      </c>
      <c r="B1192">
        <v>443353</v>
      </c>
      <c r="C1192" s="5" t="s">
        <v>4163</v>
      </c>
      <c r="D1192" s="5" t="s">
        <v>4390</v>
      </c>
      <c r="E1192" s="5" t="s">
        <v>4388</v>
      </c>
      <c r="F1192" s="2">
        <v>7232</v>
      </c>
      <c r="G1192" s="2">
        <v>582720</v>
      </c>
      <c r="H1192" s="2">
        <v>467919</v>
      </c>
      <c r="I1192" s="2">
        <v>23812</v>
      </c>
      <c r="J1192" s="2">
        <v>444107</v>
      </c>
      <c r="K1192" s="33">
        <v>1.6284363903293575E-2</v>
      </c>
      <c r="L1192" s="2">
        <v>6826</v>
      </c>
      <c r="M1192" s="2">
        <v>527192</v>
      </c>
      <c r="N1192" s="2">
        <v>436141</v>
      </c>
      <c r="O1192" s="33">
        <v>1.5650901887233715E-2</v>
      </c>
      <c r="P1192" s="2">
        <v>6962</v>
      </c>
      <c r="Q1192" s="2">
        <v>526175</v>
      </c>
      <c r="R1192" s="2">
        <v>429315</v>
      </c>
      <c r="S1192" s="35">
        <v>1.6216530985406985E-2</v>
      </c>
      <c r="T1192" t="s">
        <v>4388</v>
      </c>
      <c r="U1192" t="s">
        <v>4388</v>
      </c>
      <c r="V1192" s="5" t="s">
        <v>4390</v>
      </c>
      <c r="W1192" s="5">
        <v>0</v>
      </c>
      <c r="X1192" s="4">
        <v>6.7832917886589961E-5</v>
      </c>
      <c r="Y1192" s="6">
        <v>270</v>
      </c>
      <c r="Z1192" s="4">
        <v>5.6562909817326965E-4</v>
      </c>
      <c r="AA1192" s="5">
        <v>1190</v>
      </c>
      <c r="AC1192" s="16" t="str">
        <f t="shared" si="108"/>
        <v/>
      </c>
      <c r="AD1192" s="16" t="str">
        <f t="shared" si="109"/>
        <v/>
      </c>
      <c r="AE1192" s="16" t="str">
        <f t="shared" si="110"/>
        <v/>
      </c>
      <c r="AF1192" s="16">
        <f t="shared" si="111"/>
        <v>1.6284363903293575E-2</v>
      </c>
      <c r="AG1192" s="16" t="str">
        <f t="shared" si="112"/>
        <v/>
      </c>
      <c r="AH1192" s="16" t="str">
        <f t="shared" si="113"/>
        <v/>
      </c>
      <c r="AI1192" s="17" t="str">
        <f>IF('Peer Comparison Tool'!$D$11="NR","",IF($C1192='Peer Comparison Tool'!$D$9,COUNT('ALLL &lt;50B Database'!$AI$1:AI1191)+1,""))</f>
        <v/>
      </c>
    </row>
    <row r="1193" spans="1:35" x14ac:dyDescent="0.25">
      <c r="A1193" t="s">
        <v>40</v>
      </c>
      <c r="B1193">
        <v>376442</v>
      </c>
      <c r="C1193" s="5" t="s">
        <v>716</v>
      </c>
      <c r="D1193" s="5" t="s">
        <v>4387</v>
      </c>
      <c r="E1193" s="5" t="s">
        <v>4388</v>
      </c>
      <c r="F1193" s="2">
        <v>4325</v>
      </c>
      <c r="G1193" s="2">
        <v>582560</v>
      </c>
      <c r="H1193" s="2">
        <v>441735</v>
      </c>
      <c r="I1193" s="2">
        <v>37463</v>
      </c>
      <c r="J1193" s="2">
        <v>404272</v>
      </c>
      <c r="K1193" s="33">
        <v>1.0698242767245814E-2</v>
      </c>
      <c r="L1193" s="2">
        <v>4101</v>
      </c>
      <c r="M1193" s="2">
        <v>529803</v>
      </c>
      <c r="N1193" s="2">
        <v>422244</v>
      </c>
      <c r="O1193" s="33">
        <v>9.7123937817944119E-3</v>
      </c>
      <c r="P1193" s="2">
        <v>4435</v>
      </c>
      <c r="Q1193" s="2">
        <v>535806</v>
      </c>
      <c r="R1193" s="2">
        <v>421890</v>
      </c>
      <c r="S1193" s="35">
        <v>1.0512218824812155E-2</v>
      </c>
      <c r="T1193" t="s">
        <v>4388</v>
      </c>
      <c r="U1193" t="s">
        <v>4388</v>
      </c>
      <c r="V1193" s="5" t="s">
        <v>4387</v>
      </c>
      <c r="W1193" s="5">
        <v>0</v>
      </c>
      <c r="X1193" s="4">
        <v>1.8602394243365933E-4</v>
      </c>
      <c r="Y1193" s="6">
        <v>-110</v>
      </c>
      <c r="Z1193" s="4">
        <v>7.9982504301774268E-4</v>
      </c>
      <c r="AA1193" s="5">
        <v>3509</v>
      </c>
      <c r="AC1193" s="16" t="str">
        <f t="shared" si="108"/>
        <v/>
      </c>
      <c r="AD1193" s="16" t="str">
        <f t="shared" si="109"/>
        <v/>
      </c>
      <c r="AE1193" s="16" t="str">
        <f t="shared" si="110"/>
        <v/>
      </c>
      <c r="AF1193" s="16">
        <f t="shared" si="111"/>
        <v>1.0698242767245814E-2</v>
      </c>
      <c r="AG1193" s="16" t="str">
        <f t="shared" si="112"/>
        <v/>
      </c>
      <c r="AH1193" s="16" t="str">
        <f t="shared" si="113"/>
        <v/>
      </c>
      <c r="AI1193" s="17" t="str">
        <f>IF('Peer Comparison Tool'!$D$11="NR","",IF($C1193='Peer Comparison Tool'!$D$9,COUNT('ALLL &lt;50B Database'!$AI$1:AI1192)+1,""))</f>
        <v/>
      </c>
    </row>
    <row r="1194" spans="1:35" x14ac:dyDescent="0.25">
      <c r="A1194" t="s">
        <v>3010</v>
      </c>
      <c r="B1194">
        <v>451273</v>
      </c>
      <c r="C1194" s="5" t="s">
        <v>2948</v>
      </c>
      <c r="D1194" s="5" t="s">
        <v>4387</v>
      </c>
      <c r="E1194" s="5" t="s">
        <v>4388</v>
      </c>
      <c r="F1194" s="2">
        <v>577</v>
      </c>
      <c r="G1194" s="2">
        <v>582245</v>
      </c>
      <c r="H1194" s="2">
        <v>493214</v>
      </c>
      <c r="I1194" s="2">
        <v>0</v>
      </c>
      <c r="J1194" s="2">
        <v>493214</v>
      </c>
      <c r="K1194" s="33">
        <v>1.1698775784953388E-3</v>
      </c>
      <c r="L1194" s="2">
        <v>519</v>
      </c>
      <c r="M1194" s="2">
        <v>558762</v>
      </c>
      <c r="N1194" s="2">
        <v>501444</v>
      </c>
      <c r="O1194" s="33">
        <v>1.0350108885538564E-3</v>
      </c>
      <c r="P1194" s="2">
        <v>544</v>
      </c>
      <c r="Q1194" s="2">
        <v>573667</v>
      </c>
      <c r="R1194" s="2">
        <v>498897</v>
      </c>
      <c r="S1194" s="35">
        <v>1.0904054343882604E-3</v>
      </c>
      <c r="T1194" t="s">
        <v>4388</v>
      </c>
      <c r="U1194" t="s">
        <v>4388</v>
      </c>
      <c r="V1194" s="5" t="s">
        <v>4387</v>
      </c>
      <c r="W1194" s="5">
        <v>0</v>
      </c>
      <c r="X1194" s="4">
        <v>7.9472144107078403E-5</v>
      </c>
      <c r="Y1194" s="6">
        <v>33</v>
      </c>
      <c r="Z1194" s="4">
        <v>5.5394545834403994E-5</v>
      </c>
      <c r="AA1194" s="5">
        <v>4783</v>
      </c>
      <c r="AC1194" s="16" t="str">
        <f t="shared" si="108"/>
        <v/>
      </c>
      <c r="AD1194" s="16" t="str">
        <f t="shared" si="109"/>
        <v/>
      </c>
      <c r="AE1194" s="16" t="str">
        <f t="shared" si="110"/>
        <v/>
      </c>
      <c r="AF1194" s="16">
        <f t="shared" si="111"/>
        <v>1.1698775784953388E-3</v>
      </c>
      <c r="AG1194" s="16" t="str">
        <f t="shared" si="112"/>
        <v/>
      </c>
      <c r="AH1194" s="16" t="str">
        <f t="shared" si="113"/>
        <v/>
      </c>
      <c r="AI1194" s="17" t="str">
        <f>IF('Peer Comparison Tool'!$D$11="NR","",IF($C1194='Peer Comparison Tool'!$D$9,COUNT('ALLL &lt;50B Database'!$AI$1:AI1193)+1,""))</f>
        <v/>
      </c>
    </row>
    <row r="1195" spans="1:35" x14ac:dyDescent="0.25">
      <c r="A1195" t="s">
        <v>2909</v>
      </c>
      <c r="B1195">
        <v>169756</v>
      </c>
      <c r="C1195" s="5" t="s">
        <v>2907</v>
      </c>
      <c r="D1195" s="5" t="s">
        <v>4390</v>
      </c>
      <c r="E1195" s="5" t="s">
        <v>4388</v>
      </c>
      <c r="F1195" s="2">
        <v>4152</v>
      </c>
      <c r="G1195" s="2">
        <v>581854</v>
      </c>
      <c r="H1195" s="2">
        <v>329528</v>
      </c>
      <c r="I1195" s="2">
        <v>70013</v>
      </c>
      <c r="J1195" s="2">
        <v>259515</v>
      </c>
      <c r="K1195" s="33">
        <v>1.5999075197965437E-2</v>
      </c>
      <c r="L1195" s="2">
        <v>2811</v>
      </c>
      <c r="M1195" s="2">
        <v>522839</v>
      </c>
      <c r="N1195" s="2">
        <v>253900</v>
      </c>
      <c r="O1195" s="33">
        <v>1.1071287908625443E-2</v>
      </c>
      <c r="P1195" s="2">
        <v>3079</v>
      </c>
      <c r="Q1195" s="2">
        <v>537198</v>
      </c>
      <c r="R1195" s="2">
        <v>257363</v>
      </c>
      <c r="S1195" s="35">
        <v>1.1963646678038413E-2</v>
      </c>
      <c r="T1195" t="s">
        <v>4388</v>
      </c>
      <c r="U1195" t="s">
        <v>4388</v>
      </c>
      <c r="V1195" s="5" t="s">
        <v>4390</v>
      </c>
      <c r="W1195" s="5">
        <v>0</v>
      </c>
      <c r="X1195" s="4">
        <v>4.0354285199270239E-3</v>
      </c>
      <c r="Y1195" s="6">
        <v>1073</v>
      </c>
      <c r="Z1195" s="4">
        <v>8.9235876941297018E-4</v>
      </c>
      <c r="AA1195" s="5">
        <v>1270</v>
      </c>
      <c r="AC1195" s="16" t="str">
        <f t="shared" si="108"/>
        <v/>
      </c>
      <c r="AD1195" s="16" t="str">
        <f t="shared" si="109"/>
        <v/>
      </c>
      <c r="AE1195" s="16" t="str">
        <f t="shared" si="110"/>
        <v/>
      </c>
      <c r="AF1195" s="16">
        <f t="shared" si="111"/>
        <v>1.5999075197965437E-2</v>
      </c>
      <c r="AG1195" s="16" t="str">
        <f t="shared" si="112"/>
        <v/>
      </c>
      <c r="AH1195" s="16" t="str">
        <f t="shared" si="113"/>
        <v/>
      </c>
      <c r="AI1195" s="17" t="str">
        <f>IF('Peer Comparison Tool'!$D$11="NR","",IF($C1195='Peer Comparison Tool'!$D$9,COUNT('ALLL &lt;50B Database'!$AI$1:AI1194)+1,""))</f>
        <v/>
      </c>
    </row>
    <row r="1196" spans="1:35" x14ac:dyDescent="0.25">
      <c r="A1196" t="s">
        <v>4203</v>
      </c>
      <c r="B1196">
        <v>779650</v>
      </c>
      <c r="C1196" s="5" t="s">
        <v>4163</v>
      </c>
      <c r="D1196" s="5" t="s">
        <v>4390</v>
      </c>
      <c r="E1196" s="5" t="s">
        <v>4388</v>
      </c>
      <c r="F1196" s="2">
        <v>3634</v>
      </c>
      <c r="G1196" s="2">
        <v>581571</v>
      </c>
      <c r="H1196" s="2">
        <v>416768</v>
      </c>
      <c r="I1196" s="2">
        <v>30509</v>
      </c>
      <c r="J1196" s="2">
        <v>386259</v>
      </c>
      <c r="K1196" s="33">
        <v>9.4081950194040784E-3</v>
      </c>
      <c r="L1196" s="2">
        <v>3419</v>
      </c>
      <c r="M1196" s="2">
        <v>452156</v>
      </c>
      <c r="N1196" s="2">
        <v>369272</v>
      </c>
      <c r="O1196" s="33">
        <v>9.2587577720487872E-3</v>
      </c>
      <c r="P1196" s="2">
        <v>3486</v>
      </c>
      <c r="Q1196" s="2">
        <v>476749</v>
      </c>
      <c r="R1196" s="2">
        <v>375204</v>
      </c>
      <c r="S1196" s="35">
        <v>9.2909457255253135E-3</v>
      </c>
      <c r="T1196" t="s">
        <v>4388</v>
      </c>
      <c r="U1196" t="s">
        <v>4388</v>
      </c>
      <c r="V1196" s="5" t="s">
        <v>4390</v>
      </c>
      <c r="W1196" s="5">
        <v>0</v>
      </c>
      <c r="X1196" s="4">
        <v>1.172492938787649E-4</v>
      </c>
      <c r="Y1196" s="6">
        <v>148</v>
      </c>
      <c r="Z1196" s="4">
        <v>3.2187953476526393E-5</v>
      </c>
      <c r="AA1196" s="5">
        <v>3965</v>
      </c>
      <c r="AC1196" s="16" t="str">
        <f t="shared" si="108"/>
        <v/>
      </c>
      <c r="AD1196" s="16" t="str">
        <f t="shared" si="109"/>
        <v/>
      </c>
      <c r="AE1196" s="16" t="str">
        <f t="shared" si="110"/>
        <v/>
      </c>
      <c r="AF1196" s="16">
        <f t="shared" si="111"/>
        <v>9.4081950194040784E-3</v>
      </c>
      <c r="AG1196" s="16" t="str">
        <f t="shared" si="112"/>
        <v/>
      </c>
      <c r="AH1196" s="16" t="str">
        <f t="shared" si="113"/>
        <v/>
      </c>
      <c r="AI1196" s="17" t="str">
        <f>IF('Peer Comparison Tool'!$D$11="NR","",IF($C1196='Peer Comparison Tool'!$D$9,COUNT('ALLL &lt;50B Database'!$AI$1:AI1195)+1,""))</f>
        <v/>
      </c>
    </row>
    <row r="1197" spans="1:35" x14ac:dyDescent="0.25">
      <c r="A1197" t="s">
        <v>1002</v>
      </c>
      <c r="B1197">
        <v>806958</v>
      </c>
      <c r="C1197" s="5" t="s">
        <v>2041</v>
      </c>
      <c r="D1197" s="5" t="s">
        <v>4387</v>
      </c>
      <c r="E1197" s="5" t="s">
        <v>4388</v>
      </c>
      <c r="F1197" s="2">
        <v>6125</v>
      </c>
      <c r="G1197" s="2">
        <v>580790</v>
      </c>
      <c r="H1197" s="2">
        <v>470119</v>
      </c>
      <c r="I1197" s="2">
        <v>40584</v>
      </c>
      <c r="J1197" s="2">
        <v>429535</v>
      </c>
      <c r="K1197" s="33">
        <v>1.4259606318460662E-2</v>
      </c>
      <c r="L1197" s="2">
        <v>5419</v>
      </c>
      <c r="M1197" s="2">
        <v>527460</v>
      </c>
      <c r="N1197" s="2">
        <v>436153</v>
      </c>
      <c r="O1197" s="33">
        <v>1.2424539095225758E-2</v>
      </c>
      <c r="P1197" s="2">
        <v>4928</v>
      </c>
      <c r="Q1197" s="2">
        <v>511292</v>
      </c>
      <c r="R1197" s="2">
        <v>442261</v>
      </c>
      <c r="S1197" s="35">
        <v>1.1142741503320437E-2</v>
      </c>
      <c r="T1197" t="s">
        <v>4388</v>
      </c>
      <c r="U1197" t="s">
        <v>4388</v>
      </c>
      <c r="V1197" s="5" t="s">
        <v>4387</v>
      </c>
      <c r="W1197" s="5">
        <v>0</v>
      </c>
      <c r="X1197" s="4">
        <v>3.1168648151402249E-3</v>
      </c>
      <c r="Y1197" s="6">
        <v>1197</v>
      </c>
      <c r="Z1197" s="4">
        <v>-1.2817975919053211E-3</v>
      </c>
      <c r="AA1197" s="5">
        <v>1859</v>
      </c>
      <c r="AC1197" s="16" t="str">
        <f t="shared" si="108"/>
        <v/>
      </c>
      <c r="AD1197" s="16" t="str">
        <f t="shared" si="109"/>
        <v/>
      </c>
      <c r="AE1197" s="16" t="str">
        <f t="shared" si="110"/>
        <v/>
      </c>
      <c r="AF1197" s="16">
        <f t="shared" si="111"/>
        <v>1.4259606318460662E-2</v>
      </c>
      <c r="AG1197" s="16" t="str">
        <f t="shared" si="112"/>
        <v/>
      </c>
      <c r="AH1197" s="16" t="str">
        <f t="shared" si="113"/>
        <v/>
      </c>
      <c r="AI1197" s="17" t="str">
        <f>IF('Peer Comparison Tool'!$D$11="NR","",IF($C1197='Peer Comparison Tool'!$D$9,COUNT('ALLL &lt;50B Database'!$AI$1:AI1196)+1,""))</f>
        <v/>
      </c>
    </row>
    <row r="1198" spans="1:35" x14ac:dyDescent="0.25">
      <c r="A1198" t="s">
        <v>1601</v>
      </c>
      <c r="B1198">
        <v>344816</v>
      </c>
      <c r="C1198" s="5" t="s">
        <v>1578</v>
      </c>
      <c r="D1198" s="5" t="s">
        <v>4387</v>
      </c>
      <c r="E1198" s="5" t="s">
        <v>4388</v>
      </c>
      <c r="F1198" s="2">
        <v>2532</v>
      </c>
      <c r="G1198" s="2">
        <v>580710</v>
      </c>
      <c r="H1198" s="2">
        <v>327985</v>
      </c>
      <c r="I1198" s="2">
        <v>24377</v>
      </c>
      <c r="J1198" s="2">
        <v>303608</v>
      </c>
      <c r="K1198" s="33">
        <v>8.339701193644437E-3</v>
      </c>
      <c r="L1198" s="2">
        <v>2358</v>
      </c>
      <c r="M1198" s="2">
        <v>552890</v>
      </c>
      <c r="N1198" s="2">
        <v>318193</v>
      </c>
      <c r="O1198" s="33">
        <v>7.4105967133155032E-3</v>
      </c>
      <c r="P1198" s="2">
        <v>2346</v>
      </c>
      <c r="Q1198" s="2">
        <v>555919</v>
      </c>
      <c r="R1198" s="2">
        <v>309751</v>
      </c>
      <c r="S1198" s="35">
        <v>7.5738254275208149E-3</v>
      </c>
      <c r="T1198" t="s">
        <v>4388</v>
      </c>
      <c r="U1198" t="s">
        <v>4388</v>
      </c>
      <c r="V1198" s="5" t="s">
        <v>4387</v>
      </c>
      <c r="W1198" s="5">
        <v>0</v>
      </c>
      <c r="X1198" s="4">
        <v>7.6587576612362207E-4</v>
      </c>
      <c r="Y1198" s="6">
        <v>186</v>
      </c>
      <c r="Z1198" s="4">
        <v>1.6322871420531172E-4</v>
      </c>
      <c r="AA1198" s="5">
        <v>4246</v>
      </c>
      <c r="AC1198" s="16" t="str">
        <f t="shared" si="108"/>
        <v/>
      </c>
      <c r="AD1198" s="16" t="str">
        <f t="shared" si="109"/>
        <v/>
      </c>
      <c r="AE1198" s="16" t="str">
        <f t="shared" si="110"/>
        <v/>
      </c>
      <c r="AF1198" s="16">
        <f t="shared" si="111"/>
        <v>8.339701193644437E-3</v>
      </c>
      <c r="AG1198" s="16" t="str">
        <f t="shared" si="112"/>
        <v/>
      </c>
      <c r="AH1198" s="16" t="str">
        <f t="shared" si="113"/>
        <v/>
      </c>
      <c r="AI1198" s="17" t="str">
        <f>IF('Peer Comparison Tool'!$D$11="NR","",IF($C1198='Peer Comparison Tool'!$D$9,COUNT('ALLL &lt;50B Database'!$AI$1:AI1197)+1,""))</f>
        <v/>
      </c>
    </row>
    <row r="1199" spans="1:35" x14ac:dyDescent="0.25">
      <c r="A1199" t="s">
        <v>1717</v>
      </c>
      <c r="B1199">
        <v>819556</v>
      </c>
      <c r="C1199" s="5" t="s">
        <v>1695</v>
      </c>
      <c r="D1199" s="5" t="s">
        <v>4390</v>
      </c>
      <c r="E1199" s="5" t="s">
        <v>4388</v>
      </c>
      <c r="F1199" s="2">
        <v>1477</v>
      </c>
      <c r="G1199" s="2">
        <v>580482</v>
      </c>
      <c r="H1199" s="2">
        <v>313945</v>
      </c>
      <c r="I1199" s="2">
        <v>15534</v>
      </c>
      <c r="J1199" s="2">
        <v>298411</v>
      </c>
      <c r="K1199" s="33">
        <v>4.9495494469037667E-3</v>
      </c>
      <c r="L1199" s="2">
        <v>1282</v>
      </c>
      <c r="M1199" s="2">
        <v>533363</v>
      </c>
      <c r="N1199" s="2">
        <v>290493</v>
      </c>
      <c r="O1199" s="33">
        <v>4.4131872368697355E-3</v>
      </c>
      <c r="P1199" s="2">
        <v>1325</v>
      </c>
      <c r="Q1199" s="2">
        <v>552431</v>
      </c>
      <c r="R1199" s="2">
        <v>295235</v>
      </c>
      <c r="S1199" s="35">
        <v>4.4879502768980645E-3</v>
      </c>
      <c r="T1199" t="s">
        <v>4388</v>
      </c>
      <c r="U1199" t="s">
        <v>4388</v>
      </c>
      <c r="V1199" s="5" t="s">
        <v>4390</v>
      </c>
      <c r="W1199" s="5">
        <v>0</v>
      </c>
      <c r="X1199" s="4">
        <v>4.6159917000570226E-4</v>
      </c>
      <c r="Y1199" s="6">
        <v>152</v>
      </c>
      <c r="Z1199" s="4">
        <v>7.4763040028329002E-5</v>
      </c>
      <c r="AA1199" s="5">
        <v>4658</v>
      </c>
      <c r="AC1199" s="16" t="str">
        <f t="shared" si="108"/>
        <v/>
      </c>
      <c r="AD1199" s="16" t="str">
        <f t="shared" si="109"/>
        <v/>
      </c>
      <c r="AE1199" s="16" t="str">
        <f t="shared" si="110"/>
        <v/>
      </c>
      <c r="AF1199" s="16">
        <f t="shared" si="111"/>
        <v>4.9495494469037667E-3</v>
      </c>
      <c r="AG1199" s="16" t="str">
        <f t="shared" si="112"/>
        <v/>
      </c>
      <c r="AH1199" s="16" t="str">
        <f t="shared" si="113"/>
        <v/>
      </c>
      <c r="AI1199" s="17" t="str">
        <f>IF('Peer Comparison Tool'!$D$11="NR","",IF($C1199='Peer Comparison Tool'!$D$9,COUNT('ALLL &lt;50B Database'!$AI$1:AI1198)+1,""))</f>
        <v/>
      </c>
    </row>
    <row r="1200" spans="1:35" x14ac:dyDescent="0.25">
      <c r="A1200" t="s">
        <v>2346</v>
      </c>
      <c r="B1200">
        <v>185859</v>
      </c>
      <c r="C1200" s="5" t="s">
        <v>2299</v>
      </c>
      <c r="D1200" s="5" t="s">
        <v>4390</v>
      </c>
      <c r="E1200" s="5" t="s">
        <v>4388</v>
      </c>
      <c r="F1200" s="2">
        <v>20974</v>
      </c>
      <c r="G1200" s="2">
        <v>579646</v>
      </c>
      <c r="H1200" s="2">
        <v>319184</v>
      </c>
      <c r="I1200" s="2">
        <v>42843</v>
      </c>
      <c r="J1200" s="2">
        <v>276341</v>
      </c>
      <c r="K1200" s="33">
        <v>7.5898979883549669E-2</v>
      </c>
      <c r="L1200" s="2">
        <v>20578</v>
      </c>
      <c r="M1200" s="2">
        <v>517968</v>
      </c>
      <c r="N1200" s="2">
        <v>274060</v>
      </c>
      <c r="O1200" s="33">
        <v>7.5085747646500764E-2</v>
      </c>
      <c r="P1200" s="2">
        <v>20829</v>
      </c>
      <c r="Q1200" s="2">
        <v>515780</v>
      </c>
      <c r="R1200" s="2">
        <v>277646</v>
      </c>
      <c r="S1200" s="35">
        <v>7.5019989483010738E-2</v>
      </c>
      <c r="T1200" t="s">
        <v>4388</v>
      </c>
      <c r="U1200" t="s">
        <v>4388</v>
      </c>
      <c r="V1200" s="5" t="s">
        <v>4390</v>
      </c>
      <c r="W1200" s="5">
        <v>0</v>
      </c>
      <c r="X1200" s="4">
        <v>8.7899040053893152E-4</v>
      </c>
      <c r="Y1200" s="6">
        <v>145</v>
      </c>
      <c r="Z1200" s="4">
        <v>-6.5758163490026167E-5</v>
      </c>
      <c r="AA1200" s="5">
        <v>15</v>
      </c>
      <c r="AC1200" s="16" t="str">
        <f t="shared" si="108"/>
        <v/>
      </c>
      <c r="AD1200" s="16" t="str">
        <f t="shared" si="109"/>
        <v/>
      </c>
      <c r="AE1200" s="16" t="str">
        <f t="shared" si="110"/>
        <v/>
      </c>
      <c r="AF1200" s="16">
        <f t="shared" si="111"/>
        <v>7.5898979883549669E-2</v>
      </c>
      <c r="AG1200" s="16" t="str">
        <f t="shared" si="112"/>
        <v/>
      </c>
      <c r="AH1200" s="16" t="str">
        <f t="shared" si="113"/>
        <v/>
      </c>
      <c r="AI1200" s="17" t="str">
        <f>IF('Peer Comparison Tool'!$D$11="NR","",IF($C1200='Peer Comparison Tool'!$D$9,COUNT('ALLL &lt;50B Database'!$AI$1:AI1199)+1,""))</f>
        <v/>
      </c>
    </row>
    <row r="1201" spans="1:35" x14ac:dyDescent="0.25">
      <c r="A1201" t="s">
        <v>2345</v>
      </c>
      <c r="B1201">
        <v>870650</v>
      </c>
      <c r="C1201" s="5" t="s">
        <v>2299</v>
      </c>
      <c r="D1201" s="5" t="s">
        <v>4390</v>
      </c>
      <c r="E1201" s="5">
        <v>0</v>
      </c>
      <c r="F1201" s="2">
        <v>6971</v>
      </c>
      <c r="G1201" s="2">
        <v>579396</v>
      </c>
      <c r="H1201" s="2">
        <v>458713</v>
      </c>
      <c r="I1201" s="2">
        <v>0</v>
      </c>
      <c r="J1201" s="2">
        <v>458713</v>
      </c>
      <c r="K1201" s="33">
        <v>1.519686601426164E-2</v>
      </c>
      <c r="L1201" s="2">
        <v>6155</v>
      </c>
      <c r="M1201" s="2">
        <v>510032</v>
      </c>
      <c r="N1201" s="2">
        <v>400410</v>
      </c>
      <c r="O1201" s="33">
        <v>1.5371743962438501E-2</v>
      </c>
      <c r="P1201" s="2">
        <v>6336</v>
      </c>
      <c r="Q1201" s="2">
        <v>519537</v>
      </c>
      <c r="R1201" s="2">
        <v>400380</v>
      </c>
      <c r="S1201" s="35">
        <v>1.5824966282032071E-2</v>
      </c>
      <c r="T1201" t="s">
        <v>4388</v>
      </c>
      <c r="U1201" t="s">
        <v>4388</v>
      </c>
      <c r="V1201" s="5" t="s">
        <v>4390</v>
      </c>
      <c r="W1201" s="5">
        <v>0</v>
      </c>
      <c r="X1201" s="4">
        <v>-6.2810026777043032E-4</v>
      </c>
      <c r="Y1201" s="6">
        <v>635</v>
      </c>
      <c r="Z1201" s="4">
        <v>4.5322231959357001E-4</v>
      </c>
      <c r="AA1201" s="5">
        <v>1542</v>
      </c>
      <c r="AC1201" s="16" t="str">
        <f t="shared" si="108"/>
        <v/>
      </c>
      <c r="AD1201" s="16" t="str">
        <f t="shared" si="109"/>
        <v/>
      </c>
      <c r="AE1201" s="16" t="str">
        <f t="shared" si="110"/>
        <v/>
      </c>
      <c r="AF1201" s="16">
        <f t="shared" si="111"/>
        <v>1.519686601426164E-2</v>
      </c>
      <c r="AG1201" s="16" t="str">
        <f t="shared" si="112"/>
        <v/>
      </c>
      <c r="AH1201" s="16" t="str">
        <f t="shared" si="113"/>
        <v/>
      </c>
      <c r="AI1201" s="17" t="str">
        <f>IF('Peer Comparison Tool'!$D$11="NR","",IF($C1201='Peer Comparison Tool'!$D$9,COUNT('ALLL &lt;50B Database'!$AI$1:AI1200)+1,""))</f>
        <v/>
      </c>
    </row>
    <row r="1202" spans="1:35" x14ac:dyDescent="0.25">
      <c r="A1202" t="s">
        <v>4088</v>
      </c>
      <c r="B1202">
        <v>3688623</v>
      </c>
      <c r="C1202" s="5" t="s">
        <v>4058</v>
      </c>
      <c r="D1202" s="5" t="s">
        <v>4390</v>
      </c>
      <c r="E1202" s="5" t="s">
        <v>4388</v>
      </c>
      <c r="F1202" s="2">
        <v>1016</v>
      </c>
      <c r="G1202" s="2">
        <v>579288</v>
      </c>
      <c r="H1202" s="2">
        <v>410823</v>
      </c>
      <c r="I1202" s="2">
        <v>61501</v>
      </c>
      <c r="J1202" s="2">
        <v>349322</v>
      </c>
      <c r="K1202" s="33">
        <v>2.9084913060156534E-3</v>
      </c>
      <c r="L1202" s="2">
        <v>241</v>
      </c>
      <c r="M1202" s="2">
        <v>455306</v>
      </c>
      <c r="N1202" s="2">
        <v>363519</v>
      </c>
      <c r="O1202" s="33">
        <v>6.6296397162184096E-4</v>
      </c>
      <c r="P1202" s="2">
        <v>589</v>
      </c>
      <c r="Q1202" s="2">
        <v>467850</v>
      </c>
      <c r="R1202" s="2">
        <v>365260</v>
      </c>
      <c r="S1202" s="35">
        <v>1.6125499644089143E-3</v>
      </c>
      <c r="T1202" t="s">
        <v>4388</v>
      </c>
      <c r="U1202" t="s">
        <v>4388</v>
      </c>
      <c r="V1202" s="5" t="s">
        <v>4390</v>
      </c>
      <c r="W1202" s="5">
        <v>0</v>
      </c>
      <c r="X1202" s="4">
        <v>1.2959413416067391E-3</v>
      </c>
      <c r="Y1202" s="6">
        <v>427</v>
      </c>
      <c r="Z1202" s="4">
        <v>9.4958599278707333E-4</v>
      </c>
      <c r="AA1202" s="5">
        <v>4750</v>
      </c>
      <c r="AC1202" s="16" t="str">
        <f t="shared" si="108"/>
        <v/>
      </c>
      <c r="AD1202" s="16" t="str">
        <f t="shared" si="109"/>
        <v/>
      </c>
      <c r="AE1202" s="16" t="str">
        <f t="shared" si="110"/>
        <v/>
      </c>
      <c r="AF1202" s="16">
        <f t="shared" si="111"/>
        <v>2.9084913060156534E-3</v>
      </c>
      <c r="AG1202" s="16" t="str">
        <f t="shared" si="112"/>
        <v/>
      </c>
      <c r="AH1202" s="16" t="str">
        <f t="shared" si="113"/>
        <v/>
      </c>
      <c r="AI1202" s="17" t="str">
        <f>IF('Peer Comparison Tool'!$D$11="NR","",IF($C1202='Peer Comparison Tool'!$D$9,COUNT('ALLL &lt;50B Database'!$AI$1:AI1201)+1,""))</f>
        <v/>
      </c>
    </row>
    <row r="1203" spans="1:35" x14ac:dyDescent="0.25">
      <c r="A1203" t="s">
        <v>3805</v>
      </c>
      <c r="B1203">
        <v>3440830</v>
      </c>
      <c r="C1203" s="5" t="s">
        <v>3704</v>
      </c>
      <c r="D1203" s="5" t="s">
        <v>4387</v>
      </c>
      <c r="E1203" s="5" t="s">
        <v>4388</v>
      </c>
      <c r="F1203" s="2">
        <v>7946</v>
      </c>
      <c r="G1203" s="2">
        <v>579223</v>
      </c>
      <c r="H1203" s="2">
        <v>468701</v>
      </c>
      <c r="I1203" s="2">
        <v>93184</v>
      </c>
      <c r="J1203" s="2">
        <v>375517</v>
      </c>
      <c r="K1203" s="33">
        <v>2.1160160525355711E-2</v>
      </c>
      <c r="L1203" s="2">
        <v>7796</v>
      </c>
      <c r="M1203" s="2">
        <v>516750</v>
      </c>
      <c r="N1203" s="2">
        <v>408145</v>
      </c>
      <c r="O1203" s="33">
        <v>1.9101054772201056E-2</v>
      </c>
      <c r="P1203" s="2">
        <v>8797</v>
      </c>
      <c r="Q1203" s="2">
        <v>516766</v>
      </c>
      <c r="R1203" s="2">
        <v>403655</v>
      </c>
      <c r="S1203" s="35">
        <v>2.1793363144269239E-2</v>
      </c>
      <c r="T1203" t="s">
        <v>4388</v>
      </c>
      <c r="U1203" t="s">
        <v>4388</v>
      </c>
      <c r="V1203" s="5" t="s">
        <v>4387</v>
      </c>
      <c r="W1203" s="5">
        <v>0</v>
      </c>
      <c r="X1203" s="4">
        <v>-6.3320261891352744E-4</v>
      </c>
      <c r="Y1203" s="6">
        <v>-851</v>
      </c>
      <c r="Z1203" s="4">
        <v>2.6923083720681827E-3</v>
      </c>
      <c r="AA1203" s="5">
        <v>452</v>
      </c>
      <c r="AC1203" s="16" t="str">
        <f t="shared" si="108"/>
        <v/>
      </c>
      <c r="AD1203" s="16" t="str">
        <f t="shared" si="109"/>
        <v/>
      </c>
      <c r="AE1203" s="16" t="str">
        <f t="shared" si="110"/>
        <v/>
      </c>
      <c r="AF1203" s="16">
        <f t="shared" si="111"/>
        <v>2.1160160525355711E-2</v>
      </c>
      <c r="AG1203" s="16" t="str">
        <f t="shared" si="112"/>
        <v/>
      </c>
      <c r="AH1203" s="16" t="str">
        <f t="shared" si="113"/>
        <v/>
      </c>
      <c r="AI1203" s="17" t="str">
        <f>IF('Peer Comparison Tool'!$D$11="NR","",IF($C1203='Peer Comparison Tool'!$D$9,COUNT('ALLL &lt;50B Database'!$AI$1:AI1202)+1,""))</f>
        <v/>
      </c>
    </row>
    <row r="1204" spans="1:35" x14ac:dyDescent="0.25">
      <c r="A1204" t="s">
        <v>3011</v>
      </c>
      <c r="B1204">
        <v>306908</v>
      </c>
      <c r="C1204" s="5" t="s">
        <v>2948</v>
      </c>
      <c r="D1204" s="5" t="s">
        <v>4390</v>
      </c>
      <c r="E1204" s="5" t="s">
        <v>4388</v>
      </c>
      <c r="F1204" s="2">
        <v>4004</v>
      </c>
      <c r="G1204" s="2">
        <v>578266</v>
      </c>
      <c r="H1204" s="2">
        <v>309538</v>
      </c>
      <c r="I1204" s="2">
        <v>9178</v>
      </c>
      <c r="J1204" s="2">
        <v>300360</v>
      </c>
      <c r="K1204" s="33">
        <v>1.333066986283127E-2</v>
      </c>
      <c r="L1204" s="2">
        <v>3503</v>
      </c>
      <c r="M1204" s="2">
        <v>505973</v>
      </c>
      <c r="N1204" s="2">
        <v>308526</v>
      </c>
      <c r="O1204" s="33">
        <v>1.1353986373919864E-2</v>
      </c>
      <c r="P1204" s="2">
        <v>3748</v>
      </c>
      <c r="Q1204" s="2">
        <v>532943</v>
      </c>
      <c r="R1204" s="2">
        <v>305665</v>
      </c>
      <c r="S1204" s="35">
        <v>1.2261789867992737E-2</v>
      </c>
      <c r="T1204" t="s">
        <v>4388</v>
      </c>
      <c r="U1204" t="s">
        <v>4388</v>
      </c>
      <c r="V1204" s="5" t="s">
        <v>4390</v>
      </c>
      <c r="W1204" s="5">
        <v>0</v>
      </c>
      <c r="X1204" s="4">
        <v>1.0688799948385327E-3</v>
      </c>
      <c r="Y1204" s="6">
        <v>256</v>
      </c>
      <c r="Z1204" s="4">
        <v>9.0780349407287332E-4</v>
      </c>
      <c r="AA1204" s="5">
        <v>2254</v>
      </c>
      <c r="AC1204" s="16" t="str">
        <f t="shared" si="108"/>
        <v/>
      </c>
      <c r="AD1204" s="16" t="str">
        <f t="shared" si="109"/>
        <v/>
      </c>
      <c r="AE1204" s="16" t="str">
        <f t="shared" si="110"/>
        <v/>
      </c>
      <c r="AF1204" s="16">
        <f t="shared" si="111"/>
        <v>1.333066986283127E-2</v>
      </c>
      <c r="AG1204" s="16" t="str">
        <f t="shared" si="112"/>
        <v/>
      </c>
      <c r="AH1204" s="16" t="str">
        <f t="shared" si="113"/>
        <v/>
      </c>
      <c r="AI1204" s="17" t="str">
        <f>IF('Peer Comparison Tool'!$D$11="NR","",IF($C1204='Peer Comparison Tool'!$D$9,COUNT('ALLL &lt;50B Database'!$AI$1:AI1203)+1,""))</f>
        <v/>
      </c>
    </row>
    <row r="1205" spans="1:35" x14ac:dyDescent="0.25">
      <c r="A1205" t="s">
        <v>3806</v>
      </c>
      <c r="B1205">
        <v>414764</v>
      </c>
      <c r="C1205" s="5" t="s">
        <v>3704</v>
      </c>
      <c r="D1205" s="5" t="s">
        <v>4390</v>
      </c>
      <c r="E1205" s="5" t="s">
        <v>4388</v>
      </c>
      <c r="F1205" s="2">
        <v>3534</v>
      </c>
      <c r="G1205" s="2">
        <v>577887</v>
      </c>
      <c r="H1205" s="2">
        <v>353811</v>
      </c>
      <c r="I1205" s="2">
        <v>33787</v>
      </c>
      <c r="J1205" s="2">
        <v>320024</v>
      </c>
      <c r="K1205" s="33">
        <v>1.1042921780866435E-2</v>
      </c>
      <c r="L1205" s="2">
        <v>2986</v>
      </c>
      <c r="M1205" s="2">
        <v>492840</v>
      </c>
      <c r="N1205" s="2">
        <v>299397</v>
      </c>
      <c r="O1205" s="33">
        <v>9.9733798267851708E-3</v>
      </c>
      <c r="P1205" s="2">
        <v>2983</v>
      </c>
      <c r="Q1205" s="2">
        <v>505627</v>
      </c>
      <c r="R1205" s="2">
        <v>307495</v>
      </c>
      <c r="S1205" s="35">
        <v>9.7009707474918286E-3</v>
      </c>
      <c r="T1205" t="s">
        <v>4388</v>
      </c>
      <c r="U1205" t="s">
        <v>4388</v>
      </c>
      <c r="V1205" s="5" t="s">
        <v>4390</v>
      </c>
      <c r="W1205" s="5">
        <v>0</v>
      </c>
      <c r="X1205" s="4">
        <v>1.3419510333746061E-3</v>
      </c>
      <c r="Y1205" s="6">
        <v>551</v>
      </c>
      <c r="Z1205" s="4">
        <v>-2.7240907929334222E-4</v>
      </c>
      <c r="AA1205" s="5">
        <v>3360</v>
      </c>
      <c r="AC1205" s="16" t="str">
        <f t="shared" si="108"/>
        <v/>
      </c>
      <c r="AD1205" s="16" t="str">
        <f t="shared" si="109"/>
        <v/>
      </c>
      <c r="AE1205" s="16" t="str">
        <f t="shared" si="110"/>
        <v/>
      </c>
      <c r="AF1205" s="16">
        <f t="shared" si="111"/>
        <v>1.1042921780866435E-2</v>
      </c>
      <c r="AG1205" s="16" t="str">
        <f t="shared" si="112"/>
        <v/>
      </c>
      <c r="AH1205" s="16" t="str">
        <f t="shared" si="113"/>
        <v/>
      </c>
      <c r="AI1205" s="17" t="str">
        <f>IF('Peer Comparison Tool'!$D$11="NR","",IF($C1205='Peer Comparison Tool'!$D$9,COUNT('ALLL &lt;50B Database'!$AI$1:AI1204)+1,""))</f>
        <v/>
      </c>
    </row>
    <row r="1206" spans="1:35" x14ac:dyDescent="0.25">
      <c r="A1206" t="s">
        <v>4086</v>
      </c>
      <c r="B1206">
        <v>759625</v>
      </c>
      <c r="C1206" s="5" t="s">
        <v>4058</v>
      </c>
      <c r="D1206" s="5" t="s">
        <v>4390</v>
      </c>
      <c r="E1206" s="5" t="s">
        <v>4388</v>
      </c>
      <c r="F1206" s="2">
        <v>5058</v>
      </c>
      <c r="G1206" s="2">
        <v>576704</v>
      </c>
      <c r="H1206" s="2">
        <v>471319</v>
      </c>
      <c r="I1206" s="2">
        <v>29475</v>
      </c>
      <c r="J1206" s="2">
        <v>441844</v>
      </c>
      <c r="K1206" s="33">
        <v>1.1447479200803903E-2</v>
      </c>
      <c r="L1206" s="2">
        <v>3975</v>
      </c>
      <c r="M1206" s="2">
        <v>492817</v>
      </c>
      <c r="N1206" s="2">
        <v>425392</v>
      </c>
      <c r="O1206" s="33">
        <v>9.3443224132094636E-3</v>
      </c>
      <c r="P1206" s="2">
        <v>4321</v>
      </c>
      <c r="Q1206" s="2">
        <v>513053</v>
      </c>
      <c r="R1206" s="2">
        <v>436614</v>
      </c>
      <c r="S1206" s="35">
        <v>9.8966134846798313E-3</v>
      </c>
      <c r="T1206" t="s">
        <v>4388</v>
      </c>
      <c r="U1206" t="s">
        <v>4388</v>
      </c>
      <c r="V1206" s="5" t="s">
        <v>4390</v>
      </c>
      <c r="W1206" s="5">
        <v>0</v>
      </c>
      <c r="X1206" s="4">
        <v>1.5508657161240717E-3</v>
      </c>
      <c r="Y1206" s="6">
        <v>737</v>
      </c>
      <c r="Z1206" s="4">
        <v>5.5229107147036771E-4</v>
      </c>
      <c r="AA1206" s="5">
        <v>3175</v>
      </c>
      <c r="AC1206" s="16" t="str">
        <f t="shared" si="108"/>
        <v/>
      </c>
      <c r="AD1206" s="16" t="str">
        <f t="shared" si="109"/>
        <v/>
      </c>
      <c r="AE1206" s="16" t="str">
        <f t="shared" si="110"/>
        <v/>
      </c>
      <c r="AF1206" s="16">
        <f t="shared" si="111"/>
        <v>1.1447479200803903E-2</v>
      </c>
      <c r="AG1206" s="16" t="str">
        <f t="shared" si="112"/>
        <v/>
      </c>
      <c r="AH1206" s="16" t="str">
        <f t="shared" si="113"/>
        <v/>
      </c>
      <c r="AI1206" s="17" t="str">
        <f>IF('Peer Comparison Tool'!$D$11="NR","",IF($C1206='Peer Comparison Tool'!$D$9,COUNT('ALLL &lt;50B Database'!$AI$1:AI1205)+1,""))</f>
        <v/>
      </c>
    </row>
    <row r="1207" spans="1:35" x14ac:dyDescent="0.25">
      <c r="A1207" t="s">
        <v>745</v>
      </c>
      <c r="B1207">
        <v>269049</v>
      </c>
      <c r="C1207" s="5" t="s">
        <v>716</v>
      </c>
      <c r="D1207" s="5" t="s">
        <v>4390</v>
      </c>
      <c r="E1207" s="5" t="s">
        <v>4388</v>
      </c>
      <c r="F1207" s="2">
        <v>6131</v>
      </c>
      <c r="G1207" s="2">
        <v>576072</v>
      </c>
      <c r="H1207" s="2">
        <v>464184</v>
      </c>
      <c r="I1207" s="2">
        <v>21117</v>
      </c>
      <c r="J1207" s="2">
        <v>443067</v>
      </c>
      <c r="K1207" s="33">
        <v>1.3837636294285064E-2</v>
      </c>
      <c r="L1207" s="2">
        <v>4925</v>
      </c>
      <c r="M1207" s="2">
        <v>541944</v>
      </c>
      <c r="N1207" s="2">
        <v>440731</v>
      </c>
      <c r="O1207" s="33">
        <v>1.1174616716319025E-2</v>
      </c>
      <c r="P1207" s="2">
        <v>5733</v>
      </c>
      <c r="Q1207" s="2">
        <v>532348</v>
      </c>
      <c r="R1207" s="2">
        <v>445389</v>
      </c>
      <c r="S1207" s="35">
        <v>1.2871894007261069E-2</v>
      </c>
      <c r="T1207" t="s">
        <v>4388</v>
      </c>
      <c r="U1207" t="s">
        <v>4388</v>
      </c>
      <c r="V1207" s="5" t="s">
        <v>4390</v>
      </c>
      <c r="W1207" s="5">
        <v>0</v>
      </c>
      <c r="X1207" s="4">
        <v>9.6574228702399519E-4</v>
      </c>
      <c r="Y1207" s="6">
        <v>398</v>
      </c>
      <c r="Z1207" s="4">
        <v>1.6972772909420435E-3</v>
      </c>
      <c r="AA1207" s="5">
        <v>2043</v>
      </c>
      <c r="AC1207" s="16" t="str">
        <f t="shared" si="108"/>
        <v/>
      </c>
      <c r="AD1207" s="16" t="str">
        <f t="shared" si="109"/>
        <v/>
      </c>
      <c r="AE1207" s="16" t="str">
        <f t="shared" si="110"/>
        <v/>
      </c>
      <c r="AF1207" s="16">
        <f t="shared" si="111"/>
        <v>1.3837636294285064E-2</v>
      </c>
      <c r="AG1207" s="16" t="str">
        <f t="shared" si="112"/>
        <v/>
      </c>
      <c r="AH1207" s="16" t="str">
        <f t="shared" si="113"/>
        <v/>
      </c>
      <c r="AI1207" s="17" t="str">
        <f>IF('Peer Comparison Tool'!$D$11="NR","",IF($C1207='Peer Comparison Tool'!$D$9,COUNT('ALLL &lt;50B Database'!$AI$1:AI1206)+1,""))</f>
        <v/>
      </c>
    </row>
    <row r="1208" spans="1:35" x14ac:dyDescent="0.25">
      <c r="A1208" t="s">
        <v>1837</v>
      </c>
      <c r="B1208">
        <v>63742</v>
      </c>
      <c r="C1208" s="5" t="s">
        <v>4163</v>
      </c>
      <c r="D1208" s="5" t="s">
        <v>4390</v>
      </c>
      <c r="E1208" s="5" t="s">
        <v>4388</v>
      </c>
      <c r="F1208" s="2">
        <v>4857</v>
      </c>
      <c r="G1208" s="2">
        <v>575931</v>
      </c>
      <c r="H1208" s="2">
        <v>452596</v>
      </c>
      <c r="I1208" s="2">
        <v>66169</v>
      </c>
      <c r="J1208" s="2">
        <v>386427</v>
      </c>
      <c r="K1208" s="33">
        <v>1.256899750793811E-2</v>
      </c>
      <c r="L1208" s="2">
        <v>4532</v>
      </c>
      <c r="M1208" s="2">
        <v>490588</v>
      </c>
      <c r="N1208" s="2">
        <v>390981</v>
      </c>
      <c r="O1208" s="33">
        <v>1.1591356101703152E-2</v>
      </c>
      <c r="P1208" s="2">
        <v>4711</v>
      </c>
      <c r="Q1208" s="2">
        <v>505910</v>
      </c>
      <c r="R1208" s="2">
        <v>393803</v>
      </c>
      <c r="S1208" s="35">
        <v>1.1962834208982663E-2</v>
      </c>
      <c r="T1208" t="s">
        <v>4388</v>
      </c>
      <c r="U1208" t="s">
        <v>4388</v>
      </c>
      <c r="V1208" s="5" t="s">
        <v>4390</v>
      </c>
      <c r="W1208" s="5">
        <v>0</v>
      </c>
      <c r="X1208" s="4">
        <v>6.0616329895544704E-4</v>
      </c>
      <c r="Y1208" s="6">
        <v>146</v>
      </c>
      <c r="Z1208" s="4">
        <v>3.714781072795114E-4</v>
      </c>
      <c r="AA1208" s="5">
        <v>2667</v>
      </c>
      <c r="AC1208" s="16" t="str">
        <f t="shared" si="108"/>
        <v/>
      </c>
      <c r="AD1208" s="16" t="str">
        <f t="shared" si="109"/>
        <v/>
      </c>
      <c r="AE1208" s="16" t="str">
        <f t="shared" si="110"/>
        <v/>
      </c>
      <c r="AF1208" s="16">
        <f t="shared" si="111"/>
        <v>1.256899750793811E-2</v>
      </c>
      <c r="AG1208" s="16" t="str">
        <f t="shared" si="112"/>
        <v/>
      </c>
      <c r="AH1208" s="16" t="str">
        <f t="shared" si="113"/>
        <v/>
      </c>
      <c r="AI1208" s="17" t="str">
        <f>IF('Peer Comparison Tool'!$D$11="NR","",IF($C1208='Peer Comparison Tool'!$D$9,COUNT('ALLL &lt;50B Database'!$AI$1:AI1207)+1,""))</f>
        <v/>
      </c>
    </row>
    <row r="1209" spans="1:35" x14ac:dyDescent="0.25">
      <c r="A1209" t="s">
        <v>2911</v>
      </c>
      <c r="B1209">
        <v>209858</v>
      </c>
      <c r="C1209" s="5" t="s">
        <v>2907</v>
      </c>
      <c r="D1209" s="5" t="s">
        <v>4390</v>
      </c>
      <c r="E1209" s="5" t="s">
        <v>4388</v>
      </c>
      <c r="F1209" s="2">
        <v>1711</v>
      </c>
      <c r="G1209" s="2">
        <v>575116</v>
      </c>
      <c r="H1209" s="2">
        <v>394600</v>
      </c>
      <c r="I1209" s="2">
        <v>115461</v>
      </c>
      <c r="J1209" s="2">
        <v>279139</v>
      </c>
      <c r="K1209" s="33">
        <v>6.1295626909890774E-3</v>
      </c>
      <c r="L1209" s="2">
        <v>971</v>
      </c>
      <c r="M1209" s="2">
        <v>393610</v>
      </c>
      <c r="N1209" s="2">
        <v>232564</v>
      </c>
      <c r="O1209" s="33">
        <v>4.1751947850914156E-3</v>
      </c>
      <c r="P1209" s="2">
        <v>1259</v>
      </c>
      <c r="Q1209" s="2">
        <v>420740</v>
      </c>
      <c r="R1209" s="2">
        <v>260450</v>
      </c>
      <c r="S1209" s="35">
        <v>4.8339412555192937E-3</v>
      </c>
      <c r="T1209" t="s">
        <v>4388</v>
      </c>
      <c r="U1209" t="s">
        <v>4388</v>
      </c>
      <c r="V1209" s="5" t="s">
        <v>4390</v>
      </c>
      <c r="W1209" s="5">
        <v>0</v>
      </c>
      <c r="X1209" s="4">
        <v>1.2956214354697838E-3</v>
      </c>
      <c r="Y1209" s="6">
        <v>452</v>
      </c>
      <c r="Z1209" s="4">
        <v>6.5874647042787806E-4</v>
      </c>
      <c r="AA1209" s="5">
        <v>4569</v>
      </c>
      <c r="AC1209" s="16" t="str">
        <f t="shared" si="108"/>
        <v/>
      </c>
      <c r="AD1209" s="16" t="str">
        <f t="shared" si="109"/>
        <v/>
      </c>
      <c r="AE1209" s="16" t="str">
        <f t="shared" si="110"/>
        <v/>
      </c>
      <c r="AF1209" s="16">
        <f t="shared" si="111"/>
        <v>6.1295626909890774E-3</v>
      </c>
      <c r="AG1209" s="16" t="str">
        <f t="shared" si="112"/>
        <v/>
      </c>
      <c r="AH1209" s="16" t="str">
        <f t="shared" si="113"/>
        <v/>
      </c>
      <c r="AI1209" s="17" t="str">
        <f>IF('Peer Comparison Tool'!$D$11="NR","",IF($C1209='Peer Comparison Tool'!$D$9,COUNT('ALLL &lt;50B Database'!$AI$1:AI1208)+1,""))</f>
        <v/>
      </c>
    </row>
    <row r="1210" spans="1:35" x14ac:dyDescent="0.25">
      <c r="A1210" t="s">
        <v>3432</v>
      </c>
      <c r="B1210">
        <v>70414</v>
      </c>
      <c r="C1210" s="5" t="s">
        <v>3374</v>
      </c>
      <c r="D1210" s="5" t="s">
        <v>4390</v>
      </c>
      <c r="E1210" s="5" t="s">
        <v>4388</v>
      </c>
      <c r="F1210" s="2">
        <v>3679</v>
      </c>
      <c r="G1210" s="2">
        <v>574789</v>
      </c>
      <c r="H1210" s="2">
        <v>367773</v>
      </c>
      <c r="I1210" s="2">
        <v>5037</v>
      </c>
      <c r="J1210" s="2">
        <v>362736</v>
      </c>
      <c r="K1210" s="33">
        <v>1.0142362489524062E-2</v>
      </c>
      <c r="L1210" s="2">
        <v>3451</v>
      </c>
      <c r="M1210" s="2">
        <v>537924</v>
      </c>
      <c r="N1210" s="2">
        <v>373633</v>
      </c>
      <c r="O1210" s="33">
        <v>9.2363361908610851E-3</v>
      </c>
      <c r="P1210" s="2">
        <v>3656</v>
      </c>
      <c r="Q1210" s="2">
        <v>543964</v>
      </c>
      <c r="R1210" s="2">
        <v>374786</v>
      </c>
      <c r="S1210" s="35">
        <v>9.7549001296740011E-3</v>
      </c>
      <c r="T1210" t="s">
        <v>4388</v>
      </c>
      <c r="U1210" t="s">
        <v>4388</v>
      </c>
      <c r="V1210" s="5" t="s">
        <v>4390</v>
      </c>
      <c r="W1210" s="5">
        <v>0</v>
      </c>
      <c r="X1210" s="4">
        <v>3.8746235985006108E-4</v>
      </c>
      <c r="Y1210" s="6">
        <v>23</v>
      </c>
      <c r="Z1210" s="4">
        <v>5.1856393881291596E-4</v>
      </c>
      <c r="AA1210" s="5">
        <v>3735</v>
      </c>
      <c r="AC1210" s="16" t="str">
        <f t="shared" si="108"/>
        <v/>
      </c>
      <c r="AD1210" s="16" t="str">
        <f t="shared" si="109"/>
        <v/>
      </c>
      <c r="AE1210" s="16" t="str">
        <f t="shared" si="110"/>
        <v/>
      </c>
      <c r="AF1210" s="16">
        <f t="shared" si="111"/>
        <v>1.0142362489524062E-2</v>
      </c>
      <c r="AG1210" s="16" t="str">
        <f t="shared" si="112"/>
        <v/>
      </c>
      <c r="AH1210" s="16" t="str">
        <f t="shared" si="113"/>
        <v/>
      </c>
      <c r="AI1210" s="17" t="str">
        <f>IF('Peer Comparison Tool'!$D$11="NR","",IF($C1210='Peer Comparison Tool'!$D$9,COUNT('ALLL &lt;50B Database'!$AI$1:AI1209)+1,""))</f>
        <v/>
      </c>
    </row>
    <row r="1211" spans="1:35" x14ac:dyDescent="0.25">
      <c r="A1211" t="s">
        <v>3802</v>
      </c>
      <c r="B1211">
        <v>340751</v>
      </c>
      <c r="C1211" s="5" t="s">
        <v>3704</v>
      </c>
      <c r="D1211" s="5" t="s">
        <v>4390</v>
      </c>
      <c r="E1211" s="5" t="s">
        <v>4388</v>
      </c>
      <c r="F1211" s="2">
        <v>10243</v>
      </c>
      <c r="G1211" s="2">
        <v>574777</v>
      </c>
      <c r="H1211" s="2">
        <v>415354</v>
      </c>
      <c r="I1211" s="2">
        <v>34254</v>
      </c>
      <c r="J1211" s="2">
        <v>381100</v>
      </c>
      <c r="K1211" s="33">
        <v>2.68774599842561E-2</v>
      </c>
      <c r="L1211" s="2">
        <v>7668</v>
      </c>
      <c r="M1211" s="2">
        <v>566971</v>
      </c>
      <c r="N1211" s="2">
        <v>401605</v>
      </c>
      <c r="O1211" s="33">
        <v>1.9093387781526625E-2</v>
      </c>
      <c r="P1211" s="2">
        <v>8720</v>
      </c>
      <c r="Q1211" s="2">
        <v>548038</v>
      </c>
      <c r="R1211" s="2">
        <v>400378</v>
      </c>
      <c r="S1211" s="35">
        <v>2.1779418449565161E-2</v>
      </c>
      <c r="T1211" t="s">
        <v>4388</v>
      </c>
      <c r="U1211" t="s">
        <v>4388</v>
      </c>
      <c r="V1211" s="5" t="s">
        <v>4390</v>
      </c>
      <c r="W1211" s="5">
        <v>0</v>
      </c>
      <c r="X1211" s="4">
        <v>5.0980415346909384E-3</v>
      </c>
      <c r="Y1211" s="6">
        <v>1523</v>
      </c>
      <c r="Z1211" s="4">
        <v>2.6860306680385367E-3</v>
      </c>
      <c r="AA1211" s="5">
        <v>202</v>
      </c>
      <c r="AC1211" s="16" t="str">
        <f t="shared" si="108"/>
        <v/>
      </c>
      <c r="AD1211" s="16" t="str">
        <f t="shared" si="109"/>
        <v/>
      </c>
      <c r="AE1211" s="16" t="str">
        <f t="shared" si="110"/>
        <v/>
      </c>
      <c r="AF1211" s="16">
        <f t="shared" si="111"/>
        <v>2.68774599842561E-2</v>
      </c>
      <c r="AG1211" s="16" t="str">
        <f t="shared" si="112"/>
        <v/>
      </c>
      <c r="AH1211" s="16" t="str">
        <f t="shared" si="113"/>
        <v/>
      </c>
      <c r="AI1211" s="17" t="str">
        <f>IF('Peer Comparison Tool'!$D$11="NR","",IF($C1211='Peer Comparison Tool'!$D$9,COUNT('ALLL &lt;50B Database'!$AI$1:AI1210)+1,""))</f>
        <v/>
      </c>
    </row>
    <row r="1212" spans="1:35" x14ac:dyDescent="0.25">
      <c r="A1212" t="s">
        <v>287</v>
      </c>
      <c r="B1212">
        <v>3623110</v>
      </c>
      <c r="C1212" s="5" t="s">
        <v>207</v>
      </c>
      <c r="D1212" s="5" t="s">
        <v>4390</v>
      </c>
      <c r="E1212" s="5" t="s">
        <v>4388</v>
      </c>
      <c r="F1212" s="2">
        <v>7360</v>
      </c>
      <c r="G1212" s="2">
        <v>574767</v>
      </c>
      <c r="H1212" s="2">
        <v>493431</v>
      </c>
      <c r="I1212" s="2">
        <v>4493</v>
      </c>
      <c r="J1212" s="2">
        <v>488938</v>
      </c>
      <c r="K1212" s="33">
        <v>1.5053033308926694E-2</v>
      </c>
      <c r="L1212" s="2">
        <v>6070</v>
      </c>
      <c r="M1212" s="2">
        <v>563445</v>
      </c>
      <c r="N1212" s="2">
        <v>488812</v>
      </c>
      <c r="O1212" s="33">
        <v>1.2417862081945615E-2</v>
      </c>
      <c r="P1212" s="2">
        <v>7370</v>
      </c>
      <c r="Q1212" s="2">
        <v>558110</v>
      </c>
      <c r="R1212" s="2">
        <v>488915</v>
      </c>
      <c r="S1212" s="35">
        <v>1.5074194900954154E-2</v>
      </c>
      <c r="T1212" t="s">
        <v>4388</v>
      </c>
      <c r="U1212" t="s">
        <v>4388</v>
      </c>
      <c r="V1212" s="5" t="s">
        <v>4390</v>
      </c>
      <c r="W1212" s="5">
        <v>0</v>
      </c>
      <c r="X1212" s="4">
        <v>-2.1161592027460485E-5</v>
      </c>
      <c r="Y1212" s="6">
        <v>-10</v>
      </c>
      <c r="Z1212" s="4">
        <v>2.6563328190085389E-3</v>
      </c>
      <c r="AA1212" s="5">
        <v>1596</v>
      </c>
      <c r="AC1212" s="16" t="str">
        <f t="shared" si="108"/>
        <v/>
      </c>
      <c r="AD1212" s="16" t="str">
        <f t="shared" si="109"/>
        <v/>
      </c>
      <c r="AE1212" s="16" t="str">
        <f t="shared" si="110"/>
        <v/>
      </c>
      <c r="AF1212" s="16">
        <f t="shared" si="111"/>
        <v>1.5053033308926694E-2</v>
      </c>
      <c r="AG1212" s="16" t="str">
        <f t="shared" si="112"/>
        <v/>
      </c>
      <c r="AH1212" s="16" t="str">
        <f t="shared" si="113"/>
        <v/>
      </c>
      <c r="AI1212" s="17" t="str">
        <f>IF('Peer Comparison Tool'!$D$11="NR","",IF($C1212='Peer Comparison Tool'!$D$9,COUNT('ALLL &lt;50B Database'!$AI$1:AI1211)+1,""))</f>
        <v/>
      </c>
    </row>
    <row r="1213" spans="1:35" x14ac:dyDescent="0.25">
      <c r="A1213" t="s">
        <v>3431</v>
      </c>
      <c r="B1213">
        <v>212018</v>
      </c>
      <c r="C1213" s="5" t="s">
        <v>3374</v>
      </c>
      <c r="D1213" s="5" t="s">
        <v>4387</v>
      </c>
      <c r="E1213" s="5" t="s">
        <v>4388</v>
      </c>
      <c r="F1213" s="2">
        <v>4122</v>
      </c>
      <c r="G1213" s="2">
        <v>573447</v>
      </c>
      <c r="H1213" s="2">
        <v>371064</v>
      </c>
      <c r="I1213" s="2">
        <v>12247</v>
      </c>
      <c r="J1213" s="2">
        <v>358817</v>
      </c>
      <c r="K1213" s="33">
        <v>1.1487750022992222E-2</v>
      </c>
      <c r="L1213" s="2">
        <v>3919</v>
      </c>
      <c r="M1213" s="2">
        <v>541758</v>
      </c>
      <c r="N1213" s="2">
        <v>356434</v>
      </c>
      <c r="O1213" s="33">
        <v>1.0995022921494582E-2</v>
      </c>
      <c r="P1213" s="2">
        <v>3920</v>
      </c>
      <c r="Q1213" s="2">
        <v>550527</v>
      </c>
      <c r="R1213" s="2">
        <v>357260</v>
      </c>
      <c r="S1213" s="35">
        <v>1.0972401052454795E-2</v>
      </c>
      <c r="T1213" t="s">
        <v>4388</v>
      </c>
      <c r="U1213" t="s">
        <v>4388</v>
      </c>
      <c r="V1213" s="5" t="s">
        <v>4387</v>
      </c>
      <c r="W1213" s="5">
        <v>0</v>
      </c>
      <c r="X1213" s="4">
        <v>5.1534897053742701E-4</v>
      </c>
      <c r="Y1213" s="6">
        <v>202</v>
      </c>
      <c r="Z1213" s="4">
        <v>-2.262186903978676E-5</v>
      </c>
      <c r="AA1213" s="5">
        <v>3161</v>
      </c>
      <c r="AC1213" s="16" t="str">
        <f t="shared" si="108"/>
        <v/>
      </c>
      <c r="AD1213" s="16" t="str">
        <f t="shared" si="109"/>
        <v/>
      </c>
      <c r="AE1213" s="16" t="str">
        <f t="shared" si="110"/>
        <v/>
      </c>
      <c r="AF1213" s="16">
        <f t="shared" si="111"/>
        <v>1.1487750022992222E-2</v>
      </c>
      <c r="AG1213" s="16" t="str">
        <f t="shared" si="112"/>
        <v/>
      </c>
      <c r="AH1213" s="16" t="str">
        <f t="shared" si="113"/>
        <v/>
      </c>
      <c r="AI1213" s="17" t="str">
        <f>IF('Peer Comparison Tool'!$D$11="NR","",IF($C1213='Peer Comparison Tool'!$D$9,COUNT('ALLL &lt;50B Database'!$AI$1:AI1212)+1,""))</f>
        <v/>
      </c>
    </row>
    <row r="1214" spans="1:35" x14ac:dyDescent="0.25">
      <c r="A1214" t="s">
        <v>743</v>
      </c>
      <c r="B1214">
        <v>724744</v>
      </c>
      <c r="C1214" s="5" t="s">
        <v>716</v>
      </c>
      <c r="D1214" s="5" t="s">
        <v>4390</v>
      </c>
      <c r="E1214" s="5" t="s">
        <v>4388</v>
      </c>
      <c r="F1214" s="2">
        <v>4842</v>
      </c>
      <c r="G1214" s="2">
        <v>571350</v>
      </c>
      <c r="H1214" s="2">
        <v>464045</v>
      </c>
      <c r="I1214" s="2">
        <v>25910</v>
      </c>
      <c r="J1214" s="2">
        <v>438135</v>
      </c>
      <c r="K1214" s="33">
        <v>1.105138827073847E-2</v>
      </c>
      <c r="L1214" s="2">
        <v>3554</v>
      </c>
      <c r="M1214" s="2">
        <v>549831</v>
      </c>
      <c r="N1214" s="2">
        <v>429207</v>
      </c>
      <c r="O1214" s="33">
        <v>8.2803868529637212E-3</v>
      </c>
      <c r="P1214" s="2">
        <v>4558</v>
      </c>
      <c r="Q1214" s="2">
        <v>552966</v>
      </c>
      <c r="R1214" s="2">
        <v>426424</v>
      </c>
      <c r="S1214" s="35">
        <v>1.0688891807215354E-2</v>
      </c>
      <c r="T1214" t="s">
        <v>4388</v>
      </c>
      <c r="U1214" t="s">
        <v>4388</v>
      </c>
      <c r="V1214" s="5" t="s">
        <v>4390</v>
      </c>
      <c r="W1214" s="5">
        <v>0</v>
      </c>
      <c r="X1214" s="4">
        <v>3.6249646352311607E-4</v>
      </c>
      <c r="Y1214" s="6">
        <v>284</v>
      </c>
      <c r="Z1214" s="4">
        <v>2.4085049542516331E-3</v>
      </c>
      <c r="AA1214" s="5">
        <v>3351</v>
      </c>
      <c r="AC1214" s="16" t="str">
        <f t="shared" si="108"/>
        <v/>
      </c>
      <c r="AD1214" s="16" t="str">
        <f t="shared" si="109"/>
        <v/>
      </c>
      <c r="AE1214" s="16" t="str">
        <f t="shared" si="110"/>
        <v/>
      </c>
      <c r="AF1214" s="16">
        <f t="shared" si="111"/>
        <v>1.105138827073847E-2</v>
      </c>
      <c r="AG1214" s="16" t="str">
        <f t="shared" si="112"/>
        <v/>
      </c>
      <c r="AH1214" s="16" t="str">
        <f t="shared" si="113"/>
        <v/>
      </c>
      <c r="AI1214" s="17" t="str">
        <f>IF('Peer Comparison Tool'!$D$11="NR","",IF($C1214='Peer Comparison Tool'!$D$9,COUNT('ALLL &lt;50B Database'!$AI$1:AI1213)+1,""))</f>
        <v/>
      </c>
    </row>
    <row r="1215" spans="1:35" x14ac:dyDescent="0.25">
      <c r="A1215" t="s">
        <v>3633</v>
      </c>
      <c r="B1215">
        <v>526854</v>
      </c>
      <c r="C1215" s="5" t="s">
        <v>3603</v>
      </c>
      <c r="D1215" s="5" t="s">
        <v>4387</v>
      </c>
      <c r="E1215" s="5" t="s">
        <v>4388</v>
      </c>
      <c r="F1215" s="2">
        <v>4563</v>
      </c>
      <c r="G1215" s="2">
        <v>570591</v>
      </c>
      <c r="H1215" s="2">
        <v>438514</v>
      </c>
      <c r="I1215" s="2">
        <v>25474</v>
      </c>
      <c r="J1215" s="2">
        <v>413040</v>
      </c>
      <c r="K1215" s="33">
        <v>1.1047356188262638E-2</v>
      </c>
      <c r="L1215" s="2">
        <v>4428</v>
      </c>
      <c r="M1215" s="2">
        <v>502048</v>
      </c>
      <c r="N1215" s="2">
        <v>403609</v>
      </c>
      <c r="O1215" s="33">
        <v>1.0971014025950859E-2</v>
      </c>
      <c r="P1215" s="2">
        <v>4472</v>
      </c>
      <c r="Q1215" s="2">
        <v>521367</v>
      </c>
      <c r="R1215" s="2">
        <v>412965</v>
      </c>
      <c r="S1215" s="35">
        <v>1.0829004879348129E-2</v>
      </c>
      <c r="T1215" t="s">
        <v>4388</v>
      </c>
      <c r="U1215" t="s">
        <v>4388</v>
      </c>
      <c r="V1215" s="5" t="s">
        <v>4387</v>
      </c>
      <c r="W1215" s="5">
        <v>0</v>
      </c>
      <c r="X1215" s="4">
        <v>2.1835130891450887E-4</v>
      </c>
      <c r="Y1215" s="6">
        <v>91</v>
      </c>
      <c r="Z1215" s="4">
        <v>-1.4200914660273019E-4</v>
      </c>
      <c r="AA1215" s="5">
        <v>3355</v>
      </c>
      <c r="AC1215" s="16" t="str">
        <f t="shared" si="108"/>
        <v/>
      </c>
      <c r="AD1215" s="16" t="str">
        <f t="shared" si="109"/>
        <v/>
      </c>
      <c r="AE1215" s="16" t="str">
        <f t="shared" si="110"/>
        <v/>
      </c>
      <c r="AF1215" s="16">
        <f t="shared" si="111"/>
        <v>1.1047356188262638E-2</v>
      </c>
      <c r="AG1215" s="16" t="str">
        <f t="shared" si="112"/>
        <v/>
      </c>
      <c r="AH1215" s="16" t="str">
        <f t="shared" si="113"/>
        <v/>
      </c>
      <c r="AI1215" s="17" t="str">
        <f>IF('Peer Comparison Tool'!$D$11="NR","",IF($C1215='Peer Comparison Tool'!$D$9,COUNT('ALLL &lt;50B Database'!$AI$1:AI1214)+1,""))</f>
        <v/>
      </c>
    </row>
    <row r="1216" spans="1:35" x14ac:dyDescent="0.25">
      <c r="A1216" t="s">
        <v>119</v>
      </c>
      <c r="B1216">
        <v>334264</v>
      </c>
      <c r="C1216" s="5" t="s">
        <v>3704</v>
      </c>
      <c r="D1216" s="5" t="s">
        <v>4390</v>
      </c>
      <c r="E1216" s="5" t="s">
        <v>4388</v>
      </c>
      <c r="F1216" s="2">
        <v>4111</v>
      </c>
      <c r="G1216" s="2">
        <v>570055</v>
      </c>
      <c r="H1216" s="2">
        <v>345049</v>
      </c>
      <c r="I1216" s="2">
        <v>37748</v>
      </c>
      <c r="J1216" s="2">
        <v>307301</v>
      </c>
      <c r="K1216" s="33">
        <v>1.3377763170311844E-2</v>
      </c>
      <c r="L1216" s="2">
        <v>3949</v>
      </c>
      <c r="M1216" s="2">
        <v>489210</v>
      </c>
      <c r="N1216" s="2">
        <v>311182</v>
      </c>
      <c r="O1216" s="33">
        <v>1.269032270504078E-2</v>
      </c>
      <c r="P1216" s="2">
        <v>3975</v>
      </c>
      <c r="Q1216" s="2">
        <v>505058</v>
      </c>
      <c r="R1216" s="2">
        <v>313967</v>
      </c>
      <c r="S1216" s="35">
        <v>1.2660566237853024E-2</v>
      </c>
      <c r="T1216" t="s">
        <v>4388</v>
      </c>
      <c r="U1216" t="s">
        <v>4388</v>
      </c>
      <c r="V1216" s="5" t="s">
        <v>4390</v>
      </c>
      <c r="W1216" s="5">
        <v>0</v>
      </c>
      <c r="X1216" s="4">
        <v>7.1719693245882003E-4</v>
      </c>
      <c r="Y1216" s="6">
        <v>136</v>
      </c>
      <c r="Z1216" s="4">
        <v>-2.9756467187756069E-5</v>
      </c>
      <c r="AA1216" s="5">
        <v>2238</v>
      </c>
      <c r="AC1216" s="16" t="str">
        <f t="shared" si="108"/>
        <v/>
      </c>
      <c r="AD1216" s="16" t="str">
        <f t="shared" si="109"/>
        <v/>
      </c>
      <c r="AE1216" s="16" t="str">
        <f t="shared" si="110"/>
        <v/>
      </c>
      <c r="AF1216" s="16">
        <f t="shared" si="111"/>
        <v>1.3377763170311844E-2</v>
      </c>
      <c r="AG1216" s="16" t="str">
        <f t="shared" si="112"/>
        <v/>
      </c>
      <c r="AH1216" s="16" t="str">
        <f t="shared" si="113"/>
        <v/>
      </c>
      <c r="AI1216" s="17" t="str">
        <f>IF('Peer Comparison Tool'!$D$11="NR","",IF($C1216='Peer Comparison Tool'!$D$9,COUNT('ALLL &lt;50B Database'!$AI$1:AI1215)+1,""))</f>
        <v/>
      </c>
    </row>
    <row r="1217" spans="1:35" x14ac:dyDescent="0.25">
      <c r="A1217" t="s">
        <v>998</v>
      </c>
      <c r="B1217">
        <v>759045</v>
      </c>
      <c r="C1217" s="5" t="s">
        <v>926</v>
      </c>
      <c r="D1217" s="5" t="s">
        <v>4390</v>
      </c>
      <c r="E1217" s="5" t="s">
        <v>4388</v>
      </c>
      <c r="F1217" s="2">
        <v>6759</v>
      </c>
      <c r="G1217" s="2">
        <v>569007</v>
      </c>
      <c r="H1217" s="2">
        <v>389909</v>
      </c>
      <c r="I1217" s="2">
        <v>22262</v>
      </c>
      <c r="J1217" s="2">
        <v>367647</v>
      </c>
      <c r="K1217" s="33">
        <v>1.8384482941517271E-2</v>
      </c>
      <c r="L1217" s="2">
        <v>7075</v>
      </c>
      <c r="M1217" s="2">
        <v>538085</v>
      </c>
      <c r="N1217" s="2">
        <v>374753</v>
      </c>
      <c r="O1217" s="33">
        <v>1.8879101701654157E-2</v>
      </c>
      <c r="P1217" s="2">
        <v>6785</v>
      </c>
      <c r="Q1217" s="2">
        <v>544524</v>
      </c>
      <c r="R1217" s="2">
        <v>377067</v>
      </c>
      <c r="S1217" s="35">
        <v>1.7994149580843721E-2</v>
      </c>
      <c r="T1217" t="s">
        <v>4388</v>
      </c>
      <c r="U1217" t="s">
        <v>4388</v>
      </c>
      <c r="V1217" s="5" t="s">
        <v>4390</v>
      </c>
      <c r="W1217" s="5">
        <v>0</v>
      </c>
      <c r="X1217" s="4">
        <v>3.9033336067354971E-4</v>
      </c>
      <c r="Y1217" s="6">
        <v>-26</v>
      </c>
      <c r="Z1217" s="4">
        <v>-8.8495212081043592E-4</v>
      </c>
      <c r="AA1217" s="5">
        <v>777</v>
      </c>
      <c r="AC1217" s="16" t="str">
        <f t="shared" si="108"/>
        <v/>
      </c>
      <c r="AD1217" s="16" t="str">
        <f t="shared" si="109"/>
        <v/>
      </c>
      <c r="AE1217" s="16" t="str">
        <f t="shared" si="110"/>
        <v/>
      </c>
      <c r="AF1217" s="16">
        <f t="shared" si="111"/>
        <v>1.8384482941517271E-2</v>
      </c>
      <c r="AG1217" s="16" t="str">
        <f t="shared" si="112"/>
        <v/>
      </c>
      <c r="AH1217" s="16" t="str">
        <f t="shared" si="113"/>
        <v/>
      </c>
      <c r="AI1217" s="17" t="str">
        <f>IF('Peer Comparison Tool'!$D$11="NR","",IF($C1217='Peer Comparison Tool'!$D$9,COUNT('ALLL &lt;50B Database'!$AI$1:AI1216)+1,""))</f>
        <v/>
      </c>
    </row>
    <row r="1218" spans="1:35" x14ac:dyDescent="0.25">
      <c r="A1218" t="s">
        <v>501</v>
      </c>
      <c r="B1218">
        <v>3022076</v>
      </c>
      <c r="C1218" s="5" t="s">
        <v>462</v>
      </c>
      <c r="D1218" s="5" t="s">
        <v>4390</v>
      </c>
      <c r="E1218" s="5" t="s">
        <v>4388</v>
      </c>
      <c r="F1218" s="2">
        <v>3240</v>
      </c>
      <c r="G1218" s="2">
        <v>568784</v>
      </c>
      <c r="H1218" s="2">
        <v>408176</v>
      </c>
      <c r="I1218" s="2">
        <v>57852</v>
      </c>
      <c r="J1218" s="2">
        <v>350324</v>
      </c>
      <c r="K1218" s="33">
        <v>9.2485813132985473E-3</v>
      </c>
      <c r="L1218" s="2">
        <v>2826</v>
      </c>
      <c r="M1218" s="2">
        <v>510423</v>
      </c>
      <c r="N1218" s="2">
        <v>324949</v>
      </c>
      <c r="O1218" s="33">
        <v>8.696749336049657E-3</v>
      </c>
      <c r="P1218" s="2">
        <v>3000</v>
      </c>
      <c r="Q1218" s="2">
        <v>493469</v>
      </c>
      <c r="R1218" s="2">
        <v>340966</v>
      </c>
      <c r="S1218" s="35">
        <v>8.7985312318530299E-3</v>
      </c>
      <c r="T1218" t="s">
        <v>4388</v>
      </c>
      <c r="U1218" t="s">
        <v>4388</v>
      </c>
      <c r="V1218" s="5" t="s">
        <v>4390</v>
      </c>
      <c r="W1218" s="5">
        <v>0</v>
      </c>
      <c r="X1218" s="4">
        <v>4.5005008144551745E-4</v>
      </c>
      <c r="Y1218" s="6">
        <v>240</v>
      </c>
      <c r="Z1218" s="4">
        <v>1.0178189580337289E-4</v>
      </c>
      <c r="AA1218" s="5">
        <v>4015</v>
      </c>
      <c r="AC1218" s="16" t="str">
        <f t="shared" si="108"/>
        <v/>
      </c>
      <c r="AD1218" s="16" t="str">
        <f t="shared" si="109"/>
        <v/>
      </c>
      <c r="AE1218" s="16" t="str">
        <f t="shared" si="110"/>
        <v/>
      </c>
      <c r="AF1218" s="16">
        <f t="shared" si="111"/>
        <v>9.2485813132985473E-3</v>
      </c>
      <c r="AG1218" s="16" t="str">
        <f t="shared" si="112"/>
        <v/>
      </c>
      <c r="AH1218" s="16" t="str">
        <f t="shared" si="113"/>
        <v/>
      </c>
      <c r="AI1218" s="17">
        <f>IF('Peer Comparison Tool'!$D$11="NR","",IF($C1218='Peer Comparison Tool'!$D$9,COUNT('ALLL &lt;50B Database'!$AI$1:AI1217)+1,""))</f>
        <v>37</v>
      </c>
    </row>
    <row r="1219" spans="1:35" x14ac:dyDescent="0.25">
      <c r="A1219" t="s">
        <v>27</v>
      </c>
      <c r="B1219">
        <v>655839</v>
      </c>
      <c r="C1219" s="5" t="s">
        <v>6</v>
      </c>
      <c r="D1219" s="5" t="s">
        <v>4390</v>
      </c>
      <c r="E1219" s="5" t="s">
        <v>4388</v>
      </c>
      <c r="F1219" s="2">
        <v>4588</v>
      </c>
      <c r="G1219" s="2">
        <v>568437</v>
      </c>
      <c r="H1219" s="2">
        <v>441376</v>
      </c>
      <c r="I1219" s="2">
        <v>0</v>
      </c>
      <c r="J1219" s="2">
        <v>441376</v>
      </c>
      <c r="K1219" s="33">
        <v>1.0394765460740956E-2</v>
      </c>
      <c r="L1219" s="2">
        <v>3876</v>
      </c>
      <c r="M1219" s="2">
        <v>496366</v>
      </c>
      <c r="N1219" s="2">
        <v>421597</v>
      </c>
      <c r="O1219" s="33">
        <v>9.1936138065498562E-3</v>
      </c>
      <c r="P1219" s="2">
        <v>4057</v>
      </c>
      <c r="Q1219" s="2">
        <v>532635</v>
      </c>
      <c r="R1219" s="2">
        <v>424596</v>
      </c>
      <c r="S1219" s="35">
        <v>9.5549651904398535E-3</v>
      </c>
      <c r="T1219" t="s">
        <v>4388</v>
      </c>
      <c r="U1219" t="s">
        <v>4388</v>
      </c>
      <c r="V1219" s="5" t="s">
        <v>4390</v>
      </c>
      <c r="W1219" s="5">
        <v>0</v>
      </c>
      <c r="X1219" s="4">
        <v>8.398002703011026E-4</v>
      </c>
      <c r="Y1219" s="6">
        <v>531</v>
      </c>
      <c r="Z1219" s="4">
        <v>3.6135138388999725E-4</v>
      </c>
      <c r="AA1219" s="5">
        <v>3638</v>
      </c>
      <c r="AC1219" s="16" t="str">
        <f t="shared" ref="AC1219:AC1282" si="114">IF(AND($G1219&gt;=10000000,$G1219&lt;50000000),$K1219,"")</f>
        <v/>
      </c>
      <c r="AD1219" s="16" t="str">
        <f t="shared" ref="AD1219:AD1282" si="115">IF(AND($G1219&gt;=5000000,$G1219&lt;9999999),$K1219,"")</f>
        <v/>
      </c>
      <c r="AE1219" s="16" t="str">
        <f t="shared" ref="AE1219:AE1282" si="116">IF(AND($G1219&gt;=1000000,$G1219&lt;4999999),$K1219,"")</f>
        <v/>
      </c>
      <c r="AF1219" s="16">
        <f t="shared" ref="AF1219:AF1282" si="117">IF(AND($G1219&gt;=500000,$G1219&lt;999999),$K1219,"")</f>
        <v>1.0394765460740956E-2</v>
      </c>
      <c r="AG1219" s="16" t="str">
        <f t="shared" ref="AG1219:AG1282" si="118">IF(AND($G1219&gt;=100000,$G1219&lt;499999),$K1219,"")</f>
        <v/>
      </c>
      <c r="AH1219" s="16" t="str">
        <f t="shared" ref="AH1219:AH1282" si="119">IF(AND($G1219&gt;=0,$G1219&lt;99999),$K1219,"")</f>
        <v/>
      </c>
      <c r="AI1219" s="17" t="str">
        <f>IF('Peer Comparison Tool'!$D$11="NR","",IF($C1219='Peer Comparison Tool'!$D$9,COUNT('ALLL &lt;50B Database'!$AI$1:AI1218)+1,""))</f>
        <v/>
      </c>
    </row>
    <row r="1220" spans="1:35" x14ac:dyDescent="0.25">
      <c r="A1220" t="s">
        <v>2344</v>
      </c>
      <c r="B1220">
        <v>908553</v>
      </c>
      <c r="C1220" s="5" t="s">
        <v>2299</v>
      </c>
      <c r="D1220" s="5" t="s">
        <v>4390</v>
      </c>
      <c r="E1220" s="5" t="s">
        <v>4388</v>
      </c>
      <c r="F1220" s="2">
        <v>4506</v>
      </c>
      <c r="G1220" s="2">
        <v>568405</v>
      </c>
      <c r="H1220" s="2">
        <v>394626</v>
      </c>
      <c r="I1220" s="2">
        <v>27106</v>
      </c>
      <c r="J1220" s="2">
        <v>367520</v>
      </c>
      <c r="K1220" s="33">
        <v>1.2260557248585111E-2</v>
      </c>
      <c r="L1220" s="2">
        <v>4454</v>
      </c>
      <c r="M1220" s="2">
        <v>517723</v>
      </c>
      <c r="N1220" s="2">
        <v>382540</v>
      </c>
      <c r="O1220" s="33">
        <v>1.1643226852093898E-2</v>
      </c>
      <c r="P1220" s="2">
        <v>4468</v>
      </c>
      <c r="Q1220" s="2">
        <v>521367</v>
      </c>
      <c r="R1220" s="2">
        <v>389716</v>
      </c>
      <c r="S1220" s="35">
        <v>1.1464758952673229E-2</v>
      </c>
      <c r="T1220" t="s">
        <v>4388</v>
      </c>
      <c r="U1220" t="s">
        <v>4388</v>
      </c>
      <c r="V1220" s="5" t="s">
        <v>4390</v>
      </c>
      <c r="W1220" s="5">
        <v>0</v>
      </c>
      <c r="X1220" s="4">
        <v>7.9579829591188214E-4</v>
      </c>
      <c r="Y1220" s="6">
        <v>38</v>
      </c>
      <c r="Z1220" s="4">
        <v>-1.7846789942066975E-4</v>
      </c>
      <c r="AA1220" s="5">
        <v>2798</v>
      </c>
      <c r="AC1220" s="16" t="str">
        <f t="shared" si="114"/>
        <v/>
      </c>
      <c r="AD1220" s="16" t="str">
        <f t="shared" si="115"/>
        <v/>
      </c>
      <c r="AE1220" s="16" t="str">
        <f t="shared" si="116"/>
        <v/>
      </c>
      <c r="AF1220" s="16">
        <f t="shared" si="117"/>
        <v>1.2260557248585111E-2</v>
      </c>
      <c r="AG1220" s="16" t="str">
        <f t="shared" si="118"/>
        <v/>
      </c>
      <c r="AH1220" s="16" t="str">
        <f t="shared" si="119"/>
        <v/>
      </c>
      <c r="AI1220" s="17" t="str">
        <f>IF('Peer Comparison Tool'!$D$11="NR","",IF($C1220='Peer Comparison Tool'!$D$9,COUNT('ALLL &lt;50B Database'!$AI$1:AI1219)+1,""))</f>
        <v/>
      </c>
    </row>
    <row r="1221" spans="1:35" x14ac:dyDescent="0.25">
      <c r="A1221" t="s">
        <v>1981</v>
      </c>
      <c r="B1221">
        <v>2860459</v>
      </c>
      <c r="C1221" s="5" t="s">
        <v>1963</v>
      </c>
      <c r="D1221" s="5" t="s">
        <v>4387</v>
      </c>
      <c r="E1221" s="5" t="s">
        <v>4388</v>
      </c>
      <c r="F1221" s="2">
        <v>2378</v>
      </c>
      <c r="G1221" s="2">
        <v>567727</v>
      </c>
      <c r="H1221" s="2">
        <v>286982</v>
      </c>
      <c r="I1221" s="2">
        <v>0</v>
      </c>
      <c r="J1221" s="2">
        <v>286982</v>
      </c>
      <c r="K1221" s="33">
        <v>8.2862339798314873E-3</v>
      </c>
      <c r="L1221" s="2">
        <v>2320</v>
      </c>
      <c r="M1221" s="2">
        <v>567245</v>
      </c>
      <c r="N1221" s="2">
        <v>312941</v>
      </c>
      <c r="O1221" s="33">
        <v>7.4135380151530159E-3</v>
      </c>
      <c r="P1221" s="2">
        <v>2386</v>
      </c>
      <c r="Q1221" s="2">
        <v>567159</v>
      </c>
      <c r="R1221" s="2">
        <v>294952</v>
      </c>
      <c r="S1221" s="35">
        <v>8.0894518430117447E-3</v>
      </c>
      <c r="T1221" t="s">
        <v>4388</v>
      </c>
      <c r="U1221" t="s">
        <v>4388</v>
      </c>
      <c r="V1221" s="5" t="s">
        <v>4387</v>
      </c>
      <c r="W1221" s="5">
        <v>0</v>
      </c>
      <c r="X1221" s="4">
        <v>1.9678213681974255E-4</v>
      </c>
      <c r="Y1221" s="6">
        <v>-8</v>
      </c>
      <c r="Z1221" s="4">
        <v>6.7591382785872883E-4</v>
      </c>
      <c r="AA1221" s="5">
        <v>4261</v>
      </c>
      <c r="AC1221" s="16" t="str">
        <f t="shared" si="114"/>
        <v/>
      </c>
      <c r="AD1221" s="16" t="str">
        <f t="shared" si="115"/>
        <v/>
      </c>
      <c r="AE1221" s="16" t="str">
        <f t="shared" si="116"/>
        <v/>
      </c>
      <c r="AF1221" s="16">
        <f t="shared" si="117"/>
        <v>8.2862339798314873E-3</v>
      </c>
      <c r="AG1221" s="16" t="str">
        <f t="shared" si="118"/>
        <v/>
      </c>
      <c r="AH1221" s="16" t="str">
        <f t="shared" si="119"/>
        <v/>
      </c>
      <c r="AI1221" s="17" t="str">
        <f>IF('Peer Comparison Tool'!$D$11="NR","",IF($C1221='Peer Comparison Tool'!$D$9,COUNT('ALLL &lt;50B Database'!$AI$1:AI1220)+1,""))</f>
        <v/>
      </c>
    </row>
    <row r="1222" spans="1:35" x14ac:dyDescent="0.25">
      <c r="A1222" t="s">
        <v>1605</v>
      </c>
      <c r="B1222">
        <v>721949</v>
      </c>
      <c r="C1222" s="5" t="s">
        <v>1578</v>
      </c>
      <c r="D1222" s="5" t="s">
        <v>4390</v>
      </c>
      <c r="E1222" s="5" t="s">
        <v>4388</v>
      </c>
      <c r="F1222" s="2">
        <v>4733</v>
      </c>
      <c r="G1222" s="2">
        <v>567440</v>
      </c>
      <c r="H1222" s="2">
        <v>333782</v>
      </c>
      <c r="I1222" s="2">
        <v>14064</v>
      </c>
      <c r="J1222" s="2">
        <v>319718</v>
      </c>
      <c r="K1222" s="33">
        <v>1.4803670734835073E-2</v>
      </c>
      <c r="L1222" s="2">
        <v>4395</v>
      </c>
      <c r="M1222" s="2">
        <v>521867</v>
      </c>
      <c r="N1222" s="2">
        <v>308214</v>
      </c>
      <c r="O1222" s="33">
        <v>1.4259572894157956E-2</v>
      </c>
      <c r="P1222" s="2">
        <v>4443</v>
      </c>
      <c r="Q1222" s="2">
        <v>529283</v>
      </c>
      <c r="R1222" s="2">
        <v>317140</v>
      </c>
      <c r="S1222" s="35">
        <v>1.4009585671942991E-2</v>
      </c>
      <c r="T1222" t="s">
        <v>4388</v>
      </c>
      <c r="U1222" t="s">
        <v>4388</v>
      </c>
      <c r="V1222" s="5" t="s">
        <v>4390</v>
      </c>
      <c r="W1222" s="5">
        <v>0</v>
      </c>
      <c r="X1222" s="4">
        <v>7.940850628920821E-4</v>
      </c>
      <c r="Y1222" s="6">
        <v>290</v>
      </c>
      <c r="Z1222" s="4">
        <v>-2.499872222149653E-4</v>
      </c>
      <c r="AA1222" s="5">
        <v>1667</v>
      </c>
      <c r="AC1222" s="16" t="str">
        <f t="shared" si="114"/>
        <v/>
      </c>
      <c r="AD1222" s="16" t="str">
        <f t="shared" si="115"/>
        <v/>
      </c>
      <c r="AE1222" s="16" t="str">
        <f t="shared" si="116"/>
        <v/>
      </c>
      <c r="AF1222" s="16">
        <f t="shared" si="117"/>
        <v>1.4803670734835073E-2</v>
      </c>
      <c r="AG1222" s="16" t="str">
        <f t="shared" si="118"/>
        <v/>
      </c>
      <c r="AH1222" s="16" t="str">
        <f t="shared" si="119"/>
        <v/>
      </c>
      <c r="AI1222" s="17" t="str">
        <f>IF('Peer Comparison Tool'!$D$11="NR","",IF($C1222='Peer Comparison Tool'!$D$9,COUNT('ALLL &lt;50B Database'!$AI$1:AI1221)+1,""))</f>
        <v/>
      </c>
    </row>
    <row r="1223" spans="1:35" x14ac:dyDescent="0.25">
      <c r="A1223" t="s">
        <v>503</v>
      </c>
      <c r="B1223">
        <v>3122994</v>
      </c>
      <c r="C1223" s="5" t="s">
        <v>462</v>
      </c>
      <c r="D1223" s="5" t="s">
        <v>4390</v>
      </c>
      <c r="E1223" s="5" t="s">
        <v>4388</v>
      </c>
      <c r="F1223" s="2">
        <v>4104</v>
      </c>
      <c r="G1223" s="2">
        <v>566381</v>
      </c>
      <c r="H1223" s="2">
        <v>477674</v>
      </c>
      <c r="I1223" s="2">
        <v>69381</v>
      </c>
      <c r="J1223" s="2">
        <v>408293</v>
      </c>
      <c r="K1223" s="33">
        <v>1.0051605097319817E-2</v>
      </c>
      <c r="L1223" s="2">
        <v>3462</v>
      </c>
      <c r="M1223" s="2">
        <v>450862</v>
      </c>
      <c r="N1223" s="2">
        <v>386821</v>
      </c>
      <c r="O1223" s="33">
        <v>8.9498760408561074E-3</v>
      </c>
      <c r="P1223" s="2">
        <v>3714</v>
      </c>
      <c r="Q1223" s="2">
        <v>481588</v>
      </c>
      <c r="R1223" s="2">
        <v>407921</v>
      </c>
      <c r="S1223" s="35">
        <v>9.104704097116844E-3</v>
      </c>
      <c r="T1223" t="s">
        <v>4388</v>
      </c>
      <c r="U1223" t="s">
        <v>4388</v>
      </c>
      <c r="V1223" s="5" t="s">
        <v>4390</v>
      </c>
      <c r="W1223" s="5">
        <v>0</v>
      </c>
      <c r="X1223" s="4">
        <v>9.4690100020297305E-4</v>
      </c>
      <c r="Y1223" s="6">
        <v>390</v>
      </c>
      <c r="Z1223" s="4">
        <v>1.548280562607366E-4</v>
      </c>
      <c r="AA1223" s="5">
        <v>3765</v>
      </c>
      <c r="AC1223" s="16" t="str">
        <f t="shared" si="114"/>
        <v/>
      </c>
      <c r="AD1223" s="16" t="str">
        <f t="shared" si="115"/>
        <v/>
      </c>
      <c r="AE1223" s="16" t="str">
        <f t="shared" si="116"/>
        <v/>
      </c>
      <c r="AF1223" s="16">
        <f t="shared" si="117"/>
        <v>1.0051605097319817E-2</v>
      </c>
      <c r="AG1223" s="16" t="str">
        <f t="shared" si="118"/>
        <v/>
      </c>
      <c r="AH1223" s="16" t="str">
        <f t="shared" si="119"/>
        <v/>
      </c>
      <c r="AI1223" s="17">
        <f>IF('Peer Comparison Tool'!$D$11="NR","",IF($C1223='Peer Comparison Tool'!$D$9,COUNT('ALLL &lt;50B Database'!$AI$1:AI1222)+1,""))</f>
        <v>38</v>
      </c>
    </row>
    <row r="1224" spans="1:35" x14ac:dyDescent="0.25">
      <c r="A1224" t="s">
        <v>3806</v>
      </c>
      <c r="B1224">
        <v>232856</v>
      </c>
      <c r="C1224" s="5" t="s">
        <v>3704</v>
      </c>
      <c r="D1224" s="5" t="s">
        <v>4390</v>
      </c>
      <c r="E1224" s="5" t="s">
        <v>4388</v>
      </c>
      <c r="F1224" s="2">
        <v>5023</v>
      </c>
      <c r="G1224" s="2">
        <v>566119</v>
      </c>
      <c r="H1224" s="2">
        <v>379198</v>
      </c>
      <c r="I1224" s="2">
        <v>36634</v>
      </c>
      <c r="J1224" s="2">
        <v>342564</v>
      </c>
      <c r="K1224" s="33">
        <v>1.4662953491902242E-2</v>
      </c>
      <c r="L1224" s="2">
        <v>5001</v>
      </c>
      <c r="M1224" s="2">
        <v>495325</v>
      </c>
      <c r="N1224" s="2">
        <v>351234</v>
      </c>
      <c r="O1224" s="33">
        <v>1.4238371000529562E-2</v>
      </c>
      <c r="P1224" s="2">
        <v>5003</v>
      </c>
      <c r="Q1224" s="2">
        <v>514858</v>
      </c>
      <c r="R1224" s="2">
        <v>348391</v>
      </c>
      <c r="S1224" s="35">
        <v>1.4360302074393426E-2</v>
      </c>
      <c r="T1224" t="s">
        <v>4388</v>
      </c>
      <c r="U1224" t="s">
        <v>4388</v>
      </c>
      <c r="V1224" s="5" t="s">
        <v>4390</v>
      </c>
      <c r="W1224" s="5">
        <v>0</v>
      </c>
      <c r="X1224" s="4">
        <v>3.0265141750881672E-4</v>
      </c>
      <c r="Y1224" s="6">
        <v>20</v>
      </c>
      <c r="Z1224" s="4">
        <v>1.2193107386386341E-4</v>
      </c>
      <c r="AA1224" s="5">
        <v>1713</v>
      </c>
      <c r="AC1224" s="16" t="str">
        <f t="shared" si="114"/>
        <v/>
      </c>
      <c r="AD1224" s="16" t="str">
        <f t="shared" si="115"/>
        <v/>
      </c>
      <c r="AE1224" s="16" t="str">
        <f t="shared" si="116"/>
        <v/>
      </c>
      <c r="AF1224" s="16">
        <f t="shared" si="117"/>
        <v>1.4662953491902242E-2</v>
      </c>
      <c r="AG1224" s="16" t="str">
        <f t="shared" si="118"/>
        <v/>
      </c>
      <c r="AH1224" s="16" t="str">
        <f t="shared" si="119"/>
        <v/>
      </c>
      <c r="AI1224" s="17" t="str">
        <f>IF('Peer Comparison Tool'!$D$11="NR","",IF($C1224='Peer Comparison Tool'!$D$9,COUNT('ALLL &lt;50B Database'!$AI$1:AI1223)+1,""))</f>
        <v/>
      </c>
    </row>
    <row r="1225" spans="1:35" x14ac:dyDescent="0.25">
      <c r="A1225" t="s">
        <v>130</v>
      </c>
      <c r="B1225">
        <v>100843</v>
      </c>
      <c r="C1225" s="5" t="s">
        <v>113</v>
      </c>
      <c r="D1225" s="5" t="s">
        <v>4390</v>
      </c>
      <c r="E1225" s="5" t="s">
        <v>4388</v>
      </c>
      <c r="F1225" s="2">
        <v>7513</v>
      </c>
      <c r="G1225" s="2">
        <v>565686</v>
      </c>
      <c r="H1225" s="2">
        <v>395158</v>
      </c>
      <c r="I1225" s="2">
        <v>0</v>
      </c>
      <c r="J1225" s="2">
        <v>395158</v>
      </c>
      <c r="K1225" s="33">
        <v>1.9012648105314837E-2</v>
      </c>
      <c r="L1225" s="2">
        <v>6664</v>
      </c>
      <c r="M1225" s="2">
        <v>529463</v>
      </c>
      <c r="N1225" s="2">
        <v>365718</v>
      </c>
      <c r="O1225" s="33">
        <v>1.8221689935961589E-2</v>
      </c>
      <c r="P1225" s="2">
        <v>6884</v>
      </c>
      <c r="Q1225" s="2">
        <v>537530</v>
      </c>
      <c r="R1225" s="2">
        <v>363752</v>
      </c>
      <c r="S1225" s="35">
        <v>1.8924981855769865E-2</v>
      </c>
      <c r="T1225" t="s">
        <v>4388</v>
      </c>
      <c r="U1225" t="s">
        <v>4388</v>
      </c>
      <c r="V1225" s="5" t="s">
        <v>4390</v>
      </c>
      <c r="W1225" s="5">
        <v>0</v>
      </c>
      <c r="X1225" s="4">
        <v>8.7666249544971625E-5</v>
      </c>
      <c r="Y1225" s="6">
        <v>629</v>
      </c>
      <c r="Z1225" s="4">
        <v>7.0329191980827641E-4</v>
      </c>
      <c r="AA1225" s="5">
        <v>673</v>
      </c>
      <c r="AC1225" s="16" t="str">
        <f t="shared" si="114"/>
        <v/>
      </c>
      <c r="AD1225" s="16" t="str">
        <f t="shared" si="115"/>
        <v/>
      </c>
      <c r="AE1225" s="16" t="str">
        <f t="shared" si="116"/>
        <v/>
      </c>
      <c r="AF1225" s="16">
        <f t="shared" si="117"/>
        <v>1.9012648105314837E-2</v>
      </c>
      <c r="AG1225" s="16" t="str">
        <f t="shared" si="118"/>
        <v/>
      </c>
      <c r="AH1225" s="16" t="str">
        <f t="shared" si="119"/>
        <v/>
      </c>
      <c r="AI1225" s="17" t="str">
        <f>IF('Peer Comparison Tool'!$D$11="NR","",IF($C1225='Peer Comparison Tool'!$D$9,COUNT('ALLL &lt;50B Database'!$AI$1:AI1224)+1,""))</f>
        <v/>
      </c>
    </row>
    <row r="1226" spans="1:35" x14ac:dyDescent="0.25">
      <c r="A1226" t="s">
        <v>3631</v>
      </c>
      <c r="B1226">
        <v>87234</v>
      </c>
      <c r="C1226" s="5" t="s">
        <v>3603</v>
      </c>
      <c r="D1226" s="5" t="s">
        <v>4390</v>
      </c>
      <c r="E1226" s="5" t="s">
        <v>4388</v>
      </c>
      <c r="F1226" s="2">
        <v>4002</v>
      </c>
      <c r="G1226" s="2">
        <v>565461</v>
      </c>
      <c r="H1226" s="2">
        <v>364609</v>
      </c>
      <c r="I1226" s="2">
        <v>11504</v>
      </c>
      <c r="J1226" s="2">
        <v>353105</v>
      </c>
      <c r="K1226" s="33">
        <v>1.1333739256028661E-2</v>
      </c>
      <c r="L1226" s="2">
        <v>3460</v>
      </c>
      <c r="M1226" s="2">
        <v>534265</v>
      </c>
      <c r="N1226" s="2">
        <v>334496</v>
      </c>
      <c r="O1226" s="33">
        <v>1.0343920405625179E-2</v>
      </c>
      <c r="P1226" s="2">
        <v>3537</v>
      </c>
      <c r="Q1226" s="2">
        <v>548018</v>
      </c>
      <c r="R1226" s="2">
        <v>341231</v>
      </c>
      <c r="S1226" s="35">
        <v>1.036541228669142E-2</v>
      </c>
      <c r="T1226" t="s">
        <v>4388</v>
      </c>
      <c r="U1226" t="s">
        <v>4388</v>
      </c>
      <c r="V1226" s="5" t="s">
        <v>4390</v>
      </c>
      <c r="W1226" s="5">
        <v>0</v>
      </c>
      <c r="X1226" s="4">
        <v>9.6832696933724094E-4</v>
      </c>
      <c r="Y1226" s="6">
        <v>465</v>
      </c>
      <c r="Z1226" s="4">
        <v>2.1491881066241017E-5</v>
      </c>
      <c r="AA1226" s="5">
        <v>3232</v>
      </c>
      <c r="AC1226" s="16" t="str">
        <f t="shared" si="114"/>
        <v/>
      </c>
      <c r="AD1226" s="16" t="str">
        <f t="shared" si="115"/>
        <v/>
      </c>
      <c r="AE1226" s="16" t="str">
        <f t="shared" si="116"/>
        <v/>
      </c>
      <c r="AF1226" s="16">
        <f t="shared" si="117"/>
        <v>1.1333739256028661E-2</v>
      </c>
      <c r="AG1226" s="16" t="str">
        <f t="shared" si="118"/>
        <v/>
      </c>
      <c r="AH1226" s="16" t="str">
        <f t="shared" si="119"/>
        <v/>
      </c>
      <c r="AI1226" s="17" t="str">
        <f>IF('Peer Comparison Tool'!$D$11="NR","",IF($C1226='Peer Comparison Tool'!$D$9,COUNT('ALLL &lt;50B Database'!$AI$1:AI1225)+1,""))</f>
        <v/>
      </c>
    </row>
    <row r="1227" spans="1:35" x14ac:dyDescent="0.25">
      <c r="A1227" t="s">
        <v>3529</v>
      </c>
      <c r="B1227">
        <v>355120</v>
      </c>
      <c r="C1227" s="5" t="s">
        <v>3516</v>
      </c>
      <c r="D1227" s="5" t="s">
        <v>4390</v>
      </c>
      <c r="E1227" s="5" t="s">
        <v>4388</v>
      </c>
      <c r="F1227" s="2">
        <v>5289</v>
      </c>
      <c r="G1227" s="2">
        <v>565110</v>
      </c>
      <c r="H1227" s="2">
        <v>391011</v>
      </c>
      <c r="I1227" s="2">
        <v>56903</v>
      </c>
      <c r="J1227" s="2">
        <v>334108</v>
      </c>
      <c r="K1227" s="33">
        <v>1.5830210590587476E-2</v>
      </c>
      <c r="L1227" s="2">
        <v>4856</v>
      </c>
      <c r="M1227" s="2">
        <v>490468</v>
      </c>
      <c r="N1227" s="2">
        <v>328202</v>
      </c>
      <c r="O1227" s="33">
        <v>1.4795766022144899E-2</v>
      </c>
      <c r="P1227" s="2">
        <v>5003</v>
      </c>
      <c r="Q1227" s="2">
        <v>510829</v>
      </c>
      <c r="R1227" s="2">
        <v>339299</v>
      </c>
      <c r="S1227" s="35">
        <v>1.474510682318545E-2</v>
      </c>
      <c r="T1227" t="s">
        <v>4388</v>
      </c>
      <c r="U1227" t="s">
        <v>4388</v>
      </c>
      <c r="V1227" s="5" t="s">
        <v>4390</v>
      </c>
      <c r="W1227" s="5">
        <v>0</v>
      </c>
      <c r="X1227" s="4">
        <v>1.0851037674020261E-3</v>
      </c>
      <c r="Y1227" s="6">
        <v>286</v>
      </c>
      <c r="Z1227" s="4">
        <v>-5.0659198959449384E-5</v>
      </c>
      <c r="AA1227" s="5">
        <v>1325</v>
      </c>
      <c r="AC1227" s="16" t="str">
        <f t="shared" si="114"/>
        <v/>
      </c>
      <c r="AD1227" s="16" t="str">
        <f t="shared" si="115"/>
        <v/>
      </c>
      <c r="AE1227" s="16" t="str">
        <f t="shared" si="116"/>
        <v/>
      </c>
      <c r="AF1227" s="16">
        <f t="shared" si="117"/>
        <v>1.5830210590587476E-2</v>
      </c>
      <c r="AG1227" s="16" t="str">
        <f t="shared" si="118"/>
        <v/>
      </c>
      <c r="AH1227" s="16" t="str">
        <f t="shared" si="119"/>
        <v/>
      </c>
      <c r="AI1227" s="17" t="str">
        <f>IF('Peer Comparison Tool'!$D$11="NR","",IF($C1227='Peer Comparison Tool'!$D$9,COUNT('ALLL &lt;50B Database'!$AI$1:AI1226)+1,""))</f>
        <v/>
      </c>
    </row>
    <row r="1228" spans="1:35" x14ac:dyDescent="0.25">
      <c r="A1228" t="s">
        <v>2318</v>
      </c>
      <c r="B1228">
        <v>3404506</v>
      </c>
      <c r="C1228" s="5" t="s">
        <v>2604</v>
      </c>
      <c r="D1228" s="5" t="s">
        <v>4390</v>
      </c>
      <c r="E1228" s="5" t="s">
        <v>4388</v>
      </c>
      <c r="F1228" s="2">
        <v>4282</v>
      </c>
      <c r="G1228" s="2">
        <v>564654</v>
      </c>
      <c r="H1228" s="2">
        <v>443814</v>
      </c>
      <c r="I1228" s="2">
        <v>16897</v>
      </c>
      <c r="J1228" s="2">
        <v>426917</v>
      </c>
      <c r="K1228" s="33">
        <v>1.003005268002914E-2</v>
      </c>
      <c r="L1228" s="2">
        <v>3602</v>
      </c>
      <c r="M1228" s="2">
        <v>479353</v>
      </c>
      <c r="N1228" s="2">
        <v>387248</v>
      </c>
      <c r="O1228" s="33">
        <v>9.3015328678263034E-3</v>
      </c>
      <c r="P1228" s="2">
        <v>4078</v>
      </c>
      <c r="Q1228" s="2">
        <v>532278</v>
      </c>
      <c r="R1228" s="2">
        <v>419573</v>
      </c>
      <c r="S1228" s="35">
        <v>9.7194052048153717E-3</v>
      </c>
      <c r="T1228" t="s">
        <v>4388</v>
      </c>
      <c r="U1228" t="s">
        <v>4388</v>
      </c>
      <c r="V1228" s="5" t="s">
        <v>4390</v>
      </c>
      <c r="W1228" s="5">
        <v>0</v>
      </c>
      <c r="X1228" s="4">
        <v>3.1064747521376834E-4</v>
      </c>
      <c r="Y1228" s="6">
        <v>204</v>
      </c>
      <c r="Z1228" s="4">
        <v>4.1787233698906828E-4</v>
      </c>
      <c r="AA1228" s="5">
        <v>3770</v>
      </c>
      <c r="AC1228" s="16" t="str">
        <f t="shared" si="114"/>
        <v/>
      </c>
      <c r="AD1228" s="16" t="str">
        <f t="shared" si="115"/>
        <v/>
      </c>
      <c r="AE1228" s="16" t="str">
        <f t="shared" si="116"/>
        <v/>
      </c>
      <c r="AF1228" s="16">
        <f t="shared" si="117"/>
        <v>1.003005268002914E-2</v>
      </c>
      <c r="AG1228" s="16" t="str">
        <f t="shared" si="118"/>
        <v/>
      </c>
      <c r="AH1228" s="16" t="str">
        <f t="shared" si="119"/>
        <v/>
      </c>
      <c r="AI1228" s="17" t="str">
        <f>IF('Peer Comparison Tool'!$D$11="NR","",IF($C1228='Peer Comparison Tool'!$D$9,COUNT('ALLL &lt;50B Database'!$AI$1:AI1227)+1,""))</f>
        <v/>
      </c>
    </row>
    <row r="1229" spans="1:35" x14ac:dyDescent="0.25">
      <c r="A1229" t="s">
        <v>2361</v>
      </c>
      <c r="B1229">
        <v>2745426</v>
      </c>
      <c r="C1229" s="5" t="s">
        <v>3603</v>
      </c>
      <c r="D1229" s="5" t="s">
        <v>4387</v>
      </c>
      <c r="E1229" s="5" t="s">
        <v>4388</v>
      </c>
      <c r="F1229" s="2">
        <v>4994</v>
      </c>
      <c r="G1229" s="2">
        <v>564106</v>
      </c>
      <c r="H1229" s="2">
        <v>421000</v>
      </c>
      <c r="I1229" s="2">
        <v>42419</v>
      </c>
      <c r="J1229" s="2">
        <v>378581</v>
      </c>
      <c r="K1229" s="33">
        <v>1.3191364595687581E-2</v>
      </c>
      <c r="L1229" s="2">
        <v>4039</v>
      </c>
      <c r="M1229" s="2">
        <v>495586</v>
      </c>
      <c r="N1229" s="2">
        <v>378484</v>
      </c>
      <c r="O1229" s="33">
        <v>1.0671521121104194E-2</v>
      </c>
      <c r="P1229" s="2">
        <v>4392</v>
      </c>
      <c r="Q1229" s="2">
        <v>489775</v>
      </c>
      <c r="R1229" s="2">
        <v>373005</v>
      </c>
      <c r="S1229" s="35">
        <v>1.1774641090602002E-2</v>
      </c>
      <c r="T1229" t="s">
        <v>4388</v>
      </c>
      <c r="U1229" t="s">
        <v>4388</v>
      </c>
      <c r="V1229" s="5" t="s">
        <v>4387</v>
      </c>
      <c r="W1229" s="5">
        <v>0</v>
      </c>
      <c r="X1229" s="4">
        <v>1.4167235050855792E-3</v>
      </c>
      <c r="Y1229" s="6">
        <v>602</v>
      </c>
      <c r="Z1229" s="4">
        <v>1.1031199694978081E-3</v>
      </c>
      <c r="AA1229" s="5">
        <v>2319</v>
      </c>
      <c r="AC1229" s="16" t="str">
        <f t="shared" si="114"/>
        <v/>
      </c>
      <c r="AD1229" s="16" t="str">
        <f t="shared" si="115"/>
        <v/>
      </c>
      <c r="AE1229" s="16" t="str">
        <f t="shared" si="116"/>
        <v/>
      </c>
      <c r="AF1229" s="16">
        <f t="shared" si="117"/>
        <v>1.3191364595687581E-2</v>
      </c>
      <c r="AG1229" s="16" t="str">
        <f t="shared" si="118"/>
        <v/>
      </c>
      <c r="AH1229" s="16" t="str">
        <f t="shared" si="119"/>
        <v/>
      </c>
      <c r="AI1229" s="17" t="str">
        <f>IF('Peer Comparison Tool'!$D$11="NR","",IF($C1229='Peer Comparison Tool'!$D$9,COUNT('ALLL &lt;50B Database'!$AI$1:AI1228)+1,""))</f>
        <v/>
      </c>
    </row>
    <row r="1230" spans="1:35" x14ac:dyDescent="0.25">
      <c r="A1230" t="s">
        <v>889</v>
      </c>
      <c r="B1230">
        <v>44741</v>
      </c>
      <c r="C1230" s="5" t="s">
        <v>1309</v>
      </c>
      <c r="D1230" s="5" t="s">
        <v>4390</v>
      </c>
      <c r="E1230" s="5" t="s">
        <v>4388</v>
      </c>
      <c r="F1230" s="2">
        <v>4778</v>
      </c>
      <c r="G1230" s="2">
        <v>563678</v>
      </c>
      <c r="H1230" s="2">
        <v>381009</v>
      </c>
      <c r="I1230" s="2">
        <v>19324</v>
      </c>
      <c r="J1230" s="2">
        <v>361685</v>
      </c>
      <c r="K1230" s="33">
        <v>1.3210390256715098E-2</v>
      </c>
      <c r="L1230" s="2">
        <v>4680</v>
      </c>
      <c r="M1230" s="2">
        <v>486622</v>
      </c>
      <c r="N1230" s="2">
        <v>354385</v>
      </c>
      <c r="O1230" s="33">
        <v>1.3205976550926252E-2</v>
      </c>
      <c r="P1230" s="2">
        <v>4687</v>
      </c>
      <c r="Q1230" s="2">
        <v>511731</v>
      </c>
      <c r="R1230" s="2">
        <v>353003</v>
      </c>
      <c r="S1230" s="35">
        <v>1.3277507556593003E-2</v>
      </c>
      <c r="T1230" t="s">
        <v>4388</v>
      </c>
      <c r="U1230" t="s">
        <v>4388</v>
      </c>
      <c r="V1230" s="5" t="s">
        <v>4390</v>
      </c>
      <c r="W1230" s="5">
        <v>0</v>
      </c>
      <c r="X1230" s="4">
        <v>-6.7117299877905712E-5</v>
      </c>
      <c r="Y1230" s="6">
        <v>91</v>
      </c>
      <c r="Z1230" s="4">
        <v>7.1531005666751468E-5</v>
      </c>
      <c r="AA1230" s="5">
        <v>2313</v>
      </c>
      <c r="AC1230" s="16" t="str">
        <f t="shared" si="114"/>
        <v/>
      </c>
      <c r="AD1230" s="16" t="str">
        <f t="shared" si="115"/>
        <v/>
      </c>
      <c r="AE1230" s="16" t="str">
        <f t="shared" si="116"/>
        <v/>
      </c>
      <c r="AF1230" s="16">
        <f t="shared" si="117"/>
        <v>1.3210390256715098E-2</v>
      </c>
      <c r="AG1230" s="16" t="str">
        <f t="shared" si="118"/>
        <v/>
      </c>
      <c r="AH1230" s="16" t="str">
        <f t="shared" si="119"/>
        <v/>
      </c>
      <c r="AI1230" s="17" t="str">
        <f>IF('Peer Comparison Tool'!$D$11="NR","",IF($C1230='Peer Comparison Tool'!$D$9,COUNT('ALLL &lt;50B Database'!$AI$1:AI1229)+1,""))</f>
        <v/>
      </c>
    </row>
    <row r="1231" spans="1:35" x14ac:dyDescent="0.25">
      <c r="A1231" t="s">
        <v>354</v>
      </c>
      <c r="B1231">
        <v>3015939</v>
      </c>
      <c r="C1231" s="5" t="s">
        <v>343</v>
      </c>
      <c r="D1231" s="5" t="s">
        <v>4390</v>
      </c>
      <c r="E1231" s="5" t="s">
        <v>4388</v>
      </c>
      <c r="F1231" s="2">
        <v>2743</v>
      </c>
      <c r="G1231" s="2">
        <v>562595</v>
      </c>
      <c r="H1231" s="2">
        <v>201391</v>
      </c>
      <c r="I1231" s="2">
        <v>14690</v>
      </c>
      <c r="J1231" s="2">
        <v>186701</v>
      </c>
      <c r="K1231" s="33">
        <v>1.4691940589498718E-2</v>
      </c>
      <c r="L1231" s="2">
        <v>1831</v>
      </c>
      <c r="M1231" s="2">
        <v>548555</v>
      </c>
      <c r="N1231" s="2">
        <v>176779</v>
      </c>
      <c r="O1231" s="33">
        <v>1.0357565095401602E-2</v>
      </c>
      <c r="P1231" s="2">
        <v>2160</v>
      </c>
      <c r="Q1231" s="2">
        <v>574060</v>
      </c>
      <c r="R1231" s="2">
        <v>193999</v>
      </c>
      <c r="S1231" s="35">
        <v>1.1134078010711396E-2</v>
      </c>
      <c r="T1231" t="s">
        <v>4388</v>
      </c>
      <c r="U1231" t="s">
        <v>4388</v>
      </c>
      <c r="V1231" s="5" t="s">
        <v>4390</v>
      </c>
      <c r="W1231" s="5">
        <v>0</v>
      </c>
      <c r="X1231" s="4">
        <v>3.5578625787873221E-3</v>
      </c>
      <c r="Y1231" s="6">
        <v>583</v>
      </c>
      <c r="Z1231" s="4">
        <v>7.7651291530979327E-4</v>
      </c>
      <c r="AA1231" s="5">
        <v>1706</v>
      </c>
      <c r="AC1231" s="16" t="str">
        <f t="shared" si="114"/>
        <v/>
      </c>
      <c r="AD1231" s="16" t="str">
        <f t="shared" si="115"/>
        <v/>
      </c>
      <c r="AE1231" s="16" t="str">
        <f t="shared" si="116"/>
        <v/>
      </c>
      <c r="AF1231" s="16">
        <f t="shared" si="117"/>
        <v>1.4691940589498718E-2</v>
      </c>
      <c r="AG1231" s="16" t="str">
        <f t="shared" si="118"/>
        <v/>
      </c>
      <c r="AH1231" s="16" t="str">
        <f t="shared" si="119"/>
        <v/>
      </c>
      <c r="AI1231" s="17" t="str">
        <f>IF('Peer Comparison Tool'!$D$11="NR","",IF($C1231='Peer Comparison Tool'!$D$9,COUNT('ALLL &lt;50B Database'!$AI$1:AI1230)+1,""))</f>
        <v/>
      </c>
    </row>
    <row r="1232" spans="1:35" x14ac:dyDescent="0.25">
      <c r="A1232" t="s">
        <v>40</v>
      </c>
      <c r="B1232">
        <v>979629</v>
      </c>
      <c r="C1232" s="5" t="s">
        <v>4058</v>
      </c>
      <c r="D1232" s="5" t="s">
        <v>4390</v>
      </c>
      <c r="E1232" s="5" t="s">
        <v>4388</v>
      </c>
      <c r="F1232" s="2">
        <v>3494</v>
      </c>
      <c r="G1232" s="2">
        <v>562587</v>
      </c>
      <c r="H1232" s="2">
        <v>412725</v>
      </c>
      <c r="I1232" s="2">
        <v>28208</v>
      </c>
      <c r="J1232" s="2">
        <v>384517</v>
      </c>
      <c r="K1232" s="33">
        <v>9.0867243840974526E-3</v>
      </c>
      <c r="L1232" s="2">
        <v>3472</v>
      </c>
      <c r="M1232" s="2">
        <v>499389</v>
      </c>
      <c r="N1232" s="2">
        <v>392578</v>
      </c>
      <c r="O1232" s="33">
        <v>8.8441023185201421E-3</v>
      </c>
      <c r="P1232" s="2">
        <v>3433</v>
      </c>
      <c r="Q1232" s="2">
        <v>499187</v>
      </c>
      <c r="R1232" s="2">
        <v>385336</v>
      </c>
      <c r="S1232" s="35">
        <v>8.9091078954470909E-3</v>
      </c>
      <c r="T1232" t="s">
        <v>4388</v>
      </c>
      <c r="U1232" t="s">
        <v>4388</v>
      </c>
      <c r="V1232" s="5" t="s">
        <v>4390</v>
      </c>
      <c r="W1232" s="5">
        <v>0</v>
      </c>
      <c r="X1232" s="4">
        <v>1.7761648865036173E-4</v>
      </c>
      <c r="Y1232" s="6">
        <v>61</v>
      </c>
      <c r="Z1232" s="4">
        <v>6.5005576926948846E-5</v>
      </c>
      <c r="AA1232" s="5">
        <v>4055</v>
      </c>
      <c r="AC1232" s="16" t="str">
        <f t="shared" si="114"/>
        <v/>
      </c>
      <c r="AD1232" s="16" t="str">
        <f t="shared" si="115"/>
        <v/>
      </c>
      <c r="AE1232" s="16" t="str">
        <f t="shared" si="116"/>
        <v/>
      </c>
      <c r="AF1232" s="16">
        <f t="shared" si="117"/>
        <v>9.0867243840974526E-3</v>
      </c>
      <c r="AG1232" s="16" t="str">
        <f t="shared" si="118"/>
        <v/>
      </c>
      <c r="AH1232" s="16" t="str">
        <f t="shared" si="119"/>
        <v/>
      </c>
      <c r="AI1232" s="17" t="str">
        <f>IF('Peer Comparison Tool'!$D$11="NR","",IF($C1232='Peer Comparison Tool'!$D$9,COUNT('ALLL &lt;50B Database'!$AI$1:AI1231)+1,""))</f>
        <v/>
      </c>
    </row>
    <row r="1233" spans="1:35" x14ac:dyDescent="0.25">
      <c r="A1233" t="s">
        <v>1003</v>
      </c>
      <c r="B1233">
        <v>635840</v>
      </c>
      <c r="C1233" s="5" t="s">
        <v>926</v>
      </c>
      <c r="D1233" s="5" t="s">
        <v>4390</v>
      </c>
      <c r="E1233" s="5" t="s">
        <v>4388</v>
      </c>
      <c r="F1233" s="2">
        <v>4196</v>
      </c>
      <c r="G1233" s="2">
        <v>561843</v>
      </c>
      <c r="H1233" s="2">
        <v>367757</v>
      </c>
      <c r="I1233" s="2">
        <v>37299</v>
      </c>
      <c r="J1233" s="2">
        <v>330458</v>
      </c>
      <c r="K1233" s="33">
        <v>1.2697528884154718E-2</v>
      </c>
      <c r="L1233" s="2">
        <v>2952</v>
      </c>
      <c r="M1233" s="2">
        <v>483497</v>
      </c>
      <c r="N1233" s="2">
        <v>334638</v>
      </c>
      <c r="O1233" s="33">
        <v>8.821472755634446E-3</v>
      </c>
      <c r="P1233" s="2">
        <v>3547</v>
      </c>
      <c r="Q1233" s="2">
        <v>494748</v>
      </c>
      <c r="R1233" s="2">
        <v>323217</v>
      </c>
      <c r="S1233" s="35">
        <v>1.0974051488628383E-2</v>
      </c>
      <c r="T1233" t="s">
        <v>4388</v>
      </c>
      <c r="U1233" t="s">
        <v>4388</v>
      </c>
      <c r="V1233" s="5" t="s">
        <v>4390</v>
      </c>
      <c r="W1233" s="5">
        <v>0</v>
      </c>
      <c r="X1233" s="4">
        <v>1.7234773955263349E-3</v>
      </c>
      <c r="Y1233" s="6">
        <v>649</v>
      </c>
      <c r="Z1233" s="4">
        <v>2.1525787329939369E-3</v>
      </c>
      <c r="AA1233" s="5">
        <v>2592</v>
      </c>
      <c r="AC1233" s="16" t="str">
        <f t="shared" si="114"/>
        <v/>
      </c>
      <c r="AD1233" s="16" t="str">
        <f t="shared" si="115"/>
        <v/>
      </c>
      <c r="AE1233" s="16" t="str">
        <f t="shared" si="116"/>
        <v/>
      </c>
      <c r="AF1233" s="16">
        <f t="shared" si="117"/>
        <v>1.2697528884154718E-2</v>
      </c>
      <c r="AG1233" s="16" t="str">
        <f t="shared" si="118"/>
        <v/>
      </c>
      <c r="AH1233" s="16" t="str">
        <f t="shared" si="119"/>
        <v/>
      </c>
      <c r="AI1233" s="17" t="str">
        <f>IF('Peer Comparison Tool'!$D$11="NR","",IF($C1233='Peer Comparison Tool'!$D$9,COUNT('ALLL &lt;50B Database'!$AI$1:AI1232)+1,""))</f>
        <v/>
      </c>
    </row>
    <row r="1234" spans="1:35" x14ac:dyDescent="0.25">
      <c r="A1234" t="s">
        <v>1009</v>
      </c>
      <c r="B1234">
        <v>2797162</v>
      </c>
      <c r="C1234" s="5" t="s">
        <v>926</v>
      </c>
      <c r="D1234" s="5" t="s">
        <v>4387</v>
      </c>
      <c r="E1234" s="5" t="s">
        <v>4388</v>
      </c>
      <c r="F1234" s="2">
        <v>4415</v>
      </c>
      <c r="G1234" s="2">
        <v>561447</v>
      </c>
      <c r="H1234" s="2">
        <v>333560</v>
      </c>
      <c r="I1234" s="2">
        <v>0</v>
      </c>
      <c r="J1234" s="2">
        <v>333560</v>
      </c>
      <c r="K1234" s="33">
        <v>1.3235999520326178E-2</v>
      </c>
      <c r="L1234" s="2">
        <v>4096</v>
      </c>
      <c r="M1234" s="2">
        <v>451426</v>
      </c>
      <c r="N1234" s="2">
        <v>322066</v>
      </c>
      <c r="O1234" s="33">
        <v>1.271789012190048E-2</v>
      </c>
      <c r="P1234" s="2">
        <v>4148</v>
      </c>
      <c r="Q1234" s="2">
        <v>464364</v>
      </c>
      <c r="R1234" s="2">
        <v>331605</v>
      </c>
      <c r="S1234" s="35">
        <v>1.2508858430964552E-2</v>
      </c>
      <c r="T1234" t="s">
        <v>4388</v>
      </c>
      <c r="U1234" t="s">
        <v>4388</v>
      </c>
      <c r="V1234" s="5" t="s">
        <v>4387</v>
      </c>
      <c r="W1234" s="5">
        <v>0</v>
      </c>
      <c r="X1234" s="4">
        <v>7.2714108936162633E-4</v>
      </c>
      <c r="Y1234" s="6">
        <v>267</v>
      </c>
      <c r="Z1234" s="4">
        <v>-2.0903169093592841E-4</v>
      </c>
      <c r="AA1234" s="5">
        <v>2299</v>
      </c>
      <c r="AC1234" s="16" t="str">
        <f t="shared" si="114"/>
        <v/>
      </c>
      <c r="AD1234" s="16" t="str">
        <f t="shared" si="115"/>
        <v/>
      </c>
      <c r="AE1234" s="16" t="str">
        <f t="shared" si="116"/>
        <v/>
      </c>
      <c r="AF1234" s="16">
        <f t="shared" si="117"/>
        <v>1.3235999520326178E-2</v>
      </c>
      <c r="AG1234" s="16" t="str">
        <f t="shared" si="118"/>
        <v/>
      </c>
      <c r="AH1234" s="16" t="str">
        <f t="shared" si="119"/>
        <v/>
      </c>
      <c r="AI1234" s="17" t="str">
        <f>IF('Peer Comparison Tool'!$D$11="NR","",IF($C1234='Peer Comparison Tool'!$D$9,COUNT('ALLL &lt;50B Database'!$AI$1:AI1233)+1,""))</f>
        <v/>
      </c>
    </row>
    <row r="1235" spans="1:35" x14ac:dyDescent="0.25">
      <c r="A1235" t="s">
        <v>134</v>
      </c>
      <c r="B1235">
        <v>913146</v>
      </c>
      <c r="C1235" s="5" t="s">
        <v>113</v>
      </c>
      <c r="D1235" s="5" t="s">
        <v>4390</v>
      </c>
      <c r="E1235" s="5" t="s">
        <v>4388</v>
      </c>
      <c r="F1235" s="2">
        <v>8022</v>
      </c>
      <c r="G1235" s="2">
        <v>560085</v>
      </c>
      <c r="H1235" s="2">
        <v>439787</v>
      </c>
      <c r="I1235" s="2">
        <v>53194</v>
      </c>
      <c r="J1235" s="2">
        <v>386593</v>
      </c>
      <c r="K1235" s="33">
        <v>2.0750505053117877E-2</v>
      </c>
      <c r="L1235" s="2">
        <v>5430</v>
      </c>
      <c r="M1235" s="2">
        <v>476700</v>
      </c>
      <c r="N1235" s="2">
        <v>344567</v>
      </c>
      <c r="O1235" s="33">
        <v>1.5758909007536997E-2</v>
      </c>
      <c r="P1235" s="2">
        <v>5019</v>
      </c>
      <c r="Q1235" s="2">
        <v>473857</v>
      </c>
      <c r="R1235" s="2">
        <v>363182</v>
      </c>
      <c r="S1235" s="35">
        <v>1.3819517487100131E-2</v>
      </c>
      <c r="T1235" t="s">
        <v>4388</v>
      </c>
      <c r="U1235" t="s">
        <v>4388</v>
      </c>
      <c r="V1235" s="5" t="s">
        <v>4390</v>
      </c>
      <c r="W1235" s="5">
        <v>0</v>
      </c>
      <c r="X1235" s="4">
        <v>6.9309875660177461E-3</v>
      </c>
      <c r="Y1235" s="6">
        <v>3003</v>
      </c>
      <c r="Z1235" s="4">
        <v>-1.9393915204368659E-3</v>
      </c>
      <c r="AA1235" s="5">
        <v>476</v>
      </c>
      <c r="AC1235" s="16" t="str">
        <f t="shared" si="114"/>
        <v/>
      </c>
      <c r="AD1235" s="16" t="str">
        <f t="shared" si="115"/>
        <v/>
      </c>
      <c r="AE1235" s="16" t="str">
        <f t="shared" si="116"/>
        <v/>
      </c>
      <c r="AF1235" s="16">
        <f t="shared" si="117"/>
        <v>2.0750505053117877E-2</v>
      </c>
      <c r="AG1235" s="16" t="str">
        <f t="shared" si="118"/>
        <v/>
      </c>
      <c r="AH1235" s="16" t="str">
        <f t="shared" si="119"/>
        <v/>
      </c>
      <c r="AI1235" s="17" t="str">
        <f>IF('Peer Comparison Tool'!$D$11="NR","",IF($C1235='Peer Comparison Tool'!$D$9,COUNT('ALLL &lt;50B Database'!$AI$1:AI1234)+1,""))</f>
        <v/>
      </c>
    </row>
    <row r="1236" spans="1:35" x14ac:dyDescent="0.25">
      <c r="A1236" t="s">
        <v>3013</v>
      </c>
      <c r="B1236">
        <v>472616</v>
      </c>
      <c r="C1236" s="5" t="s">
        <v>2948</v>
      </c>
      <c r="D1236" s="5" t="s">
        <v>4387</v>
      </c>
      <c r="E1236" s="5" t="s">
        <v>4388</v>
      </c>
      <c r="F1236" s="2">
        <v>4813</v>
      </c>
      <c r="G1236" s="2">
        <v>559044</v>
      </c>
      <c r="H1236" s="2">
        <v>431675</v>
      </c>
      <c r="I1236" s="2">
        <v>41792</v>
      </c>
      <c r="J1236" s="2">
        <v>389883</v>
      </c>
      <c r="K1236" s="33">
        <v>1.2344729059743565E-2</v>
      </c>
      <c r="L1236" s="2">
        <v>4605</v>
      </c>
      <c r="M1236" s="2">
        <v>483117</v>
      </c>
      <c r="N1236" s="2">
        <v>413904</v>
      </c>
      <c r="O1236" s="33">
        <v>1.1125768294097182E-2</v>
      </c>
      <c r="P1236" s="2">
        <v>4695</v>
      </c>
      <c r="Q1236" s="2">
        <v>492184</v>
      </c>
      <c r="R1236" s="2">
        <v>405092</v>
      </c>
      <c r="S1236" s="35">
        <v>1.1589959811598353E-2</v>
      </c>
      <c r="T1236" t="s">
        <v>4388</v>
      </c>
      <c r="U1236" t="s">
        <v>4388</v>
      </c>
      <c r="V1236" s="5" t="s">
        <v>4387</v>
      </c>
      <c r="W1236" s="5">
        <v>0</v>
      </c>
      <c r="X1236" s="4">
        <v>7.547692481452116E-4</v>
      </c>
      <c r="Y1236" s="6">
        <v>118</v>
      </c>
      <c r="Z1236" s="4">
        <v>4.6419151750117134E-4</v>
      </c>
      <c r="AA1236" s="5">
        <v>2764</v>
      </c>
      <c r="AC1236" s="16" t="str">
        <f t="shared" si="114"/>
        <v/>
      </c>
      <c r="AD1236" s="16" t="str">
        <f t="shared" si="115"/>
        <v/>
      </c>
      <c r="AE1236" s="16" t="str">
        <f t="shared" si="116"/>
        <v/>
      </c>
      <c r="AF1236" s="16">
        <f t="shared" si="117"/>
        <v>1.2344729059743565E-2</v>
      </c>
      <c r="AG1236" s="16" t="str">
        <f t="shared" si="118"/>
        <v/>
      </c>
      <c r="AH1236" s="16" t="str">
        <f t="shared" si="119"/>
        <v/>
      </c>
      <c r="AI1236" s="17" t="str">
        <f>IF('Peer Comparison Tool'!$D$11="NR","",IF($C1236='Peer Comparison Tool'!$D$9,COUNT('ALLL &lt;50B Database'!$AI$1:AI1235)+1,""))</f>
        <v/>
      </c>
    </row>
    <row r="1237" spans="1:35" x14ac:dyDescent="0.25">
      <c r="A1237" t="s">
        <v>749</v>
      </c>
      <c r="B1237">
        <v>75446</v>
      </c>
      <c r="C1237" s="5" t="s">
        <v>716</v>
      </c>
      <c r="D1237" s="5" t="s">
        <v>4390</v>
      </c>
      <c r="E1237" s="5" t="s">
        <v>4388</v>
      </c>
      <c r="F1237" s="2">
        <v>2874</v>
      </c>
      <c r="G1237" s="2">
        <v>558825</v>
      </c>
      <c r="H1237" s="2">
        <v>295620</v>
      </c>
      <c r="I1237" s="2">
        <v>15391</v>
      </c>
      <c r="J1237" s="2">
        <v>280229</v>
      </c>
      <c r="K1237" s="33">
        <v>1.0255897854968615E-2</v>
      </c>
      <c r="L1237" s="2">
        <v>2938</v>
      </c>
      <c r="M1237" s="2">
        <v>410576</v>
      </c>
      <c r="N1237" s="2">
        <v>216053</v>
      </c>
      <c r="O1237" s="33">
        <v>1.3598515179145858E-2</v>
      </c>
      <c r="P1237" s="2">
        <v>2966</v>
      </c>
      <c r="Q1237" s="2">
        <v>511428</v>
      </c>
      <c r="R1237" s="2">
        <v>282951</v>
      </c>
      <c r="S1237" s="35">
        <v>1.0482380341472551E-2</v>
      </c>
      <c r="T1237" t="s">
        <v>4388</v>
      </c>
      <c r="U1237" t="s">
        <v>4388</v>
      </c>
      <c r="V1237" s="5" t="s">
        <v>4390</v>
      </c>
      <c r="W1237" s="5">
        <v>0</v>
      </c>
      <c r="X1237" s="4">
        <v>-2.2648248650393617E-4</v>
      </c>
      <c r="Y1237" s="6">
        <v>-92</v>
      </c>
      <c r="Z1237" s="4">
        <v>-3.116134837673307E-3</v>
      </c>
      <c r="AA1237" s="5">
        <v>3693</v>
      </c>
      <c r="AC1237" s="16" t="str">
        <f t="shared" si="114"/>
        <v/>
      </c>
      <c r="AD1237" s="16" t="str">
        <f t="shared" si="115"/>
        <v/>
      </c>
      <c r="AE1237" s="16" t="str">
        <f t="shared" si="116"/>
        <v/>
      </c>
      <c r="AF1237" s="16">
        <f t="shared" si="117"/>
        <v>1.0255897854968615E-2</v>
      </c>
      <c r="AG1237" s="16" t="str">
        <f t="shared" si="118"/>
        <v/>
      </c>
      <c r="AH1237" s="16" t="str">
        <f t="shared" si="119"/>
        <v/>
      </c>
      <c r="AI1237" s="17" t="str">
        <f>IF('Peer Comparison Tool'!$D$11="NR","",IF($C1237='Peer Comparison Tool'!$D$9,COUNT('ALLL &lt;50B Database'!$AI$1:AI1236)+1,""))</f>
        <v/>
      </c>
    </row>
    <row r="1238" spans="1:35" x14ac:dyDescent="0.25">
      <c r="A1238" t="s">
        <v>746</v>
      </c>
      <c r="B1238">
        <v>803649</v>
      </c>
      <c r="C1238" s="5" t="s">
        <v>716</v>
      </c>
      <c r="D1238" s="5" t="s">
        <v>4390</v>
      </c>
      <c r="E1238" s="5" t="s">
        <v>4388</v>
      </c>
      <c r="F1238" s="2">
        <v>8232</v>
      </c>
      <c r="G1238" s="2">
        <v>557224</v>
      </c>
      <c r="H1238" s="2">
        <v>429063</v>
      </c>
      <c r="I1238" s="2">
        <v>0</v>
      </c>
      <c r="J1238" s="2">
        <v>429063</v>
      </c>
      <c r="K1238" s="33">
        <v>1.9185993665265941E-2</v>
      </c>
      <c r="L1238" s="2">
        <v>5920</v>
      </c>
      <c r="M1238" s="2">
        <v>494714</v>
      </c>
      <c r="N1238" s="2">
        <v>404104</v>
      </c>
      <c r="O1238" s="33">
        <v>1.4649694138142657E-2</v>
      </c>
      <c r="P1238" s="2">
        <v>7685</v>
      </c>
      <c r="Q1238" s="2">
        <v>527282</v>
      </c>
      <c r="R1238" s="2">
        <v>428037</v>
      </c>
      <c r="S1238" s="35">
        <v>1.7954055373717692E-2</v>
      </c>
      <c r="T1238" t="s">
        <v>4388</v>
      </c>
      <c r="U1238" t="s">
        <v>4388</v>
      </c>
      <c r="V1238" s="5" t="s">
        <v>4390</v>
      </c>
      <c r="W1238" s="5">
        <v>0</v>
      </c>
      <c r="X1238" s="4">
        <v>1.2319382915482492E-3</v>
      </c>
      <c r="Y1238" s="6">
        <v>547</v>
      </c>
      <c r="Z1238" s="4">
        <v>3.3043612355750356E-3</v>
      </c>
      <c r="AA1238" s="5">
        <v>645</v>
      </c>
      <c r="AC1238" s="16" t="str">
        <f t="shared" si="114"/>
        <v/>
      </c>
      <c r="AD1238" s="16" t="str">
        <f t="shared" si="115"/>
        <v/>
      </c>
      <c r="AE1238" s="16" t="str">
        <f t="shared" si="116"/>
        <v/>
      </c>
      <c r="AF1238" s="16">
        <f t="shared" si="117"/>
        <v>1.9185993665265941E-2</v>
      </c>
      <c r="AG1238" s="16" t="str">
        <f t="shared" si="118"/>
        <v/>
      </c>
      <c r="AH1238" s="16" t="str">
        <f t="shared" si="119"/>
        <v/>
      </c>
      <c r="AI1238" s="17" t="str">
        <f>IF('Peer Comparison Tool'!$D$11="NR","",IF($C1238='Peer Comparison Tool'!$D$9,COUNT('ALLL &lt;50B Database'!$AI$1:AI1237)+1,""))</f>
        <v/>
      </c>
    </row>
    <row r="1239" spans="1:35" x14ac:dyDescent="0.25">
      <c r="A1239" t="s">
        <v>795</v>
      </c>
      <c r="B1239">
        <v>111979</v>
      </c>
      <c r="C1239" s="5" t="s">
        <v>4128</v>
      </c>
      <c r="D1239" s="5" t="s">
        <v>4390</v>
      </c>
      <c r="E1239" s="5" t="s">
        <v>4388</v>
      </c>
      <c r="F1239" s="2">
        <v>6745</v>
      </c>
      <c r="G1239" s="2">
        <v>555893</v>
      </c>
      <c r="H1239" s="2">
        <v>231173</v>
      </c>
      <c r="I1239" s="2">
        <v>31329</v>
      </c>
      <c r="J1239" s="2">
        <v>199844</v>
      </c>
      <c r="K1239" s="33">
        <v>3.3751326034306757E-2</v>
      </c>
      <c r="L1239" s="2">
        <v>6757</v>
      </c>
      <c r="M1239" s="2">
        <v>486972</v>
      </c>
      <c r="N1239" s="2">
        <v>206689</v>
      </c>
      <c r="O1239" s="33">
        <v>3.2691628485308849E-2</v>
      </c>
      <c r="P1239" s="2">
        <v>6748</v>
      </c>
      <c r="Q1239" s="2">
        <v>500300</v>
      </c>
      <c r="R1239" s="2">
        <v>204564</v>
      </c>
      <c r="S1239" s="35">
        <v>3.2987231379910442E-2</v>
      </c>
      <c r="T1239" t="s">
        <v>4388</v>
      </c>
      <c r="U1239" t="s">
        <v>4388</v>
      </c>
      <c r="V1239" s="5" t="s">
        <v>4390</v>
      </c>
      <c r="W1239" s="5">
        <v>0</v>
      </c>
      <c r="X1239" s="4">
        <v>7.640946543963148E-4</v>
      </c>
      <c r="Y1239" s="6">
        <v>-3</v>
      </c>
      <c r="Z1239" s="4">
        <v>2.9560289460159317E-4</v>
      </c>
      <c r="AA1239" s="5">
        <v>102</v>
      </c>
      <c r="AC1239" s="16" t="str">
        <f t="shared" si="114"/>
        <v/>
      </c>
      <c r="AD1239" s="16" t="str">
        <f t="shared" si="115"/>
        <v/>
      </c>
      <c r="AE1239" s="16" t="str">
        <f t="shared" si="116"/>
        <v/>
      </c>
      <c r="AF1239" s="16">
        <f t="shared" si="117"/>
        <v>3.3751326034306757E-2</v>
      </c>
      <c r="AG1239" s="16" t="str">
        <f t="shared" si="118"/>
        <v/>
      </c>
      <c r="AH1239" s="16" t="str">
        <f t="shared" si="119"/>
        <v/>
      </c>
      <c r="AI1239" s="17" t="str">
        <f>IF('Peer Comparison Tool'!$D$11="NR","",IF($C1239='Peer Comparison Tool'!$D$9,COUNT('ALLL &lt;50B Database'!$AI$1:AI1238)+1,""))</f>
        <v/>
      </c>
    </row>
    <row r="1240" spans="1:35" x14ac:dyDescent="0.25">
      <c r="A1240" t="s">
        <v>1001</v>
      </c>
      <c r="B1240">
        <v>133971</v>
      </c>
      <c r="C1240" s="5" t="s">
        <v>926</v>
      </c>
      <c r="D1240" s="5" t="s">
        <v>4390</v>
      </c>
      <c r="E1240" s="5" t="s">
        <v>4388</v>
      </c>
      <c r="F1240" s="2">
        <v>3684</v>
      </c>
      <c r="G1240" s="2">
        <v>555315</v>
      </c>
      <c r="H1240" s="2">
        <v>254371</v>
      </c>
      <c r="I1240" s="2">
        <v>1294</v>
      </c>
      <c r="J1240" s="2">
        <v>253077</v>
      </c>
      <c r="K1240" s="33">
        <v>1.4556834481205325E-2</v>
      </c>
      <c r="L1240" s="2">
        <v>2915</v>
      </c>
      <c r="M1240" s="2">
        <v>504745</v>
      </c>
      <c r="N1240" s="2">
        <v>243892</v>
      </c>
      <c r="O1240" s="33">
        <v>1.1952011546094174E-2</v>
      </c>
      <c r="P1240" s="2">
        <v>3330</v>
      </c>
      <c r="Q1240" s="2">
        <v>534499</v>
      </c>
      <c r="R1240" s="2">
        <v>249120</v>
      </c>
      <c r="S1240" s="35">
        <v>1.3367052023121388E-2</v>
      </c>
      <c r="T1240" t="s">
        <v>4388</v>
      </c>
      <c r="U1240" t="s">
        <v>4388</v>
      </c>
      <c r="V1240" s="5" t="s">
        <v>4390</v>
      </c>
      <c r="W1240" s="5">
        <v>0</v>
      </c>
      <c r="X1240" s="4">
        <v>1.1897824580839374E-3</v>
      </c>
      <c r="Y1240" s="6">
        <v>354</v>
      </c>
      <c r="Z1240" s="4">
        <v>1.415040477027214E-3</v>
      </c>
      <c r="AA1240" s="5">
        <v>1751</v>
      </c>
      <c r="AC1240" s="16" t="str">
        <f t="shared" si="114"/>
        <v/>
      </c>
      <c r="AD1240" s="16" t="str">
        <f t="shared" si="115"/>
        <v/>
      </c>
      <c r="AE1240" s="16" t="str">
        <f t="shared" si="116"/>
        <v/>
      </c>
      <c r="AF1240" s="16">
        <f t="shared" si="117"/>
        <v>1.4556834481205325E-2</v>
      </c>
      <c r="AG1240" s="16" t="str">
        <f t="shared" si="118"/>
        <v/>
      </c>
      <c r="AH1240" s="16" t="str">
        <f t="shared" si="119"/>
        <v/>
      </c>
      <c r="AI1240" s="17" t="str">
        <f>IF('Peer Comparison Tool'!$D$11="NR","",IF($C1240='Peer Comparison Tool'!$D$9,COUNT('ALLL &lt;50B Database'!$AI$1:AI1239)+1,""))</f>
        <v/>
      </c>
    </row>
    <row r="1241" spans="1:35" x14ac:dyDescent="0.25">
      <c r="A1241" t="s">
        <v>2839</v>
      </c>
      <c r="B1241">
        <v>477303</v>
      </c>
      <c r="C1241" s="5" t="s">
        <v>2833</v>
      </c>
      <c r="D1241" s="5" t="s">
        <v>4390</v>
      </c>
      <c r="E1241" s="5" t="s">
        <v>4388</v>
      </c>
      <c r="F1241" s="2">
        <v>4031</v>
      </c>
      <c r="G1241" s="2">
        <v>555204</v>
      </c>
      <c r="H1241" s="2">
        <v>424123</v>
      </c>
      <c r="I1241" s="2">
        <v>31940</v>
      </c>
      <c r="J1241" s="2">
        <v>392183</v>
      </c>
      <c r="K1241" s="33">
        <v>1.0278364946976284E-2</v>
      </c>
      <c r="L1241" s="2">
        <v>3920</v>
      </c>
      <c r="M1241" s="2">
        <v>517255</v>
      </c>
      <c r="N1241" s="2">
        <v>389952</v>
      </c>
      <c r="O1241" s="33">
        <v>1.005251928442475E-2</v>
      </c>
      <c r="P1241" s="2">
        <v>3978</v>
      </c>
      <c r="Q1241" s="2">
        <v>504399</v>
      </c>
      <c r="R1241" s="2">
        <v>391244</v>
      </c>
      <c r="S1241" s="35">
        <v>1.0167568064941571E-2</v>
      </c>
      <c r="T1241" t="s">
        <v>4388</v>
      </c>
      <c r="U1241" t="s">
        <v>4388</v>
      </c>
      <c r="V1241" s="5" t="s">
        <v>4390</v>
      </c>
      <c r="W1241" s="5">
        <v>0</v>
      </c>
      <c r="X1241" s="4">
        <v>1.1079688203471244E-4</v>
      </c>
      <c r="Y1241" s="6">
        <v>53</v>
      </c>
      <c r="Z1241" s="4">
        <v>1.1504878051682085E-4</v>
      </c>
      <c r="AA1241" s="5">
        <v>3682</v>
      </c>
      <c r="AC1241" s="16" t="str">
        <f t="shared" si="114"/>
        <v/>
      </c>
      <c r="AD1241" s="16" t="str">
        <f t="shared" si="115"/>
        <v/>
      </c>
      <c r="AE1241" s="16" t="str">
        <f t="shared" si="116"/>
        <v/>
      </c>
      <c r="AF1241" s="16">
        <f t="shared" si="117"/>
        <v>1.0278364946976284E-2</v>
      </c>
      <c r="AG1241" s="16" t="str">
        <f t="shared" si="118"/>
        <v/>
      </c>
      <c r="AH1241" s="16" t="str">
        <f t="shared" si="119"/>
        <v/>
      </c>
      <c r="AI1241" s="17" t="str">
        <f>IF('Peer Comparison Tool'!$D$11="NR","",IF($C1241='Peer Comparison Tool'!$D$9,COUNT('ALLL &lt;50B Database'!$AI$1:AI1240)+1,""))</f>
        <v/>
      </c>
    </row>
    <row r="1242" spans="1:35" x14ac:dyDescent="0.25">
      <c r="A1242" t="s">
        <v>1426</v>
      </c>
      <c r="B1242">
        <v>513340</v>
      </c>
      <c r="C1242" s="5" t="s">
        <v>1963</v>
      </c>
      <c r="D1242" s="5" t="s">
        <v>4390</v>
      </c>
      <c r="E1242" s="5" t="s">
        <v>4388</v>
      </c>
      <c r="F1242" s="2">
        <v>3733</v>
      </c>
      <c r="G1242" s="2">
        <v>554283</v>
      </c>
      <c r="H1242" s="2">
        <v>415606</v>
      </c>
      <c r="I1242" s="2">
        <v>30927</v>
      </c>
      <c r="J1242" s="2">
        <v>384679</v>
      </c>
      <c r="K1242" s="33">
        <v>9.7041949261592129E-3</v>
      </c>
      <c r="L1242" s="2">
        <v>2752</v>
      </c>
      <c r="M1242" s="2">
        <v>504360</v>
      </c>
      <c r="N1242" s="2">
        <v>385692</v>
      </c>
      <c r="O1242" s="33">
        <v>7.135227072378997E-3</v>
      </c>
      <c r="P1242" s="2">
        <v>3255</v>
      </c>
      <c r="Q1242" s="2">
        <v>510775</v>
      </c>
      <c r="R1242" s="2">
        <v>387975</v>
      </c>
      <c r="S1242" s="35">
        <v>8.3897158322056836E-3</v>
      </c>
      <c r="T1242" t="s">
        <v>4388</v>
      </c>
      <c r="U1242" t="s">
        <v>4388</v>
      </c>
      <c r="V1242" s="5" t="s">
        <v>4390</v>
      </c>
      <c r="W1242" s="5">
        <v>0</v>
      </c>
      <c r="X1242" s="4">
        <v>1.3144790939535293E-3</v>
      </c>
      <c r="Y1242" s="6">
        <v>478</v>
      </c>
      <c r="Z1242" s="4">
        <v>1.2544887598266866E-3</v>
      </c>
      <c r="AA1242" s="5">
        <v>3883</v>
      </c>
      <c r="AC1242" s="16" t="str">
        <f t="shared" si="114"/>
        <v/>
      </c>
      <c r="AD1242" s="16" t="str">
        <f t="shared" si="115"/>
        <v/>
      </c>
      <c r="AE1242" s="16" t="str">
        <f t="shared" si="116"/>
        <v/>
      </c>
      <c r="AF1242" s="16">
        <f t="shared" si="117"/>
        <v>9.7041949261592129E-3</v>
      </c>
      <c r="AG1242" s="16" t="str">
        <f t="shared" si="118"/>
        <v/>
      </c>
      <c r="AH1242" s="16" t="str">
        <f t="shared" si="119"/>
        <v/>
      </c>
      <c r="AI1242" s="17" t="str">
        <f>IF('Peer Comparison Tool'!$D$11="NR","",IF($C1242='Peer Comparison Tool'!$D$9,COUNT('ALLL &lt;50B Database'!$AI$1:AI1241)+1,""))</f>
        <v/>
      </c>
    </row>
    <row r="1243" spans="1:35" x14ac:dyDescent="0.25">
      <c r="A1243" t="s">
        <v>753</v>
      </c>
      <c r="B1243">
        <v>97943</v>
      </c>
      <c r="C1243" s="5" t="s">
        <v>716</v>
      </c>
      <c r="D1243" s="5" t="s">
        <v>4390</v>
      </c>
      <c r="E1243" s="5" t="s">
        <v>4388</v>
      </c>
      <c r="F1243" s="2">
        <v>2354</v>
      </c>
      <c r="G1243" s="2">
        <v>553905</v>
      </c>
      <c r="H1243" s="2">
        <v>357501</v>
      </c>
      <c r="I1243" s="2">
        <v>40003</v>
      </c>
      <c r="J1243" s="2">
        <v>317498</v>
      </c>
      <c r="K1243" s="33">
        <v>7.4142199320940605E-3</v>
      </c>
      <c r="L1243" s="2">
        <v>1966</v>
      </c>
      <c r="M1243" s="2">
        <v>470484</v>
      </c>
      <c r="N1243" s="2">
        <v>308082</v>
      </c>
      <c r="O1243" s="33">
        <v>6.3814179341863527E-3</v>
      </c>
      <c r="P1243" s="2">
        <v>2241</v>
      </c>
      <c r="Q1243" s="2">
        <v>478230</v>
      </c>
      <c r="R1243" s="2">
        <v>317634</v>
      </c>
      <c r="S1243" s="35">
        <v>7.0552900508132005E-3</v>
      </c>
      <c r="T1243" t="s">
        <v>4388</v>
      </c>
      <c r="U1243" t="s">
        <v>4388</v>
      </c>
      <c r="V1243" s="5" t="s">
        <v>4390</v>
      </c>
      <c r="W1243" s="5">
        <v>0</v>
      </c>
      <c r="X1243" s="4">
        <v>3.5892988128085994E-4</v>
      </c>
      <c r="Y1243" s="6">
        <v>113</v>
      </c>
      <c r="Z1243" s="4">
        <v>6.7387211662684778E-4</v>
      </c>
      <c r="AA1243" s="5">
        <v>4395</v>
      </c>
      <c r="AC1243" s="16" t="str">
        <f t="shared" si="114"/>
        <v/>
      </c>
      <c r="AD1243" s="16" t="str">
        <f t="shared" si="115"/>
        <v/>
      </c>
      <c r="AE1243" s="16" t="str">
        <f t="shared" si="116"/>
        <v/>
      </c>
      <c r="AF1243" s="16">
        <f t="shared" si="117"/>
        <v>7.4142199320940605E-3</v>
      </c>
      <c r="AG1243" s="16" t="str">
        <f t="shared" si="118"/>
        <v/>
      </c>
      <c r="AH1243" s="16" t="str">
        <f t="shared" si="119"/>
        <v/>
      </c>
      <c r="AI1243" s="17" t="str">
        <f>IF('Peer Comparison Tool'!$D$11="NR","",IF($C1243='Peer Comparison Tool'!$D$9,COUNT('ALLL &lt;50B Database'!$AI$1:AI1242)+1,""))</f>
        <v/>
      </c>
    </row>
    <row r="1244" spans="1:35" x14ac:dyDescent="0.25">
      <c r="A1244" t="s">
        <v>3</v>
      </c>
      <c r="B1244">
        <v>239659</v>
      </c>
      <c r="C1244" s="5" t="s">
        <v>3704</v>
      </c>
      <c r="D1244" s="5" t="s">
        <v>4390</v>
      </c>
      <c r="E1244" s="5" t="s">
        <v>4388</v>
      </c>
      <c r="F1244" s="2">
        <v>8687</v>
      </c>
      <c r="G1244" s="2">
        <v>552415</v>
      </c>
      <c r="H1244" s="2">
        <v>399758</v>
      </c>
      <c r="I1244" s="2">
        <v>51182</v>
      </c>
      <c r="J1244" s="2">
        <v>348576</v>
      </c>
      <c r="K1244" s="33">
        <v>2.4921394473515102E-2</v>
      </c>
      <c r="L1244" s="2">
        <v>7243</v>
      </c>
      <c r="M1244" s="2">
        <v>478725</v>
      </c>
      <c r="N1244" s="2">
        <v>352611</v>
      </c>
      <c r="O1244" s="33">
        <v>2.054104948512667E-2</v>
      </c>
      <c r="P1244" s="2">
        <v>7794</v>
      </c>
      <c r="Q1244" s="2">
        <v>487737</v>
      </c>
      <c r="R1244" s="2">
        <v>346022</v>
      </c>
      <c r="S1244" s="35">
        <v>2.2524579362005883E-2</v>
      </c>
      <c r="T1244" t="s">
        <v>4388</v>
      </c>
      <c r="U1244" t="s">
        <v>4388</v>
      </c>
      <c r="V1244" s="5" t="s">
        <v>4390</v>
      </c>
      <c r="W1244" s="5">
        <v>0</v>
      </c>
      <c r="X1244" s="4">
        <v>2.3968151115092186E-3</v>
      </c>
      <c r="Y1244" s="6">
        <v>893</v>
      </c>
      <c r="Z1244" s="4">
        <v>1.9835298768792128E-3</v>
      </c>
      <c r="AA1244" s="5">
        <v>257</v>
      </c>
      <c r="AC1244" s="16" t="str">
        <f t="shared" si="114"/>
        <v/>
      </c>
      <c r="AD1244" s="16" t="str">
        <f t="shared" si="115"/>
        <v/>
      </c>
      <c r="AE1244" s="16" t="str">
        <f t="shared" si="116"/>
        <v/>
      </c>
      <c r="AF1244" s="16">
        <f t="shared" si="117"/>
        <v>2.4921394473515102E-2</v>
      </c>
      <c r="AG1244" s="16" t="str">
        <f t="shared" si="118"/>
        <v/>
      </c>
      <c r="AH1244" s="16" t="str">
        <f t="shared" si="119"/>
        <v/>
      </c>
      <c r="AI1244" s="17" t="str">
        <f>IF('Peer Comparison Tool'!$D$11="NR","",IF($C1244='Peer Comparison Tool'!$D$9,COUNT('ALLL &lt;50B Database'!$AI$1:AI1243)+1,""))</f>
        <v/>
      </c>
    </row>
    <row r="1245" spans="1:35" x14ac:dyDescent="0.25">
      <c r="A1245" t="s">
        <v>751</v>
      </c>
      <c r="B1245">
        <v>252041</v>
      </c>
      <c r="C1245" s="5" t="s">
        <v>716</v>
      </c>
      <c r="D1245" s="5" t="s">
        <v>4390</v>
      </c>
      <c r="E1245" s="5" t="s">
        <v>4388</v>
      </c>
      <c r="F1245" s="2">
        <v>3746</v>
      </c>
      <c r="G1245" s="2">
        <v>551192</v>
      </c>
      <c r="H1245" s="2">
        <v>369579</v>
      </c>
      <c r="I1245" s="2">
        <v>41778</v>
      </c>
      <c r="J1245" s="2">
        <v>327801</v>
      </c>
      <c r="K1245" s="33">
        <v>1.1427664955262491E-2</v>
      </c>
      <c r="L1245" s="2">
        <v>3333</v>
      </c>
      <c r="M1245" s="2">
        <v>448740</v>
      </c>
      <c r="N1245" s="2">
        <v>323318</v>
      </c>
      <c r="O1245" s="33">
        <v>1.0308736290586977E-2</v>
      </c>
      <c r="P1245" s="2">
        <v>3387</v>
      </c>
      <c r="Q1245" s="2">
        <v>490771</v>
      </c>
      <c r="R1245" s="2">
        <v>328586</v>
      </c>
      <c r="S1245" s="35">
        <v>1.0307803740877579E-2</v>
      </c>
      <c r="T1245" t="s">
        <v>4388</v>
      </c>
      <c r="U1245" t="s">
        <v>4388</v>
      </c>
      <c r="V1245" s="5" t="s">
        <v>4390</v>
      </c>
      <c r="W1245" s="5">
        <v>0</v>
      </c>
      <c r="X1245" s="4">
        <v>1.1198612143849124E-3</v>
      </c>
      <c r="Y1245" s="6">
        <v>359</v>
      </c>
      <c r="Z1245" s="4">
        <v>-9.3254970939815607E-7</v>
      </c>
      <c r="AA1245" s="5">
        <v>3187</v>
      </c>
      <c r="AC1245" s="16" t="str">
        <f t="shared" si="114"/>
        <v/>
      </c>
      <c r="AD1245" s="16" t="str">
        <f t="shared" si="115"/>
        <v/>
      </c>
      <c r="AE1245" s="16" t="str">
        <f t="shared" si="116"/>
        <v/>
      </c>
      <c r="AF1245" s="16">
        <f t="shared" si="117"/>
        <v>1.1427664955262491E-2</v>
      </c>
      <c r="AG1245" s="16" t="str">
        <f t="shared" si="118"/>
        <v/>
      </c>
      <c r="AH1245" s="16" t="str">
        <f t="shared" si="119"/>
        <v/>
      </c>
      <c r="AI1245" s="17" t="str">
        <f>IF('Peer Comparison Tool'!$D$11="NR","",IF($C1245='Peer Comparison Tool'!$D$9,COUNT('ALLL &lt;50B Database'!$AI$1:AI1244)+1,""))</f>
        <v/>
      </c>
    </row>
    <row r="1246" spans="1:35" x14ac:dyDescent="0.25">
      <c r="A1246" t="s">
        <v>750</v>
      </c>
      <c r="B1246">
        <v>872047</v>
      </c>
      <c r="C1246" s="5" t="s">
        <v>716</v>
      </c>
      <c r="D1246" s="5" t="s">
        <v>4387</v>
      </c>
      <c r="E1246" s="5" t="s">
        <v>4388</v>
      </c>
      <c r="F1246" s="2">
        <v>7502</v>
      </c>
      <c r="G1246" s="2">
        <v>551103</v>
      </c>
      <c r="H1246" s="2">
        <v>389451</v>
      </c>
      <c r="I1246" s="2">
        <v>34402</v>
      </c>
      <c r="J1246" s="2">
        <v>355049</v>
      </c>
      <c r="K1246" s="33">
        <v>2.112947790305E-2</v>
      </c>
      <c r="L1246" s="2">
        <v>6717</v>
      </c>
      <c r="M1246" s="2">
        <v>483685</v>
      </c>
      <c r="N1246" s="2">
        <v>352181</v>
      </c>
      <c r="O1246" s="33">
        <v>1.9072579156740425E-2</v>
      </c>
      <c r="P1246" s="2">
        <v>7105</v>
      </c>
      <c r="Q1246" s="2">
        <v>496234</v>
      </c>
      <c r="R1246" s="2">
        <v>360309</v>
      </c>
      <c r="S1246" s="35">
        <v>1.9719185476910095E-2</v>
      </c>
      <c r="T1246" t="s">
        <v>4388</v>
      </c>
      <c r="U1246" t="s">
        <v>4388</v>
      </c>
      <c r="V1246" s="5" t="s">
        <v>4387</v>
      </c>
      <c r="W1246" s="5">
        <v>0</v>
      </c>
      <c r="X1246" s="4">
        <v>1.4102924261399051E-3</v>
      </c>
      <c r="Y1246" s="6">
        <v>397</v>
      </c>
      <c r="Z1246" s="4">
        <v>6.4660632016966951E-4</v>
      </c>
      <c r="AA1246" s="5">
        <v>455</v>
      </c>
      <c r="AC1246" s="16" t="str">
        <f t="shared" si="114"/>
        <v/>
      </c>
      <c r="AD1246" s="16" t="str">
        <f t="shared" si="115"/>
        <v/>
      </c>
      <c r="AE1246" s="16" t="str">
        <f t="shared" si="116"/>
        <v/>
      </c>
      <c r="AF1246" s="16">
        <f t="shared" si="117"/>
        <v>2.112947790305E-2</v>
      </c>
      <c r="AG1246" s="16" t="str">
        <f t="shared" si="118"/>
        <v/>
      </c>
      <c r="AH1246" s="16" t="str">
        <f t="shared" si="119"/>
        <v/>
      </c>
      <c r="AI1246" s="17" t="str">
        <f>IF('Peer Comparison Tool'!$D$11="NR","",IF($C1246='Peer Comparison Tool'!$D$9,COUNT('ALLL &lt;50B Database'!$AI$1:AI1245)+1,""))</f>
        <v/>
      </c>
    </row>
    <row r="1247" spans="1:35" x14ac:dyDescent="0.25">
      <c r="A1247" t="s">
        <v>920</v>
      </c>
      <c r="B1247">
        <v>300960</v>
      </c>
      <c r="C1247" s="5" t="s">
        <v>917</v>
      </c>
      <c r="D1247" s="5" t="s">
        <v>4390</v>
      </c>
      <c r="E1247" s="5" t="s">
        <v>4388</v>
      </c>
      <c r="F1247" s="2">
        <v>5373</v>
      </c>
      <c r="G1247" s="2">
        <v>551045</v>
      </c>
      <c r="H1247" s="2">
        <v>402158</v>
      </c>
      <c r="I1247" s="2">
        <v>92614</v>
      </c>
      <c r="J1247" s="2">
        <v>309544</v>
      </c>
      <c r="K1247" s="33">
        <v>1.7357790814876074E-2</v>
      </c>
      <c r="L1247" s="2">
        <v>4337</v>
      </c>
      <c r="M1247" s="2">
        <v>405330</v>
      </c>
      <c r="N1247" s="2">
        <v>283403</v>
      </c>
      <c r="O1247" s="33">
        <v>1.5303296013097956E-2</v>
      </c>
      <c r="P1247" s="2">
        <v>4519</v>
      </c>
      <c r="Q1247" s="2">
        <v>420664</v>
      </c>
      <c r="R1247" s="2">
        <v>297138</v>
      </c>
      <c r="S1247" s="35">
        <v>1.5208421676123553E-2</v>
      </c>
      <c r="T1247" t="s">
        <v>4388</v>
      </c>
      <c r="U1247" t="s">
        <v>4388</v>
      </c>
      <c r="V1247" s="5" t="s">
        <v>4390</v>
      </c>
      <c r="W1247" s="5">
        <v>0</v>
      </c>
      <c r="X1247" s="4">
        <v>2.1493691387525216E-3</v>
      </c>
      <c r="Y1247" s="6">
        <v>854</v>
      </c>
      <c r="Z1247" s="4">
        <v>-9.4874336974403242E-5</v>
      </c>
      <c r="AA1247" s="5">
        <v>964</v>
      </c>
      <c r="AC1247" s="16" t="str">
        <f t="shared" si="114"/>
        <v/>
      </c>
      <c r="AD1247" s="16" t="str">
        <f t="shared" si="115"/>
        <v/>
      </c>
      <c r="AE1247" s="16" t="str">
        <f t="shared" si="116"/>
        <v/>
      </c>
      <c r="AF1247" s="16">
        <f t="shared" si="117"/>
        <v>1.7357790814876074E-2</v>
      </c>
      <c r="AG1247" s="16" t="str">
        <f t="shared" si="118"/>
        <v/>
      </c>
      <c r="AH1247" s="16" t="str">
        <f t="shared" si="119"/>
        <v/>
      </c>
      <c r="AI1247" s="17" t="str">
        <f>IF('Peer Comparison Tool'!$D$11="NR","",IF($C1247='Peer Comparison Tool'!$D$9,COUNT('ALLL &lt;50B Database'!$AI$1:AI1246)+1,""))</f>
        <v/>
      </c>
    </row>
    <row r="1248" spans="1:35" x14ac:dyDescent="0.25">
      <c r="A1248" t="s">
        <v>4322</v>
      </c>
      <c r="B1248">
        <v>609476</v>
      </c>
      <c r="C1248" s="5" t="s">
        <v>4315</v>
      </c>
      <c r="D1248" s="5" t="s">
        <v>4390</v>
      </c>
      <c r="E1248" s="5" t="s">
        <v>4388</v>
      </c>
      <c r="F1248" s="2">
        <v>1844</v>
      </c>
      <c r="G1248" s="2">
        <v>550450</v>
      </c>
      <c r="H1248" s="2">
        <v>222375</v>
      </c>
      <c r="I1248" s="2">
        <v>0</v>
      </c>
      <c r="J1248" s="2">
        <v>222375</v>
      </c>
      <c r="K1248" s="33">
        <v>8.2922990444069707E-3</v>
      </c>
      <c r="L1248" s="2">
        <v>1549</v>
      </c>
      <c r="M1248" s="2">
        <v>544632</v>
      </c>
      <c r="N1248" s="2">
        <v>225262</v>
      </c>
      <c r="O1248" s="33">
        <v>6.8764372153314809E-3</v>
      </c>
      <c r="P1248" s="2">
        <v>1958</v>
      </c>
      <c r="Q1248" s="2">
        <v>542040</v>
      </c>
      <c r="R1248" s="2">
        <v>223416</v>
      </c>
      <c r="S1248" s="35">
        <v>8.7639202205750701E-3</v>
      </c>
      <c r="T1248" t="s">
        <v>4388</v>
      </c>
      <c r="U1248" t="s">
        <v>4388</v>
      </c>
      <c r="V1248" s="5" t="s">
        <v>4390</v>
      </c>
      <c r="W1248" s="5">
        <v>0</v>
      </c>
      <c r="X1248" s="4">
        <v>-4.716211761680994E-4</v>
      </c>
      <c r="Y1248" s="6">
        <v>-114</v>
      </c>
      <c r="Z1248" s="4">
        <v>1.8874830052435891E-3</v>
      </c>
      <c r="AA1248" s="5">
        <v>4258</v>
      </c>
      <c r="AC1248" s="16" t="str">
        <f t="shared" si="114"/>
        <v/>
      </c>
      <c r="AD1248" s="16" t="str">
        <f t="shared" si="115"/>
        <v/>
      </c>
      <c r="AE1248" s="16" t="str">
        <f t="shared" si="116"/>
        <v/>
      </c>
      <c r="AF1248" s="16">
        <f t="shared" si="117"/>
        <v>8.2922990444069707E-3</v>
      </c>
      <c r="AG1248" s="16" t="str">
        <f t="shared" si="118"/>
        <v/>
      </c>
      <c r="AH1248" s="16" t="str">
        <f t="shared" si="119"/>
        <v/>
      </c>
      <c r="AI1248" s="17" t="str">
        <f>IF('Peer Comparison Tool'!$D$11="NR","",IF($C1248='Peer Comparison Tool'!$D$9,COUNT('ALLL &lt;50B Database'!$AI$1:AI1247)+1,""))</f>
        <v/>
      </c>
    </row>
    <row r="1249" spans="1:35" x14ac:dyDescent="0.25">
      <c r="A1249" t="s">
        <v>1865</v>
      </c>
      <c r="B1249">
        <v>63573</v>
      </c>
      <c r="C1249" s="5" t="s">
        <v>1795</v>
      </c>
      <c r="D1249" s="5" t="s">
        <v>4390</v>
      </c>
      <c r="E1249" s="5" t="s">
        <v>4388</v>
      </c>
      <c r="F1249" s="2">
        <v>6216</v>
      </c>
      <c r="G1249" s="2">
        <v>549736</v>
      </c>
      <c r="H1249" s="2">
        <v>469554</v>
      </c>
      <c r="I1249" s="2">
        <v>21648</v>
      </c>
      <c r="J1249" s="2">
        <v>447906</v>
      </c>
      <c r="K1249" s="33">
        <v>1.3877911883296942E-2</v>
      </c>
      <c r="L1249" s="2">
        <v>6083</v>
      </c>
      <c r="M1249" s="2">
        <v>514372</v>
      </c>
      <c r="N1249" s="2">
        <v>443404</v>
      </c>
      <c r="O1249" s="33">
        <v>1.3718865864989941E-2</v>
      </c>
      <c r="P1249" s="2">
        <v>6111</v>
      </c>
      <c r="Q1249" s="2">
        <v>529300</v>
      </c>
      <c r="R1249" s="2">
        <v>446747</v>
      </c>
      <c r="S1249" s="35">
        <v>1.3678883126243713E-2</v>
      </c>
      <c r="T1249" t="s">
        <v>4388</v>
      </c>
      <c r="U1249" t="s">
        <v>4388</v>
      </c>
      <c r="V1249" s="5" t="s">
        <v>4390</v>
      </c>
      <c r="W1249" s="5">
        <v>0</v>
      </c>
      <c r="X1249" s="4">
        <v>1.9902875705322953E-4</v>
      </c>
      <c r="Y1249" s="6">
        <v>105</v>
      </c>
      <c r="Z1249" s="4">
        <v>-3.9982738746228291E-5</v>
      </c>
      <c r="AA1249" s="5">
        <v>2030</v>
      </c>
      <c r="AC1249" s="16" t="str">
        <f t="shared" si="114"/>
        <v/>
      </c>
      <c r="AD1249" s="16" t="str">
        <f t="shared" si="115"/>
        <v/>
      </c>
      <c r="AE1249" s="16" t="str">
        <f t="shared" si="116"/>
        <v/>
      </c>
      <c r="AF1249" s="16">
        <f t="shared" si="117"/>
        <v>1.3877911883296942E-2</v>
      </c>
      <c r="AG1249" s="16" t="str">
        <f t="shared" si="118"/>
        <v/>
      </c>
      <c r="AH1249" s="16" t="str">
        <f t="shared" si="119"/>
        <v/>
      </c>
      <c r="AI1249" s="17" t="str">
        <f>IF('Peer Comparison Tool'!$D$11="NR","",IF($C1249='Peer Comparison Tool'!$D$9,COUNT('ALLL &lt;50B Database'!$AI$1:AI1248)+1,""))</f>
        <v/>
      </c>
    </row>
    <row r="1250" spans="1:35" x14ac:dyDescent="0.25">
      <c r="A1250" t="s">
        <v>3532</v>
      </c>
      <c r="B1250">
        <v>3821822</v>
      </c>
      <c r="C1250" s="5" t="s">
        <v>3516</v>
      </c>
      <c r="D1250" s="5" t="s">
        <v>4390</v>
      </c>
      <c r="E1250" s="5" t="s">
        <v>4388</v>
      </c>
      <c r="F1250" s="2">
        <v>3871</v>
      </c>
      <c r="G1250" s="2">
        <v>549681</v>
      </c>
      <c r="H1250" s="2">
        <v>396127</v>
      </c>
      <c r="I1250" s="2">
        <v>26182</v>
      </c>
      <c r="J1250" s="2">
        <v>369945</v>
      </c>
      <c r="K1250" s="33">
        <v>1.0463717579640217E-2</v>
      </c>
      <c r="L1250" s="2">
        <v>2886</v>
      </c>
      <c r="M1250" s="2">
        <v>445289</v>
      </c>
      <c r="N1250" s="2">
        <v>353314</v>
      </c>
      <c r="O1250" s="33">
        <v>8.1683714769298695E-3</v>
      </c>
      <c r="P1250" s="2">
        <v>3101</v>
      </c>
      <c r="Q1250" s="2">
        <v>477398</v>
      </c>
      <c r="R1250" s="2">
        <v>369662</v>
      </c>
      <c r="S1250" s="35">
        <v>8.388744312371842E-3</v>
      </c>
      <c r="T1250" t="s">
        <v>4388</v>
      </c>
      <c r="U1250" t="s">
        <v>4388</v>
      </c>
      <c r="V1250" s="5" t="s">
        <v>4390</v>
      </c>
      <c r="W1250" s="5">
        <v>0</v>
      </c>
      <c r="X1250" s="4">
        <v>2.0749732672683749E-3</v>
      </c>
      <c r="Y1250" s="6">
        <v>770</v>
      </c>
      <c r="Z1250" s="4">
        <v>2.2037283544197248E-4</v>
      </c>
      <c r="AA1250" s="5">
        <v>3613</v>
      </c>
      <c r="AC1250" s="16" t="str">
        <f t="shared" si="114"/>
        <v/>
      </c>
      <c r="AD1250" s="16" t="str">
        <f t="shared" si="115"/>
        <v/>
      </c>
      <c r="AE1250" s="16" t="str">
        <f t="shared" si="116"/>
        <v/>
      </c>
      <c r="AF1250" s="16">
        <f t="shared" si="117"/>
        <v>1.0463717579640217E-2</v>
      </c>
      <c r="AG1250" s="16" t="str">
        <f t="shared" si="118"/>
        <v/>
      </c>
      <c r="AH1250" s="16" t="str">
        <f t="shared" si="119"/>
        <v/>
      </c>
      <c r="AI1250" s="17" t="str">
        <f>IF('Peer Comparison Tool'!$D$11="NR","",IF($C1250='Peer Comparison Tool'!$D$9,COUNT('ALLL &lt;50B Database'!$AI$1:AI1249)+1,""))</f>
        <v/>
      </c>
    </row>
    <row r="1251" spans="1:35" x14ac:dyDescent="0.25">
      <c r="A1251" t="s">
        <v>1917</v>
      </c>
      <c r="B1251">
        <v>429021</v>
      </c>
      <c r="C1251" s="5" t="s">
        <v>1902</v>
      </c>
      <c r="D1251" s="5" t="s">
        <v>4390</v>
      </c>
      <c r="E1251" s="5" t="s">
        <v>4388</v>
      </c>
      <c r="F1251" s="2">
        <v>5881</v>
      </c>
      <c r="G1251" s="2">
        <v>549554</v>
      </c>
      <c r="H1251" s="2">
        <v>407358</v>
      </c>
      <c r="I1251" s="2">
        <v>18035</v>
      </c>
      <c r="J1251" s="2">
        <v>389323</v>
      </c>
      <c r="K1251" s="33">
        <v>1.5105709141252893E-2</v>
      </c>
      <c r="L1251" s="2">
        <v>5752</v>
      </c>
      <c r="M1251" s="2">
        <v>473095</v>
      </c>
      <c r="N1251" s="2">
        <v>395909</v>
      </c>
      <c r="O1251" s="33">
        <v>1.4528591166151818E-2</v>
      </c>
      <c r="P1251" s="2">
        <v>5778</v>
      </c>
      <c r="Q1251" s="2">
        <v>503217</v>
      </c>
      <c r="R1251" s="2">
        <v>396552</v>
      </c>
      <c r="S1251" s="35">
        <v>1.4570598559583611E-2</v>
      </c>
      <c r="T1251" t="s">
        <v>4388</v>
      </c>
      <c r="U1251" t="s">
        <v>4388</v>
      </c>
      <c r="V1251" s="5" t="s">
        <v>4390</v>
      </c>
      <c r="W1251" s="5">
        <v>0</v>
      </c>
      <c r="X1251" s="4">
        <v>5.3511058166928228E-4</v>
      </c>
      <c r="Y1251" s="6">
        <v>103</v>
      </c>
      <c r="Z1251" s="4">
        <v>4.2007393431792509E-5</v>
      </c>
      <c r="AA1251" s="5">
        <v>1577</v>
      </c>
      <c r="AC1251" s="16" t="str">
        <f t="shared" si="114"/>
        <v/>
      </c>
      <c r="AD1251" s="16" t="str">
        <f t="shared" si="115"/>
        <v/>
      </c>
      <c r="AE1251" s="16" t="str">
        <f t="shared" si="116"/>
        <v/>
      </c>
      <c r="AF1251" s="16">
        <f t="shared" si="117"/>
        <v>1.5105709141252893E-2</v>
      </c>
      <c r="AG1251" s="16" t="str">
        <f t="shared" si="118"/>
        <v/>
      </c>
      <c r="AH1251" s="16" t="str">
        <f t="shared" si="119"/>
        <v/>
      </c>
      <c r="AI1251" s="17" t="str">
        <f>IF('Peer Comparison Tool'!$D$11="NR","",IF($C1251='Peer Comparison Tool'!$D$9,COUNT('ALLL &lt;50B Database'!$AI$1:AI1250)+1,""))</f>
        <v/>
      </c>
    </row>
    <row r="1252" spans="1:35" x14ac:dyDescent="0.25">
      <c r="A1252" t="s">
        <v>509</v>
      </c>
      <c r="B1252">
        <v>2765602</v>
      </c>
      <c r="C1252" s="5" t="s">
        <v>462</v>
      </c>
      <c r="D1252" s="5" t="s">
        <v>4390</v>
      </c>
      <c r="E1252" s="5" t="s">
        <v>4388</v>
      </c>
      <c r="F1252" s="2">
        <v>2688</v>
      </c>
      <c r="G1252" s="2">
        <v>549470</v>
      </c>
      <c r="H1252" s="2">
        <v>435142</v>
      </c>
      <c r="I1252" s="2">
        <v>109011</v>
      </c>
      <c r="J1252" s="2">
        <v>326131</v>
      </c>
      <c r="K1252" s="33">
        <v>8.2420867688137583E-3</v>
      </c>
      <c r="L1252" s="2">
        <v>2516</v>
      </c>
      <c r="M1252" s="2">
        <v>418324</v>
      </c>
      <c r="N1252" s="2">
        <v>329833</v>
      </c>
      <c r="O1252" s="33">
        <v>7.6281027065211787E-3</v>
      </c>
      <c r="P1252" s="2">
        <v>2579</v>
      </c>
      <c r="Q1252" s="2">
        <v>436725</v>
      </c>
      <c r="R1252" s="2">
        <v>339042</v>
      </c>
      <c r="S1252" s="35">
        <v>7.606727190141634E-3</v>
      </c>
      <c r="T1252" t="s">
        <v>4388</v>
      </c>
      <c r="U1252" t="s">
        <v>4388</v>
      </c>
      <c r="V1252" s="5" t="s">
        <v>4390</v>
      </c>
      <c r="W1252" s="5">
        <v>0</v>
      </c>
      <c r="X1252" s="4">
        <v>6.3535957867212438E-4</v>
      </c>
      <c r="Y1252" s="6">
        <v>109</v>
      </c>
      <c r="Z1252" s="4">
        <v>-2.1375516379544719E-5</v>
      </c>
      <c r="AA1252" s="5">
        <v>4272</v>
      </c>
      <c r="AC1252" s="16" t="str">
        <f t="shared" si="114"/>
        <v/>
      </c>
      <c r="AD1252" s="16" t="str">
        <f t="shared" si="115"/>
        <v/>
      </c>
      <c r="AE1252" s="16" t="str">
        <f t="shared" si="116"/>
        <v/>
      </c>
      <c r="AF1252" s="16">
        <f t="shared" si="117"/>
        <v>8.2420867688137583E-3</v>
      </c>
      <c r="AG1252" s="16" t="str">
        <f t="shared" si="118"/>
        <v/>
      </c>
      <c r="AH1252" s="16" t="str">
        <f t="shared" si="119"/>
        <v/>
      </c>
      <c r="AI1252" s="17">
        <f>IF('Peer Comparison Tool'!$D$11="NR","",IF($C1252='Peer Comparison Tool'!$D$9,COUNT('ALLL &lt;50B Database'!$AI$1:AI1251)+1,""))</f>
        <v>39</v>
      </c>
    </row>
    <row r="1253" spans="1:35" x14ac:dyDescent="0.25">
      <c r="A1253" t="s">
        <v>583</v>
      </c>
      <c r="B1253">
        <v>5135</v>
      </c>
      <c r="C1253" s="5" t="s">
        <v>561</v>
      </c>
      <c r="D1253" s="5" t="s">
        <v>4390</v>
      </c>
      <c r="E1253" s="5" t="s">
        <v>4388</v>
      </c>
      <c r="F1253" s="2">
        <v>4854</v>
      </c>
      <c r="G1253" s="2">
        <v>549183</v>
      </c>
      <c r="H1253" s="2">
        <v>379154</v>
      </c>
      <c r="I1253" s="2">
        <v>9281</v>
      </c>
      <c r="J1253" s="2">
        <v>369873</v>
      </c>
      <c r="K1253" s="33">
        <v>1.3123423445344753E-2</v>
      </c>
      <c r="L1253" s="2">
        <v>4911</v>
      </c>
      <c r="M1253" s="2">
        <v>509232</v>
      </c>
      <c r="N1253" s="2">
        <v>358928</v>
      </c>
      <c r="O1253" s="33">
        <v>1.3682409842642535E-2</v>
      </c>
      <c r="P1253" s="2">
        <v>4814</v>
      </c>
      <c r="Q1253" s="2">
        <v>494858</v>
      </c>
      <c r="R1253" s="2">
        <v>353813</v>
      </c>
      <c r="S1253" s="35">
        <v>1.3606057437120738E-2</v>
      </c>
      <c r="T1253" t="s">
        <v>4388</v>
      </c>
      <c r="U1253" t="s">
        <v>4388</v>
      </c>
      <c r="V1253" s="5" t="s">
        <v>4390</v>
      </c>
      <c r="W1253" s="5">
        <v>0</v>
      </c>
      <c r="X1253" s="4">
        <v>-4.8263399177598566E-4</v>
      </c>
      <c r="Y1253" s="6">
        <v>40</v>
      </c>
      <c r="Z1253" s="4">
        <v>-7.6352405521796715E-5</v>
      </c>
      <c r="AA1253" s="5">
        <v>2362</v>
      </c>
      <c r="AC1253" s="16" t="str">
        <f t="shared" si="114"/>
        <v/>
      </c>
      <c r="AD1253" s="16" t="str">
        <f t="shared" si="115"/>
        <v/>
      </c>
      <c r="AE1253" s="16" t="str">
        <f t="shared" si="116"/>
        <v/>
      </c>
      <c r="AF1253" s="16">
        <f t="shared" si="117"/>
        <v>1.3123423445344753E-2</v>
      </c>
      <c r="AG1253" s="16" t="str">
        <f t="shared" si="118"/>
        <v/>
      </c>
      <c r="AH1253" s="16" t="str">
        <f t="shared" si="119"/>
        <v/>
      </c>
      <c r="AI1253" s="17" t="str">
        <f>IF('Peer Comparison Tool'!$D$11="NR","",IF($C1253='Peer Comparison Tool'!$D$9,COUNT('ALLL &lt;50B Database'!$AI$1:AI1252)+1,""))</f>
        <v/>
      </c>
    </row>
    <row r="1254" spans="1:35" x14ac:dyDescent="0.25">
      <c r="A1254" t="s">
        <v>2348</v>
      </c>
      <c r="B1254">
        <v>909055</v>
      </c>
      <c r="C1254" s="5" t="s">
        <v>2299</v>
      </c>
      <c r="D1254" s="5" t="s">
        <v>4390</v>
      </c>
      <c r="E1254" s="5" t="s">
        <v>4388</v>
      </c>
      <c r="F1254" s="2">
        <v>5005</v>
      </c>
      <c r="G1254" s="2">
        <v>548841</v>
      </c>
      <c r="H1254" s="2">
        <v>292982</v>
      </c>
      <c r="I1254" s="2">
        <v>16036</v>
      </c>
      <c r="J1254" s="2">
        <v>276946</v>
      </c>
      <c r="K1254" s="33">
        <v>1.8072115141579945E-2</v>
      </c>
      <c r="L1254" s="2">
        <v>4762</v>
      </c>
      <c r="M1254" s="2">
        <v>485291</v>
      </c>
      <c r="N1254" s="2">
        <v>276571</v>
      </c>
      <c r="O1254" s="33">
        <v>1.7218001887399619E-2</v>
      </c>
      <c r="P1254" s="2">
        <v>4801</v>
      </c>
      <c r="Q1254" s="2">
        <v>494941</v>
      </c>
      <c r="R1254" s="2">
        <v>280499</v>
      </c>
      <c r="S1254" s="35">
        <v>1.7115925546971646E-2</v>
      </c>
      <c r="T1254" t="s">
        <v>4388</v>
      </c>
      <c r="U1254" t="s">
        <v>4388</v>
      </c>
      <c r="V1254" s="5" t="s">
        <v>4390</v>
      </c>
      <c r="W1254" s="5">
        <v>0</v>
      </c>
      <c r="X1254" s="4">
        <v>9.5618959460829975E-4</v>
      </c>
      <c r="Y1254" s="6">
        <v>204</v>
      </c>
      <c r="Z1254" s="4">
        <v>-1.0207634042797356E-4</v>
      </c>
      <c r="AA1254" s="5">
        <v>831</v>
      </c>
      <c r="AC1254" s="16" t="str">
        <f t="shared" si="114"/>
        <v/>
      </c>
      <c r="AD1254" s="16" t="str">
        <f t="shared" si="115"/>
        <v/>
      </c>
      <c r="AE1254" s="16" t="str">
        <f t="shared" si="116"/>
        <v/>
      </c>
      <c r="AF1254" s="16">
        <f t="shared" si="117"/>
        <v>1.8072115141579945E-2</v>
      </c>
      <c r="AG1254" s="16" t="str">
        <f t="shared" si="118"/>
        <v/>
      </c>
      <c r="AH1254" s="16" t="str">
        <f t="shared" si="119"/>
        <v/>
      </c>
      <c r="AI1254" s="17" t="str">
        <f>IF('Peer Comparison Tool'!$D$11="NR","",IF($C1254='Peer Comparison Tool'!$D$9,COUNT('ALLL &lt;50B Database'!$AI$1:AI1253)+1,""))</f>
        <v/>
      </c>
    </row>
    <row r="1255" spans="1:35" x14ac:dyDescent="0.25">
      <c r="A1255" t="s">
        <v>903</v>
      </c>
      <c r="B1255">
        <v>666554</v>
      </c>
      <c r="C1255" s="5" t="s">
        <v>2711</v>
      </c>
      <c r="D1255" s="5" t="s">
        <v>4390</v>
      </c>
      <c r="E1255" s="5" t="s">
        <v>4388</v>
      </c>
      <c r="F1255" s="2">
        <v>4001</v>
      </c>
      <c r="G1255" s="2">
        <v>548583</v>
      </c>
      <c r="H1255" s="2">
        <v>194832</v>
      </c>
      <c r="I1255" s="2">
        <v>17814</v>
      </c>
      <c r="J1255" s="2">
        <v>177018</v>
      </c>
      <c r="K1255" s="33">
        <v>2.2602221243037433E-2</v>
      </c>
      <c r="L1255" s="2">
        <v>4010</v>
      </c>
      <c r="M1255" s="2">
        <v>519856</v>
      </c>
      <c r="N1255" s="2">
        <v>199403</v>
      </c>
      <c r="O1255" s="33">
        <v>2.0110028434878111E-2</v>
      </c>
      <c r="P1255" s="2">
        <v>4000</v>
      </c>
      <c r="Q1255" s="2">
        <v>512808</v>
      </c>
      <c r="R1255" s="2">
        <v>182877</v>
      </c>
      <c r="S1255" s="35">
        <v>2.1872624769653921E-2</v>
      </c>
      <c r="T1255" t="s">
        <v>4388</v>
      </c>
      <c r="U1255" t="s">
        <v>4388</v>
      </c>
      <c r="V1255" s="5" t="s">
        <v>4390</v>
      </c>
      <c r="W1255" s="5">
        <v>0</v>
      </c>
      <c r="X1255" s="4">
        <v>7.2959647338351197E-4</v>
      </c>
      <c r="Y1255" s="6">
        <v>1</v>
      </c>
      <c r="Z1255" s="4">
        <v>1.7625963347758095E-3</v>
      </c>
      <c r="AA1255" s="5">
        <v>356</v>
      </c>
      <c r="AC1255" s="16" t="str">
        <f t="shared" si="114"/>
        <v/>
      </c>
      <c r="AD1255" s="16" t="str">
        <f t="shared" si="115"/>
        <v/>
      </c>
      <c r="AE1255" s="16" t="str">
        <f t="shared" si="116"/>
        <v/>
      </c>
      <c r="AF1255" s="16">
        <f t="shared" si="117"/>
        <v>2.2602221243037433E-2</v>
      </c>
      <c r="AG1255" s="16" t="str">
        <f t="shared" si="118"/>
        <v/>
      </c>
      <c r="AH1255" s="16" t="str">
        <f t="shared" si="119"/>
        <v/>
      </c>
      <c r="AI1255" s="17" t="str">
        <f>IF('Peer Comparison Tool'!$D$11="NR","",IF($C1255='Peer Comparison Tool'!$D$9,COUNT('ALLL &lt;50B Database'!$AI$1:AI1254)+1,""))</f>
        <v/>
      </c>
    </row>
    <row r="1256" spans="1:35" x14ac:dyDescent="0.25">
      <c r="A1256" t="s">
        <v>4148</v>
      </c>
      <c r="B1256">
        <v>3537897</v>
      </c>
      <c r="C1256" s="5" t="s">
        <v>4128</v>
      </c>
      <c r="D1256" s="5" t="s">
        <v>4390</v>
      </c>
      <c r="E1256" s="5" t="s">
        <v>4388</v>
      </c>
      <c r="F1256" s="2">
        <v>4257</v>
      </c>
      <c r="G1256" s="2">
        <v>548466</v>
      </c>
      <c r="H1256" s="2">
        <v>413974</v>
      </c>
      <c r="I1256" s="2">
        <v>113919</v>
      </c>
      <c r="J1256" s="2">
        <v>300055</v>
      </c>
      <c r="K1256" s="33">
        <v>1.4187398976854244E-2</v>
      </c>
      <c r="L1256" s="2">
        <v>3216</v>
      </c>
      <c r="M1256" s="2">
        <v>388384</v>
      </c>
      <c r="N1256" s="2">
        <v>297699</v>
      </c>
      <c r="O1256" s="33">
        <v>1.0802857920248304E-2</v>
      </c>
      <c r="P1256" s="2">
        <v>3337</v>
      </c>
      <c r="Q1256" s="2">
        <v>395356</v>
      </c>
      <c r="R1256" s="2">
        <v>305149</v>
      </c>
      <c r="S1256" s="35">
        <v>1.0935641276884407E-2</v>
      </c>
      <c r="T1256" t="s">
        <v>4388</v>
      </c>
      <c r="U1256" t="s">
        <v>4388</v>
      </c>
      <c r="V1256" s="5" t="s">
        <v>4390</v>
      </c>
      <c r="W1256" s="5">
        <v>0</v>
      </c>
      <c r="X1256" s="4">
        <v>3.2517576999698365E-3</v>
      </c>
      <c r="Y1256" s="6">
        <v>920</v>
      </c>
      <c r="Z1256" s="4">
        <v>1.3278335663610349E-4</v>
      </c>
      <c r="AA1256" s="5">
        <v>1891</v>
      </c>
      <c r="AC1256" s="16" t="str">
        <f t="shared" si="114"/>
        <v/>
      </c>
      <c r="AD1256" s="16" t="str">
        <f t="shared" si="115"/>
        <v/>
      </c>
      <c r="AE1256" s="16" t="str">
        <f t="shared" si="116"/>
        <v/>
      </c>
      <c r="AF1256" s="16">
        <f t="shared" si="117"/>
        <v>1.4187398976854244E-2</v>
      </c>
      <c r="AG1256" s="16" t="str">
        <f t="shared" si="118"/>
        <v/>
      </c>
      <c r="AH1256" s="16" t="str">
        <f t="shared" si="119"/>
        <v/>
      </c>
      <c r="AI1256" s="17" t="str">
        <f>IF('Peer Comparison Tool'!$D$11="NR","",IF($C1256='Peer Comparison Tool'!$D$9,COUNT('ALLL &lt;50B Database'!$AI$1:AI1255)+1,""))</f>
        <v/>
      </c>
    </row>
    <row r="1257" spans="1:35" x14ac:dyDescent="0.25">
      <c r="A1257" t="s">
        <v>2068</v>
      </c>
      <c r="B1257">
        <v>10250</v>
      </c>
      <c r="C1257" s="5" t="s">
        <v>2041</v>
      </c>
      <c r="D1257" s="5" t="s">
        <v>4390</v>
      </c>
      <c r="E1257" s="5" t="s">
        <v>4388</v>
      </c>
      <c r="F1257" s="2">
        <v>4345</v>
      </c>
      <c r="G1257" s="2">
        <v>546490</v>
      </c>
      <c r="H1257" s="2">
        <v>366439</v>
      </c>
      <c r="I1257" s="2">
        <v>69909</v>
      </c>
      <c r="J1257" s="2">
        <v>296530</v>
      </c>
      <c r="K1257" s="33">
        <v>1.4652817590125789E-2</v>
      </c>
      <c r="L1257" s="2">
        <v>3184</v>
      </c>
      <c r="M1257" s="2">
        <v>456761</v>
      </c>
      <c r="N1257" s="2">
        <v>297286</v>
      </c>
      <c r="O1257" s="33">
        <v>1.0710225170374656E-2</v>
      </c>
      <c r="P1257" s="2">
        <v>3473</v>
      </c>
      <c r="Q1257" s="2">
        <v>470783</v>
      </c>
      <c r="R1257" s="2">
        <v>306866</v>
      </c>
      <c r="S1257" s="35">
        <v>1.1317643531704393E-2</v>
      </c>
      <c r="T1257" t="s">
        <v>4388</v>
      </c>
      <c r="U1257" t="s">
        <v>4388</v>
      </c>
      <c r="V1257" s="5" t="s">
        <v>4390</v>
      </c>
      <c r="W1257" s="5">
        <v>0</v>
      </c>
      <c r="X1257" s="4">
        <v>3.335174058421396E-3</v>
      </c>
      <c r="Y1257" s="6">
        <v>872</v>
      </c>
      <c r="Z1257" s="4">
        <v>6.0741836132973716E-4</v>
      </c>
      <c r="AA1257" s="5">
        <v>1722</v>
      </c>
      <c r="AC1257" s="16" t="str">
        <f t="shared" si="114"/>
        <v/>
      </c>
      <c r="AD1257" s="16" t="str">
        <f t="shared" si="115"/>
        <v/>
      </c>
      <c r="AE1257" s="16" t="str">
        <f t="shared" si="116"/>
        <v/>
      </c>
      <c r="AF1257" s="16">
        <f t="shared" si="117"/>
        <v>1.4652817590125789E-2</v>
      </c>
      <c r="AG1257" s="16" t="str">
        <f t="shared" si="118"/>
        <v/>
      </c>
      <c r="AH1257" s="16" t="str">
        <f t="shared" si="119"/>
        <v/>
      </c>
      <c r="AI1257" s="17" t="str">
        <f>IF('Peer Comparison Tool'!$D$11="NR","",IF($C1257='Peer Comparison Tool'!$D$9,COUNT('ALLL &lt;50B Database'!$AI$1:AI1256)+1,""))</f>
        <v/>
      </c>
    </row>
    <row r="1258" spans="1:35" x14ac:dyDescent="0.25">
      <c r="A1258" t="s">
        <v>2883</v>
      </c>
      <c r="B1258">
        <v>3650563</v>
      </c>
      <c r="C1258" s="5" t="s">
        <v>2850</v>
      </c>
      <c r="D1258" s="5" t="s">
        <v>4390</v>
      </c>
      <c r="E1258" s="5" t="s">
        <v>4388</v>
      </c>
      <c r="F1258" s="2">
        <v>5534</v>
      </c>
      <c r="G1258" s="2">
        <v>545564</v>
      </c>
      <c r="H1258" s="2">
        <v>426108</v>
      </c>
      <c r="I1258" s="2">
        <v>23076</v>
      </c>
      <c r="J1258" s="2">
        <v>403032</v>
      </c>
      <c r="K1258" s="33">
        <v>1.3730919629210584E-2</v>
      </c>
      <c r="L1258" s="2">
        <v>5489</v>
      </c>
      <c r="M1258" s="2">
        <v>511479</v>
      </c>
      <c r="N1258" s="2">
        <v>410288</v>
      </c>
      <c r="O1258" s="33">
        <v>1.3378407362633076E-2</v>
      </c>
      <c r="P1258" s="2">
        <v>5511</v>
      </c>
      <c r="Q1258" s="2">
        <v>529441</v>
      </c>
      <c r="R1258" s="2">
        <v>412744</v>
      </c>
      <c r="S1258" s="35">
        <v>1.3352102029345066E-2</v>
      </c>
      <c r="T1258" t="s">
        <v>4388</v>
      </c>
      <c r="U1258" t="s">
        <v>4388</v>
      </c>
      <c r="V1258" s="5" t="s">
        <v>4390</v>
      </c>
      <c r="W1258" s="5">
        <v>0</v>
      </c>
      <c r="X1258" s="4">
        <v>3.7881759986551841E-4</v>
      </c>
      <c r="Y1258" s="6">
        <v>23</v>
      </c>
      <c r="Z1258" s="4">
        <v>-2.630533328801081E-5</v>
      </c>
      <c r="AA1258" s="5">
        <v>2098</v>
      </c>
      <c r="AC1258" s="16" t="str">
        <f t="shared" si="114"/>
        <v/>
      </c>
      <c r="AD1258" s="16" t="str">
        <f t="shared" si="115"/>
        <v/>
      </c>
      <c r="AE1258" s="16" t="str">
        <f t="shared" si="116"/>
        <v/>
      </c>
      <c r="AF1258" s="16">
        <f t="shared" si="117"/>
        <v>1.3730919629210584E-2</v>
      </c>
      <c r="AG1258" s="16" t="str">
        <f t="shared" si="118"/>
        <v/>
      </c>
      <c r="AH1258" s="16" t="str">
        <f t="shared" si="119"/>
        <v/>
      </c>
      <c r="AI1258" s="17" t="str">
        <f>IF('Peer Comparison Tool'!$D$11="NR","",IF($C1258='Peer Comparison Tool'!$D$9,COUNT('ALLL &lt;50B Database'!$AI$1:AI1257)+1,""))</f>
        <v/>
      </c>
    </row>
    <row r="1259" spans="1:35" x14ac:dyDescent="0.25">
      <c r="A1259" t="s">
        <v>1606</v>
      </c>
      <c r="B1259">
        <v>400141</v>
      </c>
      <c r="C1259" s="5" t="s">
        <v>1578</v>
      </c>
      <c r="D1259" s="5" t="s">
        <v>4390</v>
      </c>
      <c r="E1259" s="5" t="s">
        <v>4388</v>
      </c>
      <c r="F1259" s="2">
        <v>7194</v>
      </c>
      <c r="G1259" s="2">
        <v>545398</v>
      </c>
      <c r="H1259" s="2">
        <v>391082</v>
      </c>
      <c r="I1259" s="2">
        <v>15963</v>
      </c>
      <c r="J1259" s="2">
        <v>375119</v>
      </c>
      <c r="K1259" s="33">
        <v>1.9177914208557818E-2</v>
      </c>
      <c r="L1259" s="2">
        <v>6459</v>
      </c>
      <c r="M1259" s="2">
        <v>516631</v>
      </c>
      <c r="N1259" s="2">
        <v>381677</v>
      </c>
      <c r="O1259" s="33">
        <v>1.6922685936013961E-2</v>
      </c>
      <c r="P1259" s="2">
        <v>6546</v>
      </c>
      <c r="Q1259" s="2">
        <v>511216</v>
      </c>
      <c r="R1259" s="2">
        <v>378625</v>
      </c>
      <c r="S1259" s="35">
        <v>1.7288874215912842E-2</v>
      </c>
      <c r="T1259" t="s">
        <v>4388</v>
      </c>
      <c r="U1259" t="s">
        <v>4388</v>
      </c>
      <c r="V1259" s="5" t="s">
        <v>4390</v>
      </c>
      <c r="W1259" s="5">
        <v>0</v>
      </c>
      <c r="X1259" s="4">
        <v>1.8890399926449752E-3</v>
      </c>
      <c r="Y1259" s="6">
        <v>648</v>
      </c>
      <c r="Z1259" s="4">
        <v>3.6618827989888178E-4</v>
      </c>
      <c r="AA1259" s="5">
        <v>647</v>
      </c>
      <c r="AC1259" s="16" t="str">
        <f t="shared" si="114"/>
        <v/>
      </c>
      <c r="AD1259" s="16" t="str">
        <f t="shared" si="115"/>
        <v/>
      </c>
      <c r="AE1259" s="16" t="str">
        <f t="shared" si="116"/>
        <v/>
      </c>
      <c r="AF1259" s="16">
        <f t="shared" si="117"/>
        <v>1.9177914208557818E-2</v>
      </c>
      <c r="AG1259" s="16" t="str">
        <f t="shared" si="118"/>
        <v/>
      </c>
      <c r="AH1259" s="16" t="str">
        <f t="shared" si="119"/>
        <v/>
      </c>
      <c r="AI1259" s="17" t="str">
        <f>IF('Peer Comparison Tool'!$D$11="NR","",IF($C1259='Peer Comparison Tool'!$D$9,COUNT('ALLL &lt;50B Database'!$AI$1:AI1258)+1,""))</f>
        <v/>
      </c>
    </row>
    <row r="1260" spans="1:35" x14ac:dyDescent="0.25">
      <c r="A1260" t="s">
        <v>1002</v>
      </c>
      <c r="B1260">
        <v>709143</v>
      </c>
      <c r="C1260" s="5" t="s">
        <v>926</v>
      </c>
      <c r="D1260" s="5" t="s">
        <v>4387</v>
      </c>
      <c r="E1260" s="5" t="s">
        <v>4388</v>
      </c>
      <c r="F1260" s="2">
        <v>3602</v>
      </c>
      <c r="G1260" s="2">
        <v>545267</v>
      </c>
      <c r="H1260" s="2">
        <v>325151</v>
      </c>
      <c r="I1260" s="2">
        <v>1621</v>
      </c>
      <c r="J1260" s="2">
        <v>323530</v>
      </c>
      <c r="K1260" s="33">
        <v>1.1133434302846723E-2</v>
      </c>
      <c r="L1260" s="2">
        <v>3962</v>
      </c>
      <c r="M1260" s="2">
        <v>521891</v>
      </c>
      <c r="N1260" s="2">
        <v>312161</v>
      </c>
      <c r="O1260" s="33">
        <v>1.2692168464350126E-2</v>
      </c>
      <c r="P1260" s="2">
        <v>3659</v>
      </c>
      <c r="Q1260" s="2">
        <v>511818</v>
      </c>
      <c r="R1260" s="2">
        <v>312259</v>
      </c>
      <c r="S1260" s="35">
        <v>1.1717836795736873E-2</v>
      </c>
      <c r="T1260" t="s">
        <v>4388</v>
      </c>
      <c r="U1260" t="s">
        <v>4388</v>
      </c>
      <c r="V1260" s="5" t="s">
        <v>4387</v>
      </c>
      <c r="W1260" s="5">
        <v>0</v>
      </c>
      <c r="X1260" s="4">
        <v>-5.8440249289015006E-4</v>
      </c>
      <c r="Y1260" s="6">
        <v>-57</v>
      </c>
      <c r="Z1260" s="4">
        <v>-9.7433166861325346E-4</v>
      </c>
      <c r="AA1260" s="5">
        <v>3317</v>
      </c>
      <c r="AC1260" s="16" t="str">
        <f t="shared" si="114"/>
        <v/>
      </c>
      <c r="AD1260" s="16" t="str">
        <f t="shared" si="115"/>
        <v/>
      </c>
      <c r="AE1260" s="16" t="str">
        <f t="shared" si="116"/>
        <v/>
      </c>
      <c r="AF1260" s="16">
        <f t="shared" si="117"/>
        <v>1.1133434302846723E-2</v>
      </c>
      <c r="AG1260" s="16" t="str">
        <f t="shared" si="118"/>
        <v/>
      </c>
      <c r="AH1260" s="16" t="str">
        <f t="shared" si="119"/>
        <v/>
      </c>
      <c r="AI1260" s="17" t="str">
        <f>IF('Peer Comparison Tool'!$D$11="NR","",IF($C1260='Peer Comparison Tool'!$D$9,COUNT('ALLL &lt;50B Database'!$AI$1:AI1259)+1,""))</f>
        <v/>
      </c>
    </row>
    <row r="1261" spans="1:35" x14ac:dyDescent="0.25">
      <c r="A1261" t="s">
        <v>747</v>
      </c>
      <c r="B1261">
        <v>894544</v>
      </c>
      <c r="C1261" s="5" t="s">
        <v>716</v>
      </c>
      <c r="D1261" s="5" t="s">
        <v>4390</v>
      </c>
      <c r="E1261" s="5" t="s">
        <v>4388</v>
      </c>
      <c r="F1261" s="2">
        <v>6181</v>
      </c>
      <c r="G1261" s="2">
        <v>545022</v>
      </c>
      <c r="H1261" s="2">
        <v>330893</v>
      </c>
      <c r="I1261" s="2">
        <v>0</v>
      </c>
      <c r="J1261" s="2">
        <v>330893</v>
      </c>
      <c r="K1261" s="33">
        <v>1.8679754482566872E-2</v>
      </c>
      <c r="L1261" s="2">
        <v>6234</v>
      </c>
      <c r="M1261" s="2">
        <v>498504</v>
      </c>
      <c r="N1261" s="2">
        <v>301091</v>
      </c>
      <c r="O1261" s="33">
        <v>2.070470389350728E-2</v>
      </c>
      <c r="P1261" s="2">
        <v>6245</v>
      </c>
      <c r="Q1261" s="2">
        <v>520001</v>
      </c>
      <c r="R1261" s="2">
        <v>316687</v>
      </c>
      <c r="S1261" s="35">
        <v>1.9719786413714489E-2</v>
      </c>
      <c r="T1261" t="s">
        <v>4388</v>
      </c>
      <c r="U1261" t="s">
        <v>4388</v>
      </c>
      <c r="V1261" s="5" t="s">
        <v>4390</v>
      </c>
      <c r="W1261" s="5">
        <v>0</v>
      </c>
      <c r="X1261" s="4">
        <v>-1.0400319311476176E-3</v>
      </c>
      <c r="Y1261" s="6">
        <v>-64</v>
      </c>
      <c r="Z1261" s="4">
        <v>-9.8491747979279065E-4</v>
      </c>
      <c r="AA1261" s="5">
        <v>731</v>
      </c>
      <c r="AC1261" s="16" t="str">
        <f t="shared" si="114"/>
        <v/>
      </c>
      <c r="AD1261" s="16" t="str">
        <f t="shared" si="115"/>
        <v/>
      </c>
      <c r="AE1261" s="16" t="str">
        <f t="shared" si="116"/>
        <v/>
      </c>
      <c r="AF1261" s="16">
        <f t="shared" si="117"/>
        <v>1.8679754482566872E-2</v>
      </c>
      <c r="AG1261" s="16" t="str">
        <f t="shared" si="118"/>
        <v/>
      </c>
      <c r="AH1261" s="16" t="str">
        <f t="shared" si="119"/>
        <v/>
      </c>
      <c r="AI1261" s="17" t="str">
        <f>IF('Peer Comparison Tool'!$D$11="NR","",IF($C1261='Peer Comparison Tool'!$D$9,COUNT('ALLL &lt;50B Database'!$AI$1:AI1260)+1,""))</f>
        <v/>
      </c>
    </row>
    <row r="1262" spans="1:35" x14ac:dyDescent="0.25">
      <c r="A1262" t="s">
        <v>4206</v>
      </c>
      <c r="B1262">
        <v>111942</v>
      </c>
      <c r="C1262" s="5" t="s">
        <v>4163</v>
      </c>
      <c r="D1262" s="5" t="s">
        <v>4390</v>
      </c>
      <c r="E1262" s="5" t="s">
        <v>4388</v>
      </c>
      <c r="F1262" s="2">
        <v>4557</v>
      </c>
      <c r="G1262" s="2">
        <v>544537</v>
      </c>
      <c r="H1262" s="2">
        <v>388472</v>
      </c>
      <c r="I1262" s="2">
        <v>37120</v>
      </c>
      <c r="J1262" s="2">
        <v>351352</v>
      </c>
      <c r="K1262" s="33">
        <v>1.296989913249391E-2</v>
      </c>
      <c r="L1262" s="2">
        <v>3628</v>
      </c>
      <c r="M1262" s="2">
        <v>456691</v>
      </c>
      <c r="N1262" s="2">
        <v>341503</v>
      </c>
      <c r="O1262" s="33">
        <v>1.062362556112245E-2</v>
      </c>
      <c r="P1262" s="2">
        <v>3552</v>
      </c>
      <c r="Q1262" s="2">
        <v>453734</v>
      </c>
      <c r="R1262" s="2">
        <v>355297</v>
      </c>
      <c r="S1262" s="35">
        <v>9.9972698896979139E-3</v>
      </c>
      <c r="T1262" t="s">
        <v>4388</v>
      </c>
      <c r="U1262" t="s">
        <v>4388</v>
      </c>
      <c r="V1262" s="5" t="s">
        <v>4390</v>
      </c>
      <c r="W1262" s="5">
        <v>0</v>
      </c>
      <c r="X1262" s="4">
        <v>2.9726292427959961E-3</v>
      </c>
      <c r="Y1262" s="6">
        <v>1005</v>
      </c>
      <c r="Z1262" s="4">
        <v>-6.2635567142453608E-4</v>
      </c>
      <c r="AA1262" s="5">
        <v>2447</v>
      </c>
      <c r="AC1262" s="16" t="str">
        <f t="shared" si="114"/>
        <v/>
      </c>
      <c r="AD1262" s="16" t="str">
        <f t="shared" si="115"/>
        <v/>
      </c>
      <c r="AE1262" s="16" t="str">
        <f t="shared" si="116"/>
        <v/>
      </c>
      <c r="AF1262" s="16">
        <f t="shared" si="117"/>
        <v>1.296989913249391E-2</v>
      </c>
      <c r="AG1262" s="16" t="str">
        <f t="shared" si="118"/>
        <v/>
      </c>
      <c r="AH1262" s="16" t="str">
        <f t="shared" si="119"/>
        <v/>
      </c>
      <c r="AI1262" s="17" t="str">
        <f>IF('Peer Comparison Tool'!$D$11="NR","",IF($C1262='Peer Comparison Tool'!$D$9,COUNT('ALLL &lt;50B Database'!$AI$1:AI1261)+1,""))</f>
        <v/>
      </c>
    </row>
    <row r="1263" spans="1:35" x14ac:dyDescent="0.25">
      <c r="A1263" t="s">
        <v>3238</v>
      </c>
      <c r="B1263">
        <v>251352</v>
      </c>
      <c r="C1263" s="5" t="s">
        <v>3209</v>
      </c>
      <c r="D1263" s="5" t="s">
        <v>4387</v>
      </c>
      <c r="E1263" s="5" t="s">
        <v>4388</v>
      </c>
      <c r="F1263" s="2">
        <v>5015</v>
      </c>
      <c r="G1263" s="2">
        <v>544319</v>
      </c>
      <c r="H1263" s="2">
        <v>285426</v>
      </c>
      <c r="I1263" s="2">
        <v>9344</v>
      </c>
      <c r="J1263" s="2">
        <v>276082</v>
      </c>
      <c r="K1263" s="33">
        <v>1.8164893039024639E-2</v>
      </c>
      <c r="L1263" s="2">
        <v>4790</v>
      </c>
      <c r="M1263" s="2">
        <v>526799</v>
      </c>
      <c r="N1263" s="2">
        <v>286730</v>
      </c>
      <c r="O1263" s="33">
        <v>1.670561155093642E-2</v>
      </c>
      <c r="P1263" s="2">
        <v>4907</v>
      </c>
      <c r="Q1263" s="2">
        <v>498920</v>
      </c>
      <c r="R1263" s="2">
        <v>274890</v>
      </c>
      <c r="S1263" s="35">
        <v>1.7850776674306085E-2</v>
      </c>
      <c r="T1263" t="s">
        <v>4388</v>
      </c>
      <c r="U1263" t="s">
        <v>4388</v>
      </c>
      <c r="V1263" s="5" t="s">
        <v>4387</v>
      </c>
      <c r="W1263" s="5">
        <v>0</v>
      </c>
      <c r="X1263" s="4">
        <v>3.1411636471855367E-4</v>
      </c>
      <c r="Y1263" s="6">
        <v>108</v>
      </c>
      <c r="Z1263" s="4">
        <v>1.1451651233696652E-3</v>
      </c>
      <c r="AA1263" s="5">
        <v>816</v>
      </c>
      <c r="AC1263" s="16" t="str">
        <f t="shared" si="114"/>
        <v/>
      </c>
      <c r="AD1263" s="16" t="str">
        <f t="shared" si="115"/>
        <v/>
      </c>
      <c r="AE1263" s="16" t="str">
        <f t="shared" si="116"/>
        <v/>
      </c>
      <c r="AF1263" s="16">
        <f t="shared" si="117"/>
        <v>1.8164893039024639E-2</v>
      </c>
      <c r="AG1263" s="16" t="str">
        <f t="shared" si="118"/>
        <v/>
      </c>
      <c r="AH1263" s="16" t="str">
        <f t="shared" si="119"/>
        <v/>
      </c>
      <c r="AI1263" s="17" t="str">
        <f>IF('Peer Comparison Tool'!$D$11="NR","",IF($C1263='Peer Comparison Tool'!$D$9,COUNT('ALLL &lt;50B Database'!$AI$1:AI1262)+1,""))</f>
        <v/>
      </c>
    </row>
    <row r="1264" spans="1:35" x14ac:dyDescent="0.25">
      <c r="A1264" t="s">
        <v>1789</v>
      </c>
      <c r="B1264">
        <v>2903123</v>
      </c>
      <c r="C1264" s="5" t="s">
        <v>2604</v>
      </c>
      <c r="D1264" s="5" t="s">
        <v>4387</v>
      </c>
      <c r="E1264" s="5" t="s">
        <v>4388</v>
      </c>
      <c r="F1264" s="2">
        <v>4505</v>
      </c>
      <c r="G1264" s="2">
        <v>544051</v>
      </c>
      <c r="H1264" s="2">
        <v>452260</v>
      </c>
      <c r="I1264" s="2">
        <v>49948</v>
      </c>
      <c r="J1264" s="2">
        <v>402312</v>
      </c>
      <c r="K1264" s="33">
        <v>1.1197776849808109E-2</v>
      </c>
      <c r="L1264" s="2">
        <v>2886</v>
      </c>
      <c r="M1264" s="2">
        <v>471940</v>
      </c>
      <c r="N1264" s="2">
        <v>388942</v>
      </c>
      <c r="O1264" s="33">
        <v>7.4201294794596622E-3</v>
      </c>
      <c r="P1264" s="2">
        <v>4016</v>
      </c>
      <c r="Q1264" s="2">
        <v>488721</v>
      </c>
      <c r="R1264" s="2">
        <v>403224</v>
      </c>
      <c r="S1264" s="35">
        <v>9.9597246195662955E-3</v>
      </c>
      <c r="T1264" t="s">
        <v>4388</v>
      </c>
      <c r="U1264" t="s">
        <v>4388</v>
      </c>
      <c r="V1264" s="5" t="s">
        <v>4387</v>
      </c>
      <c r="W1264" s="5">
        <v>0</v>
      </c>
      <c r="X1264" s="4">
        <v>1.2380522302418134E-3</v>
      </c>
      <c r="Y1264" s="6">
        <v>489</v>
      </c>
      <c r="Z1264" s="4">
        <v>2.5395951401066333E-3</v>
      </c>
      <c r="AA1264" s="5">
        <v>3288</v>
      </c>
      <c r="AC1264" s="16" t="str">
        <f t="shared" si="114"/>
        <v/>
      </c>
      <c r="AD1264" s="16" t="str">
        <f t="shared" si="115"/>
        <v/>
      </c>
      <c r="AE1264" s="16" t="str">
        <f t="shared" si="116"/>
        <v/>
      </c>
      <c r="AF1264" s="16">
        <f t="shared" si="117"/>
        <v>1.1197776849808109E-2</v>
      </c>
      <c r="AG1264" s="16" t="str">
        <f t="shared" si="118"/>
        <v/>
      </c>
      <c r="AH1264" s="16" t="str">
        <f t="shared" si="119"/>
        <v/>
      </c>
      <c r="AI1264" s="17" t="str">
        <f>IF('Peer Comparison Tool'!$D$11="NR","",IF($C1264='Peer Comparison Tool'!$D$9,COUNT('ALLL &lt;50B Database'!$AI$1:AI1263)+1,""))</f>
        <v/>
      </c>
    </row>
    <row r="1265" spans="1:35" x14ac:dyDescent="0.25">
      <c r="A1265" t="s">
        <v>3813</v>
      </c>
      <c r="B1265">
        <v>549862</v>
      </c>
      <c r="C1265" s="5" t="s">
        <v>3704</v>
      </c>
      <c r="D1265" s="5" t="s">
        <v>4387</v>
      </c>
      <c r="E1265" s="5" t="s">
        <v>4388</v>
      </c>
      <c r="F1265" s="2">
        <v>5253</v>
      </c>
      <c r="G1265" s="2">
        <v>543975</v>
      </c>
      <c r="H1265" s="2">
        <v>347460</v>
      </c>
      <c r="I1265" s="2">
        <v>47857</v>
      </c>
      <c r="J1265" s="2">
        <v>299603</v>
      </c>
      <c r="K1265" s="33">
        <v>1.7533202271005296E-2</v>
      </c>
      <c r="L1265" s="2">
        <v>4351</v>
      </c>
      <c r="M1265" s="2">
        <v>466543</v>
      </c>
      <c r="N1265" s="2">
        <v>321846</v>
      </c>
      <c r="O1265" s="33">
        <v>1.3518887915338392E-2</v>
      </c>
      <c r="P1265" s="2">
        <v>4604</v>
      </c>
      <c r="Q1265" s="2">
        <v>468200</v>
      </c>
      <c r="R1265" s="2">
        <v>320680</v>
      </c>
      <c r="S1265" s="35">
        <v>1.435699139328926E-2</v>
      </c>
      <c r="T1265" t="s">
        <v>4388</v>
      </c>
      <c r="U1265" t="s">
        <v>4388</v>
      </c>
      <c r="V1265" s="5" t="s">
        <v>4387</v>
      </c>
      <c r="W1265" s="5">
        <v>0</v>
      </c>
      <c r="X1265" s="4">
        <v>3.1762108777160358E-3</v>
      </c>
      <c r="Y1265" s="6">
        <v>649</v>
      </c>
      <c r="Z1265" s="4">
        <v>8.3810347795086788E-4</v>
      </c>
      <c r="AA1265" s="5">
        <v>935</v>
      </c>
      <c r="AC1265" s="16" t="str">
        <f t="shared" si="114"/>
        <v/>
      </c>
      <c r="AD1265" s="16" t="str">
        <f t="shared" si="115"/>
        <v/>
      </c>
      <c r="AE1265" s="16" t="str">
        <f t="shared" si="116"/>
        <v/>
      </c>
      <c r="AF1265" s="16">
        <f t="shared" si="117"/>
        <v>1.7533202271005296E-2</v>
      </c>
      <c r="AG1265" s="16" t="str">
        <f t="shared" si="118"/>
        <v/>
      </c>
      <c r="AH1265" s="16" t="str">
        <f t="shared" si="119"/>
        <v/>
      </c>
      <c r="AI1265" s="17" t="str">
        <f>IF('Peer Comparison Tool'!$D$11="NR","",IF($C1265='Peer Comparison Tool'!$D$9,COUNT('ALLL &lt;50B Database'!$AI$1:AI1264)+1,""))</f>
        <v/>
      </c>
    </row>
    <row r="1266" spans="1:35" x14ac:dyDescent="0.25">
      <c r="A1266" t="s">
        <v>3237</v>
      </c>
      <c r="B1266">
        <v>163857</v>
      </c>
      <c r="C1266" s="5" t="s">
        <v>3209</v>
      </c>
      <c r="D1266" s="5" t="s">
        <v>4390</v>
      </c>
      <c r="E1266" s="5" t="s">
        <v>4388</v>
      </c>
      <c r="F1266" s="2">
        <v>4990</v>
      </c>
      <c r="G1266" s="2">
        <v>543883</v>
      </c>
      <c r="H1266" s="2">
        <v>336377</v>
      </c>
      <c r="I1266" s="2">
        <v>24438</v>
      </c>
      <c r="J1266" s="2">
        <v>311939</v>
      </c>
      <c r="K1266" s="33">
        <v>1.5996717306909363E-2</v>
      </c>
      <c r="L1266" s="2">
        <v>4728</v>
      </c>
      <c r="M1266" s="2">
        <v>480916</v>
      </c>
      <c r="N1266" s="2">
        <v>324492</v>
      </c>
      <c r="O1266" s="33">
        <v>1.4570467068525573E-2</v>
      </c>
      <c r="P1266" s="2">
        <v>4829</v>
      </c>
      <c r="Q1266" s="2">
        <v>502812</v>
      </c>
      <c r="R1266" s="2">
        <v>322571</v>
      </c>
      <c r="S1266" s="35">
        <v>1.497034761339364E-2</v>
      </c>
      <c r="T1266" t="s">
        <v>4388</v>
      </c>
      <c r="U1266" t="s">
        <v>4388</v>
      </c>
      <c r="V1266" s="5" t="s">
        <v>4390</v>
      </c>
      <c r="W1266" s="5">
        <v>0</v>
      </c>
      <c r="X1266" s="4">
        <v>1.0263696935157232E-3</v>
      </c>
      <c r="Y1266" s="6">
        <v>161</v>
      </c>
      <c r="Z1266" s="4">
        <v>3.9988054486806736E-4</v>
      </c>
      <c r="AA1266" s="5">
        <v>1272</v>
      </c>
      <c r="AC1266" s="16" t="str">
        <f t="shared" si="114"/>
        <v/>
      </c>
      <c r="AD1266" s="16" t="str">
        <f t="shared" si="115"/>
        <v/>
      </c>
      <c r="AE1266" s="16" t="str">
        <f t="shared" si="116"/>
        <v/>
      </c>
      <c r="AF1266" s="16">
        <f t="shared" si="117"/>
        <v>1.5996717306909363E-2</v>
      </c>
      <c r="AG1266" s="16" t="str">
        <f t="shared" si="118"/>
        <v/>
      </c>
      <c r="AH1266" s="16" t="str">
        <f t="shared" si="119"/>
        <v/>
      </c>
      <c r="AI1266" s="17" t="str">
        <f>IF('Peer Comparison Tool'!$D$11="NR","",IF($C1266='Peer Comparison Tool'!$D$9,COUNT('ALLL &lt;50B Database'!$AI$1:AI1265)+1,""))</f>
        <v/>
      </c>
    </row>
    <row r="1267" spans="1:35" x14ac:dyDescent="0.25">
      <c r="A1267" t="s">
        <v>3533</v>
      </c>
      <c r="B1267">
        <v>271529</v>
      </c>
      <c r="C1267" s="5" t="s">
        <v>3516</v>
      </c>
      <c r="D1267" s="5" t="s">
        <v>4390</v>
      </c>
      <c r="E1267" s="5" t="s">
        <v>4388</v>
      </c>
      <c r="F1267" s="2">
        <v>2573</v>
      </c>
      <c r="G1267" s="2">
        <v>543758</v>
      </c>
      <c r="H1267" s="2">
        <v>329575</v>
      </c>
      <c r="I1267" s="2">
        <v>61449</v>
      </c>
      <c r="J1267" s="2">
        <v>268126</v>
      </c>
      <c r="K1267" s="33">
        <v>9.596234606118019E-3</v>
      </c>
      <c r="L1267" s="2">
        <v>2449</v>
      </c>
      <c r="M1267" s="2">
        <v>437911</v>
      </c>
      <c r="N1267" s="2">
        <v>263609</v>
      </c>
      <c r="O1267" s="33">
        <v>9.290274611261376E-3</v>
      </c>
      <c r="P1267" s="2">
        <v>2435</v>
      </c>
      <c r="Q1267" s="2">
        <v>453055</v>
      </c>
      <c r="R1267" s="2">
        <v>272738</v>
      </c>
      <c r="S1267" s="35">
        <v>8.9279821660348032E-3</v>
      </c>
      <c r="T1267" t="s">
        <v>4388</v>
      </c>
      <c r="U1267" t="s">
        <v>4388</v>
      </c>
      <c r="V1267" s="5" t="s">
        <v>4390</v>
      </c>
      <c r="W1267" s="5">
        <v>0</v>
      </c>
      <c r="X1267" s="4">
        <v>6.6825244008321578E-4</v>
      </c>
      <c r="Y1267" s="6">
        <v>138</v>
      </c>
      <c r="Z1267" s="4">
        <v>-3.6229244522657279E-4</v>
      </c>
      <c r="AA1267" s="5">
        <v>3920</v>
      </c>
      <c r="AC1267" s="16" t="str">
        <f t="shared" si="114"/>
        <v/>
      </c>
      <c r="AD1267" s="16" t="str">
        <f t="shared" si="115"/>
        <v/>
      </c>
      <c r="AE1267" s="16" t="str">
        <f t="shared" si="116"/>
        <v/>
      </c>
      <c r="AF1267" s="16">
        <f t="shared" si="117"/>
        <v>9.596234606118019E-3</v>
      </c>
      <c r="AG1267" s="16" t="str">
        <f t="shared" si="118"/>
        <v/>
      </c>
      <c r="AH1267" s="16" t="str">
        <f t="shared" si="119"/>
        <v/>
      </c>
      <c r="AI1267" s="17" t="str">
        <f>IF('Peer Comparison Tool'!$D$11="NR","",IF($C1267='Peer Comparison Tool'!$D$9,COUNT('ALLL &lt;50B Database'!$AI$1:AI1266)+1,""))</f>
        <v/>
      </c>
    </row>
    <row r="1268" spans="1:35" x14ac:dyDescent="0.25">
      <c r="A1268" t="s">
        <v>1866</v>
      </c>
      <c r="B1268">
        <v>952172</v>
      </c>
      <c r="C1268" s="5" t="s">
        <v>1795</v>
      </c>
      <c r="D1268" s="5" t="s">
        <v>4387</v>
      </c>
      <c r="E1268" s="5" t="s">
        <v>4388</v>
      </c>
      <c r="F1268" s="2">
        <v>3666</v>
      </c>
      <c r="G1268" s="2">
        <v>543704</v>
      </c>
      <c r="H1268" s="2">
        <v>437385</v>
      </c>
      <c r="I1268" s="2">
        <v>9013</v>
      </c>
      <c r="J1268" s="2">
        <v>428372</v>
      </c>
      <c r="K1268" s="33">
        <v>8.5579823144369838E-3</v>
      </c>
      <c r="L1268" s="2">
        <v>3583</v>
      </c>
      <c r="M1268" s="2">
        <v>518211</v>
      </c>
      <c r="N1268" s="2">
        <v>430359</v>
      </c>
      <c r="O1268" s="33">
        <v>8.3256072255953745E-3</v>
      </c>
      <c r="P1268" s="2">
        <v>3605</v>
      </c>
      <c r="Q1268" s="2">
        <v>524741</v>
      </c>
      <c r="R1268" s="2">
        <v>425903</v>
      </c>
      <c r="S1268" s="35">
        <v>8.4643686473211029E-3</v>
      </c>
      <c r="T1268" t="s">
        <v>4388</v>
      </c>
      <c r="U1268" t="s">
        <v>4388</v>
      </c>
      <c r="V1268" s="5" t="s">
        <v>4387</v>
      </c>
      <c r="W1268" s="5">
        <v>0</v>
      </c>
      <c r="X1268" s="4">
        <v>9.3613667115880969E-5</v>
      </c>
      <c r="Y1268" s="6">
        <v>61</v>
      </c>
      <c r="Z1268" s="4">
        <v>1.3876142172572839E-4</v>
      </c>
      <c r="AA1268" s="5">
        <v>4186</v>
      </c>
      <c r="AC1268" s="16" t="str">
        <f t="shared" si="114"/>
        <v/>
      </c>
      <c r="AD1268" s="16" t="str">
        <f t="shared" si="115"/>
        <v/>
      </c>
      <c r="AE1268" s="16" t="str">
        <f t="shared" si="116"/>
        <v/>
      </c>
      <c r="AF1268" s="16">
        <f t="shared" si="117"/>
        <v>8.5579823144369838E-3</v>
      </c>
      <c r="AG1268" s="16" t="str">
        <f t="shared" si="118"/>
        <v/>
      </c>
      <c r="AH1268" s="16" t="str">
        <f t="shared" si="119"/>
        <v/>
      </c>
      <c r="AI1268" s="17" t="str">
        <f>IF('Peer Comparison Tool'!$D$11="NR","",IF($C1268='Peer Comparison Tool'!$D$9,COUNT('ALLL &lt;50B Database'!$AI$1:AI1267)+1,""))</f>
        <v/>
      </c>
    </row>
    <row r="1269" spans="1:35" x14ac:dyDescent="0.25">
      <c r="A1269" t="s">
        <v>132</v>
      </c>
      <c r="B1269">
        <v>244149</v>
      </c>
      <c r="C1269" s="5" t="s">
        <v>113</v>
      </c>
      <c r="D1269" s="5" t="s">
        <v>4390</v>
      </c>
      <c r="E1269" s="5" t="s">
        <v>4388</v>
      </c>
      <c r="F1269" s="2">
        <v>4002</v>
      </c>
      <c r="G1269" s="2">
        <v>543694</v>
      </c>
      <c r="H1269" s="2">
        <v>131367</v>
      </c>
      <c r="I1269" s="2">
        <v>8010</v>
      </c>
      <c r="J1269" s="2">
        <v>123357</v>
      </c>
      <c r="K1269" s="33">
        <v>3.2442423210681193E-2</v>
      </c>
      <c r="L1269" s="2">
        <v>3140</v>
      </c>
      <c r="M1269" s="2">
        <v>464504</v>
      </c>
      <c r="N1269" s="2">
        <v>132448</v>
      </c>
      <c r="O1269" s="33">
        <v>2.3707417250543608E-2</v>
      </c>
      <c r="P1269" s="2">
        <v>3860</v>
      </c>
      <c r="Q1269" s="2">
        <v>519481</v>
      </c>
      <c r="R1269" s="2">
        <v>121888</v>
      </c>
      <c r="S1269" s="35">
        <v>3.1668416907324755E-2</v>
      </c>
      <c r="T1269" t="s">
        <v>4388</v>
      </c>
      <c r="U1269" t="s">
        <v>4388</v>
      </c>
      <c r="V1269" s="5" t="s">
        <v>4390</v>
      </c>
      <c r="W1269" s="5">
        <v>0</v>
      </c>
      <c r="X1269" s="4">
        <v>7.7400630335643789E-4</v>
      </c>
      <c r="Y1269" s="6">
        <v>142</v>
      </c>
      <c r="Z1269" s="4">
        <v>7.9609996567811467E-3</v>
      </c>
      <c r="AA1269" s="5">
        <v>122</v>
      </c>
      <c r="AC1269" s="16" t="str">
        <f t="shared" si="114"/>
        <v/>
      </c>
      <c r="AD1269" s="16" t="str">
        <f t="shared" si="115"/>
        <v/>
      </c>
      <c r="AE1269" s="16" t="str">
        <f t="shared" si="116"/>
        <v/>
      </c>
      <c r="AF1269" s="16">
        <f t="shared" si="117"/>
        <v>3.2442423210681193E-2</v>
      </c>
      <c r="AG1269" s="16" t="str">
        <f t="shared" si="118"/>
        <v/>
      </c>
      <c r="AH1269" s="16" t="str">
        <f t="shared" si="119"/>
        <v/>
      </c>
      <c r="AI1269" s="17" t="str">
        <f>IF('Peer Comparison Tool'!$D$11="NR","",IF($C1269='Peer Comparison Tool'!$D$9,COUNT('ALLL &lt;50B Database'!$AI$1:AI1268)+1,""))</f>
        <v/>
      </c>
    </row>
    <row r="1270" spans="1:35" x14ac:dyDescent="0.25">
      <c r="A1270" t="s">
        <v>1007</v>
      </c>
      <c r="B1270">
        <v>855741</v>
      </c>
      <c r="C1270" s="5" t="s">
        <v>926</v>
      </c>
      <c r="D1270" s="5" t="s">
        <v>4390</v>
      </c>
      <c r="E1270" s="5" t="s">
        <v>4388</v>
      </c>
      <c r="F1270" s="2">
        <v>3371</v>
      </c>
      <c r="G1270" s="2">
        <v>543462</v>
      </c>
      <c r="H1270" s="2">
        <v>304764</v>
      </c>
      <c r="I1270" s="2">
        <v>26508</v>
      </c>
      <c r="J1270" s="2">
        <v>278256</v>
      </c>
      <c r="K1270" s="33">
        <v>1.2114743258007016E-2</v>
      </c>
      <c r="L1270" s="2">
        <v>2979</v>
      </c>
      <c r="M1270" s="2">
        <v>470267</v>
      </c>
      <c r="N1270" s="2">
        <v>273875</v>
      </c>
      <c r="O1270" s="33">
        <v>1.0877225011410314E-2</v>
      </c>
      <c r="P1270" s="2">
        <v>3238</v>
      </c>
      <c r="Q1270" s="2">
        <v>475145</v>
      </c>
      <c r="R1270" s="2">
        <v>286907</v>
      </c>
      <c r="S1270" s="35">
        <v>1.1285887064449456E-2</v>
      </c>
      <c r="T1270" t="s">
        <v>4388</v>
      </c>
      <c r="U1270" t="s">
        <v>4388</v>
      </c>
      <c r="V1270" s="5" t="s">
        <v>4390</v>
      </c>
      <c r="W1270" s="5">
        <v>0</v>
      </c>
      <c r="X1270" s="4">
        <v>8.2885619355755995E-4</v>
      </c>
      <c r="Y1270" s="6">
        <v>133</v>
      </c>
      <c r="Z1270" s="4">
        <v>4.086620530391414E-4</v>
      </c>
      <c r="AA1270" s="5">
        <v>2874</v>
      </c>
      <c r="AC1270" s="16" t="str">
        <f t="shared" si="114"/>
        <v/>
      </c>
      <c r="AD1270" s="16" t="str">
        <f t="shared" si="115"/>
        <v/>
      </c>
      <c r="AE1270" s="16" t="str">
        <f t="shared" si="116"/>
        <v/>
      </c>
      <c r="AF1270" s="16">
        <f t="shared" si="117"/>
        <v>1.2114743258007016E-2</v>
      </c>
      <c r="AG1270" s="16" t="str">
        <f t="shared" si="118"/>
        <v/>
      </c>
      <c r="AH1270" s="16" t="str">
        <f t="shared" si="119"/>
        <v/>
      </c>
      <c r="AI1270" s="17" t="str">
        <f>IF('Peer Comparison Tool'!$D$11="NR","",IF($C1270='Peer Comparison Tool'!$D$9,COUNT('ALLL &lt;50B Database'!$AI$1:AI1269)+1,""))</f>
        <v/>
      </c>
    </row>
    <row r="1271" spans="1:35" x14ac:dyDescent="0.25">
      <c r="A1271" t="s">
        <v>3531</v>
      </c>
      <c r="B1271">
        <v>246022</v>
      </c>
      <c r="C1271" s="5" t="s">
        <v>3516</v>
      </c>
      <c r="D1271" s="5" t="s">
        <v>4387</v>
      </c>
      <c r="E1271" s="5" t="s">
        <v>4388</v>
      </c>
      <c r="F1271" s="2">
        <v>4111</v>
      </c>
      <c r="G1271" s="2">
        <v>542742</v>
      </c>
      <c r="H1271" s="2">
        <v>309907</v>
      </c>
      <c r="I1271" s="2">
        <v>37812</v>
      </c>
      <c r="J1271" s="2">
        <v>272095</v>
      </c>
      <c r="K1271" s="33">
        <v>1.5108693654789687E-2</v>
      </c>
      <c r="L1271" s="2">
        <v>4004</v>
      </c>
      <c r="M1271" s="2">
        <v>445067</v>
      </c>
      <c r="N1271" s="2">
        <v>274073</v>
      </c>
      <c r="O1271" s="33">
        <v>1.4609246441641461E-2</v>
      </c>
      <c r="P1271" s="2">
        <v>4014</v>
      </c>
      <c r="Q1271" s="2">
        <v>499968</v>
      </c>
      <c r="R1271" s="2">
        <v>278398</v>
      </c>
      <c r="S1271" s="35">
        <v>1.4418207027349335E-2</v>
      </c>
      <c r="T1271" t="s">
        <v>4388</v>
      </c>
      <c r="U1271" t="s">
        <v>4388</v>
      </c>
      <c r="V1271" s="5" t="s">
        <v>4387</v>
      </c>
      <c r="W1271" s="5">
        <v>0</v>
      </c>
      <c r="X1271" s="4">
        <v>6.9048662744035198E-4</v>
      </c>
      <c r="Y1271" s="6">
        <v>97</v>
      </c>
      <c r="Z1271" s="4">
        <v>-1.910394142921254E-4</v>
      </c>
      <c r="AA1271" s="5">
        <v>1576</v>
      </c>
      <c r="AC1271" s="16" t="str">
        <f t="shared" si="114"/>
        <v/>
      </c>
      <c r="AD1271" s="16" t="str">
        <f t="shared" si="115"/>
        <v/>
      </c>
      <c r="AE1271" s="16" t="str">
        <f t="shared" si="116"/>
        <v/>
      </c>
      <c r="AF1271" s="16">
        <f t="shared" si="117"/>
        <v>1.5108693654789687E-2</v>
      </c>
      <c r="AG1271" s="16" t="str">
        <f t="shared" si="118"/>
        <v/>
      </c>
      <c r="AH1271" s="16" t="str">
        <f t="shared" si="119"/>
        <v/>
      </c>
      <c r="AI1271" s="17" t="str">
        <f>IF('Peer Comparison Tool'!$D$11="NR","",IF($C1271='Peer Comparison Tool'!$D$9,COUNT('ALLL &lt;50B Database'!$AI$1:AI1270)+1,""))</f>
        <v/>
      </c>
    </row>
    <row r="1272" spans="1:35" x14ac:dyDescent="0.25">
      <c r="A1272" t="s">
        <v>3012</v>
      </c>
      <c r="B1272">
        <v>2132594</v>
      </c>
      <c r="C1272" s="5" t="s">
        <v>2948</v>
      </c>
      <c r="D1272" s="5" t="s">
        <v>4390</v>
      </c>
      <c r="E1272" s="5" t="s">
        <v>4388</v>
      </c>
      <c r="F1272" s="2">
        <v>2283</v>
      </c>
      <c r="G1272" s="2">
        <v>542130</v>
      </c>
      <c r="H1272" s="2">
        <v>345157</v>
      </c>
      <c r="I1272" s="2">
        <v>10478</v>
      </c>
      <c r="J1272" s="2">
        <v>334679</v>
      </c>
      <c r="K1272" s="33">
        <v>6.8214617588794038E-3</v>
      </c>
      <c r="L1272" s="2">
        <v>2207</v>
      </c>
      <c r="M1272" s="2">
        <v>503055</v>
      </c>
      <c r="N1272" s="2">
        <v>328276</v>
      </c>
      <c r="O1272" s="33">
        <v>6.7230013768901781E-3</v>
      </c>
      <c r="P1272" s="2">
        <v>2212</v>
      </c>
      <c r="Q1272" s="2">
        <v>512134</v>
      </c>
      <c r="R1272" s="2">
        <v>336837</v>
      </c>
      <c r="S1272" s="35">
        <v>6.566974530707731E-3</v>
      </c>
      <c r="T1272" t="s">
        <v>4388</v>
      </c>
      <c r="U1272" t="s">
        <v>4388</v>
      </c>
      <c r="V1272" s="5" t="s">
        <v>4390</v>
      </c>
      <c r="W1272" s="5">
        <v>0</v>
      </c>
      <c r="X1272" s="4">
        <v>2.5448722817167282E-4</v>
      </c>
      <c r="Y1272" s="6">
        <v>71</v>
      </c>
      <c r="Z1272" s="4">
        <v>-1.5602684618244711E-4</v>
      </c>
      <c r="AA1272" s="5">
        <v>4493</v>
      </c>
      <c r="AC1272" s="16" t="str">
        <f t="shared" si="114"/>
        <v/>
      </c>
      <c r="AD1272" s="16" t="str">
        <f t="shared" si="115"/>
        <v/>
      </c>
      <c r="AE1272" s="16" t="str">
        <f t="shared" si="116"/>
        <v/>
      </c>
      <c r="AF1272" s="16">
        <f t="shared" si="117"/>
        <v>6.8214617588794038E-3</v>
      </c>
      <c r="AG1272" s="16" t="str">
        <f t="shared" si="118"/>
        <v/>
      </c>
      <c r="AH1272" s="16" t="str">
        <f t="shared" si="119"/>
        <v/>
      </c>
      <c r="AI1272" s="17" t="str">
        <f>IF('Peer Comparison Tool'!$D$11="NR","",IF($C1272='Peer Comparison Tool'!$D$9,COUNT('ALLL &lt;50B Database'!$AI$1:AI1271)+1,""))</f>
        <v/>
      </c>
    </row>
    <row r="1273" spans="1:35" x14ac:dyDescent="0.25">
      <c r="A1273" t="s">
        <v>3243</v>
      </c>
      <c r="B1273">
        <v>3267738</v>
      </c>
      <c r="C1273" s="5" t="s">
        <v>3209</v>
      </c>
      <c r="D1273" s="5" t="s">
        <v>4390</v>
      </c>
      <c r="E1273" s="5" t="s">
        <v>4388</v>
      </c>
      <c r="F1273" s="2">
        <v>2689</v>
      </c>
      <c r="G1273" s="2">
        <v>541271</v>
      </c>
      <c r="H1273" s="2">
        <v>460783</v>
      </c>
      <c r="I1273" s="2">
        <v>77601</v>
      </c>
      <c r="J1273" s="2">
        <v>383182</v>
      </c>
      <c r="K1273" s="33">
        <v>7.0175530165821984E-3</v>
      </c>
      <c r="L1273" s="2">
        <v>1717</v>
      </c>
      <c r="M1273" s="2">
        <v>453900</v>
      </c>
      <c r="N1273" s="2">
        <v>391335</v>
      </c>
      <c r="O1273" s="33">
        <v>4.387545197848391E-3</v>
      </c>
      <c r="P1273" s="2">
        <v>2098</v>
      </c>
      <c r="Q1273" s="2">
        <v>455256</v>
      </c>
      <c r="R1273" s="2">
        <v>391696</v>
      </c>
      <c r="S1273" s="35">
        <v>5.3561945998937951E-3</v>
      </c>
      <c r="T1273" t="s">
        <v>4388</v>
      </c>
      <c r="U1273" t="s">
        <v>4388</v>
      </c>
      <c r="V1273" s="5" t="s">
        <v>4390</v>
      </c>
      <c r="W1273" s="5">
        <v>0</v>
      </c>
      <c r="X1273" s="4">
        <v>1.6613584166884033E-3</v>
      </c>
      <c r="Y1273" s="6">
        <v>591</v>
      </c>
      <c r="Z1273" s="4">
        <v>9.6864940204540416E-4</v>
      </c>
      <c r="AA1273" s="5">
        <v>4451</v>
      </c>
      <c r="AC1273" s="16" t="str">
        <f t="shared" si="114"/>
        <v/>
      </c>
      <c r="AD1273" s="16" t="str">
        <f t="shared" si="115"/>
        <v/>
      </c>
      <c r="AE1273" s="16" t="str">
        <f t="shared" si="116"/>
        <v/>
      </c>
      <c r="AF1273" s="16">
        <f t="shared" si="117"/>
        <v>7.0175530165821984E-3</v>
      </c>
      <c r="AG1273" s="16" t="str">
        <f t="shared" si="118"/>
        <v/>
      </c>
      <c r="AH1273" s="16" t="str">
        <f t="shared" si="119"/>
        <v/>
      </c>
      <c r="AI1273" s="17" t="str">
        <f>IF('Peer Comparison Tool'!$D$11="NR","",IF($C1273='Peer Comparison Tool'!$D$9,COUNT('ALLL &lt;50B Database'!$AI$1:AI1272)+1,""))</f>
        <v/>
      </c>
    </row>
    <row r="1274" spans="1:35" x14ac:dyDescent="0.25">
      <c r="A1274" t="s">
        <v>748</v>
      </c>
      <c r="B1274">
        <v>900146</v>
      </c>
      <c r="C1274" s="5" t="s">
        <v>716</v>
      </c>
      <c r="D1274" s="5" t="s">
        <v>4387</v>
      </c>
      <c r="E1274" s="5" t="s">
        <v>4388</v>
      </c>
      <c r="F1274" s="2">
        <v>8120</v>
      </c>
      <c r="G1274" s="2">
        <v>540966</v>
      </c>
      <c r="H1274" s="2">
        <v>400023</v>
      </c>
      <c r="I1274" s="2">
        <v>0</v>
      </c>
      <c r="J1274" s="2">
        <v>400023</v>
      </c>
      <c r="K1274" s="33">
        <v>2.0298832817113015E-2</v>
      </c>
      <c r="L1274" s="2">
        <v>7540</v>
      </c>
      <c r="M1274" s="2">
        <v>490889</v>
      </c>
      <c r="N1274" s="2">
        <v>369076</v>
      </c>
      <c r="O1274" s="33">
        <v>2.0429396655431403E-2</v>
      </c>
      <c r="P1274" s="2">
        <v>7680</v>
      </c>
      <c r="Q1274" s="2">
        <v>514313</v>
      </c>
      <c r="R1274" s="2">
        <v>390171</v>
      </c>
      <c r="S1274" s="35">
        <v>1.9683677156938882E-2</v>
      </c>
      <c r="T1274" t="s">
        <v>4388</v>
      </c>
      <c r="U1274" t="s">
        <v>4388</v>
      </c>
      <c r="V1274" s="5" t="s">
        <v>4387</v>
      </c>
      <c r="W1274" s="5">
        <v>0</v>
      </c>
      <c r="X1274" s="4">
        <v>6.1515566017413328E-4</v>
      </c>
      <c r="Y1274" s="6">
        <v>440</v>
      </c>
      <c r="Z1274" s="4">
        <v>-7.4571949849252042E-4</v>
      </c>
      <c r="AA1274" s="5">
        <v>520</v>
      </c>
      <c r="AC1274" s="16" t="str">
        <f t="shared" si="114"/>
        <v/>
      </c>
      <c r="AD1274" s="16" t="str">
        <f t="shared" si="115"/>
        <v/>
      </c>
      <c r="AE1274" s="16" t="str">
        <f t="shared" si="116"/>
        <v/>
      </c>
      <c r="AF1274" s="16">
        <f t="shared" si="117"/>
        <v>2.0298832817113015E-2</v>
      </c>
      <c r="AG1274" s="16" t="str">
        <f t="shared" si="118"/>
        <v/>
      </c>
      <c r="AH1274" s="16" t="str">
        <f t="shared" si="119"/>
        <v/>
      </c>
      <c r="AI1274" s="17" t="str">
        <f>IF('Peer Comparison Tool'!$D$11="NR","",IF($C1274='Peer Comparison Tool'!$D$9,COUNT('ALLL &lt;50B Database'!$AI$1:AI1273)+1,""))</f>
        <v/>
      </c>
    </row>
    <row r="1275" spans="1:35" x14ac:dyDescent="0.25">
      <c r="A1275" t="s">
        <v>2655</v>
      </c>
      <c r="B1275">
        <v>3580334</v>
      </c>
      <c r="C1275" s="5" t="s">
        <v>2642</v>
      </c>
      <c r="D1275" s="5" t="s">
        <v>4390</v>
      </c>
      <c r="E1275" s="5" t="s">
        <v>4388</v>
      </c>
      <c r="F1275" s="2">
        <v>726</v>
      </c>
      <c r="G1275" s="2">
        <v>540890</v>
      </c>
      <c r="H1275" s="2">
        <v>396881</v>
      </c>
      <c r="I1275" s="2">
        <v>33486</v>
      </c>
      <c r="J1275" s="2">
        <v>363395</v>
      </c>
      <c r="K1275" s="33">
        <v>1.9978260570453639E-3</v>
      </c>
      <c r="L1275" s="2">
        <v>114</v>
      </c>
      <c r="M1275" s="2">
        <v>484305</v>
      </c>
      <c r="N1275" s="2">
        <v>361758</v>
      </c>
      <c r="O1275" s="33">
        <v>3.1512779261274113E-4</v>
      </c>
      <c r="P1275" s="2">
        <v>56</v>
      </c>
      <c r="Q1275" s="2">
        <v>478004</v>
      </c>
      <c r="R1275" s="2">
        <v>357715</v>
      </c>
      <c r="S1275" s="35">
        <v>1.5654920816851405E-4</v>
      </c>
      <c r="T1275" t="s">
        <v>4388</v>
      </c>
      <c r="U1275" t="s">
        <v>4388</v>
      </c>
      <c r="V1275" s="5" t="s">
        <v>4390</v>
      </c>
      <c r="W1275" s="5">
        <v>0</v>
      </c>
      <c r="X1275" s="4">
        <v>1.8412768488768499E-3</v>
      </c>
      <c r="Y1275" s="6">
        <v>670</v>
      </c>
      <c r="Z1275" s="4">
        <v>-1.5857858444422708E-4</v>
      </c>
      <c r="AA1275" s="5">
        <v>4771</v>
      </c>
      <c r="AC1275" s="16" t="str">
        <f t="shared" si="114"/>
        <v/>
      </c>
      <c r="AD1275" s="16" t="str">
        <f t="shared" si="115"/>
        <v/>
      </c>
      <c r="AE1275" s="16" t="str">
        <f t="shared" si="116"/>
        <v/>
      </c>
      <c r="AF1275" s="16">
        <f t="shared" si="117"/>
        <v>1.9978260570453639E-3</v>
      </c>
      <c r="AG1275" s="16" t="str">
        <f t="shared" si="118"/>
        <v/>
      </c>
      <c r="AH1275" s="16" t="str">
        <f t="shared" si="119"/>
        <v/>
      </c>
      <c r="AI1275" s="17" t="str">
        <f>IF('Peer Comparison Tool'!$D$11="NR","",IF($C1275='Peer Comparison Tool'!$D$9,COUNT('ALLL &lt;50B Database'!$AI$1:AI1274)+1,""))</f>
        <v/>
      </c>
    </row>
    <row r="1276" spans="1:35" x14ac:dyDescent="0.25">
      <c r="A1276" t="s">
        <v>1415</v>
      </c>
      <c r="B1276">
        <v>499855</v>
      </c>
      <c r="C1276" s="5" t="s">
        <v>1389</v>
      </c>
      <c r="D1276" s="5" t="s">
        <v>4390</v>
      </c>
      <c r="E1276" s="5" t="s">
        <v>4388</v>
      </c>
      <c r="F1276" s="2">
        <v>4689</v>
      </c>
      <c r="G1276" s="2">
        <v>540680</v>
      </c>
      <c r="H1276" s="2">
        <v>422904</v>
      </c>
      <c r="I1276" s="2">
        <v>31721</v>
      </c>
      <c r="J1276" s="2">
        <v>391183</v>
      </c>
      <c r="K1276" s="33">
        <v>1.1986717214193868E-2</v>
      </c>
      <c r="L1276" s="2">
        <v>3895</v>
      </c>
      <c r="M1276" s="2">
        <v>461701</v>
      </c>
      <c r="N1276" s="2">
        <v>383400</v>
      </c>
      <c r="O1276" s="33">
        <v>1.0159102764736567E-2</v>
      </c>
      <c r="P1276" s="2">
        <v>3992</v>
      </c>
      <c r="Q1276" s="2">
        <v>450318</v>
      </c>
      <c r="R1276" s="2">
        <v>389469</v>
      </c>
      <c r="S1276" s="35">
        <v>1.0249853004988844E-2</v>
      </c>
      <c r="T1276" t="s">
        <v>4388</v>
      </c>
      <c r="U1276" t="s">
        <v>4388</v>
      </c>
      <c r="V1276" s="5" t="s">
        <v>4390</v>
      </c>
      <c r="W1276" s="5">
        <v>0</v>
      </c>
      <c r="X1276" s="4">
        <v>1.7368642092050243E-3</v>
      </c>
      <c r="Y1276" s="6">
        <v>697</v>
      </c>
      <c r="Z1276" s="4">
        <v>9.0750240252276959E-5</v>
      </c>
      <c r="AA1276" s="5">
        <v>2931</v>
      </c>
      <c r="AC1276" s="16" t="str">
        <f t="shared" si="114"/>
        <v/>
      </c>
      <c r="AD1276" s="16" t="str">
        <f t="shared" si="115"/>
        <v/>
      </c>
      <c r="AE1276" s="16" t="str">
        <f t="shared" si="116"/>
        <v/>
      </c>
      <c r="AF1276" s="16">
        <f t="shared" si="117"/>
        <v>1.1986717214193868E-2</v>
      </c>
      <c r="AG1276" s="16" t="str">
        <f t="shared" si="118"/>
        <v/>
      </c>
      <c r="AH1276" s="16" t="str">
        <f t="shared" si="119"/>
        <v/>
      </c>
      <c r="AI1276" s="17" t="str">
        <f>IF('Peer Comparison Tool'!$D$11="NR","",IF($C1276='Peer Comparison Tool'!$D$9,COUNT('ALLL &lt;50B Database'!$AI$1:AI1275)+1,""))</f>
        <v/>
      </c>
    </row>
    <row r="1277" spans="1:35" x14ac:dyDescent="0.25">
      <c r="A1277" t="s">
        <v>1989</v>
      </c>
      <c r="B1277">
        <v>137652</v>
      </c>
      <c r="C1277" s="5" t="s">
        <v>1963</v>
      </c>
      <c r="D1277" s="5" t="s">
        <v>4387</v>
      </c>
      <c r="E1277" s="5" t="s">
        <v>4388</v>
      </c>
      <c r="F1277" s="2">
        <v>4563</v>
      </c>
      <c r="G1277" s="2">
        <v>540107</v>
      </c>
      <c r="H1277" s="2">
        <v>106073</v>
      </c>
      <c r="I1277" s="2">
        <v>10320</v>
      </c>
      <c r="J1277" s="2">
        <v>95753</v>
      </c>
      <c r="K1277" s="33">
        <v>4.7653859409104674E-2</v>
      </c>
      <c r="L1277" s="2">
        <v>638</v>
      </c>
      <c r="M1277" s="2">
        <v>357751</v>
      </c>
      <c r="N1277" s="2">
        <v>91320</v>
      </c>
      <c r="O1277" s="33">
        <v>6.9864213753832675E-3</v>
      </c>
      <c r="P1277" s="2">
        <v>1113</v>
      </c>
      <c r="Q1277" s="2">
        <v>391713</v>
      </c>
      <c r="R1277" s="2">
        <v>94156</v>
      </c>
      <c r="S1277" s="35">
        <v>1.1820808020731552E-2</v>
      </c>
      <c r="T1277" t="s">
        <v>4388</v>
      </c>
      <c r="U1277" t="s">
        <v>4388</v>
      </c>
      <c r="V1277" s="5" t="s">
        <v>4387</v>
      </c>
      <c r="W1277" s="5">
        <v>0</v>
      </c>
      <c r="X1277" s="4">
        <v>3.5833051388373123E-2</v>
      </c>
      <c r="Y1277" s="6">
        <v>3450</v>
      </c>
      <c r="Z1277" s="4">
        <v>4.8343866453482848E-3</v>
      </c>
      <c r="AA1277" s="5">
        <v>37</v>
      </c>
      <c r="AC1277" s="16" t="str">
        <f t="shared" si="114"/>
        <v/>
      </c>
      <c r="AD1277" s="16" t="str">
        <f t="shared" si="115"/>
        <v/>
      </c>
      <c r="AE1277" s="16" t="str">
        <f t="shared" si="116"/>
        <v/>
      </c>
      <c r="AF1277" s="16">
        <f t="shared" si="117"/>
        <v>4.7653859409104674E-2</v>
      </c>
      <c r="AG1277" s="16" t="str">
        <f t="shared" si="118"/>
        <v/>
      </c>
      <c r="AH1277" s="16" t="str">
        <f t="shared" si="119"/>
        <v/>
      </c>
      <c r="AI1277" s="17" t="str">
        <f>IF('Peer Comparison Tool'!$D$11="NR","",IF($C1277='Peer Comparison Tool'!$D$9,COUNT('ALLL &lt;50B Database'!$AI$1:AI1276)+1,""))</f>
        <v/>
      </c>
    </row>
    <row r="1278" spans="1:35" x14ac:dyDescent="0.25">
      <c r="A1278" t="s">
        <v>3434</v>
      </c>
      <c r="B1278">
        <v>995272</v>
      </c>
      <c r="C1278" s="5" t="s">
        <v>3374</v>
      </c>
      <c r="D1278" s="5" t="s">
        <v>4390</v>
      </c>
      <c r="E1278" s="5" t="s">
        <v>4388</v>
      </c>
      <c r="F1278" s="2">
        <v>2133</v>
      </c>
      <c r="G1278" s="2">
        <v>540019</v>
      </c>
      <c r="H1278" s="2">
        <v>371343</v>
      </c>
      <c r="I1278" s="2">
        <v>0</v>
      </c>
      <c r="J1278" s="2">
        <v>371343</v>
      </c>
      <c r="K1278" s="33">
        <v>5.7440156405264139E-3</v>
      </c>
      <c r="L1278" s="2">
        <v>1876</v>
      </c>
      <c r="M1278" s="2">
        <v>517318</v>
      </c>
      <c r="N1278" s="2">
        <v>375663</v>
      </c>
      <c r="O1278" s="33">
        <v>4.993837561857303E-3</v>
      </c>
      <c r="P1278" s="2">
        <v>2123</v>
      </c>
      <c r="Q1278" s="2">
        <v>525920</v>
      </c>
      <c r="R1278" s="2">
        <v>372186</v>
      </c>
      <c r="S1278" s="35">
        <v>5.7041371787224671E-3</v>
      </c>
      <c r="T1278" t="s">
        <v>4388</v>
      </c>
      <c r="U1278" t="s">
        <v>4388</v>
      </c>
      <c r="V1278" s="5" t="s">
        <v>4390</v>
      </c>
      <c r="W1278" s="5">
        <v>0</v>
      </c>
      <c r="X1278" s="4">
        <v>3.9878461803946781E-5</v>
      </c>
      <c r="Y1278" s="6">
        <v>10</v>
      </c>
      <c r="Z1278" s="4">
        <v>7.1029961686516416E-4</v>
      </c>
      <c r="AA1278" s="5">
        <v>4605</v>
      </c>
      <c r="AC1278" s="16" t="str">
        <f t="shared" si="114"/>
        <v/>
      </c>
      <c r="AD1278" s="16" t="str">
        <f t="shared" si="115"/>
        <v/>
      </c>
      <c r="AE1278" s="16" t="str">
        <f t="shared" si="116"/>
        <v/>
      </c>
      <c r="AF1278" s="16">
        <f t="shared" si="117"/>
        <v>5.7440156405264139E-3</v>
      </c>
      <c r="AG1278" s="16" t="str">
        <f t="shared" si="118"/>
        <v/>
      </c>
      <c r="AH1278" s="16" t="str">
        <f t="shared" si="119"/>
        <v/>
      </c>
      <c r="AI1278" s="17" t="str">
        <f>IF('Peer Comparison Tool'!$D$11="NR","",IF($C1278='Peer Comparison Tool'!$D$9,COUNT('ALLL &lt;50B Database'!$AI$1:AI1277)+1,""))</f>
        <v/>
      </c>
    </row>
    <row r="1279" spans="1:35" x14ac:dyDescent="0.25">
      <c r="A1279" t="s">
        <v>4201</v>
      </c>
      <c r="B1279">
        <v>56548</v>
      </c>
      <c r="C1279" s="5" t="s">
        <v>4163</v>
      </c>
      <c r="D1279" s="5" t="s">
        <v>4390</v>
      </c>
      <c r="E1279" s="5" t="s">
        <v>4388</v>
      </c>
      <c r="F1279" s="2">
        <v>6128</v>
      </c>
      <c r="G1279" s="2">
        <v>539101</v>
      </c>
      <c r="H1279" s="2">
        <v>435758</v>
      </c>
      <c r="I1279" s="2">
        <v>0</v>
      </c>
      <c r="J1279" s="2">
        <v>435758</v>
      </c>
      <c r="K1279" s="33">
        <v>1.40628513991711E-2</v>
      </c>
      <c r="L1279" s="2">
        <v>6125</v>
      </c>
      <c r="M1279" s="2">
        <v>491455</v>
      </c>
      <c r="N1279" s="2">
        <v>399390</v>
      </c>
      <c r="O1279" s="33">
        <v>1.5335887228022734E-2</v>
      </c>
      <c r="P1279" s="2">
        <v>6124</v>
      </c>
      <c r="Q1279" s="2">
        <v>514610</v>
      </c>
      <c r="R1279" s="2">
        <v>430143</v>
      </c>
      <c r="S1279" s="35">
        <v>1.4237125793050219E-2</v>
      </c>
      <c r="T1279" t="s">
        <v>4388</v>
      </c>
      <c r="U1279" t="s">
        <v>4388</v>
      </c>
      <c r="V1279" s="5" t="s">
        <v>4390</v>
      </c>
      <c r="W1279" s="5">
        <v>0</v>
      </c>
      <c r="X1279" s="4">
        <v>-1.7427439387911886E-4</v>
      </c>
      <c r="Y1279" s="6">
        <v>4</v>
      </c>
      <c r="Z1279" s="4">
        <v>-1.0987614349725148E-3</v>
      </c>
      <c r="AA1279" s="5">
        <v>1959</v>
      </c>
      <c r="AC1279" s="16" t="str">
        <f t="shared" si="114"/>
        <v/>
      </c>
      <c r="AD1279" s="16" t="str">
        <f t="shared" si="115"/>
        <v/>
      </c>
      <c r="AE1279" s="16" t="str">
        <f t="shared" si="116"/>
        <v/>
      </c>
      <c r="AF1279" s="16">
        <f t="shared" si="117"/>
        <v>1.40628513991711E-2</v>
      </c>
      <c r="AG1279" s="16" t="str">
        <f t="shared" si="118"/>
        <v/>
      </c>
      <c r="AH1279" s="16" t="str">
        <f t="shared" si="119"/>
        <v/>
      </c>
      <c r="AI1279" s="17" t="str">
        <f>IF('Peer Comparison Tool'!$D$11="NR","",IF($C1279='Peer Comparison Tool'!$D$9,COUNT('ALLL &lt;50B Database'!$AI$1:AI1278)+1,""))</f>
        <v/>
      </c>
    </row>
    <row r="1280" spans="1:35" x14ac:dyDescent="0.25">
      <c r="A1280" t="s">
        <v>585</v>
      </c>
      <c r="B1280">
        <v>3832127</v>
      </c>
      <c r="C1280" s="5" t="s">
        <v>561</v>
      </c>
      <c r="D1280" s="5" t="s">
        <v>4390</v>
      </c>
      <c r="E1280" s="5" t="s">
        <v>4388</v>
      </c>
      <c r="F1280" s="2">
        <v>3782</v>
      </c>
      <c r="G1280" s="2">
        <v>538654</v>
      </c>
      <c r="H1280" s="2">
        <v>342421</v>
      </c>
      <c r="I1280" s="2">
        <v>29965</v>
      </c>
      <c r="J1280" s="2">
        <v>312456</v>
      </c>
      <c r="K1280" s="33">
        <v>1.2104104257879509E-2</v>
      </c>
      <c r="L1280" s="2">
        <v>3334</v>
      </c>
      <c r="M1280" s="2">
        <v>450362</v>
      </c>
      <c r="N1280" s="2">
        <v>310105</v>
      </c>
      <c r="O1280" s="33">
        <v>1.0751197175150353E-2</v>
      </c>
      <c r="P1280" s="2">
        <v>3828</v>
      </c>
      <c r="Q1280" s="2">
        <v>483721</v>
      </c>
      <c r="R1280" s="2">
        <v>325301</v>
      </c>
      <c r="S1280" s="35">
        <v>1.1767562964761866E-2</v>
      </c>
      <c r="T1280" t="s">
        <v>4388</v>
      </c>
      <c r="U1280" t="s">
        <v>4388</v>
      </c>
      <c r="V1280" s="5" t="s">
        <v>4390</v>
      </c>
      <c r="W1280" s="5">
        <v>0</v>
      </c>
      <c r="X1280" s="4">
        <v>3.3654129311764223E-4</v>
      </c>
      <c r="Y1280" s="6">
        <v>-46</v>
      </c>
      <c r="Z1280" s="4">
        <v>1.0163657896115133E-3</v>
      </c>
      <c r="AA1280" s="5">
        <v>2881</v>
      </c>
      <c r="AC1280" s="16" t="str">
        <f t="shared" si="114"/>
        <v/>
      </c>
      <c r="AD1280" s="16" t="str">
        <f t="shared" si="115"/>
        <v/>
      </c>
      <c r="AE1280" s="16" t="str">
        <f t="shared" si="116"/>
        <v/>
      </c>
      <c r="AF1280" s="16">
        <f t="shared" si="117"/>
        <v>1.2104104257879509E-2</v>
      </c>
      <c r="AG1280" s="16" t="str">
        <f t="shared" si="118"/>
        <v/>
      </c>
      <c r="AH1280" s="16" t="str">
        <f t="shared" si="119"/>
        <v/>
      </c>
      <c r="AI1280" s="17" t="str">
        <f>IF('Peer Comparison Tool'!$D$11="NR","",IF($C1280='Peer Comparison Tool'!$D$9,COUNT('ALLL &lt;50B Database'!$AI$1:AI1279)+1,""))</f>
        <v/>
      </c>
    </row>
    <row r="1281" spans="1:35" x14ac:dyDescent="0.25">
      <c r="A1281" t="s">
        <v>3245</v>
      </c>
      <c r="B1281">
        <v>637554</v>
      </c>
      <c r="C1281" s="5" t="s">
        <v>3209</v>
      </c>
      <c r="D1281" s="5" t="s">
        <v>4387</v>
      </c>
      <c r="E1281" s="5" t="s">
        <v>4388</v>
      </c>
      <c r="F1281" s="2">
        <v>6187</v>
      </c>
      <c r="G1281" s="2">
        <v>538420</v>
      </c>
      <c r="H1281" s="2">
        <v>449339</v>
      </c>
      <c r="I1281" s="2">
        <v>62695</v>
      </c>
      <c r="J1281" s="2">
        <v>386644</v>
      </c>
      <c r="K1281" s="33">
        <v>1.6001800105523427E-2</v>
      </c>
      <c r="L1281" s="2">
        <v>5853</v>
      </c>
      <c r="M1281" s="2">
        <v>408475</v>
      </c>
      <c r="N1281" s="2">
        <v>371429</v>
      </c>
      <c r="O1281" s="33">
        <v>1.5758058740701453E-2</v>
      </c>
      <c r="P1281" s="2">
        <v>6001</v>
      </c>
      <c r="Q1281" s="2">
        <v>442737</v>
      </c>
      <c r="R1281" s="2">
        <v>389418</v>
      </c>
      <c r="S1281" s="35">
        <v>1.5410176211679994E-2</v>
      </c>
      <c r="T1281" t="s">
        <v>4388</v>
      </c>
      <c r="U1281" t="s">
        <v>4388</v>
      </c>
      <c r="V1281" s="5" t="s">
        <v>4387</v>
      </c>
      <c r="W1281" s="5">
        <v>0</v>
      </c>
      <c r="X1281" s="4">
        <v>5.9162389384343275E-4</v>
      </c>
      <c r="Y1281" s="6">
        <v>186</v>
      </c>
      <c r="Z1281" s="4">
        <v>-3.4788252902145933E-4</v>
      </c>
      <c r="AA1281" s="5">
        <v>1267</v>
      </c>
      <c r="AC1281" s="16" t="str">
        <f t="shared" si="114"/>
        <v/>
      </c>
      <c r="AD1281" s="16" t="str">
        <f t="shared" si="115"/>
        <v/>
      </c>
      <c r="AE1281" s="16" t="str">
        <f t="shared" si="116"/>
        <v/>
      </c>
      <c r="AF1281" s="16">
        <f t="shared" si="117"/>
        <v>1.6001800105523427E-2</v>
      </c>
      <c r="AG1281" s="16" t="str">
        <f t="shared" si="118"/>
        <v/>
      </c>
      <c r="AH1281" s="16" t="str">
        <f t="shared" si="119"/>
        <v/>
      </c>
      <c r="AI1281" s="17" t="str">
        <f>IF('Peer Comparison Tool'!$D$11="NR","",IF($C1281='Peer Comparison Tool'!$D$9,COUNT('ALLL &lt;50B Database'!$AI$1:AI1280)+1,""))</f>
        <v/>
      </c>
    </row>
    <row r="1282" spans="1:35" x14ac:dyDescent="0.25">
      <c r="A1282" t="s">
        <v>57</v>
      </c>
      <c r="B1282">
        <v>227151</v>
      </c>
      <c r="C1282" s="5" t="s">
        <v>1389</v>
      </c>
      <c r="D1282" s="5" t="s">
        <v>4390</v>
      </c>
      <c r="E1282" s="5" t="s">
        <v>4388</v>
      </c>
      <c r="F1282" s="2">
        <v>3777</v>
      </c>
      <c r="G1282" s="2">
        <v>537307</v>
      </c>
      <c r="H1282" s="2">
        <v>327029</v>
      </c>
      <c r="I1282" s="2">
        <v>27229</v>
      </c>
      <c r="J1282" s="2">
        <v>299800</v>
      </c>
      <c r="K1282" s="33">
        <v>1.2598398932621747E-2</v>
      </c>
      <c r="L1282" s="2">
        <v>3545</v>
      </c>
      <c r="M1282" s="2">
        <v>337360</v>
      </c>
      <c r="N1282" s="2">
        <v>213751</v>
      </c>
      <c r="O1282" s="33">
        <v>1.6584717732314704E-2</v>
      </c>
      <c r="P1282" s="2">
        <v>3585</v>
      </c>
      <c r="Q1282" s="2">
        <v>473376</v>
      </c>
      <c r="R1282" s="2">
        <v>300719</v>
      </c>
      <c r="S1282" s="35">
        <v>1.1921428310150008E-2</v>
      </c>
      <c r="T1282" t="s">
        <v>4388</v>
      </c>
      <c r="U1282" t="s">
        <v>4388</v>
      </c>
      <c r="V1282" s="5" t="s">
        <v>4390</v>
      </c>
      <c r="W1282" s="5">
        <v>0</v>
      </c>
      <c r="X1282" s="4">
        <v>6.7697062247173978E-4</v>
      </c>
      <c r="Y1282" s="6">
        <v>192</v>
      </c>
      <c r="Z1282" s="4">
        <v>-4.6632894221646966E-3</v>
      </c>
      <c r="AA1282" s="5">
        <v>2650</v>
      </c>
      <c r="AC1282" s="16" t="str">
        <f t="shared" si="114"/>
        <v/>
      </c>
      <c r="AD1282" s="16" t="str">
        <f t="shared" si="115"/>
        <v/>
      </c>
      <c r="AE1282" s="16" t="str">
        <f t="shared" si="116"/>
        <v/>
      </c>
      <c r="AF1282" s="16">
        <f t="shared" si="117"/>
        <v>1.2598398932621747E-2</v>
      </c>
      <c r="AG1282" s="16" t="str">
        <f t="shared" si="118"/>
        <v/>
      </c>
      <c r="AH1282" s="16" t="str">
        <f t="shared" si="119"/>
        <v/>
      </c>
      <c r="AI1282" s="17" t="str">
        <f>IF('Peer Comparison Tool'!$D$11="NR","",IF($C1282='Peer Comparison Tool'!$D$9,COUNT('ALLL &lt;50B Database'!$AI$1:AI1281)+1,""))</f>
        <v/>
      </c>
    </row>
    <row r="1283" spans="1:35" x14ac:dyDescent="0.25">
      <c r="A1283" t="s">
        <v>359</v>
      </c>
      <c r="B1283">
        <v>785950</v>
      </c>
      <c r="C1283" s="5" t="s">
        <v>1389</v>
      </c>
      <c r="D1283" s="5" t="s">
        <v>4390</v>
      </c>
      <c r="E1283" s="5" t="s">
        <v>4388</v>
      </c>
      <c r="F1283" s="2">
        <v>4738</v>
      </c>
      <c r="G1283" s="2">
        <v>537109</v>
      </c>
      <c r="H1283" s="2">
        <v>389870</v>
      </c>
      <c r="I1283" s="2">
        <v>38353</v>
      </c>
      <c r="J1283" s="2">
        <v>351517</v>
      </c>
      <c r="K1283" s="33">
        <v>1.3478722223960718E-2</v>
      </c>
      <c r="L1283" s="2">
        <v>3983</v>
      </c>
      <c r="M1283" s="2">
        <v>468066</v>
      </c>
      <c r="N1283" s="2">
        <v>352615</v>
      </c>
      <c r="O1283" s="33">
        <v>1.129560568892418E-2</v>
      </c>
      <c r="P1283" s="2">
        <v>4518</v>
      </c>
      <c r="Q1283" s="2">
        <v>482077</v>
      </c>
      <c r="R1283" s="2">
        <v>360270</v>
      </c>
      <c r="S1283" s="35">
        <v>1.2540594554084437E-2</v>
      </c>
      <c r="T1283" t="s">
        <v>4388</v>
      </c>
      <c r="U1283" t="s">
        <v>4388</v>
      </c>
      <c r="V1283" s="5" t="s">
        <v>4390</v>
      </c>
      <c r="W1283" s="5">
        <v>0</v>
      </c>
      <c r="X1283" s="4">
        <v>9.3812766987628159E-4</v>
      </c>
      <c r="Y1283" s="6">
        <v>220</v>
      </c>
      <c r="Z1283" s="4">
        <v>1.2449888651602566E-3</v>
      </c>
      <c r="AA1283" s="5">
        <v>2205</v>
      </c>
      <c r="AC1283" s="16" t="str">
        <f t="shared" ref="AC1283:AC1346" si="120">IF(AND($G1283&gt;=10000000,$G1283&lt;50000000),$K1283,"")</f>
        <v/>
      </c>
      <c r="AD1283" s="16" t="str">
        <f t="shared" ref="AD1283:AD1346" si="121">IF(AND($G1283&gt;=5000000,$G1283&lt;9999999),$K1283,"")</f>
        <v/>
      </c>
      <c r="AE1283" s="16" t="str">
        <f t="shared" ref="AE1283:AE1346" si="122">IF(AND($G1283&gt;=1000000,$G1283&lt;4999999),$K1283,"")</f>
        <v/>
      </c>
      <c r="AF1283" s="16">
        <f t="shared" ref="AF1283:AF1346" si="123">IF(AND($G1283&gt;=500000,$G1283&lt;999999),$K1283,"")</f>
        <v>1.3478722223960718E-2</v>
      </c>
      <c r="AG1283" s="16" t="str">
        <f t="shared" ref="AG1283:AG1346" si="124">IF(AND($G1283&gt;=100000,$G1283&lt;499999),$K1283,"")</f>
        <v/>
      </c>
      <c r="AH1283" s="16" t="str">
        <f t="shared" ref="AH1283:AH1346" si="125">IF(AND($G1283&gt;=0,$G1283&lt;99999),$K1283,"")</f>
        <v/>
      </c>
      <c r="AI1283" s="17" t="str">
        <f>IF('Peer Comparison Tool'!$D$11="NR","",IF($C1283='Peer Comparison Tool'!$D$9,COUNT('ALLL &lt;50B Database'!$AI$1:AI1282)+1,""))</f>
        <v/>
      </c>
    </row>
    <row r="1284" spans="1:35" x14ac:dyDescent="0.25">
      <c r="A1284" t="s">
        <v>4367</v>
      </c>
      <c r="B1284">
        <v>3445460</v>
      </c>
      <c r="C1284" s="5" t="s">
        <v>4362</v>
      </c>
      <c r="D1284" s="5" t="s">
        <v>4390</v>
      </c>
      <c r="E1284" s="5" t="s">
        <v>4388</v>
      </c>
      <c r="F1284" s="2">
        <v>5739</v>
      </c>
      <c r="G1284" s="2">
        <v>536840</v>
      </c>
      <c r="H1284" s="2">
        <v>379637</v>
      </c>
      <c r="I1284" s="2">
        <v>40874</v>
      </c>
      <c r="J1284" s="2">
        <v>338763</v>
      </c>
      <c r="K1284" s="33">
        <v>1.6941047280842361E-2</v>
      </c>
      <c r="L1284" s="2">
        <v>6280</v>
      </c>
      <c r="M1284" s="2">
        <v>471058</v>
      </c>
      <c r="N1284" s="2">
        <v>332842</v>
      </c>
      <c r="O1284" s="33">
        <v>1.8867811153640467E-2</v>
      </c>
      <c r="P1284" s="2">
        <v>5777</v>
      </c>
      <c r="Q1284" s="2">
        <v>468357</v>
      </c>
      <c r="R1284" s="2">
        <v>339114</v>
      </c>
      <c r="S1284" s="35">
        <v>1.7035569159633633E-2</v>
      </c>
      <c r="T1284" t="s">
        <v>4388</v>
      </c>
      <c r="U1284" t="s">
        <v>4388</v>
      </c>
      <c r="V1284" s="5" t="s">
        <v>4390</v>
      </c>
      <c r="W1284" s="5">
        <v>0</v>
      </c>
      <c r="X1284" s="4">
        <v>-9.4521878791272579E-5</v>
      </c>
      <c r="Y1284" s="6">
        <v>-38</v>
      </c>
      <c r="Z1284" s="4">
        <v>-1.8322419940068335E-3</v>
      </c>
      <c r="AA1284" s="5">
        <v>1055</v>
      </c>
      <c r="AC1284" s="16" t="str">
        <f t="shared" si="120"/>
        <v/>
      </c>
      <c r="AD1284" s="16" t="str">
        <f t="shared" si="121"/>
        <v/>
      </c>
      <c r="AE1284" s="16" t="str">
        <f t="shared" si="122"/>
        <v/>
      </c>
      <c r="AF1284" s="16">
        <f t="shared" si="123"/>
        <v>1.6941047280842361E-2</v>
      </c>
      <c r="AG1284" s="16" t="str">
        <f t="shared" si="124"/>
        <v/>
      </c>
      <c r="AH1284" s="16" t="str">
        <f t="shared" si="125"/>
        <v/>
      </c>
      <c r="AI1284" s="17" t="str">
        <f>IF('Peer Comparison Tool'!$D$11="NR","",IF($C1284='Peer Comparison Tool'!$D$9,COUNT('ALLL &lt;50B Database'!$AI$1:AI1283)+1,""))</f>
        <v/>
      </c>
    </row>
    <row r="1285" spans="1:35" x14ac:dyDescent="0.25">
      <c r="A1285" t="s">
        <v>2347</v>
      </c>
      <c r="B1285">
        <v>784159</v>
      </c>
      <c r="C1285" s="5" t="s">
        <v>2299</v>
      </c>
      <c r="D1285" s="5" t="s">
        <v>4390</v>
      </c>
      <c r="E1285" s="5" t="s">
        <v>4388</v>
      </c>
      <c r="F1285" s="2">
        <v>4670</v>
      </c>
      <c r="G1285" s="2">
        <v>536792</v>
      </c>
      <c r="H1285" s="2">
        <v>375000</v>
      </c>
      <c r="I1285" s="2">
        <v>18419</v>
      </c>
      <c r="J1285" s="2">
        <v>356581</v>
      </c>
      <c r="K1285" s="33">
        <v>1.3096603576746938E-2</v>
      </c>
      <c r="L1285" s="2">
        <v>4188</v>
      </c>
      <c r="M1285" s="2">
        <v>489241</v>
      </c>
      <c r="N1285" s="2">
        <v>344694</v>
      </c>
      <c r="O1285" s="33">
        <v>1.2149906873922959E-2</v>
      </c>
      <c r="P1285" s="2">
        <v>4411</v>
      </c>
      <c r="Q1285" s="2">
        <v>495380</v>
      </c>
      <c r="R1285" s="2">
        <v>345850</v>
      </c>
      <c r="S1285" s="35">
        <v>1.2754084140523349E-2</v>
      </c>
      <c r="T1285" t="s">
        <v>4388</v>
      </c>
      <c r="U1285" t="s">
        <v>4388</v>
      </c>
      <c r="V1285" s="5" t="s">
        <v>4390</v>
      </c>
      <c r="W1285" s="5">
        <v>0</v>
      </c>
      <c r="X1285" s="4">
        <v>3.425194362235897E-4</v>
      </c>
      <c r="Y1285" s="6">
        <v>259</v>
      </c>
      <c r="Z1285" s="4">
        <v>6.0417726660039021E-4</v>
      </c>
      <c r="AA1285" s="5">
        <v>2376</v>
      </c>
      <c r="AC1285" s="16" t="str">
        <f t="shared" si="120"/>
        <v/>
      </c>
      <c r="AD1285" s="16" t="str">
        <f t="shared" si="121"/>
        <v/>
      </c>
      <c r="AE1285" s="16" t="str">
        <f t="shared" si="122"/>
        <v/>
      </c>
      <c r="AF1285" s="16">
        <f t="shared" si="123"/>
        <v>1.3096603576746938E-2</v>
      </c>
      <c r="AG1285" s="16" t="str">
        <f t="shared" si="124"/>
        <v/>
      </c>
      <c r="AH1285" s="16" t="str">
        <f t="shared" si="125"/>
        <v/>
      </c>
      <c r="AI1285" s="17" t="str">
        <f>IF('Peer Comparison Tool'!$D$11="NR","",IF($C1285='Peer Comparison Tool'!$D$9,COUNT('ALLL &lt;50B Database'!$AI$1:AI1284)+1,""))</f>
        <v/>
      </c>
    </row>
    <row r="1286" spans="1:35" x14ac:dyDescent="0.25">
      <c r="A1286" t="s">
        <v>3362</v>
      </c>
      <c r="B1286">
        <v>55970</v>
      </c>
      <c r="C1286" s="5" t="s">
        <v>3360</v>
      </c>
      <c r="D1286" s="5" t="s">
        <v>4390</v>
      </c>
      <c r="E1286" s="5" t="s">
        <v>4388</v>
      </c>
      <c r="F1286" s="2">
        <v>6869</v>
      </c>
      <c r="G1286" s="2">
        <v>536205</v>
      </c>
      <c r="H1286" s="2">
        <v>377533</v>
      </c>
      <c r="I1286" s="2">
        <v>7777</v>
      </c>
      <c r="J1286" s="2">
        <v>369756</v>
      </c>
      <c r="K1286" s="33">
        <v>1.8577115719555597E-2</v>
      </c>
      <c r="L1286" s="2">
        <v>5768</v>
      </c>
      <c r="M1286" s="2">
        <v>476816</v>
      </c>
      <c r="N1286" s="2">
        <v>369923</v>
      </c>
      <c r="O1286" s="33">
        <v>1.5592434101150779E-2</v>
      </c>
      <c r="P1286" s="2">
        <v>6119</v>
      </c>
      <c r="Q1286" s="2">
        <v>491156</v>
      </c>
      <c r="R1286" s="2">
        <v>374531</v>
      </c>
      <c r="S1286" s="35">
        <v>1.6337766433219145E-2</v>
      </c>
      <c r="T1286" t="s">
        <v>4388</v>
      </c>
      <c r="U1286" t="s">
        <v>4388</v>
      </c>
      <c r="V1286" s="5" t="s">
        <v>4390</v>
      </c>
      <c r="W1286" s="5">
        <v>0</v>
      </c>
      <c r="X1286" s="4">
        <v>2.2393492863364527E-3</v>
      </c>
      <c r="Y1286" s="6">
        <v>750</v>
      </c>
      <c r="Z1286" s="4">
        <v>7.4533233206836545E-4</v>
      </c>
      <c r="AA1286" s="5">
        <v>741</v>
      </c>
      <c r="AC1286" s="16" t="str">
        <f t="shared" si="120"/>
        <v/>
      </c>
      <c r="AD1286" s="16" t="str">
        <f t="shared" si="121"/>
        <v/>
      </c>
      <c r="AE1286" s="16" t="str">
        <f t="shared" si="122"/>
        <v/>
      </c>
      <c r="AF1286" s="16">
        <f t="shared" si="123"/>
        <v>1.8577115719555597E-2</v>
      </c>
      <c r="AG1286" s="16" t="str">
        <f t="shared" si="124"/>
        <v/>
      </c>
      <c r="AH1286" s="16" t="str">
        <f t="shared" si="125"/>
        <v/>
      </c>
      <c r="AI1286" s="17" t="str">
        <f>IF('Peer Comparison Tool'!$D$11="NR","",IF($C1286='Peer Comparison Tool'!$D$9,COUNT('ALLL &lt;50B Database'!$AI$1:AI1285)+1,""))</f>
        <v/>
      </c>
    </row>
    <row r="1287" spans="1:35" x14ac:dyDescent="0.25">
      <c r="A1287" t="s">
        <v>4048</v>
      </c>
      <c r="B1287">
        <v>3309571</v>
      </c>
      <c r="C1287" s="5" t="s">
        <v>4031</v>
      </c>
      <c r="D1287" s="5" t="s">
        <v>4387</v>
      </c>
      <c r="E1287" s="5" t="s">
        <v>4388</v>
      </c>
      <c r="F1287" s="2">
        <v>14970</v>
      </c>
      <c r="G1287" s="2">
        <v>536190</v>
      </c>
      <c r="H1287" s="2">
        <v>440443</v>
      </c>
      <c r="I1287" s="2">
        <v>0</v>
      </c>
      <c r="J1287" s="2">
        <v>440443</v>
      </c>
      <c r="K1287" s="33">
        <v>3.3988507025880764E-2</v>
      </c>
      <c r="L1287" s="2">
        <v>9188</v>
      </c>
      <c r="M1287" s="2">
        <v>499297</v>
      </c>
      <c r="N1287" s="2">
        <v>433580</v>
      </c>
      <c r="O1287" s="33">
        <v>2.1191014345680152E-2</v>
      </c>
      <c r="P1287" s="2">
        <v>12214</v>
      </c>
      <c r="Q1287" s="2">
        <v>529839</v>
      </c>
      <c r="R1287" s="2">
        <v>454460</v>
      </c>
      <c r="S1287" s="35">
        <v>2.6875852660300136E-2</v>
      </c>
      <c r="T1287" t="s">
        <v>4388</v>
      </c>
      <c r="U1287" t="s">
        <v>4388</v>
      </c>
      <c r="V1287" s="5" t="s">
        <v>4387</v>
      </c>
      <c r="W1287" s="5">
        <v>0</v>
      </c>
      <c r="X1287" s="4">
        <v>7.1126543655806278E-3</v>
      </c>
      <c r="Y1287" s="6">
        <v>2756</v>
      </c>
      <c r="Z1287" s="4">
        <v>5.6848383146199839E-3</v>
      </c>
      <c r="AA1287" s="5">
        <v>99</v>
      </c>
      <c r="AC1287" s="16" t="str">
        <f t="shared" si="120"/>
        <v/>
      </c>
      <c r="AD1287" s="16" t="str">
        <f t="shared" si="121"/>
        <v/>
      </c>
      <c r="AE1287" s="16" t="str">
        <f t="shared" si="122"/>
        <v/>
      </c>
      <c r="AF1287" s="16">
        <f t="shared" si="123"/>
        <v>3.3988507025880764E-2</v>
      </c>
      <c r="AG1287" s="16" t="str">
        <f t="shared" si="124"/>
        <v/>
      </c>
      <c r="AH1287" s="16" t="str">
        <f t="shared" si="125"/>
        <v/>
      </c>
      <c r="AI1287" s="17" t="str">
        <f>IF('Peer Comparison Tool'!$D$11="NR","",IF($C1287='Peer Comparison Tool'!$D$9,COUNT('ALLL &lt;50B Database'!$AI$1:AI1286)+1,""))</f>
        <v/>
      </c>
    </row>
    <row r="1288" spans="1:35" x14ac:dyDescent="0.25">
      <c r="A1288" t="s">
        <v>1607</v>
      </c>
      <c r="B1288">
        <v>618740</v>
      </c>
      <c r="C1288" s="5" t="s">
        <v>1578</v>
      </c>
      <c r="D1288" s="5" t="s">
        <v>4390</v>
      </c>
      <c r="E1288" s="5" t="s">
        <v>4388</v>
      </c>
      <c r="F1288" s="2">
        <v>4845</v>
      </c>
      <c r="G1288" s="2">
        <v>536048</v>
      </c>
      <c r="H1288" s="2">
        <v>426670</v>
      </c>
      <c r="I1288" s="2">
        <v>40162</v>
      </c>
      <c r="J1288" s="2">
        <v>386508</v>
      </c>
      <c r="K1288" s="33">
        <v>1.2535316215964482E-2</v>
      </c>
      <c r="L1288" s="2">
        <v>4453</v>
      </c>
      <c r="M1288" s="2">
        <v>471940</v>
      </c>
      <c r="N1288" s="2">
        <v>372938</v>
      </c>
      <c r="O1288" s="33">
        <v>1.1940322520097175E-2</v>
      </c>
      <c r="P1288" s="2">
        <v>4181</v>
      </c>
      <c r="Q1288" s="2">
        <v>488637</v>
      </c>
      <c r="R1288" s="2">
        <v>378664</v>
      </c>
      <c r="S1288" s="35">
        <v>1.1041450996133776E-2</v>
      </c>
      <c r="T1288" t="s">
        <v>4388</v>
      </c>
      <c r="U1288" t="s">
        <v>4388</v>
      </c>
      <c r="V1288" s="5" t="s">
        <v>4390</v>
      </c>
      <c r="W1288" s="5">
        <v>0</v>
      </c>
      <c r="X1288" s="4">
        <v>1.4938652198307062E-3</v>
      </c>
      <c r="Y1288" s="6">
        <v>664</v>
      </c>
      <c r="Z1288" s="4">
        <v>-8.9887152396339945E-4</v>
      </c>
      <c r="AA1288" s="5">
        <v>2678</v>
      </c>
      <c r="AC1288" s="16" t="str">
        <f t="shared" si="120"/>
        <v/>
      </c>
      <c r="AD1288" s="16" t="str">
        <f t="shared" si="121"/>
        <v/>
      </c>
      <c r="AE1288" s="16" t="str">
        <f t="shared" si="122"/>
        <v/>
      </c>
      <c r="AF1288" s="16">
        <f t="shared" si="123"/>
        <v>1.2535316215964482E-2</v>
      </c>
      <c r="AG1288" s="16" t="str">
        <f t="shared" si="124"/>
        <v/>
      </c>
      <c r="AH1288" s="16" t="str">
        <f t="shared" si="125"/>
        <v/>
      </c>
      <c r="AI1288" s="17" t="str">
        <f>IF('Peer Comparison Tool'!$D$11="NR","",IF($C1288='Peer Comparison Tool'!$D$9,COUNT('ALLL &lt;50B Database'!$AI$1:AI1287)+1,""))</f>
        <v/>
      </c>
    </row>
    <row r="1289" spans="1:35" x14ac:dyDescent="0.25">
      <c r="A1289" t="s">
        <v>4147</v>
      </c>
      <c r="B1289">
        <v>129479</v>
      </c>
      <c r="C1289" s="5" t="s">
        <v>4128</v>
      </c>
      <c r="D1289" s="5" t="s">
        <v>4390</v>
      </c>
      <c r="E1289" s="5" t="s">
        <v>4388</v>
      </c>
      <c r="F1289" s="2">
        <v>4189</v>
      </c>
      <c r="G1289" s="2">
        <v>535763</v>
      </c>
      <c r="H1289" s="2">
        <v>419778</v>
      </c>
      <c r="I1289" s="2">
        <v>74261</v>
      </c>
      <c r="J1289" s="2">
        <v>345517</v>
      </c>
      <c r="K1289" s="33">
        <v>1.2123860765172191E-2</v>
      </c>
      <c r="L1289" s="2">
        <v>4010</v>
      </c>
      <c r="M1289" s="2">
        <v>459947</v>
      </c>
      <c r="N1289" s="2">
        <v>332456</v>
      </c>
      <c r="O1289" s="33">
        <v>1.2061746516832303E-2</v>
      </c>
      <c r="P1289" s="2">
        <v>4017</v>
      </c>
      <c r="Q1289" s="2">
        <v>469015</v>
      </c>
      <c r="R1289" s="2">
        <v>334763</v>
      </c>
      <c r="S1289" s="35">
        <v>1.1999533998679663E-2</v>
      </c>
      <c r="T1289" t="s">
        <v>4388</v>
      </c>
      <c r="U1289" t="s">
        <v>4388</v>
      </c>
      <c r="V1289" s="5" t="s">
        <v>4390</v>
      </c>
      <c r="W1289" s="5">
        <v>0</v>
      </c>
      <c r="X1289" s="4">
        <v>1.2432676649252843E-4</v>
      </c>
      <c r="Y1289" s="6">
        <v>172</v>
      </c>
      <c r="Z1289" s="4">
        <v>-6.2212518152639576E-5</v>
      </c>
      <c r="AA1289" s="5">
        <v>2869</v>
      </c>
      <c r="AC1289" s="16" t="str">
        <f t="shared" si="120"/>
        <v/>
      </c>
      <c r="AD1289" s="16" t="str">
        <f t="shared" si="121"/>
        <v/>
      </c>
      <c r="AE1289" s="16" t="str">
        <f t="shared" si="122"/>
        <v/>
      </c>
      <c r="AF1289" s="16">
        <f t="shared" si="123"/>
        <v>1.2123860765172191E-2</v>
      </c>
      <c r="AG1289" s="16" t="str">
        <f t="shared" si="124"/>
        <v/>
      </c>
      <c r="AH1289" s="16" t="str">
        <f t="shared" si="125"/>
        <v/>
      </c>
      <c r="AI1289" s="17" t="str">
        <f>IF('Peer Comparison Tool'!$D$11="NR","",IF($C1289='Peer Comparison Tool'!$D$9,COUNT('ALLL &lt;50B Database'!$AI$1:AI1288)+1,""))</f>
        <v/>
      </c>
    </row>
    <row r="1290" spans="1:35" x14ac:dyDescent="0.25">
      <c r="A1290" t="s">
        <v>3099</v>
      </c>
      <c r="B1290">
        <v>985479</v>
      </c>
      <c r="C1290" s="5" t="s">
        <v>3064</v>
      </c>
      <c r="D1290" s="5" t="s">
        <v>4390</v>
      </c>
      <c r="E1290" s="5" t="s">
        <v>4388</v>
      </c>
      <c r="F1290" s="2">
        <v>4631</v>
      </c>
      <c r="G1290" s="2">
        <v>535567</v>
      </c>
      <c r="H1290" s="2">
        <v>407388</v>
      </c>
      <c r="I1290" s="2">
        <v>30509</v>
      </c>
      <c r="J1290" s="2">
        <v>376879</v>
      </c>
      <c r="K1290" s="33">
        <v>1.2287763446623452E-2</v>
      </c>
      <c r="L1290" s="2">
        <v>3598</v>
      </c>
      <c r="M1290" s="2">
        <v>493771</v>
      </c>
      <c r="N1290" s="2">
        <v>381214</v>
      </c>
      <c r="O1290" s="33">
        <v>9.4382682692660813E-3</v>
      </c>
      <c r="P1290" s="2">
        <v>4229</v>
      </c>
      <c r="Q1290" s="2">
        <v>494914</v>
      </c>
      <c r="R1290" s="2">
        <v>380077</v>
      </c>
      <c r="S1290" s="35">
        <v>1.1126692749100841E-2</v>
      </c>
      <c r="T1290" t="s">
        <v>4388</v>
      </c>
      <c r="U1290" t="s">
        <v>4388</v>
      </c>
      <c r="V1290" s="5" t="s">
        <v>4390</v>
      </c>
      <c r="W1290" s="5">
        <v>0</v>
      </c>
      <c r="X1290" s="4">
        <v>1.161070697522611E-3</v>
      </c>
      <c r="Y1290" s="6">
        <v>402</v>
      </c>
      <c r="Z1290" s="4">
        <v>1.6884244798347596E-3</v>
      </c>
      <c r="AA1290" s="5">
        <v>2787</v>
      </c>
      <c r="AC1290" s="16" t="str">
        <f t="shared" si="120"/>
        <v/>
      </c>
      <c r="AD1290" s="16" t="str">
        <f t="shared" si="121"/>
        <v/>
      </c>
      <c r="AE1290" s="16" t="str">
        <f t="shared" si="122"/>
        <v/>
      </c>
      <c r="AF1290" s="16">
        <f t="shared" si="123"/>
        <v>1.2287763446623452E-2</v>
      </c>
      <c r="AG1290" s="16" t="str">
        <f t="shared" si="124"/>
        <v/>
      </c>
      <c r="AH1290" s="16" t="str">
        <f t="shared" si="125"/>
        <v/>
      </c>
      <c r="AI1290" s="17" t="str">
        <f>IF('Peer Comparison Tool'!$D$11="NR","",IF($C1290='Peer Comparison Tool'!$D$9,COUNT('ALLL &lt;50B Database'!$AI$1:AI1289)+1,""))</f>
        <v/>
      </c>
    </row>
    <row r="1291" spans="1:35" x14ac:dyDescent="0.25">
      <c r="A1291" t="s">
        <v>28</v>
      </c>
      <c r="B1291">
        <v>3386536</v>
      </c>
      <c r="C1291" s="5" t="s">
        <v>6</v>
      </c>
      <c r="D1291" s="5" t="s">
        <v>4387</v>
      </c>
      <c r="E1291" s="5" t="s">
        <v>4388</v>
      </c>
      <c r="F1291" s="2">
        <v>4186</v>
      </c>
      <c r="G1291" s="2">
        <v>535066</v>
      </c>
      <c r="H1291" s="2">
        <v>430420</v>
      </c>
      <c r="I1291" s="2">
        <v>71881</v>
      </c>
      <c r="J1291" s="2">
        <v>358539</v>
      </c>
      <c r="K1291" s="33">
        <v>1.1675159466613115E-2</v>
      </c>
      <c r="L1291" s="2">
        <v>3586</v>
      </c>
      <c r="M1291" s="2">
        <v>410115</v>
      </c>
      <c r="N1291" s="2">
        <v>336076</v>
      </c>
      <c r="O1291" s="33">
        <v>1.0670205548744927E-2</v>
      </c>
      <c r="P1291" s="2">
        <v>3884</v>
      </c>
      <c r="Q1291" s="2">
        <v>446859</v>
      </c>
      <c r="R1291" s="2">
        <v>343610</v>
      </c>
      <c r="S1291" s="35">
        <v>1.1303512703355549E-2</v>
      </c>
      <c r="T1291" t="s">
        <v>4388</v>
      </c>
      <c r="U1291" t="s">
        <v>4388</v>
      </c>
      <c r="V1291" s="5" t="s">
        <v>4387</v>
      </c>
      <c r="W1291" s="5">
        <v>0</v>
      </c>
      <c r="X1291" s="4">
        <v>3.7164676325756631E-4</v>
      </c>
      <c r="Y1291" s="6">
        <v>302</v>
      </c>
      <c r="Z1291" s="4">
        <v>6.3330715461062254E-4</v>
      </c>
      <c r="AA1291" s="5">
        <v>3080</v>
      </c>
      <c r="AC1291" s="16" t="str">
        <f t="shared" si="120"/>
        <v/>
      </c>
      <c r="AD1291" s="16" t="str">
        <f t="shared" si="121"/>
        <v/>
      </c>
      <c r="AE1291" s="16" t="str">
        <f t="shared" si="122"/>
        <v/>
      </c>
      <c r="AF1291" s="16">
        <f t="shared" si="123"/>
        <v>1.1675159466613115E-2</v>
      </c>
      <c r="AG1291" s="16" t="str">
        <f t="shared" si="124"/>
        <v/>
      </c>
      <c r="AH1291" s="16" t="str">
        <f t="shared" si="125"/>
        <v/>
      </c>
      <c r="AI1291" s="17" t="str">
        <f>IF('Peer Comparison Tool'!$D$11="NR","",IF($C1291='Peer Comparison Tool'!$D$9,COUNT('ALLL &lt;50B Database'!$AI$1:AI1290)+1,""))</f>
        <v/>
      </c>
    </row>
    <row r="1292" spans="1:35" x14ac:dyDescent="0.25">
      <c r="A1292" t="s">
        <v>2070</v>
      </c>
      <c r="B1292">
        <v>874050</v>
      </c>
      <c r="C1292" s="5" t="s">
        <v>2041</v>
      </c>
      <c r="D1292" s="5" t="s">
        <v>4387</v>
      </c>
      <c r="E1292" s="5" t="s">
        <v>4388</v>
      </c>
      <c r="F1292" s="2">
        <v>2422</v>
      </c>
      <c r="G1292" s="2">
        <v>534801</v>
      </c>
      <c r="H1292" s="2">
        <v>341765</v>
      </c>
      <c r="I1292" s="2">
        <v>23809</v>
      </c>
      <c r="J1292" s="2">
        <v>317956</v>
      </c>
      <c r="K1292" s="33">
        <v>7.6174061819874444E-3</v>
      </c>
      <c r="L1292" s="2">
        <v>2382</v>
      </c>
      <c r="M1292" s="2">
        <v>432148</v>
      </c>
      <c r="N1292" s="2">
        <v>299407</v>
      </c>
      <c r="O1292" s="33">
        <v>7.9557258180336463E-3</v>
      </c>
      <c r="P1292" s="2">
        <v>2423</v>
      </c>
      <c r="Q1292" s="2">
        <v>435858</v>
      </c>
      <c r="R1292" s="2">
        <v>300810</v>
      </c>
      <c r="S1292" s="35">
        <v>8.0549183870217075E-3</v>
      </c>
      <c r="T1292" t="s">
        <v>4388</v>
      </c>
      <c r="U1292" t="s">
        <v>4388</v>
      </c>
      <c r="V1292" s="5" t="s">
        <v>4387</v>
      </c>
      <c r="W1292" s="5">
        <v>0</v>
      </c>
      <c r="X1292" s="4">
        <v>-4.3751220503426315E-4</v>
      </c>
      <c r="Y1292" s="6">
        <v>-1</v>
      </c>
      <c r="Z1292" s="4">
        <v>9.9192568988061211E-5</v>
      </c>
      <c r="AA1292" s="5">
        <v>4365</v>
      </c>
      <c r="AC1292" s="16" t="str">
        <f t="shared" si="120"/>
        <v/>
      </c>
      <c r="AD1292" s="16" t="str">
        <f t="shared" si="121"/>
        <v/>
      </c>
      <c r="AE1292" s="16" t="str">
        <f t="shared" si="122"/>
        <v/>
      </c>
      <c r="AF1292" s="16">
        <f t="shared" si="123"/>
        <v>7.6174061819874444E-3</v>
      </c>
      <c r="AG1292" s="16" t="str">
        <f t="shared" si="124"/>
        <v/>
      </c>
      <c r="AH1292" s="16" t="str">
        <f t="shared" si="125"/>
        <v/>
      </c>
      <c r="AI1292" s="17" t="str">
        <f>IF('Peer Comparison Tool'!$D$11="NR","",IF($C1292='Peer Comparison Tool'!$D$9,COUNT('ALLL &lt;50B Database'!$AI$1:AI1291)+1,""))</f>
        <v/>
      </c>
    </row>
    <row r="1293" spans="1:35" x14ac:dyDescent="0.25">
      <c r="A1293" t="s">
        <v>3808</v>
      </c>
      <c r="B1293">
        <v>960560</v>
      </c>
      <c r="C1293" s="5" t="s">
        <v>3704</v>
      </c>
      <c r="D1293" s="5" t="s">
        <v>4390</v>
      </c>
      <c r="E1293" s="5" t="s">
        <v>4388</v>
      </c>
      <c r="F1293" s="2">
        <v>2461</v>
      </c>
      <c r="G1293" s="2">
        <v>534216</v>
      </c>
      <c r="H1293" s="2">
        <v>422453</v>
      </c>
      <c r="I1293" s="2">
        <v>25117</v>
      </c>
      <c r="J1293" s="2">
        <v>397336</v>
      </c>
      <c r="K1293" s="33">
        <v>6.1937503775142452E-3</v>
      </c>
      <c r="L1293" s="2">
        <v>1804</v>
      </c>
      <c r="M1293" s="2">
        <v>384082</v>
      </c>
      <c r="N1293" s="2">
        <v>302596</v>
      </c>
      <c r="O1293" s="33">
        <v>5.9617443720339988E-3</v>
      </c>
      <c r="P1293" s="2">
        <v>1952</v>
      </c>
      <c r="Q1293" s="2">
        <v>503264</v>
      </c>
      <c r="R1293" s="2">
        <v>353888</v>
      </c>
      <c r="S1293" s="35">
        <v>5.5158694276155164E-3</v>
      </c>
      <c r="T1293" t="s">
        <v>4388</v>
      </c>
      <c r="U1293" t="s">
        <v>4388</v>
      </c>
      <c r="V1293" s="5" t="s">
        <v>4390</v>
      </c>
      <c r="W1293" s="5">
        <v>0</v>
      </c>
      <c r="X1293" s="4">
        <v>6.7788094989872875E-4</v>
      </c>
      <c r="Y1293" s="6">
        <v>509</v>
      </c>
      <c r="Z1293" s="4">
        <v>-4.458749444184824E-4</v>
      </c>
      <c r="AA1293" s="5">
        <v>4565</v>
      </c>
      <c r="AC1293" s="16" t="str">
        <f t="shared" si="120"/>
        <v/>
      </c>
      <c r="AD1293" s="16" t="str">
        <f t="shared" si="121"/>
        <v/>
      </c>
      <c r="AE1293" s="16" t="str">
        <f t="shared" si="122"/>
        <v/>
      </c>
      <c r="AF1293" s="16">
        <f t="shared" si="123"/>
        <v>6.1937503775142452E-3</v>
      </c>
      <c r="AG1293" s="16" t="str">
        <f t="shared" si="124"/>
        <v/>
      </c>
      <c r="AH1293" s="16" t="str">
        <f t="shared" si="125"/>
        <v/>
      </c>
      <c r="AI1293" s="17" t="str">
        <f>IF('Peer Comparison Tool'!$D$11="NR","",IF($C1293='Peer Comparison Tool'!$D$9,COUNT('ALLL &lt;50B Database'!$AI$1:AI1292)+1,""))</f>
        <v/>
      </c>
    </row>
    <row r="1294" spans="1:35" x14ac:dyDescent="0.25">
      <c r="A1294" t="s">
        <v>119</v>
      </c>
      <c r="B1294">
        <v>339456</v>
      </c>
      <c r="C1294" s="5" t="s">
        <v>3704</v>
      </c>
      <c r="D1294" s="5" t="s">
        <v>4387</v>
      </c>
      <c r="E1294" s="5" t="s">
        <v>4388</v>
      </c>
      <c r="F1294" s="2">
        <v>4767</v>
      </c>
      <c r="G1294" s="2">
        <v>532699</v>
      </c>
      <c r="H1294" s="2">
        <v>372988</v>
      </c>
      <c r="I1294" s="2">
        <v>70895</v>
      </c>
      <c r="J1294" s="2">
        <v>302093</v>
      </c>
      <c r="K1294" s="33">
        <v>1.5779908836020696E-2</v>
      </c>
      <c r="L1294" s="2">
        <v>4399</v>
      </c>
      <c r="M1294" s="2">
        <v>428897</v>
      </c>
      <c r="N1294" s="2">
        <v>303967</v>
      </c>
      <c r="O1294" s="33">
        <v>1.4471965706803699E-2</v>
      </c>
      <c r="P1294" s="2">
        <v>4459</v>
      </c>
      <c r="Q1294" s="2">
        <v>444898</v>
      </c>
      <c r="R1294" s="2">
        <v>306445</v>
      </c>
      <c r="S1294" s="35">
        <v>1.4550735042177226E-2</v>
      </c>
      <c r="T1294" t="s">
        <v>4388</v>
      </c>
      <c r="U1294" t="s">
        <v>4388</v>
      </c>
      <c r="V1294" s="5" t="s">
        <v>4387</v>
      </c>
      <c r="W1294" s="5">
        <v>0</v>
      </c>
      <c r="X1294" s="4">
        <v>1.2291737938434702E-3</v>
      </c>
      <c r="Y1294" s="6">
        <v>308</v>
      </c>
      <c r="Z1294" s="4">
        <v>7.8769335373526927E-5</v>
      </c>
      <c r="AA1294" s="5">
        <v>1347</v>
      </c>
      <c r="AC1294" s="16" t="str">
        <f t="shared" si="120"/>
        <v/>
      </c>
      <c r="AD1294" s="16" t="str">
        <f t="shared" si="121"/>
        <v/>
      </c>
      <c r="AE1294" s="16" t="str">
        <f t="shared" si="122"/>
        <v/>
      </c>
      <c r="AF1294" s="16">
        <f t="shared" si="123"/>
        <v>1.5779908836020696E-2</v>
      </c>
      <c r="AG1294" s="16" t="str">
        <f t="shared" si="124"/>
        <v/>
      </c>
      <c r="AH1294" s="16" t="str">
        <f t="shared" si="125"/>
        <v/>
      </c>
      <c r="AI1294" s="17" t="str">
        <f>IF('Peer Comparison Tool'!$D$11="NR","",IF($C1294='Peer Comparison Tool'!$D$9,COUNT('ALLL &lt;50B Database'!$AI$1:AI1293)+1,""))</f>
        <v/>
      </c>
    </row>
    <row r="1295" spans="1:35" x14ac:dyDescent="0.25">
      <c r="A1295" t="s">
        <v>584</v>
      </c>
      <c r="B1295">
        <v>888833</v>
      </c>
      <c r="C1295" s="5" t="s">
        <v>561</v>
      </c>
      <c r="D1295" s="5" t="s">
        <v>4390</v>
      </c>
      <c r="E1295" s="5" t="s">
        <v>4388</v>
      </c>
      <c r="F1295" s="2">
        <v>2777</v>
      </c>
      <c r="G1295" s="2">
        <v>532492</v>
      </c>
      <c r="H1295" s="2">
        <v>249455</v>
      </c>
      <c r="I1295" s="2">
        <v>30063</v>
      </c>
      <c r="J1295" s="2">
        <v>219392</v>
      </c>
      <c r="K1295" s="33">
        <v>1.2657708576429404E-2</v>
      </c>
      <c r="L1295" s="2">
        <v>2737</v>
      </c>
      <c r="M1295" s="2">
        <v>477566</v>
      </c>
      <c r="N1295" s="2">
        <v>227170</v>
      </c>
      <c r="O1295" s="33">
        <v>1.2048245807104811E-2</v>
      </c>
      <c r="P1295" s="2">
        <v>2712</v>
      </c>
      <c r="Q1295" s="2">
        <v>487518</v>
      </c>
      <c r="R1295" s="2">
        <v>227573</v>
      </c>
      <c r="S1295" s="35">
        <v>1.1917055186687349E-2</v>
      </c>
      <c r="T1295" t="s">
        <v>4388</v>
      </c>
      <c r="U1295" t="s">
        <v>4388</v>
      </c>
      <c r="V1295" s="5" t="s">
        <v>4390</v>
      </c>
      <c r="W1295" s="5">
        <v>0</v>
      </c>
      <c r="X1295" s="4">
        <v>7.4065338974205544E-4</v>
      </c>
      <c r="Y1295" s="6">
        <v>65</v>
      </c>
      <c r="Z1295" s="4">
        <v>-1.3119062041746198E-4</v>
      </c>
      <c r="AA1295" s="5">
        <v>2608</v>
      </c>
      <c r="AC1295" s="16" t="str">
        <f t="shared" si="120"/>
        <v/>
      </c>
      <c r="AD1295" s="16" t="str">
        <f t="shared" si="121"/>
        <v/>
      </c>
      <c r="AE1295" s="16" t="str">
        <f t="shared" si="122"/>
        <v/>
      </c>
      <c r="AF1295" s="16">
        <f t="shared" si="123"/>
        <v>1.2657708576429404E-2</v>
      </c>
      <c r="AG1295" s="16" t="str">
        <f t="shared" si="124"/>
        <v/>
      </c>
      <c r="AH1295" s="16" t="str">
        <f t="shared" si="125"/>
        <v/>
      </c>
      <c r="AI1295" s="17" t="str">
        <f>IF('Peer Comparison Tool'!$D$11="NR","",IF($C1295='Peer Comparison Tool'!$D$9,COUNT('ALLL &lt;50B Database'!$AI$1:AI1294)+1,""))</f>
        <v/>
      </c>
    </row>
    <row r="1296" spans="1:35" x14ac:dyDescent="0.25">
      <c r="A1296" t="s">
        <v>3817</v>
      </c>
      <c r="B1296">
        <v>75558</v>
      </c>
      <c r="C1296" s="5" t="s">
        <v>3704</v>
      </c>
      <c r="D1296" s="5" t="s">
        <v>4390</v>
      </c>
      <c r="E1296" s="5" t="s">
        <v>4388</v>
      </c>
      <c r="F1296" s="2">
        <v>4104</v>
      </c>
      <c r="G1296" s="2">
        <v>531704</v>
      </c>
      <c r="H1296" s="2">
        <v>389526</v>
      </c>
      <c r="I1296" s="2">
        <v>58475</v>
      </c>
      <c r="J1296" s="2">
        <v>331051</v>
      </c>
      <c r="K1296" s="33">
        <v>1.2396881447269454E-2</v>
      </c>
      <c r="L1296" s="2">
        <v>3487</v>
      </c>
      <c r="M1296" s="2">
        <v>416852</v>
      </c>
      <c r="N1296" s="2">
        <v>350278</v>
      </c>
      <c r="O1296" s="33">
        <v>9.9549500682315183E-3</v>
      </c>
      <c r="P1296" s="2">
        <v>3661</v>
      </c>
      <c r="Q1296" s="2">
        <v>456843</v>
      </c>
      <c r="R1296" s="2">
        <v>355939</v>
      </c>
      <c r="S1296" s="35">
        <v>1.0285470263163071E-2</v>
      </c>
      <c r="T1296" t="s">
        <v>4388</v>
      </c>
      <c r="U1296" t="s">
        <v>4388</v>
      </c>
      <c r="V1296" s="5" t="s">
        <v>4390</v>
      </c>
      <c r="W1296" s="5">
        <v>0</v>
      </c>
      <c r="X1296" s="4">
        <v>2.1114111841063835E-3</v>
      </c>
      <c r="Y1296" s="6">
        <v>443</v>
      </c>
      <c r="Z1296" s="4">
        <v>3.3052019493155262E-4</v>
      </c>
      <c r="AA1296" s="5">
        <v>2748</v>
      </c>
      <c r="AC1296" s="16" t="str">
        <f t="shared" si="120"/>
        <v/>
      </c>
      <c r="AD1296" s="16" t="str">
        <f t="shared" si="121"/>
        <v/>
      </c>
      <c r="AE1296" s="16" t="str">
        <f t="shared" si="122"/>
        <v/>
      </c>
      <c r="AF1296" s="16">
        <f t="shared" si="123"/>
        <v>1.2396881447269454E-2</v>
      </c>
      <c r="AG1296" s="16" t="str">
        <f t="shared" si="124"/>
        <v/>
      </c>
      <c r="AH1296" s="16" t="str">
        <f t="shared" si="125"/>
        <v/>
      </c>
      <c r="AI1296" s="17" t="str">
        <f>IF('Peer Comparison Tool'!$D$11="NR","",IF($C1296='Peer Comparison Tool'!$D$9,COUNT('ALLL &lt;50B Database'!$AI$1:AI1295)+1,""))</f>
        <v/>
      </c>
    </row>
    <row r="1297" spans="1:35" x14ac:dyDescent="0.25">
      <c r="A1297" t="s">
        <v>3241</v>
      </c>
      <c r="B1297">
        <v>898850</v>
      </c>
      <c r="C1297" s="5" t="s">
        <v>3209</v>
      </c>
      <c r="D1297" s="5" t="s">
        <v>4390</v>
      </c>
      <c r="E1297" s="5" t="s">
        <v>4388</v>
      </c>
      <c r="F1297" s="2">
        <v>5206</v>
      </c>
      <c r="G1297" s="2">
        <v>531427</v>
      </c>
      <c r="H1297" s="2">
        <v>440025</v>
      </c>
      <c r="I1297" s="2">
        <v>43630</v>
      </c>
      <c r="J1297" s="2">
        <v>396395</v>
      </c>
      <c r="K1297" s="33">
        <v>1.3133364447079302E-2</v>
      </c>
      <c r="L1297" s="2">
        <v>5907</v>
      </c>
      <c r="M1297" s="2">
        <v>435574</v>
      </c>
      <c r="N1297" s="2">
        <v>388170</v>
      </c>
      <c r="O1297" s="33">
        <v>1.5217559316794188E-2</v>
      </c>
      <c r="P1297" s="2">
        <v>6357</v>
      </c>
      <c r="Q1297" s="2">
        <v>459794</v>
      </c>
      <c r="R1297" s="2">
        <v>375022</v>
      </c>
      <c r="S1297" s="35">
        <v>1.6951005541008261E-2</v>
      </c>
      <c r="T1297" t="s">
        <v>4388</v>
      </c>
      <c r="U1297" t="s">
        <v>4388</v>
      </c>
      <c r="V1297" s="5" t="s">
        <v>4390</v>
      </c>
      <c r="W1297" s="5">
        <v>0</v>
      </c>
      <c r="X1297" s="4">
        <v>-3.8176410939289585E-3</v>
      </c>
      <c r="Y1297" s="6">
        <v>-1151</v>
      </c>
      <c r="Z1297" s="4">
        <v>1.7334462242140723E-3</v>
      </c>
      <c r="AA1297" s="5">
        <v>2352</v>
      </c>
      <c r="AC1297" s="16" t="str">
        <f t="shared" si="120"/>
        <v/>
      </c>
      <c r="AD1297" s="16" t="str">
        <f t="shared" si="121"/>
        <v/>
      </c>
      <c r="AE1297" s="16" t="str">
        <f t="shared" si="122"/>
        <v/>
      </c>
      <c r="AF1297" s="16">
        <f t="shared" si="123"/>
        <v>1.3133364447079302E-2</v>
      </c>
      <c r="AG1297" s="16" t="str">
        <f t="shared" si="124"/>
        <v/>
      </c>
      <c r="AH1297" s="16" t="str">
        <f t="shared" si="125"/>
        <v/>
      </c>
      <c r="AI1297" s="17" t="str">
        <f>IF('Peer Comparison Tool'!$D$11="NR","",IF($C1297='Peer Comparison Tool'!$D$9,COUNT('ALLL &lt;50B Database'!$AI$1:AI1296)+1,""))</f>
        <v/>
      </c>
    </row>
    <row r="1298" spans="1:35" x14ac:dyDescent="0.25">
      <c r="A1298" t="s">
        <v>4205</v>
      </c>
      <c r="B1298">
        <v>997847</v>
      </c>
      <c r="C1298" s="5" t="s">
        <v>4163</v>
      </c>
      <c r="D1298" s="5" t="s">
        <v>4387</v>
      </c>
      <c r="E1298" s="5" t="s">
        <v>4388</v>
      </c>
      <c r="F1298" s="2">
        <v>5637</v>
      </c>
      <c r="G1298" s="2">
        <v>531346</v>
      </c>
      <c r="H1298" s="2">
        <v>327979</v>
      </c>
      <c r="I1298" s="2">
        <v>29732</v>
      </c>
      <c r="J1298" s="2">
        <v>298247</v>
      </c>
      <c r="K1298" s="33">
        <v>1.8900441580300891E-2</v>
      </c>
      <c r="L1298" s="2">
        <v>5626</v>
      </c>
      <c r="M1298" s="2">
        <v>463666</v>
      </c>
      <c r="N1298" s="2">
        <v>289784</v>
      </c>
      <c r="O1298" s="33">
        <v>1.9414460425696382E-2</v>
      </c>
      <c r="P1298" s="2">
        <v>5635</v>
      </c>
      <c r="Q1298" s="2">
        <v>459591</v>
      </c>
      <c r="R1298" s="2">
        <v>285287</v>
      </c>
      <c r="S1298" s="35">
        <v>1.9752039174585592E-2</v>
      </c>
      <c r="T1298" t="s">
        <v>4388</v>
      </c>
      <c r="U1298" t="s">
        <v>4388</v>
      </c>
      <c r="V1298" s="5" t="s">
        <v>4387</v>
      </c>
      <c r="W1298" s="5">
        <v>0</v>
      </c>
      <c r="X1298" s="4">
        <v>-8.5159759428470039E-4</v>
      </c>
      <c r="Y1298" s="6">
        <v>2</v>
      </c>
      <c r="Z1298" s="4">
        <v>3.3757874888920916E-4</v>
      </c>
      <c r="AA1298" s="5">
        <v>696</v>
      </c>
      <c r="AC1298" s="16" t="str">
        <f t="shared" si="120"/>
        <v/>
      </c>
      <c r="AD1298" s="16" t="str">
        <f t="shared" si="121"/>
        <v/>
      </c>
      <c r="AE1298" s="16" t="str">
        <f t="shared" si="122"/>
        <v/>
      </c>
      <c r="AF1298" s="16">
        <f t="shared" si="123"/>
        <v>1.8900441580300891E-2</v>
      </c>
      <c r="AG1298" s="16" t="str">
        <f t="shared" si="124"/>
        <v/>
      </c>
      <c r="AH1298" s="16" t="str">
        <f t="shared" si="125"/>
        <v/>
      </c>
      <c r="AI1298" s="17" t="str">
        <f>IF('Peer Comparison Tool'!$D$11="NR","",IF($C1298='Peer Comparison Tool'!$D$9,COUNT('ALLL &lt;50B Database'!$AI$1:AI1297)+1,""))</f>
        <v/>
      </c>
    </row>
    <row r="1299" spans="1:35" x14ac:dyDescent="0.25">
      <c r="A1299" t="s">
        <v>505</v>
      </c>
      <c r="B1299">
        <v>697231</v>
      </c>
      <c r="C1299" s="5" t="s">
        <v>462</v>
      </c>
      <c r="D1299" s="5" t="s">
        <v>4390</v>
      </c>
      <c r="E1299" s="5" t="s">
        <v>4388</v>
      </c>
      <c r="F1299" s="2">
        <v>4836</v>
      </c>
      <c r="G1299" s="2">
        <v>529203</v>
      </c>
      <c r="H1299" s="2">
        <v>198464</v>
      </c>
      <c r="I1299" s="2">
        <v>11262</v>
      </c>
      <c r="J1299" s="2">
        <v>187202</v>
      </c>
      <c r="K1299" s="33">
        <v>2.5833057339130994E-2</v>
      </c>
      <c r="L1299" s="2">
        <v>4741</v>
      </c>
      <c r="M1299" s="2">
        <v>455516</v>
      </c>
      <c r="N1299" s="2">
        <v>177288</v>
      </c>
      <c r="O1299" s="33">
        <v>2.6741798655295339E-2</v>
      </c>
      <c r="P1299" s="2">
        <v>4731</v>
      </c>
      <c r="Q1299" s="2">
        <v>464534</v>
      </c>
      <c r="R1299" s="2">
        <v>183638</v>
      </c>
      <c r="S1299" s="35">
        <v>2.5762641719034186E-2</v>
      </c>
      <c r="T1299" t="s">
        <v>4388</v>
      </c>
      <c r="U1299" t="s">
        <v>4388</v>
      </c>
      <c r="V1299" s="5" t="s">
        <v>4390</v>
      </c>
      <c r="W1299" s="5">
        <v>0</v>
      </c>
      <c r="X1299" s="4">
        <v>7.041562009680799E-5</v>
      </c>
      <c r="Y1299" s="6">
        <v>105</v>
      </c>
      <c r="Z1299" s="4">
        <v>-9.791569362611538E-4</v>
      </c>
      <c r="AA1299" s="5">
        <v>226</v>
      </c>
      <c r="AC1299" s="16" t="str">
        <f t="shared" si="120"/>
        <v/>
      </c>
      <c r="AD1299" s="16" t="str">
        <f t="shared" si="121"/>
        <v/>
      </c>
      <c r="AE1299" s="16" t="str">
        <f t="shared" si="122"/>
        <v/>
      </c>
      <c r="AF1299" s="16">
        <f t="shared" si="123"/>
        <v>2.5833057339130994E-2</v>
      </c>
      <c r="AG1299" s="16" t="str">
        <f t="shared" si="124"/>
        <v/>
      </c>
      <c r="AH1299" s="16" t="str">
        <f t="shared" si="125"/>
        <v/>
      </c>
      <c r="AI1299" s="17">
        <f>IF('Peer Comparison Tool'!$D$11="NR","",IF($C1299='Peer Comparison Tool'!$D$9,COUNT('ALLL &lt;50B Database'!$AI$1:AI1298)+1,""))</f>
        <v>40</v>
      </c>
    </row>
    <row r="1300" spans="1:35" x14ac:dyDescent="0.25">
      <c r="A1300" t="s">
        <v>3809</v>
      </c>
      <c r="B1300">
        <v>3042234</v>
      </c>
      <c r="C1300" s="5" t="s">
        <v>3704</v>
      </c>
      <c r="D1300" s="5" t="s">
        <v>4387</v>
      </c>
      <c r="E1300" s="5" t="s">
        <v>4388</v>
      </c>
      <c r="F1300" s="2">
        <v>1544</v>
      </c>
      <c r="G1300" s="2">
        <v>528907</v>
      </c>
      <c r="H1300" s="2">
        <v>83468</v>
      </c>
      <c r="I1300" s="2">
        <v>3504</v>
      </c>
      <c r="J1300" s="2">
        <v>79964</v>
      </c>
      <c r="K1300" s="33">
        <v>1.9308688910009503E-2</v>
      </c>
      <c r="L1300" s="2">
        <v>920</v>
      </c>
      <c r="M1300" s="2">
        <v>486249</v>
      </c>
      <c r="N1300" s="2">
        <v>72403</v>
      </c>
      <c r="O1300" s="33">
        <v>1.2706655801555184E-2</v>
      </c>
      <c r="P1300" s="2">
        <v>1150</v>
      </c>
      <c r="Q1300" s="2">
        <v>500674</v>
      </c>
      <c r="R1300" s="2">
        <v>74087</v>
      </c>
      <c r="S1300" s="35">
        <v>1.5522291360157653E-2</v>
      </c>
      <c r="T1300" t="s">
        <v>4388</v>
      </c>
      <c r="U1300" t="s">
        <v>4388</v>
      </c>
      <c r="V1300" s="5" t="s">
        <v>4387</v>
      </c>
      <c r="W1300" s="5">
        <v>0</v>
      </c>
      <c r="X1300" s="4">
        <v>3.7863975498518502E-3</v>
      </c>
      <c r="Y1300" s="6">
        <v>394</v>
      </c>
      <c r="Z1300" s="4">
        <v>2.8156355586024685E-3</v>
      </c>
      <c r="AA1300" s="5">
        <v>634</v>
      </c>
      <c r="AC1300" s="16" t="str">
        <f t="shared" si="120"/>
        <v/>
      </c>
      <c r="AD1300" s="16" t="str">
        <f t="shared" si="121"/>
        <v/>
      </c>
      <c r="AE1300" s="16" t="str">
        <f t="shared" si="122"/>
        <v/>
      </c>
      <c r="AF1300" s="16">
        <f t="shared" si="123"/>
        <v>1.9308688910009503E-2</v>
      </c>
      <c r="AG1300" s="16" t="str">
        <f t="shared" si="124"/>
        <v/>
      </c>
      <c r="AH1300" s="16" t="str">
        <f t="shared" si="125"/>
        <v/>
      </c>
      <c r="AI1300" s="17" t="str">
        <f>IF('Peer Comparison Tool'!$D$11="NR","",IF($C1300='Peer Comparison Tool'!$D$9,COUNT('ALLL &lt;50B Database'!$AI$1:AI1299)+1,""))</f>
        <v/>
      </c>
    </row>
    <row r="1301" spans="1:35" x14ac:dyDescent="0.25">
      <c r="A1301" t="s">
        <v>4204</v>
      </c>
      <c r="B1301">
        <v>532042</v>
      </c>
      <c r="C1301" s="5" t="s">
        <v>4163</v>
      </c>
      <c r="D1301" s="5" t="s">
        <v>4390</v>
      </c>
      <c r="E1301" s="5" t="s">
        <v>4388</v>
      </c>
      <c r="F1301" s="2">
        <v>5967</v>
      </c>
      <c r="G1301" s="2">
        <v>528594</v>
      </c>
      <c r="H1301" s="2">
        <v>372330</v>
      </c>
      <c r="I1301" s="2">
        <v>23409</v>
      </c>
      <c r="J1301" s="2">
        <v>348921</v>
      </c>
      <c r="K1301" s="33">
        <v>1.7101292269596842E-2</v>
      </c>
      <c r="L1301" s="2">
        <v>5202</v>
      </c>
      <c r="M1301" s="2">
        <v>468037</v>
      </c>
      <c r="N1301" s="2">
        <v>333952</v>
      </c>
      <c r="O1301" s="33">
        <v>1.5577088922958988E-2</v>
      </c>
      <c r="P1301" s="2">
        <v>5318</v>
      </c>
      <c r="Q1301" s="2">
        <v>472899</v>
      </c>
      <c r="R1301" s="2">
        <v>339331</v>
      </c>
      <c r="S1301" s="35">
        <v>1.5672013461782153E-2</v>
      </c>
      <c r="T1301" t="s">
        <v>4388</v>
      </c>
      <c r="U1301" t="s">
        <v>4388</v>
      </c>
      <c r="V1301" s="5" t="s">
        <v>4390</v>
      </c>
      <c r="W1301" s="5">
        <v>0</v>
      </c>
      <c r="X1301" s="4">
        <v>1.4292788078146892E-3</v>
      </c>
      <c r="Y1301" s="6">
        <v>649</v>
      </c>
      <c r="Z1301" s="4">
        <v>9.4924538823164609E-5</v>
      </c>
      <c r="AA1301" s="5">
        <v>1016</v>
      </c>
      <c r="AC1301" s="16" t="str">
        <f t="shared" si="120"/>
        <v/>
      </c>
      <c r="AD1301" s="16" t="str">
        <f t="shared" si="121"/>
        <v/>
      </c>
      <c r="AE1301" s="16" t="str">
        <f t="shared" si="122"/>
        <v/>
      </c>
      <c r="AF1301" s="16">
        <f t="shared" si="123"/>
        <v>1.7101292269596842E-2</v>
      </c>
      <c r="AG1301" s="16" t="str">
        <f t="shared" si="124"/>
        <v/>
      </c>
      <c r="AH1301" s="16" t="str">
        <f t="shared" si="125"/>
        <v/>
      </c>
      <c r="AI1301" s="17" t="str">
        <f>IF('Peer Comparison Tool'!$D$11="NR","",IF($C1301='Peer Comparison Tool'!$D$9,COUNT('ALLL &lt;50B Database'!$AI$1:AI1300)+1,""))</f>
        <v/>
      </c>
    </row>
    <row r="1302" spans="1:35" x14ac:dyDescent="0.25">
      <c r="A1302" t="s">
        <v>3811</v>
      </c>
      <c r="B1302">
        <v>583352</v>
      </c>
      <c r="C1302" s="5" t="s">
        <v>3704</v>
      </c>
      <c r="D1302" s="5" t="s">
        <v>4390</v>
      </c>
      <c r="E1302" s="5" t="s">
        <v>4388</v>
      </c>
      <c r="F1302" s="2">
        <v>4881</v>
      </c>
      <c r="G1302" s="2">
        <v>528482</v>
      </c>
      <c r="H1302" s="2">
        <v>267008</v>
      </c>
      <c r="I1302" s="2">
        <v>15675</v>
      </c>
      <c r="J1302" s="2">
        <v>251333</v>
      </c>
      <c r="K1302" s="33">
        <v>1.9420450159748224E-2</v>
      </c>
      <c r="L1302" s="2">
        <v>4838</v>
      </c>
      <c r="M1302" s="2">
        <v>485869</v>
      </c>
      <c r="N1302" s="2">
        <v>254632</v>
      </c>
      <c r="O1302" s="33">
        <v>1.8999968582110654E-2</v>
      </c>
      <c r="P1302" s="2">
        <v>4860</v>
      </c>
      <c r="Q1302" s="2">
        <v>483536</v>
      </c>
      <c r="R1302" s="2">
        <v>250057</v>
      </c>
      <c r="S1302" s="35">
        <v>1.9435568690338603E-2</v>
      </c>
      <c r="T1302" t="s">
        <v>4388</v>
      </c>
      <c r="U1302" t="s">
        <v>4388</v>
      </c>
      <c r="V1302" s="5" t="s">
        <v>4390</v>
      </c>
      <c r="W1302" s="5">
        <v>0</v>
      </c>
      <c r="X1302" s="4">
        <v>-1.5118530590378654E-5</v>
      </c>
      <c r="Y1302" s="6">
        <v>21</v>
      </c>
      <c r="Z1302" s="4">
        <v>4.356001082279487E-4</v>
      </c>
      <c r="AA1302" s="5">
        <v>620</v>
      </c>
      <c r="AC1302" s="16" t="str">
        <f t="shared" si="120"/>
        <v/>
      </c>
      <c r="AD1302" s="16" t="str">
        <f t="shared" si="121"/>
        <v/>
      </c>
      <c r="AE1302" s="16" t="str">
        <f t="shared" si="122"/>
        <v/>
      </c>
      <c r="AF1302" s="16">
        <f t="shared" si="123"/>
        <v>1.9420450159748224E-2</v>
      </c>
      <c r="AG1302" s="16" t="str">
        <f t="shared" si="124"/>
        <v/>
      </c>
      <c r="AH1302" s="16" t="str">
        <f t="shared" si="125"/>
        <v/>
      </c>
      <c r="AI1302" s="17" t="str">
        <f>IF('Peer Comparison Tool'!$D$11="NR","",IF($C1302='Peer Comparison Tool'!$D$9,COUNT('ALLL &lt;50B Database'!$AI$1:AI1301)+1,""))</f>
        <v/>
      </c>
    </row>
    <row r="1303" spans="1:35" x14ac:dyDescent="0.25">
      <c r="A1303" t="s">
        <v>1725</v>
      </c>
      <c r="B1303">
        <v>575834</v>
      </c>
      <c r="C1303" s="5" t="s">
        <v>1695</v>
      </c>
      <c r="D1303" s="5" t="s">
        <v>4390</v>
      </c>
      <c r="E1303" s="5" t="s">
        <v>4388</v>
      </c>
      <c r="F1303" s="2">
        <v>5008</v>
      </c>
      <c r="G1303" s="2">
        <v>527823</v>
      </c>
      <c r="H1303" s="2">
        <v>366303</v>
      </c>
      <c r="I1303" s="2">
        <v>71418</v>
      </c>
      <c r="J1303" s="2">
        <v>294885</v>
      </c>
      <c r="K1303" s="33">
        <v>1.6982891635722402E-2</v>
      </c>
      <c r="L1303" s="2">
        <v>4356</v>
      </c>
      <c r="M1303" s="2">
        <v>390307</v>
      </c>
      <c r="N1303" s="2">
        <v>305653</v>
      </c>
      <c r="O1303" s="33">
        <v>1.4251455081415855E-2</v>
      </c>
      <c r="P1303" s="2">
        <v>4382</v>
      </c>
      <c r="Q1303" s="2">
        <v>416967</v>
      </c>
      <c r="R1303" s="2">
        <v>300967</v>
      </c>
      <c r="S1303" s="35">
        <v>1.4559735784986394E-2</v>
      </c>
      <c r="T1303" t="s">
        <v>4388</v>
      </c>
      <c r="U1303" t="s">
        <v>4388</v>
      </c>
      <c r="V1303" s="5" t="s">
        <v>4390</v>
      </c>
      <c r="W1303" s="5">
        <v>0</v>
      </c>
      <c r="X1303" s="4">
        <v>2.4231558507360074E-3</v>
      </c>
      <c r="Y1303" s="6">
        <v>626</v>
      </c>
      <c r="Z1303" s="4">
        <v>3.0828070357053969E-4</v>
      </c>
      <c r="AA1303" s="5">
        <v>1043</v>
      </c>
      <c r="AC1303" s="16" t="str">
        <f t="shared" si="120"/>
        <v/>
      </c>
      <c r="AD1303" s="16" t="str">
        <f t="shared" si="121"/>
        <v/>
      </c>
      <c r="AE1303" s="16" t="str">
        <f t="shared" si="122"/>
        <v/>
      </c>
      <c r="AF1303" s="16">
        <f t="shared" si="123"/>
        <v>1.6982891635722402E-2</v>
      </c>
      <c r="AG1303" s="16" t="str">
        <f t="shared" si="124"/>
        <v/>
      </c>
      <c r="AH1303" s="16" t="str">
        <f t="shared" si="125"/>
        <v/>
      </c>
      <c r="AI1303" s="17" t="str">
        <f>IF('Peer Comparison Tool'!$D$11="NR","",IF($C1303='Peer Comparison Tool'!$D$9,COUNT('ALLL &lt;50B Database'!$AI$1:AI1302)+1,""))</f>
        <v/>
      </c>
    </row>
    <row r="1304" spans="1:35" x14ac:dyDescent="0.25">
      <c r="A1304" t="s">
        <v>143</v>
      </c>
      <c r="B1304">
        <v>561145</v>
      </c>
      <c r="C1304" s="5" t="s">
        <v>716</v>
      </c>
      <c r="D1304" s="5" t="s">
        <v>4390</v>
      </c>
      <c r="E1304" s="5" t="s">
        <v>4388</v>
      </c>
      <c r="F1304" s="2">
        <v>4446</v>
      </c>
      <c r="G1304" s="2">
        <v>527702</v>
      </c>
      <c r="H1304" s="2">
        <v>426550</v>
      </c>
      <c r="I1304" s="2">
        <v>24054</v>
      </c>
      <c r="J1304" s="2">
        <v>402496</v>
      </c>
      <c r="K1304" s="33">
        <v>1.104607250755287E-2</v>
      </c>
      <c r="L1304" s="2">
        <v>4227</v>
      </c>
      <c r="M1304" s="2">
        <v>486787</v>
      </c>
      <c r="N1304" s="2">
        <v>404423</v>
      </c>
      <c r="O1304" s="33">
        <v>1.0451927808260163E-2</v>
      </c>
      <c r="P1304" s="2">
        <v>4319</v>
      </c>
      <c r="Q1304" s="2">
        <v>498742</v>
      </c>
      <c r="R1304" s="2">
        <v>409216</v>
      </c>
      <c r="S1304" s="35">
        <v>1.0554328276509227E-2</v>
      </c>
      <c r="T1304" t="s">
        <v>4388</v>
      </c>
      <c r="U1304" t="s">
        <v>4388</v>
      </c>
      <c r="V1304" s="5" t="s">
        <v>4390</v>
      </c>
      <c r="W1304" s="5">
        <v>0</v>
      </c>
      <c r="X1304" s="4">
        <v>4.9174423104364311E-4</v>
      </c>
      <c r="Y1304" s="6">
        <v>127</v>
      </c>
      <c r="Z1304" s="4">
        <v>1.0240046824906354E-4</v>
      </c>
      <c r="AA1304" s="5">
        <v>3356</v>
      </c>
      <c r="AC1304" s="16" t="str">
        <f t="shared" si="120"/>
        <v/>
      </c>
      <c r="AD1304" s="16" t="str">
        <f t="shared" si="121"/>
        <v/>
      </c>
      <c r="AE1304" s="16" t="str">
        <f t="shared" si="122"/>
        <v/>
      </c>
      <c r="AF1304" s="16">
        <f t="shared" si="123"/>
        <v>1.104607250755287E-2</v>
      </c>
      <c r="AG1304" s="16" t="str">
        <f t="shared" si="124"/>
        <v/>
      </c>
      <c r="AH1304" s="16" t="str">
        <f t="shared" si="125"/>
        <v/>
      </c>
      <c r="AI1304" s="17" t="str">
        <f>IF('Peer Comparison Tool'!$D$11="NR","",IF($C1304='Peer Comparison Tool'!$D$9,COUNT('ALLL &lt;50B Database'!$AI$1:AI1303)+1,""))</f>
        <v/>
      </c>
    </row>
    <row r="1305" spans="1:35" x14ac:dyDescent="0.25">
      <c r="A1305" t="s">
        <v>2840</v>
      </c>
      <c r="B1305">
        <v>598002</v>
      </c>
      <c r="C1305" s="5" t="s">
        <v>2833</v>
      </c>
      <c r="D1305" s="5" t="s">
        <v>4387</v>
      </c>
      <c r="E1305" s="5" t="s">
        <v>4388</v>
      </c>
      <c r="F1305" s="2">
        <v>3261</v>
      </c>
      <c r="G1305" s="2">
        <v>527530</v>
      </c>
      <c r="H1305" s="2">
        <v>356259</v>
      </c>
      <c r="I1305" s="2">
        <v>39031</v>
      </c>
      <c r="J1305" s="2">
        <v>317228</v>
      </c>
      <c r="K1305" s="33">
        <v>1.0279672664455848E-2</v>
      </c>
      <c r="L1305" s="2">
        <v>2918</v>
      </c>
      <c r="M1305" s="2">
        <v>447144</v>
      </c>
      <c r="N1305" s="2">
        <v>314052</v>
      </c>
      <c r="O1305" s="33">
        <v>9.2914549182937858E-3</v>
      </c>
      <c r="P1305" s="2">
        <v>3117</v>
      </c>
      <c r="Q1305" s="2">
        <v>463015</v>
      </c>
      <c r="R1305" s="2">
        <v>315926</v>
      </c>
      <c r="S1305" s="35">
        <v>9.8662344979520526E-3</v>
      </c>
      <c r="T1305" t="s">
        <v>4388</v>
      </c>
      <c r="U1305" t="s">
        <v>4388</v>
      </c>
      <c r="V1305" s="5" t="s">
        <v>4387</v>
      </c>
      <c r="W1305" s="5">
        <v>0</v>
      </c>
      <c r="X1305" s="4">
        <v>4.1343816650379547E-4</v>
      </c>
      <c r="Y1305" s="6">
        <v>144</v>
      </c>
      <c r="Z1305" s="4">
        <v>5.7477957965826679E-4</v>
      </c>
      <c r="AA1305" s="5">
        <v>3681</v>
      </c>
      <c r="AC1305" s="16" t="str">
        <f t="shared" si="120"/>
        <v/>
      </c>
      <c r="AD1305" s="16" t="str">
        <f t="shared" si="121"/>
        <v/>
      </c>
      <c r="AE1305" s="16" t="str">
        <f t="shared" si="122"/>
        <v/>
      </c>
      <c r="AF1305" s="16">
        <f t="shared" si="123"/>
        <v>1.0279672664455848E-2</v>
      </c>
      <c r="AG1305" s="16" t="str">
        <f t="shared" si="124"/>
        <v/>
      </c>
      <c r="AH1305" s="16" t="str">
        <f t="shared" si="125"/>
        <v/>
      </c>
      <c r="AI1305" s="17" t="str">
        <f>IF('Peer Comparison Tool'!$D$11="NR","",IF($C1305='Peer Comparison Tool'!$D$9,COUNT('ALLL &lt;50B Database'!$AI$1:AI1304)+1,""))</f>
        <v/>
      </c>
    </row>
    <row r="1306" spans="1:35" x14ac:dyDescent="0.25">
      <c r="A1306" t="s">
        <v>3440</v>
      </c>
      <c r="B1306">
        <v>4536084</v>
      </c>
      <c r="C1306" s="5" t="s">
        <v>3374</v>
      </c>
      <c r="D1306" s="5" t="s">
        <v>4390</v>
      </c>
      <c r="E1306" s="5" t="s">
        <v>4388</v>
      </c>
      <c r="F1306" s="2">
        <v>3872</v>
      </c>
      <c r="G1306" s="2">
        <v>527519</v>
      </c>
      <c r="H1306" s="2">
        <v>428906</v>
      </c>
      <c r="I1306" s="2">
        <v>0</v>
      </c>
      <c r="J1306" s="2">
        <v>428906</v>
      </c>
      <c r="K1306" s="33">
        <v>9.0276191053517557E-3</v>
      </c>
      <c r="L1306" s="2">
        <v>3414</v>
      </c>
      <c r="M1306" s="2">
        <v>466312</v>
      </c>
      <c r="N1306" s="2">
        <v>391778</v>
      </c>
      <c r="O1306" s="33">
        <v>8.7141187100858147E-3</v>
      </c>
      <c r="P1306" s="2">
        <v>3754</v>
      </c>
      <c r="Q1306" s="2">
        <v>468811</v>
      </c>
      <c r="R1306" s="2">
        <v>418364</v>
      </c>
      <c r="S1306" s="35">
        <v>8.9730473941352501E-3</v>
      </c>
      <c r="T1306" t="s">
        <v>4388</v>
      </c>
      <c r="U1306" t="s">
        <v>4388</v>
      </c>
      <c r="V1306" s="5" t="s">
        <v>4390</v>
      </c>
      <c r="W1306" s="5">
        <v>0</v>
      </c>
      <c r="X1306" s="4">
        <v>5.4571711216505614E-5</v>
      </c>
      <c r="Y1306" s="6">
        <v>118</v>
      </c>
      <c r="Z1306" s="4">
        <v>2.5892868404943543E-4</v>
      </c>
      <c r="AA1306" s="5">
        <v>4075</v>
      </c>
      <c r="AC1306" s="16" t="str">
        <f t="shared" si="120"/>
        <v/>
      </c>
      <c r="AD1306" s="16" t="str">
        <f t="shared" si="121"/>
        <v/>
      </c>
      <c r="AE1306" s="16" t="str">
        <f t="shared" si="122"/>
        <v/>
      </c>
      <c r="AF1306" s="16">
        <f t="shared" si="123"/>
        <v>9.0276191053517557E-3</v>
      </c>
      <c r="AG1306" s="16" t="str">
        <f t="shared" si="124"/>
        <v/>
      </c>
      <c r="AH1306" s="16" t="str">
        <f t="shared" si="125"/>
        <v/>
      </c>
      <c r="AI1306" s="17" t="str">
        <f>IF('Peer Comparison Tool'!$D$11="NR","",IF($C1306='Peer Comparison Tool'!$D$9,COUNT('ALLL &lt;50B Database'!$AI$1:AI1305)+1,""))</f>
        <v/>
      </c>
    </row>
    <row r="1307" spans="1:35" x14ac:dyDescent="0.25">
      <c r="A1307" t="s">
        <v>2123</v>
      </c>
      <c r="B1307">
        <v>2686211</v>
      </c>
      <c r="C1307" s="5" t="s">
        <v>2850</v>
      </c>
      <c r="D1307" s="5" t="s">
        <v>4387</v>
      </c>
      <c r="E1307" s="5" t="s">
        <v>4388</v>
      </c>
      <c r="F1307" s="2">
        <v>9538</v>
      </c>
      <c r="G1307" s="2">
        <v>526757</v>
      </c>
      <c r="H1307" s="2">
        <v>414553</v>
      </c>
      <c r="I1307" s="2">
        <v>16947</v>
      </c>
      <c r="J1307" s="2">
        <v>397606</v>
      </c>
      <c r="K1307" s="33">
        <v>2.3988571601032179E-2</v>
      </c>
      <c r="L1307" s="2">
        <v>9525</v>
      </c>
      <c r="M1307" s="2">
        <v>523218</v>
      </c>
      <c r="N1307" s="2">
        <v>366302</v>
      </c>
      <c r="O1307" s="33">
        <v>2.6003134026022244E-2</v>
      </c>
      <c r="P1307" s="2">
        <v>9536</v>
      </c>
      <c r="Q1307" s="2">
        <v>512528</v>
      </c>
      <c r="R1307" s="2">
        <v>381909</v>
      </c>
      <c r="S1307" s="35">
        <v>2.4969298969126152E-2</v>
      </c>
      <c r="T1307" t="s">
        <v>4388</v>
      </c>
      <c r="U1307" t="s">
        <v>4388</v>
      </c>
      <c r="V1307" s="5" t="s">
        <v>4387</v>
      </c>
      <c r="W1307" s="5">
        <v>0</v>
      </c>
      <c r="X1307" s="4">
        <v>-9.8072736809397265E-4</v>
      </c>
      <c r="Y1307" s="6">
        <v>2</v>
      </c>
      <c r="Z1307" s="4">
        <v>-1.0338350568960923E-3</v>
      </c>
      <c r="AA1307" s="5">
        <v>287</v>
      </c>
      <c r="AC1307" s="16" t="str">
        <f t="shared" si="120"/>
        <v/>
      </c>
      <c r="AD1307" s="16" t="str">
        <f t="shared" si="121"/>
        <v/>
      </c>
      <c r="AE1307" s="16" t="str">
        <f t="shared" si="122"/>
        <v/>
      </c>
      <c r="AF1307" s="16">
        <f t="shared" si="123"/>
        <v>2.3988571601032179E-2</v>
      </c>
      <c r="AG1307" s="16" t="str">
        <f t="shared" si="124"/>
        <v/>
      </c>
      <c r="AH1307" s="16" t="str">
        <f t="shared" si="125"/>
        <v/>
      </c>
      <c r="AI1307" s="17" t="str">
        <f>IF('Peer Comparison Tool'!$D$11="NR","",IF($C1307='Peer Comparison Tool'!$D$9,COUNT('ALLL &lt;50B Database'!$AI$1:AI1306)+1,""))</f>
        <v/>
      </c>
    </row>
    <row r="1308" spans="1:35" x14ac:dyDescent="0.25">
      <c r="A1308" t="s">
        <v>4</v>
      </c>
      <c r="B1308">
        <v>542667</v>
      </c>
      <c r="C1308" s="5" t="s">
        <v>1</v>
      </c>
      <c r="D1308" s="5" t="s">
        <v>4390</v>
      </c>
      <c r="E1308" s="5" t="s">
        <v>4388</v>
      </c>
      <c r="F1308" s="2">
        <v>3468</v>
      </c>
      <c r="G1308" s="2">
        <v>526278</v>
      </c>
      <c r="H1308" s="2">
        <v>211800</v>
      </c>
      <c r="I1308" s="2">
        <v>37401</v>
      </c>
      <c r="J1308" s="2">
        <v>174399</v>
      </c>
      <c r="K1308" s="33">
        <v>1.9885435122907816E-2</v>
      </c>
      <c r="L1308" s="2">
        <v>3293</v>
      </c>
      <c r="M1308" s="2">
        <v>467386</v>
      </c>
      <c r="N1308" s="2">
        <v>173031</v>
      </c>
      <c r="O1308" s="33">
        <v>1.9031271853020556E-2</v>
      </c>
      <c r="P1308" s="2">
        <v>3368</v>
      </c>
      <c r="Q1308" s="2">
        <v>448829</v>
      </c>
      <c r="R1308" s="2">
        <v>176906</v>
      </c>
      <c r="S1308" s="35">
        <v>1.9038359354685539E-2</v>
      </c>
      <c r="T1308" t="s">
        <v>4388</v>
      </c>
      <c r="U1308" t="s">
        <v>4388</v>
      </c>
      <c r="V1308" s="5" t="s">
        <v>4390</v>
      </c>
      <c r="W1308" s="5">
        <v>0</v>
      </c>
      <c r="X1308" s="4">
        <v>8.4707576822227668E-4</v>
      </c>
      <c r="Y1308" s="6">
        <v>100</v>
      </c>
      <c r="Z1308" s="4">
        <v>7.0875016649832312E-6</v>
      </c>
      <c r="AA1308" s="5">
        <v>573</v>
      </c>
      <c r="AC1308" s="16" t="str">
        <f t="shared" si="120"/>
        <v/>
      </c>
      <c r="AD1308" s="16" t="str">
        <f t="shared" si="121"/>
        <v/>
      </c>
      <c r="AE1308" s="16" t="str">
        <f t="shared" si="122"/>
        <v/>
      </c>
      <c r="AF1308" s="16">
        <f t="shared" si="123"/>
        <v>1.9885435122907816E-2</v>
      </c>
      <c r="AG1308" s="16" t="str">
        <f t="shared" si="124"/>
        <v/>
      </c>
      <c r="AH1308" s="16" t="str">
        <f t="shared" si="125"/>
        <v/>
      </c>
      <c r="AI1308" s="17" t="str">
        <f>IF('Peer Comparison Tool'!$D$11="NR","",IF($C1308='Peer Comparison Tool'!$D$9,COUNT('ALLL &lt;50B Database'!$AI$1:AI1307)+1,""))</f>
        <v/>
      </c>
    </row>
    <row r="1309" spans="1:35" x14ac:dyDescent="0.25">
      <c r="A1309" t="s">
        <v>3239</v>
      </c>
      <c r="B1309">
        <v>839255</v>
      </c>
      <c r="C1309" s="5" t="s">
        <v>3209</v>
      </c>
      <c r="D1309" s="5" t="s">
        <v>4387</v>
      </c>
      <c r="E1309" s="5" t="s">
        <v>4388</v>
      </c>
      <c r="F1309" s="2">
        <v>4152</v>
      </c>
      <c r="G1309" s="2">
        <v>526238</v>
      </c>
      <c r="H1309" s="2">
        <v>246889</v>
      </c>
      <c r="I1309" s="2">
        <v>14071</v>
      </c>
      <c r="J1309" s="2">
        <v>232818</v>
      </c>
      <c r="K1309" s="33">
        <v>1.7833672654176222E-2</v>
      </c>
      <c r="L1309" s="2">
        <v>3717</v>
      </c>
      <c r="M1309" s="2">
        <v>454526</v>
      </c>
      <c r="N1309" s="2">
        <v>227831</v>
      </c>
      <c r="O1309" s="33">
        <v>1.6314724510711889E-2</v>
      </c>
      <c r="P1309" s="2">
        <v>3794</v>
      </c>
      <c r="Q1309" s="2">
        <v>487441</v>
      </c>
      <c r="R1309" s="2">
        <v>230627</v>
      </c>
      <c r="S1309" s="35">
        <v>1.6450805846670163E-2</v>
      </c>
      <c r="T1309" t="s">
        <v>4388</v>
      </c>
      <c r="U1309" t="s">
        <v>4388</v>
      </c>
      <c r="V1309" s="5" t="s">
        <v>4387</v>
      </c>
      <c r="W1309" s="5">
        <v>0</v>
      </c>
      <c r="X1309" s="4">
        <v>1.3828668075060585E-3</v>
      </c>
      <c r="Y1309" s="6">
        <v>358</v>
      </c>
      <c r="Z1309" s="4">
        <v>1.3608133595827479E-4</v>
      </c>
      <c r="AA1309" s="5">
        <v>879</v>
      </c>
      <c r="AC1309" s="16" t="str">
        <f t="shared" si="120"/>
        <v/>
      </c>
      <c r="AD1309" s="16" t="str">
        <f t="shared" si="121"/>
        <v/>
      </c>
      <c r="AE1309" s="16" t="str">
        <f t="shared" si="122"/>
        <v/>
      </c>
      <c r="AF1309" s="16">
        <f t="shared" si="123"/>
        <v>1.7833672654176222E-2</v>
      </c>
      <c r="AG1309" s="16" t="str">
        <f t="shared" si="124"/>
        <v/>
      </c>
      <c r="AH1309" s="16" t="str">
        <f t="shared" si="125"/>
        <v/>
      </c>
      <c r="AI1309" s="17" t="str">
        <f>IF('Peer Comparison Tool'!$D$11="NR","",IF($C1309='Peer Comparison Tool'!$D$9,COUNT('ALLL &lt;50B Database'!$AI$1:AI1308)+1,""))</f>
        <v/>
      </c>
    </row>
    <row r="1310" spans="1:35" x14ac:dyDescent="0.25">
      <c r="A1310" t="s">
        <v>3014</v>
      </c>
      <c r="B1310">
        <v>910118</v>
      </c>
      <c r="C1310" s="5" t="s">
        <v>2948</v>
      </c>
      <c r="D1310" s="5" t="s">
        <v>4390</v>
      </c>
      <c r="E1310" s="5" t="s">
        <v>4388</v>
      </c>
      <c r="F1310" s="2">
        <v>5486</v>
      </c>
      <c r="G1310" s="2">
        <v>525738</v>
      </c>
      <c r="H1310" s="2">
        <v>372558</v>
      </c>
      <c r="I1310" s="2">
        <v>38486</v>
      </c>
      <c r="J1310" s="2">
        <v>334072</v>
      </c>
      <c r="K1310" s="33">
        <v>1.6421609712876265E-2</v>
      </c>
      <c r="L1310" s="2">
        <v>4930</v>
      </c>
      <c r="M1310" s="2">
        <v>487977</v>
      </c>
      <c r="N1310" s="2">
        <v>336245</v>
      </c>
      <c r="O1310" s="33">
        <v>1.466192805840979E-2</v>
      </c>
      <c r="P1310" s="2">
        <v>5150</v>
      </c>
      <c r="Q1310" s="2">
        <v>485275</v>
      </c>
      <c r="R1310" s="2">
        <v>332470</v>
      </c>
      <c r="S1310" s="35">
        <v>1.5490119409270009E-2</v>
      </c>
      <c r="T1310" t="s">
        <v>4388</v>
      </c>
      <c r="U1310" t="s">
        <v>4388</v>
      </c>
      <c r="V1310" s="5" t="s">
        <v>4390</v>
      </c>
      <c r="W1310" s="5">
        <v>0</v>
      </c>
      <c r="X1310" s="4">
        <v>9.3149030360625655E-4</v>
      </c>
      <c r="Y1310" s="6">
        <v>336</v>
      </c>
      <c r="Z1310" s="4">
        <v>8.2819135086021831E-4</v>
      </c>
      <c r="AA1310" s="5">
        <v>1161</v>
      </c>
      <c r="AC1310" s="16" t="str">
        <f t="shared" si="120"/>
        <v/>
      </c>
      <c r="AD1310" s="16" t="str">
        <f t="shared" si="121"/>
        <v/>
      </c>
      <c r="AE1310" s="16" t="str">
        <f t="shared" si="122"/>
        <v/>
      </c>
      <c r="AF1310" s="16">
        <f t="shared" si="123"/>
        <v>1.6421609712876265E-2</v>
      </c>
      <c r="AG1310" s="16" t="str">
        <f t="shared" si="124"/>
        <v/>
      </c>
      <c r="AH1310" s="16" t="str">
        <f t="shared" si="125"/>
        <v/>
      </c>
      <c r="AI1310" s="17" t="str">
        <f>IF('Peer Comparison Tool'!$D$11="NR","",IF($C1310='Peer Comparison Tool'!$D$9,COUNT('ALLL &lt;50B Database'!$AI$1:AI1309)+1,""))</f>
        <v/>
      </c>
    </row>
    <row r="1311" spans="1:35" x14ac:dyDescent="0.25">
      <c r="A1311" t="s">
        <v>143</v>
      </c>
      <c r="B1311">
        <v>264455</v>
      </c>
      <c r="C1311" s="5" t="s">
        <v>3704</v>
      </c>
      <c r="D1311" s="5" t="s">
        <v>4390</v>
      </c>
      <c r="E1311" s="5" t="s">
        <v>4388</v>
      </c>
      <c r="F1311" s="2">
        <v>4908</v>
      </c>
      <c r="G1311" s="2">
        <v>525701</v>
      </c>
      <c r="H1311" s="2">
        <v>320044</v>
      </c>
      <c r="I1311" s="2">
        <v>25471</v>
      </c>
      <c r="J1311" s="2">
        <v>294573</v>
      </c>
      <c r="K1311" s="33">
        <v>1.6661404813068409E-2</v>
      </c>
      <c r="L1311" s="2">
        <v>4192</v>
      </c>
      <c r="M1311" s="2">
        <v>466978</v>
      </c>
      <c r="N1311" s="2">
        <v>302770</v>
      </c>
      <c r="O1311" s="33">
        <v>1.3845493278726426E-2</v>
      </c>
      <c r="P1311" s="2">
        <v>4434</v>
      </c>
      <c r="Q1311" s="2">
        <v>485939</v>
      </c>
      <c r="R1311" s="2">
        <v>299024</v>
      </c>
      <c r="S1311" s="35">
        <v>1.4828241211407779E-2</v>
      </c>
      <c r="T1311" t="s">
        <v>4388</v>
      </c>
      <c r="U1311" t="s">
        <v>4388</v>
      </c>
      <c r="V1311" s="5" t="s">
        <v>4390</v>
      </c>
      <c r="W1311" s="5">
        <v>0</v>
      </c>
      <c r="X1311" s="4">
        <v>1.8331636016606298E-3</v>
      </c>
      <c r="Y1311" s="6">
        <v>474</v>
      </c>
      <c r="Z1311" s="4">
        <v>9.8274793268135312E-4</v>
      </c>
      <c r="AA1311" s="5">
        <v>1106</v>
      </c>
      <c r="AC1311" s="16" t="str">
        <f t="shared" si="120"/>
        <v/>
      </c>
      <c r="AD1311" s="16" t="str">
        <f t="shared" si="121"/>
        <v/>
      </c>
      <c r="AE1311" s="16" t="str">
        <f t="shared" si="122"/>
        <v/>
      </c>
      <c r="AF1311" s="16">
        <f t="shared" si="123"/>
        <v>1.6661404813068409E-2</v>
      </c>
      <c r="AG1311" s="16" t="str">
        <f t="shared" si="124"/>
        <v/>
      </c>
      <c r="AH1311" s="16" t="str">
        <f t="shared" si="125"/>
        <v/>
      </c>
      <c r="AI1311" s="17" t="str">
        <f>IF('Peer Comparison Tool'!$D$11="NR","",IF($C1311='Peer Comparison Tool'!$D$9,COUNT('ALLL &lt;50B Database'!$AI$1:AI1310)+1,""))</f>
        <v/>
      </c>
    </row>
    <row r="1312" spans="1:35" x14ac:dyDescent="0.25">
      <c r="A1312" t="s">
        <v>506</v>
      </c>
      <c r="B1312">
        <v>3444539</v>
      </c>
      <c r="C1312" s="5" t="s">
        <v>462</v>
      </c>
      <c r="D1312" s="5" t="s">
        <v>4390</v>
      </c>
      <c r="E1312" s="5" t="s">
        <v>4388</v>
      </c>
      <c r="F1312" s="2">
        <v>2874</v>
      </c>
      <c r="G1312" s="2">
        <v>525469</v>
      </c>
      <c r="H1312" s="2">
        <v>483127</v>
      </c>
      <c r="I1312" s="2">
        <v>65736</v>
      </c>
      <c r="J1312" s="2">
        <v>417391</v>
      </c>
      <c r="K1312" s="33">
        <v>6.8856300207718905E-3</v>
      </c>
      <c r="L1312" s="2">
        <v>2603</v>
      </c>
      <c r="M1312" s="2">
        <v>454552</v>
      </c>
      <c r="N1312" s="2">
        <v>401040</v>
      </c>
      <c r="O1312" s="33">
        <v>6.4906243766207862E-3</v>
      </c>
      <c r="P1312" s="2">
        <v>2638</v>
      </c>
      <c r="Q1312" s="2">
        <v>463047</v>
      </c>
      <c r="R1312" s="2">
        <v>425863</v>
      </c>
      <c r="S1312" s="35">
        <v>6.1944803845368109E-3</v>
      </c>
      <c r="T1312" t="s">
        <v>4388</v>
      </c>
      <c r="U1312" t="s">
        <v>4388</v>
      </c>
      <c r="V1312" s="5" t="s">
        <v>4390</v>
      </c>
      <c r="W1312" s="5">
        <v>0</v>
      </c>
      <c r="X1312" s="4">
        <v>6.9114963623507965E-4</v>
      </c>
      <c r="Y1312" s="6">
        <v>236</v>
      </c>
      <c r="Z1312" s="4">
        <v>-2.9614399208397531E-4</v>
      </c>
      <c r="AA1312" s="5">
        <v>4478</v>
      </c>
      <c r="AC1312" s="16" t="str">
        <f t="shared" si="120"/>
        <v/>
      </c>
      <c r="AD1312" s="16" t="str">
        <f t="shared" si="121"/>
        <v/>
      </c>
      <c r="AE1312" s="16" t="str">
        <f t="shared" si="122"/>
        <v/>
      </c>
      <c r="AF1312" s="16">
        <f t="shared" si="123"/>
        <v>6.8856300207718905E-3</v>
      </c>
      <c r="AG1312" s="16" t="str">
        <f t="shared" si="124"/>
        <v/>
      </c>
      <c r="AH1312" s="16" t="str">
        <f t="shared" si="125"/>
        <v/>
      </c>
      <c r="AI1312" s="17">
        <f>IF('Peer Comparison Tool'!$D$11="NR","",IF($C1312='Peer Comparison Tool'!$D$9,COUNT('ALLL &lt;50B Database'!$AI$1:AI1311)+1,""))</f>
        <v>41</v>
      </c>
    </row>
    <row r="1313" spans="1:35" x14ac:dyDescent="0.25">
      <c r="A1313" t="s">
        <v>498</v>
      </c>
      <c r="B1313">
        <v>188430</v>
      </c>
      <c r="C1313" s="5" t="s">
        <v>462</v>
      </c>
      <c r="D1313" s="5" t="s">
        <v>4390</v>
      </c>
      <c r="E1313" s="5" t="s">
        <v>4388</v>
      </c>
      <c r="F1313" s="2">
        <v>3072</v>
      </c>
      <c r="G1313" s="2">
        <v>525221</v>
      </c>
      <c r="H1313" s="2">
        <v>287010</v>
      </c>
      <c r="I1313" s="2">
        <v>14406</v>
      </c>
      <c r="J1313" s="2">
        <v>272604</v>
      </c>
      <c r="K1313" s="33">
        <v>1.1269093630320906E-2</v>
      </c>
      <c r="L1313" s="2">
        <v>2670</v>
      </c>
      <c r="M1313" s="2">
        <v>496400</v>
      </c>
      <c r="N1313" s="2">
        <v>320643</v>
      </c>
      <c r="O1313" s="33">
        <v>8.3270178984103816E-3</v>
      </c>
      <c r="P1313" s="2">
        <v>2664</v>
      </c>
      <c r="Q1313" s="2">
        <v>522252</v>
      </c>
      <c r="R1313" s="2">
        <v>275020</v>
      </c>
      <c r="S1313" s="35">
        <v>9.6865682495818478E-3</v>
      </c>
      <c r="T1313" t="s">
        <v>4388</v>
      </c>
      <c r="U1313" t="s">
        <v>4388</v>
      </c>
      <c r="V1313" s="5" t="s">
        <v>4390</v>
      </c>
      <c r="W1313" s="5">
        <v>0</v>
      </c>
      <c r="X1313" s="4">
        <v>1.5825253807390579E-3</v>
      </c>
      <c r="Y1313" s="6">
        <v>408</v>
      </c>
      <c r="Z1313" s="4">
        <v>1.3595503511714662E-3</v>
      </c>
      <c r="AA1313" s="5">
        <v>3259</v>
      </c>
      <c r="AC1313" s="16" t="str">
        <f t="shared" si="120"/>
        <v/>
      </c>
      <c r="AD1313" s="16" t="str">
        <f t="shared" si="121"/>
        <v/>
      </c>
      <c r="AE1313" s="16" t="str">
        <f t="shared" si="122"/>
        <v/>
      </c>
      <c r="AF1313" s="16">
        <f t="shared" si="123"/>
        <v>1.1269093630320906E-2</v>
      </c>
      <c r="AG1313" s="16" t="str">
        <f t="shared" si="124"/>
        <v/>
      </c>
      <c r="AH1313" s="16" t="str">
        <f t="shared" si="125"/>
        <v/>
      </c>
      <c r="AI1313" s="17">
        <f>IF('Peer Comparison Tool'!$D$11="NR","",IF($C1313='Peer Comparison Tool'!$D$9,COUNT('ALLL &lt;50B Database'!$AI$1:AI1312)+1,""))</f>
        <v>42</v>
      </c>
    </row>
    <row r="1314" spans="1:35" x14ac:dyDescent="0.25">
      <c r="A1314" t="s">
        <v>342</v>
      </c>
      <c r="B1314">
        <v>296456</v>
      </c>
      <c r="C1314" s="5" t="s">
        <v>3209</v>
      </c>
      <c r="D1314" s="5" t="s">
        <v>4390</v>
      </c>
      <c r="E1314" s="5" t="s">
        <v>4388</v>
      </c>
      <c r="F1314" s="2">
        <v>3842</v>
      </c>
      <c r="G1314" s="2">
        <v>525048</v>
      </c>
      <c r="H1314" s="2">
        <v>380102</v>
      </c>
      <c r="I1314" s="2">
        <v>15073</v>
      </c>
      <c r="J1314" s="2">
        <v>365029</v>
      </c>
      <c r="K1314" s="33">
        <v>1.0525191149196365E-2</v>
      </c>
      <c r="L1314" s="2">
        <v>3359</v>
      </c>
      <c r="M1314" s="2">
        <v>322210</v>
      </c>
      <c r="N1314" s="2">
        <v>270647</v>
      </c>
      <c r="O1314" s="33">
        <v>1.241100030667253E-2</v>
      </c>
      <c r="P1314" s="2">
        <v>3598</v>
      </c>
      <c r="Q1314" s="2">
        <v>481165</v>
      </c>
      <c r="R1314" s="2">
        <v>362519</v>
      </c>
      <c r="S1314" s="35">
        <v>9.9249970346381843E-3</v>
      </c>
      <c r="T1314" t="s">
        <v>4388</v>
      </c>
      <c r="U1314" t="s">
        <v>4388</v>
      </c>
      <c r="V1314" s="5" t="s">
        <v>4390</v>
      </c>
      <c r="W1314" s="5">
        <v>0</v>
      </c>
      <c r="X1314" s="4">
        <v>6.0019411455818072E-4</v>
      </c>
      <c r="Y1314" s="6">
        <v>244</v>
      </c>
      <c r="Z1314" s="4">
        <v>-2.4860032720343452E-3</v>
      </c>
      <c r="AA1314" s="5">
        <v>3590</v>
      </c>
      <c r="AC1314" s="16" t="str">
        <f t="shared" si="120"/>
        <v/>
      </c>
      <c r="AD1314" s="16" t="str">
        <f t="shared" si="121"/>
        <v/>
      </c>
      <c r="AE1314" s="16" t="str">
        <f t="shared" si="122"/>
        <v/>
      </c>
      <c r="AF1314" s="16">
        <f t="shared" si="123"/>
        <v>1.0525191149196365E-2</v>
      </c>
      <c r="AG1314" s="16" t="str">
        <f t="shared" si="124"/>
        <v/>
      </c>
      <c r="AH1314" s="16" t="str">
        <f t="shared" si="125"/>
        <v/>
      </c>
      <c r="AI1314" s="17" t="str">
        <f>IF('Peer Comparison Tool'!$D$11="NR","",IF($C1314='Peer Comparison Tool'!$D$9,COUNT('ALLL &lt;50B Database'!$AI$1:AI1313)+1,""))</f>
        <v/>
      </c>
    </row>
    <row r="1315" spans="1:35" x14ac:dyDescent="0.25">
      <c r="A1315" t="s">
        <v>1721</v>
      </c>
      <c r="B1315">
        <v>345877</v>
      </c>
      <c r="C1315" s="5" t="s">
        <v>1695</v>
      </c>
      <c r="D1315" s="5" t="s">
        <v>4390</v>
      </c>
      <c r="E1315" s="5" t="s">
        <v>4388</v>
      </c>
      <c r="F1315" s="2">
        <v>3784</v>
      </c>
      <c r="G1315" s="2">
        <v>524531</v>
      </c>
      <c r="H1315" s="2">
        <v>428329</v>
      </c>
      <c r="I1315" s="2">
        <v>27327</v>
      </c>
      <c r="J1315" s="2">
        <v>401002</v>
      </c>
      <c r="K1315" s="33">
        <v>9.4363619134069151E-3</v>
      </c>
      <c r="L1315" s="2">
        <v>3422</v>
      </c>
      <c r="M1315" s="2">
        <v>488828</v>
      </c>
      <c r="N1315" s="2">
        <v>403628</v>
      </c>
      <c r="O1315" s="33">
        <v>8.4781036003448718E-3</v>
      </c>
      <c r="P1315" s="2">
        <v>3764</v>
      </c>
      <c r="Q1315" s="2">
        <v>493983</v>
      </c>
      <c r="R1315" s="2">
        <v>406000</v>
      </c>
      <c r="S1315" s="35">
        <v>9.2709359605911337E-3</v>
      </c>
      <c r="T1315" t="s">
        <v>4388</v>
      </c>
      <c r="U1315" t="s">
        <v>4388</v>
      </c>
      <c r="V1315" s="5" t="s">
        <v>4390</v>
      </c>
      <c r="W1315" s="5">
        <v>0</v>
      </c>
      <c r="X1315" s="4">
        <v>1.6542595281578143E-4</v>
      </c>
      <c r="Y1315" s="6">
        <v>20</v>
      </c>
      <c r="Z1315" s="4">
        <v>7.928323602462619E-4</v>
      </c>
      <c r="AA1315" s="5">
        <v>3959</v>
      </c>
      <c r="AC1315" s="16" t="str">
        <f t="shared" si="120"/>
        <v/>
      </c>
      <c r="AD1315" s="16" t="str">
        <f t="shared" si="121"/>
        <v/>
      </c>
      <c r="AE1315" s="16" t="str">
        <f t="shared" si="122"/>
        <v/>
      </c>
      <c r="AF1315" s="16">
        <f t="shared" si="123"/>
        <v>9.4363619134069151E-3</v>
      </c>
      <c r="AG1315" s="16" t="str">
        <f t="shared" si="124"/>
        <v/>
      </c>
      <c r="AH1315" s="16" t="str">
        <f t="shared" si="125"/>
        <v/>
      </c>
      <c r="AI1315" s="17" t="str">
        <f>IF('Peer Comparison Tool'!$D$11="NR","",IF($C1315='Peer Comparison Tool'!$D$9,COUNT('ALLL &lt;50B Database'!$AI$1:AI1314)+1,""))</f>
        <v/>
      </c>
    </row>
    <row r="1316" spans="1:35" x14ac:dyDescent="0.25">
      <c r="A1316" t="s">
        <v>4207</v>
      </c>
      <c r="B1316">
        <v>833749</v>
      </c>
      <c r="C1316" s="5" t="s">
        <v>4163</v>
      </c>
      <c r="D1316" s="5" t="s">
        <v>4390</v>
      </c>
      <c r="E1316" s="5" t="s">
        <v>4388</v>
      </c>
      <c r="F1316" s="2">
        <v>5618</v>
      </c>
      <c r="G1316" s="2">
        <v>524423</v>
      </c>
      <c r="H1316" s="2">
        <v>293252</v>
      </c>
      <c r="I1316" s="2">
        <v>31167</v>
      </c>
      <c r="J1316" s="2">
        <v>262085</v>
      </c>
      <c r="K1316" s="33">
        <v>2.1435793731041455E-2</v>
      </c>
      <c r="L1316" s="2">
        <v>4473</v>
      </c>
      <c r="M1316" s="2">
        <v>441172</v>
      </c>
      <c r="N1316" s="2">
        <v>269880</v>
      </c>
      <c r="O1316" s="33">
        <v>1.6574032903512673E-2</v>
      </c>
      <c r="P1316" s="2">
        <v>4548</v>
      </c>
      <c r="Q1316" s="2">
        <v>453525</v>
      </c>
      <c r="R1316" s="2">
        <v>265946</v>
      </c>
      <c r="S1316" s="35">
        <v>1.7101216036338206E-2</v>
      </c>
      <c r="T1316" t="s">
        <v>4388</v>
      </c>
      <c r="U1316" t="s">
        <v>4388</v>
      </c>
      <c r="V1316" s="5" t="s">
        <v>4390</v>
      </c>
      <c r="W1316" s="5">
        <v>0</v>
      </c>
      <c r="X1316" s="4">
        <v>4.334577694703249E-3</v>
      </c>
      <c r="Y1316" s="6">
        <v>1070</v>
      </c>
      <c r="Z1316" s="4">
        <v>5.2718313282553234E-4</v>
      </c>
      <c r="AA1316" s="5">
        <v>434</v>
      </c>
      <c r="AC1316" s="16" t="str">
        <f t="shared" si="120"/>
        <v/>
      </c>
      <c r="AD1316" s="16" t="str">
        <f t="shared" si="121"/>
        <v/>
      </c>
      <c r="AE1316" s="16" t="str">
        <f t="shared" si="122"/>
        <v/>
      </c>
      <c r="AF1316" s="16">
        <f t="shared" si="123"/>
        <v>2.1435793731041455E-2</v>
      </c>
      <c r="AG1316" s="16" t="str">
        <f t="shared" si="124"/>
        <v/>
      </c>
      <c r="AH1316" s="16" t="str">
        <f t="shared" si="125"/>
        <v/>
      </c>
      <c r="AI1316" s="17" t="str">
        <f>IF('Peer Comparison Tool'!$D$11="NR","",IF($C1316='Peer Comparison Tool'!$D$9,COUNT('ALLL &lt;50B Database'!$AI$1:AI1315)+1,""))</f>
        <v/>
      </c>
    </row>
    <row r="1317" spans="1:35" x14ac:dyDescent="0.25">
      <c r="A1317" t="s">
        <v>3831</v>
      </c>
      <c r="B1317">
        <v>3284445</v>
      </c>
      <c r="C1317" s="5" t="s">
        <v>3704</v>
      </c>
      <c r="D1317" s="5" t="s">
        <v>4390</v>
      </c>
      <c r="E1317" s="5" t="s">
        <v>4388</v>
      </c>
      <c r="F1317" s="2">
        <v>2548</v>
      </c>
      <c r="G1317" s="2">
        <v>524259</v>
      </c>
      <c r="H1317" s="2">
        <v>394441</v>
      </c>
      <c r="I1317" s="2">
        <v>98305</v>
      </c>
      <c r="J1317" s="2">
        <v>296136</v>
      </c>
      <c r="K1317" s="33">
        <v>8.6041548477726448E-3</v>
      </c>
      <c r="L1317" s="2">
        <v>1408</v>
      </c>
      <c r="M1317" s="2">
        <v>358781</v>
      </c>
      <c r="N1317" s="2">
        <v>290697</v>
      </c>
      <c r="O1317" s="33">
        <v>4.8435312369924698E-3</v>
      </c>
      <c r="P1317" s="2">
        <v>2221</v>
      </c>
      <c r="Q1317" s="2">
        <v>411584</v>
      </c>
      <c r="R1317" s="2">
        <v>292587</v>
      </c>
      <c r="S1317" s="35">
        <v>7.5909045856446117E-3</v>
      </c>
      <c r="T1317" t="s">
        <v>4388</v>
      </c>
      <c r="U1317" t="s">
        <v>4388</v>
      </c>
      <c r="V1317" s="5" t="s">
        <v>4390</v>
      </c>
      <c r="W1317" s="5">
        <v>0</v>
      </c>
      <c r="X1317" s="4">
        <v>1.0132502621280331E-3</v>
      </c>
      <c r="Y1317" s="6">
        <v>327</v>
      </c>
      <c r="Z1317" s="4">
        <v>2.7473733486521419E-3</v>
      </c>
      <c r="AA1317" s="5">
        <v>4177</v>
      </c>
      <c r="AC1317" s="16" t="str">
        <f t="shared" si="120"/>
        <v/>
      </c>
      <c r="AD1317" s="16" t="str">
        <f t="shared" si="121"/>
        <v/>
      </c>
      <c r="AE1317" s="16" t="str">
        <f t="shared" si="122"/>
        <v/>
      </c>
      <c r="AF1317" s="16">
        <f t="shared" si="123"/>
        <v>8.6041548477726448E-3</v>
      </c>
      <c r="AG1317" s="16" t="str">
        <f t="shared" si="124"/>
        <v/>
      </c>
      <c r="AH1317" s="16" t="str">
        <f t="shared" si="125"/>
        <v/>
      </c>
      <c r="AI1317" s="17" t="str">
        <f>IF('Peer Comparison Tool'!$D$11="NR","",IF($C1317='Peer Comparison Tool'!$D$9,COUNT('ALLL &lt;50B Database'!$AI$1:AI1316)+1,""))</f>
        <v/>
      </c>
    </row>
    <row r="1318" spans="1:35" x14ac:dyDescent="0.25">
      <c r="A1318" t="s">
        <v>2359</v>
      </c>
      <c r="B1318">
        <v>3374382</v>
      </c>
      <c r="C1318" s="5" t="s">
        <v>2299</v>
      </c>
      <c r="D1318" s="5" t="s">
        <v>4390</v>
      </c>
      <c r="E1318" s="5" t="s">
        <v>4388</v>
      </c>
      <c r="F1318" s="2">
        <v>5897</v>
      </c>
      <c r="G1318" s="2">
        <v>523982</v>
      </c>
      <c r="H1318" s="2">
        <v>450892</v>
      </c>
      <c r="I1318" s="2">
        <v>86046</v>
      </c>
      <c r="J1318" s="2">
        <v>364846</v>
      </c>
      <c r="K1318" s="33">
        <v>1.6162983834275283E-2</v>
      </c>
      <c r="L1318" s="2">
        <v>4244</v>
      </c>
      <c r="M1318" s="2">
        <v>382912</v>
      </c>
      <c r="N1318" s="2">
        <v>330894</v>
      </c>
      <c r="O1318" s="33">
        <v>1.2825859640851754E-2</v>
      </c>
      <c r="P1318" s="2">
        <v>4419</v>
      </c>
      <c r="Q1318" s="2">
        <v>410773</v>
      </c>
      <c r="R1318" s="2">
        <v>352356</v>
      </c>
      <c r="S1318" s="35">
        <v>1.2541293464564247E-2</v>
      </c>
      <c r="T1318" t="s">
        <v>4388</v>
      </c>
      <c r="U1318" t="s">
        <v>4388</v>
      </c>
      <c r="V1318" s="5" t="s">
        <v>4390</v>
      </c>
      <c r="W1318" s="5">
        <v>0</v>
      </c>
      <c r="X1318" s="4">
        <v>3.6216903697110364E-3</v>
      </c>
      <c r="Y1318" s="6">
        <v>1478</v>
      </c>
      <c r="Z1318" s="4">
        <v>-2.8456617628750715E-4</v>
      </c>
      <c r="AA1318" s="5">
        <v>1231</v>
      </c>
      <c r="AC1318" s="16" t="str">
        <f t="shared" si="120"/>
        <v/>
      </c>
      <c r="AD1318" s="16" t="str">
        <f t="shared" si="121"/>
        <v/>
      </c>
      <c r="AE1318" s="16" t="str">
        <f t="shared" si="122"/>
        <v/>
      </c>
      <c r="AF1318" s="16">
        <f t="shared" si="123"/>
        <v>1.6162983834275283E-2</v>
      </c>
      <c r="AG1318" s="16" t="str">
        <f t="shared" si="124"/>
        <v/>
      </c>
      <c r="AH1318" s="16" t="str">
        <f t="shared" si="125"/>
        <v/>
      </c>
      <c r="AI1318" s="17" t="str">
        <f>IF('Peer Comparison Tool'!$D$11="NR","",IF($C1318='Peer Comparison Tool'!$D$9,COUNT('ALLL &lt;50B Database'!$AI$1:AI1317)+1,""))</f>
        <v/>
      </c>
    </row>
    <row r="1319" spans="1:35" x14ac:dyDescent="0.25">
      <c r="A1319" t="s">
        <v>3812</v>
      </c>
      <c r="B1319">
        <v>596156</v>
      </c>
      <c r="C1319" s="5" t="s">
        <v>3704</v>
      </c>
      <c r="D1319" s="5" t="s">
        <v>4387</v>
      </c>
      <c r="E1319" s="5" t="s">
        <v>4388</v>
      </c>
      <c r="F1319" s="2">
        <v>4345</v>
      </c>
      <c r="G1319" s="2">
        <v>523932</v>
      </c>
      <c r="H1319" s="2">
        <v>416171</v>
      </c>
      <c r="I1319" s="2">
        <v>50343</v>
      </c>
      <c r="J1319" s="2">
        <v>365828</v>
      </c>
      <c r="K1319" s="33">
        <v>1.1877166318597811E-2</v>
      </c>
      <c r="L1319" s="2">
        <v>3201</v>
      </c>
      <c r="M1319" s="2">
        <v>466629</v>
      </c>
      <c r="N1319" s="2">
        <v>372179</v>
      </c>
      <c r="O1319" s="33">
        <v>8.6007002007098734E-3</v>
      </c>
      <c r="P1319" s="2">
        <v>3368</v>
      </c>
      <c r="Q1319" s="2">
        <v>470447</v>
      </c>
      <c r="R1319" s="2">
        <v>370794</v>
      </c>
      <c r="S1319" s="35">
        <v>9.0832106236886246E-3</v>
      </c>
      <c r="T1319" t="s">
        <v>4388</v>
      </c>
      <c r="U1319" t="s">
        <v>4388</v>
      </c>
      <c r="V1319" s="5" t="s">
        <v>4387</v>
      </c>
      <c r="W1319" s="5">
        <v>0</v>
      </c>
      <c r="X1319" s="4">
        <v>2.7939556949091865E-3</v>
      </c>
      <c r="Y1319" s="6">
        <v>977</v>
      </c>
      <c r="Z1319" s="4">
        <v>4.8251042297875121E-4</v>
      </c>
      <c r="AA1319" s="5">
        <v>2986</v>
      </c>
      <c r="AC1319" s="16" t="str">
        <f t="shared" si="120"/>
        <v/>
      </c>
      <c r="AD1319" s="16" t="str">
        <f t="shared" si="121"/>
        <v/>
      </c>
      <c r="AE1319" s="16" t="str">
        <f t="shared" si="122"/>
        <v/>
      </c>
      <c r="AF1319" s="16">
        <f t="shared" si="123"/>
        <v>1.1877166318597811E-2</v>
      </c>
      <c r="AG1319" s="16" t="str">
        <f t="shared" si="124"/>
        <v/>
      </c>
      <c r="AH1319" s="16" t="str">
        <f t="shared" si="125"/>
        <v/>
      </c>
      <c r="AI1319" s="17" t="str">
        <f>IF('Peer Comparison Tool'!$D$11="NR","",IF($C1319='Peer Comparison Tool'!$D$9,COUNT('ALLL &lt;50B Database'!$AI$1:AI1318)+1,""))</f>
        <v/>
      </c>
    </row>
    <row r="1320" spans="1:35" x14ac:dyDescent="0.25">
      <c r="A1320" t="s">
        <v>1918</v>
      </c>
      <c r="B1320">
        <v>169327</v>
      </c>
      <c r="C1320" s="5" t="s">
        <v>1902</v>
      </c>
      <c r="D1320" s="5" t="s">
        <v>4390</v>
      </c>
      <c r="E1320" s="5" t="s">
        <v>4388</v>
      </c>
      <c r="F1320" s="2">
        <v>3456</v>
      </c>
      <c r="G1320" s="2">
        <v>523530</v>
      </c>
      <c r="H1320" s="2">
        <v>410750</v>
      </c>
      <c r="I1320" s="2">
        <v>55736</v>
      </c>
      <c r="J1320" s="2">
        <v>355014</v>
      </c>
      <c r="K1320" s="33">
        <v>9.7348273589210558E-3</v>
      </c>
      <c r="L1320" s="2">
        <v>3381</v>
      </c>
      <c r="M1320" s="2">
        <v>462690</v>
      </c>
      <c r="N1320" s="2">
        <v>359623</v>
      </c>
      <c r="O1320" s="33">
        <v>9.4015121391012261E-3</v>
      </c>
      <c r="P1320" s="2">
        <v>3409</v>
      </c>
      <c r="Q1320" s="2">
        <v>462435</v>
      </c>
      <c r="R1320" s="2">
        <v>360979</v>
      </c>
      <c r="S1320" s="35">
        <v>9.4437626565534276E-3</v>
      </c>
      <c r="T1320" t="s">
        <v>4388</v>
      </c>
      <c r="U1320" t="s">
        <v>4388</v>
      </c>
      <c r="V1320" s="5" t="s">
        <v>4390</v>
      </c>
      <c r="W1320" s="5">
        <v>0</v>
      </c>
      <c r="X1320" s="4">
        <v>2.910647023676282E-4</v>
      </c>
      <c r="Y1320" s="6">
        <v>47</v>
      </c>
      <c r="Z1320" s="4">
        <v>4.22505174522015E-5</v>
      </c>
      <c r="AA1320" s="5">
        <v>3872</v>
      </c>
      <c r="AC1320" s="16" t="str">
        <f t="shared" si="120"/>
        <v/>
      </c>
      <c r="AD1320" s="16" t="str">
        <f t="shared" si="121"/>
        <v/>
      </c>
      <c r="AE1320" s="16" t="str">
        <f t="shared" si="122"/>
        <v/>
      </c>
      <c r="AF1320" s="16">
        <f t="shared" si="123"/>
        <v>9.7348273589210558E-3</v>
      </c>
      <c r="AG1320" s="16" t="str">
        <f t="shared" si="124"/>
        <v/>
      </c>
      <c r="AH1320" s="16" t="str">
        <f t="shared" si="125"/>
        <v/>
      </c>
      <c r="AI1320" s="17" t="str">
        <f>IF('Peer Comparison Tool'!$D$11="NR","",IF($C1320='Peer Comparison Tool'!$D$9,COUNT('ALLL &lt;50B Database'!$AI$1:AI1319)+1,""))</f>
        <v/>
      </c>
    </row>
    <row r="1321" spans="1:35" x14ac:dyDescent="0.25">
      <c r="A1321" t="s">
        <v>154</v>
      </c>
      <c r="B1321">
        <v>619327</v>
      </c>
      <c r="C1321" s="5" t="s">
        <v>4058</v>
      </c>
      <c r="D1321" s="5" t="s">
        <v>4390</v>
      </c>
      <c r="E1321" s="5" t="s">
        <v>4388</v>
      </c>
      <c r="F1321" s="2">
        <v>6175</v>
      </c>
      <c r="G1321" s="2">
        <v>522900</v>
      </c>
      <c r="H1321" s="2">
        <v>293141</v>
      </c>
      <c r="I1321" s="2">
        <v>0</v>
      </c>
      <c r="J1321" s="2">
        <v>293141</v>
      </c>
      <c r="K1321" s="33">
        <v>2.1064948267216117E-2</v>
      </c>
      <c r="L1321" s="2">
        <v>5677</v>
      </c>
      <c r="M1321" s="2">
        <v>476543</v>
      </c>
      <c r="N1321" s="2">
        <v>266741</v>
      </c>
      <c r="O1321" s="33">
        <v>2.1282817414645668E-2</v>
      </c>
      <c r="P1321" s="2">
        <v>5676</v>
      </c>
      <c r="Q1321" s="2">
        <v>487732</v>
      </c>
      <c r="R1321" s="2">
        <v>282477</v>
      </c>
      <c r="S1321" s="35">
        <v>2.0093671343153603E-2</v>
      </c>
      <c r="T1321" t="s">
        <v>4388</v>
      </c>
      <c r="U1321" t="s">
        <v>4388</v>
      </c>
      <c r="V1321" s="5" t="s">
        <v>4390</v>
      </c>
      <c r="W1321" s="5">
        <v>0</v>
      </c>
      <c r="X1321" s="4">
        <v>9.7127692406251409E-4</v>
      </c>
      <c r="Y1321" s="6">
        <v>499</v>
      </c>
      <c r="Z1321" s="4">
        <v>-1.1891460714920643E-3</v>
      </c>
      <c r="AA1321" s="5">
        <v>461</v>
      </c>
      <c r="AC1321" s="16" t="str">
        <f t="shared" si="120"/>
        <v/>
      </c>
      <c r="AD1321" s="16" t="str">
        <f t="shared" si="121"/>
        <v/>
      </c>
      <c r="AE1321" s="16" t="str">
        <f t="shared" si="122"/>
        <v/>
      </c>
      <c r="AF1321" s="16">
        <f t="shared" si="123"/>
        <v>2.1064948267216117E-2</v>
      </c>
      <c r="AG1321" s="16" t="str">
        <f t="shared" si="124"/>
        <v/>
      </c>
      <c r="AH1321" s="16" t="str">
        <f t="shared" si="125"/>
        <v/>
      </c>
      <c r="AI1321" s="17" t="str">
        <f>IF('Peer Comparison Tool'!$D$11="NR","",IF($C1321='Peer Comparison Tool'!$D$9,COUNT('ALLL &lt;50B Database'!$AI$1:AI1320)+1,""))</f>
        <v/>
      </c>
    </row>
    <row r="1322" spans="1:35" x14ac:dyDescent="0.25">
      <c r="A1322" t="s">
        <v>1986</v>
      </c>
      <c r="B1322">
        <v>239556</v>
      </c>
      <c r="C1322" s="5" t="s">
        <v>1963</v>
      </c>
      <c r="D1322" s="5" t="s">
        <v>4390</v>
      </c>
      <c r="E1322" s="5" t="s">
        <v>4388</v>
      </c>
      <c r="F1322" s="2">
        <v>4744</v>
      </c>
      <c r="G1322" s="2">
        <v>522711</v>
      </c>
      <c r="H1322" s="2">
        <v>372034</v>
      </c>
      <c r="I1322" s="2">
        <v>0</v>
      </c>
      <c r="J1322" s="2">
        <v>372034</v>
      </c>
      <c r="K1322" s="33">
        <v>1.275152271028992E-2</v>
      </c>
      <c r="L1322" s="2">
        <v>4476</v>
      </c>
      <c r="M1322" s="2">
        <v>468903</v>
      </c>
      <c r="N1322" s="2">
        <v>345280</v>
      </c>
      <c r="O1322" s="33">
        <v>1.296339202965709E-2</v>
      </c>
      <c r="P1322" s="2">
        <v>4620</v>
      </c>
      <c r="Q1322" s="2">
        <v>467636</v>
      </c>
      <c r="R1322" s="2">
        <v>340733</v>
      </c>
      <c r="S1322" s="35">
        <v>1.3559003677366149E-2</v>
      </c>
      <c r="T1322" t="s">
        <v>4388</v>
      </c>
      <c r="U1322" t="s">
        <v>4388</v>
      </c>
      <c r="V1322" s="5" t="s">
        <v>4390</v>
      </c>
      <c r="W1322" s="5">
        <v>0</v>
      </c>
      <c r="X1322" s="4">
        <v>-8.0748096707622917E-4</v>
      </c>
      <c r="Y1322" s="6">
        <v>124</v>
      </c>
      <c r="Z1322" s="4">
        <v>5.9561164770905936E-4</v>
      </c>
      <c r="AA1322" s="5">
        <v>2568</v>
      </c>
      <c r="AC1322" s="16" t="str">
        <f t="shared" si="120"/>
        <v/>
      </c>
      <c r="AD1322" s="16" t="str">
        <f t="shared" si="121"/>
        <v/>
      </c>
      <c r="AE1322" s="16" t="str">
        <f t="shared" si="122"/>
        <v/>
      </c>
      <c r="AF1322" s="16">
        <f t="shared" si="123"/>
        <v>1.275152271028992E-2</v>
      </c>
      <c r="AG1322" s="16" t="str">
        <f t="shared" si="124"/>
        <v/>
      </c>
      <c r="AH1322" s="16" t="str">
        <f t="shared" si="125"/>
        <v/>
      </c>
      <c r="AI1322" s="17" t="str">
        <f>IF('Peer Comparison Tool'!$D$11="NR","",IF($C1322='Peer Comparison Tool'!$D$9,COUNT('ALLL &lt;50B Database'!$AI$1:AI1321)+1,""))</f>
        <v/>
      </c>
    </row>
    <row r="1323" spans="1:35" x14ac:dyDescent="0.25">
      <c r="A1323" t="s">
        <v>502</v>
      </c>
      <c r="B1323">
        <v>1002430</v>
      </c>
      <c r="C1323" s="5" t="s">
        <v>462</v>
      </c>
      <c r="D1323" s="5" t="s">
        <v>4390</v>
      </c>
      <c r="E1323" s="5" t="s">
        <v>4388</v>
      </c>
      <c r="F1323" s="2">
        <v>5513</v>
      </c>
      <c r="G1323" s="2">
        <v>522356</v>
      </c>
      <c r="H1323" s="2">
        <v>357185</v>
      </c>
      <c r="I1323" s="2">
        <v>0</v>
      </c>
      <c r="J1323" s="2">
        <v>357185</v>
      </c>
      <c r="K1323" s="33">
        <v>1.5434578719711075E-2</v>
      </c>
      <c r="L1323" s="2">
        <v>4887</v>
      </c>
      <c r="M1323" s="2">
        <v>467405</v>
      </c>
      <c r="N1323" s="2">
        <v>375211</v>
      </c>
      <c r="O1323" s="33">
        <v>1.302467145152994E-2</v>
      </c>
      <c r="P1323" s="2">
        <v>4974</v>
      </c>
      <c r="Q1323" s="2">
        <v>489130</v>
      </c>
      <c r="R1323" s="2">
        <v>364618</v>
      </c>
      <c r="S1323" s="35">
        <v>1.3641674300226539E-2</v>
      </c>
      <c r="T1323" t="s">
        <v>4388</v>
      </c>
      <c r="U1323" t="s">
        <v>4388</v>
      </c>
      <c r="V1323" s="5" t="s">
        <v>4390</v>
      </c>
      <c r="W1323" s="5">
        <v>0</v>
      </c>
      <c r="X1323" s="4">
        <v>1.7929044194845353E-3</v>
      </c>
      <c r="Y1323" s="6">
        <v>539</v>
      </c>
      <c r="Z1323" s="4">
        <v>6.1700284869659928E-4</v>
      </c>
      <c r="AA1323" s="5">
        <v>1455</v>
      </c>
      <c r="AC1323" s="16" t="str">
        <f t="shared" si="120"/>
        <v/>
      </c>
      <c r="AD1323" s="16" t="str">
        <f t="shared" si="121"/>
        <v/>
      </c>
      <c r="AE1323" s="16" t="str">
        <f t="shared" si="122"/>
        <v/>
      </c>
      <c r="AF1323" s="16">
        <f t="shared" si="123"/>
        <v>1.5434578719711075E-2</v>
      </c>
      <c r="AG1323" s="16" t="str">
        <f t="shared" si="124"/>
        <v/>
      </c>
      <c r="AH1323" s="16" t="str">
        <f t="shared" si="125"/>
        <v/>
      </c>
      <c r="AI1323" s="17">
        <f>IF('Peer Comparison Tool'!$D$11="NR","",IF($C1323='Peer Comparison Tool'!$D$9,COUNT('ALLL &lt;50B Database'!$AI$1:AI1322)+1,""))</f>
        <v>43</v>
      </c>
    </row>
    <row r="1324" spans="1:35" x14ac:dyDescent="0.25">
      <c r="A1324" t="s">
        <v>1987</v>
      </c>
      <c r="B1324">
        <v>832546</v>
      </c>
      <c r="C1324" s="5" t="s">
        <v>1963</v>
      </c>
      <c r="D1324" s="5" t="s">
        <v>4387</v>
      </c>
      <c r="E1324" s="5" t="s">
        <v>4388</v>
      </c>
      <c r="F1324" s="2">
        <v>3404</v>
      </c>
      <c r="G1324" s="2">
        <v>522132</v>
      </c>
      <c r="H1324" s="2">
        <v>383231</v>
      </c>
      <c r="I1324" s="2">
        <v>35200</v>
      </c>
      <c r="J1324" s="2">
        <v>348031</v>
      </c>
      <c r="K1324" s="33">
        <v>9.7807379227712477E-3</v>
      </c>
      <c r="L1324" s="2">
        <v>2855</v>
      </c>
      <c r="M1324" s="2">
        <v>462409</v>
      </c>
      <c r="N1324" s="2">
        <v>347297</v>
      </c>
      <c r="O1324" s="33">
        <v>8.2206296052082222E-3</v>
      </c>
      <c r="P1324" s="2">
        <v>2829</v>
      </c>
      <c r="Q1324" s="2">
        <v>455628</v>
      </c>
      <c r="R1324" s="2">
        <v>343872</v>
      </c>
      <c r="S1324" s="35">
        <v>8.2268983807928537E-3</v>
      </c>
      <c r="T1324" t="s">
        <v>4388</v>
      </c>
      <c r="U1324" t="s">
        <v>4388</v>
      </c>
      <c r="V1324" s="5" t="s">
        <v>4387</v>
      </c>
      <c r="W1324" s="5">
        <v>0</v>
      </c>
      <c r="X1324" s="4">
        <v>1.553839541978394E-3</v>
      </c>
      <c r="Y1324" s="6">
        <v>575</v>
      </c>
      <c r="Z1324" s="4">
        <v>6.2687755846314863E-6</v>
      </c>
      <c r="AA1324" s="5">
        <v>3852</v>
      </c>
      <c r="AC1324" s="16" t="str">
        <f t="shared" si="120"/>
        <v/>
      </c>
      <c r="AD1324" s="16" t="str">
        <f t="shared" si="121"/>
        <v/>
      </c>
      <c r="AE1324" s="16" t="str">
        <f t="shared" si="122"/>
        <v/>
      </c>
      <c r="AF1324" s="16">
        <f t="shared" si="123"/>
        <v>9.7807379227712477E-3</v>
      </c>
      <c r="AG1324" s="16" t="str">
        <f t="shared" si="124"/>
        <v/>
      </c>
      <c r="AH1324" s="16" t="str">
        <f t="shared" si="125"/>
        <v/>
      </c>
      <c r="AI1324" s="17" t="str">
        <f>IF('Peer Comparison Tool'!$D$11="NR","",IF($C1324='Peer Comparison Tool'!$D$9,COUNT('ALLL &lt;50B Database'!$AI$1:AI1323)+1,""))</f>
        <v/>
      </c>
    </row>
    <row r="1325" spans="1:35" x14ac:dyDescent="0.25">
      <c r="A1325" t="s">
        <v>756</v>
      </c>
      <c r="B1325">
        <v>865544</v>
      </c>
      <c r="C1325" s="5" t="s">
        <v>716</v>
      </c>
      <c r="D1325" s="5" t="s">
        <v>4390</v>
      </c>
      <c r="E1325" s="5" t="s">
        <v>4388</v>
      </c>
      <c r="F1325" s="2">
        <v>4972</v>
      </c>
      <c r="G1325" s="2">
        <v>521828</v>
      </c>
      <c r="H1325" s="2">
        <v>377453</v>
      </c>
      <c r="I1325" s="2">
        <v>0</v>
      </c>
      <c r="J1325" s="2">
        <v>377453</v>
      </c>
      <c r="K1325" s="33">
        <v>1.3172500947137789E-2</v>
      </c>
      <c r="L1325" s="2">
        <v>4497</v>
      </c>
      <c r="M1325" s="2">
        <v>451985</v>
      </c>
      <c r="N1325" s="2">
        <v>335727</v>
      </c>
      <c r="O1325" s="33">
        <v>1.3394811856061622E-2</v>
      </c>
      <c r="P1325" s="2">
        <v>4521</v>
      </c>
      <c r="Q1325" s="2">
        <v>447299</v>
      </c>
      <c r="R1325" s="2">
        <v>350206</v>
      </c>
      <c r="S1325" s="35">
        <v>1.2909544667995409E-2</v>
      </c>
      <c r="T1325" t="s">
        <v>4388</v>
      </c>
      <c r="U1325" t="s">
        <v>4388</v>
      </c>
      <c r="V1325" s="5" t="s">
        <v>4390</v>
      </c>
      <c r="W1325" s="5">
        <v>0</v>
      </c>
      <c r="X1325" s="4">
        <v>2.629562791423793E-4</v>
      </c>
      <c r="Y1325" s="6">
        <v>451</v>
      </c>
      <c r="Z1325" s="4">
        <v>-4.8526718806621294E-4</v>
      </c>
      <c r="AA1325" s="5">
        <v>2331</v>
      </c>
      <c r="AC1325" s="16" t="str">
        <f t="shared" si="120"/>
        <v/>
      </c>
      <c r="AD1325" s="16" t="str">
        <f t="shared" si="121"/>
        <v/>
      </c>
      <c r="AE1325" s="16" t="str">
        <f t="shared" si="122"/>
        <v/>
      </c>
      <c r="AF1325" s="16">
        <f t="shared" si="123"/>
        <v>1.3172500947137789E-2</v>
      </c>
      <c r="AG1325" s="16" t="str">
        <f t="shared" si="124"/>
        <v/>
      </c>
      <c r="AH1325" s="16" t="str">
        <f t="shared" si="125"/>
        <v/>
      </c>
      <c r="AI1325" s="17" t="str">
        <f>IF('Peer Comparison Tool'!$D$11="NR","",IF($C1325='Peer Comparison Tool'!$D$9,COUNT('ALLL &lt;50B Database'!$AI$1:AI1324)+1,""))</f>
        <v/>
      </c>
    </row>
    <row r="1326" spans="1:35" x14ac:dyDescent="0.25">
      <c r="A1326" t="s">
        <v>1006</v>
      </c>
      <c r="B1326">
        <v>953535</v>
      </c>
      <c r="C1326" s="5" t="s">
        <v>926</v>
      </c>
      <c r="D1326" s="5" t="s">
        <v>4390</v>
      </c>
      <c r="E1326" s="5" t="s">
        <v>4388</v>
      </c>
      <c r="F1326" s="2">
        <v>4810</v>
      </c>
      <c r="G1326" s="2">
        <v>521392</v>
      </c>
      <c r="H1326" s="2">
        <v>396673</v>
      </c>
      <c r="I1326" s="2">
        <v>42009</v>
      </c>
      <c r="J1326" s="2">
        <v>354664</v>
      </c>
      <c r="K1326" s="33">
        <v>1.356213204610561E-2</v>
      </c>
      <c r="L1326" s="2">
        <v>4453</v>
      </c>
      <c r="M1326" s="2">
        <v>473977</v>
      </c>
      <c r="N1326" s="2">
        <v>365088</v>
      </c>
      <c r="O1326" s="33">
        <v>1.219705933911824E-2</v>
      </c>
      <c r="P1326" s="2">
        <v>4645</v>
      </c>
      <c r="Q1326" s="2">
        <v>475286</v>
      </c>
      <c r="R1326" s="2">
        <v>368677</v>
      </c>
      <c r="S1326" s="35">
        <v>1.2599104365067525E-2</v>
      </c>
      <c r="T1326" t="s">
        <v>4388</v>
      </c>
      <c r="U1326" t="s">
        <v>4388</v>
      </c>
      <c r="V1326" s="5" t="s">
        <v>4390</v>
      </c>
      <c r="W1326" s="5">
        <v>0</v>
      </c>
      <c r="X1326" s="4">
        <v>9.6302768103808528E-4</v>
      </c>
      <c r="Y1326" s="6">
        <v>165</v>
      </c>
      <c r="Z1326" s="4">
        <v>4.0204502594928457E-4</v>
      </c>
      <c r="AA1326" s="5">
        <v>2172</v>
      </c>
      <c r="AC1326" s="16" t="str">
        <f t="shared" si="120"/>
        <v/>
      </c>
      <c r="AD1326" s="16" t="str">
        <f t="shared" si="121"/>
        <v/>
      </c>
      <c r="AE1326" s="16" t="str">
        <f t="shared" si="122"/>
        <v/>
      </c>
      <c r="AF1326" s="16">
        <f t="shared" si="123"/>
        <v>1.356213204610561E-2</v>
      </c>
      <c r="AG1326" s="16" t="str">
        <f t="shared" si="124"/>
        <v/>
      </c>
      <c r="AH1326" s="16" t="str">
        <f t="shared" si="125"/>
        <v/>
      </c>
      <c r="AI1326" s="17" t="str">
        <f>IF('Peer Comparison Tool'!$D$11="NR","",IF($C1326='Peer Comparison Tool'!$D$9,COUNT('ALLL &lt;50B Database'!$AI$1:AI1325)+1,""))</f>
        <v/>
      </c>
    </row>
    <row r="1327" spans="1:35" x14ac:dyDescent="0.25">
      <c r="A1327" t="s">
        <v>1005</v>
      </c>
      <c r="B1327">
        <v>407645</v>
      </c>
      <c r="C1327" s="5" t="s">
        <v>926</v>
      </c>
      <c r="D1327" s="5" t="s">
        <v>4390</v>
      </c>
      <c r="E1327" s="5" t="s">
        <v>4388</v>
      </c>
      <c r="F1327" s="2">
        <v>2110</v>
      </c>
      <c r="G1327" s="2">
        <v>520837</v>
      </c>
      <c r="H1327" s="2">
        <v>171413</v>
      </c>
      <c r="I1327" s="2">
        <v>18653</v>
      </c>
      <c r="J1327" s="2">
        <v>152760</v>
      </c>
      <c r="K1327" s="33">
        <v>1.3812516365540718E-2</v>
      </c>
      <c r="L1327" s="2">
        <v>2032</v>
      </c>
      <c r="M1327" s="2">
        <v>469014</v>
      </c>
      <c r="N1327" s="2">
        <v>159628</v>
      </c>
      <c r="O1327" s="33">
        <v>1.2729596311424061E-2</v>
      </c>
      <c r="P1327" s="2">
        <v>2044</v>
      </c>
      <c r="Q1327" s="2">
        <v>477452</v>
      </c>
      <c r="R1327" s="2">
        <v>155396</v>
      </c>
      <c r="S1327" s="35">
        <v>1.3153491724368709E-2</v>
      </c>
      <c r="T1327" t="s">
        <v>4388</v>
      </c>
      <c r="U1327" t="s">
        <v>4388</v>
      </c>
      <c r="V1327" s="5" t="s">
        <v>4390</v>
      </c>
      <c r="W1327" s="5">
        <v>0</v>
      </c>
      <c r="X1327" s="4">
        <v>6.5902464117200896E-4</v>
      </c>
      <c r="Y1327" s="6">
        <v>66</v>
      </c>
      <c r="Z1327" s="4">
        <v>4.2389541294464775E-4</v>
      </c>
      <c r="AA1327" s="5">
        <v>2062</v>
      </c>
      <c r="AC1327" s="16" t="str">
        <f t="shared" si="120"/>
        <v/>
      </c>
      <c r="AD1327" s="16" t="str">
        <f t="shared" si="121"/>
        <v/>
      </c>
      <c r="AE1327" s="16" t="str">
        <f t="shared" si="122"/>
        <v/>
      </c>
      <c r="AF1327" s="16">
        <f t="shared" si="123"/>
        <v>1.3812516365540718E-2</v>
      </c>
      <c r="AG1327" s="16" t="str">
        <f t="shared" si="124"/>
        <v/>
      </c>
      <c r="AH1327" s="16" t="str">
        <f t="shared" si="125"/>
        <v/>
      </c>
      <c r="AI1327" s="17" t="str">
        <f>IF('Peer Comparison Tool'!$D$11="NR","",IF($C1327='Peer Comparison Tool'!$D$9,COUNT('ALLL &lt;50B Database'!$AI$1:AI1326)+1,""))</f>
        <v/>
      </c>
    </row>
    <row r="1328" spans="1:35" x14ac:dyDescent="0.25">
      <c r="A1328" t="s">
        <v>3439</v>
      </c>
      <c r="B1328">
        <v>824671</v>
      </c>
      <c r="C1328" s="5" t="s">
        <v>3374</v>
      </c>
      <c r="D1328" s="5" t="s">
        <v>4390</v>
      </c>
      <c r="E1328" s="5" t="s">
        <v>4388</v>
      </c>
      <c r="F1328" s="2">
        <v>3476</v>
      </c>
      <c r="G1328" s="2">
        <v>519586</v>
      </c>
      <c r="H1328" s="2">
        <v>394243</v>
      </c>
      <c r="I1328" s="2">
        <v>12488</v>
      </c>
      <c r="J1328" s="2">
        <v>381755</v>
      </c>
      <c r="K1328" s="33">
        <v>9.10531623685348E-3</v>
      </c>
      <c r="L1328" s="2">
        <v>3336</v>
      </c>
      <c r="M1328" s="2">
        <v>463395</v>
      </c>
      <c r="N1328" s="2">
        <v>368251</v>
      </c>
      <c r="O1328" s="33">
        <v>9.0590385362157872E-3</v>
      </c>
      <c r="P1328" s="2">
        <v>3421</v>
      </c>
      <c r="Q1328" s="2">
        <v>474936</v>
      </c>
      <c r="R1328" s="2">
        <v>374633</v>
      </c>
      <c r="S1328" s="35">
        <v>9.1316034625887194E-3</v>
      </c>
      <c r="T1328" t="s">
        <v>4388</v>
      </c>
      <c r="U1328" t="s">
        <v>4388</v>
      </c>
      <c r="V1328" s="5" t="s">
        <v>4390</v>
      </c>
      <c r="W1328" s="5">
        <v>0</v>
      </c>
      <c r="X1328" s="4">
        <v>-2.6287225735239367E-5</v>
      </c>
      <c r="Y1328" s="6">
        <v>55</v>
      </c>
      <c r="Z1328" s="4">
        <v>7.2564926372932145E-5</v>
      </c>
      <c r="AA1328" s="5">
        <v>4049</v>
      </c>
      <c r="AC1328" s="16" t="str">
        <f t="shared" si="120"/>
        <v/>
      </c>
      <c r="AD1328" s="16" t="str">
        <f t="shared" si="121"/>
        <v/>
      </c>
      <c r="AE1328" s="16" t="str">
        <f t="shared" si="122"/>
        <v/>
      </c>
      <c r="AF1328" s="16">
        <f t="shared" si="123"/>
        <v>9.10531623685348E-3</v>
      </c>
      <c r="AG1328" s="16" t="str">
        <f t="shared" si="124"/>
        <v/>
      </c>
      <c r="AH1328" s="16" t="str">
        <f t="shared" si="125"/>
        <v/>
      </c>
      <c r="AI1328" s="17" t="str">
        <f>IF('Peer Comparison Tool'!$D$11="NR","",IF($C1328='Peer Comparison Tool'!$D$9,COUNT('ALLL &lt;50B Database'!$AI$1:AI1327)+1,""))</f>
        <v/>
      </c>
    </row>
    <row r="1329" spans="1:35" x14ac:dyDescent="0.25">
      <c r="A1329" t="s">
        <v>3101</v>
      </c>
      <c r="B1329">
        <v>540775</v>
      </c>
      <c r="C1329" s="5" t="s">
        <v>3064</v>
      </c>
      <c r="D1329" s="5" t="s">
        <v>4387</v>
      </c>
      <c r="E1329" s="5" t="s">
        <v>4388</v>
      </c>
      <c r="F1329" s="2">
        <v>3778</v>
      </c>
      <c r="G1329" s="2">
        <v>519431</v>
      </c>
      <c r="H1329" s="2">
        <v>412077</v>
      </c>
      <c r="I1329" s="2">
        <v>42628</v>
      </c>
      <c r="J1329" s="2">
        <v>369449</v>
      </c>
      <c r="K1329" s="33">
        <v>1.0226039318011417E-2</v>
      </c>
      <c r="L1329" s="2">
        <v>3695</v>
      </c>
      <c r="M1329" s="2">
        <v>451155</v>
      </c>
      <c r="N1329" s="2">
        <v>366457</v>
      </c>
      <c r="O1329" s="33">
        <v>1.0083038391953217E-2</v>
      </c>
      <c r="P1329" s="2">
        <v>3705</v>
      </c>
      <c r="Q1329" s="2">
        <v>455674</v>
      </c>
      <c r="R1329" s="2">
        <v>373559</v>
      </c>
      <c r="S1329" s="35">
        <v>9.9181119983724128E-3</v>
      </c>
      <c r="T1329" t="s">
        <v>4388</v>
      </c>
      <c r="U1329" t="s">
        <v>4388</v>
      </c>
      <c r="V1329" s="5" t="s">
        <v>4387</v>
      </c>
      <c r="W1329" s="5">
        <v>0</v>
      </c>
      <c r="X1329" s="4">
        <v>3.0792731963900401E-4</v>
      </c>
      <c r="Y1329" s="6">
        <v>73</v>
      </c>
      <c r="Z1329" s="4">
        <v>-1.6492639358080437E-4</v>
      </c>
      <c r="AA1329" s="5">
        <v>3703</v>
      </c>
      <c r="AC1329" s="16" t="str">
        <f t="shared" si="120"/>
        <v/>
      </c>
      <c r="AD1329" s="16" t="str">
        <f t="shared" si="121"/>
        <v/>
      </c>
      <c r="AE1329" s="16" t="str">
        <f t="shared" si="122"/>
        <v/>
      </c>
      <c r="AF1329" s="16">
        <f t="shared" si="123"/>
        <v>1.0226039318011417E-2</v>
      </c>
      <c r="AG1329" s="16" t="str">
        <f t="shared" si="124"/>
        <v/>
      </c>
      <c r="AH1329" s="16" t="str">
        <f t="shared" si="125"/>
        <v/>
      </c>
      <c r="AI1329" s="17" t="str">
        <f>IF('Peer Comparison Tool'!$D$11="NR","",IF($C1329='Peer Comparison Tool'!$D$9,COUNT('ALLL &lt;50B Database'!$AI$1:AI1328)+1,""))</f>
        <v/>
      </c>
    </row>
    <row r="1330" spans="1:35" x14ac:dyDescent="0.25">
      <c r="A1330" t="s">
        <v>3571</v>
      </c>
      <c r="B1330">
        <v>108951</v>
      </c>
      <c r="C1330" s="5" t="s">
        <v>3557</v>
      </c>
      <c r="D1330" s="5" t="s">
        <v>4390</v>
      </c>
      <c r="E1330" s="5" t="s">
        <v>4388</v>
      </c>
      <c r="F1330" s="2">
        <v>3458</v>
      </c>
      <c r="G1330" s="2">
        <v>519325</v>
      </c>
      <c r="H1330" s="2">
        <v>343747</v>
      </c>
      <c r="I1330" s="2">
        <v>21819</v>
      </c>
      <c r="J1330" s="2">
        <v>321928</v>
      </c>
      <c r="K1330" s="33">
        <v>1.0741532268084789E-2</v>
      </c>
      <c r="L1330" s="2">
        <v>3377</v>
      </c>
      <c r="M1330" s="2">
        <v>471230</v>
      </c>
      <c r="N1330" s="2">
        <v>323053</v>
      </c>
      <c r="O1330" s="33">
        <v>1.0453393096488812E-2</v>
      </c>
      <c r="P1330" s="2">
        <v>3456</v>
      </c>
      <c r="Q1330" s="2">
        <v>472706</v>
      </c>
      <c r="R1330" s="2">
        <v>317737</v>
      </c>
      <c r="S1330" s="35">
        <v>1.08769202201821E-2</v>
      </c>
      <c r="T1330" t="s">
        <v>4388</v>
      </c>
      <c r="U1330" t="s">
        <v>4388</v>
      </c>
      <c r="V1330" s="5" t="s">
        <v>4390</v>
      </c>
      <c r="W1330" s="5">
        <v>0</v>
      </c>
      <c r="X1330" s="4">
        <v>-1.3538795209731141E-4</v>
      </c>
      <c r="Y1330" s="6">
        <v>2</v>
      </c>
      <c r="Z1330" s="4">
        <v>4.2352712369328818E-4</v>
      </c>
      <c r="AA1330" s="5">
        <v>3491</v>
      </c>
      <c r="AC1330" s="16" t="str">
        <f t="shared" si="120"/>
        <v/>
      </c>
      <c r="AD1330" s="16" t="str">
        <f t="shared" si="121"/>
        <v/>
      </c>
      <c r="AE1330" s="16" t="str">
        <f t="shared" si="122"/>
        <v/>
      </c>
      <c r="AF1330" s="16">
        <f t="shared" si="123"/>
        <v>1.0741532268084789E-2</v>
      </c>
      <c r="AG1330" s="16" t="str">
        <f t="shared" si="124"/>
        <v/>
      </c>
      <c r="AH1330" s="16" t="str">
        <f t="shared" si="125"/>
        <v/>
      </c>
      <c r="AI1330" s="17" t="str">
        <f>IF('Peer Comparison Tool'!$D$11="NR","",IF($C1330='Peer Comparison Tool'!$D$9,COUNT('ALLL &lt;50B Database'!$AI$1:AI1329)+1,""))</f>
        <v/>
      </c>
    </row>
    <row r="1331" spans="1:35" x14ac:dyDescent="0.25">
      <c r="A1331" t="s">
        <v>3100</v>
      </c>
      <c r="B1331">
        <v>295011</v>
      </c>
      <c r="C1331" s="5" t="s">
        <v>3064</v>
      </c>
      <c r="D1331" s="5" t="s">
        <v>4387</v>
      </c>
      <c r="E1331" s="5" t="s">
        <v>4388</v>
      </c>
      <c r="F1331" s="2">
        <v>4010</v>
      </c>
      <c r="G1331" s="2">
        <v>519178</v>
      </c>
      <c r="H1331" s="2">
        <v>336896</v>
      </c>
      <c r="I1331" s="2">
        <v>17350</v>
      </c>
      <c r="J1331" s="2">
        <v>319546</v>
      </c>
      <c r="K1331" s="33">
        <v>1.2549053970320393E-2</v>
      </c>
      <c r="L1331" s="2">
        <v>4110</v>
      </c>
      <c r="M1331" s="2">
        <v>484775</v>
      </c>
      <c r="N1331" s="2">
        <v>342937</v>
      </c>
      <c r="O1331" s="33">
        <v>1.1984708561630853E-2</v>
      </c>
      <c r="P1331" s="2">
        <v>4009</v>
      </c>
      <c r="Q1331" s="2">
        <v>491169</v>
      </c>
      <c r="R1331" s="2">
        <v>334639</v>
      </c>
      <c r="S1331" s="35">
        <v>1.198007404994636E-2</v>
      </c>
      <c r="T1331" t="s">
        <v>4388</v>
      </c>
      <c r="U1331" t="s">
        <v>4388</v>
      </c>
      <c r="V1331" s="5" t="s">
        <v>4387</v>
      </c>
      <c r="W1331" s="5">
        <v>0</v>
      </c>
      <c r="X1331" s="4">
        <v>5.689799203740329E-4</v>
      </c>
      <c r="Y1331" s="6">
        <v>1</v>
      </c>
      <c r="Z1331" s="4">
        <v>-4.6345116844932754E-6</v>
      </c>
      <c r="AA1331" s="5">
        <v>2673</v>
      </c>
      <c r="AC1331" s="16" t="str">
        <f t="shared" si="120"/>
        <v/>
      </c>
      <c r="AD1331" s="16" t="str">
        <f t="shared" si="121"/>
        <v/>
      </c>
      <c r="AE1331" s="16" t="str">
        <f t="shared" si="122"/>
        <v/>
      </c>
      <c r="AF1331" s="16">
        <f t="shared" si="123"/>
        <v>1.2549053970320393E-2</v>
      </c>
      <c r="AG1331" s="16" t="str">
        <f t="shared" si="124"/>
        <v/>
      </c>
      <c r="AH1331" s="16" t="str">
        <f t="shared" si="125"/>
        <v/>
      </c>
      <c r="AI1331" s="17" t="str">
        <f>IF('Peer Comparison Tool'!$D$11="NR","",IF($C1331='Peer Comparison Tool'!$D$9,COUNT('ALLL &lt;50B Database'!$AI$1:AI1330)+1,""))</f>
        <v/>
      </c>
    </row>
    <row r="1332" spans="1:35" x14ac:dyDescent="0.25">
      <c r="A1332" t="s">
        <v>1722</v>
      </c>
      <c r="B1332">
        <v>804374</v>
      </c>
      <c r="C1332" s="5" t="s">
        <v>1695</v>
      </c>
      <c r="D1332" s="5" t="s">
        <v>4390</v>
      </c>
      <c r="E1332" s="5" t="s">
        <v>4388</v>
      </c>
      <c r="F1332" s="2">
        <v>4081</v>
      </c>
      <c r="G1332" s="2">
        <v>518919</v>
      </c>
      <c r="H1332" s="2">
        <v>364530</v>
      </c>
      <c r="I1332" s="2">
        <v>46200</v>
      </c>
      <c r="J1332" s="2">
        <v>318330</v>
      </c>
      <c r="K1332" s="33">
        <v>1.2820029529105017E-2</v>
      </c>
      <c r="L1332" s="2">
        <v>3497</v>
      </c>
      <c r="M1332" s="2">
        <v>455773</v>
      </c>
      <c r="N1332" s="2">
        <v>327306</v>
      </c>
      <c r="O1332" s="33">
        <v>1.0684191551636696E-2</v>
      </c>
      <c r="P1332" s="2">
        <v>3783</v>
      </c>
      <c r="Q1332" s="2">
        <v>463168</v>
      </c>
      <c r="R1332" s="2">
        <v>324873</v>
      </c>
      <c r="S1332" s="35">
        <v>1.1644550331975879E-2</v>
      </c>
      <c r="T1332" t="s">
        <v>4388</v>
      </c>
      <c r="U1332" t="s">
        <v>4388</v>
      </c>
      <c r="V1332" s="5" t="s">
        <v>4390</v>
      </c>
      <c r="W1332" s="5">
        <v>0</v>
      </c>
      <c r="X1332" s="4">
        <v>1.1754791971291378E-3</v>
      </c>
      <c r="Y1332" s="6">
        <v>298</v>
      </c>
      <c r="Z1332" s="4">
        <v>9.6035878033918359E-4</v>
      </c>
      <c r="AA1332" s="5">
        <v>2540</v>
      </c>
      <c r="AC1332" s="16" t="str">
        <f t="shared" si="120"/>
        <v/>
      </c>
      <c r="AD1332" s="16" t="str">
        <f t="shared" si="121"/>
        <v/>
      </c>
      <c r="AE1332" s="16" t="str">
        <f t="shared" si="122"/>
        <v/>
      </c>
      <c r="AF1332" s="16">
        <f t="shared" si="123"/>
        <v>1.2820029529105017E-2</v>
      </c>
      <c r="AG1332" s="16" t="str">
        <f t="shared" si="124"/>
        <v/>
      </c>
      <c r="AH1332" s="16" t="str">
        <f t="shared" si="125"/>
        <v/>
      </c>
      <c r="AI1332" s="17" t="str">
        <f>IF('Peer Comparison Tool'!$D$11="NR","",IF($C1332='Peer Comparison Tool'!$D$9,COUNT('ALLL &lt;50B Database'!$AI$1:AI1331)+1,""))</f>
        <v/>
      </c>
    </row>
    <row r="1333" spans="1:35" x14ac:dyDescent="0.25">
      <c r="A1333" t="s">
        <v>3530</v>
      </c>
      <c r="B1333">
        <v>853671</v>
      </c>
      <c r="C1333" s="5" t="s">
        <v>3516</v>
      </c>
      <c r="D1333" s="5" t="s">
        <v>4390</v>
      </c>
      <c r="E1333" s="5" t="s">
        <v>4388</v>
      </c>
      <c r="F1333" s="2">
        <v>1346</v>
      </c>
      <c r="G1333" s="2">
        <v>517437</v>
      </c>
      <c r="H1333" s="2">
        <v>355667</v>
      </c>
      <c r="I1333" s="2">
        <v>4249</v>
      </c>
      <c r="J1333" s="2">
        <v>351418</v>
      </c>
      <c r="K1333" s="33">
        <v>3.8301965181066423E-3</v>
      </c>
      <c r="L1333" s="2">
        <v>1296</v>
      </c>
      <c r="M1333" s="2">
        <v>504568</v>
      </c>
      <c r="N1333" s="2">
        <v>360243</v>
      </c>
      <c r="O1333" s="33">
        <v>3.5975716391435783E-3</v>
      </c>
      <c r="P1333" s="2">
        <v>1296</v>
      </c>
      <c r="Q1333" s="2">
        <v>503903</v>
      </c>
      <c r="R1333" s="2">
        <v>353164</v>
      </c>
      <c r="S1333" s="35">
        <v>3.6696832066688565E-3</v>
      </c>
      <c r="T1333" t="s">
        <v>4388</v>
      </c>
      <c r="U1333" t="s">
        <v>4388</v>
      </c>
      <c r="V1333" s="5" t="s">
        <v>4390</v>
      </c>
      <c r="W1333" s="5">
        <v>0</v>
      </c>
      <c r="X1333" s="4">
        <v>1.6051331143778587E-4</v>
      </c>
      <c r="Y1333" s="6">
        <v>50</v>
      </c>
      <c r="Z1333" s="4">
        <v>7.2111567525278211E-5</v>
      </c>
      <c r="AA1333" s="5">
        <v>4717</v>
      </c>
      <c r="AC1333" s="16" t="str">
        <f t="shared" si="120"/>
        <v/>
      </c>
      <c r="AD1333" s="16" t="str">
        <f t="shared" si="121"/>
        <v/>
      </c>
      <c r="AE1333" s="16" t="str">
        <f t="shared" si="122"/>
        <v/>
      </c>
      <c r="AF1333" s="16">
        <f t="shared" si="123"/>
        <v>3.8301965181066423E-3</v>
      </c>
      <c r="AG1333" s="16" t="str">
        <f t="shared" si="124"/>
        <v/>
      </c>
      <c r="AH1333" s="16" t="str">
        <f t="shared" si="125"/>
        <v/>
      </c>
      <c r="AI1333" s="17" t="str">
        <f>IF('Peer Comparison Tool'!$D$11="NR","",IF($C1333='Peer Comparison Tool'!$D$9,COUNT('ALLL &lt;50B Database'!$AI$1:AI1332)+1,""))</f>
        <v/>
      </c>
    </row>
    <row r="1334" spans="1:35" x14ac:dyDescent="0.25">
      <c r="A1334" t="s">
        <v>3240</v>
      </c>
      <c r="B1334">
        <v>830355</v>
      </c>
      <c r="C1334" s="5" t="s">
        <v>3209</v>
      </c>
      <c r="D1334" s="5" t="s">
        <v>4390</v>
      </c>
      <c r="E1334" s="5" t="s">
        <v>4388</v>
      </c>
      <c r="F1334" s="2">
        <v>3399</v>
      </c>
      <c r="G1334" s="2">
        <v>517297</v>
      </c>
      <c r="H1334" s="2">
        <v>280636</v>
      </c>
      <c r="I1334" s="2">
        <v>18674</v>
      </c>
      <c r="J1334" s="2">
        <v>261962</v>
      </c>
      <c r="K1334" s="33">
        <v>1.2975164336812209E-2</v>
      </c>
      <c r="L1334" s="2">
        <v>3621</v>
      </c>
      <c r="M1334" s="2">
        <v>470958</v>
      </c>
      <c r="N1334" s="2">
        <v>256658</v>
      </c>
      <c r="O1334" s="33">
        <v>1.4108268590887485E-2</v>
      </c>
      <c r="P1334" s="2">
        <v>3103</v>
      </c>
      <c r="Q1334" s="2">
        <v>476043</v>
      </c>
      <c r="R1334" s="2">
        <v>253829</v>
      </c>
      <c r="S1334" s="35">
        <v>1.2224765491728684E-2</v>
      </c>
      <c r="T1334" t="s">
        <v>4388</v>
      </c>
      <c r="U1334" t="s">
        <v>4388</v>
      </c>
      <c r="V1334" s="5" t="s">
        <v>4390</v>
      </c>
      <c r="W1334" s="5">
        <v>0</v>
      </c>
      <c r="X1334" s="4">
        <v>7.5039884508352507E-4</v>
      </c>
      <c r="Y1334" s="6">
        <v>296</v>
      </c>
      <c r="Z1334" s="4">
        <v>-1.8835030991588009E-3</v>
      </c>
      <c r="AA1334" s="5">
        <v>2439</v>
      </c>
      <c r="AC1334" s="16" t="str">
        <f t="shared" si="120"/>
        <v/>
      </c>
      <c r="AD1334" s="16" t="str">
        <f t="shared" si="121"/>
        <v/>
      </c>
      <c r="AE1334" s="16" t="str">
        <f t="shared" si="122"/>
        <v/>
      </c>
      <c r="AF1334" s="16">
        <f t="shared" si="123"/>
        <v>1.2975164336812209E-2</v>
      </c>
      <c r="AG1334" s="16" t="str">
        <f t="shared" si="124"/>
        <v/>
      </c>
      <c r="AH1334" s="16" t="str">
        <f t="shared" si="125"/>
        <v/>
      </c>
      <c r="AI1334" s="17" t="str">
        <f>IF('Peer Comparison Tool'!$D$11="NR","",IF($C1334='Peer Comparison Tool'!$D$9,COUNT('ALLL &lt;50B Database'!$AI$1:AI1333)+1,""))</f>
        <v/>
      </c>
    </row>
    <row r="1335" spans="1:35" x14ac:dyDescent="0.25">
      <c r="A1335" t="s">
        <v>2884</v>
      </c>
      <c r="B1335">
        <v>172475</v>
      </c>
      <c r="C1335" s="5" t="s">
        <v>2850</v>
      </c>
      <c r="D1335" s="5" t="s">
        <v>4390</v>
      </c>
      <c r="E1335" s="5" t="s">
        <v>4388</v>
      </c>
      <c r="F1335" s="2">
        <v>3372</v>
      </c>
      <c r="G1335" s="2">
        <v>516454</v>
      </c>
      <c r="H1335" s="2">
        <v>437085</v>
      </c>
      <c r="I1335" s="2">
        <v>11606</v>
      </c>
      <c r="J1335" s="2">
        <v>425479</v>
      </c>
      <c r="K1335" s="33">
        <v>7.9251854968165284E-3</v>
      </c>
      <c r="L1335" s="2">
        <v>3114</v>
      </c>
      <c r="M1335" s="2">
        <v>462399</v>
      </c>
      <c r="N1335" s="2">
        <v>416227</v>
      </c>
      <c r="O1335" s="33">
        <v>7.4814944729678758E-3</v>
      </c>
      <c r="P1335" s="2">
        <v>3146</v>
      </c>
      <c r="Q1335" s="2">
        <v>470435</v>
      </c>
      <c r="R1335" s="2">
        <v>419345</v>
      </c>
      <c r="S1335" s="35">
        <v>7.5021760125910646E-3</v>
      </c>
      <c r="T1335" t="s">
        <v>4388</v>
      </c>
      <c r="U1335" t="s">
        <v>4388</v>
      </c>
      <c r="V1335" s="5" t="s">
        <v>4390</v>
      </c>
      <c r="W1335" s="5">
        <v>0</v>
      </c>
      <c r="X1335" s="4">
        <v>4.2300948422546378E-4</v>
      </c>
      <c r="Y1335" s="6">
        <v>226</v>
      </c>
      <c r="Z1335" s="4">
        <v>2.068153962318884E-5</v>
      </c>
      <c r="AA1335" s="5">
        <v>4320</v>
      </c>
      <c r="AC1335" s="16" t="str">
        <f t="shared" si="120"/>
        <v/>
      </c>
      <c r="AD1335" s="16" t="str">
        <f t="shared" si="121"/>
        <v/>
      </c>
      <c r="AE1335" s="16" t="str">
        <f t="shared" si="122"/>
        <v/>
      </c>
      <c r="AF1335" s="16">
        <f t="shared" si="123"/>
        <v>7.9251854968165284E-3</v>
      </c>
      <c r="AG1335" s="16" t="str">
        <f t="shared" si="124"/>
        <v/>
      </c>
      <c r="AH1335" s="16" t="str">
        <f t="shared" si="125"/>
        <v/>
      </c>
      <c r="AI1335" s="17" t="str">
        <f>IF('Peer Comparison Tool'!$D$11="NR","",IF($C1335='Peer Comparison Tool'!$D$9,COUNT('ALLL &lt;50B Database'!$AI$1:AI1334)+1,""))</f>
        <v/>
      </c>
    </row>
    <row r="1336" spans="1:35" x14ac:dyDescent="0.25">
      <c r="A1336" t="s">
        <v>1413</v>
      </c>
      <c r="B1336">
        <v>988153</v>
      </c>
      <c r="C1336" s="5" t="s">
        <v>1389</v>
      </c>
      <c r="D1336" s="5" t="s">
        <v>4387</v>
      </c>
      <c r="E1336" s="5" t="s">
        <v>4388</v>
      </c>
      <c r="F1336" s="2">
        <v>8445</v>
      </c>
      <c r="G1336" s="2">
        <v>516302</v>
      </c>
      <c r="H1336" s="2">
        <v>358647</v>
      </c>
      <c r="I1336" s="2">
        <v>34931</v>
      </c>
      <c r="J1336" s="2">
        <v>323716</v>
      </c>
      <c r="K1336" s="33">
        <v>2.6087681795153778E-2</v>
      </c>
      <c r="L1336" s="2">
        <v>8043</v>
      </c>
      <c r="M1336" s="2">
        <v>491511</v>
      </c>
      <c r="N1336" s="2">
        <v>322741</v>
      </c>
      <c r="O1336" s="33">
        <v>2.4920911814736893E-2</v>
      </c>
      <c r="P1336" s="2">
        <v>8044</v>
      </c>
      <c r="Q1336" s="2">
        <v>480419</v>
      </c>
      <c r="R1336" s="2">
        <v>318623</v>
      </c>
      <c r="S1336" s="35">
        <v>2.5246137284502375E-2</v>
      </c>
      <c r="T1336" t="s">
        <v>4388</v>
      </c>
      <c r="U1336" t="s">
        <v>4388</v>
      </c>
      <c r="V1336" s="5" t="s">
        <v>4387</v>
      </c>
      <c r="W1336" s="5">
        <v>0</v>
      </c>
      <c r="X1336" s="4">
        <v>8.4154451065140273E-4</v>
      </c>
      <c r="Y1336" s="6">
        <v>401</v>
      </c>
      <c r="Z1336" s="4">
        <v>3.2522546976548189E-4</v>
      </c>
      <c r="AA1336" s="5">
        <v>221</v>
      </c>
      <c r="AC1336" s="16" t="str">
        <f t="shared" si="120"/>
        <v/>
      </c>
      <c r="AD1336" s="16" t="str">
        <f t="shared" si="121"/>
        <v/>
      </c>
      <c r="AE1336" s="16" t="str">
        <f t="shared" si="122"/>
        <v/>
      </c>
      <c r="AF1336" s="16">
        <f t="shared" si="123"/>
        <v>2.6087681795153778E-2</v>
      </c>
      <c r="AG1336" s="16" t="str">
        <f t="shared" si="124"/>
        <v/>
      </c>
      <c r="AH1336" s="16" t="str">
        <f t="shared" si="125"/>
        <v/>
      </c>
      <c r="AI1336" s="17" t="str">
        <f>IF('Peer Comparison Tool'!$D$11="NR","",IF($C1336='Peer Comparison Tool'!$D$9,COUNT('ALLL &lt;50B Database'!$AI$1:AI1335)+1,""))</f>
        <v/>
      </c>
    </row>
    <row r="1337" spans="1:35" x14ac:dyDescent="0.25">
      <c r="A1337" t="s">
        <v>4324</v>
      </c>
      <c r="B1337">
        <v>3034695</v>
      </c>
      <c r="C1337" s="5" t="s">
        <v>4315</v>
      </c>
      <c r="D1337" s="5" t="s">
        <v>4390</v>
      </c>
      <c r="E1337" s="5" t="s">
        <v>4388</v>
      </c>
      <c r="F1337" s="2">
        <v>5508</v>
      </c>
      <c r="G1337" s="2">
        <v>515677</v>
      </c>
      <c r="H1337" s="2">
        <v>383412</v>
      </c>
      <c r="I1337" s="2">
        <v>17331</v>
      </c>
      <c r="J1337" s="2">
        <v>366081</v>
      </c>
      <c r="K1337" s="33">
        <v>1.5045850508494022E-2</v>
      </c>
      <c r="L1337" s="2">
        <v>5201</v>
      </c>
      <c r="M1337" s="2">
        <v>472531</v>
      </c>
      <c r="N1337" s="2">
        <v>380168</v>
      </c>
      <c r="O1337" s="33">
        <v>1.3680793754340186E-2</v>
      </c>
      <c r="P1337" s="2">
        <v>5347</v>
      </c>
      <c r="Q1337" s="2">
        <v>480643</v>
      </c>
      <c r="R1337" s="2">
        <v>375243</v>
      </c>
      <c r="S1337" s="35">
        <v>1.4249433034060595E-2</v>
      </c>
      <c r="T1337" t="s">
        <v>4388</v>
      </c>
      <c r="U1337" t="s">
        <v>4388</v>
      </c>
      <c r="V1337" s="5" t="s">
        <v>4390</v>
      </c>
      <c r="W1337" s="5">
        <v>0</v>
      </c>
      <c r="X1337" s="4">
        <v>7.9641747443342722E-4</v>
      </c>
      <c r="Y1337" s="6">
        <v>161</v>
      </c>
      <c r="Z1337" s="4">
        <v>5.6863927972040929E-4</v>
      </c>
      <c r="AA1337" s="5">
        <v>1600</v>
      </c>
      <c r="AC1337" s="16" t="str">
        <f t="shared" si="120"/>
        <v/>
      </c>
      <c r="AD1337" s="16" t="str">
        <f t="shared" si="121"/>
        <v/>
      </c>
      <c r="AE1337" s="16" t="str">
        <f t="shared" si="122"/>
        <v/>
      </c>
      <c r="AF1337" s="16">
        <f t="shared" si="123"/>
        <v>1.5045850508494022E-2</v>
      </c>
      <c r="AG1337" s="16" t="str">
        <f t="shared" si="124"/>
        <v/>
      </c>
      <c r="AH1337" s="16" t="str">
        <f t="shared" si="125"/>
        <v/>
      </c>
      <c r="AI1337" s="17" t="str">
        <f>IF('Peer Comparison Tool'!$D$11="NR","",IF($C1337='Peer Comparison Tool'!$D$9,COUNT('ALLL &lt;50B Database'!$AI$1:AI1336)+1,""))</f>
        <v/>
      </c>
    </row>
    <row r="1338" spans="1:35" x14ac:dyDescent="0.25">
      <c r="A1338" t="s">
        <v>508</v>
      </c>
      <c r="B1338">
        <v>2791085</v>
      </c>
      <c r="C1338" s="5" t="s">
        <v>462</v>
      </c>
      <c r="D1338" s="5" t="s">
        <v>4390</v>
      </c>
      <c r="E1338" s="5" t="s">
        <v>4388</v>
      </c>
      <c r="F1338" s="2">
        <v>2060</v>
      </c>
      <c r="G1338" s="2">
        <v>514864</v>
      </c>
      <c r="H1338" s="2">
        <v>255303</v>
      </c>
      <c r="I1338" s="2">
        <v>20387</v>
      </c>
      <c r="J1338" s="2">
        <v>234916</v>
      </c>
      <c r="K1338" s="33">
        <v>8.7690919307326868E-3</v>
      </c>
      <c r="L1338" s="2">
        <v>1837</v>
      </c>
      <c r="M1338" s="2">
        <v>451808</v>
      </c>
      <c r="N1338" s="2">
        <v>233067</v>
      </c>
      <c r="O1338" s="33">
        <v>7.8818537158842732E-3</v>
      </c>
      <c r="P1338" s="2">
        <v>1830</v>
      </c>
      <c r="Q1338" s="2">
        <v>448017</v>
      </c>
      <c r="R1338" s="2">
        <v>236988</v>
      </c>
      <c r="S1338" s="35">
        <v>7.7219099701250696E-3</v>
      </c>
      <c r="T1338" t="s">
        <v>4388</v>
      </c>
      <c r="U1338" t="s">
        <v>4388</v>
      </c>
      <c r="V1338" s="5" t="s">
        <v>4390</v>
      </c>
      <c r="W1338" s="5">
        <v>0</v>
      </c>
      <c r="X1338" s="4">
        <v>1.0471819606076172E-3</v>
      </c>
      <c r="Y1338" s="6">
        <v>230</v>
      </c>
      <c r="Z1338" s="4">
        <v>-1.5994374575920359E-4</v>
      </c>
      <c r="AA1338" s="5">
        <v>4145</v>
      </c>
      <c r="AC1338" s="16" t="str">
        <f t="shared" si="120"/>
        <v/>
      </c>
      <c r="AD1338" s="16" t="str">
        <f t="shared" si="121"/>
        <v/>
      </c>
      <c r="AE1338" s="16" t="str">
        <f t="shared" si="122"/>
        <v/>
      </c>
      <c r="AF1338" s="16">
        <f t="shared" si="123"/>
        <v>8.7690919307326868E-3</v>
      </c>
      <c r="AG1338" s="16" t="str">
        <f t="shared" si="124"/>
        <v/>
      </c>
      <c r="AH1338" s="16" t="str">
        <f t="shared" si="125"/>
        <v/>
      </c>
      <c r="AI1338" s="17">
        <f>IF('Peer Comparison Tool'!$D$11="NR","",IF($C1338='Peer Comparison Tool'!$D$9,COUNT('ALLL &lt;50B Database'!$AI$1:AI1337)+1,""))</f>
        <v>44</v>
      </c>
    </row>
    <row r="1339" spans="1:35" x14ac:dyDescent="0.25">
      <c r="A1339" t="s">
        <v>293</v>
      </c>
      <c r="B1339">
        <v>3451050</v>
      </c>
      <c r="C1339" s="5" t="s">
        <v>207</v>
      </c>
      <c r="D1339" s="5" t="s">
        <v>4390</v>
      </c>
      <c r="E1339" s="5" t="s">
        <v>4388</v>
      </c>
      <c r="F1339" s="2">
        <v>3518</v>
      </c>
      <c r="G1339" s="2">
        <v>514718</v>
      </c>
      <c r="H1339" s="2">
        <v>259522</v>
      </c>
      <c r="I1339" s="2">
        <v>54721</v>
      </c>
      <c r="J1339" s="2">
        <v>204801</v>
      </c>
      <c r="K1339" s="33">
        <v>1.7177650499753418E-2</v>
      </c>
      <c r="L1339" s="2">
        <v>2546</v>
      </c>
      <c r="M1339" s="2">
        <v>442292</v>
      </c>
      <c r="N1339" s="2">
        <v>203057</v>
      </c>
      <c r="O1339" s="33">
        <v>1.2538351300373786E-2</v>
      </c>
      <c r="P1339" s="2">
        <v>2768</v>
      </c>
      <c r="Q1339" s="2">
        <v>468725</v>
      </c>
      <c r="R1339" s="2">
        <v>205728</v>
      </c>
      <c r="S1339" s="35">
        <v>1.3454658578317001E-2</v>
      </c>
      <c r="T1339" t="s">
        <v>4388</v>
      </c>
      <c r="U1339" t="s">
        <v>4388</v>
      </c>
      <c r="V1339" s="5" t="s">
        <v>4390</v>
      </c>
      <c r="W1339" s="5">
        <v>0</v>
      </c>
      <c r="X1339" s="4">
        <v>3.7229919214364169E-3</v>
      </c>
      <c r="Y1339" s="6">
        <v>750</v>
      </c>
      <c r="Z1339" s="4">
        <v>9.163072779432152E-4</v>
      </c>
      <c r="AA1339" s="5">
        <v>999</v>
      </c>
      <c r="AC1339" s="16" t="str">
        <f t="shared" si="120"/>
        <v/>
      </c>
      <c r="AD1339" s="16" t="str">
        <f t="shared" si="121"/>
        <v/>
      </c>
      <c r="AE1339" s="16" t="str">
        <f t="shared" si="122"/>
        <v/>
      </c>
      <c r="AF1339" s="16">
        <f t="shared" si="123"/>
        <v>1.7177650499753418E-2</v>
      </c>
      <c r="AG1339" s="16" t="str">
        <f t="shared" si="124"/>
        <v/>
      </c>
      <c r="AH1339" s="16" t="str">
        <f t="shared" si="125"/>
        <v/>
      </c>
      <c r="AI1339" s="17" t="str">
        <f>IF('Peer Comparison Tool'!$D$11="NR","",IF($C1339='Peer Comparison Tool'!$D$9,COUNT('ALLL &lt;50B Database'!$AI$1:AI1338)+1,""))</f>
        <v/>
      </c>
    </row>
    <row r="1340" spans="1:35" x14ac:dyDescent="0.25">
      <c r="A1340" t="s">
        <v>3365</v>
      </c>
      <c r="B1340">
        <v>160360</v>
      </c>
      <c r="C1340" s="5" t="s">
        <v>3360</v>
      </c>
      <c r="D1340" s="5" t="s">
        <v>4390</v>
      </c>
      <c r="E1340" s="5" t="s">
        <v>4388</v>
      </c>
      <c r="F1340" s="2">
        <v>4873</v>
      </c>
      <c r="G1340" s="2">
        <v>513533</v>
      </c>
      <c r="H1340" s="2">
        <v>421641</v>
      </c>
      <c r="I1340" s="2">
        <v>123848</v>
      </c>
      <c r="J1340" s="2">
        <v>297793</v>
      </c>
      <c r="K1340" s="33">
        <v>1.6363715735426956E-2</v>
      </c>
      <c r="L1340" s="2">
        <v>3592</v>
      </c>
      <c r="M1340" s="2">
        <v>364064</v>
      </c>
      <c r="N1340" s="2">
        <v>298847</v>
      </c>
      <c r="O1340" s="33">
        <v>1.2019528387435712E-2</v>
      </c>
      <c r="P1340" s="2">
        <v>3966</v>
      </c>
      <c r="Q1340" s="2">
        <v>385299</v>
      </c>
      <c r="R1340" s="2">
        <v>301178</v>
      </c>
      <c r="S1340" s="35">
        <v>1.3168292504764624E-2</v>
      </c>
      <c r="T1340" t="s">
        <v>4388</v>
      </c>
      <c r="U1340" t="s">
        <v>4388</v>
      </c>
      <c r="V1340" s="5" t="s">
        <v>4390</v>
      </c>
      <c r="W1340" s="5">
        <v>0</v>
      </c>
      <c r="X1340" s="4">
        <v>3.1954232306623323E-3</v>
      </c>
      <c r="Y1340" s="6">
        <v>907</v>
      </c>
      <c r="Z1340" s="4">
        <v>1.1487641173289122E-3</v>
      </c>
      <c r="AA1340" s="5">
        <v>1176</v>
      </c>
      <c r="AC1340" s="16" t="str">
        <f t="shared" si="120"/>
        <v/>
      </c>
      <c r="AD1340" s="16" t="str">
        <f t="shared" si="121"/>
        <v/>
      </c>
      <c r="AE1340" s="16" t="str">
        <f t="shared" si="122"/>
        <v/>
      </c>
      <c r="AF1340" s="16">
        <f t="shared" si="123"/>
        <v>1.6363715735426956E-2</v>
      </c>
      <c r="AG1340" s="16" t="str">
        <f t="shared" si="124"/>
        <v/>
      </c>
      <c r="AH1340" s="16" t="str">
        <f t="shared" si="125"/>
        <v/>
      </c>
      <c r="AI1340" s="17" t="str">
        <f>IF('Peer Comparison Tool'!$D$11="NR","",IF($C1340='Peer Comparison Tool'!$D$9,COUNT('ALLL &lt;50B Database'!$AI$1:AI1339)+1,""))</f>
        <v/>
      </c>
    </row>
    <row r="1341" spans="1:35" x14ac:dyDescent="0.25">
      <c r="A1341" t="s">
        <v>1008</v>
      </c>
      <c r="B1341">
        <v>413646</v>
      </c>
      <c r="C1341" s="5" t="s">
        <v>926</v>
      </c>
      <c r="D1341" s="5" t="s">
        <v>4390</v>
      </c>
      <c r="E1341" s="5" t="s">
        <v>4388</v>
      </c>
      <c r="F1341" s="2">
        <v>4836</v>
      </c>
      <c r="G1341" s="2">
        <v>513492</v>
      </c>
      <c r="H1341" s="2">
        <v>385626</v>
      </c>
      <c r="I1341" s="2">
        <v>23853</v>
      </c>
      <c r="J1341" s="2">
        <v>361773</v>
      </c>
      <c r="K1341" s="33">
        <v>1.3367498403695135E-2</v>
      </c>
      <c r="L1341" s="2">
        <v>3732</v>
      </c>
      <c r="M1341" s="2">
        <v>452842</v>
      </c>
      <c r="N1341" s="2">
        <v>363793</v>
      </c>
      <c r="O1341" s="33">
        <v>1.0258581116184204E-2</v>
      </c>
      <c r="P1341" s="2">
        <v>3850</v>
      </c>
      <c r="Q1341" s="2">
        <v>474213</v>
      </c>
      <c r="R1341" s="2">
        <v>365184</v>
      </c>
      <c r="S1341" s="35">
        <v>1.0542630564318261E-2</v>
      </c>
      <c r="T1341" t="s">
        <v>4388</v>
      </c>
      <c r="U1341" t="s">
        <v>4388</v>
      </c>
      <c r="V1341" s="5" t="s">
        <v>4390</v>
      </c>
      <c r="W1341" s="5">
        <v>0</v>
      </c>
      <c r="X1341" s="4">
        <v>2.8248678393768736E-3</v>
      </c>
      <c r="Y1341" s="6">
        <v>986</v>
      </c>
      <c r="Z1341" s="4">
        <v>2.840494481340574E-4</v>
      </c>
      <c r="AA1341" s="5">
        <v>2241</v>
      </c>
      <c r="AC1341" s="16" t="str">
        <f t="shared" si="120"/>
        <v/>
      </c>
      <c r="AD1341" s="16" t="str">
        <f t="shared" si="121"/>
        <v/>
      </c>
      <c r="AE1341" s="16" t="str">
        <f t="shared" si="122"/>
        <v/>
      </c>
      <c r="AF1341" s="16">
        <f t="shared" si="123"/>
        <v>1.3367498403695135E-2</v>
      </c>
      <c r="AG1341" s="16" t="str">
        <f t="shared" si="124"/>
        <v/>
      </c>
      <c r="AH1341" s="16" t="str">
        <f t="shared" si="125"/>
        <v/>
      </c>
      <c r="AI1341" s="17" t="str">
        <f>IF('Peer Comparison Tool'!$D$11="NR","",IF($C1341='Peer Comparison Tool'!$D$9,COUNT('ALLL &lt;50B Database'!$AI$1:AI1340)+1,""))</f>
        <v/>
      </c>
    </row>
    <row r="1342" spans="1:35" x14ac:dyDescent="0.25">
      <c r="A1342" t="s">
        <v>752</v>
      </c>
      <c r="B1342">
        <v>671147</v>
      </c>
      <c r="C1342" s="5" t="s">
        <v>716</v>
      </c>
      <c r="D1342" s="5" t="s">
        <v>4390</v>
      </c>
      <c r="E1342" s="5" t="s">
        <v>4388</v>
      </c>
      <c r="F1342" s="2">
        <v>6683</v>
      </c>
      <c r="G1342" s="2">
        <v>513287</v>
      </c>
      <c r="H1342" s="2">
        <v>431961</v>
      </c>
      <c r="I1342" s="2">
        <v>21162</v>
      </c>
      <c r="J1342" s="2">
        <v>410799</v>
      </c>
      <c r="K1342" s="33">
        <v>1.6268296660897422E-2</v>
      </c>
      <c r="L1342" s="2">
        <v>4192</v>
      </c>
      <c r="M1342" s="2">
        <v>499559</v>
      </c>
      <c r="N1342" s="2">
        <v>415530</v>
      </c>
      <c r="O1342" s="33">
        <v>1.0088320939523018E-2</v>
      </c>
      <c r="P1342" s="2">
        <v>4614</v>
      </c>
      <c r="Q1342" s="2">
        <v>489018</v>
      </c>
      <c r="R1342" s="2">
        <v>424670</v>
      </c>
      <c r="S1342" s="35">
        <v>1.0864906868862882E-2</v>
      </c>
      <c r="T1342" t="s">
        <v>4388</v>
      </c>
      <c r="U1342" t="s">
        <v>4388</v>
      </c>
      <c r="V1342" s="5" t="s">
        <v>4390</v>
      </c>
      <c r="W1342" s="5">
        <v>0</v>
      </c>
      <c r="X1342" s="4">
        <v>5.4033897920345401E-3</v>
      </c>
      <c r="Y1342" s="6">
        <v>2069</v>
      </c>
      <c r="Z1342" s="4">
        <v>7.7658592933986352E-4</v>
      </c>
      <c r="AA1342" s="5">
        <v>1195</v>
      </c>
      <c r="AC1342" s="16" t="str">
        <f t="shared" si="120"/>
        <v/>
      </c>
      <c r="AD1342" s="16" t="str">
        <f t="shared" si="121"/>
        <v/>
      </c>
      <c r="AE1342" s="16" t="str">
        <f t="shared" si="122"/>
        <v/>
      </c>
      <c r="AF1342" s="16">
        <f t="shared" si="123"/>
        <v>1.6268296660897422E-2</v>
      </c>
      <c r="AG1342" s="16" t="str">
        <f t="shared" si="124"/>
        <v/>
      </c>
      <c r="AH1342" s="16" t="str">
        <f t="shared" si="125"/>
        <v/>
      </c>
      <c r="AI1342" s="17" t="str">
        <f>IF('Peer Comparison Tool'!$D$11="NR","",IF($C1342='Peer Comparison Tool'!$D$9,COUNT('ALLL &lt;50B Database'!$AI$1:AI1341)+1,""))</f>
        <v/>
      </c>
    </row>
    <row r="1343" spans="1:35" x14ac:dyDescent="0.25">
      <c r="A1343" t="s">
        <v>3437</v>
      </c>
      <c r="B1343">
        <v>141211</v>
      </c>
      <c r="C1343" s="5" t="s">
        <v>3374</v>
      </c>
      <c r="D1343" s="5" t="s">
        <v>4390</v>
      </c>
      <c r="E1343" s="5" t="s">
        <v>4388</v>
      </c>
      <c r="F1343" s="2">
        <v>4246</v>
      </c>
      <c r="G1343" s="2">
        <v>512922</v>
      </c>
      <c r="H1343" s="2">
        <v>403956</v>
      </c>
      <c r="I1343" s="2">
        <v>14210</v>
      </c>
      <c r="J1343" s="2">
        <v>389746</v>
      </c>
      <c r="K1343" s="33">
        <v>1.0894274732774678E-2</v>
      </c>
      <c r="L1343" s="2">
        <v>4024</v>
      </c>
      <c r="M1343" s="2">
        <v>489424</v>
      </c>
      <c r="N1343" s="2">
        <v>385340</v>
      </c>
      <c r="O1343" s="33">
        <v>1.0442725904396117E-2</v>
      </c>
      <c r="P1343" s="2">
        <v>4011</v>
      </c>
      <c r="Q1343" s="2">
        <v>496702</v>
      </c>
      <c r="R1343" s="2">
        <v>386807</v>
      </c>
      <c r="S1343" s="35">
        <v>1.0369512444190513E-2</v>
      </c>
      <c r="T1343" t="s">
        <v>4388</v>
      </c>
      <c r="U1343" t="s">
        <v>4388</v>
      </c>
      <c r="V1343" s="5" t="s">
        <v>4390</v>
      </c>
      <c r="W1343" s="5">
        <v>0</v>
      </c>
      <c r="X1343" s="4">
        <v>5.2476228858416504E-4</v>
      </c>
      <c r="Y1343" s="6">
        <v>235</v>
      </c>
      <c r="Z1343" s="4">
        <v>-7.3213460205603584E-5</v>
      </c>
      <c r="AA1343" s="5">
        <v>3422</v>
      </c>
      <c r="AC1343" s="16" t="str">
        <f t="shared" si="120"/>
        <v/>
      </c>
      <c r="AD1343" s="16" t="str">
        <f t="shared" si="121"/>
        <v/>
      </c>
      <c r="AE1343" s="16" t="str">
        <f t="shared" si="122"/>
        <v/>
      </c>
      <c r="AF1343" s="16">
        <f t="shared" si="123"/>
        <v>1.0894274732774678E-2</v>
      </c>
      <c r="AG1343" s="16" t="str">
        <f t="shared" si="124"/>
        <v/>
      </c>
      <c r="AH1343" s="16" t="str">
        <f t="shared" si="125"/>
        <v/>
      </c>
      <c r="AI1343" s="17" t="str">
        <f>IF('Peer Comparison Tool'!$D$11="NR","",IF($C1343='Peer Comparison Tool'!$D$9,COUNT('ALLL &lt;50B Database'!$AI$1:AI1342)+1,""))</f>
        <v/>
      </c>
    </row>
    <row r="1344" spans="1:35" x14ac:dyDescent="0.25">
      <c r="A1344" t="s">
        <v>733</v>
      </c>
      <c r="B1344">
        <v>262358</v>
      </c>
      <c r="C1344" s="5" t="s">
        <v>3704</v>
      </c>
      <c r="D1344" s="5" t="s">
        <v>4390</v>
      </c>
      <c r="E1344" s="5" t="s">
        <v>4388</v>
      </c>
      <c r="F1344" s="2">
        <v>3112</v>
      </c>
      <c r="G1344" s="2">
        <v>512242</v>
      </c>
      <c r="H1344" s="2">
        <v>383156</v>
      </c>
      <c r="I1344" s="2">
        <v>31845</v>
      </c>
      <c r="J1344" s="2">
        <v>351311</v>
      </c>
      <c r="K1344" s="33">
        <v>8.8582481049554376E-3</v>
      </c>
      <c r="L1344" s="2">
        <v>2613</v>
      </c>
      <c r="M1344" s="2">
        <v>444963</v>
      </c>
      <c r="N1344" s="2">
        <v>347638</v>
      </c>
      <c r="O1344" s="33">
        <v>7.5164395146675566E-3</v>
      </c>
      <c r="P1344" s="2">
        <v>2443</v>
      </c>
      <c r="Q1344" s="2">
        <v>469591</v>
      </c>
      <c r="R1344" s="2">
        <v>352763</v>
      </c>
      <c r="S1344" s="35">
        <v>6.9253294704943544E-3</v>
      </c>
      <c r="T1344" t="s">
        <v>4388</v>
      </c>
      <c r="U1344" t="s">
        <v>4388</v>
      </c>
      <c r="V1344" s="5" t="s">
        <v>4390</v>
      </c>
      <c r="W1344" s="5">
        <v>0</v>
      </c>
      <c r="X1344" s="4">
        <v>1.9329186344610831E-3</v>
      </c>
      <c r="Y1344" s="6">
        <v>669</v>
      </c>
      <c r="Z1344" s="4">
        <v>-5.9111004417320215E-4</v>
      </c>
      <c r="AA1344" s="5">
        <v>4117</v>
      </c>
      <c r="AC1344" s="16" t="str">
        <f t="shared" si="120"/>
        <v/>
      </c>
      <c r="AD1344" s="16" t="str">
        <f t="shared" si="121"/>
        <v/>
      </c>
      <c r="AE1344" s="16" t="str">
        <f t="shared" si="122"/>
        <v/>
      </c>
      <c r="AF1344" s="16">
        <f t="shared" si="123"/>
        <v>8.8582481049554376E-3</v>
      </c>
      <c r="AG1344" s="16" t="str">
        <f t="shared" si="124"/>
        <v/>
      </c>
      <c r="AH1344" s="16" t="str">
        <f t="shared" si="125"/>
        <v/>
      </c>
      <c r="AI1344" s="17" t="str">
        <f>IF('Peer Comparison Tool'!$D$11="NR","",IF($C1344='Peer Comparison Tool'!$D$9,COUNT('ALLL &lt;50B Database'!$AI$1:AI1343)+1,""))</f>
        <v/>
      </c>
    </row>
    <row r="1345" spans="1:35" x14ac:dyDescent="0.25">
      <c r="A1345" t="s">
        <v>2885</v>
      </c>
      <c r="B1345">
        <v>392778</v>
      </c>
      <c r="C1345" s="5" t="s">
        <v>2850</v>
      </c>
      <c r="D1345" s="5" t="s">
        <v>4390</v>
      </c>
      <c r="E1345" s="5" t="s">
        <v>4388</v>
      </c>
      <c r="F1345" s="2">
        <v>2413</v>
      </c>
      <c r="G1345" s="2">
        <v>512209</v>
      </c>
      <c r="H1345" s="2">
        <v>255082</v>
      </c>
      <c r="I1345" s="2">
        <v>38867</v>
      </c>
      <c r="J1345" s="2">
        <v>216215</v>
      </c>
      <c r="K1345" s="33">
        <v>1.116018777605624E-2</v>
      </c>
      <c r="L1345" s="2">
        <v>2956</v>
      </c>
      <c r="M1345" s="2">
        <v>443303</v>
      </c>
      <c r="N1345" s="2">
        <v>212156</v>
      </c>
      <c r="O1345" s="33">
        <v>1.3933143535888686E-2</v>
      </c>
      <c r="P1345" s="2">
        <v>2972</v>
      </c>
      <c r="Q1345" s="2">
        <v>451455</v>
      </c>
      <c r="R1345" s="2">
        <v>214519</v>
      </c>
      <c r="S1345" s="35">
        <v>1.385425067243461E-2</v>
      </c>
      <c r="T1345" t="s">
        <v>4388</v>
      </c>
      <c r="U1345" t="s">
        <v>4388</v>
      </c>
      <c r="V1345" s="5" t="s">
        <v>4390</v>
      </c>
      <c r="W1345" s="5">
        <v>0</v>
      </c>
      <c r="X1345" s="4">
        <v>-2.6940628963783696E-3</v>
      </c>
      <c r="Y1345" s="6">
        <v>-559</v>
      </c>
      <c r="Z1345" s="4">
        <v>-7.8892863454076145E-5</v>
      </c>
      <c r="AA1345" s="5">
        <v>3304</v>
      </c>
      <c r="AC1345" s="16" t="str">
        <f t="shared" si="120"/>
        <v/>
      </c>
      <c r="AD1345" s="16" t="str">
        <f t="shared" si="121"/>
        <v/>
      </c>
      <c r="AE1345" s="16" t="str">
        <f t="shared" si="122"/>
        <v/>
      </c>
      <c r="AF1345" s="16">
        <f t="shared" si="123"/>
        <v>1.116018777605624E-2</v>
      </c>
      <c r="AG1345" s="16" t="str">
        <f t="shared" si="124"/>
        <v/>
      </c>
      <c r="AH1345" s="16" t="str">
        <f t="shared" si="125"/>
        <v/>
      </c>
      <c r="AI1345" s="17" t="str">
        <f>IF('Peer Comparison Tool'!$D$11="NR","",IF($C1345='Peer Comparison Tool'!$D$9,COUNT('ALLL &lt;50B Database'!$AI$1:AI1344)+1,""))</f>
        <v/>
      </c>
    </row>
    <row r="1346" spans="1:35" x14ac:dyDescent="0.25">
      <c r="A1346" t="s">
        <v>3436</v>
      </c>
      <c r="B1346">
        <v>331713</v>
      </c>
      <c r="C1346" s="5" t="s">
        <v>3374</v>
      </c>
      <c r="D1346" s="5" t="s">
        <v>4390</v>
      </c>
      <c r="E1346" s="5" t="s">
        <v>4388</v>
      </c>
      <c r="F1346" s="2">
        <v>5052</v>
      </c>
      <c r="G1346" s="2">
        <v>512068</v>
      </c>
      <c r="H1346" s="2">
        <v>397756</v>
      </c>
      <c r="I1346" s="2">
        <v>15736</v>
      </c>
      <c r="J1346" s="2">
        <v>382020</v>
      </c>
      <c r="K1346" s="33">
        <v>1.3224438511072719E-2</v>
      </c>
      <c r="L1346" s="2">
        <v>4725</v>
      </c>
      <c r="M1346" s="2">
        <v>500382</v>
      </c>
      <c r="N1346" s="2">
        <v>385149</v>
      </c>
      <c r="O1346" s="33">
        <v>1.2267979405372985E-2</v>
      </c>
      <c r="P1346" s="2">
        <v>4850</v>
      </c>
      <c r="Q1346" s="2">
        <v>501861</v>
      </c>
      <c r="R1346" s="2">
        <v>388319</v>
      </c>
      <c r="S1346" s="35">
        <v>1.2489731380643234E-2</v>
      </c>
      <c r="T1346" t="s">
        <v>4388</v>
      </c>
      <c r="U1346" t="s">
        <v>4388</v>
      </c>
      <c r="V1346" s="5" t="s">
        <v>4390</v>
      </c>
      <c r="W1346" s="5">
        <v>0</v>
      </c>
      <c r="X1346" s="4">
        <v>7.347071304294843E-4</v>
      </c>
      <c r="Y1346" s="6">
        <v>202</v>
      </c>
      <c r="Z1346" s="4">
        <v>2.2175197527024917E-4</v>
      </c>
      <c r="AA1346" s="5">
        <v>2307</v>
      </c>
      <c r="AC1346" s="16" t="str">
        <f t="shared" si="120"/>
        <v/>
      </c>
      <c r="AD1346" s="16" t="str">
        <f t="shared" si="121"/>
        <v/>
      </c>
      <c r="AE1346" s="16" t="str">
        <f t="shared" si="122"/>
        <v/>
      </c>
      <c r="AF1346" s="16">
        <f t="shared" si="123"/>
        <v>1.3224438511072719E-2</v>
      </c>
      <c r="AG1346" s="16" t="str">
        <f t="shared" si="124"/>
        <v/>
      </c>
      <c r="AH1346" s="16" t="str">
        <f t="shared" si="125"/>
        <v/>
      </c>
      <c r="AI1346" s="17" t="str">
        <f>IF('Peer Comparison Tool'!$D$11="NR","",IF($C1346='Peer Comparison Tool'!$D$9,COUNT('ALLL &lt;50B Database'!$AI$1:AI1345)+1,""))</f>
        <v/>
      </c>
    </row>
    <row r="1347" spans="1:35" x14ac:dyDescent="0.25">
      <c r="A1347" t="s">
        <v>3019</v>
      </c>
      <c r="B1347">
        <v>3277241</v>
      </c>
      <c r="C1347" s="5" t="s">
        <v>2948</v>
      </c>
      <c r="D1347" s="5" t="s">
        <v>4390</v>
      </c>
      <c r="E1347" s="5" t="s">
        <v>4388</v>
      </c>
      <c r="F1347" s="2">
        <v>5069</v>
      </c>
      <c r="G1347" s="2">
        <v>511843</v>
      </c>
      <c r="H1347" s="2">
        <v>434556</v>
      </c>
      <c r="I1347" s="2">
        <v>60914</v>
      </c>
      <c r="J1347" s="2">
        <v>373642</v>
      </c>
      <c r="K1347" s="33">
        <v>1.3566462014441632E-2</v>
      </c>
      <c r="L1347" s="2">
        <v>3539</v>
      </c>
      <c r="M1347" s="2">
        <v>420909</v>
      </c>
      <c r="N1347" s="2">
        <v>369194</v>
      </c>
      <c r="O1347" s="33">
        <v>9.585746247230454E-3</v>
      </c>
      <c r="P1347" s="2">
        <v>4491</v>
      </c>
      <c r="Q1347" s="2">
        <v>429379</v>
      </c>
      <c r="R1347" s="2">
        <v>373411</v>
      </c>
      <c r="S1347" s="35">
        <v>1.2026962248032329E-2</v>
      </c>
      <c r="T1347" t="s">
        <v>4388</v>
      </c>
      <c r="U1347" t="s">
        <v>4388</v>
      </c>
      <c r="V1347" s="5" t="s">
        <v>4390</v>
      </c>
      <c r="W1347" s="5">
        <v>0</v>
      </c>
      <c r="X1347" s="4">
        <v>1.5394997664093021E-3</v>
      </c>
      <c r="Y1347" s="6">
        <v>578</v>
      </c>
      <c r="Z1347" s="4">
        <v>2.4412160008018755E-3</v>
      </c>
      <c r="AA1347" s="5">
        <v>2169</v>
      </c>
      <c r="AC1347" s="16" t="str">
        <f t="shared" ref="AC1347:AC1410" si="126">IF(AND($G1347&gt;=10000000,$G1347&lt;50000000),$K1347,"")</f>
        <v/>
      </c>
      <c r="AD1347" s="16" t="str">
        <f t="shared" ref="AD1347:AD1410" si="127">IF(AND($G1347&gt;=5000000,$G1347&lt;9999999),$K1347,"")</f>
        <v/>
      </c>
      <c r="AE1347" s="16" t="str">
        <f t="shared" ref="AE1347:AE1410" si="128">IF(AND($G1347&gt;=1000000,$G1347&lt;4999999),$K1347,"")</f>
        <v/>
      </c>
      <c r="AF1347" s="16">
        <f t="shared" ref="AF1347:AF1410" si="129">IF(AND($G1347&gt;=500000,$G1347&lt;999999),$K1347,"")</f>
        <v>1.3566462014441632E-2</v>
      </c>
      <c r="AG1347" s="16" t="str">
        <f t="shared" ref="AG1347:AG1410" si="130">IF(AND($G1347&gt;=100000,$G1347&lt;499999),$K1347,"")</f>
        <v/>
      </c>
      <c r="AH1347" s="16" t="str">
        <f t="shared" ref="AH1347:AH1410" si="131">IF(AND($G1347&gt;=0,$G1347&lt;99999),$K1347,"")</f>
        <v/>
      </c>
      <c r="AI1347" s="17" t="str">
        <f>IF('Peer Comparison Tool'!$D$11="NR","",IF($C1347='Peer Comparison Tool'!$D$9,COUNT('ALLL &lt;50B Database'!$AI$1:AI1346)+1,""))</f>
        <v/>
      </c>
    </row>
    <row r="1348" spans="1:35" x14ac:dyDescent="0.25">
      <c r="A1348" t="s">
        <v>1477</v>
      </c>
      <c r="B1348">
        <v>729011</v>
      </c>
      <c r="C1348" s="5" t="s">
        <v>3064</v>
      </c>
      <c r="D1348" s="5" t="s">
        <v>4390</v>
      </c>
      <c r="E1348" s="5" t="s">
        <v>4388</v>
      </c>
      <c r="F1348" s="2">
        <v>5102</v>
      </c>
      <c r="G1348" s="2">
        <v>511658</v>
      </c>
      <c r="H1348" s="2">
        <v>358289</v>
      </c>
      <c r="I1348" s="2">
        <v>23948</v>
      </c>
      <c r="J1348" s="2">
        <v>334341</v>
      </c>
      <c r="K1348" s="33">
        <v>1.5259869414759182E-2</v>
      </c>
      <c r="L1348" s="2">
        <v>5579</v>
      </c>
      <c r="M1348" s="2">
        <v>449426</v>
      </c>
      <c r="N1348" s="2">
        <v>344233</v>
      </c>
      <c r="O1348" s="33">
        <v>1.6207045809088612E-2</v>
      </c>
      <c r="P1348" s="2">
        <v>5150</v>
      </c>
      <c r="Q1348" s="2">
        <v>457957</v>
      </c>
      <c r="R1348" s="2">
        <v>343004</v>
      </c>
      <c r="S1348" s="35">
        <v>1.5014402164406245E-2</v>
      </c>
      <c r="T1348" t="s">
        <v>4388</v>
      </c>
      <c r="U1348" t="s">
        <v>4388</v>
      </c>
      <c r="V1348" s="5" t="s">
        <v>4390</v>
      </c>
      <c r="W1348" s="5">
        <v>0</v>
      </c>
      <c r="X1348" s="4">
        <v>2.4546725035293725E-4</v>
      </c>
      <c r="Y1348" s="6">
        <v>-48</v>
      </c>
      <c r="Z1348" s="4">
        <v>-1.1926436446823667E-3</v>
      </c>
      <c r="AA1348" s="5">
        <v>1520</v>
      </c>
      <c r="AC1348" s="16" t="str">
        <f t="shared" si="126"/>
        <v/>
      </c>
      <c r="AD1348" s="16" t="str">
        <f t="shared" si="127"/>
        <v/>
      </c>
      <c r="AE1348" s="16" t="str">
        <f t="shared" si="128"/>
        <v/>
      </c>
      <c r="AF1348" s="16">
        <f t="shared" si="129"/>
        <v>1.5259869414759182E-2</v>
      </c>
      <c r="AG1348" s="16" t="str">
        <f t="shared" si="130"/>
        <v/>
      </c>
      <c r="AH1348" s="16" t="str">
        <f t="shared" si="131"/>
        <v/>
      </c>
      <c r="AI1348" s="17" t="str">
        <f>IF('Peer Comparison Tool'!$D$11="NR","",IF($C1348='Peer Comparison Tool'!$D$9,COUNT('ALLL &lt;50B Database'!$AI$1:AI1347)+1,""))</f>
        <v/>
      </c>
    </row>
    <row r="1349" spans="1:35" x14ac:dyDescent="0.25">
      <c r="A1349" t="s">
        <v>1412</v>
      </c>
      <c r="B1349">
        <v>354552</v>
      </c>
      <c r="C1349" s="5" t="s">
        <v>1389</v>
      </c>
      <c r="D1349" s="5" t="s">
        <v>4390</v>
      </c>
      <c r="E1349" s="5" t="s">
        <v>4388</v>
      </c>
      <c r="F1349" s="2">
        <v>2815</v>
      </c>
      <c r="G1349" s="2">
        <v>511538</v>
      </c>
      <c r="H1349" s="2">
        <v>197795</v>
      </c>
      <c r="I1349" s="2">
        <v>16912</v>
      </c>
      <c r="J1349" s="2">
        <v>180883</v>
      </c>
      <c r="K1349" s="33">
        <v>1.5562545955120161E-2</v>
      </c>
      <c r="L1349" s="2">
        <v>2377</v>
      </c>
      <c r="M1349" s="2">
        <v>479520</v>
      </c>
      <c r="N1349" s="2">
        <v>174537</v>
      </c>
      <c r="O1349" s="33">
        <v>1.3618888831594447E-2</v>
      </c>
      <c r="P1349" s="2">
        <v>2489</v>
      </c>
      <c r="Q1349" s="2">
        <v>496958</v>
      </c>
      <c r="R1349" s="2">
        <v>177779</v>
      </c>
      <c r="S1349" s="35">
        <v>1.4000528746364869E-2</v>
      </c>
      <c r="T1349" t="s">
        <v>4388</v>
      </c>
      <c r="U1349" t="s">
        <v>4388</v>
      </c>
      <c r="V1349" s="5" t="s">
        <v>4390</v>
      </c>
      <c r="W1349" s="5">
        <v>0</v>
      </c>
      <c r="X1349" s="4">
        <v>1.5620172087552914E-3</v>
      </c>
      <c r="Y1349" s="6">
        <v>326</v>
      </c>
      <c r="Z1349" s="4">
        <v>3.816399147704222E-4</v>
      </c>
      <c r="AA1349" s="5">
        <v>1410</v>
      </c>
      <c r="AC1349" s="16" t="str">
        <f t="shared" si="126"/>
        <v/>
      </c>
      <c r="AD1349" s="16" t="str">
        <f t="shared" si="127"/>
        <v/>
      </c>
      <c r="AE1349" s="16" t="str">
        <f t="shared" si="128"/>
        <v/>
      </c>
      <c r="AF1349" s="16">
        <f t="shared" si="129"/>
        <v>1.5562545955120161E-2</v>
      </c>
      <c r="AG1349" s="16" t="str">
        <f t="shared" si="130"/>
        <v/>
      </c>
      <c r="AH1349" s="16" t="str">
        <f t="shared" si="131"/>
        <v/>
      </c>
      <c r="AI1349" s="17" t="str">
        <f>IF('Peer Comparison Tool'!$D$11="NR","",IF($C1349='Peer Comparison Tool'!$D$9,COUNT('ALLL &lt;50B Database'!$AI$1:AI1348)+1,""))</f>
        <v/>
      </c>
    </row>
    <row r="1350" spans="1:35" x14ac:dyDescent="0.25">
      <c r="A1350" t="s">
        <v>3810</v>
      </c>
      <c r="B1350">
        <v>500256</v>
      </c>
      <c r="C1350" s="5" t="s">
        <v>3704</v>
      </c>
      <c r="D1350" s="5" t="s">
        <v>4387</v>
      </c>
      <c r="E1350" s="5" t="s">
        <v>4388</v>
      </c>
      <c r="F1350" s="2">
        <v>1348</v>
      </c>
      <c r="G1350" s="2">
        <v>511434</v>
      </c>
      <c r="H1350" s="2">
        <v>63579</v>
      </c>
      <c r="I1350" s="2">
        <v>4747</v>
      </c>
      <c r="J1350" s="2">
        <v>58832</v>
      </c>
      <c r="K1350" s="33">
        <v>2.2912700571117758E-2</v>
      </c>
      <c r="L1350" s="2">
        <v>1310</v>
      </c>
      <c r="M1350" s="2">
        <v>485646</v>
      </c>
      <c r="N1350" s="2">
        <v>58445</v>
      </c>
      <c r="O1350" s="33">
        <v>2.2414235606125418E-2</v>
      </c>
      <c r="P1350" s="2">
        <v>1331</v>
      </c>
      <c r="Q1350" s="2">
        <v>500167</v>
      </c>
      <c r="R1350" s="2">
        <v>57060</v>
      </c>
      <c r="S1350" s="35">
        <v>2.3326323168594461E-2</v>
      </c>
      <c r="T1350" t="s">
        <v>4388</v>
      </c>
      <c r="U1350" t="s">
        <v>4388</v>
      </c>
      <c r="V1350" s="5" t="s">
        <v>4387</v>
      </c>
      <c r="W1350" s="5">
        <v>0</v>
      </c>
      <c r="X1350" s="4">
        <v>-4.1362259747670244E-4</v>
      </c>
      <c r="Y1350" s="6">
        <v>17</v>
      </c>
      <c r="Z1350" s="4">
        <v>9.1208756246904249E-4</v>
      </c>
      <c r="AA1350" s="5">
        <v>335</v>
      </c>
      <c r="AC1350" s="16" t="str">
        <f t="shared" si="126"/>
        <v/>
      </c>
      <c r="AD1350" s="16" t="str">
        <f t="shared" si="127"/>
        <v/>
      </c>
      <c r="AE1350" s="16" t="str">
        <f t="shared" si="128"/>
        <v/>
      </c>
      <c r="AF1350" s="16">
        <f t="shared" si="129"/>
        <v>2.2912700571117758E-2</v>
      </c>
      <c r="AG1350" s="16" t="str">
        <f t="shared" si="130"/>
        <v/>
      </c>
      <c r="AH1350" s="16" t="str">
        <f t="shared" si="131"/>
        <v/>
      </c>
      <c r="AI1350" s="17" t="str">
        <f>IF('Peer Comparison Tool'!$D$11="NR","",IF($C1350='Peer Comparison Tool'!$D$9,COUNT('ALLL &lt;50B Database'!$AI$1:AI1349)+1,""))</f>
        <v/>
      </c>
    </row>
    <row r="1351" spans="1:35" x14ac:dyDescent="0.25">
      <c r="A1351" t="s">
        <v>3807</v>
      </c>
      <c r="B1351">
        <v>1012251</v>
      </c>
      <c r="C1351" s="5" t="s">
        <v>3704</v>
      </c>
      <c r="D1351" s="5" t="s">
        <v>4390</v>
      </c>
      <c r="E1351" s="5" t="s">
        <v>4388</v>
      </c>
      <c r="F1351" s="2">
        <v>1726</v>
      </c>
      <c r="G1351" s="2">
        <v>511087</v>
      </c>
      <c r="H1351" s="2">
        <v>177018</v>
      </c>
      <c r="I1351" s="2">
        <v>0</v>
      </c>
      <c r="J1351" s="2">
        <v>177018</v>
      </c>
      <c r="K1351" s="33">
        <v>9.7504208611553633E-3</v>
      </c>
      <c r="L1351" s="2">
        <v>1375</v>
      </c>
      <c r="M1351" s="2">
        <v>492348</v>
      </c>
      <c r="N1351" s="2">
        <v>181281</v>
      </c>
      <c r="O1351" s="33">
        <v>7.584909615458873E-3</v>
      </c>
      <c r="P1351" s="2">
        <v>1426</v>
      </c>
      <c r="Q1351" s="2">
        <v>503346</v>
      </c>
      <c r="R1351" s="2">
        <v>179452</v>
      </c>
      <c r="S1351" s="35">
        <v>7.9464146401266068E-3</v>
      </c>
      <c r="T1351" t="s">
        <v>4388</v>
      </c>
      <c r="U1351" t="s">
        <v>4388</v>
      </c>
      <c r="V1351" s="5" t="s">
        <v>4390</v>
      </c>
      <c r="W1351" s="5">
        <v>0</v>
      </c>
      <c r="X1351" s="4">
        <v>1.8040062210287564E-3</v>
      </c>
      <c r="Y1351" s="6">
        <v>300</v>
      </c>
      <c r="Z1351" s="4">
        <v>3.6150502466773381E-4</v>
      </c>
      <c r="AA1351" s="5">
        <v>3862</v>
      </c>
      <c r="AC1351" s="16" t="str">
        <f t="shared" si="126"/>
        <v/>
      </c>
      <c r="AD1351" s="16" t="str">
        <f t="shared" si="127"/>
        <v/>
      </c>
      <c r="AE1351" s="16" t="str">
        <f t="shared" si="128"/>
        <v/>
      </c>
      <c r="AF1351" s="16">
        <f t="shared" si="129"/>
        <v>9.7504208611553633E-3</v>
      </c>
      <c r="AG1351" s="16" t="str">
        <f t="shared" si="130"/>
        <v/>
      </c>
      <c r="AH1351" s="16" t="str">
        <f t="shared" si="131"/>
        <v/>
      </c>
      <c r="AI1351" s="17" t="str">
        <f>IF('Peer Comparison Tool'!$D$11="NR","",IF($C1351='Peer Comparison Tool'!$D$9,COUNT('ALLL &lt;50B Database'!$AI$1:AI1350)+1,""))</f>
        <v/>
      </c>
    </row>
    <row r="1352" spans="1:35" x14ac:dyDescent="0.25">
      <c r="A1352" t="s">
        <v>504</v>
      </c>
      <c r="B1352">
        <v>238737</v>
      </c>
      <c r="C1352" s="5" t="s">
        <v>462</v>
      </c>
      <c r="D1352" s="5" t="s">
        <v>4390</v>
      </c>
      <c r="E1352" s="5" t="s">
        <v>4388</v>
      </c>
      <c r="F1352" s="2">
        <v>3275</v>
      </c>
      <c r="G1352" s="2">
        <v>510638</v>
      </c>
      <c r="H1352" s="2">
        <v>301902</v>
      </c>
      <c r="I1352" s="2">
        <v>15870</v>
      </c>
      <c r="J1352" s="2">
        <v>286032</v>
      </c>
      <c r="K1352" s="33">
        <v>1.1449767858141746E-2</v>
      </c>
      <c r="L1352" s="2">
        <v>3083</v>
      </c>
      <c r="M1352" s="2">
        <v>449809</v>
      </c>
      <c r="N1352" s="2">
        <v>298153</v>
      </c>
      <c r="O1352" s="33">
        <v>1.0340328623223647E-2</v>
      </c>
      <c r="P1352" s="2">
        <v>3315</v>
      </c>
      <c r="Q1352" s="2">
        <v>479123</v>
      </c>
      <c r="R1352" s="2">
        <v>286143</v>
      </c>
      <c r="S1352" s="35">
        <v>1.158511653264277E-2</v>
      </c>
      <c r="T1352" t="s">
        <v>4388</v>
      </c>
      <c r="U1352" t="s">
        <v>4388</v>
      </c>
      <c r="V1352" s="5" t="s">
        <v>4390</v>
      </c>
      <c r="W1352" s="5">
        <v>0</v>
      </c>
      <c r="X1352" s="4">
        <v>-1.3534867450102316E-4</v>
      </c>
      <c r="Y1352" s="6">
        <v>-40</v>
      </c>
      <c r="Z1352" s="4">
        <v>1.2447879094191223E-3</v>
      </c>
      <c r="AA1352" s="5">
        <v>3174</v>
      </c>
      <c r="AC1352" s="16" t="str">
        <f t="shared" si="126"/>
        <v/>
      </c>
      <c r="AD1352" s="16" t="str">
        <f t="shared" si="127"/>
        <v/>
      </c>
      <c r="AE1352" s="16" t="str">
        <f t="shared" si="128"/>
        <v/>
      </c>
      <c r="AF1352" s="16">
        <f t="shared" si="129"/>
        <v>1.1449767858141746E-2</v>
      </c>
      <c r="AG1352" s="16" t="str">
        <f t="shared" si="130"/>
        <v/>
      </c>
      <c r="AH1352" s="16" t="str">
        <f t="shared" si="131"/>
        <v/>
      </c>
      <c r="AI1352" s="17">
        <f>IF('Peer Comparison Tool'!$D$11="NR","",IF($C1352='Peer Comparison Tool'!$D$9,COUNT('ALLL &lt;50B Database'!$AI$1:AI1351)+1,""))</f>
        <v>45</v>
      </c>
    </row>
    <row r="1353" spans="1:35" x14ac:dyDescent="0.25">
      <c r="A1353" t="s">
        <v>3818</v>
      </c>
      <c r="B1353">
        <v>591366</v>
      </c>
      <c r="C1353" s="5" t="s">
        <v>3704</v>
      </c>
      <c r="D1353" s="5" t="s">
        <v>4387</v>
      </c>
      <c r="E1353" s="5" t="s">
        <v>4388</v>
      </c>
      <c r="F1353" s="2">
        <v>5742</v>
      </c>
      <c r="G1353" s="2">
        <v>510634</v>
      </c>
      <c r="H1353" s="2">
        <v>339453</v>
      </c>
      <c r="I1353" s="2">
        <v>17902</v>
      </c>
      <c r="J1353" s="2">
        <v>321551</v>
      </c>
      <c r="K1353" s="33">
        <v>1.7857198391545974E-2</v>
      </c>
      <c r="L1353" s="2">
        <v>5357</v>
      </c>
      <c r="M1353" s="2">
        <v>451485</v>
      </c>
      <c r="N1353" s="2">
        <v>302326</v>
      </c>
      <c r="O1353" s="33">
        <v>1.7719283157915627E-2</v>
      </c>
      <c r="P1353" s="2">
        <v>5566</v>
      </c>
      <c r="Q1353" s="2">
        <v>456577</v>
      </c>
      <c r="R1353" s="2">
        <v>306973</v>
      </c>
      <c r="S1353" s="35">
        <v>1.8131887820752965E-2</v>
      </c>
      <c r="T1353" t="s">
        <v>4388</v>
      </c>
      <c r="U1353" t="s">
        <v>4388</v>
      </c>
      <c r="V1353" s="5" t="s">
        <v>4387</v>
      </c>
      <c r="W1353" s="5">
        <v>0</v>
      </c>
      <c r="X1353" s="4">
        <v>-2.7468942920699096E-4</v>
      </c>
      <c r="Y1353" s="6">
        <v>176</v>
      </c>
      <c r="Z1353" s="4">
        <v>4.1260466283733754E-4</v>
      </c>
      <c r="AA1353" s="5">
        <v>871</v>
      </c>
      <c r="AC1353" s="16" t="str">
        <f t="shared" si="126"/>
        <v/>
      </c>
      <c r="AD1353" s="16" t="str">
        <f t="shared" si="127"/>
        <v/>
      </c>
      <c r="AE1353" s="16" t="str">
        <f t="shared" si="128"/>
        <v/>
      </c>
      <c r="AF1353" s="16">
        <f t="shared" si="129"/>
        <v>1.7857198391545974E-2</v>
      </c>
      <c r="AG1353" s="16" t="str">
        <f t="shared" si="130"/>
        <v/>
      </c>
      <c r="AH1353" s="16" t="str">
        <f t="shared" si="131"/>
        <v/>
      </c>
      <c r="AI1353" s="17" t="str">
        <f>IF('Peer Comparison Tool'!$D$11="NR","",IF($C1353='Peer Comparison Tool'!$D$9,COUNT('ALLL &lt;50B Database'!$AI$1:AI1352)+1,""))</f>
        <v/>
      </c>
    </row>
    <row r="1354" spans="1:35" x14ac:dyDescent="0.25">
      <c r="A1354" t="s">
        <v>154</v>
      </c>
      <c r="B1354">
        <v>307062</v>
      </c>
      <c r="C1354" s="5" t="s">
        <v>917</v>
      </c>
      <c r="D1354" s="5" t="s">
        <v>4390</v>
      </c>
      <c r="E1354" s="5" t="s">
        <v>4388</v>
      </c>
      <c r="F1354" s="2">
        <v>6148</v>
      </c>
      <c r="G1354" s="2">
        <v>510599</v>
      </c>
      <c r="H1354" s="2">
        <v>293433</v>
      </c>
      <c r="I1354" s="2">
        <v>34141</v>
      </c>
      <c r="J1354" s="2">
        <v>259292</v>
      </c>
      <c r="K1354" s="33">
        <v>2.3710719960507845E-2</v>
      </c>
      <c r="L1354" s="2">
        <v>6142</v>
      </c>
      <c r="M1354" s="2">
        <v>471264</v>
      </c>
      <c r="N1354" s="2">
        <v>271428</v>
      </c>
      <c r="O1354" s="33">
        <v>2.2628468691513033E-2</v>
      </c>
      <c r="P1354" s="2">
        <v>6148</v>
      </c>
      <c r="Q1354" s="2">
        <v>477261</v>
      </c>
      <c r="R1354" s="2">
        <v>264667</v>
      </c>
      <c r="S1354" s="35">
        <v>2.3229189887670167E-2</v>
      </c>
      <c r="T1354" t="s">
        <v>4388</v>
      </c>
      <c r="U1354" t="s">
        <v>4388</v>
      </c>
      <c r="V1354" s="5" t="s">
        <v>4390</v>
      </c>
      <c r="W1354" s="5">
        <v>0</v>
      </c>
      <c r="X1354" s="4">
        <v>4.8153007283767771E-4</v>
      </c>
      <c r="Y1354" s="6">
        <v>0</v>
      </c>
      <c r="Z1354" s="4">
        <v>6.0072119615713418E-4</v>
      </c>
      <c r="AA1354" s="5">
        <v>301</v>
      </c>
      <c r="AC1354" s="16" t="str">
        <f t="shared" si="126"/>
        <v/>
      </c>
      <c r="AD1354" s="16" t="str">
        <f t="shared" si="127"/>
        <v/>
      </c>
      <c r="AE1354" s="16" t="str">
        <f t="shared" si="128"/>
        <v/>
      </c>
      <c r="AF1354" s="16">
        <f t="shared" si="129"/>
        <v>2.3710719960507845E-2</v>
      </c>
      <c r="AG1354" s="16" t="str">
        <f t="shared" si="130"/>
        <v/>
      </c>
      <c r="AH1354" s="16" t="str">
        <f t="shared" si="131"/>
        <v/>
      </c>
      <c r="AI1354" s="17" t="str">
        <f>IF('Peer Comparison Tool'!$D$11="NR","",IF($C1354='Peer Comparison Tool'!$D$9,COUNT('ALLL &lt;50B Database'!$AI$1:AI1353)+1,""))</f>
        <v/>
      </c>
    </row>
    <row r="1355" spans="1:35" x14ac:dyDescent="0.25">
      <c r="A1355" t="s">
        <v>755</v>
      </c>
      <c r="B1355">
        <v>3140822</v>
      </c>
      <c r="C1355" s="5" t="s">
        <v>716</v>
      </c>
      <c r="D1355" s="5" t="s">
        <v>4390</v>
      </c>
      <c r="E1355" s="5" t="s">
        <v>4388</v>
      </c>
      <c r="F1355" s="2">
        <v>4673</v>
      </c>
      <c r="G1355" s="2">
        <v>509450</v>
      </c>
      <c r="H1355" s="2">
        <v>398445</v>
      </c>
      <c r="I1355" s="2">
        <v>43829</v>
      </c>
      <c r="J1355" s="2">
        <v>354616</v>
      </c>
      <c r="K1355" s="33">
        <v>1.3177634398899091E-2</v>
      </c>
      <c r="L1355" s="2">
        <v>4112</v>
      </c>
      <c r="M1355" s="2">
        <v>437989</v>
      </c>
      <c r="N1355" s="2">
        <v>319439</v>
      </c>
      <c r="O1355" s="33">
        <v>1.2872567219406522E-2</v>
      </c>
      <c r="P1355" s="2">
        <v>4349</v>
      </c>
      <c r="Q1355" s="2">
        <v>447735</v>
      </c>
      <c r="R1355" s="2">
        <v>347528</v>
      </c>
      <c r="S1355" s="35">
        <v>1.2514099583342925E-2</v>
      </c>
      <c r="T1355" t="s">
        <v>4388</v>
      </c>
      <c r="U1355" t="s">
        <v>4388</v>
      </c>
      <c r="V1355" s="5" t="s">
        <v>4390</v>
      </c>
      <c r="W1355" s="5">
        <v>0</v>
      </c>
      <c r="X1355" s="4">
        <v>6.6353481555616635E-4</v>
      </c>
      <c r="Y1355" s="6">
        <v>324</v>
      </c>
      <c r="Z1355" s="4">
        <v>-3.5846763606359709E-4</v>
      </c>
      <c r="AA1355" s="5">
        <v>2328</v>
      </c>
      <c r="AC1355" s="16" t="str">
        <f t="shared" si="126"/>
        <v/>
      </c>
      <c r="AD1355" s="16" t="str">
        <f t="shared" si="127"/>
        <v/>
      </c>
      <c r="AE1355" s="16" t="str">
        <f t="shared" si="128"/>
        <v/>
      </c>
      <c r="AF1355" s="16">
        <f t="shared" si="129"/>
        <v>1.3177634398899091E-2</v>
      </c>
      <c r="AG1355" s="16" t="str">
        <f t="shared" si="130"/>
        <v/>
      </c>
      <c r="AH1355" s="16" t="str">
        <f t="shared" si="131"/>
        <v/>
      </c>
      <c r="AI1355" s="17" t="str">
        <f>IF('Peer Comparison Tool'!$D$11="NR","",IF($C1355='Peer Comparison Tool'!$D$9,COUNT('ALLL &lt;50B Database'!$AI$1:AI1354)+1,""))</f>
        <v/>
      </c>
    </row>
    <row r="1356" spans="1:35" x14ac:dyDescent="0.25">
      <c r="A1356" t="s">
        <v>2355</v>
      </c>
      <c r="B1356">
        <v>611451</v>
      </c>
      <c r="C1356" s="5" t="s">
        <v>2299</v>
      </c>
      <c r="D1356" s="5" t="s">
        <v>4387</v>
      </c>
      <c r="E1356" s="5" t="s">
        <v>4388</v>
      </c>
      <c r="F1356" s="2">
        <v>4861</v>
      </c>
      <c r="G1356" s="2">
        <v>508988</v>
      </c>
      <c r="H1356" s="2">
        <v>294714</v>
      </c>
      <c r="I1356" s="2">
        <v>15441</v>
      </c>
      <c r="J1356" s="2">
        <v>279273</v>
      </c>
      <c r="K1356" s="33">
        <v>1.7405907481210143E-2</v>
      </c>
      <c r="L1356" s="2">
        <v>4696</v>
      </c>
      <c r="M1356" s="2">
        <v>429034</v>
      </c>
      <c r="N1356" s="2">
        <v>297274</v>
      </c>
      <c r="O1356" s="33">
        <v>1.579687426414688E-2</v>
      </c>
      <c r="P1356" s="2">
        <v>4693</v>
      </c>
      <c r="Q1356" s="2">
        <v>423637</v>
      </c>
      <c r="R1356" s="2">
        <v>289961</v>
      </c>
      <c r="S1356" s="35">
        <v>1.6184935215425522E-2</v>
      </c>
      <c r="T1356" t="s">
        <v>4388</v>
      </c>
      <c r="U1356" t="s">
        <v>4388</v>
      </c>
      <c r="V1356" s="5" t="s">
        <v>4387</v>
      </c>
      <c r="W1356" s="5">
        <v>0</v>
      </c>
      <c r="X1356" s="4">
        <v>1.2209722657846207E-3</v>
      </c>
      <c r="Y1356" s="6">
        <v>168</v>
      </c>
      <c r="Z1356" s="4">
        <v>3.8806095127864176E-4</v>
      </c>
      <c r="AA1356" s="5">
        <v>954</v>
      </c>
      <c r="AC1356" s="16" t="str">
        <f t="shared" si="126"/>
        <v/>
      </c>
      <c r="AD1356" s="16" t="str">
        <f t="shared" si="127"/>
        <v/>
      </c>
      <c r="AE1356" s="16" t="str">
        <f t="shared" si="128"/>
        <v/>
      </c>
      <c r="AF1356" s="16">
        <f t="shared" si="129"/>
        <v>1.7405907481210143E-2</v>
      </c>
      <c r="AG1356" s="16" t="str">
        <f t="shared" si="130"/>
        <v/>
      </c>
      <c r="AH1356" s="16" t="str">
        <f t="shared" si="131"/>
        <v/>
      </c>
      <c r="AI1356" s="17" t="str">
        <f>IF('Peer Comparison Tool'!$D$11="NR","",IF($C1356='Peer Comparison Tool'!$D$9,COUNT('ALLL &lt;50B Database'!$AI$1:AI1355)+1,""))</f>
        <v/>
      </c>
    </row>
    <row r="1357" spans="1:35" x14ac:dyDescent="0.25">
      <c r="A1357" t="s">
        <v>1988</v>
      </c>
      <c r="B1357">
        <v>755047</v>
      </c>
      <c r="C1357" s="5" t="s">
        <v>1963</v>
      </c>
      <c r="D1357" s="5" t="s">
        <v>4390</v>
      </c>
      <c r="E1357" s="5" t="s">
        <v>4388</v>
      </c>
      <c r="F1357" s="2">
        <v>6538</v>
      </c>
      <c r="G1357" s="2">
        <v>508905</v>
      </c>
      <c r="H1357" s="2">
        <v>406026</v>
      </c>
      <c r="I1357" s="2">
        <v>59900</v>
      </c>
      <c r="J1357" s="2">
        <v>346126</v>
      </c>
      <c r="K1357" s="33">
        <v>1.8889075076706171E-2</v>
      </c>
      <c r="L1357" s="2">
        <v>5911</v>
      </c>
      <c r="M1357" s="2">
        <v>431113</v>
      </c>
      <c r="N1357" s="2">
        <v>357414</v>
      </c>
      <c r="O1357" s="33">
        <v>1.653824416502991E-2</v>
      </c>
      <c r="P1357" s="2">
        <v>5906</v>
      </c>
      <c r="Q1357" s="2">
        <v>429946</v>
      </c>
      <c r="R1357" s="2">
        <v>362941</v>
      </c>
      <c r="S1357" s="35">
        <v>1.6272617312455745E-2</v>
      </c>
      <c r="T1357" t="s">
        <v>4388</v>
      </c>
      <c r="U1357" t="s">
        <v>4388</v>
      </c>
      <c r="V1357" s="5" t="s">
        <v>4390</v>
      </c>
      <c r="W1357" s="5">
        <v>0</v>
      </c>
      <c r="X1357" s="4">
        <v>2.6164577642504259E-3</v>
      </c>
      <c r="Y1357" s="6">
        <v>632</v>
      </c>
      <c r="Z1357" s="4">
        <v>-2.6562685257416549E-4</v>
      </c>
      <c r="AA1357" s="5">
        <v>703</v>
      </c>
      <c r="AC1357" s="16" t="str">
        <f t="shared" si="126"/>
        <v/>
      </c>
      <c r="AD1357" s="16" t="str">
        <f t="shared" si="127"/>
        <v/>
      </c>
      <c r="AE1357" s="16" t="str">
        <f t="shared" si="128"/>
        <v/>
      </c>
      <c r="AF1357" s="16">
        <f t="shared" si="129"/>
        <v>1.8889075076706171E-2</v>
      </c>
      <c r="AG1357" s="16" t="str">
        <f t="shared" si="130"/>
        <v/>
      </c>
      <c r="AH1357" s="16" t="str">
        <f t="shared" si="131"/>
        <v/>
      </c>
      <c r="AI1357" s="17" t="str">
        <f>IF('Peer Comparison Tool'!$D$11="NR","",IF($C1357='Peer Comparison Tool'!$D$9,COUNT('ALLL &lt;50B Database'!$AI$1:AI1356)+1,""))</f>
        <v/>
      </c>
    </row>
    <row r="1358" spans="1:35" x14ac:dyDescent="0.25">
      <c r="A1358" t="s">
        <v>2844</v>
      </c>
      <c r="B1358">
        <v>4845861</v>
      </c>
      <c r="C1358" s="5" t="s">
        <v>2833</v>
      </c>
      <c r="D1358" s="5" t="s">
        <v>4387</v>
      </c>
      <c r="E1358" s="5" t="s">
        <v>4388</v>
      </c>
      <c r="F1358" s="2">
        <v>3564</v>
      </c>
      <c r="G1358" s="2">
        <v>508595</v>
      </c>
      <c r="H1358" s="2">
        <v>422596</v>
      </c>
      <c r="I1358" s="2">
        <v>0</v>
      </c>
      <c r="J1358" s="2">
        <v>422596</v>
      </c>
      <c r="K1358" s="33">
        <v>8.4335866879951538E-3</v>
      </c>
      <c r="L1358" s="2">
        <v>2868</v>
      </c>
      <c r="M1358" s="2">
        <v>299186</v>
      </c>
      <c r="N1358" s="2">
        <v>236507</v>
      </c>
      <c r="O1358" s="33">
        <v>1.2126490970668945E-2</v>
      </c>
      <c r="P1358" s="2">
        <v>3107</v>
      </c>
      <c r="Q1358" s="2">
        <v>342124</v>
      </c>
      <c r="R1358" s="2">
        <v>257747</v>
      </c>
      <c r="S1358" s="35">
        <v>1.2054456501918548E-2</v>
      </c>
      <c r="T1358" t="s">
        <v>4388</v>
      </c>
      <c r="U1358" t="s">
        <v>4388</v>
      </c>
      <c r="V1358" s="5" t="s">
        <v>4387</v>
      </c>
      <c r="W1358" s="5">
        <v>0</v>
      </c>
      <c r="X1358" s="4">
        <v>-3.6208698139233945E-3</v>
      </c>
      <c r="Y1358" s="6">
        <v>457</v>
      </c>
      <c r="Z1358" s="4">
        <v>-7.2034468750396471E-5</v>
      </c>
      <c r="AA1358" s="5">
        <v>4219</v>
      </c>
      <c r="AC1358" s="16" t="str">
        <f t="shared" si="126"/>
        <v/>
      </c>
      <c r="AD1358" s="16" t="str">
        <f t="shared" si="127"/>
        <v/>
      </c>
      <c r="AE1358" s="16" t="str">
        <f t="shared" si="128"/>
        <v/>
      </c>
      <c r="AF1358" s="16">
        <f t="shared" si="129"/>
        <v>8.4335866879951538E-3</v>
      </c>
      <c r="AG1358" s="16" t="str">
        <f t="shared" si="130"/>
        <v/>
      </c>
      <c r="AH1358" s="16" t="str">
        <f t="shared" si="131"/>
        <v/>
      </c>
      <c r="AI1358" s="17" t="str">
        <f>IF('Peer Comparison Tool'!$D$11="NR","",IF($C1358='Peer Comparison Tool'!$D$9,COUNT('ALLL &lt;50B Database'!$AI$1:AI1357)+1,""))</f>
        <v/>
      </c>
    </row>
    <row r="1359" spans="1:35" x14ac:dyDescent="0.25">
      <c r="A1359" t="s">
        <v>518</v>
      </c>
      <c r="B1359">
        <v>3729124</v>
      </c>
      <c r="C1359" s="5" t="s">
        <v>2850</v>
      </c>
      <c r="D1359" s="5" t="s">
        <v>4390</v>
      </c>
      <c r="E1359" s="5" t="s">
        <v>4388</v>
      </c>
      <c r="F1359" s="2">
        <v>5050</v>
      </c>
      <c r="G1359" s="2">
        <v>508570</v>
      </c>
      <c r="H1359" s="2">
        <v>450372</v>
      </c>
      <c r="I1359" s="2">
        <v>17166</v>
      </c>
      <c r="J1359" s="2">
        <v>433206</v>
      </c>
      <c r="K1359" s="33">
        <v>1.1657271598269646E-2</v>
      </c>
      <c r="L1359" s="2">
        <v>4921</v>
      </c>
      <c r="M1359" s="2">
        <v>468602</v>
      </c>
      <c r="N1359" s="2">
        <v>408521</v>
      </c>
      <c r="O1359" s="33">
        <v>1.2045892377625629E-2</v>
      </c>
      <c r="P1359" s="2">
        <v>4951</v>
      </c>
      <c r="Q1359" s="2">
        <v>489454</v>
      </c>
      <c r="R1359" s="2">
        <v>426784</v>
      </c>
      <c r="S1359" s="35">
        <v>1.1600716053085401E-2</v>
      </c>
      <c r="T1359" t="s">
        <v>4388</v>
      </c>
      <c r="U1359" t="s">
        <v>4388</v>
      </c>
      <c r="V1359" s="5" t="s">
        <v>4390</v>
      </c>
      <c r="W1359" s="5">
        <v>0</v>
      </c>
      <c r="X1359" s="4">
        <v>5.6555545184244771E-5</v>
      </c>
      <c r="Y1359" s="6">
        <v>99</v>
      </c>
      <c r="Z1359" s="4">
        <v>-4.4517632454022828E-4</v>
      </c>
      <c r="AA1359" s="5">
        <v>3091</v>
      </c>
      <c r="AC1359" s="16" t="str">
        <f t="shared" si="126"/>
        <v/>
      </c>
      <c r="AD1359" s="16" t="str">
        <f t="shared" si="127"/>
        <v/>
      </c>
      <c r="AE1359" s="16" t="str">
        <f t="shared" si="128"/>
        <v/>
      </c>
      <c r="AF1359" s="16">
        <f t="shared" si="129"/>
        <v>1.1657271598269646E-2</v>
      </c>
      <c r="AG1359" s="16" t="str">
        <f t="shared" si="130"/>
        <v/>
      </c>
      <c r="AH1359" s="16" t="str">
        <f t="shared" si="131"/>
        <v/>
      </c>
      <c r="AI1359" s="17" t="str">
        <f>IF('Peer Comparison Tool'!$D$11="NR","",IF($C1359='Peer Comparison Tool'!$D$9,COUNT('ALLL &lt;50B Database'!$AI$1:AI1358)+1,""))</f>
        <v/>
      </c>
    </row>
    <row r="1360" spans="1:35" x14ac:dyDescent="0.25">
      <c r="A1360" t="s">
        <v>3443</v>
      </c>
      <c r="B1360">
        <v>501815</v>
      </c>
      <c r="C1360" s="5" t="s">
        <v>3374</v>
      </c>
      <c r="D1360" s="5" t="s">
        <v>4387</v>
      </c>
      <c r="E1360" s="5" t="s">
        <v>4388</v>
      </c>
      <c r="F1360" s="2">
        <v>4325</v>
      </c>
      <c r="G1360" s="2">
        <v>508565</v>
      </c>
      <c r="H1360" s="2">
        <v>366405</v>
      </c>
      <c r="I1360" s="2">
        <v>7144</v>
      </c>
      <c r="J1360" s="2">
        <v>359261</v>
      </c>
      <c r="K1360" s="33">
        <v>1.2038601462446522E-2</v>
      </c>
      <c r="L1360" s="2">
        <v>3998</v>
      </c>
      <c r="M1360" s="2">
        <v>453131</v>
      </c>
      <c r="N1360" s="2">
        <v>347032</v>
      </c>
      <c r="O1360" s="33">
        <v>1.1520551418889325E-2</v>
      </c>
      <c r="P1360" s="2">
        <v>4193</v>
      </c>
      <c r="Q1360" s="2">
        <v>460473</v>
      </c>
      <c r="R1360" s="2">
        <v>352840</v>
      </c>
      <c r="S1360" s="35">
        <v>1.1883573291010089E-2</v>
      </c>
      <c r="T1360" t="s">
        <v>4388</v>
      </c>
      <c r="U1360" t="s">
        <v>4388</v>
      </c>
      <c r="V1360" s="5" t="s">
        <v>4387</v>
      </c>
      <c r="W1360" s="5">
        <v>0</v>
      </c>
      <c r="X1360" s="4">
        <v>1.5502817143643252E-4</v>
      </c>
      <c r="Y1360" s="6">
        <v>132</v>
      </c>
      <c r="Z1360" s="4">
        <v>3.6302187212076432E-4</v>
      </c>
      <c r="AA1360" s="5">
        <v>2912</v>
      </c>
      <c r="AC1360" s="16" t="str">
        <f t="shared" si="126"/>
        <v/>
      </c>
      <c r="AD1360" s="16" t="str">
        <f t="shared" si="127"/>
        <v/>
      </c>
      <c r="AE1360" s="16" t="str">
        <f t="shared" si="128"/>
        <v/>
      </c>
      <c r="AF1360" s="16">
        <f t="shared" si="129"/>
        <v>1.2038601462446522E-2</v>
      </c>
      <c r="AG1360" s="16" t="str">
        <f t="shared" si="130"/>
        <v/>
      </c>
      <c r="AH1360" s="16" t="str">
        <f t="shared" si="131"/>
        <v/>
      </c>
      <c r="AI1360" s="17" t="str">
        <f>IF('Peer Comparison Tool'!$D$11="NR","",IF($C1360='Peer Comparison Tool'!$D$9,COUNT('ALLL &lt;50B Database'!$AI$1:AI1359)+1,""))</f>
        <v/>
      </c>
    </row>
    <row r="1361" spans="1:35" x14ac:dyDescent="0.25">
      <c r="A1361" t="s">
        <v>356</v>
      </c>
      <c r="B1361">
        <v>106452</v>
      </c>
      <c r="C1361" s="5" t="s">
        <v>343</v>
      </c>
      <c r="D1361" s="5" t="s">
        <v>4390</v>
      </c>
      <c r="E1361" s="5" t="s">
        <v>4388</v>
      </c>
      <c r="F1361" s="2">
        <v>4120</v>
      </c>
      <c r="G1361" s="2">
        <v>508474</v>
      </c>
      <c r="H1361" s="2">
        <v>343754</v>
      </c>
      <c r="I1361" s="2">
        <v>45553</v>
      </c>
      <c r="J1361" s="2">
        <v>298201</v>
      </c>
      <c r="K1361" s="33">
        <v>1.3816184385699579E-2</v>
      </c>
      <c r="L1361" s="2">
        <v>3292</v>
      </c>
      <c r="M1361" s="2">
        <v>433958</v>
      </c>
      <c r="N1361" s="2">
        <v>250454</v>
      </c>
      <c r="O1361" s="33">
        <v>1.3144130259448841E-2</v>
      </c>
      <c r="P1361" s="2">
        <v>3784</v>
      </c>
      <c r="Q1361" s="2">
        <v>448503</v>
      </c>
      <c r="R1361" s="2">
        <v>276223</v>
      </c>
      <c r="S1361" s="35">
        <v>1.3699076470822488E-2</v>
      </c>
      <c r="T1361" t="s">
        <v>4388</v>
      </c>
      <c r="U1361" t="s">
        <v>4388</v>
      </c>
      <c r="V1361" s="5" t="s">
        <v>4390</v>
      </c>
      <c r="W1361" s="5">
        <v>0</v>
      </c>
      <c r="X1361" s="4">
        <v>1.1710791487709073E-4</v>
      </c>
      <c r="Y1361" s="6">
        <v>336</v>
      </c>
      <c r="Z1361" s="4">
        <v>5.5494621137364662E-4</v>
      </c>
      <c r="AA1361" s="5">
        <v>2059</v>
      </c>
      <c r="AC1361" s="16" t="str">
        <f t="shared" si="126"/>
        <v/>
      </c>
      <c r="AD1361" s="16" t="str">
        <f t="shared" si="127"/>
        <v/>
      </c>
      <c r="AE1361" s="16" t="str">
        <f t="shared" si="128"/>
        <v/>
      </c>
      <c r="AF1361" s="16">
        <f t="shared" si="129"/>
        <v>1.3816184385699579E-2</v>
      </c>
      <c r="AG1361" s="16" t="str">
        <f t="shared" si="130"/>
        <v/>
      </c>
      <c r="AH1361" s="16" t="str">
        <f t="shared" si="131"/>
        <v/>
      </c>
      <c r="AI1361" s="17" t="str">
        <f>IF('Peer Comparison Tool'!$D$11="NR","",IF($C1361='Peer Comparison Tool'!$D$9,COUNT('ALLL &lt;50B Database'!$AI$1:AI1360)+1,""))</f>
        <v/>
      </c>
    </row>
    <row r="1362" spans="1:35" x14ac:dyDescent="0.25">
      <c r="A1362" t="s">
        <v>587</v>
      </c>
      <c r="B1362">
        <v>210238</v>
      </c>
      <c r="C1362" s="5" t="s">
        <v>561</v>
      </c>
      <c r="D1362" s="5" t="s">
        <v>4390</v>
      </c>
      <c r="E1362" s="5" t="s">
        <v>4388</v>
      </c>
      <c r="F1362" s="2">
        <v>5961</v>
      </c>
      <c r="G1362" s="2">
        <v>508467</v>
      </c>
      <c r="H1362" s="2">
        <v>270999</v>
      </c>
      <c r="I1362" s="2">
        <v>28308</v>
      </c>
      <c r="J1362" s="2">
        <v>242691</v>
      </c>
      <c r="K1362" s="33">
        <v>2.4562097481983264E-2</v>
      </c>
      <c r="L1362" s="2">
        <v>4436</v>
      </c>
      <c r="M1362" s="2">
        <v>455282</v>
      </c>
      <c r="N1362" s="2">
        <v>238698</v>
      </c>
      <c r="O1362" s="33">
        <v>1.8584152359885715E-2</v>
      </c>
      <c r="P1362" s="2">
        <v>5178</v>
      </c>
      <c r="Q1362" s="2">
        <v>446832</v>
      </c>
      <c r="R1362" s="2">
        <v>239990</v>
      </c>
      <c r="S1362" s="35">
        <v>2.1575898995791491E-2</v>
      </c>
      <c r="T1362" t="s">
        <v>4388</v>
      </c>
      <c r="U1362" t="s">
        <v>4388</v>
      </c>
      <c r="V1362" s="5" t="s">
        <v>4390</v>
      </c>
      <c r="W1362" s="5">
        <v>0</v>
      </c>
      <c r="X1362" s="4">
        <v>2.9861984861917733E-3</v>
      </c>
      <c r="Y1362" s="6">
        <v>783</v>
      </c>
      <c r="Z1362" s="4">
        <v>2.9917466359057759E-3</v>
      </c>
      <c r="AA1362" s="5">
        <v>269</v>
      </c>
      <c r="AC1362" s="16" t="str">
        <f t="shared" si="126"/>
        <v/>
      </c>
      <c r="AD1362" s="16" t="str">
        <f t="shared" si="127"/>
        <v/>
      </c>
      <c r="AE1362" s="16" t="str">
        <f t="shared" si="128"/>
        <v/>
      </c>
      <c r="AF1362" s="16">
        <f t="shared" si="129"/>
        <v>2.4562097481983264E-2</v>
      </c>
      <c r="AG1362" s="16" t="str">
        <f t="shared" si="130"/>
        <v/>
      </c>
      <c r="AH1362" s="16" t="str">
        <f t="shared" si="131"/>
        <v/>
      </c>
      <c r="AI1362" s="17" t="str">
        <f>IF('Peer Comparison Tool'!$D$11="NR","",IF($C1362='Peer Comparison Tool'!$D$9,COUNT('ALLL &lt;50B Database'!$AI$1:AI1361)+1,""))</f>
        <v/>
      </c>
    </row>
    <row r="1363" spans="1:35" x14ac:dyDescent="0.25">
      <c r="A1363" t="s">
        <v>3441</v>
      </c>
      <c r="B1363">
        <v>857811</v>
      </c>
      <c r="C1363" s="5" t="s">
        <v>3374</v>
      </c>
      <c r="D1363" s="5" t="s">
        <v>4390</v>
      </c>
      <c r="E1363" s="5" t="s">
        <v>4388</v>
      </c>
      <c r="F1363" s="2">
        <v>3335</v>
      </c>
      <c r="G1363" s="2">
        <v>507747</v>
      </c>
      <c r="H1363" s="2">
        <v>238117</v>
      </c>
      <c r="I1363" s="2">
        <v>10082</v>
      </c>
      <c r="J1363" s="2">
        <v>228035</v>
      </c>
      <c r="K1363" s="33">
        <v>1.4624947924660688E-2</v>
      </c>
      <c r="L1363" s="2">
        <v>2650</v>
      </c>
      <c r="M1363" s="2">
        <v>439915</v>
      </c>
      <c r="N1363" s="2">
        <v>222688</v>
      </c>
      <c r="O1363" s="33">
        <v>1.190005747952292E-2</v>
      </c>
      <c r="P1363" s="2">
        <v>2703</v>
      </c>
      <c r="Q1363" s="2">
        <v>465692</v>
      </c>
      <c r="R1363" s="2">
        <v>226711</v>
      </c>
      <c r="S1363" s="35">
        <v>1.1922668066392897E-2</v>
      </c>
      <c r="T1363" t="s">
        <v>4388</v>
      </c>
      <c r="U1363" t="s">
        <v>4388</v>
      </c>
      <c r="V1363" s="5" t="s">
        <v>4390</v>
      </c>
      <c r="W1363" s="5">
        <v>0</v>
      </c>
      <c r="X1363" s="4">
        <v>2.7022798582677903E-3</v>
      </c>
      <c r="Y1363" s="6">
        <v>632</v>
      </c>
      <c r="Z1363" s="4">
        <v>2.2610586869977259E-5</v>
      </c>
      <c r="AA1363" s="5">
        <v>1731</v>
      </c>
      <c r="AC1363" s="16" t="str">
        <f t="shared" si="126"/>
        <v/>
      </c>
      <c r="AD1363" s="16" t="str">
        <f t="shared" si="127"/>
        <v/>
      </c>
      <c r="AE1363" s="16" t="str">
        <f t="shared" si="128"/>
        <v/>
      </c>
      <c r="AF1363" s="16">
        <f t="shared" si="129"/>
        <v>1.4624947924660688E-2</v>
      </c>
      <c r="AG1363" s="16" t="str">
        <f t="shared" si="130"/>
        <v/>
      </c>
      <c r="AH1363" s="16" t="str">
        <f t="shared" si="131"/>
        <v/>
      </c>
      <c r="AI1363" s="17" t="str">
        <f>IF('Peer Comparison Tool'!$D$11="NR","",IF($C1363='Peer Comparison Tool'!$D$9,COUNT('ALLL &lt;50B Database'!$AI$1:AI1362)+1,""))</f>
        <v/>
      </c>
    </row>
    <row r="1364" spans="1:35" x14ac:dyDescent="0.25">
      <c r="A1364" t="s">
        <v>3364</v>
      </c>
      <c r="B1364">
        <v>90579</v>
      </c>
      <c r="C1364" s="5" t="s">
        <v>3360</v>
      </c>
      <c r="D1364" s="5" t="s">
        <v>4390</v>
      </c>
      <c r="E1364" s="5" t="s">
        <v>4388</v>
      </c>
      <c r="F1364" s="2">
        <v>3609</v>
      </c>
      <c r="G1364" s="2">
        <v>507704</v>
      </c>
      <c r="H1364" s="2">
        <v>287737</v>
      </c>
      <c r="I1364" s="2">
        <v>0</v>
      </c>
      <c r="J1364" s="2">
        <v>287737</v>
      </c>
      <c r="K1364" s="33">
        <v>1.2542703927544946E-2</v>
      </c>
      <c r="L1364" s="2">
        <v>3184</v>
      </c>
      <c r="M1364" s="2">
        <v>458832</v>
      </c>
      <c r="N1364" s="2">
        <v>286422</v>
      </c>
      <c r="O1364" s="33">
        <v>1.1116464517390423E-2</v>
      </c>
      <c r="P1364" s="2">
        <v>3184</v>
      </c>
      <c r="Q1364" s="2">
        <v>474013</v>
      </c>
      <c r="R1364" s="2">
        <v>279252</v>
      </c>
      <c r="S1364" s="35">
        <v>1.1401887900534284E-2</v>
      </c>
      <c r="T1364" t="s">
        <v>4388</v>
      </c>
      <c r="U1364" t="s">
        <v>4388</v>
      </c>
      <c r="V1364" s="5" t="s">
        <v>4390</v>
      </c>
      <c r="W1364" s="5">
        <v>0</v>
      </c>
      <c r="X1364" s="4">
        <v>1.1408160270106622E-3</v>
      </c>
      <c r="Y1364" s="6">
        <v>425</v>
      </c>
      <c r="Z1364" s="4">
        <v>2.8542338314386032E-4</v>
      </c>
      <c r="AA1364" s="5">
        <v>2675</v>
      </c>
      <c r="AC1364" s="16" t="str">
        <f t="shared" si="126"/>
        <v/>
      </c>
      <c r="AD1364" s="16" t="str">
        <f t="shared" si="127"/>
        <v/>
      </c>
      <c r="AE1364" s="16" t="str">
        <f t="shared" si="128"/>
        <v/>
      </c>
      <c r="AF1364" s="16">
        <f t="shared" si="129"/>
        <v>1.2542703927544946E-2</v>
      </c>
      <c r="AG1364" s="16" t="str">
        <f t="shared" si="130"/>
        <v/>
      </c>
      <c r="AH1364" s="16" t="str">
        <f t="shared" si="131"/>
        <v/>
      </c>
      <c r="AI1364" s="17" t="str">
        <f>IF('Peer Comparison Tool'!$D$11="NR","",IF($C1364='Peer Comparison Tool'!$D$9,COUNT('ALLL &lt;50B Database'!$AI$1:AI1363)+1,""))</f>
        <v/>
      </c>
    </row>
    <row r="1365" spans="1:35" x14ac:dyDescent="0.25">
      <c r="A1365" t="s">
        <v>4087</v>
      </c>
      <c r="B1365">
        <v>746429</v>
      </c>
      <c r="C1365" s="5" t="s">
        <v>4058</v>
      </c>
      <c r="D1365" s="5" t="s">
        <v>4390</v>
      </c>
      <c r="E1365" s="5" t="s">
        <v>4388</v>
      </c>
      <c r="F1365" s="2">
        <v>3491</v>
      </c>
      <c r="G1365" s="2">
        <v>507378</v>
      </c>
      <c r="H1365" s="2">
        <v>372218</v>
      </c>
      <c r="I1365" s="2">
        <v>31605</v>
      </c>
      <c r="J1365" s="2">
        <v>340613</v>
      </c>
      <c r="K1365" s="33">
        <v>1.0249168411070628E-2</v>
      </c>
      <c r="L1365" s="2">
        <v>2280</v>
      </c>
      <c r="M1365" s="2">
        <v>468080</v>
      </c>
      <c r="N1365" s="2">
        <v>350276</v>
      </c>
      <c r="O1365" s="33">
        <v>6.5091527823773251E-3</v>
      </c>
      <c r="P1365" s="2">
        <v>3199</v>
      </c>
      <c r="Q1365" s="2">
        <v>472950</v>
      </c>
      <c r="R1365" s="2">
        <v>348273</v>
      </c>
      <c r="S1365" s="35">
        <v>9.1853230080999673E-3</v>
      </c>
      <c r="T1365" t="s">
        <v>4388</v>
      </c>
      <c r="U1365" t="s">
        <v>4388</v>
      </c>
      <c r="V1365" s="5" t="s">
        <v>4390</v>
      </c>
      <c r="W1365" s="5">
        <v>0</v>
      </c>
      <c r="X1365" s="4">
        <v>1.0638454029706611E-3</v>
      </c>
      <c r="Y1365" s="6">
        <v>292</v>
      </c>
      <c r="Z1365" s="4">
        <v>2.6761702257226423E-3</v>
      </c>
      <c r="AA1365" s="5">
        <v>3697</v>
      </c>
      <c r="AC1365" s="16" t="str">
        <f t="shared" si="126"/>
        <v/>
      </c>
      <c r="AD1365" s="16" t="str">
        <f t="shared" si="127"/>
        <v/>
      </c>
      <c r="AE1365" s="16" t="str">
        <f t="shared" si="128"/>
        <v/>
      </c>
      <c r="AF1365" s="16">
        <f t="shared" si="129"/>
        <v>1.0249168411070628E-2</v>
      </c>
      <c r="AG1365" s="16" t="str">
        <f t="shared" si="130"/>
        <v/>
      </c>
      <c r="AH1365" s="16" t="str">
        <f t="shared" si="131"/>
        <v/>
      </c>
      <c r="AI1365" s="17" t="str">
        <f>IF('Peer Comparison Tool'!$D$11="NR","",IF($C1365='Peer Comparison Tool'!$D$9,COUNT('ALLL &lt;50B Database'!$AI$1:AI1364)+1,""))</f>
        <v/>
      </c>
    </row>
    <row r="1366" spans="1:35" x14ac:dyDescent="0.25">
      <c r="A1366" t="s">
        <v>765</v>
      </c>
      <c r="B1366">
        <v>307361</v>
      </c>
      <c r="C1366" s="5" t="s">
        <v>3704</v>
      </c>
      <c r="D1366" s="5" t="s">
        <v>4390</v>
      </c>
      <c r="E1366" s="5" t="s">
        <v>4388</v>
      </c>
      <c r="F1366" s="2">
        <v>4309</v>
      </c>
      <c r="G1366" s="2">
        <v>506699</v>
      </c>
      <c r="H1366" s="2">
        <v>385956</v>
      </c>
      <c r="I1366" s="2">
        <v>40162</v>
      </c>
      <c r="J1366" s="2">
        <v>345794</v>
      </c>
      <c r="K1366" s="33">
        <v>1.2461176307281214E-2</v>
      </c>
      <c r="L1366" s="2">
        <v>4054</v>
      </c>
      <c r="M1366" s="2">
        <v>445540</v>
      </c>
      <c r="N1366" s="2">
        <v>327876</v>
      </c>
      <c r="O1366" s="33">
        <v>1.2364430455416072E-2</v>
      </c>
      <c r="P1366" s="2">
        <v>4228</v>
      </c>
      <c r="Q1366" s="2">
        <v>455115</v>
      </c>
      <c r="R1366" s="2">
        <v>347262</v>
      </c>
      <c r="S1366" s="35">
        <v>1.2175245203909441E-2</v>
      </c>
      <c r="T1366" t="s">
        <v>4388</v>
      </c>
      <c r="U1366" t="s">
        <v>4388</v>
      </c>
      <c r="V1366" s="5" t="s">
        <v>4390</v>
      </c>
      <c r="W1366" s="5">
        <v>0</v>
      </c>
      <c r="X1366" s="4">
        <v>2.8593110337177263E-4</v>
      </c>
      <c r="Y1366" s="6">
        <v>81</v>
      </c>
      <c r="Z1366" s="4">
        <v>-1.8918525150663119E-4</v>
      </c>
      <c r="AA1366" s="5">
        <v>2726</v>
      </c>
      <c r="AC1366" s="16" t="str">
        <f t="shared" si="126"/>
        <v/>
      </c>
      <c r="AD1366" s="16" t="str">
        <f t="shared" si="127"/>
        <v/>
      </c>
      <c r="AE1366" s="16" t="str">
        <f t="shared" si="128"/>
        <v/>
      </c>
      <c r="AF1366" s="16">
        <f t="shared" si="129"/>
        <v>1.2461176307281214E-2</v>
      </c>
      <c r="AG1366" s="16" t="str">
        <f t="shared" si="130"/>
        <v/>
      </c>
      <c r="AH1366" s="16" t="str">
        <f t="shared" si="131"/>
        <v/>
      </c>
      <c r="AI1366" s="17" t="str">
        <f>IF('Peer Comparison Tool'!$D$11="NR","",IF($C1366='Peer Comparison Tool'!$D$9,COUNT('ALLL &lt;50B Database'!$AI$1:AI1365)+1,""))</f>
        <v/>
      </c>
    </row>
    <row r="1367" spans="1:35" x14ac:dyDescent="0.25">
      <c r="A1367" t="s">
        <v>3825</v>
      </c>
      <c r="B1367">
        <v>583268</v>
      </c>
      <c r="C1367" s="5" t="s">
        <v>3704</v>
      </c>
      <c r="D1367" s="5" t="s">
        <v>4390</v>
      </c>
      <c r="E1367" s="5" t="s">
        <v>4388</v>
      </c>
      <c r="F1367" s="2">
        <v>4121</v>
      </c>
      <c r="G1367" s="2">
        <v>506551</v>
      </c>
      <c r="H1367" s="2">
        <v>404849</v>
      </c>
      <c r="I1367" s="2">
        <v>18917</v>
      </c>
      <c r="J1367" s="2">
        <v>385932</v>
      </c>
      <c r="K1367" s="33">
        <v>1.0678046909818309E-2</v>
      </c>
      <c r="L1367" s="2">
        <v>4070</v>
      </c>
      <c r="M1367" s="2">
        <v>416073</v>
      </c>
      <c r="N1367" s="2">
        <v>346112</v>
      </c>
      <c r="O1367" s="33">
        <v>1.1759199334319527E-2</v>
      </c>
      <c r="P1367" s="2">
        <v>5039</v>
      </c>
      <c r="Q1367" s="2">
        <v>432976</v>
      </c>
      <c r="R1367" s="2">
        <v>367155</v>
      </c>
      <c r="S1367" s="35">
        <v>1.3724448802276967E-2</v>
      </c>
      <c r="T1367" t="s">
        <v>4388</v>
      </c>
      <c r="U1367" t="s">
        <v>4388</v>
      </c>
      <c r="V1367" s="5" t="s">
        <v>4390</v>
      </c>
      <c r="W1367" s="5">
        <v>0</v>
      </c>
      <c r="X1367" s="4">
        <v>-3.046401892458658E-3</v>
      </c>
      <c r="Y1367" s="6">
        <v>-918</v>
      </c>
      <c r="Z1367" s="4">
        <v>1.9652494679574407E-3</v>
      </c>
      <c r="AA1367" s="5">
        <v>3517</v>
      </c>
      <c r="AC1367" s="16" t="str">
        <f t="shared" si="126"/>
        <v/>
      </c>
      <c r="AD1367" s="16" t="str">
        <f t="shared" si="127"/>
        <v/>
      </c>
      <c r="AE1367" s="16" t="str">
        <f t="shared" si="128"/>
        <v/>
      </c>
      <c r="AF1367" s="16">
        <f t="shared" si="129"/>
        <v>1.0678046909818309E-2</v>
      </c>
      <c r="AG1367" s="16" t="str">
        <f t="shared" si="130"/>
        <v/>
      </c>
      <c r="AH1367" s="16" t="str">
        <f t="shared" si="131"/>
        <v/>
      </c>
      <c r="AI1367" s="17" t="str">
        <f>IF('Peer Comparison Tool'!$D$11="NR","",IF($C1367='Peer Comparison Tool'!$D$9,COUNT('ALLL &lt;50B Database'!$AI$1:AI1366)+1,""))</f>
        <v/>
      </c>
    </row>
    <row r="1368" spans="1:35" x14ac:dyDescent="0.25">
      <c r="A1368" t="s">
        <v>302</v>
      </c>
      <c r="B1368">
        <v>3039636</v>
      </c>
      <c r="C1368" s="5" t="s">
        <v>207</v>
      </c>
      <c r="D1368" s="5" t="s">
        <v>4390</v>
      </c>
      <c r="E1368" s="5" t="s">
        <v>4388</v>
      </c>
      <c r="F1368" s="2">
        <v>4234</v>
      </c>
      <c r="G1368" s="2">
        <v>506398</v>
      </c>
      <c r="H1368" s="2">
        <v>332709</v>
      </c>
      <c r="I1368" s="2">
        <v>69555</v>
      </c>
      <c r="J1368" s="2">
        <v>263154</v>
      </c>
      <c r="K1368" s="33">
        <v>1.6089438123684231E-2</v>
      </c>
      <c r="L1368" s="2">
        <v>3731</v>
      </c>
      <c r="M1368" s="2">
        <v>355050</v>
      </c>
      <c r="N1368" s="2">
        <v>266496</v>
      </c>
      <c r="O1368" s="33">
        <v>1.4000210134486071E-2</v>
      </c>
      <c r="P1368" s="2">
        <v>3785</v>
      </c>
      <c r="Q1368" s="2">
        <v>351108</v>
      </c>
      <c r="R1368" s="2">
        <v>271240</v>
      </c>
      <c r="S1368" s="35">
        <v>1.3954431499778795E-2</v>
      </c>
      <c r="T1368" t="s">
        <v>4388</v>
      </c>
      <c r="U1368" t="s">
        <v>4388</v>
      </c>
      <c r="V1368" s="5" t="s">
        <v>4390</v>
      </c>
      <c r="W1368" s="5">
        <v>0</v>
      </c>
      <c r="X1368" s="4">
        <v>2.1350066239054361E-3</v>
      </c>
      <c r="Y1368" s="6">
        <v>449</v>
      </c>
      <c r="Z1368" s="4">
        <v>-4.5778634707276111E-5</v>
      </c>
      <c r="AA1368" s="5">
        <v>1251</v>
      </c>
      <c r="AC1368" s="16" t="str">
        <f t="shared" si="126"/>
        <v/>
      </c>
      <c r="AD1368" s="16" t="str">
        <f t="shared" si="127"/>
        <v/>
      </c>
      <c r="AE1368" s="16" t="str">
        <f t="shared" si="128"/>
        <v/>
      </c>
      <c r="AF1368" s="16">
        <f t="shared" si="129"/>
        <v>1.6089438123684231E-2</v>
      </c>
      <c r="AG1368" s="16" t="str">
        <f t="shared" si="130"/>
        <v/>
      </c>
      <c r="AH1368" s="16" t="str">
        <f t="shared" si="131"/>
        <v/>
      </c>
      <c r="AI1368" s="17" t="str">
        <f>IF('Peer Comparison Tool'!$D$11="NR","",IF($C1368='Peer Comparison Tool'!$D$9,COUNT('ALLL &lt;50B Database'!$AI$1:AI1367)+1,""))</f>
        <v/>
      </c>
    </row>
    <row r="1369" spans="1:35" x14ac:dyDescent="0.25">
      <c r="A1369" t="s">
        <v>588</v>
      </c>
      <c r="B1369">
        <v>680130</v>
      </c>
      <c r="C1369" s="5" t="s">
        <v>561</v>
      </c>
      <c r="D1369" s="5" t="s">
        <v>4387</v>
      </c>
      <c r="E1369" s="5" t="s">
        <v>4388</v>
      </c>
      <c r="F1369" s="2">
        <v>2909</v>
      </c>
      <c r="G1369" s="2">
        <v>506374</v>
      </c>
      <c r="H1369" s="2">
        <v>308912</v>
      </c>
      <c r="I1369" s="2">
        <v>29982</v>
      </c>
      <c r="J1369" s="2">
        <v>278930</v>
      </c>
      <c r="K1369" s="33">
        <v>1.0429139927580397E-2</v>
      </c>
      <c r="L1369" s="2">
        <v>1631</v>
      </c>
      <c r="M1369" s="2">
        <v>418130</v>
      </c>
      <c r="N1369" s="2">
        <v>269631</v>
      </c>
      <c r="O1369" s="33">
        <v>6.0490077179552798E-3</v>
      </c>
      <c r="P1369" s="2">
        <v>1684</v>
      </c>
      <c r="Q1369" s="2">
        <v>444324</v>
      </c>
      <c r="R1369" s="2">
        <v>278113</v>
      </c>
      <c r="S1369" s="35">
        <v>6.0550927141126091E-3</v>
      </c>
      <c r="T1369" t="s">
        <v>4388</v>
      </c>
      <c r="U1369" t="s">
        <v>4388</v>
      </c>
      <c r="V1369" s="5" t="s">
        <v>4387</v>
      </c>
      <c r="W1369" s="5">
        <v>0</v>
      </c>
      <c r="X1369" s="4">
        <v>4.3740472134677875E-3</v>
      </c>
      <c r="Y1369" s="6">
        <v>1225</v>
      </c>
      <c r="Z1369" s="4">
        <v>6.0849961573293185E-6</v>
      </c>
      <c r="AA1369" s="5">
        <v>3626</v>
      </c>
      <c r="AC1369" s="16" t="str">
        <f t="shared" si="126"/>
        <v/>
      </c>
      <c r="AD1369" s="16" t="str">
        <f t="shared" si="127"/>
        <v/>
      </c>
      <c r="AE1369" s="16" t="str">
        <f t="shared" si="128"/>
        <v/>
      </c>
      <c r="AF1369" s="16">
        <f t="shared" si="129"/>
        <v>1.0429139927580397E-2</v>
      </c>
      <c r="AG1369" s="16" t="str">
        <f t="shared" si="130"/>
        <v/>
      </c>
      <c r="AH1369" s="16" t="str">
        <f t="shared" si="131"/>
        <v/>
      </c>
      <c r="AI1369" s="17" t="str">
        <f>IF('Peer Comparison Tool'!$D$11="NR","",IF($C1369='Peer Comparison Tool'!$D$9,COUNT('ALLL &lt;50B Database'!$AI$1:AI1368)+1,""))</f>
        <v/>
      </c>
    </row>
    <row r="1370" spans="1:35" x14ac:dyDescent="0.25">
      <c r="A1370" t="s">
        <v>657</v>
      </c>
      <c r="B1370">
        <v>475354</v>
      </c>
      <c r="C1370" s="5" t="s">
        <v>2569</v>
      </c>
      <c r="D1370" s="5" t="s">
        <v>4390</v>
      </c>
      <c r="E1370" s="5" t="s">
        <v>4388</v>
      </c>
      <c r="F1370" s="2">
        <v>5223</v>
      </c>
      <c r="G1370" s="2">
        <v>505928</v>
      </c>
      <c r="H1370" s="2">
        <v>318064</v>
      </c>
      <c r="I1370" s="2">
        <v>17292</v>
      </c>
      <c r="J1370" s="2">
        <v>300772</v>
      </c>
      <c r="K1370" s="33">
        <v>1.7365313260542869E-2</v>
      </c>
      <c r="L1370" s="2">
        <v>4331</v>
      </c>
      <c r="M1370" s="2">
        <v>436481</v>
      </c>
      <c r="N1370" s="2">
        <v>285819</v>
      </c>
      <c r="O1370" s="33">
        <v>1.515294644512786E-2</v>
      </c>
      <c r="P1370" s="2">
        <v>4754</v>
      </c>
      <c r="Q1370" s="2">
        <v>448162</v>
      </c>
      <c r="R1370" s="2">
        <v>294355</v>
      </c>
      <c r="S1370" s="35">
        <v>1.6150566492840277E-2</v>
      </c>
      <c r="T1370" t="s">
        <v>4388</v>
      </c>
      <c r="U1370" t="s">
        <v>4388</v>
      </c>
      <c r="V1370" s="5" t="s">
        <v>4390</v>
      </c>
      <c r="W1370" s="5">
        <v>0</v>
      </c>
      <c r="X1370" s="4">
        <v>1.2147467677025917E-3</v>
      </c>
      <c r="Y1370" s="6">
        <v>469</v>
      </c>
      <c r="Z1370" s="4">
        <v>9.9762004771241676E-4</v>
      </c>
      <c r="AA1370" s="5">
        <v>962</v>
      </c>
      <c r="AC1370" s="16" t="str">
        <f t="shared" si="126"/>
        <v/>
      </c>
      <c r="AD1370" s="16" t="str">
        <f t="shared" si="127"/>
        <v/>
      </c>
      <c r="AE1370" s="16" t="str">
        <f t="shared" si="128"/>
        <v/>
      </c>
      <c r="AF1370" s="16">
        <f t="shared" si="129"/>
        <v>1.7365313260542869E-2</v>
      </c>
      <c r="AG1370" s="16" t="str">
        <f t="shared" si="130"/>
        <v/>
      </c>
      <c r="AH1370" s="16" t="str">
        <f t="shared" si="131"/>
        <v/>
      </c>
      <c r="AI1370" s="17" t="str">
        <f>IF('Peer Comparison Tool'!$D$11="NR","",IF($C1370='Peer Comparison Tool'!$D$9,COUNT('ALLL &lt;50B Database'!$AI$1:AI1369)+1,""))</f>
        <v/>
      </c>
    </row>
    <row r="1371" spans="1:35" x14ac:dyDescent="0.25">
      <c r="A1371" t="s">
        <v>2350</v>
      </c>
      <c r="B1371">
        <v>441359</v>
      </c>
      <c r="C1371" s="5" t="s">
        <v>2299</v>
      </c>
      <c r="D1371" s="5" t="s">
        <v>4390</v>
      </c>
      <c r="E1371" s="5" t="s">
        <v>4388</v>
      </c>
      <c r="F1371" s="2">
        <v>4550</v>
      </c>
      <c r="G1371" s="2">
        <v>505190</v>
      </c>
      <c r="H1371" s="2">
        <v>284802</v>
      </c>
      <c r="I1371" s="2">
        <v>6039</v>
      </c>
      <c r="J1371" s="2">
        <v>278763</v>
      </c>
      <c r="K1371" s="33">
        <v>1.6322108744704283E-2</v>
      </c>
      <c r="L1371" s="2">
        <v>4577</v>
      </c>
      <c r="M1371" s="2">
        <v>469274</v>
      </c>
      <c r="N1371" s="2">
        <v>284563</v>
      </c>
      <c r="O1371" s="33">
        <v>1.6084311734132689E-2</v>
      </c>
      <c r="P1371" s="2">
        <v>4472</v>
      </c>
      <c r="Q1371" s="2">
        <v>480101</v>
      </c>
      <c r="R1371" s="2">
        <v>284415</v>
      </c>
      <c r="S1371" s="35">
        <v>1.5723502628201748E-2</v>
      </c>
      <c r="T1371" t="s">
        <v>4388</v>
      </c>
      <c r="U1371" t="s">
        <v>4388</v>
      </c>
      <c r="V1371" s="5" t="s">
        <v>4390</v>
      </c>
      <c r="W1371" s="5">
        <v>0</v>
      </c>
      <c r="X1371" s="4">
        <v>5.9860611650253484E-4</v>
      </c>
      <c r="Y1371" s="6">
        <v>78</v>
      </c>
      <c r="Z1371" s="4">
        <v>-3.6080910593094123E-4</v>
      </c>
      <c r="AA1371" s="5">
        <v>1182</v>
      </c>
      <c r="AC1371" s="16" t="str">
        <f t="shared" si="126"/>
        <v/>
      </c>
      <c r="AD1371" s="16" t="str">
        <f t="shared" si="127"/>
        <v/>
      </c>
      <c r="AE1371" s="16" t="str">
        <f t="shared" si="128"/>
        <v/>
      </c>
      <c r="AF1371" s="16">
        <f t="shared" si="129"/>
        <v>1.6322108744704283E-2</v>
      </c>
      <c r="AG1371" s="16" t="str">
        <f t="shared" si="130"/>
        <v/>
      </c>
      <c r="AH1371" s="16" t="str">
        <f t="shared" si="131"/>
        <v/>
      </c>
      <c r="AI1371" s="17" t="str">
        <f>IF('Peer Comparison Tool'!$D$11="NR","",IF($C1371='Peer Comparison Tool'!$D$9,COUNT('ALLL &lt;50B Database'!$AI$1:AI1370)+1,""))</f>
        <v/>
      </c>
    </row>
    <row r="1372" spans="1:35" x14ac:dyDescent="0.25">
      <c r="A1372" t="s">
        <v>510</v>
      </c>
      <c r="B1372">
        <v>2800491</v>
      </c>
      <c r="C1372" s="5" t="s">
        <v>462</v>
      </c>
      <c r="D1372" s="5" t="s">
        <v>4390</v>
      </c>
      <c r="E1372" s="5" t="s">
        <v>4388</v>
      </c>
      <c r="F1372" s="2">
        <v>2482</v>
      </c>
      <c r="G1372" s="2">
        <v>505159</v>
      </c>
      <c r="H1372" s="2">
        <v>178894</v>
      </c>
      <c r="I1372" s="2">
        <v>27908</v>
      </c>
      <c r="J1372" s="2">
        <v>150986</v>
      </c>
      <c r="K1372" s="33">
        <v>1.6438610202270408E-2</v>
      </c>
      <c r="L1372" s="2">
        <v>2399</v>
      </c>
      <c r="M1372" s="2">
        <v>411250</v>
      </c>
      <c r="N1372" s="2">
        <v>163281</v>
      </c>
      <c r="O1372" s="33">
        <v>1.469246268702421E-2</v>
      </c>
      <c r="P1372" s="2">
        <v>2413</v>
      </c>
      <c r="Q1372" s="2">
        <v>431969</v>
      </c>
      <c r="R1372" s="2">
        <v>161580</v>
      </c>
      <c r="S1372" s="35">
        <v>1.4933778933036266E-2</v>
      </c>
      <c r="T1372" t="s">
        <v>4388</v>
      </c>
      <c r="U1372" t="s">
        <v>4388</v>
      </c>
      <c r="V1372" s="5" t="s">
        <v>4390</v>
      </c>
      <c r="W1372" s="5">
        <v>0</v>
      </c>
      <c r="X1372" s="4">
        <v>1.5048312692341418E-3</v>
      </c>
      <c r="Y1372" s="6">
        <v>69</v>
      </c>
      <c r="Z1372" s="4">
        <v>2.4131624601205631E-4</v>
      </c>
      <c r="AA1372" s="5">
        <v>1156</v>
      </c>
      <c r="AC1372" s="16" t="str">
        <f t="shared" si="126"/>
        <v/>
      </c>
      <c r="AD1372" s="16" t="str">
        <f t="shared" si="127"/>
        <v/>
      </c>
      <c r="AE1372" s="16" t="str">
        <f t="shared" si="128"/>
        <v/>
      </c>
      <c r="AF1372" s="16">
        <f t="shared" si="129"/>
        <v>1.6438610202270408E-2</v>
      </c>
      <c r="AG1372" s="16" t="str">
        <f t="shared" si="130"/>
        <v/>
      </c>
      <c r="AH1372" s="16" t="str">
        <f t="shared" si="131"/>
        <v/>
      </c>
      <c r="AI1372" s="17">
        <f>IF('Peer Comparison Tool'!$D$11="NR","",IF($C1372='Peer Comparison Tool'!$D$9,COUNT('ALLL &lt;50B Database'!$AI$1:AI1371)+1,""))</f>
        <v>46</v>
      </c>
    </row>
    <row r="1373" spans="1:35" x14ac:dyDescent="0.25">
      <c r="A1373" t="s">
        <v>3820</v>
      </c>
      <c r="B1373">
        <v>610164</v>
      </c>
      <c r="C1373" s="5" t="s">
        <v>3704</v>
      </c>
      <c r="D1373" s="5" t="s">
        <v>4390</v>
      </c>
      <c r="E1373" s="5" t="s">
        <v>4388</v>
      </c>
      <c r="F1373" s="2">
        <v>3670</v>
      </c>
      <c r="G1373" s="2">
        <v>504939</v>
      </c>
      <c r="H1373" s="2">
        <v>370136</v>
      </c>
      <c r="I1373" s="2">
        <v>26389</v>
      </c>
      <c r="J1373" s="2">
        <v>343747</v>
      </c>
      <c r="K1373" s="33">
        <v>1.0676456812714001E-2</v>
      </c>
      <c r="L1373" s="2">
        <v>3193</v>
      </c>
      <c r="M1373" s="2">
        <v>445390</v>
      </c>
      <c r="N1373" s="2">
        <v>315875</v>
      </c>
      <c r="O1373" s="33">
        <v>1.0108428967154729E-2</v>
      </c>
      <c r="P1373" s="2">
        <v>3275</v>
      </c>
      <c r="Q1373" s="2">
        <v>448241</v>
      </c>
      <c r="R1373" s="2">
        <v>327625</v>
      </c>
      <c r="S1373" s="35">
        <v>9.9961846623426165E-3</v>
      </c>
      <c r="T1373" t="s">
        <v>4388</v>
      </c>
      <c r="U1373" t="s">
        <v>4388</v>
      </c>
      <c r="V1373" s="5" t="s">
        <v>4390</v>
      </c>
      <c r="W1373" s="5">
        <v>0</v>
      </c>
      <c r="X1373" s="4">
        <v>6.8027215037138461E-4</v>
      </c>
      <c r="Y1373" s="6">
        <v>395</v>
      </c>
      <c r="Z1373" s="4">
        <v>-1.1224430481211224E-4</v>
      </c>
      <c r="AA1373" s="5">
        <v>3520</v>
      </c>
      <c r="AC1373" s="16" t="str">
        <f t="shared" si="126"/>
        <v/>
      </c>
      <c r="AD1373" s="16" t="str">
        <f t="shared" si="127"/>
        <v/>
      </c>
      <c r="AE1373" s="16" t="str">
        <f t="shared" si="128"/>
        <v/>
      </c>
      <c r="AF1373" s="16">
        <f t="shared" si="129"/>
        <v>1.0676456812714001E-2</v>
      </c>
      <c r="AG1373" s="16" t="str">
        <f t="shared" si="130"/>
        <v/>
      </c>
      <c r="AH1373" s="16" t="str">
        <f t="shared" si="131"/>
        <v/>
      </c>
      <c r="AI1373" s="17" t="str">
        <f>IF('Peer Comparison Tool'!$D$11="NR","",IF($C1373='Peer Comparison Tool'!$D$9,COUNT('ALLL &lt;50B Database'!$AI$1:AI1372)+1,""))</f>
        <v/>
      </c>
    </row>
    <row r="1374" spans="1:35" x14ac:dyDescent="0.25">
      <c r="A1374" t="s">
        <v>53</v>
      </c>
      <c r="B1374">
        <v>891226</v>
      </c>
      <c r="C1374" s="5" t="s">
        <v>1902</v>
      </c>
      <c r="D1374" s="5" t="s">
        <v>4390</v>
      </c>
      <c r="E1374" s="5" t="s">
        <v>4388</v>
      </c>
      <c r="F1374" s="2">
        <v>3136</v>
      </c>
      <c r="G1374" s="2">
        <v>504790</v>
      </c>
      <c r="H1374" s="2">
        <v>386907</v>
      </c>
      <c r="I1374" s="2">
        <v>31113</v>
      </c>
      <c r="J1374" s="2">
        <v>355794</v>
      </c>
      <c r="K1374" s="33">
        <v>8.8140890515298175E-3</v>
      </c>
      <c r="L1374" s="2">
        <v>2593</v>
      </c>
      <c r="M1374" s="2">
        <v>443098</v>
      </c>
      <c r="N1374" s="2">
        <v>361976</v>
      </c>
      <c r="O1374" s="33">
        <v>7.1634583508298896E-3</v>
      </c>
      <c r="P1374" s="2">
        <v>2740</v>
      </c>
      <c r="Q1374" s="2">
        <v>460183</v>
      </c>
      <c r="R1374" s="2">
        <v>361056</v>
      </c>
      <c r="S1374" s="35">
        <v>7.5888504830275635E-3</v>
      </c>
      <c r="T1374" t="s">
        <v>4388</v>
      </c>
      <c r="U1374" t="s">
        <v>4388</v>
      </c>
      <c r="V1374" s="5" t="s">
        <v>4390</v>
      </c>
      <c r="W1374" s="5">
        <v>0</v>
      </c>
      <c r="X1374" s="4">
        <v>1.225238568502254E-3</v>
      </c>
      <c r="Y1374" s="6">
        <v>396</v>
      </c>
      <c r="Z1374" s="4">
        <v>4.2539213219767395E-4</v>
      </c>
      <c r="AA1374" s="5">
        <v>4135</v>
      </c>
      <c r="AC1374" s="16" t="str">
        <f t="shared" si="126"/>
        <v/>
      </c>
      <c r="AD1374" s="16" t="str">
        <f t="shared" si="127"/>
        <v/>
      </c>
      <c r="AE1374" s="16" t="str">
        <f t="shared" si="128"/>
        <v/>
      </c>
      <c r="AF1374" s="16">
        <f t="shared" si="129"/>
        <v>8.8140890515298175E-3</v>
      </c>
      <c r="AG1374" s="16" t="str">
        <f t="shared" si="130"/>
        <v/>
      </c>
      <c r="AH1374" s="16" t="str">
        <f t="shared" si="131"/>
        <v/>
      </c>
      <c r="AI1374" s="17" t="str">
        <f>IF('Peer Comparison Tool'!$D$11="NR","",IF($C1374='Peer Comparison Tool'!$D$9,COUNT('ALLL &lt;50B Database'!$AI$1:AI1373)+1,""))</f>
        <v/>
      </c>
    </row>
    <row r="1375" spans="1:35" x14ac:dyDescent="0.25">
      <c r="A1375" t="s">
        <v>3821</v>
      </c>
      <c r="B1375">
        <v>297257</v>
      </c>
      <c r="C1375" s="5" t="s">
        <v>3704</v>
      </c>
      <c r="D1375" s="5" t="s">
        <v>4390</v>
      </c>
      <c r="E1375" s="5" t="s">
        <v>4388</v>
      </c>
      <c r="F1375" s="2">
        <v>4746</v>
      </c>
      <c r="G1375" s="2">
        <v>504666</v>
      </c>
      <c r="H1375" s="2">
        <v>399678</v>
      </c>
      <c r="I1375" s="2">
        <v>5753</v>
      </c>
      <c r="J1375" s="2">
        <v>393925</v>
      </c>
      <c r="K1375" s="33">
        <v>1.2047978676143937E-2</v>
      </c>
      <c r="L1375" s="2">
        <v>3851</v>
      </c>
      <c r="M1375" s="2">
        <v>441769</v>
      </c>
      <c r="N1375" s="2">
        <v>366582</v>
      </c>
      <c r="O1375" s="33">
        <v>1.0505153008058224E-2</v>
      </c>
      <c r="P1375" s="2">
        <v>4151</v>
      </c>
      <c r="Q1375" s="2">
        <v>447706</v>
      </c>
      <c r="R1375" s="2">
        <v>374884</v>
      </c>
      <c r="S1375" s="35">
        <v>1.1072758506631385E-2</v>
      </c>
      <c r="T1375" t="s">
        <v>4388</v>
      </c>
      <c r="U1375" t="s">
        <v>4388</v>
      </c>
      <c r="V1375" s="5" t="s">
        <v>4390</v>
      </c>
      <c r="W1375" s="5">
        <v>0</v>
      </c>
      <c r="X1375" s="4">
        <v>9.7522016951255217E-4</v>
      </c>
      <c r="Y1375" s="6">
        <v>595</v>
      </c>
      <c r="Z1375" s="4">
        <v>5.6760549857316073E-4</v>
      </c>
      <c r="AA1375" s="5">
        <v>2907</v>
      </c>
      <c r="AC1375" s="16" t="str">
        <f t="shared" si="126"/>
        <v/>
      </c>
      <c r="AD1375" s="16" t="str">
        <f t="shared" si="127"/>
        <v/>
      </c>
      <c r="AE1375" s="16" t="str">
        <f t="shared" si="128"/>
        <v/>
      </c>
      <c r="AF1375" s="16">
        <f t="shared" si="129"/>
        <v>1.2047978676143937E-2</v>
      </c>
      <c r="AG1375" s="16" t="str">
        <f t="shared" si="130"/>
        <v/>
      </c>
      <c r="AH1375" s="16" t="str">
        <f t="shared" si="131"/>
        <v/>
      </c>
      <c r="AI1375" s="17" t="str">
        <f>IF('Peer Comparison Tool'!$D$11="NR","",IF($C1375='Peer Comparison Tool'!$D$9,COUNT('ALLL &lt;50B Database'!$AI$1:AI1374)+1,""))</f>
        <v/>
      </c>
    </row>
    <row r="1376" spans="1:35" x14ac:dyDescent="0.25">
      <c r="A1376" t="s">
        <v>4149</v>
      </c>
      <c r="B1376">
        <v>3459207</v>
      </c>
      <c r="C1376" s="5" t="s">
        <v>4128</v>
      </c>
      <c r="D1376" s="5" t="s">
        <v>4390</v>
      </c>
      <c r="E1376" s="5" t="s">
        <v>4388</v>
      </c>
      <c r="F1376" s="2">
        <v>5344</v>
      </c>
      <c r="G1376" s="2">
        <v>504459</v>
      </c>
      <c r="H1376" s="2">
        <v>411214</v>
      </c>
      <c r="I1376" s="2">
        <v>75760</v>
      </c>
      <c r="J1376" s="2">
        <v>335454</v>
      </c>
      <c r="K1376" s="33">
        <v>1.5930649209727712E-2</v>
      </c>
      <c r="L1376" s="2">
        <v>4416</v>
      </c>
      <c r="M1376" s="2">
        <v>364985</v>
      </c>
      <c r="N1376" s="2">
        <v>312764</v>
      </c>
      <c r="O1376" s="33">
        <v>1.4119272038981468E-2</v>
      </c>
      <c r="P1376" s="2">
        <v>4752</v>
      </c>
      <c r="Q1376" s="2">
        <v>390249</v>
      </c>
      <c r="R1376" s="2">
        <v>344852</v>
      </c>
      <c r="S1376" s="35">
        <v>1.3779824388433299E-2</v>
      </c>
      <c r="T1376" t="s">
        <v>4388</v>
      </c>
      <c r="U1376" t="s">
        <v>4388</v>
      </c>
      <c r="V1376" s="5" t="s">
        <v>4390</v>
      </c>
      <c r="W1376" s="5">
        <v>0</v>
      </c>
      <c r="X1376" s="4">
        <v>2.1508248212944135E-3</v>
      </c>
      <c r="Y1376" s="6">
        <v>592</v>
      </c>
      <c r="Z1376" s="4">
        <v>-3.3944765054816882E-4</v>
      </c>
      <c r="AA1376" s="5">
        <v>1293</v>
      </c>
      <c r="AC1376" s="16" t="str">
        <f t="shared" si="126"/>
        <v/>
      </c>
      <c r="AD1376" s="16" t="str">
        <f t="shared" si="127"/>
        <v/>
      </c>
      <c r="AE1376" s="16" t="str">
        <f t="shared" si="128"/>
        <v/>
      </c>
      <c r="AF1376" s="16">
        <f t="shared" si="129"/>
        <v>1.5930649209727712E-2</v>
      </c>
      <c r="AG1376" s="16" t="str">
        <f t="shared" si="130"/>
        <v/>
      </c>
      <c r="AH1376" s="16" t="str">
        <f t="shared" si="131"/>
        <v/>
      </c>
      <c r="AI1376" s="17" t="str">
        <f>IF('Peer Comparison Tool'!$D$11="NR","",IF($C1376='Peer Comparison Tool'!$D$9,COUNT('ALLL &lt;50B Database'!$AI$1:AI1375)+1,""))</f>
        <v/>
      </c>
    </row>
    <row r="1377" spans="1:35" x14ac:dyDescent="0.25">
      <c r="A1377" t="s">
        <v>1610</v>
      </c>
      <c r="B1377">
        <v>2919898</v>
      </c>
      <c r="C1377" s="5" t="s">
        <v>1578</v>
      </c>
      <c r="D1377" s="5" t="s">
        <v>4387</v>
      </c>
      <c r="E1377" s="5" t="s">
        <v>4388</v>
      </c>
      <c r="F1377" s="2">
        <v>3563</v>
      </c>
      <c r="G1377" s="2">
        <v>504031</v>
      </c>
      <c r="H1377" s="2">
        <v>372523</v>
      </c>
      <c r="I1377" s="2">
        <v>33211</v>
      </c>
      <c r="J1377" s="2">
        <v>339312</v>
      </c>
      <c r="K1377" s="33">
        <v>1.0500660159381336E-2</v>
      </c>
      <c r="L1377" s="2">
        <v>3414</v>
      </c>
      <c r="M1377" s="2">
        <v>436372</v>
      </c>
      <c r="N1377" s="2">
        <v>348713</v>
      </c>
      <c r="O1377" s="33">
        <v>9.7902859944997752E-3</v>
      </c>
      <c r="P1377" s="2">
        <v>3536</v>
      </c>
      <c r="Q1377" s="2">
        <v>450248</v>
      </c>
      <c r="R1377" s="2">
        <v>348222</v>
      </c>
      <c r="S1377" s="35">
        <v>1.0154441706727317E-2</v>
      </c>
      <c r="T1377" t="s">
        <v>4388</v>
      </c>
      <c r="U1377" t="s">
        <v>4388</v>
      </c>
      <c r="V1377" s="5" t="s">
        <v>4387</v>
      </c>
      <c r="W1377" s="5">
        <v>0</v>
      </c>
      <c r="X1377" s="4">
        <v>3.46218452654019E-4</v>
      </c>
      <c r="Y1377" s="6">
        <v>27</v>
      </c>
      <c r="Z1377" s="4">
        <v>3.6415571222754226E-4</v>
      </c>
      <c r="AA1377" s="5">
        <v>3600</v>
      </c>
      <c r="AC1377" s="16" t="str">
        <f t="shared" si="126"/>
        <v/>
      </c>
      <c r="AD1377" s="16" t="str">
        <f t="shared" si="127"/>
        <v/>
      </c>
      <c r="AE1377" s="16" t="str">
        <f t="shared" si="128"/>
        <v/>
      </c>
      <c r="AF1377" s="16">
        <f t="shared" si="129"/>
        <v>1.0500660159381336E-2</v>
      </c>
      <c r="AG1377" s="16" t="str">
        <f t="shared" si="130"/>
        <v/>
      </c>
      <c r="AH1377" s="16" t="str">
        <f t="shared" si="131"/>
        <v/>
      </c>
      <c r="AI1377" s="17" t="str">
        <f>IF('Peer Comparison Tool'!$D$11="NR","",IF($C1377='Peer Comparison Tool'!$D$9,COUNT('ALLL &lt;50B Database'!$AI$1:AI1376)+1,""))</f>
        <v/>
      </c>
    </row>
    <row r="1378" spans="1:35" x14ac:dyDescent="0.25">
      <c r="A1378" t="s">
        <v>436</v>
      </c>
      <c r="B1378">
        <v>3466988</v>
      </c>
      <c r="C1378" s="5" t="s">
        <v>416</v>
      </c>
      <c r="D1378" s="5" t="s">
        <v>4390</v>
      </c>
      <c r="E1378" s="5" t="s">
        <v>4388</v>
      </c>
      <c r="F1378" s="2">
        <v>4773</v>
      </c>
      <c r="G1378" s="2">
        <v>504024</v>
      </c>
      <c r="H1378" s="2">
        <v>424208</v>
      </c>
      <c r="I1378" s="2">
        <v>46276</v>
      </c>
      <c r="J1378" s="2">
        <v>377932</v>
      </c>
      <c r="K1378" s="33">
        <v>1.2629256056645111E-2</v>
      </c>
      <c r="L1378" s="2">
        <v>3303</v>
      </c>
      <c r="M1378" s="2">
        <v>385200</v>
      </c>
      <c r="N1378" s="2">
        <v>343019</v>
      </c>
      <c r="O1378" s="33">
        <v>9.6292042131776948E-3</v>
      </c>
      <c r="P1378" s="2">
        <v>3863</v>
      </c>
      <c r="Q1378" s="2">
        <v>427770</v>
      </c>
      <c r="R1378" s="2">
        <v>361045</v>
      </c>
      <c r="S1378" s="35">
        <v>1.0699497292581257E-2</v>
      </c>
      <c r="T1378" t="s">
        <v>4388</v>
      </c>
      <c r="U1378" t="s">
        <v>4388</v>
      </c>
      <c r="V1378" s="5" t="s">
        <v>4390</v>
      </c>
      <c r="W1378" s="5">
        <v>0</v>
      </c>
      <c r="X1378" s="4">
        <v>1.929758764063854E-3</v>
      </c>
      <c r="Y1378" s="6">
        <v>910</v>
      </c>
      <c r="Z1378" s="4">
        <v>1.0702930794035618E-3</v>
      </c>
      <c r="AA1378" s="5">
        <v>2622</v>
      </c>
      <c r="AC1378" s="16" t="str">
        <f t="shared" si="126"/>
        <v/>
      </c>
      <c r="AD1378" s="16" t="str">
        <f t="shared" si="127"/>
        <v/>
      </c>
      <c r="AE1378" s="16" t="str">
        <f t="shared" si="128"/>
        <v/>
      </c>
      <c r="AF1378" s="16">
        <f t="shared" si="129"/>
        <v>1.2629256056645111E-2</v>
      </c>
      <c r="AG1378" s="16" t="str">
        <f t="shared" si="130"/>
        <v/>
      </c>
      <c r="AH1378" s="16" t="str">
        <f t="shared" si="131"/>
        <v/>
      </c>
      <c r="AI1378" s="17" t="str">
        <f>IF('Peer Comparison Tool'!$D$11="NR","",IF($C1378='Peer Comparison Tool'!$D$9,COUNT('ALLL &lt;50B Database'!$AI$1:AI1377)+1,""))</f>
        <v/>
      </c>
    </row>
    <row r="1379" spans="1:35" x14ac:dyDescent="0.25">
      <c r="A1379" t="s">
        <v>355</v>
      </c>
      <c r="B1379">
        <v>775054</v>
      </c>
      <c r="C1379" s="5" t="s">
        <v>343</v>
      </c>
      <c r="D1379" s="5" t="s">
        <v>4390</v>
      </c>
      <c r="E1379" s="5" t="s">
        <v>4388</v>
      </c>
      <c r="F1379" s="2">
        <v>4611</v>
      </c>
      <c r="G1379" s="2">
        <v>503814</v>
      </c>
      <c r="H1379" s="2">
        <v>340723</v>
      </c>
      <c r="I1379" s="2">
        <v>20906</v>
      </c>
      <c r="J1379" s="2">
        <v>319817</v>
      </c>
      <c r="K1379" s="33">
        <v>1.4417620076481237E-2</v>
      </c>
      <c r="L1379" s="2">
        <v>3981</v>
      </c>
      <c r="M1379" s="2">
        <v>456801</v>
      </c>
      <c r="N1379" s="2">
        <v>321824</v>
      </c>
      <c r="O1379" s="33">
        <v>1.2370115342547479E-2</v>
      </c>
      <c r="P1379" s="2">
        <v>4213</v>
      </c>
      <c r="Q1379" s="2">
        <v>448787</v>
      </c>
      <c r="R1379" s="2">
        <v>315651</v>
      </c>
      <c r="S1379" s="35">
        <v>1.3347019334644909E-2</v>
      </c>
      <c r="T1379" t="s">
        <v>4388</v>
      </c>
      <c r="U1379" t="s">
        <v>4388</v>
      </c>
      <c r="V1379" s="5" t="s">
        <v>4390</v>
      </c>
      <c r="W1379" s="5">
        <v>0</v>
      </c>
      <c r="X1379" s="4">
        <v>1.0706007418363282E-3</v>
      </c>
      <c r="Y1379" s="6">
        <v>398</v>
      </c>
      <c r="Z1379" s="4">
        <v>9.769039920974297E-4</v>
      </c>
      <c r="AA1379" s="5">
        <v>1803</v>
      </c>
      <c r="AC1379" s="16" t="str">
        <f t="shared" si="126"/>
        <v/>
      </c>
      <c r="AD1379" s="16" t="str">
        <f t="shared" si="127"/>
        <v/>
      </c>
      <c r="AE1379" s="16" t="str">
        <f t="shared" si="128"/>
        <v/>
      </c>
      <c r="AF1379" s="16">
        <f t="shared" si="129"/>
        <v>1.4417620076481237E-2</v>
      </c>
      <c r="AG1379" s="16" t="str">
        <f t="shared" si="130"/>
        <v/>
      </c>
      <c r="AH1379" s="16" t="str">
        <f t="shared" si="131"/>
        <v/>
      </c>
      <c r="AI1379" s="17" t="str">
        <f>IF('Peer Comparison Tool'!$D$11="NR","",IF($C1379='Peer Comparison Tool'!$D$9,COUNT('ALLL &lt;50B Database'!$AI$1:AI1378)+1,""))</f>
        <v/>
      </c>
    </row>
    <row r="1380" spans="1:35" x14ac:dyDescent="0.25">
      <c r="A1380" t="s">
        <v>1609</v>
      </c>
      <c r="B1380">
        <v>410917</v>
      </c>
      <c r="C1380" s="5" t="s">
        <v>1578</v>
      </c>
      <c r="D1380" s="5" t="s">
        <v>4390</v>
      </c>
      <c r="E1380" s="5" t="s">
        <v>4388</v>
      </c>
      <c r="F1380" s="2">
        <v>3583</v>
      </c>
      <c r="G1380" s="2">
        <v>502539</v>
      </c>
      <c r="H1380" s="2">
        <v>272038</v>
      </c>
      <c r="I1380" s="2">
        <v>19996</v>
      </c>
      <c r="J1380" s="2">
        <v>252042</v>
      </c>
      <c r="K1380" s="33">
        <v>1.4215884654144945E-2</v>
      </c>
      <c r="L1380" s="2">
        <v>3132</v>
      </c>
      <c r="M1380" s="2">
        <v>445149</v>
      </c>
      <c r="N1380" s="2">
        <v>252558</v>
      </c>
      <c r="O1380" s="33">
        <v>1.2401111823818688E-2</v>
      </c>
      <c r="P1380" s="2">
        <v>3239</v>
      </c>
      <c r="Q1380" s="2">
        <v>462251</v>
      </c>
      <c r="R1380" s="2">
        <v>253846</v>
      </c>
      <c r="S1380" s="35">
        <v>1.2759704702851335E-2</v>
      </c>
      <c r="T1380" t="s">
        <v>4388</v>
      </c>
      <c r="U1380" t="s">
        <v>4388</v>
      </c>
      <c r="V1380" s="5" t="s">
        <v>4390</v>
      </c>
      <c r="W1380" s="5">
        <v>0</v>
      </c>
      <c r="X1380" s="4">
        <v>1.45617995129361E-3</v>
      </c>
      <c r="Y1380" s="6">
        <v>344</v>
      </c>
      <c r="Z1380" s="4">
        <v>3.5859287903264661E-4</v>
      </c>
      <c r="AA1380" s="5">
        <v>1878</v>
      </c>
      <c r="AC1380" s="16" t="str">
        <f t="shared" si="126"/>
        <v/>
      </c>
      <c r="AD1380" s="16" t="str">
        <f t="shared" si="127"/>
        <v/>
      </c>
      <c r="AE1380" s="16" t="str">
        <f t="shared" si="128"/>
        <v/>
      </c>
      <c r="AF1380" s="16">
        <f t="shared" si="129"/>
        <v>1.4215884654144945E-2</v>
      </c>
      <c r="AG1380" s="16" t="str">
        <f t="shared" si="130"/>
        <v/>
      </c>
      <c r="AH1380" s="16" t="str">
        <f t="shared" si="131"/>
        <v/>
      </c>
      <c r="AI1380" s="17" t="str">
        <f>IF('Peer Comparison Tool'!$D$11="NR","",IF($C1380='Peer Comparison Tool'!$D$9,COUNT('ALLL &lt;50B Database'!$AI$1:AI1379)+1,""))</f>
        <v/>
      </c>
    </row>
    <row r="1381" spans="1:35" x14ac:dyDescent="0.25">
      <c r="A1381" t="s">
        <v>1870</v>
      </c>
      <c r="B1381">
        <v>951102</v>
      </c>
      <c r="C1381" s="5" t="s">
        <v>1795</v>
      </c>
      <c r="D1381" s="5" t="s">
        <v>4390</v>
      </c>
      <c r="E1381" s="5" t="s">
        <v>4388</v>
      </c>
      <c r="F1381" s="2">
        <v>4969</v>
      </c>
      <c r="G1381" s="2">
        <v>502257</v>
      </c>
      <c r="H1381" s="2">
        <v>392499</v>
      </c>
      <c r="I1381" s="2">
        <v>31672</v>
      </c>
      <c r="J1381" s="2">
        <v>360827</v>
      </c>
      <c r="K1381" s="33">
        <v>1.3771142403423246E-2</v>
      </c>
      <c r="L1381" s="2">
        <v>4421</v>
      </c>
      <c r="M1381" s="2">
        <v>432998</v>
      </c>
      <c r="N1381" s="2">
        <v>351825</v>
      </c>
      <c r="O1381" s="33">
        <v>1.2565906345484261E-2</v>
      </c>
      <c r="P1381" s="2">
        <v>4471</v>
      </c>
      <c r="Q1381" s="2">
        <v>447156</v>
      </c>
      <c r="R1381" s="2">
        <v>356954</v>
      </c>
      <c r="S1381" s="35">
        <v>1.2525423443917143E-2</v>
      </c>
      <c r="T1381" t="s">
        <v>4388</v>
      </c>
      <c r="U1381" t="s">
        <v>4388</v>
      </c>
      <c r="V1381" s="5" t="s">
        <v>4390</v>
      </c>
      <c r="W1381" s="5">
        <v>0</v>
      </c>
      <c r="X1381" s="4">
        <v>1.2457189595061029E-3</v>
      </c>
      <c r="Y1381" s="6">
        <v>498</v>
      </c>
      <c r="Z1381" s="4">
        <v>-4.0482901567117507E-5</v>
      </c>
      <c r="AA1381" s="5">
        <v>2085</v>
      </c>
      <c r="AC1381" s="16" t="str">
        <f t="shared" si="126"/>
        <v/>
      </c>
      <c r="AD1381" s="16" t="str">
        <f t="shared" si="127"/>
        <v/>
      </c>
      <c r="AE1381" s="16" t="str">
        <f t="shared" si="128"/>
        <v/>
      </c>
      <c r="AF1381" s="16">
        <f t="shared" si="129"/>
        <v>1.3771142403423246E-2</v>
      </c>
      <c r="AG1381" s="16" t="str">
        <f t="shared" si="130"/>
        <v/>
      </c>
      <c r="AH1381" s="16" t="str">
        <f t="shared" si="131"/>
        <v/>
      </c>
      <c r="AI1381" s="17" t="str">
        <f>IF('Peer Comparison Tool'!$D$11="NR","",IF($C1381='Peer Comparison Tool'!$D$9,COUNT('ALLL &lt;50B Database'!$AI$1:AI1380)+1,""))</f>
        <v/>
      </c>
    </row>
    <row r="1382" spans="1:35" x14ac:dyDescent="0.25">
      <c r="A1382" t="s">
        <v>3816</v>
      </c>
      <c r="B1382">
        <v>3535848</v>
      </c>
      <c r="C1382" s="5" t="s">
        <v>3704</v>
      </c>
      <c r="D1382" s="5" t="s">
        <v>4390</v>
      </c>
      <c r="E1382" s="5" t="s">
        <v>4388</v>
      </c>
      <c r="F1382" s="2">
        <v>4571</v>
      </c>
      <c r="G1382" s="2">
        <v>501322</v>
      </c>
      <c r="H1382" s="2">
        <v>398415</v>
      </c>
      <c r="I1382" s="2">
        <v>38775</v>
      </c>
      <c r="J1382" s="2">
        <v>359640</v>
      </c>
      <c r="K1382" s="33">
        <v>1.2709932154376598E-2</v>
      </c>
      <c r="L1382" s="2">
        <v>4932</v>
      </c>
      <c r="M1382" s="2">
        <v>466940</v>
      </c>
      <c r="N1382" s="2">
        <v>327807</v>
      </c>
      <c r="O1382" s="33">
        <v>1.5045438321939435E-2</v>
      </c>
      <c r="P1382" s="2">
        <v>3978</v>
      </c>
      <c r="Q1382" s="2">
        <v>457001</v>
      </c>
      <c r="R1382" s="2">
        <v>351594</v>
      </c>
      <c r="S1382" s="35">
        <v>1.1314186248912098E-2</v>
      </c>
      <c r="T1382" t="s">
        <v>4388</v>
      </c>
      <c r="U1382" t="s">
        <v>4388</v>
      </c>
      <c r="V1382" s="5" t="s">
        <v>4390</v>
      </c>
      <c r="W1382" s="5">
        <v>0</v>
      </c>
      <c r="X1382" s="4">
        <v>1.3957459054645006E-3</v>
      </c>
      <c r="Y1382" s="6">
        <v>593</v>
      </c>
      <c r="Z1382" s="4">
        <v>-3.7312520730273368E-3</v>
      </c>
      <c r="AA1382" s="5">
        <v>2587</v>
      </c>
      <c r="AC1382" s="16" t="str">
        <f t="shared" si="126"/>
        <v/>
      </c>
      <c r="AD1382" s="16" t="str">
        <f t="shared" si="127"/>
        <v/>
      </c>
      <c r="AE1382" s="16" t="str">
        <f t="shared" si="128"/>
        <v/>
      </c>
      <c r="AF1382" s="16">
        <f t="shared" si="129"/>
        <v>1.2709932154376598E-2</v>
      </c>
      <c r="AG1382" s="16" t="str">
        <f t="shared" si="130"/>
        <v/>
      </c>
      <c r="AH1382" s="16" t="str">
        <f t="shared" si="131"/>
        <v/>
      </c>
      <c r="AI1382" s="17" t="str">
        <f>IF('Peer Comparison Tool'!$D$11="NR","",IF($C1382='Peer Comparison Tool'!$D$9,COUNT('ALLL &lt;50B Database'!$AI$1:AI1381)+1,""))</f>
        <v/>
      </c>
    </row>
    <row r="1383" spans="1:35" x14ac:dyDescent="0.25">
      <c r="A1383" t="s">
        <v>1868</v>
      </c>
      <c r="B1383">
        <v>408307</v>
      </c>
      <c r="C1383" s="5" t="s">
        <v>1795</v>
      </c>
      <c r="D1383" s="5" t="s">
        <v>4387</v>
      </c>
      <c r="E1383" s="5" t="s">
        <v>4388</v>
      </c>
      <c r="F1383" s="2">
        <v>3817</v>
      </c>
      <c r="G1383" s="2">
        <v>498920</v>
      </c>
      <c r="H1383" s="2">
        <v>304718</v>
      </c>
      <c r="I1383" s="2">
        <v>14446</v>
      </c>
      <c r="J1383" s="2">
        <v>290272</v>
      </c>
      <c r="K1383" s="33">
        <v>1.3149735420571051E-2</v>
      </c>
      <c r="L1383" s="2">
        <v>3440</v>
      </c>
      <c r="M1383" s="2">
        <v>448277</v>
      </c>
      <c r="N1383" s="2">
        <v>295329</v>
      </c>
      <c r="O1383" s="33">
        <v>1.1648026438311171E-2</v>
      </c>
      <c r="P1383" s="2">
        <v>3592</v>
      </c>
      <c r="Q1383" s="2">
        <v>450566</v>
      </c>
      <c r="R1383" s="2">
        <v>297058</v>
      </c>
      <c r="S1383" s="35">
        <v>1.2091914710258602E-2</v>
      </c>
      <c r="T1383" t="s">
        <v>4388</v>
      </c>
      <c r="U1383" t="s">
        <v>4388</v>
      </c>
      <c r="V1383" s="5" t="s">
        <v>4387</v>
      </c>
      <c r="W1383" s="5">
        <v>0</v>
      </c>
      <c r="X1383" s="4">
        <v>1.0578207103124487E-3</v>
      </c>
      <c r="Y1383" s="6">
        <v>225</v>
      </c>
      <c r="Z1383" s="4">
        <v>4.4388827194743151E-4</v>
      </c>
      <c r="AA1383" s="5">
        <v>2347</v>
      </c>
      <c r="AC1383" s="16" t="str">
        <f t="shared" si="126"/>
        <v/>
      </c>
      <c r="AD1383" s="16" t="str">
        <f t="shared" si="127"/>
        <v/>
      </c>
      <c r="AE1383" s="16" t="str">
        <f t="shared" si="128"/>
        <v/>
      </c>
      <c r="AF1383" s="16" t="str">
        <f t="shared" si="129"/>
        <v/>
      </c>
      <c r="AG1383" s="16">
        <f t="shared" si="130"/>
        <v>1.3149735420571051E-2</v>
      </c>
      <c r="AH1383" s="16" t="str">
        <f t="shared" si="131"/>
        <v/>
      </c>
      <c r="AI1383" s="17" t="str">
        <f>IF('Peer Comparison Tool'!$D$11="NR","",IF($C1383='Peer Comparison Tool'!$D$9,COUNT('ALLL &lt;50B Database'!$AI$1:AI1382)+1,""))</f>
        <v/>
      </c>
    </row>
    <row r="1384" spans="1:35" x14ac:dyDescent="0.25">
      <c r="A1384" t="s">
        <v>3242</v>
      </c>
      <c r="B1384">
        <v>256058</v>
      </c>
      <c r="C1384" s="5" t="s">
        <v>3209</v>
      </c>
      <c r="D1384" s="5" t="s">
        <v>4390</v>
      </c>
      <c r="E1384" s="5" t="s">
        <v>4388</v>
      </c>
      <c r="F1384" s="2">
        <v>3296</v>
      </c>
      <c r="G1384" s="2">
        <v>498014</v>
      </c>
      <c r="H1384" s="2">
        <v>287114</v>
      </c>
      <c r="I1384" s="2">
        <v>0</v>
      </c>
      <c r="J1384" s="2">
        <v>287114</v>
      </c>
      <c r="K1384" s="33">
        <v>1.1479760652563094E-2</v>
      </c>
      <c r="L1384" s="2">
        <v>3163</v>
      </c>
      <c r="M1384" s="2">
        <v>445868</v>
      </c>
      <c r="N1384" s="2">
        <v>258817</v>
      </c>
      <c r="O1384" s="33">
        <v>1.2220990120432583E-2</v>
      </c>
      <c r="P1384" s="2">
        <v>3355</v>
      </c>
      <c r="Q1384" s="2">
        <v>457567</v>
      </c>
      <c r="R1384" s="2">
        <v>268006</v>
      </c>
      <c r="S1384" s="35">
        <v>1.2518376454258486E-2</v>
      </c>
      <c r="T1384" t="s">
        <v>4388</v>
      </c>
      <c r="U1384" t="s">
        <v>4388</v>
      </c>
      <c r="V1384" s="5" t="s">
        <v>4390</v>
      </c>
      <c r="W1384" s="5">
        <v>0</v>
      </c>
      <c r="X1384" s="4">
        <v>-1.038615801695392E-3</v>
      </c>
      <c r="Y1384" s="6">
        <v>-59</v>
      </c>
      <c r="Z1384" s="4">
        <v>2.9738633382590286E-4</v>
      </c>
      <c r="AA1384" s="5">
        <v>3164</v>
      </c>
      <c r="AC1384" s="16" t="str">
        <f t="shared" si="126"/>
        <v/>
      </c>
      <c r="AD1384" s="16" t="str">
        <f t="shared" si="127"/>
        <v/>
      </c>
      <c r="AE1384" s="16" t="str">
        <f t="shared" si="128"/>
        <v/>
      </c>
      <c r="AF1384" s="16" t="str">
        <f t="shared" si="129"/>
        <v/>
      </c>
      <c r="AG1384" s="16">
        <f t="shared" si="130"/>
        <v>1.1479760652563094E-2</v>
      </c>
      <c r="AH1384" s="16" t="str">
        <f t="shared" si="131"/>
        <v/>
      </c>
      <c r="AI1384" s="17" t="str">
        <f>IF('Peer Comparison Tool'!$D$11="NR","",IF($C1384='Peer Comparison Tool'!$D$9,COUNT('ALLL &lt;50B Database'!$AI$1:AI1383)+1,""))</f>
        <v/>
      </c>
    </row>
    <row r="1385" spans="1:35" x14ac:dyDescent="0.25">
      <c r="A1385" t="s">
        <v>292</v>
      </c>
      <c r="B1385">
        <v>300063</v>
      </c>
      <c r="C1385" s="5" t="s">
        <v>207</v>
      </c>
      <c r="D1385" s="5" t="s">
        <v>4390</v>
      </c>
      <c r="E1385" s="5" t="s">
        <v>4388</v>
      </c>
      <c r="F1385" s="2">
        <v>5100</v>
      </c>
      <c r="G1385" s="2">
        <v>497980</v>
      </c>
      <c r="H1385" s="2">
        <v>384380</v>
      </c>
      <c r="I1385" s="2">
        <v>12852</v>
      </c>
      <c r="J1385" s="2">
        <v>371528</v>
      </c>
      <c r="K1385" s="33">
        <v>1.3727094593139682E-2</v>
      </c>
      <c r="L1385" s="2">
        <v>4706</v>
      </c>
      <c r="M1385" s="2">
        <v>460253</v>
      </c>
      <c r="N1385" s="2">
        <v>365688</v>
      </c>
      <c r="O1385" s="33">
        <v>1.2868893701734812E-2</v>
      </c>
      <c r="P1385" s="2">
        <v>4807</v>
      </c>
      <c r="Q1385" s="2">
        <v>488155</v>
      </c>
      <c r="R1385" s="2">
        <v>370212</v>
      </c>
      <c r="S1385" s="35">
        <v>1.2984452151740085E-2</v>
      </c>
      <c r="T1385" t="s">
        <v>4388</v>
      </c>
      <c r="U1385" t="s">
        <v>4388</v>
      </c>
      <c r="V1385" s="5" t="s">
        <v>4390</v>
      </c>
      <c r="W1385" s="5">
        <v>0</v>
      </c>
      <c r="X1385" s="4">
        <v>7.4264244139959738E-4</v>
      </c>
      <c r="Y1385" s="6">
        <v>293</v>
      </c>
      <c r="Z1385" s="4">
        <v>1.1555845000527261E-4</v>
      </c>
      <c r="AA1385" s="5">
        <v>2100</v>
      </c>
      <c r="AC1385" s="16" t="str">
        <f t="shared" si="126"/>
        <v/>
      </c>
      <c r="AD1385" s="16" t="str">
        <f t="shared" si="127"/>
        <v/>
      </c>
      <c r="AE1385" s="16" t="str">
        <f t="shared" si="128"/>
        <v/>
      </c>
      <c r="AF1385" s="16" t="str">
        <f t="shared" si="129"/>
        <v/>
      </c>
      <c r="AG1385" s="16">
        <f t="shared" si="130"/>
        <v>1.3727094593139682E-2</v>
      </c>
      <c r="AH1385" s="16" t="str">
        <f t="shared" si="131"/>
        <v/>
      </c>
      <c r="AI1385" s="17" t="str">
        <f>IF('Peer Comparison Tool'!$D$11="NR","",IF($C1385='Peer Comparison Tool'!$D$9,COUNT('ALLL &lt;50B Database'!$AI$1:AI1384)+1,""))</f>
        <v/>
      </c>
    </row>
    <row r="1386" spans="1:35" x14ac:dyDescent="0.25">
      <c r="A1386" t="s">
        <v>3637</v>
      </c>
      <c r="B1386">
        <v>3288452</v>
      </c>
      <c r="C1386" s="5" t="s">
        <v>3603</v>
      </c>
      <c r="D1386" s="5" t="s">
        <v>4390</v>
      </c>
      <c r="E1386" s="5" t="s">
        <v>4388</v>
      </c>
      <c r="F1386" s="2">
        <v>4498</v>
      </c>
      <c r="G1386" s="2">
        <v>497710</v>
      </c>
      <c r="H1386" s="2">
        <v>407695</v>
      </c>
      <c r="I1386" s="2">
        <v>93451</v>
      </c>
      <c r="J1386" s="2">
        <v>314244</v>
      </c>
      <c r="K1386" s="33">
        <v>1.431371800257125E-2</v>
      </c>
      <c r="L1386" s="2">
        <v>3837</v>
      </c>
      <c r="M1386" s="2">
        <v>404214</v>
      </c>
      <c r="N1386" s="2">
        <v>328399</v>
      </c>
      <c r="O1386" s="33">
        <v>1.1683957624718711E-2</v>
      </c>
      <c r="P1386" s="2">
        <v>4010</v>
      </c>
      <c r="Q1386" s="2">
        <v>412856</v>
      </c>
      <c r="R1386" s="2">
        <v>327655</v>
      </c>
      <c r="S1386" s="35">
        <v>1.2238482550243396E-2</v>
      </c>
      <c r="T1386" t="s">
        <v>4388</v>
      </c>
      <c r="U1386" t="s">
        <v>4388</v>
      </c>
      <c r="V1386" s="5" t="s">
        <v>4390</v>
      </c>
      <c r="W1386" s="5">
        <v>0</v>
      </c>
      <c r="X1386" s="4">
        <v>2.0752354523278539E-3</v>
      </c>
      <c r="Y1386" s="6">
        <v>488</v>
      </c>
      <c r="Z1386" s="4">
        <v>5.5452492552468535E-4</v>
      </c>
      <c r="AA1386" s="5">
        <v>1839</v>
      </c>
      <c r="AC1386" s="16" t="str">
        <f t="shared" si="126"/>
        <v/>
      </c>
      <c r="AD1386" s="16" t="str">
        <f t="shared" si="127"/>
        <v/>
      </c>
      <c r="AE1386" s="16" t="str">
        <f t="shared" si="128"/>
        <v/>
      </c>
      <c r="AF1386" s="16" t="str">
        <f t="shared" si="129"/>
        <v/>
      </c>
      <c r="AG1386" s="16">
        <f t="shared" si="130"/>
        <v>1.431371800257125E-2</v>
      </c>
      <c r="AH1386" s="16" t="str">
        <f t="shared" si="131"/>
        <v/>
      </c>
      <c r="AI1386" s="17" t="str">
        <f>IF('Peer Comparison Tool'!$D$11="NR","",IF($C1386='Peer Comparison Tool'!$D$9,COUNT('ALLL &lt;50B Database'!$AI$1:AI1385)+1,""))</f>
        <v/>
      </c>
    </row>
    <row r="1387" spans="1:35" x14ac:dyDescent="0.25">
      <c r="A1387" t="s">
        <v>3444</v>
      </c>
      <c r="B1387">
        <v>779016</v>
      </c>
      <c r="C1387" s="5" t="s">
        <v>3374</v>
      </c>
      <c r="D1387" s="5" t="s">
        <v>4390</v>
      </c>
      <c r="E1387" s="5" t="s">
        <v>4388</v>
      </c>
      <c r="F1387" s="2">
        <v>3984</v>
      </c>
      <c r="G1387" s="2">
        <v>496915</v>
      </c>
      <c r="H1387" s="2">
        <v>330986</v>
      </c>
      <c r="I1387" s="2">
        <v>20506</v>
      </c>
      <c r="J1387" s="2">
        <v>310480</v>
      </c>
      <c r="K1387" s="33">
        <v>1.2831744395774286E-2</v>
      </c>
      <c r="L1387" s="2">
        <v>3826</v>
      </c>
      <c r="M1387" s="2">
        <v>458549</v>
      </c>
      <c r="N1387" s="2">
        <v>311651</v>
      </c>
      <c r="O1387" s="33">
        <v>1.2276552939024743E-2</v>
      </c>
      <c r="P1387" s="2">
        <v>3956</v>
      </c>
      <c r="Q1387" s="2">
        <v>456261</v>
      </c>
      <c r="R1387" s="2">
        <v>317357</v>
      </c>
      <c r="S1387" s="35">
        <v>1.2465456882942554E-2</v>
      </c>
      <c r="T1387" t="s">
        <v>4388</v>
      </c>
      <c r="U1387" t="s">
        <v>4388</v>
      </c>
      <c r="V1387" s="5" t="s">
        <v>4390</v>
      </c>
      <c r="W1387" s="5">
        <v>0</v>
      </c>
      <c r="X1387" s="4">
        <v>3.662875128317318E-4</v>
      </c>
      <c r="Y1387" s="6">
        <v>28</v>
      </c>
      <c r="Z1387" s="4">
        <v>1.8890394391781092E-4</v>
      </c>
      <c r="AA1387" s="5">
        <v>2532</v>
      </c>
      <c r="AC1387" s="16" t="str">
        <f t="shared" si="126"/>
        <v/>
      </c>
      <c r="AD1387" s="16" t="str">
        <f t="shared" si="127"/>
        <v/>
      </c>
      <c r="AE1387" s="16" t="str">
        <f t="shared" si="128"/>
        <v/>
      </c>
      <c r="AF1387" s="16" t="str">
        <f t="shared" si="129"/>
        <v/>
      </c>
      <c r="AG1387" s="16">
        <f t="shared" si="130"/>
        <v>1.2831744395774286E-2</v>
      </c>
      <c r="AH1387" s="16" t="str">
        <f t="shared" si="131"/>
        <v/>
      </c>
      <c r="AI1387" s="17" t="str">
        <f>IF('Peer Comparison Tool'!$D$11="NR","",IF($C1387='Peer Comparison Tool'!$D$9,COUNT('ALLL &lt;50B Database'!$AI$1:AI1386)+1,""))</f>
        <v/>
      </c>
    </row>
    <row r="1388" spans="1:35" x14ac:dyDescent="0.25">
      <c r="A1388" t="s">
        <v>2578</v>
      </c>
      <c r="B1388">
        <v>630555</v>
      </c>
      <c r="C1388" s="5" t="s">
        <v>2569</v>
      </c>
      <c r="D1388" s="5" t="s">
        <v>4390</v>
      </c>
      <c r="E1388" s="5" t="s">
        <v>4388</v>
      </c>
      <c r="F1388" s="2">
        <v>4401</v>
      </c>
      <c r="G1388" s="2">
        <v>496637</v>
      </c>
      <c r="H1388" s="2">
        <v>324521</v>
      </c>
      <c r="I1388" s="2">
        <v>29109</v>
      </c>
      <c r="J1388" s="2">
        <v>295412</v>
      </c>
      <c r="K1388" s="33">
        <v>1.4897837596306175E-2</v>
      </c>
      <c r="L1388" s="2">
        <v>3652</v>
      </c>
      <c r="M1388" s="2">
        <v>440556</v>
      </c>
      <c r="N1388" s="2">
        <v>291226</v>
      </c>
      <c r="O1388" s="33">
        <v>1.2540089140392684E-2</v>
      </c>
      <c r="P1388" s="2">
        <v>3801</v>
      </c>
      <c r="Q1388" s="2">
        <v>437601</v>
      </c>
      <c r="R1388" s="2">
        <v>285290</v>
      </c>
      <c r="S1388" s="35">
        <v>1.3323285078341338E-2</v>
      </c>
      <c r="T1388" t="s">
        <v>4388</v>
      </c>
      <c r="U1388" t="s">
        <v>4388</v>
      </c>
      <c r="V1388" s="5" t="s">
        <v>4390</v>
      </c>
      <c r="W1388" s="5">
        <v>0</v>
      </c>
      <c r="X1388" s="4">
        <v>1.5745525179648376E-3</v>
      </c>
      <c r="Y1388" s="6">
        <v>600</v>
      </c>
      <c r="Z1388" s="4">
        <v>7.8319593794865319E-4</v>
      </c>
      <c r="AA1388" s="5">
        <v>1644</v>
      </c>
      <c r="AC1388" s="16" t="str">
        <f t="shared" si="126"/>
        <v/>
      </c>
      <c r="AD1388" s="16" t="str">
        <f t="shared" si="127"/>
        <v/>
      </c>
      <c r="AE1388" s="16" t="str">
        <f t="shared" si="128"/>
        <v/>
      </c>
      <c r="AF1388" s="16" t="str">
        <f t="shared" si="129"/>
        <v/>
      </c>
      <c r="AG1388" s="16">
        <f t="shared" si="130"/>
        <v>1.4897837596306175E-2</v>
      </c>
      <c r="AH1388" s="16" t="str">
        <f t="shared" si="131"/>
        <v/>
      </c>
      <c r="AI1388" s="17" t="str">
        <f>IF('Peer Comparison Tool'!$D$11="NR","",IF($C1388='Peer Comparison Tool'!$D$9,COUNT('ALLL &lt;50B Database'!$AI$1:AI1387)+1,""))</f>
        <v/>
      </c>
    </row>
    <row r="1389" spans="1:35" x14ac:dyDescent="0.25">
      <c r="A1389" t="s">
        <v>2656</v>
      </c>
      <c r="B1389">
        <v>248455</v>
      </c>
      <c r="C1389" s="5" t="s">
        <v>2642</v>
      </c>
      <c r="D1389" s="5" t="s">
        <v>4390</v>
      </c>
      <c r="E1389" s="5" t="s">
        <v>4388</v>
      </c>
      <c r="F1389" s="2">
        <v>2523</v>
      </c>
      <c r="G1389" s="2">
        <v>496567</v>
      </c>
      <c r="H1389" s="2">
        <v>180126</v>
      </c>
      <c r="I1389" s="2">
        <v>25936</v>
      </c>
      <c r="J1389" s="2">
        <v>154190</v>
      </c>
      <c r="K1389" s="33">
        <v>1.6362928854011284E-2</v>
      </c>
      <c r="L1389" s="2">
        <v>4131</v>
      </c>
      <c r="M1389" s="2">
        <v>465398</v>
      </c>
      <c r="N1389" s="2">
        <v>166198</v>
      </c>
      <c r="O1389" s="33">
        <v>2.4855894776110422E-2</v>
      </c>
      <c r="P1389" s="2">
        <v>5230</v>
      </c>
      <c r="Q1389" s="2">
        <v>471350</v>
      </c>
      <c r="R1389" s="2">
        <v>161630</v>
      </c>
      <c r="S1389" s="35">
        <v>3.2357854358720538E-2</v>
      </c>
      <c r="T1389" t="s">
        <v>4388</v>
      </c>
      <c r="U1389" t="s">
        <v>4388</v>
      </c>
      <c r="V1389" s="5" t="s">
        <v>4390</v>
      </c>
      <c r="W1389" s="5">
        <v>0</v>
      </c>
      <c r="X1389" s="4">
        <v>-1.5994925504709254E-2</v>
      </c>
      <c r="Y1389" s="6">
        <v>-2707</v>
      </c>
      <c r="Z1389" s="4">
        <v>7.5019595826101154E-3</v>
      </c>
      <c r="AA1389" s="5">
        <v>1177</v>
      </c>
      <c r="AC1389" s="16" t="str">
        <f t="shared" si="126"/>
        <v/>
      </c>
      <c r="AD1389" s="16" t="str">
        <f t="shared" si="127"/>
        <v/>
      </c>
      <c r="AE1389" s="16" t="str">
        <f t="shared" si="128"/>
        <v/>
      </c>
      <c r="AF1389" s="16" t="str">
        <f t="shared" si="129"/>
        <v/>
      </c>
      <c r="AG1389" s="16">
        <f t="shared" si="130"/>
        <v>1.6362928854011284E-2</v>
      </c>
      <c r="AH1389" s="16" t="str">
        <f t="shared" si="131"/>
        <v/>
      </c>
      <c r="AI1389" s="17" t="str">
        <f>IF('Peer Comparison Tool'!$D$11="NR","",IF($C1389='Peer Comparison Tool'!$D$9,COUNT('ALLL &lt;50B Database'!$AI$1:AI1388)+1,""))</f>
        <v/>
      </c>
    </row>
    <row r="1390" spans="1:35" x14ac:dyDescent="0.25">
      <c r="A1390" t="s">
        <v>3438</v>
      </c>
      <c r="B1390">
        <v>100777</v>
      </c>
      <c r="C1390" s="5" t="s">
        <v>3374</v>
      </c>
      <c r="D1390" s="5" t="s">
        <v>4390</v>
      </c>
      <c r="E1390" s="5" t="s">
        <v>4388</v>
      </c>
      <c r="F1390" s="2">
        <v>1942</v>
      </c>
      <c r="G1390" s="2">
        <v>496550</v>
      </c>
      <c r="H1390" s="2">
        <v>290139</v>
      </c>
      <c r="I1390" s="2">
        <v>0</v>
      </c>
      <c r="J1390" s="2">
        <v>290139</v>
      </c>
      <c r="K1390" s="33">
        <v>6.6933435353399582E-3</v>
      </c>
      <c r="L1390" s="2">
        <v>1901</v>
      </c>
      <c r="M1390" s="2">
        <v>480892</v>
      </c>
      <c r="N1390" s="2">
        <v>296759</v>
      </c>
      <c r="O1390" s="33">
        <v>6.4058714310265231E-3</v>
      </c>
      <c r="P1390" s="2">
        <v>1913</v>
      </c>
      <c r="Q1390" s="2">
        <v>476396</v>
      </c>
      <c r="R1390" s="2">
        <v>292711</v>
      </c>
      <c r="S1390" s="35">
        <v>6.5354564741331896E-3</v>
      </c>
      <c r="T1390" t="s">
        <v>4388</v>
      </c>
      <c r="U1390" t="s">
        <v>4388</v>
      </c>
      <c r="V1390" s="5" t="s">
        <v>4390</v>
      </c>
      <c r="W1390" s="5">
        <v>0</v>
      </c>
      <c r="X1390" s="4">
        <v>1.578870612067686E-4</v>
      </c>
      <c r="Y1390" s="6">
        <v>29</v>
      </c>
      <c r="Z1390" s="4">
        <v>1.2958504310666644E-4</v>
      </c>
      <c r="AA1390" s="5">
        <v>4515</v>
      </c>
      <c r="AC1390" s="16" t="str">
        <f t="shared" si="126"/>
        <v/>
      </c>
      <c r="AD1390" s="16" t="str">
        <f t="shared" si="127"/>
        <v/>
      </c>
      <c r="AE1390" s="16" t="str">
        <f t="shared" si="128"/>
        <v/>
      </c>
      <c r="AF1390" s="16" t="str">
        <f t="shared" si="129"/>
        <v/>
      </c>
      <c r="AG1390" s="16">
        <f t="shared" si="130"/>
        <v>6.6933435353399582E-3</v>
      </c>
      <c r="AH1390" s="16" t="str">
        <f t="shared" si="131"/>
        <v/>
      </c>
      <c r="AI1390" s="17" t="str">
        <f>IF('Peer Comparison Tool'!$D$11="NR","",IF($C1390='Peer Comparison Tool'!$D$9,COUNT('ALLL &lt;50B Database'!$AI$1:AI1389)+1,""))</f>
        <v/>
      </c>
    </row>
    <row r="1391" spans="1:35" x14ac:dyDescent="0.25">
      <c r="A1391" t="s">
        <v>586</v>
      </c>
      <c r="B1391">
        <v>767732</v>
      </c>
      <c r="C1391" s="5" t="s">
        <v>561</v>
      </c>
      <c r="D1391" s="5" t="s">
        <v>4390</v>
      </c>
      <c r="E1391" s="5" t="s">
        <v>4388</v>
      </c>
      <c r="F1391" s="2">
        <v>3679</v>
      </c>
      <c r="G1391" s="2">
        <v>496508</v>
      </c>
      <c r="H1391" s="2">
        <v>274360</v>
      </c>
      <c r="I1391" s="2">
        <v>14857</v>
      </c>
      <c r="J1391" s="2">
        <v>259503</v>
      </c>
      <c r="K1391" s="33">
        <v>1.4177100072060824E-2</v>
      </c>
      <c r="L1391" s="2">
        <v>3594</v>
      </c>
      <c r="M1391" s="2">
        <v>473972</v>
      </c>
      <c r="N1391" s="2">
        <v>238651</v>
      </c>
      <c r="O1391" s="33">
        <v>1.5059647770174859E-2</v>
      </c>
      <c r="P1391" s="2">
        <v>3592</v>
      </c>
      <c r="Q1391" s="2">
        <v>454938</v>
      </c>
      <c r="R1391" s="2">
        <v>246095</v>
      </c>
      <c r="S1391" s="35">
        <v>1.4595989353704869E-2</v>
      </c>
      <c r="T1391" t="s">
        <v>4388</v>
      </c>
      <c r="U1391" t="s">
        <v>4388</v>
      </c>
      <c r="V1391" s="5" t="s">
        <v>4390</v>
      </c>
      <c r="W1391" s="5">
        <v>0</v>
      </c>
      <c r="X1391" s="4">
        <v>-4.1888928164404531E-4</v>
      </c>
      <c r="Y1391" s="6">
        <v>87</v>
      </c>
      <c r="Z1391" s="4">
        <v>-4.6365841646998918E-4</v>
      </c>
      <c r="AA1391" s="5">
        <v>1899</v>
      </c>
      <c r="AC1391" s="16" t="str">
        <f t="shared" si="126"/>
        <v/>
      </c>
      <c r="AD1391" s="16" t="str">
        <f t="shared" si="127"/>
        <v/>
      </c>
      <c r="AE1391" s="16" t="str">
        <f t="shared" si="128"/>
        <v/>
      </c>
      <c r="AF1391" s="16" t="str">
        <f t="shared" si="129"/>
        <v/>
      </c>
      <c r="AG1391" s="16">
        <f t="shared" si="130"/>
        <v>1.4177100072060824E-2</v>
      </c>
      <c r="AH1391" s="16" t="str">
        <f t="shared" si="131"/>
        <v/>
      </c>
      <c r="AI1391" s="17" t="str">
        <f>IF('Peer Comparison Tool'!$D$11="NR","",IF($C1391='Peer Comparison Tool'!$D$9,COUNT('ALLL &lt;50B Database'!$AI$1:AI1390)+1,""))</f>
        <v/>
      </c>
    </row>
    <row r="1392" spans="1:35" x14ac:dyDescent="0.25">
      <c r="A1392" t="s">
        <v>518</v>
      </c>
      <c r="B1392">
        <v>2858492</v>
      </c>
      <c r="C1392" s="5" t="s">
        <v>1309</v>
      </c>
      <c r="D1392" s="5" t="s">
        <v>4390</v>
      </c>
      <c r="E1392" s="5" t="s">
        <v>4388</v>
      </c>
      <c r="F1392" s="2">
        <v>7217</v>
      </c>
      <c r="G1392" s="2">
        <v>496405</v>
      </c>
      <c r="H1392" s="2">
        <v>407261</v>
      </c>
      <c r="I1392" s="2">
        <v>18369</v>
      </c>
      <c r="J1392" s="2">
        <v>388892</v>
      </c>
      <c r="K1392" s="33">
        <v>1.8557851537187701E-2</v>
      </c>
      <c r="L1392" s="2">
        <v>7048</v>
      </c>
      <c r="M1392" s="2">
        <v>447085</v>
      </c>
      <c r="N1392" s="2">
        <v>397285</v>
      </c>
      <c r="O1392" s="33">
        <v>1.7740413053601318E-2</v>
      </c>
      <c r="P1392" s="2">
        <v>7117</v>
      </c>
      <c r="Q1392" s="2">
        <v>456122</v>
      </c>
      <c r="R1392" s="2">
        <v>396404</v>
      </c>
      <c r="S1392" s="35">
        <v>1.7953905611446906E-2</v>
      </c>
      <c r="T1392" t="s">
        <v>4388</v>
      </c>
      <c r="U1392" t="s">
        <v>4388</v>
      </c>
      <c r="V1392" s="5" t="s">
        <v>4390</v>
      </c>
      <c r="W1392" s="5">
        <v>0</v>
      </c>
      <c r="X1392" s="4">
        <v>6.0394592574079461E-4</v>
      </c>
      <c r="Y1392" s="6">
        <v>100</v>
      </c>
      <c r="Z1392" s="4">
        <v>2.1349255784558832E-4</v>
      </c>
      <c r="AA1392" s="5">
        <v>745</v>
      </c>
      <c r="AC1392" s="16" t="str">
        <f t="shared" si="126"/>
        <v/>
      </c>
      <c r="AD1392" s="16" t="str">
        <f t="shared" si="127"/>
        <v/>
      </c>
      <c r="AE1392" s="16" t="str">
        <f t="shared" si="128"/>
        <v/>
      </c>
      <c r="AF1392" s="16" t="str">
        <f t="shared" si="129"/>
        <v/>
      </c>
      <c r="AG1392" s="16">
        <f t="shared" si="130"/>
        <v>1.8557851537187701E-2</v>
      </c>
      <c r="AH1392" s="16" t="str">
        <f t="shared" si="131"/>
        <v/>
      </c>
      <c r="AI1392" s="17" t="str">
        <f>IF('Peer Comparison Tool'!$D$11="NR","",IF($C1392='Peer Comparison Tool'!$D$9,COUNT('ALLL &lt;50B Database'!$AI$1:AI1391)+1,""))</f>
        <v/>
      </c>
    </row>
    <row r="1393" spans="1:35" x14ac:dyDescent="0.25">
      <c r="A1393" t="s">
        <v>4208</v>
      </c>
      <c r="B1393">
        <v>713476</v>
      </c>
      <c r="C1393" s="5" t="s">
        <v>4163</v>
      </c>
      <c r="D1393" s="5" t="s">
        <v>4390</v>
      </c>
      <c r="E1393" s="5" t="s">
        <v>4388</v>
      </c>
      <c r="F1393" s="2">
        <v>2114</v>
      </c>
      <c r="G1393" s="2">
        <v>495372</v>
      </c>
      <c r="H1393" s="2">
        <v>323142</v>
      </c>
      <c r="I1393" s="2">
        <v>30245</v>
      </c>
      <c r="J1393" s="2">
        <v>292897</v>
      </c>
      <c r="K1393" s="33">
        <v>7.2175542938302546E-3</v>
      </c>
      <c r="L1393" s="2">
        <v>2000</v>
      </c>
      <c r="M1393" s="2">
        <v>425734</v>
      </c>
      <c r="N1393" s="2">
        <v>312666</v>
      </c>
      <c r="O1393" s="33">
        <v>6.3966021249512259E-3</v>
      </c>
      <c r="P1393" s="2">
        <v>2008</v>
      </c>
      <c r="Q1393" s="2">
        <v>448107</v>
      </c>
      <c r="R1393" s="2">
        <v>304968</v>
      </c>
      <c r="S1393" s="35">
        <v>6.5842973689042789E-3</v>
      </c>
      <c r="T1393" t="s">
        <v>4388</v>
      </c>
      <c r="U1393" t="s">
        <v>4388</v>
      </c>
      <c r="V1393" s="5" t="s">
        <v>4390</v>
      </c>
      <c r="W1393" s="5">
        <v>0</v>
      </c>
      <c r="X1393" s="4">
        <v>6.3325692492597566E-4</v>
      </c>
      <c r="Y1393" s="6">
        <v>106</v>
      </c>
      <c r="Z1393" s="4">
        <v>1.8769524395305295E-4</v>
      </c>
      <c r="AA1393" s="5">
        <v>4425</v>
      </c>
      <c r="AC1393" s="16" t="str">
        <f t="shared" si="126"/>
        <v/>
      </c>
      <c r="AD1393" s="16" t="str">
        <f t="shared" si="127"/>
        <v/>
      </c>
      <c r="AE1393" s="16" t="str">
        <f t="shared" si="128"/>
        <v/>
      </c>
      <c r="AF1393" s="16" t="str">
        <f t="shared" si="129"/>
        <v/>
      </c>
      <c r="AG1393" s="16">
        <f t="shared" si="130"/>
        <v>7.2175542938302546E-3</v>
      </c>
      <c r="AH1393" s="16" t="str">
        <f t="shared" si="131"/>
        <v/>
      </c>
      <c r="AI1393" s="17" t="str">
        <f>IF('Peer Comparison Tool'!$D$11="NR","",IF($C1393='Peer Comparison Tool'!$D$9,COUNT('ALLL &lt;50B Database'!$AI$1:AI1392)+1,""))</f>
        <v/>
      </c>
    </row>
    <row r="1394" spans="1:35" x14ac:dyDescent="0.25">
      <c r="A1394" t="s">
        <v>1416</v>
      </c>
      <c r="B1394">
        <v>192558</v>
      </c>
      <c r="C1394" s="5" t="s">
        <v>1389</v>
      </c>
      <c r="D1394" s="5" t="s">
        <v>4387</v>
      </c>
      <c r="E1394" s="5" t="s">
        <v>4388</v>
      </c>
      <c r="F1394" s="2">
        <v>4830</v>
      </c>
      <c r="G1394" s="2">
        <v>494504</v>
      </c>
      <c r="H1394" s="2">
        <v>263708</v>
      </c>
      <c r="I1394" s="2">
        <v>20557</v>
      </c>
      <c r="J1394" s="2">
        <v>243151</v>
      </c>
      <c r="K1394" s="33">
        <v>1.9864199612586418E-2</v>
      </c>
      <c r="L1394" s="2">
        <v>4573</v>
      </c>
      <c r="M1394" s="2">
        <v>443125</v>
      </c>
      <c r="N1394" s="2">
        <v>239705</v>
      </c>
      <c r="O1394" s="33">
        <v>1.9077616236624184E-2</v>
      </c>
      <c r="P1394" s="2">
        <v>4597</v>
      </c>
      <c r="Q1394" s="2">
        <v>449331</v>
      </c>
      <c r="R1394" s="2">
        <v>254482</v>
      </c>
      <c r="S1394" s="35">
        <v>1.8064145990679105E-2</v>
      </c>
      <c r="T1394" t="s">
        <v>4388</v>
      </c>
      <c r="U1394" t="s">
        <v>4388</v>
      </c>
      <c r="V1394" s="5" t="s">
        <v>4387</v>
      </c>
      <c r="W1394" s="5">
        <v>0</v>
      </c>
      <c r="X1394" s="4">
        <v>1.8000536219073132E-3</v>
      </c>
      <c r="Y1394" s="6">
        <v>233</v>
      </c>
      <c r="Z1394" s="4">
        <v>-1.0134702459450792E-3</v>
      </c>
      <c r="AA1394" s="5">
        <v>576</v>
      </c>
      <c r="AC1394" s="16" t="str">
        <f t="shared" si="126"/>
        <v/>
      </c>
      <c r="AD1394" s="16" t="str">
        <f t="shared" si="127"/>
        <v/>
      </c>
      <c r="AE1394" s="16" t="str">
        <f t="shared" si="128"/>
        <v/>
      </c>
      <c r="AF1394" s="16" t="str">
        <f t="shared" si="129"/>
        <v/>
      </c>
      <c r="AG1394" s="16">
        <f t="shared" si="130"/>
        <v>1.9864199612586418E-2</v>
      </c>
      <c r="AH1394" s="16" t="str">
        <f t="shared" si="131"/>
        <v/>
      </c>
      <c r="AI1394" s="17" t="str">
        <f>IF('Peer Comparison Tool'!$D$11="NR","",IF($C1394='Peer Comparison Tool'!$D$9,COUNT('ALLL &lt;50B Database'!$AI$1:AI1393)+1,""))</f>
        <v/>
      </c>
    </row>
    <row r="1395" spans="1:35" x14ac:dyDescent="0.25">
      <c r="A1395" t="s">
        <v>3827</v>
      </c>
      <c r="B1395">
        <v>448554</v>
      </c>
      <c r="C1395" s="5" t="s">
        <v>3704</v>
      </c>
      <c r="D1395" s="5" t="s">
        <v>4390</v>
      </c>
      <c r="E1395" s="5" t="s">
        <v>4388</v>
      </c>
      <c r="F1395" s="2">
        <v>3481</v>
      </c>
      <c r="G1395" s="2">
        <v>494382</v>
      </c>
      <c r="H1395" s="2">
        <v>305136</v>
      </c>
      <c r="I1395" s="2">
        <v>22701</v>
      </c>
      <c r="J1395" s="2">
        <v>282435</v>
      </c>
      <c r="K1395" s="33">
        <v>1.2324959725246517E-2</v>
      </c>
      <c r="L1395" s="2">
        <v>3465</v>
      </c>
      <c r="M1395" s="2">
        <v>419948</v>
      </c>
      <c r="N1395" s="2">
        <v>279075</v>
      </c>
      <c r="O1395" s="33">
        <v>1.2416017199677507E-2</v>
      </c>
      <c r="P1395" s="2">
        <v>3480</v>
      </c>
      <c r="Q1395" s="2">
        <v>423895</v>
      </c>
      <c r="R1395" s="2">
        <v>288346</v>
      </c>
      <c r="S1395" s="35">
        <v>1.2068833970299571E-2</v>
      </c>
      <c r="T1395" t="s">
        <v>4388</v>
      </c>
      <c r="U1395" t="s">
        <v>4388</v>
      </c>
      <c r="V1395" s="5" t="s">
        <v>4390</v>
      </c>
      <c r="W1395" s="5">
        <v>0</v>
      </c>
      <c r="X1395" s="4">
        <v>2.5612575494694638E-4</v>
      </c>
      <c r="Y1395" s="6">
        <v>1</v>
      </c>
      <c r="Z1395" s="4">
        <v>-3.4718322937793596E-4</v>
      </c>
      <c r="AA1395" s="5">
        <v>2773</v>
      </c>
      <c r="AC1395" s="16" t="str">
        <f t="shared" si="126"/>
        <v/>
      </c>
      <c r="AD1395" s="16" t="str">
        <f t="shared" si="127"/>
        <v/>
      </c>
      <c r="AE1395" s="16" t="str">
        <f t="shared" si="128"/>
        <v/>
      </c>
      <c r="AF1395" s="16" t="str">
        <f t="shared" si="129"/>
        <v/>
      </c>
      <c r="AG1395" s="16">
        <f t="shared" si="130"/>
        <v>1.2324959725246517E-2</v>
      </c>
      <c r="AH1395" s="16" t="str">
        <f t="shared" si="131"/>
        <v/>
      </c>
      <c r="AI1395" s="17" t="str">
        <f>IF('Peer Comparison Tool'!$D$11="NR","",IF($C1395='Peer Comparison Tool'!$D$9,COUNT('ALLL &lt;50B Database'!$AI$1:AI1394)+1,""))</f>
        <v/>
      </c>
    </row>
    <row r="1396" spans="1:35" x14ac:dyDescent="0.25">
      <c r="A1396" t="s">
        <v>3534</v>
      </c>
      <c r="B1396">
        <v>1440117</v>
      </c>
      <c r="C1396" s="5" t="s">
        <v>3516</v>
      </c>
      <c r="D1396" s="5" t="s">
        <v>4390</v>
      </c>
      <c r="E1396" s="5" t="s">
        <v>4388</v>
      </c>
      <c r="F1396" s="2">
        <v>4289</v>
      </c>
      <c r="G1396" s="2">
        <v>494230</v>
      </c>
      <c r="H1396" s="2">
        <v>374692</v>
      </c>
      <c r="I1396" s="2">
        <v>19084</v>
      </c>
      <c r="J1396" s="2">
        <v>355608</v>
      </c>
      <c r="K1396" s="33">
        <v>1.2061033497559111E-2</v>
      </c>
      <c r="L1396" s="2">
        <v>3740</v>
      </c>
      <c r="M1396" s="2">
        <v>418292</v>
      </c>
      <c r="N1396" s="2">
        <v>322012</v>
      </c>
      <c r="O1396" s="33">
        <v>1.161447399475796E-2</v>
      </c>
      <c r="P1396" s="2">
        <v>3930</v>
      </c>
      <c r="Q1396" s="2">
        <v>447378</v>
      </c>
      <c r="R1396" s="2">
        <v>341996</v>
      </c>
      <c r="S1396" s="35">
        <v>1.1491362472075696E-2</v>
      </c>
      <c r="T1396" t="s">
        <v>4388</v>
      </c>
      <c r="U1396" t="s">
        <v>4388</v>
      </c>
      <c r="V1396" s="5" t="s">
        <v>4390</v>
      </c>
      <c r="W1396" s="5">
        <v>0</v>
      </c>
      <c r="X1396" s="4">
        <v>5.6967102548341475E-4</v>
      </c>
      <c r="Y1396" s="6">
        <v>359</v>
      </c>
      <c r="Z1396" s="4">
        <v>-1.2311152268226419E-4</v>
      </c>
      <c r="AA1396" s="5">
        <v>2900</v>
      </c>
      <c r="AC1396" s="16" t="str">
        <f t="shared" si="126"/>
        <v/>
      </c>
      <c r="AD1396" s="16" t="str">
        <f t="shared" si="127"/>
        <v/>
      </c>
      <c r="AE1396" s="16" t="str">
        <f t="shared" si="128"/>
        <v/>
      </c>
      <c r="AF1396" s="16" t="str">
        <f t="shared" si="129"/>
        <v/>
      </c>
      <c r="AG1396" s="16">
        <f t="shared" si="130"/>
        <v>1.2061033497559111E-2</v>
      </c>
      <c r="AH1396" s="16" t="str">
        <f t="shared" si="131"/>
        <v/>
      </c>
      <c r="AI1396" s="17" t="str">
        <f>IF('Peer Comparison Tool'!$D$11="NR","",IF($C1396='Peer Comparison Tool'!$D$9,COUNT('ALLL &lt;50B Database'!$AI$1:AI1395)+1,""))</f>
        <v/>
      </c>
    </row>
    <row r="1397" spans="1:35" x14ac:dyDescent="0.25">
      <c r="A1397" t="s">
        <v>1334</v>
      </c>
      <c r="B1397">
        <v>93543</v>
      </c>
      <c r="C1397" s="5" t="s">
        <v>1309</v>
      </c>
      <c r="D1397" s="5" t="s">
        <v>4390</v>
      </c>
      <c r="E1397" s="5" t="s">
        <v>4388</v>
      </c>
      <c r="F1397" s="2">
        <v>4591</v>
      </c>
      <c r="G1397" s="2">
        <v>494172</v>
      </c>
      <c r="H1397" s="2">
        <v>383222</v>
      </c>
      <c r="I1397" s="2">
        <v>21272</v>
      </c>
      <c r="J1397" s="2">
        <v>361950</v>
      </c>
      <c r="K1397" s="33">
        <v>1.2684072385688631E-2</v>
      </c>
      <c r="L1397" s="2">
        <v>4340</v>
      </c>
      <c r="M1397" s="2">
        <v>452588</v>
      </c>
      <c r="N1397" s="2">
        <v>350201</v>
      </c>
      <c r="O1397" s="33">
        <v>1.2392882944366235E-2</v>
      </c>
      <c r="P1397" s="2">
        <v>4217</v>
      </c>
      <c r="Q1397" s="2">
        <v>449155</v>
      </c>
      <c r="R1397" s="2">
        <v>354559</v>
      </c>
      <c r="S1397" s="35">
        <v>1.1893648165749565E-2</v>
      </c>
      <c r="T1397" t="s">
        <v>4388</v>
      </c>
      <c r="U1397" t="s">
        <v>4388</v>
      </c>
      <c r="V1397" s="5" t="s">
        <v>4390</v>
      </c>
      <c r="W1397" s="5">
        <v>0</v>
      </c>
      <c r="X1397" s="4">
        <v>7.904242199390666E-4</v>
      </c>
      <c r="Y1397" s="6">
        <v>374</v>
      </c>
      <c r="Z1397" s="4">
        <v>-4.9923477861667058E-4</v>
      </c>
      <c r="AA1397" s="5">
        <v>2599</v>
      </c>
      <c r="AC1397" s="16" t="str">
        <f t="shared" si="126"/>
        <v/>
      </c>
      <c r="AD1397" s="16" t="str">
        <f t="shared" si="127"/>
        <v/>
      </c>
      <c r="AE1397" s="16" t="str">
        <f t="shared" si="128"/>
        <v/>
      </c>
      <c r="AF1397" s="16" t="str">
        <f t="shared" si="129"/>
        <v/>
      </c>
      <c r="AG1397" s="16">
        <f t="shared" si="130"/>
        <v>1.2684072385688631E-2</v>
      </c>
      <c r="AH1397" s="16" t="str">
        <f t="shared" si="131"/>
        <v/>
      </c>
      <c r="AI1397" s="17" t="str">
        <f>IF('Peer Comparison Tool'!$D$11="NR","",IF($C1397='Peer Comparison Tool'!$D$9,COUNT('ALLL &lt;50B Database'!$AI$1:AI1396)+1,""))</f>
        <v/>
      </c>
    </row>
    <row r="1398" spans="1:35" x14ac:dyDescent="0.25">
      <c r="A1398" t="s">
        <v>3366</v>
      </c>
      <c r="B1398">
        <v>2661861</v>
      </c>
      <c r="C1398" s="5" t="s">
        <v>3360</v>
      </c>
      <c r="D1398" s="5" t="s">
        <v>4387</v>
      </c>
      <c r="E1398" s="5" t="s">
        <v>4388</v>
      </c>
      <c r="F1398" s="2">
        <v>4024</v>
      </c>
      <c r="G1398" s="2">
        <v>494149</v>
      </c>
      <c r="H1398" s="2">
        <v>365033</v>
      </c>
      <c r="I1398" s="2">
        <v>93353</v>
      </c>
      <c r="J1398" s="2">
        <v>271680</v>
      </c>
      <c r="K1398" s="33">
        <v>1.4811542991755007E-2</v>
      </c>
      <c r="L1398" s="2">
        <v>3119</v>
      </c>
      <c r="M1398" s="2">
        <v>370174</v>
      </c>
      <c r="N1398" s="2">
        <v>288392</v>
      </c>
      <c r="O1398" s="33">
        <v>1.0815140503203972E-2</v>
      </c>
      <c r="P1398" s="2">
        <v>3378</v>
      </c>
      <c r="Q1398" s="2">
        <v>374165</v>
      </c>
      <c r="R1398" s="2">
        <v>282050</v>
      </c>
      <c r="S1398" s="35">
        <v>1.197659989363588E-2</v>
      </c>
      <c r="T1398" t="s">
        <v>4388</v>
      </c>
      <c r="U1398" t="s">
        <v>4388</v>
      </c>
      <c r="V1398" s="5" t="s">
        <v>4387</v>
      </c>
      <c r="W1398" s="5">
        <v>0</v>
      </c>
      <c r="X1398" s="4">
        <v>2.8349430981191269E-3</v>
      </c>
      <c r="Y1398" s="6">
        <v>646</v>
      </c>
      <c r="Z1398" s="4">
        <v>1.1614593904319074E-3</v>
      </c>
      <c r="AA1398" s="5">
        <v>1664</v>
      </c>
      <c r="AC1398" s="16" t="str">
        <f t="shared" si="126"/>
        <v/>
      </c>
      <c r="AD1398" s="16" t="str">
        <f t="shared" si="127"/>
        <v/>
      </c>
      <c r="AE1398" s="16" t="str">
        <f t="shared" si="128"/>
        <v/>
      </c>
      <c r="AF1398" s="16" t="str">
        <f t="shared" si="129"/>
        <v/>
      </c>
      <c r="AG1398" s="16">
        <f t="shared" si="130"/>
        <v>1.4811542991755007E-2</v>
      </c>
      <c r="AH1398" s="16" t="str">
        <f t="shared" si="131"/>
        <v/>
      </c>
      <c r="AI1398" s="17" t="str">
        <f>IF('Peer Comparison Tool'!$D$11="NR","",IF($C1398='Peer Comparison Tool'!$D$9,COUNT('ALLL &lt;50B Database'!$AI$1:AI1397)+1,""))</f>
        <v/>
      </c>
    </row>
    <row r="1399" spans="1:35" x14ac:dyDescent="0.25">
      <c r="A1399" t="s">
        <v>2726</v>
      </c>
      <c r="B1399">
        <v>536554</v>
      </c>
      <c r="C1399" s="5" t="s">
        <v>2711</v>
      </c>
      <c r="D1399" s="5" t="s">
        <v>4390</v>
      </c>
      <c r="E1399" s="5" t="s">
        <v>4388</v>
      </c>
      <c r="F1399" s="2">
        <v>5387</v>
      </c>
      <c r="G1399" s="2">
        <v>493333</v>
      </c>
      <c r="H1399" s="2">
        <v>405485</v>
      </c>
      <c r="I1399" s="2">
        <v>25038</v>
      </c>
      <c r="J1399" s="2">
        <v>380447</v>
      </c>
      <c r="K1399" s="33">
        <v>1.4159659558361612E-2</v>
      </c>
      <c r="L1399" s="2">
        <v>5300</v>
      </c>
      <c r="M1399" s="2">
        <v>432921</v>
      </c>
      <c r="N1399" s="2">
        <v>342746</v>
      </c>
      <c r="O1399" s="33">
        <v>1.5463346034672906E-2</v>
      </c>
      <c r="P1399" s="2">
        <v>5290</v>
      </c>
      <c r="Q1399" s="2">
        <v>448997</v>
      </c>
      <c r="R1399" s="2">
        <v>362823</v>
      </c>
      <c r="S1399" s="35">
        <v>1.4580112065662872E-2</v>
      </c>
      <c r="T1399" t="s">
        <v>4388</v>
      </c>
      <c r="U1399" t="s">
        <v>4388</v>
      </c>
      <c r="V1399" s="5" t="s">
        <v>4390</v>
      </c>
      <c r="W1399" s="5">
        <v>0</v>
      </c>
      <c r="X1399" s="4">
        <v>-4.2045250730126001E-4</v>
      </c>
      <c r="Y1399" s="6">
        <v>97</v>
      </c>
      <c r="Z1399" s="4">
        <v>-8.832339690100343E-4</v>
      </c>
      <c r="AA1399" s="5">
        <v>1912</v>
      </c>
      <c r="AC1399" s="16" t="str">
        <f t="shared" si="126"/>
        <v/>
      </c>
      <c r="AD1399" s="16" t="str">
        <f t="shared" si="127"/>
        <v/>
      </c>
      <c r="AE1399" s="16" t="str">
        <f t="shared" si="128"/>
        <v/>
      </c>
      <c r="AF1399" s="16" t="str">
        <f t="shared" si="129"/>
        <v/>
      </c>
      <c r="AG1399" s="16">
        <f t="shared" si="130"/>
        <v>1.4159659558361612E-2</v>
      </c>
      <c r="AH1399" s="16" t="str">
        <f t="shared" si="131"/>
        <v/>
      </c>
      <c r="AI1399" s="17" t="str">
        <f>IF('Peer Comparison Tool'!$D$11="NR","",IF($C1399='Peer Comparison Tool'!$D$9,COUNT('ALLL &lt;50B Database'!$AI$1:AI1398)+1,""))</f>
        <v/>
      </c>
    </row>
    <row r="1400" spans="1:35" x14ac:dyDescent="0.25">
      <c r="A1400" t="s">
        <v>435</v>
      </c>
      <c r="B1400">
        <v>258306</v>
      </c>
      <c r="C1400" s="5" t="s">
        <v>416</v>
      </c>
      <c r="D1400" s="5" t="s">
        <v>4390</v>
      </c>
      <c r="E1400" s="5" t="s">
        <v>4388</v>
      </c>
      <c r="F1400" s="2">
        <v>3877</v>
      </c>
      <c r="G1400" s="2">
        <v>493124</v>
      </c>
      <c r="H1400" s="2">
        <v>419338</v>
      </c>
      <c r="I1400" s="2">
        <v>21360</v>
      </c>
      <c r="J1400" s="2">
        <v>397978</v>
      </c>
      <c r="K1400" s="33">
        <v>9.7417445185412257E-3</v>
      </c>
      <c r="L1400" s="2">
        <v>3092</v>
      </c>
      <c r="M1400" s="2">
        <v>449718</v>
      </c>
      <c r="N1400" s="2">
        <v>391712</v>
      </c>
      <c r="O1400" s="33">
        <v>7.8935544481659996E-3</v>
      </c>
      <c r="P1400" s="2">
        <v>3533</v>
      </c>
      <c r="Q1400" s="2">
        <v>457651</v>
      </c>
      <c r="R1400" s="2">
        <v>394315</v>
      </c>
      <c r="S1400" s="35">
        <v>8.9598417508844445E-3</v>
      </c>
      <c r="T1400" t="s">
        <v>4388</v>
      </c>
      <c r="U1400" t="s">
        <v>4388</v>
      </c>
      <c r="V1400" s="5" t="s">
        <v>4390</v>
      </c>
      <c r="W1400" s="5">
        <v>0</v>
      </c>
      <c r="X1400" s="4">
        <v>7.8190276765678114E-4</v>
      </c>
      <c r="Y1400" s="6">
        <v>344</v>
      </c>
      <c r="Z1400" s="4">
        <v>1.0662873027184449E-3</v>
      </c>
      <c r="AA1400" s="5">
        <v>3869</v>
      </c>
      <c r="AC1400" s="16" t="str">
        <f t="shared" si="126"/>
        <v/>
      </c>
      <c r="AD1400" s="16" t="str">
        <f t="shared" si="127"/>
        <v/>
      </c>
      <c r="AE1400" s="16" t="str">
        <f t="shared" si="128"/>
        <v/>
      </c>
      <c r="AF1400" s="16" t="str">
        <f t="shared" si="129"/>
        <v/>
      </c>
      <c r="AG1400" s="16">
        <f t="shared" si="130"/>
        <v>9.7417445185412257E-3</v>
      </c>
      <c r="AH1400" s="16" t="str">
        <f t="shared" si="131"/>
        <v/>
      </c>
      <c r="AI1400" s="17" t="str">
        <f>IF('Peer Comparison Tool'!$D$11="NR","",IF($C1400='Peer Comparison Tool'!$D$9,COUNT('ALLL &lt;50B Database'!$AI$1:AI1399)+1,""))</f>
        <v/>
      </c>
    </row>
    <row r="1401" spans="1:35" x14ac:dyDescent="0.25">
      <c r="A1401" t="s">
        <v>4209</v>
      </c>
      <c r="B1401">
        <v>124344</v>
      </c>
      <c r="C1401" s="5" t="s">
        <v>4163</v>
      </c>
      <c r="D1401" s="5" t="s">
        <v>4390</v>
      </c>
      <c r="E1401" s="5" t="s">
        <v>4388</v>
      </c>
      <c r="F1401" s="2">
        <v>5146</v>
      </c>
      <c r="G1401" s="2">
        <v>493032</v>
      </c>
      <c r="H1401" s="2">
        <v>414467</v>
      </c>
      <c r="I1401" s="2">
        <v>25983</v>
      </c>
      <c r="J1401" s="2">
        <v>388484</v>
      </c>
      <c r="K1401" s="33">
        <v>1.3246362784567704E-2</v>
      </c>
      <c r="L1401" s="2">
        <v>4815</v>
      </c>
      <c r="M1401" s="2">
        <v>440454</v>
      </c>
      <c r="N1401" s="2">
        <v>359716</v>
      </c>
      <c r="O1401" s="33">
        <v>1.3385559719334141E-2</v>
      </c>
      <c r="P1401" s="2">
        <v>5176</v>
      </c>
      <c r="Q1401" s="2">
        <v>435991</v>
      </c>
      <c r="R1401" s="2">
        <v>368422</v>
      </c>
      <c r="S1401" s="35">
        <v>1.4049106730868406E-2</v>
      </c>
      <c r="T1401" t="s">
        <v>4388</v>
      </c>
      <c r="U1401" t="s">
        <v>4388</v>
      </c>
      <c r="V1401" s="5" t="s">
        <v>4390</v>
      </c>
      <c r="W1401" s="5">
        <v>0</v>
      </c>
      <c r="X1401" s="4">
        <v>-8.0274394630070259E-4</v>
      </c>
      <c r="Y1401" s="6">
        <v>-30</v>
      </c>
      <c r="Z1401" s="4">
        <v>6.635470115342653E-4</v>
      </c>
      <c r="AA1401" s="5">
        <v>2295</v>
      </c>
      <c r="AC1401" s="16" t="str">
        <f t="shared" si="126"/>
        <v/>
      </c>
      <c r="AD1401" s="16" t="str">
        <f t="shared" si="127"/>
        <v/>
      </c>
      <c r="AE1401" s="16" t="str">
        <f t="shared" si="128"/>
        <v/>
      </c>
      <c r="AF1401" s="16" t="str">
        <f t="shared" si="129"/>
        <v/>
      </c>
      <c r="AG1401" s="16">
        <f t="shared" si="130"/>
        <v>1.3246362784567704E-2</v>
      </c>
      <c r="AH1401" s="16" t="str">
        <f t="shared" si="131"/>
        <v/>
      </c>
      <c r="AI1401" s="17" t="str">
        <f>IF('Peer Comparison Tool'!$D$11="NR","",IF($C1401='Peer Comparison Tool'!$D$9,COUNT('ALLL &lt;50B Database'!$AI$1:AI1400)+1,""))</f>
        <v/>
      </c>
    </row>
    <row r="1402" spans="1:35" x14ac:dyDescent="0.25">
      <c r="A1402" t="s">
        <v>2721</v>
      </c>
      <c r="B1402">
        <v>580155</v>
      </c>
      <c r="C1402" s="5" t="s">
        <v>4362</v>
      </c>
      <c r="D1402" s="5" t="s">
        <v>4390</v>
      </c>
      <c r="E1402" s="5" t="s">
        <v>4388</v>
      </c>
      <c r="F1402" s="2">
        <v>8062</v>
      </c>
      <c r="G1402" s="2">
        <v>493026</v>
      </c>
      <c r="H1402" s="2">
        <v>435099</v>
      </c>
      <c r="I1402" s="2">
        <v>39241</v>
      </c>
      <c r="J1402" s="2">
        <v>395858</v>
      </c>
      <c r="K1402" s="33">
        <v>2.0365888778299288E-2</v>
      </c>
      <c r="L1402" s="2">
        <v>7330</v>
      </c>
      <c r="M1402" s="2">
        <v>452945</v>
      </c>
      <c r="N1402" s="2">
        <v>381984</v>
      </c>
      <c r="O1402" s="33">
        <v>1.918928541509592E-2</v>
      </c>
      <c r="P1402" s="2">
        <v>7436</v>
      </c>
      <c r="Q1402" s="2">
        <v>468187</v>
      </c>
      <c r="R1402" s="2">
        <v>387305</v>
      </c>
      <c r="S1402" s="35">
        <v>1.9199339022217633E-2</v>
      </c>
      <c r="T1402" t="s">
        <v>4388</v>
      </c>
      <c r="U1402" t="s">
        <v>4388</v>
      </c>
      <c r="V1402" s="5" t="s">
        <v>4390</v>
      </c>
      <c r="W1402" s="5">
        <v>0</v>
      </c>
      <c r="X1402" s="4">
        <v>1.166549756081655E-3</v>
      </c>
      <c r="Y1402" s="6">
        <v>626</v>
      </c>
      <c r="Z1402" s="4">
        <v>1.0053607121713465E-5</v>
      </c>
      <c r="AA1402" s="5">
        <v>514</v>
      </c>
      <c r="AC1402" s="16" t="str">
        <f t="shared" si="126"/>
        <v/>
      </c>
      <c r="AD1402" s="16" t="str">
        <f t="shared" si="127"/>
        <v/>
      </c>
      <c r="AE1402" s="16" t="str">
        <f t="shared" si="128"/>
        <v/>
      </c>
      <c r="AF1402" s="16" t="str">
        <f t="shared" si="129"/>
        <v/>
      </c>
      <c r="AG1402" s="16">
        <f t="shared" si="130"/>
        <v>2.0365888778299288E-2</v>
      </c>
      <c r="AH1402" s="16" t="str">
        <f t="shared" si="131"/>
        <v/>
      </c>
      <c r="AI1402" s="17" t="str">
        <f>IF('Peer Comparison Tool'!$D$11="NR","",IF($C1402='Peer Comparison Tool'!$D$9,COUNT('ALLL &lt;50B Database'!$AI$1:AI1401)+1,""))</f>
        <v/>
      </c>
    </row>
    <row r="1403" spans="1:35" x14ac:dyDescent="0.25">
      <c r="A1403" t="s">
        <v>792</v>
      </c>
      <c r="B1403">
        <v>153054</v>
      </c>
      <c r="C1403" s="5" t="s">
        <v>4163</v>
      </c>
      <c r="D1403" s="5" t="s">
        <v>4390</v>
      </c>
      <c r="E1403" s="5" t="s">
        <v>4388</v>
      </c>
      <c r="F1403" s="2">
        <v>10518</v>
      </c>
      <c r="G1403" s="2">
        <v>492687</v>
      </c>
      <c r="H1403" s="2">
        <v>409600</v>
      </c>
      <c r="I1403" s="2">
        <v>29116</v>
      </c>
      <c r="J1403" s="2">
        <v>380484</v>
      </c>
      <c r="K1403" s="33">
        <v>2.7643737975841298E-2</v>
      </c>
      <c r="L1403" s="2">
        <v>8907</v>
      </c>
      <c r="M1403" s="2">
        <v>455721</v>
      </c>
      <c r="N1403" s="2">
        <v>361559</v>
      </c>
      <c r="O1403" s="33">
        <v>2.4634983502001058E-2</v>
      </c>
      <c r="P1403" s="2">
        <v>9190</v>
      </c>
      <c r="Q1403" s="2">
        <v>447326</v>
      </c>
      <c r="R1403" s="2">
        <v>370403</v>
      </c>
      <c r="S1403" s="35">
        <v>2.4810814167271864E-2</v>
      </c>
      <c r="T1403" t="s">
        <v>4388</v>
      </c>
      <c r="U1403" t="s">
        <v>4388</v>
      </c>
      <c r="V1403" s="5" t="s">
        <v>4390</v>
      </c>
      <c r="W1403" s="5">
        <v>0</v>
      </c>
      <c r="X1403" s="4">
        <v>2.8329238085694347E-3</v>
      </c>
      <c r="Y1403" s="6">
        <v>1328</v>
      </c>
      <c r="Z1403" s="4">
        <v>1.7583066527080554E-4</v>
      </c>
      <c r="AA1403" s="5">
        <v>186</v>
      </c>
      <c r="AC1403" s="16" t="str">
        <f t="shared" si="126"/>
        <v/>
      </c>
      <c r="AD1403" s="16" t="str">
        <f t="shared" si="127"/>
        <v/>
      </c>
      <c r="AE1403" s="16" t="str">
        <f t="shared" si="128"/>
        <v/>
      </c>
      <c r="AF1403" s="16" t="str">
        <f t="shared" si="129"/>
        <v/>
      </c>
      <c r="AG1403" s="16">
        <f t="shared" si="130"/>
        <v>2.7643737975841298E-2</v>
      </c>
      <c r="AH1403" s="16" t="str">
        <f t="shared" si="131"/>
        <v/>
      </c>
      <c r="AI1403" s="17" t="str">
        <f>IF('Peer Comparison Tool'!$D$11="NR","",IF($C1403='Peer Comparison Tool'!$D$9,COUNT('ALLL &lt;50B Database'!$AI$1:AI1402)+1,""))</f>
        <v/>
      </c>
    </row>
    <row r="1404" spans="1:35" x14ac:dyDescent="0.25">
      <c r="A1404" t="s">
        <v>1867</v>
      </c>
      <c r="B1404">
        <v>197302</v>
      </c>
      <c r="C1404" s="5" t="s">
        <v>1795</v>
      </c>
      <c r="D1404" s="5" t="s">
        <v>4390</v>
      </c>
      <c r="E1404" s="5" t="s">
        <v>4388</v>
      </c>
      <c r="F1404" s="2">
        <v>3957</v>
      </c>
      <c r="G1404" s="2">
        <v>491651</v>
      </c>
      <c r="H1404" s="2">
        <v>359446</v>
      </c>
      <c r="I1404" s="2">
        <v>4211</v>
      </c>
      <c r="J1404" s="2">
        <v>355235</v>
      </c>
      <c r="K1404" s="33">
        <v>1.1139105099441216E-2</v>
      </c>
      <c r="L1404" s="2">
        <v>3932</v>
      </c>
      <c r="M1404" s="2">
        <v>460438</v>
      </c>
      <c r="N1404" s="2">
        <v>349806</v>
      </c>
      <c r="O1404" s="33">
        <v>1.1240516171820952E-2</v>
      </c>
      <c r="P1404" s="2">
        <v>3934</v>
      </c>
      <c r="Q1404" s="2">
        <v>476834</v>
      </c>
      <c r="R1404" s="2">
        <v>358573</v>
      </c>
      <c r="S1404" s="35">
        <v>1.0971266659787546E-2</v>
      </c>
      <c r="T1404" t="s">
        <v>4388</v>
      </c>
      <c r="U1404" t="s">
        <v>4388</v>
      </c>
      <c r="V1404" s="5" t="s">
        <v>4390</v>
      </c>
      <c r="W1404" s="5">
        <v>0</v>
      </c>
      <c r="X1404" s="4">
        <v>1.6783843965366939E-4</v>
      </c>
      <c r="Y1404" s="6">
        <v>23</v>
      </c>
      <c r="Z1404" s="4">
        <v>-2.6924951203340618E-4</v>
      </c>
      <c r="AA1404" s="5">
        <v>3314</v>
      </c>
      <c r="AC1404" s="16" t="str">
        <f t="shared" si="126"/>
        <v/>
      </c>
      <c r="AD1404" s="16" t="str">
        <f t="shared" si="127"/>
        <v/>
      </c>
      <c r="AE1404" s="16" t="str">
        <f t="shared" si="128"/>
        <v/>
      </c>
      <c r="AF1404" s="16" t="str">
        <f t="shared" si="129"/>
        <v/>
      </c>
      <c r="AG1404" s="16">
        <f t="shared" si="130"/>
        <v>1.1139105099441216E-2</v>
      </c>
      <c r="AH1404" s="16" t="str">
        <f t="shared" si="131"/>
        <v/>
      </c>
      <c r="AI1404" s="17" t="str">
        <f>IF('Peer Comparison Tool'!$D$11="NR","",IF($C1404='Peer Comparison Tool'!$D$9,COUNT('ALLL &lt;50B Database'!$AI$1:AI1403)+1,""))</f>
        <v/>
      </c>
    </row>
    <row r="1405" spans="1:35" x14ac:dyDescent="0.25">
      <c r="A1405" t="s">
        <v>3016</v>
      </c>
      <c r="B1405">
        <v>1007873</v>
      </c>
      <c r="C1405" s="5" t="s">
        <v>2948</v>
      </c>
      <c r="D1405" s="5" t="s">
        <v>4390</v>
      </c>
      <c r="E1405" s="5" t="s">
        <v>4388</v>
      </c>
      <c r="F1405" s="2">
        <v>1084</v>
      </c>
      <c r="G1405" s="2">
        <v>491426</v>
      </c>
      <c r="H1405" s="2">
        <v>362446</v>
      </c>
      <c r="I1405" s="2">
        <v>0</v>
      </c>
      <c r="J1405" s="2">
        <v>362446</v>
      </c>
      <c r="K1405" s="33">
        <v>2.9907903522179854E-3</v>
      </c>
      <c r="L1405" s="2">
        <v>1359</v>
      </c>
      <c r="M1405" s="2">
        <v>462681</v>
      </c>
      <c r="N1405" s="2">
        <v>346853</v>
      </c>
      <c r="O1405" s="33">
        <v>3.9180863362865536E-3</v>
      </c>
      <c r="P1405" s="2">
        <v>1409</v>
      </c>
      <c r="Q1405" s="2">
        <v>469218</v>
      </c>
      <c r="R1405" s="2">
        <v>355720</v>
      </c>
      <c r="S1405" s="35">
        <v>3.9609805464972453E-3</v>
      </c>
      <c r="T1405" t="s">
        <v>4388</v>
      </c>
      <c r="U1405" t="s">
        <v>4388</v>
      </c>
      <c r="V1405" s="5" t="s">
        <v>4390</v>
      </c>
      <c r="W1405" s="5">
        <v>0</v>
      </c>
      <c r="X1405" s="4">
        <v>-9.701901942792599E-4</v>
      </c>
      <c r="Y1405" s="6">
        <v>-325</v>
      </c>
      <c r="Z1405" s="4">
        <v>4.2894210210691654E-5</v>
      </c>
      <c r="AA1405" s="5">
        <v>4745</v>
      </c>
      <c r="AC1405" s="16" t="str">
        <f t="shared" si="126"/>
        <v/>
      </c>
      <c r="AD1405" s="16" t="str">
        <f t="shared" si="127"/>
        <v/>
      </c>
      <c r="AE1405" s="16" t="str">
        <f t="shared" si="128"/>
        <v/>
      </c>
      <c r="AF1405" s="16" t="str">
        <f t="shared" si="129"/>
        <v/>
      </c>
      <c r="AG1405" s="16">
        <f t="shared" si="130"/>
        <v>2.9907903522179854E-3</v>
      </c>
      <c r="AH1405" s="16" t="str">
        <f t="shared" si="131"/>
        <v/>
      </c>
      <c r="AI1405" s="17" t="str">
        <f>IF('Peer Comparison Tool'!$D$11="NR","",IF($C1405='Peer Comparison Tool'!$D$9,COUNT('ALLL &lt;50B Database'!$AI$1:AI1404)+1,""))</f>
        <v/>
      </c>
    </row>
    <row r="1406" spans="1:35" x14ac:dyDescent="0.25">
      <c r="A1406" t="s">
        <v>1414</v>
      </c>
      <c r="B1406">
        <v>394259</v>
      </c>
      <c r="C1406" s="5" t="s">
        <v>1389</v>
      </c>
      <c r="D1406" s="5" t="s">
        <v>4387</v>
      </c>
      <c r="E1406" s="5" t="s">
        <v>4388</v>
      </c>
      <c r="F1406" s="2">
        <v>4886</v>
      </c>
      <c r="G1406" s="2">
        <v>491155</v>
      </c>
      <c r="H1406" s="2">
        <v>262586</v>
      </c>
      <c r="I1406" s="2">
        <v>15260</v>
      </c>
      <c r="J1406" s="2">
        <v>247326</v>
      </c>
      <c r="K1406" s="33">
        <v>1.9755302717870342E-2</v>
      </c>
      <c r="L1406" s="2">
        <v>4447</v>
      </c>
      <c r="M1406" s="2">
        <v>451977</v>
      </c>
      <c r="N1406" s="2">
        <v>247169</v>
      </c>
      <c r="O1406" s="33">
        <v>1.7991738446164366E-2</v>
      </c>
      <c r="P1406" s="2">
        <v>4676</v>
      </c>
      <c r="Q1406" s="2">
        <v>452422</v>
      </c>
      <c r="R1406" s="2">
        <v>242293</v>
      </c>
      <c r="S1406" s="35">
        <v>1.9298947967956153E-2</v>
      </c>
      <c r="T1406" t="s">
        <v>4388</v>
      </c>
      <c r="U1406" t="s">
        <v>4388</v>
      </c>
      <c r="V1406" s="5" t="s">
        <v>4387</v>
      </c>
      <c r="W1406" s="5">
        <v>0</v>
      </c>
      <c r="X1406" s="4">
        <v>4.5635474991418887E-4</v>
      </c>
      <c r="Y1406" s="6">
        <v>210</v>
      </c>
      <c r="Z1406" s="4">
        <v>1.307209521791787E-3</v>
      </c>
      <c r="AA1406" s="5">
        <v>587</v>
      </c>
      <c r="AC1406" s="16" t="str">
        <f t="shared" si="126"/>
        <v/>
      </c>
      <c r="AD1406" s="16" t="str">
        <f t="shared" si="127"/>
        <v/>
      </c>
      <c r="AE1406" s="16" t="str">
        <f t="shared" si="128"/>
        <v/>
      </c>
      <c r="AF1406" s="16" t="str">
        <f t="shared" si="129"/>
        <v/>
      </c>
      <c r="AG1406" s="16">
        <f t="shared" si="130"/>
        <v>1.9755302717870342E-2</v>
      </c>
      <c r="AH1406" s="16" t="str">
        <f t="shared" si="131"/>
        <v/>
      </c>
      <c r="AI1406" s="17" t="str">
        <f>IF('Peer Comparison Tool'!$D$11="NR","",IF($C1406='Peer Comparison Tool'!$D$9,COUNT('ALLL &lt;50B Database'!$AI$1:AI1405)+1,""))</f>
        <v/>
      </c>
    </row>
    <row r="1407" spans="1:35" x14ac:dyDescent="0.25">
      <c r="A1407" t="s">
        <v>4325</v>
      </c>
      <c r="B1407">
        <v>370020</v>
      </c>
      <c r="C1407" s="5" t="s">
        <v>4315</v>
      </c>
      <c r="D1407" s="5" t="s">
        <v>4390</v>
      </c>
      <c r="E1407" s="5" t="s">
        <v>4388</v>
      </c>
      <c r="F1407" s="2">
        <v>3294</v>
      </c>
      <c r="G1407" s="2">
        <v>491111</v>
      </c>
      <c r="H1407" s="2">
        <v>354673</v>
      </c>
      <c r="I1407" s="2">
        <v>32283</v>
      </c>
      <c r="J1407" s="2">
        <v>322390</v>
      </c>
      <c r="K1407" s="33">
        <v>1.0217438506157139E-2</v>
      </c>
      <c r="L1407" s="2">
        <v>2990</v>
      </c>
      <c r="M1407" s="2">
        <v>442153</v>
      </c>
      <c r="N1407" s="2">
        <v>328224</v>
      </c>
      <c r="O1407" s="33">
        <v>9.1096324461343477E-3</v>
      </c>
      <c r="P1407" s="2">
        <v>3108</v>
      </c>
      <c r="Q1407" s="2">
        <v>449401</v>
      </c>
      <c r="R1407" s="2">
        <v>327723</v>
      </c>
      <c r="S1407" s="35">
        <v>9.4836187878177599E-3</v>
      </c>
      <c r="T1407" t="s">
        <v>4388</v>
      </c>
      <c r="U1407" t="s">
        <v>4388</v>
      </c>
      <c r="V1407" s="5" t="s">
        <v>4390</v>
      </c>
      <c r="W1407" s="5">
        <v>0</v>
      </c>
      <c r="X1407" s="4">
        <v>7.3381971833937944E-4</v>
      </c>
      <c r="Y1407" s="6">
        <v>186</v>
      </c>
      <c r="Z1407" s="4">
        <v>3.7398634168341223E-4</v>
      </c>
      <c r="AA1407" s="5">
        <v>3707</v>
      </c>
      <c r="AC1407" s="16" t="str">
        <f t="shared" si="126"/>
        <v/>
      </c>
      <c r="AD1407" s="16" t="str">
        <f t="shared" si="127"/>
        <v/>
      </c>
      <c r="AE1407" s="16" t="str">
        <f t="shared" si="128"/>
        <v/>
      </c>
      <c r="AF1407" s="16" t="str">
        <f t="shared" si="129"/>
        <v/>
      </c>
      <c r="AG1407" s="16">
        <f t="shared" si="130"/>
        <v>1.0217438506157139E-2</v>
      </c>
      <c r="AH1407" s="16" t="str">
        <f t="shared" si="131"/>
        <v/>
      </c>
      <c r="AI1407" s="17" t="str">
        <f>IF('Peer Comparison Tool'!$D$11="NR","",IF($C1407='Peer Comparison Tool'!$D$9,COUNT('ALLL &lt;50B Database'!$AI$1:AI1406)+1,""))</f>
        <v/>
      </c>
    </row>
    <row r="1408" spans="1:35" x14ac:dyDescent="0.25">
      <c r="A1408" t="s">
        <v>2351</v>
      </c>
      <c r="B1408">
        <v>228158</v>
      </c>
      <c r="C1408" s="5" t="s">
        <v>2299</v>
      </c>
      <c r="D1408" s="5" t="s">
        <v>4390</v>
      </c>
      <c r="E1408" s="5" t="s">
        <v>4388</v>
      </c>
      <c r="F1408" s="2">
        <v>4512</v>
      </c>
      <c r="G1408" s="2">
        <v>490286</v>
      </c>
      <c r="H1408" s="2">
        <v>402104</v>
      </c>
      <c r="I1408" s="2">
        <v>16167</v>
      </c>
      <c r="J1408" s="2">
        <v>385937</v>
      </c>
      <c r="K1408" s="33">
        <v>1.1691027292019164E-2</v>
      </c>
      <c r="L1408" s="2">
        <v>4304</v>
      </c>
      <c r="M1408" s="2">
        <v>448549</v>
      </c>
      <c r="N1408" s="2">
        <v>382763</v>
      </c>
      <c r="O1408" s="33">
        <v>1.1244556030755323E-2</v>
      </c>
      <c r="P1408" s="2">
        <v>4406</v>
      </c>
      <c r="Q1408" s="2">
        <v>467063</v>
      </c>
      <c r="R1408" s="2">
        <v>395817</v>
      </c>
      <c r="S1408" s="35">
        <v>1.1131406685412704E-2</v>
      </c>
      <c r="T1408" t="s">
        <v>4388</v>
      </c>
      <c r="U1408" t="s">
        <v>4388</v>
      </c>
      <c r="V1408" s="5" t="s">
        <v>4390</v>
      </c>
      <c r="W1408" s="5">
        <v>0</v>
      </c>
      <c r="X1408" s="4">
        <v>5.5962060660645976E-4</v>
      </c>
      <c r="Y1408" s="6">
        <v>106</v>
      </c>
      <c r="Z1408" s="4">
        <v>-1.1314934534261897E-4</v>
      </c>
      <c r="AA1408" s="5">
        <v>3072</v>
      </c>
      <c r="AC1408" s="16" t="str">
        <f t="shared" si="126"/>
        <v/>
      </c>
      <c r="AD1408" s="16" t="str">
        <f t="shared" si="127"/>
        <v/>
      </c>
      <c r="AE1408" s="16" t="str">
        <f t="shared" si="128"/>
        <v/>
      </c>
      <c r="AF1408" s="16" t="str">
        <f t="shared" si="129"/>
        <v/>
      </c>
      <c r="AG1408" s="16">
        <f t="shared" si="130"/>
        <v>1.1691027292019164E-2</v>
      </c>
      <c r="AH1408" s="16" t="str">
        <f t="shared" si="131"/>
        <v/>
      </c>
      <c r="AI1408" s="17" t="str">
        <f>IF('Peer Comparison Tool'!$D$11="NR","",IF($C1408='Peer Comparison Tool'!$D$9,COUNT('ALLL &lt;50B Database'!$AI$1:AI1407)+1,""))</f>
        <v/>
      </c>
    </row>
    <row r="1409" spans="1:35" x14ac:dyDescent="0.25">
      <c r="A1409" t="s">
        <v>2071</v>
      </c>
      <c r="B1409">
        <v>220059</v>
      </c>
      <c r="C1409" s="5" t="s">
        <v>2041</v>
      </c>
      <c r="D1409" s="5" t="s">
        <v>4390</v>
      </c>
      <c r="E1409" s="5" t="s">
        <v>4388</v>
      </c>
      <c r="F1409" s="2">
        <v>3161</v>
      </c>
      <c r="G1409" s="2">
        <v>490225</v>
      </c>
      <c r="H1409" s="2">
        <v>280332</v>
      </c>
      <c r="I1409" s="2">
        <v>26314</v>
      </c>
      <c r="J1409" s="2">
        <v>254018</v>
      </c>
      <c r="K1409" s="33">
        <v>1.244400003149383E-2</v>
      </c>
      <c r="L1409" s="2">
        <v>2833</v>
      </c>
      <c r="M1409" s="2">
        <v>415474</v>
      </c>
      <c r="N1409" s="2">
        <v>243914</v>
      </c>
      <c r="O1409" s="33">
        <v>1.1614749460875555E-2</v>
      </c>
      <c r="P1409" s="2">
        <v>2927</v>
      </c>
      <c r="Q1409" s="2">
        <v>412416</v>
      </c>
      <c r="R1409" s="2">
        <v>253780</v>
      </c>
      <c r="S1409" s="35">
        <v>1.1533611789739145E-2</v>
      </c>
      <c r="T1409" t="s">
        <v>4388</v>
      </c>
      <c r="U1409" t="s">
        <v>4388</v>
      </c>
      <c r="V1409" s="5" t="s">
        <v>4390</v>
      </c>
      <c r="W1409" s="5">
        <v>0</v>
      </c>
      <c r="X1409" s="4">
        <v>9.1038824175468554E-4</v>
      </c>
      <c r="Y1409" s="6">
        <v>234</v>
      </c>
      <c r="Z1409" s="4">
        <v>-8.1137671136410558E-5</v>
      </c>
      <c r="AA1409" s="5">
        <v>2733</v>
      </c>
      <c r="AC1409" s="16" t="str">
        <f t="shared" si="126"/>
        <v/>
      </c>
      <c r="AD1409" s="16" t="str">
        <f t="shared" si="127"/>
        <v/>
      </c>
      <c r="AE1409" s="16" t="str">
        <f t="shared" si="128"/>
        <v/>
      </c>
      <c r="AF1409" s="16" t="str">
        <f t="shared" si="129"/>
        <v/>
      </c>
      <c r="AG1409" s="16">
        <f t="shared" si="130"/>
        <v>1.244400003149383E-2</v>
      </c>
      <c r="AH1409" s="16" t="str">
        <f t="shared" si="131"/>
        <v/>
      </c>
      <c r="AI1409" s="17" t="str">
        <f>IF('Peer Comparison Tool'!$D$11="NR","",IF($C1409='Peer Comparison Tool'!$D$9,COUNT('ALLL &lt;50B Database'!$AI$1:AI1408)+1,""))</f>
        <v/>
      </c>
    </row>
    <row r="1410" spans="1:35" x14ac:dyDescent="0.25">
      <c r="A1410" t="s">
        <v>1498</v>
      </c>
      <c r="B1410">
        <v>3153297</v>
      </c>
      <c r="C1410" s="5" t="s">
        <v>3603</v>
      </c>
      <c r="D1410" s="5" t="s">
        <v>4390</v>
      </c>
      <c r="E1410" s="5" t="s">
        <v>4388</v>
      </c>
      <c r="F1410" s="2">
        <v>4146</v>
      </c>
      <c r="G1410" s="2">
        <v>490063</v>
      </c>
      <c r="H1410" s="2">
        <v>338904</v>
      </c>
      <c r="I1410" s="2">
        <v>0</v>
      </c>
      <c r="J1410" s="2">
        <v>338904</v>
      </c>
      <c r="K1410" s="33">
        <v>1.2233552864528008E-2</v>
      </c>
      <c r="L1410" s="2">
        <v>4039</v>
      </c>
      <c r="M1410" s="2">
        <v>447518</v>
      </c>
      <c r="N1410" s="2">
        <v>314522</v>
      </c>
      <c r="O1410" s="33">
        <v>1.2841709006047272E-2</v>
      </c>
      <c r="P1410" s="2">
        <v>4118</v>
      </c>
      <c r="Q1410" s="2">
        <v>453445</v>
      </c>
      <c r="R1410" s="2">
        <v>315931</v>
      </c>
      <c r="S1410" s="35">
        <v>1.3034491708632582E-2</v>
      </c>
      <c r="T1410" t="s">
        <v>4388</v>
      </c>
      <c r="U1410" t="s">
        <v>4388</v>
      </c>
      <c r="V1410" s="5" t="s">
        <v>4390</v>
      </c>
      <c r="W1410" s="5">
        <v>0</v>
      </c>
      <c r="X1410" s="4">
        <v>-8.0093884410457374E-4</v>
      </c>
      <c r="Y1410" s="6">
        <v>28</v>
      </c>
      <c r="Z1410" s="4">
        <v>1.9278270258531009E-4</v>
      </c>
      <c r="AA1410" s="5">
        <v>2817</v>
      </c>
      <c r="AC1410" s="16" t="str">
        <f t="shared" si="126"/>
        <v/>
      </c>
      <c r="AD1410" s="16" t="str">
        <f t="shared" si="127"/>
        <v/>
      </c>
      <c r="AE1410" s="16" t="str">
        <f t="shared" si="128"/>
        <v/>
      </c>
      <c r="AF1410" s="16" t="str">
        <f t="shared" si="129"/>
        <v/>
      </c>
      <c r="AG1410" s="16">
        <f t="shared" si="130"/>
        <v>1.2233552864528008E-2</v>
      </c>
      <c r="AH1410" s="16" t="str">
        <f t="shared" si="131"/>
        <v/>
      </c>
      <c r="AI1410" s="17" t="str">
        <f>IF('Peer Comparison Tool'!$D$11="NR","",IF($C1410='Peer Comparison Tool'!$D$9,COUNT('ALLL &lt;50B Database'!$AI$1:AI1409)+1,""))</f>
        <v/>
      </c>
    </row>
    <row r="1411" spans="1:35" x14ac:dyDescent="0.25">
      <c r="A1411" t="s">
        <v>2534</v>
      </c>
      <c r="B1411">
        <v>2948058</v>
      </c>
      <c r="C1411" s="5" t="s">
        <v>2519</v>
      </c>
      <c r="D1411" s="5" t="s">
        <v>4390</v>
      </c>
      <c r="E1411" s="5" t="s">
        <v>4388</v>
      </c>
      <c r="F1411" s="2">
        <v>4159</v>
      </c>
      <c r="G1411" s="2">
        <v>489766</v>
      </c>
      <c r="H1411" s="2">
        <v>394465</v>
      </c>
      <c r="I1411" s="2">
        <v>48145</v>
      </c>
      <c r="J1411" s="2">
        <v>346320</v>
      </c>
      <c r="K1411" s="33">
        <v>1.2009124509124509E-2</v>
      </c>
      <c r="L1411" s="2">
        <v>4090</v>
      </c>
      <c r="M1411" s="2">
        <v>422335</v>
      </c>
      <c r="N1411" s="2">
        <v>327516</v>
      </c>
      <c r="O1411" s="33">
        <v>1.2487939520511976E-2</v>
      </c>
      <c r="P1411" s="2">
        <v>4200</v>
      </c>
      <c r="Q1411" s="2">
        <v>410485</v>
      </c>
      <c r="R1411" s="2">
        <v>339250</v>
      </c>
      <c r="S1411" s="35">
        <v>1.2380250552689757E-2</v>
      </c>
      <c r="T1411" t="s">
        <v>4388</v>
      </c>
      <c r="U1411" t="s">
        <v>4388</v>
      </c>
      <c r="V1411" s="5" t="s">
        <v>4390</v>
      </c>
      <c r="W1411" s="5">
        <v>0</v>
      </c>
      <c r="X1411" s="4">
        <v>-3.7112604356524803E-4</v>
      </c>
      <c r="Y1411" s="6">
        <v>-41</v>
      </c>
      <c r="Z1411" s="4">
        <v>-1.0768896782221808E-4</v>
      </c>
      <c r="AA1411" s="5">
        <v>2923</v>
      </c>
      <c r="AC1411" s="16" t="str">
        <f t="shared" ref="AC1411:AC1474" si="132">IF(AND($G1411&gt;=10000000,$G1411&lt;50000000),$K1411,"")</f>
        <v/>
      </c>
      <c r="AD1411" s="16" t="str">
        <f t="shared" ref="AD1411:AD1474" si="133">IF(AND($G1411&gt;=5000000,$G1411&lt;9999999),$K1411,"")</f>
        <v/>
      </c>
      <c r="AE1411" s="16" t="str">
        <f t="shared" ref="AE1411:AE1474" si="134">IF(AND($G1411&gt;=1000000,$G1411&lt;4999999),$K1411,"")</f>
        <v/>
      </c>
      <c r="AF1411" s="16" t="str">
        <f t="shared" ref="AF1411:AF1474" si="135">IF(AND($G1411&gt;=500000,$G1411&lt;999999),$K1411,"")</f>
        <v/>
      </c>
      <c r="AG1411" s="16">
        <f t="shared" ref="AG1411:AG1474" si="136">IF(AND($G1411&gt;=100000,$G1411&lt;499999),$K1411,"")</f>
        <v>1.2009124509124509E-2</v>
      </c>
      <c r="AH1411" s="16" t="str">
        <f t="shared" ref="AH1411:AH1474" si="137">IF(AND($G1411&gt;=0,$G1411&lt;99999),$K1411,"")</f>
        <v/>
      </c>
      <c r="AI1411" s="17" t="str">
        <f>IF('Peer Comparison Tool'!$D$11="NR","",IF($C1411='Peer Comparison Tool'!$D$9,COUNT('ALLL &lt;50B Database'!$AI$1:AI1410)+1,""))</f>
        <v/>
      </c>
    </row>
    <row r="1412" spans="1:35" x14ac:dyDescent="0.25">
      <c r="A1412" t="s">
        <v>392</v>
      </c>
      <c r="B1412">
        <v>130345</v>
      </c>
      <c r="C1412" s="5" t="s">
        <v>4163</v>
      </c>
      <c r="D1412" s="5" t="s">
        <v>4390</v>
      </c>
      <c r="E1412" s="5" t="s">
        <v>4388</v>
      </c>
      <c r="F1412" s="2">
        <v>7062</v>
      </c>
      <c r="G1412" s="2">
        <v>489362</v>
      </c>
      <c r="H1412" s="2">
        <v>317183</v>
      </c>
      <c r="I1412" s="2">
        <v>49277</v>
      </c>
      <c r="J1412" s="2">
        <v>267906</v>
      </c>
      <c r="K1412" s="33">
        <v>2.6359991937470604E-2</v>
      </c>
      <c r="L1412" s="2">
        <v>6753</v>
      </c>
      <c r="M1412" s="2">
        <v>393464</v>
      </c>
      <c r="N1412" s="2">
        <v>275691</v>
      </c>
      <c r="O1412" s="33">
        <v>2.4494814847057032E-2</v>
      </c>
      <c r="P1412" s="2">
        <v>7124</v>
      </c>
      <c r="Q1412" s="2">
        <v>414746</v>
      </c>
      <c r="R1412" s="2">
        <v>268477</v>
      </c>
      <c r="S1412" s="35">
        <v>2.6534861459268391E-2</v>
      </c>
      <c r="T1412" t="s">
        <v>4388</v>
      </c>
      <c r="U1412" t="s">
        <v>4388</v>
      </c>
      <c r="V1412" s="5" t="s">
        <v>4390</v>
      </c>
      <c r="W1412" s="5">
        <v>0</v>
      </c>
      <c r="X1412" s="4">
        <v>-1.7486952179778664E-4</v>
      </c>
      <c r="Y1412" s="6">
        <v>-62</v>
      </c>
      <c r="Z1412" s="4">
        <v>2.0400466122113582E-3</v>
      </c>
      <c r="AA1412" s="5">
        <v>211</v>
      </c>
      <c r="AC1412" s="16" t="str">
        <f t="shared" si="132"/>
        <v/>
      </c>
      <c r="AD1412" s="16" t="str">
        <f t="shared" si="133"/>
        <v/>
      </c>
      <c r="AE1412" s="16" t="str">
        <f t="shared" si="134"/>
        <v/>
      </c>
      <c r="AF1412" s="16" t="str">
        <f t="shared" si="135"/>
        <v/>
      </c>
      <c r="AG1412" s="16">
        <f t="shared" si="136"/>
        <v>2.6359991937470604E-2</v>
      </c>
      <c r="AH1412" s="16" t="str">
        <f t="shared" si="137"/>
        <v/>
      </c>
      <c r="AI1412" s="17" t="str">
        <f>IF('Peer Comparison Tool'!$D$11="NR","",IF($C1412='Peer Comparison Tool'!$D$9,COUNT('ALLL &lt;50B Database'!$AI$1:AI1411)+1,""))</f>
        <v/>
      </c>
    </row>
    <row r="1413" spans="1:35" x14ac:dyDescent="0.25">
      <c r="A1413" t="s">
        <v>1608</v>
      </c>
      <c r="B1413">
        <v>263243</v>
      </c>
      <c r="C1413" s="5" t="s">
        <v>1578</v>
      </c>
      <c r="D1413" s="5" t="s">
        <v>4387</v>
      </c>
      <c r="E1413" s="5" t="s">
        <v>4388</v>
      </c>
      <c r="F1413" s="2">
        <v>4842</v>
      </c>
      <c r="G1413" s="2">
        <v>489358</v>
      </c>
      <c r="H1413" s="2">
        <v>321251</v>
      </c>
      <c r="I1413" s="2">
        <v>9651</v>
      </c>
      <c r="J1413" s="2">
        <v>311600</v>
      </c>
      <c r="K1413" s="33">
        <v>1.5539152759948651E-2</v>
      </c>
      <c r="L1413" s="2">
        <v>4443</v>
      </c>
      <c r="M1413" s="2">
        <v>454774</v>
      </c>
      <c r="N1413" s="2">
        <v>312541</v>
      </c>
      <c r="O1413" s="33">
        <v>1.42157348955817E-2</v>
      </c>
      <c r="P1413" s="2">
        <v>4555</v>
      </c>
      <c r="Q1413" s="2">
        <v>462482</v>
      </c>
      <c r="R1413" s="2">
        <v>317416</v>
      </c>
      <c r="S1413" s="35">
        <v>1.4350253295360032E-2</v>
      </c>
      <c r="T1413" t="s">
        <v>4388</v>
      </c>
      <c r="U1413" t="s">
        <v>4388</v>
      </c>
      <c r="V1413" s="5" t="s">
        <v>4387</v>
      </c>
      <c r="W1413" s="5">
        <v>0</v>
      </c>
      <c r="X1413" s="4">
        <v>1.1888994645886195E-3</v>
      </c>
      <c r="Y1413" s="6">
        <v>287</v>
      </c>
      <c r="Z1413" s="4">
        <v>1.345183997783321E-4</v>
      </c>
      <c r="AA1413" s="5">
        <v>1421</v>
      </c>
      <c r="AC1413" s="16" t="str">
        <f t="shared" si="132"/>
        <v/>
      </c>
      <c r="AD1413" s="16" t="str">
        <f t="shared" si="133"/>
        <v/>
      </c>
      <c r="AE1413" s="16" t="str">
        <f t="shared" si="134"/>
        <v/>
      </c>
      <c r="AF1413" s="16" t="str">
        <f t="shared" si="135"/>
        <v/>
      </c>
      <c r="AG1413" s="16">
        <f t="shared" si="136"/>
        <v>1.5539152759948651E-2</v>
      </c>
      <c r="AH1413" s="16" t="str">
        <f t="shared" si="137"/>
        <v/>
      </c>
      <c r="AI1413" s="17" t="str">
        <f>IF('Peer Comparison Tool'!$D$11="NR","",IF($C1413='Peer Comparison Tool'!$D$9,COUNT('ALLL &lt;50B Database'!$AI$1:AI1412)+1,""))</f>
        <v/>
      </c>
    </row>
    <row r="1414" spans="1:35" x14ac:dyDescent="0.25">
      <c r="A1414" t="s">
        <v>2069</v>
      </c>
      <c r="B1414">
        <v>685779</v>
      </c>
      <c r="C1414" s="5" t="s">
        <v>2041</v>
      </c>
      <c r="D1414" s="5" t="s">
        <v>4390</v>
      </c>
      <c r="E1414" s="5" t="s">
        <v>4388</v>
      </c>
      <c r="F1414" s="2">
        <v>4916</v>
      </c>
      <c r="G1414" s="2">
        <v>489018</v>
      </c>
      <c r="H1414" s="2">
        <v>345664</v>
      </c>
      <c r="I1414" s="2">
        <v>28362</v>
      </c>
      <c r="J1414" s="2">
        <v>317302</v>
      </c>
      <c r="K1414" s="33">
        <v>1.5493126422146725E-2</v>
      </c>
      <c r="L1414" s="2">
        <v>4340</v>
      </c>
      <c r="M1414" s="2">
        <v>445320</v>
      </c>
      <c r="N1414" s="2">
        <v>331071</v>
      </c>
      <c r="O1414" s="33">
        <v>1.3108970583349191E-2</v>
      </c>
      <c r="P1414" s="2">
        <v>4125</v>
      </c>
      <c r="Q1414" s="2">
        <v>454232</v>
      </c>
      <c r="R1414" s="2">
        <v>324803</v>
      </c>
      <c r="S1414" s="35">
        <v>1.2700005849699663E-2</v>
      </c>
      <c r="T1414" t="s">
        <v>4388</v>
      </c>
      <c r="U1414" t="s">
        <v>4388</v>
      </c>
      <c r="V1414" s="5" t="s">
        <v>4390</v>
      </c>
      <c r="W1414" s="5">
        <v>0</v>
      </c>
      <c r="X1414" s="4">
        <v>2.7931205724470616E-3</v>
      </c>
      <c r="Y1414" s="6">
        <v>791</v>
      </c>
      <c r="Z1414" s="4">
        <v>-4.0896473364952779E-4</v>
      </c>
      <c r="AA1414" s="5">
        <v>1438</v>
      </c>
      <c r="AC1414" s="16" t="str">
        <f t="shared" si="132"/>
        <v/>
      </c>
      <c r="AD1414" s="16" t="str">
        <f t="shared" si="133"/>
        <v/>
      </c>
      <c r="AE1414" s="16" t="str">
        <f t="shared" si="134"/>
        <v/>
      </c>
      <c r="AF1414" s="16" t="str">
        <f t="shared" si="135"/>
        <v/>
      </c>
      <c r="AG1414" s="16">
        <f t="shared" si="136"/>
        <v>1.5493126422146725E-2</v>
      </c>
      <c r="AH1414" s="16" t="str">
        <f t="shared" si="137"/>
        <v/>
      </c>
      <c r="AI1414" s="17" t="str">
        <f>IF('Peer Comparison Tool'!$D$11="NR","",IF($C1414='Peer Comparison Tool'!$D$9,COUNT('ALLL &lt;50B Database'!$AI$1:AI1413)+1,""))</f>
        <v/>
      </c>
    </row>
    <row r="1415" spans="1:35" x14ac:dyDescent="0.25">
      <c r="A1415" t="s">
        <v>291</v>
      </c>
      <c r="B1415">
        <v>26176</v>
      </c>
      <c r="C1415" s="5" t="s">
        <v>207</v>
      </c>
      <c r="D1415" s="5" t="s">
        <v>4390</v>
      </c>
      <c r="E1415" s="5" t="s">
        <v>4388</v>
      </c>
      <c r="F1415" s="2">
        <v>3215</v>
      </c>
      <c r="G1415" s="2">
        <v>488707</v>
      </c>
      <c r="H1415" s="2">
        <v>377632</v>
      </c>
      <c r="I1415" s="2">
        <v>0</v>
      </c>
      <c r="J1415" s="2">
        <v>377632</v>
      </c>
      <c r="K1415" s="33">
        <v>8.5135793576815531E-3</v>
      </c>
      <c r="L1415" s="2">
        <v>3182</v>
      </c>
      <c r="M1415" s="2">
        <v>438033</v>
      </c>
      <c r="N1415" s="2">
        <v>401029</v>
      </c>
      <c r="O1415" s="33">
        <v>7.9345882716711259E-3</v>
      </c>
      <c r="P1415" s="2">
        <v>3211</v>
      </c>
      <c r="Q1415" s="2">
        <v>503594</v>
      </c>
      <c r="R1415" s="2">
        <v>384545</v>
      </c>
      <c r="S1415" s="35">
        <v>8.3501280734374385E-3</v>
      </c>
      <c r="T1415" t="s">
        <v>4388</v>
      </c>
      <c r="U1415" t="s">
        <v>4388</v>
      </c>
      <c r="V1415" s="5" t="s">
        <v>4390</v>
      </c>
      <c r="W1415" s="5">
        <v>0</v>
      </c>
      <c r="X1415" s="4">
        <v>1.6345128424411458E-4</v>
      </c>
      <c r="Y1415" s="6">
        <v>4</v>
      </c>
      <c r="Z1415" s="4">
        <v>4.1553980176631256E-4</v>
      </c>
      <c r="AA1415" s="5">
        <v>4198</v>
      </c>
      <c r="AC1415" s="16" t="str">
        <f t="shared" si="132"/>
        <v/>
      </c>
      <c r="AD1415" s="16" t="str">
        <f t="shared" si="133"/>
        <v/>
      </c>
      <c r="AE1415" s="16" t="str">
        <f t="shared" si="134"/>
        <v/>
      </c>
      <c r="AF1415" s="16" t="str">
        <f t="shared" si="135"/>
        <v/>
      </c>
      <c r="AG1415" s="16">
        <f t="shared" si="136"/>
        <v>8.5135793576815531E-3</v>
      </c>
      <c r="AH1415" s="16" t="str">
        <f t="shared" si="137"/>
        <v/>
      </c>
      <c r="AI1415" s="17" t="str">
        <f>IF('Peer Comparison Tool'!$D$11="NR","",IF($C1415='Peer Comparison Tool'!$D$9,COUNT('ALLL &lt;50B Database'!$AI$1:AI1414)+1,""))</f>
        <v/>
      </c>
    </row>
    <row r="1416" spans="1:35" x14ac:dyDescent="0.25">
      <c r="A1416" t="s">
        <v>1022</v>
      </c>
      <c r="B1416">
        <v>257578</v>
      </c>
      <c r="C1416" s="5" t="s">
        <v>1309</v>
      </c>
      <c r="D1416" s="5" t="s">
        <v>4390</v>
      </c>
      <c r="E1416" s="5" t="s">
        <v>4388</v>
      </c>
      <c r="F1416" s="2">
        <v>2689</v>
      </c>
      <c r="G1416" s="2">
        <v>488591</v>
      </c>
      <c r="H1416" s="2">
        <v>344395</v>
      </c>
      <c r="I1416" s="2">
        <v>382</v>
      </c>
      <c r="J1416" s="2">
        <v>344013</v>
      </c>
      <c r="K1416" s="33">
        <v>7.8165650716688038E-3</v>
      </c>
      <c r="L1416" s="2">
        <v>1931</v>
      </c>
      <c r="M1416" s="2">
        <v>437320</v>
      </c>
      <c r="N1416" s="2">
        <v>334781</v>
      </c>
      <c r="O1416" s="33">
        <v>5.7679497940444652E-3</v>
      </c>
      <c r="P1416" s="2">
        <v>2115</v>
      </c>
      <c r="Q1416" s="2">
        <v>443640</v>
      </c>
      <c r="R1416" s="2">
        <v>339333</v>
      </c>
      <c r="S1416" s="35">
        <v>6.2328155528640012E-3</v>
      </c>
      <c r="T1416" t="s">
        <v>4388</v>
      </c>
      <c r="U1416" t="s">
        <v>4388</v>
      </c>
      <c r="V1416" s="5" t="s">
        <v>4390</v>
      </c>
      <c r="W1416" s="5">
        <v>0</v>
      </c>
      <c r="X1416" s="4">
        <v>1.5837495188048027E-3</v>
      </c>
      <c r="Y1416" s="6">
        <v>574</v>
      </c>
      <c r="Z1416" s="4">
        <v>4.6486575881953592E-4</v>
      </c>
      <c r="AA1416" s="5">
        <v>4344</v>
      </c>
      <c r="AC1416" s="16" t="str">
        <f t="shared" si="132"/>
        <v/>
      </c>
      <c r="AD1416" s="16" t="str">
        <f t="shared" si="133"/>
        <v/>
      </c>
      <c r="AE1416" s="16" t="str">
        <f t="shared" si="134"/>
        <v/>
      </c>
      <c r="AF1416" s="16" t="str">
        <f t="shared" si="135"/>
        <v/>
      </c>
      <c r="AG1416" s="16">
        <f t="shared" si="136"/>
        <v>7.8165650716688038E-3</v>
      </c>
      <c r="AH1416" s="16" t="str">
        <f t="shared" si="137"/>
        <v/>
      </c>
      <c r="AI1416" s="17" t="str">
        <f>IF('Peer Comparison Tool'!$D$11="NR","",IF($C1416='Peer Comparison Tool'!$D$9,COUNT('ALLL &lt;50B Database'!$AI$1:AI1415)+1,""))</f>
        <v/>
      </c>
    </row>
    <row r="1417" spans="1:35" x14ac:dyDescent="0.25">
      <c r="A1417" t="s">
        <v>3102</v>
      </c>
      <c r="B1417">
        <v>27614</v>
      </c>
      <c r="C1417" s="5" t="s">
        <v>3064</v>
      </c>
      <c r="D1417" s="5" t="s">
        <v>4390</v>
      </c>
      <c r="E1417" s="5" t="s">
        <v>4388</v>
      </c>
      <c r="F1417" s="2">
        <v>1318</v>
      </c>
      <c r="G1417" s="2">
        <v>488160</v>
      </c>
      <c r="H1417" s="2">
        <v>246206</v>
      </c>
      <c r="I1417" s="2">
        <v>9154</v>
      </c>
      <c r="J1417" s="2">
        <v>237052</v>
      </c>
      <c r="K1417" s="33">
        <v>5.5599615274285813E-3</v>
      </c>
      <c r="L1417" s="2">
        <v>1308</v>
      </c>
      <c r="M1417" s="2">
        <v>427157</v>
      </c>
      <c r="N1417" s="2">
        <v>221532</v>
      </c>
      <c r="O1417" s="33">
        <v>5.9043388765505659E-3</v>
      </c>
      <c r="P1417" s="2">
        <v>1317</v>
      </c>
      <c r="Q1417" s="2">
        <v>446481</v>
      </c>
      <c r="R1417" s="2">
        <v>227683</v>
      </c>
      <c r="S1417" s="35">
        <v>5.7843580767997609E-3</v>
      </c>
      <c r="T1417" t="s">
        <v>4388</v>
      </c>
      <c r="U1417" t="s">
        <v>4388</v>
      </c>
      <c r="V1417" s="5" t="s">
        <v>4390</v>
      </c>
      <c r="W1417" s="5">
        <v>0</v>
      </c>
      <c r="X1417" s="4">
        <v>-2.2439654937117959E-4</v>
      </c>
      <c r="Y1417" s="6">
        <v>1</v>
      </c>
      <c r="Z1417" s="4">
        <v>-1.1998079975080508E-4</v>
      </c>
      <c r="AA1417" s="5">
        <v>4621</v>
      </c>
      <c r="AC1417" s="16" t="str">
        <f t="shared" si="132"/>
        <v/>
      </c>
      <c r="AD1417" s="16" t="str">
        <f t="shared" si="133"/>
        <v/>
      </c>
      <c r="AE1417" s="16" t="str">
        <f t="shared" si="134"/>
        <v/>
      </c>
      <c r="AF1417" s="16" t="str">
        <f t="shared" si="135"/>
        <v/>
      </c>
      <c r="AG1417" s="16">
        <f t="shared" si="136"/>
        <v>5.5599615274285813E-3</v>
      </c>
      <c r="AH1417" s="16" t="str">
        <f t="shared" si="137"/>
        <v/>
      </c>
      <c r="AI1417" s="17" t="str">
        <f>IF('Peer Comparison Tool'!$D$11="NR","",IF($C1417='Peer Comparison Tool'!$D$9,COUNT('ALLL &lt;50B Database'!$AI$1:AI1416)+1,""))</f>
        <v/>
      </c>
    </row>
    <row r="1418" spans="1:35" x14ac:dyDescent="0.25">
      <c r="A1418" t="s">
        <v>754</v>
      </c>
      <c r="B1418">
        <v>543945</v>
      </c>
      <c r="C1418" s="5" t="s">
        <v>716</v>
      </c>
      <c r="D1418" s="5" t="s">
        <v>4390</v>
      </c>
      <c r="E1418" s="5" t="s">
        <v>4388</v>
      </c>
      <c r="F1418" s="2">
        <v>5904</v>
      </c>
      <c r="G1418" s="2">
        <v>488028</v>
      </c>
      <c r="H1418" s="2">
        <v>395004</v>
      </c>
      <c r="I1418" s="2">
        <v>8623</v>
      </c>
      <c r="J1418" s="2">
        <v>386381</v>
      </c>
      <c r="K1418" s="33">
        <v>1.5280254463858212E-2</v>
      </c>
      <c r="L1418" s="2">
        <v>4626</v>
      </c>
      <c r="M1418" s="2">
        <v>454060</v>
      </c>
      <c r="N1418" s="2">
        <v>379434</v>
      </c>
      <c r="O1418" s="33">
        <v>1.2191843640791284E-2</v>
      </c>
      <c r="P1418" s="2">
        <v>4990</v>
      </c>
      <c r="Q1418" s="2">
        <v>460497</v>
      </c>
      <c r="R1418" s="2">
        <v>390103</v>
      </c>
      <c r="S1418" s="35">
        <v>1.2791493528632182E-2</v>
      </c>
      <c r="T1418" t="s">
        <v>4388</v>
      </c>
      <c r="U1418" t="s">
        <v>4388</v>
      </c>
      <c r="V1418" s="5" t="s">
        <v>4390</v>
      </c>
      <c r="W1418" s="5">
        <v>0</v>
      </c>
      <c r="X1418" s="4">
        <v>2.4887609352260299E-3</v>
      </c>
      <c r="Y1418" s="6">
        <v>914</v>
      </c>
      <c r="Z1418" s="4">
        <v>5.9964988784089873E-4</v>
      </c>
      <c r="AA1418" s="5">
        <v>1509</v>
      </c>
      <c r="AC1418" s="16" t="str">
        <f t="shared" si="132"/>
        <v/>
      </c>
      <c r="AD1418" s="16" t="str">
        <f t="shared" si="133"/>
        <v/>
      </c>
      <c r="AE1418" s="16" t="str">
        <f t="shared" si="134"/>
        <v/>
      </c>
      <c r="AF1418" s="16" t="str">
        <f t="shared" si="135"/>
        <v/>
      </c>
      <c r="AG1418" s="16">
        <f t="shared" si="136"/>
        <v>1.5280254463858212E-2</v>
      </c>
      <c r="AH1418" s="16" t="str">
        <f t="shared" si="137"/>
        <v/>
      </c>
      <c r="AI1418" s="17" t="str">
        <f>IF('Peer Comparison Tool'!$D$11="NR","",IF($C1418='Peer Comparison Tool'!$D$9,COUNT('ALLL &lt;50B Database'!$AI$1:AI1417)+1,""))</f>
        <v/>
      </c>
    </row>
    <row r="1419" spans="1:35" x14ac:dyDescent="0.25">
      <c r="A1419" t="s">
        <v>2379</v>
      </c>
      <c r="B1419">
        <v>2835103</v>
      </c>
      <c r="C1419" s="5" t="s">
        <v>2299</v>
      </c>
      <c r="D1419" s="5" t="s">
        <v>4390</v>
      </c>
      <c r="E1419" s="5" t="s">
        <v>4388</v>
      </c>
      <c r="F1419" s="2">
        <v>2941</v>
      </c>
      <c r="G1419" s="2">
        <v>487257</v>
      </c>
      <c r="H1419" s="2">
        <v>348108</v>
      </c>
      <c r="I1419" s="2">
        <v>0</v>
      </c>
      <c r="J1419" s="2">
        <v>348108</v>
      </c>
      <c r="K1419" s="33">
        <v>8.4485274684867918E-3</v>
      </c>
      <c r="L1419" s="2">
        <v>2857</v>
      </c>
      <c r="M1419" s="2">
        <v>292218</v>
      </c>
      <c r="N1419" s="2">
        <v>242922</v>
      </c>
      <c r="O1419" s="33">
        <v>1.1760976774437885E-2</v>
      </c>
      <c r="P1419" s="2">
        <v>2790</v>
      </c>
      <c r="Q1419" s="2">
        <v>313211</v>
      </c>
      <c r="R1419" s="2">
        <v>248366</v>
      </c>
      <c r="S1419" s="35">
        <v>1.1233421643864297E-2</v>
      </c>
      <c r="T1419" t="s">
        <v>4388</v>
      </c>
      <c r="U1419" t="s">
        <v>4388</v>
      </c>
      <c r="V1419" s="5" t="s">
        <v>4390</v>
      </c>
      <c r="W1419" s="5">
        <v>0</v>
      </c>
      <c r="X1419" s="4">
        <v>-2.7848941753775055E-3</v>
      </c>
      <c r="Y1419" s="6">
        <v>151</v>
      </c>
      <c r="Z1419" s="4">
        <v>-5.275551305735874E-4</v>
      </c>
      <c r="AA1419" s="5">
        <v>4213</v>
      </c>
      <c r="AC1419" s="16" t="str">
        <f t="shared" si="132"/>
        <v/>
      </c>
      <c r="AD1419" s="16" t="str">
        <f t="shared" si="133"/>
        <v/>
      </c>
      <c r="AE1419" s="16" t="str">
        <f t="shared" si="134"/>
        <v/>
      </c>
      <c r="AF1419" s="16" t="str">
        <f t="shared" si="135"/>
        <v/>
      </c>
      <c r="AG1419" s="16">
        <f t="shared" si="136"/>
        <v>8.4485274684867918E-3</v>
      </c>
      <c r="AH1419" s="16" t="str">
        <f t="shared" si="137"/>
        <v/>
      </c>
      <c r="AI1419" s="17" t="str">
        <f>IF('Peer Comparison Tool'!$D$11="NR","",IF($C1419='Peer Comparison Tool'!$D$9,COUNT('ALLL &lt;50B Database'!$AI$1:AI1418)+1,""))</f>
        <v/>
      </c>
    </row>
    <row r="1420" spans="1:35" x14ac:dyDescent="0.25">
      <c r="A1420" t="s">
        <v>143</v>
      </c>
      <c r="B1420">
        <v>801047</v>
      </c>
      <c r="C1420" s="5" t="s">
        <v>4163</v>
      </c>
      <c r="D1420" s="5" t="s">
        <v>4390</v>
      </c>
      <c r="E1420" s="5" t="s">
        <v>4388</v>
      </c>
      <c r="F1420" s="2">
        <v>3422</v>
      </c>
      <c r="G1420" s="2">
        <v>487124</v>
      </c>
      <c r="H1420" s="2">
        <v>311441</v>
      </c>
      <c r="I1420" s="2">
        <v>0</v>
      </c>
      <c r="J1420" s="2">
        <v>311441</v>
      </c>
      <c r="K1420" s="33">
        <v>1.0987634897139427E-2</v>
      </c>
      <c r="L1420" s="2">
        <v>3236</v>
      </c>
      <c r="M1420" s="2">
        <v>299849</v>
      </c>
      <c r="N1420" s="2">
        <v>170682</v>
      </c>
      <c r="O1420" s="33">
        <v>1.8959234131308515E-2</v>
      </c>
      <c r="P1420" s="2">
        <v>3394</v>
      </c>
      <c r="Q1420" s="2">
        <v>447683</v>
      </c>
      <c r="R1420" s="2">
        <v>291420</v>
      </c>
      <c r="S1420" s="35">
        <v>1.1646420973165877E-2</v>
      </c>
      <c r="T1420" t="s">
        <v>4388</v>
      </c>
      <c r="U1420" t="s">
        <v>4388</v>
      </c>
      <c r="V1420" s="5" t="s">
        <v>4390</v>
      </c>
      <c r="W1420" s="5">
        <v>0</v>
      </c>
      <c r="X1420" s="4">
        <v>-6.5878607602645051E-4</v>
      </c>
      <c r="Y1420" s="6">
        <v>28</v>
      </c>
      <c r="Z1420" s="4">
        <v>-7.3128131581426375E-3</v>
      </c>
      <c r="AA1420" s="5">
        <v>3387</v>
      </c>
      <c r="AC1420" s="16" t="str">
        <f t="shared" si="132"/>
        <v/>
      </c>
      <c r="AD1420" s="16" t="str">
        <f t="shared" si="133"/>
        <v/>
      </c>
      <c r="AE1420" s="16" t="str">
        <f t="shared" si="134"/>
        <v/>
      </c>
      <c r="AF1420" s="16" t="str">
        <f t="shared" si="135"/>
        <v/>
      </c>
      <c r="AG1420" s="16">
        <f t="shared" si="136"/>
        <v>1.0987634897139427E-2</v>
      </c>
      <c r="AH1420" s="16" t="str">
        <f t="shared" si="137"/>
        <v/>
      </c>
      <c r="AI1420" s="17" t="str">
        <f>IF('Peer Comparison Tool'!$D$11="NR","",IF($C1420='Peer Comparison Tool'!$D$9,COUNT('ALLL &lt;50B Database'!$AI$1:AI1419)+1,""))</f>
        <v/>
      </c>
    </row>
    <row r="1421" spans="1:35" x14ac:dyDescent="0.25">
      <c r="A1421" t="s">
        <v>3</v>
      </c>
      <c r="B1421">
        <v>131436</v>
      </c>
      <c r="C1421" s="5" t="s">
        <v>462</v>
      </c>
      <c r="D1421" s="5" t="s">
        <v>4387</v>
      </c>
      <c r="E1421" s="5" t="s">
        <v>4388</v>
      </c>
      <c r="F1421" s="2">
        <v>5065</v>
      </c>
      <c r="G1421" s="2">
        <v>486896</v>
      </c>
      <c r="H1421" s="2">
        <v>334149</v>
      </c>
      <c r="I1421" s="2">
        <v>54599</v>
      </c>
      <c r="J1421" s="2">
        <v>279550</v>
      </c>
      <c r="K1421" s="33">
        <v>1.8118404578787335E-2</v>
      </c>
      <c r="L1421" s="2">
        <v>4400</v>
      </c>
      <c r="M1421" s="2">
        <v>395367</v>
      </c>
      <c r="N1421" s="2">
        <v>280920</v>
      </c>
      <c r="O1421" s="33">
        <v>1.5662822155773887E-2</v>
      </c>
      <c r="P1421" s="2">
        <v>4552</v>
      </c>
      <c r="Q1421" s="2">
        <v>433524</v>
      </c>
      <c r="R1421" s="2">
        <v>278170</v>
      </c>
      <c r="S1421" s="35">
        <v>1.6364093899414029E-2</v>
      </c>
      <c r="T1421" t="s">
        <v>4388</v>
      </c>
      <c r="U1421" t="s">
        <v>4388</v>
      </c>
      <c r="V1421" s="5" t="s">
        <v>4387</v>
      </c>
      <c r="W1421" s="5">
        <v>0</v>
      </c>
      <c r="X1421" s="4">
        <v>1.7543106793733061E-3</v>
      </c>
      <c r="Y1421" s="6">
        <v>513</v>
      </c>
      <c r="Z1421" s="4">
        <v>7.0127174364014236E-4</v>
      </c>
      <c r="AA1421" s="5">
        <v>823</v>
      </c>
      <c r="AC1421" s="16" t="str">
        <f t="shared" si="132"/>
        <v/>
      </c>
      <c r="AD1421" s="16" t="str">
        <f t="shared" si="133"/>
        <v/>
      </c>
      <c r="AE1421" s="16" t="str">
        <f t="shared" si="134"/>
        <v/>
      </c>
      <c r="AF1421" s="16" t="str">
        <f t="shared" si="135"/>
        <v/>
      </c>
      <c r="AG1421" s="16">
        <f t="shared" si="136"/>
        <v>1.8118404578787335E-2</v>
      </c>
      <c r="AH1421" s="16" t="str">
        <f t="shared" si="137"/>
        <v/>
      </c>
      <c r="AI1421" s="17">
        <f>IF('Peer Comparison Tool'!$D$11="NR","",IF($C1421='Peer Comparison Tool'!$D$9,COUNT('ALLL &lt;50B Database'!$AI$1:AI1420)+1,""))</f>
        <v>47</v>
      </c>
    </row>
    <row r="1422" spans="1:35" x14ac:dyDescent="0.25">
      <c r="A1422" t="s">
        <v>197</v>
      </c>
      <c r="B1422">
        <v>3048487</v>
      </c>
      <c r="C1422" s="5" t="s">
        <v>194</v>
      </c>
      <c r="D1422" s="5" t="s">
        <v>4390</v>
      </c>
      <c r="E1422" s="5" t="s">
        <v>4388</v>
      </c>
      <c r="F1422" s="2">
        <v>3044</v>
      </c>
      <c r="G1422" s="2">
        <v>486769</v>
      </c>
      <c r="H1422" s="2">
        <v>277603</v>
      </c>
      <c r="I1422" s="2">
        <v>41465</v>
      </c>
      <c r="J1422" s="2">
        <v>236138</v>
      </c>
      <c r="K1422" s="33">
        <v>1.2890767263210496E-2</v>
      </c>
      <c r="L1422" s="2">
        <v>2981</v>
      </c>
      <c r="M1422" s="2">
        <v>368404</v>
      </c>
      <c r="N1422" s="2">
        <v>266363</v>
      </c>
      <c r="O1422" s="33">
        <v>1.1191494314150239E-2</v>
      </c>
      <c r="P1422" s="2">
        <v>2965</v>
      </c>
      <c r="Q1422" s="2">
        <v>399824</v>
      </c>
      <c r="R1422" s="2">
        <v>256040</v>
      </c>
      <c r="S1422" s="35">
        <v>1.1580221840337447E-2</v>
      </c>
      <c r="T1422" t="s">
        <v>4388</v>
      </c>
      <c r="U1422" t="s">
        <v>4388</v>
      </c>
      <c r="V1422" s="5" t="s">
        <v>4390</v>
      </c>
      <c r="W1422" s="5">
        <v>0</v>
      </c>
      <c r="X1422" s="4">
        <v>1.3105454228730488E-3</v>
      </c>
      <c r="Y1422" s="6">
        <v>79</v>
      </c>
      <c r="Z1422" s="4">
        <v>3.8872752618720856E-4</v>
      </c>
      <c r="AA1422" s="5">
        <v>2495</v>
      </c>
      <c r="AC1422" s="16" t="str">
        <f t="shared" si="132"/>
        <v/>
      </c>
      <c r="AD1422" s="16" t="str">
        <f t="shared" si="133"/>
        <v/>
      </c>
      <c r="AE1422" s="16" t="str">
        <f t="shared" si="134"/>
        <v/>
      </c>
      <c r="AF1422" s="16" t="str">
        <f t="shared" si="135"/>
        <v/>
      </c>
      <c r="AG1422" s="16">
        <f t="shared" si="136"/>
        <v>1.2890767263210496E-2</v>
      </c>
      <c r="AH1422" s="16" t="str">
        <f t="shared" si="137"/>
        <v/>
      </c>
      <c r="AI1422" s="17" t="str">
        <f>IF('Peer Comparison Tool'!$D$11="NR","",IF($C1422='Peer Comparison Tool'!$D$9,COUNT('ALLL &lt;50B Database'!$AI$1:AI1421)+1,""))</f>
        <v/>
      </c>
    </row>
    <row r="1423" spans="1:35" x14ac:dyDescent="0.25">
      <c r="A1423" t="s">
        <v>3819</v>
      </c>
      <c r="B1423">
        <v>898579</v>
      </c>
      <c r="C1423" s="5" t="s">
        <v>3704</v>
      </c>
      <c r="D1423" s="5" t="s">
        <v>4390</v>
      </c>
      <c r="E1423" s="5" t="s">
        <v>4388</v>
      </c>
      <c r="F1423" s="2">
        <v>3453</v>
      </c>
      <c r="G1423" s="2">
        <v>486551</v>
      </c>
      <c r="H1423" s="2">
        <v>398726</v>
      </c>
      <c r="I1423" s="2">
        <v>16578</v>
      </c>
      <c r="J1423" s="2">
        <v>382148</v>
      </c>
      <c r="K1423" s="33">
        <v>9.0357662476318081E-3</v>
      </c>
      <c r="L1423" s="2">
        <v>3271</v>
      </c>
      <c r="M1423" s="2">
        <v>446860</v>
      </c>
      <c r="N1423" s="2">
        <v>372040</v>
      </c>
      <c r="O1423" s="33">
        <v>8.792065369315127E-3</v>
      </c>
      <c r="P1423" s="2">
        <v>3408</v>
      </c>
      <c r="Q1423" s="2">
        <v>450558</v>
      </c>
      <c r="R1423" s="2">
        <v>385844</v>
      </c>
      <c r="S1423" s="35">
        <v>8.8325851898694817E-3</v>
      </c>
      <c r="T1423" t="s">
        <v>4388</v>
      </c>
      <c r="U1423" t="s">
        <v>4388</v>
      </c>
      <c r="V1423" s="5" t="s">
        <v>4390</v>
      </c>
      <c r="W1423" s="5">
        <v>0</v>
      </c>
      <c r="X1423" s="4">
        <v>2.0318105776232637E-4</v>
      </c>
      <c r="Y1423" s="6">
        <v>45</v>
      </c>
      <c r="Z1423" s="4">
        <v>4.0519820554354644E-5</v>
      </c>
      <c r="AA1423" s="5">
        <v>4072</v>
      </c>
      <c r="AC1423" s="16" t="str">
        <f t="shared" si="132"/>
        <v/>
      </c>
      <c r="AD1423" s="16" t="str">
        <f t="shared" si="133"/>
        <v/>
      </c>
      <c r="AE1423" s="16" t="str">
        <f t="shared" si="134"/>
        <v/>
      </c>
      <c r="AF1423" s="16" t="str">
        <f t="shared" si="135"/>
        <v/>
      </c>
      <c r="AG1423" s="16">
        <f t="shared" si="136"/>
        <v>9.0357662476318081E-3</v>
      </c>
      <c r="AH1423" s="16" t="str">
        <f t="shared" si="137"/>
        <v/>
      </c>
      <c r="AI1423" s="17" t="str">
        <f>IF('Peer Comparison Tool'!$D$11="NR","",IF($C1423='Peer Comparison Tool'!$D$9,COUNT('ALLL &lt;50B Database'!$AI$1:AI1422)+1,""))</f>
        <v/>
      </c>
    </row>
    <row r="1424" spans="1:35" x14ac:dyDescent="0.25">
      <c r="A1424" t="s">
        <v>4217</v>
      </c>
      <c r="B1424">
        <v>2339599</v>
      </c>
      <c r="C1424" s="5" t="s">
        <v>4163</v>
      </c>
      <c r="D1424" s="5" t="s">
        <v>4390</v>
      </c>
      <c r="E1424" s="5" t="s">
        <v>4388</v>
      </c>
      <c r="F1424" s="2">
        <v>4321</v>
      </c>
      <c r="G1424" s="2">
        <v>485675</v>
      </c>
      <c r="H1424" s="2">
        <v>329225</v>
      </c>
      <c r="I1424" s="2">
        <v>35483</v>
      </c>
      <c r="J1424" s="2">
        <v>293742</v>
      </c>
      <c r="K1424" s="33">
        <v>1.4710187851924478E-2</v>
      </c>
      <c r="L1424" s="2">
        <v>4314</v>
      </c>
      <c r="M1424" s="2">
        <v>399653</v>
      </c>
      <c r="N1424" s="2">
        <v>293074</v>
      </c>
      <c r="O1424" s="33">
        <v>1.4719831851341299E-2</v>
      </c>
      <c r="P1424" s="2">
        <v>4319</v>
      </c>
      <c r="Q1424" s="2">
        <v>382805</v>
      </c>
      <c r="R1424" s="2">
        <v>303967</v>
      </c>
      <c r="S1424" s="35">
        <v>1.4208779242483559E-2</v>
      </c>
      <c r="T1424" t="s">
        <v>4388</v>
      </c>
      <c r="U1424" t="s">
        <v>4388</v>
      </c>
      <c r="V1424" s="5" t="s">
        <v>4390</v>
      </c>
      <c r="W1424" s="5">
        <v>0</v>
      </c>
      <c r="X1424" s="4">
        <v>5.0140860944091967E-4</v>
      </c>
      <c r="Y1424" s="6">
        <v>2</v>
      </c>
      <c r="Z1424" s="4">
        <v>-5.1105260885773995E-4</v>
      </c>
      <c r="AA1424" s="5">
        <v>1697</v>
      </c>
      <c r="AC1424" s="16" t="str">
        <f t="shared" si="132"/>
        <v/>
      </c>
      <c r="AD1424" s="16" t="str">
        <f t="shared" si="133"/>
        <v/>
      </c>
      <c r="AE1424" s="16" t="str">
        <f t="shared" si="134"/>
        <v/>
      </c>
      <c r="AF1424" s="16" t="str">
        <f t="shared" si="135"/>
        <v/>
      </c>
      <c r="AG1424" s="16">
        <f t="shared" si="136"/>
        <v>1.4710187851924478E-2</v>
      </c>
      <c r="AH1424" s="16" t="str">
        <f t="shared" si="137"/>
        <v/>
      </c>
      <c r="AI1424" s="17" t="str">
        <f>IF('Peer Comparison Tool'!$D$11="NR","",IF($C1424='Peer Comparison Tool'!$D$9,COUNT('ALLL &lt;50B Database'!$AI$1:AI1423)+1,""))</f>
        <v/>
      </c>
    </row>
    <row r="1425" spans="1:35" x14ac:dyDescent="0.25">
      <c r="A1425" t="s">
        <v>135</v>
      </c>
      <c r="B1425">
        <v>34742</v>
      </c>
      <c r="C1425" s="5" t="s">
        <v>113</v>
      </c>
      <c r="D1425" s="5" t="s">
        <v>4390</v>
      </c>
      <c r="E1425" s="5" t="s">
        <v>4388</v>
      </c>
      <c r="F1425" s="2">
        <v>4205</v>
      </c>
      <c r="G1425" s="2">
        <v>485602</v>
      </c>
      <c r="H1425" s="2">
        <v>406783</v>
      </c>
      <c r="I1425" s="2">
        <v>18096</v>
      </c>
      <c r="J1425" s="2">
        <v>388687</v>
      </c>
      <c r="K1425" s="33">
        <v>1.0818473476087442E-2</v>
      </c>
      <c r="L1425" s="2">
        <v>3875</v>
      </c>
      <c r="M1425" s="2">
        <v>462196</v>
      </c>
      <c r="N1425" s="2">
        <v>384110</v>
      </c>
      <c r="O1425" s="33">
        <v>1.0088255968342402E-2</v>
      </c>
      <c r="P1425" s="2">
        <v>3901</v>
      </c>
      <c r="Q1425" s="2">
        <v>466067</v>
      </c>
      <c r="R1425" s="2">
        <v>377832</v>
      </c>
      <c r="S1425" s="35">
        <v>1.0324694573249487E-2</v>
      </c>
      <c r="T1425" t="s">
        <v>4388</v>
      </c>
      <c r="U1425" t="s">
        <v>4388</v>
      </c>
      <c r="V1425" s="5" t="s">
        <v>4390</v>
      </c>
      <c r="W1425" s="5">
        <v>0</v>
      </c>
      <c r="X1425" s="4">
        <v>4.9377890283795571E-4</v>
      </c>
      <c r="Y1425" s="6">
        <v>304</v>
      </c>
      <c r="Z1425" s="4">
        <v>2.3643860490708477E-4</v>
      </c>
      <c r="AA1425" s="5">
        <v>3452</v>
      </c>
      <c r="AC1425" s="16" t="str">
        <f t="shared" si="132"/>
        <v/>
      </c>
      <c r="AD1425" s="16" t="str">
        <f t="shared" si="133"/>
        <v/>
      </c>
      <c r="AE1425" s="16" t="str">
        <f t="shared" si="134"/>
        <v/>
      </c>
      <c r="AF1425" s="16" t="str">
        <f t="shared" si="135"/>
        <v/>
      </c>
      <c r="AG1425" s="16">
        <f t="shared" si="136"/>
        <v>1.0818473476087442E-2</v>
      </c>
      <c r="AH1425" s="16" t="str">
        <f t="shared" si="137"/>
        <v/>
      </c>
      <c r="AI1425" s="17" t="str">
        <f>IF('Peer Comparison Tool'!$D$11="NR","",IF($C1425='Peer Comparison Tool'!$D$9,COUNT('ALLL &lt;50B Database'!$AI$1:AI1424)+1,""))</f>
        <v/>
      </c>
    </row>
    <row r="1426" spans="1:35" x14ac:dyDescent="0.25">
      <c r="A1426" t="s">
        <v>4089</v>
      </c>
      <c r="B1426">
        <v>274829</v>
      </c>
      <c r="C1426" s="5" t="s">
        <v>4058</v>
      </c>
      <c r="D1426" s="5" t="s">
        <v>4387</v>
      </c>
      <c r="E1426" s="5" t="s">
        <v>4388</v>
      </c>
      <c r="F1426" s="2">
        <v>3062</v>
      </c>
      <c r="G1426" s="2">
        <v>485460</v>
      </c>
      <c r="H1426" s="2">
        <v>323548</v>
      </c>
      <c r="I1426" s="2">
        <v>0</v>
      </c>
      <c r="J1426" s="2">
        <v>323548</v>
      </c>
      <c r="K1426" s="33">
        <v>9.4638198968931969E-3</v>
      </c>
      <c r="L1426" s="2">
        <v>2648</v>
      </c>
      <c r="M1426" s="2">
        <v>458211</v>
      </c>
      <c r="N1426" s="2">
        <v>310382</v>
      </c>
      <c r="O1426" s="33">
        <v>8.5314225696077745E-3</v>
      </c>
      <c r="P1426" s="2">
        <v>2718</v>
      </c>
      <c r="Q1426" s="2">
        <v>452724</v>
      </c>
      <c r="R1426" s="2">
        <v>322737</v>
      </c>
      <c r="S1426" s="35">
        <v>8.4217179932886532E-3</v>
      </c>
      <c r="T1426" t="s">
        <v>4388</v>
      </c>
      <c r="U1426" t="s">
        <v>4388</v>
      </c>
      <c r="V1426" s="5" t="s">
        <v>4387</v>
      </c>
      <c r="W1426" s="5">
        <v>0</v>
      </c>
      <c r="X1426" s="4">
        <v>1.0421019036045438E-3</v>
      </c>
      <c r="Y1426" s="6">
        <v>344</v>
      </c>
      <c r="Z1426" s="4">
        <v>-1.097045763191213E-4</v>
      </c>
      <c r="AA1426" s="5">
        <v>3951</v>
      </c>
      <c r="AC1426" s="16" t="str">
        <f t="shared" si="132"/>
        <v/>
      </c>
      <c r="AD1426" s="16" t="str">
        <f t="shared" si="133"/>
        <v/>
      </c>
      <c r="AE1426" s="16" t="str">
        <f t="shared" si="134"/>
        <v/>
      </c>
      <c r="AF1426" s="16" t="str">
        <f t="shared" si="135"/>
        <v/>
      </c>
      <c r="AG1426" s="16">
        <f t="shared" si="136"/>
        <v>9.4638198968931969E-3</v>
      </c>
      <c r="AH1426" s="16" t="str">
        <f t="shared" si="137"/>
        <v/>
      </c>
      <c r="AI1426" s="17" t="str">
        <f>IF('Peer Comparison Tool'!$D$11="NR","",IF($C1426='Peer Comparison Tool'!$D$9,COUNT('ALLL &lt;50B Database'!$AI$1:AI1425)+1,""))</f>
        <v/>
      </c>
    </row>
    <row r="1427" spans="1:35" x14ac:dyDescent="0.25">
      <c r="A1427" t="s">
        <v>2079</v>
      </c>
      <c r="B1427">
        <v>2849285</v>
      </c>
      <c r="C1427" s="5" t="s">
        <v>2041</v>
      </c>
      <c r="D1427" s="5" t="s">
        <v>4390</v>
      </c>
      <c r="E1427" s="5" t="s">
        <v>4388</v>
      </c>
      <c r="F1427" s="2">
        <v>4577</v>
      </c>
      <c r="G1427" s="2">
        <v>484937</v>
      </c>
      <c r="H1427" s="2">
        <v>425609</v>
      </c>
      <c r="I1427" s="2">
        <v>121785</v>
      </c>
      <c r="J1427" s="2">
        <v>303824</v>
      </c>
      <c r="K1427" s="33">
        <v>1.5064642687871926E-2</v>
      </c>
      <c r="L1427" s="2">
        <v>4148</v>
      </c>
      <c r="M1427" s="2">
        <v>347062</v>
      </c>
      <c r="N1427" s="2">
        <v>287372</v>
      </c>
      <c r="O1427" s="33">
        <v>1.4434252467185391E-2</v>
      </c>
      <c r="P1427" s="2">
        <v>4275</v>
      </c>
      <c r="Q1427" s="2">
        <v>348250</v>
      </c>
      <c r="R1427" s="2">
        <v>304527</v>
      </c>
      <c r="S1427" s="35">
        <v>1.4038164103675536E-2</v>
      </c>
      <c r="T1427" t="s">
        <v>4388</v>
      </c>
      <c r="U1427" t="s">
        <v>4388</v>
      </c>
      <c r="V1427" s="5" t="s">
        <v>4390</v>
      </c>
      <c r="W1427" s="5">
        <v>0</v>
      </c>
      <c r="X1427" s="4">
        <v>1.02647858419639E-3</v>
      </c>
      <c r="Y1427" s="6">
        <v>302</v>
      </c>
      <c r="Z1427" s="4">
        <v>-3.960883635098552E-4</v>
      </c>
      <c r="AA1427" s="5">
        <v>1591</v>
      </c>
      <c r="AC1427" s="16" t="str">
        <f t="shared" si="132"/>
        <v/>
      </c>
      <c r="AD1427" s="16" t="str">
        <f t="shared" si="133"/>
        <v/>
      </c>
      <c r="AE1427" s="16" t="str">
        <f t="shared" si="134"/>
        <v/>
      </c>
      <c r="AF1427" s="16" t="str">
        <f t="shared" si="135"/>
        <v/>
      </c>
      <c r="AG1427" s="16">
        <f t="shared" si="136"/>
        <v>1.5064642687871926E-2</v>
      </c>
      <c r="AH1427" s="16" t="str">
        <f t="shared" si="137"/>
        <v/>
      </c>
      <c r="AI1427" s="17" t="str">
        <f>IF('Peer Comparison Tool'!$D$11="NR","",IF($C1427='Peer Comparison Tool'!$D$9,COUNT('ALLL &lt;50B Database'!$AI$1:AI1426)+1,""))</f>
        <v/>
      </c>
    </row>
    <row r="1428" spans="1:35" x14ac:dyDescent="0.25">
      <c r="A1428" t="s">
        <v>2072</v>
      </c>
      <c r="B1428">
        <v>901358</v>
      </c>
      <c r="C1428" s="5" t="s">
        <v>2041</v>
      </c>
      <c r="D1428" s="5" t="s">
        <v>4390</v>
      </c>
      <c r="E1428" s="5" t="s">
        <v>4388</v>
      </c>
      <c r="F1428" s="2">
        <v>3875</v>
      </c>
      <c r="G1428" s="2">
        <v>483588</v>
      </c>
      <c r="H1428" s="2">
        <v>381247</v>
      </c>
      <c r="I1428" s="2">
        <v>70474</v>
      </c>
      <c r="J1428" s="2">
        <v>310773</v>
      </c>
      <c r="K1428" s="33">
        <v>1.2468908174133531E-2</v>
      </c>
      <c r="L1428" s="2">
        <v>3756</v>
      </c>
      <c r="M1428" s="2">
        <v>403053</v>
      </c>
      <c r="N1428" s="2">
        <v>312602</v>
      </c>
      <c r="O1428" s="33">
        <v>1.2015278213191214E-2</v>
      </c>
      <c r="P1428" s="2">
        <v>3873</v>
      </c>
      <c r="Q1428" s="2">
        <v>402874</v>
      </c>
      <c r="R1428" s="2">
        <v>311208</v>
      </c>
      <c r="S1428" s="35">
        <v>1.2445052826405491E-2</v>
      </c>
      <c r="T1428" t="s">
        <v>4388</v>
      </c>
      <c r="U1428" t="s">
        <v>4388</v>
      </c>
      <c r="V1428" s="5" t="s">
        <v>4390</v>
      </c>
      <c r="W1428" s="5">
        <v>0</v>
      </c>
      <c r="X1428" s="4">
        <v>2.3855347728040516E-5</v>
      </c>
      <c r="Y1428" s="6">
        <v>2</v>
      </c>
      <c r="Z1428" s="4">
        <v>4.2977461321427705E-4</v>
      </c>
      <c r="AA1428" s="5">
        <v>2722</v>
      </c>
      <c r="AC1428" s="16" t="str">
        <f t="shared" si="132"/>
        <v/>
      </c>
      <c r="AD1428" s="16" t="str">
        <f t="shared" si="133"/>
        <v/>
      </c>
      <c r="AE1428" s="16" t="str">
        <f t="shared" si="134"/>
        <v/>
      </c>
      <c r="AF1428" s="16" t="str">
        <f t="shared" si="135"/>
        <v/>
      </c>
      <c r="AG1428" s="16">
        <f t="shared" si="136"/>
        <v>1.2468908174133531E-2</v>
      </c>
      <c r="AH1428" s="16" t="str">
        <f t="shared" si="137"/>
        <v/>
      </c>
      <c r="AI1428" s="17" t="str">
        <f>IF('Peer Comparison Tool'!$D$11="NR","",IF($C1428='Peer Comparison Tool'!$D$9,COUNT('ALLL &lt;50B Database'!$AI$1:AI1427)+1,""))</f>
        <v/>
      </c>
    </row>
    <row r="1429" spans="1:35" x14ac:dyDescent="0.25">
      <c r="A1429" t="s">
        <v>4049</v>
      </c>
      <c r="B1429">
        <v>178851</v>
      </c>
      <c r="C1429" s="5" t="s">
        <v>4031</v>
      </c>
      <c r="D1429" s="5" t="s">
        <v>4390</v>
      </c>
      <c r="E1429" s="5" t="s">
        <v>4388</v>
      </c>
      <c r="F1429" s="2">
        <v>3316</v>
      </c>
      <c r="G1429" s="2">
        <v>483357</v>
      </c>
      <c r="H1429" s="2">
        <v>218787</v>
      </c>
      <c r="I1429" s="2">
        <v>19484</v>
      </c>
      <c r="J1429" s="2">
        <v>199303</v>
      </c>
      <c r="K1429" s="33">
        <v>1.66379833720516E-2</v>
      </c>
      <c r="L1429" s="2">
        <v>3299</v>
      </c>
      <c r="M1429" s="2">
        <v>437297</v>
      </c>
      <c r="N1429" s="2">
        <v>197591</v>
      </c>
      <c r="O1429" s="33">
        <v>1.669610457966203E-2</v>
      </c>
      <c r="P1429" s="2">
        <v>3166</v>
      </c>
      <c r="Q1429" s="2">
        <v>448041</v>
      </c>
      <c r="R1429" s="2">
        <v>196390</v>
      </c>
      <c r="S1429" s="35">
        <v>1.6120983756810429E-2</v>
      </c>
      <c r="T1429" t="s">
        <v>4388</v>
      </c>
      <c r="U1429" t="s">
        <v>4388</v>
      </c>
      <c r="V1429" s="5" t="s">
        <v>4390</v>
      </c>
      <c r="W1429" s="5">
        <v>0</v>
      </c>
      <c r="X1429" s="4">
        <v>5.1699961524117113E-4</v>
      </c>
      <c r="Y1429" s="6">
        <v>150</v>
      </c>
      <c r="Z1429" s="4">
        <v>-5.7512082285160124E-4</v>
      </c>
      <c r="AA1429" s="5">
        <v>1114</v>
      </c>
      <c r="AC1429" s="16" t="str">
        <f t="shared" si="132"/>
        <v/>
      </c>
      <c r="AD1429" s="16" t="str">
        <f t="shared" si="133"/>
        <v/>
      </c>
      <c r="AE1429" s="16" t="str">
        <f t="shared" si="134"/>
        <v/>
      </c>
      <c r="AF1429" s="16" t="str">
        <f t="shared" si="135"/>
        <v/>
      </c>
      <c r="AG1429" s="16">
        <f t="shared" si="136"/>
        <v>1.66379833720516E-2</v>
      </c>
      <c r="AH1429" s="16" t="str">
        <f t="shared" si="137"/>
        <v/>
      </c>
      <c r="AI1429" s="17" t="str">
        <f>IF('Peer Comparison Tool'!$D$11="NR","",IF($C1429='Peer Comparison Tool'!$D$9,COUNT('ALLL &lt;50B Database'!$AI$1:AI1428)+1,""))</f>
        <v/>
      </c>
    </row>
    <row r="1430" spans="1:35" x14ac:dyDescent="0.25">
      <c r="A1430" t="s">
        <v>2910</v>
      </c>
      <c r="B1430">
        <v>219651</v>
      </c>
      <c r="C1430" s="5" t="s">
        <v>2907</v>
      </c>
      <c r="D1430" s="5" t="s">
        <v>4390</v>
      </c>
      <c r="E1430" s="5" t="s">
        <v>4388</v>
      </c>
      <c r="F1430" s="2">
        <v>2938</v>
      </c>
      <c r="G1430" s="2">
        <v>483113</v>
      </c>
      <c r="H1430" s="2">
        <v>273399</v>
      </c>
      <c r="I1430" s="2">
        <v>25660</v>
      </c>
      <c r="J1430" s="2">
        <v>247739</v>
      </c>
      <c r="K1430" s="33">
        <v>1.1859255103152914E-2</v>
      </c>
      <c r="L1430" s="2">
        <v>2548</v>
      </c>
      <c r="M1430" s="2">
        <v>449551</v>
      </c>
      <c r="N1430" s="2">
        <v>224411</v>
      </c>
      <c r="O1430" s="33">
        <v>1.1354167130844745E-2</v>
      </c>
      <c r="P1430" s="2">
        <v>2668</v>
      </c>
      <c r="Q1430" s="2">
        <v>462619</v>
      </c>
      <c r="R1430" s="2">
        <v>239976</v>
      </c>
      <c r="S1430" s="35">
        <v>1.1117778444511117E-2</v>
      </c>
      <c r="T1430" t="s">
        <v>4388</v>
      </c>
      <c r="U1430" t="s">
        <v>4388</v>
      </c>
      <c r="V1430" s="5" t="s">
        <v>4390</v>
      </c>
      <c r="W1430" s="5">
        <v>0</v>
      </c>
      <c r="X1430" s="4">
        <v>7.4147665864179695E-4</v>
      </c>
      <c r="Y1430" s="6">
        <v>270</v>
      </c>
      <c r="Z1430" s="4">
        <v>-2.3638868633362765E-4</v>
      </c>
      <c r="AA1430" s="5">
        <v>2994</v>
      </c>
      <c r="AC1430" s="16" t="str">
        <f t="shared" si="132"/>
        <v/>
      </c>
      <c r="AD1430" s="16" t="str">
        <f t="shared" si="133"/>
        <v/>
      </c>
      <c r="AE1430" s="16" t="str">
        <f t="shared" si="134"/>
        <v/>
      </c>
      <c r="AF1430" s="16" t="str">
        <f t="shared" si="135"/>
        <v/>
      </c>
      <c r="AG1430" s="16">
        <f t="shared" si="136"/>
        <v>1.1859255103152914E-2</v>
      </c>
      <c r="AH1430" s="16" t="str">
        <f t="shared" si="137"/>
        <v/>
      </c>
      <c r="AI1430" s="17" t="str">
        <f>IF('Peer Comparison Tool'!$D$11="NR","",IF($C1430='Peer Comparison Tool'!$D$9,COUNT('ALLL &lt;50B Database'!$AI$1:AI1429)+1,""))</f>
        <v/>
      </c>
    </row>
    <row r="1431" spans="1:35" x14ac:dyDescent="0.25">
      <c r="A1431" t="s">
        <v>1014</v>
      </c>
      <c r="B1431">
        <v>510938</v>
      </c>
      <c r="C1431" s="5" t="s">
        <v>926</v>
      </c>
      <c r="D1431" s="5" t="s">
        <v>4390</v>
      </c>
      <c r="E1431" s="5" t="s">
        <v>4388</v>
      </c>
      <c r="F1431" s="2">
        <v>4028</v>
      </c>
      <c r="G1431" s="2">
        <v>482875</v>
      </c>
      <c r="H1431" s="2">
        <v>294692</v>
      </c>
      <c r="I1431" s="2">
        <v>10516</v>
      </c>
      <c r="J1431" s="2">
        <v>284176</v>
      </c>
      <c r="K1431" s="33">
        <v>1.417431450931817E-2</v>
      </c>
      <c r="L1431" s="2">
        <v>3555</v>
      </c>
      <c r="M1431" s="2">
        <v>423476</v>
      </c>
      <c r="N1431" s="2">
        <v>278938</v>
      </c>
      <c r="O1431" s="33">
        <v>1.2744767654460847E-2</v>
      </c>
      <c r="P1431" s="2">
        <v>3868</v>
      </c>
      <c r="Q1431" s="2">
        <v>426415</v>
      </c>
      <c r="R1431" s="2">
        <v>280162</v>
      </c>
      <c r="S1431" s="35">
        <v>1.3806297784853049E-2</v>
      </c>
      <c r="T1431" t="s">
        <v>4388</v>
      </c>
      <c r="U1431" t="s">
        <v>4388</v>
      </c>
      <c r="V1431" s="5" t="s">
        <v>4390</v>
      </c>
      <c r="W1431" s="5">
        <v>0</v>
      </c>
      <c r="X1431" s="4">
        <v>3.6801672446512036E-4</v>
      </c>
      <c r="Y1431" s="6">
        <v>160</v>
      </c>
      <c r="Z1431" s="4">
        <v>1.061530130392202E-3</v>
      </c>
      <c r="AA1431" s="5">
        <v>1903</v>
      </c>
      <c r="AC1431" s="16" t="str">
        <f t="shared" si="132"/>
        <v/>
      </c>
      <c r="AD1431" s="16" t="str">
        <f t="shared" si="133"/>
        <v/>
      </c>
      <c r="AE1431" s="16" t="str">
        <f t="shared" si="134"/>
        <v/>
      </c>
      <c r="AF1431" s="16" t="str">
        <f t="shared" si="135"/>
        <v/>
      </c>
      <c r="AG1431" s="16">
        <f t="shared" si="136"/>
        <v>1.417431450931817E-2</v>
      </c>
      <c r="AH1431" s="16" t="str">
        <f t="shared" si="137"/>
        <v/>
      </c>
      <c r="AI1431" s="17" t="str">
        <f>IF('Peer Comparison Tool'!$D$11="NR","",IF($C1431='Peer Comparison Tool'!$D$9,COUNT('ALLL &lt;50B Database'!$AI$1:AI1430)+1,""))</f>
        <v/>
      </c>
    </row>
    <row r="1432" spans="1:35" x14ac:dyDescent="0.25">
      <c r="A1432" t="s">
        <v>362</v>
      </c>
      <c r="B1432">
        <v>3271986</v>
      </c>
      <c r="C1432" s="5" t="s">
        <v>343</v>
      </c>
      <c r="D1432" s="5" t="s">
        <v>4390</v>
      </c>
      <c r="E1432" s="5" t="s">
        <v>4388</v>
      </c>
      <c r="F1432" s="2">
        <v>2937</v>
      </c>
      <c r="G1432" s="2">
        <v>482769</v>
      </c>
      <c r="H1432" s="2">
        <v>353538</v>
      </c>
      <c r="I1432" s="2">
        <v>118911</v>
      </c>
      <c r="J1432" s="2">
        <v>234627</v>
      </c>
      <c r="K1432" s="33">
        <v>1.2517740924957485E-2</v>
      </c>
      <c r="L1432" s="2">
        <v>2626</v>
      </c>
      <c r="M1432" s="2">
        <v>320221</v>
      </c>
      <c r="N1432" s="2">
        <v>224618</v>
      </c>
      <c r="O1432" s="33">
        <v>1.1690959762797283E-2</v>
      </c>
      <c r="P1432" s="2">
        <v>2742</v>
      </c>
      <c r="Q1432" s="2">
        <v>332318</v>
      </c>
      <c r="R1432" s="2">
        <v>228761</v>
      </c>
      <c r="S1432" s="35">
        <v>1.1986308855093306E-2</v>
      </c>
      <c r="T1432" t="s">
        <v>4388</v>
      </c>
      <c r="U1432" t="s">
        <v>4388</v>
      </c>
      <c r="V1432" s="5" t="s">
        <v>4390</v>
      </c>
      <c r="W1432" s="5">
        <v>0</v>
      </c>
      <c r="X1432" s="4">
        <v>5.3143206986417876E-4</v>
      </c>
      <c r="Y1432" s="6">
        <v>195</v>
      </c>
      <c r="Z1432" s="4">
        <v>2.9534909229602356E-4</v>
      </c>
      <c r="AA1432" s="5">
        <v>2689</v>
      </c>
      <c r="AC1432" s="16" t="str">
        <f t="shared" si="132"/>
        <v/>
      </c>
      <c r="AD1432" s="16" t="str">
        <f t="shared" si="133"/>
        <v/>
      </c>
      <c r="AE1432" s="16" t="str">
        <f t="shared" si="134"/>
        <v/>
      </c>
      <c r="AF1432" s="16" t="str">
        <f t="shared" si="135"/>
        <v/>
      </c>
      <c r="AG1432" s="16">
        <f t="shared" si="136"/>
        <v>1.2517740924957485E-2</v>
      </c>
      <c r="AH1432" s="16" t="str">
        <f t="shared" si="137"/>
        <v/>
      </c>
      <c r="AI1432" s="17" t="str">
        <f>IF('Peer Comparison Tool'!$D$11="NR","",IF($C1432='Peer Comparison Tool'!$D$9,COUNT('ALLL &lt;50B Database'!$AI$1:AI1431)+1,""))</f>
        <v/>
      </c>
    </row>
    <row r="1433" spans="1:35" x14ac:dyDescent="0.25">
      <c r="A1433" t="s">
        <v>3018</v>
      </c>
      <c r="B1433">
        <v>3472859</v>
      </c>
      <c r="C1433" s="5" t="s">
        <v>2948</v>
      </c>
      <c r="D1433" s="5" t="s">
        <v>4390</v>
      </c>
      <c r="E1433" s="5" t="s">
        <v>4388</v>
      </c>
      <c r="F1433" s="2">
        <v>3253</v>
      </c>
      <c r="G1433" s="2">
        <v>482035</v>
      </c>
      <c r="H1433" s="2">
        <v>272230</v>
      </c>
      <c r="I1433" s="2">
        <v>21379</v>
      </c>
      <c r="J1433" s="2">
        <v>250851</v>
      </c>
      <c r="K1433" s="33">
        <v>1.2967857413364906E-2</v>
      </c>
      <c r="L1433" s="2">
        <v>3799</v>
      </c>
      <c r="M1433" s="2">
        <v>451432</v>
      </c>
      <c r="N1433" s="2">
        <v>244981</v>
      </c>
      <c r="O1433" s="33">
        <v>1.5507325057861629E-2</v>
      </c>
      <c r="P1433" s="2">
        <v>3044</v>
      </c>
      <c r="Q1433" s="2">
        <v>440198</v>
      </c>
      <c r="R1433" s="2">
        <v>242675</v>
      </c>
      <c r="S1433" s="35">
        <v>1.2543525291027095E-2</v>
      </c>
      <c r="T1433" t="s">
        <v>4388</v>
      </c>
      <c r="U1433" t="s">
        <v>4388</v>
      </c>
      <c r="V1433" s="5" t="s">
        <v>4390</v>
      </c>
      <c r="W1433" s="5">
        <v>0</v>
      </c>
      <c r="X1433" s="4">
        <v>4.2433212233781124E-4</v>
      </c>
      <c r="Y1433" s="6">
        <v>209</v>
      </c>
      <c r="Z1433" s="4">
        <v>-2.9637997668345347E-3</v>
      </c>
      <c r="AA1433" s="5">
        <v>2451</v>
      </c>
      <c r="AC1433" s="16" t="str">
        <f t="shared" si="132"/>
        <v/>
      </c>
      <c r="AD1433" s="16" t="str">
        <f t="shared" si="133"/>
        <v/>
      </c>
      <c r="AE1433" s="16" t="str">
        <f t="shared" si="134"/>
        <v/>
      </c>
      <c r="AF1433" s="16" t="str">
        <f t="shared" si="135"/>
        <v/>
      </c>
      <c r="AG1433" s="16">
        <f t="shared" si="136"/>
        <v>1.2967857413364906E-2</v>
      </c>
      <c r="AH1433" s="16" t="str">
        <f t="shared" si="137"/>
        <v/>
      </c>
      <c r="AI1433" s="17" t="str">
        <f>IF('Peer Comparison Tool'!$D$11="NR","",IF($C1433='Peer Comparison Tool'!$D$9,COUNT('ALLL &lt;50B Database'!$AI$1:AI1432)+1,""))</f>
        <v/>
      </c>
    </row>
    <row r="1434" spans="1:35" x14ac:dyDescent="0.25">
      <c r="A1434" t="s">
        <v>757</v>
      </c>
      <c r="B1434">
        <v>646743</v>
      </c>
      <c r="C1434" s="5" t="s">
        <v>716</v>
      </c>
      <c r="D1434" s="5" t="s">
        <v>4390</v>
      </c>
      <c r="E1434" s="5" t="s">
        <v>4388</v>
      </c>
      <c r="F1434" s="2">
        <v>3287</v>
      </c>
      <c r="G1434" s="2">
        <v>481527</v>
      </c>
      <c r="H1434" s="2">
        <v>330436</v>
      </c>
      <c r="I1434" s="2">
        <v>35397</v>
      </c>
      <c r="J1434" s="2">
        <v>295039</v>
      </c>
      <c r="K1434" s="33">
        <v>1.1140900016607974E-2</v>
      </c>
      <c r="L1434" s="2">
        <v>3349</v>
      </c>
      <c r="M1434" s="2">
        <v>427106</v>
      </c>
      <c r="N1434" s="2">
        <v>300133</v>
      </c>
      <c r="O1434" s="33">
        <v>1.1158386448674422E-2</v>
      </c>
      <c r="P1434" s="2">
        <v>3216</v>
      </c>
      <c r="Q1434" s="2">
        <v>440073</v>
      </c>
      <c r="R1434" s="2">
        <v>295417</v>
      </c>
      <c r="S1434" s="35">
        <v>1.0886306475253625E-2</v>
      </c>
      <c r="T1434" t="s">
        <v>4388</v>
      </c>
      <c r="U1434" t="s">
        <v>4388</v>
      </c>
      <c r="V1434" s="5" t="s">
        <v>4390</v>
      </c>
      <c r="W1434" s="5">
        <v>0</v>
      </c>
      <c r="X1434" s="4">
        <v>2.5459354135434938E-4</v>
      </c>
      <c r="Y1434" s="6">
        <v>71</v>
      </c>
      <c r="Z1434" s="4">
        <v>-2.7207997342079682E-4</v>
      </c>
      <c r="AA1434" s="5">
        <v>3313</v>
      </c>
      <c r="AC1434" s="16" t="str">
        <f t="shared" si="132"/>
        <v/>
      </c>
      <c r="AD1434" s="16" t="str">
        <f t="shared" si="133"/>
        <v/>
      </c>
      <c r="AE1434" s="16" t="str">
        <f t="shared" si="134"/>
        <v/>
      </c>
      <c r="AF1434" s="16" t="str">
        <f t="shared" si="135"/>
        <v/>
      </c>
      <c r="AG1434" s="16">
        <f t="shared" si="136"/>
        <v>1.1140900016607974E-2</v>
      </c>
      <c r="AH1434" s="16" t="str">
        <f t="shared" si="137"/>
        <v/>
      </c>
      <c r="AI1434" s="17" t="str">
        <f>IF('Peer Comparison Tool'!$D$11="NR","",IF($C1434='Peer Comparison Tool'!$D$9,COUNT('ALLL &lt;50B Database'!$AI$1:AI1433)+1,""))</f>
        <v/>
      </c>
    </row>
    <row r="1435" spans="1:35" x14ac:dyDescent="0.25">
      <c r="A1435" t="s">
        <v>3824</v>
      </c>
      <c r="B1435">
        <v>623454</v>
      </c>
      <c r="C1435" s="5" t="s">
        <v>3704</v>
      </c>
      <c r="D1435" s="5" t="s">
        <v>4390</v>
      </c>
      <c r="E1435" s="5" t="s">
        <v>4388</v>
      </c>
      <c r="F1435" s="2">
        <v>2126</v>
      </c>
      <c r="G1435" s="2">
        <v>481170</v>
      </c>
      <c r="H1435" s="2">
        <v>306260</v>
      </c>
      <c r="I1435" s="2">
        <v>19016</v>
      </c>
      <c r="J1435" s="2">
        <v>287244</v>
      </c>
      <c r="K1435" s="33">
        <v>7.4013730486972747E-3</v>
      </c>
      <c r="L1435" s="2">
        <v>1886</v>
      </c>
      <c r="M1435" s="2">
        <v>416746</v>
      </c>
      <c r="N1435" s="2">
        <v>289390</v>
      </c>
      <c r="O1435" s="33">
        <v>6.5171567780503816E-3</v>
      </c>
      <c r="P1435" s="2">
        <v>1977</v>
      </c>
      <c r="Q1435" s="2">
        <v>437054</v>
      </c>
      <c r="R1435" s="2">
        <v>290835</v>
      </c>
      <c r="S1435" s="35">
        <v>6.7976687812677291E-3</v>
      </c>
      <c r="T1435" t="s">
        <v>4388</v>
      </c>
      <c r="U1435" t="s">
        <v>4388</v>
      </c>
      <c r="V1435" s="5" t="s">
        <v>4390</v>
      </c>
      <c r="W1435" s="5">
        <v>0</v>
      </c>
      <c r="X1435" s="4">
        <v>6.0370426742954557E-4</v>
      </c>
      <c r="Y1435" s="6">
        <v>149</v>
      </c>
      <c r="Z1435" s="4">
        <v>2.8051200321734752E-4</v>
      </c>
      <c r="AA1435" s="5">
        <v>4399</v>
      </c>
      <c r="AC1435" s="16" t="str">
        <f t="shared" si="132"/>
        <v/>
      </c>
      <c r="AD1435" s="16" t="str">
        <f t="shared" si="133"/>
        <v/>
      </c>
      <c r="AE1435" s="16" t="str">
        <f t="shared" si="134"/>
        <v/>
      </c>
      <c r="AF1435" s="16" t="str">
        <f t="shared" si="135"/>
        <v/>
      </c>
      <c r="AG1435" s="16">
        <f t="shared" si="136"/>
        <v>7.4013730486972747E-3</v>
      </c>
      <c r="AH1435" s="16" t="str">
        <f t="shared" si="137"/>
        <v/>
      </c>
      <c r="AI1435" s="17" t="str">
        <f>IF('Peer Comparison Tool'!$D$11="NR","",IF($C1435='Peer Comparison Tool'!$D$9,COUNT('ALLL &lt;50B Database'!$AI$1:AI1434)+1,""))</f>
        <v/>
      </c>
    </row>
    <row r="1436" spans="1:35" x14ac:dyDescent="0.25">
      <c r="A1436" t="s">
        <v>136</v>
      </c>
      <c r="B1436">
        <v>251745</v>
      </c>
      <c r="C1436" s="5" t="s">
        <v>113</v>
      </c>
      <c r="D1436" s="5" t="s">
        <v>4390</v>
      </c>
      <c r="E1436" s="5" t="s">
        <v>4388</v>
      </c>
      <c r="F1436" s="2">
        <v>3533</v>
      </c>
      <c r="G1436" s="2">
        <v>480430</v>
      </c>
      <c r="H1436" s="2">
        <v>246204</v>
      </c>
      <c r="I1436" s="2">
        <v>11828</v>
      </c>
      <c r="J1436" s="2">
        <v>234376</v>
      </c>
      <c r="K1436" s="33">
        <v>1.5074069017305526E-2</v>
      </c>
      <c r="L1436" s="2">
        <v>4077</v>
      </c>
      <c r="M1436" s="2">
        <v>429824</v>
      </c>
      <c r="N1436" s="2">
        <v>220877</v>
      </c>
      <c r="O1436" s="33">
        <v>1.8458236937299945E-2</v>
      </c>
      <c r="P1436" s="2">
        <v>3467</v>
      </c>
      <c r="Q1436" s="2">
        <v>454652</v>
      </c>
      <c r="R1436" s="2">
        <v>210747</v>
      </c>
      <c r="S1436" s="35">
        <v>1.6451005233763707E-2</v>
      </c>
      <c r="T1436" t="s">
        <v>4388</v>
      </c>
      <c r="U1436" t="s">
        <v>4388</v>
      </c>
      <c r="V1436" s="5" t="s">
        <v>4390</v>
      </c>
      <c r="W1436" s="5">
        <v>0</v>
      </c>
      <c r="X1436" s="4">
        <v>-1.3769362164581817E-3</v>
      </c>
      <c r="Y1436" s="6">
        <v>66</v>
      </c>
      <c r="Z1436" s="4">
        <v>-2.0072317035362379E-3</v>
      </c>
      <c r="AA1436" s="5">
        <v>1585</v>
      </c>
      <c r="AC1436" s="16" t="str">
        <f t="shared" si="132"/>
        <v/>
      </c>
      <c r="AD1436" s="16" t="str">
        <f t="shared" si="133"/>
        <v/>
      </c>
      <c r="AE1436" s="16" t="str">
        <f t="shared" si="134"/>
        <v/>
      </c>
      <c r="AF1436" s="16" t="str">
        <f t="shared" si="135"/>
        <v/>
      </c>
      <c r="AG1436" s="16">
        <f t="shared" si="136"/>
        <v>1.5074069017305526E-2</v>
      </c>
      <c r="AH1436" s="16" t="str">
        <f t="shared" si="137"/>
        <v/>
      </c>
      <c r="AI1436" s="17" t="str">
        <f>IF('Peer Comparison Tool'!$D$11="NR","",IF($C1436='Peer Comparison Tool'!$D$9,COUNT('ALLL &lt;50B Database'!$AI$1:AI1435)+1,""))</f>
        <v/>
      </c>
    </row>
    <row r="1437" spans="1:35" x14ac:dyDescent="0.25">
      <c r="A1437" t="s">
        <v>4213</v>
      </c>
      <c r="B1437">
        <v>456157</v>
      </c>
      <c r="C1437" s="5" t="s">
        <v>4163</v>
      </c>
      <c r="D1437" s="5" t="s">
        <v>4390</v>
      </c>
      <c r="E1437" s="5" t="s">
        <v>4388</v>
      </c>
      <c r="F1437" s="2">
        <v>357</v>
      </c>
      <c r="G1437" s="2">
        <v>480239</v>
      </c>
      <c r="H1437" s="2">
        <v>336203</v>
      </c>
      <c r="I1437" s="2">
        <v>55444</v>
      </c>
      <c r="J1437" s="2">
        <v>280759</v>
      </c>
      <c r="K1437" s="33">
        <v>1.2715531826228189E-3</v>
      </c>
      <c r="L1437" s="2">
        <v>7</v>
      </c>
      <c r="M1437" s="2">
        <v>401776</v>
      </c>
      <c r="N1437" s="2">
        <v>282683</v>
      </c>
      <c r="O1437" s="33">
        <v>2.4762720078674698E-5</v>
      </c>
      <c r="P1437" s="2">
        <v>206</v>
      </c>
      <c r="Q1437" s="2">
        <v>394330</v>
      </c>
      <c r="R1437" s="2">
        <v>283633</v>
      </c>
      <c r="S1437" s="35">
        <v>7.2629066434441692E-4</v>
      </c>
      <c r="T1437" t="s">
        <v>4388</v>
      </c>
      <c r="U1437" t="s">
        <v>4388</v>
      </c>
      <c r="V1437" s="5" t="s">
        <v>4390</v>
      </c>
      <c r="W1437" s="5">
        <v>0</v>
      </c>
      <c r="X1437" s="4">
        <v>5.4526251827840199E-4</v>
      </c>
      <c r="Y1437" s="6">
        <v>151</v>
      </c>
      <c r="Z1437" s="4">
        <v>7.0152794426574217E-4</v>
      </c>
      <c r="AA1437" s="5">
        <v>4782</v>
      </c>
      <c r="AC1437" s="16" t="str">
        <f t="shared" si="132"/>
        <v/>
      </c>
      <c r="AD1437" s="16" t="str">
        <f t="shared" si="133"/>
        <v/>
      </c>
      <c r="AE1437" s="16" t="str">
        <f t="shared" si="134"/>
        <v/>
      </c>
      <c r="AF1437" s="16" t="str">
        <f t="shared" si="135"/>
        <v/>
      </c>
      <c r="AG1437" s="16">
        <f t="shared" si="136"/>
        <v>1.2715531826228189E-3</v>
      </c>
      <c r="AH1437" s="16" t="str">
        <f t="shared" si="137"/>
        <v/>
      </c>
      <c r="AI1437" s="17" t="str">
        <f>IF('Peer Comparison Tool'!$D$11="NR","",IF($C1437='Peer Comparison Tool'!$D$9,COUNT('ALLL &lt;50B Database'!$AI$1:AI1436)+1,""))</f>
        <v/>
      </c>
    </row>
    <row r="1438" spans="1:35" x14ac:dyDescent="0.25">
      <c r="A1438" t="s">
        <v>4212</v>
      </c>
      <c r="B1438">
        <v>529341</v>
      </c>
      <c r="C1438" s="5" t="s">
        <v>4163</v>
      </c>
      <c r="D1438" s="5" t="s">
        <v>4390</v>
      </c>
      <c r="E1438" s="5" t="s">
        <v>4388</v>
      </c>
      <c r="F1438" s="2">
        <v>2669</v>
      </c>
      <c r="G1438" s="2">
        <v>479976</v>
      </c>
      <c r="H1438" s="2">
        <v>285580</v>
      </c>
      <c r="I1438" s="2">
        <v>56154</v>
      </c>
      <c r="J1438" s="2">
        <v>229426</v>
      </c>
      <c r="K1438" s="33">
        <v>1.1633380697915668E-2</v>
      </c>
      <c r="L1438" s="2">
        <v>2601</v>
      </c>
      <c r="M1438" s="2">
        <v>389451</v>
      </c>
      <c r="N1438" s="2">
        <v>232556</v>
      </c>
      <c r="O1438" s="33">
        <v>1.1184402896506648E-2</v>
      </c>
      <c r="P1438" s="2">
        <v>2448</v>
      </c>
      <c r="Q1438" s="2">
        <v>396209</v>
      </c>
      <c r="R1438" s="2">
        <v>236159</v>
      </c>
      <c r="S1438" s="35">
        <v>1.0365897552072968E-2</v>
      </c>
      <c r="T1438" t="s">
        <v>4388</v>
      </c>
      <c r="U1438" t="s">
        <v>4388</v>
      </c>
      <c r="V1438" s="5" t="s">
        <v>4390</v>
      </c>
      <c r="W1438" s="5">
        <v>0</v>
      </c>
      <c r="X1438" s="4">
        <v>1.2674831458427006E-3</v>
      </c>
      <c r="Y1438" s="6">
        <v>221</v>
      </c>
      <c r="Z1438" s="4">
        <v>-8.1850534443368012E-4</v>
      </c>
      <c r="AA1438" s="5">
        <v>3104</v>
      </c>
      <c r="AC1438" s="16" t="str">
        <f t="shared" si="132"/>
        <v/>
      </c>
      <c r="AD1438" s="16" t="str">
        <f t="shared" si="133"/>
        <v/>
      </c>
      <c r="AE1438" s="16" t="str">
        <f t="shared" si="134"/>
        <v/>
      </c>
      <c r="AF1438" s="16" t="str">
        <f t="shared" si="135"/>
        <v/>
      </c>
      <c r="AG1438" s="16">
        <f t="shared" si="136"/>
        <v>1.1633380697915668E-2</v>
      </c>
      <c r="AH1438" s="16" t="str">
        <f t="shared" si="137"/>
        <v/>
      </c>
      <c r="AI1438" s="17" t="str">
        <f>IF('Peer Comparison Tool'!$D$11="NR","",IF($C1438='Peer Comparison Tool'!$D$9,COUNT('ALLL &lt;50B Database'!$AI$1:AI1437)+1,""))</f>
        <v/>
      </c>
    </row>
    <row r="1439" spans="1:35" x14ac:dyDescent="0.25">
      <c r="A1439" t="s">
        <v>1010</v>
      </c>
      <c r="B1439">
        <v>326344</v>
      </c>
      <c r="C1439" s="5" t="s">
        <v>926</v>
      </c>
      <c r="D1439" s="5" t="s">
        <v>4390</v>
      </c>
      <c r="E1439" s="5" t="s">
        <v>4388</v>
      </c>
      <c r="F1439" s="2">
        <v>4170</v>
      </c>
      <c r="G1439" s="2">
        <v>479972</v>
      </c>
      <c r="H1439" s="2">
        <v>326955</v>
      </c>
      <c r="I1439" s="2">
        <v>12932</v>
      </c>
      <c r="J1439" s="2">
        <v>314023</v>
      </c>
      <c r="K1439" s="33">
        <v>1.3279282090802267E-2</v>
      </c>
      <c r="L1439" s="2">
        <v>3541</v>
      </c>
      <c r="M1439" s="2">
        <v>461835</v>
      </c>
      <c r="N1439" s="2">
        <v>324785</v>
      </c>
      <c r="O1439" s="33">
        <v>1.0902597102698709E-2</v>
      </c>
      <c r="P1439" s="2">
        <v>3684</v>
      </c>
      <c r="Q1439" s="2">
        <v>464311</v>
      </c>
      <c r="R1439" s="2">
        <v>317236</v>
      </c>
      <c r="S1439" s="35">
        <v>1.1612805608442927E-2</v>
      </c>
      <c r="T1439" t="s">
        <v>4388</v>
      </c>
      <c r="U1439" t="s">
        <v>4388</v>
      </c>
      <c r="V1439" s="5" t="s">
        <v>4390</v>
      </c>
      <c r="W1439" s="5">
        <v>0</v>
      </c>
      <c r="X1439" s="4">
        <v>1.66647648235934E-3</v>
      </c>
      <c r="Y1439" s="6">
        <v>486</v>
      </c>
      <c r="Z1439" s="4">
        <v>7.1020850574421771E-4</v>
      </c>
      <c r="AA1439" s="5">
        <v>2281</v>
      </c>
      <c r="AC1439" s="16" t="str">
        <f t="shared" si="132"/>
        <v/>
      </c>
      <c r="AD1439" s="16" t="str">
        <f t="shared" si="133"/>
        <v/>
      </c>
      <c r="AE1439" s="16" t="str">
        <f t="shared" si="134"/>
        <v/>
      </c>
      <c r="AF1439" s="16" t="str">
        <f t="shared" si="135"/>
        <v/>
      </c>
      <c r="AG1439" s="16">
        <f t="shared" si="136"/>
        <v>1.3279282090802267E-2</v>
      </c>
      <c r="AH1439" s="16" t="str">
        <f t="shared" si="137"/>
        <v/>
      </c>
      <c r="AI1439" s="17" t="str">
        <f>IF('Peer Comparison Tool'!$D$11="NR","",IF($C1439='Peer Comparison Tool'!$D$9,COUNT('ALLL &lt;50B Database'!$AI$1:AI1438)+1,""))</f>
        <v/>
      </c>
    </row>
    <row r="1440" spans="1:35" x14ac:dyDescent="0.25">
      <c r="A1440" t="s">
        <v>1335</v>
      </c>
      <c r="B1440">
        <v>539340</v>
      </c>
      <c r="C1440" s="5" t="s">
        <v>1309</v>
      </c>
      <c r="D1440" s="5" t="s">
        <v>4390</v>
      </c>
      <c r="E1440" s="5" t="s">
        <v>4388</v>
      </c>
      <c r="F1440" s="2">
        <v>2898</v>
      </c>
      <c r="G1440" s="2">
        <v>479639</v>
      </c>
      <c r="H1440" s="2">
        <v>262939</v>
      </c>
      <c r="I1440" s="2">
        <v>20152</v>
      </c>
      <c r="J1440" s="2">
        <v>242787</v>
      </c>
      <c r="K1440" s="33">
        <v>1.1936388686379419E-2</v>
      </c>
      <c r="L1440" s="2">
        <v>2912</v>
      </c>
      <c r="M1440" s="2">
        <v>446309</v>
      </c>
      <c r="N1440" s="2">
        <v>240365</v>
      </c>
      <c r="O1440" s="33">
        <v>1.2114908576539846E-2</v>
      </c>
      <c r="P1440" s="2">
        <v>2900</v>
      </c>
      <c r="Q1440" s="2">
        <v>442759</v>
      </c>
      <c r="R1440" s="2">
        <v>241159</v>
      </c>
      <c r="S1440" s="35">
        <v>1.2025261342102099E-2</v>
      </c>
      <c r="T1440" t="s">
        <v>4388</v>
      </c>
      <c r="U1440" t="s">
        <v>4388</v>
      </c>
      <c r="V1440" s="5" t="s">
        <v>4390</v>
      </c>
      <c r="W1440" s="5">
        <v>0</v>
      </c>
      <c r="X1440" s="4">
        <v>-8.8872655722679536E-5</v>
      </c>
      <c r="Y1440" s="6">
        <v>-2</v>
      </c>
      <c r="Z1440" s="4">
        <v>-8.9647234437746984E-5</v>
      </c>
      <c r="AA1440" s="5">
        <v>2955</v>
      </c>
      <c r="AC1440" s="16" t="str">
        <f t="shared" si="132"/>
        <v/>
      </c>
      <c r="AD1440" s="16" t="str">
        <f t="shared" si="133"/>
        <v/>
      </c>
      <c r="AE1440" s="16" t="str">
        <f t="shared" si="134"/>
        <v/>
      </c>
      <c r="AF1440" s="16" t="str">
        <f t="shared" si="135"/>
        <v/>
      </c>
      <c r="AG1440" s="16">
        <f t="shared" si="136"/>
        <v>1.1936388686379419E-2</v>
      </c>
      <c r="AH1440" s="16" t="str">
        <f t="shared" si="137"/>
        <v/>
      </c>
      <c r="AI1440" s="17" t="str">
        <f>IF('Peer Comparison Tool'!$D$11="NR","",IF($C1440='Peer Comparison Tool'!$D$9,COUNT('ALLL &lt;50B Database'!$AI$1:AI1439)+1,""))</f>
        <v/>
      </c>
    </row>
    <row r="1441" spans="1:35" x14ac:dyDescent="0.25">
      <c r="A1441" t="s">
        <v>1011</v>
      </c>
      <c r="B1441">
        <v>867070</v>
      </c>
      <c r="C1441" s="5" t="s">
        <v>926</v>
      </c>
      <c r="D1441" s="5" t="s">
        <v>4390</v>
      </c>
      <c r="E1441" s="5" t="s">
        <v>4388</v>
      </c>
      <c r="F1441" s="2">
        <v>2116</v>
      </c>
      <c r="G1441" s="2">
        <v>479120</v>
      </c>
      <c r="H1441" s="2">
        <v>239549</v>
      </c>
      <c r="I1441" s="2">
        <v>11586</v>
      </c>
      <c r="J1441" s="2">
        <v>227963</v>
      </c>
      <c r="K1441" s="33">
        <v>9.2822080776266327E-3</v>
      </c>
      <c r="L1441" s="2">
        <v>2014</v>
      </c>
      <c r="M1441" s="2">
        <v>452077</v>
      </c>
      <c r="N1441" s="2">
        <v>232191</v>
      </c>
      <c r="O1441" s="33">
        <v>8.6738934756299766E-3</v>
      </c>
      <c r="P1441" s="2">
        <v>2040</v>
      </c>
      <c r="Q1441" s="2">
        <v>461938</v>
      </c>
      <c r="R1441" s="2">
        <v>235351</v>
      </c>
      <c r="S1441" s="35">
        <v>8.6679045340788859E-3</v>
      </c>
      <c r="T1441" t="s">
        <v>4388</v>
      </c>
      <c r="U1441" t="s">
        <v>4388</v>
      </c>
      <c r="V1441" s="5" t="s">
        <v>4390</v>
      </c>
      <c r="W1441" s="5">
        <v>0</v>
      </c>
      <c r="X1441" s="4">
        <v>6.1430354354774681E-4</v>
      </c>
      <c r="Y1441" s="6">
        <v>76</v>
      </c>
      <c r="Z1441" s="4">
        <v>-5.9889415510907401E-6</v>
      </c>
      <c r="AA1441" s="5">
        <v>4006</v>
      </c>
      <c r="AC1441" s="16" t="str">
        <f t="shared" si="132"/>
        <v/>
      </c>
      <c r="AD1441" s="16" t="str">
        <f t="shared" si="133"/>
        <v/>
      </c>
      <c r="AE1441" s="16" t="str">
        <f t="shared" si="134"/>
        <v/>
      </c>
      <c r="AF1441" s="16" t="str">
        <f t="shared" si="135"/>
        <v/>
      </c>
      <c r="AG1441" s="16">
        <f t="shared" si="136"/>
        <v>9.2822080776266327E-3</v>
      </c>
      <c r="AH1441" s="16" t="str">
        <f t="shared" si="137"/>
        <v/>
      </c>
      <c r="AI1441" s="17" t="str">
        <f>IF('Peer Comparison Tool'!$D$11="NR","",IF($C1441='Peer Comparison Tool'!$D$9,COUNT('ALLL &lt;50B Database'!$AI$1:AI1440)+1,""))</f>
        <v/>
      </c>
    </row>
    <row r="1442" spans="1:35" x14ac:dyDescent="0.25">
      <c r="A1442" t="s">
        <v>1728</v>
      </c>
      <c r="B1442">
        <v>900034</v>
      </c>
      <c r="C1442" s="5" t="s">
        <v>1695</v>
      </c>
      <c r="D1442" s="5" t="s">
        <v>4390</v>
      </c>
      <c r="E1442" s="5" t="s">
        <v>4388</v>
      </c>
      <c r="F1442" s="2">
        <v>4851</v>
      </c>
      <c r="G1442" s="2">
        <v>478692</v>
      </c>
      <c r="H1442" s="2">
        <v>327139</v>
      </c>
      <c r="I1442" s="2">
        <v>61506</v>
      </c>
      <c r="J1442" s="2">
        <v>265633</v>
      </c>
      <c r="K1442" s="33">
        <v>1.8262038225672263E-2</v>
      </c>
      <c r="L1442" s="2">
        <v>4732</v>
      </c>
      <c r="M1442" s="2">
        <v>382595</v>
      </c>
      <c r="N1442" s="2">
        <v>280996</v>
      </c>
      <c r="O1442" s="33">
        <v>1.6840097367934063E-2</v>
      </c>
      <c r="P1442" s="2">
        <v>4755</v>
      </c>
      <c r="Q1442" s="2">
        <v>393943</v>
      </c>
      <c r="R1442" s="2">
        <v>281547</v>
      </c>
      <c r="S1442" s="35">
        <v>1.6888832060011294E-2</v>
      </c>
      <c r="T1442" t="s">
        <v>4388</v>
      </c>
      <c r="U1442" t="s">
        <v>4388</v>
      </c>
      <c r="V1442" s="5" t="s">
        <v>4390</v>
      </c>
      <c r="W1442" s="5">
        <v>0</v>
      </c>
      <c r="X1442" s="4">
        <v>1.3732061656609694E-3</v>
      </c>
      <c r="Y1442" s="6">
        <v>96</v>
      </c>
      <c r="Z1442" s="4">
        <v>4.8734692077230524E-5</v>
      </c>
      <c r="AA1442" s="5">
        <v>793</v>
      </c>
      <c r="AC1442" s="16" t="str">
        <f t="shared" si="132"/>
        <v/>
      </c>
      <c r="AD1442" s="16" t="str">
        <f t="shared" si="133"/>
        <v/>
      </c>
      <c r="AE1442" s="16" t="str">
        <f t="shared" si="134"/>
        <v/>
      </c>
      <c r="AF1442" s="16" t="str">
        <f t="shared" si="135"/>
        <v/>
      </c>
      <c r="AG1442" s="16">
        <f t="shared" si="136"/>
        <v>1.8262038225672263E-2</v>
      </c>
      <c r="AH1442" s="16" t="str">
        <f t="shared" si="137"/>
        <v/>
      </c>
      <c r="AI1442" s="17" t="str">
        <f>IF('Peer Comparison Tool'!$D$11="NR","",IF($C1442='Peer Comparison Tool'!$D$9,COUNT('ALLL &lt;50B Database'!$AI$1:AI1441)+1,""))</f>
        <v/>
      </c>
    </row>
    <row r="1443" spans="1:35" x14ac:dyDescent="0.25">
      <c r="A1443" t="s">
        <v>1453</v>
      </c>
      <c r="B1443">
        <v>175140</v>
      </c>
      <c r="C1443" s="5" t="s">
        <v>4163</v>
      </c>
      <c r="D1443" s="5" t="s">
        <v>4387</v>
      </c>
      <c r="E1443" s="5" t="s">
        <v>4388</v>
      </c>
      <c r="F1443" s="2">
        <v>4324</v>
      </c>
      <c r="G1443" s="2">
        <v>478517</v>
      </c>
      <c r="H1443" s="2">
        <v>332402</v>
      </c>
      <c r="I1443" s="2">
        <v>326</v>
      </c>
      <c r="J1443" s="2">
        <v>332076</v>
      </c>
      <c r="K1443" s="33">
        <v>1.3021115648225105E-2</v>
      </c>
      <c r="L1443" s="2">
        <v>3678</v>
      </c>
      <c r="M1443" s="2">
        <v>425790</v>
      </c>
      <c r="N1443" s="2">
        <v>302083</v>
      </c>
      <c r="O1443" s="33">
        <v>1.2175461710854301E-2</v>
      </c>
      <c r="P1443" s="2">
        <v>3811</v>
      </c>
      <c r="Q1443" s="2">
        <v>441704</v>
      </c>
      <c r="R1443" s="2">
        <v>307320</v>
      </c>
      <c r="S1443" s="35">
        <v>1.2400754913445269E-2</v>
      </c>
      <c r="T1443" t="s">
        <v>4388</v>
      </c>
      <c r="U1443" t="s">
        <v>4388</v>
      </c>
      <c r="V1443" s="5" t="s">
        <v>4387</v>
      </c>
      <c r="W1443" s="5">
        <v>0</v>
      </c>
      <c r="X1443" s="4">
        <v>6.2036073477983629E-4</v>
      </c>
      <c r="Y1443" s="6">
        <v>513</v>
      </c>
      <c r="Z1443" s="4">
        <v>2.2529320259096798E-4</v>
      </c>
      <c r="AA1443" s="5">
        <v>2421</v>
      </c>
      <c r="AC1443" s="16" t="str">
        <f t="shared" si="132"/>
        <v/>
      </c>
      <c r="AD1443" s="16" t="str">
        <f t="shared" si="133"/>
        <v/>
      </c>
      <c r="AE1443" s="16" t="str">
        <f t="shared" si="134"/>
        <v/>
      </c>
      <c r="AF1443" s="16" t="str">
        <f t="shared" si="135"/>
        <v/>
      </c>
      <c r="AG1443" s="16">
        <f t="shared" si="136"/>
        <v>1.3021115648225105E-2</v>
      </c>
      <c r="AH1443" s="16" t="str">
        <f t="shared" si="137"/>
        <v/>
      </c>
      <c r="AI1443" s="17" t="str">
        <f>IF('Peer Comparison Tool'!$D$11="NR","",IF($C1443='Peer Comparison Tool'!$D$9,COUNT('ALLL &lt;50B Database'!$AI$1:AI1442)+1,""))</f>
        <v/>
      </c>
    </row>
    <row r="1444" spans="1:35" x14ac:dyDescent="0.25">
      <c r="A1444" t="s">
        <v>156</v>
      </c>
      <c r="B1444">
        <v>530655</v>
      </c>
      <c r="C1444" s="5" t="s">
        <v>1389</v>
      </c>
      <c r="D1444" s="5" t="s">
        <v>4390</v>
      </c>
      <c r="E1444" s="5" t="s">
        <v>4388</v>
      </c>
      <c r="F1444" s="2">
        <v>4639</v>
      </c>
      <c r="G1444" s="2">
        <v>477971</v>
      </c>
      <c r="H1444" s="2">
        <v>276400</v>
      </c>
      <c r="I1444" s="2">
        <v>24101</v>
      </c>
      <c r="J1444" s="2">
        <v>252299</v>
      </c>
      <c r="K1444" s="33">
        <v>1.8386913939413156E-2</v>
      </c>
      <c r="L1444" s="2">
        <v>3713</v>
      </c>
      <c r="M1444" s="2">
        <v>369283</v>
      </c>
      <c r="N1444" s="2">
        <v>225274</v>
      </c>
      <c r="O1444" s="33">
        <v>1.6482150625460549E-2</v>
      </c>
      <c r="P1444" s="2">
        <v>4011</v>
      </c>
      <c r="Q1444" s="2">
        <v>435913</v>
      </c>
      <c r="R1444" s="2">
        <v>251479</v>
      </c>
      <c r="S1444" s="35">
        <v>1.5949641918410681E-2</v>
      </c>
      <c r="T1444" t="s">
        <v>4388</v>
      </c>
      <c r="U1444" t="s">
        <v>4388</v>
      </c>
      <c r="V1444" s="5" t="s">
        <v>4390</v>
      </c>
      <c r="W1444" s="5">
        <v>0</v>
      </c>
      <c r="X1444" s="4">
        <v>2.4372720210024748E-3</v>
      </c>
      <c r="Y1444" s="6">
        <v>628</v>
      </c>
      <c r="Z1444" s="4">
        <v>-5.3250870704986755E-4</v>
      </c>
      <c r="AA1444" s="5">
        <v>776</v>
      </c>
      <c r="AC1444" s="16" t="str">
        <f t="shared" si="132"/>
        <v/>
      </c>
      <c r="AD1444" s="16" t="str">
        <f t="shared" si="133"/>
        <v/>
      </c>
      <c r="AE1444" s="16" t="str">
        <f t="shared" si="134"/>
        <v/>
      </c>
      <c r="AF1444" s="16" t="str">
        <f t="shared" si="135"/>
        <v/>
      </c>
      <c r="AG1444" s="16">
        <f t="shared" si="136"/>
        <v>1.8386913939413156E-2</v>
      </c>
      <c r="AH1444" s="16" t="str">
        <f t="shared" si="137"/>
        <v/>
      </c>
      <c r="AI1444" s="17" t="str">
        <f>IF('Peer Comparison Tool'!$D$11="NR","",IF($C1444='Peer Comparison Tool'!$D$9,COUNT('ALLL &lt;50B Database'!$AI$1:AI1443)+1,""))</f>
        <v/>
      </c>
    </row>
    <row r="1445" spans="1:35" x14ac:dyDescent="0.25">
      <c r="A1445" t="s">
        <v>1723</v>
      </c>
      <c r="B1445">
        <v>734350</v>
      </c>
      <c r="C1445" s="5" t="s">
        <v>1695</v>
      </c>
      <c r="D1445" s="5" t="s">
        <v>4390</v>
      </c>
      <c r="E1445" s="5" t="s">
        <v>4388</v>
      </c>
      <c r="F1445" s="2">
        <v>3981</v>
      </c>
      <c r="G1445" s="2">
        <v>476276</v>
      </c>
      <c r="H1445" s="2">
        <v>331346</v>
      </c>
      <c r="I1445" s="2">
        <v>22122</v>
      </c>
      <c r="J1445" s="2">
        <v>309224</v>
      </c>
      <c r="K1445" s="33">
        <v>1.287416241947585E-2</v>
      </c>
      <c r="L1445" s="2">
        <v>2022</v>
      </c>
      <c r="M1445" s="2">
        <v>465860</v>
      </c>
      <c r="N1445" s="2">
        <v>313912</v>
      </c>
      <c r="O1445" s="33">
        <v>6.4412956497362315E-3</v>
      </c>
      <c r="P1445" s="2">
        <v>2604</v>
      </c>
      <c r="Q1445" s="2">
        <v>445459</v>
      </c>
      <c r="R1445" s="2">
        <v>316939</v>
      </c>
      <c r="S1445" s="35">
        <v>8.2160920555690523E-3</v>
      </c>
      <c r="T1445" t="s">
        <v>4388</v>
      </c>
      <c r="U1445" t="s">
        <v>4388</v>
      </c>
      <c r="V1445" s="5" t="s">
        <v>4390</v>
      </c>
      <c r="W1445" s="5">
        <v>0</v>
      </c>
      <c r="X1445" s="4">
        <v>4.6580703639067973E-3</v>
      </c>
      <c r="Y1445" s="6">
        <v>1377</v>
      </c>
      <c r="Z1445" s="4">
        <v>1.7747964058328208E-3</v>
      </c>
      <c r="AA1445" s="5">
        <v>2505</v>
      </c>
      <c r="AC1445" s="16" t="str">
        <f t="shared" si="132"/>
        <v/>
      </c>
      <c r="AD1445" s="16" t="str">
        <f t="shared" si="133"/>
        <v/>
      </c>
      <c r="AE1445" s="16" t="str">
        <f t="shared" si="134"/>
        <v/>
      </c>
      <c r="AF1445" s="16" t="str">
        <f t="shared" si="135"/>
        <v/>
      </c>
      <c r="AG1445" s="16">
        <f t="shared" si="136"/>
        <v>1.287416241947585E-2</v>
      </c>
      <c r="AH1445" s="16" t="str">
        <f t="shared" si="137"/>
        <v/>
      </c>
      <c r="AI1445" s="17" t="str">
        <f>IF('Peer Comparison Tool'!$D$11="NR","",IF($C1445='Peer Comparison Tool'!$D$9,COUNT('ALLL &lt;50B Database'!$AI$1:AI1444)+1,""))</f>
        <v/>
      </c>
    </row>
    <row r="1446" spans="1:35" x14ac:dyDescent="0.25">
      <c r="A1446" t="s">
        <v>1417</v>
      </c>
      <c r="B1446">
        <v>273550</v>
      </c>
      <c r="C1446" s="5" t="s">
        <v>1389</v>
      </c>
      <c r="D1446" s="5" t="s">
        <v>4390</v>
      </c>
      <c r="E1446" s="5" t="s">
        <v>4388</v>
      </c>
      <c r="F1446" s="2">
        <v>3345</v>
      </c>
      <c r="G1446" s="2">
        <v>476061</v>
      </c>
      <c r="H1446" s="2">
        <v>244264</v>
      </c>
      <c r="I1446" s="2">
        <v>22337</v>
      </c>
      <c r="J1446" s="2">
        <v>221927</v>
      </c>
      <c r="K1446" s="33">
        <v>1.5072523847931977E-2</v>
      </c>
      <c r="L1446" s="2">
        <v>3030</v>
      </c>
      <c r="M1446" s="2">
        <v>429499</v>
      </c>
      <c r="N1446" s="2">
        <v>229952</v>
      </c>
      <c r="O1446" s="33">
        <v>1.3176662955747286E-2</v>
      </c>
      <c r="P1446" s="2">
        <v>3053</v>
      </c>
      <c r="Q1446" s="2">
        <v>442044</v>
      </c>
      <c r="R1446" s="2">
        <v>226784</v>
      </c>
      <c r="S1446" s="35">
        <v>1.3462149005220827E-2</v>
      </c>
      <c r="T1446" t="s">
        <v>4388</v>
      </c>
      <c r="U1446" t="s">
        <v>4388</v>
      </c>
      <c r="V1446" s="5" t="s">
        <v>4390</v>
      </c>
      <c r="W1446" s="5">
        <v>0</v>
      </c>
      <c r="X1446" s="4">
        <v>1.6103748427111503E-3</v>
      </c>
      <c r="Y1446" s="6">
        <v>292</v>
      </c>
      <c r="Z1446" s="4">
        <v>2.8548604947354131E-4</v>
      </c>
      <c r="AA1446" s="5">
        <v>1586</v>
      </c>
      <c r="AC1446" s="16" t="str">
        <f t="shared" si="132"/>
        <v/>
      </c>
      <c r="AD1446" s="16" t="str">
        <f t="shared" si="133"/>
        <v/>
      </c>
      <c r="AE1446" s="16" t="str">
        <f t="shared" si="134"/>
        <v/>
      </c>
      <c r="AF1446" s="16" t="str">
        <f t="shared" si="135"/>
        <v/>
      </c>
      <c r="AG1446" s="16">
        <f t="shared" si="136"/>
        <v>1.5072523847931977E-2</v>
      </c>
      <c r="AH1446" s="16" t="str">
        <f t="shared" si="137"/>
        <v/>
      </c>
      <c r="AI1446" s="17" t="str">
        <f>IF('Peer Comparison Tool'!$D$11="NR","",IF($C1446='Peer Comparison Tool'!$D$9,COUNT('ALLL &lt;50B Database'!$AI$1:AI1445)+1,""))</f>
        <v/>
      </c>
    </row>
    <row r="1447" spans="1:35" x14ac:dyDescent="0.25">
      <c r="A1447" t="s">
        <v>2363</v>
      </c>
      <c r="B1447">
        <v>317258</v>
      </c>
      <c r="C1447" s="5" t="s">
        <v>2299</v>
      </c>
      <c r="D1447" s="5" t="s">
        <v>4390</v>
      </c>
      <c r="E1447" s="5" t="s">
        <v>4388</v>
      </c>
      <c r="F1447" s="2">
        <v>2753</v>
      </c>
      <c r="G1447" s="2">
        <v>475868</v>
      </c>
      <c r="H1447" s="2">
        <v>305800</v>
      </c>
      <c r="I1447" s="2">
        <v>11966</v>
      </c>
      <c r="J1447" s="2">
        <v>293834</v>
      </c>
      <c r="K1447" s="33">
        <v>9.369235690900304E-3</v>
      </c>
      <c r="L1447" s="2">
        <v>2555</v>
      </c>
      <c r="M1447" s="2">
        <v>402142</v>
      </c>
      <c r="N1447" s="2">
        <v>303613</v>
      </c>
      <c r="O1447" s="33">
        <v>8.415318184662712E-3</v>
      </c>
      <c r="P1447" s="2">
        <v>2555</v>
      </c>
      <c r="Q1447" s="2">
        <v>391364</v>
      </c>
      <c r="R1447" s="2">
        <v>302995</v>
      </c>
      <c r="S1447" s="35">
        <v>8.4324823841977585E-3</v>
      </c>
      <c r="T1447" t="s">
        <v>4388</v>
      </c>
      <c r="U1447" t="s">
        <v>4388</v>
      </c>
      <c r="V1447" s="5" t="s">
        <v>4390</v>
      </c>
      <c r="W1447" s="5">
        <v>0</v>
      </c>
      <c r="X1447" s="4">
        <v>9.3675330670254554E-4</v>
      </c>
      <c r="Y1447" s="6">
        <v>198</v>
      </c>
      <c r="Z1447" s="4">
        <v>1.716419953504654E-5</v>
      </c>
      <c r="AA1447" s="5">
        <v>3975</v>
      </c>
      <c r="AC1447" s="16" t="str">
        <f t="shared" si="132"/>
        <v/>
      </c>
      <c r="AD1447" s="16" t="str">
        <f t="shared" si="133"/>
        <v/>
      </c>
      <c r="AE1447" s="16" t="str">
        <f t="shared" si="134"/>
        <v/>
      </c>
      <c r="AF1447" s="16" t="str">
        <f t="shared" si="135"/>
        <v/>
      </c>
      <c r="AG1447" s="16">
        <f t="shared" si="136"/>
        <v>9.369235690900304E-3</v>
      </c>
      <c r="AH1447" s="16" t="str">
        <f t="shared" si="137"/>
        <v/>
      </c>
      <c r="AI1447" s="17" t="str">
        <f>IF('Peer Comparison Tool'!$D$11="NR","",IF($C1447='Peer Comparison Tool'!$D$9,COUNT('ALLL &lt;50B Database'!$AI$1:AI1446)+1,""))</f>
        <v/>
      </c>
    </row>
    <row r="1448" spans="1:35" x14ac:dyDescent="0.25">
      <c r="A1448" t="s">
        <v>1418</v>
      </c>
      <c r="B1448">
        <v>144052</v>
      </c>
      <c r="C1448" s="5" t="s">
        <v>1389</v>
      </c>
      <c r="D1448" s="5" t="s">
        <v>4390</v>
      </c>
      <c r="E1448" s="5" t="s">
        <v>4388</v>
      </c>
      <c r="F1448" s="2">
        <v>4037</v>
      </c>
      <c r="G1448" s="2">
        <v>475418</v>
      </c>
      <c r="H1448" s="2">
        <v>310563</v>
      </c>
      <c r="I1448" s="2">
        <v>18193</v>
      </c>
      <c r="J1448" s="2">
        <v>292370</v>
      </c>
      <c r="K1448" s="33">
        <v>1.3807846222252625E-2</v>
      </c>
      <c r="L1448" s="2">
        <v>3931</v>
      </c>
      <c r="M1448" s="2">
        <v>444393</v>
      </c>
      <c r="N1448" s="2">
        <v>284703</v>
      </c>
      <c r="O1448" s="33">
        <v>1.3807371190328167E-2</v>
      </c>
      <c r="P1448" s="2">
        <v>3962</v>
      </c>
      <c r="Q1448" s="2">
        <v>429306</v>
      </c>
      <c r="R1448" s="2">
        <v>286380</v>
      </c>
      <c r="S1448" s="35">
        <v>1.3834764997555695E-2</v>
      </c>
      <c r="T1448" t="s">
        <v>4388</v>
      </c>
      <c r="U1448" t="s">
        <v>4388</v>
      </c>
      <c r="V1448" s="5" t="s">
        <v>4390</v>
      </c>
      <c r="W1448" s="5">
        <v>0</v>
      </c>
      <c r="X1448" s="4">
        <v>-2.6918775303070783E-5</v>
      </c>
      <c r="Y1448" s="6">
        <v>75</v>
      </c>
      <c r="Z1448" s="4">
        <v>2.7393807227528433E-5</v>
      </c>
      <c r="AA1448" s="5">
        <v>2065</v>
      </c>
      <c r="AC1448" s="16" t="str">
        <f t="shared" si="132"/>
        <v/>
      </c>
      <c r="AD1448" s="16" t="str">
        <f t="shared" si="133"/>
        <v/>
      </c>
      <c r="AE1448" s="16" t="str">
        <f t="shared" si="134"/>
        <v/>
      </c>
      <c r="AF1448" s="16" t="str">
        <f t="shared" si="135"/>
        <v/>
      </c>
      <c r="AG1448" s="16">
        <f t="shared" si="136"/>
        <v>1.3807846222252625E-2</v>
      </c>
      <c r="AH1448" s="16" t="str">
        <f t="shared" si="137"/>
        <v/>
      </c>
      <c r="AI1448" s="17" t="str">
        <f>IF('Peer Comparison Tool'!$D$11="NR","",IF($C1448='Peer Comparison Tool'!$D$9,COUNT('ALLL &lt;50B Database'!$AI$1:AI1447)+1,""))</f>
        <v/>
      </c>
    </row>
    <row r="1449" spans="1:35" x14ac:dyDescent="0.25">
      <c r="A1449" t="s">
        <v>3449</v>
      </c>
      <c r="B1449">
        <v>1479470</v>
      </c>
      <c r="C1449" s="5" t="s">
        <v>3374</v>
      </c>
      <c r="D1449" s="5" t="s">
        <v>4390</v>
      </c>
      <c r="E1449" s="5" t="s">
        <v>4388</v>
      </c>
      <c r="F1449" s="2">
        <v>3929</v>
      </c>
      <c r="G1449" s="2">
        <v>475083</v>
      </c>
      <c r="H1449" s="2">
        <v>338212</v>
      </c>
      <c r="I1449" s="2">
        <v>27507</v>
      </c>
      <c r="J1449" s="2">
        <v>310705</v>
      </c>
      <c r="K1449" s="33">
        <v>1.2645435380827474E-2</v>
      </c>
      <c r="L1449" s="2">
        <v>3831</v>
      </c>
      <c r="M1449" s="2">
        <v>415569</v>
      </c>
      <c r="N1449" s="2">
        <v>318260</v>
      </c>
      <c r="O1449" s="33">
        <v>1.2037327970841451E-2</v>
      </c>
      <c r="P1449" s="2">
        <v>3877</v>
      </c>
      <c r="Q1449" s="2">
        <v>428485</v>
      </c>
      <c r="R1449" s="2">
        <v>311444</v>
      </c>
      <c r="S1449" s="35">
        <v>1.2448465855819987E-2</v>
      </c>
      <c r="T1449" t="s">
        <v>4388</v>
      </c>
      <c r="U1449" t="s">
        <v>4388</v>
      </c>
      <c r="V1449" s="5" t="s">
        <v>4390</v>
      </c>
      <c r="W1449" s="5">
        <v>0</v>
      </c>
      <c r="X1449" s="4">
        <v>1.969695250074871E-4</v>
      </c>
      <c r="Y1449" s="6">
        <v>52</v>
      </c>
      <c r="Z1449" s="4">
        <v>4.1113788497853555E-4</v>
      </c>
      <c r="AA1449" s="5">
        <v>2616</v>
      </c>
      <c r="AC1449" s="16" t="str">
        <f t="shared" si="132"/>
        <v/>
      </c>
      <c r="AD1449" s="16" t="str">
        <f t="shared" si="133"/>
        <v/>
      </c>
      <c r="AE1449" s="16" t="str">
        <f t="shared" si="134"/>
        <v/>
      </c>
      <c r="AF1449" s="16" t="str">
        <f t="shared" si="135"/>
        <v/>
      </c>
      <c r="AG1449" s="16">
        <f t="shared" si="136"/>
        <v>1.2645435380827474E-2</v>
      </c>
      <c r="AH1449" s="16" t="str">
        <f t="shared" si="137"/>
        <v/>
      </c>
      <c r="AI1449" s="17" t="str">
        <f>IF('Peer Comparison Tool'!$D$11="NR","",IF($C1449='Peer Comparison Tool'!$D$9,COUNT('ALLL &lt;50B Database'!$AI$1:AI1448)+1,""))</f>
        <v/>
      </c>
    </row>
    <row r="1450" spans="1:35" x14ac:dyDescent="0.25">
      <c r="A1450" t="s">
        <v>4218</v>
      </c>
      <c r="B1450">
        <v>24949</v>
      </c>
      <c r="C1450" s="5" t="s">
        <v>4163</v>
      </c>
      <c r="D1450" s="5" t="s">
        <v>4390</v>
      </c>
      <c r="E1450" s="5" t="s">
        <v>4388</v>
      </c>
      <c r="F1450" s="2">
        <v>6589</v>
      </c>
      <c r="G1450" s="2">
        <v>474091</v>
      </c>
      <c r="H1450" s="2">
        <v>322067</v>
      </c>
      <c r="I1450" s="2">
        <v>23010</v>
      </c>
      <c r="J1450" s="2">
        <v>299057</v>
      </c>
      <c r="K1450" s="33">
        <v>2.2032589105086989E-2</v>
      </c>
      <c r="L1450" s="2">
        <v>6094</v>
      </c>
      <c r="M1450" s="2">
        <v>386472</v>
      </c>
      <c r="N1450" s="2">
        <v>275912</v>
      </c>
      <c r="O1450" s="33">
        <v>2.2086752297834092E-2</v>
      </c>
      <c r="P1450" s="2">
        <v>6526</v>
      </c>
      <c r="Q1450" s="2">
        <v>382429</v>
      </c>
      <c r="R1450" s="2">
        <v>284367</v>
      </c>
      <c r="S1450" s="35">
        <v>2.2949217032918728E-2</v>
      </c>
      <c r="T1450" t="s">
        <v>4388</v>
      </c>
      <c r="U1450" t="s">
        <v>4388</v>
      </c>
      <c r="V1450" s="5" t="s">
        <v>4390</v>
      </c>
      <c r="W1450" s="5">
        <v>0</v>
      </c>
      <c r="X1450" s="4">
        <v>-9.1662792783173824E-4</v>
      </c>
      <c r="Y1450" s="6">
        <v>63</v>
      </c>
      <c r="Z1450" s="4">
        <v>8.6246473508463581E-4</v>
      </c>
      <c r="AA1450" s="5">
        <v>391</v>
      </c>
      <c r="AC1450" s="16" t="str">
        <f t="shared" si="132"/>
        <v/>
      </c>
      <c r="AD1450" s="16" t="str">
        <f t="shared" si="133"/>
        <v/>
      </c>
      <c r="AE1450" s="16" t="str">
        <f t="shared" si="134"/>
        <v/>
      </c>
      <c r="AF1450" s="16" t="str">
        <f t="shared" si="135"/>
        <v/>
      </c>
      <c r="AG1450" s="16">
        <f t="shared" si="136"/>
        <v>2.2032589105086989E-2</v>
      </c>
      <c r="AH1450" s="16" t="str">
        <f t="shared" si="137"/>
        <v/>
      </c>
      <c r="AI1450" s="17" t="str">
        <f>IF('Peer Comparison Tool'!$D$11="NR","",IF($C1450='Peer Comparison Tool'!$D$9,COUNT('ALLL &lt;50B Database'!$AI$1:AI1449)+1,""))</f>
        <v/>
      </c>
    </row>
    <row r="1451" spans="1:35" x14ac:dyDescent="0.25">
      <c r="A1451" t="s">
        <v>1125</v>
      </c>
      <c r="B1451">
        <v>2820604</v>
      </c>
      <c r="C1451" s="5" t="s">
        <v>3603</v>
      </c>
      <c r="D1451" s="5" t="s">
        <v>4390</v>
      </c>
      <c r="E1451" s="5" t="s">
        <v>4388</v>
      </c>
      <c r="F1451" s="2">
        <v>4478</v>
      </c>
      <c r="G1451" s="2">
        <v>473944</v>
      </c>
      <c r="H1451" s="2">
        <v>358584</v>
      </c>
      <c r="I1451" s="2">
        <v>31686</v>
      </c>
      <c r="J1451" s="2">
        <v>326898</v>
      </c>
      <c r="K1451" s="33">
        <v>1.3698462517360155E-2</v>
      </c>
      <c r="L1451" s="2">
        <v>1649</v>
      </c>
      <c r="M1451" s="2">
        <v>206065</v>
      </c>
      <c r="N1451" s="2">
        <v>153332</v>
      </c>
      <c r="O1451" s="33">
        <v>1.0754441342968199E-2</v>
      </c>
      <c r="P1451" s="2">
        <v>1702</v>
      </c>
      <c r="Q1451" s="2">
        <v>196591</v>
      </c>
      <c r="R1451" s="2">
        <v>153964</v>
      </c>
      <c r="S1451" s="35">
        <v>1.1054532228313112E-2</v>
      </c>
      <c r="T1451" t="s">
        <v>4388</v>
      </c>
      <c r="U1451" t="s">
        <v>4388</v>
      </c>
      <c r="V1451" s="5" t="s">
        <v>4390</v>
      </c>
      <c r="W1451" s="5">
        <v>0</v>
      </c>
      <c r="X1451" s="4">
        <v>2.6439302890470424E-3</v>
      </c>
      <c r="Y1451" s="6">
        <v>2776</v>
      </c>
      <c r="Z1451" s="4">
        <v>3.0009088534491309E-4</v>
      </c>
      <c r="AA1451" s="5">
        <v>2113</v>
      </c>
      <c r="AC1451" s="16" t="str">
        <f t="shared" si="132"/>
        <v/>
      </c>
      <c r="AD1451" s="16" t="str">
        <f t="shared" si="133"/>
        <v/>
      </c>
      <c r="AE1451" s="16" t="str">
        <f t="shared" si="134"/>
        <v/>
      </c>
      <c r="AF1451" s="16" t="str">
        <f t="shared" si="135"/>
        <v/>
      </c>
      <c r="AG1451" s="16">
        <f t="shared" si="136"/>
        <v>1.3698462517360155E-2</v>
      </c>
      <c r="AH1451" s="16" t="str">
        <f t="shared" si="137"/>
        <v/>
      </c>
      <c r="AI1451" s="17" t="str">
        <f>IF('Peer Comparison Tool'!$D$11="NR","",IF($C1451='Peer Comparison Tool'!$D$9,COUNT('ALLL &lt;50B Database'!$AI$1:AI1450)+1,""))</f>
        <v/>
      </c>
    </row>
    <row r="1452" spans="1:35" x14ac:dyDescent="0.25">
      <c r="A1452" t="s">
        <v>29</v>
      </c>
      <c r="B1452">
        <v>929932</v>
      </c>
      <c r="C1452" s="5" t="s">
        <v>6</v>
      </c>
      <c r="D1452" s="5" t="s">
        <v>4390</v>
      </c>
      <c r="E1452" s="5" t="s">
        <v>4388</v>
      </c>
      <c r="F1452" s="2">
        <v>5362</v>
      </c>
      <c r="G1452" s="2">
        <v>473663</v>
      </c>
      <c r="H1452" s="2">
        <v>299617</v>
      </c>
      <c r="I1452" s="2">
        <v>47775</v>
      </c>
      <c r="J1452" s="2">
        <v>251842</v>
      </c>
      <c r="K1452" s="33">
        <v>2.1291126976437608E-2</v>
      </c>
      <c r="L1452" s="2">
        <v>5280</v>
      </c>
      <c r="M1452" s="2">
        <v>426453</v>
      </c>
      <c r="N1452" s="2">
        <v>261873</v>
      </c>
      <c r="O1452" s="33">
        <v>2.01624451547124E-2</v>
      </c>
      <c r="P1452" s="2">
        <v>5318</v>
      </c>
      <c r="Q1452" s="2">
        <v>423061</v>
      </c>
      <c r="R1452" s="2">
        <v>263606</v>
      </c>
      <c r="S1452" s="35">
        <v>2.0174047631692754E-2</v>
      </c>
      <c r="T1452" t="s">
        <v>4388</v>
      </c>
      <c r="U1452" t="s">
        <v>4388</v>
      </c>
      <c r="V1452" s="5" t="s">
        <v>4390</v>
      </c>
      <c r="W1452" s="5">
        <v>0</v>
      </c>
      <c r="X1452" s="4">
        <v>1.1170793447448542E-3</v>
      </c>
      <c r="Y1452" s="6">
        <v>44</v>
      </c>
      <c r="Z1452" s="4">
        <v>1.1602476980353965E-5</v>
      </c>
      <c r="AA1452" s="5">
        <v>442</v>
      </c>
      <c r="AC1452" s="16" t="str">
        <f t="shared" si="132"/>
        <v/>
      </c>
      <c r="AD1452" s="16" t="str">
        <f t="shared" si="133"/>
        <v/>
      </c>
      <c r="AE1452" s="16" t="str">
        <f t="shared" si="134"/>
        <v/>
      </c>
      <c r="AF1452" s="16" t="str">
        <f t="shared" si="135"/>
        <v/>
      </c>
      <c r="AG1452" s="16">
        <f t="shared" si="136"/>
        <v>2.1291126976437608E-2</v>
      </c>
      <c r="AH1452" s="16" t="str">
        <f t="shared" si="137"/>
        <v/>
      </c>
      <c r="AI1452" s="17" t="str">
        <f>IF('Peer Comparison Tool'!$D$11="NR","",IF($C1452='Peer Comparison Tool'!$D$9,COUNT('ALLL &lt;50B Database'!$AI$1:AI1451)+1,""))</f>
        <v/>
      </c>
    </row>
    <row r="1453" spans="1:35" x14ac:dyDescent="0.25">
      <c r="A1453" t="s">
        <v>4121</v>
      </c>
      <c r="B1453">
        <v>133579</v>
      </c>
      <c r="C1453" s="5" t="s">
        <v>4118</v>
      </c>
      <c r="D1453" s="5" t="s">
        <v>4387</v>
      </c>
      <c r="E1453" s="5" t="s">
        <v>4388</v>
      </c>
      <c r="F1453" s="2">
        <v>4197</v>
      </c>
      <c r="G1453" s="2">
        <v>473435</v>
      </c>
      <c r="H1453" s="2">
        <v>372157</v>
      </c>
      <c r="I1453" s="2">
        <v>27361</v>
      </c>
      <c r="J1453" s="2">
        <v>344796</v>
      </c>
      <c r="K1453" s="33">
        <v>1.2172414993213379E-2</v>
      </c>
      <c r="L1453" s="2">
        <v>3685</v>
      </c>
      <c r="M1453" s="2">
        <v>420561</v>
      </c>
      <c r="N1453" s="2">
        <v>340931</v>
      </c>
      <c r="O1453" s="33">
        <v>1.0808638698152998E-2</v>
      </c>
      <c r="P1453" s="2">
        <v>3813</v>
      </c>
      <c r="Q1453" s="2">
        <v>426491</v>
      </c>
      <c r="R1453" s="2">
        <v>342387</v>
      </c>
      <c r="S1453" s="35">
        <v>1.1136520954358664E-2</v>
      </c>
      <c r="T1453" t="s">
        <v>4388</v>
      </c>
      <c r="U1453" t="s">
        <v>4388</v>
      </c>
      <c r="V1453" s="5" t="s">
        <v>4387</v>
      </c>
      <c r="W1453" s="5">
        <v>0</v>
      </c>
      <c r="X1453" s="4">
        <v>1.0358940388547153E-3</v>
      </c>
      <c r="Y1453" s="6">
        <v>384</v>
      </c>
      <c r="Z1453" s="4">
        <v>3.2788225620566588E-4</v>
      </c>
      <c r="AA1453" s="5">
        <v>2842</v>
      </c>
      <c r="AC1453" s="16" t="str">
        <f t="shared" si="132"/>
        <v/>
      </c>
      <c r="AD1453" s="16" t="str">
        <f t="shared" si="133"/>
        <v/>
      </c>
      <c r="AE1453" s="16" t="str">
        <f t="shared" si="134"/>
        <v/>
      </c>
      <c r="AF1453" s="16" t="str">
        <f t="shared" si="135"/>
        <v/>
      </c>
      <c r="AG1453" s="16">
        <f t="shared" si="136"/>
        <v>1.2172414993213379E-2</v>
      </c>
      <c r="AH1453" s="16" t="str">
        <f t="shared" si="137"/>
        <v/>
      </c>
      <c r="AI1453" s="17" t="str">
        <f>IF('Peer Comparison Tool'!$D$11="NR","",IF($C1453='Peer Comparison Tool'!$D$9,COUNT('ALLL &lt;50B Database'!$AI$1:AI1452)+1,""))</f>
        <v/>
      </c>
    </row>
    <row r="1454" spans="1:35" x14ac:dyDescent="0.25">
      <c r="A1454" t="s">
        <v>1022</v>
      </c>
      <c r="B1454">
        <v>613679</v>
      </c>
      <c r="C1454" s="5" t="s">
        <v>1309</v>
      </c>
      <c r="D1454" s="5" t="s">
        <v>4387</v>
      </c>
      <c r="E1454" s="5" t="s">
        <v>4388</v>
      </c>
      <c r="F1454" s="2">
        <v>2450</v>
      </c>
      <c r="G1454" s="2">
        <v>472613</v>
      </c>
      <c r="H1454" s="2">
        <v>348306</v>
      </c>
      <c r="I1454" s="2">
        <v>40843</v>
      </c>
      <c r="J1454" s="2">
        <v>307463</v>
      </c>
      <c r="K1454" s="33">
        <v>7.9684384787763081E-3</v>
      </c>
      <c r="L1454" s="2">
        <v>2414</v>
      </c>
      <c r="M1454" s="2">
        <v>452750</v>
      </c>
      <c r="N1454" s="2">
        <v>312718</v>
      </c>
      <c r="O1454" s="33">
        <v>7.7194149361405487E-3</v>
      </c>
      <c r="P1454" s="2">
        <v>2427</v>
      </c>
      <c r="Q1454" s="2">
        <v>426371</v>
      </c>
      <c r="R1454" s="2">
        <v>301314</v>
      </c>
      <c r="S1454" s="35">
        <v>8.0547203249766025E-3</v>
      </c>
      <c r="T1454" t="s">
        <v>4388</v>
      </c>
      <c r="U1454" t="s">
        <v>4388</v>
      </c>
      <c r="V1454" s="5" t="s">
        <v>4387</v>
      </c>
      <c r="W1454" s="5">
        <v>0</v>
      </c>
      <c r="X1454" s="4">
        <v>-8.6281846200294415E-5</v>
      </c>
      <c r="Y1454" s="6">
        <v>23</v>
      </c>
      <c r="Z1454" s="4">
        <v>3.3530538883605378E-4</v>
      </c>
      <c r="AA1454" s="5">
        <v>4313</v>
      </c>
      <c r="AC1454" s="16" t="str">
        <f t="shared" si="132"/>
        <v/>
      </c>
      <c r="AD1454" s="16" t="str">
        <f t="shared" si="133"/>
        <v/>
      </c>
      <c r="AE1454" s="16" t="str">
        <f t="shared" si="134"/>
        <v/>
      </c>
      <c r="AF1454" s="16" t="str">
        <f t="shared" si="135"/>
        <v/>
      </c>
      <c r="AG1454" s="16">
        <f t="shared" si="136"/>
        <v>7.9684384787763081E-3</v>
      </c>
      <c r="AH1454" s="16" t="str">
        <f t="shared" si="137"/>
        <v/>
      </c>
      <c r="AI1454" s="17" t="str">
        <f>IF('Peer Comparison Tool'!$D$11="NR","",IF($C1454='Peer Comparison Tool'!$D$9,COUNT('ALLL &lt;50B Database'!$AI$1:AI1453)+1,""))</f>
        <v/>
      </c>
    </row>
    <row r="1455" spans="1:35" x14ac:dyDescent="0.25">
      <c r="A1455" t="s">
        <v>3244</v>
      </c>
      <c r="B1455">
        <v>25357</v>
      </c>
      <c r="C1455" s="5" t="s">
        <v>3209</v>
      </c>
      <c r="D1455" s="5" t="s">
        <v>4390</v>
      </c>
      <c r="E1455" s="5" t="s">
        <v>4388</v>
      </c>
      <c r="F1455" s="2">
        <v>4575</v>
      </c>
      <c r="G1455" s="2">
        <v>472287</v>
      </c>
      <c r="H1455" s="2">
        <v>362554</v>
      </c>
      <c r="I1455" s="2">
        <v>0</v>
      </c>
      <c r="J1455" s="2">
        <v>362554</v>
      </c>
      <c r="K1455" s="33">
        <v>1.2618809887630532E-2</v>
      </c>
      <c r="L1455" s="2">
        <v>3627</v>
      </c>
      <c r="M1455" s="2">
        <v>467458</v>
      </c>
      <c r="N1455" s="2">
        <v>375936</v>
      </c>
      <c r="O1455" s="33">
        <v>9.6479187946884575E-3</v>
      </c>
      <c r="P1455" s="2">
        <v>4276</v>
      </c>
      <c r="Q1455" s="2">
        <v>453203</v>
      </c>
      <c r="R1455" s="2">
        <v>369333</v>
      </c>
      <c r="S1455" s="35">
        <v>1.1577627777642398E-2</v>
      </c>
      <c r="T1455" t="s">
        <v>4388</v>
      </c>
      <c r="U1455" t="s">
        <v>4388</v>
      </c>
      <c r="V1455" s="5" t="s">
        <v>4390</v>
      </c>
      <c r="W1455" s="5">
        <v>0</v>
      </c>
      <c r="X1455" s="4">
        <v>1.0411821099881331E-3</v>
      </c>
      <c r="Y1455" s="6">
        <v>299</v>
      </c>
      <c r="Z1455" s="4">
        <v>1.9297089829539409E-3</v>
      </c>
      <c r="AA1455" s="5">
        <v>2631</v>
      </c>
      <c r="AC1455" s="16" t="str">
        <f t="shared" si="132"/>
        <v/>
      </c>
      <c r="AD1455" s="16" t="str">
        <f t="shared" si="133"/>
        <v/>
      </c>
      <c r="AE1455" s="16" t="str">
        <f t="shared" si="134"/>
        <v/>
      </c>
      <c r="AF1455" s="16" t="str">
        <f t="shared" si="135"/>
        <v/>
      </c>
      <c r="AG1455" s="16">
        <f t="shared" si="136"/>
        <v>1.2618809887630532E-2</v>
      </c>
      <c r="AH1455" s="16" t="str">
        <f t="shared" si="137"/>
        <v/>
      </c>
      <c r="AI1455" s="17" t="str">
        <f>IF('Peer Comparison Tool'!$D$11="NR","",IF($C1455='Peer Comparison Tool'!$D$9,COUNT('ALLL &lt;50B Database'!$AI$1:AI1454)+1,""))</f>
        <v/>
      </c>
    </row>
    <row r="1456" spans="1:35" x14ac:dyDescent="0.25">
      <c r="A1456" t="s">
        <v>4368</v>
      </c>
      <c r="B1456">
        <v>868956</v>
      </c>
      <c r="C1456" s="5" t="s">
        <v>4362</v>
      </c>
      <c r="D1456" s="5" t="s">
        <v>4390</v>
      </c>
      <c r="E1456" s="5" t="s">
        <v>4388</v>
      </c>
      <c r="F1456" s="2">
        <v>5396</v>
      </c>
      <c r="G1456" s="2">
        <v>472215</v>
      </c>
      <c r="H1456" s="2">
        <v>297228</v>
      </c>
      <c r="I1456" s="2">
        <v>26365</v>
      </c>
      <c r="J1456" s="2">
        <v>270863</v>
      </c>
      <c r="K1456" s="33">
        <v>1.9921510136120476E-2</v>
      </c>
      <c r="L1456" s="2">
        <v>4795</v>
      </c>
      <c r="M1456" s="2">
        <v>379846</v>
      </c>
      <c r="N1456" s="2">
        <v>255227</v>
      </c>
      <c r="O1456" s="33">
        <v>1.8787197279284715E-2</v>
      </c>
      <c r="P1456" s="2">
        <v>4929</v>
      </c>
      <c r="Q1456" s="2">
        <v>390874</v>
      </c>
      <c r="R1456" s="2">
        <v>264182</v>
      </c>
      <c r="S1456" s="35">
        <v>1.8657592114527107E-2</v>
      </c>
      <c r="T1456" t="s">
        <v>4388</v>
      </c>
      <c r="U1456" t="s">
        <v>4388</v>
      </c>
      <c r="V1456" s="5" t="s">
        <v>4390</v>
      </c>
      <c r="W1456" s="5">
        <v>0</v>
      </c>
      <c r="X1456" s="4">
        <v>1.2639180215933687E-3</v>
      </c>
      <c r="Y1456" s="6">
        <v>467</v>
      </c>
      <c r="Z1456" s="4">
        <v>-1.2960516475760825E-4</v>
      </c>
      <c r="AA1456" s="5">
        <v>567</v>
      </c>
      <c r="AC1456" s="16" t="str">
        <f t="shared" si="132"/>
        <v/>
      </c>
      <c r="AD1456" s="16" t="str">
        <f t="shared" si="133"/>
        <v/>
      </c>
      <c r="AE1456" s="16" t="str">
        <f t="shared" si="134"/>
        <v/>
      </c>
      <c r="AF1456" s="16" t="str">
        <f t="shared" si="135"/>
        <v/>
      </c>
      <c r="AG1456" s="16">
        <f t="shared" si="136"/>
        <v>1.9921510136120476E-2</v>
      </c>
      <c r="AH1456" s="16" t="str">
        <f t="shared" si="137"/>
        <v/>
      </c>
      <c r="AI1456" s="17" t="str">
        <f>IF('Peer Comparison Tool'!$D$11="NR","",IF($C1456='Peer Comparison Tool'!$D$9,COUNT('ALLL &lt;50B Database'!$AI$1:AI1455)+1,""))</f>
        <v/>
      </c>
    </row>
    <row r="1457" spans="1:35" x14ac:dyDescent="0.25">
      <c r="A1457" t="s">
        <v>2842</v>
      </c>
      <c r="B1457">
        <v>47500</v>
      </c>
      <c r="C1457" s="5" t="s">
        <v>2833</v>
      </c>
      <c r="D1457" s="5" t="s">
        <v>4390</v>
      </c>
      <c r="E1457" s="5" t="s">
        <v>4388</v>
      </c>
      <c r="F1457" s="2">
        <v>4768</v>
      </c>
      <c r="G1457" s="2">
        <v>472000</v>
      </c>
      <c r="H1457" s="2">
        <v>382549</v>
      </c>
      <c r="I1457" s="2">
        <v>17125</v>
      </c>
      <c r="J1457" s="2">
        <v>365424</v>
      </c>
      <c r="K1457" s="33">
        <v>1.3047856736284426E-2</v>
      </c>
      <c r="L1457" s="2">
        <v>3899</v>
      </c>
      <c r="M1457" s="2">
        <v>437216</v>
      </c>
      <c r="N1457" s="2">
        <v>342149</v>
      </c>
      <c r="O1457" s="33">
        <v>1.1395620036884515E-2</v>
      </c>
      <c r="P1457" s="2">
        <v>4472</v>
      </c>
      <c r="Q1457" s="2">
        <v>456938</v>
      </c>
      <c r="R1457" s="2">
        <v>354516</v>
      </c>
      <c r="S1457" s="35">
        <v>1.2614381297318034E-2</v>
      </c>
      <c r="T1457" t="s">
        <v>4388</v>
      </c>
      <c r="U1457" t="s">
        <v>4388</v>
      </c>
      <c r="V1457" s="5" t="s">
        <v>4390</v>
      </c>
      <c r="W1457" s="5">
        <v>0</v>
      </c>
      <c r="X1457" s="4">
        <v>4.3347543896639189E-4</v>
      </c>
      <c r="Y1457" s="6">
        <v>296</v>
      </c>
      <c r="Z1457" s="4">
        <v>1.218761260433519E-3</v>
      </c>
      <c r="AA1457" s="5">
        <v>2407</v>
      </c>
      <c r="AC1457" s="16" t="str">
        <f t="shared" si="132"/>
        <v/>
      </c>
      <c r="AD1457" s="16" t="str">
        <f t="shared" si="133"/>
        <v/>
      </c>
      <c r="AE1457" s="16" t="str">
        <f t="shared" si="134"/>
        <v/>
      </c>
      <c r="AF1457" s="16" t="str">
        <f t="shared" si="135"/>
        <v/>
      </c>
      <c r="AG1457" s="16">
        <f t="shared" si="136"/>
        <v>1.3047856736284426E-2</v>
      </c>
      <c r="AH1457" s="16" t="str">
        <f t="shared" si="137"/>
        <v/>
      </c>
      <c r="AI1457" s="17" t="str">
        <f>IF('Peer Comparison Tool'!$D$11="NR","",IF($C1457='Peer Comparison Tool'!$D$9,COUNT('ALLL &lt;50B Database'!$AI$1:AI1456)+1,""))</f>
        <v/>
      </c>
    </row>
    <row r="1458" spans="1:35" x14ac:dyDescent="0.25">
      <c r="A1458" t="s">
        <v>437</v>
      </c>
      <c r="B1458">
        <v>961400</v>
      </c>
      <c r="C1458" s="5" t="s">
        <v>416</v>
      </c>
      <c r="D1458" s="5" t="s">
        <v>4390</v>
      </c>
      <c r="E1458" s="5" t="s">
        <v>4388</v>
      </c>
      <c r="F1458" s="2">
        <v>2922</v>
      </c>
      <c r="G1458" s="2">
        <v>471926</v>
      </c>
      <c r="H1458" s="2">
        <v>329919</v>
      </c>
      <c r="I1458" s="2">
        <v>16834</v>
      </c>
      <c r="J1458" s="2">
        <v>313085</v>
      </c>
      <c r="K1458" s="33">
        <v>9.3329287573662104E-3</v>
      </c>
      <c r="L1458" s="2">
        <v>2601</v>
      </c>
      <c r="M1458" s="2">
        <v>420909</v>
      </c>
      <c r="N1458" s="2">
        <v>312408</v>
      </c>
      <c r="O1458" s="33">
        <v>8.3256510716755005E-3</v>
      </c>
      <c r="P1458" s="2">
        <v>2662</v>
      </c>
      <c r="Q1458" s="2">
        <v>422869</v>
      </c>
      <c r="R1458" s="2">
        <v>315598</v>
      </c>
      <c r="S1458" s="35">
        <v>8.4347809555193626E-3</v>
      </c>
      <c r="T1458" t="s">
        <v>4388</v>
      </c>
      <c r="U1458" t="s">
        <v>4388</v>
      </c>
      <c r="V1458" s="5" t="s">
        <v>4390</v>
      </c>
      <c r="W1458" s="5">
        <v>0</v>
      </c>
      <c r="X1458" s="4">
        <v>8.9814780184684778E-4</v>
      </c>
      <c r="Y1458" s="6">
        <v>260</v>
      </c>
      <c r="Z1458" s="4">
        <v>1.0912988384386216E-4</v>
      </c>
      <c r="AA1458" s="5">
        <v>3992</v>
      </c>
      <c r="AC1458" s="16" t="str">
        <f t="shared" si="132"/>
        <v/>
      </c>
      <c r="AD1458" s="16" t="str">
        <f t="shared" si="133"/>
        <v/>
      </c>
      <c r="AE1458" s="16" t="str">
        <f t="shared" si="134"/>
        <v/>
      </c>
      <c r="AF1458" s="16" t="str">
        <f t="shared" si="135"/>
        <v/>
      </c>
      <c r="AG1458" s="16">
        <f t="shared" si="136"/>
        <v>9.3329287573662104E-3</v>
      </c>
      <c r="AH1458" s="16" t="str">
        <f t="shared" si="137"/>
        <v/>
      </c>
      <c r="AI1458" s="17" t="str">
        <f>IF('Peer Comparison Tool'!$D$11="NR","",IF($C1458='Peer Comparison Tool'!$D$9,COUNT('ALLL &lt;50B Database'!$AI$1:AI1457)+1,""))</f>
        <v/>
      </c>
    </row>
    <row r="1459" spans="1:35" x14ac:dyDescent="0.25">
      <c r="A1459" t="s">
        <v>1954</v>
      </c>
      <c r="B1459">
        <v>228000</v>
      </c>
      <c r="C1459" s="5" t="s">
        <v>1938</v>
      </c>
      <c r="D1459" s="5" t="s">
        <v>4390</v>
      </c>
      <c r="E1459" s="5" t="s">
        <v>4388</v>
      </c>
      <c r="F1459" s="2">
        <v>3675</v>
      </c>
      <c r="G1459" s="2">
        <v>471841</v>
      </c>
      <c r="H1459" s="2">
        <v>428831</v>
      </c>
      <c r="I1459" s="2">
        <v>0</v>
      </c>
      <c r="J1459" s="2">
        <v>428831</v>
      </c>
      <c r="K1459" s="33">
        <v>8.5698095520146626E-3</v>
      </c>
      <c r="L1459" s="2">
        <v>3400</v>
      </c>
      <c r="M1459" s="2">
        <v>457117</v>
      </c>
      <c r="N1459" s="2">
        <v>410987</v>
      </c>
      <c r="O1459" s="33">
        <v>8.272767751778036E-3</v>
      </c>
      <c r="P1459" s="2">
        <v>3525</v>
      </c>
      <c r="Q1459" s="2">
        <v>462509</v>
      </c>
      <c r="R1459" s="2">
        <v>413981</v>
      </c>
      <c r="S1459" s="35">
        <v>8.5148835333022522E-3</v>
      </c>
      <c r="T1459" t="s">
        <v>4388</v>
      </c>
      <c r="U1459" t="s">
        <v>4388</v>
      </c>
      <c r="V1459" s="5" t="s">
        <v>4390</v>
      </c>
      <c r="W1459" s="5">
        <v>0</v>
      </c>
      <c r="X1459" s="4">
        <v>5.4926018712410374E-5</v>
      </c>
      <c r="Y1459" s="6">
        <v>150</v>
      </c>
      <c r="Z1459" s="4">
        <v>2.4211578152421621E-4</v>
      </c>
      <c r="AA1459" s="5">
        <v>4182</v>
      </c>
      <c r="AC1459" s="16" t="str">
        <f t="shared" si="132"/>
        <v/>
      </c>
      <c r="AD1459" s="16" t="str">
        <f t="shared" si="133"/>
        <v/>
      </c>
      <c r="AE1459" s="16" t="str">
        <f t="shared" si="134"/>
        <v/>
      </c>
      <c r="AF1459" s="16" t="str">
        <f t="shared" si="135"/>
        <v/>
      </c>
      <c r="AG1459" s="16">
        <f t="shared" si="136"/>
        <v>8.5698095520146626E-3</v>
      </c>
      <c r="AH1459" s="16" t="str">
        <f t="shared" si="137"/>
        <v/>
      </c>
      <c r="AI1459" s="17" t="str">
        <f>IF('Peer Comparison Tool'!$D$11="NR","",IF($C1459='Peer Comparison Tool'!$D$9,COUNT('ALLL &lt;50B Database'!$AI$1:AI1458)+1,""))</f>
        <v/>
      </c>
    </row>
    <row r="1460" spans="1:35" x14ac:dyDescent="0.25">
      <c r="A1460" t="s">
        <v>1453</v>
      </c>
      <c r="B1460">
        <v>2775179</v>
      </c>
      <c r="C1460" s="5" t="s">
        <v>1695</v>
      </c>
      <c r="D1460" s="5" t="s">
        <v>4390</v>
      </c>
      <c r="E1460" s="5" t="s">
        <v>4388</v>
      </c>
      <c r="F1460" s="2">
        <v>6144</v>
      </c>
      <c r="G1460" s="2">
        <v>471622</v>
      </c>
      <c r="H1460" s="2">
        <v>358705</v>
      </c>
      <c r="I1460" s="2">
        <v>34182</v>
      </c>
      <c r="J1460" s="2">
        <v>324523</v>
      </c>
      <c r="K1460" s="33">
        <v>1.8932402325875206E-2</v>
      </c>
      <c r="L1460" s="2">
        <v>5842</v>
      </c>
      <c r="M1460" s="2">
        <v>390346</v>
      </c>
      <c r="N1460" s="2">
        <v>324327</v>
      </c>
      <c r="O1460" s="33">
        <v>1.8012684728684322E-2</v>
      </c>
      <c r="P1460" s="2">
        <v>5978</v>
      </c>
      <c r="Q1460" s="2">
        <v>405348</v>
      </c>
      <c r="R1460" s="2">
        <v>322591</v>
      </c>
      <c r="S1460" s="35">
        <v>1.8531205148314737E-2</v>
      </c>
      <c r="T1460" t="s">
        <v>4388</v>
      </c>
      <c r="U1460" t="s">
        <v>4388</v>
      </c>
      <c r="V1460" s="5" t="s">
        <v>4390</v>
      </c>
      <c r="W1460" s="5">
        <v>0</v>
      </c>
      <c r="X1460" s="4">
        <v>4.0119717756046877E-4</v>
      </c>
      <c r="Y1460" s="6">
        <v>166</v>
      </c>
      <c r="Z1460" s="4">
        <v>5.1852041963041523E-4</v>
      </c>
      <c r="AA1460" s="5">
        <v>685</v>
      </c>
      <c r="AC1460" s="16" t="str">
        <f t="shared" si="132"/>
        <v/>
      </c>
      <c r="AD1460" s="16" t="str">
        <f t="shared" si="133"/>
        <v/>
      </c>
      <c r="AE1460" s="16" t="str">
        <f t="shared" si="134"/>
        <v/>
      </c>
      <c r="AF1460" s="16" t="str">
        <f t="shared" si="135"/>
        <v/>
      </c>
      <c r="AG1460" s="16">
        <f t="shared" si="136"/>
        <v>1.8932402325875206E-2</v>
      </c>
      <c r="AH1460" s="16" t="str">
        <f t="shared" si="137"/>
        <v/>
      </c>
      <c r="AI1460" s="17" t="str">
        <f>IF('Peer Comparison Tool'!$D$11="NR","",IF($C1460='Peer Comparison Tool'!$D$9,COUNT('ALLL &lt;50B Database'!$AI$1:AI1459)+1,""))</f>
        <v/>
      </c>
    </row>
    <row r="1461" spans="1:35" x14ac:dyDescent="0.25">
      <c r="A1461" t="s">
        <v>2357</v>
      </c>
      <c r="B1461">
        <v>880855</v>
      </c>
      <c r="C1461" s="5" t="s">
        <v>2299</v>
      </c>
      <c r="D1461" s="5" t="s">
        <v>4390</v>
      </c>
      <c r="E1461" s="5" t="s">
        <v>4388</v>
      </c>
      <c r="F1461" s="2">
        <v>4774</v>
      </c>
      <c r="G1461" s="2">
        <v>471485</v>
      </c>
      <c r="H1461" s="2">
        <v>289585</v>
      </c>
      <c r="I1461" s="2">
        <v>34815</v>
      </c>
      <c r="J1461" s="2">
        <v>254770</v>
      </c>
      <c r="K1461" s="33">
        <v>1.8738469992542292E-2</v>
      </c>
      <c r="L1461" s="2">
        <v>4773</v>
      </c>
      <c r="M1461" s="2">
        <v>391852</v>
      </c>
      <c r="N1461" s="2">
        <v>262509</v>
      </c>
      <c r="O1461" s="33">
        <v>1.8182233751985646E-2</v>
      </c>
      <c r="P1461" s="2">
        <v>4775</v>
      </c>
      <c r="Q1461" s="2">
        <v>412276</v>
      </c>
      <c r="R1461" s="2">
        <v>267704</v>
      </c>
      <c r="S1461" s="35">
        <v>1.7836864596718766E-2</v>
      </c>
      <c r="T1461" t="s">
        <v>4388</v>
      </c>
      <c r="U1461" t="s">
        <v>4388</v>
      </c>
      <c r="V1461" s="5" t="s">
        <v>4390</v>
      </c>
      <c r="W1461" s="5">
        <v>0</v>
      </c>
      <c r="X1461" s="4">
        <v>9.016053958235265E-4</v>
      </c>
      <c r="Y1461" s="6">
        <v>-1</v>
      </c>
      <c r="Z1461" s="4">
        <v>-3.4536915526688083E-4</v>
      </c>
      <c r="AA1461" s="5">
        <v>723</v>
      </c>
      <c r="AC1461" s="16" t="str">
        <f t="shared" si="132"/>
        <v/>
      </c>
      <c r="AD1461" s="16" t="str">
        <f t="shared" si="133"/>
        <v/>
      </c>
      <c r="AE1461" s="16" t="str">
        <f t="shared" si="134"/>
        <v/>
      </c>
      <c r="AF1461" s="16" t="str">
        <f t="shared" si="135"/>
        <v/>
      </c>
      <c r="AG1461" s="16">
        <f t="shared" si="136"/>
        <v>1.8738469992542292E-2</v>
      </c>
      <c r="AH1461" s="16" t="str">
        <f t="shared" si="137"/>
        <v/>
      </c>
      <c r="AI1461" s="17" t="str">
        <f>IF('Peer Comparison Tool'!$D$11="NR","",IF($C1461='Peer Comparison Tool'!$D$9,COUNT('ALLL &lt;50B Database'!$AI$1:AI1460)+1,""))</f>
        <v/>
      </c>
    </row>
    <row r="1462" spans="1:35" x14ac:dyDescent="0.25">
      <c r="A1462" t="s">
        <v>3636</v>
      </c>
      <c r="B1462">
        <v>999935</v>
      </c>
      <c r="C1462" s="5" t="s">
        <v>3603</v>
      </c>
      <c r="D1462" s="5" t="s">
        <v>4387</v>
      </c>
      <c r="E1462" s="5" t="s">
        <v>4388</v>
      </c>
      <c r="F1462" s="2">
        <v>4738</v>
      </c>
      <c r="G1462" s="2">
        <v>471463</v>
      </c>
      <c r="H1462" s="2">
        <v>343685</v>
      </c>
      <c r="I1462" s="2">
        <v>0</v>
      </c>
      <c r="J1462" s="2">
        <v>343685</v>
      </c>
      <c r="K1462" s="33">
        <v>1.3785879511762224E-2</v>
      </c>
      <c r="L1462" s="2">
        <v>4572</v>
      </c>
      <c r="M1462" s="2">
        <v>419729</v>
      </c>
      <c r="N1462" s="2">
        <v>359534</v>
      </c>
      <c r="O1462" s="33">
        <v>1.2716460751973387E-2</v>
      </c>
      <c r="P1462" s="2">
        <v>4630</v>
      </c>
      <c r="Q1462" s="2">
        <v>421847</v>
      </c>
      <c r="R1462" s="2">
        <v>360655</v>
      </c>
      <c r="S1462" s="35">
        <v>1.2837753531768588E-2</v>
      </c>
      <c r="T1462" t="s">
        <v>4388</v>
      </c>
      <c r="U1462" t="s">
        <v>4388</v>
      </c>
      <c r="V1462" s="5" t="s">
        <v>4387</v>
      </c>
      <c r="W1462" s="5">
        <v>0</v>
      </c>
      <c r="X1462" s="4">
        <v>9.481259799936359E-4</v>
      </c>
      <c r="Y1462" s="6">
        <v>108</v>
      </c>
      <c r="Z1462" s="4">
        <v>1.2129277979520091E-4</v>
      </c>
      <c r="AA1462" s="5">
        <v>2077</v>
      </c>
      <c r="AC1462" s="16" t="str">
        <f t="shared" si="132"/>
        <v/>
      </c>
      <c r="AD1462" s="16" t="str">
        <f t="shared" si="133"/>
        <v/>
      </c>
      <c r="AE1462" s="16" t="str">
        <f t="shared" si="134"/>
        <v/>
      </c>
      <c r="AF1462" s="16" t="str">
        <f t="shared" si="135"/>
        <v/>
      </c>
      <c r="AG1462" s="16">
        <f t="shared" si="136"/>
        <v>1.3785879511762224E-2</v>
      </c>
      <c r="AH1462" s="16" t="str">
        <f t="shared" si="137"/>
        <v/>
      </c>
      <c r="AI1462" s="17" t="str">
        <f>IF('Peer Comparison Tool'!$D$11="NR","",IF($C1462='Peer Comparison Tool'!$D$9,COUNT('ALLL &lt;50B Database'!$AI$1:AI1461)+1,""))</f>
        <v/>
      </c>
    </row>
    <row r="1463" spans="1:35" x14ac:dyDescent="0.25">
      <c r="A1463" t="s">
        <v>2843</v>
      </c>
      <c r="B1463">
        <v>119872</v>
      </c>
      <c r="C1463" s="5" t="s">
        <v>2833</v>
      </c>
      <c r="D1463" s="5" t="s">
        <v>4390</v>
      </c>
      <c r="E1463" s="5" t="s">
        <v>4388</v>
      </c>
      <c r="F1463" s="2">
        <v>3152</v>
      </c>
      <c r="G1463" s="2">
        <v>471386</v>
      </c>
      <c r="H1463" s="2">
        <v>379543</v>
      </c>
      <c r="I1463" s="2">
        <v>32659</v>
      </c>
      <c r="J1463" s="2">
        <v>346884</v>
      </c>
      <c r="K1463" s="33">
        <v>9.0866110861267738E-3</v>
      </c>
      <c r="L1463" s="2">
        <v>2875</v>
      </c>
      <c r="M1463" s="2">
        <v>410216</v>
      </c>
      <c r="N1463" s="2">
        <v>345676</v>
      </c>
      <c r="O1463" s="33">
        <v>8.3170367627489333E-3</v>
      </c>
      <c r="P1463" s="2">
        <v>3009</v>
      </c>
      <c r="Q1463" s="2">
        <v>412609</v>
      </c>
      <c r="R1463" s="2">
        <v>348992</v>
      </c>
      <c r="S1463" s="35">
        <v>8.6219741426737575E-3</v>
      </c>
      <c r="T1463" t="s">
        <v>4388</v>
      </c>
      <c r="U1463" t="s">
        <v>4388</v>
      </c>
      <c r="V1463" s="5" t="s">
        <v>4390</v>
      </c>
      <c r="W1463" s="5">
        <v>0</v>
      </c>
      <c r="X1463" s="4">
        <v>4.6463694345301627E-4</v>
      </c>
      <c r="Y1463" s="6">
        <v>143</v>
      </c>
      <c r="Z1463" s="4">
        <v>3.0493737992482416E-4</v>
      </c>
      <c r="AA1463" s="5">
        <v>4056</v>
      </c>
      <c r="AC1463" s="16" t="str">
        <f t="shared" si="132"/>
        <v/>
      </c>
      <c r="AD1463" s="16" t="str">
        <f t="shared" si="133"/>
        <v/>
      </c>
      <c r="AE1463" s="16" t="str">
        <f t="shared" si="134"/>
        <v/>
      </c>
      <c r="AF1463" s="16" t="str">
        <f t="shared" si="135"/>
        <v/>
      </c>
      <c r="AG1463" s="16">
        <f t="shared" si="136"/>
        <v>9.0866110861267738E-3</v>
      </c>
      <c r="AH1463" s="16" t="str">
        <f t="shared" si="137"/>
        <v/>
      </c>
      <c r="AI1463" s="17" t="str">
        <f>IF('Peer Comparison Tool'!$D$11="NR","",IF($C1463='Peer Comparison Tool'!$D$9,COUNT('ALLL &lt;50B Database'!$AI$1:AI1462)+1,""))</f>
        <v/>
      </c>
    </row>
    <row r="1464" spans="1:35" x14ac:dyDescent="0.25">
      <c r="A1464" t="s">
        <v>3021</v>
      </c>
      <c r="B1464">
        <v>452104</v>
      </c>
      <c r="C1464" s="5" t="s">
        <v>2948</v>
      </c>
      <c r="D1464" s="5" t="s">
        <v>4390</v>
      </c>
      <c r="E1464" s="5" t="s">
        <v>4388</v>
      </c>
      <c r="F1464" s="2">
        <v>5465</v>
      </c>
      <c r="G1464" s="2">
        <v>471221</v>
      </c>
      <c r="H1464" s="2">
        <v>329001</v>
      </c>
      <c r="I1464" s="2">
        <v>0</v>
      </c>
      <c r="J1464" s="2">
        <v>329001</v>
      </c>
      <c r="K1464" s="33">
        <v>1.6610891760207417E-2</v>
      </c>
      <c r="L1464" s="2">
        <v>4985</v>
      </c>
      <c r="M1464" s="2">
        <v>388365</v>
      </c>
      <c r="N1464" s="2">
        <v>321551</v>
      </c>
      <c r="O1464" s="33">
        <v>1.550298397454836E-2</v>
      </c>
      <c r="P1464" s="2">
        <v>5078</v>
      </c>
      <c r="Q1464" s="2">
        <v>406490</v>
      </c>
      <c r="R1464" s="2">
        <v>327258</v>
      </c>
      <c r="S1464" s="35">
        <v>1.551680936753265E-2</v>
      </c>
      <c r="T1464" t="s">
        <v>4388</v>
      </c>
      <c r="U1464" t="s">
        <v>4388</v>
      </c>
      <c r="V1464" s="5" t="s">
        <v>4390</v>
      </c>
      <c r="W1464" s="5">
        <v>0</v>
      </c>
      <c r="X1464" s="4">
        <v>1.0940823926747674E-3</v>
      </c>
      <c r="Y1464" s="6">
        <v>387</v>
      </c>
      <c r="Z1464" s="4">
        <v>1.3825392984289503E-5</v>
      </c>
      <c r="AA1464" s="5">
        <v>1118</v>
      </c>
      <c r="AC1464" s="16" t="str">
        <f t="shared" si="132"/>
        <v/>
      </c>
      <c r="AD1464" s="16" t="str">
        <f t="shared" si="133"/>
        <v/>
      </c>
      <c r="AE1464" s="16" t="str">
        <f t="shared" si="134"/>
        <v/>
      </c>
      <c r="AF1464" s="16" t="str">
        <f t="shared" si="135"/>
        <v/>
      </c>
      <c r="AG1464" s="16">
        <f t="shared" si="136"/>
        <v>1.6610891760207417E-2</v>
      </c>
      <c r="AH1464" s="16" t="str">
        <f t="shared" si="137"/>
        <v/>
      </c>
      <c r="AI1464" s="17" t="str">
        <f>IF('Peer Comparison Tool'!$D$11="NR","",IF($C1464='Peer Comparison Tool'!$D$9,COUNT('ALLL &lt;50B Database'!$AI$1:AI1463)+1,""))</f>
        <v/>
      </c>
    </row>
    <row r="1465" spans="1:35" x14ac:dyDescent="0.25">
      <c r="A1465" t="s">
        <v>3635</v>
      </c>
      <c r="B1465">
        <v>709639</v>
      </c>
      <c r="C1465" s="5" t="s">
        <v>3603</v>
      </c>
      <c r="D1465" s="5" t="s">
        <v>4390</v>
      </c>
      <c r="E1465" s="5" t="s">
        <v>4388</v>
      </c>
      <c r="F1465" s="2">
        <v>2733</v>
      </c>
      <c r="G1465" s="2">
        <v>471174</v>
      </c>
      <c r="H1465" s="2">
        <v>196864</v>
      </c>
      <c r="I1465" s="2">
        <v>10226</v>
      </c>
      <c r="J1465" s="2">
        <v>186638</v>
      </c>
      <c r="K1465" s="33">
        <v>1.4643320224177284E-2</v>
      </c>
      <c r="L1465" s="2">
        <v>2688</v>
      </c>
      <c r="M1465" s="2">
        <v>426706</v>
      </c>
      <c r="N1465" s="2">
        <v>187992</v>
      </c>
      <c r="O1465" s="33">
        <v>1.4298480786416443E-2</v>
      </c>
      <c r="P1465" s="2">
        <v>2691</v>
      </c>
      <c r="Q1465" s="2">
        <v>432552</v>
      </c>
      <c r="R1465" s="2">
        <v>192241</v>
      </c>
      <c r="S1465" s="35">
        <v>1.3998054525309377E-2</v>
      </c>
      <c r="T1465" t="s">
        <v>4388</v>
      </c>
      <c r="U1465" t="s">
        <v>4388</v>
      </c>
      <c r="V1465" s="5" t="s">
        <v>4390</v>
      </c>
      <c r="W1465" s="5">
        <v>0</v>
      </c>
      <c r="X1465" s="4">
        <v>6.4526569886790702E-4</v>
      </c>
      <c r="Y1465" s="6">
        <v>42</v>
      </c>
      <c r="Z1465" s="4">
        <v>-3.0042626110706599E-4</v>
      </c>
      <c r="AA1465" s="5">
        <v>1727</v>
      </c>
      <c r="AC1465" s="16" t="str">
        <f t="shared" si="132"/>
        <v/>
      </c>
      <c r="AD1465" s="16" t="str">
        <f t="shared" si="133"/>
        <v/>
      </c>
      <c r="AE1465" s="16" t="str">
        <f t="shared" si="134"/>
        <v/>
      </c>
      <c r="AF1465" s="16" t="str">
        <f t="shared" si="135"/>
        <v/>
      </c>
      <c r="AG1465" s="16">
        <f t="shared" si="136"/>
        <v>1.4643320224177284E-2</v>
      </c>
      <c r="AH1465" s="16" t="str">
        <f t="shared" si="137"/>
        <v/>
      </c>
      <c r="AI1465" s="17" t="str">
        <f>IF('Peer Comparison Tool'!$D$11="NR","",IF($C1465='Peer Comparison Tool'!$D$9,COUNT('ALLL &lt;50B Database'!$AI$1:AI1464)+1,""))</f>
        <v/>
      </c>
    </row>
    <row r="1466" spans="1:35" x14ac:dyDescent="0.25">
      <c r="A1466" t="s">
        <v>3448</v>
      </c>
      <c r="B1466">
        <v>866121</v>
      </c>
      <c r="C1466" s="5" t="s">
        <v>3374</v>
      </c>
      <c r="D1466" s="5" t="s">
        <v>4390</v>
      </c>
      <c r="E1466" s="5" t="s">
        <v>4388</v>
      </c>
      <c r="F1466" s="2">
        <v>3185</v>
      </c>
      <c r="G1466" s="2">
        <v>471173</v>
      </c>
      <c r="H1466" s="2">
        <v>302798</v>
      </c>
      <c r="I1466" s="2">
        <v>27106</v>
      </c>
      <c r="J1466" s="2">
        <v>275692</v>
      </c>
      <c r="K1466" s="33">
        <v>1.1552747268691148E-2</v>
      </c>
      <c r="L1466" s="2">
        <v>3175</v>
      </c>
      <c r="M1466" s="2">
        <v>426878</v>
      </c>
      <c r="N1466" s="2">
        <v>264829</v>
      </c>
      <c r="O1466" s="33">
        <v>1.1988868288593772E-2</v>
      </c>
      <c r="P1466" s="2">
        <v>3156</v>
      </c>
      <c r="Q1466" s="2">
        <v>429182</v>
      </c>
      <c r="R1466" s="2">
        <v>276250</v>
      </c>
      <c r="S1466" s="35">
        <v>1.1424434389140271E-2</v>
      </c>
      <c r="T1466" t="s">
        <v>4388</v>
      </c>
      <c r="U1466" t="s">
        <v>4388</v>
      </c>
      <c r="V1466" s="5" t="s">
        <v>4390</v>
      </c>
      <c r="W1466" s="5">
        <v>0</v>
      </c>
      <c r="X1466" s="4">
        <v>1.2831287955087679E-4</v>
      </c>
      <c r="Y1466" s="6">
        <v>29</v>
      </c>
      <c r="Z1466" s="4">
        <v>-5.6443389945350086E-4</v>
      </c>
      <c r="AA1466" s="5">
        <v>3129</v>
      </c>
      <c r="AC1466" s="16" t="str">
        <f t="shared" si="132"/>
        <v/>
      </c>
      <c r="AD1466" s="16" t="str">
        <f t="shared" si="133"/>
        <v/>
      </c>
      <c r="AE1466" s="16" t="str">
        <f t="shared" si="134"/>
        <v/>
      </c>
      <c r="AF1466" s="16" t="str">
        <f t="shared" si="135"/>
        <v/>
      </c>
      <c r="AG1466" s="16">
        <f t="shared" si="136"/>
        <v>1.1552747268691148E-2</v>
      </c>
      <c r="AH1466" s="16" t="str">
        <f t="shared" si="137"/>
        <v/>
      </c>
      <c r="AI1466" s="17" t="str">
        <f>IF('Peer Comparison Tool'!$D$11="NR","",IF($C1466='Peer Comparison Tool'!$D$9,COUNT('ALLL &lt;50B Database'!$AI$1:AI1465)+1,""))</f>
        <v/>
      </c>
    </row>
    <row r="1467" spans="1:35" x14ac:dyDescent="0.25">
      <c r="A1467" t="s">
        <v>889</v>
      </c>
      <c r="B1467">
        <v>514132</v>
      </c>
      <c r="C1467" s="5" t="s">
        <v>2519</v>
      </c>
      <c r="D1467" s="5" t="s">
        <v>4390</v>
      </c>
      <c r="E1467" s="5" t="s">
        <v>4388</v>
      </c>
      <c r="F1467" s="2">
        <v>4498</v>
      </c>
      <c r="G1467" s="2">
        <v>470895</v>
      </c>
      <c r="H1467" s="2">
        <v>324858</v>
      </c>
      <c r="I1467" s="2">
        <v>14248</v>
      </c>
      <c r="J1467" s="2">
        <v>310610</v>
      </c>
      <c r="K1467" s="33">
        <v>1.4481182189884421E-2</v>
      </c>
      <c r="L1467" s="2">
        <v>4304</v>
      </c>
      <c r="M1467" s="2">
        <v>421145</v>
      </c>
      <c r="N1467" s="2">
        <v>318305</v>
      </c>
      <c r="O1467" s="33">
        <v>1.3521622343349932E-2</v>
      </c>
      <c r="P1467" s="2">
        <v>4332</v>
      </c>
      <c r="Q1467" s="2">
        <v>440403</v>
      </c>
      <c r="R1467" s="2">
        <v>319107</v>
      </c>
      <c r="S1467" s="35">
        <v>1.3575383805432033E-2</v>
      </c>
      <c r="T1467" t="s">
        <v>4388</v>
      </c>
      <c r="U1467" t="s">
        <v>4388</v>
      </c>
      <c r="V1467" s="5" t="s">
        <v>4390</v>
      </c>
      <c r="W1467" s="5">
        <v>0</v>
      </c>
      <c r="X1467" s="4">
        <v>9.0579838445238765E-4</v>
      </c>
      <c r="Y1467" s="6">
        <v>166</v>
      </c>
      <c r="Z1467" s="4">
        <v>5.3761462082101141E-5</v>
      </c>
      <c r="AA1467" s="5">
        <v>1781</v>
      </c>
      <c r="AC1467" s="16" t="str">
        <f t="shared" si="132"/>
        <v/>
      </c>
      <c r="AD1467" s="16" t="str">
        <f t="shared" si="133"/>
        <v/>
      </c>
      <c r="AE1467" s="16" t="str">
        <f t="shared" si="134"/>
        <v/>
      </c>
      <c r="AF1467" s="16" t="str">
        <f t="shared" si="135"/>
        <v/>
      </c>
      <c r="AG1467" s="16">
        <f t="shared" si="136"/>
        <v>1.4481182189884421E-2</v>
      </c>
      <c r="AH1467" s="16" t="str">
        <f t="shared" si="137"/>
        <v/>
      </c>
      <c r="AI1467" s="17" t="str">
        <f>IF('Peer Comparison Tool'!$D$11="NR","",IF($C1467='Peer Comparison Tool'!$D$9,COUNT('ALLL &lt;50B Database'!$AI$1:AI1466)+1,""))</f>
        <v/>
      </c>
    </row>
    <row r="1468" spans="1:35" x14ac:dyDescent="0.25">
      <c r="A1468" t="s">
        <v>1419</v>
      </c>
      <c r="B1468">
        <v>285852</v>
      </c>
      <c r="C1468" s="5" t="s">
        <v>1389</v>
      </c>
      <c r="D1468" s="5" t="s">
        <v>4390</v>
      </c>
      <c r="E1468" s="5" t="s">
        <v>4388</v>
      </c>
      <c r="F1468" s="2">
        <v>2377</v>
      </c>
      <c r="G1468" s="2">
        <v>470040</v>
      </c>
      <c r="H1468" s="2">
        <v>236393</v>
      </c>
      <c r="I1468" s="2">
        <v>19967</v>
      </c>
      <c r="J1468" s="2">
        <v>216426</v>
      </c>
      <c r="K1468" s="33">
        <v>1.0982968774546496E-2</v>
      </c>
      <c r="L1468" s="2">
        <v>1707</v>
      </c>
      <c r="M1468" s="2">
        <v>434907</v>
      </c>
      <c r="N1468" s="2">
        <v>210498</v>
      </c>
      <c r="O1468" s="33">
        <v>8.1093407063250016E-3</v>
      </c>
      <c r="P1468" s="2">
        <v>2628</v>
      </c>
      <c r="Q1468" s="2">
        <v>417311</v>
      </c>
      <c r="R1468" s="2">
        <v>207901</v>
      </c>
      <c r="S1468" s="35">
        <v>1.2640631839192692E-2</v>
      </c>
      <c r="T1468" t="s">
        <v>4388</v>
      </c>
      <c r="U1468" t="s">
        <v>4388</v>
      </c>
      <c r="V1468" s="5" t="s">
        <v>4390</v>
      </c>
      <c r="W1468" s="5">
        <v>0</v>
      </c>
      <c r="X1468" s="4">
        <v>-1.6576630646461966E-3</v>
      </c>
      <c r="Y1468" s="6">
        <v>-251</v>
      </c>
      <c r="Z1468" s="4">
        <v>4.5312911328676906E-3</v>
      </c>
      <c r="AA1468" s="5">
        <v>3391</v>
      </c>
      <c r="AC1468" s="16" t="str">
        <f t="shared" si="132"/>
        <v/>
      </c>
      <c r="AD1468" s="16" t="str">
        <f t="shared" si="133"/>
        <v/>
      </c>
      <c r="AE1468" s="16" t="str">
        <f t="shared" si="134"/>
        <v/>
      </c>
      <c r="AF1468" s="16" t="str">
        <f t="shared" si="135"/>
        <v/>
      </c>
      <c r="AG1468" s="16">
        <f t="shared" si="136"/>
        <v>1.0982968774546496E-2</v>
      </c>
      <c r="AH1468" s="16" t="str">
        <f t="shared" si="137"/>
        <v/>
      </c>
      <c r="AI1468" s="17" t="str">
        <f>IF('Peer Comparison Tool'!$D$11="NR","",IF($C1468='Peer Comparison Tool'!$D$9,COUNT('ALLL &lt;50B Database'!$AI$1:AI1467)+1,""))</f>
        <v/>
      </c>
    </row>
    <row r="1469" spans="1:35" x14ac:dyDescent="0.25">
      <c r="A1469" t="s">
        <v>3535</v>
      </c>
      <c r="B1469">
        <v>646172</v>
      </c>
      <c r="C1469" s="5" t="s">
        <v>3516</v>
      </c>
      <c r="D1469" s="5" t="s">
        <v>4390</v>
      </c>
      <c r="E1469" s="5" t="s">
        <v>4388</v>
      </c>
      <c r="F1469" s="2">
        <v>2202</v>
      </c>
      <c r="G1469" s="2">
        <v>469892</v>
      </c>
      <c r="H1469" s="2">
        <v>301730</v>
      </c>
      <c r="I1469" s="2">
        <v>4371</v>
      </c>
      <c r="J1469" s="2">
        <v>297359</v>
      </c>
      <c r="K1469" s="33">
        <v>7.4051903591281915E-3</v>
      </c>
      <c r="L1469" s="2">
        <v>2112</v>
      </c>
      <c r="M1469" s="2">
        <v>418917</v>
      </c>
      <c r="N1469" s="2">
        <v>302459</v>
      </c>
      <c r="O1469" s="33">
        <v>6.9827646061119027E-3</v>
      </c>
      <c r="P1469" s="2">
        <v>2157</v>
      </c>
      <c r="Q1469" s="2">
        <v>429781</v>
      </c>
      <c r="R1469" s="2">
        <v>305117</v>
      </c>
      <c r="S1469" s="35">
        <v>7.0694192719514158E-3</v>
      </c>
      <c r="T1469" t="s">
        <v>4388</v>
      </c>
      <c r="U1469" t="s">
        <v>4388</v>
      </c>
      <c r="V1469" s="5" t="s">
        <v>4390</v>
      </c>
      <c r="W1469" s="5">
        <v>0</v>
      </c>
      <c r="X1469" s="4">
        <v>3.3577108717677568E-4</v>
      </c>
      <c r="Y1469" s="6">
        <v>45</v>
      </c>
      <c r="Z1469" s="4">
        <v>8.6654665839513111E-5</v>
      </c>
      <c r="AA1469" s="5">
        <v>4397</v>
      </c>
      <c r="AC1469" s="16" t="str">
        <f t="shared" si="132"/>
        <v/>
      </c>
      <c r="AD1469" s="16" t="str">
        <f t="shared" si="133"/>
        <v/>
      </c>
      <c r="AE1469" s="16" t="str">
        <f t="shared" si="134"/>
        <v/>
      </c>
      <c r="AF1469" s="16" t="str">
        <f t="shared" si="135"/>
        <v/>
      </c>
      <c r="AG1469" s="16">
        <f t="shared" si="136"/>
        <v>7.4051903591281915E-3</v>
      </c>
      <c r="AH1469" s="16" t="str">
        <f t="shared" si="137"/>
        <v/>
      </c>
      <c r="AI1469" s="17" t="str">
        <f>IF('Peer Comparison Tool'!$D$11="NR","",IF($C1469='Peer Comparison Tool'!$D$9,COUNT('ALLL &lt;50B Database'!$AI$1:AI1468)+1,""))</f>
        <v/>
      </c>
    </row>
    <row r="1470" spans="1:35" x14ac:dyDescent="0.25">
      <c r="A1470" t="s">
        <v>4210</v>
      </c>
      <c r="B1470">
        <v>907547</v>
      </c>
      <c r="C1470" s="5" t="s">
        <v>4163</v>
      </c>
      <c r="D1470" s="5" t="s">
        <v>4390</v>
      </c>
      <c r="E1470" s="5" t="s">
        <v>4388</v>
      </c>
      <c r="F1470" s="2">
        <v>3849</v>
      </c>
      <c r="G1470" s="2">
        <v>469296</v>
      </c>
      <c r="H1470" s="2">
        <v>259126</v>
      </c>
      <c r="I1470" s="2">
        <v>19038</v>
      </c>
      <c r="J1470" s="2">
        <v>240088</v>
      </c>
      <c r="K1470" s="33">
        <v>1.6031621738695812E-2</v>
      </c>
      <c r="L1470" s="2">
        <v>3425</v>
      </c>
      <c r="M1470" s="2">
        <v>422772</v>
      </c>
      <c r="N1470" s="2">
        <v>234410</v>
      </c>
      <c r="O1470" s="33">
        <v>1.4611151401390726E-2</v>
      </c>
      <c r="P1470" s="2">
        <v>3570</v>
      </c>
      <c r="Q1470" s="2">
        <v>420583</v>
      </c>
      <c r="R1470" s="2">
        <v>240130</v>
      </c>
      <c r="S1470" s="35">
        <v>1.4866947070336901E-2</v>
      </c>
      <c r="T1470" t="s">
        <v>4388</v>
      </c>
      <c r="U1470" t="s">
        <v>4388</v>
      </c>
      <c r="V1470" s="5" t="s">
        <v>4390</v>
      </c>
      <c r="W1470" s="5">
        <v>0</v>
      </c>
      <c r="X1470" s="4">
        <v>1.1646746683589108E-3</v>
      </c>
      <c r="Y1470" s="6">
        <v>279</v>
      </c>
      <c r="Z1470" s="4">
        <v>2.5579566894617586E-4</v>
      </c>
      <c r="AA1470" s="5">
        <v>1262</v>
      </c>
      <c r="AC1470" s="16" t="str">
        <f t="shared" si="132"/>
        <v/>
      </c>
      <c r="AD1470" s="16" t="str">
        <f t="shared" si="133"/>
        <v/>
      </c>
      <c r="AE1470" s="16" t="str">
        <f t="shared" si="134"/>
        <v/>
      </c>
      <c r="AF1470" s="16" t="str">
        <f t="shared" si="135"/>
        <v/>
      </c>
      <c r="AG1470" s="16">
        <f t="shared" si="136"/>
        <v>1.6031621738695812E-2</v>
      </c>
      <c r="AH1470" s="16" t="str">
        <f t="shared" si="137"/>
        <v/>
      </c>
      <c r="AI1470" s="17" t="str">
        <f>IF('Peer Comparison Tool'!$D$11="NR","",IF($C1470='Peer Comparison Tool'!$D$9,COUNT('ALLL &lt;50B Database'!$AI$1:AI1469)+1,""))</f>
        <v/>
      </c>
    </row>
    <row r="1471" spans="1:35" x14ac:dyDescent="0.25">
      <c r="A1471" t="s">
        <v>594</v>
      </c>
      <c r="B1471">
        <v>573036</v>
      </c>
      <c r="C1471" s="5" t="s">
        <v>561</v>
      </c>
      <c r="D1471" s="5" t="s">
        <v>4390</v>
      </c>
      <c r="E1471" s="5" t="s">
        <v>4388</v>
      </c>
      <c r="F1471" s="2">
        <v>3534</v>
      </c>
      <c r="G1471" s="2">
        <v>469128</v>
      </c>
      <c r="H1471" s="2">
        <v>322759</v>
      </c>
      <c r="I1471" s="2">
        <v>57007</v>
      </c>
      <c r="J1471" s="2">
        <v>265752</v>
      </c>
      <c r="K1471" s="33">
        <v>1.3298112525964056E-2</v>
      </c>
      <c r="L1471" s="2">
        <v>2821</v>
      </c>
      <c r="M1471" s="2">
        <v>399522</v>
      </c>
      <c r="N1471" s="2">
        <v>251592</v>
      </c>
      <c r="O1471" s="33">
        <v>1.1212598174822728E-2</v>
      </c>
      <c r="P1471" s="2">
        <v>3314</v>
      </c>
      <c r="Q1471" s="2">
        <v>391116</v>
      </c>
      <c r="R1471" s="2">
        <v>269680</v>
      </c>
      <c r="S1471" s="35">
        <v>1.2288638386235538E-2</v>
      </c>
      <c r="T1471" t="s">
        <v>4388</v>
      </c>
      <c r="U1471" t="s">
        <v>4388</v>
      </c>
      <c r="V1471" s="5" t="s">
        <v>4390</v>
      </c>
      <c r="W1471" s="5">
        <v>0</v>
      </c>
      <c r="X1471" s="4">
        <v>1.0094741397285185E-3</v>
      </c>
      <c r="Y1471" s="6">
        <v>220</v>
      </c>
      <c r="Z1471" s="4">
        <v>1.0760402114128095E-3</v>
      </c>
      <c r="AA1471" s="5">
        <v>2271</v>
      </c>
      <c r="AC1471" s="16" t="str">
        <f t="shared" si="132"/>
        <v/>
      </c>
      <c r="AD1471" s="16" t="str">
        <f t="shared" si="133"/>
        <v/>
      </c>
      <c r="AE1471" s="16" t="str">
        <f t="shared" si="134"/>
        <v/>
      </c>
      <c r="AF1471" s="16" t="str">
        <f t="shared" si="135"/>
        <v/>
      </c>
      <c r="AG1471" s="16">
        <f t="shared" si="136"/>
        <v>1.3298112525964056E-2</v>
      </c>
      <c r="AH1471" s="16" t="str">
        <f t="shared" si="137"/>
        <v/>
      </c>
      <c r="AI1471" s="17" t="str">
        <f>IF('Peer Comparison Tool'!$D$11="NR","",IF($C1471='Peer Comparison Tool'!$D$9,COUNT('ALLL &lt;50B Database'!$AI$1:AI1470)+1,""))</f>
        <v/>
      </c>
    </row>
    <row r="1472" spans="1:35" x14ac:dyDescent="0.25">
      <c r="A1472" t="s">
        <v>889</v>
      </c>
      <c r="B1472">
        <v>744854</v>
      </c>
      <c r="C1472" s="5" t="s">
        <v>3704</v>
      </c>
      <c r="D1472" s="5" t="s">
        <v>4390</v>
      </c>
      <c r="E1472" s="5" t="s">
        <v>4388</v>
      </c>
      <c r="F1472" s="2">
        <v>6132</v>
      </c>
      <c r="G1472" s="2">
        <v>469044</v>
      </c>
      <c r="H1472" s="2">
        <v>300480</v>
      </c>
      <c r="I1472" s="2">
        <v>34349</v>
      </c>
      <c r="J1472" s="2">
        <v>266131</v>
      </c>
      <c r="K1472" s="33">
        <v>2.3041284179595764E-2</v>
      </c>
      <c r="L1472" s="2">
        <v>4614</v>
      </c>
      <c r="M1472" s="2">
        <v>411286</v>
      </c>
      <c r="N1472" s="2">
        <v>283910</v>
      </c>
      <c r="O1472" s="33">
        <v>1.6251629037370999E-2</v>
      </c>
      <c r="P1472" s="2">
        <v>4854</v>
      </c>
      <c r="Q1472" s="2">
        <v>427571</v>
      </c>
      <c r="R1472" s="2">
        <v>270569</v>
      </c>
      <c r="S1472" s="35">
        <v>1.7939970950108845E-2</v>
      </c>
      <c r="T1472" t="s">
        <v>4388</v>
      </c>
      <c r="U1472" t="s">
        <v>4388</v>
      </c>
      <c r="V1472" s="5" t="s">
        <v>4390</v>
      </c>
      <c r="W1472" s="5">
        <v>0</v>
      </c>
      <c r="X1472" s="4">
        <v>5.1013132294869187E-3</v>
      </c>
      <c r="Y1472" s="6">
        <v>1278</v>
      </c>
      <c r="Z1472" s="4">
        <v>1.6883419127378466E-3</v>
      </c>
      <c r="AA1472" s="5">
        <v>333</v>
      </c>
      <c r="AC1472" s="16" t="str">
        <f t="shared" si="132"/>
        <v/>
      </c>
      <c r="AD1472" s="16" t="str">
        <f t="shared" si="133"/>
        <v/>
      </c>
      <c r="AE1472" s="16" t="str">
        <f t="shared" si="134"/>
        <v/>
      </c>
      <c r="AF1472" s="16" t="str">
        <f t="shared" si="135"/>
        <v/>
      </c>
      <c r="AG1472" s="16">
        <f t="shared" si="136"/>
        <v>2.3041284179595764E-2</v>
      </c>
      <c r="AH1472" s="16" t="str">
        <f t="shared" si="137"/>
        <v/>
      </c>
      <c r="AI1472" s="17" t="str">
        <f>IF('Peer Comparison Tool'!$D$11="NR","",IF($C1472='Peer Comparison Tool'!$D$9,COUNT('ALLL &lt;50B Database'!$AI$1:AI1471)+1,""))</f>
        <v/>
      </c>
    </row>
    <row r="1473" spans="1:35" x14ac:dyDescent="0.25">
      <c r="A1473" t="s">
        <v>2616</v>
      </c>
      <c r="B1473">
        <v>416674</v>
      </c>
      <c r="C1473" s="5" t="s">
        <v>2604</v>
      </c>
      <c r="D1473" s="5" t="s">
        <v>4390</v>
      </c>
      <c r="E1473" s="5" t="s">
        <v>4388</v>
      </c>
      <c r="F1473" s="2">
        <v>4182</v>
      </c>
      <c r="G1473" s="2">
        <v>468677</v>
      </c>
      <c r="H1473" s="2">
        <v>364312</v>
      </c>
      <c r="I1473" s="2">
        <v>29316</v>
      </c>
      <c r="J1473" s="2">
        <v>334996</v>
      </c>
      <c r="K1473" s="33">
        <v>1.2483731149028645E-2</v>
      </c>
      <c r="L1473" s="2">
        <v>4057</v>
      </c>
      <c r="M1473" s="2">
        <v>403406</v>
      </c>
      <c r="N1473" s="2">
        <v>311912</v>
      </c>
      <c r="O1473" s="33">
        <v>1.3006873733617174E-2</v>
      </c>
      <c r="P1473" s="2">
        <v>4102</v>
      </c>
      <c r="Q1473" s="2">
        <v>425961</v>
      </c>
      <c r="R1473" s="2">
        <v>336506</v>
      </c>
      <c r="S1473" s="35">
        <v>1.2189975810238153E-2</v>
      </c>
      <c r="T1473" t="s">
        <v>4388</v>
      </c>
      <c r="U1473" t="s">
        <v>4388</v>
      </c>
      <c r="V1473" s="5" t="s">
        <v>4390</v>
      </c>
      <c r="W1473" s="5">
        <v>0</v>
      </c>
      <c r="X1473" s="4">
        <v>2.937553387904919E-4</v>
      </c>
      <c r="Y1473" s="6">
        <v>80</v>
      </c>
      <c r="Z1473" s="4">
        <v>-8.1689792337902127E-4</v>
      </c>
      <c r="AA1473" s="5">
        <v>2714</v>
      </c>
      <c r="AC1473" s="16" t="str">
        <f t="shared" si="132"/>
        <v/>
      </c>
      <c r="AD1473" s="16" t="str">
        <f t="shared" si="133"/>
        <v/>
      </c>
      <c r="AE1473" s="16" t="str">
        <f t="shared" si="134"/>
        <v/>
      </c>
      <c r="AF1473" s="16" t="str">
        <f t="shared" si="135"/>
        <v/>
      </c>
      <c r="AG1473" s="16">
        <f t="shared" si="136"/>
        <v>1.2483731149028645E-2</v>
      </c>
      <c r="AH1473" s="16" t="str">
        <f t="shared" si="137"/>
        <v/>
      </c>
      <c r="AI1473" s="17" t="str">
        <f>IF('Peer Comparison Tool'!$D$11="NR","",IF($C1473='Peer Comparison Tool'!$D$9,COUNT('ALLL &lt;50B Database'!$AI$1:AI1472)+1,""))</f>
        <v/>
      </c>
    </row>
    <row r="1474" spans="1:35" x14ac:dyDescent="0.25">
      <c r="A1474" t="s">
        <v>1871</v>
      </c>
      <c r="B1474">
        <v>714978</v>
      </c>
      <c r="C1474" s="5" t="s">
        <v>1795</v>
      </c>
      <c r="D1474" s="5" t="s">
        <v>4390</v>
      </c>
      <c r="E1474" s="5" t="s">
        <v>4388</v>
      </c>
      <c r="F1474" s="2">
        <v>3778</v>
      </c>
      <c r="G1474" s="2">
        <v>468645</v>
      </c>
      <c r="H1474" s="2">
        <v>378523</v>
      </c>
      <c r="I1474" s="2">
        <v>14160</v>
      </c>
      <c r="J1474" s="2">
        <v>364363</v>
      </c>
      <c r="K1474" s="33">
        <v>1.0368780584197627E-2</v>
      </c>
      <c r="L1474" s="2">
        <v>3006</v>
      </c>
      <c r="M1474" s="2">
        <v>438269</v>
      </c>
      <c r="N1474" s="2">
        <v>361240</v>
      </c>
      <c r="O1474" s="33">
        <v>8.3213376148820722E-3</v>
      </c>
      <c r="P1474" s="2">
        <v>3108</v>
      </c>
      <c r="Q1474" s="2">
        <v>445623</v>
      </c>
      <c r="R1474" s="2">
        <v>361433</v>
      </c>
      <c r="S1474" s="35">
        <v>8.599104121649102E-3</v>
      </c>
      <c r="T1474" t="s">
        <v>4388</v>
      </c>
      <c r="U1474" t="s">
        <v>4388</v>
      </c>
      <c r="V1474" s="5" t="s">
        <v>4390</v>
      </c>
      <c r="W1474" s="5">
        <v>0</v>
      </c>
      <c r="X1474" s="4">
        <v>1.7696764625485251E-3</v>
      </c>
      <c r="Y1474" s="6">
        <v>670</v>
      </c>
      <c r="Z1474" s="4">
        <v>2.7776650676702985E-4</v>
      </c>
      <c r="AA1474" s="5">
        <v>3648</v>
      </c>
      <c r="AC1474" s="16" t="str">
        <f t="shared" si="132"/>
        <v/>
      </c>
      <c r="AD1474" s="16" t="str">
        <f t="shared" si="133"/>
        <v/>
      </c>
      <c r="AE1474" s="16" t="str">
        <f t="shared" si="134"/>
        <v/>
      </c>
      <c r="AF1474" s="16" t="str">
        <f t="shared" si="135"/>
        <v/>
      </c>
      <c r="AG1474" s="16">
        <f t="shared" si="136"/>
        <v>1.0368780584197627E-2</v>
      </c>
      <c r="AH1474" s="16" t="str">
        <f t="shared" si="137"/>
        <v/>
      </c>
      <c r="AI1474" s="17" t="str">
        <f>IF('Peer Comparison Tool'!$D$11="NR","",IF($C1474='Peer Comparison Tool'!$D$9,COUNT('ALLL &lt;50B Database'!$AI$1:AI1473)+1,""))</f>
        <v/>
      </c>
    </row>
    <row r="1475" spans="1:35" x14ac:dyDescent="0.25">
      <c r="A1475" t="s">
        <v>3445</v>
      </c>
      <c r="B1475">
        <v>213471</v>
      </c>
      <c r="C1475" s="5" t="s">
        <v>3374</v>
      </c>
      <c r="D1475" s="5" t="s">
        <v>4390</v>
      </c>
      <c r="E1475" s="5" t="s">
        <v>4388</v>
      </c>
      <c r="F1475" s="2">
        <v>1804</v>
      </c>
      <c r="G1475" s="2">
        <v>468510</v>
      </c>
      <c r="H1475" s="2">
        <v>186171</v>
      </c>
      <c r="I1475" s="2">
        <v>0</v>
      </c>
      <c r="J1475" s="2">
        <v>186171</v>
      </c>
      <c r="K1475" s="33">
        <v>9.6900161679316331E-3</v>
      </c>
      <c r="L1475" s="2">
        <v>1692</v>
      </c>
      <c r="M1475" s="2">
        <v>438075</v>
      </c>
      <c r="N1475" s="2">
        <v>190900</v>
      </c>
      <c r="O1475" s="33">
        <v>8.8632792037716089E-3</v>
      </c>
      <c r="P1475" s="2">
        <v>1713</v>
      </c>
      <c r="Q1475" s="2">
        <v>453019</v>
      </c>
      <c r="R1475" s="2">
        <v>189747</v>
      </c>
      <c r="S1475" s="35">
        <v>9.0278107163749618E-3</v>
      </c>
      <c r="T1475" t="s">
        <v>4388</v>
      </c>
      <c r="U1475" t="s">
        <v>4388</v>
      </c>
      <c r="V1475" s="5" t="s">
        <v>4390</v>
      </c>
      <c r="W1475" s="5">
        <v>0</v>
      </c>
      <c r="X1475" s="4">
        <v>6.6220545155667131E-4</v>
      </c>
      <c r="Y1475" s="6">
        <v>91</v>
      </c>
      <c r="Z1475" s="4">
        <v>1.6453151260335287E-4</v>
      </c>
      <c r="AA1475" s="5">
        <v>3891</v>
      </c>
      <c r="AC1475" s="16" t="str">
        <f t="shared" ref="AC1475:AC1538" si="138">IF(AND($G1475&gt;=10000000,$G1475&lt;50000000),$K1475,"")</f>
        <v/>
      </c>
      <c r="AD1475" s="16" t="str">
        <f t="shared" ref="AD1475:AD1538" si="139">IF(AND($G1475&gt;=5000000,$G1475&lt;9999999),$K1475,"")</f>
        <v/>
      </c>
      <c r="AE1475" s="16" t="str">
        <f t="shared" ref="AE1475:AE1538" si="140">IF(AND($G1475&gt;=1000000,$G1475&lt;4999999),$K1475,"")</f>
        <v/>
      </c>
      <c r="AF1475" s="16" t="str">
        <f t="shared" ref="AF1475:AF1538" si="141">IF(AND($G1475&gt;=500000,$G1475&lt;999999),$K1475,"")</f>
        <v/>
      </c>
      <c r="AG1475" s="16">
        <f t="shared" ref="AG1475:AG1538" si="142">IF(AND($G1475&gt;=100000,$G1475&lt;499999),$K1475,"")</f>
        <v>9.6900161679316331E-3</v>
      </c>
      <c r="AH1475" s="16" t="str">
        <f t="shared" ref="AH1475:AH1538" si="143">IF(AND($G1475&gt;=0,$G1475&lt;99999),$K1475,"")</f>
        <v/>
      </c>
      <c r="AI1475" s="17" t="str">
        <f>IF('Peer Comparison Tool'!$D$11="NR","",IF($C1475='Peer Comparison Tool'!$D$9,COUNT('ALLL &lt;50B Database'!$AI$1:AI1474)+1,""))</f>
        <v/>
      </c>
    </row>
    <row r="1476" spans="1:35" x14ac:dyDescent="0.25">
      <c r="A1476" t="s">
        <v>295</v>
      </c>
      <c r="B1476">
        <v>754068</v>
      </c>
      <c r="C1476" s="5" t="s">
        <v>207</v>
      </c>
      <c r="D1476" s="5" t="s">
        <v>4390</v>
      </c>
      <c r="E1476" s="5" t="s">
        <v>4388</v>
      </c>
      <c r="F1476" s="2">
        <v>3976</v>
      </c>
      <c r="G1476" s="2">
        <v>468284</v>
      </c>
      <c r="H1476" s="2">
        <v>384922</v>
      </c>
      <c r="I1476" s="2">
        <v>96276</v>
      </c>
      <c r="J1476" s="2">
        <v>288646</v>
      </c>
      <c r="K1476" s="33">
        <v>1.3774658231882652E-2</v>
      </c>
      <c r="L1476" s="2">
        <v>3626</v>
      </c>
      <c r="M1476" s="2">
        <v>356355</v>
      </c>
      <c r="N1476" s="2">
        <v>272569</v>
      </c>
      <c r="O1476" s="33">
        <v>1.3303053538736981E-2</v>
      </c>
      <c r="P1476" s="2">
        <v>3876</v>
      </c>
      <c r="Q1476" s="2">
        <v>423443</v>
      </c>
      <c r="R1476" s="2">
        <v>293956</v>
      </c>
      <c r="S1476" s="35">
        <v>1.3185646831498591E-2</v>
      </c>
      <c r="T1476" t="s">
        <v>4388</v>
      </c>
      <c r="U1476" t="s">
        <v>4388</v>
      </c>
      <c r="V1476" s="5" t="s">
        <v>4390</v>
      </c>
      <c r="W1476" s="5">
        <v>0</v>
      </c>
      <c r="X1476" s="4">
        <v>5.8901140038406137E-4</v>
      </c>
      <c r="Y1476" s="6">
        <v>100</v>
      </c>
      <c r="Z1476" s="4">
        <v>-1.1740670723838983E-4</v>
      </c>
      <c r="AA1476" s="5">
        <v>2084</v>
      </c>
      <c r="AC1476" s="16" t="str">
        <f t="shared" si="138"/>
        <v/>
      </c>
      <c r="AD1476" s="16" t="str">
        <f t="shared" si="139"/>
        <v/>
      </c>
      <c r="AE1476" s="16" t="str">
        <f t="shared" si="140"/>
        <v/>
      </c>
      <c r="AF1476" s="16" t="str">
        <f t="shared" si="141"/>
        <v/>
      </c>
      <c r="AG1476" s="16">
        <f t="shared" si="142"/>
        <v>1.3774658231882652E-2</v>
      </c>
      <c r="AH1476" s="16" t="str">
        <f t="shared" si="143"/>
        <v/>
      </c>
      <c r="AI1476" s="17" t="str">
        <f>IF('Peer Comparison Tool'!$D$11="NR","",IF($C1476='Peer Comparison Tool'!$D$9,COUNT('ALLL &lt;50B Database'!$AI$1:AI1475)+1,""))</f>
        <v/>
      </c>
    </row>
    <row r="1477" spans="1:35" x14ac:dyDescent="0.25">
      <c r="A1477" t="s">
        <v>2727</v>
      </c>
      <c r="B1477">
        <v>1000052</v>
      </c>
      <c r="C1477" s="5" t="s">
        <v>2711</v>
      </c>
      <c r="D1477" s="5" t="s">
        <v>4390</v>
      </c>
      <c r="E1477" s="5" t="s">
        <v>4388</v>
      </c>
      <c r="F1477" s="2">
        <v>4135</v>
      </c>
      <c r="G1477" s="2">
        <v>468217</v>
      </c>
      <c r="H1477" s="2">
        <v>359453</v>
      </c>
      <c r="I1477" s="2">
        <v>27327</v>
      </c>
      <c r="J1477" s="2">
        <v>332126</v>
      </c>
      <c r="K1477" s="33">
        <v>1.2450094241342141E-2</v>
      </c>
      <c r="L1477" s="2">
        <v>3917</v>
      </c>
      <c r="M1477" s="2">
        <v>441212</v>
      </c>
      <c r="N1477" s="2">
        <v>323025</v>
      </c>
      <c r="O1477" s="33">
        <v>1.2125996439904032E-2</v>
      </c>
      <c r="P1477" s="2">
        <v>4003</v>
      </c>
      <c r="Q1477" s="2">
        <v>424954</v>
      </c>
      <c r="R1477" s="2">
        <v>336910</v>
      </c>
      <c r="S1477" s="35">
        <v>1.1881511382861892E-2</v>
      </c>
      <c r="T1477" t="s">
        <v>4388</v>
      </c>
      <c r="U1477" t="s">
        <v>4388</v>
      </c>
      <c r="V1477" s="5" t="s">
        <v>4390</v>
      </c>
      <c r="W1477" s="5">
        <v>0</v>
      </c>
      <c r="X1477" s="4">
        <v>5.6858285848024846E-4</v>
      </c>
      <c r="Y1477" s="6">
        <v>132</v>
      </c>
      <c r="Z1477" s="4">
        <v>-2.4448505704213926E-4</v>
      </c>
      <c r="AA1477" s="5">
        <v>2731</v>
      </c>
      <c r="AC1477" s="16" t="str">
        <f t="shared" si="138"/>
        <v/>
      </c>
      <c r="AD1477" s="16" t="str">
        <f t="shared" si="139"/>
        <v/>
      </c>
      <c r="AE1477" s="16" t="str">
        <f t="shared" si="140"/>
        <v/>
      </c>
      <c r="AF1477" s="16" t="str">
        <f t="shared" si="141"/>
        <v/>
      </c>
      <c r="AG1477" s="16">
        <f t="shared" si="142"/>
        <v>1.2450094241342141E-2</v>
      </c>
      <c r="AH1477" s="16" t="str">
        <f t="shared" si="143"/>
        <v/>
      </c>
      <c r="AI1477" s="17" t="str">
        <f>IF('Peer Comparison Tool'!$D$11="NR","",IF($C1477='Peer Comparison Tool'!$D$9,COUNT('ALLL &lt;50B Database'!$AI$1:AI1476)+1,""))</f>
        <v/>
      </c>
    </row>
    <row r="1478" spans="1:35" x14ac:dyDescent="0.25">
      <c r="A1478" t="s">
        <v>2073</v>
      </c>
      <c r="B1478">
        <v>865450</v>
      </c>
      <c r="C1478" s="5" t="s">
        <v>2041</v>
      </c>
      <c r="D1478" s="5" t="s">
        <v>4390</v>
      </c>
      <c r="E1478" s="5" t="s">
        <v>4388</v>
      </c>
      <c r="F1478" s="2">
        <v>4278</v>
      </c>
      <c r="G1478" s="2">
        <v>467454</v>
      </c>
      <c r="H1478" s="2">
        <v>343859</v>
      </c>
      <c r="I1478" s="2">
        <v>25577</v>
      </c>
      <c r="J1478" s="2">
        <v>318282</v>
      </c>
      <c r="K1478" s="33">
        <v>1.3440910890342526E-2</v>
      </c>
      <c r="L1478" s="2">
        <v>3688</v>
      </c>
      <c r="M1478" s="2">
        <v>383914</v>
      </c>
      <c r="N1478" s="2">
        <v>294975</v>
      </c>
      <c r="O1478" s="33">
        <v>1.2502754470717857E-2</v>
      </c>
      <c r="P1478" s="2">
        <v>3818</v>
      </c>
      <c r="Q1478" s="2">
        <v>392508</v>
      </c>
      <c r="R1478" s="2">
        <v>311152</v>
      </c>
      <c r="S1478" s="35">
        <v>1.2270530158893402E-2</v>
      </c>
      <c r="T1478" t="s">
        <v>4388</v>
      </c>
      <c r="U1478" t="s">
        <v>4388</v>
      </c>
      <c r="V1478" s="5" t="s">
        <v>4390</v>
      </c>
      <c r="W1478" s="5">
        <v>0</v>
      </c>
      <c r="X1478" s="4">
        <v>1.1703807314491239E-3</v>
      </c>
      <c r="Y1478" s="6">
        <v>460</v>
      </c>
      <c r="Z1478" s="4">
        <v>-2.3222431182445477E-4</v>
      </c>
      <c r="AA1478" s="5">
        <v>2216</v>
      </c>
      <c r="AC1478" s="16" t="str">
        <f t="shared" si="138"/>
        <v/>
      </c>
      <c r="AD1478" s="16" t="str">
        <f t="shared" si="139"/>
        <v/>
      </c>
      <c r="AE1478" s="16" t="str">
        <f t="shared" si="140"/>
        <v/>
      </c>
      <c r="AF1478" s="16" t="str">
        <f t="shared" si="141"/>
        <v/>
      </c>
      <c r="AG1478" s="16">
        <f t="shared" si="142"/>
        <v>1.3440910890342526E-2</v>
      </c>
      <c r="AH1478" s="16" t="str">
        <f t="shared" si="143"/>
        <v/>
      </c>
      <c r="AI1478" s="17" t="str">
        <f>IF('Peer Comparison Tool'!$D$11="NR","",IF($C1478='Peer Comparison Tool'!$D$9,COUNT('ALLL &lt;50B Database'!$AI$1:AI1477)+1,""))</f>
        <v/>
      </c>
    </row>
    <row r="1479" spans="1:35" x14ac:dyDescent="0.25">
      <c r="A1479" t="s">
        <v>3</v>
      </c>
      <c r="B1479">
        <v>2349459</v>
      </c>
      <c r="C1479" s="5" t="s">
        <v>561</v>
      </c>
      <c r="D1479" s="5" t="s">
        <v>4390</v>
      </c>
      <c r="E1479" s="5" t="s">
        <v>4388</v>
      </c>
      <c r="F1479" s="2">
        <v>6505</v>
      </c>
      <c r="G1479" s="2">
        <v>467281</v>
      </c>
      <c r="H1479" s="2">
        <v>364707</v>
      </c>
      <c r="I1479" s="2">
        <v>39767</v>
      </c>
      <c r="J1479" s="2">
        <v>324940</v>
      </c>
      <c r="K1479" s="33">
        <v>2.0019080445620729E-2</v>
      </c>
      <c r="L1479" s="2">
        <v>5886</v>
      </c>
      <c r="M1479" s="2">
        <v>408583</v>
      </c>
      <c r="N1479" s="2">
        <v>336338</v>
      </c>
      <c r="O1479" s="33">
        <v>1.7500252721964215E-2</v>
      </c>
      <c r="P1479" s="2">
        <v>5764</v>
      </c>
      <c r="Q1479" s="2">
        <v>418917</v>
      </c>
      <c r="R1479" s="2">
        <v>329008</v>
      </c>
      <c r="S1479" s="35">
        <v>1.7519330836940135E-2</v>
      </c>
      <c r="T1479" t="s">
        <v>4388</v>
      </c>
      <c r="U1479" t="s">
        <v>4388</v>
      </c>
      <c r="V1479" s="5" t="s">
        <v>4390</v>
      </c>
      <c r="W1479" s="5">
        <v>0</v>
      </c>
      <c r="X1479" s="4">
        <v>2.4997496086805945E-3</v>
      </c>
      <c r="Y1479" s="6">
        <v>741</v>
      </c>
      <c r="Z1479" s="4">
        <v>1.9078114975919908E-5</v>
      </c>
      <c r="AA1479" s="5">
        <v>550</v>
      </c>
      <c r="AC1479" s="16" t="str">
        <f t="shared" si="138"/>
        <v/>
      </c>
      <c r="AD1479" s="16" t="str">
        <f t="shared" si="139"/>
        <v/>
      </c>
      <c r="AE1479" s="16" t="str">
        <f t="shared" si="140"/>
        <v/>
      </c>
      <c r="AF1479" s="16" t="str">
        <f t="shared" si="141"/>
        <v/>
      </c>
      <c r="AG1479" s="16">
        <f t="shared" si="142"/>
        <v>2.0019080445620729E-2</v>
      </c>
      <c r="AH1479" s="16" t="str">
        <f t="shared" si="143"/>
        <v/>
      </c>
      <c r="AI1479" s="17" t="str">
        <f>IF('Peer Comparison Tool'!$D$11="NR","",IF($C1479='Peer Comparison Tool'!$D$9,COUNT('ALLL &lt;50B Database'!$AI$1:AI1478)+1,""))</f>
        <v/>
      </c>
    </row>
    <row r="1480" spans="1:35" x14ac:dyDescent="0.25">
      <c r="A1480" t="s">
        <v>1872</v>
      </c>
      <c r="B1480">
        <v>963002</v>
      </c>
      <c r="C1480" s="5" t="s">
        <v>1795</v>
      </c>
      <c r="D1480" s="5" t="s">
        <v>4390</v>
      </c>
      <c r="E1480" s="5" t="s">
        <v>4388</v>
      </c>
      <c r="F1480" s="2">
        <v>5194</v>
      </c>
      <c r="G1480" s="2">
        <v>467197</v>
      </c>
      <c r="H1480" s="2">
        <v>426011</v>
      </c>
      <c r="I1480" s="2">
        <v>28874</v>
      </c>
      <c r="J1480" s="2">
        <v>397137</v>
      </c>
      <c r="K1480" s="33">
        <v>1.3078610152164114E-2</v>
      </c>
      <c r="L1480" s="2">
        <v>5062</v>
      </c>
      <c r="M1480" s="2">
        <v>437728</v>
      </c>
      <c r="N1480" s="2">
        <v>401507</v>
      </c>
      <c r="O1480" s="33">
        <v>1.260750123908176E-2</v>
      </c>
      <c r="P1480" s="2">
        <v>5126</v>
      </c>
      <c r="Q1480" s="2">
        <v>443779</v>
      </c>
      <c r="R1480" s="2">
        <v>402469</v>
      </c>
      <c r="S1480" s="35">
        <v>1.2736384665651268E-2</v>
      </c>
      <c r="T1480" t="s">
        <v>4388</v>
      </c>
      <c r="U1480" t="s">
        <v>4388</v>
      </c>
      <c r="V1480" s="5" t="s">
        <v>4390</v>
      </c>
      <c r="W1480" s="5">
        <v>0</v>
      </c>
      <c r="X1480" s="4">
        <v>3.4222548651284546E-4</v>
      </c>
      <c r="Y1480" s="6">
        <v>68</v>
      </c>
      <c r="Z1480" s="4">
        <v>1.2888342656950866E-4</v>
      </c>
      <c r="AA1480" s="5">
        <v>2388</v>
      </c>
      <c r="AC1480" s="16" t="str">
        <f t="shared" si="138"/>
        <v/>
      </c>
      <c r="AD1480" s="16" t="str">
        <f t="shared" si="139"/>
        <v/>
      </c>
      <c r="AE1480" s="16" t="str">
        <f t="shared" si="140"/>
        <v/>
      </c>
      <c r="AF1480" s="16" t="str">
        <f t="shared" si="141"/>
        <v/>
      </c>
      <c r="AG1480" s="16">
        <f t="shared" si="142"/>
        <v>1.3078610152164114E-2</v>
      </c>
      <c r="AH1480" s="16" t="str">
        <f t="shared" si="143"/>
        <v/>
      </c>
      <c r="AI1480" s="17" t="str">
        <f>IF('Peer Comparison Tool'!$D$11="NR","",IF($C1480='Peer Comparison Tool'!$D$9,COUNT('ALLL &lt;50B Database'!$AI$1:AI1479)+1,""))</f>
        <v/>
      </c>
    </row>
    <row r="1481" spans="1:35" x14ac:dyDescent="0.25">
      <c r="A1481" t="s">
        <v>511</v>
      </c>
      <c r="B1481">
        <v>5143788</v>
      </c>
      <c r="C1481" s="5" t="s">
        <v>462</v>
      </c>
      <c r="D1481" s="5" t="s">
        <v>4390</v>
      </c>
      <c r="E1481" s="5" t="s">
        <v>4388</v>
      </c>
      <c r="F1481" s="2">
        <v>3251</v>
      </c>
      <c r="G1481" s="2">
        <v>466511</v>
      </c>
      <c r="H1481" s="2">
        <v>231974</v>
      </c>
      <c r="I1481" s="2">
        <v>22936</v>
      </c>
      <c r="J1481" s="2">
        <v>209038</v>
      </c>
      <c r="K1481" s="33">
        <v>1.5552196251399267E-2</v>
      </c>
      <c r="L1481" s="2">
        <v>2576</v>
      </c>
      <c r="M1481" s="2">
        <v>351920</v>
      </c>
      <c r="N1481" s="2">
        <v>200269</v>
      </c>
      <c r="O1481" s="33">
        <v>1.2862699668945269E-2</v>
      </c>
      <c r="P1481" s="2">
        <v>2923</v>
      </c>
      <c r="Q1481" s="2">
        <v>418816</v>
      </c>
      <c r="R1481" s="2">
        <v>211125</v>
      </c>
      <c r="S1481" s="35">
        <v>1.3844878626406158E-2</v>
      </c>
      <c r="T1481" t="s">
        <v>4388</v>
      </c>
      <c r="U1481" t="s">
        <v>4388</v>
      </c>
      <c r="V1481" s="5" t="s">
        <v>4390</v>
      </c>
      <c r="W1481" s="5">
        <v>0</v>
      </c>
      <c r="X1481" s="4">
        <v>1.7073176249931092E-3</v>
      </c>
      <c r="Y1481" s="6">
        <v>328</v>
      </c>
      <c r="Z1481" s="4">
        <v>9.8217895746088857E-4</v>
      </c>
      <c r="AA1481" s="5">
        <v>1414</v>
      </c>
      <c r="AC1481" s="16" t="str">
        <f t="shared" si="138"/>
        <v/>
      </c>
      <c r="AD1481" s="16" t="str">
        <f t="shared" si="139"/>
        <v/>
      </c>
      <c r="AE1481" s="16" t="str">
        <f t="shared" si="140"/>
        <v/>
      </c>
      <c r="AF1481" s="16" t="str">
        <f t="shared" si="141"/>
        <v/>
      </c>
      <c r="AG1481" s="16">
        <f t="shared" si="142"/>
        <v>1.5552196251399267E-2</v>
      </c>
      <c r="AH1481" s="16" t="str">
        <f t="shared" si="143"/>
        <v/>
      </c>
      <c r="AI1481" s="17">
        <f>IF('Peer Comparison Tool'!$D$11="NR","",IF($C1481='Peer Comparison Tool'!$D$9,COUNT('ALLL &lt;50B Database'!$AI$1:AI1480)+1,""))</f>
        <v>48</v>
      </c>
    </row>
    <row r="1482" spans="1:35" x14ac:dyDescent="0.25">
      <c r="A1482" t="s">
        <v>4051</v>
      </c>
      <c r="B1482">
        <v>2068107</v>
      </c>
      <c r="C1482" s="5" t="s">
        <v>4031</v>
      </c>
      <c r="D1482" s="5" t="s">
        <v>4390</v>
      </c>
      <c r="E1482" s="5" t="s">
        <v>4388</v>
      </c>
      <c r="F1482" s="2">
        <v>6313</v>
      </c>
      <c r="G1482" s="2">
        <v>466451</v>
      </c>
      <c r="H1482" s="2">
        <v>366873</v>
      </c>
      <c r="I1482" s="2">
        <v>48962</v>
      </c>
      <c r="J1482" s="2">
        <v>317911</v>
      </c>
      <c r="K1482" s="33">
        <v>1.985775893253143E-2</v>
      </c>
      <c r="L1482" s="2">
        <v>5850</v>
      </c>
      <c r="M1482" s="2">
        <v>415684</v>
      </c>
      <c r="N1482" s="2">
        <v>321683</v>
      </c>
      <c r="O1482" s="33">
        <v>1.8185605083265201E-2</v>
      </c>
      <c r="P1482" s="2">
        <v>6142</v>
      </c>
      <c r="Q1482" s="2">
        <v>410822</v>
      </c>
      <c r="R1482" s="2">
        <v>318788</v>
      </c>
      <c r="S1482" s="35">
        <v>1.9266722712272734E-2</v>
      </c>
      <c r="T1482" t="s">
        <v>4388</v>
      </c>
      <c r="U1482" t="s">
        <v>4388</v>
      </c>
      <c r="V1482" s="5" t="s">
        <v>4390</v>
      </c>
      <c r="W1482" s="5">
        <v>0</v>
      </c>
      <c r="X1482" s="4">
        <v>5.9103622025869634E-4</v>
      </c>
      <c r="Y1482" s="6">
        <v>171</v>
      </c>
      <c r="Z1482" s="4">
        <v>1.0811176290075331E-3</v>
      </c>
      <c r="AA1482" s="5">
        <v>577</v>
      </c>
      <c r="AC1482" s="16" t="str">
        <f t="shared" si="138"/>
        <v/>
      </c>
      <c r="AD1482" s="16" t="str">
        <f t="shared" si="139"/>
        <v/>
      </c>
      <c r="AE1482" s="16" t="str">
        <f t="shared" si="140"/>
        <v/>
      </c>
      <c r="AF1482" s="16" t="str">
        <f t="shared" si="141"/>
        <v/>
      </c>
      <c r="AG1482" s="16">
        <f t="shared" si="142"/>
        <v>1.985775893253143E-2</v>
      </c>
      <c r="AH1482" s="16" t="str">
        <f t="shared" si="143"/>
        <v/>
      </c>
      <c r="AI1482" s="17" t="str">
        <f>IF('Peer Comparison Tool'!$D$11="NR","",IF($C1482='Peer Comparison Tool'!$D$9,COUNT('ALLL &lt;50B Database'!$AI$1:AI1481)+1,""))</f>
        <v/>
      </c>
    </row>
    <row r="1483" spans="1:35" x14ac:dyDescent="0.25">
      <c r="A1483" t="s">
        <v>3828</v>
      </c>
      <c r="B1483">
        <v>521158</v>
      </c>
      <c r="C1483" s="5" t="s">
        <v>3704</v>
      </c>
      <c r="D1483" s="5" t="s">
        <v>4390</v>
      </c>
      <c r="E1483" s="5" t="s">
        <v>4388</v>
      </c>
      <c r="F1483" s="2">
        <v>6262</v>
      </c>
      <c r="G1483" s="2">
        <v>466313</v>
      </c>
      <c r="H1483" s="2">
        <v>255694</v>
      </c>
      <c r="I1483" s="2">
        <v>48805</v>
      </c>
      <c r="J1483" s="2">
        <v>206889</v>
      </c>
      <c r="K1483" s="33">
        <v>3.0267438094823795E-2</v>
      </c>
      <c r="L1483" s="2">
        <v>6253</v>
      </c>
      <c r="M1483" s="2">
        <v>406654</v>
      </c>
      <c r="N1483" s="2">
        <v>202660</v>
      </c>
      <c r="O1483" s="33">
        <v>3.0854633376097899E-2</v>
      </c>
      <c r="P1483" s="2">
        <v>6264</v>
      </c>
      <c r="Q1483" s="2">
        <v>418733</v>
      </c>
      <c r="R1483" s="2">
        <v>204244</v>
      </c>
      <c r="S1483" s="35">
        <v>3.0669199584810326E-2</v>
      </c>
      <c r="T1483" t="s">
        <v>4388</v>
      </c>
      <c r="U1483" t="s">
        <v>4388</v>
      </c>
      <c r="V1483" s="5" t="s">
        <v>4390</v>
      </c>
      <c r="W1483" s="5">
        <v>0</v>
      </c>
      <c r="X1483" s="4">
        <v>-4.01761489986531E-4</v>
      </c>
      <c r="Y1483" s="6">
        <v>-2</v>
      </c>
      <c r="Z1483" s="4">
        <v>-1.854337912875724E-4</v>
      </c>
      <c r="AA1483" s="5">
        <v>142</v>
      </c>
      <c r="AC1483" s="16" t="str">
        <f t="shared" si="138"/>
        <v/>
      </c>
      <c r="AD1483" s="16" t="str">
        <f t="shared" si="139"/>
        <v/>
      </c>
      <c r="AE1483" s="16" t="str">
        <f t="shared" si="140"/>
        <v/>
      </c>
      <c r="AF1483" s="16" t="str">
        <f t="shared" si="141"/>
        <v/>
      </c>
      <c r="AG1483" s="16">
        <f t="shared" si="142"/>
        <v>3.0267438094823795E-2</v>
      </c>
      <c r="AH1483" s="16" t="str">
        <f t="shared" si="143"/>
        <v/>
      </c>
      <c r="AI1483" s="17" t="str">
        <f>IF('Peer Comparison Tool'!$D$11="NR","",IF($C1483='Peer Comparison Tool'!$D$9,COUNT('ALLL &lt;50B Database'!$AI$1:AI1482)+1,""))</f>
        <v/>
      </c>
    </row>
    <row r="1484" spans="1:35" x14ac:dyDescent="0.25">
      <c r="A1484" t="s">
        <v>1726</v>
      </c>
      <c r="B1484">
        <v>55336</v>
      </c>
      <c r="C1484" s="5" t="s">
        <v>1695</v>
      </c>
      <c r="D1484" s="5" t="s">
        <v>4390</v>
      </c>
      <c r="E1484" s="5" t="s">
        <v>4388</v>
      </c>
      <c r="F1484" s="2">
        <v>3180</v>
      </c>
      <c r="G1484" s="2">
        <v>466184</v>
      </c>
      <c r="H1484" s="2">
        <v>363712</v>
      </c>
      <c r="I1484" s="2">
        <v>51991</v>
      </c>
      <c r="J1484" s="2">
        <v>311721</v>
      </c>
      <c r="K1484" s="33">
        <v>1.0201430125015639E-2</v>
      </c>
      <c r="L1484" s="2">
        <v>2775</v>
      </c>
      <c r="M1484" s="2">
        <v>394487</v>
      </c>
      <c r="N1484" s="2">
        <v>311295</v>
      </c>
      <c r="O1484" s="33">
        <v>8.9143738254710159E-3</v>
      </c>
      <c r="P1484" s="2">
        <v>2796</v>
      </c>
      <c r="Q1484" s="2">
        <v>402897</v>
      </c>
      <c r="R1484" s="2">
        <v>319011</v>
      </c>
      <c r="S1484" s="35">
        <v>8.7645880549573531E-3</v>
      </c>
      <c r="T1484" t="s">
        <v>4388</v>
      </c>
      <c r="U1484" t="s">
        <v>4388</v>
      </c>
      <c r="V1484" s="5" t="s">
        <v>4390</v>
      </c>
      <c r="W1484" s="5">
        <v>0</v>
      </c>
      <c r="X1484" s="4">
        <v>1.4368420700582862E-3</v>
      </c>
      <c r="Y1484" s="6">
        <v>384</v>
      </c>
      <c r="Z1484" s="4">
        <v>-1.4978577051366279E-4</v>
      </c>
      <c r="AA1484" s="5">
        <v>3716</v>
      </c>
      <c r="AC1484" s="16" t="str">
        <f t="shared" si="138"/>
        <v/>
      </c>
      <c r="AD1484" s="16" t="str">
        <f t="shared" si="139"/>
        <v/>
      </c>
      <c r="AE1484" s="16" t="str">
        <f t="shared" si="140"/>
        <v/>
      </c>
      <c r="AF1484" s="16" t="str">
        <f t="shared" si="141"/>
        <v/>
      </c>
      <c r="AG1484" s="16">
        <f t="shared" si="142"/>
        <v>1.0201430125015639E-2</v>
      </c>
      <c r="AH1484" s="16" t="str">
        <f t="shared" si="143"/>
        <v/>
      </c>
      <c r="AI1484" s="17" t="str">
        <f>IF('Peer Comparison Tool'!$D$11="NR","",IF($C1484='Peer Comparison Tool'!$D$9,COUNT('ALLL &lt;50B Database'!$AI$1:AI1483)+1,""))</f>
        <v/>
      </c>
    </row>
    <row r="1485" spans="1:35" x14ac:dyDescent="0.25">
      <c r="A1485" t="s">
        <v>2887</v>
      </c>
      <c r="B1485">
        <v>2833882</v>
      </c>
      <c r="C1485" s="5" t="s">
        <v>2850</v>
      </c>
      <c r="D1485" s="5" t="s">
        <v>4390</v>
      </c>
      <c r="E1485" s="5" t="s">
        <v>4388</v>
      </c>
      <c r="F1485" s="2">
        <v>6418</v>
      </c>
      <c r="G1485" s="2">
        <v>465886</v>
      </c>
      <c r="H1485" s="2">
        <v>365163</v>
      </c>
      <c r="I1485" s="2">
        <v>36830</v>
      </c>
      <c r="J1485" s="2">
        <v>328333</v>
      </c>
      <c r="K1485" s="33">
        <v>1.9547227966728899E-2</v>
      </c>
      <c r="L1485" s="2">
        <v>5555</v>
      </c>
      <c r="M1485" s="2">
        <v>389283</v>
      </c>
      <c r="N1485" s="2">
        <v>324940</v>
      </c>
      <c r="O1485" s="33">
        <v>1.7095463777928234E-2</v>
      </c>
      <c r="P1485" s="2">
        <v>5786</v>
      </c>
      <c r="Q1485" s="2">
        <v>371680</v>
      </c>
      <c r="R1485" s="2">
        <v>325472</v>
      </c>
      <c r="S1485" s="35">
        <v>1.7777258873267133E-2</v>
      </c>
      <c r="T1485" t="s">
        <v>4388</v>
      </c>
      <c r="U1485" t="s">
        <v>4388</v>
      </c>
      <c r="V1485" s="5" t="s">
        <v>4390</v>
      </c>
      <c r="W1485" s="5">
        <v>0</v>
      </c>
      <c r="X1485" s="4">
        <v>1.7699690934617658E-3</v>
      </c>
      <c r="Y1485" s="6">
        <v>632</v>
      </c>
      <c r="Z1485" s="4">
        <v>6.817950953388989E-4</v>
      </c>
      <c r="AA1485" s="5">
        <v>606</v>
      </c>
      <c r="AC1485" s="16" t="str">
        <f t="shared" si="138"/>
        <v/>
      </c>
      <c r="AD1485" s="16" t="str">
        <f t="shared" si="139"/>
        <v/>
      </c>
      <c r="AE1485" s="16" t="str">
        <f t="shared" si="140"/>
        <v/>
      </c>
      <c r="AF1485" s="16" t="str">
        <f t="shared" si="141"/>
        <v/>
      </c>
      <c r="AG1485" s="16">
        <f t="shared" si="142"/>
        <v>1.9547227966728899E-2</v>
      </c>
      <c r="AH1485" s="16" t="str">
        <f t="shared" si="143"/>
        <v/>
      </c>
      <c r="AI1485" s="17" t="str">
        <f>IF('Peer Comparison Tool'!$D$11="NR","",IF($C1485='Peer Comparison Tool'!$D$9,COUNT('ALLL &lt;50B Database'!$AI$1:AI1484)+1,""))</f>
        <v/>
      </c>
    </row>
    <row r="1486" spans="1:35" x14ac:dyDescent="0.25">
      <c r="A1486" t="s">
        <v>1732</v>
      </c>
      <c r="B1486">
        <v>459130</v>
      </c>
      <c r="C1486" s="5" t="s">
        <v>1695</v>
      </c>
      <c r="D1486" s="5" t="s">
        <v>4390</v>
      </c>
      <c r="E1486" s="5" t="s">
        <v>4388</v>
      </c>
      <c r="F1486" s="2">
        <v>2942</v>
      </c>
      <c r="G1486" s="2">
        <v>465748</v>
      </c>
      <c r="H1486" s="2">
        <v>384621</v>
      </c>
      <c r="I1486" s="2">
        <v>131165</v>
      </c>
      <c r="J1486" s="2">
        <v>253456</v>
      </c>
      <c r="K1486" s="33">
        <v>1.1607537402941733E-2</v>
      </c>
      <c r="L1486" s="2">
        <v>2653</v>
      </c>
      <c r="M1486" s="2">
        <v>369316</v>
      </c>
      <c r="N1486" s="2">
        <v>253309</v>
      </c>
      <c r="O1486" s="33">
        <v>1.0473374416226821E-2</v>
      </c>
      <c r="P1486" s="2">
        <v>2823</v>
      </c>
      <c r="Q1486" s="2">
        <v>375265</v>
      </c>
      <c r="R1486" s="2">
        <v>256115</v>
      </c>
      <c r="S1486" s="35">
        <v>1.1022392284715851E-2</v>
      </c>
      <c r="T1486" t="s">
        <v>4388</v>
      </c>
      <c r="U1486" t="s">
        <v>4388</v>
      </c>
      <c r="V1486" s="5" t="s">
        <v>4390</v>
      </c>
      <c r="W1486" s="5">
        <v>0</v>
      </c>
      <c r="X1486" s="4">
        <v>5.8514511822588267E-4</v>
      </c>
      <c r="Y1486" s="6">
        <v>119</v>
      </c>
      <c r="Z1486" s="4">
        <v>5.4901786848902956E-4</v>
      </c>
      <c r="AA1486" s="5">
        <v>3111</v>
      </c>
      <c r="AC1486" s="16" t="str">
        <f t="shared" si="138"/>
        <v/>
      </c>
      <c r="AD1486" s="16" t="str">
        <f t="shared" si="139"/>
        <v/>
      </c>
      <c r="AE1486" s="16" t="str">
        <f t="shared" si="140"/>
        <v/>
      </c>
      <c r="AF1486" s="16" t="str">
        <f t="shared" si="141"/>
        <v/>
      </c>
      <c r="AG1486" s="16">
        <f t="shared" si="142"/>
        <v>1.1607537402941733E-2</v>
      </c>
      <c r="AH1486" s="16" t="str">
        <f t="shared" si="143"/>
        <v/>
      </c>
      <c r="AI1486" s="17" t="str">
        <f>IF('Peer Comparison Tool'!$D$11="NR","",IF($C1486='Peer Comparison Tool'!$D$9,COUNT('ALLL &lt;50B Database'!$AI$1:AI1485)+1,""))</f>
        <v/>
      </c>
    </row>
    <row r="1487" spans="1:35" x14ac:dyDescent="0.25">
      <c r="A1487" t="s">
        <v>1038</v>
      </c>
      <c r="B1487">
        <v>963730</v>
      </c>
      <c r="C1487" s="5" t="s">
        <v>926</v>
      </c>
      <c r="D1487" s="5" t="s">
        <v>4387</v>
      </c>
      <c r="E1487" s="5" t="s">
        <v>4388</v>
      </c>
      <c r="F1487" s="2">
        <v>3401</v>
      </c>
      <c r="G1487" s="2">
        <v>465533</v>
      </c>
      <c r="H1487" s="2">
        <v>391672</v>
      </c>
      <c r="I1487" s="2">
        <v>116698</v>
      </c>
      <c r="J1487" s="2">
        <v>274974</v>
      </c>
      <c r="K1487" s="33">
        <v>1.2368442107253777E-2</v>
      </c>
      <c r="L1487" s="2">
        <v>3382</v>
      </c>
      <c r="M1487" s="2">
        <v>307450</v>
      </c>
      <c r="N1487" s="2">
        <v>271155</v>
      </c>
      <c r="O1487" s="33">
        <v>1.24725710387048E-2</v>
      </c>
      <c r="P1487" s="2">
        <v>3392</v>
      </c>
      <c r="Q1487" s="2">
        <v>319999</v>
      </c>
      <c r="R1487" s="2">
        <v>279243</v>
      </c>
      <c r="S1487" s="35">
        <v>1.2147126337992357E-2</v>
      </c>
      <c r="T1487" t="s">
        <v>4388</v>
      </c>
      <c r="U1487" t="s">
        <v>4388</v>
      </c>
      <c r="V1487" s="5" t="s">
        <v>4387</v>
      </c>
      <c r="W1487" s="5">
        <v>0</v>
      </c>
      <c r="X1487" s="4">
        <v>2.213157692614199E-4</v>
      </c>
      <c r="Y1487" s="6">
        <v>9</v>
      </c>
      <c r="Z1487" s="4">
        <v>-3.2544470071244232E-4</v>
      </c>
      <c r="AA1487" s="5">
        <v>2756</v>
      </c>
      <c r="AC1487" s="16" t="str">
        <f t="shared" si="138"/>
        <v/>
      </c>
      <c r="AD1487" s="16" t="str">
        <f t="shared" si="139"/>
        <v/>
      </c>
      <c r="AE1487" s="16" t="str">
        <f t="shared" si="140"/>
        <v/>
      </c>
      <c r="AF1487" s="16" t="str">
        <f t="shared" si="141"/>
        <v/>
      </c>
      <c r="AG1487" s="16">
        <f t="shared" si="142"/>
        <v>1.2368442107253777E-2</v>
      </c>
      <c r="AH1487" s="16" t="str">
        <f t="shared" si="143"/>
        <v/>
      </c>
      <c r="AI1487" s="17" t="str">
        <f>IF('Peer Comparison Tool'!$D$11="NR","",IF($C1487='Peer Comparison Tool'!$D$9,COUNT('ALLL &lt;50B Database'!$AI$1:AI1486)+1,""))</f>
        <v/>
      </c>
    </row>
    <row r="1488" spans="1:35" x14ac:dyDescent="0.25">
      <c r="A1488" t="s">
        <v>137</v>
      </c>
      <c r="B1488">
        <v>848248</v>
      </c>
      <c r="C1488" s="5" t="s">
        <v>113</v>
      </c>
      <c r="D1488" s="5" t="s">
        <v>4390</v>
      </c>
      <c r="E1488" s="5" t="s">
        <v>4388</v>
      </c>
      <c r="F1488" s="2">
        <v>2689</v>
      </c>
      <c r="G1488" s="2">
        <v>464973</v>
      </c>
      <c r="H1488" s="2">
        <v>200650</v>
      </c>
      <c r="I1488" s="2">
        <v>3787</v>
      </c>
      <c r="J1488" s="2">
        <v>196863</v>
      </c>
      <c r="K1488" s="33">
        <v>1.3659245261933425E-2</v>
      </c>
      <c r="L1488" s="2">
        <v>2535</v>
      </c>
      <c r="M1488" s="2">
        <v>439922</v>
      </c>
      <c r="N1488" s="2">
        <v>190319</v>
      </c>
      <c r="O1488" s="33">
        <v>1.3319742117182204E-2</v>
      </c>
      <c r="P1488" s="2">
        <v>2540</v>
      </c>
      <c r="Q1488" s="2">
        <v>449906</v>
      </c>
      <c r="R1488" s="2">
        <v>192376</v>
      </c>
      <c r="S1488" s="35">
        <v>1.3203310184222564E-2</v>
      </c>
      <c r="T1488" t="s">
        <v>4388</v>
      </c>
      <c r="U1488" t="s">
        <v>4388</v>
      </c>
      <c r="V1488" s="5" t="s">
        <v>4390</v>
      </c>
      <c r="W1488" s="5">
        <v>0</v>
      </c>
      <c r="X1488" s="4">
        <v>4.5593507771086138E-4</v>
      </c>
      <c r="Y1488" s="6">
        <v>149</v>
      </c>
      <c r="Z1488" s="4">
        <v>-1.1643193295964027E-4</v>
      </c>
      <c r="AA1488" s="5">
        <v>2127</v>
      </c>
      <c r="AC1488" s="16" t="str">
        <f t="shared" si="138"/>
        <v/>
      </c>
      <c r="AD1488" s="16" t="str">
        <f t="shared" si="139"/>
        <v/>
      </c>
      <c r="AE1488" s="16" t="str">
        <f t="shared" si="140"/>
        <v/>
      </c>
      <c r="AF1488" s="16" t="str">
        <f t="shared" si="141"/>
        <v/>
      </c>
      <c r="AG1488" s="16">
        <f t="shared" si="142"/>
        <v>1.3659245261933425E-2</v>
      </c>
      <c r="AH1488" s="16" t="str">
        <f t="shared" si="143"/>
        <v/>
      </c>
      <c r="AI1488" s="17" t="str">
        <f>IF('Peer Comparison Tool'!$D$11="NR","",IF($C1488='Peer Comparison Tool'!$D$9,COUNT('ALLL &lt;50B Database'!$AI$1:AI1487)+1,""))</f>
        <v/>
      </c>
    </row>
    <row r="1489" spans="1:35" x14ac:dyDescent="0.25">
      <c r="A1489" t="s">
        <v>32</v>
      </c>
      <c r="B1489">
        <v>3034257</v>
      </c>
      <c r="C1489" s="5" t="s">
        <v>6</v>
      </c>
      <c r="D1489" s="5" t="s">
        <v>4387</v>
      </c>
      <c r="E1489" s="5" t="s">
        <v>4388</v>
      </c>
      <c r="F1489" s="2">
        <v>6226</v>
      </c>
      <c r="G1489" s="2">
        <v>463881</v>
      </c>
      <c r="H1489" s="2">
        <v>269552</v>
      </c>
      <c r="I1489" s="2">
        <v>14794</v>
      </c>
      <c r="J1489" s="2">
        <v>254758</v>
      </c>
      <c r="K1489" s="33">
        <v>2.4438879250111872E-2</v>
      </c>
      <c r="L1489" s="2">
        <v>6019</v>
      </c>
      <c r="M1489" s="2">
        <v>394595</v>
      </c>
      <c r="N1489" s="2">
        <v>257980</v>
      </c>
      <c r="O1489" s="33">
        <v>2.3331265989611598E-2</v>
      </c>
      <c r="P1489" s="2">
        <v>6063</v>
      </c>
      <c r="Q1489" s="2">
        <v>399461</v>
      </c>
      <c r="R1489" s="2">
        <v>260254</v>
      </c>
      <c r="S1489" s="35">
        <v>2.3296471908212747E-2</v>
      </c>
      <c r="T1489" t="s">
        <v>4388</v>
      </c>
      <c r="U1489" t="s">
        <v>4388</v>
      </c>
      <c r="V1489" s="5" t="s">
        <v>4387</v>
      </c>
      <c r="W1489" s="5">
        <v>0</v>
      </c>
      <c r="X1489" s="4">
        <v>1.1424073418991251E-3</v>
      </c>
      <c r="Y1489" s="6">
        <v>163</v>
      </c>
      <c r="Z1489" s="4">
        <v>-3.4794081398850651E-5</v>
      </c>
      <c r="AA1489" s="5">
        <v>271</v>
      </c>
      <c r="AC1489" s="16" t="str">
        <f t="shared" si="138"/>
        <v/>
      </c>
      <c r="AD1489" s="16" t="str">
        <f t="shared" si="139"/>
        <v/>
      </c>
      <c r="AE1489" s="16" t="str">
        <f t="shared" si="140"/>
        <v/>
      </c>
      <c r="AF1489" s="16" t="str">
        <f t="shared" si="141"/>
        <v/>
      </c>
      <c r="AG1489" s="16">
        <f t="shared" si="142"/>
        <v>2.4438879250111872E-2</v>
      </c>
      <c r="AH1489" s="16" t="str">
        <f t="shared" si="143"/>
        <v/>
      </c>
      <c r="AI1489" s="17" t="str">
        <f>IF('Peer Comparison Tool'!$D$11="NR","",IF($C1489='Peer Comparison Tool'!$D$9,COUNT('ALLL &lt;50B Database'!$AI$1:AI1488)+1,""))</f>
        <v/>
      </c>
    </row>
    <row r="1490" spans="1:35" x14ac:dyDescent="0.25">
      <c r="A1490" t="s">
        <v>3017</v>
      </c>
      <c r="B1490">
        <v>3620922</v>
      </c>
      <c r="C1490" s="5" t="s">
        <v>2948</v>
      </c>
      <c r="D1490" s="5" t="s">
        <v>4390</v>
      </c>
      <c r="E1490" s="5" t="s">
        <v>4388</v>
      </c>
      <c r="F1490" s="2">
        <v>5982</v>
      </c>
      <c r="G1490" s="2">
        <v>463824</v>
      </c>
      <c r="H1490" s="2">
        <v>419257</v>
      </c>
      <c r="I1490" s="2">
        <v>28156</v>
      </c>
      <c r="J1490" s="2">
        <v>391101</v>
      </c>
      <c r="K1490" s="33">
        <v>1.5295281781432418E-2</v>
      </c>
      <c r="L1490" s="2">
        <v>7767</v>
      </c>
      <c r="M1490" s="2">
        <v>439784</v>
      </c>
      <c r="N1490" s="2">
        <v>389020</v>
      </c>
      <c r="O1490" s="33">
        <v>1.9965554470207186E-2</v>
      </c>
      <c r="P1490" s="2">
        <v>8209</v>
      </c>
      <c r="Q1490" s="2">
        <v>443837</v>
      </c>
      <c r="R1490" s="2">
        <v>392732</v>
      </c>
      <c r="S1490" s="35">
        <v>2.0902294694600899E-2</v>
      </c>
      <c r="T1490" t="s">
        <v>4388</v>
      </c>
      <c r="U1490" t="s">
        <v>4388</v>
      </c>
      <c r="V1490" s="5" t="s">
        <v>4390</v>
      </c>
      <c r="W1490" s="5">
        <v>0</v>
      </c>
      <c r="X1490" s="4">
        <v>-5.6070129131684816E-3</v>
      </c>
      <c r="Y1490" s="6">
        <v>-2227</v>
      </c>
      <c r="Z1490" s="4">
        <v>9.3674022439371382E-4</v>
      </c>
      <c r="AA1490" s="5">
        <v>1502</v>
      </c>
      <c r="AC1490" s="16" t="str">
        <f t="shared" si="138"/>
        <v/>
      </c>
      <c r="AD1490" s="16" t="str">
        <f t="shared" si="139"/>
        <v/>
      </c>
      <c r="AE1490" s="16" t="str">
        <f t="shared" si="140"/>
        <v/>
      </c>
      <c r="AF1490" s="16" t="str">
        <f t="shared" si="141"/>
        <v/>
      </c>
      <c r="AG1490" s="16">
        <f t="shared" si="142"/>
        <v>1.5295281781432418E-2</v>
      </c>
      <c r="AH1490" s="16" t="str">
        <f t="shared" si="143"/>
        <v/>
      </c>
      <c r="AI1490" s="17" t="str">
        <f>IF('Peer Comparison Tool'!$D$11="NR","",IF($C1490='Peer Comparison Tool'!$D$9,COUNT('ALLL &lt;50B Database'!$AI$1:AI1489)+1,""))</f>
        <v/>
      </c>
    </row>
    <row r="1491" spans="1:35" x14ac:dyDescent="0.25">
      <c r="A1491" t="s">
        <v>2841</v>
      </c>
      <c r="B1491">
        <v>670878</v>
      </c>
      <c r="C1491" s="5" t="s">
        <v>2833</v>
      </c>
      <c r="D1491" s="5" t="s">
        <v>4390</v>
      </c>
      <c r="E1491" s="5" t="s">
        <v>4388</v>
      </c>
      <c r="F1491" s="2">
        <v>3059</v>
      </c>
      <c r="G1491" s="2">
        <v>463642</v>
      </c>
      <c r="H1491" s="2">
        <v>367517</v>
      </c>
      <c r="I1491" s="2">
        <v>0</v>
      </c>
      <c r="J1491" s="2">
        <v>367517</v>
      </c>
      <c r="K1491" s="33">
        <v>8.3234244946492272E-3</v>
      </c>
      <c r="L1491" s="2">
        <v>2889</v>
      </c>
      <c r="M1491" s="2">
        <v>453807</v>
      </c>
      <c r="N1491" s="2">
        <v>360885</v>
      </c>
      <c r="O1491" s="33">
        <v>8.0053202543746618E-3</v>
      </c>
      <c r="P1491" s="2">
        <v>2964</v>
      </c>
      <c r="Q1491" s="2">
        <v>458288</v>
      </c>
      <c r="R1491" s="2">
        <v>359641</v>
      </c>
      <c r="S1491" s="35">
        <v>8.2415519921254805E-3</v>
      </c>
      <c r="T1491" t="s">
        <v>4388</v>
      </c>
      <c r="U1491" t="s">
        <v>4388</v>
      </c>
      <c r="V1491" s="5" t="s">
        <v>4390</v>
      </c>
      <c r="W1491" s="5">
        <v>0</v>
      </c>
      <c r="X1491" s="4">
        <v>8.1872502523746768E-5</v>
      </c>
      <c r="Y1491" s="6">
        <v>95</v>
      </c>
      <c r="Z1491" s="4">
        <v>2.3623173775081871E-4</v>
      </c>
      <c r="AA1491" s="5">
        <v>4252</v>
      </c>
      <c r="AC1491" s="16" t="str">
        <f t="shared" si="138"/>
        <v/>
      </c>
      <c r="AD1491" s="16" t="str">
        <f t="shared" si="139"/>
        <v/>
      </c>
      <c r="AE1491" s="16" t="str">
        <f t="shared" si="140"/>
        <v/>
      </c>
      <c r="AF1491" s="16" t="str">
        <f t="shared" si="141"/>
        <v/>
      </c>
      <c r="AG1491" s="16">
        <f t="shared" si="142"/>
        <v>8.3234244946492272E-3</v>
      </c>
      <c r="AH1491" s="16" t="str">
        <f t="shared" si="143"/>
        <v/>
      </c>
      <c r="AI1491" s="17" t="str">
        <f>IF('Peer Comparison Tool'!$D$11="NR","",IF($C1491='Peer Comparison Tool'!$D$9,COUNT('ALLL &lt;50B Database'!$AI$1:AI1490)+1,""))</f>
        <v/>
      </c>
    </row>
    <row r="1492" spans="1:35" x14ac:dyDescent="0.25">
      <c r="A1492" t="s">
        <v>1109</v>
      </c>
      <c r="B1492">
        <v>228279</v>
      </c>
      <c r="C1492" s="5" t="s">
        <v>1309</v>
      </c>
      <c r="D1492" s="5" t="s">
        <v>4390</v>
      </c>
      <c r="E1492" s="5" t="s">
        <v>4388</v>
      </c>
      <c r="F1492" s="2">
        <v>4098</v>
      </c>
      <c r="G1492" s="2">
        <v>463612</v>
      </c>
      <c r="H1492" s="2">
        <v>307202</v>
      </c>
      <c r="I1492" s="2">
        <v>14415</v>
      </c>
      <c r="J1492" s="2">
        <v>292787</v>
      </c>
      <c r="K1492" s="33">
        <v>1.3996523069671809E-2</v>
      </c>
      <c r="L1492" s="2">
        <v>4071</v>
      </c>
      <c r="M1492" s="2">
        <v>419028</v>
      </c>
      <c r="N1492" s="2">
        <v>293237</v>
      </c>
      <c r="O1492" s="33">
        <v>1.388296838393518E-2</v>
      </c>
      <c r="P1492" s="2">
        <v>4006</v>
      </c>
      <c r="Q1492" s="2">
        <v>425355</v>
      </c>
      <c r="R1492" s="2">
        <v>300730</v>
      </c>
      <c r="S1492" s="35">
        <v>1.3320919096864297E-2</v>
      </c>
      <c r="T1492" t="s">
        <v>4388</v>
      </c>
      <c r="U1492" t="s">
        <v>4388</v>
      </c>
      <c r="V1492" s="5" t="s">
        <v>4390</v>
      </c>
      <c r="W1492" s="5">
        <v>0</v>
      </c>
      <c r="X1492" s="4">
        <v>6.7560397280751194E-4</v>
      </c>
      <c r="Y1492" s="6">
        <v>92</v>
      </c>
      <c r="Z1492" s="4">
        <v>-5.6204928707088292E-4</v>
      </c>
      <c r="AA1492" s="5">
        <v>1989</v>
      </c>
      <c r="AC1492" s="16" t="str">
        <f t="shared" si="138"/>
        <v/>
      </c>
      <c r="AD1492" s="16" t="str">
        <f t="shared" si="139"/>
        <v/>
      </c>
      <c r="AE1492" s="16" t="str">
        <f t="shared" si="140"/>
        <v/>
      </c>
      <c r="AF1492" s="16" t="str">
        <f t="shared" si="141"/>
        <v/>
      </c>
      <c r="AG1492" s="16">
        <f t="shared" si="142"/>
        <v>1.3996523069671809E-2</v>
      </c>
      <c r="AH1492" s="16" t="str">
        <f t="shared" si="143"/>
        <v/>
      </c>
      <c r="AI1492" s="17" t="str">
        <f>IF('Peer Comparison Tool'!$D$11="NR","",IF($C1492='Peer Comparison Tool'!$D$9,COUNT('ALLL &lt;50B Database'!$AI$1:AI1491)+1,""))</f>
        <v/>
      </c>
    </row>
    <row r="1493" spans="1:35" x14ac:dyDescent="0.25">
      <c r="A1493" t="s">
        <v>3446</v>
      </c>
      <c r="B1493">
        <v>556011</v>
      </c>
      <c r="C1493" s="5" t="s">
        <v>3374</v>
      </c>
      <c r="D1493" s="5" t="s">
        <v>4390</v>
      </c>
      <c r="E1493" s="5" t="s">
        <v>4388</v>
      </c>
      <c r="F1493" s="2">
        <v>2900</v>
      </c>
      <c r="G1493" s="2">
        <v>463050</v>
      </c>
      <c r="H1493" s="2">
        <v>274035</v>
      </c>
      <c r="I1493" s="2">
        <v>22300</v>
      </c>
      <c r="J1493" s="2">
        <v>251735</v>
      </c>
      <c r="K1493" s="33">
        <v>1.152005084712098E-2</v>
      </c>
      <c r="L1493" s="2">
        <v>2758</v>
      </c>
      <c r="M1493" s="2">
        <v>453877</v>
      </c>
      <c r="N1493" s="2">
        <v>254525</v>
      </c>
      <c r="O1493" s="33">
        <v>1.0835870739613005E-2</v>
      </c>
      <c r="P1493" s="2">
        <v>2815</v>
      </c>
      <c r="Q1493" s="2">
        <v>445302</v>
      </c>
      <c r="R1493" s="2">
        <v>258744</v>
      </c>
      <c r="S1493" s="35">
        <v>1.0879479330921683E-2</v>
      </c>
      <c r="T1493" t="s">
        <v>4388</v>
      </c>
      <c r="U1493" t="s">
        <v>4388</v>
      </c>
      <c r="V1493" s="5" t="s">
        <v>4390</v>
      </c>
      <c r="W1493" s="5">
        <v>0</v>
      </c>
      <c r="X1493" s="4">
        <v>6.4057151619929635E-4</v>
      </c>
      <c r="Y1493" s="6">
        <v>85</v>
      </c>
      <c r="Z1493" s="4">
        <v>4.3608591308677905E-5</v>
      </c>
      <c r="AA1493" s="5">
        <v>3143</v>
      </c>
      <c r="AC1493" s="16" t="str">
        <f t="shared" si="138"/>
        <v/>
      </c>
      <c r="AD1493" s="16" t="str">
        <f t="shared" si="139"/>
        <v/>
      </c>
      <c r="AE1493" s="16" t="str">
        <f t="shared" si="140"/>
        <v/>
      </c>
      <c r="AF1493" s="16" t="str">
        <f t="shared" si="141"/>
        <v/>
      </c>
      <c r="AG1493" s="16">
        <f t="shared" si="142"/>
        <v>1.152005084712098E-2</v>
      </c>
      <c r="AH1493" s="16" t="str">
        <f t="shared" si="143"/>
        <v/>
      </c>
      <c r="AI1493" s="17" t="str">
        <f>IF('Peer Comparison Tool'!$D$11="NR","",IF($C1493='Peer Comparison Tool'!$D$9,COUNT('ALLL &lt;50B Database'!$AI$1:AI1492)+1,""))</f>
        <v/>
      </c>
    </row>
    <row r="1494" spans="1:35" x14ac:dyDescent="0.25">
      <c r="A1494" t="s">
        <v>1873</v>
      </c>
      <c r="B1494">
        <v>109574</v>
      </c>
      <c r="C1494" s="5" t="s">
        <v>1795</v>
      </c>
      <c r="D1494" s="5" t="s">
        <v>4390</v>
      </c>
      <c r="E1494" s="5" t="s">
        <v>4388</v>
      </c>
      <c r="F1494" s="2">
        <v>3087</v>
      </c>
      <c r="G1494" s="2">
        <v>462903</v>
      </c>
      <c r="H1494" s="2">
        <v>340983</v>
      </c>
      <c r="I1494" s="2">
        <v>43667</v>
      </c>
      <c r="J1494" s="2">
        <v>297316</v>
      </c>
      <c r="K1494" s="33">
        <v>1.038289227623135E-2</v>
      </c>
      <c r="L1494" s="2">
        <v>2856</v>
      </c>
      <c r="M1494" s="2">
        <v>415913</v>
      </c>
      <c r="N1494" s="2">
        <v>304868</v>
      </c>
      <c r="O1494" s="33">
        <v>9.3679887689098237E-3</v>
      </c>
      <c r="P1494" s="2">
        <v>3006</v>
      </c>
      <c r="Q1494" s="2">
        <v>419419</v>
      </c>
      <c r="R1494" s="2">
        <v>304763</v>
      </c>
      <c r="S1494" s="35">
        <v>9.8634020533988707E-3</v>
      </c>
      <c r="T1494" t="s">
        <v>4388</v>
      </c>
      <c r="U1494" t="s">
        <v>4388</v>
      </c>
      <c r="V1494" s="5" t="s">
        <v>4390</v>
      </c>
      <c r="W1494" s="5">
        <v>0</v>
      </c>
      <c r="X1494" s="4">
        <v>5.1949022283247909E-4</v>
      </c>
      <c r="Y1494" s="6">
        <v>81</v>
      </c>
      <c r="Z1494" s="4">
        <v>4.9541328448904701E-4</v>
      </c>
      <c r="AA1494" s="5">
        <v>3643</v>
      </c>
      <c r="AC1494" s="16" t="str">
        <f t="shared" si="138"/>
        <v/>
      </c>
      <c r="AD1494" s="16" t="str">
        <f t="shared" si="139"/>
        <v/>
      </c>
      <c r="AE1494" s="16" t="str">
        <f t="shared" si="140"/>
        <v/>
      </c>
      <c r="AF1494" s="16" t="str">
        <f t="shared" si="141"/>
        <v/>
      </c>
      <c r="AG1494" s="16">
        <f t="shared" si="142"/>
        <v>1.038289227623135E-2</v>
      </c>
      <c r="AH1494" s="16" t="str">
        <f t="shared" si="143"/>
        <v/>
      </c>
      <c r="AI1494" s="17" t="str">
        <f>IF('Peer Comparison Tool'!$D$11="NR","",IF($C1494='Peer Comparison Tool'!$D$9,COUNT('ALLL &lt;50B Database'!$AI$1:AI1493)+1,""))</f>
        <v/>
      </c>
    </row>
    <row r="1495" spans="1:35" x14ac:dyDescent="0.25">
      <c r="A1495" t="s">
        <v>198</v>
      </c>
      <c r="B1495">
        <v>3154780</v>
      </c>
      <c r="C1495" s="5" t="s">
        <v>194</v>
      </c>
      <c r="D1495" s="5" t="s">
        <v>4390</v>
      </c>
      <c r="E1495" s="5" t="s">
        <v>4388</v>
      </c>
      <c r="F1495" s="2">
        <v>3702</v>
      </c>
      <c r="G1495" s="2">
        <v>462385</v>
      </c>
      <c r="H1495" s="2">
        <v>307124</v>
      </c>
      <c r="I1495" s="2">
        <v>65558</v>
      </c>
      <c r="J1495" s="2">
        <v>241566</v>
      </c>
      <c r="K1495" s="33">
        <v>1.5325004346638187E-2</v>
      </c>
      <c r="L1495" s="2">
        <v>3469</v>
      </c>
      <c r="M1495" s="2">
        <v>341423</v>
      </c>
      <c r="N1495" s="2">
        <v>248642</v>
      </c>
      <c r="O1495" s="33">
        <v>1.3951786102106643E-2</v>
      </c>
      <c r="P1495" s="2">
        <v>3569</v>
      </c>
      <c r="Q1495" s="2">
        <v>355058</v>
      </c>
      <c r="R1495" s="2">
        <v>249402</v>
      </c>
      <c r="S1495" s="35">
        <v>1.4310230070328224E-2</v>
      </c>
      <c r="T1495" t="s">
        <v>4388</v>
      </c>
      <c r="U1495" t="s">
        <v>4388</v>
      </c>
      <c r="V1495" s="5" t="s">
        <v>4390</v>
      </c>
      <c r="W1495" s="5">
        <v>0</v>
      </c>
      <c r="X1495" s="4">
        <v>1.0147742763099623E-3</v>
      </c>
      <c r="Y1495" s="6">
        <v>133</v>
      </c>
      <c r="Z1495" s="4">
        <v>3.5844396822158099E-4</v>
      </c>
      <c r="AA1495" s="5">
        <v>1492</v>
      </c>
      <c r="AC1495" s="16" t="str">
        <f t="shared" si="138"/>
        <v/>
      </c>
      <c r="AD1495" s="16" t="str">
        <f t="shared" si="139"/>
        <v/>
      </c>
      <c r="AE1495" s="16" t="str">
        <f t="shared" si="140"/>
        <v/>
      </c>
      <c r="AF1495" s="16" t="str">
        <f t="shared" si="141"/>
        <v/>
      </c>
      <c r="AG1495" s="16">
        <f t="shared" si="142"/>
        <v>1.5325004346638187E-2</v>
      </c>
      <c r="AH1495" s="16" t="str">
        <f t="shared" si="143"/>
        <v/>
      </c>
      <c r="AI1495" s="17" t="str">
        <f>IF('Peer Comparison Tool'!$D$11="NR","",IF($C1495='Peer Comparison Tool'!$D$9,COUNT('ALLL &lt;50B Database'!$AI$1:AI1494)+1,""))</f>
        <v/>
      </c>
    </row>
    <row r="1496" spans="1:35" x14ac:dyDescent="0.25">
      <c r="A1496" t="s">
        <v>1611</v>
      </c>
      <c r="B1496">
        <v>746513</v>
      </c>
      <c r="C1496" s="5" t="s">
        <v>1578</v>
      </c>
      <c r="D1496" s="5" t="s">
        <v>4387</v>
      </c>
      <c r="E1496" s="5" t="s">
        <v>4388</v>
      </c>
      <c r="F1496" s="2">
        <v>3554</v>
      </c>
      <c r="G1496" s="2">
        <v>462222</v>
      </c>
      <c r="H1496" s="2">
        <v>269505</v>
      </c>
      <c r="I1496" s="2">
        <v>6937</v>
      </c>
      <c r="J1496" s="2">
        <v>262568</v>
      </c>
      <c r="K1496" s="33">
        <v>1.3535541269309283E-2</v>
      </c>
      <c r="L1496" s="2">
        <v>3284</v>
      </c>
      <c r="M1496" s="2">
        <v>404316</v>
      </c>
      <c r="N1496" s="2">
        <v>266207</v>
      </c>
      <c r="O1496" s="33">
        <v>1.2336264636166593E-2</v>
      </c>
      <c r="P1496" s="2">
        <v>3267</v>
      </c>
      <c r="Q1496" s="2">
        <v>419596</v>
      </c>
      <c r="R1496" s="2">
        <v>262539</v>
      </c>
      <c r="S1496" s="35">
        <v>1.2443865482842549E-2</v>
      </c>
      <c r="T1496" t="s">
        <v>4388</v>
      </c>
      <c r="U1496" t="s">
        <v>4388</v>
      </c>
      <c r="V1496" s="5" t="s">
        <v>4387</v>
      </c>
      <c r="W1496" s="5">
        <v>0</v>
      </c>
      <c r="X1496" s="4">
        <v>1.091675786466734E-3</v>
      </c>
      <c r="Y1496" s="6">
        <v>287</v>
      </c>
      <c r="Z1496" s="4">
        <v>1.0760084667595614E-4</v>
      </c>
      <c r="AA1496" s="5">
        <v>2178</v>
      </c>
      <c r="AC1496" s="16" t="str">
        <f t="shared" si="138"/>
        <v/>
      </c>
      <c r="AD1496" s="16" t="str">
        <f t="shared" si="139"/>
        <v/>
      </c>
      <c r="AE1496" s="16" t="str">
        <f t="shared" si="140"/>
        <v/>
      </c>
      <c r="AF1496" s="16" t="str">
        <f t="shared" si="141"/>
        <v/>
      </c>
      <c r="AG1496" s="16">
        <f t="shared" si="142"/>
        <v>1.3535541269309283E-2</v>
      </c>
      <c r="AH1496" s="16" t="str">
        <f t="shared" si="143"/>
        <v/>
      </c>
      <c r="AI1496" s="17" t="str">
        <f>IF('Peer Comparison Tool'!$D$11="NR","",IF($C1496='Peer Comparison Tool'!$D$9,COUNT('ALLL &lt;50B Database'!$AI$1:AI1495)+1,""))</f>
        <v/>
      </c>
    </row>
    <row r="1497" spans="1:35" x14ac:dyDescent="0.25">
      <c r="A1497" t="s">
        <v>3822</v>
      </c>
      <c r="B1497">
        <v>371362</v>
      </c>
      <c r="C1497" s="5" t="s">
        <v>3704</v>
      </c>
      <c r="D1497" s="5" t="s">
        <v>4390</v>
      </c>
      <c r="E1497" s="5" t="s">
        <v>4388</v>
      </c>
      <c r="F1497" s="2">
        <v>3260</v>
      </c>
      <c r="G1497" s="2">
        <v>461006</v>
      </c>
      <c r="H1497" s="2">
        <v>278860</v>
      </c>
      <c r="I1497" s="2">
        <v>7777</v>
      </c>
      <c r="J1497" s="2">
        <v>271083</v>
      </c>
      <c r="K1497" s="33">
        <v>1.2025837105240831E-2</v>
      </c>
      <c r="L1497" s="2">
        <v>2817</v>
      </c>
      <c r="M1497" s="2">
        <v>447943</v>
      </c>
      <c r="N1497" s="2">
        <v>275979</v>
      </c>
      <c r="O1497" s="33">
        <v>1.0207298381398585E-2</v>
      </c>
      <c r="P1497" s="2">
        <v>3030</v>
      </c>
      <c r="Q1497" s="2">
        <v>442505</v>
      </c>
      <c r="R1497" s="2">
        <v>263934</v>
      </c>
      <c r="S1497" s="35">
        <v>1.1480142762963469E-2</v>
      </c>
      <c r="T1497" t="s">
        <v>4388</v>
      </c>
      <c r="U1497" t="s">
        <v>4388</v>
      </c>
      <c r="V1497" s="5" t="s">
        <v>4390</v>
      </c>
      <c r="W1497" s="5">
        <v>0</v>
      </c>
      <c r="X1497" s="4">
        <v>5.4569434227736205E-4</v>
      </c>
      <c r="Y1497" s="6">
        <v>230</v>
      </c>
      <c r="Z1497" s="4">
        <v>1.2728443815648843E-3</v>
      </c>
      <c r="AA1497" s="5">
        <v>2917</v>
      </c>
      <c r="AC1497" s="16" t="str">
        <f t="shared" si="138"/>
        <v/>
      </c>
      <c r="AD1497" s="16" t="str">
        <f t="shared" si="139"/>
        <v/>
      </c>
      <c r="AE1497" s="16" t="str">
        <f t="shared" si="140"/>
        <v/>
      </c>
      <c r="AF1497" s="16" t="str">
        <f t="shared" si="141"/>
        <v/>
      </c>
      <c r="AG1497" s="16">
        <f t="shared" si="142"/>
        <v>1.2025837105240831E-2</v>
      </c>
      <c r="AH1497" s="16" t="str">
        <f t="shared" si="143"/>
        <v/>
      </c>
      <c r="AI1497" s="17" t="str">
        <f>IF('Peer Comparison Tool'!$D$11="NR","",IF($C1497='Peer Comparison Tool'!$D$9,COUNT('ALLL &lt;50B Database'!$AI$1:AI1496)+1,""))</f>
        <v/>
      </c>
    </row>
    <row r="1498" spans="1:35" x14ac:dyDescent="0.25">
      <c r="A1498" t="s">
        <v>1013</v>
      </c>
      <c r="B1498">
        <v>209148</v>
      </c>
      <c r="C1498" s="5" t="s">
        <v>926</v>
      </c>
      <c r="D1498" s="5" t="s">
        <v>4387</v>
      </c>
      <c r="E1498" s="5" t="s">
        <v>4388</v>
      </c>
      <c r="F1498" s="2">
        <v>4086</v>
      </c>
      <c r="G1498" s="2">
        <v>460784</v>
      </c>
      <c r="H1498" s="2">
        <v>305413</v>
      </c>
      <c r="I1498" s="2">
        <v>35384</v>
      </c>
      <c r="J1498" s="2">
        <v>270029</v>
      </c>
      <c r="K1498" s="33">
        <v>1.5131708075799267E-2</v>
      </c>
      <c r="L1498" s="2">
        <v>3809</v>
      </c>
      <c r="M1498" s="2">
        <v>426469</v>
      </c>
      <c r="N1498" s="2">
        <v>263117</v>
      </c>
      <c r="O1498" s="33">
        <v>1.4476449640274098E-2</v>
      </c>
      <c r="P1498" s="2">
        <v>3842</v>
      </c>
      <c r="Q1498" s="2">
        <v>426794</v>
      </c>
      <c r="R1498" s="2">
        <v>268377</v>
      </c>
      <c r="S1498" s="35">
        <v>1.4315682789508788E-2</v>
      </c>
      <c r="T1498" t="s">
        <v>4388</v>
      </c>
      <c r="U1498" t="s">
        <v>4388</v>
      </c>
      <c r="V1498" s="5" t="s">
        <v>4387</v>
      </c>
      <c r="W1498" s="5">
        <v>0</v>
      </c>
      <c r="X1498" s="4">
        <v>8.1602528629047891E-4</v>
      </c>
      <c r="Y1498" s="6">
        <v>244</v>
      </c>
      <c r="Z1498" s="4">
        <v>-1.6076685076531032E-4</v>
      </c>
      <c r="AA1498" s="5">
        <v>1570</v>
      </c>
      <c r="AC1498" s="16" t="str">
        <f t="shared" si="138"/>
        <v/>
      </c>
      <c r="AD1498" s="16" t="str">
        <f t="shared" si="139"/>
        <v/>
      </c>
      <c r="AE1498" s="16" t="str">
        <f t="shared" si="140"/>
        <v/>
      </c>
      <c r="AF1498" s="16" t="str">
        <f t="shared" si="141"/>
        <v/>
      </c>
      <c r="AG1498" s="16">
        <f t="shared" si="142"/>
        <v>1.5131708075799267E-2</v>
      </c>
      <c r="AH1498" s="16" t="str">
        <f t="shared" si="143"/>
        <v/>
      </c>
      <c r="AI1498" s="17" t="str">
        <f>IF('Peer Comparison Tool'!$D$11="NR","",IF($C1498='Peer Comparison Tool'!$D$9,COUNT('ALLL &lt;50B Database'!$AI$1:AI1497)+1,""))</f>
        <v/>
      </c>
    </row>
    <row r="1499" spans="1:35" x14ac:dyDescent="0.25">
      <c r="A1499" t="s">
        <v>598</v>
      </c>
      <c r="B1499">
        <v>922344</v>
      </c>
      <c r="C1499" s="5" t="s">
        <v>926</v>
      </c>
      <c r="D1499" s="5" t="s">
        <v>4390</v>
      </c>
      <c r="E1499" s="5" t="s">
        <v>4388</v>
      </c>
      <c r="F1499" s="2">
        <v>3165</v>
      </c>
      <c r="G1499" s="2">
        <v>460673</v>
      </c>
      <c r="H1499" s="2">
        <v>302303</v>
      </c>
      <c r="I1499" s="2">
        <v>29160</v>
      </c>
      <c r="J1499" s="2">
        <v>273143</v>
      </c>
      <c r="K1499" s="33">
        <v>1.1587337035911593E-2</v>
      </c>
      <c r="L1499" s="2">
        <v>3090</v>
      </c>
      <c r="M1499" s="2">
        <v>424494</v>
      </c>
      <c r="N1499" s="2">
        <v>280769</v>
      </c>
      <c r="O1499" s="33">
        <v>1.1005488497661779E-2</v>
      </c>
      <c r="P1499" s="2">
        <v>3110</v>
      </c>
      <c r="Q1499" s="2">
        <v>400905</v>
      </c>
      <c r="R1499" s="2">
        <v>275424</v>
      </c>
      <c r="S1499" s="35">
        <v>1.1291681189729291E-2</v>
      </c>
      <c r="T1499" t="s">
        <v>4388</v>
      </c>
      <c r="U1499" t="s">
        <v>4388</v>
      </c>
      <c r="V1499" s="5" t="s">
        <v>4390</v>
      </c>
      <c r="W1499" s="5">
        <v>0</v>
      </c>
      <c r="X1499" s="4">
        <v>2.9565584618230188E-4</v>
      </c>
      <c r="Y1499" s="6">
        <v>55</v>
      </c>
      <c r="Z1499" s="4">
        <v>2.8619269206751202E-4</v>
      </c>
      <c r="AA1499" s="5">
        <v>3123</v>
      </c>
      <c r="AC1499" s="16" t="str">
        <f t="shared" si="138"/>
        <v/>
      </c>
      <c r="AD1499" s="16" t="str">
        <f t="shared" si="139"/>
        <v/>
      </c>
      <c r="AE1499" s="16" t="str">
        <f t="shared" si="140"/>
        <v/>
      </c>
      <c r="AF1499" s="16" t="str">
        <f t="shared" si="141"/>
        <v/>
      </c>
      <c r="AG1499" s="16">
        <f t="shared" si="142"/>
        <v>1.1587337035911593E-2</v>
      </c>
      <c r="AH1499" s="16" t="str">
        <f t="shared" si="143"/>
        <v/>
      </c>
      <c r="AI1499" s="17" t="str">
        <f>IF('Peer Comparison Tool'!$D$11="NR","",IF($C1499='Peer Comparison Tool'!$D$9,COUNT('ALLL &lt;50B Database'!$AI$1:AI1498)+1,""))</f>
        <v/>
      </c>
    </row>
    <row r="1500" spans="1:35" x14ac:dyDescent="0.25">
      <c r="A1500" t="s">
        <v>301</v>
      </c>
      <c r="B1500">
        <v>3247589</v>
      </c>
      <c r="C1500" s="5" t="s">
        <v>207</v>
      </c>
      <c r="D1500" s="5" t="s">
        <v>4390</v>
      </c>
      <c r="E1500" s="5" t="s">
        <v>4388</v>
      </c>
      <c r="F1500" s="2">
        <v>4458</v>
      </c>
      <c r="G1500" s="2">
        <v>460352</v>
      </c>
      <c r="H1500" s="2">
        <v>346482</v>
      </c>
      <c r="I1500" s="2">
        <v>71686</v>
      </c>
      <c r="J1500" s="2">
        <v>274796</v>
      </c>
      <c r="K1500" s="33">
        <v>1.6222943565408522E-2</v>
      </c>
      <c r="L1500" s="2">
        <v>4205</v>
      </c>
      <c r="M1500" s="2">
        <v>368329</v>
      </c>
      <c r="N1500" s="2">
        <v>277490</v>
      </c>
      <c r="O1500" s="33">
        <v>1.5153699232404772E-2</v>
      </c>
      <c r="P1500" s="2">
        <v>4455</v>
      </c>
      <c r="Q1500" s="2">
        <v>368427</v>
      </c>
      <c r="R1500" s="2">
        <v>275340</v>
      </c>
      <c r="S1500" s="35">
        <v>1.6179995641752015E-2</v>
      </c>
      <c r="T1500" t="s">
        <v>4388</v>
      </c>
      <c r="U1500" t="s">
        <v>4388</v>
      </c>
      <c r="V1500" s="5" t="s">
        <v>4390</v>
      </c>
      <c r="W1500" s="5">
        <v>0</v>
      </c>
      <c r="X1500" s="4">
        <v>4.2947923656506959E-5</v>
      </c>
      <c r="Y1500" s="6">
        <v>3</v>
      </c>
      <c r="Z1500" s="4">
        <v>1.0262964093472431E-3</v>
      </c>
      <c r="AA1500" s="5">
        <v>1215</v>
      </c>
      <c r="AC1500" s="16" t="str">
        <f t="shared" si="138"/>
        <v/>
      </c>
      <c r="AD1500" s="16" t="str">
        <f t="shared" si="139"/>
        <v/>
      </c>
      <c r="AE1500" s="16" t="str">
        <f t="shared" si="140"/>
        <v/>
      </c>
      <c r="AF1500" s="16" t="str">
        <f t="shared" si="141"/>
        <v/>
      </c>
      <c r="AG1500" s="16">
        <f t="shared" si="142"/>
        <v>1.6222943565408522E-2</v>
      </c>
      <c r="AH1500" s="16" t="str">
        <f t="shared" si="143"/>
        <v/>
      </c>
      <c r="AI1500" s="17" t="str">
        <f>IF('Peer Comparison Tool'!$D$11="NR","",IF($C1500='Peer Comparison Tool'!$D$9,COUNT('ALLL &lt;50B Database'!$AI$1:AI1499)+1,""))</f>
        <v/>
      </c>
    </row>
    <row r="1501" spans="1:35" x14ac:dyDescent="0.25">
      <c r="A1501" t="s">
        <v>357</v>
      </c>
      <c r="B1501">
        <v>732758</v>
      </c>
      <c r="C1501" s="5" t="s">
        <v>343</v>
      </c>
      <c r="D1501" s="5" t="s">
        <v>4390</v>
      </c>
      <c r="E1501" s="5" t="s">
        <v>4388</v>
      </c>
      <c r="F1501" s="2">
        <v>4624</v>
      </c>
      <c r="G1501" s="2">
        <v>460294</v>
      </c>
      <c r="H1501" s="2">
        <v>258281</v>
      </c>
      <c r="I1501" s="2">
        <v>0</v>
      </c>
      <c r="J1501" s="2">
        <v>258281</v>
      </c>
      <c r="K1501" s="33">
        <v>1.7902981636279867E-2</v>
      </c>
      <c r="L1501" s="2">
        <v>4619</v>
      </c>
      <c r="M1501" s="2">
        <v>402964</v>
      </c>
      <c r="N1501" s="2">
        <v>250715</v>
      </c>
      <c r="O1501" s="33">
        <v>1.8423309335301039E-2</v>
      </c>
      <c r="P1501" s="2">
        <v>4622</v>
      </c>
      <c r="Q1501" s="2">
        <v>407047</v>
      </c>
      <c r="R1501" s="2">
        <v>249898</v>
      </c>
      <c r="S1501" s="35">
        <v>1.84955461828426E-2</v>
      </c>
      <c r="T1501" t="s">
        <v>4388</v>
      </c>
      <c r="U1501" t="s">
        <v>4388</v>
      </c>
      <c r="V1501" s="5" t="s">
        <v>4390</v>
      </c>
      <c r="W1501" s="5">
        <v>0</v>
      </c>
      <c r="X1501" s="4">
        <v>-5.9256454656273286E-4</v>
      </c>
      <c r="Y1501" s="6">
        <v>2</v>
      </c>
      <c r="Z1501" s="4">
        <v>7.2236847541561067E-5</v>
      </c>
      <c r="AA1501" s="5">
        <v>859</v>
      </c>
      <c r="AC1501" s="16" t="str">
        <f t="shared" si="138"/>
        <v/>
      </c>
      <c r="AD1501" s="16" t="str">
        <f t="shared" si="139"/>
        <v/>
      </c>
      <c r="AE1501" s="16" t="str">
        <f t="shared" si="140"/>
        <v/>
      </c>
      <c r="AF1501" s="16" t="str">
        <f t="shared" si="141"/>
        <v/>
      </c>
      <c r="AG1501" s="16">
        <f t="shared" si="142"/>
        <v>1.7902981636279867E-2</v>
      </c>
      <c r="AH1501" s="16" t="str">
        <f t="shared" si="143"/>
        <v/>
      </c>
      <c r="AI1501" s="17" t="str">
        <f>IF('Peer Comparison Tool'!$D$11="NR","",IF($C1501='Peer Comparison Tool'!$D$9,COUNT('ALLL &lt;50B Database'!$AI$1:AI1500)+1,""))</f>
        <v/>
      </c>
    </row>
    <row r="1502" spans="1:35" x14ac:dyDescent="0.25">
      <c r="A1502" t="s">
        <v>2354</v>
      </c>
      <c r="B1502">
        <v>568359</v>
      </c>
      <c r="C1502" s="5" t="s">
        <v>2299</v>
      </c>
      <c r="D1502" s="5" t="s">
        <v>4387</v>
      </c>
      <c r="E1502" s="5" t="s">
        <v>4388</v>
      </c>
      <c r="F1502" s="2">
        <v>4500</v>
      </c>
      <c r="G1502" s="2">
        <v>460205</v>
      </c>
      <c r="H1502" s="2">
        <v>399438</v>
      </c>
      <c r="I1502" s="2">
        <v>34370</v>
      </c>
      <c r="J1502" s="2">
        <v>365068</v>
      </c>
      <c r="K1502" s="33">
        <v>1.2326470684913495E-2</v>
      </c>
      <c r="L1502" s="2">
        <v>3285</v>
      </c>
      <c r="M1502" s="2">
        <v>388069</v>
      </c>
      <c r="N1502" s="2">
        <v>333918</v>
      </c>
      <c r="O1502" s="33">
        <v>9.8377445959786543E-3</v>
      </c>
      <c r="P1502" s="2">
        <v>3534</v>
      </c>
      <c r="Q1502" s="2">
        <v>426738</v>
      </c>
      <c r="R1502" s="2">
        <v>347722</v>
      </c>
      <c r="S1502" s="35">
        <v>1.0163291364940959E-2</v>
      </c>
      <c r="T1502" t="s">
        <v>4388</v>
      </c>
      <c r="U1502" t="s">
        <v>4388</v>
      </c>
      <c r="V1502" s="5" t="s">
        <v>4387</v>
      </c>
      <c r="W1502" s="5">
        <v>0</v>
      </c>
      <c r="X1502" s="4">
        <v>2.1631793199725358E-3</v>
      </c>
      <c r="Y1502" s="6">
        <v>966</v>
      </c>
      <c r="Z1502" s="4">
        <v>3.2554676896230476E-4</v>
      </c>
      <c r="AA1502" s="5">
        <v>2770</v>
      </c>
      <c r="AC1502" s="16" t="str">
        <f t="shared" si="138"/>
        <v/>
      </c>
      <c r="AD1502" s="16" t="str">
        <f t="shared" si="139"/>
        <v/>
      </c>
      <c r="AE1502" s="16" t="str">
        <f t="shared" si="140"/>
        <v/>
      </c>
      <c r="AF1502" s="16" t="str">
        <f t="shared" si="141"/>
        <v/>
      </c>
      <c r="AG1502" s="16">
        <f t="shared" si="142"/>
        <v>1.2326470684913495E-2</v>
      </c>
      <c r="AH1502" s="16" t="str">
        <f t="shared" si="143"/>
        <v/>
      </c>
      <c r="AI1502" s="17" t="str">
        <f>IF('Peer Comparison Tool'!$D$11="NR","",IF($C1502='Peer Comparison Tool'!$D$9,COUNT('ALLL &lt;50B Database'!$AI$1:AI1501)+1,""))</f>
        <v/>
      </c>
    </row>
    <row r="1503" spans="1:35" x14ac:dyDescent="0.25">
      <c r="A1503" t="s">
        <v>4326</v>
      </c>
      <c r="B1503">
        <v>944627</v>
      </c>
      <c r="C1503" s="5" t="s">
        <v>4315</v>
      </c>
      <c r="D1503" s="5" t="s">
        <v>4390</v>
      </c>
      <c r="E1503" s="5" t="s">
        <v>4388</v>
      </c>
      <c r="F1503" s="2">
        <v>3913</v>
      </c>
      <c r="G1503" s="2">
        <v>459585</v>
      </c>
      <c r="H1503" s="2">
        <v>346458</v>
      </c>
      <c r="I1503" s="2">
        <v>27165</v>
      </c>
      <c r="J1503" s="2">
        <v>319293</v>
      </c>
      <c r="K1503" s="33">
        <v>1.2255201335450511E-2</v>
      </c>
      <c r="L1503" s="2">
        <v>3257</v>
      </c>
      <c r="M1503" s="2">
        <v>417203</v>
      </c>
      <c r="N1503" s="2">
        <v>319179</v>
      </c>
      <c r="O1503" s="33">
        <v>1.0204305421095999E-2</v>
      </c>
      <c r="P1503" s="2">
        <v>3554</v>
      </c>
      <c r="Q1503" s="2">
        <v>420115</v>
      </c>
      <c r="R1503" s="2">
        <v>321843</v>
      </c>
      <c r="S1503" s="35">
        <v>1.1042651230568941E-2</v>
      </c>
      <c r="T1503" t="s">
        <v>4388</v>
      </c>
      <c r="U1503" t="s">
        <v>4388</v>
      </c>
      <c r="V1503" s="5" t="s">
        <v>4390</v>
      </c>
      <c r="W1503" s="5">
        <v>0</v>
      </c>
      <c r="X1503" s="4">
        <v>1.2125501048815702E-3</v>
      </c>
      <c r="Y1503" s="6">
        <v>359</v>
      </c>
      <c r="Z1503" s="4">
        <v>8.3834580947294256E-4</v>
      </c>
      <c r="AA1503" s="5">
        <v>2801</v>
      </c>
      <c r="AC1503" s="16" t="str">
        <f t="shared" si="138"/>
        <v/>
      </c>
      <c r="AD1503" s="16" t="str">
        <f t="shared" si="139"/>
        <v/>
      </c>
      <c r="AE1503" s="16" t="str">
        <f t="shared" si="140"/>
        <v/>
      </c>
      <c r="AF1503" s="16" t="str">
        <f t="shared" si="141"/>
        <v/>
      </c>
      <c r="AG1503" s="16">
        <f t="shared" si="142"/>
        <v>1.2255201335450511E-2</v>
      </c>
      <c r="AH1503" s="16" t="str">
        <f t="shared" si="143"/>
        <v/>
      </c>
      <c r="AI1503" s="17" t="str">
        <f>IF('Peer Comparison Tool'!$D$11="NR","",IF($C1503='Peer Comparison Tool'!$D$9,COUNT('ALLL &lt;50B Database'!$AI$1:AI1502)+1,""))</f>
        <v/>
      </c>
    </row>
    <row r="1504" spans="1:35" x14ac:dyDescent="0.25">
      <c r="A1504" t="s">
        <v>138</v>
      </c>
      <c r="B1504">
        <v>192147</v>
      </c>
      <c r="C1504" s="5" t="s">
        <v>113</v>
      </c>
      <c r="D1504" s="5" t="s">
        <v>4387</v>
      </c>
      <c r="E1504" s="5" t="s">
        <v>4388</v>
      </c>
      <c r="F1504" s="2">
        <v>4210</v>
      </c>
      <c r="G1504" s="2">
        <v>459186</v>
      </c>
      <c r="H1504" s="2">
        <v>258727</v>
      </c>
      <c r="I1504" s="2">
        <v>16554</v>
      </c>
      <c r="J1504" s="2">
        <v>242173</v>
      </c>
      <c r="K1504" s="33">
        <v>1.7384266619317596E-2</v>
      </c>
      <c r="L1504" s="2">
        <v>4084</v>
      </c>
      <c r="M1504" s="2">
        <v>404066</v>
      </c>
      <c r="N1504" s="2">
        <v>248435</v>
      </c>
      <c r="O1504" s="33">
        <v>1.6438907561333951E-2</v>
      </c>
      <c r="P1504" s="2">
        <v>4080</v>
      </c>
      <c r="Q1504" s="2">
        <v>420431</v>
      </c>
      <c r="R1504" s="2">
        <v>245590</v>
      </c>
      <c r="S1504" s="35">
        <v>1.6613054277454294E-2</v>
      </c>
      <c r="T1504" t="s">
        <v>4388</v>
      </c>
      <c r="U1504" t="s">
        <v>4388</v>
      </c>
      <c r="V1504" s="5" t="s">
        <v>4387</v>
      </c>
      <c r="W1504" s="5">
        <v>0</v>
      </c>
      <c r="X1504" s="4">
        <v>7.7121234186330184E-4</v>
      </c>
      <c r="Y1504" s="6">
        <v>130</v>
      </c>
      <c r="Z1504" s="4">
        <v>1.741467161203436E-4</v>
      </c>
      <c r="AA1504" s="5">
        <v>958</v>
      </c>
      <c r="AC1504" s="16" t="str">
        <f t="shared" si="138"/>
        <v/>
      </c>
      <c r="AD1504" s="16" t="str">
        <f t="shared" si="139"/>
        <v/>
      </c>
      <c r="AE1504" s="16" t="str">
        <f t="shared" si="140"/>
        <v/>
      </c>
      <c r="AF1504" s="16" t="str">
        <f t="shared" si="141"/>
        <v/>
      </c>
      <c r="AG1504" s="16">
        <f t="shared" si="142"/>
        <v>1.7384266619317596E-2</v>
      </c>
      <c r="AH1504" s="16" t="str">
        <f t="shared" si="143"/>
        <v/>
      </c>
      <c r="AI1504" s="17" t="str">
        <f>IF('Peer Comparison Tool'!$D$11="NR","",IF($C1504='Peer Comparison Tool'!$D$9,COUNT('ALLL &lt;50B Database'!$AI$1:AI1503)+1,""))</f>
        <v/>
      </c>
    </row>
    <row r="1505" spans="1:35" x14ac:dyDescent="0.25">
      <c r="A1505" t="s">
        <v>3246</v>
      </c>
      <c r="B1505">
        <v>76854</v>
      </c>
      <c r="C1505" s="5" t="s">
        <v>3209</v>
      </c>
      <c r="D1505" s="5" t="s">
        <v>4390</v>
      </c>
      <c r="E1505" s="5" t="s">
        <v>4388</v>
      </c>
      <c r="F1505" s="2">
        <v>7143</v>
      </c>
      <c r="G1505" s="2">
        <v>459093</v>
      </c>
      <c r="H1505" s="2">
        <v>370057</v>
      </c>
      <c r="I1505" s="2">
        <v>41951</v>
      </c>
      <c r="J1505" s="2">
        <v>328106</v>
      </c>
      <c r="K1505" s="33">
        <v>2.1770403467172194E-2</v>
      </c>
      <c r="L1505" s="2">
        <v>4858</v>
      </c>
      <c r="M1505" s="2">
        <v>391271</v>
      </c>
      <c r="N1505" s="2">
        <v>314068</v>
      </c>
      <c r="O1505" s="33">
        <v>1.5467987824292827E-2</v>
      </c>
      <c r="P1505" s="2">
        <v>4972</v>
      </c>
      <c r="Q1505" s="2">
        <v>419018</v>
      </c>
      <c r="R1505" s="2">
        <v>325566</v>
      </c>
      <c r="S1505" s="35">
        <v>1.5271864998187772E-2</v>
      </c>
      <c r="T1505" t="s">
        <v>4388</v>
      </c>
      <c r="U1505" t="s">
        <v>4388</v>
      </c>
      <c r="V1505" s="5" t="s">
        <v>4390</v>
      </c>
      <c r="W1505" s="5">
        <v>0</v>
      </c>
      <c r="X1505" s="4">
        <v>6.4985384689844224E-3</v>
      </c>
      <c r="Y1505" s="6">
        <v>2171</v>
      </c>
      <c r="Z1505" s="4">
        <v>-1.9612282610505585E-4</v>
      </c>
      <c r="AA1505" s="5">
        <v>406</v>
      </c>
      <c r="AC1505" s="16" t="str">
        <f t="shared" si="138"/>
        <v/>
      </c>
      <c r="AD1505" s="16" t="str">
        <f t="shared" si="139"/>
        <v/>
      </c>
      <c r="AE1505" s="16" t="str">
        <f t="shared" si="140"/>
        <v/>
      </c>
      <c r="AF1505" s="16" t="str">
        <f t="shared" si="141"/>
        <v/>
      </c>
      <c r="AG1505" s="16">
        <f t="shared" si="142"/>
        <v>2.1770403467172194E-2</v>
      </c>
      <c r="AH1505" s="16" t="str">
        <f t="shared" si="143"/>
        <v/>
      </c>
      <c r="AI1505" s="17" t="str">
        <f>IF('Peer Comparison Tool'!$D$11="NR","",IF($C1505='Peer Comparison Tool'!$D$9,COUNT('ALLL &lt;50B Database'!$AI$1:AI1504)+1,""))</f>
        <v/>
      </c>
    </row>
    <row r="1506" spans="1:35" x14ac:dyDescent="0.25">
      <c r="A1506" t="s">
        <v>306</v>
      </c>
      <c r="B1506">
        <v>3485420</v>
      </c>
      <c r="C1506" s="5" t="s">
        <v>207</v>
      </c>
      <c r="D1506" s="5" t="s">
        <v>4390</v>
      </c>
      <c r="E1506" s="5" t="s">
        <v>4388</v>
      </c>
      <c r="F1506" s="2">
        <v>4009</v>
      </c>
      <c r="G1506" s="2">
        <v>458818</v>
      </c>
      <c r="H1506" s="2">
        <v>333620</v>
      </c>
      <c r="I1506" s="2">
        <v>82119</v>
      </c>
      <c r="J1506" s="2">
        <v>251501</v>
      </c>
      <c r="K1506" s="33">
        <v>1.594029447199017E-2</v>
      </c>
      <c r="L1506" s="2">
        <v>2409</v>
      </c>
      <c r="M1506" s="2">
        <v>288339</v>
      </c>
      <c r="N1506" s="2">
        <v>241662</v>
      </c>
      <c r="O1506" s="33">
        <v>9.9684683566303341E-3</v>
      </c>
      <c r="P1506" s="2">
        <v>3859</v>
      </c>
      <c r="Q1506" s="2">
        <v>323421</v>
      </c>
      <c r="R1506" s="2">
        <v>250353</v>
      </c>
      <c r="S1506" s="35">
        <v>1.5414235100038745E-2</v>
      </c>
      <c r="T1506" t="s">
        <v>4388</v>
      </c>
      <c r="U1506" t="s">
        <v>4388</v>
      </c>
      <c r="V1506" s="5" t="s">
        <v>4390</v>
      </c>
      <c r="W1506" s="5">
        <v>0</v>
      </c>
      <c r="X1506" s="4">
        <v>5.2605937195142512E-4</v>
      </c>
      <c r="Y1506" s="6">
        <v>150</v>
      </c>
      <c r="Z1506" s="4">
        <v>5.4457667434084107E-3</v>
      </c>
      <c r="AA1506" s="5">
        <v>1290</v>
      </c>
      <c r="AC1506" s="16" t="str">
        <f t="shared" si="138"/>
        <v/>
      </c>
      <c r="AD1506" s="16" t="str">
        <f t="shared" si="139"/>
        <v/>
      </c>
      <c r="AE1506" s="16" t="str">
        <f t="shared" si="140"/>
        <v/>
      </c>
      <c r="AF1506" s="16" t="str">
        <f t="shared" si="141"/>
        <v/>
      </c>
      <c r="AG1506" s="16">
        <f t="shared" si="142"/>
        <v>1.594029447199017E-2</v>
      </c>
      <c r="AH1506" s="16" t="str">
        <f t="shared" si="143"/>
        <v/>
      </c>
      <c r="AI1506" s="17" t="str">
        <f>IF('Peer Comparison Tool'!$D$11="NR","",IF($C1506='Peer Comparison Tool'!$D$9,COUNT('ALLL &lt;50B Database'!$AI$1:AI1505)+1,""))</f>
        <v/>
      </c>
    </row>
    <row r="1507" spans="1:35" x14ac:dyDescent="0.25">
      <c r="A1507" t="s">
        <v>593</v>
      </c>
      <c r="B1507">
        <v>12030</v>
      </c>
      <c r="C1507" s="5" t="s">
        <v>561</v>
      </c>
      <c r="D1507" s="5" t="s">
        <v>4390</v>
      </c>
      <c r="E1507" s="5" t="s">
        <v>4388</v>
      </c>
      <c r="F1507" s="2">
        <v>11040</v>
      </c>
      <c r="G1507" s="2">
        <v>458727</v>
      </c>
      <c r="H1507" s="2">
        <v>333949</v>
      </c>
      <c r="I1507" s="2">
        <v>29613</v>
      </c>
      <c r="J1507" s="2">
        <v>304336</v>
      </c>
      <c r="K1507" s="33">
        <v>3.6275695284159616E-2</v>
      </c>
      <c r="L1507" s="2">
        <v>7995</v>
      </c>
      <c r="M1507" s="2">
        <v>411952</v>
      </c>
      <c r="N1507" s="2">
        <v>301337</v>
      </c>
      <c r="O1507" s="33">
        <v>2.65317568038442E-2</v>
      </c>
      <c r="P1507" s="2">
        <v>9491</v>
      </c>
      <c r="Q1507" s="2">
        <v>399094</v>
      </c>
      <c r="R1507" s="2">
        <v>302372</v>
      </c>
      <c r="S1507" s="35">
        <v>3.1388488352096094E-2</v>
      </c>
      <c r="T1507" t="s">
        <v>4388</v>
      </c>
      <c r="U1507" t="s">
        <v>4388</v>
      </c>
      <c r="V1507" s="5" t="s">
        <v>4390</v>
      </c>
      <c r="W1507" s="5">
        <v>0</v>
      </c>
      <c r="X1507" s="4">
        <v>4.8872069320635217E-3</v>
      </c>
      <c r="Y1507" s="6">
        <v>1549</v>
      </c>
      <c r="Z1507" s="4">
        <v>4.8567315482518948E-3</v>
      </c>
      <c r="AA1507" s="5">
        <v>85</v>
      </c>
      <c r="AC1507" s="16" t="str">
        <f t="shared" si="138"/>
        <v/>
      </c>
      <c r="AD1507" s="16" t="str">
        <f t="shared" si="139"/>
        <v/>
      </c>
      <c r="AE1507" s="16" t="str">
        <f t="shared" si="140"/>
        <v/>
      </c>
      <c r="AF1507" s="16" t="str">
        <f t="shared" si="141"/>
        <v/>
      </c>
      <c r="AG1507" s="16">
        <f t="shared" si="142"/>
        <v>3.6275695284159616E-2</v>
      </c>
      <c r="AH1507" s="16" t="str">
        <f t="shared" si="143"/>
        <v/>
      </c>
      <c r="AI1507" s="17" t="str">
        <f>IF('Peer Comparison Tool'!$D$11="NR","",IF($C1507='Peer Comparison Tool'!$D$9,COUNT('ALLL &lt;50B Database'!$AI$1:AI1506)+1,""))</f>
        <v/>
      </c>
    </row>
    <row r="1508" spans="1:35" x14ac:dyDescent="0.25">
      <c r="A1508" t="s">
        <v>1869</v>
      </c>
      <c r="B1508">
        <v>87579</v>
      </c>
      <c r="C1508" s="5" t="s">
        <v>1795</v>
      </c>
      <c r="D1508" s="5" t="s">
        <v>4387</v>
      </c>
      <c r="E1508" s="5" t="s">
        <v>4388</v>
      </c>
      <c r="F1508" s="2">
        <v>4332</v>
      </c>
      <c r="G1508" s="2">
        <v>458532</v>
      </c>
      <c r="H1508" s="2">
        <v>377134</v>
      </c>
      <c r="I1508" s="2">
        <v>3859</v>
      </c>
      <c r="J1508" s="2">
        <v>373275</v>
      </c>
      <c r="K1508" s="33">
        <v>1.1605384769941732E-2</v>
      </c>
      <c r="L1508" s="2">
        <v>4330</v>
      </c>
      <c r="M1508" s="2">
        <v>446523</v>
      </c>
      <c r="N1508" s="2">
        <v>367741</v>
      </c>
      <c r="O1508" s="33">
        <v>1.1774591356416609E-2</v>
      </c>
      <c r="P1508" s="2">
        <v>4332</v>
      </c>
      <c r="Q1508" s="2">
        <v>448584</v>
      </c>
      <c r="R1508" s="2">
        <v>370371</v>
      </c>
      <c r="S1508" s="35">
        <v>1.1696380116153803E-2</v>
      </c>
      <c r="T1508" t="s">
        <v>4388</v>
      </c>
      <c r="U1508" t="s">
        <v>4388</v>
      </c>
      <c r="V1508" s="5" t="s">
        <v>4387</v>
      </c>
      <c r="W1508" s="5">
        <v>0</v>
      </c>
      <c r="X1508" s="4">
        <v>-9.0995346212071129E-5</v>
      </c>
      <c r="Y1508" s="6">
        <v>0</v>
      </c>
      <c r="Z1508" s="4">
        <v>-7.8211240262806084E-5</v>
      </c>
      <c r="AA1508" s="5">
        <v>3114</v>
      </c>
      <c r="AC1508" s="16" t="str">
        <f t="shared" si="138"/>
        <v/>
      </c>
      <c r="AD1508" s="16" t="str">
        <f t="shared" si="139"/>
        <v/>
      </c>
      <c r="AE1508" s="16" t="str">
        <f t="shared" si="140"/>
        <v/>
      </c>
      <c r="AF1508" s="16" t="str">
        <f t="shared" si="141"/>
        <v/>
      </c>
      <c r="AG1508" s="16">
        <f t="shared" si="142"/>
        <v>1.1605384769941732E-2</v>
      </c>
      <c r="AH1508" s="16" t="str">
        <f t="shared" si="143"/>
        <v/>
      </c>
      <c r="AI1508" s="17" t="str">
        <f>IF('Peer Comparison Tool'!$D$11="NR","",IF($C1508='Peer Comparison Tool'!$D$9,COUNT('ALLL &lt;50B Database'!$AI$1:AI1507)+1,""))</f>
        <v/>
      </c>
    </row>
    <row r="1509" spans="1:35" x14ac:dyDescent="0.25">
      <c r="A1509" t="s">
        <v>591</v>
      </c>
      <c r="B1509">
        <v>3645840</v>
      </c>
      <c r="C1509" s="5" t="s">
        <v>561</v>
      </c>
      <c r="D1509" s="5" t="s">
        <v>4390</v>
      </c>
      <c r="E1509" s="5" t="s">
        <v>4388</v>
      </c>
      <c r="F1509" s="2">
        <v>5121</v>
      </c>
      <c r="G1509" s="2">
        <v>458484</v>
      </c>
      <c r="H1509" s="2">
        <v>406425</v>
      </c>
      <c r="I1509" s="2">
        <v>57410</v>
      </c>
      <c r="J1509" s="2">
        <v>349015</v>
      </c>
      <c r="K1509" s="33">
        <v>1.4672721802787846E-2</v>
      </c>
      <c r="L1509" s="2">
        <v>4249</v>
      </c>
      <c r="M1509" s="2">
        <v>407629</v>
      </c>
      <c r="N1509" s="2">
        <v>348221</v>
      </c>
      <c r="O1509" s="33">
        <v>1.2202021130259233E-2</v>
      </c>
      <c r="P1509" s="2">
        <v>4759</v>
      </c>
      <c r="Q1509" s="2">
        <v>420218</v>
      </c>
      <c r="R1509" s="2">
        <v>355690</v>
      </c>
      <c r="S1509" s="35">
        <v>1.337962832803846E-2</v>
      </c>
      <c r="T1509" t="s">
        <v>4388</v>
      </c>
      <c r="U1509" t="s">
        <v>4388</v>
      </c>
      <c r="V1509" s="5" t="s">
        <v>4390</v>
      </c>
      <c r="W1509" s="5">
        <v>0</v>
      </c>
      <c r="X1509" s="4">
        <v>1.293093474749386E-3</v>
      </c>
      <c r="Y1509" s="6">
        <v>362</v>
      </c>
      <c r="Z1509" s="4">
        <v>1.1776071977792277E-3</v>
      </c>
      <c r="AA1509" s="5">
        <v>1709</v>
      </c>
      <c r="AC1509" s="16" t="str">
        <f t="shared" si="138"/>
        <v/>
      </c>
      <c r="AD1509" s="16" t="str">
        <f t="shared" si="139"/>
        <v/>
      </c>
      <c r="AE1509" s="16" t="str">
        <f t="shared" si="140"/>
        <v/>
      </c>
      <c r="AF1509" s="16" t="str">
        <f t="shared" si="141"/>
        <v/>
      </c>
      <c r="AG1509" s="16">
        <f t="shared" si="142"/>
        <v>1.4672721802787846E-2</v>
      </c>
      <c r="AH1509" s="16" t="str">
        <f t="shared" si="143"/>
        <v/>
      </c>
      <c r="AI1509" s="17" t="str">
        <f>IF('Peer Comparison Tool'!$D$11="NR","",IF($C1509='Peer Comparison Tool'!$D$9,COUNT('ALLL &lt;50B Database'!$AI$1:AI1508)+1,""))</f>
        <v/>
      </c>
    </row>
    <row r="1510" spans="1:35" x14ac:dyDescent="0.25">
      <c r="A1510" t="s">
        <v>2360</v>
      </c>
      <c r="B1510">
        <v>345756</v>
      </c>
      <c r="C1510" s="5" t="s">
        <v>2299</v>
      </c>
      <c r="D1510" s="5" t="s">
        <v>4387</v>
      </c>
      <c r="E1510" s="5" t="s">
        <v>4388</v>
      </c>
      <c r="F1510" s="2">
        <v>3432</v>
      </c>
      <c r="G1510" s="2">
        <v>458477</v>
      </c>
      <c r="H1510" s="2">
        <v>240110</v>
      </c>
      <c r="I1510" s="2">
        <v>31927</v>
      </c>
      <c r="J1510" s="2">
        <v>208183</v>
      </c>
      <c r="K1510" s="33">
        <v>1.6485495933865876E-2</v>
      </c>
      <c r="L1510" s="2">
        <v>2908</v>
      </c>
      <c r="M1510" s="2">
        <v>383892</v>
      </c>
      <c r="N1510" s="2">
        <v>216503</v>
      </c>
      <c r="O1510" s="33">
        <v>1.3431684549405782E-2</v>
      </c>
      <c r="P1510" s="2">
        <v>3151</v>
      </c>
      <c r="Q1510" s="2">
        <v>402375</v>
      </c>
      <c r="R1510" s="2">
        <v>214983</v>
      </c>
      <c r="S1510" s="35">
        <v>1.4656972876925153E-2</v>
      </c>
      <c r="T1510" t="s">
        <v>4388</v>
      </c>
      <c r="U1510" t="s">
        <v>4388</v>
      </c>
      <c r="V1510" s="5" t="s">
        <v>4387</v>
      </c>
      <c r="W1510" s="5">
        <v>0</v>
      </c>
      <c r="X1510" s="4">
        <v>1.8285230569407233E-3</v>
      </c>
      <c r="Y1510" s="6">
        <v>281</v>
      </c>
      <c r="Z1510" s="4">
        <v>1.2252883275193707E-3</v>
      </c>
      <c r="AA1510" s="5">
        <v>1146</v>
      </c>
      <c r="AC1510" s="16" t="str">
        <f t="shared" si="138"/>
        <v/>
      </c>
      <c r="AD1510" s="16" t="str">
        <f t="shared" si="139"/>
        <v/>
      </c>
      <c r="AE1510" s="16" t="str">
        <f t="shared" si="140"/>
        <v/>
      </c>
      <c r="AF1510" s="16" t="str">
        <f t="shared" si="141"/>
        <v/>
      </c>
      <c r="AG1510" s="16">
        <f t="shared" si="142"/>
        <v>1.6485495933865876E-2</v>
      </c>
      <c r="AH1510" s="16" t="str">
        <f t="shared" si="143"/>
        <v/>
      </c>
      <c r="AI1510" s="17" t="str">
        <f>IF('Peer Comparison Tool'!$D$11="NR","",IF($C1510='Peer Comparison Tool'!$D$9,COUNT('ALLL &lt;50B Database'!$AI$1:AI1509)+1,""))</f>
        <v/>
      </c>
    </row>
    <row r="1511" spans="1:35" x14ac:dyDescent="0.25">
      <c r="A1511" t="s">
        <v>2322</v>
      </c>
      <c r="B1511">
        <v>991621</v>
      </c>
      <c r="C1511" s="5" t="s">
        <v>4058</v>
      </c>
      <c r="D1511" s="5" t="s">
        <v>4387</v>
      </c>
      <c r="E1511" s="5" t="s">
        <v>4388</v>
      </c>
      <c r="F1511" s="2">
        <v>2857</v>
      </c>
      <c r="G1511" s="2">
        <v>458048</v>
      </c>
      <c r="H1511" s="2">
        <v>240842</v>
      </c>
      <c r="I1511" s="2">
        <v>23882</v>
      </c>
      <c r="J1511" s="2">
        <v>216960</v>
      </c>
      <c r="K1511" s="33">
        <v>1.3168325958702065E-2</v>
      </c>
      <c r="L1511" s="2">
        <v>2594</v>
      </c>
      <c r="M1511" s="2">
        <v>411643</v>
      </c>
      <c r="N1511" s="2">
        <v>229484</v>
      </c>
      <c r="O1511" s="33">
        <v>1.1303620295968346E-2</v>
      </c>
      <c r="P1511" s="2">
        <v>2609</v>
      </c>
      <c r="Q1511" s="2">
        <v>423024</v>
      </c>
      <c r="R1511" s="2">
        <v>228006</v>
      </c>
      <c r="S1511" s="35">
        <v>1.1442681332947379E-2</v>
      </c>
      <c r="T1511" t="s">
        <v>4388</v>
      </c>
      <c r="U1511" t="s">
        <v>4388</v>
      </c>
      <c r="V1511" s="5" t="s">
        <v>4387</v>
      </c>
      <c r="W1511" s="5">
        <v>0</v>
      </c>
      <c r="X1511" s="4">
        <v>1.7256446257546861E-3</v>
      </c>
      <c r="Y1511" s="6">
        <v>248</v>
      </c>
      <c r="Z1511" s="4">
        <v>1.3906103697903377E-4</v>
      </c>
      <c r="AA1511" s="5">
        <v>2333</v>
      </c>
      <c r="AC1511" s="16" t="str">
        <f t="shared" si="138"/>
        <v/>
      </c>
      <c r="AD1511" s="16" t="str">
        <f t="shared" si="139"/>
        <v/>
      </c>
      <c r="AE1511" s="16" t="str">
        <f t="shared" si="140"/>
        <v/>
      </c>
      <c r="AF1511" s="16" t="str">
        <f t="shared" si="141"/>
        <v/>
      </c>
      <c r="AG1511" s="16">
        <f t="shared" si="142"/>
        <v>1.3168325958702065E-2</v>
      </c>
      <c r="AH1511" s="16" t="str">
        <f t="shared" si="143"/>
        <v/>
      </c>
      <c r="AI1511" s="17" t="str">
        <f>IF('Peer Comparison Tool'!$D$11="NR","",IF($C1511='Peer Comparison Tool'!$D$9,COUNT('ALLL &lt;50B Database'!$AI$1:AI1510)+1,""))</f>
        <v/>
      </c>
    </row>
    <row r="1512" spans="1:35" x14ac:dyDescent="0.25">
      <c r="A1512" t="s">
        <v>3103</v>
      </c>
      <c r="B1512">
        <v>144678</v>
      </c>
      <c r="C1512" s="5" t="s">
        <v>3064</v>
      </c>
      <c r="D1512" s="5" t="s">
        <v>4390</v>
      </c>
      <c r="E1512" s="5" t="s">
        <v>4388</v>
      </c>
      <c r="F1512" s="2">
        <v>1900</v>
      </c>
      <c r="G1512" s="2">
        <v>457885</v>
      </c>
      <c r="H1512" s="2">
        <v>336079</v>
      </c>
      <c r="I1512" s="2">
        <v>0</v>
      </c>
      <c r="J1512" s="2">
        <v>336079</v>
      </c>
      <c r="K1512" s="33">
        <v>5.6534326750555669E-3</v>
      </c>
      <c r="L1512" s="2">
        <v>1865</v>
      </c>
      <c r="M1512" s="2">
        <v>439760</v>
      </c>
      <c r="N1512" s="2">
        <v>279666</v>
      </c>
      <c r="O1512" s="33">
        <v>6.6686690552301671E-3</v>
      </c>
      <c r="P1512" s="2">
        <v>1885</v>
      </c>
      <c r="Q1512" s="2">
        <v>444091</v>
      </c>
      <c r="R1512" s="2">
        <v>274487</v>
      </c>
      <c r="S1512" s="35">
        <v>6.8673561953753728E-3</v>
      </c>
      <c r="T1512" t="s">
        <v>4388</v>
      </c>
      <c r="U1512" t="s">
        <v>4388</v>
      </c>
      <c r="V1512" s="5" t="s">
        <v>4390</v>
      </c>
      <c r="W1512" s="5">
        <v>0</v>
      </c>
      <c r="X1512" s="4">
        <v>-1.2139235203198059E-3</v>
      </c>
      <c r="Y1512" s="6">
        <v>15</v>
      </c>
      <c r="Z1512" s="4">
        <v>1.9868714014520568E-4</v>
      </c>
      <c r="AA1512" s="5">
        <v>4613</v>
      </c>
      <c r="AC1512" s="16" t="str">
        <f t="shared" si="138"/>
        <v/>
      </c>
      <c r="AD1512" s="16" t="str">
        <f t="shared" si="139"/>
        <v/>
      </c>
      <c r="AE1512" s="16" t="str">
        <f t="shared" si="140"/>
        <v/>
      </c>
      <c r="AF1512" s="16" t="str">
        <f t="shared" si="141"/>
        <v/>
      </c>
      <c r="AG1512" s="16">
        <f t="shared" si="142"/>
        <v>5.6534326750555669E-3</v>
      </c>
      <c r="AH1512" s="16" t="str">
        <f t="shared" si="143"/>
        <v/>
      </c>
      <c r="AI1512" s="17" t="str">
        <f>IF('Peer Comparison Tool'!$D$11="NR","",IF($C1512='Peer Comparison Tool'!$D$9,COUNT('ALLL &lt;50B Database'!$AI$1:AI1511)+1,""))</f>
        <v/>
      </c>
    </row>
    <row r="1513" spans="1:35" x14ac:dyDescent="0.25">
      <c r="A1513" t="s">
        <v>2912</v>
      </c>
      <c r="B1513">
        <v>955977</v>
      </c>
      <c r="C1513" s="5" t="s">
        <v>2907</v>
      </c>
      <c r="D1513" s="5" t="s">
        <v>4390</v>
      </c>
      <c r="E1513" s="5" t="s">
        <v>4388</v>
      </c>
      <c r="F1513" s="2">
        <v>3976</v>
      </c>
      <c r="G1513" s="2">
        <v>457464</v>
      </c>
      <c r="H1513" s="2">
        <v>351347</v>
      </c>
      <c r="I1513" s="2">
        <v>36074</v>
      </c>
      <c r="J1513" s="2">
        <v>315273</v>
      </c>
      <c r="K1513" s="33">
        <v>1.2611292435444836E-2</v>
      </c>
      <c r="L1513" s="2">
        <v>2922</v>
      </c>
      <c r="M1513" s="2">
        <v>393228</v>
      </c>
      <c r="N1513" s="2">
        <v>294661</v>
      </c>
      <c r="O1513" s="33">
        <v>9.9164802943043015E-3</v>
      </c>
      <c r="P1513" s="2">
        <v>3397</v>
      </c>
      <c r="Q1513" s="2">
        <v>407845</v>
      </c>
      <c r="R1513" s="2">
        <v>312840</v>
      </c>
      <c r="S1513" s="35">
        <v>1.0858585858585859E-2</v>
      </c>
      <c r="T1513" t="s">
        <v>4388</v>
      </c>
      <c r="U1513" t="s">
        <v>4388</v>
      </c>
      <c r="V1513" s="5" t="s">
        <v>4390</v>
      </c>
      <c r="W1513" s="5">
        <v>0</v>
      </c>
      <c r="X1513" s="4">
        <v>1.752706576858977E-3</v>
      </c>
      <c r="Y1513" s="6">
        <v>579</v>
      </c>
      <c r="Z1513" s="4">
        <v>9.4210556428155762E-4</v>
      </c>
      <c r="AA1513" s="5">
        <v>2641</v>
      </c>
      <c r="AC1513" s="16" t="str">
        <f t="shared" si="138"/>
        <v/>
      </c>
      <c r="AD1513" s="16" t="str">
        <f t="shared" si="139"/>
        <v/>
      </c>
      <c r="AE1513" s="16" t="str">
        <f t="shared" si="140"/>
        <v/>
      </c>
      <c r="AF1513" s="16" t="str">
        <f t="shared" si="141"/>
        <v/>
      </c>
      <c r="AG1513" s="16">
        <f t="shared" si="142"/>
        <v>1.2611292435444836E-2</v>
      </c>
      <c r="AH1513" s="16" t="str">
        <f t="shared" si="143"/>
        <v/>
      </c>
      <c r="AI1513" s="17" t="str">
        <f>IF('Peer Comparison Tool'!$D$11="NR","",IF($C1513='Peer Comparison Tool'!$D$9,COUNT('ALLL &lt;50B Database'!$AI$1:AI1512)+1,""))</f>
        <v/>
      </c>
    </row>
    <row r="1514" spans="1:35" x14ac:dyDescent="0.25">
      <c r="A1514" t="s">
        <v>1337</v>
      </c>
      <c r="B1514">
        <v>947749</v>
      </c>
      <c r="C1514" s="5" t="s">
        <v>1309</v>
      </c>
      <c r="D1514" s="5" t="s">
        <v>4390</v>
      </c>
      <c r="E1514" s="5" t="s">
        <v>4388</v>
      </c>
      <c r="F1514" s="2">
        <v>6167</v>
      </c>
      <c r="G1514" s="2">
        <v>457084</v>
      </c>
      <c r="H1514" s="2">
        <v>334529</v>
      </c>
      <c r="I1514" s="2">
        <v>0</v>
      </c>
      <c r="J1514" s="2">
        <v>334529</v>
      </c>
      <c r="K1514" s="33">
        <v>1.84348741065797E-2</v>
      </c>
      <c r="L1514" s="2">
        <v>5815</v>
      </c>
      <c r="M1514" s="2">
        <v>385306</v>
      </c>
      <c r="N1514" s="2">
        <v>308031</v>
      </c>
      <c r="O1514" s="33">
        <v>1.8877970074440559E-2</v>
      </c>
      <c r="P1514" s="2">
        <v>5937</v>
      </c>
      <c r="Q1514" s="2">
        <v>412757</v>
      </c>
      <c r="R1514" s="2">
        <v>309829</v>
      </c>
      <c r="S1514" s="35">
        <v>1.9162183010628442E-2</v>
      </c>
      <c r="T1514" t="s">
        <v>4388</v>
      </c>
      <c r="U1514" t="s">
        <v>4388</v>
      </c>
      <c r="V1514" s="5" t="s">
        <v>4390</v>
      </c>
      <c r="W1514" s="5">
        <v>0</v>
      </c>
      <c r="X1514" s="4">
        <v>-7.2730890404874154E-4</v>
      </c>
      <c r="Y1514" s="6">
        <v>230</v>
      </c>
      <c r="Z1514" s="4">
        <v>2.8421293618788313E-4</v>
      </c>
      <c r="AA1514" s="5">
        <v>766</v>
      </c>
      <c r="AC1514" s="16" t="str">
        <f t="shared" si="138"/>
        <v/>
      </c>
      <c r="AD1514" s="16" t="str">
        <f t="shared" si="139"/>
        <v/>
      </c>
      <c r="AE1514" s="16" t="str">
        <f t="shared" si="140"/>
        <v/>
      </c>
      <c r="AF1514" s="16" t="str">
        <f t="shared" si="141"/>
        <v/>
      </c>
      <c r="AG1514" s="16">
        <f t="shared" si="142"/>
        <v>1.84348741065797E-2</v>
      </c>
      <c r="AH1514" s="16" t="str">
        <f t="shared" si="143"/>
        <v/>
      </c>
      <c r="AI1514" s="17" t="str">
        <f>IF('Peer Comparison Tool'!$D$11="NR","",IF($C1514='Peer Comparison Tool'!$D$9,COUNT('ALLL &lt;50B Database'!$AI$1:AI1513)+1,""))</f>
        <v/>
      </c>
    </row>
    <row r="1515" spans="1:35" x14ac:dyDescent="0.25">
      <c r="A1515" t="s">
        <v>589</v>
      </c>
      <c r="B1515">
        <v>2989006</v>
      </c>
      <c r="C1515" s="5" t="s">
        <v>561</v>
      </c>
      <c r="D1515" s="5" t="s">
        <v>4390</v>
      </c>
      <c r="E1515" s="5" t="s">
        <v>4388</v>
      </c>
      <c r="F1515" s="2">
        <v>5219</v>
      </c>
      <c r="G1515" s="2">
        <v>457074</v>
      </c>
      <c r="H1515" s="2">
        <v>294364</v>
      </c>
      <c r="I1515" s="2">
        <v>1473</v>
      </c>
      <c r="J1515" s="2">
        <v>292891</v>
      </c>
      <c r="K1515" s="33">
        <v>1.781891556927321E-2</v>
      </c>
      <c r="L1515" s="2">
        <v>5014</v>
      </c>
      <c r="M1515" s="2">
        <v>429160</v>
      </c>
      <c r="N1515" s="2">
        <v>286458</v>
      </c>
      <c r="O1515" s="33">
        <v>1.7503438549455765E-2</v>
      </c>
      <c r="P1515" s="2">
        <v>5108</v>
      </c>
      <c r="Q1515" s="2">
        <v>435014</v>
      </c>
      <c r="R1515" s="2">
        <v>289630</v>
      </c>
      <c r="S1515" s="35">
        <v>1.76362945827435E-2</v>
      </c>
      <c r="T1515" t="s">
        <v>4388</v>
      </c>
      <c r="U1515" t="s">
        <v>4388</v>
      </c>
      <c r="V1515" s="5" t="s">
        <v>4390</v>
      </c>
      <c r="W1515" s="5">
        <v>0</v>
      </c>
      <c r="X1515" s="4">
        <v>1.8262098652971001E-4</v>
      </c>
      <c r="Y1515" s="6">
        <v>111</v>
      </c>
      <c r="Z1515" s="4">
        <v>1.3285603328773432E-4</v>
      </c>
      <c r="AA1515" s="5">
        <v>884</v>
      </c>
      <c r="AC1515" s="16" t="str">
        <f t="shared" si="138"/>
        <v/>
      </c>
      <c r="AD1515" s="16" t="str">
        <f t="shared" si="139"/>
        <v/>
      </c>
      <c r="AE1515" s="16" t="str">
        <f t="shared" si="140"/>
        <v/>
      </c>
      <c r="AF1515" s="16" t="str">
        <f t="shared" si="141"/>
        <v/>
      </c>
      <c r="AG1515" s="16">
        <f t="shared" si="142"/>
        <v>1.781891556927321E-2</v>
      </c>
      <c r="AH1515" s="16" t="str">
        <f t="shared" si="143"/>
        <v/>
      </c>
      <c r="AI1515" s="17" t="str">
        <f>IF('Peer Comparison Tool'!$D$11="NR","",IF($C1515='Peer Comparison Tool'!$D$9,COUNT('ALLL &lt;50B Database'!$AI$1:AI1514)+1,""))</f>
        <v/>
      </c>
    </row>
    <row r="1516" spans="1:35" x14ac:dyDescent="0.25">
      <c r="A1516" t="s">
        <v>156</v>
      </c>
      <c r="B1516">
        <v>593249</v>
      </c>
      <c r="C1516" s="5" t="s">
        <v>2519</v>
      </c>
      <c r="D1516" s="5" t="s">
        <v>4390</v>
      </c>
      <c r="E1516" s="5" t="s">
        <v>4388</v>
      </c>
      <c r="F1516" s="2">
        <v>1334</v>
      </c>
      <c r="G1516" s="2">
        <v>457020</v>
      </c>
      <c r="H1516" s="2">
        <v>198068</v>
      </c>
      <c r="I1516" s="2">
        <v>16933</v>
      </c>
      <c r="J1516" s="2">
        <v>181135</v>
      </c>
      <c r="K1516" s="33">
        <v>7.364672757887763E-3</v>
      </c>
      <c r="L1516" s="2">
        <v>1547</v>
      </c>
      <c r="M1516" s="2">
        <v>417025</v>
      </c>
      <c r="N1516" s="2">
        <v>188625</v>
      </c>
      <c r="O1516" s="33">
        <v>8.201457919151757E-3</v>
      </c>
      <c r="P1516" s="2">
        <v>1050</v>
      </c>
      <c r="Q1516" s="2">
        <v>434022</v>
      </c>
      <c r="R1516" s="2">
        <v>186288</v>
      </c>
      <c r="S1516" s="35">
        <v>5.6364339087863957E-3</v>
      </c>
      <c r="T1516" t="s">
        <v>4388</v>
      </c>
      <c r="U1516" t="s">
        <v>4388</v>
      </c>
      <c r="V1516" s="5" t="s">
        <v>4390</v>
      </c>
      <c r="W1516" s="5">
        <v>0</v>
      </c>
      <c r="X1516" s="4">
        <v>1.7282388491013673E-3</v>
      </c>
      <c r="Y1516" s="6">
        <v>284</v>
      </c>
      <c r="Z1516" s="4">
        <v>-2.5650240103653613E-3</v>
      </c>
      <c r="AA1516" s="5">
        <v>4403</v>
      </c>
      <c r="AC1516" s="16" t="str">
        <f t="shared" si="138"/>
        <v/>
      </c>
      <c r="AD1516" s="16" t="str">
        <f t="shared" si="139"/>
        <v/>
      </c>
      <c r="AE1516" s="16" t="str">
        <f t="shared" si="140"/>
        <v/>
      </c>
      <c r="AF1516" s="16" t="str">
        <f t="shared" si="141"/>
        <v/>
      </c>
      <c r="AG1516" s="16">
        <f t="shared" si="142"/>
        <v>7.364672757887763E-3</v>
      </c>
      <c r="AH1516" s="16" t="str">
        <f t="shared" si="143"/>
        <v/>
      </c>
      <c r="AI1516" s="17" t="str">
        <f>IF('Peer Comparison Tool'!$D$11="NR","",IF($C1516='Peer Comparison Tool'!$D$9,COUNT('ALLL &lt;50B Database'!$AI$1:AI1515)+1,""))</f>
        <v/>
      </c>
    </row>
    <row r="1517" spans="1:35" x14ac:dyDescent="0.25">
      <c r="A1517" t="s">
        <v>869</v>
      </c>
      <c r="B1517">
        <v>779360</v>
      </c>
      <c r="C1517" s="5" t="s">
        <v>3360</v>
      </c>
      <c r="D1517" s="5" t="s">
        <v>4390</v>
      </c>
      <c r="E1517" s="5" t="s">
        <v>4388</v>
      </c>
      <c r="F1517" s="2">
        <v>2723</v>
      </c>
      <c r="G1517" s="2">
        <v>456636</v>
      </c>
      <c r="H1517" s="2">
        <v>184723</v>
      </c>
      <c r="I1517" s="2">
        <v>24874</v>
      </c>
      <c r="J1517" s="2">
        <v>159849</v>
      </c>
      <c r="K1517" s="33">
        <v>1.7034826617620378E-2</v>
      </c>
      <c r="L1517" s="2">
        <v>2734</v>
      </c>
      <c r="M1517" s="2">
        <v>429254</v>
      </c>
      <c r="N1517" s="2">
        <v>171262</v>
      </c>
      <c r="O1517" s="33">
        <v>1.5963844869264634E-2</v>
      </c>
      <c r="P1517" s="2">
        <v>2728</v>
      </c>
      <c r="Q1517" s="2">
        <v>410261</v>
      </c>
      <c r="R1517" s="2">
        <v>168899</v>
      </c>
      <c r="S1517" s="35">
        <v>1.6151664604290138E-2</v>
      </c>
      <c r="T1517" t="s">
        <v>4388</v>
      </c>
      <c r="U1517" t="s">
        <v>4388</v>
      </c>
      <c r="V1517" s="5" t="s">
        <v>4390</v>
      </c>
      <c r="W1517" s="5">
        <v>0</v>
      </c>
      <c r="X1517" s="4">
        <v>8.8316201333023953E-4</v>
      </c>
      <c r="Y1517" s="6">
        <v>-5</v>
      </c>
      <c r="Z1517" s="4">
        <v>1.8781973502550453E-4</v>
      </c>
      <c r="AA1517" s="5">
        <v>1032</v>
      </c>
      <c r="AC1517" s="16" t="str">
        <f t="shared" si="138"/>
        <v/>
      </c>
      <c r="AD1517" s="16" t="str">
        <f t="shared" si="139"/>
        <v/>
      </c>
      <c r="AE1517" s="16" t="str">
        <f t="shared" si="140"/>
        <v/>
      </c>
      <c r="AF1517" s="16" t="str">
        <f t="shared" si="141"/>
        <v/>
      </c>
      <c r="AG1517" s="16">
        <f t="shared" si="142"/>
        <v>1.7034826617620378E-2</v>
      </c>
      <c r="AH1517" s="16" t="str">
        <f t="shared" si="143"/>
        <v/>
      </c>
      <c r="AI1517" s="17" t="str">
        <f>IF('Peer Comparison Tool'!$D$11="NR","",IF($C1517='Peer Comparison Tool'!$D$9,COUNT('ALLL &lt;50B Database'!$AI$1:AI1516)+1,""))</f>
        <v/>
      </c>
    </row>
    <row r="1518" spans="1:35" x14ac:dyDescent="0.25">
      <c r="A1518" t="s">
        <v>2358</v>
      </c>
      <c r="B1518">
        <v>893855</v>
      </c>
      <c r="C1518" s="5" t="s">
        <v>2299</v>
      </c>
      <c r="D1518" s="5" t="s">
        <v>4390</v>
      </c>
      <c r="E1518" s="5" t="s">
        <v>4388</v>
      </c>
      <c r="F1518" s="2">
        <v>2866</v>
      </c>
      <c r="G1518" s="2">
        <v>456021</v>
      </c>
      <c r="H1518" s="2">
        <v>363105</v>
      </c>
      <c r="I1518" s="2">
        <v>23066</v>
      </c>
      <c r="J1518" s="2">
        <v>340039</v>
      </c>
      <c r="K1518" s="33">
        <v>8.4284449724884494E-3</v>
      </c>
      <c r="L1518" s="2">
        <v>2667</v>
      </c>
      <c r="M1518" s="2">
        <v>353857</v>
      </c>
      <c r="N1518" s="2">
        <v>305505</v>
      </c>
      <c r="O1518" s="33">
        <v>8.729808022781952E-3</v>
      </c>
      <c r="P1518" s="2">
        <v>2865</v>
      </c>
      <c r="Q1518" s="2">
        <v>411407</v>
      </c>
      <c r="R1518" s="2">
        <v>311748</v>
      </c>
      <c r="S1518" s="35">
        <v>9.1901150929596977E-3</v>
      </c>
      <c r="T1518" t="s">
        <v>4388</v>
      </c>
      <c r="U1518" t="s">
        <v>4388</v>
      </c>
      <c r="V1518" s="5" t="s">
        <v>4390</v>
      </c>
      <c r="W1518" s="5">
        <v>0</v>
      </c>
      <c r="X1518" s="4">
        <v>-7.6167012047124831E-4</v>
      </c>
      <c r="Y1518" s="6">
        <v>1</v>
      </c>
      <c r="Z1518" s="4">
        <v>4.6030707017774564E-4</v>
      </c>
      <c r="AA1518" s="5">
        <v>4221</v>
      </c>
      <c r="AC1518" s="16" t="str">
        <f t="shared" si="138"/>
        <v/>
      </c>
      <c r="AD1518" s="16" t="str">
        <f t="shared" si="139"/>
        <v/>
      </c>
      <c r="AE1518" s="16" t="str">
        <f t="shared" si="140"/>
        <v/>
      </c>
      <c r="AF1518" s="16" t="str">
        <f t="shared" si="141"/>
        <v/>
      </c>
      <c r="AG1518" s="16">
        <f t="shared" si="142"/>
        <v>8.4284449724884494E-3</v>
      </c>
      <c r="AH1518" s="16" t="str">
        <f t="shared" si="143"/>
        <v/>
      </c>
      <c r="AI1518" s="17" t="str">
        <f>IF('Peer Comparison Tool'!$D$11="NR","",IF($C1518='Peer Comparison Tool'!$D$9,COUNT('ALLL &lt;50B Database'!$AI$1:AI1517)+1,""))</f>
        <v/>
      </c>
    </row>
    <row r="1519" spans="1:35" x14ac:dyDescent="0.25">
      <c r="A1519" t="s">
        <v>30</v>
      </c>
      <c r="B1519">
        <v>3217331</v>
      </c>
      <c r="C1519" s="5" t="s">
        <v>6</v>
      </c>
      <c r="D1519" s="5" t="s">
        <v>4390</v>
      </c>
      <c r="E1519" s="5" t="s">
        <v>4388</v>
      </c>
      <c r="F1519" s="2">
        <v>3509</v>
      </c>
      <c r="G1519" s="2">
        <v>454564</v>
      </c>
      <c r="H1519" s="2">
        <v>280013</v>
      </c>
      <c r="I1519" s="2">
        <v>6714</v>
      </c>
      <c r="J1519" s="2">
        <v>273299</v>
      </c>
      <c r="K1519" s="33">
        <v>1.2839417634166243E-2</v>
      </c>
      <c r="L1519" s="2">
        <v>2687</v>
      </c>
      <c r="M1519" s="2">
        <v>397767</v>
      </c>
      <c r="N1519" s="2">
        <v>267846</v>
      </c>
      <c r="O1519" s="33">
        <v>1.0031883993040776E-2</v>
      </c>
      <c r="P1519" s="2">
        <v>2712</v>
      </c>
      <c r="Q1519" s="2">
        <v>411770</v>
      </c>
      <c r="R1519" s="2">
        <v>270930</v>
      </c>
      <c r="S1519" s="35">
        <v>1.0009965673790278E-2</v>
      </c>
      <c r="T1519" t="s">
        <v>4388</v>
      </c>
      <c r="U1519" t="s">
        <v>4388</v>
      </c>
      <c r="V1519" s="5" t="s">
        <v>4390</v>
      </c>
      <c r="W1519" s="5">
        <v>0</v>
      </c>
      <c r="X1519" s="4">
        <v>2.8294519603759647E-3</v>
      </c>
      <c r="Y1519" s="6">
        <v>797</v>
      </c>
      <c r="Z1519" s="4">
        <v>-2.1918319250498544E-5</v>
      </c>
      <c r="AA1519" s="5">
        <v>2527</v>
      </c>
      <c r="AC1519" s="16" t="str">
        <f t="shared" si="138"/>
        <v/>
      </c>
      <c r="AD1519" s="16" t="str">
        <f t="shared" si="139"/>
        <v/>
      </c>
      <c r="AE1519" s="16" t="str">
        <f t="shared" si="140"/>
        <v/>
      </c>
      <c r="AF1519" s="16" t="str">
        <f t="shared" si="141"/>
        <v/>
      </c>
      <c r="AG1519" s="16">
        <f t="shared" si="142"/>
        <v>1.2839417634166243E-2</v>
      </c>
      <c r="AH1519" s="16" t="str">
        <f t="shared" si="143"/>
        <v/>
      </c>
      <c r="AI1519" s="17" t="str">
        <f>IF('Peer Comparison Tool'!$D$11="NR","",IF($C1519='Peer Comparison Tool'!$D$9,COUNT('ALLL &lt;50B Database'!$AI$1:AI1518)+1,""))</f>
        <v/>
      </c>
    </row>
    <row r="1520" spans="1:35" x14ac:dyDescent="0.25">
      <c r="A1520" t="s">
        <v>1922</v>
      </c>
      <c r="B1520">
        <v>660927</v>
      </c>
      <c r="C1520" s="5" t="s">
        <v>1902</v>
      </c>
      <c r="D1520" s="5" t="s">
        <v>4387</v>
      </c>
      <c r="E1520" s="5" t="s">
        <v>4388</v>
      </c>
      <c r="F1520" s="2">
        <v>4754</v>
      </c>
      <c r="G1520" s="2">
        <v>454499</v>
      </c>
      <c r="H1520" s="2">
        <v>370654</v>
      </c>
      <c r="I1520" s="2">
        <v>66079</v>
      </c>
      <c r="J1520" s="2">
        <v>304575</v>
      </c>
      <c r="K1520" s="33">
        <v>1.5608634983173273E-2</v>
      </c>
      <c r="L1520" s="2">
        <v>3254</v>
      </c>
      <c r="M1520" s="2">
        <v>377288</v>
      </c>
      <c r="N1520" s="2">
        <v>286934</v>
      </c>
      <c r="O1520" s="33">
        <v>1.1340587033952059E-2</v>
      </c>
      <c r="P1520" s="2">
        <v>3715</v>
      </c>
      <c r="Q1520" s="2">
        <v>385409</v>
      </c>
      <c r="R1520" s="2">
        <v>302661</v>
      </c>
      <c r="S1520" s="35">
        <v>1.2274458883040762E-2</v>
      </c>
      <c r="T1520" t="s">
        <v>4388</v>
      </c>
      <c r="U1520" t="s">
        <v>4388</v>
      </c>
      <c r="V1520" s="5" t="s">
        <v>4387</v>
      </c>
      <c r="W1520" s="5">
        <v>0</v>
      </c>
      <c r="X1520" s="4">
        <v>3.3341761001325111E-3</v>
      </c>
      <c r="Y1520" s="6">
        <v>1039</v>
      </c>
      <c r="Z1520" s="4">
        <v>9.3387184908870317E-4</v>
      </c>
      <c r="AA1520" s="5">
        <v>1395</v>
      </c>
      <c r="AC1520" s="16" t="str">
        <f t="shared" si="138"/>
        <v/>
      </c>
      <c r="AD1520" s="16" t="str">
        <f t="shared" si="139"/>
        <v/>
      </c>
      <c r="AE1520" s="16" t="str">
        <f t="shared" si="140"/>
        <v/>
      </c>
      <c r="AF1520" s="16" t="str">
        <f t="shared" si="141"/>
        <v/>
      </c>
      <c r="AG1520" s="16">
        <f t="shared" si="142"/>
        <v>1.5608634983173273E-2</v>
      </c>
      <c r="AH1520" s="16" t="str">
        <f t="shared" si="143"/>
        <v/>
      </c>
      <c r="AI1520" s="17" t="str">
        <f>IF('Peer Comparison Tool'!$D$11="NR","",IF($C1520='Peer Comparison Tool'!$D$9,COUNT('ALLL &lt;50B Database'!$AI$1:AI1519)+1,""))</f>
        <v/>
      </c>
    </row>
    <row r="1521" spans="1:35" x14ac:dyDescent="0.25">
      <c r="A1521" t="s">
        <v>2353</v>
      </c>
      <c r="B1521">
        <v>796451</v>
      </c>
      <c r="C1521" s="5" t="s">
        <v>2299</v>
      </c>
      <c r="D1521" s="5" t="s">
        <v>4390</v>
      </c>
      <c r="E1521" s="5" t="s">
        <v>4388</v>
      </c>
      <c r="F1521" s="2">
        <v>2512</v>
      </c>
      <c r="G1521" s="2">
        <v>454216</v>
      </c>
      <c r="H1521" s="2">
        <v>143177</v>
      </c>
      <c r="I1521" s="2">
        <v>5595</v>
      </c>
      <c r="J1521" s="2">
        <v>137582</v>
      </c>
      <c r="K1521" s="33">
        <v>1.8258202381125438E-2</v>
      </c>
      <c r="L1521" s="2">
        <v>2763</v>
      </c>
      <c r="M1521" s="2">
        <v>439532</v>
      </c>
      <c r="N1521" s="2">
        <v>145546</v>
      </c>
      <c r="O1521" s="33">
        <v>1.898368900553777E-2</v>
      </c>
      <c r="P1521" s="2">
        <v>2549</v>
      </c>
      <c r="Q1521" s="2">
        <v>431610</v>
      </c>
      <c r="R1521" s="2">
        <v>139904</v>
      </c>
      <c r="S1521" s="35">
        <v>1.8219636322049405E-2</v>
      </c>
      <c r="T1521" t="s">
        <v>4388</v>
      </c>
      <c r="U1521" t="s">
        <v>4388</v>
      </c>
      <c r="V1521" s="5" t="s">
        <v>4390</v>
      </c>
      <c r="W1521" s="5">
        <v>0</v>
      </c>
      <c r="X1521" s="4">
        <v>3.8566059076032555E-5</v>
      </c>
      <c r="Y1521" s="6">
        <v>-37</v>
      </c>
      <c r="Z1521" s="4">
        <v>-7.640526834883643E-4</v>
      </c>
      <c r="AA1521" s="5">
        <v>794</v>
      </c>
      <c r="AC1521" s="16" t="str">
        <f t="shared" si="138"/>
        <v/>
      </c>
      <c r="AD1521" s="16" t="str">
        <f t="shared" si="139"/>
        <v/>
      </c>
      <c r="AE1521" s="16" t="str">
        <f t="shared" si="140"/>
        <v/>
      </c>
      <c r="AF1521" s="16" t="str">
        <f t="shared" si="141"/>
        <v/>
      </c>
      <c r="AG1521" s="16">
        <f t="shared" si="142"/>
        <v>1.8258202381125438E-2</v>
      </c>
      <c r="AH1521" s="16" t="str">
        <f t="shared" si="143"/>
        <v/>
      </c>
      <c r="AI1521" s="17" t="str">
        <f>IF('Peer Comparison Tool'!$D$11="NR","",IF($C1521='Peer Comparison Tool'!$D$9,COUNT('ALLL &lt;50B Database'!$AI$1:AI1520)+1,""))</f>
        <v/>
      </c>
    </row>
    <row r="1522" spans="1:35" x14ac:dyDescent="0.25">
      <c r="A1522" t="s">
        <v>3614</v>
      </c>
      <c r="B1522">
        <v>59352</v>
      </c>
      <c r="C1522" s="5" t="s">
        <v>3704</v>
      </c>
      <c r="D1522" s="5" t="s">
        <v>4387</v>
      </c>
      <c r="E1522" s="5" t="s">
        <v>4388</v>
      </c>
      <c r="F1522" s="2">
        <v>4570</v>
      </c>
      <c r="G1522" s="2">
        <v>454006</v>
      </c>
      <c r="H1522" s="2">
        <v>276570</v>
      </c>
      <c r="I1522" s="2">
        <v>24897</v>
      </c>
      <c r="J1522" s="2">
        <v>251673</v>
      </c>
      <c r="K1522" s="33">
        <v>1.8158483428893844E-2</v>
      </c>
      <c r="L1522" s="2">
        <v>4366</v>
      </c>
      <c r="M1522" s="2">
        <v>444940</v>
      </c>
      <c r="N1522" s="2">
        <v>254690</v>
      </c>
      <c r="O1522" s="33">
        <v>1.7142408418076877E-2</v>
      </c>
      <c r="P1522" s="2">
        <v>4465</v>
      </c>
      <c r="Q1522" s="2">
        <v>415760</v>
      </c>
      <c r="R1522" s="2">
        <v>251623</v>
      </c>
      <c r="S1522" s="35">
        <v>1.7744800753508226E-2</v>
      </c>
      <c r="T1522" t="s">
        <v>4388</v>
      </c>
      <c r="U1522" t="s">
        <v>4388</v>
      </c>
      <c r="V1522" s="5" t="s">
        <v>4387</v>
      </c>
      <c r="W1522" s="5">
        <v>0</v>
      </c>
      <c r="X1522" s="4">
        <v>4.1368267538561751E-4</v>
      </c>
      <c r="Y1522" s="6">
        <v>105</v>
      </c>
      <c r="Z1522" s="4">
        <v>6.0239233543134957E-4</v>
      </c>
      <c r="AA1522" s="5">
        <v>817</v>
      </c>
      <c r="AC1522" s="16" t="str">
        <f t="shared" si="138"/>
        <v/>
      </c>
      <c r="AD1522" s="16" t="str">
        <f t="shared" si="139"/>
        <v/>
      </c>
      <c r="AE1522" s="16" t="str">
        <f t="shared" si="140"/>
        <v/>
      </c>
      <c r="AF1522" s="16" t="str">
        <f t="shared" si="141"/>
        <v/>
      </c>
      <c r="AG1522" s="16">
        <f t="shared" si="142"/>
        <v>1.8158483428893844E-2</v>
      </c>
      <c r="AH1522" s="16" t="str">
        <f t="shared" si="143"/>
        <v/>
      </c>
      <c r="AI1522" s="17" t="str">
        <f>IF('Peer Comparison Tool'!$D$11="NR","",IF($C1522='Peer Comparison Tool'!$D$9,COUNT('ALLL &lt;50B Database'!$AI$1:AI1521)+1,""))</f>
        <v/>
      </c>
    </row>
    <row r="1523" spans="1:35" x14ac:dyDescent="0.25">
      <c r="A1523" t="s">
        <v>3823</v>
      </c>
      <c r="B1523">
        <v>441050</v>
      </c>
      <c r="C1523" s="5" t="s">
        <v>3704</v>
      </c>
      <c r="D1523" s="5" t="s">
        <v>4390</v>
      </c>
      <c r="E1523" s="5" t="s">
        <v>4388</v>
      </c>
      <c r="F1523" s="2">
        <v>1630</v>
      </c>
      <c r="G1523" s="2">
        <v>453704</v>
      </c>
      <c r="H1523" s="2">
        <v>117902</v>
      </c>
      <c r="I1523" s="2">
        <v>7599</v>
      </c>
      <c r="J1523" s="2">
        <v>110303</v>
      </c>
      <c r="K1523" s="33">
        <v>1.4777476587218842E-2</v>
      </c>
      <c r="L1523" s="2">
        <v>1430</v>
      </c>
      <c r="M1523" s="2">
        <v>423168</v>
      </c>
      <c r="N1523" s="2">
        <v>113077</v>
      </c>
      <c r="O1523" s="33">
        <v>1.2646249900510272E-2</v>
      </c>
      <c r="P1523" s="2">
        <v>1538</v>
      </c>
      <c r="Q1523" s="2">
        <v>438760</v>
      </c>
      <c r="R1523" s="2">
        <v>114726</v>
      </c>
      <c r="S1523" s="35">
        <v>1.3405853947666614E-2</v>
      </c>
      <c r="T1523" t="s">
        <v>4388</v>
      </c>
      <c r="U1523" t="s">
        <v>4388</v>
      </c>
      <c r="V1523" s="5" t="s">
        <v>4390</v>
      </c>
      <c r="W1523" s="5">
        <v>0</v>
      </c>
      <c r="X1523" s="4">
        <v>1.3716226395522283E-3</v>
      </c>
      <c r="Y1523" s="6">
        <v>92</v>
      </c>
      <c r="Z1523" s="4">
        <v>7.5960404715634186E-4</v>
      </c>
      <c r="AA1523" s="5">
        <v>1676</v>
      </c>
      <c r="AC1523" s="16" t="str">
        <f t="shared" si="138"/>
        <v/>
      </c>
      <c r="AD1523" s="16" t="str">
        <f t="shared" si="139"/>
        <v/>
      </c>
      <c r="AE1523" s="16" t="str">
        <f t="shared" si="140"/>
        <v/>
      </c>
      <c r="AF1523" s="16" t="str">
        <f t="shared" si="141"/>
        <v/>
      </c>
      <c r="AG1523" s="16">
        <f t="shared" si="142"/>
        <v>1.4777476587218842E-2</v>
      </c>
      <c r="AH1523" s="16" t="str">
        <f t="shared" si="143"/>
        <v/>
      </c>
      <c r="AI1523" s="17" t="str">
        <f>IF('Peer Comparison Tool'!$D$11="NR","",IF($C1523='Peer Comparison Tool'!$D$9,COUNT('ALLL &lt;50B Database'!$AI$1:AI1522)+1,""))</f>
        <v/>
      </c>
    </row>
    <row r="1524" spans="1:35" x14ac:dyDescent="0.25">
      <c r="A1524" t="s">
        <v>1730</v>
      </c>
      <c r="B1524">
        <v>755252</v>
      </c>
      <c r="C1524" s="5" t="s">
        <v>1695</v>
      </c>
      <c r="D1524" s="5" t="s">
        <v>4390</v>
      </c>
      <c r="E1524" s="5" t="s">
        <v>4388</v>
      </c>
      <c r="F1524" s="2">
        <v>3287</v>
      </c>
      <c r="G1524" s="2">
        <v>453619</v>
      </c>
      <c r="H1524" s="2">
        <v>280893</v>
      </c>
      <c r="I1524" s="2">
        <v>48940</v>
      </c>
      <c r="J1524" s="2">
        <v>231953</v>
      </c>
      <c r="K1524" s="33">
        <v>1.4170974292205749E-2</v>
      </c>
      <c r="L1524" s="2">
        <v>1742</v>
      </c>
      <c r="M1524" s="2">
        <v>403601</v>
      </c>
      <c r="N1524" s="2">
        <v>221821</v>
      </c>
      <c r="O1524" s="33">
        <v>7.8531789145301848E-3</v>
      </c>
      <c r="P1524" s="2">
        <v>2157</v>
      </c>
      <c r="Q1524" s="2">
        <v>386362</v>
      </c>
      <c r="R1524" s="2">
        <v>216729</v>
      </c>
      <c r="S1524" s="35">
        <v>9.9525213515496303E-3</v>
      </c>
      <c r="T1524" t="s">
        <v>4388</v>
      </c>
      <c r="U1524" t="s">
        <v>4388</v>
      </c>
      <c r="V1524" s="5" t="s">
        <v>4390</v>
      </c>
      <c r="W1524" s="5">
        <v>0</v>
      </c>
      <c r="X1524" s="4">
        <v>4.2184529406561182E-3</v>
      </c>
      <c r="Y1524" s="6">
        <v>1130</v>
      </c>
      <c r="Z1524" s="4">
        <v>2.0993424370194455E-3</v>
      </c>
      <c r="AA1524" s="5">
        <v>1906</v>
      </c>
      <c r="AC1524" s="16" t="str">
        <f t="shared" si="138"/>
        <v/>
      </c>
      <c r="AD1524" s="16" t="str">
        <f t="shared" si="139"/>
        <v/>
      </c>
      <c r="AE1524" s="16" t="str">
        <f t="shared" si="140"/>
        <v/>
      </c>
      <c r="AF1524" s="16" t="str">
        <f t="shared" si="141"/>
        <v/>
      </c>
      <c r="AG1524" s="16">
        <f t="shared" si="142"/>
        <v>1.4170974292205749E-2</v>
      </c>
      <c r="AH1524" s="16" t="str">
        <f t="shared" si="143"/>
        <v/>
      </c>
      <c r="AI1524" s="17" t="str">
        <f>IF('Peer Comparison Tool'!$D$11="NR","",IF($C1524='Peer Comparison Tool'!$D$9,COUNT('ALLL &lt;50B Database'!$AI$1:AI1523)+1,""))</f>
        <v/>
      </c>
    </row>
    <row r="1525" spans="1:35" x14ac:dyDescent="0.25">
      <c r="A1525" t="s">
        <v>307</v>
      </c>
      <c r="B1525">
        <v>3655933</v>
      </c>
      <c r="C1525" s="5" t="s">
        <v>207</v>
      </c>
      <c r="D1525" s="5" t="s">
        <v>4390</v>
      </c>
      <c r="E1525" s="5" t="s">
        <v>4388</v>
      </c>
      <c r="F1525" s="2">
        <v>5702</v>
      </c>
      <c r="G1525" s="2">
        <v>453521</v>
      </c>
      <c r="H1525" s="2">
        <v>368900</v>
      </c>
      <c r="I1525" s="2">
        <v>121820</v>
      </c>
      <c r="J1525" s="2">
        <v>247080</v>
      </c>
      <c r="K1525" s="33">
        <v>2.3077545734175166E-2</v>
      </c>
      <c r="L1525" s="2">
        <v>3612</v>
      </c>
      <c r="M1525" s="2">
        <v>307763</v>
      </c>
      <c r="N1525" s="2">
        <v>240147</v>
      </c>
      <c r="O1525" s="33">
        <v>1.5040787517645442E-2</v>
      </c>
      <c r="P1525" s="2">
        <v>4031</v>
      </c>
      <c r="Q1525" s="2">
        <v>319296</v>
      </c>
      <c r="R1525" s="2">
        <v>256109</v>
      </c>
      <c r="S1525" s="35">
        <v>1.5739392211909772E-2</v>
      </c>
      <c r="T1525" t="s">
        <v>4388</v>
      </c>
      <c r="U1525" t="s">
        <v>4388</v>
      </c>
      <c r="V1525" s="5" t="s">
        <v>4390</v>
      </c>
      <c r="W1525" s="5">
        <v>0</v>
      </c>
      <c r="X1525" s="4">
        <v>7.3381535222653942E-3</v>
      </c>
      <c r="Y1525" s="6">
        <v>1671</v>
      </c>
      <c r="Z1525" s="4">
        <v>6.9860469426433029E-4</v>
      </c>
      <c r="AA1525" s="5">
        <v>331</v>
      </c>
      <c r="AC1525" s="16" t="str">
        <f t="shared" si="138"/>
        <v/>
      </c>
      <c r="AD1525" s="16" t="str">
        <f t="shared" si="139"/>
        <v/>
      </c>
      <c r="AE1525" s="16" t="str">
        <f t="shared" si="140"/>
        <v/>
      </c>
      <c r="AF1525" s="16" t="str">
        <f t="shared" si="141"/>
        <v/>
      </c>
      <c r="AG1525" s="16">
        <f t="shared" si="142"/>
        <v>2.3077545734175166E-2</v>
      </c>
      <c r="AH1525" s="16" t="str">
        <f t="shared" si="143"/>
        <v/>
      </c>
      <c r="AI1525" s="17" t="str">
        <f>IF('Peer Comparison Tool'!$D$11="NR","",IF($C1525='Peer Comparison Tool'!$D$9,COUNT('ALLL &lt;50B Database'!$AI$1:AI1524)+1,""))</f>
        <v/>
      </c>
    </row>
    <row r="1526" spans="1:35" x14ac:dyDescent="0.25">
      <c r="A1526" t="s">
        <v>3447</v>
      </c>
      <c r="B1526">
        <v>904171</v>
      </c>
      <c r="C1526" s="5" t="s">
        <v>3374</v>
      </c>
      <c r="D1526" s="5" t="s">
        <v>4390</v>
      </c>
      <c r="E1526" s="5" t="s">
        <v>4388</v>
      </c>
      <c r="F1526" s="2">
        <v>5582</v>
      </c>
      <c r="G1526" s="2">
        <v>453330</v>
      </c>
      <c r="H1526" s="2">
        <v>387293</v>
      </c>
      <c r="I1526" s="2">
        <v>20285</v>
      </c>
      <c r="J1526" s="2">
        <v>367008</v>
      </c>
      <c r="K1526" s="33">
        <v>1.5209477722556456E-2</v>
      </c>
      <c r="L1526" s="2">
        <v>5061</v>
      </c>
      <c r="M1526" s="2">
        <v>420177</v>
      </c>
      <c r="N1526" s="2">
        <v>359801</v>
      </c>
      <c r="O1526" s="33">
        <v>1.4066108765678806E-2</v>
      </c>
      <c r="P1526" s="2">
        <v>5235</v>
      </c>
      <c r="Q1526" s="2">
        <v>431545</v>
      </c>
      <c r="R1526" s="2">
        <v>363477</v>
      </c>
      <c r="S1526" s="35">
        <v>1.4402561922762651E-2</v>
      </c>
      <c r="T1526" t="s">
        <v>4388</v>
      </c>
      <c r="U1526" t="s">
        <v>4388</v>
      </c>
      <c r="V1526" s="5" t="s">
        <v>4390</v>
      </c>
      <c r="W1526" s="5">
        <v>0</v>
      </c>
      <c r="X1526" s="4">
        <v>8.069157997938059E-4</v>
      </c>
      <c r="Y1526" s="6">
        <v>347</v>
      </c>
      <c r="Z1526" s="4">
        <v>3.3645315708384464E-4</v>
      </c>
      <c r="AA1526" s="5">
        <v>1536</v>
      </c>
      <c r="AC1526" s="16" t="str">
        <f t="shared" si="138"/>
        <v/>
      </c>
      <c r="AD1526" s="16" t="str">
        <f t="shared" si="139"/>
        <v/>
      </c>
      <c r="AE1526" s="16" t="str">
        <f t="shared" si="140"/>
        <v/>
      </c>
      <c r="AF1526" s="16" t="str">
        <f t="shared" si="141"/>
        <v/>
      </c>
      <c r="AG1526" s="16">
        <f t="shared" si="142"/>
        <v>1.5209477722556456E-2</v>
      </c>
      <c r="AH1526" s="16" t="str">
        <f t="shared" si="143"/>
        <v/>
      </c>
      <c r="AI1526" s="17" t="str">
        <f>IF('Peer Comparison Tool'!$D$11="NR","",IF($C1526='Peer Comparison Tool'!$D$9,COUNT('ALLL &lt;50B Database'!$AI$1:AI1525)+1,""))</f>
        <v/>
      </c>
    </row>
    <row r="1527" spans="1:35" x14ac:dyDescent="0.25">
      <c r="A1527" t="s">
        <v>3104</v>
      </c>
      <c r="B1527">
        <v>504311</v>
      </c>
      <c r="C1527" s="5" t="s">
        <v>3064</v>
      </c>
      <c r="D1527" s="5" t="s">
        <v>4390</v>
      </c>
      <c r="E1527" s="5" t="s">
        <v>4388</v>
      </c>
      <c r="F1527" s="2">
        <v>3806</v>
      </c>
      <c r="G1527" s="2">
        <v>453086</v>
      </c>
      <c r="H1527" s="2">
        <v>335237</v>
      </c>
      <c r="I1527" s="2">
        <v>44593</v>
      </c>
      <c r="J1527" s="2">
        <v>290644</v>
      </c>
      <c r="K1527" s="33">
        <v>1.3095057871485391E-2</v>
      </c>
      <c r="L1527" s="2">
        <v>2770</v>
      </c>
      <c r="M1527" s="2">
        <v>406204</v>
      </c>
      <c r="N1527" s="2">
        <v>302927</v>
      </c>
      <c r="O1527" s="33">
        <v>9.1441172295635576E-3</v>
      </c>
      <c r="P1527" s="2">
        <v>2945</v>
      </c>
      <c r="Q1527" s="2">
        <v>408929</v>
      </c>
      <c r="R1527" s="2">
        <v>302356</v>
      </c>
      <c r="S1527" s="35">
        <v>9.7401738348172357E-3</v>
      </c>
      <c r="T1527" t="s">
        <v>4388</v>
      </c>
      <c r="U1527" t="s">
        <v>4388</v>
      </c>
      <c r="V1527" s="5" t="s">
        <v>4390</v>
      </c>
      <c r="W1527" s="5">
        <v>0</v>
      </c>
      <c r="X1527" s="4">
        <v>3.3548840366681553E-3</v>
      </c>
      <c r="Y1527" s="6">
        <v>861</v>
      </c>
      <c r="Z1527" s="4">
        <v>5.960566052536781E-4</v>
      </c>
      <c r="AA1527" s="5">
        <v>2378</v>
      </c>
      <c r="AC1527" s="16" t="str">
        <f t="shared" si="138"/>
        <v/>
      </c>
      <c r="AD1527" s="16" t="str">
        <f t="shared" si="139"/>
        <v/>
      </c>
      <c r="AE1527" s="16" t="str">
        <f t="shared" si="140"/>
        <v/>
      </c>
      <c r="AF1527" s="16" t="str">
        <f t="shared" si="141"/>
        <v/>
      </c>
      <c r="AG1527" s="16">
        <f t="shared" si="142"/>
        <v>1.3095057871485391E-2</v>
      </c>
      <c r="AH1527" s="16" t="str">
        <f t="shared" si="143"/>
        <v/>
      </c>
      <c r="AI1527" s="17" t="str">
        <f>IF('Peer Comparison Tool'!$D$11="NR","",IF($C1527='Peer Comparison Tool'!$D$9,COUNT('ALLL &lt;50B Database'!$AI$1:AI1526)+1,""))</f>
        <v/>
      </c>
    </row>
    <row r="1528" spans="1:35" x14ac:dyDescent="0.25">
      <c r="A1528" t="s">
        <v>1012</v>
      </c>
      <c r="B1528">
        <v>447070</v>
      </c>
      <c r="C1528" s="5" t="s">
        <v>926</v>
      </c>
      <c r="D1528" s="5" t="s">
        <v>4390</v>
      </c>
      <c r="E1528" s="5" t="s">
        <v>4388</v>
      </c>
      <c r="F1528" s="2">
        <v>1041</v>
      </c>
      <c r="G1528" s="2">
        <v>452663</v>
      </c>
      <c r="H1528" s="2">
        <v>211855</v>
      </c>
      <c r="I1528" s="2">
        <v>0</v>
      </c>
      <c r="J1528" s="2">
        <v>211855</v>
      </c>
      <c r="K1528" s="33">
        <v>4.9137381699747469E-3</v>
      </c>
      <c r="L1528" s="2">
        <v>827</v>
      </c>
      <c r="M1528" s="2">
        <v>445414</v>
      </c>
      <c r="N1528" s="2">
        <v>207435</v>
      </c>
      <c r="O1528" s="33">
        <v>3.9867910429773178E-3</v>
      </c>
      <c r="P1528" s="2">
        <v>1003</v>
      </c>
      <c r="Q1528" s="2">
        <v>443416</v>
      </c>
      <c r="R1528" s="2">
        <v>208845</v>
      </c>
      <c r="S1528" s="35">
        <v>4.8026048026048023E-3</v>
      </c>
      <c r="T1528" t="s">
        <v>4388</v>
      </c>
      <c r="U1528" t="s">
        <v>4388</v>
      </c>
      <c r="V1528" s="5" t="s">
        <v>4390</v>
      </c>
      <c r="W1528" s="5">
        <v>0</v>
      </c>
      <c r="X1528" s="4">
        <v>1.111333673699446E-4</v>
      </c>
      <c r="Y1528" s="6">
        <v>38</v>
      </c>
      <c r="Z1528" s="4">
        <v>8.1581375962748448E-4</v>
      </c>
      <c r="AA1528" s="5">
        <v>4662</v>
      </c>
      <c r="AC1528" s="16" t="str">
        <f t="shared" si="138"/>
        <v/>
      </c>
      <c r="AD1528" s="16" t="str">
        <f t="shared" si="139"/>
        <v/>
      </c>
      <c r="AE1528" s="16" t="str">
        <f t="shared" si="140"/>
        <v/>
      </c>
      <c r="AF1528" s="16" t="str">
        <f t="shared" si="141"/>
        <v/>
      </c>
      <c r="AG1528" s="16">
        <f t="shared" si="142"/>
        <v>4.9137381699747469E-3</v>
      </c>
      <c r="AH1528" s="16" t="str">
        <f t="shared" si="143"/>
        <v/>
      </c>
      <c r="AI1528" s="17" t="str">
        <f>IF('Peer Comparison Tool'!$D$11="NR","",IF($C1528='Peer Comparison Tool'!$D$9,COUNT('ALLL &lt;50B Database'!$AI$1:AI1527)+1,""))</f>
        <v/>
      </c>
    </row>
    <row r="1529" spans="1:35" x14ac:dyDescent="0.25">
      <c r="A1529" t="s">
        <v>1336</v>
      </c>
      <c r="B1529">
        <v>145844</v>
      </c>
      <c r="C1529" s="5" t="s">
        <v>1309</v>
      </c>
      <c r="D1529" s="5" t="s">
        <v>4390</v>
      </c>
      <c r="E1529" s="5" t="s">
        <v>4388</v>
      </c>
      <c r="F1529" s="2">
        <v>3887</v>
      </c>
      <c r="G1529" s="2">
        <v>452263</v>
      </c>
      <c r="H1529" s="2">
        <v>245278</v>
      </c>
      <c r="I1529" s="2">
        <v>11432</v>
      </c>
      <c r="J1529" s="2">
        <v>233846</v>
      </c>
      <c r="K1529" s="33">
        <v>1.662205040924369E-2</v>
      </c>
      <c r="L1529" s="2">
        <v>3897</v>
      </c>
      <c r="M1529" s="2">
        <v>406921</v>
      </c>
      <c r="N1529" s="2">
        <v>232942</v>
      </c>
      <c r="O1529" s="33">
        <v>1.6729486309896884E-2</v>
      </c>
      <c r="P1529" s="2">
        <v>3894</v>
      </c>
      <c r="Q1529" s="2">
        <v>420162</v>
      </c>
      <c r="R1529" s="2">
        <v>235551</v>
      </c>
      <c r="S1529" s="35">
        <v>1.6531451787510986E-2</v>
      </c>
      <c r="T1529" t="s">
        <v>4388</v>
      </c>
      <c r="U1529" t="s">
        <v>4388</v>
      </c>
      <c r="V1529" s="5" t="s">
        <v>4390</v>
      </c>
      <c r="W1529" s="5">
        <v>0</v>
      </c>
      <c r="X1529" s="4">
        <v>9.0598621732704276E-5</v>
      </c>
      <c r="Y1529" s="6">
        <v>-7</v>
      </c>
      <c r="Z1529" s="4">
        <v>-1.9803452238589814E-4</v>
      </c>
      <c r="AA1529" s="5">
        <v>1115</v>
      </c>
      <c r="AC1529" s="16" t="str">
        <f t="shared" si="138"/>
        <v/>
      </c>
      <c r="AD1529" s="16" t="str">
        <f t="shared" si="139"/>
        <v/>
      </c>
      <c r="AE1529" s="16" t="str">
        <f t="shared" si="140"/>
        <v/>
      </c>
      <c r="AF1529" s="16" t="str">
        <f t="shared" si="141"/>
        <v/>
      </c>
      <c r="AG1529" s="16">
        <f t="shared" si="142"/>
        <v>1.662205040924369E-2</v>
      </c>
      <c r="AH1529" s="16" t="str">
        <f t="shared" si="143"/>
        <v/>
      </c>
      <c r="AI1529" s="17" t="str">
        <f>IF('Peer Comparison Tool'!$D$11="NR","",IF($C1529='Peer Comparison Tool'!$D$9,COUNT('ALLL &lt;50B Database'!$AI$1:AI1528)+1,""))</f>
        <v/>
      </c>
    </row>
    <row r="1530" spans="1:35" x14ac:dyDescent="0.25">
      <c r="A1530" t="s">
        <v>458</v>
      </c>
      <c r="B1530">
        <v>1459735</v>
      </c>
      <c r="C1530" s="5" t="s">
        <v>451</v>
      </c>
      <c r="D1530" s="5" t="s">
        <v>4390</v>
      </c>
      <c r="E1530" s="5" t="s">
        <v>4388</v>
      </c>
      <c r="F1530" s="2">
        <v>3315</v>
      </c>
      <c r="G1530" s="2">
        <v>451814</v>
      </c>
      <c r="H1530" s="2">
        <v>326661</v>
      </c>
      <c r="I1530" s="2">
        <v>25298</v>
      </c>
      <c r="J1530" s="2">
        <v>301363</v>
      </c>
      <c r="K1530" s="33">
        <v>1.1000023227801688E-2</v>
      </c>
      <c r="L1530" s="2">
        <v>2956</v>
      </c>
      <c r="M1530" s="2">
        <v>378972</v>
      </c>
      <c r="N1530" s="2">
        <v>270710</v>
      </c>
      <c r="O1530" s="33">
        <v>1.0919434080750618E-2</v>
      </c>
      <c r="P1530" s="2">
        <v>3014</v>
      </c>
      <c r="Q1530" s="2">
        <v>382987</v>
      </c>
      <c r="R1530" s="2">
        <v>278301</v>
      </c>
      <c r="S1530" s="35">
        <v>1.0830000610849403E-2</v>
      </c>
      <c r="T1530" t="s">
        <v>4388</v>
      </c>
      <c r="U1530" t="s">
        <v>4388</v>
      </c>
      <c r="V1530" s="5" t="s">
        <v>4390</v>
      </c>
      <c r="W1530" s="5">
        <v>0</v>
      </c>
      <c r="X1530" s="4">
        <v>1.7002261695228497E-4</v>
      </c>
      <c r="Y1530" s="6">
        <v>301</v>
      </c>
      <c r="Z1530" s="4">
        <v>-8.9433469901215035E-5</v>
      </c>
      <c r="AA1530" s="5">
        <v>3378</v>
      </c>
      <c r="AC1530" s="16" t="str">
        <f t="shared" si="138"/>
        <v/>
      </c>
      <c r="AD1530" s="16" t="str">
        <f t="shared" si="139"/>
        <v/>
      </c>
      <c r="AE1530" s="16" t="str">
        <f t="shared" si="140"/>
        <v/>
      </c>
      <c r="AF1530" s="16" t="str">
        <f t="shared" si="141"/>
        <v/>
      </c>
      <c r="AG1530" s="16">
        <f t="shared" si="142"/>
        <v>1.1000023227801688E-2</v>
      </c>
      <c r="AH1530" s="16" t="str">
        <f t="shared" si="143"/>
        <v/>
      </c>
      <c r="AI1530" s="17" t="str">
        <f>IF('Peer Comparison Tool'!$D$11="NR","",IF($C1530='Peer Comparison Tool'!$D$9,COUNT('ALLL &lt;50B Database'!$AI$1:AI1529)+1,""))</f>
        <v/>
      </c>
    </row>
    <row r="1531" spans="1:35" x14ac:dyDescent="0.25">
      <c r="A1531" t="s">
        <v>3815</v>
      </c>
      <c r="B1531">
        <v>445955</v>
      </c>
      <c r="C1531" s="5" t="s">
        <v>3704</v>
      </c>
      <c r="D1531" s="5" t="s">
        <v>4390</v>
      </c>
      <c r="E1531" s="5" t="s">
        <v>4388</v>
      </c>
      <c r="F1531" s="2">
        <v>3845</v>
      </c>
      <c r="G1531" s="2">
        <v>451447</v>
      </c>
      <c r="H1531" s="2">
        <v>259420</v>
      </c>
      <c r="I1531" s="2">
        <v>2212</v>
      </c>
      <c r="J1531" s="2">
        <v>257208</v>
      </c>
      <c r="K1531" s="33">
        <v>1.4948990700133743E-2</v>
      </c>
      <c r="L1531" s="2">
        <v>3305</v>
      </c>
      <c r="M1531" s="2">
        <v>469240</v>
      </c>
      <c r="N1531" s="2">
        <v>261178</v>
      </c>
      <c r="O1531" s="33">
        <v>1.2654205178077787E-2</v>
      </c>
      <c r="P1531" s="2">
        <v>3329</v>
      </c>
      <c r="Q1531" s="2">
        <v>458121</v>
      </c>
      <c r="R1531" s="2">
        <v>259193</v>
      </c>
      <c r="S1531" s="35">
        <v>1.284371105701157E-2</v>
      </c>
      <c r="T1531" t="s">
        <v>4388</v>
      </c>
      <c r="U1531" t="s">
        <v>4388</v>
      </c>
      <c r="V1531" s="5" t="s">
        <v>4390</v>
      </c>
      <c r="W1531" s="5">
        <v>0</v>
      </c>
      <c r="X1531" s="4">
        <v>2.1052796431221734E-3</v>
      </c>
      <c r="Y1531" s="6">
        <v>516</v>
      </c>
      <c r="Z1531" s="4">
        <v>1.8950587893378293E-4</v>
      </c>
      <c r="AA1531" s="5">
        <v>1627</v>
      </c>
      <c r="AC1531" s="16" t="str">
        <f t="shared" si="138"/>
        <v/>
      </c>
      <c r="AD1531" s="16" t="str">
        <f t="shared" si="139"/>
        <v/>
      </c>
      <c r="AE1531" s="16" t="str">
        <f t="shared" si="140"/>
        <v/>
      </c>
      <c r="AF1531" s="16" t="str">
        <f t="shared" si="141"/>
        <v/>
      </c>
      <c r="AG1531" s="16">
        <f t="shared" si="142"/>
        <v>1.4948990700133743E-2</v>
      </c>
      <c r="AH1531" s="16" t="str">
        <f t="shared" si="143"/>
        <v/>
      </c>
      <c r="AI1531" s="17" t="str">
        <f>IF('Peer Comparison Tool'!$D$11="NR","",IF($C1531='Peer Comparison Tool'!$D$9,COUNT('ALLL &lt;50B Database'!$AI$1:AI1530)+1,""))</f>
        <v/>
      </c>
    </row>
    <row r="1532" spans="1:35" x14ac:dyDescent="0.25">
      <c r="A1532" t="s">
        <v>841</v>
      </c>
      <c r="B1532">
        <v>811747</v>
      </c>
      <c r="C1532" s="5" t="s">
        <v>3557</v>
      </c>
      <c r="D1532" s="5" t="s">
        <v>4390</v>
      </c>
      <c r="E1532" s="5" t="s">
        <v>4388</v>
      </c>
      <c r="F1532" s="2">
        <v>4237</v>
      </c>
      <c r="G1532" s="2">
        <v>450692</v>
      </c>
      <c r="H1532" s="2">
        <v>332640</v>
      </c>
      <c r="I1532" s="2">
        <v>10712</v>
      </c>
      <c r="J1532" s="2">
        <v>321928</v>
      </c>
      <c r="K1532" s="33">
        <v>1.3161327998807187E-2</v>
      </c>
      <c r="L1532" s="2">
        <v>4264</v>
      </c>
      <c r="M1532" s="2">
        <v>444617</v>
      </c>
      <c r="N1532" s="2">
        <v>328377</v>
      </c>
      <c r="O1532" s="33">
        <v>1.2985075081385116E-2</v>
      </c>
      <c r="P1532" s="2">
        <v>4244</v>
      </c>
      <c r="Q1532" s="2">
        <v>433614</v>
      </c>
      <c r="R1532" s="2">
        <v>324632</v>
      </c>
      <c r="S1532" s="35">
        <v>1.3073264496414402E-2</v>
      </c>
      <c r="T1532" t="s">
        <v>4388</v>
      </c>
      <c r="U1532" t="s">
        <v>4388</v>
      </c>
      <c r="V1532" s="5" t="s">
        <v>4390</v>
      </c>
      <c r="W1532" s="5">
        <v>0</v>
      </c>
      <c r="X1532" s="4">
        <v>8.8063502392784695E-5</v>
      </c>
      <c r="Y1532" s="6">
        <v>-7</v>
      </c>
      <c r="Z1532" s="4">
        <v>8.8189415029285914E-5</v>
      </c>
      <c r="AA1532" s="5">
        <v>2339</v>
      </c>
      <c r="AC1532" s="16" t="str">
        <f t="shared" si="138"/>
        <v/>
      </c>
      <c r="AD1532" s="16" t="str">
        <f t="shared" si="139"/>
        <v/>
      </c>
      <c r="AE1532" s="16" t="str">
        <f t="shared" si="140"/>
        <v/>
      </c>
      <c r="AF1532" s="16" t="str">
        <f t="shared" si="141"/>
        <v/>
      </c>
      <c r="AG1532" s="16">
        <f t="shared" si="142"/>
        <v>1.3161327998807187E-2</v>
      </c>
      <c r="AH1532" s="16" t="str">
        <f t="shared" si="143"/>
        <v/>
      </c>
      <c r="AI1532" s="17" t="str">
        <f>IF('Peer Comparison Tool'!$D$11="NR","",IF($C1532='Peer Comparison Tool'!$D$9,COUNT('ALLL &lt;50B Database'!$AI$1:AI1531)+1,""))</f>
        <v/>
      </c>
    </row>
    <row r="1533" spans="1:35" x14ac:dyDescent="0.25">
      <c r="A1533" t="s">
        <v>1925</v>
      </c>
      <c r="B1533">
        <v>147923</v>
      </c>
      <c r="C1533" s="5" t="s">
        <v>1902</v>
      </c>
      <c r="D1533" s="5" t="s">
        <v>4390</v>
      </c>
      <c r="E1533" s="5" t="s">
        <v>4388</v>
      </c>
      <c r="F1533" s="2">
        <v>2427</v>
      </c>
      <c r="G1533" s="2">
        <v>449715</v>
      </c>
      <c r="H1533" s="2">
        <v>297196</v>
      </c>
      <c r="I1533" s="2">
        <v>29845</v>
      </c>
      <c r="J1533" s="2">
        <v>267351</v>
      </c>
      <c r="K1533" s="33">
        <v>9.0779537013140031E-3</v>
      </c>
      <c r="L1533" s="2">
        <v>2072</v>
      </c>
      <c r="M1533" s="2">
        <v>362301</v>
      </c>
      <c r="N1533" s="2">
        <v>257233</v>
      </c>
      <c r="O1533" s="33">
        <v>8.0549540688791867E-3</v>
      </c>
      <c r="P1533" s="2">
        <v>2317</v>
      </c>
      <c r="Q1533" s="2">
        <v>353752</v>
      </c>
      <c r="R1533" s="2">
        <v>263994</v>
      </c>
      <c r="S1533" s="35">
        <v>8.7767146223020221E-3</v>
      </c>
      <c r="T1533" t="s">
        <v>4388</v>
      </c>
      <c r="U1533" t="s">
        <v>4388</v>
      </c>
      <c r="V1533" s="5" t="s">
        <v>4390</v>
      </c>
      <c r="W1533" s="5">
        <v>0</v>
      </c>
      <c r="X1533" s="4">
        <v>3.0123907901198101E-4</v>
      </c>
      <c r="Y1533" s="6">
        <v>110</v>
      </c>
      <c r="Z1533" s="4">
        <v>7.2176055342283545E-4</v>
      </c>
      <c r="AA1533" s="5">
        <v>4060</v>
      </c>
      <c r="AC1533" s="16" t="str">
        <f t="shared" si="138"/>
        <v/>
      </c>
      <c r="AD1533" s="16" t="str">
        <f t="shared" si="139"/>
        <v/>
      </c>
      <c r="AE1533" s="16" t="str">
        <f t="shared" si="140"/>
        <v/>
      </c>
      <c r="AF1533" s="16" t="str">
        <f t="shared" si="141"/>
        <v/>
      </c>
      <c r="AG1533" s="16">
        <f t="shared" si="142"/>
        <v>9.0779537013140031E-3</v>
      </c>
      <c r="AH1533" s="16" t="str">
        <f t="shared" si="143"/>
        <v/>
      </c>
      <c r="AI1533" s="17" t="str">
        <f>IF('Peer Comparison Tool'!$D$11="NR","",IF($C1533='Peer Comparison Tool'!$D$9,COUNT('ALLL &lt;50B Database'!$AI$1:AI1532)+1,""))</f>
        <v/>
      </c>
    </row>
    <row r="1534" spans="1:35" x14ac:dyDescent="0.25">
      <c r="A1534" t="s">
        <v>4091</v>
      </c>
      <c r="B1534">
        <v>858528</v>
      </c>
      <c r="C1534" s="5" t="s">
        <v>4058</v>
      </c>
      <c r="D1534" s="5" t="s">
        <v>4387</v>
      </c>
      <c r="E1534" s="5" t="s">
        <v>4388</v>
      </c>
      <c r="F1534" s="2">
        <v>2961</v>
      </c>
      <c r="G1534" s="2">
        <v>449569</v>
      </c>
      <c r="H1534" s="2">
        <v>268815</v>
      </c>
      <c r="I1534" s="2">
        <v>21192</v>
      </c>
      <c r="J1534" s="2">
        <v>247623</v>
      </c>
      <c r="K1534" s="33">
        <v>1.1957693752195879E-2</v>
      </c>
      <c r="L1534" s="2">
        <v>2593</v>
      </c>
      <c r="M1534" s="2">
        <v>392344</v>
      </c>
      <c r="N1534" s="2">
        <v>237294</v>
      </c>
      <c r="O1534" s="33">
        <v>1.0927372794929497E-2</v>
      </c>
      <c r="P1534" s="2">
        <v>2686</v>
      </c>
      <c r="Q1534" s="2">
        <v>398246</v>
      </c>
      <c r="R1534" s="2">
        <v>241282</v>
      </c>
      <c r="S1534" s="35">
        <v>1.1132202153496739E-2</v>
      </c>
      <c r="T1534" t="s">
        <v>4388</v>
      </c>
      <c r="U1534" t="s">
        <v>4388</v>
      </c>
      <c r="V1534" s="5" t="s">
        <v>4387</v>
      </c>
      <c r="W1534" s="5">
        <v>0</v>
      </c>
      <c r="X1534" s="4">
        <v>8.2549159869913999E-4</v>
      </c>
      <c r="Y1534" s="6">
        <v>275</v>
      </c>
      <c r="Z1534" s="4">
        <v>2.0482935856724199E-4</v>
      </c>
      <c r="AA1534" s="5">
        <v>2942</v>
      </c>
      <c r="AC1534" s="16" t="str">
        <f t="shared" si="138"/>
        <v/>
      </c>
      <c r="AD1534" s="16" t="str">
        <f t="shared" si="139"/>
        <v/>
      </c>
      <c r="AE1534" s="16" t="str">
        <f t="shared" si="140"/>
        <v/>
      </c>
      <c r="AF1534" s="16" t="str">
        <f t="shared" si="141"/>
        <v/>
      </c>
      <c r="AG1534" s="16">
        <f t="shared" si="142"/>
        <v>1.1957693752195879E-2</v>
      </c>
      <c r="AH1534" s="16" t="str">
        <f t="shared" si="143"/>
        <v/>
      </c>
      <c r="AI1534" s="17" t="str">
        <f>IF('Peer Comparison Tool'!$D$11="NR","",IF($C1534='Peer Comparison Tool'!$D$9,COUNT('ALLL &lt;50B Database'!$AI$1:AI1533)+1,""))</f>
        <v/>
      </c>
    </row>
    <row r="1535" spans="1:35" x14ac:dyDescent="0.25">
      <c r="A1535" t="s">
        <v>358</v>
      </c>
      <c r="B1535">
        <v>513256</v>
      </c>
      <c r="C1535" s="5" t="s">
        <v>343</v>
      </c>
      <c r="D1535" s="5" t="s">
        <v>4387</v>
      </c>
      <c r="E1535" s="5" t="s">
        <v>4388</v>
      </c>
      <c r="F1535" s="2">
        <v>5412</v>
      </c>
      <c r="G1535" s="2">
        <v>449428</v>
      </c>
      <c r="H1535" s="2">
        <v>281410</v>
      </c>
      <c r="I1535" s="2">
        <v>26770</v>
      </c>
      <c r="J1535" s="2">
        <v>254640</v>
      </c>
      <c r="K1535" s="33">
        <v>2.1253534401508012E-2</v>
      </c>
      <c r="L1535" s="2">
        <v>5336</v>
      </c>
      <c r="M1535" s="2">
        <v>377118</v>
      </c>
      <c r="N1535" s="2">
        <v>250140</v>
      </c>
      <c r="O1535" s="33">
        <v>2.1332054049732149E-2</v>
      </c>
      <c r="P1535" s="2">
        <v>5378</v>
      </c>
      <c r="Q1535" s="2">
        <v>395750</v>
      </c>
      <c r="R1535" s="2">
        <v>255824</v>
      </c>
      <c r="S1535" s="35">
        <v>2.1022265307398837E-2</v>
      </c>
      <c r="T1535" t="s">
        <v>4388</v>
      </c>
      <c r="U1535" t="s">
        <v>4388</v>
      </c>
      <c r="V1535" s="5" t="s">
        <v>4387</v>
      </c>
      <c r="W1535" s="5">
        <v>0</v>
      </c>
      <c r="X1535" s="4">
        <v>2.3126909410917454E-4</v>
      </c>
      <c r="Y1535" s="6">
        <v>34</v>
      </c>
      <c r="Z1535" s="4">
        <v>-3.0978874233331122E-4</v>
      </c>
      <c r="AA1535" s="5">
        <v>446</v>
      </c>
      <c r="AC1535" s="16" t="str">
        <f t="shared" si="138"/>
        <v/>
      </c>
      <c r="AD1535" s="16" t="str">
        <f t="shared" si="139"/>
        <v/>
      </c>
      <c r="AE1535" s="16" t="str">
        <f t="shared" si="140"/>
        <v/>
      </c>
      <c r="AF1535" s="16" t="str">
        <f t="shared" si="141"/>
        <v/>
      </c>
      <c r="AG1535" s="16">
        <f t="shared" si="142"/>
        <v>2.1253534401508012E-2</v>
      </c>
      <c r="AH1535" s="16" t="str">
        <f t="shared" si="143"/>
        <v/>
      </c>
      <c r="AI1535" s="17" t="str">
        <f>IF('Peer Comparison Tool'!$D$11="NR","",IF($C1535='Peer Comparison Tool'!$D$9,COUNT('ALLL &lt;50B Database'!$AI$1:AI1534)+1,""))</f>
        <v/>
      </c>
    </row>
    <row r="1536" spans="1:35" x14ac:dyDescent="0.25">
      <c r="A1536" t="s">
        <v>2374</v>
      </c>
      <c r="B1536">
        <v>397755</v>
      </c>
      <c r="C1536" s="5" t="s">
        <v>2299</v>
      </c>
      <c r="D1536" s="5" t="s">
        <v>4390</v>
      </c>
      <c r="E1536" s="5" t="s">
        <v>4388</v>
      </c>
      <c r="F1536" s="2">
        <v>4730</v>
      </c>
      <c r="G1536" s="2">
        <v>449389</v>
      </c>
      <c r="H1536" s="2">
        <v>390607</v>
      </c>
      <c r="I1536" s="2">
        <v>71589</v>
      </c>
      <c r="J1536" s="2">
        <v>319018</v>
      </c>
      <c r="K1536" s="33">
        <v>1.4826749587797554E-2</v>
      </c>
      <c r="L1536" s="2">
        <v>3429</v>
      </c>
      <c r="M1536" s="2">
        <v>302387</v>
      </c>
      <c r="N1536" s="2">
        <v>269070</v>
      </c>
      <c r="O1536" s="33">
        <v>1.2743895640539637E-2</v>
      </c>
      <c r="P1536" s="2">
        <v>3718</v>
      </c>
      <c r="Q1536" s="2">
        <v>341097</v>
      </c>
      <c r="R1536" s="2">
        <v>286364</v>
      </c>
      <c r="S1536" s="35">
        <v>1.298347557653895E-2</v>
      </c>
      <c r="T1536" t="s">
        <v>4388</v>
      </c>
      <c r="U1536" t="s">
        <v>4388</v>
      </c>
      <c r="V1536" s="5" t="s">
        <v>4390</v>
      </c>
      <c r="W1536" s="5">
        <v>0</v>
      </c>
      <c r="X1536" s="4">
        <v>1.8432740112586041E-3</v>
      </c>
      <c r="Y1536" s="6">
        <v>1012</v>
      </c>
      <c r="Z1536" s="4">
        <v>2.3957993599931296E-4</v>
      </c>
      <c r="AA1536" s="5">
        <v>1660</v>
      </c>
      <c r="AC1536" s="16" t="str">
        <f t="shared" si="138"/>
        <v/>
      </c>
      <c r="AD1536" s="16" t="str">
        <f t="shared" si="139"/>
        <v/>
      </c>
      <c r="AE1536" s="16" t="str">
        <f t="shared" si="140"/>
        <v/>
      </c>
      <c r="AF1536" s="16" t="str">
        <f t="shared" si="141"/>
        <v/>
      </c>
      <c r="AG1536" s="16">
        <f t="shared" si="142"/>
        <v>1.4826749587797554E-2</v>
      </c>
      <c r="AH1536" s="16" t="str">
        <f t="shared" si="143"/>
        <v/>
      </c>
      <c r="AI1536" s="17" t="str">
        <f>IF('Peer Comparison Tool'!$D$11="NR","",IF($C1536='Peer Comparison Tool'!$D$9,COUNT('ALLL &lt;50B Database'!$AI$1:AI1535)+1,""))</f>
        <v/>
      </c>
    </row>
    <row r="1537" spans="1:35" x14ac:dyDescent="0.25">
      <c r="A1537" t="s">
        <v>1724</v>
      </c>
      <c r="B1537">
        <v>837970</v>
      </c>
      <c r="C1537" s="5" t="s">
        <v>1695</v>
      </c>
      <c r="D1537" s="5" t="s">
        <v>4387</v>
      </c>
      <c r="E1537" s="5" t="s">
        <v>4388</v>
      </c>
      <c r="F1537" s="2">
        <v>2321</v>
      </c>
      <c r="G1537" s="2">
        <v>449280</v>
      </c>
      <c r="H1537" s="2">
        <v>337077</v>
      </c>
      <c r="I1537" s="2">
        <v>5254</v>
      </c>
      <c r="J1537" s="2">
        <v>331823</v>
      </c>
      <c r="K1537" s="33">
        <v>6.9946929537735483E-3</v>
      </c>
      <c r="L1537" s="2">
        <v>2309</v>
      </c>
      <c r="M1537" s="2">
        <v>437117</v>
      </c>
      <c r="N1537" s="2">
        <v>332101</v>
      </c>
      <c r="O1537" s="33">
        <v>6.952704147232318E-3</v>
      </c>
      <c r="P1537" s="2">
        <v>2309</v>
      </c>
      <c r="Q1537" s="2">
        <v>438064</v>
      </c>
      <c r="R1537" s="2">
        <v>332673</v>
      </c>
      <c r="S1537" s="35">
        <v>6.9407496250071393E-3</v>
      </c>
      <c r="T1537" t="s">
        <v>4388</v>
      </c>
      <c r="U1537" t="s">
        <v>4388</v>
      </c>
      <c r="V1537" s="5" t="s">
        <v>4387</v>
      </c>
      <c r="W1537" s="5">
        <v>0</v>
      </c>
      <c r="X1537" s="4">
        <v>5.3943328766408935E-5</v>
      </c>
      <c r="Y1537" s="6">
        <v>12</v>
      </c>
      <c r="Z1537" s="4">
        <v>-1.1954522225178683E-5</v>
      </c>
      <c r="AA1537" s="5">
        <v>4454</v>
      </c>
      <c r="AC1537" s="16" t="str">
        <f t="shared" si="138"/>
        <v/>
      </c>
      <c r="AD1537" s="16" t="str">
        <f t="shared" si="139"/>
        <v/>
      </c>
      <c r="AE1537" s="16" t="str">
        <f t="shared" si="140"/>
        <v/>
      </c>
      <c r="AF1537" s="16" t="str">
        <f t="shared" si="141"/>
        <v/>
      </c>
      <c r="AG1537" s="16">
        <f t="shared" si="142"/>
        <v>6.9946929537735483E-3</v>
      </c>
      <c r="AH1537" s="16" t="str">
        <f t="shared" si="143"/>
        <v/>
      </c>
      <c r="AI1537" s="17" t="str">
        <f>IF('Peer Comparison Tool'!$D$11="NR","",IF($C1537='Peer Comparison Tool'!$D$9,COUNT('ALLL &lt;50B Database'!$AI$1:AI1536)+1,""))</f>
        <v/>
      </c>
    </row>
    <row r="1538" spans="1:35" x14ac:dyDescent="0.25">
      <c r="A1538" t="s">
        <v>2729</v>
      </c>
      <c r="B1538">
        <v>1872941</v>
      </c>
      <c r="C1538" s="5" t="s">
        <v>2711</v>
      </c>
      <c r="D1538" s="5" t="s">
        <v>4390</v>
      </c>
      <c r="E1538" s="5" t="s">
        <v>4388</v>
      </c>
      <c r="F1538" s="2">
        <v>3196</v>
      </c>
      <c r="G1538" s="2">
        <v>448775</v>
      </c>
      <c r="H1538" s="2">
        <v>366989</v>
      </c>
      <c r="I1538" s="2">
        <v>64566</v>
      </c>
      <c r="J1538" s="2">
        <v>302423</v>
      </c>
      <c r="K1538" s="33">
        <v>1.0567979287289657E-2</v>
      </c>
      <c r="L1538" s="2">
        <v>3019</v>
      </c>
      <c r="M1538" s="2">
        <v>365025</v>
      </c>
      <c r="N1538" s="2">
        <v>307472</v>
      </c>
      <c r="O1538" s="33">
        <v>9.8187802466566058E-3</v>
      </c>
      <c r="P1538" s="2">
        <v>3072</v>
      </c>
      <c r="Q1538" s="2">
        <v>386400</v>
      </c>
      <c r="R1538" s="2">
        <v>308174</v>
      </c>
      <c r="S1538" s="35">
        <v>9.9683944784439964E-3</v>
      </c>
      <c r="T1538" t="s">
        <v>4388</v>
      </c>
      <c r="U1538" t="s">
        <v>4388</v>
      </c>
      <c r="V1538" s="5" t="s">
        <v>4390</v>
      </c>
      <c r="W1538" s="5">
        <v>0</v>
      </c>
      <c r="X1538" s="4">
        <v>5.9958480884566082E-4</v>
      </c>
      <c r="Y1538" s="6">
        <v>124</v>
      </c>
      <c r="Z1538" s="4">
        <v>1.4961423178739067E-4</v>
      </c>
      <c r="AA1538" s="5">
        <v>3565</v>
      </c>
      <c r="AC1538" s="16" t="str">
        <f t="shared" si="138"/>
        <v/>
      </c>
      <c r="AD1538" s="16" t="str">
        <f t="shared" si="139"/>
        <v/>
      </c>
      <c r="AE1538" s="16" t="str">
        <f t="shared" si="140"/>
        <v/>
      </c>
      <c r="AF1538" s="16" t="str">
        <f t="shared" si="141"/>
        <v/>
      </c>
      <c r="AG1538" s="16">
        <f t="shared" si="142"/>
        <v>1.0567979287289657E-2</v>
      </c>
      <c r="AH1538" s="16" t="str">
        <f t="shared" si="143"/>
        <v/>
      </c>
      <c r="AI1538" s="17" t="str">
        <f>IF('Peer Comparison Tool'!$D$11="NR","",IF($C1538='Peer Comparison Tool'!$D$9,COUNT('ALLL &lt;50B Database'!$AI$1:AI1537)+1,""))</f>
        <v/>
      </c>
    </row>
    <row r="1539" spans="1:35" x14ac:dyDescent="0.25">
      <c r="A1539" t="s">
        <v>2078</v>
      </c>
      <c r="B1539">
        <v>144155</v>
      </c>
      <c r="C1539" s="5" t="s">
        <v>2041</v>
      </c>
      <c r="D1539" s="5" t="s">
        <v>4387</v>
      </c>
      <c r="E1539" s="5" t="s">
        <v>4388</v>
      </c>
      <c r="F1539" s="2">
        <v>3315</v>
      </c>
      <c r="G1539" s="2">
        <v>448763</v>
      </c>
      <c r="H1539" s="2">
        <v>247217</v>
      </c>
      <c r="I1539" s="2">
        <v>55673</v>
      </c>
      <c r="J1539" s="2">
        <v>191544</v>
      </c>
      <c r="K1539" s="33">
        <v>1.7306728480140334E-2</v>
      </c>
      <c r="L1539" s="2">
        <v>3239</v>
      </c>
      <c r="M1539" s="2">
        <v>352751</v>
      </c>
      <c r="N1539" s="2">
        <v>202425</v>
      </c>
      <c r="O1539" s="33">
        <v>1.6000988020254417E-2</v>
      </c>
      <c r="P1539" s="2">
        <v>3259</v>
      </c>
      <c r="Q1539" s="2">
        <v>350168</v>
      </c>
      <c r="R1539" s="2">
        <v>198890</v>
      </c>
      <c r="S1539" s="35">
        <v>1.6385941977977776E-2</v>
      </c>
      <c r="T1539" t="s">
        <v>4388</v>
      </c>
      <c r="U1539" t="s">
        <v>4388</v>
      </c>
      <c r="V1539" s="5" t="s">
        <v>4387</v>
      </c>
      <c r="W1539" s="5">
        <v>0</v>
      </c>
      <c r="X1539" s="4">
        <v>9.2078650216255789E-4</v>
      </c>
      <c r="Y1539" s="6">
        <v>56</v>
      </c>
      <c r="Z1539" s="4">
        <v>3.8495395772335933E-4</v>
      </c>
      <c r="AA1539" s="5">
        <v>973</v>
      </c>
      <c r="AC1539" s="16" t="str">
        <f t="shared" ref="AC1539:AC1602" si="144">IF(AND($G1539&gt;=10000000,$G1539&lt;50000000),$K1539,"")</f>
        <v/>
      </c>
      <c r="AD1539" s="16" t="str">
        <f t="shared" ref="AD1539:AD1602" si="145">IF(AND($G1539&gt;=5000000,$G1539&lt;9999999),$K1539,"")</f>
        <v/>
      </c>
      <c r="AE1539" s="16" t="str">
        <f t="shared" ref="AE1539:AE1602" si="146">IF(AND($G1539&gt;=1000000,$G1539&lt;4999999),$K1539,"")</f>
        <v/>
      </c>
      <c r="AF1539" s="16" t="str">
        <f t="shared" ref="AF1539:AF1602" si="147">IF(AND($G1539&gt;=500000,$G1539&lt;999999),$K1539,"")</f>
        <v/>
      </c>
      <c r="AG1539" s="16">
        <f t="shared" ref="AG1539:AG1602" si="148">IF(AND($G1539&gt;=100000,$G1539&lt;499999),$K1539,"")</f>
        <v>1.7306728480140334E-2</v>
      </c>
      <c r="AH1539" s="16" t="str">
        <f t="shared" ref="AH1539:AH1602" si="149">IF(AND($G1539&gt;=0,$G1539&lt;99999),$K1539,"")</f>
        <v/>
      </c>
      <c r="AI1539" s="17" t="str">
        <f>IF('Peer Comparison Tool'!$D$11="NR","",IF($C1539='Peer Comparison Tool'!$D$9,COUNT('ALLL &lt;50B Database'!$AI$1:AI1538)+1,""))</f>
        <v/>
      </c>
    </row>
    <row r="1540" spans="1:35" x14ac:dyDescent="0.25">
      <c r="A1540" t="s">
        <v>512</v>
      </c>
      <c r="B1540">
        <v>1158878</v>
      </c>
      <c r="C1540" s="5" t="s">
        <v>462</v>
      </c>
      <c r="D1540" s="5" t="s">
        <v>4387</v>
      </c>
      <c r="E1540" s="5" t="s">
        <v>4388</v>
      </c>
      <c r="F1540" s="2">
        <v>4321</v>
      </c>
      <c r="G1540" s="2">
        <v>448572</v>
      </c>
      <c r="H1540" s="2">
        <v>216691</v>
      </c>
      <c r="I1540" s="2">
        <v>13492</v>
      </c>
      <c r="J1540" s="2">
        <v>203199</v>
      </c>
      <c r="K1540" s="33">
        <v>2.1264868429470618E-2</v>
      </c>
      <c r="L1540" s="2">
        <v>4325</v>
      </c>
      <c r="M1540" s="2">
        <v>381717</v>
      </c>
      <c r="N1540" s="2">
        <v>209110</v>
      </c>
      <c r="O1540" s="33">
        <v>2.0682894170532255E-2</v>
      </c>
      <c r="P1540" s="2">
        <v>4330</v>
      </c>
      <c r="Q1540" s="2">
        <v>407359</v>
      </c>
      <c r="R1540" s="2">
        <v>205630</v>
      </c>
      <c r="S1540" s="35">
        <v>2.105723872975733E-2</v>
      </c>
      <c r="T1540" t="s">
        <v>4388</v>
      </c>
      <c r="U1540" t="s">
        <v>4388</v>
      </c>
      <c r="V1540" s="5" t="s">
        <v>4387</v>
      </c>
      <c r="W1540" s="5">
        <v>0</v>
      </c>
      <c r="X1540" s="4">
        <v>2.0762969971328815E-4</v>
      </c>
      <c r="Y1540" s="6">
        <v>-9</v>
      </c>
      <c r="Z1540" s="4">
        <v>3.7434455922507465E-4</v>
      </c>
      <c r="AA1540" s="5">
        <v>444</v>
      </c>
      <c r="AC1540" s="16" t="str">
        <f t="shared" si="144"/>
        <v/>
      </c>
      <c r="AD1540" s="16" t="str">
        <f t="shared" si="145"/>
        <v/>
      </c>
      <c r="AE1540" s="16" t="str">
        <f t="shared" si="146"/>
        <v/>
      </c>
      <c r="AF1540" s="16" t="str">
        <f t="shared" si="147"/>
        <v/>
      </c>
      <c r="AG1540" s="16">
        <f t="shared" si="148"/>
        <v>2.1264868429470618E-2</v>
      </c>
      <c r="AH1540" s="16" t="str">
        <f t="shared" si="149"/>
        <v/>
      </c>
      <c r="AI1540" s="17">
        <f>IF('Peer Comparison Tool'!$D$11="NR","",IF($C1540='Peer Comparison Tool'!$D$9,COUNT('ALLL &lt;50B Database'!$AI$1:AI1539)+1,""))</f>
        <v>49</v>
      </c>
    </row>
    <row r="1541" spans="1:35" x14ac:dyDescent="0.25">
      <c r="A1541" t="s">
        <v>4211</v>
      </c>
      <c r="B1541">
        <v>580548</v>
      </c>
      <c r="C1541" s="5" t="s">
        <v>4163</v>
      </c>
      <c r="D1541" s="5" t="s">
        <v>4387</v>
      </c>
      <c r="E1541" s="5" t="s">
        <v>4388</v>
      </c>
      <c r="F1541" s="2">
        <v>3666</v>
      </c>
      <c r="G1541" s="2">
        <v>448440</v>
      </c>
      <c r="H1541" s="2">
        <v>336290</v>
      </c>
      <c r="I1541" s="2">
        <v>28967</v>
      </c>
      <c r="J1541" s="2">
        <v>307323</v>
      </c>
      <c r="K1541" s="33">
        <v>1.1928817563280326E-2</v>
      </c>
      <c r="L1541" s="2">
        <v>3082</v>
      </c>
      <c r="M1541" s="2">
        <v>391515</v>
      </c>
      <c r="N1541" s="2">
        <v>301631</v>
      </c>
      <c r="O1541" s="33">
        <v>1.0217782654965835E-2</v>
      </c>
      <c r="P1541" s="2">
        <v>3252</v>
      </c>
      <c r="Q1541" s="2">
        <v>402651</v>
      </c>
      <c r="R1541" s="2">
        <v>312775</v>
      </c>
      <c r="S1541" s="35">
        <v>1.0397250419630725E-2</v>
      </c>
      <c r="T1541" t="s">
        <v>4388</v>
      </c>
      <c r="U1541" t="s">
        <v>4388</v>
      </c>
      <c r="V1541" s="5" t="s">
        <v>4387</v>
      </c>
      <c r="W1541" s="5">
        <v>0</v>
      </c>
      <c r="X1541" s="4">
        <v>1.5315671436496019E-3</v>
      </c>
      <c r="Y1541" s="6">
        <v>414</v>
      </c>
      <c r="Z1541" s="4">
        <v>1.7946776466488956E-4</v>
      </c>
      <c r="AA1541" s="5">
        <v>2962</v>
      </c>
      <c r="AC1541" s="16" t="str">
        <f t="shared" si="144"/>
        <v/>
      </c>
      <c r="AD1541" s="16" t="str">
        <f t="shared" si="145"/>
        <v/>
      </c>
      <c r="AE1541" s="16" t="str">
        <f t="shared" si="146"/>
        <v/>
      </c>
      <c r="AF1541" s="16" t="str">
        <f t="shared" si="147"/>
        <v/>
      </c>
      <c r="AG1541" s="16">
        <f t="shared" si="148"/>
        <v>1.1928817563280326E-2</v>
      </c>
      <c r="AH1541" s="16" t="str">
        <f t="shared" si="149"/>
        <v/>
      </c>
      <c r="AI1541" s="17" t="str">
        <f>IF('Peer Comparison Tool'!$D$11="NR","",IF($C1541='Peer Comparison Tool'!$D$9,COUNT('ALLL &lt;50B Database'!$AI$1:AI1540)+1,""))</f>
        <v/>
      </c>
    </row>
    <row r="1542" spans="1:35" x14ac:dyDescent="0.25">
      <c r="A1542" t="s">
        <v>514</v>
      </c>
      <c r="B1542">
        <v>3786435</v>
      </c>
      <c r="C1542" s="5" t="s">
        <v>462</v>
      </c>
      <c r="D1542" s="5" t="s">
        <v>4390</v>
      </c>
      <c r="E1542" s="5" t="s">
        <v>4388</v>
      </c>
      <c r="F1542" s="2">
        <v>3979</v>
      </c>
      <c r="G1542" s="2">
        <v>447771</v>
      </c>
      <c r="H1542" s="2">
        <v>278128</v>
      </c>
      <c r="I1542" s="2">
        <v>22284</v>
      </c>
      <c r="J1542" s="2">
        <v>255844</v>
      </c>
      <c r="K1542" s="33">
        <v>1.5552446021794531E-2</v>
      </c>
      <c r="L1542" s="2">
        <v>3069</v>
      </c>
      <c r="M1542" s="2">
        <v>344313</v>
      </c>
      <c r="N1542" s="2">
        <v>241166</v>
      </c>
      <c r="O1542" s="33">
        <v>1.2725674431719231E-2</v>
      </c>
      <c r="P1542" s="2">
        <v>3227</v>
      </c>
      <c r="Q1542" s="2">
        <v>360536</v>
      </c>
      <c r="R1542" s="2">
        <v>254333</v>
      </c>
      <c r="S1542" s="35">
        <v>1.2688090023709074E-2</v>
      </c>
      <c r="T1542" t="s">
        <v>4388</v>
      </c>
      <c r="U1542" t="s">
        <v>4388</v>
      </c>
      <c r="V1542" s="5" t="s">
        <v>4390</v>
      </c>
      <c r="W1542" s="5">
        <v>0</v>
      </c>
      <c r="X1542" s="4">
        <v>2.864355998085457E-3</v>
      </c>
      <c r="Y1542" s="6">
        <v>752</v>
      </c>
      <c r="Z1542" s="4">
        <v>-3.7584408010157139E-5</v>
      </c>
      <c r="AA1542" s="5">
        <v>1413</v>
      </c>
      <c r="AC1542" s="16" t="str">
        <f t="shared" si="144"/>
        <v/>
      </c>
      <c r="AD1542" s="16" t="str">
        <f t="shared" si="145"/>
        <v/>
      </c>
      <c r="AE1542" s="16" t="str">
        <f t="shared" si="146"/>
        <v/>
      </c>
      <c r="AF1542" s="16" t="str">
        <f t="shared" si="147"/>
        <v/>
      </c>
      <c r="AG1542" s="16">
        <f t="shared" si="148"/>
        <v>1.5552446021794531E-2</v>
      </c>
      <c r="AH1542" s="16" t="str">
        <f t="shared" si="149"/>
        <v/>
      </c>
      <c r="AI1542" s="17">
        <f>IF('Peer Comparison Tool'!$D$11="NR","",IF($C1542='Peer Comparison Tool'!$D$9,COUNT('ALLL &lt;50B Database'!$AI$1:AI1541)+1,""))</f>
        <v>50</v>
      </c>
    </row>
    <row r="1543" spans="1:35" x14ac:dyDescent="0.25">
      <c r="A1543" t="s">
        <v>3830</v>
      </c>
      <c r="B1543">
        <v>182951</v>
      </c>
      <c r="C1543" s="5" t="s">
        <v>3704</v>
      </c>
      <c r="D1543" s="5" t="s">
        <v>4390</v>
      </c>
      <c r="E1543" s="5" t="s">
        <v>4388</v>
      </c>
      <c r="F1543" s="2">
        <v>3869</v>
      </c>
      <c r="G1543" s="2">
        <v>447642</v>
      </c>
      <c r="H1543" s="2">
        <v>330919</v>
      </c>
      <c r="I1543" s="2">
        <v>10188</v>
      </c>
      <c r="J1543" s="2">
        <v>320731</v>
      </c>
      <c r="K1543" s="33">
        <v>1.2063068428059652E-2</v>
      </c>
      <c r="L1543" s="2">
        <v>3543</v>
      </c>
      <c r="M1543" s="2">
        <v>436386</v>
      </c>
      <c r="N1543" s="2">
        <v>318948</v>
      </c>
      <c r="O1543" s="33">
        <v>1.1108393844764664E-2</v>
      </c>
      <c r="P1543" s="2">
        <v>3639</v>
      </c>
      <c r="Q1543" s="2">
        <v>415804</v>
      </c>
      <c r="R1543" s="2">
        <v>320939</v>
      </c>
      <c r="S1543" s="35">
        <v>1.1338603285982695E-2</v>
      </c>
      <c r="T1543" t="s">
        <v>4388</v>
      </c>
      <c r="U1543" t="s">
        <v>4388</v>
      </c>
      <c r="V1543" s="5" t="s">
        <v>4390</v>
      </c>
      <c r="W1543" s="5">
        <v>0</v>
      </c>
      <c r="X1543" s="4">
        <v>7.2446514207695663E-4</v>
      </c>
      <c r="Y1543" s="6">
        <v>230</v>
      </c>
      <c r="Z1543" s="4">
        <v>2.3020944121803118E-4</v>
      </c>
      <c r="AA1543" s="5">
        <v>2899</v>
      </c>
      <c r="AC1543" s="16" t="str">
        <f t="shared" si="144"/>
        <v/>
      </c>
      <c r="AD1543" s="16" t="str">
        <f t="shared" si="145"/>
        <v/>
      </c>
      <c r="AE1543" s="16" t="str">
        <f t="shared" si="146"/>
        <v/>
      </c>
      <c r="AF1543" s="16" t="str">
        <f t="shared" si="147"/>
        <v/>
      </c>
      <c r="AG1543" s="16">
        <f t="shared" si="148"/>
        <v>1.2063068428059652E-2</v>
      </c>
      <c r="AH1543" s="16" t="str">
        <f t="shared" si="149"/>
        <v/>
      </c>
      <c r="AI1543" s="17" t="str">
        <f>IF('Peer Comparison Tool'!$D$11="NR","",IF($C1543='Peer Comparison Tool'!$D$9,COUNT('ALLL &lt;50B Database'!$AI$1:AI1542)+1,""))</f>
        <v/>
      </c>
    </row>
    <row r="1544" spans="1:35" x14ac:dyDescent="0.25">
      <c r="A1544" t="s">
        <v>2356</v>
      </c>
      <c r="B1544">
        <v>697156</v>
      </c>
      <c r="C1544" s="5" t="s">
        <v>2299</v>
      </c>
      <c r="D1544" s="5" t="s">
        <v>4390</v>
      </c>
      <c r="E1544" s="5" t="s">
        <v>4388</v>
      </c>
      <c r="F1544" s="2">
        <v>2838</v>
      </c>
      <c r="G1544" s="2">
        <v>447479</v>
      </c>
      <c r="H1544" s="2">
        <v>351132</v>
      </c>
      <c r="I1544" s="2">
        <v>25776</v>
      </c>
      <c r="J1544" s="2">
        <v>325356</v>
      </c>
      <c r="K1544" s="33">
        <v>8.72275292295209E-3</v>
      </c>
      <c r="L1544" s="2">
        <v>2829</v>
      </c>
      <c r="M1544" s="2">
        <v>421979</v>
      </c>
      <c r="N1544" s="2">
        <v>332973</v>
      </c>
      <c r="O1544" s="33">
        <v>8.496184375309709E-3</v>
      </c>
      <c r="P1544" s="2">
        <v>2779</v>
      </c>
      <c r="Q1544" s="2">
        <v>418289</v>
      </c>
      <c r="R1544" s="2">
        <v>337257</v>
      </c>
      <c r="S1544" s="35">
        <v>8.2400068790269738E-3</v>
      </c>
      <c r="T1544" t="s">
        <v>4388</v>
      </c>
      <c r="U1544" t="s">
        <v>4388</v>
      </c>
      <c r="V1544" s="5" t="s">
        <v>4390</v>
      </c>
      <c r="W1544" s="5">
        <v>0</v>
      </c>
      <c r="X1544" s="4">
        <v>4.8274604392511619E-4</v>
      </c>
      <c r="Y1544" s="6">
        <v>59</v>
      </c>
      <c r="Z1544" s="4">
        <v>-2.5617749628273519E-4</v>
      </c>
      <c r="AA1544" s="5">
        <v>4153</v>
      </c>
      <c r="AC1544" s="16" t="str">
        <f t="shared" si="144"/>
        <v/>
      </c>
      <c r="AD1544" s="16" t="str">
        <f t="shared" si="145"/>
        <v/>
      </c>
      <c r="AE1544" s="16" t="str">
        <f t="shared" si="146"/>
        <v/>
      </c>
      <c r="AF1544" s="16" t="str">
        <f t="shared" si="147"/>
        <v/>
      </c>
      <c r="AG1544" s="16">
        <f t="shared" si="148"/>
        <v>8.72275292295209E-3</v>
      </c>
      <c r="AH1544" s="16" t="str">
        <f t="shared" si="149"/>
        <v/>
      </c>
      <c r="AI1544" s="17" t="str">
        <f>IF('Peer Comparison Tool'!$D$11="NR","",IF($C1544='Peer Comparison Tool'!$D$9,COUNT('ALLL &lt;50B Database'!$AI$1:AI1543)+1,""))</f>
        <v/>
      </c>
    </row>
    <row r="1545" spans="1:35" x14ac:dyDescent="0.25">
      <c r="A1545" t="s">
        <v>3248</v>
      </c>
      <c r="B1545">
        <v>125154</v>
      </c>
      <c r="C1545" s="5" t="s">
        <v>3209</v>
      </c>
      <c r="D1545" s="5" t="s">
        <v>4387</v>
      </c>
      <c r="E1545" s="5" t="s">
        <v>4388</v>
      </c>
      <c r="F1545" s="2">
        <v>3279</v>
      </c>
      <c r="G1545" s="2">
        <v>447382</v>
      </c>
      <c r="H1545" s="2">
        <v>159412</v>
      </c>
      <c r="I1545" s="2">
        <v>0</v>
      </c>
      <c r="J1545" s="2">
        <v>159412</v>
      </c>
      <c r="K1545" s="33">
        <v>2.0569342333074048E-2</v>
      </c>
      <c r="L1545" s="2">
        <v>3161</v>
      </c>
      <c r="M1545" s="2">
        <v>391892</v>
      </c>
      <c r="N1545" s="2">
        <v>157248</v>
      </c>
      <c r="O1545" s="33">
        <v>2.0102004477004477E-2</v>
      </c>
      <c r="P1545" s="2">
        <v>3208</v>
      </c>
      <c r="Q1545" s="2">
        <v>400200</v>
      </c>
      <c r="R1545" s="2">
        <v>164057</v>
      </c>
      <c r="S1545" s="35">
        <v>1.9554179340107402E-2</v>
      </c>
      <c r="T1545" t="s">
        <v>4388</v>
      </c>
      <c r="U1545" t="s">
        <v>4388</v>
      </c>
      <c r="V1545" s="5" t="s">
        <v>4387</v>
      </c>
      <c r="W1545" s="5">
        <v>0</v>
      </c>
      <c r="X1545" s="4">
        <v>1.0151629929666464E-3</v>
      </c>
      <c r="Y1545" s="6">
        <v>71</v>
      </c>
      <c r="Z1545" s="4">
        <v>-5.4782513689707532E-4</v>
      </c>
      <c r="AA1545" s="5">
        <v>493</v>
      </c>
      <c r="AC1545" s="16" t="str">
        <f t="shared" si="144"/>
        <v/>
      </c>
      <c r="AD1545" s="16" t="str">
        <f t="shared" si="145"/>
        <v/>
      </c>
      <c r="AE1545" s="16" t="str">
        <f t="shared" si="146"/>
        <v/>
      </c>
      <c r="AF1545" s="16" t="str">
        <f t="shared" si="147"/>
        <v/>
      </c>
      <c r="AG1545" s="16">
        <f t="shared" si="148"/>
        <v>2.0569342333074048E-2</v>
      </c>
      <c r="AH1545" s="16" t="str">
        <f t="shared" si="149"/>
        <v/>
      </c>
      <c r="AI1545" s="17" t="str">
        <f>IF('Peer Comparison Tool'!$D$11="NR","",IF($C1545='Peer Comparison Tool'!$D$9,COUNT('ALLL &lt;50B Database'!$AI$1:AI1544)+1,""))</f>
        <v/>
      </c>
    </row>
    <row r="1546" spans="1:35" x14ac:dyDescent="0.25">
      <c r="A1546" t="s">
        <v>2913</v>
      </c>
      <c r="B1546">
        <v>1015252</v>
      </c>
      <c r="C1546" s="5" t="s">
        <v>2907</v>
      </c>
      <c r="D1546" s="5" t="s">
        <v>4387</v>
      </c>
      <c r="E1546" s="5" t="s">
        <v>4388</v>
      </c>
      <c r="F1546" s="2">
        <v>1467</v>
      </c>
      <c r="G1546" s="2">
        <v>446960</v>
      </c>
      <c r="H1546" s="2">
        <v>149325</v>
      </c>
      <c r="I1546" s="2">
        <v>47083</v>
      </c>
      <c r="J1546" s="2">
        <v>102242</v>
      </c>
      <c r="K1546" s="33">
        <v>1.434831087028814E-2</v>
      </c>
      <c r="L1546" s="2">
        <v>1359</v>
      </c>
      <c r="M1546" s="2">
        <v>362393</v>
      </c>
      <c r="N1546" s="2">
        <v>112970</v>
      </c>
      <c r="O1546" s="33">
        <v>1.2029742409489244E-2</v>
      </c>
      <c r="P1546" s="2">
        <v>1472</v>
      </c>
      <c r="Q1546" s="2">
        <v>393095</v>
      </c>
      <c r="R1546" s="2">
        <v>115405</v>
      </c>
      <c r="S1546" s="35">
        <v>1.2755079935877996E-2</v>
      </c>
      <c r="T1546" t="s">
        <v>4388</v>
      </c>
      <c r="U1546" t="s">
        <v>4388</v>
      </c>
      <c r="V1546" s="5" t="s">
        <v>4387</v>
      </c>
      <c r="W1546" s="5">
        <v>0</v>
      </c>
      <c r="X1546" s="4">
        <v>1.593230934410144E-3</v>
      </c>
      <c r="Y1546" s="6">
        <v>-5</v>
      </c>
      <c r="Z1546" s="4">
        <v>7.2533752638875154E-4</v>
      </c>
      <c r="AA1546" s="5">
        <v>1827</v>
      </c>
      <c r="AC1546" s="16" t="str">
        <f t="shared" si="144"/>
        <v/>
      </c>
      <c r="AD1546" s="16" t="str">
        <f t="shared" si="145"/>
        <v/>
      </c>
      <c r="AE1546" s="16" t="str">
        <f t="shared" si="146"/>
        <v/>
      </c>
      <c r="AF1546" s="16" t="str">
        <f t="shared" si="147"/>
        <v/>
      </c>
      <c r="AG1546" s="16">
        <f t="shared" si="148"/>
        <v>1.434831087028814E-2</v>
      </c>
      <c r="AH1546" s="16" t="str">
        <f t="shared" si="149"/>
        <v/>
      </c>
      <c r="AI1546" s="17" t="str">
        <f>IF('Peer Comparison Tool'!$D$11="NR","",IF($C1546='Peer Comparison Tool'!$D$9,COUNT('ALLL &lt;50B Database'!$AI$1:AI1545)+1,""))</f>
        <v/>
      </c>
    </row>
    <row r="1547" spans="1:35" x14ac:dyDescent="0.25">
      <c r="A1547" t="s">
        <v>1453</v>
      </c>
      <c r="B1547">
        <v>2642598</v>
      </c>
      <c r="C1547" s="5" t="s">
        <v>4128</v>
      </c>
      <c r="D1547" s="5" t="s">
        <v>4387</v>
      </c>
      <c r="E1547" s="5" t="s">
        <v>4388</v>
      </c>
      <c r="F1547" s="2">
        <v>2341</v>
      </c>
      <c r="G1547" s="2">
        <v>446702</v>
      </c>
      <c r="H1547" s="2">
        <v>290926</v>
      </c>
      <c r="I1547" s="2">
        <v>95511</v>
      </c>
      <c r="J1547" s="2">
        <v>195415</v>
      </c>
      <c r="K1547" s="33">
        <v>1.1979633088555127E-2</v>
      </c>
      <c r="L1547" s="2">
        <v>2139</v>
      </c>
      <c r="M1547" s="2">
        <v>353466</v>
      </c>
      <c r="N1547" s="2">
        <v>200203</v>
      </c>
      <c r="O1547" s="33">
        <v>1.0684155582084185E-2</v>
      </c>
      <c r="P1547" s="2">
        <v>2218</v>
      </c>
      <c r="Q1547" s="2">
        <v>367956</v>
      </c>
      <c r="R1547" s="2">
        <v>207081</v>
      </c>
      <c r="S1547" s="35">
        <v>1.0710784668801097E-2</v>
      </c>
      <c r="T1547" t="s">
        <v>4388</v>
      </c>
      <c r="U1547" t="s">
        <v>4388</v>
      </c>
      <c r="V1547" s="5" t="s">
        <v>4387</v>
      </c>
      <c r="W1547" s="5">
        <v>0</v>
      </c>
      <c r="X1547" s="4">
        <v>1.2688484197540296E-3</v>
      </c>
      <c r="Y1547" s="6">
        <v>123</v>
      </c>
      <c r="Z1547" s="4">
        <v>2.6629086716911665E-5</v>
      </c>
      <c r="AA1547" s="5">
        <v>2935</v>
      </c>
      <c r="AC1547" s="16" t="str">
        <f t="shared" si="144"/>
        <v/>
      </c>
      <c r="AD1547" s="16" t="str">
        <f t="shared" si="145"/>
        <v/>
      </c>
      <c r="AE1547" s="16" t="str">
        <f t="shared" si="146"/>
        <v/>
      </c>
      <c r="AF1547" s="16" t="str">
        <f t="shared" si="147"/>
        <v/>
      </c>
      <c r="AG1547" s="16">
        <f t="shared" si="148"/>
        <v>1.1979633088555127E-2</v>
      </c>
      <c r="AH1547" s="16" t="str">
        <f t="shared" si="149"/>
        <v/>
      </c>
      <c r="AI1547" s="17" t="str">
        <f>IF('Peer Comparison Tool'!$D$11="NR","",IF($C1547='Peer Comparison Tool'!$D$9,COUNT('ALLL &lt;50B Database'!$AI$1:AI1546)+1,""))</f>
        <v/>
      </c>
    </row>
    <row r="1548" spans="1:35" x14ac:dyDescent="0.25">
      <c r="A1548" t="s">
        <v>1422</v>
      </c>
      <c r="B1548">
        <v>1014853</v>
      </c>
      <c r="C1548" s="5" t="s">
        <v>1389</v>
      </c>
      <c r="D1548" s="5" t="s">
        <v>4390</v>
      </c>
      <c r="E1548" s="5" t="s">
        <v>4388</v>
      </c>
      <c r="F1548" s="2">
        <v>2531</v>
      </c>
      <c r="G1548" s="2">
        <v>445967</v>
      </c>
      <c r="H1548" s="2">
        <v>235379</v>
      </c>
      <c r="I1548" s="2">
        <v>23020</v>
      </c>
      <c r="J1548" s="2">
        <v>212359</v>
      </c>
      <c r="K1548" s="33">
        <v>1.191849650827137E-2</v>
      </c>
      <c r="L1548" s="2">
        <v>2403</v>
      </c>
      <c r="M1548" s="2">
        <v>380175</v>
      </c>
      <c r="N1548" s="2">
        <v>211861</v>
      </c>
      <c r="O1548" s="33">
        <v>1.1342342384865549E-2</v>
      </c>
      <c r="P1548" s="2">
        <v>2452</v>
      </c>
      <c r="Q1548" s="2">
        <v>393070</v>
      </c>
      <c r="R1548" s="2">
        <v>210451</v>
      </c>
      <c r="S1548" s="35">
        <v>1.1651168205425491E-2</v>
      </c>
      <c r="T1548" t="s">
        <v>4388</v>
      </c>
      <c r="U1548" t="s">
        <v>4388</v>
      </c>
      <c r="V1548" s="5" t="s">
        <v>4390</v>
      </c>
      <c r="W1548" s="5">
        <v>0</v>
      </c>
      <c r="X1548" s="4">
        <v>2.6732830284587929E-4</v>
      </c>
      <c r="Y1548" s="6">
        <v>79</v>
      </c>
      <c r="Z1548" s="4">
        <v>3.0882582055994159E-4</v>
      </c>
      <c r="AA1548" s="5">
        <v>2966</v>
      </c>
      <c r="AC1548" s="16" t="str">
        <f t="shared" si="144"/>
        <v/>
      </c>
      <c r="AD1548" s="16" t="str">
        <f t="shared" si="145"/>
        <v/>
      </c>
      <c r="AE1548" s="16" t="str">
        <f t="shared" si="146"/>
        <v/>
      </c>
      <c r="AF1548" s="16" t="str">
        <f t="shared" si="147"/>
        <v/>
      </c>
      <c r="AG1548" s="16">
        <f t="shared" si="148"/>
        <v>1.191849650827137E-2</v>
      </c>
      <c r="AH1548" s="16" t="str">
        <f t="shared" si="149"/>
        <v/>
      </c>
      <c r="AI1548" s="17" t="str">
        <f>IF('Peer Comparison Tool'!$D$11="NR","",IF($C1548='Peer Comparison Tool'!$D$9,COUNT('ALLL &lt;50B Database'!$AI$1:AI1547)+1,""))</f>
        <v/>
      </c>
    </row>
    <row r="1549" spans="1:35" x14ac:dyDescent="0.25">
      <c r="A1549" t="s">
        <v>1034</v>
      </c>
      <c r="B1549">
        <v>660271</v>
      </c>
      <c r="C1549" s="5" t="s">
        <v>926</v>
      </c>
      <c r="D1549" s="5" t="s">
        <v>4390</v>
      </c>
      <c r="E1549" s="5" t="s">
        <v>4388</v>
      </c>
      <c r="F1549" s="2">
        <v>2513</v>
      </c>
      <c r="G1549" s="2">
        <v>445774</v>
      </c>
      <c r="H1549" s="2">
        <v>212763</v>
      </c>
      <c r="I1549" s="2">
        <v>27462</v>
      </c>
      <c r="J1549" s="2">
        <v>185301</v>
      </c>
      <c r="K1549" s="33">
        <v>1.3561718501249318E-2</v>
      </c>
      <c r="L1549" s="2">
        <v>2223</v>
      </c>
      <c r="M1549" s="2">
        <v>362615</v>
      </c>
      <c r="N1549" s="2">
        <v>202048</v>
      </c>
      <c r="O1549" s="33">
        <v>1.1002336078555591E-2</v>
      </c>
      <c r="P1549" s="2">
        <v>2385</v>
      </c>
      <c r="Q1549" s="2">
        <v>344197</v>
      </c>
      <c r="R1549" s="2">
        <v>194800</v>
      </c>
      <c r="S1549" s="35">
        <v>1.2243326488706366E-2</v>
      </c>
      <c r="T1549" t="s">
        <v>4388</v>
      </c>
      <c r="U1549" t="s">
        <v>4388</v>
      </c>
      <c r="V1549" s="5" t="s">
        <v>4390</v>
      </c>
      <c r="W1549" s="5">
        <v>0</v>
      </c>
      <c r="X1549" s="4">
        <v>1.3183920125429526E-3</v>
      </c>
      <c r="Y1549" s="6">
        <v>128</v>
      </c>
      <c r="Z1549" s="4">
        <v>1.2409904101507753E-3</v>
      </c>
      <c r="AA1549" s="5">
        <v>2173</v>
      </c>
      <c r="AC1549" s="16" t="str">
        <f t="shared" si="144"/>
        <v/>
      </c>
      <c r="AD1549" s="16" t="str">
        <f t="shared" si="145"/>
        <v/>
      </c>
      <c r="AE1549" s="16" t="str">
        <f t="shared" si="146"/>
        <v/>
      </c>
      <c r="AF1549" s="16" t="str">
        <f t="shared" si="147"/>
        <v/>
      </c>
      <c r="AG1549" s="16">
        <f t="shared" si="148"/>
        <v>1.3561718501249318E-2</v>
      </c>
      <c r="AH1549" s="16" t="str">
        <f t="shared" si="149"/>
        <v/>
      </c>
      <c r="AI1549" s="17" t="str">
        <f>IF('Peer Comparison Tool'!$D$11="NR","",IF($C1549='Peer Comparison Tool'!$D$9,COUNT('ALLL &lt;50B Database'!$AI$1:AI1548)+1,""))</f>
        <v/>
      </c>
    </row>
    <row r="1550" spans="1:35" x14ac:dyDescent="0.25">
      <c r="A1550" t="s">
        <v>1420</v>
      </c>
      <c r="B1550">
        <v>483751</v>
      </c>
      <c r="C1550" s="5" t="s">
        <v>1389</v>
      </c>
      <c r="D1550" s="5" t="s">
        <v>4390</v>
      </c>
      <c r="E1550" s="5" t="s">
        <v>4388</v>
      </c>
      <c r="F1550" s="2">
        <v>3153</v>
      </c>
      <c r="G1550" s="2">
        <v>445715</v>
      </c>
      <c r="H1550" s="2">
        <v>289901</v>
      </c>
      <c r="I1550" s="2">
        <v>9294</v>
      </c>
      <c r="J1550" s="2">
        <v>280607</v>
      </c>
      <c r="K1550" s="33">
        <v>1.12363554722441E-2</v>
      </c>
      <c r="L1550" s="2">
        <v>2976</v>
      </c>
      <c r="M1550" s="2">
        <v>399161</v>
      </c>
      <c r="N1550" s="2">
        <v>287175</v>
      </c>
      <c r="O1550" s="33">
        <v>1.0363019065030035E-2</v>
      </c>
      <c r="P1550" s="2">
        <v>3033</v>
      </c>
      <c r="Q1550" s="2">
        <v>414858</v>
      </c>
      <c r="R1550" s="2">
        <v>282538</v>
      </c>
      <c r="S1550" s="35">
        <v>1.0734839207469437E-2</v>
      </c>
      <c r="T1550" t="s">
        <v>4388</v>
      </c>
      <c r="U1550" t="s">
        <v>4388</v>
      </c>
      <c r="V1550" s="5" t="s">
        <v>4390</v>
      </c>
      <c r="W1550" s="5">
        <v>0</v>
      </c>
      <c r="X1550" s="4">
        <v>5.0151626477466273E-4</v>
      </c>
      <c r="Y1550" s="6">
        <v>120</v>
      </c>
      <c r="Z1550" s="4">
        <v>3.7182014243940242E-4</v>
      </c>
      <c r="AA1550" s="5">
        <v>3274</v>
      </c>
      <c r="AC1550" s="16" t="str">
        <f t="shared" si="144"/>
        <v/>
      </c>
      <c r="AD1550" s="16" t="str">
        <f t="shared" si="145"/>
        <v/>
      </c>
      <c r="AE1550" s="16" t="str">
        <f t="shared" si="146"/>
        <v/>
      </c>
      <c r="AF1550" s="16" t="str">
        <f t="shared" si="147"/>
        <v/>
      </c>
      <c r="AG1550" s="16">
        <f t="shared" si="148"/>
        <v>1.12363554722441E-2</v>
      </c>
      <c r="AH1550" s="16" t="str">
        <f t="shared" si="149"/>
        <v/>
      </c>
      <c r="AI1550" s="17" t="str">
        <f>IF('Peer Comparison Tool'!$D$11="NR","",IF($C1550='Peer Comparison Tool'!$D$9,COUNT('ALLL &lt;50B Database'!$AI$1:AI1549)+1,""))</f>
        <v/>
      </c>
    </row>
    <row r="1551" spans="1:35" x14ac:dyDescent="0.25">
      <c r="A1551" t="s">
        <v>2074</v>
      </c>
      <c r="B1551">
        <v>1015850</v>
      </c>
      <c r="C1551" s="5" t="s">
        <v>2041</v>
      </c>
      <c r="D1551" s="5" t="s">
        <v>4387</v>
      </c>
      <c r="E1551" s="5" t="s">
        <v>4388</v>
      </c>
      <c r="F1551" s="2">
        <v>4312</v>
      </c>
      <c r="G1551" s="2">
        <v>444533</v>
      </c>
      <c r="H1551" s="2">
        <v>305427</v>
      </c>
      <c r="I1551" s="2">
        <v>33251</v>
      </c>
      <c r="J1551" s="2">
        <v>272176</v>
      </c>
      <c r="K1551" s="33">
        <v>1.5842690024102053E-2</v>
      </c>
      <c r="L1551" s="2">
        <v>3925</v>
      </c>
      <c r="M1551" s="2">
        <v>376074</v>
      </c>
      <c r="N1551" s="2">
        <v>277178</v>
      </c>
      <c r="O1551" s="33">
        <v>1.4160575514651235E-2</v>
      </c>
      <c r="P1551" s="2">
        <v>4019</v>
      </c>
      <c r="Q1551" s="2">
        <v>386974</v>
      </c>
      <c r="R1551" s="2">
        <v>282229</v>
      </c>
      <c r="S1551" s="35">
        <v>1.4240209191826496E-2</v>
      </c>
      <c r="T1551" t="s">
        <v>4388</v>
      </c>
      <c r="U1551" t="s">
        <v>4388</v>
      </c>
      <c r="V1551" s="5" t="s">
        <v>4387</v>
      </c>
      <c r="W1551" s="5">
        <v>0</v>
      </c>
      <c r="X1551" s="4">
        <v>1.6024808322755574E-3</v>
      </c>
      <c r="Y1551" s="6">
        <v>293</v>
      </c>
      <c r="Z1551" s="4">
        <v>7.9633677175261139E-5</v>
      </c>
      <c r="AA1551" s="5">
        <v>1321</v>
      </c>
      <c r="AC1551" s="16" t="str">
        <f t="shared" si="144"/>
        <v/>
      </c>
      <c r="AD1551" s="16" t="str">
        <f t="shared" si="145"/>
        <v/>
      </c>
      <c r="AE1551" s="16" t="str">
        <f t="shared" si="146"/>
        <v/>
      </c>
      <c r="AF1551" s="16" t="str">
        <f t="shared" si="147"/>
        <v/>
      </c>
      <c r="AG1551" s="16">
        <f t="shared" si="148"/>
        <v>1.5842690024102053E-2</v>
      </c>
      <c r="AH1551" s="16" t="str">
        <f t="shared" si="149"/>
        <v/>
      </c>
      <c r="AI1551" s="17" t="str">
        <f>IF('Peer Comparison Tool'!$D$11="NR","",IF($C1551='Peer Comparison Tool'!$D$9,COUNT('ALLL &lt;50B Database'!$AI$1:AI1550)+1,""))</f>
        <v/>
      </c>
    </row>
    <row r="1552" spans="1:35" x14ac:dyDescent="0.25">
      <c r="A1552" t="s">
        <v>3832</v>
      </c>
      <c r="B1552">
        <v>3472046</v>
      </c>
      <c r="C1552" s="5" t="s">
        <v>3704</v>
      </c>
      <c r="D1552" s="5" t="s">
        <v>4390</v>
      </c>
      <c r="E1552" s="5" t="s">
        <v>4388</v>
      </c>
      <c r="F1552" s="2">
        <v>2595</v>
      </c>
      <c r="G1552" s="2">
        <v>443848</v>
      </c>
      <c r="H1552" s="2">
        <v>328835</v>
      </c>
      <c r="I1552" s="2">
        <v>30621</v>
      </c>
      <c r="J1552" s="2">
        <v>298214</v>
      </c>
      <c r="K1552" s="33">
        <v>8.7018047442440662E-3</v>
      </c>
      <c r="L1552" s="2">
        <v>1628</v>
      </c>
      <c r="M1552" s="2">
        <v>362484</v>
      </c>
      <c r="N1552" s="2">
        <v>290465</v>
      </c>
      <c r="O1552" s="33">
        <v>5.6048060867918683E-3</v>
      </c>
      <c r="P1552" s="2">
        <v>2080</v>
      </c>
      <c r="Q1552" s="2">
        <v>395587</v>
      </c>
      <c r="R1552" s="2">
        <v>298790</v>
      </c>
      <c r="S1552" s="35">
        <v>6.9614110244653436E-3</v>
      </c>
      <c r="T1552" t="s">
        <v>4388</v>
      </c>
      <c r="U1552" t="s">
        <v>4388</v>
      </c>
      <c r="V1552" s="5" t="s">
        <v>4390</v>
      </c>
      <c r="W1552" s="5">
        <v>0</v>
      </c>
      <c r="X1552" s="4">
        <v>1.7403937197787225E-3</v>
      </c>
      <c r="Y1552" s="6">
        <v>515</v>
      </c>
      <c r="Z1552" s="4">
        <v>1.3566049376734753E-3</v>
      </c>
      <c r="AA1552" s="5">
        <v>4158</v>
      </c>
      <c r="AC1552" s="16" t="str">
        <f t="shared" si="144"/>
        <v/>
      </c>
      <c r="AD1552" s="16" t="str">
        <f t="shared" si="145"/>
        <v/>
      </c>
      <c r="AE1552" s="16" t="str">
        <f t="shared" si="146"/>
        <v/>
      </c>
      <c r="AF1552" s="16" t="str">
        <f t="shared" si="147"/>
        <v/>
      </c>
      <c r="AG1552" s="16">
        <f t="shared" si="148"/>
        <v>8.7018047442440662E-3</v>
      </c>
      <c r="AH1552" s="16" t="str">
        <f t="shared" si="149"/>
        <v/>
      </c>
      <c r="AI1552" s="17" t="str">
        <f>IF('Peer Comparison Tool'!$D$11="NR","",IF($C1552='Peer Comparison Tool'!$D$9,COUNT('ALLL &lt;50B Database'!$AI$1:AI1551)+1,""))</f>
        <v/>
      </c>
    </row>
    <row r="1553" spans="1:35" x14ac:dyDescent="0.25">
      <c r="A1553" t="s">
        <v>4370</v>
      </c>
      <c r="B1553">
        <v>3412417</v>
      </c>
      <c r="C1553" s="5" t="s">
        <v>4362</v>
      </c>
      <c r="D1553" s="5" t="s">
        <v>4390</v>
      </c>
      <c r="E1553" s="5" t="s">
        <v>4388</v>
      </c>
      <c r="F1553" s="2">
        <v>5136</v>
      </c>
      <c r="G1553" s="2">
        <v>443327</v>
      </c>
      <c r="H1553" s="2">
        <v>305352</v>
      </c>
      <c r="I1553" s="2">
        <v>46993</v>
      </c>
      <c r="J1553" s="2">
        <v>258359</v>
      </c>
      <c r="K1553" s="33">
        <v>1.9879315216423658E-2</v>
      </c>
      <c r="L1553" s="2">
        <v>4220</v>
      </c>
      <c r="M1553" s="2">
        <v>342417</v>
      </c>
      <c r="N1553" s="2">
        <v>257256</v>
      </c>
      <c r="O1553" s="33">
        <v>1.6403893398015984E-2</v>
      </c>
      <c r="P1553" s="2">
        <v>4588</v>
      </c>
      <c r="Q1553" s="2">
        <v>353462</v>
      </c>
      <c r="R1553" s="2">
        <v>265592</v>
      </c>
      <c r="S1553" s="35">
        <v>1.7274616705322449E-2</v>
      </c>
      <c r="T1553" t="s">
        <v>4388</v>
      </c>
      <c r="U1553" t="s">
        <v>4388</v>
      </c>
      <c r="V1553" s="5" t="s">
        <v>4390</v>
      </c>
      <c r="W1553" s="5">
        <v>0</v>
      </c>
      <c r="X1553" s="4">
        <v>2.604698511101209E-3</v>
      </c>
      <c r="Y1553" s="6">
        <v>548</v>
      </c>
      <c r="Z1553" s="4">
        <v>8.7072330730646533E-4</v>
      </c>
      <c r="AA1553" s="5">
        <v>574</v>
      </c>
      <c r="AC1553" s="16" t="str">
        <f t="shared" si="144"/>
        <v/>
      </c>
      <c r="AD1553" s="16" t="str">
        <f t="shared" si="145"/>
        <v/>
      </c>
      <c r="AE1553" s="16" t="str">
        <f t="shared" si="146"/>
        <v/>
      </c>
      <c r="AF1553" s="16" t="str">
        <f t="shared" si="147"/>
        <v/>
      </c>
      <c r="AG1553" s="16">
        <f t="shared" si="148"/>
        <v>1.9879315216423658E-2</v>
      </c>
      <c r="AH1553" s="16" t="str">
        <f t="shared" si="149"/>
        <v/>
      </c>
      <c r="AI1553" s="17" t="str">
        <f>IF('Peer Comparison Tool'!$D$11="NR","",IF($C1553='Peer Comparison Tool'!$D$9,COUNT('ALLL &lt;50B Database'!$AI$1:AI1552)+1,""))</f>
        <v/>
      </c>
    </row>
    <row r="1554" spans="1:35" x14ac:dyDescent="0.25">
      <c r="A1554" t="s">
        <v>3450</v>
      </c>
      <c r="B1554">
        <v>978622</v>
      </c>
      <c r="C1554" s="5" t="s">
        <v>3374</v>
      </c>
      <c r="D1554" s="5" t="s">
        <v>4390</v>
      </c>
      <c r="E1554" s="5" t="s">
        <v>4388</v>
      </c>
      <c r="F1554" s="2">
        <v>2677</v>
      </c>
      <c r="G1554" s="2">
        <v>442566</v>
      </c>
      <c r="H1554" s="2">
        <v>294817</v>
      </c>
      <c r="I1554" s="2">
        <v>15093</v>
      </c>
      <c r="J1554" s="2">
        <v>279724</v>
      </c>
      <c r="K1554" s="33">
        <v>9.5701477170353627E-3</v>
      </c>
      <c r="L1554" s="2">
        <v>2576</v>
      </c>
      <c r="M1554" s="2">
        <v>407656</v>
      </c>
      <c r="N1554" s="2">
        <v>270100</v>
      </c>
      <c r="O1554" s="33">
        <v>9.5372084413180309E-3</v>
      </c>
      <c r="P1554" s="2">
        <v>2589</v>
      </c>
      <c r="Q1554" s="2">
        <v>421029</v>
      </c>
      <c r="R1554" s="2">
        <v>276762</v>
      </c>
      <c r="S1554" s="35">
        <v>9.3546079302794464E-3</v>
      </c>
      <c r="T1554" t="s">
        <v>4388</v>
      </c>
      <c r="U1554" t="s">
        <v>4388</v>
      </c>
      <c r="V1554" s="5" t="s">
        <v>4390</v>
      </c>
      <c r="W1554" s="5">
        <v>0</v>
      </c>
      <c r="X1554" s="4">
        <v>2.1553978675591633E-4</v>
      </c>
      <c r="Y1554" s="6">
        <v>88</v>
      </c>
      <c r="Z1554" s="4">
        <v>-1.8260051103858449E-4</v>
      </c>
      <c r="AA1554" s="5">
        <v>3930</v>
      </c>
      <c r="AC1554" s="16" t="str">
        <f t="shared" si="144"/>
        <v/>
      </c>
      <c r="AD1554" s="16" t="str">
        <f t="shared" si="145"/>
        <v/>
      </c>
      <c r="AE1554" s="16" t="str">
        <f t="shared" si="146"/>
        <v/>
      </c>
      <c r="AF1554" s="16" t="str">
        <f t="shared" si="147"/>
        <v/>
      </c>
      <c r="AG1554" s="16">
        <f t="shared" si="148"/>
        <v>9.5701477170353627E-3</v>
      </c>
      <c r="AH1554" s="16" t="str">
        <f t="shared" si="149"/>
        <v/>
      </c>
      <c r="AI1554" s="17" t="str">
        <f>IF('Peer Comparison Tool'!$D$11="NR","",IF($C1554='Peer Comparison Tool'!$D$9,COUNT('ALLL &lt;50B Database'!$AI$1:AI1553)+1,""))</f>
        <v/>
      </c>
    </row>
    <row r="1555" spans="1:35" x14ac:dyDescent="0.25">
      <c r="A1555" t="s">
        <v>1876</v>
      </c>
      <c r="B1555">
        <v>418100</v>
      </c>
      <c r="C1555" s="5" t="s">
        <v>1795</v>
      </c>
      <c r="D1555" s="5" t="s">
        <v>4390</v>
      </c>
      <c r="E1555" s="5" t="s">
        <v>4388</v>
      </c>
      <c r="F1555" s="2">
        <v>3318</v>
      </c>
      <c r="G1555" s="2">
        <v>441904</v>
      </c>
      <c r="H1555" s="2">
        <v>297926</v>
      </c>
      <c r="I1555" s="2">
        <v>19867</v>
      </c>
      <c r="J1555" s="2">
        <v>278059</v>
      </c>
      <c r="K1555" s="33">
        <v>1.1932719314965529E-2</v>
      </c>
      <c r="L1555" s="2">
        <v>3186</v>
      </c>
      <c r="M1555" s="2">
        <v>377620</v>
      </c>
      <c r="N1555" s="2">
        <v>286106</v>
      </c>
      <c r="O1555" s="33">
        <v>1.1135732910180144E-2</v>
      </c>
      <c r="P1555" s="2">
        <v>3260</v>
      </c>
      <c r="Q1555" s="2">
        <v>383164</v>
      </c>
      <c r="R1555" s="2">
        <v>286101</v>
      </c>
      <c r="S1555" s="35">
        <v>1.1394577439435723E-2</v>
      </c>
      <c r="T1555" t="s">
        <v>4388</v>
      </c>
      <c r="U1555" t="s">
        <v>4388</v>
      </c>
      <c r="V1555" s="5" t="s">
        <v>4390</v>
      </c>
      <c r="W1555" s="5">
        <v>0</v>
      </c>
      <c r="X1555" s="4">
        <v>5.3814187552980557E-4</v>
      </c>
      <c r="Y1555" s="6">
        <v>58</v>
      </c>
      <c r="Z1555" s="4">
        <v>2.5884452925557973E-4</v>
      </c>
      <c r="AA1555" s="5">
        <v>2960</v>
      </c>
      <c r="AC1555" s="16" t="str">
        <f t="shared" si="144"/>
        <v/>
      </c>
      <c r="AD1555" s="16" t="str">
        <f t="shared" si="145"/>
        <v/>
      </c>
      <c r="AE1555" s="16" t="str">
        <f t="shared" si="146"/>
        <v/>
      </c>
      <c r="AF1555" s="16" t="str">
        <f t="shared" si="147"/>
        <v/>
      </c>
      <c r="AG1555" s="16">
        <f t="shared" si="148"/>
        <v>1.1932719314965529E-2</v>
      </c>
      <c r="AH1555" s="16" t="str">
        <f t="shared" si="149"/>
        <v/>
      </c>
      <c r="AI1555" s="17" t="str">
        <f>IF('Peer Comparison Tool'!$D$11="NR","",IF($C1555='Peer Comparison Tool'!$D$9,COUNT('ALLL &lt;50B Database'!$AI$1:AI1554)+1,""))</f>
        <v/>
      </c>
    </row>
    <row r="1556" spans="1:35" x14ac:dyDescent="0.25">
      <c r="A1556" t="s">
        <v>4122</v>
      </c>
      <c r="B1556">
        <v>173306</v>
      </c>
      <c r="C1556" s="5" t="s">
        <v>4118</v>
      </c>
      <c r="D1556" s="5" t="s">
        <v>4387</v>
      </c>
      <c r="E1556" s="5" t="s">
        <v>4388</v>
      </c>
      <c r="F1556" s="2">
        <v>3039</v>
      </c>
      <c r="G1556" s="2">
        <v>441681</v>
      </c>
      <c r="H1556" s="2">
        <v>274593</v>
      </c>
      <c r="I1556" s="2">
        <v>25940</v>
      </c>
      <c r="J1556" s="2">
        <v>248653</v>
      </c>
      <c r="K1556" s="33">
        <v>1.2221851334992942E-2</v>
      </c>
      <c r="L1556" s="2">
        <v>2548</v>
      </c>
      <c r="M1556" s="2">
        <v>389872</v>
      </c>
      <c r="N1556" s="2">
        <v>266071</v>
      </c>
      <c r="O1556" s="33">
        <v>9.5763912639859287E-3</v>
      </c>
      <c r="P1556" s="2">
        <v>2841</v>
      </c>
      <c r="Q1556" s="2">
        <v>400640</v>
      </c>
      <c r="R1556" s="2">
        <v>262670</v>
      </c>
      <c r="S1556" s="35">
        <v>1.0815852590703164E-2</v>
      </c>
      <c r="T1556" t="s">
        <v>4388</v>
      </c>
      <c r="U1556" t="s">
        <v>4388</v>
      </c>
      <c r="V1556" s="5" t="s">
        <v>4387</v>
      </c>
      <c r="W1556" s="5">
        <v>0</v>
      </c>
      <c r="X1556" s="4">
        <v>1.4059987442897777E-3</v>
      </c>
      <c r="Y1556" s="6">
        <v>198</v>
      </c>
      <c r="Z1556" s="4">
        <v>1.2394613267172356E-3</v>
      </c>
      <c r="AA1556" s="5">
        <v>2825</v>
      </c>
      <c r="AC1556" s="16" t="str">
        <f t="shared" si="144"/>
        <v/>
      </c>
      <c r="AD1556" s="16" t="str">
        <f t="shared" si="145"/>
        <v/>
      </c>
      <c r="AE1556" s="16" t="str">
        <f t="shared" si="146"/>
        <v/>
      </c>
      <c r="AF1556" s="16" t="str">
        <f t="shared" si="147"/>
        <v/>
      </c>
      <c r="AG1556" s="16">
        <f t="shared" si="148"/>
        <v>1.2221851334992942E-2</v>
      </c>
      <c r="AH1556" s="16" t="str">
        <f t="shared" si="149"/>
        <v/>
      </c>
      <c r="AI1556" s="17" t="str">
        <f>IF('Peer Comparison Tool'!$D$11="NR","",IF($C1556='Peer Comparison Tool'!$D$9,COUNT('ALLL &lt;50B Database'!$AI$1:AI1555)+1,""))</f>
        <v/>
      </c>
    </row>
    <row r="1557" spans="1:35" x14ac:dyDescent="0.25">
      <c r="A1557" t="s">
        <v>4215</v>
      </c>
      <c r="B1557">
        <v>457752</v>
      </c>
      <c r="C1557" s="5" t="s">
        <v>4163</v>
      </c>
      <c r="D1557" s="5" t="s">
        <v>4390</v>
      </c>
      <c r="E1557" s="5" t="s">
        <v>4388</v>
      </c>
      <c r="F1557" s="2">
        <v>3067</v>
      </c>
      <c r="G1557" s="2">
        <v>441635</v>
      </c>
      <c r="H1557" s="2">
        <v>363213</v>
      </c>
      <c r="I1557" s="2">
        <v>46048</v>
      </c>
      <c r="J1557" s="2">
        <v>317165</v>
      </c>
      <c r="K1557" s="33">
        <v>9.6700455598820803E-3</v>
      </c>
      <c r="L1557" s="2">
        <v>2887</v>
      </c>
      <c r="M1557" s="2">
        <v>386378</v>
      </c>
      <c r="N1557" s="2">
        <v>307812</v>
      </c>
      <c r="O1557" s="33">
        <v>9.3791015295050222E-3</v>
      </c>
      <c r="P1557" s="2">
        <v>2977</v>
      </c>
      <c r="Q1557" s="2">
        <v>390140</v>
      </c>
      <c r="R1557" s="2">
        <v>309332</v>
      </c>
      <c r="S1557" s="35">
        <v>9.6239638963961059E-3</v>
      </c>
      <c r="T1557" t="s">
        <v>4388</v>
      </c>
      <c r="U1557" t="s">
        <v>4388</v>
      </c>
      <c r="V1557" s="5" t="s">
        <v>4390</v>
      </c>
      <c r="W1557" s="5">
        <v>0</v>
      </c>
      <c r="X1557" s="4">
        <v>4.6081663485974395E-5</v>
      </c>
      <c r="Y1557" s="6">
        <v>90</v>
      </c>
      <c r="Z1557" s="4">
        <v>2.4486236689108369E-4</v>
      </c>
      <c r="AA1557" s="5">
        <v>3900</v>
      </c>
      <c r="AC1557" s="16" t="str">
        <f t="shared" si="144"/>
        <v/>
      </c>
      <c r="AD1557" s="16" t="str">
        <f t="shared" si="145"/>
        <v/>
      </c>
      <c r="AE1557" s="16" t="str">
        <f t="shared" si="146"/>
        <v/>
      </c>
      <c r="AF1557" s="16" t="str">
        <f t="shared" si="147"/>
        <v/>
      </c>
      <c r="AG1557" s="16">
        <f t="shared" si="148"/>
        <v>9.6700455598820803E-3</v>
      </c>
      <c r="AH1557" s="16" t="str">
        <f t="shared" si="149"/>
        <v/>
      </c>
      <c r="AI1557" s="17" t="str">
        <f>IF('Peer Comparison Tool'!$D$11="NR","",IF($C1557='Peer Comparison Tool'!$D$9,COUNT('ALLL &lt;50B Database'!$AI$1:AI1556)+1,""))</f>
        <v/>
      </c>
    </row>
    <row r="1558" spans="1:35" x14ac:dyDescent="0.25">
      <c r="A1558" t="s">
        <v>3247</v>
      </c>
      <c r="B1558">
        <v>262059</v>
      </c>
      <c r="C1558" s="5" t="s">
        <v>3209</v>
      </c>
      <c r="D1558" s="5" t="s">
        <v>4390</v>
      </c>
      <c r="E1558" s="5" t="s">
        <v>4388</v>
      </c>
      <c r="F1558" s="2">
        <v>6048</v>
      </c>
      <c r="G1558" s="2">
        <v>441425</v>
      </c>
      <c r="H1558" s="2">
        <v>355423</v>
      </c>
      <c r="I1558" s="2">
        <v>27697</v>
      </c>
      <c r="J1558" s="2">
        <v>327726</v>
      </c>
      <c r="K1558" s="33">
        <v>1.845444059976932E-2</v>
      </c>
      <c r="L1558" s="2">
        <v>4947</v>
      </c>
      <c r="M1558" s="2">
        <v>404630</v>
      </c>
      <c r="N1558" s="2">
        <v>324110</v>
      </c>
      <c r="O1558" s="33">
        <v>1.5263336521551325E-2</v>
      </c>
      <c r="P1558" s="2">
        <v>5152</v>
      </c>
      <c r="Q1558" s="2">
        <v>403587</v>
      </c>
      <c r="R1558" s="2">
        <v>334052</v>
      </c>
      <c r="S1558" s="35">
        <v>1.5422748554117323E-2</v>
      </c>
      <c r="T1558" t="s">
        <v>4388</v>
      </c>
      <c r="U1558" t="s">
        <v>4388</v>
      </c>
      <c r="V1558" s="5" t="s">
        <v>4390</v>
      </c>
      <c r="W1558" s="5">
        <v>0</v>
      </c>
      <c r="X1558" s="4">
        <v>3.0316920456519968E-3</v>
      </c>
      <c r="Y1558" s="6">
        <v>896</v>
      </c>
      <c r="Z1558" s="4">
        <v>1.5941203256599791E-4</v>
      </c>
      <c r="AA1558" s="5">
        <v>763</v>
      </c>
      <c r="AC1558" s="16" t="str">
        <f t="shared" si="144"/>
        <v/>
      </c>
      <c r="AD1558" s="16" t="str">
        <f t="shared" si="145"/>
        <v/>
      </c>
      <c r="AE1558" s="16" t="str">
        <f t="shared" si="146"/>
        <v/>
      </c>
      <c r="AF1558" s="16" t="str">
        <f t="shared" si="147"/>
        <v/>
      </c>
      <c r="AG1558" s="16">
        <f t="shared" si="148"/>
        <v>1.845444059976932E-2</v>
      </c>
      <c r="AH1558" s="16" t="str">
        <f t="shared" si="149"/>
        <v/>
      </c>
      <c r="AI1558" s="17" t="str">
        <f>IF('Peer Comparison Tool'!$D$11="NR","",IF($C1558='Peer Comparison Tool'!$D$9,COUNT('ALLL &lt;50B Database'!$AI$1:AI1557)+1,""))</f>
        <v/>
      </c>
    </row>
    <row r="1559" spans="1:35" x14ac:dyDescent="0.25">
      <c r="A1559" t="s">
        <v>3452</v>
      </c>
      <c r="B1559">
        <v>597313</v>
      </c>
      <c r="C1559" s="5" t="s">
        <v>3374</v>
      </c>
      <c r="D1559" s="5" t="s">
        <v>4390</v>
      </c>
      <c r="E1559" s="5" t="s">
        <v>4388</v>
      </c>
      <c r="F1559" s="2">
        <v>3447</v>
      </c>
      <c r="G1559" s="2">
        <v>441213</v>
      </c>
      <c r="H1559" s="2">
        <v>270232</v>
      </c>
      <c r="I1559" s="2">
        <v>22705</v>
      </c>
      <c r="J1559" s="2">
        <v>247527</v>
      </c>
      <c r="K1559" s="33">
        <v>1.3925753554157727E-2</v>
      </c>
      <c r="L1559" s="2">
        <v>2779</v>
      </c>
      <c r="M1559" s="2">
        <v>401405</v>
      </c>
      <c r="N1559" s="2">
        <v>248941</v>
      </c>
      <c r="O1559" s="33">
        <v>1.116328768664061E-2</v>
      </c>
      <c r="P1559" s="2">
        <v>3144</v>
      </c>
      <c r="Q1559" s="2">
        <v>413012</v>
      </c>
      <c r="R1559" s="2">
        <v>256576</v>
      </c>
      <c r="S1559" s="35">
        <v>1.225367922175106E-2</v>
      </c>
      <c r="T1559" t="s">
        <v>4388</v>
      </c>
      <c r="U1559" t="s">
        <v>4388</v>
      </c>
      <c r="V1559" s="5" t="s">
        <v>4390</v>
      </c>
      <c r="W1559" s="5">
        <v>0</v>
      </c>
      <c r="X1559" s="4">
        <v>1.6720743324066673E-3</v>
      </c>
      <c r="Y1559" s="6">
        <v>303</v>
      </c>
      <c r="Z1559" s="4">
        <v>1.0903915351104503E-3</v>
      </c>
      <c r="AA1559" s="5">
        <v>2017</v>
      </c>
      <c r="AC1559" s="16" t="str">
        <f t="shared" si="144"/>
        <v/>
      </c>
      <c r="AD1559" s="16" t="str">
        <f t="shared" si="145"/>
        <v/>
      </c>
      <c r="AE1559" s="16" t="str">
        <f t="shared" si="146"/>
        <v/>
      </c>
      <c r="AF1559" s="16" t="str">
        <f t="shared" si="147"/>
        <v/>
      </c>
      <c r="AG1559" s="16">
        <f t="shared" si="148"/>
        <v>1.3925753554157727E-2</v>
      </c>
      <c r="AH1559" s="16" t="str">
        <f t="shared" si="149"/>
        <v/>
      </c>
      <c r="AI1559" s="17" t="str">
        <f>IF('Peer Comparison Tool'!$D$11="NR","",IF($C1559='Peer Comparison Tool'!$D$9,COUNT('ALLL &lt;50B Database'!$AI$1:AI1558)+1,""))</f>
        <v/>
      </c>
    </row>
    <row r="1560" spans="1:35" x14ac:dyDescent="0.25">
      <c r="A1560" t="s">
        <v>4220</v>
      </c>
      <c r="B1560">
        <v>2631172</v>
      </c>
      <c r="C1560" s="5" t="s">
        <v>4163</v>
      </c>
      <c r="D1560" s="5" t="s">
        <v>4387</v>
      </c>
      <c r="E1560" s="5" t="s">
        <v>4388</v>
      </c>
      <c r="F1560" s="2">
        <v>2819</v>
      </c>
      <c r="G1560" s="2">
        <v>440627</v>
      </c>
      <c r="H1560" s="2">
        <v>267890</v>
      </c>
      <c r="I1560" s="2">
        <v>41526</v>
      </c>
      <c r="J1560" s="2">
        <v>226364</v>
      </c>
      <c r="K1560" s="33">
        <v>1.2453393649166828E-2</v>
      </c>
      <c r="L1560" s="2">
        <v>2512</v>
      </c>
      <c r="M1560" s="2">
        <v>364809</v>
      </c>
      <c r="N1560" s="2">
        <v>218374</v>
      </c>
      <c r="O1560" s="33">
        <v>1.1503200930513706E-2</v>
      </c>
      <c r="P1560" s="2">
        <v>2567</v>
      </c>
      <c r="Q1560" s="2">
        <v>357334</v>
      </c>
      <c r="R1560" s="2">
        <v>218278</v>
      </c>
      <c r="S1560" s="35">
        <v>1.1760232364232768E-2</v>
      </c>
      <c r="T1560" t="s">
        <v>4388</v>
      </c>
      <c r="U1560" t="s">
        <v>4388</v>
      </c>
      <c r="V1560" s="5" t="s">
        <v>4387</v>
      </c>
      <c r="W1560" s="5">
        <v>0</v>
      </c>
      <c r="X1560" s="4">
        <v>6.9316128493406015E-4</v>
      </c>
      <c r="Y1560" s="6">
        <v>252</v>
      </c>
      <c r="Z1560" s="4">
        <v>2.5703143371906198E-4</v>
      </c>
      <c r="AA1560" s="5">
        <v>2729</v>
      </c>
      <c r="AC1560" s="16" t="str">
        <f t="shared" si="144"/>
        <v/>
      </c>
      <c r="AD1560" s="16" t="str">
        <f t="shared" si="145"/>
        <v/>
      </c>
      <c r="AE1560" s="16" t="str">
        <f t="shared" si="146"/>
        <v/>
      </c>
      <c r="AF1560" s="16" t="str">
        <f t="shared" si="147"/>
        <v/>
      </c>
      <c r="AG1560" s="16">
        <f t="shared" si="148"/>
        <v>1.2453393649166828E-2</v>
      </c>
      <c r="AH1560" s="16" t="str">
        <f t="shared" si="149"/>
        <v/>
      </c>
      <c r="AI1560" s="17" t="str">
        <f>IF('Peer Comparison Tool'!$D$11="NR","",IF($C1560='Peer Comparison Tool'!$D$9,COUNT('ALLL &lt;50B Database'!$AI$1:AI1559)+1,""))</f>
        <v/>
      </c>
    </row>
    <row r="1561" spans="1:35" x14ac:dyDescent="0.25">
      <c r="A1561" t="s">
        <v>1921</v>
      </c>
      <c r="B1561">
        <v>105026</v>
      </c>
      <c r="C1561" s="5" t="s">
        <v>1902</v>
      </c>
      <c r="D1561" s="5" t="s">
        <v>4390</v>
      </c>
      <c r="E1561" s="5" t="s">
        <v>4388</v>
      </c>
      <c r="F1561" s="2">
        <v>3599</v>
      </c>
      <c r="G1561" s="2">
        <v>440324</v>
      </c>
      <c r="H1561" s="2">
        <v>330532</v>
      </c>
      <c r="I1561" s="2">
        <v>16552</v>
      </c>
      <c r="J1561" s="2">
        <v>313980</v>
      </c>
      <c r="K1561" s="33">
        <v>1.1462513535894007E-2</v>
      </c>
      <c r="L1561" s="2">
        <v>3222</v>
      </c>
      <c r="M1561" s="2">
        <v>389485</v>
      </c>
      <c r="N1561" s="2">
        <v>334677</v>
      </c>
      <c r="O1561" s="33">
        <v>9.6271927858801176E-3</v>
      </c>
      <c r="P1561" s="2">
        <v>3442</v>
      </c>
      <c r="Q1561" s="2">
        <v>396961</v>
      </c>
      <c r="R1561" s="2">
        <v>329426</v>
      </c>
      <c r="S1561" s="35">
        <v>1.0448477047956142E-2</v>
      </c>
      <c r="T1561" t="s">
        <v>4388</v>
      </c>
      <c r="U1561" t="s">
        <v>4388</v>
      </c>
      <c r="V1561" s="5" t="s">
        <v>4390</v>
      </c>
      <c r="W1561" s="5">
        <v>0</v>
      </c>
      <c r="X1561" s="4">
        <v>1.0140364879378649E-3</v>
      </c>
      <c r="Y1561" s="6">
        <v>157</v>
      </c>
      <c r="Z1561" s="4">
        <v>8.2128426207602433E-4</v>
      </c>
      <c r="AA1561" s="5">
        <v>3168</v>
      </c>
      <c r="AC1561" s="16" t="str">
        <f t="shared" si="144"/>
        <v/>
      </c>
      <c r="AD1561" s="16" t="str">
        <f t="shared" si="145"/>
        <v/>
      </c>
      <c r="AE1561" s="16" t="str">
        <f t="shared" si="146"/>
        <v/>
      </c>
      <c r="AF1561" s="16" t="str">
        <f t="shared" si="147"/>
        <v/>
      </c>
      <c r="AG1561" s="16">
        <f t="shared" si="148"/>
        <v>1.1462513535894007E-2</v>
      </c>
      <c r="AH1561" s="16" t="str">
        <f t="shared" si="149"/>
        <v/>
      </c>
      <c r="AI1561" s="17" t="str">
        <f>IF('Peer Comparison Tool'!$D$11="NR","",IF($C1561='Peer Comparison Tool'!$D$9,COUNT('ALLL &lt;50B Database'!$AI$1:AI1560)+1,""))</f>
        <v/>
      </c>
    </row>
    <row r="1562" spans="1:35" x14ac:dyDescent="0.25">
      <c r="A1562" t="s">
        <v>1992</v>
      </c>
      <c r="B1562">
        <v>643340</v>
      </c>
      <c r="C1562" s="5" t="s">
        <v>1963</v>
      </c>
      <c r="D1562" s="5" t="s">
        <v>4387</v>
      </c>
      <c r="E1562" s="5" t="s">
        <v>4388</v>
      </c>
      <c r="F1562" s="2">
        <v>1871</v>
      </c>
      <c r="G1562" s="2">
        <v>440267</v>
      </c>
      <c r="H1562" s="2">
        <v>242991</v>
      </c>
      <c r="I1562" s="2">
        <v>61211</v>
      </c>
      <c r="J1562" s="2">
        <v>181780</v>
      </c>
      <c r="K1562" s="33">
        <v>1.0292661458906371E-2</v>
      </c>
      <c r="L1562" s="2">
        <v>1574</v>
      </c>
      <c r="M1562" s="2">
        <v>373854</v>
      </c>
      <c r="N1562" s="2">
        <v>181340</v>
      </c>
      <c r="O1562" s="33">
        <v>8.6798279475019304E-3</v>
      </c>
      <c r="P1562" s="2">
        <v>1662</v>
      </c>
      <c r="Q1562" s="2">
        <v>373245</v>
      </c>
      <c r="R1562" s="2">
        <v>186655</v>
      </c>
      <c r="S1562" s="35">
        <v>8.9041279365674637E-3</v>
      </c>
      <c r="T1562" t="s">
        <v>4388</v>
      </c>
      <c r="U1562" t="s">
        <v>4388</v>
      </c>
      <c r="V1562" s="5" t="s">
        <v>4387</v>
      </c>
      <c r="W1562" s="5">
        <v>0</v>
      </c>
      <c r="X1562" s="4">
        <v>1.3885335223389073E-3</v>
      </c>
      <c r="Y1562" s="6">
        <v>209</v>
      </c>
      <c r="Z1562" s="4">
        <v>2.2429998906553332E-4</v>
      </c>
      <c r="AA1562" s="5">
        <v>3675</v>
      </c>
      <c r="AC1562" s="16" t="str">
        <f t="shared" si="144"/>
        <v/>
      </c>
      <c r="AD1562" s="16" t="str">
        <f t="shared" si="145"/>
        <v/>
      </c>
      <c r="AE1562" s="16" t="str">
        <f t="shared" si="146"/>
        <v/>
      </c>
      <c r="AF1562" s="16" t="str">
        <f t="shared" si="147"/>
        <v/>
      </c>
      <c r="AG1562" s="16">
        <f t="shared" si="148"/>
        <v>1.0292661458906371E-2</v>
      </c>
      <c r="AH1562" s="16" t="str">
        <f t="shared" si="149"/>
        <v/>
      </c>
      <c r="AI1562" s="17" t="str">
        <f>IF('Peer Comparison Tool'!$D$11="NR","",IF($C1562='Peer Comparison Tool'!$D$9,COUNT('ALLL &lt;50B Database'!$AI$1:AI1561)+1,""))</f>
        <v/>
      </c>
    </row>
    <row r="1563" spans="1:35" x14ac:dyDescent="0.25">
      <c r="A1563" t="s">
        <v>102</v>
      </c>
      <c r="B1563">
        <v>129910</v>
      </c>
      <c r="C1563" s="5" t="s">
        <v>1578</v>
      </c>
      <c r="D1563" s="5" t="s">
        <v>4390</v>
      </c>
      <c r="E1563" s="5" t="s">
        <v>4388</v>
      </c>
      <c r="F1563" s="2">
        <v>4152</v>
      </c>
      <c r="G1563" s="2">
        <v>439760</v>
      </c>
      <c r="H1563" s="2">
        <v>347364</v>
      </c>
      <c r="I1563" s="2">
        <v>15968</v>
      </c>
      <c r="J1563" s="2">
        <v>331396</v>
      </c>
      <c r="K1563" s="33">
        <v>1.2528817487235815E-2</v>
      </c>
      <c r="L1563" s="2">
        <v>4039</v>
      </c>
      <c r="M1563" s="2">
        <v>416824</v>
      </c>
      <c r="N1563" s="2">
        <v>336480</v>
      </c>
      <c r="O1563" s="33">
        <v>1.2003685211602473E-2</v>
      </c>
      <c r="P1563" s="2">
        <v>4111</v>
      </c>
      <c r="Q1563" s="2">
        <v>410666</v>
      </c>
      <c r="R1563" s="2">
        <v>339157</v>
      </c>
      <c r="S1563" s="35">
        <v>1.2121229990830205E-2</v>
      </c>
      <c r="T1563" t="s">
        <v>4388</v>
      </c>
      <c r="U1563" t="s">
        <v>4388</v>
      </c>
      <c r="V1563" s="5" t="s">
        <v>4390</v>
      </c>
      <c r="W1563" s="5">
        <v>0</v>
      </c>
      <c r="X1563" s="4">
        <v>4.0758749640561025E-4</v>
      </c>
      <c r="Y1563" s="6">
        <v>41</v>
      </c>
      <c r="Z1563" s="4">
        <v>1.1754477922773163E-4</v>
      </c>
      <c r="AA1563" s="5">
        <v>2680</v>
      </c>
      <c r="AC1563" s="16" t="str">
        <f t="shared" si="144"/>
        <v/>
      </c>
      <c r="AD1563" s="16" t="str">
        <f t="shared" si="145"/>
        <v/>
      </c>
      <c r="AE1563" s="16" t="str">
        <f t="shared" si="146"/>
        <v/>
      </c>
      <c r="AF1563" s="16" t="str">
        <f t="shared" si="147"/>
        <v/>
      </c>
      <c r="AG1563" s="16">
        <f t="shared" si="148"/>
        <v>1.2528817487235815E-2</v>
      </c>
      <c r="AH1563" s="16" t="str">
        <f t="shared" si="149"/>
        <v/>
      </c>
      <c r="AI1563" s="17" t="str">
        <f>IF('Peer Comparison Tool'!$D$11="NR","",IF($C1563='Peer Comparison Tool'!$D$9,COUNT('ALLL &lt;50B Database'!$AI$1:AI1562)+1,""))</f>
        <v/>
      </c>
    </row>
    <row r="1564" spans="1:35" x14ac:dyDescent="0.25">
      <c r="A1564" t="s">
        <v>101</v>
      </c>
      <c r="B1564">
        <v>795548</v>
      </c>
      <c r="C1564" s="5" t="s">
        <v>716</v>
      </c>
      <c r="D1564" s="5" t="s">
        <v>4387</v>
      </c>
      <c r="E1564" s="5" t="s">
        <v>4388</v>
      </c>
      <c r="F1564" s="2">
        <v>3777</v>
      </c>
      <c r="G1564" s="2">
        <v>439075</v>
      </c>
      <c r="H1564" s="2">
        <v>219018</v>
      </c>
      <c r="I1564" s="2">
        <v>5328</v>
      </c>
      <c r="J1564" s="2">
        <v>213690</v>
      </c>
      <c r="K1564" s="33">
        <v>1.7675136880527867E-2</v>
      </c>
      <c r="L1564" s="2">
        <v>3177</v>
      </c>
      <c r="M1564" s="2">
        <v>421275</v>
      </c>
      <c r="N1564" s="2">
        <v>223542</v>
      </c>
      <c r="O1564" s="33">
        <v>1.4212094371527498E-2</v>
      </c>
      <c r="P1564" s="2">
        <v>3577</v>
      </c>
      <c r="Q1564" s="2">
        <v>421605</v>
      </c>
      <c r="R1564" s="2">
        <v>225839</v>
      </c>
      <c r="S1564" s="35">
        <v>1.583871696208361E-2</v>
      </c>
      <c r="T1564" t="s">
        <v>4388</v>
      </c>
      <c r="U1564" t="s">
        <v>4388</v>
      </c>
      <c r="V1564" s="5" t="s">
        <v>4387</v>
      </c>
      <c r="W1564" s="5">
        <v>0</v>
      </c>
      <c r="X1564" s="4">
        <v>1.836419918444257E-3</v>
      </c>
      <c r="Y1564" s="6">
        <v>200</v>
      </c>
      <c r="Z1564" s="4">
        <v>1.6266225905561121E-3</v>
      </c>
      <c r="AA1564" s="5">
        <v>910</v>
      </c>
      <c r="AC1564" s="16" t="str">
        <f t="shared" si="144"/>
        <v/>
      </c>
      <c r="AD1564" s="16" t="str">
        <f t="shared" si="145"/>
        <v/>
      </c>
      <c r="AE1564" s="16" t="str">
        <f t="shared" si="146"/>
        <v/>
      </c>
      <c r="AF1564" s="16" t="str">
        <f t="shared" si="147"/>
        <v/>
      </c>
      <c r="AG1564" s="16">
        <f t="shared" si="148"/>
        <v>1.7675136880527867E-2</v>
      </c>
      <c r="AH1564" s="16" t="str">
        <f t="shared" si="149"/>
        <v/>
      </c>
      <c r="AI1564" s="17" t="str">
        <f>IF('Peer Comparison Tool'!$D$11="NR","",IF($C1564='Peer Comparison Tool'!$D$9,COUNT('ALLL &lt;50B Database'!$AI$1:AI1563)+1,""))</f>
        <v/>
      </c>
    </row>
    <row r="1565" spans="1:35" x14ac:dyDescent="0.25">
      <c r="A1565" t="s">
        <v>31</v>
      </c>
      <c r="B1565">
        <v>3194692</v>
      </c>
      <c r="C1565" s="5" t="s">
        <v>6</v>
      </c>
      <c r="D1565" s="5" t="s">
        <v>4387</v>
      </c>
      <c r="E1565" s="5" t="s">
        <v>4388</v>
      </c>
      <c r="F1565" s="2">
        <v>4446</v>
      </c>
      <c r="G1565" s="2">
        <v>439013</v>
      </c>
      <c r="H1565" s="2">
        <v>331422</v>
      </c>
      <c r="I1565" s="2">
        <v>14521</v>
      </c>
      <c r="J1565" s="2">
        <v>316901</v>
      </c>
      <c r="K1565" s="33">
        <v>1.4029618082618862E-2</v>
      </c>
      <c r="L1565" s="2">
        <v>3972</v>
      </c>
      <c r="M1565" s="2">
        <v>376949</v>
      </c>
      <c r="N1565" s="2">
        <v>304041</v>
      </c>
      <c r="O1565" s="33">
        <v>1.3064027548916101E-2</v>
      </c>
      <c r="P1565" s="2">
        <v>3883</v>
      </c>
      <c r="Q1565" s="2">
        <v>403534</v>
      </c>
      <c r="R1565" s="2">
        <v>311330</v>
      </c>
      <c r="S1565" s="35">
        <v>1.247229627726207E-2</v>
      </c>
      <c r="T1565" t="s">
        <v>4388</v>
      </c>
      <c r="U1565" t="s">
        <v>4388</v>
      </c>
      <c r="V1565" s="5" t="s">
        <v>4387</v>
      </c>
      <c r="W1565" s="5">
        <v>0</v>
      </c>
      <c r="X1565" s="4">
        <v>1.5573218053567921E-3</v>
      </c>
      <c r="Y1565" s="6">
        <v>563</v>
      </c>
      <c r="Z1565" s="4">
        <v>-5.9173127165403072E-4</v>
      </c>
      <c r="AA1565" s="5">
        <v>1967</v>
      </c>
      <c r="AC1565" s="16" t="str">
        <f t="shared" si="144"/>
        <v/>
      </c>
      <c r="AD1565" s="16" t="str">
        <f t="shared" si="145"/>
        <v/>
      </c>
      <c r="AE1565" s="16" t="str">
        <f t="shared" si="146"/>
        <v/>
      </c>
      <c r="AF1565" s="16" t="str">
        <f t="shared" si="147"/>
        <v/>
      </c>
      <c r="AG1565" s="16">
        <f t="shared" si="148"/>
        <v>1.4029618082618862E-2</v>
      </c>
      <c r="AH1565" s="16" t="str">
        <f t="shared" si="149"/>
        <v/>
      </c>
      <c r="AI1565" s="17" t="str">
        <f>IF('Peer Comparison Tool'!$D$11="NR","",IF($C1565='Peer Comparison Tool'!$D$9,COUNT('ALLL &lt;50B Database'!$AI$1:AI1564)+1,""))</f>
        <v/>
      </c>
    </row>
    <row r="1566" spans="1:35" x14ac:dyDescent="0.25">
      <c r="A1566" t="s">
        <v>2914</v>
      </c>
      <c r="B1566">
        <v>2855866</v>
      </c>
      <c r="C1566" s="5" t="s">
        <v>2907</v>
      </c>
      <c r="D1566" s="5" t="s">
        <v>4390</v>
      </c>
      <c r="E1566" s="5" t="s">
        <v>4388</v>
      </c>
      <c r="F1566" s="2">
        <v>4963</v>
      </c>
      <c r="G1566" s="2">
        <v>438977</v>
      </c>
      <c r="H1566" s="2">
        <v>311316</v>
      </c>
      <c r="I1566" s="2">
        <v>63527</v>
      </c>
      <c r="J1566" s="2">
        <v>247789</v>
      </c>
      <c r="K1566" s="33">
        <v>2.0029137693763646E-2</v>
      </c>
      <c r="L1566" s="2">
        <v>4147</v>
      </c>
      <c r="M1566" s="2">
        <v>365040</v>
      </c>
      <c r="N1566" s="2">
        <v>267650</v>
      </c>
      <c r="O1566" s="33">
        <v>1.5494115449280777E-2</v>
      </c>
      <c r="P1566" s="2">
        <v>4420</v>
      </c>
      <c r="Q1566" s="2">
        <v>366586</v>
      </c>
      <c r="R1566" s="2">
        <v>265804</v>
      </c>
      <c r="S1566" s="35">
        <v>1.662879414907225E-2</v>
      </c>
      <c r="T1566" t="s">
        <v>4388</v>
      </c>
      <c r="U1566" t="s">
        <v>4388</v>
      </c>
      <c r="V1566" s="5" t="s">
        <v>4390</v>
      </c>
      <c r="W1566" s="5">
        <v>0</v>
      </c>
      <c r="X1566" s="4">
        <v>3.4003435446913963E-3</v>
      </c>
      <c r="Y1566" s="6">
        <v>543</v>
      </c>
      <c r="Z1566" s="4">
        <v>1.1346786997914731E-3</v>
      </c>
      <c r="AA1566" s="5">
        <v>547</v>
      </c>
      <c r="AC1566" s="16" t="str">
        <f t="shared" si="144"/>
        <v/>
      </c>
      <c r="AD1566" s="16" t="str">
        <f t="shared" si="145"/>
        <v/>
      </c>
      <c r="AE1566" s="16" t="str">
        <f t="shared" si="146"/>
        <v/>
      </c>
      <c r="AF1566" s="16" t="str">
        <f t="shared" si="147"/>
        <v/>
      </c>
      <c r="AG1566" s="16">
        <f t="shared" si="148"/>
        <v>2.0029137693763646E-2</v>
      </c>
      <c r="AH1566" s="16" t="str">
        <f t="shared" si="149"/>
        <v/>
      </c>
      <c r="AI1566" s="17" t="str">
        <f>IF('Peer Comparison Tool'!$D$11="NR","",IF($C1566='Peer Comparison Tool'!$D$9,COUNT('ALLL &lt;50B Database'!$AI$1:AI1565)+1,""))</f>
        <v/>
      </c>
    </row>
    <row r="1567" spans="1:35" x14ac:dyDescent="0.25">
      <c r="A1567" t="s">
        <v>2361</v>
      </c>
      <c r="B1567">
        <v>865151</v>
      </c>
      <c r="C1567" s="5" t="s">
        <v>2299</v>
      </c>
      <c r="D1567" s="5" t="s">
        <v>4390</v>
      </c>
      <c r="E1567" s="5" t="s">
        <v>4388</v>
      </c>
      <c r="F1567" s="2">
        <v>3350</v>
      </c>
      <c r="G1567" s="2">
        <v>438446</v>
      </c>
      <c r="H1567" s="2">
        <v>317631</v>
      </c>
      <c r="I1567" s="2">
        <v>0</v>
      </c>
      <c r="J1567" s="2">
        <v>317631</v>
      </c>
      <c r="K1567" s="33">
        <v>1.0546829497120873E-2</v>
      </c>
      <c r="L1567" s="2">
        <v>2995</v>
      </c>
      <c r="M1567" s="2">
        <v>394059</v>
      </c>
      <c r="N1567" s="2">
        <v>297565</v>
      </c>
      <c r="O1567" s="33">
        <v>1.0065027809050123E-2</v>
      </c>
      <c r="P1567" s="2">
        <v>3099</v>
      </c>
      <c r="Q1567" s="2">
        <v>401976</v>
      </c>
      <c r="R1567" s="2">
        <v>302373</v>
      </c>
      <c r="S1567" s="35">
        <v>1.0248930956136956E-2</v>
      </c>
      <c r="T1567" t="s">
        <v>4388</v>
      </c>
      <c r="U1567" t="s">
        <v>4388</v>
      </c>
      <c r="V1567" s="5" t="s">
        <v>4390</v>
      </c>
      <c r="W1567" s="5">
        <v>0</v>
      </c>
      <c r="X1567" s="4">
        <v>2.9789854098391695E-4</v>
      </c>
      <c r="Y1567" s="6">
        <v>251</v>
      </c>
      <c r="Z1567" s="4">
        <v>1.8390314708683318E-4</v>
      </c>
      <c r="AA1567" s="5">
        <v>3577</v>
      </c>
      <c r="AC1567" s="16" t="str">
        <f t="shared" si="144"/>
        <v/>
      </c>
      <c r="AD1567" s="16" t="str">
        <f t="shared" si="145"/>
        <v/>
      </c>
      <c r="AE1567" s="16" t="str">
        <f t="shared" si="146"/>
        <v/>
      </c>
      <c r="AF1567" s="16" t="str">
        <f t="shared" si="147"/>
        <v/>
      </c>
      <c r="AG1567" s="16">
        <f t="shared" si="148"/>
        <v>1.0546829497120873E-2</v>
      </c>
      <c r="AH1567" s="16" t="str">
        <f t="shared" si="149"/>
        <v/>
      </c>
      <c r="AI1567" s="17" t="str">
        <f>IF('Peer Comparison Tool'!$D$11="NR","",IF($C1567='Peer Comparison Tool'!$D$9,COUNT('ALLL &lt;50B Database'!$AI$1:AI1566)+1,""))</f>
        <v/>
      </c>
    </row>
    <row r="1568" spans="1:35" x14ac:dyDescent="0.25">
      <c r="A1568" t="s">
        <v>2352</v>
      </c>
      <c r="B1568">
        <v>3482111</v>
      </c>
      <c r="C1568" s="5" t="s">
        <v>2299</v>
      </c>
      <c r="D1568" s="5" t="s">
        <v>4390</v>
      </c>
      <c r="E1568" s="5" t="s">
        <v>4388</v>
      </c>
      <c r="F1568" s="2">
        <v>4680</v>
      </c>
      <c r="G1568" s="2">
        <v>436907</v>
      </c>
      <c r="H1568" s="2">
        <v>366110</v>
      </c>
      <c r="I1568" s="2">
        <v>13281</v>
      </c>
      <c r="J1568" s="2">
        <v>352829</v>
      </c>
      <c r="K1568" s="33">
        <v>1.3264215809924922E-2</v>
      </c>
      <c r="L1568" s="2">
        <v>4168</v>
      </c>
      <c r="M1568" s="2">
        <v>526753</v>
      </c>
      <c r="N1568" s="2">
        <v>327503</v>
      </c>
      <c r="O1568" s="33">
        <v>1.2726600977700968E-2</v>
      </c>
      <c r="P1568" s="2">
        <v>4280</v>
      </c>
      <c r="Q1568" s="2">
        <v>435236</v>
      </c>
      <c r="R1568" s="2">
        <v>355141</v>
      </c>
      <c r="S1568" s="35">
        <v>1.2051551355658739E-2</v>
      </c>
      <c r="T1568" t="s">
        <v>4388</v>
      </c>
      <c r="U1568" t="s">
        <v>4388</v>
      </c>
      <c r="V1568" s="5" t="s">
        <v>4390</v>
      </c>
      <c r="W1568" s="5">
        <v>0</v>
      </c>
      <c r="X1568" s="4">
        <v>1.2126644542661824E-3</v>
      </c>
      <c r="Y1568" s="6">
        <v>400</v>
      </c>
      <c r="Z1568" s="4">
        <v>-6.7504962204222897E-4</v>
      </c>
      <c r="AA1568" s="5">
        <v>2286</v>
      </c>
      <c r="AC1568" s="16" t="str">
        <f t="shared" si="144"/>
        <v/>
      </c>
      <c r="AD1568" s="16" t="str">
        <f t="shared" si="145"/>
        <v/>
      </c>
      <c r="AE1568" s="16" t="str">
        <f t="shared" si="146"/>
        <v/>
      </c>
      <c r="AF1568" s="16" t="str">
        <f t="shared" si="147"/>
        <v/>
      </c>
      <c r="AG1568" s="16">
        <f t="shared" si="148"/>
        <v>1.3264215809924922E-2</v>
      </c>
      <c r="AH1568" s="16" t="str">
        <f t="shared" si="149"/>
        <v/>
      </c>
      <c r="AI1568" s="17" t="str">
        <f>IF('Peer Comparison Tool'!$D$11="NR","",IF($C1568='Peer Comparison Tool'!$D$9,COUNT('ALLL &lt;50B Database'!$AI$1:AI1567)+1,""))</f>
        <v/>
      </c>
    </row>
    <row r="1569" spans="1:35" x14ac:dyDescent="0.25">
      <c r="A1569" t="s">
        <v>2370</v>
      </c>
      <c r="B1569">
        <v>1014657</v>
      </c>
      <c r="C1569" s="5" t="s">
        <v>2299</v>
      </c>
      <c r="D1569" s="5" t="s">
        <v>4387</v>
      </c>
      <c r="E1569" s="5" t="s">
        <v>4388</v>
      </c>
      <c r="F1569" s="2">
        <v>2634</v>
      </c>
      <c r="G1569" s="2">
        <v>435666</v>
      </c>
      <c r="H1569" s="2">
        <v>250517</v>
      </c>
      <c r="I1569" s="2">
        <v>8627</v>
      </c>
      <c r="J1569" s="2">
        <v>241890</v>
      </c>
      <c r="K1569" s="33">
        <v>1.0889247178469553E-2</v>
      </c>
      <c r="L1569" s="2">
        <v>2104</v>
      </c>
      <c r="M1569" s="2">
        <v>356055</v>
      </c>
      <c r="N1569" s="2">
        <v>250317</v>
      </c>
      <c r="O1569" s="33">
        <v>8.4053420263106374E-3</v>
      </c>
      <c r="P1569" s="2">
        <v>2130</v>
      </c>
      <c r="Q1569" s="2">
        <v>356893</v>
      </c>
      <c r="R1569" s="2">
        <v>246266</v>
      </c>
      <c r="S1569" s="35">
        <v>8.6491842154418387E-3</v>
      </c>
      <c r="T1569" t="s">
        <v>4388</v>
      </c>
      <c r="U1569" t="s">
        <v>4388</v>
      </c>
      <c r="V1569" s="5" t="s">
        <v>4387</v>
      </c>
      <c r="W1569" s="5">
        <v>0</v>
      </c>
      <c r="X1569" s="4">
        <v>2.2400629630277141E-3</v>
      </c>
      <c r="Y1569" s="6">
        <v>504</v>
      </c>
      <c r="Z1569" s="4">
        <v>2.4384218913120134E-4</v>
      </c>
      <c r="AA1569" s="5">
        <v>3426</v>
      </c>
      <c r="AC1569" s="16" t="str">
        <f t="shared" si="144"/>
        <v/>
      </c>
      <c r="AD1569" s="16" t="str">
        <f t="shared" si="145"/>
        <v/>
      </c>
      <c r="AE1569" s="16" t="str">
        <f t="shared" si="146"/>
        <v/>
      </c>
      <c r="AF1569" s="16" t="str">
        <f t="shared" si="147"/>
        <v/>
      </c>
      <c r="AG1569" s="16">
        <f t="shared" si="148"/>
        <v>1.0889247178469553E-2</v>
      </c>
      <c r="AH1569" s="16" t="str">
        <f t="shared" si="149"/>
        <v/>
      </c>
      <c r="AI1569" s="17" t="str">
        <f>IF('Peer Comparison Tool'!$D$11="NR","",IF($C1569='Peer Comparison Tool'!$D$9,COUNT('ALLL &lt;50B Database'!$AI$1:AI1568)+1,""))</f>
        <v/>
      </c>
    </row>
    <row r="1570" spans="1:35" x14ac:dyDescent="0.25">
      <c r="A1570" t="s">
        <v>758</v>
      </c>
      <c r="B1570">
        <v>652043</v>
      </c>
      <c r="C1570" s="5" t="s">
        <v>716</v>
      </c>
      <c r="D1570" s="5" t="s">
        <v>4390</v>
      </c>
      <c r="E1570" s="5" t="s">
        <v>4388</v>
      </c>
      <c r="F1570" s="2">
        <v>2279</v>
      </c>
      <c r="G1570" s="2">
        <v>434975</v>
      </c>
      <c r="H1570" s="2">
        <v>338183</v>
      </c>
      <c r="I1570" s="2">
        <v>9853</v>
      </c>
      <c r="J1570" s="2">
        <v>328330</v>
      </c>
      <c r="K1570" s="33">
        <v>6.9411872201748243E-3</v>
      </c>
      <c r="L1570" s="2">
        <v>2239</v>
      </c>
      <c r="M1570" s="2">
        <v>412439</v>
      </c>
      <c r="N1570" s="2">
        <v>318690</v>
      </c>
      <c r="O1570" s="33">
        <v>7.025636198186325E-3</v>
      </c>
      <c r="P1570" s="2">
        <v>2259</v>
      </c>
      <c r="Q1570" s="2">
        <v>416100</v>
      </c>
      <c r="R1570" s="2">
        <v>327316</v>
      </c>
      <c r="S1570" s="35">
        <v>6.9015874567696046E-3</v>
      </c>
      <c r="T1570" t="s">
        <v>4388</v>
      </c>
      <c r="U1570" t="s">
        <v>4388</v>
      </c>
      <c r="V1570" s="5" t="s">
        <v>4390</v>
      </c>
      <c r="W1570" s="5">
        <v>0</v>
      </c>
      <c r="X1570" s="4">
        <v>3.9599763405219653E-5</v>
      </c>
      <c r="Y1570" s="6">
        <v>20</v>
      </c>
      <c r="Z1570" s="4">
        <v>-1.2404874141672042E-4</v>
      </c>
      <c r="AA1570" s="5">
        <v>4464</v>
      </c>
      <c r="AC1570" s="16" t="str">
        <f t="shared" si="144"/>
        <v/>
      </c>
      <c r="AD1570" s="16" t="str">
        <f t="shared" si="145"/>
        <v/>
      </c>
      <c r="AE1570" s="16" t="str">
        <f t="shared" si="146"/>
        <v/>
      </c>
      <c r="AF1570" s="16" t="str">
        <f t="shared" si="147"/>
        <v/>
      </c>
      <c r="AG1570" s="16">
        <f t="shared" si="148"/>
        <v>6.9411872201748243E-3</v>
      </c>
      <c r="AH1570" s="16" t="str">
        <f t="shared" si="149"/>
        <v/>
      </c>
      <c r="AI1570" s="17" t="str">
        <f>IF('Peer Comparison Tool'!$D$11="NR","",IF($C1570='Peer Comparison Tool'!$D$9,COUNT('ALLL &lt;50B Database'!$AI$1:AI1569)+1,""))</f>
        <v/>
      </c>
    </row>
    <row r="1571" spans="1:35" x14ac:dyDescent="0.25">
      <c r="A1571" t="s">
        <v>1338</v>
      </c>
      <c r="B1571">
        <v>427241</v>
      </c>
      <c r="C1571" s="5" t="s">
        <v>1309</v>
      </c>
      <c r="D1571" s="5" t="s">
        <v>4390</v>
      </c>
      <c r="E1571" s="5" t="s">
        <v>4388</v>
      </c>
      <c r="F1571" s="2">
        <v>2855</v>
      </c>
      <c r="G1571" s="2">
        <v>434856</v>
      </c>
      <c r="H1571" s="2">
        <v>293641</v>
      </c>
      <c r="I1571" s="2">
        <v>5951</v>
      </c>
      <c r="J1571" s="2">
        <v>287690</v>
      </c>
      <c r="K1571" s="33">
        <v>9.9238763947304392E-3</v>
      </c>
      <c r="L1571" s="2">
        <v>2822</v>
      </c>
      <c r="M1571" s="2">
        <v>388676</v>
      </c>
      <c r="N1571" s="2">
        <v>290731</v>
      </c>
      <c r="O1571" s="33">
        <v>9.7065672391317068E-3</v>
      </c>
      <c r="P1571" s="2">
        <v>2737</v>
      </c>
      <c r="Q1571" s="2">
        <v>397904</v>
      </c>
      <c r="R1571" s="2">
        <v>290219</v>
      </c>
      <c r="S1571" s="35">
        <v>9.4308091475747632E-3</v>
      </c>
      <c r="T1571" t="s">
        <v>4388</v>
      </c>
      <c r="U1571" t="s">
        <v>4388</v>
      </c>
      <c r="V1571" s="5" t="s">
        <v>4390</v>
      </c>
      <c r="W1571" s="5">
        <v>0</v>
      </c>
      <c r="X1571" s="4">
        <v>4.9306724715567594E-4</v>
      </c>
      <c r="Y1571" s="6">
        <v>118</v>
      </c>
      <c r="Z1571" s="4">
        <v>-2.7575809155694353E-4</v>
      </c>
      <c r="AA1571" s="5">
        <v>3799</v>
      </c>
      <c r="AC1571" s="16" t="str">
        <f t="shared" si="144"/>
        <v/>
      </c>
      <c r="AD1571" s="16" t="str">
        <f t="shared" si="145"/>
        <v/>
      </c>
      <c r="AE1571" s="16" t="str">
        <f t="shared" si="146"/>
        <v/>
      </c>
      <c r="AF1571" s="16" t="str">
        <f t="shared" si="147"/>
        <v/>
      </c>
      <c r="AG1571" s="16">
        <f t="shared" si="148"/>
        <v>9.9238763947304392E-3</v>
      </c>
      <c r="AH1571" s="16" t="str">
        <f t="shared" si="149"/>
        <v/>
      </c>
      <c r="AI1571" s="17" t="str">
        <f>IF('Peer Comparison Tool'!$D$11="NR","",IF($C1571='Peer Comparison Tool'!$D$9,COUNT('ALLL &lt;50B Database'!$AI$1:AI1570)+1,""))</f>
        <v/>
      </c>
    </row>
    <row r="1572" spans="1:35" x14ac:dyDescent="0.25">
      <c r="A1572" t="s">
        <v>3641</v>
      </c>
      <c r="B1572">
        <v>225559</v>
      </c>
      <c r="C1572" s="5" t="s">
        <v>3603</v>
      </c>
      <c r="D1572" s="5" t="s">
        <v>4390</v>
      </c>
      <c r="E1572" s="5" t="s">
        <v>4388</v>
      </c>
      <c r="F1572" s="2">
        <v>2214</v>
      </c>
      <c r="G1572" s="2">
        <v>434536</v>
      </c>
      <c r="H1572" s="2">
        <v>285120</v>
      </c>
      <c r="I1572" s="2">
        <v>63132</v>
      </c>
      <c r="J1572" s="2">
        <v>221988</v>
      </c>
      <c r="K1572" s="33">
        <v>9.9735120817341476E-3</v>
      </c>
      <c r="L1572" s="2">
        <v>2250</v>
      </c>
      <c r="M1572" s="2">
        <v>357772</v>
      </c>
      <c r="N1572" s="2">
        <v>232936</v>
      </c>
      <c r="O1572" s="33">
        <v>9.6593055603255828E-3</v>
      </c>
      <c r="P1572" s="2">
        <v>2291</v>
      </c>
      <c r="Q1572" s="2">
        <v>362713</v>
      </c>
      <c r="R1572" s="2">
        <v>231184</v>
      </c>
      <c r="S1572" s="35">
        <v>9.9098553533116477E-3</v>
      </c>
      <c r="T1572" t="s">
        <v>4388</v>
      </c>
      <c r="U1572" t="s">
        <v>4388</v>
      </c>
      <c r="V1572" s="5" t="s">
        <v>4390</v>
      </c>
      <c r="W1572" s="5">
        <v>0</v>
      </c>
      <c r="X1572" s="4">
        <v>6.3656728422499878E-5</v>
      </c>
      <c r="Y1572" s="6">
        <v>-77</v>
      </c>
      <c r="Z1572" s="4">
        <v>2.5054979298606492E-4</v>
      </c>
      <c r="AA1572" s="5">
        <v>3789</v>
      </c>
      <c r="AC1572" s="16" t="str">
        <f t="shared" si="144"/>
        <v/>
      </c>
      <c r="AD1572" s="16" t="str">
        <f t="shared" si="145"/>
        <v/>
      </c>
      <c r="AE1572" s="16" t="str">
        <f t="shared" si="146"/>
        <v/>
      </c>
      <c r="AF1572" s="16" t="str">
        <f t="shared" si="147"/>
        <v/>
      </c>
      <c r="AG1572" s="16">
        <f t="shared" si="148"/>
        <v>9.9735120817341476E-3</v>
      </c>
      <c r="AH1572" s="16" t="str">
        <f t="shared" si="149"/>
        <v/>
      </c>
      <c r="AI1572" s="17" t="str">
        <f>IF('Peer Comparison Tool'!$D$11="NR","",IF($C1572='Peer Comparison Tool'!$D$9,COUNT('ALLL &lt;50B Database'!$AI$1:AI1571)+1,""))</f>
        <v/>
      </c>
    </row>
    <row r="1573" spans="1:35" x14ac:dyDescent="0.25">
      <c r="A1573" t="s">
        <v>300</v>
      </c>
      <c r="B1573">
        <v>3224375</v>
      </c>
      <c r="C1573" s="5" t="s">
        <v>207</v>
      </c>
      <c r="D1573" s="5" t="s">
        <v>4390</v>
      </c>
      <c r="E1573" s="5" t="s">
        <v>4388</v>
      </c>
      <c r="F1573" s="2">
        <v>3633</v>
      </c>
      <c r="G1573" s="2">
        <v>434511</v>
      </c>
      <c r="H1573" s="2">
        <v>273032</v>
      </c>
      <c r="I1573" s="2">
        <v>0</v>
      </c>
      <c r="J1573" s="2">
        <v>273032</v>
      </c>
      <c r="K1573" s="33">
        <v>1.3306132614492074E-2</v>
      </c>
      <c r="L1573" s="2">
        <v>3378</v>
      </c>
      <c r="M1573" s="2">
        <v>351928</v>
      </c>
      <c r="N1573" s="2">
        <v>253925</v>
      </c>
      <c r="O1573" s="33">
        <v>1.3303140691148961E-2</v>
      </c>
      <c r="P1573" s="2">
        <v>3504</v>
      </c>
      <c r="Q1573" s="2">
        <v>371815</v>
      </c>
      <c r="R1573" s="2">
        <v>264934</v>
      </c>
      <c r="S1573" s="35">
        <v>1.322593551601531E-2</v>
      </c>
      <c r="T1573" t="s">
        <v>4388</v>
      </c>
      <c r="U1573" t="s">
        <v>4388</v>
      </c>
      <c r="V1573" s="5" t="s">
        <v>4390</v>
      </c>
      <c r="W1573" s="5">
        <v>0</v>
      </c>
      <c r="X1573" s="4">
        <v>8.0197098476763803E-5</v>
      </c>
      <c r="Y1573" s="6">
        <v>129</v>
      </c>
      <c r="Z1573" s="4">
        <v>-7.7205175133650966E-5</v>
      </c>
      <c r="AA1573" s="5">
        <v>2266</v>
      </c>
      <c r="AC1573" s="16" t="str">
        <f t="shared" si="144"/>
        <v/>
      </c>
      <c r="AD1573" s="16" t="str">
        <f t="shared" si="145"/>
        <v/>
      </c>
      <c r="AE1573" s="16" t="str">
        <f t="shared" si="146"/>
        <v/>
      </c>
      <c r="AF1573" s="16" t="str">
        <f t="shared" si="147"/>
        <v/>
      </c>
      <c r="AG1573" s="16">
        <f t="shared" si="148"/>
        <v>1.3306132614492074E-2</v>
      </c>
      <c r="AH1573" s="16" t="str">
        <f t="shared" si="149"/>
        <v/>
      </c>
      <c r="AI1573" s="17" t="str">
        <f>IF('Peer Comparison Tool'!$D$11="NR","",IF($C1573='Peer Comparison Tool'!$D$9,COUNT('ALLL &lt;50B Database'!$AI$1:AI1572)+1,""))</f>
        <v/>
      </c>
    </row>
    <row r="1574" spans="1:35" x14ac:dyDescent="0.25">
      <c r="A1574" t="s">
        <v>1919</v>
      </c>
      <c r="B1574">
        <v>390372</v>
      </c>
      <c r="C1574" s="5" t="s">
        <v>1902</v>
      </c>
      <c r="D1574" s="5" t="s">
        <v>4390</v>
      </c>
      <c r="E1574" s="5" t="s">
        <v>4388</v>
      </c>
      <c r="F1574" s="2">
        <v>1579</v>
      </c>
      <c r="G1574" s="2">
        <v>434345</v>
      </c>
      <c r="H1574" s="2">
        <v>332139</v>
      </c>
      <c r="I1574" s="2">
        <v>1481</v>
      </c>
      <c r="J1574" s="2">
        <v>330658</v>
      </c>
      <c r="K1574" s="33">
        <v>4.7753267726775095E-3</v>
      </c>
      <c r="L1574" s="2">
        <v>1444</v>
      </c>
      <c r="M1574" s="2">
        <v>424211</v>
      </c>
      <c r="N1574" s="2">
        <v>327492</v>
      </c>
      <c r="O1574" s="33">
        <v>4.4092680126537444E-3</v>
      </c>
      <c r="P1574" s="2">
        <v>1551</v>
      </c>
      <c r="Q1574" s="2">
        <v>425798</v>
      </c>
      <c r="R1574" s="2">
        <v>331560</v>
      </c>
      <c r="S1574" s="35">
        <v>4.677886355410785E-3</v>
      </c>
      <c r="T1574" t="s">
        <v>4388</v>
      </c>
      <c r="U1574" t="s">
        <v>4388</v>
      </c>
      <c r="V1574" s="5" t="s">
        <v>4390</v>
      </c>
      <c r="W1574" s="5">
        <v>0</v>
      </c>
      <c r="X1574" s="4">
        <v>9.7440417266724498E-5</v>
      </c>
      <c r="Y1574" s="6">
        <v>28</v>
      </c>
      <c r="Z1574" s="4">
        <v>2.6861834275704061E-4</v>
      </c>
      <c r="AA1574" s="5">
        <v>4671</v>
      </c>
      <c r="AC1574" s="16" t="str">
        <f t="shared" si="144"/>
        <v/>
      </c>
      <c r="AD1574" s="16" t="str">
        <f t="shared" si="145"/>
        <v/>
      </c>
      <c r="AE1574" s="16" t="str">
        <f t="shared" si="146"/>
        <v/>
      </c>
      <c r="AF1574" s="16" t="str">
        <f t="shared" si="147"/>
        <v/>
      </c>
      <c r="AG1574" s="16">
        <f t="shared" si="148"/>
        <v>4.7753267726775095E-3</v>
      </c>
      <c r="AH1574" s="16" t="str">
        <f t="shared" si="149"/>
        <v/>
      </c>
      <c r="AI1574" s="17" t="str">
        <f>IF('Peer Comparison Tool'!$D$11="NR","",IF($C1574='Peer Comparison Tool'!$D$9,COUNT('ALLL &lt;50B Database'!$AI$1:AI1573)+1,""))</f>
        <v/>
      </c>
    </row>
    <row r="1575" spans="1:35" x14ac:dyDescent="0.25">
      <c r="A1575" t="s">
        <v>596</v>
      </c>
      <c r="B1575">
        <v>3075474</v>
      </c>
      <c r="C1575" s="5" t="s">
        <v>561</v>
      </c>
      <c r="D1575" s="5" t="s">
        <v>4390</v>
      </c>
      <c r="E1575" s="5" t="s">
        <v>4388</v>
      </c>
      <c r="F1575" s="2">
        <v>3305</v>
      </c>
      <c r="G1575" s="2">
        <v>434161</v>
      </c>
      <c r="H1575" s="2">
        <v>284050</v>
      </c>
      <c r="I1575" s="2">
        <v>39263</v>
      </c>
      <c r="J1575" s="2">
        <v>244787</v>
      </c>
      <c r="K1575" s="33">
        <v>1.350153398669047E-2</v>
      </c>
      <c r="L1575" s="2">
        <v>3063</v>
      </c>
      <c r="M1575" s="2">
        <v>378018</v>
      </c>
      <c r="N1575" s="2">
        <v>238802</v>
      </c>
      <c r="O1575" s="33">
        <v>1.2826525740990444E-2</v>
      </c>
      <c r="P1575" s="2">
        <v>3209</v>
      </c>
      <c r="Q1575" s="2">
        <v>377234</v>
      </c>
      <c r="R1575" s="2">
        <v>244017</v>
      </c>
      <c r="S1575" s="35">
        <v>1.3150723105357413E-2</v>
      </c>
      <c r="T1575" t="s">
        <v>4388</v>
      </c>
      <c r="U1575" t="s">
        <v>4388</v>
      </c>
      <c r="V1575" s="5" t="s">
        <v>4390</v>
      </c>
      <c r="W1575" s="5">
        <v>0</v>
      </c>
      <c r="X1575" s="4">
        <v>3.5081088133305689E-4</v>
      </c>
      <c r="Y1575" s="6">
        <v>96</v>
      </c>
      <c r="Z1575" s="4">
        <v>3.2419736436696892E-4</v>
      </c>
      <c r="AA1575" s="5">
        <v>2196</v>
      </c>
      <c r="AC1575" s="16" t="str">
        <f t="shared" si="144"/>
        <v/>
      </c>
      <c r="AD1575" s="16" t="str">
        <f t="shared" si="145"/>
        <v/>
      </c>
      <c r="AE1575" s="16" t="str">
        <f t="shared" si="146"/>
        <v/>
      </c>
      <c r="AF1575" s="16" t="str">
        <f t="shared" si="147"/>
        <v/>
      </c>
      <c r="AG1575" s="16">
        <f t="shared" si="148"/>
        <v>1.350153398669047E-2</v>
      </c>
      <c r="AH1575" s="16" t="str">
        <f t="shared" si="149"/>
        <v/>
      </c>
      <c r="AI1575" s="17" t="str">
        <f>IF('Peer Comparison Tool'!$D$11="NR","",IF($C1575='Peer Comparison Tool'!$D$9,COUNT('ALLL &lt;50B Database'!$AI$1:AI1574)+1,""))</f>
        <v/>
      </c>
    </row>
    <row r="1576" spans="1:35" x14ac:dyDescent="0.25">
      <c r="A1576" t="s">
        <v>1874</v>
      </c>
      <c r="B1576">
        <v>227777</v>
      </c>
      <c r="C1576" s="5" t="s">
        <v>1795</v>
      </c>
      <c r="D1576" s="5" t="s">
        <v>4390</v>
      </c>
      <c r="E1576" s="5" t="s">
        <v>4388</v>
      </c>
      <c r="F1576" s="2">
        <v>1696</v>
      </c>
      <c r="G1576" s="2">
        <v>433470</v>
      </c>
      <c r="H1576" s="2">
        <v>362817</v>
      </c>
      <c r="I1576" s="2">
        <v>1839</v>
      </c>
      <c r="J1576" s="2">
        <v>360978</v>
      </c>
      <c r="K1576" s="33">
        <v>4.6983472677005244E-3</v>
      </c>
      <c r="L1576" s="2">
        <v>1650</v>
      </c>
      <c r="M1576" s="2">
        <v>413903</v>
      </c>
      <c r="N1576" s="2">
        <v>363684</v>
      </c>
      <c r="O1576" s="33">
        <v>4.5369056653578382E-3</v>
      </c>
      <c r="P1576" s="2">
        <v>1668</v>
      </c>
      <c r="Q1576" s="2">
        <v>418260</v>
      </c>
      <c r="R1576" s="2">
        <v>364505</v>
      </c>
      <c r="S1576" s="35">
        <v>4.5760689153783903E-3</v>
      </c>
      <c r="T1576" t="s">
        <v>4388</v>
      </c>
      <c r="U1576" t="s">
        <v>4388</v>
      </c>
      <c r="V1576" s="5" t="s">
        <v>4390</v>
      </c>
      <c r="W1576" s="5">
        <v>0</v>
      </c>
      <c r="X1576" s="4">
        <v>1.2227835232213411E-4</v>
      </c>
      <c r="Y1576" s="6">
        <v>28</v>
      </c>
      <c r="Z1576" s="4">
        <v>3.916325002055205E-5</v>
      </c>
      <c r="AA1576" s="5">
        <v>4678</v>
      </c>
      <c r="AC1576" s="16" t="str">
        <f t="shared" si="144"/>
        <v/>
      </c>
      <c r="AD1576" s="16" t="str">
        <f t="shared" si="145"/>
        <v/>
      </c>
      <c r="AE1576" s="16" t="str">
        <f t="shared" si="146"/>
        <v/>
      </c>
      <c r="AF1576" s="16" t="str">
        <f t="shared" si="147"/>
        <v/>
      </c>
      <c r="AG1576" s="16">
        <f t="shared" si="148"/>
        <v>4.6983472677005244E-3</v>
      </c>
      <c r="AH1576" s="16" t="str">
        <f t="shared" si="149"/>
        <v/>
      </c>
      <c r="AI1576" s="17" t="str">
        <f>IF('Peer Comparison Tool'!$D$11="NR","",IF($C1576='Peer Comparison Tool'!$D$9,COUNT('ALLL &lt;50B Database'!$AI$1:AI1575)+1,""))</f>
        <v/>
      </c>
    </row>
    <row r="1577" spans="1:35" x14ac:dyDescent="0.25">
      <c r="A1577" t="s">
        <v>3826</v>
      </c>
      <c r="B1577">
        <v>169354</v>
      </c>
      <c r="C1577" s="5" t="s">
        <v>3704</v>
      </c>
      <c r="D1577" s="5" t="s">
        <v>4390</v>
      </c>
      <c r="E1577" s="5" t="s">
        <v>4388</v>
      </c>
      <c r="F1577" s="2">
        <v>1905</v>
      </c>
      <c r="G1577" s="2">
        <v>433216</v>
      </c>
      <c r="H1577" s="2">
        <v>92668</v>
      </c>
      <c r="I1577" s="2">
        <v>8089</v>
      </c>
      <c r="J1577" s="2">
        <v>84579</v>
      </c>
      <c r="K1577" s="33">
        <v>2.2523321391834852E-2</v>
      </c>
      <c r="L1577" s="2">
        <v>1807</v>
      </c>
      <c r="M1577" s="2">
        <v>425814</v>
      </c>
      <c r="N1577" s="2">
        <v>90221</v>
      </c>
      <c r="O1577" s="33">
        <v>2.0028596446503587E-2</v>
      </c>
      <c r="P1577" s="2">
        <v>1815</v>
      </c>
      <c r="Q1577" s="2">
        <v>427401</v>
      </c>
      <c r="R1577" s="2">
        <v>82575</v>
      </c>
      <c r="S1577" s="35">
        <v>2.1980018165304267E-2</v>
      </c>
      <c r="T1577" t="s">
        <v>4388</v>
      </c>
      <c r="U1577" t="s">
        <v>4388</v>
      </c>
      <c r="V1577" s="5" t="s">
        <v>4390</v>
      </c>
      <c r="W1577" s="5">
        <v>0</v>
      </c>
      <c r="X1577" s="4">
        <v>5.4330322653058441E-4</v>
      </c>
      <c r="Y1577" s="6">
        <v>90</v>
      </c>
      <c r="Z1577" s="4">
        <v>1.9514217188006805E-3</v>
      </c>
      <c r="AA1577" s="5">
        <v>365</v>
      </c>
      <c r="AC1577" s="16" t="str">
        <f t="shared" si="144"/>
        <v/>
      </c>
      <c r="AD1577" s="16" t="str">
        <f t="shared" si="145"/>
        <v/>
      </c>
      <c r="AE1577" s="16" t="str">
        <f t="shared" si="146"/>
        <v/>
      </c>
      <c r="AF1577" s="16" t="str">
        <f t="shared" si="147"/>
        <v/>
      </c>
      <c r="AG1577" s="16">
        <f t="shared" si="148"/>
        <v>2.2523321391834852E-2</v>
      </c>
      <c r="AH1577" s="16" t="str">
        <f t="shared" si="149"/>
        <v/>
      </c>
      <c r="AI1577" s="17" t="str">
        <f>IF('Peer Comparison Tool'!$D$11="NR","",IF($C1577='Peer Comparison Tool'!$D$9,COUNT('ALLL &lt;50B Database'!$AI$1:AI1576)+1,""))</f>
        <v/>
      </c>
    </row>
    <row r="1578" spans="1:35" x14ac:dyDescent="0.25">
      <c r="A1578" t="s">
        <v>3639</v>
      </c>
      <c r="B1578">
        <v>3120646</v>
      </c>
      <c r="C1578" s="5" t="s">
        <v>3603</v>
      </c>
      <c r="D1578" s="5" t="s">
        <v>4390</v>
      </c>
      <c r="E1578" s="5" t="s">
        <v>4388</v>
      </c>
      <c r="F1578" s="2">
        <v>2439</v>
      </c>
      <c r="G1578" s="2">
        <v>433161</v>
      </c>
      <c r="H1578" s="2">
        <v>202231</v>
      </c>
      <c r="I1578" s="2">
        <v>25312</v>
      </c>
      <c r="J1578" s="2">
        <v>176919</v>
      </c>
      <c r="K1578" s="33">
        <v>1.37859698506096E-2</v>
      </c>
      <c r="L1578" s="2">
        <v>2333</v>
      </c>
      <c r="M1578" s="2">
        <v>364599</v>
      </c>
      <c r="N1578" s="2">
        <v>169752</v>
      </c>
      <c r="O1578" s="33">
        <v>1.3743578867995664E-2</v>
      </c>
      <c r="P1578" s="2">
        <v>2385</v>
      </c>
      <c r="Q1578" s="2">
        <v>390219</v>
      </c>
      <c r="R1578" s="2">
        <v>169890</v>
      </c>
      <c r="S1578" s="35">
        <v>1.4038495497086349E-2</v>
      </c>
      <c r="T1578" t="s">
        <v>4388</v>
      </c>
      <c r="U1578" t="s">
        <v>4388</v>
      </c>
      <c r="V1578" s="5" t="s">
        <v>4390</v>
      </c>
      <c r="W1578" s="5">
        <v>0</v>
      </c>
      <c r="X1578" s="4">
        <v>-2.5252564647674884E-4</v>
      </c>
      <c r="Y1578" s="6">
        <v>54</v>
      </c>
      <c r="Z1578" s="4">
        <v>2.9491662909068503E-4</v>
      </c>
      <c r="AA1578" s="5">
        <v>2076</v>
      </c>
      <c r="AC1578" s="16" t="str">
        <f t="shared" si="144"/>
        <v/>
      </c>
      <c r="AD1578" s="16" t="str">
        <f t="shared" si="145"/>
        <v/>
      </c>
      <c r="AE1578" s="16" t="str">
        <f t="shared" si="146"/>
        <v/>
      </c>
      <c r="AF1578" s="16" t="str">
        <f t="shared" si="147"/>
        <v/>
      </c>
      <c r="AG1578" s="16">
        <f t="shared" si="148"/>
        <v>1.37859698506096E-2</v>
      </c>
      <c r="AH1578" s="16" t="str">
        <f t="shared" si="149"/>
        <v/>
      </c>
      <c r="AI1578" s="17" t="str">
        <f>IF('Peer Comparison Tool'!$D$11="NR","",IF($C1578='Peer Comparison Tool'!$D$9,COUNT('ALLL &lt;50B Database'!$AI$1:AI1577)+1,""))</f>
        <v/>
      </c>
    </row>
    <row r="1579" spans="1:35" x14ac:dyDescent="0.25">
      <c r="A1579" t="s">
        <v>298</v>
      </c>
      <c r="B1579">
        <v>780562</v>
      </c>
      <c r="C1579" s="5" t="s">
        <v>207</v>
      </c>
      <c r="D1579" s="5" t="s">
        <v>4390</v>
      </c>
      <c r="E1579" s="5" t="s">
        <v>4388</v>
      </c>
      <c r="F1579" s="2">
        <v>1840</v>
      </c>
      <c r="G1579" s="2">
        <v>433118</v>
      </c>
      <c r="H1579" s="2">
        <v>162793</v>
      </c>
      <c r="I1579" s="2">
        <v>21706</v>
      </c>
      <c r="J1579" s="2">
        <v>141087</v>
      </c>
      <c r="K1579" s="33">
        <v>1.3041598446348706E-2</v>
      </c>
      <c r="L1579" s="2">
        <v>1472</v>
      </c>
      <c r="M1579" s="2">
        <v>366817</v>
      </c>
      <c r="N1579" s="2">
        <v>126215</v>
      </c>
      <c r="O1579" s="33">
        <v>1.1662639147486432E-2</v>
      </c>
      <c r="P1579" s="2">
        <v>1633</v>
      </c>
      <c r="Q1579" s="2">
        <v>381917</v>
      </c>
      <c r="R1579" s="2">
        <v>128576</v>
      </c>
      <c r="S1579" s="35">
        <v>1.2700659532105526E-2</v>
      </c>
      <c r="T1579" t="s">
        <v>4388</v>
      </c>
      <c r="U1579" t="s">
        <v>4388</v>
      </c>
      <c r="V1579" s="5" t="s">
        <v>4390</v>
      </c>
      <c r="W1579" s="5">
        <v>0</v>
      </c>
      <c r="X1579" s="4">
        <v>3.4093891424318012E-4</v>
      </c>
      <c r="Y1579" s="6">
        <v>207</v>
      </c>
      <c r="Z1579" s="4">
        <v>1.0380203846190941E-3</v>
      </c>
      <c r="AA1579" s="5">
        <v>2411</v>
      </c>
      <c r="AC1579" s="16" t="str">
        <f t="shared" si="144"/>
        <v/>
      </c>
      <c r="AD1579" s="16" t="str">
        <f t="shared" si="145"/>
        <v/>
      </c>
      <c r="AE1579" s="16" t="str">
        <f t="shared" si="146"/>
        <v/>
      </c>
      <c r="AF1579" s="16" t="str">
        <f t="shared" si="147"/>
        <v/>
      </c>
      <c r="AG1579" s="16">
        <f t="shared" si="148"/>
        <v>1.3041598446348706E-2</v>
      </c>
      <c r="AH1579" s="16" t="str">
        <f t="shared" si="149"/>
        <v/>
      </c>
      <c r="AI1579" s="17" t="str">
        <f>IF('Peer Comparison Tool'!$D$11="NR","",IF($C1579='Peer Comparison Tool'!$D$9,COUNT('ALLL &lt;50B Database'!$AI$1:AI1578)+1,""))</f>
        <v/>
      </c>
    </row>
    <row r="1580" spans="1:35" x14ac:dyDescent="0.25">
      <c r="A1580" t="s">
        <v>761</v>
      </c>
      <c r="B1580">
        <v>2733263</v>
      </c>
      <c r="C1580" s="5" t="s">
        <v>716</v>
      </c>
      <c r="D1580" s="5" t="s">
        <v>4390</v>
      </c>
      <c r="E1580" s="5" t="s">
        <v>4388</v>
      </c>
      <c r="F1580" s="2">
        <v>4446</v>
      </c>
      <c r="G1580" s="2">
        <v>432935</v>
      </c>
      <c r="H1580" s="2">
        <v>273426</v>
      </c>
      <c r="I1580" s="2">
        <v>16283</v>
      </c>
      <c r="J1580" s="2">
        <v>257143</v>
      </c>
      <c r="K1580" s="33">
        <v>1.728999039444978E-2</v>
      </c>
      <c r="L1580" s="2">
        <v>4013</v>
      </c>
      <c r="M1580" s="2">
        <v>359332</v>
      </c>
      <c r="N1580" s="2">
        <v>278381</v>
      </c>
      <c r="O1580" s="33">
        <v>1.4415495310383971E-2</v>
      </c>
      <c r="P1580" s="2">
        <v>4015</v>
      </c>
      <c r="Q1580" s="2">
        <v>373478</v>
      </c>
      <c r="R1580" s="2">
        <v>275039</v>
      </c>
      <c r="S1580" s="35">
        <v>1.4597929748144809E-2</v>
      </c>
      <c r="T1580" t="s">
        <v>4388</v>
      </c>
      <c r="U1580" t="s">
        <v>4388</v>
      </c>
      <c r="V1580" s="5" t="s">
        <v>4390</v>
      </c>
      <c r="W1580" s="5">
        <v>0</v>
      </c>
      <c r="X1580" s="4">
        <v>2.6920606463049709E-3</v>
      </c>
      <c r="Y1580" s="6">
        <v>431</v>
      </c>
      <c r="Z1580" s="4">
        <v>1.8243443776083841E-4</v>
      </c>
      <c r="AA1580" s="5">
        <v>980</v>
      </c>
      <c r="AC1580" s="16" t="str">
        <f t="shared" si="144"/>
        <v/>
      </c>
      <c r="AD1580" s="16" t="str">
        <f t="shared" si="145"/>
        <v/>
      </c>
      <c r="AE1580" s="16" t="str">
        <f t="shared" si="146"/>
        <v/>
      </c>
      <c r="AF1580" s="16" t="str">
        <f t="shared" si="147"/>
        <v/>
      </c>
      <c r="AG1580" s="16">
        <f t="shared" si="148"/>
        <v>1.728999039444978E-2</v>
      </c>
      <c r="AH1580" s="16" t="str">
        <f t="shared" si="149"/>
        <v/>
      </c>
      <c r="AI1580" s="17" t="str">
        <f>IF('Peer Comparison Tool'!$D$11="NR","",IF($C1580='Peer Comparison Tool'!$D$9,COUNT('ALLL &lt;50B Database'!$AI$1:AI1579)+1,""))</f>
        <v/>
      </c>
    </row>
    <row r="1581" spans="1:35" x14ac:dyDescent="0.25">
      <c r="A1581" t="s">
        <v>2657</v>
      </c>
      <c r="B1581">
        <v>721350</v>
      </c>
      <c r="C1581" s="5" t="s">
        <v>2642</v>
      </c>
      <c r="D1581" s="5" t="s">
        <v>4390</v>
      </c>
      <c r="E1581" s="5" t="s">
        <v>4388</v>
      </c>
      <c r="F1581" s="2">
        <v>4063</v>
      </c>
      <c r="G1581" s="2">
        <v>432656</v>
      </c>
      <c r="H1581" s="2">
        <v>396040</v>
      </c>
      <c r="I1581" s="2">
        <v>15809</v>
      </c>
      <c r="J1581" s="2">
        <v>380231</v>
      </c>
      <c r="K1581" s="33">
        <v>1.0685609537360183E-2</v>
      </c>
      <c r="L1581" s="2">
        <v>3695</v>
      </c>
      <c r="M1581" s="2">
        <v>415815</v>
      </c>
      <c r="N1581" s="2">
        <v>363881</v>
      </c>
      <c r="O1581" s="33">
        <v>1.0154418614876842E-2</v>
      </c>
      <c r="P1581" s="2">
        <v>3794</v>
      </c>
      <c r="Q1581" s="2">
        <v>403356</v>
      </c>
      <c r="R1581" s="2">
        <v>365057</v>
      </c>
      <c r="S1581" s="35">
        <v>1.039289754750628E-2</v>
      </c>
      <c r="T1581" t="s">
        <v>4388</v>
      </c>
      <c r="U1581" t="s">
        <v>4388</v>
      </c>
      <c r="V1581" s="5" t="s">
        <v>4390</v>
      </c>
      <c r="W1581" s="5">
        <v>0</v>
      </c>
      <c r="X1581" s="4">
        <v>2.9271198985390302E-4</v>
      </c>
      <c r="Y1581" s="6">
        <v>269</v>
      </c>
      <c r="Z1581" s="4">
        <v>2.3847893262943752E-4</v>
      </c>
      <c r="AA1581" s="5">
        <v>3514</v>
      </c>
      <c r="AC1581" s="16" t="str">
        <f t="shared" si="144"/>
        <v/>
      </c>
      <c r="AD1581" s="16" t="str">
        <f t="shared" si="145"/>
        <v/>
      </c>
      <c r="AE1581" s="16" t="str">
        <f t="shared" si="146"/>
        <v/>
      </c>
      <c r="AF1581" s="16" t="str">
        <f t="shared" si="147"/>
        <v/>
      </c>
      <c r="AG1581" s="16">
        <f t="shared" si="148"/>
        <v>1.0685609537360183E-2</v>
      </c>
      <c r="AH1581" s="16" t="str">
        <f t="shared" si="149"/>
        <v/>
      </c>
      <c r="AI1581" s="17" t="str">
        <f>IF('Peer Comparison Tool'!$D$11="NR","",IF($C1581='Peer Comparison Tool'!$D$9,COUNT('ALLL &lt;50B Database'!$AI$1:AI1580)+1,""))</f>
        <v/>
      </c>
    </row>
    <row r="1582" spans="1:35" x14ac:dyDescent="0.25">
      <c r="A1582" t="s">
        <v>1875</v>
      </c>
      <c r="B1582">
        <v>790703</v>
      </c>
      <c r="C1582" s="5" t="s">
        <v>1795</v>
      </c>
      <c r="D1582" s="5" t="s">
        <v>4390</v>
      </c>
      <c r="E1582" s="5" t="s">
        <v>4388</v>
      </c>
      <c r="F1582" s="2">
        <v>3841</v>
      </c>
      <c r="G1582" s="2">
        <v>432148</v>
      </c>
      <c r="H1582" s="2">
        <v>342338</v>
      </c>
      <c r="I1582" s="2">
        <v>28625</v>
      </c>
      <c r="J1582" s="2">
        <v>313713</v>
      </c>
      <c r="K1582" s="33">
        <v>1.2243674951309E-2</v>
      </c>
      <c r="L1582" s="2">
        <v>3251</v>
      </c>
      <c r="M1582" s="2">
        <v>407625</v>
      </c>
      <c r="N1582" s="2">
        <v>325335</v>
      </c>
      <c r="O1582" s="33">
        <v>9.9927766763489943E-3</v>
      </c>
      <c r="P1582" s="2">
        <v>3236</v>
      </c>
      <c r="Q1582" s="2">
        <v>393740</v>
      </c>
      <c r="R1582" s="2">
        <v>321513</v>
      </c>
      <c r="S1582" s="35">
        <v>1.0064911838712587E-2</v>
      </c>
      <c r="T1582" t="s">
        <v>4388</v>
      </c>
      <c r="U1582" t="s">
        <v>4388</v>
      </c>
      <c r="V1582" s="5" t="s">
        <v>4390</v>
      </c>
      <c r="W1582" s="5">
        <v>0</v>
      </c>
      <c r="X1582" s="4">
        <v>2.1787631125964133E-3</v>
      </c>
      <c r="Y1582" s="6">
        <v>605</v>
      </c>
      <c r="Z1582" s="4">
        <v>7.213516236359227E-5</v>
      </c>
      <c r="AA1582" s="5">
        <v>2810</v>
      </c>
      <c r="AC1582" s="16" t="str">
        <f t="shared" si="144"/>
        <v/>
      </c>
      <c r="AD1582" s="16" t="str">
        <f t="shared" si="145"/>
        <v/>
      </c>
      <c r="AE1582" s="16" t="str">
        <f t="shared" si="146"/>
        <v/>
      </c>
      <c r="AF1582" s="16" t="str">
        <f t="shared" si="147"/>
        <v/>
      </c>
      <c r="AG1582" s="16">
        <f t="shared" si="148"/>
        <v>1.2243674951309E-2</v>
      </c>
      <c r="AH1582" s="16" t="str">
        <f t="shared" si="149"/>
        <v/>
      </c>
      <c r="AI1582" s="17" t="str">
        <f>IF('Peer Comparison Tool'!$D$11="NR","",IF($C1582='Peer Comparison Tool'!$D$9,COUNT('ALLL &lt;50B Database'!$AI$1:AI1581)+1,""))</f>
        <v/>
      </c>
    </row>
    <row r="1583" spans="1:35" x14ac:dyDescent="0.25">
      <c r="A1583" t="s">
        <v>653</v>
      </c>
      <c r="B1583">
        <v>2007991</v>
      </c>
      <c r="C1583" s="5" t="s">
        <v>926</v>
      </c>
      <c r="D1583" s="5" t="s">
        <v>4390</v>
      </c>
      <c r="E1583" s="5" t="s">
        <v>4388</v>
      </c>
      <c r="F1583" s="2">
        <v>3853</v>
      </c>
      <c r="G1583" s="2">
        <v>432085</v>
      </c>
      <c r="H1583" s="2">
        <v>259399</v>
      </c>
      <c r="I1583" s="2">
        <v>9575</v>
      </c>
      <c r="J1583" s="2">
        <v>249824</v>
      </c>
      <c r="K1583" s="33">
        <v>1.5422857691815037E-2</v>
      </c>
      <c r="L1583" s="2">
        <v>3553</v>
      </c>
      <c r="M1583" s="2">
        <v>403279</v>
      </c>
      <c r="N1583" s="2">
        <v>254777</v>
      </c>
      <c r="O1583" s="33">
        <v>1.394552883502043E-2</v>
      </c>
      <c r="P1583" s="2">
        <v>3705</v>
      </c>
      <c r="Q1583" s="2">
        <v>404875</v>
      </c>
      <c r="R1583" s="2">
        <v>249885</v>
      </c>
      <c r="S1583" s="35">
        <v>1.4826820337355183E-2</v>
      </c>
      <c r="T1583" t="s">
        <v>4388</v>
      </c>
      <c r="U1583" t="s">
        <v>4388</v>
      </c>
      <c r="V1583" s="5" t="s">
        <v>4390</v>
      </c>
      <c r="W1583" s="5">
        <v>0</v>
      </c>
      <c r="X1583" s="4">
        <v>5.9603735445985448E-4</v>
      </c>
      <c r="Y1583" s="6">
        <v>148</v>
      </c>
      <c r="Z1583" s="4">
        <v>8.8129150233475298E-4</v>
      </c>
      <c r="AA1583" s="5">
        <v>1459</v>
      </c>
      <c r="AC1583" s="16" t="str">
        <f t="shared" si="144"/>
        <v/>
      </c>
      <c r="AD1583" s="16" t="str">
        <f t="shared" si="145"/>
        <v/>
      </c>
      <c r="AE1583" s="16" t="str">
        <f t="shared" si="146"/>
        <v/>
      </c>
      <c r="AF1583" s="16" t="str">
        <f t="shared" si="147"/>
        <v/>
      </c>
      <c r="AG1583" s="16">
        <f t="shared" si="148"/>
        <v>1.5422857691815037E-2</v>
      </c>
      <c r="AH1583" s="16" t="str">
        <f t="shared" si="149"/>
        <v/>
      </c>
      <c r="AI1583" s="17" t="str">
        <f>IF('Peer Comparison Tool'!$D$11="NR","",IF($C1583='Peer Comparison Tool'!$D$9,COUNT('ALLL &lt;50B Database'!$AI$1:AI1582)+1,""))</f>
        <v/>
      </c>
    </row>
    <row r="1584" spans="1:35" x14ac:dyDescent="0.25">
      <c r="A1584" t="s">
        <v>738</v>
      </c>
      <c r="B1584">
        <v>662949</v>
      </c>
      <c r="C1584" s="5" t="s">
        <v>716</v>
      </c>
      <c r="D1584" s="5" t="s">
        <v>4390</v>
      </c>
      <c r="E1584" s="5" t="s">
        <v>4388</v>
      </c>
      <c r="F1584" s="2">
        <v>2531</v>
      </c>
      <c r="G1584" s="2">
        <v>431901</v>
      </c>
      <c r="H1584" s="2">
        <v>229604</v>
      </c>
      <c r="I1584" s="2">
        <v>30896</v>
      </c>
      <c r="J1584" s="2">
        <v>198708</v>
      </c>
      <c r="K1584" s="33">
        <v>1.2737282847192865E-2</v>
      </c>
      <c r="L1584" s="2">
        <v>2478</v>
      </c>
      <c r="M1584" s="2">
        <v>396938</v>
      </c>
      <c r="N1584" s="2">
        <v>192628</v>
      </c>
      <c r="O1584" s="33">
        <v>1.2864173432730445E-2</v>
      </c>
      <c r="P1584" s="2">
        <v>2530</v>
      </c>
      <c r="Q1584" s="2">
        <v>388264</v>
      </c>
      <c r="R1584" s="2">
        <v>198894</v>
      </c>
      <c r="S1584" s="35">
        <v>1.2720343499552525E-2</v>
      </c>
      <c r="T1584" t="s">
        <v>4388</v>
      </c>
      <c r="U1584" t="s">
        <v>4388</v>
      </c>
      <c r="V1584" s="5" t="s">
        <v>4390</v>
      </c>
      <c r="W1584" s="5">
        <v>0</v>
      </c>
      <c r="X1584" s="4">
        <v>1.6939347640340663E-5</v>
      </c>
      <c r="Y1584" s="6">
        <v>1</v>
      </c>
      <c r="Z1584" s="4">
        <v>-1.4382993317792019E-4</v>
      </c>
      <c r="AA1584" s="5">
        <v>2576</v>
      </c>
      <c r="AC1584" s="16" t="str">
        <f t="shared" si="144"/>
        <v/>
      </c>
      <c r="AD1584" s="16" t="str">
        <f t="shared" si="145"/>
        <v/>
      </c>
      <c r="AE1584" s="16" t="str">
        <f t="shared" si="146"/>
        <v/>
      </c>
      <c r="AF1584" s="16" t="str">
        <f t="shared" si="147"/>
        <v/>
      </c>
      <c r="AG1584" s="16">
        <f t="shared" si="148"/>
        <v>1.2737282847192865E-2</v>
      </c>
      <c r="AH1584" s="16" t="str">
        <f t="shared" si="149"/>
        <v/>
      </c>
      <c r="AI1584" s="17" t="str">
        <f>IF('Peer Comparison Tool'!$D$11="NR","",IF($C1584='Peer Comparison Tool'!$D$9,COUNT('ALLL &lt;50B Database'!$AI$1:AI1583)+1,""))</f>
        <v/>
      </c>
    </row>
    <row r="1585" spans="1:35" x14ac:dyDescent="0.25">
      <c r="A1585" t="s">
        <v>2728</v>
      </c>
      <c r="B1585">
        <v>385471</v>
      </c>
      <c r="C1585" s="5" t="s">
        <v>2711</v>
      </c>
      <c r="D1585" s="5" t="s">
        <v>4390</v>
      </c>
      <c r="E1585" s="5" t="s">
        <v>4388</v>
      </c>
      <c r="F1585" s="2">
        <v>9901</v>
      </c>
      <c r="G1585" s="2">
        <v>431780</v>
      </c>
      <c r="H1585" s="2">
        <v>335538</v>
      </c>
      <c r="I1585" s="2">
        <v>3207</v>
      </c>
      <c r="J1585" s="2">
        <v>332331</v>
      </c>
      <c r="K1585" s="33">
        <v>2.9792586307025224E-2</v>
      </c>
      <c r="L1585" s="2">
        <v>9726</v>
      </c>
      <c r="M1585" s="2">
        <v>429463</v>
      </c>
      <c r="N1585" s="2">
        <v>329175</v>
      </c>
      <c r="O1585" s="33">
        <v>2.9546593757120074E-2</v>
      </c>
      <c r="P1585" s="2">
        <v>9826</v>
      </c>
      <c r="Q1585" s="2">
        <v>420738</v>
      </c>
      <c r="R1585" s="2">
        <v>328491</v>
      </c>
      <c r="S1585" s="35">
        <v>2.9912539460746262E-2</v>
      </c>
      <c r="T1585" t="s">
        <v>4388</v>
      </c>
      <c r="U1585" t="s">
        <v>4388</v>
      </c>
      <c r="V1585" s="5" t="s">
        <v>4390</v>
      </c>
      <c r="W1585" s="5">
        <v>0</v>
      </c>
      <c r="X1585" s="4">
        <v>-1.199531537210384E-4</v>
      </c>
      <c r="Y1585" s="6">
        <v>75</v>
      </c>
      <c r="Z1585" s="4">
        <v>3.6594570362618803E-4</v>
      </c>
      <c r="AA1585" s="5">
        <v>148</v>
      </c>
      <c r="AC1585" s="16" t="str">
        <f t="shared" si="144"/>
        <v/>
      </c>
      <c r="AD1585" s="16" t="str">
        <f t="shared" si="145"/>
        <v/>
      </c>
      <c r="AE1585" s="16" t="str">
        <f t="shared" si="146"/>
        <v/>
      </c>
      <c r="AF1585" s="16" t="str">
        <f t="shared" si="147"/>
        <v/>
      </c>
      <c r="AG1585" s="16">
        <f t="shared" si="148"/>
        <v>2.9792586307025224E-2</v>
      </c>
      <c r="AH1585" s="16" t="str">
        <f t="shared" si="149"/>
        <v/>
      </c>
      <c r="AI1585" s="17" t="str">
        <f>IF('Peer Comparison Tool'!$D$11="NR","",IF($C1585='Peer Comparison Tool'!$D$9,COUNT('ALLL &lt;50B Database'!$AI$1:AI1584)+1,""))</f>
        <v/>
      </c>
    </row>
    <row r="1586" spans="1:35" x14ac:dyDescent="0.25">
      <c r="A1586" t="s">
        <v>2075</v>
      </c>
      <c r="B1586">
        <v>61757</v>
      </c>
      <c r="C1586" s="5" t="s">
        <v>2041</v>
      </c>
      <c r="D1586" s="5" t="s">
        <v>4387</v>
      </c>
      <c r="E1586" s="5" t="s">
        <v>4388</v>
      </c>
      <c r="F1586" s="2">
        <v>3922</v>
      </c>
      <c r="G1586" s="2">
        <v>431757</v>
      </c>
      <c r="H1586" s="2">
        <v>286667</v>
      </c>
      <c r="I1586" s="2">
        <v>38656</v>
      </c>
      <c r="J1586" s="2">
        <v>248011</v>
      </c>
      <c r="K1586" s="33">
        <v>1.5813814709831418E-2</v>
      </c>
      <c r="L1586" s="2">
        <v>3915</v>
      </c>
      <c r="M1586" s="2">
        <v>378582</v>
      </c>
      <c r="N1586" s="2">
        <v>235050</v>
      </c>
      <c r="O1586" s="33">
        <v>1.6656030631780474E-2</v>
      </c>
      <c r="P1586" s="2">
        <v>3918</v>
      </c>
      <c r="Q1586" s="2">
        <v>372426</v>
      </c>
      <c r="R1586" s="2">
        <v>248433</v>
      </c>
      <c r="S1586" s="35">
        <v>1.5770851698445859E-2</v>
      </c>
      <c r="T1586" t="s">
        <v>4388</v>
      </c>
      <c r="U1586" t="s">
        <v>4388</v>
      </c>
      <c r="V1586" s="5" t="s">
        <v>4387</v>
      </c>
      <c r="W1586" s="5">
        <v>0</v>
      </c>
      <c r="X1586" s="4">
        <v>4.2963011385559191E-5</v>
      </c>
      <c r="Y1586" s="6">
        <v>4</v>
      </c>
      <c r="Z1586" s="4">
        <v>-8.8517893333461481E-4</v>
      </c>
      <c r="AA1586" s="5">
        <v>1331</v>
      </c>
      <c r="AC1586" s="16" t="str">
        <f t="shared" si="144"/>
        <v/>
      </c>
      <c r="AD1586" s="16" t="str">
        <f t="shared" si="145"/>
        <v/>
      </c>
      <c r="AE1586" s="16" t="str">
        <f t="shared" si="146"/>
        <v/>
      </c>
      <c r="AF1586" s="16" t="str">
        <f t="shared" si="147"/>
        <v/>
      </c>
      <c r="AG1586" s="16">
        <f t="shared" si="148"/>
        <v>1.5813814709831418E-2</v>
      </c>
      <c r="AH1586" s="16" t="str">
        <f t="shared" si="149"/>
        <v/>
      </c>
      <c r="AI1586" s="17" t="str">
        <f>IF('Peer Comparison Tool'!$D$11="NR","",IF($C1586='Peer Comparison Tool'!$D$9,COUNT('ALLL &lt;50B Database'!$AI$1:AI1585)+1,""))</f>
        <v/>
      </c>
    </row>
    <row r="1587" spans="1:35" x14ac:dyDescent="0.25">
      <c r="A1587" t="s">
        <v>438</v>
      </c>
      <c r="B1587">
        <v>545604</v>
      </c>
      <c r="C1587" s="5" t="s">
        <v>416</v>
      </c>
      <c r="D1587" s="5" t="s">
        <v>4390</v>
      </c>
      <c r="E1587" s="5" t="s">
        <v>4388</v>
      </c>
      <c r="F1587" s="2">
        <v>3297</v>
      </c>
      <c r="G1587" s="2">
        <v>431676</v>
      </c>
      <c r="H1587" s="2">
        <v>329236</v>
      </c>
      <c r="I1587" s="2">
        <v>19262</v>
      </c>
      <c r="J1587" s="2">
        <v>309974</v>
      </c>
      <c r="K1587" s="33">
        <v>1.063637595411228E-2</v>
      </c>
      <c r="L1587" s="2">
        <v>3072</v>
      </c>
      <c r="M1587" s="2">
        <v>417934</v>
      </c>
      <c r="N1587" s="2">
        <v>304114</v>
      </c>
      <c r="O1587" s="33">
        <v>1.0101475104730463E-2</v>
      </c>
      <c r="P1587" s="2">
        <v>3150</v>
      </c>
      <c r="Q1587" s="2">
        <v>418473</v>
      </c>
      <c r="R1587" s="2">
        <v>312097</v>
      </c>
      <c r="S1587" s="35">
        <v>1.0093015953373471E-2</v>
      </c>
      <c r="T1587" t="s">
        <v>4388</v>
      </c>
      <c r="U1587" t="s">
        <v>4388</v>
      </c>
      <c r="V1587" s="5" t="s">
        <v>4390</v>
      </c>
      <c r="W1587" s="5">
        <v>0</v>
      </c>
      <c r="X1587" s="4">
        <v>5.4336000073880973E-4</v>
      </c>
      <c r="Y1587" s="6">
        <v>147</v>
      </c>
      <c r="Z1587" s="4">
        <v>-8.4591513569917676E-6</v>
      </c>
      <c r="AA1587" s="5">
        <v>3537</v>
      </c>
      <c r="AC1587" s="16" t="str">
        <f t="shared" si="144"/>
        <v/>
      </c>
      <c r="AD1587" s="16" t="str">
        <f t="shared" si="145"/>
        <v/>
      </c>
      <c r="AE1587" s="16" t="str">
        <f t="shared" si="146"/>
        <v/>
      </c>
      <c r="AF1587" s="16" t="str">
        <f t="shared" si="147"/>
        <v/>
      </c>
      <c r="AG1587" s="16">
        <f t="shared" si="148"/>
        <v>1.063637595411228E-2</v>
      </c>
      <c r="AH1587" s="16" t="str">
        <f t="shared" si="149"/>
        <v/>
      </c>
      <c r="AI1587" s="17" t="str">
        <f>IF('Peer Comparison Tool'!$D$11="NR","",IF($C1587='Peer Comparison Tool'!$D$9,COUNT('ALLL &lt;50B Database'!$AI$1:AI1586)+1,""))</f>
        <v/>
      </c>
    </row>
    <row r="1588" spans="1:35" x14ac:dyDescent="0.25">
      <c r="A1588" t="s">
        <v>1019</v>
      </c>
      <c r="B1588">
        <v>649874</v>
      </c>
      <c r="C1588" s="5" t="s">
        <v>926</v>
      </c>
      <c r="D1588" s="5" t="s">
        <v>4390</v>
      </c>
      <c r="E1588" s="5" t="s">
        <v>4388</v>
      </c>
      <c r="F1588" s="2">
        <v>3151</v>
      </c>
      <c r="G1588" s="2">
        <v>431361</v>
      </c>
      <c r="H1588" s="2">
        <v>359886</v>
      </c>
      <c r="I1588" s="2">
        <v>11076</v>
      </c>
      <c r="J1588" s="2">
        <v>348810</v>
      </c>
      <c r="K1588" s="33">
        <v>9.0335712852269139E-3</v>
      </c>
      <c r="L1588" s="2">
        <v>2528</v>
      </c>
      <c r="M1588" s="2">
        <v>404765</v>
      </c>
      <c r="N1588" s="2">
        <v>310157</v>
      </c>
      <c r="O1588" s="33">
        <v>8.1507107690621198E-3</v>
      </c>
      <c r="P1588" s="2">
        <v>3198</v>
      </c>
      <c r="Q1588" s="2">
        <v>392311</v>
      </c>
      <c r="R1588" s="2">
        <v>303028</v>
      </c>
      <c r="S1588" s="35">
        <v>1.055348020644957E-2</v>
      </c>
      <c r="T1588" t="s">
        <v>4388</v>
      </c>
      <c r="U1588" t="s">
        <v>4388</v>
      </c>
      <c r="V1588" s="5" t="s">
        <v>4390</v>
      </c>
      <c r="W1588" s="5">
        <v>0</v>
      </c>
      <c r="X1588" s="4">
        <v>-1.5199089212226558E-3</v>
      </c>
      <c r="Y1588" s="6">
        <v>-47</v>
      </c>
      <c r="Z1588" s="4">
        <v>2.40276943738745E-3</v>
      </c>
      <c r="AA1588" s="5">
        <v>4073</v>
      </c>
      <c r="AC1588" s="16" t="str">
        <f t="shared" si="144"/>
        <v/>
      </c>
      <c r="AD1588" s="16" t="str">
        <f t="shared" si="145"/>
        <v/>
      </c>
      <c r="AE1588" s="16" t="str">
        <f t="shared" si="146"/>
        <v/>
      </c>
      <c r="AF1588" s="16" t="str">
        <f t="shared" si="147"/>
        <v/>
      </c>
      <c r="AG1588" s="16">
        <f t="shared" si="148"/>
        <v>9.0335712852269139E-3</v>
      </c>
      <c r="AH1588" s="16" t="str">
        <f t="shared" si="149"/>
        <v/>
      </c>
      <c r="AI1588" s="17" t="str">
        <f>IF('Peer Comparison Tool'!$D$11="NR","",IF($C1588='Peer Comparison Tool'!$D$9,COUNT('ALLL &lt;50B Database'!$AI$1:AI1587)+1,""))</f>
        <v/>
      </c>
    </row>
    <row r="1589" spans="1:35" x14ac:dyDescent="0.25">
      <c r="A1589" t="s">
        <v>3451</v>
      </c>
      <c r="B1589">
        <v>945026</v>
      </c>
      <c r="C1589" s="5" t="s">
        <v>3374</v>
      </c>
      <c r="D1589" s="5" t="s">
        <v>4387</v>
      </c>
      <c r="E1589" s="5" t="s">
        <v>4388</v>
      </c>
      <c r="F1589" s="2">
        <v>2069</v>
      </c>
      <c r="G1589" s="2">
        <v>431112</v>
      </c>
      <c r="H1589" s="2">
        <v>254932</v>
      </c>
      <c r="I1589" s="2">
        <v>11769</v>
      </c>
      <c r="J1589" s="2">
        <v>243163</v>
      </c>
      <c r="K1589" s="33">
        <v>8.5086958130965642E-3</v>
      </c>
      <c r="L1589" s="2">
        <v>1374</v>
      </c>
      <c r="M1589" s="2">
        <v>419315</v>
      </c>
      <c r="N1589" s="2">
        <v>238408</v>
      </c>
      <c r="O1589" s="33">
        <v>5.763229421831482E-3</v>
      </c>
      <c r="P1589" s="2">
        <v>1663</v>
      </c>
      <c r="Q1589" s="2">
        <v>416263</v>
      </c>
      <c r="R1589" s="2">
        <v>239194</v>
      </c>
      <c r="S1589" s="35">
        <v>6.9525155313260364E-3</v>
      </c>
      <c r="T1589" t="s">
        <v>4388</v>
      </c>
      <c r="U1589" t="s">
        <v>4388</v>
      </c>
      <c r="V1589" s="5" t="s">
        <v>4387</v>
      </c>
      <c r="W1589" s="5">
        <v>0</v>
      </c>
      <c r="X1589" s="4">
        <v>1.5561802817705278E-3</v>
      </c>
      <c r="Y1589" s="6">
        <v>406</v>
      </c>
      <c r="Z1589" s="4">
        <v>1.1892861094945544E-3</v>
      </c>
      <c r="AA1589" s="5">
        <v>4200</v>
      </c>
      <c r="AC1589" s="16" t="str">
        <f t="shared" si="144"/>
        <v/>
      </c>
      <c r="AD1589" s="16" t="str">
        <f t="shared" si="145"/>
        <v/>
      </c>
      <c r="AE1589" s="16" t="str">
        <f t="shared" si="146"/>
        <v/>
      </c>
      <c r="AF1589" s="16" t="str">
        <f t="shared" si="147"/>
        <v/>
      </c>
      <c r="AG1589" s="16">
        <f t="shared" si="148"/>
        <v>8.5086958130965642E-3</v>
      </c>
      <c r="AH1589" s="16" t="str">
        <f t="shared" si="149"/>
        <v/>
      </c>
      <c r="AI1589" s="17" t="str">
        <f>IF('Peer Comparison Tool'!$D$11="NR","",IF($C1589='Peer Comparison Tool'!$D$9,COUNT('ALLL &lt;50B Database'!$AI$1:AI1588)+1,""))</f>
        <v/>
      </c>
    </row>
    <row r="1590" spans="1:35" x14ac:dyDescent="0.25">
      <c r="A1590" t="s">
        <v>3023</v>
      </c>
      <c r="B1590">
        <v>425108</v>
      </c>
      <c r="C1590" s="5" t="s">
        <v>2948</v>
      </c>
      <c r="D1590" s="5" t="s">
        <v>4390</v>
      </c>
      <c r="E1590" s="5" t="s">
        <v>4388</v>
      </c>
      <c r="F1590" s="2">
        <v>3311</v>
      </c>
      <c r="G1590" s="2">
        <v>430960</v>
      </c>
      <c r="H1590" s="2">
        <v>331545</v>
      </c>
      <c r="I1590" s="2">
        <v>14186</v>
      </c>
      <c r="J1590" s="2">
        <v>317359</v>
      </c>
      <c r="K1590" s="33">
        <v>1.0432979685466616E-2</v>
      </c>
      <c r="L1590" s="2">
        <v>3077</v>
      </c>
      <c r="M1590" s="2">
        <v>383396</v>
      </c>
      <c r="N1590" s="2">
        <v>311129</v>
      </c>
      <c r="O1590" s="33">
        <v>9.8897884800195415E-3</v>
      </c>
      <c r="P1590" s="2">
        <v>3199</v>
      </c>
      <c r="Q1590" s="2">
        <v>395577</v>
      </c>
      <c r="R1590" s="2">
        <v>313950</v>
      </c>
      <c r="S1590" s="35">
        <v>1.0189520624303233E-2</v>
      </c>
      <c r="T1590" t="s">
        <v>4388</v>
      </c>
      <c r="U1590" t="s">
        <v>4388</v>
      </c>
      <c r="V1590" s="5" t="s">
        <v>4390</v>
      </c>
      <c r="W1590" s="5">
        <v>0</v>
      </c>
      <c r="X1590" s="4">
        <v>2.4345906116338308E-4</v>
      </c>
      <c r="Y1590" s="6">
        <v>112</v>
      </c>
      <c r="Z1590" s="4">
        <v>2.9973214428369137E-4</v>
      </c>
      <c r="AA1590" s="5">
        <v>3624</v>
      </c>
      <c r="AC1590" s="16" t="str">
        <f t="shared" si="144"/>
        <v/>
      </c>
      <c r="AD1590" s="16" t="str">
        <f t="shared" si="145"/>
        <v/>
      </c>
      <c r="AE1590" s="16" t="str">
        <f t="shared" si="146"/>
        <v/>
      </c>
      <c r="AF1590" s="16" t="str">
        <f t="shared" si="147"/>
        <v/>
      </c>
      <c r="AG1590" s="16">
        <f t="shared" si="148"/>
        <v>1.0432979685466616E-2</v>
      </c>
      <c r="AH1590" s="16" t="str">
        <f t="shared" si="149"/>
        <v/>
      </c>
      <c r="AI1590" s="17" t="str">
        <f>IF('Peer Comparison Tool'!$D$11="NR","",IF($C1590='Peer Comparison Tool'!$D$9,COUNT('ALLL &lt;50B Database'!$AI$1:AI1589)+1,""))</f>
        <v/>
      </c>
    </row>
    <row r="1591" spans="1:35" x14ac:dyDescent="0.25">
      <c r="A1591" t="s">
        <v>3453</v>
      </c>
      <c r="B1591">
        <v>206174</v>
      </c>
      <c r="C1591" s="5" t="s">
        <v>3374</v>
      </c>
      <c r="D1591" s="5" t="s">
        <v>4390</v>
      </c>
      <c r="E1591" s="5" t="s">
        <v>4388</v>
      </c>
      <c r="F1591" s="2">
        <v>2659</v>
      </c>
      <c r="G1591" s="2">
        <v>430505</v>
      </c>
      <c r="H1591" s="2">
        <v>287263</v>
      </c>
      <c r="I1591" s="2">
        <v>23248</v>
      </c>
      <c r="J1591" s="2">
        <v>264015</v>
      </c>
      <c r="K1591" s="33">
        <v>1.0071397458477738E-2</v>
      </c>
      <c r="L1591" s="2">
        <v>2648</v>
      </c>
      <c r="M1591" s="2">
        <v>410578</v>
      </c>
      <c r="N1591" s="2">
        <v>257935</v>
      </c>
      <c r="O1591" s="33">
        <v>1.0266152325198209E-2</v>
      </c>
      <c r="P1591" s="2">
        <v>2494</v>
      </c>
      <c r="Q1591" s="2">
        <v>410345</v>
      </c>
      <c r="R1591" s="2">
        <v>258333</v>
      </c>
      <c r="S1591" s="35">
        <v>9.6542060054271035E-3</v>
      </c>
      <c r="T1591" t="s">
        <v>4388</v>
      </c>
      <c r="U1591" t="s">
        <v>4388</v>
      </c>
      <c r="V1591" s="5" t="s">
        <v>4390</v>
      </c>
      <c r="W1591" s="5">
        <v>0</v>
      </c>
      <c r="X1591" s="4">
        <v>4.1719145305063425E-4</v>
      </c>
      <c r="Y1591" s="6">
        <v>165</v>
      </c>
      <c r="Z1591" s="4">
        <v>-6.1194631977110579E-4</v>
      </c>
      <c r="AA1591" s="5">
        <v>3757</v>
      </c>
      <c r="AC1591" s="16" t="str">
        <f t="shared" si="144"/>
        <v/>
      </c>
      <c r="AD1591" s="16" t="str">
        <f t="shared" si="145"/>
        <v/>
      </c>
      <c r="AE1591" s="16" t="str">
        <f t="shared" si="146"/>
        <v/>
      </c>
      <c r="AF1591" s="16" t="str">
        <f t="shared" si="147"/>
        <v/>
      </c>
      <c r="AG1591" s="16">
        <f t="shared" si="148"/>
        <v>1.0071397458477738E-2</v>
      </c>
      <c r="AH1591" s="16" t="str">
        <f t="shared" si="149"/>
        <v/>
      </c>
      <c r="AI1591" s="17" t="str">
        <f>IF('Peer Comparison Tool'!$D$11="NR","",IF($C1591='Peer Comparison Tool'!$D$9,COUNT('ALLL &lt;50B Database'!$AI$1:AI1590)+1,""))</f>
        <v/>
      </c>
    </row>
    <row r="1592" spans="1:35" x14ac:dyDescent="0.25">
      <c r="A1592" t="s">
        <v>3250</v>
      </c>
      <c r="B1592">
        <v>829050</v>
      </c>
      <c r="C1592" s="5" t="s">
        <v>3209</v>
      </c>
      <c r="D1592" s="5" t="s">
        <v>4390</v>
      </c>
      <c r="E1592" s="5" t="s">
        <v>4388</v>
      </c>
      <c r="F1592" s="2">
        <v>2800</v>
      </c>
      <c r="G1592" s="2">
        <v>430267</v>
      </c>
      <c r="H1592" s="2">
        <v>233385</v>
      </c>
      <c r="I1592" s="2">
        <v>9811</v>
      </c>
      <c r="J1592" s="2">
        <v>223574</v>
      </c>
      <c r="K1592" s="33">
        <v>1.2523817617433155E-2</v>
      </c>
      <c r="L1592" s="2">
        <v>2800</v>
      </c>
      <c r="M1592" s="2">
        <v>391122</v>
      </c>
      <c r="N1592" s="2">
        <v>218066</v>
      </c>
      <c r="O1592" s="33">
        <v>1.2840149312593436E-2</v>
      </c>
      <c r="P1592" s="2">
        <v>2800</v>
      </c>
      <c r="Q1592" s="2">
        <v>394235</v>
      </c>
      <c r="R1592" s="2">
        <v>223100</v>
      </c>
      <c r="S1592" s="35">
        <v>1.2550425818018825E-2</v>
      </c>
      <c r="T1592" t="s">
        <v>4388</v>
      </c>
      <c r="U1592" t="s">
        <v>4388</v>
      </c>
      <c r="V1592" s="5" t="s">
        <v>4390</v>
      </c>
      <c r="W1592" s="5">
        <v>0</v>
      </c>
      <c r="X1592" s="4">
        <v>-2.6608200585670483E-5</v>
      </c>
      <c r="Y1592" s="6">
        <v>0</v>
      </c>
      <c r="Z1592" s="4">
        <v>-2.8972349457461084E-4</v>
      </c>
      <c r="AA1592" s="5">
        <v>2685</v>
      </c>
      <c r="AC1592" s="16" t="str">
        <f t="shared" si="144"/>
        <v/>
      </c>
      <c r="AD1592" s="16" t="str">
        <f t="shared" si="145"/>
        <v/>
      </c>
      <c r="AE1592" s="16" t="str">
        <f t="shared" si="146"/>
        <v/>
      </c>
      <c r="AF1592" s="16" t="str">
        <f t="shared" si="147"/>
        <v/>
      </c>
      <c r="AG1592" s="16">
        <f t="shared" si="148"/>
        <v>1.2523817617433155E-2</v>
      </c>
      <c r="AH1592" s="16" t="str">
        <f t="shared" si="149"/>
        <v/>
      </c>
      <c r="AI1592" s="17" t="str">
        <f>IF('Peer Comparison Tool'!$D$11="NR","",IF($C1592='Peer Comparison Tool'!$D$9,COUNT('ALLL &lt;50B Database'!$AI$1:AI1591)+1,""))</f>
        <v/>
      </c>
    </row>
    <row r="1593" spans="1:35" x14ac:dyDescent="0.25">
      <c r="A1593" t="s">
        <v>1727</v>
      </c>
      <c r="B1593">
        <v>136338</v>
      </c>
      <c r="C1593" s="5" t="s">
        <v>1695</v>
      </c>
      <c r="D1593" s="5" t="s">
        <v>4390</v>
      </c>
      <c r="E1593" s="5" t="s">
        <v>4388</v>
      </c>
      <c r="F1593" s="2">
        <v>2273</v>
      </c>
      <c r="G1593" s="2">
        <v>430063</v>
      </c>
      <c r="H1593" s="2">
        <v>251578</v>
      </c>
      <c r="I1593" s="2">
        <v>14799</v>
      </c>
      <c r="J1593" s="2">
        <v>236779</v>
      </c>
      <c r="K1593" s="33">
        <v>9.5996688895552389E-3</v>
      </c>
      <c r="L1593" s="2">
        <v>2123</v>
      </c>
      <c r="M1593" s="2">
        <v>408091</v>
      </c>
      <c r="N1593" s="2">
        <v>241567</v>
      </c>
      <c r="O1593" s="33">
        <v>8.7884520650585544E-3</v>
      </c>
      <c r="P1593" s="2">
        <v>2175</v>
      </c>
      <c r="Q1593" s="2">
        <v>399464</v>
      </c>
      <c r="R1593" s="2">
        <v>241381</v>
      </c>
      <c r="S1593" s="35">
        <v>9.0106512111558078E-3</v>
      </c>
      <c r="T1593" t="s">
        <v>4388</v>
      </c>
      <c r="U1593" t="s">
        <v>4388</v>
      </c>
      <c r="V1593" s="5" t="s">
        <v>4390</v>
      </c>
      <c r="W1593" s="5">
        <v>0</v>
      </c>
      <c r="X1593" s="4">
        <v>5.8901767839943109E-4</v>
      </c>
      <c r="Y1593" s="6">
        <v>98</v>
      </c>
      <c r="Z1593" s="4">
        <v>2.221991460972534E-4</v>
      </c>
      <c r="AA1593" s="5">
        <v>3918</v>
      </c>
      <c r="AC1593" s="16" t="str">
        <f t="shared" si="144"/>
        <v/>
      </c>
      <c r="AD1593" s="16" t="str">
        <f t="shared" si="145"/>
        <v/>
      </c>
      <c r="AE1593" s="16" t="str">
        <f t="shared" si="146"/>
        <v/>
      </c>
      <c r="AF1593" s="16" t="str">
        <f t="shared" si="147"/>
        <v/>
      </c>
      <c r="AG1593" s="16">
        <f t="shared" si="148"/>
        <v>9.5996688895552389E-3</v>
      </c>
      <c r="AH1593" s="16" t="str">
        <f t="shared" si="149"/>
        <v/>
      </c>
      <c r="AI1593" s="17" t="str">
        <f>IF('Peer Comparison Tool'!$D$11="NR","",IF($C1593='Peer Comparison Tool'!$D$9,COUNT('ALLL &lt;50B Database'!$AI$1:AI1592)+1,""))</f>
        <v/>
      </c>
    </row>
    <row r="1594" spans="1:35" x14ac:dyDescent="0.25">
      <c r="A1594" t="s">
        <v>1990</v>
      </c>
      <c r="B1594">
        <v>355559</v>
      </c>
      <c r="C1594" s="5" t="s">
        <v>1963</v>
      </c>
      <c r="D1594" s="5" t="s">
        <v>4390</v>
      </c>
      <c r="E1594" s="5" t="s">
        <v>4388</v>
      </c>
      <c r="F1594" s="2">
        <v>4476</v>
      </c>
      <c r="G1594" s="2">
        <v>429965</v>
      </c>
      <c r="H1594" s="2">
        <v>282288</v>
      </c>
      <c r="I1594" s="2">
        <v>36823</v>
      </c>
      <c r="J1594" s="2">
        <v>245465</v>
      </c>
      <c r="K1594" s="33">
        <v>1.8234778889047319E-2</v>
      </c>
      <c r="L1594" s="2">
        <v>3593</v>
      </c>
      <c r="M1594" s="2">
        <v>370836</v>
      </c>
      <c r="N1594" s="2">
        <v>236192</v>
      </c>
      <c r="O1594" s="33">
        <v>1.5212200243869394E-2</v>
      </c>
      <c r="P1594" s="2">
        <v>3663</v>
      </c>
      <c r="Q1594" s="2">
        <v>385698</v>
      </c>
      <c r="R1594" s="2">
        <v>239481</v>
      </c>
      <c r="S1594" s="35">
        <v>1.5295576684580404E-2</v>
      </c>
      <c r="T1594" t="s">
        <v>4388</v>
      </c>
      <c r="U1594" t="s">
        <v>4388</v>
      </c>
      <c r="V1594" s="5" t="s">
        <v>4390</v>
      </c>
      <c r="W1594" s="5">
        <v>0</v>
      </c>
      <c r="X1594" s="4">
        <v>2.939202204466914E-3</v>
      </c>
      <c r="Y1594" s="6">
        <v>813</v>
      </c>
      <c r="Z1594" s="4">
        <v>8.3376440711010677E-5</v>
      </c>
      <c r="AA1594" s="5">
        <v>800</v>
      </c>
      <c r="AC1594" s="16" t="str">
        <f t="shared" si="144"/>
        <v/>
      </c>
      <c r="AD1594" s="16" t="str">
        <f t="shared" si="145"/>
        <v/>
      </c>
      <c r="AE1594" s="16" t="str">
        <f t="shared" si="146"/>
        <v/>
      </c>
      <c r="AF1594" s="16" t="str">
        <f t="shared" si="147"/>
        <v/>
      </c>
      <c r="AG1594" s="16">
        <f t="shared" si="148"/>
        <v>1.8234778889047319E-2</v>
      </c>
      <c r="AH1594" s="16" t="str">
        <f t="shared" si="149"/>
        <v/>
      </c>
      <c r="AI1594" s="17" t="str">
        <f>IF('Peer Comparison Tool'!$D$11="NR","",IF($C1594='Peer Comparison Tool'!$D$9,COUNT('ALLL &lt;50B Database'!$AI$1:AI1593)+1,""))</f>
        <v/>
      </c>
    </row>
    <row r="1595" spans="1:35" x14ac:dyDescent="0.25">
      <c r="A1595" t="s">
        <v>2364</v>
      </c>
      <c r="B1595">
        <v>719656</v>
      </c>
      <c r="C1595" s="5" t="s">
        <v>2299</v>
      </c>
      <c r="D1595" s="5" t="s">
        <v>4390</v>
      </c>
      <c r="E1595" s="5" t="s">
        <v>4388</v>
      </c>
      <c r="F1595" s="2">
        <v>3480</v>
      </c>
      <c r="G1595" s="2">
        <v>429226</v>
      </c>
      <c r="H1595" s="2">
        <v>322605</v>
      </c>
      <c r="I1595" s="2">
        <v>22008</v>
      </c>
      <c r="J1595" s="2">
        <v>300597</v>
      </c>
      <c r="K1595" s="33">
        <v>1.1576961845926607E-2</v>
      </c>
      <c r="L1595" s="2">
        <v>3161</v>
      </c>
      <c r="M1595" s="2">
        <v>380135</v>
      </c>
      <c r="N1595" s="2">
        <v>305192</v>
      </c>
      <c r="O1595" s="33">
        <v>1.0357414348999974E-2</v>
      </c>
      <c r="P1595" s="2">
        <v>3404</v>
      </c>
      <c r="Q1595" s="2">
        <v>382244</v>
      </c>
      <c r="R1595" s="2">
        <v>307130</v>
      </c>
      <c r="S1595" s="35">
        <v>1.1083254647868981E-2</v>
      </c>
      <c r="T1595" t="s">
        <v>4388</v>
      </c>
      <c r="U1595" t="s">
        <v>4388</v>
      </c>
      <c r="V1595" s="5" t="s">
        <v>4390</v>
      </c>
      <c r="W1595" s="5">
        <v>0</v>
      </c>
      <c r="X1595" s="4">
        <v>4.9370719805762533E-4</v>
      </c>
      <c r="Y1595" s="6">
        <v>76</v>
      </c>
      <c r="Z1595" s="4">
        <v>7.2584029886900783E-4</v>
      </c>
      <c r="AA1595" s="5">
        <v>3124</v>
      </c>
      <c r="AC1595" s="16" t="str">
        <f t="shared" si="144"/>
        <v/>
      </c>
      <c r="AD1595" s="16" t="str">
        <f t="shared" si="145"/>
        <v/>
      </c>
      <c r="AE1595" s="16" t="str">
        <f t="shared" si="146"/>
        <v/>
      </c>
      <c r="AF1595" s="16" t="str">
        <f t="shared" si="147"/>
        <v/>
      </c>
      <c r="AG1595" s="16">
        <f t="shared" si="148"/>
        <v>1.1576961845926607E-2</v>
      </c>
      <c r="AH1595" s="16" t="str">
        <f t="shared" si="149"/>
        <v/>
      </c>
      <c r="AI1595" s="17" t="str">
        <f>IF('Peer Comparison Tool'!$D$11="NR","",IF($C1595='Peer Comparison Tool'!$D$9,COUNT('ALLL &lt;50B Database'!$AI$1:AI1594)+1,""))</f>
        <v/>
      </c>
    </row>
    <row r="1596" spans="1:35" x14ac:dyDescent="0.25">
      <c r="A1596" t="s">
        <v>1016</v>
      </c>
      <c r="B1596">
        <v>830748</v>
      </c>
      <c r="C1596" s="5" t="s">
        <v>926</v>
      </c>
      <c r="D1596" s="5" t="s">
        <v>4390</v>
      </c>
      <c r="E1596" s="5" t="s">
        <v>4388</v>
      </c>
      <c r="F1596" s="2">
        <v>1465</v>
      </c>
      <c r="G1596" s="2">
        <v>429054</v>
      </c>
      <c r="H1596" s="2">
        <v>224003</v>
      </c>
      <c r="I1596" s="2">
        <v>10879</v>
      </c>
      <c r="J1596" s="2">
        <v>213124</v>
      </c>
      <c r="K1596" s="33">
        <v>6.8739325463110677E-3</v>
      </c>
      <c r="L1596" s="2">
        <v>921</v>
      </c>
      <c r="M1596" s="2">
        <v>394171</v>
      </c>
      <c r="N1596" s="2">
        <v>217617</v>
      </c>
      <c r="O1596" s="33">
        <v>4.232206123602476E-3</v>
      </c>
      <c r="P1596" s="2">
        <v>1015</v>
      </c>
      <c r="Q1596" s="2">
        <v>402426</v>
      </c>
      <c r="R1596" s="2">
        <v>220067</v>
      </c>
      <c r="S1596" s="35">
        <v>4.6122317294278563E-3</v>
      </c>
      <c r="T1596" t="s">
        <v>4388</v>
      </c>
      <c r="U1596" t="s">
        <v>4388</v>
      </c>
      <c r="V1596" s="5" t="s">
        <v>4390</v>
      </c>
      <c r="W1596" s="5">
        <v>0</v>
      </c>
      <c r="X1596" s="4">
        <v>2.2617008168832114E-3</v>
      </c>
      <c r="Y1596" s="6">
        <v>450</v>
      </c>
      <c r="Z1596" s="4">
        <v>3.8002560582538029E-4</v>
      </c>
      <c r="AA1596" s="5">
        <v>4484</v>
      </c>
      <c r="AC1596" s="16" t="str">
        <f t="shared" si="144"/>
        <v/>
      </c>
      <c r="AD1596" s="16" t="str">
        <f t="shared" si="145"/>
        <v/>
      </c>
      <c r="AE1596" s="16" t="str">
        <f t="shared" si="146"/>
        <v/>
      </c>
      <c r="AF1596" s="16" t="str">
        <f t="shared" si="147"/>
        <v/>
      </c>
      <c r="AG1596" s="16">
        <f t="shared" si="148"/>
        <v>6.8739325463110677E-3</v>
      </c>
      <c r="AH1596" s="16" t="str">
        <f t="shared" si="149"/>
        <v/>
      </c>
      <c r="AI1596" s="17" t="str">
        <f>IF('Peer Comparison Tool'!$D$11="NR","",IF($C1596='Peer Comparison Tool'!$D$9,COUNT('ALLL &lt;50B Database'!$AI$1:AI1595)+1,""))</f>
        <v/>
      </c>
    </row>
    <row r="1597" spans="1:35" x14ac:dyDescent="0.25">
      <c r="A1597" t="s">
        <v>1017</v>
      </c>
      <c r="B1597">
        <v>298245</v>
      </c>
      <c r="C1597" s="5" t="s">
        <v>926</v>
      </c>
      <c r="D1597" s="5" t="s">
        <v>4387</v>
      </c>
      <c r="E1597" s="5" t="s">
        <v>4388</v>
      </c>
      <c r="F1597" s="2">
        <v>2803</v>
      </c>
      <c r="G1597" s="2">
        <v>428994</v>
      </c>
      <c r="H1597" s="2">
        <v>207929</v>
      </c>
      <c r="I1597" s="2">
        <v>32934</v>
      </c>
      <c r="J1597" s="2">
        <v>174995</v>
      </c>
      <c r="K1597" s="33">
        <v>1.6017600502871512E-2</v>
      </c>
      <c r="L1597" s="2">
        <v>2726</v>
      </c>
      <c r="M1597" s="2">
        <v>387247</v>
      </c>
      <c r="N1597" s="2">
        <v>175713</v>
      </c>
      <c r="O1597" s="33">
        <v>1.5513934654806417E-2</v>
      </c>
      <c r="P1597" s="2">
        <v>2811</v>
      </c>
      <c r="Q1597" s="2">
        <v>395755</v>
      </c>
      <c r="R1597" s="2">
        <v>176456</v>
      </c>
      <c r="S1597" s="35">
        <v>1.5930316906197579E-2</v>
      </c>
      <c r="T1597" t="s">
        <v>4388</v>
      </c>
      <c r="U1597" t="s">
        <v>4388</v>
      </c>
      <c r="V1597" s="5" t="s">
        <v>4387</v>
      </c>
      <c r="W1597" s="5">
        <v>0</v>
      </c>
      <c r="X1597" s="4">
        <v>8.7283596673932984E-5</v>
      </c>
      <c r="Y1597" s="6">
        <v>-8</v>
      </c>
      <c r="Z1597" s="4">
        <v>4.1638225139116122E-4</v>
      </c>
      <c r="AA1597" s="5">
        <v>1264</v>
      </c>
      <c r="AC1597" s="16" t="str">
        <f t="shared" si="144"/>
        <v/>
      </c>
      <c r="AD1597" s="16" t="str">
        <f t="shared" si="145"/>
        <v/>
      </c>
      <c r="AE1597" s="16" t="str">
        <f t="shared" si="146"/>
        <v/>
      </c>
      <c r="AF1597" s="16" t="str">
        <f t="shared" si="147"/>
        <v/>
      </c>
      <c r="AG1597" s="16">
        <f t="shared" si="148"/>
        <v>1.6017600502871512E-2</v>
      </c>
      <c r="AH1597" s="16" t="str">
        <f t="shared" si="149"/>
        <v/>
      </c>
      <c r="AI1597" s="17" t="str">
        <f>IF('Peer Comparison Tool'!$D$11="NR","",IF($C1597='Peer Comparison Tool'!$D$9,COUNT('ALLL &lt;50B Database'!$AI$1:AI1596)+1,""))</f>
        <v/>
      </c>
    </row>
    <row r="1598" spans="1:35" x14ac:dyDescent="0.25">
      <c r="A1598" t="s">
        <v>1877</v>
      </c>
      <c r="B1598">
        <v>1161216</v>
      </c>
      <c r="C1598" s="5" t="s">
        <v>1795</v>
      </c>
      <c r="D1598" s="5" t="s">
        <v>4390</v>
      </c>
      <c r="E1598" s="5" t="s">
        <v>4388</v>
      </c>
      <c r="F1598" s="2">
        <v>3818</v>
      </c>
      <c r="G1598" s="2">
        <v>428665</v>
      </c>
      <c r="H1598" s="2">
        <v>329869</v>
      </c>
      <c r="I1598" s="2">
        <v>32226</v>
      </c>
      <c r="J1598" s="2">
        <v>297643</v>
      </c>
      <c r="K1598" s="33">
        <v>1.2827447647013369E-2</v>
      </c>
      <c r="L1598" s="2">
        <v>3818</v>
      </c>
      <c r="M1598" s="2">
        <v>358758</v>
      </c>
      <c r="N1598" s="2">
        <v>309237</v>
      </c>
      <c r="O1598" s="33">
        <v>1.2346517396042518E-2</v>
      </c>
      <c r="P1598" s="2">
        <v>3818</v>
      </c>
      <c r="Q1598" s="2">
        <v>370626</v>
      </c>
      <c r="R1598" s="2">
        <v>308386</v>
      </c>
      <c r="S1598" s="35">
        <v>1.2380587964434184E-2</v>
      </c>
      <c r="T1598" t="s">
        <v>4388</v>
      </c>
      <c r="U1598" t="s">
        <v>4388</v>
      </c>
      <c r="V1598" s="5" t="s">
        <v>4390</v>
      </c>
      <c r="W1598" s="5">
        <v>0</v>
      </c>
      <c r="X1598" s="4">
        <v>4.4685968257918499E-4</v>
      </c>
      <c r="Y1598" s="6">
        <v>0</v>
      </c>
      <c r="Z1598" s="4">
        <v>3.4070568391665959E-5</v>
      </c>
      <c r="AA1598" s="5">
        <v>2535</v>
      </c>
      <c r="AC1598" s="16" t="str">
        <f t="shared" si="144"/>
        <v/>
      </c>
      <c r="AD1598" s="16" t="str">
        <f t="shared" si="145"/>
        <v/>
      </c>
      <c r="AE1598" s="16" t="str">
        <f t="shared" si="146"/>
        <v/>
      </c>
      <c r="AF1598" s="16" t="str">
        <f t="shared" si="147"/>
        <v/>
      </c>
      <c r="AG1598" s="16">
        <f t="shared" si="148"/>
        <v>1.2827447647013369E-2</v>
      </c>
      <c r="AH1598" s="16" t="str">
        <f t="shared" si="149"/>
        <v/>
      </c>
      <c r="AI1598" s="17" t="str">
        <f>IF('Peer Comparison Tool'!$D$11="NR","",IF($C1598='Peer Comparison Tool'!$D$9,COUNT('ALLL &lt;50B Database'!$AI$1:AI1597)+1,""))</f>
        <v/>
      </c>
    </row>
    <row r="1599" spans="1:35" x14ac:dyDescent="0.25">
      <c r="A1599" t="s">
        <v>3837</v>
      </c>
      <c r="B1599">
        <v>630658</v>
      </c>
      <c r="C1599" s="5" t="s">
        <v>3704</v>
      </c>
      <c r="D1599" s="5" t="s">
        <v>4390</v>
      </c>
      <c r="E1599" s="5" t="s">
        <v>4388</v>
      </c>
      <c r="F1599" s="2">
        <v>2327</v>
      </c>
      <c r="G1599" s="2">
        <v>428452</v>
      </c>
      <c r="H1599" s="2">
        <v>144910</v>
      </c>
      <c r="I1599" s="2">
        <v>21836</v>
      </c>
      <c r="J1599" s="2">
        <v>123074</v>
      </c>
      <c r="K1599" s="33">
        <v>1.8907324048946163E-2</v>
      </c>
      <c r="L1599" s="2">
        <v>2231</v>
      </c>
      <c r="M1599" s="2">
        <v>379497</v>
      </c>
      <c r="N1599" s="2">
        <v>125748</v>
      </c>
      <c r="O1599" s="33">
        <v>1.7741832872093393E-2</v>
      </c>
      <c r="P1599" s="2">
        <v>2207</v>
      </c>
      <c r="Q1599" s="2">
        <v>378804</v>
      </c>
      <c r="R1599" s="2">
        <v>125324</v>
      </c>
      <c r="S1599" s="35">
        <v>1.7610353962529125E-2</v>
      </c>
      <c r="T1599" t="s">
        <v>4388</v>
      </c>
      <c r="U1599" t="s">
        <v>4388</v>
      </c>
      <c r="V1599" s="5" t="s">
        <v>4390</v>
      </c>
      <c r="W1599" s="5">
        <v>0</v>
      </c>
      <c r="X1599" s="4">
        <v>1.2969700864170382E-3</v>
      </c>
      <c r="Y1599" s="6">
        <v>120</v>
      </c>
      <c r="Z1599" s="4">
        <v>-1.314789095642685E-4</v>
      </c>
      <c r="AA1599" s="5">
        <v>695</v>
      </c>
      <c r="AC1599" s="16" t="str">
        <f t="shared" si="144"/>
        <v/>
      </c>
      <c r="AD1599" s="16" t="str">
        <f t="shared" si="145"/>
        <v/>
      </c>
      <c r="AE1599" s="16" t="str">
        <f t="shared" si="146"/>
        <v/>
      </c>
      <c r="AF1599" s="16" t="str">
        <f t="shared" si="147"/>
        <v/>
      </c>
      <c r="AG1599" s="16">
        <f t="shared" si="148"/>
        <v>1.8907324048946163E-2</v>
      </c>
      <c r="AH1599" s="16" t="str">
        <f t="shared" si="149"/>
        <v/>
      </c>
      <c r="AI1599" s="17" t="str">
        <f>IF('Peer Comparison Tool'!$D$11="NR","",IF($C1599='Peer Comparison Tool'!$D$9,COUNT('ALLL &lt;50B Database'!$AI$1:AI1598)+1,""))</f>
        <v/>
      </c>
    </row>
    <row r="1600" spans="1:35" x14ac:dyDescent="0.25">
      <c r="A1600" t="s">
        <v>1612</v>
      </c>
      <c r="B1600">
        <v>902672</v>
      </c>
      <c r="C1600" s="5" t="s">
        <v>1578</v>
      </c>
      <c r="D1600" s="5" t="s">
        <v>4390</v>
      </c>
      <c r="E1600" s="5" t="s">
        <v>4388</v>
      </c>
      <c r="F1600" s="2">
        <v>3714</v>
      </c>
      <c r="G1600" s="2">
        <v>428192</v>
      </c>
      <c r="H1600" s="2">
        <v>304584</v>
      </c>
      <c r="I1600" s="2">
        <v>13974</v>
      </c>
      <c r="J1600" s="2">
        <v>290610</v>
      </c>
      <c r="K1600" s="33">
        <v>1.2780014452358832E-2</v>
      </c>
      <c r="L1600" s="2">
        <v>3579</v>
      </c>
      <c r="M1600" s="2">
        <v>389907</v>
      </c>
      <c r="N1600" s="2">
        <v>289822</v>
      </c>
      <c r="O1600" s="33">
        <v>1.2348959016223751E-2</v>
      </c>
      <c r="P1600" s="2">
        <v>3643</v>
      </c>
      <c r="Q1600" s="2">
        <v>396174</v>
      </c>
      <c r="R1600" s="2">
        <v>292412</v>
      </c>
      <c r="S1600" s="35">
        <v>1.2458449037659193E-2</v>
      </c>
      <c r="T1600" t="s">
        <v>4388</v>
      </c>
      <c r="U1600" t="s">
        <v>4388</v>
      </c>
      <c r="V1600" s="5" t="s">
        <v>4390</v>
      </c>
      <c r="W1600" s="5">
        <v>0</v>
      </c>
      <c r="X1600" s="4">
        <v>3.2156541469963856E-4</v>
      </c>
      <c r="Y1600" s="6">
        <v>71</v>
      </c>
      <c r="Z1600" s="4">
        <v>1.0949002143544224E-4</v>
      </c>
      <c r="AA1600" s="5">
        <v>2555</v>
      </c>
      <c r="AC1600" s="16" t="str">
        <f t="shared" si="144"/>
        <v/>
      </c>
      <c r="AD1600" s="16" t="str">
        <f t="shared" si="145"/>
        <v/>
      </c>
      <c r="AE1600" s="16" t="str">
        <f t="shared" si="146"/>
        <v/>
      </c>
      <c r="AF1600" s="16" t="str">
        <f t="shared" si="147"/>
        <v/>
      </c>
      <c r="AG1600" s="16">
        <f t="shared" si="148"/>
        <v>1.2780014452358832E-2</v>
      </c>
      <c r="AH1600" s="16" t="str">
        <f t="shared" si="149"/>
        <v/>
      </c>
      <c r="AI1600" s="17" t="str">
        <f>IF('Peer Comparison Tool'!$D$11="NR","",IF($C1600='Peer Comparison Tool'!$D$9,COUNT('ALLL &lt;50B Database'!$AI$1:AI1599)+1,""))</f>
        <v/>
      </c>
    </row>
    <row r="1601" spans="1:35" x14ac:dyDescent="0.25">
      <c r="A1601" t="s">
        <v>2535</v>
      </c>
      <c r="B1601">
        <v>590640</v>
      </c>
      <c r="C1601" s="5" t="s">
        <v>2519</v>
      </c>
      <c r="D1601" s="5" t="s">
        <v>4390</v>
      </c>
      <c r="E1601" s="5" t="s">
        <v>4388</v>
      </c>
      <c r="F1601" s="2">
        <v>3045</v>
      </c>
      <c r="G1601" s="2">
        <v>427736</v>
      </c>
      <c r="H1601" s="2">
        <v>235156</v>
      </c>
      <c r="I1601" s="2">
        <v>18841</v>
      </c>
      <c r="J1601" s="2">
        <v>216315</v>
      </c>
      <c r="K1601" s="33">
        <v>1.4076693710560988E-2</v>
      </c>
      <c r="L1601" s="2">
        <v>2320</v>
      </c>
      <c r="M1601" s="2">
        <v>367278</v>
      </c>
      <c r="N1601" s="2">
        <v>213118</v>
      </c>
      <c r="O1601" s="33">
        <v>1.0885988044182096E-2</v>
      </c>
      <c r="P1601" s="2">
        <v>2574</v>
      </c>
      <c r="Q1601" s="2">
        <v>385966</v>
      </c>
      <c r="R1601" s="2">
        <v>218275</v>
      </c>
      <c r="S1601" s="35">
        <v>1.1792463635322414E-2</v>
      </c>
      <c r="T1601" t="s">
        <v>4388</v>
      </c>
      <c r="U1601" t="s">
        <v>4388</v>
      </c>
      <c r="V1601" s="5" t="s">
        <v>4390</v>
      </c>
      <c r="W1601" s="5">
        <v>0</v>
      </c>
      <c r="X1601" s="4">
        <v>2.284230075238574E-3</v>
      </c>
      <c r="Y1601" s="6">
        <v>471</v>
      </c>
      <c r="Z1601" s="4">
        <v>9.0647559114031759E-4</v>
      </c>
      <c r="AA1601" s="5">
        <v>1950</v>
      </c>
      <c r="AC1601" s="16" t="str">
        <f t="shared" si="144"/>
        <v/>
      </c>
      <c r="AD1601" s="16" t="str">
        <f t="shared" si="145"/>
        <v/>
      </c>
      <c r="AE1601" s="16" t="str">
        <f t="shared" si="146"/>
        <v/>
      </c>
      <c r="AF1601" s="16" t="str">
        <f t="shared" si="147"/>
        <v/>
      </c>
      <c r="AG1601" s="16">
        <f t="shared" si="148"/>
        <v>1.4076693710560988E-2</v>
      </c>
      <c r="AH1601" s="16" t="str">
        <f t="shared" si="149"/>
        <v/>
      </c>
      <c r="AI1601" s="17" t="str">
        <f>IF('Peer Comparison Tool'!$D$11="NR","",IF($C1601='Peer Comparison Tool'!$D$9,COUNT('ALLL &lt;50B Database'!$AI$1:AI1600)+1,""))</f>
        <v/>
      </c>
    </row>
    <row r="1602" spans="1:35" x14ac:dyDescent="0.25">
      <c r="A1602" t="s">
        <v>140</v>
      </c>
      <c r="B1602">
        <v>453446</v>
      </c>
      <c r="C1602" s="5" t="s">
        <v>113</v>
      </c>
      <c r="D1602" s="5" t="s">
        <v>4390</v>
      </c>
      <c r="E1602" s="5" t="s">
        <v>4388</v>
      </c>
      <c r="F1602" s="2">
        <v>3779</v>
      </c>
      <c r="G1602" s="2">
        <v>427281</v>
      </c>
      <c r="H1602" s="2">
        <v>174603</v>
      </c>
      <c r="I1602" s="2">
        <v>8994</v>
      </c>
      <c r="J1602" s="2">
        <v>165609</v>
      </c>
      <c r="K1602" s="33">
        <v>2.2818808156561541E-2</v>
      </c>
      <c r="L1602" s="2">
        <v>3053</v>
      </c>
      <c r="M1602" s="2">
        <v>397795</v>
      </c>
      <c r="N1602" s="2">
        <v>182993</v>
      </c>
      <c r="O1602" s="33">
        <v>1.6683698283540899E-2</v>
      </c>
      <c r="P1602" s="2">
        <v>3502</v>
      </c>
      <c r="Q1602" s="2">
        <v>397004</v>
      </c>
      <c r="R1602" s="2">
        <v>167342</v>
      </c>
      <c r="S1602" s="35">
        <v>2.0927202973551169E-2</v>
      </c>
      <c r="T1602" t="s">
        <v>4388</v>
      </c>
      <c r="U1602" t="s">
        <v>4388</v>
      </c>
      <c r="V1602" s="5" t="s">
        <v>4390</v>
      </c>
      <c r="W1602" s="5">
        <v>0</v>
      </c>
      <c r="X1602" s="4">
        <v>1.8916051830103718E-3</v>
      </c>
      <c r="Y1602" s="6">
        <v>277</v>
      </c>
      <c r="Z1602" s="4">
        <v>4.2435046900102698E-3</v>
      </c>
      <c r="AA1602" s="5">
        <v>340</v>
      </c>
      <c r="AC1602" s="16" t="str">
        <f t="shared" si="144"/>
        <v/>
      </c>
      <c r="AD1602" s="16" t="str">
        <f t="shared" si="145"/>
        <v/>
      </c>
      <c r="AE1602" s="16" t="str">
        <f t="shared" si="146"/>
        <v/>
      </c>
      <c r="AF1602" s="16" t="str">
        <f t="shared" si="147"/>
        <v/>
      </c>
      <c r="AG1602" s="16">
        <f t="shared" si="148"/>
        <v>2.2818808156561541E-2</v>
      </c>
      <c r="AH1602" s="16" t="str">
        <f t="shared" si="149"/>
        <v/>
      </c>
      <c r="AI1602" s="17" t="str">
        <f>IF('Peer Comparison Tool'!$D$11="NR","",IF($C1602='Peer Comparison Tool'!$D$9,COUNT('ALLL &lt;50B Database'!$AI$1:AI1601)+1,""))</f>
        <v/>
      </c>
    </row>
    <row r="1603" spans="1:35" x14ac:dyDescent="0.25">
      <c r="A1603" t="s">
        <v>4327</v>
      </c>
      <c r="B1603">
        <v>851239</v>
      </c>
      <c r="C1603" s="5" t="s">
        <v>4315</v>
      </c>
      <c r="D1603" s="5" t="s">
        <v>4390</v>
      </c>
      <c r="E1603" s="5" t="s">
        <v>4388</v>
      </c>
      <c r="F1603" s="2">
        <v>3297</v>
      </c>
      <c r="G1603" s="2">
        <v>425165</v>
      </c>
      <c r="H1603" s="2">
        <v>310810</v>
      </c>
      <c r="I1603" s="2">
        <v>21916</v>
      </c>
      <c r="J1603" s="2">
        <v>288894</v>
      </c>
      <c r="K1603" s="33">
        <v>1.1412490394400714E-2</v>
      </c>
      <c r="L1603" s="2">
        <v>2826</v>
      </c>
      <c r="M1603" s="2">
        <v>377146</v>
      </c>
      <c r="N1603" s="2">
        <v>287975</v>
      </c>
      <c r="O1603" s="33">
        <v>9.8133518534595024E-3</v>
      </c>
      <c r="P1603" s="2">
        <v>3255</v>
      </c>
      <c r="Q1603" s="2">
        <v>383429</v>
      </c>
      <c r="R1603" s="2">
        <v>289485</v>
      </c>
      <c r="S1603" s="35">
        <v>1.1244105912223431E-2</v>
      </c>
      <c r="T1603" t="s">
        <v>4388</v>
      </c>
      <c r="U1603" t="s">
        <v>4388</v>
      </c>
      <c r="V1603" s="5" t="s">
        <v>4390</v>
      </c>
      <c r="W1603" s="5">
        <v>0</v>
      </c>
      <c r="X1603" s="4">
        <v>1.6838448217728307E-4</v>
      </c>
      <c r="Y1603" s="6">
        <v>42</v>
      </c>
      <c r="Z1603" s="4">
        <v>1.4307540587639288E-3</v>
      </c>
      <c r="AA1603" s="5">
        <v>3199</v>
      </c>
      <c r="AC1603" s="16" t="str">
        <f t="shared" ref="AC1603:AC1666" si="150">IF(AND($G1603&gt;=10000000,$G1603&lt;50000000),$K1603,"")</f>
        <v/>
      </c>
      <c r="AD1603" s="16" t="str">
        <f t="shared" ref="AD1603:AD1666" si="151">IF(AND($G1603&gt;=5000000,$G1603&lt;9999999),$K1603,"")</f>
        <v/>
      </c>
      <c r="AE1603" s="16" t="str">
        <f t="shared" ref="AE1603:AE1666" si="152">IF(AND($G1603&gt;=1000000,$G1603&lt;4999999),$K1603,"")</f>
        <v/>
      </c>
      <c r="AF1603" s="16" t="str">
        <f t="shared" ref="AF1603:AF1666" si="153">IF(AND($G1603&gt;=500000,$G1603&lt;999999),$K1603,"")</f>
        <v/>
      </c>
      <c r="AG1603" s="16">
        <f t="shared" ref="AG1603:AG1666" si="154">IF(AND($G1603&gt;=100000,$G1603&lt;499999),$K1603,"")</f>
        <v>1.1412490394400714E-2</v>
      </c>
      <c r="AH1603" s="16" t="str">
        <f t="shared" ref="AH1603:AH1666" si="155">IF(AND($G1603&gt;=0,$G1603&lt;99999),$K1603,"")</f>
        <v/>
      </c>
      <c r="AI1603" s="17" t="str">
        <f>IF('Peer Comparison Tool'!$D$11="NR","",IF($C1603='Peer Comparison Tool'!$D$9,COUNT('ALLL &lt;50B Database'!$AI$1:AI1602)+1,""))</f>
        <v/>
      </c>
    </row>
    <row r="1604" spans="1:35" x14ac:dyDescent="0.25">
      <c r="A1604" t="s">
        <v>2369</v>
      </c>
      <c r="B1604">
        <v>489548</v>
      </c>
      <c r="C1604" s="5" t="s">
        <v>2299</v>
      </c>
      <c r="D1604" s="5" t="s">
        <v>4390</v>
      </c>
      <c r="E1604" s="5" t="s">
        <v>4388</v>
      </c>
      <c r="F1604" s="2">
        <v>3271</v>
      </c>
      <c r="G1604" s="2">
        <v>425085</v>
      </c>
      <c r="H1604" s="2">
        <v>289335</v>
      </c>
      <c r="I1604" s="2">
        <v>14895</v>
      </c>
      <c r="J1604" s="2">
        <v>274440</v>
      </c>
      <c r="K1604" s="33">
        <v>1.1918816499052616E-2</v>
      </c>
      <c r="L1604" s="2">
        <v>3405</v>
      </c>
      <c r="M1604" s="2">
        <v>384227</v>
      </c>
      <c r="N1604" s="2">
        <v>263445</v>
      </c>
      <c r="O1604" s="33">
        <v>1.2924898935261629E-2</v>
      </c>
      <c r="P1604" s="2">
        <v>3358</v>
      </c>
      <c r="Q1604" s="2">
        <v>375503</v>
      </c>
      <c r="R1604" s="2">
        <v>258713</v>
      </c>
      <c r="S1604" s="35">
        <v>1.2979633802708021E-2</v>
      </c>
      <c r="T1604" t="s">
        <v>4388</v>
      </c>
      <c r="U1604" t="s">
        <v>4388</v>
      </c>
      <c r="V1604" s="5" t="s">
        <v>4390</v>
      </c>
      <c r="W1604" s="5">
        <v>0</v>
      </c>
      <c r="X1604" s="4">
        <v>-1.060817303655405E-3</v>
      </c>
      <c r="Y1604" s="6">
        <v>-87</v>
      </c>
      <c r="Z1604" s="4">
        <v>5.4734867446391486E-5</v>
      </c>
      <c r="AA1604" s="5">
        <v>2965</v>
      </c>
      <c r="AC1604" s="16" t="str">
        <f t="shared" si="150"/>
        <v/>
      </c>
      <c r="AD1604" s="16" t="str">
        <f t="shared" si="151"/>
        <v/>
      </c>
      <c r="AE1604" s="16" t="str">
        <f t="shared" si="152"/>
        <v/>
      </c>
      <c r="AF1604" s="16" t="str">
        <f t="shared" si="153"/>
        <v/>
      </c>
      <c r="AG1604" s="16">
        <f t="shared" si="154"/>
        <v>1.1918816499052616E-2</v>
      </c>
      <c r="AH1604" s="16" t="str">
        <f t="shared" si="155"/>
        <v/>
      </c>
      <c r="AI1604" s="17" t="str">
        <f>IF('Peer Comparison Tool'!$D$11="NR","",IF($C1604='Peer Comparison Tool'!$D$9,COUNT('ALLL &lt;50B Database'!$AI$1:AI1603)+1,""))</f>
        <v/>
      </c>
    </row>
    <row r="1605" spans="1:35" x14ac:dyDescent="0.25">
      <c r="A1605" t="s">
        <v>294</v>
      </c>
      <c r="B1605">
        <v>5069</v>
      </c>
      <c r="C1605" s="5" t="s">
        <v>207</v>
      </c>
      <c r="D1605" s="5" t="s">
        <v>4390</v>
      </c>
      <c r="E1605" s="5" t="s">
        <v>4388</v>
      </c>
      <c r="F1605" s="2">
        <v>7158</v>
      </c>
      <c r="G1605" s="2">
        <v>424644</v>
      </c>
      <c r="H1605" s="2">
        <v>252903</v>
      </c>
      <c r="I1605" s="2">
        <v>0</v>
      </c>
      <c r="J1605" s="2">
        <v>252903</v>
      </c>
      <c r="K1605" s="33">
        <v>2.8303341597371325E-2</v>
      </c>
      <c r="L1605" s="2">
        <v>7158</v>
      </c>
      <c r="M1605" s="2">
        <v>429706</v>
      </c>
      <c r="N1605" s="2">
        <v>274127</v>
      </c>
      <c r="O1605" s="33">
        <v>2.6111984591083694E-2</v>
      </c>
      <c r="P1605" s="2">
        <v>7158</v>
      </c>
      <c r="Q1605" s="2">
        <v>427355</v>
      </c>
      <c r="R1605" s="2">
        <v>285956</v>
      </c>
      <c r="S1605" s="35">
        <v>2.5031823077676287E-2</v>
      </c>
      <c r="T1605" t="s">
        <v>4388</v>
      </c>
      <c r="U1605" t="s">
        <v>4388</v>
      </c>
      <c r="V1605" s="5" t="s">
        <v>4390</v>
      </c>
      <c r="W1605" s="5">
        <v>0</v>
      </c>
      <c r="X1605" s="4">
        <v>3.271518519695038E-3</v>
      </c>
      <c r="Y1605" s="6">
        <v>0</v>
      </c>
      <c r="Z1605" s="4">
        <v>-1.0801615134074065E-3</v>
      </c>
      <c r="AA1605" s="5">
        <v>172</v>
      </c>
      <c r="AC1605" s="16" t="str">
        <f t="shared" si="150"/>
        <v/>
      </c>
      <c r="AD1605" s="16" t="str">
        <f t="shared" si="151"/>
        <v/>
      </c>
      <c r="AE1605" s="16" t="str">
        <f t="shared" si="152"/>
        <v/>
      </c>
      <c r="AF1605" s="16" t="str">
        <f t="shared" si="153"/>
        <v/>
      </c>
      <c r="AG1605" s="16">
        <f t="shared" si="154"/>
        <v>2.8303341597371325E-2</v>
      </c>
      <c r="AH1605" s="16" t="str">
        <f t="shared" si="155"/>
        <v/>
      </c>
      <c r="AI1605" s="17" t="str">
        <f>IF('Peer Comparison Tool'!$D$11="NR","",IF($C1605='Peer Comparison Tool'!$D$9,COUNT('ALLL &lt;50B Database'!$AI$1:AI1604)+1,""))</f>
        <v/>
      </c>
    </row>
    <row r="1606" spans="1:35" x14ac:dyDescent="0.25">
      <c r="A1606" t="s">
        <v>303</v>
      </c>
      <c r="B1606">
        <v>3293540</v>
      </c>
      <c r="C1606" s="5" t="s">
        <v>207</v>
      </c>
      <c r="D1606" s="5" t="s">
        <v>4390</v>
      </c>
      <c r="E1606" s="5" t="s">
        <v>4388</v>
      </c>
      <c r="F1606" s="2">
        <v>4825</v>
      </c>
      <c r="G1606" s="2">
        <v>424268</v>
      </c>
      <c r="H1606" s="2">
        <v>345537</v>
      </c>
      <c r="I1606" s="2">
        <v>84911</v>
      </c>
      <c r="J1606" s="2">
        <v>260626</v>
      </c>
      <c r="K1606" s="33">
        <v>1.8513118414893372E-2</v>
      </c>
      <c r="L1606" s="2">
        <v>4675</v>
      </c>
      <c r="M1606" s="2">
        <v>351000</v>
      </c>
      <c r="N1606" s="2">
        <v>270672</v>
      </c>
      <c r="O1606" s="33">
        <v>1.7271827156115152E-2</v>
      </c>
      <c r="P1606" s="2">
        <v>4750</v>
      </c>
      <c r="Q1606" s="2">
        <v>334137</v>
      </c>
      <c r="R1606" s="2">
        <v>267256</v>
      </c>
      <c r="S1606" s="35">
        <v>1.7773221181189573E-2</v>
      </c>
      <c r="T1606" t="s">
        <v>4388</v>
      </c>
      <c r="U1606" t="s">
        <v>4388</v>
      </c>
      <c r="V1606" s="5" t="s">
        <v>4390</v>
      </c>
      <c r="W1606" s="5">
        <v>0</v>
      </c>
      <c r="X1606" s="4">
        <v>7.3989723370379915E-4</v>
      </c>
      <c r="Y1606" s="6">
        <v>75</v>
      </c>
      <c r="Z1606" s="4">
        <v>5.0139402507442046E-4</v>
      </c>
      <c r="AA1606" s="5">
        <v>754</v>
      </c>
      <c r="AC1606" s="16" t="str">
        <f t="shared" si="150"/>
        <v/>
      </c>
      <c r="AD1606" s="16" t="str">
        <f t="shared" si="151"/>
        <v/>
      </c>
      <c r="AE1606" s="16" t="str">
        <f t="shared" si="152"/>
        <v/>
      </c>
      <c r="AF1606" s="16" t="str">
        <f t="shared" si="153"/>
        <v/>
      </c>
      <c r="AG1606" s="16">
        <f t="shared" si="154"/>
        <v>1.8513118414893372E-2</v>
      </c>
      <c r="AH1606" s="16" t="str">
        <f t="shared" si="155"/>
        <v/>
      </c>
      <c r="AI1606" s="17" t="str">
        <f>IF('Peer Comparison Tool'!$D$11="NR","",IF($C1606='Peer Comparison Tool'!$D$9,COUNT('ALLL &lt;50B Database'!$AI$1:AI1605)+1,""))</f>
        <v/>
      </c>
    </row>
    <row r="1607" spans="1:35" x14ac:dyDescent="0.25">
      <c r="A1607" t="s">
        <v>2366</v>
      </c>
      <c r="B1607">
        <v>342054</v>
      </c>
      <c r="C1607" s="5" t="s">
        <v>2299</v>
      </c>
      <c r="D1607" s="5" t="s">
        <v>4390</v>
      </c>
      <c r="E1607" s="5" t="s">
        <v>4388</v>
      </c>
      <c r="F1607" s="2">
        <v>3045</v>
      </c>
      <c r="G1607" s="2">
        <v>423699</v>
      </c>
      <c r="H1607" s="2">
        <v>246756</v>
      </c>
      <c r="I1607" s="2">
        <v>17789</v>
      </c>
      <c r="J1607" s="2">
        <v>228967</v>
      </c>
      <c r="K1607" s="33">
        <v>1.3298859660999184E-2</v>
      </c>
      <c r="L1607" s="2">
        <v>2859</v>
      </c>
      <c r="M1607" s="2">
        <v>374866</v>
      </c>
      <c r="N1607" s="2">
        <v>231155</v>
      </c>
      <c r="O1607" s="33">
        <v>1.2368324284570959E-2</v>
      </c>
      <c r="P1607" s="2">
        <v>2869</v>
      </c>
      <c r="Q1607" s="2">
        <v>378464</v>
      </c>
      <c r="R1607" s="2">
        <v>233440</v>
      </c>
      <c r="S1607" s="35">
        <v>1.2290095956134339E-2</v>
      </c>
      <c r="T1607" t="s">
        <v>4388</v>
      </c>
      <c r="U1607" t="s">
        <v>4388</v>
      </c>
      <c r="V1607" s="5" t="s">
        <v>4390</v>
      </c>
      <c r="W1607" s="5">
        <v>0</v>
      </c>
      <c r="X1607" s="4">
        <v>1.0087637048648446E-3</v>
      </c>
      <c r="Y1607" s="6">
        <v>176</v>
      </c>
      <c r="Z1607" s="4">
        <v>-7.8228328436619546E-5</v>
      </c>
      <c r="AA1607" s="5">
        <v>2270</v>
      </c>
      <c r="AC1607" s="16" t="str">
        <f t="shared" si="150"/>
        <v/>
      </c>
      <c r="AD1607" s="16" t="str">
        <f t="shared" si="151"/>
        <v/>
      </c>
      <c r="AE1607" s="16" t="str">
        <f t="shared" si="152"/>
        <v/>
      </c>
      <c r="AF1607" s="16" t="str">
        <f t="shared" si="153"/>
        <v/>
      </c>
      <c r="AG1607" s="16">
        <f t="shared" si="154"/>
        <v>1.3298859660999184E-2</v>
      </c>
      <c r="AH1607" s="16" t="str">
        <f t="shared" si="155"/>
        <v/>
      </c>
      <c r="AI1607" s="17" t="str">
        <f>IF('Peer Comparison Tool'!$D$11="NR","",IF($C1607='Peer Comparison Tool'!$D$9,COUNT('ALLL &lt;50B Database'!$AI$1:AI1606)+1,""))</f>
        <v/>
      </c>
    </row>
    <row r="1608" spans="1:35" x14ac:dyDescent="0.25">
      <c r="A1608" t="s">
        <v>2362</v>
      </c>
      <c r="B1608">
        <v>562058</v>
      </c>
      <c r="C1608" s="5" t="s">
        <v>2299</v>
      </c>
      <c r="D1608" s="5" t="s">
        <v>4390</v>
      </c>
      <c r="E1608" s="5" t="s">
        <v>4388</v>
      </c>
      <c r="F1608" s="2">
        <v>4905</v>
      </c>
      <c r="G1608" s="2">
        <v>423493</v>
      </c>
      <c r="H1608" s="2">
        <v>310802</v>
      </c>
      <c r="I1608" s="2">
        <v>19878</v>
      </c>
      <c r="J1608" s="2">
        <v>290924</v>
      </c>
      <c r="K1608" s="33">
        <v>1.6860073421237163E-2</v>
      </c>
      <c r="L1608" s="2">
        <v>4685</v>
      </c>
      <c r="M1608" s="2">
        <v>370680</v>
      </c>
      <c r="N1608" s="2">
        <v>275896</v>
      </c>
      <c r="O1608" s="33">
        <v>1.6981036332531098E-2</v>
      </c>
      <c r="P1608" s="2">
        <v>4719</v>
      </c>
      <c r="Q1608" s="2">
        <v>392699</v>
      </c>
      <c r="R1608" s="2">
        <v>293498</v>
      </c>
      <c r="S1608" s="35">
        <v>1.6078474129295601E-2</v>
      </c>
      <c r="T1608" t="s">
        <v>4388</v>
      </c>
      <c r="U1608" t="s">
        <v>4388</v>
      </c>
      <c r="V1608" s="5" t="s">
        <v>4390</v>
      </c>
      <c r="W1608" s="5">
        <v>0</v>
      </c>
      <c r="X1608" s="4">
        <v>7.8159929194156208E-4</v>
      </c>
      <c r="Y1608" s="6">
        <v>186</v>
      </c>
      <c r="Z1608" s="4">
        <v>-9.0256220323549699E-4</v>
      </c>
      <c r="AA1608" s="5">
        <v>1070</v>
      </c>
      <c r="AC1608" s="16" t="str">
        <f t="shared" si="150"/>
        <v/>
      </c>
      <c r="AD1608" s="16" t="str">
        <f t="shared" si="151"/>
        <v/>
      </c>
      <c r="AE1608" s="16" t="str">
        <f t="shared" si="152"/>
        <v/>
      </c>
      <c r="AF1608" s="16" t="str">
        <f t="shared" si="153"/>
        <v/>
      </c>
      <c r="AG1608" s="16">
        <f t="shared" si="154"/>
        <v>1.6860073421237163E-2</v>
      </c>
      <c r="AH1608" s="16" t="str">
        <f t="shared" si="155"/>
        <v/>
      </c>
      <c r="AI1608" s="17" t="str">
        <f>IF('Peer Comparison Tool'!$D$11="NR","",IF($C1608='Peer Comparison Tool'!$D$9,COUNT('ALLL &lt;50B Database'!$AI$1:AI1607)+1,""))</f>
        <v/>
      </c>
    </row>
    <row r="1609" spans="1:35" x14ac:dyDescent="0.25">
      <c r="A1609" t="s">
        <v>3638</v>
      </c>
      <c r="B1609">
        <v>361439</v>
      </c>
      <c r="C1609" s="5" t="s">
        <v>3603</v>
      </c>
      <c r="D1609" s="5" t="s">
        <v>4387</v>
      </c>
      <c r="E1609" s="5" t="s">
        <v>4388</v>
      </c>
      <c r="F1609" s="2">
        <v>4987</v>
      </c>
      <c r="G1609" s="2">
        <v>423167</v>
      </c>
      <c r="H1609" s="2">
        <v>334126</v>
      </c>
      <c r="I1609" s="2">
        <v>24216</v>
      </c>
      <c r="J1609" s="2">
        <v>309910</v>
      </c>
      <c r="K1609" s="33">
        <v>1.6091768577974251E-2</v>
      </c>
      <c r="L1609" s="2">
        <v>4986</v>
      </c>
      <c r="M1609" s="2">
        <v>387643</v>
      </c>
      <c r="N1609" s="2">
        <v>306804</v>
      </c>
      <c r="O1609" s="33">
        <v>1.6251417843313645E-2</v>
      </c>
      <c r="P1609" s="2">
        <v>5097</v>
      </c>
      <c r="Q1609" s="2">
        <v>394061</v>
      </c>
      <c r="R1609" s="2">
        <v>314211</v>
      </c>
      <c r="S1609" s="35">
        <v>1.6221583585552382E-2</v>
      </c>
      <c r="T1609" t="s">
        <v>4388</v>
      </c>
      <c r="U1609" t="s">
        <v>4388</v>
      </c>
      <c r="V1609" s="5" t="s">
        <v>4387</v>
      </c>
      <c r="W1609" s="5">
        <v>0</v>
      </c>
      <c r="X1609" s="4">
        <v>-1.2981500757813097E-4</v>
      </c>
      <c r="Y1609" s="6">
        <v>-110</v>
      </c>
      <c r="Z1609" s="4">
        <v>-2.9834257761263139E-5</v>
      </c>
      <c r="AA1609" s="5">
        <v>1249</v>
      </c>
      <c r="AC1609" s="16" t="str">
        <f t="shared" si="150"/>
        <v/>
      </c>
      <c r="AD1609" s="16" t="str">
        <f t="shared" si="151"/>
        <v/>
      </c>
      <c r="AE1609" s="16" t="str">
        <f t="shared" si="152"/>
        <v/>
      </c>
      <c r="AF1609" s="16" t="str">
        <f t="shared" si="153"/>
        <v/>
      </c>
      <c r="AG1609" s="16">
        <f t="shared" si="154"/>
        <v>1.6091768577974251E-2</v>
      </c>
      <c r="AH1609" s="16" t="str">
        <f t="shared" si="155"/>
        <v/>
      </c>
      <c r="AI1609" s="17" t="str">
        <f>IF('Peer Comparison Tool'!$D$11="NR","",IF($C1609='Peer Comparison Tool'!$D$9,COUNT('ALLL &lt;50B Database'!$AI$1:AI1608)+1,""))</f>
        <v/>
      </c>
    </row>
    <row r="1610" spans="1:35" x14ac:dyDescent="0.25">
      <c r="A1610" t="s">
        <v>3460</v>
      </c>
      <c r="B1610">
        <v>582177</v>
      </c>
      <c r="C1610" s="5" t="s">
        <v>3374</v>
      </c>
      <c r="D1610" s="5" t="s">
        <v>4390</v>
      </c>
      <c r="E1610" s="5" t="s">
        <v>4388</v>
      </c>
      <c r="F1610" s="2">
        <v>1845</v>
      </c>
      <c r="G1610" s="2">
        <v>422942</v>
      </c>
      <c r="H1610" s="2">
        <v>311205</v>
      </c>
      <c r="I1610" s="2">
        <v>73196</v>
      </c>
      <c r="J1610" s="2">
        <v>238009</v>
      </c>
      <c r="K1610" s="33">
        <v>7.7518077047506609E-3</v>
      </c>
      <c r="L1610" s="2">
        <v>1437</v>
      </c>
      <c r="M1610" s="2">
        <v>351777</v>
      </c>
      <c r="N1610" s="2">
        <v>256332</v>
      </c>
      <c r="O1610" s="33">
        <v>5.606010954543327E-3</v>
      </c>
      <c r="P1610" s="2">
        <v>1549</v>
      </c>
      <c r="Q1610" s="2">
        <v>353395</v>
      </c>
      <c r="R1610" s="2">
        <v>254071</v>
      </c>
      <c r="S1610" s="35">
        <v>6.0967209953123342E-3</v>
      </c>
      <c r="T1610" t="s">
        <v>4388</v>
      </c>
      <c r="U1610" t="s">
        <v>4388</v>
      </c>
      <c r="V1610" s="5" t="s">
        <v>4390</v>
      </c>
      <c r="W1610" s="5">
        <v>0</v>
      </c>
      <c r="X1610" s="4">
        <v>1.6550867094383267E-3</v>
      </c>
      <c r="Y1610" s="6">
        <v>296</v>
      </c>
      <c r="Z1610" s="4">
        <v>4.907100407690072E-4</v>
      </c>
      <c r="AA1610" s="5">
        <v>4355</v>
      </c>
      <c r="AC1610" s="16" t="str">
        <f t="shared" si="150"/>
        <v/>
      </c>
      <c r="AD1610" s="16" t="str">
        <f t="shared" si="151"/>
        <v/>
      </c>
      <c r="AE1610" s="16" t="str">
        <f t="shared" si="152"/>
        <v/>
      </c>
      <c r="AF1610" s="16" t="str">
        <f t="shared" si="153"/>
        <v/>
      </c>
      <c r="AG1610" s="16">
        <f t="shared" si="154"/>
        <v>7.7518077047506609E-3</v>
      </c>
      <c r="AH1610" s="16" t="str">
        <f t="shared" si="155"/>
        <v/>
      </c>
      <c r="AI1610" s="17" t="str">
        <f>IF('Peer Comparison Tool'!$D$11="NR","",IF($C1610='Peer Comparison Tool'!$D$9,COUNT('ALLL &lt;50B Database'!$AI$1:AI1609)+1,""))</f>
        <v/>
      </c>
    </row>
    <row r="1611" spans="1:35" x14ac:dyDescent="0.25">
      <c r="A1611" t="s">
        <v>757</v>
      </c>
      <c r="B1611">
        <v>520777</v>
      </c>
      <c r="C1611" s="5" t="s">
        <v>926</v>
      </c>
      <c r="D1611" s="5" t="s">
        <v>4390</v>
      </c>
      <c r="E1611" s="5" t="s">
        <v>4388</v>
      </c>
      <c r="F1611" s="2">
        <v>882</v>
      </c>
      <c r="G1611" s="2">
        <v>422812</v>
      </c>
      <c r="H1611" s="2">
        <v>235213</v>
      </c>
      <c r="I1611" s="2">
        <v>0</v>
      </c>
      <c r="J1611" s="2">
        <v>235213</v>
      </c>
      <c r="K1611" s="33">
        <v>3.749792741047476E-3</v>
      </c>
      <c r="L1611" s="2">
        <v>789</v>
      </c>
      <c r="M1611" s="2">
        <v>404933</v>
      </c>
      <c r="N1611" s="2">
        <v>236066</v>
      </c>
      <c r="O1611" s="33">
        <v>3.3422856319842756E-3</v>
      </c>
      <c r="P1611" s="2">
        <v>844</v>
      </c>
      <c r="Q1611" s="2">
        <v>403571</v>
      </c>
      <c r="R1611" s="2">
        <v>235432</v>
      </c>
      <c r="S1611" s="35">
        <v>3.5848992490400623E-3</v>
      </c>
      <c r="T1611" t="s">
        <v>4388</v>
      </c>
      <c r="U1611" t="s">
        <v>4388</v>
      </c>
      <c r="V1611" s="5" t="s">
        <v>4390</v>
      </c>
      <c r="W1611" s="5">
        <v>0</v>
      </c>
      <c r="X1611" s="4">
        <v>1.648934920074137E-4</v>
      </c>
      <c r="Y1611" s="6">
        <v>38</v>
      </c>
      <c r="Z1611" s="4">
        <v>2.4261361705578671E-4</v>
      </c>
      <c r="AA1611" s="5">
        <v>4720</v>
      </c>
      <c r="AC1611" s="16" t="str">
        <f t="shared" si="150"/>
        <v/>
      </c>
      <c r="AD1611" s="16" t="str">
        <f t="shared" si="151"/>
        <v/>
      </c>
      <c r="AE1611" s="16" t="str">
        <f t="shared" si="152"/>
        <v/>
      </c>
      <c r="AF1611" s="16" t="str">
        <f t="shared" si="153"/>
        <v/>
      </c>
      <c r="AG1611" s="16">
        <f t="shared" si="154"/>
        <v>3.749792741047476E-3</v>
      </c>
      <c r="AH1611" s="16" t="str">
        <f t="shared" si="155"/>
        <v/>
      </c>
      <c r="AI1611" s="17" t="str">
        <f>IF('Peer Comparison Tool'!$D$11="NR","",IF($C1611='Peer Comparison Tool'!$D$9,COUNT('ALLL &lt;50B Database'!$AI$1:AI1610)+1,""))</f>
        <v/>
      </c>
    </row>
    <row r="1612" spans="1:35" x14ac:dyDescent="0.25">
      <c r="A1612" t="s">
        <v>1020</v>
      </c>
      <c r="B1612">
        <v>659341</v>
      </c>
      <c r="C1612" s="5" t="s">
        <v>926</v>
      </c>
      <c r="D1612" s="5" t="s">
        <v>4390</v>
      </c>
      <c r="E1612" s="5" t="s">
        <v>4388</v>
      </c>
      <c r="F1612" s="2">
        <v>4353</v>
      </c>
      <c r="G1612" s="2">
        <v>422718</v>
      </c>
      <c r="H1612" s="2">
        <v>299824</v>
      </c>
      <c r="I1612" s="2">
        <v>20129</v>
      </c>
      <c r="J1612" s="2">
        <v>279695</v>
      </c>
      <c r="K1612" s="33">
        <v>1.5563381540606732E-2</v>
      </c>
      <c r="L1612" s="2">
        <v>4174</v>
      </c>
      <c r="M1612" s="2">
        <v>369667</v>
      </c>
      <c r="N1612" s="2">
        <v>267966</v>
      </c>
      <c r="O1612" s="33">
        <v>1.5576603001873373E-2</v>
      </c>
      <c r="P1612" s="2">
        <v>4205</v>
      </c>
      <c r="Q1612" s="2">
        <v>391438</v>
      </c>
      <c r="R1612" s="2">
        <v>278769</v>
      </c>
      <c r="S1612" s="35">
        <v>1.5084173634801573E-2</v>
      </c>
      <c r="T1612" t="s">
        <v>4388</v>
      </c>
      <c r="U1612" t="s">
        <v>4388</v>
      </c>
      <c r="V1612" s="5" t="s">
        <v>4390</v>
      </c>
      <c r="W1612" s="5">
        <v>0</v>
      </c>
      <c r="X1612" s="4">
        <v>4.792079058051589E-4</v>
      </c>
      <c r="Y1612" s="6">
        <v>148</v>
      </c>
      <c r="Z1612" s="4">
        <v>-4.9242936707179913E-4</v>
      </c>
      <c r="AA1612" s="5">
        <v>1409</v>
      </c>
      <c r="AC1612" s="16" t="str">
        <f t="shared" si="150"/>
        <v/>
      </c>
      <c r="AD1612" s="16" t="str">
        <f t="shared" si="151"/>
        <v/>
      </c>
      <c r="AE1612" s="16" t="str">
        <f t="shared" si="152"/>
        <v/>
      </c>
      <c r="AF1612" s="16" t="str">
        <f t="shared" si="153"/>
        <v/>
      </c>
      <c r="AG1612" s="16">
        <f t="shared" si="154"/>
        <v>1.5563381540606732E-2</v>
      </c>
      <c r="AH1612" s="16" t="str">
        <f t="shared" si="155"/>
        <v/>
      </c>
      <c r="AI1612" s="17" t="str">
        <f>IF('Peer Comparison Tool'!$D$11="NR","",IF($C1612='Peer Comparison Tool'!$D$9,COUNT('ALLL &lt;50B Database'!$AI$1:AI1611)+1,""))</f>
        <v/>
      </c>
    </row>
    <row r="1613" spans="1:35" x14ac:dyDescent="0.25">
      <c r="A1613" t="s">
        <v>1015</v>
      </c>
      <c r="B1613">
        <v>790271</v>
      </c>
      <c r="C1613" s="5" t="s">
        <v>926</v>
      </c>
      <c r="D1613" s="5" t="s">
        <v>4387</v>
      </c>
      <c r="E1613" s="5" t="s">
        <v>4388</v>
      </c>
      <c r="F1613" s="2">
        <v>2256</v>
      </c>
      <c r="G1613" s="2">
        <v>422501</v>
      </c>
      <c r="H1613" s="2">
        <v>280598</v>
      </c>
      <c r="I1613" s="2">
        <v>0</v>
      </c>
      <c r="J1613" s="2">
        <v>280598</v>
      </c>
      <c r="K1613" s="33">
        <v>8.0399717745671742E-3</v>
      </c>
      <c r="L1613" s="2">
        <v>1813</v>
      </c>
      <c r="M1613" s="2">
        <v>384260</v>
      </c>
      <c r="N1613" s="2">
        <v>247232</v>
      </c>
      <c r="O1613" s="33">
        <v>7.3331931141599792E-3</v>
      </c>
      <c r="P1613" s="2">
        <v>2071</v>
      </c>
      <c r="Q1613" s="2">
        <v>406901</v>
      </c>
      <c r="R1613" s="2">
        <v>266531</v>
      </c>
      <c r="S1613" s="35">
        <v>7.7702030908224562E-3</v>
      </c>
      <c r="T1613" t="s">
        <v>4388</v>
      </c>
      <c r="U1613" t="s">
        <v>4388</v>
      </c>
      <c r="V1613" s="5" t="s">
        <v>4387</v>
      </c>
      <c r="W1613" s="5">
        <v>0</v>
      </c>
      <c r="X1613" s="4">
        <v>2.6976868374471805E-4</v>
      </c>
      <c r="Y1613" s="6">
        <v>185</v>
      </c>
      <c r="Z1613" s="4">
        <v>4.3700997666247694E-4</v>
      </c>
      <c r="AA1613" s="5">
        <v>4304</v>
      </c>
      <c r="AC1613" s="16" t="str">
        <f t="shared" si="150"/>
        <v/>
      </c>
      <c r="AD1613" s="16" t="str">
        <f t="shared" si="151"/>
        <v/>
      </c>
      <c r="AE1613" s="16" t="str">
        <f t="shared" si="152"/>
        <v/>
      </c>
      <c r="AF1613" s="16" t="str">
        <f t="shared" si="153"/>
        <v/>
      </c>
      <c r="AG1613" s="16">
        <f t="shared" si="154"/>
        <v>8.0399717745671742E-3</v>
      </c>
      <c r="AH1613" s="16" t="str">
        <f t="shared" si="155"/>
        <v/>
      </c>
      <c r="AI1613" s="17" t="str">
        <f>IF('Peer Comparison Tool'!$D$11="NR","",IF($C1613='Peer Comparison Tool'!$D$9,COUNT('ALLL &lt;50B Database'!$AI$1:AI1612)+1,""))</f>
        <v/>
      </c>
    </row>
    <row r="1614" spans="1:35" x14ac:dyDescent="0.25">
      <c r="A1614" t="s">
        <v>2077</v>
      </c>
      <c r="B1614">
        <v>987053</v>
      </c>
      <c r="C1614" s="5" t="s">
        <v>2041</v>
      </c>
      <c r="D1614" s="5" t="s">
        <v>4390</v>
      </c>
      <c r="E1614" s="5" t="s">
        <v>4388</v>
      </c>
      <c r="F1614" s="2">
        <v>2479</v>
      </c>
      <c r="G1614" s="2">
        <v>421300</v>
      </c>
      <c r="H1614" s="2">
        <v>261533</v>
      </c>
      <c r="I1614" s="2">
        <v>26819</v>
      </c>
      <c r="J1614" s="2">
        <v>234714</v>
      </c>
      <c r="K1614" s="33">
        <v>1.0561790093475463E-2</v>
      </c>
      <c r="L1614" s="2">
        <v>1916</v>
      </c>
      <c r="M1614" s="2">
        <v>359274</v>
      </c>
      <c r="N1614" s="2">
        <v>239173</v>
      </c>
      <c r="O1614" s="33">
        <v>8.0109376894549125E-3</v>
      </c>
      <c r="P1614" s="2">
        <v>2090</v>
      </c>
      <c r="Q1614" s="2">
        <v>362684</v>
      </c>
      <c r="R1614" s="2">
        <v>242793</v>
      </c>
      <c r="S1614" s="35">
        <v>8.6081559188279731E-3</v>
      </c>
      <c r="T1614" t="s">
        <v>4388</v>
      </c>
      <c r="U1614" t="s">
        <v>4388</v>
      </c>
      <c r="V1614" s="5" t="s">
        <v>4390</v>
      </c>
      <c r="W1614" s="5">
        <v>0</v>
      </c>
      <c r="X1614" s="4">
        <v>1.9536341746474901E-3</v>
      </c>
      <c r="Y1614" s="6">
        <v>389</v>
      </c>
      <c r="Z1614" s="4">
        <v>5.9721822937306053E-4</v>
      </c>
      <c r="AA1614" s="5">
        <v>3568</v>
      </c>
      <c r="AC1614" s="16" t="str">
        <f t="shared" si="150"/>
        <v/>
      </c>
      <c r="AD1614" s="16" t="str">
        <f t="shared" si="151"/>
        <v/>
      </c>
      <c r="AE1614" s="16" t="str">
        <f t="shared" si="152"/>
        <v/>
      </c>
      <c r="AF1614" s="16" t="str">
        <f t="shared" si="153"/>
        <v/>
      </c>
      <c r="AG1614" s="16">
        <f t="shared" si="154"/>
        <v>1.0561790093475463E-2</v>
      </c>
      <c r="AH1614" s="16" t="str">
        <f t="shared" si="155"/>
        <v/>
      </c>
      <c r="AI1614" s="17" t="str">
        <f>IF('Peer Comparison Tool'!$D$11="NR","",IF($C1614='Peer Comparison Tool'!$D$9,COUNT('ALLL &lt;50B Database'!$AI$1:AI1613)+1,""))</f>
        <v/>
      </c>
    </row>
    <row r="1615" spans="1:35" x14ac:dyDescent="0.25">
      <c r="A1615" t="s">
        <v>2368</v>
      </c>
      <c r="B1615">
        <v>770853</v>
      </c>
      <c r="C1615" s="5" t="s">
        <v>2299</v>
      </c>
      <c r="D1615" s="5" t="s">
        <v>4390</v>
      </c>
      <c r="E1615" s="5" t="s">
        <v>4388</v>
      </c>
      <c r="F1615" s="2">
        <v>3368</v>
      </c>
      <c r="G1615" s="2">
        <v>421122</v>
      </c>
      <c r="H1615" s="2">
        <v>353078</v>
      </c>
      <c r="I1615" s="2">
        <v>39638</v>
      </c>
      <c r="J1615" s="2">
        <v>313440</v>
      </c>
      <c r="K1615" s="33">
        <v>1.0745278203164879E-2</v>
      </c>
      <c r="L1615" s="2">
        <v>3243</v>
      </c>
      <c r="M1615" s="2">
        <v>356828</v>
      </c>
      <c r="N1615" s="2">
        <v>298399</v>
      </c>
      <c r="O1615" s="33">
        <v>1.0867998887395735E-2</v>
      </c>
      <c r="P1615" s="2">
        <v>3293</v>
      </c>
      <c r="Q1615" s="2">
        <v>377361</v>
      </c>
      <c r="R1615" s="2">
        <v>303793</v>
      </c>
      <c r="S1615" s="35">
        <v>1.0839617766044642E-2</v>
      </c>
      <c r="T1615" t="s">
        <v>4388</v>
      </c>
      <c r="U1615" t="s">
        <v>4388</v>
      </c>
      <c r="V1615" s="5" t="s">
        <v>4390</v>
      </c>
      <c r="W1615" s="5">
        <v>0</v>
      </c>
      <c r="X1615" s="4">
        <v>-9.4339562879762473E-5</v>
      </c>
      <c r="Y1615" s="6">
        <v>75</v>
      </c>
      <c r="Z1615" s="4">
        <v>-2.8381121351093302E-5</v>
      </c>
      <c r="AA1615" s="5">
        <v>3488</v>
      </c>
      <c r="AC1615" s="16" t="str">
        <f t="shared" si="150"/>
        <v/>
      </c>
      <c r="AD1615" s="16" t="str">
        <f t="shared" si="151"/>
        <v/>
      </c>
      <c r="AE1615" s="16" t="str">
        <f t="shared" si="152"/>
        <v/>
      </c>
      <c r="AF1615" s="16" t="str">
        <f t="shared" si="153"/>
        <v/>
      </c>
      <c r="AG1615" s="16">
        <f t="shared" si="154"/>
        <v>1.0745278203164879E-2</v>
      </c>
      <c r="AH1615" s="16" t="str">
        <f t="shared" si="155"/>
        <v/>
      </c>
      <c r="AI1615" s="17" t="str">
        <f>IF('Peer Comparison Tool'!$D$11="NR","",IF($C1615='Peer Comparison Tool'!$D$9,COUNT('ALLL &lt;50B Database'!$AI$1:AI1614)+1,""))</f>
        <v/>
      </c>
    </row>
    <row r="1616" spans="1:35" x14ac:dyDescent="0.25">
      <c r="A1616" t="s">
        <v>1920</v>
      </c>
      <c r="B1616">
        <v>242976</v>
      </c>
      <c r="C1616" s="5" t="s">
        <v>1902</v>
      </c>
      <c r="D1616" s="5" t="s">
        <v>4387</v>
      </c>
      <c r="E1616" s="5" t="s">
        <v>4388</v>
      </c>
      <c r="F1616" s="2">
        <v>1472</v>
      </c>
      <c r="G1616" s="2">
        <v>420928</v>
      </c>
      <c r="H1616" s="2">
        <v>352133</v>
      </c>
      <c r="I1616" s="2">
        <v>24179</v>
      </c>
      <c r="J1616" s="2">
        <v>327954</v>
      </c>
      <c r="K1616" s="33">
        <v>4.4884343535983705E-3</v>
      </c>
      <c r="L1616" s="2">
        <v>1293</v>
      </c>
      <c r="M1616" s="2">
        <v>294198</v>
      </c>
      <c r="N1616" s="2">
        <v>236487</v>
      </c>
      <c r="O1616" s="33">
        <v>5.4675309847898616E-3</v>
      </c>
      <c r="P1616" s="2">
        <v>1363</v>
      </c>
      <c r="Q1616" s="2">
        <v>398290</v>
      </c>
      <c r="R1616" s="2">
        <v>329851</v>
      </c>
      <c r="S1616" s="35">
        <v>4.1321687671099982E-3</v>
      </c>
      <c r="T1616" t="s">
        <v>4388</v>
      </c>
      <c r="U1616" t="s">
        <v>4388</v>
      </c>
      <c r="V1616" s="5" t="s">
        <v>4387</v>
      </c>
      <c r="W1616" s="5">
        <v>0</v>
      </c>
      <c r="X1616" s="4">
        <v>3.5626558648837233E-4</v>
      </c>
      <c r="Y1616" s="6">
        <v>109</v>
      </c>
      <c r="Z1616" s="4">
        <v>-1.3353622176798634E-3</v>
      </c>
      <c r="AA1616" s="5">
        <v>4690</v>
      </c>
      <c r="AC1616" s="16" t="str">
        <f t="shared" si="150"/>
        <v/>
      </c>
      <c r="AD1616" s="16" t="str">
        <f t="shared" si="151"/>
        <v/>
      </c>
      <c r="AE1616" s="16" t="str">
        <f t="shared" si="152"/>
        <v/>
      </c>
      <c r="AF1616" s="16" t="str">
        <f t="shared" si="153"/>
        <v/>
      </c>
      <c r="AG1616" s="16">
        <f t="shared" si="154"/>
        <v>4.4884343535983705E-3</v>
      </c>
      <c r="AH1616" s="16" t="str">
        <f t="shared" si="155"/>
        <v/>
      </c>
      <c r="AI1616" s="17" t="str">
        <f>IF('Peer Comparison Tool'!$D$11="NR","",IF($C1616='Peer Comparison Tool'!$D$9,COUNT('ALLL &lt;50B Database'!$AI$1:AI1615)+1,""))</f>
        <v/>
      </c>
    </row>
    <row r="1617" spans="1:35" x14ac:dyDescent="0.25">
      <c r="A1617" t="s">
        <v>3839</v>
      </c>
      <c r="B1617">
        <v>497954</v>
      </c>
      <c r="C1617" s="5" t="s">
        <v>3704</v>
      </c>
      <c r="D1617" s="5" t="s">
        <v>4390</v>
      </c>
      <c r="E1617" s="5" t="s">
        <v>4388</v>
      </c>
      <c r="F1617" s="2">
        <v>3537</v>
      </c>
      <c r="G1617" s="2">
        <v>420551</v>
      </c>
      <c r="H1617" s="2">
        <v>303634</v>
      </c>
      <c r="I1617" s="2">
        <v>82406</v>
      </c>
      <c r="J1617" s="2">
        <v>221228</v>
      </c>
      <c r="K1617" s="33">
        <v>1.598803044822536E-2</v>
      </c>
      <c r="L1617" s="2">
        <v>3224</v>
      </c>
      <c r="M1617" s="2">
        <v>330035</v>
      </c>
      <c r="N1617" s="2">
        <v>208400</v>
      </c>
      <c r="O1617" s="33">
        <v>1.5470249520153551E-2</v>
      </c>
      <c r="P1617" s="2">
        <v>3418</v>
      </c>
      <c r="Q1617" s="2">
        <v>345199</v>
      </c>
      <c r="R1617" s="2">
        <v>220316</v>
      </c>
      <c r="S1617" s="35">
        <v>1.5514079776321283E-2</v>
      </c>
      <c r="T1617" t="s">
        <v>4388</v>
      </c>
      <c r="U1617" t="s">
        <v>4388</v>
      </c>
      <c r="V1617" s="5" t="s">
        <v>4390</v>
      </c>
      <c r="W1617" s="5">
        <v>0</v>
      </c>
      <c r="X1617" s="4">
        <v>4.7395067190407654E-4</v>
      </c>
      <c r="Y1617" s="6">
        <v>119</v>
      </c>
      <c r="Z1617" s="4">
        <v>4.383025616773277E-5</v>
      </c>
      <c r="AA1617" s="5">
        <v>1276</v>
      </c>
      <c r="AC1617" s="16" t="str">
        <f t="shared" si="150"/>
        <v/>
      </c>
      <c r="AD1617" s="16" t="str">
        <f t="shared" si="151"/>
        <v/>
      </c>
      <c r="AE1617" s="16" t="str">
        <f t="shared" si="152"/>
        <v/>
      </c>
      <c r="AF1617" s="16" t="str">
        <f t="shared" si="153"/>
        <v/>
      </c>
      <c r="AG1617" s="16">
        <f t="shared" si="154"/>
        <v>1.598803044822536E-2</v>
      </c>
      <c r="AH1617" s="16" t="str">
        <f t="shared" si="155"/>
        <v/>
      </c>
      <c r="AI1617" s="17" t="str">
        <f>IF('Peer Comparison Tool'!$D$11="NR","",IF($C1617='Peer Comparison Tool'!$D$9,COUNT('ALLL &lt;50B Database'!$AI$1:AI1616)+1,""))</f>
        <v/>
      </c>
    </row>
    <row r="1618" spans="1:35" x14ac:dyDescent="0.25">
      <c r="A1618" t="s">
        <v>33</v>
      </c>
      <c r="B1618">
        <v>498531</v>
      </c>
      <c r="C1618" s="5" t="s">
        <v>6</v>
      </c>
      <c r="D1618" s="5" t="s">
        <v>4390</v>
      </c>
      <c r="E1618" s="5" t="s">
        <v>4388</v>
      </c>
      <c r="F1618" s="2">
        <v>6826</v>
      </c>
      <c r="G1618" s="2">
        <v>420327</v>
      </c>
      <c r="H1618" s="2">
        <v>303435</v>
      </c>
      <c r="I1618" s="2">
        <v>0</v>
      </c>
      <c r="J1618" s="2">
        <v>303435</v>
      </c>
      <c r="K1618" s="33">
        <v>2.249575691663783E-2</v>
      </c>
      <c r="L1618" s="2">
        <v>5327</v>
      </c>
      <c r="M1618" s="2">
        <v>382838</v>
      </c>
      <c r="N1618" s="2">
        <v>292839</v>
      </c>
      <c r="O1618" s="33">
        <v>1.8190883044949615E-2</v>
      </c>
      <c r="P1618" s="2">
        <v>6399</v>
      </c>
      <c r="Q1618" s="2">
        <v>383036</v>
      </c>
      <c r="R1618" s="2">
        <v>300412</v>
      </c>
      <c r="S1618" s="35">
        <v>2.1300746974155495E-2</v>
      </c>
      <c r="T1618" t="s">
        <v>4388</v>
      </c>
      <c r="U1618" t="s">
        <v>4388</v>
      </c>
      <c r="V1618" s="5" t="s">
        <v>4390</v>
      </c>
      <c r="W1618" s="5">
        <v>0</v>
      </c>
      <c r="X1618" s="4">
        <v>1.1950099424823356E-3</v>
      </c>
      <c r="Y1618" s="6">
        <v>427</v>
      </c>
      <c r="Z1618" s="4">
        <v>3.1098639292058798E-3</v>
      </c>
      <c r="AA1618" s="5">
        <v>367</v>
      </c>
      <c r="AC1618" s="16" t="str">
        <f t="shared" si="150"/>
        <v/>
      </c>
      <c r="AD1618" s="16" t="str">
        <f t="shared" si="151"/>
        <v/>
      </c>
      <c r="AE1618" s="16" t="str">
        <f t="shared" si="152"/>
        <v/>
      </c>
      <c r="AF1618" s="16" t="str">
        <f t="shared" si="153"/>
        <v/>
      </c>
      <c r="AG1618" s="16">
        <f t="shared" si="154"/>
        <v>2.249575691663783E-2</v>
      </c>
      <c r="AH1618" s="16" t="str">
        <f t="shared" si="155"/>
        <v/>
      </c>
      <c r="AI1618" s="17" t="str">
        <f>IF('Peer Comparison Tool'!$D$11="NR","",IF($C1618='Peer Comparison Tool'!$D$9,COUNT('ALLL &lt;50B Database'!$AI$1:AI1617)+1,""))</f>
        <v/>
      </c>
    </row>
    <row r="1619" spans="1:35" x14ac:dyDescent="0.25">
      <c r="A1619" t="s">
        <v>2076</v>
      </c>
      <c r="B1619">
        <v>788773</v>
      </c>
      <c r="C1619" s="5" t="s">
        <v>2041</v>
      </c>
      <c r="D1619" s="5" t="s">
        <v>4390</v>
      </c>
      <c r="E1619" s="5" t="s">
        <v>4388</v>
      </c>
      <c r="F1619" s="2">
        <v>4082</v>
      </c>
      <c r="G1619" s="2">
        <v>420295</v>
      </c>
      <c r="H1619" s="2">
        <v>267053</v>
      </c>
      <c r="I1619" s="2">
        <v>38033</v>
      </c>
      <c r="J1619" s="2">
        <v>229020</v>
      </c>
      <c r="K1619" s="33">
        <v>1.7823770849707449E-2</v>
      </c>
      <c r="L1619" s="2">
        <v>4026</v>
      </c>
      <c r="M1619" s="2">
        <v>353740</v>
      </c>
      <c r="N1619" s="2">
        <v>235568</v>
      </c>
      <c r="O1619" s="33">
        <v>1.709060653399443E-2</v>
      </c>
      <c r="P1619" s="2">
        <v>3998</v>
      </c>
      <c r="Q1619" s="2">
        <v>365178</v>
      </c>
      <c r="R1619" s="2">
        <v>234862</v>
      </c>
      <c r="S1619" s="35">
        <v>1.7022762302969403E-2</v>
      </c>
      <c r="T1619" t="s">
        <v>4388</v>
      </c>
      <c r="U1619" t="s">
        <v>4388</v>
      </c>
      <c r="V1619" s="5" t="s">
        <v>4390</v>
      </c>
      <c r="W1619" s="5">
        <v>0</v>
      </c>
      <c r="X1619" s="4">
        <v>8.0100854673804608E-4</v>
      </c>
      <c r="Y1619" s="6">
        <v>84</v>
      </c>
      <c r="Z1619" s="4">
        <v>-6.784423102502643E-5</v>
      </c>
      <c r="AA1619" s="5">
        <v>883</v>
      </c>
      <c r="AC1619" s="16" t="str">
        <f t="shared" si="150"/>
        <v/>
      </c>
      <c r="AD1619" s="16" t="str">
        <f t="shared" si="151"/>
        <v/>
      </c>
      <c r="AE1619" s="16" t="str">
        <f t="shared" si="152"/>
        <v/>
      </c>
      <c r="AF1619" s="16" t="str">
        <f t="shared" si="153"/>
        <v/>
      </c>
      <c r="AG1619" s="16">
        <f t="shared" si="154"/>
        <v>1.7823770849707449E-2</v>
      </c>
      <c r="AH1619" s="16" t="str">
        <f t="shared" si="155"/>
        <v/>
      </c>
      <c r="AI1619" s="17" t="str">
        <f>IF('Peer Comparison Tool'!$D$11="NR","",IF($C1619='Peer Comparison Tool'!$D$9,COUNT('ALLL &lt;50B Database'!$AI$1:AI1618)+1,""))</f>
        <v/>
      </c>
    </row>
    <row r="1620" spans="1:35" x14ac:dyDescent="0.25">
      <c r="A1620" t="s">
        <v>4214</v>
      </c>
      <c r="B1620">
        <v>51842</v>
      </c>
      <c r="C1620" s="5" t="s">
        <v>4163</v>
      </c>
      <c r="D1620" s="5" t="s">
        <v>4387</v>
      </c>
      <c r="E1620" s="5" t="s">
        <v>4388</v>
      </c>
      <c r="F1620" s="2">
        <v>14105</v>
      </c>
      <c r="G1620" s="2">
        <v>419959</v>
      </c>
      <c r="H1620" s="2">
        <v>332980</v>
      </c>
      <c r="I1620" s="2">
        <v>15023</v>
      </c>
      <c r="J1620" s="2">
        <v>317957</v>
      </c>
      <c r="K1620" s="33">
        <v>4.4361344458527407E-2</v>
      </c>
      <c r="L1620" s="2">
        <v>13508</v>
      </c>
      <c r="M1620" s="2">
        <v>398310</v>
      </c>
      <c r="N1620" s="2">
        <v>327919</v>
      </c>
      <c r="O1620" s="33">
        <v>4.1193099515429113E-2</v>
      </c>
      <c r="P1620" s="2">
        <v>13723</v>
      </c>
      <c r="Q1620" s="2">
        <v>393304</v>
      </c>
      <c r="R1620" s="2">
        <v>318075</v>
      </c>
      <c r="S1620" s="35">
        <v>4.3143912599229742E-2</v>
      </c>
      <c r="T1620" t="s">
        <v>4388</v>
      </c>
      <c r="U1620" t="s">
        <v>4388</v>
      </c>
      <c r="V1620" s="5" t="s">
        <v>4387</v>
      </c>
      <c r="W1620" s="5">
        <v>0</v>
      </c>
      <c r="X1620" s="4">
        <v>1.2174318592976657E-3</v>
      </c>
      <c r="Y1620" s="6">
        <v>382</v>
      </c>
      <c r="Z1620" s="4">
        <v>1.9508130838006288E-3</v>
      </c>
      <c r="AA1620" s="5">
        <v>50</v>
      </c>
      <c r="AC1620" s="16" t="str">
        <f t="shared" si="150"/>
        <v/>
      </c>
      <c r="AD1620" s="16" t="str">
        <f t="shared" si="151"/>
        <v/>
      </c>
      <c r="AE1620" s="16" t="str">
        <f t="shared" si="152"/>
        <v/>
      </c>
      <c r="AF1620" s="16" t="str">
        <f t="shared" si="153"/>
        <v/>
      </c>
      <c r="AG1620" s="16">
        <f t="shared" si="154"/>
        <v>4.4361344458527407E-2</v>
      </c>
      <c r="AH1620" s="16" t="str">
        <f t="shared" si="155"/>
        <v/>
      </c>
      <c r="AI1620" s="17" t="str">
        <f>IF('Peer Comparison Tool'!$D$11="NR","",IF($C1620='Peer Comparison Tool'!$D$9,COUNT('ALLL &lt;50B Database'!$AI$1:AI1619)+1,""))</f>
        <v/>
      </c>
    </row>
    <row r="1621" spans="1:35" x14ac:dyDescent="0.25">
      <c r="A1621" t="s">
        <v>3249</v>
      </c>
      <c r="B1621">
        <v>246956</v>
      </c>
      <c r="C1621" s="5" t="s">
        <v>3209</v>
      </c>
      <c r="D1621" s="5" t="s">
        <v>4390</v>
      </c>
      <c r="E1621" s="5" t="s">
        <v>4388</v>
      </c>
      <c r="F1621" s="2">
        <v>5160</v>
      </c>
      <c r="G1621" s="2">
        <v>419660</v>
      </c>
      <c r="H1621" s="2">
        <v>289645</v>
      </c>
      <c r="I1621" s="2">
        <v>13219</v>
      </c>
      <c r="J1621" s="2">
        <v>276426</v>
      </c>
      <c r="K1621" s="33">
        <v>1.8666840311692821E-2</v>
      </c>
      <c r="L1621" s="2">
        <v>5385</v>
      </c>
      <c r="M1621" s="2">
        <v>410866</v>
      </c>
      <c r="N1621" s="2">
        <v>304798</v>
      </c>
      <c r="O1621" s="33">
        <v>1.7667438762721539E-2</v>
      </c>
      <c r="P1621" s="2">
        <v>5873</v>
      </c>
      <c r="Q1621" s="2">
        <v>396579</v>
      </c>
      <c r="R1621" s="2">
        <v>288068</v>
      </c>
      <c r="S1621" s="35">
        <v>2.0387547384645294E-2</v>
      </c>
      <c r="T1621" t="s">
        <v>4388</v>
      </c>
      <c r="U1621" t="s">
        <v>4388</v>
      </c>
      <c r="V1621" s="5" t="s">
        <v>4390</v>
      </c>
      <c r="W1621" s="5">
        <v>0</v>
      </c>
      <c r="X1621" s="4">
        <v>-1.7207070729524723E-3</v>
      </c>
      <c r="Y1621" s="6">
        <v>-713</v>
      </c>
      <c r="Z1621" s="4">
        <v>2.7201086219237544E-3</v>
      </c>
      <c r="AA1621" s="5">
        <v>734</v>
      </c>
      <c r="AC1621" s="16" t="str">
        <f t="shared" si="150"/>
        <v/>
      </c>
      <c r="AD1621" s="16" t="str">
        <f t="shared" si="151"/>
        <v/>
      </c>
      <c r="AE1621" s="16" t="str">
        <f t="shared" si="152"/>
        <v/>
      </c>
      <c r="AF1621" s="16" t="str">
        <f t="shared" si="153"/>
        <v/>
      </c>
      <c r="AG1621" s="16">
        <f t="shared" si="154"/>
        <v>1.8666840311692821E-2</v>
      </c>
      <c r="AH1621" s="16" t="str">
        <f t="shared" si="155"/>
        <v/>
      </c>
      <c r="AI1621" s="17" t="str">
        <f>IF('Peer Comparison Tool'!$D$11="NR","",IF($C1621='Peer Comparison Tool'!$D$9,COUNT('ALLL &lt;50B Database'!$AI$1:AI1620)+1,""))</f>
        <v/>
      </c>
    </row>
    <row r="1622" spans="1:35" x14ac:dyDescent="0.25">
      <c r="A1622" t="s">
        <v>1421</v>
      </c>
      <c r="B1622">
        <v>54058</v>
      </c>
      <c r="C1622" s="5" t="s">
        <v>1389</v>
      </c>
      <c r="D1622" s="5" t="s">
        <v>4387</v>
      </c>
      <c r="E1622" s="5" t="s">
        <v>4388</v>
      </c>
      <c r="F1622" s="2">
        <v>8118</v>
      </c>
      <c r="G1622" s="2">
        <v>418925</v>
      </c>
      <c r="H1622" s="2">
        <v>294642</v>
      </c>
      <c r="I1622" s="2">
        <v>0</v>
      </c>
      <c r="J1622" s="2">
        <v>294642</v>
      </c>
      <c r="K1622" s="33">
        <v>2.7552080151505894E-2</v>
      </c>
      <c r="L1622" s="2">
        <v>8077</v>
      </c>
      <c r="M1622" s="2">
        <v>399874</v>
      </c>
      <c r="N1622" s="2">
        <v>291021</v>
      </c>
      <c r="O1622" s="33">
        <v>2.7754010878940007E-2</v>
      </c>
      <c r="P1622" s="2">
        <v>7833</v>
      </c>
      <c r="Q1622" s="2">
        <v>398714</v>
      </c>
      <c r="R1622" s="2">
        <v>288351</v>
      </c>
      <c r="S1622" s="35">
        <v>2.7164809555021485E-2</v>
      </c>
      <c r="T1622" t="s">
        <v>4388</v>
      </c>
      <c r="U1622" t="s">
        <v>4388</v>
      </c>
      <c r="V1622" s="5" t="s">
        <v>4387</v>
      </c>
      <c r="W1622" s="5">
        <v>0</v>
      </c>
      <c r="X1622" s="4">
        <v>3.8727059648440906E-4</v>
      </c>
      <c r="Y1622" s="6">
        <v>285</v>
      </c>
      <c r="Z1622" s="4">
        <v>-5.8920132391852148E-4</v>
      </c>
      <c r="AA1622" s="5">
        <v>187</v>
      </c>
      <c r="AC1622" s="16" t="str">
        <f t="shared" si="150"/>
        <v/>
      </c>
      <c r="AD1622" s="16" t="str">
        <f t="shared" si="151"/>
        <v/>
      </c>
      <c r="AE1622" s="16" t="str">
        <f t="shared" si="152"/>
        <v/>
      </c>
      <c r="AF1622" s="16" t="str">
        <f t="shared" si="153"/>
        <v/>
      </c>
      <c r="AG1622" s="16">
        <f t="shared" si="154"/>
        <v>2.7552080151505894E-2</v>
      </c>
      <c r="AH1622" s="16" t="str">
        <f t="shared" si="155"/>
        <v/>
      </c>
      <c r="AI1622" s="17" t="str">
        <f>IF('Peer Comparison Tool'!$D$11="NR","",IF($C1622='Peer Comparison Tool'!$D$9,COUNT('ALLL &lt;50B Database'!$AI$1:AI1621)+1,""))</f>
        <v/>
      </c>
    </row>
    <row r="1623" spans="1:35" x14ac:dyDescent="0.25">
      <c r="A1623" t="s">
        <v>359</v>
      </c>
      <c r="B1623">
        <v>478252</v>
      </c>
      <c r="C1623" s="5" t="s">
        <v>343</v>
      </c>
      <c r="D1623" s="5" t="s">
        <v>4390</v>
      </c>
      <c r="E1623" s="5" t="s">
        <v>4388</v>
      </c>
      <c r="F1623" s="2">
        <v>4439</v>
      </c>
      <c r="G1623" s="2">
        <v>418724</v>
      </c>
      <c r="H1623" s="2">
        <v>284179</v>
      </c>
      <c r="I1623" s="2">
        <v>10806</v>
      </c>
      <c r="J1623" s="2">
        <v>273373</v>
      </c>
      <c r="K1623" s="33">
        <v>1.6237887428531713E-2</v>
      </c>
      <c r="L1623" s="2">
        <v>3592</v>
      </c>
      <c r="M1623" s="2">
        <v>368896</v>
      </c>
      <c r="N1623" s="2">
        <v>267508</v>
      </c>
      <c r="O1623" s="33">
        <v>1.3427635809022533E-2</v>
      </c>
      <c r="P1623" s="2">
        <v>3907</v>
      </c>
      <c r="Q1623" s="2">
        <v>386531</v>
      </c>
      <c r="R1623" s="2">
        <v>278606</v>
      </c>
      <c r="S1623" s="35">
        <v>1.4023387866736538E-2</v>
      </c>
      <c r="T1623" t="s">
        <v>4388</v>
      </c>
      <c r="U1623" t="s">
        <v>4388</v>
      </c>
      <c r="V1623" s="5" t="s">
        <v>4390</v>
      </c>
      <c r="W1623" s="5">
        <v>0</v>
      </c>
      <c r="X1623" s="4">
        <v>2.2144995617951746E-3</v>
      </c>
      <c r="Y1623" s="6">
        <v>532</v>
      </c>
      <c r="Z1623" s="4">
        <v>5.9575205771400519E-4</v>
      </c>
      <c r="AA1623" s="5">
        <v>1210</v>
      </c>
      <c r="AC1623" s="16" t="str">
        <f t="shared" si="150"/>
        <v/>
      </c>
      <c r="AD1623" s="16" t="str">
        <f t="shared" si="151"/>
        <v/>
      </c>
      <c r="AE1623" s="16" t="str">
        <f t="shared" si="152"/>
        <v/>
      </c>
      <c r="AF1623" s="16" t="str">
        <f t="shared" si="153"/>
        <v/>
      </c>
      <c r="AG1623" s="16">
        <f t="shared" si="154"/>
        <v>1.6237887428531713E-2</v>
      </c>
      <c r="AH1623" s="16" t="str">
        <f t="shared" si="155"/>
        <v/>
      </c>
      <c r="AI1623" s="17" t="str">
        <f>IF('Peer Comparison Tool'!$D$11="NR","",IF($C1623='Peer Comparison Tool'!$D$9,COUNT('ALLL &lt;50B Database'!$AI$1:AI1622)+1,""))</f>
        <v/>
      </c>
    </row>
    <row r="1624" spans="1:35" x14ac:dyDescent="0.25">
      <c r="A1624" t="s">
        <v>1923</v>
      </c>
      <c r="B1624">
        <v>628123</v>
      </c>
      <c r="C1624" s="5" t="s">
        <v>1902</v>
      </c>
      <c r="D1624" s="5" t="s">
        <v>4387</v>
      </c>
      <c r="E1624" s="5" t="s">
        <v>4388</v>
      </c>
      <c r="F1624" s="2">
        <v>2392</v>
      </c>
      <c r="G1624" s="2">
        <v>418278</v>
      </c>
      <c r="H1624" s="2">
        <v>284963</v>
      </c>
      <c r="I1624" s="2">
        <v>17367</v>
      </c>
      <c r="J1624" s="2">
        <v>267596</v>
      </c>
      <c r="K1624" s="33">
        <v>8.9388481143215896E-3</v>
      </c>
      <c r="L1624" s="2">
        <v>2066</v>
      </c>
      <c r="M1624" s="2">
        <v>384942</v>
      </c>
      <c r="N1624" s="2">
        <v>284738</v>
      </c>
      <c r="O1624" s="33">
        <v>7.2557930448341988E-3</v>
      </c>
      <c r="P1624" s="2">
        <v>1918</v>
      </c>
      <c r="Q1624" s="2">
        <v>380489</v>
      </c>
      <c r="R1624" s="2">
        <v>276960</v>
      </c>
      <c r="S1624" s="35">
        <v>6.9251877527440782E-3</v>
      </c>
      <c r="T1624" t="s">
        <v>4388</v>
      </c>
      <c r="U1624" t="s">
        <v>4388</v>
      </c>
      <c r="V1624" s="5" t="s">
        <v>4387</v>
      </c>
      <c r="W1624" s="5">
        <v>0</v>
      </c>
      <c r="X1624" s="4">
        <v>2.0136603615775114E-3</v>
      </c>
      <c r="Y1624" s="6">
        <v>474</v>
      </c>
      <c r="Z1624" s="4">
        <v>-3.3060529209012063E-4</v>
      </c>
      <c r="AA1624" s="5">
        <v>4093</v>
      </c>
      <c r="AC1624" s="16" t="str">
        <f t="shared" si="150"/>
        <v/>
      </c>
      <c r="AD1624" s="16" t="str">
        <f t="shared" si="151"/>
        <v/>
      </c>
      <c r="AE1624" s="16" t="str">
        <f t="shared" si="152"/>
        <v/>
      </c>
      <c r="AF1624" s="16" t="str">
        <f t="shared" si="153"/>
        <v/>
      </c>
      <c r="AG1624" s="16">
        <f t="shared" si="154"/>
        <v>8.9388481143215896E-3</v>
      </c>
      <c r="AH1624" s="16" t="str">
        <f t="shared" si="155"/>
        <v/>
      </c>
      <c r="AI1624" s="17" t="str">
        <f>IF('Peer Comparison Tool'!$D$11="NR","",IF($C1624='Peer Comparison Tool'!$D$9,COUNT('ALLL &lt;50B Database'!$AI$1:AI1623)+1,""))</f>
        <v/>
      </c>
    </row>
    <row r="1625" spans="1:35" x14ac:dyDescent="0.25">
      <c r="A1625" t="s">
        <v>3835</v>
      </c>
      <c r="B1625">
        <v>227357</v>
      </c>
      <c r="C1625" s="5" t="s">
        <v>3704</v>
      </c>
      <c r="D1625" s="5" t="s">
        <v>4390</v>
      </c>
      <c r="E1625" s="5" t="s">
        <v>4388</v>
      </c>
      <c r="F1625" s="2">
        <v>2840</v>
      </c>
      <c r="G1625" s="2">
        <v>418094</v>
      </c>
      <c r="H1625" s="2">
        <v>180746</v>
      </c>
      <c r="I1625" s="2">
        <v>17172</v>
      </c>
      <c r="J1625" s="2">
        <v>163574</v>
      </c>
      <c r="K1625" s="33">
        <v>1.7362172472397814E-2</v>
      </c>
      <c r="L1625" s="2">
        <v>2456</v>
      </c>
      <c r="M1625" s="2">
        <v>371461</v>
      </c>
      <c r="N1625" s="2">
        <v>163004</v>
      </c>
      <c r="O1625" s="33">
        <v>1.506711491742534E-2</v>
      </c>
      <c r="P1625" s="2">
        <v>2700</v>
      </c>
      <c r="Q1625" s="2">
        <v>380093</v>
      </c>
      <c r="R1625" s="2">
        <v>168966</v>
      </c>
      <c r="S1625" s="35">
        <v>1.5979546180888461E-2</v>
      </c>
      <c r="T1625" t="s">
        <v>4388</v>
      </c>
      <c r="U1625" t="s">
        <v>4388</v>
      </c>
      <c r="V1625" s="5" t="s">
        <v>4390</v>
      </c>
      <c r="W1625" s="5">
        <v>0</v>
      </c>
      <c r="X1625" s="4">
        <v>1.3826262915093528E-3</v>
      </c>
      <c r="Y1625" s="6">
        <v>140</v>
      </c>
      <c r="Z1625" s="4">
        <v>9.1243126346312112E-4</v>
      </c>
      <c r="AA1625" s="5">
        <v>963</v>
      </c>
      <c r="AC1625" s="16" t="str">
        <f t="shared" si="150"/>
        <v/>
      </c>
      <c r="AD1625" s="16" t="str">
        <f t="shared" si="151"/>
        <v/>
      </c>
      <c r="AE1625" s="16" t="str">
        <f t="shared" si="152"/>
        <v/>
      </c>
      <c r="AF1625" s="16" t="str">
        <f t="shared" si="153"/>
        <v/>
      </c>
      <c r="AG1625" s="16">
        <f t="shared" si="154"/>
        <v>1.7362172472397814E-2</v>
      </c>
      <c r="AH1625" s="16" t="str">
        <f t="shared" si="155"/>
        <v/>
      </c>
      <c r="AI1625" s="17" t="str">
        <f>IF('Peer Comparison Tool'!$D$11="NR","",IF($C1625='Peer Comparison Tool'!$D$9,COUNT('ALLL &lt;50B Database'!$AI$1:AI1624)+1,""))</f>
        <v/>
      </c>
    </row>
    <row r="1626" spans="1:35" x14ac:dyDescent="0.25">
      <c r="A1626" t="s">
        <v>3833</v>
      </c>
      <c r="B1626">
        <v>925653</v>
      </c>
      <c r="C1626" s="5" t="s">
        <v>3704</v>
      </c>
      <c r="D1626" s="5" t="s">
        <v>4390</v>
      </c>
      <c r="E1626" s="5" t="s">
        <v>4388</v>
      </c>
      <c r="F1626" s="2">
        <v>3896</v>
      </c>
      <c r="G1626" s="2">
        <v>417299</v>
      </c>
      <c r="H1626" s="2">
        <v>343848</v>
      </c>
      <c r="I1626" s="2">
        <v>0</v>
      </c>
      <c r="J1626" s="2">
        <v>343848</v>
      </c>
      <c r="K1626" s="33">
        <v>1.1330587934203485E-2</v>
      </c>
      <c r="L1626" s="2">
        <v>3696</v>
      </c>
      <c r="M1626" s="2">
        <v>395158</v>
      </c>
      <c r="N1626" s="2">
        <v>317331</v>
      </c>
      <c r="O1626" s="33">
        <v>1.1647144464297531E-2</v>
      </c>
      <c r="P1626" s="2">
        <v>3896</v>
      </c>
      <c r="Q1626" s="2">
        <v>394671</v>
      </c>
      <c r="R1626" s="2">
        <v>346883</v>
      </c>
      <c r="S1626" s="35">
        <v>1.1231452680010263E-2</v>
      </c>
      <c r="T1626" t="s">
        <v>4388</v>
      </c>
      <c r="U1626" t="s">
        <v>4388</v>
      </c>
      <c r="V1626" s="5" t="s">
        <v>4390</v>
      </c>
      <c r="W1626" s="5">
        <v>0</v>
      </c>
      <c r="X1626" s="4">
        <v>9.9135254193222222E-5</v>
      </c>
      <c r="Y1626" s="6">
        <v>0</v>
      </c>
      <c r="Z1626" s="4">
        <v>-4.1569178428726809E-4</v>
      </c>
      <c r="AA1626" s="5">
        <v>3235</v>
      </c>
      <c r="AC1626" s="16" t="str">
        <f t="shared" si="150"/>
        <v/>
      </c>
      <c r="AD1626" s="16" t="str">
        <f t="shared" si="151"/>
        <v/>
      </c>
      <c r="AE1626" s="16" t="str">
        <f t="shared" si="152"/>
        <v/>
      </c>
      <c r="AF1626" s="16" t="str">
        <f t="shared" si="153"/>
        <v/>
      </c>
      <c r="AG1626" s="16">
        <f t="shared" si="154"/>
        <v>1.1330587934203485E-2</v>
      </c>
      <c r="AH1626" s="16" t="str">
        <f t="shared" si="155"/>
        <v/>
      </c>
      <c r="AI1626" s="17" t="str">
        <f>IF('Peer Comparison Tool'!$D$11="NR","",IF($C1626='Peer Comparison Tool'!$D$9,COUNT('ALLL &lt;50B Database'!$AI$1:AI1625)+1,""))</f>
        <v/>
      </c>
    </row>
    <row r="1627" spans="1:35" x14ac:dyDescent="0.25">
      <c r="A1627" t="s">
        <v>3252</v>
      </c>
      <c r="B1627">
        <v>517357</v>
      </c>
      <c r="C1627" s="5" t="s">
        <v>3209</v>
      </c>
      <c r="D1627" s="5" t="s">
        <v>4390</v>
      </c>
      <c r="E1627" s="5" t="s">
        <v>4388</v>
      </c>
      <c r="F1627" s="2">
        <v>4011</v>
      </c>
      <c r="G1627" s="2">
        <v>417266</v>
      </c>
      <c r="H1627" s="2">
        <v>306355</v>
      </c>
      <c r="I1627" s="2">
        <v>39957</v>
      </c>
      <c r="J1627" s="2">
        <v>266398</v>
      </c>
      <c r="K1627" s="33">
        <v>1.5056419342487555E-2</v>
      </c>
      <c r="L1627" s="2">
        <v>2545</v>
      </c>
      <c r="M1627" s="2">
        <v>234861</v>
      </c>
      <c r="N1627" s="2">
        <v>189363</v>
      </c>
      <c r="O1627" s="33">
        <v>1.3439795524996963E-2</v>
      </c>
      <c r="P1627" s="2">
        <v>3345</v>
      </c>
      <c r="Q1627" s="2">
        <v>367020</v>
      </c>
      <c r="R1627" s="2">
        <v>254992</v>
      </c>
      <c r="S1627" s="35">
        <v>1.311805860576018E-2</v>
      </c>
      <c r="T1627" t="s">
        <v>4388</v>
      </c>
      <c r="U1627" t="s">
        <v>4388</v>
      </c>
      <c r="V1627" s="5" t="s">
        <v>4390</v>
      </c>
      <c r="W1627" s="5">
        <v>0</v>
      </c>
      <c r="X1627" s="4">
        <v>1.9383607367273754E-3</v>
      </c>
      <c r="Y1627" s="6">
        <v>666</v>
      </c>
      <c r="Z1627" s="4">
        <v>-3.2173691923678346E-4</v>
      </c>
      <c r="AA1627" s="5">
        <v>1595</v>
      </c>
      <c r="AC1627" s="16" t="str">
        <f t="shared" si="150"/>
        <v/>
      </c>
      <c r="AD1627" s="16" t="str">
        <f t="shared" si="151"/>
        <v/>
      </c>
      <c r="AE1627" s="16" t="str">
        <f t="shared" si="152"/>
        <v/>
      </c>
      <c r="AF1627" s="16" t="str">
        <f t="shared" si="153"/>
        <v/>
      </c>
      <c r="AG1627" s="16">
        <f t="shared" si="154"/>
        <v>1.5056419342487555E-2</v>
      </c>
      <c r="AH1627" s="16" t="str">
        <f t="shared" si="155"/>
        <v/>
      </c>
      <c r="AI1627" s="17" t="str">
        <f>IF('Peer Comparison Tool'!$D$11="NR","",IF($C1627='Peer Comparison Tool'!$D$9,COUNT('ALLL &lt;50B Database'!$AI$1:AI1626)+1,""))</f>
        <v/>
      </c>
    </row>
    <row r="1628" spans="1:35" x14ac:dyDescent="0.25">
      <c r="A1628" t="s">
        <v>3640</v>
      </c>
      <c r="B1628">
        <v>724230</v>
      </c>
      <c r="C1628" s="5" t="s">
        <v>3603</v>
      </c>
      <c r="D1628" s="5" t="s">
        <v>4390</v>
      </c>
      <c r="E1628" s="5" t="s">
        <v>4388</v>
      </c>
      <c r="F1628" s="2">
        <v>3810</v>
      </c>
      <c r="G1628" s="2">
        <v>417248</v>
      </c>
      <c r="H1628" s="2">
        <v>319893</v>
      </c>
      <c r="I1628" s="2">
        <v>15480</v>
      </c>
      <c r="J1628" s="2">
        <v>304413</v>
      </c>
      <c r="K1628" s="33">
        <v>1.2515891239861635E-2</v>
      </c>
      <c r="L1628" s="2">
        <v>3583</v>
      </c>
      <c r="M1628" s="2">
        <v>361128</v>
      </c>
      <c r="N1628" s="2">
        <v>295903</v>
      </c>
      <c r="O1628" s="33">
        <v>1.2108697782719337E-2</v>
      </c>
      <c r="P1628" s="2">
        <v>3639</v>
      </c>
      <c r="Q1628" s="2">
        <v>366380</v>
      </c>
      <c r="R1628" s="2">
        <v>307321</v>
      </c>
      <c r="S1628" s="35">
        <v>1.1841039174023252E-2</v>
      </c>
      <c r="T1628" t="s">
        <v>4388</v>
      </c>
      <c r="U1628" t="s">
        <v>4388</v>
      </c>
      <c r="V1628" s="5" t="s">
        <v>4390</v>
      </c>
      <c r="W1628" s="5">
        <v>0</v>
      </c>
      <c r="X1628" s="4">
        <v>6.7485206583838345E-4</v>
      </c>
      <c r="Y1628" s="6">
        <v>171</v>
      </c>
      <c r="Z1628" s="4">
        <v>-2.6765860869608533E-4</v>
      </c>
      <c r="AA1628" s="5">
        <v>2691</v>
      </c>
      <c r="AC1628" s="16" t="str">
        <f t="shared" si="150"/>
        <v/>
      </c>
      <c r="AD1628" s="16" t="str">
        <f t="shared" si="151"/>
        <v/>
      </c>
      <c r="AE1628" s="16" t="str">
        <f t="shared" si="152"/>
        <v/>
      </c>
      <c r="AF1628" s="16" t="str">
        <f t="shared" si="153"/>
        <v/>
      </c>
      <c r="AG1628" s="16">
        <f t="shared" si="154"/>
        <v>1.2515891239861635E-2</v>
      </c>
      <c r="AH1628" s="16" t="str">
        <f t="shared" si="155"/>
        <v/>
      </c>
      <c r="AI1628" s="17" t="str">
        <f>IF('Peer Comparison Tool'!$D$11="NR","",IF($C1628='Peer Comparison Tool'!$D$9,COUNT('ALLL &lt;50B Database'!$AI$1:AI1627)+1,""))</f>
        <v/>
      </c>
    </row>
    <row r="1629" spans="1:35" x14ac:dyDescent="0.25">
      <c r="A1629" t="s">
        <v>85</v>
      </c>
      <c r="B1629">
        <v>80150</v>
      </c>
      <c r="C1629" s="5" t="s">
        <v>3557</v>
      </c>
      <c r="D1629" s="5" t="s">
        <v>4390</v>
      </c>
      <c r="E1629" s="5" t="s">
        <v>4388</v>
      </c>
      <c r="F1629" s="2">
        <v>461</v>
      </c>
      <c r="G1629" s="2">
        <v>417122</v>
      </c>
      <c r="H1629" s="2">
        <v>248054</v>
      </c>
      <c r="I1629" s="2">
        <v>15215</v>
      </c>
      <c r="J1629" s="2">
        <v>232839</v>
      </c>
      <c r="K1629" s="33">
        <v>1.979908864064869E-3</v>
      </c>
      <c r="L1629" s="2">
        <v>366</v>
      </c>
      <c r="M1629" s="2">
        <v>390811</v>
      </c>
      <c r="N1629" s="2">
        <v>234516</v>
      </c>
      <c r="O1629" s="33">
        <v>1.5606611062784629E-3</v>
      </c>
      <c r="P1629" s="2">
        <v>373</v>
      </c>
      <c r="Q1629" s="2">
        <v>382836</v>
      </c>
      <c r="R1629" s="2">
        <v>226769</v>
      </c>
      <c r="S1629" s="35">
        <v>1.6448456358673365E-3</v>
      </c>
      <c r="T1629" t="s">
        <v>4388</v>
      </c>
      <c r="U1629" t="s">
        <v>4388</v>
      </c>
      <c r="V1629" s="5" t="s">
        <v>4390</v>
      </c>
      <c r="W1629" s="5">
        <v>0</v>
      </c>
      <c r="X1629" s="4">
        <v>3.3506322819753251E-4</v>
      </c>
      <c r="Y1629" s="6">
        <v>88</v>
      </c>
      <c r="Z1629" s="4">
        <v>8.4184529588873574E-5</v>
      </c>
      <c r="AA1629" s="5">
        <v>4772</v>
      </c>
      <c r="AC1629" s="16" t="str">
        <f t="shared" si="150"/>
        <v/>
      </c>
      <c r="AD1629" s="16" t="str">
        <f t="shared" si="151"/>
        <v/>
      </c>
      <c r="AE1629" s="16" t="str">
        <f t="shared" si="152"/>
        <v/>
      </c>
      <c r="AF1629" s="16" t="str">
        <f t="shared" si="153"/>
        <v/>
      </c>
      <c r="AG1629" s="16">
        <f t="shared" si="154"/>
        <v>1.979908864064869E-3</v>
      </c>
      <c r="AH1629" s="16" t="str">
        <f t="shared" si="155"/>
        <v/>
      </c>
      <c r="AI1629" s="17" t="str">
        <f>IF('Peer Comparison Tool'!$D$11="NR","",IF($C1629='Peer Comparison Tool'!$D$9,COUNT('ALLL &lt;50B Database'!$AI$1:AI1628)+1,""))</f>
        <v/>
      </c>
    </row>
    <row r="1630" spans="1:35" x14ac:dyDescent="0.25">
      <c r="A1630" t="s">
        <v>3829</v>
      </c>
      <c r="B1630">
        <v>979759</v>
      </c>
      <c r="C1630" s="5" t="s">
        <v>3704</v>
      </c>
      <c r="D1630" s="5" t="s">
        <v>4390</v>
      </c>
      <c r="E1630" s="5" t="s">
        <v>4388</v>
      </c>
      <c r="F1630" s="2">
        <v>1759</v>
      </c>
      <c r="G1630" s="2">
        <v>416865</v>
      </c>
      <c r="H1630" s="2">
        <v>62517</v>
      </c>
      <c r="I1630" s="2">
        <v>3289</v>
      </c>
      <c r="J1630" s="2">
        <v>59228</v>
      </c>
      <c r="K1630" s="33">
        <v>2.9698791112311745E-2</v>
      </c>
      <c r="L1630" s="2">
        <v>1688</v>
      </c>
      <c r="M1630" s="2">
        <v>424900</v>
      </c>
      <c r="N1630" s="2">
        <v>59368</v>
      </c>
      <c r="O1630" s="33">
        <v>2.8432825764721736E-2</v>
      </c>
      <c r="P1630" s="2">
        <v>1737</v>
      </c>
      <c r="Q1630" s="2">
        <v>416745</v>
      </c>
      <c r="R1630" s="2">
        <v>59172</v>
      </c>
      <c r="S1630" s="35">
        <v>2.9355100385317381E-2</v>
      </c>
      <c r="T1630" t="s">
        <v>4388</v>
      </c>
      <c r="U1630" t="s">
        <v>4388</v>
      </c>
      <c r="V1630" s="5" t="s">
        <v>4390</v>
      </c>
      <c r="W1630" s="5">
        <v>0</v>
      </c>
      <c r="X1630" s="4">
        <v>3.4369072699436468E-4</v>
      </c>
      <c r="Y1630" s="6">
        <v>22</v>
      </c>
      <c r="Z1630" s="4">
        <v>9.2227462059564502E-4</v>
      </c>
      <c r="AA1630" s="5">
        <v>150</v>
      </c>
      <c r="AC1630" s="16" t="str">
        <f t="shared" si="150"/>
        <v/>
      </c>
      <c r="AD1630" s="16" t="str">
        <f t="shared" si="151"/>
        <v/>
      </c>
      <c r="AE1630" s="16" t="str">
        <f t="shared" si="152"/>
        <v/>
      </c>
      <c r="AF1630" s="16" t="str">
        <f t="shared" si="153"/>
        <v/>
      </c>
      <c r="AG1630" s="16">
        <f t="shared" si="154"/>
        <v>2.9698791112311745E-2</v>
      </c>
      <c r="AH1630" s="16" t="str">
        <f t="shared" si="155"/>
        <v/>
      </c>
      <c r="AI1630" s="17" t="str">
        <f>IF('Peer Comparison Tool'!$D$11="NR","",IF($C1630='Peer Comparison Tool'!$D$9,COUNT('ALLL &lt;50B Database'!$AI$1:AI1629)+1,""))</f>
        <v/>
      </c>
    </row>
    <row r="1631" spans="1:35" x14ac:dyDescent="0.25">
      <c r="A1631" t="s">
        <v>304</v>
      </c>
      <c r="B1631">
        <v>3440803</v>
      </c>
      <c r="C1631" s="5" t="s">
        <v>207</v>
      </c>
      <c r="D1631" s="5" t="s">
        <v>4390</v>
      </c>
      <c r="E1631" s="5" t="s">
        <v>4388</v>
      </c>
      <c r="F1631" s="2">
        <v>3031</v>
      </c>
      <c r="G1631" s="2">
        <v>416756</v>
      </c>
      <c r="H1631" s="2">
        <v>280673</v>
      </c>
      <c r="I1631" s="2">
        <v>93528</v>
      </c>
      <c r="J1631" s="2">
        <v>187145</v>
      </c>
      <c r="K1631" s="33">
        <v>1.6195997755750889E-2</v>
      </c>
      <c r="L1631" s="2">
        <v>2302</v>
      </c>
      <c r="M1631" s="2">
        <v>356977</v>
      </c>
      <c r="N1631" s="2">
        <v>183712</v>
      </c>
      <c r="O1631" s="33">
        <v>1.2530482494338965E-2</v>
      </c>
      <c r="P1631" s="2">
        <v>2583</v>
      </c>
      <c r="Q1631" s="2">
        <v>333215</v>
      </c>
      <c r="R1631" s="2">
        <v>189228</v>
      </c>
      <c r="S1631" s="35">
        <v>1.3650199759020864E-2</v>
      </c>
      <c r="T1631" t="s">
        <v>4388</v>
      </c>
      <c r="U1631" t="s">
        <v>4388</v>
      </c>
      <c r="V1631" s="5" t="s">
        <v>4390</v>
      </c>
      <c r="W1631" s="5">
        <v>0</v>
      </c>
      <c r="X1631" s="4">
        <v>2.5457979967300256E-3</v>
      </c>
      <c r="Y1631" s="6">
        <v>448</v>
      </c>
      <c r="Z1631" s="4">
        <v>1.1197172646818989E-3</v>
      </c>
      <c r="AA1631" s="5">
        <v>1222</v>
      </c>
      <c r="AC1631" s="16" t="str">
        <f t="shared" si="150"/>
        <v/>
      </c>
      <c r="AD1631" s="16" t="str">
        <f t="shared" si="151"/>
        <v/>
      </c>
      <c r="AE1631" s="16" t="str">
        <f t="shared" si="152"/>
        <v/>
      </c>
      <c r="AF1631" s="16" t="str">
        <f t="shared" si="153"/>
        <v/>
      </c>
      <c r="AG1631" s="16">
        <f t="shared" si="154"/>
        <v>1.6195997755750889E-2</v>
      </c>
      <c r="AH1631" s="16" t="str">
        <f t="shared" si="155"/>
        <v/>
      </c>
      <c r="AI1631" s="17" t="str">
        <f>IF('Peer Comparison Tool'!$D$11="NR","",IF($C1631='Peer Comparison Tool'!$D$9,COUNT('ALLL &lt;50B Database'!$AI$1:AI1630)+1,""))</f>
        <v/>
      </c>
    </row>
    <row r="1632" spans="1:35" x14ac:dyDescent="0.25">
      <c r="A1632" t="s">
        <v>1027</v>
      </c>
      <c r="B1632">
        <v>594938</v>
      </c>
      <c r="C1632" s="5" t="s">
        <v>926</v>
      </c>
      <c r="D1632" s="5" t="s">
        <v>4390</v>
      </c>
      <c r="E1632" s="5" t="s">
        <v>4388</v>
      </c>
      <c r="F1632" s="2">
        <v>2068</v>
      </c>
      <c r="G1632" s="2">
        <v>416059</v>
      </c>
      <c r="H1632" s="2">
        <v>230064</v>
      </c>
      <c r="I1632" s="2">
        <v>21409</v>
      </c>
      <c r="J1632" s="2">
        <v>208655</v>
      </c>
      <c r="K1632" s="33">
        <v>9.911097265821572E-3</v>
      </c>
      <c r="L1632" s="2">
        <v>2086</v>
      </c>
      <c r="M1632" s="2">
        <v>362841</v>
      </c>
      <c r="N1632" s="2">
        <v>207746</v>
      </c>
      <c r="O1632" s="33">
        <v>1.0041107891367343E-2</v>
      </c>
      <c r="P1632" s="2">
        <v>2088</v>
      </c>
      <c r="Q1632" s="2">
        <v>372762</v>
      </c>
      <c r="R1632" s="2">
        <v>207784</v>
      </c>
      <c r="S1632" s="35">
        <v>1.0048896931428792E-2</v>
      </c>
      <c r="T1632" t="s">
        <v>4388</v>
      </c>
      <c r="U1632" t="s">
        <v>4388</v>
      </c>
      <c r="V1632" s="5" t="s">
        <v>4390</v>
      </c>
      <c r="W1632" s="5">
        <v>0</v>
      </c>
      <c r="X1632" s="4">
        <v>-1.377996656072196E-4</v>
      </c>
      <c r="Y1632" s="6">
        <v>-20</v>
      </c>
      <c r="Z1632" s="4">
        <v>7.7890400614483157E-6</v>
      </c>
      <c r="AA1632" s="5">
        <v>3802</v>
      </c>
      <c r="AC1632" s="16" t="str">
        <f t="shared" si="150"/>
        <v/>
      </c>
      <c r="AD1632" s="16" t="str">
        <f t="shared" si="151"/>
        <v/>
      </c>
      <c r="AE1632" s="16" t="str">
        <f t="shared" si="152"/>
        <v/>
      </c>
      <c r="AF1632" s="16" t="str">
        <f t="shared" si="153"/>
        <v/>
      </c>
      <c r="AG1632" s="16">
        <f t="shared" si="154"/>
        <v>9.911097265821572E-3</v>
      </c>
      <c r="AH1632" s="16" t="str">
        <f t="shared" si="155"/>
        <v/>
      </c>
      <c r="AI1632" s="17" t="str">
        <f>IF('Peer Comparison Tool'!$D$11="NR","",IF($C1632='Peer Comparison Tool'!$D$9,COUNT('ALLL &lt;50B Database'!$AI$1:AI1631)+1,""))</f>
        <v/>
      </c>
    </row>
    <row r="1633" spans="1:35" x14ac:dyDescent="0.25">
      <c r="A1633" t="s">
        <v>2886</v>
      </c>
      <c r="B1633">
        <v>3010000</v>
      </c>
      <c r="C1633" s="5" t="s">
        <v>2850</v>
      </c>
      <c r="D1633" s="5" t="s">
        <v>4390</v>
      </c>
      <c r="E1633" s="5" t="s">
        <v>4388</v>
      </c>
      <c r="F1633" s="2">
        <v>3067</v>
      </c>
      <c r="G1633" s="2">
        <v>415241</v>
      </c>
      <c r="H1633" s="2">
        <v>354915</v>
      </c>
      <c r="I1633" s="2">
        <v>11040</v>
      </c>
      <c r="J1633" s="2">
        <v>343875</v>
      </c>
      <c r="K1633" s="33">
        <v>8.9189385677935305E-3</v>
      </c>
      <c r="L1633" s="2">
        <v>2965</v>
      </c>
      <c r="M1633" s="2">
        <v>404304</v>
      </c>
      <c r="N1633" s="2">
        <v>342558</v>
      </c>
      <c r="O1633" s="33">
        <v>8.6554685629878728E-3</v>
      </c>
      <c r="P1633" s="2">
        <v>2929</v>
      </c>
      <c r="Q1633" s="2">
        <v>407960</v>
      </c>
      <c r="R1633" s="2">
        <v>347264</v>
      </c>
      <c r="S1633" s="35">
        <v>8.4345051603391084E-3</v>
      </c>
      <c r="T1633" t="s">
        <v>4388</v>
      </c>
      <c r="U1633" t="s">
        <v>4388</v>
      </c>
      <c r="V1633" s="5" t="s">
        <v>4390</v>
      </c>
      <c r="W1633" s="5">
        <v>0</v>
      </c>
      <c r="X1633" s="4">
        <v>4.8443340745442202E-4</v>
      </c>
      <c r="Y1633" s="6">
        <v>138</v>
      </c>
      <c r="Z1633" s="4">
        <v>-2.2096340264876439E-4</v>
      </c>
      <c r="AA1633" s="5">
        <v>4100</v>
      </c>
      <c r="AC1633" s="16" t="str">
        <f t="shared" si="150"/>
        <v/>
      </c>
      <c r="AD1633" s="16" t="str">
        <f t="shared" si="151"/>
        <v/>
      </c>
      <c r="AE1633" s="16" t="str">
        <f t="shared" si="152"/>
        <v/>
      </c>
      <c r="AF1633" s="16" t="str">
        <f t="shared" si="153"/>
        <v/>
      </c>
      <c r="AG1633" s="16">
        <f t="shared" si="154"/>
        <v>8.9189385677935305E-3</v>
      </c>
      <c r="AH1633" s="16" t="str">
        <f t="shared" si="155"/>
        <v/>
      </c>
      <c r="AI1633" s="17" t="str">
        <f>IF('Peer Comparison Tool'!$D$11="NR","",IF($C1633='Peer Comparison Tool'!$D$9,COUNT('ALLL &lt;50B Database'!$AI$1:AI1632)+1,""))</f>
        <v/>
      </c>
    </row>
    <row r="1634" spans="1:35" x14ac:dyDescent="0.25">
      <c r="A1634" t="s">
        <v>760</v>
      </c>
      <c r="B1634">
        <v>552545</v>
      </c>
      <c r="C1634" s="5" t="s">
        <v>716</v>
      </c>
      <c r="D1634" s="5" t="s">
        <v>4390</v>
      </c>
      <c r="E1634" s="5" t="s">
        <v>4388</v>
      </c>
      <c r="F1634" s="2">
        <v>1776</v>
      </c>
      <c r="G1634" s="2">
        <v>414649</v>
      </c>
      <c r="H1634" s="2">
        <v>121288</v>
      </c>
      <c r="I1634" s="2">
        <v>13377</v>
      </c>
      <c r="J1634" s="2">
        <v>107911</v>
      </c>
      <c r="K1634" s="33">
        <v>1.6458007061374652E-2</v>
      </c>
      <c r="L1634" s="2">
        <v>1228</v>
      </c>
      <c r="M1634" s="2">
        <v>370913</v>
      </c>
      <c r="N1634" s="2">
        <v>108548</v>
      </c>
      <c r="O1634" s="33">
        <v>1.131296753509968E-2</v>
      </c>
      <c r="P1634" s="2">
        <v>1235</v>
      </c>
      <c r="Q1634" s="2">
        <v>384743</v>
      </c>
      <c r="R1634" s="2">
        <v>105163</v>
      </c>
      <c r="S1634" s="35">
        <v>1.1743674105911775E-2</v>
      </c>
      <c r="T1634" t="s">
        <v>4388</v>
      </c>
      <c r="U1634" t="s">
        <v>4388</v>
      </c>
      <c r="V1634" s="5" t="s">
        <v>4390</v>
      </c>
      <c r="W1634" s="5">
        <v>0</v>
      </c>
      <c r="X1634" s="4">
        <v>4.7143329554628771E-3</v>
      </c>
      <c r="Y1634" s="6">
        <v>541</v>
      </c>
      <c r="Z1634" s="4">
        <v>4.3070657081209496E-4</v>
      </c>
      <c r="AA1634" s="5">
        <v>1151</v>
      </c>
      <c r="AC1634" s="16" t="str">
        <f t="shared" si="150"/>
        <v/>
      </c>
      <c r="AD1634" s="16" t="str">
        <f t="shared" si="151"/>
        <v/>
      </c>
      <c r="AE1634" s="16" t="str">
        <f t="shared" si="152"/>
        <v/>
      </c>
      <c r="AF1634" s="16" t="str">
        <f t="shared" si="153"/>
        <v/>
      </c>
      <c r="AG1634" s="16">
        <f t="shared" si="154"/>
        <v>1.6458007061374652E-2</v>
      </c>
      <c r="AH1634" s="16" t="str">
        <f t="shared" si="155"/>
        <v/>
      </c>
      <c r="AI1634" s="17" t="str">
        <f>IF('Peer Comparison Tool'!$D$11="NR","",IF($C1634='Peer Comparison Tool'!$D$9,COUNT('ALLL &lt;50B Database'!$AI$1:AI1633)+1,""))</f>
        <v/>
      </c>
    </row>
    <row r="1635" spans="1:35" x14ac:dyDescent="0.25">
      <c r="A1635" t="s">
        <v>1021</v>
      </c>
      <c r="B1635">
        <v>2805535</v>
      </c>
      <c r="C1635" s="5" t="s">
        <v>926</v>
      </c>
      <c r="D1635" s="5" t="s">
        <v>4390</v>
      </c>
      <c r="E1635" s="5" t="s">
        <v>4388</v>
      </c>
      <c r="F1635" s="2">
        <v>3012</v>
      </c>
      <c r="G1635" s="2">
        <v>414268</v>
      </c>
      <c r="H1635" s="2">
        <v>295848</v>
      </c>
      <c r="I1635" s="2">
        <v>50785</v>
      </c>
      <c r="J1635" s="2">
        <v>245063</v>
      </c>
      <c r="K1635" s="33">
        <v>1.2290717080913888E-2</v>
      </c>
      <c r="L1635" s="2">
        <v>2512</v>
      </c>
      <c r="M1635" s="2">
        <v>372442</v>
      </c>
      <c r="N1635" s="2">
        <v>248659</v>
      </c>
      <c r="O1635" s="33">
        <v>1.0102188137167768E-2</v>
      </c>
      <c r="P1635" s="2">
        <v>2662</v>
      </c>
      <c r="Q1635" s="2">
        <v>379213</v>
      </c>
      <c r="R1635" s="2">
        <v>249520</v>
      </c>
      <c r="S1635" s="35">
        <v>1.0668483488297532E-2</v>
      </c>
      <c r="T1635" t="s">
        <v>4388</v>
      </c>
      <c r="U1635" t="s">
        <v>4388</v>
      </c>
      <c r="V1635" s="5" t="s">
        <v>4390</v>
      </c>
      <c r="W1635" s="5">
        <v>0</v>
      </c>
      <c r="X1635" s="4">
        <v>1.622233592616356E-3</v>
      </c>
      <c r="Y1635" s="6">
        <v>350</v>
      </c>
      <c r="Z1635" s="4">
        <v>5.662953511297638E-4</v>
      </c>
      <c r="AA1635" s="5">
        <v>2785</v>
      </c>
      <c r="AC1635" s="16" t="str">
        <f t="shared" si="150"/>
        <v/>
      </c>
      <c r="AD1635" s="16" t="str">
        <f t="shared" si="151"/>
        <v/>
      </c>
      <c r="AE1635" s="16" t="str">
        <f t="shared" si="152"/>
        <v/>
      </c>
      <c r="AF1635" s="16" t="str">
        <f t="shared" si="153"/>
        <v/>
      </c>
      <c r="AG1635" s="16">
        <f t="shared" si="154"/>
        <v>1.2290717080913888E-2</v>
      </c>
      <c r="AH1635" s="16" t="str">
        <f t="shared" si="155"/>
        <v/>
      </c>
      <c r="AI1635" s="17" t="str">
        <f>IF('Peer Comparison Tool'!$D$11="NR","",IF($C1635='Peer Comparison Tool'!$D$9,COUNT('ALLL &lt;50B Database'!$AI$1:AI1634)+1,""))</f>
        <v/>
      </c>
    </row>
    <row r="1636" spans="1:35" x14ac:dyDescent="0.25">
      <c r="A1636" t="s">
        <v>3468</v>
      </c>
      <c r="B1636">
        <v>3603961</v>
      </c>
      <c r="C1636" s="5" t="s">
        <v>3374</v>
      </c>
      <c r="D1636" s="5" t="s">
        <v>4390</v>
      </c>
      <c r="E1636" s="5" t="s">
        <v>4388</v>
      </c>
      <c r="F1636" s="2">
        <v>3124</v>
      </c>
      <c r="G1636" s="2">
        <v>414103</v>
      </c>
      <c r="H1636" s="2">
        <v>302077</v>
      </c>
      <c r="I1636" s="2">
        <v>60118</v>
      </c>
      <c r="J1636" s="2">
        <v>241959</v>
      </c>
      <c r="K1636" s="33">
        <v>1.2911278357077026E-2</v>
      </c>
      <c r="L1636" s="2">
        <v>2213</v>
      </c>
      <c r="M1636" s="2">
        <v>279357</v>
      </c>
      <c r="N1636" s="2">
        <v>245516</v>
      </c>
      <c r="O1636" s="33">
        <v>9.0136691702373782E-3</v>
      </c>
      <c r="P1636" s="2">
        <v>2772</v>
      </c>
      <c r="Q1636" s="2">
        <v>290833</v>
      </c>
      <c r="R1636" s="2">
        <v>251156</v>
      </c>
      <c r="S1636" s="35">
        <v>1.1036965073500136E-2</v>
      </c>
      <c r="T1636" t="s">
        <v>4388</v>
      </c>
      <c r="U1636" t="s">
        <v>4388</v>
      </c>
      <c r="V1636" s="5" t="s">
        <v>4390</v>
      </c>
      <c r="W1636" s="5">
        <v>0</v>
      </c>
      <c r="X1636" s="4">
        <v>1.8743132835768901E-3</v>
      </c>
      <c r="Y1636" s="6">
        <v>352</v>
      </c>
      <c r="Z1636" s="4">
        <v>2.0232959032627576E-3</v>
      </c>
      <c r="AA1636" s="5">
        <v>2483</v>
      </c>
      <c r="AC1636" s="16" t="str">
        <f t="shared" si="150"/>
        <v/>
      </c>
      <c r="AD1636" s="16" t="str">
        <f t="shared" si="151"/>
        <v/>
      </c>
      <c r="AE1636" s="16" t="str">
        <f t="shared" si="152"/>
        <v/>
      </c>
      <c r="AF1636" s="16" t="str">
        <f t="shared" si="153"/>
        <v/>
      </c>
      <c r="AG1636" s="16">
        <f t="shared" si="154"/>
        <v>1.2911278357077026E-2</v>
      </c>
      <c r="AH1636" s="16" t="str">
        <f t="shared" si="155"/>
        <v/>
      </c>
      <c r="AI1636" s="17" t="str">
        <f>IF('Peer Comparison Tool'!$D$11="NR","",IF($C1636='Peer Comparison Tool'!$D$9,COUNT('ALLL &lt;50B Database'!$AI$1:AI1635)+1,""))</f>
        <v/>
      </c>
    </row>
    <row r="1637" spans="1:35" x14ac:dyDescent="0.25">
      <c r="A1637" t="s">
        <v>360</v>
      </c>
      <c r="B1637">
        <v>982553</v>
      </c>
      <c r="C1637" s="5" t="s">
        <v>343</v>
      </c>
      <c r="D1637" s="5" t="s">
        <v>4390</v>
      </c>
      <c r="E1637" s="5" t="s">
        <v>4388</v>
      </c>
      <c r="F1637" s="2">
        <v>3575</v>
      </c>
      <c r="G1637" s="2">
        <v>413818</v>
      </c>
      <c r="H1637" s="2">
        <v>309448</v>
      </c>
      <c r="I1637" s="2">
        <v>18196</v>
      </c>
      <c r="J1637" s="2">
        <v>291252</v>
      </c>
      <c r="K1637" s="33">
        <v>1.2274593822531691E-2</v>
      </c>
      <c r="L1637" s="2">
        <v>3344</v>
      </c>
      <c r="M1637" s="2">
        <v>353533</v>
      </c>
      <c r="N1637" s="2">
        <v>272313</v>
      </c>
      <c r="O1637" s="33">
        <v>1.2279986633028905E-2</v>
      </c>
      <c r="P1637" s="2">
        <v>3338</v>
      </c>
      <c r="Q1637" s="2">
        <v>376297</v>
      </c>
      <c r="R1637" s="2">
        <v>279652</v>
      </c>
      <c r="S1637" s="35">
        <v>1.1936263641955E-2</v>
      </c>
      <c r="T1637" t="s">
        <v>4388</v>
      </c>
      <c r="U1637" t="s">
        <v>4388</v>
      </c>
      <c r="V1637" s="5" t="s">
        <v>4390</v>
      </c>
      <c r="W1637" s="5">
        <v>0</v>
      </c>
      <c r="X1637" s="4">
        <v>3.3833018057669029E-4</v>
      </c>
      <c r="Y1637" s="6">
        <v>237</v>
      </c>
      <c r="Z1637" s="4">
        <v>-3.4372299107390467E-4</v>
      </c>
      <c r="AA1637" s="5">
        <v>2792</v>
      </c>
      <c r="AC1637" s="16" t="str">
        <f t="shared" si="150"/>
        <v/>
      </c>
      <c r="AD1637" s="16" t="str">
        <f t="shared" si="151"/>
        <v/>
      </c>
      <c r="AE1637" s="16" t="str">
        <f t="shared" si="152"/>
        <v/>
      </c>
      <c r="AF1637" s="16" t="str">
        <f t="shared" si="153"/>
        <v/>
      </c>
      <c r="AG1637" s="16">
        <f t="shared" si="154"/>
        <v>1.2274593822531691E-2</v>
      </c>
      <c r="AH1637" s="16" t="str">
        <f t="shared" si="155"/>
        <v/>
      </c>
      <c r="AI1637" s="17" t="str">
        <f>IF('Peer Comparison Tool'!$D$11="NR","",IF($C1637='Peer Comparison Tool'!$D$9,COUNT('ALLL &lt;50B Database'!$AI$1:AI1636)+1,""))</f>
        <v/>
      </c>
    </row>
    <row r="1638" spans="1:35" x14ac:dyDescent="0.25">
      <c r="A1638" t="s">
        <v>1999</v>
      </c>
      <c r="B1638">
        <v>3223305</v>
      </c>
      <c r="C1638" s="5" t="s">
        <v>1963</v>
      </c>
      <c r="D1638" s="5" t="s">
        <v>4390</v>
      </c>
      <c r="E1638" s="5" t="s">
        <v>4388</v>
      </c>
      <c r="F1638" s="2">
        <v>3707</v>
      </c>
      <c r="G1638" s="2">
        <v>413757</v>
      </c>
      <c r="H1638" s="2">
        <v>280294</v>
      </c>
      <c r="I1638" s="2">
        <v>85312</v>
      </c>
      <c r="J1638" s="2">
        <v>194982</v>
      </c>
      <c r="K1638" s="33">
        <v>1.9012011365151654E-2</v>
      </c>
      <c r="L1638" s="2">
        <v>3162</v>
      </c>
      <c r="M1638" s="2">
        <v>323664</v>
      </c>
      <c r="N1638" s="2">
        <v>215597</v>
      </c>
      <c r="O1638" s="33">
        <v>1.4666252313343878E-2</v>
      </c>
      <c r="P1638" s="2">
        <v>3448</v>
      </c>
      <c r="Q1638" s="2">
        <v>317734</v>
      </c>
      <c r="R1638" s="2">
        <v>208960</v>
      </c>
      <c r="S1638" s="35">
        <v>1.6500765696784072E-2</v>
      </c>
      <c r="T1638" t="s">
        <v>4388</v>
      </c>
      <c r="U1638" t="s">
        <v>4388</v>
      </c>
      <c r="V1638" s="5" t="s">
        <v>4390</v>
      </c>
      <c r="W1638" s="5">
        <v>0</v>
      </c>
      <c r="X1638" s="4">
        <v>2.5112456683675823E-3</v>
      </c>
      <c r="Y1638" s="6">
        <v>259</v>
      </c>
      <c r="Z1638" s="4">
        <v>1.8345133834401939E-3</v>
      </c>
      <c r="AA1638" s="5">
        <v>674</v>
      </c>
      <c r="AC1638" s="16" t="str">
        <f t="shared" si="150"/>
        <v/>
      </c>
      <c r="AD1638" s="16" t="str">
        <f t="shared" si="151"/>
        <v/>
      </c>
      <c r="AE1638" s="16" t="str">
        <f t="shared" si="152"/>
        <v/>
      </c>
      <c r="AF1638" s="16" t="str">
        <f t="shared" si="153"/>
        <v/>
      </c>
      <c r="AG1638" s="16">
        <f t="shared" si="154"/>
        <v>1.9012011365151654E-2</v>
      </c>
      <c r="AH1638" s="16" t="str">
        <f t="shared" si="155"/>
        <v/>
      </c>
      <c r="AI1638" s="17" t="str">
        <f>IF('Peer Comparison Tool'!$D$11="NR","",IF($C1638='Peer Comparison Tool'!$D$9,COUNT('ALLL &lt;50B Database'!$AI$1:AI1637)+1,""))</f>
        <v/>
      </c>
    </row>
    <row r="1639" spans="1:35" x14ac:dyDescent="0.25">
      <c r="A1639" t="s">
        <v>1423</v>
      </c>
      <c r="B1639">
        <v>543459</v>
      </c>
      <c r="C1639" s="5" t="s">
        <v>1389</v>
      </c>
      <c r="D1639" s="5" t="s">
        <v>4390</v>
      </c>
      <c r="E1639" s="5" t="s">
        <v>4388</v>
      </c>
      <c r="F1639" s="2">
        <v>6042</v>
      </c>
      <c r="G1639" s="2">
        <v>413747</v>
      </c>
      <c r="H1639" s="2">
        <v>328544</v>
      </c>
      <c r="I1639" s="2">
        <v>26828</v>
      </c>
      <c r="J1639" s="2">
        <v>301716</v>
      </c>
      <c r="K1639" s="33">
        <v>2.0025454400827269E-2</v>
      </c>
      <c r="L1639" s="2">
        <v>5719</v>
      </c>
      <c r="M1639" s="2">
        <v>374542</v>
      </c>
      <c r="N1639" s="2">
        <v>303837</v>
      </c>
      <c r="O1639" s="33">
        <v>1.8822592376833633E-2</v>
      </c>
      <c r="P1639" s="2">
        <v>6222</v>
      </c>
      <c r="Q1639" s="2">
        <v>383414</v>
      </c>
      <c r="R1639" s="2">
        <v>308791</v>
      </c>
      <c r="S1639" s="35">
        <v>2.0149550990799601E-2</v>
      </c>
      <c r="T1639" t="s">
        <v>4388</v>
      </c>
      <c r="U1639" t="s">
        <v>4388</v>
      </c>
      <c r="V1639" s="5" t="s">
        <v>4390</v>
      </c>
      <c r="W1639" s="5">
        <v>0</v>
      </c>
      <c r="X1639" s="4">
        <v>-1.2409658997233203E-4</v>
      </c>
      <c r="Y1639" s="6">
        <v>-180</v>
      </c>
      <c r="Z1639" s="4">
        <v>1.326958613965968E-3</v>
      </c>
      <c r="AA1639" s="5">
        <v>548</v>
      </c>
      <c r="AC1639" s="16" t="str">
        <f t="shared" si="150"/>
        <v/>
      </c>
      <c r="AD1639" s="16" t="str">
        <f t="shared" si="151"/>
        <v/>
      </c>
      <c r="AE1639" s="16" t="str">
        <f t="shared" si="152"/>
        <v/>
      </c>
      <c r="AF1639" s="16" t="str">
        <f t="shared" si="153"/>
        <v/>
      </c>
      <c r="AG1639" s="16">
        <f t="shared" si="154"/>
        <v>2.0025454400827269E-2</v>
      </c>
      <c r="AH1639" s="16" t="str">
        <f t="shared" si="155"/>
        <v/>
      </c>
      <c r="AI1639" s="17" t="str">
        <f>IF('Peer Comparison Tool'!$D$11="NR","",IF($C1639='Peer Comparison Tool'!$D$9,COUNT('ALLL &lt;50B Database'!$AI$1:AI1638)+1,""))</f>
        <v/>
      </c>
    </row>
    <row r="1640" spans="1:35" x14ac:dyDescent="0.25">
      <c r="A1640" t="s">
        <v>3834</v>
      </c>
      <c r="B1640">
        <v>400365</v>
      </c>
      <c r="C1640" s="5" t="s">
        <v>3704</v>
      </c>
      <c r="D1640" s="5" t="s">
        <v>4390</v>
      </c>
      <c r="E1640" s="5" t="s">
        <v>4388</v>
      </c>
      <c r="F1640" s="2">
        <v>3368</v>
      </c>
      <c r="G1640" s="2">
        <v>413395</v>
      </c>
      <c r="H1640" s="2">
        <v>233184</v>
      </c>
      <c r="I1640" s="2">
        <v>23531</v>
      </c>
      <c r="J1640" s="2">
        <v>209653</v>
      </c>
      <c r="K1640" s="33">
        <v>1.6064640143475171E-2</v>
      </c>
      <c r="L1640" s="2">
        <v>2957</v>
      </c>
      <c r="M1640" s="2">
        <v>360599</v>
      </c>
      <c r="N1640" s="2">
        <v>210657</v>
      </c>
      <c r="O1640" s="33">
        <v>1.4037036509586674E-2</v>
      </c>
      <c r="P1640" s="2">
        <v>3266</v>
      </c>
      <c r="Q1640" s="2">
        <v>382485</v>
      </c>
      <c r="R1640" s="2">
        <v>206986</v>
      </c>
      <c r="S1640" s="35">
        <v>1.5778844946034997E-2</v>
      </c>
      <c r="T1640" t="s">
        <v>4388</v>
      </c>
      <c r="U1640" t="s">
        <v>4388</v>
      </c>
      <c r="V1640" s="5" t="s">
        <v>4390</v>
      </c>
      <c r="W1640" s="5">
        <v>0</v>
      </c>
      <c r="X1640" s="4">
        <v>2.8579519744017373E-4</v>
      </c>
      <c r="Y1640" s="6">
        <v>102</v>
      </c>
      <c r="Z1640" s="4">
        <v>1.7418084364483229E-3</v>
      </c>
      <c r="AA1640" s="5">
        <v>1253</v>
      </c>
      <c r="AC1640" s="16" t="str">
        <f t="shared" si="150"/>
        <v/>
      </c>
      <c r="AD1640" s="16" t="str">
        <f t="shared" si="151"/>
        <v/>
      </c>
      <c r="AE1640" s="16" t="str">
        <f t="shared" si="152"/>
        <v/>
      </c>
      <c r="AF1640" s="16" t="str">
        <f t="shared" si="153"/>
        <v/>
      </c>
      <c r="AG1640" s="16">
        <f t="shared" si="154"/>
        <v>1.6064640143475171E-2</v>
      </c>
      <c r="AH1640" s="16" t="str">
        <f t="shared" si="155"/>
        <v/>
      </c>
      <c r="AI1640" s="17" t="str">
        <f>IF('Peer Comparison Tool'!$D$11="NR","",IF($C1640='Peer Comparison Tool'!$D$9,COUNT('ALLL &lt;50B Database'!$AI$1:AI1639)+1,""))</f>
        <v/>
      </c>
    </row>
    <row r="1641" spans="1:35" x14ac:dyDescent="0.25">
      <c r="A1641" t="s">
        <v>1729</v>
      </c>
      <c r="B1641">
        <v>473930</v>
      </c>
      <c r="C1641" s="5" t="s">
        <v>1695</v>
      </c>
      <c r="D1641" s="5" t="s">
        <v>4390</v>
      </c>
      <c r="E1641" s="5" t="s">
        <v>4388</v>
      </c>
      <c r="F1641" s="2">
        <v>3578</v>
      </c>
      <c r="G1641" s="2">
        <v>413224</v>
      </c>
      <c r="H1641" s="2">
        <v>262202</v>
      </c>
      <c r="I1641" s="2">
        <v>19801</v>
      </c>
      <c r="J1641" s="2">
        <v>242401</v>
      </c>
      <c r="K1641" s="33">
        <v>1.4760665178774016E-2</v>
      </c>
      <c r="L1641" s="2">
        <v>2918</v>
      </c>
      <c r="M1641" s="2">
        <v>370041</v>
      </c>
      <c r="N1641" s="2">
        <v>234843</v>
      </c>
      <c r="O1641" s="33">
        <v>1.2425322449466239E-2</v>
      </c>
      <c r="P1641" s="2">
        <v>3660</v>
      </c>
      <c r="Q1641" s="2">
        <v>393112</v>
      </c>
      <c r="R1641" s="2">
        <v>239789</v>
      </c>
      <c r="S1641" s="35">
        <v>1.5263419089282661E-2</v>
      </c>
      <c r="T1641" t="s">
        <v>4388</v>
      </c>
      <c r="U1641" t="s">
        <v>4388</v>
      </c>
      <c r="V1641" s="5" t="s">
        <v>4390</v>
      </c>
      <c r="W1641" s="5">
        <v>0</v>
      </c>
      <c r="X1641" s="4">
        <v>-5.0275391050864579E-4</v>
      </c>
      <c r="Y1641" s="6">
        <v>-82</v>
      </c>
      <c r="Z1641" s="4">
        <v>2.8380966398164221E-3</v>
      </c>
      <c r="AA1641" s="5">
        <v>1683</v>
      </c>
      <c r="AC1641" s="16" t="str">
        <f t="shared" si="150"/>
        <v/>
      </c>
      <c r="AD1641" s="16" t="str">
        <f t="shared" si="151"/>
        <v/>
      </c>
      <c r="AE1641" s="16" t="str">
        <f t="shared" si="152"/>
        <v/>
      </c>
      <c r="AF1641" s="16" t="str">
        <f t="shared" si="153"/>
        <v/>
      </c>
      <c r="AG1641" s="16">
        <f t="shared" si="154"/>
        <v>1.4760665178774016E-2</v>
      </c>
      <c r="AH1641" s="16" t="str">
        <f t="shared" si="155"/>
        <v/>
      </c>
      <c r="AI1641" s="17" t="str">
        <f>IF('Peer Comparison Tool'!$D$11="NR","",IF($C1641='Peer Comparison Tool'!$D$9,COUNT('ALLL &lt;50B Database'!$AI$1:AI1640)+1,""))</f>
        <v/>
      </c>
    </row>
    <row r="1642" spans="1:35" x14ac:dyDescent="0.25">
      <c r="A1642" t="s">
        <v>3108</v>
      </c>
      <c r="B1642">
        <v>2668598</v>
      </c>
      <c r="C1642" s="5" t="s">
        <v>3064</v>
      </c>
      <c r="D1642" s="5" t="s">
        <v>4390</v>
      </c>
      <c r="E1642" s="5" t="s">
        <v>4388</v>
      </c>
      <c r="F1642" s="2">
        <v>2961</v>
      </c>
      <c r="G1642" s="2">
        <v>412915</v>
      </c>
      <c r="H1642" s="2">
        <v>286475</v>
      </c>
      <c r="I1642" s="2">
        <v>27063</v>
      </c>
      <c r="J1642" s="2">
        <v>259412</v>
      </c>
      <c r="K1642" s="33">
        <v>1.1414275361201487E-2</v>
      </c>
      <c r="L1642" s="2">
        <v>2938</v>
      </c>
      <c r="M1642" s="2">
        <v>356758</v>
      </c>
      <c r="N1642" s="2">
        <v>265711</v>
      </c>
      <c r="O1642" s="33">
        <v>1.1057125975213671E-2</v>
      </c>
      <c r="P1642" s="2">
        <v>2982</v>
      </c>
      <c r="Q1642" s="2">
        <v>366114</v>
      </c>
      <c r="R1642" s="2">
        <v>266119</v>
      </c>
      <c r="S1642" s="35">
        <v>1.1205513322987085E-2</v>
      </c>
      <c r="T1642" t="s">
        <v>4388</v>
      </c>
      <c r="U1642" t="s">
        <v>4388</v>
      </c>
      <c r="V1642" s="5" t="s">
        <v>4390</v>
      </c>
      <c r="W1642" s="5">
        <v>0</v>
      </c>
      <c r="X1642" s="4">
        <v>2.0876203821440162E-4</v>
      </c>
      <c r="Y1642" s="6">
        <v>-21</v>
      </c>
      <c r="Z1642" s="4">
        <v>1.4838734777341406E-4</v>
      </c>
      <c r="AA1642" s="5">
        <v>3197</v>
      </c>
      <c r="AC1642" s="16" t="str">
        <f t="shared" si="150"/>
        <v/>
      </c>
      <c r="AD1642" s="16" t="str">
        <f t="shared" si="151"/>
        <v/>
      </c>
      <c r="AE1642" s="16" t="str">
        <f t="shared" si="152"/>
        <v/>
      </c>
      <c r="AF1642" s="16" t="str">
        <f t="shared" si="153"/>
        <v/>
      </c>
      <c r="AG1642" s="16">
        <f t="shared" si="154"/>
        <v>1.1414275361201487E-2</v>
      </c>
      <c r="AH1642" s="16" t="str">
        <f t="shared" si="155"/>
        <v/>
      </c>
      <c r="AI1642" s="17" t="str">
        <f>IF('Peer Comparison Tool'!$D$11="NR","",IF($C1642='Peer Comparison Tool'!$D$9,COUNT('ALLL &lt;50B Database'!$AI$1:AI1641)+1,""))</f>
        <v/>
      </c>
    </row>
    <row r="1643" spans="1:35" x14ac:dyDescent="0.25">
      <c r="A1643" t="s">
        <v>1343</v>
      </c>
      <c r="B1643">
        <v>3165357</v>
      </c>
      <c r="C1643" s="5" t="s">
        <v>1309</v>
      </c>
      <c r="D1643" s="5" t="s">
        <v>4390</v>
      </c>
      <c r="E1643" s="5" t="s">
        <v>4388</v>
      </c>
      <c r="F1643" s="2">
        <v>4730</v>
      </c>
      <c r="G1643" s="2">
        <v>412482</v>
      </c>
      <c r="H1643" s="2">
        <v>337916</v>
      </c>
      <c r="I1643" s="2">
        <v>44283</v>
      </c>
      <c r="J1643" s="2">
        <v>293633</v>
      </c>
      <c r="K1643" s="33">
        <v>1.6108543658240049E-2</v>
      </c>
      <c r="L1643" s="2">
        <v>4487</v>
      </c>
      <c r="M1643" s="2">
        <v>330642</v>
      </c>
      <c r="N1643" s="2">
        <v>264886</v>
      </c>
      <c r="O1643" s="33">
        <v>1.6939362593719563E-2</v>
      </c>
      <c r="P1643" s="2">
        <v>4570</v>
      </c>
      <c r="Q1643" s="2">
        <v>322072</v>
      </c>
      <c r="R1643" s="2">
        <v>285037</v>
      </c>
      <c r="S1643" s="35">
        <v>1.603300624129499E-2</v>
      </c>
      <c r="T1643" t="s">
        <v>4388</v>
      </c>
      <c r="U1643" t="s">
        <v>4388</v>
      </c>
      <c r="V1643" s="5" t="s">
        <v>4390</v>
      </c>
      <c r="W1643" s="5">
        <v>0</v>
      </c>
      <c r="X1643" s="4">
        <v>7.5537416945058861E-5</v>
      </c>
      <c r="Y1643" s="6">
        <v>160</v>
      </c>
      <c r="Z1643" s="4">
        <v>-9.0635635242457269E-4</v>
      </c>
      <c r="AA1643" s="5">
        <v>1244</v>
      </c>
      <c r="AC1643" s="16" t="str">
        <f t="shared" si="150"/>
        <v/>
      </c>
      <c r="AD1643" s="16" t="str">
        <f t="shared" si="151"/>
        <v/>
      </c>
      <c r="AE1643" s="16" t="str">
        <f t="shared" si="152"/>
        <v/>
      </c>
      <c r="AF1643" s="16" t="str">
        <f t="shared" si="153"/>
        <v/>
      </c>
      <c r="AG1643" s="16">
        <f t="shared" si="154"/>
        <v>1.6108543658240049E-2</v>
      </c>
      <c r="AH1643" s="16" t="str">
        <f t="shared" si="155"/>
        <v/>
      </c>
      <c r="AI1643" s="17" t="str">
        <f>IF('Peer Comparison Tool'!$D$11="NR","",IF($C1643='Peer Comparison Tool'!$D$9,COUNT('ALLL &lt;50B Database'!$AI$1:AI1642)+1,""))</f>
        <v/>
      </c>
    </row>
    <row r="1644" spans="1:35" x14ac:dyDescent="0.25">
      <c r="A1644" t="s">
        <v>144</v>
      </c>
      <c r="B1644">
        <v>262741</v>
      </c>
      <c r="C1644" s="5" t="s">
        <v>1578</v>
      </c>
      <c r="D1644" s="5" t="s">
        <v>4390</v>
      </c>
      <c r="E1644" s="5" t="s">
        <v>4388</v>
      </c>
      <c r="F1644" s="2">
        <v>2159</v>
      </c>
      <c r="G1644" s="2">
        <v>412452</v>
      </c>
      <c r="H1644" s="2">
        <v>318522</v>
      </c>
      <c r="I1644" s="2">
        <v>28917</v>
      </c>
      <c r="J1644" s="2">
        <v>289605</v>
      </c>
      <c r="K1644" s="33">
        <v>7.4549817855354712E-3</v>
      </c>
      <c r="L1644" s="2">
        <v>1742</v>
      </c>
      <c r="M1644" s="2">
        <v>374295</v>
      </c>
      <c r="N1644" s="2">
        <v>292824</v>
      </c>
      <c r="O1644" s="33">
        <v>5.9489659317542281E-3</v>
      </c>
      <c r="P1644" s="2">
        <v>1988</v>
      </c>
      <c r="Q1644" s="2">
        <v>377872</v>
      </c>
      <c r="R1644" s="2">
        <v>293901</v>
      </c>
      <c r="S1644" s="35">
        <v>6.7641824968271633E-3</v>
      </c>
      <c r="T1644" t="s">
        <v>4388</v>
      </c>
      <c r="U1644" t="s">
        <v>4388</v>
      </c>
      <c r="V1644" s="5" t="s">
        <v>4390</v>
      </c>
      <c r="W1644" s="5">
        <v>0</v>
      </c>
      <c r="X1644" s="4">
        <v>6.9079928870830788E-4</v>
      </c>
      <c r="Y1644" s="6">
        <v>171</v>
      </c>
      <c r="Z1644" s="4">
        <v>8.1521656507293518E-4</v>
      </c>
      <c r="AA1644" s="5">
        <v>4391</v>
      </c>
      <c r="AC1644" s="16" t="str">
        <f t="shared" si="150"/>
        <v/>
      </c>
      <c r="AD1644" s="16" t="str">
        <f t="shared" si="151"/>
        <v/>
      </c>
      <c r="AE1644" s="16" t="str">
        <f t="shared" si="152"/>
        <v/>
      </c>
      <c r="AF1644" s="16" t="str">
        <f t="shared" si="153"/>
        <v/>
      </c>
      <c r="AG1644" s="16">
        <f t="shared" si="154"/>
        <v>7.4549817855354712E-3</v>
      </c>
      <c r="AH1644" s="16" t="str">
        <f t="shared" si="155"/>
        <v/>
      </c>
      <c r="AI1644" s="17" t="str">
        <f>IF('Peer Comparison Tool'!$D$11="NR","",IF($C1644='Peer Comparison Tool'!$D$9,COUNT('ALLL &lt;50B Database'!$AI$1:AI1643)+1,""))</f>
        <v/>
      </c>
    </row>
    <row r="1645" spans="1:35" x14ac:dyDescent="0.25">
      <c r="A1645" t="s">
        <v>4216</v>
      </c>
      <c r="B1645">
        <v>259442</v>
      </c>
      <c r="C1645" s="5" t="s">
        <v>4163</v>
      </c>
      <c r="D1645" s="5" t="s">
        <v>4390</v>
      </c>
      <c r="E1645" s="5" t="s">
        <v>4388</v>
      </c>
      <c r="F1645" s="2">
        <v>5094</v>
      </c>
      <c r="G1645" s="2">
        <v>412192</v>
      </c>
      <c r="H1645" s="2">
        <v>293672</v>
      </c>
      <c r="I1645" s="2">
        <v>7904</v>
      </c>
      <c r="J1645" s="2">
        <v>285768</v>
      </c>
      <c r="K1645" s="33">
        <v>1.782564877802973E-2</v>
      </c>
      <c r="L1645" s="2">
        <v>4873</v>
      </c>
      <c r="M1645" s="2">
        <v>383984</v>
      </c>
      <c r="N1645" s="2">
        <v>287413</v>
      </c>
      <c r="O1645" s="33">
        <v>1.6954695855789403E-2</v>
      </c>
      <c r="P1645" s="2">
        <v>4989</v>
      </c>
      <c r="Q1645" s="2">
        <v>386926</v>
      </c>
      <c r="R1645" s="2">
        <v>287004</v>
      </c>
      <c r="S1645" s="35">
        <v>1.738303298908726E-2</v>
      </c>
      <c r="T1645" t="s">
        <v>4388</v>
      </c>
      <c r="U1645" t="s">
        <v>4388</v>
      </c>
      <c r="V1645" s="5" t="s">
        <v>4390</v>
      </c>
      <c r="W1645" s="5">
        <v>0</v>
      </c>
      <c r="X1645" s="4">
        <v>4.4261578894247075E-4</v>
      </c>
      <c r="Y1645" s="6">
        <v>105</v>
      </c>
      <c r="Z1645" s="4">
        <v>4.2833713329785625E-4</v>
      </c>
      <c r="AA1645" s="5">
        <v>882</v>
      </c>
      <c r="AC1645" s="16" t="str">
        <f t="shared" si="150"/>
        <v/>
      </c>
      <c r="AD1645" s="16" t="str">
        <f t="shared" si="151"/>
        <v/>
      </c>
      <c r="AE1645" s="16" t="str">
        <f t="shared" si="152"/>
        <v/>
      </c>
      <c r="AF1645" s="16" t="str">
        <f t="shared" si="153"/>
        <v/>
      </c>
      <c r="AG1645" s="16">
        <f t="shared" si="154"/>
        <v>1.782564877802973E-2</v>
      </c>
      <c r="AH1645" s="16" t="str">
        <f t="shared" si="155"/>
        <v/>
      </c>
      <c r="AI1645" s="17" t="str">
        <f>IF('Peer Comparison Tool'!$D$11="NR","",IF($C1645='Peer Comparison Tool'!$D$9,COUNT('ALLL &lt;50B Database'!$AI$1:AI1644)+1,""))</f>
        <v/>
      </c>
    </row>
    <row r="1646" spans="1:35" x14ac:dyDescent="0.25">
      <c r="A1646" t="s">
        <v>602</v>
      </c>
      <c r="B1646">
        <v>300933</v>
      </c>
      <c r="C1646" s="5" t="s">
        <v>561</v>
      </c>
      <c r="D1646" s="5" t="s">
        <v>4387</v>
      </c>
      <c r="E1646" s="5" t="s">
        <v>4388</v>
      </c>
      <c r="F1646" s="2">
        <v>2996</v>
      </c>
      <c r="G1646" s="2">
        <v>411335</v>
      </c>
      <c r="H1646" s="2">
        <v>272633</v>
      </c>
      <c r="I1646" s="2">
        <v>33703</v>
      </c>
      <c r="J1646" s="2">
        <v>238930</v>
      </c>
      <c r="K1646" s="33">
        <v>1.2539237433557946E-2</v>
      </c>
      <c r="L1646" s="2">
        <v>3065</v>
      </c>
      <c r="M1646" s="2">
        <v>310555</v>
      </c>
      <c r="N1646" s="2">
        <v>238080</v>
      </c>
      <c r="O1646" s="33">
        <v>1.2873823924731184E-2</v>
      </c>
      <c r="P1646" s="2">
        <v>2848</v>
      </c>
      <c r="Q1646" s="2">
        <v>326632</v>
      </c>
      <c r="R1646" s="2">
        <v>240866</v>
      </c>
      <c r="S1646" s="35">
        <v>1.1824001727101376E-2</v>
      </c>
      <c r="T1646" t="s">
        <v>4388</v>
      </c>
      <c r="U1646" t="s">
        <v>4388</v>
      </c>
      <c r="V1646" s="5" t="s">
        <v>4387</v>
      </c>
      <c r="W1646" s="5">
        <v>0</v>
      </c>
      <c r="X1646" s="4">
        <v>7.1523570645657016E-4</v>
      </c>
      <c r="Y1646" s="6">
        <v>148</v>
      </c>
      <c r="Z1646" s="4">
        <v>-1.0498221976298072E-3</v>
      </c>
      <c r="AA1646" s="5">
        <v>2677</v>
      </c>
      <c r="AC1646" s="16" t="str">
        <f t="shared" si="150"/>
        <v/>
      </c>
      <c r="AD1646" s="16" t="str">
        <f t="shared" si="151"/>
        <v/>
      </c>
      <c r="AE1646" s="16" t="str">
        <f t="shared" si="152"/>
        <v/>
      </c>
      <c r="AF1646" s="16" t="str">
        <f t="shared" si="153"/>
        <v/>
      </c>
      <c r="AG1646" s="16">
        <f t="shared" si="154"/>
        <v>1.2539237433557946E-2</v>
      </c>
      <c r="AH1646" s="16" t="str">
        <f t="shared" si="155"/>
        <v/>
      </c>
      <c r="AI1646" s="17" t="str">
        <f>IF('Peer Comparison Tool'!$D$11="NR","",IF($C1646='Peer Comparison Tool'!$D$9,COUNT('ALLL &lt;50B Database'!$AI$1:AI1645)+1,""))</f>
        <v/>
      </c>
    </row>
    <row r="1647" spans="1:35" x14ac:dyDescent="0.25">
      <c r="A1647" t="s">
        <v>2732</v>
      </c>
      <c r="B1647">
        <v>1836701</v>
      </c>
      <c r="C1647" s="5" t="s">
        <v>2711</v>
      </c>
      <c r="D1647" s="5" t="s">
        <v>4390</v>
      </c>
      <c r="E1647" s="5" t="s">
        <v>4388</v>
      </c>
      <c r="F1647" s="2">
        <v>4100</v>
      </c>
      <c r="G1647" s="2">
        <v>411269</v>
      </c>
      <c r="H1647" s="2">
        <v>328067</v>
      </c>
      <c r="I1647" s="2">
        <v>31699</v>
      </c>
      <c r="J1647" s="2">
        <v>296368</v>
      </c>
      <c r="K1647" s="33">
        <v>1.3834152135183285E-2</v>
      </c>
      <c r="L1647" s="2">
        <v>3461</v>
      </c>
      <c r="M1647" s="2">
        <v>337487</v>
      </c>
      <c r="N1647" s="2">
        <v>266536</v>
      </c>
      <c r="O1647" s="33">
        <v>1.298511270522556E-2</v>
      </c>
      <c r="P1647" s="2">
        <v>3520</v>
      </c>
      <c r="Q1647" s="2">
        <v>356896</v>
      </c>
      <c r="R1647" s="2">
        <v>280278</v>
      </c>
      <c r="S1647" s="35">
        <v>1.2558959318961888E-2</v>
      </c>
      <c r="T1647" t="s">
        <v>4388</v>
      </c>
      <c r="U1647" t="s">
        <v>4388</v>
      </c>
      <c r="V1647" s="5" t="s">
        <v>4390</v>
      </c>
      <c r="W1647" s="5">
        <v>0</v>
      </c>
      <c r="X1647" s="4">
        <v>1.2751928162213974E-3</v>
      </c>
      <c r="Y1647" s="6">
        <v>580</v>
      </c>
      <c r="Z1647" s="4">
        <v>-4.2615338626367238E-4</v>
      </c>
      <c r="AA1647" s="5">
        <v>2046</v>
      </c>
      <c r="AC1647" s="16" t="str">
        <f t="shared" si="150"/>
        <v/>
      </c>
      <c r="AD1647" s="16" t="str">
        <f t="shared" si="151"/>
        <v/>
      </c>
      <c r="AE1647" s="16" t="str">
        <f t="shared" si="152"/>
        <v/>
      </c>
      <c r="AF1647" s="16" t="str">
        <f t="shared" si="153"/>
        <v/>
      </c>
      <c r="AG1647" s="16">
        <f t="shared" si="154"/>
        <v>1.3834152135183285E-2</v>
      </c>
      <c r="AH1647" s="16" t="str">
        <f t="shared" si="155"/>
        <v/>
      </c>
      <c r="AI1647" s="17" t="str">
        <f>IF('Peer Comparison Tool'!$D$11="NR","",IF($C1647='Peer Comparison Tool'!$D$9,COUNT('ALLL &lt;50B Database'!$AI$1:AI1646)+1,""))</f>
        <v/>
      </c>
    </row>
    <row r="1648" spans="1:35" x14ac:dyDescent="0.25">
      <c r="A1648" t="s">
        <v>3840</v>
      </c>
      <c r="B1648">
        <v>3640359</v>
      </c>
      <c r="C1648" s="5" t="s">
        <v>3704</v>
      </c>
      <c r="D1648" s="5" t="s">
        <v>4390</v>
      </c>
      <c r="E1648" s="5" t="s">
        <v>4388</v>
      </c>
      <c r="F1648" s="2">
        <v>3598</v>
      </c>
      <c r="G1648" s="2">
        <v>411115</v>
      </c>
      <c r="H1648" s="2">
        <v>330989</v>
      </c>
      <c r="I1648" s="2">
        <v>50605</v>
      </c>
      <c r="J1648" s="2">
        <v>280384</v>
      </c>
      <c r="K1648" s="33">
        <v>1.2832401278246976E-2</v>
      </c>
      <c r="L1648" s="2">
        <v>3427</v>
      </c>
      <c r="M1648" s="2">
        <v>342414</v>
      </c>
      <c r="N1648" s="2">
        <v>288561</v>
      </c>
      <c r="O1648" s="33">
        <v>1.1876171762642907E-2</v>
      </c>
      <c r="P1648" s="2">
        <v>3535</v>
      </c>
      <c r="Q1648" s="2">
        <v>344520</v>
      </c>
      <c r="R1648" s="2">
        <v>291208</v>
      </c>
      <c r="S1648" s="35">
        <v>1.2139089585450949E-2</v>
      </c>
      <c r="T1648" t="s">
        <v>4388</v>
      </c>
      <c r="U1648" t="s">
        <v>4388</v>
      </c>
      <c r="V1648" s="5" t="s">
        <v>4390</v>
      </c>
      <c r="W1648" s="5">
        <v>0</v>
      </c>
      <c r="X1648" s="4">
        <v>6.9331169279602742E-4</v>
      </c>
      <c r="Y1648" s="6">
        <v>63</v>
      </c>
      <c r="Z1648" s="4">
        <v>2.6291782280804185E-4</v>
      </c>
      <c r="AA1648" s="5">
        <v>2530</v>
      </c>
      <c r="AC1648" s="16" t="str">
        <f t="shared" si="150"/>
        <v/>
      </c>
      <c r="AD1648" s="16" t="str">
        <f t="shared" si="151"/>
        <v/>
      </c>
      <c r="AE1648" s="16" t="str">
        <f t="shared" si="152"/>
        <v/>
      </c>
      <c r="AF1648" s="16" t="str">
        <f t="shared" si="153"/>
        <v/>
      </c>
      <c r="AG1648" s="16">
        <f t="shared" si="154"/>
        <v>1.2832401278246976E-2</v>
      </c>
      <c r="AH1648" s="16" t="str">
        <f t="shared" si="155"/>
        <v/>
      </c>
      <c r="AI1648" s="17" t="str">
        <f>IF('Peer Comparison Tool'!$D$11="NR","",IF($C1648='Peer Comparison Tool'!$D$9,COUNT('ALLL &lt;50B Database'!$AI$1:AI1647)+1,""))</f>
        <v/>
      </c>
    </row>
    <row r="1649" spans="1:35" x14ac:dyDescent="0.25">
      <c r="A1649" t="s">
        <v>3847</v>
      </c>
      <c r="B1649">
        <v>579364</v>
      </c>
      <c r="C1649" s="5" t="s">
        <v>3704</v>
      </c>
      <c r="D1649" s="5" t="s">
        <v>4390</v>
      </c>
      <c r="E1649" s="5" t="s">
        <v>4388</v>
      </c>
      <c r="F1649" s="2">
        <v>3049</v>
      </c>
      <c r="G1649" s="2">
        <v>411101</v>
      </c>
      <c r="H1649" s="2">
        <v>293840</v>
      </c>
      <c r="I1649" s="2">
        <v>76514</v>
      </c>
      <c r="J1649" s="2">
        <v>217326</v>
      </c>
      <c r="K1649" s="33">
        <v>1.4029614496194658E-2</v>
      </c>
      <c r="L1649" s="2">
        <v>2121</v>
      </c>
      <c r="M1649" s="2">
        <v>312271</v>
      </c>
      <c r="N1649" s="2">
        <v>224933</v>
      </c>
      <c r="O1649" s="33">
        <v>9.4294745546451616E-3</v>
      </c>
      <c r="P1649" s="2">
        <v>2997</v>
      </c>
      <c r="Q1649" s="2">
        <v>316475</v>
      </c>
      <c r="R1649" s="2">
        <v>226093</v>
      </c>
      <c r="S1649" s="35">
        <v>1.3255607205884304E-2</v>
      </c>
      <c r="T1649" t="s">
        <v>4388</v>
      </c>
      <c r="U1649" t="s">
        <v>4388</v>
      </c>
      <c r="V1649" s="5" t="s">
        <v>4390</v>
      </c>
      <c r="W1649" s="5">
        <v>0</v>
      </c>
      <c r="X1649" s="4">
        <v>7.7400729031035405E-4</v>
      </c>
      <c r="Y1649" s="6">
        <v>52</v>
      </c>
      <c r="Z1649" s="4">
        <v>3.8261326512391419E-3</v>
      </c>
      <c r="AA1649" s="5">
        <v>1968</v>
      </c>
      <c r="AC1649" s="16" t="str">
        <f t="shared" si="150"/>
        <v/>
      </c>
      <c r="AD1649" s="16" t="str">
        <f t="shared" si="151"/>
        <v/>
      </c>
      <c r="AE1649" s="16" t="str">
        <f t="shared" si="152"/>
        <v/>
      </c>
      <c r="AF1649" s="16" t="str">
        <f t="shared" si="153"/>
        <v/>
      </c>
      <c r="AG1649" s="16">
        <f t="shared" si="154"/>
        <v>1.4029614496194658E-2</v>
      </c>
      <c r="AH1649" s="16" t="str">
        <f t="shared" si="155"/>
        <v/>
      </c>
      <c r="AI1649" s="17" t="str">
        <f>IF('Peer Comparison Tool'!$D$11="NR","",IF($C1649='Peer Comparison Tool'!$D$9,COUNT('ALLL &lt;50B Database'!$AI$1:AI1648)+1,""))</f>
        <v/>
      </c>
    </row>
    <row r="1650" spans="1:35" x14ac:dyDescent="0.25">
      <c r="A1650" t="s">
        <v>2921</v>
      </c>
      <c r="B1650">
        <v>622653</v>
      </c>
      <c r="C1650" s="5" t="s">
        <v>2907</v>
      </c>
      <c r="D1650" s="5" t="s">
        <v>4390</v>
      </c>
      <c r="E1650" s="5" t="s">
        <v>4388</v>
      </c>
      <c r="F1650" s="2">
        <v>2912</v>
      </c>
      <c r="G1650" s="2">
        <v>411015</v>
      </c>
      <c r="H1650" s="2">
        <v>306889</v>
      </c>
      <c r="I1650" s="2">
        <v>138393</v>
      </c>
      <c r="J1650" s="2">
        <v>168496</v>
      </c>
      <c r="K1650" s="33">
        <v>1.7282309372329312E-2</v>
      </c>
      <c r="L1650" s="2">
        <v>2326</v>
      </c>
      <c r="M1650" s="2">
        <v>223079</v>
      </c>
      <c r="N1650" s="2">
        <v>171409</v>
      </c>
      <c r="O1650" s="33">
        <v>1.3569882561592448E-2</v>
      </c>
      <c r="P1650" s="2">
        <v>2464</v>
      </c>
      <c r="Q1650" s="2">
        <v>228248</v>
      </c>
      <c r="R1650" s="2">
        <v>166988</v>
      </c>
      <c r="S1650" s="35">
        <v>1.4755551297099193E-2</v>
      </c>
      <c r="T1650" t="s">
        <v>4388</v>
      </c>
      <c r="U1650" t="s">
        <v>4388</v>
      </c>
      <c r="V1650" s="5" t="s">
        <v>4390</v>
      </c>
      <c r="W1650" s="5">
        <v>0</v>
      </c>
      <c r="X1650" s="4">
        <v>2.5267580752301195E-3</v>
      </c>
      <c r="Y1650" s="6">
        <v>448</v>
      </c>
      <c r="Z1650" s="4">
        <v>1.1856687355067449E-3</v>
      </c>
      <c r="AA1650" s="5">
        <v>981</v>
      </c>
      <c r="AC1650" s="16" t="str">
        <f t="shared" si="150"/>
        <v/>
      </c>
      <c r="AD1650" s="16" t="str">
        <f t="shared" si="151"/>
        <v/>
      </c>
      <c r="AE1650" s="16" t="str">
        <f t="shared" si="152"/>
        <v/>
      </c>
      <c r="AF1650" s="16" t="str">
        <f t="shared" si="153"/>
        <v/>
      </c>
      <c r="AG1650" s="16">
        <f t="shared" si="154"/>
        <v>1.7282309372329312E-2</v>
      </c>
      <c r="AH1650" s="16" t="str">
        <f t="shared" si="155"/>
        <v/>
      </c>
      <c r="AI1650" s="17" t="str">
        <f>IF('Peer Comparison Tool'!$D$11="NR","",IF($C1650='Peer Comparison Tool'!$D$9,COUNT('ALLL &lt;50B Database'!$AI$1:AI1649)+1,""))</f>
        <v/>
      </c>
    </row>
    <row r="1651" spans="1:35" x14ac:dyDescent="0.25">
      <c r="A1651" t="s">
        <v>2618</v>
      </c>
      <c r="B1651">
        <v>42372</v>
      </c>
      <c r="C1651" s="5" t="s">
        <v>2604</v>
      </c>
      <c r="D1651" s="5" t="s">
        <v>4390</v>
      </c>
      <c r="E1651" s="5" t="s">
        <v>4388</v>
      </c>
      <c r="F1651" s="2">
        <v>2642</v>
      </c>
      <c r="G1651" s="2">
        <v>410919</v>
      </c>
      <c r="H1651" s="2">
        <v>290221</v>
      </c>
      <c r="I1651" s="2">
        <v>0</v>
      </c>
      <c r="J1651" s="2">
        <v>290221</v>
      </c>
      <c r="K1651" s="33">
        <v>9.1034074033236739E-3</v>
      </c>
      <c r="L1651" s="2">
        <v>1997</v>
      </c>
      <c r="M1651" s="2">
        <v>382298</v>
      </c>
      <c r="N1651" s="2">
        <v>319282</v>
      </c>
      <c r="O1651" s="33">
        <v>6.254658890886426E-3</v>
      </c>
      <c r="P1651" s="2">
        <v>2318</v>
      </c>
      <c r="Q1651" s="2">
        <v>394518</v>
      </c>
      <c r="R1651" s="2">
        <v>307480</v>
      </c>
      <c r="S1651" s="35">
        <v>7.5387017041758818E-3</v>
      </c>
      <c r="T1651" t="s">
        <v>4388</v>
      </c>
      <c r="U1651" t="s">
        <v>4388</v>
      </c>
      <c r="V1651" s="5" t="s">
        <v>4390</v>
      </c>
      <c r="W1651" s="5">
        <v>0</v>
      </c>
      <c r="X1651" s="4">
        <v>1.5647056991477922E-3</v>
      </c>
      <c r="Y1651" s="6">
        <v>324</v>
      </c>
      <c r="Z1651" s="4">
        <v>1.2840428132894557E-3</v>
      </c>
      <c r="AA1651" s="5">
        <v>4050</v>
      </c>
      <c r="AC1651" s="16" t="str">
        <f t="shared" si="150"/>
        <v/>
      </c>
      <c r="AD1651" s="16" t="str">
        <f t="shared" si="151"/>
        <v/>
      </c>
      <c r="AE1651" s="16" t="str">
        <f t="shared" si="152"/>
        <v/>
      </c>
      <c r="AF1651" s="16" t="str">
        <f t="shared" si="153"/>
        <v/>
      </c>
      <c r="AG1651" s="16">
        <f t="shared" si="154"/>
        <v>9.1034074033236739E-3</v>
      </c>
      <c r="AH1651" s="16" t="str">
        <f t="shared" si="155"/>
        <v/>
      </c>
      <c r="AI1651" s="17" t="str">
        <f>IF('Peer Comparison Tool'!$D$11="NR","",IF($C1651='Peer Comparison Tool'!$D$9,COUNT('ALLL &lt;50B Database'!$AI$1:AI1650)+1,""))</f>
        <v/>
      </c>
    </row>
    <row r="1652" spans="1:35" x14ac:dyDescent="0.25">
      <c r="A1652" t="s">
        <v>1046</v>
      </c>
      <c r="B1652">
        <v>607333</v>
      </c>
      <c r="C1652" s="5" t="s">
        <v>926</v>
      </c>
      <c r="D1652" s="5" t="s">
        <v>4390</v>
      </c>
      <c r="E1652" s="5" t="s">
        <v>4388</v>
      </c>
      <c r="F1652" s="2">
        <v>2562</v>
      </c>
      <c r="G1652" s="2">
        <v>410918</v>
      </c>
      <c r="H1652" s="2">
        <v>181957</v>
      </c>
      <c r="I1652" s="2">
        <v>6257</v>
      </c>
      <c r="J1652" s="2">
        <v>175700</v>
      </c>
      <c r="K1652" s="33">
        <v>1.4581673306772909E-2</v>
      </c>
      <c r="L1652" s="2">
        <v>2267</v>
      </c>
      <c r="M1652" s="2">
        <v>244416</v>
      </c>
      <c r="N1652" s="2">
        <v>168395</v>
      </c>
      <c r="O1652" s="33">
        <v>1.3462394964221028E-2</v>
      </c>
      <c r="P1652" s="2">
        <v>2398</v>
      </c>
      <c r="Q1652" s="2">
        <v>296600</v>
      </c>
      <c r="R1652" s="2">
        <v>181057</v>
      </c>
      <c r="S1652" s="35">
        <v>1.3244447881054033E-2</v>
      </c>
      <c r="T1652" t="s">
        <v>4388</v>
      </c>
      <c r="U1652" t="s">
        <v>4388</v>
      </c>
      <c r="V1652" s="5" t="s">
        <v>4390</v>
      </c>
      <c r="W1652" s="5">
        <v>0</v>
      </c>
      <c r="X1652" s="4">
        <v>1.337225425718876E-3</v>
      </c>
      <c r="Y1652" s="6">
        <v>164</v>
      </c>
      <c r="Z1652" s="4">
        <v>-2.1794708316699545E-4</v>
      </c>
      <c r="AA1652" s="5">
        <v>1743</v>
      </c>
      <c r="AC1652" s="16" t="str">
        <f t="shared" si="150"/>
        <v/>
      </c>
      <c r="AD1652" s="16" t="str">
        <f t="shared" si="151"/>
        <v/>
      </c>
      <c r="AE1652" s="16" t="str">
        <f t="shared" si="152"/>
        <v/>
      </c>
      <c r="AF1652" s="16" t="str">
        <f t="shared" si="153"/>
        <v/>
      </c>
      <c r="AG1652" s="16">
        <f t="shared" si="154"/>
        <v>1.4581673306772909E-2</v>
      </c>
      <c r="AH1652" s="16" t="str">
        <f t="shared" si="155"/>
        <v/>
      </c>
      <c r="AI1652" s="17" t="str">
        <f>IF('Peer Comparison Tool'!$D$11="NR","",IF($C1652='Peer Comparison Tool'!$D$9,COUNT('ALLL &lt;50B Database'!$AI$1:AI1651)+1,""))</f>
        <v/>
      </c>
    </row>
    <row r="1653" spans="1:35" x14ac:dyDescent="0.25">
      <c r="A1653" t="s">
        <v>439</v>
      </c>
      <c r="B1653">
        <v>3428258</v>
      </c>
      <c r="C1653" s="5" t="s">
        <v>416</v>
      </c>
      <c r="D1653" s="5" t="s">
        <v>4390</v>
      </c>
      <c r="E1653" s="5" t="s">
        <v>4388</v>
      </c>
      <c r="F1653" s="2">
        <v>3259</v>
      </c>
      <c r="G1653" s="2">
        <v>410702</v>
      </c>
      <c r="H1653" s="2">
        <v>318861</v>
      </c>
      <c r="I1653" s="2">
        <v>44784</v>
      </c>
      <c r="J1653" s="2">
        <v>274077</v>
      </c>
      <c r="K1653" s="33">
        <v>1.1890819003418747E-2</v>
      </c>
      <c r="L1653" s="2">
        <v>3091</v>
      </c>
      <c r="M1653" s="2">
        <v>370236</v>
      </c>
      <c r="N1653" s="2">
        <v>255647</v>
      </c>
      <c r="O1653" s="33">
        <v>1.2090890955106064E-2</v>
      </c>
      <c r="P1653" s="2">
        <v>3112</v>
      </c>
      <c r="Q1653" s="2">
        <v>362304</v>
      </c>
      <c r="R1653" s="2">
        <v>230950</v>
      </c>
      <c r="S1653" s="35">
        <v>1.3474778090495779E-2</v>
      </c>
      <c r="T1653" t="s">
        <v>4388</v>
      </c>
      <c r="U1653" t="s">
        <v>4388</v>
      </c>
      <c r="V1653" s="5" t="s">
        <v>4390</v>
      </c>
      <c r="W1653" s="5">
        <v>0</v>
      </c>
      <c r="X1653" s="4">
        <v>-1.5839590870770325E-3</v>
      </c>
      <c r="Y1653" s="6">
        <v>147</v>
      </c>
      <c r="Z1653" s="4">
        <v>1.3838871353897154E-3</v>
      </c>
      <c r="AA1653" s="5">
        <v>2981</v>
      </c>
      <c r="AC1653" s="16" t="str">
        <f t="shared" si="150"/>
        <v/>
      </c>
      <c r="AD1653" s="16" t="str">
        <f t="shared" si="151"/>
        <v/>
      </c>
      <c r="AE1653" s="16" t="str">
        <f t="shared" si="152"/>
        <v/>
      </c>
      <c r="AF1653" s="16" t="str">
        <f t="shared" si="153"/>
        <v/>
      </c>
      <c r="AG1653" s="16">
        <f t="shared" si="154"/>
        <v>1.1890819003418747E-2</v>
      </c>
      <c r="AH1653" s="16" t="str">
        <f t="shared" si="155"/>
        <v/>
      </c>
      <c r="AI1653" s="17" t="str">
        <f>IF('Peer Comparison Tool'!$D$11="NR","",IF($C1653='Peer Comparison Tool'!$D$9,COUNT('ALLL &lt;50B Database'!$AI$1:AI1652)+1,""))</f>
        <v/>
      </c>
    </row>
    <row r="1654" spans="1:35" x14ac:dyDescent="0.25">
      <c r="A1654" t="s">
        <v>1340</v>
      </c>
      <c r="B1654">
        <v>697147</v>
      </c>
      <c r="C1654" s="5" t="s">
        <v>1309</v>
      </c>
      <c r="D1654" s="5" t="s">
        <v>4390</v>
      </c>
      <c r="E1654" s="5" t="s">
        <v>4388</v>
      </c>
      <c r="F1654" s="2">
        <v>3048</v>
      </c>
      <c r="G1654" s="2">
        <v>410595</v>
      </c>
      <c r="H1654" s="2">
        <v>238443</v>
      </c>
      <c r="I1654" s="2">
        <v>10255</v>
      </c>
      <c r="J1654" s="2">
        <v>228188</v>
      </c>
      <c r="K1654" s="33">
        <v>1.3357407050326923E-2</v>
      </c>
      <c r="L1654" s="2">
        <v>2888</v>
      </c>
      <c r="M1654" s="2">
        <v>350358</v>
      </c>
      <c r="N1654" s="2">
        <v>236422</v>
      </c>
      <c r="O1654" s="33">
        <v>1.221544526313118E-2</v>
      </c>
      <c r="P1654" s="2">
        <v>2934</v>
      </c>
      <c r="Q1654" s="2">
        <v>346972</v>
      </c>
      <c r="R1654" s="2">
        <v>226907</v>
      </c>
      <c r="S1654" s="35">
        <v>1.2930407611929116E-2</v>
      </c>
      <c r="T1654" t="s">
        <v>4388</v>
      </c>
      <c r="U1654" t="s">
        <v>4388</v>
      </c>
      <c r="V1654" s="5" t="s">
        <v>4390</v>
      </c>
      <c r="W1654" s="5">
        <v>0</v>
      </c>
      <c r="X1654" s="4">
        <v>4.2699943839780673E-4</v>
      </c>
      <c r="Y1654" s="6">
        <v>114</v>
      </c>
      <c r="Z1654" s="4">
        <v>7.1496234879793626E-4</v>
      </c>
      <c r="AA1654" s="5">
        <v>2245</v>
      </c>
      <c r="AC1654" s="16" t="str">
        <f t="shared" si="150"/>
        <v/>
      </c>
      <c r="AD1654" s="16" t="str">
        <f t="shared" si="151"/>
        <v/>
      </c>
      <c r="AE1654" s="16" t="str">
        <f t="shared" si="152"/>
        <v/>
      </c>
      <c r="AF1654" s="16" t="str">
        <f t="shared" si="153"/>
        <v/>
      </c>
      <c r="AG1654" s="16">
        <f t="shared" si="154"/>
        <v>1.3357407050326923E-2</v>
      </c>
      <c r="AH1654" s="16" t="str">
        <f t="shared" si="155"/>
        <v/>
      </c>
      <c r="AI1654" s="17" t="str">
        <f>IF('Peer Comparison Tool'!$D$11="NR","",IF($C1654='Peer Comparison Tool'!$D$9,COUNT('ALLL &lt;50B Database'!$AI$1:AI1653)+1,""))</f>
        <v/>
      </c>
    </row>
    <row r="1655" spans="1:35" x14ac:dyDescent="0.25">
      <c r="A1655" t="s">
        <v>2658</v>
      </c>
      <c r="B1655">
        <v>922559</v>
      </c>
      <c r="C1655" s="5" t="s">
        <v>2642</v>
      </c>
      <c r="D1655" s="5" t="s">
        <v>4390</v>
      </c>
      <c r="E1655" s="5" t="s">
        <v>4388</v>
      </c>
      <c r="F1655" s="2">
        <v>4104</v>
      </c>
      <c r="G1655" s="2">
        <v>410460</v>
      </c>
      <c r="H1655" s="2">
        <v>301331</v>
      </c>
      <c r="I1655" s="2">
        <v>17159</v>
      </c>
      <c r="J1655" s="2">
        <v>284172</v>
      </c>
      <c r="K1655" s="33">
        <v>1.4441957687597652E-2</v>
      </c>
      <c r="L1655" s="2">
        <v>3701</v>
      </c>
      <c r="M1655" s="2">
        <v>365021</v>
      </c>
      <c r="N1655" s="2">
        <v>278987</v>
      </c>
      <c r="O1655" s="33">
        <v>1.3265851097004519E-2</v>
      </c>
      <c r="P1655" s="2">
        <v>3977</v>
      </c>
      <c r="Q1655" s="2">
        <v>362552</v>
      </c>
      <c r="R1655" s="2">
        <v>269944</v>
      </c>
      <c r="S1655" s="35">
        <v>1.4732685297691374E-2</v>
      </c>
      <c r="T1655" t="s">
        <v>4388</v>
      </c>
      <c r="U1655" t="s">
        <v>4388</v>
      </c>
      <c r="V1655" s="5" t="s">
        <v>4390</v>
      </c>
      <c r="W1655" s="5">
        <v>0</v>
      </c>
      <c r="X1655" s="4">
        <v>-2.9072761009372138E-4</v>
      </c>
      <c r="Y1655" s="6">
        <v>127</v>
      </c>
      <c r="Z1655" s="4">
        <v>1.4668342006868545E-3</v>
      </c>
      <c r="AA1655" s="5">
        <v>1792</v>
      </c>
      <c r="AC1655" s="16" t="str">
        <f t="shared" si="150"/>
        <v/>
      </c>
      <c r="AD1655" s="16" t="str">
        <f t="shared" si="151"/>
        <v/>
      </c>
      <c r="AE1655" s="16" t="str">
        <f t="shared" si="152"/>
        <v/>
      </c>
      <c r="AF1655" s="16" t="str">
        <f t="shared" si="153"/>
        <v/>
      </c>
      <c r="AG1655" s="16">
        <f t="shared" si="154"/>
        <v>1.4441957687597652E-2</v>
      </c>
      <c r="AH1655" s="16" t="str">
        <f t="shared" si="155"/>
        <v/>
      </c>
      <c r="AI1655" s="17" t="str">
        <f>IF('Peer Comparison Tool'!$D$11="NR","",IF($C1655='Peer Comparison Tool'!$D$9,COUNT('ALLL &lt;50B Database'!$AI$1:AI1654)+1,""))</f>
        <v/>
      </c>
    </row>
    <row r="1656" spans="1:35" x14ac:dyDescent="0.25">
      <c r="A1656" t="s">
        <v>516</v>
      </c>
      <c r="B1656">
        <v>131034</v>
      </c>
      <c r="C1656" s="5" t="s">
        <v>462</v>
      </c>
      <c r="D1656" s="5" t="s">
        <v>4390</v>
      </c>
      <c r="E1656" s="5" t="s">
        <v>4388</v>
      </c>
      <c r="F1656" s="2">
        <v>3348</v>
      </c>
      <c r="G1656" s="2">
        <v>410012</v>
      </c>
      <c r="H1656" s="2">
        <v>284200</v>
      </c>
      <c r="I1656" s="2">
        <v>51986</v>
      </c>
      <c r="J1656" s="2">
        <v>232214</v>
      </c>
      <c r="K1656" s="33">
        <v>1.441773536479282E-2</v>
      </c>
      <c r="L1656" s="2">
        <v>2857</v>
      </c>
      <c r="M1656" s="2">
        <v>356958</v>
      </c>
      <c r="N1656" s="2">
        <v>220686</v>
      </c>
      <c r="O1656" s="33">
        <v>1.2945995668053252E-2</v>
      </c>
      <c r="P1656" s="2">
        <v>2718</v>
      </c>
      <c r="Q1656" s="2">
        <v>355730</v>
      </c>
      <c r="R1656" s="2">
        <v>227090</v>
      </c>
      <c r="S1656" s="35">
        <v>1.1968822933638646E-2</v>
      </c>
      <c r="T1656" t="s">
        <v>4388</v>
      </c>
      <c r="U1656" t="s">
        <v>4388</v>
      </c>
      <c r="V1656" s="5" t="s">
        <v>4390</v>
      </c>
      <c r="W1656" s="5">
        <v>0</v>
      </c>
      <c r="X1656" s="4">
        <v>2.4489124311541741E-3</v>
      </c>
      <c r="Y1656" s="6">
        <v>630</v>
      </c>
      <c r="Z1656" s="4">
        <v>-9.7717273441460563E-4</v>
      </c>
      <c r="AA1656" s="5">
        <v>1802</v>
      </c>
      <c r="AC1656" s="16" t="str">
        <f t="shared" si="150"/>
        <v/>
      </c>
      <c r="AD1656" s="16" t="str">
        <f t="shared" si="151"/>
        <v/>
      </c>
      <c r="AE1656" s="16" t="str">
        <f t="shared" si="152"/>
        <v/>
      </c>
      <c r="AF1656" s="16" t="str">
        <f t="shared" si="153"/>
        <v/>
      </c>
      <c r="AG1656" s="16">
        <f t="shared" si="154"/>
        <v>1.441773536479282E-2</v>
      </c>
      <c r="AH1656" s="16" t="str">
        <f t="shared" si="155"/>
        <v/>
      </c>
      <c r="AI1656" s="17">
        <f>IF('Peer Comparison Tool'!$D$11="NR","",IF($C1656='Peer Comparison Tool'!$D$9,COUNT('ALLL &lt;50B Database'!$AI$1:AI1655)+1,""))</f>
        <v>51</v>
      </c>
    </row>
    <row r="1657" spans="1:35" x14ac:dyDescent="0.25">
      <c r="A1657" t="s">
        <v>2941</v>
      </c>
      <c r="B1657">
        <v>3636446</v>
      </c>
      <c r="C1657" s="5" t="s">
        <v>2935</v>
      </c>
      <c r="D1657" s="5" t="s">
        <v>4390</v>
      </c>
      <c r="E1657" s="5" t="s">
        <v>4388</v>
      </c>
      <c r="F1657" s="2">
        <v>3609</v>
      </c>
      <c r="G1657" s="2">
        <v>409670</v>
      </c>
      <c r="H1657" s="2">
        <v>302492</v>
      </c>
      <c r="I1657" s="2">
        <v>56654</v>
      </c>
      <c r="J1657" s="2">
        <v>245838</v>
      </c>
      <c r="K1657" s="33">
        <v>1.4680399287335562E-2</v>
      </c>
      <c r="L1657" s="2">
        <v>3057</v>
      </c>
      <c r="M1657" s="2">
        <v>343731</v>
      </c>
      <c r="N1657" s="2">
        <v>194692</v>
      </c>
      <c r="O1657" s="33">
        <v>1.5701723748279335E-2</v>
      </c>
      <c r="P1657" s="2">
        <v>3324</v>
      </c>
      <c r="Q1657" s="2">
        <v>345952</v>
      </c>
      <c r="R1657" s="2">
        <v>198183</v>
      </c>
      <c r="S1657" s="35">
        <v>1.6772377045457986E-2</v>
      </c>
      <c r="T1657" t="s">
        <v>4388</v>
      </c>
      <c r="U1657" t="s">
        <v>4388</v>
      </c>
      <c r="V1657" s="5" t="s">
        <v>4390</v>
      </c>
      <c r="W1657" s="5">
        <v>0</v>
      </c>
      <c r="X1657" s="4">
        <v>-2.0919777581224243E-3</v>
      </c>
      <c r="Y1657" s="6">
        <v>285</v>
      </c>
      <c r="Z1657" s="4">
        <v>1.070653297178651E-3</v>
      </c>
      <c r="AA1657" s="5">
        <v>1708</v>
      </c>
      <c r="AC1657" s="16" t="str">
        <f t="shared" si="150"/>
        <v/>
      </c>
      <c r="AD1657" s="16" t="str">
        <f t="shared" si="151"/>
        <v/>
      </c>
      <c r="AE1657" s="16" t="str">
        <f t="shared" si="152"/>
        <v/>
      </c>
      <c r="AF1657" s="16" t="str">
        <f t="shared" si="153"/>
        <v/>
      </c>
      <c r="AG1657" s="16">
        <f t="shared" si="154"/>
        <v>1.4680399287335562E-2</v>
      </c>
      <c r="AH1657" s="16" t="str">
        <f t="shared" si="155"/>
        <v/>
      </c>
      <c r="AI1657" s="17" t="str">
        <f>IF('Peer Comparison Tool'!$D$11="NR","",IF($C1657='Peer Comparison Tool'!$D$9,COUNT('ALLL &lt;50B Database'!$AI$1:AI1656)+1,""))</f>
        <v/>
      </c>
    </row>
    <row r="1658" spans="1:35" x14ac:dyDescent="0.25">
      <c r="A1658" t="s">
        <v>2732</v>
      </c>
      <c r="B1658">
        <v>2730431</v>
      </c>
      <c r="C1658" s="5" t="s">
        <v>3374</v>
      </c>
      <c r="D1658" s="5" t="s">
        <v>4390</v>
      </c>
      <c r="E1658" s="5" t="s">
        <v>4388</v>
      </c>
      <c r="F1658" s="2">
        <v>608</v>
      </c>
      <c r="G1658" s="2">
        <v>409600</v>
      </c>
      <c r="H1658" s="2">
        <v>324264</v>
      </c>
      <c r="I1658" s="2">
        <v>53639</v>
      </c>
      <c r="J1658" s="2">
        <v>270625</v>
      </c>
      <c r="K1658" s="33">
        <v>2.2466512702078523E-3</v>
      </c>
      <c r="L1658" s="2">
        <v>580</v>
      </c>
      <c r="M1658" s="2">
        <v>307175</v>
      </c>
      <c r="N1658" s="2">
        <v>260012</v>
      </c>
      <c r="O1658" s="33">
        <v>2.2306662769410643E-3</v>
      </c>
      <c r="P1658" s="2">
        <v>637</v>
      </c>
      <c r="Q1658" s="2">
        <v>315415</v>
      </c>
      <c r="R1658" s="2">
        <v>263405</v>
      </c>
      <c r="S1658" s="35">
        <v>2.4183291888916309E-3</v>
      </c>
      <c r="T1658" t="s">
        <v>4388</v>
      </c>
      <c r="U1658" t="s">
        <v>4388</v>
      </c>
      <c r="V1658" s="5" t="s">
        <v>4390</v>
      </c>
      <c r="W1658" s="5">
        <v>0</v>
      </c>
      <c r="X1658" s="4">
        <v>-1.7167791868377864E-4</v>
      </c>
      <c r="Y1658" s="6">
        <v>-29</v>
      </c>
      <c r="Z1658" s="4">
        <v>1.8766291195056661E-4</v>
      </c>
      <c r="AA1658" s="5">
        <v>4767</v>
      </c>
      <c r="AC1658" s="16" t="str">
        <f t="shared" si="150"/>
        <v/>
      </c>
      <c r="AD1658" s="16" t="str">
        <f t="shared" si="151"/>
        <v/>
      </c>
      <c r="AE1658" s="16" t="str">
        <f t="shared" si="152"/>
        <v/>
      </c>
      <c r="AF1658" s="16" t="str">
        <f t="shared" si="153"/>
        <v/>
      </c>
      <c r="AG1658" s="16">
        <f t="shared" si="154"/>
        <v>2.2466512702078523E-3</v>
      </c>
      <c r="AH1658" s="16" t="str">
        <f t="shared" si="155"/>
        <v/>
      </c>
      <c r="AI1658" s="17" t="str">
        <f>IF('Peer Comparison Tool'!$D$11="NR","",IF($C1658='Peer Comparison Tool'!$D$9,COUNT('ALLL &lt;50B Database'!$AI$1:AI1657)+1,""))</f>
        <v/>
      </c>
    </row>
    <row r="1659" spans="1:35" x14ac:dyDescent="0.25">
      <c r="A1659" t="s">
        <v>1026</v>
      </c>
      <c r="B1659">
        <v>744238</v>
      </c>
      <c r="C1659" s="5" t="s">
        <v>926</v>
      </c>
      <c r="D1659" s="5" t="s">
        <v>4390</v>
      </c>
      <c r="E1659" s="5" t="s">
        <v>4388</v>
      </c>
      <c r="F1659" s="2">
        <v>2788</v>
      </c>
      <c r="G1659" s="2">
        <v>409445</v>
      </c>
      <c r="H1659" s="2">
        <v>273358</v>
      </c>
      <c r="I1659" s="2">
        <v>28690</v>
      </c>
      <c r="J1659" s="2">
        <v>244668</v>
      </c>
      <c r="K1659" s="33">
        <v>1.1395033269573463E-2</v>
      </c>
      <c r="L1659" s="2">
        <v>2487</v>
      </c>
      <c r="M1659" s="2">
        <v>364964</v>
      </c>
      <c r="N1659" s="2">
        <v>233129</v>
      </c>
      <c r="O1659" s="33">
        <v>1.0667913472798322E-2</v>
      </c>
      <c r="P1659" s="2">
        <v>2516</v>
      </c>
      <c r="Q1659" s="2">
        <v>373127</v>
      </c>
      <c r="R1659" s="2">
        <v>240661</v>
      </c>
      <c r="S1659" s="35">
        <v>1.0454539788332967E-2</v>
      </c>
      <c r="T1659" t="s">
        <v>4388</v>
      </c>
      <c r="U1659" t="s">
        <v>4388</v>
      </c>
      <c r="V1659" s="5" t="s">
        <v>4390</v>
      </c>
      <c r="W1659" s="5">
        <v>0</v>
      </c>
      <c r="X1659" s="4">
        <v>9.4049348124049595E-4</v>
      </c>
      <c r="Y1659" s="6">
        <v>272</v>
      </c>
      <c r="Z1659" s="4">
        <v>-2.1337368446535526E-4</v>
      </c>
      <c r="AA1659" s="5">
        <v>3207</v>
      </c>
      <c r="AC1659" s="16" t="str">
        <f t="shared" si="150"/>
        <v/>
      </c>
      <c r="AD1659" s="16" t="str">
        <f t="shared" si="151"/>
        <v/>
      </c>
      <c r="AE1659" s="16" t="str">
        <f t="shared" si="152"/>
        <v/>
      </c>
      <c r="AF1659" s="16" t="str">
        <f t="shared" si="153"/>
        <v/>
      </c>
      <c r="AG1659" s="16">
        <f t="shared" si="154"/>
        <v>1.1395033269573463E-2</v>
      </c>
      <c r="AH1659" s="16" t="str">
        <f t="shared" si="155"/>
        <v/>
      </c>
      <c r="AI1659" s="17" t="str">
        <f>IF('Peer Comparison Tool'!$D$11="NR","",IF($C1659='Peer Comparison Tool'!$D$9,COUNT('ALLL &lt;50B Database'!$AI$1:AI1658)+1,""))</f>
        <v/>
      </c>
    </row>
    <row r="1660" spans="1:35" x14ac:dyDescent="0.25">
      <c r="A1660" t="s">
        <v>595</v>
      </c>
      <c r="B1660">
        <v>2943615</v>
      </c>
      <c r="C1660" s="5" t="s">
        <v>561</v>
      </c>
      <c r="D1660" s="5" t="s">
        <v>4390</v>
      </c>
      <c r="E1660" s="5" t="s">
        <v>4388</v>
      </c>
      <c r="F1660" s="2">
        <v>3319</v>
      </c>
      <c r="G1660" s="2">
        <v>409414</v>
      </c>
      <c r="H1660" s="2">
        <v>319550</v>
      </c>
      <c r="I1660" s="2">
        <v>29452</v>
      </c>
      <c r="J1660" s="2">
        <v>290098</v>
      </c>
      <c r="K1660" s="33">
        <v>1.1440961330309068E-2</v>
      </c>
      <c r="L1660" s="2">
        <v>2891</v>
      </c>
      <c r="M1660" s="2">
        <v>366935</v>
      </c>
      <c r="N1660" s="2">
        <v>271232</v>
      </c>
      <c r="O1660" s="33">
        <v>1.0658771826333176E-2</v>
      </c>
      <c r="P1660" s="2">
        <v>2717</v>
      </c>
      <c r="Q1660" s="2">
        <v>378331</v>
      </c>
      <c r="R1660" s="2">
        <v>281255</v>
      </c>
      <c r="S1660" s="35">
        <v>9.6602727062630005E-3</v>
      </c>
      <c r="T1660" t="s">
        <v>4388</v>
      </c>
      <c r="U1660" t="s">
        <v>4388</v>
      </c>
      <c r="V1660" s="5" t="s">
        <v>4390</v>
      </c>
      <c r="W1660" s="5">
        <v>0</v>
      </c>
      <c r="X1660" s="4">
        <v>1.7806886240460673E-3</v>
      </c>
      <c r="Y1660" s="6">
        <v>602</v>
      </c>
      <c r="Z1660" s="4">
        <v>-9.9849912007017594E-4</v>
      </c>
      <c r="AA1660" s="5">
        <v>3180</v>
      </c>
      <c r="AC1660" s="16" t="str">
        <f t="shared" si="150"/>
        <v/>
      </c>
      <c r="AD1660" s="16" t="str">
        <f t="shared" si="151"/>
        <v/>
      </c>
      <c r="AE1660" s="16" t="str">
        <f t="shared" si="152"/>
        <v/>
      </c>
      <c r="AF1660" s="16" t="str">
        <f t="shared" si="153"/>
        <v/>
      </c>
      <c r="AG1660" s="16">
        <f t="shared" si="154"/>
        <v>1.1440961330309068E-2</v>
      </c>
      <c r="AH1660" s="16" t="str">
        <f t="shared" si="155"/>
        <v/>
      </c>
      <c r="AI1660" s="17" t="str">
        <f>IF('Peer Comparison Tool'!$D$11="NR","",IF($C1660='Peer Comparison Tool'!$D$9,COUNT('ALLL &lt;50B Database'!$AI$1:AI1659)+1,""))</f>
        <v/>
      </c>
    </row>
    <row r="1661" spans="1:35" x14ac:dyDescent="0.25">
      <c r="A1661" t="s">
        <v>2730</v>
      </c>
      <c r="B1661">
        <v>71457</v>
      </c>
      <c r="C1661" s="5" t="s">
        <v>2711</v>
      </c>
      <c r="D1661" s="5" t="s">
        <v>4390</v>
      </c>
      <c r="E1661" s="5" t="s">
        <v>4388</v>
      </c>
      <c r="F1661" s="2">
        <v>5345</v>
      </c>
      <c r="G1661" s="2">
        <v>409345</v>
      </c>
      <c r="H1661" s="2">
        <v>278733</v>
      </c>
      <c r="I1661" s="2">
        <v>20510</v>
      </c>
      <c r="J1661" s="2">
        <v>258223</v>
      </c>
      <c r="K1661" s="33">
        <v>2.0699163126444972E-2</v>
      </c>
      <c r="L1661" s="2">
        <v>5183</v>
      </c>
      <c r="M1661" s="2">
        <v>369228</v>
      </c>
      <c r="N1661" s="2">
        <v>267683</v>
      </c>
      <c r="O1661" s="33">
        <v>1.9362454843975897E-2</v>
      </c>
      <c r="P1661" s="2">
        <v>5254</v>
      </c>
      <c r="Q1661" s="2">
        <v>379681</v>
      </c>
      <c r="R1661" s="2">
        <v>263300</v>
      </c>
      <c r="S1661" s="35">
        <v>1.9954424610710217E-2</v>
      </c>
      <c r="T1661" t="s">
        <v>4388</v>
      </c>
      <c r="U1661" t="s">
        <v>4388</v>
      </c>
      <c r="V1661" s="5" t="s">
        <v>4390</v>
      </c>
      <c r="W1661" s="5">
        <v>0</v>
      </c>
      <c r="X1661" s="4">
        <v>7.4473851573475525E-4</v>
      </c>
      <c r="Y1661" s="6">
        <v>91</v>
      </c>
      <c r="Z1661" s="4">
        <v>5.9196976673431961E-4</v>
      </c>
      <c r="AA1661" s="5">
        <v>480</v>
      </c>
      <c r="AC1661" s="16" t="str">
        <f t="shared" si="150"/>
        <v/>
      </c>
      <c r="AD1661" s="16" t="str">
        <f t="shared" si="151"/>
        <v/>
      </c>
      <c r="AE1661" s="16" t="str">
        <f t="shared" si="152"/>
        <v/>
      </c>
      <c r="AF1661" s="16" t="str">
        <f t="shared" si="153"/>
        <v/>
      </c>
      <c r="AG1661" s="16">
        <f t="shared" si="154"/>
        <v>2.0699163126444972E-2</v>
      </c>
      <c r="AH1661" s="16" t="str">
        <f t="shared" si="155"/>
        <v/>
      </c>
      <c r="AI1661" s="17" t="str">
        <f>IF('Peer Comparison Tool'!$D$11="NR","",IF($C1661='Peer Comparison Tool'!$D$9,COUNT('ALLL &lt;50B Database'!$AI$1:AI1660)+1,""))</f>
        <v/>
      </c>
    </row>
    <row r="1662" spans="1:35" x14ac:dyDescent="0.25">
      <c r="A1662" t="s">
        <v>2367</v>
      </c>
      <c r="B1662">
        <v>303952</v>
      </c>
      <c r="C1662" s="5" t="s">
        <v>2299</v>
      </c>
      <c r="D1662" s="5" t="s">
        <v>4387</v>
      </c>
      <c r="E1662" s="5" t="s">
        <v>4388</v>
      </c>
      <c r="F1662" s="2">
        <v>3549</v>
      </c>
      <c r="G1662" s="2">
        <v>408979</v>
      </c>
      <c r="H1662" s="2">
        <v>239957</v>
      </c>
      <c r="I1662" s="2">
        <v>11556</v>
      </c>
      <c r="J1662" s="2">
        <v>228401</v>
      </c>
      <c r="K1662" s="33">
        <v>1.5538460864882378E-2</v>
      </c>
      <c r="L1662" s="2">
        <v>3198</v>
      </c>
      <c r="M1662" s="2">
        <v>383399</v>
      </c>
      <c r="N1662" s="2">
        <v>232773</v>
      </c>
      <c r="O1662" s="33">
        <v>1.3738706808779368E-2</v>
      </c>
      <c r="P1662" s="2">
        <v>3371</v>
      </c>
      <c r="Q1662" s="2">
        <v>378185</v>
      </c>
      <c r="R1662" s="2">
        <v>230226</v>
      </c>
      <c r="S1662" s="35">
        <v>1.4642134250692797E-2</v>
      </c>
      <c r="T1662" t="s">
        <v>4388</v>
      </c>
      <c r="U1662" t="s">
        <v>4388</v>
      </c>
      <c r="V1662" s="5" t="s">
        <v>4387</v>
      </c>
      <c r="W1662" s="5">
        <v>0</v>
      </c>
      <c r="X1662" s="4">
        <v>8.9632661418958051E-4</v>
      </c>
      <c r="Y1662" s="6">
        <v>178</v>
      </c>
      <c r="Z1662" s="4">
        <v>9.0342744191342951E-4</v>
      </c>
      <c r="AA1662" s="5">
        <v>1422</v>
      </c>
      <c r="AC1662" s="16" t="str">
        <f t="shared" si="150"/>
        <v/>
      </c>
      <c r="AD1662" s="16" t="str">
        <f t="shared" si="151"/>
        <v/>
      </c>
      <c r="AE1662" s="16" t="str">
        <f t="shared" si="152"/>
        <v/>
      </c>
      <c r="AF1662" s="16" t="str">
        <f t="shared" si="153"/>
        <v/>
      </c>
      <c r="AG1662" s="16">
        <f t="shared" si="154"/>
        <v>1.5538460864882378E-2</v>
      </c>
      <c r="AH1662" s="16" t="str">
        <f t="shared" si="155"/>
        <v/>
      </c>
      <c r="AI1662" s="17" t="str">
        <f>IF('Peer Comparison Tool'!$D$11="NR","",IF($C1662='Peer Comparison Tool'!$D$9,COUNT('ALLL &lt;50B Database'!$AI$1:AI1661)+1,""))</f>
        <v/>
      </c>
    </row>
    <row r="1663" spans="1:35" x14ac:dyDescent="0.25">
      <c r="A1663" t="s">
        <v>759</v>
      </c>
      <c r="B1663">
        <v>773443</v>
      </c>
      <c r="C1663" s="5" t="s">
        <v>716</v>
      </c>
      <c r="D1663" s="5" t="s">
        <v>4387</v>
      </c>
      <c r="E1663" s="5" t="s">
        <v>4388</v>
      </c>
      <c r="F1663" s="2">
        <v>2194</v>
      </c>
      <c r="G1663" s="2">
        <v>408812</v>
      </c>
      <c r="H1663" s="2">
        <v>220933</v>
      </c>
      <c r="I1663" s="2">
        <v>19745</v>
      </c>
      <c r="J1663" s="2">
        <v>201188</v>
      </c>
      <c r="K1663" s="33">
        <v>1.090522297552538E-2</v>
      </c>
      <c r="L1663" s="2">
        <v>2106</v>
      </c>
      <c r="M1663" s="2">
        <v>375940</v>
      </c>
      <c r="N1663" s="2">
        <v>197159</v>
      </c>
      <c r="O1663" s="33">
        <v>1.0681734031923473E-2</v>
      </c>
      <c r="P1663" s="2">
        <v>2137</v>
      </c>
      <c r="Q1663" s="2">
        <v>411287</v>
      </c>
      <c r="R1663" s="2">
        <v>202254</v>
      </c>
      <c r="S1663" s="35">
        <v>1.0565922058401811E-2</v>
      </c>
      <c r="T1663" t="s">
        <v>4388</v>
      </c>
      <c r="U1663" t="s">
        <v>4388</v>
      </c>
      <c r="V1663" s="5" t="s">
        <v>4387</v>
      </c>
      <c r="W1663" s="5">
        <v>0</v>
      </c>
      <c r="X1663" s="4">
        <v>3.3930091712356877E-4</v>
      </c>
      <c r="Y1663" s="6">
        <v>57</v>
      </c>
      <c r="Z1663" s="4">
        <v>-1.1581197352166124E-4</v>
      </c>
      <c r="AA1663" s="5">
        <v>3418</v>
      </c>
      <c r="AC1663" s="16" t="str">
        <f t="shared" si="150"/>
        <v/>
      </c>
      <c r="AD1663" s="16" t="str">
        <f t="shared" si="151"/>
        <v/>
      </c>
      <c r="AE1663" s="16" t="str">
        <f t="shared" si="152"/>
        <v/>
      </c>
      <c r="AF1663" s="16" t="str">
        <f t="shared" si="153"/>
        <v/>
      </c>
      <c r="AG1663" s="16">
        <f t="shared" si="154"/>
        <v>1.090522297552538E-2</v>
      </c>
      <c r="AH1663" s="16" t="str">
        <f t="shared" si="155"/>
        <v/>
      </c>
      <c r="AI1663" s="17" t="str">
        <f>IF('Peer Comparison Tool'!$D$11="NR","",IF($C1663='Peer Comparison Tool'!$D$9,COUNT('ALLL &lt;50B Database'!$AI$1:AI1662)+1,""))</f>
        <v/>
      </c>
    </row>
    <row r="1664" spans="1:35" x14ac:dyDescent="0.25">
      <c r="A1664" t="s">
        <v>517</v>
      </c>
      <c r="B1664">
        <v>2845755</v>
      </c>
      <c r="C1664" s="5" t="s">
        <v>462</v>
      </c>
      <c r="D1664" s="5" t="s">
        <v>4390</v>
      </c>
      <c r="E1664" s="5" t="s">
        <v>4388</v>
      </c>
      <c r="F1664" s="2">
        <v>2708</v>
      </c>
      <c r="G1664" s="2">
        <v>408387</v>
      </c>
      <c r="H1664" s="2">
        <v>323644</v>
      </c>
      <c r="I1664" s="2">
        <v>55535</v>
      </c>
      <c r="J1664" s="2">
        <v>268109</v>
      </c>
      <c r="K1664" s="33">
        <v>1.0100369625786526E-2</v>
      </c>
      <c r="L1664" s="2">
        <v>2057</v>
      </c>
      <c r="M1664" s="2">
        <v>332968</v>
      </c>
      <c r="N1664" s="2">
        <v>241905</v>
      </c>
      <c r="O1664" s="33">
        <v>8.5033380872656626E-3</v>
      </c>
      <c r="P1664" s="2">
        <v>2148</v>
      </c>
      <c r="Q1664" s="2">
        <v>339314</v>
      </c>
      <c r="R1664" s="2">
        <v>260652</v>
      </c>
      <c r="S1664" s="35">
        <v>8.2408728879885818E-3</v>
      </c>
      <c r="T1664" t="s">
        <v>4388</v>
      </c>
      <c r="U1664" t="s">
        <v>4388</v>
      </c>
      <c r="V1664" s="5" t="s">
        <v>4390</v>
      </c>
      <c r="W1664" s="5">
        <v>0</v>
      </c>
      <c r="X1664" s="4">
        <v>1.8594967377979447E-3</v>
      </c>
      <c r="Y1664" s="6">
        <v>560</v>
      </c>
      <c r="Z1664" s="4">
        <v>-2.6246519927708087E-4</v>
      </c>
      <c r="AA1664" s="5">
        <v>3750</v>
      </c>
      <c r="AC1664" s="16" t="str">
        <f t="shared" si="150"/>
        <v/>
      </c>
      <c r="AD1664" s="16" t="str">
        <f t="shared" si="151"/>
        <v/>
      </c>
      <c r="AE1664" s="16" t="str">
        <f t="shared" si="152"/>
        <v/>
      </c>
      <c r="AF1664" s="16" t="str">
        <f t="shared" si="153"/>
        <v/>
      </c>
      <c r="AG1664" s="16">
        <f t="shared" si="154"/>
        <v>1.0100369625786526E-2</v>
      </c>
      <c r="AH1664" s="16" t="str">
        <f t="shared" si="155"/>
        <v/>
      </c>
      <c r="AI1664" s="17">
        <f>IF('Peer Comparison Tool'!$D$11="NR","",IF($C1664='Peer Comparison Tool'!$D$9,COUNT('ALLL &lt;50B Database'!$AI$1:AI1663)+1,""))</f>
        <v>52</v>
      </c>
    </row>
    <row r="1665" spans="1:35" x14ac:dyDescent="0.25">
      <c r="A1665" t="s">
        <v>297</v>
      </c>
      <c r="B1665">
        <v>208570</v>
      </c>
      <c r="C1665" s="5" t="s">
        <v>207</v>
      </c>
      <c r="D1665" s="5" t="s">
        <v>4390</v>
      </c>
      <c r="E1665" s="5" t="s">
        <v>4388</v>
      </c>
      <c r="F1665" s="2">
        <v>4235</v>
      </c>
      <c r="G1665" s="2">
        <v>408309</v>
      </c>
      <c r="H1665" s="2">
        <v>329790</v>
      </c>
      <c r="I1665" s="2">
        <v>0</v>
      </c>
      <c r="J1665" s="2">
        <v>329790</v>
      </c>
      <c r="K1665" s="33">
        <v>1.2841505200278965E-2</v>
      </c>
      <c r="L1665" s="2">
        <v>4163</v>
      </c>
      <c r="M1665" s="2">
        <v>417227</v>
      </c>
      <c r="N1665" s="2">
        <v>323938</v>
      </c>
      <c r="O1665" s="33">
        <v>1.285122461705635E-2</v>
      </c>
      <c r="P1665" s="2">
        <v>4223</v>
      </c>
      <c r="Q1665" s="2">
        <v>388617</v>
      </c>
      <c r="R1665" s="2">
        <v>320610</v>
      </c>
      <c r="S1665" s="35">
        <v>1.3171766320451639E-2</v>
      </c>
      <c r="T1665" t="s">
        <v>4388</v>
      </c>
      <c r="U1665" t="s">
        <v>4388</v>
      </c>
      <c r="V1665" s="5" t="s">
        <v>4390</v>
      </c>
      <c r="W1665" s="5">
        <v>0</v>
      </c>
      <c r="X1665" s="4">
        <v>-3.3026112017267399E-4</v>
      </c>
      <c r="Y1665" s="6">
        <v>12</v>
      </c>
      <c r="Z1665" s="4">
        <v>3.2054170339528877E-4</v>
      </c>
      <c r="AA1665" s="5">
        <v>2525</v>
      </c>
      <c r="AC1665" s="16" t="str">
        <f t="shared" si="150"/>
        <v/>
      </c>
      <c r="AD1665" s="16" t="str">
        <f t="shared" si="151"/>
        <v/>
      </c>
      <c r="AE1665" s="16" t="str">
        <f t="shared" si="152"/>
        <v/>
      </c>
      <c r="AF1665" s="16" t="str">
        <f t="shared" si="153"/>
        <v/>
      </c>
      <c r="AG1665" s="16">
        <f t="shared" si="154"/>
        <v>1.2841505200278965E-2</v>
      </c>
      <c r="AH1665" s="16" t="str">
        <f t="shared" si="155"/>
        <v/>
      </c>
      <c r="AI1665" s="17" t="str">
        <f>IF('Peer Comparison Tool'!$D$11="NR","",IF($C1665='Peer Comparison Tool'!$D$9,COUNT('ALLL &lt;50B Database'!$AI$1:AI1664)+1,""))</f>
        <v/>
      </c>
    </row>
    <row r="1666" spans="1:35" x14ac:dyDescent="0.25">
      <c r="A1666" t="s">
        <v>299</v>
      </c>
      <c r="B1666">
        <v>3690635</v>
      </c>
      <c r="C1666" s="5" t="s">
        <v>207</v>
      </c>
      <c r="D1666" s="5" t="s">
        <v>4390</v>
      </c>
      <c r="E1666" s="5" t="s">
        <v>4388</v>
      </c>
      <c r="F1666" s="2">
        <v>5402</v>
      </c>
      <c r="G1666" s="2">
        <v>408017</v>
      </c>
      <c r="H1666" s="2">
        <v>350209</v>
      </c>
      <c r="I1666" s="2">
        <v>35802</v>
      </c>
      <c r="J1666" s="2">
        <v>314407</v>
      </c>
      <c r="K1666" s="33">
        <v>1.7181551301338711E-2</v>
      </c>
      <c r="L1666" s="2">
        <v>3018</v>
      </c>
      <c r="M1666" s="2">
        <v>390005</v>
      </c>
      <c r="N1666" s="2">
        <v>292294</v>
      </c>
      <c r="O1666" s="33">
        <v>1.0325220497170657E-2</v>
      </c>
      <c r="P1666" s="2">
        <v>4517</v>
      </c>
      <c r="Q1666" s="2">
        <v>381425</v>
      </c>
      <c r="R1666" s="2">
        <v>312152</v>
      </c>
      <c r="S1666" s="35">
        <v>1.4470514364796638E-2</v>
      </c>
      <c r="T1666">
        <v>0</v>
      </c>
      <c r="U1666">
        <v>0</v>
      </c>
      <c r="V1666" s="5" t="s">
        <v>4390</v>
      </c>
      <c r="W1666" s="5">
        <v>0</v>
      </c>
      <c r="X1666" s="4">
        <v>2.7110369365420731E-3</v>
      </c>
      <c r="Y1666" s="6">
        <v>885</v>
      </c>
      <c r="Z1666" s="4">
        <v>4.145293867625981E-3</v>
      </c>
      <c r="AA1666" s="5">
        <v>998</v>
      </c>
      <c r="AC1666" s="16" t="str">
        <f t="shared" si="150"/>
        <v/>
      </c>
      <c r="AD1666" s="16" t="str">
        <f t="shared" si="151"/>
        <v/>
      </c>
      <c r="AE1666" s="16" t="str">
        <f t="shared" si="152"/>
        <v/>
      </c>
      <c r="AF1666" s="16" t="str">
        <f t="shared" si="153"/>
        <v/>
      </c>
      <c r="AG1666" s="16">
        <f t="shared" si="154"/>
        <v>1.7181551301338711E-2</v>
      </c>
      <c r="AH1666" s="16" t="str">
        <f t="shared" si="155"/>
        <v/>
      </c>
      <c r="AI1666" s="17" t="str">
        <f>IF('Peer Comparison Tool'!$D$11="NR","",IF($C1666='Peer Comparison Tool'!$D$9,COUNT('ALLL &lt;50B Database'!$AI$1:AI1665)+1,""))</f>
        <v/>
      </c>
    </row>
    <row r="1667" spans="1:35" x14ac:dyDescent="0.25">
      <c r="A1667" t="s">
        <v>3025</v>
      </c>
      <c r="B1667">
        <v>900502</v>
      </c>
      <c r="C1667" s="5" t="s">
        <v>2948</v>
      </c>
      <c r="D1667" s="5" t="s">
        <v>4390</v>
      </c>
      <c r="E1667" s="5" t="s">
        <v>4388</v>
      </c>
      <c r="F1667" s="2">
        <v>322</v>
      </c>
      <c r="G1667" s="2">
        <v>407218</v>
      </c>
      <c r="H1667" s="2">
        <v>167797</v>
      </c>
      <c r="I1667" s="2">
        <v>3711</v>
      </c>
      <c r="J1667" s="2">
        <v>164086</v>
      </c>
      <c r="K1667" s="33">
        <v>1.9623855782943092E-3</v>
      </c>
      <c r="L1667" s="2">
        <v>373</v>
      </c>
      <c r="M1667" s="2">
        <v>379944</v>
      </c>
      <c r="N1667" s="2">
        <v>144999</v>
      </c>
      <c r="O1667" s="33">
        <v>2.5724315340105793E-3</v>
      </c>
      <c r="P1667" s="2">
        <v>346</v>
      </c>
      <c r="Q1667" s="2">
        <v>379871</v>
      </c>
      <c r="R1667" s="2">
        <v>155195</v>
      </c>
      <c r="S1667" s="35">
        <v>2.2294532684687006E-3</v>
      </c>
      <c r="T1667" t="s">
        <v>4388</v>
      </c>
      <c r="U1667" t="s">
        <v>4388</v>
      </c>
      <c r="V1667" s="5" t="s">
        <v>4390</v>
      </c>
      <c r="W1667" s="5">
        <v>0</v>
      </c>
      <c r="X1667" s="4">
        <v>-2.6706769017439133E-4</v>
      </c>
      <c r="Y1667" s="6">
        <v>-24</v>
      </c>
      <c r="Z1667" s="4">
        <v>-3.4297826554187871E-4</v>
      </c>
      <c r="AA1667" s="5">
        <v>4774</v>
      </c>
      <c r="AC1667" s="16" t="str">
        <f t="shared" ref="AC1667:AC1730" si="156">IF(AND($G1667&gt;=10000000,$G1667&lt;50000000),$K1667,"")</f>
        <v/>
      </c>
      <c r="AD1667" s="16" t="str">
        <f t="shared" ref="AD1667:AD1730" si="157">IF(AND($G1667&gt;=5000000,$G1667&lt;9999999),$K1667,"")</f>
        <v/>
      </c>
      <c r="AE1667" s="16" t="str">
        <f t="shared" ref="AE1667:AE1730" si="158">IF(AND($G1667&gt;=1000000,$G1667&lt;4999999),$K1667,"")</f>
        <v/>
      </c>
      <c r="AF1667" s="16" t="str">
        <f t="shared" ref="AF1667:AF1730" si="159">IF(AND($G1667&gt;=500000,$G1667&lt;999999),$K1667,"")</f>
        <v/>
      </c>
      <c r="AG1667" s="16">
        <f t="shared" ref="AG1667:AG1730" si="160">IF(AND($G1667&gt;=100000,$G1667&lt;499999),$K1667,"")</f>
        <v>1.9623855782943092E-3</v>
      </c>
      <c r="AH1667" s="16" t="str">
        <f t="shared" ref="AH1667:AH1730" si="161">IF(AND($G1667&gt;=0,$G1667&lt;99999),$K1667,"")</f>
        <v/>
      </c>
      <c r="AI1667" s="17" t="str">
        <f>IF('Peer Comparison Tool'!$D$11="NR","",IF($C1667='Peer Comparison Tool'!$D$9,COUNT('ALLL &lt;50B Database'!$AI$1:AI1666)+1,""))</f>
        <v/>
      </c>
    </row>
    <row r="1668" spans="1:35" x14ac:dyDescent="0.25">
      <c r="A1668" t="s">
        <v>3465</v>
      </c>
      <c r="B1668">
        <v>815277</v>
      </c>
      <c r="C1668" s="5" t="s">
        <v>3374</v>
      </c>
      <c r="D1668" s="5" t="s">
        <v>4387</v>
      </c>
      <c r="E1668" s="5" t="s">
        <v>4388</v>
      </c>
      <c r="F1668" s="2">
        <v>2651</v>
      </c>
      <c r="G1668" s="2">
        <v>406706</v>
      </c>
      <c r="H1668" s="2">
        <v>344640</v>
      </c>
      <c r="I1668" s="2">
        <v>89124</v>
      </c>
      <c r="J1668" s="2">
        <v>255516</v>
      </c>
      <c r="K1668" s="33">
        <v>1.0375084143458727E-2</v>
      </c>
      <c r="L1668" s="2">
        <v>2231</v>
      </c>
      <c r="M1668" s="2">
        <v>300538</v>
      </c>
      <c r="N1668" s="2">
        <v>248923</v>
      </c>
      <c r="O1668" s="33">
        <v>8.9626109278772952E-3</v>
      </c>
      <c r="P1668" s="2">
        <v>2346</v>
      </c>
      <c r="Q1668" s="2">
        <v>308166</v>
      </c>
      <c r="R1668" s="2">
        <v>253434</v>
      </c>
      <c r="S1668" s="35">
        <v>9.2568479367409265E-3</v>
      </c>
      <c r="T1668" t="s">
        <v>4388</v>
      </c>
      <c r="U1668" t="s">
        <v>4388</v>
      </c>
      <c r="V1668" s="5" t="s">
        <v>4387</v>
      </c>
      <c r="W1668" s="5">
        <v>0</v>
      </c>
      <c r="X1668" s="4">
        <v>1.1182362067178007E-3</v>
      </c>
      <c r="Y1668" s="6">
        <v>305</v>
      </c>
      <c r="Z1668" s="4">
        <v>2.9423700886363133E-4</v>
      </c>
      <c r="AA1668" s="5">
        <v>3647</v>
      </c>
      <c r="AC1668" s="16" t="str">
        <f t="shared" si="156"/>
        <v/>
      </c>
      <c r="AD1668" s="16" t="str">
        <f t="shared" si="157"/>
        <v/>
      </c>
      <c r="AE1668" s="16" t="str">
        <f t="shared" si="158"/>
        <v/>
      </c>
      <c r="AF1668" s="16" t="str">
        <f t="shared" si="159"/>
        <v/>
      </c>
      <c r="AG1668" s="16">
        <f t="shared" si="160"/>
        <v>1.0375084143458727E-2</v>
      </c>
      <c r="AH1668" s="16" t="str">
        <f t="shared" si="161"/>
        <v/>
      </c>
      <c r="AI1668" s="17" t="str">
        <f>IF('Peer Comparison Tool'!$D$11="NR","",IF($C1668='Peer Comparison Tool'!$D$9,COUNT('ALLL &lt;50B Database'!$AI$1:AI1667)+1,""))</f>
        <v/>
      </c>
    </row>
    <row r="1669" spans="1:35" x14ac:dyDescent="0.25">
      <c r="A1669" t="s">
        <v>40</v>
      </c>
      <c r="B1669">
        <v>823450</v>
      </c>
      <c r="C1669" s="5" t="s">
        <v>2907</v>
      </c>
      <c r="D1669" s="5" t="s">
        <v>4390</v>
      </c>
      <c r="E1669" s="5" t="s">
        <v>4388</v>
      </c>
      <c r="F1669" s="2">
        <v>2712</v>
      </c>
      <c r="G1669" s="2">
        <v>406591</v>
      </c>
      <c r="H1669" s="2">
        <v>146307</v>
      </c>
      <c r="I1669" s="2">
        <v>14479</v>
      </c>
      <c r="J1669" s="2">
        <v>131828</v>
      </c>
      <c r="K1669" s="33">
        <v>2.0572260824710985E-2</v>
      </c>
      <c r="L1669" s="2">
        <v>2416</v>
      </c>
      <c r="M1669" s="2">
        <v>386907</v>
      </c>
      <c r="N1669" s="2">
        <v>138251</v>
      </c>
      <c r="O1669" s="33">
        <v>1.7475461298652451E-2</v>
      </c>
      <c r="P1669" s="2">
        <v>2418</v>
      </c>
      <c r="Q1669" s="2">
        <v>371475</v>
      </c>
      <c r="R1669" s="2">
        <v>136076</v>
      </c>
      <c r="S1669" s="35">
        <v>1.7769481760192832E-2</v>
      </c>
      <c r="T1669" t="s">
        <v>4388</v>
      </c>
      <c r="U1669" t="s">
        <v>4388</v>
      </c>
      <c r="V1669" s="5" t="s">
        <v>4390</v>
      </c>
      <c r="W1669" s="5">
        <v>0</v>
      </c>
      <c r="X1669" s="4">
        <v>2.802779064518153E-3</v>
      </c>
      <c r="Y1669" s="6">
        <v>294</v>
      </c>
      <c r="Z1669" s="4">
        <v>2.9402046154038131E-4</v>
      </c>
      <c r="AA1669" s="5">
        <v>492</v>
      </c>
      <c r="AC1669" s="16" t="str">
        <f t="shared" si="156"/>
        <v/>
      </c>
      <c r="AD1669" s="16" t="str">
        <f t="shared" si="157"/>
        <v/>
      </c>
      <c r="AE1669" s="16" t="str">
        <f t="shared" si="158"/>
        <v/>
      </c>
      <c r="AF1669" s="16" t="str">
        <f t="shared" si="159"/>
        <v/>
      </c>
      <c r="AG1669" s="16">
        <f t="shared" si="160"/>
        <v>2.0572260824710985E-2</v>
      </c>
      <c r="AH1669" s="16" t="str">
        <f t="shared" si="161"/>
        <v/>
      </c>
      <c r="AI1669" s="17" t="str">
        <f>IF('Peer Comparison Tool'!$D$11="NR","",IF($C1669='Peer Comparison Tool'!$D$9,COUNT('ALLL &lt;50B Database'!$AI$1:AI1668)+1,""))</f>
        <v/>
      </c>
    </row>
    <row r="1670" spans="1:35" x14ac:dyDescent="0.25">
      <c r="A1670" t="s">
        <v>101</v>
      </c>
      <c r="B1670">
        <v>482053</v>
      </c>
      <c r="C1670" s="5" t="s">
        <v>2711</v>
      </c>
      <c r="D1670" s="5" t="s">
        <v>4387</v>
      </c>
      <c r="E1670" s="5" t="s">
        <v>4388</v>
      </c>
      <c r="F1670" s="2">
        <v>7502</v>
      </c>
      <c r="G1670" s="2">
        <v>406162</v>
      </c>
      <c r="H1670" s="2">
        <v>326360</v>
      </c>
      <c r="I1670" s="2">
        <v>9644</v>
      </c>
      <c r="J1670" s="2">
        <v>316716</v>
      </c>
      <c r="K1670" s="33">
        <v>2.3686836156051477E-2</v>
      </c>
      <c r="L1670" s="2">
        <v>7509</v>
      </c>
      <c r="M1670" s="2">
        <v>382562</v>
      </c>
      <c r="N1670" s="2">
        <v>323014</v>
      </c>
      <c r="O1670" s="33">
        <v>2.3246670422953804E-2</v>
      </c>
      <c r="P1670" s="2">
        <v>7501</v>
      </c>
      <c r="Q1670" s="2">
        <v>394332</v>
      </c>
      <c r="R1670" s="2">
        <v>322501</v>
      </c>
      <c r="S1670" s="35">
        <v>2.3258842608239974E-2</v>
      </c>
      <c r="T1670" t="s">
        <v>4388</v>
      </c>
      <c r="U1670" t="s">
        <v>4388</v>
      </c>
      <c r="V1670" s="5" t="s">
        <v>4387</v>
      </c>
      <c r="W1670" s="5">
        <v>0</v>
      </c>
      <c r="X1670" s="4">
        <v>4.2799354781150253E-4</v>
      </c>
      <c r="Y1670" s="6">
        <v>1</v>
      </c>
      <c r="Z1670" s="4">
        <v>1.2172185286169618E-5</v>
      </c>
      <c r="AA1670" s="5">
        <v>304</v>
      </c>
      <c r="AC1670" s="16" t="str">
        <f t="shared" si="156"/>
        <v/>
      </c>
      <c r="AD1670" s="16" t="str">
        <f t="shared" si="157"/>
        <v/>
      </c>
      <c r="AE1670" s="16" t="str">
        <f t="shared" si="158"/>
        <v/>
      </c>
      <c r="AF1670" s="16" t="str">
        <f t="shared" si="159"/>
        <v/>
      </c>
      <c r="AG1670" s="16">
        <f t="shared" si="160"/>
        <v>2.3686836156051477E-2</v>
      </c>
      <c r="AH1670" s="16" t="str">
        <f t="shared" si="161"/>
        <v/>
      </c>
      <c r="AI1670" s="17" t="str">
        <f>IF('Peer Comparison Tool'!$D$11="NR","",IF($C1670='Peer Comparison Tool'!$D$9,COUNT('ALLL &lt;50B Database'!$AI$1:AI1669)+1,""))</f>
        <v/>
      </c>
    </row>
    <row r="1671" spans="1:35" x14ac:dyDescent="0.25">
      <c r="A1671" t="s">
        <v>755</v>
      </c>
      <c r="B1671">
        <v>130813</v>
      </c>
      <c r="C1671" s="5" t="s">
        <v>3064</v>
      </c>
      <c r="D1671" s="5" t="s">
        <v>4390</v>
      </c>
      <c r="E1671" s="5" t="s">
        <v>4388</v>
      </c>
      <c r="F1671" s="2">
        <v>2837</v>
      </c>
      <c r="G1671" s="2">
        <v>406009</v>
      </c>
      <c r="H1671" s="2">
        <v>295239</v>
      </c>
      <c r="I1671" s="2">
        <v>26213</v>
      </c>
      <c r="J1671" s="2">
        <v>269026</v>
      </c>
      <c r="K1671" s="33">
        <v>1.0545449138744953E-2</v>
      </c>
      <c r="L1671" s="2">
        <v>2625</v>
      </c>
      <c r="M1671" s="2">
        <v>337523</v>
      </c>
      <c r="N1671" s="2">
        <v>261859</v>
      </c>
      <c r="O1671" s="33">
        <v>1.0024478822572453E-2</v>
      </c>
      <c r="P1671" s="2">
        <v>2762</v>
      </c>
      <c r="Q1671" s="2">
        <v>351045</v>
      </c>
      <c r="R1671" s="2">
        <v>269991</v>
      </c>
      <c r="S1671" s="35">
        <v>1.0229970628650584E-2</v>
      </c>
      <c r="T1671" t="s">
        <v>4388</v>
      </c>
      <c r="U1671" t="s">
        <v>4388</v>
      </c>
      <c r="V1671" s="5" t="s">
        <v>4390</v>
      </c>
      <c r="W1671" s="5">
        <v>0</v>
      </c>
      <c r="X1671" s="4">
        <v>3.1547851009436877E-4</v>
      </c>
      <c r="Y1671" s="6">
        <v>75</v>
      </c>
      <c r="Z1671" s="4">
        <v>2.0549180607813168E-4</v>
      </c>
      <c r="AA1671" s="5">
        <v>3579</v>
      </c>
      <c r="AC1671" s="16" t="str">
        <f t="shared" si="156"/>
        <v/>
      </c>
      <c r="AD1671" s="16" t="str">
        <f t="shared" si="157"/>
        <v/>
      </c>
      <c r="AE1671" s="16" t="str">
        <f t="shared" si="158"/>
        <v/>
      </c>
      <c r="AF1671" s="16" t="str">
        <f t="shared" si="159"/>
        <v/>
      </c>
      <c r="AG1671" s="16">
        <f t="shared" si="160"/>
        <v>1.0545449138744953E-2</v>
      </c>
      <c r="AH1671" s="16" t="str">
        <f t="shared" si="161"/>
        <v/>
      </c>
      <c r="AI1671" s="17" t="str">
        <f>IF('Peer Comparison Tool'!$D$11="NR","",IF($C1671='Peer Comparison Tool'!$D$9,COUNT('ALLL &lt;50B Database'!$AI$1:AI1670)+1,""))</f>
        <v/>
      </c>
    </row>
    <row r="1672" spans="1:35" x14ac:dyDescent="0.25">
      <c r="A1672" t="s">
        <v>3459</v>
      </c>
      <c r="B1672">
        <v>459372</v>
      </c>
      <c r="C1672" s="5" t="s">
        <v>3374</v>
      </c>
      <c r="D1672" s="5" t="s">
        <v>4390</v>
      </c>
      <c r="E1672" s="5" t="s">
        <v>4388</v>
      </c>
      <c r="F1672" s="2">
        <v>1318</v>
      </c>
      <c r="G1672" s="2">
        <v>405477</v>
      </c>
      <c r="H1672" s="2">
        <v>180528</v>
      </c>
      <c r="I1672" s="2">
        <v>13053</v>
      </c>
      <c r="J1672" s="2">
        <v>167475</v>
      </c>
      <c r="K1672" s="33">
        <v>7.8698313181071802E-3</v>
      </c>
      <c r="L1672" s="2">
        <v>1268</v>
      </c>
      <c r="M1672" s="2">
        <v>356834</v>
      </c>
      <c r="N1672" s="2">
        <v>168455</v>
      </c>
      <c r="O1672" s="33">
        <v>7.5272327921403342E-3</v>
      </c>
      <c r="P1672" s="2">
        <v>1318</v>
      </c>
      <c r="Q1672" s="2">
        <v>364740</v>
      </c>
      <c r="R1672" s="2">
        <v>172952</v>
      </c>
      <c r="S1672" s="35">
        <v>7.6206114991442713E-3</v>
      </c>
      <c r="T1672" t="s">
        <v>4388</v>
      </c>
      <c r="U1672" t="s">
        <v>4388</v>
      </c>
      <c r="V1672" s="5" t="s">
        <v>4390</v>
      </c>
      <c r="W1672" s="5">
        <v>0</v>
      </c>
      <c r="X1672" s="4">
        <v>2.4921981896290895E-4</v>
      </c>
      <c r="Y1672" s="6">
        <v>0</v>
      </c>
      <c r="Z1672" s="4">
        <v>9.337870700393703E-5</v>
      </c>
      <c r="AA1672" s="5">
        <v>4336</v>
      </c>
      <c r="AC1672" s="16" t="str">
        <f t="shared" si="156"/>
        <v/>
      </c>
      <c r="AD1672" s="16" t="str">
        <f t="shared" si="157"/>
        <v/>
      </c>
      <c r="AE1672" s="16" t="str">
        <f t="shared" si="158"/>
        <v/>
      </c>
      <c r="AF1672" s="16" t="str">
        <f t="shared" si="159"/>
        <v/>
      </c>
      <c r="AG1672" s="16">
        <f t="shared" si="160"/>
        <v>7.8698313181071802E-3</v>
      </c>
      <c r="AH1672" s="16" t="str">
        <f t="shared" si="161"/>
        <v/>
      </c>
      <c r="AI1672" s="17" t="str">
        <f>IF('Peer Comparison Tool'!$D$11="NR","",IF($C1672='Peer Comparison Tool'!$D$9,COUNT('ALLL &lt;50B Database'!$AI$1:AI1671)+1,""))</f>
        <v/>
      </c>
    </row>
    <row r="1673" spans="1:35" x14ac:dyDescent="0.25">
      <c r="A1673" t="s">
        <v>4222</v>
      </c>
      <c r="B1673">
        <v>2857600</v>
      </c>
      <c r="C1673" s="5" t="s">
        <v>4163</v>
      </c>
      <c r="D1673" s="5" t="s">
        <v>4390</v>
      </c>
      <c r="E1673" s="5" t="s">
        <v>4388</v>
      </c>
      <c r="F1673" s="2">
        <v>4822</v>
      </c>
      <c r="G1673" s="2">
        <v>405235</v>
      </c>
      <c r="H1673" s="2">
        <v>310448</v>
      </c>
      <c r="I1673" s="2">
        <v>54256</v>
      </c>
      <c r="J1673" s="2">
        <v>256192</v>
      </c>
      <c r="K1673" s="33">
        <v>1.8821821134149389E-2</v>
      </c>
      <c r="L1673" s="2">
        <v>4003</v>
      </c>
      <c r="M1673" s="2">
        <v>321362</v>
      </c>
      <c r="N1673" s="2">
        <v>247027</v>
      </c>
      <c r="O1673" s="33">
        <v>1.62047063681298E-2</v>
      </c>
      <c r="P1673" s="2">
        <v>4125</v>
      </c>
      <c r="Q1673" s="2">
        <v>332241</v>
      </c>
      <c r="R1673" s="2">
        <v>265752</v>
      </c>
      <c r="S1673" s="35">
        <v>1.5521990427165176E-2</v>
      </c>
      <c r="T1673" t="s">
        <v>4388</v>
      </c>
      <c r="U1673" t="s">
        <v>4388</v>
      </c>
      <c r="V1673" s="5" t="s">
        <v>4390</v>
      </c>
      <c r="W1673" s="5">
        <v>0</v>
      </c>
      <c r="X1673" s="4">
        <v>3.2998307069842126E-3</v>
      </c>
      <c r="Y1673" s="6">
        <v>697</v>
      </c>
      <c r="Z1673" s="4">
        <v>-6.8271594096462433E-4</v>
      </c>
      <c r="AA1673" s="5">
        <v>713</v>
      </c>
      <c r="AC1673" s="16" t="str">
        <f t="shared" si="156"/>
        <v/>
      </c>
      <c r="AD1673" s="16" t="str">
        <f t="shared" si="157"/>
        <v/>
      </c>
      <c r="AE1673" s="16" t="str">
        <f t="shared" si="158"/>
        <v/>
      </c>
      <c r="AF1673" s="16" t="str">
        <f t="shared" si="159"/>
        <v/>
      </c>
      <c r="AG1673" s="16">
        <f t="shared" si="160"/>
        <v>1.8821821134149389E-2</v>
      </c>
      <c r="AH1673" s="16" t="str">
        <f t="shared" si="161"/>
        <v/>
      </c>
      <c r="AI1673" s="17" t="str">
        <f>IF('Peer Comparison Tool'!$D$11="NR","",IF($C1673='Peer Comparison Tool'!$D$9,COUNT('ALLL &lt;50B Database'!$AI$1:AI1672)+1,""))</f>
        <v/>
      </c>
    </row>
    <row r="1674" spans="1:35" x14ac:dyDescent="0.25">
      <c r="A1674" t="s">
        <v>1022</v>
      </c>
      <c r="B1674">
        <v>107570</v>
      </c>
      <c r="C1674" s="5" t="s">
        <v>1309</v>
      </c>
      <c r="D1674" s="5" t="s">
        <v>4390</v>
      </c>
      <c r="E1674" s="5" t="s">
        <v>4388</v>
      </c>
      <c r="F1674" s="2">
        <v>3665</v>
      </c>
      <c r="G1674" s="2">
        <v>405030</v>
      </c>
      <c r="H1674" s="2">
        <v>280285</v>
      </c>
      <c r="I1674" s="2">
        <v>38624</v>
      </c>
      <c r="J1674" s="2">
        <v>241661</v>
      </c>
      <c r="K1674" s="33">
        <v>1.5165872854949702E-2</v>
      </c>
      <c r="L1674" s="2">
        <v>3192</v>
      </c>
      <c r="M1674" s="2">
        <v>353875</v>
      </c>
      <c r="N1674" s="2">
        <v>256654</v>
      </c>
      <c r="O1674" s="33">
        <v>1.2436977409274743E-2</v>
      </c>
      <c r="P1674" s="2">
        <v>3444</v>
      </c>
      <c r="Q1674" s="2">
        <v>357807</v>
      </c>
      <c r="R1674" s="2">
        <v>255091</v>
      </c>
      <c r="S1674" s="35">
        <v>1.3501064326064032E-2</v>
      </c>
      <c r="T1674" t="s">
        <v>4388</v>
      </c>
      <c r="U1674" t="s">
        <v>4388</v>
      </c>
      <c r="V1674" s="5" t="s">
        <v>4390</v>
      </c>
      <c r="W1674" s="5">
        <v>0</v>
      </c>
      <c r="X1674" s="4">
        <v>1.6648085288856699E-3</v>
      </c>
      <c r="Y1674" s="6">
        <v>221</v>
      </c>
      <c r="Z1674" s="4">
        <v>1.0640869167892891E-3</v>
      </c>
      <c r="AA1674" s="5">
        <v>1554</v>
      </c>
      <c r="AC1674" s="16" t="str">
        <f t="shared" si="156"/>
        <v/>
      </c>
      <c r="AD1674" s="16" t="str">
        <f t="shared" si="157"/>
        <v/>
      </c>
      <c r="AE1674" s="16" t="str">
        <f t="shared" si="158"/>
        <v/>
      </c>
      <c r="AF1674" s="16" t="str">
        <f t="shared" si="159"/>
        <v/>
      </c>
      <c r="AG1674" s="16">
        <f t="shared" si="160"/>
        <v>1.5165872854949702E-2</v>
      </c>
      <c r="AH1674" s="16" t="str">
        <f t="shared" si="161"/>
        <v/>
      </c>
      <c r="AI1674" s="17" t="str">
        <f>IF('Peer Comparison Tool'!$D$11="NR","",IF($C1674='Peer Comparison Tool'!$D$9,COUNT('ALLL &lt;50B Database'!$AI$1:AI1673)+1,""))</f>
        <v/>
      </c>
    </row>
    <row r="1675" spans="1:35" x14ac:dyDescent="0.25">
      <c r="A1675" t="s">
        <v>3107</v>
      </c>
      <c r="B1675">
        <v>966722</v>
      </c>
      <c r="C1675" s="5" t="s">
        <v>3064</v>
      </c>
      <c r="D1675" s="5" t="s">
        <v>4390</v>
      </c>
      <c r="E1675" s="5" t="s">
        <v>4388</v>
      </c>
      <c r="F1675" s="2">
        <v>2668</v>
      </c>
      <c r="G1675" s="2">
        <v>404443</v>
      </c>
      <c r="H1675" s="2">
        <v>284009</v>
      </c>
      <c r="I1675" s="2">
        <v>13567</v>
      </c>
      <c r="J1675" s="2">
        <v>270442</v>
      </c>
      <c r="K1675" s="33">
        <v>9.8653315683214886E-3</v>
      </c>
      <c r="L1675" s="2">
        <v>2591</v>
      </c>
      <c r="M1675" s="2">
        <v>373148</v>
      </c>
      <c r="N1675" s="2">
        <v>264718</v>
      </c>
      <c r="O1675" s="33">
        <v>9.7877741596718009E-3</v>
      </c>
      <c r="P1675" s="2">
        <v>2619</v>
      </c>
      <c r="Q1675" s="2">
        <v>384570</v>
      </c>
      <c r="R1675" s="2">
        <v>266859</v>
      </c>
      <c r="S1675" s="35">
        <v>9.8141715287848631E-3</v>
      </c>
      <c r="T1675" t="s">
        <v>4388</v>
      </c>
      <c r="U1675" t="s">
        <v>4388</v>
      </c>
      <c r="V1675" s="5" t="s">
        <v>4390</v>
      </c>
      <c r="W1675" s="5">
        <v>0</v>
      </c>
      <c r="X1675" s="4">
        <v>5.1160039536625457E-5</v>
      </c>
      <c r="Y1675" s="6">
        <v>49</v>
      </c>
      <c r="Z1675" s="4">
        <v>2.6397369113062216E-5</v>
      </c>
      <c r="AA1675" s="5">
        <v>3820</v>
      </c>
      <c r="AC1675" s="16" t="str">
        <f t="shared" si="156"/>
        <v/>
      </c>
      <c r="AD1675" s="16" t="str">
        <f t="shared" si="157"/>
        <v/>
      </c>
      <c r="AE1675" s="16" t="str">
        <f t="shared" si="158"/>
        <v/>
      </c>
      <c r="AF1675" s="16" t="str">
        <f t="shared" si="159"/>
        <v/>
      </c>
      <c r="AG1675" s="16">
        <f t="shared" si="160"/>
        <v>9.8653315683214886E-3</v>
      </c>
      <c r="AH1675" s="16" t="str">
        <f t="shared" si="161"/>
        <v/>
      </c>
      <c r="AI1675" s="17" t="str">
        <f>IF('Peer Comparison Tool'!$D$11="NR","",IF($C1675='Peer Comparison Tool'!$D$9,COUNT('ALLL &lt;50B Database'!$AI$1:AI1674)+1,""))</f>
        <v/>
      </c>
    </row>
    <row r="1676" spans="1:35" x14ac:dyDescent="0.25">
      <c r="A1676" t="s">
        <v>2619</v>
      </c>
      <c r="B1676">
        <v>2483120</v>
      </c>
      <c r="C1676" s="5" t="s">
        <v>2604</v>
      </c>
      <c r="D1676" s="5" t="s">
        <v>4390</v>
      </c>
      <c r="E1676" s="5" t="s">
        <v>4388</v>
      </c>
      <c r="F1676" s="2">
        <v>4545</v>
      </c>
      <c r="G1676" s="2">
        <v>403506</v>
      </c>
      <c r="H1676" s="2">
        <v>280148</v>
      </c>
      <c r="I1676" s="2">
        <v>47369</v>
      </c>
      <c r="J1676" s="2">
        <v>232779</v>
      </c>
      <c r="K1676" s="33">
        <v>1.9524957148196357E-2</v>
      </c>
      <c r="L1676" s="2">
        <v>4122</v>
      </c>
      <c r="M1676" s="2">
        <v>329520</v>
      </c>
      <c r="N1676" s="2">
        <v>237340</v>
      </c>
      <c r="O1676" s="33">
        <v>1.7367489677256258E-2</v>
      </c>
      <c r="P1676" s="2">
        <v>4282</v>
      </c>
      <c r="Q1676" s="2">
        <v>341786</v>
      </c>
      <c r="R1676" s="2">
        <v>243760</v>
      </c>
      <c r="S1676" s="35">
        <v>1.7566458811946177E-2</v>
      </c>
      <c r="T1676" t="s">
        <v>4388</v>
      </c>
      <c r="U1676" t="s">
        <v>4388</v>
      </c>
      <c r="V1676" s="5" t="s">
        <v>4390</v>
      </c>
      <c r="W1676" s="5">
        <v>0</v>
      </c>
      <c r="X1676" s="4">
        <v>1.95849833625018E-3</v>
      </c>
      <c r="Y1676" s="6">
        <v>263</v>
      </c>
      <c r="Z1676" s="4">
        <v>1.9896913468991917E-4</v>
      </c>
      <c r="AA1676" s="5">
        <v>608</v>
      </c>
      <c r="AC1676" s="16" t="str">
        <f t="shared" si="156"/>
        <v/>
      </c>
      <c r="AD1676" s="16" t="str">
        <f t="shared" si="157"/>
        <v/>
      </c>
      <c r="AE1676" s="16" t="str">
        <f t="shared" si="158"/>
        <v/>
      </c>
      <c r="AF1676" s="16" t="str">
        <f t="shared" si="159"/>
        <v/>
      </c>
      <c r="AG1676" s="16">
        <f t="shared" si="160"/>
        <v>1.9524957148196357E-2</v>
      </c>
      <c r="AH1676" s="16" t="str">
        <f t="shared" si="161"/>
        <v/>
      </c>
      <c r="AI1676" s="17" t="str">
        <f>IF('Peer Comparison Tool'!$D$11="NR","",IF($C1676='Peer Comparison Tool'!$D$9,COUNT('ALLL &lt;50B Database'!$AI$1:AI1675)+1,""))</f>
        <v/>
      </c>
    </row>
    <row r="1677" spans="1:35" x14ac:dyDescent="0.25">
      <c r="A1677" t="s">
        <v>3027</v>
      </c>
      <c r="B1677">
        <v>2631323</v>
      </c>
      <c r="C1677" s="5" t="s">
        <v>2948</v>
      </c>
      <c r="D1677" s="5" t="s">
        <v>4387</v>
      </c>
      <c r="E1677" s="5" t="s">
        <v>4388</v>
      </c>
      <c r="F1677" s="2">
        <v>1680</v>
      </c>
      <c r="G1677" s="2">
        <v>403315</v>
      </c>
      <c r="H1677" s="2">
        <v>186220</v>
      </c>
      <c r="I1677" s="2">
        <v>30830</v>
      </c>
      <c r="J1677" s="2">
        <v>155390</v>
      </c>
      <c r="K1677" s="33">
        <v>1.0811506531951863E-2</v>
      </c>
      <c r="L1677" s="2">
        <v>1613</v>
      </c>
      <c r="M1677" s="2">
        <v>370949</v>
      </c>
      <c r="N1677" s="2">
        <v>160082</v>
      </c>
      <c r="O1677" s="33">
        <v>1.0076086005921966E-2</v>
      </c>
      <c r="P1677" s="2">
        <v>1704</v>
      </c>
      <c r="Q1677" s="2">
        <v>363995</v>
      </c>
      <c r="R1677" s="2">
        <v>159816</v>
      </c>
      <c r="S1677" s="35">
        <v>1.0662261600840967E-2</v>
      </c>
      <c r="T1677" t="s">
        <v>4388</v>
      </c>
      <c r="U1677" t="s">
        <v>4388</v>
      </c>
      <c r="V1677" s="5" t="s">
        <v>4387</v>
      </c>
      <c r="W1677" s="5">
        <v>0</v>
      </c>
      <c r="X1677" s="4">
        <v>1.4924493111089648E-4</v>
      </c>
      <c r="Y1677" s="6">
        <v>-24</v>
      </c>
      <c r="Z1677" s="4">
        <v>5.8617559491900076E-4</v>
      </c>
      <c r="AA1677" s="5">
        <v>3458</v>
      </c>
      <c r="AC1677" s="16" t="str">
        <f t="shared" si="156"/>
        <v/>
      </c>
      <c r="AD1677" s="16" t="str">
        <f t="shared" si="157"/>
        <v/>
      </c>
      <c r="AE1677" s="16" t="str">
        <f t="shared" si="158"/>
        <v/>
      </c>
      <c r="AF1677" s="16" t="str">
        <f t="shared" si="159"/>
        <v/>
      </c>
      <c r="AG1677" s="16">
        <f t="shared" si="160"/>
        <v>1.0811506531951863E-2</v>
      </c>
      <c r="AH1677" s="16" t="str">
        <f t="shared" si="161"/>
        <v/>
      </c>
      <c r="AI1677" s="17" t="str">
        <f>IF('Peer Comparison Tool'!$D$11="NR","",IF($C1677='Peer Comparison Tool'!$D$9,COUNT('ALLL &lt;50B Database'!$AI$1:AI1676)+1,""))</f>
        <v/>
      </c>
    </row>
    <row r="1678" spans="1:35" x14ac:dyDescent="0.25">
      <c r="A1678" t="s">
        <v>3455</v>
      </c>
      <c r="B1678">
        <v>291611</v>
      </c>
      <c r="C1678" s="5" t="s">
        <v>3374</v>
      </c>
      <c r="D1678" s="5" t="s">
        <v>4390</v>
      </c>
      <c r="E1678" s="5" t="s">
        <v>4388</v>
      </c>
      <c r="F1678" s="2">
        <v>3311</v>
      </c>
      <c r="G1678" s="2">
        <v>403309</v>
      </c>
      <c r="H1678" s="2">
        <v>236160</v>
      </c>
      <c r="I1678" s="2">
        <v>1291</v>
      </c>
      <c r="J1678" s="2">
        <v>234869</v>
      </c>
      <c r="K1678" s="33">
        <v>1.4097220152510548E-2</v>
      </c>
      <c r="L1678" s="2">
        <v>3225</v>
      </c>
      <c r="M1678" s="2">
        <v>388807</v>
      </c>
      <c r="N1678" s="2">
        <v>238385</v>
      </c>
      <c r="O1678" s="33">
        <v>1.3528535771965519E-2</v>
      </c>
      <c r="P1678" s="2">
        <v>3257</v>
      </c>
      <c r="Q1678" s="2">
        <v>380765</v>
      </c>
      <c r="R1678" s="2">
        <v>237748</v>
      </c>
      <c r="S1678" s="35">
        <v>1.369937917458822E-2</v>
      </c>
      <c r="T1678" t="s">
        <v>4388</v>
      </c>
      <c r="U1678" t="s">
        <v>4388</v>
      </c>
      <c r="V1678" s="5" t="s">
        <v>4390</v>
      </c>
      <c r="W1678" s="5">
        <v>0</v>
      </c>
      <c r="X1678" s="4">
        <v>3.9784097792232818E-4</v>
      </c>
      <c r="Y1678" s="6">
        <v>54</v>
      </c>
      <c r="Z1678" s="4">
        <v>1.7084340262270119E-4</v>
      </c>
      <c r="AA1678" s="5">
        <v>1943</v>
      </c>
      <c r="AC1678" s="16" t="str">
        <f t="shared" si="156"/>
        <v/>
      </c>
      <c r="AD1678" s="16" t="str">
        <f t="shared" si="157"/>
        <v/>
      </c>
      <c r="AE1678" s="16" t="str">
        <f t="shared" si="158"/>
        <v/>
      </c>
      <c r="AF1678" s="16" t="str">
        <f t="shared" si="159"/>
        <v/>
      </c>
      <c r="AG1678" s="16">
        <f t="shared" si="160"/>
        <v>1.4097220152510548E-2</v>
      </c>
      <c r="AH1678" s="16" t="str">
        <f t="shared" si="161"/>
        <v/>
      </c>
      <c r="AI1678" s="17" t="str">
        <f>IF('Peer Comparison Tool'!$D$11="NR","",IF($C1678='Peer Comparison Tool'!$D$9,COUNT('ALLL &lt;50B Database'!$AI$1:AI1677)+1,""))</f>
        <v/>
      </c>
    </row>
    <row r="1679" spans="1:35" x14ac:dyDescent="0.25">
      <c r="A1679" t="s">
        <v>3253</v>
      </c>
      <c r="B1679">
        <v>294751</v>
      </c>
      <c r="C1679" s="5" t="s">
        <v>3209</v>
      </c>
      <c r="D1679" s="5" t="s">
        <v>4387</v>
      </c>
      <c r="E1679" s="5" t="s">
        <v>4388</v>
      </c>
      <c r="F1679" s="2">
        <v>4369</v>
      </c>
      <c r="G1679" s="2">
        <v>402550</v>
      </c>
      <c r="H1679" s="2">
        <v>235289</v>
      </c>
      <c r="I1679" s="2">
        <v>12285</v>
      </c>
      <c r="J1679" s="2">
        <v>223004</v>
      </c>
      <c r="K1679" s="33">
        <v>1.9591576832702552E-2</v>
      </c>
      <c r="L1679" s="2">
        <v>4122</v>
      </c>
      <c r="M1679" s="2">
        <v>343994</v>
      </c>
      <c r="N1679" s="2">
        <v>213102</v>
      </c>
      <c r="O1679" s="33">
        <v>1.9342849902863418E-2</v>
      </c>
      <c r="P1679" s="2">
        <v>4178</v>
      </c>
      <c r="Q1679" s="2">
        <v>360461</v>
      </c>
      <c r="R1679" s="2">
        <v>216028</v>
      </c>
      <c r="S1679" s="35">
        <v>1.9340085544466458E-2</v>
      </c>
      <c r="T1679" t="s">
        <v>4388</v>
      </c>
      <c r="U1679" t="s">
        <v>4388</v>
      </c>
      <c r="V1679" s="5" t="s">
        <v>4387</v>
      </c>
      <c r="W1679" s="5">
        <v>0</v>
      </c>
      <c r="X1679" s="4">
        <v>2.5149128823609423E-4</v>
      </c>
      <c r="Y1679" s="6">
        <v>191</v>
      </c>
      <c r="Z1679" s="4">
        <v>-2.7643583969602648E-6</v>
      </c>
      <c r="AA1679" s="5">
        <v>602</v>
      </c>
      <c r="AC1679" s="16" t="str">
        <f t="shared" si="156"/>
        <v/>
      </c>
      <c r="AD1679" s="16" t="str">
        <f t="shared" si="157"/>
        <v/>
      </c>
      <c r="AE1679" s="16" t="str">
        <f t="shared" si="158"/>
        <v/>
      </c>
      <c r="AF1679" s="16" t="str">
        <f t="shared" si="159"/>
        <v/>
      </c>
      <c r="AG1679" s="16">
        <f t="shared" si="160"/>
        <v>1.9591576832702552E-2</v>
      </c>
      <c r="AH1679" s="16" t="str">
        <f t="shared" si="161"/>
        <v/>
      </c>
      <c r="AI1679" s="17" t="str">
        <f>IF('Peer Comparison Tool'!$D$11="NR","",IF($C1679='Peer Comparison Tool'!$D$9,COUNT('ALLL &lt;50B Database'!$AI$1:AI1678)+1,""))</f>
        <v/>
      </c>
    </row>
    <row r="1680" spans="1:35" x14ac:dyDescent="0.25">
      <c r="A1680" t="s">
        <v>667</v>
      </c>
      <c r="B1680">
        <v>70638</v>
      </c>
      <c r="C1680" s="5" t="s">
        <v>2519</v>
      </c>
      <c r="D1680" s="5" t="s">
        <v>4390</v>
      </c>
      <c r="E1680" s="5" t="s">
        <v>4388</v>
      </c>
      <c r="F1680" s="2">
        <v>3400</v>
      </c>
      <c r="G1680" s="2">
        <v>402287</v>
      </c>
      <c r="H1680" s="2">
        <v>316760</v>
      </c>
      <c r="I1680" s="2">
        <v>86886</v>
      </c>
      <c r="J1680" s="2">
        <v>229874</v>
      </c>
      <c r="K1680" s="33">
        <v>1.4790711433219937E-2</v>
      </c>
      <c r="L1680" s="2">
        <v>3120</v>
      </c>
      <c r="M1680" s="2">
        <v>309299</v>
      </c>
      <c r="N1680" s="2">
        <v>240277</v>
      </c>
      <c r="O1680" s="33">
        <v>1.2985013130678342E-2</v>
      </c>
      <c r="P1680" s="2">
        <v>3107</v>
      </c>
      <c r="Q1680" s="2">
        <v>312516</v>
      </c>
      <c r="R1680" s="2">
        <v>238355</v>
      </c>
      <c r="S1680" s="35">
        <v>1.3035178620125444E-2</v>
      </c>
      <c r="T1680" t="s">
        <v>4388</v>
      </c>
      <c r="U1680" t="s">
        <v>4388</v>
      </c>
      <c r="V1680" s="5" t="s">
        <v>4390</v>
      </c>
      <c r="W1680" s="5">
        <v>0</v>
      </c>
      <c r="X1680" s="4">
        <v>1.7555328130944934E-3</v>
      </c>
      <c r="Y1680" s="6">
        <v>293</v>
      </c>
      <c r="Z1680" s="4">
        <v>5.0165489447102224E-5</v>
      </c>
      <c r="AA1680" s="5">
        <v>1672</v>
      </c>
      <c r="AC1680" s="16" t="str">
        <f t="shared" si="156"/>
        <v/>
      </c>
      <c r="AD1680" s="16" t="str">
        <f t="shared" si="157"/>
        <v/>
      </c>
      <c r="AE1680" s="16" t="str">
        <f t="shared" si="158"/>
        <v/>
      </c>
      <c r="AF1680" s="16" t="str">
        <f t="shared" si="159"/>
        <v/>
      </c>
      <c r="AG1680" s="16">
        <f t="shared" si="160"/>
        <v>1.4790711433219937E-2</v>
      </c>
      <c r="AH1680" s="16" t="str">
        <f t="shared" si="161"/>
        <v/>
      </c>
      <c r="AI1680" s="17" t="str">
        <f>IF('Peer Comparison Tool'!$D$11="NR","",IF($C1680='Peer Comparison Tool'!$D$9,COUNT('ALLL &lt;50B Database'!$AI$1:AI1679)+1,""))</f>
        <v/>
      </c>
    </row>
    <row r="1681" spans="1:35" x14ac:dyDescent="0.25">
      <c r="A1681" t="s">
        <v>141</v>
      </c>
      <c r="B1681">
        <v>458544</v>
      </c>
      <c r="C1681" s="5" t="s">
        <v>113</v>
      </c>
      <c r="D1681" s="5" t="s">
        <v>4390</v>
      </c>
      <c r="E1681" s="5" t="s">
        <v>4388</v>
      </c>
      <c r="F1681" s="2">
        <v>4056</v>
      </c>
      <c r="G1681" s="2">
        <v>401951</v>
      </c>
      <c r="H1681" s="2">
        <v>336320</v>
      </c>
      <c r="I1681" s="2">
        <v>19904</v>
      </c>
      <c r="J1681" s="2">
        <v>316416</v>
      </c>
      <c r="K1681" s="33">
        <v>1.2818567961165048E-2</v>
      </c>
      <c r="L1681" s="2">
        <v>2738</v>
      </c>
      <c r="M1681" s="2">
        <v>364497</v>
      </c>
      <c r="N1681" s="2">
        <v>312679</v>
      </c>
      <c r="O1681" s="33">
        <v>8.7565842285538837E-3</v>
      </c>
      <c r="P1681" s="2">
        <v>2839</v>
      </c>
      <c r="Q1681" s="2">
        <v>370477</v>
      </c>
      <c r="R1681" s="2">
        <v>322104</v>
      </c>
      <c r="S1681" s="35">
        <v>8.8139234532945889E-3</v>
      </c>
      <c r="T1681" t="s">
        <v>4388</v>
      </c>
      <c r="U1681" t="s">
        <v>4388</v>
      </c>
      <c r="V1681" s="5" t="s">
        <v>4390</v>
      </c>
      <c r="W1681" s="5">
        <v>0</v>
      </c>
      <c r="X1681" s="4">
        <v>4.0046445078704591E-3</v>
      </c>
      <c r="Y1681" s="6">
        <v>1217</v>
      </c>
      <c r="Z1681" s="4">
        <v>5.7339224740705214E-5</v>
      </c>
      <c r="AA1681" s="5">
        <v>2541</v>
      </c>
      <c r="AC1681" s="16" t="str">
        <f t="shared" si="156"/>
        <v/>
      </c>
      <c r="AD1681" s="16" t="str">
        <f t="shared" si="157"/>
        <v/>
      </c>
      <c r="AE1681" s="16" t="str">
        <f t="shared" si="158"/>
        <v/>
      </c>
      <c r="AF1681" s="16" t="str">
        <f t="shared" si="159"/>
        <v/>
      </c>
      <c r="AG1681" s="16">
        <f t="shared" si="160"/>
        <v>1.2818567961165048E-2</v>
      </c>
      <c r="AH1681" s="16" t="str">
        <f t="shared" si="161"/>
        <v/>
      </c>
      <c r="AI1681" s="17" t="str">
        <f>IF('Peer Comparison Tool'!$D$11="NR","",IF($C1681='Peer Comparison Tool'!$D$9,COUNT('ALLL &lt;50B Database'!$AI$1:AI1680)+1,""))</f>
        <v/>
      </c>
    </row>
    <row r="1682" spans="1:35" x14ac:dyDescent="0.25">
      <c r="A1682" t="s">
        <v>2365</v>
      </c>
      <c r="B1682">
        <v>579140</v>
      </c>
      <c r="C1682" s="5" t="s">
        <v>2299</v>
      </c>
      <c r="D1682" s="5" t="s">
        <v>4390</v>
      </c>
      <c r="E1682" s="5" t="s">
        <v>4388</v>
      </c>
      <c r="F1682" s="2">
        <v>2748</v>
      </c>
      <c r="G1682" s="2">
        <v>401505</v>
      </c>
      <c r="H1682" s="2">
        <v>286230</v>
      </c>
      <c r="I1682" s="2">
        <v>4436</v>
      </c>
      <c r="J1682" s="2">
        <v>281794</v>
      </c>
      <c r="K1682" s="33">
        <v>9.7518045096772824E-3</v>
      </c>
      <c r="L1682" s="2">
        <v>2572</v>
      </c>
      <c r="M1682" s="2">
        <v>374290</v>
      </c>
      <c r="N1682" s="2">
        <v>265625</v>
      </c>
      <c r="O1682" s="33">
        <v>9.6828235294117646E-3</v>
      </c>
      <c r="P1682" s="2">
        <v>2687</v>
      </c>
      <c r="Q1682" s="2">
        <v>380969</v>
      </c>
      <c r="R1682" s="2">
        <v>275485</v>
      </c>
      <c r="S1682" s="35">
        <v>9.7537070983901124E-3</v>
      </c>
      <c r="T1682" t="s">
        <v>4388</v>
      </c>
      <c r="U1682" t="s">
        <v>4388</v>
      </c>
      <c r="V1682" s="5" t="s">
        <v>4390</v>
      </c>
      <c r="W1682" s="5">
        <v>0</v>
      </c>
      <c r="X1682" s="4">
        <v>-1.9025887128300278E-6</v>
      </c>
      <c r="Y1682" s="6">
        <v>61</v>
      </c>
      <c r="Z1682" s="4">
        <v>7.0883568978347827E-5</v>
      </c>
      <c r="AA1682" s="5">
        <v>3861</v>
      </c>
      <c r="AC1682" s="16" t="str">
        <f t="shared" si="156"/>
        <v/>
      </c>
      <c r="AD1682" s="16" t="str">
        <f t="shared" si="157"/>
        <v/>
      </c>
      <c r="AE1682" s="16" t="str">
        <f t="shared" si="158"/>
        <v/>
      </c>
      <c r="AF1682" s="16" t="str">
        <f t="shared" si="159"/>
        <v/>
      </c>
      <c r="AG1682" s="16">
        <f t="shared" si="160"/>
        <v>9.7518045096772824E-3</v>
      </c>
      <c r="AH1682" s="16" t="str">
        <f t="shared" si="161"/>
        <v/>
      </c>
      <c r="AI1682" s="17" t="str">
        <f>IF('Peer Comparison Tool'!$D$11="NR","",IF($C1682='Peer Comparison Tool'!$D$9,COUNT('ALLL &lt;50B Database'!$AI$1:AI1681)+1,""))</f>
        <v/>
      </c>
    </row>
    <row r="1683" spans="1:35" x14ac:dyDescent="0.25">
      <c r="A1683" t="s">
        <v>523</v>
      </c>
      <c r="B1683">
        <v>481430</v>
      </c>
      <c r="C1683" s="5" t="s">
        <v>462</v>
      </c>
      <c r="D1683" s="5" t="s">
        <v>4390</v>
      </c>
      <c r="E1683" s="5" t="s">
        <v>4388</v>
      </c>
      <c r="F1683" s="2">
        <v>2212</v>
      </c>
      <c r="G1683" s="2">
        <v>401405</v>
      </c>
      <c r="H1683" s="2">
        <v>283306</v>
      </c>
      <c r="I1683" s="2">
        <v>68505</v>
      </c>
      <c r="J1683" s="2">
        <v>214801</v>
      </c>
      <c r="K1683" s="33">
        <v>1.0297903641044501E-2</v>
      </c>
      <c r="L1683" s="2">
        <v>2212</v>
      </c>
      <c r="M1683" s="2">
        <v>304993</v>
      </c>
      <c r="N1683" s="2">
        <v>220141</v>
      </c>
      <c r="O1683" s="33">
        <v>1.0048105532363349E-2</v>
      </c>
      <c r="P1683" s="2">
        <v>2212</v>
      </c>
      <c r="Q1683" s="2">
        <v>322638</v>
      </c>
      <c r="R1683" s="2">
        <v>214570</v>
      </c>
      <c r="S1683" s="35">
        <v>1.0308990073169594E-2</v>
      </c>
      <c r="T1683" t="s">
        <v>4388</v>
      </c>
      <c r="U1683" t="s">
        <v>4388</v>
      </c>
      <c r="V1683" s="5" t="s">
        <v>4390</v>
      </c>
      <c r="W1683" s="5">
        <v>0</v>
      </c>
      <c r="X1683" s="4">
        <v>-1.1086432125093082E-5</v>
      </c>
      <c r="Y1683" s="6">
        <v>0</v>
      </c>
      <c r="Z1683" s="4">
        <v>2.6088454080624469E-4</v>
      </c>
      <c r="AA1683" s="5">
        <v>3672</v>
      </c>
      <c r="AC1683" s="16" t="str">
        <f t="shared" si="156"/>
        <v/>
      </c>
      <c r="AD1683" s="16" t="str">
        <f t="shared" si="157"/>
        <v/>
      </c>
      <c r="AE1683" s="16" t="str">
        <f t="shared" si="158"/>
        <v/>
      </c>
      <c r="AF1683" s="16" t="str">
        <f t="shared" si="159"/>
        <v/>
      </c>
      <c r="AG1683" s="16">
        <f t="shared" si="160"/>
        <v>1.0297903641044501E-2</v>
      </c>
      <c r="AH1683" s="16" t="str">
        <f t="shared" si="161"/>
        <v/>
      </c>
      <c r="AI1683" s="17">
        <f>IF('Peer Comparison Tool'!$D$11="NR","",IF($C1683='Peer Comparison Tool'!$D$9,COUNT('ALLL &lt;50B Database'!$AI$1:AI1682)+1,""))</f>
        <v>53</v>
      </c>
    </row>
    <row r="1684" spans="1:35" x14ac:dyDescent="0.25">
      <c r="A1684" t="s">
        <v>1028</v>
      </c>
      <c r="B1684">
        <v>3593307</v>
      </c>
      <c r="C1684" s="5" t="s">
        <v>926</v>
      </c>
      <c r="D1684" s="5" t="s">
        <v>4390</v>
      </c>
      <c r="E1684" s="5" t="s">
        <v>4388</v>
      </c>
      <c r="F1684" s="2">
        <v>11998</v>
      </c>
      <c r="G1684" s="2">
        <v>401377</v>
      </c>
      <c r="H1684" s="2">
        <v>274340</v>
      </c>
      <c r="I1684" s="2">
        <v>15530</v>
      </c>
      <c r="J1684" s="2">
        <v>258810</v>
      </c>
      <c r="K1684" s="33">
        <v>4.6358332367373752E-2</v>
      </c>
      <c r="L1684" s="2">
        <v>11601</v>
      </c>
      <c r="M1684" s="2">
        <v>379821</v>
      </c>
      <c r="N1684" s="2">
        <v>265899</v>
      </c>
      <c r="O1684" s="33">
        <v>4.3629347985513295E-2</v>
      </c>
      <c r="P1684" s="2">
        <v>11398</v>
      </c>
      <c r="Q1684" s="2">
        <v>370790</v>
      </c>
      <c r="R1684" s="2">
        <v>269257</v>
      </c>
      <c r="S1684" s="35">
        <v>4.2331304292924601E-2</v>
      </c>
      <c r="T1684" t="s">
        <v>4388</v>
      </c>
      <c r="U1684" t="s">
        <v>4388</v>
      </c>
      <c r="V1684" s="5" t="s">
        <v>4390</v>
      </c>
      <c r="W1684" s="5">
        <v>0</v>
      </c>
      <c r="X1684" s="4">
        <v>4.0270280744491502E-3</v>
      </c>
      <c r="Y1684" s="6">
        <v>600</v>
      </c>
      <c r="Z1684" s="4">
        <v>-1.2980436925886935E-3</v>
      </c>
      <c r="AA1684" s="5">
        <v>45</v>
      </c>
      <c r="AC1684" s="16" t="str">
        <f t="shared" si="156"/>
        <v/>
      </c>
      <c r="AD1684" s="16" t="str">
        <f t="shared" si="157"/>
        <v/>
      </c>
      <c r="AE1684" s="16" t="str">
        <f t="shared" si="158"/>
        <v/>
      </c>
      <c r="AF1684" s="16" t="str">
        <f t="shared" si="159"/>
        <v/>
      </c>
      <c r="AG1684" s="16">
        <f t="shared" si="160"/>
        <v>4.6358332367373752E-2</v>
      </c>
      <c r="AH1684" s="16" t="str">
        <f t="shared" si="161"/>
        <v/>
      </c>
      <c r="AI1684" s="17" t="str">
        <f>IF('Peer Comparison Tool'!$D$11="NR","",IF($C1684='Peer Comparison Tool'!$D$9,COUNT('ALLL &lt;50B Database'!$AI$1:AI1683)+1,""))</f>
        <v/>
      </c>
    </row>
    <row r="1685" spans="1:35" x14ac:dyDescent="0.25">
      <c r="A1685" t="s">
        <v>860</v>
      </c>
      <c r="B1685">
        <v>58636</v>
      </c>
      <c r="C1685" s="5" t="s">
        <v>2519</v>
      </c>
      <c r="D1685" s="5" t="s">
        <v>4390</v>
      </c>
      <c r="E1685" s="5" t="s">
        <v>4388</v>
      </c>
      <c r="F1685" s="2">
        <v>3406</v>
      </c>
      <c r="G1685" s="2">
        <v>401028</v>
      </c>
      <c r="H1685" s="2">
        <v>248173</v>
      </c>
      <c r="I1685" s="2">
        <v>20165</v>
      </c>
      <c r="J1685" s="2">
        <v>228008</v>
      </c>
      <c r="K1685" s="33">
        <v>1.4938072348338655E-2</v>
      </c>
      <c r="L1685" s="2">
        <v>3302</v>
      </c>
      <c r="M1685" s="2">
        <v>333115</v>
      </c>
      <c r="N1685" s="2">
        <v>223837</v>
      </c>
      <c r="O1685" s="33">
        <v>1.4751806001688728E-2</v>
      </c>
      <c r="P1685" s="2">
        <v>3150</v>
      </c>
      <c r="Q1685" s="2">
        <v>348366</v>
      </c>
      <c r="R1685" s="2">
        <v>223437</v>
      </c>
      <c r="S1685" s="35">
        <v>1.4097933645725641E-2</v>
      </c>
      <c r="T1685" t="s">
        <v>4388</v>
      </c>
      <c r="U1685" t="s">
        <v>4388</v>
      </c>
      <c r="V1685" s="5" t="s">
        <v>4390</v>
      </c>
      <c r="W1685" s="5">
        <v>0</v>
      </c>
      <c r="X1685" s="4">
        <v>8.401387026130136E-4</v>
      </c>
      <c r="Y1685" s="6">
        <v>256</v>
      </c>
      <c r="Z1685" s="4">
        <v>-6.5387235596308692E-4</v>
      </c>
      <c r="AA1685" s="5">
        <v>1634</v>
      </c>
      <c r="AC1685" s="16" t="str">
        <f t="shared" si="156"/>
        <v/>
      </c>
      <c r="AD1685" s="16" t="str">
        <f t="shared" si="157"/>
        <v/>
      </c>
      <c r="AE1685" s="16" t="str">
        <f t="shared" si="158"/>
        <v/>
      </c>
      <c r="AF1685" s="16" t="str">
        <f t="shared" si="159"/>
        <v/>
      </c>
      <c r="AG1685" s="16">
        <f t="shared" si="160"/>
        <v>1.4938072348338655E-2</v>
      </c>
      <c r="AH1685" s="16" t="str">
        <f t="shared" si="161"/>
        <v/>
      </c>
      <c r="AI1685" s="17" t="str">
        <f>IF('Peer Comparison Tool'!$D$11="NR","",IF($C1685='Peer Comparison Tool'!$D$9,COUNT('ALLL &lt;50B Database'!$AI$1:AI1684)+1,""))</f>
        <v/>
      </c>
    </row>
    <row r="1686" spans="1:35" x14ac:dyDescent="0.25">
      <c r="A1686" t="s">
        <v>1924</v>
      </c>
      <c r="B1686">
        <v>746223</v>
      </c>
      <c r="C1686" s="5" t="s">
        <v>1902</v>
      </c>
      <c r="D1686" s="5" t="s">
        <v>4390</v>
      </c>
      <c r="E1686" s="5" t="s">
        <v>4388</v>
      </c>
      <c r="F1686" s="2">
        <v>2183</v>
      </c>
      <c r="G1686" s="2">
        <v>400384</v>
      </c>
      <c r="H1686" s="2">
        <v>282828</v>
      </c>
      <c r="I1686" s="2">
        <v>24078</v>
      </c>
      <c r="J1686" s="2">
        <v>258750</v>
      </c>
      <c r="K1686" s="33">
        <v>8.4367149758454111E-3</v>
      </c>
      <c r="L1686" s="2">
        <v>1915</v>
      </c>
      <c r="M1686" s="2">
        <v>374480</v>
      </c>
      <c r="N1686" s="2">
        <v>250521</v>
      </c>
      <c r="O1686" s="33">
        <v>7.6440697586230297E-3</v>
      </c>
      <c r="P1686" s="2">
        <v>2183</v>
      </c>
      <c r="Q1686" s="2">
        <v>377321</v>
      </c>
      <c r="R1686" s="2">
        <v>248870</v>
      </c>
      <c r="S1686" s="35">
        <v>8.7716478482741996E-3</v>
      </c>
      <c r="T1686" t="s">
        <v>4388</v>
      </c>
      <c r="U1686" t="s">
        <v>4388</v>
      </c>
      <c r="V1686" s="5" t="s">
        <v>4390</v>
      </c>
      <c r="W1686" s="5">
        <v>0</v>
      </c>
      <c r="X1686" s="4">
        <v>-3.3493287242878853E-4</v>
      </c>
      <c r="Y1686" s="6">
        <v>0</v>
      </c>
      <c r="Z1686" s="4">
        <v>1.1275780896511699E-3</v>
      </c>
      <c r="AA1686" s="5">
        <v>4218</v>
      </c>
      <c r="AC1686" s="16" t="str">
        <f t="shared" si="156"/>
        <v/>
      </c>
      <c r="AD1686" s="16" t="str">
        <f t="shared" si="157"/>
        <v/>
      </c>
      <c r="AE1686" s="16" t="str">
        <f t="shared" si="158"/>
        <v/>
      </c>
      <c r="AF1686" s="16" t="str">
        <f t="shared" si="159"/>
        <v/>
      </c>
      <c r="AG1686" s="16">
        <f t="shared" si="160"/>
        <v>8.4367149758454111E-3</v>
      </c>
      <c r="AH1686" s="16" t="str">
        <f t="shared" si="161"/>
        <v/>
      </c>
      <c r="AI1686" s="17" t="str">
        <f>IF('Peer Comparison Tool'!$D$11="NR","",IF($C1686='Peer Comparison Tool'!$D$9,COUNT('ALLL &lt;50B Database'!$AI$1:AI1685)+1,""))</f>
        <v/>
      </c>
    </row>
    <row r="1687" spans="1:35" x14ac:dyDescent="0.25">
      <c r="A1687" t="s">
        <v>3026</v>
      </c>
      <c r="B1687">
        <v>126012</v>
      </c>
      <c r="C1687" s="5" t="s">
        <v>2948</v>
      </c>
      <c r="D1687" s="5" t="s">
        <v>4390</v>
      </c>
      <c r="E1687" s="5" t="s">
        <v>4388</v>
      </c>
      <c r="F1687" s="2">
        <v>4460</v>
      </c>
      <c r="G1687" s="2">
        <v>399979</v>
      </c>
      <c r="H1687" s="2">
        <v>288236</v>
      </c>
      <c r="I1687" s="2">
        <v>25397</v>
      </c>
      <c r="J1687" s="2">
        <v>262839</v>
      </c>
      <c r="K1687" s="33">
        <v>1.6968562504042398E-2</v>
      </c>
      <c r="L1687" s="2">
        <v>4090</v>
      </c>
      <c r="M1687" s="2">
        <v>362334</v>
      </c>
      <c r="N1687" s="2">
        <v>258692</v>
      </c>
      <c r="O1687" s="33">
        <v>1.5810307237950922E-2</v>
      </c>
      <c r="P1687" s="2">
        <v>4174</v>
      </c>
      <c r="Q1687" s="2">
        <v>372074</v>
      </c>
      <c r="R1687" s="2">
        <v>267425</v>
      </c>
      <c r="S1687" s="35">
        <v>1.5608114424605029E-2</v>
      </c>
      <c r="T1687" t="s">
        <v>4388</v>
      </c>
      <c r="U1687" t="s">
        <v>4388</v>
      </c>
      <c r="V1687" s="5" t="s">
        <v>4390</v>
      </c>
      <c r="W1687" s="5">
        <v>0</v>
      </c>
      <c r="X1687" s="4">
        <v>1.3604480794373684E-3</v>
      </c>
      <c r="Y1687" s="6">
        <v>286</v>
      </c>
      <c r="Z1687" s="4">
        <v>-2.0219281334589272E-4</v>
      </c>
      <c r="AA1687" s="5">
        <v>1048</v>
      </c>
      <c r="AC1687" s="16" t="str">
        <f t="shared" si="156"/>
        <v/>
      </c>
      <c r="AD1687" s="16" t="str">
        <f t="shared" si="157"/>
        <v/>
      </c>
      <c r="AE1687" s="16" t="str">
        <f t="shared" si="158"/>
        <v/>
      </c>
      <c r="AF1687" s="16" t="str">
        <f t="shared" si="159"/>
        <v/>
      </c>
      <c r="AG1687" s="16">
        <f t="shared" si="160"/>
        <v>1.6968562504042398E-2</v>
      </c>
      <c r="AH1687" s="16" t="str">
        <f t="shared" si="161"/>
        <v/>
      </c>
      <c r="AI1687" s="17" t="str">
        <f>IF('Peer Comparison Tool'!$D$11="NR","",IF($C1687='Peer Comparison Tool'!$D$9,COUNT('ALLL &lt;50B Database'!$AI$1:AI1686)+1,""))</f>
        <v/>
      </c>
    </row>
    <row r="1688" spans="1:35" x14ac:dyDescent="0.25">
      <c r="A1688" t="s">
        <v>1024</v>
      </c>
      <c r="B1688">
        <v>823133</v>
      </c>
      <c r="C1688" s="5" t="s">
        <v>926</v>
      </c>
      <c r="D1688" s="5" t="s">
        <v>4390</v>
      </c>
      <c r="E1688" s="5" t="s">
        <v>4388</v>
      </c>
      <c r="F1688" s="2">
        <v>2242</v>
      </c>
      <c r="G1688" s="2">
        <v>399848</v>
      </c>
      <c r="H1688" s="2">
        <v>156335</v>
      </c>
      <c r="I1688" s="2">
        <v>6254</v>
      </c>
      <c r="J1688" s="2">
        <v>150081</v>
      </c>
      <c r="K1688" s="33">
        <v>1.4938599822762374E-2</v>
      </c>
      <c r="L1688" s="2">
        <v>2976</v>
      </c>
      <c r="M1688" s="2">
        <v>369265</v>
      </c>
      <c r="N1688" s="2">
        <v>157447</v>
      </c>
      <c r="O1688" s="33">
        <v>1.8901598633190853E-2</v>
      </c>
      <c r="P1688" s="2">
        <v>2666</v>
      </c>
      <c r="Q1688" s="2">
        <v>376015</v>
      </c>
      <c r="R1688" s="2">
        <v>155926</v>
      </c>
      <c r="S1688" s="35">
        <v>1.7097854110283084E-2</v>
      </c>
      <c r="T1688" t="s">
        <v>4388</v>
      </c>
      <c r="U1688" t="s">
        <v>4388</v>
      </c>
      <c r="V1688" s="5" t="s">
        <v>4390</v>
      </c>
      <c r="W1688" s="5">
        <v>0</v>
      </c>
      <c r="X1688" s="4">
        <v>-2.1592542875207097E-3</v>
      </c>
      <c r="Y1688" s="6">
        <v>-424</v>
      </c>
      <c r="Z1688" s="4">
        <v>-1.8037445229077687E-3</v>
      </c>
      <c r="AA1688" s="5">
        <v>1633</v>
      </c>
      <c r="AC1688" s="16" t="str">
        <f t="shared" si="156"/>
        <v/>
      </c>
      <c r="AD1688" s="16" t="str">
        <f t="shared" si="157"/>
        <v/>
      </c>
      <c r="AE1688" s="16" t="str">
        <f t="shared" si="158"/>
        <v/>
      </c>
      <c r="AF1688" s="16" t="str">
        <f t="shared" si="159"/>
        <v/>
      </c>
      <c r="AG1688" s="16">
        <f t="shared" si="160"/>
        <v>1.4938599822762374E-2</v>
      </c>
      <c r="AH1688" s="16" t="str">
        <f t="shared" si="161"/>
        <v/>
      </c>
      <c r="AI1688" s="17" t="str">
        <f>IF('Peer Comparison Tool'!$D$11="NR","",IF($C1688='Peer Comparison Tool'!$D$9,COUNT('ALLL &lt;50B Database'!$AI$1:AI1687)+1,""))</f>
        <v/>
      </c>
    </row>
    <row r="1689" spans="1:35" x14ac:dyDescent="0.25">
      <c r="A1689" t="s">
        <v>1414</v>
      </c>
      <c r="B1689">
        <v>997052</v>
      </c>
      <c r="C1689" s="5" t="s">
        <v>3209</v>
      </c>
      <c r="D1689" s="5" t="s">
        <v>4390</v>
      </c>
      <c r="E1689" s="5" t="s">
        <v>4388</v>
      </c>
      <c r="F1689" s="2">
        <v>3876</v>
      </c>
      <c r="G1689" s="2">
        <v>399827</v>
      </c>
      <c r="H1689" s="2">
        <v>344436</v>
      </c>
      <c r="I1689" s="2">
        <v>34052</v>
      </c>
      <c r="J1689" s="2">
        <v>310384</v>
      </c>
      <c r="K1689" s="33">
        <v>1.2487757100881489E-2</v>
      </c>
      <c r="L1689" s="2">
        <v>3516</v>
      </c>
      <c r="M1689" s="2">
        <v>353711</v>
      </c>
      <c r="N1689" s="2">
        <v>299498</v>
      </c>
      <c r="O1689" s="33">
        <v>1.1739644338192575E-2</v>
      </c>
      <c r="P1689" s="2">
        <v>3836</v>
      </c>
      <c r="Q1689" s="2">
        <v>358287</v>
      </c>
      <c r="R1689" s="2">
        <v>311829</v>
      </c>
      <c r="S1689" s="35">
        <v>1.2301614025635845E-2</v>
      </c>
      <c r="T1689" t="s">
        <v>4388</v>
      </c>
      <c r="U1689" t="s">
        <v>4388</v>
      </c>
      <c r="V1689" s="5" t="s">
        <v>4390</v>
      </c>
      <c r="W1689" s="5">
        <v>0</v>
      </c>
      <c r="X1689" s="4">
        <v>1.8614307524564451E-4</v>
      </c>
      <c r="Y1689" s="6">
        <v>40</v>
      </c>
      <c r="Z1689" s="4">
        <v>5.6196968744326968E-4</v>
      </c>
      <c r="AA1689" s="5">
        <v>2711</v>
      </c>
      <c r="AC1689" s="16" t="str">
        <f t="shared" si="156"/>
        <v/>
      </c>
      <c r="AD1689" s="16" t="str">
        <f t="shared" si="157"/>
        <v/>
      </c>
      <c r="AE1689" s="16" t="str">
        <f t="shared" si="158"/>
        <v/>
      </c>
      <c r="AF1689" s="16" t="str">
        <f t="shared" si="159"/>
        <v/>
      </c>
      <c r="AG1689" s="16">
        <f t="shared" si="160"/>
        <v>1.2487757100881489E-2</v>
      </c>
      <c r="AH1689" s="16" t="str">
        <f t="shared" si="161"/>
        <v/>
      </c>
      <c r="AI1689" s="17" t="str">
        <f>IF('Peer Comparison Tool'!$D$11="NR","",IF($C1689='Peer Comparison Tool'!$D$9,COUNT('ALLL &lt;50B Database'!$AI$1:AI1688)+1,""))</f>
        <v/>
      </c>
    </row>
    <row r="1690" spans="1:35" x14ac:dyDescent="0.25">
      <c r="A1690" t="s">
        <v>361</v>
      </c>
      <c r="B1690">
        <v>2806635</v>
      </c>
      <c r="C1690" s="5" t="s">
        <v>343</v>
      </c>
      <c r="D1690" s="5" t="s">
        <v>4390</v>
      </c>
      <c r="E1690" s="5" t="s">
        <v>4388</v>
      </c>
      <c r="F1690" s="2">
        <v>5649</v>
      </c>
      <c r="G1690" s="2">
        <v>398662</v>
      </c>
      <c r="H1690" s="2">
        <v>309967</v>
      </c>
      <c r="I1690" s="2">
        <v>39186</v>
      </c>
      <c r="J1690" s="2">
        <v>270781</v>
      </c>
      <c r="K1690" s="33">
        <v>2.0861877310446451E-2</v>
      </c>
      <c r="L1690" s="2">
        <v>5055</v>
      </c>
      <c r="M1690" s="2">
        <v>319985</v>
      </c>
      <c r="N1690" s="2">
        <v>258690</v>
      </c>
      <c r="O1690" s="33">
        <v>1.9540763075495769E-2</v>
      </c>
      <c r="P1690" s="2">
        <v>5053</v>
      </c>
      <c r="Q1690" s="2">
        <v>333319</v>
      </c>
      <c r="R1690" s="2">
        <v>265226</v>
      </c>
      <c r="S1690" s="35">
        <v>1.9051676683281428E-2</v>
      </c>
      <c r="T1690" t="s">
        <v>4388</v>
      </c>
      <c r="U1690" t="s">
        <v>4388</v>
      </c>
      <c r="V1690" s="5" t="s">
        <v>4390</v>
      </c>
      <c r="W1690" s="5">
        <v>0</v>
      </c>
      <c r="X1690" s="4">
        <v>1.8102006271650227E-3</v>
      </c>
      <c r="Y1690" s="6">
        <v>596</v>
      </c>
      <c r="Z1690" s="4">
        <v>-4.8908639221434055E-4</v>
      </c>
      <c r="AA1690" s="5">
        <v>471</v>
      </c>
      <c r="AC1690" s="16" t="str">
        <f t="shared" si="156"/>
        <v/>
      </c>
      <c r="AD1690" s="16" t="str">
        <f t="shared" si="157"/>
        <v/>
      </c>
      <c r="AE1690" s="16" t="str">
        <f t="shared" si="158"/>
        <v/>
      </c>
      <c r="AF1690" s="16" t="str">
        <f t="shared" si="159"/>
        <v/>
      </c>
      <c r="AG1690" s="16">
        <f t="shared" si="160"/>
        <v>2.0861877310446451E-2</v>
      </c>
      <c r="AH1690" s="16" t="str">
        <f t="shared" si="161"/>
        <v/>
      </c>
      <c r="AI1690" s="17" t="str">
        <f>IF('Peer Comparison Tool'!$D$11="NR","",IF($C1690='Peer Comparison Tool'!$D$9,COUNT('ALLL &lt;50B Database'!$AI$1:AI1689)+1,""))</f>
        <v/>
      </c>
    </row>
    <row r="1691" spans="1:35" x14ac:dyDescent="0.25">
      <c r="A1691" t="s">
        <v>3642</v>
      </c>
      <c r="B1691">
        <v>218131</v>
      </c>
      <c r="C1691" s="5" t="s">
        <v>3603</v>
      </c>
      <c r="D1691" s="5" t="s">
        <v>4390</v>
      </c>
      <c r="E1691" s="5" t="s">
        <v>4388</v>
      </c>
      <c r="F1691" s="2">
        <v>3660</v>
      </c>
      <c r="G1691" s="2">
        <v>398531</v>
      </c>
      <c r="H1691" s="2">
        <v>219577</v>
      </c>
      <c r="I1691" s="2">
        <v>11939</v>
      </c>
      <c r="J1691" s="2">
        <v>207638</v>
      </c>
      <c r="K1691" s="33">
        <v>1.7626831312187556E-2</v>
      </c>
      <c r="L1691" s="2">
        <v>3353</v>
      </c>
      <c r="M1691" s="2">
        <v>357125</v>
      </c>
      <c r="N1691" s="2">
        <v>206569</v>
      </c>
      <c r="O1691" s="33">
        <v>1.6231864413343726E-2</v>
      </c>
      <c r="P1691" s="2">
        <v>3115</v>
      </c>
      <c r="Q1691" s="2">
        <v>360516</v>
      </c>
      <c r="R1691" s="2">
        <v>210721</v>
      </c>
      <c r="S1691" s="35">
        <v>1.4782579809321329E-2</v>
      </c>
      <c r="T1691" t="s">
        <v>4388</v>
      </c>
      <c r="U1691" t="s">
        <v>4388</v>
      </c>
      <c r="V1691" s="5" t="s">
        <v>4390</v>
      </c>
      <c r="W1691" s="5">
        <v>0</v>
      </c>
      <c r="X1691" s="4">
        <v>2.8442515028662269E-3</v>
      </c>
      <c r="Y1691" s="6">
        <v>545</v>
      </c>
      <c r="Z1691" s="4">
        <v>-1.4492846040223967E-3</v>
      </c>
      <c r="AA1691" s="5">
        <v>918</v>
      </c>
      <c r="AC1691" s="16" t="str">
        <f t="shared" si="156"/>
        <v/>
      </c>
      <c r="AD1691" s="16" t="str">
        <f t="shared" si="157"/>
        <v/>
      </c>
      <c r="AE1691" s="16" t="str">
        <f t="shared" si="158"/>
        <v/>
      </c>
      <c r="AF1691" s="16" t="str">
        <f t="shared" si="159"/>
        <v/>
      </c>
      <c r="AG1691" s="16">
        <f t="shared" si="160"/>
        <v>1.7626831312187556E-2</v>
      </c>
      <c r="AH1691" s="16" t="str">
        <f t="shared" si="161"/>
        <v/>
      </c>
      <c r="AI1691" s="17" t="str">
        <f>IF('Peer Comparison Tool'!$D$11="NR","",IF($C1691='Peer Comparison Tool'!$D$9,COUNT('ALLL &lt;50B Database'!$AI$1:AI1690)+1,""))</f>
        <v/>
      </c>
    </row>
    <row r="1692" spans="1:35" x14ac:dyDescent="0.25">
      <c r="A1692" t="s">
        <v>1424</v>
      </c>
      <c r="B1692">
        <v>869551</v>
      </c>
      <c r="C1692" s="5" t="s">
        <v>1389</v>
      </c>
      <c r="D1692" s="5" t="s">
        <v>4390</v>
      </c>
      <c r="E1692" s="5" t="s">
        <v>4388</v>
      </c>
      <c r="F1692" s="2">
        <v>3219</v>
      </c>
      <c r="G1692" s="2">
        <v>398476</v>
      </c>
      <c r="H1692" s="2">
        <v>236964</v>
      </c>
      <c r="I1692" s="2">
        <v>11932</v>
      </c>
      <c r="J1692" s="2">
        <v>225032</v>
      </c>
      <c r="K1692" s="33">
        <v>1.4304632230082832E-2</v>
      </c>
      <c r="L1692" s="2">
        <v>3121</v>
      </c>
      <c r="M1692" s="2">
        <v>359038</v>
      </c>
      <c r="N1692" s="2">
        <v>228344</v>
      </c>
      <c r="O1692" s="33">
        <v>1.3667974634761588E-2</v>
      </c>
      <c r="P1692" s="2">
        <v>3063</v>
      </c>
      <c r="Q1692" s="2">
        <v>364644</v>
      </c>
      <c r="R1692" s="2">
        <v>226436</v>
      </c>
      <c r="S1692" s="35">
        <v>1.3527001006907029E-2</v>
      </c>
      <c r="T1692" t="s">
        <v>4388</v>
      </c>
      <c r="U1692" t="s">
        <v>4388</v>
      </c>
      <c r="V1692" s="5" t="s">
        <v>4390</v>
      </c>
      <c r="W1692" s="5">
        <v>0</v>
      </c>
      <c r="X1692" s="4">
        <v>7.7763122317580334E-4</v>
      </c>
      <c r="Y1692" s="6">
        <v>156</v>
      </c>
      <c r="Z1692" s="4">
        <v>-1.4097362785455911E-4</v>
      </c>
      <c r="AA1692" s="5">
        <v>1846</v>
      </c>
      <c r="AC1692" s="16" t="str">
        <f t="shared" si="156"/>
        <v/>
      </c>
      <c r="AD1692" s="16" t="str">
        <f t="shared" si="157"/>
        <v/>
      </c>
      <c r="AE1692" s="16" t="str">
        <f t="shared" si="158"/>
        <v/>
      </c>
      <c r="AF1692" s="16" t="str">
        <f t="shared" si="159"/>
        <v/>
      </c>
      <c r="AG1692" s="16">
        <f t="shared" si="160"/>
        <v>1.4304632230082832E-2</v>
      </c>
      <c r="AH1692" s="16" t="str">
        <f t="shared" si="161"/>
        <v/>
      </c>
      <c r="AI1692" s="17" t="str">
        <f>IF('Peer Comparison Tool'!$D$11="NR","",IF($C1692='Peer Comparison Tool'!$D$9,COUNT('ALLL &lt;50B Database'!$AI$1:AI1691)+1,""))</f>
        <v/>
      </c>
    </row>
    <row r="1693" spans="1:35" x14ac:dyDescent="0.25">
      <c r="A1693" t="s">
        <v>4328</v>
      </c>
      <c r="B1693">
        <v>888271</v>
      </c>
      <c r="C1693" s="5" t="s">
        <v>4315</v>
      </c>
      <c r="D1693" s="5" t="s">
        <v>4390</v>
      </c>
      <c r="E1693" s="5" t="s">
        <v>4388</v>
      </c>
      <c r="F1693" s="2">
        <v>3093</v>
      </c>
      <c r="G1693" s="2">
        <v>398326</v>
      </c>
      <c r="H1693" s="2">
        <v>312630</v>
      </c>
      <c r="I1693" s="2">
        <v>0</v>
      </c>
      <c r="J1693" s="2">
        <v>312630</v>
      </c>
      <c r="K1693" s="33">
        <v>9.8934843105268205E-3</v>
      </c>
      <c r="L1693" s="2">
        <v>2664</v>
      </c>
      <c r="M1693" s="2">
        <v>373243</v>
      </c>
      <c r="N1693" s="2">
        <v>305985</v>
      </c>
      <c r="O1693" s="33">
        <v>8.706309132800627E-3</v>
      </c>
      <c r="P1693" s="2">
        <v>2979</v>
      </c>
      <c r="Q1693" s="2">
        <v>378379</v>
      </c>
      <c r="R1693" s="2">
        <v>305719</v>
      </c>
      <c r="S1693" s="35">
        <v>9.7442422616847504E-3</v>
      </c>
      <c r="T1693" t="s">
        <v>4388</v>
      </c>
      <c r="U1693" t="s">
        <v>4388</v>
      </c>
      <c r="V1693" s="5" t="s">
        <v>4390</v>
      </c>
      <c r="W1693" s="5">
        <v>0</v>
      </c>
      <c r="X1693" s="4">
        <v>1.492420488420701E-4</v>
      </c>
      <c r="Y1693" s="6">
        <v>114</v>
      </c>
      <c r="Z1693" s="4">
        <v>1.0379331288841234E-3</v>
      </c>
      <c r="AA1693" s="5">
        <v>3806</v>
      </c>
      <c r="AC1693" s="16" t="str">
        <f t="shared" si="156"/>
        <v/>
      </c>
      <c r="AD1693" s="16" t="str">
        <f t="shared" si="157"/>
        <v/>
      </c>
      <c r="AE1693" s="16" t="str">
        <f t="shared" si="158"/>
        <v/>
      </c>
      <c r="AF1693" s="16" t="str">
        <f t="shared" si="159"/>
        <v/>
      </c>
      <c r="AG1693" s="16">
        <f t="shared" si="160"/>
        <v>9.8934843105268205E-3</v>
      </c>
      <c r="AH1693" s="16" t="str">
        <f t="shared" si="161"/>
        <v/>
      </c>
      <c r="AI1693" s="17" t="str">
        <f>IF('Peer Comparison Tool'!$D$11="NR","",IF($C1693='Peer Comparison Tool'!$D$9,COUNT('ALLL &lt;50B Database'!$AI$1:AI1692)+1,""))</f>
        <v/>
      </c>
    </row>
    <row r="1694" spans="1:35" x14ac:dyDescent="0.25">
      <c r="A1694" t="s">
        <v>1991</v>
      </c>
      <c r="B1694">
        <v>980773</v>
      </c>
      <c r="C1694" s="5" t="s">
        <v>1963</v>
      </c>
      <c r="D1694" s="5" t="s">
        <v>4390</v>
      </c>
      <c r="E1694" s="5" t="s">
        <v>4388</v>
      </c>
      <c r="F1694" s="2">
        <v>2369</v>
      </c>
      <c r="G1694" s="2">
        <v>398323</v>
      </c>
      <c r="H1694" s="2">
        <v>228490</v>
      </c>
      <c r="I1694" s="2">
        <v>8508</v>
      </c>
      <c r="J1694" s="2">
        <v>219982</v>
      </c>
      <c r="K1694" s="33">
        <v>1.0769062923330091E-2</v>
      </c>
      <c r="L1694" s="2">
        <v>2211</v>
      </c>
      <c r="M1694" s="2">
        <v>375226</v>
      </c>
      <c r="N1694" s="2">
        <v>229891</v>
      </c>
      <c r="O1694" s="33">
        <v>9.6176013850041969E-3</v>
      </c>
      <c r="P1694" s="2">
        <v>2295</v>
      </c>
      <c r="Q1694" s="2">
        <v>382190</v>
      </c>
      <c r="R1694" s="2">
        <v>228840</v>
      </c>
      <c r="S1694" s="35">
        <v>1.002884111169376E-2</v>
      </c>
      <c r="T1694" t="s">
        <v>4388</v>
      </c>
      <c r="U1694" t="s">
        <v>4388</v>
      </c>
      <c r="V1694" s="5" t="s">
        <v>4390</v>
      </c>
      <c r="W1694" s="5">
        <v>0</v>
      </c>
      <c r="X1694" s="4">
        <v>7.402218116363303E-4</v>
      </c>
      <c r="Y1694" s="6">
        <v>74</v>
      </c>
      <c r="Z1694" s="4">
        <v>4.1123972668956343E-4</v>
      </c>
      <c r="AA1694" s="5">
        <v>3481</v>
      </c>
      <c r="AC1694" s="16" t="str">
        <f t="shared" si="156"/>
        <v/>
      </c>
      <c r="AD1694" s="16" t="str">
        <f t="shared" si="157"/>
        <v/>
      </c>
      <c r="AE1694" s="16" t="str">
        <f t="shared" si="158"/>
        <v/>
      </c>
      <c r="AF1694" s="16" t="str">
        <f t="shared" si="159"/>
        <v/>
      </c>
      <c r="AG1694" s="16">
        <f t="shared" si="160"/>
        <v>1.0769062923330091E-2</v>
      </c>
      <c r="AH1694" s="16" t="str">
        <f t="shared" si="161"/>
        <v/>
      </c>
      <c r="AI1694" s="17" t="str">
        <f>IF('Peer Comparison Tool'!$D$11="NR","",IF($C1694='Peer Comparison Tool'!$D$9,COUNT('ALLL &lt;50B Database'!$AI$1:AI1693)+1,""))</f>
        <v/>
      </c>
    </row>
    <row r="1695" spans="1:35" x14ac:dyDescent="0.25">
      <c r="A1695" t="s">
        <v>1996</v>
      </c>
      <c r="B1695">
        <v>3812147</v>
      </c>
      <c r="C1695" s="5" t="s">
        <v>1963</v>
      </c>
      <c r="D1695" s="5" t="s">
        <v>4390</v>
      </c>
      <c r="E1695" s="5" t="s">
        <v>4388</v>
      </c>
      <c r="F1695" s="2">
        <v>4515</v>
      </c>
      <c r="G1695" s="2">
        <v>397295</v>
      </c>
      <c r="H1695" s="2">
        <v>361123</v>
      </c>
      <c r="I1695" s="2">
        <v>60076</v>
      </c>
      <c r="J1695" s="2">
        <v>301047</v>
      </c>
      <c r="K1695" s="33">
        <v>1.4997658172976313E-2</v>
      </c>
      <c r="L1695" s="2">
        <v>3175</v>
      </c>
      <c r="M1695" s="2">
        <v>321158</v>
      </c>
      <c r="N1695" s="2">
        <v>289899</v>
      </c>
      <c r="O1695" s="33">
        <v>1.0952090210728564E-2</v>
      </c>
      <c r="P1695" s="2">
        <v>3865</v>
      </c>
      <c r="Q1695" s="2">
        <v>330977</v>
      </c>
      <c r="R1695" s="2">
        <v>298840</v>
      </c>
      <c r="S1695" s="35">
        <v>1.2933342256726007E-2</v>
      </c>
      <c r="T1695" t="s">
        <v>4388</v>
      </c>
      <c r="U1695" t="s">
        <v>4388</v>
      </c>
      <c r="V1695" s="5" t="s">
        <v>4390</v>
      </c>
      <c r="W1695" s="5">
        <v>0</v>
      </c>
      <c r="X1695" s="4">
        <v>2.0643159162503054E-3</v>
      </c>
      <c r="Y1695" s="6">
        <v>650</v>
      </c>
      <c r="Z1695" s="4">
        <v>1.981252045997443E-3</v>
      </c>
      <c r="AA1695" s="5">
        <v>1617</v>
      </c>
      <c r="AC1695" s="16" t="str">
        <f t="shared" si="156"/>
        <v/>
      </c>
      <c r="AD1695" s="16" t="str">
        <f t="shared" si="157"/>
        <v/>
      </c>
      <c r="AE1695" s="16" t="str">
        <f t="shared" si="158"/>
        <v/>
      </c>
      <c r="AF1695" s="16" t="str">
        <f t="shared" si="159"/>
        <v/>
      </c>
      <c r="AG1695" s="16">
        <f t="shared" si="160"/>
        <v>1.4997658172976313E-2</v>
      </c>
      <c r="AH1695" s="16" t="str">
        <f t="shared" si="161"/>
        <v/>
      </c>
      <c r="AI1695" s="17" t="str">
        <f>IF('Peer Comparison Tool'!$D$11="NR","",IF($C1695='Peer Comparison Tool'!$D$9,COUNT('ALLL &lt;50B Database'!$AI$1:AI1694)+1,""))</f>
        <v/>
      </c>
    </row>
    <row r="1696" spans="1:35" x14ac:dyDescent="0.25">
      <c r="A1696" t="s">
        <v>4151</v>
      </c>
      <c r="B1696">
        <v>3346268</v>
      </c>
      <c r="C1696" s="5" t="s">
        <v>4128</v>
      </c>
      <c r="D1696" s="5" t="s">
        <v>4390</v>
      </c>
      <c r="E1696" s="5" t="s">
        <v>4388</v>
      </c>
      <c r="F1696" s="2">
        <v>3185</v>
      </c>
      <c r="G1696" s="2">
        <v>396569</v>
      </c>
      <c r="H1696" s="2">
        <v>333351</v>
      </c>
      <c r="I1696" s="2">
        <v>61201</v>
      </c>
      <c r="J1696" s="2">
        <v>272150</v>
      </c>
      <c r="K1696" s="33">
        <v>1.1703104905383061E-2</v>
      </c>
      <c r="L1696" s="2">
        <v>2642</v>
      </c>
      <c r="M1696" s="2">
        <v>312268</v>
      </c>
      <c r="N1696" s="2">
        <v>264242</v>
      </c>
      <c r="O1696" s="33">
        <v>9.9984105479068424E-3</v>
      </c>
      <c r="P1696" s="2">
        <v>2996</v>
      </c>
      <c r="Q1696" s="2">
        <v>334428</v>
      </c>
      <c r="R1696" s="2">
        <v>278177</v>
      </c>
      <c r="S1696" s="35">
        <v>1.0770121181837464E-2</v>
      </c>
      <c r="T1696" t="s">
        <v>4388</v>
      </c>
      <c r="U1696" t="s">
        <v>4388</v>
      </c>
      <c r="V1696" s="5" t="s">
        <v>4390</v>
      </c>
      <c r="W1696" s="5">
        <v>0</v>
      </c>
      <c r="X1696" s="4">
        <v>9.3298372354559678E-4</v>
      </c>
      <c r="Y1696" s="6">
        <v>189</v>
      </c>
      <c r="Z1696" s="4">
        <v>7.7171063393062164E-4</v>
      </c>
      <c r="AA1696" s="5">
        <v>3067</v>
      </c>
      <c r="AC1696" s="16" t="str">
        <f t="shared" si="156"/>
        <v/>
      </c>
      <c r="AD1696" s="16" t="str">
        <f t="shared" si="157"/>
        <v/>
      </c>
      <c r="AE1696" s="16" t="str">
        <f t="shared" si="158"/>
        <v/>
      </c>
      <c r="AF1696" s="16" t="str">
        <f t="shared" si="159"/>
        <v/>
      </c>
      <c r="AG1696" s="16">
        <f t="shared" si="160"/>
        <v>1.1703104905383061E-2</v>
      </c>
      <c r="AH1696" s="16" t="str">
        <f t="shared" si="161"/>
        <v/>
      </c>
      <c r="AI1696" s="17" t="str">
        <f>IF('Peer Comparison Tool'!$D$11="NR","",IF($C1696='Peer Comparison Tool'!$D$9,COUNT('ALLL &lt;50B Database'!$AI$1:AI1695)+1,""))</f>
        <v/>
      </c>
    </row>
    <row r="1697" spans="1:35" x14ac:dyDescent="0.25">
      <c r="A1697" t="s">
        <v>1018</v>
      </c>
      <c r="B1697">
        <v>720746</v>
      </c>
      <c r="C1697" s="5" t="s">
        <v>926</v>
      </c>
      <c r="D1697" s="5" t="s">
        <v>4390</v>
      </c>
      <c r="E1697" s="5" t="s">
        <v>4388</v>
      </c>
      <c r="F1697" s="2">
        <v>2461</v>
      </c>
      <c r="G1697" s="2">
        <v>396124</v>
      </c>
      <c r="H1697" s="2">
        <v>151306</v>
      </c>
      <c r="I1697" s="2">
        <v>9041</v>
      </c>
      <c r="J1697" s="2">
        <v>142265</v>
      </c>
      <c r="K1697" s="33">
        <v>1.7298703124450848E-2</v>
      </c>
      <c r="L1697" s="2">
        <v>2325</v>
      </c>
      <c r="M1697" s="2">
        <v>367781</v>
      </c>
      <c r="N1697" s="2">
        <v>146886</v>
      </c>
      <c r="O1697" s="33">
        <v>1.5828601772803399E-2</v>
      </c>
      <c r="P1697" s="2">
        <v>2177</v>
      </c>
      <c r="Q1697" s="2">
        <v>392528</v>
      </c>
      <c r="R1697" s="2">
        <v>142037</v>
      </c>
      <c r="S1697" s="35">
        <v>1.5326992262579468E-2</v>
      </c>
      <c r="T1697" t="s">
        <v>4388</v>
      </c>
      <c r="U1697" t="s">
        <v>4388</v>
      </c>
      <c r="V1697" s="5" t="s">
        <v>4390</v>
      </c>
      <c r="W1697" s="5">
        <v>0</v>
      </c>
      <c r="X1697" s="4">
        <v>1.9717108618713796E-3</v>
      </c>
      <c r="Y1697" s="6">
        <v>284</v>
      </c>
      <c r="Z1697" s="4">
        <v>-5.016095102239309E-4</v>
      </c>
      <c r="AA1697" s="5">
        <v>977</v>
      </c>
      <c r="AC1697" s="16" t="str">
        <f t="shared" si="156"/>
        <v/>
      </c>
      <c r="AD1697" s="16" t="str">
        <f t="shared" si="157"/>
        <v/>
      </c>
      <c r="AE1697" s="16" t="str">
        <f t="shared" si="158"/>
        <v/>
      </c>
      <c r="AF1697" s="16" t="str">
        <f t="shared" si="159"/>
        <v/>
      </c>
      <c r="AG1697" s="16">
        <f t="shared" si="160"/>
        <v>1.7298703124450848E-2</v>
      </c>
      <c r="AH1697" s="16" t="str">
        <f t="shared" si="161"/>
        <v/>
      </c>
      <c r="AI1697" s="17" t="str">
        <f>IF('Peer Comparison Tool'!$D$11="NR","",IF($C1697='Peer Comparison Tool'!$D$9,COUNT('ALLL &lt;50B Database'!$AI$1:AI1696)+1,""))</f>
        <v/>
      </c>
    </row>
    <row r="1698" spans="1:35" x14ac:dyDescent="0.25">
      <c r="A1698" t="s">
        <v>599</v>
      </c>
      <c r="B1698">
        <v>2505451</v>
      </c>
      <c r="C1698" s="5" t="s">
        <v>561</v>
      </c>
      <c r="D1698" s="5" t="s">
        <v>4390</v>
      </c>
      <c r="E1698" s="5" t="s">
        <v>4388</v>
      </c>
      <c r="F1698" s="2">
        <v>3352</v>
      </c>
      <c r="G1698" s="2">
        <v>395556</v>
      </c>
      <c r="H1698" s="2">
        <v>251512</v>
      </c>
      <c r="I1698" s="2">
        <v>32865</v>
      </c>
      <c r="J1698" s="2">
        <v>218647</v>
      </c>
      <c r="K1698" s="33">
        <v>1.5330647116127822E-2</v>
      </c>
      <c r="L1698" s="2">
        <v>2851</v>
      </c>
      <c r="M1698" s="2">
        <v>324675</v>
      </c>
      <c r="N1698" s="2">
        <v>213690</v>
      </c>
      <c r="O1698" s="33">
        <v>1.334175675043287E-2</v>
      </c>
      <c r="P1698" s="2">
        <v>2853</v>
      </c>
      <c r="Q1698" s="2">
        <v>346039</v>
      </c>
      <c r="R1698" s="2">
        <v>219279</v>
      </c>
      <c r="S1698" s="35">
        <v>1.3010821829723776E-2</v>
      </c>
      <c r="T1698" t="s">
        <v>4388</v>
      </c>
      <c r="U1698" t="s">
        <v>4388</v>
      </c>
      <c r="V1698" s="5" t="s">
        <v>4390</v>
      </c>
      <c r="W1698" s="5">
        <v>0</v>
      </c>
      <c r="X1698" s="4">
        <v>2.3198252864040456E-3</v>
      </c>
      <c r="Y1698" s="6">
        <v>499</v>
      </c>
      <c r="Z1698" s="4">
        <v>-3.3093492070909378E-4</v>
      </c>
      <c r="AA1698" s="5">
        <v>1487</v>
      </c>
      <c r="AC1698" s="16" t="str">
        <f t="shared" si="156"/>
        <v/>
      </c>
      <c r="AD1698" s="16" t="str">
        <f t="shared" si="157"/>
        <v/>
      </c>
      <c r="AE1698" s="16" t="str">
        <f t="shared" si="158"/>
        <v/>
      </c>
      <c r="AF1698" s="16" t="str">
        <f t="shared" si="159"/>
        <v/>
      </c>
      <c r="AG1698" s="16">
        <f t="shared" si="160"/>
        <v>1.5330647116127822E-2</v>
      </c>
      <c r="AH1698" s="16" t="str">
        <f t="shared" si="161"/>
        <v/>
      </c>
      <c r="AI1698" s="17" t="str">
        <f>IF('Peer Comparison Tool'!$D$11="NR","",IF($C1698='Peer Comparison Tool'!$D$9,COUNT('ALLL &lt;50B Database'!$AI$1:AI1697)+1,""))</f>
        <v/>
      </c>
    </row>
    <row r="1699" spans="1:35" x14ac:dyDescent="0.25">
      <c r="A1699" t="s">
        <v>2731</v>
      </c>
      <c r="B1699">
        <v>81175</v>
      </c>
      <c r="C1699" s="5" t="s">
        <v>2711</v>
      </c>
      <c r="D1699" s="5" t="s">
        <v>4390</v>
      </c>
      <c r="E1699" s="5" t="s">
        <v>4388</v>
      </c>
      <c r="F1699" s="2">
        <v>4931</v>
      </c>
      <c r="G1699" s="2">
        <v>395346</v>
      </c>
      <c r="H1699" s="2">
        <v>346130</v>
      </c>
      <c r="I1699" s="2">
        <v>28059</v>
      </c>
      <c r="J1699" s="2">
        <v>318071</v>
      </c>
      <c r="K1699" s="33">
        <v>1.5502827984946756E-2</v>
      </c>
      <c r="L1699" s="2">
        <v>4632</v>
      </c>
      <c r="M1699" s="2">
        <v>356893</v>
      </c>
      <c r="N1699" s="2">
        <v>316742</v>
      </c>
      <c r="O1699" s="33">
        <v>1.4623889474714437E-2</v>
      </c>
      <c r="P1699" s="2">
        <v>4905</v>
      </c>
      <c r="Q1699" s="2">
        <v>367611</v>
      </c>
      <c r="R1699" s="2">
        <v>321986</v>
      </c>
      <c r="S1699" s="35">
        <v>1.5233581584292485E-2</v>
      </c>
      <c r="T1699" t="s">
        <v>4388</v>
      </c>
      <c r="U1699" t="s">
        <v>4388</v>
      </c>
      <c r="V1699" s="5" t="s">
        <v>4390</v>
      </c>
      <c r="W1699" s="5">
        <v>0</v>
      </c>
      <c r="X1699" s="4">
        <v>2.6924640065427094E-4</v>
      </c>
      <c r="Y1699" s="6">
        <v>26</v>
      </c>
      <c r="Z1699" s="4">
        <v>6.0969210957804824E-4</v>
      </c>
      <c r="AA1699" s="5">
        <v>1436</v>
      </c>
      <c r="AC1699" s="16" t="str">
        <f t="shared" si="156"/>
        <v/>
      </c>
      <c r="AD1699" s="16" t="str">
        <f t="shared" si="157"/>
        <v/>
      </c>
      <c r="AE1699" s="16" t="str">
        <f t="shared" si="158"/>
        <v/>
      </c>
      <c r="AF1699" s="16" t="str">
        <f t="shared" si="159"/>
        <v/>
      </c>
      <c r="AG1699" s="16">
        <f t="shared" si="160"/>
        <v>1.5502827984946756E-2</v>
      </c>
      <c r="AH1699" s="16" t="str">
        <f t="shared" si="161"/>
        <v/>
      </c>
      <c r="AI1699" s="17" t="str">
        <f>IF('Peer Comparison Tool'!$D$11="NR","",IF($C1699='Peer Comparison Tool'!$D$9,COUNT('ALLL &lt;50B Database'!$AI$1:AI1698)+1,""))</f>
        <v/>
      </c>
    </row>
    <row r="1700" spans="1:35" x14ac:dyDescent="0.25">
      <c r="A1700" t="s">
        <v>3457</v>
      </c>
      <c r="B1700">
        <v>557317</v>
      </c>
      <c r="C1700" s="5" t="s">
        <v>3374</v>
      </c>
      <c r="D1700" s="5" t="s">
        <v>4387</v>
      </c>
      <c r="E1700" s="5" t="s">
        <v>4388</v>
      </c>
      <c r="F1700" s="2">
        <v>2794</v>
      </c>
      <c r="G1700" s="2">
        <v>395326</v>
      </c>
      <c r="H1700" s="2">
        <v>228252</v>
      </c>
      <c r="I1700" s="2">
        <v>0</v>
      </c>
      <c r="J1700" s="2">
        <v>228252</v>
      </c>
      <c r="K1700" s="33">
        <v>1.2240856597094439E-2</v>
      </c>
      <c r="L1700" s="2">
        <v>2702</v>
      </c>
      <c r="M1700" s="2">
        <v>372273</v>
      </c>
      <c r="N1700" s="2">
        <v>238014</v>
      </c>
      <c r="O1700" s="33">
        <v>1.1352273395682608E-2</v>
      </c>
      <c r="P1700" s="2">
        <v>2746</v>
      </c>
      <c r="Q1700" s="2">
        <v>378003</v>
      </c>
      <c r="R1700" s="2">
        <v>233395</v>
      </c>
      <c r="S1700" s="35">
        <v>1.1765461985046809E-2</v>
      </c>
      <c r="T1700" t="s">
        <v>4388</v>
      </c>
      <c r="U1700" t="s">
        <v>4388</v>
      </c>
      <c r="V1700" s="5" t="s">
        <v>4387</v>
      </c>
      <c r="W1700" s="5">
        <v>0</v>
      </c>
      <c r="X1700" s="4">
        <v>4.753946120476301E-4</v>
      </c>
      <c r="Y1700" s="6">
        <v>48</v>
      </c>
      <c r="Z1700" s="4">
        <v>4.1318858936420164E-4</v>
      </c>
      <c r="AA1700" s="5">
        <v>2813</v>
      </c>
      <c r="AC1700" s="16" t="str">
        <f t="shared" si="156"/>
        <v/>
      </c>
      <c r="AD1700" s="16" t="str">
        <f t="shared" si="157"/>
        <v/>
      </c>
      <c r="AE1700" s="16" t="str">
        <f t="shared" si="158"/>
        <v/>
      </c>
      <c r="AF1700" s="16" t="str">
        <f t="shared" si="159"/>
        <v/>
      </c>
      <c r="AG1700" s="16">
        <f t="shared" si="160"/>
        <v>1.2240856597094439E-2</v>
      </c>
      <c r="AH1700" s="16" t="str">
        <f t="shared" si="161"/>
        <v/>
      </c>
      <c r="AI1700" s="17" t="str">
        <f>IF('Peer Comparison Tool'!$D$11="NR","",IF($C1700='Peer Comparison Tool'!$D$9,COUNT('ALLL &lt;50B Database'!$AI$1:AI1699)+1,""))</f>
        <v/>
      </c>
    </row>
    <row r="1701" spans="1:35" x14ac:dyDescent="0.25">
      <c r="A1701" t="s">
        <v>738</v>
      </c>
      <c r="B1701">
        <v>865142</v>
      </c>
      <c r="C1701" s="5" t="s">
        <v>716</v>
      </c>
      <c r="D1701" s="5" t="s">
        <v>4390</v>
      </c>
      <c r="E1701" s="5" t="s">
        <v>4388</v>
      </c>
      <c r="F1701" s="2">
        <v>6791</v>
      </c>
      <c r="G1701" s="2">
        <v>395323</v>
      </c>
      <c r="H1701" s="2">
        <v>263413</v>
      </c>
      <c r="I1701" s="2">
        <v>0</v>
      </c>
      <c r="J1701" s="2">
        <v>263413</v>
      </c>
      <c r="K1701" s="33">
        <v>2.5780808084642746E-2</v>
      </c>
      <c r="L1701" s="2">
        <v>5690</v>
      </c>
      <c r="M1701" s="2">
        <v>376413</v>
      </c>
      <c r="N1701" s="2">
        <v>265157</v>
      </c>
      <c r="O1701" s="33">
        <v>2.145898467700268E-2</v>
      </c>
      <c r="P1701" s="2">
        <v>6525</v>
      </c>
      <c r="Q1701" s="2">
        <v>378305</v>
      </c>
      <c r="R1701" s="2">
        <v>268810</v>
      </c>
      <c r="S1701" s="35">
        <v>2.4273650533834307E-2</v>
      </c>
      <c r="T1701" t="s">
        <v>4388</v>
      </c>
      <c r="U1701" t="s">
        <v>4388</v>
      </c>
      <c r="V1701" s="5" t="s">
        <v>4390</v>
      </c>
      <c r="W1701" s="5">
        <v>0</v>
      </c>
      <c r="X1701" s="4">
        <v>1.5071575508084391E-3</v>
      </c>
      <c r="Y1701" s="6">
        <v>266</v>
      </c>
      <c r="Z1701" s="4">
        <v>2.8146658568316274E-3</v>
      </c>
      <c r="AA1701" s="5">
        <v>230</v>
      </c>
      <c r="AC1701" s="16" t="str">
        <f t="shared" si="156"/>
        <v/>
      </c>
      <c r="AD1701" s="16" t="str">
        <f t="shared" si="157"/>
        <v/>
      </c>
      <c r="AE1701" s="16" t="str">
        <f t="shared" si="158"/>
        <v/>
      </c>
      <c r="AF1701" s="16" t="str">
        <f t="shared" si="159"/>
        <v/>
      </c>
      <c r="AG1701" s="16">
        <f t="shared" si="160"/>
        <v>2.5780808084642746E-2</v>
      </c>
      <c r="AH1701" s="16" t="str">
        <f t="shared" si="161"/>
        <v/>
      </c>
      <c r="AI1701" s="17" t="str">
        <f>IF('Peer Comparison Tool'!$D$11="NR","",IF($C1701='Peer Comparison Tool'!$D$9,COUNT('ALLL &lt;50B Database'!$AI$1:AI1700)+1,""))</f>
        <v/>
      </c>
    </row>
    <row r="1702" spans="1:35" x14ac:dyDescent="0.25">
      <c r="A1702" t="s">
        <v>764</v>
      </c>
      <c r="B1702">
        <v>433943</v>
      </c>
      <c r="C1702" s="5" t="s">
        <v>716</v>
      </c>
      <c r="D1702" s="5" t="s">
        <v>4390</v>
      </c>
      <c r="E1702" s="5" t="s">
        <v>4388</v>
      </c>
      <c r="F1702" s="2">
        <v>2223</v>
      </c>
      <c r="G1702" s="2">
        <v>395315</v>
      </c>
      <c r="H1702" s="2">
        <v>270920</v>
      </c>
      <c r="I1702" s="2">
        <v>24952</v>
      </c>
      <c r="J1702" s="2">
        <v>245968</v>
      </c>
      <c r="K1702" s="33">
        <v>9.0377610095622191E-3</v>
      </c>
      <c r="L1702" s="2">
        <v>2266</v>
      </c>
      <c r="M1702" s="2">
        <v>329224</v>
      </c>
      <c r="N1702" s="2">
        <v>225179</v>
      </c>
      <c r="O1702" s="33">
        <v>1.0063105351742391E-2</v>
      </c>
      <c r="P1702" s="2">
        <v>2218</v>
      </c>
      <c r="Q1702" s="2">
        <v>365956</v>
      </c>
      <c r="R1702" s="2">
        <v>247858</v>
      </c>
      <c r="S1702" s="35">
        <v>8.9486722236119063E-3</v>
      </c>
      <c r="T1702" t="s">
        <v>4388</v>
      </c>
      <c r="U1702" t="s">
        <v>4388</v>
      </c>
      <c r="V1702" s="5" t="s">
        <v>4390</v>
      </c>
      <c r="W1702" s="5">
        <v>0</v>
      </c>
      <c r="X1702" s="4">
        <v>8.9088785950312832E-5</v>
      </c>
      <c r="Y1702" s="6">
        <v>5</v>
      </c>
      <c r="Z1702" s="4">
        <v>-1.1144331281304851E-3</v>
      </c>
      <c r="AA1702" s="5">
        <v>4069</v>
      </c>
      <c r="AC1702" s="16" t="str">
        <f t="shared" si="156"/>
        <v/>
      </c>
      <c r="AD1702" s="16" t="str">
        <f t="shared" si="157"/>
        <v/>
      </c>
      <c r="AE1702" s="16" t="str">
        <f t="shared" si="158"/>
        <v/>
      </c>
      <c r="AF1702" s="16" t="str">
        <f t="shared" si="159"/>
        <v/>
      </c>
      <c r="AG1702" s="16">
        <f t="shared" si="160"/>
        <v>9.0377610095622191E-3</v>
      </c>
      <c r="AH1702" s="16" t="str">
        <f t="shared" si="161"/>
        <v/>
      </c>
      <c r="AI1702" s="17" t="str">
        <f>IF('Peer Comparison Tool'!$D$11="NR","",IF($C1702='Peer Comparison Tool'!$D$9,COUNT('ALLL &lt;50B Database'!$AI$1:AI1701)+1,""))</f>
        <v/>
      </c>
    </row>
    <row r="1703" spans="1:35" x14ac:dyDescent="0.25">
      <c r="A1703" t="s">
        <v>366</v>
      </c>
      <c r="B1703">
        <v>3397233</v>
      </c>
      <c r="C1703" s="5" t="s">
        <v>343</v>
      </c>
      <c r="D1703" s="5" t="s">
        <v>4390</v>
      </c>
      <c r="E1703" s="5" t="s">
        <v>4388</v>
      </c>
      <c r="F1703" s="2">
        <v>3773</v>
      </c>
      <c r="G1703" s="2">
        <v>395185</v>
      </c>
      <c r="H1703" s="2">
        <v>310174</v>
      </c>
      <c r="I1703" s="2">
        <v>90975</v>
      </c>
      <c r="J1703" s="2">
        <v>219199</v>
      </c>
      <c r="K1703" s="33">
        <v>1.7212669765829223E-2</v>
      </c>
      <c r="L1703" s="2">
        <v>2770</v>
      </c>
      <c r="M1703" s="2">
        <v>282091</v>
      </c>
      <c r="N1703" s="2">
        <v>214794</v>
      </c>
      <c r="O1703" s="33">
        <v>1.2896077171615594E-2</v>
      </c>
      <c r="P1703" s="2">
        <v>3272</v>
      </c>
      <c r="Q1703" s="2">
        <v>300276</v>
      </c>
      <c r="R1703" s="2">
        <v>211088</v>
      </c>
      <c r="S1703" s="35">
        <v>1.5500644281058138E-2</v>
      </c>
      <c r="T1703" t="s">
        <v>4388</v>
      </c>
      <c r="U1703" t="s">
        <v>4388</v>
      </c>
      <c r="V1703" s="5" t="s">
        <v>4390</v>
      </c>
      <c r="W1703" s="5">
        <v>0</v>
      </c>
      <c r="X1703" s="4">
        <v>1.7120254847710851E-3</v>
      </c>
      <c r="Y1703" s="6">
        <v>501</v>
      </c>
      <c r="Z1703" s="4">
        <v>2.6045671094425439E-3</v>
      </c>
      <c r="AA1703" s="5">
        <v>992</v>
      </c>
      <c r="AC1703" s="16" t="str">
        <f t="shared" si="156"/>
        <v/>
      </c>
      <c r="AD1703" s="16" t="str">
        <f t="shared" si="157"/>
        <v/>
      </c>
      <c r="AE1703" s="16" t="str">
        <f t="shared" si="158"/>
        <v/>
      </c>
      <c r="AF1703" s="16" t="str">
        <f t="shared" si="159"/>
        <v/>
      </c>
      <c r="AG1703" s="16">
        <f t="shared" si="160"/>
        <v>1.7212669765829223E-2</v>
      </c>
      <c r="AH1703" s="16" t="str">
        <f t="shared" si="161"/>
        <v/>
      </c>
      <c r="AI1703" s="17" t="str">
        <f>IF('Peer Comparison Tool'!$D$11="NR","",IF($C1703='Peer Comparison Tool'!$D$9,COUNT('ALLL &lt;50B Database'!$AI$1:AI1702)+1,""))</f>
        <v/>
      </c>
    </row>
    <row r="1704" spans="1:35" x14ac:dyDescent="0.25">
      <c r="A1704" t="s">
        <v>3838</v>
      </c>
      <c r="B1704">
        <v>629353</v>
      </c>
      <c r="C1704" s="5" t="s">
        <v>3704</v>
      </c>
      <c r="D1704" s="5" t="s">
        <v>4390</v>
      </c>
      <c r="E1704" s="5" t="s">
        <v>4388</v>
      </c>
      <c r="F1704" s="2">
        <v>3332</v>
      </c>
      <c r="G1704" s="2">
        <v>395170</v>
      </c>
      <c r="H1704" s="2">
        <v>229736</v>
      </c>
      <c r="I1704" s="2">
        <v>18245</v>
      </c>
      <c r="J1704" s="2">
        <v>211491</v>
      </c>
      <c r="K1704" s="33">
        <v>1.5754807533181082E-2</v>
      </c>
      <c r="L1704" s="2">
        <v>2509</v>
      </c>
      <c r="M1704" s="2">
        <v>351504</v>
      </c>
      <c r="N1704" s="2">
        <v>212323</v>
      </c>
      <c r="O1704" s="33">
        <v>1.1816901607456564E-2</v>
      </c>
      <c r="P1704" s="2">
        <v>2701</v>
      </c>
      <c r="Q1704" s="2">
        <v>354097</v>
      </c>
      <c r="R1704" s="2">
        <v>213831</v>
      </c>
      <c r="S1704" s="35">
        <v>1.2631470647380409E-2</v>
      </c>
      <c r="T1704" t="s">
        <v>4388</v>
      </c>
      <c r="U1704" t="s">
        <v>4388</v>
      </c>
      <c r="V1704" s="5" t="s">
        <v>4390</v>
      </c>
      <c r="W1704" s="5">
        <v>0</v>
      </c>
      <c r="X1704" s="4">
        <v>3.1233368858006733E-3</v>
      </c>
      <c r="Y1704" s="6">
        <v>631</v>
      </c>
      <c r="Z1704" s="4">
        <v>8.1456903992384484E-4</v>
      </c>
      <c r="AA1704" s="5">
        <v>1351</v>
      </c>
      <c r="AC1704" s="16" t="str">
        <f t="shared" si="156"/>
        <v/>
      </c>
      <c r="AD1704" s="16" t="str">
        <f t="shared" si="157"/>
        <v/>
      </c>
      <c r="AE1704" s="16" t="str">
        <f t="shared" si="158"/>
        <v/>
      </c>
      <c r="AF1704" s="16" t="str">
        <f t="shared" si="159"/>
        <v/>
      </c>
      <c r="AG1704" s="16">
        <f t="shared" si="160"/>
        <v>1.5754807533181082E-2</v>
      </c>
      <c r="AH1704" s="16" t="str">
        <f t="shared" si="161"/>
        <v/>
      </c>
      <c r="AI1704" s="17" t="str">
        <f>IF('Peer Comparison Tool'!$D$11="NR","",IF($C1704='Peer Comparison Tool'!$D$9,COUNT('ALLL &lt;50B Database'!$AI$1:AI1703)+1,""))</f>
        <v/>
      </c>
    </row>
    <row r="1705" spans="1:35" x14ac:dyDescent="0.25">
      <c r="A1705" t="s">
        <v>762</v>
      </c>
      <c r="B1705">
        <v>215345</v>
      </c>
      <c r="C1705" s="5" t="s">
        <v>716</v>
      </c>
      <c r="D1705" s="5" t="s">
        <v>4390</v>
      </c>
      <c r="E1705" s="5" t="s">
        <v>4388</v>
      </c>
      <c r="F1705" s="2">
        <v>4092</v>
      </c>
      <c r="G1705" s="2">
        <v>394993</v>
      </c>
      <c r="H1705" s="2">
        <v>290084</v>
      </c>
      <c r="I1705" s="2">
        <v>15190</v>
      </c>
      <c r="J1705" s="2">
        <v>274894</v>
      </c>
      <c r="K1705" s="33">
        <v>1.4885737775287929E-2</v>
      </c>
      <c r="L1705" s="2">
        <v>4148</v>
      </c>
      <c r="M1705" s="2">
        <v>370704</v>
      </c>
      <c r="N1705" s="2">
        <v>275133</v>
      </c>
      <c r="O1705" s="33">
        <v>1.5076344895014412E-2</v>
      </c>
      <c r="P1705" s="2">
        <v>4212</v>
      </c>
      <c r="Q1705" s="2">
        <v>369416</v>
      </c>
      <c r="R1705" s="2">
        <v>279225</v>
      </c>
      <c r="S1705" s="35">
        <v>1.508460918614021E-2</v>
      </c>
      <c r="T1705" t="s">
        <v>4388</v>
      </c>
      <c r="U1705" t="s">
        <v>4388</v>
      </c>
      <c r="V1705" s="5" t="s">
        <v>4390</v>
      </c>
      <c r="W1705" s="5">
        <v>0</v>
      </c>
      <c r="X1705" s="4">
        <v>-1.9887141085228079E-4</v>
      </c>
      <c r="Y1705" s="6">
        <v>-120</v>
      </c>
      <c r="Z1705" s="4">
        <v>8.2642911257979623E-6</v>
      </c>
      <c r="AA1705" s="5">
        <v>1648</v>
      </c>
      <c r="AC1705" s="16" t="str">
        <f t="shared" si="156"/>
        <v/>
      </c>
      <c r="AD1705" s="16" t="str">
        <f t="shared" si="157"/>
        <v/>
      </c>
      <c r="AE1705" s="16" t="str">
        <f t="shared" si="158"/>
        <v/>
      </c>
      <c r="AF1705" s="16" t="str">
        <f t="shared" si="159"/>
        <v/>
      </c>
      <c r="AG1705" s="16">
        <f t="shared" si="160"/>
        <v>1.4885737775287929E-2</v>
      </c>
      <c r="AH1705" s="16" t="str">
        <f t="shared" si="161"/>
        <v/>
      </c>
      <c r="AI1705" s="17" t="str">
        <f>IF('Peer Comparison Tool'!$D$11="NR","",IF($C1705='Peer Comparison Tool'!$D$9,COUNT('ALLL &lt;50B Database'!$AI$1:AI1704)+1,""))</f>
        <v/>
      </c>
    </row>
    <row r="1706" spans="1:35" x14ac:dyDescent="0.25">
      <c r="A1706" t="s">
        <v>597</v>
      </c>
      <c r="B1706">
        <v>3272956</v>
      </c>
      <c r="C1706" s="5" t="s">
        <v>561</v>
      </c>
      <c r="D1706" s="5" t="s">
        <v>4390</v>
      </c>
      <c r="E1706" s="5" t="s">
        <v>4388</v>
      </c>
      <c r="F1706" s="2">
        <v>5050</v>
      </c>
      <c r="G1706" s="2">
        <v>394430</v>
      </c>
      <c r="H1706" s="2">
        <v>291084</v>
      </c>
      <c r="I1706" s="2">
        <v>11104</v>
      </c>
      <c r="J1706" s="2">
        <v>279980</v>
      </c>
      <c r="K1706" s="33">
        <v>1.8037002643045932E-2</v>
      </c>
      <c r="L1706" s="2">
        <v>4543</v>
      </c>
      <c r="M1706" s="2">
        <v>355515</v>
      </c>
      <c r="N1706" s="2">
        <v>295847</v>
      </c>
      <c r="O1706" s="33">
        <v>1.535591031850923E-2</v>
      </c>
      <c r="P1706" s="2">
        <v>4674</v>
      </c>
      <c r="Q1706" s="2">
        <v>372671</v>
      </c>
      <c r="R1706" s="2">
        <v>288627</v>
      </c>
      <c r="S1706" s="35">
        <v>1.6193911172551423E-2</v>
      </c>
      <c r="T1706" t="s">
        <v>4388</v>
      </c>
      <c r="U1706" t="s">
        <v>4388</v>
      </c>
      <c r="V1706" s="5" t="s">
        <v>4390</v>
      </c>
      <c r="W1706" s="5">
        <v>0</v>
      </c>
      <c r="X1706" s="4">
        <v>1.8430914704945095E-3</v>
      </c>
      <c r="Y1706" s="6">
        <v>376</v>
      </c>
      <c r="Z1706" s="4">
        <v>8.3800085404219307E-4</v>
      </c>
      <c r="AA1706" s="5">
        <v>838</v>
      </c>
      <c r="AC1706" s="16" t="str">
        <f t="shared" si="156"/>
        <v/>
      </c>
      <c r="AD1706" s="16" t="str">
        <f t="shared" si="157"/>
        <v/>
      </c>
      <c r="AE1706" s="16" t="str">
        <f t="shared" si="158"/>
        <v/>
      </c>
      <c r="AF1706" s="16" t="str">
        <f t="shared" si="159"/>
        <v/>
      </c>
      <c r="AG1706" s="16">
        <f t="shared" si="160"/>
        <v>1.8037002643045932E-2</v>
      </c>
      <c r="AH1706" s="16" t="str">
        <f t="shared" si="161"/>
        <v/>
      </c>
      <c r="AI1706" s="17" t="str">
        <f>IF('Peer Comparison Tool'!$D$11="NR","",IF($C1706='Peer Comparison Tool'!$D$9,COUNT('ALLL &lt;50B Database'!$AI$1:AI1705)+1,""))</f>
        <v/>
      </c>
    </row>
    <row r="1707" spans="1:35" x14ac:dyDescent="0.25">
      <c r="A1707" t="s">
        <v>1030</v>
      </c>
      <c r="B1707">
        <v>496845</v>
      </c>
      <c r="C1707" s="5" t="s">
        <v>926</v>
      </c>
      <c r="D1707" s="5" t="s">
        <v>4387</v>
      </c>
      <c r="E1707" s="5" t="s">
        <v>4388</v>
      </c>
      <c r="F1707" s="2">
        <v>3924</v>
      </c>
      <c r="G1707" s="2">
        <v>394237</v>
      </c>
      <c r="H1707" s="2">
        <v>261635</v>
      </c>
      <c r="I1707" s="2">
        <v>16389</v>
      </c>
      <c r="J1707" s="2">
        <v>245246</v>
      </c>
      <c r="K1707" s="33">
        <v>1.6000260962462182E-2</v>
      </c>
      <c r="L1707" s="2">
        <v>3785</v>
      </c>
      <c r="M1707" s="2">
        <v>346631</v>
      </c>
      <c r="N1707" s="2">
        <v>251557</v>
      </c>
      <c r="O1707" s="33">
        <v>1.5046291695321538E-2</v>
      </c>
      <c r="P1707" s="2">
        <v>3855</v>
      </c>
      <c r="Q1707" s="2">
        <v>356815</v>
      </c>
      <c r="R1707" s="2">
        <v>245592</v>
      </c>
      <c r="S1707" s="35">
        <v>1.5696765366950062E-2</v>
      </c>
      <c r="T1707" t="s">
        <v>4388</v>
      </c>
      <c r="U1707" t="s">
        <v>4388</v>
      </c>
      <c r="V1707" s="5" t="s">
        <v>4387</v>
      </c>
      <c r="W1707" s="5">
        <v>0</v>
      </c>
      <c r="X1707" s="4">
        <v>3.0349559551211963E-4</v>
      </c>
      <c r="Y1707" s="6">
        <v>69</v>
      </c>
      <c r="Z1707" s="4">
        <v>6.50473671628524E-4</v>
      </c>
      <c r="AA1707" s="5">
        <v>1269</v>
      </c>
      <c r="AC1707" s="16" t="str">
        <f t="shared" si="156"/>
        <v/>
      </c>
      <c r="AD1707" s="16" t="str">
        <f t="shared" si="157"/>
        <v/>
      </c>
      <c r="AE1707" s="16" t="str">
        <f t="shared" si="158"/>
        <v/>
      </c>
      <c r="AF1707" s="16" t="str">
        <f t="shared" si="159"/>
        <v/>
      </c>
      <c r="AG1707" s="16">
        <f t="shared" si="160"/>
        <v>1.6000260962462182E-2</v>
      </c>
      <c r="AH1707" s="16" t="str">
        <f t="shared" si="161"/>
        <v/>
      </c>
      <c r="AI1707" s="17" t="str">
        <f>IF('Peer Comparison Tool'!$D$11="NR","",IF($C1707='Peer Comparison Tool'!$D$9,COUNT('ALLL &lt;50B Database'!$AI$1:AI1706)+1,""))</f>
        <v/>
      </c>
    </row>
    <row r="1708" spans="1:35" x14ac:dyDescent="0.25">
      <c r="A1708" t="s">
        <v>142</v>
      </c>
      <c r="B1708">
        <v>514048</v>
      </c>
      <c r="C1708" s="5" t="s">
        <v>113</v>
      </c>
      <c r="D1708" s="5" t="s">
        <v>4390</v>
      </c>
      <c r="E1708" s="5" t="s">
        <v>4388</v>
      </c>
      <c r="F1708" s="2">
        <v>3656</v>
      </c>
      <c r="G1708" s="2">
        <v>394088</v>
      </c>
      <c r="H1708" s="2">
        <v>286588</v>
      </c>
      <c r="I1708" s="2">
        <v>11254</v>
      </c>
      <c r="J1708" s="2">
        <v>275334</v>
      </c>
      <c r="K1708" s="33">
        <v>1.3278418212062441E-2</v>
      </c>
      <c r="L1708" s="2">
        <v>3244</v>
      </c>
      <c r="M1708" s="2">
        <v>336837</v>
      </c>
      <c r="N1708" s="2">
        <v>261885</v>
      </c>
      <c r="O1708" s="33">
        <v>1.2387116482425492E-2</v>
      </c>
      <c r="P1708" s="2">
        <v>3468</v>
      </c>
      <c r="Q1708" s="2">
        <v>347839</v>
      </c>
      <c r="R1708" s="2">
        <v>265611</v>
      </c>
      <c r="S1708" s="35">
        <v>1.3056688164270304E-2</v>
      </c>
      <c r="T1708" t="s">
        <v>4388</v>
      </c>
      <c r="U1708" t="s">
        <v>4388</v>
      </c>
      <c r="V1708" s="5" t="s">
        <v>4390</v>
      </c>
      <c r="W1708" s="5">
        <v>0</v>
      </c>
      <c r="X1708" s="4">
        <v>2.2173004779213641E-4</v>
      </c>
      <c r="Y1708" s="6">
        <v>188</v>
      </c>
      <c r="Z1708" s="4">
        <v>6.6957168184481226E-4</v>
      </c>
      <c r="AA1708" s="5">
        <v>2282</v>
      </c>
      <c r="AC1708" s="16" t="str">
        <f t="shared" si="156"/>
        <v/>
      </c>
      <c r="AD1708" s="16" t="str">
        <f t="shared" si="157"/>
        <v/>
      </c>
      <c r="AE1708" s="16" t="str">
        <f t="shared" si="158"/>
        <v/>
      </c>
      <c r="AF1708" s="16" t="str">
        <f t="shared" si="159"/>
        <v/>
      </c>
      <c r="AG1708" s="16">
        <f t="shared" si="160"/>
        <v>1.3278418212062441E-2</v>
      </c>
      <c r="AH1708" s="16" t="str">
        <f t="shared" si="161"/>
        <v/>
      </c>
      <c r="AI1708" s="17" t="str">
        <f>IF('Peer Comparison Tool'!$D$11="NR","",IF($C1708='Peer Comparison Tool'!$D$9,COUNT('ALLL &lt;50B Database'!$AI$1:AI1707)+1,""))</f>
        <v/>
      </c>
    </row>
    <row r="1709" spans="1:35" x14ac:dyDescent="0.25">
      <c r="A1709" t="s">
        <v>3105</v>
      </c>
      <c r="B1709">
        <v>712273</v>
      </c>
      <c r="C1709" s="5" t="s">
        <v>3064</v>
      </c>
      <c r="D1709" s="5" t="s">
        <v>4390</v>
      </c>
      <c r="E1709" s="5" t="s">
        <v>4388</v>
      </c>
      <c r="F1709" s="2">
        <v>5083</v>
      </c>
      <c r="G1709" s="2">
        <v>393978</v>
      </c>
      <c r="H1709" s="2">
        <v>338258</v>
      </c>
      <c r="I1709" s="2">
        <v>1998</v>
      </c>
      <c r="J1709" s="2">
        <v>336260</v>
      </c>
      <c r="K1709" s="33">
        <v>1.5116279069767442E-2</v>
      </c>
      <c r="L1709" s="2">
        <v>5083</v>
      </c>
      <c r="M1709" s="2">
        <v>395246</v>
      </c>
      <c r="N1709" s="2">
        <v>335078</v>
      </c>
      <c r="O1709" s="33">
        <v>1.5169602301553668E-2</v>
      </c>
      <c r="P1709" s="2">
        <v>5083</v>
      </c>
      <c r="Q1709" s="2">
        <v>393506</v>
      </c>
      <c r="R1709" s="2">
        <v>332990</v>
      </c>
      <c r="S1709" s="35">
        <v>1.5264722664344275E-2</v>
      </c>
      <c r="T1709" t="s">
        <v>4388</v>
      </c>
      <c r="U1709" t="s">
        <v>4388</v>
      </c>
      <c r="V1709" s="5" t="s">
        <v>4390</v>
      </c>
      <c r="W1709" s="5">
        <v>0</v>
      </c>
      <c r="X1709" s="4">
        <v>-1.4844359457683379E-4</v>
      </c>
      <c r="Y1709" s="6">
        <v>0</v>
      </c>
      <c r="Z1709" s="4">
        <v>9.5120362790607205E-5</v>
      </c>
      <c r="AA1709" s="5">
        <v>1573</v>
      </c>
      <c r="AC1709" s="16" t="str">
        <f t="shared" si="156"/>
        <v/>
      </c>
      <c r="AD1709" s="16" t="str">
        <f t="shared" si="157"/>
        <v/>
      </c>
      <c r="AE1709" s="16" t="str">
        <f t="shared" si="158"/>
        <v/>
      </c>
      <c r="AF1709" s="16" t="str">
        <f t="shared" si="159"/>
        <v/>
      </c>
      <c r="AG1709" s="16">
        <f t="shared" si="160"/>
        <v>1.5116279069767442E-2</v>
      </c>
      <c r="AH1709" s="16" t="str">
        <f t="shared" si="161"/>
        <v/>
      </c>
      <c r="AI1709" s="17" t="str">
        <f>IF('Peer Comparison Tool'!$D$11="NR","",IF($C1709='Peer Comparison Tool'!$D$9,COUNT('ALLL &lt;50B Database'!$AI$1:AI1708)+1,""))</f>
        <v/>
      </c>
    </row>
    <row r="1710" spans="1:35" x14ac:dyDescent="0.25">
      <c r="A1710" t="s">
        <v>609</v>
      </c>
      <c r="B1710">
        <v>3348468</v>
      </c>
      <c r="C1710" s="5" t="s">
        <v>561</v>
      </c>
      <c r="D1710" s="5" t="s">
        <v>4390</v>
      </c>
      <c r="E1710" s="5" t="s">
        <v>4388</v>
      </c>
      <c r="F1710" s="2">
        <v>2576</v>
      </c>
      <c r="G1710" s="2">
        <v>393968</v>
      </c>
      <c r="H1710" s="2">
        <v>240081</v>
      </c>
      <c r="I1710" s="2">
        <v>34165</v>
      </c>
      <c r="J1710" s="2">
        <v>205916</v>
      </c>
      <c r="K1710" s="33">
        <v>1.2509955515841411E-2</v>
      </c>
      <c r="L1710" s="2">
        <v>2196</v>
      </c>
      <c r="M1710" s="2">
        <v>266299</v>
      </c>
      <c r="N1710" s="2">
        <v>196238</v>
      </c>
      <c r="O1710" s="33">
        <v>1.1190493176652839E-2</v>
      </c>
      <c r="P1710" s="2">
        <v>2245</v>
      </c>
      <c r="Q1710" s="2">
        <v>287378</v>
      </c>
      <c r="R1710" s="2">
        <v>199323</v>
      </c>
      <c r="S1710" s="35">
        <v>1.1263125680428249E-2</v>
      </c>
      <c r="T1710" t="s">
        <v>4388</v>
      </c>
      <c r="U1710" t="s">
        <v>4388</v>
      </c>
      <c r="V1710" s="5" t="s">
        <v>4390</v>
      </c>
      <c r="W1710" s="5">
        <v>0</v>
      </c>
      <c r="X1710" s="4">
        <v>1.2468298354131619E-3</v>
      </c>
      <c r="Y1710" s="6">
        <v>331</v>
      </c>
      <c r="Z1710" s="4">
        <v>7.2632503775409835E-5</v>
      </c>
      <c r="AA1710" s="5">
        <v>2696</v>
      </c>
      <c r="AC1710" s="16" t="str">
        <f t="shared" si="156"/>
        <v/>
      </c>
      <c r="AD1710" s="16" t="str">
        <f t="shared" si="157"/>
        <v/>
      </c>
      <c r="AE1710" s="16" t="str">
        <f t="shared" si="158"/>
        <v/>
      </c>
      <c r="AF1710" s="16" t="str">
        <f t="shared" si="159"/>
        <v/>
      </c>
      <c r="AG1710" s="16">
        <f t="shared" si="160"/>
        <v>1.2509955515841411E-2</v>
      </c>
      <c r="AH1710" s="16" t="str">
        <f t="shared" si="161"/>
        <v/>
      </c>
      <c r="AI1710" s="17" t="str">
        <f>IF('Peer Comparison Tool'!$D$11="NR","",IF($C1710='Peer Comparison Tool'!$D$9,COUNT('ALLL &lt;50B Database'!$AI$1:AI1709)+1,""))</f>
        <v/>
      </c>
    </row>
    <row r="1711" spans="1:35" x14ac:dyDescent="0.25">
      <c r="A1711" t="s">
        <v>3456</v>
      </c>
      <c r="B1711">
        <v>144913</v>
      </c>
      <c r="C1711" s="5" t="s">
        <v>3374</v>
      </c>
      <c r="D1711" s="5" t="s">
        <v>4390</v>
      </c>
      <c r="E1711" s="5" t="s">
        <v>4388</v>
      </c>
      <c r="F1711" s="2">
        <v>2208</v>
      </c>
      <c r="G1711" s="2">
        <v>393560</v>
      </c>
      <c r="H1711" s="2">
        <v>193838</v>
      </c>
      <c r="I1711" s="2">
        <v>4962</v>
      </c>
      <c r="J1711" s="2">
        <v>188876</v>
      </c>
      <c r="K1711" s="33">
        <v>1.1690209449585971E-2</v>
      </c>
      <c r="L1711" s="2">
        <v>2045</v>
      </c>
      <c r="M1711" s="2">
        <v>375741</v>
      </c>
      <c r="N1711" s="2">
        <v>187118</v>
      </c>
      <c r="O1711" s="33">
        <v>1.0928932545238834E-2</v>
      </c>
      <c r="P1711" s="2">
        <v>2082</v>
      </c>
      <c r="Q1711" s="2">
        <v>379423</v>
      </c>
      <c r="R1711" s="2">
        <v>187921</v>
      </c>
      <c r="S1711" s="35">
        <v>1.107912367430995E-2</v>
      </c>
      <c r="T1711" t="s">
        <v>4388</v>
      </c>
      <c r="U1711" t="s">
        <v>4388</v>
      </c>
      <c r="V1711" s="5" t="s">
        <v>4390</v>
      </c>
      <c r="W1711" s="5">
        <v>0</v>
      </c>
      <c r="X1711" s="4">
        <v>6.1108577527602126E-4</v>
      </c>
      <c r="Y1711" s="6">
        <v>126</v>
      </c>
      <c r="Z1711" s="4">
        <v>1.5019112907111581E-4</v>
      </c>
      <c r="AA1711" s="5">
        <v>3073</v>
      </c>
      <c r="AC1711" s="16" t="str">
        <f t="shared" si="156"/>
        <v/>
      </c>
      <c r="AD1711" s="16" t="str">
        <f t="shared" si="157"/>
        <v/>
      </c>
      <c r="AE1711" s="16" t="str">
        <f t="shared" si="158"/>
        <v/>
      </c>
      <c r="AF1711" s="16" t="str">
        <f t="shared" si="159"/>
        <v/>
      </c>
      <c r="AG1711" s="16">
        <f t="shared" si="160"/>
        <v>1.1690209449585971E-2</v>
      </c>
      <c r="AH1711" s="16" t="str">
        <f t="shared" si="161"/>
        <v/>
      </c>
      <c r="AI1711" s="17" t="str">
        <f>IF('Peer Comparison Tool'!$D$11="NR","",IF($C1711='Peer Comparison Tool'!$D$9,COUNT('ALLL &lt;50B Database'!$AI$1:AI1710)+1,""))</f>
        <v/>
      </c>
    </row>
    <row r="1712" spans="1:35" x14ac:dyDescent="0.25">
      <c r="A1712" t="s">
        <v>1029</v>
      </c>
      <c r="B1712">
        <v>137447</v>
      </c>
      <c r="C1712" s="5" t="s">
        <v>926</v>
      </c>
      <c r="D1712" s="5" t="s">
        <v>4390</v>
      </c>
      <c r="E1712" s="5" t="s">
        <v>4388</v>
      </c>
      <c r="F1712" s="2">
        <v>2678</v>
      </c>
      <c r="G1712" s="2">
        <v>393556</v>
      </c>
      <c r="H1712" s="2">
        <v>217892</v>
      </c>
      <c r="I1712" s="2">
        <v>12694</v>
      </c>
      <c r="J1712" s="2">
        <v>205198</v>
      </c>
      <c r="K1712" s="33">
        <v>1.3050809462080527E-2</v>
      </c>
      <c r="L1712" s="2">
        <v>2176</v>
      </c>
      <c r="M1712" s="2">
        <v>355622</v>
      </c>
      <c r="N1712" s="2">
        <v>207929</v>
      </c>
      <c r="O1712" s="33">
        <v>1.0465110686820982E-2</v>
      </c>
      <c r="P1712" s="2">
        <v>2175</v>
      </c>
      <c r="Q1712" s="2">
        <v>361374</v>
      </c>
      <c r="R1712" s="2">
        <v>206358</v>
      </c>
      <c r="S1712" s="35">
        <v>1.0539935451981508E-2</v>
      </c>
      <c r="T1712" t="s">
        <v>4388</v>
      </c>
      <c r="U1712" t="s">
        <v>4388</v>
      </c>
      <c r="V1712" s="5" t="s">
        <v>4390</v>
      </c>
      <c r="W1712" s="5">
        <v>0</v>
      </c>
      <c r="X1712" s="4">
        <v>2.5108740100990186E-3</v>
      </c>
      <c r="Y1712" s="6">
        <v>503</v>
      </c>
      <c r="Z1712" s="4">
        <v>7.482476516052633E-5</v>
      </c>
      <c r="AA1712" s="5">
        <v>2405</v>
      </c>
      <c r="AC1712" s="16" t="str">
        <f t="shared" si="156"/>
        <v/>
      </c>
      <c r="AD1712" s="16" t="str">
        <f t="shared" si="157"/>
        <v/>
      </c>
      <c r="AE1712" s="16" t="str">
        <f t="shared" si="158"/>
        <v/>
      </c>
      <c r="AF1712" s="16" t="str">
        <f t="shared" si="159"/>
        <v/>
      </c>
      <c r="AG1712" s="16">
        <f t="shared" si="160"/>
        <v>1.3050809462080527E-2</v>
      </c>
      <c r="AH1712" s="16" t="str">
        <f t="shared" si="161"/>
        <v/>
      </c>
      <c r="AI1712" s="17" t="str">
        <f>IF('Peer Comparison Tool'!$D$11="NR","",IF($C1712='Peer Comparison Tool'!$D$9,COUNT('ALLL &lt;50B Database'!$AI$1:AI1711)+1,""))</f>
        <v/>
      </c>
    </row>
    <row r="1713" spans="1:35" x14ac:dyDescent="0.25">
      <c r="A1713" t="s">
        <v>2372</v>
      </c>
      <c r="B1713">
        <v>576541</v>
      </c>
      <c r="C1713" s="5" t="s">
        <v>2299</v>
      </c>
      <c r="D1713" s="5" t="s">
        <v>4387</v>
      </c>
      <c r="E1713" s="5" t="s">
        <v>4388</v>
      </c>
      <c r="F1713" s="2">
        <v>4708</v>
      </c>
      <c r="G1713" s="2">
        <v>393429</v>
      </c>
      <c r="H1713" s="2">
        <v>253568</v>
      </c>
      <c r="I1713" s="2">
        <v>21046</v>
      </c>
      <c r="J1713" s="2">
        <v>232522</v>
      </c>
      <c r="K1713" s="33">
        <v>2.0247546468721241E-2</v>
      </c>
      <c r="L1713" s="2">
        <v>4412</v>
      </c>
      <c r="M1713" s="2">
        <v>355850</v>
      </c>
      <c r="N1713" s="2">
        <v>236461</v>
      </c>
      <c r="O1713" s="33">
        <v>1.8658467992607661E-2</v>
      </c>
      <c r="P1713" s="2">
        <v>4566</v>
      </c>
      <c r="Q1713" s="2">
        <v>343388</v>
      </c>
      <c r="R1713" s="2">
        <v>233746</v>
      </c>
      <c r="S1713" s="35">
        <v>1.9534024111642553E-2</v>
      </c>
      <c r="T1713" t="s">
        <v>4388</v>
      </c>
      <c r="U1713" t="s">
        <v>4388</v>
      </c>
      <c r="V1713" s="5" t="s">
        <v>4387</v>
      </c>
      <c r="W1713" s="5">
        <v>0</v>
      </c>
      <c r="X1713" s="4">
        <v>7.1352235707868722E-4</v>
      </c>
      <c r="Y1713" s="6">
        <v>142</v>
      </c>
      <c r="Z1713" s="4">
        <v>8.7555611903489261E-4</v>
      </c>
      <c r="AA1713" s="5">
        <v>528</v>
      </c>
      <c r="AC1713" s="16" t="str">
        <f t="shared" si="156"/>
        <v/>
      </c>
      <c r="AD1713" s="16" t="str">
        <f t="shared" si="157"/>
        <v/>
      </c>
      <c r="AE1713" s="16" t="str">
        <f t="shared" si="158"/>
        <v/>
      </c>
      <c r="AF1713" s="16" t="str">
        <f t="shared" si="159"/>
        <v/>
      </c>
      <c r="AG1713" s="16">
        <f t="shared" si="160"/>
        <v>2.0247546468721241E-2</v>
      </c>
      <c r="AH1713" s="16" t="str">
        <f t="shared" si="161"/>
        <v/>
      </c>
      <c r="AI1713" s="17" t="str">
        <f>IF('Peer Comparison Tool'!$D$11="NR","",IF($C1713='Peer Comparison Tool'!$D$9,COUNT('ALLL &lt;50B Database'!$AI$1:AI1712)+1,""))</f>
        <v/>
      </c>
    </row>
    <row r="1714" spans="1:35" x14ac:dyDescent="0.25">
      <c r="A1714" t="s">
        <v>2916</v>
      </c>
      <c r="B1714">
        <v>206156</v>
      </c>
      <c r="C1714" s="5" t="s">
        <v>2907</v>
      </c>
      <c r="D1714" s="5" t="s">
        <v>4390</v>
      </c>
      <c r="E1714" s="5" t="s">
        <v>4388</v>
      </c>
      <c r="F1714" s="2">
        <v>4917</v>
      </c>
      <c r="G1714" s="2">
        <v>392925</v>
      </c>
      <c r="H1714" s="2">
        <v>224438</v>
      </c>
      <c r="I1714" s="2">
        <v>30239</v>
      </c>
      <c r="J1714" s="2">
        <v>194199</v>
      </c>
      <c r="K1714" s="33">
        <v>2.5319388874299045E-2</v>
      </c>
      <c r="L1714" s="2">
        <v>3762</v>
      </c>
      <c r="M1714" s="2">
        <v>338397</v>
      </c>
      <c r="N1714" s="2">
        <v>222494</v>
      </c>
      <c r="O1714" s="33">
        <v>1.6908321123266245E-2</v>
      </c>
      <c r="P1714" s="2">
        <v>4308</v>
      </c>
      <c r="Q1714" s="2">
        <v>341652</v>
      </c>
      <c r="R1714" s="2">
        <v>218152</v>
      </c>
      <c r="S1714" s="35">
        <v>1.9747698852176466E-2</v>
      </c>
      <c r="T1714" t="s">
        <v>4388</v>
      </c>
      <c r="U1714" t="s">
        <v>4388</v>
      </c>
      <c r="V1714" s="5" t="s">
        <v>4390</v>
      </c>
      <c r="W1714" s="5">
        <v>0</v>
      </c>
      <c r="X1714" s="4">
        <v>5.5716900221225787E-3</v>
      </c>
      <c r="Y1714" s="6">
        <v>609</v>
      </c>
      <c r="Z1714" s="4">
        <v>2.8393777289102209E-3</v>
      </c>
      <c r="AA1714" s="5">
        <v>248</v>
      </c>
      <c r="AC1714" s="16" t="str">
        <f t="shared" si="156"/>
        <v/>
      </c>
      <c r="AD1714" s="16" t="str">
        <f t="shared" si="157"/>
        <v/>
      </c>
      <c r="AE1714" s="16" t="str">
        <f t="shared" si="158"/>
        <v/>
      </c>
      <c r="AF1714" s="16" t="str">
        <f t="shared" si="159"/>
        <v/>
      </c>
      <c r="AG1714" s="16">
        <f t="shared" si="160"/>
        <v>2.5319388874299045E-2</v>
      </c>
      <c r="AH1714" s="16" t="str">
        <f t="shared" si="161"/>
        <v/>
      </c>
      <c r="AI1714" s="17" t="str">
        <f>IF('Peer Comparison Tool'!$D$11="NR","",IF($C1714='Peer Comparison Tool'!$D$9,COUNT('ALLL &lt;50B Database'!$AI$1:AI1713)+1,""))</f>
        <v/>
      </c>
    </row>
    <row r="1715" spans="1:35" x14ac:dyDescent="0.25">
      <c r="A1715" t="s">
        <v>518</v>
      </c>
      <c r="B1715">
        <v>3345065</v>
      </c>
      <c r="C1715" s="5" t="s">
        <v>462</v>
      </c>
      <c r="D1715" s="5" t="s">
        <v>4387</v>
      </c>
      <c r="E1715" s="5" t="s">
        <v>4388</v>
      </c>
      <c r="F1715" s="2">
        <v>3349</v>
      </c>
      <c r="G1715" s="2">
        <v>392205</v>
      </c>
      <c r="H1715" s="2">
        <v>311683</v>
      </c>
      <c r="I1715" s="2">
        <v>55005</v>
      </c>
      <c r="J1715" s="2">
        <v>256678</v>
      </c>
      <c r="K1715" s="33">
        <v>1.304747582574276E-2</v>
      </c>
      <c r="L1715" s="2">
        <v>2974</v>
      </c>
      <c r="M1715" s="2">
        <v>338925</v>
      </c>
      <c r="N1715" s="2">
        <v>264461</v>
      </c>
      <c r="O1715" s="33">
        <v>1.1245514461489596E-2</v>
      </c>
      <c r="P1715" s="2">
        <v>3049</v>
      </c>
      <c r="Q1715" s="2">
        <v>338918</v>
      </c>
      <c r="R1715" s="2">
        <v>259792</v>
      </c>
      <c r="S1715" s="35">
        <v>1.1736312126624376E-2</v>
      </c>
      <c r="T1715" t="s">
        <v>4388</v>
      </c>
      <c r="U1715" t="s">
        <v>4388</v>
      </c>
      <c r="V1715" s="5" t="s">
        <v>4387</v>
      </c>
      <c r="W1715" s="5">
        <v>0</v>
      </c>
      <c r="X1715" s="4">
        <v>1.3111636991183836E-3</v>
      </c>
      <c r="Y1715" s="6">
        <v>300</v>
      </c>
      <c r="Z1715" s="4">
        <v>4.9079766513478E-4</v>
      </c>
      <c r="AA1715" s="5">
        <v>2408</v>
      </c>
      <c r="AC1715" s="16" t="str">
        <f t="shared" si="156"/>
        <v/>
      </c>
      <c r="AD1715" s="16" t="str">
        <f t="shared" si="157"/>
        <v/>
      </c>
      <c r="AE1715" s="16" t="str">
        <f t="shared" si="158"/>
        <v/>
      </c>
      <c r="AF1715" s="16" t="str">
        <f t="shared" si="159"/>
        <v/>
      </c>
      <c r="AG1715" s="16">
        <f t="shared" si="160"/>
        <v>1.304747582574276E-2</v>
      </c>
      <c r="AH1715" s="16" t="str">
        <f t="shared" si="161"/>
        <v/>
      </c>
      <c r="AI1715" s="17">
        <f>IF('Peer Comparison Tool'!$D$11="NR","",IF($C1715='Peer Comparison Tool'!$D$9,COUNT('ALLL &lt;50B Database'!$AI$1:AI1714)+1,""))</f>
        <v>54</v>
      </c>
    </row>
    <row r="1716" spans="1:35" x14ac:dyDescent="0.25">
      <c r="A1716" t="s">
        <v>3106</v>
      </c>
      <c r="B1716">
        <v>72678</v>
      </c>
      <c r="C1716" s="5" t="s">
        <v>3064</v>
      </c>
      <c r="D1716" s="5" t="s">
        <v>4390</v>
      </c>
      <c r="E1716" s="5" t="s">
        <v>4388</v>
      </c>
      <c r="F1716" s="2">
        <v>1691</v>
      </c>
      <c r="G1716" s="2">
        <v>391845</v>
      </c>
      <c r="H1716" s="2">
        <v>117036</v>
      </c>
      <c r="I1716" s="2">
        <v>6370</v>
      </c>
      <c r="J1716" s="2">
        <v>110666</v>
      </c>
      <c r="K1716" s="33">
        <v>1.5280212531400791E-2</v>
      </c>
      <c r="L1716" s="2">
        <v>1700</v>
      </c>
      <c r="M1716" s="2">
        <v>376994</v>
      </c>
      <c r="N1716" s="2">
        <v>105887</v>
      </c>
      <c r="O1716" s="33">
        <v>1.6054850925987137E-2</v>
      </c>
      <c r="P1716" s="2">
        <v>1712</v>
      </c>
      <c r="Q1716" s="2">
        <v>388168</v>
      </c>
      <c r="R1716" s="2">
        <v>108217</v>
      </c>
      <c r="S1716" s="35">
        <v>1.5820065239287726E-2</v>
      </c>
      <c r="T1716" t="s">
        <v>4388</v>
      </c>
      <c r="U1716" t="s">
        <v>4388</v>
      </c>
      <c r="V1716" s="5" t="s">
        <v>4390</v>
      </c>
      <c r="W1716" s="5">
        <v>0</v>
      </c>
      <c r="X1716" s="4">
        <v>-5.3985270788693522E-4</v>
      </c>
      <c r="Y1716" s="6">
        <v>-21</v>
      </c>
      <c r="Z1716" s="4">
        <v>-2.3478568669941038E-4</v>
      </c>
      <c r="AA1716" s="5">
        <v>1510</v>
      </c>
      <c r="AC1716" s="16" t="str">
        <f t="shared" si="156"/>
        <v/>
      </c>
      <c r="AD1716" s="16" t="str">
        <f t="shared" si="157"/>
        <v/>
      </c>
      <c r="AE1716" s="16" t="str">
        <f t="shared" si="158"/>
        <v/>
      </c>
      <c r="AF1716" s="16" t="str">
        <f t="shared" si="159"/>
        <v/>
      </c>
      <c r="AG1716" s="16">
        <f t="shared" si="160"/>
        <v>1.5280212531400791E-2</v>
      </c>
      <c r="AH1716" s="16" t="str">
        <f t="shared" si="161"/>
        <v/>
      </c>
      <c r="AI1716" s="17" t="str">
        <f>IF('Peer Comparison Tool'!$D$11="NR","",IF($C1716='Peer Comparison Tool'!$D$9,COUNT('ALLL &lt;50B Database'!$AI$1:AI1715)+1,""))</f>
        <v/>
      </c>
    </row>
    <row r="1717" spans="1:35" x14ac:dyDescent="0.25">
      <c r="A1717" t="s">
        <v>4369</v>
      </c>
      <c r="B1717">
        <v>550952</v>
      </c>
      <c r="C1717" s="5" t="s">
        <v>4362</v>
      </c>
      <c r="D1717" s="5" t="s">
        <v>4390</v>
      </c>
      <c r="E1717" s="5" t="s">
        <v>4388</v>
      </c>
      <c r="F1717" s="2">
        <v>1180</v>
      </c>
      <c r="G1717" s="2">
        <v>391780</v>
      </c>
      <c r="H1717" s="2">
        <v>134009</v>
      </c>
      <c r="I1717" s="2">
        <v>16481</v>
      </c>
      <c r="J1717" s="2">
        <v>117528</v>
      </c>
      <c r="K1717" s="33">
        <v>1.0040160642570281E-2</v>
      </c>
      <c r="L1717" s="2">
        <v>1120</v>
      </c>
      <c r="M1717" s="2">
        <v>368798</v>
      </c>
      <c r="N1717" s="2">
        <v>108850</v>
      </c>
      <c r="O1717" s="33">
        <v>1.0289389067524116E-2</v>
      </c>
      <c r="P1717" s="2">
        <v>1130</v>
      </c>
      <c r="Q1717" s="2">
        <v>365402</v>
      </c>
      <c r="R1717" s="2">
        <v>112610</v>
      </c>
      <c r="S1717" s="35">
        <v>1.003463280348104E-2</v>
      </c>
      <c r="T1717" t="s">
        <v>4388</v>
      </c>
      <c r="U1717" t="s">
        <v>4388</v>
      </c>
      <c r="V1717" s="5" t="s">
        <v>4390</v>
      </c>
      <c r="W1717" s="5">
        <v>0</v>
      </c>
      <c r="X1717" s="4">
        <v>5.5278390892407603E-6</v>
      </c>
      <c r="Y1717" s="6">
        <v>50</v>
      </c>
      <c r="Z1717" s="4">
        <v>-2.5475626404307568E-4</v>
      </c>
      <c r="AA1717" s="5">
        <v>3767</v>
      </c>
      <c r="AC1717" s="16" t="str">
        <f t="shared" si="156"/>
        <v/>
      </c>
      <c r="AD1717" s="16" t="str">
        <f t="shared" si="157"/>
        <v/>
      </c>
      <c r="AE1717" s="16" t="str">
        <f t="shared" si="158"/>
        <v/>
      </c>
      <c r="AF1717" s="16" t="str">
        <f t="shared" si="159"/>
        <v/>
      </c>
      <c r="AG1717" s="16">
        <f t="shared" si="160"/>
        <v>1.0040160642570281E-2</v>
      </c>
      <c r="AH1717" s="16" t="str">
        <f t="shared" si="161"/>
        <v/>
      </c>
      <c r="AI1717" s="17" t="str">
        <f>IF('Peer Comparison Tool'!$D$11="NR","",IF($C1717='Peer Comparison Tool'!$D$9,COUNT('ALLL &lt;50B Database'!$AI$1:AI1716)+1,""))</f>
        <v/>
      </c>
    </row>
    <row r="1718" spans="1:35" x14ac:dyDescent="0.25">
      <c r="A1718" t="s">
        <v>3870</v>
      </c>
      <c r="B1718">
        <v>908861</v>
      </c>
      <c r="C1718" s="5" t="s">
        <v>3704</v>
      </c>
      <c r="D1718" s="5" t="s">
        <v>4387</v>
      </c>
      <c r="E1718" s="5" t="s">
        <v>4388</v>
      </c>
      <c r="F1718" s="2">
        <v>2716</v>
      </c>
      <c r="G1718" s="2">
        <v>391615</v>
      </c>
      <c r="H1718" s="2">
        <v>310504</v>
      </c>
      <c r="I1718" s="2">
        <v>117457</v>
      </c>
      <c r="J1718" s="2">
        <v>193047</v>
      </c>
      <c r="K1718" s="33">
        <v>1.4069112703124109E-2</v>
      </c>
      <c r="L1718" s="2">
        <v>1754</v>
      </c>
      <c r="M1718" s="2">
        <v>232735</v>
      </c>
      <c r="N1718" s="2">
        <v>172047</v>
      </c>
      <c r="O1718" s="33">
        <v>1.0194888606020448E-2</v>
      </c>
      <c r="P1718" s="2">
        <v>1767</v>
      </c>
      <c r="Q1718" s="2">
        <v>250747</v>
      </c>
      <c r="R1718" s="2">
        <v>173797</v>
      </c>
      <c r="S1718" s="35">
        <v>1.0167033953405409E-2</v>
      </c>
      <c r="T1718" t="s">
        <v>4388</v>
      </c>
      <c r="U1718" t="s">
        <v>4388</v>
      </c>
      <c r="V1718" s="5" t="s">
        <v>4387</v>
      </c>
      <c r="W1718" s="5">
        <v>0</v>
      </c>
      <c r="X1718" s="4">
        <v>3.9020787497187001E-3</v>
      </c>
      <c r="Y1718" s="6">
        <v>949</v>
      </c>
      <c r="Z1718" s="4">
        <v>-2.7854652615039166E-5</v>
      </c>
      <c r="AA1718" s="5">
        <v>1952</v>
      </c>
      <c r="AC1718" s="16" t="str">
        <f t="shared" si="156"/>
        <v/>
      </c>
      <c r="AD1718" s="16" t="str">
        <f t="shared" si="157"/>
        <v/>
      </c>
      <c r="AE1718" s="16" t="str">
        <f t="shared" si="158"/>
        <v/>
      </c>
      <c r="AF1718" s="16" t="str">
        <f t="shared" si="159"/>
        <v/>
      </c>
      <c r="AG1718" s="16">
        <f t="shared" si="160"/>
        <v>1.4069112703124109E-2</v>
      </c>
      <c r="AH1718" s="16" t="str">
        <f t="shared" si="161"/>
        <v/>
      </c>
      <c r="AI1718" s="17" t="str">
        <f>IF('Peer Comparison Tool'!$D$11="NR","",IF($C1718='Peer Comparison Tool'!$D$9,COUNT('ALLL &lt;50B Database'!$AI$1:AI1717)+1,""))</f>
        <v/>
      </c>
    </row>
    <row r="1719" spans="1:35" x14ac:dyDescent="0.25">
      <c r="A1719" t="s">
        <v>1339</v>
      </c>
      <c r="B1719">
        <v>305442</v>
      </c>
      <c r="C1719" s="5" t="s">
        <v>1309</v>
      </c>
      <c r="D1719" s="5" t="s">
        <v>4390</v>
      </c>
      <c r="E1719" s="5" t="s">
        <v>4388</v>
      </c>
      <c r="F1719" s="2">
        <v>3214</v>
      </c>
      <c r="G1719" s="2">
        <v>391272</v>
      </c>
      <c r="H1719" s="2">
        <v>272945</v>
      </c>
      <c r="I1719" s="2">
        <v>12177</v>
      </c>
      <c r="J1719" s="2">
        <v>260768</v>
      </c>
      <c r="K1719" s="33">
        <v>1.2325131918026751E-2</v>
      </c>
      <c r="L1719" s="2">
        <v>3169</v>
      </c>
      <c r="M1719" s="2">
        <v>343508</v>
      </c>
      <c r="N1719" s="2">
        <v>269610</v>
      </c>
      <c r="O1719" s="33">
        <v>1.1754015058788621E-2</v>
      </c>
      <c r="P1719" s="2">
        <v>3166</v>
      </c>
      <c r="Q1719" s="2">
        <v>356450</v>
      </c>
      <c r="R1719" s="2">
        <v>271399</v>
      </c>
      <c r="S1719" s="35">
        <v>1.1665481449821113E-2</v>
      </c>
      <c r="T1719" t="s">
        <v>4388</v>
      </c>
      <c r="U1719" t="s">
        <v>4388</v>
      </c>
      <c r="V1719" s="5" t="s">
        <v>4390</v>
      </c>
      <c r="W1719" s="5">
        <v>0</v>
      </c>
      <c r="X1719" s="4">
        <v>6.5965046820563866E-4</v>
      </c>
      <c r="Y1719" s="6">
        <v>48</v>
      </c>
      <c r="Z1719" s="4">
        <v>-8.8533608967508379E-5</v>
      </c>
      <c r="AA1719" s="5">
        <v>2772</v>
      </c>
      <c r="AC1719" s="16" t="str">
        <f t="shared" si="156"/>
        <v/>
      </c>
      <c r="AD1719" s="16" t="str">
        <f t="shared" si="157"/>
        <v/>
      </c>
      <c r="AE1719" s="16" t="str">
        <f t="shared" si="158"/>
        <v/>
      </c>
      <c r="AF1719" s="16" t="str">
        <f t="shared" si="159"/>
        <v/>
      </c>
      <c r="AG1719" s="16">
        <f t="shared" si="160"/>
        <v>1.2325131918026751E-2</v>
      </c>
      <c r="AH1719" s="16" t="str">
        <f t="shared" si="161"/>
        <v/>
      </c>
      <c r="AI1719" s="17" t="str">
        <f>IF('Peer Comparison Tool'!$D$11="NR","",IF($C1719='Peer Comparison Tool'!$D$9,COUNT('ALLL &lt;50B Database'!$AI$1:AI1718)+1,""))</f>
        <v/>
      </c>
    </row>
    <row r="1720" spans="1:35" x14ac:dyDescent="0.25">
      <c r="A1720" t="s">
        <v>2915</v>
      </c>
      <c r="B1720">
        <v>710859</v>
      </c>
      <c r="C1720" s="5" t="s">
        <v>2907</v>
      </c>
      <c r="D1720" s="5" t="s">
        <v>4390</v>
      </c>
      <c r="E1720" s="5" t="s">
        <v>4388</v>
      </c>
      <c r="F1720" s="2">
        <v>1915</v>
      </c>
      <c r="G1720" s="2">
        <v>390689</v>
      </c>
      <c r="H1720" s="2">
        <v>209534</v>
      </c>
      <c r="I1720" s="2">
        <v>10912</v>
      </c>
      <c r="J1720" s="2">
        <v>198622</v>
      </c>
      <c r="K1720" s="33">
        <v>9.6414294489029408E-3</v>
      </c>
      <c r="L1720" s="2">
        <v>2288</v>
      </c>
      <c r="M1720" s="2">
        <v>347122</v>
      </c>
      <c r="N1720" s="2">
        <v>180502</v>
      </c>
      <c r="O1720" s="33">
        <v>1.2675759825375896E-2</v>
      </c>
      <c r="P1720" s="2">
        <v>2288</v>
      </c>
      <c r="Q1720" s="2">
        <v>356132</v>
      </c>
      <c r="R1720" s="2">
        <v>193838</v>
      </c>
      <c r="S1720" s="35">
        <v>1.1803671106800525E-2</v>
      </c>
      <c r="T1720" t="s">
        <v>4388</v>
      </c>
      <c r="U1720" t="s">
        <v>4388</v>
      </c>
      <c r="V1720" s="5" t="s">
        <v>4390</v>
      </c>
      <c r="W1720" s="5">
        <v>0</v>
      </c>
      <c r="X1720" s="4">
        <v>-2.1622416578975841E-3</v>
      </c>
      <c r="Y1720" s="6">
        <v>-373</v>
      </c>
      <c r="Z1720" s="4">
        <v>-8.7208871857537111E-4</v>
      </c>
      <c r="AA1720" s="5">
        <v>3910</v>
      </c>
      <c r="AC1720" s="16" t="str">
        <f t="shared" si="156"/>
        <v/>
      </c>
      <c r="AD1720" s="16" t="str">
        <f t="shared" si="157"/>
        <v/>
      </c>
      <c r="AE1720" s="16" t="str">
        <f t="shared" si="158"/>
        <v/>
      </c>
      <c r="AF1720" s="16" t="str">
        <f t="shared" si="159"/>
        <v/>
      </c>
      <c r="AG1720" s="16">
        <f t="shared" si="160"/>
        <v>9.6414294489029408E-3</v>
      </c>
      <c r="AH1720" s="16" t="str">
        <f t="shared" si="161"/>
        <v/>
      </c>
      <c r="AI1720" s="17" t="str">
        <f>IF('Peer Comparison Tool'!$D$11="NR","",IF($C1720='Peer Comparison Tool'!$D$9,COUNT('ALLL &lt;50B Database'!$AI$1:AI1719)+1,""))</f>
        <v/>
      </c>
    </row>
    <row r="1721" spans="1:35" x14ac:dyDescent="0.25">
      <c r="A1721" t="s">
        <v>36</v>
      </c>
      <c r="B1721">
        <v>430036</v>
      </c>
      <c r="C1721" s="5" t="s">
        <v>6</v>
      </c>
      <c r="D1721" s="5" t="s">
        <v>4387</v>
      </c>
      <c r="E1721" s="5" t="s">
        <v>4388</v>
      </c>
      <c r="F1721" s="2">
        <v>3995</v>
      </c>
      <c r="G1721" s="2">
        <v>390535</v>
      </c>
      <c r="H1721" s="2">
        <v>276118</v>
      </c>
      <c r="I1721" s="2">
        <v>27819</v>
      </c>
      <c r="J1721" s="2">
        <v>248299</v>
      </c>
      <c r="K1721" s="33">
        <v>1.6089472772745764E-2</v>
      </c>
      <c r="L1721" s="2">
        <v>3521</v>
      </c>
      <c r="M1721" s="2">
        <v>327866</v>
      </c>
      <c r="N1721" s="2">
        <v>256634</v>
      </c>
      <c r="O1721" s="33">
        <v>1.3719927990835197E-2</v>
      </c>
      <c r="P1721" s="2">
        <v>4020</v>
      </c>
      <c r="Q1721" s="2">
        <v>333952</v>
      </c>
      <c r="R1721" s="2">
        <v>259664</v>
      </c>
      <c r="S1721" s="35">
        <v>1.5481545381724074E-2</v>
      </c>
      <c r="T1721" t="s">
        <v>4388</v>
      </c>
      <c r="U1721" t="s">
        <v>4388</v>
      </c>
      <c r="V1721" s="5" t="s">
        <v>4387</v>
      </c>
      <c r="W1721" s="5">
        <v>0</v>
      </c>
      <c r="X1721" s="4">
        <v>6.0792739102169015E-4</v>
      </c>
      <c r="Y1721" s="6">
        <v>-25</v>
      </c>
      <c r="Z1721" s="4">
        <v>1.7616173908888769E-3</v>
      </c>
      <c r="AA1721" s="5">
        <v>1250</v>
      </c>
      <c r="AC1721" s="16" t="str">
        <f t="shared" si="156"/>
        <v/>
      </c>
      <c r="AD1721" s="16" t="str">
        <f t="shared" si="157"/>
        <v/>
      </c>
      <c r="AE1721" s="16" t="str">
        <f t="shared" si="158"/>
        <v/>
      </c>
      <c r="AF1721" s="16" t="str">
        <f t="shared" si="159"/>
        <v/>
      </c>
      <c r="AG1721" s="16">
        <f t="shared" si="160"/>
        <v>1.6089472772745764E-2</v>
      </c>
      <c r="AH1721" s="16" t="str">
        <f t="shared" si="161"/>
        <v/>
      </c>
      <c r="AI1721" s="17" t="str">
        <f>IF('Peer Comparison Tool'!$D$11="NR","",IF($C1721='Peer Comparison Tool'!$D$9,COUNT('ALLL &lt;50B Database'!$AI$1:AI1720)+1,""))</f>
        <v/>
      </c>
    </row>
    <row r="1722" spans="1:35" x14ac:dyDescent="0.25">
      <c r="A1722" t="s">
        <v>143</v>
      </c>
      <c r="B1722">
        <v>884358</v>
      </c>
      <c r="C1722" s="5" t="s">
        <v>3704</v>
      </c>
      <c r="D1722" s="5" t="s">
        <v>4390</v>
      </c>
      <c r="E1722" s="5" t="s">
        <v>4388</v>
      </c>
      <c r="F1722" s="2">
        <v>1762</v>
      </c>
      <c r="G1722" s="2">
        <v>390327</v>
      </c>
      <c r="H1722" s="2">
        <v>159859</v>
      </c>
      <c r="I1722" s="2">
        <v>3142</v>
      </c>
      <c r="J1722" s="2">
        <v>156717</v>
      </c>
      <c r="K1722" s="33">
        <v>1.1243196334794566E-2</v>
      </c>
      <c r="L1722" s="2">
        <v>1708</v>
      </c>
      <c r="M1722" s="2">
        <v>344655</v>
      </c>
      <c r="N1722" s="2">
        <v>153894</v>
      </c>
      <c r="O1722" s="33">
        <v>1.1098548351462695E-2</v>
      </c>
      <c r="P1722" s="2">
        <v>1748</v>
      </c>
      <c r="Q1722" s="2">
        <v>369205</v>
      </c>
      <c r="R1722" s="2">
        <v>159057</v>
      </c>
      <c r="S1722" s="35">
        <v>1.0989770962610888E-2</v>
      </c>
      <c r="T1722" t="s">
        <v>4388</v>
      </c>
      <c r="U1722" t="s">
        <v>4388</v>
      </c>
      <c r="V1722" s="5" t="s">
        <v>4390</v>
      </c>
      <c r="W1722" s="5">
        <v>0</v>
      </c>
      <c r="X1722" s="4">
        <v>2.5342537218367781E-4</v>
      </c>
      <c r="Y1722" s="6">
        <v>14</v>
      </c>
      <c r="Z1722" s="4">
        <v>-1.0877738885180753E-4</v>
      </c>
      <c r="AA1722" s="5">
        <v>3270</v>
      </c>
      <c r="AC1722" s="16" t="str">
        <f t="shared" si="156"/>
        <v/>
      </c>
      <c r="AD1722" s="16" t="str">
        <f t="shared" si="157"/>
        <v/>
      </c>
      <c r="AE1722" s="16" t="str">
        <f t="shared" si="158"/>
        <v/>
      </c>
      <c r="AF1722" s="16" t="str">
        <f t="shared" si="159"/>
        <v/>
      </c>
      <c r="AG1722" s="16">
        <f t="shared" si="160"/>
        <v>1.1243196334794566E-2</v>
      </c>
      <c r="AH1722" s="16" t="str">
        <f t="shared" si="161"/>
        <v/>
      </c>
      <c r="AI1722" s="17" t="str">
        <f>IF('Peer Comparison Tool'!$D$11="NR","",IF($C1722='Peer Comparison Tool'!$D$9,COUNT('ALLL &lt;50B Database'!$AI$1:AI1721)+1,""))</f>
        <v/>
      </c>
    </row>
    <row r="1723" spans="1:35" x14ac:dyDescent="0.25">
      <c r="A1723" t="s">
        <v>795</v>
      </c>
      <c r="B1723">
        <v>955959</v>
      </c>
      <c r="C1723" s="5" t="s">
        <v>4362</v>
      </c>
      <c r="D1723" s="5" t="s">
        <v>4390</v>
      </c>
      <c r="E1723" s="5" t="s">
        <v>4388</v>
      </c>
      <c r="F1723" s="2">
        <v>3594</v>
      </c>
      <c r="G1723" s="2">
        <v>390249</v>
      </c>
      <c r="H1723" s="2">
        <v>207423</v>
      </c>
      <c r="I1723" s="2">
        <v>22008</v>
      </c>
      <c r="J1723" s="2">
        <v>185415</v>
      </c>
      <c r="K1723" s="33">
        <v>1.93835450206294E-2</v>
      </c>
      <c r="L1723" s="2">
        <v>3440</v>
      </c>
      <c r="M1723" s="2">
        <v>367145</v>
      </c>
      <c r="N1723" s="2">
        <v>199085</v>
      </c>
      <c r="O1723" s="33">
        <v>1.7279051661350679E-2</v>
      </c>
      <c r="P1723" s="2">
        <v>3424</v>
      </c>
      <c r="Q1723" s="2">
        <v>365016</v>
      </c>
      <c r="R1723" s="2">
        <v>189442</v>
      </c>
      <c r="S1723" s="35">
        <v>1.8074133507881038E-2</v>
      </c>
      <c r="T1723" t="s">
        <v>4388</v>
      </c>
      <c r="U1723" t="s">
        <v>4388</v>
      </c>
      <c r="V1723" s="5" t="s">
        <v>4390</v>
      </c>
      <c r="W1723" s="5">
        <v>0</v>
      </c>
      <c r="X1723" s="4">
        <v>1.309411512748361E-3</v>
      </c>
      <c r="Y1723" s="6">
        <v>170</v>
      </c>
      <c r="Z1723" s="4">
        <v>7.9508184653035927E-4</v>
      </c>
      <c r="AA1723" s="5">
        <v>625</v>
      </c>
      <c r="AC1723" s="16" t="str">
        <f t="shared" si="156"/>
        <v/>
      </c>
      <c r="AD1723" s="16" t="str">
        <f t="shared" si="157"/>
        <v/>
      </c>
      <c r="AE1723" s="16" t="str">
        <f t="shared" si="158"/>
        <v/>
      </c>
      <c r="AF1723" s="16" t="str">
        <f t="shared" si="159"/>
        <v/>
      </c>
      <c r="AG1723" s="16">
        <f t="shared" si="160"/>
        <v>1.93835450206294E-2</v>
      </c>
      <c r="AH1723" s="16" t="str">
        <f t="shared" si="161"/>
        <v/>
      </c>
      <c r="AI1723" s="17" t="str">
        <f>IF('Peer Comparison Tool'!$D$11="NR","",IF($C1723='Peer Comparison Tool'!$D$9,COUNT('ALLL &lt;50B Database'!$AI$1:AI1722)+1,""))</f>
        <v/>
      </c>
    </row>
    <row r="1724" spans="1:35" x14ac:dyDescent="0.25">
      <c r="A1724" t="s">
        <v>1023</v>
      </c>
      <c r="B1724">
        <v>277240</v>
      </c>
      <c r="C1724" s="5" t="s">
        <v>926</v>
      </c>
      <c r="D1724" s="5" t="s">
        <v>4390</v>
      </c>
      <c r="E1724" s="5" t="s">
        <v>4388</v>
      </c>
      <c r="F1724" s="2">
        <v>6751</v>
      </c>
      <c r="G1724" s="2">
        <v>389637</v>
      </c>
      <c r="H1724" s="2">
        <v>310987</v>
      </c>
      <c r="I1724" s="2">
        <v>0</v>
      </c>
      <c r="J1724" s="2">
        <v>310987</v>
      </c>
      <c r="K1724" s="33">
        <v>2.1708302919414637E-2</v>
      </c>
      <c r="L1724" s="2">
        <v>7360</v>
      </c>
      <c r="M1724" s="2">
        <v>370552</v>
      </c>
      <c r="N1724" s="2">
        <v>301469</v>
      </c>
      <c r="O1724" s="33">
        <v>2.4413787155561601E-2</v>
      </c>
      <c r="P1724" s="2">
        <v>7371</v>
      </c>
      <c r="Q1724" s="2">
        <v>376763</v>
      </c>
      <c r="R1724" s="2">
        <v>312032</v>
      </c>
      <c r="S1724" s="35">
        <v>2.3622577171572148E-2</v>
      </c>
      <c r="T1724" t="s">
        <v>4388</v>
      </c>
      <c r="U1724" t="s">
        <v>4388</v>
      </c>
      <c r="V1724" s="5" t="s">
        <v>4390</v>
      </c>
      <c r="W1724" s="5">
        <v>0</v>
      </c>
      <c r="X1724" s="4">
        <v>-1.9142742521575107E-3</v>
      </c>
      <c r="Y1724" s="6">
        <v>-620</v>
      </c>
      <c r="Z1724" s="4">
        <v>-7.9120998398945347E-4</v>
      </c>
      <c r="AA1724" s="5">
        <v>413</v>
      </c>
      <c r="AC1724" s="16" t="str">
        <f t="shared" si="156"/>
        <v/>
      </c>
      <c r="AD1724" s="16" t="str">
        <f t="shared" si="157"/>
        <v/>
      </c>
      <c r="AE1724" s="16" t="str">
        <f t="shared" si="158"/>
        <v/>
      </c>
      <c r="AF1724" s="16" t="str">
        <f t="shared" si="159"/>
        <v/>
      </c>
      <c r="AG1724" s="16">
        <f t="shared" si="160"/>
        <v>2.1708302919414637E-2</v>
      </c>
      <c r="AH1724" s="16" t="str">
        <f t="shared" si="161"/>
        <v/>
      </c>
      <c r="AI1724" s="17" t="str">
        <f>IF('Peer Comparison Tool'!$D$11="NR","",IF($C1724='Peer Comparison Tool'!$D$9,COUNT('ALLL &lt;50B Database'!$AI$1:AI1723)+1,""))</f>
        <v/>
      </c>
    </row>
    <row r="1725" spans="1:35" x14ac:dyDescent="0.25">
      <c r="A1725" t="s">
        <v>2011</v>
      </c>
      <c r="B1725">
        <v>414102</v>
      </c>
      <c r="C1725" s="5" t="s">
        <v>2948</v>
      </c>
      <c r="D1725" s="5" t="s">
        <v>4390</v>
      </c>
      <c r="E1725" s="5" t="s">
        <v>4388</v>
      </c>
      <c r="F1725" s="2">
        <v>4025</v>
      </c>
      <c r="G1725" s="2">
        <v>388792</v>
      </c>
      <c r="H1725" s="2">
        <v>285018</v>
      </c>
      <c r="I1725" s="2">
        <v>6256</v>
      </c>
      <c r="J1725" s="2">
        <v>278762</v>
      </c>
      <c r="K1725" s="33">
        <v>1.4438840301045336E-2</v>
      </c>
      <c r="L1725" s="2">
        <v>3507</v>
      </c>
      <c r="M1725" s="2">
        <v>344720</v>
      </c>
      <c r="N1725" s="2">
        <v>283801</v>
      </c>
      <c r="O1725" s="33">
        <v>1.2357250326813507E-2</v>
      </c>
      <c r="P1725" s="2">
        <v>3646</v>
      </c>
      <c r="Q1725" s="2">
        <v>365577</v>
      </c>
      <c r="R1725" s="2">
        <v>281510</v>
      </c>
      <c r="S1725" s="35">
        <v>1.2951582537032432E-2</v>
      </c>
      <c r="T1725" t="s">
        <v>4388</v>
      </c>
      <c r="U1725" t="s">
        <v>4388</v>
      </c>
      <c r="V1725" s="5" t="s">
        <v>4390</v>
      </c>
      <c r="W1725" s="5">
        <v>0</v>
      </c>
      <c r="X1725" s="4">
        <v>1.4872577640129038E-3</v>
      </c>
      <c r="Y1725" s="6">
        <v>379</v>
      </c>
      <c r="Z1725" s="4">
        <v>5.943322102189251E-4</v>
      </c>
      <c r="AA1725" s="5">
        <v>1793</v>
      </c>
      <c r="AC1725" s="16" t="str">
        <f t="shared" si="156"/>
        <v/>
      </c>
      <c r="AD1725" s="16" t="str">
        <f t="shared" si="157"/>
        <v/>
      </c>
      <c r="AE1725" s="16" t="str">
        <f t="shared" si="158"/>
        <v/>
      </c>
      <c r="AF1725" s="16" t="str">
        <f t="shared" si="159"/>
        <v/>
      </c>
      <c r="AG1725" s="16">
        <f t="shared" si="160"/>
        <v>1.4438840301045336E-2</v>
      </c>
      <c r="AH1725" s="16" t="str">
        <f t="shared" si="161"/>
        <v/>
      </c>
      <c r="AI1725" s="17" t="str">
        <f>IF('Peer Comparison Tool'!$D$11="NR","",IF($C1725='Peer Comparison Tool'!$D$9,COUNT('ALLL &lt;50B Database'!$AI$1:AI1724)+1,""))</f>
        <v/>
      </c>
    </row>
    <row r="1726" spans="1:35" x14ac:dyDescent="0.25">
      <c r="A1726" t="s">
        <v>2733</v>
      </c>
      <c r="B1726">
        <v>575759</v>
      </c>
      <c r="C1726" s="5" t="s">
        <v>2711</v>
      </c>
      <c r="D1726" s="5" t="s">
        <v>4387</v>
      </c>
      <c r="E1726" s="5" t="s">
        <v>4388</v>
      </c>
      <c r="F1726" s="2">
        <v>5604</v>
      </c>
      <c r="G1726" s="2">
        <v>388624</v>
      </c>
      <c r="H1726" s="2">
        <v>233877</v>
      </c>
      <c r="I1726" s="2">
        <v>15450</v>
      </c>
      <c r="J1726" s="2">
        <v>218427</v>
      </c>
      <c r="K1726" s="33">
        <v>2.5656168880220851E-2</v>
      </c>
      <c r="L1726" s="2">
        <v>5303</v>
      </c>
      <c r="M1726" s="2">
        <v>350173</v>
      </c>
      <c r="N1726" s="2">
        <v>229817</v>
      </c>
      <c r="O1726" s="33">
        <v>2.3074881318614376E-2</v>
      </c>
      <c r="P1726" s="2">
        <v>5599</v>
      </c>
      <c r="Q1726" s="2">
        <v>356771</v>
      </c>
      <c r="R1726" s="2">
        <v>225901</v>
      </c>
      <c r="S1726" s="35">
        <v>2.4785193513972934E-2</v>
      </c>
      <c r="T1726" t="s">
        <v>4388</v>
      </c>
      <c r="U1726" t="s">
        <v>4388</v>
      </c>
      <c r="V1726" s="5" t="s">
        <v>4387</v>
      </c>
      <c r="W1726" s="5">
        <v>0</v>
      </c>
      <c r="X1726" s="4">
        <v>8.7097536624791694E-4</v>
      </c>
      <c r="Y1726" s="6">
        <v>5</v>
      </c>
      <c r="Z1726" s="4">
        <v>1.7103121953585577E-3</v>
      </c>
      <c r="AA1726" s="5">
        <v>237</v>
      </c>
      <c r="AC1726" s="16" t="str">
        <f t="shared" si="156"/>
        <v/>
      </c>
      <c r="AD1726" s="16" t="str">
        <f t="shared" si="157"/>
        <v/>
      </c>
      <c r="AE1726" s="16" t="str">
        <f t="shared" si="158"/>
        <v/>
      </c>
      <c r="AF1726" s="16" t="str">
        <f t="shared" si="159"/>
        <v/>
      </c>
      <c r="AG1726" s="16">
        <f t="shared" si="160"/>
        <v>2.5656168880220851E-2</v>
      </c>
      <c r="AH1726" s="16" t="str">
        <f t="shared" si="161"/>
        <v/>
      </c>
      <c r="AI1726" s="17" t="str">
        <f>IF('Peer Comparison Tool'!$D$11="NR","",IF($C1726='Peer Comparison Tool'!$D$9,COUNT('ALLL &lt;50B Database'!$AI$1:AI1725)+1,""))</f>
        <v/>
      </c>
    </row>
    <row r="1727" spans="1:35" x14ac:dyDescent="0.25">
      <c r="A1727" t="s">
        <v>1022</v>
      </c>
      <c r="B1727">
        <v>771878</v>
      </c>
      <c r="C1727" s="5" t="s">
        <v>926</v>
      </c>
      <c r="D1727" s="5" t="s">
        <v>4390</v>
      </c>
      <c r="E1727" s="5" t="s">
        <v>4388</v>
      </c>
      <c r="F1727" s="2">
        <v>1900</v>
      </c>
      <c r="G1727" s="2">
        <v>388130</v>
      </c>
      <c r="H1727" s="2">
        <v>222314</v>
      </c>
      <c r="I1727" s="2">
        <v>6804</v>
      </c>
      <c r="J1727" s="2">
        <v>215510</v>
      </c>
      <c r="K1727" s="33">
        <v>8.8162962275532466E-3</v>
      </c>
      <c r="L1727" s="2">
        <v>1425</v>
      </c>
      <c r="M1727" s="2">
        <v>371815</v>
      </c>
      <c r="N1727" s="2">
        <v>230925</v>
      </c>
      <c r="O1727" s="33">
        <v>6.1708346865865541E-3</v>
      </c>
      <c r="P1727" s="2">
        <v>1429</v>
      </c>
      <c r="Q1727" s="2">
        <v>378545</v>
      </c>
      <c r="R1727" s="2">
        <v>232042</v>
      </c>
      <c r="S1727" s="35">
        <v>6.1583678816765934E-3</v>
      </c>
      <c r="T1727" t="s">
        <v>4388</v>
      </c>
      <c r="U1727" t="s">
        <v>4388</v>
      </c>
      <c r="V1727" s="5" t="s">
        <v>4390</v>
      </c>
      <c r="W1727" s="5">
        <v>0</v>
      </c>
      <c r="X1727" s="4">
        <v>2.6579283458766532E-3</v>
      </c>
      <c r="Y1727" s="6">
        <v>471</v>
      </c>
      <c r="Z1727" s="4">
        <v>-1.2466804909960771E-5</v>
      </c>
      <c r="AA1727" s="5">
        <v>4133</v>
      </c>
      <c r="AC1727" s="16" t="str">
        <f t="shared" si="156"/>
        <v/>
      </c>
      <c r="AD1727" s="16" t="str">
        <f t="shared" si="157"/>
        <v/>
      </c>
      <c r="AE1727" s="16" t="str">
        <f t="shared" si="158"/>
        <v/>
      </c>
      <c r="AF1727" s="16" t="str">
        <f t="shared" si="159"/>
        <v/>
      </c>
      <c r="AG1727" s="16">
        <f t="shared" si="160"/>
        <v>8.8162962275532466E-3</v>
      </c>
      <c r="AH1727" s="16" t="str">
        <f t="shared" si="161"/>
        <v/>
      </c>
      <c r="AI1727" s="17" t="str">
        <f>IF('Peer Comparison Tool'!$D$11="NR","",IF($C1727='Peer Comparison Tool'!$D$9,COUNT('ALLL &lt;50B Database'!$AI$1:AI1726)+1,""))</f>
        <v/>
      </c>
    </row>
    <row r="1728" spans="1:35" x14ac:dyDescent="0.25">
      <c r="A1728" t="s">
        <v>3536</v>
      </c>
      <c r="B1728">
        <v>457426</v>
      </c>
      <c r="C1728" s="5" t="s">
        <v>3516</v>
      </c>
      <c r="D1728" s="5" t="s">
        <v>4390</v>
      </c>
      <c r="E1728" s="5" t="s">
        <v>4388</v>
      </c>
      <c r="F1728" s="2">
        <v>2771</v>
      </c>
      <c r="G1728" s="2">
        <v>387024</v>
      </c>
      <c r="H1728" s="2">
        <v>225831</v>
      </c>
      <c r="I1728" s="2">
        <v>17500</v>
      </c>
      <c r="J1728" s="2">
        <v>208331</v>
      </c>
      <c r="K1728" s="33">
        <v>1.3300948970628472E-2</v>
      </c>
      <c r="L1728" s="2">
        <v>2720</v>
      </c>
      <c r="M1728" s="2">
        <v>338619</v>
      </c>
      <c r="N1728" s="2">
        <v>202236</v>
      </c>
      <c r="O1728" s="33">
        <v>1.3449633101920528E-2</v>
      </c>
      <c r="P1728" s="2">
        <v>2731</v>
      </c>
      <c r="Q1728" s="2">
        <v>351908</v>
      </c>
      <c r="R1728" s="2">
        <v>202254</v>
      </c>
      <c r="S1728" s="35">
        <v>1.3502823182730626E-2</v>
      </c>
      <c r="T1728" t="s">
        <v>4388</v>
      </c>
      <c r="U1728" t="s">
        <v>4388</v>
      </c>
      <c r="V1728" s="5" t="s">
        <v>4390</v>
      </c>
      <c r="W1728" s="5">
        <v>0</v>
      </c>
      <c r="X1728" s="4">
        <v>-2.0187421210215474E-4</v>
      </c>
      <c r="Y1728" s="6">
        <v>40</v>
      </c>
      <c r="Z1728" s="4">
        <v>5.3190080810098031E-5</v>
      </c>
      <c r="AA1728" s="5">
        <v>2267</v>
      </c>
      <c r="AC1728" s="16" t="str">
        <f t="shared" si="156"/>
        <v/>
      </c>
      <c r="AD1728" s="16" t="str">
        <f t="shared" si="157"/>
        <v/>
      </c>
      <c r="AE1728" s="16" t="str">
        <f t="shared" si="158"/>
        <v/>
      </c>
      <c r="AF1728" s="16" t="str">
        <f t="shared" si="159"/>
        <v/>
      </c>
      <c r="AG1728" s="16">
        <f t="shared" si="160"/>
        <v>1.3300948970628472E-2</v>
      </c>
      <c r="AH1728" s="16" t="str">
        <f t="shared" si="161"/>
        <v/>
      </c>
      <c r="AI1728" s="17" t="str">
        <f>IF('Peer Comparison Tool'!$D$11="NR","",IF($C1728='Peer Comparison Tool'!$D$9,COUNT('ALLL &lt;50B Database'!$AI$1:AI1727)+1,""))</f>
        <v/>
      </c>
    </row>
    <row r="1729" spans="1:35" x14ac:dyDescent="0.25">
      <c r="A1729" t="s">
        <v>611</v>
      </c>
      <c r="B1729">
        <v>694847</v>
      </c>
      <c r="C1729" s="5" t="s">
        <v>1963</v>
      </c>
      <c r="D1729" s="5" t="s">
        <v>4390</v>
      </c>
      <c r="E1729" s="5" t="s">
        <v>4388</v>
      </c>
      <c r="F1729" s="2">
        <v>2897</v>
      </c>
      <c r="G1729" s="2">
        <v>386774</v>
      </c>
      <c r="H1729" s="2">
        <v>230129</v>
      </c>
      <c r="I1729" s="2">
        <v>24308</v>
      </c>
      <c r="J1729" s="2">
        <v>205821</v>
      </c>
      <c r="K1729" s="33">
        <v>1.407533730766054E-2</v>
      </c>
      <c r="L1729" s="2">
        <v>2657</v>
      </c>
      <c r="M1729" s="2">
        <v>322072</v>
      </c>
      <c r="N1729" s="2">
        <v>211954</v>
      </c>
      <c r="O1729" s="33">
        <v>1.2535738886739575E-2</v>
      </c>
      <c r="P1729" s="2">
        <v>2656</v>
      </c>
      <c r="Q1729" s="2">
        <v>323943</v>
      </c>
      <c r="R1729" s="2">
        <v>211859</v>
      </c>
      <c r="S1729" s="35">
        <v>1.2536639935051143E-2</v>
      </c>
      <c r="T1729" t="s">
        <v>4388</v>
      </c>
      <c r="U1729" t="s">
        <v>4388</v>
      </c>
      <c r="V1729" s="5" t="s">
        <v>4390</v>
      </c>
      <c r="W1729" s="5">
        <v>0</v>
      </c>
      <c r="X1729" s="4">
        <v>1.5386973726093968E-3</v>
      </c>
      <c r="Y1729" s="6">
        <v>241</v>
      </c>
      <c r="Z1729" s="4">
        <v>9.0104831156762044E-7</v>
      </c>
      <c r="AA1729" s="5">
        <v>1951</v>
      </c>
      <c r="AC1729" s="16" t="str">
        <f t="shared" si="156"/>
        <v/>
      </c>
      <c r="AD1729" s="16" t="str">
        <f t="shared" si="157"/>
        <v/>
      </c>
      <c r="AE1729" s="16" t="str">
        <f t="shared" si="158"/>
        <v/>
      </c>
      <c r="AF1729" s="16" t="str">
        <f t="shared" si="159"/>
        <v/>
      </c>
      <c r="AG1729" s="16">
        <f t="shared" si="160"/>
        <v>1.407533730766054E-2</v>
      </c>
      <c r="AH1729" s="16" t="str">
        <f t="shared" si="161"/>
        <v/>
      </c>
      <c r="AI1729" s="17" t="str">
        <f>IF('Peer Comparison Tool'!$D$11="NR","",IF($C1729='Peer Comparison Tool'!$D$9,COUNT('ALLL &lt;50B Database'!$AI$1:AI1728)+1,""))</f>
        <v/>
      </c>
    </row>
    <row r="1730" spans="1:35" x14ac:dyDescent="0.25">
      <c r="A1730" t="s">
        <v>1733</v>
      </c>
      <c r="B1730">
        <v>251978</v>
      </c>
      <c r="C1730" s="5" t="s">
        <v>1695</v>
      </c>
      <c r="D1730" s="5" t="s">
        <v>4390</v>
      </c>
      <c r="E1730" s="5" t="s">
        <v>4388</v>
      </c>
      <c r="F1730" s="2">
        <v>3361</v>
      </c>
      <c r="G1730" s="2">
        <v>386709</v>
      </c>
      <c r="H1730" s="2">
        <v>304777</v>
      </c>
      <c r="I1730" s="2">
        <v>16641</v>
      </c>
      <c r="J1730" s="2">
        <v>288136</v>
      </c>
      <c r="K1730" s="33">
        <v>1.1664630591109754E-2</v>
      </c>
      <c r="L1730" s="2">
        <v>2980</v>
      </c>
      <c r="M1730" s="2">
        <v>343253</v>
      </c>
      <c r="N1730" s="2">
        <v>278516</v>
      </c>
      <c r="O1730" s="33">
        <v>1.0699564836490543E-2</v>
      </c>
      <c r="P1730" s="2">
        <v>2938</v>
      </c>
      <c r="Q1730" s="2">
        <v>356386</v>
      </c>
      <c r="R1730" s="2">
        <v>284338</v>
      </c>
      <c r="S1730" s="35">
        <v>1.0332772967383889E-2</v>
      </c>
      <c r="T1730" t="s">
        <v>4388</v>
      </c>
      <c r="U1730" t="s">
        <v>4388</v>
      </c>
      <c r="V1730" s="5" t="s">
        <v>4390</v>
      </c>
      <c r="W1730" s="5">
        <v>0</v>
      </c>
      <c r="X1730" s="4">
        <v>1.3318576237258649E-3</v>
      </c>
      <c r="Y1730" s="6">
        <v>423</v>
      </c>
      <c r="Z1730" s="4">
        <v>-3.6679186910665469E-4</v>
      </c>
      <c r="AA1730" s="5">
        <v>3085</v>
      </c>
      <c r="AC1730" s="16" t="str">
        <f t="shared" si="156"/>
        <v/>
      </c>
      <c r="AD1730" s="16" t="str">
        <f t="shared" si="157"/>
        <v/>
      </c>
      <c r="AE1730" s="16" t="str">
        <f t="shared" si="158"/>
        <v/>
      </c>
      <c r="AF1730" s="16" t="str">
        <f t="shared" si="159"/>
        <v/>
      </c>
      <c r="AG1730" s="16">
        <f t="shared" si="160"/>
        <v>1.1664630591109754E-2</v>
      </c>
      <c r="AH1730" s="16" t="str">
        <f t="shared" si="161"/>
        <v/>
      </c>
      <c r="AI1730" s="17" t="str">
        <f>IF('Peer Comparison Tool'!$D$11="NR","",IF($C1730='Peer Comparison Tool'!$D$9,COUNT('ALLL &lt;50B Database'!$AI$1:AI1729)+1,""))</f>
        <v/>
      </c>
    </row>
    <row r="1731" spans="1:35" x14ac:dyDescent="0.25">
      <c r="A1731" t="s">
        <v>2660</v>
      </c>
      <c r="B1731">
        <v>676151</v>
      </c>
      <c r="C1731" s="5" t="s">
        <v>2642</v>
      </c>
      <c r="D1731" s="5" t="s">
        <v>4390</v>
      </c>
      <c r="E1731" s="5" t="s">
        <v>4388</v>
      </c>
      <c r="F1731" s="2">
        <v>4191</v>
      </c>
      <c r="G1731" s="2">
        <v>386298</v>
      </c>
      <c r="H1731" s="2">
        <v>278272</v>
      </c>
      <c r="I1731" s="2">
        <v>32992</v>
      </c>
      <c r="J1731" s="2">
        <v>245280</v>
      </c>
      <c r="K1731" s="33">
        <v>1.7086594911937376E-2</v>
      </c>
      <c r="L1731" s="2">
        <v>4089</v>
      </c>
      <c r="M1731" s="2">
        <v>336858</v>
      </c>
      <c r="N1731" s="2">
        <v>239838</v>
      </c>
      <c r="O1731" s="33">
        <v>1.7049008080454307E-2</v>
      </c>
      <c r="P1731" s="2">
        <v>4110</v>
      </c>
      <c r="Q1731" s="2">
        <v>350843</v>
      </c>
      <c r="R1731" s="2">
        <v>237664</v>
      </c>
      <c r="S1731" s="35">
        <v>1.7293321664198197E-2</v>
      </c>
      <c r="T1731" t="s">
        <v>4388</v>
      </c>
      <c r="U1731" t="s">
        <v>4388</v>
      </c>
      <c r="V1731" s="5" t="s">
        <v>4390</v>
      </c>
      <c r="W1731" s="5">
        <v>0</v>
      </c>
      <c r="X1731" s="4">
        <v>-2.0672675226082043E-4</v>
      </c>
      <c r="Y1731" s="6">
        <v>81</v>
      </c>
      <c r="Z1731" s="4">
        <v>2.4431358374388951E-4</v>
      </c>
      <c r="AA1731" s="5">
        <v>1021</v>
      </c>
      <c r="AC1731" s="16" t="str">
        <f t="shared" ref="AC1731:AC1794" si="162">IF(AND($G1731&gt;=10000000,$G1731&lt;50000000),$K1731,"")</f>
        <v/>
      </c>
      <c r="AD1731" s="16" t="str">
        <f t="shared" ref="AD1731:AD1794" si="163">IF(AND($G1731&gt;=5000000,$G1731&lt;9999999),$K1731,"")</f>
        <v/>
      </c>
      <c r="AE1731" s="16" t="str">
        <f t="shared" ref="AE1731:AE1794" si="164">IF(AND($G1731&gt;=1000000,$G1731&lt;4999999),$K1731,"")</f>
        <v/>
      </c>
      <c r="AF1731" s="16" t="str">
        <f t="shared" ref="AF1731:AF1794" si="165">IF(AND($G1731&gt;=500000,$G1731&lt;999999),$K1731,"")</f>
        <v/>
      </c>
      <c r="AG1731" s="16">
        <f t="shared" ref="AG1731:AG1794" si="166">IF(AND($G1731&gt;=100000,$G1731&lt;499999),$K1731,"")</f>
        <v>1.7086594911937376E-2</v>
      </c>
      <c r="AH1731" s="16" t="str">
        <f t="shared" ref="AH1731:AH1794" si="167">IF(AND($G1731&gt;=0,$G1731&lt;99999),$K1731,"")</f>
        <v/>
      </c>
      <c r="AI1731" s="17" t="str">
        <f>IF('Peer Comparison Tool'!$D$11="NR","",IF($C1731='Peer Comparison Tool'!$D$9,COUNT('ALLL &lt;50B Database'!$AI$1:AI1730)+1,""))</f>
        <v/>
      </c>
    </row>
    <row r="1732" spans="1:35" x14ac:dyDescent="0.25">
      <c r="A1732" t="s">
        <v>3020</v>
      </c>
      <c r="B1732">
        <v>2916534</v>
      </c>
      <c r="C1732" s="5" t="s">
        <v>2948</v>
      </c>
      <c r="D1732" s="5" t="s">
        <v>4390</v>
      </c>
      <c r="E1732" s="5" t="s">
        <v>4388</v>
      </c>
      <c r="F1732" s="2">
        <v>2991</v>
      </c>
      <c r="G1732" s="2">
        <v>385956</v>
      </c>
      <c r="H1732" s="2">
        <v>205706</v>
      </c>
      <c r="I1732" s="2">
        <v>0</v>
      </c>
      <c r="J1732" s="2">
        <v>205706</v>
      </c>
      <c r="K1732" s="33">
        <v>1.4540168979028323E-2</v>
      </c>
      <c r="L1732" s="2">
        <v>2672</v>
      </c>
      <c r="M1732" s="2">
        <v>439074</v>
      </c>
      <c r="N1732" s="2">
        <v>216699</v>
      </c>
      <c r="O1732" s="33">
        <v>1.2330467607141703E-2</v>
      </c>
      <c r="P1732" s="2">
        <v>3073</v>
      </c>
      <c r="Q1732" s="2">
        <v>406711</v>
      </c>
      <c r="R1732" s="2">
        <v>211110</v>
      </c>
      <c r="S1732" s="35">
        <v>1.4556392402065275E-2</v>
      </c>
      <c r="T1732" t="s">
        <v>4388</v>
      </c>
      <c r="U1732" t="s">
        <v>4388</v>
      </c>
      <c r="V1732" s="5" t="s">
        <v>4390</v>
      </c>
      <c r="W1732" s="5">
        <v>0</v>
      </c>
      <c r="X1732" s="4">
        <v>-1.6223423036951928E-5</v>
      </c>
      <c r="Y1732" s="6">
        <v>-82</v>
      </c>
      <c r="Z1732" s="4">
        <v>2.2259247949235721E-3</v>
      </c>
      <c r="AA1732" s="5">
        <v>1755</v>
      </c>
      <c r="AC1732" s="16" t="str">
        <f t="shared" si="162"/>
        <v/>
      </c>
      <c r="AD1732" s="16" t="str">
        <f t="shared" si="163"/>
        <v/>
      </c>
      <c r="AE1732" s="16" t="str">
        <f t="shared" si="164"/>
        <v/>
      </c>
      <c r="AF1732" s="16" t="str">
        <f t="shared" si="165"/>
        <v/>
      </c>
      <c r="AG1732" s="16">
        <f t="shared" si="166"/>
        <v>1.4540168979028323E-2</v>
      </c>
      <c r="AH1732" s="16" t="str">
        <f t="shared" si="167"/>
        <v/>
      </c>
      <c r="AI1732" s="17" t="str">
        <f>IF('Peer Comparison Tool'!$D$11="NR","",IF($C1732='Peer Comparison Tool'!$D$9,COUNT('ALLL &lt;50B Database'!$AI$1:AI1731)+1,""))</f>
        <v/>
      </c>
    </row>
    <row r="1733" spans="1:35" x14ac:dyDescent="0.25">
      <c r="A1733" t="s">
        <v>35</v>
      </c>
      <c r="B1733">
        <v>353238</v>
      </c>
      <c r="C1733" s="5" t="s">
        <v>6</v>
      </c>
      <c r="D1733" s="5" t="s">
        <v>4390</v>
      </c>
      <c r="E1733" s="5" t="s">
        <v>4388</v>
      </c>
      <c r="F1733" s="2">
        <v>3802</v>
      </c>
      <c r="G1733" s="2">
        <v>385428</v>
      </c>
      <c r="H1733" s="2">
        <v>245414</v>
      </c>
      <c r="I1733" s="2">
        <v>21833</v>
      </c>
      <c r="J1733" s="2">
        <v>223581</v>
      </c>
      <c r="K1733" s="33">
        <v>1.7005022788161784E-2</v>
      </c>
      <c r="L1733" s="2">
        <v>3498</v>
      </c>
      <c r="M1733" s="2">
        <v>330753</v>
      </c>
      <c r="N1733" s="2">
        <v>214189</v>
      </c>
      <c r="O1733" s="33">
        <v>1.6331370892062616E-2</v>
      </c>
      <c r="P1733" s="2">
        <v>3529</v>
      </c>
      <c r="Q1733" s="2">
        <v>338992</v>
      </c>
      <c r="R1733" s="2">
        <v>222300</v>
      </c>
      <c r="S1733" s="35">
        <v>1.5874943769680613E-2</v>
      </c>
      <c r="T1733" t="s">
        <v>4388</v>
      </c>
      <c r="U1733" t="s">
        <v>4388</v>
      </c>
      <c r="V1733" s="5" t="s">
        <v>4390</v>
      </c>
      <c r="W1733" s="5">
        <v>0</v>
      </c>
      <c r="X1733" s="4">
        <v>1.1300790184811706E-3</v>
      </c>
      <c r="Y1733" s="6">
        <v>273</v>
      </c>
      <c r="Z1733" s="4">
        <v>-4.5642712238200267E-4</v>
      </c>
      <c r="AA1733" s="5">
        <v>1036</v>
      </c>
      <c r="AC1733" s="16" t="str">
        <f t="shared" si="162"/>
        <v/>
      </c>
      <c r="AD1733" s="16" t="str">
        <f t="shared" si="163"/>
        <v/>
      </c>
      <c r="AE1733" s="16" t="str">
        <f t="shared" si="164"/>
        <v/>
      </c>
      <c r="AF1733" s="16" t="str">
        <f t="shared" si="165"/>
        <v/>
      </c>
      <c r="AG1733" s="16">
        <f t="shared" si="166"/>
        <v>1.7005022788161784E-2</v>
      </c>
      <c r="AH1733" s="16" t="str">
        <f t="shared" si="167"/>
        <v/>
      </c>
      <c r="AI1733" s="17" t="str">
        <f>IF('Peer Comparison Tool'!$D$11="NR","",IF($C1733='Peer Comparison Tool'!$D$9,COUNT('ALLL &lt;50B Database'!$AI$1:AI1732)+1,""))</f>
        <v/>
      </c>
    </row>
    <row r="1734" spans="1:35" x14ac:dyDescent="0.25">
      <c r="A1734" t="s">
        <v>2109</v>
      </c>
      <c r="B1734">
        <v>3349241</v>
      </c>
      <c r="C1734" s="5" t="s">
        <v>3374</v>
      </c>
      <c r="D1734" s="5" t="s">
        <v>4390</v>
      </c>
      <c r="E1734" s="5" t="s">
        <v>4388</v>
      </c>
      <c r="F1734" s="2">
        <v>2579</v>
      </c>
      <c r="G1734" s="2">
        <v>385359</v>
      </c>
      <c r="H1734" s="2">
        <v>339001</v>
      </c>
      <c r="I1734" s="2">
        <v>56514</v>
      </c>
      <c r="J1734" s="2">
        <v>282487</v>
      </c>
      <c r="K1734" s="33">
        <v>9.1296236640978166E-3</v>
      </c>
      <c r="L1734" s="2">
        <v>2508</v>
      </c>
      <c r="M1734" s="2">
        <v>336419</v>
      </c>
      <c r="N1734" s="2">
        <v>280202</v>
      </c>
      <c r="O1734" s="33">
        <v>8.9506855768338549E-3</v>
      </c>
      <c r="P1734" s="2">
        <v>2525</v>
      </c>
      <c r="Q1734" s="2">
        <v>340806</v>
      </c>
      <c r="R1734" s="2">
        <v>284275</v>
      </c>
      <c r="S1734" s="35">
        <v>8.8822443056899136E-3</v>
      </c>
      <c r="T1734" t="s">
        <v>4388</v>
      </c>
      <c r="U1734" t="s">
        <v>4388</v>
      </c>
      <c r="V1734" s="5" t="s">
        <v>4390</v>
      </c>
      <c r="W1734" s="5">
        <v>0</v>
      </c>
      <c r="X1734" s="4">
        <v>2.4737935840790301E-4</v>
      </c>
      <c r="Y1734" s="6">
        <v>54</v>
      </c>
      <c r="Z1734" s="4">
        <v>-6.8441271143941315E-5</v>
      </c>
      <c r="AA1734" s="5">
        <v>4045</v>
      </c>
      <c r="AC1734" s="16" t="str">
        <f t="shared" si="162"/>
        <v/>
      </c>
      <c r="AD1734" s="16" t="str">
        <f t="shared" si="163"/>
        <v/>
      </c>
      <c r="AE1734" s="16" t="str">
        <f t="shared" si="164"/>
        <v/>
      </c>
      <c r="AF1734" s="16" t="str">
        <f t="shared" si="165"/>
        <v/>
      </c>
      <c r="AG1734" s="16">
        <f t="shared" si="166"/>
        <v>9.1296236640978166E-3</v>
      </c>
      <c r="AH1734" s="16" t="str">
        <f t="shared" si="167"/>
        <v/>
      </c>
      <c r="AI1734" s="17" t="str">
        <f>IF('Peer Comparison Tool'!$D$11="NR","",IF($C1734='Peer Comparison Tool'!$D$9,COUNT('ALLL &lt;50B Database'!$AI$1:AI1733)+1,""))</f>
        <v/>
      </c>
    </row>
    <row r="1735" spans="1:35" x14ac:dyDescent="0.25">
      <c r="A1735" t="s">
        <v>765</v>
      </c>
      <c r="B1735">
        <v>345345</v>
      </c>
      <c r="C1735" s="5" t="s">
        <v>716</v>
      </c>
      <c r="D1735" s="5" t="s">
        <v>4387</v>
      </c>
      <c r="E1735" s="5" t="s">
        <v>4388</v>
      </c>
      <c r="F1735" s="2">
        <v>5055</v>
      </c>
      <c r="G1735" s="2">
        <v>385187</v>
      </c>
      <c r="H1735" s="2">
        <v>308751</v>
      </c>
      <c r="I1735" s="2">
        <v>20473</v>
      </c>
      <c r="J1735" s="2">
        <v>288278</v>
      </c>
      <c r="K1735" s="33">
        <v>1.753515703591672E-2</v>
      </c>
      <c r="L1735" s="2">
        <v>4858</v>
      </c>
      <c r="M1735" s="2">
        <v>345962</v>
      </c>
      <c r="N1735" s="2">
        <v>300489</v>
      </c>
      <c r="O1735" s="33">
        <v>1.616698115405223E-2</v>
      </c>
      <c r="P1735" s="2">
        <v>4856</v>
      </c>
      <c r="Q1735" s="2">
        <v>361479</v>
      </c>
      <c r="R1735" s="2">
        <v>303455</v>
      </c>
      <c r="S1735" s="35">
        <v>1.6002372674696414E-2</v>
      </c>
      <c r="T1735" t="s">
        <v>4388</v>
      </c>
      <c r="U1735" t="s">
        <v>4388</v>
      </c>
      <c r="V1735" s="5" t="s">
        <v>4387</v>
      </c>
      <c r="W1735" s="5">
        <v>0</v>
      </c>
      <c r="X1735" s="4">
        <v>1.532784361220306E-3</v>
      </c>
      <c r="Y1735" s="6">
        <v>199</v>
      </c>
      <c r="Z1735" s="4">
        <v>-1.6460847935581557E-4</v>
      </c>
      <c r="AA1735" s="5">
        <v>934</v>
      </c>
      <c r="AC1735" s="16" t="str">
        <f t="shared" si="162"/>
        <v/>
      </c>
      <c r="AD1735" s="16" t="str">
        <f t="shared" si="163"/>
        <v/>
      </c>
      <c r="AE1735" s="16" t="str">
        <f t="shared" si="164"/>
        <v/>
      </c>
      <c r="AF1735" s="16" t="str">
        <f t="shared" si="165"/>
        <v/>
      </c>
      <c r="AG1735" s="16">
        <f t="shared" si="166"/>
        <v>1.753515703591672E-2</v>
      </c>
      <c r="AH1735" s="16" t="str">
        <f t="shared" si="167"/>
        <v/>
      </c>
      <c r="AI1735" s="17" t="str">
        <f>IF('Peer Comparison Tool'!$D$11="NR","",IF($C1735='Peer Comparison Tool'!$D$9,COUNT('ALLL &lt;50B Database'!$AI$1:AI1734)+1,""))</f>
        <v/>
      </c>
    </row>
    <row r="1736" spans="1:35" x14ac:dyDescent="0.25">
      <c r="A1736" t="s">
        <v>53</v>
      </c>
      <c r="B1736">
        <v>205243</v>
      </c>
      <c r="C1736" s="5" t="s">
        <v>2519</v>
      </c>
      <c r="D1736" s="5" t="s">
        <v>4390</v>
      </c>
      <c r="E1736" s="5" t="s">
        <v>4388</v>
      </c>
      <c r="F1736" s="2">
        <v>2834</v>
      </c>
      <c r="G1736" s="2">
        <v>385170</v>
      </c>
      <c r="H1736" s="2">
        <v>211980</v>
      </c>
      <c r="I1736" s="2">
        <v>17724</v>
      </c>
      <c r="J1736" s="2">
        <v>194256</v>
      </c>
      <c r="K1736" s="33">
        <v>1.4588995964088625E-2</v>
      </c>
      <c r="L1736" s="2">
        <v>2968</v>
      </c>
      <c r="M1736" s="2">
        <v>347026</v>
      </c>
      <c r="N1736" s="2">
        <v>196584</v>
      </c>
      <c r="O1736" s="33">
        <v>1.5097871647743458E-2</v>
      </c>
      <c r="P1736" s="2">
        <v>2946</v>
      </c>
      <c r="Q1736" s="2">
        <v>362887</v>
      </c>
      <c r="R1736" s="2">
        <v>195078</v>
      </c>
      <c r="S1736" s="35">
        <v>1.5101651647033495E-2</v>
      </c>
      <c r="T1736" t="s">
        <v>4388</v>
      </c>
      <c r="U1736" t="s">
        <v>4388</v>
      </c>
      <c r="V1736" s="5" t="s">
        <v>4390</v>
      </c>
      <c r="W1736" s="5">
        <v>0</v>
      </c>
      <c r="X1736" s="4">
        <v>-5.1265568294486981E-4</v>
      </c>
      <c r="Y1736" s="6">
        <v>-112</v>
      </c>
      <c r="Z1736" s="4">
        <v>3.7799992900367646E-6</v>
      </c>
      <c r="AA1736" s="5">
        <v>1742</v>
      </c>
      <c r="AC1736" s="16" t="str">
        <f t="shared" si="162"/>
        <v/>
      </c>
      <c r="AD1736" s="16" t="str">
        <f t="shared" si="163"/>
        <v/>
      </c>
      <c r="AE1736" s="16" t="str">
        <f t="shared" si="164"/>
        <v/>
      </c>
      <c r="AF1736" s="16" t="str">
        <f t="shared" si="165"/>
        <v/>
      </c>
      <c r="AG1736" s="16">
        <f t="shared" si="166"/>
        <v>1.4588995964088625E-2</v>
      </c>
      <c r="AH1736" s="16" t="str">
        <f t="shared" si="167"/>
        <v/>
      </c>
      <c r="AI1736" s="17" t="str">
        <f>IF('Peer Comparison Tool'!$D$11="NR","",IF($C1736='Peer Comparison Tool'!$D$9,COUNT('ALLL &lt;50B Database'!$AI$1:AI1735)+1,""))</f>
        <v/>
      </c>
    </row>
    <row r="1737" spans="1:35" x14ac:dyDescent="0.25">
      <c r="A1737" t="s">
        <v>2577</v>
      </c>
      <c r="B1737">
        <v>24453</v>
      </c>
      <c r="C1737" s="5" t="s">
        <v>4362</v>
      </c>
      <c r="D1737" s="5" t="s">
        <v>4390</v>
      </c>
      <c r="E1737" s="5" t="s">
        <v>4388</v>
      </c>
      <c r="F1737" s="2">
        <v>4157</v>
      </c>
      <c r="G1737" s="2">
        <v>384561</v>
      </c>
      <c r="H1737" s="2">
        <v>272905</v>
      </c>
      <c r="I1737" s="2">
        <v>26657</v>
      </c>
      <c r="J1737" s="2">
        <v>246248</v>
      </c>
      <c r="K1737" s="33">
        <v>1.688135538156655E-2</v>
      </c>
      <c r="L1737" s="2">
        <v>2832</v>
      </c>
      <c r="M1737" s="2">
        <v>315123</v>
      </c>
      <c r="N1737" s="2">
        <v>235108</v>
      </c>
      <c r="O1737" s="33">
        <v>1.2045528012658013E-2</v>
      </c>
      <c r="P1737" s="2">
        <v>3335</v>
      </c>
      <c r="Q1737" s="2">
        <v>319633</v>
      </c>
      <c r="R1737" s="2">
        <v>245745</v>
      </c>
      <c r="S1737" s="35">
        <v>1.3570978046348858E-2</v>
      </c>
      <c r="T1737" t="s">
        <v>4388</v>
      </c>
      <c r="U1737" t="s">
        <v>4388</v>
      </c>
      <c r="V1737" s="5" t="s">
        <v>4390</v>
      </c>
      <c r="W1737" s="5">
        <v>0</v>
      </c>
      <c r="X1737" s="4">
        <v>3.3103773352176919E-3</v>
      </c>
      <c r="Y1737" s="6">
        <v>822</v>
      </c>
      <c r="Z1737" s="4">
        <v>1.5254500336908446E-3</v>
      </c>
      <c r="AA1737" s="5">
        <v>1064</v>
      </c>
      <c r="AC1737" s="16" t="str">
        <f t="shared" si="162"/>
        <v/>
      </c>
      <c r="AD1737" s="16" t="str">
        <f t="shared" si="163"/>
        <v/>
      </c>
      <c r="AE1737" s="16" t="str">
        <f t="shared" si="164"/>
        <v/>
      </c>
      <c r="AF1737" s="16" t="str">
        <f t="shared" si="165"/>
        <v/>
      </c>
      <c r="AG1737" s="16">
        <f t="shared" si="166"/>
        <v>1.688135538156655E-2</v>
      </c>
      <c r="AH1737" s="16" t="str">
        <f t="shared" si="167"/>
        <v/>
      </c>
      <c r="AI1737" s="17" t="str">
        <f>IF('Peer Comparison Tool'!$D$11="NR","",IF($C1737='Peer Comparison Tool'!$D$9,COUNT('ALLL &lt;50B Database'!$AI$1:AI1736)+1,""))</f>
        <v/>
      </c>
    </row>
    <row r="1738" spans="1:35" x14ac:dyDescent="0.25">
      <c r="A1738" t="s">
        <v>2537</v>
      </c>
      <c r="B1738">
        <v>544335</v>
      </c>
      <c r="C1738" s="5" t="s">
        <v>2519</v>
      </c>
      <c r="D1738" s="5" t="s">
        <v>4390</v>
      </c>
      <c r="E1738" s="5" t="s">
        <v>4388</v>
      </c>
      <c r="F1738" s="2">
        <v>1827</v>
      </c>
      <c r="G1738" s="2">
        <v>384404</v>
      </c>
      <c r="H1738" s="2">
        <v>276013</v>
      </c>
      <c r="I1738" s="2">
        <v>28480</v>
      </c>
      <c r="J1738" s="2">
        <v>247533</v>
      </c>
      <c r="K1738" s="33">
        <v>7.3808340706087673E-3</v>
      </c>
      <c r="L1738" s="2">
        <v>1875</v>
      </c>
      <c r="M1738" s="2">
        <v>350113</v>
      </c>
      <c r="N1738" s="2">
        <v>258934</v>
      </c>
      <c r="O1738" s="33">
        <v>7.2412274942649478E-3</v>
      </c>
      <c r="P1738" s="2">
        <v>1867</v>
      </c>
      <c r="Q1738" s="2">
        <v>354206</v>
      </c>
      <c r="R1738" s="2">
        <v>258426</v>
      </c>
      <c r="S1738" s="35">
        <v>7.2245052742371122E-3</v>
      </c>
      <c r="T1738" t="s">
        <v>4388</v>
      </c>
      <c r="U1738" t="s">
        <v>4388</v>
      </c>
      <c r="V1738" s="5" t="s">
        <v>4390</v>
      </c>
      <c r="W1738" s="5">
        <v>0</v>
      </c>
      <c r="X1738" s="4">
        <v>1.563287963716551E-4</v>
      </c>
      <c r="Y1738" s="6">
        <v>-40</v>
      </c>
      <c r="Z1738" s="4">
        <v>-1.6722220027835626E-5</v>
      </c>
      <c r="AA1738" s="5">
        <v>4401</v>
      </c>
      <c r="AC1738" s="16" t="str">
        <f t="shared" si="162"/>
        <v/>
      </c>
      <c r="AD1738" s="16" t="str">
        <f t="shared" si="163"/>
        <v/>
      </c>
      <c r="AE1738" s="16" t="str">
        <f t="shared" si="164"/>
        <v/>
      </c>
      <c r="AF1738" s="16" t="str">
        <f t="shared" si="165"/>
        <v/>
      </c>
      <c r="AG1738" s="16">
        <f t="shared" si="166"/>
        <v>7.3808340706087673E-3</v>
      </c>
      <c r="AH1738" s="16" t="str">
        <f t="shared" si="167"/>
        <v/>
      </c>
      <c r="AI1738" s="17" t="str">
        <f>IF('Peer Comparison Tool'!$D$11="NR","",IF($C1738='Peer Comparison Tool'!$D$9,COUNT('ALLL &lt;50B Database'!$AI$1:AI1737)+1,""))</f>
        <v/>
      </c>
    </row>
    <row r="1739" spans="1:35" x14ac:dyDescent="0.25">
      <c r="A1739" t="s">
        <v>1425</v>
      </c>
      <c r="B1739">
        <v>333650</v>
      </c>
      <c r="C1739" s="5" t="s">
        <v>1389</v>
      </c>
      <c r="D1739" s="5" t="s">
        <v>4390</v>
      </c>
      <c r="E1739" s="5" t="s">
        <v>4388</v>
      </c>
      <c r="F1739" s="2">
        <v>5357</v>
      </c>
      <c r="G1739" s="2">
        <v>384186</v>
      </c>
      <c r="H1739" s="2">
        <v>230438</v>
      </c>
      <c r="I1739" s="2">
        <v>12800</v>
      </c>
      <c r="J1739" s="2">
        <v>217638</v>
      </c>
      <c r="K1739" s="33">
        <v>2.4614267728981152E-2</v>
      </c>
      <c r="L1739" s="2">
        <v>5357</v>
      </c>
      <c r="M1739" s="2">
        <v>360047</v>
      </c>
      <c r="N1739" s="2">
        <v>232329</v>
      </c>
      <c r="O1739" s="33">
        <v>2.3057818868931559E-2</v>
      </c>
      <c r="P1739" s="2">
        <v>5355</v>
      </c>
      <c r="Q1739" s="2">
        <v>351192</v>
      </c>
      <c r="R1739" s="2">
        <v>216988</v>
      </c>
      <c r="S1739" s="35">
        <v>2.4678784080225634E-2</v>
      </c>
      <c r="T1739" t="s">
        <v>4388</v>
      </c>
      <c r="U1739" t="s">
        <v>4388</v>
      </c>
      <c r="V1739" s="5" t="s">
        <v>4390</v>
      </c>
      <c r="W1739" s="5">
        <v>0</v>
      </c>
      <c r="X1739" s="4">
        <v>-6.451635124448199E-5</v>
      </c>
      <c r="Y1739" s="6">
        <v>2</v>
      </c>
      <c r="Z1739" s="4">
        <v>1.6209652112940745E-3</v>
      </c>
      <c r="AA1739" s="5">
        <v>266</v>
      </c>
      <c r="AC1739" s="16" t="str">
        <f t="shared" si="162"/>
        <v/>
      </c>
      <c r="AD1739" s="16" t="str">
        <f t="shared" si="163"/>
        <v/>
      </c>
      <c r="AE1739" s="16" t="str">
        <f t="shared" si="164"/>
        <v/>
      </c>
      <c r="AF1739" s="16" t="str">
        <f t="shared" si="165"/>
        <v/>
      </c>
      <c r="AG1739" s="16">
        <f t="shared" si="166"/>
        <v>2.4614267728981152E-2</v>
      </c>
      <c r="AH1739" s="16" t="str">
        <f t="shared" si="167"/>
        <v/>
      </c>
      <c r="AI1739" s="17" t="str">
        <f>IF('Peer Comparison Tool'!$D$11="NR","",IF($C1739='Peer Comparison Tool'!$D$9,COUNT('ALLL &lt;50B Database'!$AI$1:AI1738)+1,""))</f>
        <v/>
      </c>
    </row>
    <row r="1740" spans="1:35" x14ac:dyDescent="0.25">
      <c r="A1740" t="s">
        <v>3256</v>
      </c>
      <c r="B1740">
        <v>300353</v>
      </c>
      <c r="C1740" s="5" t="s">
        <v>3209</v>
      </c>
      <c r="D1740" s="5" t="s">
        <v>4390</v>
      </c>
      <c r="E1740" s="5" t="s">
        <v>4388</v>
      </c>
      <c r="F1740" s="2">
        <v>3380</v>
      </c>
      <c r="G1740" s="2">
        <v>383513</v>
      </c>
      <c r="H1740" s="2">
        <v>226304</v>
      </c>
      <c r="I1740" s="2">
        <v>6099</v>
      </c>
      <c r="J1740" s="2">
        <v>220205</v>
      </c>
      <c r="K1740" s="33">
        <v>1.5349333575531891E-2</v>
      </c>
      <c r="L1740" s="2">
        <v>2803</v>
      </c>
      <c r="M1740" s="2">
        <v>315798</v>
      </c>
      <c r="N1740" s="2">
        <v>222074</v>
      </c>
      <c r="O1740" s="33">
        <v>1.2621918819852841E-2</v>
      </c>
      <c r="P1740" s="2">
        <v>3000</v>
      </c>
      <c r="Q1740" s="2">
        <v>335744</v>
      </c>
      <c r="R1740" s="2">
        <v>224381</v>
      </c>
      <c r="S1740" s="35">
        <v>1.3370116008039896E-2</v>
      </c>
      <c r="T1740" t="s">
        <v>4388</v>
      </c>
      <c r="U1740" t="s">
        <v>4388</v>
      </c>
      <c r="V1740" s="5" t="s">
        <v>4390</v>
      </c>
      <c r="W1740" s="5">
        <v>0</v>
      </c>
      <c r="X1740" s="4">
        <v>1.9792175674919945E-3</v>
      </c>
      <c r="Y1740" s="6">
        <v>380</v>
      </c>
      <c r="Z1740" s="4">
        <v>7.4819718818705527E-4</v>
      </c>
      <c r="AA1740" s="5">
        <v>1479</v>
      </c>
      <c r="AC1740" s="16" t="str">
        <f t="shared" si="162"/>
        <v/>
      </c>
      <c r="AD1740" s="16" t="str">
        <f t="shared" si="163"/>
        <v/>
      </c>
      <c r="AE1740" s="16" t="str">
        <f t="shared" si="164"/>
        <v/>
      </c>
      <c r="AF1740" s="16" t="str">
        <f t="shared" si="165"/>
        <v/>
      </c>
      <c r="AG1740" s="16">
        <f t="shared" si="166"/>
        <v>1.5349333575531891E-2</v>
      </c>
      <c r="AH1740" s="16" t="str">
        <f t="shared" si="167"/>
        <v/>
      </c>
      <c r="AI1740" s="17" t="str">
        <f>IF('Peer Comparison Tool'!$D$11="NR","",IF($C1740='Peer Comparison Tool'!$D$9,COUNT('ALLL &lt;50B Database'!$AI$1:AI1739)+1,""))</f>
        <v/>
      </c>
    </row>
    <row r="1741" spans="1:35" x14ac:dyDescent="0.25">
      <c r="A1741" t="s">
        <v>741</v>
      </c>
      <c r="B1741">
        <v>2687133</v>
      </c>
      <c r="C1741" s="5" t="s">
        <v>716</v>
      </c>
      <c r="D1741" s="5" t="s">
        <v>4387</v>
      </c>
      <c r="E1741" s="5" t="s">
        <v>4388</v>
      </c>
      <c r="F1741" s="2">
        <v>2157</v>
      </c>
      <c r="G1741" s="2">
        <v>383410</v>
      </c>
      <c r="H1741" s="2">
        <v>275039</v>
      </c>
      <c r="I1741" s="2">
        <v>0</v>
      </c>
      <c r="J1741" s="2">
        <v>275039</v>
      </c>
      <c r="K1741" s="33">
        <v>7.8425241511203871E-3</v>
      </c>
      <c r="L1741" s="2">
        <v>2130</v>
      </c>
      <c r="M1741" s="2">
        <v>332475</v>
      </c>
      <c r="N1741" s="2">
        <v>234549</v>
      </c>
      <c r="O1741" s="33">
        <v>9.0812580740058588E-3</v>
      </c>
      <c r="P1741" s="2">
        <v>2151</v>
      </c>
      <c r="Q1741" s="2">
        <v>347911</v>
      </c>
      <c r="R1741" s="2">
        <v>238995</v>
      </c>
      <c r="S1741" s="35">
        <v>9.0001882884579183E-3</v>
      </c>
      <c r="T1741" t="s">
        <v>4388</v>
      </c>
      <c r="U1741" t="s">
        <v>4388</v>
      </c>
      <c r="V1741" s="5" t="s">
        <v>4387</v>
      </c>
      <c r="W1741" s="5">
        <v>0</v>
      </c>
      <c r="X1741" s="4">
        <v>-1.1576641373375312E-3</v>
      </c>
      <c r="Y1741" s="6">
        <v>6</v>
      </c>
      <c r="Z1741" s="4">
        <v>-8.1069785547940518E-5</v>
      </c>
      <c r="AA1741" s="5">
        <v>4339</v>
      </c>
      <c r="AC1741" s="16" t="str">
        <f t="shared" si="162"/>
        <v/>
      </c>
      <c r="AD1741" s="16" t="str">
        <f t="shared" si="163"/>
        <v/>
      </c>
      <c r="AE1741" s="16" t="str">
        <f t="shared" si="164"/>
        <v/>
      </c>
      <c r="AF1741" s="16" t="str">
        <f t="shared" si="165"/>
        <v/>
      </c>
      <c r="AG1741" s="16">
        <f t="shared" si="166"/>
        <v>7.8425241511203871E-3</v>
      </c>
      <c r="AH1741" s="16" t="str">
        <f t="shared" si="167"/>
        <v/>
      </c>
      <c r="AI1741" s="17" t="str">
        <f>IF('Peer Comparison Tool'!$D$11="NR","",IF($C1741='Peer Comparison Tool'!$D$9,COUNT('ALLL &lt;50B Database'!$AI$1:AI1740)+1,""))</f>
        <v/>
      </c>
    </row>
    <row r="1742" spans="1:35" x14ac:dyDescent="0.25">
      <c r="A1742" t="s">
        <v>3836</v>
      </c>
      <c r="B1742">
        <v>623052</v>
      </c>
      <c r="C1742" s="5" t="s">
        <v>3704</v>
      </c>
      <c r="D1742" s="5" t="s">
        <v>4390</v>
      </c>
      <c r="E1742" s="5" t="s">
        <v>4388</v>
      </c>
      <c r="F1742" s="2">
        <v>1970</v>
      </c>
      <c r="G1742" s="2">
        <v>383082</v>
      </c>
      <c r="H1742" s="2">
        <v>83404</v>
      </c>
      <c r="I1742" s="2">
        <v>0</v>
      </c>
      <c r="J1742" s="2">
        <v>83404</v>
      </c>
      <c r="K1742" s="33">
        <v>2.3619970265215097E-2</v>
      </c>
      <c r="L1742" s="2">
        <v>1913</v>
      </c>
      <c r="M1742" s="2">
        <v>386262</v>
      </c>
      <c r="N1742" s="2">
        <v>82187</v>
      </c>
      <c r="O1742" s="33">
        <v>2.3276187231557301E-2</v>
      </c>
      <c r="P1742" s="2">
        <v>2000</v>
      </c>
      <c r="Q1742" s="2">
        <v>379839</v>
      </c>
      <c r="R1742" s="2">
        <v>63201</v>
      </c>
      <c r="S1742" s="35">
        <v>3.1645068907137544E-2</v>
      </c>
      <c r="T1742" t="s">
        <v>4388</v>
      </c>
      <c r="U1742" t="s">
        <v>4388</v>
      </c>
      <c r="V1742" s="5" t="s">
        <v>4390</v>
      </c>
      <c r="W1742" s="5">
        <v>0</v>
      </c>
      <c r="X1742" s="4">
        <v>-8.0250986419224471E-3</v>
      </c>
      <c r="Y1742" s="6">
        <v>-30</v>
      </c>
      <c r="Z1742" s="4">
        <v>8.3688816755802427E-3</v>
      </c>
      <c r="AA1742" s="5">
        <v>308</v>
      </c>
      <c r="AC1742" s="16" t="str">
        <f t="shared" si="162"/>
        <v/>
      </c>
      <c r="AD1742" s="16" t="str">
        <f t="shared" si="163"/>
        <v/>
      </c>
      <c r="AE1742" s="16" t="str">
        <f t="shared" si="164"/>
        <v/>
      </c>
      <c r="AF1742" s="16" t="str">
        <f t="shared" si="165"/>
        <v/>
      </c>
      <c r="AG1742" s="16">
        <f t="shared" si="166"/>
        <v>2.3619970265215097E-2</v>
      </c>
      <c r="AH1742" s="16" t="str">
        <f t="shared" si="167"/>
        <v/>
      </c>
      <c r="AI1742" s="17" t="str">
        <f>IF('Peer Comparison Tool'!$D$11="NR","",IF($C1742='Peer Comparison Tool'!$D$9,COUNT('ALLL &lt;50B Database'!$AI$1:AI1741)+1,""))</f>
        <v/>
      </c>
    </row>
    <row r="1743" spans="1:35" x14ac:dyDescent="0.25">
      <c r="A1743" t="s">
        <v>2538</v>
      </c>
      <c r="B1743">
        <v>34434</v>
      </c>
      <c r="C1743" s="5" t="s">
        <v>2519</v>
      </c>
      <c r="D1743" s="5" t="s">
        <v>4390</v>
      </c>
      <c r="E1743" s="5" t="s">
        <v>4388</v>
      </c>
      <c r="F1743" s="2">
        <v>2099</v>
      </c>
      <c r="G1743" s="2">
        <v>382873</v>
      </c>
      <c r="H1743" s="2">
        <v>265193</v>
      </c>
      <c r="I1743" s="2">
        <v>20149</v>
      </c>
      <c r="J1743" s="2">
        <v>245044</v>
      </c>
      <c r="K1743" s="33">
        <v>8.565808589477808E-3</v>
      </c>
      <c r="L1743" s="2">
        <v>2147</v>
      </c>
      <c r="M1743" s="2">
        <v>339343</v>
      </c>
      <c r="N1743" s="2">
        <v>254633</v>
      </c>
      <c r="O1743" s="33">
        <v>8.4317429398389054E-3</v>
      </c>
      <c r="P1743" s="2">
        <v>2147</v>
      </c>
      <c r="Q1743" s="2">
        <v>348032</v>
      </c>
      <c r="R1743" s="2">
        <v>256281</v>
      </c>
      <c r="S1743" s="35">
        <v>8.3775231093994474E-3</v>
      </c>
      <c r="T1743" t="s">
        <v>4388</v>
      </c>
      <c r="U1743" t="s">
        <v>4388</v>
      </c>
      <c r="V1743" s="5" t="s">
        <v>4390</v>
      </c>
      <c r="W1743" s="5">
        <v>0</v>
      </c>
      <c r="X1743" s="4">
        <v>1.8828548007836059E-4</v>
      </c>
      <c r="Y1743" s="6">
        <v>-48</v>
      </c>
      <c r="Z1743" s="4">
        <v>-5.4219830439457967E-5</v>
      </c>
      <c r="AA1743" s="5">
        <v>4184</v>
      </c>
      <c r="AC1743" s="16" t="str">
        <f t="shared" si="162"/>
        <v/>
      </c>
      <c r="AD1743" s="16" t="str">
        <f t="shared" si="163"/>
        <v/>
      </c>
      <c r="AE1743" s="16" t="str">
        <f t="shared" si="164"/>
        <v/>
      </c>
      <c r="AF1743" s="16" t="str">
        <f t="shared" si="165"/>
        <v/>
      </c>
      <c r="AG1743" s="16">
        <f t="shared" si="166"/>
        <v>8.565808589477808E-3</v>
      </c>
      <c r="AH1743" s="16" t="str">
        <f t="shared" si="167"/>
        <v/>
      </c>
      <c r="AI1743" s="17" t="str">
        <f>IF('Peer Comparison Tool'!$D$11="NR","",IF($C1743='Peer Comparison Tool'!$D$9,COUNT('ALLL &lt;50B Database'!$AI$1:AI1742)+1,""))</f>
        <v/>
      </c>
    </row>
    <row r="1744" spans="1:35" x14ac:dyDescent="0.25">
      <c r="A1744" t="s">
        <v>4228</v>
      </c>
      <c r="B1744">
        <v>3625664</v>
      </c>
      <c r="C1744" s="5" t="s">
        <v>4163</v>
      </c>
      <c r="D1744" s="5" t="s">
        <v>4390</v>
      </c>
      <c r="E1744" s="5" t="s">
        <v>4388</v>
      </c>
      <c r="F1744" s="2">
        <v>4874</v>
      </c>
      <c r="G1744" s="2">
        <v>382272</v>
      </c>
      <c r="H1744" s="2">
        <v>321948</v>
      </c>
      <c r="I1744" s="2">
        <v>49725</v>
      </c>
      <c r="J1744" s="2">
        <v>272223</v>
      </c>
      <c r="K1744" s="33">
        <v>1.7904438640379394E-2</v>
      </c>
      <c r="L1744" s="2">
        <v>4530</v>
      </c>
      <c r="M1744" s="2">
        <v>310153</v>
      </c>
      <c r="N1744" s="2">
        <v>274898</v>
      </c>
      <c r="O1744" s="33">
        <v>1.6478839424077293E-2</v>
      </c>
      <c r="P1744" s="2">
        <v>4679</v>
      </c>
      <c r="Q1744" s="2">
        <v>321535</v>
      </c>
      <c r="R1744" s="2">
        <v>279792</v>
      </c>
      <c r="S1744" s="35">
        <v>1.6723137187625092E-2</v>
      </c>
      <c r="T1744" t="s">
        <v>4388</v>
      </c>
      <c r="U1744" t="s">
        <v>4388</v>
      </c>
      <c r="V1744" s="5" t="s">
        <v>4390</v>
      </c>
      <c r="W1744" s="5">
        <v>0</v>
      </c>
      <c r="X1744" s="4">
        <v>1.181301452754302E-3</v>
      </c>
      <c r="Y1744" s="6">
        <v>195</v>
      </c>
      <c r="Z1744" s="4">
        <v>2.4429776354779886E-4</v>
      </c>
      <c r="AA1744" s="5">
        <v>858</v>
      </c>
      <c r="AC1744" s="16" t="str">
        <f t="shared" si="162"/>
        <v/>
      </c>
      <c r="AD1744" s="16" t="str">
        <f t="shared" si="163"/>
        <v/>
      </c>
      <c r="AE1744" s="16" t="str">
        <f t="shared" si="164"/>
        <v/>
      </c>
      <c r="AF1744" s="16" t="str">
        <f t="shared" si="165"/>
        <v/>
      </c>
      <c r="AG1744" s="16">
        <f t="shared" si="166"/>
        <v>1.7904438640379394E-2</v>
      </c>
      <c r="AH1744" s="16" t="str">
        <f t="shared" si="167"/>
        <v/>
      </c>
      <c r="AI1744" s="17" t="str">
        <f>IF('Peer Comparison Tool'!$D$11="NR","",IF($C1744='Peer Comparison Tool'!$D$9,COUNT('ALLL &lt;50B Database'!$AI$1:AI1743)+1,""))</f>
        <v/>
      </c>
    </row>
    <row r="1745" spans="1:35" x14ac:dyDescent="0.25">
      <c r="A1745" t="s">
        <v>1313</v>
      </c>
      <c r="B1745">
        <v>663955</v>
      </c>
      <c r="C1745" s="5" t="s">
        <v>2711</v>
      </c>
      <c r="D1745" s="5" t="s">
        <v>4390</v>
      </c>
      <c r="E1745" s="5" t="s">
        <v>4388</v>
      </c>
      <c r="F1745" s="2">
        <v>1210</v>
      </c>
      <c r="G1745" s="2">
        <v>382229</v>
      </c>
      <c r="H1745" s="2">
        <v>308135</v>
      </c>
      <c r="I1745" s="2">
        <v>1451</v>
      </c>
      <c r="J1745" s="2">
        <v>306684</v>
      </c>
      <c r="K1745" s="33">
        <v>3.94542917139466E-3</v>
      </c>
      <c r="L1745" s="2">
        <v>1060</v>
      </c>
      <c r="M1745" s="2">
        <v>354526</v>
      </c>
      <c r="N1745" s="2">
        <v>294595</v>
      </c>
      <c r="O1745" s="33">
        <v>3.5981601860180928E-3</v>
      </c>
      <c r="P1745" s="2">
        <v>1090</v>
      </c>
      <c r="Q1745" s="2">
        <v>382155</v>
      </c>
      <c r="R1745" s="2">
        <v>310778</v>
      </c>
      <c r="S1745" s="35">
        <v>3.5073267734524322E-3</v>
      </c>
      <c r="T1745" t="s">
        <v>4388</v>
      </c>
      <c r="U1745" t="s">
        <v>4388</v>
      </c>
      <c r="V1745" s="5" t="s">
        <v>4390</v>
      </c>
      <c r="W1745" s="5">
        <v>0</v>
      </c>
      <c r="X1745" s="4">
        <v>4.3810239794222789E-4</v>
      </c>
      <c r="Y1745" s="6">
        <v>120</v>
      </c>
      <c r="Z1745" s="4">
        <v>-9.0833412565660687E-5</v>
      </c>
      <c r="AA1745" s="5">
        <v>4709</v>
      </c>
      <c r="AC1745" s="16" t="str">
        <f t="shared" si="162"/>
        <v/>
      </c>
      <c r="AD1745" s="16" t="str">
        <f t="shared" si="163"/>
        <v/>
      </c>
      <c r="AE1745" s="16" t="str">
        <f t="shared" si="164"/>
        <v/>
      </c>
      <c r="AF1745" s="16" t="str">
        <f t="shared" si="165"/>
        <v/>
      </c>
      <c r="AG1745" s="16">
        <f t="shared" si="166"/>
        <v>3.94542917139466E-3</v>
      </c>
      <c r="AH1745" s="16" t="str">
        <f t="shared" si="167"/>
        <v/>
      </c>
      <c r="AI1745" s="17" t="str">
        <f>IF('Peer Comparison Tool'!$D$11="NR","",IF($C1745='Peer Comparison Tool'!$D$9,COUNT('ALLL &lt;50B Database'!$AI$1:AI1744)+1,""))</f>
        <v/>
      </c>
    </row>
    <row r="1746" spans="1:35" x14ac:dyDescent="0.25">
      <c r="A1746" t="s">
        <v>2924</v>
      </c>
      <c r="B1746">
        <v>199463</v>
      </c>
      <c r="C1746" s="5" t="s">
        <v>3704</v>
      </c>
      <c r="D1746" s="5" t="s">
        <v>4390</v>
      </c>
      <c r="E1746" s="5" t="s">
        <v>4388</v>
      </c>
      <c r="F1746" s="2">
        <v>2737</v>
      </c>
      <c r="G1746" s="2">
        <v>381796</v>
      </c>
      <c r="H1746" s="2">
        <v>285661</v>
      </c>
      <c r="I1746" s="2">
        <v>5307</v>
      </c>
      <c r="J1746" s="2">
        <v>280354</v>
      </c>
      <c r="K1746" s="33">
        <v>9.7626572119534592E-3</v>
      </c>
      <c r="L1746" s="2">
        <v>2587</v>
      </c>
      <c r="M1746" s="2">
        <v>341499</v>
      </c>
      <c r="N1746" s="2">
        <v>255105</v>
      </c>
      <c r="O1746" s="33">
        <v>1.0140922365300562E-2</v>
      </c>
      <c r="P1746" s="2">
        <v>2662</v>
      </c>
      <c r="Q1746" s="2">
        <v>369376</v>
      </c>
      <c r="R1746" s="2">
        <v>277353</v>
      </c>
      <c r="S1746" s="35">
        <v>9.597877073620982E-3</v>
      </c>
      <c r="T1746" t="s">
        <v>4388</v>
      </c>
      <c r="U1746" t="s">
        <v>4388</v>
      </c>
      <c r="V1746" s="5" t="s">
        <v>4390</v>
      </c>
      <c r="W1746" s="5">
        <v>0</v>
      </c>
      <c r="X1746" s="4">
        <v>1.6478013833247721E-4</v>
      </c>
      <c r="Y1746" s="6">
        <v>75</v>
      </c>
      <c r="Z1746" s="4">
        <v>-5.4304529167958047E-4</v>
      </c>
      <c r="AA1746" s="5">
        <v>3860</v>
      </c>
      <c r="AC1746" s="16" t="str">
        <f t="shared" si="162"/>
        <v/>
      </c>
      <c r="AD1746" s="16" t="str">
        <f t="shared" si="163"/>
        <v/>
      </c>
      <c r="AE1746" s="16" t="str">
        <f t="shared" si="164"/>
        <v/>
      </c>
      <c r="AF1746" s="16" t="str">
        <f t="shared" si="165"/>
        <v/>
      </c>
      <c r="AG1746" s="16">
        <f t="shared" si="166"/>
        <v>9.7626572119534592E-3</v>
      </c>
      <c r="AH1746" s="16" t="str">
        <f t="shared" si="167"/>
        <v/>
      </c>
      <c r="AI1746" s="17" t="str">
        <f>IF('Peer Comparison Tool'!$D$11="NR","",IF($C1746='Peer Comparison Tool'!$D$9,COUNT('ALLL &lt;50B Database'!$AI$1:AI1745)+1,""))</f>
        <v/>
      </c>
    </row>
    <row r="1747" spans="1:35" x14ac:dyDescent="0.25">
      <c r="A1747" t="s">
        <v>1879</v>
      </c>
      <c r="B1747">
        <v>863607</v>
      </c>
      <c r="C1747" s="5" t="s">
        <v>1795</v>
      </c>
      <c r="D1747" s="5" t="s">
        <v>4390</v>
      </c>
      <c r="E1747" s="5" t="s">
        <v>4388</v>
      </c>
      <c r="F1747" s="2">
        <v>1789</v>
      </c>
      <c r="G1747" s="2">
        <v>381089</v>
      </c>
      <c r="H1747" s="2">
        <v>281967</v>
      </c>
      <c r="I1747" s="2">
        <v>12057</v>
      </c>
      <c r="J1747" s="2">
        <v>269910</v>
      </c>
      <c r="K1747" s="33">
        <v>6.6281353043607131E-3</v>
      </c>
      <c r="L1747" s="2">
        <v>1693</v>
      </c>
      <c r="M1747" s="2">
        <v>339933</v>
      </c>
      <c r="N1747" s="2">
        <v>264913</v>
      </c>
      <c r="O1747" s="33">
        <v>6.3907773495449453E-3</v>
      </c>
      <c r="P1747" s="2">
        <v>1743</v>
      </c>
      <c r="Q1747" s="2">
        <v>354580</v>
      </c>
      <c r="R1747" s="2">
        <v>265082</v>
      </c>
      <c r="S1747" s="35">
        <v>6.5753238620502334E-3</v>
      </c>
      <c r="T1747" t="s">
        <v>4388</v>
      </c>
      <c r="U1747" t="s">
        <v>4388</v>
      </c>
      <c r="V1747" s="5" t="s">
        <v>4390</v>
      </c>
      <c r="W1747" s="5">
        <v>0</v>
      </c>
      <c r="X1747" s="4">
        <v>5.2811442310479739E-5</v>
      </c>
      <c r="Y1747" s="6">
        <v>46</v>
      </c>
      <c r="Z1747" s="4">
        <v>1.8454651250528805E-4</v>
      </c>
      <c r="AA1747" s="5">
        <v>4521</v>
      </c>
      <c r="AC1747" s="16" t="str">
        <f t="shared" si="162"/>
        <v/>
      </c>
      <c r="AD1747" s="16" t="str">
        <f t="shared" si="163"/>
        <v/>
      </c>
      <c r="AE1747" s="16" t="str">
        <f t="shared" si="164"/>
        <v/>
      </c>
      <c r="AF1747" s="16" t="str">
        <f t="shared" si="165"/>
        <v/>
      </c>
      <c r="AG1747" s="16">
        <f t="shared" si="166"/>
        <v>6.6281353043607131E-3</v>
      </c>
      <c r="AH1747" s="16" t="str">
        <f t="shared" si="167"/>
        <v/>
      </c>
      <c r="AI1747" s="17" t="str">
        <f>IF('Peer Comparison Tool'!$D$11="NR","",IF($C1747='Peer Comparison Tool'!$D$9,COUNT('ALLL &lt;50B Database'!$AI$1:AI1746)+1,""))</f>
        <v/>
      </c>
    </row>
    <row r="1748" spans="1:35" x14ac:dyDescent="0.25">
      <c r="A1748" t="s">
        <v>364</v>
      </c>
      <c r="B1748">
        <v>3224302</v>
      </c>
      <c r="C1748" s="5" t="s">
        <v>343</v>
      </c>
      <c r="D1748" s="5" t="s">
        <v>4390</v>
      </c>
      <c r="E1748" s="5" t="s">
        <v>4388</v>
      </c>
      <c r="F1748" s="2">
        <v>3056</v>
      </c>
      <c r="G1748" s="2">
        <v>380961</v>
      </c>
      <c r="H1748" s="2">
        <v>266597</v>
      </c>
      <c r="I1748" s="2">
        <v>55252</v>
      </c>
      <c r="J1748" s="2">
        <v>211345</v>
      </c>
      <c r="K1748" s="33">
        <v>1.4459769571080461E-2</v>
      </c>
      <c r="L1748" s="2">
        <v>2905</v>
      </c>
      <c r="M1748" s="2">
        <v>332974</v>
      </c>
      <c r="N1748" s="2">
        <v>220774</v>
      </c>
      <c r="O1748" s="33">
        <v>1.3158252330437461E-2</v>
      </c>
      <c r="P1748" s="2">
        <v>2869</v>
      </c>
      <c r="Q1748" s="2">
        <v>331440</v>
      </c>
      <c r="R1748" s="2">
        <v>216588</v>
      </c>
      <c r="S1748" s="35">
        <v>1.3246347904777734E-2</v>
      </c>
      <c r="T1748" t="s">
        <v>4388</v>
      </c>
      <c r="U1748" t="s">
        <v>4388</v>
      </c>
      <c r="V1748" s="5" t="s">
        <v>4390</v>
      </c>
      <c r="W1748" s="5">
        <v>0</v>
      </c>
      <c r="X1748" s="4">
        <v>1.2134216663027275E-3</v>
      </c>
      <c r="Y1748" s="6">
        <v>187</v>
      </c>
      <c r="Z1748" s="4">
        <v>8.8095574340273097E-5</v>
      </c>
      <c r="AA1748" s="5">
        <v>1784</v>
      </c>
      <c r="AC1748" s="16" t="str">
        <f t="shared" si="162"/>
        <v/>
      </c>
      <c r="AD1748" s="16" t="str">
        <f t="shared" si="163"/>
        <v/>
      </c>
      <c r="AE1748" s="16" t="str">
        <f t="shared" si="164"/>
        <v/>
      </c>
      <c r="AF1748" s="16" t="str">
        <f t="shared" si="165"/>
        <v/>
      </c>
      <c r="AG1748" s="16">
        <f t="shared" si="166"/>
        <v>1.4459769571080461E-2</v>
      </c>
      <c r="AH1748" s="16" t="str">
        <f t="shared" si="167"/>
        <v/>
      </c>
      <c r="AI1748" s="17" t="str">
        <f>IF('Peer Comparison Tool'!$D$11="NR","",IF($C1748='Peer Comparison Tool'!$D$9,COUNT('ALLL &lt;50B Database'!$AI$1:AI1747)+1,""))</f>
        <v/>
      </c>
    </row>
    <row r="1749" spans="1:35" x14ac:dyDescent="0.25">
      <c r="A1749" t="s">
        <v>1994</v>
      </c>
      <c r="B1749">
        <v>695349</v>
      </c>
      <c r="C1749" s="5" t="s">
        <v>1963</v>
      </c>
      <c r="D1749" s="5" t="s">
        <v>4387</v>
      </c>
      <c r="E1749" s="5" t="s">
        <v>4388</v>
      </c>
      <c r="F1749" s="2">
        <v>2008</v>
      </c>
      <c r="G1749" s="2">
        <v>380660</v>
      </c>
      <c r="H1749" s="2">
        <v>268401</v>
      </c>
      <c r="I1749" s="2">
        <v>25614</v>
      </c>
      <c r="J1749" s="2">
        <v>242787</v>
      </c>
      <c r="K1749" s="33">
        <v>8.2706240449447466E-3</v>
      </c>
      <c r="L1749" s="2">
        <v>2018</v>
      </c>
      <c r="M1749" s="2">
        <v>319357</v>
      </c>
      <c r="N1749" s="2">
        <v>251625</v>
      </c>
      <c r="O1749" s="33">
        <v>8.01987083954297E-3</v>
      </c>
      <c r="P1749" s="2">
        <v>1918</v>
      </c>
      <c r="Q1749" s="2">
        <v>342894</v>
      </c>
      <c r="R1749" s="2">
        <v>248675</v>
      </c>
      <c r="S1749" s="35">
        <v>7.7128782547501761E-3</v>
      </c>
      <c r="T1749" t="s">
        <v>4388</v>
      </c>
      <c r="U1749" t="s">
        <v>4388</v>
      </c>
      <c r="V1749" s="5" t="s">
        <v>4387</v>
      </c>
      <c r="W1749" s="5">
        <v>0</v>
      </c>
      <c r="X1749" s="4">
        <v>5.5774579019457048E-4</v>
      </c>
      <c r="Y1749" s="6">
        <v>90</v>
      </c>
      <c r="Z1749" s="4">
        <v>-3.0699258479279391E-4</v>
      </c>
      <c r="AA1749" s="5">
        <v>4265</v>
      </c>
      <c r="AC1749" s="16" t="str">
        <f t="shared" si="162"/>
        <v/>
      </c>
      <c r="AD1749" s="16" t="str">
        <f t="shared" si="163"/>
        <v/>
      </c>
      <c r="AE1749" s="16" t="str">
        <f t="shared" si="164"/>
        <v/>
      </c>
      <c r="AF1749" s="16" t="str">
        <f t="shared" si="165"/>
        <v/>
      </c>
      <c r="AG1749" s="16">
        <f t="shared" si="166"/>
        <v>8.2706240449447466E-3</v>
      </c>
      <c r="AH1749" s="16" t="str">
        <f t="shared" si="167"/>
        <v/>
      </c>
      <c r="AI1749" s="17" t="str">
        <f>IF('Peer Comparison Tool'!$D$11="NR","",IF($C1749='Peer Comparison Tool'!$D$9,COUNT('ALLL &lt;50B Database'!$AI$1:AI1748)+1,""))</f>
        <v/>
      </c>
    </row>
    <row r="1750" spans="1:35" x14ac:dyDescent="0.25">
      <c r="A1750" t="s">
        <v>763</v>
      </c>
      <c r="B1750">
        <v>683449</v>
      </c>
      <c r="C1750" s="5" t="s">
        <v>716</v>
      </c>
      <c r="D1750" s="5" t="s">
        <v>4390</v>
      </c>
      <c r="E1750" s="5" t="s">
        <v>4388</v>
      </c>
      <c r="F1750" s="2">
        <v>2358</v>
      </c>
      <c r="G1750" s="2">
        <v>380621</v>
      </c>
      <c r="H1750" s="2">
        <v>202073</v>
      </c>
      <c r="I1750" s="2">
        <v>9468</v>
      </c>
      <c r="J1750" s="2">
        <v>192605</v>
      </c>
      <c r="K1750" s="33">
        <v>1.2242672827808209E-2</v>
      </c>
      <c r="L1750" s="2">
        <v>2281</v>
      </c>
      <c r="M1750" s="2">
        <v>343196</v>
      </c>
      <c r="N1750" s="2">
        <v>199986</v>
      </c>
      <c r="O1750" s="33">
        <v>1.1405798405888411E-2</v>
      </c>
      <c r="P1750" s="2">
        <v>2081</v>
      </c>
      <c r="Q1750" s="2">
        <v>366303</v>
      </c>
      <c r="R1750" s="2">
        <v>197491</v>
      </c>
      <c r="S1750" s="35">
        <v>1.0537189036462421E-2</v>
      </c>
      <c r="T1750" t="s">
        <v>4388</v>
      </c>
      <c r="U1750" t="s">
        <v>4388</v>
      </c>
      <c r="V1750" s="5" t="s">
        <v>4390</v>
      </c>
      <c r="W1750" s="5">
        <v>0</v>
      </c>
      <c r="X1750" s="4">
        <v>1.7054837913457882E-3</v>
      </c>
      <c r="Y1750" s="6">
        <v>277</v>
      </c>
      <c r="Z1750" s="4">
        <v>-8.6860936942599089E-4</v>
      </c>
      <c r="AA1750" s="5">
        <v>2811</v>
      </c>
      <c r="AC1750" s="16" t="str">
        <f t="shared" si="162"/>
        <v/>
      </c>
      <c r="AD1750" s="16" t="str">
        <f t="shared" si="163"/>
        <v/>
      </c>
      <c r="AE1750" s="16" t="str">
        <f t="shared" si="164"/>
        <v/>
      </c>
      <c r="AF1750" s="16" t="str">
        <f t="shared" si="165"/>
        <v/>
      </c>
      <c r="AG1750" s="16">
        <f t="shared" si="166"/>
        <v>1.2242672827808209E-2</v>
      </c>
      <c r="AH1750" s="16" t="str">
        <f t="shared" si="167"/>
        <v/>
      </c>
      <c r="AI1750" s="17" t="str">
        <f>IF('Peer Comparison Tool'!$D$11="NR","",IF($C1750='Peer Comparison Tool'!$D$9,COUNT('ALLL &lt;50B Database'!$AI$1:AI1749)+1,""))</f>
        <v/>
      </c>
    </row>
    <row r="1751" spans="1:35" x14ac:dyDescent="0.25">
      <c r="A1751" t="s">
        <v>1858</v>
      </c>
      <c r="B1751">
        <v>578116</v>
      </c>
      <c r="C1751" s="5" t="s">
        <v>3064</v>
      </c>
      <c r="D1751" s="5" t="s">
        <v>4390</v>
      </c>
      <c r="E1751" s="5" t="s">
        <v>4388</v>
      </c>
      <c r="F1751" s="2">
        <v>2592</v>
      </c>
      <c r="G1751" s="2">
        <v>380621</v>
      </c>
      <c r="H1751" s="2">
        <v>231185</v>
      </c>
      <c r="I1751" s="2">
        <v>2151</v>
      </c>
      <c r="J1751" s="2">
        <v>229034</v>
      </c>
      <c r="K1751" s="33">
        <v>1.1317097024895867E-2</v>
      </c>
      <c r="L1751" s="2">
        <v>2124</v>
      </c>
      <c r="M1751" s="2">
        <v>352429</v>
      </c>
      <c r="N1751" s="2">
        <v>230250</v>
      </c>
      <c r="O1751" s="33">
        <v>9.2247557003257326E-3</v>
      </c>
      <c r="P1751" s="2">
        <v>2430</v>
      </c>
      <c r="Q1751" s="2">
        <v>364646</v>
      </c>
      <c r="R1751" s="2">
        <v>236087</v>
      </c>
      <c r="S1751" s="35">
        <v>1.0292815784011826E-2</v>
      </c>
      <c r="T1751" t="s">
        <v>4388</v>
      </c>
      <c r="U1751" t="s">
        <v>4388</v>
      </c>
      <c r="V1751" s="5" t="s">
        <v>4390</v>
      </c>
      <c r="W1751" s="5">
        <v>0</v>
      </c>
      <c r="X1751" s="4">
        <v>1.0242812408840403E-3</v>
      </c>
      <c r="Y1751" s="6">
        <v>162</v>
      </c>
      <c r="Z1751" s="4">
        <v>1.0680600836860937E-3</v>
      </c>
      <c r="AA1751" s="5">
        <v>3240</v>
      </c>
      <c r="AC1751" s="16" t="str">
        <f t="shared" si="162"/>
        <v/>
      </c>
      <c r="AD1751" s="16" t="str">
        <f t="shared" si="163"/>
        <v/>
      </c>
      <c r="AE1751" s="16" t="str">
        <f t="shared" si="164"/>
        <v/>
      </c>
      <c r="AF1751" s="16" t="str">
        <f t="shared" si="165"/>
        <v/>
      </c>
      <c r="AG1751" s="16">
        <f t="shared" si="166"/>
        <v>1.1317097024895867E-2</v>
      </c>
      <c r="AH1751" s="16" t="str">
        <f t="shared" si="167"/>
        <v/>
      </c>
      <c r="AI1751" s="17" t="str">
        <f>IF('Peer Comparison Tool'!$D$11="NR","",IF($C1751='Peer Comparison Tool'!$D$9,COUNT('ALLL &lt;50B Database'!$AI$1:AI1750)+1,""))</f>
        <v/>
      </c>
    </row>
    <row r="1752" spans="1:35" x14ac:dyDescent="0.25">
      <c r="A1752" t="s">
        <v>4150</v>
      </c>
      <c r="B1752">
        <v>3487947</v>
      </c>
      <c r="C1752" s="5" t="s">
        <v>4128</v>
      </c>
      <c r="D1752" s="5" t="s">
        <v>4390</v>
      </c>
      <c r="E1752" s="5" t="s">
        <v>4388</v>
      </c>
      <c r="F1752" s="2">
        <v>3495</v>
      </c>
      <c r="G1752" s="2">
        <v>380390</v>
      </c>
      <c r="H1752" s="2">
        <v>284998</v>
      </c>
      <c r="I1752" s="2">
        <v>41423</v>
      </c>
      <c r="J1752" s="2">
        <v>243575</v>
      </c>
      <c r="K1752" s="33">
        <v>1.4348763214615621E-2</v>
      </c>
      <c r="L1752" s="2">
        <v>2776</v>
      </c>
      <c r="M1752" s="2">
        <v>347435</v>
      </c>
      <c r="N1752" s="2">
        <v>241788</v>
      </c>
      <c r="O1752" s="33">
        <v>1.1481132231541681E-2</v>
      </c>
      <c r="P1752" s="2">
        <v>3086</v>
      </c>
      <c r="Q1752" s="2">
        <v>353880</v>
      </c>
      <c r="R1752" s="2">
        <v>243505</v>
      </c>
      <c r="S1752" s="35">
        <v>1.2673251062606517E-2</v>
      </c>
      <c r="T1752" t="s">
        <v>4388</v>
      </c>
      <c r="U1752" t="s">
        <v>4388</v>
      </c>
      <c r="V1752" s="5" t="s">
        <v>4390</v>
      </c>
      <c r="W1752" s="5">
        <v>0</v>
      </c>
      <c r="X1752" s="4">
        <v>1.6755121520091038E-3</v>
      </c>
      <c r="Y1752" s="6">
        <v>409</v>
      </c>
      <c r="Z1752" s="4">
        <v>1.1921188310648357E-3</v>
      </c>
      <c r="AA1752" s="5">
        <v>1826</v>
      </c>
      <c r="AC1752" s="16" t="str">
        <f t="shared" si="162"/>
        <v/>
      </c>
      <c r="AD1752" s="16" t="str">
        <f t="shared" si="163"/>
        <v/>
      </c>
      <c r="AE1752" s="16" t="str">
        <f t="shared" si="164"/>
        <v/>
      </c>
      <c r="AF1752" s="16" t="str">
        <f t="shared" si="165"/>
        <v/>
      </c>
      <c r="AG1752" s="16">
        <f t="shared" si="166"/>
        <v>1.4348763214615621E-2</v>
      </c>
      <c r="AH1752" s="16" t="str">
        <f t="shared" si="167"/>
        <v/>
      </c>
      <c r="AI1752" s="17" t="str">
        <f>IF('Peer Comparison Tool'!$D$11="NR","",IF($C1752='Peer Comparison Tool'!$D$9,COUNT('ALLL &lt;50B Database'!$AI$1:AI1751)+1,""))</f>
        <v/>
      </c>
    </row>
    <row r="1753" spans="1:35" x14ac:dyDescent="0.25">
      <c r="A1753" t="s">
        <v>2620</v>
      </c>
      <c r="B1753">
        <v>651121</v>
      </c>
      <c r="C1753" s="5" t="s">
        <v>2604</v>
      </c>
      <c r="D1753" s="5" t="s">
        <v>4390</v>
      </c>
      <c r="E1753" s="5" t="s">
        <v>4388</v>
      </c>
      <c r="F1753" s="2">
        <v>2177</v>
      </c>
      <c r="G1753" s="2">
        <v>380056</v>
      </c>
      <c r="H1753" s="2">
        <v>215219</v>
      </c>
      <c r="I1753" s="2">
        <v>22612</v>
      </c>
      <c r="J1753" s="2">
        <v>192607</v>
      </c>
      <c r="K1753" s="33">
        <v>1.1302808309147643E-2</v>
      </c>
      <c r="L1753" s="2">
        <v>2067</v>
      </c>
      <c r="M1753" s="2">
        <v>343753</v>
      </c>
      <c r="N1753" s="2">
        <v>191622</v>
      </c>
      <c r="O1753" s="33">
        <v>1.0786861633841625E-2</v>
      </c>
      <c r="P1753" s="2">
        <v>2056</v>
      </c>
      <c r="Q1753" s="2">
        <v>341771</v>
      </c>
      <c r="R1753" s="2">
        <v>197264</v>
      </c>
      <c r="S1753" s="35">
        <v>1.0422580906805094E-2</v>
      </c>
      <c r="T1753" t="s">
        <v>4388</v>
      </c>
      <c r="U1753" t="s">
        <v>4388</v>
      </c>
      <c r="V1753" s="5" t="s">
        <v>4390</v>
      </c>
      <c r="W1753" s="5">
        <v>0</v>
      </c>
      <c r="X1753" s="4">
        <v>8.8022740234254895E-4</v>
      </c>
      <c r="Y1753" s="6">
        <v>121</v>
      </c>
      <c r="Z1753" s="4">
        <v>-3.6428072703653148E-4</v>
      </c>
      <c r="AA1753" s="5">
        <v>3247</v>
      </c>
      <c r="AC1753" s="16" t="str">
        <f t="shared" si="162"/>
        <v/>
      </c>
      <c r="AD1753" s="16" t="str">
        <f t="shared" si="163"/>
        <v/>
      </c>
      <c r="AE1753" s="16" t="str">
        <f t="shared" si="164"/>
        <v/>
      </c>
      <c r="AF1753" s="16" t="str">
        <f t="shared" si="165"/>
        <v/>
      </c>
      <c r="AG1753" s="16">
        <f t="shared" si="166"/>
        <v>1.1302808309147643E-2</v>
      </c>
      <c r="AH1753" s="16" t="str">
        <f t="shared" si="167"/>
        <v/>
      </c>
      <c r="AI1753" s="17" t="str">
        <f>IF('Peer Comparison Tool'!$D$11="NR","",IF($C1753='Peer Comparison Tool'!$D$9,COUNT('ALLL &lt;50B Database'!$AI$1:AI1752)+1,""))</f>
        <v/>
      </c>
    </row>
    <row r="1754" spans="1:35" x14ac:dyDescent="0.25">
      <c r="A1754" t="s">
        <v>1426</v>
      </c>
      <c r="B1754">
        <v>296559</v>
      </c>
      <c r="C1754" s="5" t="s">
        <v>1389</v>
      </c>
      <c r="D1754" s="5" t="s">
        <v>4390</v>
      </c>
      <c r="E1754" s="5" t="s">
        <v>4388</v>
      </c>
      <c r="F1754" s="2">
        <v>2836</v>
      </c>
      <c r="G1754" s="2">
        <v>379378</v>
      </c>
      <c r="H1754" s="2">
        <v>171561</v>
      </c>
      <c r="I1754" s="2">
        <v>21249</v>
      </c>
      <c r="J1754" s="2">
        <v>150312</v>
      </c>
      <c r="K1754" s="33">
        <v>1.8867422428016391E-2</v>
      </c>
      <c r="L1754" s="2">
        <v>2719</v>
      </c>
      <c r="M1754" s="2">
        <v>337834</v>
      </c>
      <c r="N1754" s="2">
        <v>145599</v>
      </c>
      <c r="O1754" s="33">
        <v>1.867457880892039E-2</v>
      </c>
      <c r="P1754" s="2">
        <v>2782</v>
      </c>
      <c r="Q1754" s="2">
        <v>334729</v>
      </c>
      <c r="R1754" s="2">
        <v>145157</v>
      </c>
      <c r="S1754" s="35">
        <v>1.9165455334568777E-2</v>
      </c>
      <c r="T1754" t="s">
        <v>4388</v>
      </c>
      <c r="U1754" t="s">
        <v>4388</v>
      </c>
      <c r="V1754" s="5" t="s">
        <v>4390</v>
      </c>
      <c r="W1754" s="5">
        <v>0</v>
      </c>
      <c r="X1754" s="4">
        <v>-2.980329065523854E-4</v>
      </c>
      <c r="Y1754" s="6">
        <v>54</v>
      </c>
      <c r="Z1754" s="4">
        <v>4.9087652564838713E-4</v>
      </c>
      <c r="AA1754" s="5">
        <v>709</v>
      </c>
      <c r="AC1754" s="16" t="str">
        <f t="shared" si="162"/>
        <v/>
      </c>
      <c r="AD1754" s="16" t="str">
        <f t="shared" si="163"/>
        <v/>
      </c>
      <c r="AE1754" s="16" t="str">
        <f t="shared" si="164"/>
        <v/>
      </c>
      <c r="AF1754" s="16" t="str">
        <f t="shared" si="165"/>
        <v/>
      </c>
      <c r="AG1754" s="16">
        <f t="shared" si="166"/>
        <v>1.8867422428016391E-2</v>
      </c>
      <c r="AH1754" s="16" t="str">
        <f t="shared" si="167"/>
        <v/>
      </c>
      <c r="AI1754" s="17" t="str">
        <f>IF('Peer Comparison Tool'!$D$11="NR","",IF($C1754='Peer Comparison Tool'!$D$9,COUNT('ALLL &lt;50B Database'!$AI$1:AI1753)+1,""))</f>
        <v/>
      </c>
    </row>
    <row r="1755" spans="1:35" x14ac:dyDescent="0.25">
      <c r="A1755" t="s">
        <v>34</v>
      </c>
      <c r="B1755">
        <v>390336</v>
      </c>
      <c r="C1755" s="5" t="s">
        <v>6</v>
      </c>
      <c r="D1755" s="5" t="s">
        <v>4390</v>
      </c>
      <c r="E1755" s="5" t="s">
        <v>4388</v>
      </c>
      <c r="F1755" s="2">
        <v>2118</v>
      </c>
      <c r="G1755" s="2">
        <v>379039</v>
      </c>
      <c r="H1755" s="2">
        <v>158680</v>
      </c>
      <c r="I1755" s="2">
        <v>868</v>
      </c>
      <c r="J1755" s="2">
        <v>157812</v>
      </c>
      <c r="K1755" s="33">
        <v>1.3421032621093452E-2</v>
      </c>
      <c r="L1755" s="2">
        <v>2020</v>
      </c>
      <c r="M1755" s="2">
        <v>366379</v>
      </c>
      <c r="N1755" s="2">
        <v>164523</v>
      </c>
      <c r="O1755" s="33">
        <v>1.2277918588890307E-2</v>
      </c>
      <c r="P1755" s="2">
        <v>1996</v>
      </c>
      <c r="Q1755" s="2">
        <v>364232</v>
      </c>
      <c r="R1755" s="2">
        <v>162460</v>
      </c>
      <c r="S1755" s="35">
        <v>1.2286101194140095E-2</v>
      </c>
      <c r="T1755" t="s">
        <v>4388</v>
      </c>
      <c r="U1755" t="s">
        <v>4388</v>
      </c>
      <c r="V1755" s="5" t="s">
        <v>4390</v>
      </c>
      <c r="W1755" s="5">
        <v>0</v>
      </c>
      <c r="X1755" s="4">
        <v>1.1349314269533568E-3</v>
      </c>
      <c r="Y1755" s="6">
        <v>122</v>
      </c>
      <c r="Z1755" s="4">
        <v>8.1826052497884633E-6</v>
      </c>
      <c r="AA1755" s="5">
        <v>2224</v>
      </c>
      <c r="AC1755" s="16" t="str">
        <f t="shared" si="162"/>
        <v/>
      </c>
      <c r="AD1755" s="16" t="str">
        <f t="shared" si="163"/>
        <v/>
      </c>
      <c r="AE1755" s="16" t="str">
        <f t="shared" si="164"/>
        <v/>
      </c>
      <c r="AF1755" s="16" t="str">
        <f t="shared" si="165"/>
        <v/>
      </c>
      <c r="AG1755" s="16">
        <f t="shared" si="166"/>
        <v>1.3421032621093452E-2</v>
      </c>
      <c r="AH1755" s="16" t="str">
        <f t="shared" si="167"/>
        <v/>
      </c>
      <c r="AI1755" s="17" t="str">
        <f>IF('Peer Comparison Tool'!$D$11="NR","",IF($C1755='Peer Comparison Tool'!$D$9,COUNT('ALLL &lt;50B Database'!$AI$1:AI1754)+1,""))</f>
        <v/>
      </c>
    </row>
    <row r="1756" spans="1:35" x14ac:dyDescent="0.25">
      <c r="A1756" t="s">
        <v>1997</v>
      </c>
      <c r="B1756">
        <v>251558</v>
      </c>
      <c r="C1756" s="5" t="s">
        <v>1963</v>
      </c>
      <c r="D1756" s="5" t="s">
        <v>4390</v>
      </c>
      <c r="E1756" s="5" t="s">
        <v>4388</v>
      </c>
      <c r="F1756" s="2">
        <v>2877</v>
      </c>
      <c r="G1756" s="2">
        <v>378889</v>
      </c>
      <c r="H1756" s="2">
        <v>207118</v>
      </c>
      <c r="I1756" s="2">
        <v>34409</v>
      </c>
      <c r="J1756" s="2">
        <v>172709</v>
      </c>
      <c r="K1756" s="33">
        <v>1.6658078038781998E-2</v>
      </c>
      <c r="L1756" s="2">
        <v>2135</v>
      </c>
      <c r="M1756" s="2">
        <v>322267</v>
      </c>
      <c r="N1756" s="2">
        <v>170461</v>
      </c>
      <c r="O1756" s="33">
        <v>1.2524859058670311E-2</v>
      </c>
      <c r="P1756" s="2">
        <v>2395</v>
      </c>
      <c r="Q1756" s="2">
        <v>321996</v>
      </c>
      <c r="R1756" s="2">
        <v>174003</v>
      </c>
      <c r="S1756" s="35">
        <v>1.3764130503497066E-2</v>
      </c>
      <c r="T1756" t="s">
        <v>4388</v>
      </c>
      <c r="U1756" t="s">
        <v>4388</v>
      </c>
      <c r="V1756" s="5" t="s">
        <v>4390</v>
      </c>
      <c r="W1756" s="5">
        <v>0</v>
      </c>
      <c r="X1756" s="4">
        <v>2.8939475352849318E-3</v>
      </c>
      <c r="Y1756" s="6">
        <v>482</v>
      </c>
      <c r="Z1756" s="4">
        <v>1.2392714448267554E-3</v>
      </c>
      <c r="AA1756" s="5">
        <v>1108</v>
      </c>
      <c r="AC1756" s="16" t="str">
        <f t="shared" si="162"/>
        <v/>
      </c>
      <c r="AD1756" s="16" t="str">
        <f t="shared" si="163"/>
        <v/>
      </c>
      <c r="AE1756" s="16" t="str">
        <f t="shared" si="164"/>
        <v/>
      </c>
      <c r="AF1756" s="16" t="str">
        <f t="shared" si="165"/>
        <v/>
      </c>
      <c r="AG1756" s="16">
        <f t="shared" si="166"/>
        <v>1.6658078038781998E-2</v>
      </c>
      <c r="AH1756" s="16" t="str">
        <f t="shared" si="167"/>
        <v/>
      </c>
      <c r="AI1756" s="17" t="str">
        <f>IF('Peer Comparison Tool'!$D$11="NR","",IF($C1756='Peer Comparison Tool'!$D$9,COUNT('ALLL &lt;50B Database'!$AI$1:AI1755)+1,""))</f>
        <v/>
      </c>
    </row>
    <row r="1757" spans="1:35" x14ac:dyDescent="0.25">
      <c r="A1757" t="s">
        <v>4221</v>
      </c>
      <c r="B1757">
        <v>447557</v>
      </c>
      <c r="C1757" s="5" t="s">
        <v>4163</v>
      </c>
      <c r="D1757" s="5" t="s">
        <v>4390</v>
      </c>
      <c r="E1757" s="5" t="s">
        <v>4388</v>
      </c>
      <c r="F1757" s="2">
        <v>2591</v>
      </c>
      <c r="G1757" s="2">
        <v>378352</v>
      </c>
      <c r="H1757" s="2">
        <v>337962</v>
      </c>
      <c r="I1757" s="2">
        <v>29656</v>
      </c>
      <c r="J1757" s="2">
        <v>308306</v>
      </c>
      <c r="K1757" s="33">
        <v>8.403988245444461E-3</v>
      </c>
      <c r="L1757" s="2">
        <v>2251</v>
      </c>
      <c r="M1757" s="2">
        <v>329986</v>
      </c>
      <c r="N1757" s="2">
        <v>301917</v>
      </c>
      <c r="O1757" s="33">
        <v>7.455691464872796E-3</v>
      </c>
      <c r="P1757" s="2">
        <v>2368</v>
      </c>
      <c r="Q1757" s="2">
        <v>345035</v>
      </c>
      <c r="R1757" s="2">
        <v>311431</v>
      </c>
      <c r="S1757" s="35">
        <v>7.6036104305608624E-3</v>
      </c>
      <c r="T1757" t="s">
        <v>4388</v>
      </c>
      <c r="U1757" t="s">
        <v>4388</v>
      </c>
      <c r="V1757" s="5" t="s">
        <v>4390</v>
      </c>
      <c r="W1757" s="5">
        <v>0</v>
      </c>
      <c r="X1757" s="4">
        <v>8.0037781488359865E-4</v>
      </c>
      <c r="Y1757" s="6">
        <v>223</v>
      </c>
      <c r="Z1757" s="4">
        <v>1.4791896568806633E-4</v>
      </c>
      <c r="AA1757" s="5">
        <v>4229</v>
      </c>
      <c r="AC1757" s="16" t="str">
        <f t="shared" si="162"/>
        <v/>
      </c>
      <c r="AD1757" s="16" t="str">
        <f t="shared" si="163"/>
        <v/>
      </c>
      <c r="AE1757" s="16" t="str">
        <f t="shared" si="164"/>
        <v/>
      </c>
      <c r="AF1757" s="16" t="str">
        <f t="shared" si="165"/>
        <v/>
      </c>
      <c r="AG1757" s="16">
        <f t="shared" si="166"/>
        <v>8.403988245444461E-3</v>
      </c>
      <c r="AH1757" s="16" t="str">
        <f t="shared" si="167"/>
        <v/>
      </c>
      <c r="AI1757" s="17" t="str">
        <f>IF('Peer Comparison Tool'!$D$11="NR","",IF($C1757='Peer Comparison Tool'!$D$9,COUNT('ALLL &lt;50B Database'!$AI$1:AI1756)+1,""))</f>
        <v/>
      </c>
    </row>
    <row r="1758" spans="1:35" x14ac:dyDescent="0.25">
      <c r="A1758" t="s">
        <v>2376</v>
      </c>
      <c r="B1758">
        <v>666059</v>
      </c>
      <c r="C1758" s="5" t="s">
        <v>2299</v>
      </c>
      <c r="D1758" s="5" t="s">
        <v>4390</v>
      </c>
      <c r="E1758" s="5" t="s">
        <v>4388</v>
      </c>
      <c r="F1758" s="2">
        <v>2213</v>
      </c>
      <c r="G1758" s="2">
        <v>378147</v>
      </c>
      <c r="H1758" s="2">
        <v>285114</v>
      </c>
      <c r="I1758" s="2">
        <v>0</v>
      </c>
      <c r="J1758" s="2">
        <v>285114</v>
      </c>
      <c r="K1758" s="33">
        <v>7.7618075576786827E-3</v>
      </c>
      <c r="L1758" s="2">
        <v>2213</v>
      </c>
      <c r="M1758" s="2">
        <v>298107</v>
      </c>
      <c r="N1758" s="2">
        <v>221310</v>
      </c>
      <c r="O1758" s="33">
        <v>9.9995481451357823E-3</v>
      </c>
      <c r="P1758" s="2">
        <v>2213</v>
      </c>
      <c r="Q1758" s="2">
        <v>337757</v>
      </c>
      <c r="R1758" s="2">
        <v>240215</v>
      </c>
      <c r="S1758" s="35">
        <v>9.2125803967279315E-3</v>
      </c>
      <c r="T1758" t="s">
        <v>4388</v>
      </c>
      <c r="U1758" t="s">
        <v>4388</v>
      </c>
      <c r="V1758" s="5" t="s">
        <v>4390</v>
      </c>
      <c r="W1758" s="5">
        <v>0</v>
      </c>
      <c r="X1758" s="4">
        <v>-1.4507728390492488E-3</v>
      </c>
      <c r="Y1758" s="6">
        <v>0</v>
      </c>
      <c r="Z1758" s="4">
        <v>-7.8696774840785085E-4</v>
      </c>
      <c r="AA1758" s="5">
        <v>4352</v>
      </c>
      <c r="AC1758" s="16" t="str">
        <f t="shared" si="162"/>
        <v/>
      </c>
      <c r="AD1758" s="16" t="str">
        <f t="shared" si="163"/>
        <v/>
      </c>
      <c r="AE1758" s="16" t="str">
        <f t="shared" si="164"/>
        <v/>
      </c>
      <c r="AF1758" s="16" t="str">
        <f t="shared" si="165"/>
        <v/>
      </c>
      <c r="AG1758" s="16">
        <f t="shared" si="166"/>
        <v>7.7618075576786827E-3</v>
      </c>
      <c r="AH1758" s="16" t="str">
        <f t="shared" si="167"/>
        <v/>
      </c>
      <c r="AI1758" s="17" t="str">
        <f>IF('Peer Comparison Tool'!$D$11="NR","",IF($C1758='Peer Comparison Tool'!$D$9,COUNT('ALLL &lt;50B Database'!$AI$1:AI1757)+1,""))</f>
        <v/>
      </c>
    </row>
    <row r="1759" spans="1:35" x14ac:dyDescent="0.25">
      <c r="A1759" t="s">
        <v>766</v>
      </c>
      <c r="B1759">
        <v>857745</v>
      </c>
      <c r="C1759" s="5" t="s">
        <v>716</v>
      </c>
      <c r="D1759" s="5" t="s">
        <v>4390</v>
      </c>
      <c r="E1759" s="5" t="s">
        <v>4388</v>
      </c>
      <c r="F1759" s="2">
        <v>2443</v>
      </c>
      <c r="G1759" s="2">
        <v>378110</v>
      </c>
      <c r="H1759" s="2">
        <v>215265</v>
      </c>
      <c r="I1759" s="2">
        <v>6577</v>
      </c>
      <c r="J1759" s="2">
        <v>208688</v>
      </c>
      <c r="K1759" s="33">
        <v>1.1706470903933144E-2</v>
      </c>
      <c r="L1759" s="2">
        <v>2457</v>
      </c>
      <c r="M1759" s="2">
        <v>344470</v>
      </c>
      <c r="N1759" s="2">
        <v>211992</v>
      </c>
      <c r="O1759" s="33">
        <v>1.1590060002264237E-2</v>
      </c>
      <c r="P1759" s="2">
        <v>2457</v>
      </c>
      <c r="Q1759" s="2">
        <v>349512</v>
      </c>
      <c r="R1759" s="2">
        <v>212402</v>
      </c>
      <c r="S1759" s="35">
        <v>1.1567687686556624E-2</v>
      </c>
      <c r="T1759" t="s">
        <v>4388</v>
      </c>
      <c r="U1759" t="s">
        <v>4388</v>
      </c>
      <c r="V1759" s="5" t="s">
        <v>4390</v>
      </c>
      <c r="W1759" s="5">
        <v>0</v>
      </c>
      <c r="X1759" s="4">
        <v>1.3878321737651952E-4</v>
      </c>
      <c r="Y1759" s="6">
        <v>-14</v>
      </c>
      <c r="Z1759" s="4">
        <v>-2.23723157076125E-5</v>
      </c>
      <c r="AA1759" s="5">
        <v>3064</v>
      </c>
      <c r="AC1759" s="16" t="str">
        <f t="shared" si="162"/>
        <v/>
      </c>
      <c r="AD1759" s="16" t="str">
        <f t="shared" si="163"/>
        <v/>
      </c>
      <c r="AE1759" s="16" t="str">
        <f t="shared" si="164"/>
        <v/>
      </c>
      <c r="AF1759" s="16" t="str">
        <f t="shared" si="165"/>
        <v/>
      </c>
      <c r="AG1759" s="16">
        <f t="shared" si="166"/>
        <v>1.1706470903933144E-2</v>
      </c>
      <c r="AH1759" s="16" t="str">
        <f t="shared" si="167"/>
        <v/>
      </c>
      <c r="AI1759" s="17" t="str">
        <f>IF('Peer Comparison Tool'!$D$11="NR","",IF($C1759='Peer Comparison Tool'!$D$9,COUNT('ALLL &lt;50B Database'!$AI$1:AI1758)+1,""))</f>
        <v/>
      </c>
    </row>
    <row r="1760" spans="1:35" x14ac:dyDescent="0.25">
      <c r="A1760" t="s">
        <v>1025</v>
      </c>
      <c r="B1760">
        <v>2343167</v>
      </c>
      <c r="C1760" s="5" t="s">
        <v>926</v>
      </c>
      <c r="D1760" s="5" t="s">
        <v>4390</v>
      </c>
      <c r="E1760" s="5" t="s">
        <v>4388</v>
      </c>
      <c r="F1760" s="2">
        <v>2469</v>
      </c>
      <c r="G1760" s="2">
        <v>378084</v>
      </c>
      <c r="H1760" s="2">
        <v>294338</v>
      </c>
      <c r="I1760" s="2">
        <v>1992</v>
      </c>
      <c r="J1760" s="2">
        <v>292346</v>
      </c>
      <c r="K1760" s="33">
        <v>8.4454721460187586E-3</v>
      </c>
      <c r="L1760" s="2">
        <v>2475</v>
      </c>
      <c r="M1760" s="2">
        <v>367131</v>
      </c>
      <c r="N1760" s="2">
        <v>287244</v>
      </c>
      <c r="O1760" s="33">
        <v>8.6163679659105145E-3</v>
      </c>
      <c r="P1760" s="2">
        <v>2471</v>
      </c>
      <c r="Q1760" s="2">
        <v>374740</v>
      </c>
      <c r="R1760" s="2">
        <v>288832</v>
      </c>
      <c r="S1760" s="35">
        <v>8.5551462441834699E-3</v>
      </c>
      <c r="T1760" t="s">
        <v>4388</v>
      </c>
      <c r="U1760" t="s">
        <v>4388</v>
      </c>
      <c r="V1760" s="5" t="s">
        <v>4390</v>
      </c>
      <c r="W1760" s="5">
        <v>0</v>
      </c>
      <c r="X1760" s="4">
        <v>-1.0967409816471131E-4</v>
      </c>
      <c r="Y1760" s="6">
        <v>-2</v>
      </c>
      <c r="Z1760" s="4">
        <v>-6.122172172704464E-5</v>
      </c>
      <c r="AA1760" s="5">
        <v>4214</v>
      </c>
      <c r="AC1760" s="16" t="str">
        <f t="shared" si="162"/>
        <v/>
      </c>
      <c r="AD1760" s="16" t="str">
        <f t="shared" si="163"/>
        <v/>
      </c>
      <c r="AE1760" s="16" t="str">
        <f t="shared" si="164"/>
        <v/>
      </c>
      <c r="AF1760" s="16" t="str">
        <f t="shared" si="165"/>
        <v/>
      </c>
      <c r="AG1760" s="16">
        <f t="shared" si="166"/>
        <v>8.4454721460187586E-3</v>
      </c>
      <c r="AH1760" s="16" t="str">
        <f t="shared" si="167"/>
        <v/>
      </c>
      <c r="AI1760" s="17" t="str">
        <f>IF('Peer Comparison Tool'!$D$11="NR","",IF($C1760='Peer Comparison Tool'!$D$9,COUNT('ALLL &lt;50B Database'!$AI$1:AI1759)+1,""))</f>
        <v/>
      </c>
    </row>
    <row r="1761" spans="1:35" x14ac:dyDescent="0.25">
      <c r="A1761" t="s">
        <v>513</v>
      </c>
      <c r="B1761">
        <v>44433</v>
      </c>
      <c r="C1761" s="5" t="s">
        <v>462</v>
      </c>
      <c r="D1761" s="5" t="s">
        <v>4387</v>
      </c>
      <c r="E1761" s="5" t="s">
        <v>4388</v>
      </c>
      <c r="F1761" s="2">
        <v>5595</v>
      </c>
      <c r="G1761" s="2">
        <v>378029</v>
      </c>
      <c r="H1761" s="2">
        <v>312363</v>
      </c>
      <c r="I1761" s="2">
        <v>5837</v>
      </c>
      <c r="J1761" s="2">
        <v>306526</v>
      </c>
      <c r="K1761" s="33">
        <v>1.8252937760581484E-2</v>
      </c>
      <c r="L1761" s="2">
        <v>5261</v>
      </c>
      <c r="M1761" s="2">
        <v>362311</v>
      </c>
      <c r="N1761" s="2">
        <v>306917</v>
      </c>
      <c r="O1761" s="33">
        <v>1.7141442148854578E-2</v>
      </c>
      <c r="P1761" s="2">
        <v>5150</v>
      </c>
      <c r="Q1761" s="2">
        <v>367518</v>
      </c>
      <c r="R1761" s="2">
        <v>307992</v>
      </c>
      <c r="S1761" s="35">
        <v>1.6721213538013976E-2</v>
      </c>
      <c r="T1761" t="s">
        <v>4388</v>
      </c>
      <c r="U1761" t="s">
        <v>4388</v>
      </c>
      <c r="V1761" s="5" t="s">
        <v>4387</v>
      </c>
      <c r="W1761" s="5">
        <v>0</v>
      </c>
      <c r="X1761" s="4">
        <v>1.5317242225675078E-3</v>
      </c>
      <c r="Y1761" s="6">
        <v>445</v>
      </c>
      <c r="Z1761" s="4">
        <v>-4.2022861084060198E-4</v>
      </c>
      <c r="AA1761" s="5">
        <v>796</v>
      </c>
      <c r="AC1761" s="16" t="str">
        <f t="shared" si="162"/>
        <v/>
      </c>
      <c r="AD1761" s="16" t="str">
        <f t="shared" si="163"/>
        <v/>
      </c>
      <c r="AE1761" s="16" t="str">
        <f t="shared" si="164"/>
        <v/>
      </c>
      <c r="AF1761" s="16" t="str">
        <f t="shared" si="165"/>
        <v/>
      </c>
      <c r="AG1761" s="16">
        <f t="shared" si="166"/>
        <v>1.8252937760581484E-2</v>
      </c>
      <c r="AH1761" s="16" t="str">
        <f t="shared" si="167"/>
        <v/>
      </c>
      <c r="AI1761" s="17">
        <f>IF('Peer Comparison Tool'!$D$11="NR","",IF($C1761='Peer Comparison Tool'!$D$9,COUNT('ALLL &lt;50B Database'!$AI$1:AI1760)+1,""))</f>
        <v>55</v>
      </c>
    </row>
    <row r="1762" spans="1:35" x14ac:dyDescent="0.25">
      <c r="A1762" t="s">
        <v>598</v>
      </c>
      <c r="B1762">
        <v>109136</v>
      </c>
      <c r="C1762" s="5" t="s">
        <v>561</v>
      </c>
      <c r="D1762" s="5" t="s">
        <v>4390</v>
      </c>
      <c r="E1762" s="5" t="s">
        <v>4388</v>
      </c>
      <c r="F1762" s="2">
        <v>1639</v>
      </c>
      <c r="G1762" s="2">
        <v>377724</v>
      </c>
      <c r="H1762" s="2">
        <v>171635</v>
      </c>
      <c r="I1762" s="2">
        <v>15198</v>
      </c>
      <c r="J1762" s="2">
        <v>156437</v>
      </c>
      <c r="K1762" s="33">
        <v>1.0477061053331373E-2</v>
      </c>
      <c r="L1762" s="2">
        <v>1509</v>
      </c>
      <c r="M1762" s="2">
        <v>336668</v>
      </c>
      <c r="N1762" s="2">
        <v>160911</v>
      </c>
      <c r="O1762" s="33">
        <v>9.3778548390103852E-3</v>
      </c>
      <c r="P1762" s="2">
        <v>1562</v>
      </c>
      <c r="Q1762" s="2">
        <v>354646</v>
      </c>
      <c r="R1762" s="2">
        <v>156967</v>
      </c>
      <c r="S1762" s="35">
        <v>9.951136226085738E-3</v>
      </c>
      <c r="T1762" t="s">
        <v>4388</v>
      </c>
      <c r="U1762" t="s">
        <v>4388</v>
      </c>
      <c r="V1762" s="5" t="s">
        <v>4390</v>
      </c>
      <c r="W1762" s="5">
        <v>0</v>
      </c>
      <c r="X1762" s="4">
        <v>5.2592482724563537E-4</v>
      </c>
      <c r="Y1762" s="6">
        <v>77</v>
      </c>
      <c r="Z1762" s="4">
        <v>5.7328138707535281E-4</v>
      </c>
      <c r="AA1762" s="5">
        <v>3607</v>
      </c>
      <c r="AC1762" s="16" t="str">
        <f t="shared" si="162"/>
        <v/>
      </c>
      <c r="AD1762" s="16" t="str">
        <f t="shared" si="163"/>
        <v/>
      </c>
      <c r="AE1762" s="16" t="str">
        <f t="shared" si="164"/>
        <v/>
      </c>
      <c r="AF1762" s="16" t="str">
        <f t="shared" si="165"/>
        <v/>
      </c>
      <c r="AG1762" s="16">
        <f t="shared" si="166"/>
        <v>1.0477061053331373E-2</v>
      </c>
      <c r="AH1762" s="16" t="str">
        <f t="shared" si="167"/>
        <v/>
      </c>
      <c r="AI1762" s="17" t="str">
        <f>IF('Peer Comparison Tool'!$D$11="NR","",IF($C1762='Peer Comparison Tool'!$D$9,COUNT('ALLL &lt;50B Database'!$AI$1:AI1761)+1,""))</f>
        <v/>
      </c>
    </row>
    <row r="1763" spans="1:35" x14ac:dyDescent="0.25">
      <c r="A1763" t="s">
        <v>1032</v>
      </c>
      <c r="B1763">
        <v>412845</v>
      </c>
      <c r="C1763" s="5" t="s">
        <v>926</v>
      </c>
      <c r="D1763" s="5" t="s">
        <v>4390</v>
      </c>
      <c r="E1763" s="5" t="s">
        <v>4388</v>
      </c>
      <c r="F1763" s="2">
        <v>2887</v>
      </c>
      <c r="G1763" s="2">
        <v>377704</v>
      </c>
      <c r="H1763" s="2">
        <v>219320</v>
      </c>
      <c r="I1763" s="2">
        <v>0</v>
      </c>
      <c r="J1763" s="2">
        <v>219320</v>
      </c>
      <c r="K1763" s="33">
        <v>1.316341418931242E-2</v>
      </c>
      <c r="L1763" s="2">
        <v>2767</v>
      </c>
      <c r="M1763" s="2">
        <v>345207</v>
      </c>
      <c r="N1763" s="2">
        <v>231626</v>
      </c>
      <c r="O1763" s="33">
        <v>1.1945981884589812E-2</v>
      </c>
      <c r="P1763" s="2">
        <v>2796</v>
      </c>
      <c r="Q1763" s="2">
        <v>346079</v>
      </c>
      <c r="R1763" s="2">
        <v>220260</v>
      </c>
      <c r="S1763" s="35">
        <v>1.2694088804140561E-2</v>
      </c>
      <c r="T1763" t="s">
        <v>4388</v>
      </c>
      <c r="U1763" t="s">
        <v>4388</v>
      </c>
      <c r="V1763" s="5" t="s">
        <v>4390</v>
      </c>
      <c r="W1763" s="5">
        <v>0</v>
      </c>
      <c r="X1763" s="4">
        <v>4.6932538517185929E-4</v>
      </c>
      <c r="Y1763" s="6">
        <v>91</v>
      </c>
      <c r="Z1763" s="4">
        <v>7.4810691955074816E-4</v>
      </c>
      <c r="AA1763" s="5">
        <v>2337</v>
      </c>
      <c r="AC1763" s="16" t="str">
        <f t="shared" si="162"/>
        <v/>
      </c>
      <c r="AD1763" s="16" t="str">
        <f t="shared" si="163"/>
        <v/>
      </c>
      <c r="AE1763" s="16" t="str">
        <f t="shared" si="164"/>
        <v/>
      </c>
      <c r="AF1763" s="16" t="str">
        <f t="shared" si="165"/>
        <v/>
      </c>
      <c r="AG1763" s="16">
        <f t="shared" si="166"/>
        <v>1.316341418931242E-2</v>
      </c>
      <c r="AH1763" s="16" t="str">
        <f t="shared" si="167"/>
        <v/>
      </c>
      <c r="AI1763" s="17" t="str">
        <f>IF('Peer Comparison Tool'!$D$11="NR","",IF($C1763='Peer Comparison Tool'!$D$9,COUNT('ALLL &lt;50B Database'!$AI$1:AI1762)+1,""))</f>
        <v/>
      </c>
    </row>
    <row r="1764" spans="1:35" x14ac:dyDescent="0.25">
      <c r="A1764" t="s">
        <v>2888</v>
      </c>
      <c r="B1764">
        <v>1008076</v>
      </c>
      <c r="C1764" s="5" t="s">
        <v>2850</v>
      </c>
      <c r="D1764" s="5" t="s">
        <v>4390</v>
      </c>
      <c r="E1764" s="5" t="s">
        <v>4388</v>
      </c>
      <c r="F1764" s="2">
        <v>643</v>
      </c>
      <c r="G1764" s="2">
        <v>377664</v>
      </c>
      <c r="H1764" s="2">
        <v>173705</v>
      </c>
      <c r="I1764" s="2">
        <v>36123</v>
      </c>
      <c r="J1764" s="2">
        <v>137582</v>
      </c>
      <c r="K1764" s="33">
        <v>4.6735764852960417E-3</v>
      </c>
      <c r="L1764" s="2">
        <v>631</v>
      </c>
      <c r="M1764" s="2">
        <v>326873</v>
      </c>
      <c r="N1764" s="2">
        <v>132387</v>
      </c>
      <c r="O1764" s="33">
        <v>4.766329020221019E-3</v>
      </c>
      <c r="P1764" s="2">
        <v>734</v>
      </c>
      <c r="Q1764" s="2">
        <v>338495</v>
      </c>
      <c r="R1764" s="2">
        <v>131276</v>
      </c>
      <c r="S1764" s="35">
        <v>5.5912733477558735E-3</v>
      </c>
      <c r="T1764" t="s">
        <v>4388</v>
      </c>
      <c r="U1764" t="s">
        <v>4388</v>
      </c>
      <c r="V1764" s="5" t="s">
        <v>4390</v>
      </c>
      <c r="W1764" s="5">
        <v>0</v>
      </c>
      <c r="X1764" s="4">
        <v>-9.1769686245983181E-4</v>
      </c>
      <c r="Y1764" s="6">
        <v>-91</v>
      </c>
      <c r="Z1764" s="4">
        <v>8.2494432753485447E-4</v>
      </c>
      <c r="AA1764" s="5">
        <v>4679</v>
      </c>
      <c r="AC1764" s="16" t="str">
        <f t="shared" si="162"/>
        <v/>
      </c>
      <c r="AD1764" s="16" t="str">
        <f t="shared" si="163"/>
        <v/>
      </c>
      <c r="AE1764" s="16" t="str">
        <f t="shared" si="164"/>
        <v/>
      </c>
      <c r="AF1764" s="16" t="str">
        <f t="shared" si="165"/>
        <v/>
      </c>
      <c r="AG1764" s="16">
        <f t="shared" si="166"/>
        <v>4.6735764852960417E-3</v>
      </c>
      <c r="AH1764" s="16" t="str">
        <f t="shared" si="167"/>
        <v/>
      </c>
      <c r="AI1764" s="17" t="str">
        <f>IF('Peer Comparison Tool'!$D$11="NR","",IF($C1764='Peer Comparison Tool'!$D$9,COUNT('ALLL &lt;50B Database'!$AI$1:AI1763)+1,""))</f>
        <v/>
      </c>
    </row>
    <row r="1765" spans="1:35" x14ac:dyDescent="0.25">
      <c r="A1765" t="s">
        <v>5</v>
      </c>
      <c r="B1765">
        <v>571265</v>
      </c>
      <c r="C1765" s="5" t="s">
        <v>1</v>
      </c>
      <c r="D1765" s="5" t="s">
        <v>4387</v>
      </c>
      <c r="E1765" s="5" t="s">
        <v>4388</v>
      </c>
      <c r="F1765" s="2">
        <v>3860</v>
      </c>
      <c r="G1765" s="2">
        <v>376808</v>
      </c>
      <c r="H1765" s="2">
        <v>248310</v>
      </c>
      <c r="I1765" s="2">
        <v>41158</v>
      </c>
      <c r="J1765" s="2">
        <v>207152</v>
      </c>
      <c r="K1765" s="33">
        <v>1.863366030740712E-2</v>
      </c>
      <c r="L1765" s="2">
        <v>3271</v>
      </c>
      <c r="M1765" s="2">
        <v>295885</v>
      </c>
      <c r="N1765" s="2">
        <v>191913</v>
      </c>
      <c r="O1765" s="33">
        <v>1.7044181478065582E-2</v>
      </c>
      <c r="P1765" s="2">
        <v>3328</v>
      </c>
      <c r="Q1765" s="2">
        <v>306723</v>
      </c>
      <c r="R1765" s="2">
        <v>201370</v>
      </c>
      <c r="S1765" s="35">
        <v>1.6526791478373146E-2</v>
      </c>
      <c r="T1765" t="s">
        <v>4388</v>
      </c>
      <c r="U1765" t="s">
        <v>4388</v>
      </c>
      <c r="V1765" s="5" t="s">
        <v>4387</v>
      </c>
      <c r="W1765" s="5">
        <v>0</v>
      </c>
      <c r="X1765" s="4">
        <v>2.1068688290339747E-3</v>
      </c>
      <c r="Y1765" s="6">
        <v>532</v>
      </c>
      <c r="Z1765" s="4">
        <v>-5.1738999969243651E-4</v>
      </c>
      <c r="AA1765" s="5">
        <v>737</v>
      </c>
      <c r="AC1765" s="16" t="str">
        <f t="shared" si="162"/>
        <v/>
      </c>
      <c r="AD1765" s="16" t="str">
        <f t="shared" si="163"/>
        <v/>
      </c>
      <c r="AE1765" s="16" t="str">
        <f t="shared" si="164"/>
        <v/>
      </c>
      <c r="AF1765" s="16" t="str">
        <f t="shared" si="165"/>
        <v/>
      </c>
      <c r="AG1765" s="16">
        <f t="shared" si="166"/>
        <v>1.863366030740712E-2</v>
      </c>
      <c r="AH1765" s="16" t="str">
        <f t="shared" si="167"/>
        <v/>
      </c>
      <c r="AI1765" s="17" t="str">
        <f>IF('Peer Comparison Tool'!$D$11="NR","",IF($C1765='Peer Comparison Tool'!$D$9,COUNT('ALLL &lt;50B Database'!$AI$1:AI1764)+1,""))</f>
        <v/>
      </c>
    </row>
    <row r="1766" spans="1:35" x14ac:dyDescent="0.25">
      <c r="A1766" t="s">
        <v>524</v>
      </c>
      <c r="B1766">
        <v>2587916</v>
      </c>
      <c r="C1766" s="5" t="s">
        <v>462</v>
      </c>
      <c r="D1766" s="5" t="s">
        <v>4390</v>
      </c>
      <c r="E1766" s="5" t="s">
        <v>4388</v>
      </c>
      <c r="F1766" s="2">
        <v>3348</v>
      </c>
      <c r="G1766" s="2">
        <v>376340</v>
      </c>
      <c r="H1766" s="2">
        <v>321508</v>
      </c>
      <c r="I1766" s="2">
        <v>60772</v>
      </c>
      <c r="J1766" s="2">
        <v>260736</v>
      </c>
      <c r="K1766" s="33">
        <v>1.2840574374079528E-2</v>
      </c>
      <c r="L1766" s="2">
        <v>2651</v>
      </c>
      <c r="M1766" s="2">
        <v>286174</v>
      </c>
      <c r="N1766" s="2">
        <v>241942</v>
      </c>
      <c r="O1766" s="33">
        <v>1.0957171553512826E-2</v>
      </c>
      <c r="P1766" s="2">
        <v>2848</v>
      </c>
      <c r="Q1766" s="2">
        <v>312187</v>
      </c>
      <c r="R1766" s="2">
        <v>255655</v>
      </c>
      <c r="S1766" s="35">
        <v>1.1140012908020575E-2</v>
      </c>
      <c r="T1766" t="s">
        <v>4388</v>
      </c>
      <c r="U1766" t="s">
        <v>4388</v>
      </c>
      <c r="V1766" s="5" t="s">
        <v>4390</v>
      </c>
      <c r="W1766" s="5">
        <v>0</v>
      </c>
      <c r="X1766" s="4">
        <v>1.7005614660589533E-3</v>
      </c>
      <c r="Y1766" s="6">
        <v>500</v>
      </c>
      <c r="Z1766" s="4">
        <v>1.828413545077491E-4</v>
      </c>
      <c r="AA1766" s="5">
        <v>2526</v>
      </c>
      <c r="AC1766" s="16" t="str">
        <f t="shared" si="162"/>
        <v/>
      </c>
      <c r="AD1766" s="16" t="str">
        <f t="shared" si="163"/>
        <v/>
      </c>
      <c r="AE1766" s="16" t="str">
        <f t="shared" si="164"/>
        <v/>
      </c>
      <c r="AF1766" s="16" t="str">
        <f t="shared" si="165"/>
        <v/>
      </c>
      <c r="AG1766" s="16">
        <f t="shared" si="166"/>
        <v>1.2840574374079528E-2</v>
      </c>
      <c r="AH1766" s="16" t="str">
        <f t="shared" si="167"/>
        <v/>
      </c>
      <c r="AI1766" s="17">
        <f>IF('Peer Comparison Tool'!$D$11="NR","",IF($C1766='Peer Comparison Tool'!$D$9,COUNT('ALLL &lt;50B Database'!$AI$1:AI1765)+1,""))</f>
        <v>56</v>
      </c>
    </row>
    <row r="1767" spans="1:35" x14ac:dyDescent="0.25">
      <c r="A1767" t="s">
        <v>1036</v>
      </c>
      <c r="B1767">
        <v>2316714</v>
      </c>
      <c r="C1767" s="5" t="s">
        <v>926</v>
      </c>
      <c r="D1767" s="5" t="s">
        <v>4390</v>
      </c>
      <c r="E1767" s="5" t="s">
        <v>4388</v>
      </c>
      <c r="F1767" s="2">
        <v>4489</v>
      </c>
      <c r="G1767" s="2">
        <v>376005</v>
      </c>
      <c r="H1767" s="2">
        <v>267577</v>
      </c>
      <c r="I1767" s="2">
        <v>30821</v>
      </c>
      <c r="J1767" s="2">
        <v>236756</v>
      </c>
      <c r="K1767" s="33">
        <v>1.8960448732027912E-2</v>
      </c>
      <c r="L1767" s="2">
        <v>4144</v>
      </c>
      <c r="M1767" s="2">
        <v>313610</v>
      </c>
      <c r="N1767" s="2">
        <v>209038</v>
      </c>
      <c r="O1767" s="33">
        <v>1.9824146805843913E-2</v>
      </c>
      <c r="P1767" s="2">
        <v>4189</v>
      </c>
      <c r="Q1767" s="2">
        <v>327502</v>
      </c>
      <c r="R1767" s="2">
        <v>234695</v>
      </c>
      <c r="S1767" s="35">
        <v>1.7848697245360999E-2</v>
      </c>
      <c r="T1767" t="s">
        <v>4388</v>
      </c>
      <c r="U1767" t="s">
        <v>4388</v>
      </c>
      <c r="V1767" s="5" t="s">
        <v>4390</v>
      </c>
      <c r="W1767" s="5">
        <v>0</v>
      </c>
      <c r="X1767" s="4">
        <v>1.1117514866669127E-3</v>
      </c>
      <c r="Y1767" s="6">
        <v>300</v>
      </c>
      <c r="Z1767" s="4">
        <v>-1.9754495604829142E-3</v>
      </c>
      <c r="AA1767" s="5">
        <v>681</v>
      </c>
      <c r="AC1767" s="16" t="str">
        <f t="shared" si="162"/>
        <v/>
      </c>
      <c r="AD1767" s="16" t="str">
        <f t="shared" si="163"/>
        <v/>
      </c>
      <c r="AE1767" s="16" t="str">
        <f t="shared" si="164"/>
        <v/>
      </c>
      <c r="AF1767" s="16" t="str">
        <f t="shared" si="165"/>
        <v/>
      </c>
      <c r="AG1767" s="16">
        <f t="shared" si="166"/>
        <v>1.8960448732027912E-2</v>
      </c>
      <c r="AH1767" s="16" t="str">
        <f t="shared" si="167"/>
        <v/>
      </c>
      <c r="AI1767" s="17" t="str">
        <f>IF('Peer Comparison Tool'!$D$11="NR","",IF($C1767='Peer Comparison Tool'!$D$9,COUNT('ALLL &lt;50B Database'!$AI$1:AI1766)+1,""))</f>
        <v/>
      </c>
    </row>
    <row r="1768" spans="1:35" x14ac:dyDescent="0.25">
      <c r="A1768" t="s">
        <v>600</v>
      </c>
      <c r="B1768">
        <v>19936</v>
      </c>
      <c r="C1768" s="5" t="s">
        <v>561</v>
      </c>
      <c r="D1768" s="5" t="s">
        <v>4390</v>
      </c>
      <c r="E1768" s="5" t="s">
        <v>4388</v>
      </c>
      <c r="F1768" s="2">
        <v>3753</v>
      </c>
      <c r="G1768" s="2">
        <v>375873</v>
      </c>
      <c r="H1768" s="2">
        <v>197047</v>
      </c>
      <c r="I1768" s="2">
        <v>18296</v>
      </c>
      <c r="J1768" s="2">
        <v>178751</v>
      </c>
      <c r="K1768" s="33">
        <v>2.0995686737416853E-2</v>
      </c>
      <c r="L1768" s="2">
        <v>3523</v>
      </c>
      <c r="M1768" s="2">
        <v>342264</v>
      </c>
      <c r="N1768" s="2">
        <v>179786</v>
      </c>
      <c r="O1768" s="33">
        <v>1.9595519117172638E-2</v>
      </c>
      <c r="P1768" s="2">
        <v>3444</v>
      </c>
      <c r="Q1768" s="2">
        <v>338741</v>
      </c>
      <c r="R1768" s="2">
        <v>179740</v>
      </c>
      <c r="S1768" s="35">
        <v>1.9161010348280851E-2</v>
      </c>
      <c r="T1768" t="s">
        <v>4388</v>
      </c>
      <c r="U1768" t="s">
        <v>4388</v>
      </c>
      <c r="V1768" s="5" t="s">
        <v>4390</v>
      </c>
      <c r="W1768" s="5">
        <v>0</v>
      </c>
      <c r="X1768" s="4">
        <v>1.8346763891360016E-3</v>
      </c>
      <c r="Y1768" s="6">
        <v>309</v>
      </c>
      <c r="Z1768" s="4">
        <v>-4.3450876889178716E-4</v>
      </c>
      <c r="AA1768" s="5">
        <v>464</v>
      </c>
      <c r="AC1768" s="16" t="str">
        <f t="shared" si="162"/>
        <v/>
      </c>
      <c r="AD1768" s="16" t="str">
        <f t="shared" si="163"/>
        <v/>
      </c>
      <c r="AE1768" s="16" t="str">
        <f t="shared" si="164"/>
        <v/>
      </c>
      <c r="AF1768" s="16" t="str">
        <f t="shared" si="165"/>
        <v/>
      </c>
      <c r="AG1768" s="16">
        <f t="shared" si="166"/>
        <v>2.0995686737416853E-2</v>
      </c>
      <c r="AH1768" s="16" t="str">
        <f t="shared" si="167"/>
        <v/>
      </c>
      <c r="AI1768" s="17" t="str">
        <f>IF('Peer Comparison Tool'!$D$11="NR","",IF($C1768='Peer Comparison Tool'!$D$9,COUNT('ALLL &lt;50B Database'!$AI$1:AI1767)+1,""))</f>
        <v/>
      </c>
    </row>
    <row r="1769" spans="1:35" x14ac:dyDescent="0.25">
      <c r="A1769" t="s">
        <v>309</v>
      </c>
      <c r="B1769">
        <v>3302312</v>
      </c>
      <c r="C1769" s="5" t="s">
        <v>207</v>
      </c>
      <c r="D1769" s="5" t="s">
        <v>4387</v>
      </c>
      <c r="E1769" s="5" t="s">
        <v>4388</v>
      </c>
      <c r="F1769" s="2">
        <v>2468</v>
      </c>
      <c r="G1769" s="2">
        <v>375545</v>
      </c>
      <c r="H1769" s="2">
        <v>284766</v>
      </c>
      <c r="I1769" s="2">
        <v>50748</v>
      </c>
      <c r="J1769" s="2">
        <v>234018</v>
      </c>
      <c r="K1769" s="33">
        <v>1.0546197301062311E-2</v>
      </c>
      <c r="L1769" s="2">
        <v>2348</v>
      </c>
      <c r="M1769" s="2">
        <v>304383</v>
      </c>
      <c r="N1769" s="2">
        <v>235283</v>
      </c>
      <c r="O1769" s="33">
        <v>9.9794715300297945E-3</v>
      </c>
      <c r="P1769" s="2">
        <v>2468</v>
      </c>
      <c r="Q1769" s="2">
        <v>306269</v>
      </c>
      <c r="R1769" s="2">
        <v>237866</v>
      </c>
      <c r="S1769" s="35">
        <v>1.0375589617683907E-2</v>
      </c>
      <c r="T1769" t="s">
        <v>4388</v>
      </c>
      <c r="U1769" t="s">
        <v>4388</v>
      </c>
      <c r="V1769" s="5" t="s">
        <v>4387</v>
      </c>
      <c r="W1769" s="5">
        <v>0</v>
      </c>
      <c r="X1769" s="4">
        <v>1.7060768337840392E-4</v>
      </c>
      <c r="Y1769" s="6">
        <v>0</v>
      </c>
      <c r="Z1769" s="4">
        <v>3.9611808765411226E-4</v>
      </c>
      <c r="AA1769" s="5">
        <v>3578</v>
      </c>
      <c r="AC1769" s="16" t="str">
        <f t="shared" si="162"/>
        <v/>
      </c>
      <c r="AD1769" s="16" t="str">
        <f t="shared" si="163"/>
        <v/>
      </c>
      <c r="AE1769" s="16" t="str">
        <f t="shared" si="164"/>
        <v/>
      </c>
      <c r="AF1769" s="16" t="str">
        <f t="shared" si="165"/>
        <v/>
      </c>
      <c r="AG1769" s="16">
        <f t="shared" si="166"/>
        <v>1.0546197301062311E-2</v>
      </c>
      <c r="AH1769" s="16" t="str">
        <f t="shared" si="167"/>
        <v/>
      </c>
      <c r="AI1769" s="17" t="str">
        <f>IF('Peer Comparison Tool'!$D$11="NR","",IF($C1769='Peer Comparison Tool'!$D$9,COUNT('ALLL &lt;50B Database'!$AI$1:AI1768)+1,""))</f>
        <v/>
      </c>
    </row>
    <row r="1770" spans="1:35" x14ac:dyDescent="0.25">
      <c r="A1770" t="s">
        <v>521</v>
      </c>
      <c r="B1770">
        <v>1186965</v>
      </c>
      <c r="C1770" s="5" t="s">
        <v>462</v>
      </c>
      <c r="D1770" s="5" t="s">
        <v>4387</v>
      </c>
      <c r="E1770" s="5" t="s">
        <v>4388</v>
      </c>
      <c r="F1770" s="2">
        <v>3354</v>
      </c>
      <c r="G1770" s="2">
        <v>375404</v>
      </c>
      <c r="H1770" s="2">
        <v>196901</v>
      </c>
      <c r="I1770" s="2">
        <v>9239</v>
      </c>
      <c r="J1770" s="2">
        <v>187662</v>
      </c>
      <c r="K1770" s="33">
        <v>1.787255810979314E-2</v>
      </c>
      <c r="L1770" s="2">
        <v>3352</v>
      </c>
      <c r="M1770" s="2">
        <v>314440</v>
      </c>
      <c r="N1770" s="2">
        <v>196036</v>
      </c>
      <c r="O1770" s="33">
        <v>1.7098900202003713E-2</v>
      </c>
      <c r="P1770" s="2">
        <v>3353</v>
      </c>
      <c r="Q1770" s="2">
        <v>332639</v>
      </c>
      <c r="R1770" s="2">
        <v>193361</v>
      </c>
      <c r="S1770" s="35">
        <v>1.7340621945480215E-2</v>
      </c>
      <c r="T1770" t="s">
        <v>4388</v>
      </c>
      <c r="U1770" t="s">
        <v>4388</v>
      </c>
      <c r="V1770" s="5" t="s">
        <v>4387</v>
      </c>
      <c r="W1770" s="5">
        <v>0</v>
      </c>
      <c r="X1770" s="4">
        <v>5.3193616431292459E-4</v>
      </c>
      <c r="Y1770" s="6">
        <v>1</v>
      </c>
      <c r="Z1770" s="4">
        <v>2.4172174347650288E-4</v>
      </c>
      <c r="AA1770" s="5">
        <v>867</v>
      </c>
      <c r="AC1770" s="16" t="str">
        <f t="shared" si="162"/>
        <v/>
      </c>
      <c r="AD1770" s="16" t="str">
        <f t="shared" si="163"/>
        <v/>
      </c>
      <c r="AE1770" s="16" t="str">
        <f t="shared" si="164"/>
        <v/>
      </c>
      <c r="AF1770" s="16" t="str">
        <f t="shared" si="165"/>
        <v/>
      </c>
      <c r="AG1770" s="16">
        <f t="shared" si="166"/>
        <v>1.787255810979314E-2</v>
      </c>
      <c r="AH1770" s="16" t="str">
        <f t="shared" si="167"/>
        <v/>
      </c>
      <c r="AI1770" s="17">
        <f>IF('Peer Comparison Tool'!$D$11="NR","",IF($C1770='Peer Comparison Tool'!$D$9,COUNT('ALLL &lt;50B Database'!$AI$1:AI1769)+1,""))</f>
        <v>57</v>
      </c>
    </row>
    <row r="1771" spans="1:35" x14ac:dyDescent="0.25">
      <c r="A1771" t="s">
        <v>2087</v>
      </c>
      <c r="B1771">
        <v>2010722</v>
      </c>
      <c r="C1771" s="5" t="s">
        <v>2041</v>
      </c>
      <c r="D1771" s="5" t="s">
        <v>4390</v>
      </c>
      <c r="E1771" s="5" t="s">
        <v>4388</v>
      </c>
      <c r="F1771" s="2">
        <v>3315</v>
      </c>
      <c r="G1771" s="2">
        <v>374903</v>
      </c>
      <c r="H1771" s="2">
        <v>244585</v>
      </c>
      <c r="I1771" s="2">
        <v>65005</v>
      </c>
      <c r="J1771" s="2">
        <v>179580</v>
      </c>
      <c r="K1771" s="33">
        <v>1.8459739391914465E-2</v>
      </c>
      <c r="L1771" s="2">
        <v>3035</v>
      </c>
      <c r="M1771" s="2">
        <v>302184</v>
      </c>
      <c r="N1771" s="2">
        <v>209887</v>
      </c>
      <c r="O1771" s="33">
        <v>1.4460161896639621E-2</v>
      </c>
      <c r="P1771" s="2">
        <v>3306</v>
      </c>
      <c r="Q1771" s="2">
        <v>305934</v>
      </c>
      <c r="R1771" s="2">
        <v>203732</v>
      </c>
      <c r="S1771" s="35">
        <v>1.6227200439793456E-2</v>
      </c>
      <c r="T1771" t="s">
        <v>4388</v>
      </c>
      <c r="U1771" t="s">
        <v>4388</v>
      </c>
      <c r="V1771" s="5" t="s">
        <v>4390</v>
      </c>
      <c r="W1771" s="5">
        <v>0</v>
      </c>
      <c r="X1771" s="4">
        <v>2.2325389521210097E-3</v>
      </c>
      <c r="Y1771" s="6">
        <v>9</v>
      </c>
      <c r="Z1771" s="4">
        <v>1.7670385431538347E-3</v>
      </c>
      <c r="AA1771" s="5">
        <v>761</v>
      </c>
      <c r="AC1771" s="16" t="str">
        <f t="shared" si="162"/>
        <v/>
      </c>
      <c r="AD1771" s="16" t="str">
        <f t="shared" si="163"/>
        <v/>
      </c>
      <c r="AE1771" s="16" t="str">
        <f t="shared" si="164"/>
        <v/>
      </c>
      <c r="AF1771" s="16" t="str">
        <f t="shared" si="165"/>
        <v/>
      </c>
      <c r="AG1771" s="16">
        <f t="shared" si="166"/>
        <v>1.8459739391914465E-2</v>
      </c>
      <c r="AH1771" s="16" t="str">
        <f t="shared" si="167"/>
        <v/>
      </c>
      <c r="AI1771" s="17" t="str">
        <f>IF('Peer Comparison Tool'!$D$11="NR","",IF($C1771='Peer Comparison Tool'!$D$9,COUNT('ALLL &lt;50B Database'!$AI$1:AI1770)+1,""))</f>
        <v/>
      </c>
    </row>
    <row r="1772" spans="1:35" x14ac:dyDescent="0.25">
      <c r="A1772" t="s">
        <v>2536</v>
      </c>
      <c r="B1772">
        <v>11640</v>
      </c>
      <c r="C1772" s="5" t="s">
        <v>2519</v>
      </c>
      <c r="D1772" s="5" t="s">
        <v>4390</v>
      </c>
      <c r="E1772" s="5" t="s">
        <v>4388</v>
      </c>
      <c r="F1772" s="2">
        <v>3205</v>
      </c>
      <c r="G1772" s="2">
        <v>374450</v>
      </c>
      <c r="H1772" s="2">
        <v>208057</v>
      </c>
      <c r="I1772" s="2">
        <v>12689</v>
      </c>
      <c r="J1772" s="2">
        <v>195368</v>
      </c>
      <c r="K1772" s="33">
        <v>1.6404938372712011E-2</v>
      </c>
      <c r="L1772" s="2">
        <v>3006</v>
      </c>
      <c r="M1772" s="2">
        <v>345442</v>
      </c>
      <c r="N1772" s="2">
        <v>202480</v>
      </c>
      <c r="O1772" s="33">
        <v>1.4845910707230344E-2</v>
      </c>
      <c r="P1772" s="2">
        <v>3006</v>
      </c>
      <c r="Q1772" s="2">
        <v>369590</v>
      </c>
      <c r="R1772" s="2">
        <v>191552</v>
      </c>
      <c r="S1772" s="35">
        <v>1.5692866688940862E-2</v>
      </c>
      <c r="T1772" t="s">
        <v>4388</v>
      </c>
      <c r="U1772" t="s">
        <v>4388</v>
      </c>
      <c r="V1772" s="5" t="s">
        <v>4390</v>
      </c>
      <c r="W1772" s="5">
        <v>0</v>
      </c>
      <c r="X1772" s="4">
        <v>7.1207168377114896E-4</v>
      </c>
      <c r="Y1772" s="6">
        <v>199</v>
      </c>
      <c r="Z1772" s="4">
        <v>8.4695598171051836E-4</v>
      </c>
      <c r="AA1772" s="5">
        <v>1166</v>
      </c>
      <c r="AC1772" s="16" t="str">
        <f t="shared" si="162"/>
        <v/>
      </c>
      <c r="AD1772" s="16" t="str">
        <f t="shared" si="163"/>
        <v/>
      </c>
      <c r="AE1772" s="16" t="str">
        <f t="shared" si="164"/>
        <v/>
      </c>
      <c r="AF1772" s="16" t="str">
        <f t="shared" si="165"/>
        <v/>
      </c>
      <c r="AG1772" s="16">
        <f t="shared" si="166"/>
        <v>1.6404938372712011E-2</v>
      </c>
      <c r="AH1772" s="16" t="str">
        <f t="shared" si="167"/>
        <v/>
      </c>
      <c r="AI1772" s="17" t="str">
        <f>IF('Peer Comparison Tool'!$D$11="NR","",IF($C1772='Peer Comparison Tool'!$D$9,COUNT('ALLL &lt;50B Database'!$AI$1:AI1771)+1,""))</f>
        <v/>
      </c>
    </row>
    <row r="1773" spans="1:35" x14ac:dyDescent="0.25">
      <c r="A1773" t="s">
        <v>4240</v>
      </c>
      <c r="B1773">
        <v>505550</v>
      </c>
      <c r="C1773" s="5" t="s">
        <v>4163</v>
      </c>
      <c r="D1773" s="5" t="s">
        <v>4390</v>
      </c>
      <c r="E1773" s="5" t="s">
        <v>4388</v>
      </c>
      <c r="F1773" s="2">
        <v>1998</v>
      </c>
      <c r="G1773" s="2">
        <v>374150</v>
      </c>
      <c r="H1773" s="2">
        <v>279939</v>
      </c>
      <c r="I1773" s="2">
        <v>92540</v>
      </c>
      <c r="J1773" s="2">
        <v>187399</v>
      </c>
      <c r="K1773" s="33">
        <v>1.0661743125630339E-2</v>
      </c>
      <c r="L1773" s="2">
        <v>1880</v>
      </c>
      <c r="M1773" s="2">
        <v>228164</v>
      </c>
      <c r="N1773" s="2">
        <v>184901</v>
      </c>
      <c r="O1773" s="33">
        <v>1.016760320387667E-2</v>
      </c>
      <c r="P1773" s="2">
        <v>1966</v>
      </c>
      <c r="Q1773" s="2">
        <v>253681</v>
      </c>
      <c r="R1773" s="2">
        <v>184418</v>
      </c>
      <c r="S1773" s="35">
        <v>1.0660564586970903E-2</v>
      </c>
      <c r="T1773" t="s">
        <v>4388</v>
      </c>
      <c r="U1773" t="s">
        <v>4388</v>
      </c>
      <c r="V1773" s="5" t="s">
        <v>4390</v>
      </c>
      <c r="W1773" s="5">
        <v>0</v>
      </c>
      <c r="X1773" s="4">
        <v>1.1785386594357489E-6</v>
      </c>
      <c r="Y1773" s="6">
        <v>32</v>
      </c>
      <c r="Z1773" s="4">
        <v>4.9296138309423351E-4</v>
      </c>
      <c r="AA1773" s="5">
        <v>3526</v>
      </c>
      <c r="AC1773" s="16" t="str">
        <f t="shared" si="162"/>
        <v/>
      </c>
      <c r="AD1773" s="16" t="str">
        <f t="shared" si="163"/>
        <v/>
      </c>
      <c r="AE1773" s="16" t="str">
        <f t="shared" si="164"/>
        <v/>
      </c>
      <c r="AF1773" s="16" t="str">
        <f t="shared" si="165"/>
        <v/>
      </c>
      <c r="AG1773" s="16">
        <f t="shared" si="166"/>
        <v>1.0661743125630339E-2</v>
      </c>
      <c r="AH1773" s="16" t="str">
        <f t="shared" si="167"/>
        <v/>
      </c>
      <c r="AI1773" s="17" t="str">
        <f>IF('Peer Comparison Tool'!$D$11="NR","",IF($C1773='Peer Comparison Tool'!$D$9,COUNT('ALLL &lt;50B Database'!$AI$1:AI1772)+1,""))</f>
        <v/>
      </c>
    </row>
    <row r="1774" spans="1:35" x14ac:dyDescent="0.25">
      <c r="A1774" t="s">
        <v>515</v>
      </c>
      <c r="B1774">
        <v>2594419</v>
      </c>
      <c r="C1774" s="5" t="s">
        <v>462</v>
      </c>
      <c r="D1774" s="5" t="s">
        <v>4387</v>
      </c>
      <c r="E1774" s="5" t="s">
        <v>4388</v>
      </c>
      <c r="F1774" s="2">
        <v>2117</v>
      </c>
      <c r="G1774" s="2">
        <v>373911</v>
      </c>
      <c r="H1774" s="2">
        <v>170071</v>
      </c>
      <c r="I1774" s="2">
        <v>32424</v>
      </c>
      <c r="J1774" s="2">
        <v>137647</v>
      </c>
      <c r="K1774" s="33">
        <v>1.5379921102530386E-2</v>
      </c>
      <c r="L1774" s="2">
        <v>2026</v>
      </c>
      <c r="M1774" s="2">
        <v>322229</v>
      </c>
      <c r="N1774" s="2">
        <v>140602</v>
      </c>
      <c r="O1774" s="33">
        <v>1.4409467859632152E-2</v>
      </c>
      <c r="P1774" s="2">
        <v>2115</v>
      </c>
      <c r="Q1774" s="2">
        <v>356820</v>
      </c>
      <c r="R1774" s="2">
        <v>140017</v>
      </c>
      <c r="S1774" s="35">
        <v>1.5105308641093582E-2</v>
      </c>
      <c r="T1774" t="s">
        <v>4388</v>
      </c>
      <c r="U1774" t="s">
        <v>4388</v>
      </c>
      <c r="V1774" s="5" t="s">
        <v>4387</v>
      </c>
      <c r="W1774" s="5">
        <v>0</v>
      </c>
      <c r="X1774" s="4">
        <v>2.7461246143680416E-4</v>
      </c>
      <c r="Y1774" s="6">
        <v>2</v>
      </c>
      <c r="Z1774" s="4">
        <v>6.9584078146142994E-4</v>
      </c>
      <c r="AA1774" s="5">
        <v>1471</v>
      </c>
      <c r="AC1774" s="16" t="str">
        <f t="shared" si="162"/>
        <v/>
      </c>
      <c r="AD1774" s="16" t="str">
        <f t="shared" si="163"/>
        <v/>
      </c>
      <c r="AE1774" s="16" t="str">
        <f t="shared" si="164"/>
        <v/>
      </c>
      <c r="AF1774" s="16" t="str">
        <f t="shared" si="165"/>
        <v/>
      </c>
      <c r="AG1774" s="16">
        <f t="shared" si="166"/>
        <v>1.5379921102530386E-2</v>
      </c>
      <c r="AH1774" s="16" t="str">
        <f t="shared" si="167"/>
        <v/>
      </c>
      <c r="AI1774" s="17">
        <f>IF('Peer Comparison Tool'!$D$11="NR","",IF($C1774='Peer Comparison Tool'!$D$9,COUNT('ALLL &lt;50B Database'!$AI$1:AI1773)+1,""))</f>
        <v>58</v>
      </c>
    </row>
    <row r="1775" spans="1:35" x14ac:dyDescent="0.25">
      <c r="A1775" t="s">
        <v>3454</v>
      </c>
      <c r="B1775">
        <v>3388165</v>
      </c>
      <c r="C1775" s="5" t="s">
        <v>3374</v>
      </c>
      <c r="D1775" s="5" t="s">
        <v>4390</v>
      </c>
      <c r="E1775" s="5" t="s">
        <v>4388</v>
      </c>
      <c r="F1775" s="2">
        <v>8036</v>
      </c>
      <c r="G1775" s="2">
        <v>373361</v>
      </c>
      <c r="H1775" s="2">
        <v>297492</v>
      </c>
      <c r="I1775" s="2">
        <v>8529</v>
      </c>
      <c r="J1775" s="2">
        <v>288963</v>
      </c>
      <c r="K1775" s="33">
        <v>2.7809788796489515E-2</v>
      </c>
      <c r="L1775" s="2">
        <v>8440</v>
      </c>
      <c r="M1775" s="2">
        <v>390053</v>
      </c>
      <c r="N1775" s="2">
        <v>299709</v>
      </c>
      <c r="O1775" s="33">
        <v>2.8160649163021464E-2</v>
      </c>
      <c r="P1775" s="2">
        <v>8088</v>
      </c>
      <c r="Q1775" s="2">
        <v>383100</v>
      </c>
      <c r="R1775" s="2">
        <v>293510</v>
      </c>
      <c r="S1775" s="35">
        <v>2.7556130966576949E-2</v>
      </c>
      <c r="T1775" t="s">
        <v>4388</v>
      </c>
      <c r="U1775" t="s">
        <v>4388</v>
      </c>
      <c r="V1775" s="5" t="s">
        <v>4390</v>
      </c>
      <c r="W1775" s="5">
        <v>0</v>
      </c>
      <c r="X1775" s="4">
        <v>2.5365782991256663E-4</v>
      </c>
      <c r="Y1775" s="6">
        <v>-52</v>
      </c>
      <c r="Z1775" s="4">
        <v>-6.0451819644451524E-4</v>
      </c>
      <c r="AA1775" s="5">
        <v>183</v>
      </c>
      <c r="AC1775" s="16" t="str">
        <f t="shared" si="162"/>
        <v/>
      </c>
      <c r="AD1775" s="16" t="str">
        <f t="shared" si="163"/>
        <v/>
      </c>
      <c r="AE1775" s="16" t="str">
        <f t="shared" si="164"/>
        <v/>
      </c>
      <c r="AF1775" s="16" t="str">
        <f t="shared" si="165"/>
        <v/>
      </c>
      <c r="AG1775" s="16">
        <f t="shared" si="166"/>
        <v>2.7809788796489515E-2</v>
      </c>
      <c r="AH1775" s="16" t="str">
        <f t="shared" si="167"/>
        <v/>
      </c>
      <c r="AI1775" s="17" t="str">
        <f>IF('Peer Comparison Tool'!$D$11="NR","",IF($C1775='Peer Comparison Tool'!$D$9,COUNT('ALLL &lt;50B Database'!$AI$1:AI1774)+1,""))</f>
        <v/>
      </c>
    </row>
    <row r="1776" spans="1:35" x14ac:dyDescent="0.25">
      <c r="A1776" t="s">
        <v>3643</v>
      </c>
      <c r="B1776">
        <v>329550</v>
      </c>
      <c r="C1776" s="5" t="s">
        <v>3603</v>
      </c>
      <c r="D1776" s="5" t="s">
        <v>4390</v>
      </c>
      <c r="E1776" s="5" t="s">
        <v>4388</v>
      </c>
      <c r="F1776" s="2">
        <v>2860</v>
      </c>
      <c r="G1776" s="2">
        <v>373318</v>
      </c>
      <c r="H1776" s="2">
        <v>286227</v>
      </c>
      <c r="I1776" s="2">
        <v>13597</v>
      </c>
      <c r="J1776" s="2">
        <v>272630</v>
      </c>
      <c r="K1776" s="33">
        <v>1.04904082456076E-2</v>
      </c>
      <c r="L1776" s="2">
        <v>2965</v>
      </c>
      <c r="M1776" s="2">
        <v>331525</v>
      </c>
      <c r="N1776" s="2">
        <v>268415</v>
      </c>
      <c r="O1776" s="33">
        <v>1.1046327515228285E-2</v>
      </c>
      <c r="P1776" s="2">
        <v>2898</v>
      </c>
      <c r="Q1776" s="2">
        <v>355293</v>
      </c>
      <c r="R1776" s="2">
        <v>274013</v>
      </c>
      <c r="S1776" s="35">
        <v>1.0576140548076186E-2</v>
      </c>
      <c r="T1776" t="s">
        <v>4388</v>
      </c>
      <c r="U1776" t="s">
        <v>4388</v>
      </c>
      <c r="V1776" s="5" t="s">
        <v>4390</v>
      </c>
      <c r="W1776" s="5">
        <v>0</v>
      </c>
      <c r="X1776" s="4">
        <v>-8.5732302468586458E-5</v>
      </c>
      <c r="Y1776" s="6">
        <v>-38</v>
      </c>
      <c r="Z1776" s="4">
        <v>-4.701869671520989E-4</v>
      </c>
      <c r="AA1776" s="5">
        <v>3603</v>
      </c>
      <c r="AC1776" s="16" t="str">
        <f t="shared" si="162"/>
        <v/>
      </c>
      <c r="AD1776" s="16" t="str">
        <f t="shared" si="163"/>
        <v/>
      </c>
      <c r="AE1776" s="16" t="str">
        <f t="shared" si="164"/>
        <v/>
      </c>
      <c r="AF1776" s="16" t="str">
        <f t="shared" si="165"/>
        <v/>
      </c>
      <c r="AG1776" s="16">
        <f t="shared" si="166"/>
        <v>1.04904082456076E-2</v>
      </c>
      <c r="AH1776" s="16" t="str">
        <f t="shared" si="167"/>
        <v/>
      </c>
      <c r="AI1776" s="17" t="str">
        <f>IF('Peer Comparison Tool'!$D$11="NR","",IF($C1776='Peer Comparison Tool'!$D$9,COUNT('ALLL &lt;50B Database'!$AI$1:AI1775)+1,""))</f>
        <v/>
      </c>
    </row>
    <row r="1777" spans="1:35" x14ac:dyDescent="0.25">
      <c r="A1777" t="s">
        <v>3849</v>
      </c>
      <c r="B1777">
        <v>3150205</v>
      </c>
      <c r="C1777" s="5" t="s">
        <v>3704</v>
      </c>
      <c r="D1777" s="5" t="s">
        <v>4390</v>
      </c>
      <c r="E1777" s="5" t="s">
        <v>4388</v>
      </c>
      <c r="F1777" s="2">
        <v>3597</v>
      </c>
      <c r="G1777" s="2">
        <v>372826</v>
      </c>
      <c r="H1777" s="2">
        <v>277190</v>
      </c>
      <c r="I1777" s="2">
        <v>35911</v>
      </c>
      <c r="J1777" s="2">
        <v>241279</v>
      </c>
      <c r="K1777" s="33">
        <v>1.4908052503533255E-2</v>
      </c>
      <c r="L1777" s="2">
        <v>2970</v>
      </c>
      <c r="M1777" s="2">
        <v>295417</v>
      </c>
      <c r="N1777" s="2">
        <v>230404</v>
      </c>
      <c r="O1777" s="33">
        <v>1.2890401208312356E-2</v>
      </c>
      <c r="P1777" s="2">
        <v>3172</v>
      </c>
      <c r="Q1777" s="2">
        <v>310045</v>
      </c>
      <c r="R1777" s="2">
        <v>242124</v>
      </c>
      <c r="S1777" s="35">
        <v>1.3100725248219921E-2</v>
      </c>
      <c r="T1777" t="s">
        <v>4388</v>
      </c>
      <c r="U1777" t="s">
        <v>4388</v>
      </c>
      <c r="V1777" s="5" t="s">
        <v>4390</v>
      </c>
      <c r="W1777" s="5">
        <v>0</v>
      </c>
      <c r="X1777" s="4">
        <v>1.8073272553133339E-3</v>
      </c>
      <c r="Y1777" s="6">
        <v>425</v>
      </c>
      <c r="Z1777" s="4">
        <v>2.1032403990756468E-4</v>
      </c>
      <c r="AA1777" s="5">
        <v>1642</v>
      </c>
      <c r="AC1777" s="16" t="str">
        <f t="shared" si="162"/>
        <v/>
      </c>
      <c r="AD1777" s="16" t="str">
        <f t="shared" si="163"/>
        <v/>
      </c>
      <c r="AE1777" s="16" t="str">
        <f t="shared" si="164"/>
        <v/>
      </c>
      <c r="AF1777" s="16" t="str">
        <f t="shared" si="165"/>
        <v/>
      </c>
      <c r="AG1777" s="16">
        <f t="shared" si="166"/>
        <v>1.4908052503533255E-2</v>
      </c>
      <c r="AH1777" s="16" t="str">
        <f t="shared" si="167"/>
        <v/>
      </c>
      <c r="AI1777" s="17" t="str">
        <f>IF('Peer Comparison Tool'!$D$11="NR","",IF($C1777='Peer Comparison Tool'!$D$9,COUNT('ALLL &lt;50B Database'!$AI$1:AI1776)+1,""))</f>
        <v/>
      </c>
    </row>
    <row r="1778" spans="1:35" x14ac:dyDescent="0.25">
      <c r="A1778" t="s">
        <v>1417</v>
      </c>
      <c r="B1778">
        <v>572459</v>
      </c>
      <c r="C1778" s="5" t="s">
        <v>1389</v>
      </c>
      <c r="D1778" s="5" t="s">
        <v>4390</v>
      </c>
      <c r="E1778" s="5" t="s">
        <v>4388</v>
      </c>
      <c r="F1778" s="2">
        <v>3852</v>
      </c>
      <c r="G1778" s="2">
        <v>372714</v>
      </c>
      <c r="H1778" s="2">
        <v>275362</v>
      </c>
      <c r="I1778" s="2">
        <v>0</v>
      </c>
      <c r="J1778" s="2">
        <v>275362</v>
      </c>
      <c r="K1778" s="33">
        <v>1.3988858302888561E-2</v>
      </c>
      <c r="L1778" s="2">
        <v>3685</v>
      </c>
      <c r="M1778" s="2">
        <v>354208</v>
      </c>
      <c r="N1778" s="2">
        <v>277321</v>
      </c>
      <c r="O1778" s="33">
        <v>1.3287850541430328E-2</v>
      </c>
      <c r="P1778" s="2">
        <v>3726</v>
      </c>
      <c r="Q1778" s="2">
        <v>361745</v>
      </c>
      <c r="R1778" s="2">
        <v>277836</v>
      </c>
      <c r="S1778" s="35">
        <v>1.3410789098604933E-2</v>
      </c>
      <c r="T1778" t="s">
        <v>4388</v>
      </c>
      <c r="U1778" t="s">
        <v>4388</v>
      </c>
      <c r="V1778" s="5" t="s">
        <v>4390</v>
      </c>
      <c r="W1778" s="5">
        <v>0</v>
      </c>
      <c r="X1778" s="4">
        <v>5.7806920428362871E-4</v>
      </c>
      <c r="Y1778" s="6">
        <v>126</v>
      </c>
      <c r="Z1778" s="4">
        <v>1.2293855717460458E-4</v>
      </c>
      <c r="AA1778" s="5">
        <v>1993</v>
      </c>
      <c r="AC1778" s="16" t="str">
        <f t="shared" si="162"/>
        <v/>
      </c>
      <c r="AD1778" s="16" t="str">
        <f t="shared" si="163"/>
        <v/>
      </c>
      <c r="AE1778" s="16" t="str">
        <f t="shared" si="164"/>
        <v/>
      </c>
      <c r="AF1778" s="16" t="str">
        <f t="shared" si="165"/>
        <v/>
      </c>
      <c r="AG1778" s="16">
        <f t="shared" si="166"/>
        <v>1.3988858302888561E-2</v>
      </c>
      <c r="AH1778" s="16" t="str">
        <f t="shared" si="167"/>
        <v/>
      </c>
      <c r="AI1778" s="17" t="str">
        <f>IF('Peer Comparison Tool'!$D$11="NR","",IF($C1778='Peer Comparison Tool'!$D$9,COUNT('ALLL &lt;50B Database'!$AI$1:AI1777)+1,""))</f>
        <v/>
      </c>
    </row>
    <row r="1779" spans="1:35" x14ac:dyDescent="0.25">
      <c r="A1779" t="s">
        <v>40</v>
      </c>
      <c r="B1779">
        <v>944355</v>
      </c>
      <c r="C1779" s="5" t="s">
        <v>3557</v>
      </c>
      <c r="D1779" s="5" t="s">
        <v>4387</v>
      </c>
      <c r="E1779" s="5" t="s">
        <v>4388</v>
      </c>
      <c r="F1779" s="2">
        <v>17229</v>
      </c>
      <c r="G1779" s="2">
        <v>372546</v>
      </c>
      <c r="H1779" s="2">
        <v>257627</v>
      </c>
      <c r="I1779" s="2">
        <v>18185</v>
      </c>
      <c r="J1779" s="2">
        <v>239442</v>
      </c>
      <c r="K1779" s="33">
        <v>7.1954794898138177E-2</v>
      </c>
      <c r="L1779" s="2">
        <v>16689</v>
      </c>
      <c r="M1779" s="2">
        <v>323865</v>
      </c>
      <c r="N1779" s="2">
        <v>247271</v>
      </c>
      <c r="O1779" s="33">
        <v>6.7492750868480333E-2</v>
      </c>
      <c r="P1779" s="2">
        <v>16933</v>
      </c>
      <c r="Q1779" s="2">
        <v>324977</v>
      </c>
      <c r="R1779" s="2">
        <v>245066</v>
      </c>
      <c r="S1779" s="35">
        <v>6.9095672186268192E-2</v>
      </c>
      <c r="T1779" t="s">
        <v>4388</v>
      </c>
      <c r="U1779" t="s">
        <v>4388</v>
      </c>
      <c r="V1779" s="5" t="s">
        <v>4387</v>
      </c>
      <c r="W1779" s="5">
        <v>0</v>
      </c>
      <c r="X1779" s="4">
        <v>2.8591227118699852E-3</v>
      </c>
      <c r="Y1779" s="6">
        <v>296</v>
      </c>
      <c r="Z1779" s="4">
        <v>1.6029213177878587E-3</v>
      </c>
      <c r="AA1779" s="5">
        <v>17</v>
      </c>
      <c r="AC1779" s="16" t="str">
        <f t="shared" si="162"/>
        <v/>
      </c>
      <c r="AD1779" s="16" t="str">
        <f t="shared" si="163"/>
        <v/>
      </c>
      <c r="AE1779" s="16" t="str">
        <f t="shared" si="164"/>
        <v/>
      </c>
      <c r="AF1779" s="16" t="str">
        <f t="shared" si="165"/>
        <v/>
      </c>
      <c r="AG1779" s="16">
        <f t="shared" si="166"/>
        <v>7.1954794898138177E-2</v>
      </c>
      <c r="AH1779" s="16" t="str">
        <f t="shared" si="167"/>
        <v/>
      </c>
      <c r="AI1779" s="17" t="str">
        <f>IF('Peer Comparison Tool'!$D$11="NR","",IF($C1779='Peer Comparison Tool'!$D$9,COUNT('ALLL &lt;50B Database'!$AI$1:AI1778)+1,""))</f>
        <v/>
      </c>
    </row>
    <row r="1780" spans="1:35" x14ac:dyDescent="0.25">
      <c r="A1780" t="s">
        <v>1614</v>
      </c>
      <c r="B1780">
        <v>2356091</v>
      </c>
      <c r="C1780" s="5" t="s">
        <v>1578</v>
      </c>
      <c r="D1780" s="5" t="s">
        <v>4390</v>
      </c>
      <c r="E1780" s="5" t="s">
        <v>4388</v>
      </c>
      <c r="F1780" s="2">
        <v>2818</v>
      </c>
      <c r="G1780" s="2">
        <v>372511</v>
      </c>
      <c r="H1780" s="2">
        <v>297199</v>
      </c>
      <c r="I1780" s="2">
        <v>25033</v>
      </c>
      <c r="J1780" s="2">
        <v>272166</v>
      </c>
      <c r="K1780" s="33">
        <v>1.0353975147520263E-2</v>
      </c>
      <c r="L1780" s="2">
        <v>2624</v>
      </c>
      <c r="M1780" s="2">
        <v>339629</v>
      </c>
      <c r="N1780" s="2">
        <v>253373</v>
      </c>
      <c r="O1780" s="33">
        <v>1.0356273162491662E-2</v>
      </c>
      <c r="P1780" s="2">
        <v>2710</v>
      </c>
      <c r="Q1780" s="2">
        <v>340304</v>
      </c>
      <c r="R1780" s="2">
        <v>266080</v>
      </c>
      <c r="S1780" s="35">
        <v>1.0184906794948887E-2</v>
      </c>
      <c r="T1780" t="s">
        <v>4388</v>
      </c>
      <c r="U1780" t="s">
        <v>4388</v>
      </c>
      <c r="V1780" s="5" t="s">
        <v>4390</v>
      </c>
      <c r="W1780" s="5">
        <v>0</v>
      </c>
      <c r="X1780" s="4">
        <v>1.6906835257137626E-4</v>
      </c>
      <c r="Y1780" s="6">
        <v>108</v>
      </c>
      <c r="Z1780" s="4">
        <v>-1.7136636754277491E-4</v>
      </c>
      <c r="AA1780" s="5">
        <v>3651</v>
      </c>
      <c r="AC1780" s="16" t="str">
        <f t="shared" si="162"/>
        <v/>
      </c>
      <c r="AD1780" s="16" t="str">
        <f t="shared" si="163"/>
        <v/>
      </c>
      <c r="AE1780" s="16" t="str">
        <f t="shared" si="164"/>
        <v/>
      </c>
      <c r="AF1780" s="16" t="str">
        <f t="shared" si="165"/>
        <v/>
      </c>
      <c r="AG1780" s="16">
        <f t="shared" si="166"/>
        <v>1.0353975147520263E-2</v>
      </c>
      <c r="AH1780" s="16" t="str">
        <f t="shared" si="167"/>
        <v/>
      </c>
      <c r="AI1780" s="17" t="str">
        <f>IF('Peer Comparison Tool'!$D$11="NR","",IF($C1780='Peer Comparison Tool'!$D$9,COUNT('ALLL &lt;50B Database'!$AI$1:AI1779)+1,""))</f>
        <v/>
      </c>
    </row>
    <row r="1781" spans="1:35" x14ac:dyDescent="0.25">
      <c r="A1781" t="s">
        <v>131</v>
      </c>
      <c r="B1781">
        <v>442011</v>
      </c>
      <c r="C1781" s="5" t="s">
        <v>2948</v>
      </c>
      <c r="D1781" s="5" t="s">
        <v>4387</v>
      </c>
      <c r="E1781" s="5" t="s">
        <v>4388</v>
      </c>
      <c r="F1781" s="2">
        <v>1996</v>
      </c>
      <c r="G1781" s="2">
        <v>372396</v>
      </c>
      <c r="H1781" s="2">
        <v>285772</v>
      </c>
      <c r="I1781" s="2">
        <v>0</v>
      </c>
      <c r="J1781" s="2">
        <v>285772</v>
      </c>
      <c r="K1781" s="33">
        <v>6.9845891129991745E-3</v>
      </c>
      <c r="L1781" s="2">
        <v>1660</v>
      </c>
      <c r="M1781" s="2">
        <v>347773</v>
      </c>
      <c r="N1781" s="2">
        <v>261605</v>
      </c>
      <c r="O1781" s="33">
        <v>6.3454444678045143E-3</v>
      </c>
      <c r="P1781" s="2">
        <v>1752</v>
      </c>
      <c r="Q1781" s="2">
        <v>349599</v>
      </c>
      <c r="R1781" s="2">
        <v>265918</v>
      </c>
      <c r="S1781" s="35">
        <v>6.5884972059055795E-3</v>
      </c>
      <c r="T1781" t="s">
        <v>4388</v>
      </c>
      <c r="U1781" t="s">
        <v>4388</v>
      </c>
      <c r="V1781" s="5" t="s">
        <v>4387</v>
      </c>
      <c r="W1781" s="5">
        <v>0</v>
      </c>
      <c r="X1781" s="4">
        <v>3.9609190709359501E-4</v>
      </c>
      <c r="Y1781" s="6">
        <v>244</v>
      </c>
      <c r="Z1781" s="4">
        <v>2.4305273810106519E-4</v>
      </c>
      <c r="AA1781" s="5">
        <v>4455</v>
      </c>
      <c r="AC1781" s="16" t="str">
        <f t="shared" si="162"/>
        <v/>
      </c>
      <c r="AD1781" s="16" t="str">
        <f t="shared" si="163"/>
        <v/>
      </c>
      <c r="AE1781" s="16" t="str">
        <f t="shared" si="164"/>
        <v/>
      </c>
      <c r="AF1781" s="16" t="str">
        <f t="shared" si="165"/>
        <v/>
      </c>
      <c r="AG1781" s="16">
        <f t="shared" si="166"/>
        <v>6.9845891129991745E-3</v>
      </c>
      <c r="AH1781" s="16" t="str">
        <f t="shared" si="167"/>
        <v/>
      </c>
      <c r="AI1781" s="17" t="str">
        <f>IF('Peer Comparison Tool'!$D$11="NR","",IF($C1781='Peer Comparison Tool'!$D$9,COUNT('ALLL &lt;50B Database'!$AI$1:AI1780)+1,""))</f>
        <v/>
      </c>
    </row>
    <row r="1782" spans="1:35" x14ac:dyDescent="0.25">
      <c r="A1782" t="s">
        <v>2081</v>
      </c>
      <c r="B1782">
        <v>217059</v>
      </c>
      <c r="C1782" s="5" t="s">
        <v>2041</v>
      </c>
      <c r="D1782" s="5" t="s">
        <v>4387</v>
      </c>
      <c r="E1782" s="5" t="s">
        <v>4388</v>
      </c>
      <c r="F1782" s="2">
        <v>3217</v>
      </c>
      <c r="G1782" s="2">
        <v>371945</v>
      </c>
      <c r="H1782" s="2">
        <v>257465</v>
      </c>
      <c r="I1782" s="2">
        <v>18708</v>
      </c>
      <c r="J1782" s="2">
        <v>238757</v>
      </c>
      <c r="K1782" s="33">
        <v>1.3473950501974811E-2</v>
      </c>
      <c r="L1782" s="2">
        <v>2638</v>
      </c>
      <c r="M1782" s="2">
        <v>333760</v>
      </c>
      <c r="N1782" s="2">
        <v>234769</v>
      </c>
      <c r="O1782" s="33">
        <v>1.1236577231235811E-2</v>
      </c>
      <c r="P1782" s="2">
        <v>3052</v>
      </c>
      <c r="Q1782" s="2">
        <v>334970</v>
      </c>
      <c r="R1782" s="2">
        <v>240226</v>
      </c>
      <c r="S1782" s="35">
        <v>1.270470307127455E-2</v>
      </c>
      <c r="T1782" t="s">
        <v>4388</v>
      </c>
      <c r="U1782" t="s">
        <v>4388</v>
      </c>
      <c r="V1782" s="5" t="s">
        <v>4387</v>
      </c>
      <c r="W1782" s="5">
        <v>0</v>
      </c>
      <c r="X1782" s="4">
        <v>7.6924743070026086E-4</v>
      </c>
      <c r="Y1782" s="6">
        <v>165</v>
      </c>
      <c r="Z1782" s="4">
        <v>1.4681258400387389E-3</v>
      </c>
      <c r="AA1782" s="5">
        <v>2207</v>
      </c>
      <c r="AC1782" s="16" t="str">
        <f t="shared" si="162"/>
        <v/>
      </c>
      <c r="AD1782" s="16" t="str">
        <f t="shared" si="163"/>
        <v/>
      </c>
      <c r="AE1782" s="16" t="str">
        <f t="shared" si="164"/>
        <v/>
      </c>
      <c r="AF1782" s="16" t="str">
        <f t="shared" si="165"/>
        <v/>
      </c>
      <c r="AG1782" s="16">
        <f t="shared" si="166"/>
        <v>1.3473950501974811E-2</v>
      </c>
      <c r="AH1782" s="16" t="str">
        <f t="shared" si="167"/>
        <v/>
      </c>
      <c r="AI1782" s="17" t="str">
        <f>IF('Peer Comparison Tool'!$D$11="NR","",IF($C1782='Peer Comparison Tool'!$D$9,COUNT('ALLL &lt;50B Database'!$AI$1:AI1781)+1,""))</f>
        <v/>
      </c>
    </row>
    <row r="1783" spans="1:35" x14ac:dyDescent="0.25">
      <c r="A1783" t="s">
        <v>4371</v>
      </c>
      <c r="B1783">
        <v>387671</v>
      </c>
      <c r="C1783" s="5" t="s">
        <v>4362</v>
      </c>
      <c r="D1783" s="5" t="s">
        <v>4390</v>
      </c>
      <c r="E1783" s="5" t="s">
        <v>4388</v>
      </c>
      <c r="F1783" s="2">
        <v>3553</v>
      </c>
      <c r="G1783" s="2">
        <v>371523</v>
      </c>
      <c r="H1783" s="2">
        <v>251794</v>
      </c>
      <c r="I1783" s="2">
        <v>17204</v>
      </c>
      <c r="J1783" s="2">
        <v>234590</v>
      </c>
      <c r="K1783" s="33">
        <v>1.5145573127584296E-2</v>
      </c>
      <c r="L1783" s="2">
        <v>3496</v>
      </c>
      <c r="M1783" s="2">
        <v>333106</v>
      </c>
      <c r="N1783" s="2">
        <v>212271</v>
      </c>
      <c r="O1783" s="33">
        <v>1.6469513028157402E-2</v>
      </c>
      <c r="P1783" s="2">
        <v>3585</v>
      </c>
      <c r="Q1783" s="2">
        <v>342544</v>
      </c>
      <c r="R1783" s="2">
        <v>228184</v>
      </c>
      <c r="S1783" s="35">
        <v>1.5711005153735583E-2</v>
      </c>
      <c r="T1783" t="s">
        <v>4388</v>
      </c>
      <c r="U1783" t="s">
        <v>4388</v>
      </c>
      <c r="V1783" s="5" t="s">
        <v>4390</v>
      </c>
      <c r="W1783" s="5">
        <v>0</v>
      </c>
      <c r="X1783" s="4">
        <v>-5.6543202615128713E-4</v>
      </c>
      <c r="Y1783" s="6">
        <v>-32</v>
      </c>
      <c r="Z1783" s="4">
        <v>-7.5850787442181822E-4</v>
      </c>
      <c r="AA1783" s="5">
        <v>1562</v>
      </c>
      <c r="AC1783" s="16" t="str">
        <f t="shared" si="162"/>
        <v/>
      </c>
      <c r="AD1783" s="16" t="str">
        <f t="shared" si="163"/>
        <v/>
      </c>
      <c r="AE1783" s="16" t="str">
        <f t="shared" si="164"/>
        <v/>
      </c>
      <c r="AF1783" s="16" t="str">
        <f t="shared" si="165"/>
        <v/>
      </c>
      <c r="AG1783" s="16">
        <f t="shared" si="166"/>
        <v>1.5145573127584296E-2</v>
      </c>
      <c r="AH1783" s="16" t="str">
        <f t="shared" si="167"/>
        <v/>
      </c>
      <c r="AI1783" s="17" t="str">
        <f>IF('Peer Comparison Tool'!$D$11="NR","",IF($C1783='Peer Comparison Tool'!$D$9,COUNT('ALLL &lt;50B Database'!$AI$1:AI1782)+1,""))</f>
        <v/>
      </c>
    </row>
    <row r="1784" spans="1:35" x14ac:dyDescent="0.25">
      <c r="A1784" t="s">
        <v>704</v>
      </c>
      <c r="B1784">
        <v>1852569</v>
      </c>
      <c r="C1784" s="5" t="s">
        <v>703</v>
      </c>
      <c r="D1784" s="5" t="s">
        <v>4390</v>
      </c>
      <c r="E1784" s="5" t="s">
        <v>4388</v>
      </c>
      <c r="F1784" s="2">
        <v>2693</v>
      </c>
      <c r="G1784" s="2">
        <v>371456</v>
      </c>
      <c r="H1784" s="2">
        <v>87480</v>
      </c>
      <c r="I1784" s="2">
        <v>11325</v>
      </c>
      <c r="J1784" s="2">
        <v>76155</v>
      </c>
      <c r="K1784" s="33">
        <v>3.5362090473376663E-2</v>
      </c>
      <c r="L1784" s="2">
        <v>3452</v>
      </c>
      <c r="M1784" s="2">
        <v>335195</v>
      </c>
      <c r="N1784" s="2">
        <v>74479</v>
      </c>
      <c r="O1784" s="33">
        <v>4.6348635185757062E-2</v>
      </c>
      <c r="P1784" s="2">
        <v>3435</v>
      </c>
      <c r="Q1784" s="2">
        <v>328741</v>
      </c>
      <c r="R1784" s="2">
        <v>74474</v>
      </c>
      <c r="S1784" s="35">
        <v>4.612347933506996E-2</v>
      </c>
      <c r="T1784" t="s">
        <v>4388</v>
      </c>
      <c r="U1784" t="s">
        <v>4388</v>
      </c>
      <c r="V1784" s="5" t="s">
        <v>4390</v>
      </c>
      <c r="W1784" s="5">
        <v>0</v>
      </c>
      <c r="X1784" s="4">
        <v>-1.0761388861693297E-2</v>
      </c>
      <c r="Y1784" s="6">
        <v>-742</v>
      </c>
      <c r="Z1784" s="4">
        <v>-2.2515585068710181E-4</v>
      </c>
      <c r="AA1784" s="5">
        <v>91</v>
      </c>
      <c r="AC1784" s="16" t="str">
        <f t="shared" si="162"/>
        <v/>
      </c>
      <c r="AD1784" s="16" t="str">
        <f t="shared" si="163"/>
        <v/>
      </c>
      <c r="AE1784" s="16" t="str">
        <f t="shared" si="164"/>
        <v/>
      </c>
      <c r="AF1784" s="16" t="str">
        <f t="shared" si="165"/>
        <v/>
      </c>
      <c r="AG1784" s="16">
        <f t="shared" si="166"/>
        <v>3.5362090473376663E-2</v>
      </c>
      <c r="AH1784" s="16" t="str">
        <f t="shared" si="167"/>
        <v/>
      </c>
      <c r="AI1784" s="17" t="str">
        <f>IF('Peer Comparison Tool'!$D$11="NR","",IF($C1784='Peer Comparison Tool'!$D$9,COUNT('ALLL &lt;50B Database'!$AI$1:AI1783)+1,""))</f>
        <v/>
      </c>
    </row>
    <row r="1785" spans="1:35" x14ac:dyDescent="0.25">
      <c r="A1785" t="s">
        <v>2083</v>
      </c>
      <c r="B1785">
        <v>835257</v>
      </c>
      <c r="C1785" s="5" t="s">
        <v>2041</v>
      </c>
      <c r="D1785" s="5" t="s">
        <v>4390</v>
      </c>
      <c r="E1785" s="5" t="s">
        <v>4388</v>
      </c>
      <c r="F1785" s="2">
        <v>3007</v>
      </c>
      <c r="G1785" s="2">
        <v>371432</v>
      </c>
      <c r="H1785" s="2">
        <v>308209</v>
      </c>
      <c r="I1785" s="2">
        <v>28090</v>
      </c>
      <c r="J1785" s="2">
        <v>280119</v>
      </c>
      <c r="K1785" s="33">
        <v>1.0734723456816567E-2</v>
      </c>
      <c r="L1785" s="2">
        <v>2869</v>
      </c>
      <c r="M1785" s="2">
        <v>333412</v>
      </c>
      <c r="N1785" s="2">
        <v>277597</v>
      </c>
      <c r="O1785" s="33">
        <v>1.0335126100065923E-2</v>
      </c>
      <c r="P1785" s="2">
        <v>2920</v>
      </c>
      <c r="Q1785" s="2">
        <v>332946</v>
      </c>
      <c r="R1785" s="2">
        <v>274796</v>
      </c>
      <c r="S1785" s="35">
        <v>1.0626064425974177E-2</v>
      </c>
      <c r="T1785" t="s">
        <v>4388</v>
      </c>
      <c r="U1785" t="s">
        <v>4388</v>
      </c>
      <c r="V1785" s="5" t="s">
        <v>4390</v>
      </c>
      <c r="W1785" s="5">
        <v>0</v>
      </c>
      <c r="X1785" s="4">
        <v>1.0865903084238994E-4</v>
      </c>
      <c r="Y1785" s="6">
        <v>87</v>
      </c>
      <c r="Z1785" s="4">
        <v>2.9093832590825451E-4</v>
      </c>
      <c r="AA1785" s="5">
        <v>3494</v>
      </c>
      <c r="AC1785" s="16" t="str">
        <f t="shared" si="162"/>
        <v/>
      </c>
      <c r="AD1785" s="16" t="str">
        <f t="shared" si="163"/>
        <v/>
      </c>
      <c r="AE1785" s="16" t="str">
        <f t="shared" si="164"/>
        <v/>
      </c>
      <c r="AF1785" s="16" t="str">
        <f t="shared" si="165"/>
        <v/>
      </c>
      <c r="AG1785" s="16">
        <f t="shared" si="166"/>
        <v>1.0734723456816567E-2</v>
      </c>
      <c r="AH1785" s="16" t="str">
        <f t="shared" si="167"/>
        <v/>
      </c>
      <c r="AI1785" s="17" t="str">
        <f>IF('Peer Comparison Tool'!$D$11="NR","",IF($C1785='Peer Comparison Tool'!$D$9,COUNT('ALLL &lt;50B Database'!$AI$1:AI1784)+1,""))</f>
        <v/>
      </c>
    </row>
    <row r="1786" spans="1:35" x14ac:dyDescent="0.25">
      <c r="A1786" t="s">
        <v>3644</v>
      </c>
      <c r="B1786">
        <v>982937</v>
      </c>
      <c r="C1786" s="5" t="s">
        <v>3603</v>
      </c>
      <c r="D1786" s="5" t="s">
        <v>4390</v>
      </c>
      <c r="E1786" s="5" t="s">
        <v>4388</v>
      </c>
      <c r="F1786" s="2">
        <v>2756</v>
      </c>
      <c r="G1786" s="2">
        <v>371114</v>
      </c>
      <c r="H1786" s="2">
        <v>240681</v>
      </c>
      <c r="I1786" s="2">
        <v>7553</v>
      </c>
      <c r="J1786" s="2">
        <v>233128</v>
      </c>
      <c r="K1786" s="33">
        <v>1.1821831783397962E-2</v>
      </c>
      <c r="L1786" s="2">
        <v>2353</v>
      </c>
      <c r="M1786" s="2">
        <v>332605</v>
      </c>
      <c r="N1786" s="2">
        <v>226230</v>
      </c>
      <c r="O1786" s="33">
        <v>1.040091941829112E-2</v>
      </c>
      <c r="P1786" s="2">
        <v>2706</v>
      </c>
      <c r="Q1786" s="2">
        <v>333312</v>
      </c>
      <c r="R1786" s="2">
        <v>226177</v>
      </c>
      <c r="S1786" s="35">
        <v>1.196408122841845E-2</v>
      </c>
      <c r="T1786" t="s">
        <v>4388</v>
      </c>
      <c r="U1786" t="s">
        <v>4388</v>
      </c>
      <c r="V1786" s="5" t="s">
        <v>4390</v>
      </c>
      <c r="W1786" s="5">
        <v>0</v>
      </c>
      <c r="X1786" s="4">
        <v>-1.4224944502048802E-4</v>
      </c>
      <c r="Y1786" s="6">
        <v>50</v>
      </c>
      <c r="Z1786" s="4">
        <v>1.5631618101273302E-3</v>
      </c>
      <c r="AA1786" s="5">
        <v>3015</v>
      </c>
      <c r="AC1786" s="16" t="str">
        <f t="shared" si="162"/>
        <v/>
      </c>
      <c r="AD1786" s="16" t="str">
        <f t="shared" si="163"/>
        <v/>
      </c>
      <c r="AE1786" s="16" t="str">
        <f t="shared" si="164"/>
        <v/>
      </c>
      <c r="AF1786" s="16" t="str">
        <f t="shared" si="165"/>
        <v/>
      </c>
      <c r="AG1786" s="16">
        <f t="shared" si="166"/>
        <v>1.1821831783397962E-2</v>
      </c>
      <c r="AH1786" s="16" t="str">
        <f t="shared" si="167"/>
        <v/>
      </c>
      <c r="AI1786" s="17" t="str">
        <f>IF('Peer Comparison Tool'!$D$11="NR","",IF($C1786='Peer Comparison Tool'!$D$9,COUNT('ALLL &lt;50B Database'!$AI$1:AI1785)+1,""))</f>
        <v/>
      </c>
    </row>
    <row r="1787" spans="1:35" x14ac:dyDescent="0.25">
      <c r="A1787" t="s">
        <v>3851</v>
      </c>
      <c r="B1787">
        <v>305750</v>
      </c>
      <c r="C1787" s="5" t="s">
        <v>3704</v>
      </c>
      <c r="D1787" s="5" t="s">
        <v>4390</v>
      </c>
      <c r="E1787" s="5" t="s">
        <v>4388</v>
      </c>
      <c r="F1787" s="2">
        <v>526</v>
      </c>
      <c r="G1787" s="2">
        <v>371077</v>
      </c>
      <c r="H1787" s="2">
        <v>97678</v>
      </c>
      <c r="I1787" s="2">
        <v>0</v>
      </c>
      <c r="J1787" s="2">
        <v>97678</v>
      </c>
      <c r="K1787" s="33">
        <v>5.3850406437478248E-3</v>
      </c>
      <c r="L1787" s="2">
        <v>551</v>
      </c>
      <c r="M1787" s="2">
        <v>293480</v>
      </c>
      <c r="N1787" s="2">
        <v>108310</v>
      </c>
      <c r="O1787" s="33">
        <v>5.0872495614440036E-3</v>
      </c>
      <c r="P1787" s="2">
        <v>528</v>
      </c>
      <c r="Q1787" s="2">
        <v>307682</v>
      </c>
      <c r="R1787" s="2">
        <v>103522</v>
      </c>
      <c r="S1787" s="35">
        <v>5.1003651397770518E-3</v>
      </c>
      <c r="T1787" t="s">
        <v>4388</v>
      </c>
      <c r="U1787" t="s">
        <v>4388</v>
      </c>
      <c r="V1787" s="5" t="s">
        <v>4390</v>
      </c>
      <c r="W1787" s="5">
        <v>0</v>
      </c>
      <c r="X1787" s="4">
        <v>2.8467550397077296E-4</v>
      </c>
      <c r="Y1787" s="6">
        <v>-2</v>
      </c>
      <c r="Z1787" s="4">
        <v>1.3115578333048293E-5</v>
      </c>
      <c r="AA1787" s="5">
        <v>4631</v>
      </c>
      <c r="AC1787" s="16" t="str">
        <f t="shared" si="162"/>
        <v/>
      </c>
      <c r="AD1787" s="16" t="str">
        <f t="shared" si="163"/>
        <v/>
      </c>
      <c r="AE1787" s="16" t="str">
        <f t="shared" si="164"/>
        <v/>
      </c>
      <c r="AF1787" s="16" t="str">
        <f t="shared" si="165"/>
        <v/>
      </c>
      <c r="AG1787" s="16">
        <f t="shared" si="166"/>
        <v>5.3850406437478248E-3</v>
      </c>
      <c r="AH1787" s="16" t="str">
        <f t="shared" si="167"/>
        <v/>
      </c>
      <c r="AI1787" s="17" t="str">
        <f>IF('Peer Comparison Tool'!$D$11="NR","",IF($C1787='Peer Comparison Tool'!$D$9,COUNT('ALLL &lt;50B Database'!$AI$1:AI1786)+1,""))</f>
        <v/>
      </c>
    </row>
    <row r="1788" spans="1:35" x14ac:dyDescent="0.25">
      <c r="A1788" t="s">
        <v>35</v>
      </c>
      <c r="B1788">
        <v>678744</v>
      </c>
      <c r="C1788" s="5" t="s">
        <v>716</v>
      </c>
      <c r="D1788" s="5" t="s">
        <v>4387</v>
      </c>
      <c r="E1788" s="5" t="s">
        <v>4388</v>
      </c>
      <c r="F1788" s="2">
        <v>3655</v>
      </c>
      <c r="G1788" s="2">
        <v>371037</v>
      </c>
      <c r="H1788" s="2">
        <v>282860</v>
      </c>
      <c r="I1788" s="2">
        <v>18451</v>
      </c>
      <c r="J1788" s="2">
        <v>264409</v>
      </c>
      <c r="K1788" s="33">
        <v>1.3823281355778358E-2</v>
      </c>
      <c r="L1788" s="2">
        <v>2916</v>
      </c>
      <c r="M1788" s="2">
        <v>331179</v>
      </c>
      <c r="N1788" s="2">
        <v>251301</v>
      </c>
      <c r="O1788" s="33">
        <v>1.1603614788639917E-2</v>
      </c>
      <c r="P1788" s="2">
        <v>3067</v>
      </c>
      <c r="Q1788" s="2">
        <v>340732</v>
      </c>
      <c r="R1788" s="2">
        <v>259079</v>
      </c>
      <c r="S1788" s="35">
        <v>1.1838087996325445E-2</v>
      </c>
      <c r="T1788" t="s">
        <v>4388</v>
      </c>
      <c r="U1788" t="s">
        <v>4388</v>
      </c>
      <c r="V1788" s="5" t="s">
        <v>4387</v>
      </c>
      <c r="W1788" s="5">
        <v>0</v>
      </c>
      <c r="X1788" s="4">
        <v>1.9851933594529133E-3</v>
      </c>
      <c r="Y1788" s="6">
        <v>588</v>
      </c>
      <c r="Z1788" s="4">
        <v>2.3447320768552743E-4</v>
      </c>
      <c r="AA1788" s="5">
        <v>2053</v>
      </c>
      <c r="AC1788" s="16" t="str">
        <f t="shared" si="162"/>
        <v/>
      </c>
      <c r="AD1788" s="16" t="str">
        <f t="shared" si="163"/>
        <v/>
      </c>
      <c r="AE1788" s="16" t="str">
        <f t="shared" si="164"/>
        <v/>
      </c>
      <c r="AF1788" s="16" t="str">
        <f t="shared" si="165"/>
        <v/>
      </c>
      <c r="AG1788" s="16">
        <f t="shared" si="166"/>
        <v>1.3823281355778358E-2</v>
      </c>
      <c r="AH1788" s="16" t="str">
        <f t="shared" si="167"/>
        <v/>
      </c>
      <c r="AI1788" s="17" t="str">
        <f>IF('Peer Comparison Tool'!$D$11="NR","",IF($C1788='Peer Comparison Tool'!$D$9,COUNT('ALLL &lt;50B Database'!$AI$1:AI1787)+1,""))</f>
        <v/>
      </c>
    </row>
    <row r="1789" spans="1:35" x14ac:dyDescent="0.25">
      <c r="A1789" t="s">
        <v>1731</v>
      </c>
      <c r="B1789">
        <v>121651</v>
      </c>
      <c r="C1789" s="5" t="s">
        <v>1695</v>
      </c>
      <c r="D1789" s="5" t="s">
        <v>4390</v>
      </c>
      <c r="E1789" s="5" t="s">
        <v>4388</v>
      </c>
      <c r="F1789" s="2">
        <v>729</v>
      </c>
      <c r="G1789" s="2">
        <v>370902</v>
      </c>
      <c r="H1789" s="2">
        <v>39042</v>
      </c>
      <c r="I1789" s="2">
        <v>5265</v>
      </c>
      <c r="J1789" s="2">
        <v>33777</v>
      </c>
      <c r="K1789" s="33">
        <v>2.1582733812949641E-2</v>
      </c>
      <c r="L1789" s="2">
        <v>597</v>
      </c>
      <c r="M1789" s="2">
        <v>315232</v>
      </c>
      <c r="N1789" s="2">
        <v>30367</v>
      </c>
      <c r="O1789" s="33">
        <v>1.9659498798037342E-2</v>
      </c>
      <c r="P1789" s="2">
        <v>723</v>
      </c>
      <c r="Q1789" s="2">
        <v>385501</v>
      </c>
      <c r="R1789" s="2">
        <v>35937</v>
      </c>
      <c r="S1789" s="35">
        <v>2.0118540779697804E-2</v>
      </c>
      <c r="T1789" t="s">
        <v>4388</v>
      </c>
      <c r="U1789" t="s">
        <v>4388</v>
      </c>
      <c r="V1789" s="5" t="s">
        <v>4390</v>
      </c>
      <c r="W1789" s="5">
        <v>0</v>
      </c>
      <c r="X1789" s="4">
        <v>1.4641930332518378E-3</v>
      </c>
      <c r="Y1789" s="6">
        <v>6</v>
      </c>
      <c r="Z1789" s="4">
        <v>4.5904198166046156E-4</v>
      </c>
      <c r="AA1789" s="5">
        <v>425</v>
      </c>
      <c r="AC1789" s="16" t="str">
        <f t="shared" si="162"/>
        <v/>
      </c>
      <c r="AD1789" s="16" t="str">
        <f t="shared" si="163"/>
        <v/>
      </c>
      <c r="AE1789" s="16" t="str">
        <f t="shared" si="164"/>
        <v/>
      </c>
      <c r="AF1789" s="16" t="str">
        <f t="shared" si="165"/>
        <v/>
      </c>
      <c r="AG1789" s="16">
        <f t="shared" si="166"/>
        <v>2.1582733812949641E-2</v>
      </c>
      <c r="AH1789" s="16" t="str">
        <f t="shared" si="167"/>
        <v/>
      </c>
      <c r="AI1789" s="17" t="str">
        <f>IF('Peer Comparison Tool'!$D$11="NR","",IF($C1789='Peer Comparison Tool'!$D$9,COUNT('ALLL &lt;50B Database'!$AI$1:AI1788)+1,""))</f>
        <v/>
      </c>
    </row>
    <row r="1790" spans="1:35" x14ac:dyDescent="0.25">
      <c r="A1790" t="s">
        <v>786</v>
      </c>
      <c r="B1790">
        <v>214843</v>
      </c>
      <c r="C1790" s="5" t="s">
        <v>716</v>
      </c>
      <c r="D1790" s="5" t="s">
        <v>4390</v>
      </c>
      <c r="E1790" s="5" t="s">
        <v>4388</v>
      </c>
      <c r="F1790" s="2">
        <v>2813</v>
      </c>
      <c r="G1790" s="2">
        <v>370520</v>
      </c>
      <c r="H1790" s="2">
        <v>233749</v>
      </c>
      <c r="I1790" s="2">
        <v>18523</v>
      </c>
      <c r="J1790" s="2">
        <v>215226</v>
      </c>
      <c r="K1790" s="33">
        <v>1.3069982251215003E-2</v>
      </c>
      <c r="L1790" s="2">
        <v>2805</v>
      </c>
      <c r="M1790" s="2">
        <v>249287</v>
      </c>
      <c r="N1790" s="2">
        <v>176743</v>
      </c>
      <c r="O1790" s="33">
        <v>1.5870501236258296E-2</v>
      </c>
      <c r="P1790" s="2">
        <v>2777</v>
      </c>
      <c r="Q1790" s="2">
        <v>252997</v>
      </c>
      <c r="R1790" s="2">
        <v>173271</v>
      </c>
      <c r="S1790" s="35">
        <v>1.6026917372208852E-2</v>
      </c>
      <c r="T1790" t="s">
        <v>4388</v>
      </c>
      <c r="U1790" t="s">
        <v>4388</v>
      </c>
      <c r="V1790" s="5" t="s">
        <v>4390</v>
      </c>
      <c r="W1790" s="5">
        <v>0</v>
      </c>
      <c r="X1790" s="4">
        <v>-2.9569351209938494E-3</v>
      </c>
      <c r="Y1790" s="6">
        <v>36</v>
      </c>
      <c r="Z1790" s="4">
        <v>1.5641613595055587E-4</v>
      </c>
      <c r="AA1790" s="5">
        <v>2391</v>
      </c>
      <c r="AC1790" s="16" t="str">
        <f t="shared" si="162"/>
        <v/>
      </c>
      <c r="AD1790" s="16" t="str">
        <f t="shared" si="163"/>
        <v/>
      </c>
      <c r="AE1790" s="16" t="str">
        <f t="shared" si="164"/>
        <v/>
      </c>
      <c r="AF1790" s="16" t="str">
        <f t="shared" si="165"/>
        <v/>
      </c>
      <c r="AG1790" s="16">
        <f t="shared" si="166"/>
        <v>1.3069982251215003E-2</v>
      </c>
      <c r="AH1790" s="16" t="str">
        <f t="shared" si="167"/>
        <v/>
      </c>
      <c r="AI1790" s="17" t="str">
        <f>IF('Peer Comparison Tool'!$D$11="NR","",IF($C1790='Peer Comparison Tool'!$D$9,COUNT('ALLL &lt;50B Database'!$AI$1:AI1789)+1,""))</f>
        <v/>
      </c>
    </row>
    <row r="1791" spans="1:35" x14ac:dyDescent="0.25">
      <c r="A1791" t="s">
        <v>2539</v>
      </c>
      <c r="B1791">
        <v>573335</v>
      </c>
      <c r="C1791" s="5" t="s">
        <v>2519</v>
      </c>
      <c r="D1791" s="5" t="s">
        <v>4390</v>
      </c>
      <c r="E1791" s="5" t="s">
        <v>4388</v>
      </c>
      <c r="F1791" s="2">
        <v>4489</v>
      </c>
      <c r="G1791" s="2">
        <v>370387</v>
      </c>
      <c r="H1791" s="2">
        <v>195038</v>
      </c>
      <c r="I1791" s="2">
        <v>16835</v>
      </c>
      <c r="J1791" s="2">
        <v>178203</v>
      </c>
      <c r="K1791" s="33">
        <v>2.519037277711374E-2</v>
      </c>
      <c r="L1791" s="2">
        <v>4388</v>
      </c>
      <c r="M1791" s="2">
        <v>327551</v>
      </c>
      <c r="N1791" s="2">
        <v>184663</v>
      </c>
      <c r="O1791" s="33">
        <v>2.3762204664713561E-2</v>
      </c>
      <c r="P1791" s="2">
        <v>4478</v>
      </c>
      <c r="Q1791" s="2">
        <v>346078</v>
      </c>
      <c r="R1791" s="2">
        <v>182656</v>
      </c>
      <c r="S1791" s="35">
        <v>2.451603013314646E-2</v>
      </c>
      <c r="T1791" t="s">
        <v>4388</v>
      </c>
      <c r="U1791" t="s">
        <v>4388</v>
      </c>
      <c r="V1791" s="5" t="s">
        <v>4390</v>
      </c>
      <c r="W1791" s="5">
        <v>0</v>
      </c>
      <c r="X1791" s="4">
        <v>6.7434264396728019E-4</v>
      </c>
      <c r="Y1791" s="6">
        <v>11</v>
      </c>
      <c r="Z1791" s="4">
        <v>7.5382546843289974E-4</v>
      </c>
      <c r="AA1791" s="5">
        <v>251</v>
      </c>
      <c r="AC1791" s="16" t="str">
        <f t="shared" si="162"/>
        <v/>
      </c>
      <c r="AD1791" s="16" t="str">
        <f t="shared" si="163"/>
        <v/>
      </c>
      <c r="AE1791" s="16" t="str">
        <f t="shared" si="164"/>
        <v/>
      </c>
      <c r="AF1791" s="16" t="str">
        <f t="shared" si="165"/>
        <v/>
      </c>
      <c r="AG1791" s="16">
        <f t="shared" si="166"/>
        <v>2.519037277711374E-2</v>
      </c>
      <c r="AH1791" s="16" t="str">
        <f t="shared" si="167"/>
        <v/>
      </c>
      <c r="AI1791" s="17" t="str">
        <f>IF('Peer Comparison Tool'!$D$11="NR","",IF($C1791='Peer Comparison Tool'!$D$9,COUNT('ALLL &lt;50B Database'!$AI$1:AI1790)+1,""))</f>
        <v/>
      </c>
    </row>
    <row r="1792" spans="1:35" x14ac:dyDescent="0.25">
      <c r="A1792" t="s">
        <v>4219</v>
      </c>
      <c r="B1792">
        <v>835770</v>
      </c>
      <c r="C1792" s="5" t="s">
        <v>4163</v>
      </c>
      <c r="D1792" s="5" t="s">
        <v>4390</v>
      </c>
      <c r="E1792" s="5" t="s">
        <v>4388</v>
      </c>
      <c r="F1792" s="2">
        <v>2771</v>
      </c>
      <c r="G1792" s="2">
        <v>370212</v>
      </c>
      <c r="H1792" s="2">
        <v>204632</v>
      </c>
      <c r="I1792" s="2">
        <v>2491</v>
      </c>
      <c r="J1792" s="2">
        <v>202141</v>
      </c>
      <c r="K1792" s="33">
        <v>1.3708253150028941E-2</v>
      </c>
      <c r="L1792" s="2">
        <v>2743</v>
      </c>
      <c r="M1792" s="2">
        <v>340497</v>
      </c>
      <c r="N1792" s="2">
        <v>179186</v>
      </c>
      <c r="O1792" s="33">
        <v>1.5308115589387564E-2</v>
      </c>
      <c r="P1792" s="2">
        <v>2744</v>
      </c>
      <c r="Q1792" s="2">
        <v>361000</v>
      </c>
      <c r="R1792" s="2">
        <v>190026</v>
      </c>
      <c r="S1792" s="35">
        <v>1.4440129245471672E-2</v>
      </c>
      <c r="T1792" t="s">
        <v>4388</v>
      </c>
      <c r="U1792" t="s">
        <v>4388</v>
      </c>
      <c r="V1792" s="5" t="s">
        <v>4390</v>
      </c>
      <c r="W1792" s="5">
        <v>0</v>
      </c>
      <c r="X1792" s="4">
        <v>-7.318760954427312E-4</v>
      </c>
      <c r="Y1792" s="6">
        <v>27</v>
      </c>
      <c r="Z1792" s="4">
        <v>-8.679863439158917E-4</v>
      </c>
      <c r="AA1792" s="5">
        <v>2107</v>
      </c>
      <c r="AC1792" s="16" t="str">
        <f t="shared" si="162"/>
        <v/>
      </c>
      <c r="AD1792" s="16" t="str">
        <f t="shared" si="163"/>
        <v/>
      </c>
      <c r="AE1792" s="16" t="str">
        <f t="shared" si="164"/>
        <v/>
      </c>
      <c r="AF1792" s="16" t="str">
        <f t="shared" si="165"/>
        <v/>
      </c>
      <c r="AG1792" s="16">
        <f t="shared" si="166"/>
        <v>1.3708253150028941E-2</v>
      </c>
      <c r="AH1792" s="16" t="str">
        <f t="shared" si="167"/>
        <v/>
      </c>
      <c r="AI1792" s="17" t="str">
        <f>IF('Peer Comparison Tool'!$D$11="NR","",IF($C1792='Peer Comparison Tool'!$D$9,COUNT('ALLL &lt;50B Database'!$AI$1:AI1791)+1,""))</f>
        <v/>
      </c>
    </row>
    <row r="1793" spans="1:35" x14ac:dyDescent="0.25">
      <c r="A1793" t="s">
        <v>2738</v>
      </c>
      <c r="B1793">
        <v>397559</v>
      </c>
      <c r="C1793" s="5" t="s">
        <v>2711</v>
      </c>
      <c r="D1793" s="5" t="s">
        <v>4390</v>
      </c>
      <c r="E1793" s="5" t="s">
        <v>4388</v>
      </c>
      <c r="F1793" s="2">
        <v>3517</v>
      </c>
      <c r="G1793" s="2">
        <v>370126</v>
      </c>
      <c r="H1793" s="2">
        <v>316576</v>
      </c>
      <c r="I1793" s="2">
        <v>38551</v>
      </c>
      <c r="J1793" s="2">
        <v>278025</v>
      </c>
      <c r="K1793" s="33">
        <v>1.2649941552018703E-2</v>
      </c>
      <c r="L1793" s="2">
        <v>2966</v>
      </c>
      <c r="M1793" s="2">
        <v>297240</v>
      </c>
      <c r="N1793" s="2">
        <v>251799</v>
      </c>
      <c r="O1793" s="33">
        <v>1.1779236613330473E-2</v>
      </c>
      <c r="P1793" s="2">
        <v>3112</v>
      </c>
      <c r="Q1793" s="2">
        <v>309782</v>
      </c>
      <c r="R1793" s="2">
        <v>259698</v>
      </c>
      <c r="S1793" s="35">
        <v>1.1983149658449429E-2</v>
      </c>
      <c r="T1793" t="s">
        <v>4388</v>
      </c>
      <c r="U1793" t="s">
        <v>4388</v>
      </c>
      <c r="V1793" s="5" t="s">
        <v>4390</v>
      </c>
      <c r="W1793" s="5">
        <v>0</v>
      </c>
      <c r="X1793" s="4">
        <v>6.6679189356927404E-4</v>
      </c>
      <c r="Y1793" s="6">
        <v>405</v>
      </c>
      <c r="Z1793" s="4">
        <v>2.0391304511895546E-4</v>
      </c>
      <c r="AA1793" s="5">
        <v>2613</v>
      </c>
      <c r="AC1793" s="16" t="str">
        <f t="shared" si="162"/>
        <v/>
      </c>
      <c r="AD1793" s="16" t="str">
        <f t="shared" si="163"/>
        <v/>
      </c>
      <c r="AE1793" s="16" t="str">
        <f t="shared" si="164"/>
        <v/>
      </c>
      <c r="AF1793" s="16" t="str">
        <f t="shared" si="165"/>
        <v/>
      </c>
      <c r="AG1793" s="16">
        <f t="shared" si="166"/>
        <v>1.2649941552018703E-2</v>
      </c>
      <c r="AH1793" s="16" t="str">
        <f t="shared" si="167"/>
        <v/>
      </c>
      <c r="AI1793" s="17" t="str">
        <f>IF('Peer Comparison Tool'!$D$11="NR","",IF($C1793='Peer Comparison Tool'!$D$9,COUNT('ALLL &lt;50B Database'!$AI$1:AI1792)+1,""))</f>
        <v/>
      </c>
    </row>
    <row r="1794" spans="1:35" x14ac:dyDescent="0.25">
      <c r="A1794" t="s">
        <v>1878</v>
      </c>
      <c r="B1794">
        <v>822275</v>
      </c>
      <c r="C1794" s="5" t="s">
        <v>1795</v>
      </c>
      <c r="D1794" s="5" t="s">
        <v>4390</v>
      </c>
      <c r="E1794" s="5" t="s">
        <v>4388</v>
      </c>
      <c r="F1794" s="2">
        <v>3094</v>
      </c>
      <c r="G1794" s="2">
        <v>369287</v>
      </c>
      <c r="H1794" s="2">
        <v>284200</v>
      </c>
      <c r="I1794" s="2">
        <v>0</v>
      </c>
      <c r="J1794" s="2">
        <v>284200</v>
      </c>
      <c r="K1794" s="33">
        <v>1.0886699507389163E-2</v>
      </c>
      <c r="L1794" s="2">
        <v>3097</v>
      </c>
      <c r="M1794" s="2">
        <v>368768</v>
      </c>
      <c r="N1794" s="2">
        <v>312271</v>
      </c>
      <c r="O1794" s="33">
        <v>9.917667666866279E-3</v>
      </c>
      <c r="P1794" s="2">
        <v>3096</v>
      </c>
      <c r="Q1794" s="2">
        <v>370388</v>
      </c>
      <c r="R1794" s="2">
        <v>305865</v>
      </c>
      <c r="S1794" s="35">
        <v>1.012211269677799E-2</v>
      </c>
      <c r="T1794" t="s">
        <v>4388</v>
      </c>
      <c r="U1794" t="s">
        <v>4388</v>
      </c>
      <c r="V1794" s="5" t="s">
        <v>4390</v>
      </c>
      <c r="W1794" s="5">
        <v>0</v>
      </c>
      <c r="X1794" s="4">
        <v>7.6458681061117306E-4</v>
      </c>
      <c r="Y1794" s="6">
        <v>-2</v>
      </c>
      <c r="Z1794" s="4">
        <v>2.0444502991171128E-4</v>
      </c>
      <c r="AA1794" s="5">
        <v>3428</v>
      </c>
      <c r="AC1794" s="16" t="str">
        <f t="shared" si="162"/>
        <v/>
      </c>
      <c r="AD1794" s="16" t="str">
        <f t="shared" si="163"/>
        <v/>
      </c>
      <c r="AE1794" s="16" t="str">
        <f t="shared" si="164"/>
        <v/>
      </c>
      <c r="AF1794" s="16" t="str">
        <f t="shared" si="165"/>
        <v/>
      </c>
      <c r="AG1794" s="16">
        <f t="shared" si="166"/>
        <v>1.0886699507389163E-2</v>
      </c>
      <c r="AH1794" s="16" t="str">
        <f t="shared" si="167"/>
        <v/>
      </c>
      <c r="AI1794" s="17" t="str">
        <f>IF('Peer Comparison Tool'!$D$11="NR","",IF($C1794='Peer Comparison Tool'!$D$9,COUNT('ALLL &lt;50B Database'!$AI$1:AI1793)+1,""))</f>
        <v/>
      </c>
    </row>
    <row r="1795" spans="1:35" x14ac:dyDescent="0.25">
      <c r="A1795" t="s">
        <v>1880</v>
      </c>
      <c r="B1795">
        <v>271275</v>
      </c>
      <c r="C1795" s="5" t="s">
        <v>1795</v>
      </c>
      <c r="D1795" s="5" t="s">
        <v>4387</v>
      </c>
      <c r="E1795" s="5" t="s">
        <v>4388</v>
      </c>
      <c r="F1795" s="2">
        <v>2797</v>
      </c>
      <c r="G1795" s="2">
        <v>369071</v>
      </c>
      <c r="H1795" s="2">
        <v>274365</v>
      </c>
      <c r="I1795" s="2">
        <v>16979</v>
      </c>
      <c r="J1795" s="2">
        <v>257386</v>
      </c>
      <c r="K1795" s="33">
        <v>1.0866946920189909E-2</v>
      </c>
      <c r="L1795" s="2">
        <v>2409</v>
      </c>
      <c r="M1795" s="2">
        <v>342822</v>
      </c>
      <c r="N1795" s="2">
        <v>265235</v>
      </c>
      <c r="O1795" s="33">
        <v>9.0825117348766193E-3</v>
      </c>
      <c r="P1795" s="2">
        <v>2589</v>
      </c>
      <c r="Q1795" s="2">
        <v>351681</v>
      </c>
      <c r="R1795" s="2">
        <v>266477</v>
      </c>
      <c r="S1795" s="35">
        <v>9.7156602633623173E-3</v>
      </c>
      <c r="T1795" t="s">
        <v>4388</v>
      </c>
      <c r="U1795" t="s">
        <v>4388</v>
      </c>
      <c r="V1795" s="5" t="s">
        <v>4387</v>
      </c>
      <c r="W1795" s="5">
        <v>0</v>
      </c>
      <c r="X1795" s="4">
        <v>1.1512866568275919E-3</v>
      </c>
      <c r="Y1795" s="6">
        <v>208</v>
      </c>
      <c r="Z1795" s="4">
        <v>6.3314852848569796E-4</v>
      </c>
      <c r="AA1795" s="5">
        <v>3435</v>
      </c>
      <c r="AC1795" s="16" t="str">
        <f t="shared" ref="AC1795:AC1858" si="168">IF(AND($G1795&gt;=10000000,$G1795&lt;50000000),$K1795,"")</f>
        <v/>
      </c>
      <c r="AD1795" s="16" t="str">
        <f t="shared" ref="AD1795:AD1858" si="169">IF(AND($G1795&gt;=5000000,$G1795&lt;9999999),$K1795,"")</f>
        <v/>
      </c>
      <c r="AE1795" s="16" t="str">
        <f t="shared" ref="AE1795:AE1858" si="170">IF(AND($G1795&gt;=1000000,$G1795&lt;4999999),$K1795,"")</f>
        <v/>
      </c>
      <c r="AF1795" s="16" t="str">
        <f t="shared" ref="AF1795:AF1858" si="171">IF(AND($G1795&gt;=500000,$G1795&lt;999999),$K1795,"")</f>
        <v/>
      </c>
      <c r="AG1795" s="16">
        <f t="shared" ref="AG1795:AG1858" si="172">IF(AND($G1795&gt;=100000,$G1795&lt;499999),$K1795,"")</f>
        <v>1.0866946920189909E-2</v>
      </c>
      <c r="AH1795" s="16" t="str">
        <f t="shared" ref="AH1795:AH1858" si="173">IF(AND($G1795&gt;=0,$G1795&lt;99999),$K1795,"")</f>
        <v/>
      </c>
      <c r="AI1795" s="17" t="str">
        <f>IF('Peer Comparison Tool'!$D$11="NR","",IF($C1795='Peer Comparison Tool'!$D$9,COUNT('ALLL &lt;50B Database'!$AI$1:AI1794)+1,""))</f>
        <v/>
      </c>
    </row>
    <row r="1796" spans="1:35" x14ac:dyDescent="0.25">
      <c r="A1796" t="s">
        <v>2080</v>
      </c>
      <c r="B1796">
        <v>188056</v>
      </c>
      <c r="C1796" s="5" t="s">
        <v>2041</v>
      </c>
      <c r="D1796" s="5" t="s">
        <v>4390</v>
      </c>
      <c r="E1796" s="5" t="s">
        <v>4388</v>
      </c>
      <c r="F1796" s="2">
        <v>2409</v>
      </c>
      <c r="G1796" s="2">
        <v>369006</v>
      </c>
      <c r="H1796" s="2">
        <v>153108</v>
      </c>
      <c r="I1796" s="2">
        <v>10094</v>
      </c>
      <c r="J1796" s="2">
        <v>143014</v>
      </c>
      <c r="K1796" s="33">
        <v>1.6844504733802286E-2</v>
      </c>
      <c r="L1796" s="2">
        <v>2394</v>
      </c>
      <c r="M1796" s="2">
        <v>365463</v>
      </c>
      <c r="N1796" s="2">
        <v>145044</v>
      </c>
      <c r="O1796" s="33">
        <v>1.6505336311739886E-2</v>
      </c>
      <c r="P1796" s="2">
        <v>2405</v>
      </c>
      <c r="Q1796" s="2">
        <v>340344</v>
      </c>
      <c r="R1796" s="2">
        <v>144727</v>
      </c>
      <c r="S1796" s="35">
        <v>1.6617493625930201E-2</v>
      </c>
      <c r="T1796" t="s">
        <v>4388</v>
      </c>
      <c r="U1796" t="s">
        <v>4388</v>
      </c>
      <c r="V1796" s="5" t="s">
        <v>4390</v>
      </c>
      <c r="W1796" s="5">
        <v>0</v>
      </c>
      <c r="X1796" s="4">
        <v>2.2701110787208545E-4</v>
      </c>
      <c r="Y1796" s="6">
        <v>4</v>
      </c>
      <c r="Z1796" s="4">
        <v>1.1215731419031427E-4</v>
      </c>
      <c r="AA1796" s="5">
        <v>1076</v>
      </c>
      <c r="AC1796" s="16" t="str">
        <f t="shared" si="168"/>
        <v/>
      </c>
      <c r="AD1796" s="16" t="str">
        <f t="shared" si="169"/>
        <v/>
      </c>
      <c r="AE1796" s="16" t="str">
        <f t="shared" si="170"/>
        <v/>
      </c>
      <c r="AF1796" s="16" t="str">
        <f t="shared" si="171"/>
        <v/>
      </c>
      <c r="AG1796" s="16">
        <f t="shared" si="172"/>
        <v>1.6844504733802286E-2</v>
      </c>
      <c r="AH1796" s="16" t="str">
        <f t="shared" si="173"/>
        <v/>
      </c>
      <c r="AI1796" s="17" t="str">
        <f>IF('Peer Comparison Tool'!$D$11="NR","",IF($C1796='Peer Comparison Tool'!$D$9,COUNT('ALLL &lt;50B Database'!$AI$1:AI1795)+1,""))</f>
        <v/>
      </c>
    </row>
    <row r="1797" spans="1:35" x14ac:dyDescent="0.25">
      <c r="A1797" t="s">
        <v>3573</v>
      </c>
      <c r="B1797">
        <v>3636428</v>
      </c>
      <c r="C1797" s="5" t="s">
        <v>3557</v>
      </c>
      <c r="D1797" s="5" t="s">
        <v>4390</v>
      </c>
      <c r="E1797" s="5" t="s">
        <v>4388</v>
      </c>
      <c r="F1797" s="2">
        <v>3752</v>
      </c>
      <c r="G1797" s="2">
        <v>368917</v>
      </c>
      <c r="H1797" s="2">
        <v>284836</v>
      </c>
      <c r="I1797" s="2">
        <v>28261</v>
      </c>
      <c r="J1797" s="2">
        <v>256575</v>
      </c>
      <c r="K1797" s="33">
        <v>1.4623404462632758E-2</v>
      </c>
      <c r="L1797" s="2">
        <v>3448</v>
      </c>
      <c r="M1797" s="2">
        <v>299697</v>
      </c>
      <c r="N1797" s="2">
        <v>247016</v>
      </c>
      <c r="O1797" s="33">
        <v>1.395860996858503E-2</v>
      </c>
      <c r="P1797" s="2">
        <v>3453</v>
      </c>
      <c r="Q1797" s="2">
        <v>306028</v>
      </c>
      <c r="R1797" s="2">
        <v>259283</v>
      </c>
      <c r="S1797" s="35">
        <v>1.3317494783691951E-2</v>
      </c>
      <c r="T1797" t="s">
        <v>4388</v>
      </c>
      <c r="U1797" t="s">
        <v>4388</v>
      </c>
      <c r="V1797" s="5" t="s">
        <v>4390</v>
      </c>
      <c r="W1797" s="5">
        <v>0</v>
      </c>
      <c r="X1797" s="4">
        <v>1.3059096789408073E-3</v>
      </c>
      <c r="Y1797" s="6">
        <v>299</v>
      </c>
      <c r="Z1797" s="4">
        <v>-6.4111518489307941E-4</v>
      </c>
      <c r="AA1797" s="5">
        <v>1732</v>
      </c>
      <c r="AC1797" s="16" t="str">
        <f t="shared" si="168"/>
        <v/>
      </c>
      <c r="AD1797" s="16" t="str">
        <f t="shared" si="169"/>
        <v/>
      </c>
      <c r="AE1797" s="16" t="str">
        <f t="shared" si="170"/>
        <v/>
      </c>
      <c r="AF1797" s="16" t="str">
        <f t="shared" si="171"/>
        <v/>
      </c>
      <c r="AG1797" s="16">
        <f t="shared" si="172"/>
        <v>1.4623404462632758E-2</v>
      </c>
      <c r="AH1797" s="16" t="str">
        <f t="shared" si="173"/>
        <v/>
      </c>
      <c r="AI1797" s="17" t="str">
        <f>IF('Peer Comparison Tool'!$D$11="NR","",IF($C1797='Peer Comparison Tool'!$D$9,COUNT('ALLL &lt;50B Database'!$AI$1:AI1796)+1,""))</f>
        <v/>
      </c>
    </row>
    <row r="1798" spans="1:35" x14ac:dyDescent="0.25">
      <c r="A1798" t="s">
        <v>1031</v>
      </c>
      <c r="B1798">
        <v>2855978</v>
      </c>
      <c r="C1798" s="5" t="s">
        <v>926</v>
      </c>
      <c r="D1798" s="5" t="s">
        <v>4390</v>
      </c>
      <c r="E1798" s="5" t="s">
        <v>4388</v>
      </c>
      <c r="F1798" s="2">
        <v>4000</v>
      </c>
      <c r="G1798" s="2">
        <v>368787</v>
      </c>
      <c r="H1798" s="2">
        <v>284629</v>
      </c>
      <c r="I1798" s="2">
        <v>34337</v>
      </c>
      <c r="J1798" s="2">
        <v>250292</v>
      </c>
      <c r="K1798" s="33">
        <v>1.5981333802119125E-2</v>
      </c>
      <c r="L1798" s="2">
        <v>3872</v>
      </c>
      <c r="M1798" s="2">
        <v>355934</v>
      </c>
      <c r="N1798" s="2">
        <v>262662</v>
      </c>
      <c r="O1798" s="33">
        <v>1.4741378653935476E-2</v>
      </c>
      <c r="P1798" s="2">
        <v>3925</v>
      </c>
      <c r="Q1798" s="2">
        <v>346834</v>
      </c>
      <c r="R1798" s="2">
        <v>258139</v>
      </c>
      <c r="S1798" s="35">
        <v>1.5204986460782756E-2</v>
      </c>
      <c r="T1798" t="s">
        <v>4388</v>
      </c>
      <c r="U1798" t="s">
        <v>4388</v>
      </c>
      <c r="V1798" s="5" t="s">
        <v>4390</v>
      </c>
      <c r="W1798" s="5">
        <v>0</v>
      </c>
      <c r="X1798" s="4">
        <v>7.7634734133636904E-4</v>
      </c>
      <c r="Y1798" s="6">
        <v>75</v>
      </c>
      <c r="Z1798" s="4">
        <v>4.6360780684727952E-4</v>
      </c>
      <c r="AA1798" s="5">
        <v>1281</v>
      </c>
      <c r="AC1798" s="16" t="str">
        <f t="shared" si="168"/>
        <v/>
      </c>
      <c r="AD1798" s="16" t="str">
        <f t="shared" si="169"/>
        <v/>
      </c>
      <c r="AE1798" s="16" t="str">
        <f t="shared" si="170"/>
        <v/>
      </c>
      <c r="AF1798" s="16" t="str">
        <f t="shared" si="171"/>
        <v/>
      </c>
      <c r="AG1798" s="16">
        <f t="shared" si="172"/>
        <v>1.5981333802119125E-2</v>
      </c>
      <c r="AH1798" s="16" t="str">
        <f t="shared" si="173"/>
        <v/>
      </c>
      <c r="AI1798" s="17" t="str">
        <f>IF('Peer Comparison Tool'!$D$11="NR","",IF($C1798='Peer Comparison Tool'!$D$9,COUNT('ALLL &lt;50B Database'!$AI$1:AI1797)+1,""))</f>
        <v/>
      </c>
    </row>
    <row r="1799" spans="1:35" x14ac:dyDescent="0.25">
      <c r="A1799" t="s">
        <v>1734</v>
      </c>
      <c r="B1799">
        <v>653134</v>
      </c>
      <c r="C1799" s="5" t="s">
        <v>1695</v>
      </c>
      <c r="D1799" s="5" t="s">
        <v>4390</v>
      </c>
      <c r="E1799" s="5" t="s">
        <v>4388</v>
      </c>
      <c r="F1799" s="2">
        <v>3241</v>
      </c>
      <c r="G1799" s="2">
        <v>368409</v>
      </c>
      <c r="H1799" s="2">
        <v>234173</v>
      </c>
      <c r="I1799" s="2">
        <v>15302</v>
      </c>
      <c r="J1799" s="2">
        <v>218871</v>
      </c>
      <c r="K1799" s="33">
        <v>1.4807809166129822E-2</v>
      </c>
      <c r="L1799" s="2">
        <v>3263</v>
      </c>
      <c r="M1799" s="2">
        <v>334893</v>
      </c>
      <c r="N1799" s="2">
        <v>247162</v>
      </c>
      <c r="O1799" s="33">
        <v>1.3201867601006627E-2</v>
      </c>
      <c r="P1799" s="2">
        <v>3244</v>
      </c>
      <c r="Q1799" s="2">
        <v>334879</v>
      </c>
      <c r="R1799" s="2">
        <v>239132</v>
      </c>
      <c r="S1799" s="35">
        <v>1.3565729387953097E-2</v>
      </c>
      <c r="T1799" t="s">
        <v>4388</v>
      </c>
      <c r="U1799" t="s">
        <v>4388</v>
      </c>
      <c r="V1799" s="5" t="s">
        <v>4390</v>
      </c>
      <c r="W1799" s="5">
        <v>0</v>
      </c>
      <c r="X1799" s="4">
        <v>1.2420797781767245E-3</v>
      </c>
      <c r="Y1799" s="6">
        <v>-3</v>
      </c>
      <c r="Z1799" s="4">
        <v>3.6386178694646984E-4</v>
      </c>
      <c r="AA1799" s="5">
        <v>1665</v>
      </c>
      <c r="AC1799" s="16" t="str">
        <f t="shared" si="168"/>
        <v/>
      </c>
      <c r="AD1799" s="16" t="str">
        <f t="shared" si="169"/>
        <v/>
      </c>
      <c r="AE1799" s="16" t="str">
        <f t="shared" si="170"/>
        <v/>
      </c>
      <c r="AF1799" s="16" t="str">
        <f t="shared" si="171"/>
        <v/>
      </c>
      <c r="AG1799" s="16">
        <f t="shared" si="172"/>
        <v>1.4807809166129822E-2</v>
      </c>
      <c r="AH1799" s="16" t="str">
        <f t="shared" si="173"/>
        <v/>
      </c>
      <c r="AI1799" s="17" t="str">
        <f>IF('Peer Comparison Tool'!$D$11="NR","",IF($C1799='Peer Comparison Tool'!$D$9,COUNT('ALLL &lt;50B Database'!$AI$1:AI1798)+1,""))</f>
        <v/>
      </c>
    </row>
    <row r="1800" spans="1:35" x14ac:dyDescent="0.25">
      <c r="A1800" t="s">
        <v>3109</v>
      </c>
      <c r="B1800">
        <v>58225</v>
      </c>
      <c r="C1800" s="5" t="s">
        <v>3064</v>
      </c>
      <c r="D1800" s="5" t="s">
        <v>4390</v>
      </c>
      <c r="E1800" s="5" t="s">
        <v>4388</v>
      </c>
      <c r="F1800" s="2">
        <v>2710</v>
      </c>
      <c r="G1800" s="2">
        <v>368230</v>
      </c>
      <c r="H1800" s="2">
        <v>261792</v>
      </c>
      <c r="I1800" s="2">
        <v>22020</v>
      </c>
      <c r="J1800" s="2">
        <v>239772</v>
      </c>
      <c r="K1800" s="33">
        <v>1.1302403950419565E-2</v>
      </c>
      <c r="L1800" s="2">
        <v>2584</v>
      </c>
      <c r="M1800" s="2">
        <v>334511</v>
      </c>
      <c r="N1800" s="2">
        <v>254118</v>
      </c>
      <c r="O1800" s="33">
        <v>1.0168504395595747E-2</v>
      </c>
      <c r="P1800" s="2">
        <v>2605</v>
      </c>
      <c r="Q1800" s="2">
        <v>337575</v>
      </c>
      <c r="R1800" s="2">
        <v>251198</v>
      </c>
      <c r="S1800" s="35">
        <v>1.0370305496062866E-2</v>
      </c>
      <c r="T1800" t="s">
        <v>4388</v>
      </c>
      <c r="U1800" t="s">
        <v>4388</v>
      </c>
      <c r="V1800" s="5" t="s">
        <v>4390</v>
      </c>
      <c r="W1800" s="5">
        <v>0</v>
      </c>
      <c r="X1800" s="4">
        <v>9.3209845435669909E-4</v>
      </c>
      <c r="Y1800" s="6">
        <v>105</v>
      </c>
      <c r="Z1800" s="4">
        <v>2.0180110046711872E-4</v>
      </c>
      <c r="AA1800" s="5">
        <v>3248</v>
      </c>
      <c r="AC1800" s="16" t="str">
        <f t="shared" si="168"/>
        <v/>
      </c>
      <c r="AD1800" s="16" t="str">
        <f t="shared" si="169"/>
        <v/>
      </c>
      <c r="AE1800" s="16" t="str">
        <f t="shared" si="170"/>
        <v/>
      </c>
      <c r="AF1800" s="16" t="str">
        <f t="shared" si="171"/>
        <v/>
      </c>
      <c r="AG1800" s="16">
        <f t="shared" si="172"/>
        <v>1.1302403950419565E-2</v>
      </c>
      <c r="AH1800" s="16" t="str">
        <f t="shared" si="173"/>
        <v/>
      </c>
      <c r="AI1800" s="17" t="str">
        <f>IF('Peer Comparison Tool'!$D$11="NR","",IF($C1800='Peer Comparison Tool'!$D$9,COUNT('ALLL &lt;50B Database'!$AI$1:AI1799)+1,""))</f>
        <v/>
      </c>
    </row>
    <row r="1801" spans="1:35" x14ac:dyDescent="0.25">
      <c r="A1801" t="s">
        <v>2746</v>
      </c>
      <c r="B1801">
        <v>222754</v>
      </c>
      <c r="C1801" s="5" t="s">
        <v>2711</v>
      </c>
      <c r="D1801" s="5" t="s">
        <v>4387</v>
      </c>
      <c r="E1801" s="5" t="s">
        <v>4388</v>
      </c>
      <c r="F1801" s="2">
        <v>4671</v>
      </c>
      <c r="G1801" s="2">
        <v>368190</v>
      </c>
      <c r="H1801" s="2">
        <v>254422</v>
      </c>
      <c r="I1801" s="2">
        <v>39391</v>
      </c>
      <c r="J1801" s="2">
        <v>215031</v>
      </c>
      <c r="K1801" s="33">
        <v>2.1722449321260655E-2</v>
      </c>
      <c r="L1801" s="2">
        <v>4645</v>
      </c>
      <c r="M1801" s="2">
        <v>270134</v>
      </c>
      <c r="N1801" s="2">
        <v>223288</v>
      </c>
      <c r="O1801" s="33">
        <v>2.0802730106409661E-2</v>
      </c>
      <c r="P1801" s="2">
        <v>4622</v>
      </c>
      <c r="Q1801" s="2">
        <v>289246</v>
      </c>
      <c r="R1801" s="2">
        <v>214642</v>
      </c>
      <c r="S1801" s="35">
        <v>2.1533530250370383E-2</v>
      </c>
      <c r="T1801" t="s">
        <v>4388</v>
      </c>
      <c r="U1801" t="s">
        <v>4388</v>
      </c>
      <c r="V1801" s="5" t="s">
        <v>4387</v>
      </c>
      <c r="W1801" s="5">
        <v>0</v>
      </c>
      <c r="X1801" s="4">
        <v>1.8891907089027202E-4</v>
      </c>
      <c r="Y1801" s="6">
        <v>49</v>
      </c>
      <c r="Z1801" s="4">
        <v>7.3080014396072202E-4</v>
      </c>
      <c r="AA1801" s="5">
        <v>411</v>
      </c>
      <c r="AC1801" s="16" t="str">
        <f t="shared" si="168"/>
        <v/>
      </c>
      <c r="AD1801" s="16" t="str">
        <f t="shared" si="169"/>
        <v/>
      </c>
      <c r="AE1801" s="16" t="str">
        <f t="shared" si="170"/>
        <v/>
      </c>
      <c r="AF1801" s="16" t="str">
        <f t="shared" si="171"/>
        <v/>
      </c>
      <c r="AG1801" s="16">
        <f t="shared" si="172"/>
        <v>2.1722449321260655E-2</v>
      </c>
      <c r="AH1801" s="16" t="str">
        <f t="shared" si="173"/>
        <v/>
      </c>
      <c r="AI1801" s="17" t="str">
        <f>IF('Peer Comparison Tool'!$D$11="NR","",IF($C1801='Peer Comparison Tool'!$D$9,COUNT('ALLL &lt;50B Database'!$AI$1:AI1800)+1,""))</f>
        <v/>
      </c>
    </row>
    <row r="1802" spans="1:35" x14ac:dyDescent="0.25">
      <c r="A1802" t="s">
        <v>4092</v>
      </c>
      <c r="B1802">
        <v>31826</v>
      </c>
      <c r="C1802" s="5" t="s">
        <v>4058</v>
      </c>
      <c r="D1802" s="5" t="s">
        <v>4387</v>
      </c>
      <c r="E1802" s="5" t="s">
        <v>4388</v>
      </c>
      <c r="F1802" s="2">
        <v>2916</v>
      </c>
      <c r="G1802" s="2">
        <v>367873</v>
      </c>
      <c r="H1802" s="2">
        <v>247529</v>
      </c>
      <c r="I1802" s="2">
        <v>25276</v>
      </c>
      <c r="J1802" s="2">
        <v>222253</v>
      </c>
      <c r="K1802" s="33">
        <v>1.3120182854674627E-2</v>
      </c>
      <c r="L1802" s="2">
        <v>2899</v>
      </c>
      <c r="M1802" s="2">
        <v>303286</v>
      </c>
      <c r="N1802" s="2">
        <v>217467</v>
      </c>
      <c r="O1802" s="33">
        <v>1.333075822998432E-2</v>
      </c>
      <c r="P1802" s="2">
        <v>2968</v>
      </c>
      <c r="Q1802" s="2">
        <v>324168</v>
      </c>
      <c r="R1802" s="2">
        <v>225208</v>
      </c>
      <c r="S1802" s="35">
        <v>1.3178927924407658E-2</v>
      </c>
      <c r="T1802" t="s">
        <v>4388</v>
      </c>
      <c r="U1802" t="s">
        <v>4388</v>
      </c>
      <c r="V1802" s="5" t="s">
        <v>4387</v>
      </c>
      <c r="W1802" s="5">
        <v>0</v>
      </c>
      <c r="X1802" s="4">
        <v>-5.8745069733030786E-5</v>
      </c>
      <c r="Y1802" s="6">
        <v>-52</v>
      </c>
      <c r="Z1802" s="4">
        <v>-1.5183030557666156E-4</v>
      </c>
      <c r="AA1802" s="5">
        <v>2365</v>
      </c>
      <c r="AC1802" s="16" t="str">
        <f t="shared" si="168"/>
        <v/>
      </c>
      <c r="AD1802" s="16" t="str">
        <f t="shared" si="169"/>
        <v/>
      </c>
      <c r="AE1802" s="16" t="str">
        <f t="shared" si="170"/>
        <v/>
      </c>
      <c r="AF1802" s="16" t="str">
        <f t="shared" si="171"/>
        <v/>
      </c>
      <c r="AG1802" s="16">
        <f t="shared" si="172"/>
        <v>1.3120182854674627E-2</v>
      </c>
      <c r="AH1802" s="16" t="str">
        <f t="shared" si="173"/>
        <v/>
      </c>
      <c r="AI1802" s="17" t="str">
        <f>IF('Peer Comparison Tool'!$D$11="NR","",IF($C1802='Peer Comparison Tool'!$D$9,COUNT('ALLL &lt;50B Database'!$AI$1:AI1801)+1,""))</f>
        <v/>
      </c>
    </row>
    <row r="1803" spans="1:35" x14ac:dyDescent="0.25">
      <c r="A1803" t="s">
        <v>3844</v>
      </c>
      <c r="B1803">
        <v>522753</v>
      </c>
      <c r="C1803" s="5" t="s">
        <v>3704</v>
      </c>
      <c r="D1803" s="5" t="s">
        <v>4390</v>
      </c>
      <c r="E1803" s="5" t="s">
        <v>4388</v>
      </c>
      <c r="F1803" s="2">
        <v>2142</v>
      </c>
      <c r="G1803" s="2">
        <v>367842</v>
      </c>
      <c r="H1803" s="2">
        <v>136751</v>
      </c>
      <c r="I1803" s="2">
        <v>11385</v>
      </c>
      <c r="J1803" s="2">
        <v>125366</v>
      </c>
      <c r="K1803" s="33">
        <v>1.7085972273184116E-2</v>
      </c>
      <c r="L1803" s="2">
        <v>1973</v>
      </c>
      <c r="M1803" s="2">
        <v>325163</v>
      </c>
      <c r="N1803" s="2">
        <v>135668</v>
      </c>
      <c r="O1803" s="33">
        <v>1.4542854615679453E-2</v>
      </c>
      <c r="P1803" s="2">
        <v>2074</v>
      </c>
      <c r="Q1803" s="2">
        <v>324872</v>
      </c>
      <c r="R1803" s="2">
        <v>133997</v>
      </c>
      <c r="S1803" s="35">
        <v>1.5477958461756607E-2</v>
      </c>
      <c r="T1803" t="s">
        <v>4388</v>
      </c>
      <c r="U1803" t="s">
        <v>4388</v>
      </c>
      <c r="V1803" s="5" t="s">
        <v>4390</v>
      </c>
      <c r="W1803" s="5">
        <v>0</v>
      </c>
      <c r="X1803" s="4">
        <v>1.6080138114275087E-3</v>
      </c>
      <c r="Y1803" s="6">
        <v>68</v>
      </c>
      <c r="Z1803" s="4">
        <v>9.3510384607715415E-4</v>
      </c>
      <c r="AA1803" s="5">
        <v>1022</v>
      </c>
      <c r="AC1803" s="16" t="str">
        <f t="shared" si="168"/>
        <v/>
      </c>
      <c r="AD1803" s="16" t="str">
        <f t="shared" si="169"/>
        <v/>
      </c>
      <c r="AE1803" s="16" t="str">
        <f t="shared" si="170"/>
        <v/>
      </c>
      <c r="AF1803" s="16" t="str">
        <f t="shared" si="171"/>
        <v/>
      </c>
      <c r="AG1803" s="16">
        <f t="shared" si="172"/>
        <v>1.7085972273184116E-2</v>
      </c>
      <c r="AH1803" s="16" t="str">
        <f t="shared" si="173"/>
        <v/>
      </c>
      <c r="AI1803" s="17" t="str">
        <f>IF('Peer Comparison Tool'!$D$11="NR","",IF($C1803='Peer Comparison Tool'!$D$9,COUNT('ALLL &lt;50B Database'!$AI$1:AI1802)+1,""))</f>
        <v/>
      </c>
    </row>
    <row r="1804" spans="1:35" x14ac:dyDescent="0.25">
      <c r="A1804" t="s">
        <v>2082</v>
      </c>
      <c r="B1804">
        <v>836852</v>
      </c>
      <c r="C1804" s="5" t="s">
        <v>2041</v>
      </c>
      <c r="D1804" s="5" t="s">
        <v>4390</v>
      </c>
      <c r="E1804" s="5" t="s">
        <v>4388</v>
      </c>
      <c r="F1804" s="2">
        <v>3332</v>
      </c>
      <c r="G1804" s="2">
        <v>367431</v>
      </c>
      <c r="H1804" s="2">
        <v>229152</v>
      </c>
      <c r="I1804" s="2">
        <v>18790</v>
      </c>
      <c r="J1804" s="2">
        <v>210362</v>
      </c>
      <c r="K1804" s="33">
        <v>1.5839362622526883E-2</v>
      </c>
      <c r="L1804" s="2">
        <v>2385</v>
      </c>
      <c r="M1804" s="2">
        <v>325074</v>
      </c>
      <c r="N1804" s="2">
        <v>229312</v>
      </c>
      <c r="O1804" s="33">
        <v>1.040067680714485E-2</v>
      </c>
      <c r="P1804" s="2">
        <v>2390</v>
      </c>
      <c r="Q1804" s="2">
        <v>333349</v>
      </c>
      <c r="R1804" s="2">
        <v>231745</v>
      </c>
      <c r="S1804" s="35">
        <v>1.0313059612936633E-2</v>
      </c>
      <c r="T1804" t="s">
        <v>4388</v>
      </c>
      <c r="U1804" t="s">
        <v>4388</v>
      </c>
      <c r="V1804" s="5" t="s">
        <v>4390</v>
      </c>
      <c r="W1804" s="5">
        <v>0</v>
      </c>
      <c r="X1804" s="4">
        <v>5.5263030095902502E-3</v>
      </c>
      <c r="Y1804" s="6">
        <v>942</v>
      </c>
      <c r="Z1804" s="4">
        <v>-8.761719420821712E-5</v>
      </c>
      <c r="AA1804" s="5">
        <v>1322</v>
      </c>
      <c r="AC1804" s="16" t="str">
        <f t="shared" si="168"/>
        <v/>
      </c>
      <c r="AD1804" s="16" t="str">
        <f t="shared" si="169"/>
        <v/>
      </c>
      <c r="AE1804" s="16" t="str">
        <f t="shared" si="170"/>
        <v/>
      </c>
      <c r="AF1804" s="16" t="str">
        <f t="shared" si="171"/>
        <v/>
      </c>
      <c r="AG1804" s="16">
        <f t="shared" si="172"/>
        <v>1.5839362622526883E-2</v>
      </c>
      <c r="AH1804" s="16" t="str">
        <f t="shared" si="173"/>
        <v/>
      </c>
      <c r="AI1804" s="17" t="str">
        <f>IF('Peer Comparison Tool'!$D$11="NR","",IF($C1804='Peer Comparison Tool'!$D$9,COUNT('ALLL &lt;50B Database'!$AI$1:AI1803)+1,""))</f>
        <v/>
      </c>
    </row>
    <row r="1805" spans="1:35" x14ac:dyDescent="0.25">
      <c r="A1805" t="s">
        <v>1615</v>
      </c>
      <c r="B1805">
        <v>261146</v>
      </c>
      <c r="C1805" s="5" t="s">
        <v>1578</v>
      </c>
      <c r="D1805" s="5" t="s">
        <v>4387</v>
      </c>
      <c r="E1805" s="5" t="s">
        <v>4388</v>
      </c>
      <c r="F1805" s="2">
        <v>2305</v>
      </c>
      <c r="G1805" s="2">
        <v>367395</v>
      </c>
      <c r="H1805" s="2">
        <v>173446</v>
      </c>
      <c r="I1805" s="2">
        <v>9586</v>
      </c>
      <c r="J1805" s="2">
        <v>163860</v>
      </c>
      <c r="K1805" s="33">
        <v>1.4066886366410351E-2</v>
      </c>
      <c r="L1805" s="2">
        <v>1688</v>
      </c>
      <c r="M1805" s="2">
        <v>313272</v>
      </c>
      <c r="N1805" s="2">
        <v>157747</v>
      </c>
      <c r="O1805" s="33">
        <v>1.0700678935257089E-2</v>
      </c>
      <c r="P1805" s="2">
        <v>2241</v>
      </c>
      <c r="Q1805" s="2">
        <v>340276</v>
      </c>
      <c r="R1805" s="2">
        <v>159158</v>
      </c>
      <c r="S1805" s="35">
        <v>1.4080347830457784E-2</v>
      </c>
      <c r="T1805" t="s">
        <v>4388</v>
      </c>
      <c r="U1805" t="s">
        <v>4388</v>
      </c>
      <c r="V1805" s="5" t="s">
        <v>4387</v>
      </c>
      <c r="W1805" s="5">
        <v>0</v>
      </c>
      <c r="X1805" s="4">
        <v>-1.3461464047433494E-5</v>
      </c>
      <c r="Y1805" s="6">
        <v>64</v>
      </c>
      <c r="Z1805" s="4">
        <v>3.3796688952006954E-3</v>
      </c>
      <c r="AA1805" s="5">
        <v>1954</v>
      </c>
      <c r="AC1805" s="16" t="str">
        <f t="shared" si="168"/>
        <v/>
      </c>
      <c r="AD1805" s="16" t="str">
        <f t="shared" si="169"/>
        <v/>
      </c>
      <c r="AE1805" s="16" t="str">
        <f t="shared" si="170"/>
        <v/>
      </c>
      <c r="AF1805" s="16" t="str">
        <f t="shared" si="171"/>
        <v/>
      </c>
      <c r="AG1805" s="16">
        <f t="shared" si="172"/>
        <v>1.4066886366410351E-2</v>
      </c>
      <c r="AH1805" s="16" t="str">
        <f t="shared" si="173"/>
        <v/>
      </c>
      <c r="AI1805" s="17" t="str">
        <f>IF('Peer Comparison Tool'!$D$11="NR","",IF($C1805='Peer Comparison Tool'!$D$9,COUNT('ALLL &lt;50B Database'!$AI$1:AI1804)+1,""))</f>
        <v/>
      </c>
    </row>
    <row r="1806" spans="1:35" x14ac:dyDescent="0.25">
      <c r="A1806" t="s">
        <v>4224</v>
      </c>
      <c r="B1806">
        <v>576644</v>
      </c>
      <c r="C1806" s="5" t="s">
        <v>4163</v>
      </c>
      <c r="D1806" s="5" t="s">
        <v>4390</v>
      </c>
      <c r="E1806" s="5" t="s">
        <v>4388</v>
      </c>
      <c r="F1806" s="2">
        <v>3445</v>
      </c>
      <c r="G1806" s="2">
        <v>367239</v>
      </c>
      <c r="H1806" s="2">
        <v>285960</v>
      </c>
      <c r="I1806" s="2">
        <v>23462</v>
      </c>
      <c r="J1806" s="2">
        <v>262498</v>
      </c>
      <c r="K1806" s="33">
        <v>1.312390951550107E-2</v>
      </c>
      <c r="L1806" s="2">
        <v>2343</v>
      </c>
      <c r="M1806" s="2">
        <v>313661</v>
      </c>
      <c r="N1806" s="2">
        <v>259105</v>
      </c>
      <c r="O1806" s="33">
        <v>9.0426661006155814E-3</v>
      </c>
      <c r="P1806" s="2">
        <v>2558</v>
      </c>
      <c r="Q1806" s="2">
        <v>325600</v>
      </c>
      <c r="R1806" s="2">
        <v>255653</v>
      </c>
      <c r="S1806" s="35">
        <v>1.0005749981420129E-2</v>
      </c>
      <c r="T1806" t="s">
        <v>4388</v>
      </c>
      <c r="U1806" t="s">
        <v>4388</v>
      </c>
      <c r="V1806" s="5" t="s">
        <v>4390</v>
      </c>
      <c r="W1806" s="5">
        <v>0</v>
      </c>
      <c r="X1806" s="4">
        <v>3.1181595340809415E-3</v>
      </c>
      <c r="Y1806" s="6">
        <v>887</v>
      </c>
      <c r="Z1806" s="4">
        <v>9.6308388080454735E-4</v>
      </c>
      <c r="AA1806" s="5">
        <v>2361</v>
      </c>
      <c r="AC1806" s="16" t="str">
        <f t="shared" si="168"/>
        <v/>
      </c>
      <c r="AD1806" s="16" t="str">
        <f t="shared" si="169"/>
        <v/>
      </c>
      <c r="AE1806" s="16" t="str">
        <f t="shared" si="170"/>
        <v/>
      </c>
      <c r="AF1806" s="16" t="str">
        <f t="shared" si="171"/>
        <v/>
      </c>
      <c r="AG1806" s="16">
        <f t="shared" si="172"/>
        <v>1.312390951550107E-2</v>
      </c>
      <c r="AH1806" s="16" t="str">
        <f t="shared" si="173"/>
        <v/>
      </c>
      <c r="AI1806" s="17" t="str">
        <f>IF('Peer Comparison Tool'!$D$11="NR","",IF($C1806='Peer Comparison Tool'!$D$9,COUNT('ALLL &lt;50B Database'!$AI$1:AI1805)+1,""))</f>
        <v/>
      </c>
    </row>
    <row r="1807" spans="1:35" x14ac:dyDescent="0.25">
      <c r="A1807" t="s">
        <v>642</v>
      </c>
      <c r="B1807">
        <v>357937</v>
      </c>
      <c r="C1807" s="5" t="s">
        <v>1695</v>
      </c>
      <c r="D1807" s="5" t="s">
        <v>4390</v>
      </c>
      <c r="E1807" s="5" t="s">
        <v>4388</v>
      </c>
      <c r="F1807" s="2">
        <v>5058</v>
      </c>
      <c r="G1807" s="2">
        <v>367203</v>
      </c>
      <c r="H1807" s="2">
        <v>281537</v>
      </c>
      <c r="I1807" s="2">
        <v>33811</v>
      </c>
      <c r="J1807" s="2">
        <v>247726</v>
      </c>
      <c r="K1807" s="33">
        <v>2.0417719577274892E-2</v>
      </c>
      <c r="L1807" s="2">
        <v>4769</v>
      </c>
      <c r="M1807" s="2">
        <v>341417</v>
      </c>
      <c r="N1807" s="2">
        <v>240493</v>
      </c>
      <c r="O1807" s="33">
        <v>1.9830099004960643E-2</v>
      </c>
      <c r="P1807" s="2">
        <v>4925</v>
      </c>
      <c r="Q1807" s="2">
        <v>336841</v>
      </c>
      <c r="R1807" s="2">
        <v>249847</v>
      </c>
      <c r="S1807" s="35">
        <v>1.9712063783035218E-2</v>
      </c>
      <c r="T1807" t="s">
        <v>4388</v>
      </c>
      <c r="U1807" t="s">
        <v>4388</v>
      </c>
      <c r="V1807" s="5" t="s">
        <v>4390</v>
      </c>
      <c r="W1807" s="5">
        <v>0</v>
      </c>
      <c r="X1807" s="4">
        <v>7.0565579423967351E-4</v>
      </c>
      <c r="Y1807" s="6">
        <v>133</v>
      </c>
      <c r="Z1807" s="4">
        <v>-1.1803522192542493E-4</v>
      </c>
      <c r="AA1807" s="5">
        <v>506</v>
      </c>
      <c r="AC1807" s="16" t="str">
        <f t="shared" si="168"/>
        <v/>
      </c>
      <c r="AD1807" s="16" t="str">
        <f t="shared" si="169"/>
        <v/>
      </c>
      <c r="AE1807" s="16" t="str">
        <f t="shared" si="170"/>
        <v/>
      </c>
      <c r="AF1807" s="16" t="str">
        <f t="shared" si="171"/>
        <v/>
      </c>
      <c r="AG1807" s="16">
        <f t="shared" si="172"/>
        <v>2.0417719577274892E-2</v>
      </c>
      <c r="AH1807" s="16" t="str">
        <f t="shared" si="173"/>
        <v/>
      </c>
      <c r="AI1807" s="17" t="str">
        <f>IF('Peer Comparison Tool'!$D$11="NR","",IF($C1807='Peer Comparison Tool'!$D$9,COUNT('ALLL &lt;50B Database'!$AI$1:AI1806)+1,""))</f>
        <v/>
      </c>
    </row>
    <row r="1808" spans="1:35" x14ac:dyDescent="0.25">
      <c r="A1808" t="s">
        <v>450</v>
      </c>
      <c r="B1808">
        <v>2697963</v>
      </c>
      <c r="C1808" s="5" t="s">
        <v>448</v>
      </c>
      <c r="D1808" s="5" t="s">
        <v>4387</v>
      </c>
      <c r="E1808" s="5" t="s">
        <v>4388</v>
      </c>
      <c r="F1808" s="2">
        <v>2455</v>
      </c>
      <c r="G1808" s="2">
        <v>367177</v>
      </c>
      <c r="H1808" s="2">
        <v>205602</v>
      </c>
      <c r="I1808" s="2">
        <v>0</v>
      </c>
      <c r="J1808" s="2">
        <v>205602</v>
      </c>
      <c r="K1808" s="33">
        <v>1.1940545325434577E-2</v>
      </c>
      <c r="L1808" s="2">
        <v>2108</v>
      </c>
      <c r="M1808" s="2">
        <v>365508</v>
      </c>
      <c r="N1808" s="2">
        <v>140603</v>
      </c>
      <c r="O1808" s="33">
        <v>1.4992567726150936E-2</v>
      </c>
      <c r="P1808" s="2">
        <v>2230</v>
      </c>
      <c r="Q1808" s="2">
        <v>360345</v>
      </c>
      <c r="R1808" s="2">
        <v>148296</v>
      </c>
      <c r="S1808" s="35">
        <v>1.5037492582402763E-2</v>
      </c>
      <c r="T1808" t="s">
        <v>4388</v>
      </c>
      <c r="U1808" t="s">
        <v>4388</v>
      </c>
      <c r="V1808" s="5" t="s">
        <v>4387</v>
      </c>
      <c r="W1808" s="5">
        <v>0</v>
      </c>
      <c r="X1808" s="4">
        <v>-3.0969472569681855E-3</v>
      </c>
      <c r="Y1808" s="6">
        <v>225</v>
      </c>
      <c r="Z1808" s="4">
        <v>4.4924856251826392E-5</v>
      </c>
      <c r="AA1808" s="5">
        <v>2954</v>
      </c>
      <c r="AC1808" s="16" t="str">
        <f t="shared" si="168"/>
        <v/>
      </c>
      <c r="AD1808" s="16" t="str">
        <f t="shared" si="169"/>
        <v/>
      </c>
      <c r="AE1808" s="16" t="str">
        <f t="shared" si="170"/>
        <v/>
      </c>
      <c r="AF1808" s="16" t="str">
        <f t="shared" si="171"/>
        <v/>
      </c>
      <c r="AG1808" s="16">
        <f t="shared" si="172"/>
        <v>1.1940545325434577E-2</v>
      </c>
      <c r="AH1808" s="16" t="str">
        <f t="shared" si="173"/>
        <v/>
      </c>
      <c r="AI1808" s="17" t="str">
        <f>IF('Peer Comparison Tool'!$D$11="NR","",IF($C1808='Peer Comparison Tool'!$D$9,COUNT('ALLL &lt;50B Database'!$AI$1:AI1807)+1,""))</f>
        <v/>
      </c>
    </row>
    <row r="1809" spans="1:35" x14ac:dyDescent="0.25">
      <c r="A1809" t="s">
        <v>369</v>
      </c>
      <c r="B1809">
        <v>455253</v>
      </c>
      <c r="C1809" s="5" t="s">
        <v>343</v>
      </c>
      <c r="D1809" s="5" t="s">
        <v>4387</v>
      </c>
      <c r="E1809" s="5" t="s">
        <v>4388</v>
      </c>
      <c r="F1809" s="2">
        <v>5155</v>
      </c>
      <c r="G1809" s="2">
        <v>367061</v>
      </c>
      <c r="H1809" s="2">
        <v>267263</v>
      </c>
      <c r="I1809" s="2">
        <v>0</v>
      </c>
      <c r="J1809" s="2">
        <v>267263</v>
      </c>
      <c r="K1809" s="33">
        <v>1.9288116948473974E-2</v>
      </c>
      <c r="L1809" s="2">
        <v>3015</v>
      </c>
      <c r="M1809" s="2">
        <v>271474</v>
      </c>
      <c r="N1809" s="2">
        <v>234577</v>
      </c>
      <c r="O1809" s="33">
        <v>1.2852922494532713E-2</v>
      </c>
      <c r="P1809" s="2">
        <v>3817</v>
      </c>
      <c r="Q1809" s="2">
        <v>277604</v>
      </c>
      <c r="R1809" s="2">
        <v>240065</v>
      </c>
      <c r="S1809" s="35">
        <v>1.5899860454460249E-2</v>
      </c>
      <c r="T1809" t="s">
        <v>4388</v>
      </c>
      <c r="U1809" t="s">
        <v>4388</v>
      </c>
      <c r="V1809" s="5" t="s">
        <v>4387</v>
      </c>
      <c r="W1809" s="5">
        <v>0</v>
      </c>
      <c r="X1809" s="4">
        <v>3.388256494013725E-3</v>
      </c>
      <c r="Y1809" s="6">
        <v>1338</v>
      </c>
      <c r="Z1809" s="4">
        <v>3.0469379599275363E-3</v>
      </c>
      <c r="AA1809" s="5">
        <v>636</v>
      </c>
      <c r="AC1809" s="16" t="str">
        <f t="shared" si="168"/>
        <v/>
      </c>
      <c r="AD1809" s="16" t="str">
        <f t="shared" si="169"/>
        <v/>
      </c>
      <c r="AE1809" s="16" t="str">
        <f t="shared" si="170"/>
        <v/>
      </c>
      <c r="AF1809" s="16" t="str">
        <f t="shared" si="171"/>
        <v/>
      </c>
      <c r="AG1809" s="16">
        <f t="shared" si="172"/>
        <v>1.9288116948473974E-2</v>
      </c>
      <c r="AH1809" s="16" t="str">
        <f t="shared" si="173"/>
        <v/>
      </c>
      <c r="AI1809" s="17" t="str">
        <f>IF('Peer Comparison Tool'!$D$11="NR","",IF($C1809='Peer Comparison Tool'!$D$9,COUNT('ALLL &lt;50B Database'!$AI$1:AI1808)+1,""))</f>
        <v/>
      </c>
    </row>
    <row r="1810" spans="1:35" x14ac:dyDescent="0.25">
      <c r="A1810" t="s">
        <v>327</v>
      </c>
      <c r="B1810">
        <v>5192496</v>
      </c>
      <c r="C1810" s="5" t="s">
        <v>207</v>
      </c>
      <c r="D1810" s="5" t="s">
        <v>4390</v>
      </c>
      <c r="E1810" s="5" t="s">
        <v>4388</v>
      </c>
      <c r="F1810" s="2">
        <v>2222</v>
      </c>
      <c r="G1810" s="2">
        <v>366931</v>
      </c>
      <c r="H1810" s="2">
        <v>283500</v>
      </c>
      <c r="I1810" s="2">
        <v>166957</v>
      </c>
      <c r="J1810" s="2">
        <v>116543</v>
      </c>
      <c r="K1810" s="33">
        <v>1.9065924165329536E-2</v>
      </c>
      <c r="L1810" s="2">
        <v>1732</v>
      </c>
      <c r="M1810" s="2">
        <v>125421</v>
      </c>
      <c r="N1810" s="2">
        <v>100871</v>
      </c>
      <c r="O1810" s="33">
        <v>1.7170445420388418E-2</v>
      </c>
      <c r="P1810" s="2">
        <v>1862</v>
      </c>
      <c r="Q1810" s="2">
        <v>144312</v>
      </c>
      <c r="R1810" s="2">
        <v>118158</v>
      </c>
      <c r="S1810" s="35">
        <v>1.5758560571438245E-2</v>
      </c>
      <c r="T1810" t="s">
        <v>4388</v>
      </c>
      <c r="U1810" t="s">
        <v>4388</v>
      </c>
      <c r="V1810" s="5" t="s">
        <v>4390</v>
      </c>
      <c r="W1810" s="5">
        <v>0</v>
      </c>
      <c r="X1810" s="4">
        <v>3.307363593891291E-3</v>
      </c>
      <c r="Y1810" s="6">
        <v>360</v>
      </c>
      <c r="Z1810" s="4">
        <v>-1.4118848489501727E-3</v>
      </c>
      <c r="AA1810" s="5">
        <v>663</v>
      </c>
      <c r="AC1810" s="16" t="str">
        <f t="shared" si="168"/>
        <v/>
      </c>
      <c r="AD1810" s="16" t="str">
        <f t="shared" si="169"/>
        <v/>
      </c>
      <c r="AE1810" s="16" t="str">
        <f t="shared" si="170"/>
        <v/>
      </c>
      <c r="AF1810" s="16" t="str">
        <f t="shared" si="171"/>
        <v/>
      </c>
      <c r="AG1810" s="16">
        <f t="shared" si="172"/>
        <v>1.9065924165329536E-2</v>
      </c>
      <c r="AH1810" s="16" t="str">
        <f t="shared" si="173"/>
        <v/>
      </c>
      <c r="AI1810" s="17" t="str">
        <f>IF('Peer Comparison Tool'!$D$11="NR","",IF($C1810='Peer Comparison Tool'!$D$9,COUNT('ALLL &lt;50B Database'!$AI$1:AI1809)+1,""))</f>
        <v/>
      </c>
    </row>
    <row r="1811" spans="1:35" x14ac:dyDescent="0.25">
      <c r="A1811" t="s">
        <v>603</v>
      </c>
      <c r="B1811">
        <v>212335</v>
      </c>
      <c r="C1811" s="5" t="s">
        <v>561</v>
      </c>
      <c r="D1811" s="5" t="s">
        <v>4387</v>
      </c>
      <c r="E1811" s="5" t="s">
        <v>4388</v>
      </c>
      <c r="F1811" s="2">
        <v>2039</v>
      </c>
      <c r="G1811" s="2">
        <v>366840</v>
      </c>
      <c r="H1811" s="2">
        <v>228428</v>
      </c>
      <c r="I1811" s="2">
        <v>25214</v>
      </c>
      <c r="J1811" s="2">
        <v>203214</v>
      </c>
      <c r="K1811" s="33">
        <v>1.0033757516706526E-2</v>
      </c>
      <c r="L1811" s="2">
        <v>1317</v>
      </c>
      <c r="M1811" s="2">
        <v>316568</v>
      </c>
      <c r="N1811" s="2">
        <v>203030</v>
      </c>
      <c r="O1811" s="33">
        <v>6.4867260995911937E-3</v>
      </c>
      <c r="P1811" s="2">
        <v>1478</v>
      </c>
      <c r="Q1811" s="2">
        <v>324933</v>
      </c>
      <c r="R1811" s="2">
        <v>200940</v>
      </c>
      <c r="S1811" s="35">
        <v>7.3554294814372452E-3</v>
      </c>
      <c r="T1811" t="s">
        <v>4388</v>
      </c>
      <c r="U1811" t="s">
        <v>4388</v>
      </c>
      <c r="V1811" s="5" t="s">
        <v>4387</v>
      </c>
      <c r="W1811" s="5">
        <v>0</v>
      </c>
      <c r="X1811" s="4">
        <v>2.6783280352692803E-3</v>
      </c>
      <c r="Y1811" s="6">
        <v>561</v>
      </c>
      <c r="Z1811" s="4">
        <v>8.6870338184605149E-4</v>
      </c>
      <c r="AA1811" s="5">
        <v>3769</v>
      </c>
      <c r="AC1811" s="16" t="str">
        <f t="shared" si="168"/>
        <v/>
      </c>
      <c r="AD1811" s="16" t="str">
        <f t="shared" si="169"/>
        <v/>
      </c>
      <c r="AE1811" s="16" t="str">
        <f t="shared" si="170"/>
        <v/>
      </c>
      <c r="AF1811" s="16" t="str">
        <f t="shared" si="171"/>
        <v/>
      </c>
      <c r="AG1811" s="16">
        <f t="shared" si="172"/>
        <v>1.0033757516706526E-2</v>
      </c>
      <c r="AH1811" s="16" t="str">
        <f t="shared" si="173"/>
        <v/>
      </c>
      <c r="AI1811" s="17" t="str">
        <f>IF('Peer Comparison Tool'!$D$11="NR","",IF($C1811='Peer Comparison Tool'!$D$9,COUNT('ALLL &lt;50B Database'!$AI$1:AI1810)+1,""))</f>
        <v/>
      </c>
    </row>
    <row r="1812" spans="1:35" x14ac:dyDescent="0.25">
      <c r="A1812" t="s">
        <v>657</v>
      </c>
      <c r="B1812">
        <v>875057</v>
      </c>
      <c r="C1812" s="5" t="s">
        <v>3704</v>
      </c>
      <c r="D1812" s="5" t="s">
        <v>4390</v>
      </c>
      <c r="E1812" s="5" t="s">
        <v>4388</v>
      </c>
      <c r="F1812" s="2">
        <v>2667</v>
      </c>
      <c r="G1812" s="2">
        <v>366129</v>
      </c>
      <c r="H1812" s="2">
        <v>186525</v>
      </c>
      <c r="I1812" s="2">
        <v>5072</v>
      </c>
      <c r="J1812" s="2">
        <v>181453</v>
      </c>
      <c r="K1812" s="33">
        <v>1.4698020975128546E-2</v>
      </c>
      <c r="L1812" s="2">
        <v>3120</v>
      </c>
      <c r="M1812" s="2">
        <v>334129</v>
      </c>
      <c r="N1812" s="2">
        <v>171831</v>
      </c>
      <c r="O1812" s="33">
        <v>1.8157375560870857E-2</v>
      </c>
      <c r="P1812" s="2">
        <v>2774</v>
      </c>
      <c r="Q1812" s="2">
        <v>349036</v>
      </c>
      <c r="R1812" s="2">
        <v>179544</v>
      </c>
      <c r="S1812" s="35">
        <v>1.5450251748874927E-2</v>
      </c>
      <c r="T1812" t="s">
        <v>4388</v>
      </c>
      <c r="U1812" t="s">
        <v>4388</v>
      </c>
      <c r="V1812" s="5" t="s">
        <v>4390</v>
      </c>
      <c r="W1812" s="5">
        <v>0</v>
      </c>
      <c r="X1812" s="4">
        <v>-7.5223077374638077E-4</v>
      </c>
      <c r="Y1812" s="6">
        <v>-107</v>
      </c>
      <c r="Z1812" s="4">
        <v>-2.7071238119959293E-3</v>
      </c>
      <c r="AA1812" s="5">
        <v>1702</v>
      </c>
      <c r="AC1812" s="16" t="str">
        <f t="shared" si="168"/>
        <v/>
      </c>
      <c r="AD1812" s="16" t="str">
        <f t="shared" si="169"/>
        <v/>
      </c>
      <c r="AE1812" s="16" t="str">
        <f t="shared" si="170"/>
        <v/>
      </c>
      <c r="AF1812" s="16" t="str">
        <f t="shared" si="171"/>
        <v/>
      </c>
      <c r="AG1812" s="16">
        <f t="shared" si="172"/>
        <v>1.4698020975128546E-2</v>
      </c>
      <c r="AH1812" s="16" t="str">
        <f t="shared" si="173"/>
        <v/>
      </c>
      <c r="AI1812" s="17" t="str">
        <f>IF('Peer Comparison Tool'!$D$11="NR","",IF($C1812='Peer Comparison Tool'!$D$9,COUNT('ALLL &lt;50B Database'!$AI$1:AI1811)+1,""))</f>
        <v/>
      </c>
    </row>
    <row r="1813" spans="1:35" x14ac:dyDescent="0.25">
      <c r="A1813" t="s">
        <v>3461</v>
      </c>
      <c r="B1813">
        <v>121914</v>
      </c>
      <c r="C1813" s="5" t="s">
        <v>3374</v>
      </c>
      <c r="D1813" s="5" t="s">
        <v>4390</v>
      </c>
      <c r="E1813" s="5" t="s">
        <v>4388</v>
      </c>
      <c r="F1813" s="2">
        <v>3353</v>
      </c>
      <c r="G1813" s="2">
        <v>366025</v>
      </c>
      <c r="H1813" s="2">
        <v>292419</v>
      </c>
      <c r="I1813" s="2">
        <v>7213</v>
      </c>
      <c r="J1813" s="2">
        <v>285206</v>
      </c>
      <c r="K1813" s="33">
        <v>1.1756414661683135E-2</v>
      </c>
      <c r="L1813" s="2">
        <v>3109</v>
      </c>
      <c r="M1813" s="2">
        <v>329536</v>
      </c>
      <c r="N1813" s="2">
        <v>285317</v>
      </c>
      <c r="O1813" s="33">
        <v>1.0896651794320002E-2</v>
      </c>
      <c r="P1813" s="2">
        <v>3261</v>
      </c>
      <c r="Q1813" s="2">
        <v>339284</v>
      </c>
      <c r="R1813" s="2">
        <v>285522</v>
      </c>
      <c r="S1813" s="35">
        <v>1.1421186458486561E-2</v>
      </c>
      <c r="T1813" t="s">
        <v>4388</v>
      </c>
      <c r="U1813" t="s">
        <v>4388</v>
      </c>
      <c r="V1813" s="5" t="s">
        <v>4390</v>
      </c>
      <c r="W1813" s="5">
        <v>0</v>
      </c>
      <c r="X1813" s="4">
        <v>3.3522820319657406E-4</v>
      </c>
      <c r="Y1813" s="6">
        <v>92</v>
      </c>
      <c r="Z1813" s="4">
        <v>5.2453466416655867E-4</v>
      </c>
      <c r="AA1813" s="5">
        <v>3042</v>
      </c>
      <c r="AC1813" s="16" t="str">
        <f t="shared" si="168"/>
        <v/>
      </c>
      <c r="AD1813" s="16" t="str">
        <f t="shared" si="169"/>
        <v/>
      </c>
      <c r="AE1813" s="16" t="str">
        <f t="shared" si="170"/>
        <v/>
      </c>
      <c r="AF1813" s="16" t="str">
        <f t="shared" si="171"/>
        <v/>
      </c>
      <c r="AG1813" s="16">
        <f t="shared" si="172"/>
        <v>1.1756414661683135E-2</v>
      </c>
      <c r="AH1813" s="16" t="str">
        <f t="shared" si="173"/>
        <v/>
      </c>
      <c r="AI1813" s="17" t="str">
        <f>IF('Peer Comparison Tool'!$D$11="NR","",IF($C1813='Peer Comparison Tool'!$D$9,COUNT('ALLL &lt;50B Database'!$AI$1:AI1812)+1,""))</f>
        <v/>
      </c>
    </row>
    <row r="1814" spans="1:35" x14ac:dyDescent="0.25">
      <c r="A1814" t="s">
        <v>2401</v>
      </c>
      <c r="B1814">
        <v>309150</v>
      </c>
      <c r="C1814" s="5" t="s">
        <v>2299</v>
      </c>
      <c r="D1814" s="5" t="s">
        <v>4390</v>
      </c>
      <c r="E1814" s="5" t="s">
        <v>4388</v>
      </c>
      <c r="F1814" s="2">
        <v>3334</v>
      </c>
      <c r="G1814" s="2">
        <v>365919</v>
      </c>
      <c r="H1814" s="2">
        <v>232016</v>
      </c>
      <c r="I1814" s="2">
        <v>16739</v>
      </c>
      <c r="J1814" s="2">
        <v>215277</v>
      </c>
      <c r="K1814" s="33">
        <v>1.5487023695053349E-2</v>
      </c>
      <c r="L1814" s="2">
        <v>1734</v>
      </c>
      <c r="M1814" s="2">
        <v>246711</v>
      </c>
      <c r="N1814" s="2">
        <v>145520</v>
      </c>
      <c r="O1814" s="33">
        <v>1.191588785046729E-2</v>
      </c>
      <c r="P1814" s="2">
        <v>1724</v>
      </c>
      <c r="Q1814" s="2">
        <v>227351</v>
      </c>
      <c r="R1814" s="2">
        <v>138935</v>
      </c>
      <c r="S1814" s="35">
        <v>1.240868031813438E-2</v>
      </c>
      <c r="T1814" t="s">
        <v>4388</v>
      </c>
      <c r="U1814" t="s">
        <v>4388</v>
      </c>
      <c r="V1814" s="5" t="s">
        <v>4390</v>
      </c>
      <c r="W1814" s="5">
        <v>0</v>
      </c>
      <c r="X1814" s="4">
        <v>3.078343376918969E-3</v>
      </c>
      <c r="Y1814" s="6">
        <v>1610</v>
      </c>
      <c r="Z1814" s="4">
        <v>4.9279246766708966E-4</v>
      </c>
      <c r="AA1814" s="5">
        <v>1439</v>
      </c>
      <c r="AC1814" s="16" t="str">
        <f t="shared" si="168"/>
        <v/>
      </c>
      <c r="AD1814" s="16" t="str">
        <f t="shared" si="169"/>
        <v/>
      </c>
      <c r="AE1814" s="16" t="str">
        <f t="shared" si="170"/>
        <v/>
      </c>
      <c r="AF1814" s="16" t="str">
        <f t="shared" si="171"/>
        <v/>
      </c>
      <c r="AG1814" s="16">
        <f t="shared" si="172"/>
        <v>1.5487023695053349E-2</v>
      </c>
      <c r="AH1814" s="16" t="str">
        <f t="shared" si="173"/>
        <v/>
      </c>
      <c r="AI1814" s="17" t="str">
        <f>IF('Peer Comparison Tool'!$D$11="NR","",IF($C1814='Peer Comparison Tool'!$D$9,COUNT('ALLL &lt;50B Database'!$AI$1:AI1813)+1,""))</f>
        <v/>
      </c>
    </row>
    <row r="1815" spans="1:35" x14ac:dyDescent="0.25">
      <c r="A1815" t="s">
        <v>3028</v>
      </c>
      <c r="B1815">
        <v>762773</v>
      </c>
      <c r="C1815" s="5" t="s">
        <v>2948</v>
      </c>
      <c r="D1815" s="5" t="s">
        <v>4390</v>
      </c>
      <c r="E1815" s="5" t="s">
        <v>4388</v>
      </c>
      <c r="F1815" s="2">
        <v>3063</v>
      </c>
      <c r="G1815" s="2">
        <v>365523</v>
      </c>
      <c r="H1815" s="2">
        <v>293067</v>
      </c>
      <c r="I1815" s="2">
        <v>2843</v>
      </c>
      <c r="J1815" s="2">
        <v>290224</v>
      </c>
      <c r="K1815" s="33">
        <v>1.0553916974474888E-2</v>
      </c>
      <c r="L1815" s="2">
        <v>2993</v>
      </c>
      <c r="M1815" s="2">
        <v>353374</v>
      </c>
      <c r="N1815" s="2">
        <v>294792</v>
      </c>
      <c r="O1815" s="33">
        <v>1.0152921381855681E-2</v>
      </c>
      <c r="P1815" s="2">
        <v>3013</v>
      </c>
      <c r="Q1815" s="2">
        <v>346061</v>
      </c>
      <c r="R1815" s="2">
        <v>294407</v>
      </c>
      <c r="S1815" s="35">
        <v>1.023413166127164E-2</v>
      </c>
      <c r="T1815" t="s">
        <v>4388</v>
      </c>
      <c r="U1815" t="s">
        <v>4388</v>
      </c>
      <c r="V1815" s="5" t="s">
        <v>4390</v>
      </c>
      <c r="W1815" s="5">
        <v>0</v>
      </c>
      <c r="X1815" s="4">
        <v>3.1978531320324757E-4</v>
      </c>
      <c r="Y1815" s="6">
        <v>50</v>
      </c>
      <c r="Z1815" s="4">
        <v>8.1210279415959083E-5</v>
      </c>
      <c r="AA1815" s="5">
        <v>3572</v>
      </c>
      <c r="AC1815" s="16" t="str">
        <f t="shared" si="168"/>
        <v/>
      </c>
      <c r="AD1815" s="16" t="str">
        <f t="shared" si="169"/>
        <v/>
      </c>
      <c r="AE1815" s="16" t="str">
        <f t="shared" si="170"/>
        <v/>
      </c>
      <c r="AF1815" s="16" t="str">
        <f t="shared" si="171"/>
        <v/>
      </c>
      <c r="AG1815" s="16">
        <f t="shared" si="172"/>
        <v>1.0553916974474888E-2</v>
      </c>
      <c r="AH1815" s="16" t="str">
        <f t="shared" si="173"/>
        <v/>
      </c>
      <c r="AI1815" s="17" t="str">
        <f>IF('Peer Comparison Tool'!$D$11="NR","",IF($C1815='Peer Comparison Tool'!$D$9,COUNT('ALLL &lt;50B Database'!$AI$1:AI1814)+1,""))</f>
        <v/>
      </c>
    </row>
    <row r="1816" spans="1:35" x14ac:dyDescent="0.25">
      <c r="A1816" t="s">
        <v>1427</v>
      </c>
      <c r="B1816">
        <v>862057</v>
      </c>
      <c r="C1816" s="5" t="s">
        <v>1389</v>
      </c>
      <c r="D1816" s="5" t="s">
        <v>4390</v>
      </c>
      <c r="E1816" s="5" t="s">
        <v>4388</v>
      </c>
      <c r="F1816" s="2">
        <v>2782</v>
      </c>
      <c r="G1816" s="2">
        <v>365489</v>
      </c>
      <c r="H1816" s="2">
        <v>221274</v>
      </c>
      <c r="I1816" s="2">
        <v>8933</v>
      </c>
      <c r="J1816" s="2">
        <v>212341</v>
      </c>
      <c r="K1816" s="33">
        <v>1.3101567761289623E-2</v>
      </c>
      <c r="L1816" s="2">
        <v>1111</v>
      </c>
      <c r="M1816" s="2">
        <v>184293</v>
      </c>
      <c r="N1816" s="2">
        <v>97639</v>
      </c>
      <c r="O1816" s="33">
        <v>1.1378649924722702E-2</v>
      </c>
      <c r="P1816" s="2">
        <v>2376</v>
      </c>
      <c r="Q1816" s="2">
        <v>326893</v>
      </c>
      <c r="R1816" s="2">
        <v>212762</v>
      </c>
      <c r="S1816" s="35">
        <v>1.1167407713783476E-2</v>
      </c>
      <c r="T1816" t="s">
        <v>4388</v>
      </c>
      <c r="U1816" t="s">
        <v>4388</v>
      </c>
      <c r="V1816" s="5" t="s">
        <v>4390</v>
      </c>
      <c r="W1816" s="5">
        <v>0</v>
      </c>
      <c r="X1816" s="4">
        <v>1.9341600475061473E-3</v>
      </c>
      <c r="Y1816" s="6">
        <v>406</v>
      </c>
      <c r="Z1816" s="4">
        <v>-2.1124221093922653E-4</v>
      </c>
      <c r="AA1816" s="5">
        <v>2375</v>
      </c>
      <c r="AC1816" s="16" t="str">
        <f t="shared" si="168"/>
        <v/>
      </c>
      <c r="AD1816" s="16" t="str">
        <f t="shared" si="169"/>
        <v/>
      </c>
      <c r="AE1816" s="16" t="str">
        <f t="shared" si="170"/>
        <v/>
      </c>
      <c r="AF1816" s="16" t="str">
        <f t="shared" si="171"/>
        <v/>
      </c>
      <c r="AG1816" s="16">
        <f t="shared" si="172"/>
        <v>1.3101567761289623E-2</v>
      </c>
      <c r="AH1816" s="16" t="str">
        <f t="shared" si="173"/>
        <v/>
      </c>
      <c r="AI1816" s="17" t="str">
        <f>IF('Peer Comparison Tool'!$D$11="NR","",IF($C1816='Peer Comparison Tool'!$D$9,COUNT('ALLL &lt;50B Database'!$AI$1:AI1815)+1,""))</f>
        <v/>
      </c>
    </row>
    <row r="1817" spans="1:35" x14ac:dyDescent="0.25">
      <c r="A1817" t="s">
        <v>2373</v>
      </c>
      <c r="B1817">
        <v>975153</v>
      </c>
      <c r="C1817" s="5" t="s">
        <v>2299</v>
      </c>
      <c r="D1817" s="5" t="s">
        <v>4390</v>
      </c>
      <c r="E1817" s="5" t="s">
        <v>4388</v>
      </c>
      <c r="F1817" s="2">
        <v>2043</v>
      </c>
      <c r="G1817" s="2">
        <v>364694</v>
      </c>
      <c r="H1817" s="2">
        <v>285300</v>
      </c>
      <c r="I1817" s="2">
        <v>11872</v>
      </c>
      <c r="J1817" s="2">
        <v>273428</v>
      </c>
      <c r="K1817" s="33">
        <v>7.4718024489079391E-3</v>
      </c>
      <c r="L1817" s="2">
        <v>1951</v>
      </c>
      <c r="M1817" s="2">
        <v>338140</v>
      </c>
      <c r="N1817" s="2">
        <v>247335</v>
      </c>
      <c r="O1817" s="33">
        <v>7.8880870074999488E-3</v>
      </c>
      <c r="P1817" s="2">
        <v>2055</v>
      </c>
      <c r="Q1817" s="2">
        <v>341106</v>
      </c>
      <c r="R1817" s="2">
        <v>261092</v>
      </c>
      <c r="S1817" s="35">
        <v>7.8707888407151504E-3</v>
      </c>
      <c r="T1817" t="s">
        <v>4388</v>
      </c>
      <c r="U1817" t="s">
        <v>4388</v>
      </c>
      <c r="V1817" s="5" t="s">
        <v>4390</v>
      </c>
      <c r="W1817" s="5">
        <v>0</v>
      </c>
      <c r="X1817" s="4">
        <v>-3.9898639180721129E-4</v>
      </c>
      <c r="Y1817" s="6">
        <v>-12</v>
      </c>
      <c r="Z1817" s="4">
        <v>-1.7298166784798438E-5</v>
      </c>
      <c r="AA1817" s="5">
        <v>4390</v>
      </c>
      <c r="AC1817" s="16" t="str">
        <f t="shared" si="168"/>
        <v/>
      </c>
      <c r="AD1817" s="16" t="str">
        <f t="shared" si="169"/>
        <v/>
      </c>
      <c r="AE1817" s="16" t="str">
        <f t="shared" si="170"/>
        <v/>
      </c>
      <c r="AF1817" s="16" t="str">
        <f t="shared" si="171"/>
        <v/>
      </c>
      <c r="AG1817" s="16">
        <f t="shared" si="172"/>
        <v>7.4718024489079391E-3</v>
      </c>
      <c r="AH1817" s="16" t="str">
        <f t="shared" si="173"/>
        <v/>
      </c>
      <c r="AI1817" s="17" t="str">
        <f>IF('Peer Comparison Tool'!$D$11="NR","",IF($C1817='Peer Comparison Tool'!$D$9,COUNT('ALLL &lt;50B Database'!$AI$1:AI1816)+1,""))</f>
        <v/>
      </c>
    </row>
    <row r="1818" spans="1:35" x14ac:dyDescent="0.25">
      <c r="A1818" t="s">
        <v>3030</v>
      </c>
      <c r="B1818">
        <v>234506</v>
      </c>
      <c r="C1818" s="5" t="s">
        <v>2948</v>
      </c>
      <c r="D1818" s="5" t="s">
        <v>4387</v>
      </c>
      <c r="E1818" s="5" t="s">
        <v>4388</v>
      </c>
      <c r="F1818" s="2">
        <v>2300</v>
      </c>
      <c r="G1818" s="2">
        <v>364301</v>
      </c>
      <c r="H1818" s="2">
        <v>238169</v>
      </c>
      <c r="I1818" s="2">
        <v>32925</v>
      </c>
      <c r="J1818" s="2">
        <v>205244</v>
      </c>
      <c r="K1818" s="33">
        <v>1.1206174114712244E-2</v>
      </c>
      <c r="L1818" s="2">
        <v>1948</v>
      </c>
      <c r="M1818" s="2">
        <v>325368</v>
      </c>
      <c r="N1818" s="2">
        <v>197501</v>
      </c>
      <c r="O1818" s="33">
        <v>9.86324119877874E-3</v>
      </c>
      <c r="P1818" s="2">
        <v>2096</v>
      </c>
      <c r="Q1818" s="2">
        <v>333943</v>
      </c>
      <c r="R1818" s="2">
        <v>201518</v>
      </c>
      <c r="S1818" s="35">
        <v>1.0401055985073293E-2</v>
      </c>
      <c r="T1818" t="s">
        <v>4388</v>
      </c>
      <c r="U1818" t="s">
        <v>4388</v>
      </c>
      <c r="V1818" s="5" t="s">
        <v>4387</v>
      </c>
      <c r="W1818" s="5">
        <v>0</v>
      </c>
      <c r="X1818" s="4">
        <v>8.0511812963895112E-4</v>
      </c>
      <c r="Y1818" s="6">
        <v>204</v>
      </c>
      <c r="Z1818" s="4">
        <v>5.3781478629455308E-4</v>
      </c>
      <c r="AA1818" s="5">
        <v>3283</v>
      </c>
      <c r="AC1818" s="16" t="str">
        <f t="shared" si="168"/>
        <v/>
      </c>
      <c r="AD1818" s="16" t="str">
        <f t="shared" si="169"/>
        <v/>
      </c>
      <c r="AE1818" s="16" t="str">
        <f t="shared" si="170"/>
        <v/>
      </c>
      <c r="AF1818" s="16" t="str">
        <f t="shared" si="171"/>
        <v/>
      </c>
      <c r="AG1818" s="16">
        <f t="shared" si="172"/>
        <v>1.1206174114712244E-2</v>
      </c>
      <c r="AH1818" s="16" t="str">
        <f t="shared" si="173"/>
        <v/>
      </c>
      <c r="AI1818" s="17" t="str">
        <f>IF('Peer Comparison Tool'!$D$11="NR","",IF($C1818='Peer Comparison Tool'!$D$9,COUNT('ALLL &lt;50B Database'!$AI$1:AI1817)+1,""))</f>
        <v/>
      </c>
    </row>
    <row r="1819" spans="1:35" x14ac:dyDescent="0.25">
      <c r="A1819" t="s">
        <v>3255</v>
      </c>
      <c r="B1819">
        <v>2684552</v>
      </c>
      <c r="C1819" s="5" t="s">
        <v>3209</v>
      </c>
      <c r="D1819" s="5" t="s">
        <v>4387</v>
      </c>
      <c r="E1819" s="5" t="s">
        <v>4388</v>
      </c>
      <c r="F1819" s="2">
        <v>3669</v>
      </c>
      <c r="G1819" s="2">
        <v>364189</v>
      </c>
      <c r="H1819" s="2">
        <v>272374</v>
      </c>
      <c r="I1819" s="2">
        <v>8457</v>
      </c>
      <c r="J1819" s="2">
        <v>263917</v>
      </c>
      <c r="K1819" s="33">
        <v>1.3902098008085876E-2</v>
      </c>
      <c r="L1819" s="2">
        <v>3662</v>
      </c>
      <c r="M1819" s="2">
        <v>323133</v>
      </c>
      <c r="N1819" s="2">
        <v>264006</v>
      </c>
      <c r="O1819" s="33">
        <v>1.3870896873555904E-2</v>
      </c>
      <c r="P1819" s="2">
        <v>3654</v>
      </c>
      <c r="Q1819" s="2">
        <v>337543</v>
      </c>
      <c r="R1819" s="2">
        <v>271884</v>
      </c>
      <c r="S1819" s="35">
        <v>1.3439555104382751E-2</v>
      </c>
      <c r="T1819" t="s">
        <v>4388</v>
      </c>
      <c r="U1819" t="s">
        <v>4388</v>
      </c>
      <c r="V1819" s="5" t="s">
        <v>4387</v>
      </c>
      <c r="W1819" s="5">
        <v>0</v>
      </c>
      <c r="X1819" s="4">
        <v>4.625429037031243E-4</v>
      </c>
      <c r="Y1819" s="6">
        <v>15</v>
      </c>
      <c r="Z1819" s="4">
        <v>-4.3134176917315227E-4</v>
      </c>
      <c r="AA1819" s="5">
        <v>2024</v>
      </c>
      <c r="AC1819" s="16" t="str">
        <f t="shared" si="168"/>
        <v/>
      </c>
      <c r="AD1819" s="16" t="str">
        <f t="shared" si="169"/>
        <v/>
      </c>
      <c r="AE1819" s="16" t="str">
        <f t="shared" si="170"/>
        <v/>
      </c>
      <c r="AF1819" s="16" t="str">
        <f t="shared" si="171"/>
        <v/>
      </c>
      <c r="AG1819" s="16">
        <f t="shared" si="172"/>
        <v>1.3902098008085876E-2</v>
      </c>
      <c r="AH1819" s="16" t="str">
        <f t="shared" si="173"/>
        <v/>
      </c>
      <c r="AI1819" s="17" t="str">
        <f>IF('Peer Comparison Tool'!$D$11="NR","",IF($C1819='Peer Comparison Tool'!$D$9,COUNT('ALLL &lt;50B Database'!$AI$1:AI1818)+1,""))</f>
        <v/>
      </c>
    </row>
    <row r="1820" spans="1:35" x14ac:dyDescent="0.25">
      <c r="A1820" t="s">
        <v>2579</v>
      </c>
      <c r="B1820">
        <v>613156</v>
      </c>
      <c r="C1820" s="5" t="s">
        <v>2569</v>
      </c>
      <c r="D1820" s="5" t="s">
        <v>4390</v>
      </c>
      <c r="E1820" s="5" t="s">
        <v>4388</v>
      </c>
      <c r="F1820" s="2">
        <v>2495</v>
      </c>
      <c r="G1820" s="2">
        <v>363526</v>
      </c>
      <c r="H1820" s="2">
        <v>264863</v>
      </c>
      <c r="I1820" s="2">
        <v>26842</v>
      </c>
      <c r="J1820" s="2">
        <v>238021</v>
      </c>
      <c r="K1820" s="33">
        <v>1.0482268371278164E-2</v>
      </c>
      <c r="L1820" s="2">
        <v>2566</v>
      </c>
      <c r="M1820" s="2">
        <v>322982</v>
      </c>
      <c r="N1820" s="2">
        <v>249984</v>
      </c>
      <c r="O1820" s="33">
        <v>1.0264656938044035E-2</v>
      </c>
      <c r="P1820" s="2">
        <v>2577</v>
      </c>
      <c r="Q1820" s="2">
        <v>323925</v>
      </c>
      <c r="R1820" s="2">
        <v>248718</v>
      </c>
      <c r="S1820" s="35">
        <v>1.0361131884302705E-2</v>
      </c>
      <c r="T1820" t="s">
        <v>4388</v>
      </c>
      <c r="U1820" t="s">
        <v>4388</v>
      </c>
      <c r="V1820" s="5" t="s">
        <v>4390</v>
      </c>
      <c r="W1820" s="5">
        <v>0</v>
      </c>
      <c r="X1820" s="4">
        <v>1.2113648697545908E-4</v>
      </c>
      <c r="Y1820" s="6">
        <v>-82</v>
      </c>
      <c r="Z1820" s="4">
        <v>9.647494625866955E-5</v>
      </c>
      <c r="AA1820" s="5">
        <v>3604</v>
      </c>
      <c r="AC1820" s="16" t="str">
        <f t="shared" si="168"/>
        <v/>
      </c>
      <c r="AD1820" s="16" t="str">
        <f t="shared" si="169"/>
        <v/>
      </c>
      <c r="AE1820" s="16" t="str">
        <f t="shared" si="170"/>
        <v/>
      </c>
      <c r="AF1820" s="16" t="str">
        <f t="shared" si="171"/>
        <v/>
      </c>
      <c r="AG1820" s="16">
        <f t="shared" si="172"/>
        <v>1.0482268371278164E-2</v>
      </c>
      <c r="AH1820" s="16" t="str">
        <f t="shared" si="173"/>
        <v/>
      </c>
      <c r="AI1820" s="17" t="str">
        <f>IF('Peer Comparison Tool'!$D$11="NR","",IF($C1820='Peer Comparison Tool'!$D$9,COUNT('ALLL &lt;50B Database'!$AI$1:AI1819)+1,""))</f>
        <v/>
      </c>
    </row>
    <row r="1821" spans="1:35" x14ac:dyDescent="0.25">
      <c r="A1821" t="s">
        <v>768</v>
      </c>
      <c r="B1821">
        <v>783246</v>
      </c>
      <c r="C1821" s="5" t="s">
        <v>716</v>
      </c>
      <c r="D1821" s="5" t="s">
        <v>4390</v>
      </c>
      <c r="E1821" s="5" t="s">
        <v>4388</v>
      </c>
      <c r="F1821" s="2">
        <v>2001</v>
      </c>
      <c r="G1821" s="2">
        <v>363469</v>
      </c>
      <c r="H1821" s="2">
        <v>278359</v>
      </c>
      <c r="I1821" s="2">
        <v>17035</v>
      </c>
      <c r="J1821" s="2">
        <v>261324</v>
      </c>
      <c r="K1821" s="33">
        <v>7.6571612251457961E-3</v>
      </c>
      <c r="L1821" s="2">
        <v>2556</v>
      </c>
      <c r="M1821" s="2">
        <v>325518</v>
      </c>
      <c r="N1821" s="2">
        <v>251758</v>
      </c>
      <c r="O1821" s="33">
        <v>1.0152606868500703E-2</v>
      </c>
      <c r="P1821" s="2">
        <v>2556</v>
      </c>
      <c r="Q1821" s="2">
        <v>335771</v>
      </c>
      <c r="R1821" s="2">
        <v>255551</v>
      </c>
      <c r="S1821" s="35">
        <v>1.0001917425484541E-2</v>
      </c>
      <c r="T1821" t="s">
        <v>4388</v>
      </c>
      <c r="U1821" t="s">
        <v>4388</v>
      </c>
      <c r="V1821" s="5" t="s">
        <v>4390</v>
      </c>
      <c r="W1821" s="5">
        <v>0</v>
      </c>
      <c r="X1821" s="4">
        <v>-2.3447562003387446E-3</v>
      </c>
      <c r="Y1821" s="6">
        <v>-555</v>
      </c>
      <c r="Z1821" s="4">
        <v>-1.5068944301616267E-4</v>
      </c>
      <c r="AA1821" s="5">
        <v>4361</v>
      </c>
      <c r="AC1821" s="16" t="str">
        <f t="shared" si="168"/>
        <v/>
      </c>
      <c r="AD1821" s="16" t="str">
        <f t="shared" si="169"/>
        <v/>
      </c>
      <c r="AE1821" s="16" t="str">
        <f t="shared" si="170"/>
        <v/>
      </c>
      <c r="AF1821" s="16" t="str">
        <f t="shared" si="171"/>
        <v/>
      </c>
      <c r="AG1821" s="16">
        <f t="shared" si="172"/>
        <v>7.6571612251457961E-3</v>
      </c>
      <c r="AH1821" s="16" t="str">
        <f t="shared" si="173"/>
        <v/>
      </c>
      <c r="AI1821" s="17" t="str">
        <f>IF('Peer Comparison Tool'!$D$11="NR","",IF($C1821='Peer Comparison Tool'!$D$9,COUNT('ALLL &lt;50B Database'!$AI$1:AI1820)+1,""))</f>
        <v/>
      </c>
    </row>
    <row r="1822" spans="1:35" x14ac:dyDescent="0.25">
      <c r="A1822" t="s">
        <v>1998</v>
      </c>
      <c r="B1822">
        <v>773742</v>
      </c>
      <c r="C1822" s="5" t="s">
        <v>1963</v>
      </c>
      <c r="D1822" s="5" t="s">
        <v>4390</v>
      </c>
      <c r="E1822" s="5" t="s">
        <v>4388</v>
      </c>
      <c r="F1822" s="2">
        <v>1690</v>
      </c>
      <c r="G1822" s="2">
        <v>363422</v>
      </c>
      <c r="H1822" s="2">
        <v>181364</v>
      </c>
      <c r="I1822" s="2">
        <v>23094</v>
      </c>
      <c r="J1822" s="2">
        <v>158270</v>
      </c>
      <c r="K1822" s="33">
        <v>1.0677955392683389E-2</v>
      </c>
      <c r="L1822" s="2">
        <v>1669</v>
      </c>
      <c r="M1822" s="2">
        <v>311232</v>
      </c>
      <c r="N1822" s="2">
        <v>159316</v>
      </c>
      <c r="O1822" s="33">
        <v>1.0476035049838057E-2</v>
      </c>
      <c r="P1822" s="2">
        <v>1681</v>
      </c>
      <c r="Q1822" s="2">
        <v>318492</v>
      </c>
      <c r="R1822" s="2">
        <v>156616</v>
      </c>
      <c r="S1822" s="35">
        <v>1.0733258415487562E-2</v>
      </c>
      <c r="T1822" t="s">
        <v>4388</v>
      </c>
      <c r="U1822" t="s">
        <v>4388</v>
      </c>
      <c r="V1822" s="5" t="s">
        <v>4390</v>
      </c>
      <c r="W1822" s="5">
        <v>0</v>
      </c>
      <c r="X1822" s="4">
        <v>-5.5303022804173083E-5</v>
      </c>
      <c r="Y1822" s="6">
        <v>9</v>
      </c>
      <c r="Z1822" s="4">
        <v>2.572233656495046E-4</v>
      </c>
      <c r="AA1822" s="5">
        <v>3518</v>
      </c>
      <c r="AC1822" s="16" t="str">
        <f t="shared" si="168"/>
        <v/>
      </c>
      <c r="AD1822" s="16" t="str">
        <f t="shared" si="169"/>
        <v/>
      </c>
      <c r="AE1822" s="16" t="str">
        <f t="shared" si="170"/>
        <v/>
      </c>
      <c r="AF1822" s="16" t="str">
        <f t="shared" si="171"/>
        <v/>
      </c>
      <c r="AG1822" s="16">
        <f t="shared" si="172"/>
        <v>1.0677955392683389E-2</v>
      </c>
      <c r="AH1822" s="16" t="str">
        <f t="shared" si="173"/>
        <v/>
      </c>
      <c r="AI1822" s="17" t="str">
        <f>IF('Peer Comparison Tool'!$D$11="NR","",IF($C1822='Peer Comparison Tool'!$D$9,COUNT('ALLL &lt;50B Database'!$AI$1:AI1821)+1,""))</f>
        <v/>
      </c>
    </row>
    <row r="1823" spans="1:35" x14ac:dyDescent="0.25">
      <c r="A1823" t="s">
        <v>1993</v>
      </c>
      <c r="B1823">
        <v>711548</v>
      </c>
      <c r="C1823" s="5" t="s">
        <v>1963</v>
      </c>
      <c r="D1823" s="5" t="s">
        <v>4390</v>
      </c>
      <c r="E1823" s="5" t="s">
        <v>4388</v>
      </c>
      <c r="F1823" s="2">
        <v>3697</v>
      </c>
      <c r="G1823" s="2">
        <v>362496</v>
      </c>
      <c r="H1823" s="2">
        <v>218947</v>
      </c>
      <c r="I1823" s="2">
        <v>39907</v>
      </c>
      <c r="J1823" s="2">
        <v>179040</v>
      </c>
      <c r="K1823" s="33">
        <v>2.0649016979445933E-2</v>
      </c>
      <c r="L1823" s="2">
        <v>3641</v>
      </c>
      <c r="M1823" s="2">
        <v>297110</v>
      </c>
      <c r="N1823" s="2">
        <v>177103</v>
      </c>
      <c r="O1823" s="33">
        <v>2.0558657956104641E-2</v>
      </c>
      <c r="P1823" s="2">
        <v>3649</v>
      </c>
      <c r="Q1823" s="2">
        <v>354600</v>
      </c>
      <c r="R1823" s="2">
        <v>179725</v>
      </c>
      <c r="S1823" s="35">
        <v>2.0303241062734734E-2</v>
      </c>
      <c r="T1823" t="s">
        <v>4388</v>
      </c>
      <c r="U1823" t="s">
        <v>4388</v>
      </c>
      <c r="V1823" s="5" t="s">
        <v>4390</v>
      </c>
      <c r="W1823" s="5">
        <v>0</v>
      </c>
      <c r="X1823" s="4">
        <v>3.4577591671119956E-4</v>
      </c>
      <c r="Y1823" s="6">
        <v>48</v>
      </c>
      <c r="Z1823" s="4">
        <v>-2.5541689336990719E-4</v>
      </c>
      <c r="AA1823" s="5">
        <v>485</v>
      </c>
      <c r="AC1823" s="16" t="str">
        <f t="shared" si="168"/>
        <v/>
      </c>
      <c r="AD1823" s="16" t="str">
        <f t="shared" si="169"/>
        <v/>
      </c>
      <c r="AE1823" s="16" t="str">
        <f t="shared" si="170"/>
        <v/>
      </c>
      <c r="AF1823" s="16" t="str">
        <f t="shared" si="171"/>
        <v/>
      </c>
      <c r="AG1823" s="16">
        <f t="shared" si="172"/>
        <v>2.0649016979445933E-2</v>
      </c>
      <c r="AH1823" s="16" t="str">
        <f t="shared" si="173"/>
        <v/>
      </c>
      <c r="AI1823" s="17" t="str">
        <f>IF('Peer Comparison Tool'!$D$11="NR","",IF($C1823='Peer Comparison Tool'!$D$9,COUNT('ALLL &lt;50B Database'!$AI$1:AI1822)+1,""))</f>
        <v/>
      </c>
    </row>
    <row r="1824" spans="1:35" x14ac:dyDescent="0.25">
      <c r="A1824" t="s">
        <v>667</v>
      </c>
      <c r="B1824">
        <v>968249</v>
      </c>
      <c r="C1824" s="5" t="s">
        <v>716</v>
      </c>
      <c r="D1824" s="5" t="s">
        <v>4390</v>
      </c>
      <c r="E1824" s="5" t="s">
        <v>4388</v>
      </c>
      <c r="F1824" s="2">
        <v>2875</v>
      </c>
      <c r="G1824" s="2">
        <v>362488</v>
      </c>
      <c r="H1824" s="2">
        <v>242102</v>
      </c>
      <c r="I1824" s="2">
        <v>12514</v>
      </c>
      <c r="J1824" s="2">
        <v>229588</v>
      </c>
      <c r="K1824" s="33">
        <v>1.2522431485966165E-2</v>
      </c>
      <c r="L1824" s="2">
        <v>2298</v>
      </c>
      <c r="M1824" s="2">
        <v>341175</v>
      </c>
      <c r="N1824" s="2">
        <v>230018</v>
      </c>
      <c r="O1824" s="33">
        <v>9.9905224808493256E-3</v>
      </c>
      <c r="P1824" s="2">
        <v>2407</v>
      </c>
      <c r="Q1824" s="2">
        <v>341433</v>
      </c>
      <c r="R1824" s="2">
        <v>226391</v>
      </c>
      <c r="S1824" s="35">
        <v>1.0632048093784647E-2</v>
      </c>
      <c r="T1824" t="s">
        <v>4388</v>
      </c>
      <c r="U1824" t="s">
        <v>4388</v>
      </c>
      <c r="V1824" s="5" t="s">
        <v>4390</v>
      </c>
      <c r="W1824" s="5">
        <v>0</v>
      </c>
      <c r="X1824" s="4">
        <v>1.8903833921815189E-3</v>
      </c>
      <c r="Y1824" s="6">
        <v>468</v>
      </c>
      <c r="Z1824" s="4">
        <v>6.4152561293532098E-4</v>
      </c>
      <c r="AA1824" s="5">
        <v>2686</v>
      </c>
      <c r="AC1824" s="16" t="str">
        <f t="shared" si="168"/>
        <v/>
      </c>
      <c r="AD1824" s="16" t="str">
        <f t="shared" si="169"/>
        <v/>
      </c>
      <c r="AE1824" s="16" t="str">
        <f t="shared" si="170"/>
        <v/>
      </c>
      <c r="AF1824" s="16" t="str">
        <f t="shared" si="171"/>
        <v/>
      </c>
      <c r="AG1824" s="16">
        <f t="shared" si="172"/>
        <v>1.2522431485966165E-2</v>
      </c>
      <c r="AH1824" s="16" t="str">
        <f t="shared" si="173"/>
        <v/>
      </c>
      <c r="AI1824" s="17" t="str">
        <f>IF('Peer Comparison Tool'!$D$11="NR","",IF($C1824='Peer Comparison Tool'!$D$9,COUNT('ALLL &lt;50B Database'!$AI$1:AI1823)+1,""))</f>
        <v/>
      </c>
    </row>
    <row r="1825" spans="1:35" x14ac:dyDescent="0.25">
      <c r="A1825" t="s">
        <v>3254</v>
      </c>
      <c r="B1825">
        <v>119153</v>
      </c>
      <c r="C1825" s="5" t="s">
        <v>3209</v>
      </c>
      <c r="D1825" s="5" t="s">
        <v>4387</v>
      </c>
      <c r="E1825" s="5" t="s">
        <v>4388</v>
      </c>
      <c r="F1825" s="2">
        <v>2719</v>
      </c>
      <c r="G1825" s="2">
        <v>362194</v>
      </c>
      <c r="H1825" s="2">
        <v>199472</v>
      </c>
      <c r="I1825" s="2">
        <v>12401</v>
      </c>
      <c r="J1825" s="2">
        <v>187071</v>
      </c>
      <c r="K1825" s="33">
        <v>1.4534588471756713E-2</v>
      </c>
      <c r="L1825" s="2">
        <v>2419</v>
      </c>
      <c r="M1825" s="2">
        <v>324599</v>
      </c>
      <c r="N1825" s="2">
        <v>177854</v>
      </c>
      <c r="O1825" s="33">
        <v>1.3601043552576833E-2</v>
      </c>
      <c r="P1825" s="2">
        <v>2425</v>
      </c>
      <c r="Q1825" s="2">
        <v>340221</v>
      </c>
      <c r="R1825" s="2">
        <v>182355</v>
      </c>
      <c r="S1825" s="35">
        <v>1.3298236955389214E-2</v>
      </c>
      <c r="T1825" t="s">
        <v>4388</v>
      </c>
      <c r="U1825" t="s">
        <v>4388</v>
      </c>
      <c r="V1825" s="5" t="s">
        <v>4387</v>
      </c>
      <c r="W1825" s="5">
        <v>0</v>
      </c>
      <c r="X1825" s="4">
        <v>1.2363515163674992E-3</v>
      </c>
      <c r="Y1825" s="6">
        <v>294</v>
      </c>
      <c r="Z1825" s="4">
        <v>-3.0280659718761975E-4</v>
      </c>
      <c r="AA1825" s="5">
        <v>1759</v>
      </c>
      <c r="AC1825" s="16" t="str">
        <f t="shared" si="168"/>
        <v/>
      </c>
      <c r="AD1825" s="16" t="str">
        <f t="shared" si="169"/>
        <v/>
      </c>
      <c r="AE1825" s="16" t="str">
        <f t="shared" si="170"/>
        <v/>
      </c>
      <c r="AF1825" s="16" t="str">
        <f t="shared" si="171"/>
        <v/>
      </c>
      <c r="AG1825" s="16">
        <f t="shared" si="172"/>
        <v>1.4534588471756713E-2</v>
      </c>
      <c r="AH1825" s="16" t="str">
        <f t="shared" si="173"/>
        <v/>
      </c>
      <c r="AI1825" s="17" t="str">
        <f>IF('Peer Comparison Tool'!$D$11="NR","",IF($C1825='Peer Comparison Tool'!$D$9,COUNT('ALLL &lt;50B Database'!$AI$1:AI1824)+1,""))</f>
        <v/>
      </c>
    </row>
    <row r="1826" spans="1:35" x14ac:dyDescent="0.25">
      <c r="A1826" t="s">
        <v>119</v>
      </c>
      <c r="B1826">
        <v>932745</v>
      </c>
      <c r="C1826" s="5" t="s">
        <v>1963</v>
      </c>
      <c r="D1826" s="5" t="s">
        <v>4390</v>
      </c>
      <c r="E1826" s="5" t="s">
        <v>4388</v>
      </c>
      <c r="F1826" s="2">
        <v>3124</v>
      </c>
      <c r="G1826" s="2">
        <v>362049</v>
      </c>
      <c r="H1826" s="2">
        <v>298565</v>
      </c>
      <c r="I1826" s="2">
        <v>27033</v>
      </c>
      <c r="J1826" s="2">
        <v>271532</v>
      </c>
      <c r="K1826" s="33">
        <v>1.1505089639526832E-2</v>
      </c>
      <c r="L1826" s="2">
        <v>2771</v>
      </c>
      <c r="M1826" s="2">
        <v>312284</v>
      </c>
      <c r="N1826" s="2">
        <v>262099</v>
      </c>
      <c r="O1826" s="33">
        <v>1.0572340985658091E-2</v>
      </c>
      <c r="P1826" s="2">
        <v>2812</v>
      </c>
      <c r="Q1826" s="2">
        <v>325084</v>
      </c>
      <c r="R1826" s="2">
        <v>278970</v>
      </c>
      <c r="S1826" s="35">
        <v>1.0079936910778936E-2</v>
      </c>
      <c r="T1826" t="s">
        <v>4388</v>
      </c>
      <c r="U1826" t="s">
        <v>4388</v>
      </c>
      <c r="V1826" s="5" t="s">
        <v>4390</v>
      </c>
      <c r="W1826" s="5">
        <v>0</v>
      </c>
      <c r="X1826" s="4">
        <v>1.4251527287478961E-3</v>
      </c>
      <c r="Y1826" s="6">
        <v>312</v>
      </c>
      <c r="Z1826" s="4">
        <v>-4.9240407487915507E-4</v>
      </c>
      <c r="AA1826" s="5">
        <v>3153</v>
      </c>
      <c r="AC1826" s="16" t="str">
        <f t="shared" si="168"/>
        <v/>
      </c>
      <c r="AD1826" s="16" t="str">
        <f t="shared" si="169"/>
        <v/>
      </c>
      <c r="AE1826" s="16" t="str">
        <f t="shared" si="170"/>
        <v/>
      </c>
      <c r="AF1826" s="16" t="str">
        <f t="shared" si="171"/>
        <v/>
      </c>
      <c r="AG1826" s="16">
        <f t="shared" si="172"/>
        <v>1.1505089639526832E-2</v>
      </c>
      <c r="AH1826" s="16" t="str">
        <f t="shared" si="173"/>
        <v/>
      </c>
      <c r="AI1826" s="17" t="str">
        <f>IF('Peer Comparison Tool'!$D$11="NR","",IF($C1826='Peer Comparison Tool'!$D$9,COUNT('ALLL &lt;50B Database'!$AI$1:AI1825)+1,""))</f>
        <v/>
      </c>
    </row>
    <row r="1827" spans="1:35" x14ac:dyDescent="0.25">
      <c r="A1827" t="s">
        <v>2084</v>
      </c>
      <c r="B1827">
        <v>16551</v>
      </c>
      <c r="C1827" s="5" t="s">
        <v>2041</v>
      </c>
      <c r="D1827" s="5" t="s">
        <v>4390</v>
      </c>
      <c r="E1827" s="5" t="s">
        <v>4388</v>
      </c>
      <c r="F1827" s="2">
        <v>3215</v>
      </c>
      <c r="G1827" s="2">
        <v>361734</v>
      </c>
      <c r="H1827" s="2">
        <v>250621</v>
      </c>
      <c r="I1827" s="2">
        <v>12978</v>
      </c>
      <c r="J1827" s="2">
        <v>237643</v>
      </c>
      <c r="K1827" s="33">
        <v>1.3528696405953469E-2</v>
      </c>
      <c r="L1827" s="2">
        <v>3027</v>
      </c>
      <c r="M1827" s="2">
        <v>327028</v>
      </c>
      <c r="N1827" s="2">
        <v>248225</v>
      </c>
      <c r="O1827" s="33">
        <v>1.2194581528854869E-2</v>
      </c>
      <c r="P1827" s="2">
        <v>3053</v>
      </c>
      <c r="Q1827" s="2">
        <v>331032</v>
      </c>
      <c r="R1827" s="2">
        <v>242167</v>
      </c>
      <c r="S1827" s="35">
        <v>1.2607002605639909E-2</v>
      </c>
      <c r="T1827" t="s">
        <v>4388</v>
      </c>
      <c r="U1827" t="s">
        <v>4388</v>
      </c>
      <c r="V1827" s="5" t="s">
        <v>4390</v>
      </c>
      <c r="W1827" s="5">
        <v>0</v>
      </c>
      <c r="X1827" s="4">
        <v>9.2169380031355969E-4</v>
      </c>
      <c r="Y1827" s="6">
        <v>162</v>
      </c>
      <c r="Z1827" s="4">
        <v>4.1242107678503975E-4</v>
      </c>
      <c r="AA1827" s="5">
        <v>2183</v>
      </c>
      <c r="AC1827" s="16" t="str">
        <f t="shared" si="168"/>
        <v/>
      </c>
      <c r="AD1827" s="16" t="str">
        <f t="shared" si="169"/>
        <v/>
      </c>
      <c r="AE1827" s="16" t="str">
        <f t="shared" si="170"/>
        <v/>
      </c>
      <c r="AF1827" s="16" t="str">
        <f t="shared" si="171"/>
        <v/>
      </c>
      <c r="AG1827" s="16">
        <f t="shared" si="172"/>
        <v>1.3528696405953469E-2</v>
      </c>
      <c r="AH1827" s="16" t="str">
        <f t="shared" si="173"/>
        <v/>
      </c>
      <c r="AI1827" s="17" t="str">
        <f>IF('Peer Comparison Tool'!$D$11="NR","",IF($C1827='Peer Comparison Tool'!$D$9,COUNT('ALLL &lt;50B Database'!$AI$1:AI1826)+1,""))</f>
        <v/>
      </c>
    </row>
    <row r="1828" spans="1:35" x14ac:dyDescent="0.25">
      <c r="A1828" t="s">
        <v>2085</v>
      </c>
      <c r="B1828">
        <v>975854</v>
      </c>
      <c r="C1828" s="5" t="s">
        <v>2041</v>
      </c>
      <c r="D1828" s="5" t="s">
        <v>4390</v>
      </c>
      <c r="E1828" s="5" t="s">
        <v>4388</v>
      </c>
      <c r="F1828" s="2">
        <v>3385</v>
      </c>
      <c r="G1828" s="2">
        <v>361018</v>
      </c>
      <c r="H1828" s="2">
        <v>327572</v>
      </c>
      <c r="I1828" s="2">
        <v>30661</v>
      </c>
      <c r="J1828" s="2">
        <v>296911</v>
      </c>
      <c r="K1828" s="33">
        <v>1.1400722775511853E-2</v>
      </c>
      <c r="L1828" s="2">
        <v>3079</v>
      </c>
      <c r="M1828" s="2">
        <v>315398</v>
      </c>
      <c r="N1828" s="2">
        <v>292793</v>
      </c>
      <c r="O1828" s="33">
        <v>1.0515961788703966E-2</v>
      </c>
      <c r="P1828" s="2">
        <v>3102</v>
      </c>
      <c r="Q1828" s="2">
        <v>324976</v>
      </c>
      <c r="R1828" s="2">
        <v>295869</v>
      </c>
      <c r="S1828" s="35">
        <v>1.0484369771757096E-2</v>
      </c>
      <c r="T1828" t="s">
        <v>4388</v>
      </c>
      <c r="U1828" t="s">
        <v>4388</v>
      </c>
      <c r="V1828" s="5" t="s">
        <v>4390</v>
      </c>
      <c r="W1828" s="5">
        <v>0</v>
      </c>
      <c r="X1828" s="4">
        <v>9.1635300375475688E-4</v>
      </c>
      <c r="Y1828" s="6">
        <v>283</v>
      </c>
      <c r="Z1828" s="4">
        <v>-3.159201694686968E-5</v>
      </c>
      <c r="AA1828" s="5">
        <v>3205</v>
      </c>
      <c r="AC1828" s="16" t="str">
        <f t="shared" si="168"/>
        <v/>
      </c>
      <c r="AD1828" s="16" t="str">
        <f t="shared" si="169"/>
        <v/>
      </c>
      <c r="AE1828" s="16" t="str">
        <f t="shared" si="170"/>
        <v/>
      </c>
      <c r="AF1828" s="16" t="str">
        <f t="shared" si="171"/>
        <v/>
      </c>
      <c r="AG1828" s="16">
        <f t="shared" si="172"/>
        <v>1.1400722775511853E-2</v>
      </c>
      <c r="AH1828" s="16" t="str">
        <f t="shared" si="173"/>
        <v/>
      </c>
      <c r="AI1828" s="17" t="str">
        <f>IF('Peer Comparison Tool'!$D$11="NR","",IF($C1828='Peer Comparison Tool'!$D$9,COUNT('ALLL &lt;50B Database'!$AI$1:AI1827)+1,""))</f>
        <v/>
      </c>
    </row>
    <row r="1829" spans="1:35" x14ac:dyDescent="0.25">
      <c r="A1829" t="s">
        <v>3850</v>
      </c>
      <c r="B1829">
        <v>3211937</v>
      </c>
      <c r="C1829" s="5" t="s">
        <v>3704</v>
      </c>
      <c r="D1829" s="5" t="s">
        <v>4390</v>
      </c>
      <c r="E1829" s="5" t="s">
        <v>4388</v>
      </c>
      <c r="F1829" s="2">
        <v>4625</v>
      </c>
      <c r="G1829" s="2">
        <v>361003</v>
      </c>
      <c r="H1829" s="2">
        <v>231641</v>
      </c>
      <c r="I1829" s="2">
        <v>33650</v>
      </c>
      <c r="J1829" s="2">
        <v>197991</v>
      </c>
      <c r="K1829" s="33">
        <v>2.3359647660752256E-2</v>
      </c>
      <c r="L1829" s="2">
        <v>4214</v>
      </c>
      <c r="M1829" s="2">
        <v>282964</v>
      </c>
      <c r="N1829" s="2">
        <v>215137</v>
      </c>
      <c r="O1829" s="33">
        <v>1.9587518650906167E-2</v>
      </c>
      <c r="P1829" s="2">
        <v>4389</v>
      </c>
      <c r="Q1829" s="2">
        <v>307837</v>
      </c>
      <c r="R1829" s="2">
        <v>213213</v>
      </c>
      <c r="S1829" s="35">
        <v>2.0585048754062838E-2</v>
      </c>
      <c r="T1829" t="s">
        <v>4388</v>
      </c>
      <c r="U1829" t="s">
        <v>4388</v>
      </c>
      <c r="V1829" s="5" t="s">
        <v>4390</v>
      </c>
      <c r="W1829" s="5">
        <v>0</v>
      </c>
      <c r="X1829" s="4">
        <v>2.7745989066894176E-3</v>
      </c>
      <c r="Y1829" s="6">
        <v>236</v>
      </c>
      <c r="Z1829" s="4">
        <v>9.9753010315667065E-4</v>
      </c>
      <c r="AA1829" s="5">
        <v>319</v>
      </c>
      <c r="AC1829" s="16" t="str">
        <f t="shared" si="168"/>
        <v/>
      </c>
      <c r="AD1829" s="16" t="str">
        <f t="shared" si="169"/>
        <v/>
      </c>
      <c r="AE1829" s="16" t="str">
        <f t="shared" si="170"/>
        <v/>
      </c>
      <c r="AF1829" s="16" t="str">
        <f t="shared" si="171"/>
        <v/>
      </c>
      <c r="AG1829" s="16">
        <f t="shared" si="172"/>
        <v>2.3359647660752256E-2</v>
      </c>
      <c r="AH1829" s="16" t="str">
        <f t="shared" si="173"/>
        <v/>
      </c>
      <c r="AI1829" s="17" t="str">
        <f>IF('Peer Comparison Tool'!$D$11="NR","",IF($C1829='Peer Comparison Tool'!$D$9,COUNT('ALLL &lt;50B Database'!$AI$1:AI1828)+1,""))</f>
        <v/>
      </c>
    </row>
    <row r="1830" spans="1:35" x14ac:dyDescent="0.25">
      <c r="A1830" t="s">
        <v>3846</v>
      </c>
      <c r="B1830">
        <v>735067</v>
      </c>
      <c r="C1830" s="5" t="s">
        <v>3704</v>
      </c>
      <c r="D1830" s="5" t="s">
        <v>4390</v>
      </c>
      <c r="E1830" s="5" t="s">
        <v>4388</v>
      </c>
      <c r="F1830" s="2">
        <v>3045</v>
      </c>
      <c r="G1830" s="2">
        <v>360867</v>
      </c>
      <c r="H1830" s="2">
        <v>307794</v>
      </c>
      <c r="I1830" s="2">
        <v>32006</v>
      </c>
      <c r="J1830" s="2">
        <v>275788</v>
      </c>
      <c r="K1830" s="33">
        <v>1.1041089532539487E-2</v>
      </c>
      <c r="L1830" s="2">
        <v>2818</v>
      </c>
      <c r="M1830" s="2">
        <v>304542</v>
      </c>
      <c r="N1830" s="2">
        <v>263643</v>
      </c>
      <c r="O1830" s="33">
        <v>1.0688696456951256E-2</v>
      </c>
      <c r="P1830" s="2">
        <v>2870</v>
      </c>
      <c r="Q1830" s="2">
        <v>318432</v>
      </c>
      <c r="R1830" s="2">
        <v>280345</v>
      </c>
      <c r="S1830" s="35">
        <v>1.0237386077868341E-2</v>
      </c>
      <c r="T1830" t="s">
        <v>4388</v>
      </c>
      <c r="U1830" t="s">
        <v>4388</v>
      </c>
      <c r="V1830" s="5" t="s">
        <v>4390</v>
      </c>
      <c r="W1830" s="5">
        <v>0</v>
      </c>
      <c r="X1830" s="4">
        <v>8.0370345467114558E-4</v>
      </c>
      <c r="Y1830" s="6">
        <v>175</v>
      </c>
      <c r="Z1830" s="4">
        <v>-4.5131037908291427E-4</v>
      </c>
      <c r="AA1830" s="5">
        <v>3361</v>
      </c>
      <c r="AC1830" s="16" t="str">
        <f t="shared" si="168"/>
        <v/>
      </c>
      <c r="AD1830" s="16" t="str">
        <f t="shared" si="169"/>
        <v/>
      </c>
      <c r="AE1830" s="16" t="str">
        <f t="shared" si="170"/>
        <v/>
      </c>
      <c r="AF1830" s="16" t="str">
        <f t="shared" si="171"/>
        <v/>
      </c>
      <c r="AG1830" s="16">
        <f t="shared" si="172"/>
        <v>1.1041089532539487E-2</v>
      </c>
      <c r="AH1830" s="16" t="str">
        <f t="shared" si="173"/>
        <v/>
      </c>
      <c r="AI1830" s="17" t="str">
        <f>IF('Peer Comparison Tool'!$D$11="NR","",IF($C1830='Peer Comparison Tool'!$D$9,COUNT('ALLL &lt;50B Database'!$AI$1:AI1829)+1,""))</f>
        <v/>
      </c>
    </row>
    <row r="1831" spans="1:35" x14ac:dyDescent="0.25">
      <c r="A1831" t="s">
        <v>1341</v>
      </c>
      <c r="B1831">
        <v>1015270</v>
      </c>
      <c r="C1831" s="5" t="s">
        <v>1309</v>
      </c>
      <c r="D1831" s="5" t="s">
        <v>4390</v>
      </c>
      <c r="E1831" s="5" t="s">
        <v>4388</v>
      </c>
      <c r="F1831" s="2">
        <v>2378</v>
      </c>
      <c r="G1831" s="2">
        <v>360076</v>
      </c>
      <c r="H1831" s="2">
        <v>199875</v>
      </c>
      <c r="I1831" s="2">
        <v>12938</v>
      </c>
      <c r="J1831" s="2">
        <v>186937</v>
      </c>
      <c r="K1831" s="33">
        <v>1.2720863178503988E-2</v>
      </c>
      <c r="L1831" s="2">
        <v>2182</v>
      </c>
      <c r="M1831" s="2">
        <v>329899</v>
      </c>
      <c r="N1831" s="2">
        <v>189548</v>
      </c>
      <c r="O1831" s="33">
        <v>1.1511596007343786E-2</v>
      </c>
      <c r="P1831" s="2">
        <v>2352</v>
      </c>
      <c r="Q1831" s="2">
        <v>334166</v>
      </c>
      <c r="R1831" s="2">
        <v>188928</v>
      </c>
      <c r="S1831" s="35">
        <v>1.2449186991869919E-2</v>
      </c>
      <c r="T1831" t="s">
        <v>4388</v>
      </c>
      <c r="U1831" t="s">
        <v>4388</v>
      </c>
      <c r="V1831" s="5" t="s">
        <v>4390</v>
      </c>
      <c r="W1831" s="5">
        <v>0</v>
      </c>
      <c r="X1831" s="4">
        <v>2.7167618663406952E-4</v>
      </c>
      <c r="Y1831" s="6">
        <v>26</v>
      </c>
      <c r="Z1831" s="4">
        <v>9.3759098452613279E-4</v>
      </c>
      <c r="AA1831" s="5">
        <v>2583</v>
      </c>
      <c r="AC1831" s="16" t="str">
        <f t="shared" si="168"/>
        <v/>
      </c>
      <c r="AD1831" s="16" t="str">
        <f t="shared" si="169"/>
        <v/>
      </c>
      <c r="AE1831" s="16" t="str">
        <f t="shared" si="170"/>
        <v/>
      </c>
      <c r="AF1831" s="16" t="str">
        <f t="shared" si="171"/>
        <v/>
      </c>
      <c r="AG1831" s="16">
        <f t="shared" si="172"/>
        <v>1.2720863178503988E-2</v>
      </c>
      <c r="AH1831" s="16" t="str">
        <f t="shared" si="173"/>
        <v/>
      </c>
      <c r="AI1831" s="17" t="str">
        <f>IF('Peer Comparison Tool'!$D$11="NR","",IF($C1831='Peer Comparison Tool'!$D$9,COUNT('ALLL &lt;50B Database'!$AI$1:AI1830)+1,""))</f>
        <v/>
      </c>
    </row>
    <row r="1832" spans="1:35" x14ac:dyDescent="0.25">
      <c r="A1832" t="s">
        <v>2096</v>
      </c>
      <c r="B1832">
        <v>126553</v>
      </c>
      <c r="C1832" s="5" t="s">
        <v>2041</v>
      </c>
      <c r="D1832" s="5" t="s">
        <v>4387</v>
      </c>
      <c r="E1832" s="5" t="s">
        <v>4388</v>
      </c>
      <c r="F1832" s="2">
        <v>2415</v>
      </c>
      <c r="G1832" s="2">
        <v>360051</v>
      </c>
      <c r="H1832" s="2">
        <v>231835</v>
      </c>
      <c r="I1832" s="2">
        <v>26476</v>
      </c>
      <c r="J1832" s="2">
        <v>205359</v>
      </c>
      <c r="K1832" s="33">
        <v>1.1759893649657429E-2</v>
      </c>
      <c r="L1832" s="2">
        <v>2159</v>
      </c>
      <c r="M1832" s="2">
        <v>286645</v>
      </c>
      <c r="N1832" s="2">
        <v>202853</v>
      </c>
      <c r="O1832" s="33">
        <v>1.0643175107097258E-2</v>
      </c>
      <c r="P1832" s="2">
        <v>2248</v>
      </c>
      <c r="Q1832" s="2">
        <v>278332</v>
      </c>
      <c r="R1832" s="2">
        <v>200585</v>
      </c>
      <c r="S1832" s="35">
        <v>1.1207218884762071E-2</v>
      </c>
      <c r="T1832" t="s">
        <v>4388</v>
      </c>
      <c r="U1832" t="s">
        <v>4388</v>
      </c>
      <c r="V1832" s="5" t="s">
        <v>4387</v>
      </c>
      <c r="W1832" s="5">
        <v>0</v>
      </c>
      <c r="X1832" s="4">
        <v>5.5267476489535838E-4</v>
      </c>
      <c r="Y1832" s="6">
        <v>167</v>
      </c>
      <c r="Z1832" s="4">
        <v>5.6404377766481294E-4</v>
      </c>
      <c r="AA1832" s="5">
        <v>3038</v>
      </c>
      <c r="AC1832" s="16" t="str">
        <f t="shared" si="168"/>
        <v/>
      </c>
      <c r="AD1832" s="16" t="str">
        <f t="shared" si="169"/>
        <v/>
      </c>
      <c r="AE1832" s="16" t="str">
        <f t="shared" si="170"/>
        <v/>
      </c>
      <c r="AF1832" s="16" t="str">
        <f t="shared" si="171"/>
        <v/>
      </c>
      <c r="AG1832" s="16">
        <f t="shared" si="172"/>
        <v>1.1759893649657429E-2</v>
      </c>
      <c r="AH1832" s="16" t="str">
        <f t="shared" si="173"/>
        <v/>
      </c>
      <c r="AI1832" s="17" t="str">
        <f>IF('Peer Comparison Tool'!$D$11="NR","",IF($C1832='Peer Comparison Tool'!$D$9,COUNT('ALLL &lt;50B Database'!$AI$1:AI1831)+1,""))</f>
        <v/>
      </c>
    </row>
    <row r="1833" spans="1:35" x14ac:dyDescent="0.25">
      <c r="A1833" t="s">
        <v>2661</v>
      </c>
      <c r="B1833">
        <v>680055</v>
      </c>
      <c r="C1833" s="5" t="s">
        <v>2642</v>
      </c>
      <c r="D1833" s="5" t="s">
        <v>4387</v>
      </c>
      <c r="E1833" s="5">
        <v>0</v>
      </c>
      <c r="F1833" s="2">
        <v>3852</v>
      </c>
      <c r="G1833" s="2">
        <v>359648</v>
      </c>
      <c r="H1833" s="2">
        <v>297861</v>
      </c>
      <c r="I1833" s="2">
        <v>24743</v>
      </c>
      <c r="J1833" s="2">
        <v>273118</v>
      </c>
      <c r="K1833" s="33">
        <v>1.4103793964513507E-2</v>
      </c>
      <c r="L1833" s="2">
        <v>3834</v>
      </c>
      <c r="M1833" s="2">
        <v>355756</v>
      </c>
      <c r="N1833" s="2">
        <v>263250</v>
      </c>
      <c r="O1833" s="33">
        <v>1.4564102564102564E-2</v>
      </c>
      <c r="P1833" s="2">
        <v>3840</v>
      </c>
      <c r="Q1833" s="2">
        <v>350709</v>
      </c>
      <c r="R1833" s="2">
        <v>254338</v>
      </c>
      <c r="S1833" s="35">
        <v>1.5098019171338926E-2</v>
      </c>
      <c r="T1833">
        <v>0</v>
      </c>
      <c r="U1833">
        <v>0</v>
      </c>
      <c r="V1833" s="5" t="s">
        <v>4387</v>
      </c>
      <c r="W1833" s="5">
        <v>0</v>
      </c>
      <c r="X1833" s="4">
        <v>-9.9422520682541926E-4</v>
      </c>
      <c r="Y1833" s="6">
        <v>12</v>
      </c>
      <c r="Z1833" s="4">
        <v>5.3391660723636249E-4</v>
      </c>
      <c r="AA1833" s="5">
        <v>1936</v>
      </c>
      <c r="AC1833" s="16" t="str">
        <f t="shared" si="168"/>
        <v/>
      </c>
      <c r="AD1833" s="16" t="str">
        <f t="shared" si="169"/>
        <v/>
      </c>
      <c r="AE1833" s="16" t="str">
        <f t="shared" si="170"/>
        <v/>
      </c>
      <c r="AF1833" s="16" t="str">
        <f t="shared" si="171"/>
        <v/>
      </c>
      <c r="AG1833" s="16">
        <f t="shared" si="172"/>
        <v>1.4103793964513507E-2</v>
      </c>
      <c r="AH1833" s="16" t="str">
        <f t="shared" si="173"/>
        <v/>
      </c>
      <c r="AI1833" s="17" t="str">
        <f>IF('Peer Comparison Tool'!$D$11="NR","",IF($C1833='Peer Comparison Tool'!$D$9,COUNT('ALLL &lt;50B Database'!$AI$1:AI1832)+1,""))</f>
        <v/>
      </c>
    </row>
    <row r="1834" spans="1:35" x14ac:dyDescent="0.25">
      <c r="A1834" t="s">
        <v>40</v>
      </c>
      <c r="B1834">
        <v>60648</v>
      </c>
      <c r="C1834" s="5" t="s">
        <v>1309</v>
      </c>
      <c r="D1834" s="5" t="s">
        <v>4390</v>
      </c>
      <c r="E1834" s="5" t="s">
        <v>4388</v>
      </c>
      <c r="F1834" s="2">
        <v>4220</v>
      </c>
      <c r="G1834" s="2">
        <v>359368</v>
      </c>
      <c r="H1834" s="2">
        <v>174904</v>
      </c>
      <c r="I1834" s="2">
        <v>23889</v>
      </c>
      <c r="J1834" s="2">
        <v>151015</v>
      </c>
      <c r="K1834" s="33">
        <v>2.7944243949276561E-2</v>
      </c>
      <c r="L1834" s="2">
        <v>4117</v>
      </c>
      <c r="M1834" s="2">
        <v>313638</v>
      </c>
      <c r="N1834" s="2">
        <v>155604</v>
      </c>
      <c r="O1834" s="33">
        <v>2.6458188735508086E-2</v>
      </c>
      <c r="P1834" s="2">
        <v>4122</v>
      </c>
      <c r="Q1834" s="2">
        <v>308008</v>
      </c>
      <c r="R1834" s="2">
        <v>151945</v>
      </c>
      <c r="S1834" s="35">
        <v>2.712823719108888E-2</v>
      </c>
      <c r="T1834" t="s">
        <v>4388</v>
      </c>
      <c r="U1834" t="s">
        <v>4388</v>
      </c>
      <c r="V1834" s="5" t="s">
        <v>4390</v>
      </c>
      <c r="W1834" s="5">
        <v>0</v>
      </c>
      <c r="X1834" s="4">
        <v>8.1600675818768037E-4</v>
      </c>
      <c r="Y1834" s="6">
        <v>98</v>
      </c>
      <c r="Z1834" s="4">
        <v>6.7004845558079479E-4</v>
      </c>
      <c r="AA1834" s="5">
        <v>179</v>
      </c>
      <c r="AC1834" s="16" t="str">
        <f t="shared" si="168"/>
        <v/>
      </c>
      <c r="AD1834" s="16" t="str">
        <f t="shared" si="169"/>
        <v/>
      </c>
      <c r="AE1834" s="16" t="str">
        <f t="shared" si="170"/>
        <v/>
      </c>
      <c r="AF1834" s="16" t="str">
        <f t="shared" si="171"/>
        <v/>
      </c>
      <c r="AG1834" s="16">
        <f t="shared" si="172"/>
        <v>2.7944243949276561E-2</v>
      </c>
      <c r="AH1834" s="16" t="str">
        <f t="shared" si="173"/>
        <v/>
      </c>
      <c r="AI1834" s="17" t="str">
        <f>IF('Peer Comparison Tool'!$D$11="NR","",IF($C1834='Peer Comparison Tool'!$D$9,COUNT('ALLL &lt;50B Database'!$AI$1:AI1833)+1,""))</f>
        <v/>
      </c>
    </row>
    <row r="1835" spans="1:35" x14ac:dyDescent="0.25">
      <c r="A1835" t="s">
        <v>3462</v>
      </c>
      <c r="B1835">
        <v>2963547</v>
      </c>
      <c r="C1835" s="5" t="s">
        <v>3374</v>
      </c>
      <c r="D1835" s="5" t="s">
        <v>4390</v>
      </c>
      <c r="E1835" s="5" t="s">
        <v>4388</v>
      </c>
      <c r="F1835" s="2">
        <v>3303</v>
      </c>
      <c r="G1835" s="2">
        <v>359365</v>
      </c>
      <c r="H1835" s="2">
        <v>282515</v>
      </c>
      <c r="I1835" s="2">
        <v>35950</v>
      </c>
      <c r="J1835" s="2">
        <v>246565</v>
      </c>
      <c r="K1835" s="33">
        <v>1.3396061890373736E-2</v>
      </c>
      <c r="L1835" s="2">
        <v>3015</v>
      </c>
      <c r="M1835" s="2">
        <v>326790</v>
      </c>
      <c r="N1835" s="2">
        <v>247659</v>
      </c>
      <c r="O1835" s="33">
        <v>1.2173997310818505E-2</v>
      </c>
      <c r="P1835" s="2">
        <v>3131</v>
      </c>
      <c r="Q1835" s="2">
        <v>325096</v>
      </c>
      <c r="R1835" s="2">
        <v>249948</v>
      </c>
      <c r="S1835" s="35">
        <v>1.2526605533951062E-2</v>
      </c>
      <c r="T1835" t="s">
        <v>4388</v>
      </c>
      <c r="U1835" t="s">
        <v>4388</v>
      </c>
      <c r="V1835" s="5" t="s">
        <v>4390</v>
      </c>
      <c r="W1835" s="5">
        <v>0</v>
      </c>
      <c r="X1835" s="4">
        <v>8.6945635642267372E-4</v>
      </c>
      <c r="Y1835" s="6">
        <v>172</v>
      </c>
      <c r="Z1835" s="4">
        <v>3.5260822313255662E-4</v>
      </c>
      <c r="AA1835" s="5">
        <v>2233</v>
      </c>
      <c r="AC1835" s="16" t="str">
        <f t="shared" si="168"/>
        <v/>
      </c>
      <c r="AD1835" s="16" t="str">
        <f t="shared" si="169"/>
        <v/>
      </c>
      <c r="AE1835" s="16" t="str">
        <f t="shared" si="170"/>
        <v/>
      </c>
      <c r="AF1835" s="16" t="str">
        <f t="shared" si="171"/>
        <v/>
      </c>
      <c r="AG1835" s="16">
        <f t="shared" si="172"/>
        <v>1.3396061890373736E-2</v>
      </c>
      <c r="AH1835" s="16" t="str">
        <f t="shared" si="173"/>
        <v/>
      </c>
      <c r="AI1835" s="17" t="str">
        <f>IF('Peer Comparison Tool'!$D$11="NR","",IF($C1835='Peer Comparison Tool'!$D$9,COUNT('ALLL &lt;50B Database'!$AI$1:AI1834)+1,""))</f>
        <v/>
      </c>
    </row>
    <row r="1836" spans="1:35" x14ac:dyDescent="0.25">
      <c r="A1836" t="s">
        <v>1033</v>
      </c>
      <c r="B1836">
        <v>587677</v>
      </c>
      <c r="C1836" s="5" t="s">
        <v>926</v>
      </c>
      <c r="D1836" s="5" t="s">
        <v>4390</v>
      </c>
      <c r="E1836" s="5" t="s">
        <v>4388</v>
      </c>
      <c r="F1836" s="2">
        <v>1397</v>
      </c>
      <c r="G1836" s="2">
        <v>358787</v>
      </c>
      <c r="H1836" s="2">
        <v>146813</v>
      </c>
      <c r="I1836" s="2">
        <v>2842</v>
      </c>
      <c r="J1836" s="2">
        <v>143971</v>
      </c>
      <c r="K1836" s="33">
        <v>9.7033430343610866E-3</v>
      </c>
      <c r="L1836" s="2">
        <v>1473</v>
      </c>
      <c r="M1836" s="2">
        <v>319210</v>
      </c>
      <c r="N1836" s="2">
        <v>128658</v>
      </c>
      <c r="O1836" s="33">
        <v>1.1448957701814111E-2</v>
      </c>
      <c r="P1836" s="2">
        <v>1423</v>
      </c>
      <c r="Q1836" s="2">
        <v>345965</v>
      </c>
      <c r="R1836" s="2">
        <v>133290</v>
      </c>
      <c r="S1836" s="35">
        <v>1.0675969690149299E-2</v>
      </c>
      <c r="T1836" t="s">
        <v>4388</v>
      </c>
      <c r="U1836" t="s">
        <v>4388</v>
      </c>
      <c r="V1836" s="5" t="s">
        <v>4390</v>
      </c>
      <c r="W1836" s="5">
        <v>0</v>
      </c>
      <c r="X1836" s="4">
        <v>-9.7262665578821267E-4</v>
      </c>
      <c r="Y1836" s="6">
        <v>-26</v>
      </c>
      <c r="Z1836" s="4">
        <v>-7.7298801166481197E-4</v>
      </c>
      <c r="AA1836" s="5">
        <v>3885</v>
      </c>
      <c r="AC1836" s="16" t="str">
        <f t="shared" si="168"/>
        <v/>
      </c>
      <c r="AD1836" s="16" t="str">
        <f t="shared" si="169"/>
        <v/>
      </c>
      <c r="AE1836" s="16" t="str">
        <f t="shared" si="170"/>
        <v/>
      </c>
      <c r="AF1836" s="16" t="str">
        <f t="shared" si="171"/>
        <v/>
      </c>
      <c r="AG1836" s="16">
        <f t="shared" si="172"/>
        <v>9.7033430343610866E-3</v>
      </c>
      <c r="AH1836" s="16" t="str">
        <f t="shared" si="173"/>
        <v/>
      </c>
      <c r="AI1836" s="17" t="str">
        <f>IF('Peer Comparison Tool'!$D$11="NR","",IF($C1836='Peer Comparison Tool'!$D$9,COUNT('ALLL &lt;50B Database'!$AI$1:AI1835)+1,""))</f>
        <v/>
      </c>
    </row>
    <row r="1837" spans="1:35" x14ac:dyDescent="0.25">
      <c r="A1837" t="s">
        <v>1995</v>
      </c>
      <c r="B1837">
        <v>750341</v>
      </c>
      <c r="C1837" s="5" t="s">
        <v>1963</v>
      </c>
      <c r="D1837" s="5" t="s">
        <v>4390</v>
      </c>
      <c r="E1837" s="5" t="s">
        <v>4388</v>
      </c>
      <c r="F1837" s="2">
        <v>1593</v>
      </c>
      <c r="G1837" s="2">
        <v>358362</v>
      </c>
      <c r="H1837" s="2">
        <v>257075</v>
      </c>
      <c r="I1837" s="2">
        <v>31096</v>
      </c>
      <c r="J1837" s="2">
        <v>225979</v>
      </c>
      <c r="K1837" s="33">
        <v>7.0493275923869036E-3</v>
      </c>
      <c r="L1837" s="2">
        <v>1309</v>
      </c>
      <c r="M1837" s="2">
        <v>324552</v>
      </c>
      <c r="N1837" s="2">
        <v>219807</v>
      </c>
      <c r="O1837" s="33">
        <v>5.9552243559122323E-3</v>
      </c>
      <c r="P1837" s="2">
        <v>1347</v>
      </c>
      <c r="Q1837" s="2">
        <v>335315</v>
      </c>
      <c r="R1837" s="2">
        <v>226564</v>
      </c>
      <c r="S1837" s="35">
        <v>5.9453399480941371E-3</v>
      </c>
      <c r="T1837" t="s">
        <v>4388</v>
      </c>
      <c r="U1837" t="s">
        <v>4388</v>
      </c>
      <c r="V1837" s="5" t="s">
        <v>4390</v>
      </c>
      <c r="W1837" s="5">
        <v>0</v>
      </c>
      <c r="X1837" s="4">
        <v>1.1039876442927666E-3</v>
      </c>
      <c r="Y1837" s="6">
        <v>246</v>
      </c>
      <c r="Z1837" s="4">
        <v>-9.8844078180952005E-6</v>
      </c>
      <c r="AA1837" s="5">
        <v>4447</v>
      </c>
      <c r="AC1837" s="16" t="str">
        <f t="shared" si="168"/>
        <v/>
      </c>
      <c r="AD1837" s="16" t="str">
        <f t="shared" si="169"/>
        <v/>
      </c>
      <c r="AE1837" s="16" t="str">
        <f t="shared" si="170"/>
        <v/>
      </c>
      <c r="AF1837" s="16" t="str">
        <f t="shared" si="171"/>
        <v/>
      </c>
      <c r="AG1837" s="16">
        <f t="shared" si="172"/>
        <v>7.0493275923869036E-3</v>
      </c>
      <c r="AH1837" s="16" t="str">
        <f t="shared" si="173"/>
        <v/>
      </c>
      <c r="AI1837" s="17" t="str">
        <f>IF('Peer Comparison Tool'!$D$11="NR","",IF($C1837='Peer Comparison Tool'!$D$9,COUNT('ALLL &lt;50B Database'!$AI$1:AI1836)+1,""))</f>
        <v/>
      </c>
    </row>
    <row r="1838" spans="1:35" x14ac:dyDescent="0.25">
      <c r="A1838" t="s">
        <v>801</v>
      </c>
      <c r="B1838">
        <v>205346</v>
      </c>
      <c r="C1838" s="5" t="s">
        <v>4163</v>
      </c>
      <c r="D1838" s="5" t="s">
        <v>4390</v>
      </c>
      <c r="E1838" s="5" t="s">
        <v>4388</v>
      </c>
      <c r="F1838" s="2">
        <v>2305</v>
      </c>
      <c r="G1838" s="2">
        <v>357859</v>
      </c>
      <c r="H1838" s="2">
        <v>188421</v>
      </c>
      <c r="I1838" s="2">
        <v>13829</v>
      </c>
      <c r="J1838" s="2">
        <v>174592</v>
      </c>
      <c r="K1838" s="33">
        <v>1.320220857771261E-2</v>
      </c>
      <c r="L1838" s="2">
        <v>1740</v>
      </c>
      <c r="M1838" s="2">
        <v>316572</v>
      </c>
      <c r="N1838" s="2">
        <v>180714</v>
      </c>
      <c r="O1838" s="33">
        <v>9.6284737209070687E-3</v>
      </c>
      <c r="P1838" s="2">
        <v>2022</v>
      </c>
      <c r="Q1838" s="2">
        <v>327648</v>
      </c>
      <c r="R1838" s="2">
        <v>179949</v>
      </c>
      <c r="S1838" s="35">
        <v>1.1236517013153726E-2</v>
      </c>
      <c r="T1838" t="s">
        <v>4388</v>
      </c>
      <c r="U1838" t="s">
        <v>4388</v>
      </c>
      <c r="V1838" s="5" t="s">
        <v>4390</v>
      </c>
      <c r="W1838" s="5">
        <v>0</v>
      </c>
      <c r="X1838" s="4">
        <v>1.9656915645588843E-3</v>
      </c>
      <c r="Y1838" s="6">
        <v>283</v>
      </c>
      <c r="Z1838" s="4">
        <v>1.6080432922466574E-3</v>
      </c>
      <c r="AA1838" s="5">
        <v>2316</v>
      </c>
      <c r="AC1838" s="16" t="str">
        <f t="shared" si="168"/>
        <v/>
      </c>
      <c r="AD1838" s="16" t="str">
        <f t="shared" si="169"/>
        <v/>
      </c>
      <c r="AE1838" s="16" t="str">
        <f t="shared" si="170"/>
        <v/>
      </c>
      <c r="AF1838" s="16" t="str">
        <f t="shared" si="171"/>
        <v/>
      </c>
      <c r="AG1838" s="16">
        <f t="shared" si="172"/>
        <v>1.320220857771261E-2</v>
      </c>
      <c r="AH1838" s="16" t="str">
        <f t="shared" si="173"/>
        <v/>
      </c>
      <c r="AI1838" s="17" t="str">
        <f>IF('Peer Comparison Tool'!$D$11="NR","",IF($C1838='Peer Comparison Tool'!$D$9,COUNT('ALLL &lt;50B Database'!$AI$1:AI1837)+1,""))</f>
        <v/>
      </c>
    </row>
    <row r="1839" spans="1:35" x14ac:dyDescent="0.25">
      <c r="A1839" t="s">
        <v>1616</v>
      </c>
      <c r="B1839">
        <v>961811</v>
      </c>
      <c r="C1839" s="5" t="s">
        <v>1578</v>
      </c>
      <c r="D1839" s="5" t="s">
        <v>4387</v>
      </c>
      <c r="E1839" s="5" t="s">
        <v>4388</v>
      </c>
      <c r="F1839" s="2">
        <v>1446</v>
      </c>
      <c r="G1839" s="2">
        <v>357857</v>
      </c>
      <c r="H1839" s="2">
        <v>281839</v>
      </c>
      <c r="I1839" s="2">
        <v>8327</v>
      </c>
      <c r="J1839" s="2">
        <v>273512</v>
      </c>
      <c r="K1839" s="33">
        <v>5.2867881482348122E-3</v>
      </c>
      <c r="L1839" s="2">
        <v>2627</v>
      </c>
      <c r="M1839" s="2">
        <v>354165</v>
      </c>
      <c r="N1839" s="2">
        <v>270237</v>
      </c>
      <c r="O1839" s="33">
        <v>9.7210966669997075E-3</v>
      </c>
      <c r="P1839" s="2">
        <v>2796</v>
      </c>
      <c r="Q1839" s="2">
        <v>335355</v>
      </c>
      <c r="R1839" s="2">
        <v>274048</v>
      </c>
      <c r="S1839" s="35">
        <v>1.0202592246613731E-2</v>
      </c>
      <c r="T1839" t="s">
        <v>4388</v>
      </c>
      <c r="U1839" t="s">
        <v>4388</v>
      </c>
      <c r="V1839" s="5" t="s">
        <v>4387</v>
      </c>
      <c r="W1839" s="5">
        <v>0</v>
      </c>
      <c r="X1839" s="4">
        <v>-4.9158040983789189E-3</v>
      </c>
      <c r="Y1839" s="6">
        <v>-1350</v>
      </c>
      <c r="Z1839" s="4">
        <v>4.8149557961402363E-4</v>
      </c>
      <c r="AA1839" s="5">
        <v>4638</v>
      </c>
      <c r="AC1839" s="16" t="str">
        <f t="shared" si="168"/>
        <v/>
      </c>
      <c r="AD1839" s="16" t="str">
        <f t="shared" si="169"/>
        <v/>
      </c>
      <c r="AE1839" s="16" t="str">
        <f t="shared" si="170"/>
        <v/>
      </c>
      <c r="AF1839" s="16" t="str">
        <f t="shared" si="171"/>
        <v/>
      </c>
      <c r="AG1839" s="16">
        <f t="shared" si="172"/>
        <v>5.2867881482348122E-3</v>
      </c>
      <c r="AH1839" s="16" t="str">
        <f t="shared" si="173"/>
        <v/>
      </c>
      <c r="AI1839" s="17" t="str">
        <f>IF('Peer Comparison Tool'!$D$11="NR","",IF($C1839='Peer Comparison Tool'!$D$9,COUNT('ALLL &lt;50B Database'!$AI$1:AI1838)+1,""))</f>
        <v/>
      </c>
    </row>
    <row r="1840" spans="1:35" x14ac:dyDescent="0.25">
      <c r="A1840" t="s">
        <v>4223</v>
      </c>
      <c r="B1840">
        <v>597546</v>
      </c>
      <c r="C1840" s="5" t="s">
        <v>4163</v>
      </c>
      <c r="D1840" s="5" t="s">
        <v>4390</v>
      </c>
      <c r="E1840" s="5" t="s">
        <v>4388</v>
      </c>
      <c r="F1840" s="2">
        <v>3730</v>
      </c>
      <c r="G1840" s="2">
        <v>357526</v>
      </c>
      <c r="H1840" s="2">
        <v>248763</v>
      </c>
      <c r="I1840" s="2">
        <v>10852</v>
      </c>
      <c r="J1840" s="2">
        <v>237911</v>
      </c>
      <c r="K1840" s="33">
        <v>1.5678131738339127E-2</v>
      </c>
      <c r="L1840" s="2">
        <v>3422</v>
      </c>
      <c r="M1840" s="2">
        <v>315809</v>
      </c>
      <c r="N1840" s="2">
        <v>226686</v>
      </c>
      <c r="O1840" s="33">
        <v>1.5095771243041034E-2</v>
      </c>
      <c r="P1840" s="2">
        <v>3457</v>
      </c>
      <c r="Q1840" s="2">
        <v>327448</v>
      </c>
      <c r="R1840" s="2">
        <v>229035</v>
      </c>
      <c r="S1840" s="35">
        <v>1.5093762961992708E-2</v>
      </c>
      <c r="T1840" t="s">
        <v>4388</v>
      </c>
      <c r="U1840" t="s">
        <v>4388</v>
      </c>
      <c r="V1840" s="5" t="s">
        <v>4390</v>
      </c>
      <c r="W1840" s="5">
        <v>0</v>
      </c>
      <c r="X1840" s="4">
        <v>5.8436877634641948E-4</v>
      </c>
      <c r="Y1840" s="6">
        <v>273</v>
      </c>
      <c r="Z1840" s="4">
        <v>-2.0082810483264962E-6</v>
      </c>
      <c r="AA1840" s="5">
        <v>1373</v>
      </c>
      <c r="AC1840" s="16" t="str">
        <f t="shared" si="168"/>
        <v/>
      </c>
      <c r="AD1840" s="16" t="str">
        <f t="shared" si="169"/>
        <v/>
      </c>
      <c r="AE1840" s="16" t="str">
        <f t="shared" si="170"/>
        <v/>
      </c>
      <c r="AF1840" s="16" t="str">
        <f t="shared" si="171"/>
        <v/>
      </c>
      <c r="AG1840" s="16">
        <f t="shared" si="172"/>
        <v>1.5678131738339127E-2</v>
      </c>
      <c r="AH1840" s="16" t="str">
        <f t="shared" si="173"/>
        <v/>
      </c>
      <c r="AI1840" s="17" t="str">
        <f>IF('Peer Comparison Tool'!$D$11="NR","",IF($C1840='Peer Comparison Tool'!$D$9,COUNT('ALLL &lt;50B Database'!$AI$1:AI1839)+1,""))</f>
        <v/>
      </c>
    </row>
    <row r="1841" spans="1:35" x14ac:dyDescent="0.25">
      <c r="A1841" t="s">
        <v>1344</v>
      </c>
      <c r="B1841">
        <v>454546</v>
      </c>
      <c r="C1841" s="5" t="s">
        <v>1309</v>
      </c>
      <c r="D1841" s="5" t="s">
        <v>4390</v>
      </c>
      <c r="E1841" s="5" t="s">
        <v>4388</v>
      </c>
      <c r="F1841" s="2">
        <v>1800</v>
      </c>
      <c r="G1841" s="2">
        <v>357157</v>
      </c>
      <c r="H1841" s="2">
        <v>180795</v>
      </c>
      <c r="I1841" s="2">
        <v>18071</v>
      </c>
      <c r="J1841" s="2">
        <v>162724</v>
      </c>
      <c r="K1841" s="33">
        <v>1.1061674983407488E-2</v>
      </c>
      <c r="L1841" s="2">
        <v>1587</v>
      </c>
      <c r="M1841" s="2">
        <v>306743</v>
      </c>
      <c r="N1841" s="2">
        <v>151688</v>
      </c>
      <c r="O1841" s="33">
        <v>1.0462264648489004E-2</v>
      </c>
      <c r="P1841" s="2">
        <v>1679</v>
      </c>
      <c r="Q1841" s="2">
        <v>310040</v>
      </c>
      <c r="R1841" s="2">
        <v>161194</v>
      </c>
      <c r="S1841" s="35">
        <v>1.0416020447411195E-2</v>
      </c>
      <c r="T1841" t="s">
        <v>4388</v>
      </c>
      <c r="U1841" t="s">
        <v>4388</v>
      </c>
      <c r="V1841" s="5" t="s">
        <v>4390</v>
      </c>
      <c r="W1841" s="5">
        <v>0</v>
      </c>
      <c r="X1841" s="4">
        <v>6.456545359962932E-4</v>
      </c>
      <c r="Y1841" s="6">
        <v>121</v>
      </c>
      <c r="Z1841" s="4">
        <v>-4.6244201077809757E-5</v>
      </c>
      <c r="AA1841" s="5">
        <v>3347</v>
      </c>
      <c r="AC1841" s="16" t="str">
        <f t="shared" si="168"/>
        <v/>
      </c>
      <c r="AD1841" s="16" t="str">
        <f t="shared" si="169"/>
        <v/>
      </c>
      <c r="AE1841" s="16" t="str">
        <f t="shared" si="170"/>
        <v/>
      </c>
      <c r="AF1841" s="16" t="str">
        <f t="shared" si="171"/>
        <v/>
      </c>
      <c r="AG1841" s="16">
        <f t="shared" si="172"/>
        <v>1.1061674983407488E-2</v>
      </c>
      <c r="AH1841" s="16" t="str">
        <f t="shared" si="173"/>
        <v/>
      </c>
      <c r="AI1841" s="17" t="str">
        <f>IF('Peer Comparison Tool'!$D$11="NR","",IF($C1841='Peer Comparison Tool'!$D$9,COUNT('ALLL &lt;50B Database'!$AI$1:AI1840)+1,""))</f>
        <v/>
      </c>
    </row>
    <row r="1842" spans="1:35" x14ac:dyDescent="0.25">
      <c r="A1842" t="s">
        <v>1039</v>
      </c>
      <c r="B1842">
        <v>347639</v>
      </c>
      <c r="C1842" s="5" t="s">
        <v>926</v>
      </c>
      <c r="D1842" s="5" t="s">
        <v>4390</v>
      </c>
      <c r="E1842" s="5" t="s">
        <v>4388</v>
      </c>
      <c r="F1842" s="2">
        <v>4182</v>
      </c>
      <c r="G1842" s="2">
        <v>356952</v>
      </c>
      <c r="H1842" s="2">
        <v>222762</v>
      </c>
      <c r="I1842" s="2">
        <v>19062</v>
      </c>
      <c r="J1842" s="2">
        <v>203700</v>
      </c>
      <c r="K1842" s="33">
        <v>2.0530191458026509E-2</v>
      </c>
      <c r="L1842" s="2">
        <v>3453</v>
      </c>
      <c r="M1842" s="2">
        <v>291029</v>
      </c>
      <c r="N1842" s="2">
        <v>203844</v>
      </c>
      <c r="O1842" s="33">
        <v>1.6939424265614882E-2</v>
      </c>
      <c r="P1842" s="2">
        <v>3459</v>
      </c>
      <c r="Q1842" s="2">
        <v>317695</v>
      </c>
      <c r="R1842" s="2">
        <v>210295</v>
      </c>
      <c r="S1842" s="35">
        <v>1.6448322594450653E-2</v>
      </c>
      <c r="T1842" t="s">
        <v>4388</v>
      </c>
      <c r="U1842" t="s">
        <v>4388</v>
      </c>
      <c r="V1842" s="5" t="s">
        <v>4390</v>
      </c>
      <c r="W1842" s="5">
        <v>0</v>
      </c>
      <c r="X1842" s="4">
        <v>4.0818688635758556E-3</v>
      </c>
      <c r="Y1842" s="6">
        <v>723</v>
      </c>
      <c r="Z1842" s="4">
        <v>-4.9110167116422909E-4</v>
      </c>
      <c r="AA1842" s="5">
        <v>499</v>
      </c>
      <c r="AC1842" s="16" t="str">
        <f t="shared" si="168"/>
        <v/>
      </c>
      <c r="AD1842" s="16" t="str">
        <f t="shared" si="169"/>
        <v/>
      </c>
      <c r="AE1842" s="16" t="str">
        <f t="shared" si="170"/>
        <v/>
      </c>
      <c r="AF1842" s="16" t="str">
        <f t="shared" si="171"/>
        <v/>
      </c>
      <c r="AG1842" s="16">
        <f t="shared" si="172"/>
        <v>2.0530191458026509E-2</v>
      </c>
      <c r="AH1842" s="16" t="str">
        <f t="shared" si="173"/>
        <v/>
      </c>
      <c r="AI1842" s="17" t="str">
        <f>IF('Peer Comparison Tool'!$D$11="NR","",IF($C1842='Peer Comparison Tool'!$D$9,COUNT('ALLL &lt;50B Database'!$AI$1:AI1841)+1,""))</f>
        <v/>
      </c>
    </row>
    <row r="1843" spans="1:35" x14ac:dyDescent="0.25">
      <c r="A1843" t="s">
        <v>767</v>
      </c>
      <c r="B1843">
        <v>2732565</v>
      </c>
      <c r="C1843" s="5" t="s">
        <v>716</v>
      </c>
      <c r="D1843" s="5" t="s">
        <v>4390</v>
      </c>
      <c r="E1843" s="5" t="s">
        <v>4388</v>
      </c>
      <c r="F1843" s="2">
        <v>2380</v>
      </c>
      <c r="G1843" s="2">
        <v>356945</v>
      </c>
      <c r="H1843" s="2">
        <v>209435</v>
      </c>
      <c r="I1843" s="2">
        <v>19842</v>
      </c>
      <c r="J1843" s="2">
        <v>189593</v>
      </c>
      <c r="K1843" s="33">
        <v>1.2553206078283481E-2</v>
      </c>
      <c r="L1843" s="2">
        <v>2539</v>
      </c>
      <c r="M1843" s="2">
        <v>326024</v>
      </c>
      <c r="N1843" s="2">
        <v>192802</v>
      </c>
      <c r="O1843" s="33">
        <v>1.3168950529558823E-2</v>
      </c>
      <c r="P1843" s="2">
        <v>2204</v>
      </c>
      <c r="Q1843" s="2">
        <v>343134</v>
      </c>
      <c r="R1843" s="2">
        <v>186116</v>
      </c>
      <c r="S1843" s="35">
        <v>1.1842076984246384E-2</v>
      </c>
      <c r="T1843" t="s">
        <v>4388</v>
      </c>
      <c r="U1843" t="s">
        <v>4388</v>
      </c>
      <c r="V1843" s="5" t="s">
        <v>4390</v>
      </c>
      <c r="W1843" s="5">
        <v>0</v>
      </c>
      <c r="X1843" s="4">
        <v>7.1112909403709713E-4</v>
      </c>
      <c r="Y1843" s="6">
        <v>176</v>
      </c>
      <c r="Z1843" s="4">
        <v>-1.3268735453124385E-3</v>
      </c>
      <c r="AA1843" s="5">
        <v>2672</v>
      </c>
      <c r="AC1843" s="16" t="str">
        <f t="shared" si="168"/>
        <v/>
      </c>
      <c r="AD1843" s="16" t="str">
        <f t="shared" si="169"/>
        <v/>
      </c>
      <c r="AE1843" s="16" t="str">
        <f t="shared" si="170"/>
        <v/>
      </c>
      <c r="AF1843" s="16" t="str">
        <f t="shared" si="171"/>
        <v/>
      </c>
      <c r="AG1843" s="16">
        <f t="shared" si="172"/>
        <v>1.2553206078283481E-2</v>
      </c>
      <c r="AH1843" s="16" t="str">
        <f t="shared" si="173"/>
        <v/>
      </c>
      <c r="AI1843" s="17" t="str">
        <f>IF('Peer Comparison Tool'!$D$11="NR","",IF($C1843='Peer Comparison Tool'!$D$9,COUNT('ALLL &lt;50B Database'!$AI$1:AI1842)+1,""))</f>
        <v/>
      </c>
    </row>
    <row r="1844" spans="1:35" x14ac:dyDescent="0.25">
      <c r="A1844" t="s">
        <v>3841</v>
      </c>
      <c r="B1844">
        <v>539872</v>
      </c>
      <c r="C1844" s="5" t="s">
        <v>3704</v>
      </c>
      <c r="D1844" s="5" t="s">
        <v>4390</v>
      </c>
      <c r="E1844" s="5" t="s">
        <v>4388</v>
      </c>
      <c r="F1844" s="2">
        <v>1586</v>
      </c>
      <c r="G1844" s="2">
        <v>356920</v>
      </c>
      <c r="H1844" s="2">
        <v>169349</v>
      </c>
      <c r="I1844" s="2">
        <v>1771</v>
      </c>
      <c r="J1844" s="2">
        <v>167578</v>
      </c>
      <c r="K1844" s="33">
        <v>9.4642494838224588E-3</v>
      </c>
      <c r="L1844" s="2">
        <v>1185</v>
      </c>
      <c r="M1844" s="2">
        <v>346448</v>
      </c>
      <c r="N1844" s="2">
        <v>181713</v>
      </c>
      <c r="O1844" s="33">
        <v>6.5212725561737466E-3</v>
      </c>
      <c r="P1844" s="2">
        <v>1587</v>
      </c>
      <c r="Q1844" s="2">
        <v>341160</v>
      </c>
      <c r="R1844" s="2">
        <v>174899</v>
      </c>
      <c r="S1844" s="35">
        <v>9.0738083122259127E-3</v>
      </c>
      <c r="T1844" t="s">
        <v>4388</v>
      </c>
      <c r="U1844" t="s">
        <v>4388</v>
      </c>
      <c r="V1844" s="5" t="s">
        <v>4390</v>
      </c>
      <c r="W1844" s="5">
        <v>0</v>
      </c>
      <c r="X1844" s="4">
        <v>3.9044117159654605E-4</v>
      </c>
      <c r="Y1844" s="6">
        <v>-1</v>
      </c>
      <c r="Z1844" s="4">
        <v>2.5525357560521661E-3</v>
      </c>
      <c r="AA1844" s="5">
        <v>3950</v>
      </c>
      <c r="AC1844" s="16" t="str">
        <f t="shared" si="168"/>
        <v/>
      </c>
      <c r="AD1844" s="16" t="str">
        <f t="shared" si="169"/>
        <v/>
      </c>
      <c r="AE1844" s="16" t="str">
        <f t="shared" si="170"/>
        <v/>
      </c>
      <c r="AF1844" s="16" t="str">
        <f t="shared" si="171"/>
        <v/>
      </c>
      <c r="AG1844" s="16">
        <f t="shared" si="172"/>
        <v>9.4642494838224588E-3</v>
      </c>
      <c r="AH1844" s="16" t="str">
        <f t="shared" si="173"/>
        <v/>
      </c>
      <c r="AI1844" s="17" t="str">
        <f>IF('Peer Comparison Tool'!$D$11="NR","",IF($C1844='Peer Comparison Tool'!$D$9,COUNT('ALLL &lt;50B Database'!$AI$1:AI1843)+1,""))</f>
        <v/>
      </c>
    </row>
    <row r="1845" spans="1:35" x14ac:dyDescent="0.25">
      <c r="A1845" t="s">
        <v>2113</v>
      </c>
      <c r="B1845">
        <v>197759</v>
      </c>
      <c r="C1845" s="5" t="s">
        <v>2041</v>
      </c>
      <c r="D1845" s="5" t="s">
        <v>4390</v>
      </c>
      <c r="E1845" s="5" t="s">
        <v>4388</v>
      </c>
      <c r="F1845" s="2">
        <v>2774</v>
      </c>
      <c r="G1845" s="2">
        <v>356863</v>
      </c>
      <c r="H1845" s="2">
        <v>243611</v>
      </c>
      <c r="I1845" s="2">
        <v>16780</v>
      </c>
      <c r="J1845" s="2">
        <v>226831</v>
      </c>
      <c r="K1845" s="33">
        <v>1.2229369001591493E-2</v>
      </c>
      <c r="L1845" s="2">
        <v>2413</v>
      </c>
      <c r="M1845" s="2">
        <v>214758</v>
      </c>
      <c r="N1845" s="2">
        <v>169291</v>
      </c>
      <c r="O1845" s="33">
        <v>1.4253563390847712E-2</v>
      </c>
      <c r="P1845" s="2">
        <v>2577</v>
      </c>
      <c r="Q1845" s="2">
        <v>223654</v>
      </c>
      <c r="R1845" s="2">
        <v>175950</v>
      </c>
      <c r="S1845" s="35">
        <v>1.4646206308610401E-2</v>
      </c>
      <c r="T1845" t="s">
        <v>4388</v>
      </c>
      <c r="U1845" t="s">
        <v>4388</v>
      </c>
      <c r="V1845" s="5" t="s">
        <v>4390</v>
      </c>
      <c r="W1845" s="5">
        <v>0</v>
      </c>
      <c r="X1845" s="4">
        <v>-2.4168373070189084E-3</v>
      </c>
      <c r="Y1845" s="6">
        <v>197</v>
      </c>
      <c r="Z1845" s="4">
        <v>3.926429177626891E-4</v>
      </c>
      <c r="AA1845" s="5">
        <v>2822</v>
      </c>
      <c r="AC1845" s="16" t="str">
        <f t="shared" si="168"/>
        <v/>
      </c>
      <c r="AD1845" s="16" t="str">
        <f t="shared" si="169"/>
        <v/>
      </c>
      <c r="AE1845" s="16" t="str">
        <f t="shared" si="170"/>
        <v/>
      </c>
      <c r="AF1845" s="16" t="str">
        <f t="shared" si="171"/>
        <v/>
      </c>
      <c r="AG1845" s="16">
        <f t="shared" si="172"/>
        <v>1.2229369001591493E-2</v>
      </c>
      <c r="AH1845" s="16" t="str">
        <f t="shared" si="173"/>
        <v/>
      </c>
      <c r="AI1845" s="17" t="str">
        <f>IF('Peer Comparison Tool'!$D$11="NR","",IF($C1845='Peer Comparison Tool'!$D$9,COUNT('ALLL &lt;50B Database'!$AI$1:AI1844)+1,""))</f>
        <v/>
      </c>
    </row>
    <row r="1846" spans="1:35" x14ac:dyDescent="0.25">
      <c r="A1846" t="s">
        <v>1613</v>
      </c>
      <c r="B1846">
        <v>396244</v>
      </c>
      <c r="C1846" s="5" t="s">
        <v>1578</v>
      </c>
      <c r="D1846" s="5" t="s">
        <v>4387</v>
      </c>
      <c r="E1846" s="5" t="s">
        <v>4388</v>
      </c>
      <c r="F1846" s="2">
        <v>3621</v>
      </c>
      <c r="G1846" s="2">
        <v>356826</v>
      </c>
      <c r="H1846" s="2">
        <v>221923</v>
      </c>
      <c r="I1846" s="2">
        <v>5544</v>
      </c>
      <c r="J1846" s="2">
        <v>216379</v>
      </c>
      <c r="K1846" s="33">
        <v>1.673452599374246E-2</v>
      </c>
      <c r="L1846" s="2">
        <v>2048</v>
      </c>
      <c r="M1846" s="2">
        <v>310425</v>
      </c>
      <c r="N1846" s="2">
        <v>220694</v>
      </c>
      <c r="O1846" s="33">
        <v>9.2798173035968361E-3</v>
      </c>
      <c r="P1846" s="2">
        <v>3594</v>
      </c>
      <c r="Q1846" s="2">
        <v>340457</v>
      </c>
      <c r="R1846" s="2">
        <v>232595</v>
      </c>
      <c r="S1846" s="35">
        <v>1.545175089748275E-2</v>
      </c>
      <c r="T1846" t="s">
        <v>4388</v>
      </c>
      <c r="U1846" t="s">
        <v>4388</v>
      </c>
      <c r="V1846" s="5" t="s">
        <v>4387</v>
      </c>
      <c r="W1846" s="5">
        <v>0</v>
      </c>
      <c r="X1846" s="4">
        <v>1.2827750962597102E-3</v>
      </c>
      <c r="Y1846" s="6">
        <v>27</v>
      </c>
      <c r="Z1846" s="4">
        <v>6.1719335938859136E-3</v>
      </c>
      <c r="AA1846" s="5">
        <v>1092</v>
      </c>
      <c r="AC1846" s="16" t="str">
        <f t="shared" si="168"/>
        <v/>
      </c>
      <c r="AD1846" s="16" t="str">
        <f t="shared" si="169"/>
        <v/>
      </c>
      <c r="AE1846" s="16" t="str">
        <f t="shared" si="170"/>
        <v/>
      </c>
      <c r="AF1846" s="16" t="str">
        <f t="shared" si="171"/>
        <v/>
      </c>
      <c r="AG1846" s="16">
        <f t="shared" si="172"/>
        <v>1.673452599374246E-2</v>
      </c>
      <c r="AH1846" s="16" t="str">
        <f t="shared" si="173"/>
        <v/>
      </c>
      <c r="AI1846" s="17" t="str">
        <f>IF('Peer Comparison Tool'!$D$11="NR","",IF($C1846='Peer Comparison Tool'!$D$9,COUNT('ALLL &lt;50B Database'!$AI$1:AI1845)+1,""))</f>
        <v/>
      </c>
    </row>
    <row r="1847" spans="1:35" x14ac:dyDescent="0.25">
      <c r="A1847" t="s">
        <v>1736</v>
      </c>
      <c r="B1847">
        <v>476539</v>
      </c>
      <c r="C1847" s="5" t="s">
        <v>1695</v>
      </c>
      <c r="D1847" s="5" t="s">
        <v>4390</v>
      </c>
      <c r="E1847" s="5" t="s">
        <v>4388</v>
      </c>
      <c r="F1847" s="2">
        <v>940</v>
      </c>
      <c r="G1847" s="2">
        <v>356629</v>
      </c>
      <c r="H1847" s="2">
        <v>92201</v>
      </c>
      <c r="I1847" s="2">
        <v>8475</v>
      </c>
      <c r="J1847" s="2">
        <v>83726</v>
      </c>
      <c r="K1847" s="33">
        <v>1.1227097914626281E-2</v>
      </c>
      <c r="L1847" s="2">
        <v>799</v>
      </c>
      <c r="M1847" s="2">
        <v>341603</v>
      </c>
      <c r="N1847" s="2">
        <v>85614</v>
      </c>
      <c r="O1847" s="33">
        <v>9.3325857920433571E-3</v>
      </c>
      <c r="P1847" s="2">
        <v>866</v>
      </c>
      <c r="Q1847" s="2">
        <v>327838</v>
      </c>
      <c r="R1847" s="2">
        <v>80222</v>
      </c>
      <c r="S1847" s="35">
        <v>1.0795043753583805E-2</v>
      </c>
      <c r="T1847" t="s">
        <v>4388</v>
      </c>
      <c r="U1847" t="s">
        <v>4388</v>
      </c>
      <c r="V1847" s="5" t="s">
        <v>4390</v>
      </c>
      <c r="W1847" s="5">
        <v>0</v>
      </c>
      <c r="X1847" s="4">
        <v>4.3205416104247565E-4</v>
      </c>
      <c r="Y1847" s="6">
        <v>74</v>
      </c>
      <c r="Z1847" s="4">
        <v>1.4624579615404483E-3</v>
      </c>
      <c r="AA1847" s="5">
        <v>3277</v>
      </c>
      <c r="AC1847" s="16" t="str">
        <f t="shared" si="168"/>
        <v/>
      </c>
      <c r="AD1847" s="16" t="str">
        <f t="shared" si="169"/>
        <v/>
      </c>
      <c r="AE1847" s="16" t="str">
        <f t="shared" si="170"/>
        <v/>
      </c>
      <c r="AF1847" s="16" t="str">
        <f t="shared" si="171"/>
        <v/>
      </c>
      <c r="AG1847" s="16">
        <f t="shared" si="172"/>
        <v>1.1227097914626281E-2</v>
      </c>
      <c r="AH1847" s="16" t="str">
        <f t="shared" si="173"/>
        <v/>
      </c>
      <c r="AI1847" s="17" t="str">
        <f>IF('Peer Comparison Tool'!$D$11="NR","",IF($C1847='Peer Comparison Tool'!$D$9,COUNT('ALLL &lt;50B Database'!$AI$1:AI1846)+1,""))</f>
        <v/>
      </c>
    </row>
    <row r="1848" spans="1:35" x14ac:dyDescent="0.25">
      <c r="A1848" t="s">
        <v>2734</v>
      </c>
      <c r="B1848">
        <v>386450</v>
      </c>
      <c r="C1848" s="5" t="s">
        <v>2711</v>
      </c>
      <c r="D1848" s="5" t="s">
        <v>4387</v>
      </c>
      <c r="E1848" s="5" t="s">
        <v>4388</v>
      </c>
      <c r="F1848" s="2">
        <v>2615</v>
      </c>
      <c r="G1848" s="2">
        <v>356625</v>
      </c>
      <c r="H1848" s="2">
        <v>208067</v>
      </c>
      <c r="I1848" s="2">
        <v>31637</v>
      </c>
      <c r="J1848" s="2">
        <v>176430</v>
      </c>
      <c r="K1848" s="33">
        <v>1.482174233407017E-2</v>
      </c>
      <c r="L1848" s="2">
        <v>2300</v>
      </c>
      <c r="M1848" s="2">
        <v>382179</v>
      </c>
      <c r="N1848" s="2">
        <v>171746</v>
      </c>
      <c r="O1848" s="33">
        <v>1.3391869388515599E-2</v>
      </c>
      <c r="P1848" s="2">
        <v>2302</v>
      </c>
      <c r="Q1848" s="2">
        <v>352785</v>
      </c>
      <c r="R1848" s="2">
        <v>178230</v>
      </c>
      <c r="S1848" s="35">
        <v>1.2915895191606351E-2</v>
      </c>
      <c r="T1848" t="s">
        <v>4388</v>
      </c>
      <c r="U1848" t="s">
        <v>4388</v>
      </c>
      <c r="V1848" s="5" t="s">
        <v>4387</v>
      </c>
      <c r="W1848" s="5">
        <v>0</v>
      </c>
      <c r="X1848" s="4">
        <v>1.905847142463819E-3</v>
      </c>
      <c r="Y1848" s="6">
        <v>313</v>
      </c>
      <c r="Z1848" s="4">
        <v>-4.7597419690924812E-4</v>
      </c>
      <c r="AA1848" s="5">
        <v>1661</v>
      </c>
      <c r="AC1848" s="16" t="str">
        <f t="shared" si="168"/>
        <v/>
      </c>
      <c r="AD1848" s="16" t="str">
        <f t="shared" si="169"/>
        <v/>
      </c>
      <c r="AE1848" s="16" t="str">
        <f t="shared" si="170"/>
        <v/>
      </c>
      <c r="AF1848" s="16" t="str">
        <f t="shared" si="171"/>
        <v/>
      </c>
      <c r="AG1848" s="16">
        <f t="shared" si="172"/>
        <v>1.482174233407017E-2</v>
      </c>
      <c r="AH1848" s="16" t="str">
        <f t="shared" si="173"/>
        <v/>
      </c>
      <c r="AI1848" s="17" t="str">
        <f>IF('Peer Comparison Tool'!$D$11="NR","",IF($C1848='Peer Comparison Tool'!$D$9,COUNT('ALLL &lt;50B Database'!$AI$1:AI1847)+1,""))</f>
        <v/>
      </c>
    </row>
    <row r="1849" spans="1:35" x14ac:dyDescent="0.25">
      <c r="A1849" t="s">
        <v>2659</v>
      </c>
      <c r="B1849">
        <v>768953</v>
      </c>
      <c r="C1849" s="5" t="s">
        <v>2642</v>
      </c>
      <c r="D1849" s="5" t="s">
        <v>4390</v>
      </c>
      <c r="E1849" s="5" t="s">
        <v>4388</v>
      </c>
      <c r="F1849" s="2">
        <v>541</v>
      </c>
      <c r="G1849" s="2">
        <v>356401</v>
      </c>
      <c r="H1849" s="2">
        <v>58854</v>
      </c>
      <c r="I1849" s="2">
        <v>6378</v>
      </c>
      <c r="J1849" s="2">
        <v>52476</v>
      </c>
      <c r="K1849" s="33">
        <v>1.0309474807531062E-2</v>
      </c>
      <c r="L1849" s="2">
        <v>567</v>
      </c>
      <c r="M1849" s="2">
        <v>330904</v>
      </c>
      <c r="N1849" s="2">
        <v>51802</v>
      </c>
      <c r="O1849" s="33">
        <v>1.0945523338867225E-2</v>
      </c>
      <c r="P1849" s="2">
        <v>378</v>
      </c>
      <c r="Q1849" s="2">
        <v>355888</v>
      </c>
      <c r="R1849" s="2">
        <v>50581</v>
      </c>
      <c r="S1849" s="35">
        <v>7.4731618591961412E-3</v>
      </c>
      <c r="T1849" t="s">
        <v>4388</v>
      </c>
      <c r="U1849" t="s">
        <v>4388</v>
      </c>
      <c r="V1849" s="5" t="s">
        <v>4390</v>
      </c>
      <c r="W1849" s="5">
        <v>0</v>
      </c>
      <c r="X1849" s="4">
        <v>2.8363129483349207E-3</v>
      </c>
      <c r="Y1849" s="6">
        <v>163</v>
      </c>
      <c r="Z1849" s="4">
        <v>-3.4723614796710834E-3</v>
      </c>
      <c r="AA1849" s="5">
        <v>3669</v>
      </c>
      <c r="AC1849" s="16" t="str">
        <f t="shared" si="168"/>
        <v/>
      </c>
      <c r="AD1849" s="16" t="str">
        <f t="shared" si="169"/>
        <v/>
      </c>
      <c r="AE1849" s="16" t="str">
        <f t="shared" si="170"/>
        <v/>
      </c>
      <c r="AF1849" s="16" t="str">
        <f t="shared" si="171"/>
        <v/>
      </c>
      <c r="AG1849" s="16">
        <f t="shared" si="172"/>
        <v>1.0309474807531062E-2</v>
      </c>
      <c r="AH1849" s="16" t="str">
        <f t="shared" si="173"/>
        <v/>
      </c>
      <c r="AI1849" s="17" t="str">
        <f>IF('Peer Comparison Tool'!$D$11="NR","",IF($C1849='Peer Comparison Tool'!$D$9,COUNT('ALLL &lt;50B Database'!$AI$1:AI1848)+1,""))</f>
        <v/>
      </c>
    </row>
    <row r="1850" spans="1:35" x14ac:dyDescent="0.25">
      <c r="A1850" t="s">
        <v>1735</v>
      </c>
      <c r="B1850">
        <v>975256</v>
      </c>
      <c r="C1850" s="5" t="s">
        <v>1695</v>
      </c>
      <c r="D1850" s="5" t="s">
        <v>4390</v>
      </c>
      <c r="E1850" s="5" t="s">
        <v>4388</v>
      </c>
      <c r="F1850" s="2">
        <v>2585</v>
      </c>
      <c r="G1850" s="2">
        <v>356077</v>
      </c>
      <c r="H1850" s="2">
        <v>267455</v>
      </c>
      <c r="I1850" s="2">
        <v>16425</v>
      </c>
      <c r="J1850" s="2">
        <v>251030</v>
      </c>
      <c r="K1850" s="33">
        <v>1.0297573995140023E-2</v>
      </c>
      <c r="L1850" s="2">
        <v>2639</v>
      </c>
      <c r="M1850" s="2">
        <v>309638</v>
      </c>
      <c r="N1850" s="2">
        <v>223622</v>
      </c>
      <c r="O1850" s="33">
        <v>1.1801164465034746E-2</v>
      </c>
      <c r="P1850" s="2">
        <v>2596</v>
      </c>
      <c r="Q1850" s="2">
        <v>332633</v>
      </c>
      <c r="R1850" s="2">
        <v>231726</v>
      </c>
      <c r="S1850" s="35">
        <v>1.1202886167283774E-2</v>
      </c>
      <c r="T1850" t="s">
        <v>4388</v>
      </c>
      <c r="U1850" t="s">
        <v>4388</v>
      </c>
      <c r="V1850" s="5" t="s">
        <v>4390</v>
      </c>
      <c r="W1850" s="5">
        <v>0</v>
      </c>
      <c r="X1850" s="4">
        <v>-9.0531217214375077E-4</v>
      </c>
      <c r="Y1850" s="6">
        <v>-11</v>
      </c>
      <c r="Z1850" s="4">
        <v>-5.9827829775097215E-4</v>
      </c>
      <c r="AA1850" s="5">
        <v>3674</v>
      </c>
      <c r="AC1850" s="16" t="str">
        <f t="shared" si="168"/>
        <v/>
      </c>
      <c r="AD1850" s="16" t="str">
        <f t="shared" si="169"/>
        <v/>
      </c>
      <c r="AE1850" s="16" t="str">
        <f t="shared" si="170"/>
        <v/>
      </c>
      <c r="AF1850" s="16" t="str">
        <f t="shared" si="171"/>
        <v/>
      </c>
      <c r="AG1850" s="16">
        <f t="shared" si="172"/>
        <v>1.0297573995140023E-2</v>
      </c>
      <c r="AH1850" s="16" t="str">
        <f t="shared" si="173"/>
        <v/>
      </c>
      <c r="AI1850" s="17" t="str">
        <f>IF('Peer Comparison Tool'!$D$11="NR","",IF($C1850='Peer Comparison Tool'!$D$9,COUNT('ALLL &lt;50B Database'!$AI$1:AI1849)+1,""))</f>
        <v/>
      </c>
    </row>
    <row r="1851" spans="1:35" x14ac:dyDescent="0.25">
      <c r="A1851" t="s">
        <v>1428</v>
      </c>
      <c r="B1851">
        <v>605656</v>
      </c>
      <c r="C1851" s="5" t="s">
        <v>1389</v>
      </c>
      <c r="D1851" s="5" t="s">
        <v>4387</v>
      </c>
      <c r="E1851" s="5" t="s">
        <v>4388</v>
      </c>
      <c r="F1851" s="2">
        <v>2919</v>
      </c>
      <c r="G1851" s="2">
        <v>355983</v>
      </c>
      <c r="H1851" s="2">
        <v>232055</v>
      </c>
      <c r="I1851" s="2">
        <v>15369</v>
      </c>
      <c r="J1851" s="2">
        <v>216686</v>
      </c>
      <c r="K1851" s="33">
        <v>1.3471105655187691E-2</v>
      </c>
      <c r="L1851" s="2">
        <v>2927</v>
      </c>
      <c r="M1851" s="2">
        <v>296395</v>
      </c>
      <c r="N1851" s="2">
        <v>209725</v>
      </c>
      <c r="O1851" s="33">
        <v>1.3956371438788891E-2</v>
      </c>
      <c r="P1851" s="2">
        <v>2919</v>
      </c>
      <c r="Q1851" s="2">
        <v>318069</v>
      </c>
      <c r="R1851" s="2">
        <v>216145</v>
      </c>
      <c r="S1851" s="35">
        <v>1.3504823151125401E-2</v>
      </c>
      <c r="T1851" t="s">
        <v>4388</v>
      </c>
      <c r="U1851" t="s">
        <v>4388</v>
      </c>
      <c r="V1851" s="5" t="s">
        <v>4387</v>
      </c>
      <c r="W1851" s="5">
        <v>0</v>
      </c>
      <c r="X1851" s="4">
        <v>-3.3717495937710118E-5</v>
      </c>
      <c r="Y1851" s="6">
        <v>0</v>
      </c>
      <c r="Z1851" s="4">
        <v>-4.5154828766348978E-4</v>
      </c>
      <c r="AA1851" s="5">
        <v>2209</v>
      </c>
      <c r="AC1851" s="16" t="str">
        <f t="shared" si="168"/>
        <v/>
      </c>
      <c r="AD1851" s="16" t="str">
        <f t="shared" si="169"/>
        <v/>
      </c>
      <c r="AE1851" s="16" t="str">
        <f t="shared" si="170"/>
        <v/>
      </c>
      <c r="AF1851" s="16" t="str">
        <f t="shared" si="171"/>
        <v/>
      </c>
      <c r="AG1851" s="16">
        <f t="shared" si="172"/>
        <v>1.3471105655187691E-2</v>
      </c>
      <c r="AH1851" s="16" t="str">
        <f t="shared" si="173"/>
        <v/>
      </c>
      <c r="AI1851" s="17" t="str">
        <f>IF('Peer Comparison Tool'!$D$11="NR","",IF($C1851='Peer Comparison Tool'!$D$9,COUNT('ALLL &lt;50B Database'!$AI$1:AI1850)+1,""))</f>
        <v/>
      </c>
    </row>
    <row r="1852" spans="1:35" x14ac:dyDescent="0.25">
      <c r="A1852" t="s">
        <v>2377</v>
      </c>
      <c r="B1852">
        <v>957757</v>
      </c>
      <c r="C1852" s="5" t="s">
        <v>2299</v>
      </c>
      <c r="D1852" s="5" t="s">
        <v>4390</v>
      </c>
      <c r="E1852" s="5" t="s">
        <v>4388</v>
      </c>
      <c r="F1852" s="2">
        <v>1847</v>
      </c>
      <c r="G1852" s="2">
        <v>355955</v>
      </c>
      <c r="H1852" s="2">
        <v>169564</v>
      </c>
      <c r="I1852" s="2">
        <v>10418</v>
      </c>
      <c r="J1852" s="2">
        <v>159146</v>
      </c>
      <c r="K1852" s="33">
        <v>1.1605695399193193E-2</v>
      </c>
      <c r="L1852" s="2">
        <v>1761</v>
      </c>
      <c r="M1852" s="2">
        <v>310468</v>
      </c>
      <c r="N1852" s="2">
        <v>163997</v>
      </c>
      <c r="O1852" s="33">
        <v>1.0738001304901918E-2</v>
      </c>
      <c r="P1852" s="2">
        <v>1798</v>
      </c>
      <c r="Q1852" s="2">
        <v>322870</v>
      </c>
      <c r="R1852" s="2">
        <v>162216</v>
      </c>
      <c r="S1852" s="35">
        <v>1.1083986783054693E-2</v>
      </c>
      <c r="T1852" t="s">
        <v>4388</v>
      </c>
      <c r="U1852" t="s">
        <v>4388</v>
      </c>
      <c r="V1852" s="5" t="s">
        <v>4390</v>
      </c>
      <c r="W1852" s="5">
        <v>0</v>
      </c>
      <c r="X1852" s="4">
        <v>5.2170861613850053E-4</v>
      </c>
      <c r="Y1852" s="6">
        <v>49</v>
      </c>
      <c r="Z1852" s="4">
        <v>3.4598547815277436E-4</v>
      </c>
      <c r="AA1852" s="5">
        <v>3113</v>
      </c>
      <c r="AC1852" s="16" t="str">
        <f t="shared" si="168"/>
        <v/>
      </c>
      <c r="AD1852" s="16" t="str">
        <f t="shared" si="169"/>
        <v/>
      </c>
      <c r="AE1852" s="16" t="str">
        <f t="shared" si="170"/>
        <v/>
      </c>
      <c r="AF1852" s="16" t="str">
        <f t="shared" si="171"/>
        <v/>
      </c>
      <c r="AG1852" s="16">
        <f t="shared" si="172"/>
        <v>1.1605695399193193E-2</v>
      </c>
      <c r="AH1852" s="16" t="str">
        <f t="shared" si="173"/>
        <v/>
      </c>
      <c r="AI1852" s="17" t="str">
        <f>IF('Peer Comparison Tool'!$D$11="NR","",IF($C1852='Peer Comparison Tool'!$D$9,COUNT('ALLL &lt;50B Database'!$AI$1:AI1851)+1,""))</f>
        <v/>
      </c>
    </row>
    <row r="1853" spans="1:35" x14ac:dyDescent="0.25">
      <c r="A1853" t="s">
        <v>143</v>
      </c>
      <c r="B1853">
        <v>114840</v>
      </c>
      <c r="C1853" s="5" t="s">
        <v>113</v>
      </c>
      <c r="D1853" s="5" t="s">
        <v>4390</v>
      </c>
      <c r="E1853" s="5" t="s">
        <v>4388</v>
      </c>
      <c r="F1853" s="2">
        <v>3343</v>
      </c>
      <c r="G1853" s="2">
        <v>355903</v>
      </c>
      <c r="H1853" s="2">
        <v>241417</v>
      </c>
      <c r="I1853" s="2">
        <v>22384</v>
      </c>
      <c r="J1853" s="2">
        <v>219033</v>
      </c>
      <c r="K1853" s="33">
        <v>1.5262540347801473E-2</v>
      </c>
      <c r="L1853" s="2">
        <v>3227</v>
      </c>
      <c r="M1853" s="2">
        <v>295296</v>
      </c>
      <c r="N1853" s="2">
        <v>219900</v>
      </c>
      <c r="O1853" s="33">
        <v>1.4674852205547977E-2</v>
      </c>
      <c r="P1853" s="2">
        <v>3283</v>
      </c>
      <c r="Q1853" s="2">
        <v>312784</v>
      </c>
      <c r="R1853" s="2">
        <v>223831</v>
      </c>
      <c r="S1853" s="35">
        <v>1.4667315966063682E-2</v>
      </c>
      <c r="T1853" t="s">
        <v>4388</v>
      </c>
      <c r="U1853" t="s">
        <v>4388</v>
      </c>
      <c r="V1853" s="5" t="s">
        <v>4390</v>
      </c>
      <c r="W1853" s="5">
        <v>0</v>
      </c>
      <c r="X1853" s="4">
        <v>5.9522438173779078E-4</v>
      </c>
      <c r="Y1853" s="6">
        <v>60</v>
      </c>
      <c r="Z1853" s="4">
        <v>-7.5362394842942021E-6</v>
      </c>
      <c r="AA1853" s="5">
        <v>1519</v>
      </c>
      <c r="AC1853" s="16" t="str">
        <f t="shared" si="168"/>
        <v/>
      </c>
      <c r="AD1853" s="16" t="str">
        <f t="shared" si="169"/>
        <v/>
      </c>
      <c r="AE1853" s="16" t="str">
        <f t="shared" si="170"/>
        <v/>
      </c>
      <c r="AF1853" s="16" t="str">
        <f t="shared" si="171"/>
        <v/>
      </c>
      <c r="AG1853" s="16">
        <f t="shared" si="172"/>
        <v>1.5262540347801473E-2</v>
      </c>
      <c r="AH1853" s="16" t="str">
        <f t="shared" si="173"/>
        <v/>
      </c>
      <c r="AI1853" s="17" t="str">
        <f>IF('Peer Comparison Tool'!$D$11="NR","",IF($C1853='Peer Comparison Tool'!$D$9,COUNT('ALLL &lt;50B Database'!$AI$1:AI1852)+1,""))</f>
        <v/>
      </c>
    </row>
    <row r="1854" spans="1:35" x14ac:dyDescent="0.25">
      <c r="A1854" t="s">
        <v>2375</v>
      </c>
      <c r="B1854">
        <v>710176</v>
      </c>
      <c r="C1854" s="5" t="s">
        <v>2299</v>
      </c>
      <c r="D1854" s="5" t="s">
        <v>4390</v>
      </c>
      <c r="E1854" s="5" t="s">
        <v>4388</v>
      </c>
      <c r="F1854" s="2">
        <v>3641</v>
      </c>
      <c r="G1854" s="2">
        <v>355856</v>
      </c>
      <c r="H1854" s="2">
        <v>272756</v>
      </c>
      <c r="I1854" s="2">
        <v>16743</v>
      </c>
      <c r="J1854" s="2">
        <v>256013</v>
      </c>
      <c r="K1854" s="33">
        <v>1.4221934042411909E-2</v>
      </c>
      <c r="L1854" s="2">
        <v>2853</v>
      </c>
      <c r="M1854" s="2">
        <v>299950</v>
      </c>
      <c r="N1854" s="2">
        <v>238103</v>
      </c>
      <c r="O1854" s="33">
        <v>1.1982209379974212E-2</v>
      </c>
      <c r="P1854" s="2">
        <v>2977</v>
      </c>
      <c r="Q1854" s="2">
        <v>337819</v>
      </c>
      <c r="R1854" s="2">
        <v>244744</v>
      </c>
      <c r="S1854" s="35">
        <v>1.2163730265093322E-2</v>
      </c>
      <c r="T1854" t="s">
        <v>4388</v>
      </c>
      <c r="U1854" t="s">
        <v>4388</v>
      </c>
      <c r="V1854" s="5" t="s">
        <v>4390</v>
      </c>
      <c r="W1854" s="5">
        <v>0</v>
      </c>
      <c r="X1854" s="4">
        <v>2.0582037773185877E-3</v>
      </c>
      <c r="Y1854" s="6">
        <v>664</v>
      </c>
      <c r="Z1854" s="4">
        <v>1.815208851191092E-4</v>
      </c>
      <c r="AA1854" s="5">
        <v>1875</v>
      </c>
      <c r="AC1854" s="16" t="str">
        <f t="shared" si="168"/>
        <v/>
      </c>
      <c r="AD1854" s="16" t="str">
        <f t="shared" si="169"/>
        <v/>
      </c>
      <c r="AE1854" s="16" t="str">
        <f t="shared" si="170"/>
        <v/>
      </c>
      <c r="AF1854" s="16" t="str">
        <f t="shared" si="171"/>
        <v/>
      </c>
      <c r="AG1854" s="16">
        <f t="shared" si="172"/>
        <v>1.4221934042411909E-2</v>
      </c>
      <c r="AH1854" s="16" t="str">
        <f t="shared" si="173"/>
        <v/>
      </c>
      <c r="AI1854" s="17" t="str">
        <f>IF('Peer Comparison Tool'!$D$11="NR","",IF($C1854='Peer Comparison Tool'!$D$9,COUNT('ALLL &lt;50B Database'!$AI$1:AI1853)+1,""))</f>
        <v/>
      </c>
    </row>
    <row r="1855" spans="1:35" x14ac:dyDescent="0.25">
      <c r="A1855" t="s">
        <v>769</v>
      </c>
      <c r="B1855">
        <v>649342</v>
      </c>
      <c r="C1855" s="5" t="s">
        <v>716</v>
      </c>
      <c r="D1855" s="5" t="s">
        <v>4390</v>
      </c>
      <c r="E1855" s="5" t="s">
        <v>4388</v>
      </c>
      <c r="F1855" s="2">
        <v>2941</v>
      </c>
      <c r="G1855" s="2">
        <v>355835</v>
      </c>
      <c r="H1855" s="2">
        <v>250434</v>
      </c>
      <c r="I1855" s="2">
        <v>5616</v>
      </c>
      <c r="J1855" s="2">
        <v>244818</v>
      </c>
      <c r="K1855" s="33">
        <v>1.2013005579655091E-2</v>
      </c>
      <c r="L1855" s="2">
        <v>2474</v>
      </c>
      <c r="M1855" s="2">
        <v>320616</v>
      </c>
      <c r="N1855" s="2">
        <v>244296</v>
      </c>
      <c r="O1855" s="33">
        <v>1.0127058977633691E-2</v>
      </c>
      <c r="P1855" s="2">
        <v>2507</v>
      </c>
      <c r="Q1855" s="2">
        <v>329872</v>
      </c>
      <c r="R1855" s="2">
        <v>251701</v>
      </c>
      <c r="S1855" s="35">
        <v>9.9602305910584388E-3</v>
      </c>
      <c r="T1855" t="s">
        <v>4388</v>
      </c>
      <c r="U1855" t="s">
        <v>4388</v>
      </c>
      <c r="V1855" s="5" t="s">
        <v>4390</v>
      </c>
      <c r="W1855" s="5">
        <v>0</v>
      </c>
      <c r="X1855" s="4">
        <v>2.0527749885966527E-3</v>
      </c>
      <c r="Y1855" s="6">
        <v>434</v>
      </c>
      <c r="Z1855" s="4">
        <v>-1.6682838657525179E-4</v>
      </c>
      <c r="AA1855" s="5">
        <v>2921</v>
      </c>
      <c r="AC1855" s="16" t="str">
        <f t="shared" si="168"/>
        <v/>
      </c>
      <c r="AD1855" s="16" t="str">
        <f t="shared" si="169"/>
        <v/>
      </c>
      <c r="AE1855" s="16" t="str">
        <f t="shared" si="170"/>
        <v/>
      </c>
      <c r="AF1855" s="16" t="str">
        <f t="shared" si="171"/>
        <v/>
      </c>
      <c r="AG1855" s="16">
        <f t="shared" si="172"/>
        <v>1.2013005579655091E-2</v>
      </c>
      <c r="AH1855" s="16" t="str">
        <f t="shared" si="173"/>
        <v/>
      </c>
      <c r="AI1855" s="17" t="str">
        <f>IF('Peer Comparison Tool'!$D$11="NR","",IF($C1855='Peer Comparison Tool'!$D$9,COUNT('ALLL &lt;50B Database'!$AI$1:AI1854)+1,""))</f>
        <v/>
      </c>
    </row>
    <row r="1856" spans="1:35" x14ac:dyDescent="0.25">
      <c r="A1856" t="s">
        <v>2625</v>
      </c>
      <c r="B1856">
        <v>3177426</v>
      </c>
      <c r="C1856" s="5" t="s">
        <v>3603</v>
      </c>
      <c r="D1856" s="5" t="s">
        <v>4390</v>
      </c>
      <c r="E1856" s="5" t="s">
        <v>4388</v>
      </c>
      <c r="F1856" s="2">
        <v>2798</v>
      </c>
      <c r="G1856" s="2">
        <v>355494</v>
      </c>
      <c r="H1856" s="2">
        <v>302196</v>
      </c>
      <c r="I1856" s="2">
        <v>139</v>
      </c>
      <c r="J1856" s="2">
        <v>302057</v>
      </c>
      <c r="K1856" s="33">
        <v>9.2631523189331821E-3</v>
      </c>
      <c r="L1856" s="2">
        <v>2198</v>
      </c>
      <c r="M1856" s="2">
        <v>357701</v>
      </c>
      <c r="N1856" s="2">
        <v>299646</v>
      </c>
      <c r="O1856" s="33">
        <v>7.3353223470361689E-3</v>
      </c>
      <c r="P1856" s="2">
        <v>2298</v>
      </c>
      <c r="Q1856" s="2">
        <v>355478</v>
      </c>
      <c r="R1856" s="2">
        <v>297148</v>
      </c>
      <c r="S1856" s="35">
        <v>7.7335199967692864E-3</v>
      </c>
      <c r="T1856" t="s">
        <v>4388</v>
      </c>
      <c r="U1856" t="s">
        <v>4388</v>
      </c>
      <c r="V1856" s="5" t="s">
        <v>4390</v>
      </c>
      <c r="W1856" s="5">
        <v>0</v>
      </c>
      <c r="X1856" s="4">
        <v>1.5296323221638958E-3</v>
      </c>
      <c r="Y1856" s="6">
        <v>500</v>
      </c>
      <c r="Z1856" s="4">
        <v>3.9819764973311744E-4</v>
      </c>
      <c r="AA1856" s="5">
        <v>4011</v>
      </c>
      <c r="AC1856" s="16" t="str">
        <f t="shared" si="168"/>
        <v/>
      </c>
      <c r="AD1856" s="16" t="str">
        <f t="shared" si="169"/>
        <v/>
      </c>
      <c r="AE1856" s="16" t="str">
        <f t="shared" si="170"/>
        <v/>
      </c>
      <c r="AF1856" s="16" t="str">
        <f t="shared" si="171"/>
        <v/>
      </c>
      <c r="AG1856" s="16">
        <f t="shared" si="172"/>
        <v>9.2631523189331821E-3</v>
      </c>
      <c r="AH1856" s="16" t="str">
        <f t="shared" si="173"/>
        <v/>
      </c>
      <c r="AI1856" s="17" t="str">
        <f>IF('Peer Comparison Tool'!$D$11="NR","",IF($C1856='Peer Comparison Tool'!$D$9,COUNT('ALLL &lt;50B Database'!$AI$1:AI1855)+1,""))</f>
        <v/>
      </c>
    </row>
    <row r="1857" spans="1:35" x14ac:dyDescent="0.25">
      <c r="A1857" t="s">
        <v>3029</v>
      </c>
      <c r="B1857">
        <v>7072</v>
      </c>
      <c r="C1857" s="5" t="s">
        <v>2948</v>
      </c>
      <c r="D1857" s="5" t="s">
        <v>4390</v>
      </c>
      <c r="E1857" s="5" t="s">
        <v>4388</v>
      </c>
      <c r="F1857" s="2">
        <v>2668</v>
      </c>
      <c r="G1857" s="2">
        <v>355124</v>
      </c>
      <c r="H1857" s="2">
        <v>267857</v>
      </c>
      <c r="I1857" s="2">
        <v>0</v>
      </c>
      <c r="J1857" s="2">
        <v>267857</v>
      </c>
      <c r="K1857" s="33">
        <v>9.9605386456206105E-3</v>
      </c>
      <c r="L1857" s="2">
        <v>2326</v>
      </c>
      <c r="M1857" s="2">
        <v>327786</v>
      </c>
      <c r="N1857" s="2">
        <v>263583</v>
      </c>
      <c r="O1857" s="33">
        <v>8.8245448302811634E-3</v>
      </c>
      <c r="P1857" s="2">
        <v>2515</v>
      </c>
      <c r="Q1857" s="2">
        <v>334269</v>
      </c>
      <c r="R1857" s="2">
        <v>262605</v>
      </c>
      <c r="S1857" s="35">
        <v>9.577121532339446E-3</v>
      </c>
      <c r="T1857" t="s">
        <v>4388</v>
      </c>
      <c r="U1857" t="s">
        <v>4388</v>
      </c>
      <c r="V1857" s="5" t="s">
        <v>4390</v>
      </c>
      <c r="W1857" s="5">
        <v>0</v>
      </c>
      <c r="X1857" s="4">
        <v>3.8341711328116444E-4</v>
      </c>
      <c r="Y1857" s="6">
        <v>153</v>
      </c>
      <c r="Z1857" s="4">
        <v>7.5257670205828263E-4</v>
      </c>
      <c r="AA1857" s="5">
        <v>3792</v>
      </c>
      <c r="AC1857" s="16" t="str">
        <f t="shared" si="168"/>
        <v/>
      </c>
      <c r="AD1857" s="16" t="str">
        <f t="shared" si="169"/>
        <v/>
      </c>
      <c r="AE1857" s="16" t="str">
        <f t="shared" si="170"/>
        <v/>
      </c>
      <c r="AF1857" s="16" t="str">
        <f t="shared" si="171"/>
        <v/>
      </c>
      <c r="AG1857" s="16">
        <f t="shared" si="172"/>
        <v>9.9605386456206105E-3</v>
      </c>
      <c r="AH1857" s="16" t="str">
        <f t="shared" si="173"/>
        <v/>
      </c>
      <c r="AI1857" s="17" t="str">
        <f>IF('Peer Comparison Tool'!$D$11="NR","",IF($C1857='Peer Comparison Tool'!$D$9,COUNT('ALLL &lt;50B Database'!$AI$1:AI1856)+1,""))</f>
        <v/>
      </c>
    </row>
    <row r="1858" spans="1:35" x14ac:dyDescent="0.25">
      <c r="A1858" t="s">
        <v>522</v>
      </c>
      <c r="B1858">
        <v>3368635</v>
      </c>
      <c r="C1858" s="5" t="s">
        <v>462</v>
      </c>
      <c r="D1858" s="5" t="s">
        <v>4387</v>
      </c>
      <c r="E1858" s="5" t="s">
        <v>4388</v>
      </c>
      <c r="F1858" s="2">
        <v>1881</v>
      </c>
      <c r="G1858" s="2">
        <v>355083</v>
      </c>
      <c r="H1858" s="2">
        <v>264172</v>
      </c>
      <c r="I1858" s="2">
        <v>42945</v>
      </c>
      <c r="J1858" s="2">
        <v>221227</v>
      </c>
      <c r="K1858" s="33">
        <v>8.5025787991520017E-3</v>
      </c>
      <c r="L1858" s="2">
        <v>1524</v>
      </c>
      <c r="M1858" s="2">
        <v>333057</v>
      </c>
      <c r="N1858" s="2">
        <v>212217</v>
      </c>
      <c r="O1858" s="33">
        <v>7.1813285457809697E-3</v>
      </c>
      <c r="P1858" s="2">
        <v>1604</v>
      </c>
      <c r="Q1858" s="2">
        <v>324344</v>
      </c>
      <c r="R1858" s="2">
        <v>225258</v>
      </c>
      <c r="S1858" s="35">
        <v>7.1207237922737482E-3</v>
      </c>
      <c r="T1858" t="s">
        <v>4388</v>
      </c>
      <c r="U1858" t="s">
        <v>4388</v>
      </c>
      <c r="V1858" s="5" t="s">
        <v>4387</v>
      </c>
      <c r="W1858" s="5">
        <v>0</v>
      </c>
      <c r="X1858" s="4">
        <v>1.3818550068782536E-3</v>
      </c>
      <c r="Y1858" s="6">
        <v>277</v>
      </c>
      <c r="Z1858" s="4">
        <v>-6.0604753507221588E-5</v>
      </c>
      <c r="AA1858" s="5">
        <v>4202</v>
      </c>
      <c r="AC1858" s="16" t="str">
        <f t="shared" si="168"/>
        <v/>
      </c>
      <c r="AD1858" s="16" t="str">
        <f t="shared" si="169"/>
        <v/>
      </c>
      <c r="AE1858" s="16" t="str">
        <f t="shared" si="170"/>
        <v/>
      </c>
      <c r="AF1858" s="16" t="str">
        <f t="shared" si="171"/>
        <v/>
      </c>
      <c r="AG1858" s="16">
        <f t="shared" si="172"/>
        <v>8.5025787991520017E-3</v>
      </c>
      <c r="AH1858" s="16" t="str">
        <f t="shared" si="173"/>
        <v/>
      </c>
      <c r="AI1858" s="17">
        <f>IF('Peer Comparison Tool'!$D$11="NR","",IF($C1858='Peer Comparison Tool'!$D$9,COUNT('ALLL &lt;50B Database'!$AI$1:AI1857)+1,""))</f>
        <v>59</v>
      </c>
    </row>
    <row r="1859" spans="1:35" x14ac:dyDescent="0.25">
      <c r="A1859" t="s">
        <v>1035</v>
      </c>
      <c r="B1859">
        <v>306337</v>
      </c>
      <c r="C1859" s="5" t="s">
        <v>926</v>
      </c>
      <c r="D1859" s="5" t="s">
        <v>4387</v>
      </c>
      <c r="E1859" s="5" t="s">
        <v>4388</v>
      </c>
      <c r="F1859" s="2">
        <v>3318</v>
      </c>
      <c r="G1859" s="2">
        <v>355074</v>
      </c>
      <c r="H1859" s="2">
        <v>249828</v>
      </c>
      <c r="I1859" s="2">
        <v>0</v>
      </c>
      <c r="J1859" s="2">
        <v>249828</v>
      </c>
      <c r="K1859" s="33">
        <v>1.3281137422546711E-2</v>
      </c>
      <c r="L1859" s="2">
        <v>3454</v>
      </c>
      <c r="M1859" s="2">
        <v>328026</v>
      </c>
      <c r="N1859" s="2">
        <v>251686</v>
      </c>
      <c r="O1859" s="33">
        <v>1.3723449059542446E-2</v>
      </c>
      <c r="P1859" s="2">
        <v>3615</v>
      </c>
      <c r="Q1859" s="2">
        <v>333651</v>
      </c>
      <c r="R1859" s="2">
        <v>247705</v>
      </c>
      <c r="S1859" s="35">
        <v>1.4593972669102361E-2</v>
      </c>
      <c r="T1859" t="s">
        <v>4388</v>
      </c>
      <c r="U1859" t="s">
        <v>4388</v>
      </c>
      <c r="V1859" s="5" t="s">
        <v>4387</v>
      </c>
      <c r="W1859" s="5">
        <v>0</v>
      </c>
      <c r="X1859" s="4">
        <v>-1.3128352465556492E-3</v>
      </c>
      <c r="Y1859" s="6">
        <v>-297</v>
      </c>
      <c r="Z1859" s="4">
        <v>8.7052360955991448E-4</v>
      </c>
      <c r="AA1859" s="5">
        <v>2278</v>
      </c>
      <c r="AC1859" s="16" t="str">
        <f t="shared" ref="AC1859:AC1922" si="174">IF(AND($G1859&gt;=10000000,$G1859&lt;50000000),$K1859,"")</f>
        <v/>
      </c>
      <c r="AD1859" s="16" t="str">
        <f t="shared" ref="AD1859:AD1922" si="175">IF(AND($G1859&gt;=5000000,$G1859&lt;9999999),$K1859,"")</f>
        <v/>
      </c>
      <c r="AE1859" s="16" t="str">
        <f t="shared" ref="AE1859:AE1922" si="176">IF(AND($G1859&gt;=1000000,$G1859&lt;4999999),$K1859,"")</f>
        <v/>
      </c>
      <c r="AF1859" s="16" t="str">
        <f t="shared" ref="AF1859:AF1922" si="177">IF(AND($G1859&gt;=500000,$G1859&lt;999999),$K1859,"")</f>
        <v/>
      </c>
      <c r="AG1859" s="16">
        <f t="shared" ref="AG1859:AG1922" si="178">IF(AND($G1859&gt;=100000,$G1859&lt;499999),$K1859,"")</f>
        <v>1.3281137422546711E-2</v>
      </c>
      <c r="AH1859" s="16" t="str">
        <f t="shared" ref="AH1859:AH1922" si="179">IF(AND($G1859&gt;=0,$G1859&lt;99999),$K1859,"")</f>
        <v/>
      </c>
      <c r="AI1859" s="17" t="str">
        <f>IF('Peer Comparison Tool'!$D$11="NR","",IF($C1859='Peer Comparison Tool'!$D$9,COUNT('ALLL &lt;50B Database'!$AI$1:AI1858)+1,""))</f>
        <v/>
      </c>
    </row>
    <row r="1860" spans="1:35" x14ac:dyDescent="0.25">
      <c r="A1860" t="s">
        <v>3458</v>
      </c>
      <c r="B1860">
        <v>842376</v>
      </c>
      <c r="C1860" s="5" t="s">
        <v>3374</v>
      </c>
      <c r="D1860" s="5" t="s">
        <v>4390</v>
      </c>
      <c r="E1860" s="5" t="s">
        <v>4388</v>
      </c>
      <c r="F1860" s="2">
        <v>617</v>
      </c>
      <c r="G1860" s="2">
        <v>354992</v>
      </c>
      <c r="H1860" s="2">
        <v>91649</v>
      </c>
      <c r="I1860" s="2">
        <v>0</v>
      </c>
      <c r="J1860" s="2">
        <v>91649</v>
      </c>
      <c r="K1860" s="33">
        <v>6.732206570720903E-3</v>
      </c>
      <c r="L1860" s="2">
        <v>529</v>
      </c>
      <c r="M1860" s="2">
        <v>353918</v>
      </c>
      <c r="N1860" s="2">
        <v>91870</v>
      </c>
      <c r="O1860" s="33">
        <v>5.7581364972243386E-3</v>
      </c>
      <c r="P1860" s="2">
        <v>522</v>
      </c>
      <c r="Q1860" s="2">
        <v>370602</v>
      </c>
      <c r="R1860" s="2">
        <v>91175</v>
      </c>
      <c r="S1860" s="35">
        <v>5.7252536331231152E-3</v>
      </c>
      <c r="T1860" t="s">
        <v>4388</v>
      </c>
      <c r="U1860" t="s">
        <v>4388</v>
      </c>
      <c r="V1860" s="5" t="s">
        <v>4390</v>
      </c>
      <c r="W1860" s="5">
        <v>0</v>
      </c>
      <c r="X1860" s="4">
        <v>1.0069529375977878E-3</v>
      </c>
      <c r="Y1860" s="6">
        <v>95</v>
      </c>
      <c r="Z1860" s="4">
        <v>-3.2882864101223437E-5</v>
      </c>
      <c r="AA1860" s="5">
        <v>4506</v>
      </c>
      <c r="AC1860" s="16" t="str">
        <f t="shared" si="174"/>
        <v/>
      </c>
      <c r="AD1860" s="16" t="str">
        <f t="shared" si="175"/>
        <v/>
      </c>
      <c r="AE1860" s="16" t="str">
        <f t="shared" si="176"/>
        <v/>
      </c>
      <c r="AF1860" s="16" t="str">
        <f t="shared" si="177"/>
        <v/>
      </c>
      <c r="AG1860" s="16">
        <f t="shared" si="178"/>
        <v>6.732206570720903E-3</v>
      </c>
      <c r="AH1860" s="16" t="str">
        <f t="shared" si="179"/>
        <v/>
      </c>
      <c r="AI1860" s="17" t="str">
        <f>IF('Peer Comparison Tool'!$D$11="NR","",IF($C1860='Peer Comparison Tool'!$D$9,COUNT('ALLL &lt;50B Database'!$AI$1:AI1859)+1,""))</f>
        <v/>
      </c>
    </row>
    <row r="1861" spans="1:35" x14ac:dyDescent="0.25">
      <c r="A1861" t="s">
        <v>3842</v>
      </c>
      <c r="B1861">
        <v>855264</v>
      </c>
      <c r="C1861" s="5" t="s">
        <v>3704</v>
      </c>
      <c r="D1861" s="5" t="s">
        <v>4390</v>
      </c>
      <c r="E1861" s="5" t="s">
        <v>4388</v>
      </c>
      <c r="F1861" s="2">
        <v>1504</v>
      </c>
      <c r="G1861" s="2">
        <v>354901</v>
      </c>
      <c r="H1861" s="2">
        <v>181783</v>
      </c>
      <c r="I1861" s="2">
        <v>8717</v>
      </c>
      <c r="J1861" s="2">
        <v>173066</v>
      </c>
      <c r="K1861" s="33">
        <v>8.690326233922319E-3</v>
      </c>
      <c r="L1861" s="2">
        <v>1292</v>
      </c>
      <c r="M1861" s="2">
        <v>334939</v>
      </c>
      <c r="N1861" s="2">
        <v>170564</v>
      </c>
      <c r="O1861" s="33">
        <v>7.5748692572875868E-3</v>
      </c>
      <c r="P1861" s="2">
        <v>1393</v>
      </c>
      <c r="Q1861" s="2">
        <v>338990</v>
      </c>
      <c r="R1861" s="2">
        <v>174230</v>
      </c>
      <c r="S1861" s="35">
        <v>7.9951787866613094E-3</v>
      </c>
      <c r="T1861" t="s">
        <v>4388</v>
      </c>
      <c r="U1861" t="s">
        <v>4388</v>
      </c>
      <c r="V1861" s="5" t="s">
        <v>4390</v>
      </c>
      <c r="W1861" s="5">
        <v>0</v>
      </c>
      <c r="X1861" s="4">
        <v>6.951474472610096E-4</v>
      </c>
      <c r="Y1861" s="6">
        <v>111</v>
      </c>
      <c r="Z1861" s="4">
        <v>4.203095293737226E-4</v>
      </c>
      <c r="AA1861" s="5">
        <v>4163</v>
      </c>
      <c r="AC1861" s="16" t="str">
        <f t="shared" si="174"/>
        <v/>
      </c>
      <c r="AD1861" s="16" t="str">
        <f t="shared" si="175"/>
        <v/>
      </c>
      <c r="AE1861" s="16" t="str">
        <f t="shared" si="176"/>
        <v/>
      </c>
      <c r="AF1861" s="16" t="str">
        <f t="shared" si="177"/>
        <v/>
      </c>
      <c r="AG1861" s="16">
        <f t="shared" si="178"/>
        <v>8.690326233922319E-3</v>
      </c>
      <c r="AH1861" s="16" t="str">
        <f t="shared" si="179"/>
        <v/>
      </c>
      <c r="AI1861" s="17" t="str">
        <f>IF('Peer Comparison Tool'!$D$11="NR","",IF($C1861='Peer Comparison Tool'!$D$9,COUNT('ALLL &lt;50B Database'!$AI$1:AI1860)+1,""))</f>
        <v/>
      </c>
    </row>
    <row r="1862" spans="1:35" x14ac:dyDescent="0.25">
      <c r="A1862" t="s">
        <v>1427</v>
      </c>
      <c r="B1862">
        <v>3134698</v>
      </c>
      <c r="C1862" s="5" t="s">
        <v>3209</v>
      </c>
      <c r="D1862" s="5" t="s">
        <v>4390</v>
      </c>
      <c r="E1862" s="5" t="s">
        <v>4388</v>
      </c>
      <c r="F1862" s="2">
        <v>4314</v>
      </c>
      <c r="G1862" s="2">
        <v>354833</v>
      </c>
      <c r="H1862" s="2">
        <v>247711</v>
      </c>
      <c r="I1862" s="2">
        <v>11274</v>
      </c>
      <c r="J1862" s="2">
        <v>236437</v>
      </c>
      <c r="K1862" s="33">
        <v>1.8245875222575147E-2</v>
      </c>
      <c r="L1862" s="2">
        <v>3872</v>
      </c>
      <c r="M1862" s="2">
        <v>316011</v>
      </c>
      <c r="N1862" s="2">
        <v>253734</v>
      </c>
      <c r="O1862" s="33">
        <v>1.526007551215052E-2</v>
      </c>
      <c r="P1862" s="2">
        <v>3880</v>
      </c>
      <c r="Q1862" s="2">
        <v>315214</v>
      </c>
      <c r="R1862" s="2">
        <v>244556</v>
      </c>
      <c r="S1862" s="35">
        <v>1.5865486841459626E-2</v>
      </c>
      <c r="T1862" t="s">
        <v>4388</v>
      </c>
      <c r="U1862" t="s">
        <v>4388</v>
      </c>
      <c r="V1862" s="5" t="s">
        <v>4390</v>
      </c>
      <c r="W1862" s="5">
        <v>0</v>
      </c>
      <c r="X1862" s="4">
        <v>2.3803883811155217E-3</v>
      </c>
      <c r="Y1862" s="6">
        <v>434</v>
      </c>
      <c r="Z1862" s="4">
        <v>6.0541132930910617E-4</v>
      </c>
      <c r="AA1862" s="5">
        <v>797</v>
      </c>
      <c r="AC1862" s="16" t="str">
        <f t="shared" si="174"/>
        <v/>
      </c>
      <c r="AD1862" s="16" t="str">
        <f t="shared" si="175"/>
        <v/>
      </c>
      <c r="AE1862" s="16" t="str">
        <f t="shared" si="176"/>
        <v/>
      </c>
      <c r="AF1862" s="16" t="str">
        <f t="shared" si="177"/>
        <v/>
      </c>
      <c r="AG1862" s="16">
        <f t="shared" si="178"/>
        <v>1.8245875222575147E-2</v>
      </c>
      <c r="AH1862" s="16" t="str">
        <f t="shared" si="179"/>
        <v/>
      </c>
      <c r="AI1862" s="17" t="str">
        <f>IF('Peer Comparison Tool'!$D$11="NR","",IF($C1862='Peer Comparison Tool'!$D$9,COUNT('ALLL &lt;50B Database'!$AI$1:AI1861)+1,""))</f>
        <v/>
      </c>
    </row>
    <row r="1863" spans="1:35" x14ac:dyDescent="0.25">
      <c r="A1863" t="s">
        <v>4227</v>
      </c>
      <c r="B1863">
        <v>797140</v>
      </c>
      <c r="C1863" s="5" t="s">
        <v>4163</v>
      </c>
      <c r="D1863" s="5" t="s">
        <v>4390</v>
      </c>
      <c r="E1863" s="5" t="s">
        <v>4388</v>
      </c>
      <c r="F1863" s="2">
        <v>3838</v>
      </c>
      <c r="G1863" s="2">
        <v>354669</v>
      </c>
      <c r="H1863" s="2">
        <v>255287</v>
      </c>
      <c r="I1863" s="2">
        <v>13266</v>
      </c>
      <c r="J1863" s="2">
        <v>242021</v>
      </c>
      <c r="K1863" s="33">
        <v>1.5858128013684764E-2</v>
      </c>
      <c r="L1863" s="2">
        <v>2926</v>
      </c>
      <c r="M1863" s="2">
        <v>317438</v>
      </c>
      <c r="N1863" s="2">
        <v>247011</v>
      </c>
      <c r="O1863" s="33">
        <v>1.1845626308140123E-2</v>
      </c>
      <c r="P1863" s="2">
        <v>3266</v>
      </c>
      <c r="Q1863" s="2">
        <v>321555</v>
      </c>
      <c r="R1863" s="2">
        <v>248534</v>
      </c>
      <c r="S1863" s="35">
        <v>1.3141059170978618E-2</v>
      </c>
      <c r="T1863" t="s">
        <v>4388</v>
      </c>
      <c r="U1863" t="s">
        <v>4388</v>
      </c>
      <c r="V1863" s="5" t="s">
        <v>4390</v>
      </c>
      <c r="W1863" s="5">
        <v>0</v>
      </c>
      <c r="X1863" s="4">
        <v>2.7170688427061458E-3</v>
      </c>
      <c r="Y1863" s="6">
        <v>572</v>
      </c>
      <c r="Z1863" s="4">
        <v>1.295432862838496E-3</v>
      </c>
      <c r="AA1863" s="5">
        <v>1310</v>
      </c>
      <c r="AC1863" s="16" t="str">
        <f t="shared" si="174"/>
        <v/>
      </c>
      <c r="AD1863" s="16" t="str">
        <f t="shared" si="175"/>
        <v/>
      </c>
      <c r="AE1863" s="16" t="str">
        <f t="shared" si="176"/>
        <v/>
      </c>
      <c r="AF1863" s="16" t="str">
        <f t="shared" si="177"/>
        <v/>
      </c>
      <c r="AG1863" s="16">
        <f t="shared" si="178"/>
        <v>1.5858128013684764E-2</v>
      </c>
      <c r="AH1863" s="16" t="str">
        <f t="shared" si="179"/>
        <v/>
      </c>
      <c r="AI1863" s="17" t="str">
        <f>IF('Peer Comparison Tool'!$D$11="NR","",IF($C1863='Peer Comparison Tool'!$D$9,COUNT('ALLL &lt;50B Database'!$AI$1:AI1862)+1,""))</f>
        <v/>
      </c>
    </row>
    <row r="1864" spans="1:35" x14ac:dyDescent="0.25">
      <c r="A1864" t="s">
        <v>392</v>
      </c>
      <c r="B1864">
        <v>502746</v>
      </c>
      <c r="C1864" s="5" t="s">
        <v>1309</v>
      </c>
      <c r="D1864" s="5" t="s">
        <v>4390</v>
      </c>
      <c r="E1864" s="5" t="s">
        <v>4388</v>
      </c>
      <c r="F1864" s="2">
        <v>3081</v>
      </c>
      <c r="G1864" s="2">
        <v>354601</v>
      </c>
      <c r="H1864" s="2">
        <v>250128</v>
      </c>
      <c r="I1864" s="2">
        <v>26111</v>
      </c>
      <c r="J1864" s="2">
        <v>224017</v>
      </c>
      <c r="K1864" s="33">
        <v>1.3753420499337103E-2</v>
      </c>
      <c r="L1864" s="2">
        <v>2766</v>
      </c>
      <c r="M1864" s="2">
        <v>278489</v>
      </c>
      <c r="N1864" s="2">
        <v>219892</v>
      </c>
      <c r="O1864" s="33">
        <v>1.2578902370254488E-2</v>
      </c>
      <c r="P1864" s="2">
        <v>2765</v>
      </c>
      <c r="Q1864" s="2">
        <v>283728</v>
      </c>
      <c r="R1864" s="2">
        <v>225707</v>
      </c>
      <c r="S1864" s="35">
        <v>1.2250395424156096E-2</v>
      </c>
      <c r="T1864" t="s">
        <v>4388</v>
      </c>
      <c r="U1864" t="s">
        <v>4388</v>
      </c>
      <c r="V1864" s="5" t="s">
        <v>4390</v>
      </c>
      <c r="W1864" s="5">
        <v>0</v>
      </c>
      <c r="X1864" s="4">
        <v>1.5030250751810071E-3</v>
      </c>
      <c r="Y1864" s="6">
        <v>316</v>
      </c>
      <c r="Z1864" s="4">
        <v>-3.2850694609839158E-4</v>
      </c>
      <c r="AA1864" s="5">
        <v>2087</v>
      </c>
      <c r="AC1864" s="16" t="str">
        <f t="shared" si="174"/>
        <v/>
      </c>
      <c r="AD1864" s="16" t="str">
        <f t="shared" si="175"/>
        <v/>
      </c>
      <c r="AE1864" s="16" t="str">
        <f t="shared" si="176"/>
        <v/>
      </c>
      <c r="AF1864" s="16" t="str">
        <f t="shared" si="177"/>
        <v/>
      </c>
      <c r="AG1864" s="16">
        <f t="shared" si="178"/>
        <v>1.3753420499337103E-2</v>
      </c>
      <c r="AH1864" s="16" t="str">
        <f t="shared" si="179"/>
        <v/>
      </c>
      <c r="AI1864" s="17" t="str">
        <f>IF('Peer Comparison Tool'!$D$11="NR","",IF($C1864='Peer Comparison Tool'!$D$9,COUNT('ALLL &lt;50B Database'!$AI$1:AI1863)+1,""))</f>
        <v/>
      </c>
    </row>
    <row r="1865" spans="1:35" x14ac:dyDescent="0.25">
      <c r="A1865" t="s">
        <v>1429</v>
      </c>
      <c r="B1865">
        <v>326054</v>
      </c>
      <c r="C1865" s="5" t="s">
        <v>1389</v>
      </c>
      <c r="D1865" s="5" t="s">
        <v>4390</v>
      </c>
      <c r="E1865" s="5" t="s">
        <v>4388</v>
      </c>
      <c r="F1865" s="2">
        <v>2739</v>
      </c>
      <c r="G1865" s="2">
        <v>353738</v>
      </c>
      <c r="H1865" s="2">
        <v>269040</v>
      </c>
      <c r="I1865" s="2">
        <v>41429</v>
      </c>
      <c r="J1865" s="2">
        <v>227611</v>
      </c>
      <c r="K1865" s="33">
        <v>1.2033689057207253E-2</v>
      </c>
      <c r="L1865" s="2">
        <v>2020</v>
      </c>
      <c r="M1865" s="2">
        <v>293802</v>
      </c>
      <c r="N1865" s="2">
        <v>234702</v>
      </c>
      <c r="O1865" s="33">
        <v>8.6066586565091054E-3</v>
      </c>
      <c r="P1865" s="2">
        <v>2362</v>
      </c>
      <c r="Q1865" s="2">
        <v>315040</v>
      </c>
      <c r="R1865" s="2">
        <v>234903</v>
      </c>
      <c r="S1865" s="35">
        <v>1.0055214279936825E-2</v>
      </c>
      <c r="T1865" t="s">
        <v>4388</v>
      </c>
      <c r="U1865" t="s">
        <v>4388</v>
      </c>
      <c r="V1865" s="5" t="s">
        <v>4390</v>
      </c>
      <c r="W1865" s="5">
        <v>0</v>
      </c>
      <c r="X1865" s="4">
        <v>1.9784747772704277E-3</v>
      </c>
      <c r="Y1865" s="6">
        <v>377</v>
      </c>
      <c r="Z1865" s="4">
        <v>1.4485556234277198E-3</v>
      </c>
      <c r="AA1865" s="5">
        <v>2915</v>
      </c>
      <c r="AC1865" s="16" t="str">
        <f t="shared" si="174"/>
        <v/>
      </c>
      <c r="AD1865" s="16" t="str">
        <f t="shared" si="175"/>
        <v/>
      </c>
      <c r="AE1865" s="16" t="str">
        <f t="shared" si="176"/>
        <v/>
      </c>
      <c r="AF1865" s="16" t="str">
        <f t="shared" si="177"/>
        <v/>
      </c>
      <c r="AG1865" s="16">
        <f t="shared" si="178"/>
        <v>1.2033689057207253E-2</v>
      </c>
      <c r="AH1865" s="16" t="str">
        <f t="shared" si="179"/>
        <v/>
      </c>
      <c r="AI1865" s="17" t="str">
        <f>IF('Peer Comparison Tool'!$D$11="NR","",IF($C1865='Peer Comparison Tool'!$D$9,COUNT('ALLL &lt;50B Database'!$AI$1:AI1864)+1,""))</f>
        <v/>
      </c>
    </row>
    <row r="1866" spans="1:35" x14ac:dyDescent="0.25">
      <c r="A1866" t="s">
        <v>2378</v>
      </c>
      <c r="B1866">
        <v>2535560</v>
      </c>
      <c r="C1866" s="5" t="s">
        <v>2299</v>
      </c>
      <c r="D1866" s="5" t="s">
        <v>4390</v>
      </c>
      <c r="E1866" s="5" t="s">
        <v>4388</v>
      </c>
      <c r="F1866" s="2">
        <v>318</v>
      </c>
      <c r="G1866" s="2">
        <v>353048</v>
      </c>
      <c r="H1866" s="2">
        <v>262418</v>
      </c>
      <c r="I1866" s="2">
        <v>16370</v>
      </c>
      <c r="J1866" s="2">
        <v>246048</v>
      </c>
      <c r="K1866" s="33">
        <v>1.2924307452204448E-3</v>
      </c>
      <c r="L1866" s="2">
        <v>2725</v>
      </c>
      <c r="M1866" s="2">
        <v>309280</v>
      </c>
      <c r="N1866" s="2">
        <v>255637</v>
      </c>
      <c r="O1866" s="33">
        <v>1.0659646295332835E-2</v>
      </c>
      <c r="P1866" s="2">
        <v>82</v>
      </c>
      <c r="Q1866" s="2">
        <v>318899</v>
      </c>
      <c r="R1866" s="2">
        <v>250621</v>
      </c>
      <c r="S1866" s="35">
        <v>3.2718726682919627E-4</v>
      </c>
      <c r="T1866" t="s">
        <v>4388</v>
      </c>
      <c r="U1866" t="s">
        <v>4388</v>
      </c>
      <c r="V1866" s="5" t="s">
        <v>4390</v>
      </c>
      <c r="W1866" s="5">
        <v>0</v>
      </c>
      <c r="X1866" s="4">
        <v>9.6524347839124856E-4</v>
      </c>
      <c r="Y1866" s="6">
        <v>236</v>
      </c>
      <c r="Z1866" s="4">
        <v>-1.0332459028503639E-2</v>
      </c>
      <c r="AA1866" s="5">
        <v>4781</v>
      </c>
      <c r="AC1866" s="16" t="str">
        <f t="shared" si="174"/>
        <v/>
      </c>
      <c r="AD1866" s="16" t="str">
        <f t="shared" si="175"/>
        <v/>
      </c>
      <c r="AE1866" s="16" t="str">
        <f t="shared" si="176"/>
        <v/>
      </c>
      <c r="AF1866" s="16" t="str">
        <f t="shared" si="177"/>
        <v/>
      </c>
      <c r="AG1866" s="16">
        <f t="shared" si="178"/>
        <v>1.2924307452204448E-3</v>
      </c>
      <c r="AH1866" s="16" t="str">
        <f t="shared" si="179"/>
        <v/>
      </c>
      <c r="AI1866" s="17" t="str">
        <f>IF('Peer Comparison Tool'!$D$11="NR","",IF($C1866='Peer Comparison Tool'!$D$9,COUNT('ALLL &lt;50B Database'!$AI$1:AI1865)+1,""))</f>
        <v/>
      </c>
    </row>
    <row r="1867" spans="1:35" x14ac:dyDescent="0.25">
      <c r="A1867" t="s">
        <v>3367</v>
      </c>
      <c r="B1867">
        <v>2954497</v>
      </c>
      <c r="C1867" s="5" t="s">
        <v>3360</v>
      </c>
      <c r="D1867" s="5" t="s">
        <v>4390</v>
      </c>
      <c r="E1867" s="5" t="s">
        <v>4388</v>
      </c>
      <c r="F1867" s="2">
        <v>2386</v>
      </c>
      <c r="G1867" s="2">
        <v>352966</v>
      </c>
      <c r="H1867" s="2">
        <v>226652</v>
      </c>
      <c r="I1867" s="2">
        <v>25875</v>
      </c>
      <c r="J1867" s="2">
        <v>200777</v>
      </c>
      <c r="K1867" s="33">
        <v>1.1883831315339904E-2</v>
      </c>
      <c r="L1867" s="2">
        <v>1815</v>
      </c>
      <c r="M1867" s="2">
        <v>268938</v>
      </c>
      <c r="N1867" s="2">
        <v>181262</v>
      </c>
      <c r="O1867" s="33">
        <v>1.0013130165175271E-2</v>
      </c>
      <c r="P1867" s="2">
        <v>2207</v>
      </c>
      <c r="Q1867" s="2">
        <v>307512</v>
      </c>
      <c r="R1867" s="2">
        <v>186018</v>
      </c>
      <c r="S1867" s="35">
        <v>1.1864443225924374E-2</v>
      </c>
      <c r="T1867" t="s">
        <v>4388</v>
      </c>
      <c r="U1867" t="s">
        <v>4388</v>
      </c>
      <c r="V1867" s="5" t="s">
        <v>4390</v>
      </c>
      <c r="W1867" s="5">
        <v>0</v>
      </c>
      <c r="X1867" s="4">
        <v>1.9388089415530926E-5</v>
      </c>
      <c r="Y1867" s="6">
        <v>179</v>
      </c>
      <c r="Z1867" s="4">
        <v>1.8513130607491022E-3</v>
      </c>
      <c r="AA1867" s="5">
        <v>2983</v>
      </c>
      <c r="AC1867" s="16" t="str">
        <f t="shared" si="174"/>
        <v/>
      </c>
      <c r="AD1867" s="16" t="str">
        <f t="shared" si="175"/>
        <v/>
      </c>
      <c r="AE1867" s="16" t="str">
        <f t="shared" si="176"/>
        <v/>
      </c>
      <c r="AF1867" s="16" t="str">
        <f t="shared" si="177"/>
        <v/>
      </c>
      <c r="AG1867" s="16">
        <f t="shared" si="178"/>
        <v>1.1883831315339904E-2</v>
      </c>
      <c r="AH1867" s="16" t="str">
        <f t="shared" si="179"/>
        <v/>
      </c>
      <c r="AI1867" s="17" t="str">
        <f>IF('Peer Comparison Tool'!$D$11="NR","",IF($C1867='Peer Comparison Tool'!$D$9,COUNT('ALLL &lt;50B Database'!$AI$1:AI1866)+1,""))</f>
        <v/>
      </c>
    </row>
    <row r="1868" spans="1:35" x14ac:dyDescent="0.25">
      <c r="A1868" t="s">
        <v>3646</v>
      </c>
      <c r="B1868">
        <v>2871099</v>
      </c>
      <c r="C1868" s="5" t="s">
        <v>3603</v>
      </c>
      <c r="D1868" s="5" t="s">
        <v>4390</v>
      </c>
      <c r="E1868" s="5" t="s">
        <v>4388</v>
      </c>
      <c r="F1868" s="2">
        <v>3232</v>
      </c>
      <c r="G1868" s="2">
        <v>352872</v>
      </c>
      <c r="H1868" s="2">
        <v>255963</v>
      </c>
      <c r="I1868" s="2">
        <v>19260</v>
      </c>
      <c r="J1868" s="2">
        <v>236703</v>
      </c>
      <c r="K1868" s="33">
        <v>1.3654241813580732E-2</v>
      </c>
      <c r="L1868" s="2">
        <v>2738</v>
      </c>
      <c r="M1868" s="2">
        <v>308137</v>
      </c>
      <c r="N1868" s="2">
        <v>236230</v>
      </c>
      <c r="O1868" s="33">
        <v>1.1590399187232781E-2</v>
      </c>
      <c r="P1868" s="2">
        <v>2821</v>
      </c>
      <c r="Q1868" s="2">
        <v>320434</v>
      </c>
      <c r="R1868" s="2">
        <v>235358</v>
      </c>
      <c r="S1868" s="35">
        <v>1.1985995802139719E-2</v>
      </c>
      <c r="T1868" t="s">
        <v>4388</v>
      </c>
      <c r="U1868" t="s">
        <v>4388</v>
      </c>
      <c r="V1868" s="5" t="s">
        <v>4390</v>
      </c>
      <c r="W1868" s="5">
        <v>0</v>
      </c>
      <c r="X1868" s="4">
        <v>1.668246011441013E-3</v>
      </c>
      <c r="Y1868" s="6">
        <v>411</v>
      </c>
      <c r="Z1868" s="4">
        <v>3.9559661490693766E-4</v>
      </c>
      <c r="AA1868" s="5">
        <v>2131</v>
      </c>
      <c r="AC1868" s="16" t="str">
        <f t="shared" si="174"/>
        <v/>
      </c>
      <c r="AD1868" s="16" t="str">
        <f t="shared" si="175"/>
        <v/>
      </c>
      <c r="AE1868" s="16" t="str">
        <f t="shared" si="176"/>
        <v/>
      </c>
      <c r="AF1868" s="16" t="str">
        <f t="shared" si="177"/>
        <v/>
      </c>
      <c r="AG1868" s="16">
        <f t="shared" si="178"/>
        <v>1.3654241813580732E-2</v>
      </c>
      <c r="AH1868" s="16" t="str">
        <f t="shared" si="179"/>
        <v/>
      </c>
      <c r="AI1868" s="17" t="str">
        <f>IF('Peer Comparison Tool'!$D$11="NR","",IF($C1868='Peer Comparison Tool'!$D$9,COUNT('ALLL &lt;50B Database'!$AI$1:AI1867)+1,""))</f>
        <v/>
      </c>
    </row>
    <row r="1869" spans="1:35" x14ac:dyDescent="0.25">
      <c r="A1869" t="s">
        <v>1882</v>
      </c>
      <c r="B1869">
        <v>1000276</v>
      </c>
      <c r="C1869" s="5" t="s">
        <v>1795</v>
      </c>
      <c r="D1869" s="5" t="s">
        <v>4390</v>
      </c>
      <c r="E1869" s="5" t="s">
        <v>4388</v>
      </c>
      <c r="F1869" s="2">
        <v>2598</v>
      </c>
      <c r="G1869" s="2">
        <v>352682</v>
      </c>
      <c r="H1869" s="2">
        <v>248343</v>
      </c>
      <c r="I1869" s="2">
        <v>14689</v>
      </c>
      <c r="J1869" s="2">
        <v>233654</v>
      </c>
      <c r="K1869" s="33">
        <v>1.111900502452344E-2</v>
      </c>
      <c r="L1869" s="2">
        <v>2123</v>
      </c>
      <c r="M1869" s="2">
        <v>321823</v>
      </c>
      <c r="N1869" s="2">
        <v>232017</v>
      </c>
      <c r="O1869" s="33">
        <v>9.1501915807893387E-3</v>
      </c>
      <c r="P1869" s="2">
        <v>2302</v>
      </c>
      <c r="Q1869" s="2">
        <v>324357</v>
      </c>
      <c r="R1869" s="2">
        <v>232378</v>
      </c>
      <c r="S1869" s="35">
        <v>9.9062733993751564E-3</v>
      </c>
      <c r="T1869" t="s">
        <v>4388</v>
      </c>
      <c r="U1869" t="s">
        <v>4388</v>
      </c>
      <c r="V1869" s="5" t="s">
        <v>4390</v>
      </c>
      <c r="W1869" s="5">
        <v>0</v>
      </c>
      <c r="X1869" s="4">
        <v>1.2127316251482837E-3</v>
      </c>
      <c r="Y1869" s="6">
        <v>296</v>
      </c>
      <c r="Z1869" s="4">
        <v>7.5608181858581765E-4</v>
      </c>
      <c r="AA1869" s="5">
        <v>3320</v>
      </c>
      <c r="AC1869" s="16" t="str">
        <f t="shared" si="174"/>
        <v/>
      </c>
      <c r="AD1869" s="16" t="str">
        <f t="shared" si="175"/>
        <v/>
      </c>
      <c r="AE1869" s="16" t="str">
        <f t="shared" si="176"/>
        <v/>
      </c>
      <c r="AF1869" s="16" t="str">
        <f t="shared" si="177"/>
        <v/>
      </c>
      <c r="AG1869" s="16">
        <f t="shared" si="178"/>
        <v>1.111900502452344E-2</v>
      </c>
      <c r="AH1869" s="16" t="str">
        <f t="shared" si="179"/>
        <v/>
      </c>
      <c r="AI1869" s="17" t="str">
        <f>IF('Peer Comparison Tool'!$D$11="NR","",IF($C1869='Peer Comparison Tool'!$D$9,COUNT('ALLL &lt;50B Database'!$AI$1:AI1868)+1,""))</f>
        <v/>
      </c>
    </row>
    <row r="1870" spans="1:35" x14ac:dyDescent="0.25">
      <c r="A1870" t="s">
        <v>3645</v>
      </c>
      <c r="B1870">
        <v>831576</v>
      </c>
      <c r="C1870" s="5" t="s">
        <v>3603</v>
      </c>
      <c r="D1870" s="5" t="s">
        <v>4390</v>
      </c>
      <c r="E1870" s="5" t="s">
        <v>4388</v>
      </c>
      <c r="F1870" s="2">
        <v>3667</v>
      </c>
      <c r="G1870" s="2">
        <v>352033</v>
      </c>
      <c r="H1870" s="2">
        <v>280613</v>
      </c>
      <c r="I1870" s="2">
        <v>18682</v>
      </c>
      <c r="J1870" s="2">
        <v>261931</v>
      </c>
      <c r="K1870" s="33">
        <v>1.39998701948223E-2</v>
      </c>
      <c r="L1870" s="2">
        <v>2809</v>
      </c>
      <c r="M1870" s="2">
        <v>324447</v>
      </c>
      <c r="N1870" s="2">
        <v>246524</v>
      </c>
      <c r="O1870" s="33">
        <v>1.1394428128701466E-2</v>
      </c>
      <c r="P1870" s="2">
        <v>3714</v>
      </c>
      <c r="Q1870" s="2">
        <v>332496</v>
      </c>
      <c r="R1870" s="2">
        <v>252391</v>
      </c>
      <c r="S1870" s="35">
        <v>1.4715263222539632E-2</v>
      </c>
      <c r="T1870" t="s">
        <v>4388</v>
      </c>
      <c r="U1870" t="s">
        <v>4388</v>
      </c>
      <c r="V1870" s="5" t="s">
        <v>4390</v>
      </c>
      <c r="W1870" s="5">
        <v>0</v>
      </c>
      <c r="X1870" s="4">
        <v>-7.1539302771733183E-4</v>
      </c>
      <c r="Y1870" s="6">
        <v>-47</v>
      </c>
      <c r="Z1870" s="4">
        <v>3.3208350938381658E-3</v>
      </c>
      <c r="AA1870" s="5">
        <v>1987</v>
      </c>
      <c r="AC1870" s="16" t="str">
        <f t="shared" si="174"/>
        <v/>
      </c>
      <c r="AD1870" s="16" t="str">
        <f t="shared" si="175"/>
        <v/>
      </c>
      <c r="AE1870" s="16" t="str">
        <f t="shared" si="176"/>
        <v/>
      </c>
      <c r="AF1870" s="16" t="str">
        <f t="shared" si="177"/>
        <v/>
      </c>
      <c r="AG1870" s="16">
        <f t="shared" si="178"/>
        <v>1.39998701948223E-2</v>
      </c>
      <c r="AH1870" s="16" t="str">
        <f t="shared" si="179"/>
        <v/>
      </c>
      <c r="AI1870" s="17" t="str">
        <f>IF('Peer Comparison Tool'!$D$11="NR","",IF($C1870='Peer Comparison Tool'!$D$9,COUNT('ALLL &lt;50B Database'!$AI$1:AI1869)+1,""))</f>
        <v/>
      </c>
    </row>
    <row r="1871" spans="1:35" x14ac:dyDescent="0.25">
      <c r="A1871" t="s">
        <v>3856</v>
      </c>
      <c r="B1871">
        <v>3185896</v>
      </c>
      <c r="C1871" s="5" t="s">
        <v>3704</v>
      </c>
      <c r="D1871" s="5" t="s">
        <v>4390</v>
      </c>
      <c r="E1871" s="5" t="s">
        <v>4388</v>
      </c>
      <c r="F1871" s="2">
        <v>2396</v>
      </c>
      <c r="G1871" s="2">
        <v>351886</v>
      </c>
      <c r="H1871" s="2">
        <v>216848</v>
      </c>
      <c r="I1871" s="2">
        <v>51382</v>
      </c>
      <c r="J1871" s="2">
        <v>165466</v>
      </c>
      <c r="K1871" s="33">
        <v>1.4480316197889597E-2</v>
      </c>
      <c r="L1871" s="2">
        <v>2262</v>
      </c>
      <c r="M1871" s="2">
        <v>309062</v>
      </c>
      <c r="N1871" s="2">
        <v>167587</v>
      </c>
      <c r="O1871" s="33">
        <v>1.3497466987296151E-2</v>
      </c>
      <c r="P1871" s="2">
        <v>2269</v>
      </c>
      <c r="Q1871" s="2">
        <v>291665</v>
      </c>
      <c r="R1871" s="2">
        <v>174135</v>
      </c>
      <c r="S1871" s="35">
        <v>1.3030120308955695E-2</v>
      </c>
      <c r="T1871" t="s">
        <v>4388</v>
      </c>
      <c r="U1871" t="s">
        <v>4388</v>
      </c>
      <c r="V1871" s="5" t="s">
        <v>4390</v>
      </c>
      <c r="W1871" s="5">
        <v>0</v>
      </c>
      <c r="X1871" s="4">
        <v>1.4501958889339018E-3</v>
      </c>
      <c r="Y1871" s="6">
        <v>127</v>
      </c>
      <c r="Z1871" s="4">
        <v>-4.6734667834045542E-4</v>
      </c>
      <c r="AA1871" s="5">
        <v>1782</v>
      </c>
      <c r="AC1871" s="16" t="str">
        <f t="shared" si="174"/>
        <v/>
      </c>
      <c r="AD1871" s="16" t="str">
        <f t="shared" si="175"/>
        <v/>
      </c>
      <c r="AE1871" s="16" t="str">
        <f t="shared" si="176"/>
        <v/>
      </c>
      <c r="AF1871" s="16" t="str">
        <f t="shared" si="177"/>
        <v/>
      </c>
      <c r="AG1871" s="16">
        <f t="shared" si="178"/>
        <v>1.4480316197889597E-2</v>
      </c>
      <c r="AH1871" s="16" t="str">
        <f t="shared" si="179"/>
        <v/>
      </c>
      <c r="AI1871" s="17" t="str">
        <f>IF('Peer Comparison Tool'!$D$11="NR","",IF($C1871='Peer Comparison Tool'!$D$9,COUNT('ALLL &lt;50B Database'!$AI$1:AI1870)+1,""))</f>
        <v/>
      </c>
    </row>
    <row r="1872" spans="1:35" x14ac:dyDescent="0.25">
      <c r="A1872" t="s">
        <v>35</v>
      </c>
      <c r="B1872">
        <v>607146</v>
      </c>
      <c r="C1872" s="5" t="s">
        <v>716</v>
      </c>
      <c r="D1872" s="5" t="s">
        <v>4390</v>
      </c>
      <c r="E1872" s="5" t="s">
        <v>4388</v>
      </c>
      <c r="F1872" s="2">
        <v>2573</v>
      </c>
      <c r="G1872" s="2">
        <v>351702</v>
      </c>
      <c r="H1872" s="2">
        <v>241259</v>
      </c>
      <c r="I1872" s="2">
        <v>0</v>
      </c>
      <c r="J1872" s="2">
        <v>241259</v>
      </c>
      <c r="K1872" s="33">
        <v>1.0664887113019618E-2</v>
      </c>
      <c r="L1872" s="2">
        <v>2616</v>
      </c>
      <c r="M1872" s="2">
        <v>313178</v>
      </c>
      <c r="N1872" s="2">
        <v>223927</v>
      </c>
      <c r="O1872" s="33">
        <v>1.1682378632322141E-2</v>
      </c>
      <c r="P1872" s="2">
        <v>2557</v>
      </c>
      <c r="Q1872" s="2">
        <v>318271</v>
      </c>
      <c r="R1872" s="2">
        <v>220314</v>
      </c>
      <c r="S1872" s="35">
        <v>1.1606162114073549E-2</v>
      </c>
      <c r="T1872" t="s">
        <v>4388</v>
      </c>
      <c r="U1872" t="s">
        <v>4388</v>
      </c>
      <c r="V1872" s="5" t="s">
        <v>4390</v>
      </c>
      <c r="W1872" s="5">
        <v>0</v>
      </c>
      <c r="X1872" s="4">
        <v>-9.4127500105393135E-4</v>
      </c>
      <c r="Y1872" s="6">
        <v>16</v>
      </c>
      <c r="Z1872" s="4">
        <v>-7.6216518248592088E-5</v>
      </c>
      <c r="AA1872" s="5">
        <v>3523</v>
      </c>
      <c r="AC1872" s="16" t="str">
        <f t="shared" si="174"/>
        <v/>
      </c>
      <c r="AD1872" s="16" t="str">
        <f t="shared" si="175"/>
        <v/>
      </c>
      <c r="AE1872" s="16" t="str">
        <f t="shared" si="176"/>
        <v/>
      </c>
      <c r="AF1872" s="16" t="str">
        <f t="shared" si="177"/>
        <v/>
      </c>
      <c r="AG1872" s="16">
        <f t="shared" si="178"/>
        <v>1.0664887113019618E-2</v>
      </c>
      <c r="AH1872" s="16" t="str">
        <f t="shared" si="179"/>
        <v/>
      </c>
      <c r="AI1872" s="17" t="str">
        <f>IF('Peer Comparison Tool'!$D$11="NR","",IF($C1872='Peer Comparison Tool'!$D$9,COUNT('ALLL &lt;50B Database'!$AI$1:AI1871)+1,""))</f>
        <v/>
      </c>
    </row>
    <row r="1873" spans="1:35" x14ac:dyDescent="0.25">
      <c r="A1873" t="s">
        <v>2737</v>
      </c>
      <c r="B1873">
        <v>469559</v>
      </c>
      <c r="C1873" s="5" t="s">
        <v>2711</v>
      </c>
      <c r="D1873" s="5" t="s">
        <v>4390</v>
      </c>
      <c r="E1873" s="5" t="s">
        <v>4388</v>
      </c>
      <c r="F1873" s="2">
        <v>3421</v>
      </c>
      <c r="G1873" s="2">
        <v>351170</v>
      </c>
      <c r="H1873" s="2">
        <v>203588</v>
      </c>
      <c r="I1873" s="2">
        <v>12881</v>
      </c>
      <c r="J1873" s="2">
        <v>190707</v>
      </c>
      <c r="K1873" s="33">
        <v>1.7938513006863933E-2</v>
      </c>
      <c r="L1873" s="2">
        <v>3067</v>
      </c>
      <c r="M1873" s="2">
        <v>321840</v>
      </c>
      <c r="N1873" s="2">
        <v>198942</v>
      </c>
      <c r="O1873" s="33">
        <v>1.5416553568376713E-2</v>
      </c>
      <c r="P1873" s="2">
        <v>3321</v>
      </c>
      <c r="Q1873" s="2">
        <v>315743</v>
      </c>
      <c r="R1873" s="2">
        <v>191890</v>
      </c>
      <c r="S1873" s="35">
        <v>1.730679034863724E-2</v>
      </c>
      <c r="T1873" t="s">
        <v>4388</v>
      </c>
      <c r="U1873" t="s">
        <v>4388</v>
      </c>
      <c r="V1873" s="5" t="s">
        <v>4390</v>
      </c>
      <c r="W1873" s="5">
        <v>0</v>
      </c>
      <c r="X1873" s="4">
        <v>6.3172265822669313E-4</v>
      </c>
      <c r="Y1873" s="6">
        <v>100</v>
      </c>
      <c r="Z1873" s="4">
        <v>1.8902367802605263E-3</v>
      </c>
      <c r="AA1873" s="5">
        <v>851</v>
      </c>
      <c r="AC1873" s="16" t="str">
        <f t="shared" si="174"/>
        <v/>
      </c>
      <c r="AD1873" s="16" t="str">
        <f t="shared" si="175"/>
        <v/>
      </c>
      <c r="AE1873" s="16" t="str">
        <f t="shared" si="176"/>
        <v/>
      </c>
      <c r="AF1873" s="16" t="str">
        <f t="shared" si="177"/>
        <v/>
      </c>
      <c r="AG1873" s="16">
        <f t="shared" si="178"/>
        <v>1.7938513006863933E-2</v>
      </c>
      <c r="AH1873" s="16" t="str">
        <f t="shared" si="179"/>
        <v/>
      </c>
      <c r="AI1873" s="17" t="str">
        <f>IF('Peer Comparison Tool'!$D$11="NR","",IF($C1873='Peer Comparison Tool'!$D$9,COUNT('ALLL &lt;50B Database'!$AI$1:AI1872)+1,""))</f>
        <v/>
      </c>
    </row>
    <row r="1874" spans="1:35" x14ac:dyDescent="0.25">
      <c r="A1874" t="s">
        <v>1620</v>
      </c>
      <c r="B1874">
        <v>692946</v>
      </c>
      <c r="C1874" s="5" t="s">
        <v>1578</v>
      </c>
      <c r="D1874" s="5" t="s">
        <v>4387</v>
      </c>
      <c r="E1874" s="5" t="s">
        <v>4388</v>
      </c>
      <c r="F1874" s="2">
        <v>2603</v>
      </c>
      <c r="G1874" s="2">
        <v>351155</v>
      </c>
      <c r="H1874" s="2">
        <v>238582</v>
      </c>
      <c r="I1874" s="2">
        <v>0</v>
      </c>
      <c r="J1874" s="2">
        <v>238582</v>
      </c>
      <c r="K1874" s="33">
        <v>1.0910294992916481E-2</v>
      </c>
      <c r="L1874" s="2">
        <v>2300</v>
      </c>
      <c r="M1874" s="2">
        <v>311167</v>
      </c>
      <c r="N1874" s="2">
        <v>227530</v>
      </c>
      <c r="O1874" s="33">
        <v>1.0108557113347691E-2</v>
      </c>
      <c r="P1874" s="2">
        <v>2374</v>
      </c>
      <c r="Q1874" s="2">
        <v>320439</v>
      </c>
      <c r="R1874" s="2">
        <v>225507</v>
      </c>
      <c r="S1874" s="35">
        <v>1.0527389393677358E-2</v>
      </c>
      <c r="T1874" t="s">
        <v>4388</v>
      </c>
      <c r="U1874" t="s">
        <v>4388</v>
      </c>
      <c r="V1874" s="5" t="s">
        <v>4387</v>
      </c>
      <c r="W1874" s="5">
        <v>0</v>
      </c>
      <c r="X1874" s="4">
        <v>3.8290559923912296E-4</v>
      </c>
      <c r="Y1874" s="6">
        <v>229</v>
      </c>
      <c r="Z1874" s="4">
        <v>4.1883228032966666E-4</v>
      </c>
      <c r="AA1874" s="5">
        <v>3415</v>
      </c>
      <c r="AC1874" s="16" t="str">
        <f t="shared" si="174"/>
        <v/>
      </c>
      <c r="AD1874" s="16" t="str">
        <f t="shared" si="175"/>
        <v/>
      </c>
      <c r="AE1874" s="16" t="str">
        <f t="shared" si="176"/>
        <v/>
      </c>
      <c r="AF1874" s="16" t="str">
        <f t="shared" si="177"/>
        <v/>
      </c>
      <c r="AG1874" s="16">
        <f t="shared" si="178"/>
        <v>1.0910294992916481E-2</v>
      </c>
      <c r="AH1874" s="16" t="str">
        <f t="shared" si="179"/>
        <v/>
      </c>
      <c r="AI1874" s="17" t="str">
        <f>IF('Peer Comparison Tool'!$D$11="NR","",IF($C1874='Peer Comparison Tool'!$D$9,COUNT('ALLL &lt;50B Database'!$AI$1:AI1873)+1,""))</f>
        <v/>
      </c>
    </row>
    <row r="1875" spans="1:35" x14ac:dyDescent="0.25">
      <c r="A1875" t="s">
        <v>3843</v>
      </c>
      <c r="B1875">
        <v>601658</v>
      </c>
      <c r="C1875" s="5" t="s">
        <v>3704</v>
      </c>
      <c r="D1875" s="5" t="s">
        <v>4390</v>
      </c>
      <c r="E1875" s="5" t="s">
        <v>4388</v>
      </c>
      <c r="F1875" s="2">
        <v>2689</v>
      </c>
      <c r="G1875" s="2">
        <v>350618</v>
      </c>
      <c r="H1875" s="2">
        <v>260021</v>
      </c>
      <c r="I1875" s="2">
        <v>10789</v>
      </c>
      <c r="J1875" s="2">
        <v>249232</v>
      </c>
      <c r="K1875" s="33">
        <v>1.07891442511395E-2</v>
      </c>
      <c r="L1875" s="2">
        <v>2551</v>
      </c>
      <c r="M1875" s="2">
        <v>324960</v>
      </c>
      <c r="N1875" s="2">
        <v>235625</v>
      </c>
      <c r="O1875" s="33">
        <v>1.0826525198938992E-2</v>
      </c>
      <c r="P1875" s="2">
        <v>2568</v>
      </c>
      <c r="Q1875" s="2">
        <v>334414</v>
      </c>
      <c r="R1875" s="2">
        <v>238777</v>
      </c>
      <c r="S1875" s="35">
        <v>1.0754804692244229E-2</v>
      </c>
      <c r="T1875" t="s">
        <v>4388</v>
      </c>
      <c r="U1875" t="s">
        <v>4388</v>
      </c>
      <c r="V1875" s="5" t="s">
        <v>4390</v>
      </c>
      <c r="W1875" s="5">
        <v>0</v>
      </c>
      <c r="X1875" s="4">
        <v>3.4339558895271627E-5</v>
      </c>
      <c r="Y1875" s="6">
        <v>121</v>
      </c>
      <c r="Z1875" s="4">
        <v>-7.1720506694763347E-5</v>
      </c>
      <c r="AA1875" s="5">
        <v>3468</v>
      </c>
      <c r="AC1875" s="16" t="str">
        <f t="shared" si="174"/>
        <v/>
      </c>
      <c r="AD1875" s="16" t="str">
        <f t="shared" si="175"/>
        <v/>
      </c>
      <c r="AE1875" s="16" t="str">
        <f t="shared" si="176"/>
        <v/>
      </c>
      <c r="AF1875" s="16" t="str">
        <f t="shared" si="177"/>
        <v/>
      </c>
      <c r="AG1875" s="16">
        <f t="shared" si="178"/>
        <v>1.07891442511395E-2</v>
      </c>
      <c r="AH1875" s="16" t="str">
        <f t="shared" si="179"/>
        <v/>
      </c>
      <c r="AI1875" s="17" t="str">
        <f>IF('Peer Comparison Tool'!$D$11="NR","",IF($C1875='Peer Comparison Tool'!$D$9,COUNT('ALLL &lt;50B Database'!$AI$1:AI1874)+1,""))</f>
        <v/>
      </c>
    </row>
    <row r="1876" spans="1:35" x14ac:dyDescent="0.25">
      <c r="A1876" t="s">
        <v>363</v>
      </c>
      <c r="B1876">
        <v>191355</v>
      </c>
      <c r="C1876" s="5" t="s">
        <v>343</v>
      </c>
      <c r="D1876" s="5" t="s">
        <v>4387</v>
      </c>
      <c r="E1876" s="5" t="s">
        <v>4388</v>
      </c>
      <c r="F1876" s="2">
        <v>4041</v>
      </c>
      <c r="G1876" s="2">
        <v>350413</v>
      </c>
      <c r="H1876" s="2">
        <v>161655</v>
      </c>
      <c r="I1876" s="2">
        <v>9375</v>
      </c>
      <c r="J1876" s="2">
        <v>152280</v>
      </c>
      <c r="K1876" s="33">
        <v>2.6536643026004728E-2</v>
      </c>
      <c r="L1876" s="2">
        <v>4038</v>
      </c>
      <c r="M1876" s="2">
        <v>318327</v>
      </c>
      <c r="N1876" s="2">
        <v>153405</v>
      </c>
      <c r="O1876" s="33">
        <v>2.632247971057006E-2</v>
      </c>
      <c r="P1876" s="2">
        <v>4040</v>
      </c>
      <c r="Q1876" s="2">
        <v>331493</v>
      </c>
      <c r="R1876" s="2">
        <v>153867</v>
      </c>
      <c r="S1876" s="35">
        <v>2.6256442252074845E-2</v>
      </c>
      <c r="T1876" t="s">
        <v>4388</v>
      </c>
      <c r="U1876" t="s">
        <v>4388</v>
      </c>
      <c r="V1876" s="5" t="s">
        <v>4387</v>
      </c>
      <c r="W1876" s="5">
        <v>0</v>
      </c>
      <c r="X1876" s="4">
        <v>2.8020077392988327E-4</v>
      </c>
      <c r="Y1876" s="6">
        <v>1</v>
      </c>
      <c r="Z1876" s="4">
        <v>-6.6037458495215445E-5</v>
      </c>
      <c r="AA1876" s="5">
        <v>209</v>
      </c>
      <c r="AC1876" s="16" t="str">
        <f t="shared" si="174"/>
        <v/>
      </c>
      <c r="AD1876" s="16" t="str">
        <f t="shared" si="175"/>
        <v/>
      </c>
      <c r="AE1876" s="16" t="str">
        <f t="shared" si="176"/>
        <v/>
      </c>
      <c r="AF1876" s="16" t="str">
        <f t="shared" si="177"/>
        <v/>
      </c>
      <c r="AG1876" s="16">
        <f t="shared" si="178"/>
        <v>2.6536643026004728E-2</v>
      </c>
      <c r="AH1876" s="16" t="str">
        <f t="shared" si="179"/>
        <v/>
      </c>
      <c r="AI1876" s="17" t="str">
        <f>IF('Peer Comparison Tool'!$D$11="NR","",IF($C1876='Peer Comparison Tool'!$D$9,COUNT('ALLL &lt;50B Database'!$AI$1:AI1875)+1,""))</f>
        <v/>
      </c>
    </row>
    <row r="1877" spans="1:35" x14ac:dyDescent="0.25">
      <c r="A1877" t="s">
        <v>4329</v>
      </c>
      <c r="B1877">
        <v>786733</v>
      </c>
      <c r="C1877" s="5" t="s">
        <v>4315</v>
      </c>
      <c r="D1877" s="5" t="s">
        <v>4390</v>
      </c>
      <c r="E1877" s="5" t="s">
        <v>4388</v>
      </c>
      <c r="F1877" s="2">
        <v>2349</v>
      </c>
      <c r="G1877" s="2">
        <v>350265</v>
      </c>
      <c r="H1877" s="2">
        <v>231461</v>
      </c>
      <c r="I1877" s="2">
        <v>15212</v>
      </c>
      <c r="J1877" s="2">
        <v>216249</v>
      </c>
      <c r="K1877" s="33">
        <v>1.0862477976776771E-2</v>
      </c>
      <c r="L1877" s="2">
        <v>2036</v>
      </c>
      <c r="M1877" s="2">
        <v>324402</v>
      </c>
      <c r="N1877" s="2">
        <v>219310</v>
      </c>
      <c r="O1877" s="33">
        <v>9.2836623956955907E-3</v>
      </c>
      <c r="P1877" s="2">
        <v>2195</v>
      </c>
      <c r="Q1877" s="2">
        <v>327369</v>
      </c>
      <c r="R1877" s="2">
        <v>219271</v>
      </c>
      <c r="S1877" s="35">
        <v>1.0010443697524981E-2</v>
      </c>
      <c r="T1877" t="s">
        <v>4388</v>
      </c>
      <c r="U1877" t="s">
        <v>4388</v>
      </c>
      <c r="V1877" s="5" t="s">
        <v>4390</v>
      </c>
      <c r="W1877" s="5">
        <v>0</v>
      </c>
      <c r="X1877" s="4">
        <v>8.5203427925178987E-4</v>
      </c>
      <c r="Y1877" s="6">
        <v>154</v>
      </c>
      <c r="Z1877" s="4">
        <v>7.267813018293906E-4</v>
      </c>
      <c r="AA1877" s="5">
        <v>3436</v>
      </c>
      <c r="AC1877" s="16" t="str">
        <f t="shared" si="174"/>
        <v/>
      </c>
      <c r="AD1877" s="16" t="str">
        <f t="shared" si="175"/>
        <v/>
      </c>
      <c r="AE1877" s="16" t="str">
        <f t="shared" si="176"/>
        <v/>
      </c>
      <c r="AF1877" s="16" t="str">
        <f t="shared" si="177"/>
        <v/>
      </c>
      <c r="AG1877" s="16">
        <f t="shared" si="178"/>
        <v>1.0862477976776771E-2</v>
      </c>
      <c r="AH1877" s="16" t="str">
        <f t="shared" si="179"/>
        <v/>
      </c>
      <c r="AI1877" s="17" t="str">
        <f>IF('Peer Comparison Tool'!$D$11="NR","",IF($C1877='Peer Comparison Tool'!$D$9,COUNT('ALLL &lt;50B Database'!$AI$1:AI1876)+1,""))</f>
        <v/>
      </c>
    </row>
    <row r="1878" spans="1:35" x14ac:dyDescent="0.25">
      <c r="A1878" t="s">
        <v>3040</v>
      </c>
      <c r="B1878">
        <v>3721605</v>
      </c>
      <c r="C1878" s="5" t="s">
        <v>4163</v>
      </c>
      <c r="D1878" s="5" t="s">
        <v>4390</v>
      </c>
      <c r="E1878" s="5" t="s">
        <v>4388</v>
      </c>
      <c r="F1878" s="2">
        <v>4076</v>
      </c>
      <c r="G1878" s="2">
        <v>350240</v>
      </c>
      <c r="H1878" s="2">
        <v>289774</v>
      </c>
      <c r="I1878" s="2">
        <v>34082</v>
      </c>
      <c r="J1878" s="2">
        <v>255692</v>
      </c>
      <c r="K1878" s="33">
        <v>1.5941054080690832E-2</v>
      </c>
      <c r="L1878" s="2">
        <v>3461</v>
      </c>
      <c r="M1878" s="2">
        <v>317101</v>
      </c>
      <c r="N1878" s="2">
        <v>267788</v>
      </c>
      <c r="O1878" s="33">
        <v>1.2924402885864938E-2</v>
      </c>
      <c r="P1878" s="2">
        <v>3701</v>
      </c>
      <c r="Q1878" s="2">
        <v>318284</v>
      </c>
      <c r="R1878" s="2">
        <v>261323</v>
      </c>
      <c r="S1878" s="35">
        <v>1.4162549794698515E-2</v>
      </c>
      <c r="T1878" t="s">
        <v>4388</v>
      </c>
      <c r="U1878" t="s">
        <v>4388</v>
      </c>
      <c r="V1878" s="5" t="s">
        <v>4390</v>
      </c>
      <c r="W1878" s="5">
        <v>0</v>
      </c>
      <c r="X1878" s="4">
        <v>1.7785042859923168E-3</v>
      </c>
      <c r="Y1878" s="6">
        <v>375</v>
      </c>
      <c r="Z1878" s="4">
        <v>1.2381469088335768E-3</v>
      </c>
      <c r="AA1878" s="5">
        <v>1289</v>
      </c>
      <c r="AC1878" s="16" t="str">
        <f t="shared" si="174"/>
        <v/>
      </c>
      <c r="AD1878" s="16" t="str">
        <f t="shared" si="175"/>
        <v/>
      </c>
      <c r="AE1878" s="16" t="str">
        <f t="shared" si="176"/>
        <v/>
      </c>
      <c r="AF1878" s="16" t="str">
        <f t="shared" si="177"/>
        <v/>
      </c>
      <c r="AG1878" s="16">
        <f t="shared" si="178"/>
        <v>1.5941054080690832E-2</v>
      </c>
      <c r="AH1878" s="16" t="str">
        <f t="shared" si="179"/>
        <v/>
      </c>
      <c r="AI1878" s="17" t="str">
        <f>IF('Peer Comparison Tool'!$D$11="NR","",IF($C1878='Peer Comparison Tool'!$D$9,COUNT('ALLL &lt;50B Database'!$AI$1:AI1877)+1,""))</f>
        <v/>
      </c>
    </row>
    <row r="1879" spans="1:35" x14ac:dyDescent="0.25">
      <c r="A1879" t="s">
        <v>4226</v>
      </c>
      <c r="B1879">
        <v>120542</v>
      </c>
      <c r="C1879" s="5" t="s">
        <v>4163</v>
      </c>
      <c r="D1879" s="5" t="s">
        <v>4390</v>
      </c>
      <c r="E1879" s="5" t="s">
        <v>4388</v>
      </c>
      <c r="F1879" s="2">
        <v>4687</v>
      </c>
      <c r="G1879" s="2">
        <v>350120</v>
      </c>
      <c r="H1879" s="2">
        <v>263001</v>
      </c>
      <c r="I1879" s="2">
        <v>16362</v>
      </c>
      <c r="J1879" s="2">
        <v>246639</v>
      </c>
      <c r="K1879" s="33">
        <v>1.90034828230734E-2</v>
      </c>
      <c r="L1879" s="2">
        <v>4006</v>
      </c>
      <c r="M1879" s="2">
        <v>327016</v>
      </c>
      <c r="N1879" s="2">
        <v>236089</v>
      </c>
      <c r="O1879" s="33">
        <v>1.6968177255187664E-2</v>
      </c>
      <c r="P1879" s="2">
        <v>4050</v>
      </c>
      <c r="Q1879" s="2">
        <v>322825</v>
      </c>
      <c r="R1879" s="2">
        <v>245368</v>
      </c>
      <c r="S1879" s="35">
        <v>1.6505819829806659E-2</v>
      </c>
      <c r="T1879" t="s">
        <v>4388</v>
      </c>
      <c r="U1879" t="s">
        <v>4388</v>
      </c>
      <c r="V1879" s="5" t="s">
        <v>4390</v>
      </c>
      <c r="W1879" s="5">
        <v>0</v>
      </c>
      <c r="X1879" s="4">
        <v>2.4976629932667409E-3</v>
      </c>
      <c r="Y1879" s="6">
        <v>637</v>
      </c>
      <c r="Z1879" s="4">
        <v>-4.6235742538100477E-4</v>
      </c>
      <c r="AA1879" s="5">
        <v>677</v>
      </c>
      <c r="AC1879" s="16" t="str">
        <f t="shared" si="174"/>
        <v/>
      </c>
      <c r="AD1879" s="16" t="str">
        <f t="shared" si="175"/>
        <v/>
      </c>
      <c r="AE1879" s="16" t="str">
        <f t="shared" si="176"/>
        <v/>
      </c>
      <c r="AF1879" s="16" t="str">
        <f t="shared" si="177"/>
        <v/>
      </c>
      <c r="AG1879" s="16">
        <f t="shared" si="178"/>
        <v>1.90034828230734E-2</v>
      </c>
      <c r="AH1879" s="16" t="str">
        <f t="shared" si="179"/>
        <v/>
      </c>
      <c r="AI1879" s="17" t="str">
        <f>IF('Peer Comparison Tool'!$D$11="NR","",IF($C1879='Peer Comparison Tool'!$D$9,COUNT('ALLL &lt;50B Database'!$AI$1:AI1878)+1,""))</f>
        <v/>
      </c>
    </row>
    <row r="1880" spans="1:35" x14ac:dyDescent="0.25">
      <c r="A1880" t="s">
        <v>1434</v>
      </c>
      <c r="B1880">
        <v>1003455</v>
      </c>
      <c r="C1880" s="5" t="s">
        <v>1389</v>
      </c>
      <c r="D1880" s="5" t="s">
        <v>4390</v>
      </c>
      <c r="E1880" s="5" t="s">
        <v>4388</v>
      </c>
      <c r="F1880" s="2">
        <v>2504</v>
      </c>
      <c r="G1880" s="2">
        <v>349649</v>
      </c>
      <c r="H1880" s="2">
        <v>200868</v>
      </c>
      <c r="I1880" s="2">
        <v>17378</v>
      </c>
      <c r="J1880" s="2">
        <v>183490</v>
      </c>
      <c r="K1880" s="33">
        <v>1.3646520246334949E-2</v>
      </c>
      <c r="L1880" s="2">
        <v>2446</v>
      </c>
      <c r="M1880" s="2">
        <v>295195</v>
      </c>
      <c r="N1880" s="2">
        <v>194677</v>
      </c>
      <c r="O1880" s="33">
        <v>1.2564401547178146E-2</v>
      </c>
      <c r="P1880" s="2">
        <v>2482</v>
      </c>
      <c r="Q1880" s="2">
        <v>303013</v>
      </c>
      <c r="R1880" s="2">
        <v>186677</v>
      </c>
      <c r="S1880" s="35">
        <v>1.329569255987615E-2</v>
      </c>
      <c r="T1880" t="s">
        <v>4388</v>
      </c>
      <c r="U1880" t="s">
        <v>4388</v>
      </c>
      <c r="V1880" s="5" t="s">
        <v>4390</v>
      </c>
      <c r="W1880" s="5">
        <v>0</v>
      </c>
      <c r="X1880" s="4">
        <v>3.5082768645879926E-4</v>
      </c>
      <c r="Y1880" s="6">
        <v>22</v>
      </c>
      <c r="Z1880" s="4">
        <v>7.3129101269800434E-4</v>
      </c>
      <c r="AA1880" s="5">
        <v>2136</v>
      </c>
      <c r="AC1880" s="16" t="str">
        <f t="shared" si="174"/>
        <v/>
      </c>
      <c r="AD1880" s="16" t="str">
        <f t="shared" si="175"/>
        <v/>
      </c>
      <c r="AE1880" s="16" t="str">
        <f t="shared" si="176"/>
        <v/>
      </c>
      <c r="AF1880" s="16" t="str">
        <f t="shared" si="177"/>
        <v/>
      </c>
      <c r="AG1880" s="16">
        <f t="shared" si="178"/>
        <v>1.3646520246334949E-2</v>
      </c>
      <c r="AH1880" s="16" t="str">
        <f t="shared" si="179"/>
        <v/>
      </c>
      <c r="AI1880" s="17" t="str">
        <f>IF('Peer Comparison Tool'!$D$11="NR","",IF($C1880='Peer Comparison Tool'!$D$9,COUNT('ALLL &lt;50B Database'!$AI$1:AI1879)+1,""))</f>
        <v/>
      </c>
    </row>
    <row r="1881" spans="1:35" x14ac:dyDescent="0.25">
      <c r="A1881" t="s">
        <v>3514</v>
      </c>
      <c r="B1881">
        <v>724904</v>
      </c>
      <c r="C1881" s="5" t="s">
        <v>3509</v>
      </c>
      <c r="D1881" s="5" t="s">
        <v>4390</v>
      </c>
      <c r="E1881" s="5" t="s">
        <v>4388</v>
      </c>
      <c r="F1881" s="2">
        <v>5795</v>
      </c>
      <c r="G1881" s="2">
        <v>349443</v>
      </c>
      <c r="H1881" s="2">
        <v>290664</v>
      </c>
      <c r="I1881" s="2">
        <v>3888</v>
      </c>
      <c r="J1881" s="2">
        <v>286776</v>
      </c>
      <c r="K1881" s="33">
        <v>2.0207409267163221E-2</v>
      </c>
      <c r="L1881" s="2">
        <v>4826</v>
      </c>
      <c r="M1881" s="2">
        <v>346188</v>
      </c>
      <c r="N1881" s="2">
        <v>286255</v>
      </c>
      <c r="O1881" s="33">
        <v>1.6859094164294073E-2</v>
      </c>
      <c r="P1881" s="2">
        <v>5347</v>
      </c>
      <c r="Q1881" s="2">
        <v>347091</v>
      </c>
      <c r="R1881" s="2">
        <v>290870</v>
      </c>
      <c r="S1881" s="35">
        <v>1.8382782686423488E-2</v>
      </c>
      <c r="T1881" t="s">
        <v>4388</v>
      </c>
      <c r="U1881" t="s">
        <v>4388</v>
      </c>
      <c r="V1881" s="5" t="s">
        <v>4390</v>
      </c>
      <c r="W1881" s="5">
        <v>0</v>
      </c>
      <c r="X1881" s="4">
        <v>1.8246265807397334E-3</v>
      </c>
      <c r="Y1881" s="6">
        <v>448</v>
      </c>
      <c r="Z1881" s="4">
        <v>1.5236885221294148E-3</v>
      </c>
      <c r="AA1881" s="5">
        <v>532</v>
      </c>
      <c r="AC1881" s="16" t="str">
        <f t="shared" si="174"/>
        <v/>
      </c>
      <c r="AD1881" s="16" t="str">
        <f t="shared" si="175"/>
        <v/>
      </c>
      <c r="AE1881" s="16" t="str">
        <f t="shared" si="176"/>
        <v/>
      </c>
      <c r="AF1881" s="16" t="str">
        <f t="shared" si="177"/>
        <v/>
      </c>
      <c r="AG1881" s="16">
        <f t="shared" si="178"/>
        <v>2.0207409267163221E-2</v>
      </c>
      <c r="AH1881" s="16" t="str">
        <f t="shared" si="179"/>
        <v/>
      </c>
      <c r="AI1881" s="17" t="str">
        <f>IF('Peer Comparison Tool'!$D$11="NR","",IF($C1881='Peer Comparison Tool'!$D$9,COUNT('ALLL &lt;50B Database'!$AI$1:AI1880)+1,""))</f>
        <v/>
      </c>
    </row>
    <row r="1882" spans="1:35" x14ac:dyDescent="0.25">
      <c r="A1882" t="s">
        <v>1619</v>
      </c>
      <c r="B1882">
        <v>197142</v>
      </c>
      <c r="C1882" s="5" t="s">
        <v>1578</v>
      </c>
      <c r="D1882" s="5" t="s">
        <v>4390</v>
      </c>
      <c r="E1882" s="5" t="s">
        <v>4388</v>
      </c>
      <c r="F1882" s="2">
        <v>1955</v>
      </c>
      <c r="G1882" s="2">
        <v>349259</v>
      </c>
      <c r="H1882" s="2">
        <v>185112</v>
      </c>
      <c r="I1882" s="2">
        <v>0</v>
      </c>
      <c r="J1882" s="2">
        <v>185112</v>
      </c>
      <c r="K1882" s="33">
        <v>1.0561173775876226E-2</v>
      </c>
      <c r="L1882" s="2">
        <v>1652</v>
      </c>
      <c r="M1882" s="2">
        <v>326568</v>
      </c>
      <c r="N1882" s="2">
        <v>180503</v>
      </c>
      <c r="O1882" s="33">
        <v>9.1522024564688678E-3</v>
      </c>
      <c r="P1882" s="2">
        <v>1680</v>
      </c>
      <c r="Q1882" s="2">
        <v>326034</v>
      </c>
      <c r="R1882" s="2">
        <v>179016</v>
      </c>
      <c r="S1882" s="35">
        <v>9.3846360101890337E-3</v>
      </c>
      <c r="T1882" t="s">
        <v>4388</v>
      </c>
      <c r="U1882" t="s">
        <v>4388</v>
      </c>
      <c r="V1882" s="5" t="s">
        <v>4390</v>
      </c>
      <c r="W1882" s="5">
        <v>0</v>
      </c>
      <c r="X1882" s="4">
        <v>1.1765377656871925E-3</v>
      </c>
      <c r="Y1882" s="6">
        <v>275</v>
      </c>
      <c r="Z1882" s="4">
        <v>2.3243355372016584E-4</v>
      </c>
      <c r="AA1882" s="5">
        <v>3569</v>
      </c>
      <c r="AC1882" s="16" t="str">
        <f t="shared" si="174"/>
        <v/>
      </c>
      <c r="AD1882" s="16" t="str">
        <f t="shared" si="175"/>
        <v/>
      </c>
      <c r="AE1882" s="16" t="str">
        <f t="shared" si="176"/>
        <v/>
      </c>
      <c r="AF1882" s="16" t="str">
        <f t="shared" si="177"/>
        <v/>
      </c>
      <c r="AG1882" s="16">
        <f t="shared" si="178"/>
        <v>1.0561173775876226E-2</v>
      </c>
      <c r="AH1882" s="16" t="str">
        <f t="shared" si="179"/>
        <v/>
      </c>
      <c r="AI1882" s="17" t="str">
        <f>IF('Peer Comparison Tool'!$D$11="NR","",IF($C1882='Peer Comparison Tool'!$D$9,COUNT('ALLL &lt;50B Database'!$AI$1:AI1881)+1,""))</f>
        <v/>
      </c>
    </row>
    <row r="1883" spans="1:35" x14ac:dyDescent="0.25">
      <c r="A1883" t="s">
        <v>2889</v>
      </c>
      <c r="B1883">
        <v>385686</v>
      </c>
      <c r="C1883" s="5" t="s">
        <v>2850</v>
      </c>
      <c r="D1883" s="5" t="s">
        <v>4390</v>
      </c>
      <c r="E1883" s="5" t="s">
        <v>4388</v>
      </c>
      <c r="F1883" s="2">
        <v>2569</v>
      </c>
      <c r="G1883" s="2">
        <v>348940</v>
      </c>
      <c r="H1883" s="2">
        <v>157258</v>
      </c>
      <c r="I1883" s="2">
        <v>0</v>
      </c>
      <c r="J1883" s="2">
        <v>157258</v>
      </c>
      <c r="K1883" s="33">
        <v>1.6336211830240751E-2</v>
      </c>
      <c r="L1883" s="2">
        <v>2569</v>
      </c>
      <c r="M1883" s="2">
        <v>332856</v>
      </c>
      <c r="N1883" s="2">
        <v>160225</v>
      </c>
      <c r="O1883" s="33">
        <v>1.6033702605710718E-2</v>
      </c>
      <c r="P1883" s="2">
        <v>2569</v>
      </c>
      <c r="Q1883" s="2">
        <v>335068</v>
      </c>
      <c r="R1883" s="2">
        <v>159027</v>
      </c>
      <c r="S1883" s="35">
        <v>1.6154489489206236E-2</v>
      </c>
      <c r="T1883" t="s">
        <v>4388</v>
      </c>
      <c r="U1883" t="s">
        <v>4388</v>
      </c>
      <c r="V1883" s="5" t="s">
        <v>4390</v>
      </c>
      <c r="W1883" s="5">
        <v>0</v>
      </c>
      <c r="X1883" s="4">
        <v>1.8172234103451534E-4</v>
      </c>
      <c r="Y1883" s="6">
        <v>0</v>
      </c>
      <c r="Z1883" s="4">
        <v>1.2078688349551753E-4</v>
      </c>
      <c r="AA1883" s="5">
        <v>1179</v>
      </c>
      <c r="AC1883" s="16" t="str">
        <f t="shared" si="174"/>
        <v/>
      </c>
      <c r="AD1883" s="16" t="str">
        <f t="shared" si="175"/>
        <v/>
      </c>
      <c r="AE1883" s="16" t="str">
        <f t="shared" si="176"/>
        <v/>
      </c>
      <c r="AF1883" s="16" t="str">
        <f t="shared" si="177"/>
        <v/>
      </c>
      <c r="AG1883" s="16">
        <f t="shared" si="178"/>
        <v>1.6336211830240751E-2</v>
      </c>
      <c r="AH1883" s="16" t="str">
        <f t="shared" si="179"/>
        <v/>
      </c>
      <c r="AI1883" s="17" t="str">
        <f>IF('Peer Comparison Tool'!$D$11="NR","",IF($C1883='Peer Comparison Tool'!$D$9,COUNT('ALLL &lt;50B Database'!$AI$1:AI1882)+1,""))</f>
        <v/>
      </c>
    </row>
    <row r="1884" spans="1:35" x14ac:dyDescent="0.25">
      <c r="A1884" t="s">
        <v>1041</v>
      </c>
      <c r="B1884">
        <v>490535</v>
      </c>
      <c r="C1884" s="5" t="s">
        <v>926</v>
      </c>
      <c r="D1884" s="5" t="s">
        <v>4390</v>
      </c>
      <c r="E1884" s="5" t="s">
        <v>4388</v>
      </c>
      <c r="F1884" s="2">
        <v>2549</v>
      </c>
      <c r="G1884" s="2">
        <v>348744</v>
      </c>
      <c r="H1884" s="2">
        <v>168368</v>
      </c>
      <c r="I1884" s="2">
        <v>14000</v>
      </c>
      <c r="J1884" s="2">
        <v>154368</v>
      </c>
      <c r="K1884" s="33">
        <v>1.6512489635157546E-2</v>
      </c>
      <c r="L1884" s="2">
        <v>2168</v>
      </c>
      <c r="M1884" s="2">
        <v>334246</v>
      </c>
      <c r="N1884" s="2">
        <v>160099</v>
      </c>
      <c r="O1884" s="33">
        <v>1.3541621121930806E-2</v>
      </c>
      <c r="P1884" s="2">
        <v>2608</v>
      </c>
      <c r="Q1884" s="2">
        <v>312830</v>
      </c>
      <c r="R1884" s="2">
        <v>164403</v>
      </c>
      <c r="S1884" s="35">
        <v>1.5863457479486386E-2</v>
      </c>
      <c r="T1884" t="s">
        <v>4388</v>
      </c>
      <c r="U1884" t="s">
        <v>4388</v>
      </c>
      <c r="V1884" s="5" t="s">
        <v>4390</v>
      </c>
      <c r="W1884" s="5">
        <v>0</v>
      </c>
      <c r="X1884" s="4">
        <v>6.4903215567116077E-4</v>
      </c>
      <c r="Y1884" s="6">
        <v>-59</v>
      </c>
      <c r="Z1884" s="4">
        <v>2.3218363575555796E-3</v>
      </c>
      <c r="AA1884" s="5">
        <v>1139</v>
      </c>
      <c r="AC1884" s="16" t="str">
        <f t="shared" si="174"/>
        <v/>
      </c>
      <c r="AD1884" s="16" t="str">
        <f t="shared" si="175"/>
        <v/>
      </c>
      <c r="AE1884" s="16" t="str">
        <f t="shared" si="176"/>
        <v/>
      </c>
      <c r="AF1884" s="16" t="str">
        <f t="shared" si="177"/>
        <v/>
      </c>
      <c r="AG1884" s="16">
        <f t="shared" si="178"/>
        <v>1.6512489635157546E-2</v>
      </c>
      <c r="AH1884" s="16" t="str">
        <f t="shared" si="179"/>
        <v/>
      </c>
      <c r="AI1884" s="17" t="str">
        <f>IF('Peer Comparison Tool'!$D$11="NR","",IF($C1884='Peer Comparison Tool'!$D$9,COUNT('ALLL &lt;50B Database'!$AI$1:AI1883)+1,""))</f>
        <v/>
      </c>
    </row>
    <row r="1885" spans="1:35" x14ac:dyDescent="0.25">
      <c r="A1885" t="s">
        <v>1097</v>
      </c>
      <c r="B1885">
        <v>25647</v>
      </c>
      <c r="C1885" s="5" t="s">
        <v>926</v>
      </c>
      <c r="D1885" s="5" t="s">
        <v>4387</v>
      </c>
      <c r="E1885" s="5" t="s">
        <v>4388</v>
      </c>
      <c r="F1885" s="2">
        <v>1973</v>
      </c>
      <c r="G1885" s="2">
        <v>348742</v>
      </c>
      <c r="H1885" s="2">
        <v>284088</v>
      </c>
      <c r="I1885" s="2">
        <v>129210</v>
      </c>
      <c r="J1885" s="2">
        <v>154878</v>
      </c>
      <c r="K1885" s="33">
        <v>1.2739059130412324E-2</v>
      </c>
      <c r="L1885" s="2">
        <v>1673</v>
      </c>
      <c r="M1885" s="2">
        <v>189417</v>
      </c>
      <c r="N1885" s="2">
        <v>139207</v>
      </c>
      <c r="O1885" s="33">
        <v>1.2018073803759868E-2</v>
      </c>
      <c r="P1885" s="2">
        <v>1673</v>
      </c>
      <c r="Q1885" s="2">
        <v>201051</v>
      </c>
      <c r="R1885" s="2">
        <v>145205</v>
      </c>
      <c r="S1885" s="35">
        <v>1.1521641816741847E-2</v>
      </c>
      <c r="T1885" t="s">
        <v>4388</v>
      </c>
      <c r="U1885" t="s">
        <v>4388</v>
      </c>
      <c r="V1885" s="5" t="s">
        <v>4387</v>
      </c>
      <c r="W1885" s="5">
        <v>0</v>
      </c>
      <c r="X1885" s="4">
        <v>1.2174173136704769E-3</v>
      </c>
      <c r="Y1885" s="6">
        <v>300</v>
      </c>
      <c r="Z1885" s="4">
        <v>-4.9643198701802144E-4</v>
      </c>
      <c r="AA1885" s="5">
        <v>2575</v>
      </c>
      <c r="AC1885" s="16" t="str">
        <f t="shared" si="174"/>
        <v/>
      </c>
      <c r="AD1885" s="16" t="str">
        <f t="shared" si="175"/>
        <v/>
      </c>
      <c r="AE1885" s="16" t="str">
        <f t="shared" si="176"/>
        <v/>
      </c>
      <c r="AF1885" s="16" t="str">
        <f t="shared" si="177"/>
        <v/>
      </c>
      <c r="AG1885" s="16">
        <f t="shared" si="178"/>
        <v>1.2739059130412324E-2</v>
      </c>
      <c r="AH1885" s="16" t="str">
        <f t="shared" si="179"/>
        <v/>
      </c>
      <c r="AI1885" s="17" t="str">
        <f>IF('Peer Comparison Tool'!$D$11="NR","",IF($C1885='Peer Comparison Tool'!$D$9,COUNT('ALLL &lt;50B Database'!$AI$1:AI1884)+1,""))</f>
        <v/>
      </c>
    </row>
    <row r="1886" spans="1:35" x14ac:dyDescent="0.25">
      <c r="A1886" t="s">
        <v>4229</v>
      </c>
      <c r="B1886">
        <v>2051127</v>
      </c>
      <c r="C1886" s="5" t="s">
        <v>4163</v>
      </c>
      <c r="D1886" s="5" t="s">
        <v>4390</v>
      </c>
      <c r="E1886" s="5" t="s">
        <v>4388</v>
      </c>
      <c r="F1886" s="2">
        <v>2497</v>
      </c>
      <c r="G1886" s="2">
        <v>347725</v>
      </c>
      <c r="H1886" s="2">
        <v>264451</v>
      </c>
      <c r="I1886" s="2">
        <v>33541</v>
      </c>
      <c r="J1886" s="2">
        <v>230910</v>
      </c>
      <c r="K1886" s="33">
        <v>1.0813736953791521E-2</v>
      </c>
      <c r="L1886" s="2">
        <v>2590</v>
      </c>
      <c r="M1886" s="2">
        <v>301912</v>
      </c>
      <c r="N1886" s="2">
        <v>223516</v>
      </c>
      <c r="O1886" s="33">
        <v>1.1587537357504608E-2</v>
      </c>
      <c r="P1886" s="2">
        <v>2601</v>
      </c>
      <c r="Q1886" s="2">
        <v>314527</v>
      </c>
      <c r="R1886" s="2">
        <v>226939</v>
      </c>
      <c r="S1886" s="35">
        <v>1.1461229669646909E-2</v>
      </c>
      <c r="T1886" t="s">
        <v>4388</v>
      </c>
      <c r="U1886" t="s">
        <v>4388</v>
      </c>
      <c r="V1886" s="5" t="s">
        <v>4390</v>
      </c>
      <c r="W1886" s="5">
        <v>0</v>
      </c>
      <c r="X1886" s="4">
        <v>-6.4749271585538837E-4</v>
      </c>
      <c r="Y1886" s="6">
        <v>-104</v>
      </c>
      <c r="Z1886" s="4">
        <v>-1.2630768785769873E-4</v>
      </c>
      <c r="AA1886" s="5">
        <v>3456</v>
      </c>
      <c r="AC1886" s="16" t="str">
        <f t="shared" si="174"/>
        <v/>
      </c>
      <c r="AD1886" s="16" t="str">
        <f t="shared" si="175"/>
        <v/>
      </c>
      <c r="AE1886" s="16" t="str">
        <f t="shared" si="176"/>
        <v/>
      </c>
      <c r="AF1886" s="16" t="str">
        <f t="shared" si="177"/>
        <v/>
      </c>
      <c r="AG1886" s="16">
        <f t="shared" si="178"/>
        <v>1.0813736953791521E-2</v>
      </c>
      <c r="AH1886" s="16" t="str">
        <f t="shared" si="179"/>
        <v/>
      </c>
      <c r="AI1886" s="17" t="str">
        <f>IF('Peer Comparison Tool'!$D$11="NR","",IF($C1886='Peer Comparison Tool'!$D$9,COUNT('ALLL &lt;50B Database'!$AI$1:AI1885)+1,""))</f>
        <v/>
      </c>
    </row>
    <row r="1887" spans="1:35" x14ac:dyDescent="0.25">
      <c r="A1887" t="s">
        <v>3024</v>
      </c>
      <c r="B1887">
        <v>65513</v>
      </c>
      <c r="C1887" s="5" t="s">
        <v>2948</v>
      </c>
      <c r="D1887" s="5" t="s">
        <v>4389</v>
      </c>
      <c r="E1887" s="5" t="s">
        <v>4388</v>
      </c>
      <c r="F1887" s="2">
        <v>47</v>
      </c>
      <c r="G1887" s="2">
        <v>347279</v>
      </c>
      <c r="H1887" s="2">
        <v>141849</v>
      </c>
      <c r="I1887" s="2">
        <v>0</v>
      </c>
      <c r="J1887" s="2">
        <v>141849</v>
      </c>
      <c r="K1887" s="33">
        <v>3.3133825405889364E-4</v>
      </c>
      <c r="L1887" s="2">
        <v>47</v>
      </c>
      <c r="M1887" s="2">
        <v>383000</v>
      </c>
      <c r="N1887" s="2">
        <v>120241</v>
      </c>
      <c r="O1887" s="33">
        <v>3.9088164602756129E-4</v>
      </c>
      <c r="P1887" s="2">
        <v>47</v>
      </c>
      <c r="Q1887" s="2">
        <v>387506</v>
      </c>
      <c r="R1887" s="2">
        <v>133961</v>
      </c>
      <c r="S1887" s="35">
        <v>3.5084838124528779E-4</v>
      </c>
      <c r="T1887" t="s">
        <v>4388</v>
      </c>
      <c r="U1887" t="s">
        <v>4388</v>
      </c>
      <c r="V1887" s="5" t="s">
        <v>4389</v>
      </c>
      <c r="W1887" s="5">
        <v>0</v>
      </c>
      <c r="X1887" s="4">
        <v>-1.9510127186394156E-5</v>
      </c>
      <c r="Y1887" s="6">
        <v>0</v>
      </c>
      <c r="Z1887" s="4">
        <v>-4.0033264782273501E-5</v>
      </c>
      <c r="AA1887" s="5">
        <v>4785</v>
      </c>
      <c r="AC1887" s="16" t="str">
        <f t="shared" si="174"/>
        <v/>
      </c>
      <c r="AD1887" s="16" t="str">
        <f t="shared" si="175"/>
        <v/>
      </c>
      <c r="AE1887" s="16" t="str">
        <f t="shared" si="176"/>
        <v/>
      </c>
      <c r="AF1887" s="16" t="str">
        <f t="shared" si="177"/>
        <v/>
      </c>
      <c r="AG1887" s="16">
        <f t="shared" si="178"/>
        <v>3.3133825405889364E-4</v>
      </c>
      <c r="AH1887" s="16" t="str">
        <f t="shared" si="179"/>
        <v/>
      </c>
      <c r="AI1887" s="17" t="str">
        <f>IF('Peer Comparison Tool'!$D$11="NR","",IF($C1887='Peer Comparison Tool'!$D$9,COUNT('ALLL &lt;50B Database'!$AI$1:AI1886)+1,""))</f>
        <v/>
      </c>
    </row>
    <row r="1888" spans="1:35" x14ac:dyDescent="0.25">
      <c r="A1888" t="s">
        <v>3251</v>
      </c>
      <c r="B1888">
        <v>288358</v>
      </c>
      <c r="C1888" s="5" t="s">
        <v>3209</v>
      </c>
      <c r="D1888" s="5" t="s">
        <v>4390</v>
      </c>
      <c r="E1888" s="5" t="s">
        <v>4388</v>
      </c>
      <c r="F1888" s="2">
        <v>8537</v>
      </c>
      <c r="G1888" s="2">
        <v>347262</v>
      </c>
      <c r="H1888" s="2">
        <v>247486</v>
      </c>
      <c r="I1888" s="2">
        <v>0</v>
      </c>
      <c r="J1888" s="2">
        <v>247486</v>
      </c>
      <c r="K1888" s="33">
        <v>3.4494880518493976E-2</v>
      </c>
      <c r="L1888" s="2">
        <v>3936</v>
      </c>
      <c r="M1888" s="2">
        <v>390919</v>
      </c>
      <c r="N1888" s="2">
        <v>258026</v>
      </c>
      <c r="O1888" s="33">
        <v>1.5254276700797594E-2</v>
      </c>
      <c r="P1888" s="2">
        <v>6524</v>
      </c>
      <c r="Q1888" s="2">
        <v>385556</v>
      </c>
      <c r="R1888" s="2">
        <v>249179</v>
      </c>
      <c r="S1888" s="35">
        <v>2.6181981627665253E-2</v>
      </c>
      <c r="T1888" t="s">
        <v>4388</v>
      </c>
      <c r="U1888" t="s">
        <v>4388</v>
      </c>
      <c r="V1888" s="5" t="s">
        <v>4390</v>
      </c>
      <c r="W1888" s="5">
        <v>0</v>
      </c>
      <c r="X1888" s="4">
        <v>8.3128988908287224E-3</v>
      </c>
      <c r="Y1888" s="6">
        <v>2013</v>
      </c>
      <c r="Z1888" s="4">
        <v>1.0927704926867659E-2</v>
      </c>
      <c r="AA1888" s="5">
        <v>96</v>
      </c>
      <c r="AC1888" s="16" t="str">
        <f t="shared" si="174"/>
        <v/>
      </c>
      <c r="AD1888" s="16" t="str">
        <f t="shared" si="175"/>
        <v/>
      </c>
      <c r="AE1888" s="16" t="str">
        <f t="shared" si="176"/>
        <v/>
      </c>
      <c r="AF1888" s="16" t="str">
        <f t="shared" si="177"/>
        <v/>
      </c>
      <c r="AG1888" s="16">
        <f t="shared" si="178"/>
        <v>3.4494880518493976E-2</v>
      </c>
      <c r="AH1888" s="16" t="str">
        <f t="shared" si="179"/>
        <v/>
      </c>
      <c r="AI1888" s="17" t="str">
        <f>IF('Peer Comparison Tool'!$D$11="NR","",IF($C1888='Peer Comparison Tool'!$D$9,COUNT('ALLL &lt;50B Database'!$AI$1:AI1887)+1,""))</f>
        <v/>
      </c>
    </row>
    <row r="1889" spans="1:35" x14ac:dyDescent="0.25">
      <c r="A1889" t="s">
        <v>1617</v>
      </c>
      <c r="B1889">
        <v>995517</v>
      </c>
      <c r="C1889" s="5" t="s">
        <v>1578</v>
      </c>
      <c r="D1889" s="5" t="s">
        <v>4390</v>
      </c>
      <c r="E1889" s="5" t="s">
        <v>4388</v>
      </c>
      <c r="F1889" s="2">
        <v>4190</v>
      </c>
      <c r="G1889" s="2">
        <v>347226</v>
      </c>
      <c r="H1889" s="2">
        <v>279545</v>
      </c>
      <c r="I1889" s="2">
        <v>8754</v>
      </c>
      <c r="J1889" s="2">
        <v>270791</v>
      </c>
      <c r="K1889" s="33">
        <v>1.5473187809048307E-2</v>
      </c>
      <c r="L1889" s="2">
        <v>3888</v>
      </c>
      <c r="M1889" s="2">
        <v>324489</v>
      </c>
      <c r="N1889" s="2">
        <v>268253</v>
      </c>
      <c r="O1889" s="33">
        <v>1.4493780125478559E-2</v>
      </c>
      <c r="P1889" s="2">
        <v>3999</v>
      </c>
      <c r="Q1889" s="2">
        <v>326530</v>
      </c>
      <c r="R1889" s="2">
        <v>269168</v>
      </c>
      <c r="S1889" s="35">
        <v>1.4856892349759258E-2</v>
      </c>
      <c r="T1889" t="s">
        <v>4388</v>
      </c>
      <c r="U1889" t="s">
        <v>4388</v>
      </c>
      <c r="V1889" s="5" t="s">
        <v>4390</v>
      </c>
      <c r="W1889" s="5">
        <v>0</v>
      </c>
      <c r="X1889" s="4">
        <v>6.1629545928904884E-4</v>
      </c>
      <c r="Y1889" s="6">
        <v>191</v>
      </c>
      <c r="Z1889" s="4">
        <v>3.6311222428069868E-4</v>
      </c>
      <c r="AA1889" s="5">
        <v>1446</v>
      </c>
      <c r="AC1889" s="16" t="str">
        <f t="shared" si="174"/>
        <v/>
      </c>
      <c r="AD1889" s="16" t="str">
        <f t="shared" si="175"/>
        <v/>
      </c>
      <c r="AE1889" s="16" t="str">
        <f t="shared" si="176"/>
        <v/>
      </c>
      <c r="AF1889" s="16" t="str">
        <f t="shared" si="177"/>
        <v/>
      </c>
      <c r="AG1889" s="16">
        <f t="shared" si="178"/>
        <v>1.5473187809048307E-2</v>
      </c>
      <c r="AH1889" s="16" t="str">
        <f t="shared" si="179"/>
        <v/>
      </c>
      <c r="AI1889" s="17" t="str">
        <f>IF('Peer Comparison Tool'!$D$11="NR","",IF($C1889='Peer Comparison Tool'!$D$9,COUNT('ALLL &lt;50B Database'!$AI$1:AI1888)+1,""))</f>
        <v/>
      </c>
    </row>
    <row r="1890" spans="1:35" x14ac:dyDescent="0.25">
      <c r="A1890" t="s">
        <v>3111</v>
      </c>
      <c r="B1890">
        <v>204826</v>
      </c>
      <c r="C1890" s="5" t="s">
        <v>3064</v>
      </c>
      <c r="D1890" s="5" t="s">
        <v>4390</v>
      </c>
      <c r="E1890" s="5" t="s">
        <v>4388</v>
      </c>
      <c r="F1890" s="2">
        <v>2311</v>
      </c>
      <c r="G1890" s="2">
        <v>347132</v>
      </c>
      <c r="H1890" s="2">
        <v>160316</v>
      </c>
      <c r="I1890" s="2">
        <v>28539</v>
      </c>
      <c r="J1890" s="2">
        <v>131777</v>
      </c>
      <c r="K1890" s="33">
        <v>1.7537203002041327E-2</v>
      </c>
      <c r="L1890" s="2">
        <v>2241</v>
      </c>
      <c r="M1890" s="2">
        <v>297895</v>
      </c>
      <c r="N1890" s="2">
        <v>125816</v>
      </c>
      <c r="O1890" s="33">
        <v>1.781172505881605E-2</v>
      </c>
      <c r="P1890" s="2">
        <v>2304</v>
      </c>
      <c r="Q1890" s="2">
        <v>308775</v>
      </c>
      <c r="R1890" s="2">
        <v>133116</v>
      </c>
      <c r="S1890" s="35">
        <v>1.730821238618949E-2</v>
      </c>
      <c r="T1890" t="s">
        <v>4388</v>
      </c>
      <c r="U1890" t="s">
        <v>4388</v>
      </c>
      <c r="V1890" s="5" t="s">
        <v>4390</v>
      </c>
      <c r="W1890" s="5">
        <v>0</v>
      </c>
      <c r="X1890" s="4">
        <v>2.2899061585183664E-4</v>
      </c>
      <c r="Y1890" s="6">
        <v>7</v>
      </c>
      <c r="Z1890" s="4">
        <v>-5.0351267262655972E-4</v>
      </c>
      <c r="AA1890" s="5">
        <v>933</v>
      </c>
      <c r="AC1890" s="16" t="str">
        <f t="shared" si="174"/>
        <v/>
      </c>
      <c r="AD1890" s="16" t="str">
        <f t="shared" si="175"/>
        <v/>
      </c>
      <c r="AE1890" s="16" t="str">
        <f t="shared" si="176"/>
        <v/>
      </c>
      <c r="AF1890" s="16" t="str">
        <f t="shared" si="177"/>
        <v/>
      </c>
      <c r="AG1890" s="16">
        <f t="shared" si="178"/>
        <v>1.7537203002041327E-2</v>
      </c>
      <c r="AH1890" s="16" t="str">
        <f t="shared" si="179"/>
        <v/>
      </c>
      <c r="AI1890" s="17" t="str">
        <f>IF('Peer Comparison Tool'!$D$11="NR","",IF($C1890='Peer Comparison Tool'!$D$9,COUNT('ALLL &lt;50B Database'!$AI$1:AI1889)+1,""))</f>
        <v/>
      </c>
    </row>
    <row r="1891" spans="1:35" x14ac:dyDescent="0.25">
      <c r="A1891" t="s">
        <v>1342</v>
      </c>
      <c r="B1891">
        <v>44040</v>
      </c>
      <c r="C1891" s="5" t="s">
        <v>1309</v>
      </c>
      <c r="D1891" s="5" t="s">
        <v>4390</v>
      </c>
      <c r="E1891" s="5" t="s">
        <v>4388</v>
      </c>
      <c r="F1891" s="2">
        <v>4748</v>
      </c>
      <c r="G1891" s="2">
        <v>347021</v>
      </c>
      <c r="H1891" s="2">
        <v>213115</v>
      </c>
      <c r="I1891" s="2">
        <v>4110</v>
      </c>
      <c r="J1891" s="2">
        <v>209005</v>
      </c>
      <c r="K1891" s="33">
        <v>2.2717159876557976E-2</v>
      </c>
      <c r="L1891" s="2">
        <v>4727</v>
      </c>
      <c r="M1891" s="2">
        <v>330397</v>
      </c>
      <c r="N1891" s="2">
        <v>209337</v>
      </c>
      <c r="O1891" s="33">
        <v>2.2580814667259013E-2</v>
      </c>
      <c r="P1891" s="2">
        <v>4724</v>
      </c>
      <c r="Q1891" s="2">
        <v>328120</v>
      </c>
      <c r="R1891" s="2">
        <v>208010</v>
      </c>
      <c r="S1891" s="35">
        <v>2.2710446613143601E-2</v>
      </c>
      <c r="T1891" t="s">
        <v>4388</v>
      </c>
      <c r="U1891" t="s">
        <v>4388</v>
      </c>
      <c r="V1891" s="5" t="s">
        <v>4390</v>
      </c>
      <c r="W1891" s="5">
        <v>0</v>
      </c>
      <c r="X1891" s="4">
        <v>6.7132634143755865E-6</v>
      </c>
      <c r="Y1891" s="6">
        <v>24</v>
      </c>
      <c r="Z1891" s="4">
        <v>1.2963194588458751E-4</v>
      </c>
      <c r="AA1891" s="5">
        <v>348</v>
      </c>
      <c r="AC1891" s="16" t="str">
        <f t="shared" si="174"/>
        <v/>
      </c>
      <c r="AD1891" s="16" t="str">
        <f t="shared" si="175"/>
        <v/>
      </c>
      <c r="AE1891" s="16" t="str">
        <f t="shared" si="176"/>
        <v/>
      </c>
      <c r="AF1891" s="16" t="str">
        <f t="shared" si="177"/>
        <v/>
      </c>
      <c r="AG1891" s="16">
        <f t="shared" si="178"/>
        <v>2.2717159876557976E-2</v>
      </c>
      <c r="AH1891" s="16" t="str">
        <f t="shared" si="179"/>
        <v/>
      </c>
      <c r="AI1891" s="17" t="str">
        <f>IF('Peer Comparison Tool'!$D$11="NR","",IF($C1891='Peer Comparison Tool'!$D$9,COUNT('ALLL &lt;50B Database'!$AI$1:AI1890)+1,""))</f>
        <v/>
      </c>
    </row>
    <row r="1892" spans="1:35" x14ac:dyDescent="0.25">
      <c r="A1892" t="s">
        <v>3110</v>
      </c>
      <c r="B1892">
        <v>568126</v>
      </c>
      <c r="C1892" s="5" t="s">
        <v>3064</v>
      </c>
      <c r="D1892" s="5" t="s">
        <v>4390</v>
      </c>
      <c r="E1892" s="5" t="s">
        <v>4388</v>
      </c>
      <c r="F1892" s="2">
        <v>2499</v>
      </c>
      <c r="G1892" s="2">
        <v>346828</v>
      </c>
      <c r="H1892" s="2">
        <v>198379</v>
      </c>
      <c r="I1892" s="2">
        <v>13141</v>
      </c>
      <c r="J1892" s="2">
        <v>185238</v>
      </c>
      <c r="K1892" s="33">
        <v>1.3490752437404852E-2</v>
      </c>
      <c r="L1892" s="2">
        <v>2468</v>
      </c>
      <c r="M1892" s="2">
        <v>309775</v>
      </c>
      <c r="N1892" s="2">
        <v>207284</v>
      </c>
      <c r="O1892" s="33">
        <v>1.1906370004438355E-2</v>
      </c>
      <c r="P1892" s="2">
        <v>2483</v>
      </c>
      <c r="Q1892" s="2">
        <v>313488</v>
      </c>
      <c r="R1892" s="2">
        <v>204950</v>
      </c>
      <c r="S1892" s="35">
        <v>1.2115150036594292E-2</v>
      </c>
      <c r="T1892" t="s">
        <v>4388</v>
      </c>
      <c r="U1892" t="s">
        <v>4388</v>
      </c>
      <c r="V1892" s="5" t="s">
        <v>4390</v>
      </c>
      <c r="W1892" s="5">
        <v>0</v>
      </c>
      <c r="X1892" s="4">
        <v>1.3756024008105602E-3</v>
      </c>
      <c r="Y1892" s="6">
        <v>16</v>
      </c>
      <c r="Z1892" s="4">
        <v>2.0878003215593632E-4</v>
      </c>
      <c r="AA1892" s="5">
        <v>2202</v>
      </c>
      <c r="AC1892" s="16" t="str">
        <f t="shared" si="174"/>
        <v/>
      </c>
      <c r="AD1892" s="16" t="str">
        <f t="shared" si="175"/>
        <v/>
      </c>
      <c r="AE1892" s="16" t="str">
        <f t="shared" si="176"/>
        <v/>
      </c>
      <c r="AF1892" s="16" t="str">
        <f t="shared" si="177"/>
        <v/>
      </c>
      <c r="AG1892" s="16">
        <f t="shared" si="178"/>
        <v>1.3490752437404852E-2</v>
      </c>
      <c r="AH1892" s="16" t="str">
        <f t="shared" si="179"/>
        <v/>
      </c>
      <c r="AI1892" s="17" t="str">
        <f>IF('Peer Comparison Tool'!$D$11="NR","",IF($C1892='Peer Comparison Tool'!$D$9,COUNT('ALLL &lt;50B Database'!$AI$1:AI1891)+1,""))</f>
        <v/>
      </c>
    </row>
    <row r="1893" spans="1:35" x14ac:dyDescent="0.25">
      <c r="A1893" t="s">
        <v>601</v>
      </c>
      <c r="B1893">
        <v>2823221</v>
      </c>
      <c r="C1893" s="5" t="s">
        <v>561</v>
      </c>
      <c r="D1893" s="5" t="s">
        <v>4390</v>
      </c>
      <c r="E1893" s="5" t="s">
        <v>4388</v>
      </c>
      <c r="F1893" s="2">
        <v>2748</v>
      </c>
      <c r="G1893" s="2">
        <v>346761</v>
      </c>
      <c r="H1893" s="2">
        <v>225364</v>
      </c>
      <c r="I1893" s="2">
        <v>12927</v>
      </c>
      <c r="J1893" s="2">
        <v>212437</v>
      </c>
      <c r="K1893" s="33">
        <v>1.2935599730743702E-2</v>
      </c>
      <c r="L1893" s="2">
        <v>2678</v>
      </c>
      <c r="M1893" s="2">
        <v>331527</v>
      </c>
      <c r="N1893" s="2">
        <v>204342</v>
      </c>
      <c r="O1893" s="33">
        <v>1.3105480028579539E-2</v>
      </c>
      <c r="P1893" s="2">
        <v>2634</v>
      </c>
      <c r="Q1893" s="2">
        <v>328153</v>
      </c>
      <c r="R1893" s="2">
        <v>206231</v>
      </c>
      <c r="S1893" s="35">
        <v>1.2772085670922412E-2</v>
      </c>
      <c r="T1893" t="s">
        <v>4388</v>
      </c>
      <c r="U1893" t="s">
        <v>4388</v>
      </c>
      <c r="V1893" s="5" t="s">
        <v>4390</v>
      </c>
      <c r="W1893" s="5">
        <v>0</v>
      </c>
      <c r="X1893" s="4">
        <v>1.635140598212903E-4</v>
      </c>
      <c r="Y1893" s="6">
        <v>114</v>
      </c>
      <c r="Z1893" s="4">
        <v>-3.3339435765712688E-4</v>
      </c>
      <c r="AA1893" s="5">
        <v>2471</v>
      </c>
      <c r="AC1893" s="16" t="str">
        <f t="shared" si="174"/>
        <v/>
      </c>
      <c r="AD1893" s="16" t="str">
        <f t="shared" si="175"/>
        <v/>
      </c>
      <c r="AE1893" s="16" t="str">
        <f t="shared" si="176"/>
        <v/>
      </c>
      <c r="AF1893" s="16" t="str">
        <f t="shared" si="177"/>
        <v/>
      </c>
      <c r="AG1893" s="16">
        <f t="shared" si="178"/>
        <v>1.2935599730743702E-2</v>
      </c>
      <c r="AH1893" s="16" t="str">
        <f t="shared" si="179"/>
        <v/>
      </c>
      <c r="AI1893" s="17" t="str">
        <f>IF('Peer Comparison Tool'!$D$11="NR","",IF($C1893='Peer Comparison Tool'!$D$9,COUNT('ALLL &lt;50B Database'!$AI$1:AI1892)+1,""))</f>
        <v/>
      </c>
    </row>
    <row r="1894" spans="1:35" x14ac:dyDescent="0.25">
      <c r="A1894" t="s">
        <v>2371</v>
      </c>
      <c r="B1894">
        <v>879644</v>
      </c>
      <c r="C1894" s="5" t="s">
        <v>2299</v>
      </c>
      <c r="D1894" s="5" t="s">
        <v>4390</v>
      </c>
      <c r="E1894" s="5" t="s">
        <v>4388</v>
      </c>
      <c r="F1894" s="2">
        <v>4474</v>
      </c>
      <c r="G1894" s="2">
        <v>346374</v>
      </c>
      <c r="H1894" s="2">
        <v>272493</v>
      </c>
      <c r="I1894" s="2">
        <v>6574</v>
      </c>
      <c r="J1894" s="2">
        <v>265919</v>
      </c>
      <c r="K1894" s="33">
        <v>1.6824672174609562E-2</v>
      </c>
      <c r="L1894" s="2">
        <v>4459</v>
      </c>
      <c r="M1894" s="2">
        <v>325998</v>
      </c>
      <c r="N1894" s="2">
        <v>262027</v>
      </c>
      <c r="O1894" s="33">
        <v>1.701733027512432E-2</v>
      </c>
      <c r="P1894" s="2">
        <v>4488</v>
      </c>
      <c r="Q1894" s="2">
        <v>350159</v>
      </c>
      <c r="R1894" s="2">
        <v>264113</v>
      </c>
      <c r="S1894" s="35">
        <v>1.6992726598084911E-2</v>
      </c>
      <c r="T1894" t="s">
        <v>4388</v>
      </c>
      <c r="U1894" t="s">
        <v>4388</v>
      </c>
      <c r="V1894" s="5" t="s">
        <v>4390</v>
      </c>
      <c r="W1894" s="5">
        <v>0</v>
      </c>
      <c r="X1894" s="4">
        <v>-1.6805442347534935E-4</v>
      </c>
      <c r="Y1894" s="6">
        <v>-14</v>
      </c>
      <c r="Z1894" s="4">
        <v>-2.4603677039408689E-5</v>
      </c>
      <c r="AA1894" s="5">
        <v>1078</v>
      </c>
      <c r="AC1894" s="16" t="str">
        <f t="shared" si="174"/>
        <v/>
      </c>
      <c r="AD1894" s="16" t="str">
        <f t="shared" si="175"/>
        <v/>
      </c>
      <c r="AE1894" s="16" t="str">
        <f t="shared" si="176"/>
        <v/>
      </c>
      <c r="AF1894" s="16" t="str">
        <f t="shared" si="177"/>
        <v/>
      </c>
      <c r="AG1894" s="16">
        <f t="shared" si="178"/>
        <v>1.6824672174609562E-2</v>
      </c>
      <c r="AH1894" s="16" t="str">
        <f t="shared" si="179"/>
        <v/>
      </c>
      <c r="AI1894" s="17" t="str">
        <f>IF('Peer Comparison Tool'!$D$11="NR","",IF($C1894='Peer Comparison Tool'!$D$9,COUNT('ALLL &lt;50B Database'!$AI$1:AI1893)+1,""))</f>
        <v/>
      </c>
    </row>
    <row r="1895" spans="1:35" x14ac:dyDescent="0.25">
      <c r="A1895" t="s">
        <v>2098</v>
      </c>
      <c r="B1895">
        <v>3538009</v>
      </c>
      <c r="C1895" s="5" t="s">
        <v>2041</v>
      </c>
      <c r="D1895" s="5" t="s">
        <v>4387</v>
      </c>
      <c r="E1895" s="5" t="s">
        <v>4388</v>
      </c>
      <c r="F1895" s="2">
        <v>3808</v>
      </c>
      <c r="G1895" s="2">
        <v>346357</v>
      </c>
      <c r="H1895" s="2">
        <v>302365</v>
      </c>
      <c r="I1895" s="2">
        <v>77992</v>
      </c>
      <c r="J1895" s="2">
        <v>224373</v>
      </c>
      <c r="K1895" s="33">
        <v>1.6971739023857593E-2</v>
      </c>
      <c r="L1895" s="2">
        <v>3166</v>
      </c>
      <c r="M1895" s="2">
        <v>278783</v>
      </c>
      <c r="N1895" s="2">
        <v>237352</v>
      </c>
      <c r="O1895" s="33">
        <v>1.3338838518318784E-2</v>
      </c>
      <c r="P1895" s="2">
        <v>3209</v>
      </c>
      <c r="Q1895" s="2">
        <v>276132</v>
      </c>
      <c r="R1895" s="2">
        <v>229222</v>
      </c>
      <c r="S1895" s="35">
        <v>1.3999528841036201E-2</v>
      </c>
      <c r="T1895" t="s">
        <v>4388</v>
      </c>
      <c r="U1895" t="s">
        <v>4388</v>
      </c>
      <c r="V1895" s="5" t="s">
        <v>4387</v>
      </c>
      <c r="W1895" s="5">
        <v>0</v>
      </c>
      <c r="X1895" s="4">
        <v>2.9722101828213911E-3</v>
      </c>
      <c r="Y1895" s="6">
        <v>599</v>
      </c>
      <c r="Z1895" s="4">
        <v>6.6069032271741726E-4</v>
      </c>
      <c r="AA1895" s="5">
        <v>1047</v>
      </c>
      <c r="AC1895" s="16" t="str">
        <f t="shared" si="174"/>
        <v/>
      </c>
      <c r="AD1895" s="16" t="str">
        <f t="shared" si="175"/>
        <v/>
      </c>
      <c r="AE1895" s="16" t="str">
        <f t="shared" si="176"/>
        <v/>
      </c>
      <c r="AF1895" s="16" t="str">
        <f t="shared" si="177"/>
        <v/>
      </c>
      <c r="AG1895" s="16">
        <f t="shared" si="178"/>
        <v>1.6971739023857593E-2</v>
      </c>
      <c r="AH1895" s="16" t="str">
        <f t="shared" si="179"/>
        <v/>
      </c>
      <c r="AI1895" s="17" t="str">
        <f>IF('Peer Comparison Tool'!$D$11="NR","",IF($C1895='Peer Comparison Tool'!$D$9,COUNT('ALLL &lt;50B Database'!$AI$1:AI1894)+1,""))</f>
        <v/>
      </c>
    </row>
    <row r="1896" spans="1:35" x14ac:dyDescent="0.25">
      <c r="A1896" t="s">
        <v>1618</v>
      </c>
      <c r="B1896">
        <v>553944</v>
      </c>
      <c r="C1896" s="5" t="s">
        <v>1578</v>
      </c>
      <c r="D1896" s="5" t="s">
        <v>4390</v>
      </c>
      <c r="E1896" s="5" t="s">
        <v>4388</v>
      </c>
      <c r="F1896" s="2">
        <v>3817</v>
      </c>
      <c r="G1896" s="2">
        <v>345688</v>
      </c>
      <c r="H1896" s="2">
        <v>248780</v>
      </c>
      <c r="I1896" s="2">
        <v>8481</v>
      </c>
      <c r="J1896" s="2">
        <v>240299</v>
      </c>
      <c r="K1896" s="33">
        <v>1.5884377379847606E-2</v>
      </c>
      <c r="L1896" s="2">
        <v>2930</v>
      </c>
      <c r="M1896" s="2">
        <v>317051</v>
      </c>
      <c r="N1896" s="2">
        <v>242053</v>
      </c>
      <c r="O1896" s="33">
        <v>1.2104786968143341E-2</v>
      </c>
      <c r="P1896" s="2">
        <v>3718</v>
      </c>
      <c r="Q1896" s="2">
        <v>326284</v>
      </c>
      <c r="R1896" s="2">
        <v>240739</v>
      </c>
      <c r="S1896" s="35">
        <v>1.544411167280748E-2</v>
      </c>
      <c r="T1896" t="s">
        <v>4388</v>
      </c>
      <c r="U1896" t="s">
        <v>4388</v>
      </c>
      <c r="V1896" s="5" t="s">
        <v>4390</v>
      </c>
      <c r="W1896" s="5">
        <v>0</v>
      </c>
      <c r="X1896" s="4">
        <v>4.4026570704012655E-4</v>
      </c>
      <c r="Y1896" s="6">
        <v>99</v>
      </c>
      <c r="Z1896" s="4">
        <v>3.339324704664139E-3</v>
      </c>
      <c r="AA1896" s="5">
        <v>1305</v>
      </c>
      <c r="AC1896" s="16" t="str">
        <f t="shared" si="174"/>
        <v/>
      </c>
      <c r="AD1896" s="16" t="str">
        <f t="shared" si="175"/>
        <v/>
      </c>
      <c r="AE1896" s="16" t="str">
        <f t="shared" si="176"/>
        <v/>
      </c>
      <c r="AF1896" s="16" t="str">
        <f t="shared" si="177"/>
        <v/>
      </c>
      <c r="AG1896" s="16">
        <f t="shared" si="178"/>
        <v>1.5884377379847606E-2</v>
      </c>
      <c r="AH1896" s="16" t="str">
        <f t="shared" si="179"/>
        <v/>
      </c>
      <c r="AI1896" s="17" t="str">
        <f>IF('Peer Comparison Tool'!$D$11="NR","",IF($C1896='Peer Comparison Tool'!$D$9,COUNT('ALLL &lt;50B Database'!$AI$1:AI1895)+1,""))</f>
        <v/>
      </c>
    </row>
    <row r="1897" spans="1:35" x14ac:dyDescent="0.25">
      <c r="A1897" t="s">
        <v>243</v>
      </c>
      <c r="B1897">
        <v>968744</v>
      </c>
      <c r="C1897" s="5" t="s">
        <v>2519</v>
      </c>
      <c r="D1897" s="5" t="s">
        <v>4390</v>
      </c>
      <c r="E1897" s="5" t="s">
        <v>4388</v>
      </c>
      <c r="F1897" s="2">
        <v>2172</v>
      </c>
      <c r="G1897" s="2">
        <v>345216</v>
      </c>
      <c r="H1897" s="2">
        <v>203579</v>
      </c>
      <c r="I1897" s="2">
        <v>9675</v>
      </c>
      <c r="J1897" s="2">
        <v>193904</v>
      </c>
      <c r="K1897" s="33">
        <v>1.120141925901477E-2</v>
      </c>
      <c r="L1897" s="2">
        <v>2023</v>
      </c>
      <c r="M1897" s="2">
        <v>309001</v>
      </c>
      <c r="N1897" s="2">
        <v>197622</v>
      </c>
      <c r="O1897" s="33">
        <v>1.0236714535831032E-2</v>
      </c>
      <c r="P1897" s="2">
        <v>2074</v>
      </c>
      <c r="Q1897" s="2">
        <v>325880</v>
      </c>
      <c r="R1897" s="2">
        <v>194948</v>
      </c>
      <c r="S1897" s="35">
        <v>1.0638734431745902E-2</v>
      </c>
      <c r="T1897" t="s">
        <v>4388</v>
      </c>
      <c r="U1897" t="s">
        <v>4388</v>
      </c>
      <c r="V1897" s="5" t="s">
        <v>4390</v>
      </c>
      <c r="W1897" s="5">
        <v>0</v>
      </c>
      <c r="X1897" s="4">
        <v>5.6268482726886879E-4</v>
      </c>
      <c r="Y1897" s="6">
        <v>98</v>
      </c>
      <c r="Z1897" s="4">
        <v>4.0201989591487006E-4</v>
      </c>
      <c r="AA1897" s="5">
        <v>3285</v>
      </c>
      <c r="AC1897" s="16" t="str">
        <f t="shared" si="174"/>
        <v/>
      </c>
      <c r="AD1897" s="16" t="str">
        <f t="shared" si="175"/>
        <v/>
      </c>
      <c r="AE1897" s="16" t="str">
        <f t="shared" si="176"/>
        <v/>
      </c>
      <c r="AF1897" s="16" t="str">
        <f t="shared" si="177"/>
        <v/>
      </c>
      <c r="AG1897" s="16">
        <f t="shared" si="178"/>
        <v>1.120141925901477E-2</v>
      </c>
      <c r="AH1897" s="16" t="str">
        <f t="shared" si="179"/>
        <v/>
      </c>
      <c r="AI1897" s="17" t="str">
        <f>IF('Peer Comparison Tool'!$D$11="NR","",IF($C1897='Peer Comparison Tool'!$D$9,COUNT('ALLL &lt;50B Database'!$AI$1:AI1896)+1,""))</f>
        <v/>
      </c>
    </row>
    <row r="1898" spans="1:35" x14ac:dyDescent="0.25">
      <c r="A1898" t="s">
        <v>90</v>
      </c>
      <c r="B1898">
        <v>574949</v>
      </c>
      <c r="C1898" s="5" t="s">
        <v>4163</v>
      </c>
      <c r="D1898" s="5" t="s">
        <v>4390</v>
      </c>
      <c r="E1898" s="5" t="s">
        <v>4388</v>
      </c>
      <c r="F1898" s="2">
        <v>3587</v>
      </c>
      <c r="G1898" s="2">
        <v>345193</v>
      </c>
      <c r="H1898" s="2">
        <v>273366</v>
      </c>
      <c r="I1898" s="2">
        <v>8114</v>
      </c>
      <c r="J1898" s="2">
        <v>265252</v>
      </c>
      <c r="K1898" s="33">
        <v>1.3522989459080422E-2</v>
      </c>
      <c r="L1898" s="2">
        <v>3116</v>
      </c>
      <c r="M1898" s="2">
        <v>319969</v>
      </c>
      <c r="N1898" s="2">
        <v>261924</v>
      </c>
      <c r="O1898" s="33">
        <v>1.1896580687527679E-2</v>
      </c>
      <c r="P1898" s="2">
        <v>3146</v>
      </c>
      <c r="Q1898" s="2">
        <v>331314</v>
      </c>
      <c r="R1898" s="2">
        <v>269883</v>
      </c>
      <c r="S1898" s="35">
        <v>1.1656903176561696E-2</v>
      </c>
      <c r="T1898" t="s">
        <v>4388</v>
      </c>
      <c r="U1898" t="s">
        <v>4388</v>
      </c>
      <c r="V1898" s="5" t="s">
        <v>4390</v>
      </c>
      <c r="W1898" s="5">
        <v>0</v>
      </c>
      <c r="X1898" s="4">
        <v>1.8660862825187266E-3</v>
      </c>
      <c r="Y1898" s="6">
        <v>441</v>
      </c>
      <c r="Z1898" s="4">
        <v>-2.3967751096598371E-4</v>
      </c>
      <c r="AA1898" s="5">
        <v>2187</v>
      </c>
      <c r="AC1898" s="16" t="str">
        <f t="shared" si="174"/>
        <v/>
      </c>
      <c r="AD1898" s="16" t="str">
        <f t="shared" si="175"/>
        <v/>
      </c>
      <c r="AE1898" s="16" t="str">
        <f t="shared" si="176"/>
        <v/>
      </c>
      <c r="AF1898" s="16" t="str">
        <f t="shared" si="177"/>
        <v/>
      </c>
      <c r="AG1898" s="16">
        <f t="shared" si="178"/>
        <v>1.3522989459080422E-2</v>
      </c>
      <c r="AH1898" s="16" t="str">
        <f t="shared" si="179"/>
        <v/>
      </c>
      <c r="AI1898" s="17" t="str">
        <f>IF('Peer Comparison Tool'!$D$11="NR","",IF($C1898='Peer Comparison Tool'!$D$9,COUNT('ALLL &lt;50B Database'!$AI$1:AI1897)+1,""))</f>
        <v/>
      </c>
    </row>
    <row r="1899" spans="1:35" x14ac:dyDescent="0.25">
      <c r="A1899" t="s">
        <v>4225</v>
      </c>
      <c r="B1899">
        <v>831642</v>
      </c>
      <c r="C1899" s="5" t="s">
        <v>4163</v>
      </c>
      <c r="D1899" s="5" t="s">
        <v>4390</v>
      </c>
      <c r="E1899" s="5" t="s">
        <v>4388</v>
      </c>
      <c r="F1899" s="2">
        <v>2940</v>
      </c>
      <c r="G1899" s="2">
        <v>345053</v>
      </c>
      <c r="H1899" s="2">
        <v>196553</v>
      </c>
      <c r="I1899" s="2">
        <v>13330</v>
      </c>
      <c r="J1899" s="2">
        <v>183223</v>
      </c>
      <c r="K1899" s="33">
        <v>1.6046020423200143E-2</v>
      </c>
      <c r="L1899" s="2">
        <v>2501</v>
      </c>
      <c r="M1899" s="2">
        <v>327147</v>
      </c>
      <c r="N1899" s="2">
        <v>187951</v>
      </c>
      <c r="O1899" s="33">
        <v>1.3306659714500057E-2</v>
      </c>
      <c r="P1899" s="2">
        <v>2582</v>
      </c>
      <c r="Q1899" s="2">
        <v>323161</v>
      </c>
      <c r="R1899" s="2">
        <v>187361</v>
      </c>
      <c r="S1899" s="35">
        <v>1.3780882894519137E-2</v>
      </c>
      <c r="T1899" t="s">
        <v>4388</v>
      </c>
      <c r="U1899" t="s">
        <v>4388</v>
      </c>
      <c r="V1899" s="5" t="s">
        <v>4390</v>
      </c>
      <c r="W1899" s="5">
        <v>0</v>
      </c>
      <c r="X1899" s="4">
        <v>2.2651375286810056E-3</v>
      </c>
      <c r="Y1899" s="6">
        <v>358</v>
      </c>
      <c r="Z1899" s="4">
        <v>4.7422318001908055E-4</v>
      </c>
      <c r="AA1899" s="5">
        <v>1258</v>
      </c>
      <c r="AC1899" s="16" t="str">
        <f t="shared" si="174"/>
        <v/>
      </c>
      <c r="AD1899" s="16" t="str">
        <f t="shared" si="175"/>
        <v/>
      </c>
      <c r="AE1899" s="16" t="str">
        <f t="shared" si="176"/>
        <v/>
      </c>
      <c r="AF1899" s="16" t="str">
        <f t="shared" si="177"/>
        <v/>
      </c>
      <c r="AG1899" s="16">
        <f t="shared" si="178"/>
        <v>1.6046020423200143E-2</v>
      </c>
      <c r="AH1899" s="16" t="str">
        <f t="shared" si="179"/>
        <v/>
      </c>
      <c r="AI1899" s="17" t="str">
        <f>IF('Peer Comparison Tool'!$D$11="NR","",IF($C1899='Peer Comparison Tool'!$D$9,COUNT('ALLL &lt;50B Database'!$AI$1:AI1898)+1,""))</f>
        <v/>
      </c>
    </row>
    <row r="1900" spans="1:35" x14ac:dyDescent="0.25">
      <c r="A1900" t="s">
        <v>1881</v>
      </c>
      <c r="B1900">
        <v>528102</v>
      </c>
      <c r="C1900" s="5" t="s">
        <v>1795</v>
      </c>
      <c r="D1900" s="5" t="s">
        <v>4387</v>
      </c>
      <c r="E1900" s="5" t="s">
        <v>4388</v>
      </c>
      <c r="F1900" s="2">
        <v>1416</v>
      </c>
      <c r="G1900" s="2">
        <v>344469</v>
      </c>
      <c r="H1900" s="2">
        <v>243311</v>
      </c>
      <c r="I1900" s="2">
        <v>11022</v>
      </c>
      <c r="J1900" s="2">
        <v>232289</v>
      </c>
      <c r="K1900" s="33">
        <v>6.0958547326821332E-3</v>
      </c>
      <c r="L1900" s="2">
        <v>1378</v>
      </c>
      <c r="M1900" s="2">
        <v>323543</v>
      </c>
      <c r="N1900" s="2">
        <v>236309</v>
      </c>
      <c r="O1900" s="33">
        <v>5.8313479385042463E-3</v>
      </c>
      <c r="P1900" s="2">
        <v>1375</v>
      </c>
      <c r="Q1900" s="2">
        <v>326504</v>
      </c>
      <c r="R1900" s="2">
        <v>236395</v>
      </c>
      <c r="S1900" s="35">
        <v>5.8165358827386368E-3</v>
      </c>
      <c r="T1900" t="s">
        <v>4388</v>
      </c>
      <c r="U1900" t="s">
        <v>4388</v>
      </c>
      <c r="V1900" s="5" t="s">
        <v>4387</v>
      </c>
      <c r="W1900" s="5">
        <v>0</v>
      </c>
      <c r="X1900" s="4">
        <v>2.7931884994349641E-4</v>
      </c>
      <c r="Y1900" s="6">
        <v>41</v>
      </c>
      <c r="Z1900" s="4">
        <v>-1.4812055765609476E-5</v>
      </c>
      <c r="AA1900" s="5">
        <v>4573</v>
      </c>
      <c r="AC1900" s="16" t="str">
        <f t="shared" si="174"/>
        <v/>
      </c>
      <c r="AD1900" s="16" t="str">
        <f t="shared" si="175"/>
        <v/>
      </c>
      <c r="AE1900" s="16" t="str">
        <f t="shared" si="176"/>
        <v/>
      </c>
      <c r="AF1900" s="16" t="str">
        <f t="shared" si="177"/>
        <v/>
      </c>
      <c r="AG1900" s="16">
        <f t="shared" si="178"/>
        <v>6.0958547326821332E-3</v>
      </c>
      <c r="AH1900" s="16" t="str">
        <f t="shared" si="179"/>
        <v/>
      </c>
      <c r="AI1900" s="17" t="str">
        <f>IF('Peer Comparison Tool'!$D$11="NR","",IF($C1900='Peer Comparison Tool'!$D$9,COUNT('ALLL &lt;50B Database'!$AI$1:AI1899)+1,""))</f>
        <v/>
      </c>
    </row>
    <row r="1901" spans="1:35" x14ac:dyDescent="0.25">
      <c r="A1901" t="s">
        <v>775</v>
      </c>
      <c r="B1901">
        <v>893248</v>
      </c>
      <c r="C1901" s="5" t="s">
        <v>716</v>
      </c>
      <c r="D1901" s="5" t="s">
        <v>4390</v>
      </c>
      <c r="E1901" s="5" t="s">
        <v>4388</v>
      </c>
      <c r="F1901" s="2">
        <v>3639</v>
      </c>
      <c r="G1901" s="2">
        <v>344437</v>
      </c>
      <c r="H1901" s="2">
        <v>252184</v>
      </c>
      <c r="I1901" s="2">
        <v>23596</v>
      </c>
      <c r="J1901" s="2">
        <v>228588</v>
      </c>
      <c r="K1901" s="33">
        <v>1.591947083836422E-2</v>
      </c>
      <c r="L1901" s="2">
        <v>3403</v>
      </c>
      <c r="M1901" s="2">
        <v>321940</v>
      </c>
      <c r="N1901" s="2">
        <v>246311</v>
      </c>
      <c r="O1901" s="33">
        <v>1.381586693245531E-2</v>
      </c>
      <c r="P1901" s="2">
        <v>3606</v>
      </c>
      <c r="Q1901" s="2">
        <v>311345</v>
      </c>
      <c r="R1901" s="2">
        <v>242460</v>
      </c>
      <c r="S1901" s="35">
        <v>1.4872556297946054E-2</v>
      </c>
      <c r="T1901" t="s">
        <v>4388</v>
      </c>
      <c r="U1901" t="s">
        <v>4388</v>
      </c>
      <c r="V1901" s="5" t="s">
        <v>4390</v>
      </c>
      <c r="W1901" s="5">
        <v>0</v>
      </c>
      <c r="X1901" s="4">
        <v>1.0469145404181663E-3</v>
      </c>
      <c r="Y1901" s="6">
        <v>33</v>
      </c>
      <c r="Z1901" s="4">
        <v>1.0566893654907431E-3</v>
      </c>
      <c r="AA1901" s="5">
        <v>1298</v>
      </c>
      <c r="AC1901" s="16" t="str">
        <f t="shared" si="174"/>
        <v/>
      </c>
      <c r="AD1901" s="16" t="str">
        <f t="shared" si="175"/>
        <v/>
      </c>
      <c r="AE1901" s="16" t="str">
        <f t="shared" si="176"/>
        <v/>
      </c>
      <c r="AF1901" s="16" t="str">
        <f t="shared" si="177"/>
        <v/>
      </c>
      <c r="AG1901" s="16">
        <f t="shared" si="178"/>
        <v>1.591947083836422E-2</v>
      </c>
      <c r="AH1901" s="16" t="str">
        <f t="shared" si="179"/>
        <v/>
      </c>
      <c r="AI1901" s="17" t="str">
        <f>IF('Peer Comparison Tool'!$D$11="NR","",IF($C1901='Peer Comparison Tool'!$D$9,COUNT('ALLL &lt;50B Database'!$AI$1:AI1900)+1,""))</f>
        <v/>
      </c>
    </row>
    <row r="1902" spans="1:35" x14ac:dyDescent="0.25">
      <c r="A1902" t="s">
        <v>1043</v>
      </c>
      <c r="B1902">
        <v>955548</v>
      </c>
      <c r="C1902" s="5" t="s">
        <v>926</v>
      </c>
      <c r="D1902" s="5" t="s">
        <v>4390</v>
      </c>
      <c r="E1902" s="5" t="s">
        <v>4388</v>
      </c>
      <c r="F1902" s="2">
        <v>2685</v>
      </c>
      <c r="G1902" s="2">
        <v>344274</v>
      </c>
      <c r="H1902" s="2">
        <v>233315</v>
      </c>
      <c r="I1902" s="2">
        <v>27709</v>
      </c>
      <c r="J1902" s="2">
        <v>205606</v>
      </c>
      <c r="K1902" s="33">
        <v>1.3058957423421495E-2</v>
      </c>
      <c r="L1902" s="2">
        <v>2211</v>
      </c>
      <c r="M1902" s="2">
        <v>298401</v>
      </c>
      <c r="N1902" s="2">
        <v>213465</v>
      </c>
      <c r="O1902" s="33">
        <v>1.0357669875623638E-2</v>
      </c>
      <c r="P1902" s="2">
        <v>2299</v>
      </c>
      <c r="Q1902" s="2">
        <v>303201</v>
      </c>
      <c r="R1902" s="2">
        <v>213913</v>
      </c>
      <c r="S1902" s="35">
        <v>1.074735990799998E-2</v>
      </c>
      <c r="T1902" t="s">
        <v>4388</v>
      </c>
      <c r="U1902" t="s">
        <v>4388</v>
      </c>
      <c r="V1902" s="5" t="s">
        <v>4390</v>
      </c>
      <c r="W1902" s="5">
        <v>0</v>
      </c>
      <c r="X1902" s="4">
        <v>2.3115975154215148E-3</v>
      </c>
      <c r="Y1902" s="6">
        <v>386</v>
      </c>
      <c r="Z1902" s="4">
        <v>3.8969003237634275E-4</v>
      </c>
      <c r="AA1902" s="5">
        <v>2402</v>
      </c>
      <c r="AC1902" s="16" t="str">
        <f t="shared" si="174"/>
        <v/>
      </c>
      <c r="AD1902" s="16" t="str">
        <f t="shared" si="175"/>
        <v/>
      </c>
      <c r="AE1902" s="16" t="str">
        <f t="shared" si="176"/>
        <v/>
      </c>
      <c r="AF1902" s="16" t="str">
        <f t="shared" si="177"/>
        <v/>
      </c>
      <c r="AG1902" s="16">
        <f t="shared" si="178"/>
        <v>1.3058957423421495E-2</v>
      </c>
      <c r="AH1902" s="16" t="str">
        <f t="shared" si="179"/>
        <v/>
      </c>
      <c r="AI1902" s="17" t="str">
        <f>IF('Peer Comparison Tool'!$D$11="NR","",IF($C1902='Peer Comparison Tool'!$D$9,COUNT('ALLL &lt;50B Database'!$AI$1:AI1901)+1,""))</f>
        <v/>
      </c>
    </row>
    <row r="1903" spans="1:35" x14ac:dyDescent="0.25">
      <c r="A1903" t="s">
        <v>1047</v>
      </c>
      <c r="B1903">
        <v>685649</v>
      </c>
      <c r="C1903" s="5" t="s">
        <v>926</v>
      </c>
      <c r="D1903" s="5" t="s">
        <v>4387</v>
      </c>
      <c r="E1903" s="5" t="s">
        <v>4388</v>
      </c>
      <c r="F1903" s="2">
        <v>4956</v>
      </c>
      <c r="G1903" s="2">
        <v>344021</v>
      </c>
      <c r="H1903" s="2">
        <v>258634</v>
      </c>
      <c r="I1903" s="2">
        <v>44359</v>
      </c>
      <c r="J1903" s="2">
        <v>214275</v>
      </c>
      <c r="K1903" s="33">
        <v>2.3129156457822892E-2</v>
      </c>
      <c r="L1903" s="2">
        <v>2474</v>
      </c>
      <c r="M1903" s="2">
        <v>294962</v>
      </c>
      <c r="N1903" s="2">
        <v>209818</v>
      </c>
      <c r="O1903" s="33">
        <v>1.1791171396162389E-2</v>
      </c>
      <c r="P1903" s="2">
        <v>2561</v>
      </c>
      <c r="Q1903" s="2">
        <v>296464</v>
      </c>
      <c r="R1903" s="2">
        <v>210497</v>
      </c>
      <c r="S1903" s="35">
        <v>1.2166444177351696E-2</v>
      </c>
      <c r="T1903" t="s">
        <v>4388</v>
      </c>
      <c r="U1903" t="s">
        <v>4388</v>
      </c>
      <c r="V1903" s="5" t="s">
        <v>4387</v>
      </c>
      <c r="W1903" s="5">
        <v>0</v>
      </c>
      <c r="X1903" s="4">
        <v>1.0962712280471196E-2</v>
      </c>
      <c r="Y1903" s="6">
        <v>2395</v>
      </c>
      <c r="Z1903" s="4">
        <v>3.752727811893071E-4</v>
      </c>
      <c r="AA1903" s="5">
        <v>327</v>
      </c>
      <c r="AC1903" s="16" t="str">
        <f t="shared" si="174"/>
        <v/>
      </c>
      <c r="AD1903" s="16" t="str">
        <f t="shared" si="175"/>
        <v/>
      </c>
      <c r="AE1903" s="16" t="str">
        <f t="shared" si="176"/>
        <v/>
      </c>
      <c r="AF1903" s="16" t="str">
        <f t="shared" si="177"/>
        <v/>
      </c>
      <c r="AG1903" s="16">
        <f t="shared" si="178"/>
        <v>2.3129156457822892E-2</v>
      </c>
      <c r="AH1903" s="16" t="str">
        <f t="shared" si="179"/>
        <v/>
      </c>
      <c r="AI1903" s="17" t="str">
        <f>IF('Peer Comparison Tool'!$D$11="NR","",IF($C1903='Peer Comparison Tool'!$D$9,COUNT('ALLL &lt;50B Database'!$AI$1:AI1902)+1,""))</f>
        <v/>
      </c>
    </row>
    <row r="1904" spans="1:35" x14ac:dyDescent="0.25">
      <c r="A1904" t="s">
        <v>3852</v>
      </c>
      <c r="B1904">
        <v>406059</v>
      </c>
      <c r="C1904" s="5" t="s">
        <v>3704</v>
      </c>
      <c r="D1904" s="5" t="s">
        <v>4390</v>
      </c>
      <c r="E1904" s="5" t="s">
        <v>4388</v>
      </c>
      <c r="F1904" s="2">
        <v>3322</v>
      </c>
      <c r="G1904" s="2">
        <v>343798</v>
      </c>
      <c r="H1904" s="2">
        <v>218217</v>
      </c>
      <c r="I1904" s="2">
        <v>1323</v>
      </c>
      <c r="J1904" s="2">
        <v>216894</v>
      </c>
      <c r="K1904" s="33">
        <v>1.5316237424732818E-2</v>
      </c>
      <c r="L1904" s="2">
        <v>3072</v>
      </c>
      <c r="M1904" s="2">
        <v>295558</v>
      </c>
      <c r="N1904" s="2">
        <v>212032</v>
      </c>
      <c r="O1904" s="33">
        <v>1.4488379112586779E-2</v>
      </c>
      <c r="P1904" s="2">
        <v>3230</v>
      </c>
      <c r="Q1904" s="2">
        <v>303463</v>
      </c>
      <c r="R1904" s="2">
        <v>215867</v>
      </c>
      <c r="S1904" s="35">
        <v>1.4962916981289405E-2</v>
      </c>
      <c r="T1904" t="s">
        <v>4388</v>
      </c>
      <c r="U1904" t="s">
        <v>4388</v>
      </c>
      <c r="V1904" s="5" t="s">
        <v>4390</v>
      </c>
      <c r="W1904" s="5">
        <v>0</v>
      </c>
      <c r="X1904" s="4">
        <v>3.5332044344341292E-4</v>
      </c>
      <c r="Y1904" s="6">
        <v>92</v>
      </c>
      <c r="Z1904" s="4">
        <v>4.7453786870262603E-4</v>
      </c>
      <c r="AA1904" s="5">
        <v>1493</v>
      </c>
      <c r="AC1904" s="16" t="str">
        <f t="shared" si="174"/>
        <v/>
      </c>
      <c r="AD1904" s="16" t="str">
        <f t="shared" si="175"/>
        <v/>
      </c>
      <c r="AE1904" s="16" t="str">
        <f t="shared" si="176"/>
        <v/>
      </c>
      <c r="AF1904" s="16" t="str">
        <f t="shared" si="177"/>
        <v/>
      </c>
      <c r="AG1904" s="16">
        <f t="shared" si="178"/>
        <v>1.5316237424732818E-2</v>
      </c>
      <c r="AH1904" s="16" t="str">
        <f t="shared" si="179"/>
        <v/>
      </c>
      <c r="AI1904" s="17" t="str">
        <f>IF('Peer Comparison Tool'!$D$11="NR","",IF($C1904='Peer Comparison Tool'!$D$9,COUNT('ALLL &lt;50B Database'!$AI$1:AI1903)+1,""))</f>
        <v/>
      </c>
    </row>
    <row r="1905" spans="1:35" x14ac:dyDescent="0.25">
      <c r="A1905" t="s">
        <v>795</v>
      </c>
      <c r="B1905">
        <v>319551</v>
      </c>
      <c r="C1905" s="5" t="s">
        <v>1389</v>
      </c>
      <c r="D1905" s="5" t="s">
        <v>4390</v>
      </c>
      <c r="E1905" s="5" t="s">
        <v>4388</v>
      </c>
      <c r="F1905" s="2">
        <v>2526</v>
      </c>
      <c r="G1905" s="2">
        <v>343409</v>
      </c>
      <c r="H1905" s="2">
        <v>247511</v>
      </c>
      <c r="I1905" s="2">
        <v>0</v>
      </c>
      <c r="J1905" s="2">
        <v>247511</v>
      </c>
      <c r="K1905" s="33">
        <v>1.0205607023526226E-2</v>
      </c>
      <c r="L1905" s="2">
        <v>2441</v>
      </c>
      <c r="M1905" s="2">
        <v>304218</v>
      </c>
      <c r="N1905" s="2">
        <v>220779</v>
      </c>
      <c r="O1905" s="33">
        <v>1.1056305173952233E-2</v>
      </c>
      <c r="P1905" s="2">
        <v>2483</v>
      </c>
      <c r="Q1905" s="2">
        <v>304948</v>
      </c>
      <c r="R1905" s="2">
        <v>212585</v>
      </c>
      <c r="S1905" s="35">
        <v>1.1680033868805419E-2</v>
      </c>
      <c r="T1905" t="s">
        <v>4388</v>
      </c>
      <c r="U1905" t="s">
        <v>4388</v>
      </c>
      <c r="V1905" s="5" t="s">
        <v>4390</v>
      </c>
      <c r="W1905" s="5">
        <v>0</v>
      </c>
      <c r="X1905" s="4">
        <v>-1.474426845279193E-3</v>
      </c>
      <c r="Y1905" s="6">
        <v>43</v>
      </c>
      <c r="Z1905" s="4">
        <v>6.2372869485318588E-4</v>
      </c>
      <c r="AA1905" s="5">
        <v>3713</v>
      </c>
      <c r="AC1905" s="16" t="str">
        <f t="shared" si="174"/>
        <v/>
      </c>
      <c r="AD1905" s="16" t="str">
        <f t="shared" si="175"/>
        <v/>
      </c>
      <c r="AE1905" s="16" t="str">
        <f t="shared" si="176"/>
        <v/>
      </c>
      <c r="AF1905" s="16" t="str">
        <f t="shared" si="177"/>
        <v/>
      </c>
      <c r="AG1905" s="16">
        <f t="shared" si="178"/>
        <v>1.0205607023526226E-2</v>
      </c>
      <c r="AH1905" s="16" t="str">
        <f t="shared" si="179"/>
        <v/>
      </c>
      <c r="AI1905" s="17" t="str">
        <f>IF('Peer Comparison Tool'!$D$11="NR","",IF($C1905='Peer Comparison Tool'!$D$9,COUNT('ALLL &lt;50B Database'!$AI$1:AI1904)+1,""))</f>
        <v/>
      </c>
    </row>
    <row r="1906" spans="1:35" x14ac:dyDescent="0.25">
      <c r="A1906" t="s">
        <v>773</v>
      </c>
      <c r="B1906">
        <v>624246</v>
      </c>
      <c r="C1906" s="5" t="s">
        <v>716</v>
      </c>
      <c r="D1906" s="5" t="s">
        <v>4390</v>
      </c>
      <c r="E1906" s="5" t="s">
        <v>4388</v>
      </c>
      <c r="F1906" s="2">
        <v>2465</v>
      </c>
      <c r="G1906" s="2">
        <v>343235</v>
      </c>
      <c r="H1906" s="2">
        <v>279426</v>
      </c>
      <c r="I1906" s="2">
        <v>30615</v>
      </c>
      <c r="J1906" s="2">
        <v>248811</v>
      </c>
      <c r="K1906" s="33">
        <v>9.9071182544180122E-3</v>
      </c>
      <c r="L1906" s="2">
        <v>2430</v>
      </c>
      <c r="M1906" s="2">
        <v>319758</v>
      </c>
      <c r="N1906" s="2">
        <v>249759</v>
      </c>
      <c r="O1906" s="33">
        <v>9.7293791214731005E-3</v>
      </c>
      <c r="P1906" s="2">
        <v>2463</v>
      </c>
      <c r="Q1906" s="2">
        <v>314505</v>
      </c>
      <c r="R1906" s="2">
        <v>252062</v>
      </c>
      <c r="S1906" s="35">
        <v>9.7714054478660016E-3</v>
      </c>
      <c r="T1906" t="s">
        <v>4388</v>
      </c>
      <c r="U1906" t="s">
        <v>4388</v>
      </c>
      <c r="V1906" s="5" t="s">
        <v>4390</v>
      </c>
      <c r="W1906" s="5">
        <v>0</v>
      </c>
      <c r="X1906" s="4">
        <v>1.3571280655201058E-4</v>
      </c>
      <c r="Y1906" s="6">
        <v>2</v>
      </c>
      <c r="Z1906" s="4">
        <v>4.2026326392901117E-5</v>
      </c>
      <c r="AA1906" s="5">
        <v>3804</v>
      </c>
      <c r="AC1906" s="16" t="str">
        <f t="shared" si="174"/>
        <v/>
      </c>
      <c r="AD1906" s="16" t="str">
        <f t="shared" si="175"/>
        <v/>
      </c>
      <c r="AE1906" s="16" t="str">
        <f t="shared" si="176"/>
        <v/>
      </c>
      <c r="AF1906" s="16" t="str">
        <f t="shared" si="177"/>
        <v/>
      </c>
      <c r="AG1906" s="16">
        <f t="shared" si="178"/>
        <v>9.9071182544180122E-3</v>
      </c>
      <c r="AH1906" s="16" t="str">
        <f t="shared" si="179"/>
        <v/>
      </c>
      <c r="AI1906" s="17" t="str">
        <f>IF('Peer Comparison Tool'!$D$11="NR","",IF($C1906='Peer Comparison Tool'!$D$9,COUNT('ALLL &lt;50B Database'!$AI$1:AI1905)+1,""))</f>
        <v/>
      </c>
    </row>
    <row r="1907" spans="1:35" x14ac:dyDescent="0.25">
      <c r="A1907" t="s">
        <v>3648</v>
      </c>
      <c r="B1907">
        <v>166531</v>
      </c>
      <c r="C1907" s="5" t="s">
        <v>3603</v>
      </c>
      <c r="D1907" s="5" t="s">
        <v>4390</v>
      </c>
      <c r="E1907" s="5" t="s">
        <v>4388</v>
      </c>
      <c r="F1907" s="2">
        <v>4382</v>
      </c>
      <c r="G1907" s="2">
        <v>343177</v>
      </c>
      <c r="H1907" s="2">
        <v>242825</v>
      </c>
      <c r="I1907" s="2">
        <v>4600</v>
      </c>
      <c r="J1907" s="2">
        <v>238225</v>
      </c>
      <c r="K1907" s="33">
        <v>1.8394375065589254E-2</v>
      </c>
      <c r="L1907" s="2">
        <v>4134</v>
      </c>
      <c r="M1907" s="2">
        <v>309762</v>
      </c>
      <c r="N1907" s="2">
        <v>239872</v>
      </c>
      <c r="O1907" s="33">
        <v>1.7234191568836713E-2</v>
      </c>
      <c r="P1907" s="2">
        <v>4139</v>
      </c>
      <c r="Q1907" s="2">
        <v>313158</v>
      </c>
      <c r="R1907" s="2">
        <v>238002</v>
      </c>
      <c r="S1907" s="35">
        <v>1.7390610162939808E-2</v>
      </c>
      <c r="T1907" t="s">
        <v>4388</v>
      </c>
      <c r="U1907" t="s">
        <v>4388</v>
      </c>
      <c r="V1907" s="5" t="s">
        <v>4390</v>
      </c>
      <c r="W1907" s="5">
        <v>0</v>
      </c>
      <c r="X1907" s="4">
        <v>1.0037649026494455E-3</v>
      </c>
      <c r="Y1907" s="6">
        <v>243</v>
      </c>
      <c r="Z1907" s="4">
        <v>1.5641859410309503E-4</v>
      </c>
      <c r="AA1907" s="5">
        <v>772</v>
      </c>
      <c r="AC1907" s="16" t="str">
        <f t="shared" si="174"/>
        <v/>
      </c>
      <c r="AD1907" s="16" t="str">
        <f t="shared" si="175"/>
        <v/>
      </c>
      <c r="AE1907" s="16" t="str">
        <f t="shared" si="176"/>
        <v/>
      </c>
      <c r="AF1907" s="16" t="str">
        <f t="shared" si="177"/>
        <v/>
      </c>
      <c r="AG1907" s="16">
        <f t="shared" si="178"/>
        <v>1.8394375065589254E-2</v>
      </c>
      <c r="AH1907" s="16" t="str">
        <f t="shared" si="179"/>
        <v/>
      </c>
      <c r="AI1907" s="17" t="str">
        <f>IF('Peer Comparison Tool'!$D$11="NR","",IF($C1907='Peer Comparison Tool'!$D$9,COUNT('ALLL &lt;50B Database'!$AI$1:AI1906)+1,""))</f>
        <v/>
      </c>
    </row>
    <row r="1908" spans="1:35" x14ac:dyDescent="0.25">
      <c r="A1908" t="s">
        <v>38</v>
      </c>
      <c r="B1908">
        <v>1188987</v>
      </c>
      <c r="C1908" s="5" t="s">
        <v>6</v>
      </c>
      <c r="D1908" s="5" t="s">
        <v>4387</v>
      </c>
      <c r="E1908" s="5" t="s">
        <v>4388</v>
      </c>
      <c r="F1908" s="2">
        <v>1732</v>
      </c>
      <c r="G1908" s="2">
        <v>343005</v>
      </c>
      <c r="H1908" s="2">
        <v>169526</v>
      </c>
      <c r="I1908" s="2">
        <v>23435</v>
      </c>
      <c r="J1908" s="2">
        <v>146091</v>
      </c>
      <c r="K1908" s="33">
        <v>1.1855624234210185E-2</v>
      </c>
      <c r="L1908" s="2">
        <v>1423</v>
      </c>
      <c r="M1908" s="2">
        <v>303714</v>
      </c>
      <c r="N1908" s="2">
        <v>141283</v>
      </c>
      <c r="O1908" s="33">
        <v>1.0071983182690062E-2</v>
      </c>
      <c r="P1908" s="2">
        <v>1468</v>
      </c>
      <c r="Q1908" s="2">
        <v>307417</v>
      </c>
      <c r="R1908" s="2">
        <v>148478</v>
      </c>
      <c r="S1908" s="35">
        <v>9.8869866242810387E-3</v>
      </c>
      <c r="T1908" t="s">
        <v>4388</v>
      </c>
      <c r="U1908" t="s">
        <v>4388</v>
      </c>
      <c r="V1908" s="5" t="s">
        <v>4387</v>
      </c>
      <c r="W1908" s="5">
        <v>0</v>
      </c>
      <c r="X1908" s="4">
        <v>1.9686376099291459E-3</v>
      </c>
      <c r="Y1908" s="6">
        <v>264</v>
      </c>
      <c r="Z1908" s="4">
        <v>-1.8499655840902365E-4</v>
      </c>
      <c r="AA1908" s="5">
        <v>2997</v>
      </c>
      <c r="AC1908" s="16" t="str">
        <f t="shared" si="174"/>
        <v/>
      </c>
      <c r="AD1908" s="16" t="str">
        <f t="shared" si="175"/>
        <v/>
      </c>
      <c r="AE1908" s="16" t="str">
        <f t="shared" si="176"/>
        <v/>
      </c>
      <c r="AF1908" s="16" t="str">
        <f t="shared" si="177"/>
        <v/>
      </c>
      <c r="AG1908" s="16">
        <f t="shared" si="178"/>
        <v>1.1855624234210185E-2</v>
      </c>
      <c r="AH1908" s="16" t="str">
        <f t="shared" si="179"/>
        <v/>
      </c>
      <c r="AI1908" s="17" t="str">
        <f>IF('Peer Comparison Tool'!$D$11="NR","",IF($C1908='Peer Comparison Tool'!$D$9,COUNT('ALLL &lt;50B Database'!$AI$1:AI1907)+1,""))</f>
        <v/>
      </c>
    </row>
    <row r="1909" spans="1:35" x14ac:dyDescent="0.25">
      <c r="A1909" t="s">
        <v>1738</v>
      </c>
      <c r="B1909">
        <v>480433</v>
      </c>
      <c r="C1909" s="5" t="s">
        <v>1695</v>
      </c>
      <c r="D1909" s="5" t="s">
        <v>4390</v>
      </c>
      <c r="E1909" s="5" t="s">
        <v>4388</v>
      </c>
      <c r="F1909" s="2">
        <v>2900</v>
      </c>
      <c r="G1909" s="2">
        <v>342972</v>
      </c>
      <c r="H1909" s="2">
        <v>202008</v>
      </c>
      <c r="I1909" s="2">
        <v>27003</v>
      </c>
      <c r="J1909" s="2">
        <v>175005</v>
      </c>
      <c r="K1909" s="33">
        <v>1.6570955115568126E-2</v>
      </c>
      <c r="L1909" s="2">
        <v>2923</v>
      </c>
      <c r="M1909" s="2">
        <v>324800</v>
      </c>
      <c r="N1909" s="2">
        <v>170387</v>
      </c>
      <c r="O1909" s="33">
        <v>1.7155064646950765E-2</v>
      </c>
      <c r="P1909" s="2">
        <v>2912</v>
      </c>
      <c r="Q1909" s="2">
        <v>307952</v>
      </c>
      <c r="R1909" s="2">
        <v>175499</v>
      </c>
      <c r="S1909" s="35">
        <v>1.6592687137818449E-2</v>
      </c>
      <c r="T1909" t="s">
        <v>4388</v>
      </c>
      <c r="U1909" t="s">
        <v>4388</v>
      </c>
      <c r="V1909" s="5" t="s">
        <v>4390</v>
      </c>
      <c r="W1909" s="5">
        <v>0</v>
      </c>
      <c r="X1909" s="4">
        <v>-2.1732022250323113E-5</v>
      </c>
      <c r="Y1909" s="6">
        <v>-12</v>
      </c>
      <c r="Z1909" s="4">
        <v>-5.6237750913231549E-4</v>
      </c>
      <c r="AA1909" s="5">
        <v>1124</v>
      </c>
      <c r="AC1909" s="16" t="str">
        <f t="shared" si="174"/>
        <v/>
      </c>
      <c r="AD1909" s="16" t="str">
        <f t="shared" si="175"/>
        <v/>
      </c>
      <c r="AE1909" s="16" t="str">
        <f t="shared" si="176"/>
        <v/>
      </c>
      <c r="AF1909" s="16" t="str">
        <f t="shared" si="177"/>
        <v/>
      </c>
      <c r="AG1909" s="16">
        <f t="shared" si="178"/>
        <v>1.6570955115568126E-2</v>
      </c>
      <c r="AH1909" s="16" t="str">
        <f t="shared" si="179"/>
        <v/>
      </c>
      <c r="AI1909" s="17" t="str">
        <f>IF('Peer Comparison Tool'!$D$11="NR","",IF($C1909='Peer Comparison Tool'!$D$9,COUNT('ALLL &lt;50B Database'!$AI$1:AI1908)+1,""))</f>
        <v/>
      </c>
    </row>
    <row r="1910" spans="1:35" x14ac:dyDescent="0.25">
      <c r="A1910" t="s">
        <v>3857</v>
      </c>
      <c r="B1910">
        <v>614368</v>
      </c>
      <c r="C1910" s="5" t="s">
        <v>3704</v>
      </c>
      <c r="D1910" s="5" t="s">
        <v>4390</v>
      </c>
      <c r="E1910" s="5" t="s">
        <v>4388</v>
      </c>
      <c r="F1910" s="2">
        <v>2588</v>
      </c>
      <c r="G1910" s="2">
        <v>342924</v>
      </c>
      <c r="H1910" s="2">
        <v>236349</v>
      </c>
      <c r="I1910" s="2">
        <v>18085</v>
      </c>
      <c r="J1910" s="2">
        <v>218264</v>
      </c>
      <c r="K1910" s="33">
        <v>1.1857200454495473E-2</v>
      </c>
      <c r="L1910" s="2">
        <v>2391</v>
      </c>
      <c r="M1910" s="2">
        <v>276566</v>
      </c>
      <c r="N1910" s="2">
        <v>215688</v>
      </c>
      <c r="O1910" s="33">
        <v>1.1085456770891287E-2</v>
      </c>
      <c r="P1910" s="2">
        <v>2452</v>
      </c>
      <c r="Q1910" s="2">
        <v>291403</v>
      </c>
      <c r="R1910" s="2">
        <v>214051</v>
      </c>
      <c r="S1910" s="35">
        <v>1.1455213944340367E-2</v>
      </c>
      <c r="T1910" t="s">
        <v>4388</v>
      </c>
      <c r="U1910" t="s">
        <v>4388</v>
      </c>
      <c r="V1910" s="5" t="s">
        <v>4390</v>
      </c>
      <c r="W1910" s="5">
        <v>0</v>
      </c>
      <c r="X1910" s="4">
        <v>4.0198651015510567E-4</v>
      </c>
      <c r="Y1910" s="6">
        <v>136</v>
      </c>
      <c r="Z1910" s="4">
        <v>3.6975717344907982E-4</v>
      </c>
      <c r="AA1910" s="5">
        <v>2996</v>
      </c>
      <c r="AC1910" s="16" t="str">
        <f t="shared" si="174"/>
        <v/>
      </c>
      <c r="AD1910" s="16" t="str">
        <f t="shared" si="175"/>
        <v/>
      </c>
      <c r="AE1910" s="16" t="str">
        <f t="shared" si="176"/>
        <v/>
      </c>
      <c r="AF1910" s="16" t="str">
        <f t="shared" si="177"/>
        <v/>
      </c>
      <c r="AG1910" s="16">
        <f t="shared" si="178"/>
        <v>1.1857200454495473E-2</v>
      </c>
      <c r="AH1910" s="16" t="str">
        <f t="shared" si="179"/>
        <v/>
      </c>
      <c r="AI1910" s="17" t="str">
        <f>IF('Peer Comparison Tool'!$D$11="NR","",IF($C1910='Peer Comparison Tool'!$D$9,COUNT('ALLL &lt;50B Database'!$AI$1:AI1909)+1,""))</f>
        <v/>
      </c>
    </row>
    <row r="1911" spans="1:35" x14ac:dyDescent="0.25">
      <c r="A1911" t="s">
        <v>39</v>
      </c>
      <c r="B1911">
        <v>113937</v>
      </c>
      <c r="C1911" s="5" t="s">
        <v>6</v>
      </c>
      <c r="D1911" s="5" t="s">
        <v>4390</v>
      </c>
      <c r="E1911" s="5" t="s">
        <v>4388</v>
      </c>
      <c r="F1911" s="2">
        <v>2277</v>
      </c>
      <c r="G1911" s="2">
        <v>342773</v>
      </c>
      <c r="H1911" s="2">
        <v>206009</v>
      </c>
      <c r="I1911" s="2">
        <v>15419</v>
      </c>
      <c r="J1911" s="2">
        <v>190590</v>
      </c>
      <c r="K1911" s="33">
        <v>1.1947111600818511E-2</v>
      </c>
      <c r="L1911" s="2">
        <v>2003</v>
      </c>
      <c r="M1911" s="2">
        <v>295738</v>
      </c>
      <c r="N1911" s="2">
        <v>178769</v>
      </c>
      <c r="O1911" s="33">
        <v>1.1204403448025105E-2</v>
      </c>
      <c r="P1911" s="2">
        <v>1995</v>
      </c>
      <c r="Q1911" s="2">
        <v>302984</v>
      </c>
      <c r="R1911" s="2">
        <v>181403</v>
      </c>
      <c r="S1911" s="35">
        <v>1.0997613049398301E-2</v>
      </c>
      <c r="T1911" t="s">
        <v>4388</v>
      </c>
      <c r="U1911" t="s">
        <v>4388</v>
      </c>
      <c r="V1911" s="5" t="s">
        <v>4390</v>
      </c>
      <c r="W1911" s="5">
        <v>0</v>
      </c>
      <c r="X1911" s="4">
        <v>9.4949855142020985E-4</v>
      </c>
      <c r="Y1911" s="6">
        <v>282</v>
      </c>
      <c r="Z1911" s="4">
        <v>-2.0679039862680354E-4</v>
      </c>
      <c r="AA1911" s="5">
        <v>2948</v>
      </c>
      <c r="AC1911" s="16" t="str">
        <f t="shared" si="174"/>
        <v/>
      </c>
      <c r="AD1911" s="16" t="str">
        <f t="shared" si="175"/>
        <v/>
      </c>
      <c r="AE1911" s="16" t="str">
        <f t="shared" si="176"/>
        <v/>
      </c>
      <c r="AF1911" s="16" t="str">
        <f t="shared" si="177"/>
        <v/>
      </c>
      <c r="AG1911" s="16">
        <f t="shared" si="178"/>
        <v>1.1947111600818511E-2</v>
      </c>
      <c r="AH1911" s="16" t="str">
        <f t="shared" si="179"/>
        <v/>
      </c>
      <c r="AI1911" s="17" t="str">
        <f>IF('Peer Comparison Tool'!$D$11="NR","",IF($C1911='Peer Comparison Tool'!$D$9,COUNT('ALLL &lt;50B Database'!$AI$1:AI1910)+1,""))</f>
        <v/>
      </c>
    </row>
    <row r="1912" spans="1:35" x14ac:dyDescent="0.25">
      <c r="A1912" t="s">
        <v>1430</v>
      </c>
      <c r="B1912">
        <v>552059</v>
      </c>
      <c r="C1912" s="5" t="s">
        <v>1389</v>
      </c>
      <c r="D1912" s="5" t="s">
        <v>4390</v>
      </c>
      <c r="E1912" s="5" t="s">
        <v>4388</v>
      </c>
      <c r="F1912" s="2">
        <v>3130</v>
      </c>
      <c r="G1912" s="2">
        <v>342680</v>
      </c>
      <c r="H1912" s="2">
        <v>261551</v>
      </c>
      <c r="I1912" s="2">
        <v>37395</v>
      </c>
      <c r="J1912" s="2">
        <v>224156</v>
      </c>
      <c r="K1912" s="33">
        <v>1.3963489712521636E-2</v>
      </c>
      <c r="L1912" s="2">
        <v>2364</v>
      </c>
      <c r="M1912" s="2">
        <v>303957</v>
      </c>
      <c r="N1912" s="2">
        <v>233817</v>
      </c>
      <c r="O1912" s="33">
        <v>1.011047100937913E-2</v>
      </c>
      <c r="P1912" s="2">
        <v>2508</v>
      </c>
      <c r="Q1912" s="2">
        <v>311808</v>
      </c>
      <c r="R1912" s="2">
        <v>229318</v>
      </c>
      <c r="S1912" s="35">
        <v>1.0936777749675124E-2</v>
      </c>
      <c r="T1912" t="s">
        <v>4388</v>
      </c>
      <c r="U1912" t="s">
        <v>4388</v>
      </c>
      <c r="V1912" s="5" t="s">
        <v>4390</v>
      </c>
      <c r="W1912" s="5">
        <v>0</v>
      </c>
      <c r="X1912" s="4">
        <v>3.0267119628465122E-3</v>
      </c>
      <c r="Y1912" s="6">
        <v>622</v>
      </c>
      <c r="Z1912" s="4">
        <v>8.2630674029599352E-4</v>
      </c>
      <c r="AA1912" s="5">
        <v>2007</v>
      </c>
      <c r="AC1912" s="16" t="str">
        <f t="shared" si="174"/>
        <v/>
      </c>
      <c r="AD1912" s="16" t="str">
        <f t="shared" si="175"/>
        <v/>
      </c>
      <c r="AE1912" s="16" t="str">
        <f t="shared" si="176"/>
        <v/>
      </c>
      <c r="AF1912" s="16" t="str">
        <f t="shared" si="177"/>
        <v/>
      </c>
      <c r="AG1912" s="16">
        <f t="shared" si="178"/>
        <v>1.3963489712521636E-2</v>
      </c>
      <c r="AH1912" s="16" t="str">
        <f t="shared" si="179"/>
        <v/>
      </c>
      <c r="AI1912" s="17" t="str">
        <f>IF('Peer Comparison Tool'!$D$11="NR","",IF($C1912='Peer Comparison Tool'!$D$9,COUNT('ALLL &lt;50B Database'!$AI$1:AI1911)+1,""))</f>
        <v/>
      </c>
    </row>
    <row r="1913" spans="1:35" x14ac:dyDescent="0.25">
      <c r="A1913" t="s">
        <v>3883</v>
      </c>
      <c r="B1913">
        <v>1429028</v>
      </c>
      <c r="C1913" s="5" t="s">
        <v>3704</v>
      </c>
      <c r="D1913" s="5" t="s">
        <v>4390</v>
      </c>
      <c r="E1913" s="5" t="s">
        <v>4388</v>
      </c>
      <c r="F1913" s="2">
        <v>962</v>
      </c>
      <c r="G1913" s="2">
        <v>342563</v>
      </c>
      <c r="H1913" s="2">
        <v>242676</v>
      </c>
      <c r="I1913" s="2">
        <v>74527</v>
      </c>
      <c r="J1913" s="2">
        <v>168149</v>
      </c>
      <c r="K1913" s="33">
        <v>5.7211163908200465E-3</v>
      </c>
      <c r="L1913" s="2">
        <v>578</v>
      </c>
      <c r="M1913" s="2">
        <v>201119</v>
      </c>
      <c r="N1913" s="2">
        <v>119259</v>
      </c>
      <c r="O1913" s="33">
        <v>4.8465943870064313E-3</v>
      </c>
      <c r="P1913" s="2">
        <v>749</v>
      </c>
      <c r="Q1913" s="2">
        <v>222777</v>
      </c>
      <c r="R1913" s="2">
        <v>130532</v>
      </c>
      <c r="S1913" s="35">
        <v>5.738056568504275E-3</v>
      </c>
      <c r="T1913" t="s">
        <v>4388</v>
      </c>
      <c r="U1913" t="s">
        <v>4388</v>
      </c>
      <c r="V1913" s="5" t="s">
        <v>4390</v>
      </c>
      <c r="W1913" s="5">
        <v>0</v>
      </c>
      <c r="X1913" s="4">
        <v>-1.6940177684228452E-5</v>
      </c>
      <c r="Y1913" s="6">
        <v>213</v>
      </c>
      <c r="Z1913" s="4">
        <v>8.9146218149784365E-4</v>
      </c>
      <c r="AA1913" s="5">
        <v>4607</v>
      </c>
      <c r="AC1913" s="16" t="str">
        <f t="shared" si="174"/>
        <v/>
      </c>
      <c r="AD1913" s="16" t="str">
        <f t="shared" si="175"/>
        <v/>
      </c>
      <c r="AE1913" s="16" t="str">
        <f t="shared" si="176"/>
        <v/>
      </c>
      <c r="AF1913" s="16" t="str">
        <f t="shared" si="177"/>
        <v/>
      </c>
      <c r="AG1913" s="16">
        <f t="shared" si="178"/>
        <v>5.7211163908200465E-3</v>
      </c>
      <c r="AH1913" s="16" t="str">
        <f t="shared" si="179"/>
        <v/>
      </c>
      <c r="AI1913" s="17" t="str">
        <f>IF('Peer Comparison Tool'!$D$11="NR","",IF($C1913='Peer Comparison Tool'!$D$9,COUNT('ALLL &lt;50B Database'!$AI$1:AI1912)+1,""))</f>
        <v/>
      </c>
    </row>
    <row r="1914" spans="1:35" x14ac:dyDescent="0.25">
      <c r="A1914" t="s">
        <v>2621</v>
      </c>
      <c r="B1914">
        <v>715872</v>
      </c>
      <c r="C1914" s="5" t="s">
        <v>2604</v>
      </c>
      <c r="D1914" s="5" t="s">
        <v>4387</v>
      </c>
      <c r="E1914" s="5" t="s">
        <v>4388</v>
      </c>
      <c r="F1914" s="2">
        <v>3082</v>
      </c>
      <c r="G1914" s="2">
        <v>342525</v>
      </c>
      <c r="H1914" s="2">
        <v>200075</v>
      </c>
      <c r="I1914" s="2">
        <v>12584</v>
      </c>
      <c r="J1914" s="2">
        <v>187491</v>
      </c>
      <c r="K1914" s="33">
        <v>1.6438122363206766E-2</v>
      </c>
      <c r="L1914" s="2">
        <v>2518</v>
      </c>
      <c r="M1914" s="2">
        <v>312633</v>
      </c>
      <c r="N1914" s="2">
        <v>192301</v>
      </c>
      <c r="O1914" s="33">
        <v>1.3094055673137425E-2</v>
      </c>
      <c r="P1914" s="2">
        <v>2566</v>
      </c>
      <c r="Q1914" s="2">
        <v>314927</v>
      </c>
      <c r="R1914" s="2">
        <v>186842</v>
      </c>
      <c r="S1914" s="35">
        <v>1.3733528863959923E-2</v>
      </c>
      <c r="T1914" t="s">
        <v>4388</v>
      </c>
      <c r="U1914" t="s">
        <v>4388</v>
      </c>
      <c r="V1914" s="5" t="s">
        <v>4387</v>
      </c>
      <c r="W1914" s="5">
        <v>0</v>
      </c>
      <c r="X1914" s="4">
        <v>2.7045934992468434E-3</v>
      </c>
      <c r="Y1914" s="6">
        <v>516</v>
      </c>
      <c r="Z1914" s="4">
        <v>6.3947319082249821E-4</v>
      </c>
      <c r="AA1914" s="5">
        <v>1157</v>
      </c>
      <c r="AC1914" s="16" t="str">
        <f t="shared" si="174"/>
        <v/>
      </c>
      <c r="AD1914" s="16" t="str">
        <f t="shared" si="175"/>
        <v/>
      </c>
      <c r="AE1914" s="16" t="str">
        <f t="shared" si="176"/>
        <v/>
      </c>
      <c r="AF1914" s="16" t="str">
        <f t="shared" si="177"/>
        <v/>
      </c>
      <c r="AG1914" s="16">
        <f t="shared" si="178"/>
        <v>1.6438122363206766E-2</v>
      </c>
      <c r="AH1914" s="16" t="str">
        <f t="shared" si="179"/>
        <v/>
      </c>
      <c r="AI1914" s="17" t="str">
        <f>IF('Peer Comparison Tool'!$D$11="NR","",IF($C1914='Peer Comparison Tool'!$D$9,COUNT('ALLL &lt;50B Database'!$AI$1:AI1913)+1,""))</f>
        <v/>
      </c>
    </row>
    <row r="1915" spans="1:35" x14ac:dyDescent="0.25">
      <c r="A1915" t="s">
        <v>1742</v>
      </c>
      <c r="B1915">
        <v>885430</v>
      </c>
      <c r="C1915" s="5" t="s">
        <v>1695</v>
      </c>
      <c r="D1915" s="5" t="s">
        <v>4390</v>
      </c>
      <c r="E1915" s="5" t="s">
        <v>4388</v>
      </c>
      <c r="F1915" s="2">
        <v>4068</v>
      </c>
      <c r="G1915" s="2">
        <v>342472</v>
      </c>
      <c r="H1915" s="2">
        <v>68005</v>
      </c>
      <c r="I1915" s="2">
        <v>0</v>
      </c>
      <c r="J1915" s="2">
        <v>68005</v>
      </c>
      <c r="K1915" s="33">
        <v>5.9819130946253955E-2</v>
      </c>
      <c r="L1915" s="2">
        <v>5892</v>
      </c>
      <c r="M1915" s="2">
        <v>273965</v>
      </c>
      <c r="N1915" s="2">
        <v>77081</v>
      </c>
      <c r="O1915" s="33">
        <v>7.6439070588082664E-2</v>
      </c>
      <c r="P1915" s="2">
        <v>4033</v>
      </c>
      <c r="Q1915" s="2">
        <v>286382</v>
      </c>
      <c r="R1915" s="2">
        <v>73816</v>
      </c>
      <c r="S1915" s="35">
        <v>5.4635851305949931E-2</v>
      </c>
      <c r="T1915" t="s">
        <v>4388</v>
      </c>
      <c r="U1915" t="s">
        <v>4388</v>
      </c>
      <c r="V1915" s="5" t="s">
        <v>4390</v>
      </c>
      <c r="W1915" s="5">
        <v>0</v>
      </c>
      <c r="X1915" s="4">
        <v>5.183279640304024E-3</v>
      </c>
      <c r="Y1915" s="6">
        <v>35</v>
      </c>
      <c r="Z1915" s="4">
        <v>-2.1803219282132733E-2</v>
      </c>
      <c r="AA1915" s="5">
        <v>26</v>
      </c>
      <c r="AC1915" s="16" t="str">
        <f t="shared" si="174"/>
        <v/>
      </c>
      <c r="AD1915" s="16" t="str">
        <f t="shared" si="175"/>
        <v/>
      </c>
      <c r="AE1915" s="16" t="str">
        <f t="shared" si="176"/>
        <v/>
      </c>
      <c r="AF1915" s="16" t="str">
        <f t="shared" si="177"/>
        <v/>
      </c>
      <c r="AG1915" s="16">
        <f t="shared" si="178"/>
        <v>5.9819130946253955E-2</v>
      </c>
      <c r="AH1915" s="16" t="str">
        <f t="shared" si="179"/>
        <v/>
      </c>
      <c r="AI1915" s="17" t="str">
        <f>IF('Peer Comparison Tool'!$D$11="NR","",IF($C1915='Peer Comparison Tool'!$D$9,COUNT('ALLL &lt;50B Database'!$AI$1:AI1914)+1,""))</f>
        <v/>
      </c>
    </row>
    <row r="1916" spans="1:35" x14ac:dyDescent="0.25">
      <c r="A1916" t="s">
        <v>741</v>
      </c>
      <c r="B1916">
        <v>860259</v>
      </c>
      <c r="C1916" s="5" t="s">
        <v>2711</v>
      </c>
      <c r="D1916" s="5" t="s">
        <v>4387</v>
      </c>
      <c r="E1916" s="5" t="s">
        <v>4388</v>
      </c>
      <c r="F1916" s="2">
        <v>3205</v>
      </c>
      <c r="G1916" s="2">
        <v>342131</v>
      </c>
      <c r="H1916" s="2">
        <v>265706</v>
      </c>
      <c r="I1916" s="2">
        <v>27330</v>
      </c>
      <c r="J1916" s="2">
        <v>238376</v>
      </c>
      <c r="K1916" s="33">
        <v>1.3445145484444743E-2</v>
      </c>
      <c r="L1916" s="2">
        <v>3061</v>
      </c>
      <c r="M1916" s="2">
        <v>309357</v>
      </c>
      <c r="N1916" s="2">
        <v>246326</v>
      </c>
      <c r="O1916" s="33">
        <v>1.2426621631496472E-2</v>
      </c>
      <c r="P1916" s="2">
        <v>3140</v>
      </c>
      <c r="Q1916" s="2">
        <v>307406</v>
      </c>
      <c r="R1916" s="2">
        <v>245166</v>
      </c>
      <c r="S1916" s="35">
        <v>1.2807648695169803E-2</v>
      </c>
      <c r="T1916" t="s">
        <v>4388</v>
      </c>
      <c r="U1916" t="s">
        <v>4388</v>
      </c>
      <c r="V1916" s="5" t="s">
        <v>4387</v>
      </c>
      <c r="W1916" s="5">
        <v>0</v>
      </c>
      <c r="X1916" s="4">
        <v>6.3749678927494009E-4</v>
      </c>
      <c r="Y1916" s="6">
        <v>65</v>
      </c>
      <c r="Z1916" s="4">
        <v>3.8102706367333129E-4</v>
      </c>
      <c r="AA1916" s="5">
        <v>2214</v>
      </c>
      <c r="AC1916" s="16" t="str">
        <f t="shared" si="174"/>
        <v/>
      </c>
      <c r="AD1916" s="16" t="str">
        <f t="shared" si="175"/>
        <v/>
      </c>
      <c r="AE1916" s="16" t="str">
        <f t="shared" si="176"/>
        <v/>
      </c>
      <c r="AF1916" s="16" t="str">
        <f t="shared" si="177"/>
        <v/>
      </c>
      <c r="AG1916" s="16">
        <f t="shared" si="178"/>
        <v>1.3445145484444743E-2</v>
      </c>
      <c r="AH1916" s="16" t="str">
        <f t="shared" si="179"/>
        <v/>
      </c>
      <c r="AI1916" s="17" t="str">
        <f>IF('Peer Comparison Tool'!$D$11="NR","",IF($C1916='Peer Comparison Tool'!$D$9,COUNT('ALLL &lt;50B Database'!$AI$1:AI1915)+1,""))</f>
        <v/>
      </c>
    </row>
    <row r="1917" spans="1:35" x14ac:dyDescent="0.25">
      <c r="A1917" t="s">
        <v>2088</v>
      </c>
      <c r="B1917">
        <v>306159</v>
      </c>
      <c r="C1917" s="5" t="s">
        <v>2041</v>
      </c>
      <c r="D1917" s="5" t="s">
        <v>4387</v>
      </c>
      <c r="E1917" s="5" t="s">
        <v>4388</v>
      </c>
      <c r="F1917" s="2">
        <v>3930</v>
      </c>
      <c r="G1917" s="2">
        <v>342017</v>
      </c>
      <c r="H1917" s="2">
        <v>277371</v>
      </c>
      <c r="I1917" s="2">
        <v>26749</v>
      </c>
      <c r="J1917" s="2">
        <v>250622</v>
      </c>
      <c r="K1917" s="33">
        <v>1.5680985707559592E-2</v>
      </c>
      <c r="L1917" s="2">
        <v>3930</v>
      </c>
      <c r="M1917" s="2">
        <v>306098</v>
      </c>
      <c r="N1917" s="2">
        <v>246275</v>
      </c>
      <c r="O1917" s="33">
        <v>1.5957770784691908E-2</v>
      </c>
      <c r="P1917" s="2">
        <v>3927</v>
      </c>
      <c r="Q1917" s="2">
        <v>303568</v>
      </c>
      <c r="R1917" s="2">
        <v>247736</v>
      </c>
      <c r="S1917" s="35">
        <v>1.5851551651758323E-2</v>
      </c>
      <c r="T1917" t="s">
        <v>4388</v>
      </c>
      <c r="U1917" t="s">
        <v>4388</v>
      </c>
      <c r="V1917" s="5" t="s">
        <v>4387</v>
      </c>
      <c r="W1917" s="5">
        <v>0</v>
      </c>
      <c r="X1917" s="4">
        <v>-1.7056594419873061E-4</v>
      </c>
      <c r="Y1917" s="6">
        <v>3</v>
      </c>
      <c r="Z1917" s="4">
        <v>-1.0621913293358543E-4</v>
      </c>
      <c r="AA1917" s="5">
        <v>1372</v>
      </c>
      <c r="AC1917" s="16" t="str">
        <f t="shared" si="174"/>
        <v/>
      </c>
      <c r="AD1917" s="16" t="str">
        <f t="shared" si="175"/>
        <v/>
      </c>
      <c r="AE1917" s="16" t="str">
        <f t="shared" si="176"/>
        <v/>
      </c>
      <c r="AF1917" s="16" t="str">
        <f t="shared" si="177"/>
        <v/>
      </c>
      <c r="AG1917" s="16">
        <f t="shared" si="178"/>
        <v>1.5680985707559592E-2</v>
      </c>
      <c r="AH1917" s="16" t="str">
        <f t="shared" si="179"/>
        <v/>
      </c>
      <c r="AI1917" s="17" t="str">
        <f>IF('Peer Comparison Tool'!$D$11="NR","",IF($C1917='Peer Comparison Tool'!$D$9,COUNT('ALLL &lt;50B Database'!$AI$1:AI1916)+1,""))</f>
        <v/>
      </c>
    </row>
    <row r="1918" spans="1:35" x14ac:dyDescent="0.25">
      <c r="A1918" t="s">
        <v>2735</v>
      </c>
      <c r="B1918">
        <v>529275</v>
      </c>
      <c r="C1918" s="5" t="s">
        <v>2711</v>
      </c>
      <c r="D1918" s="5" t="s">
        <v>4390</v>
      </c>
      <c r="E1918" s="5" t="s">
        <v>4388</v>
      </c>
      <c r="F1918" s="2">
        <v>4300</v>
      </c>
      <c r="G1918" s="2">
        <v>341684</v>
      </c>
      <c r="H1918" s="2">
        <v>211124</v>
      </c>
      <c r="I1918" s="2">
        <v>54</v>
      </c>
      <c r="J1918" s="2">
        <v>211070</v>
      </c>
      <c r="K1918" s="33">
        <v>2.0372388307196666E-2</v>
      </c>
      <c r="L1918" s="2">
        <v>4000</v>
      </c>
      <c r="M1918" s="2">
        <v>307643</v>
      </c>
      <c r="N1918" s="2">
        <v>230228</v>
      </c>
      <c r="O1918" s="33">
        <v>1.737408134544886E-2</v>
      </c>
      <c r="P1918" s="2">
        <v>4000</v>
      </c>
      <c r="Q1918" s="2">
        <v>322322</v>
      </c>
      <c r="R1918" s="2">
        <v>227024</v>
      </c>
      <c r="S1918" s="35">
        <v>1.7619282542814856E-2</v>
      </c>
      <c r="T1918" t="s">
        <v>4388</v>
      </c>
      <c r="U1918" t="s">
        <v>4388</v>
      </c>
      <c r="V1918" s="5" t="s">
        <v>4390</v>
      </c>
      <c r="W1918" s="5">
        <v>0</v>
      </c>
      <c r="X1918" s="4">
        <v>2.7531057643818101E-3</v>
      </c>
      <c r="Y1918" s="6">
        <v>300</v>
      </c>
      <c r="Z1918" s="4">
        <v>2.4520119736599552E-4</v>
      </c>
      <c r="AA1918" s="5">
        <v>512</v>
      </c>
      <c r="AC1918" s="16" t="str">
        <f t="shared" si="174"/>
        <v/>
      </c>
      <c r="AD1918" s="16" t="str">
        <f t="shared" si="175"/>
        <v/>
      </c>
      <c r="AE1918" s="16" t="str">
        <f t="shared" si="176"/>
        <v/>
      </c>
      <c r="AF1918" s="16" t="str">
        <f t="shared" si="177"/>
        <v/>
      </c>
      <c r="AG1918" s="16">
        <f t="shared" si="178"/>
        <v>2.0372388307196666E-2</v>
      </c>
      <c r="AH1918" s="16" t="str">
        <f t="shared" si="179"/>
        <v/>
      </c>
      <c r="AI1918" s="17" t="str">
        <f>IF('Peer Comparison Tool'!$D$11="NR","",IF($C1918='Peer Comparison Tool'!$D$9,COUNT('ALLL &lt;50B Database'!$AI$1:AI1917)+1,""))</f>
        <v/>
      </c>
    </row>
    <row r="1919" spans="1:35" x14ac:dyDescent="0.25">
      <c r="A1919" t="s">
        <v>440</v>
      </c>
      <c r="B1919">
        <v>820301</v>
      </c>
      <c r="C1919" s="5" t="s">
        <v>416</v>
      </c>
      <c r="D1919" s="5" t="s">
        <v>4387</v>
      </c>
      <c r="E1919" s="5" t="s">
        <v>4388</v>
      </c>
      <c r="F1919" s="2">
        <v>2471</v>
      </c>
      <c r="G1919" s="2">
        <v>341673</v>
      </c>
      <c r="H1919" s="2">
        <v>254309</v>
      </c>
      <c r="I1919" s="2">
        <v>13326</v>
      </c>
      <c r="J1919" s="2">
        <v>240983</v>
      </c>
      <c r="K1919" s="33">
        <v>1.0253835332782811E-2</v>
      </c>
      <c r="L1919" s="2">
        <v>2234</v>
      </c>
      <c r="M1919" s="2">
        <v>294988</v>
      </c>
      <c r="N1919" s="2">
        <v>229847</v>
      </c>
      <c r="O1919" s="33">
        <v>9.7195090647256652E-3</v>
      </c>
      <c r="P1919" s="2">
        <v>2260</v>
      </c>
      <c r="Q1919" s="2">
        <v>315904</v>
      </c>
      <c r="R1919" s="2">
        <v>234639</v>
      </c>
      <c r="S1919" s="35">
        <v>9.6318173875613172E-3</v>
      </c>
      <c r="T1919" t="s">
        <v>4388</v>
      </c>
      <c r="U1919" t="s">
        <v>4388</v>
      </c>
      <c r="V1919" s="5" t="s">
        <v>4387</v>
      </c>
      <c r="W1919" s="5">
        <v>0</v>
      </c>
      <c r="X1919" s="4">
        <v>6.2201794522149384E-4</v>
      </c>
      <c r="Y1919" s="6">
        <v>211</v>
      </c>
      <c r="Z1919" s="4">
        <v>-8.7691677164348017E-5</v>
      </c>
      <c r="AA1919" s="5">
        <v>3695</v>
      </c>
      <c r="AC1919" s="16" t="str">
        <f t="shared" si="174"/>
        <v/>
      </c>
      <c r="AD1919" s="16" t="str">
        <f t="shared" si="175"/>
        <v/>
      </c>
      <c r="AE1919" s="16" t="str">
        <f t="shared" si="176"/>
        <v/>
      </c>
      <c r="AF1919" s="16" t="str">
        <f t="shared" si="177"/>
        <v/>
      </c>
      <c r="AG1919" s="16">
        <f t="shared" si="178"/>
        <v>1.0253835332782811E-2</v>
      </c>
      <c r="AH1919" s="16" t="str">
        <f t="shared" si="179"/>
        <v/>
      </c>
      <c r="AI1919" s="17" t="str">
        <f>IF('Peer Comparison Tool'!$D$11="NR","",IF($C1919='Peer Comparison Tool'!$D$9,COUNT('ALLL &lt;50B Database'!$AI$1:AI1918)+1,""))</f>
        <v/>
      </c>
    </row>
    <row r="1920" spans="1:35" x14ac:dyDescent="0.25">
      <c r="A1920" t="s">
        <v>119</v>
      </c>
      <c r="B1920">
        <v>642857</v>
      </c>
      <c r="C1920" s="5" t="s">
        <v>2569</v>
      </c>
      <c r="D1920" s="5" t="s">
        <v>4390</v>
      </c>
      <c r="E1920" s="5" t="s">
        <v>4388</v>
      </c>
      <c r="F1920" s="2">
        <v>3372</v>
      </c>
      <c r="G1920" s="2">
        <v>341531</v>
      </c>
      <c r="H1920" s="2">
        <v>204744</v>
      </c>
      <c r="I1920" s="2">
        <v>14217</v>
      </c>
      <c r="J1920" s="2">
        <v>190527</v>
      </c>
      <c r="K1920" s="33">
        <v>1.7698278984080995E-2</v>
      </c>
      <c r="L1920" s="2">
        <v>3089</v>
      </c>
      <c r="M1920" s="2">
        <v>302420</v>
      </c>
      <c r="N1920" s="2">
        <v>183902</v>
      </c>
      <c r="O1920" s="33">
        <v>1.6796989701036422E-2</v>
      </c>
      <c r="P1920" s="2">
        <v>3155</v>
      </c>
      <c r="Q1920" s="2">
        <v>302006</v>
      </c>
      <c r="R1920" s="2">
        <v>180153</v>
      </c>
      <c r="S1920" s="35">
        <v>1.7512891819731008E-2</v>
      </c>
      <c r="T1920" t="s">
        <v>4388</v>
      </c>
      <c r="U1920" t="s">
        <v>4388</v>
      </c>
      <c r="V1920" s="5" t="s">
        <v>4390</v>
      </c>
      <c r="W1920" s="5">
        <v>0</v>
      </c>
      <c r="X1920" s="4">
        <v>1.8538716434998714E-4</v>
      </c>
      <c r="Y1920" s="6">
        <v>217</v>
      </c>
      <c r="Z1920" s="4">
        <v>7.1590211869458631E-4</v>
      </c>
      <c r="AA1920" s="5">
        <v>903</v>
      </c>
      <c r="AC1920" s="16" t="str">
        <f t="shared" si="174"/>
        <v/>
      </c>
      <c r="AD1920" s="16" t="str">
        <f t="shared" si="175"/>
        <v/>
      </c>
      <c r="AE1920" s="16" t="str">
        <f t="shared" si="176"/>
        <v/>
      </c>
      <c r="AF1920" s="16" t="str">
        <f t="shared" si="177"/>
        <v/>
      </c>
      <c r="AG1920" s="16">
        <f t="shared" si="178"/>
        <v>1.7698278984080995E-2</v>
      </c>
      <c r="AH1920" s="16" t="str">
        <f t="shared" si="179"/>
        <v/>
      </c>
      <c r="AI1920" s="17" t="str">
        <f>IF('Peer Comparison Tool'!$D$11="NR","",IF($C1920='Peer Comparison Tool'!$D$9,COUNT('ALLL &lt;50B Database'!$AI$1:AI1919)+1,""))</f>
        <v/>
      </c>
    </row>
    <row r="1921" spans="1:35" x14ac:dyDescent="0.25">
      <c r="A1921" t="s">
        <v>519</v>
      </c>
      <c r="B1921">
        <v>171133</v>
      </c>
      <c r="C1921" s="5" t="s">
        <v>462</v>
      </c>
      <c r="D1921" s="5" t="s">
        <v>4389</v>
      </c>
      <c r="E1921" s="5" t="s">
        <v>4388</v>
      </c>
      <c r="F1921" s="2">
        <v>5069</v>
      </c>
      <c r="G1921" s="2">
        <v>341521</v>
      </c>
      <c r="H1921" s="2">
        <v>267884</v>
      </c>
      <c r="I1921" s="2">
        <v>0</v>
      </c>
      <c r="J1921" s="2">
        <v>267884</v>
      </c>
      <c r="K1921" s="33">
        <v>1.892236938376312E-2</v>
      </c>
      <c r="L1921" s="2">
        <v>5448</v>
      </c>
      <c r="M1921" s="2">
        <v>341593</v>
      </c>
      <c r="N1921" s="2">
        <v>294858</v>
      </c>
      <c r="O1921" s="33">
        <v>1.8476690474736993E-2</v>
      </c>
      <c r="P1921" s="2">
        <v>4916</v>
      </c>
      <c r="Q1921" s="2">
        <v>338225</v>
      </c>
      <c r="R1921" s="2">
        <v>285060</v>
      </c>
      <c r="S1921" s="35">
        <v>1.7245492177085524E-2</v>
      </c>
      <c r="T1921" t="s">
        <v>4388</v>
      </c>
      <c r="U1921" t="s">
        <v>4388</v>
      </c>
      <c r="V1921" s="5" t="s">
        <v>4389</v>
      </c>
      <c r="W1921" s="5">
        <v>0</v>
      </c>
      <c r="X1921" s="4">
        <v>1.6768772066775954E-3</v>
      </c>
      <c r="Y1921" s="6">
        <v>153</v>
      </c>
      <c r="Z1921" s="4">
        <v>-1.2311982976514688E-3</v>
      </c>
      <c r="AA1921" s="5">
        <v>689</v>
      </c>
      <c r="AC1921" s="16" t="str">
        <f t="shared" si="174"/>
        <v/>
      </c>
      <c r="AD1921" s="16" t="str">
        <f t="shared" si="175"/>
        <v/>
      </c>
      <c r="AE1921" s="16" t="str">
        <f t="shared" si="176"/>
        <v/>
      </c>
      <c r="AF1921" s="16" t="str">
        <f t="shared" si="177"/>
        <v/>
      </c>
      <c r="AG1921" s="16">
        <f t="shared" si="178"/>
        <v>1.892236938376312E-2</v>
      </c>
      <c r="AH1921" s="16" t="str">
        <f t="shared" si="179"/>
        <v/>
      </c>
      <c r="AI1921" s="17">
        <f>IF('Peer Comparison Tool'!$D$11="NR","",IF($C1921='Peer Comparison Tool'!$D$9,COUNT('ALLL &lt;50B Database'!$AI$1:AI1920)+1,""))</f>
        <v>60</v>
      </c>
    </row>
    <row r="1922" spans="1:35" x14ac:dyDescent="0.25">
      <c r="A1922" t="s">
        <v>3040</v>
      </c>
      <c r="B1922">
        <v>3368925</v>
      </c>
      <c r="C1922" s="5" t="s">
        <v>2948</v>
      </c>
      <c r="D1922" s="5" t="s">
        <v>4390</v>
      </c>
      <c r="E1922" s="5" t="s">
        <v>4388</v>
      </c>
      <c r="F1922" s="2">
        <v>1817</v>
      </c>
      <c r="G1922" s="2">
        <v>341482</v>
      </c>
      <c r="H1922" s="2">
        <v>235062</v>
      </c>
      <c r="I1922" s="2">
        <v>86393</v>
      </c>
      <c r="J1922" s="2">
        <v>148669</v>
      </c>
      <c r="K1922" s="33">
        <v>1.2221781272491239E-2</v>
      </c>
      <c r="L1922" s="2">
        <v>1368</v>
      </c>
      <c r="M1922" s="2">
        <v>193627</v>
      </c>
      <c r="N1922" s="2">
        <v>146622</v>
      </c>
      <c r="O1922" s="33">
        <v>9.3301141711339356E-3</v>
      </c>
      <c r="P1922" s="2">
        <v>1258</v>
      </c>
      <c r="Q1922" s="2">
        <v>212593</v>
      </c>
      <c r="R1922" s="2">
        <v>155953</v>
      </c>
      <c r="S1922" s="35">
        <v>8.0665328656710673E-3</v>
      </c>
      <c r="T1922" t="s">
        <v>4388</v>
      </c>
      <c r="U1922" t="s">
        <v>4388</v>
      </c>
      <c r="V1922" s="5" t="s">
        <v>4390</v>
      </c>
      <c r="W1922" s="5">
        <v>0</v>
      </c>
      <c r="X1922" s="4">
        <v>4.1552484068201716E-3</v>
      </c>
      <c r="Y1922" s="6">
        <v>559</v>
      </c>
      <c r="Z1922" s="4">
        <v>-1.2635813054628683E-3</v>
      </c>
      <c r="AA1922" s="5">
        <v>2826</v>
      </c>
      <c r="AC1922" s="16" t="str">
        <f t="shared" si="174"/>
        <v/>
      </c>
      <c r="AD1922" s="16" t="str">
        <f t="shared" si="175"/>
        <v/>
      </c>
      <c r="AE1922" s="16" t="str">
        <f t="shared" si="176"/>
        <v/>
      </c>
      <c r="AF1922" s="16" t="str">
        <f t="shared" si="177"/>
        <v/>
      </c>
      <c r="AG1922" s="16">
        <f t="shared" si="178"/>
        <v>1.2221781272491239E-2</v>
      </c>
      <c r="AH1922" s="16" t="str">
        <f t="shared" si="179"/>
        <v/>
      </c>
      <c r="AI1922" s="17" t="str">
        <f>IF('Peer Comparison Tool'!$D$11="NR","",IF($C1922='Peer Comparison Tool'!$D$9,COUNT('ALLL &lt;50B Database'!$AI$1:AI1921)+1,""))</f>
        <v/>
      </c>
    </row>
    <row r="1923" spans="1:35" x14ac:dyDescent="0.25">
      <c r="A1923" t="s">
        <v>772</v>
      </c>
      <c r="B1923">
        <v>882242</v>
      </c>
      <c r="C1923" s="5" t="s">
        <v>716</v>
      </c>
      <c r="D1923" s="5" t="s">
        <v>4390</v>
      </c>
      <c r="E1923" s="5" t="s">
        <v>4388</v>
      </c>
      <c r="F1923" s="2">
        <v>3165</v>
      </c>
      <c r="G1923" s="2">
        <v>341128</v>
      </c>
      <c r="H1923" s="2">
        <v>262424</v>
      </c>
      <c r="I1923" s="2">
        <v>11114</v>
      </c>
      <c r="J1923" s="2">
        <v>251310</v>
      </c>
      <c r="K1923" s="33">
        <v>1.2594007401217619E-2</v>
      </c>
      <c r="L1923" s="2">
        <v>3165</v>
      </c>
      <c r="M1923" s="2">
        <v>318371</v>
      </c>
      <c r="N1923" s="2">
        <v>246360</v>
      </c>
      <c r="O1923" s="33">
        <v>1.2847053093034584E-2</v>
      </c>
      <c r="P1923" s="2">
        <v>3165</v>
      </c>
      <c r="Q1923" s="2">
        <v>319652</v>
      </c>
      <c r="R1923" s="2">
        <v>248281</v>
      </c>
      <c r="S1923" s="35">
        <v>1.2747652861072736E-2</v>
      </c>
      <c r="T1923" t="s">
        <v>4388</v>
      </c>
      <c r="U1923" t="s">
        <v>4388</v>
      </c>
      <c r="V1923" s="5" t="s">
        <v>4390</v>
      </c>
      <c r="W1923" s="5">
        <v>0</v>
      </c>
      <c r="X1923" s="4">
        <v>-1.5364545985511666E-4</v>
      </c>
      <c r="Y1923" s="6">
        <v>0</v>
      </c>
      <c r="Z1923" s="4">
        <v>-9.9400231961848523E-5</v>
      </c>
      <c r="AA1923" s="5">
        <v>2656</v>
      </c>
      <c r="AC1923" s="16" t="str">
        <f t="shared" ref="AC1923:AC1986" si="180">IF(AND($G1923&gt;=10000000,$G1923&lt;50000000),$K1923,"")</f>
        <v/>
      </c>
      <c r="AD1923" s="16" t="str">
        <f t="shared" ref="AD1923:AD1986" si="181">IF(AND($G1923&gt;=5000000,$G1923&lt;9999999),$K1923,"")</f>
        <v/>
      </c>
      <c r="AE1923" s="16" t="str">
        <f t="shared" ref="AE1923:AE1986" si="182">IF(AND($G1923&gt;=1000000,$G1923&lt;4999999),$K1923,"")</f>
        <v/>
      </c>
      <c r="AF1923" s="16" t="str">
        <f t="shared" ref="AF1923:AF1986" si="183">IF(AND($G1923&gt;=500000,$G1923&lt;999999),$K1923,"")</f>
        <v/>
      </c>
      <c r="AG1923" s="16">
        <f t="shared" ref="AG1923:AG1986" si="184">IF(AND($G1923&gt;=100000,$G1923&lt;499999),$K1923,"")</f>
        <v>1.2594007401217619E-2</v>
      </c>
      <c r="AH1923" s="16" t="str">
        <f t="shared" ref="AH1923:AH1986" si="185">IF(AND($G1923&gt;=0,$G1923&lt;99999),$K1923,"")</f>
        <v/>
      </c>
      <c r="AI1923" s="17" t="str">
        <f>IF('Peer Comparison Tool'!$D$11="NR","",IF($C1923='Peer Comparison Tool'!$D$9,COUNT('ALLL &lt;50B Database'!$AI$1:AI1922)+1,""))</f>
        <v/>
      </c>
    </row>
    <row r="1924" spans="1:35" x14ac:dyDescent="0.25">
      <c r="A1924" t="s">
        <v>1431</v>
      </c>
      <c r="B1924">
        <v>485456</v>
      </c>
      <c r="C1924" s="5" t="s">
        <v>1389</v>
      </c>
      <c r="D1924" s="5" t="s">
        <v>4390</v>
      </c>
      <c r="E1924" s="5" t="s">
        <v>4388</v>
      </c>
      <c r="F1924" s="2">
        <v>4859</v>
      </c>
      <c r="G1924" s="2">
        <v>340931</v>
      </c>
      <c r="H1924" s="2">
        <v>261441</v>
      </c>
      <c r="I1924" s="2">
        <v>20606</v>
      </c>
      <c r="J1924" s="2">
        <v>240835</v>
      </c>
      <c r="K1924" s="33">
        <v>2.0175638922914029E-2</v>
      </c>
      <c r="L1924" s="2">
        <v>4222</v>
      </c>
      <c r="M1924" s="2">
        <v>312741</v>
      </c>
      <c r="N1924" s="2">
        <v>251379</v>
      </c>
      <c r="O1924" s="33">
        <v>1.6795356811825968E-2</v>
      </c>
      <c r="P1924" s="2">
        <v>4828</v>
      </c>
      <c r="Q1924" s="2">
        <v>310755</v>
      </c>
      <c r="R1924" s="2">
        <v>248283</v>
      </c>
      <c r="S1924" s="35">
        <v>1.944555205148963E-2</v>
      </c>
      <c r="T1924" t="s">
        <v>4388</v>
      </c>
      <c r="U1924" t="s">
        <v>4388</v>
      </c>
      <c r="V1924" s="5" t="s">
        <v>4390</v>
      </c>
      <c r="W1924" s="5">
        <v>0</v>
      </c>
      <c r="X1924" s="4">
        <v>7.3008687142439924E-4</v>
      </c>
      <c r="Y1924" s="6">
        <v>31</v>
      </c>
      <c r="Z1924" s="4">
        <v>2.6501952396636615E-3</v>
      </c>
      <c r="AA1924" s="5">
        <v>537</v>
      </c>
      <c r="AC1924" s="16" t="str">
        <f t="shared" si="180"/>
        <v/>
      </c>
      <c r="AD1924" s="16" t="str">
        <f t="shared" si="181"/>
        <v/>
      </c>
      <c r="AE1924" s="16" t="str">
        <f t="shared" si="182"/>
        <v/>
      </c>
      <c r="AF1924" s="16" t="str">
        <f t="shared" si="183"/>
        <v/>
      </c>
      <c r="AG1924" s="16">
        <f t="shared" si="184"/>
        <v>2.0175638922914029E-2</v>
      </c>
      <c r="AH1924" s="16" t="str">
        <f t="shared" si="185"/>
        <v/>
      </c>
      <c r="AI1924" s="17" t="str">
        <f>IF('Peer Comparison Tool'!$D$11="NR","",IF($C1924='Peer Comparison Tool'!$D$9,COUNT('ALLL &lt;50B Database'!$AI$1:AI1923)+1,""))</f>
        <v/>
      </c>
    </row>
    <row r="1925" spans="1:35" x14ac:dyDescent="0.25">
      <c r="A1925" t="s">
        <v>144</v>
      </c>
      <c r="B1925">
        <v>33147</v>
      </c>
      <c r="C1925" s="5" t="s">
        <v>113</v>
      </c>
      <c r="D1925" s="5" t="s">
        <v>4390</v>
      </c>
      <c r="E1925" s="5" t="s">
        <v>4388</v>
      </c>
      <c r="F1925" s="2">
        <v>3745</v>
      </c>
      <c r="G1925" s="2">
        <v>340350</v>
      </c>
      <c r="H1925" s="2">
        <v>230781</v>
      </c>
      <c r="I1925" s="2">
        <v>23569</v>
      </c>
      <c r="J1925" s="2">
        <v>207212</v>
      </c>
      <c r="K1925" s="33">
        <v>1.8073277609404862E-2</v>
      </c>
      <c r="L1925" s="2">
        <v>3534</v>
      </c>
      <c r="M1925" s="2">
        <v>295579</v>
      </c>
      <c r="N1925" s="2">
        <v>211059</v>
      </c>
      <c r="O1925" s="33">
        <v>1.6744133157079299E-2</v>
      </c>
      <c r="P1925" s="2">
        <v>3478</v>
      </c>
      <c r="Q1925" s="2">
        <v>302284</v>
      </c>
      <c r="R1925" s="2">
        <v>200572</v>
      </c>
      <c r="S1925" s="35">
        <v>1.7340406437588496E-2</v>
      </c>
      <c r="T1925" t="s">
        <v>4388</v>
      </c>
      <c r="U1925" t="s">
        <v>4388</v>
      </c>
      <c r="V1925" s="5" t="s">
        <v>4390</v>
      </c>
      <c r="W1925" s="5">
        <v>0</v>
      </c>
      <c r="X1925" s="4">
        <v>7.3287117181636621E-4</v>
      </c>
      <c r="Y1925" s="6">
        <v>267</v>
      </c>
      <c r="Z1925" s="4">
        <v>5.9627328050919706E-4</v>
      </c>
      <c r="AA1925" s="5">
        <v>830</v>
      </c>
      <c r="AC1925" s="16" t="str">
        <f t="shared" si="180"/>
        <v/>
      </c>
      <c r="AD1925" s="16" t="str">
        <f t="shared" si="181"/>
        <v/>
      </c>
      <c r="AE1925" s="16" t="str">
        <f t="shared" si="182"/>
        <v/>
      </c>
      <c r="AF1925" s="16" t="str">
        <f t="shared" si="183"/>
        <v/>
      </c>
      <c r="AG1925" s="16">
        <f t="shared" si="184"/>
        <v>1.8073277609404862E-2</v>
      </c>
      <c r="AH1925" s="16" t="str">
        <f t="shared" si="185"/>
        <v/>
      </c>
      <c r="AI1925" s="17" t="str">
        <f>IF('Peer Comparison Tool'!$D$11="NR","",IF($C1925='Peer Comparison Tool'!$D$9,COUNT('ALLL &lt;50B Database'!$AI$1:AI1924)+1,""))</f>
        <v/>
      </c>
    </row>
    <row r="1926" spans="1:35" x14ac:dyDescent="0.25">
      <c r="A1926" t="s">
        <v>2086</v>
      </c>
      <c r="B1926">
        <v>813853</v>
      </c>
      <c r="C1926" s="5" t="s">
        <v>2041</v>
      </c>
      <c r="D1926" s="5" t="s">
        <v>4390</v>
      </c>
      <c r="E1926" s="5" t="s">
        <v>4388</v>
      </c>
      <c r="F1926" s="2">
        <v>3674</v>
      </c>
      <c r="G1926" s="2">
        <v>339986</v>
      </c>
      <c r="H1926" s="2">
        <v>267216</v>
      </c>
      <c r="I1926" s="2">
        <v>26832</v>
      </c>
      <c r="J1926" s="2">
        <v>240384</v>
      </c>
      <c r="K1926" s="33">
        <v>1.5283879126730564E-2</v>
      </c>
      <c r="L1926" s="2">
        <v>3472</v>
      </c>
      <c r="M1926" s="2">
        <v>311596</v>
      </c>
      <c r="N1926" s="2">
        <v>246545</v>
      </c>
      <c r="O1926" s="33">
        <v>1.4082621833742318E-2</v>
      </c>
      <c r="P1926" s="2">
        <v>3488</v>
      </c>
      <c r="Q1926" s="2">
        <v>317097</v>
      </c>
      <c r="R1926" s="2">
        <v>244012</v>
      </c>
      <c r="S1926" s="35">
        <v>1.4294378964968936E-2</v>
      </c>
      <c r="T1926" t="s">
        <v>4388</v>
      </c>
      <c r="U1926" t="s">
        <v>4388</v>
      </c>
      <c r="V1926" s="5" t="s">
        <v>4390</v>
      </c>
      <c r="W1926" s="5">
        <v>0</v>
      </c>
      <c r="X1926" s="4">
        <v>9.8950016176162746E-4</v>
      </c>
      <c r="Y1926" s="6">
        <v>186</v>
      </c>
      <c r="Z1926" s="4">
        <v>2.1175713122661803E-4</v>
      </c>
      <c r="AA1926" s="5">
        <v>1507</v>
      </c>
      <c r="AC1926" s="16" t="str">
        <f t="shared" si="180"/>
        <v/>
      </c>
      <c r="AD1926" s="16" t="str">
        <f t="shared" si="181"/>
        <v/>
      </c>
      <c r="AE1926" s="16" t="str">
        <f t="shared" si="182"/>
        <v/>
      </c>
      <c r="AF1926" s="16" t="str">
        <f t="shared" si="183"/>
        <v/>
      </c>
      <c r="AG1926" s="16">
        <f t="shared" si="184"/>
        <v>1.5283879126730564E-2</v>
      </c>
      <c r="AH1926" s="16" t="str">
        <f t="shared" si="185"/>
        <v/>
      </c>
      <c r="AI1926" s="17" t="str">
        <f>IF('Peer Comparison Tool'!$D$11="NR","",IF($C1926='Peer Comparison Tool'!$D$9,COUNT('ALLL &lt;50B Database'!$AI$1:AI1925)+1,""))</f>
        <v/>
      </c>
    </row>
    <row r="1927" spans="1:35" x14ac:dyDescent="0.25">
      <c r="A1927" t="s">
        <v>1345</v>
      </c>
      <c r="B1927">
        <v>493741</v>
      </c>
      <c r="C1927" s="5" t="s">
        <v>1309</v>
      </c>
      <c r="D1927" s="5" t="s">
        <v>4390</v>
      </c>
      <c r="E1927" s="5" t="s">
        <v>4388</v>
      </c>
      <c r="F1927" s="2">
        <v>3968</v>
      </c>
      <c r="G1927" s="2">
        <v>339834</v>
      </c>
      <c r="H1927" s="2">
        <v>187708</v>
      </c>
      <c r="I1927" s="2">
        <v>10272</v>
      </c>
      <c r="J1927" s="2">
        <v>177436</v>
      </c>
      <c r="K1927" s="33">
        <v>2.2362992853761355E-2</v>
      </c>
      <c r="L1927" s="2">
        <v>3967</v>
      </c>
      <c r="M1927" s="2">
        <v>311229</v>
      </c>
      <c r="N1927" s="2">
        <v>180194</v>
      </c>
      <c r="O1927" s="33">
        <v>2.2015161437117774E-2</v>
      </c>
      <c r="P1927" s="2">
        <v>3967</v>
      </c>
      <c r="Q1927" s="2">
        <v>308618</v>
      </c>
      <c r="R1927" s="2">
        <v>175885</v>
      </c>
      <c r="S1927" s="35">
        <v>2.2554510049179861E-2</v>
      </c>
      <c r="T1927" t="s">
        <v>4388</v>
      </c>
      <c r="U1927" t="s">
        <v>4388</v>
      </c>
      <c r="V1927" s="5" t="s">
        <v>4390</v>
      </c>
      <c r="W1927" s="5">
        <v>0</v>
      </c>
      <c r="X1927" s="4">
        <v>-1.9151719541850645E-4</v>
      </c>
      <c r="Y1927" s="6">
        <v>1</v>
      </c>
      <c r="Z1927" s="4">
        <v>5.3934861206208703E-4</v>
      </c>
      <c r="AA1927" s="5">
        <v>374</v>
      </c>
      <c r="AC1927" s="16" t="str">
        <f t="shared" si="180"/>
        <v/>
      </c>
      <c r="AD1927" s="16" t="str">
        <f t="shared" si="181"/>
        <v/>
      </c>
      <c r="AE1927" s="16" t="str">
        <f t="shared" si="182"/>
        <v/>
      </c>
      <c r="AF1927" s="16" t="str">
        <f t="shared" si="183"/>
        <v/>
      </c>
      <c r="AG1927" s="16">
        <f t="shared" si="184"/>
        <v>2.2362992853761355E-2</v>
      </c>
      <c r="AH1927" s="16" t="str">
        <f t="shared" si="185"/>
        <v/>
      </c>
      <c r="AI1927" s="17" t="str">
        <f>IF('Peer Comparison Tool'!$D$11="NR","",IF($C1927='Peer Comparison Tool'!$D$9,COUNT('ALLL &lt;50B Database'!$AI$1:AI1926)+1,""))</f>
        <v/>
      </c>
    </row>
    <row r="1928" spans="1:35" x14ac:dyDescent="0.25">
      <c r="A1928" t="s">
        <v>604</v>
      </c>
      <c r="B1928">
        <v>67870</v>
      </c>
      <c r="C1928" s="5" t="s">
        <v>561</v>
      </c>
      <c r="D1928" s="5" t="s">
        <v>4390</v>
      </c>
      <c r="E1928" s="5" t="s">
        <v>4388</v>
      </c>
      <c r="F1928" s="2">
        <v>3818</v>
      </c>
      <c r="G1928" s="2">
        <v>339807</v>
      </c>
      <c r="H1928" s="2">
        <v>276195</v>
      </c>
      <c r="I1928" s="2">
        <v>24759</v>
      </c>
      <c r="J1928" s="2">
        <v>251436</v>
      </c>
      <c r="K1928" s="33">
        <v>1.5184778631540432E-2</v>
      </c>
      <c r="L1928" s="2">
        <v>3065</v>
      </c>
      <c r="M1928" s="2">
        <v>321758</v>
      </c>
      <c r="N1928" s="2">
        <v>248035</v>
      </c>
      <c r="O1928" s="33">
        <v>1.2357127018364344E-2</v>
      </c>
      <c r="P1928" s="2">
        <v>3416</v>
      </c>
      <c r="Q1928" s="2">
        <v>314215</v>
      </c>
      <c r="R1928" s="2">
        <v>252367</v>
      </c>
      <c r="S1928" s="35">
        <v>1.3535842641866806E-2</v>
      </c>
      <c r="T1928" t="s">
        <v>4388</v>
      </c>
      <c r="U1928" t="s">
        <v>4388</v>
      </c>
      <c r="V1928" s="5" t="s">
        <v>4390</v>
      </c>
      <c r="W1928" s="5">
        <v>0</v>
      </c>
      <c r="X1928" s="4">
        <v>1.6489359896736267E-3</v>
      </c>
      <c r="Y1928" s="6">
        <v>402</v>
      </c>
      <c r="Z1928" s="4">
        <v>1.1787156235024618E-3</v>
      </c>
      <c r="AA1928" s="5">
        <v>1546</v>
      </c>
      <c r="AC1928" s="16" t="str">
        <f t="shared" si="180"/>
        <v/>
      </c>
      <c r="AD1928" s="16" t="str">
        <f t="shared" si="181"/>
        <v/>
      </c>
      <c r="AE1928" s="16" t="str">
        <f t="shared" si="182"/>
        <v/>
      </c>
      <c r="AF1928" s="16" t="str">
        <f t="shared" si="183"/>
        <v/>
      </c>
      <c r="AG1928" s="16">
        <f t="shared" si="184"/>
        <v>1.5184778631540432E-2</v>
      </c>
      <c r="AH1928" s="16" t="str">
        <f t="shared" si="185"/>
        <v/>
      </c>
      <c r="AI1928" s="17" t="str">
        <f>IF('Peer Comparison Tool'!$D$11="NR","",IF($C1928='Peer Comparison Tool'!$D$9,COUNT('ALLL &lt;50B Database'!$AI$1:AI1927)+1,""))</f>
        <v/>
      </c>
    </row>
    <row r="1929" spans="1:35" x14ac:dyDescent="0.25">
      <c r="A1929" t="s">
        <v>3472</v>
      </c>
      <c r="B1929">
        <v>2754389</v>
      </c>
      <c r="C1929" s="5" t="s">
        <v>3374</v>
      </c>
      <c r="D1929" s="5" t="s">
        <v>4387</v>
      </c>
      <c r="E1929" s="5" t="s">
        <v>4388</v>
      </c>
      <c r="F1929" s="2">
        <v>3766</v>
      </c>
      <c r="G1929" s="2">
        <v>339229</v>
      </c>
      <c r="H1929" s="2">
        <v>288232</v>
      </c>
      <c r="I1929" s="2">
        <v>85823</v>
      </c>
      <c r="J1929" s="2">
        <v>202409</v>
      </c>
      <c r="K1929" s="33">
        <v>1.8605892030492715E-2</v>
      </c>
      <c r="L1929" s="2">
        <v>1689</v>
      </c>
      <c r="M1929" s="2">
        <v>233500</v>
      </c>
      <c r="N1929" s="2">
        <v>168482</v>
      </c>
      <c r="O1929" s="33">
        <v>1.002480977196377E-2</v>
      </c>
      <c r="P1929" s="2">
        <v>3644</v>
      </c>
      <c r="Q1929" s="2">
        <v>247478</v>
      </c>
      <c r="R1929" s="2">
        <v>193953</v>
      </c>
      <c r="S1929" s="35">
        <v>1.8788056900383081E-2</v>
      </c>
      <c r="T1929" t="s">
        <v>4388</v>
      </c>
      <c r="U1929" t="s">
        <v>4388</v>
      </c>
      <c r="V1929" s="5" t="s">
        <v>4387</v>
      </c>
      <c r="W1929" s="5">
        <v>0</v>
      </c>
      <c r="X1929" s="4">
        <v>-1.8216486989036662E-4</v>
      </c>
      <c r="Y1929" s="6">
        <v>122</v>
      </c>
      <c r="Z1929" s="4">
        <v>8.7632471284193117E-3</v>
      </c>
      <c r="AA1929" s="5">
        <v>739</v>
      </c>
      <c r="AC1929" s="16" t="str">
        <f t="shared" si="180"/>
        <v/>
      </c>
      <c r="AD1929" s="16" t="str">
        <f t="shared" si="181"/>
        <v/>
      </c>
      <c r="AE1929" s="16" t="str">
        <f t="shared" si="182"/>
        <v/>
      </c>
      <c r="AF1929" s="16" t="str">
        <f t="shared" si="183"/>
        <v/>
      </c>
      <c r="AG1929" s="16">
        <f t="shared" si="184"/>
        <v>1.8605892030492715E-2</v>
      </c>
      <c r="AH1929" s="16" t="str">
        <f t="shared" si="185"/>
        <v/>
      </c>
      <c r="AI1929" s="17" t="str">
        <f>IF('Peer Comparison Tool'!$D$11="NR","",IF($C1929='Peer Comparison Tool'!$D$9,COUNT('ALLL &lt;50B Database'!$AI$1:AI1928)+1,""))</f>
        <v/>
      </c>
    </row>
    <row r="1930" spans="1:35" x14ac:dyDescent="0.25">
      <c r="A1930" t="s">
        <v>3782</v>
      </c>
      <c r="B1930">
        <v>688257</v>
      </c>
      <c r="C1930" s="5" t="s">
        <v>3704</v>
      </c>
      <c r="D1930" s="5" t="s">
        <v>4390</v>
      </c>
      <c r="E1930" s="5" t="s">
        <v>4388</v>
      </c>
      <c r="F1930" s="2">
        <v>700</v>
      </c>
      <c r="G1930" s="2">
        <v>338993</v>
      </c>
      <c r="H1930" s="2">
        <v>140586</v>
      </c>
      <c r="I1930" s="2">
        <v>15950</v>
      </c>
      <c r="J1930" s="2">
        <v>124636</v>
      </c>
      <c r="K1930" s="33">
        <v>5.6163548252511309E-3</v>
      </c>
      <c r="L1930" s="2">
        <v>252</v>
      </c>
      <c r="M1930" s="2">
        <v>298021</v>
      </c>
      <c r="N1930" s="2">
        <v>124532</v>
      </c>
      <c r="O1930" s="33">
        <v>2.023576269553207E-3</v>
      </c>
      <c r="P1930" s="2">
        <v>358</v>
      </c>
      <c r="Q1930" s="2">
        <v>314774</v>
      </c>
      <c r="R1930" s="2">
        <v>128745</v>
      </c>
      <c r="S1930" s="35">
        <v>2.780690512252903E-3</v>
      </c>
      <c r="T1930" t="s">
        <v>4388</v>
      </c>
      <c r="U1930" t="s">
        <v>4388</v>
      </c>
      <c r="V1930" s="5" t="s">
        <v>4390</v>
      </c>
      <c r="W1930" s="5">
        <v>0</v>
      </c>
      <c r="X1930" s="4">
        <v>2.8356643129982279E-3</v>
      </c>
      <c r="Y1930" s="6">
        <v>342</v>
      </c>
      <c r="Z1930" s="4">
        <v>7.5711424269969598E-4</v>
      </c>
      <c r="AA1930" s="5">
        <v>4617</v>
      </c>
      <c r="AC1930" s="16" t="str">
        <f t="shared" si="180"/>
        <v/>
      </c>
      <c r="AD1930" s="16" t="str">
        <f t="shared" si="181"/>
        <v/>
      </c>
      <c r="AE1930" s="16" t="str">
        <f t="shared" si="182"/>
        <v/>
      </c>
      <c r="AF1930" s="16" t="str">
        <f t="shared" si="183"/>
        <v/>
      </c>
      <c r="AG1930" s="16">
        <f t="shared" si="184"/>
        <v>5.6163548252511309E-3</v>
      </c>
      <c r="AH1930" s="16" t="str">
        <f t="shared" si="185"/>
        <v/>
      </c>
      <c r="AI1930" s="17" t="str">
        <f>IF('Peer Comparison Tool'!$D$11="NR","",IF($C1930='Peer Comparison Tool'!$D$9,COUNT('ALLL &lt;50B Database'!$AI$1:AI1929)+1,""))</f>
        <v/>
      </c>
    </row>
    <row r="1931" spans="1:35" x14ac:dyDescent="0.25">
      <c r="A1931" t="s">
        <v>1044</v>
      </c>
      <c r="B1931">
        <v>2718596</v>
      </c>
      <c r="C1931" s="5" t="s">
        <v>926</v>
      </c>
      <c r="D1931" s="5" t="s">
        <v>4390</v>
      </c>
      <c r="E1931" s="5" t="s">
        <v>4388</v>
      </c>
      <c r="F1931" s="2">
        <v>1445</v>
      </c>
      <c r="G1931" s="2">
        <v>338840</v>
      </c>
      <c r="H1931" s="2">
        <v>146298</v>
      </c>
      <c r="I1931" s="2">
        <v>16854</v>
      </c>
      <c r="J1931" s="2">
        <v>129444</v>
      </c>
      <c r="K1931" s="33">
        <v>1.1163128457093415E-2</v>
      </c>
      <c r="L1931" s="2">
        <v>1446</v>
      </c>
      <c r="M1931" s="2">
        <v>306050</v>
      </c>
      <c r="N1931" s="2">
        <v>139832</v>
      </c>
      <c r="O1931" s="33">
        <v>1.0340980605297785E-2</v>
      </c>
      <c r="P1931" s="2">
        <v>1446</v>
      </c>
      <c r="Q1931" s="2">
        <v>302677</v>
      </c>
      <c r="R1931" s="2">
        <v>136993</v>
      </c>
      <c r="S1931" s="35">
        <v>1.05552838466199E-2</v>
      </c>
      <c r="T1931" t="s">
        <v>4388</v>
      </c>
      <c r="U1931" t="s">
        <v>4388</v>
      </c>
      <c r="V1931" s="5" t="s">
        <v>4390</v>
      </c>
      <c r="W1931" s="5">
        <v>0</v>
      </c>
      <c r="X1931" s="4">
        <v>6.0784461047351523E-4</v>
      </c>
      <c r="Y1931" s="6">
        <v>-1</v>
      </c>
      <c r="Z1931" s="4">
        <v>2.1430324132211409E-4</v>
      </c>
      <c r="AA1931" s="5">
        <v>3303</v>
      </c>
      <c r="AC1931" s="16" t="str">
        <f t="shared" si="180"/>
        <v/>
      </c>
      <c r="AD1931" s="16" t="str">
        <f t="shared" si="181"/>
        <v/>
      </c>
      <c r="AE1931" s="16" t="str">
        <f t="shared" si="182"/>
        <v/>
      </c>
      <c r="AF1931" s="16" t="str">
        <f t="shared" si="183"/>
        <v/>
      </c>
      <c r="AG1931" s="16">
        <f t="shared" si="184"/>
        <v>1.1163128457093415E-2</v>
      </c>
      <c r="AH1931" s="16" t="str">
        <f t="shared" si="185"/>
        <v/>
      </c>
      <c r="AI1931" s="17" t="str">
        <f>IF('Peer Comparison Tool'!$D$11="NR","",IF($C1931='Peer Comparison Tool'!$D$9,COUNT('ALLL &lt;50B Database'!$AI$1:AI1930)+1,""))</f>
        <v/>
      </c>
    </row>
    <row r="1932" spans="1:35" x14ac:dyDescent="0.25">
      <c r="A1932" t="s">
        <v>771</v>
      </c>
      <c r="B1932">
        <v>645540</v>
      </c>
      <c r="C1932" s="5" t="s">
        <v>716</v>
      </c>
      <c r="D1932" s="5" t="s">
        <v>4390</v>
      </c>
      <c r="E1932" s="5" t="s">
        <v>4388</v>
      </c>
      <c r="F1932" s="2">
        <v>3053</v>
      </c>
      <c r="G1932" s="2">
        <v>338572</v>
      </c>
      <c r="H1932" s="2">
        <v>176319</v>
      </c>
      <c r="I1932" s="2">
        <v>11310</v>
      </c>
      <c r="J1932" s="2">
        <v>165009</v>
      </c>
      <c r="K1932" s="33">
        <v>1.850202110187929E-2</v>
      </c>
      <c r="L1932" s="2">
        <v>2855</v>
      </c>
      <c r="M1932" s="2">
        <v>309035</v>
      </c>
      <c r="N1932" s="2">
        <v>169586</v>
      </c>
      <c r="O1932" s="33">
        <v>1.6835116106282359E-2</v>
      </c>
      <c r="P1932" s="2">
        <v>2874</v>
      </c>
      <c r="Q1932" s="2">
        <v>319995</v>
      </c>
      <c r="R1932" s="2">
        <v>171575</v>
      </c>
      <c r="S1932" s="35">
        <v>1.6750692117149933E-2</v>
      </c>
      <c r="T1932" t="s">
        <v>4388</v>
      </c>
      <c r="U1932" t="s">
        <v>4388</v>
      </c>
      <c r="V1932" s="5" t="s">
        <v>4390</v>
      </c>
      <c r="W1932" s="5">
        <v>0</v>
      </c>
      <c r="X1932" s="4">
        <v>1.751328984729357E-3</v>
      </c>
      <c r="Y1932" s="6">
        <v>179</v>
      </c>
      <c r="Z1932" s="4">
        <v>-8.4423989132425409E-5</v>
      </c>
      <c r="AA1932" s="5">
        <v>756</v>
      </c>
      <c r="AC1932" s="16" t="str">
        <f t="shared" si="180"/>
        <v/>
      </c>
      <c r="AD1932" s="16" t="str">
        <f t="shared" si="181"/>
        <v/>
      </c>
      <c r="AE1932" s="16" t="str">
        <f t="shared" si="182"/>
        <v/>
      </c>
      <c r="AF1932" s="16" t="str">
        <f t="shared" si="183"/>
        <v/>
      </c>
      <c r="AG1932" s="16">
        <f t="shared" si="184"/>
        <v>1.850202110187929E-2</v>
      </c>
      <c r="AH1932" s="16" t="str">
        <f t="shared" si="185"/>
        <v/>
      </c>
      <c r="AI1932" s="17" t="str">
        <f>IF('Peer Comparison Tool'!$D$11="NR","",IF($C1932='Peer Comparison Tool'!$D$9,COUNT('ALLL &lt;50B Database'!$AI$1:AI1931)+1,""))</f>
        <v/>
      </c>
    </row>
    <row r="1933" spans="1:35" x14ac:dyDescent="0.25">
      <c r="A1933" t="s">
        <v>3463</v>
      </c>
      <c r="B1933">
        <v>947525</v>
      </c>
      <c r="C1933" s="5" t="s">
        <v>3374</v>
      </c>
      <c r="D1933" s="5" t="s">
        <v>4390</v>
      </c>
      <c r="E1933" s="5" t="s">
        <v>4388</v>
      </c>
      <c r="F1933" s="2">
        <v>2582</v>
      </c>
      <c r="G1933" s="2">
        <v>338450</v>
      </c>
      <c r="H1933" s="2">
        <v>255030</v>
      </c>
      <c r="I1933" s="2">
        <v>10109</v>
      </c>
      <c r="J1933" s="2">
        <v>244921</v>
      </c>
      <c r="K1933" s="33">
        <v>1.0542174823718669E-2</v>
      </c>
      <c r="L1933" s="2">
        <v>2230</v>
      </c>
      <c r="M1933" s="2">
        <v>318872</v>
      </c>
      <c r="N1933" s="2">
        <v>245132</v>
      </c>
      <c r="O1933" s="33">
        <v>9.0971395003508308E-3</v>
      </c>
      <c r="P1933" s="2">
        <v>2357</v>
      </c>
      <c r="Q1933" s="2">
        <v>319477</v>
      </c>
      <c r="R1933" s="2">
        <v>243361</v>
      </c>
      <c r="S1933" s="35">
        <v>9.6852001758704152E-3</v>
      </c>
      <c r="T1933" t="s">
        <v>4388</v>
      </c>
      <c r="U1933" t="s">
        <v>4388</v>
      </c>
      <c r="V1933" s="5" t="s">
        <v>4390</v>
      </c>
      <c r="W1933" s="5">
        <v>0</v>
      </c>
      <c r="X1933" s="4">
        <v>8.5697464784825414E-4</v>
      </c>
      <c r="Y1933" s="6">
        <v>225</v>
      </c>
      <c r="Z1933" s="4">
        <v>5.8806067551958434E-4</v>
      </c>
      <c r="AA1933" s="5">
        <v>3582</v>
      </c>
      <c r="AC1933" s="16" t="str">
        <f t="shared" si="180"/>
        <v/>
      </c>
      <c r="AD1933" s="16" t="str">
        <f t="shared" si="181"/>
        <v/>
      </c>
      <c r="AE1933" s="16" t="str">
        <f t="shared" si="182"/>
        <v/>
      </c>
      <c r="AF1933" s="16" t="str">
        <f t="shared" si="183"/>
        <v/>
      </c>
      <c r="AG1933" s="16">
        <f t="shared" si="184"/>
        <v>1.0542174823718669E-2</v>
      </c>
      <c r="AH1933" s="16" t="str">
        <f t="shared" si="185"/>
        <v/>
      </c>
      <c r="AI1933" s="17" t="str">
        <f>IF('Peer Comparison Tool'!$D$11="NR","",IF($C1933='Peer Comparison Tool'!$D$9,COUNT('ALLL &lt;50B Database'!$AI$1:AI1932)+1,""))</f>
        <v/>
      </c>
    </row>
    <row r="1934" spans="1:35" x14ac:dyDescent="0.25">
      <c r="A1934" t="s">
        <v>738</v>
      </c>
      <c r="B1934">
        <v>734248</v>
      </c>
      <c r="C1934" s="5" t="s">
        <v>716</v>
      </c>
      <c r="D1934" s="5" t="s">
        <v>4390</v>
      </c>
      <c r="E1934" s="5" t="s">
        <v>4388</v>
      </c>
      <c r="F1934" s="2">
        <v>3831</v>
      </c>
      <c r="G1934" s="2">
        <v>338289</v>
      </c>
      <c r="H1934" s="2">
        <v>236882</v>
      </c>
      <c r="I1934" s="2">
        <v>18682</v>
      </c>
      <c r="J1934" s="2">
        <v>218200</v>
      </c>
      <c r="K1934" s="33">
        <v>1.7557286892758938E-2</v>
      </c>
      <c r="L1934" s="2">
        <v>3338</v>
      </c>
      <c r="M1934" s="2">
        <v>325229</v>
      </c>
      <c r="N1934" s="2">
        <v>222857</v>
      </c>
      <c r="O1934" s="33">
        <v>1.4978214729624826E-2</v>
      </c>
      <c r="P1934" s="2">
        <v>3590</v>
      </c>
      <c r="Q1934" s="2">
        <v>318184</v>
      </c>
      <c r="R1934" s="2">
        <v>222251</v>
      </c>
      <c r="S1934" s="35">
        <v>1.615290819838831E-2</v>
      </c>
      <c r="T1934" t="s">
        <v>4388</v>
      </c>
      <c r="U1934" t="s">
        <v>4388</v>
      </c>
      <c r="V1934" s="5" t="s">
        <v>4390</v>
      </c>
      <c r="W1934" s="5">
        <v>0</v>
      </c>
      <c r="X1934" s="4">
        <v>1.4043786943706282E-3</v>
      </c>
      <c r="Y1934" s="6">
        <v>241</v>
      </c>
      <c r="Z1934" s="4">
        <v>1.1746934687634839E-3</v>
      </c>
      <c r="AA1934" s="5">
        <v>930</v>
      </c>
      <c r="AC1934" s="16" t="str">
        <f t="shared" si="180"/>
        <v/>
      </c>
      <c r="AD1934" s="16" t="str">
        <f t="shared" si="181"/>
        <v/>
      </c>
      <c r="AE1934" s="16" t="str">
        <f t="shared" si="182"/>
        <v/>
      </c>
      <c r="AF1934" s="16" t="str">
        <f t="shared" si="183"/>
        <v/>
      </c>
      <c r="AG1934" s="16">
        <f t="shared" si="184"/>
        <v>1.7557286892758938E-2</v>
      </c>
      <c r="AH1934" s="16" t="str">
        <f t="shared" si="185"/>
        <v/>
      </c>
      <c r="AI1934" s="17" t="str">
        <f>IF('Peer Comparison Tool'!$D$11="NR","",IF($C1934='Peer Comparison Tool'!$D$9,COUNT('ALLL &lt;50B Database'!$AI$1:AI1933)+1,""))</f>
        <v/>
      </c>
    </row>
    <row r="1935" spans="1:35" x14ac:dyDescent="0.25">
      <c r="A1935" t="s">
        <v>1347</v>
      </c>
      <c r="B1935">
        <v>398248</v>
      </c>
      <c r="C1935" s="5" t="s">
        <v>1309</v>
      </c>
      <c r="D1935" s="5" t="s">
        <v>4387</v>
      </c>
      <c r="E1935" s="5" t="s">
        <v>4388</v>
      </c>
      <c r="F1935" s="2">
        <v>1631</v>
      </c>
      <c r="G1935" s="2">
        <v>338270</v>
      </c>
      <c r="H1935" s="2">
        <v>186797</v>
      </c>
      <c r="I1935" s="2">
        <v>0</v>
      </c>
      <c r="J1935" s="2">
        <v>186797</v>
      </c>
      <c r="K1935" s="33">
        <v>8.7314036092656731E-3</v>
      </c>
      <c r="L1935" s="2">
        <v>1639</v>
      </c>
      <c r="M1935" s="2">
        <v>316463</v>
      </c>
      <c r="N1935" s="2">
        <v>182282</v>
      </c>
      <c r="O1935" s="33">
        <v>8.9915625240012727E-3</v>
      </c>
      <c r="P1935" s="2">
        <v>1631</v>
      </c>
      <c r="Q1935" s="2">
        <v>301162</v>
      </c>
      <c r="R1935" s="2">
        <v>180868</v>
      </c>
      <c r="S1935" s="35">
        <v>9.0176261140721414E-3</v>
      </c>
      <c r="T1935" t="s">
        <v>4388</v>
      </c>
      <c r="U1935" t="s">
        <v>4388</v>
      </c>
      <c r="V1935" s="5" t="s">
        <v>4387</v>
      </c>
      <c r="W1935" s="5">
        <v>0</v>
      </c>
      <c r="X1935" s="4">
        <v>-2.8622250480646837E-4</v>
      </c>
      <c r="Y1935" s="6">
        <v>0</v>
      </c>
      <c r="Z1935" s="4">
        <v>2.6063590070868684E-5</v>
      </c>
      <c r="AA1935" s="5">
        <v>4151</v>
      </c>
      <c r="AC1935" s="16" t="str">
        <f t="shared" si="180"/>
        <v/>
      </c>
      <c r="AD1935" s="16" t="str">
        <f t="shared" si="181"/>
        <v/>
      </c>
      <c r="AE1935" s="16" t="str">
        <f t="shared" si="182"/>
        <v/>
      </c>
      <c r="AF1935" s="16" t="str">
        <f t="shared" si="183"/>
        <v/>
      </c>
      <c r="AG1935" s="16">
        <f t="shared" si="184"/>
        <v>8.7314036092656731E-3</v>
      </c>
      <c r="AH1935" s="16" t="str">
        <f t="shared" si="185"/>
        <v/>
      </c>
      <c r="AI1935" s="17" t="str">
        <f>IF('Peer Comparison Tool'!$D$11="NR","",IF($C1935='Peer Comparison Tool'!$D$9,COUNT('ALLL &lt;50B Database'!$AI$1:AI1934)+1,""))</f>
        <v/>
      </c>
    </row>
    <row r="1936" spans="1:35" x14ac:dyDescent="0.25">
      <c r="A1936" t="s">
        <v>3537</v>
      </c>
      <c r="B1936">
        <v>282226</v>
      </c>
      <c r="C1936" s="5" t="s">
        <v>3516</v>
      </c>
      <c r="D1936" s="5" t="s">
        <v>4390</v>
      </c>
      <c r="E1936" s="5" t="s">
        <v>4388</v>
      </c>
      <c r="F1936" s="2">
        <v>1527</v>
      </c>
      <c r="G1936" s="2">
        <v>338143</v>
      </c>
      <c r="H1936" s="2">
        <v>96394</v>
      </c>
      <c r="I1936" s="2">
        <v>9867</v>
      </c>
      <c r="J1936" s="2">
        <v>86527</v>
      </c>
      <c r="K1936" s="33">
        <v>1.7647670669270865E-2</v>
      </c>
      <c r="L1936" s="2">
        <v>1548</v>
      </c>
      <c r="M1936" s="2">
        <v>425369</v>
      </c>
      <c r="N1936" s="2">
        <v>88814</v>
      </c>
      <c r="O1936" s="33">
        <v>1.7429684509199E-2</v>
      </c>
      <c r="P1936" s="2">
        <v>1553</v>
      </c>
      <c r="Q1936" s="2">
        <v>341712</v>
      </c>
      <c r="R1936" s="2">
        <v>87831</v>
      </c>
      <c r="S1936" s="35">
        <v>1.7681684143411779E-2</v>
      </c>
      <c r="T1936" t="s">
        <v>4388</v>
      </c>
      <c r="U1936" t="s">
        <v>4388</v>
      </c>
      <c r="V1936" s="5" t="s">
        <v>4390</v>
      </c>
      <c r="W1936" s="5">
        <v>0</v>
      </c>
      <c r="X1936" s="4">
        <v>-3.4013474140913436E-5</v>
      </c>
      <c r="Y1936" s="6">
        <v>-26</v>
      </c>
      <c r="Z1936" s="4">
        <v>2.5199963421277879E-4</v>
      </c>
      <c r="AA1936" s="5">
        <v>914</v>
      </c>
      <c r="AC1936" s="16" t="str">
        <f t="shared" si="180"/>
        <v/>
      </c>
      <c r="AD1936" s="16" t="str">
        <f t="shared" si="181"/>
        <v/>
      </c>
      <c r="AE1936" s="16" t="str">
        <f t="shared" si="182"/>
        <v/>
      </c>
      <c r="AF1936" s="16" t="str">
        <f t="shared" si="183"/>
        <v/>
      </c>
      <c r="AG1936" s="16">
        <f t="shared" si="184"/>
        <v>1.7647670669270865E-2</v>
      </c>
      <c r="AH1936" s="16" t="str">
        <f t="shared" si="185"/>
        <v/>
      </c>
      <c r="AI1936" s="17" t="str">
        <f>IF('Peer Comparison Tool'!$D$11="NR","",IF($C1936='Peer Comparison Tool'!$D$9,COUNT('ALLL &lt;50B Database'!$AI$1:AI1935)+1,""))</f>
        <v/>
      </c>
    </row>
    <row r="1937" spans="1:35" x14ac:dyDescent="0.25">
      <c r="A1937" t="s">
        <v>526</v>
      </c>
      <c r="B1937">
        <v>3481703</v>
      </c>
      <c r="C1937" s="5" t="s">
        <v>462</v>
      </c>
      <c r="D1937" s="5" t="s">
        <v>4390</v>
      </c>
      <c r="E1937" s="5" t="s">
        <v>4388</v>
      </c>
      <c r="F1937" s="2">
        <v>3437</v>
      </c>
      <c r="G1937" s="2">
        <v>337958</v>
      </c>
      <c r="H1937" s="2">
        <v>275340</v>
      </c>
      <c r="I1937" s="2">
        <v>0</v>
      </c>
      <c r="J1937" s="2">
        <v>275340</v>
      </c>
      <c r="K1937" s="33">
        <v>1.2482748601728771E-2</v>
      </c>
      <c r="L1937" s="2">
        <v>2451</v>
      </c>
      <c r="M1937" s="2">
        <v>253805</v>
      </c>
      <c r="N1937" s="2">
        <v>187193</v>
      </c>
      <c r="O1937" s="33">
        <v>1.3093438323014215E-2</v>
      </c>
      <c r="P1937" s="2">
        <v>2531</v>
      </c>
      <c r="Q1937" s="2">
        <v>259871</v>
      </c>
      <c r="R1937" s="2">
        <v>195818</v>
      </c>
      <c r="S1937" s="35">
        <v>1.2925267340081096E-2</v>
      </c>
      <c r="T1937" t="s">
        <v>4388</v>
      </c>
      <c r="U1937" t="s">
        <v>4388</v>
      </c>
      <c r="V1937" s="5" t="s">
        <v>4390</v>
      </c>
      <c r="W1937" s="5">
        <v>0</v>
      </c>
      <c r="X1937" s="4">
        <v>-4.4251873835232484E-4</v>
      </c>
      <c r="Y1937" s="6">
        <v>906</v>
      </c>
      <c r="Z1937" s="4">
        <v>-1.6817098293311905E-4</v>
      </c>
      <c r="AA1937" s="5">
        <v>2716</v>
      </c>
      <c r="AC1937" s="16" t="str">
        <f t="shared" si="180"/>
        <v/>
      </c>
      <c r="AD1937" s="16" t="str">
        <f t="shared" si="181"/>
        <v/>
      </c>
      <c r="AE1937" s="16" t="str">
        <f t="shared" si="182"/>
        <v/>
      </c>
      <c r="AF1937" s="16" t="str">
        <f t="shared" si="183"/>
        <v/>
      </c>
      <c r="AG1937" s="16">
        <f t="shared" si="184"/>
        <v>1.2482748601728771E-2</v>
      </c>
      <c r="AH1937" s="16" t="str">
        <f t="shared" si="185"/>
        <v/>
      </c>
      <c r="AI1937" s="17">
        <f>IF('Peer Comparison Tool'!$D$11="NR","",IF($C1937='Peer Comparison Tool'!$D$9,COUNT('ALLL &lt;50B Database'!$AI$1:AI1936)+1,""))</f>
        <v>61</v>
      </c>
    </row>
    <row r="1938" spans="1:35" x14ac:dyDescent="0.25">
      <c r="A1938" t="s">
        <v>1621</v>
      </c>
      <c r="B1938">
        <v>2819242</v>
      </c>
      <c r="C1938" s="5" t="s">
        <v>1578</v>
      </c>
      <c r="D1938" s="5" t="s">
        <v>4390</v>
      </c>
      <c r="E1938" s="5" t="s">
        <v>4388</v>
      </c>
      <c r="F1938" s="2">
        <v>2806</v>
      </c>
      <c r="G1938" s="2">
        <v>337891</v>
      </c>
      <c r="H1938" s="2">
        <v>238912</v>
      </c>
      <c r="I1938" s="2">
        <v>13141</v>
      </c>
      <c r="J1938" s="2">
        <v>225771</v>
      </c>
      <c r="K1938" s="33">
        <v>1.242852270663637E-2</v>
      </c>
      <c r="L1938" s="2">
        <v>2894</v>
      </c>
      <c r="M1938" s="2">
        <v>313791</v>
      </c>
      <c r="N1938" s="2">
        <v>230703</v>
      </c>
      <c r="O1938" s="33">
        <v>1.2544266871258718E-2</v>
      </c>
      <c r="P1938" s="2">
        <v>2746</v>
      </c>
      <c r="Q1938" s="2">
        <v>317091</v>
      </c>
      <c r="R1938" s="2">
        <v>224500</v>
      </c>
      <c r="S1938" s="35">
        <v>1.223162583518931E-2</v>
      </c>
      <c r="T1938" t="s">
        <v>4388</v>
      </c>
      <c r="U1938" t="s">
        <v>4388</v>
      </c>
      <c r="V1938" s="5" t="s">
        <v>4390</v>
      </c>
      <c r="W1938" s="5">
        <v>0</v>
      </c>
      <c r="X1938" s="4">
        <v>1.9689687144706057E-4</v>
      </c>
      <c r="Y1938" s="6">
        <v>60</v>
      </c>
      <c r="Z1938" s="4">
        <v>-3.1264103606940853E-4</v>
      </c>
      <c r="AA1938" s="5">
        <v>2736</v>
      </c>
      <c r="AC1938" s="16" t="str">
        <f t="shared" si="180"/>
        <v/>
      </c>
      <c r="AD1938" s="16" t="str">
        <f t="shared" si="181"/>
        <v/>
      </c>
      <c r="AE1938" s="16" t="str">
        <f t="shared" si="182"/>
        <v/>
      </c>
      <c r="AF1938" s="16" t="str">
        <f t="shared" si="183"/>
        <v/>
      </c>
      <c r="AG1938" s="16">
        <f t="shared" si="184"/>
        <v>1.242852270663637E-2</v>
      </c>
      <c r="AH1938" s="16" t="str">
        <f t="shared" si="185"/>
        <v/>
      </c>
      <c r="AI1938" s="17" t="str">
        <f>IF('Peer Comparison Tool'!$D$11="NR","",IF($C1938='Peer Comparison Tool'!$D$9,COUNT('ALLL &lt;50B Database'!$AI$1:AI1937)+1,""))</f>
        <v/>
      </c>
    </row>
    <row r="1939" spans="1:35" x14ac:dyDescent="0.25">
      <c r="A1939" t="s">
        <v>606</v>
      </c>
      <c r="B1939">
        <v>6039</v>
      </c>
      <c r="C1939" s="5" t="s">
        <v>561</v>
      </c>
      <c r="D1939" s="5" t="s">
        <v>4387</v>
      </c>
      <c r="E1939" s="5" t="s">
        <v>4388</v>
      </c>
      <c r="F1939" s="2">
        <v>3719</v>
      </c>
      <c r="G1939" s="2">
        <v>337608</v>
      </c>
      <c r="H1939" s="2">
        <v>234138</v>
      </c>
      <c r="I1939" s="2">
        <v>21952</v>
      </c>
      <c r="J1939" s="2">
        <v>212186</v>
      </c>
      <c r="K1939" s="33">
        <v>1.7527075301857806E-2</v>
      </c>
      <c r="L1939" s="2">
        <v>3162</v>
      </c>
      <c r="M1939" s="2">
        <v>288245</v>
      </c>
      <c r="N1939" s="2">
        <v>208745</v>
      </c>
      <c r="O1939" s="33">
        <v>1.5147668207621739E-2</v>
      </c>
      <c r="P1939" s="2">
        <v>3174</v>
      </c>
      <c r="Q1939" s="2">
        <v>289911</v>
      </c>
      <c r="R1939" s="2">
        <v>215676</v>
      </c>
      <c r="S1939" s="35">
        <v>1.4716519223279363E-2</v>
      </c>
      <c r="T1939" t="s">
        <v>4388</v>
      </c>
      <c r="U1939" t="s">
        <v>4388</v>
      </c>
      <c r="V1939" s="5" t="s">
        <v>4387</v>
      </c>
      <c r="W1939" s="5">
        <v>0</v>
      </c>
      <c r="X1939" s="4">
        <v>2.8105560785784429E-3</v>
      </c>
      <c r="Y1939" s="6">
        <v>545</v>
      </c>
      <c r="Z1939" s="4">
        <v>-4.3114898434237596E-4</v>
      </c>
      <c r="AA1939" s="5">
        <v>936</v>
      </c>
      <c r="AC1939" s="16" t="str">
        <f t="shared" si="180"/>
        <v/>
      </c>
      <c r="AD1939" s="16" t="str">
        <f t="shared" si="181"/>
        <v/>
      </c>
      <c r="AE1939" s="16" t="str">
        <f t="shared" si="182"/>
        <v/>
      </c>
      <c r="AF1939" s="16" t="str">
        <f t="shared" si="183"/>
        <v/>
      </c>
      <c r="AG1939" s="16">
        <f t="shared" si="184"/>
        <v>1.7527075301857806E-2</v>
      </c>
      <c r="AH1939" s="16" t="str">
        <f t="shared" si="185"/>
        <v/>
      </c>
      <c r="AI1939" s="17" t="str">
        <f>IF('Peer Comparison Tool'!$D$11="NR","",IF($C1939='Peer Comparison Tool'!$D$9,COUNT('ALLL &lt;50B Database'!$AI$1:AI1938)+1,""))</f>
        <v/>
      </c>
    </row>
    <row r="1940" spans="1:35" x14ac:dyDescent="0.25">
      <c r="A1940" t="s">
        <v>2095</v>
      </c>
      <c r="B1940">
        <v>748254</v>
      </c>
      <c r="C1940" s="5" t="s">
        <v>2041</v>
      </c>
      <c r="D1940" s="5" t="s">
        <v>4390</v>
      </c>
      <c r="E1940" s="5" t="s">
        <v>4388</v>
      </c>
      <c r="F1940" s="2">
        <v>3068</v>
      </c>
      <c r="G1940" s="2">
        <v>337455</v>
      </c>
      <c r="H1940" s="2">
        <v>236760</v>
      </c>
      <c r="I1940" s="2">
        <v>50515</v>
      </c>
      <c r="J1940" s="2">
        <v>186245</v>
      </c>
      <c r="K1940" s="33">
        <v>1.6472925447663024E-2</v>
      </c>
      <c r="L1940" s="2">
        <v>2325</v>
      </c>
      <c r="M1940" s="2">
        <v>281446</v>
      </c>
      <c r="N1940" s="2">
        <v>186228</v>
      </c>
      <c r="O1940" s="33">
        <v>1.2484696178877505E-2</v>
      </c>
      <c r="P1940" s="2">
        <v>2392</v>
      </c>
      <c r="Q1940" s="2">
        <v>280073</v>
      </c>
      <c r="R1940" s="2">
        <v>187696</v>
      </c>
      <c r="S1940" s="35">
        <v>1.274401159321456E-2</v>
      </c>
      <c r="T1940" t="s">
        <v>4388</v>
      </c>
      <c r="U1940" t="s">
        <v>4388</v>
      </c>
      <c r="V1940" s="5" t="s">
        <v>4390</v>
      </c>
      <c r="W1940" s="5">
        <v>0</v>
      </c>
      <c r="X1940" s="4">
        <v>3.7289138544484637E-3</v>
      </c>
      <c r="Y1940" s="6">
        <v>676</v>
      </c>
      <c r="Z1940" s="4">
        <v>2.5931541433705553E-4</v>
      </c>
      <c r="AA1940" s="5">
        <v>1148</v>
      </c>
      <c r="AC1940" s="16" t="str">
        <f t="shared" si="180"/>
        <v/>
      </c>
      <c r="AD1940" s="16" t="str">
        <f t="shared" si="181"/>
        <v/>
      </c>
      <c r="AE1940" s="16" t="str">
        <f t="shared" si="182"/>
        <v/>
      </c>
      <c r="AF1940" s="16" t="str">
        <f t="shared" si="183"/>
        <v/>
      </c>
      <c r="AG1940" s="16">
        <f t="shared" si="184"/>
        <v>1.6472925447663024E-2</v>
      </c>
      <c r="AH1940" s="16" t="str">
        <f t="shared" si="185"/>
        <v/>
      </c>
      <c r="AI1940" s="17" t="str">
        <f>IF('Peer Comparison Tool'!$D$11="NR","",IF($C1940='Peer Comparison Tool'!$D$9,COUNT('ALLL &lt;50B Database'!$AI$1:AI1939)+1,""))</f>
        <v/>
      </c>
    </row>
    <row r="1941" spans="1:35" x14ac:dyDescent="0.25">
      <c r="A1941" t="s">
        <v>1432</v>
      </c>
      <c r="B1941">
        <v>736550</v>
      </c>
      <c r="C1941" s="5" t="s">
        <v>1389</v>
      </c>
      <c r="D1941" s="5" t="s">
        <v>4390</v>
      </c>
      <c r="E1941" s="5" t="s">
        <v>4388</v>
      </c>
      <c r="F1941" s="2">
        <v>3421</v>
      </c>
      <c r="G1941" s="2">
        <v>337452</v>
      </c>
      <c r="H1941" s="2">
        <v>238056</v>
      </c>
      <c r="I1941" s="2">
        <v>11979</v>
      </c>
      <c r="J1941" s="2">
        <v>226077</v>
      </c>
      <c r="K1941" s="33">
        <v>1.5132012544398591E-2</v>
      </c>
      <c r="L1941" s="2">
        <v>2993</v>
      </c>
      <c r="M1941" s="2">
        <v>308913</v>
      </c>
      <c r="N1941" s="2">
        <v>209061</v>
      </c>
      <c r="O1941" s="33">
        <v>1.431639569312306E-2</v>
      </c>
      <c r="P1941" s="2">
        <v>2968</v>
      </c>
      <c r="Q1941" s="2">
        <v>310746</v>
      </c>
      <c r="R1941" s="2">
        <v>212998</v>
      </c>
      <c r="S1941" s="35">
        <v>1.3934403139935585E-2</v>
      </c>
      <c r="T1941" t="s">
        <v>4388</v>
      </c>
      <c r="U1941" t="s">
        <v>4388</v>
      </c>
      <c r="V1941" s="5" t="s">
        <v>4390</v>
      </c>
      <c r="W1941" s="5">
        <v>0</v>
      </c>
      <c r="X1941" s="4">
        <v>1.1976094044630053E-3</v>
      </c>
      <c r="Y1941" s="6">
        <v>453</v>
      </c>
      <c r="Z1941" s="4">
        <v>-3.819925531874744E-4</v>
      </c>
      <c r="AA1941" s="5">
        <v>1569</v>
      </c>
      <c r="AC1941" s="16" t="str">
        <f t="shared" si="180"/>
        <v/>
      </c>
      <c r="AD1941" s="16" t="str">
        <f t="shared" si="181"/>
        <v/>
      </c>
      <c r="AE1941" s="16" t="str">
        <f t="shared" si="182"/>
        <v/>
      </c>
      <c r="AF1941" s="16" t="str">
        <f t="shared" si="183"/>
        <v/>
      </c>
      <c r="AG1941" s="16">
        <f t="shared" si="184"/>
        <v>1.5132012544398591E-2</v>
      </c>
      <c r="AH1941" s="16" t="str">
        <f t="shared" si="185"/>
        <v/>
      </c>
      <c r="AI1941" s="17" t="str">
        <f>IF('Peer Comparison Tool'!$D$11="NR","",IF($C1941='Peer Comparison Tool'!$D$9,COUNT('ALLL &lt;50B Database'!$AI$1:AI1940)+1,""))</f>
        <v/>
      </c>
    </row>
    <row r="1942" spans="1:35" x14ac:dyDescent="0.25">
      <c r="A1942" t="s">
        <v>3647</v>
      </c>
      <c r="B1942">
        <v>511832</v>
      </c>
      <c r="C1942" s="5" t="s">
        <v>3603</v>
      </c>
      <c r="D1942" s="5" t="s">
        <v>4390</v>
      </c>
      <c r="E1942" s="5" t="s">
        <v>4388</v>
      </c>
      <c r="F1942" s="2">
        <v>3876</v>
      </c>
      <c r="G1942" s="2">
        <v>337415</v>
      </c>
      <c r="H1942" s="2">
        <v>243384</v>
      </c>
      <c r="I1942" s="2">
        <v>0</v>
      </c>
      <c r="J1942" s="2">
        <v>243384</v>
      </c>
      <c r="K1942" s="33">
        <v>1.5925451138940932E-2</v>
      </c>
      <c r="L1942" s="2">
        <v>3850</v>
      </c>
      <c r="M1942" s="2">
        <v>315573</v>
      </c>
      <c r="N1942" s="2">
        <v>222353</v>
      </c>
      <c r="O1942" s="33">
        <v>1.7314810234177188E-2</v>
      </c>
      <c r="P1942" s="2">
        <v>3893</v>
      </c>
      <c r="Q1942" s="2">
        <v>319236</v>
      </c>
      <c r="R1942" s="2">
        <v>219641</v>
      </c>
      <c r="S1942" s="35">
        <v>1.7724377506931767E-2</v>
      </c>
      <c r="T1942" t="s">
        <v>4388</v>
      </c>
      <c r="U1942" t="s">
        <v>4388</v>
      </c>
      <c r="V1942" s="5" t="s">
        <v>4390</v>
      </c>
      <c r="W1942" s="5">
        <v>0</v>
      </c>
      <c r="X1942" s="4">
        <v>-1.798926367990835E-3</v>
      </c>
      <c r="Y1942" s="6">
        <v>-17</v>
      </c>
      <c r="Z1942" s="4">
        <v>4.0956727275457891E-4</v>
      </c>
      <c r="AA1942" s="5">
        <v>1296</v>
      </c>
      <c r="AC1942" s="16" t="str">
        <f t="shared" si="180"/>
        <v/>
      </c>
      <c r="AD1942" s="16" t="str">
        <f t="shared" si="181"/>
        <v/>
      </c>
      <c r="AE1942" s="16" t="str">
        <f t="shared" si="182"/>
        <v/>
      </c>
      <c r="AF1942" s="16" t="str">
        <f t="shared" si="183"/>
        <v/>
      </c>
      <c r="AG1942" s="16">
        <f t="shared" si="184"/>
        <v>1.5925451138940932E-2</v>
      </c>
      <c r="AH1942" s="16" t="str">
        <f t="shared" si="185"/>
        <v/>
      </c>
      <c r="AI1942" s="17" t="str">
        <f>IF('Peer Comparison Tool'!$D$11="NR","",IF($C1942='Peer Comparison Tool'!$D$9,COUNT('ALLL &lt;50B Database'!$AI$1:AI1941)+1,""))</f>
        <v/>
      </c>
    </row>
    <row r="1943" spans="1:35" x14ac:dyDescent="0.25">
      <c r="A1943" t="s">
        <v>2090</v>
      </c>
      <c r="B1943">
        <v>825753</v>
      </c>
      <c r="C1943" s="5" t="s">
        <v>2041</v>
      </c>
      <c r="D1943" s="5" t="s">
        <v>4387</v>
      </c>
      <c r="E1943" s="5" t="s">
        <v>4388</v>
      </c>
      <c r="F1943" s="2">
        <v>2826</v>
      </c>
      <c r="G1943" s="2">
        <v>337332</v>
      </c>
      <c r="H1943" s="2">
        <v>226838</v>
      </c>
      <c r="I1943" s="2">
        <v>34624</v>
      </c>
      <c r="J1943" s="2">
        <v>192214</v>
      </c>
      <c r="K1943" s="33">
        <v>1.4702362991249336E-2</v>
      </c>
      <c r="L1943" s="2">
        <v>2668</v>
      </c>
      <c r="M1943" s="2">
        <v>287284</v>
      </c>
      <c r="N1943" s="2">
        <v>194887</v>
      </c>
      <c r="O1943" s="33">
        <v>1.3689984452528902E-2</v>
      </c>
      <c r="P1943" s="2">
        <v>2747</v>
      </c>
      <c r="Q1943" s="2">
        <v>293975</v>
      </c>
      <c r="R1943" s="2">
        <v>196173</v>
      </c>
      <c r="S1943" s="35">
        <v>1.4002946378961427E-2</v>
      </c>
      <c r="T1943" t="s">
        <v>4388</v>
      </c>
      <c r="U1943" t="s">
        <v>4388</v>
      </c>
      <c r="V1943" s="5" t="s">
        <v>4387</v>
      </c>
      <c r="W1943" s="5">
        <v>0</v>
      </c>
      <c r="X1943" s="4">
        <v>6.9941661228790919E-4</v>
      </c>
      <c r="Y1943" s="6">
        <v>79</v>
      </c>
      <c r="Z1943" s="4">
        <v>3.1296192643252493E-4</v>
      </c>
      <c r="AA1943" s="5">
        <v>1700</v>
      </c>
      <c r="AC1943" s="16" t="str">
        <f t="shared" si="180"/>
        <v/>
      </c>
      <c r="AD1943" s="16" t="str">
        <f t="shared" si="181"/>
        <v/>
      </c>
      <c r="AE1943" s="16" t="str">
        <f t="shared" si="182"/>
        <v/>
      </c>
      <c r="AF1943" s="16" t="str">
        <f t="shared" si="183"/>
        <v/>
      </c>
      <c r="AG1943" s="16">
        <f t="shared" si="184"/>
        <v>1.4702362991249336E-2</v>
      </c>
      <c r="AH1943" s="16" t="str">
        <f t="shared" si="185"/>
        <v/>
      </c>
      <c r="AI1943" s="17" t="str">
        <f>IF('Peer Comparison Tool'!$D$11="NR","",IF($C1943='Peer Comparison Tool'!$D$9,COUNT('ALLL &lt;50B Database'!$AI$1:AI1942)+1,""))</f>
        <v/>
      </c>
    </row>
    <row r="1944" spans="1:35" x14ac:dyDescent="0.25">
      <c r="A1944" t="s">
        <v>778</v>
      </c>
      <c r="B1944">
        <v>761543</v>
      </c>
      <c r="C1944" s="5" t="s">
        <v>716</v>
      </c>
      <c r="D1944" s="5" t="s">
        <v>4390</v>
      </c>
      <c r="E1944" s="5" t="s">
        <v>4388</v>
      </c>
      <c r="F1944" s="2">
        <v>3041</v>
      </c>
      <c r="G1944" s="2">
        <v>337276</v>
      </c>
      <c r="H1944" s="2">
        <v>261962</v>
      </c>
      <c r="I1944" s="2">
        <v>26459</v>
      </c>
      <c r="J1944" s="2">
        <v>235503</v>
      </c>
      <c r="K1944" s="33">
        <v>1.2912786673630484E-2</v>
      </c>
      <c r="L1944" s="2">
        <v>2274</v>
      </c>
      <c r="M1944" s="2">
        <v>295343</v>
      </c>
      <c r="N1944" s="2">
        <v>221569</v>
      </c>
      <c r="O1944" s="33">
        <v>1.0263168584052823E-2</v>
      </c>
      <c r="P1944" s="2">
        <v>2344</v>
      </c>
      <c r="Q1944" s="2">
        <v>297522</v>
      </c>
      <c r="R1944" s="2">
        <v>228949</v>
      </c>
      <c r="S1944" s="35">
        <v>1.0238087958453629E-2</v>
      </c>
      <c r="T1944" t="s">
        <v>4388</v>
      </c>
      <c r="U1944" t="s">
        <v>4388</v>
      </c>
      <c r="V1944" s="5" t="s">
        <v>4390</v>
      </c>
      <c r="W1944" s="5">
        <v>0</v>
      </c>
      <c r="X1944" s="4">
        <v>2.6746987151768549E-3</v>
      </c>
      <c r="Y1944" s="6">
        <v>697</v>
      </c>
      <c r="Z1944" s="4">
        <v>-2.5080625599194217E-5</v>
      </c>
      <c r="AA1944" s="5">
        <v>2482</v>
      </c>
      <c r="AC1944" s="16" t="str">
        <f t="shared" si="180"/>
        <v/>
      </c>
      <c r="AD1944" s="16" t="str">
        <f t="shared" si="181"/>
        <v/>
      </c>
      <c r="AE1944" s="16" t="str">
        <f t="shared" si="182"/>
        <v/>
      </c>
      <c r="AF1944" s="16" t="str">
        <f t="shared" si="183"/>
        <v/>
      </c>
      <c r="AG1944" s="16">
        <f t="shared" si="184"/>
        <v>1.2912786673630484E-2</v>
      </c>
      <c r="AH1944" s="16" t="str">
        <f t="shared" si="185"/>
        <v/>
      </c>
      <c r="AI1944" s="17" t="str">
        <f>IF('Peer Comparison Tool'!$D$11="NR","",IF($C1944='Peer Comparison Tool'!$D$9,COUNT('ALLL &lt;50B Database'!$AI$1:AI1943)+1,""))</f>
        <v/>
      </c>
    </row>
    <row r="1945" spans="1:35" x14ac:dyDescent="0.25">
      <c r="A1945" t="s">
        <v>3845</v>
      </c>
      <c r="B1945">
        <v>552974</v>
      </c>
      <c r="C1945" s="5" t="s">
        <v>3704</v>
      </c>
      <c r="D1945" s="5" t="s">
        <v>4387</v>
      </c>
      <c r="E1945" s="5" t="s">
        <v>4388</v>
      </c>
      <c r="F1945" s="2">
        <v>2590</v>
      </c>
      <c r="G1945" s="2">
        <v>336760</v>
      </c>
      <c r="H1945" s="2">
        <v>239357</v>
      </c>
      <c r="I1945" s="2">
        <v>9192</v>
      </c>
      <c r="J1945" s="2">
        <v>230165</v>
      </c>
      <c r="K1945" s="33">
        <v>1.1252796906567029E-2</v>
      </c>
      <c r="L1945" s="2">
        <v>2525</v>
      </c>
      <c r="M1945" s="2">
        <v>302927</v>
      </c>
      <c r="N1945" s="2">
        <v>222246</v>
      </c>
      <c r="O1945" s="33">
        <v>1.1361284342575344E-2</v>
      </c>
      <c r="P1945" s="2">
        <v>2607</v>
      </c>
      <c r="Q1945" s="2">
        <v>322164</v>
      </c>
      <c r="R1945" s="2">
        <v>235202</v>
      </c>
      <c r="S1945" s="35">
        <v>1.1084089421008326E-2</v>
      </c>
      <c r="T1945" t="s">
        <v>4388</v>
      </c>
      <c r="U1945" t="s">
        <v>4388</v>
      </c>
      <c r="V1945" s="5" t="s">
        <v>4387</v>
      </c>
      <c r="W1945" s="5">
        <v>0</v>
      </c>
      <c r="X1945" s="4">
        <v>1.687074855587032E-4</v>
      </c>
      <c r="Y1945" s="6">
        <v>-17</v>
      </c>
      <c r="Z1945" s="4">
        <v>-2.7719492156701858E-4</v>
      </c>
      <c r="AA1945" s="5">
        <v>3269</v>
      </c>
      <c r="AC1945" s="16" t="str">
        <f t="shared" si="180"/>
        <v/>
      </c>
      <c r="AD1945" s="16" t="str">
        <f t="shared" si="181"/>
        <v/>
      </c>
      <c r="AE1945" s="16" t="str">
        <f t="shared" si="182"/>
        <v/>
      </c>
      <c r="AF1945" s="16" t="str">
        <f t="shared" si="183"/>
        <v/>
      </c>
      <c r="AG1945" s="16">
        <f t="shared" si="184"/>
        <v>1.1252796906567029E-2</v>
      </c>
      <c r="AH1945" s="16" t="str">
        <f t="shared" si="185"/>
        <v/>
      </c>
      <c r="AI1945" s="17" t="str">
        <f>IF('Peer Comparison Tool'!$D$11="NR","",IF($C1945='Peer Comparison Tool'!$D$9,COUNT('ALLL &lt;50B Database'!$AI$1:AI1944)+1,""))</f>
        <v/>
      </c>
    </row>
    <row r="1946" spans="1:35" x14ac:dyDescent="0.25">
      <c r="A1946" t="s">
        <v>156</v>
      </c>
      <c r="B1946">
        <v>285928</v>
      </c>
      <c r="C1946" s="5" t="s">
        <v>3516</v>
      </c>
      <c r="D1946" s="5" t="s">
        <v>4390</v>
      </c>
      <c r="E1946" s="5" t="s">
        <v>4388</v>
      </c>
      <c r="F1946" s="2">
        <v>2057</v>
      </c>
      <c r="G1946" s="2">
        <v>336743</v>
      </c>
      <c r="H1946" s="2">
        <v>178107</v>
      </c>
      <c r="I1946" s="2">
        <v>23375</v>
      </c>
      <c r="J1946" s="2">
        <v>154732</v>
      </c>
      <c r="K1946" s="33">
        <v>1.3293953416229352E-2</v>
      </c>
      <c r="L1946" s="2">
        <v>1977</v>
      </c>
      <c r="M1946" s="2">
        <v>296512</v>
      </c>
      <c r="N1946" s="2">
        <v>159446</v>
      </c>
      <c r="O1946" s="33">
        <v>1.2399182168257592E-2</v>
      </c>
      <c r="P1946" s="2">
        <v>2005</v>
      </c>
      <c r="Q1946" s="2">
        <v>305490</v>
      </c>
      <c r="R1946" s="2">
        <v>156272</v>
      </c>
      <c r="S1946" s="35">
        <v>1.2830193508753968E-2</v>
      </c>
      <c r="T1946" t="s">
        <v>4388</v>
      </c>
      <c r="U1946" t="s">
        <v>4388</v>
      </c>
      <c r="V1946" s="5" t="s">
        <v>4390</v>
      </c>
      <c r="W1946" s="5">
        <v>0</v>
      </c>
      <c r="X1946" s="4">
        <v>4.6375990747538412E-4</v>
      </c>
      <c r="Y1946" s="6">
        <v>52</v>
      </c>
      <c r="Z1946" s="4">
        <v>4.3101134049637613E-4</v>
      </c>
      <c r="AA1946" s="5">
        <v>2274</v>
      </c>
      <c r="AC1946" s="16" t="str">
        <f t="shared" si="180"/>
        <v/>
      </c>
      <c r="AD1946" s="16" t="str">
        <f t="shared" si="181"/>
        <v/>
      </c>
      <c r="AE1946" s="16" t="str">
        <f t="shared" si="182"/>
        <v/>
      </c>
      <c r="AF1946" s="16" t="str">
        <f t="shared" si="183"/>
        <v/>
      </c>
      <c r="AG1946" s="16">
        <f t="shared" si="184"/>
        <v>1.3293953416229352E-2</v>
      </c>
      <c r="AH1946" s="16" t="str">
        <f t="shared" si="185"/>
        <v/>
      </c>
      <c r="AI1946" s="17" t="str">
        <f>IF('Peer Comparison Tool'!$D$11="NR","",IF($C1946='Peer Comparison Tool'!$D$9,COUNT('ALLL &lt;50B Database'!$AI$1:AI1945)+1,""))</f>
        <v/>
      </c>
    </row>
    <row r="1947" spans="1:35" x14ac:dyDescent="0.25">
      <c r="A1947" t="s">
        <v>2736</v>
      </c>
      <c r="B1947">
        <v>478195</v>
      </c>
      <c r="C1947" s="5" t="s">
        <v>2711</v>
      </c>
      <c r="D1947" s="5" t="s">
        <v>4390</v>
      </c>
      <c r="E1947" s="5" t="s">
        <v>4388</v>
      </c>
      <c r="F1947" s="2">
        <v>3579</v>
      </c>
      <c r="G1947" s="2">
        <v>336625</v>
      </c>
      <c r="H1947" s="2">
        <v>274269</v>
      </c>
      <c r="I1947" s="2">
        <v>13496</v>
      </c>
      <c r="J1947" s="2">
        <v>260773</v>
      </c>
      <c r="K1947" s="33">
        <v>1.3724580382171466E-2</v>
      </c>
      <c r="L1947" s="2">
        <v>3200</v>
      </c>
      <c r="M1947" s="2">
        <v>310564</v>
      </c>
      <c r="N1947" s="2">
        <v>240176</v>
      </c>
      <c r="O1947" s="33">
        <v>1.3323562720671507E-2</v>
      </c>
      <c r="P1947" s="2">
        <v>3316</v>
      </c>
      <c r="Q1947" s="2">
        <v>319869</v>
      </c>
      <c r="R1947" s="2">
        <v>248668</v>
      </c>
      <c r="S1947" s="35">
        <v>1.3335049141827657E-2</v>
      </c>
      <c r="T1947" t="s">
        <v>4388</v>
      </c>
      <c r="U1947" t="s">
        <v>4388</v>
      </c>
      <c r="V1947" s="5" t="s">
        <v>4390</v>
      </c>
      <c r="W1947" s="5">
        <v>0</v>
      </c>
      <c r="X1947" s="4">
        <v>3.8953124034380934E-4</v>
      </c>
      <c r="Y1947" s="6">
        <v>263</v>
      </c>
      <c r="Z1947" s="4">
        <v>1.1486421156149673E-5</v>
      </c>
      <c r="AA1947" s="5">
        <v>2101</v>
      </c>
      <c r="AC1947" s="16" t="str">
        <f t="shared" si="180"/>
        <v/>
      </c>
      <c r="AD1947" s="16" t="str">
        <f t="shared" si="181"/>
        <v/>
      </c>
      <c r="AE1947" s="16" t="str">
        <f t="shared" si="182"/>
        <v/>
      </c>
      <c r="AF1947" s="16" t="str">
        <f t="shared" si="183"/>
        <v/>
      </c>
      <c r="AG1947" s="16">
        <f t="shared" si="184"/>
        <v>1.3724580382171466E-2</v>
      </c>
      <c r="AH1947" s="16" t="str">
        <f t="shared" si="185"/>
        <v/>
      </c>
      <c r="AI1947" s="17" t="str">
        <f>IF('Peer Comparison Tool'!$D$11="NR","",IF($C1947='Peer Comparison Tool'!$D$9,COUNT('ALLL &lt;50B Database'!$AI$1:AI1946)+1,""))</f>
        <v/>
      </c>
    </row>
    <row r="1948" spans="1:35" x14ac:dyDescent="0.25">
      <c r="A1948" t="s">
        <v>613</v>
      </c>
      <c r="B1948">
        <v>542153</v>
      </c>
      <c r="C1948" s="5" t="s">
        <v>2711</v>
      </c>
      <c r="D1948" s="5" t="s">
        <v>4390</v>
      </c>
      <c r="E1948" s="5" t="s">
        <v>4388</v>
      </c>
      <c r="F1948" s="2">
        <v>3220</v>
      </c>
      <c r="G1948" s="2">
        <v>336521</v>
      </c>
      <c r="H1948" s="2">
        <v>258507</v>
      </c>
      <c r="I1948" s="2">
        <v>15363</v>
      </c>
      <c r="J1948" s="2">
        <v>243144</v>
      </c>
      <c r="K1948" s="33">
        <v>1.3243180995623993E-2</v>
      </c>
      <c r="L1948" s="2">
        <v>2628</v>
      </c>
      <c r="M1948" s="2">
        <v>301023</v>
      </c>
      <c r="N1948" s="2">
        <v>237114</v>
      </c>
      <c r="O1948" s="33">
        <v>1.1083276398694299E-2</v>
      </c>
      <c r="P1948" s="2">
        <v>2655</v>
      </c>
      <c r="Q1948" s="2">
        <v>308780</v>
      </c>
      <c r="R1948" s="2">
        <v>245871</v>
      </c>
      <c r="S1948" s="35">
        <v>1.0798345473846041E-2</v>
      </c>
      <c r="T1948" t="s">
        <v>4388</v>
      </c>
      <c r="U1948" t="s">
        <v>4388</v>
      </c>
      <c r="V1948" s="5" t="s">
        <v>4390</v>
      </c>
      <c r="W1948" s="5">
        <v>0</v>
      </c>
      <c r="X1948" s="4">
        <v>2.4448355217779518E-3</v>
      </c>
      <c r="Y1948" s="6">
        <v>565</v>
      </c>
      <c r="Z1948" s="4">
        <v>-2.8493092484825795E-4</v>
      </c>
      <c r="AA1948" s="5">
        <v>2297</v>
      </c>
      <c r="AC1948" s="16" t="str">
        <f t="shared" si="180"/>
        <v/>
      </c>
      <c r="AD1948" s="16" t="str">
        <f t="shared" si="181"/>
        <v/>
      </c>
      <c r="AE1948" s="16" t="str">
        <f t="shared" si="182"/>
        <v/>
      </c>
      <c r="AF1948" s="16" t="str">
        <f t="shared" si="183"/>
        <v/>
      </c>
      <c r="AG1948" s="16">
        <f t="shared" si="184"/>
        <v>1.3243180995623993E-2</v>
      </c>
      <c r="AH1948" s="16" t="str">
        <f t="shared" si="185"/>
        <v/>
      </c>
      <c r="AI1948" s="17" t="str">
        <f>IF('Peer Comparison Tool'!$D$11="NR","",IF($C1948='Peer Comparison Tool'!$D$9,COUNT('ALLL &lt;50B Database'!$AI$1:AI1947)+1,""))</f>
        <v/>
      </c>
    </row>
    <row r="1949" spans="1:35" x14ac:dyDescent="0.25">
      <c r="A1949" t="s">
        <v>770</v>
      </c>
      <c r="B1949">
        <v>862141</v>
      </c>
      <c r="C1949" s="5" t="s">
        <v>716</v>
      </c>
      <c r="D1949" s="5" t="s">
        <v>4390</v>
      </c>
      <c r="E1949" s="5" t="s">
        <v>4388</v>
      </c>
      <c r="F1949" s="2">
        <v>1927</v>
      </c>
      <c r="G1949" s="2">
        <v>336137</v>
      </c>
      <c r="H1949" s="2">
        <v>210631</v>
      </c>
      <c r="I1949" s="2">
        <v>11189</v>
      </c>
      <c r="J1949" s="2">
        <v>199442</v>
      </c>
      <c r="K1949" s="33">
        <v>9.661956859638391E-3</v>
      </c>
      <c r="L1949" s="2">
        <v>1719</v>
      </c>
      <c r="M1949" s="2">
        <v>312062</v>
      </c>
      <c r="N1949" s="2">
        <v>206587</v>
      </c>
      <c r="O1949" s="33">
        <v>8.3209495273177895E-3</v>
      </c>
      <c r="P1949" s="2">
        <v>1856</v>
      </c>
      <c r="Q1949" s="2">
        <v>320605</v>
      </c>
      <c r="R1949" s="2">
        <v>219035</v>
      </c>
      <c r="S1949" s="35">
        <v>8.4735316273654888E-3</v>
      </c>
      <c r="T1949" t="s">
        <v>4388</v>
      </c>
      <c r="U1949" t="s">
        <v>4388</v>
      </c>
      <c r="V1949" s="5" t="s">
        <v>4390</v>
      </c>
      <c r="W1949" s="5">
        <v>0</v>
      </c>
      <c r="X1949" s="4">
        <v>1.1884252322729022E-3</v>
      </c>
      <c r="Y1949" s="6">
        <v>71</v>
      </c>
      <c r="Z1949" s="4">
        <v>1.5258210004769936E-4</v>
      </c>
      <c r="AA1949" s="5">
        <v>3904</v>
      </c>
      <c r="AC1949" s="16" t="str">
        <f t="shared" si="180"/>
        <v/>
      </c>
      <c r="AD1949" s="16" t="str">
        <f t="shared" si="181"/>
        <v/>
      </c>
      <c r="AE1949" s="16" t="str">
        <f t="shared" si="182"/>
        <v/>
      </c>
      <c r="AF1949" s="16" t="str">
        <f t="shared" si="183"/>
        <v/>
      </c>
      <c r="AG1949" s="16">
        <f t="shared" si="184"/>
        <v>9.661956859638391E-3</v>
      </c>
      <c r="AH1949" s="16" t="str">
        <f t="shared" si="185"/>
        <v/>
      </c>
      <c r="AI1949" s="17" t="str">
        <f>IF('Peer Comparison Tool'!$D$11="NR","",IF($C1949='Peer Comparison Tool'!$D$9,COUNT('ALLL &lt;50B Database'!$AI$1:AI1948)+1,""))</f>
        <v/>
      </c>
    </row>
    <row r="1950" spans="1:35" x14ac:dyDescent="0.25">
      <c r="A1950" t="s">
        <v>3257</v>
      </c>
      <c r="B1950">
        <v>883959</v>
      </c>
      <c r="C1950" s="5" t="s">
        <v>3209</v>
      </c>
      <c r="D1950" s="5" t="s">
        <v>4390</v>
      </c>
      <c r="E1950" s="5" t="s">
        <v>4388</v>
      </c>
      <c r="F1950" s="2">
        <v>903</v>
      </c>
      <c r="G1950" s="2">
        <v>335945</v>
      </c>
      <c r="H1950" s="2">
        <v>249432</v>
      </c>
      <c r="I1950" s="2">
        <v>22924</v>
      </c>
      <c r="J1950" s="2">
        <v>226508</v>
      </c>
      <c r="K1950" s="33">
        <v>3.986614159323291E-3</v>
      </c>
      <c r="L1950" s="2">
        <v>215</v>
      </c>
      <c r="M1950" s="2">
        <v>314418</v>
      </c>
      <c r="N1950" s="2">
        <v>228508</v>
      </c>
      <c r="O1950" s="33">
        <v>9.4088609589160991E-4</v>
      </c>
      <c r="P1950" s="2">
        <v>742</v>
      </c>
      <c r="Q1950" s="2">
        <v>322299</v>
      </c>
      <c r="R1950" s="2">
        <v>233541</v>
      </c>
      <c r="S1950" s="35">
        <v>3.177172316638192E-3</v>
      </c>
      <c r="T1950" t="s">
        <v>4388</v>
      </c>
      <c r="U1950" t="s">
        <v>4388</v>
      </c>
      <c r="V1950" s="5" t="s">
        <v>4390</v>
      </c>
      <c r="W1950" s="5">
        <v>0</v>
      </c>
      <c r="X1950" s="4">
        <v>8.0944184268509894E-4</v>
      </c>
      <c r="Y1950" s="6">
        <v>161</v>
      </c>
      <c r="Z1950" s="4">
        <v>2.2362862207465821E-3</v>
      </c>
      <c r="AA1950" s="5">
        <v>4707</v>
      </c>
      <c r="AC1950" s="16" t="str">
        <f t="shared" si="180"/>
        <v/>
      </c>
      <c r="AD1950" s="16" t="str">
        <f t="shared" si="181"/>
        <v/>
      </c>
      <c r="AE1950" s="16" t="str">
        <f t="shared" si="182"/>
        <v/>
      </c>
      <c r="AF1950" s="16" t="str">
        <f t="shared" si="183"/>
        <v/>
      </c>
      <c r="AG1950" s="16">
        <f t="shared" si="184"/>
        <v>3.986614159323291E-3</v>
      </c>
      <c r="AH1950" s="16" t="str">
        <f t="shared" si="185"/>
        <v/>
      </c>
      <c r="AI1950" s="17" t="str">
        <f>IF('Peer Comparison Tool'!$D$11="NR","",IF($C1950='Peer Comparison Tool'!$D$9,COUNT('ALLL &lt;50B Database'!$AI$1:AI1949)+1,""))</f>
        <v/>
      </c>
    </row>
    <row r="1951" spans="1:35" x14ac:dyDescent="0.25">
      <c r="A1951" t="s">
        <v>842</v>
      </c>
      <c r="B1951">
        <v>828473</v>
      </c>
      <c r="C1951" s="5" t="s">
        <v>3374</v>
      </c>
      <c r="D1951" s="5" t="s">
        <v>4387</v>
      </c>
      <c r="E1951" s="5" t="s">
        <v>4388</v>
      </c>
      <c r="F1951" s="2">
        <v>932</v>
      </c>
      <c r="G1951" s="2">
        <v>335883</v>
      </c>
      <c r="H1951" s="2">
        <v>268452</v>
      </c>
      <c r="I1951" s="2">
        <v>0</v>
      </c>
      <c r="J1951" s="2">
        <v>268452</v>
      </c>
      <c r="K1951" s="33">
        <v>3.4717565896324109E-3</v>
      </c>
      <c r="L1951" s="2">
        <v>725</v>
      </c>
      <c r="M1951" s="2">
        <v>318303</v>
      </c>
      <c r="N1951" s="2">
        <v>253250</v>
      </c>
      <c r="O1951" s="33">
        <v>2.8627838104639683E-3</v>
      </c>
      <c r="P1951" s="2">
        <v>835</v>
      </c>
      <c r="Q1951" s="2">
        <v>317478</v>
      </c>
      <c r="R1951" s="2">
        <v>255630</v>
      </c>
      <c r="S1951" s="35">
        <v>3.2664397762390955E-3</v>
      </c>
      <c r="T1951" t="s">
        <v>4388</v>
      </c>
      <c r="U1951" t="s">
        <v>4388</v>
      </c>
      <c r="V1951" s="5" t="s">
        <v>4387</v>
      </c>
      <c r="W1951" s="5">
        <v>0</v>
      </c>
      <c r="X1951" s="4">
        <v>2.0531681339331547E-4</v>
      </c>
      <c r="Y1951" s="6">
        <v>97</v>
      </c>
      <c r="Z1951" s="4">
        <v>4.0365596577512713E-4</v>
      </c>
      <c r="AA1951" s="5">
        <v>4726</v>
      </c>
      <c r="AC1951" s="16" t="str">
        <f t="shared" si="180"/>
        <v/>
      </c>
      <c r="AD1951" s="16" t="str">
        <f t="shared" si="181"/>
        <v/>
      </c>
      <c r="AE1951" s="16" t="str">
        <f t="shared" si="182"/>
        <v/>
      </c>
      <c r="AF1951" s="16" t="str">
        <f t="shared" si="183"/>
        <v/>
      </c>
      <c r="AG1951" s="16">
        <f t="shared" si="184"/>
        <v>3.4717565896324109E-3</v>
      </c>
      <c r="AH1951" s="16" t="str">
        <f t="shared" si="185"/>
        <v/>
      </c>
      <c r="AI1951" s="17" t="str">
        <f>IF('Peer Comparison Tool'!$D$11="NR","",IF($C1951='Peer Comparison Tool'!$D$9,COUNT('ALLL &lt;50B Database'!$AI$1:AI1950)+1,""))</f>
        <v/>
      </c>
    </row>
    <row r="1952" spans="1:35" x14ac:dyDescent="0.25">
      <c r="A1952" t="s">
        <v>3854</v>
      </c>
      <c r="B1952">
        <v>748964</v>
      </c>
      <c r="C1952" s="5" t="s">
        <v>3704</v>
      </c>
      <c r="D1952" s="5" t="s">
        <v>4390</v>
      </c>
      <c r="E1952" s="5" t="s">
        <v>4388</v>
      </c>
      <c r="F1952" s="2">
        <v>1361</v>
      </c>
      <c r="G1952" s="2">
        <v>335635</v>
      </c>
      <c r="H1952" s="2">
        <v>153664</v>
      </c>
      <c r="I1952" s="2">
        <v>18851</v>
      </c>
      <c r="J1952" s="2">
        <v>134813</v>
      </c>
      <c r="K1952" s="33">
        <v>1.0095465570827739E-2</v>
      </c>
      <c r="L1952" s="2">
        <v>1361</v>
      </c>
      <c r="M1952" s="2">
        <v>287640</v>
      </c>
      <c r="N1952" s="2">
        <v>140911</v>
      </c>
      <c r="O1952" s="33">
        <v>9.6585788192547067E-3</v>
      </c>
      <c r="P1952" s="2">
        <v>1360</v>
      </c>
      <c r="Q1952" s="2">
        <v>296982</v>
      </c>
      <c r="R1952" s="2">
        <v>135012</v>
      </c>
      <c r="S1952" s="35">
        <v>1.0073178680413592E-2</v>
      </c>
      <c r="T1952" t="s">
        <v>4388</v>
      </c>
      <c r="U1952" t="s">
        <v>4388</v>
      </c>
      <c r="V1952" s="5" t="s">
        <v>4390</v>
      </c>
      <c r="W1952" s="5">
        <v>0</v>
      </c>
      <c r="X1952" s="4">
        <v>2.2286890414146762E-5</v>
      </c>
      <c r="Y1952" s="6">
        <v>1</v>
      </c>
      <c r="Z1952" s="4">
        <v>4.1459986115888539E-4</v>
      </c>
      <c r="AA1952" s="5">
        <v>3754</v>
      </c>
      <c r="AC1952" s="16" t="str">
        <f t="shared" si="180"/>
        <v/>
      </c>
      <c r="AD1952" s="16" t="str">
        <f t="shared" si="181"/>
        <v/>
      </c>
      <c r="AE1952" s="16" t="str">
        <f t="shared" si="182"/>
        <v/>
      </c>
      <c r="AF1952" s="16" t="str">
        <f t="shared" si="183"/>
        <v/>
      </c>
      <c r="AG1952" s="16">
        <f t="shared" si="184"/>
        <v>1.0095465570827739E-2</v>
      </c>
      <c r="AH1952" s="16" t="str">
        <f t="shared" si="185"/>
        <v/>
      </c>
      <c r="AI1952" s="17" t="str">
        <f>IF('Peer Comparison Tool'!$D$11="NR","",IF($C1952='Peer Comparison Tool'!$D$9,COUNT('ALLL &lt;50B Database'!$AI$1:AI1951)+1,""))</f>
        <v/>
      </c>
    </row>
    <row r="1953" spans="1:35" x14ac:dyDescent="0.25">
      <c r="A1953" t="s">
        <v>2845</v>
      </c>
      <c r="B1953">
        <v>92706</v>
      </c>
      <c r="C1953" s="5" t="s">
        <v>2833</v>
      </c>
      <c r="D1953" s="5" t="s">
        <v>4390</v>
      </c>
      <c r="E1953" s="5" t="s">
        <v>4388</v>
      </c>
      <c r="F1953" s="2">
        <v>2276</v>
      </c>
      <c r="G1953" s="2">
        <v>335175</v>
      </c>
      <c r="H1953" s="2">
        <v>219165</v>
      </c>
      <c r="I1953" s="2">
        <v>10092</v>
      </c>
      <c r="J1953" s="2">
        <v>209073</v>
      </c>
      <c r="K1953" s="33">
        <v>1.0886149813701434E-2</v>
      </c>
      <c r="L1953" s="2">
        <v>2109</v>
      </c>
      <c r="M1953" s="2">
        <v>307406</v>
      </c>
      <c r="N1953" s="2">
        <v>217803</v>
      </c>
      <c r="O1953" s="33">
        <v>9.6830622167738741E-3</v>
      </c>
      <c r="P1953" s="2">
        <v>2146</v>
      </c>
      <c r="Q1953" s="2">
        <v>309752</v>
      </c>
      <c r="R1953" s="2">
        <v>217250</v>
      </c>
      <c r="S1953" s="35">
        <v>9.8780207134637511E-3</v>
      </c>
      <c r="T1953" t="s">
        <v>4388</v>
      </c>
      <c r="U1953" t="s">
        <v>4388</v>
      </c>
      <c r="V1953" s="5" t="s">
        <v>4390</v>
      </c>
      <c r="W1953" s="5">
        <v>0</v>
      </c>
      <c r="X1953" s="4">
        <v>1.0081291002376827E-3</v>
      </c>
      <c r="Y1953" s="6">
        <v>130</v>
      </c>
      <c r="Z1953" s="4">
        <v>1.9495849668987701E-4</v>
      </c>
      <c r="AA1953" s="5">
        <v>3430</v>
      </c>
      <c r="AC1953" s="16" t="str">
        <f t="shared" si="180"/>
        <v/>
      </c>
      <c r="AD1953" s="16" t="str">
        <f t="shared" si="181"/>
        <v/>
      </c>
      <c r="AE1953" s="16" t="str">
        <f t="shared" si="182"/>
        <v/>
      </c>
      <c r="AF1953" s="16" t="str">
        <f t="shared" si="183"/>
        <v/>
      </c>
      <c r="AG1953" s="16">
        <f t="shared" si="184"/>
        <v>1.0886149813701434E-2</v>
      </c>
      <c r="AH1953" s="16" t="str">
        <f t="shared" si="185"/>
        <v/>
      </c>
      <c r="AI1953" s="17" t="str">
        <f>IF('Peer Comparison Tool'!$D$11="NR","",IF($C1953='Peer Comparison Tool'!$D$9,COUNT('ALLL &lt;50B Database'!$AI$1:AI1952)+1,""))</f>
        <v/>
      </c>
    </row>
    <row r="1954" spans="1:35" x14ac:dyDescent="0.25">
      <c r="A1954" t="s">
        <v>1045</v>
      </c>
      <c r="B1954">
        <v>410748</v>
      </c>
      <c r="C1954" s="5" t="s">
        <v>926</v>
      </c>
      <c r="D1954" s="5" t="s">
        <v>4387</v>
      </c>
      <c r="E1954" s="5" t="s">
        <v>4388</v>
      </c>
      <c r="F1954" s="2">
        <v>4109</v>
      </c>
      <c r="G1954" s="2">
        <v>335036</v>
      </c>
      <c r="H1954" s="2">
        <v>258033</v>
      </c>
      <c r="I1954" s="2">
        <v>14879</v>
      </c>
      <c r="J1954" s="2">
        <v>243154</v>
      </c>
      <c r="K1954" s="33">
        <v>1.689875552119233E-2</v>
      </c>
      <c r="L1954" s="2">
        <v>4158</v>
      </c>
      <c r="M1954" s="2">
        <v>312833</v>
      </c>
      <c r="N1954" s="2">
        <v>246554</v>
      </c>
      <c r="O1954" s="33">
        <v>1.6864459712679577E-2</v>
      </c>
      <c r="P1954" s="2">
        <v>4146</v>
      </c>
      <c r="Q1954" s="2">
        <v>302315</v>
      </c>
      <c r="R1954" s="2">
        <v>250001</v>
      </c>
      <c r="S1954" s="35">
        <v>1.6583933664265343E-2</v>
      </c>
      <c r="T1954" t="s">
        <v>4388</v>
      </c>
      <c r="U1954" t="s">
        <v>4388</v>
      </c>
      <c r="V1954" s="5" t="s">
        <v>4387</v>
      </c>
      <c r="W1954" s="5">
        <v>0</v>
      </c>
      <c r="X1954" s="4">
        <v>3.1482185692698755E-4</v>
      </c>
      <c r="Y1954" s="6">
        <v>-37</v>
      </c>
      <c r="Z1954" s="4">
        <v>-2.8052604841423412E-4</v>
      </c>
      <c r="AA1954" s="5">
        <v>1061</v>
      </c>
      <c r="AC1954" s="16" t="str">
        <f t="shared" si="180"/>
        <v/>
      </c>
      <c r="AD1954" s="16" t="str">
        <f t="shared" si="181"/>
        <v/>
      </c>
      <c r="AE1954" s="16" t="str">
        <f t="shared" si="182"/>
        <v/>
      </c>
      <c r="AF1954" s="16" t="str">
        <f t="shared" si="183"/>
        <v/>
      </c>
      <c r="AG1954" s="16">
        <f t="shared" si="184"/>
        <v>1.689875552119233E-2</v>
      </c>
      <c r="AH1954" s="16" t="str">
        <f t="shared" si="185"/>
        <v/>
      </c>
      <c r="AI1954" s="17" t="str">
        <f>IF('Peer Comparison Tool'!$D$11="NR","",IF($C1954='Peer Comparison Tool'!$D$9,COUNT('ALLL &lt;50B Database'!$AI$1:AI1953)+1,""))</f>
        <v/>
      </c>
    </row>
    <row r="1955" spans="1:35" x14ac:dyDescent="0.25">
      <c r="A1955" t="s">
        <v>1675</v>
      </c>
      <c r="B1955">
        <v>90177</v>
      </c>
      <c r="C1955" s="5" t="s">
        <v>2519</v>
      </c>
      <c r="D1955" s="5" t="s">
        <v>4390</v>
      </c>
      <c r="E1955" s="5" t="s">
        <v>4388</v>
      </c>
      <c r="F1955" s="2">
        <v>998</v>
      </c>
      <c r="G1955" s="2">
        <v>334914</v>
      </c>
      <c r="H1955" s="2">
        <v>254827</v>
      </c>
      <c r="I1955" s="2">
        <v>23</v>
      </c>
      <c r="J1955" s="2">
        <v>254804</v>
      </c>
      <c r="K1955" s="33">
        <v>3.9167360010046934E-3</v>
      </c>
      <c r="L1955" s="2">
        <v>1077</v>
      </c>
      <c r="M1955" s="2">
        <v>310390</v>
      </c>
      <c r="N1955" s="2">
        <v>252998</v>
      </c>
      <c r="O1955" s="33">
        <v>4.2569506478312077E-3</v>
      </c>
      <c r="P1955" s="2">
        <v>970</v>
      </c>
      <c r="Q1955" s="2">
        <v>323915</v>
      </c>
      <c r="R1955" s="2">
        <v>253481</v>
      </c>
      <c r="S1955" s="35">
        <v>3.8267167953416627E-3</v>
      </c>
      <c r="T1955" t="s">
        <v>4388</v>
      </c>
      <c r="U1955" t="s">
        <v>4388</v>
      </c>
      <c r="V1955" s="5" t="s">
        <v>4390</v>
      </c>
      <c r="W1955" s="5">
        <v>0</v>
      </c>
      <c r="X1955" s="4">
        <v>9.0019205663030653E-5</v>
      </c>
      <c r="Y1955" s="6">
        <v>28</v>
      </c>
      <c r="Z1955" s="4">
        <v>-4.3023385248954502E-4</v>
      </c>
      <c r="AA1955" s="5">
        <v>4711</v>
      </c>
      <c r="AC1955" s="16" t="str">
        <f t="shared" si="180"/>
        <v/>
      </c>
      <c r="AD1955" s="16" t="str">
        <f t="shared" si="181"/>
        <v/>
      </c>
      <c r="AE1955" s="16" t="str">
        <f t="shared" si="182"/>
        <v/>
      </c>
      <c r="AF1955" s="16" t="str">
        <f t="shared" si="183"/>
        <v/>
      </c>
      <c r="AG1955" s="16">
        <f t="shared" si="184"/>
        <v>3.9167360010046934E-3</v>
      </c>
      <c r="AH1955" s="16" t="str">
        <f t="shared" si="185"/>
        <v/>
      </c>
      <c r="AI1955" s="17" t="str">
        <f>IF('Peer Comparison Tool'!$D$11="NR","",IF($C1955='Peer Comparison Tool'!$D$9,COUNT('ALLL &lt;50B Database'!$AI$1:AI1954)+1,""))</f>
        <v/>
      </c>
    </row>
    <row r="1956" spans="1:35" x14ac:dyDescent="0.25">
      <c r="A1956" t="s">
        <v>3656</v>
      </c>
      <c r="B1956">
        <v>5205819</v>
      </c>
      <c r="C1956" s="5" t="s">
        <v>3603</v>
      </c>
      <c r="D1956" s="5" t="s">
        <v>4390</v>
      </c>
      <c r="E1956" s="5" t="s">
        <v>4388</v>
      </c>
      <c r="F1956" s="2">
        <v>2628</v>
      </c>
      <c r="G1956" s="2">
        <v>334599</v>
      </c>
      <c r="H1956" s="2">
        <v>222353</v>
      </c>
      <c r="I1956" s="2">
        <v>12537</v>
      </c>
      <c r="J1956" s="2">
        <v>209816</v>
      </c>
      <c r="K1956" s="33">
        <v>1.2525260228009304E-2</v>
      </c>
      <c r="L1956" s="2">
        <v>1628</v>
      </c>
      <c r="M1956" s="2">
        <v>225276</v>
      </c>
      <c r="N1956" s="2">
        <v>162817</v>
      </c>
      <c r="O1956" s="33">
        <v>9.9989558829851923E-3</v>
      </c>
      <c r="P1956" s="2">
        <v>1926</v>
      </c>
      <c r="Q1956" s="2">
        <v>256844</v>
      </c>
      <c r="R1956" s="2">
        <v>190329</v>
      </c>
      <c r="S1956" s="35">
        <v>1.0119319704301499E-2</v>
      </c>
      <c r="T1956" t="s">
        <v>4388</v>
      </c>
      <c r="U1956" t="s">
        <v>4388</v>
      </c>
      <c r="V1956" s="5" t="s">
        <v>4390</v>
      </c>
      <c r="W1956" s="5">
        <v>0</v>
      </c>
      <c r="X1956" s="4">
        <v>2.4059405237078051E-3</v>
      </c>
      <c r="Y1956" s="6">
        <v>702</v>
      </c>
      <c r="Z1956" s="4">
        <v>1.203638213163067E-4</v>
      </c>
      <c r="AA1956" s="5">
        <v>2684</v>
      </c>
      <c r="AC1956" s="16" t="str">
        <f t="shared" si="180"/>
        <v/>
      </c>
      <c r="AD1956" s="16" t="str">
        <f t="shared" si="181"/>
        <v/>
      </c>
      <c r="AE1956" s="16" t="str">
        <f t="shared" si="182"/>
        <v/>
      </c>
      <c r="AF1956" s="16" t="str">
        <f t="shared" si="183"/>
        <v/>
      </c>
      <c r="AG1956" s="16">
        <f t="shared" si="184"/>
        <v>1.2525260228009304E-2</v>
      </c>
      <c r="AH1956" s="16" t="str">
        <f t="shared" si="185"/>
        <v/>
      </c>
      <c r="AI1956" s="17" t="str">
        <f>IF('Peer Comparison Tool'!$D$11="NR","",IF($C1956='Peer Comparison Tool'!$D$9,COUNT('ALLL &lt;50B Database'!$AI$1:AI1955)+1,""))</f>
        <v/>
      </c>
    </row>
    <row r="1957" spans="1:35" x14ac:dyDescent="0.25">
      <c r="A1957" t="s">
        <v>1739</v>
      </c>
      <c r="B1957">
        <v>935559</v>
      </c>
      <c r="C1957" s="5" t="s">
        <v>1695</v>
      </c>
      <c r="D1957" s="5" t="s">
        <v>4390</v>
      </c>
      <c r="E1957" s="5" t="s">
        <v>4388</v>
      </c>
      <c r="F1957" s="2">
        <v>1714</v>
      </c>
      <c r="G1957" s="2">
        <v>334572</v>
      </c>
      <c r="H1957" s="2">
        <v>240938</v>
      </c>
      <c r="I1957" s="2">
        <v>16969</v>
      </c>
      <c r="J1957" s="2">
        <v>223969</v>
      </c>
      <c r="K1957" s="33">
        <v>7.6528448133447039E-3</v>
      </c>
      <c r="L1957" s="2">
        <v>1630</v>
      </c>
      <c r="M1957" s="2">
        <v>305455</v>
      </c>
      <c r="N1957" s="2">
        <v>221507</v>
      </c>
      <c r="O1957" s="33">
        <v>7.35868392421007E-3</v>
      </c>
      <c r="P1957" s="2">
        <v>1667</v>
      </c>
      <c r="Q1957" s="2">
        <v>306298</v>
      </c>
      <c r="R1957" s="2">
        <v>226581</v>
      </c>
      <c r="S1957" s="35">
        <v>7.3571923506384031E-3</v>
      </c>
      <c r="T1957" t="s">
        <v>4388</v>
      </c>
      <c r="U1957" t="s">
        <v>4388</v>
      </c>
      <c r="V1957" s="5" t="s">
        <v>4390</v>
      </c>
      <c r="W1957" s="5">
        <v>0</v>
      </c>
      <c r="X1957" s="4">
        <v>2.9565246270630077E-4</v>
      </c>
      <c r="Y1957" s="6">
        <v>47</v>
      </c>
      <c r="Z1957" s="4">
        <v>-1.4915735716668904E-6</v>
      </c>
      <c r="AA1957" s="5">
        <v>4362</v>
      </c>
      <c r="AC1957" s="16" t="str">
        <f t="shared" si="180"/>
        <v/>
      </c>
      <c r="AD1957" s="16" t="str">
        <f t="shared" si="181"/>
        <v/>
      </c>
      <c r="AE1957" s="16" t="str">
        <f t="shared" si="182"/>
        <v/>
      </c>
      <c r="AF1957" s="16" t="str">
        <f t="shared" si="183"/>
        <v/>
      </c>
      <c r="AG1957" s="16">
        <f t="shared" si="184"/>
        <v>7.6528448133447039E-3</v>
      </c>
      <c r="AH1957" s="16" t="str">
        <f t="shared" si="185"/>
        <v/>
      </c>
      <c r="AI1957" s="17" t="str">
        <f>IF('Peer Comparison Tool'!$D$11="NR","",IF($C1957='Peer Comparison Tool'!$D$9,COUNT('ALLL &lt;50B Database'!$AI$1:AI1956)+1,""))</f>
        <v/>
      </c>
    </row>
    <row r="1958" spans="1:35" x14ac:dyDescent="0.25">
      <c r="A1958" t="s">
        <v>774</v>
      </c>
      <c r="B1958">
        <v>436542</v>
      </c>
      <c r="C1958" s="5" t="s">
        <v>716</v>
      </c>
      <c r="D1958" s="5" t="s">
        <v>4390</v>
      </c>
      <c r="E1958" s="5" t="s">
        <v>4388</v>
      </c>
      <c r="F1958" s="2">
        <v>2703</v>
      </c>
      <c r="G1958" s="2">
        <v>334490</v>
      </c>
      <c r="H1958" s="2">
        <v>243721</v>
      </c>
      <c r="I1958" s="2">
        <v>13469</v>
      </c>
      <c r="J1958" s="2">
        <v>230252</v>
      </c>
      <c r="K1958" s="33">
        <v>1.1739311710647465E-2</v>
      </c>
      <c r="L1958" s="2">
        <v>2453</v>
      </c>
      <c r="M1958" s="2">
        <v>300866</v>
      </c>
      <c r="N1958" s="2">
        <v>223376</v>
      </c>
      <c r="O1958" s="33">
        <v>1.0981484134374329E-2</v>
      </c>
      <c r="P1958" s="2">
        <v>2452</v>
      </c>
      <c r="Q1958" s="2">
        <v>311503</v>
      </c>
      <c r="R1958" s="2">
        <v>230559</v>
      </c>
      <c r="S1958" s="35">
        <v>1.0635021838227959E-2</v>
      </c>
      <c r="T1958" t="s">
        <v>4388</v>
      </c>
      <c r="U1958" t="s">
        <v>4388</v>
      </c>
      <c r="V1958" s="5" t="s">
        <v>4390</v>
      </c>
      <c r="W1958" s="5">
        <v>0</v>
      </c>
      <c r="X1958" s="4">
        <v>1.104289872419506E-3</v>
      </c>
      <c r="Y1958" s="6">
        <v>251</v>
      </c>
      <c r="Z1958" s="4">
        <v>-3.4646229614637009E-4</v>
      </c>
      <c r="AA1958" s="5">
        <v>3050</v>
      </c>
      <c r="AC1958" s="16" t="str">
        <f t="shared" si="180"/>
        <v/>
      </c>
      <c r="AD1958" s="16" t="str">
        <f t="shared" si="181"/>
        <v/>
      </c>
      <c r="AE1958" s="16" t="str">
        <f t="shared" si="182"/>
        <v/>
      </c>
      <c r="AF1958" s="16" t="str">
        <f t="shared" si="183"/>
        <v/>
      </c>
      <c r="AG1958" s="16">
        <f t="shared" si="184"/>
        <v>1.1739311710647465E-2</v>
      </c>
      <c r="AH1958" s="16" t="str">
        <f t="shared" si="185"/>
        <v/>
      </c>
      <c r="AI1958" s="17" t="str">
        <f>IF('Peer Comparison Tool'!$D$11="NR","",IF($C1958='Peer Comparison Tool'!$D$9,COUNT('ALLL &lt;50B Database'!$AI$1:AI1957)+1,""))</f>
        <v/>
      </c>
    </row>
    <row r="1959" spans="1:35" x14ac:dyDescent="0.25">
      <c r="A1959" t="s">
        <v>143</v>
      </c>
      <c r="B1959">
        <v>744256</v>
      </c>
      <c r="C1959" s="5" t="s">
        <v>2711</v>
      </c>
      <c r="D1959" s="5" t="s">
        <v>4390</v>
      </c>
      <c r="E1959" s="5" t="s">
        <v>4388</v>
      </c>
      <c r="F1959" s="2">
        <v>5789</v>
      </c>
      <c r="G1959" s="2">
        <v>334123</v>
      </c>
      <c r="H1959" s="2">
        <v>206827</v>
      </c>
      <c r="I1959" s="2">
        <v>10370</v>
      </c>
      <c r="J1959" s="2">
        <v>196457</v>
      </c>
      <c r="K1959" s="33">
        <v>2.9467008047562571E-2</v>
      </c>
      <c r="L1959" s="2">
        <v>5647</v>
      </c>
      <c r="M1959" s="2">
        <v>301352</v>
      </c>
      <c r="N1959" s="2">
        <v>203245</v>
      </c>
      <c r="O1959" s="33">
        <v>2.7784201333366135E-2</v>
      </c>
      <c r="P1959" s="2">
        <v>5781</v>
      </c>
      <c r="Q1959" s="2">
        <v>300095</v>
      </c>
      <c r="R1959" s="2">
        <v>202090</v>
      </c>
      <c r="S1959" s="35">
        <v>2.8606066603988321E-2</v>
      </c>
      <c r="T1959" t="s">
        <v>4388</v>
      </c>
      <c r="U1959" t="s">
        <v>4388</v>
      </c>
      <c r="V1959" s="5" t="s">
        <v>4390</v>
      </c>
      <c r="W1959" s="5">
        <v>0</v>
      </c>
      <c r="X1959" s="4">
        <v>8.6094144357425073E-4</v>
      </c>
      <c r="Y1959" s="6">
        <v>8</v>
      </c>
      <c r="Z1959" s="4">
        <v>8.2186527062218587E-4</v>
      </c>
      <c r="AA1959" s="5">
        <v>151</v>
      </c>
      <c r="AC1959" s="16" t="str">
        <f t="shared" si="180"/>
        <v/>
      </c>
      <c r="AD1959" s="16" t="str">
        <f t="shared" si="181"/>
        <v/>
      </c>
      <c r="AE1959" s="16" t="str">
        <f t="shared" si="182"/>
        <v/>
      </c>
      <c r="AF1959" s="16" t="str">
        <f t="shared" si="183"/>
        <v/>
      </c>
      <c r="AG1959" s="16">
        <f t="shared" si="184"/>
        <v>2.9467008047562571E-2</v>
      </c>
      <c r="AH1959" s="16" t="str">
        <f t="shared" si="185"/>
        <v/>
      </c>
      <c r="AI1959" s="17" t="str">
        <f>IF('Peer Comparison Tool'!$D$11="NR","",IF($C1959='Peer Comparison Tool'!$D$9,COUNT('ALLL &lt;50B Database'!$AI$1:AI1958)+1,""))</f>
        <v/>
      </c>
    </row>
    <row r="1960" spans="1:35" x14ac:dyDescent="0.25">
      <c r="A1960" t="s">
        <v>2000</v>
      </c>
      <c r="B1960">
        <v>11145</v>
      </c>
      <c r="C1960" s="5" t="s">
        <v>1963</v>
      </c>
      <c r="D1960" s="5" t="s">
        <v>4387</v>
      </c>
      <c r="E1960" s="5" t="s">
        <v>4388</v>
      </c>
      <c r="F1960" s="2">
        <v>2548</v>
      </c>
      <c r="G1960" s="2">
        <v>334049</v>
      </c>
      <c r="H1960" s="2">
        <v>234994</v>
      </c>
      <c r="I1960" s="2">
        <v>19978</v>
      </c>
      <c r="J1960" s="2">
        <v>215016</v>
      </c>
      <c r="K1960" s="33">
        <v>1.1850280909327679E-2</v>
      </c>
      <c r="L1960" s="2">
        <v>2362</v>
      </c>
      <c r="M1960" s="2">
        <v>287983</v>
      </c>
      <c r="N1960" s="2">
        <v>217941</v>
      </c>
      <c r="O1960" s="33">
        <v>1.0837795550171836E-2</v>
      </c>
      <c r="P1960" s="2">
        <v>2452</v>
      </c>
      <c r="Q1960" s="2">
        <v>289188</v>
      </c>
      <c r="R1960" s="2">
        <v>217084</v>
      </c>
      <c r="S1960" s="35">
        <v>1.129516684785613E-2</v>
      </c>
      <c r="T1960" t="s">
        <v>4388</v>
      </c>
      <c r="U1960" t="s">
        <v>4388</v>
      </c>
      <c r="V1960" s="5" t="s">
        <v>4387</v>
      </c>
      <c r="W1960" s="5">
        <v>0</v>
      </c>
      <c r="X1960" s="4">
        <v>5.5511406147154899E-4</v>
      </c>
      <c r="Y1960" s="6">
        <v>96</v>
      </c>
      <c r="Z1960" s="4">
        <v>4.573712976842937E-4</v>
      </c>
      <c r="AA1960" s="5">
        <v>3004</v>
      </c>
      <c r="AC1960" s="16" t="str">
        <f t="shared" si="180"/>
        <v/>
      </c>
      <c r="AD1960" s="16" t="str">
        <f t="shared" si="181"/>
        <v/>
      </c>
      <c r="AE1960" s="16" t="str">
        <f t="shared" si="182"/>
        <v/>
      </c>
      <c r="AF1960" s="16" t="str">
        <f t="shared" si="183"/>
        <v/>
      </c>
      <c r="AG1960" s="16">
        <f t="shared" si="184"/>
        <v>1.1850280909327679E-2</v>
      </c>
      <c r="AH1960" s="16" t="str">
        <f t="shared" si="185"/>
        <v/>
      </c>
      <c r="AI1960" s="17" t="str">
        <f>IF('Peer Comparison Tool'!$D$11="NR","",IF($C1960='Peer Comparison Tool'!$D$9,COUNT('ALLL &lt;50B Database'!$AI$1:AI1959)+1,""))</f>
        <v/>
      </c>
    </row>
    <row r="1961" spans="1:35" x14ac:dyDescent="0.25">
      <c r="A1961" t="s">
        <v>4231</v>
      </c>
      <c r="B1961">
        <v>601443</v>
      </c>
      <c r="C1961" s="5" t="s">
        <v>4163</v>
      </c>
      <c r="D1961" s="5" t="s">
        <v>4390</v>
      </c>
      <c r="E1961" s="5" t="s">
        <v>4388</v>
      </c>
      <c r="F1961" s="2">
        <v>4845</v>
      </c>
      <c r="G1961" s="2">
        <v>333828</v>
      </c>
      <c r="H1961" s="2">
        <v>198555</v>
      </c>
      <c r="I1961" s="2">
        <v>9501</v>
      </c>
      <c r="J1961" s="2">
        <v>189054</v>
      </c>
      <c r="K1961" s="33">
        <v>2.562759846393094E-2</v>
      </c>
      <c r="L1961" s="2">
        <v>4736</v>
      </c>
      <c r="M1961" s="2">
        <v>295312</v>
      </c>
      <c r="N1961" s="2">
        <v>191672</v>
      </c>
      <c r="O1961" s="33">
        <v>2.4708877666012773E-2</v>
      </c>
      <c r="P1961" s="2">
        <v>4632</v>
      </c>
      <c r="Q1961" s="2">
        <v>303020</v>
      </c>
      <c r="R1961" s="2">
        <v>191781</v>
      </c>
      <c r="S1961" s="35">
        <v>2.4152549001204497E-2</v>
      </c>
      <c r="T1961" t="s">
        <v>4388</v>
      </c>
      <c r="U1961" t="s">
        <v>4388</v>
      </c>
      <c r="V1961" s="5" t="s">
        <v>4390</v>
      </c>
      <c r="W1961" s="5">
        <v>0</v>
      </c>
      <c r="X1961" s="4">
        <v>1.4750494627264431E-3</v>
      </c>
      <c r="Y1961" s="6">
        <v>213</v>
      </c>
      <c r="Z1961" s="4">
        <v>-5.5632866480827617E-4</v>
      </c>
      <c r="AA1961" s="5">
        <v>239</v>
      </c>
      <c r="AC1961" s="16" t="str">
        <f t="shared" si="180"/>
        <v/>
      </c>
      <c r="AD1961" s="16" t="str">
        <f t="shared" si="181"/>
        <v/>
      </c>
      <c r="AE1961" s="16" t="str">
        <f t="shared" si="182"/>
        <v/>
      </c>
      <c r="AF1961" s="16" t="str">
        <f t="shared" si="183"/>
        <v/>
      </c>
      <c r="AG1961" s="16">
        <f t="shared" si="184"/>
        <v>2.562759846393094E-2</v>
      </c>
      <c r="AH1961" s="16" t="str">
        <f t="shared" si="185"/>
        <v/>
      </c>
      <c r="AI1961" s="17" t="str">
        <f>IF('Peer Comparison Tool'!$D$11="NR","",IF($C1961='Peer Comparison Tool'!$D$9,COUNT('ALLL &lt;50B Database'!$AI$1:AI1960)+1,""))</f>
        <v/>
      </c>
    </row>
    <row r="1962" spans="1:35" x14ac:dyDescent="0.25">
      <c r="A1962" t="s">
        <v>1836</v>
      </c>
      <c r="B1962">
        <v>3351440</v>
      </c>
      <c r="C1962" s="5" t="s">
        <v>1963</v>
      </c>
      <c r="D1962" s="5" t="s">
        <v>4390</v>
      </c>
      <c r="E1962" s="5" t="s">
        <v>4388</v>
      </c>
      <c r="F1962" s="2">
        <v>969</v>
      </c>
      <c r="G1962" s="2">
        <v>333360</v>
      </c>
      <c r="H1962" s="2">
        <v>266068</v>
      </c>
      <c r="I1962" s="2">
        <v>28898</v>
      </c>
      <c r="J1962" s="2">
        <v>237170</v>
      </c>
      <c r="K1962" s="33">
        <v>4.085676940591137E-3</v>
      </c>
      <c r="L1962" s="2">
        <v>1833</v>
      </c>
      <c r="M1962" s="2">
        <v>276572</v>
      </c>
      <c r="N1962" s="2">
        <v>247688</v>
      </c>
      <c r="O1962" s="33">
        <v>7.4004392622977295E-3</v>
      </c>
      <c r="P1962" s="2">
        <v>0</v>
      </c>
      <c r="Q1962" s="2">
        <v>305463</v>
      </c>
      <c r="R1962" s="2">
        <v>246661</v>
      </c>
      <c r="S1962" s="35">
        <v>0</v>
      </c>
      <c r="T1962" t="s">
        <v>4388</v>
      </c>
      <c r="U1962" t="s">
        <v>4388</v>
      </c>
      <c r="V1962" s="5" t="s">
        <v>4390</v>
      </c>
      <c r="W1962" s="5">
        <v>0</v>
      </c>
      <c r="X1962" s="4">
        <v>4.085676940591137E-3</v>
      </c>
      <c r="Y1962" s="6">
        <v>969</v>
      </c>
      <c r="Z1962" s="4">
        <v>-7.4004392622977295E-3</v>
      </c>
      <c r="AA1962" s="5">
        <v>4704</v>
      </c>
      <c r="AC1962" s="16" t="str">
        <f t="shared" si="180"/>
        <v/>
      </c>
      <c r="AD1962" s="16" t="str">
        <f t="shared" si="181"/>
        <v/>
      </c>
      <c r="AE1962" s="16" t="str">
        <f t="shared" si="182"/>
        <v/>
      </c>
      <c r="AF1962" s="16" t="str">
        <f t="shared" si="183"/>
        <v/>
      </c>
      <c r="AG1962" s="16">
        <f t="shared" si="184"/>
        <v>4.085676940591137E-3</v>
      </c>
      <c r="AH1962" s="16" t="str">
        <f t="shared" si="185"/>
        <v/>
      </c>
      <c r="AI1962" s="17" t="str">
        <f>IF('Peer Comparison Tool'!$D$11="NR","",IF($C1962='Peer Comparison Tool'!$D$9,COUNT('ALLL &lt;50B Database'!$AI$1:AI1961)+1,""))</f>
        <v/>
      </c>
    </row>
    <row r="1963" spans="1:35" x14ac:dyDescent="0.25">
      <c r="A1963" t="s">
        <v>1740</v>
      </c>
      <c r="B1963">
        <v>1003839</v>
      </c>
      <c r="C1963" s="5" t="s">
        <v>1695</v>
      </c>
      <c r="D1963" s="5" t="s">
        <v>4390</v>
      </c>
      <c r="E1963" s="5" t="s">
        <v>4388</v>
      </c>
      <c r="F1963" s="2">
        <v>4299</v>
      </c>
      <c r="G1963" s="2">
        <v>333181</v>
      </c>
      <c r="H1963" s="2">
        <v>236800</v>
      </c>
      <c r="I1963" s="2">
        <v>32754</v>
      </c>
      <c r="J1963" s="2">
        <v>204046</v>
      </c>
      <c r="K1963" s="33">
        <v>2.1068778608745085E-2</v>
      </c>
      <c r="L1963" s="2">
        <v>3912</v>
      </c>
      <c r="M1963" s="2">
        <v>306917</v>
      </c>
      <c r="N1963" s="2">
        <v>210397</v>
      </c>
      <c r="O1963" s="33">
        <v>1.859342100885469E-2</v>
      </c>
      <c r="P1963" s="2">
        <v>4057</v>
      </c>
      <c r="Q1963" s="2">
        <v>303998</v>
      </c>
      <c r="R1963" s="2">
        <v>207950</v>
      </c>
      <c r="S1963" s="35">
        <v>1.9509497475354652E-2</v>
      </c>
      <c r="T1963" t="s">
        <v>4388</v>
      </c>
      <c r="U1963" t="s">
        <v>4388</v>
      </c>
      <c r="V1963" s="5" t="s">
        <v>4390</v>
      </c>
      <c r="W1963" s="5">
        <v>0</v>
      </c>
      <c r="X1963" s="4">
        <v>1.5592811333904333E-3</v>
      </c>
      <c r="Y1963" s="6">
        <v>242</v>
      </c>
      <c r="Z1963" s="4">
        <v>9.1607646649996197E-4</v>
      </c>
      <c r="AA1963" s="5">
        <v>460</v>
      </c>
      <c r="AC1963" s="16" t="str">
        <f t="shared" si="180"/>
        <v/>
      </c>
      <c r="AD1963" s="16" t="str">
        <f t="shared" si="181"/>
        <v/>
      </c>
      <c r="AE1963" s="16" t="str">
        <f t="shared" si="182"/>
        <v/>
      </c>
      <c r="AF1963" s="16" t="str">
        <f t="shared" si="183"/>
        <v/>
      </c>
      <c r="AG1963" s="16">
        <f t="shared" si="184"/>
        <v>2.1068778608745085E-2</v>
      </c>
      <c r="AH1963" s="16" t="str">
        <f t="shared" si="185"/>
        <v/>
      </c>
      <c r="AI1963" s="17" t="str">
        <f>IF('Peer Comparison Tool'!$D$11="NR","",IF($C1963='Peer Comparison Tool'!$D$9,COUNT('ALLL &lt;50B Database'!$AI$1:AI1962)+1,""))</f>
        <v/>
      </c>
    </row>
    <row r="1964" spans="1:35" x14ac:dyDescent="0.25">
      <c r="A1964" t="s">
        <v>2093</v>
      </c>
      <c r="B1964">
        <v>970055</v>
      </c>
      <c r="C1964" s="5" t="s">
        <v>2041</v>
      </c>
      <c r="D1964" s="5" t="s">
        <v>4390</v>
      </c>
      <c r="E1964" s="5" t="s">
        <v>4388</v>
      </c>
      <c r="F1964" s="2">
        <v>1748</v>
      </c>
      <c r="G1964" s="2">
        <v>333083</v>
      </c>
      <c r="H1964" s="2">
        <v>209139</v>
      </c>
      <c r="I1964" s="2">
        <v>41289</v>
      </c>
      <c r="J1964" s="2">
        <v>167850</v>
      </c>
      <c r="K1964" s="33">
        <v>1.0414060172773309E-2</v>
      </c>
      <c r="L1964" s="2">
        <v>1687</v>
      </c>
      <c r="M1964" s="2">
        <v>287848</v>
      </c>
      <c r="N1964" s="2">
        <v>175715</v>
      </c>
      <c r="O1964" s="33">
        <v>9.600773980593575E-3</v>
      </c>
      <c r="P1964" s="2">
        <v>1720</v>
      </c>
      <c r="Q1964" s="2">
        <v>285170</v>
      </c>
      <c r="R1964" s="2">
        <v>174468</v>
      </c>
      <c r="S1964" s="35">
        <v>9.8585413944104368E-3</v>
      </c>
      <c r="T1964" t="s">
        <v>4388</v>
      </c>
      <c r="U1964" t="s">
        <v>4388</v>
      </c>
      <c r="V1964" s="5" t="s">
        <v>4390</v>
      </c>
      <c r="W1964" s="5">
        <v>0</v>
      </c>
      <c r="X1964" s="4">
        <v>5.5551877836287206E-4</v>
      </c>
      <c r="Y1964" s="6">
        <v>28</v>
      </c>
      <c r="Z1964" s="4">
        <v>2.5776741381686175E-4</v>
      </c>
      <c r="AA1964" s="5">
        <v>3633</v>
      </c>
      <c r="AC1964" s="16" t="str">
        <f t="shared" si="180"/>
        <v/>
      </c>
      <c r="AD1964" s="16" t="str">
        <f t="shared" si="181"/>
        <v/>
      </c>
      <c r="AE1964" s="16" t="str">
        <f t="shared" si="182"/>
        <v/>
      </c>
      <c r="AF1964" s="16" t="str">
        <f t="shared" si="183"/>
        <v/>
      </c>
      <c r="AG1964" s="16">
        <f t="shared" si="184"/>
        <v>1.0414060172773309E-2</v>
      </c>
      <c r="AH1964" s="16" t="str">
        <f t="shared" si="185"/>
        <v/>
      </c>
      <c r="AI1964" s="17" t="str">
        <f>IF('Peer Comparison Tool'!$D$11="NR","",IF($C1964='Peer Comparison Tool'!$D$9,COUNT('ALLL &lt;50B Database'!$AI$1:AI1963)+1,""))</f>
        <v/>
      </c>
    </row>
    <row r="1965" spans="1:35" x14ac:dyDescent="0.25">
      <c r="A1965" t="s">
        <v>1883</v>
      </c>
      <c r="B1965">
        <v>117074</v>
      </c>
      <c r="C1965" s="5" t="s">
        <v>1795</v>
      </c>
      <c r="D1965" s="5" t="s">
        <v>4390</v>
      </c>
      <c r="E1965" s="5" t="s">
        <v>4388</v>
      </c>
      <c r="F1965" s="2">
        <v>1662</v>
      </c>
      <c r="G1965" s="2">
        <v>332838</v>
      </c>
      <c r="H1965" s="2">
        <v>188505</v>
      </c>
      <c r="I1965" s="2">
        <v>0</v>
      </c>
      <c r="J1965" s="2">
        <v>188505</v>
      </c>
      <c r="K1965" s="33">
        <v>8.816742261478475E-3</v>
      </c>
      <c r="L1965" s="2">
        <v>1610</v>
      </c>
      <c r="M1965" s="2">
        <v>315626</v>
      </c>
      <c r="N1965" s="2">
        <v>190712</v>
      </c>
      <c r="O1965" s="33">
        <v>8.4420487436553549E-3</v>
      </c>
      <c r="P1965" s="2">
        <v>1647</v>
      </c>
      <c r="Q1965" s="2">
        <v>319221</v>
      </c>
      <c r="R1965" s="2">
        <v>192277</v>
      </c>
      <c r="S1965" s="35">
        <v>8.5657670964285892E-3</v>
      </c>
      <c r="T1965" t="s">
        <v>4388</v>
      </c>
      <c r="U1965" t="s">
        <v>4388</v>
      </c>
      <c r="V1965" s="5" t="s">
        <v>4390</v>
      </c>
      <c r="W1965" s="5">
        <v>0</v>
      </c>
      <c r="X1965" s="4">
        <v>2.5097516504988572E-4</v>
      </c>
      <c r="Y1965" s="6">
        <v>15</v>
      </c>
      <c r="Z1965" s="4">
        <v>1.2371835277323433E-4</v>
      </c>
      <c r="AA1965" s="5">
        <v>4132</v>
      </c>
      <c r="AC1965" s="16" t="str">
        <f t="shared" si="180"/>
        <v/>
      </c>
      <c r="AD1965" s="16" t="str">
        <f t="shared" si="181"/>
        <v/>
      </c>
      <c r="AE1965" s="16" t="str">
        <f t="shared" si="182"/>
        <v/>
      </c>
      <c r="AF1965" s="16" t="str">
        <f t="shared" si="183"/>
        <v/>
      </c>
      <c r="AG1965" s="16">
        <f t="shared" si="184"/>
        <v>8.816742261478475E-3</v>
      </c>
      <c r="AH1965" s="16" t="str">
        <f t="shared" si="185"/>
        <v/>
      </c>
      <c r="AI1965" s="17" t="str">
        <f>IF('Peer Comparison Tool'!$D$11="NR","",IF($C1965='Peer Comparison Tool'!$D$9,COUNT('ALLL &lt;50B Database'!$AI$1:AI1964)+1,""))</f>
        <v/>
      </c>
    </row>
    <row r="1966" spans="1:35" x14ac:dyDescent="0.25">
      <c r="A1966" t="s">
        <v>605</v>
      </c>
      <c r="B1966">
        <v>563233</v>
      </c>
      <c r="C1966" s="5" t="s">
        <v>561</v>
      </c>
      <c r="D1966" s="5" t="s">
        <v>4387</v>
      </c>
      <c r="E1966" s="5" t="s">
        <v>4388</v>
      </c>
      <c r="F1966" s="2">
        <v>1351</v>
      </c>
      <c r="G1966" s="2">
        <v>331906</v>
      </c>
      <c r="H1966" s="2">
        <v>121835</v>
      </c>
      <c r="I1966" s="2">
        <v>23269</v>
      </c>
      <c r="J1966" s="2">
        <v>98566</v>
      </c>
      <c r="K1966" s="33">
        <v>1.3706551955035205E-2</v>
      </c>
      <c r="L1966" s="2">
        <v>1359</v>
      </c>
      <c r="M1966" s="2">
        <v>277726</v>
      </c>
      <c r="N1966" s="2">
        <v>98851</v>
      </c>
      <c r="O1966" s="33">
        <v>1.3747964107596281E-2</v>
      </c>
      <c r="P1966" s="2">
        <v>1353</v>
      </c>
      <c r="Q1966" s="2">
        <v>291757</v>
      </c>
      <c r="R1966" s="2">
        <v>99163</v>
      </c>
      <c r="S1966" s="35">
        <v>1.3644201970493026E-2</v>
      </c>
      <c r="T1966" t="s">
        <v>4388</v>
      </c>
      <c r="U1966" t="s">
        <v>4388</v>
      </c>
      <c r="V1966" s="5" t="s">
        <v>4387</v>
      </c>
      <c r="W1966" s="5">
        <v>0</v>
      </c>
      <c r="X1966" s="4">
        <v>6.2349984542178424E-5</v>
      </c>
      <c r="Y1966" s="6">
        <v>-2</v>
      </c>
      <c r="Z1966" s="4">
        <v>-1.037621371032544E-4</v>
      </c>
      <c r="AA1966" s="5">
        <v>2108</v>
      </c>
      <c r="AC1966" s="16" t="str">
        <f t="shared" si="180"/>
        <v/>
      </c>
      <c r="AD1966" s="16" t="str">
        <f t="shared" si="181"/>
        <v/>
      </c>
      <c r="AE1966" s="16" t="str">
        <f t="shared" si="182"/>
        <v/>
      </c>
      <c r="AF1966" s="16" t="str">
        <f t="shared" si="183"/>
        <v/>
      </c>
      <c r="AG1966" s="16">
        <f t="shared" si="184"/>
        <v>1.3706551955035205E-2</v>
      </c>
      <c r="AH1966" s="16" t="str">
        <f t="shared" si="185"/>
        <v/>
      </c>
      <c r="AI1966" s="17" t="str">
        <f>IF('Peer Comparison Tool'!$D$11="NR","",IF($C1966='Peer Comparison Tool'!$D$9,COUNT('ALLL &lt;50B Database'!$AI$1:AI1965)+1,""))</f>
        <v/>
      </c>
    </row>
    <row r="1967" spans="1:35" x14ac:dyDescent="0.25">
      <c r="A1967" t="s">
        <v>2739</v>
      </c>
      <c r="B1967">
        <v>582953</v>
      </c>
      <c r="C1967" s="5" t="s">
        <v>2711</v>
      </c>
      <c r="D1967" s="5" t="s">
        <v>4390</v>
      </c>
      <c r="E1967" s="5" t="s">
        <v>4388</v>
      </c>
      <c r="F1967" s="2">
        <v>2577</v>
      </c>
      <c r="G1967" s="2">
        <v>331852</v>
      </c>
      <c r="H1967" s="2">
        <v>214669</v>
      </c>
      <c r="I1967" s="2">
        <v>12881</v>
      </c>
      <c r="J1967" s="2">
        <v>201788</v>
      </c>
      <c r="K1967" s="33">
        <v>1.277082879061193E-2</v>
      </c>
      <c r="L1967" s="2">
        <v>2467</v>
      </c>
      <c r="M1967" s="2">
        <v>288563</v>
      </c>
      <c r="N1967" s="2">
        <v>191877</v>
      </c>
      <c r="O1967" s="33">
        <v>1.2857194973863464E-2</v>
      </c>
      <c r="P1967" s="2">
        <v>2485</v>
      </c>
      <c r="Q1967" s="2">
        <v>301402</v>
      </c>
      <c r="R1967" s="2">
        <v>196172</v>
      </c>
      <c r="S1967" s="35">
        <v>1.2667455090430846E-2</v>
      </c>
      <c r="T1967" t="s">
        <v>4388</v>
      </c>
      <c r="U1967" t="s">
        <v>4388</v>
      </c>
      <c r="V1967" s="5" t="s">
        <v>4390</v>
      </c>
      <c r="W1967" s="5">
        <v>0</v>
      </c>
      <c r="X1967" s="4">
        <v>1.0337370018108361E-4</v>
      </c>
      <c r="Y1967" s="6">
        <v>92</v>
      </c>
      <c r="Z1967" s="4">
        <v>-1.8973988343261826E-4</v>
      </c>
      <c r="AA1967" s="5">
        <v>2561</v>
      </c>
      <c r="AC1967" s="16" t="str">
        <f t="shared" si="180"/>
        <v/>
      </c>
      <c r="AD1967" s="16" t="str">
        <f t="shared" si="181"/>
        <v/>
      </c>
      <c r="AE1967" s="16" t="str">
        <f t="shared" si="182"/>
        <v/>
      </c>
      <c r="AF1967" s="16" t="str">
        <f t="shared" si="183"/>
        <v/>
      </c>
      <c r="AG1967" s="16">
        <f t="shared" si="184"/>
        <v>1.277082879061193E-2</v>
      </c>
      <c r="AH1967" s="16" t="str">
        <f t="shared" si="185"/>
        <v/>
      </c>
      <c r="AI1967" s="17" t="str">
        <f>IF('Peer Comparison Tool'!$D$11="NR","",IF($C1967='Peer Comparison Tool'!$D$9,COUNT('ALLL &lt;50B Database'!$AI$1:AI1966)+1,""))</f>
        <v/>
      </c>
    </row>
    <row r="1968" spans="1:35" x14ac:dyDescent="0.25">
      <c r="A1968" t="s">
        <v>365</v>
      </c>
      <c r="B1968">
        <v>479370</v>
      </c>
      <c r="C1968" s="5" t="s">
        <v>343</v>
      </c>
      <c r="D1968" s="5" t="s">
        <v>4390</v>
      </c>
      <c r="E1968" s="5" t="s">
        <v>4388</v>
      </c>
      <c r="F1968" s="2">
        <v>2736</v>
      </c>
      <c r="G1968" s="2">
        <v>331793</v>
      </c>
      <c r="H1968" s="2">
        <v>262223</v>
      </c>
      <c r="I1968" s="2">
        <v>14856</v>
      </c>
      <c r="J1968" s="2">
        <v>247367</v>
      </c>
      <c r="K1968" s="33">
        <v>1.1060489070894663E-2</v>
      </c>
      <c r="L1968" s="2">
        <v>1684</v>
      </c>
      <c r="M1968" s="2">
        <v>292656</v>
      </c>
      <c r="N1968" s="2">
        <v>238905</v>
      </c>
      <c r="O1968" s="33">
        <v>7.0488269395784934E-3</v>
      </c>
      <c r="P1968" s="2">
        <v>2085</v>
      </c>
      <c r="Q1968" s="2">
        <v>302531</v>
      </c>
      <c r="R1968" s="2">
        <v>248639</v>
      </c>
      <c r="S1968" s="35">
        <v>8.3856514866935596E-3</v>
      </c>
      <c r="T1968" t="s">
        <v>4388</v>
      </c>
      <c r="U1968" t="s">
        <v>4388</v>
      </c>
      <c r="V1968" s="5" t="s">
        <v>4390</v>
      </c>
      <c r="W1968" s="5">
        <v>0</v>
      </c>
      <c r="X1968" s="4">
        <v>2.6748375842011035E-3</v>
      </c>
      <c r="Y1968" s="6">
        <v>651</v>
      </c>
      <c r="Z1968" s="4">
        <v>1.3368245471150663E-3</v>
      </c>
      <c r="AA1968" s="5">
        <v>3349</v>
      </c>
      <c r="AC1968" s="16" t="str">
        <f t="shared" si="180"/>
        <v/>
      </c>
      <c r="AD1968" s="16" t="str">
        <f t="shared" si="181"/>
        <v/>
      </c>
      <c r="AE1968" s="16" t="str">
        <f t="shared" si="182"/>
        <v/>
      </c>
      <c r="AF1968" s="16" t="str">
        <f t="shared" si="183"/>
        <v/>
      </c>
      <c r="AG1968" s="16">
        <f t="shared" si="184"/>
        <v>1.1060489070894663E-2</v>
      </c>
      <c r="AH1968" s="16" t="str">
        <f t="shared" si="185"/>
        <v/>
      </c>
      <c r="AI1968" s="17" t="str">
        <f>IF('Peer Comparison Tool'!$D$11="NR","",IF($C1968='Peer Comparison Tool'!$D$9,COUNT('ALLL &lt;50B Database'!$AI$1:AI1967)+1,""))</f>
        <v/>
      </c>
    </row>
    <row r="1969" spans="1:35" x14ac:dyDescent="0.25">
      <c r="A1969" t="s">
        <v>3649</v>
      </c>
      <c r="B1969">
        <v>541857</v>
      </c>
      <c r="C1969" s="5" t="s">
        <v>3603</v>
      </c>
      <c r="D1969" s="5" t="s">
        <v>4390</v>
      </c>
      <c r="E1969" s="5" t="s">
        <v>4388</v>
      </c>
      <c r="F1969" s="2">
        <v>2246</v>
      </c>
      <c r="G1969" s="2">
        <v>331779</v>
      </c>
      <c r="H1969" s="2">
        <v>233848</v>
      </c>
      <c r="I1969" s="2">
        <v>10483</v>
      </c>
      <c r="J1969" s="2">
        <v>223365</v>
      </c>
      <c r="K1969" s="33">
        <v>1.0055290667741142E-2</v>
      </c>
      <c r="L1969" s="2">
        <v>2203</v>
      </c>
      <c r="M1969" s="2">
        <v>306727</v>
      </c>
      <c r="N1969" s="2">
        <v>220235</v>
      </c>
      <c r="O1969" s="33">
        <v>1.0002951392830386E-2</v>
      </c>
      <c r="P1969" s="2">
        <v>2198</v>
      </c>
      <c r="Q1969" s="2">
        <v>309392</v>
      </c>
      <c r="R1969" s="2">
        <v>219025</v>
      </c>
      <c r="S1969" s="35">
        <v>1.0035384088574364E-2</v>
      </c>
      <c r="T1969" t="s">
        <v>4388</v>
      </c>
      <c r="U1969" t="s">
        <v>4388</v>
      </c>
      <c r="V1969" s="5" t="s">
        <v>4390</v>
      </c>
      <c r="W1969" s="5">
        <v>0</v>
      </c>
      <c r="X1969" s="4">
        <v>1.9906579166777127E-5</v>
      </c>
      <c r="Y1969" s="6">
        <v>48</v>
      </c>
      <c r="Z1969" s="4">
        <v>3.2432695743978696E-5</v>
      </c>
      <c r="AA1969" s="5">
        <v>3763</v>
      </c>
      <c r="AC1969" s="16" t="str">
        <f t="shared" si="180"/>
        <v/>
      </c>
      <c r="AD1969" s="16" t="str">
        <f t="shared" si="181"/>
        <v/>
      </c>
      <c r="AE1969" s="16" t="str">
        <f t="shared" si="182"/>
        <v/>
      </c>
      <c r="AF1969" s="16" t="str">
        <f t="shared" si="183"/>
        <v/>
      </c>
      <c r="AG1969" s="16">
        <f t="shared" si="184"/>
        <v>1.0055290667741142E-2</v>
      </c>
      <c r="AH1969" s="16" t="str">
        <f t="shared" si="185"/>
        <v/>
      </c>
      <c r="AI1969" s="17" t="str">
        <f>IF('Peer Comparison Tool'!$D$11="NR","",IF($C1969='Peer Comparison Tool'!$D$9,COUNT('ALLL &lt;50B Database'!$AI$1:AI1968)+1,""))</f>
        <v/>
      </c>
    </row>
    <row r="1970" spans="1:35" x14ac:dyDescent="0.25">
      <c r="A1970" t="s">
        <v>776</v>
      </c>
      <c r="B1970">
        <v>102342</v>
      </c>
      <c r="C1970" s="5" t="s">
        <v>716</v>
      </c>
      <c r="D1970" s="5" t="s">
        <v>4390</v>
      </c>
      <c r="E1970" s="5" t="s">
        <v>4388</v>
      </c>
      <c r="F1970" s="2">
        <v>2709</v>
      </c>
      <c r="G1970" s="2">
        <v>331760</v>
      </c>
      <c r="H1970" s="2">
        <v>245914</v>
      </c>
      <c r="I1970" s="2">
        <v>17194</v>
      </c>
      <c r="J1970" s="2">
        <v>228720</v>
      </c>
      <c r="K1970" s="33">
        <v>1.184417628541448E-2</v>
      </c>
      <c r="L1970" s="2">
        <v>2372</v>
      </c>
      <c r="M1970" s="2">
        <v>304873</v>
      </c>
      <c r="N1970" s="2">
        <v>206960</v>
      </c>
      <c r="O1970" s="33">
        <v>1.1461151913413219E-2</v>
      </c>
      <c r="P1970" s="2">
        <v>2432</v>
      </c>
      <c r="Q1970" s="2">
        <v>305556</v>
      </c>
      <c r="R1970" s="2">
        <v>224757</v>
      </c>
      <c r="S1970" s="35">
        <v>1.0820575110007696E-2</v>
      </c>
      <c r="T1970" t="s">
        <v>4388</v>
      </c>
      <c r="U1970" t="s">
        <v>4388</v>
      </c>
      <c r="V1970" s="5" t="s">
        <v>4390</v>
      </c>
      <c r="W1970" s="5">
        <v>0</v>
      </c>
      <c r="X1970" s="4">
        <v>1.0236011754067836E-3</v>
      </c>
      <c r="Y1970" s="6">
        <v>277</v>
      </c>
      <c r="Z1970" s="4">
        <v>-6.40576803405523E-4</v>
      </c>
      <c r="AA1970" s="5">
        <v>3006</v>
      </c>
      <c r="AC1970" s="16" t="str">
        <f t="shared" si="180"/>
        <v/>
      </c>
      <c r="AD1970" s="16" t="str">
        <f t="shared" si="181"/>
        <v/>
      </c>
      <c r="AE1970" s="16" t="str">
        <f t="shared" si="182"/>
        <v/>
      </c>
      <c r="AF1970" s="16" t="str">
        <f t="shared" si="183"/>
        <v/>
      </c>
      <c r="AG1970" s="16">
        <f t="shared" si="184"/>
        <v>1.184417628541448E-2</v>
      </c>
      <c r="AH1970" s="16" t="str">
        <f t="shared" si="185"/>
        <v/>
      </c>
      <c r="AI1970" s="17" t="str">
        <f>IF('Peer Comparison Tool'!$D$11="NR","",IF($C1970='Peer Comparison Tool'!$D$9,COUNT('ALLL &lt;50B Database'!$AI$1:AI1969)+1,""))</f>
        <v/>
      </c>
    </row>
    <row r="1971" spans="1:35" x14ac:dyDescent="0.25">
      <c r="A1971" t="s">
        <v>2303</v>
      </c>
      <c r="B1971">
        <v>101738</v>
      </c>
      <c r="C1971" s="5" t="s">
        <v>2519</v>
      </c>
      <c r="D1971" s="5" t="s">
        <v>4390</v>
      </c>
      <c r="E1971" s="5" t="s">
        <v>4388</v>
      </c>
      <c r="F1971" s="2">
        <v>1207</v>
      </c>
      <c r="G1971" s="2">
        <v>331733</v>
      </c>
      <c r="H1971" s="2">
        <v>127956</v>
      </c>
      <c r="I1971" s="2">
        <v>12971</v>
      </c>
      <c r="J1971" s="2">
        <v>114985</v>
      </c>
      <c r="K1971" s="33">
        <v>1.0497021350610949E-2</v>
      </c>
      <c r="L1971" s="2">
        <v>1314</v>
      </c>
      <c r="M1971" s="2">
        <v>294044</v>
      </c>
      <c r="N1971" s="2">
        <v>121092</v>
      </c>
      <c r="O1971" s="33">
        <v>1.0851253592309979E-2</v>
      </c>
      <c r="P1971" s="2">
        <v>1265</v>
      </c>
      <c r="Q1971" s="2">
        <v>300376</v>
      </c>
      <c r="R1971" s="2">
        <v>119555</v>
      </c>
      <c r="S1971" s="35">
        <v>1.0580904186357744E-2</v>
      </c>
      <c r="T1971" t="s">
        <v>4388</v>
      </c>
      <c r="U1971" t="s">
        <v>4388</v>
      </c>
      <c r="V1971" s="5" t="s">
        <v>4390</v>
      </c>
      <c r="W1971" s="5">
        <v>0</v>
      </c>
      <c r="X1971" s="4">
        <v>-8.3882835746795087E-5</v>
      </c>
      <c r="Y1971" s="6">
        <v>-58</v>
      </c>
      <c r="Z1971" s="4">
        <v>-2.7034940595223496E-4</v>
      </c>
      <c r="AA1971" s="5">
        <v>3601</v>
      </c>
      <c r="AC1971" s="16" t="str">
        <f t="shared" si="180"/>
        <v/>
      </c>
      <c r="AD1971" s="16" t="str">
        <f t="shared" si="181"/>
        <v/>
      </c>
      <c r="AE1971" s="16" t="str">
        <f t="shared" si="182"/>
        <v/>
      </c>
      <c r="AF1971" s="16" t="str">
        <f t="shared" si="183"/>
        <v/>
      </c>
      <c r="AG1971" s="16">
        <f t="shared" si="184"/>
        <v>1.0497021350610949E-2</v>
      </c>
      <c r="AH1971" s="16" t="str">
        <f t="shared" si="185"/>
        <v/>
      </c>
      <c r="AI1971" s="17" t="str">
        <f>IF('Peer Comparison Tool'!$D$11="NR","",IF($C1971='Peer Comparison Tool'!$D$9,COUNT('ALLL &lt;50B Database'!$AI$1:AI1970)+1,""))</f>
        <v/>
      </c>
    </row>
    <row r="1972" spans="1:35" x14ac:dyDescent="0.25">
      <c r="A1972" t="s">
        <v>3864</v>
      </c>
      <c r="B1972">
        <v>3690121</v>
      </c>
      <c r="C1972" s="5" t="s">
        <v>3704</v>
      </c>
      <c r="D1972" s="5" t="s">
        <v>4390</v>
      </c>
      <c r="E1972" s="5" t="s">
        <v>4388</v>
      </c>
      <c r="F1972" s="2">
        <v>2426</v>
      </c>
      <c r="G1972" s="2">
        <v>331556</v>
      </c>
      <c r="H1972" s="2">
        <v>259151</v>
      </c>
      <c r="I1972" s="2">
        <v>43633</v>
      </c>
      <c r="J1972" s="2">
        <v>215518</v>
      </c>
      <c r="K1972" s="33">
        <v>1.1256600376766674E-2</v>
      </c>
      <c r="L1972" s="2">
        <v>2026</v>
      </c>
      <c r="M1972" s="2">
        <v>284487</v>
      </c>
      <c r="N1972" s="2">
        <v>214810</v>
      </c>
      <c r="O1972" s="33">
        <v>9.4315907080675943E-3</v>
      </c>
      <c r="P1972" s="2">
        <v>2226</v>
      </c>
      <c r="Q1972" s="2">
        <v>272674</v>
      </c>
      <c r="R1972" s="2">
        <v>212965</v>
      </c>
      <c r="S1972" s="35">
        <v>1.0452421759444041E-2</v>
      </c>
      <c r="T1972" t="s">
        <v>4388</v>
      </c>
      <c r="U1972" t="s">
        <v>4388</v>
      </c>
      <c r="V1972" s="5" t="s">
        <v>4390</v>
      </c>
      <c r="W1972" s="5">
        <v>0</v>
      </c>
      <c r="X1972" s="4">
        <v>8.0417861732263313E-4</v>
      </c>
      <c r="Y1972" s="6">
        <v>200</v>
      </c>
      <c r="Z1972" s="4">
        <v>1.0208310513764463E-3</v>
      </c>
      <c r="AA1972" s="5">
        <v>3266</v>
      </c>
      <c r="AC1972" s="16" t="str">
        <f t="shared" si="180"/>
        <v/>
      </c>
      <c r="AD1972" s="16" t="str">
        <f t="shared" si="181"/>
        <v/>
      </c>
      <c r="AE1972" s="16" t="str">
        <f t="shared" si="182"/>
        <v/>
      </c>
      <c r="AF1972" s="16" t="str">
        <f t="shared" si="183"/>
        <v/>
      </c>
      <c r="AG1972" s="16">
        <f t="shared" si="184"/>
        <v>1.1256600376766674E-2</v>
      </c>
      <c r="AH1972" s="16" t="str">
        <f t="shared" si="185"/>
        <v/>
      </c>
      <c r="AI1972" s="17" t="str">
        <f>IF('Peer Comparison Tool'!$D$11="NR","",IF($C1972='Peer Comparison Tool'!$D$9,COUNT('ALLL &lt;50B Database'!$AI$1:AI1971)+1,""))</f>
        <v/>
      </c>
    </row>
    <row r="1973" spans="1:35" x14ac:dyDescent="0.25">
      <c r="A1973" t="s">
        <v>3114</v>
      </c>
      <c r="B1973">
        <v>809276</v>
      </c>
      <c r="C1973" s="5" t="s">
        <v>3064</v>
      </c>
      <c r="D1973" s="5" t="s">
        <v>4390</v>
      </c>
      <c r="E1973" s="5" t="s">
        <v>4388</v>
      </c>
      <c r="F1973" s="2">
        <v>4725</v>
      </c>
      <c r="G1973" s="2">
        <v>331406</v>
      </c>
      <c r="H1973" s="2">
        <v>245723</v>
      </c>
      <c r="I1973" s="2">
        <v>41204</v>
      </c>
      <c r="J1973" s="2">
        <v>204519</v>
      </c>
      <c r="K1973" s="33">
        <v>2.3102987986446246E-2</v>
      </c>
      <c r="L1973" s="2">
        <v>4271</v>
      </c>
      <c r="M1973" s="2">
        <v>293454</v>
      </c>
      <c r="N1973" s="2">
        <v>196498</v>
      </c>
      <c r="O1973" s="33">
        <v>2.173559018412401E-2</v>
      </c>
      <c r="P1973" s="2">
        <v>4338</v>
      </c>
      <c r="Q1973" s="2">
        <v>292441</v>
      </c>
      <c r="R1973" s="2">
        <v>195108</v>
      </c>
      <c r="S1973" s="35">
        <v>2.2233839719539947E-2</v>
      </c>
      <c r="T1973" t="s">
        <v>4388</v>
      </c>
      <c r="U1973" t="s">
        <v>4388</v>
      </c>
      <c r="V1973" s="5" t="s">
        <v>4390</v>
      </c>
      <c r="W1973" s="5">
        <v>0</v>
      </c>
      <c r="X1973" s="4">
        <v>8.6914826690629929E-4</v>
      </c>
      <c r="Y1973" s="6">
        <v>387</v>
      </c>
      <c r="Z1973" s="4">
        <v>4.982495354159365E-4</v>
      </c>
      <c r="AA1973" s="5">
        <v>329</v>
      </c>
      <c r="AC1973" s="16" t="str">
        <f t="shared" si="180"/>
        <v/>
      </c>
      <c r="AD1973" s="16" t="str">
        <f t="shared" si="181"/>
        <v/>
      </c>
      <c r="AE1973" s="16" t="str">
        <f t="shared" si="182"/>
        <v/>
      </c>
      <c r="AF1973" s="16" t="str">
        <f t="shared" si="183"/>
        <v/>
      </c>
      <c r="AG1973" s="16">
        <f t="shared" si="184"/>
        <v>2.3102987986446246E-2</v>
      </c>
      <c r="AH1973" s="16" t="str">
        <f t="shared" si="185"/>
        <v/>
      </c>
      <c r="AI1973" s="17" t="str">
        <f>IF('Peer Comparison Tool'!$D$11="NR","",IF($C1973='Peer Comparison Tool'!$D$9,COUNT('ALLL &lt;50B Database'!$AI$1:AI1972)+1,""))</f>
        <v/>
      </c>
    </row>
    <row r="1974" spans="1:35" x14ac:dyDescent="0.25">
      <c r="A1974" t="s">
        <v>1346</v>
      </c>
      <c r="B1974">
        <v>367543</v>
      </c>
      <c r="C1974" s="5" t="s">
        <v>1309</v>
      </c>
      <c r="D1974" s="5" t="s">
        <v>4390</v>
      </c>
      <c r="E1974" s="5" t="s">
        <v>4388</v>
      </c>
      <c r="F1974" s="2">
        <v>2116</v>
      </c>
      <c r="G1974" s="2">
        <v>330851</v>
      </c>
      <c r="H1974" s="2">
        <v>179917</v>
      </c>
      <c r="I1974" s="2">
        <v>14764</v>
      </c>
      <c r="J1974" s="2">
        <v>165153</v>
      </c>
      <c r="K1974" s="33">
        <v>1.2812361870507953E-2</v>
      </c>
      <c r="L1974" s="2">
        <v>1972</v>
      </c>
      <c r="M1974" s="2">
        <v>301003</v>
      </c>
      <c r="N1974" s="2">
        <v>177139</v>
      </c>
      <c r="O1974" s="33">
        <v>1.1132500465735948E-2</v>
      </c>
      <c r="P1974" s="2">
        <v>2017</v>
      </c>
      <c r="Q1974" s="2">
        <v>305951</v>
      </c>
      <c r="R1974" s="2">
        <v>171892</v>
      </c>
      <c r="S1974" s="35">
        <v>1.1734112116910618E-2</v>
      </c>
      <c r="T1974" t="s">
        <v>4388</v>
      </c>
      <c r="U1974" t="s">
        <v>4388</v>
      </c>
      <c r="V1974" s="5" t="s">
        <v>4390</v>
      </c>
      <c r="W1974" s="5">
        <v>0</v>
      </c>
      <c r="X1974" s="4">
        <v>1.0782497535973355E-3</v>
      </c>
      <c r="Y1974" s="6">
        <v>99</v>
      </c>
      <c r="Z1974" s="4">
        <v>6.016116511746699E-4</v>
      </c>
      <c r="AA1974" s="5">
        <v>2542</v>
      </c>
      <c r="AC1974" s="16" t="str">
        <f t="shared" si="180"/>
        <v/>
      </c>
      <c r="AD1974" s="16" t="str">
        <f t="shared" si="181"/>
        <v/>
      </c>
      <c r="AE1974" s="16" t="str">
        <f t="shared" si="182"/>
        <v/>
      </c>
      <c r="AF1974" s="16" t="str">
        <f t="shared" si="183"/>
        <v/>
      </c>
      <c r="AG1974" s="16">
        <f t="shared" si="184"/>
        <v>1.2812361870507953E-2</v>
      </c>
      <c r="AH1974" s="16" t="str">
        <f t="shared" si="185"/>
        <v/>
      </c>
      <c r="AI1974" s="17" t="str">
        <f>IF('Peer Comparison Tool'!$D$11="NR","",IF($C1974='Peer Comparison Tool'!$D$9,COUNT('ALLL &lt;50B Database'!$AI$1:AI1973)+1,""))</f>
        <v/>
      </c>
    </row>
    <row r="1975" spans="1:35" x14ac:dyDescent="0.25">
      <c r="A1975" t="s">
        <v>315</v>
      </c>
      <c r="B1975">
        <v>2997216</v>
      </c>
      <c r="C1975" s="5" t="s">
        <v>207</v>
      </c>
      <c r="D1975" s="5" t="s">
        <v>4390</v>
      </c>
      <c r="E1975" s="5" t="s">
        <v>4388</v>
      </c>
      <c r="F1975" s="2">
        <v>2040</v>
      </c>
      <c r="G1975" s="2">
        <v>330779</v>
      </c>
      <c r="H1975" s="2">
        <v>233620</v>
      </c>
      <c r="I1975" s="2">
        <v>56509</v>
      </c>
      <c r="J1975" s="2">
        <v>177111</v>
      </c>
      <c r="K1975" s="33">
        <v>1.1518200450564901E-2</v>
      </c>
      <c r="L1975" s="2">
        <v>2027</v>
      </c>
      <c r="M1975" s="2">
        <v>263328</v>
      </c>
      <c r="N1975" s="2">
        <v>185654</v>
      </c>
      <c r="O1975" s="33">
        <v>1.0918159587189072E-2</v>
      </c>
      <c r="P1975" s="2">
        <v>2040</v>
      </c>
      <c r="Q1975" s="2">
        <v>261776</v>
      </c>
      <c r="R1975" s="2">
        <v>180296</v>
      </c>
      <c r="S1975" s="35">
        <v>1.1314726893552824E-2</v>
      </c>
      <c r="T1975" t="s">
        <v>4388</v>
      </c>
      <c r="U1975" t="s">
        <v>4388</v>
      </c>
      <c r="V1975" s="5" t="s">
        <v>4390</v>
      </c>
      <c r="W1975" s="5">
        <v>0</v>
      </c>
      <c r="X1975" s="4">
        <v>2.0347355701207624E-4</v>
      </c>
      <c r="Y1975" s="6">
        <v>0</v>
      </c>
      <c r="Z1975" s="4">
        <v>3.9656730636375252E-4</v>
      </c>
      <c r="AA1975" s="5">
        <v>3144</v>
      </c>
      <c r="AC1975" s="16" t="str">
        <f t="shared" si="180"/>
        <v/>
      </c>
      <c r="AD1975" s="16" t="str">
        <f t="shared" si="181"/>
        <v/>
      </c>
      <c r="AE1975" s="16" t="str">
        <f t="shared" si="182"/>
        <v/>
      </c>
      <c r="AF1975" s="16" t="str">
        <f t="shared" si="183"/>
        <v/>
      </c>
      <c r="AG1975" s="16">
        <f t="shared" si="184"/>
        <v>1.1518200450564901E-2</v>
      </c>
      <c r="AH1975" s="16" t="str">
        <f t="shared" si="185"/>
        <v/>
      </c>
      <c r="AI1975" s="17" t="str">
        <f>IF('Peer Comparison Tool'!$D$11="NR","",IF($C1975='Peer Comparison Tool'!$D$9,COUNT('ALLL &lt;50B Database'!$AI$1:AI1974)+1,""))</f>
        <v/>
      </c>
    </row>
    <row r="1976" spans="1:35" x14ac:dyDescent="0.25">
      <c r="A1976" t="s">
        <v>3258</v>
      </c>
      <c r="B1976">
        <v>175056</v>
      </c>
      <c r="C1976" s="5" t="s">
        <v>3209</v>
      </c>
      <c r="D1976" s="5" t="s">
        <v>4387</v>
      </c>
      <c r="E1976" s="5" t="s">
        <v>4388</v>
      </c>
      <c r="F1976" s="2">
        <v>2704</v>
      </c>
      <c r="G1976" s="2">
        <v>329968</v>
      </c>
      <c r="H1976" s="2">
        <v>262950</v>
      </c>
      <c r="I1976" s="2">
        <v>17710</v>
      </c>
      <c r="J1976" s="2">
        <v>245240</v>
      </c>
      <c r="K1976" s="33">
        <v>1.1025933779155114E-2</v>
      </c>
      <c r="L1976" s="2">
        <v>2511</v>
      </c>
      <c r="M1976" s="2">
        <v>304841</v>
      </c>
      <c r="N1976" s="2">
        <v>251244</v>
      </c>
      <c r="O1976" s="33">
        <v>9.9942685198452508E-3</v>
      </c>
      <c r="P1976" s="2">
        <v>2502</v>
      </c>
      <c r="Q1976" s="2">
        <v>311552</v>
      </c>
      <c r="R1976" s="2">
        <v>248105</v>
      </c>
      <c r="S1976" s="35">
        <v>1.0084440055621612E-2</v>
      </c>
      <c r="T1976" t="s">
        <v>4388</v>
      </c>
      <c r="U1976" t="s">
        <v>4388</v>
      </c>
      <c r="V1976" s="5" t="s">
        <v>4387</v>
      </c>
      <c r="W1976" s="5">
        <v>0</v>
      </c>
      <c r="X1976" s="4">
        <v>9.4149372353350205E-4</v>
      </c>
      <c r="Y1976" s="6">
        <v>202</v>
      </c>
      <c r="Z1976" s="4">
        <v>9.0171535776360778E-5</v>
      </c>
      <c r="AA1976" s="5">
        <v>3365</v>
      </c>
      <c r="AC1976" s="16" t="str">
        <f t="shared" si="180"/>
        <v/>
      </c>
      <c r="AD1976" s="16" t="str">
        <f t="shared" si="181"/>
        <v/>
      </c>
      <c r="AE1976" s="16" t="str">
        <f t="shared" si="182"/>
        <v/>
      </c>
      <c r="AF1976" s="16" t="str">
        <f t="shared" si="183"/>
        <v/>
      </c>
      <c r="AG1976" s="16">
        <f t="shared" si="184"/>
        <v>1.1025933779155114E-2</v>
      </c>
      <c r="AH1976" s="16" t="str">
        <f t="shared" si="185"/>
        <v/>
      </c>
      <c r="AI1976" s="17" t="str">
        <f>IF('Peer Comparison Tool'!$D$11="NR","",IF($C1976='Peer Comparison Tool'!$D$9,COUNT('ALLL &lt;50B Database'!$AI$1:AI1975)+1,""))</f>
        <v/>
      </c>
    </row>
    <row r="1977" spans="1:35" x14ac:dyDescent="0.25">
      <c r="A1977" t="s">
        <v>2380</v>
      </c>
      <c r="B1977">
        <v>242257</v>
      </c>
      <c r="C1977" s="5" t="s">
        <v>2299</v>
      </c>
      <c r="D1977" s="5" t="s">
        <v>4390</v>
      </c>
      <c r="E1977" s="5" t="s">
        <v>4388</v>
      </c>
      <c r="F1977" s="2">
        <v>2357</v>
      </c>
      <c r="G1977" s="2">
        <v>329595</v>
      </c>
      <c r="H1977" s="2">
        <v>257464</v>
      </c>
      <c r="I1977" s="2">
        <v>23301</v>
      </c>
      <c r="J1977" s="2">
        <v>234163</v>
      </c>
      <c r="K1977" s="33">
        <v>1.0065638038460389E-2</v>
      </c>
      <c r="L1977" s="2">
        <v>2233</v>
      </c>
      <c r="M1977" s="2">
        <v>288674</v>
      </c>
      <c r="N1977" s="2">
        <v>222156</v>
      </c>
      <c r="O1977" s="33">
        <v>1.0051495345612992E-2</v>
      </c>
      <c r="P1977" s="2">
        <v>2271</v>
      </c>
      <c r="Q1977" s="2">
        <v>297786</v>
      </c>
      <c r="R1977" s="2">
        <v>229582</v>
      </c>
      <c r="S1977" s="35">
        <v>9.8918904792187536E-3</v>
      </c>
      <c r="T1977" t="s">
        <v>4388</v>
      </c>
      <c r="U1977" t="s">
        <v>4388</v>
      </c>
      <c r="V1977" s="5" t="s">
        <v>4390</v>
      </c>
      <c r="W1977" s="5">
        <v>0</v>
      </c>
      <c r="X1977" s="4">
        <v>1.7374755924163578E-4</v>
      </c>
      <c r="Y1977" s="6">
        <v>86</v>
      </c>
      <c r="Z1977" s="4">
        <v>-1.5960486639423829E-4</v>
      </c>
      <c r="AA1977" s="5">
        <v>3760</v>
      </c>
      <c r="AC1977" s="16" t="str">
        <f t="shared" si="180"/>
        <v/>
      </c>
      <c r="AD1977" s="16" t="str">
        <f t="shared" si="181"/>
        <v/>
      </c>
      <c r="AE1977" s="16" t="str">
        <f t="shared" si="182"/>
        <v/>
      </c>
      <c r="AF1977" s="16" t="str">
        <f t="shared" si="183"/>
        <v/>
      </c>
      <c r="AG1977" s="16">
        <f t="shared" si="184"/>
        <v>1.0065638038460389E-2</v>
      </c>
      <c r="AH1977" s="16" t="str">
        <f t="shared" si="185"/>
        <v/>
      </c>
      <c r="AI1977" s="17" t="str">
        <f>IF('Peer Comparison Tool'!$D$11="NR","",IF($C1977='Peer Comparison Tool'!$D$9,COUNT('ALLL &lt;50B Database'!$AI$1:AI1976)+1,""))</f>
        <v/>
      </c>
    </row>
    <row r="1978" spans="1:35" x14ac:dyDescent="0.25">
      <c r="A1978" t="s">
        <v>4123</v>
      </c>
      <c r="B1978">
        <v>463605</v>
      </c>
      <c r="C1978" s="5" t="s">
        <v>4118</v>
      </c>
      <c r="D1978" s="5" t="s">
        <v>4390</v>
      </c>
      <c r="E1978" s="5" t="s">
        <v>4388</v>
      </c>
      <c r="F1978" s="2">
        <v>2801</v>
      </c>
      <c r="G1978" s="2">
        <v>329261</v>
      </c>
      <c r="H1978" s="2">
        <v>196417</v>
      </c>
      <c r="I1978" s="2">
        <v>16897</v>
      </c>
      <c r="J1978" s="2">
        <v>179520</v>
      </c>
      <c r="K1978" s="33">
        <v>1.5602718360071301E-2</v>
      </c>
      <c r="L1978" s="2">
        <v>2248</v>
      </c>
      <c r="M1978" s="2">
        <v>267676</v>
      </c>
      <c r="N1978" s="2">
        <v>185022</v>
      </c>
      <c r="O1978" s="33">
        <v>1.214990649760569E-2</v>
      </c>
      <c r="P1978" s="2">
        <v>2213</v>
      </c>
      <c r="Q1978" s="2">
        <v>276476</v>
      </c>
      <c r="R1978" s="2">
        <v>184624</v>
      </c>
      <c r="S1978" s="35">
        <v>1.1986523962215096E-2</v>
      </c>
      <c r="T1978" t="s">
        <v>4388</v>
      </c>
      <c r="U1978" t="s">
        <v>4388</v>
      </c>
      <c r="V1978" s="5" t="s">
        <v>4390</v>
      </c>
      <c r="W1978" s="5">
        <v>0</v>
      </c>
      <c r="X1978" s="4">
        <v>3.6161943978562042E-3</v>
      </c>
      <c r="Y1978" s="6">
        <v>588</v>
      </c>
      <c r="Z1978" s="4">
        <v>-1.6338253539059308E-4</v>
      </c>
      <c r="AA1978" s="5">
        <v>1400</v>
      </c>
      <c r="AC1978" s="16" t="str">
        <f t="shared" si="180"/>
        <v/>
      </c>
      <c r="AD1978" s="16" t="str">
        <f t="shared" si="181"/>
        <v/>
      </c>
      <c r="AE1978" s="16" t="str">
        <f t="shared" si="182"/>
        <v/>
      </c>
      <c r="AF1978" s="16" t="str">
        <f t="shared" si="183"/>
        <v/>
      </c>
      <c r="AG1978" s="16">
        <f t="shared" si="184"/>
        <v>1.5602718360071301E-2</v>
      </c>
      <c r="AH1978" s="16" t="str">
        <f t="shared" si="185"/>
        <v/>
      </c>
      <c r="AI1978" s="17" t="str">
        <f>IF('Peer Comparison Tool'!$D$11="NR","",IF($C1978='Peer Comparison Tool'!$D$9,COUNT('ALLL &lt;50B Database'!$AI$1:AI1977)+1,""))</f>
        <v/>
      </c>
    </row>
    <row r="1979" spans="1:35" x14ac:dyDescent="0.25">
      <c r="A1979" t="s">
        <v>37</v>
      </c>
      <c r="B1979">
        <v>934673</v>
      </c>
      <c r="C1979" s="5" t="s">
        <v>6</v>
      </c>
      <c r="D1979" s="5" t="s">
        <v>4390</v>
      </c>
      <c r="E1979" s="5" t="s">
        <v>4388</v>
      </c>
      <c r="F1979" s="2">
        <v>2351</v>
      </c>
      <c r="G1979" s="2">
        <v>329195</v>
      </c>
      <c r="H1979" s="2">
        <v>248406</v>
      </c>
      <c r="I1979" s="2">
        <v>9846</v>
      </c>
      <c r="J1979" s="2">
        <v>238560</v>
      </c>
      <c r="K1979" s="33">
        <v>9.8549631120053664E-3</v>
      </c>
      <c r="L1979" s="2">
        <v>2218</v>
      </c>
      <c r="M1979" s="2">
        <v>296610</v>
      </c>
      <c r="N1979" s="2">
        <v>249860</v>
      </c>
      <c r="O1979" s="33">
        <v>8.876971103818139E-3</v>
      </c>
      <c r="P1979" s="2">
        <v>2328</v>
      </c>
      <c r="Q1979" s="2">
        <v>311017</v>
      </c>
      <c r="R1979" s="2">
        <v>247352</v>
      </c>
      <c r="S1979" s="35">
        <v>9.4116886057116975E-3</v>
      </c>
      <c r="T1979" t="s">
        <v>4388</v>
      </c>
      <c r="U1979" t="s">
        <v>4388</v>
      </c>
      <c r="V1979" s="5" t="s">
        <v>4390</v>
      </c>
      <c r="W1979" s="5">
        <v>0</v>
      </c>
      <c r="X1979" s="4">
        <v>4.4327450629366889E-4</v>
      </c>
      <c r="Y1979" s="6">
        <v>23</v>
      </c>
      <c r="Z1979" s="4">
        <v>5.3471750189355849E-4</v>
      </c>
      <c r="AA1979" s="5">
        <v>3823</v>
      </c>
      <c r="AC1979" s="16" t="str">
        <f t="shared" si="180"/>
        <v/>
      </c>
      <c r="AD1979" s="16" t="str">
        <f t="shared" si="181"/>
        <v/>
      </c>
      <c r="AE1979" s="16" t="str">
        <f t="shared" si="182"/>
        <v/>
      </c>
      <c r="AF1979" s="16" t="str">
        <f t="shared" si="183"/>
        <v/>
      </c>
      <c r="AG1979" s="16">
        <f t="shared" si="184"/>
        <v>9.8549631120053664E-3</v>
      </c>
      <c r="AH1979" s="16" t="str">
        <f t="shared" si="185"/>
        <v/>
      </c>
      <c r="AI1979" s="17" t="str">
        <f>IF('Peer Comparison Tool'!$D$11="NR","",IF($C1979='Peer Comparison Tool'!$D$9,COUNT('ALLL &lt;50B Database'!$AI$1:AI1978)+1,""))</f>
        <v/>
      </c>
    </row>
    <row r="1980" spans="1:35" x14ac:dyDescent="0.25">
      <c r="A1980" t="s">
        <v>1622</v>
      </c>
      <c r="B1980">
        <v>425818</v>
      </c>
      <c r="C1980" s="5" t="s">
        <v>1578</v>
      </c>
      <c r="D1980" s="5" t="s">
        <v>4390</v>
      </c>
      <c r="E1980" s="5" t="s">
        <v>4388</v>
      </c>
      <c r="F1980" s="2">
        <v>2992</v>
      </c>
      <c r="G1980" s="2">
        <v>328906</v>
      </c>
      <c r="H1980" s="2">
        <v>207582</v>
      </c>
      <c r="I1980" s="2">
        <v>12788</v>
      </c>
      <c r="J1980" s="2">
        <v>194794</v>
      </c>
      <c r="K1980" s="33">
        <v>1.5359816010760086E-2</v>
      </c>
      <c r="L1980" s="2">
        <v>2953</v>
      </c>
      <c r="M1980" s="2">
        <v>297555</v>
      </c>
      <c r="N1980" s="2">
        <v>200038</v>
      </c>
      <c r="O1980" s="33">
        <v>1.4762195182915246E-2</v>
      </c>
      <c r="P1980" s="2">
        <v>2933</v>
      </c>
      <c r="Q1980" s="2">
        <v>310021</v>
      </c>
      <c r="R1980" s="2">
        <v>202998</v>
      </c>
      <c r="S1980" s="35">
        <v>1.4448418211016858E-2</v>
      </c>
      <c r="T1980" t="s">
        <v>4388</v>
      </c>
      <c r="U1980" t="s">
        <v>4388</v>
      </c>
      <c r="V1980" s="5" t="s">
        <v>4390</v>
      </c>
      <c r="W1980" s="5">
        <v>0</v>
      </c>
      <c r="X1980" s="4">
        <v>9.1139779974322779E-4</v>
      </c>
      <c r="Y1980" s="6">
        <v>59</v>
      </c>
      <c r="Z1980" s="4">
        <v>-3.1377697189838814E-4</v>
      </c>
      <c r="AA1980" s="5">
        <v>1473</v>
      </c>
      <c r="AC1980" s="16" t="str">
        <f t="shared" si="180"/>
        <v/>
      </c>
      <c r="AD1980" s="16" t="str">
        <f t="shared" si="181"/>
        <v/>
      </c>
      <c r="AE1980" s="16" t="str">
        <f t="shared" si="182"/>
        <v/>
      </c>
      <c r="AF1980" s="16" t="str">
        <f t="shared" si="183"/>
        <v/>
      </c>
      <c r="AG1980" s="16">
        <f t="shared" si="184"/>
        <v>1.5359816010760086E-2</v>
      </c>
      <c r="AH1980" s="16" t="str">
        <f t="shared" si="185"/>
        <v/>
      </c>
      <c r="AI1980" s="17" t="str">
        <f>IF('Peer Comparison Tool'!$D$11="NR","",IF($C1980='Peer Comparison Tool'!$D$9,COUNT('ALLL &lt;50B Database'!$AI$1:AI1979)+1,""))</f>
        <v/>
      </c>
    </row>
    <row r="1981" spans="1:35" x14ac:dyDescent="0.25">
      <c r="A1981" t="s">
        <v>3853</v>
      </c>
      <c r="B1981">
        <v>621357</v>
      </c>
      <c r="C1981" s="5" t="s">
        <v>3704</v>
      </c>
      <c r="D1981" s="5" t="s">
        <v>4390</v>
      </c>
      <c r="E1981" s="5" t="s">
        <v>4388</v>
      </c>
      <c r="F1981" s="2">
        <v>3469</v>
      </c>
      <c r="G1981" s="2">
        <v>328624</v>
      </c>
      <c r="H1981" s="2">
        <v>254581</v>
      </c>
      <c r="I1981" s="2">
        <v>25528</v>
      </c>
      <c r="J1981" s="2">
        <v>229053</v>
      </c>
      <c r="K1981" s="33">
        <v>1.5144966448813156E-2</v>
      </c>
      <c r="L1981" s="2">
        <v>3201</v>
      </c>
      <c r="M1981" s="2">
        <v>266343</v>
      </c>
      <c r="N1981" s="2">
        <v>227535</v>
      </c>
      <c r="O1981" s="33">
        <v>1.406816533720087E-2</v>
      </c>
      <c r="P1981" s="2">
        <v>3340</v>
      </c>
      <c r="Q1981" s="2">
        <v>297674</v>
      </c>
      <c r="R1981" s="2">
        <v>226415</v>
      </c>
      <c r="S1981" s="35">
        <v>1.4751672813197005E-2</v>
      </c>
      <c r="T1981" t="s">
        <v>4388</v>
      </c>
      <c r="U1981" t="s">
        <v>4388</v>
      </c>
      <c r="V1981" s="5" t="s">
        <v>4390</v>
      </c>
      <c r="W1981" s="5">
        <v>0</v>
      </c>
      <c r="X1981" s="4">
        <v>3.9329363561615115E-4</v>
      </c>
      <c r="Y1981" s="6">
        <v>129</v>
      </c>
      <c r="Z1981" s="4">
        <v>6.8350747599613473E-4</v>
      </c>
      <c r="AA1981" s="5">
        <v>1564</v>
      </c>
      <c r="AC1981" s="16" t="str">
        <f t="shared" si="180"/>
        <v/>
      </c>
      <c r="AD1981" s="16" t="str">
        <f t="shared" si="181"/>
        <v/>
      </c>
      <c r="AE1981" s="16" t="str">
        <f t="shared" si="182"/>
        <v/>
      </c>
      <c r="AF1981" s="16" t="str">
        <f t="shared" si="183"/>
        <v/>
      </c>
      <c r="AG1981" s="16">
        <f t="shared" si="184"/>
        <v>1.5144966448813156E-2</v>
      </c>
      <c r="AH1981" s="16" t="str">
        <f t="shared" si="185"/>
        <v/>
      </c>
      <c r="AI1981" s="17" t="str">
        <f>IF('Peer Comparison Tool'!$D$11="NR","",IF($C1981='Peer Comparison Tool'!$D$9,COUNT('ALLL &lt;50B Database'!$AI$1:AI1980)+1,""))</f>
        <v/>
      </c>
    </row>
    <row r="1982" spans="1:35" x14ac:dyDescent="0.25">
      <c r="A1982" t="s">
        <v>592</v>
      </c>
      <c r="B1982">
        <v>2997748</v>
      </c>
      <c r="C1982" s="5" t="s">
        <v>561</v>
      </c>
      <c r="D1982" s="5" t="s">
        <v>4390</v>
      </c>
      <c r="E1982" s="5" t="s">
        <v>4388</v>
      </c>
      <c r="F1982" s="2">
        <v>196</v>
      </c>
      <c r="G1982" s="2">
        <v>328272</v>
      </c>
      <c r="H1982" s="2">
        <v>65594</v>
      </c>
      <c r="I1982" s="2">
        <v>37249</v>
      </c>
      <c r="J1982" s="2">
        <v>28345</v>
      </c>
      <c r="K1982" s="33">
        <v>6.9147997883224552E-3</v>
      </c>
      <c r="L1982" s="2">
        <v>181</v>
      </c>
      <c r="M1982" s="2">
        <v>467504</v>
      </c>
      <c r="N1982" s="2">
        <v>32549</v>
      </c>
      <c r="O1982" s="33">
        <v>5.5608467234016402E-3</v>
      </c>
      <c r="P1982" s="2">
        <v>2740</v>
      </c>
      <c r="Q1982" s="2">
        <v>409245</v>
      </c>
      <c r="R1982" s="2">
        <v>53283</v>
      </c>
      <c r="S1982" s="35">
        <v>5.1423530957340993E-2</v>
      </c>
      <c r="T1982" t="s">
        <v>4388</v>
      </c>
      <c r="U1982" t="s">
        <v>4388</v>
      </c>
      <c r="V1982" s="5" t="s">
        <v>4390</v>
      </c>
      <c r="W1982" s="5">
        <v>0</v>
      </c>
      <c r="X1982" s="4">
        <v>-4.4508731169018538E-2</v>
      </c>
      <c r="Y1982" s="6">
        <v>-2544</v>
      </c>
      <c r="Z1982" s="4">
        <v>4.5862684233939355E-2</v>
      </c>
      <c r="AA1982" s="5">
        <v>4470</v>
      </c>
      <c r="AC1982" s="16" t="str">
        <f t="shared" si="180"/>
        <v/>
      </c>
      <c r="AD1982" s="16" t="str">
        <f t="shared" si="181"/>
        <v/>
      </c>
      <c r="AE1982" s="16" t="str">
        <f t="shared" si="182"/>
        <v/>
      </c>
      <c r="AF1982" s="16" t="str">
        <f t="shared" si="183"/>
        <v/>
      </c>
      <c r="AG1982" s="16">
        <f t="shared" si="184"/>
        <v>6.9147997883224552E-3</v>
      </c>
      <c r="AH1982" s="16" t="str">
        <f t="shared" si="185"/>
        <v/>
      </c>
      <c r="AI1982" s="17" t="str">
        <f>IF('Peer Comparison Tool'!$D$11="NR","",IF($C1982='Peer Comparison Tool'!$D$9,COUNT('ALLL &lt;50B Database'!$AI$1:AI1981)+1,""))</f>
        <v/>
      </c>
    </row>
    <row r="1983" spans="1:35" x14ac:dyDescent="0.25">
      <c r="A1983" t="s">
        <v>3045</v>
      </c>
      <c r="B1983">
        <v>3040418</v>
      </c>
      <c r="C1983" s="5" t="s">
        <v>2948</v>
      </c>
      <c r="D1983" s="5" t="s">
        <v>4387</v>
      </c>
      <c r="E1983" s="5" t="s">
        <v>4388</v>
      </c>
      <c r="F1983" s="2">
        <v>1176</v>
      </c>
      <c r="G1983" s="2">
        <v>328255</v>
      </c>
      <c r="H1983" s="2">
        <v>238082</v>
      </c>
      <c r="I1983" s="2">
        <v>110617</v>
      </c>
      <c r="J1983" s="2">
        <v>127465</v>
      </c>
      <c r="K1983" s="33">
        <v>9.2260620562507351E-3</v>
      </c>
      <c r="L1983" s="2">
        <v>986</v>
      </c>
      <c r="M1983" s="2">
        <v>219447</v>
      </c>
      <c r="N1983" s="2">
        <v>127587</v>
      </c>
      <c r="O1983" s="33">
        <v>7.7280600688157883E-3</v>
      </c>
      <c r="P1983" s="2">
        <v>1136</v>
      </c>
      <c r="Q1983" s="2">
        <v>186300</v>
      </c>
      <c r="R1983" s="2">
        <v>128907</v>
      </c>
      <c r="S1983" s="35">
        <v>8.8125547875600244E-3</v>
      </c>
      <c r="T1983" t="s">
        <v>4388</v>
      </c>
      <c r="U1983" t="s">
        <v>4388</v>
      </c>
      <c r="V1983" s="5" t="s">
        <v>4387</v>
      </c>
      <c r="W1983" s="5">
        <v>0</v>
      </c>
      <c r="X1983" s="4">
        <v>4.1350726869071076E-4</v>
      </c>
      <c r="Y1983" s="6">
        <v>40</v>
      </c>
      <c r="Z1983" s="4">
        <v>1.0844947187442361E-3</v>
      </c>
      <c r="AA1983" s="5">
        <v>4023</v>
      </c>
      <c r="AC1983" s="16" t="str">
        <f t="shared" si="180"/>
        <v/>
      </c>
      <c r="AD1983" s="16" t="str">
        <f t="shared" si="181"/>
        <v/>
      </c>
      <c r="AE1983" s="16" t="str">
        <f t="shared" si="182"/>
        <v/>
      </c>
      <c r="AF1983" s="16" t="str">
        <f t="shared" si="183"/>
        <v/>
      </c>
      <c r="AG1983" s="16">
        <f t="shared" si="184"/>
        <v>9.2260620562507351E-3</v>
      </c>
      <c r="AH1983" s="16" t="str">
        <f t="shared" si="185"/>
        <v/>
      </c>
      <c r="AI1983" s="17" t="str">
        <f>IF('Peer Comparison Tool'!$D$11="NR","",IF($C1983='Peer Comparison Tool'!$D$9,COUNT('ALLL &lt;50B Database'!$AI$1:AI1982)+1,""))</f>
        <v/>
      </c>
    </row>
    <row r="1984" spans="1:35" x14ac:dyDescent="0.25">
      <c r="A1984" t="s">
        <v>3031</v>
      </c>
      <c r="B1984">
        <v>236603</v>
      </c>
      <c r="C1984" s="5" t="s">
        <v>2948</v>
      </c>
      <c r="D1984" s="5" t="s">
        <v>4390</v>
      </c>
      <c r="E1984" s="5" t="s">
        <v>4388</v>
      </c>
      <c r="F1984" s="2">
        <v>486</v>
      </c>
      <c r="G1984" s="2">
        <v>328036</v>
      </c>
      <c r="H1984" s="2">
        <v>191309</v>
      </c>
      <c r="I1984" s="2">
        <v>8417</v>
      </c>
      <c r="J1984" s="2">
        <v>182892</v>
      </c>
      <c r="K1984" s="33">
        <v>2.6573059510530805E-3</v>
      </c>
      <c r="L1984" s="2">
        <v>477</v>
      </c>
      <c r="M1984" s="2">
        <v>296500</v>
      </c>
      <c r="N1984" s="2">
        <v>181681</v>
      </c>
      <c r="O1984" s="33">
        <v>2.6254809253581828E-3</v>
      </c>
      <c r="P1984" s="2">
        <v>498</v>
      </c>
      <c r="Q1984" s="2">
        <v>302235</v>
      </c>
      <c r="R1984" s="2">
        <v>180572</v>
      </c>
      <c r="S1984" s="35">
        <v>2.7579026648649847E-3</v>
      </c>
      <c r="T1984" t="s">
        <v>4388</v>
      </c>
      <c r="U1984" t="s">
        <v>4388</v>
      </c>
      <c r="V1984" s="5" t="s">
        <v>4390</v>
      </c>
      <c r="W1984" s="5">
        <v>0</v>
      </c>
      <c r="X1984" s="4">
        <v>-1.0059671381190422E-4</v>
      </c>
      <c r="Y1984" s="6">
        <v>-12</v>
      </c>
      <c r="Z1984" s="4">
        <v>1.324217395068019E-4</v>
      </c>
      <c r="AA1984" s="5">
        <v>4756</v>
      </c>
      <c r="AC1984" s="16" t="str">
        <f t="shared" si="180"/>
        <v/>
      </c>
      <c r="AD1984" s="16" t="str">
        <f t="shared" si="181"/>
        <v/>
      </c>
      <c r="AE1984" s="16" t="str">
        <f t="shared" si="182"/>
        <v/>
      </c>
      <c r="AF1984" s="16" t="str">
        <f t="shared" si="183"/>
        <v/>
      </c>
      <c r="AG1984" s="16">
        <f t="shared" si="184"/>
        <v>2.6573059510530805E-3</v>
      </c>
      <c r="AH1984" s="16" t="str">
        <f t="shared" si="185"/>
        <v/>
      </c>
      <c r="AI1984" s="17" t="str">
        <f>IF('Peer Comparison Tool'!$D$11="NR","",IF($C1984='Peer Comparison Tool'!$D$9,COUNT('ALLL &lt;50B Database'!$AI$1:AI1983)+1,""))</f>
        <v/>
      </c>
    </row>
    <row r="1985" spans="1:35" x14ac:dyDescent="0.25">
      <c r="A1985" t="s">
        <v>1928</v>
      </c>
      <c r="B1985">
        <v>533124</v>
      </c>
      <c r="C1985" s="5" t="s">
        <v>1902</v>
      </c>
      <c r="D1985" s="5" t="s">
        <v>4390</v>
      </c>
      <c r="E1985" s="5" t="s">
        <v>4388</v>
      </c>
      <c r="F1985" s="2">
        <v>2287</v>
      </c>
      <c r="G1985" s="2">
        <v>327919</v>
      </c>
      <c r="H1985" s="2">
        <v>237309</v>
      </c>
      <c r="I1985" s="2">
        <v>37187</v>
      </c>
      <c r="J1985" s="2">
        <v>200122</v>
      </c>
      <c r="K1985" s="33">
        <v>1.1428028902369554E-2</v>
      </c>
      <c r="L1985" s="2">
        <v>2239</v>
      </c>
      <c r="M1985" s="2">
        <v>311321</v>
      </c>
      <c r="N1985" s="2">
        <v>197339</v>
      </c>
      <c r="O1985" s="33">
        <v>1.1345957970801514E-2</v>
      </c>
      <c r="P1985" s="2">
        <v>2271</v>
      </c>
      <c r="Q1985" s="2">
        <v>282193</v>
      </c>
      <c r="R1985" s="2">
        <v>196106</v>
      </c>
      <c r="S1985" s="35">
        <v>1.1580471785666934E-2</v>
      </c>
      <c r="T1985" t="s">
        <v>4388</v>
      </c>
      <c r="U1985" t="s">
        <v>4388</v>
      </c>
      <c r="V1985" s="5" t="s">
        <v>4390</v>
      </c>
      <c r="W1985" s="5">
        <v>0</v>
      </c>
      <c r="X1985" s="4">
        <v>-1.5244288329738058E-4</v>
      </c>
      <c r="Y1985" s="6">
        <v>16</v>
      </c>
      <c r="Z1985" s="4">
        <v>2.3451381486542036E-4</v>
      </c>
      <c r="AA1985" s="5">
        <v>3186</v>
      </c>
      <c r="AC1985" s="16" t="str">
        <f t="shared" si="180"/>
        <v/>
      </c>
      <c r="AD1985" s="16" t="str">
        <f t="shared" si="181"/>
        <v/>
      </c>
      <c r="AE1985" s="16" t="str">
        <f t="shared" si="182"/>
        <v/>
      </c>
      <c r="AF1985" s="16" t="str">
        <f t="shared" si="183"/>
        <v/>
      </c>
      <c r="AG1985" s="16">
        <f t="shared" si="184"/>
        <v>1.1428028902369554E-2</v>
      </c>
      <c r="AH1985" s="16" t="str">
        <f t="shared" si="185"/>
        <v/>
      </c>
      <c r="AI1985" s="17" t="str">
        <f>IF('Peer Comparison Tool'!$D$11="NR","",IF($C1985='Peer Comparison Tool'!$D$9,COUNT('ALLL &lt;50B Database'!$AI$1:AI1984)+1,""))</f>
        <v/>
      </c>
    </row>
    <row r="1986" spans="1:35" x14ac:dyDescent="0.25">
      <c r="A1986" t="s">
        <v>3651</v>
      </c>
      <c r="B1986">
        <v>144034</v>
      </c>
      <c r="C1986" s="5" t="s">
        <v>3603</v>
      </c>
      <c r="D1986" s="5" t="s">
        <v>4390</v>
      </c>
      <c r="E1986" s="5" t="s">
        <v>4388</v>
      </c>
      <c r="F1986" s="2">
        <v>2530</v>
      </c>
      <c r="G1986" s="2">
        <v>327685</v>
      </c>
      <c r="H1986" s="2">
        <v>244039</v>
      </c>
      <c r="I1986" s="2">
        <v>17418</v>
      </c>
      <c r="J1986" s="2">
        <v>226621</v>
      </c>
      <c r="K1986" s="33">
        <v>1.1164013926335158E-2</v>
      </c>
      <c r="L1986" s="2">
        <v>2805</v>
      </c>
      <c r="M1986" s="2">
        <v>286910</v>
      </c>
      <c r="N1986" s="2">
        <v>228783</v>
      </c>
      <c r="O1986" s="33">
        <v>1.2260526350297006E-2</v>
      </c>
      <c r="P1986" s="2">
        <v>2718</v>
      </c>
      <c r="Q1986" s="2">
        <v>304273</v>
      </c>
      <c r="R1986" s="2">
        <v>227683</v>
      </c>
      <c r="S1986" s="35">
        <v>1.1937650153942103E-2</v>
      </c>
      <c r="T1986" t="s">
        <v>4388</v>
      </c>
      <c r="U1986" t="s">
        <v>4388</v>
      </c>
      <c r="V1986" s="5" t="s">
        <v>4390</v>
      </c>
      <c r="W1986" s="5">
        <v>0</v>
      </c>
      <c r="X1986" s="4">
        <v>-7.7363622760694487E-4</v>
      </c>
      <c r="Y1986" s="6">
        <v>-188</v>
      </c>
      <c r="Z1986" s="4">
        <v>-3.2287619635490254E-4</v>
      </c>
      <c r="AA1986" s="5">
        <v>3300</v>
      </c>
      <c r="AC1986" s="16" t="str">
        <f t="shared" si="180"/>
        <v/>
      </c>
      <c r="AD1986" s="16" t="str">
        <f t="shared" si="181"/>
        <v/>
      </c>
      <c r="AE1986" s="16" t="str">
        <f t="shared" si="182"/>
        <v/>
      </c>
      <c r="AF1986" s="16" t="str">
        <f t="shared" si="183"/>
        <v/>
      </c>
      <c r="AG1986" s="16">
        <f t="shared" si="184"/>
        <v>1.1164013926335158E-2</v>
      </c>
      <c r="AH1986" s="16" t="str">
        <f t="shared" si="185"/>
        <v/>
      </c>
      <c r="AI1986" s="17" t="str">
        <f>IF('Peer Comparison Tool'!$D$11="NR","",IF($C1986='Peer Comparison Tool'!$D$9,COUNT('ALLL &lt;50B Database'!$AI$1:AI1985)+1,""))</f>
        <v/>
      </c>
    </row>
    <row r="1987" spans="1:35" x14ac:dyDescent="0.25">
      <c r="A1987" t="s">
        <v>305</v>
      </c>
      <c r="B1987">
        <v>696168</v>
      </c>
      <c r="C1987" s="5" t="s">
        <v>207</v>
      </c>
      <c r="D1987" s="5" t="s">
        <v>4390</v>
      </c>
      <c r="E1987" s="5" t="s">
        <v>4388</v>
      </c>
      <c r="F1987" s="2">
        <v>5604</v>
      </c>
      <c r="G1987" s="2">
        <v>327616</v>
      </c>
      <c r="H1987" s="2">
        <v>307440</v>
      </c>
      <c r="I1987" s="2">
        <v>0</v>
      </c>
      <c r="J1987" s="2">
        <v>307440</v>
      </c>
      <c r="K1987" s="33">
        <v>1.8227946916471508E-2</v>
      </c>
      <c r="L1987" s="2">
        <v>5035</v>
      </c>
      <c r="M1987" s="2">
        <v>323696</v>
      </c>
      <c r="N1987" s="2">
        <v>304369</v>
      </c>
      <c r="O1987" s="33">
        <v>1.6542420548741825E-2</v>
      </c>
      <c r="P1987" s="2">
        <v>5233</v>
      </c>
      <c r="Q1987" s="2">
        <v>329782</v>
      </c>
      <c r="R1987" s="2">
        <v>304914</v>
      </c>
      <c r="S1987" s="35">
        <v>1.7162216231461986E-2</v>
      </c>
      <c r="T1987" t="s">
        <v>4388</v>
      </c>
      <c r="U1987" t="s">
        <v>4388</v>
      </c>
      <c r="V1987" s="5" t="s">
        <v>4390</v>
      </c>
      <c r="W1987" s="5">
        <v>0</v>
      </c>
      <c r="X1987" s="4">
        <v>1.0657306850095222E-3</v>
      </c>
      <c r="Y1987" s="6">
        <v>371</v>
      </c>
      <c r="Z1987" s="4">
        <v>6.1979568272016103E-4</v>
      </c>
      <c r="AA1987" s="5">
        <v>803</v>
      </c>
      <c r="AC1987" s="16" t="str">
        <f t="shared" ref="AC1987:AC2050" si="186">IF(AND($G1987&gt;=10000000,$G1987&lt;50000000),$K1987,"")</f>
        <v/>
      </c>
      <c r="AD1987" s="16" t="str">
        <f t="shared" ref="AD1987:AD2050" si="187">IF(AND($G1987&gt;=5000000,$G1987&lt;9999999),$K1987,"")</f>
        <v/>
      </c>
      <c r="AE1987" s="16" t="str">
        <f t="shared" ref="AE1987:AE2050" si="188">IF(AND($G1987&gt;=1000000,$G1987&lt;4999999),$K1987,"")</f>
        <v/>
      </c>
      <c r="AF1987" s="16" t="str">
        <f t="shared" ref="AF1987:AF2050" si="189">IF(AND($G1987&gt;=500000,$G1987&lt;999999),$K1987,"")</f>
        <v/>
      </c>
      <c r="AG1987" s="16">
        <f t="shared" ref="AG1987:AG2050" si="190">IF(AND($G1987&gt;=100000,$G1987&lt;499999),$K1987,"")</f>
        <v>1.8227946916471508E-2</v>
      </c>
      <c r="AH1987" s="16" t="str">
        <f t="shared" ref="AH1987:AH2050" si="191">IF(AND($G1987&gt;=0,$G1987&lt;99999),$K1987,"")</f>
        <v/>
      </c>
      <c r="AI1987" s="17" t="str">
        <f>IF('Peer Comparison Tool'!$D$11="NR","",IF($C1987='Peer Comparison Tool'!$D$9,COUNT('ALLL &lt;50B Database'!$AI$1:AI1986)+1,""))</f>
        <v/>
      </c>
    </row>
    <row r="1988" spans="1:35" x14ac:dyDescent="0.25">
      <c r="A1988" t="s">
        <v>1737</v>
      </c>
      <c r="B1988">
        <v>8033</v>
      </c>
      <c r="C1988" s="5" t="s">
        <v>1695</v>
      </c>
      <c r="D1988" s="5" t="s">
        <v>4390</v>
      </c>
      <c r="E1988" s="5" t="s">
        <v>4388</v>
      </c>
      <c r="F1988" s="2">
        <v>1703</v>
      </c>
      <c r="G1988" s="2">
        <v>327591</v>
      </c>
      <c r="H1988" s="2">
        <v>280436</v>
      </c>
      <c r="I1988" s="2">
        <v>18497</v>
      </c>
      <c r="J1988" s="2">
        <v>261939</v>
      </c>
      <c r="K1988" s="33">
        <v>6.5015137112075716E-3</v>
      </c>
      <c r="L1988" s="2">
        <v>1410</v>
      </c>
      <c r="M1988" s="2">
        <v>324436</v>
      </c>
      <c r="N1988" s="2">
        <v>260507</v>
      </c>
      <c r="O1988" s="33">
        <v>5.4125225041937453E-3</v>
      </c>
      <c r="P1988" s="2">
        <v>1462</v>
      </c>
      <c r="Q1988" s="2">
        <v>316184</v>
      </c>
      <c r="R1988" s="2">
        <v>260682</v>
      </c>
      <c r="S1988" s="35">
        <v>5.6083657483063654E-3</v>
      </c>
      <c r="T1988" t="s">
        <v>4388</v>
      </c>
      <c r="U1988" t="s">
        <v>4388</v>
      </c>
      <c r="V1988" s="5" t="s">
        <v>4390</v>
      </c>
      <c r="W1988" s="5">
        <v>0</v>
      </c>
      <c r="X1988" s="4">
        <v>8.931479629012062E-4</v>
      </c>
      <c r="Y1988" s="6">
        <v>241</v>
      </c>
      <c r="Z1988" s="4">
        <v>1.9584324411262011E-4</v>
      </c>
      <c r="AA1988" s="5">
        <v>4529</v>
      </c>
      <c r="AC1988" s="16" t="str">
        <f t="shared" si="186"/>
        <v/>
      </c>
      <c r="AD1988" s="16" t="str">
        <f t="shared" si="187"/>
        <v/>
      </c>
      <c r="AE1988" s="16" t="str">
        <f t="shared" si="188"/>
        <v/>
      </c>
      <c r="AF1988" s="16" t="str">
        <f t="shared" si="189"/>
        <v/>
      </c>
      <c r="AG1988" s="16">
        <f t="shared" si="190"/>
        <v>6.5015137112075716E-3</v>
      </c>
      <c r="AH1988" s="16" t="str">
        <f t="shared" si="191"/>
        <v/>
      </c>
      <c r="AI1988" s="17" t="str">
        <f>IF('Peer Comparison Tool'!$D$11="NR","",IF($C1988='Peer Comparison Tool'!$D$9,COUNT('ALLL &lt;50B Database'!$AI$1:AI1987)+1,""))</f>
        <v/>
      </c>
    </row>
    <row r="1989" spans="1:35" x14ac:dyDescent="0.25">
      <c r="A1989" t="s">
        <v>607</v>
      </c>
      <c r="B1989">
        <v>100236</v>
      </c>
      <c r="C1989" s="5" t="s">
        <v>561</v>
      </c>
      <c r="D1989" s="5" t="s">
        <v>4390</v>
      </c>
      <c r="E1989" s="5" t="s">
        <v>4388</v>
      </c>
      <c r="F1989" s="2">
        <v>3829</v>
      </c>
      <c r="G1989" s="2">
        <v>327334</v>
      </c>
      <c r="H1989" s="2">
        <v>242473</v>
      </c>
      <c r="I1989" s="2">
        <v>24586</v>
      </c>
      <c r="J1989" s="2">
        <v>217887</v>
      </c>
      <c r="K1989" s="33">
        <v>1.7573329294542583E-2</v>
      </c>
      <c r="L1989" s="2">
        <v>3512</v>
      </c>
      <c r="M1989" s="2">
        <v>281595</v>
      </c>
      <c r="N1989" s="2">
        <v>195145</v>
      </c>
      <c r="O1989" s="33">
        <v>1.7996874119244666E-2</v>
      </c>
      <c r="P1989" s="2">
        <v>3575</v>
      </c>
      <c r="Q1989" s="2">
        <v>289608</v>
      </c>
      <c r="R1989" s="2">
        <v>203958</v>
      </c>
      <c r="S1989" s="35">
        <v>1.7528118534208024E-2</v>
      </c>
      <c r="T1989" t="s">
        <v>4388</v>
      </c>
      <c r="U1989" t="s">
        <v>4388</v>
      </c>
      <c r="V1989" s="5" t="s">
        <v>4390</v>
      </c>
      <c r="W1989" s="5">
        <v>0</v>
      </c>
      <c r="X1989" s="4">
        <v>4.5210760334559591E-5</v>
      </c>
      <c r="Y1989" s="6">
        <v>254</v>
      </c>
      <c r="Z1989" s="4">
        <v>-4.6875558503664191E-4</v>
      </c>
      <c r="AA1989" s="5">
        <v>926</v>
      </c>
      <c r="AC1989" s="16" t="str">
        <f t="shared" si="186"/>
        <v/>
      </c>
      <c r="AD1989" s="16" t="str">
        <f t="shared" si="187"/>
        <v/>
      </c>
      <c r="AE1989" s="16" t="str">
        <f t="shared" si="188"/>
        <v/>
      </c>
      <c r="AF1989" s="16" t="str">
        <f t="shared" si="189"/>
        <v/>
      </c>
      <c r="AG1989" s="16">
        <f t="shared" si="190"/>
        <v>1.7573329294542583E-2</v>
      </c>
      <c r="AH1989" s="16" t="str">
        <f t="shared" si="191"/>
        <v/>
      </c>
      <c r="AI1989" s="17" t="str">
        <f>IF('Peer Comparison Tool'!$D$11="NR","",IF($C1989='Peer Comparison Tool'!$D$9,COUNT('ALLL &lt;50B Database'!$AI$1:AI1988)+1,""))</f>
        <v/>
      </c>
    </row>
    <row r="1990" spans="1:35" x14ac:dyDescent="0.25">
      <c r="A1990" t="s">
        <v>312</v>
      </c>
      <c r="B1990">
        <v>3546862</v>
      </c>
      <c r="C1990" s="5" t="s">
        <v>207</v>
      </c>
      <c r="D1990" s="5" t="s">
        <v>4390</v>
      </c>
      <c r="E1990" s="5" t="s">
        <v>4388</v>
      </c>
      <c r="F1990" s="2">
        <v>3611</v>
      </c>
      <c r="G1990" s="2">
        <v>327094</v>
      </c>
      <c r="H1990" s="2">
        <v>239815</v>
      </c>
      <c r="I1990" s="2">
        <v>145</v>
      </c>
      <c r="J1990" s="2">
        <v>239670</v>
      </c>
      <c r="K1990" s="33">
        <v>1.5066549839362457E-2</v>
      </c>
      <c r="L1990" s="2">
        <v>3401</v>
      </c>
      <c r="M1990" s="2">
        <v>269124</v>
      </c>
      <c r="N1990" s="2">
        <v>213783</v>
      </c>
      <c r="O1990" s="33">
        <v>1.5908655038052603E-2</v>
      </c>
      <c r="P1990" s="2">
        <v>3401</v>
      </c>
      <c r="Q1990" s="2">
        <v>280730</v>
      </c>
      <c r="R1990" s="2">
        <v>229699</v>
      </c>
      <c r="S1990" s="35">
        <v>1.48063335060231E-2</v>
      </c>
      <c r="T1990" t="s">
        <v>4388</v>
      </c>
      <c r="U1990" t="s">
        <v>4388</v>
      </c>
      <c r="V1990" s="5" t="s">
        <v>4390</v>
      </c>
      <c r="W1990" s="5">
        <v>0</v>
      </c>
      <c r="X1990" s="4">
        <v>2.6021633333935673E-4</v>
      </c>
      <c r="Y1990" s="6">
        <v>210</v>
      </c>
      <c r="Z1990" s="4">
        <v>-1.1023215320295036E-3</v>
      </c>
      <c r="AA1990" s="5">
        <v>1589</v>
      </c>
      <c r="AC1990" s="16" t="str">
        <f t="shared" si="186"/>
        <v/>
      </c>
      <c r="AD1990" s="16" t="str">
        <f t="shared" si="187"/>
        <v/>
      </c>
      <c r="AE1990" s="16" t="str">
        <f t="shared" si="188"/>
        <v/>
      </c>
      <c r="AF1990" s="16" t="str">
        <f t="shared" si="189"/>
        <v/>
      </c>
      <c r="AG1990" s="16">
        <f t="shared" si="190"/>
        <v>1.5066549839362457E-2</v>
      </c>
      <c r="AH1990" s="16" t="str">
        <f t="shared" si="191"/>
        <v/>
      </c>
      <c r="AI1990" s="17" t="str">
        <f>IF('Peer Comparison Tool'!$D$11="NR","",IF($C1990='Peer Comparison Tool'!$D$9,COUNT('ALLL &lt;50B Database'!$AI$1:AI1989)+1,""))</f>
        <v/>
      </c>
    </row>
    <row r="1991" spans="1:35" x14ac:dyDescent="0.25">
      <c r="A1991" t="s">
        <v>4330</v>
      </c>
      <c r="B1991">
        <v>722432</v>
      </c>
      <c r="C1991" s="5" t="s">
        <v>4315</v>
      </c>
      <c r="D1991" s="5" t="s">
        <v>4390</v>
      </c>
      <c r="E1991" s="5" t="s">
        <v>4388</v>
      </c>
      <c r="F1991" s="2">
        <v>1933</v>
      </c>
      <c r="G1991" s="2">
        <v>327022</v>
      </c>
      <c r="H1991" s="2">
        <v>223529</v>
      </c>
      <c r="I1991" s="2">
        <v>4663</v>
      </c>
      <c r="J1991" s="2">
        <v>218866</v>
      </c>
      <c r="K1991" s="33">
        <v>8.8318880045324538E-3</v>
      </c>
      <c r="L1991" s="2">
        <v>1829</v>
      </c>
      <c r="M1991" s="2">
        <v>293960</v>
      </c>
      <c r="N1991" s="2">
        <v>220309</v>
      </c>
      <c r="O1991" s="33">
        <v>8.3019758611768014E-3</v>
      </c>
      <c r="P1991" s="2">
        <v>1812</v>
      </c>
      <c r="Q1991" s="2">
        <v>309311</v>
      </c>
      <c r="R1991" s="2">
        <v>218954</v>
      </c>
      <c r="S1991" s="35">
        <v>8.2757108799108494E-3</v>
      </c>
      <c r="T1991" t="s">
        <v>4388</v>
      </c>
      <c r="U1991" t="s">
        <v>4388</v>
      </c>
      <c r="V1991" s="5" t="s">
        <v>4390</v>
      </c>
      <c r="W1991" s="5">
        <v>0</v>
      </c>
      <c r="X1991" s="4">
        <v>5.5617712462160442E-4</v>
      </c>
      <c r="Y1991" s="6">
        <v>121</v>
      </c>
      <c r="Z1991" s="4">
        <v>-2.6264981265951975E-5</v>
      </c>
      <c r="AA1991" s="5">
        <v>4128</v>
      </c>
      <c r="AC1991" s="16" t="str">
        <f t="shared" si="186"/>
        <v/>
      </c>
      <c r="AD1991" s="16" t="str">
        <f t="shared" si="187"/>
        <v/>
      </c>
      <c r="AE1991" s="16" t="str">
        <f t="shared" si="188"/>
        <v/>
      </c>
      <c r="AF1991" s="16" t="str">
        <f t="shared" si="189"/>
        <v/>
      </c>
      <c r="AG1991" s="16">
        <f t="shared" si="190"/>
        <v>8.8318880045324538E-3</v>
      </c>
      <c r="AH1991" s="16" t="str">
        <f t="shared" si="191"/>
        <v/>
      </c>
      <c r="AI1991" s="17" t="str">
        <f>IF('Peer Comparison Tool'!$D$11="NR","",IF($C1991='Peer Comparison Tool'!$D$9,COUNT('ALLL &lt;50B Database'!$AI$1:AI1990)+1,""))</f>
        <v/>
      </c>
    </row>
    <row r="1992" spans="1:35" x14ac:dyDescent="0.25">
      <c r="A1992" t="s">
        <v>3654</v>
      </c>
      <c r="B1992">
        <v>5047505</v>
      </c>
      <c r="C1992" s="5" t="s">
        <v>3603</v>
      </c>
      <c r="D1992" s="5" t="s">
        <v>4390</v>
      </c>
      <c r="E1992" s="5" t="s">
        <v>4388</v>
      </c>
      <c r="F1992" s="2">
        <v>3208</v>
      </c>
      <c r="G1992" s="2">
        <v>326867</v>
      </c>
      <c r="H1992" s="2">
        <v>217422</v>
      </c>
      <c r="I1992" s="2">
        <v>28216</v>
      </c>
      <c r="J1992" s="2">
        <v>189206</v>
      </c>
      <c r="K1992" s="33">
        <v>1.6955064849951903E-2</v>
      </c>
      <c r="L1992" s="2">
        <v>2291</v>
      </c>
      <c r="M1992" s="2">
        <v>254038</v>
      </c>
      <c r="N1992" s="2">
        <v>209184</v>
      </c>
      <c r="O1992" s="33">
        <v>1.0952080465045129E-2</v>
      </c>
      <c r="P1992" s="2">
        <v>2381</v>
      </c>
      <c r="Q1992" s="2">
        <v>272173</v>
      </c>
      <c r="R1992" s="2">
        <v>216287</v>
      </c>
      <c r="S1992" s="35">
        <v>1.1008521085409664E-2</v>
      </c>
      <c r="T1992" t="s">
        <v>4388</v>
      </c>
      <c r="U1992" t="s">
        <v>4388</v>
      </c>
      <c r="V1992" s="5" t="s">
        <v>4390</v>
      </c>
      <c r="W1992" s="5">
        <v>0</v>
      </c>
      <c r="X1992" s="4">
        <v>5.9465437645422389E-3</v>
      </c>
      <c r="Y1992" s="6">
        <v>827</v>
      </c>
      <c r="Z1992" s="4">
        <v>5.6440620364535399E-5</v>
      </c>
      <c r="AA1992" s="5">
        <v>1053</v>
      </c>
      <c r="AC1992" s="16" t="str">
        <f t="shared" si="186"/>
        <v/>
      </c>
      <c r="AD1992" s="16" t="str">
        <f t="shared" si="187"/>
        <v/>
      </c>
      <c r="AE1992" s="16" t="str">
        <f t="shared" si="188"/>
        <v/>
      </c>
      <c r="AF1992" s="16" t="str">
        <f t="shared" si="189"/>
        <v/>
      </c>
      <c r="AG1992" s="16">
        <f t="shared" si="190"/>
        <v>1.6955064849951903E-2</v>
      </c>
      <c r="AH1992" s="16" t="str">
        <f t="shared" si="191"/>
        <v/>
      </c>
      <c r="AI1992" s="17" t="str">
        <f>IF('Peer Comparison Tool'!$D$11="NR","",IF($C1992='Peer Comparison Tool'!$D$9,COUNT('ALLL &lt;50B Database'!$AI$1:AI1991)+1,""))</f>
        <v/>
      </c>
    </row>
    <row r="1993" spans="1:35" x14ac:dyDescent="0.25">
      <c r="A1993" t="s">
        <v>2892</v>
      </c>
      <c r="B1993">
        <v>609010</v>
      </c>
      <c r="C1993" s="5" t="s">
        <v>2850</v>
      </c>
      <c r="D1993" s="5" t="s">
        <v>4390</v>
      </c>
      <c r="E1993" s="5" t="s">
        <v>4388</v>
      </c>
      <c r="F1993" s="2">
        <v>3589</v>
      </c>
      <c r="G1993" s="2">
        <v>326859</v>
      </c>
      <c r="H1993" s="2">
        <v>283869</v>
      </c>
      <c r="I1993" s="2">
        <v>31950</v>
      </c>
      <c r="J1993" s="2">
        <v>251919</v>
      </c>
      <c r="K1993" s="33">
        <v>1.4246642770096737E-2</v>
      </c>
      <c r="L1993" s="2">
        <v>3391</v>
      </c>
      <c r="M1993" s="2">
        <v>285849</v>
      </c>
      <c r="N1993" s="2">
        <v>243315</v>
      </c>
      <c r="O1993" s="33">
        <v>1.3936666461171731E-2</v>
      </c>
      <c r="P1993" s="2">
        <v>3453</v>
      </c>
      <c r="Q1993" s="2">
        <v>286075</v>
      </c>
      <c r="R1993" s="2">
        <v>253129</v>
      </c>
      <c r="S1993" s="35">
        <v>1.3641265915797875E-2</v>
      </c>
      <c r="T1993" t="s">
        <v>4388</v>
      </c>
      <c r="U1993" t="s">
        <v>4388</v>
      </c>
      <c r="V1993" s="5" t="s">
        <v>4390</v>
      </c>
      <c r="W1993" s="5">
        <v>0</v>
      </c>
      <c r="X1993" s="4">
        <v>6.0537685429886204E-4</v>
      </c>
      <c r="Y1993" s="6">
        <v>136</v>
      </c>
      <c r="Z1993" s="4">
        <v>-2.9540054537385667E-4</v>
      </c>
      <c r="AA1993" s="5">
        <v>1864</v>
      </c>
      <c r="AC1993" s="16" t="str">
        <f t="shared" si="186"/>
        <v/>
      </c>
      <c r="AD1993" s="16" t="str">
        <f t="shared" si="187"/>
        <v/>
      </c>
      <c r="AE1993" s="16" t="str">
        <f t="shared" si="188"/>
        <v/>
      </c>
      <c r="AF1993" s="16" t="str">
        <f t="shared" si="189"/>
        <v/>
      </c>
      <c r="AG1993" s="16">
        <f t="shared" si="190"/>
        <v>1.4246642770096737E-2</v>
      </c>
      <c r="AH1993" s="16" t="str">
        <f t="shared" si="191"/>
        <v/>
      </c>
      <c r="AI1993" s="17" t="str">
        <f>IF('Peer Comparison Tool'!$D$11="NR","",IF($C1993='Peer Comparison Tool'!$D$9,COUNT('ALLL &lt;50B Database'!$AI$1:AI1992)+1,""))</f>
        <v/>
      </c>
    </row>
    <row r="1994" spans="1:35" x14ac:dyDescent="0.25">
      <c r="A1994" t="s">
        <v>1927</v>
      </c>
      <c r="B1994">
        <v>643078</v>
      </c>
      <c r="C1994" s="5" t="s">
        <v>1902</v>
      </c>
      <c r="D1994" s="5" t="s">
        <v>4390</v>
      </c>
      <c r="E1994" s="5" t="s">
        <v>4388</v>
      </c>
      <c r="F1994" s="2">
        <v>3244</v>
      </c>
      <c r="G1994" s="2">
        <v>326810</v>
      </c>
      <c r="H1994" s="2">
        <v>240031</v>
      </c>
      <c r="I1994" s="2">
        <v>13336</v>
      </c>
      <c r="J1994" s="2">
        <v>226695</v>
      </c>
      <c r="K1994" s="33">
        <v>1.4309975958887493E-2</v>
      </c>
      <c r="L1994" s="2">
        <v>2887</v>
      </c>
      <c r="M1994" s="2">
        <v>316812</v>
      </c>
      <c r="N1994" s="2">
        <v>237507</v>
      </c>
      <c r="O1994" s="33">
        <v>1.2155431208343333E-2</v>
      </c>
      <c r="P1994" s="2">
        <v>2899</v>
      </c>
      <c r="Q1994" s="2">
        <v>315879</v>
      </c>
      <c r="R1994" s="2">
        <v>237278</v>
      </c>
      <c r="S1994" s="35">
        <v>1.2217736157587302E-2</v>
      </c>
      <c r="T1994" t="s">
        <v>4388</v>
      </c>
      <c r="U1994" t="s">
        <v>4388</v>
      </c>
      <c r="V1994" s="5" t="s">
        <v>4390</v>
      </c>
      <c r="W1994" s="5">
        <v>0</v>
      </c>
      <c r="X1994" s="4">
        <v>2.0922398013001903E-3</v>
      </c>
      <c r="Y1994" s="6">
        <v>345</v>
      </c>
      <c r="Z1994" s="4">
        <v>6.2304949243969024E-5</v>
      </c>
      <c r="AA1994" s="5">
        <v>1842</v>
      </c>
      <c r="AC1994" s="16" t="str">
        <f t="shared" si="186"/>
        <v/>
      </c>
      <c r="AD1994" s="16" t="str">
        <f t="shared" si="187"/>
        <v/>
      </c>
      <c r="AE1994" s="16" t="str">
        <f t="shared" si="188"/>
        <v/>
      </c>
      <c r="AF1994" s="16" t="str">
        <f t="shared" si="189"/>
        <v/>
      </c>
      <c r="AG1994" s="16">
        <f t="shared" si="190"/>
        <v>1.4309975958887493E-2</v>
      </c>
      <c r="AH1994" s="16" t="str">
        <f t="shared" si="191"/>
        <v/>
      </c>
      <c r="AI1994" s="17" t="str">
        <f>IF('Peer Comparison Tool'!$D$11="NR","",IF($C1994='Peer Comparison Tool'!$D$9,COUNT('ALLL &lt;50B Database'!$AI$1:AI1993)+1,""))</f>
        <v/>
      </c>
    </row>
    <row r="1995" spans="1:35" x14ac:dyDescent="0.25">
      <c r="A1995" t="s">
        <v>2741</v>
      </c>
      <c r="B1995">
        <v>317379</v>
      </c>
      <c r="C1995" s="5" t="s">
        <v>2711</v>
      </c>
      <c r="D1995" s="5" t="s">
        <v>4390</v>
      </c>
      <c r="E1995" s="5" t="s">
        <v>4388</v>
      </c>
      <c r="F1995" s="2">
        <v>4286</v>
      </c>
      <c r="G1995" s="2">
        <v>326443</v>
      </c>
      <c r="H1995" s="2">
        <v>221704</v>
      </c>
      <c r="I1995" s="2">
        <v>17835</v>
      </c>
      <c r="J1995" s="2">
        <v>203869</v>
      </c>
      <c r="K1995" s="33">
        <v>2.1023304180625795E-2</v>
      </c>
      <c r="L1995" s="2">
        <v>3938</v>
      </c>
      <c r="M1995" s="2">
        <v>292130</v>
      </c>
      <c r="N1995" s="2">
        <v>201173</v>
      </c>
      <c r="O1995" s="33">
        <v>1.9575191501841699E-2</v>
      </c>
      <c r="P1995" s="2">
        <v>4068</v>
      </c>
      <c r="Q1995" s="2">
        <v>296164</v>
      </c>
      <c r="R1995" s="2">
        <v>204117</v>
      </c>
      <c r="S1995" s="35">
        <v>1.9929746174987873E-2</v>
      </c>
      <c r="T1995" t="s">
        <v>4388</v>
      </c>
      <c r="U1995" t="s">
        <v>4388</v>
      </c>
      <c r="V1995" s="5" t="s">
        <v>4390</v>
      </c>
      <c r="W1995" s="5">
        <v>0</v>
      </c>
      <c r="X1995" s="4">
        <v>1.0935580056379221E-3</v>
      </c>
      <c r="Y1995" s="6">
        <v>218</v>
      </c>
      <c r="Z1995" s="4">
        <v>3.545546731461742E-4</v>
      </c>
      <c r="AA1995" s="5">
        <v>463</v>
      </c>
      <c r="AC1995" s="16" t="str">
        <f t="shared" si="186"/>
        <v/>
      </c>
      <c r="AD1995" s="16" t="str">
        <f t="shared" si="187"/>
        <v/>
      </c>
      <c r="AE1995" s="16" t="str">
        <f t="shared" si="188"/>
        <v/>
      </c>
      <c r="AF1995" s="16" t="str">
        <f t="shared" si="189"/>
        <v/>
      </c>
      <c r="AG1995" s="16">
        <f t="shared" si="190"/>
        <v>2.1023304180625795E-2</v>
      </c>
      <c r="AH1995" s="16" t="str">
        <f t="shared" si="191"/>
        <v/>
      </c>
      <c r="AI1995" s="17" t="str">
        <f>IF('Peer Comparison Tool'!$D$11="NR","",IF($C1995='Peer Comparison Tool'!$D$9,COUNT('ALLL &lt;50B Database'!$AI$1:AI1994)+1,""))</f>
        <v/>
      </c>
    </row>
    <row r="1996" spans="1:35" x14ac:dyDescent="0.25">
      <c r="A1996" t="s">
        <v>1433</v>
      </c>
      <c r="B1996">
        <v>2907019</v>
      </c>
      <c r="C1996" s="5" t="s">
        <v>1389</v>
      </c>
      <c r="D1996" s="5" t="s">
        <v>4390</v>
      </c>
      <c r="E1996" s="5" t="s">
        <v>4388</v>
      </c>
      <c r="F1996" s="2">
        <v>3915</v>
      </c>
      <c r="G1996" s="2">
        <v>326333</v>
      </c>
      <c r="H1996" s="2">
        <v>273147</v>
      </c>
      <c r="I1996" s="2">
        <v>0</v>
      </c>
      <c r="J1996" s="2">
        <v>273147</v>
      </c>
      <c r="K1996" s="33">
        <v>1.4332941602873179E-2</v>
      </c>
      <c r="L1996" s="2">
        <v>3175</v>
      </c>
      <c r="M1996" s="2">
        <v>292682</v>
      </c>
      <c r="N1996" s="2">
        <v>255531</v>
      </c>
      <c r="O1996" s="33">
        <v>1.2425106934188024E-2</v>
      </c>
      <c r="P1996" s="2">
        <v>3325</v>
      </c>
      <c r="Q1996" s="2">
        <v>303491</v>
      </c>
      <c r="R1996" s="2">
        <v>255742</v>
      </c>
      <c r="S1996" s="35">
        <v>1.3001384207521643E-2</v>
      </c>
      <c r="T1996" t="s">
        <v>4388</v>
      </c>
      <c r="U1996" t="s">
        <v>4388</v>
      </c>
      <c r="V1996" s="5" t="s">
        <v>4390</v>
      </c>
      <c r="W1996" s="5">
        <v>0</v>
      </c>
      <c r="X1996" s="4">
        <v>1.3315573953515351E-3</v>
      </c>
      <c r="Y1996" s="6">
        <v>590</v>
      </c>
      <c r="Z1996" s="4">
        <v>5.7627727333361967E-4</v>
      </c>
      <c r="AA1996" s="5">
        <v>1832</v>
      </c>
      <c r="AC1996" s="16" t="str">
        <f t="shared" si="186"/>
        <v/>
      </c>
      <c r="AD1996" s="16" t="str">
        <f t="shared" si="187"/>
        <v/>
      </c>
      <c r="AE1996" s="16" t="str">
        <f t="shared" si="188"/>
        <v/>
      </c>
      <c r="AF1996" s="16" t="str">
        <f t="shared" si="189"/>
        <v/>
      </c>
      <c r="AG1996" s="16">
        <f t="shared" si="190"/>
        <v>1.4332941602873179E-2</v>
      </c>
      <c r="AH1996" s="16" t="str">
        <f t="shared" si="191"/>
        <v/>
      </c>
      <c r="AI1996" s="17" t="str">
        <f>IF('Peer Comparison Tool'!$D$11="NR","",IF($C1996='Peer Comparison Tool'!$D$9,COUNT('ALLL &lt;50B Database'!$AI$1:AI1995)+1,""))</f>
        <v/>
      </c>
    </row>
    <row r="1997" spans="1:35" x14ac:dyDescent="0.25">
      <c r="A1997" t="s">
        <v>2381</v>
      </c>
      <c r="B1997">
        <v>173557</v>
      </c>
      <c r="C1997" s="5" t="s">
        <v>2299</v>
      </c>
      <c r="D1997" s="5" t="s">
        <v>4390</v>
      </c>
      <c r="E1997" s="5" t="s">
        <v>4388</v>
      </c>
      <c r="F1997" s="2">
        <v>3234</v>
      </c>
      <c r="G1997" s="2">
        <v>326019</v>
      </c>
      <c r="H1997" s="2">
        <v>223796</v>
      </c>
      <c r="I1997" s="2">
        <v>18751</v>
      </c>
      <c r="J1997" s="2">
        <v>205045</v>
      </c>
      <c r="K1997" s="33">
        <v>1.5772147577361065E-2</v>
      </c>
      <c r="L1997" s="2">
        <v>3161</v>
      </c>
      <c r="M1997" s="2">
        <v>290464</v>
      </c>
      <c r="N1997" s="2">
        <v>213704</v>
      </c>
      <c r="O1997" s="33">
        <v>1.4791487290832179E-2</v>
      </c>
      <c r="P1997" s="2">
        <v>3174</v>
      </c>
      <c r="Q1997" s="2">
        <v>295005</v>
      </c>
      <c r="R1997" s="2">
        <v>211157</v>
      </c>
      <c r="S1997" s="35">
        <v>1.5031469475319312E-2</v>
      </c>
      <c r="T1997" t="s">
        <v>4388</v>
      </c>
      <c r="U1997" t="s">
        <v>4388</v>
      </c>
      <c r="V1997" s="5" t="s">
        <v>4390</v>
      </c>
      <c r="W1997" s="5">
        <v>0</v>
      </c>
      <c r="X1997" s="4">
        <v>7.4067810204175334E-4</v>
      </c>
      <c r="Y1997" s="6">
        <v>60</v>
      </c>
      <c r="Z1997" s="4">
        <v>2.399821844871336E-4</v>
      </c>
      <c r="AA1997" s="5">
        <v>1348</v>
      </c>
      <c r="AC1997" s="16" t="str">
        <f t="shared" si="186"/>
        <v/>
      </c>
      <c r="AD1997" s="16" t="str">
        <f t="shared" si="187"/>
        <v/>
      </c>
      <c r="AE1997" s="16" t="str">
        <f t="shared" si="188"/>
        <v/>
      </c>
      <c r="AF1997" s="16" t="str">
        <f t="shared" si="189"/>
        <v/>
      </c>
      <c r="AG1997" s="16">
        <f t="shared" si="190"/>
        <v>1.5772147577361065E-2</v>
      </c>
      <c r="AH1997" s="16" t="str">
        <f t="shared" si="191"/>
        <v/>
      </c>
      <c r="AI1997" s="17" t="str">
        <f>IF('Peer Comparison Tool'!$D$11="NR","",IF($C1997='Peer Comparison Tool'!$D$9,COUNT('ALLL &lt;50B Database'!$AI$1:AI1996)+1,""))</f>
        <v/>
      </c>
    </row>
    <row r="1998" spans="1:35" x14ac:dyDescent="0.25">
      <c r="A1998" t="s">
        <v>779</v>
      </c>
      <c r="B1998">
        <v>203043</v>
      </c>
      <c r="C1998" s="5" t="s">
        <v>716</v>
      </c>
      <c r="D1998" s="5" t="s">
        <v>4387</v>
      </c>
      <c r="E1998" s="5" t="s">
        <v>4388</v>
      </c>
      <c r="F1998" s="2">
        <v>2375</v>
      </c>
      <c r="G1998" s="2">
        <v>325863</v>
      </c>
      <c r="H1998" s="2">
        <v>224166</v>
      </c>
      <c r="I1998" s="2">
        <v>16351</v>
      </c>
      <c r="J1998" s="2">
        <v>207815</v>
      </c>
      <c r="K1998" s="33">
        <v>1.1428433943651806E-2</v>
      </c>
      <c r="L1998" s="2">
        <v>2198</v>
      </c>
      <c r="M1998" s="2">
        <v>285828</v>
      </c>
      <c r="N1998" s="2">
        <v>214176</v>
      </c>
      <c r="O1998" s="33">
        <v>1.026258777827581E-2</v>
      </c>
      <c r="P1998" s="2">
        <v>2222</v>
      </c>
      <c r="Q1998" s="2">
        <v>291041</v>
      </c>
      <c r="R1998" s="2">
        <v>211106</v>
      </c>
      <c r="S1998" s="35">
        <v>1.052551798622493E-2</v>
      </c>
      <c r="T1998" t="s">
        <v>4388</v>
      </c>
      <c r="U1998" t="s">
        <v>4388</v>
      </c>
      <c r="V1998" s="5" t="s">
        <v>4387</v>
      </c>
      <c r="W1998" s="5">
        <v>0</v>
      </c>
      <c r="X1998" s="4">
        <v>9.0291595742687629E-4</v>
      </c>
      <c r="Y1998" s="6">
        <v>153</v>
      </c>
      <c r="Z1998" s="4">
        <v>2.6293020794911949E-4</v>
      </c>
      <c r="AA1998" s="5">
        <v>3185</v>
      </c>
      <c r="AC1998" s="16" t="str">
        <f t="shared" si="186"/>
        <v/>
      </c>
      <c r="AD1998" s="16" t="str">
        <f t="shared" si="187"/>
        <v/>
      </c>
      <c r="AE1998" s="16" t="str">
        <f t="shared" si="188"/>
        <v/>
      </c>
      <c r="AF1998" s="16" t="str">
        <f t="shared" si="189"/>
        <v/>
      </c>
      <c r="AG1998" s="16">
        <f t="shared" si="190"/>
        <v>1.1428433943651806E-2</v>
      </c>
      <c r="AH1998" s="16" t="str">
        <f t="shared" si="191"/>
        <v/>
      </c>
      <c r="AI1998" s="17" t="str">
        <f>IF('Peer Comparison Tool'!$D$11="NR","",IF($C1998='Peer Comparison Tool'!$D$9,COUNT('ALLL &lt;50B Database'!$AI$1:AI1997)+1,""))</f>
        <v/>
      </c>
    </row>
    <row r="1999" spans="1:35" x14ac:dyDescent="0.25">
      <c r="A1999" t="s">
        <v>2112</v>
      </c>
      <c r="B1999">
        <v>980951</v>
      </c>
      <c r="C1999" s="5" t="s">
        <v>2041</v>
      </c>
      <c r="D1999" s="5" t="s">
        <v>4387</v>
      </c>
      <c r="E1999" s="5" t="s">
        <v>4388</v>
      </c>
      <c r="F1999" s="2">
        <v>2068</v>
      </c>
      <c r="G1999" s="2">
        <v>325746</v>
      </c>
      <c r="H1999" s="2">
        <v>173630</v>
      </c>
      <c r="I1999" s="2">
        <v>47354</v>
      </c>
      <c r="J1999" s="2">
        <v>126276</v>
      </c>
      <c r="K1999" s="33">
        <v>1.6376825366657164E-2</v>
      </c>
      <c r="L1999" s="2">
        <v>1665</v>
      </c>
      <c r="M1999" s="2">
        <v>207944</v>
      </c>
      <c r="N1999" s="2">
        <v>125482</v>
      </c>
      <c r="O1999" s="33">
        <v>1.3268835370810157E-2</v>
      </c>
      <c r="P1999" s="2">
        <v>2222</v>
      </c>
      <c r="Q1999" s="2">
        <v>223773</v>
      </c>
      <c r="R1999" s="2">
        <v>131151</v>
      </c>
      <c r="S1999" s="35">
        <v>1.6942303146754503E-2</v>
      </c>
      <c r="T1999" t="s">
        <v>4388</v>
      </c>
      <c r="U1999" t="s">
        <v>4388</v>
      </c>
      <c r="V1999" s="5" t="s">
        <v>4387</v>
      </c>
      <c r="W1999" s="5">
        <v>0</v>
      </c>
      <c r="X1999" s="4">
        <v>-5.6547778009733915E-4</v>
      </c>
      <c r="Y1999" s="6">
        <v>-154</v>
      </c>
      <c r="Z1999" s="4">
        <v>3.6734677759443467E-3</v>
      </c>
      <c r="AA1999" s="5">
        <v>1173</v>
      </c>
      <c r="AC1999" s="16" t="str">
        <f t="shared" si="186"/>
        <v/>
      </c>
      <c r="AD1999" s="16" t="str">
        <f t="shared" si="187"/>
        <v/>
      </c>
      <c r="AE1999" s="16" t="str">
        <f t="shared" si="188"/>
        <v/>
      </c>
      <c r="AF1999" s="16" t="str">
        <f t="shared" si="189"/>
        <v/>
      </c>
      <c r="AG1999" s="16">
        <f t="shared" si="190"/>
        <v>1.6376825366657164E-2</v>
      </c>
      <c r="AH1999" s="16" t="str">
        <f t="shared" si="191"/>
        <v/>
      </c>
      <c r="AI1999" s="17" t="str">
        <f>IF('Peer Comparison Tool'!$D$11="NR","",IF($C1999='Peer Comparison Tool'!$D$9,COUNT('ALLL &lt;50B Database'!$AI$1:AI1998)+1,""))</f>
        <v/>
      </c>
    </row>
    <row r="2000" spans="1:35" x14ac:dyDescent="0.25">
      <c r="A2000" t="s">
        <v>4230</v>
      </c>
      <c r="B2000">
        <v>420644</v>
      </c>
      <c r="C2000" s="5" t="s">
        <v>4163</v>
      </c>
      <c r="D2000" s="5" t="s">
        <v>4390</v>
      </c>
      <c r="E2000" s="5" t="s">
        <v>4388</v>
      </c>
      <c r="F2000" s="2">
        <v>4330</v>
      </c>
      <c r="G2000" s="2">
        <v>325428</v>
      </c>
      <c r="H2000" s="2">
        <v>204662</v>
      </c>
      <c r="I2000" s="2">
        <v>18463</v>
      </c>
      <c r="J2000" s="2">
        <v>186199</v>
      </c>
      <c r="K2000" s="33">
        <v>2.3254689874811357E-2</v>
      </c>
      <c r="L2000" s="2">
        <v>3852</v>
      </c>
      <c r="M2000" s="2">
        <v>300778</v>
      </c>
      <c r="N2000" s="2">
        <v>185866</v>
      </c>
      <c r="O2000" s="33">
        <v>2.0724608050961445E-2</v>
      </c>
      <c r="P2000" s="2">
        <v>3913</v>
      </c>
      <c r="Q2000" s="2">
        <v>310923</v>
      </c>
      <c r="R2000" s="2">
        <v>182889</v>
      </c>
      <c r="S2000" s="35">
        <v>2.1395491254258048E-2</v>
      </c>
      <c r="T2000" t="s">
        <v>4388</v>
      </c>
      <c r="U2000" t="s">
        <v>4388</v>
      </c>
      <c r="V2000" s="5" t="s">
        <v>4390</v>
      </c>
      <c r="W2000" s="5">
        <v>0</v>
      </c>
      <c r="X2000" s="4">
        <v>1.8591986205533095E-3</v>
      </c>
      <c r="Y2000" s="6">
        <v>417</v>
      </c>
      <c r="Z2000" s="4">
        <v>6.7088320329660237E-4</v>
      </c>
      <c r="AA2000" s="5">
        <v>323</v>
      </c>
      <c r="AC2000" s="16" t="str">
        <f t="shared" si="186"/>
        <v/>
      </c>
      <c r="AD2000" s="16" t="str">
        <f t="shared" si="187"/>
        <v/>
      </c>
      <c r="AE2000" s="16" t="str">
        <f t="shared" si="188"/>
        <v/>
      </c>
      <c r="AF2000" s="16" t="str">
        <f t="shared" si="189"/>
        <v/>
      </c>
      <c r="AG2000" s="16">
        <f t="shared" si="190"/>
        <v>2.3254689874811357E-2</v>
      </c>
      <c r="AH2000" s="16" t="str">
        <f t="shared" si="191"/>
        <v/>
      </c>
      <c r="AI2000" s="17" t="str">
        <f>IF('Peer Comparison Tool'!$D$11="NR","",IF($C2000='Peer Comparison Tool'!$D$9,COUNT('ALLL &lt;50B Database'!$AI$1:AI1999)+1,""))</f>
        <v/>
      </c>
    </row>
    <row r="2001" spans="1:35" x14ac:dyDescent="0.25">
      <c r="A2001" t="s">
        <v>3117</v>
      </c>
      <c r="B2001">
        <v>313223</v>
      </c>
      <c r="C2001" s="5" t="s">
        <v>3064</v>
      </c>
      <c r="D2001" s="5" t="s">
        <v>4390</v>
      </c>
      <c r="E2001" s="5" t="s">
        <v>4388</v>
      </c>
      <c r="F2001" s="2">
        <v>3902</v>
      </c>
      <c r="G2001" s="2">
        <v>324940</v>
      </c>
      <c r="H2001" s="2">
        <v>220952</v>
      </c>
      <c r="I2001" s="2">
        <v>34506</v>
      </c>
      <c r="J2001" s="2">
        <v>186446</v>
      </c>
      <c r="K2001" s="33">
        <v>2.0928311682739238E-2</v>
      </c>
      <c r="L2001" s="2">
        <v>2937</v>
      </c>
      <c r="M2001" s="2">
        <v>268317</v>
      </c>
      <c r="N2001" s="2">
        <v>186605</v>
      </c>
      <c r="O2001" s="33">
        <v>1.5739128104820341E-2</v>
      </c>
      <c r="P2001" s="2">
        <v>3144</v>
      </c>
      <c r="Q2001" s="2">
        <v>285838</v>
      </c>
      <c r="R2001" s="2">
        <v>191616</v>
      </c>
      <c r="S2001" s="35">
        <v>1.6407815631262524E-2</v>
      </c>
      <c r="T2001" t="s">
        <v>4388</v>
      </c>
      <c r="U2001" t="s">
        <v>4388</v>
      </c>
      <c r="V2001" s="5" t="s">
        <v>4390</v>
      </c>
      <c r="W2001" s="5">
        <v>0</v>
      </c>
      <c r="X2001" s="4">
        <v>4.5204960514767141E-3</v>
      </c>
      <c r="Y2001" s="6">
        <v>758</v>
      </c>
      <c r="Z2001" s="4">
        <v>6.6868752644218266E-4</v>
      </c>
      <c r="AA2001" s="5">
        <v>468</v>
      </c>
      <c r="AC2001" s="16" t="str">
        <f t="shared" si="186"/>
        <v/>
      </c>
      <c r="AD2001" s="16" t="str">
        <f t="shared" si="187"/>
        <v/>
      </c>
      <c r="AE2001" s="16" t="str">
        <f t="shared" si="188"/>
        <v/>
      </c>
      <c r="AF2001" s="16" t="str">
        <f t="shared" si="189"/>
        <v/>
      </c>
      <c r="AG2001" s="16">
        <f t="shared" si="190"/>
        <v>2.0928311682739238E-2</v>
      </c>
      <c r="AH2001" s="16" t="str">
        <f t="shared" si="191"/>
        <v/>
      </c>
      <c r="AI2001" s="17" t="str">
        <f>IF('Peer Comparison Tool'!$D$11="NR","",IF($C2001='Peer Comparison Tool'!$D$9,COUNT('ALLL &lt;50B Database'!$AI$1:AI2000)+1,""))</f>
        <v/>
      </c>
    </row>
    <row r="2002" spans="1:35" x14ac:dyDescent="0.25">
      <c r="A2002" t="s">
        <v>1037</v>
      </c>
      <c r="B2002">
        <v>460332</v>
      </c>
      <c r="C2002" s="5" t="s">
        <v>926</v>
      </c>
      <c r="D2002" s="5" t="s">
        <v>4390</v>
      </c>
      <c r="E2002" s="5" t="s">
        <v>4388</v>
      </c>
      <c r="F2002" s="2">
        <v>2731</v>
      </c>
      <c r="G2002" s="2">
        <v>324804</v>
      </c>
      <c r="H2002" s="2">
        <v>200013</v>
      </c>
      <c r="I2002" s="2">
        <v>6321</v>
      </c>
      <c r="J2002" s="2">
        <v>193692</v>
      </c>
      <c r="K2002" s="33">
        <v>1.4099704685789811E-2</v>
      </c>
      <c r="L2002" s="2">
        <v>2731</v>
      </c>
      <c r="M2002" s="2">
        <v>312961</v>
      </c>
      <c r="N2002" s="2">
        <v>182341</v>
      </c>
      <c r="O2002" s="33">
        <v>1.4977432393153488E-2</v>
      </c>
      <c r="P2002" s="2">
        <v>2731</v>
      </c>
      <c r="Q2002" s="2">
        <v>320612</v>
      </c>
      <c r="R2002" s="2">
        <v>186444</v>
      </c>
      <c r="S2002" s="35">
        <v>1.4647829911394307E-2</v>
      </c>
      <c r="T2002" t="s">
        <v>4388</v>
      </c>
      <c r="U2002" t="s">
        <v>4388</v>
      </c>
      <c r="V2002" s="5" t="s">
        <v>4390</v>
      </c>
      <c r="W2002" s="5">
        <v>0</v>
      </c>
      <c r="X2002" s="4">
        <v>-5.4812522560449516E-4</v>
      </c>
      <c r="Y2002" s="6">
        <v>0</v>
      </c>
      <c r="Z2002" s="4">
        <v>-3.2960248175918118E-4</v>
      </c>
      <c r="AA2002" s="5">
        <v>1939</v>
      </c>
      <c r="AC2002" s="16" t="str">
        <f t="shared" si="186"/>
        <v/>
      </c>
      <c r="AD2002" s="16" t="str">
        <f t="shared" si="187"/>
        <v/>
      </c>
      <c r="AE2002" s="16" t="str">
        <f t="shared" si="188"/>
        <v/>
      </c>
      <c r="AF2002" s="16" t="str">
        <f t="shared" si="189"/>
        <v/>
      </c>
      <c r="AG2002" s="16">
        <f t="shared" si="190"/>
        <v>1.4099704685789811E-2</v>
      </c>
      <c r="AH2002" s="16" t="str">
        <f t="shared" si="191"/>
        <v/>
      </c>
      <c r="AI2002" s="17" t="str">
        <f>IF('Peer Comparison Tool'!$D$11="NR","",IF($C2002='Peer Comparison Tool'!$D$9,COUNT('ALLL &lt;50B Database'!$AI$1:AI2001)+1,""))</f>
        <v/>
      </c>
    </row>
    <row r="2003" spans="1:35" x14ac:dyDescent="0.25">
      <c r="A2003" t="s">
        <v>41</v>
      </c>
      <c r="B2003">
        <v>672537</v>
      </c>
      <c r="C2003" s="5" t="s">
        <v>6</v>
      </c>
      <c r="D2003" s="5" t="s">
        <v>4387</v>
      </c>
      <c r="E2003" s="5" t="s">
        <v>4388</v>
      </c>
      <c r="F2003" s="2">
        <v>2618</v>
      </c>
      <c r="G2003" s="2">
        <v>324423</v>
      </c>
      <c r="H2003" s="2">
        <v>202307</v>
      </c>
      <c r="I2003" s="2">
        <v>10033</v>
      </c>
      <c r="J2003" s="2">
        <v>192274</v>
      </c>
      <c r="K2003" s="33">
        <v>1.361598552066322E-2</v>
      </c>
      <c r="L2003" s="2">
        <v>2426</v>
      </c>
      <c r="M2003" s="2">
        <v>283418</v>
      </c>
      <c r="N2003" s="2">
        <v>190959</v>
      </c>
      <c r="O2003" s="33">
        <v>1.2704297781199105E-2</v>
      </c>
      <c r="P2003" s="2">
        <v>2636</v>
      </c>
      <c r="Q2003" s="2">
        <v>296791</v>
      </c>
      <c r="R2003" s="2">
        <v>191478</v>
      </c>
      <c r="S2003" s="35">
        <v>1.3766594595723792E-2</v>
      </c>
      <c r="T2003" t="s">
        <v>4388</v>
      </c>
      <c r="U2003" t="s">
        <v>4388</v>
      </c>
      <c r="V2003" s="5" t="s">
        <v>4387</v>
      </c>
      <c r="W2003" s="5">
        <v>0</v>
      </c>
      <c r="X2003" s="4">
        <v>-1.5060907506057181E-4</v>
      </c>
      <c r="Y2003" s="6">
        <v>-18</v>
      </c>
      <c r="Z2003" s="4">
        <v>1.0622968145246863E-3</v>
      </c>
      <c r="AA2003" s="5">
        <v>2150</v>
      </c>
      <c r="AC2003" s="16" t="str">
        <f t="shared" si="186"/>
        <v/>
      </c>
      <c r="AD2003" s="16" t="str">
        <f t="shared" si="187"/>
        <v/>
      </c>
      <c r="AE2003" s="16" t="str">
        <f t="shared" si="188"/>
        <v/>
      </c>
      <c r="AF2003" s="16" t="str">
        <f t="shared" si="189"/>
        <v/>
      </c>
      <c r="AG2003" s="16">
        <f t="shared" si="190"/>
        <v>1.361598552066322E-2</v>
      </c>
      <c r="AH2003" s="16" t="str">
        <f t="shared" si="191"/>
        <v/>
      </c>
      <c r="AI2003" s="17" t="str">
        <f>IF('Peer Comparison Tool'!$D$11="NR","",IF($C2003='Peer Comparison Tool'!$D$9,COUNT('ALLL &lt;50B Database'!$AI$1:AI2002)+1,""))</f>
        <v/>
      </c>
    </row>
    <row r="2004" spans="1:35" x14ac:dyDescent="0.25">
      <c r="A2004" t="s">
        <v>2089</v>
      </c>
      <c r="B2004">
        <v>715050</v>
      </c>
      <c r="C2004" s="5" t="s">
        <v>2041</v>
      </c>
      <c r="D2004" s="5" t="s">
        <v>4390</v>
      </c>
      <c r="E2004" s="5" t="s">
        <v>4388</v>
      </c>
      <c r="F2004" s="2">
        <v>2572</v>
      </c>
      <c r="G2004" s="2">
        <v>324409</v>
      </c>
      <c r="H2004" s="2">
        <v>237785</v>
      </c>
      <c r="I2004" s="2">
        <v>12084</v>
      </c>
      <c r="J2004" s="2">
        <v>225701</v>
      </c>
      <c r="K2004" s="33">
        <v>1.1395607462970922E-2</v>
      </c>
      <c r="L2004" s="2">
        <v>2965</v>
      </c>
      <c r="M2004" s="2">
        <v>291369</v>
      </c>
      <c r="N2004" s="2">
        <v>224494</v>
      </c>
      <c r="O2004" s="33">
        <v>1.3207479932648534E-2</v>
      </c>
      <c r="P2004" s="2">
        <v>3201</v>
      </c>
      <c r="Q2004" s="2">
        <v>297036</v>
      </c>
      <c r="R2004" s="2">
        <v>221775</v>
      </c>
      <c r="S2004" s="35">
        <v>1.4433547514372674E-2</v>
      </c>
      <c r="T2004" t="s">
        <v>4388</v>
      </c>
      <c r="U2004" t="s">
        <v>4388</v>
      </c>
      <c r="V2004" s="5" t="s">
        <v>4390</v>
      </c>
      <c r="W2004" s="5">
        <v>0</v>
      </c>
      <c r="X2004" s="4">
        <v>-3.037940051401752E-3</v>
      </c>
      <c r="Y2004" s="6">
        <v>-629</v>
      </c>
      <c r="Z2004" s="4">
        <v>1.2260675817241402E-3</v>
      </c>
      <c r="AA2004" s="5">
        <v>3206</v>
      </c>
      <c r="AC2004" s="16" t="str">
        <f t="shared" si="186"/>
        <v/>
      </c>
      <c r="AD2004" s="16" t="str">
        <f t="shared" si="187"/>
        <v/>
      </c>
      <c r="AE2004" s="16" t="str">
        <f t="shared" si="188"/>
        <v/>
      </c>
      <c r="AF2004" s="16" t="str">
        <f t="shared" si="189"/>
        <v/>
      </c>
      <c r="AG2004" s="16">
        <f t="shared" si="190"/>
        <v>1.1395607462970922E-2</v>
      </c>
      <c r="AH2004" s="16" t="str">
        <f t="shared" si="191"/>
        <v/>
      </c>
      <c r="AI2004" s="17" t="str">
        <f>IF('Peer Comparison Tool'!$D$11="NR","",IF($C2004='Peer Comparison Tool'!$D$9,COUNT('ALLL &lt;50B Database'!$AI$1:AI2003)+1,""))</f>
        <v/>
      </c>
    </row>
    <row r="2005" spans="1:35" x14ac:dyDescent="0.25">
      <c r="A2005" t="s">
        <v>101</v>
      </c>
      <c r="B2005">
        <v>523161</v>
      </c>
      <c r="C2005" s="5" t="s">
        <v>3704</v>
      </c>
      <c r="D2005" s="5" t="s">
        <v>4390</v>
      </c>
      <c r="E2005" s="5" t="s">
        <v>4388</v>
      </c>
      <c r="F2005" s="2">
        <v>1870</v>
      </c>
      <c r="G2005" s="2">
        <v>324396</v>
      </c>
      <c r="H2005" s="2">
        <v>167311</v>
      </c>
      <c r="I2005" s="2">
        <v>12898</v>
      </c>
      <c r="J2005" s="2">
        <v>154413</v>
      </c>
      <c r="K2005" s="33">
        <v>1.2110379307441731E-2</v>
      </c>
      <c r="L2005" s="2">
        <v>1614</v>
      </c>
      <c r="M2005" s="2">
        <v>299344</v>
      </c>
      <c r="N2005" s="2">
        <v>147095</v>
      </c>
      <c r="O2005" s="33">
        <v>1.0972500764811856E-2</v>
      </c>
      <c r="P2005" s="2">
        <v>1660</v>
      </c>
      <c r="Q2005" s="2">
        <v>302682</v>
      </c>
      <c r="R2005" s="2">
        <v>152913</v>
      </c>
      <c r="S2005" s="35">
        <v>1.0855846134730207E-2</v>
      </c>
      <c r="T2005" t="s">
        <v>4388</v>
      </c>
      <c r="U2005" t="s">
        <v>4388</v>
      </c>
      <c r="V2005" s="5" t="s">
        <v>4390</v>
      </c>
      <c r="W2005" s="5">
        <v>0</v>
      </c>
      <c r="X2005" s="4">
        <v>1.2545331727115243E-3</v>
      </c>
      <c r="Y2005" s="6">
        <v>210</v>
      </c>
      <c r="Z2005" s="4">
        <v>-1.1665463008164907E-4</v>
      </c>
      <c r="AA2005" s="5">
        <v>2876</v>
      </c>
      <c r="AC2005" s="16" t="str">
        <f t="shared" si="186"/>
        <v/>
      </c>
      <c r="AD2005" s="16" t="str">
        <f t="shared" si="187"/>
        <v/>
      </c>
      <c r="AE2005" s="16" t="str">
        <f t="shared" si="188"/>
        <v/>
      </c>
      <c r="AF2005" s="16" t="str">
        <f t="shared" si="189"/>
        <v/>
      </c>
      <c r="AG2005" s="16">
        <f t="shared" si="190"/>
        <v>1.2110379307441731E-2</v>
      </c>
      <c r="AH2005" s="16" t="str">
        <f t="shared" si="191"/>
        <v/>
      </c>
      <c r="AI2005" s="17" t="str">
        <f>IF('Peer Comparison Tool'!$D$11="NR","",IF($C2005='Peer Comparison Tool'!$D$9,COUNT('ALLL &lt;50B Database'!$AI$1:AI2004)+1,""))</f>
        <v/>
      </c>
    </row>
    <row r="2006" spans="1:35" x14ac:dyDescent="0.25">
      <c r="A2006" t="s">
        <v>1926</v>
      </c>
      <c r="B2006">
        <v>59370</v>
      </c>
      <c r="C2006" s="5" t="s">
        <v>1902</v>
      </c>
      <c r="D2006" s="5" t="s">
        <v>4390</v>
      </c>
      <c r="E2006" s="5" t="s">
        <v>4388</v>
      </c>
      <c r="F2006" s="2">
        <v>2532</v>
      </c>
      <c r="G2006" s="2">
        <v>324375</v>
      </c>
      <c r="H2006" s="2">
        <v>247243</v>
      </c>
      <c r="I2006" s="2">
        <v>0</v>
      </c>
      <c r="J2006" s="2">
        <v>247243</v>
      </c>
      <c r="K2006" s="33">
        <v>1.0240937053829634E-2</v>
      </c>
      <c r="L2006" s="2">
        <v>2462</v>
      </c>
      <c r="M2006" s="2">
        <v>319272</v>
      </c>
      <c r="N2006" s="2">
        <v>252237</v>
      </c>
      <c r="O2006" s="33">
        <v>9.7606616000031725E-3</v>
      </c>
      <c r="P2006" s="2">
        <v>2539</v>
      </c>
      <c r="Q2006" s="2">
        <v>318277</v>
      </c>
      <c r="R2006" s="2">
        <v>249234</v>
      </c>
      <c r="S2006" s="35">
        <v>1.0187213622539461E-2</v>
      </c>
      <c r="T2006" t="s">
        <v>4388</v>
      </c>
      <c r="U2006" t="s">
        <v>4388</v>
      </c>
      <c r="V2006" s="5" t="s">
        <v>4390</v>
      </c>
      <c r="W2006" s="5">
        <v>0</v>
      </c>
      <c r="X2006" s="4">
        <v>5.3723431290172291E-5</v>
      </c>
      <c r="Y2006" s="6">
        <v>-7</v>
      </c>
      <c r="Z2006" s="4">
        <v>4.2655202253628899E-4</v>
      </c>
      <c r="AA2006" s="5">
        <v>3700</v>
      </c>
      <c r="AC2006" s="16" t="str">
        <f t="shared" si="186"/>
        <v/>
      </c>
      <c r="AD2006" s="16" t="str">
        <f t="shared" si="187"/>
        <v/>
      </c>
      <c r="AE2006" s="16" t="str">
        <f t="shared" si="188"/>
        <v/>
      </c>
      <c r="AF2006" s="16" t="str">
        <f t="shared" si="189"/>
        <v/>
      </c>
      <c r="AG2006" s="16">
        <f t="shared" si="190"/>
        <v>1.0240937053829634E-2</v>
      </c>
      <c r="AH2006" s="16" t="str">
        <f t="shared" si="191"/>
        <v/>
      </c>
      <c r="AI2006" s="17" t="str">
        <f>IF('Peer Comparison Tool'!$D$11="NR","",IF($C2006='Peer Comparison Tool'!$D$9,COUNT('ALLL &lt;50B Database'!$AI$1:AI2005)+1,""))</f>
        <v/>
      </c>
    </row>
    <row r="2007" spans="1:35" x14ac:dyDescent="0.25">
      <c r="A2007" t="s">
        <v>3848</v>
      </c>
      <c r="B2007">
        <v>1669</v>
      </c>
      <c r="C2007" s="5" t="s">
        <v>3704</v>
      </c>
      <c r="D2007" s="5" t="s">
        <v>4390</v>
      </c>
      <c r="E2007" s="5" t="s">
        <v>4388</v>
      </c>
      <c r="F2007" s="2">
        <v>3105</v>
      </c>
      <c r="G2007" s="2">
        <v>324147</v>
      </c>
      <c r="H2007" s="2">
        <v>189207</v>
      </c>
      <c r="I2007" s="2">
        <v>9660</v>
      </c>
      <c r="J2007" s="2">
        <v>179547</v>
      </c>
      <c r="K2007" s="33">
        <v>1.7293522030443282E-2</v>
      </c>
      <c r="L2007" s="2">
        <v>3070</v>
      </c>
      <c r="M2007" s="2">
        <v>287939</v>
      </c>
      <c r="N2007" s="2">
        <v>172939</v>
      </c>
      <c r="O2007" s="33">
        <v>1.7751924088840573E-2</v>
      </c>
      <c r="P2007" s="2">
        <v>3052</v>
      </c>
      <c r="Q2007" s="2">
        <v>310617</v>
      </c>
      <c r="R2007" s="2">
        <v>177097</v>
      </c>
      <c r="S2007" s="35">
        <v>1.7233493509206818E-2</v>
      </c>
      <c r="T2007" t="s">
        <v>4388</v>
      </c>
      <c r="U2007" t="s">
        <v>4388</v>
      </c>
      <c r="V2007" s="5" t="s">
        <v>4390</v>
      </c>
      <c r="W2007" s="5">
        <v>0</v>
      </c>
      <c r="X2007" s="4">
        <v>6.0028521236463878E-5</v>
      </c>
      <c r="Y2007" s="6">
        <v>53</v>
      </c>
      <c r="Z2007" s="4">
        <v>-5.1843057963375447E-4</v>
      </c>
      <c r="AA2007" s="5">
        <v>979</v>
      </c>
      <c r="AC2007" s="16" t="str">
        <f t="shared" si="186"/>
        <v/>
      </c>
      <c r="AD2007" s="16" t="str">
        <f t="shared" si="187"/>
        <v/>
      </c>
      <c r="AE2007" s="16" t="str">
        <f t="shared" si="188"/>
        <v/>
      </c>
      <c r="AF2007" s="16" t="str">
        <f t="shared" si="189"/>
        <v/>
      </c>
      <c r="AG2007" s="16">
        <f t="shared" si="190"/>
        <v>1.7293522030443282E-2</v>
      </c>
      <c r="AH2007" s="16" t="str">
        <f t="shared" si="191"/>
        <v/>
      </c>
      <c r="AI2007" s="17" t="str">
        <f>IF('Peer Comparison Tool'!$D$11="NR","",IF($C2007='Peer Comparison Tool'!$D$9,COUNT('ALLL &lt;50B Database'!$AI$1:AI2006)+1,""))</f>
        <v/>
      </c>
    </row>
    <row r="2008" spans="1:35" x14ac:dyDescent="0.25">
      <c r="A2008" t="s">
        <v>310</v>
      </c>
      <c r="B2008">
        <v>299868</v>
      </c>
      <c r="C2008" s="5" t="s">
        <v>207</v>
      </c>
      <c r="D2008" s="5" t="s">
        <v>4387</v>
      </c>
      <c r="E2008" s="5" t="s">
        <v>4388</v>
      </c>
      <c r="F2008" s="2">
        <v>2587</v>
      </c>
      <c r="G2008" s="2">
        <v>324045</v>
      </c>
      <c r="H2008" s="2">
        <v>243219</v>
      </c>
      <c r="I2008" s="2">
        <v>31113</v>
      </c>
      <c r="J2008" s="2">
        <v>212106</v>
      </c>
      <c r="K2008" s="33">
        <v>1.2196731822767861E-2</v>
      </c>
      <c r="L2008" s="2">
        <v>2267</v>
      </c>
      <c r="M2008" s="2">
        <v>279806</v>
      </c>
      <c r="N2008" s="2">
        <v>209207</v>
      </c>
      <c r="O2008" s="33">
        <v>1.0836157489950145E-2</v>
      </c>
      <c r="P2008" s="2">
        <v>2267</v>
      </c>
      <c r="Q2008" s="2">
        <v>287385</v>
      </c>
      <c r="R2008" s="2">
        <v>211139</v>
      </c>
      <c r="S2008" s="35">
        <v>1.0737002638072549E-2</v>
      </c>
      <c r="T2008" t="s">
        <v>4388</v>
      </c>
      <c r="U2008" t="s">
        <v>4388</v>
      </c>
      <c r="V2008" s="5" t="s">
        <v>4387</v>
      </c>
      <c r="W2008" s="5">
        <v>0</v>
      </c>
      <c r="X2008" s="4">
        <v>1.4597291846953128E-3</v>
      </c>
      <c r="Y2008" s="6">
        <v>320</v>
      </c>
      <c r="Z2008" s="4">
        <v>-9.9154851877596845E-5</v>
      </c>
      <c r="AA2008" s="5">
        <v>2835</v>
      </c>
      <c r="AC2008" s="16" t="str">
        <f t="shared" si="186"/>
        <v/>
      </c>
      <c r="AD2008" s="16" t="str">
        <f t="shared" si="187"/>
        <v/>
      </c>
      <c r="AE2008" s="16" t="str">
        <f t="shared" si="188"/>
        <v/>
      </c>
      <c r="AF2008" s="16" t="str">
        <f t="shared" si="189"/>
        <v/>
      </c>
      <c r="AG2008" s="16">
        <f t="shared" si="190"/>
        <v>1.2196731822767861E-2</v>
      </c>
      <c r="AH2008" s="16" t="str">
        <f t="shared" si="191"/>
        <v/>
      </c>
      <c r="AI2008" s="17" t="str">
        <f>IF('Peer Comparison Tool'!$D$11="NR","",IF($C2008='Peer Comparison Tool'!$D$9,COUNT('ALLL &lt;50B Database'!$AI$1:AI2007)+1,""))</f>
        <v/>
      </c>
    </row>
    <row r="2009" spans="1:35" x14ac:dyDescent="0.25">
      <c r="A2009" t="s">
        <v>199</v>
      </c>
      <c r="B2009">
        <v>3634394</v>
      </c>
      <c r="C2009" s="5" t="s">
        <v>194</v>
      </c>
      <c r="D2009" s="5" t="s">
        <v>4390</v>
      </c>
      <c r="E2009" s="5" t="s">
        <v>4388</v>
      </c>
      <c r="F2009" s="2">
        <v>3025</v>
      </c>
      <c r="G2009" s="2">
        <v>323824</v>
      </c>
      <c r="H2009" s="2">
        <v>244067</v>
      </c>
      <c r="I2009" s="2">
        <v>42219</v>
      </c>
      <c r="J2009" s="2">
        <v>201848</v>
      </c>
      <c r="K2009" s="33">
        <v>1.4986524513495303E-2</v>
      </c>
      <c r="L2009" s="2">
        <v>1875</v>
      </c>
      <c r="M2009" s="2">
        <v>243326</v>
      </c>
      <c r="N2009" s="2">
        <v>168877</v>
      </c>
      <c r="O2009" s="33">
        <v>1.1102755259745259E-2</v>
      </c>
      <c r="P2009" s="2">
        <v>2325</v>
      </c>
      <c r="Q2009" s="2">
        <v>267130</v>
      </c>
      <c r="R2009" s="2">
        <v>191122</v>
      </c>
      <c r="S2009" s="35">
        <v>1.2165004552066219E-2</v>
      </c>
      <c r="T2009" t="s">
        <v>4388</v>
      </c>
      <c r="U2009" t="s">
        <v>4388</v>
      </c>
      <c r="V2009" s="5" t="s">
        <v>4390</v>
      </c>
      <c r="W2009" s="5">
        <v>0</v>
      </c>
      <c r="X2009" s="4">
        <v>2.8215199614290837E-3</v>
      </c>
      <c r="Y2009" s="6">
        <v>700</v>
      </c>
      <c r="Z2009" s="4">
        <v>1.0622492923209603E-3</v>
      </c>
      <c r="AA2009" s="5">
        <v>1620</v>
      </c>
      <c r="AC2009" s="16" t="str">
        <f t="shared" si="186"/>
        <v/>
      </c>
      <c r="AD2009" s="16" t="str">
        <f t="shared" si="187"/>
        <v/>
      </c>
      <c r="AE2009" s="16" t="str">
        <f t="shared" si="188"/>
        <v/>
      </c>
      <c r="AF2009" s="16" t="str">
        <f t="shared" si="189"/>
        <v/>
      </c>
      <c r="AG2009" s="16">
        <f t="shared" si="190"/>
        <v>1.4986524513495303E-2</v>
      </c>
      <c r="AH2009" s="16" t="str">
        <f t="shared" si="191"/>
        <v/>
      </c>
      <c r="AI2009" s="17" t="str">
        <f>IF('Peer Comparison Tool'!$D$11="NR","",IF($C2009='Peer Comparison Tool'!$D$9,COUNT('ALLL &lt;50B Database'!$AI$1:AI2008)+1,""))</f>
        <v/>
      </c>
    </row>
    <row r="2010" spans="1:35" x14ac:dyDescent="0.25">
      <c r="A2010" t="s">
        <v>2382</v>
      </c>
      <c r="B2010">
        <v>716851</v>
      </c>
      <c r="C2010" s="5" t="s">
        <v>2299</v>
      </c>
      <c r="D2010" s="5" t="s">
        <v>4390</v>
      </c>
      <c r="E2010" s="5" t="s">
        <v>4388</v>
      </c>
      <c r="F2010" s="2">
        <v>1816</v>
      </c>
      <c r="G2010" s="2">
        <v>323699</v>
      </c>
      <c r="H2010" s="2">
        <v>165456</v>
      </c>
      <c r="I2010" s="2">
        <v>20491</v>
      </c>
      <c r="J2010" s="2">
        <v>144965</v>
      </c>
      <c r="K2010" s="33">
        <v>1.2527161728693132E-2</v>
      </c>
      <c r="L2010" s="2">
        <v>1817</v>
      </c>
      <c r="M2010" s="2">
        <v>269093</v>
      </c>
      <c r="N2010" s="2">
        <v>142743</v>
      </c>
      <c r="O2010" s="33">
        <v>1.2729170607315245E-2</v>
      </c>
      <c r="P2010" s="2">
        <v>1811</v>
      </c>
      <c r="Q2010" s="2">
        <v>290741</v>
      </c>
      <c r="R2010" s="2">
        <v>145501</v>
      </c>
      <c r="S2010" s="35">
        <v>1.2446649851203771E-2</v>
      </c>
      <c r="T2010" t="s">
        <v>4388</v>
      </c>
      <c r="U2010" t="s">
        <v>4388</v>
      </c>
      <c r="V2010" s="5" t="s">
        <v>4390</v>
      </c>
      <c r="W2010" s="5">
        <v>0</v>
      </c>
      <c r="X2010" s="4">
        <v>8.0511877489360811E-5</v>
      </c>
      <c r="Y2010" s="6">
        <v>5</v>
      </c>
      <c r="Z2010" s="4">
        <v>-2.8252075611147343E-4</v>
      </c>
      <c r="AA2010" s="5">
        <v>2682</v>
      </c>
      <c r="AC2010" s="16" t="str">
        <f t="shared" si="186"/>
        <v/>
      </c>
      <c r="AD2010" s="16" t="str">
        <f t="shared" si="187"/>
        <v/>
      </c>
      <c r="AE2010" s="16" t="str">
        <f t="shared" si="188"/>
        <v/>
      </c>
      <c r="AF2010" s="16" t="str">
        <f t="shared" si="189"/>
        <v/>
      </c>
      <c r="AG2010" s="16">
        <f t="shared" si="190"/>
        <v>1.2527161728693132E-2</v>
      </c>
      <c r="AH2010" s="16" t="str">
        <f t="shared" si="191"/>
        <v/>
      </c>
      <c r="AI2010" s="17" t="str">
        <f>IF('Peer Comparison Tool'!$D$11="NR","",IF($C2010='Peer Comparison Tool'!$D$9,COUNT('ALLL &lt;50B Database'!$AI$1:AI2009)+1,""))</f>
        <v/>
      </c>
    </row>
    <row r="2011" spans="1:35" x14ac:dyDescent="0.25">
      <c r="A2011" t="s">
        <v>3277</v>
      </c>
      <c r="B2011">
        <v>396253</v>
      </c>
      <c r="C2011" s="5" t="s">
        <v>3209</v>
      </c>
      <c r="D2011" s="5" t="s">
        <v>4390</v>
      </c>
      <c r="E2011" s="5" t="s">
        <v>4388</v>
      </c>
      <c r="F2011" s="2">
        <v>1243</v>
      </c>
      <c r="G2011" s="2">
        <v>323640</v>
      </c>
      <c r="H2011" s="2">
        <v>97456</v>
      </c>
      <c r="I2011" s="2">
        <v>2935</v>
      </c>
      <c r="J2011" s="2">
        <v>94521</v>
      </c>
      <c r="K2011" s="33">
        <v>1.3150516816368849E-2</v>
      </c>
      <c r="L2011" s="2">
        <v>1190</v>
      </c>
      <c r="M2011" s="2">
        <v>243644</v>
      </c>
      <c r="N2011" s="2">
        <v>94663</v>
      </c>
      <c r="O2011" s="33">
        <v>1.257090943663311E-2</v>
      </c>
      <c r="P2011" s="2">
        <v>1190</v>
      </c>
      <c r="Q2011" s="2">
        <v>238625</v>
      </c>
      <c r="R2011" s="2">
        <v>96584</v>
      </c>
      <c r="S2011" s="35">
        <v>1.2320881305392198E-2</v>
      </c>
      <c r="T2011" t="s">
        <v>4388</v>
      </c>
      <c r="U2011" t="s">
        <v>4388</v>
      </c>
      <c r="V2011" s="5" t="s">
        <v>4390</v>
      </c>
      <c r="W2011" s="5">
        <v>0</v>
      </c>
      <c r="X2011" s="4">
        <v>8.2963551097665032E-4</v>
      </c>
      <c r="Y2011" s="6">
        <v>53</v>
      </c>
      <c r="Z2011" s="4">
        <v>-2.500281312409116E-4</v>
      </c>
      <c r="AA2011" s="5">
        <v>2344</v>
      </c>
      <c r="AC2011" s="16" t="str">
        <f t="shared" si="186"/>
        <v/>
      </c>
      <c r="AD2011" s="16" t="str">
        <f t="shared" si="187"/>
        <v/>
      </c>
      <c r="AE2011" s="16" t="str">
        <f t="shared" si="188"/>
        <v/>
      </c>
      <c r="AF2011" s="16" t="str">
        <f t="shared" si="189"/>
        <v/>
      </c>
      <c r="AG2011" s="16">
        <f t="shared" si="190"/>
        <v>1.3150516816368849E-2</v>
      </c>
      <c r="AH2011" s="16" t="str">
        <f t="shared" si="191"/>
        <v/>
      </c>
      <c r="AI2011" s="17" t="str">
        <f>IF('Peer Comparison Tool'!$D$11="NR","",IF($C2011='Peer Comparison Tool'!$D$9,COUNT('ALLL &lt;50B Database'!$AI$1:AI2010)+1,""))</f>
        <v/>
      </c>
    </row>
    <row r="2012" spans="1:35" x14ac:dyDescent="0.25">
      <c r="A2012" t="s">
        <v>3859</v>
      </c>
      <c r="B2012">
        <v>548267</v>
      </c>
      <c r="C2012" s="5" t="s">
        <v>3704</v>
      </c>
      <c r="D2012" s="5" t="s">
        <v>4390</v>
      </c>
      <c r="E2012" s="5" t="s">
        <v>4388</v>
      </c>
      <c r="F2012" s="2">
        <v>5068</v>
      </c>
      <c r="G2012" s="2">
        <v>323597</v>
      </c>
      <c r="H2012" s="2">
        <v>161588</v>
      </c>
      <c r="I2012" s="2">
        <v>8282</v>
      </c>
      <c r="J2012" s="2">
        <v>153306</v>
      </c>
      <c r="K2012" s="33">
        <v>3.3058066872790365E-2</v>
      </c>
      <c r="L2012" s="2">
        <v>5361</v>
      </c>
      <c r="M2012" s="2">
        <v>295292</v>
      </c>
      <c r="N2012" s="2">
        <v>172583</v>
      </c>
      <c r="O2012" s="33">
        <v>3.1063314463185828E-2</v>
      </c>
      <c r="P2012" s="2">
        <v>5345</v>
      </c>
      <c r="Q2012" s="2">
        <v>289001</v>
      </c>
      <c r="R2012" s="2">
        <v>168296</v>
      </c>
      <c r="S2012" s="35">
        <v>3.1759518942815042E-2</v>
      </c>
      <c r="T2012" t="s">
        <v>4388</v>
      </c>
      <c r="U2012" t="s">
        <v>4388</v>
      </c>
      <c r="V2012" s="5" t="s">
        <v>4390</v>
      </c>
      <c r="W2012" s="5">
        <v>0</v>
      </c>
      <c r="X2012" s="4">
        <v>1.298547929975323E-3</v>
      </c>
      <c r="Y2012" s="6">
        <v>-277</v>
      </c>
      <c r="Z2012" s="4">
        <v>6.962044796292137E-4</v>
      </c>
      <c r="AA2012" s="5">
        <v>109</v>
      </c>
      <c r="AC2012" s="16" t="str">
        <f t="shared" si="186"/>
        <v/>
      </c>
      <c r="AD2012" s="16" t="str">
        <f t="shared" si="187"/>
        <v/>
      </c>
      <c r="AE2012" s="16" t="str">
        <f t="shared" si="188"/>
        <v/>
      </c>
      <c r="AF2012" s="16" t="str">
        <f t="shared" si="189"/>
        <v/>
      </c>
      <c r="AG2012" s="16">
        <f t="shared" si="190"/>
        <v>3.3058066872790365E-2</v>
      </c>
      <c r="AH2012" s="16" t="str">
        <f t="shared" si="191"/>
        <v/>
      </c>
      <c r="AI2012" s="17" t="str">
        <f>IF('Peer Comparison Tool'!$D$11="NR","",IF($C2012='Peer Comparison Tool'!$D$9,COUNT('ALLL &lt;50B Database'!$AI$1:AI2011)+1,""))</f>
        <v/>
      </c>
    </row>
    <row r="2013" spans="1:35" x14ac:dyDescent="0.25">
      <c r="A2013" t="s">
        <v>2917</v>
      </c>
      <c r="B2013">
        <v>800853</v>
      </c>
      <c r="C2013" s="5" t="s">
        <v>2907</v>
      </c>
      <c r="D2013" s="5" t="s">
        <v>4390</v>
      </c>
      <c r="E2013" s="5" t="s">
        <v>4388</v>
      </c>
      <c r="F2013" s="2">
        <v>1649</v>
      </c>
      <c r="G2013" s="2">
        <v>323536</v>
      </c>
      <c r="H2013" s="2">
        <v>125200</v>
      </c>
      <c r="I2013" s="2">
        <v>23906</v>
      </c>
      <c r="J2013" s="2">
        <v>101294</v>
      </c>
      <c r="K2013" s="33">
        <v>1.6279345272178017E-2</v>
      </c>
      <c r="L2013" s="2">
        <v>1588</v>
      </c>
      <c r="M2013" s="2">
        <v>279487</v>
      </c>
      <c r="N2013" s="2">
        <v>105393</v>
      </c>
      <c r="O2013" s="33">
        <v>1.5067414344406175E-2</v>
      </c>
      <c r="P2013" s="2">
        <v>1606</v>
      </c>
      <c r="Q2013" s="2">
        <v>290680</v>
      </c>
      <c r="R2013" s="2">
        <v>105491</v>
      </c>
      <c r="S2013" s="35">
        <v>1.5224047549080017E-2</v>
      </c>
      <c r="T2013" t="s">
        <v>4388</v>
      </c>
      <c r="U2013" t="s">
        <v>4388</v>
      </c>
      <c r="V2013" s="5" t="s">
        <v>4390</v>
      </c>
      <c r="W2013" s="5">
        <v>0</v>
      </c>
      <c r="X2013" s="4">
        <v>1.0552977230980001E-3</v>
      </c>
      <c r="Y2013" s="6">
        <v>43</v>
      </c>
      <c r="Z2013" s="4">
        <v>1.5663320467384188E-4</v>
      </c>
      <c r="AA2013" s="5">
        <v>1191</v>
      </c>
      <c r="AC2013" s="16" t="str">
        <f t="shared" si="186"/>
        <v/>
      </c>
      <c r="AD2013" s="16" t="str">
        <f t="shared" si="187"/>
        <v/>
      </c>
      <c r="AE2013" s="16" t="str">
        <f t="shared" si="188"/>
        <v/>
      </c>
      <c r="AF2013" s="16" t="str">
        <f t="shared" si="189"/>
        <v/>
      </c>
      <c r="AG2013" s="16">
        <f t="shared" si="190"/>
        <v>1.6279345272178017E-2</v>
      </c>
      <c r="AH2013" s="16" t="str">
        <f t="shared" si="191"/>
        <v/>
      </c>
      <c r="AI2013" s="17" t="str">
        <f>IF('Peer Comparison Tool'!$D$11="NR","",IF($C2013='Peer Comparison Tool'!$D$9,COUNT('ALLL &lt;50B Database'!$AI$1:AI2012)+1,""))</f>
        <v/>
      </c>
    </row>
    <row r="2014" spans="1:35" x14ac:dyDescent="0.25">
      <c r="A2014" t="s">
        <v>2001</v>
      </c>
      <c r="B2014">
        <v>698649</v>
      </c>
      <c r="C2014" s="5" t="s">
        <v>1963</v>
      </c>
      <c r="D2014" s="5" t="s">
        <v>4390</v>
      </c>
      <c r="E2014" s="5" t="s">
        <v>4388</v>
      </c>
      <c r="F2014" s="2">
        <v>1980</v>
      </c>
      <c r="G2014" s="2">
        <v>323400</v>
      </c>
      <c r="H2014" s="2">
        <v>217945</v>
      </c>
      <c r="I2014" s="2">
        <v>29025</v>
      </c>
      <c r="J2014" s="2">
        <v>188920</v>
      </c>
      <c r="K2014" s="33">
        <v>1.048062672030489E-2</v>
      </c>
      <c r="L2014" s="2">
        <v>1650</v>
      </c>
      <c r="M2014" s="2">
        <v>274254</v>
      </c>
      <c r="N2014" s="2">
        <v>187245</v>
      </c>
      <c r="O2014" s="33">
        <v>8.8119842986461583E-3</v>
      </c>
      <c r="P2014" s="2">
        <v>1796</v>
      </c>
      <c r="Q2014" s="2">
        <v>282577</v>
      </c>
      <c r="R2014" s="2">
        <v>186406</v>
      </c>
      <c r="S2014" s="35">
        <v>9.6348829973284117E-3</v>
      </c>
      <c r="T2014" t="s">
        <v>4388</v>
      </c>
      <c r="U2014" t="s">
        <v>4388</v>
      </c>
      <c r="V2014" s="5" t="s">
        <v>4390</v>
      </c>
      <c r="W2014" s="5">
        <v>0</v>
      </c>
      <c r="X2014" s="4">
        <v>8.4574372297647853E-4</v>
      </c>
      <c r="Y2014" s="6">
        <v>184</v>
      </c>
      <c r="Z2014" s="4">
        <v>8.228986986822534E-4</v>
      </c>
      <c r="AA2014" s="5">
        <v>3606</v>
      </c>
      <c r="AC2014" s="16" t="str">
        <f t="shared" si="186"/>
        <v/>
      </c>
      <c r="AD2014" s="16" t="str">
        <f t="shared" si="187"/>
        <v/>
      </c>
      <c r="AE2014" s="16" t="str">
        <f t="shared" si="188"/>
        <v/>
      </c>
      <c r="AF2014" s="16" t="str">
        <f t="shared" si="189"/>
        <v/>
      </c>
      <c r="AG2014" s="16">
        <f t="shared" si="190"/>
        <v>1.048062672030489E-2</v>
      </c>
      <c r="AH2014" s="16" t="str">
        <f t="shared" si="191"/>
        <v/>
      </c>
      <c r="AI2014" s="17" t="str">
        <f>IF('Peer Comparison Tool'!$D$11="NR","",IF($C2014='Peer Comparison Tool'!$D$9,COUNT('ALLL &lt;50B Database'!$AI$1:AI2013)+1,""))</f>
        <v/>
      </c>
    </row>
    <row r="2015" spans="1:35" x14ac:dyDescent="0.25">
      <c r="A2015" t="s">
        <v>3650</v>
      </c>
      <c r="B2015">
        <v>2793593</v>
      </c>
      <c r="C2015" s="5" t="s">
        <v>3603</v>
      </c>
      <c r="D2015" s="5" t="s">
        <v>4387</v>
      </c>
      <c r="E2015" s="5" t="s">
        <v>4388</v>
      </c>
      <c r="F2015" s="2">
        <v>1921</v>
      </c>
      <c r="G2015" s="2">
        <v>323282</v>
      </c>
      <c r="H2015" s="2">
        <v>224734</v>
      </c>
      <c r="I2015" s="2">
        <v>7666</v>
      </c>
      <c r="J2015" s="2">
        <v>217068</v>
      </c>
      <c r="K2015" s="33">
        <v>8.8497613651021805E-3</v>
      </c>
      <c r="L2015" s="2">
        <v>1960</v>
      </c>
      <c r="M2015" s="2">
        <v>300816</v>
      </c>
      <c r="N2015" s="2">
        <v>212645</v>
      </c>
      <c r="O2015" s="33">
        <v>9.2172400009405339E-3</v>
      </c>
      <c r="P2015" s="2">
        <v>1960</v>
      </c>
      <c r="Q2015" s="2">
        <v>307770</v>
      </c>
      <c r="R2015" s="2">
        <v>218347</v>
      </c>
      <c r="S2015" s="35">
        <v>8.9765373465172417E-3</v>
      </c>
      <c r="T2015" t="s">
        <v>4388</v>
      </c>
      <c r="U2015" t="s">
        <v>4388</v>
      </c>
      <c r="V2015" s="5" t="s">
        <v>4387</v>
      </c>
      <c r="W2015" s="5">
        <v>0</v>
      </c>
      <c r="X2015" s="4">
        <v>-1.2677598141506118E-4</v>
      </c>
      <c r="Y2015" s="6">
        <v>-39</v>
      </c>
      <c r="Z2015" s="4">
        <v>-2.4070265442329222E-4</v>
      </c>
      <c r="AA2015" s="5">
        <v>4120</v>
      </c>
      <c r="AC2015" s="16" t="str">
        <f t="shared" si="186"/>
        <v/>
      </c>
      <c r="AD2015" s="16" t="str">
        <f t="shared" si="187"/>
        <v/>
      </c>
      <c r="AE2015" s="16" t="str">
        <f t="shared" si="188"/>
        <v/>
      </c>
      <c r="AF2015" s="16" t="str">
        <f t="shared" si="189"/>
        <v/>
      </c>
      <c r="AG2015" s="16">
        <f t="shared" si="190"/>
        <v>8.8497613651021805E-3</v>
      </c>
      <c r="AH2015" s="16" t="str">
        <f t="shared" si="191"/>
        <v/>
      </c>
      <c r="AI2015" s="17" t="str">
        <f>IF('Peer Comparison Tool'!$D$11="NR","",IF($C2015='Peer Comparison Tool'!$D$9,COUNT('ALLL &lt;50B Database'!$AI$1:AI2014)+1,""))</f>
        <v/>
      </c>
    </row>
    <row r="2016" spans="1:35" x14ac:dyDescent="0.25">
      <c r="A2016" t="s">
        <v>1040</v>
      </c>
      <c r="B2016">
        <v>853747</v>
      </c>
      <c r="C2016" s="5" t="s">
        <v>926</v>
      </c>
      <c r="D2016" s="5" t="s">
        <v>4390</v>
      </c>
      <c r="E2016" s="5" t="s">
        <v>4388</v>
      </c>
      <c r="F2016" s="2">
        <v>2666</v>
      </c>
      <c r="G2016" s="2">
        <v>323205</v>
      </c>
      <c r="H2016" s="2">
        <v>217029</v>
      </c>
      <c r="I2016" s="2">
        <v>6641</v>
      </c>
      <c r="J2016" s="2">
        <v>210388</v>
      </c>
      <c r="K2016" s="33">
        <v>1.2671825389280758E-2</v>
      </c>
      <c r="L2016" s="2">
        <v>2958</v>
      </c>
      <c r="M2016" s="2">
        <v>320188</v>
      </c>
      <c r="N2016" s="2">
        <v>217105</v>
      </c>
      <c r="O2016" s="33">
        <v>1.3624743787568228E-2</v>
      </c>
      <c r="P2016" s="2">
        <v>3008</v>
      </c>
      <c r="Q2016" s="2">
        <v>316109</v>
      </c>
      <c r="R2016" s="2">
        <v>212799</v>
      </c>
      <c r="S2016" s="35">
        <v>1.4135404771638965E-2</v>
      </c>
      <c r="T2016" t="s">
        <v>4388</v>
      </c>
      <c r="U2016" t="s">
        <v>4388</v>
      </c>
      <c r="V2016" s="5" t="s">
        <v>4390</v>
      </c>
      <c r="W2016" s="5">
        <v>0</v>
      </c>
      <c r="X2016" s="4">
        <v>-1.4635793823582072E-3</v>
      </c>
      <c r="Y2016" s="6">
        <v>-342</v>
      </c>
      <c r="Z2016" s="4">
        <v>5.1066098407073768E-4</v>
      </c>
      <c r="AA2016" s="5">
        <v>2601</v>
      </c>
      <c r="AC2016" s="16" t="str">
        <f t="shared" si="186"/>
        <v/>
      </c>
      <c r="AD2016" s="16" t="str">
        <f t="shared" si="187"/>
        <v/>
      </c>
      <c r="AE2016" s="16" t="str">
        <f t="shared" si="188"/>
        <v/>
      </c>
      <c r="AF2016" s="16" t="str">
        <f t="shared" si="189"/>
        <v/>
      </c>
      <c r="AG2016" s="16">
        <f t="shared" si="190"/>
        <v>1.2671825389280758E-2</v>
      </c>
      <c r="AH2016" s="16" t="str">
        <f t="shared" si="191"/>
        <v/>
      </c>
      <c r="AI2016" s="17" t="str">
        <f>IF('Peer Comparison Tool'!$D$11="NR","",IF($C2016='Peer Comparison Tool'!$D$9,COUNT('ALLL &lt;50B Database'!$AI$1:AI2015)+1,""))</f>
        <v/>
      </c>
    </row>
    <row r="2017" spans="1:35" x14ac:dyDescent="0.25">
      <c r="A2017" t="s">
        <v>4331</v>
      </c>
      <c r="B2017">
        <v>20633</v>
      </c>
      <c r="C2017" s="5" t="s">
        <v>4315</v>
      </c>
      <c r="D2017" s="5" t="s">
        <v>4390</v>
      </c>
      <c r="E2017" s="5" t="s">
        <v>4388</v>
      </c>
      <c r="F2017" s="2">
        <v>3675</v>
      </c>
      <c r="G2017" s="2">
        <v>322931</v>
      </c>
      <c r="H2017" s="2">
        <v>223143</v>
      </c>
      <c r="I2017" s="2">
        <v>7185</v>
      </c>
      <c r="J2017" s="2">
        <v>215958</v>
      </c>
      <c r="K2017" s="33">
        <v>1.7017197788458865E-2</v>
      </c>
      <c r="L2017" s="2">
        <v>3270</v>
      </c>
      <c r="M2017" s="2">
        <v>301427</v>
      </c>
      <c r="N2017" s="2">
        <v>209549</v>
      </c>
      <c r="O2017" s="33">
        <v>1.5604942042195381E-2</v>
      </c>
      <c r="P2017" s="2">
        <v>3288</v>
      </c>
      <c r="Q2017" s="2">
        <v>306897</v>
      </c>
      <c r="R2017" s="2">
        <v>215409</v>
      </c>
      <c r="S2017" s="35">
        <v>1.5263986184421263E-2</v>
      </c>
      <c r="T2017" t="s">
        <v>4388</v>
      </c>
      <c r="U2017" t="s">
        <v>4388</v>
      </c>
      <c r="V2017" s="5" t="s">
        <v>4390</v>
      </c>
      <c r="W2017" s="5">
        <v>0</v>
      </c>
      <c r="X2017" s="4">
        <v>1.7532116040376022E-3</v>
      </c>
      <c r="Y2017" s="6">
        <v>387</v>
      </c>
      <c r="Z2017" s="4">
        <v>-3.4095585777411778E-4</v>
      </c>
      <c r="AA2017" s="5">
        <v>1034</v>
      </c>
      <c r="AC2017" s="16" t="str">
        <f t="shared" si="186"/>
        <v/>
      </c>
      <c r="AD2017" s="16" t="str">
        <f t="shared" si="187"/>
        <v/>
      </c>
      <c r="AE2017" s="16" t="str">
        <f t="shared" si="188"/>
        <v/>
      </c>
      <c r="AF2017" s="16" t="str">
        <f t="shared" si="189"/>
        <v/>
      </c>
      <c r="AG2017" s="16">
        <f t="shared" si="190"/>
        <v>1.7017197788458865E-2</v>
      </c>
      <c r="AH2017" s="16" t="str">
        <f t="shared" si="191"/>
        <v/>
      </c>
      <c r="AI2017" s="17" t="str">
        <f>IF('Peer Comparison Tool'!$D$11="NR","",IF($C2017='Peer Comparison Tool'!$D$9,COUNT('ALLL &lt;50B Database'!$AI$1:AI2016)+1,""))</f>
        <v/>
      </c>
    </row>
    <row r="2018" spans="1:35" x14ac:dyDescent="0.25">
      <c r="A2018" t="s">
        <v>42</v>
      </c>
      <c r="B2018">
        <v>248633</v>
      </c>
      <c r="C2018" s="5" t="s">
        <v>6</v>
      </c>
      <c r="D2018" s="5" t="s">
        <v>4390</v>
      </c>
      <c r="E2018" s="5" t="s">
        <v>4388</v>
      </c>
      <c r="F2018" s="2">
        <v>2053</v>
      </c>
      <c r="G2018" s="2">
        <v>322926</v>
      </c>
      <c r="H2018" s="2">
        <v>205347</v>
      </c>
      <c r="I2018" s="2">
        <v>3698</v>
      </c>
      <c r="J2018" s="2">
        <v>201649</v>
      </c>
      <c r="K2018" s="33">
        <v>1.0181057183521863E-2</v>
      </c>
      <c r="L2018" s="2">
        <v>1867</v>
      </c>
      <c r="M2018" s="2">
        <v>279232</v>
      </c>
      <c r="N2018" s="2">
        <v>196604</v>
      </c>
      <c r="O2018" s="33">
        <v>9.496246261520621E-3</v>
      </c>
      <c r="P2018" s="2">
        <v>1998</v>
      </c>
      <c r="Q2018" s="2">
        <v>294926</v>
      </c>
      <c r="R2018" s="2">
        <v>202328</v>
      </c>
      <c r="S2018" s="35">
        <v>9.8750543671661858E-3</v>
      </c>
      <c r="T2018" t="s">
        <v>4388</v>
      </c>
      <c r="U2018" t="s">
        <v>4388</v>
      </c>
      <c r="V2018" s="5" t="s">
        <v>4390</v>
      </c>
      <c r="W2018" s="5">
        <v>0</v>
      </c>
      <c r="X2018" s="4">
        <v>3.0600281635567717E-4</v>
      </c>
      <c r="Y2018" s="6">
        <v>55</v>
      </c>
      <c r="Z2018" s="4">
        <v>3.7880810564556479E-4</v>
      </c>
      <c r="AA2018" s="5">
        <v>3719</v>
      </c>
      <c r="AC2018" s="16" t="str">
        <f t="shared" si="186"/>
        <v/>
      </c>
      <c r="AD2018" s="16" t="str">
        <f t="shared" si="187"/>
        <v/>
      </c>
      <c r="AE2018" s="16" t="str">
        <f t="shared" si="188"/>
        <v/>
      </c>
      <c r="AF2018" s="16" t="str">
        <f t="shared" si="189"/>
        <v/>
      </c>
      <c r="AG2018" s="16">
        <f t="shared" si="190"/>
        <v>1.0181057183521863E-2</v>
      </c>
      <c r="AH2018" s="16" t="str">
        <f t="shared" si="191"/>
        <v/>
      </c>
      <c r="AI2018" s="17" t="str">
        <f>IF('Peer Comparison Tool'!$D$11="NR","",IF($C2018='Peer Comparison Tool'!$D$9,COUNT('ALLL &lt;50B Database'!$AI$1:AI2017)+1,""))</f>
        <v/>
      </c>
    </row>
    <row r="2019" spans="1:35" x14ac:dyDescent="0.25">
      <c r="A2019" t="s">
        <v>827</v>
      </c>
      <c r="B2019">
        <v>814458</v>
      </c>
      <c r="C2019" s="5" t="s">
        <v>3704</v>
      </c>
      <c r="D2019" s="5" t="s">
        <v>4390</v>
      </c>
      <c r="E2019" s="5" t="s">
        <v>4388</v>
      </c>
      <c r="F2019" s="2">
        <v>3405</v>
      </c>
      <c r="G2019" s="2">
        <v>322513</v>
      </c>
      <c r="H2019" s="2">
        <v>183122</v>
      </c>
      <c r="I2019" s="2">
        <v>32673</v>
      </c>
      <c r="J2019" s="2">
        <v>150449</v>
      </c>
      <c r="K2019" s="33">
        <v>2.2632254119336122E-2</v>
      </c>
      <c r="L2019" s="2">
        <v>2814</v>
      </c>
      <c r="M2019" s="2">
        <v>294632</v>
      </c>
      <c r="N2019" s="2">
        <v>171467</v>
      </c>
      <c r="O2019" s="33">
        <v>1.641132112884695E-2</v>
      </c>
      <c r="P2019" s="2">
        <v>3207</v>
      </c>
      <c r="Q2019" s="2">
        <v>283761</v>
      </c>
      <c r="R2019" s="2">
        <v>169806</v>
      </c>
      <c r="S2019" s="35">
        <v>1.8886258436097664E-2</v>
      </c>
      <c r="T2019" t="s">
        <v>4388</v>
      </c>
      <c r="U2019" t="s">
        <v>4388</v>
      </c>
      <c r="V2019" s="5" t="s">
        <v>4390</v>
      </c>
      <c r="W2019" s="5">
        <v>0</v>
      </c>
      <c r="X2019" s="4">
        <v>3.7459956832384574E-3</v>
      </c>
      <c r="Y2019" s="6">
        <v>198</v>
      </c>
      <c r="Z2019" s="4">
        <v>2.4749373072507144E-3</v>
      </c>
      <c r="AA2019" s="5">
        <v>353</v>
      </c>
      <c r="AC2019" s="16" t="str">
        <f t="shared" si="186"/>
        <v/>
      </c>
      <c r="AD2019" s="16" t="str">
        <f t="shared" si="187"/>
        <v/>
      </c>
      <c r="AE2019" s="16" t="str">
        <f t="shared" si="188"/>
        <v/>
      </c>
      <c r="AF2019" s="16" t="str">
        <f t="shared" si="189"/>
        <v/>
      </c>
      <c r="AG2019" s="16">
        <f t="shared" si="190"/>
        <v>2.2632254119336122E-2</v>
      </c>
      <c r="AH2019" s="16" t="str">
        <f t="shared" si="191"/>
        <v/>
      </c>
      <c r="AI2019" s="17" t="str">
        <f>IF('Peer Comparison Tool'!$D$11="NR","",IF($C2019='Peer Comparison Tool'!$D$9,COUNT('ALLL &lt;50B Database'!$AI$1:AI2018)+1,""))</f>
        <v/>
      </c>
    </row>
    <row r="2020" spans="1:35" x14ac:dyDescent="0.25">
      <c r="A2020" t="s">
        <v>1049</v>
      </c>
      <c r="B2020">
        <v>851631</v>
      </c>
      <c r="C2020" s="5" t="s">
        <v>926</v>
      </c>
      <c r="D2020" s="5" t="s">
        <v>4390</v>
      </c>
      <c r="E2020" s="5" t="s">
        <v>4388</v>
      </c>
      <c r="F2020" s="2">
        <v>1746</v>
      </c>
      <c r="G2020" s="2">
        <v>322477</v>
      </c>
      <c r="H2020" s="2">
        <v>213898</v>
      </c>
      <c r="I2020" s="2">
        <v>12924</v>
      </c>
      <c r="J2020" s="2">
        <v>200974</v>
      </c>
      <c r="K2020" s="33">
        <v>8.687690945097375E-3</v>
      </c>
      <c r="L2020" s="2">
        <v>1559</v>
      </c>
      <c r="M2020" s="2">
        <v>288139</v>
      </c>
      <c r="N2020" s="2">
        <v>200792</v>
      </c>
      <c r="O2020" s="33">
        <v>7.7642535559185625E-3</v>
      </c>
      <c r="P2020" s="2">
        <v>1550</v>
      </c>
      <c r="Q2020" s="2">
        <v>292347</v>
      </c>
      <c r="R2020" s="2">
        <v>200474</v>
      </c>
      <c r="S2020" s="35">
        <v>7.7316759280505205E-3</v>
      </c>
      <c r="T2020" t="s">
        <v>4388</v>
      </c>
      <c r="U2020" t="s">
        <v>4388</v>
      </c>
      <c r="V2020" s="5" t="s">
        <v>4390</v>
      </c>
      <c r="W2020" s="5">
        <v>0</v>
      </c>
      <c r="X2020" s="4">
        <v>9.5601501704685454E-4</v>
      </c>
      <c r="Y2020" s="6">
        <v>196</v>
      </c>
      <c r="Z2020" s="4">
        <v>-3.257762786804206E-5</v>
      </c>
      <c r="AA2020" s="5">
        <v>4165</v>
      </c>
      <c r="AC2020" s="16" t="str">
        <f t="shared" si="186"/>
        <v/>
      </c>
      <c r="AD2020" s="16" t="str">
        <f t="shared" si="187"/>
        <v/>
      </c>
      <c r="AE2020" s="16" t="str">
        <f t="shared" si="188"/>
        <v/>
      </c>
      <c r="AF2020" s="16" t="str">
        <f t="shared" si="189"/>
        <v/>
      </c>
      <c r="AG2020" s="16">
        <f t="shared" si="190"/>
        <v>8.687690945097375E-3</v>
      </c>
      <c r="AH2020" s="16" t="str">
        <f t="shared" si="191"/>
        <v/>
      </c>
      <c r="AI2020" s="17" t="str">
        <f>IF('Peer Comparison Tool'!$D$11="NR","",IF($C2020='Peer Comparison Tool'!$D$9,COUNT('ALLL &lt;50B Database'!$AI$1:AI2019)+1,""))</f>
        <v/>
      </c>
    </row>
    <row r="2021" spans="1:35" x14ac:dyDescent="0.25">
      <c r="A2021" t="s">
        <v>44</v>
      </c>
      <c r="B2021">
        <v>66275</v>
      </c>
      <c r="C2021" s="5" t="s">
        <v>6</v>
      </c>
      <c r="D2021" s="5" t="s">
        <v>4390</v>
      </c>
      <c r="E2021" s="5" t="s">
        <v>4388</v>
      </c>
      <c r="F2021" s="2">
        <v>3485</v>
      </c>
      <c r="G2021" s="2">
        <v>322469</v>
      </c>
      <c r="H2021" s="2">
        <v>279790</v>
      </c>
      <c r="I2021" s="2">
        <v>0</v>
      </c>
      <c r="J2021" s="2">
        <v>279790</v>
      </c>
      <c r="K2021" s="33">
        <v>1.2455770399227992E-2</v>
      </c>
      <c r="L2021" s="2">
        <v>2902</v>
      </c>
      <c r="M2021" s="2">
        <v>276719</v>
      </c>
      <c r="N2021" s="2">
        <v>217367</v>
      </c>
      <c r="O2021" s="33">
        <v>1.3350692607433511E-2</v>
      </c>
      <c r="P2021" s="2">
        <v>3025</v>
      </c>
      <c r="Q2021" s="2">
        <v>278224</v>
      </c>
      <c r="R2021" s="2">
        <v>226270</v>
      </c>
      <c r="S2021" s="35">
        <v>1.3368983957219251E-2</v>
      </c>
      <c r="T2021" t="s">
        <v>4388</v>
      </c>
      <c r="U2021" t="s">
        <v>4388</v>
      </c>
      <c r="V2021" s="5" t="s">
        <v>4390</v>
      </c>
      <c r="W2021" s="5">
        <v>0</v>
      </c>
      <c r="X2021" s="4">
        <v>-9.1321355799125863E-4</v>
      </c>
      <c r="Y2021" s="6">
        <v>460</v>
      </c>
      <c r="Z2021" s="4">
        <v>1.8291349785740443E-5</v>
      </c>
      <c r="AA2021" s="5">
        <v>2728</v>
      </c>
      <c r="AC2021" s="16" t="str">
        <f t="shared" si="186"/>
        <v/>
      </c>
      <c r="AD2021" s="16" t="str">
        <f t="shared" si="187"/>
        <v/>
      </c>
      <c r="AE2021" s="16" t="str">
        <f t="shared" si="188"/>
        <v/>
      </c>
      <c r="AF2021" s="16" t="str">
        <f t="shared" si="189"/>
        <v/>
      </c>
      <c r="AG2021" s="16">
        <f t="shared" si="190"/>
        <v>1.2455770399227992E-2</v>
      </c>
      <c r="AH2021" s="16" t="str">
        <f t="shared" si="191"/>
        <v/>
      </c>
      <c r="AI2021" s="17" t="str">
        <f>IF('Peer Comparison Tool'!$D$11="NR","",IF($C2021='Peer Comparison Tool'!$D$9,COUNT('ALLL &lt;50B Database'!$AI$1:AI2020)+1,""))</f>
        <v/>
      </c>
    </row>
    <row r="2022" spans="1:35" x14ac:dyDescent="0.25">
      <c r="A2022" t="s">
        <v>4096</v>
      </c>
      <c r="B2022">
        <v>3567269</v>
      </c>
      <c r="C2022" s="5" t="s">
        <v>4058</v>
      </c>
      <c r="D2022" s="5" t="s">
        <v>4390</v>
      </c>
      <c r="E2022" s="5" t="s">
        <v>4388</v>
      </c>
      <c r="F2022" s="2">
        <v>1295</v>
      </c>
      <c r="G2022" s="2">
        <v>322219</v>
      </c>
      <c r="H2022" s="2">
        <v>289638</v>
      </c>
      <c r="I2022" s="2">
        <v>50597</v>
      </c>
      <c r="J2022" s="2">
        <v>239041</v>
      </c>
      <c r="K2022" s="33">
        <v>5.4174806832300738E-3</v>
      </c>
      <c r="L2022" s="2">
        <v>1239</v>
      </c>
      <c r="M2022" s="2">
        <v>255278</v>
      </c>
      <c r="N2022" s="2">
        <v>225395</v>
      </c>
      <c r="O2022" s="33">
        <v>5.4970163490760662E-3</v>
      </c>
      <c r="P2022" s="2">
        <v>1194</v>
      </c>
      <c r="Q2022" s="2">
        <v>261432</v>
      </c>
      <c r="R2022" s="2">
        <v>230298</v>
      </c>
      <c r="S2022" s="35">
        <v>5.184586926503921E-3</v>
      </c>
      <c r="T2022" t="s">
        <v>4388</v>
      </c>
      <c r="U2022" t="s">
        <v>4388</v>
      </c>
      <c r="V2022" s="5" t="s">
        <v>4390</v>
      </c>
      <c r="W2022" s="5">
        <v>0</v>
      </c>
      <c r="X2022" s="4">
        <v>2.3289375672615274E-4</v>
      </c>
      <c r="Y2022" s="6">
        <v>101</v>
      </c>
      <c r="Z2022" s="4">
        <v>-3.1242942257214516E-4</v>
      </c>
      <c r="AA2022" s="5">
        <v>4629</v>
      </c>
      <c r="AC2022" s="16" t="str">
        <f t="shared" si="186"/>
        <v/>
      </c>
      <c r="AD2022" s="16" t="str">
        <f t="shared" si="187"/>
        <v/>
      </c>
      <c r="AE2022" s="16" t="str">
        <f t="shared" si="188"/>
        <v/>
      </c>
      <c r="AF2022" s="16" t="str">
        <f t="shared" si="189"/>
        <v/>
      </c>
      <c r="AG2022" s="16">
        <f t="shared" si="190"/>
        <v>5.4174806832300738E-3</v>
      </c>
      <c r="AH2022" s="16" t="str">
        <f t="shared" si="191"/>
        <v/>
      </c>
      <c r="AI2022" s="17" t="str">
        <f>IF('Peer Comparison Tool'!$D$11="NR","",IF($C2022='Peer Comparison Tool'!$D$9,COUNT('ALLL &lt;50B Database'!$AI$1:AI2021)+1,""))</f>
        <v/>
      </c>
    </row>
    <row r="2023" spans="1:35" x14ac:dyDescent="0.25">
      <c r="A2023" t="s">
        <v>3261</v>
      </c>
      <c r="B2023">
        <v>284556</v>
      </c>
      <c r="C2023" s="5" t="s">
        <v>3209</v>
      </c>
      <c r="D2023" s="5" t="s">
        <v>4390</v>
      </c>
      <c r="E2023" s="5" t="s">
        <v>4388</v>
      </c>
      <c r="F2023" s="2">
        <v>1627</v>
      </c>
      <c r="G2023" s="2">
        <v>321959</v>
      </c>
      <c r="H2023" s="2">
        <v>251442</v>
      </c>
      <c r="I2023" s="2">
        <v>6905</v>
      </c>
      <c r="J2023" s="2">
        <v>244537</v>
      </c>
      <c r="K2023" s="33">
        <v>6.6533898755607532E-3</v>
      </c>
      <c r="L2023" s="2">
        <v>1567</v>
      </c>
      <c r="M2023" s="2">
        <v>283110</v>
      </c>
      <c r="N2023" s="2">
        <v>241067</v>
      </c>
      <c r="O2023" s="33">
        <v>6.5002675604707407E-3</v>
      </c>
      <c r="P2023" s="2">
        <v>1589</v>
      </c>
      <c r="Q2023" s="2">
        <v>295733</v>
      </c>
      <c r="R2023" s="2">
        <v>241423</v>
      </c>
      <c r="S2023" s="35">
        <v>6.5818086926266346E-3</v>
      </c>
      <c r="T2023" t="s">
        <v>4388</v>
      </c>
      <c r="U2023" t="s">
        <v>4388</v>
      </c>
      <c r="V2023" s="5" t="s">
        <v>4390</v>
      </c>
      <c r="W2023" s="5">
        <v>0</v>
      </c>
      <c r="X2023" s="4">
        <v>7.1581182934118623E-5</v>
      </c>
      <c r="Y2023" s="6">
        <v>38</v>
      </c>
      <c r="Z2023" s="4">
        <v>8.1541132155893946E-5</v>
      </c>
      <c r="AA2023" s="5">
        <v>4520</v>
      </c>
      <c r="AC2023" s="16" t="str">
        <f t="shared" si="186"/>
        <v/>
      </c>
      <c r="AD2023" s="16" t="str">
        <f t="shared" si="187"/>
        <v/>
      </c>
      <c r="AE2023" s="16" t="str">
        <f t="shared" si="188"/>
        <v/>
      </c>
      <c r="AF2023" s="16" t="str">
        <f t="shared" si="189"/>
        <v/>
      </c>
      <c r="AG2023" s="16">
        <f t="shared" si="190"/>
        <v>6.6533898755607532E-3</v>
      </c>
      <c r="AH2023" s="16" t="str">
        <f t="shared" si="191"/>
        <v/>
      </c>
      <c r="AI2023" s="17" t="str">
        <f>IF('Peer Comparison Tool'!$D$11="NR","",IF($C2023='Peer Comparison Tool'!$D$9,COUNT('ALLL &lt;50B Database'!$AI$1:AI2022)+1,""))</f>
        <v/>
      </c>
    </row>
    <row r="2024" spans="1:35" x14ac:dyDescent="0.25">
      <c r="A2024" t="s">
        <v>2091</v>
      </c>
      <c r="B2024">
        <v>750051</v>
      </c>
      <c r="C2024" s="5" t="s">
        <v>2041</v>
      </c>
      <c r="D2024" s="5" t="s">
        <v>4390</v>
      </c>
      <c r="E2024" s="5" t="s">
        <v>4388</v>
      </c>
      <c r="F2024" s="2">
        <v>2458</v>
      </c>
      <c r="G2024" s="2">
        <v>321405</v>
      </c>
      <c r="H2024" s="2">
        <v>208367</v>
      </c>
      <c r="I2024" s="2">
        <v>16436</v>
      </c>
      <c r="J2024" s="2">
        <v>191931</v>
      </c>
      <c r="K2024" s="33">
        <v>1.2806685736019716E-2</v>
      </c>
      <c r="L2024" s="2">
        <v>2328</v>
      </c>
      <c r="M2024" s="2">
        <v>295410</v>
      </c>
      <c r="N2024" s="2">
        <v>202716</v>
      </c>
      <c r="O2024" s="33">
        <v>1.1484046646539988E-2</v>
      </c>
      <c r="P2024" s="2">
        <v>2399</v>
      </c>
      <c r="Q2024" s="2">
        <v>293745</v>
      </c>
      <c r="R2024" s="2">
        <v>199607</v>
      </c>
      <c r="S2024" s="35">
        <v>1.2018616581582811E-2</v>
      </c>
      <c r="T2024" t="s">
        <v>4388</v>
      </c>
      <c r="U2024" t="s">
        <v>4388</v>
      </c>
      <c r="V2024" s="5" t="s">
        <v>4390</v>
      </c>
      <c r="W2024" s="5">
        <v>0</v>
      </c>
      <c r="X2024" s="4">
        <v>7.8806915443690485E-4</v>
      </c>
      <c r="Y2024" s="6">
        <v>59</v>
      </c>
      <c r="Z2024" s="4">
        <v>5.3456993504282305E-4</v>
      </c>
      <c r="AA2024" s="5">
        <v>2544</v>
      </c>
      <c r="AC2024" s="16" t="str">
        <f t="shared" si="186"/>
        <v/>
      </c>
      <c r="AD2024" s="16" t="str">
        <f t="shared" si="187"/>
        <v/>
      </c>
      <c r="AE2024" s="16" t="str">
        <f t="shared" si="188"/>
        <v/>
      </c>
      <c r="AF2024" s="16" t="str">
        <f t="shared" si="189"/>
        <v/>
      </c>
      <c r="AG2024" s="16">
        <f t="shared" si="190"/>
        <v>1.2806685736019716E-2</v>
      </c>
      <c r="AH2024" s="16" t="str">
        <f t="shared" si="191"/>
        <v/>
      </c>
      <c r="AI2024" s="17" t="str">
        <f>IF('Peer Comparison Tool'!$D$11="NR","",IF($C2024='Peer Comparison Tool'!$D$9,COUNT('ALLL &lt;50B Database'!$AI$1:AI2023)+1,""))</f>
        <v/>
      </c>
    </row>
    <row r="2025" spans="1:35" x14ac:dyDescent="0.25">
      <c r="A2025" t="s">
        <v>4234</v>
      </c>
      <c r="B2025">
        <v>956255</v>
      </c>
      <c r="C2025" s="5" t="s">
        <v>4163</v>
      </c>
      <c r="D2025" s="5" t="s">
        <v>4390</v>
      </c>
      <c r="E2025" s="5" t="s">
        <v>4388</v>
      </c>
      <c r="F2025" s="2">
        <v>2551</v>
      </c>
      <c r="G2025" s="2">
        <v>321319</v>
      </c>
      <c r="H2025" s="2">
        <v>162425</v>
      </c>
      <c r="I2025" s="2">
        <v>13156</v>
      </c>
      <c r="J2025" s="2">
        <v>149269</v>
      </c>
      <c r="K2025" s="33">
        <v>1.7089951697941301E-2</v>
      </c>
      <c r="L2025" s="2">
        <v>2390</v>
      </c>
      <c r="M2025" s="2">
        <v>276881</v>
      </c>
      <c r="N2025" s="2">
        <v>154564</v>
      </c>
      <c r="O2025" s="33">
        <v>1.5462850340312103E-2</v>
      </c>
      <c r="P2025" s="2">
        <v>2395</v>
      </c>
      <c r="Q2025" s="2">
        <v>286220</v>
      </c>
      <c r="R2025" s="2">
        <v>150857</v>
      </c>
      <c r="S2025" s="35">
        <v>1.5875962003751899E-2</v>
      </c>
      <c r="T2025" t="s">
        <v>4388</v>
      </c>
      <c r="U2025" t="s">
        <v>4388</v>
      </c>
      <c r="V2025" s="5" t="s">
        <v>4390</v>
      </c>
      <c r="W2025" s="5">
        <v>0</v>
      </c>
      <c r="X2025" s="4">
        <v>1.2139896941894025E-3</v>
      </c>
      <c r="Y2025" s="6">
        <v>156</v>
      </c>
      <c r="Z2025" s="4">
        <v>4.1311166343979515E-4</v>
      </c>
      <c r="AA2025" s="5">
        <v>1019</v>
      </c>
      <c r="AC2025" s="16" t="str">
        <f t="shared" si="186"/>
        <v/>
      </c>
      <c r="AD2025" s="16" t="str">
        <f t="shared" si="187"/>
        <v/>
      </c>
      <c r="AE2025" s="16" t="str">
        <f t="shared" si="188"/>
        <v/>
      </c>
      <c r="AF2025" s="16" t="str">
        <f t="shared" si="189"/>
        <v/>
      </c>
      <c r="AG2025" s="16">
        <f t="shared" si="190"/>
        <v>1.7089951697941301E-2</v>
      </c>
      <c r="AH2025" s="16" t="str">
        <f t="shared" si="191"/>
        <v/>
      </c>
      <c r="AI2025" s="17" t="str">
        <f>IF('Peer Comparison Tool'!$D$11="NR","",IF($C2025='Peer Comparison Tool'!$D$9,COUNT('ALLL &lt;50B Database'!$AI$1:AI2024)+1,""))</f>
        <v/>
      </c>
    </row>
    <row r="2026" spans="1:35" x14ac:dyDescent="0.25">
      <c r="A2026" t="s">
        <v>1741</v>
      </c>
      <c r="B2026">
        <v>969255</v>
      </c>
      <c r="C2026" s="5" t="s">
        <v>1695</v>
      </c>
      <c r="D2026" s="5" t="s">
        <v>4390</v>
      </c>
      <c r="E2026" s="5" t="s">
        <v>4388</v>
      </c>
      <c r="F2026" s="2">
        <v>1903</v>
      </c>
      <c r="G2026" s="2">
        <v>320949</v>
      </c>
      <c r="H2026" s="2">
        <v>230205</v>
      </c>
      <c r="I2026" s="2">
        <v>8353</v>
      </c>
      <c r="J2026" s="2">
        <v>221852</v>
      </c>
      <c r="K2026" s="33">
        <v>8.5777905991381645E-3</v>
      </c>
      <c r="L2026" s="2">
        <v>1369</v>
      </c>
      <c r="M2026" s="2">
        <v>296830</v>
      </c>
      <c r="N2026" s="2">
        <v>208971</v>
      </c>
      <c r="O2026" s="33">
        <v>6.5511482454503256E-3</v>
      </c>
      <c r="P2026" s="2">
        <v>1434</v>
      </c>
      <c r="Q2026" s="2">
        <v>295845</v>
      </c>
      <c r="R2026" s="2">
        <v>222056</v>
      </c>
      <c r="S2026" s="35">
        <v>6.4578304571819723E-3</v>
      </c>
      <c r="T2026" t="s">
        <v>4388</v>
      </c>
      <c r="U2026" t="s">
        <v>4388</v>
      </c>
      <c r="V2026" s="5" t="s">
        <v>4390</v>
      </c>
      <c r="W2026" s="5">
        <v>0</v>
      </c>
      <c r="X2026" s="4">
        <v>2.1199601419561922E-3</v>
      </c>
      <c r="Y2026" s="6">
        <v>469</v>
      </c>
      <c r="Z2026" s="4">
        <v>-9.3317788268353248E-5</v>
      </c>
      <c r="AA2026" s="5">
        <v>4179</v>
      </c>
      <c r="AC2026" s="16" t="str">
        <f t="shared" si="186"/>
        <v/>
      </c>
      <c r="AD2026" s="16" t="str">
        <f t="shared" si="187"/>
        <v/>
      </c>
      <c r="AE2026" s="16" t="str">
        <f t="shared" si="188"/>
        <v/>
      </c>
      <c r="AF2026" s="16" t="str">
        <f t="shared" si="189"/>
        <v/>
      </c>
      <c r="AG2026" s="16">
        <f t="shared" si="190"/>
        <v>8.5777905991381645E-3</v>
      </c>
      <c r="AH2026" s="16" t="str">
        <f t="shared" si="191"/>
        <v/>
      </c>
      <c r="AI2026" s="17" t="str">
        <f>IF('Peer Comparison Tool'!$D$11="NR","",IF($C2026='Peer Comparison Tool'!$D$9,COUNT('ALLL &lt;50B Database'!$AI$1:AI2025)+1,""))</f>
        <v/>
      </c>
    </row>
    <row r="2027" spans="1:35" x14ac:dyDescent="0.25">
      <c r="A2027" t="s">
        <v>1884</v>
      </c>
      <c r="B2027">
        <v>331375</v>
      </c>
      <c r="C2027" s="5" t="s">
        <v>1795</v>
      </c>
      <c r="D2027" s="5" t="s">
        <v>4390</v>
      </c>
      <c r="E2027" s="5" t="s">
        <v>4388</v>
      </c>
      <c r="F2027" s="2">
        <v>1649</v>
      </c>
      <c r="G2027" s="2">
        <v>320577</v>
      </c>
      <c r="H2027" s="2">
        <v>265174</v>
      </c>
      <c r="I2027" s="2">
        <v>19542</v>
      </c>
      <c r="J2027" s="2">
        <v>245632</v>
      </c>
      <c r="K2027" s="33">
        <v>6.7132946847316306E-3</v>
      </c>
      <c r="L2027" s="2">
        <v>1919</v>
      </c>
      <c r="M2027" s="2">
        <v>277847</v>
      </c>
      <c r="N2027" s="2">
        <v>235781</v>
      </c>
      <c r="O2027" s="33">
        <v>8.138908563455071E-3</v>
      </c>
      <c r="P2027" s="2">
        <v>1981</v>
      </c>
      <c r="Q2027" s="2">
        <v>287747</v>
      </c>
      <c r="R2027" s="2">
        <v>237376</v>
      </c>
      <c r="S2027" s="35">
        <v>8.3454098139660281E-3</v>
      </c>
      <c r="T2027" t="s">
        <v>4388</v>
      </c>
      <c r="U2027" t="s">
        <v>4388</v>
      </c>
      <c r="V2027" s="5" t="s">
        <v>4390</v>
      </c>
      <c r="W2027" s="5">
        <v>0</v>
      </c>
      <c r="X2027" s="4">
        <v>-1.6321151292343974E-3</v>
      </c>
      <c r="Y2027" s="6">
        <v>-332</v>
      </c>
      <c r="Z2027" s="4">
        <v>2.0650125051095702E-4</v>
      </c>
      <c r="AA2027" s="5">
        <v>4511</v>
      </c>
      <c r="AC2027" s="16" t="str">
        <f t="shared" si="186"/>
        <v/>
      </c>
      <c r="AD2027" s="16" t="str">
        <f t="shared" si="187"/>
        <v/>
      </c>
      <c r="AE2027" s="16" t="str">
        <f t="shared" si="188"/>
        <v/>
      </c>
      <c r="AF2027" s="16" t="str">
        <f t="shared" si="189"/>
        <v/>
      </c>
      <c r="AG2027" s="16">
        <f t="shared" si="190"/>
        <v>6.7132946847316306E-3</v>
      </c>
      <c r="AH2027" s="16" t="str">
        <f t="shared" si="191"/>
        <v/>
      </c>
      <c r="AI2027" s="17" t="str">
        <f>IF('Peer Comparison Tool'!$D$11="NR","",IF($C2027='Peer Comparison Tool'!$D$9,COUNT('ALLL &lt;50B Database'!$AI$1:AI2026)+1,""))</f>
        <v/>
      </c>
    </row>
    <row r="2028" spans="1:35" x14ac:dyDescent="0.25">
      <c r="A2028" t="s">
        <v>4238</v>
      </c>
      <c r="B2028">
        <v>578741</v>
      </c>
      <c r="C2028" s="5" t="s">
        <v>4163</v>
      </c>
      <c r="D2028" s="5" t="s">
        <v>4387</v>
      </c>
      <c r="E2028" s="5" t="s">
        <v>4388</v>
      </c>
      <c r="F2028" s="2">
        <v>2688</v>
      </c>
      <c r="G2028" s="2">
        <v>320368</v>
      </c>
      <c r="H2028" s="2">
        <v>245755</v>
      </c>
      <c r="I2028" s="2">
        <v>35380</v>
      </c>
      <c r="J2028" s="2">
        <v>210375</v>
      </c>
      <c r="K2028" s="33">
        <v>1.2777183600713013E-2</v>
      </c>
      <c r="L2028" s="2">
        <v>2687</v>
      </c>
      <c r="M2028" s="2">
        <v>269194</v>
      </c>
      <c r="N2028" s="2">
        <v>209345</v>
      </c>
      <c r="O2028" s="33">
        <v>1.2835271919558622E-2</v>
      </c>
      <c r="P2028" s="2">
        <v>2688</v>
      </c>
      <c r="Q2028" s="2">
        <v>266477</v>
      </c>
      <c r="R2028" s="2">
        <v>213302</v>
      </c>
      <c r="S2028" s="35">
        <v>1.2601850896850475E-2</v>
      </c>
      <c r="T2028" t="s">
        <v>4388</v>
      </c>
      <c r="U2028" t="s">
        <v>4388</v>
      </c>
      <c r="V2028" s="5" t="s">
        <v>4387</v>
      </c>
      <c r="W2028" s="5">
        <v>0</v>
      </c>
      <c r="X2028" s="4">
        <v>1.7533270386253796E-4</v>
      </c>
      <c r="Y2028" s="6">
        <v>0</v>
      </c>
      <c r="Z2028" s="4">
        <v>-2.3342102270814714E-4</v>
      </c>
      <c r="AA2028" s="5">
        <v>2558</v>
      </c>
      <c r="AC2028" s="16" t="str">
        <f t="shared" si="186"/>
        <v/>
      </c>
      <c r="AD2028" s="16" t="str">
        <f t="shared" si="187"/>
        <v/>
      </c>
      <c r="AE2028" s="16" t="str">
        <f t="shared" si="188"/>
        <v/>
      </c>
      <c r="AF2028" s="16" t="str">
        <f t="shared" si="189"/>
        <v/>
      </c>
      <c r="AG2028" s="16">
        <f t="shared" si="190"/>
        <v>1.2777183600713013E-2</v>
      </c>
      <c r="AH2028" s="16" t="str">
        <f t="shared" si="191"/>
        <v/>
      </c>
      <c r="AI2028" s="17" t="str">
        <f>IF('Peer Comparison Tool'!$D$11="NR","",IF($C2028='Peer Comparison Tool'!$D$9,COUNT('ALLL &lt;50B Database'!$AI$1:AI2027)+1,""))</f>
        <v/>
      </c>
    </row>
    <row r="2029" spans="1:35" x14ac:dyDescent="0.25">
      <c r="A2029" t="s">
        <v>2002</v>
      </c>
      <c r="B2029">
        <v>961343</v>
      </c>
      <c r="C2029" s="5" t="s">
        <v>1963</v>
      </c>
      <c r="D2029" s="5" t="s">
        <v>4387</v>
      </c>
      <c r="E2029" s="5" t="s">
        <v>4388</v>
      </c>
      <c r="F2029" s="2">
        <v>1921</v>
      </c>
      <c r="G2029" s="2">
        <v>320264</v>
      </c>
      <c r="H2029" s="2">
        <v>191931</v>
      </c>
      <c r="I2029" s="2">
        <v>16406</v>
      </c>
      <c r="J2029" s="2">
        <v>175525</v>
      </c>
      <c r="K2029" s="33">
        <v>1.0944309927360774E-2</v>
      </c>
      <c r="L2029" s="2">
        <v>1756</v>
      </c>
      <c r="M2029" s="2">
        <v>277492</v>
      </c>
      <c r="N2029" s="2">
        <v>173289</v>
      </c>
      <c r="O2029" s="33">
        <v>1.0133361032725679E-2</v>
      </c>
      <c r="P2029" s="2">
        <v>1799</v>
      </c>
      <c r="Q2029" s="2">
        <v>275774</v>
      </c>
      <c r="R2029" s="2">
        <v>172877</v>
      </c>
      <c r="S2029" s="35">
        <v>1.0406242588661303E-2</v>
      </c>
      <c r="T2029" t="s">
        <v>4388</v>
      </c>
      <c r="U2029" t="s">
        <v>4388</v>
      </c>
      <c r="V2029" s="5" t="s">
        <v>4387</v>
      </c>
      <c r="W2029" s="5">
        <v>0</v>
      </c>
      <c r="X2029" s="4">
        <v>5.3806733869947096E-4</v>
      </c>
      <c r="Y2029" s="6">
        <v>122</v>
      </c>
      <c r="Z2029" s="4">
        <v>2.7288155593562478E-4</v>
      </c>
      <c r="AA2029" s="5">
        <v>3401</v>
      </c>
      <c r="AC2029" s="16" t="str">
        <f t="shared" si="186"/>
        <v/>
      </c>
      <c r="AD2029" s="16" t="str">
        <f t="shared" si="187"/>
        <v/>
      </c>
      <c r="AE2029" s="16" t="str">
        <f t="shared" si="188"/>
        <v/>
      </c>
      <c r="AF2029" s="16" t="str">
        <f t="shared" si="189"/>
        <v/>
      </c>
      <c r="AG2029" s="16">
        <f t="shared" si="190"/>
        <v>1.0944309927360774E-2</v>
      </c>
      <c r="AH2029" s="16" t="str">
        <f t="shared" si="191"/>
        <v/>
      </c>
      <c r="AI2029" s="17" t="str">
        <f>IF('Peer Comparison Tool'!$D$11="NR","",IF($C2029='Peer Comparison Tool'!$D$9,COUNT('ALLL &lt;50B Database'!$AI$1:AI2028)+1,""))</f>
        <v/>
      </c>
    </row>
    <row r="2030" spans="1:35" x14ac:dyDescent="0.25">
      <c r="A2030" t="s">
        <v>4094</v>
      </c>
      <c r="B2030">
        <v>920975</v>
      </c>
      <c r="C2030" s="5" t="s">
        <v>4058</v>
      </c>
      <c r="D2030" s="5" t="s">
        <v>4390</v>
      </c>
      <c r="E2030" s="5" t="s">
        <v>4388</v>
      </c>
      <c r="F2030" s="2">
        <v>3167</v>
      </c>
      <c r="G2030" s="2">
        <v>320064</v>
      </c>
      <c r="H2030" s="2">
        <v>269800</v>
      </c>
      <c r="I2030" s="2">
        <v>16087</v>
      </c>
      <c r="J2030" s="2">
        <v>253713</v>
      </c>
      <c r="K2030" s="33">
        <v>1.2482608301506033E-2</v>
      </c>
      <c r="L2030" s="2">
        <v>2430</v>
      </c>
      <c r="M2030" s="2">
        <v>286827</v>
      </c>
      <c r="N2030" s="2">
        <v>242005</v>
      </c>
      <c r="O2030" s="33">
        <v>1.0041114852998904E-2</v>
      </c>
      <c r="P2030" s="2">
        <v>2705</v>
      </c>
      <c r="Q2030" s="2">
        <v>297029</v>
      </c>
      <c r="R2030" s="2">
        <v>249974</v>
      </c>
      <c r="S2030" s="35">
        <v>1.0821125397041293E-2</v>
      </c>
      <c r="T2030" t="s">
        <v>4388</v>
      </c>
      <c r="U2030" t="s">
        <v>4388</v>
      </c>
      <c r="V2030" s="5" t="s">
        <v>4390</v>
      </c>
      <c r="W2030" s="5">
        <v>0</v>
      </c>
      <c r="X2030" s="4">
        <v>1.6614829044647398E-3</v>
      </c>
      <c r="Y2030" s="6">
        <v>462</v>
      </c>
      <c r="Z2030" s="4">
        <v>7.8001054404238865E-4</v>
      </c>
      <c r="AA2030" s="5">
        <v>2717</v>
      </c>
      <c r="AC2030" s="16" t="str">
        <f t="shared" si="186"/>
        <v/>
      </c>
      <c r="AD2030" s="16" t="str">
        <f t="shared" si="187"/>
        <v/>
      </c>
      <c r="AE2030" s="16" t="str">
        <f t="shared" si="188"/>
        <v/>
      </c>
      <c r="AF2030" s="16" t="str">
        <f t="shared" si="189"/>
        <v/>
      </c>
      <c r="AG2030" s="16">
        <f t="shared" si="190"/>
        <v>1.2482608301506033E-2</v>
      </c>
      <c r="AH2030" s="16" t="str">
        <f t="shared" si="191"/>
        <v/>
      </c>
      <c r="AI2030" s="17" t="str">
        <f>IF('Peer Comparison Tool'!$D$11="NR","",IF($C2030='Peer Comparison Tool'!$D$9,COUNT('ALLL &lt;50B Database'!$AI$1:AI2029)+1,""))</f>
        <v/>
      </c>
    </row>
    <row r="2031" spans="1:35" x14ac:dyDescent="0.25">
      <c r="A2031" t="s">
        <v>2092</v>
      </c>
      <c r="B2031">
        <v>761851</v>
      </c>
      <c r="C2031" s="5" t="s">
        <v>2041</v>
      </c>
      <c r="D2031" s="5" t="s">
        <v>4390</v>
      </c>
      <c r="E2031" s="5" t="s">
        <v>4388</v>
      </c>
      <c r="F2031" s="2">
        <v>3947</v>
      </c>
      <c r="G2031" s="2">
        <v>319645</v>
      </c>
      <c r="H2031" s="2">
        <v>210422</v>
      </c>
      <c r="I2031" s="2">
        <v>16235</v>
      </c>
      <c r="J2031" s="2">
        <v>194187</v>
      </c>
      <c r="K2031" s="33">
        <v>2.0325768460298578E-2</v>
      </c>
      <c r="L2031" s="2">
        <v>3713</v>
      </c>
      <c r="M2031" s="2">
        <v>279992</v>
      </c>
      <c r="N2031" s="2">
        <v>195053</v>
      </c>
      <c r="O2031" s="33">
        <v>1.9035851794127749E-2</v>
      </c>
      <c r="P2031" s="2">
        <v>3580</v>
      </c>
      <c r="Q2031" s="2">
        <v>286695</v>
      </c>
      <c r="R2031" s="2">
        <v>188384</v>
      </c>
      <c r="S2031" s="35">
        <v>1.900373704773229E-2</v>
      </c>
      <c r="T2031" t="s">
        <v>4388</v>
      </c>
      <c r="U2031" t="s">
        <v>4388</v>
      </c>
      <c r="V2031" s="5" t="s">
        <v>4390</v>
      </c>
      <c r="W2031" s="5">
        <v>0</v>
      </c>
      <c r="X2031" s="4">
        <v>1.322031412566288E-3</v>
      </c>
      <c r="Y2031" s="6">
        <v>367</v>
      </c>
      <c r="Z2031" s="4">
        <v>-3.2114746395459082E-5</v>
      </c>
      <c r="AA2031" s="5">
        <v>516</v>
      </c>
      <c r="AC2031" s="16" t="str">
        <f t="shared" si="186"/>
        <v/>
      </c>
      <c r="AD2031" s="16" t="str">
        <f t="shared" si="187"/>
        <v/>
      </c>
      <c r="AE2031" s="16" t="str">
        <f t="shared" si="188"/>
        <v/>
      </c>
      <c r="AF2031" s="16" t="str">
        <f t="shared" si="189"/>
        <v/>
      </c>
      <c r="AG2031" s="16">
        <f t="shared" si="190"/>
        <v>2.0325768460298578E-2</v>
      </c>
      <c r="AH2031" s="16" t="str">
        <f t="shared" si="191"/>
        <v/>
      </c>
      <c r="AI2031" s="17" t="str">
        <f>IF('Peer Comparison Tool'!$D$11="NR","",IF($C2031='Peer Comparison Tool'!$D$9,COUNT('ALLL &lt;50B Database'!$AI$1:AI2030)+1,""))</f>
        <v/>
      </c>
    </row>
    <row r="2032" spans="1:35" x14ac:dyDescent="0.25">
      <c r="A2032" t="s">
        <v>40</v>
      </c>
      <c r="B2032">
        <v>330239</v>
      </c>
      <c r="C2032" s="5" t="s">
        <v>6</v>
      </c>
      <c r="D2032" s="5" t="s">
        <v>4390</v>
      </c>
      <c r="E2032" s="5" t="s">
        <v>4388</v>
      </c>
      <c r="F2032" s="2">
        <v>1638</v>
      </c>
      <c r="G2032" s="2">
        <v>319555</v>
      </c>
      <c r="H2032" s="2">
        <v>122318</v>
      </c>
      <c r="I2032" s="2">
        <v>5032</v>
      </c>
      <c r="J2032" s="2">
        <v>117286</v>
      </c>
      <c r="K2032" s="33">
        <v>1.3965861228109066E-2</v>
      </c>
      <c r="L2032" s="2">
        <v>1614</v>
      </c>
      <c r="M2032" s="2">
        <v>295787</v>
      </c>
      <c r="N2032" s="2">
        <v>118489</v>
      </c>
      <c r="O2032" s="33">
        <v>1.3621517609229548E-2</v>
      </c>
      <c r="P2032" s="2">
        <v>1628</v>
      </c>
      <c r="Q2032" s="2">
        <v>300206</v>
      </c>
      <c r="R2032" s="2">
        <v>121022</v>
      </c>
      <c r="S2032" s="35">
        <v>1.3452099618251227E-2</v>
      </c>
      <c r="T2032" t="s">
        <v>4388</v>
      </c>
      <c r="U2032" t="s">
        <v>4388</v>
      </c>
      <c r="V2032" s="5" t="s">
        <v>4390</v>
      </c>
      <c r="W2032" s="5">
        <v>0</v>
      </c>
      <c r="X2032" s="4">
        <v>5.1376160985783931E-4</v>
      </c>
      <c r="Y2032" s="6">
        <v>10</v>
      </c>
      <c r="Z2032" s="4">
        <v>-1.694179909783218E-4</v>
      </c>
      <c r="AA2032" s="5">
        <v>2006</v>
      </c>
      <c r="AC2032" s="16" t="str">
        <f t="shared" si="186"/>
        <v/>
      </c>
      <c r="AD2032" s="16" t="str">
        <f t="shared" si="187"/>
        <v/>
      </c>
      <c r="AE2032" s="16" t="str">
        <f t="shared" si="188"/>
        <v/>
      </c>
      <c r="AF2032" s="16" t="str">
        <f t="shared" si="189"/>
        <v/>
      </c>
      <c r="AG2032" s="16">
        <f t="shared" si="190"/>
        <v>1.3965861228109066E-2</v>
      </c>
      <c r="AH2032" s="16" t="str">
        <f t="shared" si="191"/>
        <v/>
      </c>
      <c r="AI2032" s="17" t="str">
        <f>IF('Peer Comparison Tool'!$D$11="NR","",IF($C2032='Peer Comparison Tool'!$D$9,COUNT('ALLL &lt;50B Database'!$AI$1:AI2031)+1,""))</f>
        <v/>
      </c>
    </row>
    <row r="2033" spans="1:35" x14ac:dyDescent="0.25">
      <c r="A2033" t="s">
        <v>3260</v>
      </c>
      <c r="B2033">
        <v>456755</v>
      </c>
      <c r="C2033" s="5" t="s">
        <v>3209</v>
      </c>
      <c r="D2033" s="5" t="s">
        <v>4387</v>
      </c>
      <c r="E2033" s="5" t="s">
        <v>4388</v>
      </c>
      <c r="F2033" s="2">
        <v>2836</v>
      </c>
      <c r="G2033" s="2">
        <v>319489</v>
      </c>
      <c r="H2033" s="2">
        <v>197287</v>
      </c>
      <c r="I2033" s="2">
        <v>11962</v>
      </c>
      <c r="J2033" s="2">
        <v>185325</v>
      </c>
      <c r="K2033" s="33">
        <v>1.5302846351004991E-2</v>
      </c>
      <c r="L2033" s="2">
        <v>2134</v>
      </c>
      <c r="M2033" s="2">
        <v>301628</v>
      </c>
      <c r="N2033" s="2">
        <v>189201</v>
      </c>
      <c r="O2033" s="33">
        <v>1.1279010153223292E-2</v>
      </c>
      <c r="P2033" s="2">
        <v>2493</v>
      </c>
      <c r="Q2033" s="2">
        <v>298962</v>
      </c>
      <c r="R2033" s="2">
        <v>189294</v>
      </c>
      <c r="S2033" s="35">
        <v>1.316998954008051E-2</v>
      </c>
      <c r="T2033" t="s">
        <v>4388</v>
      </c>
      <c r="U2033" t="s">
        <v>4388</v>
      </c>
      <c r="V2033" s="5" t="s">
        <v>4387</v>
      </c>
      <c r="W2033" s="5">
        <v>0</v>
      </c>
      <c r="X2033" s="4">
        <v>2.132856810924481E-3</v>
      </c>
      <c r="Y2033" s="6">
        <v>343</v>
      </c>
      <c r="Z2033" s="4">
        <v>1.8909793868572174E-3</v>
      </c>
      <c r="AA2033" s="5">
        <v>1497</v>
      </c>
      <c r="AC2033" s="16" t="str">
        <f t="shared" si="186"/>
        <v/>
      </c>
      <c r="AD2033" s="16" t="str">
        <f t="shared" si="187"/>
        <v/>
      </c>
      <c r="AE2033" s="16" t="str">
        <f t="shared" si="188"/>
        <v/>
      </c>
      <c r="AF2033" s="16" t="str">
        <f t="shared" si="189"/>
        <v/>
      </c>
      <c r="AG2033" s="16">
        <f t="shared" si="190"/>
        <v>1.5302846351004991E-2</v>
      </c>
      <c r="AH2033" s="16" t="str">
        <f t="shared" si="191"/>
        <v/>
      </c>
      <c r="AI2033" s="17" t="str">
        <f>IF('Peer Comparison Tool'!$D$11="NR","",IF($C2033='Peer Comparison Tool'!$D$9,COUNT('ALLL &lt;50B Database'!$AI$1:AI2032)+1,""))</f>
        <v/>
      </c>
    </row>
    <row r="2034" spans="1:35" x14ac:dyDescent="0.25">
      <c r="A2034" t="s">
        <v>3466</v>
      </c>
      <c r="B2034">
        <v>734613</v>
      </c>
      <c r="C2034" s="5" t="s">
        <v>3374</v>
      </c>
      <c r="D2034" s="5" t="s">
        <v>4390</v>
      </c>
      <c r="E2034" s="5" t="s">
        <v>4388</v>
      </c>
      <c r="F2034" s="2">
        <v>2962</v>
      </c>
      <c r="G2034" s="2">
        <v>319164</v>
      </c>
      <c r="H2034" s="2">
        <v>225898</v>
      </c>
      <c r="I2034" s="2">
        <v>1987</v>
      </c>
      <c r="J2034" s="2">
        <v>223911</v>
      </c>
      <c r="K2034" s="33">
        <v>1.3228470240408019E-2</v>
      </c>
      <c r="L2034" s="2">
        <v>2638</v>
      </c>
      <c r="M2034" s="2">
        <v>304207</v>
      </c>
      <c r="N2034" s="2">
        <v>224508</v>
      </c>
      <c r="O2034" s="33">
        <v>1.1750138079712081E-2</v>
      </c>
      <c r="P2034" s="2">
        <v>2632</v>
      </c>
      <c r="Q2034" s="2">
        <v>307635</v>
      </c>
      <c r="R2034" s="2">
        <v>226059</v>
      </c>
      <c r="S2034" s="35">
        <v>1.1642978160568701E-2</v>
      </c>
      <c r="T2034" t="s">
        <v>4388</v>
      </c>
      <c r="U2034" t="s">
        <v>4388</v>
      </c>
      <c r="V2034" s="5" t="s">
        <v>4390</v>
      </c>
      <c r="W2034" s="5">
        <v>0</v>
      </c>
      <c r="X2034" s="4">
        <v>1.5854920798393183E-3</v>
      </c>
      <c r="Y2034" s="6">
        <v>330</v>
      </c>
      <c r="Z2034" s="4">
        <v>-1.0715991914338023E-4</v>
      </c>
      <c r="AA2034" s="5">
        <v>2304</v>
      </c>
      <c r="AC2034" s="16" t="str">
        <f t="shared" si="186"/>
        <v/>
      </c>
      <c r="AD2034" s="16" t="str">
        <f t="shared" si="187"/>
        <v/>
      </c>
      <c r="AE2034" s="16" t="str">
        <f t="shared" si="188"/>
        <v/>
      </c>
      <c r="AF2034" s="16" t="str">
        <f t="shared" si="189"/>
        <v/>
      </c>
      <c r="AG2034" s="16">
        <f t="shared" si="190"/>
        <v>1.3228470240408019E-2</v>
      </c>
      <c r="AH2034" s="16" t="str">
        <f t="shared" si="191"/>
        <v/>
      </c>
      <c r="AI2034" s="17" t="str">
        <f>IF('Peer Comparison Tool'!$D$11="NR","",IF($C2034='Peer Comparison Tool'!$D$9,COUNT('ALLL &lt;50B Database'!$AI$1:AI2033)+1,""))</f>
        <v/>
      </c>
    </row>
    <row r="2035" spans="1:35" x14ac:dyDescent="0.25">
      <c r="A2035" t="s">
        <v>4093</v>
      </c>
      <c r="B2035">
        <v>268828</v>
      </c>
      <c r="C2035" s="5" t="s">
        <v>4058</v>
      </c>
      <c r="D2035" s="5" t="s">
        <v>4387</v>
      </c>
      <c r="E2035" s="5" t="s">
        <v>4388</v>
      </c>
      <c r="F2035" s="2">
        <v>2406</v>
      </c>
      <c r="G2035" s="2">
        <v>318886</v>
      </c>
      <c r="H2035" s="2">
        <v>144810</v>
      </c>
      <c r="I2035" s="2">
        <v>4866</v>
      </c>
      <c r="J2035" s="2">
        <v>139944</v>
      </c>
      <c r="K2035" s="33">
        <v>1.7192591322243184E-2</v>
      </c>
      <c r="L2035" s="2">
        <v>2470</v>
      </c>
      <c r="M2035" s="2">
        <v>304925</v>
      </c>
      <c r="N2035" s="2">
        <v>142483</v>
      </c>
      <c r="O2035" s="33">
        <v>1.7335401416309314E-2</v>
      </c>
      <c r="P2035" s="2">
        <v>2371</v>
      </c>
      <c r="Q2035" s="2">
        <v>307361</v>
      </c>
      <c r="R2035" s="2">
        <v>142238</v>
      </c>
      <c r="S2035" s="35">
        <v>1.6669244505687651E-2</v>
      </c>
      <c r="T2035" t="s">
        <v>4388</v>
      </c>
      <c r="U2035" t="s">
        <v>4388</v>
      </c>
      <c r="V2035" s="5" t="s">
        <v>4387</v>
      </c>
      <c r="W2035" s="5">
        <v>0</v>
      </c>
      <c r="X2035" s="4">
        <v>5.2334681655553245E-4</v>
      </c>
      <c r="Y2035" s="6">
        <v>35</v>
      </c>
      <c r="Z2035" s="4">
        <v>-6.6615691062166249E-4</v>
      </c>
      <c r="AA2035" s="5">
        <v>995</v>
      </c>
      <c r="AC2035" s="16" t="str">
        <f t="shared" si="186"/>
        <v/>
      </c>
      <c r="AD2035" s="16" t="str">
        <f t="shared" si="187"/>
        <v/>
      </c>
      <c r="AE2035" s="16" t="str">
        <f t="shared" si="188"/>
        <v/>
      </c>
      <c r="AF2035" s="16" t="str">
        <f t="shared" si="189"/>
        <v/>
      </c>
      <c r="AG2035" s="16">
        <f t="shared" si="190"/>
        <v>1.7192591322243184E-2</v>
      </c>
      <c r="AH2035" s="16" t="str">
        <f t="shared" si="191"/>
        <v/>
      </c>
      <c r="AI2035" s="17" t="str">
        <f>IF('Peer Comparison Tool'!$D$11="NR","",IF($C2035='Peer Comparison Tool'!$D$9,COUNT('ALLL &lt;50B Database'!$AI$1:AI2034)+1,""))</f>
        <v/>
      </c>
    </row>
    <row r="2036" spans="1:35" x14ac:dyDescent="0.25">
      <c r="A2036" t="s">
        <v>3860</v>
      </c>
      <c r="B2036">
        <v>77253</v>
      </c>
      <c r="C2036" s="5" t="s">
        <v>3704</v>
      </c>
      <c r="D2036" s="5" t="s">
        <v>4390</v>
      </c>
      <c r="E2036" s="5" t="s">
        <v>4388</v>
      </c>
      <c r="F2036" s="2">
        <v>2496</v>
      </c>
      <c r="G2036" s="2">
        <v>318775</v>
      </c>
      <c r="H2036" s="2">
        <v>176760</v>
      </c>
      <c r="I2036" s="2">
        <v>820</v>
      </c>
      <c r="J2036" s="2">
        <v>175940</v>
      </c>
      <c r="K2036" s="33">
        <v>1.4186654541320905E-2</v>
      </c>
      <c r="L2036" s="2">
        <v>1808</v>
      </c>
      <c r="M2036" s="2">
        <v>271716</v>
      </c>
      <c r="N2036" s="2">
        <v>177122</v>
      </c>
      <c r="O2036" s="33">
        <v>1.020765348178092E-2</v>
      </c>
      <c r="P2036" s="2">
        <v>2404</v>
      </c>
      <c r="Q2036" s="2">
        <v>282070</v>
      </c>
      <c r="R2036" s="2">
        <v>172861</v>
      </c>
      <c r="S2036" s="35">
        <v>1.3907127692191993E-2</v>
      </c>
      <c r="T2036" t="s">
        <v>4388</v>
      </c>
      <c r="U2036" t="s">
        <v>4388</v>
      </c>
      <c r="V2036" s="5" t="s">
        <v>4390</v>
      </c>
      <c r="W2036" s="5">
        <v>0</v>
      </c>
      <c r="X2036" s="4">
        <v>2.7952684912891171E-4</v>
      </c>
      <c r="Y2036" s="6">
        <v>92</v>
      </c>
      <c r="Z2036" s="4">
        <v>3.6994742104110735E-3</v>
      </c>
      <c r="AA2036" s="5">
        <v>1892</v>
      </c>
      <c r="AC2036" s="16" t="str">
        <f t="shared" si="186"/>
        <v/>
      </c>
      <c r="AD2036" s="16" t="str">
        <f t="shared" si="187"/>
        <v/>
      </c>
      <c r="AE2036" s="16" t="str">
        <f t="shared" si="188"/>
        <v/>
      </c>
      <c r="AF2036" s="16" t="str">
        <f t="shared" si="189"/>
        <v/>
      </c>
      <c r="AG2036" s="16">
        <f t="shared" si="190"/>
        <v>1.4186654541320905E-2</v>
      </c>
      <c r="AH2036" s="16" t="str">
        <f t="shared" si="191"/>
        <v/>
      </c>
      <c r="AI2036" s="17" t="str">
        <f>IF('Peer Comparison Tool'!$D$11="NR","",IF($C2036='Peer Comparison Tool'!$D$9,COUNT('ALLL &lt;50B Database'!$AI$1:AI2035)+1,""))</f>
        <v/>
      </c>
    </row>
    <row r="2037" spans="1:35" x14ac:dyDescent="0.25">
      <c r="A2037" t="s">
        <v>2385</v>
      </c>
      <c r="B2037">
        <v>761244</v>
      </c>
      <c r="C2037" s="5" t="s">
        <v>2299</v>
      </c>
      <c r="D2037" s="5" t="s">
        <v>4390</v>
      </c>
      <c r="E2037" s="5" t="s">
        <v>4388</v>
      </c>
      <c r="F2037" s="2">
        <v>2768</v>
      </c>
      <c r="G2037" s="2">
        <v>318575</v>
      </c>
      <c r="H2037" s="2">
        <v>241595</v>
      </c>
      <c r="I2037" s="2">
        <v>17633</v>
      </c>
      <c r="J2037" s="2">
        <v>223962</v>
      </c>
      <c r="K2037" s="33">
        <v>1.2359239513846099E-2</v>
      </c>
      <c r="L2037" s="2">
        <v>2324</v>
      </c>
      <c r="M2037" s="2">
        <v>277877</v>
      </c>
      <c r="N2037" s="2">
        <v>218159</v>
      </c>
      <c r="O2037" s="33">
        <v>1.0652780769988861E-2</v>
      </c>
      <c r="P2037" s="2">
        <v>2256</v>
      </c>
      <c r="Q2037" s="2">
        <v>277212</v>
      </c>
      <c r="R2037" s="2">
        <v>218756</v>
      </c>
      <c r="S2037" s="35">
        <v>1.0312859990125985E-2</v>
      </c>
      <c r="T2037" t="s">
        <v>4388</v>
      </c>
      <c r="U2037" t="s">
        <v>4388</v>
      </c>
      <c r="V2037" s="5" t="s">
        <v>4390</v>
      </c>
      <c r="W2037" s="5">
        <v>0</v>
      </c>
      <c r="X2037" s="4">
        <v>2.0463795237201134E-3</v>
      </c>
      <c r="Y2037" s="6">
        <v>512</v>
      </c>
      <c r="Z2037" s="4">
        <v>-3.3992077986287617E-4</v>
      </c>
      <c r="AA2037" s="5">
        <v>2760</v>
      </c>
      <c r="AC2037" s="16" t="str">
        <f t="shared" si="186"/>
        <v/>
      </c>
      <c r="AD2037" s="16" t="str">
        <f t="shared" si="187"/>
        <v/>
      </c>
      <c r="AE2037" s="16" t="str">
        <f t="shared" si="188"/>
        <v/>
      </c>
      <c r="AF2037" s="16" t="str">
        <f t="shared" si="189"/>
        <v/>
      </c>
      <c r="AG2037" s="16">
        <f t="shared" si="190"/>
        <v>1.2359239513846099E-2</v>
      </c>
      <c r="AH2037" s="16" t="str">
        <f t="shared" si="191"/>
        <v/>
      </c>
      <c r="AI2037" s="17" t="str">
        <f>IF('Peer Comparison Tool'!$D$11="NR","",IF($C2037='Peer Comparison Tool'!$D$9,COUNT('ALLL &lt;50B Database'!$AI$1:AI2036)+1,""))</f>
        <v/>
      </c>
    </row>
    <row r="2038" spans="1:35" x14ac:dyDescent="0.25">
      <c r="A2038" t="s">
        <v>3263</v>
      </c>
      <c r="B2038">
        <v>508355</v>
      </c>
      <c r="C2038" s="5" t="s">
        <v>3209</v>
      </c>
      <c r="D2038" s="5" t="s">
        <v>4390</v>
      </c>
      <c r="E2038" s="5" t="s">
        <v>4388</v>
      </c>
      <c r="F2038" s="2">
        <v>3778</v>
      </c>
      <c r="G2038" s="2">
        <v>317910</v>
      </c>
      <c r="H2038" s="2">
        <v>218954</v>
      </c>
      <c r="I2038" s="2">
        <v>12706</v>
      </c>
      <c r="J2038" s="2">
        <v>206248</v>
      </c>
      <c r="K2038" s="33">
        <v>1.8317753384275243E-2</v>
      </c>
      <c r="L2038" s="2">
        <v>3718</v>
      </c>
      <c r="M2038" s="2">
        <v>282540</v>
      </c>
      <c r="N2038" s="2">
        <v>216949</v>
      </c>
      <c r="O2038" s="33">
        <v>1.7137668299923022E-2</v>
      </c>
      <c r="P2038" s="2">
        <v>3697</v>
      </c>
      <c r="Q2038" s="2">
        <v>290687</v>
      </c>
      <c r="R2038" s="2">
        <v>216241</v>
      </c>
      <c r="S2038" s="35">
        <v>1.709666529474059E-2</v>
      </c>
      <c r="T2038" t="s">
        <v>4388</v>
      </c>
      <c r="U2038" t="s">
        <v>4388</v>
      </c>
      <c r="V2038" s="5" t="s">
        <v>4390</v>
      </c>
      <c r="W2038" s="5">
        <v>0</v>
      </c>
      <c r="X2038" s="4">
        <v>1.2210880895346526E-3</v>
      </c>
      <c r="Y2038" s="6">
        <v>81</v>
      </c>
      <c r="Z2038" s="4">
        <v>-4.1003005182432134E-5</v>
      </c>
      <c r="AA2038" s="5">
        <v>784</v>
      </c>
      <c r="AC2038" s="16" t="str">
        <f t="shared" si="186"/>
        <v/>
      </c>
      <c r="AD2038" s="16" t="str">
        <f t="shared" si="187"/>
        <v/>
      </c>
      <c r="AE2038" s="16" t="str">
        <f t="shared" si="188"/>
        <v/>
      </c>
      <c r="AF2038" s="16" t="str">
        <f t="shared" si="189"/>
        <v/>
      </c>
      <c r="AG2038" s="16">
        <f t="shared" si="190"/>
        <v>1.8317753384275243E-2</v>
      </c>
      <c r="AH2038" s="16" t="str">
        <f t="shared" si="191"/>
        <v/>
      </c>
      <c r="AI2038" s="17" t="str">
        <f>IF('Peer Comparison Tool'!$D$11="NR","",IF($C2038='Peer Comparison Tool'!$D$9,COUNT('ALLL &lt;50B Database'!$AI$1:AI2037)+1,""))</f>
        <v/>
      </c>
    </row>
    <row r="2039" spans="1:35" x14ac:dyDescent="0.25">
      <c r="A2039" t="s">
        <v>367</v>
      </c>
      <c r="B2039">
        <v>956956</v>
      </c>
      <c r="C2039" s="5" t="s">
        <v>343</v>
      </c>
      <c r="D2039" s="5" t="s">
        <v>4390</v>
      </c>
      <c r="E2039" s="5" t="s">
        <v>4388</v>
      </c>
      <c r="F2039" s="2">
        <v>1604</v>
      </c>
      <c r="G2039" s="2">
        <v>317506</v>
      </c>
      <c r="H2039" s="2">
        <v>140320</v>
      </c>
      <c r="I2039" s="2">
        <v>8134</v>
      </c>
      <c r="J2039" s="2">
        <v>132186</v>
      </c>
      <c r="K2039" s="33">
        <v>1.213441665531902E-2</v>
      </c>
      <c r="L2039" s="2">
        <v>1403</v>
      </c>
      <c r="M2039" s="2">
        <v>283869</v>
      </c>
      <c r="N2039" s="2">
        <v>134296</v>
      </c>
      <c r="O2039" s="33">
        <v>1.0447072139155298E-2</v>
      </c>
      <c r="P2039" s="2">
        <v>1468</v>
      </c>
      <c r="Q2039" s="2">
        <v>294994</v>
      </c>
      <c r="R2039" s="2">
        <v>134057</v>
      </c>
      <c r="S2039" s="35">
        <v>1.0950565804098257E-2</v>
      </c>
      <c r="T2039" t="s">
        <v>4388</v>
      </c>
      <c r="U2039" t="s">
        <v>4388</v>
      </c>
      <c r="V2039" s="5" t="s">
        <v>4390</v>
      </c>
      <c r="W2039" s="5">
        <v>0</v>
      </c>
      <c r="X2039" s="4">
        <v>1.1838508512207625E-3</v>
      </c>
      <c r="Y2039" s="6">
        <v>136</v>
      </c>
      <c r="Z2039" s="4">
        <v>5.0349366494295902E-4</v>
      </c>
      <c r="AA2039" s="5">
        <v>2863</v>
      </c>
      <c r="AC2039" s="16" t="str">
        <f t="shared" si="186"/>
        <v/>
      </c>
      <c r="AD2039" s="16" t="str">
        <f t="shared" si="187"/>
        <v/>
      </c>
      <c r="AE2039" s="16" t="str">
        <f t="shared" si="188"/>
        <v/>
      </c>
      <c r="AF2039" s="16" t="str">
        <f t="shared" si="189"/>
        <v/>
      </c>
      <c r="AG2039" s="16">
        <f t="shared" si="190"/>
        <v>1.213441665531902E-2</v>
      </c>
      <c r="AH2039" s="16" t="str">
        <f t="shared" si="191"/>
        <v/>
      </c>
      <c r="AI2039" s="17" t="str">
        <f>IF('Peer Comparison Tool'!$D$11="NR","",IF($C2039='Peer Comparison Tool'!$D$9,COUNT('ALLL &lt;50B Database'!$AI$1:AI2038)+1,""))</f>
        <v/>
      </c>
    </row>
    <row r="2040" spans="1:35" x14ac:dyDescent="0.25">
      <c r="A2040" t="s">
        <v>3855</v>
      </c>
      <c r="B2040">
        <v>631150</v>
      </c>
      <c r="C2040" s="5" t="s">
        <v>3704</v>
      </c>
      <c r="D2040" s="5" t="s">
        <v>4390</v>
      </c>
      <c r="E2040" s="5" t="s">
        <v>4388</v>
      </c>
      <c r="F2040" s="2">
        <v>3029</v>
      </c>
      <c r="G2040" s="2">
        <v>317208</v>
      </c>
      <c r="H2040" s="2">
        <v>184468</v>
      </c>
      <c r="I2040" s="2">
        <v>0</v>
      </c>
      <c r="J2040" s="2">
        <v>184468</v>
      </c>
      <c r="K2040" s="33">
        <v>1.64201921200425E-2</v>
      </c>
      <c r="L2040" s="2">
        <v>3031</v>
      </c>
      <c r="M2040" s="2">
        <v>304032</v>
      </c>
      <c r="N2040" s="2">
        <v>195621</v>
      </c>
      <c r="O2040" s="33">
        <v>1.5494246527724529E-2</v>
      </c>
      <c r="P2040" s="2">
        <v>3032</v>
      </c>
      <c r="Q2040" s="2">
        <v>294606</v>
      </c>
      <c r="R2040" s="2">
        <v>189680</v>
      </c>
      <c r="S2040" s="35">
        <v>1.5984816533108393E-2</v>
      </c>
      <c r="T2040" t="s">
        <v>4388</v>
      </c>
      <c r="U2040" t="s">
        <v>4388</v>
      </c>
      <c r="V2040" s="5" t="s">
        <v>4390</v>
      </c>
      <c r="W2040" s="5">
        <v>0</v>
      </c>
      <c r="X2040" s="4">
        <v>4.3537558693410722E-4</v>
      </c>
      <c r="Y2040" s="6">
        <v>-3</v>
      </c>
      <c r="Z2040" s="4">
        <v>4.9057000538386443E-4</v>
      </c>
      <c r="AA2040" s="5">
        <v>1162</v>
      </c>
      <c r="AC2040" s="16" t="str">
        <f t="shared" si="186"/>
        <v/>
      </c>
      <c r="AD2040" s="16" t="str">
        <f t="shared" si="187"/>
        <v/>
      </c>
      <c r="AE2040" s="16" t="str">
        <f t="shared" si="188"/>
        <v/>
      </c>
      <c r="AF2040" s="16" t="str">
        <f t="shared" si="189"/>
        <v/>
      </c>
      <c r="AG2040" s="16">
        <f t="shared" si="190"/>
        <v>1.64201921200425E-2</v>
      </c>
      <c r="AH2040" s="16" t="str">
        <f t="shared" si="191"/>
        <v/>
      </c>
      <c r="AI2040" s="17" t="str">
        <f>IF('Peer Comparison Tool'!$D$11="NR","",IF($C2040='Peer Comparison Tool'!$D$9,COUNT('ALLL &lt;50B Database'!$AI$1:AI2039)+1,""))</f>
        <v/>
      </c>
    </row>
    <row r="2041" spans="1:35" x14ac:dyDescent="0.25">
      <c r="A2041" t="s">
        <v>368</v>
      </c>
      <c r="B2041">
        <v>945071</v>
      </c>
      <c r="C2041" s="5" t="s">
        <v>343</v>
      </c>
      <c r="D2041" s="5" t="s">
        <v>4390</v>
      </c>
      <c r="E2041" s="5" t="s">
        <v>4388</v>
      </c>
      <c r="F2041" s="2">
        <v>1952</v>
      </c>
      <c r="G2041" s="2">
        <v>317160</v>
      </c>
      <c r="H2041" s="2">
        <v>213879</v>
      </c>
      <c r="I2041" s="2">
        <v>7038</v>
      </c>
      <c r="J2041" s="2">
        <v>206841</v>
      </c>
      <c r="K2041" s="33">
        <v>9.4372005550156877E-3</v>
      </c>
      <c r="L2041" s="2">
        <v>1834</v>
      </c>
      <c r="M2041" s="2">
        <v>291709</v>
      </c>
      <c r="N2041" s="2">
        <v>201925</v>
      </c>
      <c r="O2041" s="33">
        <v>9.0825801659031816E-3</v>
      </c>
      <c r="P2041" s="2">
        <v>1844</v>
      </c>
      <c r="Q2041" s="2">
        <v>287500</v>
      </c>
      <c r="R2041" s="2">
        <v>203503</v>
      </c>
      <c r="S2041" s="35">
        <v>9.0612914797324855E-3</v>
      </c>
      <c r="T2041" t="s">
        <v>4388</v>
      </c>
      <c r="U2041" t="s">
        <v>4388</v>
      </c>
      <c r="V2041" s="5" t="s">
        <v>4390</v>
      </c>
      <c r="W2041" s="5">
        <v>0</v>
      </c>
      <c r="X2041" s="4">
        <v>3.7590907528320221E-4</v>
      </c>
      <c r="Y2041" s="6">
        <v>108</v>
      </c>
      <c r="Z2041" s="4">
        <v>-2.1288686170696167E-5</v>
      </c>
      <c r="AA2041" s="5">
        <v>3958</v>
      </c>
      <c r="AC2041" s="16" t="str">
        <f t="shared" si="186"/>
        <v/>
      </c>
      <c r="AD2041" s="16" t="str">
        <f t="shared" si="187"/>
        <v/>
      </c>
      <c r="AE2041" s="16" t="str">
        <f t="shared" si="188"/>
        <v/>
      </c>
      <c r="AF2041" s="16" t="str">
        <f t="shared" si="189"/>
        <v/>
      </c>
      <c r="AG2041" s="16">
        <f t="shared" si="190"/>
        <v>9.4372005550156877E-3</v>
      </c>
      <c r="AH2041" s="16" t="str">
        <f t="shared" si="191"/>
        <v/>
      </c>
      <c r="AI2041" s="17" t="str">
        <f>IF('Peer Comparison Tool'!$D$11="NR","",IF($C2041='Peer Comparison Tool'!$D$9,COUNT('ALLL &lt;50B Database'!$AI$1:AI2040)+1,""))</f>
        <v/>
      </c>
    </row>
    <row r="2042" spans="1:35" x14ac:dyDescent="0.25">
      <c r="A2042" t="s">
        <v>3262</v>
      </c>
      <c r="B2042">
        <v>172457</v>
      </c>
      <c r="C2042" s="5" t="s">
        <v>3209</v>
      </c>
      <c r="D2042" s="5" t="s">
        <v>4390</v>
      </c>
      <c r="E2042" s="5" t="s">
        <v>4388</v>
      </c>
      <c r="F2042" s="2">
        <v>2441</v>
      </c>
      <c r="G2042" s="2">
        <v>317065</v>
      </c>
      <c r="H2042" s="2">
        <v>268675</v>
      </c>
      <c r="I2042" s="2">
        <v>25045</v>
      </c>
      <c r="J2042" s="2">
        <v>243630</v>
      </c>
      <c r="K2042" s="33">
        <v>1.0019291548659853E-2</v>
      </c>
      <c r="L2042" s="2">
        <v>2508</v>
      </c>
      <c r="M2042" s="2">
        <v>301883</v>
      </c>
      <c r="N2042" s="2">
        <v>235972</v>
      </c>
      <c r="O2042" s="33">
        <v>1.0628379638262167E-2</v>
      </c>
      <c r="P2042" s="2">
        <v>2297</v>
      </c>
      <c r="Q2042" s="2">
        <v>291977</v>
      </c>
      <c r="R2042" s="2">
        <v>242565</v>
      </c>
      <c r="S2042" s="35">
        <v>9.4696266979984751E-3</v>
      </c>
      <c r="T2042" t="s">
        <v>4388</v>
      </c>
      <c r="U2042" t="s">
        <v>4388</v>
      </c>
      <c r="V2042" s="5" t="s">
        <v>4390</v>
      </c>
      <c r="W2042" s="5">
        <v>0</v>
      </c>
      <c r="X2042" s="4">
        <v>5.496648506613782E-4</v>
      </c>
      <c r="Y2042" s="6">
        <v>144</v>
      </c>
      <c r="Z2042" s="4">
        <v>-1.1587529402636923E-3</v>
      </c>
      <c r="AA2042" s="5">
        <v>3775</v>
      </c>
      <c r="AC2042" s="16" t="str">
        <f t="shared" si="186"/>
        <v/>
      </c>
      <c r="AD2042" s="16" t="str">
        <f t="shared" si="187"/>
        <v/>
      </c>
      <c r="AE2042" s="16" t="str">
        <f t="shared" si="188"/>
        <v/>
      </c>
      <c r="AF2042" s="16" t="str">
        <f t="shared" si="189"/>
        <v/>
      </c>
      <c r="AG2042" s="16">
        <f t="shared" si="190"/>
        <v>1.0019291548659853E-2</v>
      </c>
      <c r="AH2042" s="16" t="str">
        <f t="shared" si="191"/>
        <v/>
      </c>
      <c r="AI2042" s="17" t="str">
        <f>IF('Peer Comparison Tool'!$D$11="NR","",IF($C2042='Peer Comparison Tool'!$D$9,COUNT('ALLL &lt;50B Database'!$AI$1:AI2041)+1,""))</f>
        <v/>
      </c>
    </row>
    <row r="2043" spans="1:35" x14ac:dyDescent="0.25">
      <c r="A2043" t="s">
        <v>780</v>
      </c>
      <c r="B2043">
        <v>442244</v>
      </c>
      <c r="C2043" s="5" t="s">
        <v>716</v>
      </c>
      <c r="D2043" s="5" t="s">
        <v>4390</v>
      </c>
      <c r="E2043" s="5" t="s">
        <v>4388</v>
      </c>
      <c r="F2043" s="2">
        <v>2865</v>
      </c>
      <c r="G2043" s="2">
        <v>316797</v>
      </c>
      <c r="H2043" s="2">
        <v>193193</v>
      </c>
      <c r="I2043" s="2">
        <v>10380</v>
      </c>
      <c r="J2043" s="2">
        <v>182813</v>
      </c>
      <c r="K2043" s="33">
        <v>1.5671752008883395E-2</v>
      </c>
      <c r="L2043" s="2">
        <v>2805</v>
      </c>
      <c r="M2043" s="2">
        <v>282218</v>
      </c>
      <c r="N2043" s="2">
        <v>173252</v>
      </c>
      <c r="O2043" s="33">
        <v>1.6190289289589731E-2</v>
      </c>
      <c r="P2043" s="2">
        <v>2826</v>
      </c>
      <c r="Q2043" s="2">
        <v>290784</v>
      </c>
      <c r="R2043" s="2">
        <v>179762</v>
      </c>
      <c r="S2043" s="35">
        <v>1.5720786373093314E-2</v>
      </c>
      <c r="T2043" t="s">
        <v>4388</v>
      </c>
      <c r="U2043" t="s">
        <v>4388</v>
      </c>
      <c r="V2043" s="5" t="s">
        <v>4390</v>
      </c>
      <c r="W2043" s="5">
        <v>0</v>
      </c>
      <c r="X2043" s="4">
        <v>-4.9034364209919051E-5</v>
      </c>
      <c r="Y2043" s="6">
        <v>39</v>
      </c>
      <c r="Z2043" s="4">
        <v>-4.6950291649641707E-4</v>
      </c>
      <c r="AA2043" s="5">
        <v>1378</v>
      </c>
      <c r="AC2043" s="16" t="str">
        <f t="shared" si="186"/>
        <v/>
      </c>
      <c r="AD2043" s="16" t="str">
        <f t="shared" si="187"/>
        <v/>
      </c>
      <c r="AE2043" s="16" t="str">
        <f t="shared" si="188"/>
        <v/>
      </c>
      <c r="AF2043" s="16" t="str">
        <f t="shared" si="189"/>
        <v/>
      </c>
      <c r="AG2043" s="16">
        <f t="shared" si="190"/>
        <v>1.5671752008883395E-2</v>
      </c>
      <c r="AH2043" s="16" t="str">
        <f t="shared" si="191"/>
        <v/>
      </c>
      <c r="AI2043" s="17" t="str">
        <f>IF('Peer Comparison Tool'!$D$11="NR","",IF($C2043='Peer Comparison Tool'!$D$9,COUNT('ALLL &lt;50B Database'!$AI$1:AI2042)+1,""))</f>
        <v/>
      </c>
    </row>
    <row r="2044" spans="1:35" x14ac:dyDescent="0.25">
      <c r="A2044" t="s">
        <v>1657</v>
      </c>
      <c r="B2044">
        <v>290230</v>
      </c>
      <c r="C2044" s="5" t="s">
        <v>3603</v>
      </c>
      <c r="D2044" s="5" t="s">
        <v>4390</v>
      </c>
      <c r="E2044" s="5" t="s">
        <v>4388</v>
      </c>
      <c r="F2044" s="2">
        <v>2400</v>
      </c>
      <c r="G2044" s="2">
        <v>316792</v>
      </c>
      <c r="H2044" s="2">
        <v>175791</v>
      </c>
      <c r="I2044" s="2">
        <v>0</v>
      </c>
      <c r="J2044" s="2">
        <v>175791</v>
      </c>
      <c r="K2044" s="33">
        <v>1.3652576070447292E-2</v>
      </c>
      <c r="L2044" s="2">
        <v>2463</v>
      </c>
      <c r="M2044" s="2">
        <v>292105</v>
      </c>
      <c r="N2044" s="2">
        <v>202345</v>
      </c>
      <c r="O2044" s="33">
        <v>1.2172280016802985E-2</v>
      </c>
      <c r="P2044" s="2">
        <v>2486</v>
      </c>
      <c r="Q2044" s="2">
        <v>303979</v>
      </c>
      <c r="R2044" s="2">
        <v>197239</v>
      </c>
      <c r="S2044" s="35">
        <v>1.2603998195083123E-2</v>
      </c>
      <c r="T2044" t="s">
        <v>4388</v>
      </c>
      <c r="U2044" t="s">
        <v>4388</v>
      </c>
      <c r="V2044" s="5" t="s">
        <v>4390</v>
      </c>
      <c r="W2044" s="5">
        <v>0</v>
      </c>
      <c r="X2044" s="4">
        <v>1.0485778753641685E-3</v>
      </c>
      <c r="Y2044" s="6">
        <v>-86</v>
      </c>
      <c r="Z2044" s="4">
        <v>4.3171817828013825E-4</v>
      </c>
      <c r="AA2044" s="5">
        <v>2132</v>
      </c>
      <c r="AC2044" s="16" t="str">
        <f t="shared" si="186"/>
        <v/>
      </c>
      <c r="AD2044" s="16" t="str">
        <f t="shared" si="187"/>
        <v/>
      </c>
      <c r="AE2044" s="16" t="str">
        <f t="shared" si="188"/>
        <v/>
      </c>
      <c r="AF2044" s="16" t="str">
        <f t="shared" si="189"/>
        <v/>
      </c>
      <c r="AG2044" s="16">
        <f t="shared" si="190"/>
        <v>1.3652576070447292E-2</v>
      </c>
      <c r="AH2044" s="16" t="str">
        <f t="shared" si="191"/>
        <v/>
      </c>
      <c r="AI2044" s="17" t="str">
        <f>IF('Peer Comparison Tool'!$D$11="NR","",IF($C2044='Peer Comparison Tool'!$D$9,COUNT('ALLL &lt;50B Database'!$AI$1:AI2043)+1,""))</f>
        <v/>
      </c>
    </row>
    <row r="2045" spans="1:35" x14ac:dyDescent="0.25">
      <c r="A2045" t="s">
        <v>1051</v>
      </c>
      <c r="B2045">
        <v>1008432</v>
      </c>
      <c r="C2045" s="5" t="s">
        <v>926</v>
      </c>
      <c r="D2045" s="5" t="s">
        <v>4390</v>
      </c>
      <c r="E2045" s="5" t="s">
        <v>4388</v>
      </c>
      <c r="F2045" s="2">
        <v>2836</v>
      </c>
      <c r="G2045" s="2">
        <v>316765</v>
      </c>
      <c r="H2045" s="2">
        <v>291437</v>
      </c>
      <c r="I2045" s="2">
        <v>35179</v>
      </c>
      <c r="J2045" s="2">
        <v>256258</v>
      </c>
      <c r="K2045" s="33">
        <v>1.106697156771691E-2</v>
      </c>
      <c r="L2045" s="2">
        <v>2797</v>
      </c>
      <c r="M2045" s="2">
        <v>274098</v>
      </c>
      <c r="N2045" s="2">
        <v>250637</v>
      </c>
      <c r="O2045" s="33">
        <v>1.1159565427291261E-2</v>
      </c>
      <c r="P2045" s="2">
        <v>2806</v>
      </c>
      <c r="Q2045" s="2">
        <v>282704</v>
      </c>
      <c r="R2045" s="2">
        <v>252448</v>
      </c>
      <c r="S2045" s="35">
        <v>1.1115160349854228E-2</v>
      </c>
      <c r="T2045" t="s">
        <v>4388</v>
      </c>
      <c r="U2045" t="s">
        <v>4388</v>
      </c>
      <c r="V2045" s="5" t="s">
        <v>4390</v>
      </c>
      <c r="W2045" s="5">
        <v>0</v>
      </c>
      <c r="X2045" s="4">
        <v>-4.8188782137317809E-5</v>
      </c>
      <c r="Y2045" s="6">
        <v>30</v>
      </c>
      <c r="Z2045" s="4">
        <v>-4.4405077437033313E-5</v>
      </c>
      <c r="AA2045" s="5">
        <v>3344</v>
      </c>
      <c r="AC2045" s="16" t="str">
        <f t="shared" si="186"/>
        <v/>
      </c>
      <c r="AD2045" s="16" t="str">
        <f t="shared" si="187"/>
        <v/>
      </c>
      <c r="AE2045" s="16" t="str">
        <f t="shared" si="188"/>
        <v/>
      </c>
      <c r="AF2045" s="16" t="str">
        <f t="shared" si="189"/>
        <v/>
      </c>
      <c r="AG2045" s="16">
        <f t="shared" si="190"/>
        <v>1.106697156771691E-2</v>
      </c>
      <c r="AH2045" s="16" t="str">
        <f t="shared" si="191"/>
        <v/>
      </c>
      <c r="AI2045" s="17" t="str">
        <f>IF('Peer Comparison Tool'!$D$11="NR","",IF($C2045='Peer Comparison Tool'!$D$9,COUNT('ALLL &lt;50B Database'!$AI$1:AI2044)+1,""))</f>
        <v/>
      </c>
    </row>
    <row r="2046" spans="1:35" x14ac:dyDescent="0.25">
      <c r="A2046" t="s">
        <v>2744</v>
      </c>
      <c r="B2046">
        <v>987259</v>
      </c>
      <c r="C2046" s="5" t="s">
        <v>2711</v>
      </c>
      <c r="D2046" s="5" t="s">
        <v>4390</v>
      </c>
      <c r="E2046" s="5" t="s">
        <v>4388</v>
      </c>
      <c r="F2046" s="2">
        <v>2067</v>
      </c>
      <c r="G2046" s="2">
        <v>316604</v>
      </c>
      <c r="H2046" s="2">
        <v>248322</v>
      </c>
      <c r="I2046" s="2">
        <v>23228</v>
      </c>
      <c r="J2046" s="2">
        <v>225094</v>
      </c>
      <c r="K2046" s="33">
        <v>9.1828302842368072E-3</v>
      </c>
      <c r="L2046" s="2">
        <v>1719</v>
      </c>
      <c r="M2046" s="2">
        <v>297945</v>
      </c>
      <c r="N2046" s="2">
        <v>219414</v>
      </c>
      <c r="O2046" s="33">
        <v>7.8345046350734235E-3</v>
      </c>
      <c r="P2046" s="2">
        <v>1892</v>
      </c>
      <c r="Q2046" s="2">
        <v>291344</v>
      </c>
      <c r="R2046" s="2">
        <v>217877</v>
      </c>
      <c r="S2046" s="35">
        <v>8.6837986570404407E-3</v>
      </c>
      <c r="T2046" t="s">
        <v>4388</v>
      </c>
      <c r="U2046" t="s">
        <v>4388</v>
      </c>
      <c r="V2046" s="5" t="s">
        <v>4390</v>
      </c>
      <c r="W2046" s="5">
        <v>0</v>
      </c>
      <c r="X2046" s="4">
        <v>4.990316271963665E-4</v>
      </c>
      <c r="Y2046" s="6">
        <v>175</v>
      </c>
      <c r="Z2046" s="4">
        <v>8.4929402196701718E-4</v>
      </c>
      <c r="AA2046" s="5">
        <v>4032</v>
      </c>
      <c r="AC2046" s="16" t="str">
        <f t="shared" si="186"/>
        <v/>
      </c>
      <c r="AD2046" s="16" t="str">
        <f t="shared" si="187"/>
        <v/>
      </c>
      <c r="AE2046" s="16" t="str">
        <f t="shared" si="188"/>
        <v/>
      </c>
      <c r="AF2046" s="16" t="str">
        <f t="shared" si="189"/>
        <v/>
      </c>
      <c r="AG2046" s="16">
        <f t="shared" si="190"/>
        <v>9.1828302842368072E-3</v>
      </c>
      <c r="AH2046" s="16" t="str">
        <f t="shared" si="191"/>
        <v/>
      </c>
      <c r="AI2046" s="17" t="str">
        <f>IF('Peer Comparison Tool'!$D$11="NR","",IF($C2046='Peer Comparison Tool'!$D$9,COUNT('ALLL &lt;50B Database'!$AI$1:AI2045)+1,""))</f>
        <v/>
      </c>
    </row>
    <row r="2047" spans="1:35" x14ac:dyDescent="0.25">
      <c r="A2047" t="s">
        <v>2743</v>
      </c>
      <c r="B2047">
        <v>576952</v>
      </c>
      <c r="C2047" s="5" t="s">
        <v>2711</v>
      </c>
      <c r="D2047" s="5" t="s">
        <v>4390</v>
      </c>
      <c r="E2047" s="5" t="s">
        <v>4388</v>
      </c>
      <c r="F2047" s="2">
        <v>2639</v>
      </c>
      <c r="G2047" s="2">
        <v>316446</v>
      </c>
      <c r="H2047" s="2">
        <v>214510</v>
      </c>
      <c r="I2047" s="2">
        <v>7613</v>
      </c>
      <c r="J2047" s="2">
        <v>206897</v>
      </c>
      <c r="K2047" s="33">
        <v>1.27551390305321E-2</v>
      </c>
      <c r="L2047" s="2">
        <v>2642</v>
      </c>
      <c r="M2047" s="2">
        <v>281717</v>
      </c>
      <c r="N2047" s="2">
        <v>195379</v>
      </c>
      <c r="O2047" s="33">
        <v>1.3522435881031226E-2</v>
      </c>
      <c r="P2047" s="2">
        <v>2600</v>
      </c>
      <c r="Q2047" s="2">
        <v>291697</v>
      </c>
      <c r="R2047" s="2">
        <v>202939</v>
      </c>
      <c r="S2047" s="35">
        <v>1.2811731604078072E-2</v>
      </c>
      <c r="T2047" t="s">
        <v>4388</v>
      </c>
      <c r="U2047" t="s">
        <v>4388</v>
      </c>
      <c r="V2047" s="5" t="s">
        <v>4390</v>
      </c>
      <c r="W2047" s="5">
        <v>0</v>
      </c>
      <c r="X2047" s="4">
        <v>-5.6592573545972275E-5</v>
      </c>
      <c r="Y2047" s="6">
        <v>39</v>
      </c>
      <c r="Z2047" s="4">
        <v>-7.1070427695315436E-4</v>
      </c>
      <c r="AA2047" s="5">
        <v>2566</v>
      </c>
      <c r="AC2047" s="16" t="str">
        <f t="shared" si="186"/>
        <v/>
      </c>
      <c r="AD2047" s="16" t="str">
        <f t="shared" si="187"/>
        <v/>
      </c>
      <c r="AE2047" s="16" t="str">
        <f t="shared" si="188"/>
        <v/>
      </c>
      <c r="AF2047" s="16" t="str">
        <f t="shared" si="189"/>
        <v/>
      </c>
      <c r="AG2047" s="16">
        <f t="shared" si="190"/>
        <v>1.27551390305321E-2</v>
      </c>
      <c r="AH2047" s="16" t="str">
        <f t="shared" si="191"/>
        <v/>
      </c>
      <c r="AI2047" s="17" t="str">
        <f>IF('Peer Comparison Tool'!$D$11="NR","",IF($C2047='Peer Comparison Tool'!$D$9,COUNT('ALLL &lt;50B Database'!$AI$1:AI2046)+1,""))</f>
        <v/>
      </c>
    </row>
    <row r="2048" spans="1:35" x14ac:dyDescent="0.25">
      <c r="A2048" t="s">
        <v>3464</v>
      </c>
      <c r="B2048">
        <v>678070</v>
      </c>
      <c r="C2048" s="5" t="s">
        <v>3374</v>
      </c>
      <c r="D2048" s="5" t="s">
        <v>4387</v>
      </c>
      <c r="E2048" s="5" t="s">
        <v>4388</v>
      </c>
      <c r="F2048" s="2">
        <v>848</v>
      </c>
      <c r="G2048" s="2">
        <v>316312</v>
      </c>
      <c r="H2048" s="2">
        <v>59676</v>
      </c>
      <c r="I2048" s="2">
        <v>0</v>
      </c>
      <c r="J2048" s="2">
        <v>59676</v>
      </c>
      <c r="K2048" s="33">
        <v>1.4210067698907434E-2</v>
      </c>
      <c r="L2048" s="2">
        <v>848</v>
      </c>
      <c r="M2048" s="2">
        <v>314472</v>
      </c>
      <c r="N2048" s="2">
        <v>62402</v>
      </c>
      <c r="O2048" s="33">
        <v>1.3589308034998878E-2</v>
      </c>
      <c r="P2048" s="2">
        <v>848</v>
      </c>
      <c r="Q2048" s="2">
        <v>313372</v>
      </c>
      <c r="R2048" s="2">
        <v>61813</v>
      </c>
      <c r="S2048" s="35">
        <v>1.3718797016808762E-2</v>
      </c>
      <c r="T2048" t="s">
        <v>4388</v>
      </c>
      <c r="U2048" t="s">
        <v>4388</v>
      </c>
      <c r="V2048" s="5" t="s">
        <v>4387</v>
      </c>
      <c r="W2048" s="5">
        <v>0</v>
      </c>
      <c r="X2048" s="4">
        <v>4.912706820986712E-4</v>
      </c>
      <c r="Y2048" s="6">
        <v>0</v>
      </c>
      <c r="Z2048" s="4">
        <v>1.2948898180988391E-4</v>
      </c>
      <c r="AA2048" s="5">
        <v>1881</v>
      </c>
      <c r="AC2048" s="16" t="str">
        <f t="shared" si="186"/>
        <v/>
      </c>
      <c r="AD2048" s="16" t="str">
        <f t="shared" si="187"/>
        <v/>
      </c>
      <c r="AE2048" s="16" t="str">
        <f t="shared" si="188"/>
        <v/>
      </c>
      <c r="AF2048" s="16" t="str">
        <f t="shared" si="189"/>
        <v/>
      </c>
      <c r="AG2048" s="16">
        <f t="shared" si="190"/>
        <v>1.4210067698907434E-2</v>
      </c>
      <c r="AH2048" s="16" t="str">
        <f t="shared" si="191"/>
        <v/>
      </c>
      <c r="AI2048" s="17" t="str">
        <f>IF('Peer Comparison Tool'!$D$11="NR","",IF($C2048='Peer Comparison Tool'!$D$9,COUNT('ALLL &lt;50B Database'!$AI$1:AI2047)+1,""))</f>
        <v/>
      </c>
    </row>
    <row r="2049" spans="1:35" x14ac:dyDescent="0.25">
      <c r="A2049" t="s">
        <v>4332</v>
      </c>
      <c r="B2049">
        <v>170332</v>
      </c>
      <c r="C2049" s="5" t="s">
        <v>4315</v>
      </c>
      <c r="D2049" s="5" t="s">
        <v>4387</v>
      </c>
      <c r="E2049" s="5" t="s">
        <v>4388</v>
      </c>
      <c r="F2049" s="2">
        <v>3982</v>
      </c>
      <c r="G2049" s="2">
        <v>316188</v>
      </c>
      <c r="H2049" s="2">
        <v>264711</v>
      </c>
      <c r="I2049" s="2">
        <v>7449</v>
      </c>
      <c r="J2049" s="2">
        <v>257262</v>
      </c>
      <c r="K2049" s="33">
        <v>1.5478383904346542E-2</v>
      </c>
      <c r="L2049" s="2">
        <v>3470</v>
      </c>
      <c r="M2049" s="2">
        <v>301043</v>
      </c>
      <c r="N2049" s="2">
        <v>253861</v>
      </c>
      <c r="O2049" s="33">
        <v>1.3668897546295019E-2</v>
      </c>
      <c r="P2049" s="2">
        <v>3877</v>
      </c>
      <c r="Q2049" s="2">
        <v>300290</v>
      </c>
      <c r="R2049" s="2">
        <v>258406</v>
      </c>
      <c r="S2049" s="35">
        <v>1.5003521590055958E-2</v>
      </c>
      <c r="T2049" t="s">
        <v>4388</v>
      </c>
      <c r="U2049" t="s">
        <v>4388</v>
      </c>
      <c r="V2049" s="5" t="s">
        <v>4387</v>
      </c>
      <c r="W2049" s="5">
        <v>0</v>
      </c>
      <c r="X2049" s="4">
        <v>4.7486231429058438E-4</v>
      </c>
      <c r="Y2049" s="6">
        <v>105</v>
      </c>
      <c r="Z2049" s="4">
        <v>1.3346240437609388E-3</v>
      </c>
      <c r="AA2049" s="5">
        <v>1442</v>
      </c>
      <c r="AC2049" s="16" t="str">
        <f t="shared" si="186"/>
        <v/>
      </c>
      <c r="AD2049" s="16" t="str">
        <f t="shared" si="187"/>
        <v/>
      </c>
      <c r="AE2049" s="16" t="str">
        <f t="shared" si="188"/>
        <v/>
      </c>
      <c r="AF2049" s="16" t="str">
        <f t="shared" si="189"/>
        <v/>
      </c>
      <c r="AG2049" s="16">
        <f t="shared" si="190"/>
        <v>1.5478383904346542E-2</v>
      </c>
      <c r="AH2049" s="16" t="str">
        <f t="shared" si="191"/>
        <v/>
      </c>
      <c r="AI2049" s="17" t="str">
        <f>IF('Peer Comparison Tool'!$D$11="NR","",IF($C2049='Peer Comparison Tool'!$D$9,COUNT('ALLL &lt;50B Database'!$AI$1:AI2048)+1,""))</f>
        <v/>
      </c>
    </row>
    <row r="2050" spans="1:35" x14ac:dyDescent="0.25">
      <c r="A2050" t="s">
        <v>1624</v>
      </c>
      <c r="B2050">
        <v>545846</v>
      </c>
      <c r="C2050" s="5" t="s">
        <v>1578</v>
      </c>
      <c r="D2050" s="5" t="s">
        <v>4390</v>
      </c>
      <c r="E2050" s="5" t="s">
        <v>4388</v>
      </c>
      <c r="F2050" s="2">
        <v>2759</v>
      </c>
      <c r="G2050" s="2">
        <v>315996</v>
      </c>
      <c r="H2050" s="2">
        <v>251703</v>
      </c>
      <c r="I2050" s="2">
        <v>16082</v>
      </c>
      <c r="J2050" s="2">
        <v>235621</v>
      </c>
      <c r="K2050" s="33">
        <v>1.1709482601296149E-2</v>
      </c>
      <c r="L2050" s="2">
        <v>3244</v>
      </c>
      <c r="M2050" s="2">
        <v>288916</v>
      </c>
      <c r="N2050" s="2">
        <v>228269</v>
      </c>
      <c r="O2050" s="33">
        <v>1.4211303330719459E-2</v>
      </c>
      <c r="P2050" s="2">
        <v>2771</v>
      </c>
      <c r="Q2050" s="2">
        <v>290155</v>
      </c>
      <c r="R2050" s="2">
        <v>224931</v>
      </c>
      <c r="S2050" s="35">
        <v>1.23193334844908E-2</v>
      </c>
      <c r="T2050" t="s">
        <v>4388</v>
      </c>
      <c r="U2050" t="s">
        <v>4388</v>
      </c>
      <c r="V2050" s="5" t="s">
        <v>4390</v>
      </c>
      <c r="W2050" s="5">
        <v>0</v>
      </c>
      <c r="X2050" s="4">
        <v>-6.0985088319465142E-4</v>
      </c>
      <c r="Y2050" s="6">
        <v>-12</v>
      </c>
      <c r="Z2050" s="4">
        <v>-1.8919698462286586E-3</v>
      </c>
      <c r="AA2050" s="5">
        <v>3063</v>
      </c>
      <c r="AC2050" s="16" t="str">
        <f t="shared" si="186"/>
        <v/>
      </c>
      <c r="AD2050" s="16" t="str">
        <f t="shared" si="187"/>
        <v/>
      </c>
      <c r="AE2050" s="16" t="str">
        <f t="shared" si="188"/>
        <v/>
      </c>
      <c r="AF2050" s="16" t="str">
        <f t="shared" si="189"/>
        <v/>
      </c>
      <c r="AG2050" s="16">
        <f t="shared" si="190"/>
        <v>1.1709482601296149E-2</v>
      </c>
      <c r="AH2050" s="16" t="str">
        <f t="shared" si="191"/>
        <v/>
      </c>
      <c r="AI2050" s="17" t="str">
        <f>IF('Peer Comparison Tool'!$D$11="NR","",IF($C2050='Peer Comparison Tool'!$D$9,COUNT('ALLL &lt;50B Database'!$AI$1:AI2049)+1,""))</f>
        <v/>
      </c>
    </row>
    <row r="2051" spans="1:35" x14ac:dyDescent="0.25">
      <c r="A2051" t="s">
        <v>2740</v>
      </c>
      <c r="B2051">
        <v>208655</v>
      </c>
      <c r="C2051" s="5" t="s">
        <v>2711</v>
      </c>
      <c r="D2051" s="5" t="s">
        <v>4390</v>
      </c>
      <c r="E2051" s="5" t="s">
        <v>4388</v>
      </c>
      <c r="F2051" s="2">
        <v>3268</v>
      </c>
      <c r="G2051" s="2">
        <v>315622</v>
      </c>
      <c r="H2051" s="2">
        <v>188766</v>
      </c>
      <c r="I2051" s="2">
        <v>10564</v>
      </c>
      <c r="J2051" s="2">
        <v>178202</v>
      </c>
      <c r="K2051" s="33">
        <v>1.8338739183623078E-2</v>
      </c>
      <c r="L2051" s="2">
        <v>3222</v>
      </c>
      <c r="M2051" s="2">
        <v>297088</v>
      </c>
      <c r="N2051" s="2">
        <v>189249</v>
      </c>
      <c r="O2051" s="33">
        <v>1.7025189036665979E-2</v>
      </c>
      <c r="P2051" s="2">
        <v>3239</v>
      </c>
      <c r="Q2051" s="2">
        <v>296372</v>
      </c>
      <c r="R2051" s="2">
        <v>184761</v>
      </c>
      <c r="S2051" s="35">
        <v>1.7530755949578102E-2</v>
      </c>
      <c r="T2051" t="s">
        <v>4388</v>
      </c>
      <c r="U2051" t="s">
        <v>4388</v>
      </c>
      <c r="V2051" s="5" t="s">
        <v>4390</v>
      </c>
      <c r="W2051" s="5">
        <v>0</v>
      </c>
      <c r="X2051" s="4">
        <v>8.0798323404497607E-4</v>
      </c>
      <c r="Y2051" s="6">
        <v>29</v>
      </c>
      <c r="Z2051" s="4">
        <v>5.0556691291212333E-4</v>
      </c>
      <c r="AA2051" s="5">
        <v>780</v>
      </c>
      <c r="AC2051" s="16" t="str">
        <f t="shared" ref="AC2051:AC2114" si="192">IF(AND($G2051&gt;=10000000,$G2051&lt;50000000),$K2051,"")</f>
        <v/>
      </c>
      <c r="AD2051" s="16" t="str">
        <f t="shared" ref="AD2051:AD2114" si="193">IF(AND($G2051&gt;=5000000,$G2051&lt;9999999),$K2051,"")</f>
        <v/>
      </c>
      <c r="AE2051" s="16" t="str">
        <f t="shared" ref="AE2051:AE2114" si="194">IF(AND($G2051&gt;=1000000,$G2051&lt;4999999),$K2051,"")</f>
        <v/>
      </c>
      <c r="AF2051" s="16" t="str">
        <f t="shared" ref="AF2051:AF2114" si="195">IF(AND($G2051&gt;=500000,$G2051&lt;999999),$K2051,"")</f>
        <v/>
      </c>
      <c r="AG2051" s="16">
        <f t="shared" ref="AG2051:AG2114" si="196">IF(AND($G2051&gt;=100000,$G2051&lt;499999),$K2051,"")</f>
        <v>1.8338739183623078E-2</v>
      </c>
      <c r="AH2051" s="16" t="str">
        <f t="shared" ref="AH2051:AH2114" si="197">IF(AND($G2051&gt;=0,$G2051&lt;99999),$K2051,"")</f>
        <v/>
      </c>
      <c r="AI2051" s="17" t="str">
        <f>IF('Peer Comparison Tool'!$D$11="NR","",IF($C2051='Peer Comparison Tool'!$D$9,COUNT('ALLL &lt;50B Database'!$AI$1:AI2050)+1,""))</f>
        <v/>
      </c>
    </row>
    <row r="2052" spans="1:35" x14ac:dyDescent="0.25">
      <c r="A2052" t="s">
        <v>2745</v>
      </c>
      <c r="B2052">
        <v>529659</v>
      </c>
      <c r="C2052" s="5" t="s">
        <v>2711</v>
      </c>
      <c r="D2052" s="5" t="s">
        <v>4390</v>
      </c>
      <c r="E2052" s="5" t="s">
        <v>4388</v>
      </c>
      <c r="F2052" s="2">
        <v>3153</v>
      </c>
      <c r="G2052" s="2">
        <v>315278</v>
      </c>
      <c r="H2052" s="2">
        <v>218917</v>
      </c>
      <c r="I2052" s="2">
        <v>11534</v>
      </c>
      <c r="J2052" s="2">
        <v>207383</v>
      </c>
      <c r="K2052" s="33">
        <v>1.5203753441699656E-2</v>
      </c>
      <c r="L2052" s="2">
        <v>3082</v>
      </c>
      <c r="M2052" s="2">
        <v>289150</v>
      </c>
      <c r="N2052" s="2">
        <v>217945</v>
      </c>
      <c r="O2052" s="33">
        <v>1.414118240840579E-2</v>
      </c>
      <c r="P2052" s="2">
        <v>3082</v>
      </c>
      <c r="Q2052" s="2">
        <v>290912</v>
      </c>
      <c r="R2052" s="2">
        <v>209818</v>
      </c>
      <c r="S2052" s="35">
        <v>1.468892087428152E-2</v>
      </c>
      <c r="T2052" t="s">
        <v>4388</v>
      </c>
      <c r="U2052" t="s">
        <v>4388</v>
      </c>
      <c r="V2052" s="5" t="s">
        <v>4390</v>
      </c>
      <c r="W2052" s="5">
        <v>0</v>
      </c>
      <c r="X2052" s="4">
        <v>5.1483256741813657E-4</v>
      </c>
      <c r="Y2052" s="6">
        <v>71</v>
      </c>
      <c r="Z2052" s="4">
        <v>5.4773846587572936E-4</v>
      </c>
      <c r="AA2052" s="5">
        <v>1539</v>
      </c>
      <c r="AC2052" s="16" t="str">
        <f t="shared" si="192"/>
        <v/>
      </c>
      <c r="AD2052" s="16" t="str">
        <f t="shared" si="193"/>
        <v/>
      </c>
      <c r="AE2052" s="16" t="str">
        <f t="shared" si="194"/>
        <v/>
      </c>
      <c r="AF2052" s="16" t="str">
        <f t="shared" si="195"/>
        <v/>
      </c>
      <c r="AG2052" s="16">
        <f t="shared" si="196"/>
        <v>1.5203753441699656E-2</v>
      </c>
      <c r="AH2052" s="16" t="str">
        <f t="shared" si="197"/>
        <v/>
      </c>
      <c r="AI2052" s="17" t="str">
        <f>IF('Peer Comparison Tool'!$D$11="NR","",IF($C2052='Peer Comparison Tool'!$D$9,COUNT('ALLL &lt;50B Database'!$AI$1:AI2051)+1,""))</f>
        <v/>
      </c>
    </row>
    <row r="2053" spans="1:35" x14ac:dyDescent="0.25">
      <c r="A2053" t="s">
        <v>200</v>
      </c>
      <c r="B2053">
        <v>3131400</v>
      </c>
      <c r="C2053" s="5" t="s">
        <v>194</v>
      </c>
      <c r="D2053" s="5" t="s">
        <v>4390</v>
      </c>
      <c r="E2053" s="5" t="s">
        <v>4388</v>
      </c>
      <c r="F2053" s="2">
        <v>2991</v>
      </c>
      <c r="G2053" s="2">
        <v>315157</v>
      </c>
      <c r="H2053" s="2">
        <v>240979</v>
      </c>
      <c r="I2053" s="2">
        <v>63030</v>
      </c>
      <c r="J2053" s="2">
        <v>177949</v>
      </c>
      <c r="K2053" s="33">
        <v>1.6808186615266171E-2</v>
      </c>
      <c r="L2053" s="2">
        <v>2969</v>
      </c>
      <c r="M2053" s="2">
        <v>237943</v>
      </c>
      <c r="N2053" s="2">
        <v>173976</v>
      </c>
      <c r="O2053" s="33">
        <v>1.7065572262840851E-2</v>
      </c>
      <c r="P2053" s="2">
        <v>2978</v>
      </c>
      <c r="Q2053" s="2">
        <v>243785</v>
      </c>
      <c r="R2053" s="2">
        <v>174471</v>
      </c>
      <c r="S2053" s="35">
        <v>1.706873921740576E-2</v>
      </c>
      <c r="T2053" t="s">
        <v>4388</v>
      </c>
      <c r="U2053" t="s">
        <v>4388</v>
      </c>
      <c r="V2053" s="5" t="s">
        <v>4390</v>
      </c>
      <c r="W2053" s="5">
        <v>0</v>
      </c>
      <c r="X2053" s="4">
        <v>-2.6055260213958889E-4</v>
      </c>
      <c r="Y2053" s="6">
        <v>13</v>
      </c>
      <c r="Z2053" s="4">
        <v>3.1669545649086472E-6</v>
      </c>
      <c r="AA2053" s="5">
        <v>1082</v>
      </c>
      <c r="AC2053" s="16" t="str">
        <f t="shared" si="192"/>
        <v/>
      </c>
      <c r="AD2053" s="16" t="str">
        <f t="shared" si="193"/>
        <v/>
      </c>
      <c r="AE2053" s="16" t="str">
        <f t="shared" si="194"/>
        <v/>
      </c>
      <c r="AF2053" s="16" t="str">
        <f t="shared" si="195"/>
        <v/>
      </c>
      <c r="AG2053" s="16">
        <f t="shared" si="196"/>
        <v>1.6808186615266171E-2</v>
      </c>
      <c r="AH2053" s="16" t="str">
        <f t="shared" si="197"/>
        <v/>
      </c>
      <c r="AI2053" s="17" t="str">
        <f>IF('Peer Comparison Tool'!$D$11="NR","",IF($C2053='Peer Comparison Tool'!$D$9,COUNT('ALLL &lt;50B Database'!$AI$1:AI2052)+1,""))</f>
        <v/>
      </c>
    </row>
    <row r="2054" spans="1:35" x14ac:dyDescent="0.25">
      <c r="A2054" t="s">
        <v>107</v>
      </c>
      <c r="B2054">
        <v>32971</v>
      </c>
      <c r="C2054" s="5" t="s">
        <v>1309</v>
      </c>
      <c r="D2054" s="5" t="s">
        <v>4390</v>
      </c>
      <c r="E2054" s="5" t="s">
        <v>4388</v>
      </c>
      <c r="F2054" s="2">
        <v>2121</v>
      </c>
      <c r="G2054" s="2">
        <v>314803</v>
      </c>
      <c r="H2054" s="2">
        <v>236156</v>
      </c>
      <c r="I2054" s="2">
        <v>16712</v>
      </c>
      <c r="J2054" s="2">
        <v>219444</v>
      </c>
      <c r="K2054" s="33">
        <v>9.6653360310603158E-3</v>
      </c>
      <c r="L2054" s="2">
        <v>1863</v>
      </c>
      <c r="M2054" s="2">
        <v>293748</v>
      </c>
      <c r="N2054" s="2">
        <v>214792</v>
      </c>
      <c r="O2054" s="33">
        <v>8.6735073931990016E-3</v>
      </c>
      <c r="P2054" s="2">
        <v>1917</v>
      </c>
      <c r="Q2054" s="2">
        <v>292607</v>
      </c>
      <c r="R2054" s="2">
        <v>217003</v>
      </c>
      <c r="S2054" s="35">
        <v>8.8339792537430357E-3</v>
      </c>
      <c r="T2054" t="s">
        <v>4388</v>
      </c>
      <c r="U2054" t="s">
        <v>4388</v>
      </c>
      <c r="V2054" s="5" t="s">
        <v>4390</v>
      </c>
      <c r="W2054" s="5">
        <v>0</v>
      </c>
      <c r="X2054" s="4">
        <v>8.313567773172801E-4</v>
      </c>
      <c r="Y2054" s="6">
        <v>204</v>
      </c>
      <c r="Z2054" s="4">
        <v>1.6047186054403417E-4</v>
      </c>
      <c r="AA2054" s="5">
        <v>3902</v>
      </c>
      <c r="AC2054" s="16" t="str">
        <f t="shared" si="192"/>
        <v/>
      </c>
      <c r="AD2054" s="16" t="str">
        <f t="shared" si="193"/>
        <v/>
      </c>
      <c r="AE2054" s="16" t="str">
        <f t="shared" si="194"/>
        <v/>
      </c>
      <c r="AF2054" s="16" t="str">
        <f t="shared" si="195"/>
        <v/>
      </c>
      <c r="AG2054" s="16">
        <f t="shared" si="196"/>
        <v>9.6653360310603158E-3</v>
      </c>
      <c r="AH2054" s="16" t="str">
        <f t="shared" si="197"/>
        <v/>
      </c>
      <c r="AI2054" s="17" t="str">
        <f>IF('Peer Comparison Tool'!$D$11="NR","",IF($C2054='Peer Comparison Tool'!$D$9,COUNT('ALLL &lt;50B Database'!$AI$1:AI2053)+1,""))</f>
        <v/>
      </c>
    </row>
    <row r="2055" spans="1:35" x14ac:dyDescent="0.25">
      <c r="A2055" t="s">
        <v>441</v>
      </c>
      <c r="B2055">
        <v>113003</v>
      </c>
      <c r="C2055" s="5" t="s">
        <v>416</v>
      </c>
      <c r="D2055" s="5" t="s">
        <v>4387</v>
      </c>
      <c r="E2055" s="5" t="s">
        <v>4388</v>
      </c>
      <c r="F2055" s="2">
        <v>1266</v>
      </c>
      <c r="G2055" s="2">
        <v>314791</v>
      </c>
      <c r="H2055" s="2">
        <v>68644</v>
      </c>
      <c r="I2055" s="2">
        <v>0</v>
      </c>
      <c r="J2055" s="2">
        <v>68644</v>
      </c>
      <c r="K2055" s="33">
        <v>1.8442981178253017E-2</v>
      </c>
      <c r="L2055" s="2">
        <v>1292</v>
      </c>
      <c r="M2055" s="2">
        <v>303757</v>
      </c>
      <c r="N2055" s="2">
        <v>67215</v>
      </c>
      <c r="O2055" s="33">
        <v>1.9221899873540133E-2</v>
      </c>
      <c r="P2055" s="2">
        <v>1289</v>
      </c>
      <c r="Q2055" s="2">
        <v>290826</v>
      </c>
      <c r="R2055" s="2">
        <v>67738</v>
      </c>
      <c r="S2055" s="35">
        <v>1.9029200744043226E-2</v>
      </c>
      <c r="T2055" t="s">
        <v>4388</v>
      </c>
      <c r="U2055" t="s">
        <v>4388</v>
      </c>
      <c r="V2055" s="5" t="s">
        <v>4387</v>
      </c>
      <c r="W2055" s="5">
        <v>0</v>
      </c>
      <c r="X2055" s="4">
        <v>-5.8621956579020876E-4</v>
      </c>
      <c r="Y2055" s="6">
        <v>-23</v>
      </c>
      <c r="Z2055" s="4">
        <v>-1.9269912949690729E-4</v>
      </c>
      <c r="AA2055" s="5">
        <v>765</v>
      </c>
      <c r="AC2055" s="16" t="str">
        <f t="shared" si="192"/>
        <v/>
      </c>
      <c r="AD2055" s="16" t="str">
        <f t="shared" si="193"/>
        <v/>
      </c>
      <c r="AE2055" s="16" t="str">
        <f t="shared" si="194"/>
        <v/>
      </c>
      <c r="AF2055" s="16" t="str">
        <f t="shared" si="195"/>
        <v/>
      </c>
      <c r="AG2055" s="16">
        <f t="shared" si="196"/>
        <v>1.8442981178253017E-2</v>
      </c>
      <c r="AH2055" s="16" t="str">
        <f t="shared" si="197"/>
        <v/>
      </c>
      <c r="AI2055" s="17" t="str">
        <f>IF('Peer Comparison Tool'!$D$11="NR","",IF($C2055='Peer Comparison Tool'!$D$9,COUNT('ALLL &lt;50B Database'!$AI$1:AI2054)+1,""))</f>
        <v/>
      </c>
    </row>
    <row r="2056" spans="1:35" x14ac:dyDescent="0.25">
      <c r="A2056" t="s">
        <v>2747</v>
      </c>
      <c r="B2056">
        <v>540056</v>
      </c>
      <c r="C2056" s="5" t="s">
        <v>2711</v>
      </c>
      <c r="D2056" s="5" t="s">
        <v>4390</v>
      </c>
      <c r="E2056" s="5" t="s">
        <v>4388</v>
      </c>
      <c r="F2056" s="2">
        <v>2924</v>
      </c>
      <c r="G2056" s="2">
        <v>314584</v>
      </c>
      <c r="H2056" s="2">
        <v>175963</v>
      </c>
      <c r="I2056" s="2">
        <v>10095</v>
      </c>
      <c r="J2056" s="2">
        <v>165868</v>
      </c>
      <c r="K2056" s="33">
        <v>1.7628475655340391E-2</v>
      </c>
      <c r="L2056" s="2">
        <v>2550</v>
      </c>
      <c r="M2056" s="2">
        <v>282384</v>
      </c>
      <c r="N2056" s="2">
        <v>171959</v>
      </c>
      <c r="O2056" s="33">
        <v>1.4829116242825324E-2</v>
      </c>
      <c r="P2056" s="2">
        <v>2708</v>
      </c>
      <c r="Q2056" s="2">
        <v>288747</v>
      </c>
      <c r="R2056" s="2">
        <v>166656</v>
      </c>
      <c r="S2056" s="35">
        <v>1.6249039938556066E-2</v>
      </c>
      <c r="T2056" t="s">
        <v>4388</v>
      </c>
      <c r="U2056" t="s">
        <v>4388</v>
      </c>
      <c r="V2056" s="5" t="s">
        <v>4390</v>
      </c>
      <c r="W2056" s="5">
        <v>0</v>
      </c>
      <c r="X2056" s="4">
        <v>1.3794357167843246E-3</v>
      </c>
      <c r="Y2056" s="6">
        <v>216</v>
      </c>
      <c r="Z2056" s="4">
        <v>1.4199236957307421E-3</v>
      </c>
      <c r="AA2056" s="5">
        <v>917</v>
      </c>
      <c r="AC2056" s="16" t="str">
        <f t="shared" si="192"/>
        <v/>
      </c>
      <c r="AD2056" s="16" t="str">
        <f t="shared" si="193"/>
        <v/>
      </c>
      <c r="AE2056" s="16" t="str">
        <f t="shared" si="194"/>
        <v/>
      </c>
      <c r="AF2056" s="16" t="str">
        <f t="shared" si="195"/>
        <v/>
      </c>
      <c r="AG2056" s="16">
        <f t="shared" si="196"/>
        <v>1.7628475655340391E-2</v>
      </c>
      <c r="AH2056" s="16" t="str">
        <f t="shared" si="197"/>
        <v/>
      </c>
      <c r="AI2056" s="17" t="str">
        <f>IF('Peer Comparison Tool'!$D$11="NR","",IF($C2056='Peer Comparison Tool'!$D$9,COUNT('ALLL &lt;50B Database'!$AI$1:AI2055)+1,""))</f>
        <v/>
      </c>
    </row>
    <row r="2057" spans="1:35" x14ac:dyDescent="0.25">
      <c r="A2057" t="s">
        <v>45</v>
      </c>
      <c r="B2057">
        <v>3385744</v>
      </c>
      <c r="C2057" s="5" t="s">
        <v>6</v>
      </c>
      <c r="D2057" s="5" t="s">
        <v>4390</v>
      </c>
      <c r="E2057" s="5" t="s">
        <v>4388</v>
      </c>
      <c r="F2057" s="2">
        <v>2893</v>
      </c>
      <c r="G2057" s="2">
        <v>314276</v>
      </c>
      <c r="H2057" s="2">
        <v>229901</v>
      </c>
      <c r="I2057" s="2">
        <v>46948</v>
      </c>
      <c r="J2057" s="2">
        <v>182953</v>
      </c>
      <c r="K2057" s="33">
        <v>1.581280438145316E-2</v>
      </c>
      <c r="L2057" s="2">
        <v>4032</v>
      </c>
      <c r="M2057" s="2">
        <v>267336</v>
      </c>
      <c r="N2057" s="2">
        <v>177872</v>
      </c>
      <c r="O2057" s="33">
        <v>2.2667985967437257E-2</v>
      </c>
      <c r="P2057" s="2">
        <v>4119</v>
      </c>
      <c r="Q2057" s="2">
        <v>261363</v>
      </c>
      <c r="R2057" s="2">
        <v>174907</v>
      </c>
      <c r="S2057" s="35">
        <v>2.3549657818154792E-2</v>
      </c>
      <c r="T2057" t="s">
        <v>4388</v>
      </c>
      <c r="U2057" t="s">
        <v>4388</v>
      </c>
      <c r="V2057" s="5" t="s">
        <v>4390</v>
      </c>
      <c r="W2057" s="5">
        <v>0</v>
      </c>
      <c r="X2057" s="4">
        <v>-7.7368534367016316E-3</v>
      </c>
      <c r="Y2057" s="6">
        <v>-1226</v>
      </c>
      <c r="Z2057" s="4">
        <v>8.8167185071753515E-4</v>
      </c>
      <c r="AA2057" s="5">
        <v>1332</v>
      </c>
      <c r="AC2057" s="16" t="str">
        <f t="shared" si="192"/>
        <v/>
      </c>
      <c r="AD2057" s="16" t="str">
        <f t="shared" si="193"/>
        <v/>
      </c>
      <c r="AE2057" s="16" t="str">
        <f t="shared" si="194"/>
        <v/>
      </c>
      <c r="AF2057" s="16" t="str">
        <f t="shared" si="195"/>
        <v/>
      </c>
      <c r="AG2057" s="16">
        <f t="shared" si="196"/>
        <v>1.581280438145316E-2</v>
      </c>
      <c r="AH2057" s="16" t="str">
        <f t="shared" si="197"/>
        <v/>
      </c>
      <c r="AI2057" s="17" t="str">
        <f>IF('Peer Comparison Tool'!$D$11="NR","",IF($C2057='Peer Comparison Tool'!$D$9,COUNT('ALLL &lt;50B Database'!$AI$1:AI2056)+1,""))</f>
        <v/>
      </c>
    </row>
    <row r="2058" spans="1:35" x14ac:dyDescent="0.25">
      <c r="A2058" t="s">
        <v>2004</v>
      </c>
      <c r="B2058">
        <v>382050</v>
      </c>
      <c r="C2058" s="5" t="s">
        <v>1963</v>
      </c>
      <c r="D2058" s="5" t="s">
        <v>4390</v>
      </c>
      <c r="E2058" s="5" t="s">
        <v>4388</v>
      </c>
      <c r="F2058" s="2">
        <v>2108</v>
      </c>
      <c r="G2058" s="2">
        <v>314147</v>
      </c>
      <c r="H2058" s="2">
        <v>176227</v>
      </c>
      <c r="I2058" s="2">
        <v>17937</v>
      </c>
      <c r="J2058" s="2">
        <v>158290</v>
      </c>
      <c r="K2058" s="33">
        <v>1.3317328953187189E-2</v>
      </c>
      <c r="L2058" s="2">
        <v>1875</v>
      </c>
      <c r="M2058" s="2">
        <v>261739</v>
      </c>
      <c r="N2058" s="2">
        <v>156636</v>
      </c>
      <c r="O2058" s="33">
        <v>1.1970428254041217E-2</v>
      </c>
      <c r="P2058" s="2">
        <v>1969</v>
      </c>
      <c r="Q2058" s="2">
        <v>264409</v>
      </c>
      <c r="R2058" s="2">
        <v>157404</v>
      </c>
      <c r="S2058" s="35">
        <v>1.2509211964117811E-2</v>
      </c>
      <c r="T2058" t="s">
        <v>4388</v>
      </c>
      <c r="U2058" t="s">
        <v>4388</v>
      </c>
      <c r="V2058" s="5" t="s">
        <v>4390</v>
      </c>
      <c r="W2058" s="5">
        <v>0</v>
      </c>
      <c r="X2058" s="4">
        <v>8.0811698906937783E-4</v>
      </c>
      <c r="Y2058" s="6">
        <v>139</v>
      </c>
      <c r="Z2058" s="4">
        <v>5.3878371007659402E-4</v>
      </c>
      <c r="AA2058" s="5">
        <v>2260</v>
      </c>
      <c r="AC2058" s="16" t="str">
        <f t="shared" si="192"/>
        <v/>
      </c>
      <c r="AD2058" s="16" t="str">
        <f t="shared" si="193"/>
        <v/>
      </c>
      <c r="AE2058" s="16" t="str">
        <f t="shared" si="194"/>
        <v/>
      </c>
      <c r="AF2058" s="16" t="str">
        <f t="shared" si="195"/>
        <v/>
      </c>
      <c r="AG2058" s="16">
        <f t="shared" si="196"/>
        <v>1.3317328953187189E-2</v>
      </c>
      <c r="AH2058" s="16" t="str">
        <f t="shared" si="197"/>
        <v/>
      </c>
      <c r="AI2058" s="17" t="str">
        <f>IF('Peer Comparison Tool'!$D$11="NR","",IF($C2058='Peer Comparison Tool'!$D$9,COUNT('ALLL &lt;50B Database'!$AI$1:AI2057)+1,""))</f>
        <v/>
      </c>
    </row>
    <row r="2059" spans="1:35" x14ac:dyDescent="0.25">
      <c r="A2059" t="s">
        <v>3653</v>
      </c>
      <c r="B2059">
        <v>3350658</v>
      </c>
      <c r="C2059" s="5" t="s">
        <v>3603</v>
      </c>
      <c r="D2059" s="5" t="s">
        <v>4390</v>
      </c>
      <c r="E2059" s="5" t="s">
        <v>4388</v>
      </c>
      <c r="F2059" s="2">
        <v>2684</v>
      </c>
      <c r="G2059" s="2">
        <v>313997</v>
      </c>
      <c r="H2059" s="2">
        <v>225429</v>
      </c>
      <c r="I2059" s="2">
        <v>18157</v>
      </c>
      <c r="J2059" s="2">
        <v>207272</v>
      </c>
      <c r="K2059" s="33">
        <v>1.2949168242695588E-2</v>
      </c>
      <c r="L2059" s="2">
        <v>2435</v>
      </c>
      <c r="M2059" s="2">
        <v>277309</v>
      </c>
      <c r="N2059" s="2">
        <v>211683</v>
      </c>
      <c r="O2059" s="33">
        <v>1.150304937099342E-2</v>
      </c>
      <c r="P2059" s="2">
        <v>2543</v>
      </c>
      <c r="Q2059" s="2">
        <v>289572</v>
      </c>
      <c r="R2059" s="2">
        <v>211814</v>
      </c>
      <c r="S2059" s="35">
        <v>1.2005816423843562E-2</v>
      </c>
      <c r="T2059" t="s">
        <v>4388</v>
      </c>
      <c r="U2059" t="s">
        <v>4388</v>
      </c>
      <c r="V2059" s="5" t="s">
        <v>4390</v>
      </c>
      <c r="W2059" s="5">
        <v>0</v>
      </c>
      <c r="X2059" s="4">
        <v>9.4335181885202637E-4</v>
      </c>
      <c r="Y2059" s="6">
        <v>141</v>
      </c>
      <c r="Z2059" s="4">
        <v>5.0276705285014212E-4</v>
      </c>
      <c r="AA2059" s="5">
        <v>2463</v>
      </c>
      <c r="AC2059" s="16" t="str">
        <f t="shared" si="192"/>
        <v/>
      </c>
      <c r="AD2059" s="16" t="str">
        <f t="shared" si="193"/>
        <v/>
      </c>
      <c r="AE2059" s="16" t="str">
        <f t="shared" si="194"/>
        <v/>
      </c>
      <c r="AF2059" s="16" t="str">
        <f t="shared" si="195"/>
        <v/>
      </c>
      <c r="AG2059" s="16">
        <f t="shared" si="196"/>
        <v>1.2949168242695588E-2</v>
      </c>
      <c r="AH2059" s="16" t="str">
        <f t="shared" si="197"/>
        <v/>
      </c>
      <c r="AI2059" s="17" t="str">
        <f>IF('Peer Comparison Tool'!$D$11="NR","",IF($C2059='Peer Comparison Tool'!$D$9,COUNT('ALLL &lt;50B Database'!$AI$1:AI2058)+1,""))</f>
        <v/>
      </c>
    </row>
    <row r="2060" spans="1:35" x14ac:dyDescent="0.25">
      <c r="A2060" t="s">
        <v>3467</v>
      </c>
      <c r="B2060">
        <v>282824</v>
      </c>
      <c r="C2060" s="5" t="s">
        <v>3374</v>
      </c>
      <c r="D2060" s="5" t="s">
        <v>4390</v>
      </c>
      <c r="E2060" s="5" t="s">
        <v>4388</v>
      </c>
      <c r="F2060" s="2">
        <v>4900</v>
      </c>
      <c r="G2060" s="2">
        <v>313911</v>
      </c>
      <c r="H2060" s="2">
        <v>253702</v>
      </c>
      <c r="I2060" s="2">
        <v>11753</v>
      </c>
      <c r="J2060" s="2">
        <v>241949</v>
      </c>
      <c r="K2060" s="33">
        <v>2.0252201910319942E-2</v>
      </c>
      <c r="L2060" s="2">
        <v>4862</v>
      </c>
      <c r="M2060" s="2">
        <v>298675</v>
      </c>
      <c r="N2060" s="2">
        <v>241644</v>
      </c>
      <c r="O2060" s="33">
        <v>2.0120507854529804E-2</v>
      </c>
      <c r="P2060" s="2">
        <v>5025</v>
      </c>
      <c r="Q2060" s="2">
        <v>296816</v>
      </c>
      <c r="R2060" s="2">
        <v>244641</v>
      </c>
      <c r="S2060" s="35">
        <v>2.0540301911780936E-2</v>
      </c>
      <c r="T2060" t="s">
        <v>4388</v>
      </c>
      <c r="U2060" t="s">
        <v>4388</v>
      </c>
      <c r="V2060" s="5" t="s">
        <v>4390</v>
      </c>
      <c r="W2060" s="5">
        <v>0</v>
      </c>
      <c r="X2060" s="4">
        <v>-2.8810000146099399E-4</v>
      </c>
      <c r="Y2060" s="6">
        <v>-125</v>
      </c>
      <c r="Z2060" s="4">
        <v>4.1979405725113203E-4</v>
      </c>
      <c r="AA2060" s="5">
        <v>527</v>
      </c>
      <c r="AC2060" s="16" t="str">
        <f t="shared" si="192"/>
        <v/>
      </c>
      <c r="AD2060" s="16" t="str">
        <f t="shared" si="193"/>
        <v/>
      </c>
      <c r="AE2060" s="16" t="str">
        <f t="shared" si="194"/>
        <v/>
      </c>
      <c r="AF2060" s="16" t="str">
        <f t="shared" si="195"/>
        <v/>
      </c>
      <c r="AG2060" s="16">
        <f t="shared" si="196"/>
        <v>2.0252201910319942E-2</v>
      </c>
      <c r="AH2060" s="16" t="str">
        <f t="shared" si="197"/>
        <v/>
      </c>
      <c r="AI2060" s="17" t="str">
        <f>IF('Peer Comparison Tool'!$D$11="NR","",IF($C2060='Peer Comparison Tool'!$D$9,COUNT('ALLL &lt;50B Database'!$AI$1:AI2059)+1,""))</f>
        <v/>
      </c>
    </row>
    <row r="2061" spans="1:35" x14ac:dyDescent="0.25">
      <c r="A2061" t="s">
        <v>614</v>
      </c>
      <c r="B2061">
        <v>367431</v>
      </c>
      <c r="C2061" s="5" t="s">
        <v>561</v>
      </c>
      <c r="D2061" s="5" t="s">
        <v>4390</v>
      </c>
      <c r="E2061" s="5" t="s">
        <v>4388</v>
      </c>
      <c r="F2061" s="2">
        <v>2436</v>
      </c>
      <c r="G2061" s="2">
        <v>313576</v>
      </c>
      <c r="H2061" s="2">
        <v>195810</v>
      </c>
      <c r="I2061" s="2">
        <v>11520</v>
      </c>
      <c r="J2061" s="2">
        <v>184290</v>
      </c>
      <c r="K2061" s="33">
        <v>1.3218297248901188E-2</v>
      </c>
      <c r="L2061" s="2">
        <v>2448</v>
      </c>
      <c r="M2061" s="2">
        <v>258678</v>
      </c>
      <c r="N2061" s="2">
        <v>188480</v>
      </c>
      <c r="O2061" s="33">
        <v>1.298811544991511E-2</v>
      </c>
      <c r="P2061" s="2">
        <v>2412</v>
      </c>
      <c r="Q2061" s="2">
        <v>263845</v>
      </c>
      <c r="R2061" s="2">
        <v>187349</v>
      </c>
      <c r="S2061" s="35">
        <v>1.2874368157823101E-2</v>
      </c>
      <c r="T2061" t="s">
        <v>4388</v>
      </c>
      <c r="U2061" t="s">
        <v>4388</v>
      </c>
      <c r="V2061" s="5" t="s">
        <v>4390</v>
      </c>
      <c r="W2061" s="5">
        <v>0</v>
      </c>
      <c r="X2061" s="4">
        <v>3.4392909107808754E-4</v>
      </c>
      <c r="Y2061" s="6">
        <v>24</v>
      </c>
      <c r="Z2061" s="4">
        <v>-1.1374729209200941E-4</v>
      </c>
      <c r="AA2061" s="5">
        <v>2310</v>
      </c>
      <c r="AC2061" s="16" t="str">
        <f t="shared" si="192"/>
        <v/>
      </c>
      <c r="AD2061" s="16" t="str">
        <f t="shared" si="193"/>
        <v/>
      </c>
      <c r="AE2061" s="16" t="str">
        <f t="shared" si="194"/>
        <v/>
      </c>
      <c r="AF2061" s="16" t="str">
        <f t="shared" si="195"/>
        <v/>
      </c>
      <c r="AG2061" s="16">
        <f t="shared" si="196"/>
        <v>1.3218297248901188E-2</v>
      </c>
      <c r="AH2061" s="16" t="str">
        <f t="shared" si="197"/>
        <v/>
      </c>
      <c r="AI2061" s="17" t="str">
        <f>IF('Peer Comparison Tool'!$D$11="NR","",IF($C2061='Peer Comparison Tool'!$D$9,COUNT('ALLL &lt;50B Database'!$AI$1:AI2060)+1,""))</f>
        <v/>
      </c>
    </row>
    <row r="2062" spans="1:35" x14ac:dyDescent="0.25">
      <c r="A2062" t="s">
        <v>3259</v>
      </c>
      <c r="B2062">
        <v>114457</v>
      </c>
      <c r="C2062" s="5" t="s">
        <v>3209</v>
      </c>
      <c r="D2062" s="5" t="s">
        <v>4390</v>
      </c>
      <c r="E2062" s="5" t="s">
        <v>4388</v>
      </c>
      <c r="F2062" s="2">
        <v>3550</v>
      </c>
      <c r="G2062" s="2">
        <v>313529</v>
      </c>
      <c r="H2062" s="2">
        <v>172939</v>
      </c>
      <c r="I2062" s="2">
        <v>9756</v>
      </c>
      <c r="J2062" s="2">
        <v>163183</v>
      </c>
      <c r="K2062" s="33">
        <v>2.1754717096756401E-2</v>
      </c>
      <c r="L2062" s="2">
        <v>3450</v>
      </c>
      <c r="M2062" s="2">
        <v>304643</v>
      </c>
      <c r="N2062" s="2">
        <v>167326</v>
      </c>
      <c r="O2062" s="33">
        <v>2.0618433477164338E-2</v>
      </c>
      <c r="P2062" s="2">
        <v>3450</v>
      </c>
      <c r="Q2062" s="2">
        <v>301668</v>
      </c>
      <c r="R2062" s="2">
        <v>166465</v>
      </c>
      <c r="S2062" s="35">
        <v>2.0725077343585738E-2</v>
      </c>
      <c r="T2062" t="s">
        <v>4388</v>
      </c>
      <c r="U2062" t="s">
        <v>4388</v>
      </c>
      <c r="V2062" s="5" t="s">
        <v>4390</v>
      </c>
      <c r="W2062" s="5">
        <v>0</v>
      </c>
      <c r="X2062" s="4">
        <v>1.0296397531706636E-3</v>
      </c>
      <c r="Y2062" s="6">
        <v>100</v>
      </c>
      <c r="Z2062" s="4">
        <v>1.0664386642139992E-4</v>
      </c>
      <c r="AA2062" s="5">
        <v>408</v>
      </c>
      <c r="AC2062" s="16" t="str">
        <f t="shared" si="192"/>
        <v/>
      </c>
      <c r="AD2062" s="16" t="str">
        <f t="shared" si="193"/>
        <v/>
      </c>
      <c r="AE2062" s="16" t="str">
        <f t="shared" si="194"/>
        <v/>
      </c>
      <c r="AF2062" s="16" t="str">
        <f t="shared" si="195"/>
        <v/>
      </c>
      <c r="AG2062" s="16">
        <f t="shared" si="196"/>
        <v>2.1754717096756401E-2</v>
      </c>
      <c r="AH2062" s="16" t="str">
        <f t="shared" si="197"/>
        <v/>
      </c>
      <c r="AI2062" s="17" t="str">
        <f>IF('Peer Comparison Tool'!$D$11="NR","",IF($C2062='Peer Comparison Tool'!$D$9,COUNT('ALLL &lt;50B Database'!$AI$1:AI2061)+1,""))</f>
        <v/>
      </c>
    </row>
    <row r="2063" spans="1:35" x14ac:dyDescent="0.25">
      <c r="A2063" t="s">
        <v>1348</v>
      </c>
      <c r="B2063">
        <v>944047</v>
      </c>
      <c r="C2063" s="5" t="s">
        <v>1309</v>
      </c>
      <c r="D2063" s="5" t="s">
        <v>4390</v>
      </c>
      <c r="E2063" s="5" t="s">
        <v>4388</v>
      </c>
      <c r="F2063" s="2">
        <v>3206</v>
      </c>
      <c r="G2063" s="2">
        <v>313261</v>
      </c>
      <c r="H2063" s="2">
        <v>233096</v>
      </c>
      <c r="I2063" s="2">
        <v>9194</v>
      </c>
      <c r="J2063" s="2">
        <v>223902</v>
      </c>
      <c r="K2063" s="33">
        <v>1.431876445945101E-2</v>
      </c>
      <c r="L2063" s="2">
        <v>2895</v>
      </c>
      <c r="M2063" s="2">
        <v>278238</v>
      </c>
      <c r="N2063" s="2">
        <v>224215</v>
      </c>
      <c r="O2063" s="33">
        <v>1.2911714202885623E-2</v>
      </c>
      <c r="P2063" s="2">
        <v>3031</v>
      </c>
      <c r="Q2063" s="2">
        <v>289322</v>
      </c>
      <c r="R2063" s="2">
        <v>225170</v>
      </c>
      <c r="S2063" s="35">
        <v>1.3460940622640671E-2</v>
      </c>
      <c r="T2063" t="s">
        <v>4388</v>
      </c>
      <c r="U2063" t="s">
        <v>4388</v>
      </c>
      <c r="V2063" s="5" t="s">
        <v>4390</v>
      </c>
      <c r="W2063" s="5">
        <v>0</v>
      </c>
      <c r="X2063" s="4">
        <v>8.5782383681033865E-4</v>
      </c>
      <c r="Y2063" s="6">
        <v>175</v>
      </c>
      <c r="Z2063" s="4">
        <v>5.4922641975504831E-4</v>
      </c>
      <c r="AA2063" s="5">
        <v>1836</v>
      </c>
      <c r="AC2063" s="16" t="str">
        <f t="shared" si="192"/>
        <v/>
      </c>
      <c r="AD2063" s="16" t="str">
        <f t="shared" si="193"/>
        <v/>
      </c>
      <c r="AE2063" s="16" t="str">
        <f t="shared" si="194"/>
        <v/>
      </c>
      <c r="AF2063" s="16" t="str">
        <f t="shared" si="195"/>
        <v/>
      </c>
      <c r="AG2063" s="16">
        <f t="shared" si="196"/>
        <v>1.431876445945101E-2</v>
      </c>
      <c r="AH2063" s="16" t="str">
        <f t="shared" si="197"/>
        <v/>
      </c>
      <c r="AI2063" s="17" t="str">
        <f>IF('Peer Comparison Tool'!$D$11="NR","",IF($C2063='Peer Comparison Tool'!$D$9,COUNT('ALLL &lt;50B Database'!$AI$1:AI2062)+1,""))</f>
        <v/>
      </c>
    </row>
    <row r="2064" spans="1:35" x14ac:dyDescent="0.25">
      <c r="A2064" t="s">
        <v>1072</v>
      </c>
      <c r="B2064">
        <v>856346</v>
      </c>
      <c r="C2064" s="5" t="s">
        <v>926</v>
      </c>
      <c r="D2064" s="5" t="s">
        <v>4387</v>
      </c>
      <c r="E2064" s="5" t="s">
        <v>4388</v>
      </c>
      <c r="F2064" s="2">
        <v>1709</v>
      </c>
      <c r="G2064" s="2">
        <v>313020</v>
      </c>
      <c r="H2064" s="2">
        <v>248092</v>
      </c>
      <c r="I2064" s="2">
        <v>52900</v>
      </c>
      <c r="J2064" s="2">
        <v>195192</v>
      </c>
      <c r="K2064" s="33">
        <v>8.7554817820402475E-3</v>
      </c>
      <c r="L2064" s="2">
        <v>1408</v>
      </c>
      <c r="M2064" s="2">
        <v>238855</v>
      </c>
      <c r="N2064" s="2">
        <v>187660</v>
      </c>
      <c r="O2064" s="33">
        <v>7.5029308323563892E-3</v>
      </c>
      <c r="P2064" s="2">
        <v>1435</v>
      </c>
      <c r="Q2064" s="2">
        <v>239986</v>
      </c>
      <c r="R2064" s="2">
        <v>194298</v>
      </c>
      <c r="S2064" s="35">
        <v>7.3855623835551573E-3</v>
      </c>
      <c r="T2064" t="s">
        <v>4388</v>
      </c>
      <c r="U2064" t="s">
        <v>4388</v>
      </c>
      <c r="V2064" s="5" t="s">
        <v>4387</v>
      </c>
      <c r="W2064" s="5">
        <v>0</v>
      </c>
      <c r="X2064" s="4">
        <v>1.3699193984850902E-3</v>
      </c>
      <c r="Y2064" s="6">
        <v>274</v>
      </c>
      <c r="Z2064" s="4">
        <v>-1.1736844880123193E-4</v>
      </c>
      <c r="AA2064" s="5">
        <v>4146</v>
      </c>
      <c r="AC2064" s="16" t="str">
        <f t="shared" si="192"/>
        <v/>
      </c>
      <c r="AD2064" s="16" t="str">
        <f t="shared" si="193"/>
        <v/>
      </c>
      <c r="AE2064" s="16" t="str">
        <f t="shared" si="194"/>
        <v/>
      </c>
      <c r="AF2064" s="16" t="str">
        <f t="shared" si="195"/>
        <v/>
      </c>
      <c r="AG2064" s="16">
        <f t="shared" si="196"/>
        <v>8.7554817820402475E-3</v>
      </c>
      <c r="AH2064" s="16" t="str">
        <f t="shared" si="197"/>
        <v/>
      </c>
      <c r="AI2064" s="17" t="str">
        <f>IF('Peer Comparison Tool'!$D$11="NR","",IF($C2064='Peer Comparison Tool'!$D$9,COUNT('ALLL &lt;50B Database'!$AI$1:AI2063)+1,""))</f>
        <v/>
      </c>
    </row>
    <row r="2065" spans="1:35" x14ac:dyDescent="0.25">
      <c r="A2065" t="s">
        <v>1054</v>
      </c>
      <c r="B2065">
        <v>857576</v>
      </c>
      <c r="C2065" s="5" t="s">
        <v>926</v>
      </c>
      <c r="D2065" s="5" t="s">
        <v>4390</v>
      </c>
      <c r="E2065" s="5" t="s">
        <v>4388</v>
      </c>
      <c r="F2065" s="2">
        <v>4906</v>
      </c>
      <c r="G2065" s="2">
        <v>312380</v>
      </c>
      <c r="H2065" s="2">
        <v>239775</v>
      </c>
      <c r="I2065" s="2">
        <v>21229</v>
      </c>
      <c r="J2065" s="2">
        <v>218546</v>
      </c>
      <c r="K2065" s="33">
        <v>2.2448363273635755E-2</v>
      </c>
      <c r="L2065" s="2">
        <v>3837</v>
      </c>
      <c r="M2065" s="2">
        <v>279086</v>
      </c>
      <c r="N2065" s="2">
        <v>223470</v>
      </c>
      <c r="O2065" s="33">
        <v>1.7170089944959055E-2</v>
      </c>
      <c r="P2065" s="2">
        <v>4908</v>
      </c>
      <c r="Q2065" s="2">
        <v>275346</v>
      </c>
      <c r="R2065" s="2">
        <v>216423</v>
      </c>
      <c r="S2065" s="35">
        <v>2.2677811508019018E-2</v>
      </c>
      <c r="T2065" t="s">
        <v>4388</v>
      </c>
      <c r="U2065" t="s">
        <v>4388</v>
      </c>
      <c r="V2065" s="5" t="s">
        <v>4390</v>
      </c>
      <c r="W2065" s="5">
        <v>0</v>
      </c>
      <c r="X2065" s="4">
        <v>-2.2944823438326295E-4</v>
      </c>
      <c r="Y2065" s="6">
        <v>-2</v>
      </c>
      <c r="Z2065" s="4">
        <v>5.5077215630599634E-3</v>
      </c>
      <c r="AA2065" s="5">
        <v>370</v>
      </c>
      <c r="AC2065" s="16" t="str">
        <f t="shared" si="192"/>
        <v/>
      </c>
      <c r="AD2065" s="16" t="str">
        <f t="shared" si="193"/>
        <v/>
      </c>
      <c r="AE2065" s="16" t="str">
        <f t="shared" si="194"/>
        <v/>
      </c>
      <c r="AF2065" s="16" t="str">
        <f t="shared" si="195"/>
        <v/>
      </c>
      <c r="AG2065" s="16">
        <f t="shared" si="196"/>
        <v>2.2448363273635755E-2</v>
      </c>
      <c r="AH2065" s="16" t="str">
        <f t="shared" si="197"/>
        <v/>
      </c>
      <c r="AI2065" s="17" t="str">
        <f>IF('Peer Comparison Tool'!$D$11="NR","",IF($C2065='Peer Comparison Tool'!$D$9,COUNT('ALLL &lt;50B Database'!$AI$1:AI2064)+1,""))</f>
        <v/>
      </c>
    </row>
    <row r="2066" spans="1:35" x14ac:dyDescent="0.25">
      <c r="A2066" t="s">
        <v>2540</v>
      </c>
      <c r="B2066">
        <v>786340</v>
      </c>
      <c r="C2066" s="5" t="s">
        <v>2519</v>
      </c>
      <c r="D2066" s="5" t="s">
        <v>4390</v>
      </c>
      <c r="E2066" s="5" t="s">
        <v>4388</v>
      </c>
      <c r="F2066" s="2">
        <v>1921</v>
      </c>
      <c r="G2066" s="2">
        <v>312375</v>
      </c>
      <c r="H2066" s="2">
        <v>175607</v>
      </c>
      <c r="I2066" s="2">
        <v>16660</v>
      </c>
      <c r="J2066" s="2">
        <v>158947</v>
      </c>
      <c r="K2066" s="33">
        <v>1.2085789602823582E-2</v>
      </c>
      <c r="L2066" s="2">
        <v>1865</v>
      </c>
      <c r="M2066" s="2">
        <v>274626</v>
      </c>
      <c r="N2066" s="2">
        <v>158281</v>
      </c>
      <c r="O2066" s="33">
        <v>1.1782841907746349E-2</v>
      </c>
      <c r="P2066" s="2">
        <v>1816</v>
      </c>
      <c r="Q2066" s="2">
        <v>282471</v>
      </c>
      <c r="R2066" s="2">
        <v>159769</v>
      </c>
      <c r="S2066" s="35">
        <v>1.1366410254805375E-2</v>
      </c>
      <c r="T2066" t="s">
        <v>4388</v>
      </c>
      <c r="U2066" t="s">
        <v>4388</v>
      </c>
      <c r="V2066" s="5" t="s">
        <v>4390</v>
      </c>
      <c r="W2066" s="5">
        <v>0</v>
      </c>
      <c r="X2066" s="4">
        <v>7.1937934801820716E-4</v>
      </c>
      <c r="Y2066" s="6">
        <v>105</v>
      </c>
      <c r="Z2066" s="4">
        <v>-4.1643165294097395E-4</v>
      </c>
      <c r="AA2066" s="5">
        <v>2889</v>
      </c>
      <c r="AC2066" s="16" t="str">
        <f t="shared" si="192"/>
        <v/>
      </c>
      <c r="AD2066" s="16" t="str">
        <f t="shared" si="193"/>
        <v/>
      </c>
      <c r="AE2066" s="16" t="str">
        <f t="shared" si="194"/>
        <v/>
      </c>
      <c r="AF2066" s="16" t="str">
        <f t="shared" si="195"/>
        <v/>
      </c>
      <c r="AG2066" s="16">
        <f t="shared" si="196"/>
        <v>1.2085789602823582E-2</v>
      </c>
      <c r="AH2066" s="16" t="str">
        <f t="shared" si="197"/>
        <v/>
      </c>
      <c r="AI2066" s="17" t="str">
        <f>IF('Peer Comparison Tool'!$D$11="NR","",IF($C2066='Peer Comparison Tool'!$D$9,COUNT('ALLL &lt;50B Database'!$AI$1:AI2065)+1,""))</f>
        <v/>
      </c>
    </row>
    <row r="2067" spans="1:35" x14ac:dyDescent="0.25">
      <c r="A2067" t="s">
        <v>777</v>
      </c>
      <c r="B2067">
        <v>665146</v>
      </c>
      <c r="C2067" s="5" t="s">
        <v>716</v>
      </c>
      <c r="D2067" s="5" t="s">
        <v>4390</v>
      </c>
      <c r="E2067" s="5" t="s">
        <v>4388</v>
      </c>
      <c r="F2067" s="2">
        <v>2384</v>
      </c>
      <c r="G2067" s="2">
        <v>312273</v>
      </c>
      <c r="H2067" s="2">
        <v>200573</v>
      </c>
      <c r="I2067" s="2">
        <v>6380</v>
      </c>
      <c r="J2067" s="2">
        <v>194193</v>
      </c>
      <c r="K2067" s="33">
        <v>1.2276446627839315E-2</v>
      </c>
      <c r="L2067" s="2">
        <v>2222</v>
      </c>
      <c r="M2067" s="2">
        <v>290000</v>
      </c>
      <c r="N2067" s="2">
        <v>197677</v>
      </c>
      <c r="O2067" s="33">
        <v>1.1240559093875363E-2</v>
      </c>
      <c r="P2067" s="2">
        <v>2436</v>
      </c>
      <c r="Q2067" s="2">
        <v>298526</v>
      </c>
      <c r="R2067" s="2">
        <v>200046</v>
      </c>
      <c r="S2067" s="35">
        <v>1.2177199244173841E-2</v>
      </c>
      <c r="T2067" t="s">
        <v>4388</v>
      </c>
      <c r="U2067" t="s">
        <v>4388</v>
      </c>
      <c r="V2067" s="5" t="s">
        <v>4390</v>
      </c>
      <c r="W2067" s="5">
        <v>0</v>
      </c>
      <c r="X2067" s="4">
        <v>9.9247383665474614E-5</v>
      </c>
      <c r="Y2067" s="6">
        <v>-52</v>
      </c>
      <c r="Z2067" s="4">
        <v>9.3664015029847753E-4</v>
      </c>
      <c r="AA2067" s="5">
        <v>2790</v>
      </c>
      <c r="AC2067" s="16" t="str">
        <f t="shared" si="192"/>
        <v/>
      </c>
      <c r="AD2067" s="16" t="str">
        <f t="shared" si="193"/>
        <v/>
      </c>
      <c r="AE2067" s="16" t="str">
        <f t="shared" si="194"/>
        <v/>
      </c>
      <c r="AF2067" s="16" t="str">
        <f t="shared" si="195"/>
        <v/>
      </c>
      <c r="AG2067" s="16">
        <f t="shared" si="196"/>
        <v>1.2276446627839315E-2</v>
      </c>
      <c r="AH2067" s="16" t="str">
        <f t="shared" si="197"/>
        <v/>
      </c>
      <c r="AI2067" s="17" t="str">
        <f>IF('Peer Comparison Tool'!$D$11="NR","",IF($C2067='Peer Comparison Tool'!$D$9,COUNT('ALLL &lt;50B Database'!$AI$1:AI2066)+1,""))</f>
        <v/>
      </c>
    </row>
    <row r="2068" spans="1:35" x14ac:dyDescent="0.25">
      <c r="A2068" t="s">
        <v>1435</v>
      </c>
      <c r="B2068">
        <v>1009756</v>
      </c>
      <c r="C2068" s="5" t="s">
        <v>1389</v>
      </c>
      <c r="D2068" s="5" t="s">
        <v>4387</v>
      </c>
      <c r="E2068" s="5" t="s">
        <v>4388</v>
      </c>
      <c r="F2068" s="2">
        <v>3903</v>
      </c>
      <c r="G2068" s="2">
        <v>311831</v>
      </c>
      <c r="H2068" s="2">
        <v>232392</v>
      </c>
      <c r="I2068" s="2">
        <v>0</v>
      </c>
      <c r="J2068" s="2">
        <v>232392</v>
      </c>
      <c r="K2068" s="33">
        <v>1.6794898275327895E-2</v>
      </c>
      <c r="L2068" s="2">
        <v>4048</v>
      </c>
      <c r="M2068" s="2">
        <v>298577</v>
      </c>
      <c r="N2068" s="2">
        <v>223865</v>
      </c>
      <c r="O2068" s="33">
        <v>1.8082326402072676E-2</v>
      </c>
      <c r="P2068" s="2">
        <v>4061</v>
      </c>
      <c r="Q2068" s="2">
        <v>293069</v>
      </c>
      <c r="R2068" s="2">
        <v>216610</v>
      </c>
      <c r="S2068" s="35">
        <v>1.8747980240986103E-2</v>
      </c>
      <c r="T2068" t="s">
        <v>4388</v>
      </c>
      <c r="U2068" t="s">
        <v>4388</v>
      </c>
      <c r="V2068" s="5" t="s">
        <v>4387</v>
      </c>
      <c r="W2068" s="5">
        <v>0</v>
      </c>
      <c r="X2068" s="4">
        <v>-1.9530819656582085E-3</v>
      </c>
      <c r="Y2068" s="6">
        <v>-158</v>
      </c>
      <c r="Z2068" s="4">
        <v>6.65653838913427E-4</v>
      </c>
      <c r="AA2068" s="5">
        <v>1085</v>
      </c>
      <c r="AC2068" s="16" t="str">
        <f t="shared" si="192"/>
        <v/>
      </c>
      <c r="AD2068" s="16" t="str">
        <f t="shared" si="193"/>
        <v/>
      </c>
      <c r="AE2068" s="16" t="str">
        <f t="shared" si="194"/>
        <v/>
      </c>
      <c r="AF2068" s="16" t="str">
        <f t="shared" si="195"/>
        <v/>
      </c>
      <c r="AG2068" s="16">
        <f t="shared" si="196"/>
        <v>1.6794898275327895E-2</v>
      </c>
      <c r="AH2068" s="16" t="str">
        <f t="shared" si="197"/>
        <v/>
      </c>
      <c r="AI2068" s="17" t="str">
        <f>IF('Peer Comparison Tool'!$D$11="NR","",IF($C2068='Peer Comparison Tool'!$D$9,COUNT('ALLL &lt;50B Database'!$AI$1:AI2067)+1,""))</f>
        <v/>
      </c>
    </row>
    <row r="2069" spans="1:35" x14ac:dyDescent="0.25">
      <c r="A2069" t="s">
        <v>1042</v>
      </c>
      <c r="B2069">
        <v>725077</v>
      </c>
      <c r="C2069" s="5" t="s">
        <v>926</v>
      </c>
      <c r="D2069" s="5" t="s">
        <v>4390</v>
      </c>
      <c r="E2069" s="5" t="s">
        <v>4388</v>
      </c>
      <c r="F2069" s="2">
        <v>3461</v>
      </c>
      <c r="G2069" s="2">
        <v>311812</v>
      </c>
      <c r="H2069" s="2">
        <v>258044</v>
      </c>
      <c r="I2069" s="2">
        <v>5774</v>
      </c>
      <c r="J2069" s="2">
        <v>252270</v>
      </c>
      <c r="K2069" s="33">
        <v>1.3719427597415467E-2</v>
      </c>
      <c r="L2069" s="2">
        <v>2938</v>
      </c>
      <c r="M2069" s="2">
        <v>300300</v>
      </c>
      <c r="N2069" s="2">
        <v>250713</v>
      </c>
      <c r="O2069" s="33">
        <v>1.1718578613793461E-2</v>
      </c>
      <c r="P2069" s="2">
        <v>3358</v>
      </c>
      <c r="Q2069" s="2">
        <v>306801</v>
      </c>
      <c r="R2069" s="2">
        <v>253682</v>
      </c>
      <c r="S2069" s="35">
        <v>1.323704480412485E-2</v>
      </c>
      <c r="T2069" t="s">
        <v>4388</v>
      </c>
      <c r="U2069" t="s">
        <v>4388</v>
      </c>
      <c r="V2069" s="5" t="s">
        <v>4390</v>
      </c>
      <c r="W2069" s="5">
        <v>0</v>
      </c>
      <c r="X2069" s="4">
        <v>4.8238279329061717E-4</v>
      </c>
      <c r="Y2069" s="6">
        <v>103</v>
      </c>
      <c r="Z2069" s="4">
        <v>1.5184661903313891E-3</v>
      </c>
      <c r="AA2069" s="5">
        <v>2102</v>
      </c>
      <c r="AC2069" s="16" t="str">
        <f t="shared" si="192"/>
        <v/>
      </c>
      <c r="AD2069" s="16" t="str">
        <f t="shared" si="193"/>
        <v/>
      </c>
      <c r="AE2069" s="16" t="str">
        <f t="shared" si="194"/>
        <v/>
      </c>
      <c r="AF2069" s="16" t="str">
        <f t="shared" si="195"/>
        <v/>
      </c>
      <c r="AG2069" s="16">
        <f t="shared" si="196"/>
        <v>1.3719427597415467E-2</v>
      </c>
      <c r="AH2069" s="16" t="str">
        <f t="shared" si="197"/>
        <v/>
      </c>
      <c r="AI2069" s="17" t="str">
        <f>IF('Peer Comparison Tool'!$D$11="NR","",IF($C2069='Peer Comparison Tool'!$D$9,COUNT('ALLL &lt;50B Database'!$AI$1:AI2068)+1,""))</f>
        <v/>
      </c>
    </row>
    <row r="2070" spans="1:35" x14ac:dyDescent="0.25">
      <c r="A2070" t="s">
        <v>2742</v>
      </c>
      <c r="B2070">
        <v>733559</v>
      </c>
      <c r="C2070" s="5" t="s">
        <v>2711</v>
      </c>
      <c r="D2070" s="5" t="s">
        <v>4390</v>
      </c>
      <c r="E2070" s="5" t="s">
        <v>4388</v>
      </c>
      <c r="F2070" s="2">
        <v>4370</v>
      </c>
      <c r="G2070" s="2">
        <v>311673</v>
      </c>
      <c r="H2070" s="2">
        <v>274781</v>
      </c>
      <c r="I2070" s="2">
        <v>21453</v>
      </c>
      <c r="J2070" s="2">
        <v>253328</v>
      </c>
      <c r="K2070" s="33">
        <v>1.7250363165540326E-2</v>
      </c>
      <c r="L2070" s="2">
        <v>3824</v>
      </c>
      <c r="M2070" s="2">
        <v>277127</v>
      </c>
      <c r="N2070" s="2">
        <v>226017</v>
      </c>
      <c r="O2070" s="33">
        <v>1.6919081308043201E-2</v>
      </c>
      <c r="P2070" s="2">
        <v>4124</v>
      </c>
      <c r="Q2070" s="2">
        <v>292042</v>
      </c>
      <c r="R2070" s="2">
        <v>234362</v>
      </c>
      <c r="S2070" s="35">
        <v>1.7596709364146066E-2</v>
      </c>
      <c r="T2070" t="s">
        <v>4388</v>
      </c>
      <c r="U2070" t="s">
        <v>4388</v>
      </c>
      <c r="V2070" s="5" t="s">
        <v>4390</v>
      </c>
      <c r="W2070" s="5">
        <v>0</v>
      </c>
      <c r="X2070" s="4">
        <v>-3.4634619860574034E-4</v>
      </c>
      <c r="Y2070" s="6">
        <v>246</v>
      </c>
      <c r="Z2070" s="4">
        <v>6.7762805610286497E-4</v>
      </c>
      <c r="AA2070" s="5">
        <v>986</v>
      </c>
      <c r="AC2070" s="16" t="str">
        <f t="shared" si="192"/>
        <v/>
      </c>
      <c r="AD2070" s="16" t="str">
        <f t="shared" si="193"/>
        <v/>
      </c>
      <c r="AE2070" s="16" t="str">
        <f t="shared" si="194"/>
        <v/>
      </c>
      <c r="AF2070" s="16" t="str">
        <f t="shared" si="195"/>
        <v/>
      </c>
      <c r="AG2070" s="16">
        <f t="shared" si="196"/>
        <v>1.7250363165540326E-2</v>
      </c>
      <c r="AH2070" s="16" t="str">
        <f t="shared" si="197"/>
        <v/>
      </c>
      <c r="AI2070" s="17" t="str">
        <f>IF('Peer Comparison Tool'!$D$11="NR","",IF($C2070='Peer Comparison Tool'!$D$9,COUNT('ALLL &lt;50B Database'!$AI$1:AI2069)+1,""))</f>
        <v/>
      </c>
    </row>
    <row r="2071" spans="1:35" x14ac:dyDescent="0.25">
      <c r="A2071" t="s">
        <v>3264</v>
      </c>
      <c r="B2071">
        <v>416656</v>
      </c>
      <c r="C2071" s="5" t="s">
        <v>3209</v>
      </c>
      <c r="D2071" s="5" t="s">
        <v>4390</v>
      </c>
      <c r="E2071" s="5" t="s">
        <v>4388</v>
      </c>
      <c r="F2071" s="2">
        <v>3694</v>
      </c>
      <c r="G2071" s="2">
        <v>311623</v>
      </c>
      <c r="H2071" s="2">
        <v>206175</v>
      </c>
      <c r="I2071" s="2">
        <v>3804</v>
      </c>
      <c r="J2071" s="2">
        <v>202371</v>
      </c>
      <c r="K2071" s="33">
        <v>1.825360353015007E-2</v>
      </c>
      <c r="L2071" s="2">
        <v>3555</v>
      </c>
      <c r="M2071" s="2">
        <v>279663</v>
      </c>
      <c r="N2071" s="2">
        <v>203023</v>
      </c>
      <c r="O2071" s="33">
        <v>1.7510331341769159E-2</v>
      </c>
      <c r="P2071" s="2">
        <v>3622</v>
      </c>
      <c r="Q2071" s="2">
        <v>287945</v>
      </c>
      <c r="R2071" s="2">
        <v>203108</v>
      </c>
      <c r="S2071" s="35">
        <v>1.7832877090021071E-2</v>
      </c>
      <c r="T2071" t="s">
        <v>4388</v>
      </c>
      <c r="U2071" t="s">
        <v>4388</v>
      </c>
      <c r="V2071" s="5" t="s">
        <v>4390</v>
      </c>
      <c r="W2071" s="5">
        <v>0</v>
      </c>
      <c r="X2071" s="4">
        <v>4.2072644012899896E-4</v>
      </c>
      <c r="Y2071" s="6">
        <v>72</v>
      </c>
      <c r="Z2071" s="4">
        <v>3.2254574825191229E-4</v>
      </c>
      <c r="AA2071" s="5">
        <v>795</v>
      </c>
      <c r="AC2071" s="16" t="str">
        <f t="shared" si="192"/>
        <v/>
      </c>
      <c r="AD2071" s="16" t="str">
        <f t="shared" si="193"/>
        <v/>
      </c>
      <c r="AE2071" s="16" t="str">
        <f t="shared" si="194"/>
        <v/>
      </c>
      <c r="AF2071" s="16" t="str">
        <f t="shared" si="195"/>
        <v/>
      </c>
      <c r="AG2071" s="16">
        <f t="shared" si="196"/>
        <v>1.825360353015007E-2</v>
      </c>
      <c r="AH2071" s="16" t="str">
        <f t="shared" si="197"/>
        <v/>
      </c>
      <c r="AI2071" s="17" t="str">
        <f>IF('Peer Comparison Tool'!$D$11="NR","",IF($C2071='Peer Comparison Tool'!$D$9,COUNT('ALLL &lt;50B Database'!$AI$1:AI2070)+1,""))</f>
        <v/>
      </c>
    </row>
    <row r="2072" spans="1:35" x14ac:dyDescent="0.25">
      <c r="A2072" t="s">
        <v>1743</v>
      </c>
      <c r="B2072">
        <v>622037</v>
      </c>
      <c r="C2072" s="5" t="s">
        <v>1695</v>
      </c>
      <c r="D2072" s="5" t="s">
        <v>4390</v>
      </c>
      <c r="E2072" s="5" t="s">
        <v>4388</v>
      </c>
      <c r="F2072" s="2">
        <v>5134</v>
      </c>
      <c r="G2072" s="2">
        <v>311390</v>
      </c>
      <c r="H2072" s="2">
        <v>228065</v>
      </c>
      <c r="I2072" s="2">
        <v>19190</v>
      </c>
      <c r="J2072" s="2">
        <v>208875</v>
      </c>
      <c r="K2072" s="33">
        <v>2.457929383602633E-2</v>
      </c>
      <c r="L2072" s="2">
        <v>4836</v>
      </c>
      <c r="M2072" s="2">
        <v>280482</v>
      </c>
      <c r="N2072" s="2">
        <v>205921</v>
      </c>
      <c r="O2072" s="33">
        <v>2.3484734436992828E-2</v>
      </c>
      <c r="P2072" s="2">
        <v>5041</v>
      </c>
      <c r="Q2072" s="2">
        <v>280803</v>
      </c>
      <c r="R2072" s="2">
        <v>205558</v>
      </c>
      <c r="S2072" s="35">
        <v>2.4523492153066286E-2</v>
      </c>
      <c r="T2072" t="s">
        <v>4388</v>
      </c>
      <c r="U2072" t="s">
        <v>4388</v>
      </c>
      <c r="V2072" s="5" t="s">
        <v>4390</v>
      </c>
      <c r="W2072" s="5">
        <v>0</v>
      </c>
      <c r="X2072" s="4">
        <v>5.5801682960043841E-5</v>
      </c>
      <c r="Y2072" s="6">
        <v>93</v>
      </c>
      <c r="Z2072" s="4">
        <v>1.0387577160734587E-3</v>
      </c>
      <c r="AA2072" s="5">
        <v>268</v>
      </c>
      <c r="AC2072" s="16" t="str">
        <f t="shared" si="192"/>
        <v/>
      </c>
      <c r="AD2072" s="16" t="str">
        <f t="shared" si="193"/>
        <v/>
      </c>
      <c r="AE2072" s="16" t="str">
        <f t="shared" si="194"/>
        <v/>
      </c>
      <c r="AF2072" s="16" t="str">
        <f t="shared" si="195"/>
        <v/>
      </c>
      <c r="AG2072" s="16">
        <f t="shared" si="196"/>
        <v>2.457929383602633E-2</v>
      </c>
      <c r="AH2072" s="16" t="str">
        <f t="shared" si="197"/>
        <v/>
      </c>
      <c r="AI2072" s="17" t="str">
        <f>IF('Peer Comparison Tool'!$D$11="NR","",IF($C2072='Peer Comparison Tool'!$D$9,COUNT('ALLL &lt;50B Database'!$AI$1:AI2071)+1,""))</f>
        <v/>
      </c>
    </row>
    <row r="2073" spans="1:35" x14ac:dyDescent="0.25">
      <c r="A2073" t="s">
        <v>2097</v>
      </c>
      <c r="B2073">
        <v>786555</v>
      </c>
      <c r="C2073" s="5" t="s">
        <v>2041</v>
      </c>
      <c r="D2073" s="5" t="s">
        <v>4390</v>
      </c>
      <c r="E2073" s="5" t="s">
        <v>4388</v>
      </c>
      <c r="F2073" s="2">
        <v>2160</v>
      </c>
      <c r="G2073" s="2">
        <v>311056</v>
      </c>
      <c r="H2073" s="2">
        <v>200565</v>
      </c>
      <c r="I2073" s="2">
        <v>0</v>
      </c>
      <c r="J2073" s="2">
        <v>200565</v>
      </c>
      <c r="K2073" s="33">
        <v>1.0769575947947049E-2</v>
      </c>
      <c r="L2073" s="2">
        <v>2006</v>
      </c>
      <c r="M2073" s="2">
        <v>285061</v>
      </c>
      <c r="N2073" s="2">
        <v>184373</v>
      </c>
      <c r="O2073" s="33">
        <v>1.0880118021619218E-2</v>
      </c>
      <c r="P2073" s="2">
        <v>2063</v>
      </c>
      <c r="Q2073" s="2">
        <v>277999</v>
      </c>
      <c r="R2073" s="2">
        <v>183337</v>
      </c>
      <c r="S2073" s="35">
        <v>1.1252502222682819E-2</v>
      </c>
      <c r="T2073" t="s">
        <v>4388</v>
      </c>
      <c r="U2073" t="s">
        <v>4388</v>
      </c>
      <c r="V2073" s="5" t="s">
        <v>4390</v>
      </c>
      <c r="W2073" s="5">
        <v>0</v>
      </c>
      <c r="X2073" s="4">
        <v>-4.8292627473577043E-4</v>
      </c>
      <c r="Y2073" s="6">
        <v>97</v>
      </c>
      <c r="Z2073" s="4">
        <v>3.7238420106360144E-4</v>
      </c>
      <c r="AA2073" s="5">
        <v>3480</v>
      </c>
      <c r="AC2073" s="16" t="str">
        <f t="shared" si="192"/>
        <v/>
      </c>
      <c r="AD2073" s="16" t="str">
        <f t="shared" si="193"/>
        <v/>
      </c>
      <c r="AE2073" s="16" t="str">
        <f t="shared" si="194"/>
        <v/>
      </c>
      <c r="AF2073" s="16" t="str">
        <f t="shared" si="195"/>
        <v/>
      </c>
      <c r="AG2073" s="16">
        <f t="shared" si="196"/>
        <v>1.0769575947947049E-2</v>
      </c>
      <c r="AH2073" s="16" t="str">
        <f t="shared" si="197"/>
        <v/>
      </c>
      <c r="AI2073" s="17" t="str">
        <f>IF('Peer Comparison Tool'!$D$11="NR","",IF($C2073='Peer Comparison Tool'!$D$9,COUNT('ALLL &lt;50B Database'!$AI$1:AI2072)+1,""))</f>
        <v/>
      </c>
    </row>
    <row r="2074" spans="1:35" x14ac:dyDescent="0.25">
      <c r="A2074" t="s">
        <v>2662</v>
      </c>
      <c r="B2074">
        <v>803957</v>
      </c>
      <c r="C2074" s="5" t="s">
        <v>2642</v>
      </c>
      <c r="D2074" s="5" t="s">
        <v>4390</v>
      </c>
      <c r="E2074" s="5" t="s">
        <v>4388</v>
      </c>
      <c r="F2074" s="2">
        <v>2898</v>
      </c>
      <c r="G2074" s="2">
        <v>310786</v>
      </c>
      <c r="H2074" s="2">
        <v>236582</v>
      </c>
      <c r="I2074" s="2">
        <v>11399</v>
      </c>
      <c r="J2074" s="2">
        <v>225183</v>
      </c>
      <c r="K2074" s="33">
        <v>1.2869532780005596E-2</v>
      </c>
      <c r="L2074" s="2">
        <v>2021</v>
      </c>
      <c r="M2074" s="2">
        <v>154617</v>
      </c>
      <c r="N2074" s="2">
        <v>119482</v>
      </c>
      <c r="O2074" s="33">
        <v>1.6914681709378817E-2</v>
      </c>
      <c r="P2074" s="2">
        <v>2926</v>
      </c>
      <c r="Q2074" s="2">
        <v>282326</v>
      </c>
      <c r="R2074" s="2">
        <v>221140</v>
      </c>
      <c r="S2074" s="35">
        <v>1.3231437098670525E-2</v>
      </c>
      <c r="T2074" t="s">
        <v>4388</v>
      </c>
      <c r="U2074" t="s">
        <v>4388</v>
      </c>
      <c r="V2074" s="5" t="s">
        <v>4390</v>
      </c>
      <c r="W2074" s="5">
        <v>0</v>
      </c>
      <c r="X2074" s="4">
        <v>-3.6190431866492921E-4</v>
      </c>
      <c r="Y2074" s="6">
        <v>-28</v>
      </c>
      <c r="Z2074" s="4">
        <v>-3.6832446107082917E-3</v>
      </c>
      <c r="AA2074" s="5">
        <v>2511</v>
      </c>
      <c r="AC2074" s="16" t="str">
        <f t="shared" si="192"/>
        <v/>
      </c>
      <c r="AD2074" s="16" t="str">
        <f t="shared" si="193"/>
        <v/>
      </c>
      <c r="AE2074" s="16" t="str">
        <f t="shared" si="194"/>
        <v/>
      </c>
      <c r="AF2074" s="16" t="str">
        <f t="shared" si="195"/>
        <v/>
      </c>
      <c r="AG2074" s="16">
        <f t="shared" si="196"/>
        <v>1.2869532780005596E-2</v>
      </c>
      <c r="AH2074" s="16" t="str">
        <f t="shared" si="197"/>
        <v/>
      </c>
      <c r="AI2074" s="17" t="str">
        <f>IF('Peer Comparison Tool'!$D$11="NR","",IF($C2074='Peer Comparison Tool'!$D$9,COUNT('ALLL &lt;50B Database'!$AI$1:AI2073)+1,""))</f>
        <v/>
      </c>
    </row>
    <row r="2075" spans="1:35" x14ac:dyDescent="0.25">
      <c r="A2075" t="s">
        <v>3112</v>
      </c>
      <c r="B2075">
        <v>896427</v>
      </c>
      <c r="C2075" s="5" t="s">
        <v>3064</v>
      </c>
      <c r="D2075" s="5" t="s">
        <v>4390</v>
      </c>
      <c r="E2075" s="5" t="s">
        <v>4388</v>
      </c>
      <c r="F2075" s="2">
        <v>1613</v>
      </c>
      <c r="G2075" s="2">
        <v>310682</v>
      </c>
      <c r="H2075" s="2">
        <v>146672</v>
      </c>
      <c r="I2075" s="2">
        <v>5408</v>
      </c>
      <c r="J2075" s="2">
        <v>141264</v>
      </c>
      <c r="K2075" s="33">
        <v>1.1418337297542191E-2</v>
      </c>
      <c r="L2075" s="2">
        <v>1400</v>
      </c>
      <c r="M2075" s="2">
        <v>286240</v>
      </c>
      <c r="N2075" s="2">
        <v>131741</v>
      </c>
      <c r="O2075" s="33">
        <v>1.0626911895309737E-2</v>
      </c>
      <c r="P2075" s="2">
        <v>1601</v>
      </c>
      <c r="Q2075" s="2">
        <v>296878</v>
      </c>
      <c r="R2075" s="2">
        <v>138200</v>
      </c>
      <c r="S2075" s="35">
        <v>1.158465991316932E-2</v>
      </c>
      <c r="T2075" t="s">
        <v>4388</v>
      </c>
      <c r="U2075" t="s">
        <v>4388</v>
      </c>
      <c r="V2075" s="5" t="s">
        <v>4390</v>
      </c>
      <c r="W2075" s="5">
        <v>0</v>
      </c>
      <c r="X2075" s="4">
        <v>-1.6632261562712913E-4</v>
      </c>
      <c r="Y2075" s="6">
        <v>12</v>
      </c>
      <c r="Z2075" s="4">
        <v>9.5774801785958319E-4</v>
      </c>
      <c r="AA2075" s="5">
        <v>3194</v>
      </c>
      <c r="AC2075" s="16" t="str">
        <f t="shared" si="192"/>
        <v/>
      </c>
      <c r="AD2075" s="16" t="str">
        <f t="shared" si="193"/>
        <v/>
      </c>
      <c r="AE2075" s="16" t="str">
        <f t="shared" si="194"/>
        <v/>
      </c>
      <c r="AF2075" s="16" t="str">
        <f t="shared" si="195"/>
        <v/>
      </c>
      <c r="AG2075" s="16">
        <f t="shared" si="196"/>
        <v>1.1418337297542191E-2</v>
      </c>
      <c r="AH2075" s="16" t="str">
        <f t="shared" si="197"/>
        <v/>
      </c>
      <c r="AI2075" s="17" t="str">
        <f>IF('Peer Comparison Tool'!$D$11="NR","",IF($C2075='Peer Comparison Tool'!$D$9,COUNT('ALLL &lt;50B Database'!$AI$1:AI2074)+1,""))</f>
        <v/>
      </c>
    </row>
    <row r="2076" spans="1:35" x14ac:dyDescent="0.25">
      <c r="A2076" t="s">
        <v>2099</v>
      </c>
      <c r="B2076">
        <v>1481745</v>
      </c>
      <c r="C2076" s="5" t="s">
        <v>2041</v>
      </c>
      <c r="D2076" s="5" t="s">
        <v>4390</v>
      </c>
      <c r="E2076" s="5" t="s">
        <v>4388</v>
      </c>
      <c r="F2076" s="2">
        <v>2234</v>
      </c>
      <c r="G2076" s="2">
        <v>309802</v>
      </c>
      <c r="H2076" s="2">
        <v>228057</v>
      </c>
      <c r="I2076" s="2">
        <v>193</v>
      </c>
      <c r="J2076" s="2">
        <v>227864</v>
      </c>
      <c r="K2076" s="33">
        <v>9.8040936699083665E-3</v>
      </c>
      <c r="L2076" s="2">
        <v>1976</v>
      </c>
      <c r="M2076" s="2">
        <v>266510</v>
      </c>
      <c r="N2076" s="2">
        <v>216526</v>
      </c>
      <c r="O2076" s="33">
        <v>9.1259248311981005E-3</v>
      </c>
      <c r="P2076" s="2">
        <v>2022</v>
      </c>
      <c r="Q2076" s="2">
        <v>273137</v>
      </c>
      <c r="R2076" s="2">
        <v>215961</v>
      </c>
      <c r="S2076" s="35">
        <v>9.3628016169586183E-3</v>
      </c>
      <c r="T2076" t="s">
        <v>4388</v>
      </c>
      <c r="U2076" t="s">
        <v>4388</v>
      </c>
      <c r="V2076" s="5" t="s">
        <v>4390</v>
      </c>
      <c r="W2076" s="5">
        <v>0</v>
      </c>
      <c r="X2076" s="4">
        <v>4.4129205294974813E-4</v>
      </c>
      <c r="Y2076" s="6">
        <v>212</v>
      </c>
      <c r="Z2076" s="4">
        <v>2.3687678576051786E-4</v>
      </c>
      <c r="AA2076" s="5">
        <v>3842</v>
      </c>
      <c r="AC2076" s="16" t="str">
        <f t="shared" si="192"/>
        <v/>
      </c>
      <c r="AD2076" s="16" t="str">
        <f t="shared" si="193"/>
        <v/>
      </c>
      <c r="AE2076" s="16" t="str">
        <f t="shared" si="194"/>
        <v/>
      </c>
      <c r="AF2076" s="16" t="str">
        <f t="shared" si="195"/>
        <v/>
      </c>
      <c r="AG2076" s="16">
        <f t="shared" si="196"/>
        <v>9.8040936699083665E-3</v>
      </c>
      <c r="AH2076" s="16" t="str">
        <f t="shared" si="197"/>
        <v/>
      </c>
      <c r="AI2076" s="17" t="str">
        <f>IF('Peer Comparison Tool'!$D$11="NR","",IF($C2076='Peer Comparison Tool'!$D$9,COUNT('ALLL &lt;50B Database'!$AI$1:AI2075)+1,""))</f>
        <v/>
      </c>
    </row>
    <row r="2077" spans="1:35" x14ac:dyDescent="0.25">
      <c r="A2077" t="s">
        <v>308</v>
      </c>
      <c r="B2077">
        <v>855563</v>
      </c>
      <c r="C2077" s="5" t="s">
        <v>207</v>
      </c>
      <c r="D2077" s="5" t="s">
        <v>4387</v>
      </c>
      <c r="E2077" s="5" t="s">
        <v>4388</v>
      </c>
      <c r="F2077" s="2">
        <v>2884</v>
      </c>
      <c r="G2077" s="2">
        <v>309539</v>
      </c>
      <c r="H2077" s="2">
        <v>261645</v>
      </c>
      <c r="I2077" s="2">
        <v>0</v>
      </c>
      <c r="J2077" s="2">
        <v>261645</v>
      </c>
      <c r="K2077" s="33">
        <v>1.1022568747730704E-2</v>
      </c>
      <c r="L2077" s="2">
        <v>2667</v>
      </c>
      <c r="M2077" s="2">
        <v>307570</v>
      </c>
      <c r="N2077" s="2">
        <v>264629</v>
      </c>
      <c r="O2077" s="33">
        <v>1.0078260508107577E-2</v>
      </c>
      <c r="P2077" s="2">
        <v>2794</v>
      </c>
      <c r="Q2077" s="2">
        <v>306996</v>
      </c>
      <c r="R2077" s="2">
        <v>262700</v>
      </c>
      <c r="S2077" s="35">
        <v>1.0635706128663875E-2</v>
      </c>
      <c r="T2077" t="s">
        <v>4388</v>
      </c>
      <c r="U2077" t="s">
        <v>4388</v>
      </c>
      <c r="V2077" s="5" t="s">
        <v>4387</v>
      </c>
      <c r="W2077" s="5">
        <v>0</v>
      </c>
      <c r="X2077" s="4">
        <v>3.8686261906682902E-4</v>
      </c>
      <c r="Y2077" s="6">
        <v>90</v>
      </c>
      <c r="Z2077" s="4">
        <v>5.5744562055629748E-4</v>
      </c>
      <c r="AA2077" s="5">
        <v>3369</v>
      </c>
      <c r="AC2077" s="16" t="str">
        <f t="shared" si="192"/>
        <v/>
      </c>
      <c r="AD2077" s="16" t="str">
        <f t="shared" si="193"/>
        <v/>
      </c>
      <c r="AE2077" s="16" t="str">
        <f t="shared" si="194"/>
        <v/>
      </c>
      <c r="AF2077" s="16" t="str">
        <f t="shared" si="195"/>
        <v/>
      </c>
      <c r="AG2077" s="16">
        <f t="shared" si="196"/>
        <v>1.1022568747730704E-2</v>
      </c>
      <c r="AH2077" s="16" t="str">
        <f t="shared" si="197"/>
        <v/>
      </c>
      <c r="AI2077" s="17" t="str">
        <f>IF('Peer Comparison Tool'!$D$11="NR","",IF($C2077='Peer Comparison Tool'!$D$9,COUNT('ALLL &lt;50B Database'!$AI$1:AI2076)+1,""))</f>
        <v/>
      </c>
    </row>
    <row r="2078" spans="1:35" x14ac:dyDescent="0.25">
      <c r="A2078" t="s">
        <v>3874</v>
      </c>
      <c r="B2078">
        <v>3821626</v>
      </c>
      <c r="C2078" s="5" t="s">
        <v>3704</v>
      </c>
      <c r="D2078" s="5" t="s">
        <v>4390</v>
      </c>
      <c r="E2078" s="5" t="s">
        <v>4388</v>
      </c>
      <c r="F2078" s="2">
        <v>3555</v>
      </c>
      <c r="G2078" s="2">
        <v>309353</v>
      </c>
      <c r="H2078" s="2">
        <v>286934</v>
      </c>
      <c r="I2078" s="2">
        <v>91275</v>
      </c>
      <c r="J2078" s="2">
        <v>195659</v>
      </c>
      <c r="K2078" s="33">
        <v>1.8169366091005269E-2</v>
      </c>
      <c r="L2078" s="2">
        <v>2885</v>
      </c>
      <c r="M2078" s="2">
        <v>246985</v>
      </c>
      <c r="N2078" s="2">
        <v>186212</v>
      </c>
      <c r="O2078" s="33">
        <v>1.5493093892982193E-2</v>
      </c>
      <c r="P2078" s="2">
        <v>3320</v>
      </c>
      <c r="Q2078" s="2">
        <v>246182</v>
      </c>
      <c r="R2078" s="2">
        <v>190919</v>
      </c>
      <c r="S2078" s="35">
        <v>1.7389573588799438E-2</v>
      </c>
      <c r="T2078" t="s">
        <v>4388</v>
      </c>
      <c r="U2078" t="s">
        <v>4388</v>
      </c>
      <c r="V2078" s="5" t="s">
        <v>4390</v>
      </c>
      <c r="W2078" s="5">
        <v>0</v>
      </c>
      <c r="X2078" s="4">
        <v>7.7979250220583038E-4</v>
      </c>
      <c r="Y2078" s="6">
        <v>235</v>
      </c>
      <c r="Z2078" s="4">
        <v>1.8964796958172454E-3</v>
      </c>
      <c r="AA2078" s="5">
        <v>814</v>
      </c>
      <c r="AC2078" s="16" t="str">
        <f t="shared" si="192"/>
        <v/>
      </c>
      <c r="AD2078" s="16" t="str">
        <f t="shared" si="193"/>
        <v/>
      </c>
      <c r="AE2078" s="16" t="str">
        <f t="shared" si="194"/>
        <v/>
      </c>
      <c r="AF2078" s="16" t="str">
        <f t="shared" si="195"/>
        <v/>
      </c>
      <c r="AG2078" s="16">
        <f t="shared" si="196"/>
        <v>1.8169366091005269E-2</v>
      </c>
      <c r="AH2078" s="16" t="str">
        <f t="shared" si="197"/>
        <v/>
      </c>
      <c r="AI2078" s="17" t="str">
        <f>IF('Peer Comparison Tool'!$D$11="NR","",IF($C2078='Peer Comparison Tool'!$D$9,COUNT('ALLL &lt;50B Database'!$AI$1:AI2077)+1,""))</f>
        <v/>
      </c>
    </row>
    <row r="2079" spans="1:35" x14ac:dyDescent="0.25">
      <c r="A2079" t="s">
        <v>43</v>
      </c>
      <c r="B2079">
        <v>449832</v>
      </c>
      <c r="C2079" s="5" t="s">
        <v>6</v>
      </c>
      <c r="D2079" s="5" t="s">
        <v>4387</v>
      </c>
      <c r="E2079" s="5" t="s">
        <v>4388</v>
      </c>
      <c r="F2079" s="2">
        <v>2595</v>
      </c>
      <c r="G2079" s="2">
        <v>309307</v>
      </c>
      <c r="H2079" s="2">
        <v>172595</v>
      </c>
      <c r="I2079" s="2">
        <v>11346</v>
      </c>
      <c r="J2079" s="2">
        <v>161249</v>
      </c>
      <c r="K2079" s="33">
        <v>1.6093123058127493E-2</v>
      </c>
      <c r="L2079" s="2">
        <v>2411</v>
      </c>
      <c r="M2079" s="2">
        <v>283338</v>
      </c>
      <c r="N2079" s="2">
        <v>172724</v>
      </c>
      <c r="O2079" s="33">
        <v>1.3958685532989045E-2</v>
      </c>
      <c r="P2079" s="2">
        <v>2512</v>
      </c>
      <c r="Q2079" s="2">
        <v>286169</v>
      </c>
      <c r="R2079" s="2">
        <v>167272</v>
      </c>
      <c r="S2079" s="35">
        <v>1.5017456597637381E-2</v>
      </c>
      <c r="T2079" t="s">
        <v>4388</v>
      </c>
      <c r="U2079" t="s">
        <v>4388</v>
      </c>
      <c r="V2079" s="5" t="s">
        <v>4387</v>
      </c>
      <c r="W2079" s="5">
        <v>0</v>
      </c>
      <c r="X2079" s="4">
        <v>1.0756664604901125E-3</v>
      </c>
      <c r="Y2079" s="6">
        <v>83</v>
      </c>
      <c r="Z2079" s="4">
        <v>1.0587710646483353E-3</v>
      </c>
      <c r="AA2079" s="5">
        <v>1248</v>
      </c>
      <c r="AC2079" s="16" t="str">
        <f t="shared" si="192"/>
        <v/>
      </c>
      <c r="AD2079" s="16" t="str">
        <f t="shared" si="193"/>
        <v/>
      </c>
      <c r="AE2079" s="16" t="str">
        <f t="shared" si="194"/>
        <v/>
      </c>
      <c r="AF2079" s="16" t="str">
        <f t="shared" si="195"/>
        <v/>
      </c>
      <c r="AG2079" s="16">
        <f t="shared" si="196"/>
        <v>1.6093123058127493E-2</v>
      </c>
      <c r="AH2079" s="16" t="str">
        <f t="shared" si="197"/>
        <v/>
      </c>
      <c r="AI2079" s="17" t="str">
        <f>IF('Peer Comparison Tool'!$D$11="NR","",IF($C2079='Peer Comparison Tool'!$D$9,COUNT('ALLL &lt;50B Database'!$AI$1:AI2078)+1,""))</f>
        <v/>
      </c>
    </row>
    <row r="2080" spans="1:35" x14ac:dyDescent="0.25">
      <c r="A2080" t="s">
        <v>3266</v>
      </c>
      <c r="B2080">
        <v>3660478</v>
      </c>
      <c r="C2080" s="5" t="s">
        <v>3209</v>
      </c>
      <c r="D2080" s="5" t="s">
        <v>4387</v>
      </c>
      <c r="E2080" s="5" t="s">
        <v>4388</v>
      </c>
      <c r="F2080" s="2">
        <v>2676</v>
      </c>
      <c r="G2080" s="2">
        <v>309189</v>
      </c>
      <c r="H2080" s="2">
        <v>265283</v>
      </c>
      <c r="I2080" s="2">
        <v>17254</v>
      </c>
      <c r="J2080" s="2">
        <v>248029</v>
      </c>
      <c r="K2080" s="33">
        <v>1.078906095658169E-2</v>
      </c>
      <c r="L2080" s="2">
        <v>2721</v>
      </c>
      <c r="M2080" s="2">
        <v>285956</v>
      </c>
      <c r="N2080" s="2">
        <v>252170</v>
      </c>
      <c r="O2080" s="33">
        <v>1.0790339850101123E-2</v>
      </c>
      <c r="P2080" s="2">
        <v>2623</v>
      </c>
      <c r="Q2080" s="2">
        <v>281834</v>
      </c>
      <c r="R2080" s="2">
        <v>244531</v>
      </c>
      <c r="S2080" s="35">
        <v>1.0726656333961746E-2</v>
      </c>
      <c r="T2080" t="s">
        <v>4388</v>
      </c>
      <c r="U2080" t="s">
        <v>4388</v>
      </c>
      <c r="V2080" s="5" t="s">
        <v>4387</v>
      </c>
      <c r="W2080" s="5">
        <v>0</v>
      </c>
      <c r="X2080" s="4">
        <v>6.2404622619943728E-5</v>
      </c>
      <c r="Y2080" s="6">
        <v>53</v>
      </c>
      <c r="Z2080" s="4">
        <v>-6.3683516139376173E-5</v>
      </c>
      <c r="AA2080" s="5">
        <v>3469</v>
      </c>
      <c r="AC2080" s="16" t="str">
        <f t="shared" si="192"/>
        <v/>
      </c>
      <c r="AD2080" s="16" t="str">
        <f t="shared" si="193"/>
        <v/>
      </c>
      <c r="AE2080" s="16" t="str">
        <f t="shared" si="194"/>
        <v/>
      </c>
      <c r="AF2080" s="16" t="str">
        <f t="shared" si="195"/>
        <v/>
      </c>
      <c r="AG2080" s="16">
        <f t="shared" si="196"/>
        <v>1.078906095658169E-2</v>
      </c>
      <c r="AH2080" s="16" t="str">
        <f t="shared" si="197"/>
        <v/>
      </c>
      <c r="AI2080" s="17" t="str">
        <f>IF('Peer Comparison Tool'!$D$11="NR","",IF($C2080='Peer Comparison Tool'!$D$9,COUNT('ALLL &lt;50B Database'!$AI$1:AI2079)+1,""))</f>
        <v/>
      </c>
    </row>
    <row r="2081" spans="1:35" x14ac:dyDescent="0.25">
      <c r="A2081" t="s">
        <v>3115</v>
      </c>
      <c r="B2081">
        <v>230423</v>
      </c>
      <c r="C2081" s="5" t="s">
        <v>3064</v>
      </c>
      <c r="D2081" s="5" t="s">
        <v>4390</v>
      </c>
      <c r="E2081" s="5" t="s">
        <v>4388</v>
      </c>
      <c r="F2081" s="2">
        <v>2731</v>
      </c>
      <c r="G2081" s="2">
        <v>309180</v>
      </c>
      <c r="H2081" s="2">
        <v>184029</v>
      </c>
      <c r="I2081" s="2">
        <v>0</v>
      </c>
      <c r="J2081" s="2">
        <v>184029</v>
      </c>
      <c r="K2081" s="33">
        <v>1.4840052383048323E-2</v>
      </c>
      <c r="L2081" s="2">
        <v>2713</v>
      </c>
      <c r="M2081" s="2">
        <v>297894</v>
      </c>
      <c r="N2081" s="2">
        <v>186558</v>
      </c>
      <c r="O2081" s="33">
        <v>1.4542394322409117E-2</v>
      </c>
      <c r="P2081" s="2">
        <v>2725</v>
      </c>
      <c r="Q2081" s="2">
        <v>288577</v>
      </c>
      <c r="R2081" s="2">
        <v>186893</v>
      </c>
      <c r="S2081" s="35">
        <v>1.4580535386558085E-2</v>
      </c>
      <c r="T2081" t="s">
        <v>4388</v>
      </c>
      <c r="U2081" t="s">
        <v>4388</v>
      </c>
      <c r="V2081" s="5" t="s">
        <v>4390</v>
      </c>
      <c r="W2081" s="5">
        <v>0</v>
      </c>
      <c r="X2081" s="4">
        <v>2.5951699649023885E-4</v>
      </c>
      <c r="Y2081" s="6">
        <v>6</v>
      </c>
      <c r="Z2081" s="4">
        <v>3.8141064148967604E-5</v>
      </c>
      <c r="AA2081" s="5">
        <v>1655</v>
      </c>
      <c r="AC2081" s="16" t="str">
        <f t="shared" si="192"/>
        <v/>
      </c>
      <c r="AD2081" s="16" t="str">
        <f t="shared" si="193"/>
        <v/>
      </c>
      <c r="AE2081" s="16" t="str">
        <f t="shared" si="194"/>
        <v/>
      </c>
      <c r="AF2081" s="16" t="str">
        <f t="shared" si="195"/>
        <v/>
      </c>
      <c r="AG2081" s="16">
        <f t="shared" si="196"/>
        <v>1.4840052383048323E-2</v>
      </c>
      <c r="AH2081" s="16" t="str">
        <f t="shared" si="197"/>
        <v/>
      </c>
      <c r="AI2081" s="17" t="str">
        <f>IF('Peer Comparison Tool'!$D$11="NR","",IF($C2081='Peer Comparison Tool'!$D$9,COUNT('ALLL &lt;50B Database'!$AI$1:AI2080)+1,""))</f>
        <v/>
      </c>
    </row>
    <row r="2082" spans="1:35" x14ac:dyDescent="0.25">
      <c r="A2082" t="s">
        <v>4333</v>
      </c>
      <c r="B2082">
        <v>481627</v>
      </c>
      <c r="C2082" s="5" t="s">
        <v>4315</v>
      </c>
      <c r="D2082" s="5" t="s">
        <v>4390</v>
      </c>
      <c r="E2082" s="5" t="s">
        <v>4388</v>
      </c>
      <c r="F2082" s="2">
        <v>2771</v>
      </c>
      <c r="G2082" s="2">
        <v>309179</v>
      </c>
      <c r="H2082" s="2">
        <v>251401</v>
      </c>
      <c r="I2082" s="2">
        <v>18476</v>
      </c>
      <c r="J2082" s="2">
        <v>232925</v>
      </c>
      <c r="K2082" s="33">
        <v>1.1896533218847269E-2</v>
      </c>
      <c r="L2082" s="2">
        <v>2532</v>
      </c>
      <c r="M2082" s="2">
        <v>284966</v>
      </c>
      <c r="N2082" s="2">
        <v>229810</v>
      </c>
      <c r="O2082" s="33">
        <v>1.1017797310821984E-2</v>
      </c>
      <c r="P2082" s="2">
        <v>2621</v>
      </c>
      <c r="Q2082" s="2">
        <v>295203</v>
      </c>
      <c r="R2082" s="2">
        <v>228050</v>
      </c>
      <c r="S2082" s="35">
        <v>1.1493093619820215E-2</v>
      </c>
      <c r="T2082" t="s">
        <v>4388</v>
      </c>
      <c r="U2082" t="s">
        <v>4388</v>
      </c>
      <c r="V2082" s="5" t="s">
        <v>4390</v>
      </c>
      <c r="W2082" s="5">
        <v>0</v>
      </c>
      <c r="X2082" s="4">
        <v>4.0343959902705388E-4</v>
      </c>
      <c r="Y2082" s="6">
        <v>150</v>
      </c>
      <c r="Z2082" s="4">
        <v>4.7529630899823157E-4</v>
      </c>
      <c r="AA2082" s="5">
        <v>2977</v>
      </c>
      <c r="AC2082" s="16" t="str">
        <f t="shared" si="192"/>
        <v/>
      </c>
      <c r="AD2082" s="16" t="str">
        <f t="shared" si="193"/>
        <v/>
      </c>
      <c r="AE2082" s="16" t="str">
        <f t="shared" si="194"/>
        <v/>
      </c>
      <c r="AF2082" s="16" t="str">
        <f t="shared" si="195"/>
        <v/>
      </c>
      <c r="AG2082" s="16">
        <f t="shared" si="196"/>
        <v>1.1896533218847269E-2</v>
      </c>
      <c r="AH2082" s="16" t="str">
        <f t="shared" si="197"/>
        <v/>
      </c>
      <c r="AI2082" s="17" t="str">
        <f>IF('Peer Comparison Tool'!$D$11="NR","",IF($C2082='Peer Comparison Tool'!$D$9,COUNT('ALLL &lt;50B Database'!$AI$1:AI2081)+1,""))</f>
        <v/>
      </c>
    </row>
    <row r="2083" spans="1:35" x14ac:dyDescent="0.25">
      <c r="A2083" t="s">
        <v>3858</v>
      </c>
      <c r="B2083">
        <v>396954</v>
      </c>
      <c r="C2083" s="5" t="s">
        <v>3704</v>
      </c>
      <c r="D2083" s="5" t="s">
        <v>4390</v>
      </c>
      <c r="E2083" s="5" t="s">
        <v>4388</v>
      </c>
      <c r="F2083" s="2">
        <v>1708</v>
      </c>
      <c r="G2083" s="2">
        <v>309023</v>
      </c>
      <c r="H2083" s="2">
        <v>114179</v>
      </c>
      <c r="I2083" s="2">
        <v>12862</v>
      </c>
      <c r="J2083" s="2">
        <v>101317</v>
      </c>
      <c r="K2083" s="33">
        <v>1.685798039815628E-2</v>
      </c>
      <c r="L2083" s="2">
        <v>1508</v>
      </c>
      <c r="M2083" s="2">
        <v>268680</v>
      </c>
      <c r="N2083" s="2">
        <v>101762</v>
      </c>
      <c r="O2083" s="33">
        <v>1.481889113814587E-2</v>
      </c>
      <c r="P2083" s="2">
        <v>1598</v>
      </c>
      <c r="Q2083" s="2">
        <v>289365</v>
      </c>
      <c r="R2083" s="2">
        <v>100892</v>
      </c>
      <c r="S2083" s="35">
        <v>1.5838718629821988E-2</v>
      </c>
      <c r="T2083" t="s">
        <v>4388</v>
      </c>
      <c r="U2083" t="s">
        <v>4388</v>
      </c>
      <c r="V2083" s="5" t="s">
        <v>4390</v>
      </c>
      <c r="W2083" s="5">
        <v>0</v>
      </c>
      <c r="X2083" s="4">
        <v>1.0192617683342925E-3</v>
      </c>
      <c r="Y2083" s="6">
        <v>110</v>
      </c>
      <c r="Z2083" s="4">
        <v>1.0198274916761174E-3</v>
      </c>
      <c r="AA2083" s="5">
        <v>1072</v>
      </c>
      <c r="AC2083" s="16" t="str">
        <f t="shared" si="192"/>
        <v/>
      </c>
      <c r="AD2083" s="16" t="str">
        <f t="shared" si="193"/>
        <v/>
      </c>
      <c r="AE2083" s="16" t="str">
        <f t="shared" si="194"/>
        <v/>
      </c>
      <c r="AF2083" s="16" t="str">
        <f t="shared" si="195"/>
        <v/>
      </c>
      <c r="AG2083" s="16">
        <f t="shared" si="196"/>
        <v>1.685798039815628E-2</v>
      </c>
      <c r="AH2083" s="16" t="str">
        <f t="shared" si="197"/>
        <v/>
      </c>
      <c r="AI2083" s="17" t="str">
        <f>IF('Peer Comparison Tool'!$D$11="NR","",IF($C2083='Peer Comparison Tool'!$D$9,COUNT('ALLL &lt;50B Database'!$AI$1:AI2082)+1,""))</f>
        <v/>
      </c>
    </row>
    <row r="2084" spans="1:35" x14ac:dyDescent="0.25">
      <c r="A2084" t="s">
        <v>2749</v>
      </c>
      <c r="B2084">
        <v>244158</v>
      </c>
      <c r="C2084" s="5" t="s">
        <v>2711</v>
      </c>
      <c r="D2084" s="5" t="s">
        <v>4390</v>
      </c>
      <c r="E2084" s="5" t="s">
        <v>4388</v>
      </c>
      <c r="F2084" s="2">
        <v>4564</v>
      </c>
      <c r="G2084" s="2">
        <v>308617</v>
      </c>
      <c r="H2084" s="2">
        <v>210317</v>
      </c>
      <c r="I2084" s="2">
        <v>10419</v>
      </c>
      <c r="J2084" s="2">
        <v>199898</v>
      </c>
      <c r="K2084" s="33">
        <v>2.2831644138510642E-2</v>
      </c>
      <c r="L2084" s="2">
        <v>4462</v>
      </c>
      <c r="M2084" s="2">
        <v>273402</v>
      </c>
      <c r="N2084" s="2">
        <v>196737</v>
      </c>
      <c r="O2084" s="33">
        <v>2.2680024601371373E-2</v>
      </c>
      <c r="P2084" s="2">
        <v>4515</v>
      </c>
      <c r="Q2084" s="2">
        <v>269064</v>
      </c>
      <c r="R2084" s="2">
        <v>192980</v>
      </c>
      <c r="S2084" s="35">
        <v>2.3396206860814592E-2</v>
      </c>
      <c r="T2084" t="s">
        <v>4388</v>
      </c>
      <c r="U2084" t="s">
        <v>4388</v>
      </c>
      <c r="V2084" s="5" t="s">
        <v>4390</v>
      </c>
      <c r="W2084" s="5">
        <v>0</v>
      </c>
      <c r="X2084" s="4">
        <v>-5.6456272230395038E-4</v>
      </c>
      <c r="Y2084" s="6">
        <v>49</v>
      </c>
      <c r="Z2084" s="4">
        <v>7.1618225944321962E-4</v>
      </c>
      <c r="AA2084" s="5">
        <v>339</v>
      </c>
      <c r="AC2084" s="16" t="str">
        <f t="shared" si="192"/>
        <v/>
      </c>
      <c r="AD2084" s="16" t="str">
        <f t="shared" si="193"/>
        <v/>
      </c>
      <c r="AE2084" s="16" t="str">
        <f t="shared" si="194"/>
        <v/>
      </c>
      <c r="AF2084" s="16" t="str">
        <f t="shared" si="195"/>
        <v/>
      </c>
      <c r="AG2084" s="16">
        <f t="shared" si="196"/>
        <v>2.2831644138510642E-2</v>
      </c>
      <c r="AH2084" s="16" t="str">
        <f t="shared" si="197"/>
        <v/>
      </c>
      <c r="AI2084" s="17" t="str">
        <f>IF('Peer Comparison Tool'!$D$11="NR","",IF($C2084='Peer Comparison Tool'!$D$9,COUNT('ALLL &lt;50B Database'!$AI$1:AI2083)+1,""))</f>
        <v/>
      </c>
    </row>
    <row r="2085" spans="1:35" x14ac:dyDescent="0.25">
      <c r="A2085" t="s">
        <v>2663</v>
      </c>
      <c r="B2085">
        <v>827458</v>
      </c>
      <c r="C2085" s="5" t="s">
        <v>2642</v>
      </c>
      <c r="D2085" s="5" t="s">
        <v>4390</v>
      </c>
      <c r="E2085" s="5" t="s">
        <v>4388</v>
      </c>
      <c r="F2085" s="2">
        <v>3802</v>
      </c>
      <c r="G2085" s="2">
        <v>308413</v>
      </c>
      <c r="H2085" s="2">
        <v>226164</v>
      </c>
      <c r="I2085" s="2">
        <v>17529</v>
      </c>
      <c r="J2085" s="2">
        <v>208635</v>
      </c>
      <c r="K2085" s="33">
        <v>1.8223212787883147E-2</v>
      </c>
      <c r="L2085" s="2">
        <v>3747</v>
      </c>
      <c r="M2085" s="2">
        <v>295841</v>
      </c>
      <c r="N2085" s="2">
        <v>196963</v>
      </c>
      <c r="O2085" s="33">
        <v>1.9023877581068525E-2</v>
      </c>
      <c r="P2085" s="2">
        <v>3867</v>
      </c>
      <c r="Q2085" s="2">
        <v>280697</v>
      </c>
      <c r="R2085" s="2">
        <v>196600</v>
      </c>
      <c r="S2085" s="35">
        <v>1.9669379450661242E-2</v>
      </c>
      <c r="T2085" t="s">
        <v>4388</v>
      </c>
      <c r="U2085" t="s">
        <v>4388</v>
      </c>
      <c r="V2085" s="5" t="s">
        <v>4390</v>
      </c>
      <c r="W2085" s="5">
        <v>0</v>
      </c>
      <c r="X2085" s="4">
        <v>-1.446166662778095E-3</v>
      </c>
      <c r="Y2085" s="6">
        <v>-65</v>
      </c>
      <c r="Z2085" s="4">
        <v>6.4550186959271699E-4</v>
      </c>
      <c r="AA2085" s="5">
        <v>804</v>
      </c>
      <c r="AC2085" s="16" t="str">
        <f t="shared" si="192"/>
        <v/>
      </c>
      <c r="AD2085" s="16" t="str">
        <f t="shared" si="193"/>
        <v/>
      </c>
      <c r="AE2085" s="16" t="str">
        <f t="shared" si="194"/>
        <v/>
      </c>
      <c r="AF2085" s="16" t="str">
        <f t="shared" si="195"/>
        <v/>
      </c>
      <c r="AG2085" s="16">
        <f t="shared" si="196"/>
        <v>1.8223212787883147E-2</v>
      </c>
      <c r="AH2085" s="16" t="str">
        <f t="shared" si="197"/>
        <v/>
      </c>
      <c r="AI2085" s="17" t="str">
        <f>IF('Peer Comparison Tool'!$D$11="NR","",IF($C2085='Peer Comparison Tool'!$D$9,COUNT('ALLL &lt;50B Database'!$AI$1:AI2084)+1,""))</f>
        <v/>
      </c>
    </row>
    <row r="2086" spans="1:35" x14ac:dyDescent="0.25">
      <c r="A2086" t="s">
        <v>147</v>
      </c>
      <c r="B2086">
        <v>86349</v>
      </c>
      <c r="C2086" s="5" t="s">
        <v>113</v>
      </c>
      <c r="D2086" s="5" t="s">
        <v>4390</v>
      </c>
      <c r="E2086" s="5" t="s">
        <v>4388</v>
      </c>
      <c r="F2086" s="2">
        <v>3095</v>
      </c>
      <c r="G2086" s="2">
        <v>308365</v>
      </c>
      <c r="H2086" s="2">
        <v>183027</v>
      </c>
      <c r="I2086" s="2">
        <v>7028</v>
      </c>
      <c r="J2086" s="2">
        <v>175999</v>
      </c>
      <c r="K2086" s="33">
        <v>1.758532718935903E-2</v>
      </c>
      <c r="L2086" s="2">
        <v>2944</v>
      </c>
      <c r="M2086" s="2">
        <v>266934</v>
      </c>
      <c r="N2086" s="2">
        <v>176250</v>
      </c>
      <c r="O2086" s="33">
        <v>1.670354609929078E-2</v>
      </c>
      <c r="P2086" s="2">
        <v>2993</v>
      </c>
      <c r="Q2086" s="2">
        <v>273687</v>
      </c>
      <c r="R2086" s="2">
        <v>177915</v>
      </c>
      <c r="S2086" s="35">
        <v>1.6822640024730912E-2</v>
      </c>
      <c r="T2086" t="s">
        <v>4388</v>
      </c>
      <c r="U2086" t="s">
        <v>4388</v>
      </c>
      <c r="V2086" s="5" t="s">
        <v>4390</v>
      </c>
      <c r="W2086" s="5">
        <v>0</v>
      </c>
      <c r="X2086" s="4">
        <v>7.6268716462811817E-4</v>
      </c>
      <c r="Y2086" s="6">
        <v>102</v>
      </c>
      <c r="Z2086" s="4">
        <v>1.1909392544013145E-4</v>
      </c>
      <c r="AA2086" s="5">
        <v>923</v>
      </c>
      <c r="AC2086" s="16" t="str">
        <f t="shared" si="192"/>
        <v/>
      </c>
      <c r="AD2086" s="16" t="str">
        <f t="shared" si="193"/>
        <v/>
      </c>
      <c r="AE2086" s="16" t="str">
        <f t="shared" si="194"/>
        <v/>
      </c>
      <c r="AF2086" s="16" t="str">
        <f t="shared" si="195"/>
        <v/>
      </c>
      <c r="AG2086" s="16">
        <f t="shared" si="196"/>
        <v>1.758532718935903E-2</v>
      </c>
      <c r="AH2086" s="16" t="str">
        <f t="shared" si="197"/>
        <v/>
      </c>
      <c r="AI2086" s="17" t="str">
        <f>IF('Peer Comparison Tool'!$D$11="NR","",IF($C2086='Peer Comparison Tool'!$D$9,COUNT('ALLL &lt;50B Database'!$AI$1:AI2085)+1,""))</f>
        <v/>
      </c>
    </row>
    <row r="2087" spans="1:35" x14ac:dyDescent="0.25">
      <c r="A2087" t="s">
        <v>3538</v>
      </c>
      <c r="B2087">
        <v>3720</v>
      </c>
      <c r="C2087" s="5" t="s">
        <v>3516</v>
      </c>
      <c r="D2087" s="5" t="s">
        <v>4390</v>
      </c>
      <c r="E2087" s="5" t="s">
        <v>4388</v>
      </c>
      <c r="F2087" s="2">
        <v>1725</v>
      </c>
      <c r="G2087" s="2">
        <v>308018</v>
      </c>
      <c r="H2087" s="2">
        <v>162909</v>
      </c>
      <c r="I2087" s="2">
        <v>12074</v>
      </c>
      <c r="J2087" s="2">
        <v>150835</v>
      </c>
      <c r="K2087" s="33">
        <v>1.1436337720025194E-2</v>
      </c>
      <c r="L2087" s="2">
        <v>1715</v>
      </c>
      <c r="M2087" s="2">
        <v>278854</v>
      </c>
      <c r="N2087" s="2">
        <v>157885</v>
      </c>
      <c r="O2087" s="33">
        <v>1.0862336510751497E-2</v>
      </c>
      <c r="P2087" s="2">
        <v>1725</v>
      </c>
      <c r="Q2087" s="2">
        <v>284298</v>
      </c>
      <c r="R2087" s="2">
        <v>152162</v>
      </c>
      <c r="S2087" s="35">
        <v>1.1336601779682182E-2</v>
      </c>
      <c r="T2087" t="s">
        <v>4388</v>
      </c>
      <c r="U2087" t="s">
        <v>4388</v>
      </c>
      <c r="V2087" s="5" t="s">
        <v>4390</v>
      </c>
      <c r="W2087" s="5">
        <v>0</v>
      </c>
      <c r="X2087" s="4">
        <v>9.9735940343011892E-5</v>
      </c>
      <c r="Y2087" s="6">
        <v>0</v>
      </c>
      <c r="Z2087" s="4">
        <v>4.7426526893068477E-4</v>
      </c>
      <c r="AA2087" s="5">
        <v>3182</v>
      </c>
      <c r="AC2087" s="16" t="str">
        <f t="shared" si="192"/>
        <v/>
      </c>
      <c r="AD2087" s="16" t="str">
        <f t="shared" si="193"/>
        <v/>
      </c>
      <c r="AE2087" s="16" t="str">
        <f t="shared" si="194"/>
        <v/>
      </c>
      <c r="AF2087" s="16" t="str">
        <f t="shared" si="195"/>
        <v/>
      </c>
      <c r="AG2087" s="16">
        <f t="shared" si="196"/>
        <v>1.1436337720025194E-2</v>
      </c>
      <c r="AH2087" s="16" t="str">
        <f t="shared" si="197"/>
        <v/>
      </c>
      <c r="AI2087" s="17" t="str">
        <f>IF('Peer Comparison Tool'!$D$11="NR","",IF($C2087='Peer Comparison Tool'!$D$9,COUNT('ALLL &lt;50B Database'!$AI$1:AI2086)+1,""))</f>
        <v/>
      </c>
    </row>
    <row r="2088" spans="1:35" x14ac:dyDescent="0.25">
      <c r="A2088" t="s">
        <v>151</v>
      </c>
      <c r="B2088">
        <v>335346</v>
      </c>
      <c r="C2088" s="5" t="s">
        <v>113</v>
      </c>
      <c r="D2088" s="5" t="s">
        <v>4390</v>
      </c>
      <c r="E2088" s="5" t="s">
        <v>4388</v>
      </c>
      <c r="F2088" s="2">
        <v>2410</v>
      </c>
      <c r="G2088" s="2">
        <v>307913</v>
      </c>
      <c r="H2088" s="2">
        <v>209421</v>
      </c>
      <c r="I2088" s="2">
        <v>0</v>
      </c>
      <c r="J2088" s="2">
        <v>209421</v>
      </c>
      <c r="K2088" s="33">
        <v>1.1507919454113962E-2</v>
      </c>
      <c r="L2088" s="2">
        <v>1789</v>
      </c>
      <c r="M2088" s="2">
        <v>206427</v>
      </c>
      <c r="N2088" s="2">
        <v>137356</v>
      </c>
      <c r="O2088" s="33">
        <v>1.302454934622441E-2</v>
      </c>
      <c r="P2088" s="2">
        <v>1787</v>
      </c>
      <c r="Q2088" s="2">
        <v>242799</v>
      </c>
      <c r="R2088" s="2">
        <v>153757</v>
      </c>
      <c r="S2088" s="35">
        <v>1.1622235085231893E-2</v>
      </c>
      <c r="T2088" t="s">
        <v>4388</v>
      </c>
      <c r="U2088" t="s">
        <v>4388</v>
      </c>
      <c r="V2088" s="5" t="s">
        <v>4390</v>
      </c>
      <c r="W2088" s="5">
        <v>0</v>
      </c>
      <c r="X2088" s="4">
        <v>-1.1431563111793074E-4</v>
      </c>
      <c r="Y2088" s="6">
        <v>623</v>
      </c>
      <c r="Z2088" s="4">
        <v>-1.4023142609925175E-3</v>
      </c>
      <c r="AA2088" s="5">
        <v>3151</v>
      </c>
      <c r="AC2088" s="16" t="str">
        <f t="shared" si="192"/>
        <v/>
      </c>
      <c r="AD2088" s="16" t="str">
        <f t="shared" si="193"/>
        <v/>
      </c>
      <c r="AE2088" s="16" t="str">
        <f t="shared" si="194"/>
        <v/>
      </c>
      <c r="AF2088" s="16" t="str">
        <f t="shared" si="195"/>
        <v/>
      </c>
      <c r="AG2088" s="16">
        <f t="shared" si="196"/>
        <v>1.1507919454113962E-2</v>
      </c>
      <c r="AH2088" s="16" t="str">
        <f t="shared" si="197"/>
        <v/>
      </c>
      <c r="AI2088" s="17" t="str">
        <f>IF('Peer Comparison Tool'!$D$11="NR","",IF($C2088='Peer Comparison Tool'!$D$9,COUNT('ALLL &lt;50B Database'!$AI$1:AI2087)+1,""))</f>
        <v/>
      </c>
    </row>
    <row r="2089" spans="1:35" x14ac:dyDescent="0.25">
      <c r="A2089" t="s">
        <v>2846</v>
      </c>
      <c r="B2089">
        <v>591209</v>
      </c>
      <c r="C2089" s="5" t="s">
        <v>2833</v>
      </c>
      <c r="D2089" s="5" t="s">
        <v>4390</v>
      </c>
      <c r="E2089" s="5" t="s">
        <v>4388</v>
      </c>
      <c r="F2089" s="2">
        <v>1616</v>
      </c>
      <c r="G2089" s="2">
        <v>307310</v>
      </c>
      <c r="H2089" s="2">
        <v>189192</v>
      </c>
      <c r="I2089" s="2">
        <v>0</v>
      </c>
      <c r="J2089" s="2">
        <v>189192</v>
      </c>
      <c r="K2089" s="33">
        <v>8.541587382130322E-3</v>
      </c>
      <c r="L2089" s="2">
        <v>1636</v>
      </c>
      <c r="M2089" s="2">
        <v>295735</v>
      </c>
      <c r="N2089" s="2">
        <v>192205</v>
      </c>
      <c r="O2089" s="33">
        <v>8.5117452719752351E-3</v>
      </c>
      <c r="P2089" s="2">
        <v>1626</v>
      </c>
      <c r="Q2089" s="2">
        <v>297080</v>
      </c>
      <c r="R2089" s="2">
        <v>189762</v>
      </c>
      <c r="S2089" s="35">
        <v>8.5686280709520342E-3</v>
      </c>
      <c r="T2089" t="s">
        <v>4388</v>
      </c>
      <c r="U2089" t="s">
        <v>4388</v>
      </c>
      <c r="V2089" s="5" t="s">
        <v>4390</v>
      </c>
      <c r="W2089" s="5">
        <v>0</v>
      </c>
      <c r="X2089" s="4">
        <v>-2.7040688821712219E-5</v>
      </c>
      <c r="Y2089" s="6">
        <v>-10</v>
      </c>
      <c r="Z2089" s="4">
        <v>5.688279897679907E-5</v>
      </c>
      <c r="AA2089" s="5">
        <v>4190</v>
      </c>
      <c r="AC2089" s="16" t="str">
        <f t="shared" si="192"/>
        <v/>
      </c>
      <c r="AD2089" s="16" t="str">
        <f t="shared" si="193"/>
        <v/>
      </c>
      <c r="AE2089" s="16" t="str">
        <f t="shared" si="194"/>
        <v/>
      </c>
      <c r="AF2089" s="16" t="str">
        <f t="shared" si="195"/>
        <v/>
      </c>
      <c r="AG2089" s="16">
        <f t="shared" si="196"/>
        <v>8.541587382130322E-3</v>
      </c>
      <c r="AH2089" s="16" t="str">
        <f t="shared" si="197"/>
        <v/>
      </c>
      <c r="AI2089" s="17" t="str">
        <f>IF('Peer Comparison Tool'!$D$11="NR","",IF($C2089='Peer Comparison Tool'!$D$9,COUNT('ALLL &lt;50B Database'!$AI$1:AI2088)+1,""))</f>
        <v/>
      </c>
    </row>
    <row r="2090" spans="1:35" x14ac:dyDescent="0.25">
      <c r="A2090" t="s">
        <v>371</v>
      </c>
      <c r="B2090">
        <v>869953</v>
      </c>
      <c r="C2090" s="5" t="s">
        <v>343</v>
      </c>
      <c r="D2090" s="5" t="s">
        <v>4390</v>
      </c>
      <c r="E2090" s="5" t="s">
        <v>4388</v>
      </c>
      <c r="F2090" s="2">
        <v>2341</v>
      </c>
      <c r="G2090" s="2">
        <v>307083</v>
      </c>
      <c r="H2090" s="2">
        <v>143678</v>
      </c>
      <c r="I2090" s="2">
        <v>10524</v>
      </c>
      <c r="J2090" s="2">
        <v>133154</v>
      </c>
      <c r="K2090" s="33">
        <v>1.7581146642233803E-2</v>
      </c>
      <c r="L2090" s="2">
        <v>2255</v>
      </c>
      <c r="M2090" s="2">
        <v>253177</v>
      </c>
      <c r="N2090" s="2">
        <v>132489</v>
      </c>
      <c r="O2090" s="33">
        <v>1.7020280928982782E-2</v>
      </c>
      <c r="P2090" s="2">
        <v>2299</v>
      </c>
      <c r="Q2090" s="2">
        <v>266497</v>
      </c>
      <c r="R2090" s="2">
        <v>135742</v>
      </c>
      <c r="S2090" s="35">
        <v>1.6936541379970829E-2</v>
      </c>
      <c r="T2090" t="s">
        <v>4388</v>
      </c>
      <c r="U2090" t="s">
        <v>4388</v>
      </c>
      <c r="V2090" s="5" t="s">
        <v>4390</v>
      </c>
      <c r="W2090" s="5">
        <v>0</v>
      </c>
      <c r="X2090" s="4">
        <v>6.4460526226297471E-4</v>
      </c>
      <c r="Y2090" s="6">
        <v>42</v>
      </c>
      <c r="Z2090" s="4">
        <v>-8.3739549011953296E-5</v>
      </c>
      <c r="AA2090" s="5">
        <v>925</v>
      </c>
      <c r="AC2090" s="16" t="str">
        <f t="shared" si="192"/>
        <v/>
      </c>
      <c r="AD2090" s="16" t="str">
        <f t="shared" si="193"/>
        <v/>
      </c>
      <c r="AE2090" s="16" t="str">
        <f t="shared" si="194"/>
        <v/>
      </c>
      <c r="AF2090" s="16" t="str">
        <f t="shared" si="195"/>
        <v/>
      </c>
      <c r="AG2090" s="16">
        <f t="shared" si="196"/>
        <v>1.7581146642233803E-2</v>
      </c>
      <c r="AH2090" s="16" t="str">
        <f t="shared" si="197"/>
        <v/>
      </c>
      <c r="AI2090" s="17" t="str">
        <f>IF('Peer Comparison Tool'!$D$11="NR","",IF($C2090='Peer Comparison Tool'!$D$9,COUNT('ALLL &lt;50B Database'!$AI$1:AI2089)+1,""))</f>
        <v/>
      </c>
    </row>
    <row r="2091" spans="1:35" x14ac:dyDescent="0.25">
      <c r="A2091" t="s">
        <v>1625</v>
      </c>
      <c r="B2091">
        <v>3070545</v>
      </c>
      <c r="C2091" s="5" t="s">
        <v>1578</v>
      </c>
      <c r="D2091" s="5" t="s">
        <v>4390</v>
      </c>
      <c r="E2091" s="5" t="s">
        <v>4388</v>
      </c>
      <c r="F2091" s="2">
        <v>2761</v>
      </c>
      <c r="G2091" s="2">
        <v>306967</v>
      </c>
      <c r="H2091" s="2">
        <v>206379</v>
      </c>
      <c r="I2091" s="2">
        <v>0</v>
      </c>
      <c r="J2091" s="2">
        <v>206379</v>
      </c>
      <c r="K2091" s="33">
        <v>1.337829914865369E-2</v>
      </c>
      <c r="L2091" s="2">
        <v>2668</v>
      </c>
      <c r="M2091" s="2">
        <v>272868</v>
      </c>
      <c r="N2091" s="2">
        <v>182831</v>
      </c>
      <c r="O2091" s="33">
        <v>1.4592711301693914E-2</v>
      </c>
      <c r="P2091" s="2">
        <v>2727</v>
      </c>
      <c r="Q2091" s="2">
        <v>280728</v>
      </c>
      <c r="R2091" s="2">
        <v>191861</v>
      </c>
      <c r="S2091" s="35">
        <v>1.4213414920176587E-2</v>
      </c>
      <c r="T2091" t="s">
        <v>4388</v>
      </c>
      <c r="U2091" t="s">
        <v>4388</v>
      </c>
      <c r="V2091" s="5" t="s">
        <v>4390</v>
      </c>
      <c r="W2091" s="5">
        <v>0</v>
      </c>
      <c r="X2091" s="4">
        <v>-8.3511577152289677E-4</v>
      </c>
      <c r="Y2091" s="6">
        <v>34</v>
      </c>
      <c r="Z2091" s="4">
        <v>-3.792963815173276E-4</v>
      </c>
      <c r="AA2091" s="5">
        <v>2237</v>
      </c>
      <c r="AC2091" s="16" t="str">
        <f t="shared" si="192"/>
        <v/>
      </c>
      <c r="AD2091" s="16" t="str">
        <f t="shared" si="193"/>
        <v/>
      </c>
      <c r="AE2091" s="16" t="str">
        <f t="shared" si="194"/>
        <v/>
      </c>
      <c r="AF2091" s="16" t="str">
        <f t="shared" si="195"/>
        <v/>
      </c>
      <c r="AG2091" s="16">
        <f t="shared" si="196"/>
        <v>1.337829914865369E-2</v>
      </c>
      <c r="AH2091" s="16" t="str">
        <f t="shared" si="197"/>
        <v/>
      </c>
      <c r="AI2091" s="17" t="str">
        <f>IF('Peer Comparison Tool'!$D$11="NR","",IF($C2091='Peer Comparison Tool'!$D$9,COUNT('ALLL &lt;50B Database'!$AI$1:AI2090)+1,""))</f>
        <v/>
      </c>
    </row>
    <row r="2092" spans="1:35" x14ac:dyDescent="0.25">
      <c r="A2092" t="s">
        <v>71</v>
      </c>
      <c r="B2092">
        <v>478766</v>
      </c>
      <c r="C2092" s="5" t="s">
        <v>207</v>
      </c>
      <c r="D2092" s="5" t="s">
        <v>4390</v>
      </c>
      <c r="E2092" s="5" t="s">
        <v>4388</v>
      </c>
      <c r="F2092" s="2">
        <v>2880</v>
      </c>
      <c r="G2092" s="2">
        <v>306787</v>
      </c>
      <c r="H2092" s="2">
        <v>228283</v>
      </c>
      <c r="I2092" s="2">
        <v>8874</v>
      </c>
      <c r="J2092" s="2">
        <v>219409</v>
      </c>
      <c r="K2092" s="33">
        <v>1.3126170758720017E-2</v>
      </c>
      <c r="L2092" s="2">
        <v>2880</v>
      </c>
      <c r="M2092" s="2">
        <v>277243</v>
      </c>
      <c r="N2092" s="2">
        <v>217736</v>
      </c>
      <c r="O2092" s="33">
        <v>1.3227027225631039E-2</v>
      </c>
      <c r="P2092" s="2">
        <v>2880</v>
      </c>
      <c r="Q2092" s="2">
        <v>285015</v>
      </c>
      <c r="R2092" s="2">
        <v>205652</v>
      </c>
      <c r="S2092" s="35">
        <v>1.4004240172718962E-2</v>
      </c>
      <c r="T2092" t="s">
        <v>4388</v>
      </c>
      <c r="U2092" t="s">
        <v>4388</v>
      </c>
      <c r="V2092" s="5" t="s">
        <v>4390</v>
      </c>
      <c r="W2092" s="5">
        <v>0</v>
      </c>
      <c r="X2092" s="4">
        <v>-8.7806941399894492E-4</v>
      </c>
      <c r="Y2092" s="6">
        <v>0</v>
      </c>
      <c r="Z2092" s="4">
        <v>7.7721294708792306E-4</v>
      </c>
      <c r="AA2092" s="5">
        <v>2359</v>
      </c>
      <c r="AC2092" s="16" t="str">
        <f t="shared" si="192"/>
        <v/>
      </c>
      <c r="AD2092" s="16" t="str">
        <f t="shared" si="193"/>
        <v/>
      </c>
      <c r="AE2092" s="16" t="str">
        <f t="shared" si="194"/>
        <v/>
      </c>
      <c r="AF2092" s="16" t="str">
        <f t="shared" si="195"/>
        <v/>
      </c>
      <c r="AG2092" s="16">
        <f t="shared" si="196"/>
        <v>1.3126170758720017E-2</v>
      </c>
      <c r="AH2092" s="16" t="str">
        <f t="shared" si="197"/>
        <v/>
      </c>
      <c r="AI2092" s="17" t="str">
        <f>IF('Peer Comparison Tool'!$D$11="NR","",IF($C2092='Peer Comparison Tool'!$D$9,COUNT('ALLL &lt;50B Database'!$AI$1:AI2091)+1,""))</f>
        <v/>
      </c>
    </row>
    <row r="2093" spans="1:35" x14ac:dyDescent="0.25">
      <c r="A2093" t="s">
        <v>2383</v>
      </c>
      <c r="B2093">
        <v>34555</v>
      </c>
      <c r="C2093" s="5" t="s">
        <v>2299</v>
      </c>
      <c r="D2093" s="5" t="s">
        <v>4387</v>
      </c>
      <c r="E2093" s="5" t="s">
        <v>4388</v>
      </c>
      <c r="F2093" s="2">
        <v>2711</v>
      </c>
      <c r="G2093" s="2">
        <v>306571</v>
      </c>
      <c r="H2093" s="2">
        <v>161595</v>
      </c>
      <c r="I2093" s="2">
        <v>11284</v>
      </c>
      <c r="J2093" s="2">
        <v>150311</v>
      </c>
      <c r="K2093" s="33">
        <v>1.8035938820179495E-2</v>
      </c>
      <c r="L2093" s="2">
        <v>2735</v>
      </c>
      <c r="M2093" s="2">
        <v>287819</v>
      </c>
      <c r="N2093" s="2">
        <v>152150</v>
      </c>
      <c r="O2093" s="33">
        <v>1.797568189286888E-2</v>
      </c>
      <c r="P2093" s="2">
        <v>2798</v>
      </c>
      <c r="Q2093" s="2">
        <v>286952</v>
      </c>
      <c r="R2093" s="2">
        <v>150101</v>
      </c>
      <c r="S2093" s="35">
        <v>1.8640781873538483E-2</v>
      </c>
      <c r="T2093" t="s">
        <v>4388</v>
      </c>
      <c r="U2093" t="s">
        <v>4388</v>
      </c>
      <c r="V2093" s="5" t="s">
        <v>4387</v>
      </c>
      <c r="W2093" s="5">
        <v>0</v>
      </c>
      <c r="X2093" s="4">
        <v>-6.0484305335898811E-4</v>
      </c>
      <c r="Y2093" s="6">
        <v>-87</v>
      </c>
      <c r="Z2093" s="4">
        <v>6.6509998066960341E-4</v>
      </c>
      <c r="AA2093" s="5">
        <v>839</v>
      </c>
      <c r="AC2093" s="16" t="str">
        <f t="shared" si="192"/>
        <v/>
      </c>
      <c r="AD2093" s="16" t="str">
        <f t="shared" si="193"/>
        <v/>
      </c>
      <c r="AE2093" s="16" t="str">
        <f t="shared" si="194"/>
        <v/>
      </c>
      <c r="AF2093" s="16" t="str">
        <f t="shared" si="195"/>
        <v/>
      </c>
      <c r="AG2093" s="16">
        <f t="shared" si="196"/>
        <v>1.8035938820179495E-2</v>
      </c>
      <c r="AH2093" s="16" t="str">
        <f t="shared" si="197"/>
        <v/>
      </c>
      <c r="AI2093" s="17" t="str">
        <f>IF('Peer Comparison Tool'!$D$11="NR","",IF($C2093='Peer Comparison Tool'!$D$9,COUNT('ALLL &lt;50B Database'!$AI$1:AI2092)+1,""))</f>
        <v/>
      </c>
    </row>
    <row r="2094" spans="1:35" x14ac:dyDescent="0.25">
      <c r="A2094" t="s">
        <v>2100</v>
      </c>
      <c r="B2094">
        <v>877752</v>
      </c>
      <c r="C2094" s="5" t="s">
        <v>2041</v>
      </c>
      <c r="D2094" s="5" t="s">
        <v>4390</v>
      </c>
      <c r="E2094" s="5" t="s">
        <v>4388</v>
      </c>
      <c r="F2094" s="2">
        <v>3394</v>
      </c>
      <c r="G2094" s="2">
        <v>306290</v>
      </c>
      <c r="H2094" s="2">
        <v>243840</v>
      </c>
      <c r="I2094" s="2">
        <v>20353</v>
      </c>
      <c r="J2094" s="2">
        <v>223487</v>
      </c>
      <c r="K2094" s="33">
        <v>1.518656566153736E-2</v>
      </c>
      <c r="L2094" s="2">
        <v>3137</v>
      </c>
      <c r="M2094" s="2">
        <v>268626</v>
      </c>
      <c r="N2094" s="2">
        <v>224931</v>
      </c>
      <c r="O2094" s="33">
        <v>1.3946499148627802E-2</v>
      </c>
      <c r="P2094" s="2">
        <v>3150</v>
      </c>
      <c r="Q2094" s="2">
        <v>268155</v>
      </c>
      <c r="R2094" s="2">
        <v>221664</v>
      </c>
      <c r="S2094" s="35">
        <v>1.4210697271546124E-2</v>
      </c>
      <c r="T2094" t="s">
        <v>4388</v>
      </c>
      <c r="U2094" t="s">
        <v>4388</v>
      </c>
      <c r="V2094" s="5" t="s">
        <v>4390</v>
      </c>
      <c r="W2094" s="5">
        <v>0</v>
      </c>
      <c r="X2094" s="4">
        <v>9.7586838999123675E-4</v>
      </c>
      <c r="Y2094" s="6">
        <v>244</v>
      </c>
      <c r="Z2094" s="4">
        <v>2.6419812291832157E-4</v>
      </c>
      <c r="AA2094" s="5">
        <v>1545</v>
      </c>
      <c r="AC2094" s="16" t="str">
        <f t="shared" si="192"/>
        <v/>
      </c>
      <c r="AD2094" s="16" t="str">
        <f t="shared" si="193"/>
        <v/>
      </c>
      <c r="AE2094" s="16" t="str">
        <f t="shared" si="194"/>
        <v/>
      </c>
      <c r="AF2094" s="16" t="str">
        <f t="shared" si="195"/>
        <v/>
      </c>
      <c r="AG2094" s="16">
        <f t="shared" si="196"/>
        <v>1.518656566153736E-2</v>
      </c>
      <c r="AH2094" s="16" t="str">
        <f t="shared" si="197"/>
        <v/>
      </c>
      <c r="AI2094" s="17" t="str">
        <f>IF('Peer Comparison Tool'!$D$11="NR","",IF($C2094='Peer Comparison Tool'!$D$9,COUNT('ALLL &lt;50B Database'!$AI$1:AI2093)+1,""))</f>
        <v/>
      </c>
    </row>
    <row r="2095" spans="1:35" x14ac:dyDescent="0.25">
      <c r="A2095" t="s">
        <v>3116</v>
      </c>
      <c r="B2095">
        <v>230610</v>
      </c>
      <c r="C2095" s="5" t="s">
        <v>3064</v>
      </c>
      <c r="D2095" s="5" t="s">
        <v>4390</v>
      </c>
      <c r="E2095" s="5" t="s">
        <v>4388</v>
      </c>
      <c r="F2095" s="2">
        <v>2246</v>
      </c>
      <c r="G2095" s="2">
        <v>305434</v>
      </c>
      <c r="H2095" s="2">
        <v>189652</v>
      </c>
      <c r="I2095" s="2">
        <v>12082</v>
      </c>
      <c r="J2095" s="2">
        <v>177570</v>
      </c>
      <c r="K2095" s="33">
        <v>1.2648532972912092E-2</v>
      </c>
      <c r="L2095" s="2">
        <v>2291</v>
      </c>
      <c r="M2095" s="2">
        <v>268303</v>
      </c>
      <c r="N2095" s="2">
        <v>181180</v>
      </c>
      <c r="O2095" s="33">
        <v>1.2644883541229716E-2</v>
      </c>
      <c r="P2095" s="2">
        <v>2292</v>
      </c>
      <c r="Q2095" s="2">
        <v>288338</v>
      </c>
      <c r="R2095" s="2">
        <v>180361</v>
      </c>
      <c r="S2095" s="35">
        <v>1.2707847040102905E-2</v>
      </c>
      <c r="T2095" t="s">
        <v>4388</v>
      </c>
      <c r="U2095" t="s">
        <v>4388</v>
      </c>
      <c r="V2095" s="5" t="s">
        <v>4390</v>
      </c>
      <c r="W2095" s="5">
        <v>0</v>
      </c>
      <c r="X2095" s="4">
        <v>-5.9314067190813224E-5</v>
      </c>
      <c r="Y2095" s="6">
        <v>-46</v>
      </c>
      <c r="Z2095" s="4">
        <v>6.29634988731885E-5</v>
      </c>
      <c r="AA2095" s="5">
        <v>2614</v>
      </c>
      <c r="AC2095" s="16" t="str">
        <f t="shared" si="192"/>
        <v/>
      </c>
      <c r="AD2095" s="16" t="str">
        <f t="shared" si="193"/>
        <v/>
      </c>
      <c r="AE2095" s="16" t="str">
        <f t="shared" si="194"/>
        <v/>
      </c>
      <c r="AF2095" s="16" t="str">
        <f t="shared" si="195"/>
        <v/>
      </c>
      <c r="AG2095" s="16">
        <f t="shared" si="196"/>
        <v>1.2648532972912092E-2</v>
      </c>
      <c r="AH2095" s="16" t="str">
        <f t="shared" si="197"/>
        <v/>
      </c>
      <c r="AI2095" s="17" t="str">
        <f>IF('Peer Comparison Tool'!$D$11="NR","",IF($C2095='Peer Comparison Tool'!$D$9,COUNT('ALLL &lt;50B Database'!$AI$1:AI2094)+1,""))</f>
        <v/>
      </c>
    </row>
    <row r="2096" spans="1:35" x14ac:dyDescent="0.25">
      <c r="A2096" t="s">
        <v>4232</v>
      </c>
      <c r="B2096">
        <v>336576</v>
      </c>
      <c r="C2096" s="5" t="s">
        <v>4163</v>
      </c>
      <c r="D2096" s="5" t="s">
        <v>4390</v>
      </c>
      <c r="E2096" s="5" t="s">
        <v>4388</v>
      </c>
      <c r="F2096" s="2">
        <v>1354</v>
      </c>
      <c r="G2096" s="2">
        <v>305302</v>
      </c>
      <c r="H2096" s="2">
        <v>238370</v>
      </c>
      <c r="I2096" s="2">
        <v>1102</v>
      </c>
      <c r="J2096" s="2">
        <v>237268</v>
      </c>
      <c r="K2096" s="33">
        <v>5.7066271052143569E-3</v>
      </c>
      <c r="L2096" s="2">
        <v>1262</v>
      </c>
      <c r="M2096" s="2">
        <v>301393</v>
      </c>
      <c r="N2096" s="2">
        <v>253282</v>
      </c>
      <c r="O2096" s="33">
        <v>4.9825885771590563E-3</v>
      </c>
      <c r="P2096" s="2">
        <v>1303</v>
      </c>
      <c r="Q2096" s="2">
        <v>297439</v>
      </c>
      <c r="R2096" s="2">
        <v>246448</v>
      </c>
      <c r="S2096" s="35">
        <v>5.2871193923261705E-3</v>
      </c>
      <c r="T2096" t="s">
        <v>4388</v>
      </c>
      <c r="U2096" t="s">
        <v>4388</v>
      </c>
      <c r="V2096" s="5" t="s">
        <v>4390</v>
      </c>
      <c r="W2096" s="5">
        <v>0</v>
      </c>
      <c r="X2096" s="4">
        <v>4.1950771288818637E-4</v>
      </c>
      <c r="Y2096" s="6">
        <v>51</v>
      </c>
      <c r="Z2096" s="4">
        <v>3.0453081516711427E-4</v>
      </c>
      <c r="AA2096" s="5">
        <v>4608</v>
      </c>
      <c r="AC2096" s="16" t="str">
        <f t="shared" si="192"/>
        <v/>
      </c>
      <c r="AD2096" s="16" t="str">
        <f t="shared" si="193"/>
        <v/>
      </c>
      <c r="AE2096" s="16" t="str">
        <f t="shared" si="194"/>
        <v/>
      </c>
      <c r="AF2096" s="16" t="str">
        <f t="shared" si="195"/>
        <v/>
      </c>
      <c r="AG2096" s="16">
        <f t="shared" si="196"/>
        <v>5.7066271052143569E-3</v>
      </c>
      <c r="AH2096" s="16" t="str">
        <f t="shared" si="197"/>
        <v/>
      </c>
      <c r="AI2096" s="17" t="str">
        <f>IF('Peer Comparison Tool'!$D$11="NR","",IF($C2096='Peer Comparison Tool'!$D$9,COUNT('ALLL &lt;50B Database'!$AI$1:AI2095)+1,""))</f>
        <v/>
      </c>
    </row>
    <row r="2097" spans="1:35" x14ac:dyDescent="0.25">
      <c r="A2097" t="s">
        <v>3863</v>
      </c>
      <c r="B2097">
        <v>780263</v>
      </c>
      <c r="C2097" s="5" t="s">
        <v>3704</v>
      </c>
      <c r="D2097" s="5" t="s">
        <v>4390</v>
      </c>
      <c r="E2097" s="5" t="s">
        <v>4388</v>
      </c>
      <c r="F2097" s="2">
        <v>1846</v>
      </c>
      <c r="G2097" s="2">
        <v>305219</v>
      </c>
      <c r="H2097" s="2">
        <v>130366</v>
      </c>
      <c r="I2097" s="2">
        <v>16426</v>
      </c>
      <c r="J2097" s="2">
        <v>113940</v>
      </c>
      <c r="K2097" s="33">
        <v>1.6201509566438475E-2</v>
      </c>
      <c r="L2097" s="2">
        <v>1915</v>
      </c>
      <c r="M2097" s="2">
        <v>266626</v>
      </c>
      <c r="N2097" s="2">
        <v>125463</v>
      </c>
      <c r="O2097" s="33">
        <v>1.5263464128866679E-2</v>
      </c>
      <c r="P2097" s="2">
        <v>1917</v>
      </c>
      <c r="Q2097" s="2">
        <v>273097</v>
      </c>
      <c r="R2097" s="2">
        <v>123880</v>
      </c>
      <c r="S2097" s="35">
        <v>1.5474652889893446E-2</v>
      </c>
      <c r="T2097" t="s">
        <v>4388</v>
      </c>
      <c r="U2097" t="s">
        <v>4388</v>
      </c>
      <c r="V2097" s="5" t="s">
        <v>4390</v>
      </c>
      <c r="W2097" s="5">
        <v>0</v>
      </c>
      <c r="X2097" s="4">
        <v>7.2685667654502975E-4</v>
      </c>
      <c r="Y2097" s="6">
        <v>-71</v>
      </c>
      <c r="Z2097" s="4">
        <v>2.1118876102676695E-4</v>
      </c>
      <c r="AA2097" s="5">
        <v>1221</v>
      </c>
      <c r="AC2097" s="16" t="str">
        <f t="shared" si="192"/>
        <v/>
      </c>
      <c r="AD2097" s="16" t="str">
        <f t="shared" si="193"/>
        <v/>
      </c>
      <c r="AE2097" s="16" t="str">
        <f t="shared" si="194"/>
        <v/>
      </c>
      <c r="AF2097" s="16" t="str">
        <f t="shared" si="195"/>
        <v/>
      </c>
      <c r="AG2097" s="16">
        <f t="shared" si="196"/>
        <v>1.6201509566438475E-2</v>
      </c>
      <c r="AH2097" s="16" t="str">
        <f t="shared" si="197"/>
        <v/>
      </c>
      <c r="AI2097" s="17" t="str">
        <f>IF('Peer Comparison Tool'!$D$11="NR","",IF($C2097='Peer Comparison Tool'!$D$9,COUNT('ALLL &lt;50B Database'!$AI$1:AI2096)+1,""))</f>
        <v/>
      </c>
    </row>
    <row r="2098" spans="1:35" x14ac:dyDescent="0.25">
      <c r="A2098" t="s">
        <v>3699</v>
      </c>
      <c r="B2098">
        <v>917555</v>
      </c>
      <c r="C2098" s="5" t="s">
        <v>3704</v>
      </c>
      <c r="D2098" s="5" t="s">
        <v>4390</v>
      </c>
      <c r="E2098" s="5" t="s">
        <v>4388</v>
      </c>
      <c r="F2098" s="2">
        <v>3102</v>
      </c>
      <c r="G2098" s="2">
        <v>305149</v>
      </c>
      <c r="H2098" s="2">
        <v>227381</v>
      </c>
      <c r="I2098" s="2">
        <v>0</v>
      </c>
      <c r="J2098" s="2">
        <v>227381</v>
      </c>
      <c r="K2098" s="33">
        <v>1.3642300807895118E-2</v>
      </c>
      <c r="L2098" s="2">
        <v>2916</v>
      </c>
      <c r="M2098" s="2">
        <v>245480</v>
      </c>
      <c r="N2098" s="2">
        <v>192518</v>
      </c>
      <c r="O2098" s="33">
        <v>1.51466356392649E-2</v>
      </c>
      <c r="P2098" s="2">
        <v>2934</v>
      </c>
      <c r="Q2098" s="2">
        <v>271181</v>
      </c>
      <c r="R2098" s="2">
        <v>204458</v>
      </c>
      <c r="S2098" s="35">
        <v>1.4350135480147512E-2</v>
      </c>
      <c r="T2098" t="s">
        <v>4388</v>
      </c>
      <c r="U2098" t="s">
        <v>4388</v>
      </c>
      <c r="V2098" s="5" t="s">
        <v>4390</v>
      </c>
      <c r="W2098" s="5">
        <v>0</v>
      </c>
      <c r="X2098" s="4">
        <v>-7.0783467225239358E-4</v>
      </c>
      <c r="Y2098" s="6">
        <v>168</v>
      </c>
      <c r="Z2098" s="4">
        <v>-7.96500159117388E-4</v>
      </c>
      <c r="AA2098" s="5">
        <v>2138</v>
      </c>
      <c r="AC2098" s="16" t="str">
        <f t="shared" si="192"/>
        <v/>
      </c>
      <c r="AD2098" s="16" t="str">
        <f t="shared" si="193"/>
        <v/>
      </c>
      <c r="AE2098" s="16" t="str">
        <f t="shared" si="194"/>
        <v/>
      </c>
      <c r="AF2098" s="16" t="str">
        <f t="shared" si="195"/>
        <v/>
      </c>
      <c r="AG2098" s="16">
        <f t="shared" si="196"/>
        <v>1.3642300807895118E-2</v>
      </c>
      <c r="AH2098" s="16" t="str">
        <f t="shared" si="197"/>
        <v/>
      </c>
      <c r="AI2098" s="17" t="str">
        <f>IF('Peer Comparison Tool'!$D$11="NR","",IF($C2098='Peer Comparison Tool'!$D$9,COUNT('ALLL &lt;50B Database'!$AI$1:AI2097)+1,""))</f>
        <v/>
      </c>
    </row>
    <row r="2099" spans="1:35" x14ac:dyDescent="0.25">
      <c r="A2099" t="s">
        <v>610</v>
      </c>
      <c r="B2099">
        <v>450632</v>
      </c>
      <c r="C2099" s="5" t="s">
        <v>561</v>
      </c>
      <c r="D2099" s="5" t="s">
        <v>4390</v>
      </c>
      <c r="E2099" s="5" t="s">
        <v>4388</v>
      </c>
      <c r="F2099" s="2">
        <v>2292</v>
      </c>
      <c r="G2099" s="2">
        <v>304962</v>
      </c>
      <c r="H2099" s="2">
        <v>220023</v>
      </c>
      <c r="I2099" s="2">
        <v>18805</v>
      </c>
      <c r="J2099" s="2">
        <v>201218</v>
      </c>
      <c r="K2099" s="33">
        <v>1.13906310568637E-2</v>
      </c>
      <c r="L2099" s="2">
        <v>1685</v>
      </c>
      <c r="M2099" s="2">
        <v>286309</v>
      </c>
      <c r="N2099" s="2">
        <v>197160</v>
      </c>
      <c r="O2099" s="33">
        <v>8.5463582876851296E-3</v>
      </c>
      <c r="P2099" s="2">
        <v>1726</v>
      </c>
      <c r="Q2099" s="2">
        <v>277621</v>
      </c>
      <c r="R2099" s="2">
        <v>207857</v>
      </c>
      <c r="S2099" s="35">
        <v>8.3037857757977847E-3</v>
      </c>
      <c r="T2099" t="s">
        <v>4388</v>
      </c>
      <c r="U2099" t="s">
        <v>4388</v>
      </c>
      <c r="V2099" s="5" t="s">
        <v>4390</v>
      </c>
      <c r="W2099" s="5">
        <v>0</v>
      </c>
      <c r="X2099" s="4">
        <v>3.0868452810659149E-3</v>
      </c>
      <c r="Y2099" s="6">
        <v>566</v>
      </c>
      <c r="Z2099" s="4">
        <v>-2.4257251188734494E-4</v>
      </c>
      <c r="AA2099" s="5">
        <v>3208</v>
      </c>
      <c r="AC2099" s="16" t="str">
        <f t="shared" si="192"/>
        <v/>
      </c>
      <c r="AD2099" s="16" t="str">
        <f t="shared" si="193"/>
        <v/>
      </c>
      <c r="AE2099" s="16" t="str">
        <f t="shared" si="194"/>
        <v/>
      </c>
      <c r="AF2099" s="16" t="str">
        <f t="shared" si="195"/>
        <v/>
      </c>
      <c r="AG2099" s="16">
        <f t="shared" si="196"/>
        <v>1.13906310568637E-2</v>
      </c>
      <c r="AH2099" s="16" t="str">
        <f t="shared" si="197"/>
        <v/>
      </c>
      <c r="AI2099" s="17" t="str">
        <f>IF('Peer Comparison Tool'!$D$11="NR","",IF($C2099='Peer Comparison Tool'!$D$9,COUNT('ALLL &lt;50B Database'!$AI$1:AI2098)+1,""))</f>
        <v/>
      </c>
    </row>
    <row r="2100" spans="1:35" x14ac:dyDescent="0.25">
      <c r="A2100" t="s">
        <v>3652</v>
      </c>
      <c r="B2100">
        <v>17978</v>
      </c>
      <c r="C2100" s="5" t="s">
        <v>3603</v>
      </c>
      <c r="D2100" s="5" t="s">
        <v>4390</v>
      </c>
      <c r="E2100" s="5" t="s">
        <v>4388</v>
      </c>
      <c r="F2100" s="2">
        <v>1440</v>
      </c>
      <c r="G2100" s="2">
        <v>304645</v>
      </c>
      <c r="H2100" s="2">
        <v>134258</v>
      </c>
      <c r="I2100" s="2">
        <v>0</v>
      </c>
      <c r="J2100" s="2">
        <v>134258</v>
      </c>
      <c r="K2100" s="33">
        <v>1.0725617840277674E-2</v>
      </c>
      <c r="L2100" s="2">
        <v>1444</v>
      </c>
      <c r="M2100" s="2">
        <v>292783</v>
      </c>
      <c r="N2100" s="2">
        <v>130943</v>
      </c>
      <c r="O2100" s="33">
        <v>1.1027699075170112E-2</v>
      </c>
      <c r="P2100" s="2">
        <v>1444</v>
      </c>
      <c r="Q2100" s="2">
        <v>294974</v>
      </c>
      <c r="R2100" s="2">
        <v>131654</v>
      </c>
      <c r="S2100" s="35">
        <v>1.0968143770793139E-2</v>
      </c>
      <c r="T2100" t="s">
        <v>4388</v>
      </c>
      <c r="U2100" t="s">
        <v>4388</v>
      </c>
      <c r="V2100" s="5" t="s">
        <v>4390</v>
      </c>
      <c r="W2100" s="5">
        <v>0</v>
      </c>
      <c r="X2100" s="4">
        <v>-2.4252593051546541E-4</v>
      </c>
      <c r="Y2100" s="6">
        <v>-4</v>
      </c>
      <c r="Z2100" s="4">
        <v>-5.9555304376972609E-5</v>
      </c>
      <c r="AA2100" s="5">
        <v>3498</v>
      </c>
      <c r="AC2100" s="16" t="str">
        <f t="shared" si="192"/>
        <v/>
      </c>
      <c r="AD2100" s="16" t="str">
        <f t="shared" si="193"/>
        <v/>
      </c>
      <c r="AE2100" s="16" t="str">
        <f t="shared" si="194"/>
        <v/>
      </c>
      <c r="AF2100" s="16" t="str">
        <f t="shared" si="195"/>
        <v/>
      </c>
      <c r="AG2100" s="16">
        <f t="shared" si="196"/>
        <v>1.0725617840277674E-2</v>
      </c>
      <c r="AH2100" s="16" t="str">
        <f t="shared" si="197"/>
        <v/>
      </c>
      <c r="AI2100" s="17" t="str">
        <f>IF('Peer Comparison Tool'!$D$11="NR","",IF($C2100='Peer Comparison Tool'!$D$9,COUNT('ALLL &lt;50B Database'!$AI$1:AI2099)+1,""))</f>
        <v/>
      </c>
    </row>
    <row r="2101" spans="1:35" x14ac:dyDescent="0.25">
      <c r="A2101" t="s">
        <v>317</v>
      </c>
      <c r="B2101">
        <v>2925620</v>
      </c>
      <c r="C2101" s="5" t="s">
        <v>207</v>
      </c>
      <c r="D2101" s="5" t="s">
        <v>4390</v>
      </c>
      <c r="E2101" s="5" t="s">
        <v>4388</v>
      </c>
      <c r="F2101" s="2">
        <v>2623</v>
      </c>
      <c r="G2101" s="2">
        <v>304070</v>
      </c>
      <c r="H2101" s="2">
        <v>185167</v>
      </c>
      <c r="I2101" s="2">
        <v>49701</v>
      </c>
      <c r="J2101" s="2">
        <v>135466</v>
      </c>
      <c r="K2101" s="33">
        <v>1.9362792139725096E-2</v>
      </c>
      <c r="L2101" s="2">
        <v>2392</v>
      </c>
      <c r="M2101" s="2">
        <v>229412</v>
      </c>
      <c r="N2101" s="2">
        <v>143950</v>
      </c>
      <c r="O2101" s="33">
        <v>1.6616880861410211E-2</v>
      </c>
      <c r="P2101" s="2">
        <v>2525</v>
      </c>
      <c r="Q2101" s="2">
        <v>232954</v>
      </c>
      <c r="R2101" s="2">
        <v>145220</v>
      </c>
      <c r="S2101" s="35">
        <v>1.738741220217601E-2</v>
      </c>
      <c r="T2101" t="s">
        <v>4388</v>
      </c>
      <c r="U2101" t="s">
        <v>4388</v>
      </c>
      <c r="V2101" s="5" t="s">
        <v>4390</v>
      </c>
      <c r="W2101" s="5">
        <v>0</v>
      </c>
      <c r="X2101" s="4">
        <v>1.9753799375490863E-3</v>
      </c>
      <c r="Y2101" s="6">
        <v>98</v>
      </c>
      <c r="Z2101" s="4">
        <v>7.7053134076579891E-4</v>
      </c>
      <c r="AA2101" s="5">
        <v>628</v>
      </c>
      <c r="AC2101" s="16" t="str">
        <f t="shared" si="192"/>
        <v/>
      </c>
      <c r="AD2101" s="16" t="str">
        <f t="shared" si="193"/>
        <v/>
      </c>
      <c r="AE2101" s="16" t="str">
        <f t="shared" si="194"/>
        <v/>
      </c>
      <c r="AF2101" s="16" t="str">
        <f t="shared" si="195"/>
        <v/>
      </c>
      <c r="AG2101" s="16">
        <f t="shared" si="196"/>
        <v>1.9362792139725096E-2</v>
      </c>
      <c r="AH2101" s="16" t="str">
        <f t="shared" si="197"/>
        <v/>
      </c>
      <c r="AI2101" s="17" t="str">
        <f>IF('Peer Comparison Tool'!$D$11="NR","",IF($C2101='Peer Comparison Tool'!$D$9,COUNT('ALLL &lt;50B Database'!$AI$1:AI2100)+1,""))</f>
        <v/>
      </c>
    </row>
    <row r="2102" spans="1:35" x14ac:dyDescent="0.25">
      <c r="A2102" t="s">
        <v>3862</v>
      </c>
      <c r="B2102">
        <v>530851</v>
      </c>
      <c r="C2102" s="5" t="s">
        <v>3704</v>
      </c>
      <c r="D2102" s="5" t="s">
        <v>4390</v>
      </c>
      <c r="E2102" s="5" t="s">
        <v>4388</v>
      </c>
      <c r="F2102" s="2">
        <v>842</v>
      </c>
      <c r="G2102" s="2">
        <v>303998</v>
      </c>
      <c r="H2102" s="2">
        <v>109063</v>
      </c>
      <c r="I2102" s="2">
        <v>12704</v>
      </c>
      <c r="J2102" s="2">
        <v>96359</v>
      </c>
      <c r="K2102" s="33">
        <v>8.738156269782792E-3</v>
      </c>
      <c r="L2102" s="2">
        <v>845</v>
      </c>
      <c r="M2102" s="2">
        <v>281496</v>
      </c>
      <c r="N2102" s="2">
        <v>87615</v>
      </c>
      <c r="O2102" s="33">
        <v>9.6444672715859155E-3</v>
      </c>
      <c r="P2102" s="2">
        <v>844</v>
      </c>
      <c r="Q2102" s="2">
        <v>274244</v>
      </c>
      <c r="R2102" s="2">
        <v>92319</v>
      </c>
      <c r="S2102" s="35">
        <v>9.1422134121903406E-3</v>
      </c>
      <c r="T2102" t="s">
        <v>4388</v>
      </c>
      <c r="U2102" t="s">
        <v>4388</v>
      </c>
      <c r="V2102" s="5" t="s">
        <v>4390</v>
      </c>
      <c r="W2102" s="5">
        <v>0</v>
      </c>
      <c r="X2102" s="4">
        <v>-4.0405714240754863E-4</v>
      </c>
      <c r="Y2102" s="6">
        <v>-2</v>
      </c>
      <c r="Z2102" s="4">
        <v>-5.0225385939557492E-4</v>
      </c>
      <c r="AA2102" s="5">
        <v>4149</v>
      </c>
      <c r="AC2102" s="16" t="str">
        <f t="shared" si="192"/>
        <v/>
      </c>
      <c r="AD2102" s="16" t="str">
        <f t="shared" si="193"/>
        <v/>
      </c>
      <c r="AE2102" s="16" t="str">
        <f t="shared" si="194"/>
        <v/>
      </c>
      <c r="AF2102" s="16" t="str">
        <f t="shared" si="195"/>
        <v/>
      </c>
      <c r="AG2102" s="16">
        <f t="shared" si="196"/>
        <v>8.738156269782792E-3</v>
      </c>
      <c r="AH2102" s="16" t="str">
        <f t="shared" si="197"/>
        <v/>
      </c>
      <c r="AI2102" s="17" t="str">
        <f>IF('Peer Comparison Tool'!$D$11="NR","",IF($C2102='Peer Comparison Tool'!$D$9,COUNT('ALLL &lt;50B Database'!$AI$1:AI2101)+1,""))</f>
        <v/>
      </c>
    </row>
    <row r="2103" spans="1:35" x14ac:dyDescent="0.25">
      <c r="A2103" t="s">
        <v>3657</v>
      </c>
      <c r="B2103">
        <v>502652</v>
      </c>
      <c r="C2103" s="5" t="s">
        <v>3603</v>
      </c>
      <c r="D2103" s="5" t="s">
        <v>4390</v>
      </c>
      <c r="E2103" s="5" t="s">
        <v>4388</v>
      </c>
      <c r="F2103" s="2">
        <v>2740</v>
      </c>
      <c r="G2103" s="2">
        <v>303932</v>
      </c>
      <c r="H2103" s="2">
        <v>232258</v>
      </c>
      <c r="I2103" s="2">
        <v>43101</v>
      </c>
      <c r="J2103" s="2">
        <v>189157</v>
      </c>
      <c r="K2103" s="33">
        <v>1.4485321716880686E-2</v>
      </c>
      <c r="L2103" s="2">
        <v>2039</v>
      </c>
      <c r="M2103" s="2">
        <v>225242</v>
      </c>
      <c r="N2103" s="2">
        <v>176454</v>
      </c>
      <c r="O2103" s="33">
        <v>1.1555419542770354E-2</v>
      </c>
      <c r="P2103" s="2">
        <v>2243</v>
      </c>
      <c r="Q2103" s="2">
        <v>255565</v>
      </c>
      <c r="R2103" s="2">
        <v>194797</v>
      </c>
      <c r="S2103" s="35">
        <v>1.1514551045447312E-2</v>
      </c>
      <c r="T2103" t="s">
        <v>4388</v>
      </c>
      <c r="U2103" t="s">
        <v>4388</v>
      </c>
      <c r="V2103" s="5" t="s">
        <v>4390</v>
      </c>
      <c r="W2103" s="5">
        <v>0</v>
      </c>
      <c r="X2103" s="4">
        <v>2.9707706714333735E-3</v>
      </c>
      <c r="Y2103" s="6">
        <v>497</v>
      </c>
      <c r="Z2103" s="4">
        <v>-4.0868497323041583E-5</v>
      </c>
      <c r="AA2103" s="5">
        <v>1780</v>
      </c>
      <c r="AC2103" s="16" t="str">
        <f t="shared" si="192"/>
        <v/>
      </c>
      <c r="AD2103" s="16" t="str">
        <f t="shared" si="193"/>
        <v/>
      </c>
      <c r="AE2103" s="16" t="str">
        <f t="shared" si="194"/>
        <v/>
      </c>
      <c r="AF2103" s="16" t="str">
        <f t="shared" si="195"/>
        <v/>
      </c>
      <c r="AG2103" s="16">
        <f t="shared" si="196"/>
        <v>1.4485321716880686E-2</v>
      </c>
      <c r="AH2103" s="16" t="str">
        <f t="shared" si="197"/>
        <v/>
      </c>
      <c r="AI2103" s="17" t="str">
        <f>IF('Peer Comparison Tool'!$D$11="NR","",IF($C2103='Peer Comparison Tool'!$D$9,COUNT('ALLL &lt;50B Database'!$AI$1:AI2102)+1,""))</f>
        <v/>
      </c>
    </row>
    <row r="2104" spans="1:35" x14ac:dyDescent="0.25">
      <c r="A2104" t="s">
        <v>2102</v>
      </c>
      <c r="B2104">
        <v>83151</v>
      </c>
      <c r="C2104" s="5" t="s">
        <v>2041</v>
      </c>
      <c r="D2104" s="5" t="s">
        <v>4390</v>
      </c>
      <c r="E2104" s="5" t="s">
        <v>4388</v>
      </c>
      <c r="F2104" s="2">
        <v>1598</v>
      </c>
      <c r="G2104" s="2">
        <v>303910</v>
      </c>
      <c r="H2104" s="2">
        <v>239765</v>
      </c>
      <c r="I2104" s="2">
        <v>35608</v>
      </c>
      <c r="J2104" s="2">
        <v>204157</v>
      </c>
      <c r="K2104" s="33">
        <v>7.8273093746479422E-3</v>
      </c>
      <c r="L2104" s="2">
        <v>1188</v>
      </c>
      <c r="M2104" s="2">
        <v>239153</v>
      </c>
      <c r="N2104" s="2">
        <v>207310</v>
      </c>
      <c r="O2104" s="33">
        <v>5.7305484540060778E-3</v>
      </c>
      <c r="P2104" s="2">
        <v>1292</v>
      </c>
      <c r="Q2104" s="2">
        <v>257835</v>
      </c>
      <c r="R2104" s="2">
        <v>205257</v>
      </c>
      <c r="S2104" s="35">
        <v>6.2945478107932981E-3</v>
      </c>
      <c r="T2104" t="s">
        <v>4388</v>
      </c>
      <c r="U2104" t="s">
        <v>4388</v>
      </c>
      <c r="V2104" s="5" t="s">
        <v>4390</v>
      </c>
      <c r="W2104" s="5">
        <v>0</v>
      </c>
      <c r="X2104" s="4">
        <v>1.5327615638546441E-3</v>
      </c>
      <c r="Y2104" s="6">
        <v>306</v>
      </c>
      <c r="Z2104" s="4">
        <v>5.6399935678722035E-4</v>
      </c>
      <c r="AA2104" s="5">
        <v>4342</v>
      </c>
      <c r="AC2104" s="16" t="str">
        <f t="shared" si="192"/>
        <v/>
      </c>
      <c r="AD2104" s="16" t="str">
        <f t="shared" si="193"/>
        <v/>
      </c>
      <c r="AE2104" s="16" t="str">
        <f t="shared" si="194"/>
        <v/>
      </c>
      <c r="AF2104" s="16" t="str">
        <f t="shared" si="195"/>
        <v/>
      </c>
      <c r="AG2104" s="16">
        <f t="shared" si="196"/>
        <v>7.8273093746479422E-3</v>
      </c>
      <c r="AH2104" s="16" t="str">
        <f t="shared" si="197"/>
        <v/>
      </c>
      <c r="AI2104" s="17" t="str">
        <f>IF('Peer Comparison Tool'!$D$11="NR","",IF($C2104='Peer Comparison Tool'!$D$9,COUNT('ALLL &lt;50B Database'!$AI$1:AI2103)+1,""))</f>
        <v/>
      </c>
    </row>
    <row r="2105" spans="1:35" x14ac:dyDescent="0.25">
      <c r="A2105" t="s">
        <v>1436</v>
      </c>
      <c r="B2105">
        <v>51459</v>
      </c>
      <c r="C2105" s="5" t="s">
        <v>1389</v>
      </c>
      <c r="D2105" s="5" t="s">
        <v>4390</v>
      </c>
      <c r="E2105" s="5" t="s">
        <v>4388</v>
      </c>
      <c r="F2105" s="2">
        <v>1530</v>
      </c>
      <c r="G2105" s="2">
        <v>303768</v>
      </c>
      <c r="H2105" s="2">
        <v>128321</v>
      </c>
      <c r="I2105" s="2">
        <v>10302</v>
      </c>
      <c r="J2105" s="2">
        <v>118019</v>
      </c>
      <c r="K2105" s="33">
        <v>1.2964014268888907E-2</v>
      </c>
      <c r="L2105" s="2">
        <v>1534</v>
      </c>
      <c r="M2105" s="2">
        <v>273144</v>
      </c>
      <c r="N2105" s="2">
        <v>121683</v>
      </c>
      <c r="O2105" s="33">
        <v>1.2606526795032996E-2</v>
      </c>
      <c r="P2105" s="2">
        <v>1530</v>
      </c>
      <c r="Q2105" s="2">
        <v>273822</v>
      </c>
      <c r="R2105" s="2">
        <v>115216</v>
      </c>
      <c r="S2105" s="35">
        <v>1.3279405638105819E-2</v>
      </c>
      <c r="T2105" t="s">
        <v>4388</v>
      </c>
      <c r="U2105" t="s">
        <v>4388</v>
      </c>
      <c r="V2105" s="5" t="s">
        <v>4390</v>
      </c>
      <c r="W2105" s="5">
        <v>0</v>
      </c>
      <c r="X2105" s="4">
        <v>-3.1539136921691219E-4</v>
      </c>
      <c r="Y2105" s="6">
        <v>0</v>
      </c>
      <c r="Z2105" s="4">
        <v>6.7287884307282338E-4</v>
      </c>
      <c r="AA2105" s="5">
        <v>2453</v>
      </c>
      <c r="AC2105" s="16" t="str">
        <f t="shared" si="192"/>
        <v/>
      </c>
      <c r="AD2105" s="16" t="str">
        <f t="shared" si="193"/>
        <v/>
      </c>
      <c r="AE2105" s="16" t="str">
        <f t="shared" si="194"/>
        <v/>
      </c>
      <c r="AF2105" s="16" t="str">
        <f t="shared" si="195"/>
        <v/>
      </c>
      <c r="AG2105" s="16">
        <f t="shared" si="196"/>
        <v>1.2964014268888907E-2</v>
      </c>
      <c r="AH2105" s="16" t="str">
        <f t="shared" si="197"/>
        <v/>
      </c>
      <c r="AI2105" s="17" t="str">
        <f>IF('Peer Comparison Tool'!$D$11="NR","",IF($C2105='Peer Comparison Tool'!$D$9,COUNT('ALLL &lt;50B Database'!$AI$1:AI2104)+1,""))</f>
        <v/>
      </c>
    </row>
    <row r="2106" spans="1:35" x14ac:dyDescent="0.25">
      <c r="A2106" t="s">
        <v>311</v>
      </c>
      <c r="B2106">
        <v>3435948</v>
      </c>
      <c r="C2106" s="5" t="s">
        <v>207</v>
      </c>
      <c r="D2106" s="5" t="s">
        <v>4390</v>
      </c>
      <c r="E2106" s="5" t="s">
        <v>4388</v>
      </c>
      <c r="F2106" s="2">
        <v>3123</v>
      </c>
      <c r="G2106" s="2">
        <v>303721</v>
      </c>
      <c r="H2106" s="2">
        <v>139183</v>
      </c>
      <c r="I2106" s="2">
        <v>15943</v>
      </c>
      <c r="J2106" s="2">
        <v>123240</v>
      </c>
      <c r="K2106" s="33">
        <v>2.5340798442064265E-2</v>
      </c>
      <c r="L2106" s="2">
        <v>1916</v>
      </c>
      <c r="M2106" s="2">
        <v>274849</v>
      </c>
      <c r="N2106" s="2">
        <v>113204</v>
      </c>
      <c r="O2106" s="33">
        <v>1.6925196989505672E-2</v>
      </c>
      <c r="P2106" s="2">
        <v>1920</v>
      </c>
      <c r="Q2106" s="2">
        <v>285905</v>
      </c>
      <c r="R2106" s="2">
        <v>111295</v>
      </c>
      <c r="S2106" s="35">
        <v>1.7251448852149694E-2</v>
      </c>
      <c r="T2106" t="s">
        <v>4388</v>
      </c>
      <c r="U2106" t="s">
        <v>4388</v>
      </c>
      <c r="V2106" s="5" t="s">
        <v>4390</v>
      </c>
      <c r="W2106" s="5">
        <v>0</v>
      </c>
      <c r="X2106" s="4">
        <v>8.0893495899145712E-3</v>
      </c>
      <c r="Y2106" s="6">
        <v>1203</v>
      </c>
      <c r="Z2106" s="4">
        <v>3.2625186264402181E-4</v>
      </c>
      <c r="AA2106" s="5">
        <v>247</v>
      </c>
      <c r="AC2106" s="16" t="str">
        <f t="shared" si="192"/>
        <v/>
      </c>
      <c r="AD2106" s="16" t="str">
        <f t="shared" si="193"/>
        <v/>
      </c>
      <c r="AE2106" s="16" t="str">
        <f t="shared" si="194"/>
        <v/>
      </c>
      <c r="AF2106" s="16" t="str">
        <f t="shared" si="195"/>
        <v/>
      </c>
      <c r="AG2106" s="16">
        <f t="shared" si="196"/>
        <v>2.5340798442064265E-2</v>
      </c>
      <c r="AH2106" s="16" t="str">
        <f t="shared" si="197"/>
        <v/>
      </c>
      <c r="AI2106" s="17" t="str">
        <f>IF('Peer Comparison Tool'!$D$11="NR","",IF($C2106='Peer Comparison Tool'!$D$9,COUNT('ALLL &lt;50B Database'!$AI$1:AI2105)+1,""))</f>
        <v/>
      </c>
    </row>
    <row r="2107" spans="1:35" x14ac:dyDescent="0.25">
      <c r="A2107" t="s">
        <v>3368</v>
      </c>
      <c r="B2107">
        <v>3489071</v>
      </c>
      <c r="C2107" s="5" t="s">
        <v>3360</v>
      </c>
      <c r="D2107" s="5" t="s">
        <v>4390</v>
      </c>
      <c r="E2107" s="5" t="s">
        <v>4388</v>
      </c>
      <c r="F2107" s="2">
        <v>2663</v>
      </c>
      <c r="G2107" s="2">
        <v>303511</v>
      </c>
      <c r="H2107" s="2">
        <v>253293</v>
      </c>
      <c r="I2107" s="2">
        <v>63345</v>
      </c>
      <c r="J2107" s="2">
        <v>189948</v>
      </c>
      <c r="K2107" s="33">
        <v>1.4019626424073957E-2</v>
      </c>
      <c r="L2107" s="2">
        <v>2040</v>
      </c>
      <c r="M2107" s="2">
        <v>281959</v>
      </c>
      <c r="N2107" s="2">
        <v>200284</v>
      </c>
      <c r="O2107" s="33">
        <v>1.0185536538115875E-2</v>
      </c>
      <c r="P2107" s="2">
        <v>2235</v>
      </c>
      <c r="Q2107" s="2">
        <v>281348</v>
      </c>
      <c r="R2107" s="2">
        <v>192040</v>
      </c>
      <c r="S2107" s="35">
        <v>1.1638200374921892E-2</v>
      </c>
      <c r="T2107" t="s">
        <v>4388</v>
      </c>
      <c r="U2107" t="s">
        <v>4388</v>
      </c>
      <c r="V2107" s="5" t="s">
        <v>4390</v>
      </c>
      <c r="W2107" s="5">
        <v>0</v>
      </c>
      <c r="X2107" s="4">
        <v>2.3814260491520651E-3</v>
      </c>
      <c r="Y2107" s="6">
        <v>428</v>
      </c>
      <c r="Z2107" s="4">
        <v>1.4526638368060167E-3</v>
      </c>
      <c r="AA2107" s="5">
        <v>1974</v>
      </c>
      <c r="AC2107" s="16" t="str">
        <f t="shared" si="192"/>
        <v/>
      </c>
      <c r="AD2107" s="16" t="str">
        <f t="shared" si="193"/>
        <v/>
      </c>
      <c r="AE2107" s="16" t="str">
        <f t="shared" si="194"/>
        <v/>
      </c>
      <c r="AF2107" s="16" t="str">
        <f t="shared" si="195"/>
        <v/>
      </c>
      <c r="AG2107" s="16">
        <f t="shared" si="196"/>
        <v>1.4019626424073957E-2</v>
      </c>
      <c r="AH2107" s="16" t="str">
        <f t="shared" si="197"/>
        <v/>
      </c>
      <c r="AI2107" s="17" t="str">
        <f>IF('Peer Comparison Tool'!$D$11="NR","",IF($C2107='Peer Comparison Tool'!$D$9,COUNT('ALLL &lt;50B Database'!$AI$1:AI2106)+1,""))</f>
        <v/>
      </c>
    </row>
    <row r="2108" spans="1:35" x14ac:dyDescent="0.25">
      <c r="A2108" t="s">
        <v>145</v>
      </c>
      <c r="B2108">
        <v>519146</v>
      </c>
      <c r="C2108" s="5" t="s">
        <v>113</v>
      </c>
      <c r="D2108" s="5" t="s">
        <v>4390</v>
      </c>
      <c r="E2108" s="5" t="s">
        <v>4388</v>
      </c>
      <c r="F2108" s="2">
        <v>3271</v>
      </c>
      <c r="G2108" s="2">
        <v>303427</v>
      </c>
      <c r="H2108" s="2">
        <v>231758</v>
      </c>
      <c r="I2108" s="2">
        <v>6576</v>
      </c>
      <c r="J2108" s="2">
        <v>225182</v>
      </c>
      <c r="K2108" s="33">
        <v>1.4526027835262143E-2</v>
      </c>
      <c r="L2108" s="2">
        <v>3008</v>
      </c>
      <c r="M2108" s="2">
        <v>275234</v>
      </c>
      <c r="N2108" s="2">
        <v>208854</v>
      </c>
      <c r="O2108" s="33">
        <v>1.4402405508154021E-2</v>
      </c>
      <c r="P2108" s="2">
        <v>3007</v>
      </c>
      <c r="Q2108" s="2">
        <v>290815</v>
      </c>
      <c r="R2108" s="2">
        <v>223240</v>
      </c>
      <c r="S2108" s="35">
        <v>1.3469808278086364E-2</v>
      </c>
      <c r="T2108" t="s">
        <v>4388</v>
      </c>
      <c r="U2108" t="s">
        <v>4388</v>
      </c>
      <c r="V2108" s="5" t="s">
        <v>4390</v>
      </c>
      <c r="W2108" s="5">
        <v>0</v>
      </c>
      <c r="X2108" s="4">
        <v>1.0562195571757783E-3</v>
      </c>
      <c r="Y2108" s="6">
        <v>264</v>
      </c>
      <c r="Z2108" s="4">
        <v>-9.3259723006765619E-4</v>
      </c>
      <c r="AA2108" s="5">
        <v>1766</v>
      </c>
      <c r="AC2108" s="16" t="str">
        <f t="shared" si="192"/>
        <v/>
      </c>
      <c r="AD2108" s="16" t="str">
        <f t="shared" si="193"/>
        <v/>
      </c>
      <c r="AE2108" s="16" t="str">
        <f t="shared" si="194"/>
        <v/>
      </c>
      <c r="AF2108" s="16" t="str">
        <f t="shared" si="195"/>
        <v/>
      </c>
      <c r="AG2108" s="16">
        <f t="shared" si="196"/>
        <v>1.4526027835262143E-2</v>
      </c>
      <c r="AH2108" s="16" t="str">
        <f t="shared" si="197"/>
        <v/>
      </c>
      <c r="AI2108" s="17" t="str">
        <f>IF('Peer Comparison Tool'!$D$11="NR","",IF($C2108='Peer Comparison Tool'!$D$9,COUNT('ALLL &lt;50B Database'!$AI$1:AI2107)+1,""))</f>
        <v/>
      </c>
    </row>
    <row r="2109" spans="1:35" x14ac:dyDescent="0.25">
      <c r="A2109" t="s">
        <v>2384</v>
      </c>
      <c r="B2109">
        <v>819453</v>
      </c>
      <c r="C2109" s="5" t="s">
        <v>2299</v>
      </c>
      <c r="D2109" s="5" t="s">
        <v>4387</v>
      </c>
      <c r="E2109" s="5" t="s">
        <v>4388</v>
      </c>
      <c r="F2109" s="2">
        <v>2024</v>
      </c>
      <c r="G2109" s="2">
        <v>303335</v>
      </c>
      <c r="H2109" s="2">
        <v>235814</v>
      </c>
      <c r="I2109" s="2">
        <v>6228</v>
      </c>
      <c r="J2109" s="2">
        <v>229586</v>
      </c>
      <c r="K2109" s="33">
        <v>8.8158685634141462E-3</v>
      </c>
      <c r="L2109" s="2">
        <v>1643</v>
      </c>
      <c r="M2109" s="2">
        <v>273498</v>
      </c>
      <c r="N2109" s="2">
        <v>216918</v>
      </c>
      <c r="O2109" s="33">
        <v>7.5742907458117813E-3</v>
      </c>
      <c r="P2109" s="2">
        <v>1795</v>
      </c>
      <c r="Q2109" s="2">
        <v>286877</v>
      </c>
      <c r="R2109" s="2">
        <v>228682</v>
      </c>
      <c r="S2109" s="35">
        <v>7.8493278876343563E-3</v>
      </c>
      <c r="T2109" t="s">
        <v>4388</v>
      </c>
      <c r="U2109" t="s">
        <v>4388</v>
      </c>
      <c r="V2109" s="5" t="s">
        <v>4387</v>
      </c>
      <c r="W2109" s="5">
        <v>0</v>
      </c>
      <c r="X2109" s="4">
        <v>9.6654067577978987E-4</v>
      </c>
      <c r="Y2109" s="6">
        <v>229</v>
      </c>
      <c r="Z2109" s="4">
        <v>2.7503714182257506E-4</v>
      </c>
      <c r="AA2109" s="5">
        <v>4134</v>
      </c>
      <c r="AC2109" s="16" t="str">
        <f t="shared" si="192"/>
        <v/>
      </c>
      <c r="AD2109" s="16" t="str">
        <f t="shared" si="193"/>
        <v/>
      </c>
      <c r="AE2109" s="16" t="str">
        <f t="shared" si="194"/>
        <v/>
      </c>
      <c r="AF2109" s="16" t="str">
        <f t="shared" si="195"/>
        <v/>
      </c>
      <c r="AG2109" s="16">
        <f t="shared" si="196"/>
        <v>8.8158685634141462E-3</v>
      </c>
      <c r="AH2109" s="16" t="str">
        <f t="shared" si="197"/>
        <v/>
      </c>
      <c r="AI2109" s="17" t="str">
        <f>IF('Peer Comparison Tool'!$D$11="NR","",IF($C2109='Peer Comparison Tool'!$D$9,COUNT('ALLL &lt;50B Database'!$AI$1:AI2108)+1,""))</f>
        <v/>
      </c>
    </row>
    <row r="2110" spans="1:35" x14ac:dyDescent="0.25">
      <c r="A2110" t="s">
        <v>3267</v>
      </c>
      <c r="B2110">
        <v>706254</v>
      </c>
      <c r="C2110" s="5" t="s">
        <v>3209</v>
      </c>
      <c r="D2110" s="5" t="s">
        <v>4387</v>
      </c>
      <c r="E2110" s="5" t="s">
        <v>4388</v>
      </c>
      <c r="F2110" s="2">
        <v>2921</v>
      </c>
      <c r="G2110" s="2">
        <v>303253</v>
      </c>
      <c r="H2110" s="2">
        <v>213219</v>
      </c>
      <c r="I2110" s="2">
        <v>6641</v>
      </c>
      <c r="J2110" s="2">
        <v>206578</v>
      </c>
      <c r="K2110" s="33">
        <v>1.413993745703802E-2</v>
      </c>
      <c r="L2110" s="2">
        <v>2654</v>
      </c>
      <c r="M2110" s="2">
        <v>265309</v>
      </c>
      <c r="N2110" s="2">
        <v>209903</v>
      </c>
      <c r="O2110" s="33">
        <v>1.2643935532126744E-2</v>
      </c>
      <c r="P2110" s="2">
        <v>2727</v>
      </c>
      <c r="Q2110" s="2">
        <v>278070</v>
      </c>
      <c r="R2110" s="2">
        <v>208548</v>
      </c>
      <c r="S2110" s="35">
        <v>1.3076126359399275E-2</v>
      </c>
      <c r="T2110" t="s">
        <v>4388</v>
      </c>
      <c r="U2110" t="s">
        <v>4388</v>
      </c>
      <c r="V2110" s="5" t="s">
        <v>4387</v>
      </c>
      <c r="W2110" s="5">
        <v>0</v>
      </c>
      <c r="X2110" s="4">
        <v>1.0638110976387456E-3</v>
      </c>
      <c r="Y2110" s="6">
        <v>194</v>
      </c>
      <c r="Z2110" s="4">
        <v>4.3219082727253069E-4</v>
      </c>
      <c r="AA2110" s="5">
        <v>1923</v>
      </c>
      <c r="AC2110" s="16" t="str">
        <f t="shared" si="192"/>
        <v/>
      </c>
      <c r="AD2110" s="16" t="str">
        <f t="shared" si="193"/>
        <v/>
      </c>
      <c r="AE2110" s="16" t="str">
        <f t="shared" si="194"/>
        <v/>
      </c>
      <c r="AF2110" s="16" t="str">
        <f t="shared" si="195"/>
        <v/>
      </c>
      <c r="AG2110" s="16">
        <f t="shared" si="196"/>
        <v>1.413993745703802E-2</v>
      </c>
      <c r="AH2110" s="16" t="str">
        <f t="shared" si="197"/>
        <v/>
      </c>
      <c r="AI2110" s="17" t="str">
        <f>IF('Peer Comparison Tool'!$D$11="NR","",IF($C2110='Peer Comparison Tool'!$D$9,COUNT('ALLL &lt;50B Database'!$AI$1:AI2109)+1,""))</f>
        <v/>
      </c>
    </row>
    <row r="2111" spans="1:35" x14ac:dyDescent="0.25">
      <c r="A2111" t="s">
        <v>4233</v>
      </c>
      <c r="B2111">
        <v>2371816</v>
      </c>
      <c r="C2111" s="5" t="s">
        <v>4163</v>
      </c>
      <c r="D2111" s="5" t="s">
        <v>4390</v>
      </c>
      <c r="E2111" s="5" t="s">
        <v>4388</v>
      </c>
      <c r="F2111" s="2">
        <v>4060</v>
      </c>
      <c r="G2111" s="2">
        <v>303053</v>
      </c>
      <c r="H2111" s="2">
        <v>251773</v>
      </c>
      <c r="I2111" s="2">
        <v>10361</v>
      </c>
      <c r="J2111" s="2">
        <v>241412</v>
      </c>
      <c r="K2111" s="33">
        <v>1.6817722399880702E-2</v>
      </c>
      <c r="L2111" s="2">
        <v>3982</v>
      </c>
      <c r="M2111" s="2">
        <v>293096</v>
      </c>
      <c r="N2111" s="2">
        <v>239514</v>
      </c>
      <c r="O2111" s="33">
        <v>1.6625332965922661E-2</v>
      </c>
      <c r="P2111" s="2">
        <v>3905</v>
      </c>
      <c r="Q2111" s="2">
        <v>295878</v>
      </c>
      <c r="R2111" s="2">
        <v>240343</v>
      </c>
      <c r="S2111" s="35">
        <v>1.6247612786725638E-2</v>
      </c>
      <c r="T2111" t="s">
        <v>4388</v>
      </c>
      <c r="U2111" t="s">
        <v>4388</v>
      </c>
      <c r="V2111" s="5" t="s">
        <v>4390</v>
      </c>
      <c r="W2111" s="5">
        <v>0</v>
      </c>
      <c r="X2111" s="4">
        <v>5.7010961315506412E-4</v>
      </c>
      <c r="Y2111" s="6">
        <v>155</v>
      </c>
      <c r="Z2111" s="4">
        <v>-3.7772017919702333E-4</v>
      </c>
      <c r="AA2111" s="5">
        <v>1079</v>
      </c>
      <c r="AC2111" s="16" t="str">
        <f t="shared" si="192"/>
        <v/>
      </c>
      <c r="AD2111" s="16" t="str">
        <f t="shared" si="193"/>
        <v/>
      </c>
      <c r="AE2111" s="16" t="str">
        <f t="shared" si="194"/>
        <v/>
      </c>
      <c r="AF2111" s="16" t="str">
        <f t="shared" si="195"/>
        <v/>
      </c>
      <c r="AG2111" s="16">
        <f t="shared" si="196"/>
        <v>1.6817722399880702E-2</v>
      </c>
      <c r="AH2111" s="16" t="str">
        <f t="shared" si="197"/>
        <v/>
      </c>
      <c r="AI2111" s="17" t="str">
        <f>IF('Peer Comparison Tool'!$D$11="NR","",IF($C2111='Peer Comparison Tool'!$D$9,COUNT('ALLL &lt;50B Database'!$AI$1:AI2110)+1,""))</f>
        <v/>
      </c>
    </row>
    <row r="2112" spans="1:35" x14ac:dyDescent="0.25">
      <c r="A2112" t="s">
        <v>2094</v>
      </c>
      <c r="B2112">
        <v>58757</v>
      </c>
      <c r="C2112" s="5" t="s">
        <v>2041</v>
      </c>
      <c r="D2112" s="5" t="s">
        <v>4390</v>
      </c>
      <c r="E2112" s="5" t="s">
        <v>4388</v>
      </c>
      <c r="F2112" s="2">
        <v>1375</v>
      </c>
      <c r="G2112" s="2">
        <v>302777</v>
      </c>
      <c r="H2112" s="2">
        <v>224277</v>
      </c>
      <c r="I2112" s="2">
        <v>22766</v>
      </c>
      <c r="J2112" s="2">
        <v>201511</v>
      </c>
      <c r="K2112" s="33">
        <v>6.8234488439837034E-3</v>
      </c>
      <c r="L2112" s="2">
        <v>1223</v>
      </c>
      <c r="M2112" s="2">
        <v>277558</v>
      </c>
      <c r="N2112" s="2">
        <v>202988</v>
      </c>
      <c r="O2112" s="33">
        <v>6.0249866987211066E-3</v>
      </c>
      <c r="P2112" s="2">
        <v>1302</v>
      </c>
      <c r="Q2112" s="2">
        <v>282943</v>
      </c>
      <c r="R2112" s="2">
        <v>201360</v>
      </c>
      <c r="S2112" s="35">
        <v>6.4660309892729442E-3</v>
      </c>
      <c r="T2112" t="s">
        <v>4388</v>
      </c>
      <c r="U2112" t="s">
        <v>4388</v>
      </c>
      <c r="V2112" s="5" t="s">
        <v>4390</v>
      </c>
      <c r="W2112" s="5">
        <v>0</v>
      </c>
      <c r="X2112" s="4">
        <v>3.5741785471075926E-4</v>
      </c>
      <c r="Y2112" s="6">
        <v>73</v>
      </c>
      <c r="Z2112" s="4">
        <v>4.4104429055183761E-4</v>
      </c>
      <c r="AA2112" s="5">
        <v>4492</v>
      </c>
      <c r="AC2112" s="16" t="str">
        <f t="shared" si="192"/>
        <v/>
      </c>
      <c r="AD2112" s="16" t="str">
        <f t="shared" si="193"/>
        <v/>
      </c>
      <c r="AE2112" s="16" t="str">
        <f t="shared" si="194"/>
        <v/>
      </c>
      <c r="AF2112" s="16" t="str">
        <f t="shared" si="195"/>
        <v/>
      </c>
      <c r="AG2112" s="16">
        <f t="shared" si="196"/>
        <v>6.8234488439837034E-3</v>
      </c>
      <c r="AH2112" s="16" t="str">
        <f t="shared" si="197"/>
        <v/>
      </c>
      <c r="AI2112" s="17" t="str">
        <f>IF('Peer Comparison Tool'!$D$11="NR","",IF($C2112='Peer Comparison Tool'!$D$9,COUNT('ALLL &lt;50B Database'!$AI$1:AI2111)+1,""))</f>
        <v/>
      </c>
    </row>
    <row r="2113" spans="1:35" x14ac:dyDescent="0.25">
      <c r="A2113" t="s">
        <v>1052</v>
      </c>
      <c r="B2113">
        <v>325534</v>
      </c>
      <c r="C2113" s="5" t="s">
        <v>926</v>
      </c>
      <c r="D2113" s="5" t="s">
        <v>4390</v>
      </c>
      <c r="E2113" s="5" t="s">
        <v>4388</v>
      </c>
      <c r="F2113" s="2">
        <v>1914</v>
      </c>
      <c r="G2113" s="2">
        <v>302762</v>
      </c>
      <c r="H2113" s="2">
        <v>183547</v>
      </c>
      <c r="I2113" s="2">
        <v>16294</v>
      </c>
      <c r="J2113" s="2">
        <v>167253</v>
      </c>
      <c r="K2113" s="33">
        <v>1.144374091944539E-2</v>
      </c>
      <c r="L2113" s="2">
        <v>1475</v>
      </c>
      <c r="M2113" s="2">
        <v>271693</v>
      </c>
      <c r="N2113" s="2">
        <v>164773</v>
      </c>
      <c r="O2113" s="33">
        <v>8.9517093213087092E-3</v>
      </c>
      <c r="P2113" s="2">
        <v>1889</v>
      </c>
      <c r="Q2113" s="2">
        <v>279429</v>
      </c>
      <c r="R2113" s="2">
        <v>165113</v>
      </c>
      <c r="S2113" s="35">
        <v>1.1440649736846886E-2</v>
      </c>
      <c r="T2113" t="s">
        <v>4388</v>
      </c>
      <c r="U2113" t="s">
        <v>4388</v>
      </c>
      <c r="V2113" s="5" t="s">
        <v>4390</v>
      </c>
      <c r="W2113" s="5">
        <v>0</v>
      </c>
      <c r="X2113" s="4">
        <v>3.0911825985042302E-6</v>
      </c>
      <c r="Y2113" s="6">
        <v>25</v>
      </c>
      <c r="Z2113" s="4">
        <v>2.488940415538177E-3</v>
      </c>
      <c r="AA2113" s="5">
        <v>3178</v>
      </c>
      <c r="AC2113" s="16" t="str">
        <f t="shared" si="192"/>
        <v/>
      </c>
      <c r="AD2113" s="16" t="str">
        <f t="shared" si="193"/>
        <v/>
      </c>
      <c r="AE2113" s="16" t="str">
        <f t="shared" si="194"/>
        <v/>
      </c>
      <c r="AF2113" s="16" t="str">
        <f t="shared" si="195"/>
        <v/>
      </c>
      <c r="AG2113" s="16">
        <f t="shared" si="196"/>
        <v>1.144374091944539E-2</v>
      </c>
      <c r="AH2113" s="16" t="str">
        <f t="shared" si="197"/>
        <v/>
      </c>
      <c r="AI2113" s="17" t="str">
        <f>IF('Peer Comparison Tool'!$D$11="NR","",IF($C2113='Peer Comparison Tool'!$D$9,COUNT('ALLL &lt;50B Database'!$AI$1:AI2112)+1,""))</f>
        <v/>
      </c>
    </row>
    <row r="2114" spans="1:35" x14ac:dyDescent="0.25">
      <c r="A2114" t="s">
        <v>2397</v>
      </c>
      <c r="B2114">
        <v>820842</v>
      </c>
      <c r="C2114" s="5" t="s">
        <v>2299</v>
      </c>
      <c r="D2114" s="5" t="s">
        <v>4390</v>
      </c>
      <c r="E2114" s="5" t="s">
        <v>4388</v>
      </c>
      <c r="F2114" s="2">
        <v>2035</v>
      </c>
      <c r="G2114" s="2">
        <v>302483</v>
      </c>
      <c r="H2114" s="2">
        <v>186614</v>
      </c>
      <c r="I2114" s="2">
        <v>27608</v>
      </c>
      <c r="J2114" s="2">
        <v>159006</v>
      </c>
      <c r="K2114" s="33">
        <v>1.2798259185187981E-2</v>
      </c>
      <c r="L2114" s="2">
        <v>1811</v>
      </c>
      <c r="M2114" s="2">
        <v>231636</v>
      </c>
      <c r="N2114" s="2">
        <v>159349</v>
      </c>
      <c r="O2114" s="33">
        <v>1.1364991308385995E-2</v>
      </c>
      <c r="P2114" s="2">
        <v>1806</v>
      </c>
      <c r="Q2114" s="2">
        <v>232355</v>
      </c>
      <c r="R2114" s="2">
        <v>162502</v>
      </c>
      <c r="S2114" s="35">
        <v>1.1113709369730834E-2</v>
      </c>
      <c r="T2114" t="s">
        <v>4388</v>
      </c>
      <c r="U2114" t="s">
        <v>4388</v>
      </c>
      <c r="V2114" s="5" t="s">
        <v>4390</v>
      </c>
      <c r="W2114" s="5">
        <v>0</v>
      </c>
      <c r="X2114" s="4">
        <v>1.6845498154571467E-3</v>
      </c>
      <c r="Y2114" s="6">
        <v>229</v>
      </c>
      <c r="Z2114" s="4">
        <v>-2.5128193865516131E-4</v>
      </c>
      <c r="AA2114" s="5">
        <v>2548</v>
      </c>
      <c r="AC2114" s="16" t="str">
        <f t="shared" si="192"/>
        <v/>
      </c>
      <c r="AD2114" s="16" t="str">
        <f t="shared" si="193"/>
        <v/>
      </c>
      <c r="AE2114" s="16" t="str">
        <f t="shared" si="194"/>
        <v/>
      </c>
      <c r="AF2114" s="16" t="str">
        <f t="shared" si="195"/>
        <v/>
      </c>
      <c r="AG2114" s="16">
        <f t="shared" si="196"/>
        <v>1.2798259185187981E-2</v>
      </c>
      <c r="AH2114" s="16" t="str">
        <f t="shared" si="197"/>
        <v/>
      </c>
      <c r="AI2114" s="17" t="str">
        <f>IF('Peer Comparison Tool'!$D$11="NR","",IF($C2114='Peer Comparison Tool'!$D$9,COUNT('ALLL &lt;50B Database'!$AI$1:AI2113)+1,""))</f>
        <v/>
      </c>
    </row>
    <row r="2115" spans="1:35" x14ac:dyDescent="0.25">
      <c r="A2115" t="s">
        <v>613</v>
      </c>
      <c r="B2115">
        <v>510330</v>
      </c>
      <c r="C2115" s="5" t="s">
        <v>561</v>
      </c>
      <c r="D2115" s="5" t="s">
        <v>4390</v>
      </c>
      <c r="E2115" s="5" t="s">
        <v>4388</v>
      </c>
      <c r="F2115" s="2">
        <v>2231</v>
      </c>
      <c r="G2115" s="2">
        <v>302477</v>
      </c>
      <c r="H2115" s="2">
        <v>175336</v>
      </c>
      <c r="I2115" s="2">
        <v>16474</v>
      </c>
      <c r="J2115" s="2">
        <v>158862</v>
      </c>
      <c r="K2115" s="33">
        <v>1.4043635356472914E-2</v>
      </c>
      <c r="L2115" s="2">
        <v>2109</v>
      </c>
      <c r="M2115" s="2">
        <v>276101</v>
      </c>
      <c r="N2115" s="2">
        <v>149564</v>
      </c>
      <c r="O2115" s="33">
        <v>1.4100986868497766E-2</v>
      </c>
      <c r="P2115" s="2">
        <v>2228</v>
      </c>
      <c r="Q2115" s="2">
        <v>268917</v>
      </c>
      <c r="R2115" s="2">
        <v>153040</v>
      </c>
      <c r="S2115" s="35">
        <v>1.4558285415577627E-2</v>
      </c>
      <c r="T2115" t="s">
        <v>4388</v>
      </c>
      <c r="U2115" t="s">
        <v>4388</v>
      </c>
      <c r="V2115" s="5" t="s">
        <v>4390</v>
      </c>
      <c r="W2115" s="5">
        <v>0</v>
      </c>
      <c r="X2115" s="4">
        <v>-5.1465005910471262E-4</v>
      </c>
      <c r="Y2115" s="6">
        <v>3</v>
      </c>
      <c r="Z2115" s="4">
        <v>4.5729854707986066E-4</v>
      </c>
      <c r="AA2115" s="5">
        <v>1964</v>
      </c>
      <c r="AC2115" s="16" t="str">
        <f t="shared" ref="AC2115:AC2178" si="198">IF(AND($G2115&gt;=10000000,$G2115&lt;50000000),$K2115,"")</f>
        <v/>
      </c>
      <c r="AD2115" s="16" t="str">
        <f t="shared" ref="AD2115:AD2178" si="199">IF(AND($G2115&gt;=5000000,$G2115&lt;9999999),$K2115,"")</f>
        <v/>
      </c>
      <c r="AE2115" s="16" t="str">
        <f t="shared" ref="AE2115:AE2178" si="200">IF(AND($G2115&gt;=1000000,$G2115&lt;4999999),$K2115,"")</f>
        <v/>
      </c>
      <c r="AF2115" s="16" t="str">
        <f t="shared" ref="AF2115:AF2178" si="201">IF(AND($G2115&gt;=500000,$G2115&lt;999999),$K2115,"")</f>
        <v/>
      </c>
      <c r="AG2115" s="16">
        <f t="shared" ref="AG2115:AG2178" si="202">IF(AND($G2115&gt;=100000,$G2115&lt;499999),$K2115,"")</f>
        <v>1.4043635356472914E-2</v>
      </c>
      <c r="AH2115" s="16" t="str">
        <f t="shared" ref="AH2115:AH2178" si="203">IF(AND($G2115&gt;=0,$G2115&lt;99999),$K2115,"")</f>
        <v/>
      </c>
      <c r="AI2115" s="17" t="str">
        <f>IF('Peer Comparison Tool'!$D$11="NR","",IF($C2115='Peer Comparison Tool'!$D$9,COUNT('ALLL &lt;50B Database'!$AI$1:AI2114)+1,""))</f>
        <v/>
      </c>
    </row>
    <row r="2116" spans="1:35" x14ac:dyDescent="0.25">
      <c r="A2116" t="s">
        <v>3271</v>
      </c>
      <c r="B2116">
        <v>538950</v>
      </c>
      <c r="C2116" s="5" t="s">
        <v>3209</v>
      </c>
      <c r="D2116" s="5" t="s">
        <v>4390</v>
      </c>
      <c r="E2116" s="5" t="s">
        <v>4388</v>
      </c>
      <c r="F2116" s="2">
        <v>3817</v>
      </c>
      <c r="G2116" s="2">
        <v>302446</v>
      </c>
      <c r="H2116" s="2">
        <v>220919</v>
      </c>
      <c r="I2116" s="2">
        <v>19341</v>
      </c>
      <c r="J2116" s="2">
        <v>201578</v>
      </c>
      <c r="K2116" s="33">
        <v>1.8935598130748396E-2</v>
      </c>
      <c r="L2116" s="2">
        <v>3160</v>
      </c>
      <c r="M2116" s="2">
        <v>258593</v>
      </c>
      <c r="N2116" s="2">
        <v>215961</v>
      </c>
      <c r="O2116" s="33">
        <v>1.4632271567551548E-2</v>
      </c>
      <c r="P2116" s="2">
        <v>3425</v>
      </c>
      <c r="Q2116" s="2">
        <v>260922</v>
      </c>
      <c r="R2116" s="2">
        <v>210624</v>
      </c>
      <c r="S2116" s="35">
        <v>1.6261204800972349E-2</v>
      </c>
      <c r="T2116" t="s">
        <v>4388</v>
      </c>
      <c r="U2116" t="s">
        <v>4388</v>
      </c>
      <c r="V2116" s="5" t="s">
        <v>4390</v>
      </c>
      <c r="W2116" s="5">
        <v>0</v>
      </c>
      <c r="X2116" s="4">
        <v>2.6743933297760474E-3</v>
      </c>
      <c r="Y2116" s="6">
        <v>392</v>
      </c>
      <c r="Z2116" s="4">
        <v>1.6289332334208009E-3</v>
      </c>
      <c r="AA2116" s="5">
        <v>684</v>
      </c>
      <c r="AC2116" s="16" t="str">
        <f t="shared" si="198"/>
        <v/>
      </c>
      <c r="AD2116" s="16" t="str">
        <f t="shared" si="199"/>
        <v/>
      </c>
      <c r="AE2116" s="16" t="str">
        <f t="shared" si="200"/>
        <v/>
      </c>
      <c r="AF2116" s="16" t="str">
        <f t="shared" si="201"/>
        <v/>
      </c>
      <c r="AG2116" s="16">
        <f t="shared" si="202"/>
        <v>1.8935598130748396E-2</v>
      </c>
      <c r="AH2116" s="16" t="str">
        <f t="shared" si="203"/>
        <v/>
      </c>
      <c r="AI2116" s="17" t="str">
        <f>IF('Peer Comparison Tool'!$D$11="NR","",IF($C2116='Peer Comparison Tool'!$D$9,COUNT('ALLL &lt;50B Database'!$AI$1:AI2115)+1,""))</f>
        <v/>
      </c>
    </row>
    <row r="2117" spans="1:35" x14ac:dyDescent="0.25">
      <c r="A2117" t="s">
        <v>101</v>
      </c>
      <c r="B2117">
        <v>356239</v>
      </c>
      <c r="C2117" s="5" t="s">
        <v>926</v>
      </c>
      <c r="D2117" s="5" t="s">
        <v>4390</v>
      </c>
      <c r="E2117" s="5" t="s">
        <v>4388</v>
      </c>
      <c r="F2117" s="2">
        <v>2569</v>
      </c>
      <c r="G2117" s="2">
        <v>302429</v>
      </c>
      <c r="H2117" s="2">
        <v>197383</v>
      </c>
      <c r="I2117" s="2">
        <v>2242</v>
      </c>
      <c r="J2117" s="2">
        <v>195141</v>
      </c>
      <c r="K2117" s="33">
        <v>1.3164839782516232E-2</v>
      </c>
      <c r="L2117" s="2">
        <v>2683</v>
      </c>
      <c r="M2117" s="2">
        <v>273537</v>
      </c>
      <c r="N2117" s="2">
        <v>199422</v>
      </c>
      <c r="O2117" s="33">
        <v>1.3453881718165498E-2</v>
      </c>
      <c r="P2117" s="2">
        <v>2731</v>
      </c>
      <c r="Q2117" s="2">
        <v>286749</v>
      </c>
      <c r="R2117" s="2">
        <v>200924</v>
      </c>
      <c r="S2117" s="35">
        <v>1.359220401743943E-2</v>
      </c>
      <c r="T2117" t="s">
        <v>4388</v>
      </c>
      <c r="U2117" t="s">
        <v>4388</v>
      </c>
      <c r="V2117" s="5" t="s">
        <v>4390</v>
      </c>
      <c r="W2117" s="5">
        <v>0</v>
      </c>
      <c r="X2117" s="4">
        <v>-4.2736423492319847E-4</v>
      </c>
      <c r="Y2117" s="6">
        <v>-162</v>
      </c>
      <c r="Z2117" s="4">
        <v>1.3832229927393178E-4</v>
      </c>
      <c r="AA2117" s="5">
        <v>2336</v>
      </c>
      <c r="AC2117" s="16" t="str">
        <f t="shared" si="198"/>
        <v/>
      </c>
      <c r="AD2117" s="16" t="str">
        <f t="shared" si="199"/>
        <v/>
      </c>
      <c r="AE2117" s="16" t="str">
        <f t="shared" si="200"/>
        <v/>
      </c>
      <c r="AF2117" s="16" t="str">
        <f t="shared" si="201"/>
        <v/>
      </c>
      <c r="AG2117" s="16">
        <f t="shared" si="202"/>
        <v>1.3164839782516232E-2</v>
      </c>
      <c r="AH2117" s="16" t="str">
        <f t="shared" si="203"/>
        <v/>
      </c>
      <c r="AI2117" s="17" t="str">
        <f>IF('Peer Comparison Tool'!$D$11="NR","",IF($C2117='Peer Comparison Tool'!$D$9,COUNT('ALLL &lt;50B Database'!$AI$1:AI2116)+1,""))</f>
        <v/>
      </c>
    </row>
    <row r="2118" spans="1:35" x14ac:dyDescent="0.25">
      <c r="A2118" t="s">
        <v>1349</v>
      </c>
      <c r="B2118">
        <v>465243</v>
      </c>
      <c r="C2118" s="5" t="s">
        <v>1309</v>
      </c>
      <c r="D2118" s="5" t="s">
        <v>4390</v>
      </c>
      <c r="E2118" s="5" t="s">
        <v>4388</v>
      </c>
      <c r="F2118" s="2">
        <v>2113</v>
      </c>
      <c r="G2118" s="2">
        <v>302281</v>
      </c>
      <c r="H2118" s="2">
        <v>198987</v>
      </c>
      <c r="I2118" s="2">
        <v>0</v>
      </c>
      <c r="J2118" s="2">
        <v>198987</v>
      </c>
      <c r="K2118" s="33">
        <v>1.0618784141677598E-2</v>
      </c>
      <c r="L2118" s="2">
        <v>1927</v>
      </c>
      <c r="M2118" s="2">
        <v>259773</v>
      </c>
      <c r="N2118" s="2">
        <v>187536</v>
      </c>
      <c r="O2118" s="33">
        <v>1.0275360464124221E-2</v>
      </c>
      <c r="P2118" s="2">
        <v>1979</v>
      </c>
      <c r="Q2118" s="2">
        <v>277147</v>
      </c>
      <c r="R2118" s="2">
        <v>187034</v>
      </c>
      <c r="S2118" s="35">
        <v>1.0580963888918592E-2</v>
      </c>
      <c r="T2118" t="s">
        <v>4388</v>
      </c>
      <c r="U2118" t="s">
        <v>4388</v>
      </c>
      <c r="V2118" s="5" t="s">
        <v>4390</v>
      </c>
      <c r="W2118" s="5">
        <v>0</v>
      </c>
      <c r="X2118" s="4">
        <v>3.7820252759005607E-5</v>
      </c>
      <c r="Y2118" s="6">
        <v>134</v>
      </c>
      <c r="Z2118" s="4">
        <v>3.0560342479437133E-4</v>
      </c>
      <c r="AA2118" s="5">
        <v>3544</v>
      </c>
      <c r="AC2118" s="16" t="str">
        <f t="shared" si="198"/>
        <v/>
      </c>
      <c r="AD2118" s="16" t="str">
        <f t="shared" si="199"/>
        <v/>
      </c>
      <c r="AE2118" s="16" t="str">
        <f t="shared" si="200"/>
        <v/>
      </c>
      <c r="AF2118" s="16" t="str">
        <f t="shared" si="201"/>
        <v/>
      </c>
      <c r="AG2118" s="16">
        <f t="shared" si="202"/>
        <v>1.0618784141677598E-2</v>
      </c>
      <c r="AH2118" s="16" t="str">
        <f t="shared" si="203"/>
        <v/>
      </c>
      <c r="AI2118" s="17" t="str">
        <f>IF('Peer Comparison Tool'!$D$11="NR","",IF($C2118='Peer Comparison Tool'!$D$9,COUNT('ALLL &lt;50B Database'!$AI$1:AI2117)+1,""))</f>
        <v/>
      </c>
    </row>
    <row r="2119" spans="1:35" x14ac:dyDescent="0.25">
      <c r="A2119" t="s">
        <v>657</v>
      </c>
      <c r="B2119">
        <v>143859</v>
      </c>
      <c r="C2119" s="5" t="s">
        <v>2711</v>
      </c>
      <c r="D2119" s="5" t="s">
        <v>4390</v>
      </c>
      <c r="E2119" s="5" t="s">
        <v>4388</v>
      </c>
      <c r="F2119" s="2">
        <v>2588</v>
      </c>
      <c r="G2119" s="2">
        <v>301937</v>
      </c>
      <c r="H2119" s="2">
        <v>233697</v>
      </c>
      <c r="I2119" s="2">
        <v>21501</v>
      </c>
      <c r="J2119" s="2">
        <v>212196</v>
      </c>
      <c r="K2119" s="33">
        <v>1.2196271371750646E-2</v>
      </c>
      <c r="L2119" s="2">
        <v>2731</v>
      </c>
      <c r="M2119" s="2">
        <v>275155</v>
      </c>
      <c r="N2119" s="2">
        <v>213683</v>
      </c>
      <c r="O2119" s="33">
        <v>1.278061427441584E-2</v>
      </c>
      <c r="P2119" s="2">
        <v>2309</v>
      </c>
      <c r="Q2119" s="2">
        <v>277885</v>
      </c>
      <c r="R2119" s="2">
        <v>213792</v>
      </c>
      <c r="S2119" s="35">
        <v>1.0800217033378237E-2</v>
      </c>
      <c r="T2119" t="s">
        <v>4388</v>
      </c>
      <c r="U2119" t="s">
        <v>4388</v>
      </c>
      <c r="V2119" s="5" t="s">
        <v>4390</v>
      </c>
      <c r="W2119" s="5">
        <v>0</v>
      </c>
      <c r="X2119" s="4">
        <v>1.396054338372409E-3</v>
      </c>
      <c r="Y2119" s="6">
        <v>279</v>
      </c>
      <c r="Z2119" s="4">
        <v>-1.9803972410376031E-3</v>
      </c>
      <c r="AA2119" s="5">
        <v>2836</v>
      </c>
      <c r="AC2119" s="16" t="str">
        <f t="shared" si="198"/>
        <v/>
      </c>
      <c r="AD2119" s="16" t="str">
        <f t="shared" si="199"/>
        <v/>
      </c>
      <c r="AE2119" s="16" t="str">
        <f t="shared" si="200"/>
        <v/>
      </c>
      <c r="AF2119" s="16" t="str">
        <f t="shared" si="201"/>
        <v/>
      </c>
      <c r="AG2119" s="16">
        <f t="shared" si="202"/>
        <v>1.2196271371750646E-2</v>
      </c>
      <c r="AH2119" s="16" t="str">
        <f t="shared" si="203"/>
        <v/>
      </c>
      <c r="AI2119" s="17" t="str">
        <f>IF('Peer Comparison Tool'!$D$11="NR","",IF($C2119='Peer Comparison Tool'!$D$9,COUNT('ALLL &lt;50B Database'!$AI$1:AI2118)+1,""))</f>
        <v/>
      </c>
    </row>
    <row r="2120" spans="1:35" x14ac:dyDescent="0.25">
      <c r="A2120" t="s">
        <v>3876</v>
      </c>
      <c r="B2120">
        <v>2942823</v>
      </c>
      <c r="C2120" s="5" t="s">
        <v>3704</v>
      </c>
      <c r="D2120" s="5" t="s">
        <v>4390</v>
      </c>
      <c r="E2120" s="5" t="s">
        <v>4388</v>
      </c>
      <c r="F2120" s="2">
        <v>2903</v>
      </c>
      <c r="G2120" s="2">
        <v>301868</v>
      </c>
      <c r="H2120" s="2">
        <v>238651</v>
      </c>
      <c r="I2120" s="2">
        <v>52823</v>
      </c>
      <c r="J2120" s="2">
        <v>185828</v>
      </c>
      <c r="K2120" s="33">
        <v>1.562197300729707E-2</v>
      </c>
      <c r="L2120" s="2">
        <v>2937</v>
      </c>
      <c r="M2120" s="2">
        <v>236063</v>
      </c>
      <c r="N2120" s="2">
        <v>189773</v>
      </c>
      <c r="O2120" s="33">
        <v>1.5476384944117445E-2</v>
      </c>
      <c r="P2120" s="2">
        <v>2602</v>
      </c>
      <c r="Q2120" s="2">
        <v>245110</v>
      </c>
      <c r="R2120" s="2">
        <v>189380</v>
      </c>
      <c r="S2120" s="35">
        <v>1.3739571232442708E-2</v>
      </c>
      <c r="T2120" t="s">
        <v>4388</v>
      </c>
      <c r="U2120" t="s">
        <v>4388</v>
      </c>
      <c r="V2120" s="5" t="s">
        <v>4390</v>
      </c>
      <c r="W2120" s="5">
        <v>0</v>
      </c>
      <c r="X2120" s="4">
        <v>1.8824017748543618E-3</v>
      </c>
      <c r="Y2120" s="6">
        <v>301</v>
      </c>
      <c r="Z2120" s="4">
        <v>-1.7368137116747367E-3</v>
      </c>
      <c r="AA2120" s="5">
        <v>1392</v>
      </c>
      <c r="AC2120" s="16" t="str">
        <f t="shared" si="198"/>
        <v/>
      </c>
      <c r="AD2120" s="16" t="str">
        <f t="shared" si="199"/>
        <v/>
      </c>
      <c r="AE2120" s="16" t="str">
        <f t="shared" si="200"/>
        <v/>
      </c>
      <c r="AF2120" s="16" t="str">
        <f t="shared" si="201"/>
        <v/>
      </c>
      <c r="AG2120" s="16">
        <f t="shared" si="202"/>
        <v>1.562197300729707E-2</v>
      </c>
      <c r="AH2120" s="16" t="str">
        <f t="shared" si="203"/>
        <v/>
      </c>
      <c r="AI2120" s="17" t="str">
        <f>IF('Peer Comparison Tool'!$D$11="NR","",IF($C2120='Peer Comparison Tool'!$D$9,COUNT('ALLL &lt;50B Database'!$AI$1:AI2119)+1,""))</f>
        <v/>
      </c>
    </row>
    <row r="2121" spans="1:35" x14ac:dyDescent="0.25">
      <c r="A2121" t="s">
        <v>383</v>
      </c>
      <c r="B2121">
        <v>783910</v>
      </c>
      <c r="C2121" s="5" t="s">
        <v>3064</v>
      </c>
      <c r="D2121" s="5" t="s">
        <v>4390</v>
      </c>
      <c r="E2121" s="5" t="s">
        <v>4388</v>
      </c>
      <c r="F2121" s="2">
        <v>1568</v>
      </c>
      <c r="G2121" s="2">
        <v>301586</v>
      </c>
      <c r="H2121" s="2">
        <v>212284</v>
      </c>
      <c r="I2121" s="2">
        <v>44461</v>
      </c>
      <c r="J2121" s="2">
        <v>167823</v>
      </c>
      <c r="K2121" s="33">
        <v>9.3431770377123517E-3</v>
      </c>
      <c r="L2121" s="2">
        <v>1431</v>
      </c>
      <c r="M2121" s="2">
        <v>230529</v>
      </c>
      <c r="N2121" s="2">
        <v>159242</v>
      </c>
      <c r="O2121" s="33">
        <v>8.986322703809297E-3</v>
      </c>
      <c r="P2121" s="2">
        <v>1501</v>
      </c>
      <c r="Q2121" s="2">
        <v>245198</v>
      </c>
      <c r="R2121" s="2">
        <v>166714</v>
      </c>
      <c r="S2121" s="35">
        <v>9.0034430221817008E-3</v>
      </c>
      <c r="T2121" t="s">
        <v>4388</v>
      </c>
      <c r="U2121" t="s">
        <v>4388</v>
      </c>
      <c r="V2121" s="5" t="s">
        <v>4390</v>
      </c>
      <c r="W2121" s="5">
        <v>0</v>
      </c>
      <c r="X2121" s="4">
        <v>3.3973401553065094E-4</v>
      </c>
      <c r="Y2121" s="6">
        <v>67</v>
      </c>
      <c r="Z2121" s="4">
        <v>1.712031837240377E-5</v>
      </c>
      <c r="AA2121" s="5">
        <v>3985</v>
      </c>
      <c r="AC2121" s="16" t="str">
        <f t="shared" si="198"/>
        <v/>
      </c>
      <c r="AD2121" s="16" t="str">
        <f t="shared" si="199"/>
        <v/>
      </c>
      <c r="AE2121" s="16" t="str">
        <f t="shared" si="200"/>
        <v/>
      </c>
      <c r="AF2121" s="16" t="str">
        <f t="shared" si="201"/>
        <v/>
      </c>
      <c r="AG2121" s="16">
        <f t="shared" si="202"/>
        <v>9.3431770377123517E-3</v>
      </c>
      <c r="AH2121" s="16" t="str">
        <f t="shared" si="203"/>
        <v/>
      </c>
      <c r="AI2121" s="17" t="str">
        <f>IF('Peer Comparison Tool'!$D$11="NR","",IF($C2121='Peer Comparison Tool'!$D$9,COUNT('ALLL &lt;50B Database'!$AI$1:AI2120)+1,""))</f>
        <v/>
      </c>
    </row>
    <row r="2122" spans="1:35" x14ac:dyDescent="0.25">
      <c r="A2122" t="s">
        <v>146</v>
      </c>
      <c r="B2122">
        <v>99143</v>
      </c>
      <c r="C2122" s="5" t="s">
        <v>113</v>
      </c>
      <c r="D2122" s="5" t="s">
        <v>4390</v>
      </c>
      <c r="E2122" s="5" t="s">
        <v>4388</v>
      </c>
      <c r="F2122" s="2">
        <v>1607</v>
      </c>
      <c r="G2122" s="2">
        <v>301273</v>
      </c>
      <c r="H2122" s="2">
        <v>196410</v>
      </c>
      <c r="I2122" s="2">
        <v>9750</v>
      </c>
      <c r="J2122" s="2">
        <v>186660</v>
      </c>
      <c r="K2122" s="33">
        <v>8.6092360441444339E-3</v>
      </c>
      <c r="L2122" s="2">
        <v>1396</v>
      </c>
      <c r="M2122" s="2">
        <v>272273</v>
      </c>
      <c r="N2122" s="2">
        <v>165035</v>
      </c>
      <c r="O2122" s="33">
        <v>8.4588117672008967E-3</v>
      </c>
      <c r="P2122" s="2">
        <v>1353</v>
      </c>
      <c r="Q2122" s="2">
        <v>288957</v>
      </c>
      <c r="R2122" s="2">
        <v>168301</v>
      </c>
      <c r="S2122" s="35">
        <v>8.0391679193825352E-3</v>
      </c>
      <c r="T2122" t="s">
        <v>4388</v>
      </c>
      <c r="U2122" t="s">
        <v>4388</v>
      </c>
      <c r="V2122" s="5" t="s">
        <v>4390</v>
      </c>
      <c r="W2122" s="5">
        <v>0</v>
      </c>
      <c r="X2122" s="4">
        <v>5.7006812476189869E-4</v>
      </c>
      <c r="Y2122" s="6">
        <v>254</v>
      </c>
      <c r="Z2122" s="4">
        <v>-4.1964384781836145E-4</v>
      </c>
      <c r="AA2122" s="5">
        <v>4176</v>
      </c>
      <c r="AC2122" s="16" t="str">
        <f t="shared" si="198"/>
        <v/>
      </c>
      <c r="AD2122" s="16" t="str">
        <f t="shared" si="199"/>
        <v/>
      </c>
      <c r="AE2122" s="16" t="str">
        <f t="shared" si="200"/>
        <v/>
      </c>
      <c r="AF2122" s="16" t="str">
        <f t="shared" si="201"/>
        <v/>
      </c>
      <c r="AG2122" s="16">
        <f t="shared" si="202"/>
        <v>8.6092360441444339E-3</v>
      </c>
      <c r="AH2122" s="16" t="str">
        <f t="shared" si="203"/>
        <v/>
      </c>
      <c r="AI2122" s="17" t="str">
        <f>IF('Peer Comparison Tool'!$D$11="NR","",IF($C2122='Peer Comparison Tool'!$D$9,COUNT('ALLL &lt;50B Database'!$AI$1:AI2121)+1,""))</f>
        <v/>
      </c>
    </row>
    <row r="2123" spans="1:35" x14ac:dyDescent="0.25">
      <c r="A2123" t="s">
        <v>3113</v>
      </c>
      <c r="B2123">
        <v>457220</v>
      </c>
      <c r="C2123" s="5" t="s">
        <v>3064</v>
      </c>
      <c r="D2123" s="5" t="s">
        <v>4390</v>
      </c>
      <c r="E2123" s="5" t="s">
        <v>4388</v>
      </c>
      <c r="F2123" s="2">
        <v>2939</v>
      </c>
      <c r="G2123" s="2">
        <v>301156</v>
      </c>
      <c r="H2123" s="2">
        <v>90872</v>
      </c>
      <c r="I2123" s="2">
        <v>0</v>
      </c>
      <c r="J2123" s="2">
        <v>90872</v>
      </c>
      <c r="K2123" s="33">
        <v>3.2342195615811253E-2</v>
      </c>
      <c r="L2123" s="2">
        <v>2650</v>
      </c>
      <c r="M2123" s="2">
        <v>285640</v>
      </c>
      <c r="N2123" s="2">
        <v>88582</v>
      </c>
      <c r="O2123" s="33">
        <v>2.9915784245106228E-2</v>
      </c>
      <c r="P2123" s="2">
        <v>2931</v>
      </c>
      <c r="Q2123" s="2">
        <v>293343</v>
      </c>
      <c r="R2123" s="2">
        <v>89489</v>
      </c>
      <c r="S2123" s="35">
        <v>3.2752628814714656E-2</v>
      </c>
      <c r="T2123" t="s">
        <v>4388</v>
      </c>
      <c r="U2123" t="s">
        <v>4388</v>
      </c>
      <c r="V2123" s="5" t="s">
        <v>4390</v>
      </c>
      <c r="W2123" s="5">
        <v>0</v>
      </c>
      <c r="X2123" s="4">
        <v>-4.1043319890340241E-4</v>
      </c>
      <c r="Y2123" s="6">
        <v>8</v>
      </c>
      <c r="Z2123" s="4">
        <v>2.836844569608428E-3</v>
      </c>
      <c r="AA2123" s="5">
        <v>123</v>
      </c>
      <c r="AC2123" s="16" t="str">
        <f t="shared" si="198"/>
        <v/>
      </c>
      <c r="AD2123" s="16" t="str">
        <f t="shared" si="199"/>
        <v/>
      </c>
      <c r="AE2123" s="16" t="str">
        <f t="shared" si="200"/>
        <v/>
      </c>
      <c r="AF2123" s="16" t="str">
        <f t="shared" si="201"/>
        <v/>
      </c>
      <c r="AG2123" s="16">
        <f t="shared" si="202"/>
        <v>3.2342195615811253E-2</v>
      </c>
      <c r="AH2123" s="16" t="str">
        <f t="shared" si="203"/>
        <v/>
      </c>
      <c r="AI2123" s="17" t="str">
        <f>IF('Peer Comparison Tool'!$D$11="NR","",IF($C2123='Peer Comparison Tool'!$D$9,COUNT('ALLL &lt;50B Database'!$AI$1:AI2122)+1,""))</f>
        <v/>
      </c>
    </row>
    <row r="2124" spans="1:35" x14ac:dyDescent="0.25">
      <c r="A2124" t="s">
        <v>1438</v>
      </c>
      <c r="B2124">
        <v>746755</v>
      </c>
      <c r="C2124" s="5" t="s">
        <v>1389</v>
      </c>
      <c r="D2124" s="5" t="s">
        <v>4387</v>
      </c>
      <c r="E2124" s="5" t="s">
        <v>4388</v>
      </c>
      <c r="F2124" s="2">
        <v>1822</v>
      </c>
      <c r="G2124" s="2">
        <v>301060</v>
      </c>
      <c r="H2124" s="2">
        <v>192226</v>
      </c>
      <c r="I2124" s="2">
        <v>37995</v>
      </c>
      <c r="J2124" s="2">
        <v>154231</v>
      </c>
      <c r="K2124" s="33">
        <v>1.1813448658181559E-2</v>
      </c>
      <c r="L2124" s="2">
        <v>1449</v>
      </c>
      <c r="M2124" s="2">
        <v>259468</v>
      </c>
      <c r="N2124" s="2">
        <v>167526</v>
      </c>
      <c r="O2124" s="33">
        <v>8.6494036746534858E-3</v>
      </c>
      <c r="P2124" s="2">
        <v>1629</v>
      </c>
      <c r="Q2124" s="2">
        <v>260633</v>
      </c>
      <c r="R2124" s="2">
        <v>159496</v>
      </c>
      <c r="S2124" s="35">
        <v>1.0213422280182575E-2</v>
      </c>
      <c r="T2124" t="s">
        <v>4388</v>
      </c>
      <c r="U2124" t="s">
        <v>4388</v>
      </c>
      <c r="V2124" s="5" t="s">
        <v>4387</v>
      </c>
      <c r="W2124" s="5">
        <v>0</v>
      </c>
      <c r="X2124" s="4">
        <v>1.6000263779989837E-3</v>
      </c>
      <c r="Y2124" s="6">
        <v>193</v>
      </c>
      <c r="Z2124" s="4">
        <v>1.564018605529089E-3</v>
      </c>
      <c r="AA2124" s="5">
        <v>3019</v>
      </c>
      <c r="AC2124" s="16" t="str">
        <f t="shared" si="198"/>
        <v/>
      </c>
      <c r="AD2124" s="16" t="str">
        <f t="shared" si="199"/>
        <v/>
      </c>
      <c r="AE2124" s="16" t="str">
        <f t="shared" si="200"/>
        <v/>
      </c>
      <c r="AF2124" s="16" t="str">
        <f t="shared" si="201"/>
        <v/>
      </c>
      <c r="AG2124" s="16">
        <f t="shared" si="202"/>
        <v>1.1813448658181559E-2</v>
      </c>
      <c r="AH2124" s="16" t="str">
        <f t="shared" si="203"/>
        <v/>
      </c>
      <c r="AI2124" s="17" t="str">
        <f>IF('Peer Comparison Tool'!$D$11="NR","",IF($C2124='Peer Comparison Tool'!$D$9,COUNT('ALLL &lt;50B Database'!$AI$1:AI2123)+1,""))</f>
        <v/>
      </c>
    </row>
    <row r="2125" spans="1:35" x14ac:dyDescent="0.25">
      <c r="A2125" t="s">
        <v>313</v>
      </c>
      <c r="B2125">
        <v>351560</v>
      </c>
      <c r="C2125" s="5" t="s">
        <v>207</v>
      </c>
      <c r="D2125" s="5" t="s">
        <v>4390</v>
      </c>
      <c r="E2125" s="5" t="s">
        <v>4388</v>
      </c>
      <c r="F2125" s="2">
        <v>3529</v>
      </c>
      <c r="G2125" s="2">
        <v>300593</v>
      </c>
      <c r="H2125" s="2">
        <v>214224</v>
      </c>
      <c r="I2125" s="2">
        <v>34248</v>
      </c>
      <c r="J2125" s="2">
        <v>179976</v>
      </c>
      <c r="K2125" s="33">
        <v>1.960816997821932E-2</v>
      </c>
      <c r="L2125" s="2">
        <v>3454</v>
      </c>
      <c r="M2125" s="2">
        <v>258089</v>
      </c>
      <c r="N2125" s="2">
        <v>176615</v>
      </c>
      <c r="O2125" s="33">
        <v>1.9556662797610622E-2</v>
      </c>
      <c r="P2125" s="2">
        <v>3454</v>
      </c>
      <c r="Q2125" s="2">
        <v>280045</v>
      </c>
      <c r="R2125" s="2">
        <v>179393</v>
      </c>
      <c r="S2125" s="35">
        <v>1.9253817038568953E-2</v>
      </c>
      <c r="T2125" t="s">
        <v>4388</v>
      </c>
      <c r="U2125" t="s">
        <v>4388</v>
      </c>
      <c r="V2125" s="5" t="s">
        <v>4390</v>
      </c>
      <c r="W2125" s="5">
        <v>0</v>
      </c>
      <c r="X2125" s="4">
        <v>3.5435293965036668E-4</v>
      </c>
      <c r="Y2125" s="6">
        <v>75</v>
      </c>
      <c r="Z2125" s="4">
        <v>-3.028457590416693E-4</v>
      </c>
      <c r="AA2125" s="5">
        <v>600</v>
      </c>
      <c r="AC2125" s="16" t="str">
        <f t="shared" si="198"/>
        <v/>
      </c>
      <c r="AD2125" s="16" t="str">
        <f t="shared" si="199"/>
        <v/>
      </c>
      <c r="AE2125" s="16" t="str">
        <f t="shared" si="200"/>
        <v/>
      </c>
      <c r="AF2125" s="16" t="str">
        <f t="shared" si="201"/>
        <v/>
      </c>
      <c r="AG2125" s="16">
        <f t="shared" si="202"/>
        <v>1.960816997821932E-2</v>
      </c>
      <c r="AH2125" s="16" t="str">
        <f t="shared" si="203"/>
        <v/>
      </c>
      <c r="AI2125" s="17" t="str">
        <f>IF('Peer Comparison Tool'!$D$11="NR","",IF($C2125='Peer Comparison Tool'!$D$9,COUNT('ALLL &lt;50B Database'!$AI$1:AI2124)+1,""))</f>
        <v/>
      </c>
    </row>
    <row r="2126" spans="1:35" x14ac:dyDescent="0.25">
      <c r="A2126" t="s">
        <v>3118</v>
      </c>
      <c r="B2126">
        <v>520423</v>
      </c>
      <c r="C2126" s="5" t="s">
        <v>3064</v>
      </c>
      <c r="D2126" s="5" t="s">
        <v>4390</v>
      </c>
      <c r="E2126" s="5" t="s">
        <v>4388</v>
      </c>
      <c r="F2126" s="2">
        <v>3145</v>
      </c>
      <c r="G2126" s="2">
        <v>300572</v>
      </c>
      <c r="H2126" s="2">
        <v>211477</v>
      </c>
      <c r="I2126" s="2">
        <v>14109</v>
      </c>
      <c r="J2126" s="2">
        <v>197368</v>
      </c>
      <c r="K2126" s="33">
        <v>1.5934700660694742E-2</v>
      </c>
      <c r="L2126" s="2">
        <v>3170</v>
      </c>
      <c r="M2126" s="2">
        <v>279036</v>
      </c>
      <c r="N2126" s="2">
        <v>203808</v>
      </c>
      <c r="O2126" s="33">
        <v>1.5553854608258753E-2</v>
      </c>
      <c r="P2126" s="2">
        <v>3150</v>
      </c>
      <c r="Q2126" s="2">
        <v>283072</v>
      </c>
      <c r="R2126" s="2">
        <v>202293</v>
      </c>
      <c r="S2126" s="35">
        <v>1.5571473061351603E-2</v>
      </c>
      <c r="T2126" t="s">
        <v>4388</v>
      </c>
      <c r="U2126" t="s">
        <v>4388</v>
      </c>
      <c r="V2126" s="5" t="s">
        <v>4390</v>
      </c>
      <c r="W2126" s="5">
        <v>0</v>
      </c>
      <c r="X2126" s="4">
        <v>3.6322759934313831E-4</v>
      </c>
      <c r="Y2126" s="6">
        <v>-5</v>
      </c>
      <c r="Z2126" s="4">
        <v>1.7618453092850192E-5</v>
      </c>
      <c r="AA2126" s="5">
        <v>1292</v>
      </c>
      <c r="AC2126" s="16" t="str">
        <f t="shared" si="198"/>
        <v/>
      </c>
      <c r="AD2126" s="16" t="str">
        <f t="shared" si="199"/>
        <v/>
      </c>
      <c r="AE2126" s="16" t="str">
        <f t="shared" si="200"/>
        <v/>
      </c>
      <c r="AF2126" s="16" t="str">
        <f t="shared" si="201"/>
        <v/>
      </c>
      <c r="AG2126" s="16">
        <f t="shared" si="202"/>
        <v>1.5934700660694742E-2</v>
      </c>
      <c r="AH2126" s="16" t="str">
        <f t="shared" si="203"/>
        <v/>
      </c>
      <c r="AI2126" s="17" t="str">
        <f>IF('Peer Comparison Tool'!$D$11="NR","",IF($C2126='Peer Comparison Tool'!$D$9,COUNT('ALLL &lt;50B Database'!$AI$1:AI2125)+1,""))</f>
        <v/>
      </c>
    </row>
    <row r="2127" spans="1:35" x14ac:dyDescent="0.25">
      <c r="A2127" t="s">
        <v>1050</v>
      </c>
      <c r="B2127">
        <v>875048</v>
      </c>
      <c r="C2127" s="5" t="s">
        <v>926</v>
      </c>
      <c r="D2127" s="5" t="s">
        <v>4390</v>
      </c>
      <c r="E2127" s="5" t="s">
        <v>4388</v>
      </c>
      <c r="F2127" s="2">
        <v>3917</v>
      </c>
      <c r="G2127" s="2">
        <v>300317</v>
      </c>
      <c r="H2127" s="2">
        <v>195682</v>
      </c>
      <c r="I2127" s="2">
        <v>4905</v>
      </c>
      <c r="J2127" s="2">
        <v>190777</v>
      </c>
      <c r="K2127" s="33">
        <v>2.0531825115186843E-2</v>
      </c>
      <c r="L2127" s="2">
        <v>3663</v>
      </c>
      <c r="M2127" s="2">
        <v>275408</v>
      </c>
      <c r="N2127" s="2">
        <v>199181</v>
      </c>
      <c r="O2127" s="33">
        <v>1.8390308312539849E-2</v>
      </c>
      <c r="P2127" s="2">
        <v>3956</v>
      </c>
      <c r="Q2127" s="2">
        <v>285755</v>
      </c>
      <c r="R2127" s="2">
        <v>195291</v>
      </c>
      <c r="S2127" s="35">
        <v>2.0256949885043344E-2</v>
      </c>
      <c r="T2127" t="s">
        <v>4388</v>
      </c>
      <c r="U2127" t="s">
        <v>4388</v>
      </c>
      <c r="V2127" s="5" t="s">
        <v>4390</v>
      </c>
      <c r="W2127" s="5">
        <v>0</v>
      </c>
      <c r="X2127" s="4">
        <v>2.7487523014349882E-4</v>
      </c>
      <c r="Y2127" s="6">
        <v>-39</v>
      </c>
      <c r="Z2127" s="4">
        <v>1.8666415725034947E-3</v>
      </c>
      <c r="AA2127" s="5">
        <v>498</v>
      </c>
      <c r="AC2127" s="16" t="str">
        <f t="shared" si="198"/>
        <v/>
      </c>
      <c r="AD2127" s="16" t="str">
        <f t="shared" si="199"/>
        <v/>
      </c>
      <c r="AE2127" s="16" t="str">
        <f t="shared" si="200"/>
        <v/>
      </c>
      <c r="AF2127" s="16" t="str">
        <f t="shared" si="201"/>
        <v/>
      </c>
      <c r="AG2127" s="16">
        <f t="shared" si="202"/>
        <v>2.0531825115186843E-2</v>
      </c>
      <c r="AH2127" s="16" t="str">
        <f t="shared" si="203"/>
        <v/>
      </c>
      <c r="AI2127" s="17" t="str">
        <f>IF('Peer Comparison Tool'!$D$11="NR","",IF($C2127='Peer Comparison Tool'!$D$9,COUNT('ALLL &lt;50B Database'!$AI$1:AI2126)+1,""))</f>
        <v/>
      </c>
    </row>
    <row r="2128" spans="1:35" x14ac:dyDescent="0.25">
      <c r="A2128" t="s">
        <v>879</v>
      </c>
      <c r="B2128">
        <v>2791517</v>
      </c>
      <c r="C2128" s="5" t="s">
        <v>926</v>
      </c>
      <c r="D2128" s="5" t="s">
        <v>4387</v>
      </c>
      <c r="E2128" s="5" t="s">
        <v>4388</v>
      </c>
      <c r="F2128" s="2">
        <v>3747</v>
      </c>
      <c r="G2128" s="2">
        <v>300288</v>
      </c>
      <c r="H2128" s="2">
        <v>216361</v>
      </c>
      <c r="I2128" s="2">
        <v>27985</v>
      </c>
      <c r="J2128" s="2">
        <v>188376</v>
      </c>
      <c r="K2128" s="33">
        <v>1.989106892597783E-2</v>
      </c>
      <c r="L2128" s="2">
        <v>3505</v>
      </c>
      <c r="M2128" s="2">
        <v>271351</v>
      </c>
      <c r="N2128" s="2">
        <v>184570</v>
      </c>
      <c r="O2128" s="33">
        <v>1.8990085062577884E-2</v>
      </c>
      <c r="P2128" s="2">
        <v>3516</v>
      </c>
      <c r="Q2128" s="2">
        <v>271310</v>
      </c>
      <c r="R2128" s="2">
        <v>186582</v>
      </c>
      <c r="S2128" s="35">
        <v>1.8844261504325176E-2</v>
      </c>
      <c r="T2128" t="s">
        <v>4388</v>
      </c>
      <c r="U2128" t="s">
        <v>4388</v>
      </c>
      <c r="V2128" s="5" t="s">
        <v>4387</v>
      </c>
      <c r="W2128" s="5">
        <v>0</v>
      </c>
      <c r="X2128" s="4">
        <v>1.0468074216526541E-3</v>
      </c>
      <c r="Y2128" s="6">
        <v>231</v>
      </c>
      <c r="Z2128" s="4">
        <v>-1.4582355825270774E-4</v>
      </c>
      <c r="AA2128" s="5">
        <v>572</v>
      </c>
      <c r="AC2128" s="16" t="str">
        <f t="shared" si="198"/>
        <v/>
      </c>
      <c r="AD2128" s="16" t="str">
        <f t="shared" si="199"/>
        <v/>
      </c>
      <c r="AE2128" s="16" t="str">
        <f t="shared" si="200"/>
        <v/>
      </c>
      <c r="AF2128" s="16" t="str">
        <f t="shared" si="201"/>
        <v/>
      </c>
      <c r="AG2128" s="16">
        <f t="shared" si="202"/>
        <v>1.989106892597783E-2</v>
      </c>
      <c r="AH2128" s="16" t="str">
        <f t="shared" si="203"/>
        <v/>
      </c>
      <c r="AI2128" s="17" t="str">
        <f>IF('Peer Comparison Tool'!$D$11="NR","",IF($C2128='Peer Comparison Tool'!$D$9,COUNT('ALLL &lt;50B Database'!$AI$1:AI2127)+1,""))</f>
        <v/>
      </c>
    </row>
    <row r="2129" spans="1:35" x14ac:dyDescent="0.25">
      <c r="A2129" t="s">
        <v>3265</v>
      </c>
      <c r="B2129">
        <v>245351</v>
      </c>
      <c r="C2129" s="5" t="s">
        <v>3209</v>
      </c>
      <c r="D2129" s="5" t="s">
        <v>4390</v>
      </c>
      <c r="E2129" s="5" t="s">
        <v>4388</v>
      </c>
      <c r="F2129" s="2">
        <v>2212</v>
      </c>
      <c r="G2129" s="2">
        <v>300075</v>
      </c>
      <c r="H2129" s="2">
        <v>173790</v>
      </c>
      <c r="I2129" s="2">
        <v>11739</v>
      </c>
      <c r="J2129" s="2">
        <v>162051</v>
      </c>
      <c r="K2129" s="33">
        <v>1.3650023757952743E-2</v>
      </c>
      <c r="L2129" s="2">
        <v>1798</v>
      </c>
      <c r="M2129" s="2">
        <v>288934</v>
      </c>
      <c r="N2129" s="2">
        <v>176272</v>
      </c>
      <c r="O2129" s="33">
        <v>1.0200145230098937E-2</v>
      </c>
      <c r="P2129" s="2">
        <v>2136</v>
      </c>
      <c r="Q2129" s="2">
        <v>286230</v>
      </c>
      <c r="R2129" s="2">
        <v>172617</v>
      </c>
      <c r="S2129" s="35">
        <v>1.2374215749317853E-2</v>
      </c>
      <c r="T2129" t="s">
        <v>4388</v>
      </c>
      <c r="U2129" t="s">
        <v>4388</v>
      </c>
      <c r="V2129" s="5" t="s">
        <v>4390</v>
      </c>
      <c r="W2129" s="5">
        <v>0</v>
      </c>
      <c r="X2129" s="4">
        <v>1.2758080086348895E-3</v>
      </c>
      <c r="Y2129" s="6">
        <v>76</v>
      </c>
      <c r="Z2129" s="4">
        <v>2.1740705192189163E-3</v>
      </c>
      <c r="AA2129" s="5">
        <v>2133</v>
      </c>
      <c r="AC2129" s="16" t="str">
        <f t="shared" si="198"/>
        <v/>
      </c>
      <c r="AD2129" s="16" t="str">
        <f t="shared" si="199"/>
        <v/>
      </c>
      <c r="AE2129" s="16" t="str">
        <f t="shared" si="200"/>
        <v/>
      </c>
      <c r="AF2129" s="16" t="str">
        <f t="shared" si="201"/>
        <v/>
      </c>
      <c r="AG2129" s="16">
        <f t="shared" si="202"/>
        <v>1.3650023757952743E-2</v>
      </c>
      <c r="AH2129" s="16" t="str">
        <f t="shared" si="203"/>
        <v/>
      </c>
      <c r="AI2129" s="17" t="str">
        <f>IF('Peer Comparison Tool'!$D$11="NR","",IF($C2129='Peer Comparison Tool'!$D$9,COUNT('ALLL &lt;50B Database'!$AI$1:AI2128)+1,""))</f>
        <v/>
      </c>
    </row>
    <row r="2130" spans="1:35" x14ac:dyDescent="0.25">
      <c r="A2130" t="s">
        <v>3470</v>
      </c>
      <c r="B2130">
        <v>551016</v>
      </c>
      <c r="C2130" s="5" t="s">
        <v>3374</v>
      </c>
      <c r="D2130" s="5" t="s">
        <v>4390</v>
      </c>
      <c r="E2130" s="5" t="s">
        <v>4388</v>
      </c>
      <c r="F2130" s="2">
        <v>2006</v>
      </c>
      <c r="G2130" s="2">
        <v>299997</v>
      </c>
      <c r="H2130" s="2">
        <v>187793</v>
      </c>
      <c r="I2130" s="2">
        <v>12676</v>
      </c>
      <c r="J2130" s="2">
        <v>175117</v>
      </c>
      <c r="K2130" s="33">
        <v>1.1455198524415105E-2</v>
      </c>
      <c r="L2130" s="2">
        <v>1968</v>
      </c>
      <c r="M2130" s="2">
        <v>260199</v>
      </c>
      <c r="N2130" s="2">
        <v>180702</v>
      </c>
      <c r="O2130" s="33">
        <v>1.0890858983298468E-2</v>
      </c>
      <c r="P2130" s="2">
        <v>1984</v>
      </c>
      <c r="Q2130" s="2">
        <v>263722</v>
      </c>
      <c r="R2130" s="2">
        <v>180292</v>
      </c>
      <c r="S2130" s="35">
        <v>1.1004370687551305E-2</v>
      </c>
      <c r="T2130" t="s">
        <v>4388</v>
      </c>
      <c r="U2130" t="s">
        <v>4388</v>
      </c>
      <c r="V2130" s="5" t="s">
        <v>4390</v>
      </c>
      <c r="W2130" s="5">
        <v>0</v>
      </c>
      <c r="X2130" s="4">
        <v>4.5082783686379961E-4</v>
      </c>
      <c r="Y2130" s="6">
        <v>22</v>
      </c>
      <c r="Z2130" s="4">
        <v>1.1351170425283677E-4</v>
      </c>
      <c r="AA2130" s="5">
        <v>3171</v>
      </c>
      <c r="AC2130" s="16" t="str">
        <f t="shared" si="198"/>
        <v/>
      </c>
      <c r="AD2130" s="16" t="str">
        <f t="shared" si="199"/>
        <v/>
      </c>
      <c r="AE2130" s="16" t="str">
        <f t="shared" si="200"/>
        <v/>
      </c>
      <c r="AF2130" s="16" t="str">
        <f t="shared" si="201"/>
        <v/>
      </c>
      <c r="AG2130" s="16">
        <f t="shared" si="202"/>
        <v>1.1455198524415105E-2</v>
      </c>
      <c r="AH2130" s="16" t="str">
        <f t="shared" si="203"/>
        <v/>
      </c>
      <c r="AI2130" s="17" t="str">
        <f>IF('Peer Comparison Tool'!$D$11="NR","",IF($C2130='Peer Comparison Tool'!$D$9,COUNT('ALLL &lt;50B Database'!$AI$1:AI2129)+1,""))</f>
        <v/>
      </c>
    </row>
    <row r="2131" spans="1:35" x14ac:dyDescent="0.25">
      <c r="A2131" t="s">
        <v>3861</v>
      </c>
      <c r="B2131">
        <v>849357</v>
      </c>
      <c r="C2131" s="5" t="s">
        <v>3704</v>
      </c>
      <c r="D2131" s="5" t="s">
        <v>4390</v>
      </c>
      <c r="E2131" s="5" t="s">
        <v>4388</v>
      </c>
      <c r="F2131" s="2">
        <v>3036</v>
      </c>
      <c r="G2131" s="2">
        <v>299642</v>
      </c>
      <c r="H2131" s="2">
        <v>201336</v>
      </c>
      <c r="I2131" s="2">
        <v>26219</v>
      </c>
      <c r="J2131" s="2">
        <v>175117</v>
      </c>
      <c r="K2131" s="33">
        <v>1.7336980418805714E-2</v>
      </c>
      <c r="L2131" s="2">
        <v>2587</v>
      </c>
      <c r="M2131" s="2">
        <v>267974</v>
      </c>
      <c r="N2131" s="2">
        <v>181260</v>
      </c>
      <c r="O2131" s="33">
        <v>1.4272316010151165E-2</v>
      </c>
      <c r="P2131" s="2">
        <v>2764</v>
      </c>
      <c r="Q2131" s="2">
        <v>274633</v>
      </c>
      <c r="R2131" s="2">
        <v>177604</v>
      </c>
      <c r="S2131" s="35">
        <v>1.5562712551519109E-2</v>
      </c>
      <c r="T2131" t="s">
        <v>4388</v>
      </c>
      <c r="U2131" t="s">
        <v>4388</v>
      </c>
      <c r="V2131" s="5" t="s">
        <v>4390</v>
      </c>
      <c r="W2131" s="5">
        <v>0</v>
      </c>
      <c r="X2131" s="4">
        <v>1.7742678672866049E-3</v>
      </c>
      <c r="Y2131" s="6">
        <v>272</v>
      </c>
      <c r="Z2131" s="4">
        <v>1.2903965413679445E-3</v>
      </c>
      <c r="AA2131" s="5">
        <v>968</v>
      </c>
      <c r="AC2131" s="16" t="str">
        <f t="shared" si="198"/>
        <v/>
      </c>
      <c r="AD2131" s="16" t="str">
        <f t="shared" si="199"/>
        <v/>
      </c>
      <c r="AE2131" s="16" t="str">
        <f t="shared" si="200"/>
        <v/>
      </c>
      <c r="AF2131" s="16" t="str">
        <f t="shared" si="201"/>
        <v/>
      </c>
      <c r="AG2131" s="16">
        <f t="shared" si="202"/>
        <v>1.7336980418805714E-2</v>
      </c>
      <c r="AH2131" s="16" t="str">
        <f t="shared" si="203"/>
        <v/>
      </c>
      <c r="AI2131" s="17" t="str">
        <f>IF('Peer Comparison Tool'!$D$11="NR","",IF($C2131='Peer Comparison Tool'!$D$9,COUNT('ALLL &lt;50B Database'!$AI$1:AI2130)+1,""))</f>
        <v/>
      </c>
    </row>
    <row r="2132" spans="1:35" x14ac:dyDescent="0.25">
      <c r="A2132" t="s">
        <v>1442</v>
      </c>
      <c r="B2132">
        <v>918954</v>
      </c>
      <c r="C2132" s="5" t="s">
        <v>1389</v>
      </c>
      <c r="D2132" s="5" t="s">
        <v>4390</v>
      </c>
      <c r="E2132" s="5" t="s">
        <v>4388</v>
      </c>
      <c r="F2132" s="2">
        <v>2367</v>
      </c>
      <c r="G2132" s="2">
        <v>298381</v>
      </c>
      <c r="H2132" s="2">
        <v>191176</v>
      </c>
      <c r="I2132" s="2">
        <v>0</v>
      </c>
      <c r="J2132" s="2">
        <v>191176</v>
      </c>
      <c r="K2132" s="33">
        <v>1.2381261246181529E-2</v>
      </c>
      <c r="L2132" s="2">
        <v>2134</v>
      </c>
      <c r="M2132" s="2">
        <v>243612</v>
      </c>
      <c r="N2132" s="2">
        <v>159432</v>
      </c>
      <c r="O2132" s="33">
        <v>1.3385016809674345E-2</v>
      </c>
      <c r="P2132" s="2">
        <v>2253</v>
      </c>
      <c r="Q2132" s="2">
        <v>247157</v>
      </c>
      <c r="R2132" s="2">
        <v>170717</v>
      </c>
      <c r="S2132" s="35">
        <v>1.3197279708523463E-2</v>
      </c>
      <c r="T2132" t="s">
        <v>4388</v>
      </c>
      <c r="U2132" t="s">
        <v>4388</v>
      </c>
      <c r="V2132" s="5" t="s">
        <v>4390</v>
      </c>
      <c r="W2132" s="5">
        <v>0</v>
      </c>
      <c r="X2132" s="4">
        <v>-8.1601846234193379E-4</v>
      </c>
      <c r="Y2132" s="6">
        <v>114</v>
      </c>
      <c r="Z2132" s="4">
        <v>-1.8773710115088139E-4</v>
      </c>
      <c r="AA2132" s="5">
        <v>2754</v>
      </c>
      <c r="AC2132" s="16" t="str">
        <f t="shared" si="198"/>
        <v/>
      </c>
      <c r="AD2132" s="16" t="str">
        <f t="shared" si="199"/>
        <v/>
      </c>
      <c r="AE2132" s="16" t="str">
        <f t="shared" si="200"/>
        <v/>
      </c>
      <c r="AF2132" s="16" t="str">
        <f t="shared" si="201"/>
        <v/>
      </c>
      <c r="AG2132" s="16">
        <f t="shared" si="202"/>
        <v>1.2381261246181529E-2</v>
      </c>
      <c r="AH2132" s="16" t="str">
        <f t="shared" si="203"/>
        <v/>
      </c>
      <c r="AI2132" s="17" t="str">
        <f>IF('Peer Comparison Tool'!$D$11="NR","",IF($C2132='Peer Comparison Tool'!$D$9,COUNT('ALLL &lt;50B Database'!$AI$1:AI2131)+1,""))</f>
        <v/>
      </c>
    </row>
    <row r="2133" spans="1:35" x14ac:dyDescent="0.25">
      <c r="A2133" t="s">
        <v>3268</v>
      </c>
      <c r="B2133">
        <v>423159</v>
      </c>
      <c r="C2133" s="5" t="s">
        <v>3209</v>
      </c>
      <c r="D2133" s="5" t="s">
        <v>4390</v>
      </c>
      <c r="E2133" s="5" t="s">
        <v>4388</v>
      </c>
      <c r="F2133" s="2">
        <v>3073</v>
      </c>
      <c r="G2133" s="2">
        <v>298076</v>
      </c>
      <c r="H2133" s="2">
        <v>146228</v>
      </c>
      <c r="I2133" s="2">
        <v>4954</v>
      </c>
      <c r="J2133" s="2">
        <v>141274</v>
      </c>
      <c r="K2133" s="33">
        <v>2.175205628778119E-2</v>
      </c>
      <c r="L2133" s="2">
        <v>3039</v>
      </c>
      <c r="M2133" s="2">
        <v>264607</v>
      </c>
      <c r="N2133" s="2">
        <v>141412</v>
      </c>
      <c r="O2133" s="33">
        <v>2.1490396854580939E-2</v>
      </c>
      <c r="P2133" s="2">
        <v>3055</v>
      </c>
      <c r="Q2133" s="2">
        <v>272748</v>
      </c>
      <c r="R2133" s="2">
        <v>141730</v>
      </c>
      <c r="S2133" s="35">
        <v>2.1555069498341919E-2</v>
      </c>
      <c r="T2133" t="s">
        <v>4388</v>
      </c>
      <c r="U2133" t="s">
        <v>4388</v>
      </c>
      <c r="V2133" s="5" t="s">
        <v>4390</v>
      </c>
      <c r="W2133" s="5">
        <v>0</v>
      </c>
      <c r="X2133" s="4">
        <v>1.9698678943927059E-4</v>
      </c>
      <c r="Y2133" s="6">
        <v>18</v>
      </c>
      <c r="Z2133" s="4">
        <v>6.4672643760980281E-5</v>
      </c>
      <c r="AA2133" s="5">
        <v>409</v>
      </c>
      <c r="AC2133" s="16" t="str">
        <f t="shared" si="198"/>
        <v/>
      </c>
      <c r="AD2133" s="16" t="str">
        <f t="shared" si="199"/>
        <v/>
      </c>
      <c r="AE2133" s="16" t="str">
        <f t="shared" si="200"/>
        <v/>
      </c>
      <c r="AF2133" s="16" t="str">
        <f t="shared" si="201"/>
        <v/>
      </c>
      <c r="AG2133" s="16">
        <f t="shared" si="202"/>
        <v>2.175205628778119E-2</v>
      </c>
      <c r="AH2133" s="16" t="str">
        <f t="shared" si="203"/>
        <v/>
      </c>
      <c r="AI2133" s="17" t="str">
        <f>IF('Peer Comparison Tool'!$D$11="NR","",IF($C2133='Peer Comparison Tool'!$D$9,COUNT('ALLL &lt;50B Database'!$AI$1:AI2132)+1,""))</f>
        <v/>
      </c>
    </row>
    <row r="2134" spans="1:35" x14ac:dyDescent="0.25">
      <c r="A2134" t="s">
        <v>1058</v>
      </c>
      <c r="B2134">
        <v>715144</v>
      </c>
      <c r="C2134" s="5" t="s">
        <v>926</v>
      </c>
      <c r="D2134" s="5" t="s">
        <v>4390</v>
      </c>
      <c r="E2134" s="5" t="s">
        <v>4388</v>
      </c>
      <c r="F2134" s="2">
        <v>2362</v>
      </c>
      <c r="G2134" s="2">
        <v>298066</v>
      </c>
      <c r="H2134" s="2">
        <v>193511</v>
      </c>
      <c r="I2134" s="2">
        <v>15594</v>
      </c>
      <c r="J2134" s="2">
        <v>177917</v>
      </c>
      <c r="K2134" s="33">
        <v>1.3275853347347358E-2</v>
      </c>
      <c r="L2134" s="2">
        <v>2163</v>
      </c>
      <c r="M2134" s="2">
        <v>275209</v>
      </c>
      <c r="N2134" s="2">
        <v>178825</v>
      </c>
      <c r="O2134" s="33">
        <v>1.2095624213616664E-2</v>
      </c>
      <c r="P2134" s="2">
        <v>2212</v>
      </c>
      <c r="Q2134" s="2">
        <v>255153</v>
      </c>
      <c r="R2134" s="2">
        <v>179843</v>
      </c>
      <c r="S2134" s="35">
        <v>1.2299616888063478E-2</v>
      </c>
      <c r="T2134" t="s">
        <v>4388</v>
      </c>
      <c r="U2134" t="s">
        <v>4388</v>
      </c>
      <c r="V2134" s="5" t="s">
        <v>4390</v>
      </c>
      <c r="W2134" s="5">
        <v>0</v>
      </c>
      <c r="X2134" s="4">
        <v>9.7623645928388014E-4</v>
      </c>
      <c r="Y2134" s="6">
        <v>150</v>
      </c>
      <c r="Z2134" s="4">
        <v>2.0399267444681443E-4</v>
      </c>
      <c r="AA2134" s="5">
        <v>2283</v>
      </c>
      <c r="AC2134" s="16" t="str">
        <f t="shared" si="198"/>
        <v/>
      </c>
      <c r="AD2134" s="16" t="str">
        <f t="shared" si="199"/>
        <v/>
      </c>
      <c r="AE2134" s="16" t="str">
        <f t="shared" si="200"/>
        <v/>
      </c>
      <c r="AF2134" s="16" t="str">
        <f t="shared" si="201"/>
        <v/>
      </c>
      <c r="AG2134" s="16">
        <f t="shared" si="202"/>
        <v>1.3275853347347358E-2</v>
      </c>
      <c r="AH2134" s="16" t="str">
        <f t="shared" si="203"/>
        <v/>
      </c>
      <c r="AI2134" s="17" t="str">
        <f>IF('Peer Comparison Tool'!$D$11="NR","",IF($C2134='Peer Comparison Tool'!$D$9,COUNT('ALLL &lt;50B Database'!$AI$1:AI2133)+1,""))</f>
        <v/>
      </c>
    </row>
    <row r="2135" spans="1:35" x14ac:dyDescent="0.25">
      <c r="A2135" t="s">
        <v>611</v>
      </c>
      <c r="B2135">
        <v>944337</v>
      </c>
      <c r="C2135" s="5" t="s">
        <v>561</v>
      </c>
      <c r="D2135" s="5" t="s">
        <v>4390</v>
      </c>
      <c r="E2135" s="5" t="s">
        <v>4388</v>
      </c>
      <c r="F2135" s="2">
        <v>1828</v>
      </c>
      <c r="G2135" s="2">
        <v>297947</v>
      </c>
      <c r="H2135" s="2">
        <v>166301</v>
      </c>
      <c r="I2135" s="2">
        <v>7919</v>
      </c>
      <c r="J2135" s="2">
        <v>158382</v>
      </c>
      <c r="K2135" s="33">
        <v>1.1541715598994836E-2</v>
      </c>
      <c r="L2135" s="2">
        <v>1834</v>
      </c>
      <c r="M2135" s="2">
        <v>254076</v>
      </c>
      <c r="N2135" s="2">
        <v>164702</v>
      </c>
      <c r="O2135" s="33">
        <v>1.1135262474044031E-2</v>
      </c>
      <c r="P2135" s="2">
        <v>1828</v>
      </c>
      <c r="Q2135" s="2">
        <v>273883</v>
      </c>
      <c r="R2135" s="2">
        <v>161402</v>
      </c>
      <c r="S2135" s="35">
        <v>1.1325758045129553E-2</v>
      </c>
      <c r="T2135" t="s">
        <v>4388</v>
      </c>
      <c r="U2135" t="s">
        <v>4388</v>
      </c>
      <c r="V2135" s="5" t="s">
        <v>4390</v>
      </c>
      <c r="W2135" s="5">
        <v>0</v>
      </c>
      <c r="X2135" s="4">
        <v>2.1595755386528276E-4</v>
      </c>
      <c r="Y2135" s="6">
        <v>0</v>
      </c>
      <c r="Z2135" s="4">
        <v>1.9049557108552148E-4</v>
      </c>
      <c r="AA2135" s="5">
        <v>3135</v>
      </c>
      <c r="AC2135" s="16" t="str">
        <f t="shared" si="198"/>
        <v/>
      </c>
      <c r="AD2135" s="16" t="str">
        <f t="shared" si="199"/>
        <v/>
      </c>
      <c r="AE2135" s="16" t="str">
        <f t="shared" si="200"/>
        <v/>
      </c>
      <c r="AF2135" s="16" t="str">
        <f t="shared" si="201"/>
        <v/>
      </c>
      <c r="AG2135" s="16">
        <f t="shared" si="202"/>
        <v>1.1541715598994836E-2</v>
      </c>
      <c r="AH2135" s="16" t="str">
        <f t="shared" si="203"/>
        <v/>
      </c>
      <c r="AI2135" s="17" t="str">
        <f>IF('Peer Comparison Tool'!$D$11="NR","",IF($C2135='Peer Comparison Tool'!$D$9,COUNT('ALLL &lt;50B Database'!$AI$1:AI2134)+1,""))</f>
        <v/>
      </c>
    </row>
    <row r="2136" spans="1:35" x14ac:dyDescent="0.25">
      <c r="A2136" t="s">
        <v>4235</v>
      </c>
      <c r="B2136">
        <v>988144</v>
      </c>
      <c r="C2136" s="5" t="s">
        <v>4163</v>
      </c>
      <c r="D2136" s="5" t="s">
        <v>4390</v>
      </c>
      <c r="E2136" s="5" t="s">
        <v>4388</v>
      </c>
      <c r="F2136" s="2">
        <v>635</v>
      </c>
      <c r="G2136" s="2">
        <v>297894</v>
      </c>
      <c r="H2136" s="2">
        <v>152025</v>
      </c>
      <c r="I2136" s="2">
        <v>5443</v>
      </c>
      <c r="J2136" s="2">
        <v>146582</v>
      </c>
      <c r="K2136" s="33">
        <v>4.3320462266854048E-3</v>
      </c>
      <c r="L2136" s="2">
        <v>616</v>
      </c>
      <c r="M2136" s="2">
        <v>275825</v>
      </c>
      <c r="N2136" s="2">
        <v>152853</v>
      </c>
      <c r="O2136" s="33">
        <v>4.0300157667824644E-3</v>
      </c>
      <c r="P2136" s="2">
        <v>632</v>
      </c>
      <c r="Q2136" s="2">
        <v>281017</v>
      </c>
      <c r="R2136" s="2">
        <v>152970</v>
      </c>
      <c r="S2136" s="35">
        <v>4.1315290579852261E-3</v>
      </c>
      <c r="T2136" t="s">
        <v>4388</v>
      </c>
      <c r="U2136" t="s">
        <v>4388</v>
      </c>
      <c r="V2136" s="5" t="s">
        <v>4390</v>
      </c>
      <c r="W2136" s="5">
        <v>0</v>
      </c>
      <c r="X2136" s="4">
        <v>2.0051716870017871E-4</v>
      </c>
      <c r="Y2136" s="6">
        <v>3</v>
      </c>
      <c r="Z2136" s="4">
        <v>1.0151329120276168E-4</v>
      </c>
      <c r="AA2136" s="5">
        <v>4695</v>
      </c>
      <c r="AC2136" s="16" t="str">
        <f t="shared" si="198"/>
        <v/>
      </c>
      <c r="AD2136" s="16" t="str">
        <f t="shared" si="199"/>
        <v/>
      </c>
      <c r="AE2136" s="16" t="str">
        <f t="shared" si="200"/>
        <v/>
      </c>
      <c r="AF2136" s="16" t="str">
        <f t="shared" si="201"/>
        <v/>
      </c>
      <c r="AG2136" s="16">
        <f t="shared" si="202"/>
        <v>4.3320462266854048E-3</v>
      </c>
      <c r="AH2136" s="16" t="str">
        <f t="shared" si="203"/>
        <v/>
      </c>
      <c r="AI2136" s="17" t="str">
        <f>IF('Peer Comparison Tool'!$D$11="NR","",IF($C2136='Peer Comparison Tool'!$D$9,COUNT('ALLL &lt;50B Database'!$AI$1:AI2135)+1,""))</f>
        <v/>
      </c>
    </row>
    <row r="2137" spans="1:35" x14ac:dyDescent="0.25">
      <c r="A2137" t="s">
        <v>1053</v>
      </c>
      <c r="B2137">
        <v>924937</v>
      </c>
      <c r="C2137" s="5" t="s">
        <v>926</v>
      </c>
      <c r="D2137" s="5" t="s">
        <v>4390</v>
      </c>
      <c r="E2137" s="5" t="s">
        <v>4388</v>
      </c>
      <c r="F2137" s="2">
        <v>1181</v>
      </c>
      <c r="G2137" s="2">
        <v>297865</v>
      </c>
      <c r="H2137" s="2">
        <v>158768</v>
      </c>
      <c r="I2137" s="2">
        <v>6779</v>
      </c>
      <c r="J2137" s="2">
        <v>151989</v>
      </c>
      <c r="K2137" s="33">
        <v>7.7702991663870409E-3</v>
      </c>
      <c r="L2137" s="2">
        <v>880</v>
      </c>
      <c r="M2137" s="2">
        <v>276227</v>
      </c>
      <c r="N2137" s="2">
        <v>152348</v>
      </c>
      <c r="O2137" s="33">
        <v>5.7762491138708743E-3</v>
      </c>
      <c r="P2137" s="2">
        <v>956</v>
      </c>
      <c r="Q2137" s="2">
        <v>277559</v>
      </c>
      <c r="R2137" s="2">
        <v>153890</v>
      </c>
      <c r="S2137" s="35">
        <v>6.2122295145883421E-3</v>
      </c>
      <c r="T2137" t="s">
        <v>4388</v>
      </c>
      <c r="U2137" t="s">
        <v>4388</v>
      </c>
      <c r="V2137" s="5" t="s">
        <v>4390</v>
      </c>
      <c r="W2137" s="5">
        <v>0</v>
      </c>
      <c r="X2137" s="4">
        <v>1.5580696517986988E-3</v>
      </c>
      <c r="Y2137" s="6">
        <v>225</v>
      </c>
      <c r="Z2137" s="4">
        <v>4.3598040071746776E-4</v>
      </c>
      <c r="AA2137" s="5">
        <v>4349</v>
      </c>
      <c r="AC2137" s="16" t="str">
        <f t="shared" si="198"/>
        <v/>
      </c>
      <c r="AD2137" s="16" t="str">
        <f t="shared" si="199"/>
        <v/>
      </c>
      <c r="AE2137" s="16" t="str">
        <f t="shared" si="200"/>
        <v/>
      </c>
      <c r="AF2137" s="16" t="str">
        <f t="shared" si="201"/>
        <v/>
      </c>
      <c r="AG2137" s="16">
        <f t="shared" si="202"/>
        <v>7.7702991663870409E-3</v>
      </c>
      <c r="AH2137" s="16" t="str">
        <f t="shared" si="203"/>
        <v/>
      </c>
      <c r="AI2137" s="17" t="str">
        <f>IF('Peer Comparison Tool'!$D$11="NR","",IF($C2137='Peer Comparison Tool'!$D$9,COUNT('ALLL &lt;50B Database'!$AI$1:AI2136)+1,""))</f>
        <v/>
      </c>
    </row>
    <row r="2138" spans="1:35" x14ac:dyDescent="0.25">
      <c r="A2138" t="s">
        <v>2891</v>
      </c>
      <c r="B2138">
        <v>588478</v>
      </c>
      <c r="C2138" s="5" t="s">
        <v>2850</v>
      </c>
      <c r="D2138" s="5" t="s">
        <v>4387</v>
      </c>
      <c r="E2138" s="5" t="s">
        <v>4388</v>
      </c>
      <c r="F2138" s="2">
        <v>1159</v>
      </c>
      <c r="G2138" s="2">
        <v>297809</v>
      </c>
      <c r="H2138" s="2">
        <v>147368</v>
      </c>
      <c r="I2138" s="2">
        <v>9635</v>
      </c>
      <c r="J2138" s="2">
        <v>137733</v>
      </c>
      <c r="K2138" s="33">
        <v>8.4148315944617483E-3</v>
      </c>
      <c r="L2138" s="2">
        <v>960</v>
      </c>
      <c r="M2138" s="2">
        <v>293183</v>
      </c>
      <c r="N2138" s="2">
        <v>128069</v>
      </c>
      <c r="O2138" s="33">
        <v>7.4959592094886347E-3</v>
      </c>
      <c r="P2138" s="2">
        <v>960</v>
      </c>
      <c r="Q2138" s="2">
        <v>289449</v>
      </c>
      <c r="R2138" s="2">
        <v>131910</v>
      </c>
      <c r="S2138" s="35">
        <v>7.2776893336365701E-3</v>
      </c>
      <c r="T2138" t="s">
        <v>4388</v>
      </c>
      <c r="U2138" t="s">
        <v>4388</v>
      </c>
      <c r="V2138" s="5" t="s">
        <v>4387</v>
      </c>
      <c r="W2138" s="5">
        <v>0</v>
      </c>
      <c r="X2138" s="4">
        <v>1.1371422608251781E-3</v>
      </c>
      <c r="Y2138" s="6">
        <v>199</v>
      </c>
      <c r="Z2138" s="4">
        <v>-2.1826987585206459E-4</v>
      </c>
      <c r="AA2138" s="5">
        <v>4226</v>
      </c>
      <c r="AC2138" s="16" t="str">
        <f t="shared" si="198"/>
        <v/>
      </c>
      <c r="AD2138" s="16" t="str">
        <f t="shared" si="199"/>
        <v/>
      </c>
      <c r="AE2138" s="16" t="str">
        <f t="shared" si="200"/>
        <v/>
      </c>
      <c r="AF2138" s="16" t="str">
        <f t="shared" si="201"/>
        <v/>
      </c>
      <c r="AG2138" s="16">
        <f t="shared" si="202"/>
        <v>8.4148315944617483E-3</v>
      </c>
      <c r="AH2138" s="16" t="str">
        <f t="shared" si="203"/>
        <v/>
      </c>
      <c r="AI2138" s="17" t="str">
        <f>IF('Peer Comparison Tool'!$D$11="NR","",IF($C2138='Peer Comparison Tool'!$D$9,COUNT('ALLL &lt;50B Database'!$AI$1:AI2137)+1,""))</f>
        <v/>
      </c>
    </row>
    <row r="2139" spans="1:35" x14ac:dyDescent="0.25">
      <c r="A2139" t="s">
        <v>4335</v>
      </c>
      <c r="B2139">
        <v>164331</v>
      </c>
      <c r="C2139" s="5" t="s">
        <v>4315</v>
      </c>
      <c r="D2139" s="5" t="s">
        <v>4390</v>
      </c>
      <c r="E2139" s="5" t="s">
        <v>4388</v>
      </c>
      <c r="F2139" s="2">
        <v>1083</v>
      </c>
      <c r="G2139" s="2">
        <v>297696</v>
      </c>
      <c r="H2139" s="2">
        <v>129101</v>
      </c>
      <c r="I2139" s="2">
        <v>0</v>
      </c>
      <c r="J2139" s="2">
        <v>129101</v>
      </c>
      <c r="K2139" s="33">
        <v>8.3887808769877847E-3</v>
      </c>
      <c r="L2139" s="2">
        <v>1057</v>
      </c>
      <c r="M2139" s="2">
        <v>265752</v>
      </c>
      <c r="N2139" s="2">
        <v>112106</v>
      </c>
      <c r="O2139" s="33">
        <v>9.4285765257880929E-3</v>
      </c>
      <c r="P2139" s="2">
        <v>1072</v>
      </c>
      <c r="Q2139" s="2">
        <v>266008</v>
      </c>
      <c r="R2139" s="2">
        <v>111540</v>
      </c>
      <c r="S2139" s="35">
        <v>9.6109019185942265E-3</v>
      </c>
      <c r="T2139" t="s">
        <v>4388</v>
      </c>
      <c r="U2139" t="s">
        <v>4388</v>
      </c>
      <c r="V2139" s="5" t="s">
        <v>4390</v>
      </c>
      <c r="W2139" s="5">
        <v>0</v>
      </c>
      <c r="X2139" s="4">
        <v>-1.2221210416064419E-3</v>
      </c>
      <c r="Y2139" s="6">
        <v>11</v>
      </c>
      <c r="Z2139" s="4">
        <v>1.8232539280613365E-4</v>
      </c>
      <c r="AA2139" s="5">
        <v>4237</v>
      </c>
      <c r="AC2139" s="16" t="str">
        <f t="shared" si="198"/>
        <v/>
      </c>
      <c r="AD2139" s="16" t="str">
        <f t="shared" si="199"/>
        <v/>
      </c>
      <c r="AE2139" s="16" t="str">
        <f t="shared" si="200"/>
        <v/>
      </c>
      <c r="AF2139" s="16" t="str">
        <f t="shared" si="201"/>
        <v/>
      </c>
      <c r="AG2139" s="16">
        <f t="shared" si="202"/>
        <v>8.3887808769877847E-3</v>
      </c>
      <c r="AH2139" s="16" t="str">
        <f t="shared" si="203"/>
        <v/>
      </c>
      <c r="AI2139" s="17" t="str">
        <f>IF('Peer Comparison Tool'!$D$11="NR","",IF($C2139='Peer Comparison Tool'!$D$9,COUNT('ALLL &lt;50B Database'!$AI$1:AI2138)+1,""))</f>
        <v/>
      </c>
    </row>
    <row r="2140" spans="1:35" x14ac:dyDescent="0.25">
      <c r="A2140" t="s">
        <v>148</v>
      </c>
      <c r="B2140">
        <v>3488579</v>
      </c>
      <c r="C2140" s="5" t="s">
        <v>113</v>
      </c>
      <c r="D2140" s="5" t="s">
        <v>4390</v>
      </c>
      <c r="E2140" s="5" t="s">
        <v>4388</v>
      </c>
      <c r="F2140" s="2">
        <v>2281</v>
      </c>
      <c r="G2140" s="2">
        <v>297681</v>
      </c>
      <c r="H2140" s="2">
        <v>198138</v>
      </c>
      <c r="I2140" s="2">
        <v>0</v>
      </c>
      <c r="J2140" s="2">
        <v>198138</v>
      </c>
      <c r="K2140" s="33">
        <v>1.1512178380724545E-2</v>
      </c>
      <c r="L2140" s="2">
        <v>1812</v>
      </c>
      <c r="M2140" s="2">
        <v>244958</v>
      </c>
      <c r="N2140" s="2">
        <v>177645</v>
      </c>
      <c r="O2140" s="33">
        <v>1.0200118213290551E-2</v>
      </c>
      <c r="P2140" s="2">
        <v>2161</v>
      </c>
      <c r="Q2140" s="2">
        <v>272963</v>
      </c>
      <c r="R2140" s="2">
        <v>189772</v>
      </c>
      <c r="S2140" s="35">
        <v>1.1387349029361549E-2</v>
      </c>
      <c r="T2140" t="s">
        <v>4388</v>
      </c>
      <c r="U2140" t="s">
        <v>4388</v>
      </c>
      <c r="V2140" s="5" t="s">
        <v>4390</v>
      </c>
      <c r="W2140" s="5">
        <v>0</v>
      </c>
      <c r="X2140" s="4">
        <v>1.248293513629959E-4</v>
      </c>
      <c r="Y2140" s="6">
        <v>120</v>
      </c>
      <c r="Z2140" s="4">
        <v>1.1872308160709982E-3</v>
      </c>
      <c r="AA2140" s="5">
        <v>3149</v>
      </c>
      <c r="AC2140" s="16" t="str">
        <f t="shared" si="198"/>
        <v/>
      </c>
      <c r="AD2140" s="16" t="str">
        <f t="shared" si="199"/>
        <v/>
      </c>
      <c r="AE2140" s="16" t="str">
        <f t="shared" si="200"/>
        <v/>
      </c>
      <c r="AF2140" s="16" t="str">
        <f t="shared" si="201"/>
        <v/>
      </c>
      <c r="AG2140" s="16">
        <f t="shared" si="202"/>
        <v>1.1512178380724545E-2</v>
      </c>
      <c r="AH2140" s="16" t="str">
        <f t="shared" si="203"/>
        <v/>
      </c>
      <c r="AI2140" s="17" t="str">
        <f>IF('Peer Comparison Tool'!$D$11="NR","",IF($C2140='Peer Comparison Tool'!$D$9,COUNT('ALLL &lt;50B Database'!$AI$1:AI2139)+1,""))</f>
        <v/>
      </c>
    </row>
    <row r="2141" spans="1:35" x14ac:dyDescent="0.25">
      <c r="A2141" t="s">
        <v>1069</v>
      </c>
      <c r="B2141">
        <v>770639</v>
      </c>
      <c r="C2141" s="5" t="s">
        <v>926</v>
      </c>
      <c r="D2141" s="5" t="s">
        <v>4390</v>
      </c>
      <c r="E2141" s="5" t="s">
        <v>4388</v>
      </c>
      <c r="F2141" s="2">
        <v>1970</v>
      </c>
      <c r="G2141" s="2">
        <v>297675</v>
      </c>
      <c r="H2141" s="2">
        <v>184382</v>
      </c>
      <c r="I2141" s="2">
        <v>35636</v>
      </c>
      <c r="J2141" s="2">
        <v>148746</v>
      </c>
      <c r="K2141" s="33">
        <v>1.3244053621609993E-2</v>
      </c>
      <c r="L2141" s="2">
        <v>1849</v>
      </c>
      <c r="M2141" s="2">
        <v>223184</v>
      </c>
      <c r="N2141" s="2">
        <v>147364</v>
      </c>
      <c r="O2141" s="33">
        <v>1.2547162129149589E-2</v>
      </c>
      <c r="P2141" s="2">
        <v>1916</v>
      </c>
      <c r="Q2141" s="2">
        <v>241965</v>
      </c>
      <c r="R2141" s="2">
        <v>148904</v>
      </c>
      <c r="S2141" s="35">
        <v>1.2867350776339118E-2</v>
      </c>
      <c r="T2141" t="s">
        <v>4388</v>
      </c>
      <c r="U2141" t="s">
        <v>4388</v>
      </c>
      <c r="V2141" s="5" t="s">
        <v>4390</v>
      </c>
      <c r="W2141" s="5">
        <v>0</v>
      </c>
      <c r="X2141" s="4">
        <v>3.7670284527087546E-4</v>
      </c>
      <c r="Y2141" s="6">
        <v>54</v>
      </c>
      <c r="Z2141" s="4">
        <v>3.2018864718952843E-4</v>
      </c>
      <c r="AA2141" s="5">
        <v>2296</v>
      </c>
      <c r="AC2141" s="16" t="str">
        <f t="shared" si="198"/>
        <v/>
      </c>
      <c r="AD2141" s="16" t="str">
        <f t="shared" si="199"/>
        <v/>
      </c>
      <c r="AE2141" s="16" t="str">
        <f t="shared" si="200"/>
        <v/>
      </c>
      <c r="AF2141" s="16" t="str">
        <f t="shared" si="201"/>
        <v/>
      </c>
      <c r="AG2141" s="16">
        <f t="shared" si="202"/>
        <v>1.3244053621609993E-2</v>
      </c>
      <c r="AH2141" s="16" t="str">
        <f t="shared" si="203"/>
        <v/>
      </c>
      <c r="AI2141" s="17" t="str">
        <f>IF('Peer Comparison Tool'!$D$11="NR","",IF($C2141='Peer Comparison Tool'!$D$9,COUNT('ALLL &lt;50B Database'!$AI$1:AI2140)+1,""))</f>
        <v/>
      </c>
    </row>
    <row r="2142" spans="1:35" x14ac:dyDescent="0.25">
      <c r="A2142" t="s">
        <v>617</v>
      </c>
      <c r="B2142">
        <v>3341393</v>
      </c>
      <c r="C2142" s="5" t="s">
        <v>561</v>
      </c>
      <c r="D2142" s="5" t="s">
        <v>4390</v>
      </c>
      <c r="E2142" s="5" t="s">
        <v>4388</v>
      </c>
      <c r="F2142" s="2">
        <v>2102</v>
      </c>
      <c r="G2142" s="2">
        <v>297538</v>
      </c>
      <c r="H2142" s="2">
        <v>237526</v>
      </c>
      <c r="I2142" s="2">
        <v>20516</v>
      </c>
      <c r="J2142" s="2">
        <v>217010</v>
      </c>
      <c r="K2142" s="33">
        <v>9.686189576517212E-3</v>
      </c>
      <c r="L2142" s="2">
        <v>1892</v>
      </c>
      <c r="M2142" s="2">
        <v>261024</v>
      </c>
      <c r="N2142" s="2">
        <v>211375</v>
      </c>
      <c r="O2142" s="33">
        <v>8.9509166173861628E-3</v>
      </c>
      <c r="P2142" s="2">
        <v>1997</v>
      </c>
      <c r="Q2142" s="2">
        <v>251837</v>
      </c>
      <c r="R2142" s="2">
        <v>214111</v>
      </c>
      <c r="S2142" s="35">
        <v>9.3269378966984416E-3</v>
      </c>
      <c r="T2142" t="s">
        <v>4388</v>
      </c>
      <c r="U2142" t="s">
        <v>4388</v>
      </c>
      <c r="V2142" s="5" t="s">
        <v>4390</v>
      </c>
      <c r="W2142" s="5">
        <v>0</v>
      </c>
      <c r="X2142" s="4">
        <v>3.5925167981877039E-4</v>
      </c>
      <c r="Y2142" s="6">
        <v>105</v>
      </c>
      <c r="Z2142" s="4">
        <v>3.7602127931227886E-4</v>
      </c>
      <c r="AA2142" s="5">
        <v>3892</v>
      </c>
      <c r="AC2142" s="16" t="str">
        <f t="shared" si="198"/>
        <v/>
      </c>
      <c r="AD2142" s="16" t="str">
        <f t="shared" si="199"/>
        <v/>
      </c>
      <c r="AE2142" s="16" t="str">
        <f t="shared" si="200"/>
        <v/>
      </c>
      <c r="AF2142" s="16" t="str">
        <f t="shared" si="201"/>
        <v/>
      </c>
      <c r="AG2142" s="16">
        <f t="shared" si="202"/>
        <v>9.686189576517212E-3</v>
      </c>
      <c r="AH2142" s="16" t="str">
        <f t="shared" si="203"/>
        <v/>
      </c>
      <c r="AI2142" s="17" t="str">
        <f>IF('Peer Comparison Tool'!$D$11="NR","",IF($C2142='Peer Comparison Tool'!$D$9,COUNT('ALLL &lt;50B Database'!$AI$1:AI2141)+1,""))</f>
        <v/>
      </c>
    </row>
    <row r="2143" spans="1:35" x14ac:dyDescent="0.25">
      <c r="A2143" t="s">
        <v>3032</v>
      </c>
      <c r="B2143">
        <v>166111</v>
      </c>
      <c r="C2143" s="5" t="s">
        <v>2948</v>
      </c>
      <c r="D2143" s="5" t="s">
        <v>4390</v>
      </c>
      <c r="E2143" s="5" t="s">
        <v>4388</v>
      </c>
      <c r="F2143" s="2">
        <v>765</v>
      </c>
      <c r="G2143" s="2">
        <v>297510</v>
      </c>
      <c r="H2143" s="2">
        <v>228939</v>
      </c>
      <c r="I2143" s="2">
        <v>2057</v>
      </c>
      <c r="J2143" s="2">
        <v>226882</v>
      </c>
      <c r="K2143" s="33">
        <v>3.3717967930466056E-3</v>
      </c>
      <c r="L2143" s="2">
        <v>678</v>
      </c>
      <c r="M2143" s="2">
        <v>266166</v>
      </c>
      <c r="N2143" s="2">
        <v>227436</v>
      </c>
      <c r="O2143" s="33">
        <v>2.9810584076399513E-3</v>
      </c>
      <c r="P2143" s="2">
        <v>750</v>
      </c>
      <c r="Q2143" s="2">
        <v>281592</v>
      </c>
      <c r="R2143" s="2">
        <v>226689</v>
      </c>
      <c r="S2143" s="35">
        <v>3.3084975450948214E-3</v>
      </c>
      <c r="T2143" t="s">
        <v>4388</v>
      </c>
      <c r="U2143" t="s">
        <v>4388</v>
      </c>
      <c r="V2143" s="5" t="s">
        <v>4390</v>
      </c>
      <c r="W2143" s="5">
        <v>0</v>
      </c>
      <c r="X2143" s="4">
        <v>6.3299247951784272E-5</v>
      </c>
      <c r="Y2143" s="6">
        <v>15</v>
      </c>
      <c r="Z2143" s="4">
        <v>3.2743913745487008E-4</v>
      </c>
      <c r="AA2143" s="5">
        <v>4731</v>
      </c>
      <c r="AC2143" s="16" t="str">
        <f t="shared" si="198"/>
        <v/>
      </c>
      <c r="AD2143" s="16" t="str">
        <f t="shared" si="199"/>
        <v/>
      </c>
      <c r="AE2143" s="16" t="str">
        <f t="shared" si="200"/>
        <v/>
      </c>
      <c r="AF2143" s="16" t="str">
        <f t="shared" si="201"/>
        <v/>
      </c>
      <c r="AG2143" s="16">
        <f t="shared" si="202"/>
        <v>3.3717967930466056E-3</v>
      </c>
      <c r="AH2143" s="16" t="str">
        <f t="shared" si="203"/>
        <v/>
      </c>
      <c r="AI2143" s="17" t="str">
        <f>IF('Peer Comparison Tool'!$D$11="NR","",IF($C2143='Peer Comparison Tool'!$D$9,COUNT('ALLL &lt;50B Database'!$AI$1:AI2142)+1,""))</f>
        <v/>
      </c>
    </row>
    <row r="2144" spans="1:35" x14ac:dyDescent="0.25">
      <c r="A2144" t="s">
        <v>2386</v>
      </c>
      <c r="B2144">
        <v>2913702</v>
      </c>
      <c r="C2144" s="5" t="s">
        <v>2299</v>
      </c>
      <c r="D2144" s="5" t="s">
        <v>4387</v>
      </c>
      <c r="E2144" s="5" t="s">
        <v>4388</v>
      </c>
      <c r="F2144" s="2">
        <v>2935</v>
      </c>
      <c r="G2144" s="2">
        <v>297419</v>
      </c>
      <c r="H2144" s="2">
        <v>216323</v>
      </c>
      <c r="I2144" s="2">
        <v>23887</v>
      </c>
      <c r="J2144" s="2">
        <v>192436</v>
      </c>
      <c r="K2144" s="33">
        <v>1.5251823983038516E-2</v>
      </c>
      <c r="L2144" s="2">
        <v>2462</v>
      </c>
      <c r="M2144" s="2">
        <v>261035</v>
      </c>
      <c r="N2144" s="2">
        <v>203021</v>
      </c>
      <c r="O2144" s="33">
        <v>1.2126824318666542E-2</v>
      </c>
      <c r="P2144" s="2">
        <v>2570</v>
      </c>
      <c r="Q2144" s="2">
        <v>267221</v>
      </c>
      <c r="R2144" s="2">
        <v>202025</v>
      </c>
      <c r="S2144" s="35">
        <v>1.2721197871550551E-2</v>
      </c>
      <c r="T2144" t="s">
        <v>4388</v>
      </c>
      <c r="U2144" t="s">
        <v>4388</v>
      </c>
      <c r="V2144" s="5" t="s">
        <v>4387</v>
      </c>
      <c r="W2144" s="5">
        <v>0</v>
      </c>
      <c r="X2144" s="4">
        <v>2.5306261114879658E-3</v>
      </c>
      <c r="Y2144" s="6">
        <v>365</v>
      </c>
      <c r="Z2144" s="4">
        <v>5.9437355288400814E-4</v>
      </c>
      <c r="AA2144" s="5">
        <v>1523</v>
      </c>
      <c r="AC2144" s="16" t="str">
        <f t="shared" si="198"/>
        <v/>
      </c>
      <c r="AD2144" s="16" t="str">
        <f t="shared" si="199"/>
        <v/>
      </c>
      <c r="AE2144" s="16" t="str">
        <f t="shared" si="200"/>
        <v/>
      </c>
      <c r="AF2144" s="16" t="str">
        <f t="shared" si="201"/>
        <v/>
      </c>
      <c r="AG2144" s="16">
        <f t="shared" si="202"/>
        <v>1.5251823983038516E-2</v>
      </c>
      <c r="AH2144" s="16" t="str">
        <f t="shared" si="203"/>
        <v/>
      </c>
      <c r="AI2144" s="17" t="str">
        <f>IF('Peer Comparison Tool'!$D$11="NR","",IF($C2144='Peer Comparison Tool'!$D$9,COUNT('ALLL &lt;50B Database'!$AI$1:AI2143)+1,""))</f>
        <v/>
      </c>
    </row>
    <row r="2145" spans="1:35" x14ac:dyDescent="0.25">
      <c r="A2145" t="s">
        <v>1628</v>
      </c>
      <c r="B2145">
        <v>1006513</v>
      </c>
      <c r="C2145" s="5" t="s">
        <v>1578</v>
      </c>
      <c r="D2145" s="5" t="s">
        <v>4390</v>
      </c>
      <c r="E2145" s="5" t="s">
        <v>4388</v>
      </c>
      <c r="F2145" s="2">
        <v>3887</v>
      </c>
      <c r="G2145" s="2">
        <v>297331</v>
      </c>
      <c r="H2145" s="2">
        <v>214875</v>
      </c>
      <c r="I2145" s="2">
        <v>11549</v>
      </c>
      <c r="J2145" s="2">
        <v>203326</v>
      </c>
      <c r="K2145" s="33">
        <v>1.911708291118696E-2</v>
      </c>
      <c r="L2145" s="2">
        <v>3265</v>
      </c>
      <c r="M2145" s="2">
        <v>265981</v>
      </c>
      <c r="N2145" s="2">
        <v>204781</v>
      </c>
      <c r="O2145" s="33">
        <v>1.5943861979382853E-2</v>
      </c>
      <c r="P2145" s="2">
        <v>3423</v>
      </c>
      <c r="Q2145" s="2">
        <v>268236</v>
      </c>
      <c r="R2145" s="2">
        <v>205625</v>
      </c>
      <c r="S2145" s="35">
        <v>1.6646808510638298E-2</v>
      </c>
      <c r="T2145" t="s">
        <v>4388</v>
      </c>
      <c r="U2145" t="s">
        <v>4388</v>
      </c>
      <c r="V2145" s="5" t="s">
        <v>4390</v>
      </c>
      <c r="W2145" s="5">
        <v>0</v>
      </c>
      <c r="X2145" s="4">
        <v>2.4702744005486617E-3</v>
      </c>
      <c r="Y2145" s="6">
        <v>464</v>
      </c>
      <c r="Z2145" s="4">
        <v>7.0294653125544532E-4</v>
      </c>
      <c r="AA2145" s="5">
        <v>656</v>
      </c>
      <c r="AC2145" s="16" t="str">
        <f t="shared" si="198"/>
        <v/>
      </c>
      <c r="AD2145" s="16" t="str">
        <f t="shared" si="199"/>
        <v/>
      </c>
      <c r="AE2145" s="16" t="str">
        <f t="shared" si="200"/>
        <v/>
      </c>
      <c r="AF2145" s="16" t="str">
        <f t="shared" si="201"/>
        <v/>
      </c>
      <c r="AG2145" s="16">
        <f t="shared" si="202"/>
        <v>1.911708291118696E-2</v>
      </c>
      <c r="AH2145" s="16" t="str">
        <f t="shared" si="203"/>
        <v/>
      </c>
      <c r="AI2145" s="17" t="str">
        <f>IF('Peer Comparison Tool'!$D$11="NR","",IF($C2145='Peer Comparison Tool'!$D$9,COUNT('ALLL &lt;50B Database'!$AI$1:AI2144)+1,""))</f>
        <v/>
      </c>
    </row>
    <row r="2146" spans="1:35" x14ac:dyDescent="0.25">
      <c r="A2146" t="s">
        <v>527</v>
      </c>
      <c r="B2146">
        <v>61832</v>
      </c>
      <c r="C2146" s="5" t="s">
        <v>462</v>
      </c>
      <c r="D2146" s="5" t="s">
        <v>4390</v>
      </c>
      <c r="E2146" s="5" t="s">
        <v>4388</v>
      </c>
      <c r="F2146" s="2">
        <v>2657</v>
      </c>
      <c r="G2146" s="2">
        <v>296821</v>
      </c>
      <c r="H2146" s="2">
        <v>122070</v>
      </c>
      <c r="I2146" s="2">
        <v>18593</v>
      </c>
      <c r="J2146" s="2">
        <v>103477</v>
      </c>
      <c r="K2146" s="33">
        <v>2.5677203629792127E-2</v>
      </c>
      <c r="L2146" s="2">
        <v>2640</v>
      </c>
      <c r="M2146" s="2">
        <v>243529</v>
      </c>
      <c r="N2146" s="2">
        <v>104319</v>
      </c>
      <c r="O2146" s="33">
        <v>2.5306991056279298E-2</v>
      </c>
      <c r="P2146" s="2">
        <v>2640</v>
      </c>
      <c r="Q2146" s="2">
        <v>251346</v>
      </c>
      <c r="R2146" s="2">
        <v>104540</v>
      </c>
      <c r="S2146" s="35">
        <v>2.525349148651234E-2</v>
      </c>
      <c r="T2146" t="s">
        <v>4388</v>
      </c>
      <c r="U2146" t="s">
        <v>4388</v>
      </c>
      <c r="V2146" s="5" t="s">
        <v>4390</v>
      </c>
      <c r="W2146" s="5">
        <v>0</v>
      </c>
      <c r="X2146" s="4">
        <v>4.2371214327978704E-4</v>
      </c>
      <c r="Y2146" s="6">
        <v>17</v>
      </c>
      <c r="Z2146" s="4">
        <v>-5.3499569766957827E-5</v>
      </c>
      <c r="AA2146" s="5">
        <v>235</v>
      </c>
      <c r="AC2146" s="16" t="str">
        <f t="shared" si="198"/>
        <v/>
      </c>
      <c r="AD2146" s="16" t="str">
        <f t="shared" si="199"/>
        <v/>
      </c>
      <c r="AE2146" s="16" t="str">
        <f t="shared" si="200"/>
        <v/>
      </c>
      <c r="AF2146" s="16" t="str">
        <f t="shared" si="201"/>
        <v/>
      </c>
      <c r="AG2146" s="16">
        <f t="shared" si="202"/>
        <v>2.5677203629792127E-2</v>
      </c>
      <c r="AH2146" s="16" t="str">
        <f t="shared" si="203"/>
        <v/>
      </c>
      <c r="AI2146" s="17">
        <f>IF('Peer Comparison Tool'!$D$11="NR","",IF($C2146='Peer Comparison Tool'!$D$9,COUNT('ALLL &lt;50B Database'!$AI$1:AI2145)+1,""))</f>
        <v>62</v>
      </c>
    </row>
    <row r="2147" spans="1:35" x14ac:dyDescent="0.25">
      <c r="A2147" t="s">
        <v>1929</v>
      </c>
      <c r="B2147">
        <v>406022</v>
      </c>
      <c r="C2147" s="5" t="s">
        <v>1902</v>
      </c>
      <c r="D2147" s="5" t="s">
        <v>4390</v>
      </c>
      <c r="E2147" s="5" t="s">
        <v>4388</v>
      </c>
      <c r="F2147" s="2">
        <v>2623</v>
      </c>
      <c r="G2147" s="2">
        <v>296707</v>
      </c>
      <c r="H2147" s="2">
        <v>201595</v>
      </c>
      <c r="I2147" s="2">
        <v>26726</v>
      </c>
      <c r="J2147" s="2">
        <v>174869</v>
      </c>
      <c r="K2147" s="33">
        <v>1.4999799850173558E-2</v>
      </c>
      <c r="L2147" s="2">
        <v>2156</v>
      </c>
      <c r="M2147" s="2">
        <v>262655</v>
      </c>
      <c r="N2147" s="2">
        <v>167781</v>
      </c>
      <c r="O2147" s="33">
        <v>1.2850084336128643E-2</v>
      </c>
      <c r="P2147" s="2">
        <v>2266</v>
      </c>
      <c r="Q2147" s="2">
        <v>259894</v>
      </c>
      <c r="R2147" s="2">
        <v>168243</v>
      </c>
      <c r="S2147" s="35">
        <v>1.3468613850204763E-2</v>
      </c>
      <c r="T2147" t="s">
        <v>4388</v>
      </c>
      <c r="U2147" t="s">
        <v>4388</v>
      </c>
      <c r="V2147" s="5" t="s">
        <v>4390</v>
      </c>
      <c r="W2147" s="5">
        <v>0</v>
      </c>
      <c r="X2147" s="4">
        <v>1.5311859999687944E-3</v>
      </c>
      <c r="Y2147" s="6">
        <v>357</v>
      </c>
      <c r="Z2147" s="4">
        <v>6.1852951407611982E-4</v>
      </c>
      <c r="AA2147" s="5">
        <v>1615</v>
      </c>
      <c r="AC2147" s="16" t="str">
        <f t="shared" si="198"/>
        <v/>
      </c>
      <c r="AD2147" s="16" t="str">
        <f t="shared" si="199"/>
        <v/>
      </c>
      <c r="AE2147" s="16" t="str">
        <f t="shared" si="200"/>
        <v/>
      </c>
      <c r="AF2147" s="16" t="str">
        <f t="shared" si="201"/>
        <v/>
      </c>
      <c r="AG2147" s="16">
        <f t="shared" si="202"/>
        <v>1.4999799850173558E-2</v>
      </c>
      <c r="AH2147" s="16" t="str">
        <f t="shared" si="203"/>
        <v/>
      </c>
      <c r="AI2147" s="17" t="str">
        <f>IF('Peer Comparison Tool'!$D$11="NR","",IF($C2147='Peer Comparison Tool'!$D$9,COUNT('ALLL &lt;50B Database'!$AI$1:AI2146)+1,""))</f>
        <v/>
      </c>
    </row>
    <row r="2148" spans="1:35" x14ac:dyDescent="0.25">
      <c r="A2148" t="s">
        <v>616</v>
      </c>
      <c r="B2148">
        <v>469737</v>
      </c>
      <c r="C2148" s="5" t="s">
        <v>561</v>
      </c>
      <c r="D2148" s="5" t="s">
        <v>4390</v>
      </c>
      <c r="E2148" s="5" t="s">
        <v>4388</v>
      </c>
      <c r="F2148" s="2">
        <v>3816</v>
      </c>
      <c r="G2148" s="2">
        <v>296457</v>
      </c>
      <c r="H2148" s="2">
        <v>217096</v>
      </c>
      <c r="I2148" s="2">
        <v>38546</v>
      </c>
      <c r="J2148" s="2">
        <v>178550</v>
      </c>
      <c r="K2148" s="33">
        <v>2.137216465975917E-2</v>
      </c>
      <c r="L2148" s="2">
        <v>3371</v>
      </c>
      <c r="M2148" s="2">
        <v>232672</v>
      </c>
      <c r="N2148" s="2">
        <v>162316</v>
      </c>
      <c r="O2148" s="33">
        <v>2.0768131299440596E-2</v>
      </c>
      <c r="P2148" s="2">
        <v>3458</v>
      </c>
      <c r="Q2148" s="2">
        <v>253347</v>
      </c>
      <c r="R2148" s="2">
        <v>168492</v>
      </c>
      <c r="S2148" s="35">
        <v>2.0523229589535407E-2</v>
      </c>
      <c r="T2148" t="s">
        <v>4388</v>
      </c>
      <c r="U2148" t="s">
        <v>4388</v>
      </c>
      <c r="V2148" s="5" t="s">
        <v>4390</v>
      </c>
      <c r="W2148" s="5">
        <v>0</v>
      </c>
      <c r="X2148" s="4">
        <v>8.4893507022376288E-4</v>
      </c>
      <c r="Y2148" s="6">
        <v>358</v>
      </c>
      <c r="Z2148" s="4">
        <v>-2.4490170990518895E-4</v>
      </c>
      <c r="AA2148" s="5">
        <v>439</v>
      </c>
      <c r="AC2148" s="16" t="str">
        <f t="shared" si="198"/>
        <v/>
      </c>
      <c r="AD2148" s="16" t="str">
        <f t="shared" si="199"/>
        <v/>
      </c>
      <c r="AE2148" s="16" t="str">
        <f t="shared" si="200"/>
        <v/>
      </c>
      <c r="AF2148" s="16" t="str">
        <f t="shared" si="201"/>
        <v/>
      </c>
      <c r="AG2148" s="16">
        <f t="shared" si="202"/>
        <v>2.137216465975917E-2</v>
      </c>
      <c r="AH2148" s="16" t="str">
        <f t="shared" si="203"/>
        <v/>
      </c>
      <c r="AI2148" s="17" t="str">
        <f>IF('Peer Comparison Tool'!$D$11="NR","",IF($C2148='Peer Comparison Tool'!$D$9,COUNT('ALLL &lt;50B Database'!$AI$1:AI2147)+1,""))</f>
        <v/>
      </c>
    </row>
    <row r="2149" spans="1:35" x14ac:dyDescent="0.25">
      <c r="A2149" t="s">
        <v>608</v>
      </c>
      <c r="B2149">
        <v>944739</v>
      </c>
      <c r="C2149" s="5" t="s">
        <v>561</v>
      </c>
      <c r="D2149" s="5" t="s">
        <v>4390</v>
      </c>
      <c r="E2149" s="5" t="s">
        <v>4388</v>
      </c>
      <c r="F2149" s="2">
        <v>944</v>
      </c>
      <c r="G2149" s="2">
        <v>296397</v>
      </c>
      <c r="H2149" s="2">
        <v>105460</v>
      </c>
      <c r="I2149" s="2">
        <v>4342</v>
      </c>
      <c r="J2149" s="2">
        <v>101118</v>
      </c>
      <c r="K2149" s="33">
        <v>9.3356276825095428E-3</v>
      </c>
      <c r="L2149" s="2">
        <v>740</v>
      </c>
      <c r="M2149" s="2">
        <v>284705</v>
      </c>
      <c r="N2149" s="2">
        <v>101758</v>
      </c>
      <c r="O2149" s="33">
        <v>7.2721555062009863E-3</v>
      </c>
      <c r="P2149" s="2">
        <v>831</v>
      </c>
      <c r="Q2149" s="2">
        <v>287914</v>
      </c>
      <c r="R2149" s="2">
        <v>101575</v>
      </c>
      <c r="S2149" s="35">
        <v>8.1811469357617531E-3</v>
      </c>
      <c r="T2149" t="s">
        <v>4388</v>
      </c>
      <c r="U2149" t="s">
        <v>4388</v>
      </c>
      <c r="V2149" s="5" t="s">
        <v>4390</v>
      </c>
      <c r="W2149" s="5">
        <v>0</v>
      </c>
      <c r="X2149" s="4">
        <v>1.1544807467477897E-3</v>
      </c>
      <c r="Y2149" s="6">
        <v>113</v>
      </c>
      <c r="Z2149" s="4">
        <v>9.0899142956076678E-4</v>
      </c>
      <c r="AA2149" s="5">
        <v>3990</v>
      </c>
      <c r="AC2149" s="16" t="str">
        <f t="shared" si="198"/>
        <v/>
      </c>
      <c r="AD2149" s="16" t="str">
        <f t="shared" si="199"/>
        <v/>
      </c>
      <c r="AE2149" s="16" t="str">
        <f t="shared" si="200"/>
        <v/>
      </c>
      <c r="AF2149" s="16" t="str">
        <f t="shared" si="201"/>
        <v/>
      </c>
      <c r="AG2149" s="16">
        <f t="shared" si="202"/>
        <v>9.3356276825095428E-3</v>
      </c>
      <c r="AH2149" s="16" t="str">
        <f t="shared" si="203"/>
        <v/>
      </c>
      <c r="AI2149" s="17" t="str">
        <f>IF('Peer Comparison Tool'!$D$11="NR","",IF($C2149='Peer Comparison Tool'!$D$9,COUNT('ALLL &lt;50B Database'!$AI$1:AI2148)+1,""))</f>
        <v/>
      </c>
    </row>
    <row r="2150" spans="1:35" x14ac:dyDescent="0.25">
      <c r="A2150" t="s">
        <v>788</v>
      </c>
      <c r="B2150">
        <v>542340</v>
      </c>
      <c r="C2150" s="5" t="s">
        <v>716</v>
      </c>
      <c r="D2150" s="5" t="s">
        <v>4390</v>
      </c>
      <c r="E2150" s="5" t="s">
        <v>4388</v>
      </c>
      <c r="F2150" s="2">
        <v>938</v>
      </c>
      <c r="G2150" s="2">
        <v>296089</v>
      </c>
      <c r="H2150" s="2">
        <v>208012</v>
      </c>
      <c r="I2150" s="2">
        <v>13501</v>
      </c>
      <c r="J2150" s="2">
        <v>194511</v>
      </c>
      <c r="K2150" s="33">
        <v>4.8223493786983766E-3</v>
      </c>
      <c r="L2150" s="2">
        <v>540</v>
      </c>
      <c r="M2150" s="2">
        <v>242224</v>
      </c>
      <c r="N2150" s="2">
        <v>204000</v>
      </c>
      <c r="O2150" s="33">
        <v>2.6470588235294116E-3</v>
      </c>
      <c r="P2150" s="2">
        <v>615</v>
      </c>
      <c r="Q2150" s="2">
        <v>247296</v>
      </c>
      <c r="R2150" s="2">
        <v>198503</v>
      </c>
      <c r="S2150" s="35">
        <v>3.0981899517891417E-3</v>
      </c>
      <c r="T2150" t="s">
        <v>4388</v>
      </c>
      <c r="U2150" t="s">
        <v>4388</v>
      </c>
      <c r="V2150" s="5" t="s">
        <v>4390</v>
      </c>
      <c r="W2150" s="5">
        <v>0</v>
      </c>
      <c r="X2150" s="4">
        <v>1.7241594269092348E-3</v>
      </c>
      <c r="Y2150" s="6">
        <v>323</v>
      </c>
      <c r="Z2150" s="4">
        <v>4.5113112825973011E-4</v>
      </c>
      <c r="AA2150" s="5">
        <v>4667</v>
      </c>
      <c r="AC2150" s="16" t="str">
        <f t="shared" si="198"/>
        <v/>
      </c>
      <c r="AD2150" s="16" t="str">
        <f t="shared" si="199"/>
        <v/>
      </c>
      <c r="AE2150" s="16" t="str">
        <f t="shared" si="200"/>
        <v/>
      </c>
      <c r="AF2150" s="16" t="str">
        <f t="shared" si="201"/>
        <v/>
      </c>
      <c r="AG2150" s="16">
        <f t="shared" si="202"/>
        <v>4.8223493786983766E-3</v>
      </c>
      <c r="AH2150" s="16" t="str">
        <f t="shared" si="203"/>
        <v/>
      </c>
      <c r="AI2150" s="17" t="str">
        <f>IF('Peer Comparison Tool'!$D$11="NR","",IF($C2150='Peer Comparison Tool'!$D$9,COUNT('ALLL &lt;50B Database'!$AI$1:AI2149)+1,""))</f>
        <v/>
      </c>
    </row>
    <row r="2151" spans="1:35" x14ac:dyDescent="0.25">
      <c r="A2151" t="s">
        <v>3269</v>
      </c>
      <c r="B2151">
        <v>534756</v>
      </c>
      <c r="C2151" s="5" t="s">
        <v>3209</v>
      </c>
      <c r="D2151" s="5" t="s">
        <v>4390</v>
      </c>
      <c r="E2151" s="5" t="s">
        <v>4388</v>
      </c>
      <c r="F2151" s="2">
        <v>1563</v>
      </c>
      <c r="G2151" s="2">
        <v>295995</v>
      </c>
      <c r="H2151" s="2">
        <v>161485</v>
      </c>
      <c r="I2151" s="2">
        <v>0</v>
      </c>
      <c r="J2151" s="2">
        <v>161485</v>
      </c>
      <c r="K2151" s="33">
        <v>9.6789175465213494E-3</v>
      </c>
      <c r="L2151" s="2">
        <v>1506</v>
      </c>
      <c r="M2151" s="2">
        <v>261000</v>
      </c>
      <c r="N2151" s="2">
        <v>169115</v>
      </c>
      <c r="O2151" s="33">
        <v>8.9051828637317799E-3</v>
      </c>
      <c r="P2151" s="2">
        <v>1551</v>
      </c>
      <c r="Q2151" s="2">
        <v>269113</v>
      </c>
      <c r="R2151" s="2">
        <v>169412</v>
      </c>
      <c r="S2151" s="35">
        <v>9.1551956177838636E-3</v>
      </c>
      <c r="T2151" t="s">
        <v>4388</v>
      </c>
      <c r="U2151" t="s">
        <v>4388</v>
      </c>
      <c r="V2151" s="5" t="s">
        <v>4390</v>
      </c>
      <c r="W2151" s="5">
        <v>0</v>
      </c>
      <c r="X2151" s="4">
        <v>5.2372192873748578E-4</v>
      </c>
      <c r="Y2151" s="6">
        <v>12</v>
      </c>
      <c r="Z2151" s="4">
        <v>2.5001275405208377E-4</v>
      </c>
      <c r="AA2151" s="5">
        <v>3895</v>
      </c>
      <c r="AC2151" s="16" t="str">
        <f t="shared" si="198"/>
        <v/>
      </c>
      <c r="AD2151" s="16" t="str">
        <f t="shared" si="199"/>
        <v/>
      </c>
      <c r="AE2151" s="16" t="str">
        <f t="shared" si="200"/>
        <v/>
      </c>
      <c r="AF2151" s="16" t="str">
        <f t="shared" si="201"/>
        <v/>
      </c>
      <c r="AG2151" s="16">
        <f t="shared" si="202"/>
        <v>9.6789175465213494E-3</v>
      </c>
      <c r="AH2151" s="16" t="str">
        <f t="shared" si="203"/>
        <v/>
      </c>
      <c r="AI2151" s="17" t="str">
        <f>IF('Peer Comparison Tool'!$D$11="NR","",IF($C2151='Peer Comparison Tool'!$D$9,COUNT('ALLL &lt;50B Database'!$AI$1:AI2150)+1,""))</f>
        <v/>
      </c>
    </row>
    <row r="2152" spans="1:35" x14ac:dyDescent="0.25">
      <c r="A2152" t="s">
        <v>1048</v>
      </c>
      <c r="B2152">
        <v>592439</v>
      </c>
      <c r="C2152" s="5" t="s">
        <v>926</v>
      </c>
      <c r="D2152" s="5" t="s">
        <v>4390</v>
      </c>
      <c r="E2152" s="5" t="s">
        <v>4388</v>
      </c>
      <c r="F2152" s="2">
        <v>1556</v>
      </c>
      <c r="G2152" s="2">
        <v>295917</v>
      </c>
      <c r="H2152" s="2">
        <v>146410</v>
      </c>
      <c r="I2152" s="2">
        <v>0</v>
      </c>
      <c r="J2152" s="2">
        <v>146410</v>
      </c>
      <c r="K2152" s="33">
        <v>1.0627689365480499E-2</v>
      </c>
      <c r="L2152" s="2">
        <v>1630</v>
      </c>
      <c r="M2152" s="2">
        <v>309021</v>
      </c>
      <c r="N2152" s="2">
        <v>151867</v>
      </c>
      <c r="O2152" s="33">
        <v>1.0733075651721572E-2</v>
      </c>
      <c r="P2152" s="2">
        <v>1576</v>
      </c>
      <c r="Q2152" s="2">
        <v>294142</v>
      </c>
      <c r="R2152" s="2">
        <v>149571</v>
      </c>
      <c r="S2152" s="35">
        <v>1.0536801920158319E-2</v>
      </c>
      <c r="T2152" t="s">
        <v>4388</v>
      </c>
      <c r="U2152" t="s">
        <v>4388</v>
      </c>
      <c r="V2152" s="5" t="s">
        <v>4390</v>
      </c>
      <c r="W2152" s="5">
        <v>0</v>
      </c>
      <c r="X2152" s="4">
        <v>9.0887445322179738E-5</v>
      </c>
      <c r="Y2152" s="6">
        <v>-20</v>
      </c>
      <c r="Z2152" s="4">
        <v>-1.9627373156325296E-4</v>
      </c>
      <c r="AA2152" s="5">
        <v>3540</v>
      </c>
      <c r="AC2152" s="16" t="str">
        <f t="shared" si="198"/>
        <v/>
      </c>
      <c r="AD2152" s="16" t="str">
        <f t="shared" si="199"/>
        <v/>
      </c>
      <c r="AE2152" s="16" t="str">
        <f t="shared" si="200"/>
        <v/>
      </c>
      <c r="AF2152" s="16" t="str">
        <f t="shared" si="201"/>
        <v/>
      </c>
      <c r="AG2152" s="16">
        <f t="shared" si="202"/>
        <v>1.0627689365480499E-2</v>
      </c>
      <c r="AH2152" s="16" t="str">
        <f t="shared" si="203"/>
        <v/>
      </c>
      <c r="AI2152" s="17" t="str">
        <f>IF('Peer Comparison Tool'!$D$11="NR","",IF($C2152='Peer Comparison Tool'!$D$9,COUNT('ALLL &lt;50B Database'!$AI$1:AI2151)+1,""))</f>
        <v/>
      </c>
    </row>
    <row r="2153" spans="1:35" x14ac:dyDescent="0.25">
      <c r="A2153" t="s">
        <v>4236</v>
      </c>
      <c r="B2153">
        <v>564052</v>
      </c>
      <c r="C2153" s="5" t="s">
        <v>4163</v>
      </c>
      <c r="D2153" s="5" t="s">
        <v>4390</v>
      </c>
      <c r="E2153" s="5" t="s">
        <v>4388</v>
      </c>
      <c r="F2153" s="2">
        <v>2927</v>
      </c>
      <c r="G2153" s="2">
        <v>295911</v>
      </c>
      <c r="H2153" s="2">
        <v>164109</v>
      </c>
      <c r="I2153" s="2">
        <v>4175</v>
      </c>
      <c r="J2153" s="2">
        <v>159934</v>
      </c>
      <c r="K2153" s="33">
        <v>1.8301299285955457E-2</v>
      </c>
      <c r="L2153" s="2">
        <v>2927</v>
      </c>
      <c r="M2153" s="2">
        <v>302583</v>
      </c>
      <c r="N2153" s="2">
        <v>149920</v>
      </c>
      <c r="O2153" s="33">
        <v>1.9523745997865528E-2</v>
      </c>
      <c r="P2153" s="2">
        <v>2927</v>
      </c>
      <c r="Q2153" s="2">
        <v>280614</v>
      </c>
      <c r="R2153" s="2">
        <v>154035</v>
      </c>
      <c r="S2153" s="35">
        <v>1.900217483039569E-2</v>
      </c>
      <c r="T2153" t="s">
        <v>4388</v>
      </c>
      <c r="U2153" t="s">
        <v>4388</v>
      </c>
      <c r="V2153" s="5" t="s">
        <v>4390</v>
      </c>
      <c r="W2153" s="5">
        <v>0</v>
      </c>
      <c r="X2153" s="4">
        <v>-7.0087554444023259E-4</v>
      </c>
      <c r="Y2153" s="6">
        <v>0</v>
      </c>
      <c r="Z2153" s="4">
        <v>-5.2157116746983853E-4</v>
      </c>
      <c r="AA2153" s="5">
        <v>788</v>
      </c>
      <c r="AC2153" s="16" t="str">
        <f t="shared" si="198"/>
        <v/>
      </c>
      <c r="AD2153" s="16" t="str">
        <f t="shared" si="199"/>
        <v/>
      </c>
      <c r="AE2153" s="16" t="str">
        <f t="shared" si="200"/>
        <v/>
      </c>
      <c r="AF2153" s="16" t="str">
        <f t="shared" si="201"/>
        <v/>
      </c>
      <c r="AG2153" s="16">
        <f t="shared" si="202"/>
        <v>1.8301299285955457E-2</v>
      </c>
      <c r="AH2153" s="16" t="str">
        <f t="shared" si="203"/>
        <v/>
      </c>
      <c r="AI2153" s="17" t="str">
        <f>IF('Peer Comparison Tool'!$D$11="NR","",IF($C2153='Peer Comparison Tool'!$D$9,COUNT('ALLL &lt;50B Database'!$AI$1:AI2152)+1,""))</f>
        <v/>
      </c>
    </row>
    <row r="2154" spans="1:35" x14ac:dyDescent="0.25">
      <c r="A2154" t="s">
        <v>3895</v>
      </c>
      <c r="B2154">
        <v>328357</v>
      </c>
      <c r="C2154" s="5" t="s">
        <v>3704</v>
      </c>
      <c r="D2154" s="5" t="s">
        <v>4387</v>
      </c>
      <c r="E2154" s="5" t="s">
        <v>4388</v>
      </c>
      <c r="F2154" s="2">
        <v>1479</v>
      </c>
      <c r="G2154" s="2">
        <v>295634</v>
      </c>
      <c r="H2154" s="2">
        <v>176867</v>
      </c>
      <c r="I2154" s="2">
        <v>58801</v>
      </c>
      <c r="J2154" s="2">
        <v>118066</v>
      </c>
      <c r="K2154" s="33">
        <v>1.2526891738519133E-2</v>
      </c>
      <c r="L2154" s="2">
        <v>1298</v>
      </c>
      <c r="M2154" s="2">
        <v>180124</v>
      </c>
      <c r="N2154" s="2">
        <v>117691</v>
      </c>
      <c r="O2154" s="33">
        <v>1.1028880713053675E-2</v>
      </c>
      <c r="P2154" s="2">
        <v>1391</v>
      </c>
      <c r="Q2154" s="2">
        <v>202237</v>
      </c>
      <c r="R2154" s="2">
        <v>109210</v>
      </c>
      <c r="S2154" s="35">
        <v>1.2736928852669169E-2</v>
      </c>
      <c r="T2154" t="s">
        <v>4388</v>
      </c>
      <c r="U2154" t="s">
        <v>4388</v>
      </c>
      <c r="V2154" s="5" t="s">
        <v>4387</v>
      </c>
      <c r="W2154" s="5">
        <v>0</v>
      </c>
      <c r="X2154" s="4">
        <v>-2.1003711415003637E-4</v>
      </c>
      <c r="Y2154" s="6">
        <v>88</v>
      </c>
      <c r="Z2154" s="4">
        <v>1.7080481396154947E-3</v>
      </c>
      <c r="AA2154" s="5">
        <v>2683</v>
      </c>
      <c r="AC2154" s="16" t="str">
        <f t="shared" si="198"/>
        <v/>
      </c>
      <c r="AD2154" s="16" t="str">
        <f t="shared" si="199"/>
        <v/>
      </c>
      <c r="AE2154" s="16" t="str">
        <f t="shared" si="200"/>
        <v/>
      </c>
      <c r="AF2154" s="16" t="str">
        <f t="shared" si="201"/>
        <v/>
      </c>
      <c r="AG2154" s="16">
        <f t="shared" si="202"/>
        <v>1.2526891738519133E-2</v>
      </c>
      <c r="AH2154" s="16" t="str">
        <f t="shared" si="203"/>
        <v/>
      </c>
      <c r="AI2154" s="17" t="str">
        <f>IF('Peer Comparison Tool'!$D$11="NR","",IF($C2154='Peer Comparison Tool'!$D$9,COUNT('ALLL &lt;50B Database'!$AI$1:AI2153)+1,""))</f>
        <v/>
      </c>
    </row>
    <row r="2155" spans="1:35" x14ac:dyDescent="0.25">
      <c r="A2155" t="s">
        <v>564</v>
      </c>
      <c r="B2155">
        <v>847157</v>
      </c>
      <c r="C2155" s="5" t="s">
        <v>2041</v>
      </c>
      <c r="D2155" s="5" t="s">
        <v>4390</v>
      </c>
      <c r="E2155" s="5" t="s">
        <v>4388</v>
      </c>
      <c r="F2155" s="2">
        <v>3236</v>
      </c>
      <c r="G2155" s="2">
        <v>295493</v>
      </c>
      <c r="H2155" s="2">
        <v>176343</v>
      </c>
      <c r="I2155" s="2">
        <v>18122</v>
      </c>
      <c r="J2155" s="2">
        <v>158221</v>
      </c>
      <c r="K2155" s="33">
        <v>2.0452405180096195E-2</v>
      </c>
      <c r="L2155" s="2">
        <v>3118</v>
      </c>
      <c r="M2155" s="2">
        <v>259791</v>
      </c>
      <c r="N2155" s="2">
        <v>161140</v>
      </c>
      <c r="O2155" s="33">
        <v>1.9349633858756363E-2</v>
      </c>
      <c r="P2155" s="2">
        <v>3179</v>
      </c>
      <c r="Q2155" s="2">
        <v>260596</v>
      </c>
      <c r="R2155" s="2">
        <v>163861</v>
      </c>
      <c r="S2155" s="35">
        <v>1.9400589524047822E-2</v>
      </c>
      <c r="T2155" t="s">
        <v>4388</v>
      </c>
      <c r="U2155" t="s">
        <v>4388</v>
      </c>
      <c r="V2155" s="5" t="s">
        <v>4390</v>
      </c>
      <c r="W2155" s="5">
        <v>0</v>
      </c>
      <c r="X2155" s="4">
        <v>1.051815656048373E-3</v>
      </c>
      <c r="Y2155" s="6">
        <v>57</v>
      </c>
      <c r="Z2155" s="4">
        <v>5.0955665291459173E-5</v>
      </c>
      <c r="AA2155" s="5">
        <v>503</v>
      </c>
      <c r="AC2155" s="16" t="str">
        <f t="shared" si="198"/>
        <v/>
      </c>
      <c r="AD2155" s="16" t="str">
        <f t="shared" si="199"/>
        <v/>
      </c>
      <c r="AE2155" s="16" t="str">
        <f t="shared" si="200"/>
        <v/>
      </c>
      <c r="AF2155" s="16" t="str">
        <f t="shared" si="201"/>
        <v/>
      </c>
      <c r="AG2155" s="16">
        <f t="shared" si="202"/>
        <v>2.0452405180096195E-2</v>
      </c>
      <c r="AH2155" s="16" t="str">
        <f t="shared" si="203"/>
        <v/>
      </c>
      <c r="AI2155" s="17" t="str">
        <f>IF('Peer Comparison Tool'!$D$11="NR","",IF($C2155='Peer Comparison Tool'!$D$9,COUNT('ALLL &lt;50B Database'!$AI$1:AI2154)+1,""))</f>
        <v/>
      </c>
    </row>
    <row r="2156" spans="1:35" x14ac:dyDescent="0.25">
      <c r="A2156" t="s">
        <v>50</v>
      </c>
      <c r="B2156">
        <v>541231</v>
      </c>
      <c r="C2156" s="5" t="s">
        <v>6</v>
      </c>
      <c r="D2156" s="5" t="s">
        <v>4387</v>
      </c>
      <c r="E2156" s="5" t="s">
        <v>4388</v>
      </c>
      <c r="F2156" s="2">
        <v>2864</v>
      </c>
      <c r="G2156" s="2">
        <v>294927</v>
      </c>
      <c r="H2156" s="2">
        <v>158821</v>
      </c>
      <c r="I2156" s="2">
        <v>14484</v>
      </c>
      <c r="J2156" s="2">
        <v>144337</v>
      </c>
      <c r="K2156" s="33">
        <v>1.9842452039324637E-2</v>
      </c>
      <c r="L2156" s="2">
        <v>2681</v>
      </c>
      <c r="M2156" s="2">
        <v>245886</v>
      </c>
      <c r="N2156" s="2">
        <v>151242</v>
      </c>
      <c r="O2156" s="33">
        <v>1.7726557437748775E-2</v>
      </c>
      <c r="P2156" s="2">
        <v>2719</v>
      </c>
      <c r="Q2156" s="2">
        <v>255420</v>
      </c>
      <c r="R2156" s="2">
        <v>150370</v>
      </c>
      <c r="S2156" s="35">
        <v>1.8082064241537542E-2</v>
      </c>
      <c r="T2156" t="s">
        <v>4388</v>
      </c>
      <c r="U2156" t="s">
        <v>4388</v>
      </c>
      <c r="V2156" s="5" t="s">
        <v>4387</v>
      </c>
      <c r="W2156" s="5">
        <v>0</v>
      </c>
      <c r="X2156" s="4">
        <v>1.7603877977870955E-3</v>
      </c>
      <c r="Y2156" s="6">
        <v>145</v>
      </c>
      <c r="Z2156" s="4">
        <v>3.5550680378876667E-4</v>
      </c>
      <c r="AA2156" s="5">
        <v>580</v>
      </c>
      <c r="AC2156" s="16" t="str">
        <f t="shared" si="198"/>
        <v/>
      </c>
      <c r="AD2156" s="16" t="str">
        <f t="shared" si="199"/>
        <v/>
      </c>
      <c r="AE2156" s="16" t="str">
        <f t="shared" si="200"/>
        <v/>
      </c>
      <c r="AF2156" s="16" t="str">
        <f t="shared" si="201"/>
        <v/>
      </c>
      <c r="AG2156" s="16">
        <f t="shared" si="202"/>
        <v>1.9842452039324637E-2</v>
      </c>
      <c r="AH2156" s="16" t="str">
        <f t="shared" si="203"/>
        <v/>
      </c>
      <c r="AI2156" s="17" t="str">
        <f>IF('Peer Comparison Tool'!$D$11="NR","",IF($C2156='Peer Comparison Tool'!$D$9,COUNT('ALLL &lt;50B Database'!$AI$1:AI2155)+1,""))</f>
        <v/>
      </c>
    </row>
    <row r="2157" spans="1:35" x14ac:dyDescent="0.25">
      <c r="A2157" t="s">
        <v>2890</v>
      </c>
      <c r="B2157">
        <v>930871</v>
      </c>
      <c r="C2157" s="5" t="s">
        <v>2850</v>
      </c>
      <c r="D2157" s="5" t="s">
        <v>4390</v>
      </c>
      <c r="E2157" s="5" t="s">
        <v>4388</v>
      </c>
      <c r="F2157" s="2">
        <v>2824</v>
      </c>
      <c r="G2157" s="2">
        <v>294393</v>
      </c>
      <c r="H2157" s="2">
        <v>205892</v>
      </c>
      <c r="I2157" s="2">
        <v>0</v>
      </c>
      <c r="J2157" s="2">
        <v>205892</v>
      </c>
      <c r="K2157" s="33">
        <v>1.3715928739339071E-2</v>
      </c>
      <c r="L2157" s="2">
        <v>2246</v>
      </c>
      <c r="M2157" s="2">
        <v>307688</v>
      </c>
      <c r="N2157" s="2">
        <v>203397</v>
      </c>
      <c r="O2157" s="33">
        <v>1.1042444087179261E-2</v>
      </c>
      <c r="P2157" s="2">
        <v>2722</v>
      </c>
      <c r="Q2157" s="2">
        <v>310477</v>
      </c>
      <c r="R2157" s="2">
        <v>206393</v>
      </c>
      <c r="S2157" s="35">
        <v>1.3188431778209532E-2</v>
      </c>
      <c r="T2157" t="s">
        <v>4388</v>
      </c>
      <c r="U2157" t="s">
        <v>4388</v>
      </c>
      <c r="V2157" s="5" t="s">
        <v>4390</v>
      </c>
      <c r="W2157" s="5">
        <v>0</v>
      </c>
      <c r="X2157" s="4">
        <v>5.2749696112953937E-4</v>
      </c>
      <c r="Y2157" s="6">
        <v>102</v>
      </c>
      <c r="Z2157" s="4">
        <v>2.1459876910302714E-3</v>
      </c>
      <c r="AA2157" s="5">
        <v>2104</v>
      </c>
      <c r="AC2157" s="16" t="str">
        <f t="shared" si="198"/>
        <v/>
      </c>
      <c r="AD2157" s="16" t="str">
        <f t="shared" si="199"/>
        <v/>
      </c>
      <c r="AE2157" s="16" t="str">
        <f t="shared" si="200"/>
        <v/>
      </c>
      <c r="AF2157" s="16" t="str">
        <f t="shared" si="201"/>
        <v/>
      </c>
      <c r="AG2157" s="16">
        <f t="shared" si="202"/>
        <v>1.3715928739339071E-2</v>
      </c>
      <c r="AH2157" s="16" t="str">
        <f t="shared" si="203"/>
        <v/>
      </c>
      <c r="AI2157" s="17" t="str">
        <f>IF('Peer Comparison Tool'!$D$11="NR","",IF($C2157='Peer Comparison Tool'!$D$9,COUNT('ALLL &lt;50B Database'!$AI$1:AI2156)+1,""))</f>
        <v/>
      </c>
    </row>
    <row r="2158" spans="1:35" x14ac:dyDescent="0.25">
      <c r="A2158" t="s">
        <v>1057</v>
      </c>
      <c r="B2158">
        <v>800134</v>
      </c>
      <c r="C2158" s="5" t="s">
        <v>926</v>
      </c>
      <c r="D2158" s="5" t="s">
        <v>4390</v>
      </c>
      <c r="E2158" s="5" t="s">
        <v>4388</v>
      </c>
      <c r="F2158" s="2">
        <v>1589</v>
      </c>
      <c r="G2158" s="2">
        <v>294072</v>
      </c>
      <c r="H2158" s="2">
        <v>146158</v>
      </c>
      <c r="I2158" s="2">
        <v>1714</v>
      </c>
      <c r="J2158" s="2">
        <v>144444</v>
      </c>
      <c r="K2158" s="33">
        <v>1.100080307939409E-2</v>
      </c>
      <c r="L2158" s="2">
        <v>1086</v>
      </c>
      <c r="M2158" s="2">
        <v>259771</v>
      </c>
      <c r="N2158" s="2">
        <v>145051</v>
      </c>
      <c r="O2158" s="33">
        <v>7.4870218061233633E-3</v>
      </c>
      <c r="P2158" s="2">
        <v>1214</v>
      </c>
      <c r="Q2158" s="2">
        <v>263837</v>
      </c>
      <c r="R2158" s="2">
        <v>149011</v>
      </c>
      <c r="S2158" s="35">
        <v>8.147049546677762E-3</v>
      </c>
      <c r="T2158" t="s">
        <v>4388</v>
      </c>
      <c r="U2158" t="s">
        <v>4388</v>
      </c>
      <c r="V2158" s="5" t="s">
        <v>4390</v>
      </c>
      <c r="W2158" s="5">
        <v>0</v>
      </c>
      <c r="X2158" s="4">
        <v>2.8537535327163282E-3</v>
      </c>
      <c r="Y2158" s="6">
        <v>375</v>
      </c>
      <c r="Z2158" s="4">
        <v>6.6002774055439872E-4</v>
      </c>
      <c r="AA2158" s="5">
        <v>3377</v>
      </c>
      <c r="AC2158" s="16" t="str">
        <f t="shared" si="198"/>
        <v/>
      </c>
      <c r="AD2158" s="16" t="str">
        <f t="shared" si="199"/>
        <v/>
      </c>
      <c r="AE2158" s="16" t="str">
        <f t="shared" si="200"/>
        <v/>
      </c>
      <c r="AF2158" s="16" t="str">
        <f t="shared" si="201"/>
        <v/>
      </c>
      <c r="AG2158" s="16">
        <f t="shared" si="202"/>
        <v>1.100080307939409E-2</v>
      </c>
      <c r="AH2158" s="16" t="str">
        <f t="shared" si="203"/>
        <v/>
      </c>
      <c r="AI2158" s="17" t="str">
        <f>IF('Peer Comparison Tool'!$D$11="NR","",IF($C2158='Peer Comparison Tool'!$D$9,COUNT('ALLL &lt;50B Database'!$AI$1:AI2157)+1,""))</f>
        <v/>
      </c>
    </row>
    <row r="2159" spans="1:35" x14ac:dyDescent="0.25">
      <c r="A2159" t="s">
        <v>1627</v>
      </c>
      <c r="B2159">
        <v>2512347</v>
      </c>
      <c r="C2159" s="5" t="s">
        <v>1578</v>
      </c>
      <c r="D2159" s="5" t="s">
        <v>4387</v>
      </c>
      <c r="E2159" s="5" t="s">
        <v>4388</v>
      </c>
      <c r="F2159" s="2">
        <v>2110</v>
      </c>
      <c r="G2159" s="2">
        <v>293750</v>
      </c>
      <c r="H2159" s="2">
        <v>226548</v>
      </c>
      <c r="I2159" s="2">
        <v>0</v>
      </c>
      <c r="J2159" s="2">
        <v>226548</v>
      </c>
      <c r="K2159" s="33">
        <v>9.3136995250454654E-3</v>
      </c>
      <c r="L2159" s="2">
        <v>1983</v>
      </c>
      <c r="M2159" s="2">
        <v>265675</v>
      </c>
      <c r="N2159" s="2">
        <v>194249</v>
      </c>
      <c r="O2159" s="33">
        <v>1.0208546762145493E-2</v>
      </c>
      <c r="P2159" s="2">
        <v>2031</v>
      </c>
      <c r="Q2159" s="2">
        <v>269343</v>
      </c>
      <c r="R2159" s="2">
        <v>200211</v>
      </c>
      <c r="S2159" s="35">
        <v>1.014429776585702E-2</v>
      </c>
      <c r="T2159" t="s">
        <v>4388</v>
      </c>
      <c r="U2159" t="s">
        <v>4388</v>
      </c>
      <c r="V2159" s="5" t="s">
        <v>4387</v>
      </c>
      <c r="W2159" s="5">
        <v>0</v>
      </c>
      <c r="X2159" s="4">
        <v>-8.3059824081155482E-4</v>
      </c>
      <c r="Y2159" s="6">
        <v>79</v>
      </c>
      <c r="Z2159" s="4">
        <v>-6.4248996288472984E-5</v>
      </c>
      <c r="AA2159" s="5">
        <v>3995</v>
      </c>
      <c r="AC2159" s="16" t="str">
        <f t="shared" si="198"/>
        <v/>
      </c>
      <c r="AD2159" s="16" t="str">
        <f t="shared" si="199"/>
        <v/>
      </c>
      <c r="AE2159" s="16" t="str">
        <f t="shared" si="200"/>
        <v/>
      </c>
      <c r="AF2159" s="16" t="str">
        <f t="shared" si="201"/>
        <v/>
      </c>
      <c r="AG2159" s="16">
        <f t="shared" si="202"/>
        <v>9.3136995250454654E-3</v>
      </c>
      <c r="AH2159" s="16" t="str">
        <f t="shared" si="203"/>
        <v/>
      </c>
      <c r="AI2159" s="17" t="str">
        <f>IF('Peer Comparison Tool'!$D$11="NR","",IF($C2159='Peer Comparison Tool'!$D$9,COUNT('ALLL &lt;50B Database'!$AI$1:AI2158)+1,""))</f>
        <v/>
      </c>
    </row>
    <row r="2160" spans="1:35" x14ac:dyDescent="0.25">
      <c r="A2160" t="s">
        <v>372</v>
      </c>
      <c r="B2160">
        <v>63050</v>
      </c>
      <c r="C2160" s="5" t="s">
        <v>343</v>
      </c>
      <c r="D2160" s="5" t="s">
        <v>4390</v>
      </c>
      <c r="E2160" s="5" t="s">
        <v>4388</v>
      </c>
      <c r="F2160" s="2">
        <v>2582</v>
      </c>
      <c r="G2160" s="2">
        <v>293494</v>
      </c>
      <c r="H2160" s="2">
        <v>177528</v>
      </c>
      <c r="I2160" s="2">
        <v>6431</v>
      </c>
      <c r="J2160" s="2">
        <v>171097</v>
      </c>
      <c r="K2160" s="33">
        <v>1.509085489517642E-2</v>
      </c>
      <c r="L2160" s="2">
        <v>2355</v>
      </c>
      <c r="M2160" s="2">
        <v>267141</v>
      </c>
      <c r="N2160" s="2">
        <v>167341</v>
      </c>
      <c r="O2160" s="33">
        <v>1.4073060397631185E-2</v>
      </c>
      <c r="P2160" s="2">
        <v>2328</v>
      </c>
      <c r="Q2160" s="2">
        <v>264205</v>
      </c>
      <c r="R2160" s="2">
        <v>171241</v>
      </c>
      <c r="S2160" s="35">
        <v>1.3594875059127196E-2</v>
      </c>
      <c r="T2160" t="s">
        <v>4388</v>
      </c>
      <c r="U2160" t="s">
        <v>4388</v>
      </c>
      <c r="V2160" s="5" t="s">
        <v>4390</v>
      </c>
      <c r="W2160" s="5">
        <v>0</v>
      </c>
      <c r="X2160" s="4">
        <v>1.4959798360492244E-3</v>
      </c>
      <c r="Y2160" s="6">
        <v>254</v>
      </c>
      <c r="Z2160" s="4">
        <v>-4.7818533850398949E-4</v>
      </c>
      <c r="AA2160" s="5">
        <v>1580</v>
      </c>
      <c r="AC2160" s="16" t="str">
        <f t="shared" si="198"/>
        <v/>
      </c>
      <c r="AD2160" s="16" t="str">
        <f t="shared" si="199"/>
        <v/>
      </c>
      <c r="AE2160" s="16" t="str">
        <f t="shared" si="200"/>
        <v/>
      </c>
      <c r="AF2160" s="16" t="str">
        <f t="shared" si="201"/>
        <v/>
      </c>
      <c r="AG2160" s="16">
        <f t="shared" si="202"/>
        <v>1.509085489517642E-2</v>
      </c>
      <c r="AH2160" s="16" t="str">
        <f t="shared" si="203"/>
        <v/>
      </c>
      <c r="AI2160" s="17" t="str">
        <f>IF('Peer Comparison Tool'!$D$11="NR","",IF($C2160='Peer Comparison Tool'!$D$9,COUNT('ALLL &lt;50B Database'!$AI$1:AI2159)+1,""))</f>
        <v/>
      </c>
    </row>
    <row r="2161" spans="1:35" x14ac:dyDescent="0.25">
      <c r="A2161" t="s">
        <v>4237</v>
      </c>
      <c r="B2161">
        <v>331076</v>
      </c>
      <c r="C2161" s="5" t="s">
        <v>4163</v>
      </c>
      <c r="D2161" s="5" t="s">
        <v>4390</v>
      </c>
      <c r="E2161" s="5" t="s">
        <v>4388</v>
      </c>
      <c r="F2161" s="2">
        <v>2542</v>
      </c>
      <c r="G2161" s="2">
        <v>293359</v>
      </c>
      <c r="H2161" s="2">
        <v>201215</v>
      </c>
      <c r="I2161" s="2">
        <v>14015</v>
      </c>
      <c r="J2161" s="2">
        <v>187200</v>
      </c>
      <c r="K2161" s="33">
        <v>1.3579059829059829E-2</v>
      </c>
      <c r="L2161" s="2">
        <v>2264</v>
      </c>
      <c r="M2161" s="2">
        <v>291708</v>
      </c>
      <c r="N2161" s="2">
        <v>191555</v>
      </c>
      <c r="O2161" s="33">
        <v>1.1819059800057425E-2</v>
      </c>
      <c r="P2161" s="2">
        <v>2307</v>
      </c>
      <c r="Q2161" s="2">
        <v>278000</v>
      </c>
      <c r="R2161" s="2">
        <v>195223</v>
      </c>
      <c r="S2161" s="35">
        <v>1.1817255138994892E-2</v>
      </c>
      <c r="T2161" t="s">
        <v>4388</v>
      </c>
      <c r="U2161" t="s">
        <v>4388</v>
      </c>
      <c r="V2161" s="5" t="s">
        <v>4390</v>
      </c>
      <c r="W2161" s="5">
        <v>0</v>
      </c>
      <c r="X2161" s="4">
        <v>1.7618046900649362E-3</v>
      </c>
      <c r="Y2161" s="6">
        <v>235</v>
      </c>
      <c r="Z2161" s="4">
        <v>-1.8046610625321868E-6</v>
      </c>
      <c r="AA2161" s="5">
        <v>2163</v>
      </c>
      <c r="AC2161" s="16" t="str">
        <f t="shared" si="198"/>
        <v/>
      </c>
      <c r="AD2161" s="16" t="str">
        <f t="shared" si="199"/>
        <v/>
      </c>
      <c r="AE2161" s="16" t="str">
        <f t="shared" si="200"/>
        <v/>
      </c>
      <c r="AF2161" s="16" t="str">
        <f t="shared" si="201"/>
        <v/>
      </c>
      <c r="AG2161" s="16">
        <f t="shared" si="202"/>
        <v>1.3579059829059829E-2</v>
      </c>
      <c r="AH2161" s="16" t="str">
        <f t="shared" si="203"/>
        <v/>
      </c>
      <c r="AI2161" s="17" t="str">
        <f>IF('Peer Comparison Tool'!$D$11="NR","",IF($C2161='Peer Comparison Tool'!$D$9,COUNT('ALLL &lt;50B Database'!$AI$1:AI2160)+1,""))</f>
        <v/>
      </c>
    </row>
    <row r="2162" spans="1:35" x14ac:dyDescent="0.25">
      <c r="A2162" t="s">
        <v>3369</v>
      </c>
      <c r="B2162">
        <v>3125557</v>
      </c>
      <c r="C2162" s="5" t="s">
        <v>3360</v>
      </c>
      <c r="D2162" s="5" t="s">
        <v>4390</v>
      </c>
      <c r="E2162" s="5" t="s">
        <v>4388</v>
      </c>
      <c r="F2162" s="2">
        <v>1950</v>
      </c>
      <c r="G2162" s="2">
        <v>293255</v>
      </c>
      <c r="H2162" s="2">
        <v>167295</v>
      </c>
      <c r="I2162" s="2">
        <v>18508</v>
      </c>
      <c r="J2162" s="2">
        <v>148787</v>
      </c>
      <c r="K2162" s="33">
        <v>1.3105983721696116E-2</v>
      </c>
      <c r="L2162" s="2">
        <v>1457</v>
      </c>
      <c r="M2162" s="2">
        <v>256685</v>
      </c>
      <c r="N2162" s="2">
        <v>134350</v>
      </c>
      <c r="O2162" s="33">
        <v>1.0844808336434685E-2</v>
      </c>
      <c r="P2162" s="2">
        <v>1503</v>
      </c>
      <c r="Q2162" s="2">
        <v>267301</v>
      </c>
      <c r="R2162" s="2">
        <v>143918</v>
      </c>
      <c r="S2162" s="35">
        <v>1.0443446962853847E-2</v>
      </c>
      <c r="T2162" t="s">
        <v>4388</v>
      </c>
      <c r="U2162" t="s">
        <v>4388</v>
      </c>
      <c r="V2162" s="5" t="s">
        <v>4390</v>
      </c>
      <c r="W2162" s="5">
        <v>0</v>
      </c>
      <c r="X2162" s="4">
        <v>2.6625367588422686E-3</v>
      </c>
      <c r="Y2162" s="6">
        <v>447</v>
      </c>
      <c r="Z2162" s="4">
        <v>-4.0136137358083752E-4</v>
      </c>
      <c r="AA2162" s="5">
        <v>2373</v>
      </c>
      <c r="AC2162" s="16" t="str">
        <f t="shared" si="198"/>
        <v/>
      </c>
      <c r="AD2162" s="16" t="str">
        <f t="shared" si="199"/>
        <v/>
      </c>
      <c r="AE2162" s="16" t="str">
        <f t="shared" si="200"/>
        <v/>
      </c>
      <c r="AF2162" s="16" t="str">
        <f t="shared" si="201"/>
        <v/>
      </c>
      <c r="AG2162" s="16">
        <f t="shared" si="202"/>
        <v>1.3105983721696116E-2</v>
      </c>
      <c r="AH2162" s="16" t="str">
        <f t="shared" si="203"/>
        <v/>
      </c>
      <c r="AI2162" s="17" t="str">
        <f>IF('Peer Comparison Tool'!$D$11="NR","",IF($C2162='Peer Comparison Tool'!$D$9,COUNT('ALLL &lt;50B Database'!$AI$1:AI2161)+1,""))</f>
        <v/>
      </c>
    </row>
    <row r="2163" spans="1:35" x14ac:dyDescent="0.25">
      <c r="A2163" t="s">
        <v>1056</v>
      </c>
      <c r="B2163">
        <v>940731</v>
      </c>
      <c r="C2163" s="5" t="s">
        <v>926</v>
      </c>
      <c r="D2163" s="5" t="s">
        <v>4390</v>
      </c>
      <c r="E2163" s="5" t="s">
        <v>4388</v>
      </c>
      <c r="F2163" s="2">
        <v>1902</v>
      </c>
      <c r="G2163" s="2">
        <v>293105</v>
      </c>
      <c r="H2163" s="2">
        <v>174139</v>
      </c>
      <c r="I2163" s="2">
        <v>0</v>
      </c>
      <c r="J2163" s="2">
        <v>174139</v>
      </c>
      <c r="K2163" s="33">
        <v>1.0922309189785172E-2</v>
      </c>
      <c r="L2163" s="2">
        <v>1822</v>
      </c>
      <c r="M2163" s="2">
        <v>256226</v>
      </c>
      <c r="N2163" s="2">
        <v>181859</v>
      </c>
      <c r="O2163" s="33">
        <v>1.0018750790447544E-2</v>
      </c>
      <c r="P2163" s="2">
        <v>1876</v>
      </c>
      <c r="Q2163" s="2">
        <v>266513</v>
      </c>
      <c r="R2163" s="2">
        <v>176131</v>
      </c>
      <c r="S2163" s="35">
        <v>1.0651163054771732E-2</v>
      </c>
      <c r="T2163" t="s">
        <v>4388</v>
      </c>
      <c r="U2163" t="s">
        <v>4388</v>
      </c>
      <c r="V2163" s="5" t="s">
        <v>4390</v>
      </c>
      <c r="W2163" s="5">
        <v>0</v>
      </c>
      <c r="X2163" s="4">
        <v>2.7114613501343955E-4</v>
      </c>
      <c r="Y2163" s="6">
        <v>26</v>
      </c>
      <c r="Z2163" s="4">
        <v>6.3241226432418814E-4</v>
      </c>
      <c r="AA2163" s="5">
        <v>3408</v>
      </c>
      <c r="AC2163" s="16" t="str">
        <f t="shared" si="198"/>
        <v/>
      </c>
      <c r="AD2163" s="16" t="str">
        <f t="shared" si="199"/>
        <v/>
      </c>
      <c r="AE2163" s="16" t="str">
        <f t="shared" si="200"/>
        <v/>
      </c>
      <c r="AF2163" s="16" t="str">
        <f t="shared" si="201"/>
        <v/>
      </c>
      <c r="AG2163" s="16">
        <f t="shared" si="202"/>
        <v>1.0922309189785172E-2</v>
      </c>
      <c r="AH2163" s="16" t="str">
        <f t="shared" si="203"/>
        <v/>
      </c>
      <c r="AI2163" s="17" t="str">
        <f>IF('Peer Comparison Tool'!$D$11="NR","",IF($C2163='Peer Comparison Tool'!$D$9,COUNT('ALLL &lt;50B Database'!$AI$1:AI2162)+1,""))</f>
        <v/>
      </c>
    </row>
    <row r="2164" spans="1:35" x14ac:dyDescent="0.25">
      <c r="A2164" t="s">
        <v>3872</v>
      </c>
      <c r="B2164">
        <v>435059</v>
      </c>
      <c r="C2164" s="5" t="s">
        <v>3704</v>
      </c>
      <c r="D2164" s="5" t="s">
        <v>4390</v>
      </c>
      <c r="E2164" s="5" t="s">
        <v>4388</v>
      </c>
      <c r="F2164" s="2">
        <v>2884</v>
      </c>
      <c r="G2164" s="2">
        <v>292996</v>
      </c>
      <c r="H2164" s="2">
        <v>205417</v>
      </c>
      <c r="I2164" s="2">
        <v>28076</v>
      </c>
      <c r="J2164" s="2">
        <v>177341</v>
      </c>
      <c r="K2164" s="33">
        <v>1.6262454818682652E-2</v>
      </c>
      <c r="L2164" s="2">
        <v>2365</v>
      </c>
      <c r="M2164" s="2">
        <v>261061</v>
      </c>
      <c r="N2164" s="2">
        <v>178995</v>
      </c>
      <c r="O2164" s="33">
        <v>1.3212659571496411E-2</v>
      </c>
      <c r="P2164" s="2">
        <v>2582</v>
      </c>
      <c r="Q2164" s="2">
        <v>250152</v>
      </c>
      <c r="R2164" s="2">
        <v>182461</v>
      </c>
      <c r="S2164" s="35">
        <v>1.4150969248222909E-2</v>
      </c>
      <c r="T2164" t="s">
        <v>4388</v>
      </c>
      <c r="U2164" t="s">
        <v>4388</v>
      </c>
      <c r="V2164" s="5" t="s">
        <v>4390</v>
      </c>
      <c r="W2164" s="5">
        <v>0</v>
      </c>
      <c r="X2164" s="4">
        <v>2.1114855704597434E-3</v>
      </c>
      <c r="Y2164" s="6">
        <v>302</v>
      </c>
      <c r="Z2164" s="4">
        <v>9.3830967672649777E-4</v>
      </c>
      <c r="AA2164" s="5">
        <v>1198</v>
      </c>
      <c r="AC2164" s="16" t="str">
        <f t="shared" si="198"/>
        <v/>
      </c>
      <c r="AD2164" s="16" t="str">
        <f t="shared" si="199"/>
        <v/>
      </c>
      <c r="AE2164" s="16" t="str">
        <f t="shared" si="200"/>
        <v/>
      </c>
      <c r="AF2164" s="16" t="str">
        <f t="shared" si="201"/>
        <v/>
      </c>
      <c r="AG2164" s="16">
        <f t="shared" si="202"/>
        <v>1.6262454818682652E-2</v>
      </c>
      <c r="AH2164" s="16" t="str">
        <f t="shared" si="203"/>
        <v/>
      </c>
      <c r="AI2164" s="17" t="str">
        <f>IF('Peer Comparison Tool'!$D$11="NR","",IF($C2164='Peer Comparison Tool'!$D$9,COUNT('ALLL &lt;50B Database'!$AI$1:AI2163)+1,""))</f>
        <v/>
      </c>
    </row>
    <row r="2165" spans="1:35" x14ac:dyDescent="0.25">
      <c r="A2165" t="s">
        <v>1066</v>
      </c>
      <c r="B2165">
        <v>2533119</v>
      </c>
      <c r="C2165" s="5" t="s">
        <v>926</v>
      </c>
      <c r="D2165" s="5" t="s">
        <v>4390</v>
      </c>
      <c r="E2165" s="5" t="s">
        <v>4388</v>
      </c>
      <c r="F2165" s="2">
        <v>3300</v>
      </c>
      <c r="G2165" s="2">
        <v>292663</v>
      </c>
      <c r="H2165" s="2">
        <v>213294</v>
      </c>
      <c r="I2165" s="2">
        <v>14640</v>
      </c>
      <c r="J2165" s="2">
        <v>198654</v>
      </c>
      <c r="K2165" s="33">
        <v>1.6611797396478299E-2</v>
      </c>
      <c r="L2165" s="2">
        <v>3285</v>
      </c>
      <c r="M2165" s="2">
        <v>243562</v>
      </c>
      <c r="N2165" s="2">
        <v>196123</v>
      </c>
      <c r="O2165" s="33">
        <v>1.6749692794827735E-2</v>
      </c>
      <c r="P2165" s="2">
        <v>3293</v>
      </c>
      <c r="Q2165" s="2">
        <v>249118</v>
      </c>
      <c r="R2165" s="2">
        <v>199750</v>
      </c>
      <c r="S2165" s="35">
        <v>1.648560700876095E-2</v>
      </c>
      <c r="T2165" t="s">
        <v>4388</v>
      </c>
      <c r="U2165" t="s">
        <v>4388</v>
      </c>
      <c r="V2165" s="5" t="s">
        <v>4390</v>
      </c>
      <c r="W2165" s="5">
        <v>0</v>
      </c>
      <c r="X2165" s="4">
        <v>1.2619038771734953E-4</v>
      </c>
      <c r="Y2165" s="6">
        <v>7</v>
      </c>
      <c r="Z2165" s="4">
        <v>-2.6408578606678529E-4</v>
      </c>
      <c r="AA2165" s="5">
        <v>1117</v>
      </c>
      <c r="AC2165" s="16" t="str">
        <f t="shared" si="198"/>
        <v/>
      </c>
      <c r="AD2165" s="16" t="str">
        <f t="shared" si="199"/>
        <v/>
      </c>
      <c r="AE2165" s="16" t="str">
        <f t="shared" si="200"/>
        <v/>
      </c>
      <c r="AF2165" s="16" t="str">
        <f t="shared" si="201"/>
        <v/>
      </c>
      <c r="AG2165" s="16">
        <f t="shared" si="202"/>
        <v>1.6611797396478299E-2</v>
      </c>
      <c r="AH2165" s="16" t="str">
        <f t="shared" si="203"/>
        <v/>
      </c>
      <c r="AI2165" s="17" t="str">
        <f>IF('Peer Comparison Tool'!$D$11="NR","",IF($C2165='Peer Comparison Tool'!$D$9,COUNT('ALLL &lt;50B Database'!$AI$1:AI2164)+1,""))</f>
        <v/>
      </c>
    </row>
    <row r="2166" spans="1:35" x14ac:dyDescent="0.25">
      <c r="A2166" t="s">
        <v>3276</v>
      </c>
      <c r="B2166">
        <v>452159</v>
      </c>
      <c r="C2166" s="5" t="s">
        <v>3209</v>
      </c>
      <c r="D2166" s="5" t="s">
        <v>4390</v>
      </c>
      <c r="E2166" s="5" t="s">
        <v>4388</v>
      </c>
      <c r="F2166" s="2">
        <v>617</v>
      </c>
      <c r="G2166" s="2">
        <v>292259</v>
      </c>
      <c r="H2166" s="2">
        <v>127616</v>
      </c>
      <c r="I2166" s="2">
        <v>19037</v>
      </c>
      <c r="J2166" s="2">
        <v>108579</v>
      </c>
      <c r="K2166" s="33">
        <v>5.6824984573444221E-3</v>
      </c>
      <c r="L2166" s="2">
        <v>511</v>
      </c>
      <c r="M2166" s="2">
        <v>253436</v>
      </c>
      <c r="N2166" s="2">
        <v>110946</v>
      </c>
      <c r="O2166" s="33">
        <v>4.6058442846069261E-3</v>
      </c>
      <c r="P2166" s="2">
        <v>510</v>
      </c>
      <c r="Q2166" s="2">
        <v>240841</v>
      </c>
      <c r="R2166" s="2">
        <v>110426</v>
      </c>
      <c r="S2166" s="35">
        <v>4.6184775324651806E-3</v>
      </c>
      <c r="T2166" t="s">
        <v>4388</v>
      </c>
      <c r="U2166" t="s">
        <v>4388</v>
      </c>
      <c r="V2166" s="5" t="s">
        <v>4390</v>
      </c>
      <c r="W2166" s="5">
        <v>0</v>
      </c>
      <c r="X2166" s="4">
        <v>1.0640209248792415E-3</v>
      </c>
      <c r="Y2166" s="6">
        <v>107</v>
      </c>
      <c r="Z2166" s="4">
        <v>1.2633247858254495E-5</v>
      </c>
      <c r="AA2166" s="5">
        <v>4610</v>
      </c>
      <c r="AC2166" s="16" t="str">
        <f t="shared" si="198"/>
        <v/>
      </c>
      <c r="AD2166" s="16" t="str">
        <f t="shared" si="199"/>
        <v/>
      </c>
      <c r="AE2166" s="16" t="str">
        <f t="shared" si="200"/>
        <v/>
      </c>
      <c r="AF2166" s="16" t="str">
        <f t="shared" si="201"/>
        <v/>
      </c>
      <c r="AG2166" s="16">
        <f t="shared" si="202"/>
        <v>5.6824984573444221E-3</v>
      </c>
      <c r="AH2166" s="16" t="str">
        <f t="shared" si="203"/>
        <v/>
      </c>
      <c r="AI2166" s="17" t="str">
        <f>IF('Peer Comparison Tool'!$D$11="NR","",IF($C2166='Peer Comparison Tool'!$D$9,COUNT('ALLL &lt;50B Database'!$AI$1:AI2165)+1,""))</f>
        <v/>
      </c>
    </row>
    <row r="2167" spans="1:35" x14ac:dyDescent="0.25">
      <c r="A2167" t="s">
        <v>2006</v>
      </c>
      <c r="B2167">
        <v>381950</v>
      </c>
      <c r="C2167" s="5" t="s">
        <v>1963</v>
      </c>
      <c r="D2167" s="5" t="s">
        <v>4390</v>
      </c>
      <c r="E2167" s="5" t="s">
        <v>4388</v>
      </c>
      <c r="F2167" s="2">
        <v>1010</v>
      </c>
      <c r="G2167" s="2">
        <v>292074</v>
      </c>
      <c r="H2167" s="2">
        <v>80097</v>
      </c>
      <c r="I2167" s="2">
        <v>0</v>
      </c>
      <c r="J2167" s="2">
        <v>80097</v>
      </c>
      <c r="K2167" s="33">
        <v>1.2609710725745035E-2</v>
      </c>
      <c r="L2167" s="2">
        <v>1041</v>
      </c>
      <c r="M2167" s="2">
        <v>263172</v>
      </c>
      <c r="N2167" s="2">
        <v>81308</v>
      </c>
      <c r="O2167" s="33">
        <v>1.2803168199931126E-2</v>
      </c>
      <c r="P2167" s="2">
        <v>996</v>
      </c>
      <c r="Q2167" s="2">
        <v>263061</v>
      </c>
      <c r="R2167" s="2">
        <v>82084</v>
      </c>
      <c r="S2167" s="35">
        <v>1.2133911602748404E-2</v>
      </c>
      <c r="T2167" t="s">
        <v>4388</v>
      </c>
      <c r="U2167" t="s">
        <v>4388</v>
      </c>
      <c r="V2167" s="5" t="s">
        <v>4390</v>
      </c>
      <c r="W2167" s="5">
        <v>0</v>
      </c>
      <c r="X2167" s="4">
        <v>4.7579912299663095E-4</v>
      </c>
      <c r="Y2167" s="6">
        <v>14</v>
      </c>
      <c r="Z2167" s="4">
        <v>-6.6925659718272169E-4</v>
      </c>
      <c r="AA2167" s="5">
        <v>2643</v>
      </c>
      <c r="AC2167" s="16" t="str">
        <f t="shared" si="198"/>
        <v/>
      </c>
      <c r="AD2167" s="16" t="str">
        <f t="shared" si="199"/>
        <v/>
      </c>
      <c r="AE2167" s="16" t="str">
        <f t="shared" si="200"/>
        <v/>
      </c>
      <c r="AF2167" s="16" t="str">
        <f t="shared" si="201"/>
        <v/>
      </c>
      <c r="AG2167" s="16">
        <f t="shared" si="202"/>
        <v>1.2609710725745035E-2</v>
      </c>
      <c r="AH2167" s="16" t="str">
        <f t="shared" si="203"/>
        <v/>
      </c>
      <c r="AI2167" s="17" t="str">
        <f>IF('Peer Comparison Tool'!$D$11="NR","",IF($C2167='Peer Comparison Tool'!$D$9,COUNT('ALLL &lt;50B Database'!$AI$1:AI2166)+1,""))</f>
        <v/>
      </c>
    </row>
    <row r="2168" spans="1:35" x14ac:dyDescent="0.25">
      <c r="A2168" t="s">
        <v>3866</v>
      </c>
      <c r="B2168">
        <v>333856</v>
      </c>
      <c r="C2168" s="5" t="s">
        <v>3704</v>
      </c>
      <c r="D2168" s="5" t="s">
        <v>4387</v>
      </c>
      <c r="E2168" s="5" t="s">
        <v>4388</v>
      </c>
      <c r="F2168" s="2">
        <v>2175</v>
      </c>
      <c r="G2168" s="2">
        <v>292056</v>
      </c>
      <c r="H2168" s="2">
        <v>192090</v>
      </c>
      <c r="I2168" s="2">
        <v>12742</v>
      </c>
      <c r="J2168" s="2">
        <v>179348</v>
      </c>
      <c r="K2168" s="33">
        <v>1.2127260967504517E-2</v>
      </c>
      <c r="L2168" s="2">
        <v>1732</v>
      </c>
      <c r="M2168" s="2">
        <v>258775</v>
      </c>
      <c r="N2168" s="2">
        <v>165515</v>
      </c>
      <c r="O2168" s="33">
        <v>1.0464308370842522E-2</v>
      </c>
      <c r="P2168" s="2">
        <v>1977</v>
      </c>
      <c r="Q2168" s="2">
        <v>266664</v>
      </c>
      <c r="R2168" s="2">
        <v>171220</v>
      </c>
      <c r="S2168" s="35">
        <v>1.1546548300432193E-2</v>
      </c>
      <c r="T2168" t="s">
        <v>4388</v>
      </c>
      <c r="U2168" t="s">
        <v>4388</v>
      </c>
      <c r="V2168" s="5" t="s">
        <v>4387</v>
      </c>
      <c r="W2168" s="5">
        <v>0</v>
      </c>
      <c r="X2168" s="4">
        <v>5.8071266707232332E-4</v>
      </c>
      <c r="Y2168" s="6">
        <v>198</v>
      </c>
      <c r="Z2168" s="4">
        <v>1.0822399295896713E-3</v>
      </c>
      <c r="AA2168" s="5">
        <v>2868</v>
      </c>
      <c r="AC2168" s="16" t="str">
        <f t="shared" si="198"/>
        <v/>
      </c>
      <c r="AD2168" s="16" t="str">
        <f t="shared" si="199"/>
        <v/>
      </c>
      <c r="AE2168" s="16" t="str">
        <f t="shared" si="200"/>
        <v/>
      </c>
      <c r="AF2168" s="16" t="str">
        <f t="shared" si="201"/>
        <v/>
      </c>
      <c r="AG2168" s="16">
        <f t="shared" si="202"/>
        <v>1.2127260967504517E-2</v>
      </c>
      <c r="AH2168" s="16" t="str">
        <f t="shared" si="203"/>
        <v/>
      </c>
      <c r="AI2168" s="17" t="str">
        <f>IF('Peer Comparison Tool'!$D$11="NR","",IF($C2168='Peer Comparison Tool'!$D$9,COUNT('ALLL &lt;50B Database'!$AI$1:AI2167)+1,""))</f>
        <v/>
      </c>
    </row>
    <row r="2169" spans="1:35" x14ac:dyDescent="0.25">
      <c r="A2169" t="s">
        <v>236</v>
      </c>
      <c r="B2169">
        <v>613839</v>
      </c>
      <c r="C2169" s="5" t="s">
        <v>561</v>
      </c>
      <c r="D2169" s="5" t="s">
        <v>4390</v>
      </c>
      <c r="E2169" s="5" t="s">
        <v>4388</v>
      </c>
      <c r="F2169" s="2">
        <v>2699</v>
      </c>
      <c r="G2169" s="2">
        <v>292007</v>
      </c>
      <c r="H2169" s="2">
        <v>158956</v>
      </c>
      <c r="I2169" s="2">
        <v>0</v>
      </c>
      <c r="J2169" s="2">
        <v>158956</v>
      </c>
      <c r="K2169" s="33">
        <v>1.6979541508341932E-2</v>
      </c>
      <c r="L2169" s="2">
        <v>2610</v>
      </c>
      <c r="M2169" s="2">
        <v>259367</v>
      </c>
      <c r="N2169" s="2">
        <v>151495</v>
      </c>
      <c r="O2169" s="33">
        <v>1.7228291362751245E-2</v>
      </c>
      <c r="P2169" s="2">
        <v>2620</v>
      </c>
      <c r="Q2169" s="2">
        <v>269590</v>
      </c>
      <c r="R2169" s="2">
        <v>155560</v>
      </c>
      <c r="S2169" s="35">
        <v>1.6842375932116224E-2</v>
      </c>
      <c r="T2169" t="s">
        <v>4388</v>
      </c>
      <c r="U2169" t="s">
        <v>4388</v>
      </c>
      <c r="V2169" s="5" t="s">
        <v>4390</v>
      </c>
      <c r="W2169" s="5">
        <v>0</v>
      </c>
      <c r="X2169" s="4">
        <v>1.3716557622570763E-4</v>
      </c>
      <c r="Y2169" s="6">
        <v>79</v>
      </c>
      <c r="Z2169" s="4">
        <v>-3.8591543063502126E-4</v>
      </c>
      <c r="AA2169" s="5">
        <v>1045</v>
      </c>
      <c r="AC2169" s="16" t="str">
        <f t="shared" si="198"/>
        <v/>
      </c>
      <c r="AD2169" s="16" t="str">
        <f t="shared" si="199"/>
        <v/>
      </c>
      <c r="AE2169" s="16" t="str">
        <f t="shared" si="200"/>
        <v/>
      </c>
      <c r="AF2169" s="16" t="str">
        <f t="shared" si="201"/>
        <v/>
      </c>
      <c r="AG2169" s="16">
        <f t="shared" si="202"/>
        <v>1.6979541508341932E-2</v>
      </c>
      <c r="AH2169" s="16" t="str">
        <f t="shared" si="203"/>
        <v/>
      </c>
      <c r="AI2169" s="17" t="str">
        <f>IF('Peer Comparison Tool'!$D$11="NR","",IF($C2169='Peer Comparison Tool'!$D$9,COUNT('ALLL &lt;50B Database'!$AI$1:AI2168)+1,""))</f>
        <v/>
      </c>
    </row>
    <row r="2170" spans="1:35" x14ac:dyDescent="0.25">
      <c r="A2170" t="s">
        <v>3469</v>
      </c>
      <c r="B2170">
        <v>127224</v>
      </c>
      <c r="C2170" s="5" t="s">
        <v>3374</v>
      </c>
      <c r="D2170" s="5" t="s">
        <v>4390</v>
      </c>
      <c r="E2170" s="5" t="s">
        <v>4388</v>
      </c>
      <c r="F2170" s="2">
        <v>1884</v>
      </c>
      <c r="G2170" s="2">
        <v>291764</v>
      </c>
      <c r="H2170" s="2">
        <v>174893</v>
      </c>
      <c r="I2170" s="2">
        <v>9644</v>
      </c>
      <c r="J2170" s="2">
        <v>165249</v>
      </c>
      <c r="K2170" s="33">
        <v>1.1400976707877203E-2</v>
      </c>
      <c r="L2170" s="2">
        <v>1947</v>
      </c>
      <c r="M2170" s="2">
        <v>260949</v>
      </c>
      <c r="N2170" s="2">
        <v>167840</v>
      </c>
      <c r="O2170" s="33">
        <v>1.1600333651096282E-2</v>
      </c>
      <c r="P2170" s="2">
        <v>1929</v>
      </c>
      <c r="Q2170" s="2">
        <v>264302</v>
      </c>
      <c r="R2170" s="2">
        <v>170401</v>
      </c>
      <c r="S2170" s="35">
        <v>1.1320356101196589E-2</v>
      </c>
      <c r="T2170" t="s">
        <v>4388</v>
      </c>
      <c r="U2170" t="s">
        <v>4388</v>
      </c>
      <c r="V2170" s="5" t="s">
        <v>4390</v>
      </c>
      <c r="W2170" s="5">
        <v>0</v>
      </c>
      <c r="X2170" s="4">
        <v>8.0620606680613729E-5</v>
      </c>
      <c r="Y2170" s="6">
        <v>-45</v>
      </c>
      <c r="Z2170" s="4">
        <v>-2.7997754989969245E-4</v>
      </c>
      <c r="AA2170" s="5">
        <v>3204</v>
      </c>
      <c r="AC2170" s="16" t="str">
        <f t="shared" si="198"/>
        <v/>
      </c>
      <c r="AD2170" s="16" t="str">
        <f t="shared" si="199"/>
        <v/>
      </c>
      <c r="AE2170" s="16" t="str">
        <f t="shared" si="200"/>
        <v/>
      </c>
      <c r="AF2170" s="16" t="str">
        <f t="shared" si="201"/>
        <v/>
      </c>
      <c r="AG2170" s="16">
        <f t="shared" si="202"/>
        <v>1.1400976707877203E-2</v>
      </c>
      <c r="AH2170" s="16" t="str">
        <f t="shared" si="203"/>
        <v/>
      </c>
      <c r="AI2170" s="17" t="str">
        <f>IF('Peer Comparison Tool'!$D$11="NR","",IF($C2170='Peer Comparison Tool'!$D$9,COUNT('ALLL &lt;50B Database'!$AI$1:AI2169)+1,""))</f>
        <v/>
      </c>
    </row>
    <row r="2171" spans="1:35" x14ac:dyDescent="0.25">
      <c r="A2171" t="s">
        <v>4115</v>
      </c>
      <c r="B2171">
        <v>3487433</v>
      </c>
      <c r="C2171" s="5" t="s">
        <v>4116</v>
      </c>
      <c r="D2171" s="5" t="s">
        <v>4390</v>
      </c>
      <c r="E2171" s="5" t="s">
        <v>4388</v>
      </c>
      <c r="F2171" s="2">
        <v>1747</v>
      </c>
      <c r="G2171" s="2">
        <v>291610</v>
      </c>
      <c r="H2171" s="2">
        <v>116137</v>
      </c>
      <c r="I2171" s="2">
        <v>16623</v>
      </c>
      <c r="J2171" s="2">
        <v>99514</v>
      </c>
      <c r="K2171" s="33">
        <v>1.7555318849609099E-2</v>
      </c>
      <c r="L2171" s="2">
        <v>1350</v>
      </c>
      <c r="M2171" s="2">
        <v>295494</v>
      </c>
      <c r="N2171" s="2">
        <v>88472</v>
      </c>
      <c r="O2171" s="33">
        <v>1.5259065014919975E-2</v>
      </c>
      <c r="P2171" s="2">
        <v>1470</v>
      </c>
      <c r="Q2171" s="2">
        <v>296296</v>
      </c>
      <c r="R2171" s="2">
        <v>93286</v>
      </c>
      <c r="S2171" s="35">
        <v>1.5757991552858949E-2</v>
      </c>
      <c r="T2171" t="s">
        <v>4388</v>
      </c>
      <c r="U2171" t="s">
        <v>4388</v>
      </c>
      <c r="V2171" s="5" t="s">
        <v>4390</v>
      </c>
      <c r="W2171" s="5">
        <v>0</v>
      </c>
      <c r="X2171" s="4">
        <v>1.7973272967501501E-3</v>
      </c>
      <c r="Y2171" s="6">
        <v>277</v>
      </c>
      <c r="Z2171" s="4">
        <v>4.9892653793897311E-4</v>
      </c>
      <c r="AA2171" s="5">
        <v>931</v>
      </c>
      <c r="AC2171" s="16" t="str">
        <f t="shared" si="198"/>
        <v/>
      </c>
      <c r="AD2171" s="16" t="str">
        <f t="shared" si="199"/>
        <v/>
      </c>
      <c r="AE2171" s="16" t="str">
        <f t="shared" si="200"/>
        <v/>
      </c>
      <c r="AF2171" s="16" t="str">
        <f t="shared" si="201"/>
        <v/>
      </c>
      <c r="AG2171" s="16">
        <f t="shared" si="202"/>
        <v>1.7555318849609099E-2</v>
      </c>
      <c r="AH2171" s="16" t="str">
        <f t="shared" si="203"/>
        <v/>
      </c>
      <c r="AI2171" s="17" t="str">
        <f>IF('Peer Comparison Tool'!$D$11="NR","",IF($C2171='Peer Comparison Tool'!$D$9,COUNT('ALLL &lt;50B Database'!$AI$1:AI2170)+1,""))</f>
        <v/>
      </c>
    </row>
    <row r="2172" spans="1:35" x14ac:dyDescent="0.25">
      <c r="A2172" t="s">
        <v>314</v>
      </c>
      <c r="B2172">
        <v>3216316</v>
      </c>
      <c r="C2172" s="5" t="s">
        <v>207</v>
      </c>
      <c r="D2172" s="5" t="s">
        <v>4390</v>
      </c>
      <c r="E2172" s="5" t="s">
        <v>4388</v>
      </c>
      <c r="F2172" s="2">
        <v>3194</v>
      </c>
      <c r="G2172" s="2">
        <v>291509</v>
      </c>
      <c r="H2172" s="2">
        <v>212824</v>
      </c>
      <c r="I2172" s="2">
        <v>5216</v>
      </c>
      <c r="J2172" s="2">
        <v>207608</v>
      </c>
      <c r="K2172" s="33">
        <v>1.5384763592925128E-2</v>
      </c>
      <c r="L2172" s="2">
        <v>3184</v>
      </c>
      <c r="M2172" s="2">
        <v>269874</v>
      </c>
      <c r="N2172" s="2">
        <v>199178</v>
      </c>
      <c r="O2172" s="33">
        <v>1.5985701232063783E-2</v>
      </c>
      <c r="P2172" s="2">
        <v>3144</v>
      </c>
      <c r="Q2172" s="2">
        <v>264230</v>
      </c>
      <c r="R2172" s="2">
        <v>191837</v>
      </c>
      <c r="S2172" s="35">
        <v>1.638891350469409E-2</v>
      </c>
      <c r="T2172" t="s">
        <v>4388</v>
      </c>
      <c r="U2172" t="s">
        <v>4388</v>
      </c>
      <c r="V2172" s="5" t="s">
        <v>4390</v>
      </c>
      <c r="W2172" s="5">
        <v>0</v>
      </c>
      <c r="X2172" s="4">
        <v>-1.0041499117689617E-3</v>
      </c>
      <c r="Y2172" s="6">
        <v>50</v>
      </c>
      <c r="Z2172" s="4">
        <v>4.0321227263030723E-4</v>
      </c>
      <c r="AA2172" s="5">
        <v>1467</v>
      </c>
      <c r="AC2172" s="16" t="str">
        <f t="shared" si="198"/>
        <v/>
      </c>
      <c r="AD2172" s="16" t="str">
        <f t="shared" si="199"/>
        <v/>
      </c>
      <c r="AE2172" s="16" t="str">
        <f t="shared" si="200"/>
        <v/>
      </c>
      <c r="AF2172" s="16" t="str">
        <f t="shared" si="201"/>
        <v/>
      </c>
      <c r="AG2172" s="16">
        <f t="shared" si="202"/>
        <v>1.5384763592925128E-2</v>
      </c>
      <c r="AH2172" s="16" t="str">
        <f t="shared" si="203"/>
        <v/>
      </c>
      <c r="AI2172" s="17" t="str">
        <f>IF('Peer Comparison Tool'!$D$11="NR","",IF($C2172='Peer Comparison Tool'!$D$9,COUNT('ALLL &lt;50B Database'!$AI$1:AI2171)+1,""))</f>
        <v/>
      </c>
    </row>
    <row r="2173" spans="1:35" x14ac:dyDescent="0.25">
      <c r="A2173" t="s">
        <v>2622</v>
      </c>
      <c r="B2173">
        <v>332224</v>
      </c>
      <c r="C2173" s="5" t="s">
        <v>2604</v>
      </c>
      <c r="D2173" s="5" t="s">
        <v>4390</v>
      </c>
      <c r="E2173" s="5" t="s">
        <v>4388</v>
      </c>
      <c r="F2173" s="2">
        <v>2705</v>
      </c>
      <c r="G2173" s="2">
        <v>291299</v>
      </c>
      <c r="H2173" s="2">
        <v>186731</v>
      </c>
      <c r="I2173" s="2">
        <v>5155</v>
      </c>
      <c r="J2173" s="2">
        <v>181576</v>
      </c>
      <c r="K2173" s="33">
        <v>1.4897343261223951E-2</v>
      </c>
      <c r="L2173" s="2">
        <v>1960</v>
      </c>
      <c r="M2173" s="2">
        <v>265273</v>
      </c>
      <c r="N2173" s="2">
        <v>181594</v>
      </c>
      <c r="O2173" s="33">
        <v>1.0793308148947653E-2</v>
      </c>
      <c r="P2173" s="2">
        <v>2116</v>
      </c>
      <c r="Q2173" s="2">
        <v>264373</v>
      </c>
      <c r="R2173" s="2">
        <v>179926</v>
      </c>
      <c r="S2173" s="35">
        <v>1.1760390382712893E-2</v>
      </c>
      <c r="T2173" t="s">
        <v>4388</v>
      </c>
      <c r="U2173" t="s">
        <v>4388</v>
      </c>
      <c r="V2173" s="5" t="s">
        <v>4390</v>
      </c>
      <c r="W2173" s="5">
        <v>0</v>
      </c>
      <c r="X2173" s="4">
        <v>3.1369528785110574E-3</v>
      </c>
      <c r="Y2173" s="6">
        <v>589</v>
      </c>
      <c r="Z2173" s="4">
        <v>9.6708223376524086E-4</v>
      </c>
      <c r="AA2173" s="5">
        <v>1645</v>
      </c>
      <c r="AC2173" s="16" t="str">
        <f t="shared" si="198"/>
        <v/>
      </c>
      <c r="AD2173" s="16" t="str">
        <f t="shared" si="199"/>
        <v/>
      </c>
      <c r="AE2173" s="16" t="str">
        <f t="shared" si="200"/>
        <v/>
      </c>
      <c r="AF2173" s="16" t="str">
        <f t="shared" si="201"/>
        <v/>
      </c>
      <c r="AG2173" s="16">
        <f t="shared" si="202"/>
        <v>1.4897343261223951E-2</v>
      </c>
      <c r="AH2173" s="16" t="str">
        <f t="shared" si="203"/>
        <v/>
      </c>
      <c r="AI2173" s="17" t="str">
        <f>IF('Peer Comparison Tool'!$D$11="NR","",IF($C2173='Peer Comparison Tool'!$D$9,COUNT('ALLL &lt;50B Database'!$AI$1:AI2172)+1,""))</f>
        <v/>
      </c>
    </row>
    <row r="2174" spans="1:35" x14ac:dyDescent="0.25">
      <c r="A2174" t="s">
        <v>2388</v>
      </c>
      <c r="B2174">
        <v>386852</v>
      </c>
      <c r="C2174" s="5" t="s">
        <v>2299</v>
      </c>
      <c r="D2174" s="5" t="s">
        <v>4387</v>
      </c>
      <c r="E2174" s="5" t="s">
        <v>4388</v>
      </c>
      <c r="F2174" s="2">
        <v>2308</v>
      </c>
      <c r="G2174" s="2">
        <v>291094</v>
      </c>
      <c r="H2174" s="2">
        <v>158922</v>
      </c>
      <c r="I2174" s="2">
        <v>13861</v>
      </c>
      <c r="J2174" s="2">
        <v>145061</v>
      </c>
      <c r="K2174" s="33">
        <v>1.5910547976368563E-2</v>
      </c>
      <c r="L2174" s="2">
        <v>2492</v>
      </c>
      <c r="M2174" s="2">
        <v>256850</v>
      </c>
      <c r="N2174" s="2">
        <v>130805</v>
      </c>
      <c r="O2174" s="33">
        <v>1.9051259508428578E-2</v>
      </c>
      <c r="P2174" s="2">
        <v>2497</v>
      </c>
      <c r="Q2174" s="2">
        <v>257440</v>
      </c>
      <c r="R2174" s="2">
        <v>135683</v>
      </c>
      <c r="S2174" s="35">
        <v>1.8403189787961644E-2</v>
      </c>
      <c r="T2174" t="s">
        <v>4388</v>
      </c>
      <c r="U2174" t="s">
        <v>4388</v>
      </c>
      <c r="V2174" s="5" t="s">
        <v>4387</v>
      </c>
      <c r="W2174" s="5">
        <v>0</v>
      </c>
      <c r="X2174" s="4">
        <v>-2.4926418115930812E-3</v>
      </c>
      <c r="Y2174" s="6">
        <v>-189</v>
      </c>
      <c r="Z2174" s="4">
        <v>-6.4806972046693376E-4</v>
      </c>
      <c r="AA2174" s="5">
        <v>1299</v>
      </c>
      <c r="AC2174" s="16" t="str">
        <f t="shared" si="198"/>
        <v/>
      </c>
      <c r="AD2174" s="16" t="str">
        <f t="shared" si="199"/>
        <v/>
      </c>
      <c r="AE2174" s="16" t="str">
        <f t="shared" si="200"/>
        <v/>
      </c>
      <c r="AF2174" s="16" t="str">
        <f t="shared" si="201"/>
        <v/>
      </c>
      <c r="AG2174" s="16">
        <f t="shared" si="202"/>
        <v>1.5910547976368563E-2</v>
      </c>
      <c r="AH2174" s="16" t="str">
        <f t="shared" si="203"/>
        <v/>
      </c>
      <c r="AI2174" s="17" t="str">
        <f>IF('Peer Comparison Tool'!$D$11="NR","",IF($C2174='Peer Comparison Tool'!$D$9,COUNT('ALLL &lt;50B Database'!$AI$1:AI2173)+1,""))</f>
        <v/>
      </c>
    </row>
    <row r="2175" spans="1:35" x14ac:dyDescent="0.25">
      <c r="A2175" t="s">
        <v>3033</v>
      </c>
      <c r="B2175">
        <v>254504</v>
      </c>
      <c r="C2175" s="5" t="s">
        <v>2948</v>
      </c>
      <c r="D2175" s="5" t="s">
        <v>4390</v>
      </c>
      <c r="E2175" s="5" t="s">
        <v>4388</v>
      </c>
      <c r="F2175" s="2">
        <v>2914</v>
      </c>
      <c r="G2175" s="2">
        <v>291002</v>
      </c>
      <c r="H2175" s="2">
        <v>210722</v>
      </c>
      <c r="I2175" s="2">
        <v>7371</v>
      </c>
      <c r="J2175" s="2">
        <v>203351</v>
      </c>
      <c r="K2175" s="33">
        <v>1.4329902483882547E-2</v>
      </c>
      <c r="L2175" s="2">
        <v>2671</v>
      </c>
      <c r="M2175" s="2">
        <v>251672</v>
      </c>
      <c r="N2175" s="2">
        <v>201341</v>
      </c>
      <c r="O2175" s="33">
        <v>1.3266051127192176E-2</v>
      </c>
      <c r="P2175" s="2">
        <v>2721</v>
      </c>
      <c r="Q2175" s="2">
        <v>257051</v>
      </c>
      <c r="R2175" s="2">
        <v>201758</v>
      </c>
      <c r="S2175" s="35">
        <v>1.3486454068735812E-2</v>
      </c>
      <c r="T2175" t="s">
        <v>4388</v>
      </c>
      <c r="U2175" t="s">
        <v>4388</v>
      </c>
      <c r="V2175" s="5" t="s">
        <v>4390</v>
      </c>
      <c r="W2175" s="5">
        <v>0</v>
      </c>
      <c r="X2175" s="4">
        <v>8.4344841514673481E-4</v>
      </c>
      <c r="Y2175" s="6">
        <v>193</v>
      </c>
      <c r="Z2175" s="4">
        <v>2.2040294154363621E-4</v>
      </c>
      <c r="AA2175" s="5">
        <v>1833</v>
      </c>
      <c r="AC2175" s="16" t="str">
        <f t="shared" si="198"/>
        <v/>
      </c>
      <c r="AD2175" s="16" t="str">
        <f t="shared" si="199"/>
        <v/>
      </c>
      <c r="AE2175" s="16" t="str">
        <f t="shared" si="200"/>
        <v/>
      </c>
      <c r="AF2175" s="16" t="str">
        <f t="shared" si="201"/>
        <v/>
      </c>
      <c r="AG2175" s="16">
        <f t="shared" si="202"/>
        <v>1.4329902483882547E-2</v>
      </c>
      <c r="AH2175" s="16" t="str">
        <f t="shared" si="203"/>
        <v/>
      </c>
      <c r="AI2175" s="17" t="str">
        <f>IF('Peer Comparison Tool'!$D$11="NR","",IF($C2175='Peer Comparison Tool'!$D$9,COUNT('ALLL &lt;50B Database'!$AI$1:AI2174)+1,""))</f>
        <v/>
      </c>
    </row>
    <row r="2176" spans="1:35" x14ac:dyDescent="0.25">
      <c r="A2176" t="s">
        <v>4053</v>
      </c>
      <c r="B2176">
        <v>3220863</v>
      </c>
      <c r="C2176" s="5" t="s">
        <v>4031</v>
      </c>
      <c r="D2176" s="5" t="s">
        <v>4390</v>
      </c>
      <c r="E2176" s="5" t="s">
        <v>4388</v>
      </c>
      <c r="F2176" s="2">
        <v>2571</v>
      </c>
      <c r="G2176" s="2">
        <v>290595</v>
      </c>
      <c r="H2176" s="2">
        <v>253714</v>
      </c>
      <c r="I2176" s="2">
        <v>122816</v>
      </c>
      <c r="J2176" s="2">
        <v>130898</v>
      </c>
      <c r="K2176" s="33">
        <v>1.9641247383458876E-2</v>
      </c>
      <c r="L2176" s="2">
        <v>2279</v>
      </c>
      <c r="M2176" s="2">
        <v>151634</v>
      </c>
      <c r="N2176" s="2">
        <v>126963</v>
      </c>
      <c r="O2176" s="33">
        <v>1.7950111449792458E-2</v>
      </c>
      <c r="P2176" s="2">
        <v>2291</v>
      </c>
      <c r="Q2176" s="2">
        <v>158205</v>
      </c>
      <c r="R2176" s="2">
        <v>131945</v>
      </c>
      <c r="S2176" s="35">
        <v>1.7363295312440789E-2</v>
      </c>
      <c r="T2176" t="s">
        <v>4388</v>
      </c>
      <c r="U2176" t="s">
        <v>4388</v>
      </c>
      <c r="V2176" s="5" t="s">
        <v>4390</v>
      </c>
      <c r="W2176" s="5">
        <v>0</v>
      </c>
      <c r="X2176" s="4">
        <v>2.277952071018087E-3</v>
      </c>
      <c r="Y2176" s="6">
        <v>280</v>
      </c>
      <c r="Z2176" s="4">
        <v>-5.8681613735166865E-4</v>
      </c>
      <c r="AA2176" s="5">
        <v>596</v>
      </c>
      <c r="AC2176" s="16" t="str">
        <f t="shared" si="198"/>
        <v/>
      </c>
      <c r="AD2176" s="16" t="str">
        <f t="shared" si="199"/>
        <v/>
      </c>
      <c r="AE2176" s="16" t="str">
        <f t="shared" si="200"/>
        <v/>
      </c>
      <c r="AF2176" s="16" t="str">
        <f t="shared" si="201"/>
        <v/>
      </c>
      <c r="AG2176" s="16">
        <f t="shared" si="202"/>
        <v>1.9641247383458876E-2</v>
      </c>
      <c r="AH2176" s="16" t="str">
        <f t="shared" si="203"/>
        <v/>
      </c>
      <c r="AI2176" s="17" t="str">
        <f>IF('Peer Comparison Tool'!$D$11="NR","",IF($C2176='Peer Comparison Tool'!$D$9,COUNT('ALLL &lt;50B Database'!$AI$1:AI2175)+1,""))</f>
        <v/>
      </c>
    </row>
    <row r="2177" spans="1:35" x14ac:dyDescent="0.25">
      <c r="A2177" t="s">
        <v>4334</v>
      </c>
      <c r="B2177">
        <v>667029</v>
      </c>
      <c r="C2177" s="5" t="s">
        <v>4315</v>
      </c>
      <c r="D2177" s="5" t="s">
        <v>4390</v>
      </c>
      <c r="E2177" s="5" t="s">
        <v>4388</v>
      </c>
      <c r="F2177" s="2">
        <v>1457</v>
      </c>
      <c r="G2177" s="2">
        <v>289752</v>
      </c>
      <c r="H2177" s="2">
        <v>118227</v>
      </c>
      <c r="I2177" s="2">
        <v>3629</v>
      </c>
      <c r="J2177" s="2">
        <v>114598</v>
      </c>
      <c r="K2177" s="33">
        <v>1.2714008970488142E-2</v>
      </c>
      <c r="L2177" s="2">
        <v>1232</v>
      </c>
      <c r="M2177" s="2">
        <v>263069</v>
      </c>
      <c r="N2177" s="2">
        <v>116713</v>
      </c>
      <c r="O2177" s="33">
        <v>1.0555807836316435E-2</v>
      </c>
      <c r="P2177" s="2">
        <v>1255</v>
      </c>
      <c r="Q2177" s="2">
        <v>271891</v>
      </c>
      <c r="R2177" s="2">
        <v>117607</v>
      </c>
      <c r="S2177" s="35">
        <v>1.0671133520963888E-2</v>
      </c>
      <c r="T2177" t="s">
        <v>4388</v>
      </c>
      <c r="U2177" t="s">
        <v>4388</v>
      </c>
      <c r="V2177" s="5" t="s">
        <v>4390</v>
      </c>
      <c r="W2177" s="5">
        <v>0</v>
      </c>
      <c r="X2177" s="4">
        <v>2.0428754495242542E-3</v>
      </c>
      <c r="Y2177" s="6">
        <v>202</v>
      </c>
      <c r="Z2177" s="4">
        <v>1.1532568464745277E-4</v>
      </c>
      <c r="AA2177" s="5">
        <v>2585</v>
      </c>
      <c r="AC2177" s="16" t="str">
        <f t="shared" si="198"/>
        <v/>
      </c>
      <c r="AD2177" s="16" t="str">
        <f t="shared" si="199"/>
        <v/>
      </c>
      <c r="AE2177" s="16" t="str">
        <f t="shared" si="200"/>
        <v/>
      </c>
      <c r="AF2177" s="16" t="str">
        <f t="shared" si="201"/>
        <v/>
      </c>
      <c r="AG2177" s="16">
        <f t="shared" si="202"/>
        <v>1.2714008970488142E-2</v>
      </c>
      <c r="AH2177" s="16" t="str">
        <f t="shared" si="203"/>
        <v/>
      </c>
      <c r="AI2177" s="17" t="str">
        <f>IF('Peer Comparison Tool'!$D$11="NR","",IF($C2177='Peer Comparison Tool'!$D$9,COUNT('ALLL &lt;50B Database'!$AI$1:AI2176)+1,""))</f>
        <v/>
      </c>
    </row>
    <row r="2178" spans="1:35" x14ac:dyDescent="0.25">
      <c r="A2178" t="s">
        <v>2101</v>
      </c>
      <c r="B2178">
        <v>823656</v>
      </c>
      <c r="C2178" s="5" t="s">
        <v>2041</v>
      </c>
      <c r="D2178" s="5" t="s">
        <v>4390</v>
      </c>
      <c r="E2178" s="5" t="s">
        <v>4388</v>
      </c>
      <c r="F2178" s="2">
        <v>2484</v>
      </c>
      <c r="G2178" s="2">
        <v>289553</v>
      </c>
      <c r="H2178" s="2">
        <v>157473</v>
      </c>
      <c r="I2178" s="2">
        <v>17003</v>
      </c>
      <c r="J2178" s="2">
        <v>140470</v>
      </c>
      <c r="K2178" s="33">
        <v>1.7683491136897558E-2</v>
      </c>
      <c r="L2178" s="2">
        <v>2493</v>
      </c>
      <c r="M2178" s="2">
        <v>299743</v>
      </c>
      <c r="N2178" s="2">
        <v>154298</v>
      </c>
      <c r="O2178" s="33">
        <v>1.6157046753684429E-2</v>
      </c>
      <c r="P2178" s="2">
        <v>2484</v>
      </c>
      <c r="Q2178" s="2">
        <v>266717</v>
      </c>
      <c r="R2178" s="2">
        <v>149287</v>
      </c>
      <c r="S2178" s="35">
        <v>1.6639091146583428E-2</v>
      </c>
      <c r="T2178" t="s">
        <v>4388</v>
      </c>
      <c r="U2178" t="s">
        <v>4388</v>
      </c>
      <c r="V2178" s="5" t="s">
        <v>4390</v>
      </c>
      <c r="W2178" s="5">
        <v>0</v>
      </c>
      <c r="X2178" s="4">
        <v>1.0443999903141307E-3</v>
      </c>
      <c r="Y2178" s="6">
        <v>0</v>
      </c>
      <c r="Z2178" s="4">
        <v>4.8204439289899897E-4</v>
      </c>
      <c r="AA2178" s="5">
        <v>907</v>
      </c>
      <c r="AC2178" s="16" t="str">
        <f t="shared" si="198"/>
        <v/>
      </c>
      <c r="AD2178" s="16" t="str">
        <f t="shared" si="199"/>
        <v/>
      </c>
      <c r="AE2178" s="16" t="str">
        <f t="shared" si="200"/>
        <v/>
      </c>
      <c r="AF2178" s="16" t="str">
        <f t="shared" si="201"/>
        <v/>
      </c>
      <c r="AG2178" s="16">
        <f t="shared" si="202"/>
        <v>1.7683491136897558E-2</v>
      </c>
      <c r="AH2178" s="16" t="str">
        <f t="shared" si="203"/>
        <v/>
      </c>
      <c r="AI2178" s="17" t="str">
        <f>IF('Peer Comparison Tool'!$D$11="NR","",IF($C2178='Peer Comparison Tool'!$D$9,COUNT('ALLL &lt;50B Database'!$AI$1:AI2177)+1,""))</f>
        <v/>
      </c>
    </row>
    <row r="2179" spans="1:35" x14ac:dyDescent="0.25">
      <c r="A2179" t="s">
        <v>2918</v>
      </c>
      <c r="B2179">
        <v>2883971</v>
      </c>
      <c r="C2179" s="5" t="s">
        <v>2907</v>
      </c>
      <c r="D2179" s="5" t="s">
        <v>4390</v>
      </c>
      <c r="E2179" s="5" t="s">
        <v>4388</v>
      </c>
      <c r="F2179" s="2">
        <v>2774</v>
      </c>
      <c r="G2179" s="2">
        <v>289222</v>
      </c>
      <c r="H2179" s="2">
        <v>225304</v>
      </c>
      <c r="I2179" s="2">
        <v>40252</v>
      </c>
      <c r="J2179" s="2">
        <v>185052</v>
      </c>
      <c r="K2179" s="33">
        <v>1.4990381082074228E-2</v>
      </c>
      <c r="L2179" s="2">
        <v>1322</v>
      </c>
      <c r="M2179" s="2">
        <v>243703</v>
      </c>
      <c r="N2179" s="2">
        <v>176672</v>
      </c>
      <c r="O2179" s="33">
        <v>7.4827929722876291E-3</v>
      </c>
      <c r="P2179" s="2">
        <v>1346</v>
      </c>
      <c r="Q2179" s="2">
        <v>240916</v>
      </c>
      <c r="R2179" s="2">
        <v>186170</v>
      </c>
      <c r="S2179" s="35">
        <v>7.2299511199441372E-3</v>
      </c>
      <c r="T2179" t="s">
        <v>4388</v>
      </c>
      <c r="U2179" t="s">
        <v>4388</v>
      </c>
      <c r="V2179" s="5" t="s">
        <v>4390</v>
      </c>
      <c r="W2179" s="5">
        <v>0</v>
      </c>
      <c r="X2179" s="4">
        <v>7.760429962130091E-3</v>
      </c>
      <c r="Y2179" s="6">
        <v>1428</v>
      </c>
      <c r="Z2179" s="4">
        <v>-2.5284185234349197E-4</v>
      </c>
      <c r="AA2179" s="5">
        <v>1619</v>
      </c>
      <c r="AC2179" s="16" t="str">
        <f t="shared" ref="AC2179:AC2242" si="204">IF(AND($G2179&gt;=10000000,$G2179&lt;50000000),$K2179,"")</f>
        <v/>
      </c>
      <c r="AD2179" s="16" t="str">
        <f t="shared" ref="AD2179:AD2242" si="205">IF(AND($G2179&gt;=5000000,$G2179&lt;9999999),$K2179,"")</f>
        <v/>
      </c>
      <c r="AE2179" s="16" t="str">
        <f t="shared" ref="AE2179:AE2242" si="206">IF(AND($G2179&gt;=1000000,$G2179&lt;4999999),$K2179,"")</f>
        <v/>
      </c>
      <c r="AF2179" s="16" t="str">
        <f t="shared" ref="AF2179:AF2242" si="207">IF(AND($G2179&gt;=500000,$G2179&lt;999999),$K2179,"")</f>
        <v/>
      </c>
      <c r="AG2179" s="16">
        <f t="shared" ref="AG2179:AG2242" si="208">IF(AND($G2179&gt;=100000,$G2179&lt;499999),$K2179,"")</f>
        <v>1.4990381082074228E-2</v>
      </c>
      <c r="AH2179" s="16" t="str">
        <f t="shared" ref="AH2179:AH2242" si="209">IF(AND($G2179&gt;=0,$G2179&lt;99999),$K2179,"")</f>
        <v/>
      </c>
      <c r="AI2179" s="17" t="str">
        <f>IF('Peer Comparison Tool'!$D$11="NR","",IF($C2179='Peer Comparison Tool'!$D$9,COUNT('ALLL &lt;50B Database'!$AI$1:AI2178)+1,""))</f>
        <v/>
      </c>
    </row>
    <row r="2180" spans="1:35" x14ac:dyDescent="0.25">
      <c r="A2180" t="s">
        <v>2748</v>
      </c>
      <c r="B2180">
        <v>140157</v>
      </c>
      <c r="C2180" s="5" t="s">
        <v>2711</v>
      </c>
      <c r="D2180" s="5" t="s">
        <v>4390</v>
      </c>
      <c r="E2180" s="5" t="s">
        <v>4388</v>
      </c>
      <c r="F2180" s="2">
        <v>2763</v>
      </c>
      <c r="G2180" s="2">
        <v>288884</v>
      </c>
      <c r="H2180" s="2">
        <v>191621</v>
      </c>
      <c r="I2180" s="2">
        <v>9369</v>
      </c>
      <c r="J2180" s="2">
        <v>182252</v>
      </c>
      <c r="K2180" s="33">
        <v>1.516032745868358E-2</v>
      </c>
      <c r="L2180" s="2">
        <v>2762</v>
      </c>
      <c r="M2180" s="2">
        <v>270225</v>
      </c>
      <c r="N2180" s="2">
        <v>179512</v>
      </c>
      <c r="O2180" s="33">
        <v>1.538615802843264E-2</v>
      </c>
      <c r="P2180" s="2">
        <v>2762</v>
      </c>
      <c r="Q2180" s="2">
        <v>273991</v>
      </c>
      <c r="R2180" s="2">
        <v>185364</v>
      </c>
      <c r="S2180" s="35">
        <v>1.4900412162016357E-2</v>
      </c>
      <c r="T2180" t="s">
        <v>4388</v>
      </c>
      <c r="U2180" t="s">
        <v>4388</v>
      </c>
      <c r="V2180" s="5" t="s">
        <v>4390</v>
      </c>
      <c r="W2180" s="5">
        <v>0</v>
      </c>
      <c r="X2180" s="4">
        <v>2.5991529666722323E-4</v>
      </c>
      <c r="Y2180" s="6">
        <v>1</v>
      </c>
      <c r="Z2180" s="4">
        <v>-4.8574586641628344E-4</v>
      </c>
      <c r="AA2180" s="5">
        <v>1559</v>
      </c>
      <c r="AC2180" s="16" t="str">
        <f t="shared" si="204"/>
        <v/>
      </c>
      <c r="AD2180" s="16" t="str">
        <f t="shared" si="205"/>
        <v/>
      </c>
      <c r="AE2180" s="16" t="str">
        <f t="shared" si="206"/>
        <v/>
      </c>
      <c r="AF2180" s="16" t="str">
        <f t="shared" si="207"/>
        <v/>
      </c>
      <c r="AG2180" s="16">
        <f t="shared" si="208"/>
        <v>1.516032745868358E-2</v>
      </c>
      <c r="AH2180" s="16" t="str">
        <f t="shared" si="209"/>
        <v/>
      </c>
      <c r="AI2180" s="17" t="str">
        <f>IF('Peer Comparison Tool'!$D$11="NR","",IF($C2180='Peer Comparison Tool'!$D$9,COUNT('ALLL &lt;50B Database'!$AI$1:AI2179)+1,""))</f>
        <v/>
      </c>
    </row>
    <row r="2181" spans="1:35" x14ac:dyDescent="0.25">
      <c r="A2181" t="s">
        <v>1629</v>
      </c>
      <c r="B2181">
        <v>837149</v>
      </c>
      <c r="C2181" s="5" t="s">
        <v>1578</v>
      </c>
      <c r="D2181" s="5" t="s">
        <v>4390</v>
      </c>
      <c r="E2181" s="5" t="s">
        <v>4388</v>
      </c>
      <c r="F2181" s="2">
        <v>2151</v>
      </c>
      <c r="G2181" s="2">
        <v>288624</v>
      </c>
      <c r="H2181" s="2">
        <v>210545</v>
      </c>
      <c r="I2181" s="2">
        <v>5209</v>
      </c>
      <c r="J2181" s="2">
        <v>205336</v>
      </c>
      <c r="K2181" s="33">
        <v>1.0475513305022013E-2</v>
      </c>
      <c r="L2181" s="2">
        <v>1674</v>
      </c>
      <c r="M2181" s="2">
        <v>262553</v>
      </c>
      <c r="N2181" s="2">
        <v>177517</v>
      </c>
      <c r="O2181" s="33">
        <v>9.4300827526377761E-3</v>
      </c>
      <c r="P2181" s="2">
        <v>1797</v>
      </c>
      <c r="Q2181" s="2">
        <v>267808</v>
      </c>
      <c r="R2181" s="2">
        <v>189035</v>
      </c>
      <c r="S2181" s="35">
        <v>9.5061761049541095E-3</v>
      </c>
      <c r="T2181" t="s">
        <v>4388</v>
      </c>
      <c r="U2181" t="s">
        <v>4388</v>
      </c>
      <c r="V2181" s="5" t="s">
        <v>4390</v>
      </c>
      <c r="W2181" s="5">
        <v>0</v>
      </c>
      <c r="X2181" s="4">
        <v>9.6933720006790389E-4</v>
      </c>
      <c r="Y2181" s="6">
        <v>354</v>
      </c>
      <c r="Z2181" s="4">
        <v>7.6093352316333393E-5</v>
      </c>
      <c r="AA2181" s="5">
        <v>3609</v>
      </c>
      <c r="AC2181" s="16" t="str">
        <f t="shared" si="204"/>
        <v/>
      </c>
      <c r="AD2181" s="16" t="str">
        <f t="shared" si="205"/>
        <v/>
      </c>
      <c r="AE2181" s="16" t="str">
        <f t="shared" si="206"/>
        <v/>
      </c>
      <c r="AF2181" s="16" t="str">
        <f t="shared" si="207"/>
        <v/>
      </c>
      <c r="AG2181" s="16">
        <f t="shared" si="208"/>
        <v>1.0475513305022013E-2</v>
      </c>
      <c r="AH2181" s="16" t="str">
        <f t="shared" si="209"/>
        <v/>
      </c>
      <c r="AI2181" s="17" t="str">
        <f>IF('Peer Comparison Tool'!$D$11="NR","",IF($C2181='Peer Comparison Tool'!$D$9,COUNT('ALLL &lt;50B Database'!$AI$1:AI2180)+1,""))</f>
        <v/>
      </c>
    </row>
    <row r="2182" spans="1:35" x14ac:dyDescent="0.25">
      <c r="A2182" t="s">
        <v>4372</v>
      </c>
      <c r="B2182">
        <v>521970</v>
      </c>
      <c r="C2182" s="5" t="s">
        <v>4362</v>
      </c>
      <c r="D2182" s="5" t="s">
        <v>4390</v>
      </c>
      <c r="E2182" s="5" t="s">
        <v>4388</v>
      </c>
      <c r="F2182" s="2">
        <v>2135</v>
      </c>
      <c r="G2182" s="2">
        <v>288004</v>
      </c>
      <c r="H2182" s="2">
        <v>116059</v>
      </c>
      <c r="I2182" s="2">
        <v>8460</v>
      </c>
      <c r="J2182" s="2">
        <v>107599</v>
      </c>
      <c r="K2182" s="33">
        <v>1.9842191841931617E-2</v>
      </c>
      <c r="L2182" s="2">
        <v>2139</v>
      </c>
      <c r="M2182" s="2">
        <v>260508</v>
      </c>
      <c r="N2182" s="2">
        <v>112256</v>
      </c>
      <c r="O2182" s="33">
        <v>1.9054660775370581E-2</v>
      </c>
      <c r="P2182" s="2">
        <v>2194</v>
      </c>
      <c r="Q2182" s="2">
        <v>269998</v>
      </c>
      <c r="R2182" s="2">
        <v>107673</v>
      </c>
      <c r="S2182" s="35">
        <v>2.0376510360071699E-2</v>
      </c>
      <c r="T2182" t="s">
        <v>4388</v>
      </c>
      <c r="U2182" t="s">
        <v>4388</v>
      </c>
      <c r="V2182" s="5" t="s">
        <v>4390</v>
      </c>
      <c r="W2182" s="5">
        <v>0</v>
      </c>
      <c r="X2182" s="4">
        <v>-5.3431851814008183E-4</v>
      </c>
      <c r="Y2182" s="6">
        <v>-59</v>
      </c>
      <c r="Z2182" s="4">
        <v>1.3218495847011173E-3</v>
      </c>
      <c r="AA2182" s="5">
        <v>581</v>
      </c>
      <c r="AC2182" s="16" t="str">
        <f t="shared" si="204"/>
        <v/>
      </c>
      <c r="AD2182" s="16" t="str">
        <f t="shared" si="205"/>
        <v/>
      </c>
      <c r="AE2182" s="16" t="str">
        <f t="shared" si="206"/>
        <v/>
      </c>
      <c r="AF2182" s="16" t="str">
        <f t="shared" si="207"/>
        <v/>
      </c>
      <c r="AG2182" s="16">
        <f t="shared" si="208"/>
        <v>1.9842191841931617E-2</v>
      </c>
      <c r="AH2182" s="16" t="str">
        <f t="shared" si="209"/>
        <v/>
      </c>
      <c r="AI2182" s="17" t="str">
        <f>IF('Peer Comparison Tool'!$D$11="NR","",IF($C2182='Peer Comparison Tool'!$D$9,COUNT('ALLL &lt;50B Database'!$AI$1:AI2181)+1,""))</f>
        <v/>
      </c>
    </row>
    <row r="2183" spans="1:35" x14ac:dyDescent="0.25">
      <c r="A2183" t="s">
        <v>3574</v>
      </c>
      <c r="B2183">
        <v>538754</v>
      </c>
      <c r="C2183" s="5" t="s">
        <v>3557</v>
      </c>
      <c r="D2183" s="5" t="s">
        <v>4390</v>
      </c>
      <c r="E2183" s="5" t="s">
        <v>4388</v>
      </c>
      <c r="F2183" s="2">
        <v>3670</v>
      </c>
      <c r="G2183" s="2">
        <v>287839</v>
      </c>
      <c r="H2183" s="2">
        <v>209239</v>
      </c>
      <c r="I2183" s="2">
        <v>4946</v>
      </c>
      <c r="J2183" s="2">
        <v>204293</v>
      </c>
      <c r="K2183" s="33">
        <v>1.796439427684747E-2</v>
      </c>
      <c r="L2183" s="2">
        <v>3455</v>
      </c>
      <c r="M2183" s="2">
        <v>291133</v>
      </c>
      <c r="N2183" s="2">
        <v>190728</v>
      </c>
      <c r="O2183" s="33">
        <v>1.8114802231450022E-2</v>
      </c>
      <c r="P2183" s="2">
        <v>3583</v>
      </c>
      <c r="Q2183" s="2">
        <v>276838</v>
      </c>
      <c r="R2183" s="2">
        <v>200150</v>
      </c>
      <c r="S2183" s="35">
        <v>1.7901573819635273E-2</v>
      </c>
      <c r="T2183" t="s">
        <v>4388</v>
      </c>
      <c r="U2183" t="s">
        <v>4388</v>
      </c>
      <c r="V2183" s="5" t="s">
        <v>4390</v>
      </c>
      <c r="W2183" s="5">
        <v>0</v>
      </c>
      <c r="X2183" s="4">
        <v>6.2820457212196812E-5</v>
      </c>
      <c r="Y2183" s="6">
        <v>87</v>
      </c>
      <c r="Z2183" s="4">
        <v>-2.132284118147483E-4</v>
      </c>
      <c r="AA2183" s="5">
        <v>850</v>
      </c>
      <c r="AC2183" s="16" t="str">
        <f t="shared" si="204"/>
        <v/>
      </c>
      <c r="AD2183" s="16" t="str">
        <f t="shared" si="205"/>
        <v/>
      </c>
      <c r="AE2183" s="16" t="str">
        <f t="shared" si="206"/>
        <v/>
      </c>
      <c r="AF2183" s="16" t="str">
        <f t="shared" si="207"/>
        <v/>
      </c>
      <c r="AG2183" s="16">
        <f t="shared" si="208"/>
        <v>1.796439427684747E-2</v>
      </c>
      <c r="AH2183" s="16" t="str">
        <f t="shared" si="209"/>
        <v/>
      </c>
      <c r="AI2183" s="17" t="str">
        <f>IF('Peer Comparison Tool'!$D$11="NR","",IF($C2183='Peer Comparison Tool'!$D$9,COUNT('ALLL &lt;50B Database'!$AI$1:AI2182)+1,""))</f>
        <v/>
      </c>
    </row>
    <row r="2184" spans="1:35" x14ac:dyDescent="0.25">
      <c r="A2184" t="s">
        <v>49</v>
      </c>
      <c r="B2184">
        <v>3531176</v>
      </c>
      <c r="C2184" s="5" t="s">
        <v>6</v>
      </c>
      <c r="D2184" s="5" t="s">
        <v>4390</v>
      </c>
      <c r="E2184" s="5" t="s">
        <v>4388</v>
      </c>
      <c r="F2184" s="2">
        <v>1875</v>
      </c>
      <c r="G2184" s="2">
        <v>287766</v>
      </c>
      <c r="H2184" s="2">
        <v>147837</v>
      </c>
      <c r="I2184" s="2">
        <v>16603</v>
      </c>
      <c r="J2184" s="2">
        <v>131234</v>
      </c>
      <c r="K2184" s="33">
        <v>1.4287455994635536E-2</v>
      </c>
      <c r="L2184" s="2">
        <v>1710</v>
      </c>
      <c r="M2184" s="2">
        <v>252696</v>
      </c>
      <c r="N2184" s="2">
        <v>130877</v>
      </c>
      <c r="O2184" s="33">
        <v>1.3065702911894374E-2</v>
      </c>
      <c r="P2184" s="2">
        <v>1800</v>
      </c>
      <c r="Q2184" s="2">
        <v>256240</v>
      </c>
      <c r="R2184" s="2">
        <v>132673</v>
      </c>
      <c r="S2184" s="35">
        <v>1.3567191515982905E-2</v>
      </c>
      <c r="T2184" t="s">
        <v>4388</v>
      </c>
      <c r="U2184" t="s">
        <v>4388</v>
      </c>
      <c r="V2184" s="5" t="s">
        <v>4390</v>
      </c>
      <c r="W2184" s="5">
        <v>0</v>
      </c>
      <c r="X2184" s="4">
        <v>7.2026447865263139E-4</v>
      </c>
      <c r="Y2184" s="6">
        <v>75</v>
      </c>
      <c r="Z2184" s="4">
        <v>5.0148860408853052E-4</v>
      </c>
      <c r="AA2184" s="5">
        <v>1851</v>
      </c>
      <c r="AC2184" s="16" t="str">
        <f t="shared" si="204"/>
        <v/>
      </c>
      <c r="AD2184" s="16" t="str">
        <f t="shared" si="205"/>
        <v/>
      </c>
      <c r="AE2184" s="16" t="str">
        <f t="shared" si="206"/>
        <v/>
      </c>
      <c r="AF2184" s="16" t="str">
        <f t="shared" si="207"/>
        <v/>
      </c>
      <c r="AG2184" s="16">
        <f t="shared" si="208"/>
        <v>1.4287455994635536E-2</v>
      </c>
      <c r="AH2184" s="16" t="str">
        <f t="shared" si="209"/>
        <v/>
      </c>
      <c r="AI2184" s="17" t="str">
        <f>IF('Peer Comparison Tool'!$D$11="NR","",IF($C2184='Peer Comparison Tool'!$D$9,COUNT('ALLL &lt;50B Database'!$AI$1:AI2183)+1,""))</f>
        <v/>
      </c>
    </row>
    <row r="2185" spans="1:35" x14ac:dyDescent="0.25">
      <c r="A2185" t="s">
        <v>150</v>
      </c>
      <c r="B2185">
        <v>1879016</v>
      </c>
      <c r="C2185" s="5" t="s">
        <v>113</v>
      </c>
      <c r="D2185" s="5" t="s">
        <v>4390</v>
      </c>
      <c r="E2185" s="5" t="s">
        <v>4388</v>
      </c>
      <c r="F2185" s="2">
        <v>1348</v>
      </c>
      <c r="G2185" s="2">
        <v>287370</v>
      </c>
      <c r="H2185" s="2">
        <v>191889</v>
      </c>
      <c r="I2185" s="2">
        <v>6066</v>
      </c>
      <c r="J2185" s="2">
        <v>185823</v>
      </c>
      <c r="K2185" s="33">
        <v>7.2542150325847713E-3</v>
      </c>
      <c r="L2185" s="2">
        <v>1332</v>
      </c>
      <c r="M2185" s="2">
        <v>266465</v>
      </c>
      <c r="N2185" s="2">
        <v>173395</v>
      </c>
      <c r="O2185" s="33">
        <v>7.6818824072205083E-3</v>
      </c>
      <c r="P2185" s="2">
        <v>1344</v>
      </c>
      <c r="Q2185" s="2">
        <v>256711</v>
      </c>
      <c r="R2185" s="2">
        <v>182097</v>
      </c>
      <c r="S2185" s="35">
        <v>7.3806817245753633E-3</v>
      </c>
      <c r="T2185" t="s">
        <v>4388</v>
      </c>
      <c r="U2185" t="s">
        <v>4388</v>
      </c>
      <c r="V2185" s="5" t="s">
        <v>4390</v>
      </c>
      <c r="W2185" s="5">
        <v>0</v>
      </c>
      <c r="X2185" s="4">
        <v>-1.2646669199059199E-4</v>
      </c>
      <c r="Y2185" s="6">
        <v>4</v>
      </c>
      <c r="Z2185" s="4">
        <v>-3.01200682645145E-4</v>
      </c>
      <c r="AA2185" s="5">
        <v>4418</v>
      </c>
      <c r="AC2185" s="16" t="str">
        <f t="shared" si="204"/>
        <v/>
      </c>
      <c r="AD2185" s="16" t="str">
        <f t="shared" si="205"/>
        <v/>
      </c>
      <c r="AE2185" s="16" t="str">
        <f t="shared" si="206"/>
        <v/>
      </c>
      <c r="AF2185" s="16" t="str">
        <f t="shared" si="207"/>
        <v/>
      </c>
      <c r="AG2185" s="16">
        <f t="shared" si="208"/>
        <v>7.2542150325847713E-3</v>
      </c>
      <c r="AH2185" s="16" t="str">
        <f t="shared" si="209"/>
        <v/>
      </c>
      <c r="AI2185" s="17" t="str">
        <f>IF('Peer Comparison Tool'!$D$11="NR","",IF($C2185='Peer Comparison Tool'!$D$9,COUNT('ALLL &lt;50B Database'!$AI$1:AI2184)+1,""))</f>
        <v/>
      </c>
    </row>
    <row r="2186" spans="1:35" x14ac:dyDescent="0.25">
      <c r="A2186" t="s">
        <v>1745</v>
      </c>
      <c r="B2186">
        <v>85931</v>
      </c>
      <c r="C2186" s="5" t="s">
        <v>1695</v>
      </c>
      <c r="D2186" s="5" t="s">
        <v>4390</v>
      </c>
      <c r="E2186" s="5" t="s">
        <v>4388</v>
      </c>
      <c r="F2186" s="2">
        <v>2111</v>
      </c>
      <c r="G2186" s="2">
        <v>287260</v>
      </c>
      <c r="H2186" s="2">
        <v>172963</v>
      </c>
      <c r="I2186" s="2">
        <v>22462</v>
      </c>
      <c r="J2186" s="2">
        <v>150501</v>
      </c>
      <c r="K2186" s="33">
        <v>1.4026484873854659E-2</v>
      </c>
      <c r="L2186" s="2">
        <v>1857</v>
      </c>
      <c r="M2186" s="2">
        <v>272454</v>
      </c>
      <c r="N2186" s="2">
        <v>148604</v>
      </c>
      <c r="O2186" s="33">
        <v>1.2496298888320637E-2</v>
      </c>
      <c r="P2186" s="2">
        <v>1912</v>
      </c>
      <c r="Q2186" s="2">
        <v>242508</v>
      </c>
      <c r="R2186" s="2">
        <v>148336</v>
      </c>
      <c r="S2186" s="35">
        <v>1.2889655916298134E-2</v>
      </c>
      <c r="T2186" t="s">
        <v>4388</v>
      </c>
      <c r="U2186" t="s">
        <v>4388</v>
      </c>
      <c r="V2186" s="5" t="s">
        <v>4390</v>
      </c>
      <c r="W2186" s="5">
        <v>0</v>
      </c>
      <c r="X2186" s="4">
        <v>1.1368289575565248E-3</v>
      </c>
      <c r="Y2186" s="6">
        <v>199</v>
      </c>
      <c r="Z2186" s="4">
        <v>3.9335702797749748E-4</v>
      </c>
      <c r="AA2186" s="5">
        <v>1969</v>
      </c>
      <c r="AC2186" s="16" t="str">
        <f t="shared" si="204"/>
        <v/>
      </c>
      <c r="AD2186" s="16" t="str">
        <f t="shared" si="205"/>
        <v/>
      </c>
      <c r="AE2186" s="16" t="str">
        <f t="shared" si="206"/>
        <v/>
      </c>
      <c r="AF2186" s="16" t="str">
        <f t="shared" si="207"/>
        <v/>
      </c>
      <c r="AG2186" s="16">
        <f t="shared" si="208"/>
        <v>1.4026484873854659E-2</v>
      </c>
      <c r="AH2186" s="16" t="str">
        <f t="shared" si="209"/>
        <v/>
      </c>
      <c r="AI2186" s="17" t="str">
        <f>IF('Peer Comparison Tool'!$D$11="NR","",IF($C2186='Peer Comparison Tool'!$D$9,COUNT('ALLL &lt;50B Database'!$AI$1:AI2185)+1,""))</f>
        <v/>
      </c>
    </row>
    <row r="2187" spans="1:35" x14ac:dyDescent="0.25">
      <c r="A2187" t="s">
        <v>612</v>
      </c>
      <c r="B2187">
        <v>439132</v>
      </c>
      <c r="C2187" s="5" t="s">
        <v>561</v>
      </c>
      <c r="D2187" s="5" t="s">
        <v>4387</v>
      </c>
      <c r="E2187" s="5" t="s">
        <v>4388</v>
      </c>
      <c r="F2187" s="2">
        <v>2967</v>
      </c>
      <c r="G2187" s="2">
        <v>287168</v>
      </c>
      <c r="H2187" s="2">
        <v>173385</v>
      </c>
      <c r="I2187" s="2">
        <v>7626</v>
      </c>
      <c r="J2187" s="2">
        <v>165759</v>
      </c>
      <c r="K2187" s="33">
        <v>1.7899480571190705E-2</v>
      </c>
      <c r="L2187" s="2">
        <v>2921</v>
      </c>
      <c r="M2187" s="2">
        <v>260071</v>
      </c>
      <c r="N2187" s="2">
        <v>166473</v>
      </c>
      <c r="O2187" s="33">
        <v>1.7546388903906338E-2</v>
      </c>
      <c r="P2187" s="2">
        <v>2955</v>
      </c>
      <c r="Q2187" s="2">
        <v>269490</v>
      </c>
      <c r="R2187" s="2">
        <v>165805</v>
      </c>
      <c r="S2187" s="35">
        <v>1.7822140466210307E-2</v>
      </c>
      <c r="T2187" t="s">
        <v>4388</v>
      </c>
      <c r="U2187" t="s">
        <v>4388</v>
      </c>
      <c r="V2187" s="5" t="s">
        <v>4387</v>
      </c>
      <c r="W2187" s="5">
        <v>0</v>
      </c>
      <c r="X2187" s="4">
        <v>7.7340104980398033E-5</v>
      </c>
      <c r="Y2187" s="6">
        <v>12</v>
      </c>
      <c r="Z2187" s="4">
        <v>2.7575156230396844E-4</v>
      </c>
      <c r="AA2187" s="5">
        <v>860</v>
      </c>
      <c r="AC2187" s="16" t="str">
        <f t="shared" si="204"/>
        <v/>
      </c>
      <c r="AD2187" s="16" t="str">
        <f t="shared" si="205"/>
        <v/>
      </c>
      <c r="AE2187" s="16" t="str">
        <f t="shared" si="206"/>
        <v/>
      </c>
      <c r="AF2187" s="16" t="str">
        <f t="shared" si="207"/>
        <v/>
      </c>
      <c r="AG2187" s="16">
        <f t="shared" si="208"/>
        <v>1.7899480571190705E-2</v>
      </c>
      <c r="AH2187" s="16" t="str">
        <f t="shared" si="209"/>
        <v/>
      </c>
      <c r="AI2187" s="17" t="str">
        <f>IF('Peer Comparison Tool'!$D$11="NR","",IF($C2187='Peer Comparison Tool'!$D$9,COUNT('ALLL &lt;50B Database'!$AI$1:AI2186)+1,""))</f>
        <v/>
      </c>
    </row>
    <row r="2188" spans="1:35" x14ac:dyDescent="0.25">
      <c r="A2188" t="s">
        <v>3270</v>
      </c>
      <c r="B2188">
        <v>52951</v>
      </c>
      <c r="C2188" s="5" t="s">
        <v>3209</v>
      </c>
      <c r="D2188" s="5" t="s">
        <v>4390</v>
      </c>
      <c r="E2188" s="5" t="s">
        <v>4388</v>
      </c>
      <c r="F2188" s="2">
        <v>4449</v>
      </c>
      <c r="G2188" s="2">
        <v>287018</v>
      </c>
      <c r="H2188" s="2">
        <v>220293</v>
      </c>
      <c r="I2188" s="2">
        <v>9477</v>
      </c>
      <c r="J2188" s="2">
        <v>210816</v>
      </c>
      <c r="K2188" s="33">
        <v>2.1103711293260472E-2</v>
      </c>
      <c r="L2188" s="2">
        <v>3781</v>
      </c>
      <c r="M2188" s="2">
        <v>263177</v>
      </c>
      <c r="N2188" s="2">
        <v>215943</v>
      </c>
      <c r="O2188" s="33">
        <v>1.7509250126190708E-2</v>
      </c>
      <c r="P2188" s="2">
        <v>4021</v>
      </c>
      <c r="Q2188" s="2">
        <v>262550</v>
      </c>
      <c r="R2188" s="2">
        <v>213927</v>
      </c>
      <c r="S2188" s="35">
        <v>1.8796131390614555E-2</v>
      </c>
      <c r="T2188" t="s">
        <v>4388</v>
      </c>
      <c r="U2188" t="s">
        <v>4388</v>
      </c>
      <c r="V2188" s="5" t="s">
        <v>4390</v>
      </c>
      <c r="W2188" s="5">
        <v>0</v>
      </c>
      <c r="X2188" s="4">
        <v>2.3075799026459169E-3</v>
      </c>
      <c r="Y2188" s="6">
        <v>428</v>
      </c>
      <c r="Z2188" s="4">
        <v>1.2868812644238475E-3</v>
      </c>
      <c r="AA2188" s="5">
        <v>458</v>
      </c>
      <c r="AC2188" s="16" t="str">
        <f t="shared" si="204"/>
        <v/>
      </c>
      <c r="AD2188" s="16" t="str">
        <f t="shared" si="205"/>
        <v/>
      </c>
      <c r="AE2188" s="16" t="str">
        <f t="shared" si="206"/>
        <v/>
      </c>
      <c r="AF2188" s="16" t="str">
        <f t="shared" si="207"/>
        <v/>
      </c>
      <c r="AG2188" s="16">
        <f t="shared" si="208"/>
        <v>2.1103711293260472E-2</v>
      </c>
      <c r="AH2188" s="16" t="str">
        <f t="shared" si="209"/>
        <v/>
      </c>
      <c r="AI2188" s="17" t="str">
        <f>IF('Peer Comparison Tool'!$D$11="NR","",IF($C2188='Peer Comparison Tool'!$D$9,COUNT('ALLL &lt;50B Database'!$AI$1:AI2187)+1,""))</f>
        <v/>
      </c>
    </row>
    <row r="2189" spans="1:35" x14ac:dyDescent="0.25">
      <c r="A2189" t="s">
        <v>615</v>
      </c>
      <c r="B2189">
        <v>262237</v>
      </c>
      <c r="C2189" s="5" t="s">
        <v>561</v>
      </c>
      <c r="D2189" s="5" t="s">
        <v>4390</v>
      </c>
      <c r="E2189" s="5" t="s">
        <v>4388</v>
      </c>
      <c r="F2189" s="2">
        <v>2354</v>
      </c>
      <c r="G2189" s="2">
        <v>286919</v>
      </c>
      <c r="H2189" s="2">
        <v>209328</v>
      </c>
      <c r="I2189" s="2">
        <v>28332</v>
      </c>
      <c r="J2189" s="2">
        <v>180996</v>
      </c>
      <c r="K2189" s="33">
        <v>1.300581228314438E-2</v>
      </c>
      <c r="L2189" s="2">
        <v>2291</v>
      </c>
      <c r="M2189" s="2">
        <v>251347</v>
      </c>
      <c r="N2189" s="2">
        <v>178027</v>
      </c>
      <c r="O2189" s="33">
        <v>1.2868834502631623E-2</v>
      </c>
      <c r="P2189" s="2">
        <v>2320</v>
      </c>
      <c r="Q2189" s="2">
        <v>258170</v>
      </c>
      <c r="R2189" s="2">
        <v>175537</v>
      </c>
      <c r="S2189" s="35">
        <v>1.3216586816454651E-2</v>
      </c>
      <c r="T2189" t="s">
        <v>4388</v>
      </c>
      <c r="U2189" t="s">
        <v>4388</v>
      </c>
      <c r="V2189" s="5" t="s">
        <v>4390</v>
      </c>
      <c r="W2189" s="5">
        <v>0</v>
      </c>
      <c r="X2189" s="4">
        <v>-2.1077453331027132E-4</v>
      </c>
      <c r="Y2189" s="6">
        <v>34</v>
      </c>
      <c r="Z2189" s="4">
        <v>3.4775231382302811E-4</v>
      </c>
      <c r="AA2189" s="5">
        <v>2429</v>
      </c>
      <c r="AC2189" s="16" t="str">
        <f t="shared" si="204"/>
        <v/>
      </c>
      <c r="AD2189" s="16" t="str">
        <f t="shared" si="205"/>
        <v/>
      </c>
      <c r="AE2189" s="16" t="str">
        <f t="shared" si="206"/>
        <v/>
      </c>
      <c r="AF2189" s="16" t="str">
        <f t="shared" si="207"/>
        <v/>
      </c>
      <c r="AG2189" s="16">
        <f t="shared" si="208"/>
        <v>1.300581228314438E-2</v>
      </c>
      <c r="AH2189" s="16" t="str">
        <f t="shared" si="209"/>
        <v/>
      </c>
      <c r="AI2189" s="17" t="str">
        <f>IF('Peer Comparison Tool'!$D$11="NR","",IF($C2189='Peer Comparison Tool'!$D$9,COUNT('ALLL &lt;50B Database'!$AI$1:AI2188)+1,""))</f>
        <v/>
      </c>
    </row>
    <row r="2190" spans="1:35" x14ac:dyDescent="0.25">
      <c r="A2190" t="s">
        <v>921</v>
      </c>
      <c r="B2190">
        <v>428462</v>
      </c>
      <c r="C2190" s="5" t="s">
        <v>917</v>
      </c>
      <c r="D2190" s="5" t="s">
        <v>4390</v>
      </c>
      <c r="E2190" s="5" t="s">
        <v>4388</v>
      </c>
      <c r="F2190" s="2">
        <v>2078</v>
      </c>
      <c r="G2190" s="2">
        <v>286643</v>
      </c>
      <c r="H2190" s="2">
        <v>171560</v>
      </c>
      <c r="I2190" s="2">
        <v>13542</v>
      </c>
      <c r="J2190" s="2">
        <v>158018</v>
      </c>
      <c r="K2190" s="33">
        <v>1.3150400587274867E-2</v>
      </c>
      <c r="L2190" s="2">
        <v>1976</v>
      </c>
      <c r="M2190" s="2">
        <v>249619</v>
      </c>
      <c r="N2190" s="2">
        <v>163323</v>
      </c>
      <c r="O2190" s="33">
        <v>1.2098724613189815E-2</v>
      </c>
      <c r="P2190" s="2">
        <v>2010</v>
      </c>
      <c r="Q2190" s="2">
        <v>250796</v>
      </c>
      <c r="R2190" s="2">
        <v>167002</v>
      </c>
      <c r="S2190" s="35">
        <v>1.2035784002586796E-2</v>
      </c>
      <c r="T2190" t="s">
        <v>4388</v>
      </c>
      <c r="U2190" t="s">
        <v>4388</v>
      </c>
      <c r="V2190" s="5" t="s">
        <v>4390</v>
      </c>
      <c r="W2190" s="5">
        <v>0</v>
      </c>
      <c r="X2190" s="4">
        <v>1.1146165846880711E-3</v>
      </c>
      <c r="Y2190" s="6">
        <v>68</v>
      </c>
      <c r="Z2190" s="4">
        <v>-6.2940610603018712E-5</v>
      </c>
      <c r="AA2190" s="5">
        <v>2346</v>
      </c>
      <c r="AC2190" s="16" t="str">
        <f t="shared" si="204"/>
        <v/>
      </c>
      <c r="AD2190" s="16" t="str">
        <f t="shared" si="205"/>
        <v/>
      </c>
      <c r="AE2190" s="16" t="str">
        <f t="shared" si="206"/>
        <v/>
      </c>
      <c r="AF2190" s="16" t="str">
        <f t="shared" si="207"/>
        <v/>
      </c>
      <c r="AG2190" s="16">
        <f t="shared" si="208"/>
        <v>1.3150400587274867E-2</v>
      </c>
      <c r="AH2190" s="16" t="str">
        <f t="shared" si="209"/>
        <v/>
      </c>
      <c r="AI2190" s="17" t="str">
        <f>IF('Peer Comparison Tool'!$D$11="NR","",IF($C2190='Peer Comparison Tool'!$D$9,COUNT('ALLL &lt;50B Database'!$AI$1:AI2189)+1,""))</f>
        <v/>
      </c>
    </row>
    <row r="2191" spans="1:35" x14ac:dyDescent="0.25">
      <c r="A2191" t="s">
        <v>373</v>
      </c>
      <c r="B2191">
        <v>3411773</v>
      </c>
      <c r="C2191" s="5" t="s">
        <v>343</v>
      </c>
      <c r="D2191" s="5" t="s">
        <v>4390</v>
      </c>
      <c r="E2191" s="5" t="s">
        <v>4388</v>
      </c>
      <c r="F2191" s="2">
        <v>2633</v>
      </c>
      <c r="G2191" s="2">
        <v>286456</v>
      </c>
      <c r="H2191" s="2">
        <v>210986</v>
      </c>
      <c r="I2191" s="2">
        <v>14623</v>
      </c>
      <c r="J2191" s="2">
        <v>196363</v>
      </c>
      <c r="K2191" s="33">
        <v>1.3408839750869563E-2</v>
      </c>
      <c r="L2191" s="2">
        <v>2398</v>
      </c>
      <c r="M2191" s="2">
        <v>257126</v>
      </c>
      <c r="N2191" s="2">
        <v>183351</v>
      </c>
      <c r="O2191" s="33">
        <v>1.3078739685084892E-2</v>
      </c>
      <c r="P2191" s="2">
        <v>2358</v>
      </c>
      <c r="Q2191" s="2">
        <v>262728</v>
      </c>
      <c r="R2191" s="2">
        <v>180697</v>
      </c>
      <c r="S2191" s="35">
        <v>1.304946955400477E-2</v>
      </c>
      <c r="T2191" t="s">
        <v>4388</v>
      </c>
      <c r="U2191" t="s">
        <v>4388</v>
      </c>
      <c r="V2191" s="5" t="s">
        <v>4390</v>
      </c>
      <c r="W2191" s="5">
        <v>0</v>
      </c>
      <c r="X2191" s="4">
        <v>3.5937019686479305E-4</v>
      </c>
      <c r="Y2191" s="6">
        <v>275</v>
      </c>
      <c r="Z2191" s="4">
        <v>-2.9270131080122094E-5</v>
      </c>
      <c r="AA2191" s="5">
        <v>2230</v>
      </c>
      <c r="AC2191" s="16" t="str">
        <f t="shared" si="204"/>
        <v/>
      </c>
      <c r="AD2191" s="16" t="str">
        <f t="shared" si="205"/>
        <v/>
      </c>
      <c r="AE2191" s="16" t="str">
        <f t="shared" si="206"/>
        <v/>
      </c>
      <c r="AF2191" s="16" t="str">
        <f t="shared" si="207"/>
        <v/>
      </c>
      <c r="AG2191" s="16">
        <f t="shared" si="208"/>
        <v>1.3408839750869563E-2</v>
      </c>
      <c r="AH2191" s="16" t="str">
        <f t="shared" si="209"/>
        <v/>
      </c>
      <c r="AI2191" s="17" t="str">
        <f>IF('Peer Comparison Tool'!$D$11="NR","",IF($C2191='Peer Comparison Tool'!$D$9,COUNT('ALLL &lt;50B Database'!$AI$1:AI2190)+1,""))</f>
        <v/>
      </c>
    </row>
    <row r="2192" spans="1:35" x14ac:dyDescent="0.25">
      <c r="A2192" t="s">
        <v>3655</v>
      </c>
      <c r="B2192">
        <v>718079</v>
      </c>
      <c r="C2192" s="5" t="s">
        <v>3603</v>
      </c>
      <c r="D2192" s="5" t="s">
        <v>4390</v>
      </c>
      <c r="E2192" s="5" t="s">
        <v>4388</v>
      </c>
      <c r="F2192" s="2">
        <v>2176</v>
      </c>
      <c r="G2192" s="2">
        <v>286415</v>
      </c>
      <c r="H2192" s="2">
        <v>195971</v>
      </c>
      <c r="I2192" s="2">
        <v>0</v>
      </c>
      <c r="J2192" s="2">
        <v>195971</v>
      </c>
      <c r="K2192" s="33">
        <v>1.110368370830378E-2</v>
      </c>
      <c r="L2192" s="2">
        <v>2343</v>
      </c>
      <c r="M2192" s="2">
        <v>253963</v>
      </c>
      <c r="N2192" s="2">
        <v>200878</v>
      </c>
      <c r="O2192" s="33">
        <v>1.1663795935841655E-2</v>
      </c>
      <c r="P2192" s="2">
        <v>2347</v>
      </c>
      <c r="Q2192" s="2">
        <v>264446</v>
      </c>
      <c r="R2192" s="2">
        <v>200362</v>
      </c>
      <c r="S2192" s="35">
        <v>1.1713798025573711E-2</v>
      </c>
      <c r="T2192" t="s">
        <v>4388</v>
      </c>
      <c r="U2192" t="s">
        <v>4388</v>
      </c>
      <c r="V2192" s="5" t="s">
        <v>4390</v>
      </c>
      <c r="W2192" s="5">
        <v>0</v>
      </c>
      <c r="X2192" s="4">
        <v>-6.1011431726993096E-4</v>
      </c>
      <c r="Y2192" s="6">
        <v>-171</v>
      </c>
      <c r="Z2192" s="4">
        <v>5.0002089732055499E-5</v>
      </c>
      <c r="AA2192" s="5">
        <v>3324</v>
      </c>
      <c r="AC2192" s="16" t="str">
        <f t="shared" si="204"/>
        <v/>
      </c>
      <c r="AD2192" s="16" t="str">
        <f t="shared" si="205"/>
        <v/>
      </c>
      <c r="AE2192" s="16" t="str">
        <f t="shared" si="206"/>
        <v/>
      </c>
      <c r="AF2192" s="16" t="str">
        <f t="shared" si="207"/>
        <v/>
      </c>
      <c r="AG2192" s="16">
        <f t="shared" si="208"/>
        <v>1.110368370830378E-2</v>
      </c>
      <c r="AH2192" s="16" t="str">
        <f t="shared" si="209"/>
        <v/>
      </c>
      <c r="AI2192" s="17" t="str">
        <f>IF('Peer Comparison Tool'!$D$11="NR","",IF($C2192='Peer Comparison Tool'!$D$9,COUNT('ALLL &lt;50B Database'!$AI$1:AI2191)+1,""))</f>
        <v/>
      </c>
    </row>
    <row r="2193" spans="1:35" x14ac:dyDescent="0.25">
      <c r="A2193" t="s">
        <v>1059</v>
      </c>
      <c r="B2193">
        <v>990642</v>
      </c>
      <c r="C2193" s="5" t="s">
        <v>926</v>
      </c>
      <c r="D2193" s="5" t="s">
        <v>4390</v>
      </c>
      <c r="E2193" s="5" t="s">
        <v>4388</v>
      </c>
      <c r="F2193" s="2">
        <v>2373</v>
      </c>
      <c r="G2193" s="2">
        <v>286367</v>
      </c>
      <c r="H2193" s="2">
        <v>185998</v>
      </c>
      <c r="I2193" s="2">
        <v>12683</v>
      </c>
      <c r="J2193" s="2">
        <v>173315</v>
      </c>
      <c r="K2193" s="33">
        <v>1.3691832790006636E-2</v>
      </c>
      <c r="L2193" s="2">
        <v>2074</v>
      </c>
      <c r="M2193" s="2">
        <v>252914</v>
      </c>
      <c r="N2193" s="2">
        <v>170834</v>
      </c>
      <c r="O2193" s="33">
        <v>1.214044042754955E-2</v>
      </c>
      <c r="P2193" s="2">
        <v>2238</v>
      </c>
      <c r="Q2193" s="2">
        <v>255100</v>
      </c>
      <c r="R2193" s="2">
        <v>171406</v>
      </c>
      <c r="S2193" s="35">
        <v>1.3056719134686067E-2</v>
      </c>
      <c r="T2193" t="s">
        <v>4388</v>
      </c>
      <c r="U2193" t="s">
        <v>4388</v>
      </c>
      <c r="V2193" s="5" t="s">
        <v>4390</v>
      </c>
      <c r="W2193" s="5">
        <v>0</v>
      </c>
      <c r="X2193" s="4">
        <v>6.3511365532056829E-4</v>
      </c>
      <c r="Y2193" s="6">
        <v>135</v>
      </c>
      <c r="Z2193" s="4">
        <v>9.1627870713651728E-4</v>
      </c>
      <c r="AA2193" s="5">
        <v>2116</v>
      </c>
      <c r="AC2193" s="16" t="str">
        <f t="shared" si="204"/>
        <v/>
      </c>
      <c r="AD2193" s="16" t="str">
        <f t="shared" si="205"/>
        <v/>
      </c>
      <c r="AE2193" s="16" t="str">
        <f t="shared" si="206"/>
        <v/>
      </c>
      <c r="AF2193" s="16" t="str">
        <f t="shared" si="207"/>
        <v/>
      </c>
      <c r="AG2193" s="16">
        <f t="shared" si="208"/>
        <v>1.3691832790006636E-2</v>
      </c>
      <c r="AH2193" s="16" t="str">
        <f t="shared" si="209"/>
        <v/>
      </c>
      <c r="AI2193" s="17" t="str">
        <f>IF('Peer Comparison Tool'!$D$11="NR","",IF($C2193='Peer Comparison Tool'!$D$9,COUNT('ALLL &lt;50B Database'!$AI$1:AI2192)+1,""))</f>
        <v/>
      </c>
    </row>
    <row r="2194" spans="1:35" x14ac:dyDescent="0.25">
      <c r="A2194" t="s">
        <v>783</v>
      </c>
      <c r="B2194">
        <v>653947</v>
      </c>
      <c r="C2194" s="5" t="s">
        <v>716</v>
      </c>
      <c r="D2194" s="5" t="s">
        <v>4390</v>
      </c>
      <c r="E2194" s="5" t="s">
        <v>4388</v>
      </c>
      <c r="F2194" s="2">
        <v>2883</v>
      </c>
      <c r="G2194" s="2">
        <v>285873</v>
      </c>
      <c r="H2194" s="2">
        <v>222051</v>
      </c>
      <c r="I2194" s="2">
        <v>10473</v>
      </c>
      <c r="J2194" s="2">
        <v>211578</v>
      </c>
      <c r="K2194" s="33">
        <v>1.3626180415733205E-2</v>
      </c>
      <c r="L2194" s="2">
        <v>2794</v>
      </c>
      <c r="M2194" s="2">
        <v>276277</v>
      </c>
      <c r="N2194" s="2">
        <v>217913</v>
      </c>
      <c r="O2194" s="33">
        <v>1.2821630650764295E-2</v>
      </c>
      <c r="P2194" s="2">
        <v>2830</v>
      </c>
      <c r="Q2194" s="2">
        <v>265442</v>
      </c>
      <c r="R2194" s="2">
        <v>208575</v>
      </c>
      <c r="S2194" s="35">
        <v>1.3568260817451756E-2</v>
      </c>
      <c r="T2194" t="s">
        <v>4388</v>
      </c>
      <c r="U2194" t="s">
        <v>4388</v>
      </c>
      <c r="V2194" s="5" t="s">
        <v>4390</v>
      </c>
      <c r="W2194" s="5">
        <v>0</v>
      </c>
      <c r="X2194" s="4">
        <v>5.7919598281448714E-5</v>
      </c>
      <c r="Y2194" s="6">
        <v>53</v>
      </c>
      <c r="Z2194" s="4">
        <v>7.4663016668746057E-4</v>
      </c>
      <c r="AA2194" s="5">
        <v>2144</v>
      </c>
      <c r="AC2194" s="16" t="str">
        <f t="shared" si="204"/>
        <v/>
      </c>
      <c r="AD2194" s="16" t="str">
        <f t="shared" si="205"/>
        <v/>
      </c>
      <c r="AE2194" s="16" t="str">
        <f t="shared" si="206"/>
        <v/>
      </c>
      <c r="AF2194" s="16" t="str">
        <f t="shared" si="207"/>
        <v/>
      </c>
      <c r="AG2194" s="16">
        <f t="shared" si="208"/>
        <v>1.3626180415733205E-2</v>
      </c>
      <c r="AH2194" s="16" t="str">
        <f t="shared" si="209"/>
        <v/>
      </c>
      <c r="AI2194" s="17" t="str">
        <f>IF('Peer Comparison Tool'!$D$11="NR","",IF($C2194='Peer Comparison Tool'!$D$9,COUNT('ALLL &lt;50B Database'!$AI$1:AI2193)+1,""))</f>
        <v/>
      </c>
    </row>
    <row r="2195" spans="1:35" x14ac:dyDescent="0.25">
      <c r="A2195" t="s">
        <v>3865</v>
      </c>
      <c r="B2195">
        <v>279</v>
      </c>
      <c r="C2195" s="5" t="s">
        <v>3704</v>
      </c>
      <c r="D2195" s="5" t="s">
        <v>4390</v>
      </c>
      <c r="E2195" s="5" t="s">
        <v>4388</v>
      </c>
      <c r="F2195" s="2">
        <v>1242</v>
      </c>
      <c r="G2195" s="2">
        <v>285848</v>
      </c>
      <c r="H2195" s="2">
        <v>196913</v>
      </c>
      <c r="I2195" s="2">
        <v>5456</v>
      </c>
      <c r="J2195" s="2">
        <v>191457</v>
      </c>
      <c r="K2195" s="33">
        <v>6.4870963192779577E-3</v>
      </c>
      <c r="L2195" s="2">
        <v>1104</v>
      </c>
      <c r="M2195" s="2">
        <v>267688</v>
      </c>
      <c r="N2195" s="2">
        <v>178355</v>
      </c>
      <c r="O2195" s="33">
        <v>6.1899021614196404E-3</v>
      </c>
      <c r="P2195" s="2">
        <v>1102</v>
      </c>
      <c r="Q2195" s="2">
        <v>269899</v>
      </c>
      <c r="R2195" s="2">
        <v>183300</v>
      </c>
      <c r="S2195" s="35">
        <v>6.0120021822149478E-3</v>
      </c>
      <c r="T2195" t="s">
        <v>4388</v>
      </c>
      <c r="U2195" t="s">
        <v>4388</v>
      </c>
      <c r="V2195" s="5" t="s">
        <v>4390</v>
      </c>
      <c r="W2195" s="5">
        <v>0</v>
      </c>
      <c r="X2195" s="4">
        <v>4.7509413706300994E-4</v>
      </c>
      <c r="Y2195" s="6">
        <v>140</v>
      </c>
      <c r="Z2195" s="4">
        <v>-1.7789997920469262E-4</v>
      </c>
      <c r="AA2195" s="5">
        <v>4530</v>
      </c>
      <c r="AC2195" s="16" t="str">
        <f t="shared" si="204"/>
        <v/>
      </c>
      <c r="AD2195" s="16" t="str">
        <f t="shared" si="205"/>
        <v/>
      </c>
      <c r="AE2195" s="16" t="str">
        <f t="shared" si="206"/>
        <v/>
      </c>
      <c r="AF2195" s="16" t="str">
        <f t="shared" si="207"/>
        <v/>
      </c>
      <c r="AG2195" s="16">
        <f t="shared" si="208"/>
        <v>6.4870963192779577E-3</v>
      </c>
      <c r="AH2195" s="16" t="str">
        <f t="shared" si="209"/>
        <v/>
      </c>
      <c r="AI2195" s="17" t="str">
        <f>IF('Peer Comparison Tool'!$D$11="NR","",IF($C2195='Peer Comparison Tool'!$D$9,COUNT('ALLL &lt;50B Database'!$AI$1:AI2194)+1,""))</f>
        <v/>
      </c>
    </row>
    <row r="2196" spans="1:35" x14ac:dyDescent="0.25">
      <c r="A2196" t="s">
        <v>2664</v>
      </c>
      <c r="B2196">
        <v>1011955</v>
      </c>
      <c r="C2196" s="5" t="s">
        <v>2642</v>
      </c>
      <c r="D2196" s="5" t="s">
        <v>4390</v>
      </c>
      <c r="E2196" s="5" t="s">
        <v>4388</v>
      </c>
      <c r="F2196" s="2">
        <v>3700</v>
      </c>
      <c r="G2196" s="2">
        <v>285845</v>
      </c>
      <c r="H2196" s="2">
        <v>190365</v>
      </c>
      <c r="I2196" s="2">
        <v>11396</v>
      </c>
      <c r="J2196" s="2">
        <v>178969</v>
      </c>
      <c r="K2196" s="33">
        <v>2.067397146991937E-2</v>
      </c>
      <c r="L2196" s="2">
        <v>3631</v>
      </c>
      <c r="M2196" s="2">
        <v>261746</v>
      </c>
      <c r="N2196" s="2">
        <v>185904</v>
      </c>
      <c r="O2196" s="33">
        <v>1.9531586195025388E-2</v>
      </c>
      <c r="P2196" s="2">
        <v>3656</v>
      </c>
      <c r="Q2196" s="2">
        <v>263250</v>
      </c>
      <c r="R2196" s="2">
        <v>176143</v>
      </c>
      <c r="S2196" s="35">
        <v>2.0755863133930953E-2</v>
      </c>
      <c r="T2196" t="s">
        <v>4388</v>
      </c>
      <c r="U2196" t="s">
        <v>4388</v>
      </c>
      <c r="V2196" s="5" t="s">
        <v>4390</v>
      </c>
      <c r="W2196" s="5">
        <v>0</v>
      </c>
      <c r="X2196" s="4">
        <v>-8.1891664011582432E-5</v>
      </c>
      <c r="Y2196" s="6">
        <v>44</v>
      </c>
      <c r="Z2196" s="4">
        <v>1.2242769389055642E-3</v>
      </c>
      <c r="AA2196" s="5">
        <v>481</v>
      </c>
      <c r="AC2196" s="16" t="str">
        <f t="shared" si="204"/>
        <v/>
      </c>
      <c r="AD2196" s="16" t="str">
        <f t="shared" si="205"/>
        <v/>
      </c>
      <c r="AE2196" s="16" t="str">
        <f t="shared" si="206"/>
        <v/>
      </c>
      <c r="AF2196" s="16" t="str">
        <f t="shared" si="207"/>
        <v/>
      </c>
      <c r="AG2196" s="16">
        <f t="shared" si="208"/>
        <v>2.067397146991937E-2</v>
      </c>
      <c r="AH2196" s="16" t="str">
        <f t="shared" si="209"/>
        <v/>
      </c>
      <c r="AI2196" s="17" t="str">
        <f>IF('Peer Comparison Tool'!$D$11="NR","",IF($C2196='Peer Comparison Tool'!$D$9,COUNT('ALLL &lt;50B Database'!$AI$1:AI2195)+1,""))</f>
        <v/>
      </c>
    </row>
    <row r="2197" spans="1:35" x14ac:dyDescent="0.25">
      <c r="A2197" t="s">
        <v>2894</v>
      </c>
      <c r="B2197">
        <v>574079</v>
      </c>
      <c r="C2197" s="5" t="s">
        <v>2850</v>
      </c>
      <c r="D2197" s="5" t="s">
        <v>4390</v>
      </c>
      <c r="E2197" s="5" t="s">
        <v>4388</v>
      </c>
      <c r="F2197" s="2">
        <v>1483</v>
      </c>
      <c r="G2197" s="2">
        <v>285770</v>
      </c>
      <c r="H2197" s="2">
        <v>172908</v>
      </c>
      <c r="I2197" s="2">
        <v>0</v>
      </c>
      <c r="J2197" s="2">
        <v>172908</v>
      </c>
      <c r="K2197" s="33">
        <v>8.5768154162907447E-3</v>
      </c>
      <c r="L2197" s="2">
        <v>1559</v>
      </c>
      <c r="M2197" s="2">
        <v>260313</v>
      </c>
      <c r="N2197" s="2">
        <v>173462</v>
      </c>
      <c r="O2197" s="33">
        <v>8.9875592348756493E-3</v>
      </c>
      <c r="P2197" s="2">
        <v>1536</v>
      </c>
      <c r="Q2197" s="2">
        <v>262425</v>
      </c>
      <c r="R2197" s="2">
        <v>175324</v>
      </c>
      <c r="S2197" s="35">
        <v>8.7609226346649638E-3</v>
      </c>
      <c r="T2197" t="s">
        <v>4388</v>
      </c>
      <c r="U2197" t="s">
        <v>4388</v>
      </c>
      <c r="V2197" s="5" t="s">
        <v>4390</v>
      </c>
      <c r="W2197" s="5">
        <v>0</v>
      </c>
      <c r="X2197" s="4">
        <v>-1.8410721837421908E-4</v>
      </c>
      <c r="Y2197" s="6">
        <v>-53</v>
      </c>
      <c r="Z2197" s="4">
        <v>-2.2663660021068552E-4</v>
      </c>
      <c r="AA2197" s="5">
        <v>4180</v>
      </c>
      <c r="AC2197" s="16" t="str">
        <f t="shared" si="204"/>
        <v/>
      </c>
      <c r="AD2197" s="16" t="str">
        <f t="shared" si="205"/>
        <v/>
      </c>
      <c r="AE2197" s="16" t="str">
        <f t="shared" si="206"/>
        <v/>
      </c>
      <c r="AF2197" s="16" t="str">
        <f t="shared" si="207"/>
        <v/>
      </c>
      <c r="AG2197" s="16">
        <f t="shared" si="208"/>
        <v>8.5768154162907447E-3</v>
      </c>
      <c r="AH2197" s="16" t="str">
        <f t="shared" si="209"/>
        <v/>
      </c>
      <c r="AI2197" s="17" t="str">
        <f>IF('Peer Comparison Tool'!$D$11="NR","",IF($C2197='Peer Comparison Tool'!$D$9,COUNT('ALLL &lt;50B Database'!$AI$1:AI2196)+1,""))</f>
        <v/>
      </c>
    </row>
    <row r="2198" spans="1:35" x14ac:dyDescent="0.25">
      <c r="A2198" t="s">
        <v>1071</v>
      </c>
      <c r="B2198">
        <v>3374403</v>
      </c>
      <c r="C2198" s="5" t="s">
        <v>926</v>
      </c>
      <c r="D2198" s="5" t="s">
        <v>4390</v>
      </c>
      <c r="E2198" s="5" t="s">
        <v>4388</v>
      </c>
      <c r="F2198" s="2">
        <v>1960</v>
      </c>
      <c r="G2198" s="2">
        <v>285741</v>
      </c>
      <c r="H2198" s="2">
        <v>217883</v>
      </c>
      <c r="I2198" s="2">
        <v>47768</v>
      </c>
      <c r="J2198" s="2">
        <v>170115</v>
      </c>
      <c r="K2198" s="33">
        <v>1.15216177291832E-2</v>
      </c>
      <c r="L2198" s="2">
        <v>1510</v>
      </c>
      <c r="M2198" s="2">
        <v>230493</v>
      </c>
      <c r="N2198" s="2">
        <v>164772</v>
      </c>
      <c r="O2198" s="33">
        <v>9.1641783798218149E-3</v>
      </c>
      <c r="P2198" s="2">
        <v>1609</v>
      </c>
      <c r="Q2198" s="2">
        <v>240756</v>
      </c>
      <c r="R2198" s="2">
        <v>169011</v>
      </c>
      <c r="S2198" s="35">
        <v>9.5200904083166185E-3</v>
      </c>
      <c r="T2198" t="s">
        <v>4388</v>
      </c>
      <c r="U2198" t="s">
        <v>4388</v>
      </c>
      <c r="V2198" s="5" t="s">
        <v>4390</v>
      </c>
      <c r="W2198" s="5">
        <v>0</v>
      </c>
      <c r="X2198" s="4">
        <v>2.001527320866581E-3</v>
      </c>
      <c r="Y2198" s="6">
        <v>351</v>
      </c>
      <c r="Z2198" s="4">
        <v>3.5591202849480363E-4</v>
      </c>
      <c r="AA2198" s="5">
        <v>3141</v>
      </c>
      <c r="AC2198" s="16" t="str">
        <f t="shared" si="204"/>
        <v/>
      </c>
      <c r="AD2198" s="16" t="str">
        <f t="shared" si="205"/>
        <v/>
      </c>
      <c r="AE2198" s="16" t="str">
        <f t="shared" si="206"/>
        <v/>
      </c>
      <c r="AF2198" s="16" t="str">
        <f t="shared" si="207"/>
        <v/>
      </c>
      <c r="AG2198" s="16">
        <f t="shared" si="208"/>
        <v>1.15216177291832E-2</v>
      </c>
      <c r="AH2198" s="16" t="str">
        <f t="shared" si="209"/>
        <v/>
      </c>
      <c r="AI2198" s="17" t="str">
        <f>IF('Peer Comparison Tool'!$D$11="NR","",IF($C2198='Peer Comparison Tool'!$D$9,COUNT('ALLL &lt;50B Database'!$AI$1:AI2197)+1,""))</f>
        <v/>
      </c>
    </row>
    <row r="2199" spans="1:35" x14ac:dyDescent="0.25">
      <c r="A2199" t="s">
        <v>3703</v>
      </c>
      <c r="B2199">
        <v>406974</v>
      </c>
      <c r="C2199" s="5" t="s">
        <v>4031</v>
      </c>
      <c r="D2199" s="5" t="s">
        <v>4390</v>
      </c>
      <c r="E2199" s="5" t="s">
        <v>4388</v>
      </c>
      <c r="F2199" s="2">
        <v>2124</v>
      </c>
      <c r="G2199" s="2">
        <v>285682</v>
      </c>
      <c r="H2199" s="2">
        <v>173989</v>
      </c>
      <c r="I2199" s="2">
        <v>31857</v>
      </c>
      <c r="J2199" s="2">
        <v>142132</v>
      </c>
      <c r="K2199" s="33">
        <v>1.4943855008020713E-2</v>
      </c>
      <c r="L2199" s="2">
        <v>2023</v>
      </c>
      <c r="M2199" s="2">
        <v>219734</v>
      </c>
      <c r="N2199" s="2">
        <v>143240</v>
      </c>
      <c r="O2199" s="33">
        <v>1.4123149958112259E-2</v>
      </c>
      <c r="P2199" s="2">
        <v>2023</v>
      </c>
      <c r="Q2199" s="2">
        <v>216466</v>
      </c>
      <c r="R2199" s="2">
        <v>141603</v>
      </c>
      <c r="S2199" s="35">
        <v>1.4286420485441693E-2</v>
      </c>
      <c r="T2199" t="s">
        <v>4388</v>
      </c>
      <c r="U2199" t="s">
        <v>4388</v>
      </c>
      <c r="V2199" s="5" t="s">
        <v>4390</v>
      </c>
      <c r="W2199" s="5">
        <v>0</v>
      </c>
      <c r="X2199" s="4">
        <v>6.5743452257902013E-4</v>
      </c>
      <c r="Y2199" s="6">
        <v>101</v>
      </c>
      <c r="Z2199" s="4">
        <v>1.6327052732943367E-4</v>
      </c>
      <c r="AA2199" s="5">
        <v>1629</v>
      </c>
      <c r="AC2199" s="16" t="str">
        <f t="shared" si="204"/>
        <v/>
      </c>
      <c r="AD2199" s="16" t="str">
        <f t="shared" si="205"/>
        <v/>
      </c>
      <c r="AE2199" s="16" t="str">
        <f t="shared" si="206"/>
        <v/>
      </c>
      <c r="AF2199" s="16" t="str">
        <f t="shared" si="207"/>
        <v/>
      </c>
      <c r="AG2199" s="16">
        <f t="shared" si="208"/>
        <v>1.4943855008020713E-2</v>
      </c>
      <c r="AH2199" s="16" t="str">
        <f t="shared" si="209"/>
        <v/>
      </c>
      <c r="AI2199" s="17" t="str">
        <f>IF('Peer Comparison Tool'!$D$11="NR","",IF($C2199='Peer Comparison Tool'!$D$9,COUNT('ALLL &lt;50B Database'!$AI$1:AI2198)+1,""))</f>
        <v/>
      </c>
    </row>
    <row r="2200" spans="1:35" x14ac:dyDescent="0.25">
      <c r="A2200" t="s">
        <v>47</v>
      </c>
      <c r="B2200">
        <v>540739</v>
      </c>
      <c r="C2200" s="5" t="s">
        <v>6</v>
      </c>
      <c r="D2200" s="5" t="s">
        <v>4390</v>
      </c>
      <c r="E2200" s="5" t="s">
        <v>4388</v>
      </c>
      <c r="F2200" s="2">
        <v>1776</v>
      </c>
      <c r="G2200" s="2">
        <v>285552</v>
      </c>
      <c r="H2200" s="2">
        <v>137708</v>
      </c>
      <c r="I2200" s="2">
        <v>5799</v>
      </c>
      <c r="J2200" s="2">
        <v>131909</v>
      </c>
      <c r="K2200" s="33">
        <v>1.3463827335511602E-2</v>
      </c>
      <c r="L2200" s="2">
        <v>1623</v>
      </c>
      <c r="M2200" s="2">
        <v>252275</v>
      </c>
      <c r="N2200" s="2">
        <v>135114</v>
      </c>
      <c r="O2200" s="33">
        <v>1.2012078689106977E-2</v>
      </c>
      <c r="P2200" s="2">
        <v>1677</v>
      </c>
      <c r="Q2200" s="2">
        <v>256995</v>
      </c>
      <c r="R2200" s="2">
        <v>134096</v>
      </c>
      <c r="S2200" s="35">
        <v>1.250596587519389E-2</v>
      </c>
      <c r="T2200" t="s">
        <v>4388</v>
      </c>
      <c r="U2200" t="s">
        <v>4388</v>
      </c>
      <c r="V2200" s="5" t="s">
        <v>4390</v>
      </c>
      <c r="W2200" s="5">
        <v>0</v>
      </c>
      <c r="X2200" s="4">
        <v>9.5786146031771185E-4</v>
      </c>
      <c r="Y2200" s="6">
        <v>99</v>
      </c>
      <c r="Z2200" s="4">
        <v>4.9388718608691339E-4</v>
      </c>
      <c r="AA2200" s="5">
        <v>2211</v>
      </c>
      <c r="AC2200" s="16" t="str">
        <f t="shared" si="204"/>
        <v/>
      </c>
      <c r="AD2200" s="16" t="str">
        <f t="shared" si="205"/>
        <v/>
      </c>
      <c r="AE2200" s="16" t="str">
        <f t="shared" si="206"/>
        <v/>
      </c>
      <c r="AF2200" s="16" t="str">
        <f t="shared" si="207"/>
        <v/>
      </c>
      <c r="AG2200" s="16">
        <f t="shared" si="208"/>
        <v>1.3463827335511602E-2</v>
      </c>
      <c r="AH2200" s="16" t="str">
        <f t="shared" si="209"/>
        <v/>
      </c>
      <c r="AI2200" s="17" t="str">
        <f>IF('Peer Comparison Tool'!$D$11="NR","",IF($C2200='Peer Comparison Tool'!$D$9,COUNT('ALLL &lt;50B Database'!$AI$1:AI2199)+1,""))</f>
        <v/>
      </c>
    </row>
    <row r="2201" spans="1:35" x14ac:dyDescent="0.25">
      <c r="A2201" t="s">
        <v>2623</v>
      </c>
      <c r="B2201">
        <v>3636914</v>
      </c>
      <c r="C2201" s="5" t="s">
        <v>2604</v>
      </c>
      <c r="D2201" s="5" t="s">
        <v>4390</v>
      </c>
      <c r="E2201" s="5" t="s">
        <v>4388</v>
      </c>
      <c r="F2201" s="2">
        <v>2564</v>
      </c>
      <c r="G2201" s="2">
        <v>285436</v>
      </c>
      <c r="H2201" s="2">
        <v>227388</v>
      </c>
      <c r="I2201" s="2">
        <v>16442</v>
      </c>
      <c r="J2201" s="2">
        <v>210946</v>
      </c>
      <c r="K2201" s="33">
        <v>1.2154769467067401E-2</v>
      </c>
      <c r="L2201" s="2">
        <v>2069</v>
      </c>
      <c r="M2201" s="2">
        <v>245680</v>
      </c>
      <c r="N2201" s="2">
        <v>206892</v>
      </c>
      <c r="O2201" s="33">
        <v>1.0000386675173521E-2</v>
      </c>
      <c r="P2201" s="2">
        <v>2232</v>
      </c>
      <c r="Q2201" s="2">
        <v>258174</v>
      </c>
      <c r="R2201" s="2">
        <v>210706</v>
      </c>
      <c r="S2201" s="35">
        <v>1.0592958909570682E-2</v>
      </c>
      <c r="T2201" t="s">
        <v>4388</v>
      </c>
      <c r="U2201" t="s">
        <v>4388</v>
      </c>
      <c r="V2201" s="5" t="s">
        <v>4390</v>
      </c>
      <c r="W2201" s="5">
        <v>0</v>
      </c>
      <c r="X2201" s="4">
        <v>1.5618105574967192E-3</v>
      </c>
      <c r="Y2201" s="6">
        <v>332</v>
      </c>
      <c r="Z2201" s="4">
        <v>5.9257223439716095E-4</v>
      </c>
      <c r="AA2201" s="5">
        <v>2850</v>
      </c>
      <c r="AC2201" s="16" t="str">
        <f t="shared" si="204"/>
        <v/>
      </c>
      <c r="AD2201" s="16" t="str">
        <f t="shared" si="205"/>
        <v/>
      </c>
      <c r="AE2201" s="16" t="str">
        <f t="shared" si="206"/>
        <v/>
      </c>
      <c r="AF2201" s="16" t="str">
        <f t="shared" si="207"/>
        <v/>
      </c>
      <c r="AG2201" s="16">
        <f t="shared" si="208"/>
        <v>1.2154769467067401E-2</v>
      </c>
      <c r="AH2201" s="16" t="str">
        <f t="shared" si="209"/>
        <v/>
      </c>
      <c r="AI2201" s="17" t="str">
        <f>IF('Peer Comparison Tool'!$D$11="NR","",IF($C2201='Peer Comparison Tool'!$D$9,COUNT('ALLL &lt;50B Database'!$AI$1:AI2200)+1,""))</f>
        <v/>
      </c>
    </row>
    <row r="2202" spans="1:35" x14ac:dyDescent="0.25">
      <c r="A2202" t="s">
        <v>2942</v>
      </c>
      <c r="B2202">
        <v>3555248</v>
      </c>
      <c r="C2202" s="5" t="s">
        <v>2935</v>
      </c>
      <c r="D2202" s="5" t="s">
        <v>4387</v>
      </c>
      <c r="E2202" s="5" t="s">
        <v>4388</v>
      </c>
      <c r="F2202" s="2">
        <v>2342</v>
      </c>
      <c r="G2202" s="2">
        <v>285427</v>
      </c>
      <c r="H2202" s="2">
        <v>182848</v>
      </c>
      <c r="I2202" s="2">
        <v>16521</v>
      </c>
      <c r="J2202" s="2">
        <v>166327</v>
      </c>
      <c r="K2202" s="33">
        <v>1.4080696459384225E-2</v>
      </c>
      <c r="L2202" s="2">
        <v>2050</v>
      </c>
      <c r="M2202" s="2">
        <v>228967</v>
      </c>
      <c r="N2202" s="2">
        <v>146871</v>
      </c>
      <c r="O2202" s="33">
        <v>1.3957826936563379E-2</v>
      </c>
      <c r="P2202" s="2">
        <v>2272</v>
      </c>
      <c r="Q2202" s="2">
        <v>244593</v>
      </c>
      <c r="R2202" s="2">
        <v>162986</v>
      </c>
      <c r="S2202" s="35">
        <v>1.3939847594271901E-2</v>
      </c>
      <c r="T2202" t="s">
        <v>4388</v>
      </c>
      <c r="U2202" t="s">
        <v>4388</v>
      </c>
      <c r="V2202" s="5" t="s">
        <v>4387</v>
      </c>
      <c r="W2202" s="5">
        <v>0</v>
      </c>
      <c r="X2202" s="4">
        <v>1.408488651123245E-4</v>
      </c>
      <c r="Y2202" s="6">
        <v>70</v>
      </c>
      <c r="Z2202" s="4">
        <v>-1.7979342291477712E-5</v>
      </c>
      <c r="AA2202" s="5">
        <v>1947</v>
      </c>
      <c r="AC2202" s="16" t="str">
        <f t="shared" si="204"/>
        <v/>
      </c>
      <c r="AD2202" s="16" t="str">
        <f t="shared" si="205"/>
        <v/>
      </c>
      <c r="AE2202" s="16" t="str">
        <f t="shared" si="206"/>
        <v/>
      </c>
      <c r="AF2202" s="16" t="str">
        <f t="shared" si="207"/>
        <v/>
      </c>
      <c r="AG2202" s="16">
        <f t="shared" si="208"/>
        <v>1.4080696459384225E-2</v>
      </c>
      <c r="AH2202" s="16" t="str">
        <f t="shared" si="209"/>
        <v/>
      </c>
      <c r="AI2202" s="17" t="str">
        <f>IF('Peer Comparison Tool'!$D$11="NR","",IF($C2202='Peer Comparison Tool'!$D$9,COUNT('ALLL &lt;50B Database'!$AI$1:AI2201)+1,""))</f>
        <v/>
      </c>
    </row>
    <row r="2203" spans="1:35" x14ac:dyDescent="0.25">
      <c r="A2203" t="s">
        <v>3873</v>
      </c>
      <c r="B2203">
        <v>3297490</v>
      </c>
      <c r="C2203" s="5" t="s">
        <v>3704</v>
      </c>
      <c r="D2203" s="5" t="s">
        <v>4390</v>
      </c>
      <c r="E2203" s="5" t="s">
        <v>4388</v>
      </c>
      <c r="F2203" s="2">
        <v>3397</v>
      </c>
      <c r="G2203" s="2">
        <v>285418</v>
      </c>
      <c r="H2203" s="2">
        <v>258378</v>
      </c>
      <c r="I2203" s="2">
        <v>60550</v>
      </c>
      <c r="J2203" s="2">
        <v>197828</v>
      </c>
      <c r="K2203" s="33">
        <v>1.7171482297753605E-2</v>
      </c>
      <c r="L2203" s="2">
        <v>2480</v>
      </c>
      <c r="M2203" s="2">
        <v>228716</v>
      </c>
      <c r="N2203" s="2">
        <v>190530</v>
      </c>
      <c r="O2203" s="33">
        <v>1.3016322888783918E-2</v>
      </c>
      <c r="P2203" s="2">
        <v>2562</v>
      </c>
      <c r="Q2203" s="2">
        <v>248235</v>
      </c>
      <c r="R2203" s="2">
        <v>194098</v>
      </c>
      <c r="S2203" s="35">
        <v>1.3199517769374234E-2</v>
      </c>
      <c r="T2203" t="s">
        <v>4388</v>
      </c>
      <c r="U2203" t="s">
        <v>4388</v>
      </c>
      <c r="V2203" s="5" t="s">
        <v>4390</v>
      </c>
      <c r="W2203" s="5">
        <v>0</v>
      </c>
      <c r="X2203" s="4">
        <v>3.9719645283793712E-3</v>
      </c>
      <c r="Y2203" s="6">
        <v>835</v>
      </c>
      <c r="Z2203" s="4">
        <v>1.8319488059031531E-4</v>
      </c>
      <c r="AA2203" s="5">
        <v>1001</v>
      </c>
      <c r="AC2203" s="16" t="str">
        <f t="shared" si="204"/>
        <v/>
      </c>
      <c r="AD2203" s="16" t="str">
        <f t="shared" si="205"/>
        <v/>
      </c>
      <c r="AE2203" s="16" t="str">
        <f t="shared" si="206"/>
        <v/>
      </c>
      <c r="AF2203" s="16" t="str">
        <f t="shared" si="207"/>
        <v/>
      </c>
      <c r="AG2203" s="16">
        <f t="shared" si="208"/>
        <v>1.7171482297753605E-2</v>
      </c>
      <c r="AH2203" s="16" t="str">
        <f t="shared" si="209"/>
        <v/>
      </c>
      <c r="AI2203" s="17" t="str">
        <f>IF('Peer Comparison Tool'!$D$11="NR","",IF($C2203='Peer Comparison Tool'!$D$9,COUNT('ALLL &lt;50B Database'!$AI$1:AI2202)+1,""))</f>
        <v/>
      </c>
    </row>
    <row r="2204" spans="1:35" x14ac:dyDescent="0.25">
      <c r="A2204" t="s">
        <v>3869</v>
      </c>
      <c r="B2204">
        <v>2788656</v>
      </c>
      <c r="C2204" s="5" t="s">
        <v>3704</v>
      </c>
      <c r="D2204" s="5" t="s">
        <v>4390</v>
      </c>
      <c r="E2204" s="5" t="s">
        <v>4388</v>
      </c>
      <c r="F2204" s="2">
        <v>2036</v>
      </c>
      <c r="G2204" s="2">
        <v>285223</v>
      </c>
      <c r="H2204" s="2">
        <v>200983</v>
      </c>
      <c r="I2204" s="2">
        <v>12645</v>
      </c>
      <c r="J2204" s="2">
        <v>188338</v>
      </c>
      <c r="K2204" s="33">
        <v>1.0810351601907209E-2</v>
      </c>
      <c r="L2204" s="2">
        <v>1990</v>
      </c>
      <c r="M2204" s="2">
        <v>251138</v>
      </c>
      <c r="N2204" s="2">
        <v>181918</v>
      </c>
      <c r="O2204" s="33">
        <v>1.0938994492023879E-2</v>
      </c>
      <c r="P2204" s="2">
        <v>2006</v>
      </c>
      <c r="Q2204" s="2">
        <v>251566</v>
      </c>
      <c r="R2204" s="2">
        <v>183816</v>
      </c>
      <c r="S2204" s="35">
        <v>1.0913087000043523E-2</v>
      </c>
      <c r="T2204" t="s">
        <v>4388</v>
      </c>
      <c r="U2204" t="s">
        <v>4388</v>
      </c>
      <c r="V2204" s="5" t="s">
        <v>4390</v>
      </c>
      <c r="W2204" s="5">
        <v>0</v>
      </c>
      <c r="X2204" s="4">
        <v>-1.0273539813631348E-4</v>
      </c>
      <c r="Y2204" s="6">
        <v>30</v>
      </c>
      <c r="Z2204" s="4">
        <v>-2.590749198035612E-5</v>
      </c>
      <c r="AA2204" s="5">
        <v>3459</v>
      </c>
      <c r="AC2204" s="16" t="str">
        <f t="shared" si="204"/>
        <v/>
      </c>
      <c r="AD2204" s="16" t="str">
        <f t="shared" si="205"/>
        <v/>
      </c>
      <c r="AE2204" s="16" t="str">
        <f t="shared" si="206"/>
        <v/>
      </c>
      <c r="AF2204" s="16" t="str">
        <f t="shared" si="207"/>
        <v/>
      </c>
      <c r="AG2204" s="16">
        <f t="shared" si="208"/>
        <v>1.0810351601907209E-2</v>
      </c>
      <c r="AH2204" s="16" t="str">
        <f t="shared" si="209"/>
        <v/>
      </c>
      <c r="AI2204" s="17" t="str">
        <f>IF('Peer Comparison Tool'!$D$11="NR","",IF($C2204='Peer Comparison Tool'!$D$9,COUNT('ALLL &lt;50B Database'!$AI$1:AI2203)+1,""))</f>
        <v/>
      </c>
    </row>
    <row r="2205" spans="1:35" x14ac:dyDescent="0.25">
      <c r="A2205" t="s">
        <v>1630</v>
      </c>
      <c r="B2205">
        <v>610913</v>
      </c>
      <c r="C2205" s="5" t="s">
        <v>1578</v>
      </c>
      <c r="D2205" s="5" t="s">
        <v>4390</v>
      </c>
      <c r="E2205" s="5" t="s">
        <v>4388</v>
      </c>
      <c r="F2205" s="2">
        <v>1970</v>
      </c>
      <c r="G2205" s="2">
        <v>285103</v>
      </c>
      <c r="H2205" s="2">
        <v>170000</v>
      </c>
      <c r="I2205" s="2">
        <v>6265</v>
      </c>
      <c r="J2205" s="2">
        <v>163735</v>
      </c>
      <c r="K2205" s="33">
        <v>1.2031636485784957E-2</v>
      </c>
      <c r="L2205" s="2">
        <v>1877</v>
      </c>
      <c r="M2205" s="2">
        <v>250630</v>
      </c>
      <c r="N2205" s="2">
        <v>162160</v>
      </c>
      <c r="O2205" s="33">
        <v>1.157498766650222E-2</v>
      </c>
      <c r="P2205" s="2">
        <v>1955</v>
      </c>
      <c r="Q2205" s="2">
        <v>261231</v>
      </c>
      <c r="R2205" s="2">
        <v>164494</v>
      </c>
      <c r="S2205" s="35">
        <v>1.1884931973202671E-2</v>
      </c>
      <c r="T2205" t="s">
        <v>4388</v>
      </c>
      <c r="U2205" t="s">
        <v>4388</v>
      </c>
      <c r="V2205" s="5" t="s">
        <v>4390</v>
      </c>
      <c r="W2205" s="5">
        <v>0</v>
      </c>
      <c r="X2205" s="4">
        <v>1.4670451258228662E-4</v>
      </c>
      <c r="Y2205" s="6">
        <v>15</v>
      </c>
      <c r="Z2205" s="4">
        <v>3.0994430670045099E-4</v>
      </c>
      <c r="AA2205" s="5">
        <v>2916</v>
      </c>
      <c r="AC2205" s="16" t="str">
        <f t="shared" si="204"/>
        <v/>
      </c>
      <c r="AD2205" s="16" t="str">
        <f t="shared" si="205"/>
        <v/>
      </c>
      <c r="AE2205" s="16" t="str">
        <f t="shared" si="206"/>
        <v/>
      </c>
      <c r="AF2205" s="16" t="str">
        <f t="shared" si="207"/>
        <v/>
      </c>
      <c r="AG2205" s="16">
        <f t="shared" si="208"/>
        <v>1.2031636485784957E-2</v>
      </c>
      <c r="AH2205" s="16" t="str">
        <f t="shared" si="209"/>
        <v/>
      </c>
      <c r="AI2205" s="17" t="str">
        <f>IF('Peer Comparison Tool'!$D$11="NR","",IF($C2205='Peer Comparison Tool'!$D$9,COUNT('ALLL &lt;50B Database'!$AI$1:AI2204)+1,""))</f>
        <v/>
      </c>
    </row>
    <row r="2206" spans="1:35" x14ac:dyDescent="0.25">
      <c r="A2206" t="s">
        <v>3877</v>
      </c>
      <c r="B2206">
        <v>303653</v>
      </c>
      <c r="C2206" s="5" t="s">
        <v>3704</v>
      </c>
      <c r="D2206" s="5" t="s">
        <v>4390</v>
      </c>
      <c r="E2206" s="5" t="s">
        <v>4388</v>
      </c>
      <c r="F2206" s="2">
        <v>998</v>
      </c>
      <c r="G2206" s="2">
        <v>284952</v>
      </c>
      <c r="H2206" s="2">
        <v>102973</v>
      </c>
      <c r="I2206" s="2">
        <v>10817</v>
      </c>
      <c r="J2206" s="2">
        <v>92156</v>
      </c>
      <c r="K2206" s="33">
        <v>1.0829463084335257E-2</v>
      </c>
      <c r="L2206" s="2">
        <v>954</v>
      </c>
      <c r="M2206" s="2">
        <v>247877</v>
      </c>
      <c r="N2206" s="2">
        <v>85828</v>
      </c>
      <c r="O2206" s="33">
        <v>1.1115253763340634E-2</v>
      </c>
      <c r="P2206" s="2">
        <v>997</v>
      </c>
      <c r="Q2206" s="2">
        <v>244615</v>
      </c>
      <c r="R2206" s="2">
        <v>86987</v>
      </c>
      <c r="S2206" s="35">
        <v>1.1461482750296022E-2</v>
      </c>
      <c r="T2206" t="s">
        <v>4388</v>
      </c>
      <c r="U2206" t="s">
        <v>4388</v>
      </c>
      <c r="V2206" s="5" t="s">
        <v>4390</v>
      </c>
      <c r="W2206" s="5">
        <v>0</v>
      </c>
      <c r="X2206" s="4">
        <v>-6.3201966596076499E-4</v>
      </c>
      <c r="Y2206" s="6">
        <v>1</v>
      </c>
      <c r="Z2206" s="4">
        <v>3.4622898695538772E-4</v>
      </c>
      <c r="AA2206" s="5">
        <v>3448</v>
      </c>
      <c r="AC2206" s="16" t="str">
        <f t="shared" si="204"/>
        <v/>
      </c>
      <c r="AD2206" s="16" t="str">
        <f t="shared" si="205"/>
        <v/>
      </c>
      <c r="AE2206" s="16" t="str">
        <f t="shared" si="206"/>
        <v/>
      </c>
      <c r="AF2206" s="16" t="str">
        <f t="shared" si="207"/>
        <v/>
      </c>
      <c r="AG2206" s="16">
        <f t="shared" si="208"/>
        <v>1.0829463084335257E-2</v>
      </c>
      <c r="AH2206" s="16" t="str">
        <f t="shared" si="209"/>
        <v/>
      </c>
      <c r="AI2206" s="17" t="str">
        <f>IF('Peer Comparison Tool'!$D$11="NR","",IF($C2206='Peer Comparison Tool'!$D$9,COUNT('ALLL &lt;50B Database'!$AI$1:AI2205)+1,""))</f>
        <v/>
      </c>
    </row>
    <row r="2207" spans="1:35" x14ac:dyDescent="0.25">
      <c r="A2207" t="s">
        <v>1425</v>
      </c>
      <c r="B2207">
        <v>2505460</v>
      </c>
      <c r="C2207" s="5" t="s">
        <v>1695</v>
      </c>
      <c r="D2207" s="5" t="s">
        <v>4390</v>
      </c>
      <c r="E2207" s="5" t="s">
        <v>4388</v>
      </c>
      <c r="F2207" s="2">
        <v>3404</v>
      </c>
      <c r="G2207" s="2">
        <v>284602</v>
      </c>
      <c r="H2207" s="2">
        <v>211752</v>
      </c>
      <c r="I2207" s="2">
        <v>6230</v>
      </c>
      <c r="J2207" s="2">
        <v>205522</v>
      </c>
      <c r="K2207" s="33">
        <v>1.656270374947694E-2</v>
      </c>
      <c r="L2207" s="2">
        <v>2779</v>
      </c>
      <c r="M2207" s="2">
        <v>245436</v>
      </c>
      <c r="N2207" s="2">
        <v>192218</v>
      </c>
      <c r="O2207" s="33">
        <v>1.4457542998054292E-2</v>
      </c>
      <c r="P2207" s="2">
        <v>2860</v>
      </c>
      <c r="Q2207" s="2">
        <v>263341</v>
      </c>
      <c r="R2207" s="2">
        <v>196615</v>
      </c>
      <c r="S2207" s="35">
        <v>1.4546194339190804E-2</v>
      </c>
      <c r="T2207" t="s">
        <v>4388</v>
      </c>
      <c r="U2207" t="s">
        <v>4388</v>
      </c>
      <c r="V2207" s="5" t="s">
        <v>4390</v>
      </c>
      <c r="W2207" s="5">
        <v>0</v>
      </c>
      <c r="X2207" s="4">
        <v>2.0165094102861363E-3</v>
      </c>
      <c r="Y2207" s="6">
        <v>544</v>
      </c>
      <c r="Z2207" s="4">
        <v>8.8651341136511755E-5</v>
      </c>
      <c r="AA2207" s="5">
        <v>1125</v>
      </c>
      <c r="AC2207" s="16" t="str">
        <f t="shared" si="204"/>
        <v/>
      </c>
      <c r="AD2207" s="16" t="str">
        <f t="shared" si="205"/>
        <v/>
      </c>
      <c r="AE2207" s="16" t="str">
        <f t="shared" si="206"/>
        <v/>
      </c>
      <c r="AF2207" s="16" t="str">
        <f t="shared" si="207"/>
        <v/>
      </c>
      <c r="AG2207" s="16">
        <f t="shared" si="208"/>
        <v>1.656270374947694E-2</v>
      </c>
      <c r="AH2207" s="16" t="str">
        <f t="shared" si="209"/>
        <v/>
      </c>
      <c r="AI2207" s="17" t="str">
        <f>IF('Peer Comparison Tool'!$D$11="NR","",IF($C2207='Peer Comparison Tool'!$D$9,COUNT('ALLL &lt;50B Database'!$AI$1:AI2206)+1,""))</f>
        <v/>
      </c>
    </row>
    <row r="2208" spans="1:35" x14ac:dyDescent="0.25">
      <c r="A2208" t="s">
        <v>657</v>
      </c>
      <c r="B2208">
        <v>477648</v>
      </c>
      <c r="C2208" s="5" t="s">
        <v>926</v>
      </c>
      <c r="D2208" s="5" t="s">
        <v>4390</v>
      </c>
      <c r="E2208" s="5" t="s">
        <v>4388</v>
      </c>
      <c r="F2208" s="2">
        <v>1730</v>
      </c>
      <c r="G2208" s="2">
        <v>284525</v>
      </c>
      <c r="H2208" s="2">
        <v>198798</v>
      </c>
      <c r="I2208" s="2">
        <v>4866</v>
      </c>
      <c r="J2208" s="2">
        <v>193932</v>
      </c>
      <c r="K2208" s="33">
        <v>8.9206525998803705E-3</v>
      </c>
      <c r="L2208" s="2">
        <v>1728</v>
      </c>
      <c r="M2208" s="2">
        <v>260769</v>
      </c>
      <c r="N2208" s="2">
        <v>192230</v>
      </c>
      <c r="O2208" s="33">
        <v>8.9892316495864336E-3</v>
      </c>
      <c r="P2208" s="2">
        <v>1727</v>
      </c>
      <c r="Q2208" s="2">
        <v>259613</v>
      </c>
      <c r="R2208" s="2">
        <v>187892</v>
      </c>
      <c r="S2208" s="35">
        <v>9.1914504076810091E-3</v>
      </c>
      <c r="T2208" t="s">
        <v>4388</v>
      </c>
      <c r="U2208" t="s">
        <v>4388</v>
      </c>
      <c r="V2208" s="5" t="s">
        <v>4390</v>
      </c>
      <c r="W2208" s="5">
        <v>0</v>
      </c>
      <c r="X2208" s="4">
        <v>-2.7079780780063858E-4</v>
      </c>
      <c r="Y2208" s="6">
        <v>3</v>
      </c>
      <c r="Z2208" s="4">
        <v>2.022187580945755E-4</v>
      </c>
      <c r="AA2208" s="5">
        <v>4098</v>
      </c>
      <c r="AC2208" s="16" t="str">
        <f t="shared" si="204"/>
        <v/>
      </c>
      <c r="AD2208" s="16" t="str">
        <f t="shared" si="205"/>
        <v/>
      </c>
      <c r="AE2208" s="16" t="str">
        <f t="shared" si="206"/>
        <v/>
      </c>
      <c r="AF2208" s="16" t="str">
        <f t="shared" si="207"/>
        <v/>
      </c>
      <c r="AG2208" s="16">
        <f t="shared" si="208"/>
        <v>8.9206525998803705E-3</v>
      </c>
      <c r="AH2208" s="16" t="str">
        <f t="shared" si="209"/>
        <v/>
      </c>
      <c r="AI2208" s="17" t="str">
        <f>IF('Peer Comparison Tool'!$D$11="NR","",IF($C2208='Peer Comparison Tool'!$D$9,COUNT('ALLL &lt;50B Database'!$AI$1:AI2207)+1,""))</f>
        <v/>
      </c>
    </row>
    <row r="2209" spans="1:35" x14ac:dyDescent="0.25">
      <c r="A2209" t="s">
        <v>2387</v>
      </c>
      <c r="B2209">
        <v>625850</v>
      </c>
      <c r="C2209" s="5" t="s">
        <v>2299</v>
      </c>
      <c r="D2209" s="5" t="s">
        <v>4390</v>
      </c>
      <c r="E2209" s="5" t="s">
        <v>4388</v>
      </c>
      <c r="F2209" s="2">
        <v>3326</v>
      </c>
      <c r="G2209" s="2">
        <v>284186</v>
      </c>
      <c r="H2209" s="2">
        <v>234707</v>
      </c>
      <c r="I2209" s="2">
        <v>0</v>
      </c>
      <c r="J2209" s="2">
        <v>234707</v>
      </c>
      <c r="K2209" s="33">
        <v>1.4170859838010797E-2</v>
      </c>
      <c r="L2209" s="2">
        <v>3334</v>
      </c>
      <c r="M2209" s="2">
        <v>263733</v>
      </c>
      <c r="N2209" s="2">
        <v>227273</v>
      </c>
      <c r="O2209" s="33">
        <v>1.4669582396501124E-2</v>
      </c>
      <c r="P2209" s="2">
        <v>3323</v>
      </c>
      <c r="Q2209" s="2">
        <v>266699</v>
      </c>
      <c r="R2209" s="2">
        <v>232802</v>
      </c>
      <c r="S2209" s="35">
        <v>1.4273932354533036E-2</v>
      </c>
      <c r="T2209" t="s">
        <v>4388</v>
      </c>
      <c r="U2209" t="s">
        <v>4388</v>
      </c>
      <c r="V2209" s="5" t="s">
        <v>4390</v>
      </c>
      <c r="W2209" s="5">
        <v>0</v>
      </c>
      <c r="X2209" s="4">
        <v>-1.030725165222391E-4</v>
      </c>
      <c r="Y2209" s="6">
        <v>3</v>
      </c>
      <c r="Z2209" s="4">
        <v>-3.9565004196808785E-4</v>
      </c>
      <c r="AA2209" s="5">
        <v>1907</v>
      </c>
      <c r="AC2209" s="16" t="str">
        <f t="shared" si="204"/>
        <v/>
      </c>
      <c r="AD2209" s="16" t="str">
        <f t="shared" si="205"/>
        <v/>
      </c>
      <c r="AE2209" s="16" t="str">
        <f t="shared" si="206"/>
        <v/>
      </c>
      <c r="AF2209" s="16" t="str">
        <f t="shared" si="207"/>
        <v/>
      </c>
      <c r="AG2209" s="16">
        <f t="shared" si="208"/>
        <v>1.4170859838010797E-2</v>
      </c>
      <c r="AH2209" s="16" t="str">
        <f t="shared" si="209"/>
        <v/>
      </c>
      <c r="AI2209" s="17" t="str">
        <f>IF('Peer Comparison Tool'!$D$11="NR","",IF($C2209='Peer Comparison Tool'!$D$9,COUNT('ALLL &lt;50B Database'!$AI$1:AI2208)+1,""))</f>
        <v/>
      </c>
    </row>
    <row r="2210" spans="1:35" x14ac:dyDescent="0.25">
      <c r="A2210" t="s">
        <v>201</v>
      </c>
      <c r="B2210">
        <v>3592047</v>
      </c>
      <c r="C2210" s="5" t="s">
        <v>194</v>
      </c>
      <c r="D2210" s="5" t="s">
        <v>4387</v>
      </c>
      <c r="E2210" s="5" t="s">
        <v>4388</v>
      </c>
      <c r="F2210" s="2">
        <v>720</v>
      </c>
      <c r="G2210" s="2">
        <v>284140</v>
      </c>
      <c r="H2210" s="2">
        <v>151354</v>
      </c>
      <c r="I2210" s="2">
        <v>0</v>
      </c>
      <c r="J2210" s="2">
        <v>151354</v>
      </c>
      <c r="K2210" s="33">
        <v>4.7570596085997063E-3</v>
      </c>
      <c r="L2210" s="2">
        <v>448</v>
      </c>
      <c r="M2210" s="2">
        <v>187526</v>
      </c>
      <c r="N2210" s="2">
        <v>102573</v>
      </c>
      <c r="O2210" s="33">
        <v>4.3676211088688058E-3</v>
      </c>
      <c r="P2210" s="2">
        <v>597</v>
      </c>
      <c r="Q2210" s="2">
        <v>241968</v>
      </c>
      <c r="R2210" s="2">
        <v>116021</v>
      </c>
      <c r="S2210" s="35">
        <v>5.1456201894484622E-3</v>
      </c>
      <c r="T2210" t="s">
        <v>4388</v>
      </c>
      <c r="U2210" t="s">
        <v>4388</v>
      </c>
      <c r="V2210" s="5" t="s">
        <v>4387</v>
      </c>
      <c r="W2210" s="5">
        <v>0</v>
      </c>
      <c r="X2210" s="4">
        <v>-3.8856058084875585E-4</v>
      </c>
      <c r="Y2210" s="6">
        <v>123</v>
      </c>
      <c r="Z2210" s="4">
        <v>7.7799908057965637E-4</v>
      </c>
      <c r="AA2210" s="5">
        <v>4673</v>
      </c>
      <c r="AC2210" s="16" t="str">
        <f t="shared" si="204"/>
        <v/>
      </c>
      <c r="AD2210" s="16" t="str">
        <f t="shared" si="205"/>
        <v/>
      </c>
      <c r="AE2210" s="16" t="str">
        <f t="shared" si="206"/>
        <v/>
      </c>
      <c r="AF2210" s="16" t="str">
        <f t="shared" si="207"/>
        <v/>
      </c>
      <c r="AG2210" s="16">
        <f t="shared" si="208"/>
        <v>4.7570596085997063E-3</v>
      </c>
      <c r="AH2210" s="16" t="str">
        <f t="shared" si="209"/>
        <v/>
      </c>
      <c r="AI2210" s="17" t="str">
        <f>IF('Peer Comparison Tool'!$D$11="NR","",IF($C2210='Peer Comparison Tool'!$D$9,COUNT('ALLL &lt;50B Database'!$AI$1:AI2209)+1,""))</f>
        <v/>
      </c>
    </row>
    <row r="2211" spans="1:35" x14ac:dyDescent="0.25">
      <c r="A2211" t="s">
        <v>2750</v>
      </c>
      <c r="B2211">
        <v>97055</v>
      </c>
      <c r="C2211" s="5" t="s">
        <v>2711</v>
      </c>
      <c r="D2211" s="5" t="s">
        <v>4390</v>
      </c>
      <c r="E2211" s="5" t="s">
        <v>4388</v>
      </c>
      <c r="F2211" s="2">
        <v>3300</v>
      </c>
      <c r="G2211" s="2">
        <v>284075</v>
      </c>
      <c r="H2211" s="2">
        <v>218499</v>
      </c>
      <c r="I2211" s="2">
        <v>6949</v>
      </c>
      <c r="J2211" s="2">
        <v>211550</v>
      </c>
      <c r="K2211" s="33">
        <v>1.5599149137319782E-2</v>
      </c>
      <c r="L2211" s="2">
        <v>2917</v>
      </c>
      <c r="M2211" s="2">
        <v>266188</v>
      </c>
      <c r="N2211" s="2">
        <v>204203</v>
      </c>
      <c r="O2211" s="33">
        <v>1.4284804826569639E-2</v>
      </c>
      <c r="P2211" s="2">
        <v>2245</v>
      </c>
      <c r="Q2211" s="2">
        <v>260858</v>
      </c>
      <c r="R2211" s="2">
        <v>199020</v>
      </c>
      <c r="S2211" s="35">
        <v>1.1280273339362878E-2</v>
      </c>
      <c r="T2211" t="s">
        <v>4388</v>
      </c>
      <c r="U2211" t="s">
        <v>4388</v>
      </c>
      <c r="V2211" s="5" t="s">
        <v>4390</v>
      </c>
      <c r="W2211" s="5">
        <v>0</v>
      </c>
      <c r="X2211" s="4">
        <v>4.3188757979569035E-3</v>
      </c>
      <c r="Y2211" s="6">
        <v>1055</v>
      </c>
      <c r="Z2211" s="4">
        <v>-3.0045314872067606E-3</v>
      </c>
      <c r="AA2211" s="5">
        <v>1403</v>
      </c>
      <c r="AC2211" s="16" t="str">
        <f t="shared" si="204"/>
        <v/>
      </c>
      <c r="AD2211" s="16" t="str">
        <f t="shared" si="205"/>
        <v/>
      </c>
      <c r="AE2211" s="16" t="str">
        <f t="shared" si="206"/>
        <v/>
      </c>
      <c r="AF2211" s="16" t="str">
        <f t="shared" si="207"/>
        <v/>
      </c>
      <c r="AG2211" s="16">
        <f t="shared" si="208"/>
        <v>1.5599149137319782E-2</v>
      </c>
      <c r="AH2211" s="16" t="str">
        <f t="shared" si="209"/>
        <v/>
      </c>
      <c r="AI2211" s="17" t="str">
        <f>IF('Peer Comparison Tool'!$D$11="NR","",IF($C2211='Peer Comparison Tool'!$D$9,COUNT('ALLL &lt;50B Database'!$AI$1:AI2210)+1,""))</f>
        <v/>
      </c>
    </row>
    <row r="2212" spans="1:35" x14ac:dyDescent="0.25">
      <c r="A2212" t="s">
        <v>1428</v>
      </c>
      <c r="B2212">
        <v>144856</v>
      </c>
      <c r="C2212" s="5" t="s">
        <v>2041</v>
      </c>
      <c r="D2212" s="5" t="s">
        <v>4390</v>
      </c>
      <c r="E2212" s="5" t="s">
        <v>4388</v>
      </c>
      <c r="F2212" s="2">
        <v>2065</v>
      </c>
      <c r="G2212" s="2">
        <v>284068</v>
      </c>
      <c r="H2212" s="2">
        <v>205662</v>
      </c>
      <c r="I2212" s="2">
        <v>15192</v>
      </c>
      <c r="J2212" s="2">
        <v>190470</v>
      </c>
      <c r="K2212" s="33">
        <v>1.0841602352076443E-2</v>
      </c>
      <c r="L2212" s="2">
        <v>1906</v>
      </c>
      <c r="M2212" s="2">
        <v>279448</v>
      </c>
      <c r="N2212" s="2">
        <v>190988</v>
      </c>
      <c r="O2212" s="33">
        <v>9.9796845875133513E-3</v>
      </c>
      <c r="P2212" s="2">
        <v>1998</v>
      </c>
      <c r="Q2212" s="2">
        <v>276559</v>
      </c>
      <c r="R2212" s="2">
        <v>191870</v>
      </c>
      <c r="S2212" s="35">
        <v>1.0413300672330223E-2</v>
      </c>
      <c r="T2212" t="s">
        <v>4388</v>
      </c>
      <c r="U2212" t="s">
        <v>4388</v>
      </c>
      <c r="V2212" s="5" t="s">
        <v>4390</v>
      </c>
      <c r="W2212" s="5">
        <v>0</v>
      </c>
      <c r="X2212" s="4">
        <v>4.283016797462201E-4</v>
      </c>
      <c r="Y2212" s="6">
        <v>67</v>
      </c>
      <c r="Z2212" s="4">
        <v>4.3361608481687179E-4</v>
      </c>
      <c r="AA2212" s="5">
        <v>3442</v>
      </c>
      <c r="AC2212" s="16" t="str">
        <f t="shared" si="204"/>
        <v/>
      </c>
      <c r="AD2212" s="16" t="str">
        <f t="shared" si="205"/>
        <v/>
      </c>
      <c r="AE2212" s="16" t="str">
        <f t="shared" si="206"/>
        <v/>
      </c>
      <c r="AF2212" s="16" t="str">
        <f t="shared" si="207"/>
        <v/>
      </c>
      <c r="AG2212" s="16">
        <f t="shared" si="208"/>
        <v>1.0841602352076443E-2</v>
      </c>
      <c r="AH2212" s="16" t="str">
        <f t="shared" si="209"/>
        <v/>
      </c>
      <c r="AI2212" s="17" t="str">
        <f>IF('Peer Comparison Tool'!$D$11="NR","",IF($C2212='Peer Comparison Tool'!$D$9,COUNT('ALLL &lt;50B Database'!$AI$1:AI2211)+1,""))</f>
        <v/>
      </c>
    </row>
    <row r="2213" spans="1:35" x14ac:dyDescent="0.25">
      <c r="A2213" t="s">
        <v>1626</v>
      </c>
      <c r="B2213">
        <v>79042</v>
      </c>
      <c r="C2213" s="5" t="s">
        <v>1578</v>
      </c>
      <c r="D2213" s="5" t="s">
        <v>4387</v>
      </c>
      <c r="E2213" s="5" t="s">
        <v>4388</v>
      </c>
      <c r="F2213" s="2">
        <v>876</v>
      </c>
      <c r="G2213" s="2">
        <v>284036</v>
      </c>
      <c r="H2213" s="2">
        <v>187581</v>
      </c>
      <c r="I2213" s="2">
        <v>0</v>
      </c>
      <c r="J2213" s="2">
        <v>187581</v>
      </c>
      <c r="K2213" s="33">
        <v>4.6699825675308266E-3</v>
      </c>
      <c r="L2213" s="2">
        <v>592</v>
      </c>
      <c r="M2213" s="2">
        <v>284901</v>
      </c>
      <c r="N2213" s="2">
        <v>185552</v>
      </c>
      <c r="O2213" s="33">
        <v>3.1904802966284383E-3</v>
      </c>
      <c r="P2213" s="2">
        <v>665</v>
      </c>
      <c r="Q2213" s="2">
        <v>273673</v>
      </c>
      <c r="R2213" s="2">
        <v>189682</v>
      </c>
      <c r="S2213" s="35">
        <v>3.5058677154395251E-3</v>
      </c>
      <c r="T2213" t="s">
        <v>4388</v>
      </c>
      <c r="U2213" t="s">
        <v>4388</v>
      </c>
      <c r="V2213" s="5" t="s">
        <v>4387</v>
      </c>
      <c r="W2213" s="5">
        <v>0</v>
      </c>
      <c r="X2213" s="4">
        <v>1.1641148520913015E-3</v>
      </c>
      <c r="Y2213" s="6">
        <v>211</v>
      </c>
      <c r="Z2213" s="4">
        <v>3.1538741881108681E-4</v>
      </c>
      <c r="AA2213" s="5">
        <v>4680</v>
      </c>
      <c r="AC2213" s="16" t="str">
        <f t="shared" si="204"/>
        <v/>
      </c>
      <c r="AD2213" s="16" t="str">
        <f t="shared" si="205"/>
        <v/>
      </c>
      <c r="AE2213" s="16" t="str">
        <f t="shared" si="206"/>
        <v/>
      </c>
      <c r="AF2213" s="16" t="str">
        <f t="shared" si="207"/>
        <v/>
      </c>
      <c r="AG2213" s="16">
        <f t="shared" si="208"/>
        <v>4.6699825675308266E-3</v>
      </c>
      <c r="AH2213" s="16" t="str">
        <f t="shared" si="209"/>
        <v/>
      </c>
      <c r="AI2213" s="17" t="str">
        <f>IF('Peer Comparison Tool'!$D$11="NR","",IF($C2213='Peer Comparison Tool'!$D$9,COUNT('ALLL &lt;50B Database'!$AI$1:AI2212)+1,""))</f>
        <v/>
      </c>
    </row>
    <row r="2214" spans="1:35" x14ac:dyDescent="0.25">
      <c r="A2214" t="s">
        <v>370</v>
      </c>
      <c r="B2214">
        <v>3322468</v>
      </c>
      <c r="C2214" s="5" t="s">
        <v>343</v>
      </c>
      <c r="D2214" s="5" t="s">
        <v>4390</v>
      </c>
      <c r="E2214" s="5" t="s">
        <v>4388</v>
      </c>
      <c r="F2214" s="2">
        <v>2611</v>
      </c>
      <c r="G2214" s="2">
        <v>284009</v>
      </c>
      <c r="H2214" s="2">
        <v>253514</v>
      </c>
      <c r="I2214" s="2">
        <v>11841</v>
      </c>
      <c r="J2214" s="2">
        <v>241673</v>
      </c>
      <c r="K2214" s="33">
        <v>1.0803854795529496E-2</v>
      </c>
      <c r="L2214" s="2">
        <v>1971</v>
      </c>
      <c r="M2214" s="2">
        <v>274886</v>
      </c>
      <c r="N2214" s="2">
        <v>248640</v>
      </c>
      <c r="O2214" s="33">
        <v>7.9271235521235529E-3</v>
      </c>
      <c r="P2214" s="2">
        <v>2611</v>
      </c>
      <c r="Q2214" s="2">
        <v>272534</v>
      </c>
      <c r="R2214" s="2">
        <v>245111</v>
      </c>
      <c r="S2214" s="35">
        <v>1.0652316705492614E-2</v>
      </c>
      <c r="T2214" t="s">
        <v>4388</v>
      </c>
      <c r="U2214" t="s">
        <v>4388</v>
      </c>
      <c r="V2214" s="5" t="s">
        <v>4390</v>
      </c>
      <c r="W2214" s="5">
        <v>0</v>
      </c>
      <c r="X2214" s="4">
        <v>1.5153809003688214E-4</v>
      </c>
      <c r="Y2214" s="6">
        <v>0</v>
      </c>
      <c r="Z2214" s="4">
        <v>2.7251931533690613E-3</v>
      </c>
      <c r="AA2214" s="5">
        <v>3464</v>
      </c>
      <c r="AC2214" s="16" t="str">
        <f t="shared" si="204"/>
        <v/>
      </c>
      <c r="AD2214" s="16" t="str">
        <f t="shared" si="205"/>
        <v/>
      </c>
      <c r="AE2214" s="16" t="str">
        <f t="shared" si="206"/>
        <v/>
      </c>
      <c r="AF2214" s="16" t="str">
        <f t="shared" si="207"/>
        <v/>
      </c>
      <c r="AG2214" s="16">
        <f t="shared" si="208"/>
        <v>1.0803854795529496E-2</v>
      </c>
      <c r="AH2214" s="16" t="str">
        <f t="shared" si="209"/>
        <v/>
      </c>
      <c r="AI2214" s="17" t="str">
        <f>IF('Peer Comparison Tool'!$D$11="NR","",IF($C2214='Peer Comparison Tool'!$D$9,COUNT('ALLL &lt;50B Database'!$AI$1:AI2213)+1,""))</f>
        <v/>
      </c>
    </row>
    <row r="2215" spans="1:35" x14ac:dyDescent="0.25">
      <c r="A2215" t="s">
        <v>3875</v>
      </c>
      <c r="B2215">
        <v>964157</v>
      </c>
      <c r="C2215" s="5" t="s">
        <v>3704</v>
      </c>
      <c r="D2215" s="5" t="s">
        <v>4390</v>
      </c>
      <c r="E2215" s="5" t="s">
        <v>4388</v>
      </c>
      <c r="F2215" s="2">
        <v>1529</v>
      </c>
      <c r="G2215" s="2">
        <v>283922</v>
      </c>
      <c r="H2215" s="2">
        <v>142497</v>
      </c>
      <c r="I2215" s="2">
        <v>7030</v>
      </c>
      <c r="J2215" s="2">
        <v>135467</v>
      </c>
      <c r="K2215" s="33">
        <v>1.1286881675980128E-2</v>
      </c>
      <c r="L2215" s="2">
        <v>1530</v>
      </c>
      <c r="M2215" s="2">
        <v>237567</v>
      </c>
      <c r="N2215" s="2">
        <v>133231</v>
      </c>
      <c r="O2215" s="33">
        <v>1.1483813827112308E-2</v>
      </c>
      <c r="P2215" s="2">
        <v>1530</v>
      </c>
      <c r="Q2215" s="2">
        <v>245561</v>
      </c>
      <c r="R2215" s="2">
        <v>135371</v>
      </c>
      <c r="S2215" s="35">
        <v>1.1302273012683661E-2</v>
      </c>
      <c r="T2215" t="s">
        <v>4388</v>
      </c>
      <c r="U2215" t="s">
        <v>4388</v>
      </c>
      <c r="V2215" s="5" t="s">
        <v>4390</v>
      </c>
      <c r="W2215" s="5">
        <v>0</v>
      </c>
      <c r="X2215" s="4">
        <v>-1.5391336703533126E-5</v>
      </c>
      <c r="Y2215" s="6">
        <v>-1</v>
      </c>
      <c r="Z2215" s="4">
        <v>-1.8154081442864692E-4</v>
      </c>
      <c r="AA2215" s="5">
        <v>3254</v>
      </c>
      <c r="AC2215" s="16" t="str">
        <f t="shared" si="204"/>
        <v/>
      </c>
      <c r="AD2215" s="16" t="str">
        <f t="shared" si="205"/>
        <v/>
      </c>
      <c r="AE2215" s="16" t="str">
        <f t="shared" si="206"/>
        <v/>
      </c>
      <c r="AF2215" s="16" t="str">
        <f t="shared" si="207"/>
        <v/>
      </c>
      <c r="AG2215" s="16">
        <f t="shared" si="208"/>
        <v>1.1286881675980128E-2</v>
      </c>
      <c r="AH2215" s="16" t="str">
        <f t="shared" si="209"/>
        <v/>
      </c>
      <c r="AI2215" s="17" t="str">
        <f>IF('Peer Comparison Tool'!$D$11="NR","",IF($C2215='Peer Comparison Tool'!$D$9,COUNT('ALLL &lt;50B Database'!$AI$1:AI2214)+1,""))</f>
        <v/>
      </c>
    </row>
    <row r="2216" spans="1:35" x14ac:dyDescent="0.25">
      <c r="A2216" t="s">
        <v>2895</v>
      </c>
      <c r="B2216">
        <v>463203</v>
      </c>
      <c r="C2216" s="5" t="s">
        <v>2850</v>
      </c>
      <c r="D2216" s="5" t="s">
        <v>4390</v>
      </c>
      <c r="E2216" s="5" t="s">
        <v>4388</v>
      </c>
      <c r="F2216" s="2">
        <v>2001</v>
      </c>
      <c r="G2216" s="2">
        <v>283682</v>
      </c>
      <c r="H2216" s="2">
        <v>214109</v>
      </c>
      <c r="I2216" s="2">
        <v>11713</v>
      </c>
      <c r="J2216" s="2">
        <v>202396</v>
      </c>
      <c r="K2216" s="33">
        <v>9.8865590229055902E-3</v>
      </c>
      <c r="L2216" s="2">
        <v>1818</v>
      </c>
      <c r="M2216" s="2">
        <v>235116</v>
      </c>
      <c r="N2216" s="2">
        <v>191930</v>
      </c>
      <c r="O2216" s="33">
        <v>9.4722034074923144E-3</v>
      </c>
      <c r="P2216" s="2">
        <v>1906</v>
      </c>
      <c r="Q2216" s="2">
        <v>252208</v>
      </c>
      <c r="R2216" s="2">
        <v>200422</v>
      </c>
      <c r="S2216" s="35">
        <v>9.5099340391773361E-3</v>
      </c>
      <c r="T2216" t="s">
        <v>4388</v>
      </c>
      <c r="U2216" t="s">
        <v>4388</v>
      </c>
      <c r="V2216" s="5" t="s">
        <v>4390</v>
      </c>
      <c r="W2216" s="5">
        <v>0</v>
      </c>
      <c r="X2216" s="4">
        <v>3.7662498372825412E-4</v>
      </c>
      <c r="Y2216" s="6">
        <v>95</v>
      </c>
      <c r="Z2216" s="4">
        <v>3.7730631685021707E-5</v>
      </c>
      <c r="AA2216" s="5">
        <v>3810</v>
      </c>
      <c r="AC2216" s="16" t="str">
        <f t="shared" si="204"/>
        <v/>
      </c>
      <c r="AD2216" s="16" t="str">
        <f t="shared" si="205"/>
        <v/>
      </c>
      <c r="AE2216" s="16" t="str">
        <f t="shared" si="206"/>
        <v/>
      </c>
      <c r="AF2216" s="16" t="str">
        <f t="shared" si="207"/>
        <v/>
      </c>
      <c r="AG2216" s="16">
        <f t="shared" si="208"/>
        <v>9.8865590229055902E-3</v>
      </c>
      <c r="AH2216" s="16" t="str">
        <f t="shared" si="209"/>
        <v/>
      </c>
      <c r="AI2216" s="17" t="str">
        <f>IF('Peer Comparison Tool'!$D$11="NR","",IF($C2216='Peer Comparison Tool'!$D$9,COUNT('ALLL &lt;50B Database'!$AI$1:AI2215)+1,""))</f>
        <v/>
      </c>
    </row>
    <row r="2217" spans="1:35" x14ac:dyDescent="0.25">
      <c r="A2217" t="s">
        <v>782</v>
      </c>
      <c r="B2217">
        <v>536349</v>
      </c>
      <c r="C2217" s="5" t="s">
        <v>716</v>
      </c>
      <c r="D2217" s="5" t="s">
        <v>4390</v>
      </c>
      <c r="E2217" s="5" t="s">
        <v>4388</v>
      </c>
      <c r="F2217" s="2">
        <v>2332</v>
      </c>
      <c r="G2217" s="2">
        <v>283635</v>
      </c>
      <c r="H2217" s="2">
        <v>194232</v>
      </c>
      <c r="I2217" s="2">
        <v>9913</v>
      </c>
      <c r="J2217" s="2">
        <v>184319</v>
      </c>
      <c r="K2217" s="33">
        <v>1.2651978363597893E-2</v>
      </c>
      <c r="L2217" s="2">
        <v>2319</v>
      </c>
      <c r="M2217" s="2">
        <v>269215</v>
      </c>
      <c r="N2217" s="2">
        <v>184467</v>
      </c>
      <c r="O2217" s="33">
        <v>1.2571354225959114E-2</v>
      </c>
      <c r="P2217" s="2">
        <v>2320</v>
      </c>
      <c r="Q2217" s="2">
        <v>271405</v>
      </c>
      <c r="R2217" s="2">
        <v>192424</v>
      </c>
      <c r="S2217" s="35">
        <v>1.2056708102939342E-2</v>
      </c>
      <c r="T2217" t="s">
        <v>4388</v>
      </c>
      <c r="U2217" t="s">
        <v>4388</v>
      </c>
      <c r="V2217" s="5" t="s">
        <v>4390</v>
      </c>
      <c r="W2217" s="5">
        <v>0</v>
      </c>
      <c r="X2217" s="4">
        <v>5.9527026065855047E-4</v>
      </c>
      <c r="Y2217" s="6">
        <v>12</v>
      </c>
      <c r="Z2217" s="4">
        <v>-5.14646123019772E-4</v>
      </c>
      <c r="AA2217" s="5">
        <v>2611</v>
      </c>
      <c r="AC2217" s="16" t="str">
        <f t="shared" si="204"/>
        <v/>
      </c>
      <c r="AD2217" s="16" t="str">
        <f t="shared" si="205"/>
        <v/>
      </c>
      <c r="AE2217" s="16" t="str">
        <f t="shared" si="206"/>
        <v/>
      </c>
      <c r="AF2217" s="16" t="str">
        <f t="shared" si="207"/>
        <v/>
      </c>
      <c r="AG2217" s="16">
        <f t="shared" si="208"/>
        <v>1.2651978363597893E-2</v>
      </c>
      <c r="AH2217" s="16" t="str">
        <f t="shared" si="209"/>
        <v/>
      </c>
      <c r="AI2217" s="17" t="str">
        <f>IF('Peer Comparison Tool'!$D$11="NR","",IF($C2217='Peer Comparison Tool'!$D$9,COUNT('ALLL &lt;50B Database'!$AI$1:AI2216)+1,""))</f>
        <v/>
      </c>
    </row>
    <row r="2218" spans="1:35" x14ac:dyDescent="0.25">
      <c r="A2218" t="s">
        <v>623</v>
      </c>
      <c r="B2218">
        <v>2354323</v>
      </c>
      <c r="C2218" s="5" t="s">
        <v>561</v>
      </c>
      <c r="D2218" s="5" t="s">
        <v>4387</v>
      </c>
      <c r="E2218" s="5" t="s">
        <v>4388</v>
      </c>
      <c r="F2218" s="2">
        <v>2720</v>
      </c>
      <c r="G2218" s="2">
        <v>283155</v>
      </c>
      <c r="H2218" s="2">
        <v>218379</v>
      </c>
      <c r="I2218" s="2">
        <v>47259</v>
      </c>
      <c r="J2218" s="2">
        <v>171120</v>
      </c>
      <c r="K2218" s="33">
        <v>1.5895278167367927E-2</v>
      </c>
      <c r="L2218" s="2">
        <v>1973</v>
      </c>
      <c r="M2218" s="2">
        <v>225380</v>
      </c>
      <c r="N2218" s="2">
        <v>176851</v>
      </c>
      <c r="O2218" s="33">
        <v>1.1156284103567411E-2</v>
      </c>
      <c r="P2218" s="2">
        <v>2350</v>
      </c>
      <c r="Q2218" s="2">
        <v>228920</v>
      </c>
      <c r="R2218" s="2">
        <v>180996</v>
      </c>
      <c r="S2218" s="35">
        <v>1.2983712347234192E-2</v>
      </c>
      <c r="T2218" t="s">
        <v>4388</v>
      </c>
      <c r="U2218" t="s">
        <v>4388</v>
      </c>
      <c r="V2218" s="5" t="s">
        <v>4387</v>
      </c>
      <c r="W2218" s="5">
        <v>0</v>
      </c>
      <c r="X2218" s="4">
        <v>2.9115658201337349E-3</v>
      </c>
      <c r="Y2218" s="6">
        <v>370</v>
      </c>
      <c r="Z2218" s="4">
        <v>1.8274282436667819E-3</v>
      </c>
      <c r="AA2218" s="5">
        <v>1303</v>
      </c>
      <c r="AC2218" s="16" t="str">
        <f t="shared" si="204"/>
        <v/>
      </c>
      <c r="AD2218" s="16" t="str">
        <f t="shared" si="205"/>
        <v/>
      </c>
      <c r="AE2218" s="16" t="str">
        <f t="shared" si="206"/>
        <v/>
      </c>
      <c r="AF2218" s="16" t="str">
        <f t="shared" si="207"/>
        <v/>
      </c>
      <c r="AG2218" s="16">
        <f t="shared" si="208"/>
        <v>1.5895278167367927E-2</v>
      </c>
      <c r="AH2218" s="16" t="str">
        <f t="shared" si="209"/>
        <v/>
      </c>
      <c r="AI2218" s="17" t="str">
        <f>IF('Peer Comparison Tool'!$D$11="NR","",IF($C2218='Peer Comparison Tool'!$D$9,COUNT('ALLL &lt;50B Database'!$AI$1:AI2217)+1,""))</f>
        <v/>
      </c>
    </row>
    <row r="2219" spans="1:35" x14ac:dyDescent="0.25">
      <c r="A2219" t="s">
        <v>2003</v>
      </c>
      <c r="B2219">
        <v>254849</v>
      </c>
      <c r="C2219" s="5" t="s">
        <v>1963</v>
      </c>
      <c r="D2219" s="5" t="s">
        <v>4390</v>
      </c>
      <c r="E2219" s="5" t="s">
        <v>4388</v>
      </c>
      <c r="F2219" s="2">
        <v>1584</v>
      </c>
      <c r="G2219" s="2">
        <v>282800</v>
      </c>
      <c r="H2219" s="2">
        <v>165837</v>
      </c>
      <c r="I2219" s="2">
        <v>5839</v>
      </c>
      <c r="J2219" s="2">
        <v>159998</v>
      </c>
      <c r="K2219" s="33">
        <v>9.9001237515468944E-3</v>
      </c>
      <c r="L2219" s="2">
        <v>2957</v>
      </c>
      <c r="M2219" s="2">
        <v>295951</v>
      </c>
      <c r="N2219" s="2">
        <v>169273</v>
      </c>
      <c r="O2219" s="33">
        <v>1.7468822552917478E-2</v>
      </c>
      <c r="P2219" s="2">
        <v>2970</v>
      </c>
      <c r="Q2219" s="2">
        <v>265354</v>
      </c>
      <c r="R2219" s="2">
        <v>162159</v>
      </c>
      <c r="S2219" s="35">
        <v>1.8315357149464414E-2</v>
      </c>
      <c r="T2219" t="s">
        <v>4388</v>
      </c>
      <c r="U2219" t="s">
        <v>4388</v>
      </c>
      <c r="V2219" s="5" t="s">
        <v>4390</v>
      </c>
      <c r="W2219" s="5">
        <v>0</v>
      </c>
      <c r="X2219" s="4">
        <v>-8.4152333979175195E-3</v>
      </c>
      <c r="Y2219" s="6">
        <v>-1386</v>
      </c>
      <c r="Z2219" s="4">
        <v>8.4653459654693633E-4</v>
      </c>
      <c r="AA2219" s="5">
        <v>3805</v>
      </c>
      <c r="AC2219" s="16" t="str">
        <f t="shared" si="204"/>
        <v/>
      </c>
      <c r="AD2219" s="16" t="str">
        <f t="shared" si="205"/>
        <v/>
      </c>
      <c r="AE2219" s="16" t="str">
        <f t="shared" si="206"/>
        <v/>
      </c>
      <c r="AF2219" s="16" t="str">
        <f t="shared" si="207"/>
        <v/>
      </c>
      <c r="AG2219" s="16">
        <f t="shared" si="208"/>
        <v>9.9001237515468944E-3</v>
      </c>
      <c r="AH2219" s="16" t="str">
        <f t="shared" si="209"/>
        <v/>
      </c>
      <c r="AI2219" s="17" t="str">
        <f>IF('Peer Comparison Tool'!$D$11="NR","",IF($C2219='Peer Comparison Tool'!$D$9,COUNT('ALLL &lt;50B Database'!$AI$1:AI2218)+1,""))</f>
        <v/>
      </c>
    </row>
    <row r="2220" spans="1:35" x14ac:dyDescent="0.25">
      <c r="A2220" t="s">
        <v>51</v>
      </c>
      <c r="B2220">
        <v>293437</v>
      </c>
      <c r="C2220" s="5" t="s">
        <v>6</v>
      </c>
      <c r="D2220" s="5" t="s">
        <v>4390</v>
      </c>
      <c r="E2220" s="5" t="s">
        <v>4388</v>
      </c>
      <c r="F2220" s="2">
        <v>1300</v>
      </c>
      <c r="G2220" s="2">
        <v>282583</v>
      </c>
      <c r="H2220" s="2">
        <v>56138</v>
      </c>
      <c r="I2220" s="2">
        <v>2101</v>
      </c>
      <c r="J2220" s="2">
        <v>54037</v>
      </c>
      <c r="K2220" s="33">
        <v>2.405759016969854E-2</v>
      </c>
      <c r="L2220" s="2">
        <v>1431</v>
      </c>
      <c r="M2220" s="2">
        <v>266727</v>
      </c>
      <c r="N2220" s="2">
        <v>55362</v>
      </c>
      <c r="O2220" s="33">
        <v>2.5848054622304106E-2</v>
      </c>
      <c r="P2220" s="2">
        <v>1368</v>
      </c>
      <c r="Q2220" s="2">
        <v>252580</v>
      </c>
      <c r="R2220" s="2">
        <v>56590</v>
      </c>
      <c r="S2220" s="35">
        <v>2.4173882311362433E-2</v>
      </c>
      <c r="T2220" t="s">
        <v>4388</v>
      </c>
      <c r="U2220" t="s">
        <v>4388</v>
      </c>
      <c r="V2220" s="5" t="s">
        <v>4390</v>
      </c>
      <c r="W2220" s="5">
        <v>0</v>
      </c>
      <c r="X2220" s="4">
        <v>-1.162921416638929E-4</v>
      </c>
      <c r="Y2220" s="6">
        <v>-68</v>
      </c>
      <c r="Z2220" s="4">
        <v>-1.6741723109416733E-3</v>
      </c>
      <c r="AA2220" s="5">
        <v>282</v>
      </c>
      <c r="AC2220" s="16" t="str">
        <f t="shared" si="204"/>
        <v/>
      </c>
      <c r="AD2220" s="16" t="str">
        <f t="shared" si="205"/>
        <v/>
      </c>
      <c r="AE2220" s="16" t="str">
        <f t="shared" si="206"/>
        <v/>
      </c>
      <c r="AF2220" s="16" t="str">
        <f t="shared" si="207"/>
        <v/>
      </c>
      <c r="AG2220" s="16">
        <f t="shared" si="208"/>
        <v>2.405759016969854E-2</v>
      </c>
      <c r="AH2220" s="16" t="str">
        <f t="shared" si="209"/>
        <v/>
      </c>
      <c r="AI2220" s="17" t="str">
        <f>IF('Peer Comparison Tool'!$D$11="NR","",IF($C2220='Peer Comparison Tool'!$D$9,COUNT('ALLL &lt;50B Database'!$AI$1:AI2219)+1,""))</f>
        <v/>
      </c>
    </row>
    <row r="2221" spans="1:35" x14ac:dyDescent="0.25">
      <c r="A2221" t="s">
        <v>143</v>
      </c>
      <c r="B2221">
        <v>899642</v>
      </c>
      <c r="C2221" s="5" t="s">
        <v>926</v>
      </c>
      <c r="D2221" s="5" t="s">
        <v>4390</v>
      </c>
      <c r="E2221" s="5" t="s">
        <v>4388</v>
      </c>
      <c r="F2221" s="2">
        <v>940</v>
      </c>
      <c r="G2221" s="2">
        <v>282548</v>
      </c>
      <c r="H2221" s="2">
        <v>127248</v>
      </c>
      <c r="I2221" s="2">
        <v>7904</v>
      </c>
      <c r="J2221" s="2">
        <v>119344</v>
      </c>
      <c r="K2221" s="33">
        <v>7.8763909371229388E-3</v>
      </c>
      <c r="L2221" s="2">
        <v>835</v>
      </c>
      <c r="M2221" s="2">
        <v>272037</v>
      </c>
      <c r="N2221" s="2">
        <v>141579</v>
      </c>
      <c r="O2221" s="33">
        <v>5.8977673242500651E-3</v>
      </c>
      <c r="P2221" s="2">
        <v>838</v>
      </c>
      <c r="Q2221" s="2">
        <v>268634</v>
      </c>
      <c r="R2221" s="2">
        <v>126734</v>
      </c>
      <c r="S2221" s="35">
        <v>6.6122745277510378E-3</v>
      </c>
      <c r="T2221" t="s">
        <v>4388</v>
      </c>
      <c r="U2221" t="s">
        <v>4388</v>
      </c>
      <c r="V2221" s="5" t="s">
        <v>4390</v>
      </c>
      <c r="W2221" s="5">
        <v>0</v>
      </c>
      <c r="X2221" s="4">
        <v>1.264116409371901E-3</v>
      </c>
      <c r="Y2221" s="6">
        <v>102</v>
      </c>
      <c r="Z2221" s="4">
        <v>7.1450720350097266E-4</v>
      </c>
      <c r="AA2221" s="5">
        <v>4334</v>
      </c>
      <c r="AC2221" s="16" t="str">
        <f t="shared" si="204"/>
        <v/>
      </c>
      <c r="AD2221" s="16" t="str">
        <f t="shared" si="205"/>
        <v/>
      </c>
      <c r="AE2221" s="16" t="str">
        <f t="shared" si="206"/>
        <v/>
      </c>
      <c r="AF2221" s="16" t="str">
        <f t="shared" si="207"/>
        <v/>
      </c>
      <c r="AG2221" s="16">
        <f t="shared" si="208"/>
        <v>7.8763909371229388E-3</v>
      </c>
      <c r="AH2221" s="16" t="str">
        <f t="shared" si="209"/>
        <v/>
      </c>
      <c r="AI2221" s="17" t="str">
        <f>IF('Peer Comparison Tool'!$D$11="NR","",IF($C2221='Peer Comparison Tool'!$D$9,COUNT('ALLL &lt;50B Database'!$AI$1:AI2220)+1,""))</f>
        <v/>
      </c>
    </row>
    <row r="2222" spans="1:35" x14ac:dyDescent="0.25">
      <c r="A2222" t="s">
        <v>1345</v>
      </c>
      <c r="B2222">
        <v>2619714</v>
      </c>
      <c r="C2222" s="5" t="s">
        <v>2299</v>
      </c>
      <c r="D2222" s="5" t="s">
        <v>4390</v>
      </c>
      <c r="E2222" s="5" t="s">
        <v>4388</v>
      </c>
      <c r="F2222" s="2">
        <v>3739</v>
      </c>
      <c r="G2222" s="2">
        <v>282406</v>
      </c>
      <c r="H2222" s="2">
        <v>236293</v>
      </c>
      <c r="I2222" s="2">
        <v>20714</v>
      </c>
      <c r="J2222" s="2">
        <v>215579</v>
      </c>
      <c r="K2222" s="33">
        <v>1.7343989906252463E-2</v>
      </c>
      <c r="L2222" s="2">
        <v>3502</v>
      </c>
      <c r="M2222" s="2">
        <v>253159</v>
      </c>
      <c r="N2222" s="2">
        <v>209415</v>
      </c>
      <c r="O2222" s="33">
        <v>1.6722775350380824E-2</v>
      </c>
      <c r="P2222" s="2">
        <v>3623</v>
      </c>
      <c r="Q2222" s="2">
        <v>254858</v>
      </c>
      <c r="R2222" s="2">
        <v>205037</v>
      </c>
      <c r="S2222" s="35">
        <v>1.7669981515531345E-2</v>
      </c>
      <c r="T2222" t="s">
        <v>4388</v>
      </c>
      <c r="U2222" t="s">
        <v>4388</v>
      </c>
      <c r="V2222" s="5" t="s">
        <v>4390</v>
      </c>
      <c r="W2222" s="5">
        <v>0</v>
      </c>
      <c r="X2222" s="4">
        <v>-3.2599160927888199E-4</v>
      </c>
      <c r="Y2222" s="6">
        <v>116</v>
      </c>
      <c r="Z2222" s="4">
        <v>9.4720616515052078E-4</v>
      </c>
      <c r="AA2222" s="5">
        <v>967</v>
      </c>
      <c r="AC2222" s="16" t="str">
        <f t="shared" si="204"/>
        <v/>
      </c>
      <c r="AD2222" s="16" t="str">
        <f t="shared" si="205"/>
        <v/>
      </c>
      <c r="AE2222" s="16" t="str">
        <f t="shared" si="206"/>
        <v/>
      </c>
      <c r="AF2222" s="16" t="str">
        <f t="shared" si="207"/>
        <v/>
      </c>
      <c r="AG2222" s="16">
        <f t="shared" si="208"/>
        <v>1.7343989906252463E-2</v>
      </c>
      <c r="AH2222" s="16" t="str">
        <f t="shared" si="209"/>
        <v/>
      </c>
      <c r="AI2222" s="17" t="str">
        <f>IF('Peer Comparison Tool'!$D$11="NR","",IF($C2222='Peer Comparison Tool'!$D$9,COUNT('ALLL &lt;50B Database'!$AI$1:AI2221)+1,""))</f>
        <v/>
      </c>
    </row>
    <row r="2223" spans="1:35" x14ac:dyDescent="0.25">
      <c r="A2223" t="s">
        <v>3273</v>
      </c>
      <c r="B2223">
        <v>459354</v>
      </c>
      <c r="C2223" s="5" t="s">
        <v>3209</v>
      </c>
      <c r="D2223" s="5" t="s">
        <v>4390</v>
      </c>
      <c r="E2223" s="5" t="s">
        <v>4388</v>
      </c>
      <c r="F2223" s="2">
        <v>1448</v>
      </c>
      <c r="G2223" s="2">
        <v>282370</v>
      </c>
      <c r="H2223" s="2">
        <v>158755</v>
      </c>
      <c r="I2223" s="2">
        <v>7891</v>
      </c>
      <c r="J2223" s="2">
        <v>150864</v>
      </c>
      <c r="K2223" s="33">
        <v>9.5980485735496866E-3</v>
      </c>
      <c r="L2223" s="2">
        <v>1269</v>
      </c>
      <c r="M2223" s="2">
        <v>259838</v>
      </c>
      <c r="N2223" s="2">
        <v>165169</v>
      </c>
      <c r="O2223" s="33">
        <v>7.6830397956032916E-3</v>
      </c>
      <c r="P2223" s="2">
        <v>1337</v>
      </c>
      <c r="Q2223" s="2">
        <v>258642</v>
      </c>
      <c r="R2223" s="2">
        <v>157813</v>
      </c>
      <c r="S2223" s="35">
        <v>8.4720523657746821E-3</v>
      </c>
      <c r="T2223" t="s">
        <v>4388</v>
      </c>
      <c r="U2223" t="s">
        <v>4388</v>
      </c>
      <c r="V2223" s="5" t="s">
        <v>4390</v>
      </c>
      <c r="W2223" s="5">
        <v>0</v>
      </c>
      <c r="X2223" s="4">
        <v>1.1259962077750044E-3</v>
      </c>
      <c r="Y2223" s="6">
        <v>111</v>
      </c>
      <c r="Z2223" s="4">
        <v>7.8901257017139053E-4</v>
      </c>
      <c r="AA2223" s="5">
        <v>3919</v>
      </c>
      <c r="AC2223" s="16" t="str">
        <f t="shared" si="204"/>
        <v/>
      </c>
      <c r="AD2223" s="16" t="str">
        <f t="shared" si="205"/>
        <v/>
      </c>
      <c r="AE2223" s="16" t="str">
        <f t="shared" si="206"/>
        <v/>
      </c>
      <c r="AF2223" s="16" t="str">
        <f t="shared" si="207"/>
        <v/>
      </c>
      <c r="AG2223" s="16">
        <f t="shared" si="208"/>
        <v>9.5980485735496866E-3</v>
      </c>
      <c r="AH2223" s="16" t="str">
        <f t="shared" si="209"/>
        <v/>
      </c>
      <c r="AI2223" s="17" t="str">
        <f>IF('Peer Comparison Tool'!$D$11="NR","",IF($C2223='Peer Comparison Tool'!$D$9,COUNT('ALLL &lt;50B Database'!$AI$1:AI2222)+1,""))</f>
        <v/>
      </c>
    </row>
    <row r="2224" spans="1:35" x14ac:dyDescent="0.25">
      <c r="A2224" t="s">
        <v>3272</v>
      </c>
      <c r="B2224">
        <v>634955</v>
      </c>
      <c r="C2224" s="5" t="s">
        <v>3209</v>
      </c>
      <c r="D2224" s="5" t="s">
        <v>4390</v>
      </c>
      <c r="E2224" s="5" t="s">
        <v>4388</v>
      </c>
      <c r="F2224" s="2">
        <v>2513</v>
      </c>
      <c r="G2224" s="2">
        <v>282285</v>
      </c>
      <c r="H2224" s="2">
        <v>160280</v>
      </c>
      <c r="I2224" s="2">
        <v>5738</v>
      </c>
      <c r="J2224" s="2">
        <v>154542</v>
      </c>
      <c r="K2224" s="33">
        <v>1.6260951715391284E-2</v>
      </c>
      <c r="L2224" s="2">
        <v>2181</v>
      </c>
      <c r="M2224" s="2">
        <v>264690</v>
      </c>
      <c r="N2224" s="2">
        <v>154742</v>
      </c>
      <c r="O2224" s="33">
        <v>1.4094428144912177E-2</v>
      </c>
      <c r="P2224" s="2">
        <v>2436</v>
      </c>
      <c r="Q2224" s="2">
        <v>260295</v>
      </c>
      <c r="R2224" s="2">
        <v>155971</v>
      </c>
      <c r="S2224" s="35">
        <v>1.5618288015079727E-2</v>
      </c>
      <c r="T2224" t="s">
        <v>4388</v>
      </c>
      <c r="U2224" t="s">
        <v>4388</v>
      </c>
      <c r="V2224" s="5" t="s">
        <v>4390</v>
      </c>
      <c r="W2224" s="5">
        <v>0</v>
      </c>
      <c r="X2224" s="4">
        <v>6.4266370031155692E-4</v>
      </c>
      <c r="Y2224" s="6">
        <v>77</v>
      </c>
      <c r="Z2224" s="4">
        <v>1.5238598701675498E-3</v>
      </c>
      <c r="AA2224" s="5">
        <v>1199</v>
      </c>
      <c r="AC2224" s="16" t="str">
        <f t="shared" si="204"/>
        <v/>
      </c>
      <c r="AD2224" s="16" t="str">
        <f t="shared" si="205"/>
        <v/>
      </c>
      <c r="AE2224" s="16" t="str">
        <f t="shared" si="206"/>
        <v/>
      </c>
      <c r="AF2224" s="16" t="str">
        <f t="shared" si="207"/>
        <v/>
      </c>
      <c r="AG2224" s="16">
        <f t="shared" si="208"/>
        <v>1.6260951715391284E-2</v>
      </c>
      <c r="AH2224" s="16" t="str">
        <f t="shared" si="209"/>
        <v/>
      </c>
      <c r="AI2224" s="17" t="str">
        <f>IF('Peer Comparison Tool'!$D$11="NR","",IF($C2224='Peer Comparison Tool'!$D$9,COUNT('ALLL &lt;50B Database'!$AI$1:AI2223)+1,""))</f>
        <v/>
      </c>
    </row>
    <row r="2225" spans="1:35" x14ac:dyDescent="0.25">
      <c r="A2225" t="s">
        <v>618</v>
      </c>
      <c r="B2225">
        <v>1892154</v>
      </c>
      <c r="C2225" s="5" t="s">
        <v>561</v>
      </c>
      <c r="D2225" s="5" t="s">
        <v>4390</v>
      </c>
      <c r="E2225" s="5" t="s">
        <v>4388</v>
      </c>
      <c r="F2225" s="2">
        <v>2010</v>
      </c>
      <c r="G2225" s="2">
        <v>282158</v>
      </c>
      <c r="H2225" s="2">
        <v>178732</v>
      </c>
      <c r="I2225" s="2">
        <v>23201</v>
      </c>
      <c r="J2225" s="2">
        <v>155531</v>
      </c>
      <c r="K2225" s="33">
        <v>1.2923468633262823E-2</v>
      </c>
      <c r="L2225" s="2">
        <v>1702</v>
      </c>
      <c r="M2225" s="2">
        <v>234524</v>
      </c>
      <c r="N2225" s="2">
        <v>147120</v>
      </c>
      <c r="O2225" s="33">
        <v>1.1568787384448069E-2</v>
      </c>
      <c r="P2225" s="2">
        <v>1760</v>
      </c>
      <c r="Q2225" s="2">
        <v>245213</v>
      </c>
      <c r="R2225" s="2">
        <v>149771</v>
      </c>
      <c r="S2225" s="35">
        <v>1.1751273611046198E-2</v>
      </c>
      <c r="T2225" t="s">
        <v>4388</v>
      </c>
      <c r="U2225" t="s">
        <v>4388</v>
      </c>
      <c r="V2225" s="5" t="s">
        <v>4390</v>
      </c>
      <c r="W2225" s="5">
        <v>0</v>
      </c>
      <c r="X2225" s="4">
        <v>1.1721950222166252E-3</v>
      </c>
      <c r="Y2225" s="6">
        <v>250</v>
      </c>
      <c r="Z2225" s="4">
        <v>1.8248622659812822E-4</v>
      </c>
      <c r="AA2225" s="5">
        <v>2480</v>
      </c>
      <c r="AC2225" s="16" t="str">
        <f t="shared" si="204"/>
        <v/>
      </c>
      <c r="AD2225" s="16" t="str">
        <f t="shared" si="205"/>
        <v/>
      </c>
      <c r="AE2225" s="16" t="str">
        <f t="shared" si="206"/>
        <v/>
      </c>
      <c r="AF2225" s="16" t="str">
        <f t="shared" si="207"/>
        <v/>
      </c>
      <c r="AG2225" s="16">
        <f t="shared" si="208"/>
        <v>1.2923468633262823E-2</v>
      </c>
      <c r="AH2225" s="16" t="str">
        <f t="shared" si="209"/>
        <v/>
      </c>
      <c r="AI2225" s="17" t="str">
        <f>IF('Peer Comparison Tool'!$D$11="NR","",IF($C2225='Peer Comparison Tool'!$D$9,COUNT('ALLL &lt;50B Database'!$AI$1:AI2224)+1,""))</f>
        <v/>
      </c>
    </row>
    <row r="2226" spans="1:35" x14ac:dyDescent="0.25">
      <c r="A2226" t="s">
        <v>1068</v>
      </c>
      <c r="B2226">
        <v>926632</v>
      </c>
      <c r="C2226" s="5" t="s">
        <v>926</v>
      </c>
      <c r="D2226" s="5" t="s">
        <v>4387</v>
      </c>
      <c r="E2226" s="5" t="s">
        <v>4388</v>
      </c>
      <c r="F2226" s="2">
        <v>2415</v>
      </c>
      <c r="G2226" s="2">
        <v>282046</v>
      </c>
      <c r="H2226" s="2">
        <v>213563</v>
      </c>
      <c r="I2226" s="2">
        <v>20603</v>
      </c>
      <c r="J2226" s="2">
        <v>192960</v>
      </c>
      <c r="K2226" s="33">
        <v>1.2515547263681592E-2</v>
      </c>
      <c r="L2226" s="2">
        <v>2322</v>
      </c>
      <c r="M2226" s="2">
        <v>242306</v>
      </c>
      <c r="N2226" s="2">
        <v>191394</v>
      </c>
      <c r="O2226" s="33">
        <v>1.2132041756794883E-2</v>
      </c>
      <c r="P2226" s="2">
        <v>2393</v>
      </c>
      <c r="Q2226" s="2">
        <v>247059</v>
      </c>
      <c r="R2226" s="2">
        <v>192818</v>
      </c>
      <c r="S2226" s="35">
        <v>1.2410667053905755E-2</v>
      </c>
      <c r="T2226" t="s">
        <v>4388</v>
      </c>
      <c r="U2226" t="s">
        <v>4388</v>
      </c>
      <c r="V2226" s="5" t="s">
        <v>4387</v>
      </c>
      <c r="W2226" s="5">
        <v>0</v>
      </c>
      <c r="X2226" s="4">
        <v>1.0488020977583723E-4</v>
      </c>
      <c r="Y2226" s="6">
        <v>22</v>
      </c>
      <c r="Z2226" s="4">
        <v>2.7862529711087172E-4</v>
      </c>
      <c r="AA2226" s="5">
        <v>2692</v>
      </c>
      <c r="AC2226" s="16" t="str">
        <f t="shared" si="204"/>
        <v/>
      </c>
      <c r="AD2226" s="16" t="str">
        <f t="shared" si="205"/>
        <v/>
      </c>
      <c r="AE2226" s="16" t="str">
        <f t="shared" si="206"/>
        <v/>
      </c>
      <c r="AF2226" s="16" t="str">
        <f t="shared" si="207"/>
        <v/>
      </c>
      <c r="AG2226" s="16">
        <f t="shared" si="208"/>
        <v>1.2515547263681592E-2</v>
      </c>
      <c r="AH2226" s="16" t="str">
        <f t="shared" si="209"/>
        <v/>
      </c>
      <c r="AI2226" s="17" t="str">
        <f>IF('Peer Comparison Tool'!$D$11="NR","",IF($C2226='Peer Comparison Tool'!$D$9,COUNT('ALLL &lt;50B Database'!$AI$1:AI2225)+1,""))</f>
        <v/>
      </c>
    </row>
    <row r="2227" spans="1:35" x14ac:dyDescent="0.25">
      <c r="A2227" t="s">
        <v>149</v>
      </c>
      <c r="B2227">
        <v>989347</v>
      </c>
      <c r="C2227" s="5" t="s">
        <v>113</v>
      </c>
      <c r="D2227" s="5" t="s">
        <v>4390</v>
      </c>
      <c r="E2227" s="5" t="s">
        <v>4388</v>
      </c>
      <c r="F2227" s="2">
        <v>4946</v>
      </c>
      <c r="G2227" s="2">
        <v>281890</v>
      </c>
      <c r="H2227" s="2">
        <v>245478</v>
      </c>
      <c r="I2227" s="2">
        <v>13025</v>
      </c>
      <c r="J2227" s="2">
        <v>232453</v>
      </c>
      <c r="K2227" s="33">
        <v>2.1277419521365609E-2</v>
      </c>
      <c r="L2227" s="2">
        <v>4727</v>
      </c>
      <c r="M2227" s="2">
        <v>269744</v>
      </c>
      <c r="N2227" s="2">
        <v>204480</v>
      </c>
      <c r="O2227" s="33">
        <v>2.3117175273865413E-2</v>
      </c>
      <c r="P2227" s="2">
        <v>4822</v>
      </c>
      <c r="Q2227" s="2">
        <v>265395</v>
      </c>
      <c r="R2227" s="2">
        <v>208458</v>
      </c>
      <c r="S2227" s="35">
        <v>2.3131757956039105E-2</v>
      </c>
      <c r="T2227" t="s">
        <v>4388</v>
      </c>
      <c r="U2227" t="s">
        <v>4388</v>
      </c>
      <c r="V2227" s="5" t="s">
        <v>4390</v>
      </c>
      <c r="W2227" s="5">
        <v>0</v>
      </c>
      <c r="X2227" s="4">
        <v>-1.8543384346734956E-3</v>
      </c>
      <c r="Y2227" s="6">
        <v>124</v>
      </c>
      <c r="Z2227" s="4">
        <v>1.458268217369163E-5</v>
      </c>
      <c r="AA2227" s="5">
        <v>443</v>
      </c>
      <c r="AC2227" s="16" t="str">
        <f t="shared" si="204"/>
        <v/>
      </c>
      <c r="AD2227" s="16" t="str">
        <f t="shared" si="205"/>
        <v/>
      </c>
      <c r="AE2227" s="16" t="str">
        <f t="shared" si="206"/>
        <v/>
      </c>
      <c r="AF2227" s="16" t="str">
        <f t="shared" si="207"/>
        <v/>
      </c>
      <c r="AG2227" s="16">
        <f t="shared" si="208"/>
        <v>2.1277419521365609E-2</v>
      </c>
      <c r="AH2227" s="16" t="str">
        <f t="shared" si="209"/>
        <v/>
      </c>
      <c r="AI2227" s="17" t="str">
        <f>IF('Peer Comparison Tool'!$D$11="NR","",IF($C2227='Peer Comparison Tool'!$D$9,COUNT('ALLL &lt;50B Database'!$AI$1:AI2226)+1,""))</f>
        <v/>
      </c>
    </row>
    <row r="2228" spans="1:35" x14ac:dyDescent="0.25">
      <c r="A2228" t="s">
        <v>781</v>
      </c>
      <c r="B2228">
        <v>234841</v>
      </c>
      <c r="C2228" s="5" t="s">
        <v>716</v>
      </c>
      <c r="D2228" s="5" t="s">
        <v>4390</v>
      </c>
      <c r="E2228" s="5" t="s">
        <v>4388</v>
      </c>
      <c r="F2228" s="2">
        <v>1017</v>
      </c>
      <c r="G2228" s="2">
        <v>281667</v>
      </c>
      <c r="H2228" s="2">
        <v>76072</v>
      </c>
      <c r="I2228" s="2">
        <v>1770</v>
      </c>
      <c r="J2228" s="2">
        <v>74302</v>
      </c>
      <c r="K2228" s="33">
        <v>1.3687383919679148E-2</v>
      </c>
      <c r="L2228" s="2">
        <v>966</v>
      </c>
      <c r="M2228" s="2">
        <v>253305</v>
      </c>
      <c r="N2228" s="2">
        <v>75189</v>
      </c>
      <c r="O2228" s="33">
        <v>1.2847623987551371E-2</v>
      </c>
      <c r="P2228" s="2">
        <v>966</v>
      </c>
      <c r="Q2228" s="2">
        <v>279771</v>
      </c>
      <c r="R2228" s="2">
        <v>74557</v>
      </c>
      <c r="S2228" s="35">
        <v>1.2956529903295466E-2</v>
      </c>
      <c r="T2228" t="s">
        <v>4388</v>
      </c>
      <c r="U2228" t="s">
        <v>4388</v>
      </c>
      <c r="V2228" s="5" t="s">
        <v>4390</v>
      </c>
      <c r="W2228" s="5">
        <v>0</v>
      </c>
      <c r="X2228" s="4">
        <v>7.3085401638368214E-4</v>
      </c>
      <c r="Y2228" s="6">
        <v>51</v>
      </c>
      <c r="Z2228" s="4">
        <v>1.0890591574409456E-4</v>
      </c>
      <c r="AA2228" s="5">
        <v>2117</v>
      </c>
      <c r="AC2228" s="16" t="str">
        <f t="shared" si="204"/>
        <v/>
      </c>
      <c r="AD2228" s="16" t="str">
        <f t="shared" si="205"/>
        <v/>
      </c>
      <c r="AE2228" s="16" t="str">
        <f t="shared" si="206"/>
        <v/>
      </c>
      <c r="AF2228" s="16" t="str">
        <f t="shared" si="207"/>
        <v/>
      </c>
      <c r="AG2228" s="16">
        <f t="shared" si="208"/>
        <v>1.3687383919679148E-2</v>
      </c>
      <c r="AH2228" s="16" t="str">
        <f t="shared" si="209"/>
        <v/>
      </c>
      <c r="AI2228" s="17" t="str">
        <f>IF('Peer Comparison Tool'!$D$11="NR","",IF($C2228='Peer Comparison Tool'!$D$9,COUNT('ALLL &lt;50B Database'!$AI$1:AI2227)+1,""))</f>
        <v/>
      </c>
    </row>
    <row r="2229" spans="1:35" x14ac:dyDescent="0.25">
      <c r="A2229" t="s">
        <v>4373</v>
      </c>
      <c r="B2229">
        <v>2396604</v>
      </c>
      <c r="C2229" s="5" t="s">
        <v>4362</v>
      </c>
      <c r="D2229" s="5" t="s">
        <v>4390</v>
      </c>
      <c r="E2229" s="5" t="s">
        <v>4388</v>
      </c>
      <c r="F2229" s="2">
        <v>1938</v>
      </c>
      <c r="G2229" s="2">
        <v>281505</v>
      </c>
      <c r="H2229" s="2">
        <v>131903</v>
      </c>
      <c r="I2229" s="2">
        <v>9150</v>
      </c>
      <c r="J2229" s="2">
        <v>122753</v>
      </c>
      <c r="K2229" s="33">
        <v>1.578780152012578E-2</v>
      </c>
      <c r="L2229" s="2">
        <v>1717</v>
      </c>
      <c r="M2229" s="2">
        <v>237130</v>
      </c>
      <c r="N2229" s="2">
        <v>127345</v>
      </c>
      <c r="O2229" s="33">
        <v>1.3483057835015116E-2</v>
      </c>
      <c r="P2229" s="2">
        <v>1755</v>
      </c>
      <c r="Q2229" s="2">
        <v>243465</v>
      </c>
      <c r="R2229" s="2">
        <v>121760</v>
      </c>
      <c r="S2229" s="35">
        <v>1.4413600525624178E-2</v>
      </c>
      <c r="T2229" t="s">
        <v>4388</v>
      </c>
      <c r="U2229" t="s">
        <v>4388</v>
      </c>
      <c r="V2229" s="5" t="s">
        <v>4390</v>
      </c>
      <c r="W2229" s="5">
        <v>0</v>
      </c>
      <c r="X2229" s="4">
        <v>1.3742009945016016E-3</v>
      </c>
      <c r="Y2229" s="6">
        <v>183</v>
      </c>
      <c r="Z2229" s="4">
        <v>9.3054269060906247E-4</v>
      </c>
      <c r="AA2229" s="5">
        <v>1343</v>
      </c>
      <c r="AC2229" s="16" t="str">
        <f t="shared" si="204"/>
        <v/>
      </c>
      <c r="AD2229" s="16" t="str">
        <f t="shared" si="205"/>
        <v/>
      </c>
      <c r="AE2229" s="16" t="str">
        <f t="shared" si="206"/>
        <v/>
      </c>
      <c r="AF2229" s="16" t="str">
        <f t="shared" si="207"/>
        <v/>
      </c>
      <c r="AG2229" s="16">
        <f t="shared" si="208"/>
        <v>1.578780152012578E-2</v>
      </c>
      <c r="AH2229" s="16" t="str">
        <f t="shared" si="209"/>
        <v/>
      </c>
      <c r="AI2229" s="17" t="str">
        <f>IF('Peer Comparison Tool'!$D$11="NR","",IF($C2229='Peer Comparison Tool'!$D$9,COUNT('ALLL &lt;50B Database'!$AI$1:AI2228)+1,""))</f>
        <v/>
      </c>
    </row>
    <row r="2230" spans="1:35" x14ac:dyDescent="0.25">
      <c r="A2230" t="s">
        <v>2542</v>
      </c>
      <c r="B2230">
        <v>835743</v>
      </c>
      <c r="C2230" s="5" t="s">
        <v>2519</v>
      </c>
      <c r="D2230" s="5" t="s">
        <v>4390</v>
      </c>
      <c r="E2230" s="5" t="s">
        <v>4388</v>
      </c>
      <c r="F2230" s="2">
        <v>1449</v>
      </c>
      <c r="G2230" s="2">
        <v>281122</v>
      </c>
      <c r="H2230" s="2">
        <v>191745</v>
      </c>
      <c r="I2230" s="2">
        <v>10099</v>
      </c>
      <c r="J2230" s="2">
        <v>181646</v>
      </c>
      <c r="K2230" s="33">
        <v>7.9770542703940638E-3</v>
      </c>
      <c r="L2230" s="2">
        <v>1309</v>
      </c>
      <c r="M2230" s="2">
        <v>243789</v>
      </c>
      <c r="N2230" s="2">
        <v>175599</v>
      </c>
      <c r="O2230" s="33">
        <v>7.4544843649451305E-3</v>
      </c>
      <c r="P2230" s="2">
        <v>1460</v>
      </c>
      <c r="Q2230" s="2">
        <v>257105</v>
      </c>
      <c r="R2230" s="2">
        <v>179448</v>
      </c>
      <c r="S2230" s="35">
        <v>8.1360617003254417E-3</v>
      </c>
      <c r="T2230" t="s">
        <v>4388</v>
      </c>
      <c r="U2230" t="s">
        <v>4388</v>
      </c>
      <c r="V2230" s="5" t="s">
        <v>4390</v>
      </c>
      <c r="W2230" s="5">
        <v>0</v>
      </c>
      <c r="X2230" s="4">
        <v>-1.590074299313779E-4</v>
      </c>
      <c r="Y2230" s="6">
        <v>-11</v>
      </c>
      <c r="Z2230" s="4">
        <v>6.8157733538031125E-4</v>
      </c>
      <c r="AA2230" s="5">
        <v>4311</v>
      </c>
      <c r="AC2230" s="16" t="str">
        <f t="shared" si="204"/>
        <v/>
      </c>
      <c r="AD2230" s="16" t="str">
        <f t="shared" si="205"/>
        <v/>
      </c>
      <c r="AE2230" s="16" t="str">
        <f t="shared" si="206"/>
        <v/>
      </c>
      <c r="AF2230" s="16" t="str">
        <f t="shared" si="207"/>
        <v/>
      </c>
      <c r="AG2230" s="16">
        <f t="shared" si="208"/>
        <v>7.9770542703940638E-3</v>
      </c>
      <c r="AH2230" s="16" t="str">
        <f t="shared" si="209"/>
        <v/>
      </c>
      <c r="AI2230" s="17" t="str">
        <f>IF('Peer Comparison Tool'!$D$11="NR","",IF($C2230='Peer Comparison Tool'!$D$9,COUNT('ALLL &lt;50B Database'!$AI$1:AI2229)+1,""))</f>
        <v/>
      </c>
    </row>
    <row r="2231" spans="1:35" x14ac:dyDescent="0.25">
      <c r="A2231" t="s">
        <v>1623</v>
      </c>
      <c r="B2231">
        <v>3410141</v>
      </c>
      <c r="C2231" s="5" t="s">
        <v>1578</v>
      </c>
      <c r="D2231" s="5" t="s">
        <v>4390</v>
      </c>
      <c r="E2231" s="5" t="s">
        <v>4388</v>
      </c>
      <c r="F2231" s="2">
        <v>1854</v>
      </c>
      <c r="G2231" s="2">
        <v>281105</v>
      </c>
      <c r="H2231" s="2">
        <v>191705</v>
      </c>
      <c r="I2231" s="2">
        <v>0</v>
      </c>
      <c r="J2231" s="2">
        <v>191705</v>
      </c>
      <c r="K2231" s="33">
        <v>9.6711092564095869E-3</v>
      </c>
      <c r="L2231" s="2">
        <v>1854</v>
      </c>
      <c r="M2231" s="2">
        <v>248225</v>
      </c>
      <c r="N2231" s="2">
        <v>204896</v>
      </c>
      <c r="O2231" s="33">
        <v>9.0484928939559579E-3</v>
      </c>
      <c r="P2231" s="2">
        <v>1854</v>
      </c>
      <c r="Q2231" s="2">
        <v>293590</v>
      </c>
      <c r="R2231" s="2">
        <v>200422</v>
      </c>
      <c r="S2231" s="35">
        <v>9.2504814840686147E-3</v>
      </c>
      <c r="T2231" t="s">
        <v>4388</v>
      </c>
      <c r="U2231" t="s">
        <v>4388</v>
      </c>
      <c r="V2231" s="5" t="s">
        <v>4390</v>
      </c>
      <c r="W2231" s="5">
        <v>0</v>
      </c>
      <c r="X2231" s="4">
        <v>4.2062777234097223E-4</v>
      </c>
      <c r="Y2231" s="6">
        <v>0</v>
      </c>
      <c r="Z2231" s="4">
        <v>2.0198859011265682E-4</v>
      </c>
      <c r="AA2231" s="5">
        <v>3899</v>
      </c>
      <c r="AC2231" s="16" t="str">
        <f t="shared" si="204"/>
        <v/>
      </c>
      <c r="AD2231" s="16" t="str">
        <f t="shared" si="205"/>
        <v/>
      </c>
      <c r="AE2231" s="16" t="str">
        <f t="shared" si="206"/>
        <v/>
      </c>
      <c r="AF2231" s="16" t="str">
        <f t="shared" si="207"/>
        <v/>
      </c>
      <c r="AG2231" s="16">
        <f t="shared" si="208"/>
        <v>9.6711092564095869E-3</v>
      </c>
      <c r="AH2231" s="16" t="str">
        <f t="shared" si="209"/>
        <v/>
      </c>
      <c r="AI2231" s="17" t="str">
        <f>IF('Peer Comparison Tool'!$D$11="NR","",IF($C2231='Peer Comparison Tool'!$D$9,COUNT('ALLL &lt;50B Database'!$AI$1:AI2230)+1,""))</f>
        <v/>
      </c>
    </row>
    <row r="2232" spans="1:35" x14ac:dyDescent="0.25">
      <c r="A2232" t="s">
        <v>2752</v>
      </c>
      <c r="B2232">
        <v>412153</v>
      </c>
      <c r="C2232" s="5" t="s">
        <v>2711</v>
      </c>
      <c r="D2232" s="5" t="s">
        <v>4390</v>
      </c>
      <c r="E2232" s="5" t="s">
        <v>4388</v>
      </c>
      <c r="F2232" s="2">
        <v>1829</v>
      </c>
      <c r="G2232" s="2">
        <v>280737</v>
      </c>
      <c r="H2232" s="2">
        <v>215909</v>
      </c>
      <c r="I2232" s="2">
        <v>2162</v>
      </c>
      <c r="J2232" s="2">
        <v>213747</v>
      </c>
      <c r="K2232" s="33">
        <v>8.5568452422724057E-3</v>
      </c>
      <c r="L2232" s="2">
        <v>1766</v>
      </c>
      <c r="M2232" s="2">
        <v>243786</v>
      </c>
      <c r="N2232" s="2">
        <v>207652</v>
      </c>
      <c r="O2232" s="33">
        <v>8.504613487950995E-3</v>
      </c>
      <c r="P2232" s="2">
        <v>1743</v>
      </c>
      <c r="Q2232" s="2">
        <v>252038</v>
      </c>
      <c r="R2232" s="2">
        <v>215843</v>
      </c>
      <c r="S2232" s="35">
        <v>8.0753140013806336E-3</v>
      </c>
      <c r="T2232" t="s">
        <v>4388</v>
      </c>
      <c r="U2232" t="s">
        <v>4388</v>
      </c>
      <c r="V2232" s="5" t="s">
        <v>4390</v>
      </c>
      <c r="W2232" s="5">
        <v>0</v>
      </c>
      <c r="X2232" s="4">
        <v>4.8153124089177213E-4</v>
      </c>
      <c r="Y2232" s="6">
        <v>86</v>
      </c>
      <c r="Z2232" s="4">
        <v>-4.2929948657036143E-4</v>
      </c>
      <c r="AA2232" s="5">
        <v>4187</v>
      </c>
      <c r="AC2232" s="16" t="str">
        <f t="shared" si="204"/>
        <v/>
      </c>
      <c r="AD2232" s="16" t="str">
        <f t="shared" si="205"/>
        <v/>
      </c>
      <c r="AE2232" s="16" t="str">
        <f t="shared" si="206"/>
        <v/>
      </c>
      <c r="AF2232" s="16" t="str">
        <f t="shared" si="207"/>
        <v/>
      </c>
      <c r="AG2232" s="16">
        <f t="shared" si="208"/>
        <v>8.5568452422724057E-3</v>
      </c>
      <c r="AH2232" s="16" t="str">
        <f t="shared" si="209"/>
        <v/>
      </c>
      <c r="AI2232" s="17" t="str">
        <f>IF('Peer Comparison Tool'!$D$11="NR","",IF($C2232='Peer Comparison Tool'!$D$9,COUNT('ALLL &lt;50B Database'!$AI$1:AI2231)+1,""))</f>
        <v/>
      </c>
    </row>
    <row r="2233" spans="1:35" x14ac:dyDescent="0.25">
      <c r="A2233" t="s">
        <v>2541</v>
      </c>
      <c r="B2233">
        <v>880332</v>
      </c>
      <c r="C2233" s="5" t="s">
        <v>2519</v>
      </c>
      <c r="D2233" s="5" t="s">
        <v>4390</v>
      </c>
      <c r="E2233" s="5" t="s">
        <v>4388</v>
      </c>
      <c r="F2233" s="2">
        <v>2150</v>
      </c>
      <c r="G2233" s="2">
        <v>280630</v>
      </c>
      <c r="H2233" s="2">
        <v>169898</v>
      </c>
      <c r="I2233" s="2">
        <v>16569</v>
      </c>
      <c r="J2233" s="2">
        <v>153329</v>
      </c>
      <c r="K2233" s="33">
        <v>1.4022135408174579E-2</v>
      </c>
      <c r="L2233" s="2">
        <v>2025</v>
      </c>
      <c r="M2233" s="2">
        <v>253845</v>
      </c>
      <c r="N2233" s="2">
        <v>156797</v>
      </c>
      <c r="O2233" s="33">
        <v>1.2914787910482981E-2</v>
      </c>
      <c r="P2233" s="2">
        <v>2075</v>
      </c>
      <c r="Q2233" s="2">
        <v>258009</v>
      </c>
      <c r="R2233" s="2">
        <v>159418</v>
      </c>
      <c r="S2233" s="35">
        <v>1.3016096049379618E-2</v>
      </c>
      <c r="T2233" t="s">
        <v>4388</v>
      </c>
      <c r="U2233" t="s">
        <v>4388</v>
      </c>
      <c r="V2233" s="5" t="s">
        <v>4390</v>
      </c>
      <c r="W2233" s="5">
        <v>0</v>
      </c>
      <c r="X2233" s="4">
        <v>1.006039358794961E-3</v>
      </c>
      <c r="Y2233" s="6">
        <v>75</v>
      </c>
      <c r="Z2233" s="4">
        <v>1.0130813889663685E-4</v>
      </c>
      <c r="AA2233" s="5">
        <v>1972</v>
      </c>
      <c r="AC2233" s="16" t="str">
        <f t="shared" si="204"/>
        <v/>
      </c>
      <c r="AD2233" s="16" t="str">
        <f t="shared" si="205"/>
        <v/>
      </c>
      <c r="AE2233" s="16" t="str">
        <f t="shared" si="206"/>
        <v/>
      </c>
      <c r="AF2233" s="16" t="str">
        <f t="shared" si="207"/>
        <v/>
      </c>
      <c r="AG2233" s="16">
        <f t="shared" si="208"/>
        <v>1.4022135408174579E-2</v>
      </c>
      <c r="AH2233" s="16" t="str">
        <f t="shared" si="209"/>
        <v/>
      </c>
      <c r="AI2233" s="17" t="str">
        <f>IF('Peer Comparison Tool'!$D$11="NR","",IF($C2233='Peer Comparison Tool'!$D$9,COUNT('ALLL &lt;50B Database'!$AI$1:AI2232)+1,""))</f>
        <v/>
      </c>
    </row>
    <row r="2234" spans="1:35" x14ac:dyDescent="0.25">
      <c r="A2234" t="s">
        <v>4095</v>
      </c>
      <c r="B2234">
        <v>3816190</v>
      </c>
      <c r="C2234" s="5" t="s">
        <v>4058</v>
      </c>
      <c r="D2234" s="5" t="s">
        <v>4387</v>
      </c>
      <c r="E2234" s="5" t="s">
        <v>4388</v>
      </c>
      <c r="F2234" s="2">
        <v>2030</v>
      </c>
      <c r="G2234" s="2">
        <v>280227</v>
      </c>
      <c r="H2234" s="2">
        <v>234689</v>
      </c>
      <c r="I2234" s="2">
        <v>25844</v>
      </c>
      <c r="J2234" s="2">
        <v>208845</v>
      </c>
      <c r="K2234" s="33">
        <v>9.7201273671861915E-3</v>
      </c>
      <c r="L2234" s="2">
        <v>1705</v>
      </c>
      <c r="M2234" s="2">
        <v>263735</v>
      </c>
      <c r="N2234" s="2">
        <v>201651</v>
      </c>
      <c r="O2234" s="33">
        <v>8.455202304972452E-3</v>
      </c>
      <c r="P2234" s="2">
        <v>1969</v>
      </c>
      <c r="Q2234" s="2">
        <v>262033</v>
      </c>
      <c r="R2234" s="2">
        <v>207428</v>
      </c>
      <c r="S2234" s="35">
        <v>9.4924503924253226E-3</v>
      </c>
      <c r="T2234" t="s">
        <v>4388</v>
      </c>
      <c r="U2234" t="s">
        <v>4388</v>
      </c>
      <c r="V2234" s="5" t="s">
        <v>4387</v>
      </c>
      <c r="W2234" s="5">
        <v>0</v>
      </c>
      <c r="X2234" s="4">
        <v>2.2767697476086882E-4</v>
      </c>
      <c r="Y2234" s="6">
        <v>61</v>
      </c>
      <c r="Z2234" s="4">
        <v>1.0372480874528706E-3</v>
      </c>
      <c r="AA2234" s="5">
        <v>3877</v>
      </c>
      <c r="AC2234" s="16" t="str">
        <f t="shared" si="204"/>
        <v/>
      </c>
      <c r="AD2234" s="16" t="str">
        <f t="shared" si="205"/>
        <v/>
      </c>
      <c r="AE2234" s="16" t="str">
        <f t="shared" si="206"/>
        <v/>
      </c>
      <c r="AF2234" s="16" t="str">
        <f t="shared" si="207"/>
        <v/>
      </c>
      <c r="AG2234" s="16">
        <f t="shared" si="208"/>
        <v>9.7201273671861915E-3</v>
      </c>
      <c r="AH2234" s="16" t="str">
        <f t="shared" si="209"/>
        <v/>
      </c>
      <c r="AI2234" s="17" t="str">
        <f>IF('Peer Comparison Tool'!$D$11="NR","",IF($C2234='Peer Comparison Tool'!$D$9,COUNT('ALLL &lt;50B Database'!$AI$1:AI2233)+1,""))</f>
        <v/>
      </c>
    </row>
    <row r="2235" spans="1:35" x14ac:dyDescent="0.25">
      <c r="A2235" t="s">
        <v>4336</v>
      </c>
      <c r="B2235">
        <v>718538</v>
      </c>
      <c r="C2235" s="5" t="s">
        <v>4315</v>
      </c>
      <c r="D2235" s="5" t="s">
        <v>4390</v>
      </c>
      <c r="E2235" s="5" t="s">
        <v>4388</v>
      </c>
      <c r="F2235" s="2">
        <v>2043</v>
      </c>
      <c r="G2235" s="2">
        <v>280226</v>
      </c>
      <c r="H2235" s="2">
        <v>211701</v>
      </c>
      <c r="I2235" s="2">
        <v>11448</v>
      </c>
      <c r="J2235" s="2">
        <v>200253</v>
      </c>
      <c r="K2235" s="33">
        <v>1.0202094350646432E-2</v>
      </c>
      <c r="L2235" s="2">
        <v>2095</v>
      </c>
      <c r="M2235" s="2">
        <v>260357</v>
      </c>
      <c r="N2235" s="2">
        <v>208906</v>
      </c>
      <c r="O2235" s="33">
        <v>1.0028433841057701E-2</v>
      </c>
      <c r="P2235" s="2">
        <v>1984</v>
      </c>
      <c r="Q2235" s="2">
        <v>265557</v>
      </c>
      <c r="R2235" s="2">
        <v>201373</v>
      </c>
      <c r="S2235" s="35">
        <v>9.8523635244049598E-3</v>
      </c>
      <c r="T2235" t="s">
        <v>4388</v>
      </c>
      <c r="U2235" t="s">
        <v>4388</v>
      </c>
      <c r="V2235" s="5" t="s">
        <v>4390</v>
      </c>
      <c r="W2235" s="5">
        <v>0</v>
      </c>
      <c r="X2235" s="4">
        <v>3.497308262414723E-4</v>
      </c>
      <c r="Y2235" s="6">
        <v>59</v>
      </c>
      <c r="Z2235" s="4">
        <v>-1.7607031665274088E-4</v>
      </c>
      <c r="AA2235" s="5">
        <v>3715</v>
      </c>
      <c r="AC2235" s="16" t="str">
        <f t="shared" si="204"/>
        <v/>
      </c>
      <c r="AD2235" s="16" t="str">
        <f t="shared" si="205"/>
        <v/>
      </c>
      <c r="AE2235" s="16" t="str">
        <f t="shared" si="206"/>
        <v/>
      </c>
      <c r="AF2235" s="16" t="str">
        <f t="shared" si="207"/>
        <v/>
      </c>
      <c r="AG2235" s="16">
        <f t="shared" si="208"/>
        <v>1.0202094350646432E-2</v>
      </c>
      <c r="AH2235" s="16" t="str">
        <f t="shared" si="209"/>
        <v/>
      </c>
      <c r="AI2235" s="17" t="str">
        <f>IF('Peer Comparison Tool'!$D$11="NR","",IF($C2235='Peer Comparison Tool'!$D$9,COUNT('ALLL &lt;50B Database'!$AI$1:AI2234)+1,""))</f>
        <v/>
      </c>
    </row>
    <row r="2236" spans="1:35" x14ac:dyDescent="0.25">
      <c r="A2236" t="s">
        <v>2666</v>
      </c>
      <c r="B2236">
        <v>908450</v>
      </c>
      <c r="C2236" s="5" t="s">
        <v>2642</v>
      </c>
      <c r="D2236" s="5" t="s">
        <v>4390</v>
      </c>
      <c r="E2236" s="5" t="s">
        <v>4388</v>
      </c>
      <c r="F2236" s="2">
        <v>2446</v>
      </c>
      <c r="G2236" s="2">
        <v>280170</v>
      </c>
      <c r="H2236" s="2">
        <v>189368</v>
      </c>
      <c r="I2236" s="2">
        <v>13607</v>
      </c>
      <c r="J2236" s="2">
        <v>175761</v>
      </c>
      <c r="K2236" s="33">
        <v>1.3916625417470315E-2</v>
      </c>
      <c r="L2236" s="2">
        <v>2446</v>
      </c>
      <c r="M2236" s="2">
        <v>246223</v>
      </c>
      <c r="N2236" s="2">
        <v>169895</v>
      </c>
      <c r="O2236" s="33">
        <v>1.4397127637658554E-2</v>
      </c>
      <c r="P2236" s="2">
        <v>2446</v>
      </c>
      <c r="Q2236" s="2">
        <v>257394</v>
      </c>
      <c r="R2236" s="2">
        <v>177032</v>
      </c>
      <c r="S2236" s="35">
        <v>1.381671110307741E-2</v>
      </c>
      <c r="T2236" t="s">
        <v>4388</v>
      </c>
      <c r="U2236" t="s">
        <v>4388</v>
      </c>
      <c r="V2236" s="5" t="s">
        <v>4390</v>
      </c>
      <c r="W2236" s="5">
        <v>0</v>
      </c>
      <c r="X2236" s="4">
        <v>9.9914314392905365E-5</v>
      </c>
      <c r="Y2236" s="6">
        <v>0</v>
      </c>
      <c r="Z2236" s="4">
        <v>-5.8041653458114351E-4</v>
      </c>
      <c r="AA2236" s="5">
        <v>2020</v>
      </c>
      <c r="AC2236" s="16" t="str">
        <f t="shared" si="204"/>
        <v/>
      </c>
      <c r="AD2236" s="16" t="str">
        <f t="shared" si="205"/>
        <v/>
      </c>
      <c r="AE2236" s="16" t="str">
        <f t="shared" si="206"/>
        <v/>
      </c>
      <c r="AF2236" s="16" t="str">
        <f t="shared" si="207"/>
        <v/>
      </c>
      <c r="AG2236" s="16">
        <f t="shared" si="208"/>
        <v>1.3916625417470315E-2</v>
      </c>
      <c r="AH2236" s="16" t="str">
        <f t="shared" si="209"/>
        <v/>
      </c>
      <c r="AI2236" s="17" t="str">
        <f>IF('Peer Comparison Tool'!$D$11="NR","",IF($C2236='Peer Comparison Tool'!$D$9,COUNT('ALLL &lt;50B Database'!$AI$1:AI2235)+1,""))</f>
        <v/>
      </c>
    </row>
    <row r="2237" spans="1:35" x14ac:dyDescent="0.25">
      <c r="A2237" t="s">
        <v>4241</v>
      </c>
      <c r="B2237">
        <v>625757</v>
      </c>
      <c r="C2237" s="5" t="s">
        <v>4163</v>
      </c>
      <c r="D2237" s="5" t="s">
        <v>4390</v>
      </c>
      <c r="E2237" s="5" t="s">
        <v>4388</v>
      </c>
      <c r="F2237" s="2">
        <v>1464</v>
      </c>
      <c r="G2237" s="2">
        <v>280014</v>
      </c>
      <c r="H2237" s="2">
        <v>165077</v>
      </c>
      <c r="I2237" s="2">
        <v>12492</v>
      </c>
      <c r="J2237" s="2">
        <v>152585</v>
      </c>
      <c r="K2237" s="33">
        <v>9.5946521610905389E-3</v>
      </c>
      <c r="L2237" s="2">
        <v>1390</v>
      </c>
      <c r="M2237" s="2">
        <v>241921</v>
      </c>
      <c r="N2237" s="2">
        <v>159992</v>
      </c>
      <c r="O2237" s="33">
        <v>8.6879343967198354E-3</v>
      </c>
      <c r="P2237" s="2">
        <v>1403</v>
      </c>
      <c r="Q2237" s="2">
        <v>250581</v>
      </c>
      <c r="R2237" s="2">
        <v>157171</v>
      </c>
      <c r="S2237" s="35">
        <v>8.9265831482907149E-3</v>
      </c>
      <c r="T2237" t="s">
        <v>4388</v>
      </c>
      <c r="U2237" t="s">
        <v>4388</v>
      </c>
      <c r="V2237" s="5" t="s">
        <v>4390</v>
      </c>
      <c r="W2237" s="5">
        <v>0</v>
      </c>
      <c r="X2237" s="4">
        <v>6.68069012799824E-4</v>
      </c>
      <c r="Y2237" s="6">
        <v>61</v>
      </c>
      <c r="Z2237" s="4">
        <v>2.3864875157087947E-4</v>
      </c>
      <c r="AA2237" s="5">
        <v>3921</v>
      </c>
      <c r="AC2237" s="16" t="str">
        <f t="shared" si="204"/>
        <v/>
      </c>
      <c r="AD2237" s="16" t="str">
        <f t="shared" si="205"/>
        <v/>
      </c>
      <c r="AE2237" s="16" t="str">
        <f t="shared" si="206"/>
        <v/>
      </c>
      <c r="AF2237" s="16" t="str">
        <f t="shared" si="207"/>
        <v/>
      </c>
      <c r="AG2237" s="16">
        <f t="shared" si="208"/>
        <v>9.5946521610905389E-3</v>
      </c>
      <c r="AH2237" s="16" t="str">
        <f t="shared" si="209"/>
        <v/>
      </c>
      <c r="AI2237" s="17" t="str">
        <f>IF('Peer Comparison Tool'!$D$11="NR","",IF($C2237='Peer Comparison Tool'!$D$9,COUNT('ALLL &lt;50B Database'!$AI$1:AI2236)+1,""))</f>
        <v/>
      </c>
    </row>
    <row r="2238" spans="1:35" x14ac:dyDescent="0.25">
      <c r="A2238" t="s">
        <v>54</v>
      </c>
      <c r="B2238">
        <v>533535</v>
      </c>
      <c r="C2238" s="5" t="s">
        <v>6</v>
      </c>
      <c r="D2238" s="5" t="s">
        <v>4387</v>
      </c>
      <c r="E2238" s="5" t="s">
        <v>4388</v>
      </c>
      <c r="F2238" s="2">
        <v>858</v>
      </c>
      <c r="G2238" s="2">
        <v>279762</v>
      </c>
      <c r="H2238" s="2">
        <v>76998</v>
      </c>
      <c r="I2238" s="2">
        <v>19669</v>
      </c>
      <c r="J2238" s="2">
        <v>57329</v>
      </c>
      <c r="K2238" s="33">
        <v>1.4966247448935094E-2</v>
      </c>
      <c r="L2238" s="2">
        <v>856</v>
      </c>
      <c r="M2238" s="2">
        <v>232902</v>
      </c>
      <c r="N2238" s="2">
        <v>59278</v>
      </c>
      <c r="O2238" s="33">
        <v>1.444043321299639E-2</v>
      </c>
      <c r="P2238" s="2">
        <v>857</v>
      </c>
      <c r="Q2238" s="2">
        <v>226279</v>
      </c>
      <c r="R2238" s="2">
        <v>59728</v>
      </c>
      <c r="S2238" s="35">
        <v>1.4348379319582105E-2</v>
      </c>
      <c r="T2238" t="s">
        <v>4388</v>
      </c>
      <c r="U2238" t="s">
        <v>4388</v>
      </c>
      <c r="V2238" s="5" t="s">
        <v>4387</v>
      </c>
      <c r="W2238" s="5">
        <v>0</v>
      </c>
      <c r="X2238" s="4">
        <v>6.1786812935298897E-4</v>
      </c>
      <c r="Y2238" s="6">
        <v>1</v>
      </c>
      <c r="Z2238" s="4">
        <v>-9.2053893414285187E-5</v>
      </c>
      <c r="AA2238" s="5">
        <v>1623</v>
      </c>
      <c r="AC2238" s="16" t="str">
        <f t="shared" si="204"/>
        <v/>
      </c>
      <c r="AD2238" s="16" t="str">
        <f t="shared" si="205"/>
        <v/>
      </c>
      <c r="AE2238" s="16" t="str">
        <f t="shared" si="206"/>
        <v/>
      </c>
      <c r="AF2238" s="16" t="str">
        <f t="shared" si="207"/>
        <v/>
      </c>
      <c r="AG2238" s="16">
        <f t="shared" si="208"/>
        <v>1.4966247448935094E-2</v>
      </c>
      <c r="AH2238" s="16" t="str">
        <f t="shared" si="209"/>
        <v/>
      </c>
      <c r="AI2238" s="17" t="str">
        <f>IF('Peer Comparison Tool'!$D$11="NR","",IF($C2238='Peer Comparison Tool'!$D$9,COUNT('ALLL &lt;50B Database'!$AI$1:AI2237)+1,""))</f>
        <v/>
      </c>
    </row>
    <row r="2239" spans="1:35" x14ac:dyDescent="0.25">
      <c r="A2239" t="s">
        <v>1886</v>
      </c>
      <c r="B2239">
        <v>947776</v>
      </c>
      <c r="C2239" s="5" t="s">
        <v>1795</v>
      </c>
      <c r="D2239" s="5" t="s">
        <v>4390</v>
      </c>
      <c r="E2239" s="5" t="s">
        <v>4388</v>
      </c>
      <c r="F2239" s="2">
        <v>1154</v>
      </c>
      <c r="G2239" s="2">
        <v>279600</v>
      </c>
      <c r="H2239" s="2">
        <v>194217</v>
      </c>
      <c r="I2239" s="2">
        <v>11999</v>
      </c>
      <c r="J2239" s="2">
        <v>182218</v>
      </c>
      <c r="K2239" s="33">
        <v>6.3330735712168939E-3</v>
      </c>
      <c r="L2239" s="2">
        <v>1139</v>
      </c>
      <c r="M2239" s="2">
        <v>256886</v>
      </c>
      <c r="N2239" s="2">
        <v>173894</v>
      </c>
      <c r="O2239" s="33">
        <v>6.5499672214107442E-3</v>
      </c>
      <c r="P2239" s="2">
        <v>1146</v>
      </c>
      <c r="Q2239" s="2">
        <v>249226</v>
      </c>
      <c r="R2239" s="2">
        <v>179865</v>
      </c>
      <c r="S2239" s="35">
        <v>6.3714452506046203E-3</v>
      </c>
      <c r="T2239" t="s">
        <v>4388</v>
      </c>
      <c r="U2239" t="s">
        <v>4388</v>
      </c>
      <c r="V2239" s="5" t="s">
        <v>4390</v>
      </c>
      <c r="W2239" s="5">
        <v>0</v>
      </c>
      <c r="X2239" s="4">
        <v>-3.837167938772635E-5</v>
      </c>
      <c r="Y2239" s="6">
        <v>8</v>
      </c>
      <c r="Z2239" s="4">
        <v>-1.7852197080612392E-4</v>
      </c>
      <c r="AA2239" s="5">
        <v>4551</v>
      </c>
      <c r="AC2239" s="16" t="str">
        <f t="shared" si="204"/>
        <v/>
      </c>
      <c r="AD2239" s="16" t="str">
        <f t="shared" si="205"/>
        <v/>
      </c>
      <c r="AE2239" s="16" t="str">
        <f t="shared" si="206"/>
        <v/>
      </c>
      <c r="AF2239" s="16" t="str">
        <f t="shared" si="207"/>
        <v/>
      </c>
      <c r="AG2239" s="16">
        <f t="shared" si="208"/>
        <v>6.3330735712168939E-3</v>
      </c>
      <c r="AH2239" s="16" t="str">
        <f t="shared" si="209"/>
        <v/>
      </c>
      <c r="AI2239" s="17" t="str">
        <f>IF('Peer Comparison Tool'!$D$11="NR","",IF($C2239='Peer Comparison Tool'!$D$9,COUNT('ALLL &lt;50B Database'!$AI$1:AI2238)+1,""))</f>
        <v/>
      </c>
    </row>
    <row r="2240" spans="1:35" x14ac:dyDescent="0.25">
      <c r="A2240" t="s">
        <v>2317</v>
      </c>
      <c r="B2240">
        <v>628356</v>
      </c>
      <c r="C2240" s="5" t="s">
        <v>4163</v>
      </c>
      <c r="D2240" s="5" t="s">
        <v>4390</v>
      </c>
      <c r="E2240" s="5" t="s">
        <v>4388</v>
      </c>
      <c r="F2240" s="2">
        <v>1852</v>
      </c>
      <c r="G2240" s="2">
        <v>279542</v>
      </c>
      <c r="H2240" s="2">
        <v>172419</v>
      </c>
      <c r="I2240" s="2">
        <v>19747</v>
      </c>
      <c r="J2240" s="2">
        <v>152672</v>
      </c>
      <c r="K2240" s="33">
        <v>1.2130580591071055E-2</v>
      </c>
      <c r="L2240" s="2">
        <v>1822</v>
      </c>
      <c r="M2240" s="2">
        <v>248865</v>
      </c>
      <c r="N2240" s="2">
        <v>166777</v>
      </c>
      <c r="O2240" s="33">
        <v>1.0924767803713941E-2</v>
      </c>
      <c r="P2240" s="2">
        <v>1837</v>
      </c>
      <c r="Q2240" s="2">
        <v>251627</v>
      </c>
      <c r="R2240" s="2">
        <v>160334</v>
      </c>
      <c r="S2240" s="35">
        <v>1.1457332817742961E-2</v>
      </c>
      <c r="T2240" t="s">
        <v>4388</v>
      </c>
      <c r="U2240" t="s">
        <v>4388</v>
      </c>
      <c r="V2240" s="5" t="s">
        <v>4390</v>
      </c>
      <c r="W2240" s="5">
        <v>0</v>
      </c>
      <c r="X2240" s="4">
        <v>6.7324777332809435E-4</v>
      </c>
      <c r="Y2240" s="6">
        <v>15</v>
      </c>
      <c r="Z2240" s="4">
        <v>5.3256501402901973E-4</v>
      </c>
      <c r="AA2240" s="5">
        <v>2866</v>
      </c>
      <c r="AC2240" s="16" t="str">
        <f t="shared" si="204"/>
        <v/>
      </c>
      <c r="AD2240" s="16" t="str">
        <f t="shared" si="205"/>
        <v/>
      </c>
      <c r="AE2240" s="16" t="str">
        <f t="shared" si="206"/>
        <v/>
      </c>
      <c r="AF2240" s="16" t="str">
        <f t="shared" si="207"/>
        <v/>
      </c>
      <c r="AG2240" s="16">
        <f t="shared" si="208"/>
        <v>1.2130580591071055E-2</v>
      </c>
      <c r="AH2240" s="16" t="str">
        <f t="shared" si="209"/>
        <v/>
      </c>
      <c r="AI2240" s="17" t="str">
        <f>IF('Peer Comparison Tool'!$D$11="NR","",IF($C2240='Peer Comparison Tool'!$D$9,COUNT('ALLL &lt;50B Database'!$AI$1:AI2239)+1,""))</f>
        <v/>
      </c>
    </row>
    <row r="2241" spans="1:35" x14ac:dyDescent="0.25">
      <c r="A2241" t="s">
        <v>442</v>
      </c>
      <c r="B2241">
        <v>822408</v>
      </c>
      <c r="C2241" s="5" t="s">
        <v>416</v>
      </c>
      <c r="D2241" s="5" t="s">
        <v>4390</v>
      </c>
      <c r="E2241" s="5" t="s">
        <v>4388</v>
      </c>
      <c r="F2241" s="2">
        <v>1832</v>
      </c>
      <c r="G2241" s="2">
        <v>279310</v>
      </c>
      <c r="H2241" s="2">
        <v>217346</v>
      </c>
      <c r="I2241" s="2">
        <v>15224</v>
      </c>
      <c r="J2241" s="2">
        <v>202122</v>
      </c>
      <c r="K2241" s="33">
        <v>9.0638327346849925E-3</v>
      </c>
      <c r="L2241" s="2">
        <v>1727</v>
      </c>
      <c r="M2241" s="2">
        <v>256160</v>
      </c>
      <c r="N2241" s="2">
        <v>194914</v>
      </c>
      <c r="O2241" s="33">
        <v>8.8603178837846439E-3</v>
      </c>
      <c r="P2241" s="2">
        <v>1785</v>
      </c>
      <c r="Q2241" s="2">
        <v>251710</v>
      </c>
      <c r="R2241" s="2">
        <v>199968</v>
      </c>
      <c r="S2241" s="35">
        <v>8.9264282285165635E-3</v>
      </c>
      <c r="T2241" t="s">
        <v>4388</v>
      </c>
      <c r="U2241" t="s">
        <v>4388</v>
      </c>
      <c r="V2241" s="5" t="s">
        <v>4390</v>
      </c>
      <c r="W2241" s="5">
        <v>0</v>
      </c>
      <c r="X2241" s="4">
        <v>1.3740450616842904E-4</v>
      </c>
      <c r="Y2241" s="6">
        <v>47</v>
      </c>
      <c r="Z2241" s="4">
        <v>6.6110344731919526E-5</v>
      </c>
      <c r="AA2241" s="5">
        <v>4066</v>
      </c>
      <c r="AC2241" s="16" t="str">
        <f t="shared" si="204"/>
        <v/>
      </c>
      <c r="AD2241" s="16" t="str">
        <f t="shared" si="205"/>
        <v/>
      </c>
      <c r="AE2241" s="16" t="str">
        <f t="shared" si="206"/>
        <v/>
      </c>
      <c r="AF2241" s="16" t="str">
        <f t="shared" si="207"/>
        <v/>
      </c>
      <c r="AG2241" s="16">
        <f t="shared" si="208"/>
        <v>9.0638327346849925E-3</v>
      </c>
      <c r="AH2241" s="16" t="str">
        <f t="shared" si="209"/>
        <v/>
      </c>
      <c r="AI2241" s="17" t="str">
        <f>IF('Peer Comparison Tool'!$D$11="NR","",IF($C2241='Peer Comparison Tool'!$D$9,COUNT('ALLL &lt;50B Database'!$AI$1:AI2240)+1,""))</f>
        <v/>
      </c>
    </row>
    <row r="2242" spans="1:35" x14ac:dyDescent="0.25">
      <c r="A2242" t="s">
        <v>143</v>
      </c>
      <c r="B2242">
        <v>917050</v>
      </c>
      <c r="C2242" s="5" t="s">
        <v>2642</v>
      </c>
      <c r="D2242" s="5" t="s">
        <v>4387</v>
      </c>
      <c r="E2242" s="5" t="s">
        <v>4388</v>
      </c>
      <c r="F2242" s="2">
        <v>3021</v>
      </c>
      <c r="G2242" s="2">
        <v>279257</v>
      </c>
      <c r="H2242" s="2">
        <v>240721</v>
      </c>
      <c r="I2242" s="2">
        <v>19090</v>
      </c>
      <c r="J2242" s="2">
        <v>221631</v>
      </c>
      <c r="K2242" s="33">
        <v>1.3630764649349595E-2</v>
      </c>
      <c r="L2242" s="2">
        <v>2775</v>
      </c>
      <c r="M2242" s="2">
        <v>255409</v>
      </c>
      <c r="N2242" s="2">
        <v>225191</v>
      </c>
      <c r="O2242" s="33">
        <v>1.2322872583717821E-2</v>
      </c>
      <c r="P2242" s="2">
        <v>2773</v>
      </c>
      <c r="Q2242" s="2">
        <v>256665</v>
      </c>
      <c r="R2242" s="2">
        <v>223381</v>
      </c>
      <c r="S2242" s="35">
        <v>1.2413768404653932E-2</v>
      </c>
      <c r="T2242" t="s">
        <v>4388</v>
      </c>
      <c r="U2242" t="s">
        <v>4388</v>
      </c>
      <c r="V2242" s="5" t="s">
        <v>4387</v>
      </c>
      <c r="W2242" s="5">
        <v>0</v>
      </c>
      <c r="X2242" s="4">
        <v>1.2169962446956627E-3</v>
      </c>
      <c r="Y2242" s="6">
        <v>248</v>
      </c>
      <c r="Z2242" s="4">
        <v>9.0895820936111316E-5</v>
      </c>
      <c r="AA2242" s="5">
        <v>2141</v>
      </c>
      <c r="AC2242" s="16" t="str">
        <f t="shared" si="204"/>
        <v/>
      </c>
      <c r="AD2242" s="16" t="str">
        <f t="shared" si="205"/>
        <v/>
      </c>
      <c r="AE2242" s="16" t="str">
        <f t="shared" si="206"/>
        <v/>
      </c>
      <c r="AF2242" s="16" t="str">
        <f t="shared" si="207"/>
        <v/>
      </c>
      <c r="AG2242" s="16">
        <f t="shared" si="208"/>
        <v>1.3630764649349595E-2</v>
      </c>
      <c r="AH2242" s="16" t="str">
        <f t="shared" si="209"/>
        <v/>
      </c>
      <c r="AI2242" s="17" t="str">
        <f>IF('Peer Comparison Tool'!$D$11="NR","",IF($C2242='Peer Comparison Tool'!$D$9,COUNT('ALLL &lt;50B Database'!$AI$1:AI2241)+1,""))</f>
        <v/>
      </c>
    </row>
    <row r="2243" spans="1:35" x14ac:dyDescent="0.25">
      <c r="A2243" t="s">
        <v>142</v>
      </c>
      <c r="B2243">
        <v>2850768</v>
      </c>
      <c r="C2243" s="5" t="s">
        <v>2850</v>
      </c>
      <c r="D2243" s="5" t="s">
        <v>4387</v>
      </c>
      <c r="E2243" s="5" t="s">
        <v>4388</v>
      </c>
      <c r="F2243" s="2">
        <v>1406</v>
      </c>
      <c r="G2243" s="2">
        <v>279099</v>
      </c>
      <c r="H2243" s="2">
        <v>189686</v>
      </c>
      <c r="I2243" s="2">
        <v>12955</v>
      </c>
      <c r="J2243" s="2">
        <v>176731</v>
      </c>
      <c r="K2243" s="33">
        <v>7.9555935291488189E-3</v>
      </c>
      <c r="L2243" s="2">
        <v>1391</v>
      </c>
      <c r="M2243" s="2">
        <v>259346</v>
      </c>
      <c r="N2243" s="2">
        <v>176480</v>
      </c>
      <c r="O2243" s="33">
        <v>7.8819129646418851E-3</v>
      </c>
      <c r="P2243" s="2">
        <v>1399</v>
      </c>
      <c r="Q2243" s="2">
        <v>256446</v>
      </c>
      <c r="R2243" s="2">
        <v>182914</v>
      </c>
      <c r="S2243" s="35">
        <v>7.6484030746689705E-3</v>
      </c>
      <c r="T2243" t="s">
        <v>4388</v>
      </c>
      <c r="U2243" t="s">
        <v>4388</v>
      </c>
      <c r="V2243" s="5" t="s">
        <v>4387</v>
      </c>
      <c r="W2243" s="5">
        <v>0</v>
      </c>
      <c r="X2243" s="4">
        <v>3.0719045447984844E-4</v>
      </c>
      <c r="Y2243" s="6">
        <v>7</v>
      </c>
      <c r="Z2243" s="4">
        <v>-2.3350988997291461E-4</v>
      </c>
      <c r="AA2243" s="5">
        <v>4316</v>
      </c>
      <c r="AC2243" s="16" t="str">
        <f t="shared" ref="AC2243:AC2306" si="210">IF(AND($G2243&gt;=10000000,$G2243&lt;50000000),$K2243,"")</f>
        <v/>
      </c>
      <c r="AD2243" s="16" t="str">
        <f t="shared" ref="AD2243:AD2306" si="211">IF(AND($G2243&gt;=5000000,$G2243&lt;9999999),$K2243,"")</f>
        <v/>
      </c>
      <c r="AE2243" s="16" t="str">
        <f t="shared" ref="AE2243:AE2306" si="212">IF(AND($G2243&gt;=1000000,$G2243&lt;4999999),$K2243,"")</f>
        <v/>
      </c>
      <c r="AF2243" s="16" t="str">
        <f t="shared" ref="AF2243:AF2306" si="213">IF(AND($G2243&gt;=500000,$G2243&lt;999999),$K2243,"")</f>
        <v/>
      </c>
      <c r="AG2243" s="16">
        <f t="shared" ref="AG2243:AG2306" si="214">IF(AND($G2243&gt;=100000,$G2243&lt;499999),$K2243,"")</f>
        <v>7.9555935291488189E-3</v>
      </c>
      <c r="AH2243" s="16" t="str">
        <f t="shared" ref="AH2243:AH2306" si="215">IF(AND($G2243&gt;=0,$G2243&lt;99999),$K2243,"")</f>
        <v/>
      </c>
      <c r="AI2243" s="17" t="str">
        <f>IF('Peer Comparison Tool'!$D$11="NR","",IF($C2243='Peer Comparison Tool'!$D$9,COUNT('ALLL &lt;50B Database'!$AI$1:AI2242)+1,""))</f>
        <v/>
      </c>
    </row>
    <row r="2244" spans="1:35" x14ac:dyDescent="0.25">
      <c r="A2244" t="s">
        <v>2115</v>
      </c>
      <c r="B2244">
        <v>1003558</v>
      </c>
      <c r="C2244" s="5" t="s">
        <v>2041</v>
      </c>
      <c r="D2244" s="5" t="s">
        <v>4387</v>
      </c>
      <c r="E2244" s="5" t="s">
        <v>4388</v>
      </c>
      <c r="F2244" s="2">
        <v>1079</v>
      </c>
      <c r="G2244" s="2">
        <v>278899</v>
      </c>
      <c r="H2244" s="2">
        <v>167990</v>
      </c>
      <c r="I2244" s="2">
        <v>18191</v>
      </c>
      <c r="J2244" s="2">
        <v>149799</v>
      </c>
      <c r="K2244" s="33">
        <v>7.2029853336804655E-3</v>
      </c>
      <c r="L2244" s="2">
        <v>1085</v>
      </c>
      <c r="M2244" s="2">
        <v>224505</v>
      </c>
      <c r="N2244" s="2">
        <v>148474</v>
      </c>
      <c r="O2244" s="33">
        <v>7.3076767649554808E-3</v>
      </c>
      <c r="P2244" s="2">
        <v>1085</v>
      </c>
      <c r="Q2244" s="2">
        <v>220764</v>
      </c>
      <c r="R2244" s="2">
        <v>151795</v>
      </c>
      <c r="S2244" s="35">
        <v>7.1477980170624855E-3</v>
      </c>
      <c r="T2244" t="s">
        <v>4388</v>
      </c>
      <c r="U2244" t="s">
        <v>4388</v>
      </c>
      <c r="V2244" s="5" t="s">
        <v>4387</v>
      </c>
      <c r="W2244" s="5">
        <v>0</v>
      </c>
      <c r="X2244" s="4">
        <v>5.5187316617980042E-5</v>
      </c>
      <c r="Y2244" s="6">
        <v>-6</v>
      </c>
      <c r="Z2244" s="4">
        <v>-1.5987874789299538E-4</v>
      </c>
      <c r="AA2244" s="5">
        <v>4429</v>
      </c>
      <c r="AC2244" s="16" t="str">
        <f t="shared" si="210"/>
        <v/>
      </c>
      <c r="AD2244" s="16" t="str">
        <f t="shared" si="211"/>
        <v/>
      </c>
      <c r="AE2244" s="16" t="str">
        <f t="shared" si="212"/>
        <v/>
      </c>
      <c r="AF2244" s="16" t="str">
        <f t="shared" si="213"/>
        <v/>
      </c>
      <c r="AG2244" s="16">
        <f t="shared" si="214"/>
        <v>7.2029853336804655E-3</v>
      </c>
      <c r="AH2244" s="16" t="str">
        <f t="shared" si="215"/>
        <v/>
      </c>
      <c r="AI2244" s="17" t="str">
        <f>IF('Peer Comparison Tool'!$D$11="NR","",IF($C2244='Peer Comparison Tool'!$D$9,COUNT('ALLL &lt;50B Database'!$AI$1:AI2243)+1,""))</f>
        <v/>
      </c>
    </row>
    <row r="2245" spans="1:35" x14ac:dyDescent="0.25">
      <c r="A2245" t="s">
        <v>4239</v>
      </c>
      <c r="B2245">
        <v>93244</v>
      </c>
      <c r="C2245" s="5" t="s">
        <v>4163</v>
      </c>
      <c r="D2245" s="5" t="s">
        <v>4390</v>
      </c>
      <c r="E2245" s="5" t="s">
        <v>4388</v>
      </c>
      <c r="F2245" s="2">
        <v>2732</v>
      </c>
      <c r="G2245" s="2">
        <v>278805</v>
      </c>
      <c r="H2245" s="2">
        <v>179107</v>
      </c>
      <c r="I2245" s="2">
        <v>10357</v>
      </c>
      <c r="J2245" s="2">
        <v>168750</v>
      </c>
      <c r="K2245" s="33">
        <v>1.618962962962963E-2</v>
      </c>
      <c r="L2245" s="2">
        <v>2722</v>
      </c>
      <c r="M2245" s="2">
        <v>254520</v>
      </c>
      <c r="N2245" s="2">
        <v>169735</v>
      </c>
      <c r="O2245" s="33">
        <v>1.6036763189678029E-2</v>
      </c>
      <c r="P2245" s="2">
        <v>2729</v>
      </c>
      <c r="Q2245" s="2">
        <v>256172</v>
      </c>
      <c r="R2245" s="2">
        <v>171068</v>
      </c>
      <c r="S2245" s="35">
        <v>1.5952720555568546E-2</v>
      </c>
      <c r="T2245" t="s">
        <v>4388</v>
      </c>
      <c r="U2245" t="s">
        <v>4388</v>
      </c>
      <c r="V2245" s="5" t="s">
        <v>4390</v>
      </c>
      <c r="W2245" s="5">
        <v>0</v>
      </c>
      <c r="X2245" s="4">
        <v>2.3690907406108408E-4</v>
      </c>
      <c r="Y2245" s="6">
        <v>3</v>
      </c>
      <c r="Z2245" s="4">
        <v>-8.4042634109483122E-5</v>
      </c>
      <c r="AA2245" s="5">
        <v>1225</v>
      </c>
      <c r="AC2245" s="16" t="str">
        <f t="shared" si="210"/>
        <v/>
      </c>
      <c r="AD2245" s="16" t="str">
        <f t="shared" si="211"/>
        <v/>
      </c>
      <c r="AE2245" s="16" t="str">
        <f t="shared" si="212"/>
        <v/>
      </c>
      <c r="AF2245" s="16" t="str">
        <f t="shared" si="213"/>
        <v/>
      </c>
      <c r="AG2245" s="16">
        <f t="shared" si="214"/>
        <v>1.618962962962963E-2</v>
      </c>
      <c r="AH2245" s="16" t="str">
        <f t="shared" si="215"/>
        <v/>
      </c>
      <c r="AI2245" s="17" t="str">
        <f>IF('Peer Comparison Tool'!$D$11="NR","",IF($C2245='Peer Comparison Tool'!$D$9,COUNT('ALLL &lt;50B Database'!$AI$1:AI2244)+1,""))</f>
        <v/>
      </c>
    </row>
    <row r="2246" spans="1:35" x14ac:dyDescent="0.25">
      <c r="A2246" t="s">
        <v>2103</v>
      </c>
      <c r="B2246">
        <v>755458</v>
      </c>
      <c r="C2246" s="5" t="s">
        <v>2041</v>
      </c>
      <c r="D2246" s="5" t="s">
        <v>4390</v>
      </c>
      <c r="E2246" s="5" t="s">
        <v>4388</v>
      </c>
      <c r="F2246" s="2">
        <v>2400</v>
      </c>
      <c r="G2246" s="2">
        <v>278685</v>
      </c>
      <c r="H2246" s="2">
        <v>215389</v>
      </c>
      <c r="I2246" s="2">
        <v>12216</v>
      </c>
      <c r="J2246" s="2">
        <v>203173</v>
      </c>
      <c r="K2246" s="33">
        <v>1.1812593208743288E-2</v>
      </c>
      <c r="L2246" s="2">
        <v>2285</v>
      </c>
      <c r="M2246" s="2">
        <v>262518</v>
      </c>
      <c r="N2246" s="2">
        <v>197454</v>
      </c>
      <c r="O2246" s="33">
        <v>1.1572315577299017E-2</v>
      </c>
      <c r="P2246" s="2">
        <v>2285</v>
      </c>
      <c r="Q2246" s="2">
        <v>251100</v>
      </c>
      <c r="R2246" s="2">
        <v>200350</v>
      </c>
      <c r="S2246" s="35">
        <v>1.1405041177938608E-2</v>
      </c>
      <c r="T2246" t="s">
        <v>4388</v>
      </c>
      <c r="U2246" t="s">
        <v>4388</v>
      </c>
      <c r="V2246" s="5" t="s">
        <v>4390</v>
      </c>
      <c r="W2246" s="5">
        <v>0</v>
      </c>
      <c r="X2246" s="4">
        <v>4.0755203080468025E-4</v>
      </c>
      <c r="Y2246" s="6">
        <v>115</v>
      </c>
      <c r="Z2246" s="4">
        <v>-1.6727439936040957E-4</v>
      </c>
      <c r="AA2246" s="5">
        <v>3020</v>
      </c>
      <c r="AC2246" s="16" t="str">
        <f t="shared" si="210"/>
        <v/>
      </c>
      <c r="AD2246" s="16" t="str">
        <f t="shared" si="211"/>
        <v/>
      </c>
      <c r="AE2246" s="16" t="str">
        <f t="shared" si="212"/>
        <v/>
      </c>
      <c r="AF2246" s="16" t="str">
        <f t="shared" si="213"/>
        <v/>
      </c>
      <c r="AG2246" s="16">
        <f t="shared" si="214"/>
        <v>1.1812593208743288E-2</v>
      </c>
      <c r="AH2246" s="16" t="str">
        <f t="shared" si="215"/>
        <v/>
      </c>
      <c r="AI2246" s="17" t="str">
        <f>IF('Peer Comparison Tool'!$D$11="NR","",IF($C2246='Peer Comparison Tool'!$D$9,COUNT('ALLL &lt;50B Database'!$AI$1:AI2245)+1,""))</f>
        <v/>
      </c>
    </row>
    <row r="2247" spans="1:35" x14ac:dyDescent="0.25">
      <c r="A2247" t="s">
        <v>2007</v>
      </c>
      <c r="B2247">
        <v>815147</v>
      </c>
      <c r="C2247" s="5" t="s">
        <v>1963</v>
      </c>
      <c r="D2247" s="5" t="s">
        <v>4390</v>
      </c>
      <c r="E2247" s="5" t="s">
        <v>4388</v>
      </c>
      <c r="F2247" s="2">
        <v>3371</v>
      </c>
      <c r="G2247" s="2">
        <v>278503</v>
      </c>
      <c r="H2247" s="2">
        <v>233930</v>
      </c>
      <c r="I2247" s="2">
        <v>33982</v>
      </c>
      <c r="J2247" s="2">
        <v>199948</v>
      </c>
      <c r="K2247" s="33">
        <v>1.6859383439694321E-2</v>
      </c>
      <c r="L2247" s="2">
        <v>2491</v>
      </c>
      <c r="M2247" s="2">
        <v>242914</v>
      </c>
      <c r="N2247" s="2">
        <v>195931</v>
      </c>
      <c r="O2247" s="33">
        <v>1.2713659400503239E-2</v>
      </c>
      <c r="P2247" s="2">
        <v>2762</v>
      </c>
      <c r="Q2247" s="2">
        <v>244359</v>
      </c>
      <c r="R2247" s="2">
        <v>199513</v>
      </c>
      <c r="S2247" s="35">
        <v>1.3843709432468061E-2</v>
      </c>
      <c r="T2247" t="s">
        <v>4388</v>
      </c>
      <c r="U2247" t="s">
        <v>4388</v>
      </c>
      <c r="V2247" s="5" t="s">
        <v>4390</v>
      </c>
      <c r="W2247" s="5">
        <v>0</v>
      </c>
      <c r="X2247" s="4">
        <v>3.0156740072262607E-3</v>
      </c>
      <c r="Y2247" s="6">
        <v>609</v>
      </c>
      <c r="Z2247" s="4">
        <v>1.1300500319648219E-3</v>
      </c>
      <c r="AA2247" s="5">
        <v>1071</v>
      </c>
      <c r="AC2247" s="16" t="str">
        <f t="shared" si="210"/>
        <v/>
      </c>
      <c r="AD2247" s="16" t="str">
        <f t="shared" si="211"/>
        <v/>
      </c>
      <c r="AE2247" s="16" t="str">
        <f t="shared" si="212"/>
        <v/>
      </c>
      <c r="AF2247" s="16" t="str">
        <f t="shared" si="213"/>
        <v/>
      </c>
      <c r="AG2247" s="16">
        <f t="shared" si="214"/>
        <v>1.6859383439694321E-2</v>
      </c>
      <c r="AH2247" s="16" t="str">
        <f t="shared" si="215"/>
        <v/>
      </c>
      <c r="AI2247" s="17" t="str">
        <f>IF('Peer Comparison Tool'!$D$11="NR","",IF($C2247='Peer Comparison Tool'!$D$9,COUNT('ALLL &lt;50B Database'!$AI$1:AI2246)+1,""))</f>
        <v/>
      </c>
    </row>
    <row r="2248" spans="1:35" x14ac:dyDescent="0.25">
      <c r="A2248" t="s">
        <v>1063</v>
      </c>
      <c r="B2248">
        <v>821036</v>
      </c>
      <c r="C2248" s="5" t="s">
        <v>926</v>
      </c>
      <c r="D2248" s="5" t="s">
        <v>4390</v>
      </c>
      <c r="E2248" s="5" t="s">
        <v>4388</v>
      </c>
      <c r="F2248" s="2">
        <v>1515</v>
      </c>
      <c r="G2248" s="2">
        <v>278401</v>
      </c>
      <c r="H2248" s="2">
        <v>128139</v>
      </c>
      <c r="I2248" s="2">
        <v>19830</v>
      </c>
      <c r="J2248" s="2">
        <v>108309</v>
      </c>
      <c r="K2248" s="33">
        <v>1.398775725009002E-2</v>
      </c>
      <c r="L2248" s="2">
        <v>916</v>
      </c>
      <c r="M2248" s="2">
        <v>230427</v>
      </c>
      <c r="N2248" s="2">
        <v>107515</v>
      </c>
      <c r="O2248" s="33">
        <v>8.5197414314281735E-3</v>
      </c>
      <c r="P2248" s="2">
        <v>1055</v>
      </c>
      <c r="Q2248" s="2">
        <v>251219</v>
      </c>
      <c r="R2248" s="2">
        <v>107127</v>
      </c>
      <c r="S2248" s="35">
        <v>9.8481241890466462E-3</v>
      </c>
      <c r="T2248" t="s">
        <v>4388</v>
      </c>
      <c r="U2248" t="s">
        <v>4388</v>
      </c>
      <c r="V2248" s="5" t="s">
        <v>4390</v>
      </c>
      <c r="W2248" s="5">
        <v>0</v>
      </c>
      <c r="X2248" s="4">
        <v>4.1396330610433737E-3</v>
      </c>
      <c r="Y2248" s="6">
        <v>460</v>
      </c>
      <c r="Z2248" s="4">
        <v>1.3283827576184726E-3</v>
      </c>
      <c r="AA2248" s="5">
        <v>1995</v>
      </c>
      <c r="AC2248" s="16" t="str">
        <f t="shared" si="210"/>
        <v/>
      </c>
      <c r="AD2248" s="16" t="str">
        <f t="shared" si="211"/>
        <v/>
      </c>
      <c r="AE2248" s="16" t="str">
        <f t="shared" si="212"/>
        <v/>
      </c>
      <c r="AF2248" s="16" t="str">
        <f t="shared" si="213"/>
        <v/>
      </c>
      <c r="AG2248" s="16">
        <f t="shared" si="214"/>
        <v>1.398775725009002E-2</v>
      </c>
      <c r="AH2248" s="16" t="str">
        <f t="shared" si="215"/>
        <v/>
      </c>
      <c r="AI2248" s="17" t="str">
        <f>IF('Peer Comparison Tool'!$D$11="NR","",IF($C2248='Peer Comparison Tool'!$D$9,COUNT('ALLL &lt;50B Database'!$AI$1:AI2247)+1,""))</f>
        <v/>
      </c>
    </row>
    <row r="2249" spans="1:35" x14ac:dyDescent="0.25">
      <c r="A2249" t="s">
        <v>4243</v>
      </c>
      <c r="B2249">
        <v>248745</v>
      </c>
      <c r="C2249" s="5" t="s">
        <v>4163</v>
      </c>
      <c r="D2249" s="5" t="s">
        <v>4390</v>
      </c>
      <c r="E2249" s="5" t="s">
        <v>4388</v>
      </c>
      <c r="F2249" s="2">
        <v>2481</v>
      </c>
      <c r="G2249" s="2">
        <v>278325</v>
      </c>
      <c r="H2249" s="2">
        <v>183455</v>
      </c>
      <c r="I2249" s="2">
        <v>17402</v>
      </c>
      <c r="J2249" s="2">
        <v>166053</v>
      </c>
      <c r="K2249" s="33">
        <v>1.4941012809163339E-2</v>
      </c>
      <c r="L2249" s="2">
        <v>2420</v>
      </c>
      <c r="M2249" s="2">
        <v>245521</v>
      </c>
      <c r="N2249" s="2">
        <v>176330</v>
      </c>
      <c r="O2249" s="33">
        <v>1.3724266999376169E-2</v>
      </c>
      <c r="P2249" s="2">
        <v>2440</v>
      </c>
      <c r="Q2249" s="2">
        <v>248585</v>
      </c>
      <c r="R2249" s="2">
        <v>167087</v>
      </c>
      <c r="S2249" s="35">
        <v>1.4603170803234243E-2</v>
      </c>
      <c r="T2249" t="s">
        <v>4388</v>
      </c>
      <c r="U2249" t="s">
        <v>4388</v>
      </c>
      <c r="V2249" s="5" t="s">
        <v>4390</v>
      </c>
      <c r="W2249" s="5">
        <v>0</v>
      </c>
      <c r="X2249" s="4">
        <v>3.3784200592909541E-4</v>
      </c>
      <c r="Y2249" s="6">
        <v>41</v>
      </c>
      <c r="Z2249" s="4">
        <v>8.7890380385807418E-4</v>
      </c>
      <c r="AA2249" s="5">
        <v>1632</v>
      </c>
      <c r="AC2249" s="16" t="str">
        <f t="shared" si="210"/>
        <v/>
      </c>
      <c r="AD2249" s="16" t="str">
        <f t="shared" si="211"/>
        <v/>
      </c>
      <c r="AE2249" s="16" t="str">
        <f t="shared" si="212"/>
        <v/>
      </c>
      <c r="AF2249" s="16" t="str">
        <f t="shared" si="213"/>
        <v/>
      </c>
      <c r="AG2249" s="16">
        <f t="shared" si="214"/>
        <v>1.4941012809163339E-2</v>
      </c>
      <c r="AH2249" s="16" t="str">
        <f t="shared" si="215"/>
        <v/>
      </c>
      <c r="AI2249" s="17" t="str">
        <f>IF('Peer Comparison Tool'!$D$11="NR","",IF($C2249='Peer Comparison Tool'!$D$9,COUNT('ALLL &lt;50B Database'!$AI$1:AI2248)+1,""))</f>
        <v/>
      </c>
    </row>
    <row r="2250" spans="1:35" x14ac:dyDescent="0.25">
      <c r="A2250" t="s">
        <v>620</v>
      </c>
      <c r="B2250">
        <v>3646397</v>
      </c>
      <c r="C2250" s="5" t="s">
        <v>561</v>
      </c>
      <c r="D2250" s="5" t="s">
        <v>4390</v>
      </c>
      <c r="E2250" s="5" t="s">
        <v>4388</v>
      </c>
      <c r="F2250" s="2">
        <v>2167</v>
      </c>
      <c r="G2250" s="2">
        <v>278218</v>
      </c>
      <c r="H2250" s="2">
        <v>214760</v>
      </c>
      <c r="I2250" s="2">
        <v>53312</v>
      </c>
      <c r="J2250" s="2">
        <v>161448</v>
      </c>
      <c r="K2250" s="33">
        <v>1.3422278380655071E-2</v>
      </c>
      <c r="L2250" s="2">
        <v>2021</v>
      </c>
      <c r="M2250" s="2">
        <v>207654</v>
      </c>
      <c r="N2250" s="2">
        <v>156040</v>
      </c>
      <c r="O2250" s="33">
        <v>1.2951807228915663E-2</v>
      </c>
      <c r="P2250" s="2">
        <v>2115</v>
      </c>
      <c r="Q2250" s="2">
        <v>237266</v>
      </c>
      <c r="R2250" s="2">
        <v>155327</v>
      </c>
      <c r="S2250" s="35">
        <v>1.3616435004860714E-2</v>
      </c>
      <c r="T2250" t="s">
        <v>4388</v>
      </c>
      <c r="U2250" t="s">
        <v>4388</v>
      </c>
      <c r="V2250" s="5" t="s">
        <v>4390</v>
      </c>
      <c r="W2250" s="5">
        <v>0</v>
      </c>
      <c r="X2250" s="4">
        <v>-1.9415662420564292E-4</v>
      </c>
      <c r="Y2250" s="6">
        <v>52</v>
      </c>
      <c r="Z2250" s="4">
        <v>6.646277759450505E-4</v>
      </c>
      <c r="AA2250" s="5">
        <v>2223</v>
      </c>
      <c r="AC2250" s="16" t="str">
        <f t="shared" si="210"/>
        <v/>
      </c>
      <c r="AD2250" s="16" t="str">
        <f t="shared" si="211"/>
        <v/>
      </c>
      <c r="AE2250" s="16" t="str">
        <f t="shared" si="212"/>
        <v/>
      </c>
      <c r="AF2250" s="16" t="str">
        <f t="shared" si="213"/>
        <v/>
      </c>
      <c r="AG2250" s="16">
        <f t="shared" si="214"/>
        <v>1.3422278380655071E-2</v>
      </c>
      <c r="AH2250" s="16" t="str">
        <f t="shared" si="215"/>
        <v/>
      </c>
      <c r="AI2250" s="17" t="str">
        <f>IF('Peer Comparison Tool'!$D$11="NR","",IF($C2250='Peer Comparison Tool'!$D$9,COUNT('ALLL &lt;50B Database'!$AI$1:AI2249)+1,""))</f>
        <v/>
      </c>
    </row>
    <row r="2251" spans="1:35" x14ac:dyDescent="0.25">
      <c r="A2251" t="s">
        <v>3659</v>
      </c>
      <c r="B2251">
        <v>2305969</v>
      </c>
      <c r="C2251" s="5" t="s">
        <v>3603</v>
      </c>
      <c r="D2251" s="5" t="s">
        <v>4390</v>
      </c>
      <c r="E2251" s="5" t="s">
        <v>4388</v>
      </c>
      <c r="F2251" s="2">
        <v>1724</v>
      </c>
      <c r="G2251" s="2">
        <v>278027</v>
      </c>
      <c r="H2251" s="2">
        <v>195731</v>
      </c>
      <c r="I2251" s="2">
        <v>15905</v>
      </c>
      <c r="J2251" s="2">
        <v>179826</v>
      </c>
      <c r="K2251" s="33">
        <v>9.5870452548574726E-3</v>
      </c>
      <c r="L2251" s="2">
        <v>1671</v>
      </c>
      <c r="M2251" s="2">
        <v>231381</v>
      </c>
      <c r="N2251" s="2">
        <v>176703</v>
      </c>
      <c r="O2251" s="33">
        <v>9.4565457292745455E-3</v>
      </c>
      <c r="P2251" s="2">
        <v>1671</v>
      </c>
      <c r="Q2251" s="2">
        <v>238515</v>
      </c>
      <c r="R2251" s="2">
        <v>181047</v>
      </c>
      <c r="S2251" s="35">
        <v>9.2296475500836805E-3</v>
      </c>
      <c r="T2251" t="s">
        <v>4388</v>
      </c>
      <c r="U2251" t="s">
        <v>4388</v>
      </c>
      <c r="V2251" s="5" t="s">
        <v>4390</v>
      </c>
      <c r="W2251" s="5">
        <v>0</v>
      </c>
      <c r="X2251" s="4">
        <v>3.5739770477379203E-4</v>
      </c>
      <c r="Y2251" s="6">
        <v>53</v>
      </c>
      <c r="Z2251" s="4">
        <v>-2.2689817919086495E-4</v>
      </c>
      <c r="AA2251" s="5">
        <v>3925</v>
      </c>
      <c r="AC2251" s="16" t="str">
        <f t="shared" si="210"/>
        <v/>
      </c>
      <c r="AD2251" s="16" t="str">
        <f t="shared" si="211"/>
        <v/>
      </c>
      <c r="AE2251" s="16" t="str">
        <f t="shared" si="212"/>
        <v/>
      </c>
      <c r="AF2251" s="16" t="str">
        <f t="shared" si="213"/>
        <v/>
      </c>
      <c r="AG2251" s="16">
        <f t="shared" si="214"/>
        <v>9.5870452548574726E-3</v>
      </c>
      <c r="AH2251" s="16" t="str">
        <f t="shared" si="215"/>
        <v/>
      </c>
      <c r="AI2251" s="17" t="str">
        <f>IF('Peer Comparison Tool'!$D$11="NR","",IF($C2251='Peer Comparison Tool'!$D$9,COUNT('ALLL &lt;50B Database'!$AI$1:AI2250)+1,""))</f>
        <v/>
      </c>
    </row>
    <row r="2252" spans="1:35" x14ac:dyDescent="0.25">
      <c r="A2252" t="s">
        <v>2114</v>
      </c>
      <c r="B2252">
        <v>56258</v>
      </c>
      <c r="C2252" s="5" t="s">
        <v>2041</v>
      </c>
      <c r="D2252" s="5" t="s">
        <v>4390</v>
      </c>
      <c r="E2252" s="5" t="s">
        <v>4388</v>
      </c>
      <c r="F2252" s="2">
        <v>2713</v>
      </c>
      <c r="G2252" s="2">
        <v>276951</v>
      </c>
      <c r="H2252" s="2">
        <v>171677</v>
      </c>
      <c r="I2252" s="2">
        <v>21813</v>
      </c>
      <c r="J2252" s="2">
        <v>149864</v>
      </c>
      <c r="K2252" s="33">
        <v>1.8103080125980889E-2</v>
      </c>
      <c r="L2252" s="2">
        <v>2532</v>
      </c>
      <c r="M2252" s="2">
        <v>215337</v>
      </c>
      <c r="N2252" s="2">
        <v>149727</v>
      </c>
      <c r="O2252" s="33">
        <v>1.6910777615259772E-2</v>
      </c>
      <c r="P2252" s="2">
        <v>2593</v>
      </c>
      <c r="Q2252" s="2">
        <v>223151</v>
      </c>
      <c r="R2252" s="2">
        <v>150073</v>
      </c>
      <c r="S2252" s="35">
        <v>1.7278257914481621E-2</v>
      </c>
      <c r="T2252" t="s">
        <v>4388</v>
      </c>
      <c r="U2252" t="s">
        <v>4388</v>
      </c>
      <c r="V2252" s="5" t="s">
        <v>4390</v>
      </c>
      <c r="W2252" s="5">
        <v>0</v>
      </c>
      <c r="X2252" s="4">
        <v>8.2482221149926885E-4</v>
      </c>
      <c r="Y2252" s="6">
        <v>120</v>
      </c>
      <c r="Z2252" s="4">
        <v>3.6748029922184858E-4</v>
      </c>
      <c r="AA2252" s="5">
        <v>825</v>
      </c>
      <c r="AC2252" s="16" t="str">
        <f t="shared" si="210"/>
        <v/>
      </c>
      <c r="AD2252" s="16" t="str">
        <f t="shared" si="211"/>
        <v/>
      </c>
      <c r="AE2252" s="16" t="str">
        <f t="shared" si="212"/>
        <v/>
      </c>
      <c r="AF2252" s="16" t="str">
        <f t="shared" si="213"/>
        <v/>
      </c>
      <c r="AG2252" s="16">
        <f t="shared" si="214"/>
        <v>1.8103080125980889E-2</v>
      </c>
      <c r="AH2252" s="16" t="str">
        <f t="shared" si="215"/>
        <v/>
      </c>
      <c r="AI2252" s="17" t="str">
        <f>IF('Peer Comparison Tool'!$D$11="NR","",IF($C2252='Peer Comparison Tool'!$D$9,COUNT('ALLL &lt;50B Database'!$AI$1:AI2251)+1,""))</f>
        <v/>
      </c>
    </row>
    <row r="2253" spans="1:35" x14ac:dyDescent="0.25">
      <c r="A2253" t="s">
        <v>48</v>
      </c>
      <c r="B2253">
        <v>386731</v>
      </c>
      <c r="C2253" s="5" t="s">
        <v>6</v>
      </c>
      <c r="D2253" s="5" t="s">
        <v>4390</v>
      </c>
      <c r="E2253" s="5" t="s">
        <v>4388</v>
      </c>
      <c r="F2253" s="2">
        <v>1039</v>
      </c>
      <c r="G2253" s="2">
        <v>276764</v>
      </c>
      <c r="H2253" s="2">
        <v>100960</v>
      </c>
      <c r="I2253" s="2">
        <v>8076</v>
      </c>
      <c r="J2253" s="2">
        <v>92884</v>
      </c>
      <c r="K2253" s="33">
        <v>1.1185995435166443E-2</v>
      </c>
      <c r="L2253" s="2">
        <v>1076</v>
      </c>
      <c r="M2253" s="2">
        <v>245901</v>
      </c>
      <c r="N2253" s="2">
        <v>88216</v>
      </c>
      <c r="O2253" s="33">
        <v>1.219733381699465E-2</v>
      </c>
      <c r="P2253" s="2">
        <v>1000</v>
      </c>
      <c r="Q2253" s="2">
        <v>256730</v>
      </c>
      <c r="R2253" s="2">
        <v>94108</v>
      </c>
      <c r="S2253" s="35">
        <v>1.062608917414035E-2</v>
      </c>
      <c r="T2253" t="s">
        <v>4388</v>
      </c>
      <c r="U2253" t="s">
        <v>4388</v>
      </c>
      <c r="V2253" s="5" t="s">
        <v>4390</v>
      </c>
      <c r="W2253" s="5">
        <v>0</v>
      </c>
      <c r="X2253" s="4">
        <v>5.5990626102609374E-4</v>
      </c>
      <c r="Y2253" s="6">
        <v>39</v>
      </c>
      <c r="Z2253" s="4">
        <v>-1.5712446428543005E-3</v>
      </c>
      <c r="AA2253" s="5">
        <v>3293</v>
      </c>
      <c r="AC2253" s="16" t="str">
        <f t="shared" si="210"/>
        <v/>
      </c>
      <c r="AD2253" s="16" t="str">
        <f t="shared" si="211"/>
        <v/>
      </c>
      <c r="AE2253" s="16" t="str">
        <f t="shared" si="212"/>
        <v/>
      </c>
      <c r="AF2253" s="16" t="str">
        <f t="shared" si="213"/>
        <v/>
      </c>
      <c r="AG2253" s="16">
        <f t="shared" si="214"/>
        <v>1.1185995435166443E-2</v>
      </c>
      <c r="AH2253" s="16" t="str">
        <f t="shared" si="215"/>
        <v/>
      </c>
      <c r="AI2253" s="17" t="str">
        <f>IF('Peer Comparison Tool'!$D$11="NR","",IF($C2253='Peer Comparison Tool'!$D$9,COUNT('ALLL &lt;50B Database'!$AI$1:AI2252)+1,""))</f>
        <v/>
      </c>
    </row>
    <row r="2254" spans="1:35" x14ac:dyDescent="0.25">
      <c r="A2254" t="s">
        <v>3121</v>
      </c>
      <c r="B2254">
        <v>2887399</v>
      </c>
      <c r="C2254" s="5" t="s">
        <v>3064</v>
      </c>
      <c r="D2254" s="5" t="s">
        <v>4390</v>
      </c>
      <c r="E2254" s="5" t="s">
        <v>4388</v>
      </c>
      <c r="F2254" s="2">
        <v>2852</v>
      </c>
      <c r="G2254" s="2">
        <v>276744</v>
      </c>
      <c r="H2254" s="2">
        <v>234244</v>
      </c>
      <c r="I2254" s="2">
        <v>32123</v>
      </c>
      <c r="J2254" s="2">
        <v>202121</v>
      </c>
      <c r="K2254" s="33">
        <v>1.4110359636059588E-2</v>
      </c>
      <c r="L2254" s="2">
        <v>2577</v>
      </c>
      <c r="M2254" s="2">
        <v>224827</v>
      </c>
      <c r="N2254" s="2">
        <v>198958</v>
      </c>
      <c r="O2254" s="33">
        <v>1.2952482433478423E-2</v>
      </c>
      <c r="P2254" s="2">
        <v>2668</v>
      </c>
      <c r="Q2254" s="2">
        <v>237075</v>
      </c>
      <c r="R2254" s="2">
        <v>206387</v>
      </c>
      <c r="S2254" s="35">
        <v>1.2927170800486465E-2</v>
      </c>
      <c r="T2254" t="s">
        <v>4388</v>
      </c>
      <c r="U2254" t="s">
        <v>4388</v>
      </c>
      <c r="V2254" s="5" t="s">
        <v>4390</v>
      </c>
      <c r="W2254" s="5">
        <v>0</v>
      </c>
      <c r="X2254" s="4">
        <v>1.1831888355731228E-3</v>
      </c>
      <c r="Y2254" s="6">
        <v>184</v>
      </c>
      <c r="Z2254" s="4">
        <v>-2.5311632991957544E-5</v>
      </c>
      <c r="AA2254" s="5">
        <v>1933</v>
      </c>
      <c r="AC2254" s="16" t="str">
        <f t="shared" si="210"/>
        <v/>
      </c>
      <c r="AD2254" s="16" t="str">
        <f t="shared" si="211"/>
        <v/>
      </c>
      <c r="AE2254" s="16" t="str">
        <f t="shared" si="212"/>
        <v/>
      </c>
      <c r="AF2254" s="16" t="str">
        <f t="shared" si="213"/>
        <v/>
      </c>
      <c r="AG2254" s="16">
        <f t="shared" si="214"/>
        <v>1.4110359636059588E-2</v>
      </c>
      <c r="AH2254" s="16" t="str">
        <f t="shared" si="215"/>
        <v/>
      </c>
      <c r="AI2254" s="17" t="str">
        <f>IF('Peer Comparison Tool'!$D$11="NR","",IF($C2254='Peer Comparison Tool'!$D$9,COUNT('ALLL &lt;50B Database'!$AI$1:AI2253)+1,""))</f>
        <v/>
      </c>
    </row>
    <row r="2255" spans="1:35" x14ac:dyDescent="0.25">
      <c r="A2255" t="s">
        <v>3119</v>
      </c>
      <c r="B2255">
        <v>666974</v>
      </c>
      <c r="C2255" s="5" t="s">
        <v>3064</v>
      </c>
      <c r="D2255" s="5" t="s">
        <v>4390</v>
      </c>
      <c r="E2255" s="5" t="s">
        <v>4388</v>
      </c>
      <c r="F2255" s="2">
        <v>702</v>
      </c>
      <c r="G2255" s="2">
        <v>276232</v>
      </c>
      <c r="H2255" s="2">
        <v>234875</v>
      </c>
      <c r="I2255" s="2">
        <v>0</v>
      </c>
      <c r="J2255" s="2">
        <v>234875</v>
      </c>
      <c r="K2255" s="33">
        <v>2.9888238424693988E-3</v>
      </c>
      <c r="L2255" s="2">
        <v>705</v>
      </c>
      <c r="M2255" s="2">
        <v>264280</v>
      </c>
      <c r="N2255" s="2">
        <v>235134</v>
      </c>
      <c r="O2255" s="33">
        <v>2.9982903365740388E-3</v>
      </c>
      <c r="P2255" s="2">
        <v>688</v>
      </c>
      <c r="Q2255" s="2">
        <v>266378</v>
      </c>
      <c r="R2255" s="2">
        <v>237308</v>
      </c>
      <c r="S2255" s="35">
        <v>2.8991858681544657E-3</v>
      </c>
      <c r="T2255" t="s">
        <v>4388</v>
      </c>
      <c r="U2255" t="s">
        <v>4388</v>
      </c>
      <c r="V2255" s="5" t="s">
        <v>4390</v>
      </c>
      <c r="W2255" s="5">
        <v>0</v>
      </c>
      <c r="X2255" s="4">
        <v>8.9637974314933037E-5</v>
      </c>
      <c r="Y2255" s="6">
        <v>14</v>
      </c>
      <c r="Z2255" s="4">
        <v>-9.9104468419573127E-5</v>
      </c>
      <c r="AA2255" s="5">
        <v>4746</v>
      </c>
      <c r="AC2255" s="16" t="str">
        <f t="shared" si="210"/>
        <v/>
      </c>
      <c r="AD2255" s="16" t="str">
        <f t="shared" si="211"/>
        <v/>
      </c>
      <c r="AE2255" s="16" t="str">
        <f t="shared" si="212"/>
        <v/>
      </c>
      <c r="AF2255" s="16" t="str">
        <f t="shared" si="213"/>
        <v/>
      </c>
      <c r="AG2255" s="16">
        <f t="shared" si="214"/>
        <v>2.9888238424693988E-3</v>
      </c>
      <c r="AH2255" s="16" t="str">
        <f t="shared" si="215"/>
        <v/>
      </c>
      <c r="AI2255" s="17" t="str">
        <f>IF('Peer Comparison Tool'!$D$11="NR","",IF($C2255='Peer Comparison Tool'!$D$9,COUNT('ALLL &lt;50B Database'!$AI$1:AI2254)+1,""))</f>
        <v/>
      </c>
    </row>
    <row r="2256" spans="1:35" x14ac:dyDescent="0.25">
      <c r="A2256" t="s">
        <v>1350</v>
      </c>
      <c r="B2256">
        <v>38740</v>
      </c>
      <c r="C2256" s="5" t="s">
        <v>1309</v>
      </c>
      <c r="D2256" s="5" t="s">
        <v>4390</v>
      </c>
      <c r="E2256" s="5" t="s">
        <v>4388</v>
      </c>
      <c r="F2256" s="2">
        <v>2036</v>
      </c>
      <c r="G2256" s="2">
        <v>276122</v>
      </c>
      <c r="H2256" s="2">
        <v>168383</v>
      </c>
      <c r="I2256" s="2">
        <v>9754</v>
      </c>
      <c r="J2256" s="2">
        <v>158629</v>
      </c>
      <c r="K2256" s="33">
        <v>1.2834979732583575E-2</v>
      </c>
      <c r="L2256" s="2">
        <v>1902</v>
      </c>
      <c r="M2256" s="2">
        <v>232449</v>
      </c>
      <c r="N2256" s="2">
        <v>165132</v>
      </c>
      <c r="O2256" s="33">
        <v>1.1518058280648209E-2</v>
      </c>
      <c r="P2256" s="2">
        <v>1959</v>
      </c>
      <c r="Q2256" s="2">
        <v>250051</v>
      </c>
      <c r="R2256" s="2">
        <v>163621</v>
      </c>
      <c r="S2256" s="35">
        <v>1.1972790778689776E-2</v>
      </c>
      <c r="T2256" t="s">
        <v>4388</v>
      </c>
      <c r="U2256" t="s">
        <v>4388</v>
      </c>
      <c r="V2256" s="5" t="s">
        <v>4390</v>
      </c>
      <c r="W2256" s="5">
        <v>0</v>
      </c>
      <c r="X2256" s="4">
        <v>8.6218895389379886E-4</v>
      </c>
      <c r="Y2256" s="6">
        <v>77</v>
      </c>
      <c r="Z2256" s="4">
        <v>4.5473249804156742E-4</v>
      </c>
      <c r="AA2256" s="5">
        <v>2528</v>
      </c>
      <c r="AC2256" s="16" t="str">
        <f t="shared" si="210"/>
        <v/>
      </c>
      <c r="AD2256" s="16" t="str">
        <f t="shared" si="211"/>
        <v/>
      </c>
      <c r="AE2256" s="16" t="str">
        <f t="shared" si="212"/>
        <v/>
      </c>
      <c r="AF2256" s="16" t="str">
        <f t="shared" si="213"/>
        <v/>
      </c>
      <c r="AG2256" s="16">
        <f t="shared" si="214"/>
        <v>1.2834979732583575E-2</v>
      </c>
      <c r="AH2256" s="16" t="str">
        <f t="shared" si="215"/>
        <v/>
      </c>
      <c r="AI2256" s="17" t="str">
        <f>IF('Peer Comparison Tool'!$D$11="NR","",IF($C2256='Peer Comparison Tool'!$D$9,COUNT('ALLL &lt;50B Database'!$AI$1:AI2255)+1,""))</f>
        <v/>
      </c>
    </row>
    <row r="2257" spans="1:35" x14ac:dyDescent="0.25">
      <c r="A2257" t="s">
        <v>889</v>
      </c>
      <c r="B2257">
        <v>381839</v>
      </c>
      <c r="C2257" s="5" t="s">
        <v>3603</v>
      </c>
      <c r="D2257" s="5" t="s">
        <v>4390</v>
      </c>
      <c r="E2257" s="5" t="s">
        <v>4388</v>
      </c>
      <c r="F2257" s="2">
        <v>2962</v>
      </c>
      <c r="G2257" s="2">
        <v>275924</v>
      </c>
      <c r="H2257" s="2">
        <v>177496</v>
      </c>
      <c r="I2257" s="2">
        <v>3175</v>
      </c>
      <c r="J2257" s="2">
        <v>174321</v>
      </c>
      <c r="K2257" s="33">
        <v>1.6991641856116017E-2</v>
      </c>
      <c r="L2257" s="2">
        <v>2808</v>
      </c>
      <c r="M2257" s="2">
        <v>256012</v>
      </c>
      <c r="N2257" s="2">
        <v>176227</v>
      </c>
      <c r="O2257" s="33">
        <v>1.5933994223359643E-2</v>
      </c>
      <c r="P2257" s="2">
        <v>2838</v>
      </c>
      <c r="Q2257" s="2">
        <v>265886</v>
      </c>
      <c r="R2257" s="2">
        <v>165290</v>
      </c>
      <c r="S2257" s="35">
        <v>1.7169822735797688E-2</v>
      </c>
      <c r="T2257" t="s">
        <v>4388</v>
      </c>
      <c r="U2257" t="s">
        <v>4388</v>
      </c>
      <c r="V2257" s="5" t="s">
        <v>4390</v>
      </c>
      <c r="W2257" s="5">
        <v>0</v>
      </c>
      <c r="X2257" s="4">
        <v>-1.7818087968167126E-4</v>
      </c>
      <c r="Y2257" s="6">
        <v>124</v>
      </c>
      <c r="Z2257" s="4">
        <v>1.2358285124380447E-3</v>
      </c>
      <c r="AA2257" s="5">
        <v>1038</v>
      </c>
      <c r="AC2257" s="16" t="str">
        <f t="shared" si="210"/>
        <v/>
      </c>
      <c r="AD2257" s="16" t="str">
        <f t="shared" si="211"/>
        <v/>
      </c>
      <c r="AE2257" s="16" t="str">
        <f t="shared" si="212"/>
        <v/>
      </c>
      <c r="AF2257" s="16" t="str">
        <f t="shared" si="213"/>
        <v/>
      </c>
      <c r="AG2257" s="16">
        <f t="shared" si="214"/>
        <v>1.6991641856116017E-2</v>
      </c>
      <c r="AH2257" s="16" t="str">
        <f t="shared" si="215"/>
        <v/>
      </c>
      <c r="AI2257" s="17" t="str">
        <f>IF('Peer Comparison Tool'!$D$11="NR","",IF($C2257='Peer Comparison Tool'!$D$9,COUNT('ALLL &lt;50B Database'!$AI$1:AI2256)+1,""))</f>
        <v/>
      </c>
    </row>
    <row r="2258" spans="1:35" x14ac:dyDescent="0.25">
      <c r="A2258" t="s">
        <v>1632</v>
      </c>
      <c r="B2258">
        <v>763211</v>
      </c>
      <c r="C2258" s="5" t="s">
        <v>1578</v>
      </c>
      <c r="D2258" s="5" t="s">
        <v>4390</v>
      </c>
      <c r="E2258" s="5" t="s">
        <v>4388</v>
      </c>
      <c r="F2258" s="2">
        <v>1224</v>
      </c>
      <c r="G2258" s="2">
        <v>275809</v>
      </c>
      <c r="H2258" s="2">
        <v>111365</v>
      </c>
      <c r="I2258" s="2">
        <v>4396</v>
      </c>
      <c r="J2258" s="2">
        <v>106969</v>
      </c>
      <c r="K2258" s="33">
        <v>1.1442567472819227E-2</v>
      </c>
      <c r="L2258" s="2">
        <v>1114</v>
      </c>
      <c r="M2258" s="2">
        <v>212658</v>
      </c>
      <c r="N2258" s="2">
        <v>106278</v>
      </c>
      <c r="O2258" s="33">
        <v>1.0481943581926645E-2</v>
      </c>
      <c r="P2258" s="2">
        <v>1140</v>
      </c>
      <c r="Q2258" s="2">
        <v>250016</v>
      </c>
      <c r="R2258" s="2">
        <v>106933</v>
      </c>
      <c r="S2258" s="35">
        <v>1.0660881112472296E-2</v>
      </c>
      <c r="T2258" t="s">
        <v>4388</v>
      </c>
      <c r="U2258" t="s">
        <v>4388</v>
      </c>
      <c r="V2258" s="5" t="s">
        <v>4390</v>
      </c>
      <c r="W2258" s="5">
        <v>0</v>
      </c>
      <c r="X2258" s="4">
        <v>7.816863603469313E-4</v>
      </c>
      <c r="Y2258" s="6">
        <v>84</v>
      </c>
      <c r="Z2258" s="4">
        <v>1.7893753054565135E-4</v>
      </c>
      <c r="AA2258" s="5">
        <v>3179</v>
      </c>
      <c r="AC2258" s="16" t="str">
        <f t="shared" si="210"/>
        <v/>
      </c>
      <c r="AD2258" s="16" t="str">
        <f t="shared" si="211"/>
        <v/>
      </c>
      <c r="AE2258" s="16" t="str">
        <f t="shared" si="212"/>
        <v/>
      </c>
      <c r="AF2258" s="16" t="str">
        <f t="shared" si="213"/>
        <v/>
      </c>
      <c r="AG2258" s="16">
        <f t="shared" si="214"/>
        <v>1.1442567472819227E-2</v>
      </c>
      <c r="AH2258" s="16" t="str">
        <f t="shared" si="215"/>
        <v/>
      </c>
      <c r="AI2258" s="17" t="str">
        <f>IF('Peer Comparison Tool'!$D$11="NR","",IF($C2258='Peer Comparison Tool'!$D$9,COUNT('ALLL &lt;50B Database'!$AI$1:AI2257)+1,""))</f>
        <v/>
      </c>
    </row>
    <row r="2259" spans="1:35" x14ac:dyDescent="0.25">
      <c r="A2259" t="s">
        <v>46</v>
      </c>
      <c r="B2259">
        <v>5227101</v>
      </c>
      <c r="C2259" s="5" t="s">
        <v>6</v>
      </c>
      <c r="D2259" s="5" t="s">
        <v>4387</v>
      </c>
      <c r="E2259" s="5" t="s">
        <v>4388</v>
      </c>
      <c r="F2259" s="2">
        <v>2748</v>
      </c>
      <c r="G2259" s="2">
        <v>275659</v>
      </c>
      <c r="H2259" s="2">
        <v>229006</v>
      </c>
      <c r="I2259" s="2">
        <v>10675</v>
      </c>
      <c r="J2259" s="2">
        <v>218331</v>
      </c>
      <c r="K2259" s="33">
        <v>1.2586394053066215E-2</v>
      </c>
      <c r="L2259" s="2">
        <v>2104</v>
      </c>
      <c r="M2259" s="2">
        <v>241256</v>
      </c>
      <c r="N2259" s="2">
        <v>175339</v>
      </c>
      <c r="O2259" s="33">
        <v>1.1999612179834493E-2</v>
      </c>
      <c r="P2259" s="2">
        <v>2496</v>
      </c>
      <c r="Q2259" s="2">
        <v>258590</v>
      </c>
      <c r="R2259" s="2">
        <v>207994</v>
      </c>
      <c r="S2259" s="35">
        <v>1.2000346163831648E-2</v>
      </c>
      <c r="T2259" t="s">
        <v>4388</v>
      </c>
      <c r="U2259" t="s">
        <v>4388</v>
      </c>
      <c r="V2259" s="5" t="s">
        <v>4387</v>
      </c>
      <c r="W2259" s="5">
        <v>0</v>
      </c>
      <c r="X2259" s="4">
        <v>5.8604788923456719E-4</v>
      </c>
      <c r="Y2259" s="6">
        <v>252</v>
      </c>
      <c r="Z2259" s="4">
        <v>7.3398399715561558E-7</v>
      </c>
      <c r="AA2259" s="5">
        <v>2659</v>
      </c>
      <c r="AC2259" s="16" t="str">
        <f t="shared" si="210"/>
        <v/>
      </c>
      <c r="AD2259" s="16" t="str">
        <f t="shared" si="211"/>
        <v/>
      </c>
      <c r="AE2259" s="16" t="str">
        <f t="shared" si="212"/>
        <v/>
      </c>
      <c r="AF2259" s="16" t="str">
        <f t="shared" si="213"/>
        <v/>
      </c>
      <c r="AG2259" s="16">
        <f t="shared" si="214"/>
        <v>1.2586394053066215E-2</v>
      </c>
      <c r="AH2259" s="16" t="str">
        <f t="shared" si="215"/>
        <v/>
      </c>
      <c r="AI2259" s="17" t="str">
        <f>IF('Peer Comparison Tool'!$D$11="NR","",IF($C2259='Peer Comparison Tool'!$D$9,COUNT('ALLL &lt;50B Database'!$AI$1:AI2258)+1,""))</f>
        <v/>
      </c>
    </row>
    <row r="2260" spans="1:35" x14ac:dyDescent="0.25">
      <c r="A2260" t="s">
        <v>2392</v>
      </c>
      <c r="B2260">
        <v>882952</v>
      </c>
      <c r="C2260" s="5" t="s">
        <v>2299</v>
      </c>
      <c r="D2260" s="5" t="s">
        <v>4390</v>
      </c>
      <c r="E2260" s="5" t="s">
        <v>4388</v>
      </c>
      <c r="F2260" s="2">
        <v>1966</v>
      </c>
      <c r="G2260" s="2">
        <v>275554</v>
      </c>
      <c r="H2260" s="2">
        <v>196785</v>
      </c>
      <c r="I2260" s="2">
        <v>0</v>
      </c>
      <c r="J2260" s="2">
        <v>196785</v>
      </c>
      <c r="K2260" s="33">
        <v>9.9905988769469212E-3</v>
      </c>
      <c r="L2260" s="2">
        <v>1841</v>
      </c>
      <c r="M2260" s="2">
        <v>282026</v>
      </c>
      <c r="N2260" s="2">
        <v>184898</v>
      </c>
      <c r="O2260" s="33">
        <v>9.9568410691300065E-3</v>
      </c>
      <c r="P2260" s="2">
        <v>1903</v>
      </c>
      <c r="Q2260" s="2">
        <v>245501</v>
      </c>
      <c r="R2260" s="2">
        <v>191597</v>
      </c>
      <c r="S2260" s="35">
        <v>9.9323058294232165E-3</v>
      </c>
      <c r="T2260" t="s">
        <v>4388</v>
      </c>
      <c r="U2260" t="s">
        <v>4388</v>
      </c>
      <c r="V2260" s="5" t="s">
        <v>4390</v>
      </c>
      <c r="W2260" s="5">
        <v>0</v>
      </c>
      <c r="X2260" s="4">
        <v>5.829304752370465E-5</v>
      </c>
      <c r="Y2260" s="6">
        <v>63</v>
      </c>
      <c r="Z2260" s="4">
        <v>-2.4535239706790016E-5</v>
      </c>
      <c r="AA2260" s="5">
        <v>3786</v>
      </c>
      <c r="AC2260" s="16" t="str">
        <f t="shared" si="210"/>
        <v/>
      </c>
      <c r="AD2260" s="16" t="str">
        <f t="shared" si="211"/>
        <v/>
      </c>
      <c r="AE2260" s="16" t="str">
        <f t="shared" si="212"/>
        <v/>
      </c>
      <c r="AF2260" s="16" t="str">
        <f t="shared" si="213"/>
        <v/>
      </c>
      <c r="AG2260" s="16">
        <f t="shared" si="214"/>
        <v>9.9905988769469212E-3</v>
      </c>
      <c r="AH2260" s="16" t="str">
        <f t="shared" si="215"/>
        <v/>
      </c>
      <c r="AI2260" s="17" t="str">
        <f>IF('Peer Comparison Tool'!$D$11="NR","",IF($C2260='Peer Comparison Tool'!$D$9,COUNT('ALLL &lt;50B Database'!$AI$1:AI2259)+1,""))</f>
        <v/>
      </c>
    </row>
    <row r="2261" spans="1:35" x14ac:dyDescent="0.25">
      <c r="A2261" t="s">
        <v>1887</v>
      </c>
      <c r="B2261">
        <v>541307</v>
      </c>
      <c r="C2261" s="5" t="s">
        <v>1795</v>
      </c>
      <c r="D2261" s="5" t="s">
        <v>4390</v>
      </c>
      <c r="E2261" s="5" t="s">
        <v>4388</v>
      </c>
      <c r="F2261" s="2">
        <v>2122</v>
      </c>
      <c r="G2261" s="2">
        <v>275528</v>
      </c>
      <c r="H2261" s="2">
        <v>230147</v>
      </c>
      <c r="I2261" s="2">
        <v>0</v>
      </c>
      <c r="J2261" s="2">
        <v>230147</v>
      </c>
      <c r="K2261" s="33">
        <v>9.2201940498898537E-3</v>
      </c>
      <c r="L2261" s="2">
        <v>1622</v>
      </c>
      <c r="M2261" s="2">
        <v>219312</v>
      </c>
      <c r="N2261" s="2">
        <v>189321</v>
      </c>
      <c r="O2261" s="33">
        <v>8.5674595000026412E-3</v>
      </c>
      <c r="P2261" s="2">
        <v>1776</v>
      </c>
      <c r="Q2261" s="2">
        <v>240177</v>
      </c>
      <c r="R2261" s="2">
        <v>180338</v>
      </c>
      <c r="S2261" s="35">
        <v>9.8481739844070576E-3</v>
      </c>
      <c r="T2261" t="s">
        <v>4388</v>
      </c>
      <c r="U2261" t="s">
        <v>4388</v>
      </c>
      <c r="V2261" s="5" t="s">
        <v>4390</v>
      </c>
      <c r="W2261" s="5">
        <v>0</v>
      </c>
      <c r="X2261" s="4">
        <v>-6.2797993451720394E-4</v>
      </c>
      <c r="Y2261" s="6">
        <v>346</v>
      </c>
      <c r="Z2261" s="4">
        <v>1.2807144844044164E-3</v>
      </c>
      <c r="AA2261" s="5">
        <v>4025</v>
      </c>
      <c r="AC2261" s="16" t="str">
        <f t="shared" si="210"/>
        <v/>
      </c>
      <c r="AD2261" s="16" t="str">
        <f t="shared" si="211"/>
        <v/>
      </c>
      <c r="AE2261" s="16" t="str">
        <f t="shared" si="212"/>
        <v/>
      </c>
      <c r="AF2261" s="16" t="str">
        <f t="shared" si="213"/>
        <v/>
      </c>
      <c r="AG2261" s="16">
        <f t="shared" si="214"/>
        <v>9.2201940498898537E-3</v>
      </c>
      <c r="AH2261" s="16" t="str">
        <f t="shared" si="215"/>
        <v/>
      </c>
      <c r="AI2261" s="17" t="str">
        <f>IF('Peer Comparison Tool'!$D$11="NR","",IF($C2261='Peer Comparison Tool'!$D$9,COUNT('ALLL &lt;50B Database'!$AI$1:AI2260)+1,""))</f>
        <v/>
      </c>
    </row>
    <row r="2262" spans="1:35" x14ac:dyDescent="0.25">
      <c r="A2262" t="s">
        <v>156</v>
      </c>
      <c r="B2262">
        <v>750127</v>
      </c>
      <c r="C2262" s="5" t="s">
        <v>1902</v>
      </c>
      <c r="D2262" s="5" t="s">
        <v>4390</v>
      </c>
      <c r="E2262" s="5" t="s">
        <v>4388</v>
      </c>
      <c r="F2262" s="2">
        <v>3201</v>
      </c>
      <c r="G2262" s="2">
        <v>275269</v>
      </c>
      <c r="H2262" s="2">
        <v>185736</v>
      </c>
      <c r="I2262" s="2">
        <v>7121</v>
      </c>
      <c r="J2262" s="2">
        <v>178615</v>
      </c>
      <c r="K2262" s="33">
        <v>1.7921227220558184E-2</v>
      </c>
      <c r="L2262" s="2">
        <v>3145</v>
      </c>
      <c r="M2262" s="2">
        <v>249189</v>
      </c>
      <c r="N2262" s="2">
        <v>188439</v>
      </c>
      <c r="O2262" s="33">
        <v>1.6689751060024731E-2</v>
      </c>
      <c r="P2262" s="2">
        <v>3174</v>
      </c>
      <c r="Q2262" s="2">
        <v>248997</v>
      </c>
      <c r="R2262" s="2">
        <v>185481</v>
      </c>
      <c r="S2262" s="35">
        <v>1.7112264868099698E-2</v>
      </c>
      <c r="T2262" t="s">
        <v>4388</v>
      </c>
      <c r="U2262" t="s">
        <v>4388</v>
      </c>
      <c r="V2262" s="5" t="s">
        <v>4390</v>
      </c>
      <c r="W2262" s="5">
        <v>0</v>
      </c>
      <c r="X2262" s="4">
        <v>8.0896235245848588E-4</v>
      </c>
      <c r="Y2262" s="6">
        <v>27</v>
      </c>
      <c r="Z2262" s="4">
        <v>4.2251380807496741E-4</v>
      </c>
      <c r="AA2262" s="5">
        <v>852</v>
      </c>
      <c r="AC2262" s="16" t="str">
        <f t="shared" si="210"/>
        <v/>
      </c>
      <c r="AD2262" s="16" t="str">
        <f t="shared" si="211"/>
        <v/>
      </c>
      <c r="AE2262" s="16" t="str">
        <f t="shared" si="212"/>
        <v/>
      </c>
      <c r="AF2262" s="16" t="str">
        <f t="shared" si="213"/>
        <v/>
      </c>
      <c r="AG2262" s="16">
        <f t="shared" si="214"/>
        <v>1.7921227220558184E-2</v>
      </c>
      <c r="AH2262" s="16" t="str">
        <f t="shared" si="215"/>
        <v/>
      </c>
      <c r="AI2262" s="17" t="str">
        <f>IF('Peer Comparison Tool'!$D$11="NR","",IF($C2262='Peer Comparison Tool'!$D$9,COUNT('ALLL &lt;50B Database'!$AI$1:AI2261)+1,""))</f>
        <v/>
      </c>
    </row>
    <row r="2263" spans="1:35" x14ac:dyDescent="0.25">
      <c r="A2263" t="s">
        <v>1631</v>
      </c>
      <c r="B2263">
        <v>265340</v>
      </c>
      <c r="C2263" s="5" t="s">
        <v>1578</v>
      </c>
      <c r="D2263" s="5" t="s">
        <v>4390</v>
      </c>
      <c r="E2263" s="5" t="s">
        <v>4388</v>
      </c>
      <c r="F2263" s="2">
        <v>1445</v>
      </c>
      <c r="G2263" s="2">
        <v>274754</v>
      </c>
      <c r="H2263" s="2">
        <v>154355</v>
      </c>
      <c r="I2263" s="2">
        <v>0</v>
      </c>
      <c r="J2263" s="2">
        <v>154355</v>
      </c>
      <c r="K2263" s="33">
        <v>9.3615367173075052E-3</v>
      </c>
      <c r="L2263" s="2">
        <v>1421</v>
      </c>
      <c r="M2263" s="2">
        <v>259604</v>
      </c>
      <c r="N2263" s="2">
        <v>160185</v>
      </c>
      <c r="O2263" s="33">
        <v>8.8709929144426755E-3</v>
      </c>
      <c r="P2263" s="2">
        <v>1423</v>
      </c>
      <c r="Q2263" s="2">
        <v>256564</v>
      </c>
      <c r="R2263" s="2">
        <v>159951</v>
      </c>
      <c r="S2263" s="35">
        <v>8.8964745453295069E-3</v>
      </c>
      <c r="T2263" t="s">
        <v>4388</v>
      </c>
      <c r="U2263" t="s">
        <v>4388</v>
      </c>
      <c r="V2263" s="5" t="s">
        <v>4390</v>
      </c>
      <c r="W2263" s="5">
        <v>0</v>
      </c>
      <c r="X2263" s="4">
        <v>4.6506217197799828E-4</v>
      </c>
      <c r="Y2263" s="6">
        <v>22</v>
      </c>
      <c r="Z2263" s="4">
        <v>2.5481630886831433E-5</v>
      </c>
      <c r="AA2263" s="5">
        <v>3978</v>
      </c>
      <c r="AC2263" s="16" t="str">
        <f t="shared" si="210"/>
        <v/>
      </c>
      <c r="AD2263" s="16" t="str">
        <f t="shared" si="211"/>
        <v/>
      </c>
      <c r="AE2263" s="16" t="str">
        <f t="shared" si="212"/>
        <v/>
      </c>
      <c r="AF2263" s="16" t="str">
        <f t="shared" si="213"/>
        <v/>
      </c>
      <c r="AG2263" s="16">
        <f t="shared" si="214"/>
        <v>9.3615367173075052E-3</v>
      </c>
      <c r="AH2263" s="16" t="str">
        <f t="shared" si="215"/>
        <v/>
      </c>
      <c r="AI2263" s="17" t="str">
        <f>IF('Peer Comparison Tool'!$D$11="NR","",IF($C2263='Peer Comparison Tool'!$D$9,COUNT('ALLL &lt;50B Database'!$AI$1:AI2262)+1,""))</f>
        <v/>
      </c>
    </row>
    <row r="2264" spans="1:35" x14ac:dyDescent="0.25">
      <c r="A2264" t="s">
        <v>784</v>
      </c>
      <c r="B2264">
        <v>188449</v>
      </c>
      <c r="C2264" s="5" t="s">
        <v>716</v>
      </c>
      <c r="D2264" s="5" t="s">
        <v>4387</v>
      </c>
      <c r="E2264" s="5" t="s">
        <v>4388</v>
      </c>
      <c r="F2264" s="2">
        <v>2154</v>
      </c>
      <c r="G2264" s="2">
        <v>274730</v>
      </c>
      <c r="H2264" s="2">
        <v>170626</v>
      </c>
      <c r="I2264" s="2">
        <v>3234</v>
      </c>
      <c r="J2264" s="2">
        <v>167392</v>
      </c>
      <c r="K2264" s="33">
        <v>1.2867998470655706E-2</v>
      </c>
      <c r="L2264" s="2">
        <v>1961</v>
      </c>
      <c r="M2264" s="2">
        <v>260476</v>
      </c>
      <c r="N2264" s="2">
        <v>171434</v>
      </c>
      <c r="O2264" s="33">
        <v>1.1438804437859468E-2</v>
      </c>
      <c r="P2264" s="2">
        <v>2026</v>
      </c>
      <c r="Q2264" s="2">
        <v>264745</v>
      </c>
      <c r="R2264" s="2">
        <v>171759</v>
      </c>
      <c r="S2264" s="35">
        <v>1.1795597319499997E-2</v>
      </c>
      <c r="T2264" t="s">
        <v>4388</v>
      </c>
      <c r="U2264" t="s">
        <v>4388</v>
      </c>
      <c r="V2264" s="5" t="s">
        <v>4387</v>
      </c>
      <c r="W2264" s="5">
        <v>0</v>
      </c>
      <c r="X2264" s="4">
        <v>1.0724011511557083E-3</v>
      </c>
      <c r="Y2264" s="6">
        <v>128</v>
      </c>
      <c r="Z2264" s="4">
        <v>3.5679288164052955E-4</v>
      </c>
      <c r="AA2264" s="5">
        <v>2512</v>
      </c>
      <c r="AC2264" s="16" t="str">
        <f t="shared" si="210"/>
        <v/>
      </c>
      <c r="AD2264" s="16" t="str">
        <f t="shared" si="211"/>
        <v/>
      </c>
      <c r="AE2264" s="16" t="str">
        <f t="shared" si="212"/>
        <v/>
      </c>
      <c r="AF2264" s="16" t="str">
        <f t="shared" si="213"/>
        <v/>
      </c>
      <c r="AG2264" s="16">
        <f t="shared" si="214"/>
        <v>1.2867998470655706E-2</v>
      </c>
      <c r="AH2264" s="16" t="str">
        <f t="shared" si="215"/>
        <v/>
      </c>
      <c r="AI2264" s="17" t="str">
        <f>IF('Peer Comparison Tool'!$D$11="NR","",IF($C2264='Peer Comparison Tool'!$D$9,COUNT('ALLL &lt;50B Database'!$AI$1:AI2263)+1,""))</f>
        <v/>
      </c>
    </row>
    <row r="2265" spans="1:35" x14ac:dyDescent="0.25">
      <c r="A2265" t="s">
        <v>3131</v>
      </c>
      <c r="B2265">
        <v>3615021</v>
      </c>
      <c r="C2265" s="5" t="s">
        <v>3064</v>
      </c>
      <c r="D2265" s="5" t="s">
        <v>4390</v>
      </c>
      <c r="E2265" s="5" t="s">
        <v>4388</v>
      </c>
      <c r="F2265" s="2">
        <v>2283</v>
      </c>
      <c r="G2265" s="2">
        <v>274020</v>
      </c>
      <c r="H2265" s="2">
        <v>238542</v>
      </c>
      <c r="I2265" s="2">
        <v>75095</v>
      </c>
      <c r="J2265" s="2">
        <v>163447</v>
      </c>
      <c r="K2265" s="33">
        <v>1.3967830550576028E-2</v>
      </c>
      <c r="L2265" s="2">
        <v>1891</v>
      </c>
      <c r="M2265" s="2">
        <v>217046</v>
      </c>
      <c r="N2265" s="2">
        <v>168303</v>
      </c>
      <c r="O2265" s="33">
        <v>1.1235688015068062E-2</v>
      </c>
      <c r="P2265" s="2">
        <v>1933</v>
      </c>
      <c r="Q2265" s="2">
        <v>205963</v>
      </c>
      <c r="R2265" s="2">
        <v>168575</v>
      </c>
      <c r="S2265" s="35">
        <v>1.1466706213851402E-2</v>
      </c>
      <c r="T2265" t="s">
        <v>4388</v>
      </c>
      <c r="U2265" t="s">
        <v>4388</v>
      </c>
      <c r="V2265" s="5" t="s">
        <v>4390</v>
      </c>
      <c r="W2265" s="5">
        <v>0</v>
      </c>
      <c r="X2265" s="4">
        <v>2.501124336724626E-3</v>
      </c>
      <c r="Y2265" s="6">
        <v>350</v>
      </c>
      <c r="Z2265" s="4">
        <v>2.3101819878333998E-4</v>
      </c>
      <c r="AA2265" s="5">
        <v>2005</v>
      </c>
      <c r="AC2265" s="16" t="str">
        <f t="shared" si="210"/>
        <v/>
      </c>
      <c r="AD2265" s="16" t="str">
        <f t="shared" si="211"/>
        <v/>
      </c>
      <c r="AE2265" s="16" t="str">
        <f t="shared" si="212"/>
        <v/>
      </c>
      <c r="AF2265" s="16" t="str">
        <f t="shared" si="213"/>
        <v/>
      </c>
      <c r="AG2265" s="16">
        <f t="shared" si="214"/>
        <v>1.3967830550576028E-2</v>
      </c>
      <c r="AH2265" s="16" t="str">
        <f t="shared" si="215"/>
        <v/>
      </c>
      <c r="AI2265" s="17" t="str">
        <f>IF('Peer Comparison Tool'!$D$11="NR","",IF($C2265='Peer Comparison Tool'!$D$9,COUNT('ALLL &lt;50B Database'!$AI$1:AI2264)+1,""))</f>
        <v/>
      </c>
    </row>
    <row r="2266" spans="1:35" x14ac:dyDescent="0.25">
      <c r="A2266" t="s">
        <v>1061</v>
      </c>
      <c r="B2266">
        <v>835444</v>
      </c>
      <c r="C2266" s="5" t="s">
        <v>926</v>
      </c>
      <c r="D2266" s="5" t="s">
        <v>4390</v>
      </c>
      <c r="E2266" s="5" t="s">
        <v>4388</v>
      </c>
      <c r="F2266" s="2">
        <v>2364</v>
      </c>
      <c r="G2266" s="2">
        <v>274017</v>
      </c>
      <c r="H2266" s="2">
        <v>185462</v>
      </c>
      <c r="I2266" s="2">
        <v>9622</v>
      </c>
      <c r="J2266" s="2">
        <v>175840</v>
      </c>
      <c r="K2266" s="33">
        <v>1.3444040036396725E-2</v>
      </c>
      <c r="L2266" s="2">
        <v>2126</v>
      </c>
      <c r="M2266" s="2">
        <v>249675</v>
      </c>
      <c r="N2266" s="2">
        <v>178137</v>
      </c>
      <c r="O2266" s="33">
        <v>1.1934634579003801E-2</v>
      </c>
      <c r="P2266" s="2">
        <v>2242</v>
      </c>
      <c r="Q2266" s="2">
        <v>253155</v>
      </c>
      <c r="R2266" s="2">
        <v>174556</v>
      </c>
      <c r="S2266" s="35">
        <v>1.2844015674053025E-2</v>
      </c>
      <c r="T2266" t="s">
        <v>4388</v>
      </c>
      <c r="U2266" t="s">
        <v>4388</v>
      </c>
      <c r="V2266" s="5" t="s">
        <v>4390</v>
      </c>
      <c r="W2266" s="5">
        <v>0</v>
      </c>
      <c r="X2266" s="4">
        <v>6.0002436234369953E-4</v>
      </c>
      <c r="Y2266" s="6">
        <v>122</v>
      </c>
      <c r="Z2266" s="4">
        <v>9.0938109504922447E-4</v>
      </c>
      <c r="AA2266" s="5">
        <v>2215</v>
      </c>
      <c r="AC2266" s="16" t="str">
        <f t="shared" si="210"/>
        <v/>
      </c>
      <c r="AD2266" s="16" t="str">
        <f t="shared" si="211"/>
        <v/>
      </c>
      <c r="AE2266" s="16" t="str">
        <f t="shared" si="212"/>
        <v/>
      </c>
      <c r="AF2266" s="16" t="str">
        <f t="shared" si="213"/>
        <v/>
      </c>
      <c r="AG2266" s="16">
        <f t="shared" si="214"/>
        <v>1.3444040036396725E-2</v>
      </c>
      <c r="AH2266" s="16" t="str">
        <f t="shared" si="215"/>
        <v/>
      </c>
      <c r="AI2266" s="17" t="str">
        <f>IF('Peer Comparison Tool'!$D$11="NR","",IF($C2266='Peer Comparison Tool'!$D$9,COUNT('ALLL &lt;50B Database'!$AI$1:AI2265)+1,""))</f>
        <v/>
      </c>
    </row>
    <row r="2267" spans="1:35" x14ac:dyDescent="0.25">
      <c r="A2267" t="s">
        <v>142</v>
      </c>
      <c r="B2267">
        <v>3027763</v>
      </c>
      <c r="C2267" s="5" t="s">
        <v>1389</v>
      </c>
      <c r="D2267" s="5" t="s">
        <v>4390</v>
      </c>
      <c r="E2267" s="5" t="s">
        <v>4388</v>
      </c>
      <c r="F2267" s="2">
        <v>3022</v>
      </c>
      <c r="G2267" s="2">
        <v>273947</v>
      </c>
      <c r="H2267" s="2">
        <v>229538</v>
      </c>
      <c r="I2267" s="2">
        <v>22061</v>
      </c>
      <c r="J2267" s="2">
        <v>207477</v>
      </c>
      <c r="K2267" s="33">
        <v>1.456546990750782E-2</v>
      </c>
      <c r="L2267" s="2">
        <v>2216</v>
      </c>
      <c r="M2267" s="2">
        <v>237981</v>
      </c>
      <c r="N2267" s="2">
        <v>198159</v>
      </c>
      <c r="O2267" s="33">
        <v>1.1182938953062944E-2</v>
      </c>
      <c r="P2267" s="2">
        <v>2812</v>
      </c>
      <c r="Q2267" s="2">
        <v>239580</v>
      </c>
      <c r="R2267" s="2">
        <v>202056</v>
      </c>
      <c r="S2267" s="35">
        <v>1.3916933919309498E-2</v>
      </c>
      <c r="T2267" t="s">
        <v>4388</v>
      </c>
      <c r="U2267" t="s">
        <v>4388</v>
      </c>
      <c r="V2267" s="5" t="s">
        <v>4390</v>
      </c>
      <c r="W2267" s="5">
        <v>0</v>
      </c>
      <c r="X2267" s="4">
        <v>6.4853598819832221E-4</v>
      </c>
      <c r="Y2267" s="6">
        <v>210</v>
      </c>
      <c r="Z2267" s="4">
        <v>2.7339949662465533E-3</v>
      </c>
      <c r="AA2267" s="5">
        <v>1747</v>
      </c>
      <c r="AC2267" s="16" t="str">
        <f t="shared" si="210"/>
        <v/>
      </c>
      <c r="AD2267" s="16" t="str">
        <f t="shared" si="211"/>
        <v/>
      </c>
      <c r="AE2267" s="16" t="str">
        <f t="shared" si="212"/>
        <v/>
      </c>
      <c r="AF2267" s="16" t="str">
        <f t="shared" si="213"/>
        <v/>
      </c>
      <c r="AG2267" s="16">
        <f t="shared" si="214"/>
        <v>1.456546990750782E-2</v>
      </c>
      <c r="AH2267" s="16" t="str">
        <f t="shared" si="215"/>
        <v/>
      </c>
      <c r="AI2267" s="17" t="str">
        <f>IF('Peer Comparison Tool'!$D$11="NR","",IF($C2267='Peer Comparison Tool'!$D$9,COUNT('ALLL &lt;50B Database'!$AI$1:AI2266)+1,""))</f>
        <v/>
      </c>
    </row>
    <row r="2268" spans="1:35" x14ac:dyDescent="0.25">
      <c r="A2268" t="s">
        <v>4245</v>
      </c>
      <c r="B2268">
        <v>742944</v>
      </c>
      <c r="C2268" s="5" t="s">
        <v>4163</v>
      </c>
      <c r="D2268" s="5" t="s">
        <v>4387</v>
      </c>
      <c r="E2268" s="5" t="s">
        <v>4388</v>
      </c>
      <c r="F2268" s="2">
        <v>1893</v>
      </c>
      <c r="G2268" s="2">
        <v>273896</v>
      </c>
      <c r="H2268" s="2">
        <v>197026</v>
      </c>
      <c r="I2268" s="2">
        <v>16055</v>
      </c>
      <c r="J2268" s="2">
        <v>180971</v>
      </c>
      <c r="K2268" s="33">
        <v>1.0460239485884478E-2</v>
      </c>
      <c r="L2268" s="2">
        <v>1649</v>
      </c>
      <c r="M2268" s="2">
        <v>236866</v>
      </c>
      <c r="N2268" s="2">
        <v>170166</v>
      </c>
      <c r="O2268" s="33">
        <v>9.6905374751713041E-3</v>
      </c>
      <c r="P2268" s="2">
        <v>1697</v>
      </c>
      <c r="Q2268" s="2">
        <v>237338</v>
      </c>
      <c r="R2268" s="2">
        <v>182233</v>
      </c>
      <c r="S2268" s="35">
        <v>9.3122540922884432E-3</v>
      </c>
      <c r="T2268" t="s">
        <v>4388</v>
      </c>
      <c r="U2268" t="s">
        <v>4388</v>
      </c>
      <c r="V2268" s="5" t="s">
        <v>4387</v>
      </c>
      <c r="W2268" s="5">
        <v>0</v>
      </c>
      <c r="X2268" s="4">
        <v>1.1479853935960349E-3</v>
      </c>
      <c r="Y2268" s="6">
        <v>196</v>
      </c>
      <c r="Z2268" s="4">
        <v>-3.7828338288286092E-4</v>
      </c>
      <c r="AA2268" s="5">
        <v>3615</v>
      </c>
      <c r="AC2268" s="16" t="str">
        <f t="shared" si="210"/>
        <v/>
      </c>
      <c r="AD2268" s="16" t="str">
        <f t="shared" si="211"/>
        <v/>
      </c>
      <c r="AE2268" s="16" t="str">
        <f t="shared" si="212"/>
        <v/>
      </c>
      <c r="AF2268" s="16" t="str">
        <f t="shared" si="213"/>
        <v/>
      </c>
      <c r="AG2268" s="16">
        <f t="shared" si="214"/>
        <v>1.0460239485884478E-2</v>
      </c>
      <c r="AH2268" s="16" t="str">
        <f t="shared" si="215"/>
        <v/>
      </c>
      <c r="AI2268" s="17" t="str">
        <f>IF('Peer Comparison Tool'!$D$11="NR","",IF($C2268='Peer Comparison Tool'!$D$9,COUNT('ALLL &lt;50B Database'!$AI$1:AI2267)+1,""))</f>
        <v/>
      </c>
    </row>
    <row r="2269" spans="1:35" x14ac:dyDescent="0.25">
      <c r="A2269" t="s">
        <v>3274</v>
      </c>
      <c r="B2269">
        <v>454658</v>
      </c>
      <c r="C2269" s="5" t="s">
        <v>3209</v>
      </c>
      <c r="D2269" s="5" t="s">
        <v>4390</v>
      </c>
      <c r="E2269" s="5" t="s">
        <v>4388</v>
      </c>
      <c r="F2269" s="2">
        <v>1913</v>
      </c>
      <c r="G2269" s="2">
        <v>273857</v>
      </c>
      <c r="H2269" s="2">
        <v>153262</v>
      </c>
      <c r="I2269" s="2">
        <v>9783</v>
      </c>
      <c r="J2269" s="2">
        <v>143479</v>
      </c>
      <c r="K2269" s="33">
        <v>1.3332961618076513E-2</v>
      </c>
      <c r="L2269" s="2">
        <v>1782</v>
      </c>
      <c r="M2269" s="2">
        <v>244032</v>
      </c>
      <c r="N2269" s="2">
        <v>147460</v>
      </c>
      <c r="O2269" s="33">
        <v>1.208463312084633E-2</v>
      </c>
      <c r="P2269" s="2">
        <v>1748</v>
      </c>
      <c r="Q2269" s="2">
        <v>252948</v>
      </c>
      <c r="R2269" s="2">
        <v>148143</v>
      </c>
      <c r="S2269" s="35">
        <v>1.1799410029498525E-2</v>
      </c>
      <c r="T2269" t="s">
        <v>4388</v>
      </c>
      <c r="U2269" t="s">
        <v>4388</v>
      </c>
      <c r="V2269" s="5" t="s">
        <v>4390</v>
      </c>
      <c r="W2269" s="5">
        <v>0</v>
      </c>
      <c r="X2269" s="4">
        <v>1.5335515885779877E-3</v>
      </c>
      <c r="Y2269" s="6">
        <v>165</v>
      </c>
      <c r="Z2269" s="4">
        <v>-2.8522309134780544E-4</v>
      </c>
      <c r="AA2269" s="5">
        <v>2253</v>
      </c>
      <c r="AC2269" s="16" t="str">
        <f t="shared" si="210"/>
        <v/>
      </c>
      <c r="AD2269" s="16" t="str">
        <f t="shared" si="211"/>
        <v/>
      </c>
      <c r="AE2269" s="16" t="str">
        <f t="shared" si="212"/>
        <v/>
      </c>
      <c r="AF2269" s="16" t="str">
        <f t="shared" si="213"/>
        <v/>
      </c>
      <c r="AG2269" s="16">
        <f t="shared" si="214"/>
        <v>1.3332961618076513E-2</v>
      </c>
      <c r="AH2269" s="16" t="str">
        <f t="shared" si="215"/>
        <v/>
      </c>
      <c r="AI2269" s="17" t="str">
        <f>IF('Peer Comparison Tool'!$D$11="NR","",IF($C2269='Peer Comparison Tool'!$D$9,COUNT('ALLL &lt;50B Database'!$AI$1:AI2268)+1,""))</f>
        <v/>
      </c>
    </row>
    <row r="2270" spans="1:35" x14ac:dyDescent="0.25">
      <c r="A2270" t="s">
        <v>1062</v>
      </c>
      <c r="B2270">
        <v>134848</v>
      </c>
      <c r="C2270" s="5" t="s">
        <v>926</v>
      </c>
      <c r="D2270" s="5" t="s">
        <v>4390</v>
      </c>
      <c r="E2270" s="5" t="s">
        <v>4388</v>
      </c>
      <c r="F2270" s="2">
        <v>1564</v>
      </c>
      <c r="G2270" s="2">
        <v>273452</v>
      </c>
      <c r="H2270" s="2">
        <v>159649</v>
      </c>
      <c r="I2270" s="2">
        <v>10064</v>
      </c>
      <c r="J2270" s="2">
        <v>149585</v>
      </c>
      <c r="K2270" s="33">
        <v>1.0455593809539726E-2</v>
      </c>
      <c r="L2270" s="2">
        <v>1564</v>
      </c>
      <c r="M2270" s="2">
        <v>260973</v>
      </c>
      <c r="N2270" s="2">
        <v>149349</v>
      </c>
      <c r="O2270" s="33">
        <v>1.047211564858151E-2</v>
      </c>
      <c r="P2270" s="2">
        <v>1564</v>
      </c>
      <c r="Q2270" s="2">
        <v>252014</v>
      </c>
      <c r="R2270" s="2">
        <v>149718</v>
      </c>
      <c r="S2270" s="35">
        <v>1.0446305721422942E-2</v>
      </c>
      <c r="T2270" t="s">
        <v>4388</v>
      </c>
      <c r="U2270" t="s">
        <v>4388</v>
      </c>
      <c r="V2270" s="5" t="s">
        <v>4390</v>
      </c>
      <c r="W2270" s="5">
        <v>0</v>
      </c>
      <c r="X2270" s="4">
        <v>9.2880881167843599E-6</v>
      </c>
      <c r="Y2270" s="6">
        <v>0</v>
      </c>
      <c r="Z2270" s="4">
        <v>-2.5809927158568571E-5</v>
      </c>
      <c r="AA2270" s="5">
        <v>3616</v>
      </c>
      <c r="AC2270" s="16" t="str">
        <f t="shared" si="210"/>
        <v/>
      </c>
      <c r="AD2270" s="16" t="str">
        <f t="shared" si="211"/>
        <v/>
      </c>
      <c r="AE2270" s="16" t="str">
        <f t="shared" si="212"/>
        <v/>
      </c>
      <c r="AF2270" s="16" t="str">
        <f t="shared" si="213"/>
        <v/>
      </c>
      <c r="AG2270" s="16">
        <f t="shared" si="214"/>
        <v>1.0455593809539726E-2</v>
      </c>
      <c r="AH2270" s="16" t="str">
        <f t="shared" si="215"/>
        <v/>
      </c>
      <c r="AI2270" s="17" t="str">
        <f>IF('Peer Comparison Tool'!$D$11="NR","",IF($C2270='Peer Comparison Tool'!$D$9,COUNT('ALLL &lt;50B Database'!$AI$1:AI2269)+1,""))</f>
        <v/>
      </c>
    </row>
    <row r="2271" spans="1:35" x14ac:dyDescent="0.25">
      <c r="A2271" t="s">
        <v>619</v>
      </c>
      <c r="B2271">
        <v>752831</v>
      </c>
      <c r="C2271" s="5" t="s">
        <v>561</v>
      </c>
      <c r="D2271" s="5" t="s">
        <v>4390</v>
      </c>
      <c r="E2271" s="5" t="s">
        <v>4388</v>
      </c>
      <c r="F2271" s="2">
        <v>2480</v>
      </c>
      <c r="G2271" s="2">
        <v>273221</v>
      </c>
      <c r="H2271" s="2">
        <v>201084</v>
      </c>
      <c r="I2271" s="2">
        <v>15172</v>
      </c>
      <c r="J2271" s="2">
        <v>185912</v>
      </c>
      <c r="K2271" s="33">
        <v>1.3339644563019063E-2</v>
      </c>
      <c r="L2271" s="2">
        <v>2376</v>
      </c>
      <c r="M2271" s="2">
        <v>230614</v>
      </c>
      <c r="N2271" s="2">
        <v>173796</v>
      </c>
      <c r="O2271" s="33">
        <v>1.367120071808327E-2</v>
      </c>
      <c r="P2271" s="2">
        <v>2426</v>
      </c>
      <c r="Q2271" s="2">
        <v>242191</v>
      </c>
      <c r="R2271" s="2">
        <v>183202</v>
      </c>
      <c r="S2271" s="35">
        <v>1.3242213512952915E-2</v>
      </c>
      <c r="T2271" t="s">
        <v>4388</v>
      </c>
      <c r="U2271" t="s">
        <v>4388</v>
      </c>
      <c r="V2271" s="5" t="s">
        <v>4390</v>
      </c>
      <c r="W2271" s="5">
        <v>0</v>
      </c>
      <c r="X2271" s="4">
        <v>9.7431050066147662E-5</v>
      </c>
      <c r="Y2271" s="6">
        <v>54</v>
      </c>
      <c r="Z2271" s="4">
        <v>-4.2898720513035414E-4</v>
      </c>
      <c r="AA2271" s="5">
        <v>2250</v>
      </c>
      <c r="AC2271" s="16" t="str">
        <f t="shared" si="210"/>
        <v/>
      </c>
      <c r="AD2271" s="16" t="str">
        <f t="shared" si="211"/>
        <v/>
      </c>
      <c r="AE2271" s="16" t="str">
        <f t="shared" si="212"/>
        <v/>
      </c>
      <c r="AF2271" s="16" t="str">
        <f t="shared" si="213"/>
        <v/>
      </c>
      <c r="AG2271" s="16">
        <f t="shared" si="214"/>
        <v>1.3339644563019063E-2</v>
      </c>
      <c r="AH2271" s="16" t="str">
        <f t="shared" si="215"/>
        <v/>
      </c>
      <c r="AI2271" s="17" t="str">
        <f>IF('Peer Comparison Tool'!$D$11="NR","",IF($C2271='Peer Comparison Tool'!$D$9,COUNT('ALLL &lt;50B Database'!$AI$1:AI2270)+1,""))</f>
        <v/>
      </c>
    </row>
    <row r="2272" spans="1:35" x14ac:dyDescent="0.25">
      <c r="A2272" t="s">
        <v>1885</v>
      </c>
      <c r="B2272">
        <v>330873</v>
      </c>
      <c r="C2272" s="5" t="s">
        <v>1795</v>
      </c>
      <c r="D2272" s="5" t="s">
        <v>4387</v>
      </c>
      <c r="E2272" s="5" t="s">
        <v>4388</v>
      </c>
      <c r="F2272" s="2">
        <v>1687</v>
      </c>
      <c r="G2272" s="2">
        <v>273148</v>
      </c>
      <c r="H2272" s="2">
        <v>215256</v>
      </c>
      <c r="I2272" s="2">
        <v>7348</v>
      </c>
      <c r="J2272" s="2">
        <v>207908</v>
      </c>
      <c r="K2272" s="33">
        <v>8.1141658810627779E-3</v>
      </c>
      <c r="L2272" s="2">
        <v>1602</v>
      </c>
      <c r="M2272" s="2">
        <v>246633</v>
      </c>
      <c r="N2272" s="2">
        <v>202787</v>
      </c>
      <c r="O2272" s="33">
        <v>7.8999146888114134E-3</v>
      </c>
      <c r="P2272" s="2">
        <v>1620</v>
      </c>
      <c r="Q2272" s="2">
        <v>256560</v>
      </c>
      <c r="R2272" s="2">
        <v>200940</v>
      </c>
      <c r="S2272" s="35">
        <v>8.0621080919677512E-3</v>
      </c>
      <c r="T2272" t="s">
        <v>4388</v>
      </c>
      <c r="U2272" t="s">
        <v>4388</v>
      </c>
      <c r="V2272" s="5" t="s">
        <v>4387</v>
      </c>
      <c r="W2272" s="5">
        <v>0</v>
      </c>
      <c r="X2272" s="4">
        <v>5.2057789095026619E-5</v>
      </c>
      <c r="Y2272" s="6">
        <v>67</v>
      </c>
      <c r="Z2272" s="4">
        <v>1.6219340315633789E-4</v>
      </c>
      <c r="AA2272" s="5">
        <v>4298</v>
      </c>
      <c r="AC2272" s="16" t="str">
        <f t="shared" si="210"/>
        <v/>
      </c>
      <c r="AD2272" s="16" t="str">
        <f t="shared" si="211"/>
        <v/>
      </c>
      <c r="AE2272" s="16" t="str">
        <f t="shared" si="212"/>
        <v/>
      </c>
      <c r="AF2272" s="16" t="str">
        <f t="shared" si="213"/>
        <v/>
      </c>
      <c r="AG2272" s="16">
        <f t="shared" si="214"/>
        <v>8.1141658810627779E-3</v>
      </c>
      <c r="AH2272" s="16" t="str">
        <f t="shared" si="215"/>
        <v/>
      </c>
      <c r="AI2272" s="17" t="str">
        <f>IF('Peer Comparison Tool'!$D$11="NR","",IF($C2272='Peer Comparison Tool'!$D$9,COUNT('ALLL &lt;50B Database'!$AI$1:AI2271)+1,""))</f>
        <v/>
      </c>
    </row>
    <row r="2273" spans="1:35" x14ac:dyDescent="0.25">
      <c r="A2273" t="s">
        <v>1744</v>
      </c>
      <c r="B2273">
        <v>860334</v>
      </c>
      <c r="C2273" s="5" t="s">
        <v>1695</v>
      </c>
      <c r="D2273" s="5" t="s">
        <v>4390</v>
      </c>
      <c r="E2273" s="5" t="s">
        <v>4388</v>
      </c>
      <c r="F2273" s="2">
        <v>2215</v>
      </c>
      <c r="G2273" s="2">
        <v>272703</v>
      </c>
      <c r="H2273" s="2">
        <v>195183</v>
      </c>
      <c r="I2273" s="2">
        <v>26500</v>
      </c>
      <c r="J2273" s="2">
        <v>168683</v>
      </c>
      <c r="K2273" s="33">
        <v>1.3131139474635855E-2</v>
      </c>
      <c r="L2273" s="2">
        <v>1715</v>
      </c>
      <c r="M2273" s="2">
        <v>240440</v>
      </c>
      <c r="N2273" s="2">
        <v>176342</v>
      </c>
      <c r="O2273" s="33">
        <v>9.7254199226503042E-3</v>
      </c>
      <c r="P2273" s="2">
        <v>1823</v>
      </c>
      <c r="Q2273" s="2">
        <v>249419</v>
      </c>
      <c r="R2273" s="2">
        <v>176599</v>
      </c>
      <c r="S2273" s="35">
        <v>1.0322821760032616E-2</v>
      </c>
      <c r="T2273" t="s">
        <v>4388</v>
      </c>
      <c r="U2273" t="s">
        <v>4388</v>
      </c>
      <c r="V2273" s="5" t="s">
        <v>4390</v>
      </c>
      <c r="W2273" s="5">
        <v>0</v>
      </c>
      <c r="X2273" s="4">
        <v>2.8083177146032388E-3</v>
      </c>
      <c r="Y2273" s="6">
        <v>392</v>
      </c>
      <c r="Z2273" s="4">
        <v>5.9740183738231194E-4</v>
      </c>
      <c r="AA2273" s="5">
        <v>2353</v>
      </c>
      <c r="AC2273" s="16" t="str">
        <f t="shared" si="210"/>
        <v/>
      </c>
      <c r="AD2273" s="16" t="str">
        <f t="shared" si="211"/>
        <v/>
      </c>
      <c r="AE2273" s="16" t="str">
        <f t="shared" si="212"/>
        <v/>
      </c>
      <c r="AF2273" s="16" t="str">
        <f t="shared" si="213"/>
        <v/>
      </c>
      <c r="AG2273" s="16">
        <f t="shared" si="214"/>
        <v>1.3131139474635855E-2</v>
      </c>
      <c r="AH2273" s="16" t="str">
        <f t="shared" si="215"/>
        <v/>
      </c>
      <c r="AI2273" s="17" t="str">
        <f>IF('Peer Comparison Tool'!$D$11="NR","",IF($C2273='Peer Comparison Tool'!$D$9,COUNT('ALLL &lt;50B Database'!$AI$1:AI2272)+1,""))</f>
        <v/>
      </c>
    </row>
    <row r="2274" spans="1:35" x14ac:dyDescent="0.25">
      <c r="A2274" t="s">
        <v>143</v>
      </c>
      <c r="B2274">
        <v>796152</v>
      </c>
      <c r="C2274" s="5" t="s">
        <v>3704</v>
      </c>
      <c r="D2274" s="5" t="s">
        <v>4390</v>
      </c>
      <c r="E2274" s="5" t="s">
        <v>4388</v>
      </c>
      <c r="F2274" s="2">
        <v>1629</v>
      </c>
      <c r="G2274" s="2">
        <v>272656</v>
      </c>
      <c r="H2274" s="2">
        <v>173757</v>
      </c>
      <c r="I2274" s="2">
        <v>35003</v>
      </c>
      <c r="J2274" s="2">
        <v>138754</v>
      </c>
      <c r="K2274" s="33">
        <v>1.1740202084264238E-2</v>
      </c>
      <c r="L2274" s="2">
        <v>1552</v>
      </c>
      <c r="M2274" s="2">
        <v>201422</v>
      </c>
      <c r="N2274" s="2">
        <v>133480</v>
      </c>
      <c r="O2274" s="33">
        <v>1.1627210068924183E-2</v>
      </c>
      <c r="P2274" s="2">
        <v>1593</v>
      </c>
      <c r="Q2274" s="2">
        <v>211522</v>
      </c>
      <c r="R2274" s="2">
        <v>135692</v>
      </c>
      <c r="S2274" s="35">
        <v>1.1739822539280135E-2</v>
      </c>
      <c r="T2274" t="s">
        <v>4388</v>
      </c>
      <c r="U2274" t="s">
        <v>4388</v>
      </c>
      <c r="V2274" s="5" t="s">
        <v>4390</v>
      </c>
      <c r="W2274" s="5">
        <v>0</v>
      </c>
      <c r="X2274" s="4">
        <v>3.7954498410298909E-7</v>
      </c>
      <c r="Y2274" s="6">
        <v>36</v>
      </c>
      <c r="Z2274" s="4">
        <v>1.1261247035595189E-4</v>
      </c>
      <c r="AA2274" s="5">
        <v>3049</v>
      </c>
      <c r="AC2274" s="16" t="str">
        <f t="shared" si="210"/>
        <v/>
      </c>
      <c r="AD2274" s="16" t="str">
        <f t="shared" si="211"/>
        <v/>
      </c>
      <c r="AE2274" s="16" t="str">
        <f t="shared" si="212"/>
        <v/>
      </c>
      <c r="AF2274" s="16" t="str">
        <f t="shared" si="213"/>
        <v/>
      </c>
      <c r="AG2274" s="16">
        <f t="shared" si="214"/>
        <v>1.1740202084264238E-2</v>
      </c>
      <c r="AH2274" s="16" t="str">
        <f t="shared" si="215"/>
        <v/>
      </c>
      <c r="AI2274" s="17" t="str">
        <f>IF('Peer Comparison Tool'!$D$11="NR","",IF($C2274='Peer Comparison Tool'!$D$9,COUNT('ALLL &lt;50B Database'!$AI$1:AI2273)+1,""))</f>
        <v/>
      </c>
    </row>
    <row r="2275" spans="1:35" x14ac:dyDescent="0.25">
      <c r="A2275" t="s">
        <v>657</v>
      </c>
      <c r="B2275">
        <v>757452</v>
      </c>
      <c r="C2275" s="5" t="s">
        <v>2299</v>
      </c>
      <c r="D2275" s="5" t="s">
        <v>4387</v>
      </c>
      <c r="E2275" s="5" t="s">
        <v>4388</v>
      </c>
      <c r="F2275" s="2">
        <v>1186</v>
      </c>
      <c r="G2275" s="2">
        <v>272604</v>
      </c>
      <c r="H2275" s="2">
        <v>196255</v>
      </c>
      <c r="I2275" s="2">
        <v>6181</v>
      </c>
      <c r="J2275" s="2">
        <v>190074</v>
      </c>
      <c r="K2275" s="33">
        <v>6.2396750739185788E-3</v>
      </c>
      <c r="L2275" s="2">
        <v>1118</v>
      </c>
      <c r="M2275" s="2">
        <v>240118</v>
      </c>
      <c r="N2275" s="2">
        <v>189584</v>
      </c>
      <c r="O2275" s="33">
        <v>5.8971221200101271E-3</v>
      </c>
      <c r="P2275" s="2">
        <v>1133</v>
      </c>
      <c r="Q2275" s="2">
        <v>250571</v>
      </c>
      <c r="R2275" s="2">
        <v>189015</v>
      </c>
      <c r="S2275" s="35">
        <v>5.9942332619104307E-3</v>
      </c>
      <c r="T2275" t="s">
        <v>4388</v>
      </c>
      <c r="U2275" t="s">
        <v>4388</v>
      </c>
      <c r="V2275" s="5" t="s">
        <v>4387</v>
      </c>
      <c r="W2275" s="5">
        <v>0</v>
      </c>
      <c r="X2275" s="4">
        <v>2.4544181200814811E-4</v>
      </c>
      <c r="Y2275" s="6">
        <v>53</v>
      </c>
      <c r="Z2275" s="4">
        <v>9.7111141900303559E-5</v>
      </c>
      <c r="AA2275" s="5">
        <v>4560</v>
      </c>
      <c r="AC2275" s="16" t="str">
        <f t="shared" si="210"/>
        <v/>
      </c>
      <c r="AD2275" s="16" t="str">
        <f t="shared" si="211"/>
        <v/>
      </c>
      <c r="AE2275" s="16" t="str">
        <f t="shared" si="212"/>
        <v/>
      </c>
      <c r="AF2275" s="16" t="str">
        <f t="shared" si="213"/>
        <v/>
      </c>
      <c r="AG2275" s="16">
        <f t="shared" si="214"/>
        <v>6.2396750739185788E-3</v>
      </c>
      <c r="AH2275" s="16" t="str">
        <f t="shared" si="215"/>
        <v/>
      </c>
      <c r="AI2275" s="17" t="str">
        <f>IF('Peer Comparison Tool'!$D$11="NR","",IF($C2275='Peer Comparison Tool'!$D$9,COUNT('ALLL &lt;50B Database'!$AI$1:AI2274)+1,""))</f>
        <v/>
      </c>
    </row>
    <row r="2276" spans="1:35" x14ac:dyDescent="0.25">
      <c r="A2276" t="s">
        <v>2105</v>
      </c>
      <c r="B2276">
        <v>746157</v>
      </c>
      <c r="C2276" s="5" t="s">
        <v>2041</v>
      </c>
      <c r="D2276" s="5" t="s">
        <v>4390</v>
      </c>
      <c r="E2276" s="5" t="s">
        <v>4388</v>
      </c>
      <c r="F2276" s="2">
        <v>2506</v>
      </c>
      <c r="G2276" s="2">
        <v>272476</v>
      </c>
      <c r="H2276" s="2">
        <v>187397</v>
      </c>
      <c r="I2276" s="2">
        <v>33447</v>
      </c>
      <c r="J2276" s="2">
        <v>153950</v>
      </c>
      <c r="K2276" s="33">
        <v>1.6278012341669375E-2</v>
      </c>
      <c r="L2276" s="2">
        <v>2330</v>
      </c>
      <c r="M2276" s="2">
        <v>237881</v>
      </c>
      <c r="N2276" s="2">
        <v>153967</v>
      </c>
      <c r="O2276" s="33">
        <v>1.5133112939785798E-2</v>
      </c>
      <c r="P2276" s="2">
        <v>2380</v>
      </c>
      <c r="Q2276" s="2">
        <v>238824</v>
      </c>
      <c r="R2276" s="2">
        <v>156578</v>
      </c>
      <c r="S2276" s="35">
        <v>1.5200091966942993E-2</v>
      </c>
      <c r="T2276" t="s">
        <v>4388</v>
      </c>
      <c r="U2276" t="s">
        <v>4388</v>
      </c>
      <c r="V2276" s="5" t="s">
        <v>4390</v>
      </c>
      <c r="W2276" s="5">
        <v>0</v>
      </c>
      <c r="X2276" s="4">
        <v>1.0779203747263814E-3</v>
      </c>
      <c r="Y2276" s="6">
        <v>126</v>
      </c>
      <c r="Z2276" s="4">
        <v>6.6979027157194893E-5</v>
      </c>
      <c r="AA2276" s="5">
        <v>1192</v>
      </c>
      <c r="AC2276" s="16" t="str">
        <f t="shared" si="210"/>
        <v/>
      </c>
      <c r="AD2276" s="16" t="str">
        <f t="shared" si="211"/>
        <v/>
      </c>
      <c r="AE2276" s="16" t="str">
        <f t="shared" si="212"/>
        <v/>
      </c>
      <c r="AF2276" s="16" t="str">
        <f t="shared" si="213"/>
        <v/>
      </c>
      <c r="AG2276" s="16">
        <f t="shared" si="214"/>
        <v>1.6278012341669375E-2</v>
      </c>
      <c r="AH2276" s="16" t="str">
        <f t="shared" si="215"/>
        <v/>
      </c>
      <c r="AI2276" s="17" t="str">
        <f>IF('Peer Comparison Tool'!$D$11="NR","",IF($C2276='Peer Comparison Tool'!$D$9,COUNT('ALLL &lt;50B Database'!$AI$1:AI2275)+1,""))</f>
        <v/>
      </c>
    </row>
    <row r="2277" spans="1:35" x14ac:dyDescent="0.25">
      <c r="A2277" t="s">
        <v>316</v>
      </c>
      <c r="B2277">
        <v>3320576</v>
      </c>
      <c r="C2277" s="5" t="s">
        <v>207</v>
      </c>
      <c r="D2277" s="5" t="s">
        <v>4390</v>
      </c>
      <c r="E2277" s="5" t="s">
        <v>4388</v>
      </c>
      <c r="F2277" s="2">
        <v>3634</v>
      </c>
      <c r="G2277" s="2">
        <v>272188</v>
      </c>
      <c r="H2277" s="2">
        <v>214327</v>
      </c>
      <c r="I2277" s="2">
        <v>14391</v>
      </c>
      <c r="J2277" s="2">
        <v>199936</v>
      </c>
      <c r="K2277" s="33">
        <v>1.8175816261203584E-2</v>
      </c>
      <c r="L2277" s="2">
        <v>3504</v>
      </c>
      <c r="M2277" s="2">
        <v>250415</v>
      </c>
      <c r="N2277" s="2">
        <v>194382</v>
      </c>
      <c r="O2277" s="33">
        <v>1.8026360465475198E-2</v>
      </c>
      <c r="P2277" s="2">
        <v>3432</v>
      </c>
      <c r="Q2277" s="2">
        <v>247152</v>
      </c>
      <c r="R2277" s="2">
        <v>196783</v>
      </c>
      <c r="S2277" s="35">
        <v>1.7440530940172679E-2</v>
      </c>
      <c r="T2277" t="s">
        <v>4388</v>
      </c>
      <c r="U2277" t="s">
        <v>4388</v>
      </c>
      <c r="V2277" s="5" t="s">
        <v>4390</v>
      </c>
      <c r="W2277" s="5">
        <v>0</v>
      </c>
      <c r="X2277" s="4">
        <v>7.3528532103090544E-4</v>
      </c>
      <c r="Y2277" s="6">
        <v>202</v>
      </c>
      <c r="Z2277" s="4">
        <v>-5.8582952530251975E-4</v>
      </c>
      <c r="AA2277" s="5">
        <v>813</v>
      </c>
      <c r="AC2277" s="16" t="str">
        <f t="shared" si="210"/>
        <v/>
      </c>
      <c r="AD2277" s="16" t="str">
        <f t="shared" si="211"/>
        <v/>
      </c>
      <c r="AE2277" s="16" t="str">
        <f t="shared" si="212"/>
        <v/>
      </c>
      <c r="AF2277" s="16" t="str">
        <f t="shared" si="213"/>
        <v/>
      </c>
      <c r="AG2277" s="16">
        <f t="shared" si="214"/>
        <v>1.8175816261203584E-2</v>
      </c>
      <c r="AH2277" s="16" t="str">
        <f t="shared" si="215"/>
        <v/>
      </c>
      <c r="AI2277" s="17" t="str">
        <f>IF('Peer Comparison Tool'!$D$11="NR","",IF($C2277='Peer Comparison Tool'!$D$9,COUNT('ALLL &lt;50B Database'!$AI$1:AI2276)+1,""))</f>
        <v/>
      </c>
    </row>
    <row r="2278" spans="1:35" x14ac:dyDescent="0.25">
      <c r="A2278" t="s">
        <v>1067</v>
      </c>
      <c r="B2278">
        <v>556936</v>
      </c>
      <c r="C2278" s="5" t="s">
        <v>926</v>
      </c>
      <c r="D2278" s="5" t="s">
        <v>4387</v>
      </c>
      <c r="E2278" s="5" t="s">
        <v>4388</v>
      </c>
      <c r="F2278" s="2">
        <v>2220</v>
      </c>
      <c r="G2278" s="2">
        <v>272056</v>
      </c>
      <c r="H2278" s="2">
        <v>181699</v>
      </c>
      <c r="I2278" s="2">
        <v>5592</v>
      </c>
      <c r="J2278" s="2">
        <v>176107</v>
      </c>
      <c r="K2278" s="33">
        <v>1.2605972505351859E-2</v>
      </c>
      <c r="L2278" s="2">
        <v>2068</v>
      </c>
      <c r="M2278" s="2">
        <v>249356</v>
      </c>
      <c r="N2278" s="2">
        <v>177342</v>
      </c>
      <c r="O2278" s="33">
        <v>1.1661084232725468E-2</v>
      </c>
      <c r="P2278" s="2">
        <v>2114</v>
      </c>
      <c r="Q2278" s="2">
        <v>248904</v>
      </c>
      <c r="R2278" s="2">
        <v>180717</v>
      </c>
      <c r="S2278" s="35">
        <v>1.1697848016512006E-2</v>
      </c>
      <c r="T2278" t="s">
        <v>4388</v>
      </c>
      <c r="U2278" t="s">
        <v>4388</v>
      </c>
      <c r="V2278" s="5" t="s">
        <v>4387</v>
      </c>
      <c r="W2278" s="5">
        <v>0</v>
      </c>
      <c r="X2278" s="4">
        <v>9.0812448883985375E-4</v>
      </c>
      <c r="Y2278" s="6">
        <v>106</v>
      </c>
      <c r="Z2278" s="4">
        <v>3.6763783786537829E-5</v>
      </c>
      <c r="AA2278" s="5">
        <v>2645</v>
      </c>
      <c r="AC2278" s="16" t="str">
        <f t="shared" si="210"/>
        <v/>
      </c>
      <c r="AD2278" s="16" t="str">
        <f t="shared" si="211"/>
        <v/>
      </c>
      <c r="AE2278" s="16" t="str">
        <f t="shared" si="212"/>
        <v/>
      </c>
      <c r="AF2278" s="16" t="str">
        <f t="shared" si="213"/>
        <v/>
      </c>
      <c r="AG2278" s="16">
        <f t="shared" si="214"/>
        <v>1.2605972505351859E-2</v>
      </c>
      <c r="AH2278" s="16" t="str">
        <f t="shared" si="215"/>
        <v/>
      </c>
      <c r="AI2278" s="17" t="str">
        <f>IF('Peer Comparison Tool'!$D$11="NR","",IF($C2278='Peer Comparison Tool'!$D$9,COUNT('ALLL &lt;50B Database'!$AI$1:AI2277)+1,""))</f>
        <v/>
      </c>
    </row>
    <row r="2279" spans="1:35" x14ac:dyDescent="0.25">
      <c r="A2279" t="s">
        <v>1060</v>
      </c>
      <c r="B2279">
        <v>3376733</v>
      </c>
      <c r="C2279" s="5" t="s">
        <v>926</v>
      </c>
      <c r="D2279" s="5" t="s">
        <v>4390</v>
      </c>
      <c r="E2279" s="5" t="s">
        <v>4388</v>
      </c>
      <c r="F2279" s="2">
        <v>2405</v>
      </c>
      <c r="G2279" s="2">
        <v>271862</v>
      </c>
      <c r="H2279" s="2">
        <v>214655</v>
      </c>
      <c r="I2279" s="2">
        <v>16463</v>
      </c>
      <c r="J2279" s="2">
        <v>198192</v>
      </c>
      <c r="K2279" s="33">
        <v>1.2134697666908856E-2</v>
      </c>
      <c r="L2279" s="2">
        <v>2235</v>
      </c>
      <c r="M2279" s="2">
        <v>236685</v>
      </c>
      <c r="N2279" s="2">
        <v>187031</v>
      </c>
      <c r="O2279" s="33">
        <v>1.1949890659837139E-2</v>
      </c>
      <c r="P2279" s="2">
        <v>2387</v>
      </c>
      <c r="Q2279" s="2">
        <v>253839</v>
      </c>
      <c r="R2279" s="2">
        <v>197410</v>
      </c>
      <c r="S2279" s="35">
        <v>1.2091586039207741E-2</v>
      </c>
      <c r="T2279" t="s">
        <v>4388</v>
      </c>
      <c r="U2279" t="s">
        <v>4388</v>
      </c>
      <c r="V2279" s="5" t="s">
        <v>4390</v>
      </c>
      <c r="W2279" s="5">
        <v>0</v>
      </c>
      <c r="X2279" s="4">
        <v>4.3111627701115235E-5</v>
      </c>
      <c r="Y2279" s="6">
        <v>18</v>
      </c>
      <c r="Z2279" s="4">
        <v>1.4169537937060162E-4</v>
      </c>
      <c r="AA2279" s="5">
        <v>2862</v>
      </c>
      <c r="AC2279" s="16" t="str">
        <f t="shared" si="210"/>
        <v/>
      </c>
      <c r="AD2279" s="16" t="str">
        <f t="shared" si="211"/>
        <v/>
      </c>
      <c r="AE2279" s="16" t="str">
        <f t="shared" si="212"/>
        <v/>
      </c>
      <c r="AF2279" s="16" t="str">
        <f t="shared" si="213"/>
        <v/>
      </c>
      <c r="AG2279" s="16">
        <f t="shared" si="214"/>
        <v>1.2134697666908856E-2</v>
      </c>
      <c r="AH2279" s="16" t="str">
        <f t="shared" si="215"/>
        <v/>
      </c>
      <c r="AI2279" s="17" t="str">
        <f>IF('Peer Comparison Tool'!$D$11="NR","",IF($C2279='Peer Comparison Tool'!$D$9,COUNT('ALLL &lt;50B Database'!$AI$1:AI2278)+1,""))</f>
        <v/>
      </c>
    </row>
    <row r="2280" spans="1:35" x14ac:dyDescent="0.25">
      <c r="A2280" t="s">
        <v>148</v>
      </c>
      <c r="B2280">
        <v>3468450</v>
      </c>
      <c r="C2280" s="5" t="s">
        <v>462</v>
      </c>
      <c r="D2280" s="5" t="s">
        <v>4390</v>
      </c>
      <c r="E2280" s="5" t="s">
        <v>4388</v>
      </c>
      <c r="F2280" s="2">
        <v>1862</v>
      </c>
      <c r="G2280" s="2">
        <v>271812</v>
      </c>
      <c r="H2280" s="2">
        <v>218663</v>
      </c>
      <c r="I2280" s="2">
        <v>54131</v>
      </c>
      <c r="J2280" s="2">
        <v>164532</v>
      </c>
      <c r="K2280" s="33">
        <v>1.131694746310748E-2</v>
      </c>
      <c r="L2280" s="2">
        <v>1770</v>
      </c>
      <c r="M2280" s="2">
        <v>200413</v>
      </c>
      <c r="N2280" s="2">
        <v>158134</v>
      </c>
      <c r="O2280" s="33">
        <v>1.1193038815182061E-2</v>
      </c>
      <c r="P2280" s="2">
        <v>1887</v>
      </c>
      <c r="Q2280" s="2">
        <v>201135</v>
      </c>
      <c r="R2280" s="2">
        <v>165264</v>
      </c>
      <c r="S2280" s="35">
        <v>1.1418094684867848E-2</v>
      </c>
      <c r="T2280" t="s">
        <v>4388</v>
      </c>
      <c r="U2280" t="s">
        <v>4388</v>
      </c>
      <c r="V2280" s="5" t="s">
        <v>4390</v>
      </c>
      <c r="W2280" s="5">
        <v>0</v>
      </c>
      <c r="X2280" s="4">
        <v>-1.011472217603681E-4</v>
      </c>
      <c r="Y2280" s="6">
        <v>-25</v>
      </c>
      <c r="Z2280" s="4">
        <v>2.2505586968578697E-4</v>
      </c>
      <c r="AA2280" s="5">
        <v>3241</v>
      </c>
      <c r="AC2280" s="16" t="str">
        <f t="shared" si="210"/>
        <v/>
      </c>
      <c r="AD2280" s="16" t="str">
        <f t="shared" si="211"/>
        <v/>
      </c>
      <c r="AE2280" s="16" t="str">
        <f t="shared" si="212"/>
        <v/>
      </c>
      <c r="AF2280" s="16" t="str">
        <f t="shared" si="213"/>
        <v/>
      </c>
      <c r="AG2280" s="16">
        <f t="shared" si="214"/>
        <v>1.131694746310748E-2</v>
      </c>
      <c r="AH2280" s="16" t="str">
        <f t="shared" si="215"/>
        <v/>
      </c>
      <c r="AI2280" s="17">
        <f>IF('Peer Comparison Tool'!$D$11="NR","",IF($C2280='Peer Comparison Tool'!$D$9,COUNT('ALLL &lt;50B Database'!$AI$1:AI2279)+1,""))</f>
        <v>63</v>
      </c>
    </row>
    <row r="2281" spans="1:35" x14ac:dyDescent="0.25">
      <c r="A2281" t="s">
        <v>52</v>
      </c>
      <c r="B2281">
        <v>288376</v>
      </c>
      <c r="C2281" s="5" t="s">
        <v>6</v>
      </c>
      <c r="D2281" s="5" t="s">
        <v>4387</v>
      </c>
      <c r="E2281" s="5" t="s">
        <v>4388</v>
      </c>
      <c r="F2281" s="2">
        <v>2207</v>
      </c>
      <c r="G2281" s="2">
        <v>271650</v>
      </c>
      <c r="H2281" s="2">
        <v>126157</v>
      </c>
      <c r="I2281" s="2">
        <v>17898</v>
      </c>
      <c r="J2281" s="2">
        <v>108259</v>
      </c>
      <c r="K2281" s="33">
        <v>2.0386295827598631E-2</v>
      </c>
      <c r="L2281" s="2">
        <v>2153</v>
      </c>
      <c r="M2281" s="2">
        <v>230312</v>
      </c>
      <c r="N2281" s="2">
        <v>104102</v>
      </c>
      <c r="O2281" s="33">
        <v>2.0681639161591516E-2</v>
      </c>
      <c r="P2281" s="2">
        <v>2212</v>
      </c>
      <c r="Q2281" s="2">
        <v>244033</v>
      </c>
      <c r="R2281" s="2">
        <v>104304</v>
      </c>
      <c r="S2281" s="35">
        <v>2.1207240374290535E-2</v>
      </c>
      <c r="T2281" t="s">
        <v>4388</v>
      </c>
      <c r="U2281" t="s">
        <v>4388</v>
      </c>
      <c r="V2281" s="5" t="s">
        <v>4387</v>
      </c>
      <c r="W2281" s="5">
        <v>0</v>
      </c>
      <c r="X2281" s="4">
        <v>-8.2094454669190409E-4</v>
      </c>
      <c r="Y2281" s="6">
        <v>-5</v>
      </c>
      <c r="Z2281" s="4">
        <v>5.2560121269901866E-4</v>
      </c>
      <c r="AA2281" s="5">
        <v>510</v>
      </c>
      <c r="AC2281" s="16" t="str">
        <f t="shared" si="210"/>
        <v/>
      </c>
      <c r="AD2281" s="16" t="str">
        <f t="shared" si="211"/>
        <v/>
      </c>
      <c r="AE2281" s="16" t="str">
        <f t="shared" si="212"/>
        <v/>
      </c>
      <c r="AF2281" s="16" t="str">
        <f t="shared" si="213"/>
        <v/>
      </c>
      <c r="AG2281" s="16">
        <f t="shared" si="214"/>
        <v>2.0386295827598631E-2</v>
      </c>
      <c r="AH2281" s="16" t="str">
        <f t="shared" si="215"/>
        <v/>
      </c>
      <c r="AI2281" s="17" t="str">
        <f>IF('Peer Comparison Tool'!$D$11="NR","",IF($C2281='Peer Comparison Tool'!$D$9,COUNT('ALLL &lt;50B Database'!$AI$1:AI2280)+1,""))</f>
        <v/>
      </c>
    </row>
    <row r="2282" spans="1:35" x14ac:dyDescent="0.25">
      <c r="A2282" t="s">
        <v>3036</v>
      </c>
      <c r="B2282">
        <v>900678</v>
      </c>
      <c r="C2282" s="5" t="s">
        <v>2948</v>
      </c>
      <c r="D2282" s="5" t="s">
        <v>4390</v>
      </c>
      <c r="E2282" s="5" t="s">
        <v>4388</v>
      </c>
      <c r="F2282" s="2">
        <v>903</v>
      </c>
      <c r="G2282" s="2">
        <v>271541</v>
      </c>
      <c r="H2282" s="2">
        <v>186778</v>
      </c>
      <c r="I2282" s="2">
        <v>7303</v>
      </c>
      <c r="J2282" s="2">
        <v>179475</v>
      </c>
      <c r="K2282" s="33">
        <v>5.0313414124529875E-3</v>
      </c>
      <c r="L2282" s="2">
        <v>833</v>
      </c>
      <c r="M2282" s="2">
        <v>245980</v>
      </c>
      <c r="N2282" s="2">
        <v>176450</v>
      </c>
      <c r="O2282" s="33">
        <v>4.7208841031453671E-3</v>
      </c>
      <c r="P2282" s="2">
        <v>851</v>
      </c>
      <c r="Q2282" s="2">
        <v>251009</v>
      </c>
      <c r="R2282" s="2">
        <v>178167</v>
      </c>
      <c r="S2282" s="35">
        <v>4.7764176306498958E-3</v>
      </c>
      <c r="T2282" t="s">
        <v>4388</v>
      </c>
      <c r="U2282" t="s">
        <v>4388</v>
      </c>
      <c r="V2282" s="5" t="s">
        <v>4390</v>
      </c>
      <c r="W2282" s="5">
        <v>0</v>
      </c>
      <c r="X2282" s="4">
        <v>2.5492378180309166E-4</v>
      </c>
      <c r="Y2282" s="6">
        <v>52</v>
      </c>
      <c r="Z2282" s="4">
        <v>5.5533527504528744E-5</v>
      </c>
      <c r="AA2282" s="5">
        <v>4651</v>
      </c>
      <c r="AC2282" s="16" t="str">
        <f t="shared" si="210"/>
        <v/>
      </c>
      <c r="AD2282" s="16" t="str">
        <f t="shared" si="211"/>
        <v/>
      </c>
      <c r="AE2282" s="16" t="str">
        <f t="shared" si="212"/>
        <v/>
      </c>
      <c r="AF2282" s="16" t="str">
        <f t="shared" si="213"/>
        <v/>
      </c>
      <c r="AG2282" s="16">
        <f t="shared" si="214"/>
        <v>5.0313414124529875E-3</v>
      </c>
      <c r="AH2282" s="16" t="str">
        <f t="shared" si="215"/>
        <v/>
      </c>
      <c r="AI2282" s="17" t="str">
        <f>IF('Peer Comparison Tool'!$D$11="NR","",IF($C2282='Peer Comparison Tool'!$D$9,COUNT('ALLL &lt;50B Database'!$AI$1:AI2281)+1,""))</f>
        <v/>
      </c>
    </row>
    <row r="2283" spans="1:35" x14ac:dyDescent="0.25">
      <c r="A2283" t="s">
        <v>830</v>
      </c>
      <c r="B2283">
        <v>22543</v>
      </c>
      <c r="C2283" s="5" t="s">
        <v>1963</v>
      </c>
      <c r="D2283" s="5" t="s">
        <v>4390</v>
      </c>
      <c r="E2283" s="5" t="s">
        <v>4388</v>
      </c>
      <c r="F2283" s="2">
        <v>1534</v>
      </c>
      <c r="G2283" s="2">
        <v>271468</v>
      </c>
      <c r="H2283" s="2">
        <v>199698</v>
      </c>
      <c r="I2283" s="2">
        <v>15032</v>
      </c>
      <c r="J2283" s="2">
        <v>184666</v>
      </c>
      <c r="K2283" s="33">
        <v>8.3068891945458287E-3</v>
      </c>
      <c r="L2283" s="2">
        <v>1293</v>
      </c>
      <c r="M2283" s="2">
        <v>219926</v>
      </c>
      <c r="N2283" s="2">
        <v>177479</v>
      </c>
      <c r="O2283" s="33">
        <v>7.2853689732306354E-3</v>
      </c>
      <c r="P2283" s="2">
        <v>1290</v>
      </c>
      <c r="Q2283" s="2">
        <v>239906</v>
      </c>
      <c r="R2283" s="2">
        <v>183117</v>
      </c>
      <c r="S2283" s="35">
        <v>7.0446763544619014E-3</v>
      </c>
      <c r="T2283" t="s">
        <v>4388</v>
      </c>
      <c r="U2283" t="s">
        <v>4388</v>
      </c>
      <c r="V2283" s="5" t="s">
        <v>4390</v>
      </c>
      <c r="W2283" s="5">
        <v>0</v>
      </c>
      <c r="X2283" s="4">
        <v>1.2622128400839273E-3</v>
      </c>
      <c r="Y2283" s="6">
        <v>244</v>
      </c>
      <c r="Z2283" s="4">
        <v>-2.4069261876873398E-4</v>
      </c>
      <c r="AA2283" s="5">
        <v>4256</v>
      </c>
      <c r="AC2283" s="16" t="str">
        <f t="shared" si="210"/>
        <v/>
      </c>
      <c r="AD2283" s="16" t="str">
        <f t="shared" si="211"/>
        <v/>
      </c>
      <c r="AE2283" s="16" t="str">
        <f t="shared" si="212"/>
        <v/>
      </c>
      <c r="AF2283" s="16" t="str">
        <f t="shared" si="213"/>
        <v/>
      </c>
      <c r="AG2283" s="16">
        <f t="shared" si="214"/>
        <v>8.3068891945458287E-3</v>
      </c>
      <c r="AH2283" s="16" t="str">
        <f t="shared" si="215"/>
        <v/>
      </c>
      <c r="AI2283" s="17" t="str">
        <f>IF('Peer Comparison Tool'!$D$11="NR","",IF($C2283='Peer Comparison Tool'!$D$9,COUNT('ALLL &lt;50B Database'!$AI$1:AI2282)+1,""))</f>
        <v/>
      </c>
    </row>
    <row r="2284" spans="1:35" x14ac:dyDescent="0.25">
      <c r="A2284" t="s">
        <v>642</v>
      </c>
      <c r="B2284">
        <v>829041</v>
      </c>
      <c r="C2284" s="5" t="s">
        <v>1578</v>
      </c>
      <c r="D2284" s="5" t="s">
        <v>4390</v>
      </c>
      <c r="E2284" s="5" t="s">
        <v>4388</v>
      </c>
      <c r="F2284" s="2">
        <v>2430</v>
      </c>
      <c r="G2284" s="2">
        <v>271334</v>
      </c>
      <c r="H2284" s="2">
        <v>148632</v>
      </c>
      <c r="I2284" s="2">
        <v>9899</v>
      </c>
      <c r="J2284" s="2">
        <v>138733</v>
      </c>
      <c r="K2284" s="33">
        <v>1.7515659576308448E-2</v>
      </c>
      <c r="L2284" s="2">
        <v>2272</v>
      </c>
      <c r="M2284" s="2">
        <v>228464</v>
      </c>
      <c r="N2284" s="2">
        <v>137479</v>
      </c>
      <c r="O2284" s="33">
        <v>1.6526160359036653E-2</v>
      </c>
      <c r="P2284" s="2">
        <v>2325</v>
      </c>
      <c r="Q2284" s="2">
        <v>242261</v>
      </c>
      <c r="R2284" s="2">
        <v>138151</v>
      </c>
      <c r="S2284" s="35">
        <v>1.6829411296335171E-2</v>
      </c>
      <c r="T2284" t="s">
        <v>4388</v>
      </c>
      <c r="U2284" t="s">
        <v>4388</v>
      </c>
      <c r="V2284" s="5" t="s">
        <v>4390</v>
      </c>
      <c r="W2284" s="5">
        <v>0</v>
      </c>
      <c r="X2284" s="4">
        <v>6.8624827997327761E-4</v>
      </c>
      <c r="Y2284" s="6">
        <v>105</v>
      </c>
      <c r="Z2284" s="4">
        <v>3.0325093729851801E-4</v>
      </c>
      <c r="AA2284" s="5">
        <v>937</v>
      </c>
      <c r="AC2284" s="16" t="str">
        <f t="shared" si="210"/>
        <v/>
      </c>
      <c r="AD2284" s="16" t="str">
        <f t="shared" si="211"/>
        <v/>
      </c>
      <c r="AE2284" s="16" t="str">
        <f t="shared" si="212"/>
        <v/>
      </c>
      <c r="AF2284" s="16" t="str">
        <f t="shared" si="213"/>
        <v/>
      </c>
      <c r="AG2284" s="16">
        <f t="shared" si="214"/>
        <v>1.7515659576308448E-2</v>
      </c>
      <c r="AH2284" s="16" t="str">
        <f t="shared" si="215"/>
        <v/>
      </c>
      <c r="AI2284" s="17" t="str">
        <f>IF('Peer Comparison Tool'!$D$11="NR","",IF($C2284='Peer Comparison Tool'!$D$9,COUNT('ALLL &lt;50B Database'!$AI$1:AI2283)+1,""))</f>
        <v/>
      </c>
    </row>
    <row r="2285" spans="1:35" x14ac:dyDescent="0.25">
      <c r="A2285" t="s">
        <v>2005</v>
      </c>
      <c r="B2285">
        <v>1005075</v>
      </c>
      <c r="C2285" s="5" t="s">
        <v>1963</v>
      </c>
      <c r="D2285" s="5" t="s">
        <v>4390</v>
      </c>
      <c r="E2285" s="5" t="s">
        <v>4388</v>
      </c>
      <c r="F2285" s="2">
        <v>2332</v>
      </c>
      <c r="G2285" s="2">
        <v>271176</v>
      </c>
      <c r="H2285" s="2">
        <v>198600</v>
      </c>
      <c r="I2285" s="2">
        <v>1153</v>
      </c>
      <c r="J2285" s="2">
        <v>197447</v>
      </c>
      <c r="K2285" s="33">
        <v>1.1810764407663829E-2</v>
      </c>
      <c r="L2285" s="2">
        <v>2392</v>
      </c>
      <c r="M2285" s="2">
        <v>255791</v>
      </c>
      <c r="N2285" s="2">
        <v>202620</v>
      </c>
      <c r="O2285" s="33">
        <v>1.1805349916099103E-2</v>
      </c>
      <c r="P2285" s="2">
        <v>2332</v>
      </c>
      <c r="Q2285" s="2">
        <v>263121</v>
      </c>
      <c r="R2285" s="2">
        <v>199837</v>
      </c>
      <c r="S2285" s="35">
        <v>1.1669510651180713E-2</v>
      </c>
      <c r="T2285" t="s">
        <v>4388</v>
      </c>
      <c r="U2285" t="s">
        <v>4388</v>
      </c>
      <c r="V2285" s="5" t="s">
        <v>4390</v>
      </c>
      <c r="W2285" s="5">
        <v>0</v>
      </c>
      <c r="X2285" s="4">
        <v>1.4125375648311664E-4</v>
      </c>
      <c r="Y2285" s="6">
        <v>0</v>
      </c>
      <c r="Z2285" s="4">
        <v>-1.3583926491838975E-4</v>
      </c>
      <c r="AA2285" s="5">
        <v>3021</v>
      </c>
      <c r="AC2285" s="16" t="str">
        <f t="shared" si="210"/>
        <v/>
      </c>
      <c r="AD2285" s="16" t="str">
        <f t="shared" si="211"/>
        <v/>
      </c>
      <c r="AE2285" s="16" t="str">
        <f t="shared" si="212"/>
        <v/>
      </c>
      <c r="AF2285" s="16" t="str">
        <f t="shared" si="213"/>
        <v/>
      </c>
      <c r="AG2285" s="16">
        <f t="shared" si="214"/>
        <v>1.1810764407663829E-2</v>
      </c>
      <c r="AH2285" s="16" t="str">
        <f t="shared" si="215"/>
        <v/>
      </c>
      <c r="AI2285" s="17" t="str">
        <f>IF('Peer Comparison Tool'!$D$11="NR","",IF($C2285='Peer Comparison Tool'!$D$9,COUNT('ALLL &lt;50B Database'!$AI$1:AI2284)+1,""))</f>
        <v/>
      </c>
    </row>
    <row r="2286" spans="1:35" x14ac:dyDescent="0.25">
      <c r="A2286" t="s">
        <v>2665</v>
      </c>
      <c r="B2286">
        <v>987352</v>
      </c>
      <c r="C2286" s="5" t="s">
        <v>2642</v>
      </c>
      <c r="D2286" s="5" t="s">
        <v>4390</v>
      </c>
      <c r="E2286" s="5" t="s">
        <v>4388</v>
      </c>
      <c r="F2286" s="2">
        <v>2261</v>
      </c>
      <c r="G2286" s="2">
        <v>271020</v>
      </c>
      <c r="H2286" s="2">
        <v>209451</v>
      </c>
      <c r="I2286" s="2">
        <v>12802</v>
      </c>
      <c r="J2286" s="2">
        <v>196649</v>
      </c>
      <c r="K2286" s="33">
        <v>1.1497643008609247E-2</v>
      </c>
      <c r="L2286" s="2">
        <v>2260</v>
      </c>
      <c r="M2286" s="2">
        <v>255587</v>
      </c>
      <c r="N2286" s="2">
        <v>202878</v>
      </c>
      <c r="O2286" s="33">
        <v>1.11396997210146E-2</v>
      </c>
      <c r="P2286" s="2">
        <v>2261</v>
      </c>
      <c r="Q2286" s="2">
        <v>260126</v>
      </c>
      <c r="R2286" s="2">
        <v>195512</v>
      </c>
      <c r="S2286" s="35">
        <v>1.1564507549408732E-2</v>
      </c>
      <c r="T2286" t="s">
        <v>4388</v>
      </c>
      <c r="U2286" t="s">
        <v>4388</v>
      </c>
      <c r="V2286" s="5" t="s">
        <v>4390</v>
      </c>
      <c r="W2286" s="5">
        <v>0</v>
      </c>
      <c r="X2286" s="4">
        <v>-6.6864540799484867E-5</v>
      </c>
      <c r="Y2286" s="6">
        <v>0</v>
      </c>
      <c r="Z2286" s="4">
        <v>4.2480782839413207E-4</v>
      </c>
      <c r="AA2286" s="5">
        <v>3156</v>
      </c>
      <c r="AC2286" s="16" t="str">
        <f t="shared" si="210"/>
        <v/>
      </c>
      <c r="AD2286" s="16" t="str">
        <f t="shared" si="211"/>
        <v/>
      </c>
      <c r="AE2286" s="16" t="str">
        <f t="shared" si="212"/>
        <v/>
      </c>
      <c r="AF2286" s="16" t="str">
        <f t="shared" si="213"/>
        <v/>
      </c>
      <c r="AG2286" s="16">
        <f t="shared" si="214"/>
        <v>1.1497643008609247E-2</v>
      </c>
      <c r="AH2286" s="16" t="str">
        <f t="shared" si="215"/>
        <v/>
      </c>
      <c r="AI2286" s="17" t="str">
        <f>IF('Peer Comparison Tool'!$D$11="NR","",IF($C2286='Peer Comparison Tool'!$D$9,COUNT('ALLL &lt;50B Database'!$AI$1:AI2285)+1,""))</f>
        <v/>
      </c>
    </row>
    <row r="2287" spans="1:35" x14ac:dyDescent="0.25">
      <c r="A2287" t="s">
        <v>40</v>
      </c>
      <c r="B2287">
        <v>109659</v>
      </c>
      <c r="C2287" s="5" t="s">
        <v>1695</v>
      </c>
      <c r="D2287" s="5" t="s">
        <v>4390</v>
      </c>
      <c r="E2287" s="5" t="s">
        <v>4388</v>
      </c>
      <c r="F2287" s="2">
        <v>2613</v>
      </c>
      <c r="G2287" s="2">
        <v>270491</v>
      </c>
      <c r="H2287" s="2">
        <v>235990</v>
      </c>
      <c r="I2287" s="2">
        <v>14221</v>
      </c>
      <c r="J2287" s="2">
        <v>221769</v>
      </c>
      <c r="K2287" s="33">
        <v>1.1782530470895392E-2</v>
      </c>
      <c r="L2287" s="2">
        <v>2516</v>
      </c>
      <c r="M2287" s="2">
        <v>248963</v>
      </c>
      <c r="N2287" s="2">
        <v>215526</v>
      </c>
      <c r="O2287" s="33">
        <v>1.1673765578166904E-2</v>
      </c>
      <c r="P2287" s="2">
        <v>2559</v>
      </c>
      <c r="Q2287" s="2">
        <v>259158</v>
      </c>
      <c r="R2287" s="2">
        <v>219446</v>
      </c>
      <c r="S2287" s="35">
        <v>1.1661183161233287E-2</v>
      </c>
      <c r="T2287" t="s">
        <v>4388</v>
      </c>
      <c r="U2287" t="s">
        <v>4388</v>
      </c>
      <c r="V2287" s="5" t="s">
        <v>4390</v>
      </c>
      <c r="W2287" s="5">
        <v>0</v>
      </c>
      <c r="X2287" s="4">
        <v>1.2134730966210407E-4</v>
      </c>
      <c r="Y2287" s="6">
        <v>54</v>
      </c>
      <c r="Z2287" s="4">
        <v>-1.2582416933616669E-5</v>
      </c>
      <c r="AA2287" s="5">
        <v>3029</v>
      </c>
      <c r="AC2287" s="16" t="str">
        <f t="shared" si="210"/>
        <v/>
      </c>
      <c r="AD2287" s="16" t="str">
        <f t="shared" si="211"/>
        <v/>
      </c>
      <c r="AE2287" s="16" t="str">
        <f t="shared" si="212"/>
        <v/>
      </c>
      <c r="AF2287" s="16" t="str">
        <f t="shared" si="213"/>
        <v/>
      </c>
      <c r="AG2287" s="16">
        <f t="shared" si="214"/>
        <v>1.1782530470895392E-2</v>
      </c>
      <c r="AH2287" s="16" t="str">
        <f t="shared" si="215"/>
        <v/>
      </c>
      <c r="AI2287" s="17" t="str">
        <f>IF('Peer Comparison Tool'!$D$11="NR","",IF($C2287='Peer Comparison Tool'!$D$9,COUNT('ALLL &lt;50B Database'!$AI$1:AI2286)+1,""))</f>
        <v/>
      </c>
    </row>
    <row r="2288" spans="1:35" x14ac:dyDescent="0.25">
      <c r="A2288" t="s">
        <v>525</v>
      </c>
      <c r="B2288">
        <v>2687487</v>
      </c>
      <c r="C2288" s="5" t="s">
        <v>462</v>
      </c>
      <c r="D2288" s="5" t="s">
        <v>4390</v>
      </c>
      <c r="E2288" s="5" t="s">
        <v>4388</v>
      </c>
      <c r="F2288" s="2">
        <v>11108</v>
      </c>
      <c r="G2288" s="2">
        <v>270372</v>
      </c>
      <c r="H2288" s="2">
        <v>237469</v>
      </c>
      <c r="I2288" s="2">
        <v>0</v>
      </c>
      <c r="J2288" s="2">
        <v>237469</v>
      </c>
      <c r="K2288" s="33">
        <v>4.6776631897216057E-2</v>
      </c>
      <c r="L2288" s="2">
        <v>8840</v>
      </c>
      <c r="M2288" s="2">
        <v>327065</v>
      </c>
      <c r="N2288" s="2">
        <v>287521</v>
      </c>
      <c r="O2288" s="33">
        <v>3.0745580322828592E-2</v>
      </c>
      <c r="P2288" s="2">
        <v>8288</v>
      </c>
      <c r="Q2288" s="2">
        <v>302886</v>
      </c>
      <c r="R2288" s="2">
        <v>258163</v>
      </c>
      <c r="S2288" s="35">
        <v>3.2103748407014174E-2</v>
      </c>
      <c r="T2288" t="s">
        <v>4388</v>
      </c>
      <c r="U2288" t="s">
        <v>4388</v>
      </c>
      <c r="V2288" s="5" t="s">
        <v>4390</v>
      </c>
      <c r="W2288" s="5">
        <v>0</v>
      </c>
      <c r="X2288" s="4">
        <v>1.4672883490201884E-2</v>
      </c>
      <c r="Y2288" s="6">
        <v>2820</v>
      </c>
      <c r="Z2288" s="4">
        <v>1.358168084185582E-3</v>
      </c>
      <c r="AA2288" s="5">
        <v>44</v>
      </c>
      <c r="AC2288" s="16" t="str">
        <f t="shared" si="210"/>
        <v/>
      </c>
      <c r="AD2288" s="16" t="str">
        <f t="shared" si="211"/>
        <v/>
      </c>
      <c r="AE2288" s="16" t="str">
        <f t="shared" si="212"/>
        <v/>
      </c>
      <c r="AF2288" s="16" t="str">
        <f t="shared" si="213"/>
        <v/>
      </c>
      <c r="AG2288" s="16">
        <f t="shared" si="214"/>
        <v>4.6776631897216057E-2</v>
      </c>
      <c r="AH2288" s="16" t="str">
        <f t="shared" si="215"/>
        <v/>
      </c>
      <c r="AI2288" s="17">
        <f>IF('Peer Comparison Tool'!$D$11="NR","",IF($C2288='Peer Comparison Tool'!$D$9,COUNT('ALLL &lt;50B Database'!$AI$1:AI2287)+1,""))</f>
        <v>64</v>
      </c>
    </row>
    <row r="2289" spans="1:35" x14ac:dyDescent="0.25">
      <c r="A2289" t="s">
        <v>3120</v>
      </c>
      <c r="B2289">
        <v>243414</v>
      </c>
      <c r="C2289" s="5" t="s">
        <v>3064</v>
      </c>
      <c r="D2289" s="5" t="s">
        <v>4390</v>
      </c>
      <c r="E2289" s="5" t="s">
        <v>4388</v>
      </c>
      <c r="F2289" s="2">
        <v>2373</v>
      </c>
      <c r="G2289" s="2">
        <v>270333</v>
      </c>
      <c r="H2289" s="2">
        <v>200903</v>
      </c>
      <c r="I2289" s="2">
        <v>20864</v>
      </c>
      <c r="J2289" s="2">
        <v>180039</v>
      </c>
      <c r="K2289" s="33">
        <v>1.3180477563194641E-2</v>
      </c>
      <c r="L2289" s="2">
        <v>2100</v>
      </c>
      <c r="M2289" s="2">
        <v>226981</v>
      </c>
      <c r="N2289" s="2">
        <v>183867</v>
      </c>
      <c r="O2289" s="33">
        <v>1.1421299091190915E-2</v>
      </c>
      <c r="P2289" s="2">
        <v>2121</v>
      </c>
      <c r="Q2289" s="2">
        <v>246816</v>
      </c>
      <c r="R2289" s="2">
        <v>186751</v>
      </c>
      <c r="S2289" s="35">
        <v>1.1357368902977762E-2</v>
      </c>
      <c r="T2289" t="s">
        <v>4388</v>
      </c>
      <c r="U2289" t="s">
        <v>4388</v>
      </c>
      <c r="V2289" s="5" t="s">
        <v>4390</v>
      </c>
      <c r="W2289" s="5">
        <v>0</v>
      </c>
      <c r="X2289" s="4">
        <v>1.8231086602168798E-3</v>
      </c>
      <c r="Y2289" s="6">
        <v>252</v>
      </c>
      <c r="Z2289" s="4">
        <v>-6.3930188213153633E-5</v>
      </c>
      <c r="AA2289" s="5">
        <v>2326</v>
      </c>
      <c r="AC2289" s="16" t="str">
        <f t="shared" si="210"/>
        <v/>
      </c>
      <c r="AD2289" s="16" t="str">
        <f t="shared" si="211"/>
        <v/>
      </c>
      <c r="AE2289" s="16" t="str">
        <f t="shared" si="212"/>
        <v/>
      </c>
      <c r="AF2289" s="16" t="str">
        <f t="shared" si="213"/>
        <v/>
      </c>
      <c r="AG2289" s="16">
        <f t="shared" si="214"/>
        <v>1.3180477563194641E-2</v>
      </c>
      <c r="AH2289" s="16" t="str">
        <f t="shared" si="215"/>
        <v/>
      </c>
      <c r="AI2289" s="17" t="str">
        <f>IF('Peer Comparison Tool'!$D$11="NR","",IF($C2289='Peer Comparison Tool'!$D$9,COUNT('ALLL &lt;50B Database'!$AI$1:AI2288)+1,""))</f>
        <v/>
      </c>
    </row>
    <row r="2290" spans="1:35" x14ac:dyDescent="0.25">
      <c r="A2290" t="s">
        <v>1437</v>
      </c>
      <c r="B2290">
        <v>43351</v>
      </c>
      <c r="C2290" s="5" t="s">
        <v>1389</v>
      </c>
      <c r="D2290" s="5" t="s">
        <v>4390</v>
      </c>
      <c r="E2290" s="5" t="s">
        <v>4388</v>
      </c>
      <c r="F2290" s="2">
        <v>1739</v>
      </c>
      <c r="G2290" s="2">
        <v>270261</v>
      </c>
      <c r="H2290" s="2">
        <v>196252</v>
      </c>
      <c r="I2290" s="2">
        <v>0</v>
      </c>
      <c r="J2290" s="2">
        <v>196252</v>
      </c>
      <c r="K2290" s="33">
        <v>8.8610561930579056E-3</v>
      </c>
      <c r="L2290" s="2">
        <v>521</v>
      </c>
      <c r="M2290" s="2">
        <v>257149</v>
      </c>
      <c r="N2290" s="2">
        <v>187951</v>
      </c>
      <c r="O2290" s="33">
        <v>2.7719990848678643E-3</v>
      </c>
      <c r="P2290" s="2">
        <v>900</v>
      </c>
      <c r="Q2290" s="2">
        <v>265723</v>
      </c>
      <c r="R2290" s="2">
        <v>196564</v>
      </c>
      <c r="S2290" s="35">
        <v>4.5786614029018537E-3</v>
      </c>
      <c r="T2290" t="s">
        <v>4388</v>
      </c>
      <c r="U2290" t="s">
        <v>4388</v>
      </c>
      <c r="V2290" s="5" t="s">
        <v>4390</v>
      </c>
      <c r="W2290" s="5">
        <v>0</v>
      </c>
      <c r="X2290" s="4">
        <v>4.2823947901560518E-3</v>
      </c>
      <c r="Y2290" s="6">
        <v>839</v>
      </c>
      <c r="Z2290" s="4">
        <v>1.8066623180339894E-3</v>
      </c>
      <c r="AA2290" s="5">
        <v>4116</v>
      </c>
      <c r="AC2290" s="16" t="str">
        <f t="shared" si="210"/>
        <v/>
      </c>
      <c r="AD2290" s="16" t="str">
        <f t="shared" si="211"/>
        <v/>
      </c>
      <c r="AE2290" s="16" t="str">
        <f t="shared" si="212"/>
        <v/>
      </c>
      <c r="AF2290" s="16" t="str">
        <f t="shared" si="213"/>
        <v/>
      </c>
      <c r="AG2290" s="16">
        <f t="shared" si="214"/>
        <v>8.8610561930579056E-3</v>
      </c>
      <c r="AH2290" s="16" t="str">
        <f t="shared" si="215"/>
        <v/>
      </c>
      <c r="AI2290" s="17" t="str">
        <f>IF('Peer Comparison Tool'!$D$11="NR","",IF($C2290='Peer Comparison Tool'!$D$9,COUNT('ALLL &lt;50B Database'!$AI$1:AI2289)+1,""))</f>
        <v/>
      </c>
    </row>
    <row r="2291" spans="1:35" x14ac:dyDescent="0.25">
      <c r="A2291" t="s">
        <v>2919</v>
      </c>
      <c r="B2291">
        <v>785857</v>
      </c>
      <c r="C2291" s="5" t="s">
        <v>2907</v>
      </c>
      <c r="D2291" s="5" t="s">
        <v>4390</v>
      </c>
      <c r="E2291" s="5" t="s">
        <v>4388</v>
      </c>
      <c r="F2291" s="2">
        <v>2909</v>
      </c>
      <c r="G2291" s="2">
        <v>270232</v>
      </c>
      <c r="H2291" s="2">
        <v>132679</v>
      </c>
      <c r="I2291" s="2">
        <v>10892</v>
      </c>
      <c r="J2291" s="2">
        <v>121787</v>
      </c>
      <c r="K2291" s="33">
        <v>2.3885964840253886E-2</v>
      </c>
      <c r="L2291" s="2">
        <v>2667</v>
      </c>
      <c r="M2291" s="2">
        <v>229799</v>
      </c>
      <c r="N2291" s="2">
        <v>118640</v>
      </c>
      <c r="O2291" s="33">
        <v>2.2479770734996629E-2</v>
      </c>
      <c r="P2291" s="2">
        <v>2771</v>
      </c>
      <c r="Q2291" s="2">
        <v>235848</v>
      </c>
      <c r="R2291" s="2">
        <v>125212</v>
      </c>
      <c r="S2291" s="35">
        <v>2.2130466728428586E-2</v>
      </c>
      <c r="T2291" t="s">
        <v>4388</v>
      </c>
      <c r="U2291" t="s">
        <v>4388</v>
      </c>
      <c r="V2291" s="5" t="s">
        <v>4390</v>
      </c>
      <c r="W2291" s="5">
        <v>0</v>
      </c>
      <c r="X2291" s="4">
        <v>1.7554981118253002E-3</v>
      </c>
      <c r="Y2291" s="6">
        <v>138</v>
      </c>
      <c r="Z2291" s="4">
        <v>-3.4930400656804292E-4</v>
      </c>
      <c r="AA2291" s="5">
        <v>293</v>
      </c>
      <c r="AC2291" s="16" t="str">
        <f t="shared" si="210"/>
        <v/>
      </c>
      <c r="AD2291" s="16" t="str">
        <f t="shared" si="211"/>
        <v/>
      </c>
      <c r="AE2291" s="16" t="str">
        <f t="shared" si="212"/>
        <v/>
      </c>
      <c r="AF2291" s="16" t="str">
        <f t="shared" si="213"/>
        <v/>
      </c>
      <c r="AG2291" s="16">
        <f t="shared" si="214"/>
        <v>2.3885964840253886E-2</v>
      </c>
      <c r="AH2291" s="16" t="str">
        <f t="shared" si="215"/>
        <v/>
      </c>
      <c r="AI2291" s="17" t="str">
        <f>IF('Peer Comparison Tool'!$D$11="NR","",IF($C2291='Peer Comparison Tool'!$D$9,COUNT('ALLL &lt;50B Database'!$AI$1:AI2290)+1,""))</f>
        <v/>
      </c>
    </row>
    <row r="2292" spans="1:35" x14ac:dyDescent="0.25">
      <c r="A2292" t="s">
        <v>2893</v>
      </c>
      <c r="B2292">
        <v>147679</v>
      </c>
      <c r="C2292" s="5" t="s">
        <v>2850</v>
      </c>
      <c r="D2292" s="5" t="s">
        <v>4390</v>
      </c>
      <c r="E2292" s="5" t="s">
        <v>4388</v>
      </c>
      <c r="F2292" s="2">
        <v>1335</v>
      </c>
      <c r="G2292" s="2">
        <v>269822</v>
      </c>
      <c r="H2292" s="2">
        <v>191873</v>
      </c>
      <c r="I2292" s="2">
        <v>0</v>
      </c>
      <c r="J2292" s="2">
        <v>191873</v>
      </c>
      <c r="K2292" s="33">
        <v>6.9577272466683692E-3</v>
      </c>
      <c r="L2292" s="2">
        <v>1224</v>
      </c>
      <c r="M2292" s="2">
        <v>271503</v>
      </c>
      <c r="N2292" s="2">
        <v>185866</v>
      </c>
      <c r="O2292" s="33">
        <v>6.585389474137282E-3</v>
      </c>
      <c r="P2292" s="2">
        <v>1311</v>
      </c>
      <c r="Q2292" s="2">
        <v>266529</v>
      </c>
      <c r="R2292" s="2">
        <v>190702</v>
      </c>
      <c r="S2292" s="35">
        <v>6.8746001615085321E-3</v>
      </c>
      <c r="T2292" t="s">
        <v>4388</v>
      </c>
      <c r="U2292" t="s">
        <v>4388</v>
      </c>
      <c r="V2292" s="5" t="s">
        <v>4390</v>
      </c>
      <c r="W2292" s="5">
        <v>0</v>
      </c>
      <c r="X2292" s="4">
        <v>8.3127085159837195E-5</v>
      </c>
      <c r="Y2292" s="6">
        <v>24</v>
      </c>
      <c r="Z2292" s="4">
        <v>2.8921068737125001E-4</v>
      </c>
      <c r="AA2292" s="5">
        <v>4460</v>
      </c>
      <c r="AC2292" s="16" t="str">
        <f t="shared" si="210"/>
        <v/>
      </c>
      <c r="AD2292" s="16" t="str">
        <f t="shared" si="211"/>
        <v/>
      </c>
      <c r="AE2292" s="16" t="str">
        <f t="shared" si="212"/>
        <v/>
      </c>
      <c r="AF2292" s="16" t="str">
        <f t="shared" si="213"/>
        <v/>
      </c>
      <c r="AG2292" s="16">
        <f t="shared" si="214"/>
        <v>6.9577272466683692E-3</v>
      </c>
      <c r="AH2292" s="16" t="str">
        <f t="shared" si="215"/>
        <v/>
      </c>
      <c r="AI2292" s="17" t="str">
        <f>IF('Peer Comparison Tool'!$D$11="NR","",IF($C2292='Peer Comparison Tool'!$D$9,COUNT('ALLL &lt;50B Database'!$AI$1:AI2291)+1,""))</f>
        <v/>
      </c>
    </row>
    <row r="2293" spans="1:35" x14ac:dyDescent="0.25">
      <c r="A2293" t="s">
        <v>375</v>
      </c>
      <c r="B2293">
        <v>475653</v>
      </c>
      <c r="C2293" s="5" t="s">
        <v>343</v>
      </c>
      <c r="D2293" s="5" t="s">
        <v>4390</v>
      </c>
      <c r="E2293" s="5" t="s">
        <v>4388</v>
      </c>
      <c r="F2293" s="2">
        <v>2639</v>
      </c>
      <c r="G2293" s="2">
        <v>269760</v>
      </c>
      <c r="H2293" s="2">
        <v>171249</v>
      </c>
      <c r="I2293" s="2">
        <v>2186</v>
      </c>
      <c r="J2293" s="2">
        <v>169063</v>
      </c>
      <c r="K2293" s="33">
        <v>1.5609565664870493E-2</v>
      </c>
      <c r="L2293" s="2">
        <v>2116</v>
      </c>
      <c r="M2293" s="2">
        <v>237706</v>
      </c>
      <c r="N2293" s="2">
        <v>159810</v>
      </c>
      <c r="O2293" s="33">
        <v>1.32407233589888E-2</v>
      </c>
      <c r="P2293" s="2">
        <v>2167</v>
      </c>
      <c r="Q2293" s="2">
        <v>244386</v>
      </c>
      <c r="R2293" s="2">
        <v>169240</v>
      </c>
      <c r="S2293" s="35">
        <v>1.2804301583549988E-2</v>
      </c>
      <c r="T2293" t="s">
        <v>4388</v>
      </c>
      <c r="U2293" t="s">
        <v>4388</v>
      </c>
      <c r="V2293" s="5" t="s">
        <v>4390</v>
      </c>
      <c r="W2293" s="5">
        <v>0</v>
      </c>
      <c r="X2293" s="4">
        <v>2.8052640813205042E-3</v>
      </c>
      <c r="Y2293" s="6">
        <v>472</v>
      </c>
      <c r="Z2293" s="4">
        <v>-4.3642177543881146E-4</v>
      </c>
      <c r="AA2293" s="5">
        <v>1394</v>
      </c>
      <c r="AC2293" s="16" t="str">
        <f t="shared" si="210"/>
        <v/>
      </c>
      <c r="AD2293" s="16" t="str">
        <f t="shared" si="211"/>
        <v/>
      </c>
      <c r="AE2293" s="16" t="str">
        <f t="shared" si="212"/>
        <v/>
      </c>
      <c r="AF2293" s="16" t="str">
        <f t="shared" si="213"/>
        <v/>
      </c>
      <c r="AG2293" s="16">
        <f t="shared" si="214"/>
        <v>1.5609565664870493E-2</v>
      </c>
      <c r="AH2293" s="16" t="str">
        <f t="shared" si="215"/>
        <v/>
      </c>
      <c r="AI2293" s="17" t="str">
        <f>IF('Peer Comparison Tool'!$D$11="NR","",IF($C2293='Peer Comparison Tool'!$D$9,COUNT('ALLL &lt;50B Database'!$AI$1:AI2292)+1,""))</f>
        <v/>
      </c>
    </row>
    <row r="2294" spans="1:35" x14ac:dyDescent="0.25">
      <c r="A2294" t="s">
        <v>374</v>
      </c>
      <c r="B2294">
        <v>2317672</v>
      </c>
      <c r="C2294" s="5" t="s">
        <v>343</v>
      </c>
      <c r="D2294" s="5" t="s">
        <v>4390</v>
      </c>
      <c r="E2294" s="5" t="s">
        <v>4388</v>
      </c>
      <c r="F2294" s="2">
        <v>2220</v>
      </c>
      <c r="G2294" s="2">
        <v>269398</v>
      </c>
      <c r="H2294" s="2">
        <v>215265</v>
      </c>
      <c r="I2294" s="2">
        <v>3957</v>
      </c>
      <c r="J2294" s="2">
        <v>211308</v>
      </c>
      <c r="K2294" s="33">
        <v>1.0505991254472146E-2</v>
      </c>
      <c r="L2294" s="2">
        <v>1931</v>
      </c>
      <c r="M2294" s="2">
        <v>263125</v>
      </c>
      <c r="N2294" s="2">
        <v>203022</v>
      </c>
      <c r="O2294" s="33">
        <v>9.5112844913359147E-3</v>
      </c>
      <c r="P2294" s="2">
        <v>1946</v>
      </c>
      <c r="Q2294" s="2">
        <v>260432</v>
      </c>
      <c r="R2294" s="2">
        <v>202844</v>
      </c>
      <c r="S2294" s="35">
        <v>9.593579302320996E-3</v>
      </c>
      <c r="T2294" t="s">
        <v>4388</v>
      </c>
      <c r="U2294" t="s">
        <v>4388</v>
      </c>
      <c r="V2294" s="5" t="s">
        <v>4390</v>
      </c>
      <c r="W2294" s="5">
        <v>0</v>
      </c>
      <c r="X2294" s="4">
        <v>9.1241195215114972E-4</v>
      </c>
      <c r="Y2294" s="6">
        <v>274</v>
      </c>
      <c r="Z2294" s="4">
        <v>8.229481098508129E-5</v>
      </c>
      <c r="AA2294" s="5">
        <v>3599</v>
      </c>
      <c r="AC2294" s="16" t="str">
        <f t="shared" si="210"/>
        <v/>
      </c>
      <c r="AD2294" s="16" t="str">
        <f t="shared" si="211"/>
        <v/>
      </c>
      <c r="AE2294" s="16" t="str">
        <f t="shared" si="212"/>
        <v/>
      </c>
      <c r="AF2294" s="16" t="str">
        <f t="shared" si="213"/>
        <v/>
      </c>
      <c r="AG2294" s="16">
        <f t="shared" si="214"/>
        <v>1.0505991254472146E-2</v>
      </c>
      <c r="AH2294" s="16" t="str">
        <f t="shared" si="215"/>
        <v/>
      </c>
      <c r="AI2294" s="17" t="str">
        <f>IF('Peer Comparison Tool'!$D$11="NR","",IF($C2294='Peer Comparison Tool'!$D$9,COUNT('ALLL &lt;50B Database'!$AI$1:AI2293)+1,""))</f>
        <v/>
      </c>
    </row>
    <row r="2295" spans="1:35" x14ac:dyDescent="0.25">
      <c r="A2295" t="s">
        <v>2751</v>
      </c>
      <c r="B2295">
        <v>1155</v>
      </c>
      <c r="C2295" s="5" t="s">
        <v>2711</v>
      </c>
      <c r="D2295" s="5" t="s">
        <v>4390</v>
      </c>
      <c r="E2295" s="5" t="s">
        <v>4388</v>
      </c>
      <c r="F2295" s="2">
        <v>4000</v>
      </c>
      <c r="G2295" s="2">
        <v>269271</v>
      </c>
      <c r="H2295" s="2">
        <v>205066</v>
      </c>
      <c r="I2295" s="2">
        <v>13206</v>
      </c>
      <c r="J2295" s="2">
        <v>191860</v>
      </c>
      <c r="K2295" s="33">
        <v>2.0848535390388827E-2</v>
      </c>
      <c r="L2295" s="2">
        <v>3696</v>
      </c>
      <c r="M2295" s="2">
        <v>258760</v>
      </c>
      <c r="N2295" s="2">
        <v>194621</v>
      </c>
      <c r="O2295" s="33">
        <v>1.8990756393194978E-2</v>
      </c>
      <c r="P2295" s="2">
        <v>3853</v>
      </c>
      <c r="Q2295" s="2">
        <v>255909</v>
      </c>
      <c r="R2295" s="2">
        <v>196500</v>
      </c>
      <c r="S2295" s="35">
        <v>1.9608142493638677E-2</v>
      </c>
      <c r="T2295" t="s">
        <v>4388</v>
      </c>
      <c r="U2295" t="s">
        <v>4388</v>
      </c>
      <c r="V2295" s="5" t="s">
        <v>4390</v>
      </c>
      <c r="W2295" s="5">
        <v>0</v>
      </c>
      <c r="X2295" s="4">
        <v>1.2403928967501497E-3</v>
      </c>
      <c r="Y2295" s="6">
        <v>147</v>
      </c>
      <c r="Z2295" s="4">
        <v>6.1738610044369951E-4</v>
      </c>
      <c r="AA2295" s="5">
        <v>473</v>
      </c>
      <c r="AC2295" s="16" t="str">
        <f t="shared" si="210"/>
        <v/>
      </c>
      <c r="AD2295" s="16" t="str">
        <f t="shared" si="211"/>
        <v/>
      </c>
      <c r="AE2295" s="16" t="str">
        <f t="shared" si="212"/>
        <v/>
      </c>
      <c r="AF2295" s="16" t="str">
        <f t="shared" si="213"/>
        <v/>
      </c>
      <c r="AG2295" s="16">
        <f t="shared" si="214"/>
        <v>2.0848535390388827E-2</v>
      </c>
      <c r="AH2295" s="16" t="str">
        <f t="shared" si="215"/>
        <v/>
      </c>
      <c r="AI2295" s="17" t="str">
        <f>IF('Peer Comparison Tool'!$D$11="NR","",IF($C2295='Peer Comparison Tool'!$D$9,COUNT('ALLL &lt;50B Database'!$AI$1:AI2294)+1,""))</f>
        <v/>
      </c>
    </row>
    <row r="2296" spans="1:35" x14ac:dyDescent="0.25">
      <c r="A2296" t="s">
        <v>621</v>
      </c>
      <c r="B2296">
        <v>381932</v>
      </c>
      <c r="C2296" s="5" t="s">
        <v>561</v>
      </c>
      <c r="D2296" s="5" t="s">
        <v>4390</v>
      </c>
      <c r="E2296" s="5" t="s">
        <v>4388</v>
      </c>
      <c r="F2296" s="2">
        <v>2927</v>
      </c>
      <c r="G2296" s="2">
        <v>269014</v>
      </c>
      <c r="H2296" s="2">
        <v>197369</v>
      </c>
      <c r="I2296" s="2">
        <v>14180</v>
      </c>
      <c r="J2296" s="2">
        <v>183189</v>
      </c>
      <c r="K2296" s="33">
        <v>1.5978033615555519E-2</v>
      </c>
      <c r="L2296" s="2">
        <v>3014</v>
      </c>
      <c r="M2296" s="2">
        <v>235153</v>
      </c>
      <c r="N2296" s="2">
        <v>178570</v>
      </c>
      <c r="O2296" s="33">
        <v>1.6878535028280225E-2</v>
      </c>
      <c r="P2296" s="2">
        <v>3069</v>
      </c>
      <c r="Q2296" s="2">
        <v>234797</v>
      </c>
      <c r="R2296" s="2">
        <v>179064</v>
      </c>
      <c r="S2296" s="35">
        <v>1.7139123441897868E-2</v>
      </c>
      <c r="T2296" t="s">
        <v>4388</v>
      </c>
      <c r="U2296" t="s">
        <v>4388</v>
      </c>
      <c r="V2296" s="5" t="s">
        <v>4390</v>
      </c>
      <c r="W2296" s="5">
        <v>0</v>
      </c>
      <c r="X2296" s="4">
        <v>-1.1610898263423493E-3</v>
      </c>
      <c r="Y2296" s="6">
        <v>-142</v>
      </c>
      <c r="Z2296" s="4">
        <v>2.6058841361764271E-4</v>
      </c>
      <c r="AA2296" s="5">
        <v>1282</v>
      </c>
      <c r="AC2296" s="16" t="str">
        <f t="shared" si="210"/>
        <v/>
      </c>
      <c r="AD2296" s="16" t="str">
        <f t="shared" si="211"/>
        <v/>
      </c>
      <c r="AE2296" s="16" t="str">
        <f t="shared" si="212"/>
        <v/>
      </c>
      <c r="AF2296" s="16" t="str">
        <f t="shared" si="213"/>
        <v/>
      </c>
      <c r="AG2296" s="16">
        <f t="shared" si="214"/>
        <v>1.5978033615555519E-2</v>
      </c>
      <c r="AH2296" s="16" t="str">
        <f t="shared" si="215"/>
        <v/>
      </c>
      <c r="AI2296" s="17" t="str">
        <f>IF('Peer Comparison Tool'!$D$11="NR","",IF($C2296='Peer Comparison Tool'!$D$9,COUNT('ALLL &lt;50B Database'!$AI$1:AI2295)+1,""))</f>
        <v/>
      </c>
    </row>
    <row r="2297" spans="1:35" x14ac:dyDescent="0.25">
      <c r="A2297" t="s">
        <v>754</v>
      </c>
      <c r="B2297">
        <v>825847</v>
      </c>
      <c r="C2297" s="5" t="s">
        <v>716</v>
      </c>
      <c r="D2297" s="5" t="s">
        <v>4390</v>
      </c>
      <c r="E2297" s="5" t="s">
        <v>4388</v>
      </c>
      <c r="F2297" s="2">
        <v>4148</v>
      </c>
      <c r="G2297" s="2">
        <v>268932</v>
      </c>
      <c r="H2297" s="2">
        <v>239448</v>
      </c>
      <c r="I2297" s="2">
        <v>3691</v>
      </c>
      <c r="J2297" s="2">
        <v>235757</v>
      </c>
      <c r="K2297" s="33">
        <v>1.7594387441306092E-2</v>
      </c>
      <c r="L2297" s="2">
        <v>3759</v>
      </c>
      <c r="M2297" s="2">
        <v>262302</v>
      </c>
      <c r="N2297" s="2">
        <v>226129</v>
      </c>
      <c r="O2297" s="33">
        <v>1.66232548677967E-2</v>
      </c>
      <c r="P2297" s="2">
        <v>3972</v>
      </c>
      <c r="Q2297" s="2">
        <v>261197</v>
      </c>
      <c r="R2297" s="2">
        <v>231959</v>
      </c>
      <c r="S2297" s="35">
        <v>1.7123715829090485E-2</v>
      </c>
      <c r="T2297" t="s">
        <v>4388</v>
      </c>
      <c r="U2297" t="s">
        <v>4388</v>
      </c>
      <c r="V2297" s="5" t="s">
        <v>4390</v>
      </c>
      <c r="W2297" s="5">
        <v>0</v>
      </c>
      <c r="X2297" s="4">
        <v>4.7067161221560697E-4</v>
      </c>
      <c r="Y2297" s="6">
        <v>176</v>
      </c>
      <c r="Z2297" s="4">
        <v>5.0046096129378534E-4</v>
      </c>
      <c r="AA2297" s="5">
        <v>922</v>
      </c>
      <c r="AC2297" s="16" t="str">
        <f t="shared" si="210"/>
        <v/>
      </c>
      <c r="AD2297" s="16" t="str">
        <f t="shared" si="211"/>
        <v/>
      </c>
      <c r="AE2297" s="16" t="str">
        <f t="shared" si="212"/>
        <v/>
      </c>
      <c r="AF2297" s="16" t="str">
        <f t="shared" si="213"/>
        <v/>
      </c>
      <c r="AG2297" s="16">
        <f t="shared" si="214"/>
        <v>1.7594387441306092E-2</v>
      </c>
      <c r="AH2297" s="16" t="str">
        <f t="shared" si="215"/>
        <v/>
      </c>
      <c r="AI2297" s="17" t="str">
        <f>IF('Peer Comparison Tool'!$D$11="NR","",IF($C2297='Peer Comparison Tool'!$D$9,COUNT('ALLL &lt;50B Database'!$AI$1:AI2296)+1,""))</f>
        <v/>
      </c>
    </row>
    <row r="2298" spans="1:35" x14ac:dyDescent="0.25">
      <c r="A2298" t="s">
        <v>1064</v>
      </c>
      <c r="B2298">
        <v>193649</v>
      </c>
      <c r="C2298" s="5" t="s">
        <v>926</v>
      </c>
      <c r="D2298" s="5" t="s">
        <v>4387</v>
      </c>
      <c r="E2298" s="5" t="s">
        <v>4388</v>
      </c>
      <c r="F2298" s="2">
        <v>1610</v>
      </c>
      <c r="G2298" s="2">
        <v>268757</v>
      </c>
      <c r="H2298" s="2">
        <v>127135</v>
      </c>
      <c r="I2298" s="2">
        <v>8063</v>
      </c>
      <c r="J2298" s="2">
        <v>119072</v>
      </c>
      <c r="K2298" s="33">
        <v>1.3521230851921527E-2</v>
      </c>
      <c r="L2298" s="2">
        <v>1573</v>
      </c>
      <c r="M2298" s="2">
        <v>254484</v>
      </c>
      <c r="N2298" s="2">
        <v>130912</v>
      </c>
      <c r="O2298" s="33">
        <v>1.2015705206550965E-2</v>
      </c>
      <c r="P2298" s="2">
        <v>1590</v>
      </c>
      <c r="Q2298" s="2">
        <v>250741</v>
      </c>
      <c r="R2298" s="2">
        <v>120658</v>
      </c>
      <c r="S2298" s="35">
        <v>1.3177742047771387E-2</v>
      </c>
      <c r="T2298" t="s">
        <v>4388</v>
      </c>
      <c r="U2298" t="s">
        <v>4388</v>
      </c>
      <c r="V2298" s="5" t="s">
        <v>4387</v>
      </c>
      <c r="W2298" s="5">
        <v>0</v>
      </c>
      <c r="X2298" s="4">
        <v>3.4348880415014001E-4</v>
      </c>
      <c r="Y2298" s="6">
        <v>20</v>
      </c>
      <c r="Z2298" s="4">
        <v>1.1620368412204214E-3</v>
      </c>
      <c r="AA2298" s="5">
        <v>2191</v>
      </c>
      <c r="AC2298" s="16" t="str">
        <f t="shared" si="210"/>
        <v/>
      </c>
      <c r="AD2298" s="16" t="str">
        <f t="shared" si="211"/>
        <v/>
      </c>
      <c r="AE2298" s="16" t="str">
        <f t="shared" si="212"/>
        <v/>
      </c>
      <c r="AF2298" s="16" t="str">
        <f t="shared" si="213"/>
        <v/>
      </c>
      <c r="AG2298" s="16">
        <f t="shared" si="214"/>
        <v>1.3521230851921527E-2</v>
      </c>
      <c r="AH2298" s="16" t="str">
        <f t="shared" si="215"/>
        <v/>
      </c>
      <c r="AI2298" s="17" t="str">
        <f>IF('Peer Comparison Tool'!$D$11="NR","",IF($C2298='Peer Comparison Tool'!$D$9,COUNT('ALLL &lt;50B Database'!$AI$1:AI2297)+1,""))</f>
        <v/>
      </c>
    </row>
    <row r="2299" spans="1:35" x14ac:dyDescent="0.25">
      <c r="A2299" t="s">
        <v>2389</v>
      </c>
      <c r="B2299">
        <v>1016174</v>
      </c>
      <c r="C2299" s="5" t="s">
        <v>2299</v>
      </c>
      <c r="D2299" s="5" t="s">
        <v>4387</v>
      </c>
      <c r="E2299" s="5" t="s">
        <v>4388</v>
      </c>
      <c r="F2299" s="2">
        <v>1255</v>
      </c>
      <c r="G2299" s="2">
        <v>268654</v>
      </c>
      <c r="H2299" s="2">
        <v>199752</v>
      </c>
      <c r="I2299" s="2">
        <v>0</v>
      </c>
      <c r="J2299" s="2">
        <v>199752</v>
      </c>
      <c r="K2299" s="33">
        <v>6.2827906604189191E-3</v>
      </c>
      <c r="L2299" s="2">
        <v>1240</v>
      </c>
      <c r="M2299" s="2">
        <v>247791</v>
      </c>
      <c r="N2299" s="2">
        <v>205541</v>
      </c>
      <c r="O2299" s="33">
        <v>6.0328596241139235E-3</v>
      </c>
      <c r="P2299" s="2">
        <v>1255</v>
      </c>
      <c r="Q2299" s="2">
        <v>255215</v>
      </c>
      <c r="R2299" s="2">
        <v>207382</v>
      </c>
      <c r="S2299" s="35">
        <v>6.0516341823301928E-3</v>
      </c>
      <c r="T2299" t="s">
        <v>4388</v>
      </c>
      <c r="U2299" t="s">
        <v>4388</v>
      </c>
      <c r="V2299" s="5" t="s">
        <v>4387</v>
      </c>
      <c r="W2299" s="5">
        <v>0</v>
      </c>
      <c r="X2299" s="4">
        <v>2.3115647808872632E-4</v>
      </c>
      <c r="Y2299" s="6">
        <v>0</v>
      </c>
      <c r="Z2299" s="4">
        <v>1.8774558216269263E-5</v>
      </c>
      <c r="AA2299" s="5">
        <v>4554</v>
      </c>
      <c r="AC2299" s="16" t="str">
        <f t="shared" si="210"/>
        <v/>
      </c>
      <c r="AD2299" s="16" t="str">
        <f t="shared" si="211"/>
        <v/>
      </c>
      <c r="AE2299" s="16" t="str">
        <f t="shared" si="212"/>
        <v/>
      </c>
      <c r="AF2299" s="16" t="str">
        <f t="shared" si="213"/>
        <v/>
      </c>
      <c r="AG2299" s="16">
        <f t="shared" si="214"/>
        <v>6.2827906604189191E-3</v>
      </c>
      <c r="AH2299" s="16" t="str">
        <f t="shared" si="215"/>
        <v/>
      </c>
      <c r="AI2299" s="17" t="str">
        <f>IF('Peer Comparison Tool'!$D$11="NR","",IF($C2299='Peer Comparison Tool'!$D$9,COUNT('ALLL &lt;50B Database'!$AI$1:AI2298)+1,""))</f>
        <v/>
      </c>
    </row>
    <row r="2300" spans="1:35" x14ac:dyDescent="0.25">
      <c r="A2300" t="s">
        <v>1412</v>
      </c>
      <c r="B2300">
        <v>785932</v>
      </c>
      <c r="C2300" s="5" t="s">
        <v>3603</v>
      </c>
      <c r="D2300" s="5" t="s">
        <v>4390</v>
      </c>
      <c r="E2300" s="5" t="s">
        <v>4388</v>
      </c>
      <c r="F2300" s="2">
        <v>2092</v>
      </c>
      <c r="G2300" s="2">
        <v>268647</v>
      </c>
      <c r="H2300" s="2">
        <v>164871</v>
      </c>
      <c r="I2300" s="2">
        <v>7797</v>
      </c>
      <c r="J2300" s="2">
        <v>157074</v>
      </c>
      <c r="K2300" s="33">
        <v>1.3318563224976763E-2</v>
      </c>
      <c r="L2300" s="2">
        <v>2344</v>
      </c>
      <c r="M2300" s="2">
        <v>272858</v>
      </c>
      <c r="N2300" s="2">
        <v>182907</v>
      </c>
      <c r="O2300" s="33">
        <v>1.2815255840399766E-2</v>
      </c>
      <c r="P2300" s="2">
        <v>2367</v>
      </c>
      <c r="Q2300" s="2">
        <v>254476</v>
      </c>
      <c r="R2300" s="2">
        <v>165674</v>
      </c>
      <c r="S2300" s="35">
        <v>1.428709393145575E-2</v>
      </c>
      <c r="T2300" t="s">
        <v>4388</v>
      </c>
      <c r="U2300" t="s">
        <v>4388</v>
      </c>
      <c r="V2300" s="5" t="s">
        <v>4390</v>
      </c>
      <c r="W2300" s="5">
        <v>0</v>
      </c>
      <c r="X2300" s="4">
        <v>-9.6853070647898686E-4</v>
      </c>
      <c r="Y2300" s="6">
        <v>-275</v>
      </c>
      <c r="Z2300" s="4">
        <v>1.4718380910559836E-3</v>
      </c>
      <c r="AA2300" s="5">
        <v>2259</v>
      </c>
      <c r="AC2300" s="16" t="str">
        <f t="shared" si="210"/>
        <v/>
      </c>
      <c r="AD2300" s="16" t="str">
        <f t="shared" si="211"/>
        <v/>
      </c>
      <c r="AE2300" s="16" t="str">
        <f t="shared" si="212"/>
        <v/>
      </c>
      <c r="AF2300" s="16" t="str">
        <f t="shared" si="213"/>
        <v/>
      </c>
      <c r="AG2300" s="16">
        <f t="shared" si="214"/>
        <v>1.3318563224976763E-2</v>
      </c>
      <c r="AH2300" s="16" t="str">
        <f t="shared" si="215"/>
        <v/>
      </c>
      <c r="AI2300" s="17" t="str">
        <f>IF('Peer Comparison Tool'!$D$11="NR","",IF($C2300='Peer Comparison Tool'!$D$9,COUNT('ALLL &lt;50B Database'!$AI$1:AI2299)+1,""))</f>
        <v/>
      </c>
    </row>
    <row r="2301" spans="1:35" x14ac:dyDescent="0.25">
      <c r="A2301" t="s">
        <v>2104</v>
      </c>
      <c r="B2301">
        <v>147857</v>
      </c>
      <c r="C2301" s="5" t="s">
        <v>2041</v>
      </c>
      <c r="D2301" s="5" t="s">
        <v>4387</v>
      </c>
      <c r="E2301" s="5">
        <v>0</v>
      </c>
      <c r="F2301" s="2">
        <v>3046</v>
      </c>
      <c r="G2301" s="2">
        <v>268390</v>
      </c>
      <c r="H2301" s="2">
        <v>172584</v>
      </c>
      <c r="I2301" s="2">
        <v>0</v>
      </c>
      <c r="J2301" s="2">
        <v>172584</v>
      </c>
      <c r="K2301" s="33">
        <v>1.7649376535484169E-2</v>
      </c>
      <c r="L2301" s="2">
        <v>3026</v>
      </c>
      <c r="M2301" s="2">
        <v>246386</v>
      </c>
      <c r="N2301" s="2">
        <v>165036</v>
      </c>
      <c r="O2301" s="33">
        <v>1.8335393489905233E-2</v>
      </c>
      <c r="P2301" s="2">
        <v>3020</v>
      </c>
      <c r="Q2301" s="2">
        <v>245032</v>
      </c>
      <c r="R2301" s="2">
        <v>164935</v>
      </c>
      <c r="S2301" s="35">
        <v>1.8310243429229697E-2</v>
      </c>
      <c r="T2301" t="s">
        <v>4388</v>
      </c>
      <c r="U2301" t="s">
        <v>4388</v>
      </c>
      <c r="V2301" s="5" t="s">
        <v>4387</v>
      </c>
      <c r="W2301" s="5">
        <v>0</v>
      </c>
      <c r="X2301" s="4">
        <v>-6.6086689374552851E-4</v>
      </c>
      <c r="Y2301" s="6">
        <v>26</v>
      </c>
      <c r="Z2301" s="4">
        <v>-2.5150060675535602E-5</v>
      </c>
      <c r="AA2301" s="5">
        <v>913</v>
      </c>
      <c r="AC2301" s="16" t="str">
        <f t="shared" si="210"/>
        <v/>
      </c>
      <c r="AD2301" s="16" t="str">
        <f t="shared" si="211"/>
        <v/>
      </c>
      <c r="AE2301" s="16" t="str">
        <f t="shared" si="212"/>
        <v/>
      </c>
      <c r="AF2301" s="16" t="str">
        <f t="shared" si="213"/>
        <v/>
      </c>
      <c r="AG2301" s="16">
        <f t="shared" si="214"/>
        <v>1.7649376535484169E-2</v>
      </c>
      <c r="AH2301" s="16" t="str">
        <f t="shared" si="215"/>
        <v/>
      </c>
      <c r="AI2301" s="17" t="str">
        <f>IF('Peer Comparison Tool'!$D$11="NR","",IF($C2301='Peer Comparison Tool'!$D$9,COUNT('ALLL &lt;50B Database'!$AI$1:AI2300)+1,""))</f>
        <v/>
      </c>
    </row>
    <row r="2302" spans="1:35" x14ac:dyDescent="0.25">
      <c r="A2302" t="s">
        <v>3867</v>
      </c>
      <c r="B2302">
        <v>560353</v>
      </c>
      <c r="C2302" s="5" t="s">
        <v>3704</v>
      </c>
      <c r="D2302" s="5" t="s">
        <v>4390</v>
      </c>
      <c r="E2302" s="5" t="s">
        <v>4388</v>
      </c>
      <c r="F2302" s="2">
        <v>346</v>
      </c>
      <c r="G2302" s="2">
        <v>268007</v>
      </c>
      <c r="H2302" s="2">
        <v>22285</v>
      </c>
      <c r="I2302" s="2">
        <v>0</v>
      </c>
      <c r="J2302" s="2">
        <v>22285</v>
      </c>
      <c r="K2302" s="33">
        <v>1.552613865829033E-2</v>
      </c>
      <c r="L2302" s="2">
        <v>346</v>
      </c>
      <c r="M2302" s="2">
        <v>284172</v>
      </c>
      <c r="N2302" s="2">
        <v>21358</v>
      </c>
      <c r="O2302" s="33">
        <v>1.6200018728345349E-2</v>
      </c>
      <c r="P2302" s="2">
        <v>346</v>
      </c>
      <c r="Q2302" s="2">
        <v>264919</v>
      </c>
      <c r="R2302" s="2">
        <v>24374</v>
      </c>
      <c r="S2302" s="35">
        <v>1.4195454172478871E-2</v>
      </c>
      <c r="T2302" t="s">
        <v>4388</v>
      </c>
      <c r="U2302" t="s">
        <v>4388</v>
      </c>
      <c r="V2302" s="5" t="s">
        <v>4390</v>
      </c>
      <c r="W2302" s="5">
        <v>0</v>
      </c>
      <c r="X2302" s="4">
        <v>1.3306844858114592E-3</v>
      </c>
      <c r="Y2302" s="6">
        <v>0</v>
      </c>
      <c r="Z2302" s="4">
        <v>-2.0045645558664782E-3</v>
      </c>
      <c r="AA2302" s="5">
        <v>1425</v>
      </c>
      <c r="AC2302" s="16" t="str">
        <f t="shared" si="210"/>
        <v/>
      </c>
      <c r="AD2302" s="16" t="str">
        <f t="shared" si="211"/>
        <v/>
      </c>
      <c r="AE2302" s="16" t="str">
        <f t="shared" si="212"/>
        <v/>
      </c>
      <c r="AF2302" s="16" t="str">
        <f t="shared" si="213"/>
        <v/>
      </c>
      <c r="AG2302" s="16">
        <f t="shared" si="214"/>
        <v>1.552613865829033E-2</v>
      </c>
      <c r="AH2302" s="16" t="str">
        <f t="shared" si="215"/>
        <v/>
      </c>
      <c r="AI2302" s="17" t="str">
        <f>IF('Peer Comparison Tool'!$D$11="NR","",IF($C2302='Peer Comparison Tool'!$D$9,COUNT('ALLL &lt;50B Database'!$AI$1:AI2301)+1,""))</f>
        <v/>
      </c>
    </row>
    <row r="2303" spans="1:35" x14ac:dyDescent="0.25">
      <c r="A2303" t="s">
        <v>1746</v>
      </c>
      <c r="B2303">
        <v>841753</v>
      </c>
      <c r="C2303" s="5" t="s">
        <v>1695</v>
      </c>
      <c r="D2303" s="5" t="s">
        <v>4390</v>
      </c>
      <c r="E2303" s="5" t="s">
        <v>4388</v>
      </c>
      <c r="F2303" s="2">
        <v>875</v>
      </c>
      <c r="G2303" s="2">
        <v>267719</v>
      </c>
      <c r="H2303" s="2">
        <v>91981</v>
      </c>
      <c r="I2303" s="2">
        <v>4126</v>
      </c>
      <c r="J2303" s="2">
        <v>87855</v>
      </c>
      <c r="K2303" s="33">
        <v>9.9595925103864325E-3</v>
      </c>
      <c r="L2303" s="2">
        <v>795</v>
      </c>
      <c r="M2303" s="2">
        <v>262847</v>
      </c>
      <c r="N2303" s="2">
        <v>85990</v>
      </c>
      <c r="O2303" s="33">
        <v>9.2452610768694026E-3</v>
      </c>
      <c r="P2303" s="2">
        <v>825</v>
      </c>
      <c r="Q2303" s="2">
        <v>241712</v>
      </c>
      <c r="R2303" s="2">
        <v>87127</v>
      </c>
      <c r="S2303" s="35">
        <v>9.4689361506765986E-3</v>
      </c>
      <c r="T2303" t="s">
        <v>4388</v>
      </c>
      <c r="U2303" t="s">
        <v>4388</v>
      </c>
      <c r="V2303" s="5" t="s">
        <v>4390</v>
      </c>
      <c r="W2303" s="5">
        <v>0</v>
      </c>
      <c r="X2303" s="4">
        <v>4.9065635970983387E-4</v>
      </c>
      <c r="Y2303" s="6">
        <v>50</v>
      </c>
      <c r="Z2303" s="4">
        <v>2.2367507380719603E-4</v>
      </c>
      <c r="AA2303" s="5">
        <v>3793</v>
      </c>
      <c r="AC2303" s="16" t="str">
        <f t="shared" si="210"/>
        <v/>
      </c>
      <c r="AD2303" s="16" t="str">
        <f t="shared" si="211"/>
        <v/>
      </c>
      <c r="AE2303" s="16" t="str">
        <f t="shared" si="212"/>
        <v/>
      </c>
      <c r="AF2303" s="16" t="str">
        <f t="shared" si="213"/>
        <v/>
      </c>
      <c r="AG2303" s="16">
        <f t="shared" si="214"/>
        <v>9.9595925103864325E-3</v>
      </c>
      <c r="AH2303" s="16" t="str">
        <f t="shared" si="215"/>
        <v/>
      </c>
      <c r="AI2303" s="17" t="str">
        <f>IF('Peer Comparison Tool'!$D$11="NR","",IF($C2303='Peer Comparison Tool'!$D$9,COUNT('ALLL &lt;50B Database'!$AI$1:AI2302)+1,""))</f>
        <v/>
      </c>
    </row>
    <row r="2304" spans="1:35" x14ac:dyDescent="0.25">
      <c r="A2304" t="s">
        <v>1440</v>
      </c>
      <c r="B2304">
        <v>612159</v>
      </c>
      <c r="C2304" s="5" t="s">
        <v>1389</v>
      </c>
      <c r="D2304" s="5" t="s">
        <v>4390</v>
      </c>
      <c r="E2304" s="5" t="s">
        <v>4388</v>
      </c>
      <c r="F2304" s="2">
        <v>3994</v>
      </c>
      <c r="G2304" s="2">
        <v>267629</v>
      </c>
      <c r="H2304" s="2">
        <v>177527</v>
      </c>
      <c r="I2304" s="2">
        <v>7108</v>
      </c>
      <c r="J2304" s="2">
        <v>170419</v>
      </c>
      <c r="K2304" s="33">
        <v>2.3436353927672383E-2</v>
      </c>
      <c r="L2304" s="2">
        <v>3535</v>
      </c>
      <c r="M2304" s="2">
        <v>248611</v>
      </c>
      <c r="N2304" s="2">
        <v>163896</v>
      </c>
      <c r="O2304" s="33">
        <v>2.156855566944892E-2</v>
      </c>
      <c r="P2304" s="2">
        <v>3967</v>
      </c>
      <c r="Q2304" s="2">
        <v>250588</v>
      </c>
      <c r="R2304" s="2">
        <v>164628</v>
      </c>
      <c r="S2304" s="35">
        <v>2.4096751463906503E-2</v>
      </c>
      <c r="T2304" t="s">
        <v>4388</v>
      </c>
      <c r="U2304" t="s">
        <v>4388</v>
      </c>
      <c r="V2304" s="5" t="s">
        <v>4390</v>
      </c>
      <c r="W2304" s="5">
        <v>0</v>
      </c>
      <c r="X2304" s="4">
        <v>-6.6039753623411968E-4</v>
      </c>
      <c r="Y2304" s="6">
        <v>27</v>
      </c>
      <c r="Z2304" s="4">
        <v>2.5281957944575835E-3</v>
      </c>
      <c r="AA2304" s="5">
        <v>315</v>
      </c>
      <c r="AC2304" s="16" t="str">
        <f t="shared" si="210"/>
        <v/>
      </c>
      <c r="AD2304" s="16" t="str">
        <f t="shared" si="211"/>
        <v/>
      </c>
      <c r="AE2304" s="16" t="str">
        <f t="shared" si="212"/>
        <v/>
      </c>
      <c r="AF2304" s="16" t="str">
        <f t="shared" si="213"/>
        <v/>
      </c>
      <c r="AG2304" s="16">
        <f t="shared" si="214"/>
        <v>2.3436353927672383E-2</v>
      </c>
      <c r="AH2304" s="16" t="str">
        <f t="shared" si="215"/>
        <v/>
      </c>
      <c r="AI2304" s="17" t="str">
        <f>IF('Peer Comparison Tool'!$D$11="NR","",IF($C2304='Peer Comparison Tool'!$D$9,COUNT('ALLL &lt;50B Database'!$AI$1:AI2303)+1,""))</f>
        <v/>
      </c>
    </row>
    <row r="2305" spans="1:35" x14ac:dyDescent="0.25">
      <c r="A2305" t="s">
        <v>2390</v>
      </c>
      <c r="B2305">
        <v>977250</v>
      </c>
      <c r="C2305" s="5" t="s">
        <v>2299</v>
      </c>
      <c r="D2305" s="5" t="s">
        <v>4390</v>
      </c>
      <c r="E2305" s="5" t="s">
        <v>4388</v>
      </c>
      <c r="F2305" s="2">
        <v>4029</v>
      </c>
      <c r="G2305" s="2">
        <v>267585</v>
      </c>
      <c r="H2305" s="2">
        <v>144780</v>
      </c>
      <c r="I2305" s="2">
        <v>59</v>
      </c>
      <c r="J2305" s="2">
        <v>144721</v>
      </c>
      <c r="K2305" s="33">
        <v>2.7839774462586633E-2</v>
      </c>
      <c r="L2305" s="2">
        <v>3939</v>
      </c>
      <c r="M2305" s="2">
        <v>284654</v>
      </c>
      <c r="N2305" s="2">
        <v>134484</v>
      </c>
      <c r="O2305" s="33">
        <v>2.9289729633264924E-2</v>
      </c>
      <c r="P2305" s="2">
        <v>3981</v>
      </c>
      <c r="Q2305" s="2">
        <v>250871</v>
      </c>
      <c r="R2305" s="2">
        <v>128203</v>
      </c>
      <c r="S2305" s="35">
        <v>3.1052315468436776E-2</v>
      </c>
      <c r="T2305" t="s">
        <v>4388</v>
      </c>
      <c r="U2305" t="s">
        <v>4388</v>
      </c>
      <c r="V2305" s="5" t="s">
        <v>4390</v>
      </c>
      <c r="W2305" s="5">
        <v>0</v>
      </c>
      <c r="X2305" s="4">
        <v>-3.2125410058501426E-3</v>
      </c>
      <c r="Y2305" s="6">
        <v>48</v>
      </c>
      <c r="Z2305" s="4">
        <v>1.7625858351718524E-3</v>
      </c>
      <c r="AA2305" s="5">
        <v>181</v>
      </c>
      <c r="AC2305" s="16" t="str">
        <f t="shared" si="210"/>
        <v/>
      </c>
      <c r="AD2305" s="16" t="str">
        <f t="shared" si="211"/>
        <v/>
      </c>
      <c r="AE2305" s="16" t="str">
        <f t="shared" si="212"/>
        <v/>
      </c>
      <c r="AF2305" s="16" t="str">
        <f t="shared" si="213"/>
        <v/>
      </c>
      <c r="AG2305" s="16">
        <f t="shared" si="214"/>
        <v>2.7839774462586633E-2</v>
      </c>
      <c r="AH2305" s="16" t="str">
        <f t="shared" si="215"/>
        <v/>
      </c>
      <c r="AI2305" s="17" t="str">
        <f>IF('Peer Comparison Tool'!$D$11="NR","",IF($C2305='Peer Comparison Tool'!$D$9,COUNT('ALLL &lt;50B Database'!$AI$1:AI2304)+1,""))</f>
        <v/>
      </c>
    </row>
    <row r="2306" spans="1:35" x14ac:dyDescent="0.25">
      <c r="A2306" t="s">
        <v>1439</v>
      </c>
      <c r="B2306">
        <v>919456</v>
      </c>
      <c r="C2306" s="5" t="s">
        <v>1389</v>
      </c>
      <c r="D2306" s="5" t="s">
        <v>4390</v>
      </c>
      <c r="E2306" s="5" t="s">
        <v>4388</v>
      </c>
      <c r="F2306" s="2">
        <v>3178</v>
      </c>
      <c r="G2306" s="2">
        <v>267473</v>
      </c>
      <c r="H2306" s="2">
        <v>194641</v>
      </c>
      <c r="I2306" s="2">
        <v>7520</v>
      </c>
      <c r="J2306" s="2">
        <v>187121</v>
      </c>
      <c r="K2306" s="33">
        <v>1.6983662977431715E-2</v>
      </c>
      <c r="L2306" s="2">
        <v>2862</v>
      </c>
      <c r="M2306" s="2">
        <v>243850</v>
      </c>
      <c r="N2306" s="2">
        <v>181239</v>
      </c>
      <c r="O2306" s="33">
        <v>1.5791303196331916E-2</v>
      </c>
      <c r="P2306" s="2">
        <v>2971</v>
      </c>
      <c r="Q2306" s="2">
        <v>257843</v>
      </c>
      <c r="R2306" s="2">
        <v>181850</v>
      </c>
      <c r="S2306" s="35">
        <v>1.6337640912840252E-2</v>
      </c>
      <c r="T2306" t="s">
        <v>4388</v>
      </c>
      <c r="U2306" t="s">
        <v>4388</v>
      </c>
      <c r="V2306" s="5" t="s">
        <v>4390</v>
      </c>
      <c r="W2306" s="5">
        <v>0</v>
      </c>
      <c r="X2306" s="4">
        <v>6.4602206459146369E-4</v>
      </c>
      <c r="Y2306" s="6">
        <v>207</v>
      </c>
      <c r="Z2306" s="4">
        <v>5.4633771650833621E-4</v>
      </c>
      <c r="AA2306" s="5">
        <v>1042</v>
      </c>
      <c r="AC2306" s="16" t="str">
        <f t="shared" si="210"/>
        <v/>
      </c>
      <c r="AD2306" s="16" t="str">
        <f t="shared" si="211"/>
        <v/>
      </c>
      <c r="AE2306" s="16" t="str">
        <f t="shared" si="212"/>
        <v/>
      </c>
      <c r="AF2306" s="16" t="str">
        <f t="shared" si="213"/>
        <v/>
      </c>
      <c r="AG2306" s="16">
        <f t="shared" si="214"/>
        <v>1.6983662977431715E-2</v>
      </c>
      <c r="AH2306" s="16" t="str">
        <f t="shared" si="215"/>
        <v/>
      </c>
      <c r="AI2306" s="17" t="str">
        <f>IF('Peer Comparison Tool'!$D$11="NR","",IF($C2306='Peer Comparison Tool'!$D$9,COUNT('ALLL &lt;50B Database'!$AI$1:AI2305)+1,""))</f>
        <v/>
      </c>
    </row>
    <row r="2307" spans="1:35" x14ac:dyDescent="0.25">
      <c r="A2307" t="s">
        <v>4052</v>
      </c>
      <c r="B2307">
        <v>2880019</v>
      </c>
      <c r="C2307" s="5" t="s">
        <v>4031</v>
      </c>
      <c r="D2307" s="5" t="s">
        <v>4390</v>
      </c>
      <c r="E2307" s="5" t="s">
        <v>4388</v>
      </c>
      <c r="F2307" s="2">
        <v>7690</v>
      </c>
      <c r="G2307" s="2">
        <v>267315</v>
      </c>
      <c r="H2307" s="2">
        <v>211730</v>
      </c>
      <c r="I2307" s="2">
        <v>125102</v>
      </c>
      <c r="J2307" s="2">
        <v>86628</v>
      </c>
      <c r="K2307" s="33">
        <v>8.877037447476567E-2</v>
      </c>
      <c r="L2307" s="2">
        <v>4531</v>
      </c>
      <c r="M2307" s="2">
        <v>170891</v>
      </c>
      <c r="N2307" s="2">
        <v>111073</v>
      </c>
      <c r="O2307" s="33">
        <v>4.0792991996254718E-2</v>
      </c>
      <c r="P2307" s="2">
        <v>7141</v>
      </c>
      <c r="Q2307" s="2">
        <v>177320</v>
      </c>
      <c r="R2307" s="2">
        <v>102247</v>
      </c>
      <c r="S2307" s="35">
        <v>6.9840679922149304E-2</v>
      </c>
      <c r="T2307" t="s">
        <v>4388</v>
      </c>
      <c r="U2307" t="s">
        <v>4388</v>
      </c>
      <c r="V2307" s="5" t="s">
        <v>4390</v>
      </c>
      <c r="W2307" s="5">
        <v>0</v>
      </c>
      <c r="X2307" s="4">
        <v>1.8929694552616366E-2</v>
      </c>
      <c r="Y2307" s="6">
        <v>549</v>
      </c>
      <c r="Z2307" s="4">
        <v>2.9047687925894586E-2</v>
      </c>
      <c r="AA2307" s="5">
        <v>10</v>
      </c>
      <c r="AC2307" s="16" t="str">
        <f t="shared" ref="AC2307:AC2370" si="216">IF(AND($G2307&gt;=10000000,$G2307&lt;50000000),$K2307,"")</f>
        <v/>
      </c>
      <c r="AD2307" s="16" t="str">
        <f t="shared" ref="AD2307:AD2370" si="217">IF(AND($G2307&gt;=5000000,$G2307&lt;9999999),$K2307,"")</f>
        <v/>
      </c>
      <c r="AE2307" s="16" t="str">
        <f t="shared" ref="AE2307:AE2370" si="218">IF(AND($G2307&gt;=1000000,$G2307&lt;4999999),$K2307,"")</f>
        <v/>
      </c>
      <c r="AF2307" s="16" t="str">
        <f t="shared" ref="AF2307:AF2370" si="219">IF(AND($G2307&gt;=500000,$G2307&lt;999999),$K2307,"")</f>
        <v/>
      </c>
      <c r="AG2307" s="16">
        <f t="shared" ref="AG2307:AG2370" si="220">IF(AND($G2307&gt;=100000,$G2307&lt;499999),$K2307,"")</f>
        <v>8.877037447476567E-2</v>
      </c>
      <c r="AH2307" s="16" t="str">
        <f t="shared" ref="AH2307:AH2370" si="221">IF(AND($G2307&gt;=0,$G2307&lt;99999),$K2307,"")</f>
        <v/>
      </c>
      <c r="AI2307" s="17" t="str">
        <f>IF('Peer Comparison Tool'!$D$11="NR","",IF($C2307='Peer Comparison Tool'!$D$9,COUNT('ALLL &lt;50B Database'!$AI$1:AI2306)+1,""))</f>
        <v/>
      </c>
    </row>
    <row r="2308" spans="1:35" x14ac:dyDescent="0.25">
      <c r="A2308" t="s">
        <v>4337</v>
      </c>
      <c r="B2308">
        <v>901134</v>
      </c>
      <c r="C2308" s="5" t="s">
        <v>4315</v>
      </c>
      <c r="D2308" s="5" t="s">
        <v>4390</v>
      </c>
      <c r="E2308" s="5" t="s">
        <v>4388</v>
      </c>
      <c r="F2308" s="2">
        <v>1585</v>
      </c>
      <c r="G2308" s="2">
        <v>267209</v>
      </c>
      <c r="H2308" s="2">
        <v>226365</v>
      </c>
      <c r="I2308" s="2">
        <v>10030</v>
      </c>
      <c r="J2308" s="2">
        <v>216335</v>
      </c>
      <c r="K2308" s="33">
        <v>7.3265999491529338E-3</v>
      </c>
      <c r="L2308" s="2">
        <v>1444</v>
      </c>
      <c r="M2308" s="2">
        <v>255869</v>
      </c>
      <c r="N2308" s="2">
        <v>212899</v>
      </c>
      <c r="O2308" s="33">
        <v>6.7825588659411271E-3</v>
      </c>
      <c r="P2308" s="2">
        <v>1486</v>
      </c>
      <c r="Q2308" s="2">
        <v>257119</v>
      </c>
      <c r="R2308" s="2">
        <v>212355</v>
      </c>
      <c r="S2308" s="35">
        <v>6.9977160886251794E-3</v>
      </c>
      <c r="T2308" t="s">
        <v>4388</v>
      </c>
      <c r="U2308" t="s">
        <v>4388</v>
      </c>
      <c r="V2308" s="5" t="s">
        <v>4390</v>
      </c>
      <c r="W2308" s="5">
        <v>0</v>
      </c>
      <c r="X2308" s="4">
        <v>3.2888386052775439E-4</v>
      </c>
      <c r="Y2308" s="6">
        <v>99</v>
      </c>
      <c r="Z2308" s="4">
        <v>2.151572226840523E-4</v>
      </c>
      <c r="AA2308" s="5">
        <v>4406</v>
      </c>
      <c r="AC2308" s="16" t="str">
        <f t="shared" si="216"/>
        <v/>
      </c>
      <c r="AD2308" s="16" t="str">
        <f t="shared" si="217"/>
        <v/>
      </c>
      <c r="AE2308" s="16" t="str">
        <f t="shared" si="218"/>
        <v/>
      </c>
      <c r="AF2308" s="16" t="str">
        <f t="shared" si="219"/>
        <v/>
      </c>
      <c r="AG2308" s="16">
        <f t="shared" si="220"/>
        <v>7.3265999491529338E-3</v>
      </c>
      <c r="AH2308" s="16" t="str">
        <f t="shared" si="221"/>
        <v/>
      </c>
      <c r="AI2308" s="17" t="str">
        <f>IF('Peer Comparison Tool'!$D$11="NR","",IF($C2308='Peer Comparison Tool'!$D$9,COUNT('ALLL &lt;50B Database'!$AI$1:AI2307)+1,""))</f>
        <v/>
      </c>
    </row>
    <row r="2309" spans="1:35" x14ac:dyDescent="0.25">
      <c r="A2309" t="s">
        <v>2400</v>
      </c>
      <c r="B2309">
        <v>2861317</v>
      </c>
      <c r="C2309" s="5" t="s">
        <v>2299</v>
      </c>
      <c r="D2309" s="5" t="s">
        <v>4390</v>
      </c>
      <c r="E2309" s="5" t="s">
        <v>4388</v>
      </c>
      <c r="F2309" s="2">
        <v>2094</v>
      </c>
      <c r="G2309" s="2">
        <v>267104</v>
      </c>
      <c r="H2309" s="2">
        <v>212212</v>
      </c>
      <c r="I2309" s="2">
        <v>20856</v>
      </c>
      <c r="J2309" s="2">
        <v>191356</v>
      </c>
      <c r="K2309" s="33">
        <v>1.0942954493195928E-2</v>
      </c>
      <c r="L2309" s="2">
        <v>2046</v>
      </c>
      <c r="M2309" s="2">
        <v>232369</v>
      </c>
      <c r="N2309" s="2">
        <v>179111</v>
      </c>
      <c r="O2309" s="33">
        <v>1.1423084009357326E-2</v>
      </c>
      <c r="P2309" s="2">
        <v>2068</v>
      </c>
      <c r="Q2309" s="2">
        <v>227449</v>
      </c>
      <c r="R2309" s="2">
        <v>186346</v>
      </c>
      <c r="S2309" s="35">
        <v>1.1097635581123286E-2</v>
      </c>
      <c r="T2309" t="s">
        <v>4388</v>
      </c>
      <c r="U2309" t="s">
        <v>4388</v>
      </c>
      <c r="V2309" s="5" t="s">
        <v>4390</v>
      </c>
      <c r="W2309" s="5">
        <v>0</v>
      </c>
      <c r="X2309" s="4">
        <v>-1.5468108792735837E-4</v>
      </c>
      <c r="Y2309" s="6">
        <v>26</v>
      </c>
      <c r="Z2309" s="4">
        <v>-3.2544842823403926E-4</v>
      </c>
      <c r="AA2309" s="5">
        <v>3403</v>
      </c>
      <c r="AC2309" s="16" t="str">
        <f t="shared" si="216"/>
        <v/>
      </c>
      <c r="AD2309" s="16" t="str">
        <f t="shared" si="217"/>
        <v/>
      </c>
      <c r="AE2309" s="16" t="str">
        <f t="shared" si="218"/>
        <v/>
      </c>
      <c r="AF2309" s="16" t="str">
        <f t="shared" si="219"/>
        <v/>
      </c>
      <c r="AG2309" s="16">
        <f t="shared" si="220"/>
        <v>1.0942954493195928E-2</v>
      </c>
      <c r="AH2309" s="16" t="str">
        <f t="shared" si="221"/>
        <v/>
      </c>
      <c r="AI2309" s="17" t="str">
        <f>IF('Peer Comparison Tool'!$D$11="NR","",IF($C2309='Peer Comparison Tool'!$D$9,COUNT('ALLL &lt;50B Database'!$AI$1:AI2308)+1,""))</f>
        <v/>
      </c>
    </row>
    <row r="2310" spans="1:35" x14ac:dyDescent="0.25">
      <c r="A2310" t="s">
        <v>2109</v>
      </c>
      <c r="B2310">
        <v>3314043</v>
      </c>
      <c r="C2310" s="5" t="s">
        <v>2041</v>
      </c>
      <c r="D2310" s="5" t="s">
        <v>4390</v>
      </c>
      <c r="E2310" s="5" t="s">
        <v>4388</v>
      </c>
      <c r="F2310" s="2">
        <v>2876</v>
      </c>
      <c r="G2310" s="2">
        <v>266839</v>
      </c>
      <c r="H2310" s="2">
        <v>228679</v>
      </c>
      <c r="I2310" s="2">
        <v>40258</v>
      </c>
      <c r="J2310" s="2">
        <v>188421</v>
      </c>
      <c r="K2310" s="33">
        <v>1.5263691414438943E-2</v>
      </c>
      <c r="L2310" s="2">
        <v>1964</v>
      </c>
      <c r="M2310" s="2">
        <v>223215</v>
      </c>
      <c r="N2310" s="2">
        <v>185027</v>
      </c>
      <c r="O2310" s="33">
        <v>1.0614667048592909E-2</v>
      </c>
      <c r="P2310" s="2">
        <v>2060</v>
      </c>
      <c r="Q2310" s="2">
        <v>229639</v>
      </c>
      <c r="R2310" s="2">
        <v>194330</v>
      </c>
      <c r="S2310" s="35">
        <v>1.0600524880358154E-2</v>
      </c>
      <c r="T2310" t="s">
        <v>4388</v>
      </c>
      <c r="U2310" t="s">
        <v>4388</v>
      </c>
      <c r="V2310" s="5" t="s">
        <v>4390</v>
      </c>
      <c r="W2310" s="5">
        <v>0</v>
      </c>
      <c r="X2310" s="4">
        <v>4.6631665340807881E-3</v>
      </c>
      <c r="Y2310" s="6">
        <v>816</v>
      </c>
      <c r="Z2310" s="4">
        <v>-1.4142168234754227E-5</v>
      </c>
      <c r="AA2310" s="5">
        <v>1518</v>
      </c>
      <c r="AC2310" s="16" t="str">
        <f t="shared" si="216"/>
        <v/>
      </c>
      <c r="AD2310" s="16" t="str">
        <f t="shared" si="217"/>
        <v/>
      </c>
      <c r="AE2310" s="16" t="str">
        <f t="shared" si="218"/>
        <v/>
      </c>
      <c r="AF2310" s="16" t="str">
        <f t="shared" si="219"/>
        <v/>
      </c>
      <c r="AG2310" s="16">
        <f t="shared" si="220"/>
        <v>1.5263691414438943E-2</v>
      </c>
      <c r="AH2310" s="16" t="str">
        <f t="shared" si="221"/>
        <v/>
      </c>
      <c r="AI2310" s="17" t="str">
        <f>IF('Peer Comparison Tool'!$D$11="NR","",IF($C2310='Peer Comparison Tool'!$D$9,COUNT('ALLL &lt;50B Database'!$AI$1:AI2309)+1,""))</f>
        <v/>
      </c>
    </row>
    <row r="2311" spans="1:35" x14ac:dyDescent="0.25">
      <c r="A2311" t="s">
        <v>2391</v>
      </c>
      <c r="B2311">
        <v>2396592</v>
      </c>
      <c r="C2311" s="5" t="s">
        <v>2299</v>
      </c>
      <c r="D2311" s="5" t="s">
        <v>4390</v>
      </c>
      <c r="E2311" s="5">
        <v>0</v>
      </c>
      <c r="F2311" s="2">
        <v>2874</v>
      </c>
      <c r="G2311" s="2">
        <v>266709</v>
      </c>
      <c r="H2311" s="2">
        <v>215361</v>
      </c>
      <c r="I2311" s="2">
        <v>11857</v>
      </c>
      <c r="J2311" s="2">
        <v>203504</v>
      </c>
      <c r="K2311" s="33">
        <v>1.4122572529286894E-2</v>
      </c>
      <c r="L2311" s="2">
        <v>2471</v>
      </c>
      <c r="M2311" s="2">
        <v>238507</v>
      </c>
      <c r="N2311" s="2">
        <v>197344</v>
      </c>
      <c r="O2311" s="33">
        <v>1.252128263337117E-2</v>
      </c>
      <c r="P2311" s="2">
        <v>2525</v>
      </c>
      <c r="Q2311" s="2">
        <v>247517</v>
      </c>
      <c r="R2311" s="2">
        <v>195473</v>
      </c>
      <c r="S2311" s="35">
        <v>1.2917385009694433E-2</v>
      </c>
      <c r="T2311" t="s">
        <v>4388</v>
      </c>
      <c r="U2311" t="s">
        <v>4388</v>
      </c>
      <c r="V2311" s="5" t="s">
        <v>4390</v>
      </c>
      <c r="W2311" s="5">
        <v>0</v>
      </c>
      <c r="X2311" s="4">
        <v>1.205187519592461E-3</v>
      </c>
      <c r="Y2311" s="6">
        <v>349</v>
      </c>
      <c r="Z2311" s="4">
        <v>3.9610237632326309E-4</v>
      </c>
      <c r="AA2311" s="5">
        <v>1926</v>
      </c>
      <c r="AC2311" s="16" t="str">
        <f t="shared" si="216"/>
        <v/>
      </c>
      <c r="AD2311" s="16" t="str">
        <f t="shared" si="217"/>
        <v/>
      </c>
      <c r="AE2311" s="16" t="str">
        <f t="shared" si="218"/>
        <v/>
      </c>
      <c r="AF2311" s="16" t="str">
        <f t="shared" si="219"/>
        <v/>
      </c>
      <c r="AG2311" s="16">
        <f t="shared" si="220"/>
        <v>1.4122572529286894E-2</v>
      </c>
      <c r="AH2311" s="16" t="str">
        <f t="shared" si="221"/>
        <v/>
      </c>
      <c r="AI2311" s="17" t="str">
        <f>IF('Peer Comparison Tool'!$D$11="NR","",IF($C2311='Peer Comparison Tool'!$D$9,COUNT('ALLL &lt;50B Database'!$AI$1:AI2310)+1,""))</f>
        <v/>
      </c>
    </row>
    <row r="2312" spans="1:35" x14ac:dyDescent="0.25">
      <c r="A2312" t="s">
        <v>1055</v>
      </c>
      <c r="B2312">
        <v>3116519</v>
      </c>
      <c r="C2312" s="5" t="s">
        <v>926</v>
      </c>
      <c r="D2312" s="5" t="s">
        <v>4390</v>
      </c>
      <c r="E2312" s="5" t="s">
        <v>4388</v>
      </c>
      <c r="F2312" s="2">
        <v>1577</v>
      </c>
      <c r="G2312" s="2">
        <v>266615</v>
      </c>
      <c r="H2312" s="2">
        <v>224865</v>
      </c>
      <c r="I2312" s="2">
        <v>6600</v>
      </c>
      <c r="J2312" s="2">
        <v>218265</v>
      </c>
      <c r="K2312" s="33">
        <v>7.2251620736260968E-3</v>
      </c>
      <c r="L2312" s="2">
        <v>1560</v>
      </c>
      <c r="M2312" s="2">
        <v>275076</v>
      </c>
      <c r="N2312" s="2">
        <v>216165</v>
      </c>
      <c r="O2312" s="33">
        <v>7.216709458052876E-3</v>
      </c>
      <c r="P2312" s="2">
        <v>1557</v>
      </c>
      <c r="Q2312" s="2">
        <v>270065</v>
      </c>
      <c r="R2312" s="2">
        <v>217066</v>
      </c>
      <c r="S2312" s="35">
        <v>7.1729335778058286E-3</v>
      </c>
      <c r="T2312" t="s">
        <v>4388</v>
      </c>
      <c r="U2312" t="s">
        <v>4388</v>
      </c>
      <c r="V2312" s="5" t="s">
        <v>4390</v>
      </c>
      <c r="W2312" s="5">
        <v>0</v>
      </c>
      <c r="X2312" s="4">
        <v>5.2228495820268173E-5</v>
      </c>
      <c r="Y2312" s="6">
        <v>20</v>
      </c>
      <c r="Z2312" s="4">
        <v>-4.3775880247047365E-5</v>
      </c>
      <c r="AA2312" s="5">
        <v>4422</v>
      </c>
      <c r="AC2312" s="16" t="str">
        <f t="shared" si="216"/>
        <v/>
      </c>
      <c r="AD2312" s="16" t="str">
        <f t="shared" si="217"/>
        <v/>
      </c>
      <c r="AE2312" s="16" t="str">
        <f t="shared" si="218"/>
        <v/>
      </c>
      <c r="AF2312" s="16" t="str">
        <f t="shared" si="219"/>
        <v/>
      </c>
      <c r="AG2312" s="16">
        <f t="shared" si="220"/>
        <v>7.2251620736260968E-3</v>
      </c>
      <c r="AH2312" s="16" t="str">
        <f t="shared" si="221"/>
        <v/>
      </c>
      <c r="AI2312" s="17" t="str">
        <f>IF('Peer Comparison Tool'!$D$11="NR","",IF($C2312='Peer Comparison Tool'!$D$9,COUNT('ALLL &lt;50B Database'!$AI$1:AI2311)+1,""))</f>
        <v/>
      </c>
    </row>
    <row r="2313" spans="1:35" x14ac:dyDescent="0.25">
      <c r="A2313" t="s">
        <v>2393</v>
      </c>
      <c r="B2313">
        <v>1439456</v>
      </c>
      <c r="C2313" s="5" t="s">
        <v>2299</v>
      </c>
      <c r="D2313" s="5" t="s">
        <v>4390</v>
      </c>
      <c r="E2313" s="5" t="s">
        <v>4388</v>
      </c>
      <c r="F2313" s="2">
        <v>1509</v>
      </c>
      <c r="G2313" s="2">
        <v>266339</v>
      </c>
      <c r="H2313" s="2">
        <v>191311</v>
      </c>
      <c r="I2313" s="2">
        <v>7663</v>
      </c>
      <c r="J2313" s="2">
        <v>183648</v>
      </c>
      <c r="K2313" s="33">
        <v>8.216806063774177E-3</v>
      </c>
      <c r="L2313" s="2">
        <v>1769</v>
      </c>
      <c r="M2313" s="2">
        <v>243230</v>
      </c>
      <c r="N2313" s="2">
        <v>187242</v>
      </c>
      <c r="O2313" s="33">
        <v>9.4476666559853029E-3</v>
      </c>
      <c r="P2313" s="2">
        <v>1505</v>
      </c>
      <c r="Q2313" s="2">
        <v>245100</v>
      </c>
      <c r="R2313" s="2">
        <v>187134</v>
      </c>
      <c r="S2313" s="35">
        <v>8.0423653638569161E-3</v>
      </c>
      <c r="T2313" t="s">
        <v>4388</v>
      </c>
      <c r="U2313" t="s">
        <v>4388</v>
      </c>
      <c r="V2313" s="5" t="s">
        <v>4390</v>
      </c>
      <c r="W2313" s="5">
        <v>0</v>
      </c>
      <c r="X2313" s="4">
        <v>1.7444069991726097E-4</v>
      </c>
      <c r="Y2313" s="6">
        <v>4</v>
      </c>
      <c r="Z2313" s="4">
        <v>-1.4053012921283869E-3</v>
      </c>
      <c r="AA2313" s="5">
        <v>4277</v>
      </c>
      <c r="AC2313" s="16" t="str">
        <f t="shared" si="216"/>
        <v/>
      </c>
      <c r="AD2313" s="16" t="str">
        <f t="shared" si="217"/>
        <v/>
      </c>
      <c r="AE2313" s="16" t="str">
        <f t="shared" si="218"/>
        <v/>
      </c>
      <c r="AF2313" s="16" t="str">
        <f t="shared" si="219"/>
        <v/>
      </c>
      <c r="AG2313" s="16">
        <f t="shared" si="220"/>
        <v>8.216806063774177E-3</v>
      </c>
      <c r="AH2313" s="16" t="str">
        <f t="shared" si="221"/>
        <v/>
      </c>
      <c r="AI2313" s="17" t="str">
        <f>IF('Peer Comparison Tool'!$D$11="NR","",IF($C2313='Peer Comparison Tool'!$D$9,COUNT('ALLL &lt;50B Database'!$AI$1:AI2312)+1,""))</f>
        <v/>
      </c>
    </row>
    <row r="2314" spans="1:35" x14ac:dyDescent="0.25">
      <c r="A2314" t="s">
        <v>528</v>
      </c>
      <c r="B2314">
        <v>3370133</v>
      </c>
      <c r="C2314" s="5" t="s">
        <v>462</v>
      </c>
      <c r="D2314" s="5" t="s">
        <v>4390</v>
      </c>
      <c r="E2314" s="5" t="s">
        <v>4388</v>
      </c>
      <c r="F2314" s="2">
        <v>1705</v>
      </c>
      <c r="G2314" s="2">
        <v>266096</v>
      </c>
      <c r="H2314" s="2">
        <v>184222</v>
      </c>
      <c r="I2314" s="2">
        <v>18037</v>
      </c>
      <c r="J2314" s="2">
        <v>166185</v>
      </c>
      <c r="K2314" s="33">
        <v>1.0259650389626019E-2</v>
      </c>
      <c r="L2314" s="2">
        <v>1535</v>
      </c>
      <c r="M2314" s="2">
        <v>253024</v>
      </c>
      <c r="N2314" s="2">
        <v>169988</v>
      </c>
      <c r="O2314" s="33">
        <v>9.0300491799421134E-3</v>
      </c>
      <c r="P2314" s="2">
        <v>1535</v>
      </c>
      <c r="Q2314" s="2">
        <v>246216</v>
      </c>
      <c r="R2314" s="2">
        <v>167859</v>
      </c>
      <c r="S2314" s="35">
        <v>9.1445796769908071E-3</v>
      </c>
      <c r="T2314" t="s">
        <v>4388</v>
      </c>
      <c r="U2314" t="s">
        <v>4388</v>
      </c>
      <c r="V2314" s="5" t="s">
        <v>4390</v>
      </c>
      <c r="W2314" s="5">
        <v>0</v>
      </c>
      <c r="X2314" s="4">
        <v>1.1150707126352122E-3</v>
      </c>
      <c r="Y2314" s="6">
        <v>170</v>
      </c>
      <c r="Z2314" s="4">
        <v>1.1453049704869371E-4</v>
      </c>
      <c r="AA2314" s="5">
        <v>3691</v>
      </c>
      <c r="AC2314" s="16" t="str">
        <f t="shared" si="216"/>
        <v/>
      </c>
      <c r="AD2314" s="16" t="str">
        <f t="shared" si="217"/>
        <v/>
      </c>
      <c r="AE2314" s="16" t="str">
        <f t="shared" si="218"/>
        <v/>
      </c>
      <c r="AF2314" s="16" t="str">
        <f t="shared" si="219"/>
        <v/>
      </c>
      <c r="AG2314" s="16">
        <f t="shared" si="220"/>
        <v>1.0259650389626019E-2</v>
      </c>
      <c r="AH2314" s="16" t="str">
        <f t="shared" si="221"/>
        <v/>
      </c>
      <c r="AI2314" s="17">
        <f>IF('Peer Comparison Tool'!$D$11="NR","",IF($C2314='Peer Comparison Tool'!$D$9,COUNT('ALLL &lt;50B Database'!$AI$1:AI2313)+1,""))</f>
        <v>65</v>
      </c>
    </row>
    <row r="2315" spans="1:35" x14ac:dyDescent="0.25">
      <c r="A2315" t="s">
        <v>1444</v>
      </c>
      <c r="B2315">
        <v>148171</v>
      </c>
      <c r="C2315" s="5" t="s">
        <v>1389</v>
      </c>
      <c r="D2315" s="5" t="s">
        <v>4390</v>
      </c>
      <c r="E2315" s="5" t="s">
        <v>4388</v>
      </c>
      <c r="F2315" s="2">
        <v>2186</v>
      </c>
      <c r="G2315" s="2">
        <v>265847</v>
      </c>
      <c r="H2315" s="2">
        <v>185894</v>
      </c>
      <c r="I2315" s="2">
        <v>8551</v>
      </c>
      <c r="J2315" s="2">
        <v>177343</v>
      </c>
      <c r="K2315" s="33">
        <v>1.2326395741585516E-2</v>
      </c>
      <c r="L2315" s="2">
        <v>2048</v>
      </c>
      <c r="M2315" s="2">
        <v>236842</v>
      </c>
      <c r="N2315" s="2">
        <v>180543</v>
      </c>
      <c r="O2315" s="33">
        <v>1.1343558044344006E-2</v>
      </c>
      <c r="P2315" s="2">
        <v>2086</v>
      </c>
      <c r="Q2315" s="2">
        <v>239913</v>
      </c>
      <c r="R2315" s="2">
        <v>176582</v>
      </c>
      <c r="S2315" s="35">
        <v>1.1813208594307461E-2</v>
      </c>
      <c r="T2315" t="s">
        <v>4388</v>
      </c>
      <c r="U2315" t="s">
        <v>4388</v>
      </c>
      <c r="V2315" s="5" t="s">
        <v>4390</v>
      </c>
      <c r="W2315" s="5">
        <v>0</v>
      </c>
      <c r="X2315" s="4">
        <v>5.1318714727805435E-4</v>
      </c>
      <c r="Y2315" s="6">
        <v>100</v>
      </c>
      <c r="Z2315" s="4">
        <v>4.6965054996345526E-4</v>
      </c>
      <c r="AA2315" s="5">
        <v>2771</v>
      </c>
      <c r="AC2315" s="16" t="str">
        <f t="shared" si="216"/>
        <v/>
      </c>
      <c r="AD2315" s="16" t="str">
        <f t="shared" si="217"/>
        <v/>
      </c>
      <c r="AE2315" s="16" t="str">
        <f t="shared" si="218"/>
        <v/>
      </c>
      <c r="AF2315" s="16" t="str">
        <f t="shared" si="219"/>
        <v/>
      </c>
      <c r="AG2315" s="16">
        <f t="shared" si="220"/>
        <v>1.2326395741585516E-2</v>
      </c>
      <c r="AH2315" s="16" t="str">
        <f t="shared" si="221"/>
        <v/>
      </c>
      <c r="AI2315" s="17" t="str">
        <f>IF('Peer Comparison Tool'!$D$11="NR","",IF($C2315='Peer Comparison Tool'!$D$9,COUNT('ALLL &lt;50B Database'!$AI$1:AI2314)+1,""))</f>
        <v/>
      </c>
    </row>
    <row r="2316" spans="1:35" x14ac:dyDescent="0.25">
      <c r="A2316" t="s">
        <v>2394</v>
      </c>
      <c r="B2316">
        <v>646556</v>
      </c>
      <c r="C2316" s="5" t="s">
        <v>2299</v>
      </c>
      <c r="D2316" s="5" t="s">
        <v>4387</v>
      </c>
      <c r="E2316" s="5" t="s">
        <v>4388</v>
      </c>
      <c r="F2316" s="2">
        <v>2475</v>
      </c>
      <c r="G2316" s="2">
        <v>265769</v>
      </c>
      <c r="H2316" s="2">
        <v>224822</v>
      </c>
      <c r="I2316" s="2">
        <v>12557</v>
      </c>
      <c r="J2316" s="2">
        <v>212265</v>
      </c>
      <c r="K2316" s="33">
        <v>1.165995336018656E-2</v>
      </c>
      <c r="L2316" s="2">
        <v>2078</v>
      </c>
      <c r="M2316" s="2">
        <v>249659</v>
      </c>
      <c r="N2316" s="2">
        <v>195281</v>
      </c>
      <c r="O2316" s="33">
        <v>1.064107619276837E-2</v>
      </c>
      <c r="P2316" s="2">
        <v>2228</v>
      </c>
      <c r="Q2316" s="2">
        <v>244238</v>
      </c>
      <c r="R2316" s="2">
        <v>202369</v>
      </c>
      <c r="S2316" s="35">
        <v>1.1009591389985621E-2</v>
      </c>
      <c r="T2316" t="s">
        <v>4388</v>
      </c>
      <c r="U2316" t="s">
        <v>4388</v>
      </c>
      <c r="V2316" s="5" t="s">
        <v>4387</v>
      </c>
      <c r="W2316" s="5">
        <v>0</v>
      </c>
      <c r="X2316" s="4">
        <v>6.5036197020093903E-4</v>
      </c>
      <c r="Y2316" s="6">
        <v>247</v>
      </c>
      <c r="Z2316" s="4">
        <v>3.6851519721725103E-4</v>
      </c>
      <c r="AA2316" s="5">
        <v>3089</v>
      </c>
      <c r="AC2316" s="16" t="str">
        <f t="shared" si="216"/>
        <v/>
      </c>
      <c r="AD2316" s="16" t="str">
        <f t="shared" si="217"/>
        <v/>
      </c>
      <c r="AE2316" s="16" t="str">
        <f t="shared" si="218"/>
        <v/>
      </c>
      <c r="AF2316" s="16" t="str">
        <f t="shared" si="219"/>
        <v/>
      </c>
      <c r="AG2316" s="16">
        <f t="shared" si="220"/>
        <v>1.165995336018656E-2</v>
      </c>
      <c r="AH2316" s="16" t="str">
        <f t="shared" si="221"/>
        <v/>
      </c>
      <c r="AI2316" s="17" t="str">
        <f>IF('Peer Comparison Tool'!$D$11="NR","",IF($C2316='Peer Comparison Tool'!$D$9,COUNT('ALLL &lt;50B Database'!$AI$1:AI2315)+1,""))</f>
        <v/>
      </c>
    </row>
    <row r="2317" spans="1:35" x14ac:dyDescent="0.25">
      <c r="A2317" t="s">
        <v>3905</v>
      </c>
      <c r="B2317">
        <v>404653</v>
      </c>
      <c r="C2317" s="5" t="s">
        <v>3704</v>
      </c>
      <c r="D2317" s="5" t="s">
        <v>4390</v>
      </c>
      <c r="E2317" s="5" t="s">
        <v>4388</v>
      </c>
      <c r="F2317" s="2">
        <v>1044</v>
      </c>
      <c r="G2317" s="2">
        <v>265406</v>
      </c>
      <c r="H2317" s="2">
        <v>232735</v>
      </c>
      <c r="I2317" s="2">
        <v>113709</v>
      </c>
      <c r="J2317" s="2">
        <v>119026</v>
      </c>
      <c r="K2317" s="33">
        <v>8.7711928486213092E-3</v>
      </c>
      <c r="L2317" s="2">
        <v>827</v>
      </c>
      <c r="M2317" s="2">
        <v>145063</v>
      </c>
      <c r="N2317" s="2">
        <v>104270</v>
      </c>
      <c r="O2317" s="33">
        <v>7.9313321185384093E-3</v>
      </c>
      <c r="P2317" s="2">
        <v>981</v>
      </c>
      <c r="Q2317" s="2">
        <v>191313</v>
      </c>
      <c r="R2317" s="2">
        <v>119888</v>
      </c>
      <c r="S2317" s="35">
        <v>8.1826371279861195E-3</v>
      </c>
      <c r="T2317" t="s">
        <v>4388</v>
      </c>
      <c r="U2317" t="s">
        <v>4388</v>
      </c>
      <c r="V2317" s="5" t="s">
        <v>4390</v>
      </c>
      <c r="W2317" s="5">
        <v>0</v>
      </c>
      <c r="X2317" s="4">
        <v>5.885557206351897E-4</v>
      </c>
      <c r="Y2317" s="6">
        <v>63</v>
      </c>
      <c r="Z2317" s="4">
        <v>2.5130500944771025E-4</v>
      </c>
      <c r="AA2317" s="5">
        <v>4143</v>
      </c>
      <c r="AC2317" s="16" t="str">
        <f t="shared" si="216"/>
        <v/>
      </c>
      <c r="AD2317" s="16" t="str">
        <f t="shared" si="217"/>
        <v/>
      </c>
      <c r="AE2317" s="16" t="str">
        <f t="shared" si="218"/>
        <v/>
      </c>
      <c r="AF2317" s="16" t="str">
        <f t="shared" si="219"/>
        <v/>
      </c>
      <c r="AG2317" s="16">
        <f t="shared" si="220"/>
        <v>8.7711928486213092E-3</v>
      </c>
      <c r="AH2317" s="16" t="str">
        <f t="shared" si="221"/>
        <v/>
      </c>
      <c r="AI2317" s="17" t="str">
        <f>IF('Peer Comparison Tool'!$D$11="NR","",IF($C2317='Peer Comparison Tool'!$D$9,COUNT('ALLL &lt;50B Database'!$AI$1:AI2316)+1,""))</f>
        <v/>
      </c>
    </row>
    <row r="2318" spans="1:35" x14ac:dyDescent="0.25">
      <c r="A2318" t="s">
        <v>3275</v>
      </c>
      <c r="B2318">
        <v>958558</v>
      </c>
      <c r="C2318" s="5" t="s">
        <v>3209</v>
      </c>
      <c r="D2318" s="5" t="s">
        <v>4387</v>
      </c>
      <c r="E2318" s="5" t="s">
        <v>4388</v>
      </c>
      <c r="F2318" s="2">
        <v>2297</v>
      </c>
      <c r="G2318" s="2">
        <v>264979</v>
      </c>
      <c r="H2318" s="2">
        <v>116877</v>
      </c>
      <c r="I2318" s="2">
        <v>12234</v>
      </c>
      <c r="J2318" s="2">
        <v>104643</v>
      </c>
      <c r="K2318" s="33">
        <v>2.1950823275326586E-2</v>
      </c>
      <c r="L2318" s="2">
        <v>2059</v>
      </c>
      <c r="M2318" s="2">
        <v>241298</v>
      </c>
      <c r="N2318" s="2">
        <v>105594</v>
      </c>
      <c r="O2318" s="33">
        <v>1.9499213970490748E-2</v>
      </c>
      <c r="P2318" s="2">
        <v>2212</v>
      </c>
      <c r="Q2318" s="2">
        <v>251674</v>
      </c>
      <c r="R2318" s="2">
        <v>107711</v>
      </c>
      <c r="S2318" s="35">
        <v>2.0536435461559172E-2</v>
      </c>
      <c r="T2318" t="s">
        <v>4388</v>
      </c>
      <c r="U2318" t="s">
        <v>4388</v>
      </c>
      <c r="V2318" s="5" t="s">
        <v>4387</v>
      </c>
      <c r="W2318" s="5">
        <v>0</v>
      </c>
      <c r="X2318" s="4">
        <v>1.4143878137674142E-3</v>
      </c>
      <c r="Y2318" s="6">
        <v>85</v>
      </c>
      <c r="Z2318" s="4">
        <v>1.0372214910684234E-3</v>
      </c>
      <c r="AA2318" s="5">
        <v>396</v>
      </c>
      <c r="AC2318" s="16" t="str">
        <f t="shared" si="216"/>
        <v/>
      </c>
      <c r="AD2318" s="16" t="str">
        <f t="shared" si="217"/>
        <v/>
      </c>
      <c r="AE2318" s="16" t="str">
        <f t="shared" si="218"/>
        <v/>
      </c>
      <c r="AF2318" s="16" t="str">
        <f t="shared" si="219"/>
        <v/>
      </c>
      <c r="AG2318" s="16">
        <f t="shared" si="220"/>
        <v>2.1950823275326586E-2</v>
      </c>
      <c r="AH2318" s="16" t="str">
        <f t="shared" si="221"/>
        <v/>
      </c>
      <c r="AI2318" s="17" t="str">
        <f>IF('Peer Comparison Tool'!$D$11="NR","",IF($C2318='Peer Comparison Tool'!$D$9,COUNT('ALLL &lt;50B Database'!$AI$1:AI2317)+1,""))</f>
        <v/>
      </c>
    </row>
    <row r="2319" spans="1:35" x14ac:dyDescent="0.25">
      <c r="A2319" t="s">
        <v>1445</v>
      </c>
      <c r="B2319">
        <v>4156</v>
      </c>
      <c r="C2319" s="5" t="s">
        <v>1389</v>
      </c>
      <c r="D2319" s="5" t="s">
        <v>4390</v>
      </c>
      <c r="E2319" s="5" t="s">
        <v>4388</v>
      </c>
      <c r="F2319" s="2">
        <v>2485</v>
      </c>
      <c r="G2319" s="2">
        <v>264950</v>
      </c>
      <c r="H2319" s="2">
        <v>174566</v>
      </c>
      <c r="I2319" s="2">
        <v>10000</v>
      </c>
      <c r="J2319" s="2">
        <v>164566</v>
      </c>
      <c r="K2319" s="33">
        <v>1.5100324489870325E-2</v>
      </c>
      <c r="L2319" s="2">
        <v>1955</v>
      </c>
      <c r="M2319" s="2">
        <v>236634</v>
      </c>
      <c r="N2319" s="2">
        <v>164448</v>
      </c>
      <c r="O2319" s="33">
        <v>1.1888256470130375E-2</v>
      </c>
      <c r="P2319" s="2">
        <v>2402</v>
      </c>
      <c r="Q2319" s="2">
        <v>233245</v>
      </c>
      <c r="R2319" s="2">
        <v>167690</v>
      </c>
      <c r="S2319" s="35">
        <v>1.4324050330967857E-2</v>
      </c>
      <c r="T2319" t="s">
        <v>4388</v>
      </c>
      <c r="U2319" t="s">
        <v>4388</v>
      </c>
      <c r="V2319" s="5" t="s">
        <v>4390</v>
      </c>
      <c r="W2319" s="5">
        <v>0</v>
      </c>
      <c r="X2319" s="4">
        <v>7.7627415890246798E-4</v>
      </c>
      <c r="Y2319" s="6">
        <v>83</v>
      </c>
      <c r="Z2319" s="4">
        <v>2.4357938608374815E-3</v>
      </c>
      <c r="AA2319" s="5">
        <v>1579</v>
      </c>
      <c r="AC2319" s="16" t="str">
        <f t="shared" si="216"/>
        <v/>
      </c>
      <c r="AD2319" s="16" t="str">
        <f t="shared" si="217"/>
        <v/>
      </c>
      <c r="AE2319" s="16" t="str">
        <f t="shared" si="218"/>
        <v/>
      </c>
      <c r="AF2319" s="16" t="str">
        <f t="shared" si="219"/>
        <v/>
      </c>
      <c r="AG2319" s="16">
        <f t="shared" si="220"/>
        <v>1.5100324489870325E-2</v>
      </c>
      <c r="AH2319" s="16" t="str">
        <f t="shared" si="221"/>
        <v/>
      </c>
      <c r="AI2319" s="17" t="str">
        <f>IF('Peer Comparison Tool'!$D$11="NR","",IF($C2319='Peer Comparison Tool'!$D$9,COUNT('ALLL &lt;50B Database'!$AI$1:AI2318)+1,""))</f>
        <v/>
      </c>
    </row>
    <row r="2320" spans="1:35" x14ac:dyDescent="0.25">
      <c r="A2320" t="s">
        <v>1634</v>
      </c>
      <c r="B2320">
        <v>3309393</v>
      </c>
      <c r="C2320" s="5" t="s">
        <v>1578</v>
      </c>
      <c r="D2320" s="5" t="s">
        <v>4390</v>
      </c>
      <c r="E2320" s="5" t="s">
        <v>4388</v>
      </c>
      <c r="F2320" s="2">
        <v>1725</v>
      </c>
      <c r="G2320" s="2">
        <v>264865</v>
      </c>
      <c r="H2320" s="2">
        <v>201171</v>
      </c>
      <c r="I2320" s="2">
        <v>16993</v>
      </c>
      <c r="J2320" s="2">
        <v>184178</v>
      </c>
      <c r="K2320" s="33">
        <v>9.3659394715981271E-3</v>
      </c>
      <c r="L2320" s="2">
        <v>1594</v>
      </c>
      <c r="M2320" s="2">
        <v>268796</v>
      </c>
      <c r="N2320" s="2">
        <v>203795</v>
      </c>
      <c r="O2320" s="33">
        <v>7.8215854167177808E-3</v>
      </c>
      <c r="P2320" s="2">
        <v>1019</v>
      </c>
      <c r="Q2320" s="2">
        <v>245654</v>
      </c>
      <c r="R2320" s="2">
        <v>201830</v>
      </c>
      <c r="S2320" s="35">
        <v>5.0488034484467122E-3</v>
      </c>
      <c r="T2320" t="s">
        <v>4388</v>
      </c>
      <c r="U2320" t="s">
        <v>4388</v>
      </c>
      <c r="V2320" s="5" t="s">
        <v>4390</v>
      </c>
      <c r="W2320" s="5">
        <v>0</v>
      </c>
      <c r="X2320" s="4">
        <v>4.3171360231514149E-3</v>
      </c>
      <c r="Y2320" s="6">
        <v>706</v>
      </c>
      <c r="Z2320" s="4">
        <v>-2.7727819682710686E-3</v>
      </c>
      <c r="AA2320" s="5">
        <v>3976</v>
      </c>
      <c r="AC2320" s="16" t="str">
        <f t="shared" si="216"/>
        <v/>
      </c>
      <c r="AD2320" s="16" t="str">
        <f t="shared" si="217"/>
        <v/>
      </c>
      <c r="AE2320" s="16" t="str">
        <f t="shared" si="218"/>
        <v/>
      </c>
      <c r="AF2320" s="16" t="str">
        <f t="shared" si="219"/>
        <v/>
      </c>
      <c r="AG2320" s="16">
        <f t="shared" si="220"/>
        <v>9.3659394715981271E-3</v>
      </c>
      <c r="AH2320" s="16" t="str">
        <f t="shared" si="221"/>
        <v/>
      </c>
      <c r="AI2320" s="17" t="str">
        <f>IF('Peer Comparison Tool'!$D$11="NR","",IF($C2320='Peer Comparison Tool'!$D$9,COUNT('ALLL &lt;50B Database'!$AI$1:AI2319)+1,""))</f>
        <v/>
      </c>
    </row>
    <row r="2321" spans="1:35" x14ac:dyDescent="0.25">
      <c r="A2321" t="s">
        <v>1635</v>
      </c>
      <c r="B2321">
        <v>959443</v>
      </c>
      <c r="C2321" s="5" t="s">
        <v>1578</v>
      </c>
      <c r="D2321" s="5" t="s">
        <v>4390</v>
      </c>
      <c r="E2321" s="5" t="s">
        <v>4388</v>
      </c>
      <c r="F2321" s="2">
        <v>3524</v>
      </c>
      <c r="G2321" s="2">
        <v>264625</v>
      </c>
      <c r="H2321" s="2">
        <v>182633</v>
      </c>
      <c r="I2321" s="2">
        <v>18907</v>
      </c>
      <c r="J2321" s="2">
        <v>163726</v>
      </c>
      <c r="K2321" s="33">
        <v>2.1523765315221773E-2</v>
      </c>
      <c r="L2321" s="2">
        <v>2974</v>
      </c>
      <c r="M2321" s="2">
        <v>236412</v>
      </c>
      <c r="N2321" s="2">
        <v>159093</v>
      </c>
      <c r="O2321" s="33">
        <v>1.869346860012697E-2</v>
      </c>
      <c r="P2321" s="2">
        <v>3070</v>
      </c>
      <c r="Q2321" s="2">
        <v>240366</v>
      </c>
      <c r="R2321" s="2">
        <v>157028</v>
      </c>
      <c r="S2321" s="35">
        <v>1.9550653386657155E-2</v>
      </c>
      <c r="T2321" t="s">
        <v>4388</v>
      </c>
      <c r="U2321" t="s">
        <v>4388</v>
      </c>
      <c r="V2321" s="5" t="s">
        <v>4390</v>
      </c>
      <c r="W2321" s="5">
        <v>0</v>
      </c>
      <c r="X2321" s="4">
        <v>1.9731119285646172E-3</v>
      </c>
      <c r="Y2321" s="6">
        <v>454</v>
      </c>
      <c r="Z2321" s="4">
        <v>8.5718478653018515E-4</v>
      </c>
      <c r="AA2321" s="5">
        <v>428</v>
      </c>
      <c r="AC2321" s="16" t="str">
        <f t="shared" si="216"/>
        <v/>
      </c>
      <c r="AD2321" s="16" t="str">
        <f t="shared" si="217"/>
        <v/>
      </c>
      <c r="AE2321" s="16" t="str">
        <f t="shared" si="218"/>
        <v/>
      </c>
      <c r="AF2321" s="16" t="str">
        <f t="shared" si="219"/>
        <v/>
      </c>
      <c r="AG2321" s="16">
        <f t="shared" si="220"/>
        <v>2.1523765315221773E-2</v>
      </c>
      <c r="AH2321" s="16" t="str">
        <f t="shared" si="221"/>
        <v/>
      </c>
      <c r="AI2321" s="17" t="str">
        <f>IF('Peer Comparison Tool'!$D$11="NR","",IF($C2321='Peer Comparison Tool'!$D$9,COUNT('ALLL &lt;50B Database'!$AI$1:AI2320)+1,""))</f>
        <v/>
      </c>
    </row>
    <row r="2322" spans="1:35" x14ac:dyDescent="0.25">
      <c r="A2322" t="s">
        <v>1070</v>
      </c>
      <c r="B2322">
        <v>436739</v>
      </c>
      <c r="C2322" s="5" t="s">
        <v>926</v>
      </c>
      <c r="D2322" s="5" t="s">
        <v>4390</v>
      </c>
      <c r="E2322" s="5" t="s">
        <v>4388</v>
      </c>
      <c r="F2322" s="2">
        <v>2684</v>
      </c>
      <c r="G2322" s="2">
        <v>264446</v>
      </c>
      <c r="H2322" s="2">
        <v>196646</v>
      </c>
      <c r="I2322" s="2">
        <v>21772</v>
      </c>
      <c r="J2322" s="2">
        <v>174874</v>
      </c>
      <c r="K2322" s="33">
        <v>1.5348193556503539E-2</v>
      </c>
      <c r="L2322" s="2">
        <v>2581</v>
      </c>
      <c r="M2322" s="2">
        <v>237205</v>
      </c>
      <c r="N2322" s="2">
        <v>183503</v>
      </c>
      <c r="O2322" s="33">
        <v>1.4065165147163806E-2</v>
      </c>
      <c r="P2322" s="2">
        <v>2633</v>
      </c>
      <c r="Q2322" s="2">
        <v>241062</v>
      </c>
      <c r="R2322" s="2">
        <v>180082</v>
      </c>
      <c r="S2322" s="35">
        <v>1.4621117046678735E-2</v>
      </c>
      <c r="T2322" t="s">
        <v>4388</v>
      </c>
      <c r="U2322" t="s">
        <v>4388</v>
      </c>
      <c r="V2322" s="5" t="s">
        <v>4390</v>
      </c>
      <c r="W2322" s="5">
        <v>0</v>
      </c>
      <c r="X2322" s="4">
        <v>7.2707650982480401E-4</v>
      </c>
      <c r="Y2322" s="6">
        <v>51</v>
      </c>
      <c r="Z2322" s="4">
        <v>5.5595189951492853E-4</v>
      </c>
      <c r="AA2322" s="5">
        <v>1480</v>
      </c>
      <c r="AC2322" s="16" t="str">
        <f t="shared" si="216"/>
        <v/>
      </c>
      <c r="AD2322" s="16" t="str">
        <f t="shared" si="217"/>
        <v/>
      </c>
      <c r="AE2322" s="16" t="str">
        <f t="shared" si="218"/>
        <v/>
      </c>
      <c r="AF2322" s="16" t="str">
        <f t="shared" si="219"/>
        <v/>
      </c>
      <c r="AG2322" s="16">
        <f t="shared" si="220"/>
        <v>1.5348193556503539E-2</v>
      </c>
      <c r="AH2322" s="16" t="str">
        <f t="shared" si="221"/>
        <v/>
      </c>
      <c r="AI2322" s="17" t="str">
        <f>IF('Peer Comparison Tool'!$D$11="NR","",IF($C2322='Peer Comparison Tool'!$D$9,COUNT('ALLL &lt;50B Database'!$AI$1:AI2321)+1,""))</f>
        <v/>
      </c>
    </row>
    <row r="2323" spans="1:35" x14ac:dyDescent="0.25">
      <c r="A2323" t="s">
        <v>1351</v>
      </c>
      <c r="B2323">
        <v>319047</v>
      </c>
      <c r="C2323" s="5" t="s">
        <v>1309</v>
      </c>
      <c r="D2323" s="5" t="s">
        <v>4390</v>
      </c>
      <c r="E2323" s="5" t="s">
        <v>4388</v>
      </c>
      <c r="F2323" s="2">
        <v>2136</v>
      </c>
      <c r="G2323" s="2">
        <v>264428</v>
      </c>
      <c r="H2323" s="2">
        <v>199455</v>
      </c>
      <c r="I2323" s="2">
        <v>0</v>
      </c>
      <c r="J2323" s="2">
        <v>199455</v>
      </c>
      <c r="K2323" s="33">
        <v>1.0709182522373469E-2</v>
      </c>
      <c r="L2323" s="2">
        <v>1990</v>
      </c>
      <c r="M2323" s="2">
        <v>238717</v>
      </c>
      <c r="N2323" s="2">
        <v>186876</v>
      </c>
      <c r="O2323" s="33">
        <v>1.0648772448040411E-2</v>
      </c>
      <c r="P2323" s="2">
        <v>1989</v>
      </c>
      <c r="Q2323" s="2">
        <v>245639</v>
      </c>
      <c r="R2323" s="2">
        <v>188531</v>
      </c>
      <c r="S2323" s="35">
        <v>1.0549989126456657E-2</v>
      </c>
      <c r="T2323" t="s">
        <v>4388</v>
      </c>
      <c r="U2323" t="s">
        <v>4388</v>
      </c>
      <c r="V2323" s="5" t="s">
        <v>4390</v>
      </c>
      <c r="W2323" s="5">
        <v>0</v>
      </c>
      <c r="X2323" s="4">
        <v>1.5919339591681167E-4</v>
      </c>
      <c r="Y2323" s="6">
        <v>147</v>
      </c>
      <c r="Z2323" s="4">
        <v>-9.8783321583754274E-5</v>
      </c>
      <c r="AA2323" s="5">
        <v>3504</v>
      </c>
      <c r="AC2323" s="16" t="str">
        <f t="shared" si="216"/>
        <v/>
      </c>
      <c r="AD2323" s="16" t="str">
        <f t="shared" si="217"/>
        <v/>
      </c>
      <c r="AE2323" s="16" t="str">
        <f t="shared" si="218"/>
        <v/>
      </c>
      <c r="AF2323" s="16" t="str">
        <f t="shared" si="219"/>
        <v/>
      </c>
      <c r="AG2323" s="16">
        <f t="shared" si="220"/>
        <v>1.0709182522373469E-2</v>
      </c>
      <c r="AH2323" s="16" t="str">
        <f t="shared" si="221"/>
        <v/>
      </c>
      <c r="AI2323" s="17" t="str">
        <f>IF('Peer Comparison Tool'!$D$11="NR","",IF($C2323='Peer Comparison Tool'!$D$9,COUNT('ALLL &lt;50B Database'!$AI$1:AI2322)+1,""))</f>
        <v/>
      </c>
    </row>
    <row r="2324" spans="1:35" x14ac:dyDescent="0.25">
      <c r="A2324" t="s">
        <v>1084</v>
      </c>
      <c r="B2324">
        <v>948036</v>
      </c>
      <c r="C2324" s="5" t="s">
        <v>926</v>
      </c>
      <c r="D2324" s="5" t="s">
        <v>4387</v>
      </c>
      <c r="E2324" s="5" t="s">
        <v>4388</v>
      </c>
      <c r="F2324" s="2">
        <v>562</v>
      </c>
      <c r="G2324" s="2">
        <v>264044</v>
      </c>
      <c r="H2324" s="2">
        <v>111395</v>
      </c>
      <c r="I2324" s="2">
        <v>36</v>
      </c>
      <c r="J2324" s="2">
        <v>111359</v>
      </c>
      <c r="K2324" s="33">
        <v>5.0467407214504437E-3</v>
      </c>
      <c r="L2324" s="2">
        <v>454</v>
      </c>
      <c r="M2324" s="2">
        <v>204066</v>
      </c>
      <c r="N2324" s="2">
        <v>88609</v>
      </c>
      <c r="O2324" s="33">
        <v>5.1236330395332307E-3</v>
      </c>
      <c r="P2324" s="2">
        <v>515</v>
      </c>
      <c r="Q2324" s="2">
        <v>220221</v>
      </c>
      <c r="R2324" s="2">
        <v>95430</v>
      </c>
      <c r="S2324" s="35">
        <v>5.3966257990149848E-3</v>
      </c>
      <c r="T2324" t="s">
        <v>4388</v>
      </c>
      <c r="U2324" t="s">
        <v>4388</v>
      </c>
      <c r="V2324" s="5" t="s">
        <v>4387</v>
      </c>
      <c r="W2324" s="5">
        <v>0</v>
      </c>
      <c r="X2324" s="4">
        <v>-3.4988507756454103E-4</v>
      </c>
      <c r="Y2324" s="6">
        <v>47</v>
      </c>
      <c r="Z2324" s="4">
        <v>2.7299275948175408E-4</v>
      </c>
      <c r="AA2324" s="5">
        <v>4649</v>
      </c>
      <c r="AC2324" s="16" t="str">
        <f t="shared" si="216"/>
        <v/>
      </c>
      <c r="AD2324" s="16" t="str">
        <f t="shared" si="217"/>
        <v/>
      </c>
      <c r="AE2324" s="16" t="str">
        <f t="shared" si="218"/>
        <v/>
      </c>
      <c r="AF2324" s="16" t="str">
        <f t="shared" si="219"/>
        <v/>
      </c>
      <c r="AG2324" s="16">
        <f t="shared" si="220"/>
        <v>5.0467407214504437E-3</v>
      </c>
      <c r="AH2324" s="16" t="str">
        <f t="shared" si="221"/>
        <v/>
      </c>
      <c r="AI2324" s="17" t="str">
        <f>IF('Peer Comparison Tool'!$D$11="NR","",IF($C2324='Peer Comparison Tool'!$D$9,COUNT('ALLL &lt;50B Database'!$AI$1:AI2323)+1,""))</f>
        <v/>
      </c>
    </row>
    <row r="2325" spans="1:35" x14ac:dyDescent="0.25">
      <c r="A2325" t="s">
        <v>530</v>
      </c>
      <c r="B2325">
        <v>3688548</v>
      </c>
      <c r="C2325" s="5" t="s">
        <v>462</v>
      </c>
      <c r="D2325" s="5" t="s">
        <v>4390</v>
      </c>
      <c r="E2325" s="5" t="s">
        <v>4388</v>
      </c>
      <c r="F2325" s="2">
        <v>2130</v>
      </c>
      <c r="G2325" s="2">
        <v>264032</v>
      </c>
      <c r="H2325" s="2">
        <v>156654</v>
      </c>
      <c r="I2325" s="2">
        <v>0</v>
      </c>
      <c r="J2325" s="2">
        <v>156654</v>
      </c>
      <c r="K2325" s="33">
        <v>1.3596844000153204E-2</v>
      </c>
      <c r="L2325" s="2">
        <v>1844</v>
      </c>
      <c r="M2325" s="2">
        <v>231322</v>
      </c>
      <c r="N2325" s="2">
        <v>160585</v>
      </c>
      <c r="O2325" s="33">
        <v>1.1483015225581468E-2</v>
      </c>
      <c r="P2325" s="2">
        <v>1997</v>
      </c>
      <c r="Q2325" s="2">
        <v>222770</v>
      </c>
      <c r="R2325" s="2">
        <v>161181</v>
      </c>
      <c r="S2325" s="35">
        <v>1.2389797804952196E-2</v>
      </c>
      <c r="T2325" t="s">
        <v>4388</v>
      </c>
      <c r="U2325" t="s">
        <v>4388</v>
      </c>
      <c r="V2325" s="5" t="s">
        <v>4390</v>
      </c>
      <c r="W2325" s="5">
        <v>0</v>
      </c>
      <c r="X2325" s="4">
        <v>1.2070461952010079E-3</v>
      </c>
      <c r="Y2325" s="6">
        <v>133</v>
      </c>
      <c r="Z2325" s="4">
        <v>9.0678257937072855E-4</v>
      </c>
      <c r="AA2325" s="5">
        <v>2157</v>
      </c>
      <c r="AC2325" s="16" t="str">
        <f t="shared" si="216"/>
        <v/>
      </c>
      <c r="AD2325" s="16" t="str">
        <f t="shared" si="217"/>
        <v/>
      </c>
      <c r="AE2325" s="16" t="str">
        <f t="shared" si="218"/>
        <v/>
      </c>
      <c r="AF2325" s="16" t="str">
        <f t="shared" si="219"/>
        <v/>
      </c>
      <c r="AG2325" s="16">
        <f t="shared" si="220"/>
        <v>1.3596844000153204E-2</v>
      </c>
      <c r="AH2325" s="16" t="str">
        <f t="shared" si="221"/>
        <v/>
      </c>
      <c r="AI2325" s="17">
        <f>IF('Peer Comparison Tool'!$D$11="NR","",IF($C2325='Peer Comparison Tool'!$D$9,COUNT('ALLL &lt;50B Database'!$AI$1:AI2324)+1,""))</f>
        <v>66</v>
      </c>
    </row>
    <row r="2326" spans="1:35" x14ac:dyDescent="0.25">
      <c r="A2326" t="s">
        <v>795</v>
      </c>
      <c r="B2326">
        <v>425845</v>
      </c>
      <c r="C2326" s="5" t="s">
        <v>716</v>
      </c>
      <c r="D2326" s="5" t="s">
        <v>4390</v>
      </c>
      <c r="E2326" s="5" t="s">
        <v>4388</v>
      </c>
      <c r="F2326" s="2">
        <v>2494</v>
      </c>
      <c r="G2326" s="2">
        <v>263748</v>
      </c>
      <c r="H2326" s="2">
        <v>239892</v>
      </c>
      <c r="I2326" s="2">
        <v>3267</v>
      </c>
      <c r="J2326" s="2">
        <v>236625</v>
      </c>
      <c r="K2326" s="33">
        <v>1.0539883782356048E-2</v>
      </c>
      <c r="L2326" s="2">
        <v>2391</v>
      </c>
      <c r="M2326" s="2">
        <v>228070</v>
      </c>
      <c r="N2326" s="2">
        <v>206358</v>
      </c>
      <c r="O2326" s="33">
        <v>1.1586660076178291E-2</v>
      </c>
      <c r="P2326" s="2">
        <v>2444</v>
      </c>
      <c r="Q2326" s="2">
        <v>231867</v>
      </c>
      <c r="R2326" s="2">
        <v>213263</v>
      </c>
      <c r="S2326" s="35">
        <v>1.1460028228056437E-2</v>
      </c>
      <c r="T2326" t="s">
        <v>4388</v>
      </c>
      <c r="U2326" t="s">
        <v>4388</v>
      </c>
      <c r="V2326" s="5" t="s">
        <v>4390</v>
      </c>
      <c r="W2326" s="5">
        <v>0</v>
      </c>
      <c r="X2326" s="4">
        <v>-9.2014444570038927E-4</v>
      </c>
      <c r="Y2326" s="6">
        <v>50</v>
      </c>
      <c r="Z2326" s="4">
        <v>-1.2663184812185431E-4</v>
      </c>
      <c r="AA2326" s="5">
        <v>3585</v>
      </c>
      <c r="AC2326" s="16" t="str">
        <f t="shared" si="216"/>
        <v/>
      </c>
      <c r="AD2326" s="16" t="str">
        <f t="shared" si="217"/>
        <v/>
      </c>
      <c r="AE2326" s="16" t="str">
        <f t="shared" si="218"/>
        <v/>
      </c>
      <c r="AF2326" s="16" t="str">
        <f t="shared" si="219"/>
        <v/>
      </c>
      <c r="AG2326" s="16">
        <f t="shared" si="220"/>
        <v>1.0539883782356048E-2</v>
      </c>
      <c r="AH2326" s="16" t="str">
        <f t="shared" si="221"/>
        <v/>
      </c>
      <c r="AI2326" s="17" t="str">
        <f>IF('Peer Comparison Tool'!$D$11="NR","",IF($C2326='Peer Comparison Tool'!$D$9,COUNT('ALLL &lt;50B Database'!$AI$1:AI2325)+1,""))</f>
        <v/>
      </c>
    </row>
    <row r="2327" spans="1:35" x14ac:dyDescent="0.25">
      <c r="A2327" t="s">
        <v>2544</v>
      </c>
      <c r="B2327">
        <v>924843</v>
      </c>
      <c r="C2327" s="5" t="s">
        <v>2519</v>
      </c>
      <c r="D2327" s="5" t="s">
        <v>4387</v>
      </c>
      <c r="E2327" s="5" t="s">
        <v>4388</v>
      </c>
      <c r="F2327" s="2">
        <v>1692</v>
      </c>
      <c r="G2327" s="2">
        <v>263746</v>
      </c>
      <c r="H2327" s="2">
        <v>171289</v>
      </c>
      <c r="I2327" s="2">
        <v>9108</v>
      </c>
      <c r="J2327" s="2">
        <v>162181</v>
      </c>
      <c r="K2327" s="33">
        <v>1.0432788057787287E-2</v>
      </c>
      <c r="L2327" s="2">
        <v>1490</v>
      </c>
      <c r="M2327" s="2">
        <v>227265</v>
      </c>
      <c r="N2327" s="2">
        <v>160889</v>
      </c>
      <c r="O2327" s="33">
        <v>9.2610433280087522E-3</v>
      </c>
      <c r="P2327" s="2">
        <v>1553</v>
      </c>
      <c r="Q2327" s="2">
        <v>240279</v>
      </c>
      <c r="R2327" s="2">
        <v>161424</v>
      </c>
      <c r="S2327" s="35">
        <v>9.6206264248191106E-3</v>
      </c>
      <c r="T2327" t="s">
        <v>4388</v>
      </c>
      <c r="U2327" t="s">
        <v>4388</v>
      </c>
      <c r="V2327" s="5" t="s">
        <v>4387</v>
      </c>
      <c r="W2327" s="5">
        <v>0</v>
      </c>
      <c r="X2327" s="4">
        <v>8.1216163296817662E-4</v>
      </c>
      <c r="Y2327" s="6">
        <v>139</v>
      </c>
      <c r="Z2327" s="4">
        <v>3.5958309681035847E-4</v>
      </c>
      <c r="AA2327" s="5">
        <v>3625</v>
      </c>
      <c r="AC2327" s="16" t="str">
        <f t="shared" si="216"/>
        <v/>
      </c>
      <c r="AD2327" s="16" t="str">
        <f t="shared" si="217"/>
        <v/>
      </c>
      <c r="AE2327" s="16" t="str">
        <f t="shared" si="218"/>
        <v/>
      </c>
      <c r="AF2327" s="16" t="str">
        <f t="shared" si="219"/>
        <v/>
      </c>
      <c r="AG2327" s="16">
        <f t="shared" si="220"/>
        <v>1.0432788057787287E-2</v>
      </c>
      <c r="AH2327" s="16" t="str">
        <f t="shared" si="221"/>
        <v/>
      </c>
      <c r="AI2327" s="17" t="str">
        <f>IF('Peer Comparison Tool'!$D$11="NR","",IF($C2327='Peer Comparison Tool'!$D$9,COUNT('ALLL &lt;50B Database'!$AI$1:AI2326)+1,""))</f>
        <v/>
      </c>
    </row>
    <row r="2328" spans="1:35" x14ac:dyDescent="0.25">
      <c r="A2328" t="s">
        <v>1065</v>
      </c>
      <c r="B2328">
        <v>235446</v>
      </c>
      <c r="C2328" s="5" t="s">
        <v>926</v>
      </c>
      <c r="D2328" s="5" t="s">
        <v>4390</v>
      </c>
      <c r="E2328" s="5" t="s">
        <v>4388</v>
      </c>
      <c r="F2328" s="2">
        <v>1780</v>
      </c>
      <c r="G2328" s="2">
        <v>263728</v>
      </c>
      <c r="H2328" s="2">
        <v>202960</v>
      </c>
      <c r="I2328" s="2">
        <v>1888</v>
      </c>
      <c r="J2328" s="2">
        <v>201072</v>
      </c>
      <c r="K2328" s="33">
        <v>8.8525503302299673E-3</v>
      </c>
      <c r="L2328" s="2">
        <v>1749</v>
      </c>
      <c r="M2328" s="2">
        <v>247430</v>
      </c>
      <c r="N2328" s="2">
        <v>201789</v>
      </c>
      <c r="O2328" s="33">
        <v>8.6674694854526266E-3</v>
      </c>
      <c r="P2328" s="2">
        <v>1750</v>
      </c>
      <c r="Q2328" s="2">
        <v>249502</v>
      </c>
      <c r="R2328" s="2">
        <v>205794</v>
      </c>
      <c r="S2328" s="35">
        <v>8.5036492803483091E-3</v>
      </c>
      <c r="T2328" t="s">
        <v>4388</v>
      </c>
      <c r="U2328" t="s">
        <v>4388</v>
      </c>
      <c r="V2328" s="5" t="s">
        <v>4390</v>
      </c>
      <c r="W2328" s="5">
        <v>0</v>
      </c>
      <c r="X2328" s="4">
        <v>3.4890104988165825E-4</v>
      </c>
      <c r="Y2328" s="6">
        <v>30</v>
      </c>
      <c r="Z2328" s="4">
        <v>-1.638202051043175E-4</v>
      </c>
      <c r="AA2328" s="5">
        <v>4119</v>
      </c>
      <c r="AC2328" s="16" t="str">
        <f t="shared" si="216"/>
        <v/>
      </c>
      <c r="AD2328" s="16" t="str">
        <f t="shared" si="217"/>
        <v/>
      </c>
      <c r="AE2328" s="16" t="str">
        <f t="shared" si="218"/>
        <v/>
      </c>
      <c r="AF2328" s="16" t="str">
        <f t="shared" si="219"/>
        <v/>
      </c>
      <c r="AG2328" s="16">
        <f t="shared" si="220"/>
        <v>8.8525503302299673E-3</v>
      </c>
      <c r="AH2328" s="16" t="str">
        <f t="shared" si="221"/>
        <v/>
      </c>
      <c r="AI2328" s="17" t="str">
        <f>IF('Peer Comparison Tool'!$D$11="NR","",IF($C2328='Peer Comparison Tool'!$D$9,COUNT('ALLL &lt;50B Database'!$AI$1:AI2327)+1,""))</f>
        <v/>
      </c>
    </row>
    <row r="2329" spans="1:35" x14ac:dyDescent="0.25">
      <c r="A2329" t="s">
        <v>3658</v>
      </c>
      <c r="B2329">
        <v>638131</v>
      </c>
      <c r="C2329" s="5" t="s">
        <v>3603</v>
      </c>
      <c r="D2329" s="5" t="s">
        <v>4390</v>
      </c>
      <c r="E2329" s="5" t="s">
        <v>4388</v>
      </c>
      <c r="F2329" s="2">
        <v>1612</v>
      </c>
      <c r="G2329" s="2">
        <v>263619</v>
      </c>
      <c r="H2329" s="2">
        <v>142778</v>
      </c>
      <c r="I2329" s="2">
        <v>6747</v>
      </c>
      <c r="J2329" s="2">
        <v>136031</v>
      </c>
      <c r="K2329" s="33">
        <v>1.1850240018819239E-2</v>
      </c>
      <c r="L2329" s="2">
        <v>1612</v>
      </c>
      <c r="M2329" s="2">
        <v>233860</v>
      </c>
      <c r="N2329" s="2">
        <v>142385</v>
      </c>
      <c r="O2329" s="33">
        <v>1.132141728412403E-2</v>
      </c>
      <c r="P2329" s="2">
        <v>1609</v>
      </c>
      <c r="Q2329" s="2">
        <v>239512</v>
      </c>
      <c r="R2329" s="2">
        <v>138026</v>
      </c>
      <c r="S2329" s="35">
        <v>1.1657224001275121E-2</v>
      </c>
      <c r="T2329" t="s">
        <v>4388</v>
      </c>
      <c r="U2329" t="s">
        <v>4388</v>
      </c>
      <c r="V2329" s="5" t="s">
        <v>4390</v>
      </c>
      <c r="W2329" s="5">
        <v>0</v>
      </c>
      <c r="X2329" s="4">
        <v>1.9301601754411792E-4</v>
      </c>
      <c r="Y2329" s="6">
        <v>3</v>
      </c>
      <c r="Z2329" s="4">
        <v>3.3580671715109124E-4</v>
      </c>
      <c r="AA2329" s="5">
        <v>3005</v>
      </c>
      <c r="AC2329" s="16" t="str">
        <f t="shared" si="216"/>
        <v/>
      </c>
      <c r="AD2329" s="16" t="str">
        <f t="shared" si="217"/>
        <v/>
      </c>
      <c r="AE2329" s="16" t="str">
        <f t="shared" si="218"/>
        <v/>
      </c>
      <c r="AF2329" s="16" t="str">
        <f t="shared" si="219"/>
        <v/>
      </c>
      <c r="AG2329" s="16">
        <f t="shared" si="220"/>
        <v>1.1850240018819239E-2</v>
      </c>
      <c r="AH2329" s="16" t="str">
        <f t="shared" si="221"/>
        <v/>
      </c>
      <c r="AI2329" s="17" t="str">
        <f>IF('Peer Comparison Tool'!$D$11="NR","",IF($C2329='Peer Comparison Tool'!$D$9,COUNT('ALLL &lt;50B Database'!$AI$1:AI2328)+1,""))</f>
        <v/>
      </c>
    </row>
    <row r="2330" spans="1:35" x14ac:dyDescent="0.25">
      <c r="A2330" t="s">
        <v>2543</v>
      </c>
      <c r="B2330">
        <v>118736</v>
      </c>
      <c r="C2330" s="5" t="s">
        <v>2519</v>
      </c>
      <c r="D2330" s="5" t="s">
        <v>4390</v>
      </c>
      <c r="E2330" s="5" t="s">
        <v>4388</v>
      </c>
      <c r="F2330" s="2">
        <v>1292</v>
      </c>
      <c r="G2330" s="2">
        <v>263225</v>
      </c>
      <c r="H2330" s="2">
        <v>142730</v>
      </c>
      <c r="I2330" s="2">
        <v>13873</v>
      </c>
      <c r="J2330" s="2">
        <v>128857</v>
      </c>
      <c r="K2330" s="33">
        <v>1.0026618654787866E-2</v>
      </c>
      <c r="L2330" s="2">
        <v>1248</v>
      </c>
      <c r="M2330" s="2">
        <v>239217</v>
      </c>
      <c r="N2330" s="2">
        <v>129754</v>
      </c>
      <c r="O2330" s="33">
        <v>9.6182005949720234E-3</v>
      </c>
      <c r="P2330" s="2">
        <v>1235</v>
      </c>
      <c r="Q2330" s="2">
        <v>251765</v>
      </c>
      <c r="R2330" s="2">
        <v>125426</v>
      </c>
      <c r="S2330" s="35">
        <v>9.846443321161481E-3</v>
      </c>
      <c r="T2330" t="s">
        <v>4388</v>
      </c>
      <c r="U2330" t="s">
        <v>4388</v>
      </c>
      <c r="V2330" s="5" t="s">
        <v>4390</v>
      </c>
      <c r="W2330" s="5">
        <v>0</v>
      </c>
      <c r="X2330" s="4">
        <v>1.8017533362638463E-4</v>
      </c>
      <c r="Y2330" s="6">
        <v>57</v>
      </c>
      <c r="Z2330" s="4">
        <v>2.2824272618945755E-4</v>
      </c>
      <c r="AA2330" s="5">
        <v>3772</v>
      </c>
      <c r="AC2330" s="16" t="str">
        <f t="shared" si="216"/>
        <v/>
      </c>
      <c r="AD2330" s="16" t="str">
        <f t="shared" si="217"/>
        <v/>
      </c>
      <c r="AE2330" s="16" t="str">
        <f t="shared" si="218"/>
        <v/>
      </c>
      <c r="AF2330" s="16" t="str">
        <f t="shared" si="219"/>
        <v/>
      </c>
      <c r="AG2330" s="16">
        <f t="shared" si="220"/>
        <v>1.0026618654787866E-2</v>
      </c>
      <c r="AH2330" s="16" t="str">
        <f t="shared" si="221"/>
        <v/>
      </c>
      <c r="AI2330" s="17" t="str">
        <f>IF('Peer Comparison Tool'!$D$11="NR","",IF($C2330='Peer Comparison Tool'!$D$9,COUNT('ALLL &lt;50B Database'!$AI$1:AI2329)+1,""))</f>
        <v/>
      </c>
    </row>
    <row r="2331" spans="1:35" x14ac:dyDescent="0.25">
      <c r="A2331" t="s">
        <v>1443</v>
      </c>
      <c r="B2331">
        <v>207452</v>
      </c>
      <c r="C2331" s="5" t="s">
        <v>1389</v>
      </c>
      <c r="D2331" s="5" t="s">
        <v>4390</v>
      </c>
      <c r="E2331" s="5" t="s">
        <v>4388</v>
      </c>
      <c r="F2331" s="2">
        <v>3750</v>
      </c>
      <c r="G2331" s="2">
        <v>263148</v>
      </c>
      <c r="H2331" s="2">
        <v>165876</v>
      </c>
      <c r="I2331" s="2">
        <v>8942</v>
      </c>
      <c r="J2331" s="2">
        <v>156934</v>
      </c>
      <c r="K2331" s="33">
        <v>2.3895395516586589E-2</v>
      </c>
      <c r="L2331" s="2">
        <v>3300</v>
      </c>
      <c r="M2331" s="2">
        <v>238523</v>
      </c>
      <c r="N2331" s="2">
        <v>142901</v>
      </c>
      <c r="O2331" s="33">
        <v>2.3092910476483718E-2</v>
      </c>
      <c r="P2331" s="2">
        <v>3457</v>
      </c>
      <c r="Q2331" s="2">
        <v>244480</v>
      </c>
      <c r="R2331" s="2">
        <v>150150</v>
      </c>
      <c r="S2331" s="35">
        <v>2.3023643023643025E-2</v>
      </c>
      <c r="T2331" t="s">
        <v>4388</v>
      </c>
      <c r="U2331" t="s">
        <v>4388</v>
      </c>
      <c r="V2331" s="5" t="s">
        <v>4390</v>
      </c>
      <c r="W2331" s="5">
        <v>0</v>
      </c>
      <c r="X2331" s="4">
        <v>8.7175249294356438E-4</v>
      </c>
      <c r="Y2331" s="6">
        <v>293</v>
      </c>
      <c r="Z2331" s="4">
        <v>-6.9267452840693355E-5</v>
      </c>
      <c r="AA2331" s="5">
        <v>292</v>
      </c>
      <c r="AC2331" s="16" t="str">
        <f t="shared" si="216"/>
        <v/>
      </c>
      <c r="AD2331" s="16" t="str">
        <f t="shared" si="217"/>
        <v/>
      </c>
      <c r="AE2331" s="16" t="str">
        <f t="shared" si="218"/>
        <v/>
      </c>
      <c r="AF2331" s="16" t="str">
        <f t="shared" si="219"/>
        <v/>
      </c>
      <c r="AG2331" s="16">
        <f t="shared" si="220"/>
        <v>2.3895395516586589E-2</v>
      </c>
      <c r="AH2331" s="16" t="str">
        <f t="shared" si="221"/>
        <v/>
      </c>
      <c r="AI2331" s="17" t="str">
        <f>IF('Peer Comparison Tool'!$D$11="NR","",IF($C2331='Peer Comparison Tool'!$D$9,COUNT('ALLL &lt;50B Database'!$AI$1:AI2330)+1,""))</f>
        <v/>
      </c>
    </row>
    <row r="2332" spans="1:35" x14ac:dyDescent="0.25">
      <c r="A2332" t="s">
        <v>2108</v>
      </c>
      <c r="B2332">
        <v>691556</v>
      </c>
      <c r="C2332" s="5" t="s">
        <v>2041</v>
      </c>
      <c r="D2332" s="5" t="s">
        <v>4390</v>
      </c>
      <c r="E2332" s="5" t="s">
        <v>4388</v>
      </c>
      <c r="F2332" s="2">
        <v>1206</v>
      </c>
      <c r="G2332" s="2">
        <v>263061</v>
      </c>
      <c r="H2332" s="2">
        <v>146372</v>
      </c>
      <c r="I2332" s="2">
        <v>25372</v>
      </c>
      <c r="J2332" s="2">
        <v>121000</v>
      </c>
      <c r="K2332" s="33">
        <v>9.9669421487603299E-3</v>
      </c>
      <c r="L2332" s="2">
        <v>1116</v>
      </c>
      <c r="M2332" s="2">
        <v>218664</v>
      </c>
      <c r="N2332" s="2">
        <v>126684</v>
      </c>
      <c r="O2332" s="33">
        <v>8.8093208297811872E-3</v>
      </c>
      <c r="P2332" s="2">
        <v>1158</v>
      </c>
      <c r="Q2332" s="2">
        <v>229957</v>
      </c>
      <c r="R2332" s="2">
        <v>125806</v>
      </c>
      <c r="S2332" s="35">
        <v>9.2046484269430705E-3</v>
      </c>
      <c r="T2332" t="s">
        <v>4388</v>
      </c>
      <c r="U2332" t="s">
        <v>4388</v>
      </c>
      <c r="V2332" s="5" t="s">
        <v>4390</v>
      </c>
      <c r="W2332" s="5">
        <v>0</v>
      </c>
      <c r="X2332" s="4">
        <v>7.6229372181725943E-4</v>
      </c>
      <c r="Y2332" s="6">
        <v>48</v>
      </c>
      <c r="Z2332" s="4">
        <v>3.9532759716188332E-4</v>
      </c>
      <c r="AA2332" s="5">
        <v>3791</v>
      </c>
      <c r="AC2332" s="16" t="str">
        <f t="shared" si="216"/>
        <v/>
      </c>
      <c r="AD2332" s="16" t="str">
        <f t="shared" si="217"/>
        <v/>
      </c>
      <c r="AE2332" s="16" t="str">
        <f t="shared" si="218"/>
        <v/>
      </c>
      <c r="AF2332" s="16" t="str">
        <f t="shared" si="219"/>
        <v/>
      </c>
      <c r="AG2332" s="16">
        <f t="shared" si="220"/>
        <v>9.9669421487603299E-3</v>
      </c>
      <c r="AH2332" s="16" t="str">
        <f t="shared" si="221"/>
        <v/>
      </c>
      <c r="AI2332" s="17" t="str">
        <f>IF('Peer Comparison Tool'!$D$11="NR","",IF($C2332='Peer Comparison Tool'!$D$9,COUNT('ALLL &lt;50B Database'!$AI$1:AI2331)+1,""))</f>
        <v/>
      </c>
    </row>
    <row r="2333" spans="1:35" x14ac:dyDescent="0.25">
      <c r="A2333" t="s">
        <v>869</v>
      </c>
      <c r="B2333">
        <v>430344</v>
      </c>
      <c r="C2333" s="5" t="s">
        <v>926</v>
      </c>
      <c r="D2333" s="5" t="s">
        <v>4390</v>
      </c>
      <c r="E2333" s="5" t="s">
        <v>4388</v>
      </c>
      <c r="F2333" s="2">
        <v>1435</v>
      </c>
      <c r="G2333" s="2">
        <v>263048</v>
      </c>
      <c r="H2333" s="2">
        <v>146203</v>
      </c>
      <c r="I2333" s="2">
        <v>2819</v>
      </c>
      <c r="J2333" s="2">
        <v>143384</v>
      </c>
      <c r="K2333" s="33">
        <v>1.0008090163477097E-2</v>
      </c>
      <c r="L2333" s="2">
        <v>1208</v>
      </c>
      <c r="M2333" s="2">
        <v>222986</v>
      </c>
      <c r="N2333" s="2">
        <v>129978</v>
      </c>
      <c r="O2333" s="33">
        <v>9.2938805028543285E-3</v>
      </c>
      <c r="P2333" s="2">
        <v>1324</v>
      </c>
      <c r="Q2333" s="2">
        <v>224663</v>
      </c>
      <c r="R2333" s="2">
        <v>137205</v>
      </c>
      <c r="S2333" s="35">
        <v>9.6497941037134213E-3</v>
      </c>
      <c r="T2333" t="s">
        <v>4388</v>
      </c>
      <c r="U2333" t="s">
        <v>4388</v>
      </c>
      <c r="V2333" s="5" t="s">
        <v>4390</v>
      </c>
      <c r="W2333" s="5">
        <v>0</v>
      </c>
      <c r="X2333" s="4">
        <v>3.5829605976367591E-4</v>
      </c>
      <c r="Y2333" s="6">
        <v>111</v>
      </c>
      <c r="Z2333" s="4">
        <v>3.5591360085909275E-4</v>
      </c>
      <c r="AA2333" s="5">
        <v>3778</v>
      </c>
      <c r="AC2333" s="16" t="str">
        <f t="shared" si="216"/>
        <v/>
      </c>
      <c r="AD2333" s="16" t="str">
        <f t="shared" si="217"/>
        <v/>
      </c>
      <c r="AE2333" s="16" t="str">
        <f t="shared" si="218"/>
        <v/>
      </c>
      <c r="AF2333" s="16" t="str">
        <f t="shared" si="219"/>
        <v/>
      </c>
      <c r="AG2333" s="16">
        <f t="shared" si="220"/>
        <v>1.0008090163477097E-2</v>
      </c>
      <c r="AH2333" s="16" t="str">
        <f t="shared" si="221"/>
        <v/>
      </c>
      <c r="AI2333" s="17" t="str">
        <f>IF('Peer Comparison Tool'!$D$11="NR","",IF($C2333='Peer Comparison Tool'!$D$9,COUNT('ALLL &lt;50B Database'!$AI$1:AI2332)+1,""))</f>
        <v/>
      </c>
    </row>
    <row r="2334" spans="1:35" x14ac:dyDescent="0.25">
      <c r="A2334" t="s">
        <v>1641</v>
      </c>
      <c r="B2334">
        <v>646145</v>
      </c>
      <c r="C2334" s="5" t="s">
        <v>1578</v>
      </c>
      <c r="D2334" s="5" t="s">
        <v>4390</v>
      </c>
      <c r="E2334" s="5" t="s">
        <v>4388</v>
      </c>
      <c r="F2334" s="2">
        <v>2170</v>
      </c>
      <c r="G2334" s="2">
        <v>262923</v>
      </c>
      <c r="H2334" s="2">
        <v>136760</v>
      </c>
      <c r="I2334" s="2">
        <v>0</v>
      </c>
      <c r="J2334" s="2">
        <v>136760</v>
      </c>
      <c r="K2334" s="33">
        <v>1.5867212635273471E-2</v>
      </c>
      <c r="L2334" s="2">
        <v>1906</v>
      </c>
      <c r="M2334" s="2">
        <v>196894</v>
      </c>
      <c r="N2334" s="2">
        <v>137691</v>
      </c>
      <c r="O2334" s="33">
        <v>1.3842589566493089E-2</v>
      </c>
      <c r="P2334" s="2">
        <v>2068</v>
      </c>
      <c r="Q2334" s="2">
        <v>216159</v>
      </c>
      <c r="R2334" s="2">
        <v>137992</v>
      </c>
      <c r="S2334" s="35">
        <v>1.4986376021798364E-2</v>
      </c>
      <c r="T2334" t="s">
        <v>4388</v>
      </c>
      <c r="U2334" t="s">
        <v>4388</v>
      </c>
      <c r="V2334" s="5" t="s">
        <v>4390</v>
      </c>
      <c r="W2334" s="5">
        <v>0</v>
      </c>
      <c r="X2334" s="4">
        <v>8.8083661347510694E-4</v>
      </c>
      <c r="Y2334" s="6">
        <v>102</v>
      </c>
      <c r="Z2334" s="4">
        <v>1.1437864553052752E-3</v>
      </c>
      <c r="AA2334" s="5">
        <v>1307</v>
      </c>
      <c r="AC2334" s="16" t="str">
        <f t="shared" si="216"/>
        <v/>
      </c>
      <c r="AD2334" s="16" t="str">
        <f t="shared" si="217"/>
        <v/>
      </c>
      <c r="AE2334" s="16" t="str">
        <f t="shared" si="218"/>
        <v/>
      </c>
      <c r="AF2334" s="16" t="str">
        <f t="shared" si="219"/>
        <v/>
      </c>
      <c r="AG2334" s="16">
        <f t="shared" si="220"/>
        <v>1.5867212635273471E-2</v>
      </c>
      <c r="AH2334" s="16" t="str">
        <f t="shared" si="221"/>
        <v/>
      </c>
      <c r="AI2334" s="17" t="str">
        <f>IF('Peer Comparison Tool'!$D$11="NR","",IF($C2334='Peer Comparison Tool'!$D$9,COUNT('ALLL &lt;50B Database'!$AI$1:AI2333)+1,""))</f>
        <v/>
      </c>
    </row>
    <row r="2335" spans="1:35" x14ac:dyDescent="0.25">
      <c r="A2335" t="s">
        <v>790</v>
      </c>
      <c r="B2335">
        <v>1015841</v>
      </c>
      <c r="C2335" s="5" t="s">
        <v>716</v>
      </c>
      <c r="D2335" s="5" t="s">
        <v>4390</v>
      </c>
      <c r="E2335" s="5" t="s">
        <v>4388</v>
      </c>
      <c r="F2335" s="2">
        <v>2148</v>
      </c>
      <c r="G2335" s="2">
        <v>262646</v>
      </c>
      <c r="H2335" s="2">
        <v>136784</v>
      </c>
      <c r="I2335" s="2">
        <v>6569</v>
      </c>
      <c r="J2335" s="2">
        <v>130215</v>
      </c>
      <c r="K2335" s="33">
        <v>1.6495795415274739E-2</v>
      </c>
      <c r="L2335" s="2">
        <v>1862</v>
      </c>
      <c r="M2335" s="2">
        <v>241916</v>
      </c>
      <c r="N2335" s="2">
        <v>130024</v>
      </c>
      <c r="O2335" s="33">
        <v>1.4320433150802928E-2</v>
      </c>
      <c r="P2335" s="2">
        <v>2125</v>
      </c>
      <c r="Q2335" s="2">
        <v>241895</v>
      </c>
      <c r="R2335" s="2">
        <v>134940</v>
      </c>
      <c r="S2335" s="35">
        <v>1.5747739736179042E-2</v>
      </c>
      <c r="T2335" t="s">
        <v>4388</v>
      </c>
      <c r="U2335" t="s">
        <v>4388</v>
      </c>
      <c r="V2335" s="5" t="s">
        <v>4390</v>
      </c>
      <c r="W2335" s="5">
        <v>0</v>
      </c>
      <c r="X2335" s="4">
        <v>7.4805567909569728E-4</v>
      </c>
      <c r="Y2335" s="6">
        <v>23</v>
      </c>
      <c r="Z2335" s="4">
        <v>1.4273065853761136E-3</v>
      </c>
      <c r="AA2335" s="5">
        <v>1142</v>
      </c>
      <c r="AC2335" s="16" t="str">
        <f t="shared" si="216"/>
        <v/>
      </c>
      <c r="AD2335" s="16" t="str">
        <f t="shared" si="217"/>
        <v/>
      </c>
      <c r="AE2335" s="16" t="str">
        <f t="shared" si="218"/>
        <v/>
      </c>
      <c r="AF2335" s="16" t="str">
        <f t="shared" si="219"/>
        <v/>
      </c>
      <c r="AG2335" s="16">
        <f t="shared" si="220"/>
        <v>1.6495795415274739E-2</v>
      </c>
      <c r="AH2335" s="16" t="str">
        <f t="shared" si="221"/>
        <v/>
      </c>
      <c r="AI2335" s="17" t="str">
        <f>IF('Peer Comparison Tool'!$D$11="NR","",IF($C2335='Peer Comparison Tool'!$D$9,COUNT('ALLL &lt;50B Database'!$AI$1:AI2334)+1,""))</f>
        <v/>
      </c>
    </row>
    <row r="2336" spans="1:35" x14ac:dyDescent="0.25">
      <c r="A2336" t="s">
        <v>3125</v>
      </c>
      <c r="B2336">
        <v>1010015</v>
      </c>
      <c r="C2336" s="5" t="s">
        <v>3064</v>
      </c>
      <c r="D2336" s="5" t="s">
        <v>4390</v>
      </c>
      <c r="E2336" s="5" t="s">
        <v>4388</v>
      </c>
      <c r="F2336" s="2">
        <v>4379</v>
      </c>
      <c r="G2336" s="2">
        <v>262611</v>
      </c>
      <c r="H2336" s="2">
        <v>185523</v>
      </c>
      <c r="I2336" s="2">
        <v>15850</v>
      </c>
      <c r="J2336" s="2">
        <v>169673</v>
      </c>
      <c r="K2336" s="33">
        <v>2.5808466874517454E-2</v>
      </c>
      <c r="L2336" s="2">
        <v>4107</v>
      </c>
      <c r="M2336" s="2">
        <v>226887</v>
      </c>
      <c r="N2336" s="2">
        <v>170627</v>
      </c>
      <c r="O2336" s="33">
        <v>2.4070047530578398E-2</v>
      </c>
      <c r="P2336" s="2">
        <v>4243</v>
      </c>
      <c r="Q2336" s="2">
        <v>230673</v>
      </c>
      <c r="R2336" s="2">
        <v>169322</v>
      </c>
      <c r="S2336" s="35">
        <v>2.5058763775528282E-2</v>
      </c>
      <c r="T2336" t="s">
        <v>4388</v>
      </c>
      <c r="U2336" t="s">
        <v>4388</v>
      </c>
      <c r="V2336" s="5" t="s">
        <v>4390</v>
      </c>
      <c r="W2336" s="5">
        <v>0</v>
      </c>
      <c r="X2336" s="4">
        <v>7.497030989891719E-4</v>
      </c>
      <c r="Y2336" s="6">
        <v>136</v>
      </c>
      <c r="Z2336" s="4">
        <v>9.8871624494988389E-4</v>
      </c>
      <c r="AA2336" s="5">
        <v>227</v>
      </c>
      <c r="AC2336" s="16" t="str">
        <f t="shared" si="216"/>
        <v/>
      </c>
      <c r="AD2336" s="16" t="str">
        <f t="shared" si="217"/>
        <v/>
      </c>
      <c r="AE2336" s="16" t="str">
        <f t="shared" si="218"/>
        <v/>
      </c>
      <c r="AF2336" s="16" t="str">
        <f t="shared" si="219"/>
        <v/>
      </c>
      <c r="AG2336" s="16">
        <f t="shared" si="220"/>
        <v>2.5808466874517454E-2</v>
      </c>
      <c r="AH2336" s="16" t="str">
        <f t="shared" si="221"/>
        <v/>
      </c>
      <c r="AI2336" s="17" t="str">
        <f>IF('Peer Comparison Tool'!$D$11="NR","",IF($C2336='Peer Comparison Tool'!$D$9,COUNT('ALLL &lt;50B Database'!$AI$1:AI2335)+1,""))</f>
        <v/>
      </c>
    </row>
    <row r="2337" spans="1:35" x14ac:dyDescent="0.25">
      <c r="A2337" t="s">
        <v>2545</v>
      </c>
      <c r="B2337">
        <v>12142</v>
      </c>
      <c r="C2337" s="5" t="s">
        <v>2519</v>
      </c>
      <c r="D2337" s="5" t="s">
        <v>4390</v>
      </c>
      <c r="E2337" s="5" t="s">
        <v>4388</v>
      </c>
      <c r="F2337" s="2">
        <v>1622</v>
      </c>
      <c r="G2337" s="2">
        <v>262428</v>
      </c>
      <c r="H2337" s="2">
        <v>143723</v>
      </c>
      <c r="I2337" s="2">
        <v>12856</v>
      </c>
      <c r="J2337" s="2">
        <v>130867</v>
      </c>
      <c r="K2337" s="33">
        <v>1.2394262877577999E-2</v>
      </c>
      <c r="L2337" s="2">
        <v>1635</v>
      </c>
      <c r="M2337" s="2">
        <v>230782</v>
      </c>
      <c r="N2337" s="2">
        <v>128786</v>
      </c>
      <c r="O2337" s="33">
        <v>1.2695479322286584E-2</v>
      </c>
      <c r="P2337" s="2">
        <v>1572</v>
      </c>
      <c r="Q2337" s="2">
        <v>239172</v>
      </c>
      <c r="R2337" s="2">
        <v>130000</v>
      </c>
      <c r="S2337" s="35">
        <v>1.2092307692307692E-2</v>
      </c>
      <c r="T2337" t="s">
        <v>4388</v>
      </c>
      <c r="U2337" t="s">
        <v>4388</v>
      </c>
      <c r="V2337" s="5" t="s">
        <v>4390</v>
      </c>
      <c r="W2337" s="5">
        <v>0</v>
      </c>
      <c r="X2337" s="4">
        <v>3.0195518527030736E-4</v>
      </c>
      <c r="Y2337" s="6">
        <v>50</v>
      </c>
      <c r="Z2337" s="4">
        <v>-6.0317162997889154E-4</v>
      </c>
      <c r="AA2337" s="5">
        <v>2750</v>
      </c>
      <c r="AC2337" s="16" t="str">
        <f t="shared" si="216"/>
        <v/>
      </c>
      <c r="AD2337" s="16" t="str">
        <f t="shared" si="217"/>
        <v/>
      </c>
      <c r="AE2337" s="16" t="str">
        <f t="shared" si="218"/>
        <v/>
      </c>
      <c r="AF2337" s="16" t="str">
        <f t="shared" si="219"/>
        <v/>
      </c>
      <c r="AG2337" s="16">
        <f t="shared" si="220"/>
        <v>1.2394262877577999E-2</v>
      </c>
      <c r="AH2337" s="16" t="str">
        <f t="shared" si="221"/>
        <v/>
      </c>
      <c r="AI2337" s="17" t="str">
        <f>IF('Peer Comparison Tool'!$D$11="NR","",IF($C2337='Peer Comparison Tool'!$D$9,COUNT('ALLL &lt;50B Database'!$AI$1:AI2336)+1,""))</f>
        <v/>
      </c>
    </row>
    <row r="2338" spans="1:35" x14ac:dyDescent="0.25">
      <c r="A2338" t="s">
        <v>3900</v>
      </c>
      <c r="B2338">
        <v>2161</v>
      </c>
      <c r="C2338" s="5" t="s">
        <v>3704</v>
      </c>
      <c r="D2338" s="5" t="s">
        <v>4387</v>
      </c>
      <c r="E2338" s="5" t="s">
        <v>4388</v>
      </c>
      <c r="F2338" s="2">
        <v>1844</v>
      </c>
      <c r="G2338" s="2">
        <v>262394</v>
      </c>
      <c r="H2338" s="2">
        <v>171499</v>
      </c>
      <c r="I2338" s="2">
        <v>45533</v>
      </c>
      <c r="J2338" s="2">
        <v>125966</v>
      </c>
      <c r="K2338" s="33">
        <v>1.4638870806408079E-2</v>
      </c>
      <c r="L2338" s="2">
        <v>1440</v>
      </c>
      <c r="M2338" s="2">
        <v>184486</v>
      </c>
      <c r="N2338" s="2">
        <v>129661</v>
      </c>
      <c r="O2338" s="33">
        <v>1.1105883804690693E-2</v>
      </c>
      <c r="P2338" s="2">
        <v>1604</v>
      </c>
      <c r="Q2338" s="2">
        <v>195156</v>
      </c>
      <c r="R2338" s="2">
        <v>130823</v>
      </c>
      <c r="S2338" s="35">
        <v>1.2260840983619089E-2</v>
      </c>
      <c r="T2338" t="s">
        <v>4388</v>
      </c>
      <c r="U2338" t="s">
        <v>4388</v>
      </c>
      <c r="V2338" s="5" t="s">
        <v>4387</v>
      </c>
      <c r="W2338" s="5">
        <v>0</v>
      </c>
      <c r="X2338" s="4">
        <v>2.37802982278899E-3</v>
      </c>
      <c r="Y2338" s="6">
        <v>240</v>
      </c>
      <c r="Z2338" s="4">
        <v>1.1549571789283963E-3</v>
      </c>
      <c r="AA2338" s="5">
        <v>1729</v>
      </c>
      <c r="AC2338" s="16" t="str">
        <f t="shared" si="216"/>
        <v/>
      </c>
      <c r="AD2338" s="16" t="str">
        <f t="shared" si="217"/>
        <v/>
      </c>
      <c r="AE2338" s="16" t="str">
        <f t="shared" si="218"/>
        <v/>
      </c>
      <c r="AF2338" s="16" t="str">
        <f t="shared" si="219"/>
        <v/>
      </c>
      <c r="AG2338" s="16">
        <f t="shared" si="220"/>
        <v>1.4638870806408079E-2</v>
      </c>
      <c r="AH2338" s="16" t="str">
        <f t="shared" si="221"/>
        <v/>
      </c>
      <c r="AI2338" s="17" t="str">
        <f>IF('Peer Comparison Tool'!$D$11="NR","",IF($C2338='Peer Comparison Tool'!$D$9,COUNT('ALLL &lt;50B Database'!$AI$1:AI2337)+1,""))</f>
        <v/>
      </c>
    </row>
    <row r="2339" spans="1:35" x14ac:dyDescent="0.25">
      <c r="A2339" t="s">
        <v>154</v>
      </c>
      <c r="B2339">
        <v>3020447</v>
      </c>
      <c r="C2339" s="5" t="s">
        <v>343</v>
      </c>
      <c r="D2339" s="5" t="s">
        <v>4390</v>
      </c>
      <c r="E2339" s="5" t="s">
        <v>4388</v>
      </c>
      <c r="F2339" s="2">
        <v>3004</v>
      </c>
      <c r="G2339" s="2">
        <v>262196</v>
      </c>
      <c r="H2339" s="2">
        <v>184629</v>
      </c>
      <c r="I2339" s="2">
        <v>10113</v>
      </c>
      <c r="J2339" s="2">
        <v>174516</v>
      </c>
      <c r="K2339" s="33">
        <v>1.721332141465539E-2</v>
      </c>
      <c r="L2339" s="2">
        <v>2769</v>
      </c>
      <c r="M2339" s="2">
        <v>255768</v>
      </c>
      <c r="N2339" s="2">
        <v>187312</v>
      </c>
      <c r="O2339" s="33">
        <v>1.4782822243102418E-2</v>
      </c>
      <c r="P2339" s="2">
        <v>2869</v>
      </c>
      <c r="Q2339" s="2">
        <v>258785</v>
      </c>
      <c r="R2339" s="2">
        <v>181991</v>
      </c>
      <c r="S2339" s="35">
        <v>1.5764515827705765E-2</v>
      </c>
      <c r="T2339" t="s">
        <v>4388</v>
      </c>
      <c r="U2339" t="s">
        <v>4388</v>
      </c>
      <c r="V2339" s="5" t="s">
        <v>4390</v>
      </c>
      <c r="W2339" s="5">
        <v>0</v>
      </c>
      <c r="X2339" s="4">
        <v>1.4488055869496252E-3</v>
      </c>
      <c r="Y2339" s="6">
        <v>135</v>
      </c>
      <c r="Z2339" s="4">
        <v>9.8169358460334713E-4</v>
      </c>
      <c r="AA2339" s="5">
        <v>991</v>
      </c>
      <c r="AC2339" s="16" t="str">
        <f t="shared" si="216"/>
        <v/>
      </c>
      <c r="AD2339" s="16" t="str">
        <f t="shared" si="217"/>
        <v/>
      </c>
      <c r="AE2339" s="16" t="str">
        <f t="shared" si="218"/>
        <v/>
      </c>
      <c r="AF2339" s="16" t="str">
        <f t="shared" si="219"/>
        <v/>
      </c>
      <c r="AG2339" s="16">
        <f t="shared" si="220"/>
        <v>1.721332141465539E-2</v>
      </c>
      <c r="AH2339" s="16" t="str">
        <f t="shared" si="221"/>
        <v/>
      </c>
      <c r="AI2339" s="17" t="str">
        <f>IF('Peer Comparison Tool'!$D$11="NR","",IF($C2339='Peer Comparison Tool'!$D$9,COUNT('ALLL &lt;50B Database'!$AI$1:AI2338)+1,""))</f>
        <v/>
      </c>
    </row>
    <row r="2340" spans="1:35" x14ac:dyDescent="0.25">
      <c r="A2340" t="s">
        <v>1441</v>
      </c>
      <c r="B2340">
        <v>2667939</v>
      </c>
      <c r="C2340" s="5" t="s">
        <v>1389</v>
      </c>
      <c r="D2340" s="5" t="s">
        <v>4390</v>
      </c>
      <c r="E2340" s="5" t="s">
        <v>4388</v>
      </c>
      <c r="F2340" s="2">
        <v>2360</v>
      </c>
      <c r="G2340" s="2">
        <v>262171</v>
      </c>
      <c r="H2340" s="2">
        <v>184143</v>
      </c>
      <c r="I2340" s="2">
        <v>4794</v>
      </c>
      <c r="J2340" s="2">
        <v>179349</v>
      </c>
      <c r="K2340" s="33">
        <v>1.3158701749103703E-2</v>
      </c>
      <c r="L2340" s="2">
        <v>2059</v>
      </c>
      <c r="M2340" s="2">
        <v>258337</v>
      </c>
      <c r="N2340" s="2">
        <v>179751</v>
      </c>
      <c r="O2340" s="33">
        <v>1.14547346050926E-2</v>
      </c>
      <c r="P2340" s="2">
        <v>2209</v>
      </c>
      <c r="Q2340" s="2">
        <v>250017</v>
      </c>
      <c r="R2340" s="2">
        <v>172206</v>
      </c>
      <c r="S2340" s="35">
        <v>1.2827659895706306E-2</v>
      </c>
      <c r="T2340" t="s">
        <v>4388</v>
      </c>
      <c r="U2340" t="s">
        <v>4388</v>
      </c>
      <c r="V2340" s="5" t="s">
        <v>4390</v>
      </c>
      <c r="W2340" s="5">
        <v>0</v>
      </c>
      <c r="X2340" s="4">
        <v>3.3104185339739682E-4</v>
      </c>
      <c r="Y2340" s="6">
        <v>151</v>
      </c>
      <c r="Z2340" s="4">
        <v>1.3729252906137055E-3</v>
      </c>
      <c r="AA2340" s="5">
        <v>2340</v>
      </c>
      <c r="AC2340" s="16" t="str">
        <f t="shared" si="216"/>
        <v/>
      </c>
      <c r="AD2340" s="16" t="str">
        <f t="shared" si="217"/>
        <v/>
      </c>
      <c r="AE2340" s="16" t="str">
        <f t="shared" si="218"/>
        <v/>
      </c>
      <c r="AF2340" s="16" t="str">
        <f t="shared" si="219"/>
        <v/>
      </c>
      <c r="AG2340" s="16">
        <f t="shared" si="220"/>
        <v>1.3158701749103703E-2</v>
      </c>
      <c r="AH2340" s="16" t="str">
        <f t="shared" si="221"/>
        <v/>
      </c>
      <c r="AI2340" s="17" t="str">
        <f>IF('Peer Comparison Tool'!$D$11="NR","",IF($C2340='Peer Comparison Tool'!$D$9,COUNT('ALLL &lt;50B Database'!$AI$1:AI2339)+1,""))</f>
        <v/>
      </c>
    </row>
    <row r="2341" spans="1:35" x14ac:dyDescent="0.25">
      <c r="A2341" t="s">
        <v>101</v>
      </c>
      <c r="B2341">
        <v>867856</v>
      </c>
      <c r="C2341" s="5" t="s">
        <v>4163</v>
      </c>
      <c r="D2341" s="5" t="s">
        <v>4390</v>
      </c>
      <c r="E2341" s="5" t="s">
        <v>4388</v>
      </c>
      <c r="F2341" s="2">
        <v>2442</v>
      </c>
      <c r="G2341" s="2">
        <v>262096</v>
      </c>
      <c r="H2341" s="2">
        <v>211707</v>
      </c>
      <c r="I2341" s="2">
        <v>18942</v>
      </c>
      <c r="J2341" s="2">
        <v>192765</v>
      </c>
      <c r="K2341" s="33">
        <v>1.2668274842424714E-2</v>
      </c>
      <c r="L2341" s="2">
        <v>2165</v>
      </c>
      <c r="M2341" s="2">
        <v>223068</v>
      </c>
      <c r="N2341" s="2">
        <v>181724</v>
      </c>
      <c r="O2341" s="33">
        <v>1.1913671281723933E-2</v>
      </c>
      <c r="P2341" s="2">
        <v>2312</v>
      </c>
      <c r="Q2341" s="2">
        <v>238489</v>
      </c>
      <c r="R2341" s="2">
        <v>189346</v>
      </c>
      <c r="S2341" s="35">
        <v>1.2210450709283534E-2</v>
      </c>
      <c r="T2341" t="s">
        <v>4388</v>
      </c>
      <c r="U2341" t="s">
        <v>4388</v>
      </c>
      <c r="V2341" s="5" t="s">
        <v>4390</v>
      </c>
      <c r="W2341" s="5">
        <v>0</v>
      </c>
      <c r="X2341" s="4">
        <v>4.5782413314117941E-4</v>
      </c>
      <c r="Y2341" s="6">
        <v>130</v>
      </c>
      <c r="Z2341" s="4">
        <v>2.9677942755960106E-4</v>
      </c>
      <c r="AA2341" s="5">
        <v>2602</v>
      </c>
      <c r="AC2341" s="16" t="str">
        <f t="shared" si="216"/>
        <v/>
      </c>
      <c r="AD2341" s="16" t="str">
        <f t="shared" si="217"/>
        <v/>
      </c>
      <c r="AE2341" s="16" t="str">
        <f t="shared" si="218"/>
        <v/>
      </c>
      <c r="AF2341" s="16" t="str">
        <f t="shared" si="219"/>
        <v/>
      </c>
      <c r="AG2341" s="16">
        <f t="shared" si="220"/>
        <v>1.2668274842424714E-2</v>
      </c>
      <c r="AH2341" s="16" t="str">
        <f t="shared" si="221"/>
        <v/>
      </c>
      <c r="AI2341" s="17" t="str">
        <f>IF('Peer Comparison Tool'!$D$11="NR","",IF($C2341='Peer Comparison Tool'!$D$9,COUNT('ALLL &lt;50B Database'!$AI$1:AI2340)+1,""))</f>
        <v/>
      </c>
    </row>
    <row r="2342" spans="1:35" x14ac:dyDescent="0.25">
      <c r="A2342" t="s">
        <v>2896</v>
      </c>
      <c r="B2342">
        <v>148470</v>
      </c>
      <c r="C2342" s="5" t="s">
        <v>2850</v>
      </c>
      <c r="D2342" s="5" t="s">
        <v>4390</v>
      </c>
      <c r="E2342" s="5" t="s">
        <v>4388</v>
      </c>
      <c r="F2342" s="2">
        <v>1263</v>
      </c>
      <c r="G2342" s="2">
        <v>261907</v>
      </c>
      <c r="H2342" s="2">
        <v>171789</v>
      </c>
      <c r="I2342" s="2">
        <v>2916</v>
      </c>
      <c r="J2342" s="2">
        <v>168873</v>
      </c>
      <c r="K2342" s="33">
        <v>7.4789930894814446E-3</v>
      </c>
      <c r="L2342" s="2">
        <v>1230</v>
      </c>
      <c r="M2342" s="2">
        <v>243298</v>
      </c>
      <c r="N2342" s="2">
        <v>169356</v>
      </c>
      <c r="O2342" s="33">
        <v>7.2628073407496633E-3</v>
      </c>
      <c r="P2342" s="2">
        <v>1231</v>
      </c>
      <c r="Q2342" s="2">
        <v>237811</v>
      </c>
      <c r="R2342" s="2">
        <v>170202</v>
      </c>
      <c r="S2342" s="35">
        <v>7.2325824608406482E-3</v>
      </c>
      <c r="T2342" t="s">
        <v>4388</v>
      </c>
      <c r="U2342" t="s">
        <v>4388</v>
      </c>
      <c r="V2342" s="5" t="s">
        <v>4390</v>
      </c>
      <c r="W2342" s="5">
        <v>0</v>
      </c>
      <c r="X2342" s="4">
        <v>2.4641062864079639E-4</v>
      </c>
      <c r="Y2342" s="6">
        <v>32</v>
      </c>
      <c r="Z2342" s="4">
        <v>-3.0224879909015144E-5</v>
      </c>
      <c r="AA2342" s="5">
        <v>4387</v>
      </c>
      <c r="AC2342" s="16" t="str">
        <f t="shared" si="216"/>
        <v/>
      </c>
      <c r="AD2342" s="16" t="str">
        <f t="shared" si="217"/>
        <v/>
      </c>
      <c r="AE2342" s="16" t="str">
        <f t="shared" si="218"/>
        <v/>
      </c>
      <c r="AF2342" s="16" t="str">
        <f t="shared" si="219"/>
        <v/>
      </c>
      <c r="AG2342" s="16">
        <f t="shared" si="220"/>
        <v>7.4789930894814446E-3</v>
      </c>
      <c r="AH2342" s="16" t="str">
        <f t="shared" si="221"/>
        <v/>
      </c>
      <c r="AI2342" s="17" t="str">
        <f>IF('Peer Comparison Tool'!$D$11="NR","",IF($C2342='Peer Comparison Tool'!$D$9,COUNT('ALLL &lt;50B Database'!$AI$1:AI2341)+1,""))</f>
        <v/>
      </c>
    </row>
    <row r="2343" spans="1:35" x14ac:dyDescent="0.25">
      <c r="A2343" t="s">
        <v>2395</v>
      </c>
      <c r="B2343">
        <v>825548</v>
      </c>
      <c r="C2343" s="5" t="s">
        <v>2299</v>
      </c>
      <c r="D2343" s="5" t="s">
        <v>4390</v>
      </c>
      <c r="E2343" s="5" t="s">
        <v>4388</v>
      </c>
      <c r="F2343" s="2">
        <v>1724</v>
      </c>
      <c r="G2343" s="2">
        <v>261863</v>
      </c>
      <c r="H2343" s="2">
        <v>181540</v>
      </c>
      <c r="I2343" s="2">
        <v>19767</v>
      </c>
      <c r="J2343" s="2">
        <v>161773</v>
      </c>
      <c r="K2343" s="33">
        <v>1.0656908136710082E-2</v>
      </c>
      <c r="L2343" s="2">
        <v>1627</v>
      </c>
      <c r="M2343" s="2">
        <v>240892</v>
      </c>
      <c r="N2343" s="2">
        <v>144090</v>
      </c>
      <c r="O2343" s="33">
        <v>1.1291553889929905E-2</v>
      </c>
      <c r="P2343" s="2">
        <v>1628</v>
      </c>
      <c r="Q2343" s="2">
        <v>241149</v>
      </c>
      <c r="R2343" s="2">
        <v>157347</v>
      </c>
      <c r="S2343" s="35">
        <v>1.0346558879419373E-2</v>
      </c>
      <c r="T2343" t="s">
        <v>4388</v>
      </c>
      <c r="U2343" t="s">
        <v>4388</v>
      </c>
      <c r="V2343" s="5" t="s">
        <v>4390</v>
      </c>
      <c r="W2343" s="5">
        <v>0</v>
      </c>
      <c r="X2343" s="4">
        <v>3.1034925729070927E-4</v>
      </c>
      <c r="Y2343" s="6">
        <v>96</v>
      </c>
      <c r="Z2343" s="4">
        <v>-9.4499501051053224E-4</v>
      </c>
      <c r="AA2343" s="5">
        <v>3528</v>
      </c>
      <c r="AC2343" s="16" t="str">
        <f t="shared" si="216"/>
        <v/>
      </c>
      <c r="AD2343" s="16" t="str">
        <f t="shared" si="217"/>
        <v/>
      </c>
      <c r="AE2343" s="16" t="str">
        <f t="shared" si="218"/>
        <v/>
      </c>
      <c r="AF2343" s="16" t="str">
        <f t="shared" si="219"/>
        <v/>
      </c>
      <c r="AG2343" s="16">
        <f t="shared" si="220"/>
        <v>1.0656908136710082E-2</v>
      </c>
      <c r="AH2343" s="16" t="str">
        <f t="shared" si="221"/>
        <v/>
      </c>
      <c r="AI2343" s="17" t="str">
        <f>IF('Peer Comparison Tool'!$D$11="NR","",IF($C2343='Peer Comparison Tool'!$D$9,COUNT('ALLL &lt;50B Database'!$AI$1:AI2342)+1,""))</f>
        <v/>
      </c>
    </row>
    <row r="2344" spans="1:35" x14ac:dyDescent="0.25">
      <c r="A2344" t="s">
        <v>3868</v>
      </c>
      <c r="B2344">
        <v>975555</v>
      </c>
      <c r="C2344" s="5" t="s">
        <v>3704</v>
      </c>
      <c r="D2344" s="5" t="s">
        <v>4387</v>
      </c>
      <c r="E2344" s="5" t="s">
        <v>4388</v>
      </c>
      <c r="F2344" s="2">
        <v>817</v>
      </c>
      <c r="G2344" s="2">
        <v>261746</v>
      </c>
      <c r="H2344" s="2">
        <v>73186</v>
      </c>
      <c r="I2344" s="2">
        <v>0</v>
      </c>
      <c r="J2344" s="2">
        <v>73186</v>
      </c>
      <c r="K2344" s="33">
        <v>1.1163337250293772E-2</v>
      </c>
      <c r="L2344" s="2">
        <v>812</v>
      </c>
      <c r="M2344" s="2">
        <v>242310</v>
      </c>
      <c r="N2344" s="2">
        <v>67088</v>
      </c>
      <c r="O2344" s="33">
        <v>1.2103505843071787E-2</v>
      </c>
      <c r="P2344" s="2">
        <v>824</v>
      </c>
      <c r="Q2344" s="2">
        <v>251640</v>
      </c>
      <c r="R2344" s="2">
        <v>66738</v>
      </c>
      <c r="S2344" s="35">
        <v>1.2346788935838652E-2</v>
      </c>
      <c r="T2344" t="s">
        <v>4388</v>
      </c>
      <c r="U2344" t="s">
        <v>4388</v>
      </c>
      <c r="V2344" s="5" t="s">
        <v>4387</v>
      </c>
      <c r="W2344" s="5">
        <v>0</v>
      </c>
      <c r="X2344" s="4">
        <v>-1.1834516855448798E-3</v>
      </c>
      <c r="Y2344" s="6">
        <v>-7</v>
      </c>
      <c r="Z2344" s="4">
        <v>2.4328309276686576E-4</v>
      </c>
      <c r="AA2344" s="5">
        <v>3301</v>
      </c>
      <c r="AC2344" s="16" t="str">
        <f t="shared" si="216"/>
        <v/>
      </c>
      <c r="AD2344" s="16" t="str">
        <f t="shared" si="217"/>
        <v/>
      </c>
      <c r="AE2344" s="16" t="str">
        <f t="shared" si="218"/>
        <v/>
      </c>
      <c r="AF2344" s="16" t="str">
        <f t="shared" si="219"/>
        <v/>
      </c>
      <c r="AG2344" s="16">
        <f t="shared" si="220"/>
        <v>1.1163337250293772E-2</v>
      </c>
      <c r="AH2344" s="16" t="str">
        <f t="shared" si="221"/>
        <v/>
      </c>
      <c r="AI2344" s="17" t="str">
        <f>IF('Peer Comparison Tool'!$D$11="NR","",IF($C2344='Peer Comparison Tool'!$D$9,COUNT('ALLL &lt;50B Database'!$AI$1:AI2343)+1,""))</f>
        <v/>
      </c>
    </row>
    <row r="2345" spans="1:35" x14ac:dyDescent="0.25">
      <c r="A2345" t="s">
        <v>2398</v>
      </c>
      <c r="B2345">
        <v>751852</v>
      </c>
      <c r="C2345" s="5" t="s">
        <v>2299</v>
      </c>
      <c r="D2345" s="5" t="s">
        <v>4387</v>
      </c>
      <c r="E2345" s="5" t="s">
        <v>4388</v>
      </c>
      <c r="F2345" s="2">
        <v>3268</v>
      </c>
      <c r="G2345" s="2">
        <v>261514</v>
      </c>
      <c r="H2345" s="2">
        <v>232686</v>
      </c>
      <c r="I2345" s="2">
        <v>23638</v>
      </c>
      <c r="J2345" s="2">
        <v>209048</v>
      </c>
      <c r="K2345" s="33">
        <v>1.5632773334353832E-2</v>
      </c>
      <c r="L2345" s="2">
        <v>2413</v>
      </c>
      <c r="M2345" s="2">
        <v>238195</v>
      </c>
      <c r="N2345" s="2">
        <v>197797</v>
      </c>
      <c r="O2345" s="33">
        <v>1.2199376128050476E-2</v>
      </c>
      <c r="P2345" s="2">
        <v>2557</v>
      </c>
      <c r="Q2345" s="2">
        <v>231238</v>
      </c>
      <c r="R2345" s="2">
        <v>202851</v>
      </c>
      <c r="S2345" s="35">
        <v>1.2605311287595329E-2</v>
      </c>
      <c r="T2345" t="s">
        <v>4388</v>
      </c>
      <c r="U2345" t="s">
        <v>4388</v>
      </c>
      <c r="V2345" s="5" t="s">
        <v>4387</v>
      </c>
      <c r="W2345" s="5">
        <v>0</v>
      </c>
      <c r="X2345" s="4">
        <v>3.0274620467585032E-3</v>
      </c>
      <c r="Y2345" s="6">
        <v>711</v>
      </c>
      <c r="Z2345" s="4">
        <v>4.0593515954485265E-4</v>
      </c>
      <c r="AA2345" s="5">
        <v>1386</v>
      </c>
      <c r="AC2345" s="16" t="str">
        <f t="shared" si="216"/>
        <v/>
      </c>
      <c r="AD2345" s="16" t="str">
        <f t="shared" si="217"/>
        <v/>
      </c>
      <c r="AE2345" s="16" t="str">
        <f t="shared" si="218"/>
        <v/>
      </c>
      <c r="AF2345" s="16" t="str">
        <f t="shared" si="219"/>
        <v/>
      </c>
      <c r="AG2345" s="16">
        <f t="shared" si="220"/>
        <v>1.5632773334353832E-2</v>
      </c>
      <c r="AH2345" s="16" t="str">
        <f t="shared" si="221"/>
        <v/>
      </c>
      <c r="AI2345" s="17" t="str">
        <f>IF('Peer Comparison Tool'!$D$11="NR","",IF($C2345='Peer Comparison Tool'!$D$9,COUNT('ALLL &lt;50B Database'!$AI$1:AI2344)+1,""))</f>
        <v/>
      </c>
    </row>
    <row r="2346" spans="1:35" x14ac:dyDescent="0.25">
      <c r="A2346" t="s">
        <v>3471</v>
      </c>
      <c r="B2346">
        <v>357777</v>
      </c>
      <c r="C2346" s="5" t="s">
        <v>3374</v>
      </c>
      <c r="D2346" s="5" t="s">
        <v>4390</v>
      </c>
      <c r="E2346" s="5" t="s">
        <v>4388</v>
      </c>
      <c r="F2346" s="2">
        <v>1650</v>
      </c>
      <c r="G2346" s="2">
        <v>261412</v>
      </c>
      <c r="H2346" s="2">
        <v>190706</v>
      </c>
      <c r="I2346" s="2">
        <v>805</v>
      </c>
      <c r="J2346" s="2">
        <v>189901</v>
      </c>
      <c r="K2346" s="33">
        <v>8.6887378160199254E-3</v>
      </c>
      <c r="L2346" s="2">
        <v>1598</v>
      </c>
      <c r="M2346" s="2">
        <v>246160</v>
      </c>
      <c r="N2346" s="2">
        <v>183692</v>
      </c>
      <c r="O2346" s="33">
        <v>8.6993445550160049E-3</v>
      </c>
      <c r="P2346" s="2">
        <v>1627</v>
      </c>
      <c r="Q2346" s="2">
        <v>250468</v>
      </c>
      <c r="R2346" s="2">
        <v>186260</v>
      </c>
      <c r="S2346" s="35">
        <v>8.7351014710619571E-3</v>
      </c>
      <c r="T2346" t="s">
        <v>4388</v>
      </c>
      <c r="U2346" t="s">
        <v>4388</v>
      </c>
      <c r="V2346" s="5" t="s">
        <v>4390</v>
      </c>
      <c r="W2346" s="5">
        <v>0</v>
      </c>
      <c r="X2346" s="4">
        <v>-4.6363655042031687E-5</v>
      </c>
      <c r="Y2346" s="6">
        <v>23</v>
      </c>
      <c r="Z2346" s="4">
        <v>3.5756916045952269E-5</v>
      </c>
      <c r="AA2346" s="5">
        <v>4164</v>
      </c>
      <c r="AC2346" s="16" t="str">
        <f t="shared" si="216"/>
        <v/>
      </c>
      <c r="AD2346" s="16" t="str">
        <f t="shared" si="217"/>
        <v/>
      </c>
      <c r="AE2346" s="16" t="str">
        <f t="shared" si="218"/>
        <v/>
      </c>
      <c r="AF2346" s="16" t="str">
        <f t="shared" si="219"/>
        <v/>
      </c>
      <c r="AG2346" s="16">
        <f t="shared" si="220"/>
        <v>8.6887378160199254E-3</v>
      </c>
      <c r="AH2346" s="16" t="str">
        <f t="shared" si="221"/>
        <v/>
      </c>
      <c r="AI2346" s="17" t="str">
        <f>IF('Peer Comparison Tool'!$D$11="NR","",IF($C2346='Peer Comparison Tool'!$D$9,COUNT('ALLL &lt;50B Database'!$AI$1:AI2345)+1,""))</f>
        <v/>
      </c>
    </row>
    <row r="2347" spans="1:35" x14ac:dyDescent="0.25">
      <c r="A2347" t="s">
        <v>1075</v>
      </c>
      <c r="B2347">
        <v>352745</v>
      </c>
      <c r="C2347" s="5" t="s">
        <v>926</v>
      </c>
      <c r="D2347" s="5" t="s">
        <v>4390</v>
      </c>
      <c r="E2347" s="5" t="s">
        <v>4388</v>
      </c>
      <c r="F2347" s="2">
        <v>1403</v>
      </c>
      <c r="G2347" s="2">
        <v>261155</v>
      </c>
      <c r="H2347" s="2">
        <v>184773</v>
      </c>
      <c r="I2347" s="2">
        <v>6444</v>
      </c>
      <c r="J2347" s="2">
        <v>178329</v>
      </c>
      <c r="K2347" s="33">
        <v>7.8674808920590599E-3</v>
      </c>
      <c r="L2347" s="2">
        <v>1318</v>
      </c>
      <c r="M2347" s="2">
        <v>234576</v>
      </c>
      <c r="N2347" s="2">
        <v>174162</v>
      </c>
      <c r="O2347" s="33">
        <v>7.5676668848543311E-3</v>
      </c>
      <c r="P2347" s="2">
        <v>1364</v>
      </c>
      <c r="Q2347" s="2">
        <v>234838</v>
      </c>
      <c r="R2347" s="2">
        <v>176337</v>
      </c>
      <c r="S2347" s="35">
        <v>7.7351888713089144E-3</v>
      </c>
      <c r="T2347" t="s">
        <v>4388</v>
      </c>
      <c r="U2347" t="s">
        <v>4388</v>
      </c>
      <c r="V2347" s="5" t="s">
        <v>4390</v>
      </c>
      <c r="W2347" s="5">
        <v>0</v>
      </c>
      <c r="X2347" s="4">
        <v>1.3229202075014553E-4</v>
      </c>
      <c r="Y2347" s="6">
        <v>39</v>
      </c>
      <c r="Z2347" s="4">
        <v>1.6752198645458329E-4</v>
      </c>
      <c r="AA2347" s="5">
        <v>4337</v>
      </c>
      <c r="AC2347" s="16" t="str">
        <f t="shared" si="216"/>
        <v/>
      </c>
      <c r="AD2347" s="16" t="str">
        <f t="shared" si="217"/>
        <v/>
      </c>
      <c r="AE2347" s="16" t="str">
        <f t="shared" si="218"/>
        <v/>
      </c>
      <c r="AF2347" s="16" t="str">
        <f t="shared" si="219"/>
        <v/>
      </c>
      <c r="AG2347" s="16">
        <f t="shared" si="220"/>
        <v>7.8674808920590599E-3</v>
      </c>
      <c r="AH2347" s="16" t="str">
        <f t="shared" si="221"/>
        <v/>
      </c>
      <c r="AI2347" s="17" t="str">
        <f>IF('Peer Comparison Tool'!$D$11="NR","",IF($C2347='Peer Comparison Tool'!$D$9,COUNT('ALLL &lt;50B Database'!$AI$1:AI2346)+1,""))</f>
        <v/>
      </c>
    </row>
    <row r="2348" spans="1:35" x14ac:dyDescent="0.25">
      <c r="A2348" t="s">
        <v>143</v>
      </c>
      <c r="B2348">
        <v>410560</v>
      </c>
      <c r="C2348" s="5" t="s">
        <v>3704</v>
      </c>
      <c r="D2348" s="5" t="s">
        <v>4390</v>
      </c>
      <c r="E2348" s="5" t="s">
        <v>4388</v>
      </c>
      <c r="F2348" s="2">
        <v>777</v>
      </c>
      <c r="G2348" s="2">
        <v>260924</v>
      </c>
      <c r="H2348" s="2">
        <v>139530</v>
      </c>
      <c r="I2348" s="2">
        <v>7380</v>
      </c>
      <c r="J2348" s="2">
        <v>132150</v>
      </c>
      <c r="K2348" s="33">
        <v>5.8796821793416576E-3</v>
      </c>
      <c r="L2348" s="2">
        <v>777</v>
      </c>
      <c r="M2348" s="2">
        <v>244170</v>
      </c>
      <c r="N2348" s="2">
        <v>137346</v>
      </c>
      <c r="O2348" s="33">
        <v>5.6572452055392948E-3</v>
      </c>
      <c r="P2348" s="2">
        <v>777</v>
      </c>
      <c r="Q2348" s="2">
        <v>240888</v>
      </c>
      <c r="R2348" s="2">
        <v>132634</v>
      </c>
      <c r="S2348" s="35">
        <v>5.8582263974546493E-3</v>
      </c>
      <c r="T2348" t="s">
        <v>4388</v>
      </c>
      <c r="U2348" t="s">
        <v>4388</v>
      </c>
      <c r="V2348" s="5" t="s">
        <v>4390</v>
      </c>
      <c r="W2348" s="5">
        <v>0</v>
      </c>
      <c r="X2348" s="4">
        <v>2.1455781887008349E-5</v>
      </c>
      <c r="Y2348" s="6">
        <v>0</v>
      </c>
      <c r="Z2348" s="4">
        <v>2.0098119191535452E-4</v>
      </c>
      <c r="AA2348" s="5">
        <v>4589</v>
      </c>
      <c r="AC2348" s="16" t="str">
        <f t="shared" si="216"/>
        <v/>
      </c>
      <c r="AD2348" s="16" t="str">
        <f t="shared" si="217"/>
        <v/>
      </c>
      <c r="AE2348" s="16" t="str">
        <f t="shared" si="218"/>
        <v/>
      </c>
      <c r="AF2348" s="16" t="str">
        <f t="shared" si="219"/>
        <v/>
      </c>
      <c r="AG2348" s="16">
        <f t="shared" si="220"/>
        <v>5.8796821793416576E-3</v>
      </c>
      <c r="AH2348" s="16" t="str">
        <f t="shared" si="221"/>
        <v/>
      </c>
      <c r="AI2348" s="17" t="str">
        <f>IF('Peer Comparison Tool'!$D$11="NR","",IF($C2348='Peer Comparison Tool'!$D$9,COUNT('ALLL &lt;50B Database'!$AI$1:AI2347)+1,""))</f>
        <v/>
      </c>
    </row>
    <row r="2349" spans="1:35" x14ac:dyDescent="0.25">
      <c r="A2349" t="s">
        <v>2920</v>
      </c>
      <c r="B2349">
        <v>709554</v>
      </c>
      <c r="C2349" s="5" t="s">
        <v>2907</v>
      </c>
      <c r="D2349" s="5" t="s">
        <v>4390</v>
      </c>
      <c r="E2349" s="5" t="s">
        <v>4388</v>
      </c>
      <c r="F2349" s="2">
        <v>1619</v>
      </c>
      <c r="G2349" s="2">
        <v>260693</v>
      </c>
      <c r="H2349" s="2">
        <v>123952</v>
      </c>
      <c r="I2349" s="2">
        <v>23615</v>
      </c>
      <c r="J2349" s="2">
        <v>100337</v>
      </c>
      <c r="K2349" s="33">
        <v>1.6135622950656289E-2</v>
      </c>
      <c r="L2349" s="2">
        <v>1612</v>
      </c>
      <c r="M2349" s="2">
        <v>219723</v>
      </c>
      <c r="N2349" s="2">
        <v>93549</v>
      </c>
      <c r="O2349" s="33">
        <v>1.7231611241167729E-2</v>
      </c>
      <c r="P2349" s="2">
        <v>1681</v>
      </c>
      <c r="Q2349" s="2">
        <v>233992</v>
      </c>
      <c r="R2349" s="2">
        <v>100431</v>
      </c>
      <c r="S2349" s="35">
        <v>1.6737859824157878E-2</v>
      </c>
      <c r="T2349" t="s">
        <v>4388</v>
      </c>
      <c r="U2349" t="s">
        <v>4388</v>
      </c>
      <c r="V2349" s="5" t="s">
        <v>4390</v>
      </c>
      <c r="W2349" s="5">
        <v>0</v>
      </c>
      <c r="X2349" s="4">
        <v>-6.0223687350158955E-4</v>
      </c>
      <c r="Y2349" s="6">
        <v>-62</v>
      </c>
      <c r="Z2349" s="4">
        <v>-4.9375141700985087E-4</v>
      </c>
      <c r="AA2349" s="5">
        <v>1240</v>
      </c>
      <c r="AC2349" s="16" t="str">
        <f t="shared" si="216"/>
        <v/>
      </c>
      <c r="AD2349" s="16" t="str">
        <f t="shared" si="217"/>
        <v/>
      </c>
      <c r="AE2349" s="16" t="str">
        <f t="shared" si="218"/>
        <v/>
      </c>
      <c r="AF2349" s="16" t="str">
        <f t="shared" si="219"/>
        <v/>
      </c>
      <c r="AG2349" s="16">
        <f t="shared" si="220"/>
        <v>1.6135622950656289E-2</v>
      </c>
      <c r="AH2349" s="16" t="str">
        <f t="shared" si="221"/>
        <v/>
      </c>
      <c r="AI2349" s="17" t="str">
        <f>IF('Peer Comparison Tool'!$D$11="NR","",IF($C2349='Peer Comparison Tool'!$D$9,COUNT('ALLL &lt;50B Database'!$AI$1:AI2348)+1,""))</f>
        <v/>
      </c>
    </row>
    <row r="2350" spans="1:35" x14ac:dyDescent="0.25">
      <c r="A2350" t="s">
        <v>2106</v>
      </c>
      <c r="B2350">
        <v>1481754</v>
      </c>
      <c r="C2350" s="5" t="s">
        <v>2041</v>
      </c>
      <c r="D2350" s="5" t="s">
        <v>4390</v>
      </c>
      <c r="E2350" s="5" t="s">
        <v>4388</v>
      </c>
      <c r="F2350" s="2">
        <v>2100</v>
      </c>
      <c r="G2350" s="2">
        <v>260531</v>
      </c>
      <c r="H2350" s="2">
        <v>206248</v>
      </c>
      <c r="I2350" s="2">
        <v>13897</v>
      </c>
      <c r="J2350" s="2">
        <v>192351</v>
      </c>
      <c r="K2350" s="33">
        <v>1.0917541369683547E-2</v>
      </c>
      <c r="L2350" s="2">
        <v>1762</v>
      </c>
      <c r="M2350" s="2">
        <v>235409</v>
      </c>
      <c r="N2350" s="2">
        <v>193862</v>
      </c>
      <c r="O2350" s="33">
        <v>9.0889395549411441E-3</v>
      </c>
      <c r="P2350" s="2">
        <v>1867</v>
      </c>
      <c r="Q2350" s="2">
        <v>236028</v>
      </c>
      <c r="R2350" s="2">
        <v>197577</v>
      </c>
      <c r="S2350" s="35">
        <v>9.4494804557210613E-3</v>
      </c>
      <c r="T2350" t="s">
        <v>4388</v>
      </c>
      <c r="U2350" t="s">
        <v>4388</v>
      </c>
      <c r="V2350" s="5" t="s">
        <v>4390</v>
      </c>
      <c r="W2350" s="5">
        <v>0</v>
      </c>
      <c r="X2350" s="4">
        <v>1.4680609139624858E-3</v>
      </c>
      <c r="Y2350" s="6">
        <v>233</v>
      </c>
      <c r="Z2350" s="4">
        <v>3.6054090077991714E-4</v>
      </c>
      <c r="AA2350" s="5">
        <v>3412</v>
      </c>
      <c r="AC2350" s="16" t="str">
        <f t="shared" si="216"/>
        <v/>
      </c>
      <c r="AD2350" s="16" t="str">
        <f t="shared" si="217"/>
        <v/>
      </c>
      <c r="AE2350" s="16" t="str">
        <f t="shared" si="218"/>
        <v/>
      </c>
      <c r="AF2350" s="16" t="str">
        <f t="shared" si="219"/>
        <v/>
      </c>
      <c r="AG2350" s="16">
        <f t="shared" si="220"/>
        <v>1.0917541369683547E-2</v>
      </c>
      <c r="AH2350" s="16" t="str">
        <f t="shared" si="221"/>
        <v/>
      </c>
      <c r="AI2350" s="17" t="str">
        <f>IF('Peer Comparison Tool'!$D$11="NR","",IF($C2350='Peer Comparison Tool'!$D$9,COUNT('ALLL &lt;50B Database'!$AI$1:AI2349)+1,""))</f>
        <v/>
      </c>
    </row>
    <row r="2351" spans="1:35" x14ac:dyDescent="0.25">
      <c r="A2351" t="s">
        <v>3660</v>
      </c>
      <c r="B2351">
        <v>2614344</v>
      </c>
      <c r="C2351" s="5" t="s">
        <v>3603</v>
      </c>
      <c r="D2351" s="5" t="s">
        <v>4390</v>
      </c>
      <c r="E2351" s="5" t="s">
        <v>4388</v>
      </c>
      <c r="F2351" s="2">
        <v>1785</v>
      </c>
      <c r="G2351" s="2">
        <v>260486</v>
      </c>
      <c r="H2351" s="2">
        <v>179286</v>
      </c>
      <c r="I2351" s="2">
        <v>11235</v>
      </c>
      <c r="J2351" s="2">
        <v>168051</v>
      </c>
      <c r="K2351" s="33">
        <v>1.0621775532427656E-2</v>
      </c>
      <c r="L2351" s="2">
        <v>1740</v>
      </c>
      <c r="M2351" s="2">
        <v>224830</v>
      </c>
      <c r="N2351" s="2">
        <v>166127</v>
      </c>
      <c r="O2351" s="33">
        <v>1.0473914535265189E-2</v>
      </c>
      <c r="P2351" s="2">
        <v>1700</v>
      </c>
      <c r="Q2351" s="2">
        <v>234646</v>
      </c>
      <c r="R2351" s="2">
        <v>169600</v>
      </c>
      <c r="S2351" s="35">
        <v>1.0023584905660377E-2</v>
      </c>
      <c r="T2351" t="s">
        <v>4388</v>
      </c>
      <c r="U2351" t="s">
        <v>4388</v>
      </c>
      <c r="V2351" s="5" t="s">
        <v>4390</v>
      </c>
      <c r="W2351" s="5">
        <v>0</v>
      </c>
      <c r="X2351" s="4">
        <v>5.9819062676727888E-4</v>
      </c>
      <c r="Y2351" s="6">
        <v>85</v>
      </c>
      <c r="Z2351" s="4">
        <v>-4.5032962960481204E-4</v>
      </c>
      <c r="AA2351" s="5">
        <v>3542</v>
      </c>
      <c r="AC2351" s="16" t="str">
        <f t="shared" si="216"/>
        <v/>
      </c>
      <c r="AD2351" s="16" t="str">
        <f t="shared" si="217"/>
        <v/>
      </c>
      <c r="AE2351" s="16" t="str">
        <f t="shared" si="218"/>
        <v/>
      </c>
      <c r="AF2351" s="16" t="str">
        <f t="shared" si="219"/>
        <v/>
      </c>
      <c r="AG2351" s="16">
        <f t="shared" si="220"/>
        <v>1.0621775532427656E-2</v>
      </c>
      <c r="AH2351" s="16" t="str">
        <f t="shared" si="221"/>
        <v/>
      </c>
      <c r="AI2351" s="17" t="str">
        <f>IF('Peer Comparison Tool'!$D$11="NR","",IF($C2351='Peer Comparison Tool'!$D$9,COUNT('ALLL &lt;50B Database'!$AI$1:AI2350)+1,""))</f>
        <v/>
      </c>
    </row>
    <row r="2352" spans="1:35" x14ac:dyDescent="0.25">
      <c r="A2352" t="s">
        <v>1081</v>
      </c>
      <c r="B2352">
        <v>535940</v>
      </c>
      <c r="C2352" s="5" t="s">
        <v>926</v>
      </c>
      <c r="D2352" s="5" t="s">
        <v>4390</v>
      </c>
      <c r="E2352" s="5" t="s">
        <v>4388</v>
      </c>
      <c r="F2352" s="2">
        <v>1611</v>
      </c>
      <c r="G2352" s="2">
        <v>260119</v>
      </c>
      <c r="H2352" s="2">
        <v>150652</v>
      </c>
      <c r="I2352" s="2">
        <v>4031</v>
      </c>
      <c r="J2352" s="2">
        <v>146621</v>
      </c>
      <c r="K2352" s="33">
        <v>1.0987512020788291E-2</v>
      </c>
      <c r="L2352" s="2">
        <v>1533</v>
      </c>
      <c r="M2352" s="2">
        <v>225764</v>
      </c>
      <c r="N2352" s="2">
        <v>149316</v>
      </c>
      <c r="O2352" s="33">
        <v>1.0266816684079402E-2</v>
      </c>
      <c r="P2352" s="2">
        <v>1531</v>
      </c>
      <c r="Q2352" s="2">
        <v>228694</v>
      </c>
      <c r="R2352" s="2">
        <v>149613</v>
      </c>
      <c r="S2352" s="35">
        <v>1.0233067982060383E-2</v>
      </c>
      <c r="T2352" t="s">
        <v>4388</v>
      </c>
      <c r="U2352" t="s">
        <v>4388</v>
      </c>
      <c r="V2352" s="5" t="s">
        <v>4390</v>
      </c>
      <c r="W2352" s="5">
        <v>0</v>
      </c>
      <c r="X2352" s="4">
        <v>7.5444403872790798E-4</v>
      </c>
      <c r="Y2352" s="6">
        <v>80</v>
      </c>
      <c r="Z2352" s="4">
        <v>-3.3748702019019416E-5</v>
      </c>
      <c r="AA2352" s="5">
        <v>3389</v>
      </c>
      <c r="AC2352" s="16" t="str">
        <f t="shared" si="216"/>
        <v/>
      </c>
      <c r="AD2352" s="16" t="str">
        <f t="shared" si="217"/>
        <v/>
      </c>
      <c r="AE2352" s="16" t="str">
        <f t="shared" si="218"/>
        <v/>
      </c>
      <c r="AF2352" s="16" t="str">
        <f t="shared" si="219"/>
        <v/>
      </c>
      <c r="AG2352" s="16">
        <f t="shared" si="220"/>
        <v>1.0987512020788291E-2</v>
      </c>
      <c r="AH2352" s="16" t="str">
        <f t="shared" si="221"/>
        <v/>
      </c>
      <c r="AI2352" s="17" t="str">
        <f>IF('Peer Comparison Tool'!$D$11="NR","",IF($C2352='Peer Comparison Tool'!$D$9,COUNT('ALLL &lt;50B Database'!$AI$1:AI2351)+1,""))</f>
        <v/>
      </c>
    </row>
    <row r="2353" spans="1:35" x14ac:dyDescent="0.25">
      <c r="A2353" t="s">
        <v>3123</v>
      </c>
      <c r="B2353">
        <v>935719</v>
      </c>
      <c r="C2353" s="5" t="s">
        <v>3064</v>
      </c>
      <c r="D2353" s="5" t="s">
        <v>4390</v>
      </c>
      <c r="E2353" s="5" t="s">
        <v>4388</v>
      </c>
      <c r="F2353" s="2">
        <v>1976</v>
      </c>
      <c r="G2353" s="2">
        <v>259859</v>
      </c>
      <c r="H2353" s="2">
        <v>136925</v>
      </c>
      <c r="I2353" s="2">
        <v>13332</v>
      </c>
      <c r="J2353" s="2">
        <v>123593</v>
      </c>
      <c r="K2353" s="33">
        <v>1.5987960483198886E-2</v>
      </c>
      <c r="L2353" s="2">
        <v>2024</v>
      </c>
      <c r="M2353" s="2">
        <v>230442</v>
      </c>
      <c r="N2353" s="2">
        <v>134863</v>
      </c>
      <c r="O2353" s="33">
        <v>1.5007822753460919E-2</v>
      </c>
      <c r="P2353" s="2">
        <v>1962</v>
      </c>
      <c r="Q2353" s="2">
        <v>231959</v>
      </c>
      <c r="R2353" s="2">
        <v>128228</v>
      </c>
      <c r="S2353" s="35">
        <v>1.5300870324734067E-2</v>
      </c>
      <c r="T2353" t="s">
        <v>4388</v>
      </c>
      <c r="U2353" t="s">
        <v>4388</v>
      </c>
      <c r="V2353" s="5" t="s">
        <v>4390</v>
      </c>
      <c r="W2353" s="5">
        <v>0</v>
      </c>
      <c r="X2353" s="4">
        <v>6.8709015846481897E-4</v>
      </c>
      <c r="Y2353" s="6">
        <v>14</v>
      </c>
      <c r="Z2353" s="4">
        <v>2.9304757127314798E-4</v>
      </c>
      <c r="AA2353" s="5">
        <v>1277</v>
      </c>
      <c r="AC2353" s="16" t="str">
        <f t="shared" si="216"/>
        <v/>
      </c>
      <c r="AD2353" s="16" t="str">
        <f t="shared" si="217"/>
        <v/>
      </c>
      <c r="AE2353" s="16" t="str">
        <f t="shared" si="218"/>
        <v/>
      </c>
      <c r="AF2353" s="16" t="str">
        <f t="shared" si="219"/>
        <v/>
      </c>
      <c r="AG2353" s="16">
        <f t="shared" si="220"/>
        <v>1.5987960483198886E-2</v>
      </c>
      <c r="AH2353" s="16" t="str">
        <f t="shared" si="221"/>
        <v/>
      </c>
      <c r="AI2353" s="17" t="str">
        <f>IF('Peer Comparison Tool'!$D$11="NR","",IF($C2353='Peer Comparison Tool'!$D$9,COUNT('ALLL &lt;50B Database'!$AI$1:AI2352)+1,""))</f>
        <v/>
      </c>
    </row>
    <row r="2354" spans="1:35" x14ac:dyDescent="0.25">
      <c r="A2354" t="s">
        <v>1077</v>
      </c>
      <c r="B2354">
        <v>141341</v>
      </c>
      <c r="C2354" s="5" t="s">
        <v>926</v>
      </c>
      <c r="D2354" s="5" t="s">
        <v>4390</v>
      </c>
      <c r="E2354" s="5" t="s">
        <v>4388</v>
      </c>
      <c r="F2354" s="2">
        <v>3338</v>
      </c>
      <c r="G2354" s="2">
        <v>259714</v>
      </c>
      <c r="H2354" s="2">
        <v>150119</v>
      </c>
      <c r="I2354" s="2">
        <v>12017</v>
      </c>
      <c r="J2354" s="2">
        <v>138102</v>
      </c>
      <c r="K2354" s="33">
        <v>2.4170540614907823E-2</v>
      </c>
      <c r="L2354" s="2">
        <v>3155</v>
      </c>
      <c r="M2354" s="2">
        <v>245828</v>
      </c>
      <c r="N2354" s="2">
        <v>143350</v>
      </c>
      <c r="O2354" s="33">
        <v>2.2009068712940356E-2</v>
      </c>
      <c r="P2354" s="2">
        <v>3246</v>
      </c>
      <c r="Q2354" s="2">
        <v>231776</v>
      </c>
      <c r="R2354" s="2">
        <v>141081</v>
      </c>
      <c r="S2354" s="35">
        <v>2.3008059200034021E-2</v>
      </c>
      <c r="T2354" t="s">
        <v>4388</v>
      </c>
      <c r="U2354" t="s">
        <v>4388</v>
      </c>
      <c r="V2354" s="5" t="s">
        <v>4390</v>
      </c>
      <c r="W2354" s="5">
        <v>0</v>
      </c>
      <c r="X2354" s="4">
        <v>1.1624814148738019E-3</v>
      </c>
      <c r="Y2354" s="6">
        <v>92</v>
      </c>
      <c r="Z2354" s="4">
        <v>9.989904870936657E-4</v>
      </c>
      <c r="AA2354" s="5">
        <v>277</v>
      </c>
      <c r="AC2354" s="16" t="str">
        <f t="shared" si="216"/>
        <v/>
      </c>
      <c r="AD2354" s="16" t="str">
        <f t="shared" si="217"/>
        <v/>
      </c>
      <c r="AE2354" s="16" t="str">
        <f t="shared" si="218"/>
        <v/>
      </c>
      <c r="AF2354" s="16" t="str">
        <f t="shared" si="219"/>
        <v/>
      </c>
      <c r="AG2354" s="16">
        <f t="shared" si="220"/>
        <v>2.4170540614907823E-2</v>
      </c>
      <c r="AH2354" s="16" t="str">
        <f t="shared" si="221"/>
        <v/>
      </c>
      <c r="AI2354" s="17" t="str">
        <f>IF('Peer Comparison Tool'!$D$11="NR","",IF($C2354='Peer Comparison Tool'!$D$9,COUNT('ALLL &lt;50B Database'!$AI$1:AI2353)+1,""))</f>
        <v/>
      </c>
    </row>
    <row r="2355" spans="1:35" x14ac:dyDescent="0.25">
      <c r="A2355" t="s">
        <v>3882</v>
      </c>
      <c r="B2355">
        <v>43959</v>
      </c>
      <c r="C2355" s="5" t="s">
        <v>3704</v>
      </c>
      <c r="D2355" s="5" t="s">
        <v>4390</v>
      </c>
      <c r="E2355" s="5" t="s">
        <v>4388</v>
      </c>
      <c r="F2355" s="2">
        <v>860</v>
      </c>
      <c r="G2355" s="2">
        <v>259691</v>
      </c>
      <c r="H2355" s="2">
        <v>83233</v>
      </c>
      <c r="I2355" s="2">
        <v>0</v>
      </c>
      <c r="J2355" s="2">
        <v>83233</v>
      </c>
      <c r="K2355" s="33">
        <v>1.0332440258070718E-2</v>
      </c>
      <c r="L2355" s="2">
        <v>724</v>
      </c>
      <c r="M2355" s="2">
        <v>214987</v>
      </c>
      <c r="N2355" s="2">
        <v>79309</v>
      </c>
      <c r="O2355" s="33">
        <v>9.1288504457249491E-3</v>
      </c>
      <c r="P2355" s="2">
        <v>785</v>
      </c>
      <c r="Q2355" s="2">
        <v>224064</v>
      </c>
      <c r="R2355" s="2">
        <v>82814</v>
      </c>
      <c r="S2355" s="35">
        <v>9.4790735865916392E-3</v>
      </c>
      <c r="T2355" t="s">
        <v>4388</v>
      </c>
      <c r="U2355" t="s">
        <v>4388</v>
      </c>
      <c r="V2355" s="5" t="s">
        <v>4390</v>
      </c>
      <c r="W2355" s="5">
        <v>0</v>
      </c>
      <c r="X2355" s="4">
        <v>8.5336667147907844E-4</v>
      </c>
      <c r="Y2355" s="6">
        <v>75</v>
      </c>
      <c r="Z2355" s="4">
        <v>3.5022314086669004E-4</v>
      </c>
      <c r="AA2355" s="5">
        <v>3661</v>
      </c>
      <c r="AC2355" s="16" t="str">
        <f t="shared" si="216"/>
        <v/>
      </c>
      <c r="AD2355" s="16" t="str">
        <f t="shared" si="217"/>
        <v/>
      </c>
      <c r="AE2355" s="16" t="str">
        <f t="shared" si="218"/>
        <v/>
      </c>
      <c r="AF2355" s="16" t="str">
        <f t="shared" si="219"/>
        <v/>
      </c>
      <c r="AG2355" s="16">
        <f t="shared" si="220"/>
        <v>1.0332440258070718E-2</v>
      </c>
      <c r="AH2355" s="16" t="str">
        <f t="shared" si="221"/>
        <v/>
      </c>
      <c r="AI2355" s="17" t="str">
        <f>IF('Peer Comparison Tool'!$D$11="NR","",IF($C2355='Peer Comparison Tool'!$D$9,COUNT('ALLL &lt;50B Database'!$AI$1:AI2354)+1,""))</f>
        <v/>
      </c>
    </row>
    <row r="2356" spans="1:35" x14ac:dyDescent="0.25">
      <c r="A2356" t="s">
        <v>318</v>
      </c>
      <c r="B2356">
        <v>519360</v>
      </c>
      <c r="C2356" s="5" t="s">
        <v>207</v>
      </c>
      <c r="D2356" s="5" t="s">
        <v>4390</v>
      </c>
      <c r="E2356" s="5" t="s">
        <v>4388</v>
      </c>
      <c r="F2356" s="2">
        <v>2660</v>
      </c>
      <c r="G2356" s="2">
        <v>259617</v>
      </c>
      <c r="H2356" s="2">
        <v>182958</v>
      </c>
      <c r="I2356" s="2">
        <v>0</v>
      </c>
      <c r="J2356" s="2">
        <v>182958</v>
      </c>
      <c r="K2356" s="33">
        <v>1.453885591228588E-2</v>
      </c>
      <c r="L2356" s="2">
        <v>2658</v>
      </c>
      <c r="M2356" s="2">
        <v>250037</v>
      </c>
      <c r="N2356" s="2">
        <v>185302</v>
      </c>
      <c r="O2356" s="33">
        <v>1.4344151709101898E-2</v>
      </c>
      <c r="P2356" s="2">
        <v>2662</v>
      </c>
      <c r="Q2356" s="2">
        <v>230943</v>
      </c>
      <c r="R2356" s="2">
        <v>180363</v>
      </c>
      <c r="S2356" s="35">
        <v>1.4759124654169647E-2</v>
      </c>
      <c r="T2356" t="s">
        <v>4388</v>
      </c>
      <c r="U2356" t="s">
        <v>4388</v>
      </c>
      <c r="V2356" s="5" t="s">
        <v>4390</v>
      </c>
      <c r="W2356" s="5">
        <v>0</v>
      </c>
      <c r="X2356" s="4">
        <v>-2.2026874188376712E-4</v>
      </c>
      <c r="Y2356" s="6">
        <v>-2</v>
      </c>
      <c r="Z2356" s="4">
        <v>4.1497294506774932E-4</v>
      </c>
      <c r="AA2356" s="5">
        <v>1757</v>
      </c>
      <c r="AC2356" s="16" t="str">
        <f t="shared" si="216"/>
        <v/>
      </c>
      <c r="AD2356" s="16" t="str">
        <f t="shared" si="217"/>
        <v/>
      </c>
      <c r="AE2356" s="16" t="str">
        <f t="shared" si="218"/>
        <v/>
      </c>
      <c r="AF2356" s="16" t="str">
        <f t="shared" si="219"/>
        <v/>
      </c>
      <c r="AG2356" s="16">
        <f t="shared" si="220"/>
        <v>1.453885591228588E-2</v>
      </c>
      <c r="AH2356" s="16" t="str">
        <f t="shared" si="221"/>
        <v/>
      </c>
      <c r="AI2356" s="17" t="str">
        <f>IF('Peer Comparison Tool'!$D$11="NR","",IF($C2356='Peer Comparison Tool'!$D$9,COUNT('ALLL &lt;50B Database'!$AI$1:AI2355)+1,""))</f>
        <v/>
      </c>
    </row>
    <row r="2357" spans="1:35" x14ac:dyDescent="0.25">
      <c r="A2357" t="s">
        <v>1088</v>
      </c>
      <c r="B2357">
        <v>875132</v>
      </c>
      <c r="C2357" s="5" t="s">
        <v>926</v>
      </c>
      <c r="D2357" s="5" t="s">
        <v>4390</v>
      </c>
      <c r="E2357" s="5" t="s">
        <v>4388</v>
      </c>
      <c r="F2357" s="2">
        <v>1257</v>
      </c>
      <c r="G2357" s="2">
        <v>259496</v>
      </c>
      <c r="H2357" s="2">
        <v>220841</v>
      </c>
      <c r="I2357" s="2">
        <v>22977</v>
      </c>
      <c r="J2357" s="2">
        <v>197864</v>
      </c>
      <c r="K2357" s="33">
        <v>6.3528484211377509E-3</v>
      </c>
      <c r="L2357" s="2">
        <v>1035</v>
      </c>
      <c r="M2357" s="2">
        <v>221588</v>
      </c>
      <c r="N2357" s="2">
        <v>180789</v>
      </c>
      <c r="O2357" s="33">
        <v>5.7249058294475885E-3</v>
      </c>
      <c r="P2357" s="2">
        <v>1056</v>
      </c>
      <c r="Q2357" s="2">
        <v>211017</v>
      </c>
      <c r="R2357" s="2">
        <v>179026</v>
      </c>
      <c r="S2357" s="35">
        <v>5.8985845631360804E-3</v>
      </c>
      <c r="T2357" t="s">
        <v>4388</v>
      </c>
      <c r="U2357" t="s">
        <v>4388</v>
      </c>
      <c r="V2357" s="5" t="s">
        <v>4390</v>
      </c>
      <c r="W2357" s="5">
        <v>0</v>
      </c>
      <c r="X2357" s="4">
        <v>4.5426385800167047E-4</v>
      </c>
      <c r="Y2357" s="6">
        <v>201</v>
      </c>
      <c r="Z2357" s="4">
        <v>1.7367873368849193E-4</v>
      </c>
      <c r="AA2357" s="5">
        <v>4549</v>
      </c>
      <c r="AC2357" s="16" t="str">
        <f t="shared" si="216"/>
        <v/>
      </c>
      <c r="AD2357" s="16" t="str">
        <f t="shared" si="217"/>
        <v/>
      </c>
      <c r="AE2357" s="16" t="str">
        <f t="shared" si="218"/>
        <v/>
      </c>
      <c r="AF2357" s="16" t="str">
        <f t="shared" si="219"/>
        <v/>
      </c>
      <c r="AG2357" s="16">
        <f t="shared" si="220"/>
        <v>6.3528484211377509E-3</v>
      </c>
      <c r="AH2357" s="16" t="str">
        <f t="shared" si="221"/>
        <v/>
      </c>
      <c r="AI2357" s="17" t="str">
        <f>IF('Peer Comparison Tool'!$D$11="NR","",IF($C2357='Peer Comparison Tool'!$D$9,COUNT('ALLL &lt;50B Database'!$AI$1:AI2356)+1,""))</f>
        <v/>
      </c>
    </row>
    <row r="2358" spans="1:35" x14ac:dyDescent="0.25">
      <c r="A2358" t="s">
        <v>1639</v>
      </c>
      <c r="B2358">
        <v>202514</v>
      </c>
      <c r="C2358" s="5" t="s">
        <v>1578</v>
      </c>
      <c r="D2358" s="5" t="s">
        <v>4390</v>
      </c>
      <c r="E2358" s="5" t="s">
        <v>4388</v>
      </c>
      <c r="F2358" s="2">
        <v>4901</v>
      </c>
      <c r="G2358" s="2">
        <v>259364</v>
      </c>
      <c r="H2358" s="2">
        <v>195341</v>
      </c>
      <c r="I2358" s="2">
        <v>8940</v>
      </c>
      <c r="J2358" s="2">
        <v>186401</v>
      </c>
      <c r="K2358" s="33">
        <v>2.629277739926288E-2</v>
      </c>
      <c r="L2358" s="2">
        <v>4778</v>
      </c>
      <c r="M2358" s="2">
        <v>215876</v>
      </c>
      <c r="N2358" s="2">
        <v>177250</v>
      </c>
      <c r="O2358" s="33">
        <v>2.6956276445698167E-2</v>
      </c>
      <c r="P2358" s="2">
        <v>4838</v>
      </c>
      <c r="Q2358" s="2">
        <v>232323</v>
      </c>
      <c r="R2358" s="2">
        <v>190192</v>
      </c>
      <c r="S2358" s="35">
        <v>2.5437452679397662E-2</v>
      </c>
      <c r="T2358" t="s">
        <v>4388</v>
      </c>
      <c r="U2358" t="s">
        <v>4388</v>
      </c>
      <c r="V2358" s="5" t="s">
        <v>4390</v>
      </c>
      <c r="W2358" s="5">
        <v>0</v>
      </c>
      <c r="X2358" s="4">
        <v>8.553247198652171E-4</v>
      </c>
      <c r="Y2358" s="6">
        <v>63</v>
      </c>
      <c r="Z2358" s="4">
        <v>-1.5188237663005047E-3</v>
      </c>
      <c r="AA2358" s="5">
        <v>213</v>
      </c>
      <c r="AC2358" s="16" t="str">
        <f t="shared" si="216"/>
        <v/>
      </c>
      <c r="AD2358" s="16" t="str">
        <f t="shared" si="217"/>
        <v/>
      </c>
      <c r="AE2358" s="16" t="str">
        <f t="shared" si="218"/>
        <v/>
      </c>
      <c r="AF2358" s="16" t="str">
        <f t="shared" si="219"/>
        <v/>
      </c>
      <c r="AG2358" s="16">
        <f t="shared" si="220"/>
        <v>2.629277739926288E-2</v>
      </c>
      <c r="AH2358" s="16" t="str">
        <f t="shared" si="221"/>
        <v/>
      </c>
      <c r="AI2358" s="17" t="str">
        <f>IF('Peer Comparison Tool'!$D$11="NR","",IF($C2358='Peer Comparison Tool'!$D$9,COUNT('ALLL &lt;50B Database'!$AI$1:AI2357)+1,""))</f>
        <v/>
      </c>
    </row>
    <row r="2359" spans="1:35" x14ac:dyDescent="0.25">
      <c r="A2359" t="s">
        <v>53</v>
      </c>
      <c r="B2359">
        <v>434539</v>
      </c>
      <c r="C2359" s="5" t="s">
        <v>6</v>
      </c>
      <c r="D2359" s="5" t="s">
        <v>4390</v>
      </c>
      <c r="E2359" s="5" t="s">
        <v>4388</v>
      </c>
      <c r="F2359" s="2">
        <v>1572</v>
      </c>
      <c r="G2359" s="2">
        <v>259221</v>
      </c>
      <c r="H2359" s="2">
        <v>143128</v>
      </c>
      <c r="I2359" s="2">
        <v>10749</v>
      </c>
      <c r="J2359" s="2">
        <v>132379</v>
      </c>
      <c r="K2359" s="33">
        <v>1.1874995278707348E-2</v>
      </c>
      <c r="L2359" s="2">
        <v>1425</v>
      </c>
      <c r="M2359" s="2">
        <v>256550</v>
      </c>
      <c r="N2359" s="2">
        <v>128892</v>
      </c>
      <c r="O2359" s="33">
        <v>1.1055767619402291E-2</v>
      </c>
      <c r="P2359" s="2">
        <v>1478</v>
      </c>
      <c r="Q2359" s="2">
        <v>234479</v>
      </c>
      <c r="R2359" s="2">
        <v>130360</v>
      </c>
      <c r="S2359" s="35">
        <v>1.1337833691316355E-2</v>
      </c>
      <c r="T2359" t="s">
        <v>4388</v>
      </c>
      <c r="U2359" t="s">
        <v>4388</v>
      </c>
      <c r="V2359" s="5" t="s">
        <v>4390</v>
      </c>
      <c r="W2359" s="5">
        <v>0</v>
      </c>
      <c r="X2359" s="4">
        <v>5.3716158739099303E-4</v>
      </c>
      <c r="Y2359" s="6">
        <v>94</v>
      </c>
      <c r="Z2359" s="4">
        <v>2.820660719140642E-4</v>
      </c>
      <c r="AA2359" s="5">
        <v>2989</v>
      </c>
      <c r="AC2359" s="16" t="str">
        <f t="shared" si="216"/>
        <v/>
      </c>
      <c r="AD2359" s="16" t="str">
        <f t="shared" si="217"/>
        <v/>
      </c>
      <c r="AE2359" s="16" t="str">
        <f t="shared" si="218"/>
        <v/>
      </c>
      <c r="AF2359" s="16" t="str">
        <f t="shared" si="219"/>
        <v/>
      </c>
      <c r="AG2359" s="16">
        <f t="shared" si="220"/>
        <v>1.1874995278707348E-2</v>
      </c>
      <c r="AH2359" s="16" t="str">
        <f t="shared" si="221"/>
        <v/>
      </c>
      <c r="AI2359" s="17" t="str">
        <f>IF('Peer Comparison Tool'!$D$11="NR","",IF($C2359='Peer Comparison Tool'!$D$9,COUNT('ALLL &lt;50B Database'!$AI$1:AI2358)+1,""))</f>
        <v/>
      </c>
    </row>
    <row r="2360" spans="1:35" x14ac:dyDescent="0.25">
      <c r="A2360" t="s">
        <v>785</v>
      </c>
      <c r="B2360">
        <v>893640</v>
      </c>
      <c r="C2360" s="5" t="s">
        <v>716</v>
      </c>
      <c r="D2360" s="5" t="s">
        <v>4390</v>
      </c>
      <c r="E2360" s="5" t="s">
        <v>4388</v>
      </c>
      <c r="F2360" s="2">
        <v>3062</v>
      </c>
      <c r="G2360" s="2">
        <v>259114</v>
      </c>
      <c r="H2360" s="2">
        <v>206797</v>
      </c>
      <c r="I2360" s="2">
        <v>9058</v>
      </c>
      <c r="J2360" s="2">
        <v>197739</v>
      </c>
      <c r="K2360" s="33">
        <v>1.5485058587329762E-2</v>
      </c>
      <c r="L2360" s="2">
        <v>2540</v>
      </c>
      <c r="M2360" s="2">
        <v>272589</v>
      </c>
      <c r="N2360" s="2">
        <v>217514</v>
      </c>
      <c r="O2360" s="33">
        <v>1.1677409270207894E-2</v>
      </c>
      <c r="P2360" s="2">
        <v>2540</v>
      </c>
      <c r="Q2360" s="2">
        <v>260187</v>
      </c>
      <c r="R2360" s="2">
        <v>214540</v>
      </c>
      <c r="S2360" s="35">
        <v>1.1839284049594482E-2</v>
      </c>
      <c r="T2360" t="s">
        <v>4388</v>
      </c>
      <c r="U2360" t="s">
        <v>4388</v>
      </c>
      <c r="V2360" s="5" t="s">
        <v>4390</v>
      </c>
      <c r="W2360" s="5">
        <v>0</v>
      </c>
      <c r="X2360" s="4">
        <v>3.6457745377352808E-3</v>
      </c>
      <c r="Y2360" s="6">
        <v>522</v>
      </c>
      <c r="Z2360" s="4">
        <v>1.6187477938658761E-4</v>
      </c>
      <c r="AA2360" s="5">
        <v>1440</v>
      </c>
      <c r="AC2360" s="16" t="str">
        <f t="shared" si="216"/>
        <v/>
      </c>
      <c r="AD2360" s="16" t="str">
        <f t="shared" si="217"/>
        <v/>
      </c>
      <c r="AE2360" s="16" t="str">
        <f t="shared" si="218"/>
        <v/>
      </c>
      <c r="AF2360" s="16" t="str">
        <f t="shared" si="219"/>
        <v/>
      </c>
      <c r="AG2360" s="16">
        <f t="shared" si="220"/>
        <v>1.5485058587329762E-2</v>
      </c>
      <c r="AH2360" s="16" t="str">
        <f t="shared" si="221"/>
        <v/>
      </c>
      <c r="AI2360" s="17" t="str">
        <f>IF('Peer Comparison Tool'!$D$11="NR","",IF($C2360='Peer Comparison Tool'!$D$9,COUNT('ALLL &lt;50B Database'!$AI$1:AI2359)+1,""))</f>
        <v/>
      </c>
    </row>
    <row r="2361" spans="1:35" x14ac:dyDescent="0.25">
      <c r="A2361" t="s">
        <v>152</v>
      </c>
      <c r="B2361">
        <v>799948</v>
      </c>
      <c r="C2361" s="5" t="s">
        <v>113</v>
      </c>
      <c r="D2361" s="5" t="s">
        <v>4390</v>
      </c>
      <c r="E2361" s="5" t="s">
        <v>4388</v>
      </c>
      <c r="F2361" s="2">
        <v>1489</v>
      </c>
      <c r="G2361" s="2">
        <v>258976</v>
      </c>
      <c r="H2361" s="2">
        <v>136449</v>
      </c>
      <c r="I2361" s="2">
        <v>9561</v>
      </c>
      <c r="J2361" s="2">
        <v>126888</v>
      </c>
      <c r="K2361" s="33">
        <v>1.1734758211966458E-2</v>
      </c>
      <c r="L2361" s="2">
        <v>1430</v>
      </c>
      <c r="M2361" s="2">
        <v>218273</v>
      </c>
      <c r="N2361" s="2">
        <v>127621</v>
      </c>
      <c r="O2361" s="33">
        <v>1.1205052460018336E-2</v>
      </c>
      <c r="P2361" s="2">
        <v>1436</v>
      </c>
      <c r="Q2361" s="2">
        <v>236127</v>
      </c>
      <c r="R2361" s="2">
        <v>125945</v>
      </c>
      <c r="S2361" s="35">
        <v>1.1401802374052165E-2</v>
      </c>
      <c r="T2361" t="s">
        <v>4388</v>
      </c>
      <c r="U2361" t="s">
        <v>4388</v>
      </c>
      <c r="V2361" s="5" t="s">
        <v>4390</v>
      </c>
      <c r="W2361" s="5">
        <v>0</v>
      </c>
      <c r="X2361" s="4">
        <v>3.3295583791429287E-4</v>
      </c>
      <c r="Y2361" s="6">
        <v>53</v>
      </c>
      <c r="Z2361" s="4">
        <v>1.9674991403382906E-4</v>
      </c>
      <c r="AA2361" s="5">
        <v>3055</v>
      </c>
      <c r="AC2361" s="16" t="str">
        <f t="shared" si="216"/>
        <v/>
      </c>
      <c r="AD2361" s="16" t="str">
        <f t="shared" si="217"/>
        <v/>
      </c>
      <c r="AE2361" s="16" t="str">
        <f t="shared" si="218"/>
        <v/>
      </c>
      <c r="AF2361" s="16" t="str">
        <f t="shared" si="219"/>
        <v/>
      </c>
      <c r="AG2361" s="16">
        <f t="shared" si="220"/>
        <v>1.1734758211966458E-2</v>
      </c>
      <c r="AH2361" s="16" t="str">
        <f t="shared" si="221"/>
        <v/>
      </c>
      <c r="AI2361" s="17" t="str">
        <f>IF('Peer Comparison Tool'!$D$11="NR","",IF($C2361='Peer Comparison Tool'!$D$9,COUNT('ALLL &lt;50B Database'!$AI$1:AI2360)+1,""))</f>
        <v/>
      </c>
    </row>
    <row r="2362" spans="1:35" x14ac:dyDescent="0.25">
      <c r="A2362" t="s">
        <v>1015</v>
      </c>
      <c r="B2362">
        <v>654300</v>
      </c>
      <c r="C2362" s="5" t="s">
        <v>1795</v>
      </c>
      <c r="D2362" s="5" t="s">
        <v>4387</v>
      </c>
      <c r="E2362" s="5" t="s">
        <v>4388</v>
      </c>
      <c r="F2362" s="2">
        <v>1680</v>
      </c>
      <c r="G2362" s="2">
        <v>258893</v>
      </c>
      <c r="H2362" s="2">
        <v>205647</v>
      </c>
      <c r="I2362" s="2">
        <v>2380</v>
      </c>
      <c r="J2362" s="2">
        <v>203267</v>
      </c>
      <c r="K2362" s="33">
        <v>8.2649913660358051E-3</v>
      </c>
      <c r="L2362" s="2">
        <v>1607</v>
      </c>
      <c r="M2362" s="2">
        <v>252574</v>
      </c>
      <c r="N2362" s="2">
        <v>209311</v>
      </c>
      <c r="O2362" s="33">
        <v>7.6775706962367001E-3</v>
      </c>
      <c r="P2362" s="2">
        <v>1605</v>
      </c>
      <c r="Q2362" s="2">
        <v>257696</v>
      </c>
      <c r="R2362" s="2">
        <v>206770</v>
      </c>
      <c r="S2362" s="35">
        <v>7.7622479083039129E-3</v>
      </c>
      <c r="T2362" t="s">
        <v>4388</v>
      </c>
      <c r="U2362" t="s">
        <v>4388</v>
      </c>
      <c r="V2362" s="5" t="s">
        <v>4387</v>
      </c>
      <c r="W2362" s="5">
        <v>0</v>
      </c>
      <c r="X2362" s="4">
        <v>5.0274345773189226E-4</v>
      </c>
      <c r="Y2362" s="6">
        <v>75</v>
      </c>
      <c r="Z2362" s="4">
        <v>8.4677212067212765E-5</v>
      </c>
      <c r="AA2362" s="5">
        <v>4267</v>
      </c>
      <c r="AC2362" s="16" t="str">
        <f t="shared" si="216"/>
        <v/>
      </c>
      <c r="AD2362" s="16" t="str">
        <f t="shared" si="217"/>
        <v/>
      </c>
      <c r="AE2362" s="16" t="str">
        <f t="shared" si="218"/>
        <v/>
      </c>
      <c r="AF2362" s="16" t="str">
        <f t="shared" si="219"/>
        <v/>
      </c>
      <c r="AG2362" s="16">
        <f t="shared" si="220"/>
        <v>8.2649913660358051E-3</v>
      </c>
      <c r="AH2362" s="16" t="str">
        <f t="shared" si="221"/>
        <v/>
      </c>
      <c r="AI2362" s="17" t="str">
        <f>IF('Peer Comparison Tool'!$D$11="NR","",IF($C2362='Peer Comparison Tool'!$D$9,COUNT('ALLL &lt;50B Database'!$AI$1:AI2361)+1,""))</f>
        <v/>
      </c>
    </row>
    <row r="2363" spans="1:35" x14ac:dyDescent="0.25">
      <c r="A2363" t="s">
        <v>143</v>
      </c>
      <c r="B2363">
        <v>10849</v>
      </c>
      <c r="C2363" s="5" t="s">
        <v>113</v>
      </c>
      <c r="D2363" s="5" t="s">
        <v>4390</v>
      </c>
      <c r="E2363" s="5" t="s">
        <v>4388</v>
      </c>
      <c r="F2363" s="2">
        <v>1851</v>
      </c>
      <c r="G2363" s="2">
        <v>258862</v>
      </c>
      <c r="H2363" s="2">
        <v>155591</v>
      </c>
      <c r="I2363" s="2">
        <v>7640</v>
      </c>
      <c r="J2363" s="2">
        <v>147951</v>
      </c>
      <c r="K2363" s="33">
        <v>1.2510898878682807E-2</v>
      </c>
      <c r="L2363" s="2">
        <v>1612</v>
      </c>
      <c r="M2363" s="2">
        <v>253551</v>
      </c>
      <c r="N2363" s="2">
        <v>142563</v>
      </c>
      <c r="O2363" s="33">
        <v>1.13072816930059E-2</v>
      </c>
      <c r="P2363" s="2">
        <v>1561</v>
      </c>
      <c r="Q2363" s="2">
        <v>245910</v>
      </c>
      <c r="R2363" s="2">
        <v>135886</v>
      </c>
      <c r="S2363" s="35">
        <v>1.1487570463476739E-2</v>
      </c>
      <c r="T2363" t="s">
        <v>4388</v>
      </c>
      <c r="U2363" t="s">
        <v>4388</v>
      </c>
      <c r="V2363" s="5" t="s">
        <v>4390</v>
      </c>
      <c r="W2363" s="5">
        <v>0</v>
      </c>
      <c r="X2363" s="4">
        <v>1.0233284152060679E-3</v>
      </c>
      <c r="Y2363" s="6">
        <v>290</v>
      </c>
      <c r="Z2363" s="4">
        <v>1.8028877047083884E-4</v>
      </c>
      <c r="AA2363" s="5">
        <v>2695</v>
      </c>
      <c r="AC2363" s="16" t="str">
        <f t="shared" si="216"/>
        <v/>
      </c>
      <c r="AD2363" s="16" t="str">
        <f t="shared" si="217"/>
        <v/>
      </c>
      <c r="AE2363" s="16" t="str">
        <f t="shared" si="218"/>
        <v/>
      </c>
      <c r="AF2363" s="16" t="str">
        <f t="shared" si="219"/>
        <v/>
      </c>
      <c r="AG2363" s="16">
        <f t="shared" si="220"/>
        <v>1.2510898878682807E-2</v>
      </c>
      <c r="AH2363" s="16" t="str">
        <f t="shared" si="221"/>
        <v/>
      </c>
      <c r="AI2363" s="17" t="str">
        <f>IF('Peer Comparison Tool'!$D$11="NR","",IF($C2363='Peer Comparison Tool'!$D$9,COUNT('ALLL &lt;50B Database'!$AI$1:AI2362)+1,""))</f>
        <v/>
      </c>
    </row>
    <row r="2364" spans="1:35" x14ac:dyDescent="0.25">
      <c r="A2364" t="s">
        <v>1638</v>
      </c>
      <c r="B2364">
        <v>173641</v>
      </c>
      <c r="C2364" s="5" t="s">
        <v>1578</v>
      </c>
      <c r="D2364" s="5" t="s">
        <v>4390</v>
      </c>
      <c r="E2364" s="5" t="s">
        <v>4388</v>
      </c>
      <c r="F2364" s="2">
        <v>1986</v>
      </c>
      <c r="G2364" s="2">
        <v>258792</v>
      </c>
      <c r="H2364" s="2">
        <v>151732</v>
      </c>
      <c r="I2364" s="2">
        <v>10521</v>
      </c>
      <c r="J2364" s="2">
        <v>141211</v>
      </c>
      <c r="K2364" s="33">
        <v>1.4064060165284574E-2</v>
      </c>
      <c r="L2364" s="2">
        <v>1987</v>
      </c>
      <c r="M2364" s="2">
        <v>234351</v>
      </c>
      <c r="N2364" s="2">
        <v>131553</v>
      </c>
      <c r="O2364" s="33">
        <v>1.5104178544008879E-2</v>
      </c>
      <c r="P2364" s="2">
        <v>1987</v>
      </c>
      <c r="Q2364" s="2">
        <v>235062</v>
      </c>
      <c r="R2364" s="2">
        <v>136554</v>
      </c>
      <c r="S2364" s="35">
        <v>1.4551020109260805E-2</v>
      </c>
      <c r="T2364" t="s">
        <v>4388</v>
      </c>
      <c r="U2364" t="s">
        <v>4388</v>
      </c>
      <c r="V2364" s="5" t="s">
        <v>4390</v>
      </c>
      <c r="W2364" s="5">
        <v>0</v>
      </c>
      <c r="X2364" s="4">
        <v>-4.8695994397623087E-4</v>
      </c>
      <c r="Y2364" s="6">
        <v>-1</v>
      </c>
      <c r="Z2364" s="4">
        <v>-5.5315843474807412E-4</v>
      </c>
      <c r="AA2364" s="5">
        <v>1958</v>
      </c>
      <c r="AC2364" s="16" t="str">
        <f t="shared" si="216"/>
        <v/>
      </c>
      <c r="AD2364" s="16" t="str">
        <f t="shared" si="217"/>
        <v/>
      </c>
      <c r="AE2364" s="16" t="str">
        <f t="shared" si="218"/>
        <v/>
      </c>
      <c r="AF2364" s="16" t="str">
        <f t="shared" si="219"/>
        <v/>
      </c>
      <c r="AG2364" s="16">
        <f t="shared" si="220"/>
        <v>1.4064060165284574E-2</v>
      </c>
      <c r="AH2364" s="16" t="str">
        <f t="shared" si="221"/>
        <v/>
      </c>
      <c r="AI2364" s="17" t="str">
        <f>IF('Peer Comparison Tool'!$D$11="NR","",IF($C2364='Peer Comparison Tool'!$D$9,COUNT('ALLL &lt;50B Database'!$AI$1:AI2363)+1,""))</f>
        <v/>
      </c>
    </row>
    <row r="2365" spans="1:35" x14ac:dyDescent="0.25">
      <c r="A2365" t="s">
        <v>1076</v>
      </c>
      <c r="B2365">
        <v>338646</v>
      </c>
      <c r="C2365" s="5" t="s">
        <v>926</v>
      </c>
      <c r="D2365" s="5" t="s">
        <v>4390</v>
      </c>
      <c r="E2365" s="5" t="s">
        <v>4388</v>
      </c>
      <c r="F2365" s="2">
        <v>2842</v>
      </c>
      <c r="G2365" s="2">
        <v>258691</v>
      </c>
      <c r="H2365" s="2">
        <v>216395</v>
      </c>
      <c r="I2365" s="2">
        <v>16292</v>
      </c>
      <c r="J2365" s="2">
        <v>200103</v>
      </c>
      <c r="K2365" s="33">
        <v>1.4202685616907292E-2</v>
      </c>
      <c r="L2365" s="2">
        <v>2660</v>
      </c>
      <c r="M2365" s="2">
        <v>236305</v>
      </c>
      <c r="N2365" s="2">
        <v>198077</v>
      </c>
      <c r="O2365" s="33">
        <v>1.3429120998399612E-2</v>
      </c>
      <c r="P2365" s="2">
        <v>2716</v>
      </c>
      <c r="Q2365" s="2">
        <v>234127</v>
      </c>
      <c r="R2365" s="2">
        <v>196793</v>
      </c>
      <c r="S2365" s="35">
        <v>1.3801303908167466E-2</v>
      </c>
      <c r="T2365" t="s">
        <v>4388</v>
      </c>
      <c r="U2365" t="s">
        <v>4388</v>
      </c>
      <c r="V2365" s="5" t="s">
        <v>4390</v>
      </c>
      <c r="W2365" s="5">
        <v>0</v>
      </c>
      <c r="X2365" s="4">
        <v>4.0138170873982651E-4</v>
      </c>
      <c r="Y2365" s="6">
        <v>126</v>
      </c>
      <c r="Z2365" s="4">
        <v>3.7218290976785348E-4</v>
      </c>
      <c r="AA2365" s="5">
        <v>1883</v>
      </c>
      <c r="AC2365" s="16" t="str">
        <f t="shared" si="216"/>
        <v/>
      </c>
      <c r="AD2365" s="16" t="str">
        <f t="shared" si="217"/>
        <v/>
      </c>
      <c r="AE2365" s="16" t="str">
        <f t="shared" si="218"/>
        <v/>
      </c>
      <c r="AF2365" s="16" t="str">
        <f t="shared" si="219"/>
        <v/>
      </c>
      <c r="AG2365" s="16">
        <f t="shared" si="220"/>
        <v>1.4202685616907292E-2</v>
      </c>
      <c r="AH2365" s="16" t="str">
        <f t="shared" si="221"/>
        <v/>
      </c>
      <c r="AI2365" s="17" t="str">
        <f>IF('Peer Comparison Tool'!$D$11="NR","",IF($C2365='Peer Comparison Tool'!$D$9,COUNT('ALLL &lt;50B Database'!$AI$1:AI2364)+1,""))</f>
        <v/>
      </c>
    </row>
    <row r="2366" spans="1:35" x14ac:dyDescent="0.25">
      <c r="A2366" t="s">
        <v>2406</v>
      </c>
      <c r="B2366">
        <v>3384372</v>
      </c>
      <c r="C2366" s="5" t="s">
        <v>2299</v>
      </c>
      <c r="D2366" s="5" t="s">
        <v>4390</v>
      </c>
      <c r="E2366" s="5" t="s">
        <v>4388</v>
      </c>
      <c r="F2366" s="2">
        <v>2204</v>
      </c>
      <c r="G2366" s="2">
        <v>258588</v>
      </c>
      <c r="H2366" s="2">
        <v>155276</v>
      </c>
      <c r="I2366" s="2">
        <v>43506</v>
      </c>
      <c r="J2366" s="2">
        <v>111770</v>
      </c>
      <c r="K2366" s="33">
        <v>1.9719065938981838E-2</v>
      </c>
      <c r="L2366" s="2">
        <v>1469</v>
      </c>
      <c r="M2366" s="2">
        <v>199171</v>
      </c>
      <c r="N2366" s="2">
        <v>154558</v>
      </c>
      <c r="O2366" s="33">
        <v>9.5045225740498715E-3</v>
      </c>
      <c r="P2366" s="2">
        <v>1655</v>
      </c>
      <c r="Q2366" s="2">
        <v>208262</v>
      </c>
      <c r="R2366" s="2">
        <v>150287</v>
      </c>
      <c r="S2366" s="35">
        <v>1.1012263203071457E-2</v>
      </c>
      <c r="T2366" t="s">
        <v>4388</v>
      </c>
      <c r="U2366" t="s">
        <v>4388</v>
      </c>
      <c r="V2366" s="5" t="s">
        <v>4390</v>
      </c>
      <c r="W2366" s="5">
        <v>0</v>
      </c>
      <c r="X2366" s="4">
        <v>8.7068027359103808E-3</v>
      </c>
      <c r="Y2366" s="6">
        <v>549</v>
      </c>
      <c r="Z2366" s="4">
        <v>1.5077406290215853E-3</v>
      </c>
      <c r="AA2366" s="5">
        <v>592</v>
      </c>
      <c r="AC2366" s="16" t="str">
        <f t="shared" si="216"/>
        <v/>
      </c>
      <c r="AD2366" s="16" t="str">
        <f t="shared" si="217"/>
        <v/>
      </c>
      <c r="AE2366" s="16" t="str">
        <f t="shared" si="218"/>
        <v/>
      </c>
      <c r="AF2366" s="16" t="str">
        <f t="shared" si="219"/>
        <v/>
      </c>
      <c r="AG2366" s="16">
        <f t="shared" si="220"/>
        <v>1.9719065938981838E-2</v>
      </c>
      <c r="AH2366" s="16" t="str">
        <f t="shared" si="221"/>
        <v/>
      </c>
      <c r="AI2366" s="17" t="str">
        <f>IF('Peer Comparison Tool'!$D$11="NR","",IF($C2366='Peer Comparison Tool'!$D$9,COUNT('ALLL &lt;50B Database'!$AI$1:AI2365)+1,""))</f>
        <v/>
      </c>
    </row>
    <row r="2367" spans="1:35" x14ac:dyDescent="0.25">
      <c r="A2367" t="s">
        <v>3286</v>
      </c>
      <c r="B2367">
        <v>64552</v>
      </c>
      <c r="C2367" s="5" t="s">
        <v>3209</v>
      </c>
      <c r="D2367" s="5" t="s">
        <v>4387</v>
      </c>
      <c r="E2367" s="5" t="s">
        <v>4388</v>
      </c>
      <c r="F2367" s="2">
        <v>2409</v>
      </c>
      <c r="G2367" s="2">
        <v>258107</v>
      </c>
      <c r="H2367" s="2">
        <v>145220</v>
      </c>
      <c r="I2367" s="2">
        <v>15521</v>
      </c>
      <c r="J2367" s="2">
        <v>129699</v>
      </c>
      <c r="K2367" s="33">
        <v>1.8573774662873268E-2</v>
      </c>
      <c r="L2367" s="2">
        <v>1854</v>
      </c>
      <c r="M2367" s="2">
        <v>198963</v>
      </c>
      <c r="N2367" s="2">
        <v>128285</v>
      </c>
      <c r="O2367" s="33">
        <v>1.4452196281716491E-2</v>
      </c>
      <c r="P2367" s="2">
        <v>1965</v>
      </c>
      <c r="Q2367" s="2">
        <v>199719</v>
      </c>
      <c r="R2367" s="2">
        <v>130244</v>
      </c>
      <c r="S2367" s="35">
        <v>1.5087067350511348E-2</v>
      </c>
      <c r="T2367" t="s">
        <v>4388</v>
      </c>
      <c r="U2367" t="s">
        <v>4388</v>
      </c>
      <c r="V2367" s="5" t="s">
        <v>4387</v>
      </c>
      <c r="W2367" s="5">
        <v>0</v>
      </c>
      <c r="X2367" s="4">
        <v>3.4867073123619197E-3</v>
      </c>
      <c r="Y2367" s="6">
        <v>444</v>
      </c>
      <c r="Z2367" s="4">
        <v>6.3487106879485736E-4</v>
      </c>
      <c r="AA2367" s="5">
        <v>742</v>
      </c>
      <c r="AC2367" s="16" t="str">
        <f t="shared" si="216"/>
        <v/>
      </c>
      <c r="AD2367" s="16" t="str">
        <f t="shared" si="217"/>
        <v/>
      </c>
      <c r="AE2367" s="16" t="str">
        <f t="shared" si="218"/>
        <v/>
      </c>
      <c r="AF2367" s="16" t="str">
        <f t="shared" si="219"/>
        <v/>
      </c>
      <c r="AG2367" s="16">
        <f t="shared" si="220"/>
        <v>1.8573774662873268E-2</v>
      </c>
      <c r="AH2367" s="16" t="str">
        <f t="shared" si="221"/>
        <v/>
      </c>
      <c r="AI2367" s="17" t="str">
        <f>IF('Peer Comparison Tool'!$D$11="NR","",IF($C2367='Peer Comparison Tool'!$D$9,COUNT('ALLL &lt;50B Database'!$AI$1:AI2366)+1,""))</f>
        <v/>
      </c>
    </row>
    <row r="2368" spans="1:35" x14ac:dyDescent="0.25">
      <c r="A2368" t="s">
        <v>4097</v>
      </c>
      <c r="B2368">
        <v>188720</v>
      </c>
      <c r="C2368" s="5" t="s">
        <v>4058</v>
      </c>
      <c r="D2368" s="5" t="s">
        <v>4390</v>
      </c>
      <c r="E2368" s="5" t="s">
        <v>4388</v>
      </c>
      <c r="F2368" s="2">
        <v>1072</v>
      </c>
      <c r="G2368" s="2">
        <v>258077</v>
      </c>
      <c r="H2368" s="2">
        <v>166711</v>
      </c>
      <c r="I2368" s="2">
        <v>10955</v>
      </c>
      <c r="J2368" s="2">
        <v>155756</v>
      </c>
      <c r="K2368" s="33">
        <v>6.8825599013842163E-3</v>
      </c>
      <c r="L2368" s="2">
        <v>1088</v>
      </c>
      <c r="M2368" s="2">
        <v>235751</v>
      </c>
      <c r="N2368" s="2">
        <v>156149</v>
      </c>
      <c r="O2368" s="33">
        <v>6.9677039238163546E-3</v>
      </c>
      <c r="P2368" s="2">
        <v>1091</v>
      </c>
      <c r="Q2368" s="2">
        <v>239587</v>
      </c>
      <c r="R2368" s="2">
        <v>158584</v>
      </c>
      <c r="S2368" s="35">
        <v>6.8796347676940931E-3</v>
      </c>
      <c r="T2368" t="s">
        <v>4388</v>
      </c>
      <c r="U2368" t="s">
        <v>4388</v>
      </c>
      <c r="V2368" s="5" t="s">
        <v>4390</v>
      </c>
      <c r="W2368" s="5">
        <v>0</v>
      </c>
      <c r="X2368" s="4">
        <v>2.9251336901231842E-6</v>
      </c>
      <c r="Y2368" s="6">
        <v>-19</v>
      </c>
      <c r="Z2368" s="4">
        <v>-8.8069156122261467E-5</v>
      </c>
      <c r="AA2368" s="5">
        <v>4481</v>
      </c>
      <c r="AC2368" s="16" t="str">
        <f t="shared" si="216"/>
        <v/>
      </c>
      <c r="AD2368" s="16" t="str">
        <f t="shared" si="217"/>
        <v/>
      </c>
      <c r="AE2368" s="16" t="str">
        <f t="shared" si="218"/>
        <v/>
      </c>
      <c r="AF2368" s="16" t="str">
        <f t="shared" si="219"/>
        <v/>
      </c>
      <c r="AG2368" s="16">
        <f t="shared" si="220"/>
        <v>6.8825599013842163E-3</v>
      </c>
      <c r="AH2368" s="16" t="str">
        <f t="shared" si="221"/>
        <v/>
      </c>
      <c r="AI2368" s="17" t="str">
        <f>IF('Peer Comparison Tool'!$D$11="NR","",IF($C2368='Peer Comparison Tool'!$D$9,COUNT('ALLL &lt;50B Database'!$AI$1:AI2367)+1,""))</f>
        <v/>
      </c>
    </row>
    <row r="2369" spans="1:35" x14ac:dyDescent="0.25">
      <c r="A2369" t="s">
        <v>2008</v>
      </c>
      <c r="B2369">
        <v>475345</v>
      </c>
      <c r="C2369" s="5" t="s">
        <v>1963</v>
      </c>
      <c r="D2369" s="5" t="s">
        <v>4390</v>
      </c>
      <c r="E2369" s="5" t="s">
        <v>4388</v>
      </c>
      <c r="F2369" s="2">
        <v>1971</v>
      </c>
      <c r="G2369" s="2">
        <v>257773</v>
      </c>
      <c r="H2369" s="2">
        <v>163093</v>
      </c>
      <c r="I2369" s="2">
        <v>25854</v>
      </c>
      <c r="J2369" s="2">
        <v>137239</v>
      </c>
      <c r="K2369" s="33">
        <v>1.436180677504208E-2</v>
      </c>
      <c r="L2369" s="2">
        <v>1871</v>
      </c>
      <c r="M2369" s="2">
        <v>221816</v>
      </c>
      <c r="N2369" s="2">
        <v>143140</v>
      </c>
      <c r="O2369" s="33">
        <v>1.3071119184015649E-2</v>
      </c>
      <c r="P2369" s="2">
        <v>1820</v>
      </c>
      <c r="Q2369" s="2">
        <v>229446</v>
      </c>
      <c r="R2369" s="2">
        <v>143345</v>
      </c>
      <c r="S2369" s="35">
        <v>1.2696640971083748E-2</v>
      </c>
      <c r="T2369" t="s">
        <v>4388</v>
      </c>
      <c r="U2369" t="s">
        <v>4388</v>
      </c>
      <c r="V2369" s="5" t="s">
        <v>4390</v>
      </c>
      <c r="W2369" s="5">
        <v>0</v>
      </c>
      <c r="X2369" s="4">
        <v>1.6651658039583319E-3</v>
      </c>
      <c r="Y2369" s="6">
        <v>151</v>
      </c>
      <c r="Z2369" s="4">
        <v>-3.7447821293190055E-4</v>
      </c>
      <c r="AA2369" s="5">
        <v>1824</v>
      </c>
      <c r="AC2369" s="16" t="str">
        <f t="shared" si="216"/>
        <v/>
      </c>
      <c r="AD2369" s="16" t="str">
        <f t="shared" si="217"/>
        <v/>
      </c>
      <c r="AE2369" s="16" t="str">
        <f t="shared" si="218"/>
        <v/>
      </c>
      <c r="AF2369" s="16" t="str">
        <f t="shared" si="219"/>
        <v/>
      </c>
      <c r="AG2369" s="16">
        <f t="shared" si="220"/>
        <v>1.436180677504208E-2</v>
      </c>
      <c r="AH2369" s="16" t="str">
        <f t="shared" si="221"/>
        <v/>
      </c>
      <c r="AI2369" s="17" t="str">
        <f>IF('Peer Comparison Tool'!$D$11="NR","",IF($C2369='Peer Comparison Tool'!$D$9,COUNT('ALLL &lt;50B Database'!$AI$1:AI2368)+1,""))</f>
        <v/>
      </c>
    </row>
    <row r="2370" spans="1:35" x14ac:dyDescent="0.25">
      <c r="A2370" t="s">
        <v>1073</v>
      </c>
      <c r="B2370">
        <v>446877</v>
      </c>
      <c r="C2370" s="5" t="s">
        <v>926</v>
      </c>
      <c r="D2370" s="5" t="s">
        <v>4390</v>
      </c>
      <c r="E2370" s="5" t="s">
        <v>4388</v>
      </c>
      <c r="F2370" s="2">
        <v>1362</v>
      </c>
      <c r="G2370" s="2">
        <v>257470</v>
      </c>
      <c r="H2370" s="2">
        <v>184713</v>
      </c>
      <c r="I2370" s="2">
        <v>9354</v>
      </c>
      <c r="J2370" s="2">
        <v>175359</v>
      </c>
      <c r="K2370" s="33">
        <v>7.7669238533522658E-3</v>
      </c>
      <c r="L2370" s="2">
        <v>1108</v>
      </c>
      <c r="M2370" s="2">
        <v>226853</v>
      </c>
      <c r="N2370" s="2">
        <v>155703</v>
      </c>
      <c r="O2370" s="33">
        <v>7.1161120851878255E-3</v>
      </c>
      <c r="P2370" s="2">
        <v>1256</v>
      </c>
      <c r="Q2370" s="2">
        <v>239177</v>
      </c>
      <c r="R2370" s="2">
        <v>175120</v>
      </c>
      <c r="S2370" s="35">
        <v>7.1722247601644588E-3</v>
      </c>
      <c r="T2370" t="s">
        <v>4388</v>
      </c>
      <c r="U2370" t="s">
        <v>4388</v>
      </c>
      <c r="V2370" s="5" t="s">
        <v>4390</v>
      </c>
      <c r="W2370" s="5">
        <v>0</v>
      </c>
      <c r="X2370" s="4">
        <v>5.9469909318780705E-4</v>
      </c>
      <c r="Y2370" s="6">
        <v>106</v>
      </c>
      <c r="Z2370" s="4">
        <v>5.6112674976633269E-5</v>
      </c>
      <c r="AA2370" s="5">
        <v>4350</v>
      </c>
      <c r="AC2370" s="16" t="str">
        <f t="shared" si="216"/>
        <v/>
      </c>
      <c r="AD2370" s="16" t="str">
        <f t="shared" si="217"/>
        <v/>
      </c>
      <c r="AE2370" s="16" t="str">
        <f t="shared" si="218"/>
        <v/>
      </c>
      <c r="AF2370" s="16" t="str">
        <f t="shared" si="219"/>
        <v/>
      </c>
      <c r="AG2370" s="16">
        <f t="shared" si="220"/>
        <v>7.7669238533522658E-3</v>
      </c>
      <c r="AH2370" s="16" t="str">
        <f t="shared" si="221"/>
        <v/>
      </c>
      <c r="AI2370" s="17" t="str">
        <f>IF('Peer Comparison Tool'!$D$11="NR","",IF($C2370='Peer Comparison Tool'!$D$9,COUNT('ALLL &lt;50B Database'!$AI$1:AI2369)+1,""))</f>
        <v/>
      </c>
    </row>
    <row r="2371" spans="1:35" x14ac:dyDescent="0.25">
      <c r="A2371" t="s">
        <v>3035</v>
      </c>
      <c r="B2371">
        <v>605610</v>
      </c>
      <c r="C2371" s="5" t="s">
        <v>2948</v>
      </c>
      <c r="D2371" s="5" t="s">
        <v>4390</v>
      </c>
      <c r="E2371" s="5" t="s">
        <v>4388</v>
      </c>
      <c r="F2371" s="2">
        <v>889</v>
      </c>
      <c r="G2371" s="2">
        <v>257192</v>
      </c>
      <c r="H2371" s="2">
        <v>185883</v>
      </c>
      <c r="I2371" s="2">
        <v>0</v>
      </c>
      <c r="J2371" s="2">
        <v>185883</v>
      </c>
      <c r="K2371" s="33">
        <v>4.7825782884932996E-3</v>
      </c>
      <c r="L2371" s="2">
        <v>846</v>
      </c>
      <c r="M2371" s="2">
        <v>255092</v>
      </c>
      <c r="N2371" s="2">
        <v>183403</v>
      </c>
      <c r="O2371" s="33">
        <v>4.6127925933599776E-3</v>
      </c>
      <c r="P2371" s="2">
        <v>859</v>
      </c>
      <c r="Q2371" s="2">
        <v>253800</v>
      </c>
      <c r="R2371" s="2">
        <v>183367</v>
      </c>
      <c r="S2371" s="35">
        <v>4.6845942835951945E-3</v>
      </c>
      <c r="T2371" t="s">
        <v>4388</v>
      </c>
      <c r="U2371" t="s">
        <v>4388</v>
      </c>
      <c r="V2371" s="5" t="s">
        <v>4390</v>
      </c>
      <c r="W2371" s="5">
        <v>0</v>
      </c>
      <c r="X2371" s="4">
        <v>9.7984004898105104E-5</v>
      </c>
      <c r="Y2371" s="6">
        <v>30</v>
      </c>
      <c r="Z2371" s="4">
        <v>7.1801690235216882E-5</v>
      </c>
      <c r="AA2371" s="5">
        <v>4670</v>
      </c>
      <c r="AC2371" s="16" t="str">
        <f t="shared" ref="AC2371:AC2434" si="222">IF(AND($G2371&gt;=10000000,$G2371&lt;50000000),$K2371,"")</f>
        <v/>
      </c>
      <c r="AD2371" s="16" t="str">
        <f t="shared" ref="AD2371:AD2434" si="223">IF(AND($G2371&gt;=5000000,$G2371&lt;9999999),$K2371,"")</f>
        <v/>
      </c>
      <c r="AE2371" s="16" t="str">
        <f t="shared" ref="AE2371:AE2434" si="224">IF(AND($G2371&gt;=1000000,$G2371&lt;4999999),$K2371,"")</f>
        <v/>
      </c>
      <c r="AF2371" s="16" t="str">
        <f t="shared" ref="AF2371:AF2434" si="225">IF(AND($G2371&gt;=500000,$G2371&lt;999999),$K2371,"")</f>
        <v/>
      </c>
      <c r="AG2371" s="16">
        <f t="shared" ref="AG2371:AG2434" si="226">IF(AND($G2371&gt;=100000,$G2371&lt;499999),$K2371,"")</f>
        <v>4.7825782884932996E-3</v>
      </c>
      <c r="AH2371" s="16" t="str">
        <f t="shared" ref="AH2371:AH2434" si="227">IF(AND($G2371&gt;=0,$G2371&lt;99999),$K2371,"")</f>
        <v/>
      </c>
      <c r="AI2371" s="17" t="str">
        <f>IF('Peer Comparison Tool'!$D$11="NR","",IF($C2371='Peer Comparison Tool'!$D$9,COUNT('ALLL &lt;50B Database'!$AI$1:AI2370)+1,""))</f>
        <v/>
      </c>
    </row>
    <row r="2372" spans="1:35" x14ac:dyDescent="0.25">
      <c r="A2372" t="s">
        <v>392</v>
      </c>
      <c r="B2372">
        <v>987231</v>
      </c>
      <c r="C2372" s="5" t="s">
        <v>926</v>
      </c>
      <c r="D2372" s="5" t="s">
        <v>4390</v>
      </c>
      <c r="E2372" s="5" t="s">
        <v>4388</v>
      </c>
      <c r="F2372" s="2">
        <v>4122</v>
      </c>
      <c r="G2372" s="2">
        <v>257150</v>
      </c>
      <c r="H2372" s="2">
        <v>196683</v>
      </c>
      <c r="I2372" s="2">
        <v>27106</v>
      </c>
      <c r="J2372" s="2">
        <v>169577</v>
      </c>
      <c r="K2372" s="33">
        <v>2.4307541706717301E-2</v>
      </c>
      <c r="L2372" s="2">
        <v>2798</v>
      </c>
      <c r="M2372" s="2">
        <v>234425</v>
      </c>
      <c r="N2372" s="2">
        <v>184230</v>
      </c>
      <c r="O2372" s="33">
        <v>1.518753731748358E-2</v>
      </c>
      <c r="P2372" s="2">
        <v>2876</v>
      </c>
      <c r="Q2372" s="2">
        <v>228278</v>
      </c>
      <c r="R2372" s="2">
        <v>179275</v>
      </c>
      <c r="S2372" s="35">
        <v>1.6042392971691535E-2</v>
      </c>
      <c r="T2372" t="s">
        <v>4388</v>
      </c>
      <c r="U2372" t="s">
        <v>4388</v>
      </c>
      <c r="V2372" s="5" t="s">
        <v>4390</v>
      </c>
      <c r="W2372" s="5">
        <v>0</v>
      </c>
      <c r="X2372" s="4">
        <v>8.2651487350257659E-3</v>
      </c>
      <c r="Y2372" s="6">
        <v>1246</v>
      </c>
      <c r="Z2372" s="4">
        <v>8.5485565420795502E-4</v>
      </c>
      <c r="AA2372" s="5">
        <v>273</v>
      </c>
      <c r="AC2372" s="16" t="str">
        <f t="shared" si="222"/>
        <v/>
      </c>
      <c r="AD2372" s="16" t="str">
        <f t="shared" si="223"/>
        <v/>
      </c>
      <c r="AE2372" s="16" t="str">
        <f t="shared" si="224"/>
        <v/>
      </c>
      <c r="AF2372" s="16" t="str">
        <f t="shared" si="225"/>
        <v/>
      </c>
      <c r="AG2372" s="16">
        <f t="shared" si="226"/>
        <v>2.4307541706717301E-2</v>
      </c>
      <c r="AH2372" s="16" t="str">
        <f t="shared" si="227"/>
        <v/>
      </c>
      <c r="AI2372" s="17" t="str">
        <f>IF('Peer Comparison Tool'!$D$11="NR","",IF($C2372='Peer Comparison Tool'!$D$9,COUNT('ALLL &lt;50B Database'!$AI$1:AI2371)+1,""))</f>
        <v/>
      </c>
    </row>
    <row r="2373" spans="1:35" x14ac:dyDescent="0.25">
      <c r="A2373" t="s">
        <v>377</v>
      </c>
      <c r="B2373">
        <v>3160978</v>
      </c>
      <c r="C2373" s="5" t="s">
        <v>343</v>
      </c>
      <c r="D2373" s="5" t="s">
        <v>4390</v>
      </c>
      <c r="E2373" s="5" t="s">
        <v>4388</v>
      </c>
      <c r="F2373" s="2">
        <v>2068</v>
      </c>
      <c r="G2373" s="2">
        <v>257052</v>
      </c>
      <c r="H2373" s="2">
        <v>177115</v>
      </c>
      <c r="I2373" s="2">
        <v>19860</v>
      </c>
      <c r="J2373" s="2">
        <v>157255</v>
      </c>
      <c r="K2373" s="33">
        <v>1.3150615242758576E-2</v>
      </c>
      <c r="L2373" s="2">
        <v>1673</v>
      </c>
      <c r="M2373" s="2">
        <v>207242</v>
      </c>
      <c r="N2373" s="2">
        <v>158629</v>
      </c>
      <c r="O2373" s="33">
        <v>1.0546621361793872E-2</v>
      </c>
      <c r="P2373" s="2">
        <v>1728</v>
      </c>
      <c r="Q2373" s="2">
        <v>217838</v>
      </c>
      <c r="R2373" s="2">
        <v>162587</v>
      </c>
      <c r="S2373" s="35">
        <v>1.0628156002632437E-2</v>
      </c>
      <c r="T2373" t="s">
        <v>4388</v>
      </c>
      <c r="U2373" t="s">
        <v>4388</v>
      </c>
      <c r="V2373" s="5" t="s">
        <v>4390</v>
      </c>
      <c r="W2373" s="5">
        <v>0</v>
      </c>
      <c r="X2373" s="4">
        <v>2.5224592401261389E-3</v>
      </c>
      <c r="Y2373" s="6">
        <v>340</v>
      </c>
      <c r="Z2373" s="4">
        <v>8.1534640838565667E-5</v>
      </c>
      <c r="AA2373" s="5">
        <v>2343</v>
      </c>
      <c r="AC2373" s="16" t="str">
        <f t="shared" si="222"/>
        <v/>
      </c>
      <c r="AD2373" s="16" t="str">
        <f t="shared" si="223"/>
        <v/>
      </c>
      <c r="AE2373" s="16" t="str">
        <f t="shared" si="224"/>
        <v/>
      </c>
      <c r="AF2373" s="16" t="str">
        <f t="shared" si="225"/>
        <v/>
      </c>
      <c r="AG2373" s="16">
        <f t="shared" si="226"/>
        <v>1.3150615242758576E-2</v>
      </c>
      <c r="AH2373" s="16" t="str">
        <f t="shared" si="227"/>
        <v/>
      </c>
      <c r="AI2373" s="17" t="str">
        <f>IF('Peer Comparison Tool'!$D$11="NR","",IF($C2373='Peer Comparison Tool'!$D$9,COUNT('ALLL &lt;50B Database'!$AI$1:AI2372)+1,""))</f>
        <v/>
      </c>
    </row>
    <row r="2374" spans="1:35" x14ac:dyDescent="0.25">
      <c r="A2374" t="s">
        <v>3474</v>
      </c>
      <c r="B2374">
        <v>777870</v>
      </c>
      <c r="C2374" s="5" t="s">
        <v>3374</v>
      </c>
      <c r="D2374" s="5" t="s">
        <v>4390</v>
      </c>
      <c r="E2374" s="5" t="s">
        <v>4388</v>
      </c>
      <c r="F2374" s="2">
        <v>1904</v>
      </c>
      <c r="G2374" s="2">
        <v>256937</v>
      </c>
      <c r="H2374" s="2">
        <v>182619</v>
      </c>
      <c r="I2374" s="2">
        <v>9363</v>
      </c>
      <c r="J2374" s="2">
        <v>173256</v>
      </c>
      <c r="K2374" s="33">
        <v>1.0989518400517154E-2</v>
      </c>
      <c r="L2374" s="2">
        <v>1569</v>
      </c>
      <c r="M2374" s="2">
        <v>233490</v>
      </c>
      <c r="N2374" s="2">
        <v>177620</v>
      </c>
      <c r="O2374" s="33">
        <v>8.8334646999211792E-3</v>
      </c>
      <c r="P2374" s="2">
        <v>1702</v>
      </c>
      <c r="Q2374" s="2">
        <v>240002</v>
      </c>
      <c r="R2374" s="2">
        <v>178926</v>
      </c>
      <c r="S2374" s="35">
        <v>9.5123123525926914E-3</v>
      </c>
      <c r="T2374" t="s">
        <v>4388</v>
      </c>
      <c r="U2374" t="s">
        <v>4388</v>
      </c>
      <c r="V2374" s="5" t="s">
        <v>4390</v>
      </c>
      <c r="W2374" s="5">
        <v>0</v>
      </c>
      <c r="X2374" s="4">
        <v>1.477206047924463E-3</v>
      </c>
      <c r="Y2374" s="6">
        <v>202</v>
      </c>
      <c r="Z2374" s="4">
        <v>6.7884765267151211E-4</v>
      </c>
      <c r="AA2374" s="5">
        <v>3385</v>
      </c>
      <c r="AC2374" s="16" t="str">
        <f t="shared" si="222"/>
        <v/>
      </c>
      <c r="AD2374" s="16" t="str">
        <f t="shared" si="223"/>
        <v/>
      </c>
      <c r="AE2374" s="16" t="str">
        <f t="shared" si="224"/>
        <v/>
      </c>
      <c r="AF2374" s="16" t="str">
        <f t="shared" si="225"/>
        <v/>
      </c>
      <c r="AG2374" s="16">
        <f t="shared" si="226"/>
        <v>1.0989518400517154E-2</v>
      </c>
      <c r="AH2374" s="16" t="str">
        <f t="shared" si="227"/>
        <v/>
      </c>
      <c r="AI2374" s="17" t="str">
        <f>IF('Peer Comparison Tool'!$D$11="NR","",IF($C2374='Peer Comparison Tool'!$D$9,COUNT('ALLL &lt;50B Database'!$AI$1:AI2373)+1,""))</f>
        <v/>
      </c>
    </row>
    <row r="2375" spans="1:35" x14ac:dyDescent="0.25">
      <c r="A2375" t="s">
        <v>2396</v>
      </c>
      <c r="B2375">
        <v>14155</v>
      </c>
      <c r="C2375" s="5" t="s">
        <v>2299</v>
      </c>
      <c r="D2375" s="5" t="s">
        <v>4390</v>
      </c>
      <c r="E2375" s="5" t="s">
        <v>4388</v>
      </c>
      <c r="F2375" s="2">
        <v>3383</v>
      </c>
      <c r="G2375" s="2">
        <v>256831</v>
      </c>
      <c r="H2375" s="2">
        <v>207644</v>
      </c>
      <c r="I2375" s="2">
        <v>7443</v>
      </c>
      <c r="J2375" s="2">
        <v>200201</v>
      </c>
      <c r="K2375" s="33">
        <v>1.6898017492420116E-2</v>
      </c>
      <c r="L2375" s="2">
        <v>3090</v>
      </c>
      <c r="M2375" s="2">
        <v>234223</v>
      </c>
      <c r="N2375" s="2">
        <v>201679</v>
      </c>
      <c r="O2375" s="33">
        <v>1.5321377039751288E-2</v>
      </c>
      <c r="P2375" s="2">
        <v>3171</v>
      </c>
      <c r="Q2375" s="2">
        <v>238203</v>
      </c>
      <c r="R2375" s="2">
        <v>199794</v>
      </c>
      <c r="S2375" s="35">
        <v>1.5871347487912552E-2</v>
      </c>
      <c r="T2375" t="s">
        <v>4388</v>
      </c>
      <c r="U2375" t="s">
        <v>4388</v>
      </c>
      <c r="V2375" s="5" t="s">
        <v>4390</v>
      </c>
      <c r="W2375" s="5">
        <v>0</v>
      </c>
      <c r="X2375" s="4">
        <v>1.0266700045075648E-3</v>
      </c>
      <c r="Y2375" s="6">
        <v>212</v>
      </c>
      <c r="Z2375" s="4">
        <v>5.4997044816126363E-4</v>
      </c>
      <c r="AA2375" s="5">
        <v>1062</v>
      </c>
      <c r="AC2375" s="16" t="str">
        <f t="shared" si="222"/>
        <v/>
      </c>
      <c r="AD2375" s="16" t="str">
        <f t="shared" si="223"/>
        <v/>
      </c>
      <c r="AE2375" s="16" t="str">
        <f t="shared" si="224"/>
        <v/>
      </c>
      <c r="AF2375" s="16" t="str">
        <f t="shared" si="225"/>
        <v/>
      </c>
      <c r="AG2375" s="16">
        <f t="shared" si="226"/>
        <v>1.6898017492420116E-2</v>
      </c>
      <c r="AH2375" s="16" t="str">
        <f t="shared" si="227"/>
        <v/>
      </c>
      <c r="AI2375" s="17" t="str">
        <f>IF('Peer Comparison Tool'!$D$11="NR","",IF($C2375='Peer Comparison Tool'!$D$9,COUNT('ALLL &lt;50B Database'!$AI$1:AI2374)+1,""))</f>
        <v/>
      </c>
    </row>
    <row r="2376" spans="1:35" x14ac:dyDescent="0.25">
      <c r="A2376" t="s">
        <v>3279</v>
      </c>
      <c r="B2376">
        <v>255556</v>
      </c>
      <c r="C2376" s="5" t="s">
        <v>3209</v>
      </c>
      <c r="D2376" s="5" t="s">
        <v>4390</v>
      </c>
      <c r="E2376" s="5" t="s">
        <v>4388</v>
      </c>
      <c r="F2376" s="2">
        <v>1607</v>
      </c>
      <c r="G2376" s="2">
        <v>256790</v>
      </c>
      <c r="H2376" s="2">
        <v>159768</v>
      </c>
      <c r="I2376" s="2">
        <v>10392</v>
      </c>
      <c r="J2376" s="2">
        <v>149376</v>
      </c>
      <c r="K2376" s="33">
        <v>1.0758086975149957E-2</v>
      </c>
      <c r="L2376" s="2">
        <v>1543</v>
      </c>
      <c r="M2376" s="2">
        <v>224022</v>
      </c>
      <c r="N2376" s="2">
        <v>153608</v>
      </c>
      <c r="O2376" s="33">
        <v>1.0045049736992865E-2</v>
      </c>
      <c r="P2376" s="2">
        <v>1544</v>
      </c>
      <c r="Q2376" s="2">
        <v>233688</v>
      </c>
      <c r="R2376" s="2">
        <v>152757</v>
      </c>
      <c r="S2376" s="35">
        <v>1.0107556445858455E-2</v>
      </c>
      <c r="T2376" t="s">
        <v>4388</v>
      </c>
      <c r="U2376" t="s">
        <v>4388</v>
      </c>
      <c r="V2376" s="5" t="s">
        <v>4390</v>
      </c>
      <c r="W2376" s="5">
        <v>0</v>
      </c>
      <c r="X2376" s="4">
        <v>6.5053052929150285E-4</v>
      </c>
      <c r="Y2376" s="6">
        <v>63</v>
      </c>
      <c r="Z2376" s="4">
        <v>6.2506708865589858E-5</v>
      </c>
      <c r="AA2376" s="5">
        <v>3484</v>
      </c>
      <c r="AC2376" s="16" t="str">
        <f t="shared" si="222"/>
        <v/>
      </c>
      <c r="AD2376" s="16" t="str">
        <f t="shared" si="223"/>
        <v/>
      </c>
      <c r="AE2376" s="16" t="str">
        <f t="shared" si="224"/>
        <v/>
      </c>
      <c r="AF2376" s="16" t="str">
        <f t="shared" si="225"/>
        <v/>
      </c>
      <c r="AG2376" s="16">
        <f t="shared" si="226"/>
        <v>1.0758086975149957E-2</v>
      </c>
      <c r="AH2376" s="16" t="str">
        <f t="shared" si="227"/>
        <v/>
      </c>
      <c r="AI2376" s="17" t="str">
        <f>IF('Peer Comparison Tool'!$D$11="NR","",IF($C2376='Peer Comparison Tool'!$D$9,COUNT('ALLL &lt;50B Database'!$AI$1:AI2375)+1,""))</f>
        <v/>
      </c>
    </row>
    <row r="2377" spans="1:35" x14ac:dyDescent="0.25">
      <c r="A2377" t="s">
        <v>536</v>
      </c>
      <c r="B2377">
        <v>3404999</v>
      </c>
      <c r="C2377" s="5" t="s">
        <v>462</v>
      </c>
      <c r="D2377" s="5" t="s">
        <v>4390</v>
      </c>
      <c r="E2377" s="5" t="s">
        <v>4388</v>
      </c>
      <c r="F2377" s="2">
        <v>824</v>
      </c>
      <c r="G2377" s="2">
        <v>256705</v>
      </c>
      <c r="H2377" s="2">
        <v>197932</v>
      </c>
      <c r="I2377" s="2">
        <v>67176</v>
      </c>
      <c r="J2377" s="2">
        <v>130756</v>
      </c>
      <c r="K2377" s="33">
        <v>6.3018140658937256E-3</v>
      </c>
      <c r="L2377" s="2">
        <v>106</v>
      </c>
      <c r="M2377" s="2">
        <v>155041</v>
      </c>
      <c r="N2377" s="2">
        <v>88513</v>
      </c>
      <c r="O2377" s="33">
        <v>1.197564199609097E-3</v>
      </c>
      <c r="P2377" s="2">
        <v>461</v>
      </c>
      <c r="Q2377" s="2">
        <v>163609</v>
      </c>
      <c r="R2377" s="2">
        <v>112726</v>
      </c>
      <c r="S2377" s="35">
        <v>4.0895623015098559E-3</v>
      </c>
      <c r="T2377" t="s">
        <v>4388</v>
      </c>
      <c r="U2377" t="s">
        <v>4388</v>
      </c>
      <c r="V2377" s="5" t="s">
        <v>4390</v>
      </c>
      <c r="W2377" s="5">
        <v>0</v>
      </c>
      <c r="X2377" s="4">
        <v>2.2122517643838697E-3</v>
      </c>
      <c r="Y2377" s="6">
        <v>363</v>
      </c>
      <c r="Z2377" s="4">
        <v>2.8919981019007589E-3</v>
      </c>
      <c r="AA2377" s="5">
        <v>4553</v>
      </c>
      <c r="AC2377" s="16" t="str">
        <f t="shared" si="222"/>
        <v/>
      </c>
      <c r="AD2377" s="16" t="str">
        <f t="shared" si="223"/>
        <v/>
      </c>
      <c r="AE2377" s="16" t="str">
        <f t="shared" si="224"/>
        <v/>
      </c>
      <c r="AF2377" s="16" t="str">
        <f t="shared" si="225"/>
        <v/>
      </c>
      <c r="AG2377" s="16">
        <f t="shared" si="226"/>
        <v>6.3018140658937256E-3</v>
      </c>
      <c r="AH2377" s="16" t="str">
        <f t="shared" si="227"/>
        <v/>
      </c>
      <c r="AI2377" s="17">
        <f>IF('Peer Comparison Tool'!$D$11="NR","",IF($C2377='Peer Comparison Tool'!$D$9,COUNT('ALLL &lt;50B Database'!$AI$1:AI2376)+1,""))</f>
        <v>67</v>
      </c>
    </row>
    <row r="2378" spans="1:35" x14ac:dyDescent="0.25">
      <c r="A2378" t="s">
        <v>376</v>
      </c>
      <c r="B2378">
        <v>651756</v>
      </c>
      <c r="C2378" s="5" t="s">
        <v>343</v>
      </c>
      <c r="D2378" s="5" t="s">
        <v>4390</v>
      </c>
      <c r="E2378" s="5" t="s">
        <v>4388</v>
      </c>
      <c r="F2378" s="2">
        <v>1777</v>
      </c>
      <c r="G2378" s="2">
        <v>256602</v>
      </c>
      <c r="H2378" s="2">
        <v>160104</v>
      </c>
      <c r="I2378" s="2">
        <v>0</v>
      </c>
      <c r="J2378" s="2">
        <v>160104</v>
      </c>
      <c r="K2378" s="33">
        <v>1.1099035626842552E-2</v>
      </c>
      <c r="L2378" s="2">
        <v>1669</v>
      </c>
      <c r="M2378" s="2">
        <v>237277</v>
      </c>
      <c r="N2378" s="2">
        <v>150376</v>
      </c>
      <c r="O2378" s="33">
        <v>1.1098845560461775E-2</v>
      </c>
      <c r="P2378" s="2">
        <v>1624</v>
      </c>
      <c r="Q2378" s="2">
        <v>237111</v>
      </c>
      <c r="R2378" s="2">
        <v>152422</v>
      </c>
      <c r="S2378" s="35">
        <v>1.0654629909068245E-2</v>
      </c>
      <c r="T2378" t="s">
        <v>4388</v>
      </c>
      <c r="U2378" t="s">
        <v>4388</v>
      </c>
      <c r="V2378" s="5" t="s">
        <v>4390</v>
      </c>
      <c r="W2378" s="5">
        <v>0</v>
      </c>
      <c r="X2378" s="4">
        <v>4.4440571777430715E-4</v>
      </c>
      <c r="Y2378" s="6">
        <v>153</v>
      </c>
      <c r="Z2378" s="4">
        <v>-4.4421565139353067E-4</v>
      </c>
      <c r="AA2378" s="5">
        <v>3327</v>
      </c>
      <c r="AC2378" s="16" t="str">
        <f t="shared" si="222"/>
        <v/>
      </c>
      <c r="AD2378" s="16" t="str">
        <f t="shared" si="223"/>
        <v/>
      </c>
      <c r="AE2378" s="16" t="str">
        <f t="shared" si="224"/>
        <v/>
      </c>
      <c r="AF2378" s="16" t="str">
        <f t="shared" si="225"/>
        <v/>
      </c>
      <c r="AG2378" s="16">
        <f t="shared" si="226"/>
        <v>1.1099035626842552E-2</v>
      </c>
      <c r="AH2378" s="16" t="str">
        <f t="shared" si="227"/>
        <v/>
      </c>
      <c r="AI2378" s="17" t="str">
        <f>IF('Peer Comparison Tool'!$D$11="NR","",IF($C2378='Peer Comparison Tool'!$D$9,COUNT('ALLL &lt;50B Database'!$AI$1:AI2377)+1,""))</f>
        <v/>
      </c>
    </row>
    <row r="2379" spans="1:35" x14ac:dyDescent="0.25">
      <c r="A2379" t="s">
        <v>3475</v>
      </c>
      <c r="B2379">
        <v>660570</v>
      </c>
      <c r="C2379" s="5" t="s">
        <v>3374</v>
      </c>
      <c r="D2379" s="5" t="s">
        <v>4390</v>
      </c>
      <c r="E2379" s="5" t="s">
        <v>4388</v>
      </c>
      <c r="F2379" s="2">
        <v>2637</v>
      </c>
      <c r="G2379" s="2">
        <v>256416</v>
      </c>
      <c r="H2379" s="2">
        <v>181436</v>
      </c>
      <c r="I2379" s="2">
        <v>0</v>
      </c>
      <c r="J2379" s="2">
        <v>181436</v>
      </c>
      <c r="K2379" s="33">
        <v>1.4534050574307194E-2</v>
      </c>
      <c r="L2379" s="2">
        <v>1839</v>
      </c>
      <c r="M2379" s="2">
        <v>216885</v>
      </c>
      <c r="N2379" s="2">
        <v>173057</v>
      </c>
      <c r="O2379" s="33">
        <v>1.0626556568067169E-2</v>
      </c>
      <c r="P2379" s="2">
        <v>2202</v>
      </c>
      <c r="Q2379" s="2">
        <v>234034</v>
      </c>
      <c r="R2379" s="2">
        <v>182744</v>
      </c>
      <c r="S2379" s="35">
        <v>1.2049643216740359E-2</v>
      </c>
      <c r="T2379" t="s">
        <v>4388</v>
      </c>
      <c r="U2379" t="s">
        <v>4388</v>
      </c>
      <c r="V2379" s="5" t="s">
        <v>4390</v>
      </c>
      <c r="W2379" s="5">
        <v>0</v>
      </c>
      <c r="X2379" s="4">
        <v>2.4844073575668348E-3</v>
      </c>
      <c r="Y2379" s="6">
        <v>435</v>
      </c>
      <c r="Z2379" s="4">
        <v>1.4230866486731903E-3</v>
      </c>
      <c r="AA2379" s="5">
        <v>1760</v>
      </c>
      <c r="AC2379" s="16" t="str">
        <f t="shared" si="222"/>
        <v/>
      </c>
      <c r="AD2379" s="16" t="str">
        <f t="shared" si="223"/>
        <v/>
      </c>
      <c r="AE2379" s="16" t="str">
        <f t="shared" si="224"/>
        <v/>
      </c>
      <c r="AF2379" s="16" t="str">
        <f t="shared" si="225"/>
        <v/>
      </c>
      <c r="AG2379" s="16">
        <f t="shared" si="226"/>
        <v>1.4534050574307194E-2</v>
      </c>
      <c r="AH2379" s="16" t="str">
        <f t="shared" si="227"/>
        <v/>
      </c>
      <c r="AI2379" s="17" t="str">
        <f>IF('Peer Comparison Tool'!$D$11="NR","",IF($C2379='Peer Comparison Tool'!$D$9,COUNT('ALLL &lt;50B Database'!$AI$1:AI2378)+1,""))</f>
        <v/>
      </c>
    </row>
    <row r="2380" spans="1:35" x14ac:dyDescent="0.25">
      <c r="A2380" t="s">
        <v>2107</v>
      </c>
      <c r="B2380">
        <v>1387203</v>
      </c>
      <c r="C2380" s="5" t="s">
        <v>2041</v>
      </c>
      <c r="D2380" s="5" t="s">
        <v>4390</v>
      </c>
      <c r="E2380" s="5" t="s">
        <v>4388</v>
      </c>
      <c r="F2380" s="2">
        <v>1182</v>
      </c>
      <c r="G2380" s="2">
        <v>256142</v>
      </c>
      <c r="H2380" s="2">
        <v>99213</v>
      </c>
      <c r="I2380" s="2">
        <v>0</v>
      </c>
      <c r="J2380" s="2">
        <v>99213</v>
      </c>
      <c r="K2380" s="33">
        <v>1.1913761301442352E-2</v>
      </c>
      <c r="L2380" s="2">
        <v>1201</v>
      </c>
      <c r="M2380" s="2">
        <v>218686</v>
      </c>
      <c r="N2380" s="2">
        <v>108892</v>
      </c>
      <c r="O2380" s="33">
        <v>1.102927671454285E-2</v>
      </c>
      <c r="P2380" s="2">
        <v>1188</v>
      </c>
      <c r="Q2380" s="2">
        <v>233116</v>
      </c>
      <c r="R2380" s="2">
        <v>106225</v>
      </c>
      <c r="S2380" s="35">
        <v>1.1183807954812898E-2</v>
      </c>
      <c r="T2380" t="s">
        <v>4388</v>
      </c>
      <c r="U2380" t="s">
        <v>4388</v>
      </c>
      <c r="V2380" s="5" t="s">
        <v>4390</v>
      </c>
      <c r="W2380" s="5">
        <v>0</v>
      </c>
      <c r="X2380" s="4">
        <v>7.2995334662945451E-4</v>
      </c>
      <c r="Y2380" s="6">
        <v>-6</v>
      </c>
      <c r="Z2380" s="4">
        <v>1.5453124027004807E-4</v>
      </c>
      <c r="AA2380" s="5">
        <v>2969</v>
      </c>
      <c r="AC2380" s="16" t="str">
        <f t="shared" si="222"/>
        <v/>
      </c>
      <c r="AD2380" s="16" t="str">
        <f t="shared" si="223"/>
        <v/>
      </c>
      <c r="AE2380" s="16" t="str">
        <f t="shared" si="224"/>
        <v/>
      </c>
      <c r="AF2380" s="16" t="str">
        <f t="shared" si="225"/>
        <v/>
      </c>
      <c r="AG2380" s="16">
        <f t="shared" si="226"/>
        <v>1.1913761301442352E-2</v>
      </c>
      <c r="AH2380" s="16" t="str">
        <f t="shared" si="227"/>
        <v/>
      </c>
      <c r="AI2380" s="17" t="str">
        <f>IF('Peer Comparison Tool'!$D$11="NR","",IF($C2380='Peer Comparison Tool'!$D$9,COUNT('ALLL &lt;50B Database'!$AI$1:AI2379)+1,""))</f>
        <v/>
      </c>
    </row>
    <row r="2381" spans="1:35" x14ac:dyDescent="0.25">
      <c r="A2381" t="s">
        <v>4244</v>
      </c>
      <c r="B2381">
        <v>35879</v>
      </c>
      <c r="C2381" s="5" t="s">
        <v>4163</v>
      </c>
      <c r="D2381" s="5" t="s">
        <v>4390</v>
      </c>
      <c r="E2381" s="5" t="s">
        <v>4388</v>
      </c>
      <c r="F2381" s="2">
        <v>982</v>
      </c>
      <c r="G2381" s="2">
        <v>256120</v>
      </c>
      <c r="H2381" s="2">
        <v>184982</v>
      </c>
      <c r="I2381" s="2">
        <v>831</v>
      </c>
      <c r="J2381" s="2">
        <v>184151</v>
      </c>
      <c r="K2381" s="33">
        <v>5.332580328100309E-3</v>
      </c>
      <c r="L2381" s="2">
        <v>886</v>
      </c>
      <c r="M2381" s="2">
        <v>241323</v>
      </c>
      <c r="N2381" s="2">
        <v>187122</v>
      </c>
      <c r="O2381" s="33">
        <v>4.7348788490931054E-3</v>
      </c>
      <c r="P2381" s="2">
        <v>991</v>
      </c>
      <c r="Q2381" s="2">
        <v>241630</v>
      </c>
      <c r="R2381" s="2">
        <v>182944</v>
      </c>
      <c r="S2381" s="35">
        <v>5.416958194857443E-3</v>
      </c>
      <c r="T2381" t="s">
        <v>4388</v>
      </c>
      <c r="U2381" t="s">
        <v>4388</v>
      </c>
      <c r="V2381" s="5" t="s">
        <v>4390</v>
      </c>
      <c r="W2381" s="5">
        <v>0</v>
      </c>
      <c r="X2381" s="4">
        <v>-8.4377866757134011E-5</v>
      </c>
      <c r="Y2381" s="6">
        <v>-9</v>
      </c>
      <c r="Z2381" s="4">
        <v>6.8207934576433767E-4</v>
      </c>
      <c r="AA2381" s="5">
        <v>4633</v>
      </c>
      <c r="AC2381" s="16" t="str">
        <f t="shared" si="222"/>
        <v/>
      </c>
      <c r="AD2381" s="16" t="str">
        <f t="shared" si="223"/>
        <v/>
      </c>
      <c r="AE2381" s="16" t="str">
        <f t="shared" si="224"/>
        <v/>
      </c>
      <c r="AF2381" s="16" t="str">
        <f t="shared" si="225"/>
        <v/>
      </c>
      <c r="AG2381" s="16">
        <f t="shared" si="226"/>
        <v>5.332580328100309E-3</v>
      </c>
      <c r="AH2381" s="16" t="str">
        <f t="shared" si="227"/>
        <v/>
      </c>
      <c r="AI2381" s="17" t="str">
        <f>IF('Peer Comparison Tool'!$D$11="NR","",IF($C2381='Peer Comparison Tool'!$D$9,COUNT('ALLL &lt;50B Database'!$AI$1:AI2380)+1,""))</f>
        <v/>
      </c>
    </row>
    <row r="2382" spans="1:35" x14ac:dyDescent="0.25">
      <c r="A2382" t="s">
        <v>3278</v>
      </c>
      <c r="B2382">
        <v>648251</v>
      </c>
      <c r="C2382" s="5" t="s">
        <v>3209</v>
      </c>
      <c r="D2382" s="5" t="s">
        <v>4390</v>
      </c>
      <c r="E2382" s="5" t="s">
        <v>4388</v>
      </c>
      <c r="F2382" s="2">
        <v>1103</v>
      </c>
      <c r="G2382" s="2">
        <v>255503</v>
      </c>
      <c r="H2382" s="2">
        <v>166619</v>
      </c>
      <c r="I2382" s="2">
        <v>6233</v>
      </c>
      <c r="J2382" s="2">
        <v>160386</v>
      </c>
      <c r="K2382" s="33">
        <v>6.8771588542640878E-3</v>
      </c>
      <c r="L2382" s="2">
        <v>1520</v>
      </c>
      <c r="M2382" s="2">
        <v>231232</v>
      </c>
      <c r="N2382" s="2">
        <v>161916</v>
      </c>
      <c r="O2382" s="33">
        <v>9.3875836853677223E-3</v>
      </c>
      <c r="P2382" s="2">
        <v>1871</v>
      </c>
      <c r="Q2382" s="2">
        <v>234343</v>
      </c>
      <c r="R2382" s="2">
        <v>163139</v>
      </c>
      <c r="S2382" s="35">
        <v>1.1468747509792264E-2</v>
      </c>
      <c r="T2382" t="s">
        <v>4388</v>
      </c>
      <c r="U2382" t="s">
        <v>4388</v>
      </c>
      <c r="V2382" s="5" t="s">
        <v>4390</v>
      </c>
      <c r="W2382" s="5">
        <v>0</v>
      </c>
      <c r="X2382" s="4">
        <v>-4.5915886555281758E-3</v>
      </c>
      <c r="Y2382" s="6">
        <v>-768</v>
      </c>
      <c r="Z2382" s="4">
        <v>2.0811638244245412E-3</v>
      </c>
      <c r="AA2382" s="5">
        <v>4482</v>
      </c>
      <c r="AC2382" s="16" t="str">
        <f t="shared" si="222"/>
        <v/>
      </c>
      <c r="AD2382" s="16" t="str">
        <f t="shared" si="223"/>
        <v/>
      </c>
      <c r="AE2382" s="16" t="str">
        <f t="shared" si="224"/>
        <v/>
      </c>
      <c r="AF2382" s="16" t="str">
        <f t="shared" si="225"/>
        <v/>
      </c>
      <c r="AG2382" s="16">
        <f t="shared" si="226"/>
        <v>6.8771588542640878E-3</v>
      </c>
      <c r="AH2382" s="16" t="str">
        <f t="shared" si="227"/>
        <v/>
      </c>
      <c r="AI2382" s="17" t="str">
        <f>IF('Peer Comparison Tool'!$D$11="NR","",IF($C2382='Peer Comparison Tool'!$D$9,COUNT('ALLL &lt;50B Database'!$AI$1:AI2381)+1,""))</f>
        <v/>
      </c>
    </row>
    <row r="2383" spans="1:35" x14ac:dyDescent="0.25">
      <c r="A2383" t="s">
        <v>2110</v>
      </c>
      <c r="B2383">
        <v>728957</v>
      </c>
      <c r="C2383" s="5" t="s">
        <v>2041</v>
      </c>
      <c r="D2383" s="5" t="s">
        <v>4390</v>
      </c>
      <c r="E2383" s="5" t="s">
        <v>4388</v>
      </c>
      <c r="F2383" s="2">
        <v>2258</v>
      </c>
      <c r="G2383" s="2">
        <v>255389</v>
      </c>
      <c r="H2383" s="2">
        <v>175295</v>
      </c>
      <c r="I2383" s="2">
        <v>16179</v>
      </c>
      <c r="J2383" s="2">
        <v>159116</v>
      </c>
      <c r="K2383" s="33">
        <v>1.4190904748736771E-2</v>
      </c>
      <c r="L2383" s="2">
        <v>2047</v>
      </c>
      <c r="M2383" s="2">
        <v>231229</v>
      </c>
      <c r="N2383" s="2">
        <v>160017</v>
      </c>
      <c r="O2383" s="33">
        <v>1.2792390808476599E-2</v>
      </c>
      <c r="P2383" s="2">
        <v>1904</v>
      </c>
      <c r="Q2383" s="2">
        <v>226333</v>
      </c>
      <c r="R2383" s="2">
        <v>159506</v>
      </c>
      <c r="S2383" s="35">
        <v>1.1936855039935803E-2</v>
      </c>
      <c r="T2383" t="s">
        <v>4388</v>
      </c>
      <c r="U2383" t="s">
        <v>4388</v>
      </c>
      <c r="V2383" s="5" t="s">
        <v>4390</v>
      </c>
      <c r="W2383" s="5">
        <v>0</v>
      </c>
      <c r="X2383" s="4">
        <v>2.2540497088009686E-3</v>
      </c>
      <c r="Y2383" s="6">
        <v>354</v>
      </c>
      <c r="Z2383" s="4">
        <v>-8.5553576854079626E-4</v>
      </c>
      <c r="AA2383" s="5">
        <v>1888</v>
      </c>
      <c r="AC2383" s="16" t="str">
        <f t="shared" si="222"/>
        <v/>
      </c>
      <c r="AD2383" s="16" t="str">
        <f t="shared" si="223"/>
        <v/>
      </c>
      <c r="AE2383" s="16" t="str">
        <f t="shared" si="224"/>
        <v/>
      </c>
      <c r="AF2383" s="16" t="str">
        <f t="shared" si="225"/>
        <v/>
      </c>
      <c r="AG2383" s="16">
        <f t="shared" si="226"/>
        <v>1.4190904748736771E-2</v>
      </c>
      <c r="AH2383" s="16" t="str">
        <f t="shared" si="227"/>
        <v/>
      </c>
      <c r="AI2383" s="17" t="str">
        <f>IF('Peer Comparison Tool'!$D$11="NR","",IF($C2383='Peer Comparison Tool'!$D$9,COUNT('ALLL &lt;50B Database'!$AI$1:AI2382)+1,""))</f>
        <v/>
      </c>
    </row>
    <row r="2384" spans="1:35" x14ac:dyDescent="0.25">
      <c r="A2384" t="s">
        <v>1747</v>
      </c>
      <c r="B2384">
        <v>628552</v>
      </c>
      <c r="C2384" s="5" t="s">
        <v>1695</v>
      </c>
      <c r="D2384" s="5" t="s">
        <v>4387</v>
      </c>
      <c r="E2384" s="5" t="s">
        <v>4388</v>
      </c>
      <c r="F2384" s="2">
        <v>1626</v>
      </c>
      <c r="G2384" s="2">
        <v>255349</v>
      </c>
      <c r="H2384" s="2">
        <v>185016</v>
      </c>
      <c r="I2384" s="2">
        <v>8036</v>
      </c>
      <c r="J2384" s="2">
        <v>176980</v>
      </c>
      <c r="K2384" s="33">
        <v>9.1874788111651028E-3</v>
      </c>
      <c r="L2384" s="2">
        <v>1421</v>
      </c>
      <c r="M2384" s="2">
        <v>230525</v>
      </c>
      <c r="N2384" s="2">
        <v>171981</v>
      </c>
      <c r="O2384" s="33">
        <v>8.2625406294881409E-3</v>
      </c>
      <c r="P2384" s="2">
        <v>1474</v>
      </c>
      <c r="Q2384" s="2">
        <v>241159</v>
      </c>
      <c r="R2384" s="2">
        <v>175559</v>
      </c>
      <c r="S2384" s="35">
        <v>8.3960377992583681E-3</v>
      </c>
      <c r="T2384" t="s">
        <v>4388</v>
      </c>
      <c r="U2384" t="s">
        <v>4388</v>
      </c>
      <c r="V2384" s="5" t="s">
        <v>4387</v>
      </c>
      <c r="W2384" s="5">
        <v>0</v>
      </c>
      <c r="X2384" s="4">
        <v>7.9144101190673465E-4</v>
      </c>
      <c r="Y2384" s="6">
        <v>152</v>
      </c>
      <c r="Z2384" s="4">
        <v>1.3349716977022717E-4</v>
      </c>
      <c r="AA2384" s="5">
        <v>4030</v>
      </c>
      <c r="AC2384" s="16" t="str">
        <f t="shared" si="222"/>
        <v/>
      </c>
      <c r="AD2384" s="16" t="str">
        <f t="shared" si="223"/>
        <v/>
      </c>
      <c r="AE2384" s="16" t="str">
        <f t="shared" si="224"/>
        <v/>
      </c>
      <c r="AF2384" s="16" t="str">
        <f t="shared" si="225"/>
        <v/>
      </c>
      <c r="AG2384" s="16">
        <f t="shared" si="226"/>
        <v>9.1874788111651028E-3</v>
      </c>
      <c r="AH2384" s="16" t="str">
        <f t="shared" si="227"/>
        <v/>
      </c>
      <c r="AI2384" s="17" t="str">
        <f>IF('Peer Comparison Tool'!$D$11="NR","",IF($C2384='Peer Comparison Tool'!$D$9,COUNT('ALLL &lt;50B Database'!$AI$1:AI2383)+1,""))</f>
        <v/>
      </c>
    </row>
    <row r="2385" spans="1:35" x14ac:dyDescent="0.25">
      <c r="A2385" t="s">
        <v>1633</v>
      </c>
      <c r="B2385">
        <v>741974</v>
      </c>
      <c r="C2385" s="5" t="s">
        <v>1578</v>
      </c>
      <c r="D2385" s="5" t="s">
        <v>4390</v>
      </c>
      <c r="E2385" s="5" t="s">
        <v>4388</v>
      </c>
      <c r="F2385" s="2">
        <v>959</v>
      </c>
      <c r="G2385" s="2">
        <v>255288</v>
      </c>
      <c r="H2385" s="2">
        <v>212699</v>
      </c>
      <c r="I2385" s="2">
        <v>1322</v>
      </c>
      <c r="J2385" s="2">
        <v>211377</v>
      </c>
      <c r="K2385" s="33">
        <v>4.5369174508106368E-3</v>
      </c>
      <c r="L2385" s="2">
        <v>918</v>
      </c>
      <c r="M2385" s="2">
        <v>246368</v>
      </c>
      <c r="N2385" s="2">
        <v>206585</v>
      </c>
      <c r="O2385" s="33">
        <v>4.4436914587215916E-3</v>
      </c>
      <c r="P2385" s="2">
        <v>919</v>
      </c>
      <c r="Q2385" s="2">
        <v>247637</v>
      </c>
      <c r="R2385" s="2">
        <v>203178</v>
      </c>
      <c r="S2385" s="35">
        <v>4.5231275039620432E-3</v>
      </c>
      <c r="T2385" t="s">
        <v>4388</v>
      </c>
      <c r="U2385" t="s">
        <v>4388</v>
      </c>
      <c r="V2385" s="5" t="s">
        <v>4390</v>
      </c>
      <c r="W2385" s="5">
        <v>0</v>
      </c>
      <c r="X2385" s="4">
        <v>1.3789946848593616E-5</v>
      </c>
      <c r="Y2385" s="6">
        <v>40</v>
      </c>
      <c r="Z2385" s="4">
        <v>7.9436045240451579E-5</v>
      </c>
      <c r="AA2385" s="5">
        <v>4687</v>
      </c>
      <c r="AC2385" s="16" t="str">
        <f t="shared" si="222"/>
        <v/>
      </c>
      <c r="AD2385" s="16" t="str">
        <f t="shared" si="223"/>
        <v/>
      </c>
      <c r="AE2385" s="16" t="str">
        <f t="shared" si="224"/>
        <v/>
      </c>
      <c r="AF2385" s="16" t="str">
        <f t="shared" si="225"/>
        <v/>
      </c>
      <c r="AG2385" s="16">
        <f t="shared" si="226"/>
        <v>4.5369174508106368E-3</v>
      </c>
      <c r="AH2385" s="16" t="str">
        <f t="shared" si="227"/>
        <v/>
      </c>
      <c r="AI2385" s="17" t="str">
        <f>IF('Peer Comparison Tool'!$D$11="NR","",IF($C2385='Peer Comparison Tool'!$D$9,COUNT('ALLL &lt;50B Database'!$AI$1:AI2384)+1,""))</f>
        <v/>
      </c>
    </row>
    <row r="2386" spans="1:35" x14ac:dyDescent="0.25">
      <c r="A2386" t="s">
        <v>3664</v>
      </c>
      <c r="B2386">
        <v>3262788</v>
      </c>
      <c r="C2386" s="5" t="s">
        <v>3603</v>
      </c>
      <c r="D2386" s="5" t="s">
        <v>4390</v>
      </c>
      <c r="E2386" s="5" t="s">
        <v>4388</v>
      </c>
      <c r="F2386" s="2">
        <v>1409</v>
      </c>
      <c r="G2386" s="2">
        <v>255287</v>
      </c>
      <c r="H2386" s="2">
        <v>173940</v>
      </c>
      <c r="I2386" s="2">
        <v>15103</v>
      </c>
      <c r="J2386" s="2">
        <v>158837</v>
      </c>
      <c r="K2386" s="33">
        <v>8.8707291122345541E-3</v>
      </c>
      <c r="L2386" s="2">
        <v>1271</v>
      </c>
      <c r="M2386" s="2">
        <v>206877</v>
      </c>
      <c r="N2386" s="2">
        <v>156632</v>
      </c>
      <c r="O2386" s="33">
        <v>8.1145615199959137E-3</v>
      </c>
      <c r="P2386" s="2">
        <v>1359</v>
      </c>
      <c r="Q2386" s="2">
        <v>220783</v>
      </c>
      <c r="R2386" s="2">
        <v>160089</v>
      </c>
      <c r="S2386" s="35">
        <v>8.4890279781871334E-3</v>
      </c>
      <c r="T2386" t="s">
        <v>4388</v>
      </c>
      <c r="U2386" t="s">
        <v>4388</v>
      </c>
      <c r="V2386" s="5" t="s">
        <v>4390</v>
      </c>
      <c r="W2386" s="5">
        <v>0</v>
      </c>
      <c r="X2386" s="4">
        <v>3.8170113404742065E-4</v>
      </c>
      <c r="Y2386" s="6">
        <v>50</v>
      </c>
      <c r="Z2386" s="4">
        <v>3.7446645819121972E-4</v>
      </c>
      <c r="AA2386" s="5">
        <v>4113</v>
      </c>
      <c r="AC2386" s="16" t="str">
        <f t="shared" si="222"/>
        <v/>
      </c>
      <c r="AD2386" s="16" t="str">
        <f t="shared" si="223"/>
        <v/>
      </c>
      <c r="AE2386" s="16" t="str">
        <f t="shared" si="224"/>
        <v/>
      </c>
      <c r="AF2386" s="16" t="str">
        <f t="shared" si="225"/>
        <v/>
      </c>
      <c r="AG2386" s="16">
        <f t="shared" si="226"/>
        <v>8.8707291122345541E-3</v>
      </c>
      <c r="AH2386" s="16" t="str">
        <f t="shared" si="227"/>
        <v/>
      </c>
      <c r="AI2386" s="17" t="str">
        <f>IF('Peer Comparison Tool'!$D$11="NR","",IF($C2386='Peer Comparison Tool'!$D$9,COUNT('ALLL &lt;50B Database'!$AI$1:AI2385)+1,""))</f>
        <v/>
      </c>
    </row>
    <row r="2387" spans="1:35" x14ac:dyDescent="0.25">
      <c r="A2387" t="s">
        <v>879</v>
      </c>
      <c r="B2387">
        <v>285348</v>
      </c>
      <c r="C2387" s="5" t="s">
        <v>926</v>
      </c>
      <c r="D2387" s="5" t="s">
        <v>4390</v>
      </c>
      <c r="E2387" s="5" t="s">
        <v>4388</v>
      </c>
      <c r="F2387" s="2">
        <v>1371</v>
      </c>
      <c r="G2387" s="2">
        <v>255275</v>
      </c>
      <c r="H2387" s="2">
        <v>177687</v>
      </c>
      <c r="I2387" s="2">
        <v>30046</v>
      </c>
      <c r="J2387" s="2">
        <v>147641</v>
      </c>
      <c r="K2387" s="33">
        <v>9.2860384310591224E-3</v>
      </c>
      <c r="L2387" s="2">
        <v>995</v>
      </c>
      <c r="M2387" s="2">
        <v>225303</v>
      </c>
      <c r="N2387" s="2">
        <v>157158</v>
      </c>
      <c r="O2387" s="33">
        <v>6.3312080835846727E-3</v>
      </c>
      <c r="P2387" s="2">
        <v>1004</v>
      </c>
      <c r="Q2387" s="2">
        <v>229587</v>
      </c>
      <c r="R2387" s="2">
        <v>155150</v>
      </c>
      <c r="S2387" s="35">
        <v>6.4711569448920401E-3</v>
      </c>
      <c r="T2387" t="s">
        <v>4388</v>
      </c>
      <c r="U2387" t="s">
        <v>4388</v>
      </c>
      <c r="V2387" s="5" t="s">
        <v>4390</v>
      </c>
      <c r="W2387" s="5">
        <v>0</v>
      </c>
      <c r="X2387" s="4">
        <v>2.8148814861670823E-3</v>
      </c>
      <c r="Y2387" s="6">
        <v>367</v>
      </c>
      <c r="Z2387" s="4">
        <v>1.3994886130736742E-4</v>
      </c>
      <c r="AA2387" s="5">
        <v>4004</v>
      </c>
      <c r="AC2387" s="16" t="str">
        <f t="shared" si="222"/>
        <v/>
      </c>
      <c r="AD2387" s="16" t="str">
        <f t="shared" si="223"/>
        <v/>
      </c>
      <c r="AE2387" s="16" t="str">
        <f t="shared" si="224"/>
        <v/>
      </c>
      <c r="AF2387" s="16" t="str">
        <f t="shared" si="225"/>
        <v/>
      </c>
      <c r="AG2387" s="16">
        <f t="shared" si="226"/>
        <v>9.2860384310591224E-3</v>
      </c>
      <c r="AH2387" s="16" t="str">
        <f t="shared" si="227"/>
        <v/>
      </c>
      <c r="AI2387" s="17" t="str">
        <f>IF('Peer Comparison Tool'!$D$11="NR","",IF($C2387='Peer Comparison Tool'!$D$9,COUNT('ALLL &lt;50B Database'!$AI$1:AI2386)+1,""))</f>
        <v/>
      </c>
    </row>
    <row r="2388" spans="1:35" x14ac:dyDescent="0.25">
      <c r="A2388" t="s">
        <v>1426</v>
      </c>
      <c r="B2388">
        <v>1225752</v>
      </c>
      <c r="C2388" s="5" t="s">
        <v>2299</v>
      </c>
      <c r="D2388" s="5" t="s">
        <v>4390</v>
      </c>
      <c r="E2388" s="5" t="s">
        <v>4388</v>
      </c>
      <c r="F2388" s="2">
        <v>1781</v>
      </c>
      <c r="G2388" s="2">
        <v>254992</v>
      </c>
      <c r="H2388" s="2">
        <v>161675</v>
      </c>
      <c r="I2388" s="2">
        <v>24846</v>
      </c>
      <c r="J2388" s="2">
        <v>136829</v>
      </c>
      <c r="K2388" s="33">
        <v>1.3016246555920163E-2</v>
      </c>
      <c r="L2388" s="2">
        <v>1564</v>
      </c>
      <c r="M2388" s="2">
        <v>210201</v>
      </c>
      <c r="N2388" s="2">
        <v>126063</v>
      </c>
      <c r="O2388" s="33">
        <v>1.2406495165115855E-2</v>
      </c>
      <c r="P2388" s="2">
        <v>1631</v>
      </c>
      <c r="Q2388" s="2">
        <v>217679</v>
      </c>
      <c r="R2388" s="2">
        <v>140038</v>
      </c>
      <c r="S2388" s="35">
        <v>1.1646838715205873E-2</v>
      </c>
      <c r="T2388" t="s">
        <v>4388</v>
      </c>
      <c r="U2388" t="s">
        <v>4388</v>
      </c>
      <c r="V2388" s="5" t="s">
        <v>4390</v>
      </c>
      <c r="W2388" s="5">
        <v>0</v>
      </c>
      <c r="X2388" s="4">
        <v>1.3694078407142894E-3</v>
      </c>
      <c r="Y2388" s="6">
        <v>150</v>
      </c>
      <c r="Z2388" s="4">
        <v>-7.5965644990998171E-4</v>
      </c>
      <c r="AA2388" s="5">
        <v>2424</v>
      </c>
      <c r="AC2388" s="16" t="str">
        <f t="shared" si="222"/>
        <v/>
      </c>
      <c r="AD2388" s="16" t="str">
        <f t="shared" si="223"/>
        <v/>
      </c>
      <c r="AE2388" s="16" t="str">
        <f t="shared" si="224"/>
        <v/>
      </c>
      <c r="AF2388" s="16" t="str">
        <f t="shared" si="225"/>
        <v/>
      </c>
      <c r="AG2388" s="16">
        <f t="shared" si="226"/>
        <v>1.3016246555920163E-2</v>
      </c>
      <c r="AH2388" s="16" t="str">
        <f t="shared" si="227"/>
        <v/>
      </c>
      <c r="AI2388" s="17" t="str">
        <f>IF('Peer Comparison Tool'!$D$11="NR","",IF($C2388='Peer Comparison Tool'!$D$9,COUNT('ALLL &lt;50B Database'!$AI$1:AI2387)+1,""))</f>
        <v/>
      </c>
    </row>
    <row r="2389" spans="1:35" x14ac:dyDescent="0.25">
      <c r="A2389" t="s">
        <v>3283</v>
      </c>
      <c r="B2389">
        <v>524953</v>
      </c>
      <c r="C2389" s="5" t="s">
        <v>3209</v>
      </c>
      <c r="D2389" s="5" t="s">
        <v>4390</v>
      </c>
      <c r="E2389" s="5" t="s">
        <v>4388</v>
      </c>
      <c r="F2389" s="2">
        <v>4005</v>
      </c>
      <c r="G2389" s="2">
        <v>254895</v>
      </c>
      <c r="H2389" s="2">
        <v>201075</v>
      </c>
      <c r="I2389" s="2">
        <v>38018</v>
      </c>
      <c r="J2389" s="2">
        <v>163057</v>
      </c>
      <c r="K2389" s="33">
        <v>2.4561962994535655E-2</v>
      </c>
      <c r="L2389" s="2">
        <v>3665</v>
      </c>
      <c r="M2389" s="2">
        <v>209082</v>
      </c>
      <c r="N2389" s="2">
        <v>148176</v>
      </c>
      <c r="O2389" s="33">
        <v>2.4734099989202028E-2</v>
      </c>
      <c r="P2389" s="2">
        <v>3688</v>
      </c>
      <c r="Q2389" s="2">
        <v>216957</v>
      </c>
      <c r="R2389" s="2">
        <v>161414</v>
      </c>
      <c r="S2389" s="35">
        <v>2.2848080092185311E-2</v>
      </c>
      <c r="T2389" t="s">
        <v>4388</v>
      </c>
      <c r="U2389" t="s">
        <v>4388</v>
      </c>
      <c r="V2389" s="5" t="s">
        <v>4390</v>
      </c>
      <c r="W2389" s="5">
        <v>0</v>
      </c>
      <c r="X2389" s="4">
        <v>1.7138829023503437E-3</v>
      </c>
      <c r="Y2389" s="6">
        <v>317</v>
      </c>
      <c r="Z2389" s="4">
        <v>-1.886019897016717E-3</v>
      </c>
      <c r="AA2389" s="5">
        <v>270</v>
      </c>
      <c r="AC2389" s="16" t="str">
        <f t="shared" si="222"/>
        <v/>
      </c>
      <c r="AD2389" s="16" t="str">
        <f t="shared" si="223"/>
        <v/>
      </c>
      <c r="AE2389" s="16" t="str">
        <f t="shared" si="224"/>
        <v/>
      </c>
      <c r="AF2389" s="16" t="str">
        <f t="shared" si="225"/>
        <v/>
      </c>
      <c r="AG2389" s="16">
        <f t="shared" si="226"/>
        <v>2.4561962994535655E-2</v>
      </c>
      <c r="AH2389" s="16" t="str">
        <f t="shared" si="227"/>
        <v/>
      </c>
      <c r="AI2389" s="17" t="str">
        <f>IF('Peer Comparison Tool'!$D$11="NR","",IF($C2389='Peer Comparison Tool'!$D$9,COUNT('ALLL &lt;50B Database'!$AI$1:AI2388)+1,""))</f>
        <v/>
      </c>
    </row>
    <row r="2390" spans="1:35" x14ac:dyDescent="0.25">
      <c r="A2390" t="s">
        <v>3886</v>
      </c>
      <c r="B2390">
        <v>675079</v>
      </c>
      <c r="C2390" s="5" t="s">
        <v>3704</v>
      </c>
      <c r="D2390" s="5" t="s">
        <v>4387</v>
      </c>
      <c r="E2390" s="5" t="s">
        <v>4388</v>
      </c>
      <c r="F2390" s="2">
        <v>1114</v>
      </c>
      <c r="G2390" s="2">
        <v>254686</v>
      </c>
      <c r="H2390" s="2">
        <v>204092</v>
      </c>
      <c r="I2390" s="2">
        <v>17917</v>
      </c>
      <c r="J2390" s="2">
        <v>186175</v>
      </c>
      <c r="K2390" s="33">
        <v>5.9836175641197796E-3</v>
      </c>
      <c r="L2390" s="2">
        <v>844</v>
      </c>
      <c r="M2390" s="2">
        <v>208610</v>
      </c>
      <c r="N2390" s="2">
        <v>173974</v>
      </c>
      <c r="O2390" s="33">
        <v>4.8512996194833707E-3</v>
      </c>
      <c r="P2390" s="2">
        <v>889</v>
      </c>
      <c r="Q2390" s="2">
        <v>219620</v>
      </c>
      <c r="R2390" s="2">
        <v>181187</v>
      </c>
      <c r="S2390" s="35">
        <v>4.9065330294116027E-3</v>
      </c>
      <c r="T2390" t="s">
        <v>4388</v>
      </c>
      <c r="U2390" t="s">
        <v>4388</v>
      </c>
      <c r="V2390" s="5" t="s">
        <v>4387</v>
      </c>
      <c r="W2390" s="5">
        <v>0</v>
      </c>
      <c r="X2390" s="4">
        <v>1.0770845347081769E-3</v>
      </c>
      <c r="Y2390" s="6">
        <v>225</v>
      </c>
      <c r="Z2390" s="4">
        <v>5.5233409928232002E-5</v>
      </c>
      <c r="AA2390" s="5">
        <v>4582</v>
      </c>
      <c r="AC2390" s="16" t="str">
        <f t="shared" si="222"/>
        <v/>
      </c>
      <c r="AD2390" s="16" t="str">
        <f t="shared" si="223"/>
        <v/>
      </c>
      <c r="AE2390" s="16" t="str">
        <f t="shared" si="224"/>
        <v/>
      </c>
      <c r="AF2390" s="16" t="str">
        <f t="shared" si="225"/>
        <v/>
      </c>
      <c r="AG2390" s="16">
        <f t="shared" si="226"/>
        <v>5.9836175641197796E-3</v>
      </c>
      <c r="AH2390" s="16" t="str">
        <f t="shared" si="227"/>
        <v/>
      </c>
      <c r="AI2390" s="17" t="str">
        <f>IF('Peer Comparison Tool'!$D$11="NR","",IF($C2390='Peer Comparison Tool'!$D$9,COUNT('ALLL &lt;50B Database'!$AI$1:AI2389)+1,""))</f>
        <v/>
      </c>
    </row>
    <row r="2391" spans="1:35" x14ac:dyDescent="0.25">
      <c r="A2391" t="s">
        <v>1637</v>
      </c>
      <c r="B2391">
        <v>814711</v>
      </c>
      <c r="C2391" s="5" t="s">
        <v>1578</v>
      </c>
      <c r="D2391" s="5" t="s">
        <v>4387</v>
      </c>
      <c r="E2391" s="5" t="s">
        <v>4388</v>
      </c>
      <c r="F2391" s="2">
        <v>2138</v>
      </c>
      <c r="G2391" s="2">
        <v>254064</v>
      </c>
      <c r="H2391" s="2">
        <v>157510</v>
      </c>
      <c r="I2391" s="2">
        <v>0</v>
      </c>
      <c r="J2391" s="2">
        <v>157510</v>
      </c>
      <c r="K2391" s="33">
        <v>1.357374134975557E-2</v>
      </c>
      <c r="L2391" s="2">
        <v>2060</v>
      </c>
      <c r="M2391" s="2">
        <v>236810</v>
      </c>
      <c r="N2391" s="2">
        <v>165161</v>
      </c>
      <c r="O2391" s="33">
        <v>1.2472678174629603E-2</v>
      </c>
      <c r="P2391" s="2">
        <v>2162</v>
      </c>
      <c r="Q2391" s="2">
        <v>237290</v>
      </c>
      <c r="R2391" s="2">
        <v>161702</v>
      </c>
      <c r="S2391" s="35">
        <v>1.3370273713373983E-2</v>
      </c>
      <c r="T2391" t="s">
        <v>4388</v>
      </c>
      <c r="U2391" t="s">
        <v>4388</v>
      </c>
      <c r="V2391" s="5" t="s">
        <v>4387</v>
      </c>
      <c r="W2391" s="5">
        <v>0</v>
      </c>
      <c r="X2391" s="4">
        <v>2.0346763638158689E-4</v>
      </c>
      <c r="Y2391" s="6">
        <v>-24</v>
      </c>
      <c r="Z2391" s="4">
        <v>8.9759553874438E-4</v>
      </c>
      <c r="AA2391" s="5">
        <v>2164</v>
      </c>
      <c r="AC2391" s="16" t="str">
        <f t="shared" si="222"/>
        <v/>
      </c>
      <c r="AD2391" s="16" t="str">
        <f t="shared" si="223"/>
        <v/>
      </c>
      <c r="AE2391" s="16" t="str">
        <f t="shared" si="224"/>
        <v/>
      </c>
      <c r="AF2391" s="16" t="str">
        <f t="shared" si="225"/>
        <v/>
      </c>
      <c r="AG2391" s="16">
        <f t="shared" si="226"/>
        <v>1.357374134975557E-2</v>
      </c>
      <c r="AH2391" s="16" t="str">
        <f t="shared" si="227"/>
        <v/>
      </c>
      <c r="AI2391" s="17" t="str">
        <f>IF('Peer Comparison Tool'!$D$11="NR","",IF($C2391='Peer Comparison Tool'!$D$9,COUNT('ALLL &lt;50B Database'!$AI$1:AI2390)+1,""))</f>
        <v/>
      </c>
    </row>
    <row r="2392" spans="1:35" x14ac:dyDescent="0.25">
      <c r="A2392" t="s">
        <v>3884</v>
      </c>
      <c r="B2392">
        <v>794149</v>
      </c>
      <c r="C2392" s="5" t="s">
        <v>3704</v>
      </c>
      <c r="D2392" s="5" t="s">
        <v>4387</v>
      </c>
      <c r="E2392" s="5" t="s">
        <v>4388</v>
      </c>
      <c r="F2392" s="2">
        <v>1438</v>
      </c>
      <c r="G2392" s="2">
        <v>254047</v>
      </c>
      <c r="H2392" s="2">
        <v>161374</v>
      </c>
      <c r="I2392" s="2">
        <v>19336</v>
      </c>
      <c r="J2392" s="2">
        <v>142038</v>
      </c>
      <c r="K2392" s="33">
        <v>1.012405131021276E-2</v>
      </c>
      <c r="L2392" s="2">
        <v>1247</v>
      </c>
      <c r="M2392" s="2">
        <v>217320</v>
      </c>
      <c r="N2392" s="2">
        <v>138141</v>
      </c>
      <c r="O2392" s="33">
        <v>9.0270086361036918E-3</v>
      </c>
      <c r="P2392" s="2">
        <v>1337</v>
      </c>
      <c r="Q2392" s="2">
        <v>222467</v>
      </c>
      <c r="R2392" s="2">
        <v>136454</v>
      </c>
      <c r="S2392" s="35">
        <v>9.7981737435326195E-3</v>
      </c>
      <c r="T2392" t="s">
        <v>4388</v>
      </c>
      <c r="U2392" t="s">
        <v>4388</v>
      </c>
      <c r="V2392" s="5" t="s">
        <v>4387</v>
      </c>
      <c r="W2392" s="5">
        <v>0</v>
      </c>
      <c r="X2392" s="4">
        <v>3.2587756668014077E-4</v>
      </c>
      <c r="Y2392" s="6">
        <v>101</v>
      </c>
      <c r="Z2392" s="4">
        <v>7.711651074289276E-4</v>
      </c>
      <c r="AA2392" s="5">
        <v>3741</v>
      </c>
      <c r="AC2392" s="16" t="str">
        <f t="shared" si="222"/>
        <v/>
      </c>
      <c r="AD2392" s="16" t="str">
        <f t="shared" si="223"/>
        <v/>
      </c>
      <c r="AE2392" s="16" t="str">
        <f t="shared" si="224"/>
        <v/>
      </c>
      <c r="AF2392" s="16" t="str">
        <f t="shared" si="225"/>
        <v/>
      </c>
      <c r="AG2392" s="16">
        <f t="shared" si="226"/>
        <v>1.012405131021276E-2</v>
      </c>
      <c r="AH2392" s="16" t="str">
        <f t="shared" si="227"/>
        <v/>
      </c>
      <c r="AI2392" s="17" t="str">
        <f>IF('Peer Comparison Tool'!$D$11="NR","",IF($C2392='Peer Comparison Tool'!$D$9,COUNT('ALLL &lt;50B Database'!$AI$1:AI2391)+1,""))</f>
        <v/>
      </c>
    </row>
    <row r="2393" spans="1:35" x14ac:dyDescent="0.25">
      <c r="A2393" t="s">
        <v>4242</v>
      </c>
      <c r="B2393">
        <v>477349</v>
      </c>
      <c r="C2393" s="5" t="s">
        <v>4163</v>
      </c>
      <c r="D2393" s="5" t="s">
        <v>4387</v>
      </c>
      <c r="E2393" s="5" t="s">
        <v>4388</v>
      </c>
      <c r="F2393" s="2">
        <v>2125</v>
      </c>
      <c r="G2393" s="2">
        <v>253881</v>
      </c>
      <c r="H2393" s="2">
        <v>189156</v>
      </c>
      <c r="I2393" s="2">
        <v>6943</v>
      </c>
      <c r="J2393" s="2">
        <v>182213</v>
      </c>
      <c r="K2393" s="33">
        <v>1.1662175585715619E-2</v>
      </c>
      <c r="L2393" s="2">
        <v>1983</v>
      </c>
      <c r="M2393" s="2">
        <v>230719</v>
      </c>
      <c r="N2393" s="2">
        <v>172675</v>
      </c>
      <c r="O2393" s="33">
        <v>1.1484001737367888E-2</v>
      </c>
      <c r="P2393" s="2">
        <v>1983</v>
      </c>
      <c r="Q2393" s="2">
        <v>248728</v>
      </c>
      <c r="R2393" s="2">
        <v>172546</v>
      </c>
      <c r="S2393" s="35">
        <v>1.1492587483917332E-2</v>
      </c>
      <c r="T2393" t="s">
        <v>4388</v>
      </c>
      <c r="U2393" t="s">
        <v>4388</v>
      </c>
      <c r="V2393" s="5" t="s">
        <v>4387</v>
      </c>
      <c r="W2393" s="5">
        <v>0</v>
      </c>
      <c r="X2393" s="4">
        <v>1.6958810179828684E-4</v>
      </c>
      <c r="Y2393" s="6">
        <v>142</v>
      </c>
      <c r="Z2393" s="4">
        <v>8.5857465494439816E-6</v>
      </c>
      <c r="AA2393" s="5">
        <v>3086</v>
      </c>
      <c r="AC2393" s="16" t="str">
        <f t="shared" si="222"/>
        <v/>
      </c>
      <c r="AD2393" s="16" t="str">
        <f t="shared" si="223"/>
        <v/>
      </c>
      <c r="AE2393" s="16" t="str">
        <f t="shared" si="224"/>
        <v/>
      </c>
      <c r="AF2393" s="16" t="str">
        <f t="shared" si="225"/>
        <v/>
      </c>
      <c r="AG2393" s="16">
        <f t="shared" si="226"/>
        <v>1.1662175585715619E-2</v>
      </c>
      <c r="AH2393" s="16" t="str">
        <f t="shared" si="227"/>
        <v/>
      </c>
      <c r="AI2393" s="17" t="str">
        <f>IF('Peer Comparison Tool'!$D$11="NR","",IF($C2393='Peer Comparison Tool'!$D$9,COUNT('ALLL &lt;50B Database'!$AI$1:AI2392)+1,""))</f>
        <v/>
      </c>
    </row>
    <row r="2394" spans="1:35" x14ac:dyDescent="0.25">
      <c r="A2394" t="s">
        <v>3370</v>
      </c>
      <c r="B2394">
        <v>641579</v>
      </c>
      <c r="C2394" s="5" t="s">
        <v>3360</v>
      </c>
      <c r="D2394" s="5" t="s">
        <v>4387</v>
      </c>
      <c r="E2394" s="5" t="s">
        <v>4388</v>
      </c>
      <c r="F2394" s="2">
        <v>1982</v>
      </c>
      <c r="G2394" s="2">
        <v>253846</v>
      </c>
      <c r="H2394" s="2">
        <v>142389</v>
      </c>
      <c r="I2394" s="2">
        <v>8303</v>
      </c>
      <c r="J2394" s="2">
        <v>134086</v>
      </c>
      <c r="K2394" s="33">
        <v>1.4781558104500096E-2</v>
      </c>
      <c r="L2394" s="2">
        <v>1831</v>
      </c>
      <c r="M2394" s="2">
        <v>229820</v>
      </c>
      <c r="N2394" s="2">
        <v>126839</v>
      </c>
      <c r="O2394" s="33">
        <v>1.4435623112765002E-2</v>
      </c>
      <c r="P2394" s="2">
        <v>1833</v>
      </c>
      <c r="Q2394" s="2">
        <v>230324</v>
      </c>
      <c r="R2394" s="2">
        <v>133082</v>
      </c>
      <c r="S2394" s="35">
        <v>1.3773462977712989E-2</v>
      </c>
      <c r="T2394" t="s">
        <v>4388</v>
      </c>
      <c r="U2394" t="s">
        <v>4388</v>
      </c>
      <c r="V2394" s="5" t="s">
        <v>4387</v>
      </c>
      <c r="W2394" s="5">
        <v>0</v>
      </c>
      <c r="X2394" s="4">
        <v>1.0080951267871074E-3</v>
      </c>
      <c r="Y2394" s="6">
        <v>149</v>
      </c>
      <c r="Z2394" s="4">
        <v>-6.6216013505201315E-4</v>
      </c>
      <c r="AA2394" s="5">
        <v>1674</v>
      </c>
      <c r="AC2394" s="16" t="str">
        <f t="shared" si="222"/>
        <v/>
      </c>
      <c r="AD2394" s="16" t="str">
        <f t="shared" si="223"/>
        <v/>
      </c>
      <c r="AE2394" s="16" t="str">
        <f t="shared" si="224"/>
        <v/>
      </c>
      <c r="AF2394" s="16" t="str">
        <f t="shared" si="225"/>
        <v/>
      </c>
      <c r="AG2394" s="16">
        <f t="shared" si="226"/>
        <v>1.4781558104500096E-2</v>
      </c>
      <c r="AH2394" s="16" t="str">
        <f t="shared" si="227"/>
        <v/>
      </c>
      <c r="AI2394" s="17" t="str">
        <f>IF('Peer Comparison Tool'!$D$11="NR","",IF($C2394='Peer Comparison Tool'!$D$9,COUNT('ALLL &lt;50B Database'!$AI$1:AI2393)+1,""))</f>
        <v/>
      </c>
    </row>
    <row r="2395" spans="1:35" x14ac:dyDescent="0.25">
      <c r="A2395" t="s">
        <v>471</v>
      </c>
      <c r="B2395">
        <v>716954</v>
      </c>
      <c r="C2395" s="5" t="s">
        <v>4163</v>
      </c>
      <c r="D2395" s="5" t="s">
        <v>4390</v>
      </c>
      <c r="E2395" s="5" t="s">
        <v>4388</v>
      </c>
      <c r="F2395" s="2">
        <v>2727</v>
      </c>
      <c r="G2395" s="2">
        <v>253791</v>
      </c>
      <c r="H2395" s="2">
        <v>171205</v>
      </c>
      <c r="I2395" s="2">
        <v>5519</v>
      </c>
      <c r="J2395" s="2">
        <v>165686</v>
      </c>
      <c r="K2395" s="33">
        <v>1.6458843837137718E-2</v>
      </c>
      <c r="L2395" s="2">
        <v>2663</v>
      </c>
      <c r="M2395" s="2">
        <v>222774</v>
      </c>
      <c r="N2395" s="2">
        <v>165987</v>
      </c>
      <c r="O2395" s="33">
        <v>1.6043425087506853E-2</v>
      </c>
      <c r="P2395" s="2">
        <v>2649</v>
      </c>
      <c r="Q2395" s="2">
        <v>224145</v>
      </c>
      <c r="R2395" s="2">
        <v>165633</v>
      </c>
      <c r="S2395" s="35">
        <v>1.5993189762909567E-2</v>
      </c>
      <c r="T2395" t="s">
        <v>4388</v>
      </c>
      <c r="U2395" t="s">
        <v>4388</v>
      </c>
      <c r="V2395" s="5" t="s">
        <v>4390</v>
      </c>
      <c r="W2395" s="5">
        <v>0</v>
      </c>
      <c r="X2395" s="4">
        <v>4.6565407422815078E-4</v>
      </c>
      <c r="Y2395" s="6">
        <v>78</v>
      </c>
      <c r="Z2395" s="4">
        <v>-5.0235324597285719E-5</v>
      </c>
      <c r="AA2395" s="5">
        <v>1149</v>
      </c>
      <c r="AC2395" s="16" t="str">
        <f t="shared" si="222"/>
        <v/>
      </c>
      <c r="AD2395" s="16" t="str">
        <f t="shared" si="223"/>
        <v/>
      </c>
      <c r="AE2395" s="16" t="str">
        <f t="shared" si="224"/>
        <v/>
      </c>
      <c r="AF2395" s="16" t="str">
        <f t="shared" si="225"/>
        <v/>
      </c>
      <c r="AG2395" s="16">
        <f t="shared" si="226"/>
        <v>1.6458843837137718E-2</v>
      </c>
      <c r="AH2395" s="16" t="str">
        <f t="shared" si="227"/>
        <v/>
      </c>
      <c r="AI2395" s="17" t="str">
        <f>IF('Peer Comparison Tool'!$D$11="NR","",IF($C2395='Peer Comparison Tool'!$D$9,COUNT('ALLL &lt;50B Database'!$AI$1:AI2394)+1,""))</f>
        <v/>
      </c>
    </row>
    <row r="2396" spans="1:35" x14ac:dyDescent="0.25">
      <c r="A2396" t="s">
        <v>653</v>
      </c>
      <c r="B2396">
        <v>2002222</v>
      </c>
      <c r="C2396" s="5" t="s">
        <v>3603</v>
      </c>
      <c r="D2396" s="5" t="s">
        <v>4390</v>
      </c>
      <c r="E2396" s="5" t="s">
        <v>4388</v>
      </c>
      <c r="F2396" s="2">
        <v>3474</v>
      </c>
      <c r="G2396" s="2">
        <v>253628</v>
      </c>
      <c r="H2396" s="2">
        <v>165607</v>
      </c>
      <c r="I2396" s="2">
        <v>6654</v>
      </c>
      <c r="J2396" s="2">
        <v>158953</v>
      </c>
      <c r="K2396" s="33">
        <v>2.1855517039628066E-2</v>
      </c>
      <c r="L2396" s="2">
        <v>2934</v>
      </c>
      <c r="M2396" s="2">
        <v>241521</v>
      </c>
      <c r="N2396" s="2">
        <v>152126</v>
      </c>
      <c r="O2396" s="33">
        <v>1.9286643966185926E-2</v>
      </c>
      <c r="P2396" s="2">
        <v>3292</v>
      </c>
      <c r="Q2396" s="2">
        <v>239353</v>
      </c>
      <c r="R2396" s="2">
        <v>156010</v>
      </c>
      <c r="S2396" s="35">
        <v>2.1101211460803796E-2</v>
      </c>
      <c r="T2396" t="s">
        <v>4388</v>
      </c>
      <c r="U2396" t="s">
        <v>4388</v>
      </c>
      <c r="V2396" s="5" t="s">
        <v>4390</v>
      </c>
      <c r="W2396" s="5">
        <v>0</v>
      </c>
      <c r="X2396" s="4">
        <v>7.5430557882427002E-4</v>
      </c>
      <c r="Y2396" s="6">
        <v>182</v>
      </c>
      <c r="Z2396" s="4">
        <v>1.8145674946178705E-3</v>
      </c>
      <c r="AA2396" s="5">
        <v>402</v>
      </c>
      <c r="AC2396" s="16" t="str">
        <f t="shared" si="222"/>
        <v/>
      </c>
      <c r="AD2396" s="16" t="str">
        <f t="shared" si="223"/>
        <v/>
      </c>
      <c r="AE2396" s="16" t="str">
        <f t="shared" si="224"/>
        <v/>
      </c>
      <c r="AF2396" s="16" t="str">
        <f t="shared" si="225"/>
        <v/>
      </c>
      <c r="AG2396" s="16">
        <f t="shared" si="226"/>
        <v>2.1855517039628066E-2</v>
      </c>
      <c r="AH2396" s="16" t="str">
        <f t="shared" si="227"/>
        <v/>
      </c>
      <c r="AI2396" s="17" t="str">
        <f>IF('Peer Comparison Tool'!$D$11="NR","",IF($C2396='Peer Comparison Tool'!$D$9,COUNT('ALLL &lt;50B Database'!$AI$1:AI2395)+1,""))</f>
        <v/>
      </c>
    </row>
    <row r="2397" spans="1:35" x14ac:dyDescent="0.25">
      <c r="A2397" t="s">
        <v>3034</v>
      </c>
      <c r="B2397">
        <v>2889227</v>
      </c>
      <c r="C2397" s="5" t="s">
        <v>2948</v>
      </c>
      <c r="D2397" s="5" t="s">
        <v>4390</v>
      </c>
      <c r="E2397" s="5" t="s">
        <v>4388</v>
      </c>
      <c r="F2397" s="2">
        <v>5248</v>
      </c>
      <c r="G2397" s="2">
        <v>253598</v>
      </c>
      <c r="H2397" s="2">
        <v>105136</v>
      </c>
      <c r="I2397" s="2">
        <v>19695</v>
      </c>
      <c r="J2397" s="2">
        <v>85441</v>
      </c>
      <c r="K2397" s="33">
        <v>6.1422502077456961E-2</v>
      </c>
      <c r="L2397" s="2">
        <v>5701</v>
      </c>
      <c r="M2397" s="2">
        <v>258251</v>
      </c>
      <c r="N2397" s="2">
        <v>72502</v>
      </c>
      <c r="O2397" s="33">
        <v>7.8632313591349201E-2</v>
      </c>
      <c r="P2397" s="2">
        <v>5248</v>
      </c>
      <c r="Q2397" s="2">
        <v>255106</v>
      </c>
      <c r="R2397" s="2">
        <v>84393</v>
      </c>
      <c r="S2397" s="35">
        <v>6.2185252331354496E-2</v>
      </c>
      <c r="T2397" t="s">
        <v>4388</v>
      </c>
      <c r="U2397" t="s">
        <v>4388</v>
      </c>
      <c r="V2397" s="5" t="s">
        <v>4390</v>
      </c>
      <c r="W2397" s="5">
        <v>0</v>
      </c>
      <c r="X2397" s="4">
        <v>-7.6275025389753448E-4</v>
      </c>
      <c r="Y2397" s="6">
        <v>0</v>
      </c>
      <c r="Z2397" s="4">
        <v>-1.6447061259994705E-2</v>
      </c>
      <c r="AA2397" s="5">
        <v>25</v>
      </c>
      <c r="AC2397" s="16" t="str">
        <f t="shared" si="222"/>
        <v/>
      </c>
      <c r="AD2397" s="16" t="str">
        <f t="shared" si="223"/>
        <v/>
      </c>
      <c r="AE2397" s="16" t="str">
        <f t="shared" si="224"/>
        <v/>
      </c>
      <c r="AF2397" s="16" t="str">
        <f t="shared" si="225"/>
        <v/>
      </c>
      <c r="AG2397" s="16">
        <f t="shared" si="226"/>
        <v>6.1422502077456961E-2</v>
      </c>
      <c r="AH2397" s="16" t="str">
        <f t="shared" si="227"/>
        <v/>
      </c>
      <c r="AI2397" s="17" t="str">
        <f>IF('Peer Comparison Tool'!$D$11="NR","",IF($C2397='Peer Comparison Tool'!$D$9,COUNT('ALLL &lt;50B Database'!$AI$1:AI2396)+1,""))</f>
        <v/>
      </c>
    </row>
    <row r="2398" spans="1:35" x14ac:dyDescent="0.25">
      <c r="A2398" t="s">
        <v>1352</v>
      </c>
      <c r="B2398">
        <v>1010574</v>
      </c>
      <c r="C2398" s="5" t="s">
        <v>1309</v>
      </c>
      <c r="D2398" s="5" t="s">
        <v>4390</v>
      </c>
      <c r="E2398" s="5" t="s">
        <v>4388</v>
      </c>
      <c r="F2398" s="2">
        <v>2516</v>
      </c>
      <c r="G2398" s="2">
        <v>253525</v>
      </c>
      <c r="H2398" s="2">
        <v>199616</v>
      </c>
      <c r="I2398" s="2">
        <v>19814</v>
      </c>
      <c r="J2398" s="2">
        <v>179802</v>
      </c>
      <c r="K2398" s="33">
        <v>1.3993170265069355E-2</v>
      </c>
      <c r="L2398" s="2">
        <v>2150</v>
      </c>
      <c r="M2398" s="2">
        <v>228408</v>
      </c>
      <c r="N2398" s="2">
        <v>183176</v>
      </c>
      <c r="O2398" s="33">
        <v>1.1737345503777788E-2</v>
      </c>
      <c r="P2398" s="2">
        <v>2193</v>
      </c>
      <c r="Q2398" s="2">
        <v>234405</v>
      </c>
      <c r="R2398" s="2">
        <v>186330</v>
      </c>
      <c r="S2398" s="35">
        <v>1.1769441313798101E-2</v>
      </c>
      <c r="T2398" t="s">
        <v>4388</v>
      </c>
      <c r="U2398" t="s">
        <v>4388</v>
      </c>
      <c r="V2398" s="5" t="s">
        <v>4390</v>
      </c>
      <c r="W2398" s="5">
        <v>0</v>
      </c>
      <c r="X2398" s="4">
        <v>2.2237289512712539E-3</v>
      </c>
      <c r="Y2398" s="6">
        <v>323</v>
      </c>
      <c r="Z2398" s="4">
        <v>3.2095810020312324E-5</v>
      </c>
      <c r="AA2398" s="5">
        <v>1991</v>
      </c>
      <c r="AC2398" s="16" t="str">
        <f t="shared" si="222"/>
        <v/>
      </c>
      <c r="AD2398" s="16" t="str">
        <f t="shared" si="223"/>
        <v/>
      </c>
      <c r="AE2398" s="16" t="str">
        <f t="shared" si="224"/>
        <v/>
      </c>
      <c r="AF2398" s="16" t="str">
        <f t="shared" si="225"/>
        <v/>
      </c>
      <c r="AG2398" s="16">
        <f t="shared" si="226"/>
        <v>1.3993170265069355E-2</v>
      </c>
      <c r="AH2398" s="16" t="str">
        <f t="shared" si="227"/>
        <v/>
      </c>
      <c r="AI2398" s="17" t="str">
        <f>IF('Peer Comparison Tool'!$D$11="NR","",IF($C2398='Peer Comparison Tool'!$D$9,COUNT('ALLL &lt;50B Database'!$AI$1:AI2397)+1,""))</f>
        <v/>
      </c>
    </row>
    <row r="2399" spans="1:35" x14ac:dyDescent="0.25">
      <c r="A2399" t="s">
        <v>3889</v>
      </c>
      <c r="B2399">
        <v>522669</v>
      </c>
      <c r="C2399" s="5" t="s">
        <v>3704</v>
      </c>
      <c r="D2399" s="5" t="s">
        <v>4390</v>
      </c>
      <c r="E2399" s="5" t="s">
        <v>4388</v>
      </c>
      <c r="F2399" s="2">
        <v>2679</v>
      </c>
      <c r="G2399" s="2">
        <v>253456</v>
      </c>
      <c r="H2399" s="2">
        <v>192435</v>
      </c>
      <c r="I2399" s="2">
        <v>25399</v>
      </c>
      <c r="J2399" s="2">
        <v>167036</v>
      </c>
      <c r="K2399" s="33">
        <v>1.6038458775353814E-2</v>
      </c>
      <c r="L2399" s="2">
        <v>2482</v>
      </c>
      <c r="M2399" s="2">
        <v>201434</v>
      </c>
      <c r="N2399" s="2">
        <v>157801</v>
      </c>
      <c r="O2399" s="33">
        <v>1.5728670920970082E-2</v>
      </c>
      <c r="P2399" s="2">
        <v>2579</v>
      </c>
      <c r="Q2399" s="2">
        <v>217349</v>
      </c>
      <c r="R2399" s="2">
        <v>162069</v>
      </c>
      <c r="S2399" s="35">
        <v>1.5912975337664823E-2</v>
      </c>
      <c r="T2399" t="s">
        <v>4388</v>
      </c>
      <c r="U2399" t="s">
        <v>4388</v>
      </c>
      <c r="V2399" s="5" t="s">
        <v>4390</v>
      </c>
      <c r="W2399" s="5">
        <v>0</v>
      </c>
      <c r="X2399" s="4">
        <v>1.2548343768899184E-4</v>
      </c>
      <c r="Y2399" s="6">
        <v>100</v>
      </c>
      <c r="Z2399" s="4">
        <v>1.8430441669474093E-4</v>
      </c>
      <c r="AA2399" s="5">
        <v>1260</v>
      </c>
      <c r="AC2399" s="16" t="str">
        <f t="shared" si="222"/>
        <v/>
      </c>
      <c r="AD2399" s="16" t="str">
        <f t="shared" si="223"/>
        <v/>
      </c>
      <c r="AE2399" s="16" t="str">
        <f t="shared" si="224"/>
        <v/>
      </c>
      <c r="AF2399" s="16" t="str">
        <f t="shared" si="225"/>
        <v/>
      </c>
      <c r="AG2399" s="16">
        <f t="shared" si="226"/>
        <v>1.6038458775353814E-2</v>
      </c>
      <c r="AH2399" s="16" t="str">
        <f t="shared" si="227"/>
        <v/>
      </c>
      <c r="AI2399" s="17" t="str">
        <f>IF('Peer Comparison Tool'!$D$11="NR","",IF($C2399='Peer Comparison Tool'!$D$9,COUNT('ALLL &lt;50B Database'!$AI$1:AI2398)+1,""))</f>
        <v/>
      </c>
    </row>
    <row r="2400" spans="1:35" x14ac:dyDescent="0.25">
      <c r="A2400" t="s">
        <v>214</v>
      </c>
      <c r="B2400">
        <v>752644</v>
      </c>
      <c r="C2400" s="5" t="s">
        <v>2519</v>
      </c>
      <c r="D2400" s="5" t="s">
        <v>4387</v>
      </c>
      <c r="E2400" s="5" t="s">
        <v>4388</v>
      </c>
      <c r="F2400" s="2">
        <v>2033</v>
      </c>
      <c r="G2400" s="2">
        <v>253359</v>
      </c>
      <c r="H2400" s="2">
        <v>168013</v>
      </c>
      <c r="I2400" s="2">
        <v>10154</v>
      </c>
      <c r="J2400" s="2">
        <v>157859</v>
      </c>
      <c r="K2400" s="33">
        <v>1.2878581518950456E-2</v>
      </c>
      <c r="L2400" s="2">
        <v>1901</v>
      </c>
      <c r="M2400" s="2">
        <v>230335</v>
      </c>
      <c r="N2400" s="2">
        <v>154602</v>
      </c>
      <c r="O2400" s="33">
        <v>1.2296089313204228E-2</v>
      </c>
      <c r="P2400" s="2">
        <v>1964</v>
      </c>
      <c r="Q2400" s="2">
        <v>229213</v>
      </c>
      <c r="R2400" s="2">
        <v>158498</v>
      </c>
      <c r="S2400" s="35">
        <v>1.2391323549823972E-2</v>
      </c>
      <c r="T2400" t="s">
        <v>4388</v>
      </c>
      <c r="U2400" t="s">
        <v>4388</v>
      </c>
      <c r="V2400" s="5" t="s">
        <v>4387</v>
      </c>
      <c r="W2400" s="5">
        <v>0</v>
      </c>
      <c r="X2400" s="4">
        <v>4.8725796912648354E-4</v>
      </c>
      <c r="Y2400" s="6">
        <v>69</v>
      </c>
      <c r="Z2400" s="4">
        <v>9.5234236619744228E-5</v>
      </c>
      <c r="AA2400" s="5">
        <v>2503</v>
      </c>
      <c r="AC2400" s="16" t="str">
        <f t="shared" si="222"/>
        <v/>
      </c>
      <c r="AD2400" s="16" t="str">
        <f t="shared" si="223"/>
        <v/>
      </c>
      <c r="AE2400" s="16" t="str">
        <f t="shared" si="224"/>
        <v/>
      </c>
      <c r="AF2400" s="16" t="str">
        <f t="shared" si="225"/>
        <v/>
      </c>
      <c r="AG2400" s="16">
        <f t="shared" si="226"/>
        <v>1.2878581518950456E-2</v>
      </c>
      <c r="AH2400" s="16" t="str">
        <f t="shared" si="227"/>
        <v/>
      </c>
      <c r="AI2400" s="17" t="str">
        <f>IF('Peer Comparison Tool'!$D$11="NR","",IF($C2400='Peer Comparison Tool'!$D$9,COUNT('ALLL &lt;50B Database'!$AI$1:AI2399)+1,""))</f>
        <v/>
      </c>
    </row>
    <row r="2401" spans="1:35" x14ac:dyDescent="0.25">
      <c r="A2401" t="s">
        <v>1109</v>
      </c>
      <c r="B2401">
        <v>564463</v>
      </c>
      <c r="C2401" s="5" t="s">
        <v>3704</v>
      </c>
      <c r="D2401" s="5" t="s">
        <v>4390</v>
      </c>
      <c r="E2401" s="5" t="s">
        <v>4388</v>
      </c>
      <c r="F2401" s="2">
        <v>1497</v>
      </c>
      <c r="G2401" s="2">
        <v>253106</v>
      </c>
      <c r="H2401" s="2">
        <v>130895</v>
      </c>
      <c r="I2401" s="2">
        <v>12397</v>
      </c>
      <c r="J2401" s="2">
        <v>118498</v>
      </c>
      <c r="K2401" s="33">
        <v>1.2633124609698053E-2</v>
      </c>
      <c r="L2401" s="2">
        <v>1484</v>
      </c>
      <c r="M2401" s="2">
        <v>219549</v>
      </c>
      <c r="N2401" s="2">
        <v>117615</v>
      </c>
      <c r="O2401" s="33">
        <v>1.2617438251923649E-2</v>
      </c>
      <c r="P2401" s="2">
        <v>1500</v>
      </c>
      <c r="Q2401" s="2">
        <v>224023</v>
      </c>
      <c r="R2401" s="2">
        <v>116910</v>
      </c>
      <c r="S2401" s="35">
        <v>1.2830382345393894E-2</v>
      </c>
      <c r="T2401" t="s">
        <v>4388</v>
      </c>
      <c r="U2401" t="s">
        <v>4388</v>
      </c>
      <c r="V2401" s="5" t="s">
        <v>4390</v>
      </c>
      <c r="W2401" s="5">
        <v>0</v>
      </c>
      <c r="X2401" s="4">
        <v>-1.9725773569584035E-4</v>
      </c>
      <c r="Y2401" s="6">
        <v>-3</v>
      </c>
      <c r="Z2401" s="4">
        <v>2.1294409347024507E-4</v>
      </c>
      <c r="AA2401" s="5">
        <v>2619</v>
      </c>
      <c r="AC2401" s="16" t="str">
        <f t="shared" si="222"/>
        <v/>
      </c>
      <c r="AD2401" s="16" t="str">
        <f t="shared" si="223"/>
        <v/>
      </c>
      <c r="AE2401" s="16" t="str">
        <f t="shared" si="224"/>
        <v/>
      </c>
      <c r="AF2401" s="16" t="str">
        <f t="shared" si="225"/>
        <v/>
      </c>
      <c r="AG2401" s="16">
        <f t="shared" si="226"/>
        <v>1.2633124609698053E-2</v>
      </c>
      <c r="AH2401" s="16" t="str">
        <f t="shared" si="227"/>
        <v/>
      </c>
      <c r="AI2401" s="17" t="str">
        <f>IF('Peer Comparison Tool'!$D$11="NR","",IF($C2401='Peer Comparison Tool'!$D$9,COUNT('ALLL &lt;50B Database'!$AI$1:AI2400)+1,""))</f>
        <v/>
      </c>
    </row>
    <row r="2402" spans="1:35" x14ac:dyDescent="0.25">
      <c r="A2402" t="s">
        <v>949</v>
      </c>
      <c r="B2402">
        <v>4165907</v>
      </c>
      <c r="C2402" s="5" t="s">
        <v>1695</v>
      </c>
      <c r="D2402" s="5" t="s">
        <v>4390</v>
      </c>
      <c r="E2402" s="5" t="s">
        <v>4388</v>
      </c>
      <c r="F2402" s="2">
        <v>2525</v>
      </c>
      <c r="G2402" s="2">
        <v>253096</v>
      </c>
      <c r="H2402" s="2">
        <v>169018</v>
      </c>
      <c r="I2402" s="2">
        <v>24727</v>
      </c>
      <c r="J2402" s="2">
        <v>144291</v>
      </c>
      <c r="K2402" s="33">
        <v>1.749935893437567E-2</v>
      </c>
      <c r="L2402" s="2">
        <v>2190</v>
      </c>
      <c r="M2402" s="2">
        <v>216052</v>
      </c>
      <c r="N2402" s="2">
        <v>147739</v>
      </c>
      <c r="O2402" s="33">
        <v>1.4823438631640934E-2</v>
      </c>
      <c r="P2402" s="2">
        <v>2264</v>
      </c>
      <c r="Q2402" s="2">
        <v>211833</v>
      </c>
      <c r="R2402" s="2">
        <v>150367</v>
      </c>
      <c r="S2402" s="35">
        <v>1.5056495108634209E-2</v>
      </c>
      <c r="T2402" t="s">
        <v>4388</v>
      </c>
      <c r="U2402" t="s">
        <v>4388</v>
      </c>
      <c r="V2402" s="5" t="s">
        <v>4390</v>
      </c>
      <c r="W2402" s="5">
        <v>0</v>
      </c>
      <c r="X2402" s="4">
        <v>2.4428638257414613E-3</v>
      </c>
      <c r="Y2402" s="6">
        <v>261</v>
      </c>
      <c r="Z2402" s="4">
        <v>2.3305647699327532E-4</v>
      </c>
      <c r="AA2402" s="5">
        <v>938</v>
      </c>
      <c r="AC2402" s="16" t="str">
        <f t="shared" si="222"/>
        <v/>
      </c>
      <c r="AD2402" s="16" t="str">
        <f t="shared" si="223"/>
        <v/>
      </c>
      <c r="AE2402" s="16" t="str">
        <f t="shared" si="224"/>
        <v/>
      </c>
      <c r="AF2402" s="16" t="str">
        <f t="shared" si="225"/>
        <v/>
      </c>
      <c r="AG2402" s="16">
        <f t="shared" si="226"/>
        <v>1.749935893437567E-2</v>
      </c>
      <c r="AH2402" s="16" t="str">
        <f t="shared" si="227"/>
        <v/>
      </c>
      <c r="AI2402" s="17" t="str">
        <f>IF('Peer Comparison Tool'!$D$11="NR","",IF($C2402='Peer Comparison Tool'!$D$9,COUNT('ALLL &lt;50B Database'!$AI$1:AI2401)+1,""))</f>
        <v/>
      </c>
    </row>
    <row r="2403" spans="1:35" x14ac:dyDescent="0.25">
      <c r="A2403" t="s">
        <v>4098</v>
      </c>
      <c r="B2403">
        <v>353724</v>
      </c>
      <c r="C2403" s="5" t="s">
        <v>4058</v>
      </c>
      <c r="D2403" s="5" t="s">
        <v>4390</v>
      </c>
      <c r="E2403" s="5" t="s">
        <v>4388</v>
      </c>
      <c r="F2403" s="2">
        <v>2754</v>
      </c>
      <c r="G2403" s="2">
        <v>252979</v>
      </c>
      <c r="H2403" s="2">
        <v>209788</v>
      </c>
      <c r="I2403" s="2">
        <v>40072</v>
      </c>
      <c r="J2403" s="2">
        <v>169716</v>
      </c>
      <c r="K2403" s="33">
        <v>1.6227108817082656E-2</v>
      </c>
      <c r="L2403" s="2">
        <v>2349</v>
      </c>
      <c r="M2403" s="2">
        <v>221295</v>
      </c>
      <c r="N2403" s="2">
        <v>170109</v>
      </c>
      <c r="O2403" s="33">
        <v>1.3808793185545738E-2</v>
      </c>
      <c r="P2403" s="2">
        <v>2556</v>
      </c>
      <c r="Q2403" s="2">
        <v>223941</v>
      </c>
      <c r="R2403" s="2">
        <v>172536</v>
      </c>
      <c r="S2403" s="35">
        <v>1.4814299624426206E-2</v>
      </c>
      <c r="T2403" t="s">
        <v>4388</v>
      </c>
      <c r="U2403" t="s">
        <v>4388</v>
      </c>
      <c r="V2403" s="5" t="s">
        <v>4390</v>
      </c>
      <c r="W2403" s="5">
        <v>0</v>
      </c>
      <c r="X2403" s="4">
        <v>1.4128091926564491E-3</v>
      </c>
      <c r="Y2403" s="6">
        <v>198</v>
      </c>
      <c r="Z2403" s="4">
        <v>1.0055064388804682E-3</v>
      </c>
      <c r="AA2403" s="5">
        <v>1213</v>
      </c>
      <c r="AC2403" s="16" t="str">
        <f t="shared" si="222"/>
        <v/>
      </c>
      <c r="AD2403" s="16" t="str">
        <f t="shared" si="223"/>
        <v/>
      </c>
      <c r="AE2403" s="16" t="str">
        <f t="shared" si="224"/>
        <v/>
      </c>
      <c r="AF2403" s="16" t="str">
        <f t="shared" si="225"/>
        <v/>
      </c>
      <c r="AG2403" s="16">
        <f t="shared" si="226"/>
        <v>1.6227108817082656E-2</v>
      </c>
      <c r="AH2403" s="16" t="str">
        <f t="shared" si="227"/>
        <v/>
      </c>
      <c r="AI2403" s="17" t="str">
        <f>IF('Peer Comparison Tool'!$D$11="NR","",IF($C2403='Peer Comparison Tool'!$D$9,COUNT('ALLL &lt;50B Database'!$AI$1:AI2402)+1,""))</f>
        <v/>
      </c>
    </row>
    <row r="2404" spans="1:35" x14ac:dyDescent="0.25">
      <c r="A2404" t="s">
        <v>4124</v>
      </c>
      <c r="B2404">
        <v>580874</v>
      </c>
      <c r="C2404" s="5" t="s">
        <v>4118</v>
      </c>
      <c r="D2404" s="5" t="s">
        <v>4390</v>
      </c>
      <c r="E2404" s="5" t="s">
        <v>4388</v>
      </c>
      <c r="F2404" s="2">
        <v>1797</v>
      </c>
      <c r="G2404" s="2">
        <v>252929</v>
      </c>
      <c r="H2404" s="2">
        <v>204875</v>
      </c>
      <c r="I2404" s="2">
        <v>15769</v>
      </c>
      <c r="J2404" s="2">
        <v>189106</v>
      </c>
      <c r="K2404" s="33">
        <v>9.5026070034795306E-3</v>
      </c>
      <c r="L2404" s="2">
        <v>1590</v>
      </c>
      <c r="M2404" s="2">
        <v>216555</v>
      </c>
      <c r="N2404" s="2">
        <v>186424</v>
      </c>
      <c r="O2404" s="33">
        <v>8.5289447710595202E-3</v>
      </c>
      <c r="P2404" s="2">
        <v>1594</v>
      </c>
      <c r="Q2404" s="2">
        <v>221646</v>
      </c>
      <c r="R2404" s="2">
        <v>187947</v>
      </c>
      <c r="S2404" s="35">
        <v>8.4811143567069432E-3</v>
      </c>
      <c r="T2404" t="s">
        <v>4388</v>
      </c>
      <c r="U2404" t="s">
        <v>4388</v>
      </c>
      <c r="V2404" s="5" t="s">
        <v>4390</v>
      </c>
      <c r="W2404" s="5">
        <v>0</v>
      </c>
      <c r="X2404" s="4">
        <v>1.0214926467725875E-3</v>
      </c>
      <c r="Y2404" s="6">
        <v>203</v>
      </c>
      <c r="Z2404" s="4">
        <v>-4.7830414352576997E-5</v>
      </c>
      <c r="AA2404" s="5">
        <v>3943</v>
      </c>
      <c r="AC2404" s="16" t="str">
        <f t="shared" si="222"/>
        <v/>
      </c>
      <c r="AD2404" s="16" t="str">
        <f t="shared" si="223"/>
        <v/>
      </c>
      <c r="AE2404" s="16" t="str">
        <f t="shared" si="224"/>
        <v/>
      </c>
      <c r="AF2404" s="16" t="str">
        <f t="shared" si="225"/>
        <v/>
      </c>
      <c r="AG2404" s="16">
        <f t="shared" si="226"/>
        <v>9.5026070034795306E-3</v>
      </c>
      <c r="AH2404" s="16" t="str">
        <f t="shared" si="227"/>
        <v/>
      </c>
      <c r="AI2404" s="17" t="str">
        <f>IF('Peer Comparison Tool'!$D$11="NR","",IF($C2404='Peer Comparison Tool'!$D$9,COUNT('ALLL &lt;50B Database'!$AI$1:AI2403)+1,""))</f>
        <v/>
      </c>
    </row>
    <row r="2405" spans="1:35" x14ac:dyDescent="0.25">
      <c r="A2405" t="s">
        <v>2922</v>
      </c>
      <c r="B2405">
        <v>2948423</v>
      </c>
      <c r="C2405" s="5" t="s">
        <v>2907</v>
      </c>
      <c r="D2405" s="5" t="s">
        <v>4390</v>
      </c>
      <c r="E2405" s="5" t="s">
        <v>4388</v>
      </c>
      <c r="F2405" s="2">
        <v>2385</v>
      </c>
      <c r="G2405" s="2">
        <v>252619</v>
      </c>
      <c r="H2405" s="2">
        <v>126651</v>
      </c>
      <c r="I2405" s="2">
        <v>9140</v>
      </c>
      <c r="J2405" s="2">
        <v>117511</v>
      </c>
      <c r="K2405" s="33">
        <v>2.0295972291955646E-2</v>
      </c>
      <c r="L2405" s="2">
        <v>2057</v>
      </c>
      <c r="M2405" s="2">
        <v>211736</v>
      </c>
      <c r="N2405" s="2">
        <v>114736</v>
      </c>
      <c r="O2405" s="33">
        <v>1.7928113233858598E-2</v>
      </c>
      <c r="P2405" s="2">
        <v>2106</v>
      </c>
      <c r="Q2405" s="2">
        <v>226903</v>
      </c>
      <c r="R2405" s="2">
        <v>117397</v>
      </c>
      <c r="S2405" s="35">
        <v>1.7939129620007325E-2</v>
      </c>
      <c r="T2405" t="s">
        <v>4388</v>
      </c>
      <c r="U2405" t="s">
        <v>4388</v>
      </c>
      <c r="V2405" s="5" t="s">
        <v>4390</v>
      </c>
      <c r="W2405" s="5">
        <v>0</v>
      </c>
      <c r="X2405" s="4">
        <v>2.3568426719483213E-3</v>
      </c>
      <c r="Y2405" s="6">
        <v>279</v>
      </c>
      <c r="Z2405" s="4">
        <v>1.1016386148726687E-5</v>
      </c>
      <c r="AA2405" s="5">
        <v>521</v>
      </c>
      <c r="AC2405" s="16" t="str">
        <f t="shared" si="222"/>
        <v/>
      </c>
      <c r="AD2405" s="16" t="str">
        <f t="shared" si="223"/>
        <v/>
      </c>
      <c r="AE2405" s="16" t="str">
        <f t="shared" si="224"/>
        <v/>
      </c>
      <c r="AF2405" s="16" t="str">
        <f t="shared" si="225"/>
        <v/>
      </c>
      <c r="AG2405" s="16">
        <f t="shared" si="226"/>
        <v>2.0295972291955646E-2</v>
      </c>
      <c r="AH2405" s="16" t="str">
        <f t="shared" si="227"/>
        <v/>
      </c>
      <c r="AI2405" s="17" t="str">
        <f>IF('Peer Comparison Tool'!$D$11="NR","",IF($C2405='Peer Comparison Tool'!$D$9,COUNT('ALLL &lt;50B Database'!$AI$1:AI2404)+1,""))</f>
        <v/>
      </c>
    </row>
    <row r="2406" spans="1:35" x14ac:dyDescent="0.25">
      <c r="A2406" t="s">
        <v>1636</v>
      </c>
      <c r="B2406">
        <v>776547</v>
      </c>
      <c r="C2406" s="5" t="s">
        <v>1578</v>
      </c>
      <c r="D2406" s="5" t="s">
        <v>4387</v>
      </c>
      <c r="E2406" s="5" t="s">
        <v>4388</v>
      </c>
      <c r="F2406" s="2">
        <v>391</v>
      </c>
      <c r="G2406" s="2">
        <v>252535</v>
      </c>
      <c r="H2406" s="2">
        <v>174741</v>
      </c>
      <c r="I2406" s="2">
        <v>11632</v>
      </c>
      <c r="J2406" s="2">
        <v>163109</v>
      </c>
      <c r="K2406" s="33">
        <v>2.3971699906197696E-3</v>
      </c>
      <c r="L2406" s="2">
        <v>182</v>
      </c>
      <c r="M2406" s="2">
        <v>212081</v>
      </c>
      <c r="N2406" s="2">
        <v>162593</v>
      </c>
      <c r="O2406" s="33">
        <v>1.119359382015216E-3</v>
      </c>
      <c r="P2406" s="2">
        <v>246</v>
      </c>
      <c r="Q2406" s="2">
        <v>239622</v>
      </c>
      <c r="R2406" s="2">
        <v>168370</v>
      </c>
      <c r="S2406" s="35">
        <v>1.4610678862030052E-3</v>
      </c>
      <c r="T2406" t="s">
        <v>4388</v>
      </c>
      <c r="U2406" t="s">
        <v>4388</v>
      </c>
      <c r="V2406" s="5" t="s">
        <v>4387</v>
      </c>
      <c r="W2406" s="5">
        <v>0</v>
      </c>
      <c r="X2406" s="4">
        <v>9.3610210441676437E-4</v>
      </c>
      <c r="Y2406" s="6">
        <v>145</v>
      </c>
      <c r="Z2406" s="4">
        <v>3.417085041877892E-4</v>
      </c>
      <c r="AA2406" s="5">
        <v>4765</v>
      </c>
      <c r="AC2406" s="16" t="str">
        <f t="shared" si="222"/>
        <v/>
      </c>
      <c r="AD2406" s="16" t="str">
        <f t="shared" si="223"/>
        <v/>
      </c>
      <c r="AE2406" s="16" t="str">
        <f t="shared" si="224"/>
        <v/>
      </c>
      <c r="AF2406" s="16" t="str">
        <f t="shared" si="225"/>
        <v/>
      </c>
      <c r="AG2406" s="16">
        <f t="shared" si="226"/>
        <v>2.3971699906197696E-3</v>
      </c>
      <c r="AH2406" s="16" t="str">
        <f t="shared" si="227"/>
        <v/>
      </c>
      <c r="AI2406" s="17" t="str">
        <f>IF('Peer Comparison Tool'!$D$11="NR","",IF($C2406='Peer Comparison Tool'!$D$9,COUNT('ALLL &lt;50B Database'!$AI$1:AI2405)+1,""))</f>
        <v/>
      </c>
    </row>
    <row r="2407" spans="1:35" x14ac:dyDescent="0.25">
      <c r="A2407" t="s">
        <v>185</v>
      </c>
      <c r="B2407">
        <v>566056</v>
      </c>
      <c r="C2407" s="5" t="s">
        <v>2711</v>
      </c>
      <c r="D2407" s="5" t="s">
        <v>4390</v>
      </c>
      <c r="E2407" s="5" t="s">
        <v>4388</v>
      </c>
      <c r="F2407" s="2">
        <v>2064</v>
      </c>
      <c r="G2407" s="2">
        <v>252382</v>
      </c>
      <c r="H2407" s="2">
        <v>159805</v>
      </c>
      <c r="I2407" s="2">
        <v>11839</v>
      </c>
      <c r="J2407" s="2">
        <v>147966</v>
      </c>
      <c r="K2407" s="33">
        <v>1.3949150480515794E-2</v>
      </c>
      <c r="L2407" s="2">
        <v>2189</v>
      </c>
      <c r="M2407" s="2">
        <v>220895</v>
      </c>
      <c r="N2407" s="2">
        <v>152154</v>
      </c>
      <c r="O2407" s="33">
        <v>1.4386739750515925E-2</v>
      </c>
      <c r="P2407" s="2">
        <v>2273</v>
      </c>
      <c r="Q2407" s="2">
        <v>227140</v>
      </c>
      <c r="R2407" s="2">
        <v>152973</v>
      </c>
      <c r="S2407" s="35">
        <v>1.4858831297026273E-2</v>
      </c>
      <c r="T2407" t="s">
        <v>4388</v>
      </c>
      <c r="U2407" t="s">
        <v>4388</v>
      </c>
      <c r="V2407" s="5" t="s">
        <v>4390</v>
      </c>
      <c r="W2407" s="5">
        <v>0</v>
      </c>
      <c r="X2407" s="4">
        <v>-9.0968081651047854E-4</v>
      </c>
      <c r="Y2407" s="6">
        <v>-209</v>
      </c>
      <c r="Z2407" s="4">
        <v>4.7209154651034826E-4</v>
      </c>
      <c r="AA2407" s="5">
        <v>2011</v>
      </c>
      <c r="AC2407" s="16" t="str">
        <f t="shared" si="222"/>
        <v/>
      </c>
      <c r="AD2407" s="16" t="str">
        <f t="shared" si="223"/>
        <v/>
      </c>
      <c r="AE2407" s="16" t="str">
        <f t="shared" si="224"/>
        <v/>
      </c>
      <c r="AF2407" s="16" t="str">
        <f t="shared" si="225"/>
        <v/>
      </c>
      <c r="AG2407" s="16">
        <f t="shared" si="226"/>
        <v>1.3949150480515794E-2</v>
      </c>
      <c r="AH2407" s="16" t="str">
        <f t="shared" si="227"/>
        <v/>
      </c>
      <c r="AI2407" s="17" t="str">
        <f>IF('Peer Comparison Tool'!$D$11="NR","",IF($C2407='Peer Comparison Tool'!$D$9,COUNT('ALLL &lt;50B Database'!$AI$1:AI2406)+1,""))</f>
        <v/>
      </c>
    </row>
    <row r="2408" spans="1:35" x14ac:dyDescent="0.25">
      <c r="A2408" t="s">
        <v>889</v>
      </c>
      <c r="B2408">
        <v>1001853</v>
      </c>
      <c r="C2408" s="5" t="s">
        <v>2299</v>
      </c>
      <c r="D2408" s="5" t="s">
        <v>4387</v>
      </c>
      <c r="E2408" s="5" t="s">
        <v>4388</v>
      </c>
      <c r="F2408" s="2">
        <v>4614</v>
      </c>
      <c r="G2408" s="2">
        <v>252283</v>
      </c>
      <c r="H2408" s="2">
        <v>207844</v>
      </c>
      <c r="I2408" s="2">
        <v>14812</v>
      </c>
      <c r="J2408" s="2">
        <v>193032</v>
      </c>
      <c r="K2408" s="33">
        <v>2.3902772597289568E-2</v>
      </c>
      <c r="L2408" s="2">
        <v>4521</v>
      </c>
      <c r="M2408" s="2">
        <v>225111</v>
      </c>
      <c r="N2408" s="2">
        <v>196361</v>
      </c>
      <c r="O2408" s="33">
        <v>2.3023920228558623E-2</v>
      </c>
      <c r="P2408" s="2">
        <v>4746</v>
      </c>
      <c r="Q2408" s="2">
        <v>227837</v>
      </c>
      <c r="R2408" s="2">
        <v>192139</v>
      </c>
      <c r="S2408" s="35">
        <v>2.4700867601059648E-2</v>
      </c>
      <c r="T2408" t="s">
        <v>4388</v>
      </c>
      <c r="U2408" t="s">
        <v>4388</v>
      </c>
      <c r="V2408" s="5" t="s">
        <v>4387</v>
      </c>
      <c r="W2408" s="5">
        <v>0</v>
      </c>
      <c r="X2408" s="4">
        <v>-7.9809500377008014E-4</v>
      </c>
      <c r="Y2408" s="6">
        <v>-132</v>
      </c>
      <c r="Z2408" s="4">
        <v>1.6769473725010246E-3</v>
      </c>
      <c r="AA2408" s="5">
        <v>290</v>
      </c>
      <c r="AC2408" s="16" t="str">
        <f t="shared" si="222"/>
        <v/>
      </c>
      <c r="AD2408" s="16" t="str">
        <f t="shared" si="223"/>
        <v/>
      </c>
      <c r="AE2408" s="16" t="str">
        <f t="shared" si="224"/>
        <v/>
      </c>
      <c r="AF2408" s="16" t="str">
        <f t="shared" si="225"/>
        <v/>
      </c>
      <c r="AG2408" s="16">
        <f t="shared" si="226"/>
        <v>2.3902772597289568E-2</v>
      </c>
      <c r="AH2408" s="16" t="str">
        <f t="shared" si="227"/>
        <v/>
      </c>
      <c r="AI2408" s="17" t="str">
        <f>IF('Peer Comparison Tool'!$D$11="NR","",IF($C2408='Peer Comparison Tool'!$D$9,COUNT('ALLL &lt;50B Database'!$AI$1:AI2407)+1,""))</f>
        <v/>
      </c>
    </row>
    <row r="2409" spans="1:35" x14ac:dyDescent="0.25">
      <c r="A2409" t="s">
        <v>3473</v>
      </c>
      <c r="B2409">
        <v>2785477</v>
      </c>
      <c r="C2409" s="5" t="s">
        <v>3374</v>
      </c>
      <c r="D2409" s="5" t="s">
        <v>4390</v>
      </c>
      <c r="E2409" s="5" t="s">
        <v>4388</v>
      </c>
      <c r="F2409" s="2">
        <v>2685</v>
      </c>
      <c r="G2409" s="2">
        <v>252039</v>
      </c>
      <c r="H2409" s="2">
        <v>198342</v>
      </c>
      <c r="I2409" s="2">
        <v>8577</v>
      </c>
      <c r="J2409" s="2">
        <v>189765</v>
      </c>
      <c r="K2409" s="33">
        <v>1.4149079124179906E-2</v>
      </c>
      <c r="L2409" s="2">
        <v>2523</v>
      </c>
      <c r="M2409" s="2">
        <v>238451</v>
      </c>
      <c r="N2409" s="2">
        <v>182646</v>
      </c>
      <c r="O2409" s="33">
        <v>1.3813606648927433E-2</v>
      </c>
      <c r="P2409" s="2">
        <v>2589</v>
      </c>
      <c r="Q2409" s="2">
        <v>244692</v>
      </c>
      <c r="R2409" s="2">
        <v>191070</v>
      </c>
      <c r="S2409" s="35">
        <v>1.3550007850525986E-2</v>
      </c>
      <c r="T2409" t="s">
        <v>4388</v>
      </c>
      <c r="U2409" t="s">
        <v>4388</v>
      </c>
      <c r="V2409" s="5" t="s">
        <v>4390</v>
      </c>
      <c r="W2409" s="5">
        <v>0</v>
      </c>
      <c r="X2409" s="4">
        <v>5.9907127365392034E-4</v>
      </c>
      <c r="Y2409" s="6">
        <v>96</v>
      </c>
      <c r="Z2409" s="4">
        <v>-2.6359879840144769E-4</v>
      </c>
      <c r="AA2409" s="5">
        <v>1919</v>
      </c>
      <c r="AC2409" s="16" t="str">
        <f t="shared" si="222"/>
        <v/>
      </c>
      <c r="AD2409" s="16" t="str">
        <f t="shared" si="223"/>
        <v/>
      </c>
      <c r="AE2409" s="16" t="str">
        <f t="shared" si="224"/>
        <v/>
      </c>
      <c r="AF2409" s="16" t="str">
        <f t="shared" si="225"/>
        <v/>
      </c>
      <c r="AG2409" s="16">
        <f t="shared" si="226"/>
        <v>1.4149079124179906E-2</v>
      </c>
      <c r="AH2409" s="16" t="str">
        <f t="shared" si="227"/>
        <v/>
      </c>
      <c r="AI2409" s="17" t="str">
        <f>IF('Peer Comparison Tool'!$D$11="NR","",IF($C2409='Peer Comparison Tool'!$D$9,COUNT('ALLL &lt;50B Database'!$AI$1:AI2408)+1,""))</f>
        <v/>
      </c>
    </row>
    <row r="2410" spans="1:35" x14ac:dyDescent="0.25">
      <c r="A2410" t="s">
        <v>610</v>
      </c>
      <c r="B2410">
        <v>23755</v>
      </c>
      <c r="C2410" s="5" t="s">
        <v>4163</v>
      </c>
      <c r="D2410" s="5" t="s">
        <v>4390</v>
      </c>
      <c r="E2410" s="5" t="s">
        <v>4388</v>
      </c>
      <c r="F2410" s="2">
        <v>1721</v>
      </c>
      <c r="G2410" s="2">
        <v>251958</v>
      </c>
      <c r="H2410" s="2">
        <v>160445</v>
      </c>
      <c r="I2410" s="2">
        <v>9344</v>
      </c>
      <c r="J2410" s="2">
        <v>151101</v>
      </c>
      <c r="K2410" s="33">
        <v>1.1389732695349469E-2</v>
      </c>
      <c r="L2410" s="2">
        <v>1544</v>
      </c>
      <c r="M2410" s="2">
        <v>216070</v>
      </c>
      <c r="N2410" s="2">
        <v>140085</v>
      </c>
      <c r="O2410" s="33">
        <v>1.1021879573116322E-2</v>
      </c>
      <c r="P2410" s="2">
        <v>1527</v>
      </c>
      <c r="Q2410" s="2">
        <v>213559</v>
      </c>
      <c r="R2410" s="2">
        <v>147450</v>
      </c>
      <c r="S2410" s="35">
        <v>1.0356052899287893E-2</v>
      </c>
      <c r="T2410" t="s">
        <v>4388</v>
      </c>
      <c r="U2410" t="s">
        <v>4388</v>
      </c>
      <c r="V2410" s="5" t="s">
        <v>4390</v>
      </c>
      <c r="W2410" s="5">
        <v>0</v>
      </c>
      <c r="X2410" s="4">
        <v>1.0336797960615752E-3</v>
      </c>
      <c r="Y2410" s="6">
        <v>194</v>
      </c>
      <c r="Z2410" s="4">
        <v>-6.6582667382842839E-4</v>
      </c>
      <c r="AA2410" s="5">
        <v>3209</v>
      </c>
      <c r="AC2410" s="16" t="str">
        <f t="shared" si="222"/>
        <v/>
      </c>
      <c r="AD2410" s="16" t="str">
        <f t="shared" si="223"/>
        <v/>
      </c>
      <c r="AE2410" s="16" t="str">
        <f t="shared" si="224"/>
        <v/>
      </c>
      <c r="AF2410" s="16" t="str">
        <f t="shared" si="225"/>
        <v/>
      </c>
      <c r="AG2410" s="16">
        <f t="shared" si="226"/>
        <v>1.1389732695349469E-2</v>
      </c>
      <c r="AH2410" s="16" t="str">
        <f t="shared" si="227"/>
        <v/>
      </c>
      <c r="AI2410" s="17" t="str">
        <f>IF('Peer Comparison Tool'!$D$11="NR","",IF($C2410='Peer Comparison Tool'!$D$9,COUNT('ALLL &lt;50B Database'!$AI$1:AI2409)+1,""))</f>
        <v/>
      </c>
    </row>
    <row r="2411" spans="1:35" x14ac:dyDescent="0.25">
      <c r="A2411" t="s">
        <v>379</v>
      </c>
      <c r="B2411">
        <v>247551</v>
      </c>
      <c r="C2411" s="5" t="s">
        <v>343</v>
      </c>
      <c r="D2411" s="5" t="s">
        <v>4390</v>
      </c>
      <c r="E2411" s="5" t="s">
        <v>4388</v>
      </c>
      <c r="F2411" s="2">
        <v>2947</v>
      </c>
      <c r="G2411" s="2">
        <v>251841</v>
      </c>
      <c r="H2411" s="2">
        <v>192174</v>
      </c>
      <c r="I2411" s="2">
        <v>36670</v>
      </c>
      <c r="J2411" s="2">
        <v>155504</v>
      </c>
      <c r="K2411" s="33">
        <v>1.8951280995987242E-2</v>
      </c>
      <c r="L2411" s="2">
        <v>2731</v>
      </c>
      <c r="M2411" s="2">
        <v>193763</v>
      </c>
      <c r="N2411" s="2">
        <v>150043</v>
      </c>
      <c r="O2411" s="33">
        <v>1.8201448917976846E-2</v>
      </c>
      <c r="P2411" s="2">
        <v>2864</v>
      </c>
      <c r="Q2411" s="2">
        <v>210412</v>
      </c>
      <c r="R2411" s="2">
        <v>151152</v>
      </c>
      <c r="S2411" s="35">
        <v>1.8947814120884938E-2</v>
      </c>
      <c r="T2411" t="s">
        <v>4388</v>
      </c>
      <c r="U2411" t="s">
        <v>4388</v>
      </c>
      <c r="V2411" s="5" t="s">
        <v>4390</v>
      </c>
      <c r="W2411" s="5">
        <v>0</v>
      </c>
      <c r="X2411" s="4">
        <v>3.4668751023037014E-6</v>
      </c>
      <c r="Y2411" s="6">
        <v>83</v>
      </c>
      <c r="Z2411" s="4">
        <v>7.4636520290809194E-4</v>
      </c>
      <c r="AA2411" s="5">
        <v>683</v>
      </c>
      <c r="AC2411" s="16" t="str">
        <f t="shared" si="222"/>
        <v/>
      </c>
      <c r="AD2411" s="16" t="str">
        <f t="shared" si="223"/>
        <v/>
      </c>
      <c r="AE2411" s="16" t="str">
        <f t="shared" si="224"/>
        <v/>
      </c>
      <c r="AF2411" s="16" t="str">
        <f t="shared" si="225"/>
        <v/>
      </c>
      <c r="AG2411" s="16">
        <f t="shared" si="226"/>
        <v>1.8951280995987242E-2</v>
      </c>
      <c r="AH2411" s="16" t="str">
        <f t="shared" si="227"/>
        <v/>
      </c>
      <c r="AI2411" s="17" t="str">
        <f>IF('Peer Comparison Tool'!$D$11="NR","",IF($C2411='Peer Comparison Tool'!$D$9,COUNT('ALLL &lt;50B Database'!$AI$1:AI2410)+1,""))</f>
        <v/>
      </c>
    </row>
    <row r="2412" spans="1:35" x14ac:dyDescent="0.25">
      <c r="A2412" t="s">
        <v>842</v>
      </c>
      <c r="B2412">
        <v>1014376</v>
      </c>
      <c r="C2412" s="5" t="s">
        <v>1695</v>
      </c>
      <c r="D2412" s="5" t="s">
        <v>4390</v>
      </c>
      <c r="E2412" s="5" t="s">
        <v>4388</v>
      </c>
      <c r="F2412" s="2">
        <v>4726</v>
      </c>
      <c r="G2412" s="2">
        <v>251835</v>
      </c>
      <c r="H2412" s="2">
        <v>188516</v>
      </c>
      <c r="I2412" s="2">
        <v>0</v>
      </c>
      <c r="J2412" s="2">
        <v>188516</v>
      </c>
      <c r="K2412" s="33">
        <v>2.5069490122854293E-2</v>
      </c>
      <c r="L2412" s="2">
        <v>4617</v>
      </c>
      <c r="M2412" s="2">
        <v>234386</v>
      </c>
      <c r="N2412" s="2">
        <v>188189</v>
      </c>
      <c r="O2412" s="33">
        <v>2.4533846292822643E-2</v>
      </c>
      <c r="P2412" s="2">
        <v>4655</v>
      </c>
      <c r="Q2412" s="2">
        <v>236462</v>
      </c>
      <c r="R2412" s="2">
        <v>190538</v>
      </c>
      <c r="S2412" s="35">
        <v>2.4430822198196686E-2</v>
      </c>
      <c r="T2412" t="s">
        <v>4388</v>
      </c>
      <c r="U2412" t="s">
        <v>4388</v>
      </c>
      <c r="V2412" s="5" t="s">
        <v>4390</v>
      </c>
      <c r="W2412" s="5">
        <v>0</v>
      </c>
      <c r="X2412" s="4">
        <v>6.3866792465760644E-4</v>
      </c>
      <c r="Y2412" s="6">
        <v>71</v>
      </c>
      <c r="Z2412" s="4">
        <v>-1.0302409462595655E-4</v>
      </c>
      <c r="AA2412" s="5">
        <v>254</v>
      </c>
      <c r="AC2412" s="16" t="str">
        <f t="shared" si="222"/>
        <v/>
      </c>
      <c r="AD2412" s="16" t="str">
        <f t="shared" si="223"/>
        <v/>
      </c>
      <c r="AE2412" s="16" t="str">
        <f t="shared" si="224"/>
        <v/>
      </c>
      <c r="AF2412" s="16" t="str">
        <f t="shared" si="225"/>
        <v/>
      </c>
      <c r="AG2412" s="16">
        <f t="shared" si="226"/>
        <v>2.5069490122854293E-2</v>
      </c>
      <c r="AH2412" s="16" t="str">
        <f t="shared" si="227"/>
        <v/>
      </c>
      <c r="AI2412" s="17" t="str">
        <f>IF('Peer Comparison Tool'!$D$11="NR","",IF($C2412='Peer Comparison Tool'!$D$9,COUNT('ALLL &lt;50B Database'!$AI$1:AI2411)+1,""))</f>
        <v/>
      </c>
    </row>
    <row r="2413" spans="1:35" x14ac:dyDescent="0.25">
      <c r="A2413" t="s">
        <v>4374</v>
      </c>
      <c r="B2413">
        <v>85052</v>
      </c>
      <c r="C2413" s="5" t="s">
        <v>4362</v>
      </c>
      <c r="D2413" s="5" t="s">
        <v>4390</v>
      </c>
      <c r="E2413" s="5" t="s">
        <v>4388</v>
      </c>
      <c r="F2413" s="2">
        <v>1241</v>
      </c>
      <c r="G2413" s="2">
        <v>251777</v>
      </c>
      <c r="H2413" s="2">
        <v>87066</v>
      </c>
      <c r="I2413" s="2">
        <v>10548</v>
      </c>
      <c r="J2413" s="2">
        <v>76518</v>
      </c>
      <c r="K2413" s="33">
        <v>1.6218406126663008E-2</v>
      </c>
      <c r="L2413" s="2">
        <v>1126</v>
      </c>
      <c r="M2413" s="2">
        <v>220135</v>
      </c>
      <c r="N2413" s="2">
        <v>75196</v>
      </c>
      <c r="O2413" s="33">
        <v>1.4974200755359327E-2</v>
      </c>
      <c r="P2413" s="2">
        <v>1176</v>
      </c>
      <c r="Q2413" s="2">
        <v>233580</v>
      </c>
      <c r="R2413" s="2">
        <v>75514</v>
      </c>
      <c r="S2413" s="35">
        <v>1.5573271181502767E-2</v>
      </c>
      <c r="T2413" t="s">
        <v>4388</v>
      </c>
      <c r="U2413" t="s">
        <v>4388</v>
      </c>
      <c r="V2413" s="5" t="s">
        <v>4390</v>
      </c>
      <c r="W2413" s="5">
        <v>0</v>
      </c>
      <c r="X2413" s="4">
        <v>6.4513494516024034E-4</v>
      </c>
      <c r="Y2413" s="6">
        <v>65</v>
      </c>
      <c r="Z2413" s="4">
        <v>5.9907042614344014E-4</v>
      </c>
      <c r="AA2413" s="5">
        <v>1218</v>
      </c>
      <c r="AC2413" s="16" t="str">
        <f t="shared" si="222"/>
        <v/>
      </c>
      <c r="AD2413" s="16" t="str">
        <f t="shared" si="223"/>
        <v/>
      </c>
      <c r="AE2413" s="16" t="str">
        <f t="shared" si="224"/>
        <v/>
      </c>
      <c r="AF2413" s="16" t="str">
        <f t="shared" si="225"/>
        <v/>
      </c>
      <c r="AG2413" s="16">
        <f t="shared" si="226"/>
        <v>1.6218406126663008E-2</v>
      </c>
      <c r="AH2413" s="16" t="str">
        <f t="shared" si="227"/>
        <v/>
      </c>
      <c r="AI2413" s="17" t="str">
        <f>IF('Peer Comparison Tool'!$D$11="NR","",IF($C2413='Peer Comparison Tool'!$D$9,COUNT('ALLL &lt;50B Database'!$AI$1:AI2412)+1,""))</f>
        <v/>
      </c>
    </row>
    <row r="2414" spans="1:35" x14ac:dyDescent="0.25">
      <c r="A2414" t="s">
        <v>459</v>
      </c>
      <c r="B2414">
        <v>3446784</v>
      </c>
      <c r="C2414" s="5" t="s">
        <v>451</v>
      </c>
      <c r="D2414" s="5" t="s">
        <v>4390</v>
      </c>
      <c r="E2414" s="5" t="s">
        <v>4388</v>
      </c>
      <c r="F2414" s="2">
        <v>2036</v>
      </c>
      <c r="G2414" s="2">
        <v>251689</v>
      </c>
      <c r="H2414" s="2">
        <v>201411</v>
      </c>
      <c r="I2414" s="2">
        <v>12820</v>
      </c>
      <c r="J2414" s="2">
        <v>188591</v>
      </c>
      <c r="K2414" s="33">
        <v>1.0795849218679576E-2</v>
      </c>
      <c r="L2414" s="2">
        <v>1959</v>
      </c>
      <c r="M2414" s="2">
        <v>214519</v>
      </c>
      <c r="N2414" s="2">
        <v>188942</v>
      </c>
      <c r="O2414" s="33">
        <v>1.0368261159509267E-2</v>
      </c>
      <c r="P2414" s="2">
        <v>1995</v>
      </c>
      <c r="Q2414" s="2">
        <v>232587</v>
      </c>
      <c r="R2414" s="2">
        <v>192784</v>
      </c>
      <c r="S2414" s="35">
        <v>1.0348369159266329E-2</v>
      </c>
      <c r="T2414" t="s">
        <v>4388</v>
      </c>
      <c r="U2414" t="s">
        <v>4388</v>
      </c>
      <c r="V2414" s="5" t="s">
        <v>4390</v>
      </c>
      <c r="W2414" s="5">
        <v>0</v>
      </c>
      <c r="X2414" s="4">
        <v>4.4748005941324699E-4</v>
      </c>
      <c r="Y2414" s="6">
        <v>41</v>
      </c>
      <c r="Z2414" s="4">
        <v>-1.9892000242938135E-5</v>
      </c>
      <c r="AA2414" s="5">
        <v>3466</v>
      </c>
      <c r="AC2414" s="16" t="str">
        <f t="shared" si="222"/>
        <v/>
      </c>
      <c r="AD2414" s="16" t="str">
        <f t="shared" si="223"/>
        <v/>
      </c>
      <c r="AE2414" s="16" t="str">
        <f t="shared" si="224"/>
        <v/>
      </c>
      <c r="AF2414" s="16" t="str">
        <f t="shared" si="225"/>
        <v/>
      </c>
      <c r="AG2414" s="16">
        <f t="shared" si="226"/>
        <v>1.0795849218679576E-2</v>
      </c>
      <c r="AH2414" s="16" t="str">
        <f t="shared" si="227"/>
        <v/>
      </c>
      <c r="AI2414" s="17" t="str">
        <f>IF('Peer Comparison Tool'!$D$11="NR","",IF($C2414='Peer Comparison Tool'!$D$9,COUNT('ALLL &lt;50B Database'!$AI$1:AI2413)+1,""))</f>
        <v/>
      </c>
    </row>
    <row r="2415" spans="1:35" x14ac:dyDescent="0.25">
      <c r="A2415" t="s">
        <v>3539</v>
      </c>
      <c r="B2415">
        <v>1404481</v>
      </c>
      <c r="C2415" s="5" t="s">
        <v>3516</v>
      </c>
      <c r="D2415" s="5" t="s">
        <v>4390</v>
      </c>
      <c r="E2415" s="5" t="s">
        <v>4388</v>
      </c>
      <c r="F2415" s="2">
        <v>1610</v>
      </c>
      <c r="G2415" s="2">
        <v>251558</v>
      </c>
      <c r="H2415" s="2">
        <v>108606</v>
      </c>
      <c r="I2415" s="2">
        <v>4331</v>
      </c>
      <c r="J2415" s="2">
        <v>104275</v>
      </c>
      <c r="K2415" s="33">
        <v>1.5439942459841765E-2</v>
      </c>
      <c r="L2415" s="2">
        <v>1604</v>
      </c>
      <c r="M2415" s="2">
        <v>227022</v>
      </c>
      <c r="N2415" s="2">
        <v>110476</v>
      </c>
      <c r="O2415" s="33">
        <v>1.4518990549983707E-2</v>
      </c>
      <c r="P2415" s="2">
        <v>1608</v>
      </c>
      <c r="Q2415" s="2">
        <v>232800</v>
      </c>
      <c r="R2415" s="2">
        <v>105972</v>
      </c>
      <c r="S2415" s="35">
        <v>1.5173819499490432E-2</v>
      </c>
      <c r="T2415" t="s">
        <v>4388</v>
      </c>
      <c r="U2415" t="s">
        <v>4388</v>
      </c>
      <c r="V2415" s="5" t="s">
        <v>4390</v>
      </c>
      <c r="W2415" s="5">
        <v>0</v>
      </c>
      <c r="X2415" s="4">
        <v>2.6612296035133376E-4</v>
      </c>
      <c r="Y2415" s="6">
        <v>2</v>
      </c>
      <c r="Z2415" s="4">
        <v>6.5482894950672464E-4</v>
      </c>
      <c r="AA2415" s="5">
        <v>1453</v>
      </c>
      <c r="AC2415" s="16" t="str">
        <f t="shared" si="222"/>
        <v/>
      </c>
      <c r="AD2415" s="16" t="str">
        <f t="shared" si="223"/>
        <v/>
      </c>
      <c r="AE2415" s="16" t="str">
        <f t="shared" si="224"/>
        <v/>
      </c>
      <c r="AF2415" s="16" t="str">
        <f t="shared" si="225"/>
        <v/>
      </c>
      <c r="AG2415" s="16">
        <f t="shared" si="226"/>
        <v>1.5439942459841765E-2</v>
      </c>
      <c r="AH2415" s="16" t="str">
        <f t="shared" si="227"/>
        <v/>
      </c>
      <c r="AI2415" s="17" t="str">
        <f>IF('Peer Comparison Tool'!$D$11="NR","",IF($C2415='Peer Comparison Tool'!$D$9,COUNT('ALLL &lt;50B Database'!$AI$1:AI2414)+1,""))</f>
        <v/>
      </c>
    </row>
    <row r="2416" spans="1:35" x14ac:dyDescent="0.25">
      <c r="A2416" t="s">
        <v>471</v>
      </c>
      <c r="B2416">
        <v>2882983</v>
      </c>
      <c r="C2416" s="5" t="s">
        <v>716</v>
      </c>
      <c r="D2416" s="5" t="s">
        <v>4390</v>
      </c>
      <c r="E2416" s="5" t="s">
        <v>4388</v>
      </c>
      <c r="F2416" s="2">
        <v>2413</v>
      </c>
      <c r="G2416" s="2">
        <v>251389</v>
      </c>
      <c r="H2416" s="2">
        <v>200444</v>
      </c>
      <c r="I2416" s="2">
        <v>14876</v>
      </c>
      <c r="J2416" s="2">
        <v>185568</v>
      </c>
      <c r="K2416" s="33">
        <v>1.3003319537851353E-2</v>
      </c>
      <c r="L2416" s="2">
        <v>1893</v>
      </c>
      <c r="M2416" s="2">
        <v>214317</v>
      </c>
      <c r="N2416" s="2">
        <v>187986</v>
      </c>
      <c r="O2416" s="33">
        <v>1.0069898822252722E-2</v>
      </c>
      <c r="P2416" s="2">
        <v>2054</v>
      </c>
      <c r="Q2416" s="2">
        <v>228530</v>
      </c>
      <c r="R2416" s="2">
        <v>192767</v>
      </c>
      <c r="S2416" s="35">
        <v>1.0655350760244233E-2</v>
      </c>
      <c r="T2416" t="s">
        <v>4388</v>
      </c>
      <c r="U2416" t="s">
        <v>4388</v>
      </c>
      <c r="V2416" s="5" t="s">
        <v>4390</v>
      </c>
      <c r="W2416" s="5">
        <v>0</v>
      </c>
      <c r="X2416" s="4">
        <v>2.3479687776071199E-3</v>
      </c>
      <c r="Y2416" s="6">
        <v>359</v>
      </c>
      <c r="Z2416" s="4">
        <v>5.8545193799151157E-4</v>
      </c>
      <c r="AA2416" s="5">
        <v>2430</v>
      </c>
      <c r="AC2416" s="16" t="str">
        <f t="shared" si="222"/>
        <v/>
      </c>
      <c r="AD2416" s="16" t="str">
        <f t="shared" si="223"/>
        <v/>
      </c>
      <c r="AE2416" s="16" t="str">
        <f t="shared" si="224"/>
        <v/>
      </c>
      <c r="AF2416" s="16" t="str">
        <f t="shared" si="225"/>
        <v/>
      </c>
      <c r="AG2416" s="16">
        <f t="shared" si="226"/>
        <v>1.3003319537851353E-2</v>
      </c>
      <c r="AH2416" s="16" t="str">
        <f t="shared" si="227"/>
        <v/>
      </c>
      <c r="AI2416" s="17" t="str">
        <f>IF('Peer Comparison Tool'!$D$11="NR","",IF($C2416='Peer Comparison Tool'!$D$9,COUNT('ALLL &lt;50B Database'!$AI$1:AI2415)+1,""))</f>
        <v/>
      </c>
    </row>
    <row r="2417" spans="1:35" x14ac:dyDescent="0.25">
      <c r="A2417" t="s">
        <v>1082</v>
      </c>
      <c r="B2417">
        <v>609832</v>
      </c>
      <c r="C2417" s="5" t="s">
        <v>926</v>
      </c>
      <c r="D2417" s="5" t="s">
        <v>4390</v>
      </c>
      <c r="E2417" s="5" t="s">
        <v>4388</v>
      </c>
      <c r="F2417" s="2">
        <v>1261</v>
      </c>
      <c r="G2417" s="2">
        <v>251358</v>
      </c>
      <c r="H2417" s="2">
        <v>154836</v>
      </c>
      <c r="I2417" s="2">
        <v>11972</v>
      </c>
      <c r="J2417" s="2">
        <v>142864</v>
      </c>
      <c r="K2417" s="33">
        <v>8.8265763243364319E-3</v>
      </c>
      <c r="L2417" s="2">
        <v>1224</v>
      </c>
      <c r="M2417" s="2">
        <v>221802</v>
      </c>
      <c r="N2417" s="2">
        <v>140379</v>
      </c>
      <c r="O2417" s="33">
        <v>8.7192528797042299E-3</v>
      </c>
      <c r="P2417" s="2">
        <v>1231</v>
      </c>
      <c r="Q2417" s="2">
        <v>226460</v>
      </c>
      <c r="R2417" s="2">
        <v>141577</v>
      </c>
      <c r="S2417" s="35">
        <v>8.6949151345204374E-3</v>
      </c>
      <c r="T2417" t="s">
        <v>4388</v>
      </c>
      <c r="U2417" t="s">
        <v>4388</v>
      </c>
      <c r="V2417" s="5" t="s">
        <v>4390</v>
      </c>
      <c r="W2417" s="5">
        <v>0</v>
      </c>
      <c r="X2417" s="4">
        <v>1.3166118981599445E-4</v>
      </c>
      <c r="Y2417" s="6">
        <v>30</v>
      </c>
      <c r="Z2417" s="4">
        <v>-2.433774518379242E-5</v>
      </c>
      <c r="AA2417" s="5">
        <v>4129</v>
      </c>
      <c r="AC2417" s="16" t="str">
        <f t="shared" si="222"/>
        <v/>
      </c>
      <c r="AD2417" s="16" t="str">
        <f t="shared" si="223"/>
        <v/>
      </c>
      <c r="AE2417" s="16" t="str">
        <f t="shared" si="224"/>
        <v/>
      </c>
      <c r="AF2417" s="16" t="str">
        <f t="shared" si="225"/>
        <v/>
      </c>
      <c r="AG2417" s="16">
        <f t="shared" si="226"/>
        <v>8.8265763243364319E-3</v>
      </c>
      <c r="AH2417" s="16" t="str">
        <f t="shared" si="227"/>
        <v/>
      </c>
      <c r="AI2417" s="17" t="str">
        <f>IF('Peer Comparison Tool'!$D$11="NR","",IF($C2417='Peer Comparison Tool'!$D$9,COUNT('ALLL &lt;50B Database'!$AI$1:AI2416)+1,""))</f>
        <v/>
      </c>
    </row>
    <row r="2418" spans="1:35" x14ac:dyDescent="0.25">
      <c r="A2418" t="s">
        <v>1094</v>
      </c>
      <c r="B2418">
        <v>273840</v>
      </c>
      <c r="C2418" s="5" t="s">
        <v>926</v>
      </c>
      <c r="D2418" s="5" t="s">
        <v>4390</v>
      </c>
      <c r="E2418" s="5" t="s">
        <v>4388</v>
      </c>
      <c r="F2418" s="2">
        <v>1900</v>
      </c>
      <c r="G2418" s="2">
        <v>251279</v>
      </c>
      <c r="H2418" s="2">
        <v>201502</v>
      </c>
      <c r="I2418" s="2">
        <v>31725</v>
      </c>
      <c r="J2418" s="2">
        <v>169777</v>
      </c>
      <c r="K2418" s="33">
        <v>1.1191150744800532E-2</v>
      </c>
      <c r="L2418" s="2">
        <v>1702</v>
      </c>
      <c r="M2418" s="2">
        <v>198377</v>
      </c>
      <c r="N2418" s="2">
        <v>164820</v>
      </c>
      <c r="O2418" s="33">
        <v>1.032641669700279E-2</v>
      </c>
      <c r="P2418" s="2">
        <v>1743</v>
      </c>
      <c r="Q2418" s="2">
        <v>204990</v>
      </c>
      <c r="R2418" s="2">
        <v>170850</v>
      </c>
      <c r="S2418" s="35">
        <v>1.0201931518876207E-2</v>
      </c>
      <c r="T2418" t="s">
        <v>4388</v>
      </c>
      <c r="U2418" t="s">
        <v>4388</v>
      </c>
      <c r="V2418" s="5" t="s">
        <v>4390</v>
      </c>
      <c r="W2418" s="5">
        <v>0</v>
      </c>
      <c r="X2418" s="4">
        <v>9.8921922592432564E-4</v>
      </c>
      <c r="Y2418" s="6">
        <v>157</v>
      </c>
      <c r="Z2418" s="4">
        <v>-1.244851781265835E-4</v>
      </c>
      <c r="AA2418" s="5">
        <v>3290</v>
      </c>
      <c r="AC2418" s="16" t="str">
        <f t="shared" si="222"/>
        <v/>
      </c>
      <c r="AD2418" s="16" t="str">
        <f t="shared" si="223"/>
        <v/>
      </c>
      <c r="AE2418" s="16" t="str">
        <f t="shared" si="224"/>
        <v/>
      </c>
      <c r="AF2418" s="16" t="str">
        <f t="shared" si="225"/>
        <v/>
      </c>
      <c r="AG2418" s="16">
        <f t="shared" si="226"/>
        <v>1.1191150744800532E-2</v>
      </c>
      <c r="AH2418" s="16" t="str">
        <f t="shared" si="227"/>
        <v/>
      </c>
      <c r="AI2418" s="17" t="str">
        <f>IF('Peer Comparison Tool'!$D$11="NR","",IF($C2418='Peer Comparison Tool'!$D$9,COUNT('ALLL &lt;50B Database'!$AI$1:AI2417)+1,""))</f>
        <v/>
      </c>
    </row>
    <row r="2419" spans="1:35" x14ac:dyDescent="0.25">
      <c r="A2419" t="s">
        <v>624</v>
      </c>
      <c r="B2419">
        <v>268136</v>
      </c>
      <c r="C2419" s="5" t="s">
        <v>561</v>
      </c>
      <c r="D2419" s="5" t="s">
        <v>4390</v>
      </c>
      <c r="E2419" s="5" t="s">
        <v>4388</v>
      </c>
      <c r="F2419" s="2">
        <v>4299</v>
      </c>
      <c r="G2419" s="2">
        <v>251188</v>
      </c>
      <c r="H2419" s="2">
        <v>181721</v>
      </c>
      <c r="I2419" s="2">
        <v>11739</v>
      </c>
      <c r="J2419" s="2">
        <v>169982</v>
      </c>
      <c r="K2419" s="33">
        <v>2.5290913155510582E-2</v>
      </c>
      <c r="L2419" s="2">
        <v>4245</v>
      </c>
      <c r="M2419" s="2">
        <v>217895</v>
      </c>
      <c r="N2419" s="2">
        <v>164796</v>
      </c>
      <c r="O2419" s="33">
        <v>2.5759120366999198E-2</v>
      </c>
      <c r="P2419" s="2">
        <v>4326</v>
      </c>
      <c r="Q2419" s="2">
        <v>224532</v>
      </c>
      <c r="R2419" s="2">
        <v>170647</v>
      </c>
      <c r="S2419" s="35">
        <v>2.5350577507955017E-2</v>
      </c>
      <c r="T2419" t="s">
        <v>4388</v>
      </c>
      <c r="U2419" t="s">
        <v>4388</v>
      </c>
      <c r="V2419" s="5" t="s">
        <v>4390</v>
      </c>
      <c r="W2419" s="5">
        <v>0</v>
      </c>
      <c r="X2419" s="4">
        <v>-5.9664352444435687E-5</v>
      </c>
      <c r="Y2419" s="6">
        <v>-27</v>
      </c>
      <c r="Z2419" s="4">
        <v>-4.0854285904418086E-4</v>
      </c>
      <c r="AA2419" s="5">
        <v>250</v>
      </c>
      <c r="AC2419" s="16" t="str">
        <f t="shared" si="222"/>
        <v/>
      </c>
      <c r="AD2419" s="16" t="str">
        <f t="shared" si="223"/>
        <v/>
      </c>
      <c r="AE2419" s="16" t="str">
        <f t="shared" si="224"/>
        <v/>
      </c>
      <c r="AF2419" s="16" t="str">
        <f t="shared" si="225"/>
        <v/>
      </c>
      <c r="AG2419" s="16">
        <f t="shared" si="226"/>
        <v>2.5290913155510582E-2</v>
      </c>
      <c r="AH2419" s="16" t="str">
        <f t="shared" si="227"/>
        <v/>
      </c>
      <c r="AI2419" s="17" t="str">
        <f>IF('Peer Comparison Tool'!$D$11="NR","",IF($C2419='Peer Comparison Tool'!$D$9,COUNT('ALLL &lt;50B Database'!$AI$1:AI2418)+1,""))</f>
        <v/>
      </c>
    </row>
    <row r="2420" spans="1:35" x14ac:dyDescent="0.25">
      <c r="A2420" t="s">
        <v>3878</v>
      </c>
      <c r="B2420">
        <v>924058</v>
      </c>
      <c r="C2420" s="5" t="s">
        <v>3704</v>
      </c>
      <c r="D2420" s="5" t="s">
        <v>4390</v>
      </c>
      <c r="E2420" s="5" t="s">
        <v>4388</v>
      </c>
      <c r="F2420" s="2">
        <v>1682</v>
      </c>
      <c r="G2420" s="2">
        <v>251090</v>
      </c>
      <c r="H2420" s="2">
        <v>104802</v>
      </c>
      <c r="I2420" s="2">
        <v>2998</v>
      </c>
      <c r="J2420" s="2">
        <v>101804</v>
      </c>
      <c r="K2420" s="33">
        <v>1.6521944127932106E-2</v>
      </c>
      <c r="L2420" s="2">
        <v>1667</v>
      </c>
      <c r="M2420" s="2">
        <v>235468</v>
      </c>
      <c r="N2420" s="2">
        <v>108113</v>
      </c>
      <c r="O2420" s="33">
        <v>1.5419052287883973E-2</v>
      </c>
      <c r="P2420" s="2">
        <v>1677</v>
      </c>
      <c r="Q2420" s="2">
        <v>240571</v>
      </c>
      <c r="R2420" s="2">
        <v>108896</v>
      </c>
      <c r="S2420" s="35">
        <v>1.5400014692918013E-2</v>
      </c>
      <c r="T2420" t="s">
        <v>4388</v>
      </c>
      <c r="U2420" t="s">
        <v>4388</v>
      </c>
      <c r="V2420" s="5" t="s">
        <v>4390</v>
      </c>
      <c r="W2420" s="5">
        <v>0</v>
      </c>
      <c r="X2420" s="4">
        <v>1.1219294350140931E-3</v>
      </c>
      <c r="Y2420" s="6">
        <v>5</v>
      </c>
      <c r="Z2420" s="4">
        <v>-1.9037594965959706E-5</v>
      </c>
      <c r="AA2420" s="5">
        <v>1134</v>
      </c>
      <c r="AC2420" s="16" t="str">
        <f t="shared" si="222"/>
        <v/>
      </c>
      <c r="AD2420" s="16" t="str">
        <f t="shared" si="223"/>
        <v/>
      </c>
      <c r="AE2420" s="16" t="str">
        <f t="shared" si="224"/>
        <v/>
      </c>
      <c r="AF2420" s="16" t="str">
        <f t="shared" si="225"/>
        <v/>
      </c>
      <c r="AG2420" s="16">
        <f t="shared" si="226"/>
        <v>1.6521944127932106E-2</v>
      </c>
      <c r="AH2420" s="16" t="str">
        <f t="shared" si="227"/>
        <v/>
      </c>
      <c r="AI2420" s="17" t="str">
        <f>IF('Peer Comparison Tool'!$D$11="NR","",IF($C2420='Peer Comparison Tool'!$D$9,COUNT('ALLL &lt;50B Database'!$AI$1:AI2419)+1,""))</f>
        <v/>
      </c>
    </row>
    <row r="2421" spans="1:35" x14ac:dyDescent="0.25">
      <c r="A2421" t="s">
        <v>789</v>
      </c>
      <c r="B2421">
        <v>647245</v>
      </c>
      <c r="C2421" s="5" t="s">
        <v>716</v>
      </c>
      <c r="D2421" s="5" t="s">
        <v>4387</v>
      </c>
      <c r="E2421" s="5" t="s">
        <v>4388</v>
      </c>
      <c r="F2421" s="2">
        <v>2042</v>
      </c>
      <c r="G2421" s="2">
        <v>250671</v>
      </c>
      <c r="H2421" s="2">
        <v>142933</v>
      </c>
      <c r="I2421" s="2">
        <v>8565</v>
      </c>
      <c r="J2421" s="2">
        <v>134368</v>
      </c>
      <c r="K2421" s="33">
        <v>1.5197070731126458E-2</v>
      </c>
      <c r="L2421" s="2">
        <v>1905</v>
      </c>
      <c r="M2421" s="2">
        <v>229120</v>
      </c>
      <c r="N2421" s="2">
        <v>139894</v>
      </c>
      <c r="O2421" s="33">
        <v>1.361745321457675E-2</v>
      </c>
      <c r="P2421" s="2">
        <v>1925</v>
      </c>
      <c r="Q2421" s="2">
        <v>243082</v>
      </c>
      <c r="R2421" s="2">
        <v>141827</v>
      </c>
      <c r="S2421" s="35">
        <v>1.3572873994373427E-2</v>
      </c>
      <c r="T2421" t="s">
        <v>4388</v>
      </c>
      <c r="U2421" t="s">
        <v>4388</v>
      </c>
      <c r="V2421" s="5" t="s">
        <v>4387</v>
      </c>
      <c r="W2421" s="5">
        <v>0</v>
      </c>
      <c r="X2421" s="4">
        <v>1.6241967367530315E-3</v>
      </c>
      <c r="Y2421" s="6">
        <v>117</v>
      </c>
      <c r="Z2421" s="4">
        <v>-4.4579220203323777E-5</v>
      </c>
      <c r="AA2421" s="5">
        <v>1541</v>
      </c>
      <c r="AC2421" s="16" t="str">
        <f t="shared" si="222"/>
        <v/>
      </c>
      <c r="AD2421" s="16" t="str">
        <f t="shared" si="223"/>
        <v/>
      </c>
      <c r="AE2421" s="16" t="str">
        <f t="shared" si="224"/>
        <v/>
      </c>
      <c r="AF2421" s="16" t="str">
        <f t="shared" si="225"/>
        <v/>
      </c>
      <c r="AG2421" s="16">
        <f t="shared" si="226"/>
        <v>1.5197070731126458E-2</v>
      </c>
      <c r="AH2421" s="16" t="str">
        <f t="shared" si="227"/>
        <v/>
      </c>
      <c r="AI2421" s="17" t="str">
        <f>IF('Peer Comparison Tool'!$D$11="NR","",IF($C2421='Peer Comparison Tool'!$D$9,COUNT('ALLL &lt;50B Database'!$AI$1:AI2420)+1,""))</f>
        <v/>
      </c>
    </row>
    <row r="2422" spans="1:35" x14ac:dyDescent="0.25">
      <c r="A2422" t="s">
        <v>787</v>
      </c>
      <c r="B2422">
        <v>60545</v>
      </c>
      <c r="C2422" s="5" t="s">
        <v>716</v>
      </c>
      <c r="D2422" s="5" t="s">
        <v>4390</v>
      </c>
      <c r="E2422" s="5" t="s">
        <v>4388</v>
      </c>
      <c r="F2422" s="2">
        <v>2195</v>
      </c>
      <c r="G2422" s="2">
        <v>250569</v>
      </c>
      <c r="H2422" s="2">
        <v>157451</v>
      </c>
      <c r="I2422" s="2">
        <v>4011</v>
      </c>
      <c r="J2422" s="2">
        <v>153440</v>
      </c>
      <c r="K2422" s="33">
        <v>1.430526590198123E-2</v>
      </c>
      <c r="L2422" s="2">
        <v>2223</v>
      </c>
      <c r="M2422" s="2">
        <v>238759</v>
      </c>
      <c r="N2422" s="2">
        <v>161643</v>
      </c>
      <c r="O2422" s="33">
        <v>1.375252872069932E-2</v>
      </c>
      <c r="P2422" s="2">
        <v>2211</v>
      </c>
      <c r="Q2422" s="2">
        <v>250694</v>
      </c>
      <c r="R2422" s="2">
        <v>162777</v>
      </c>
      <c r="S2422" s="35">
        <v>1.3583000055290367E-2</v>
      </c>
      <c r="T2422" t="s">
        <v>4388</v>
      </c>
      <c r="U2422" t="s">
        <v>4388</v>
      </c>
      <c r="V2422" s="5" t="s">
        <v>4390</v>
      </c>
      <c r="W2422" s="5">
        <v>0</v>
      </c>
      <c r="X2422" s="4">
        <v>7.2226584669086297E-4</v>
      </c>
      <c r="Y2422" s="6">
        <v>-16</v>
      </c>
      <c r="Z2422" s="4">
        <v>-1.6952866540895228E-4</v>
      </c>
      <c r="AA2422" s="5">
        <v>1845</v>
      </c>
      <c r="AC2422" s="16" t="str">
        <f t="shared" si="222"/>
        <v/>
      </c>
      <c r="AD2422" s="16" t="str">
        <f t="shared" si="223"/>
        <v/>
      </c>
      <c r="AE2422" s="16" t="str">
        <f t="shared" si="224"/>
        <v/>
      </c>
      <c r="AF2422" s="16" t="str">
        <f t="shared" si="225"/>
        <v/>
      </c>
      <c r="AG2422" s="16">
        <f t="shared" si="226"/>
        <v>1.430526590198123E-2</v>
      </c>
      <c r="AH2422" s="16" t="str">
        <f t="shared" si="227"/>
        <v/>
      </c>
      <c r="AI2422" s="17" t="str">
        <f>IF('Peer Comparison Tool'!$D$11="NR","",IF($C2422='Peer Comparison Tool'!$D$9,COUNT('ALLL &lt;50B Database'!$AI$1:AI2421)+1,""))</f>
        <v/>
      </c>
    </row>
    <row r="2423" spans="1:35" x14ac:dyDescent="0.25">
      <c r="A2423" t="s">
        <v>3663</v>
      </c>
      <c r="B2423">
        <v>966731</v>
      </c>
      <c r="C2423" s="5" t="s">
        <v>3603</v>
      </c>
      <c r="D2423" s="5" t="s">
        <v>4390</v>
      </c>
      <c r="E2423" s="5" t="s">
        <v>4388</v>
      </c>
      <c r="F2423" s="2">
        <v>3941</v>
      </c>
      <c r="G2423" s="2">
        <v>250548</v>
      </c>
      <c r="H2423" s="2">
        <v>161940</v>
      </c>
      <c r="I2423" s="2">
        <v>10109</v>
      </c>
      <c r="J2423" s="2">
        <v>151831</v>
      </c>
      <c r="K2423" s="33">
        <v>2.5956491098655742E-2</v>
      </c>
      <c r="L2423" s="2">
        <v>3295</v>
      </c>
      <c r="M2423" s="2">
        <v>221703</v>
      </c>
      <c r="N2423" s="2">
        <v>154275</v>
      </c>
      <c r="O2423" s="33">
        <v>2.1357964673472694E-2</v>
      </c>
      <c r="P2423" s="2">
        <v>3486</v>
      </c>
      <c r="Q2423" s="2">
        <v>230820</v>
      </c>
      <c r="R2423" s="2">
        <v>156049</v>
      </c>
      <c r="S2423" s="35">
        <v>2.23391370659216E-2</v>
      </c>
      <c r="T2423" t="s">
        <v>4388</v>
      </c>
      <c r="U2423" t="s">
        <v>4388</v>
      </c>
      <c r="V2423" s="5" t="s">
        <v>4390</v>
      </c>
      <c r="W2423" s="5">
        <v>0</v>
      </c>
      <c r="X2423" s="4">
        <v>3.6173540327341415E-3</v>
      </c>
      <c r="Y2423" s="6">
        <v>455</v>
      </c>
      <c r="Z2423" s="4">
        <v>9.8117239244890561E-4</v>
      </c>
      <c r="AA2423" s="5">
        <v>225</v>
      </c>
      <c r="AC2423" s="16" t="str">
        <f t="shared" si="222"/>
        <v/>
      </c>
      <c r="AD2423" s="16" t="str">
        <f t="shared" si="223"/>
        <v/>
      </c>
      <c r="AE2423" s="16" t="str">
        <f t="shared" si="224"/>
        <v/>
      </c>
      <c r="AF2423" s="16" t="str">
        <f t="shared" si="225"/>
        <v/>
      </c>
      <c r="AG2423" s="16">
        <f t="shared" si="226"/>
        <v>2.5956491098655742E-2</v>
      </c>
      <c r="AH2423" s="16" t="str">
        <f t="shared" si="227"/>
        <v/>
      </c>
      <c r="AI2423" s="17" t="str">
        <f>IF('Peer Comparison Tool'!$D$11="NR","",IF($C2423='Peer Comparison Tool'!$D$9,COUNT('ALLL &lt;50B Database'!$AI$1:AI2422)+1,""))</f>
        <v/>
      </c>
    </row>
    <row r="2424" spans="1:35" x14ac:dyDescent="0.25">
      <c r="A2424" t="s">
        <v>622</v>
      </c>
      <c r="B2424">
        <v>546535</v>
      </c>
      <c r="C2424" s="5" t="s">
        <v>561</v>
      </c>
      <c r="D2424" s="5" t="s">
        <v>4390</v>
      </c>
      <c r="E2424" s="5" t="s">
        <v>4388</v>
      </c>
      <c r="F2424" s="2">
        <v>2459</v>
      </c>
      <c r="G2424" s="2">
        <v>250543</v>
      </c>
      <c r="H2424" s="2">
        <v>169304</v>
      </c>
      <c r="I2424" s="2">
        <v>13112</v>
      </c>
      <c r="J2424" s="2">
        <v>156192</v>
      </c>
      <c r="K2424" s="33">
        <v>1.5743443966400327E-2</v>
      </c>
      <c r="L2424" s="2">
        <v>2116</v>
      </c>
      <c r="M2424" s="2">
        <v>222824</v>
      </c>
      <c r="N2424" s="2">
        <v>158507</v>
      </c>
      <c r="O2424" s="33">
        <v>1.3349568157873155E-2</v>
      </c>
      <c r="P2424" s="2">
        <v>2267</v>
      </c>
      <c r="Q2424" s="2">
        <v>230422</v>
      </c>
      <c r="R2424" s="2">
        <v>158009</v>
      </c>
      <c r="S2424" s="35">
        <v>1.4347284015467473E-2</v>
      </c>
      <c r="T2424" t="s">
        <v>4388</v>
      </c>
      <c r="U2424" t="s">
        <v>4388</v>
      </c>
      <c r="V2424" s="5" t="s">
        <v>4390</v>
      </c>
      <c r="W2424" s="5">
        <v>0</v>
      </c>
      <c r="X2424" s="4">
        <v>1.3961599509328543E-3</v>
      </c>
      <c r="Y2424" s="6">
        <v>192</v>
      </c>
      <c r="Z2424" s="4">
        <v>9.9771585759431819E-4</v>
      </c>
      <c r="AA2424" s="5">
        <v>1355</v>
      </c>
      <c r="AC2424" s="16" t="str">
        <f t="shared" si="222"/>
        <v/>
      </c>
      <c r="AD2424" s="16" t="str">
        <f t="shared" si="223"/>
        <v/>
      </c>
      <c r="AE2424" s="16" t="str">
        <f t="shared" si="224"/>
        <v/>
      </c>
      <c r="AF2424" s="16" t="str">
        <f t="shared" si="225"/>
        <v/>
      </c>
      <c r="AG2424" s="16">
        <f t="shared" si="226"/>
        <v>1.5743443966400327E-2</v>
      </c>
      <c r="AH2424" s="16" t="str">
        <f t="shared" si="227"/>
        <v/>
      </c>
      <c r="AI2424" s="17" t="str">
        <f>IF('Peer Comparison Tool'!$D$11="NR","",IF($C2424='Peer Comparison Tool'!$D$9,COUNT('ALLL &lt;50B Database'!$AI$1:AI2423)+1,""))</f>
        <v/>
      </c>
    </row>
    <row r="2425" spans="1:35" x14ac:dyDescent="0.25">
      <c r="A2425" t="s">
        <v>3281</v>
      </c>
      <c r="B2425">
        <v>988452</v>
      </c>
      <c r="C2425" s="5" t="s">
        <v>3209</v>
      </c>
      <c r="D2425" s="5" t="s">
        <v>4390</v>
      </c>
      <c r="E2425" s="5" t="s">
        <v>4388</v>
      </c>
      <c r="F2425" s="2">
        <v>1421</v>
      </c>
      <c r="G2425" s="2">
        <v>250506</v>
      </c>
      <c r="H2425" s="2">
        <v>128921</v>
      </c>
      <c r="I2425" s="2">
        <v>12663</v>
      </c>
      <c r="J2425" s="2">
        <v>116258</v>
      </c>
      <c r="K2425" s="33">
        <v>1.2222814774037055E-2</v>
      </c>
      <c r="L2425" s="2">
        <v>1391</v>
      </c>
      <c r="M2425" s="2">
        <v>220474</v>
      </c>
      <c r="N2425" s="2">
        <v>117565</v>
      </c>
      <c r="O2425" s="33">
        <v>1.1831752647471612E-2</v>
      </c>
      <c r="P2425" s="2">
        <v>1406</v>
      </c>
      <c r="Q2425" s="2">
        <v>226676</v>
      </c>
      <c r="R2425" s="2">
        <v>117680</v>
      </c>
      <c r="S2425" s="35">
        <v>1.1947654656696125E-2</v>
      </c>
      <c r="T2425" t="s">
        <v>4388</v>
      </c>
      <c r="U2425" t="s">
        <v>4388</v>
      </c>
      <c r="V2425" s="5" t="s">
        <v>4390</v>
      </c>
      <c r="W2425" s="5">
        <v>0</v>
      </c>
      <c r="X2425" s="4">
        <v>2.7516011734093036E-4</v>
      </c>
      <c r="Y2425" s="6">
        <v>15</v>
      </c>
      <c r="Z2425" s="4">
        <v>1.1590200922451284E-4</v>
      </c>
      <c r="AA2425" s="5">
        <v>2824</v>
      </c>
      <c r="AC2425" s="16" t="str">
        <f t="shared" si="222"/>
        <v/>
      </c>
      <c r="AD2425" s="16" t="str">
        <f t="shared" si="223"/>
        <v/>
      </c>
      <c r="AE2425" s="16" t="str">
        <f t="shared" si="224"/>
        <v/>
      </c>
      <c r="AF2425" s="16" t="str">
        <f t="shared" si="225"/>
        <v/>
      </c>
      <c r="AG2425" s="16">
        <f t="shared" si="226"/>
        <v>1.2222814774037055E-2</v>
      </c>
      <c r="AH2425" s="16" t="str">
        <f t="shared" si="227"/>
        <v/>
      </c>
      <c r="AI2425" s="17" t="str">
        <f>IF('Peer Comparison Tool'!$D$11="NR","",IF($C2425='Peer Comparison Tool'!$D$9,COUNT('ALLL &lt;50B Database'!$AI$1:AI2424)+1,""))</f>
        <v/>
      </c>
    </row>
    <row r="2426" spans="1:35" x14ac:dyDescent="0.25">
      <c r="A2426" t="s">
        <v>1748</v>
      </c>
      <c r="B2426">
        <v>926959</v>
      </c>
      <c r="C2426" s="5" t="s">
        <v>1695</v>
      </c>
      <c r="D2426" s="5" t="s">
        <v>4390</v>
      </c>
      <c r="E2426" s="5" t="s">
        <v>4388</v>
      </c>
      <c r="F2426" s="2">
        <v>1272</v>
      </c>
      <c r="G2426" s="2">
        <v>250206</v>
      </c>
      <c r="H2426" s="2">
        <v>103688</v>
      </c>
      <c r="I2426" s="2">
        <v>4838</v>
      </c>
      <c r="J2426" s="2">
        <v>98850</v>
      </c>
      <c r="K2426" s="33">
        <v>1.2867981790591806E-2</v>
      </c>
      <c r="L2426" s="2">
        <v>1191</v>
      </c>
      <c r="M2426" s="2">
        <v>241184</v>
      </c>
      <c r="N2426" s="2">
        <v>92672</v>
      </c>
      <c r="O2426" s="33">
        <v>1.2851778314917127E-2</v>
      </c>
      <c r="P2426" s="2">
        <v>1242</v>
      </c>
      <c r="Q2426" s="2">
        <v>238468</v>
      </c>
      <c r="R2426" s="2">
        <v>92775</v>
      </c>
      <c r="S2426" s="35">
        <v>1.3387227162489895E-2</v>
      </c>
      <c r="T2426" t="s">
        <v>4388</v>
      </c>
      <c r="U2426" t="s">
        <v>4388</v>
      </c>
      <c r="V2426" s="5" t="s">
        <v>4390</v>
      </c>
      <c r="W2426" s="5">
        <v>0</v>
      </c>
      <c r="X2426" s="4">
        <v>-5.1924537189808849E-4</v>
      </c>
      <c r="Y2426" s="6">
        <v>30</v>
      </c>
      <c r="Z2426" s="4">
        <v>5.3544884757276805E-4</v>
      </c>
      <c r="AA2426" s="5">
        <v>2513</v>
      </c>
      <c r="AC2426" s="16" t="str">
        <f t="shared" si="222"/>
        <v/>
      </c>
      <c r="AD2426" s="16" t="str">
        <f t="shared" si="223"/>
        <v/>
      </c>
      <c r="AE2426" s="16" t="str">
        <f t="shared" si="224"/>
        <v/>
      </c>
      <c r="AF2426" s="16" t="str">
        <f t="shared" si="225"/>
        <v/>
      </c>
      <c r="AG2426" s="16">
        <f t="shared" si="226"/>
        <v>1.2867981790591806E-2</v>
      </c>
      <c r="AH2426" s="16" t="str">
        <f t="shared" si="227"/>
        <v/>
      </c>
      <c r="AI2426" s="17" t="str">
        <f>IF('Peer Comparison Tool'!$D$11="NR","",IF($C2426='Peer Comparison Tool'!$D$9,COUNT('ALLL &lt;50B Database'!$AI$1:AI2425)+1,""))</f>
        <v/>
      </c>
    </row>
    <row r="2427" spans="1:35" x14ac:dyDescent="0.25">
      <c r="A2427" t="s">
        <v>3881</v>
      </c>
      <c r="B2427">
        <v>323651</v>
      </c>
      <c r="C2427" s="5" t="s">
        <v>3704</v>
      </c>
      <c r="D2427" s="5" t="s">
        <v>4390</v>
      </c>
      <c r="E2427" s="5" t="s">
        <v>4388</v>
      </c>
      <c r="F2427" s="2">
        <v>2852</v>
      </c>
      <c r="G2427" s="2">
        <v>249456</v>
      </c>
      <c r="H2427" s="2">
        <v>167397</v>
      </c>
      <c r="I2427" s="2">
        <v>0</v>
      </c>
      <c r="J2427" s="2">
        <v>167397</v>
      </c>
      <c r="K2427" s="33">
        <v>1.7037342365753268E-2</v>
      </c>
      <c r="L2427" s="2">
        <v>2714</v>
      </c>
      <c r="M2427" s="2">
        <v>225512</v>
      </c>
      <c r="N2427" s="2">
        <v>160143</v>
      </c>
      <c r="O2427" s="33">
        <v>1.6947353302985458E-2</v>
      </c>
      <c r="P2427" s="2">
        <v>2757</v>
      </c>
      <c r="Q2427" s="2">
        <v>226541</v>
      </c>
      <c r="R2427" s="2">
        <v>165508</v>
      </c>
      <c r="S2427" s="35">
        <v>1.6657805060782561E-2</v>
      </c>
      <c r="T2427" t="s">
        <v>4388</v>
      </c>
      <c r="U2427" t="s">
        <v>4388</v>
      </c>
      <c r="V2427" s="5" t="s">
        <v>4390</v>
      </c>
      <c r="W2427" s="5">
        <v>0</v>
      </c>
      <c r="X2427" s="4">
        <v>3.7953730497070765E-4</v>
      </c>
      <c r="Y2427" s="6">
        <v>95</v>
      </c>
      <c r="Z2427" s="4">
        <v>-2.8954824220289721E-4</v>
      </c>
      <c r="AA2427" s="5">
        <v>1030</v>
      </c>
      <c r="AC2427" s="16" t="str">
        <f t="shared" si="222"/>
        <v/>
      </c>
      <c r="AD2427" s="16" t="str">
        <f t="shared" si="223"/>
        <v/>
      </c>
      <c r="AE2427" s="16" t="str">
        <f t="shared" si="224"/>
        <v/>
      </c>
      <c r="AF2427" s="16" t="str">
        <f t="shared" si="225"/>
        <v/>
      </c>
      <c r="AG2427" s="16">
        <f t="shared" si="226"/>
        <v>1.7037342365753268E-2</v>
      </c>
      <c r="AH2427" s="16" t="str">
        <f t="shared" si="227"/>
        <v/>
      </c>
      <c r="AI2427" s="17" t="str">
        <f>IF('Peer Comparison Tool'!$D$11="NR","",IF($C2427='Peer Comparison Tool'!$D$9,COUNT('ALLL &lt;50B Database'!$AI$1:AI2426)+1,""))</f>
        <v/>
      </c>
    </row>
    <row r="2428" spans="1:35" x14ac:dyDescent="0.25">
      <c r="A2428" t="s">
        <v>627</v>
      </c>
      <c r="B2428">
        <v>2921211</v>
      </c>
      <c r="C2428" s="5" t="s">
        <v>561</v>
      </c>
      <c r="D2428" s="5" t="s">
        <v>4390</v>
      </c>
      <c r="E2428" s="5" t="s">
        <v>4388</v>
      </c>
      <c r="F2428" s="2">
        <v>2428</v>
      </c>
      <c r="G2428" s="2">
        <v>249298</v>
      </c>
      <c r="H2428" s="2">
        <v>138993</v>
      </c>
      <c r="I2428" s="2">
        <v>28399</v>
      </c>
      <c r="J2428" s="2">
        <v>110594</v>
      </c>
      <c r="K2428" s="33">
        <v>2.195417472918965E-2</v>
      </c>
      <c r="L2428" s="2">
        <v>1602</v>
      </c>
      <c r="M2428" s="2">
        <v>201374</v>
      </c>
      <c r="N2428" s="2">
        <v>105961</v>
      </c>
      <c r="O2428" s="33">
        <v>1.5118770113532338E-2</v>
      </c>
      <c r="P2428" s="2">
        <v>1616</v>
      </c>
      <c r="Q2428" s="2">
        <v>212553</v>
      </c>
      <c r="R2428" s="2">
        <v>110766</v>
      </c>
      <c r="S2428" s="35">
        <v>1.4589314410559197E-2</v>
      </c>
      <c r="T2428" t="s">
        <v>4388</v>
      </c>
      <c r="U2428" t="s">
        <v>4388</v>
      </c>
      <c r="V2428" s="5" t="s">
        <v>4390</v>
      </c>
      <c r="W2428" s="5">
        <v>0</v>
      </c>
      <c r="X2428" s="4">
        <v>7.3648603186304527E-3</v>
      </c>
      <c r="Y2428" s="6">
        <v>812</v>
      </c>
      <c r="Z2428" s="4">
        <v>-5.2945570297314136E-4</v>
      </c>
      <c r="AA2428" s="5">
        <v>395</v>
      </c>
      <c r="AC2428" s="16" t="str">
        <f t="shared" si="222"/>
        <v/>
      </c>
      <c r="AD2428" s="16" t="str">
        <f t="shared" si="223"/>
        <v/>
      </c>
      <c r="AE2428" s="16" t="str">
        <f t="shared" si="224"/>
        <v/>
      </c>
      <c r="AF2428" s="16" t="str">
        <f t="shared" si="225"/>
        <v/>
      </c>
      <c r="AG2428" s="16">
        <f t="shared" si="226"/>
        <v>2.195417472918965E-2</v>
      </c>
      <c r="AH2428" s="16" t="str">
        <f t="shared" si="227"/>
        <v/>
      </c>
      <c r="AI2428" s="17" t="str">
        <f>IF('Peer Comparison Tool'!$D$11="NR","",IF($C2428='Peer Comparison Tool'!$D$9,COUNT('ALLL &lt;50B Database'!$AI$1:AI2427)+1,""))</f>
        <v/>
      </c>
    </row>
    <row r="2429" spans="1:35" x14ac:dyDescent="0.25">
      <c r="A2429" t="s">
        <v>1447</v>
      </c>
      <c r="B2429">
        <v>183958</v>
      </c>
      <c r="C2429" s="5" t="s">
        <v>1389</v>
      </c>
      <c r="D2429" s="5" t="s">
        <v>4390</v>
      </c>
      <c r="E2429" s="5" t="s">
        <v>4388</v>
      </c>
      <c r="F2429" s="2">
        <v>3216</v>
      </c>
      <c r="G2429" s="2">
        <v>249141</v>
      </c>
      <c r="H2429" s="2">
        <v>162519</v>
      </c>
      <c r="I2429" s="2">
        <v>11156</v>
      </c>
      <c r="J2429" s="2">
        <v>151363</v>
      </c>
      <c r="K2429" s="33">
        <v>2.1246936173305232E-2</v>
      </c>
      <c r="L2429" s="2">
        <v>3100</v>
      </c>
      <c r="M2429" s="2">
        <v>223660</v>
      </c>
      <c r="N2429" s="2">
        <v>150545</v>
      </c>
      <c r="O2429" s="33">
        <v>2.0591849613072505E-2</v>
      </c>
      <c r="P2429" s="2">
        <v>3177</v>
      </c>
      <c r="Q2429" s="2">
        <v>222771</v>
      </c>
      <c r="R2429" s="2">
        <v>152839</v>
      </c>
      <c r="S2429" s="35">
        <v>2.0786579341660179E-2</v>
      </c>
      <c r="T2429" t="s">
        <v>4388</v>
      </c>
      <c r="U2429" t="s">
        <v>4388</v>
      </c>
      <c r="V2429" s="5" t="s">
        <v>4390</v>
      </c>
      <c r="W2429" s="5">
        <v>0</v>
      </c>
      <c r="X2429" s="4">
        <v>4.6035683164505348E-4</v>
      </c>
      <c r="Y2429" s="6">
        <v>39</v>
      </c>
      <c r="Z2429" s="4">
        <v>1.9472972858767396E-4</v>
      </c>
      <c r="AA2429" s="5">
        <v>448</v>
      </c>
      <c r="AC2429" s="16" t="str">
        <f t="shared" si="222"/>
        <v/>
      </c>
      <c r="AD2429" s="16" t="str">
        <f t="shared" si="223"/>
        <v/>
      </c>
      <c r="AE2429" s="16" t="str">
        <f t="shared" si="224"/>
        <v/>
      </c>
      <c r="AF2429" s="16" t="str">
        <f t="shared" si="225"/>
        <v/>
      </c>
      <c r="AG2429" s="16">
        <f t="shared" si="226"/>
        <v>2.1246936173305232E-2</v>
      </c>
      <c r="AH2429" s="16" t="str">
        <f t="shared" si="227"/>
        <v/>
      </c>
      <c r="AI2429" s="17" t="str">
        <f>IF('Peer Comparison Tool'!$D$11="NR","",IF($C2429='Peer Comparison Tool'!$D$9,COUNT('ALLL &lt;50B Database'!$AI$1:AI2428)+1,""))</f>
        <v/>
      </c>
    </row>
    <row r="2430" spans="1:35" x14ac:dyDescent="0.25">
      <c r="A2430" t="s">
        <v>3540</v>
      </c>
      <c r="B2430">
        <v>922924</v>
      </c>
      <c r="C2430" s="5" t="s">
        <v>3516</v>
      </c>
      <c r="D2430" s="5" t="s">
        <v>4390</v>
      </c>
      <c r="E2430" s="5" t="s">
        <v>4388</v>
      </c>
      <c r="F2430" s="2">
        <v>774</v>
      </c>
      <c r="G2430" s="2">
        <v>249118</v>
      </c>
      <c r="H2430" s="2">
        <v>90557</v>
      </c>
      <c r="I2430" s="2">
        <v>11583</v>
      </c>
      <c r="J2430" s="2">
        <v>78974</v>
      </c>
      <c r="K2430" s="33">
        <v>9.8006938992579833E-3</v>
      </c>
      <c r="L2430" s="2">
        <v>803</v>
      </c>
      <c r="M2430" s="2">
        <v>224683</v>
      </c>
      <c r="N2430" s="2">
        <v>80431</v>
      </c>
      <c r="O2430" s="33">
        <v>9.9837127475724541E-3</v>
      </c>
      <c r="P2430" s="2">
        <v>768</v>
      </c>
      <c r="Q2430" s="2">
        <v>224462</v>
      </c>
      <c r="R2430" s="2">
        <v>80375</v>
      </c>
      <c r="S2430" s="35">
        <v>9.5552099533437011E-3</v>
      </c>
      <c r="T2430" t="s">
        <v>4388</v>
      </c>
      <c r="U2430" t="s">
        <v>4388</v>
      </c>
      <c r="V2430" s="5" t="s">
        <v>4390</v>
      </c>
      <c r="W2430" s="5">
        <v>0</v>
      </c>
      <c r="X2430" s="4">
        <v>2.4548394591428213E-4</v>
      </c>
      <c r="Y2430" s="6">
        <v>6</v>
      </c>
      <c r="Z2430" s="4">
        <v>-4.2850279422875295E-4</v>
      </c>
      <c r="AA2430" s="5">
        <v>3846</v>
      </c>
      <c r="AC2430" s="16" t="str">
        <f t="shared" si="222"/>
        <v/>
      </c>
      <c r="AD2430" s="16" t="str">
        <f t="shared" si="223"/>
        <v/>
      </c>
      <c r="AE2430" s="16" t="str">
        <f t="shared" si="224"/>
        <v/>
      </c>
      <c r="AF2430" s="16" t="str">
        <f t="shared" si="225"/>
        <v/>
      </c>
      <c r="AG2430" s="16">
        <f t="shared" si="226"/>
        <v>9.8006938992579833E-3</v>
      </c>
      <c r="AH2430" s="16" t="str">
        <f t="shared" si="227"/>
        <v/>
      </c>
      <c r="AI2430" s="17" t="str">
        <f>IF('Peer Comparison Tool'!$D$11="NR","",IF($C2430='Peer Comparison Tool'!$D$9,COUNT('ALLL &lt;50B Database'!$AI$1:AI2429)+1,""))</f>
        <v/>
      </c>
    </row>
    <row r="2431" spans="1:35" x14ac:dyDescent="0.25">
      <c r="A2431" t="s">
        <v>2117</v>
      </c>
      <c r="B2431">
        <v>46053</v>
      </c>
      <c r="C2431" s="5" t="s">
        <v>2041</v>
      </c>
      <c r="D2431" s="5" t="s">
        <v>4390</v>
      </c>
      <c r="E2431" s="5" t="s">
        <v>4388</v>
      </c>
      <c r="F2431" s="2">
        <v>2547</v>
      </c>
      <c r="G2431" s="2">
        <v>248999</v>
      </c>
      <c r="H2431" s="2">
        <v>153842</v>
      </c>
      <c r="I2431" s="2">
        <v>14118</v>
      </c>
      <c r="J2431" s="2">
        <v>139724</v>
      </c>
      <c r="K2431" s="33">
        <v>1.8228793907990037E-2</v>
      </c>
      <c r="L2431" s="2">
        <v>2431</v>
      </c>
      <c r="M2431" s="2">
        <v>214875</v>
      </c>
      <c r="N2431" s="2">
        <v>139235</v>
      </c>
      <c r="O2431" s="33">
        <v>1.7459690451395123E-2</v>
      </c>
      <c r="P2431" s="2">
        <v>2450</v>
      </c>
      <c r="Q2431" s="2">
        <v>215735</v>
      </c>
      <c r="R2431" s="2">
        <v>140650</v>
      </c>
      <c r="S2431" s="35">
        <v>1.7419125488801989E-2</v>
      </c>
      <c r="T2431" t="s">
        <v>4388</v>
      </c>
      <c r="U2431" t="s">
        <v>4388</v>
      </c>
      <c r="V2431" s="5" t="s">
        <v>4390</v>
      </c>
      <c r="W2431" s="5">
        <v>0</v>
      </c>
      <c r="X2431" s="4">
        <v>8.0966841918804835E-4</v>
      </c>
      <c r="Y2431" s="6">
        <v>97</v>
      </c>
      <c r="Z2431" s="4">
        <v>-4.0564962593133552E-5</v>
      </c>
      <c r="AA2431" s="5">
        <v>802</v>
      </c>
      <c r="AC2431" s="16" t="str">
        <f t="shared" si="222"/>
        <v/>
      </c>
      <c r="AD2431" s="16" t="str">
        <f t="shared" si="223"/>
        <v/>
      </c>
      <c r="AE2431" s="16" t="str">
        <f t="shared" si="224"/>
        <v/>
      </c>
      <c r="AF2431" s="16" t="str">
        <f t="shared" si="225"/>
        <v/>
      </c>
      <c r="AG2431" s="16">
        <f t="shared" si="226"/>
        <v>1.8228793907990037E-2</v>
      </c>
      <c r="AH2431" s="16" t="str">
        <f t="shared" si="227"/>
        <v/>
      </c>
      <c r="AI2431" s="17" t="str">
        <f>IF('Peer Comparison Tool'!$D$11="NR","",IF($C2431='Peer Comparison Tool'!$D$9,COUNT('ALLL &lt;50B Database'!$AI$1:AI2430)+1,""))</f>
        <v/>
      </c>
    </row>
    <row r="2432" spans="1:35" x14ac:dyDescent="0.25">
      <c r="A2432" t="s">
        <v>1448</v>
      </c>
      <c r="B2432">
        <v>302553</v>
      </c>
      <c r="C2432" s="5" t="s">
        <v>1389</v>
      </c>
      <c r="D2432" s="5" t="s">
        <v>4390</v>
      </c>
      <c r="E2432" s="5" t="s">
        <v>4388</v>
      </c>
      <c r="F2432" s="2">
        <v>1569</v>
      </c>
      <c r="G2432" s="2">
        <v>248671</v>
      </c>
      <c r="H2432" s="2">
        <v>178126</v>
      </c>
      <c r="I2432" s="2">
        <v>32950</v>
      </c>
      <c r="J2432" s="2">
        <v>145176</v>
      </c>
      <c r="K2432" s="33">
        <v>1.0807571499421392E-2</v>
      </c>
      <c r="L2432" s="2">
        <v>827</v>
      </c>
      <c r="M2432" s="2">
        <v>207960</v>
      </c>
      <c r="N2432" s="2">
        <v>143692</v>
      </c>
      <c r="O2432" s="33">
        <v>5.7553656431812488E-3</v>
      </c>
      <c r="P2432" s="2">
        <v>942</v>
      </c>
      <c r="Q2432" s="2">
        <v>222209</v>
      </c>
      <c r="R2432" s="2">
        <v>141837</v>
      </c>
      <c r="S2432" s="35">
        <v>6.6414264261088433E-3</v>
      </c>
      <c r="T2432" t="s">
        <v>4388</v>
      </c>
      <c r="U2432" t="s">
        <v>4388</v>
      </c>
      <c r="V2432" s="5" t="s">
        <v>4390</v>
      </c>
      <c r="W2432" s="5">
        <v>0</v>
      </c>
      <c r="X2432" s="4">
        <v>4.1661450733125483E-3</v>
      </c>
      <c r="Y2432" s="6">
        <v>627</v>
      </c>
      <c r="Z2432" s="4">
        <v>8.8606078292759443E-4</v>
      </c>
      <c r="AA2432" s="5">
        <v>3461</v>
      </c>
      <c r="AC2432" s="16" t="str">
        <f t="shared" si="222"/>
        <v/>
      </c>
      <c r="AD2432" s="16" t="str">
        <f t="shared" si="223"/>
        <v/>
      </c>
      <c r="AE2432" s="16" t="str">
        <f t="shared" si="224"/>
        <v/>
      </c>
      <c r="AF2432" s="16" t="str">
        <f t="shared" si="225"/>
        <v/>
      </c>
      <c r="AG2432" s="16">
        <f t="shared" si="226"/>
        <v>1.0807571499421392E-2</v>
      </c>
      <c r="AH2432" s="16" t="str">
        <f t="shared" si="227"/>
        <v/>
      </c>
      <c r="AI2432" s="17" t="str">
        <f>IF('Peer Comparison Tool'!$D$11="NR","",IF($C2432='Peer Comparison Tool'!$D$9,COUNT('ALLL &lt;50B Database'!$AI$1:AI2431)+1,""))</f>
        <v/>
      </c>
    </row>
    <row r="2433" spans="1:35" x14ac:dyDescent="0.25">
      <c r="A2433" t="s">
        <v>3476</v>
      </c>
      <c r="B2433">
        <v>3594087</v>
      </c>
      <c r="C2433" s="5" t="s">
        <v>3374</v>
      </c>
      <c r="D2433" s="5" t="s">
        <v>4387</v>
      </c>
      <c r="E2433" s="5" t="s">
        <v>4388</v>
      </c>
      <c r="F2433" s="2">
        <v>1719</v>
      </c>
      <c r="G2433" s="2">
        <v>248602</v>
      </c>
      <c r="H2433" s="2">
        <v>182883</v>
      </c>
      <c r="I2433" s="2">
        <v>10197</v>
      </c>
      <c r="J2433" s="2">
        <v>172686</v>
      </c>
      <c r="K2433" s="33">
        <v>9.9544838608804417E-3</v>
      </c>
      <c r="L2433" s="2">
        <v>1652</v>
      </c>
      <c r="M2433" s="2">
        <v>219250</v>
      </c>
      <c r="N2433" s="2">
        <v>165767</v>
      </c>
      <c r="O2433" s="33">
        <v>9.96579536337148E-3</v>
      </c>
      <c r="P2433" s="2">
        <v>1684</v>
      </c>
      <c r="Q2433" s="2">
        <v>225588</v>
      </c>
      <c r="R2433" s="2">
        <v>170499</v>
      </c>
      <c r="S2433" s="35">
        <v>9.8768907735529241E-3</v>
      </c>
      <c r="T2433" t="s">
        <v>4388</v>
      </c>
      <c r="U2433" t="s">
        <v>4388</v>
      </c>
      <c r="V2433" s="5" t="s">
        <v>4387</v>
      </c>
      <c r="W2433" s="5">
        <v>0</v>
      </c>
      <c r="X2433" s="4">
        <v>7.7593087327517546E-5</v>
      </c>
      <c r="Y2433" s="6">
        <v>35</v>
      </c>
      <c r="Z2433" s="4">
        <v>-8.8904589818555868E-5</v>
      </c>
      <c r="AA2433" s="5">
        <v>3794</v>
      </c>
      <c r="AC2433" s="16" t="str">
        <f t="shared" si="222"/>
        <v/>
      </c>
      <c r="AD2433" s="16" t="str">
        <f t="shared" si="223"/>
        <v/>
      </c>
      <c r="AE2433" s="16" t="str">
        <f t="shared" si="224"/>
        <v/>
      </c>
      <c r="AF2433" s="16" t="str">
        <f t="shared" si="225"/>
        <v/>
      </c>
      <c r="AG2433" s="16">
        <f t="shared" si="226"/>
        <v>9.9544838608804417E-3</v>
      </c>
      <c r="AH2433" s="16" t="str">
        <f t="shared" si="227"/>
        <v/>
      </c>
      <c r="AI2433" s="17" t="str">
        <f>IF('Peer Comparison Tool'!$D$11="NR","",IF($C2433='Peer Comparison Tool'!$D$9,COUNT('ALLL &lt;50B Database'!$AI$1:AI2432)+1,""))</f>
        <v/>
      </c>
    </row>
    <row r="2434" spans="1:35" x14ac:dyDescent="0.25">
      <c r="A2434" t="s">
        <v>2947</v>
      </c>
      <c r="B2434">
        <v>5412457</v>
      </c>
      <c r="C2434" s="5" t="s">
        <v>2935</v>
      </c>
      <c r="D2434" s="5" t="s">
        <v>4390</v>
      </c>
      <c r="E2434" s="5" t="s">
        <v>4388</v>
      </c>
      <c r="F2434" s="2">
        <v>503</v>
      </c>
      <c r="G2434" s="2">
        <v>248504</v>
      </c>
      <c r="H2434" s="2">
        <v>148844</v>
      </c>
      <c r="I2434" s="2">
        <v>114504</v>
      </c>
      <c r="J2434" s="2">
        <v>34340</v>
      </c>
      <c r="K2434" s="33">
        <v>1.4647641234711706E-2</v>
      </c>
      <c r="L2434" s="2">
        <v>350</v>
      </c>
      <c r="M2434" s="2">
        <v>49870</v>
      </c>
      <c r="N2434" s="2">
        <v>27958</v>
      </c>
      <c r="O2434" s="33">
        <v>1.2518778167250876E-2</v>
      </c>
      <c r="P2434" s="2">
        <v>458</v>
      </c>
      <c r="Q2434" s="2">
        <v>58541</v>
      </c>
      <c r="R2434" s="2">
        <v>36708</v>
      </c>
      <c r="S2434" s="35">
        <v>1.2476844284624604E-2</v>
      </c>
      <c r="T2434" t="s">
        <v>4388</v>
      </c>
      <c r="U2434" t="s">
        <v>4388</v>
      </c>
      <c r="V2434" s="5" t="s">
        <v>4390</v>
      </c>
      <c r="W2434" s="5">
        <v>0</v>
      </c>
      <c r="X2434" s="4">
        <v>2.1707969500871019E-3</v>
      </c>
      <c r="Y2434" s="6">
        <v>45</v>
      </c>
      <c r="Z2434" s="4">
        <v>-4.1933882626271624E-5</v>
      </c>
      <c r="AA2434" s="5">
        <v>1726</v>
      </c>
      <c r="AC2434" s="16" t="str">
        <f t="shared" si="222"/>
        <v/>
      </c>
      <c r="AD2434" s="16" t="str">
        <f t="shared" si="223"/>
        <v/>
      </c>
      <c r="AE2434" s="16" t="str">
        <f t="shared" si="224"/>
        <v/>
      </c>
      <c r="AF2434" s="16" t="str">
        <f t="shared" si="225"/>
        <v/>
      </c>
      <c r="AG2434" s="16">
        <f t="shared" si="226"/>
        <v>1.4647641234711706E-2</v>
      </c>
      <c r="AH2434" s="16" t="str">
        <f t="shared" si="227"/>
        <v/>
      </c>
      <c r="AI2434" s="17" t="str">
        <f>IF('Peer Comparison Tool'!$D$11="NR","",IF($C2434='Peer Comparison Tool'!$D$9,COUNT('ALLL &lt;50B Database'!$AI$1:AI2433)+1,""))</f>
        <v/>
      </c>
    </row>
    <row r="2435" spans="1:35" x14ac:dyDescent="0.25">
      <c r="A2435" t="s">
        <v>2010</v>
      </c>
      <c r="B2435">
        <v>2735324</v>
      </c>
      <c r="C2435" s="5" t="s">
        <v>1963</v>
      </c>
      <c r="D2435" s="5" t="s">
        <v>4387</v>
      </c>
      <c r="E2435" s="5" t="s">
        <v>4388</v>
      </c>
      <c r="F2435" s="2">
        <v>1485</v>
      </c>
      <c r="G2435" s="2">
        <v>248502</v>
      </c>
      <c r="H2435" s="2">
        <v>177273</v>
      </c>
      <c r="I2435" s="2">
        <v>36852</v>
      </c>
      <c r="J2435" s="2">
        <v>140421</v>
      </c>
      <c r="K2435" s="33">
        <v>1.0575341295105433E-2</v>
      </c>
      <c r="L2435" s="2">
        <v>1601</v>
      </c>
      <c r="M2435" s="2">
        <v>201462</v>
      </c>
      <c r="N2435" s="2">
        <v>153507</v>
      </c>
      <c r="O2435" s="33">
        <v>1.0429491814705519E-2</v>
      </c>
      <c r="P2435" s="2">
        <v>1484</v>
      </c>
      <c r="Q2435" s="2">
        <v>215812</v>
      </c>
      <c r="R2435" s="2">
        <v>147101</v>
      </c>
      <c r="S2435" s="35">
        <v>1.0088306673645998E-2</v>
      </c>
      <c r="T2435" t="s">
        <v>4388</v>
      </c>
      <c r="U2435" t="s">
        <v>4388</v>
      </c>
      <c r="V2435" s="5" t="s">
        <v>4387</v>
      </c>
      <c r="W2435" s="5">
        <v>0</v>
      </c>
      <c r="X2435" s="4">
        <v>4.8703462145943503E-4</v>
      </c>
      <c r="Y2435" s="6">
        <v>1</v>
      </c>
      <c r="Z2435" s="4">
        <v>-3.4118514105952076E-4</v>
      </c>
      <c r="AA2435" s="5">
        <v>3560</v>
      </c>
      <c r="AC2435" s="16" t="str">
        <f t="shared" ref="AC2435:AC2498" si="228">IF(AND($G2435&gt;=10000000,$G2435&lt;50000000),$K2435,"")</f>
        <v/>
      </c>
      <c r="AD2435" s="16" t="str">
        <f t="shared" ref="AD2435:AD2498" si="229">IF(AND($G2435&gt;=5000000,$G2435&lt;9999999),$K2435,"")</f>
        <v/>
      </c>
      <c r="AE2435" s="16" t="str">
        <f t="shared" ref="AE2435:AE2498" si="230">IF(AND($G2435&gt;=1000000,$G2435&lt;4999999),$K2435,"")</f>
        <v/>
      </c>
      <c r="AF2435" s="16" t="str">
        <f t="shared" ref="AF2435:AF2498" si="231">IF(AND($G2435&gt;=500000,$G2435&lt;999999),$K2435,"")</f>
        <v/>
      </c>
      <c r="AG2435" s="16">
        <f t="shared" ref="AG2435:AG2498" si="232">IF(AND($G2435&gt;=100000,$G2435&lt;499999),$K2435,"")</f>
        <v>1.0575341295105433E-2</v>
      </c>
      <c r="AH2435" s="16" t="str">
        <f t="shared" ref="AH2435:AH2498" si="233">IF(AND($G2435&gt;=0,$G2435&lt;99999),$K2435,"")</f>
        <v/>
      </c>
      <c r="AI2435" s="17" t="str">
        <f>IF('Peer Comparison Tool'!$D$11="NR","",IF($C2435='Peer Comparison Tool'!$D$9,COUNT('ALLL &lt;50B Database'!$AI$1:AI2434)+1,""))</f>
        <v/>
      </c>
    </row>
    <row r="2436" spans="1:35" x14ac:dyDescent="0.25">
      <c r="A2436" t="s">
        <v>733</v>
      </c>
      <c r="B2436">
        <v>276645</v>
      </c>
      <c r="C2436" s="5" t="s">
        <v>716</v>
      </c>
      <c r="D2436" s="5" t="s">
        <v>4390</v>
      </c>
      <c r="E2436" s="5" t="s">
        <v>4388</v>
      </c>
      <c r="F2436" s="2">
        <v>1852</v>
      </c>
      <c r="G2436" s="2">
        <v>248334</v>
      </c>
      <c r="H2436" s="2">
        <v>160840</v>
      </c>
      <c r="I2436" s="2">
        <v>12647</v>
      </c>
      <c r="J2436" s="2">
        <v>148193</v>
      </c>
      <c r="K2436" s="33">
        <v>1.2497216467714399E-2</v>
      </c>
      <c r="L2436" s="2">
        <v>1752</v>
      </c>
      <c r="M2436" s="2">
        <v>221431</v>
      </c>
      <c r="N2436" s="2">
        <v>155107</v>
      </c>
      <c r="O2436" s="33">
        <v>1.1295428317226172E-2</v>
      </c>
      <c r="P2436" s="2">
        <v>1809</v>
      </c>
      <c r="Q2436" s="2">
        <v>229346</v>
      </c>
      <c r="R2436" s="2">
        <v>154924</v>
      </c>
      <c r="S2436" s="35">
        <v>1.1676693088223904E-2</v>
      </c>
      <c r="T2436" t="s">
        <v>4388</v>
      </c>
      <c r="U2436" t="s">
        <v>4388</v>
      </c>
      <c r="V2436" s="5" t="s">
        <v>4390</v>
      </c>
      <c r="W2436" s="5">
        <v>0</v>
      </c>
      <c r="X2436" s="4">
        <v>8.2052337949049467E-4</v>
      </c>
      <c r="Y2436" s="6">
        <v>43</v>
      </c>
      <c r="Z2436" s="4">
        <v>3.8126477099773189E-4</v>
      </c>
      <c r="AA2436" s="5">
        <v>2707</v>
      </c>
      <c r="AC2436" s="16" t="str">
        <f t="shared" si="228"/>
        <v/>
      </c>
      <c r="AD2436" s="16" t="str">
        <f t="shared" si="229"/>
        <v/>
      </c>
      <c r="AE2436" s="16" t="str">
        <f t="shared" si="230"/>
        <v/>
      </c>
      <c r="AF2436" s="16" t="str">
        <f t="shared" si="231"/>
        <v/>
      </c>
      <c r="AG2436" s="16">
        <f t="shared" si="232"/>
        <v>1.2497216467714399E-2</v>
      </c>
      <c r="AH2436" s="16" t="str">
        <f t="shared" si="233"/>
        <v/>
      </c>
      <c r="AI2436" s="17" t="str">
        <f>IF('Peer Comparison Tool'!$D$11="NR","",IF($C2436='Peer Comparison Tool'!$D$9,COUNT('ALLL &lt;50B Database'!$AI$1:AI2435)+1,""))</f>
        <v/>
      </c>
    </row>
    <row r="2437" spans="1:35" x14ac:dyDescent="0.25">
      <c r="A2437" t="s">
        <v>363</v>
      </c>
      <c r="B2437">
        <v>2218443</v>
      </c>
      <c r="C2437" s="5" t="s">
        <v>3557</v>
      </c>
      <c r="D2437" s="5" t="s">
        <v>4390</v>
      </c>
      <c r="E2437" s="5" t="s">
        <v>4388</v>
      </c>
      <c r="F2437" s="2">
        <v>2129</v>
      </c>
      <c r="G2437" s="2">
        <v>248312</v>
      </c>
      <c r="H2437" s="2">
        <v>161177</v>
      </c>
      <c r="I2437" s="2">
        <v>10923</v>
      </c>
      <c r="J2437" s="2">
        <v>150254</v>
      </c>
      <c r="K2437" s="33">
        <v>1.4169339917739296E-2</v>
      </c>
      <c r="L2437" s="2">
        <v>2067</v>
      </c>
      <c r="M2437" s="2">
        <v>217171</v>
      </c>
      <c r="N2437" s="2">
        <v>159359</v>
      </c>
      <c r="O2437" s="33">
        <v>1.2970713922652628E-2</v>
      </c>
      <c r="P2437" s="2">
        <v>2062</v>
      </c>
      <c r="Q2437" s="2">
        <v>234099</v>
      </c>
      <c r="R2437" s="2">
        <v>158337</v>
      </c>
      <c r="S2437" s="35">
        <v>1.3022856312801177E-2</v>
      </c>
      <c r="T2437" t="s">
        <v>4388</v>
      </c>
      <c r="U2437" t="s">
        <v>4388</v>
      </c>
      <c r="V2437" s="5" t="s">
        <v>4390</v>
      </c>
      <c r="W2437" s="5">
        <v>0</v>
      </c>
      <c r="X2437" s="4">
        <v>1.1464836049381189E-3</v>
      </c>
      <c r="Y2437" s="6">
        <v>67</v>
      </c>
      <c r="Z2437" s="4">
        <v>5.2142390148548698E-5</v>
      </c>
      <c r="AA2437" s="5">
        <v>1908</v>
      </c>
      <c r="AC2437" s="16" t="str">
        <f t="shared" si="228"/>
        <v/>
      </c>
      <c r="AD2437" s="16" t="str">
        <f t="shared" si="229"/>
        <v/>
      </c>
      <c r="AE2437" s="16" t="str">
        <f t="shared" si="230"/>
        <v/>
      </c>
      <c r="AF2437" s="16" t="str">
        <f t="shared" si="231"/>
        <v/>
      </c>
      <c r="AG2437" s="16">
        <f t="shared" si="232"/>
        <v>1.4169339917739296E-2</v>
      </c>
      <c r="AH2437" s="16" t="str">
        <f t="shared" si="233"/>
        <v/>
      </c>
      <c r="AI2437" s="17" t="str">
        <f>IF('Peer Comparison Tool'!$D$11="NR","",IF($C2437='Peer Comparison Tool'!$D$9,COUNT('ALLL &lt;50B Database'!$AI$1:AI2436)+1,""))</f>
        <v/>
      </c>
    </row>
    <row r="2438" spans="1:35" x14ac:dyDescent="0.25">
      <c r="A2438" t="s">
        <v>1078</v>
      </c>
      <c r="B2438">
        <v>465038</v>
      </c>
      <c r="C2438" s="5" t="s">
        <v>926</v>
      </c>
      <c r="D2438" s="5" t="s">
        <v>4390</v>
      </c>
      <c r="E2438" s="5" t="s">
        <v>4388</v>
      </c>
      <c r="F2438" s="2">
        <v>3094</v>
      </c>
      <c r="G2438" s="2">
        <v>247869</v>
      </c>
      <c r="H2438" s="2">
        <v>168538</v>
      </c>
      <c r="I2438" s="2">
        <v>2717</v>
      </c>
      <c r="J2438" s="2">
        <v>165821</v>
      </c>
      <c r="K2438" s="33">
        <v>1.8658674112446552E-2</v>
      </c>
      <c r="L2438" s="2">
        <v>2719</v>
      </c>
      <c r="M2438" s="2">
        <v>212479</v>
      </c>
      <c r="N2438" s="2">
        <v>158902</v>
      </c>
      <c r="O2438" s="33">
        <v>1.7111175441467067E-2</v>
      </c>
      <c r="P2438" s="2">
        <v>3086</v>
      </c>
      <c r="Q2438" s="2">
        <v>230884</v>
      </c>
      <c r="R2438" s="2">
        <v>168154</v>
      </c>
      <c r="S2438" s="35">
        <v>1.8352224746363454E-2</v>
      </c>
      <c r="T2438" t="s">
        <v>4388</v>
      </c>
      <c r="U2438" t="s">
        <v>4388</v>
      </c>
      <c r="V2438" s="5" t="s">
        <v>4390</v>
      </c>
      <c r="W2438" s="5">
        <v>0</v>
      </c>
      <c r="X2438" s="4">
        <v>3.0644936608309817E-4</v>
      </c>
      <c r="Y2438" s="6">
        <v>8</v>
      </c>
      <c r="Z2438" s="4">
        <v>1.2410493048963869E-3</v>
      </c>
      <c r="AA2438" s="5">
        <v>735</v>
      </c>
      <c r="AC2438" s="16" t="str">
        <f t="shared" si="228"/>
        <v/>
      </c>
      <c r="AD2438" s="16" t="str">
        <f t="shared" si="229"/>
        <v/>
      </c>
      <c r="AE2438" s="16" t="str">
        <f t="shared" si="230"/>
        <v/>
      </c>
      <c r="AF2438" s="16" t="str">
        <f t="shared" si="231"/>
        <v/>
      </c>
      <c r="AG2438" s="16">
        <f t="shared" si="232"/>
        <v>1.8658674112446552E-2</v>
      </c>
      <c r="AH2438" s="16" t="str">
        <f t="shared" si="233"/>
        <v/>
      </c>
      <c r="AI2438" s="17" t="str">
        <f>IF('Peer Comparison Tool'!$D$11="NR","",IF($C2438='Peer Comparison Tool'!$D$9,COUNT('ALLL &lt;50B Database'!$AI$1:AI2437)+1,""))</f>
        <v/>
      </c>
    </row>
    <row r="2439" spans="1:35" x14ac:dyDescent="0.25">
      <c r="A2439" t="s">
        <v>2546</v>
      </c>
      <c r="B2439">
        <v>398837</v>
      </c>
      <c r="C2439" s="5" t="s">
        <v>2519</v>
      </c>
      <c r="D2439" s="5" t="s">
        <v>4390</v>
      </c>
      <c r="E2439" s="5" t="s">
        <v>4388</v>
      </c>
      <c r="F2439" s="2">
        <v>2352</v>
      </c>
      <c r="G2439" s="2">
        <v>247658</v>
      </c>
      <c r="H2439" s="2">
        <v>173639</v>
      </c>
      <c r="I2439" s="2">
        <v>2365</v>
      </c>
      <c r="J2439" s="2">
        <v>171274</v>
      </c>
      <c r="K2439" s="33">
        <v>1.3732382031131404E-2</v>
      </c>
      <c r="L2439" s="2">
        <v>2322</v>
      </c>
      <c r="M2439" s="2">
        <v>227306</v>
      </c>
      <c r="N2439" s="2">
        <v>176422</v>
      </c>
      <c r="O2439" s="33">
        <v>1.3161623833762228E-2</v>
      </c>
      <c r="P2439" s="2">
        <v>2322</v>
      </c>
      <c r="Q2439" s="2">
        <v>237105</v>
      </c>
      <c r="R2439" s="2">
        <v>173799</v>
      </c>
      <c r="S2439" s="35">
        <v>1.3360260991144943E-2</v>
      </c>
      <c r="T2439" t="s">
        <v>4388</v>
      </c>
      <c r="U2439" t="s">
        <v>4388</v>
      </c>
      <c r="V2439" s="5" t="s">
        <v>4390</v>
      </c>
      <c r="W2439" s="5">
        <v>0</v>
      </c>
      <c r="X2439" s="4">
        <v>3.7212103998646162E-4</v>
      </c>
      <c r="Y2439" s="6">
        <v>30</v>
      </c>
      <c r="Z2439" s="4">
        <v>1.9863715738271427E-4</v>
      </c>
      <c r="AA2439" s="5">
        <v>2096</v>
      </c>
      <c r="AC2439" s="16" t="str">
        <f t="shared" si="228"/>
        <v/>
      </c>
      <c r="AD2439" s="16" t="str">
        <f t="shared" si="229"/>
        <v/>
      </c>
      <c r="AE2439" s="16" t="str">
        <f t="shared" si="230"/>
        <v/>
      </c>
      <c r="AF2439" s="16" t="str">
        <f t="shared" si="231"/>
        <v/>
      </c>
      <c r="AG2439" s="16">
        <f t="shared" si="232"/>
        <v>1.3732382031131404E-2</v>
      </c>
      <c r="AH2439" s="16" t="str">
        <f t="shared" si="233"/>
        <v/>
      </c>
      <c r="AI2439" s="17" t="str">
        <f>IF('Peer Comparison Tool'!$D$11="NR","",IF($C2439='Peer Comparison Tool'!$D$9,COUNT('ALLL &lt;50B Database'!$AI$1:AI2438)+1,""))</f>
        <v/>
      </c>
    </row>
    <row r="2440" spans="1:35" x14ac:dyDescent="0.25">
      <c r="A2440" t="s">
        <v>3122</v>
      </c>
      <c r="B2440">
        <v>207470</v>
      </c>
      <c r="C2440" s="5" t="s">
        <v>3064</v>
      </c>
      <c r="D2440" s="5" t="s">
        <v>4390</v>
      </c>
      <c r="E2440" s="5" t="s">
        <v>4388</v>
      </c>
      <c r="F2440" s="2">
        <v>762</v>
      </c>
      <c r="G2440" s="2">
        <v>247612</v>
      </c>
      <c r="H2440" s="2">
        <v>104041</v>
      </c>
      <c r="I2440" s="2">
        <v>0</v>
      </c>
      <c r="J2440" s="2">
        <v>104041</v>
      </c>
      <c r="K2440" s="33">
        <v>7.3240357166886134E-3</v>
      </c>
      <c r="L2440" s="2">
        <v>863</v>
      </c>
      <c r="M2440" s="2">
        <v>239606</v>
      </c>
      <c r="N2440" s="2">
        <v>98989</v>
      </c>
      <c r="O2440" s="33">
        <v>8.7181403994383219E-3</v>
      </c>
      <c r="P2440" s="2">
        <v>696</v>
      </c>
      <c r="Q2440" s="2">
        <v>235660</v>
      </c>
      <c r="R2440" s="2">
        <v>101183</v>
      </c>
      <c r="S2440" s="35">
        <v>6.8786258561220762E-3</v>
      </c>
      <c r="T2440" t="s">
        <v>4388</v>
      </c>
      <c r="U2440" t="s">
        <v>4388</v>
      </c>
      <c r="V2440" s="5" t="s">
        <v>4390</v>
      </c>
      <c r="W2440" s="5">
        <v>0</v>
      </c>
      <c r="X2440" s="4">
        <v>4.4540986056653721E-4</v>
      </c>
      <c r="Y2440" s="6">
        <v>66</v>
      </c>
      <c r="Z2440" s="4">
        <v>-1.8395145433162457E-3</v>
      </c>
      <c r="AA2440" s="5">
        <v>4408</v>
      </c>
      <c r="AC2440" s="16" t="str">
        <f t="shared" si="228"/>
        <v/>
      </c>
      <c r="AD2440" s="16" t="str">
        <f t="shared" si="229"/>
        <v/>
      </c>
      <c r="AE2440" s="16" t="str">
        <f t="shared" si="230"/>
        <v/>
      </c>
      <c r="AF2440" s="16" t="str">
        <f t="shared" si="231"/>
        <v/>
      </c>
      <c r="AG2440" s="16">
        <f t="shared" si="232"/>
        <v>7.3240357166886134E-3</v>
      </c>
      <c r="AH2440" s="16" t="str">
        <f t="shared" si="233"/>
        <v/>
      </c>
      <c r="AI2440" s="17" t="str">
        <f>IF('Peer Comparison Tool'!$D$11="NR","",IF($C2440='Peer Comparison Tool'!$D$9,COUNT('ALLL &lt;50B Database'!$AI$1:AI2439)+1,""))</f>
        <v/>
      </c>
    </row>
    <row r="2441" spans="1:35" x14ac:dyDescent="0.25">
      <c r="A2441" t="s">
        <v>3037</v>
      </c>
      <c r="B2441">
        <v>175609</v>
      </c>
      <c r="C2441" s="5" t="s">
        <v>2948</v>
      </c>
      <c r="D2441" s="5" t="s">
        <v>4390</v>
      </c>
      <c r="E2441" s="5" t="s">
        <v>4388</v>
      </c>
      <c r="F2441" s="2">
        <v>2038</v>
      </c>
      <c r="G2441" s="2">
        <v>247385</v>
      </c>
      <c r="H2441" s="2">
        <v>103388</v>
      </c>
      <c r="I2441" s="2">
        <v>10289</v>
      </c>
      <c r="J2441" s="2">
        <v>93099</v>
      </c>
      <c r="K2441" s="33">
        <v>2.1890675517459907E-2</v>
      </c>
      <c r="L2441" s="2">
        <v>1944</v>
      </c>
      <c r="M2441" s="2">
        <v>227375</v>
      </c>
      <c r="N2441" s="2">
        <v>93622</v>
      </c>
      <c r="O2441" s="33">
        <v>2.0764350259554379E-2</v>
      </c>
      <c r="P2441" s="2">
        <v>1990</v>
      </c>
      <c r="Q2441" s="2">
        <v>245371</v>
      </c>
      <c r="R2441" s="2">
        <v>93442</v>
      </c>
      <c r="S2441" s="35">
        <v>2.1296633205624881E-2</v>
      </c>
      <c r="T2441" t="s">
        <v>4388</v>
      </c>
      <c r="U2441" t="s">
        <v>4388</v>
      </c>
      <c r="V2441" s="5" t="s">
        <v>4390</v>
      </c>
      <c r="W2441" s="5">
        <v>0</v>
      </c>
      <c r="X2441" s="4">
        <v>5.9404231183502604E-4</v>
      </c>
      <c r="Y2441" s="6">
        <v>48</v>
      </c>
      <c r="Z2441" s="4">
        <v>5.3228294607050169E-4</v>
      </c>
      <c r="AA2441" s="5">
        <v>399</v>
      </c>
      <c r="AC2441" s="16" t="str">
        <f t="shared" si="228"/>
        <v/>
      </c>
      <c r="AD2441" s="16" t="str">
        <f t="shared" si="229"/>
        <v/>
      </c>
      <c r="AE2441" s="16" t="str">
        <f t="shared" si="230"/>
        <v/>
      </c>
      <c r="AF2441" s="16" t="str">
        <f t="shared" si="231"/>
        <v/>
      </c>
      <c r="AG2441" s="16">
        <f t="shared" si="232"/>
        <v>2.1890675517459907E-2</v>
      </c>
      <c r="AH2441" s="16" t="str">
        <f t="shared" si="233"/>
        <v/>
      </c>
      <c r="AI2441" s="17" t="str">
        <f>IF('Peer Comparison Tool'!$D$11="NR","",IF($C2441='Peer Comparison Tool'!$D$9,COUNT('ALLL &lt;50B Database'!$AI$1:AI2440)+1,""))</f>
        <v/>
      </c>
    </row>
    <row r="2442" spans="1:35" x14ac:dyDescent="0.25">
      <c r="A2442" t="s">
        <v>155</v>
      </c>
      <c r="B2442">
        <v>22048</v>
      </c>
      <c r="C2442" s="5" t="s">
        <v>113</v>
      </c>
      <c r="D2442" s="5" t="s">
        <v>4390</v>
      </c>
      <c r="E2442" s="5" t="s">
        <v>4388</v>
      </c>
      <c r="F2442" s="2">
        <v>2070</v>
      </c>
      <c r="G2442" s="2">
        <v>247078</v>
      </c>
      <c r="H2442" s="2">
        <v>184380</v>
      </c>
      <c r="I2442" s="2">
        <v>19329</v>
      </c>
      <c r="J2442" s="2">
        <v>165051</v>
      </c>
      <c r="K2442" s="33">
        <v>1.2541578057691259E-2</v>
      </c>
      <c r="L2442" s="2">
        <v>1781</v>
      </c>
      <c r="M2442" s="2">
        <v>207960</v>
      </c>
      <c r="N2442" s="2">
        <v>158640</v>
      </c>
      <c r="O2442" s="33">
        <v>1.1226676752395361E-2</v>
      </c>
      <c r="P2442" s="2">
        <v>1895</v>
      </c>
      <c r="Q2442" s="2">
        <v>221451</v>
      </c>
      <c r="R2442" s="2">
        <v>160954</v>
      </c>
      <c r="S2442" s="35">
        <v>1.1773550206891409E-2</v>
      </c>
      <c r="T2442" t="s">
        <v>4388</v>
      </c>
      <c r="U2442" t="s">
        <v>4388</v>
      </c>
      <c r="V2442" s="5" t="s">
        <v>4390</v>
      </c>
      <c r="W2442" s="5">
        <v>0</v>
      </c>
      <c r="X2442" s="4">
        <v>7.6802785079984996E-4</v>
      </c>
      <c r="Y2442" s="6">
        <v>175</v>
      </c>
      <c r="Z2442" s="4">
        <v>5.4687345449604824E-4</v>
      </c>
      <c r="AA2442" s="5">
        <v>2676</v>
      </c>
      <c r="AC2442" s="16" t="str">
        <f t="shared" si="228"/>
        <v/>
      </c>
      <c r="AD2442" s="16" t="str">
        <f t="shared" si="229"/>
        <v/>
      </c>
      <c r="AE2442" s="16" t="str">
        <f t="shared" si="230"/>
        <v/>
      </c>
      <c r="AF2442" s="16" t="str">
        <f t="shared" si="231"/>
        <v/>
      </c>
      <c r="AG2442" s="16">
        <f t="shared" si="232"/>
        <v>1.2541578057691259E-2</v>
      </c>
      <c r="AH2442" s="16" t="str">
        <f t="shared" si="233"/>
        <v/>
      </c>
      <c r="AI2442" s="17" t="str">
        <f>IF('Peer Comparison Tool'!$D$11="NR","",IF($C2442='Peer Comparison Tool'!$D$9,COUNT('ALLL &lt;50B Database'!$AI$1:AI2441)+1,""))</f>
        <v/>
      </c>
    </row>
    <row r="2443" spans="1:35" x14ac:dyDescent="0.25">
      <c r="A2443" t="s">
        <v>3885</v>
      </c>
      <c r="B2443">
        <v>488653</v>
      </c>
      <c r="C2443" s="5" t="s">
        <v>3704</v>
      </c>
      <c r="D2443" s="5" t="s">
        <v>4390</v>
      </c>
      <c r="E2443" s="5" t="s">
        <v>4388</v>
      </c>
      <c r="F2443" s="2">
        <v>2858</v>
      </c>
      <c r="G2443" s="2">
        <v>246768</v>
      </c>
      <c r="H2443" s="2">
        <v>153776</v>
      </c>
      <c r="I2443" s="2">
        <v>18690</v>
      </c>
      <c r="J2443" s="2">
        <v>135086</v>
      </c>
      <c r="K2443" s="33">
        <v>2.1156892646166145E-2</v>
      </c>
      <c r="L2443" s="2">
        <v>2323</v>
      </c>
      <c r="M2443" s="2">
        <v>214931</v>
      </c>
      <c r="N2443" s="2">
        <v>138549</v>
      </c>
      <c r="O2443" s="33">
        <v>1.6766631300117647E-2</v>
      </c>
      <c r="P2443" s="2">
        <v>2629</v>
      </c>
      <c r="Q2443" s="2">
        <v>221405</v>
      </c>
      <c r="R2443" s="2">
        <v>146637</v>
      </c>
      <c r="S2443" s="35">
        <v>1.792862647217278E-2</v>
      </c>
      <c r="T2443" t="s">
        <v>4388</v>
      </c>
      <c r="U2443" t="s">
        <v>4388</v>
      </c>
      <c r="V2443" s="5" t="s">
        <v>4390</v>
      </c>
      <c r="W2443" s="5">
        <v>0</v>
      </c>
      <c r="X2443" s="4">
        <v>3.2282661739933653E-3</v>
      </c>
      <c r="Y2443" s="6">
        <v>229</v>
      </c>
      <c r="Z2443" s="4">
        <v>1.161995172055133E-3</v>
      </c>
      <c r="AA2443" s="5">
        <v>453</v>
      </c>
      <c r="AC2443" s="16" t="str">
        <f t="shared" si="228"/>
        <v/>
      </c>
      <c r="AD2443" s="16" t="str">
        <f t="shared" si="229"/>
        <v/>
      </c>
      <c r="AE2443" s="16" t="str">
        <f t="shared" si="230"/>
        <v/>
      </c>
      <c r="AF2443" s="16" t="str">
        <f t="shared" si="231"/>
        <v/>
      </c>
      <c r="AG2443" s="16">
        <f t="shared" si="232"/>
        <v>2.1156892646166145E-2</v>
      </c>
      <c r="AH2443" s="16" t="str">
        <f t="shared" si="233"/>
        <v/>
      </c>
      <c r="AI2443" s="17" t="str">
        <f>IF('Peer Comparison Tool'!$D$11="NR","",IF($C2443='Peer Comparison Tool'!$D$9,COUNT('ALLL &lt;50B Database'!$AI$1:AI2442)+1,""))</f>
        <v/>
      </c>
    </row>
    <row r="2444" spans="1:35" x14ac:dyDescent="0.25">
      <c r="A2444" t="s">
        <v>1080</v>
      </c>
      <c r="B2444">
        <v>37949</v>
      </c>
      <c r="C2444" s="5" t="s">
        <v>926</v>
      </c>
      <c r="D2444" s="5" t="s">
        <v>4390</v>
      </c>
      <c r="E2444" s="5" t="s">
        <v>4388</v>
      </c>
      <c r="F2444" s="2">
        <v>2010</v>
      </c>
      <c r="G2444" s="2">
        <v>246743</v>
      </c>
      <c r="H2444" s="2">
        <v>111023</v>
      </c>
      <c r="I2444" s="2">
        <v>9474</v>
      </c>
      <c r="J2444" s="2">
        <v>101549</v>
      </c>
      <c r="K2444" s="33">
        <v>1.9793400230430629E-2</v>
      </c>
      <c r="L2444" s="2">
        <v>1975</v>
      </c>
      <c r="M2444" s="2">
        <v>232826</v>
      </c>
      <c r="N2444" s="2">
        <v>102497</v>
      </c>
      <c r="O2444" s="33">
        <v>1.9268856649462911E-2</v>
      </c>
      <c r="P2444" s="2">
        <v>2039</v>
      </c>
      <c r="Q2444" s="2">
        <v>228988</v>
      </c>
      <c r="R2444" s="2">
        <v>102334</v>
      </c>
      <c r="S2444" s="35">
        <v>1.9924951628979615E-2</v>
      </c>
      <c r="T2444" t="s">
        <v>4388</v>
      </c>
      <c r="U2444" t="s">
        <v>4388</v>
      </c>
      <c r="V2444" s="5" t="s">
        <v>4390</v>
      </c>
      <c r="W2444" s="5">
        <v>0</v>
      </c>
      <c r="X2444" s="4">
        <v>-1.3155139854898606E-4</v>
      </c>
      <c r="Y2444" s="6">
        <v>-29</v>
      </c>
      <c r="Z2444" s="4">
        <v>6.5609497951670329E-4</v>
      </c>
      <c r="AA2444" s="5">
        <v>584</v>
      </c>
      <c r="AC2444" s="16" t="str">
        <f t="shared" si="228"/>
        <v/>
      </c>
      <c r="AD2444" s="16" t="str">
        <f t="shared" si="229"/>
        <v/>
      </c>
      <c r="AE2444" s="16" t="str">
        <f t="shared" si="230"/>
        <v/>
      </c>
      <c r="AF2444" s="16" t="str">
        <f t="shared" si="231"/>
        <v/>
      </c>
      <c r="AG2444" s="16">
        <f t="shared" si="232"/>
        <v>1.9793400230430629E-2</v>
      </c>
      <c r="AH2444" s="16" t="str">
        <f t="shared" si="233"/>
        <v/>
      </c>
      <c r="AI2444" s="17" t="str">
        <f>IF('Peer Comparison Tool'!$D$11="NR","",IF($C2444='Peer Comparison Tool'!$D$9,COUNT('ALLL &lt;50B Database'!$AI$1:AI2443)+1,""))</f>
        <v/>
      </c>
    </row>
    <row r="2445" spans="1:35" x14ac:dyDescent="0.25">
      <c r="A2445" t="s">
        <v>3661</v>
      </c>
      <c r="B2445">
        <v>433550</v>
      </c>
      <c r="C2445" s="5" t="s">
        <v>3603</v>
      </c>
      <c r="D2445" s="5" t="s">
        <v>4387</v>
      </c>
      <c r="E2445" s="5" t="s">
        <v>4388</v>
      </c>
      <c r="F2445" s="2">
        <v>1197</v>
      </c>
      <c r="G2445" s="2">
        <v>246573</v>
      </c>
      <c r="H2445" s="2">
        <v>86704</v>
      </c>
      <c r="I2445" s="2">
        <v>0</v>
      </c>
      <c r="J2445" s="2">
        <v>86704</v>
      </c>
      <c r="K2445" s="33">
        <v>1.3805591437534601E-2</v>
      </c>
      <c r="L2445" s="2">
        <v>1210</v>
      </c>
      <c r="M2445" s="2">
        <v>224915</v>
      </c>
      <c r="N2445" s="2">
        <v>82799</v>
      </c>
      <c r="O2445" s="33">
        <v>1.4613703064046668E-2</v>
      </c>
      <c r="P2445" s="2">
        <v>1210</v>
      </c>
      <c r="Q2445" s="2">
        <v>234433</v>
      </c>
      <c r="R2445" s="2">
        <v>85147</v>
      </c>
      <c r="S2445" s="35">
        <v>1.4210717934865585E-2</v>
      </c>
      <c r="T2445" t="s">
        <v>4388</v>
      </c>
      <c r="U2445" t="s">
        <v>4388</v>
      </c>
      <c r="V2445" s="5" t="s">
        <v>4387</v>
      </c>
      <c r="W2445" s="5">
        <v>0</v>
      </c>
      <c r="X2445" s="4">
        <v>-4.0512649733098413E-4</v>
      </c>
      <c r="Y2445" s="6">
        <v>-13</v>
      </c>
      <c r="Z2445" s="4">
        <v>-4.029851291810823E-4</v>
      </c>
      <c r="AA2445" s="5">
        <v>2067</v>
      </c>
      <c r="AC2445" s="16" t="str">
        <f t="shared" si="228"/>
        <v/>
      </c>
      <c r="AD2445" s="16" t="str">
        <f t="shared" si="229"/>
        <v/>
      </c>
      <c r="AE2445" s="16" t="str">
        <f t="shared" si="230"/>
        <v/>
      </c>
      <c r="AF2445" s="16" t="str">
        <f t="shared" si="231"/>
        <v/>
      </c>
      <c r="AG2445" s="16">
        <f t="shared" si="232"/>
        <v>1.3805591437534601E-2</v>
      </c>
      <c r="AH2445" s="16" t="str">
        <f t="shared" si="233"/>
        <v/>
      </c>
      <c r="AI2445" s="17" t="str">
        <f>IF('Peer Comparison Tool'!$D$11="NR","",IF($C2445='Peer Comparison Tool'!$D$9,COUNT('ALLL &lt;50B Database'!$AI$1:AI2444)+1,""))</f>
        <v/>
      </c>
    </row>
    <row r="2446" spans="1:35" x14ac:dyDescent="0.25">
      <c r="A2446" t="s">
        <v>2111</v>
      </c>
      <c r="B2446">
        <v>822051</v>
      </c>
      <c r="C2446" s="5" t="s">
        <v>2041</v>
      </c>
      <c r="D2446" s="5" t="s">
        <v>4390</v>
      </c>
      <c r="E2446" s="5" t="s">
        <v>4388</v>
      </c>
      <c r="F2446" s="2">
        <v>1562</v>
      </c>
      <c r="G2446" s="2">
        <v>246521</v>
      </c>
      <c r="H2446" s="2">
        <v>133767</v>
      </c>
      <c r="I2446" s="2">
        <v>11033</v>
      </c>
      <c r="J2446" s="2">
        <v>122734</v>
      </c>
      <c r="K2446" s="33">
        <v>1.2726709795166784E-2</v>
      </c>
      <c r="L2446" s="2">
        <v>1500</v>
      </c>
      <c r="M2446" s="2">
        <v>224555</v>
      </c>
      <c r="N2446" s="2">
        <v>125596</v>
      </c>
      <c r="O2446" s="33">
        <v>1.1943055511322017E-2</v>
      </c>
      <c r="P2446" s="2">
        <v>1535</v>
      </c>
      <c r="Q2446" s="2">
        <v>224027</v>
      </c>
      <c r="R2446" s="2">
        <v>122946</v>
      </c>
      <c r="S2446" s="35">
        <v>1.248515608478519E-2</v>
      </c>
      <c r="T2446" t="s">
        <v>4388</v>
      </c>
      <c r="U2446" t="s">
        <v>4388</v>
      </c>
      <c r="V2446" s="5" t="s">
        <v>4390</v>
      </c>
      <c r="W2446" s="5">
        <v>0</v>
      </c>
      <c r="X2446" s="4">
        <v>2.4155371038159408E-4</v>
      </c>
      <c r="Y2446" s="6">
        <v>27</v>
      </c>
      <c r="Z2446" s="4">
        <v>5.42100573463173E-4</v>
      </c>
      <c r="AA2446" s="5">
        <v>2582</v>
      </c>
      <c r="AC2446" s="16" t="str">
        <f t="shared" si="228"/>
        <v/>
      </c>
      <c r="AD2446" s="16" t="str">
        <f t="shared" si="229"/>
        <v/>
      </c>
      <c r="AE2446" s="16" t="str">
        <f t="shared" si="230"/>
        <v/>
      </c>
      <c r="AF2446" s="16" t="str">
        <f t="shared" si="231"/>
        <v/>
      </c>
      <c r="AG2446" s="16">
        <f t="shared" si="232"/>
        <v>1.2726709795166784E-2</v>
      </c>
      <c r="AH2446" s="16" t="str">
        <f t="shared" si="233"/>
        <v/>
      </c>
      <c r="AI2446" s="17" t="str">
        <f>IF('Peer Comparison Tool'!$D$11="NR","",IF($C2446='Peer Comparison Tool'!$D$9,COUNT('ALLL &lt;50B Database'!$AI$1:AI2445)+1,""))</f>
        <v/>
      </c>
    </row>
    <row r="2447" spans="1:35" x14ac:dyDescent="0.25">
      <c r="A2447" t="s">
        <v>4100</v>
      </c>
      <c r="B2447">
        <v>3626858</v>
      </c>
      <c r="C2447" s="5" t="s">
        <v>4058</v>
      </c>
      <c r="D2447" s="5" t="s">
        <v>4390</v>
      </c>
      <c r="E2447" s="5" t="s">
        <v>4388</v>
      </c>
      <c r="F2447" s="2">
        <v>2990</v>
      </c>
      <c r="G2447" s="2">
        <v>246505</v>
      </c>
      <c r="H2447" s="2">
        <v>189748</v>
      </c>
      <c r="I2447" s="2">
        <v>29947</v>
      </c>
      <c r="J2447" s="2">
        <v>159801</v>
      </c>
      <c r="K2447" s="33">
        <v>1.8710771522080588E-2</v>
      </c>
      <c r="L2447" s="2">
        <v>1502</v>
      </c>
      <c r="M2447" s="2">
        <v>222228</v>
      </c>
      <c r="N2447" s="2">
        <v>160602</v>
      </c>
      <c r="O2447" s="33">
        <v>9.3523119263770067E-3</v>
      </c>
      <c r="P2447" s="2">
        <v>2929</v>
      </c>
      <c r="Q2447" s="2">
        <v>209326</v>
      </c>
      <c r="R2447" s="2">
        <v>161581</v>
      </c>
      <c r="S2447" s="35">
        <v>1.8127131283999974E-2</v>
      </c>
      <c r="T2447" t="s">
        <v>4388</v>
      </c>
      <c r="U2447" t="s">
        <v>4388</v>
      </c>
      <c r="V2447" s="5" t="s">
        <v>4390</v>
      </c>
      <c r="W2447" s="5">
        <v>0</v>
      </c>
      <c r="X2447" s="4">
        <v>5.836402380806141E-4</v>
      </c>
      <c r="Y2447" s="6">
        <v>61</v>
      </c>
      <c r="Z2447" s="4">
        <v>8.7748193576229674E-3</v>
      </c>
      <c r="AA2447" s="5">
        <v>726</v>
      </c>
      <c r="AC2447" s="16" t="str">
        <f t="shared" si="228"/>
        <v/>
      </c>
      <c r="AD2447" s="16" t="str">
        <f t="shared" si="229"/>
        <v/>
      </c>
      <c r="AE2447" s="16" t="str">
        <f t="shared" si="230"/>
        <v/>
      </c>
      <c r="AF2447" s="16" t="str">
        <f t="shared" si="231"/>
        <v/>
      </c>
      <c r="AG2447" s="16">
        <f t="shared" si="232"/>
        <v>1.8710771522080588E-2</v>
      </c>
      <c r="AH2447" s="16" t="str">
        <f t="shared" si="233"/>
        <v/>
      </c>
      <c r="AI2447" s="17" t="str">
        <f>IF('Peer Comparison Tool'!$D$11="NR","",IF($C2447='Peer Comparison Tool'!$D$9,COUNT('ALLL &lt;50B Database'!$AI$1:AI2446)+1,""))</f>
        <v/>
      </c>
    </row>
    <row r="2448" spans="1:35" x14ac:dyDescent="0.25">
      <c r="A2448" t="s">
        <v>319</v>
      </c>
      <c r="B2448">
        <v>3637706</v>
      </c>
      <c r="C2448" s="5" t="s">
        <v>207</v>
      </c>
      <c r="D2448" s="5" t="s">
        <v>4390</v>
      </c>
      <c r="E2448" s="5" t="s">
        <v>4388</v>
      </c>
      <c r="F2448" s="2">
        <v>2030</v>
      </c>
      <c r="G2448" s="2">
        <v>246473</v>
      </c>
      <c r="H2448" s="2">
        <v>203334</v>
      </c>
      <c r="I2448" s="2">
        <v>37264</v>
      </c>
      <c r="J2448" s="2">
        <v>166070</v>
      </c>
      <c r="K2448" s="33">
        <v>1.2223761064611309E-2</v>
      </c>
      <c r="L2448" s="2">
        <v>1911</v>
      </c>
      <c r="M2448" s="2">
        <v>201834</v>
      </c>
      <c r="N2448" s="2">
        <v>161737</v>
      </c>
      <c r="O2448" s="33">
        <v>1.1815478214632398E-2</v>
      </c>
      <c r="P2448" s="2">
        <v>1941</v>
      </c>
      <c r="Q2448" s="2">
        <v>208800</v>
      </c>
      <c r="R2448" s="2">
        <v>173071</v>
      </c>
      <c r="S2448" s="35">
        <v>1.1215050470616106E-2</v>
      </c>
      <c r="T2448" t="s">
        <v>4388</v>
      </c>
      <c r="U2448" t="s">
        <v>4388</v>
      </c>
      <c r="V2448" s="5" t="s">
        <v>4390</v>
      </c>
      <c r="W2448" s="5">
        <v>0</v>
      </c>
      <c r="X2448" s="4">
        <v>1.0087105939952032E-3</v>
      </c>
      <c r="Y2448" s="6">
        <v>89</v>
      </c>
      <c r="Z2448" s="4">
        <v>-6.0042774401629188E-4</v>
      </c>
      <c r="AA2448" s="5">
        <v>2823</v>
      </c>
      <c r="AC2448" s="16" t="str">
        <f t="shared" si="228"/>
        <v/>
      </c>
      <c r="AD2448" s="16" t="str">
        <f t="shared" si="229"/>
        <v/>
      </c>
      <c r="AE2448" s="16" t="str">
        <f t="shared" si="230"/>
        <v/>
      </c>
      <c r="AF2448" s="16" t="str">
        <f t="shared" si="231"/>
        <v/>
      </c>
      <c r="AG2448" s="16">
        <f t="shared" si="232"/>
        <v>1.2223761064611309E-2</v>
      </c>
      <c r="AH2448" s="16" t="str">
        <f t="shared" si="233"/>
        <v/>
      </c>
      <c r="AI2448" s="17" t="str">
        <f>IF('Peer Comparison Tool'!$D$11="NR","",IF($C2448='Peer Comparison Tool'!$D$9,COUNT('ALLL &lt;50B Database'!$AI$1:AI2447)+1,""))</f>
        <v/>
      </c>
    </row>
    <row r="2449" spans="1:35" x14ac:dyDescent="0.25">
      <c r="A2449" t="s">
        <v>1074</v>
      </c>
      <c r="B2449">
        <v>775773</v>
      </c>
      <c r="C2449" s="5" t="s">
        <v>926</v>
      </c>
      <c r="D2449" s="5" t="s">
        <v>4390</v>
      </c>
      <c r="E2449" s="5" t="s">
        <v>4388</v>
      </c>
      <c r="F2449" s="2">
        <v>616</v>
      </c>
      <c r="G2449" s="2">
        <v>246030</v>
      </c>
      <c r="H2449" s="2">
        <v>100445</v>
      </c>
      <c r="I2449" s="2">
        <v>855</v>
      </c>
      <c r="J2449" s="2">
        <v>99590</v>
      </c>
      <c r="K2449" s="33">
        <v>6.1853599759011946E-3</v>
      </c>
      <c r="L2449" s="2">
        <v>388</v>
      </c>
      <c r="M2449" s="2">
        <v>235429</v>
      </c>
      <c r="N2449" s="2">
        <v>98065</v>
      </c>
      <c r="O2449" s="33">
        <v>3.956559424871259E-3</v>
      </c>
      <c r="P2449" s="2">
        <v>462</v>
      </c>
      <c r="Q2449" s="2">
        <v>236374</v>
      </c>
      <c r="R2449" s="2">
        <v>99361</v>
      </c>
      <c r="S2449" s="35">
        <v>4.6497116574913695E-3</v>
      </c>
      <c r="T2449" t="s">
        <v>4388</v>
      </c>
      <c r="U2449" t="s">
        <v>4388</v>
      </c>
      <c r="V2449" s="5" t="s">
        <v>4390</v>
      </c>
      <c r="W2449" s="5">
        <v>0</v>
      </c>
      <c r="X2449" s="4">
        <v>1.5356483184098251E-3</v>
      </c>
      <c r="Y2449" s="6">
        <v>154</v>
      </c>
      <c r="Z2449" s="4">
        <v>6.931522326201105E-4</v>
      </c>
      <c r="AA2449" s="5">
        <v>4567</v>
      </c>
      <c r="AC2449" s="16" t="str">
        <f t="shared" si="228"/>
        <v/>
      </c>
      <c r="AD2449" s="16" t="str">
        <f t="shared" si="229"/>
        <v/>
      </c>
      <c r="AE2449" s="16" t="str">
        <f t="shared" si="230"/>
        <v/>
      </c>
      <c r="AF2449" s="16" t="str">
        <f t="shared" si="231"/>
        <v/>
      </c>
      <c r="AG2449" s="16">
        <f t="shared" si="232"/>
        <v>6.1853599759011946E-3</v>
      </c>
      <c r="AH2449" s="16" t="str">
        <f t="shared" si="233"/>
        <v/>
      </c>
      <c r="AI2449" s="17" t="str">
        <f>IF('Peer Comparison Tool'!$D$11="NR","",IF($C2449='Peer Comparison Tool'!$D$9,COUNT('ALLL &lt;50B Database'!$AI$1:AI2448)+1,""))</f>
        <v/>
      </c>
    </row>
    <row r="2450" spans="1:35" x14ac:dyDescent="0.25">
      <c r="A2450" t="s">
        <v>2009</v>
      </c>
      <c r="B2450">
        <v>236957</v>
      </c>
      <c r="C2450" s="5" t="s">
        <v>1963</v>
      </c>
      <c r="D2450" s="5" t="s">
        <v>4387</v>
      </c>
      <c r="E2450" s="5" t="s">
        <v>4388</v>
      </c>
      <c r="F2450" s="2">
        <v>2349</v>
      </c>
      <c r="G2450" s="2">
        <v>246000</v>
      </c>
      <c r="H2450" s="2">
        <v>155837</v>
      </c>
      <c r="I2450" s="2">
        <v>11208</v>
      </c>
      <c r="J2450" s="2">
        <v>144629</v>
      </c>
      <c r="K2450" s="33">
        <v>1.6241555981165601E-2</v>
      </c>
      <c r="L2450" s="2">
        <v>2315</v>
      </c>
      <c r="M2450" s="2">
        <v>218563</v>
      </c>
      <c r="N2450" s="2">
        <v>150248</v>
      </c>
      <c r="O2450" s="33">
        <v>1.5407859006442681E-2</v>
      </c>
      <c r="P2450" s="2">
        <v>2332</v>
      </c>
      <c r="Q2450" s="2">
        <v>223136</v>
      </c>
      <c r="R2450" s="2">
        <v>152064</v>
      </c>
      <c r="S2450" s="35">
        <v>1.5335648148148149E-2</v>
      </c>
      <c r="T2450" t="s">
        <v>4388</v>
      </c>
      <c r="U2450" t="s">
        <v>4388</v>
      </c>
      <c r="V2450" s="5" t="s">
        <v>4387</v>
      </c>
      <c r="W2450" s="5">
        <v>0</v>
      </c>
      <c r="X2450" s="4">
        <v>9.0590783301745283E-4</v>
      </c>
      <c r="Y2450" s="6">
        <v>17</v>
      </c>
      <c r="Z2450" s="4">
        <v>-7.2210858294532304E-5</v>
      </c>
      <c r="AA2450" s="5">
        <v>1208</v>
      </c>
      <c r="AC2450" s="16" t="str">
        <f t="shared" si="228"/>
        <v/>
      </c>
      <c r="AD2450" s="16" t="str">
        <f t="shared" si="229"/>
        <v/>
      </c>
      <c r="AE2450" s="16" t="str">
        <f t="shared" si="230"/>
        <v/>
      </c>
      <c r="AF2450" s="16" t="str">
        <f t="shared" si="231"/>
        <v/>
      </c>
      <c r="AG2450" s="16">
        <f t="shared" si="232"/>
        <v>1.6241555981165601E-2</v>
      </c>
      <c r="AH2450" s="16" t="str">
        <f t="shared" si="233"/>
        <v/>
      </c>
      <c r="AI2450" s="17" t="str">
        <f>IF('Peer Comparison Tool'!$D$11="NR","",IF($C2450='Peer Comparison Tool'!$D$9,COUNT('ALLL &lt;50B Database'!$AI$1:AI2449)+1,""))</f>
        <v/>
      </c>
    </row>
    <row r="2451" spans="1:35" x14ac:dyDescent="0.25">
      <c r="A2451" t="s">
        <v>3871</v>
      </c>
      <c r="B2451">
        <v>458665</v>
      </c>
      <c r="C2451" s="5" t="s">
        <v>3704</v>
      </c>
      <c r="D2451" s="5" t="s">
        <v>4390</v>
      </c>
      <c r="E2451" s="5" t="s">
        <v>4388</v>
      </c>
      <c r="F2451" s="2">
        <v>1211</v>
      </c>
      <c r="G2451" s="2">
        <v>245362</v>
      </c>
      <c r="H2451" s="2">
        <v>53074</v>
      </c>
      <c r="I2451" s="2">
        <v>0</v>
      </c>
      <c r="J2451" s="2">
        <v>53074</v>
      </c>
      <c r="K2451" s="33">
        <v>2.2817198628330256E-2</v>
      </c>
      <c r="L2451" s="2">
        <v>1133</v>
      </c>
      <c r="M2451" s="2">
        <v>251117</v>
      </c>
      <c r="N2451" s="2">
        <v>56470</v>
      </c>
      <c r="O2451" s="33">
        <v>2.0063750664069416E-2</v>
      </c>
      <c r="P2451" s="2">
        <v>1046</v>
      </c>
      <c r="Q2451" s="2">
        <v>250520</v>
      </c>
      <c r="R2451" s="2">
        <v>53673</v>
      </c>
      <c r="S2451" s="35">
        <v>1.9488383358485645E-2</v>
      </c>
      <c r="T2451" t="s">
        <v>4388</v>
      </c>
      <c r="U2451" t="s">
        <v>4388</v>
      </c>
      <c r="V2451" s="5" t="s">
        <v>4390</v>
      </c>
      <c r="W2451" s="5">
        <v>0</v>
      </c>
      <c r="X2451" s="4">
        <v>3.3288152698446108E-3</v>
      </c>
      <c r="Y2451" s="6">
        <v>165</v>
      </c>
      <c r="Z2451" s="4">
        <v>-5.7536730558377033E-4</v>
      </c>
      <c r="AA2451" s="5">
        <v>342</v>
      </c>
      <c r="AC2451" s="16" t="str">
        <f t="shared" si="228"/>
        <v/>
      </c>
      <c r="AD2451" s="16" t="str">
        <f t="shared" si="229"/>
        <v/>
      </c>
      <c r="AE2451" s="16" t="str">
        <f t="shared" si="230"/>
        <v/>
      </c>
      <c r="AF2451" s="16" t="str">
        <f t="shared" si="231"/>
        <v/>
      </c>
      <c r="AG2451" s="16">
        <f t="shared" si="232"/>
        <v>2.2817198628330256E-2</v>
      </c>
      <c r="AH2451" s="16" t="str">
        <f t="shared" si="233"/>
        <v/>
      </c>
      <c r="AI2451" s="17" t="str">
        <f>IF('Peer Comparison Tool'!$D$11="NR","",IF($C2451='Peer Comparison Tool'!$D$9,COUNT('ALLL &lt;50B Database'!$AI$1:AI2450)+1,""))</f>
        <v/>
      </c>
    </row>
    <row r="2452" spans="1:35" x14ac:dyDescent="0.25">
      <c r="A2452" t="s">
        <v>381</v>
      </c>
      <c r="B2452">
        <v>3022610</v>
      </c>
      <c r="C2452" s="5" t="s">
        <v>343</v>
      </c>
      <c r="D2452" s="5" t="s">
        <v>4390</v>
      </c>
      <c r="E2452" s="5" t="s">
        <v>4388</v>
      </c>
      <c r="F2452" s="2">
        <v>2000</v>
      </c>
      <c r="G2452" s="2">
        <v>245346</v>
      </c>
      <c r="H2452" s="2">
        <v>171061</v>
      </c>
      <c r="I2452" s="2">
        <v>40032</v>
      </c>
      <c r="J2452" s="2">
        <v>131029</v>
      </c>
      <c r="K2452" s="33">
        <v>1.5263796564119393E-2</v>
      </c>
      <c r="L2452" s="2">
        <v>1426</v>
      </c>
      <c r="M2452" s="2">
        <v>191909</v>
      </c>
      <c r="N2452" s="2">
        <v>118539</v>
      </c>
      <c r="O2452" s="33">
        <v>1.202979610086132E-2</v>
      </c>
      <c r="P2452" s="2">
        <v>1500</v>
      </c>
      <c r="Q2452" s="2">
        <v>192648</v>
      </c>
      <c r="R2452" s="2">
        <v>124944</v>
      </c>
      <c r="S2452" s="35">
        <v>1.2005378409527468E-2</v>
      </c>
      <c r="T2452" t="s">
        <v>4388</v>
      </c>
      <c r="U2452" t="s">
        <v>4388</v>
      </c>
      <c r="V2452" s="5" t="s">
        <v>4390</v>
      </c>
      <c r="W2452" s="5">
        <v>0</v>
      </c>
      <c r="X2452" s="4">
        <v>3.2584181545919251E-3</v>
      </c>
      <c r="Y2452" s="6">
        <v>500</v>
      </c>
      <c r="Z2452" s="4">
        <v>-2.4417691333851813E-5</v>
      </c>
      <c r="AA2452" s="5">
        <v>1517</v>
      </c>
      <c r="AC2452" s="16" t="str">
        <f t="shared" si="228"/>
        <v/>
      </c>
      <c r="AD2452" s="16" t="str">
        <f t="shared" si="229"/>
        <v/>
      </c>
      <c r="AE2452" s="16" t="str">
        <f t="shared" si="230"/>
        <v/>
      </c>
      <c r="AF2452" s="16" t="str">
        <f t="shared" si="231"/>
        <v/>
      </c>
      <c r="AG2452" s="16">
        <f t="shared" si="232"/>
        <v>1.5263796564119393E-2</v>
      </c>
      <c r="AH2452" s="16" t="str">
        <f t="shared" si="233"/>
        <v/>
      </c>
      <c r="AI2452" s="17" t="str">
        <f>IF('Peer Comparison Tool'!$D$11="NR","",IF($C2452='Peer Comparison Tool'!$D$9,COUNT('ALLL &lt;50B Database'!$AI$1:AI2451)+1,""))</f>
        <v/>
      </c>
    </row>
    <row r="2453" spans="1:35" x14ac:dyDescent="0.25">
      <c r="A2453" t="s">
        <v>3126</v>
      </c>
      <c r="B2453">
        <v>468673</v>
      </c>
      <c r="C2453" s="5" t="s">
        <v>3064</v>
      </c>
      <c r="D2453" s="5" t="s">
        <v>4390</v>
      </c>
      <c r="E2453" s="5" t="s">
        <v>4388</v>
      </c>
      <c r="F2453" s="2">
        <v>1845</v>
      </c>
      <c r="G2453" s="2">
        <v>245274</v>
      </c>
      <c r="H2453" s="2">
        <v>194098</v>
      </c>
      <c r="I2453" s="2">
        <v>0</v>
      </c>
      <c r="J2453" s="2">
        <v>194098</v>
      </c>
      <c r="K2453" s="33">
        <v>9.5055075271254733E-3</v>
      </c>
      <c r="L2453" s="2">
        <v>2278</v>
      </c>
      <c r="M2453" s="2">
        <v>224331</v>
      </c>
      <c r="N2453" s="2">
        <v>198397</v>
      </c>
      <c r="O2453" s="33">
        <v>1.1482028458091605E-2</v>
      </c>
      <c r="P2453" s="2">
        <v>2276</v>
      </c>
      <c r="Q2453" s="2">
        <v>228849</v>
      </c>
      <c r="R2453" s="2">
        <v>200306</v>
      </c>
      <c r="S2453" s="35">
        <v>1.1362615198745919E-2</v>
      </c>
      <c r="T2453" t="s">
        <v>4388</v>
      </c>
      <c r="U2453" t="s">
        <v>4388</v>
      </c>
      <c r="V2453" s="5" t="s">
        <v>4390</v>
      </c>
      <c r="W2453" s="5">
        <v>0</v>
      </c>
      <c r="X2453" s="4">
        <v>-1.8571076716204452E-3</v>
      </c>
      <c r="Y2453" s="6">
        <v>-431</v>
      </c>
      <c r="Z2453" s="4">
        <v>-1.1941325934568606E-4</v>
      </c>
      <c r="AA2453" s="5">
        <v>3942</v>
      </c>
      <c r="AC2453" s="16" t="str">
        <f t="shared" si="228"/>
        <v/>
      </c>
      <c r="AD2453" s="16" t="str">
        <f t="shared" si="229"/>
        <v/>
      </c>
      <c r="AE2453" s="16" t="str">
        <f t="shared" si="230"/>
        <v/>
      </c>
      <c r="AF2453" s="16" t="str">
        <f t="shared" si="231"/>
        <v/>
      </c>
      <c r="AG2453" s="16">
        <f t="shared" si="232"/>
        <v>9.5055075271254733E-3</v>
      </c>
      <c r="AH2453" s="16" t="str">
        <f t="shared" si="233"/>
        <v/>
      </c>
      <c r="AI2453" s="17" t="str">
        <f>IF('Peer Comparison Tool'!$D$11="NR","",IF($C2453='Peer Comparison Tool'!$D$9,COUNT('ALLL &lt;50B Database'!$AI$1:AI2452)+1,""))</f>
        <v/>
      </c>
    </row>
    <row r="2454" spans="1:35" x14ac:dyDescent="0.25">
      <c r="A2454" t="s">
        <v>1446</v>
      </c>
      <c r="B2454">
        <v>636276</v>
      </c>
      <c r="C2454" s="5" t="s">
        <v>1389</v>
      </c>
      <c r="D2454" s="5" t="s">
        <v>4390</v>
      </c>
      <c r="E2454" s="5" t="s">
        <v>4388</v>
      </c>
      <c r="F2454" s="2">
        <v>2226</v>
      </c>
      <c r="G2454" s="2">
        <v>245252</v>
      </c>
      <c r="H2454" s="2">
        <v>127298</v>
      </c>
      <c r="I2454" s="2">
        <v>1194</v>
      </c>
      <c r="J2454" s="2">
        <v>126104</v>
      </c>
      <c r="K2454" s="33">
        <v>1.7652096682103661E-2</v>
      </c>
      <c r="L2454" s="2">
        <v>1892</v>
      </c>
      <c r="M2454" s="2">
        <v>208668</v>
      </c>
      <c r="N2454" s="2">
        <v>125922</v>
      </c>
      <c r="O2454" s="33">
        <v>1.5025174314258033E-2</v>
      </c>
      <c r="P2454" s="2">
        <v>2144</v>
      </c>
      <c r="Q2454" s="2">
        <v>232624</v>
      </c>
      <c r="R2454" s="2">
        <v>123499</v>
      </c>
      <c r="S2454" s="35">
        <v>1.7360464457202084E-2</v>
      </c>
      <c r="T2454" t="s">
        <v>4388</v>
      </c>
      <c r="U2454" t="s">
        <v>4388</v>
      </c>
      <c r="V2454" s="5" t="s">
        <v>4390</v>
      </c>
      <c r="W2454" s="5">
        <v>0</v>
      </c>
      <c r="X2454" s="4">
        <v>2.9163222490157653E-4</v>
      </c>
      <c r="Y2454" s="6">
        <v>82</v>
      </c>
      <c r="Z2454" s="4">
        <v>2.335290142944051E-3</v>
      </c>
      <c r="AA2454" s="5">
        <v>912</v>
      </c>
      <c r="AC2454" s="16" t="str">
        <f t="shared" si="228"/>
        <v/>
      </c>
      <c r="AD2454" s="16" t="str">
        <f t="shared" si="229"/>
        <v/>
      </c>
      <c r="AE2454" s="16" t="str">
        <f t="shared" si="230"/>
        <v/>
      </c>
      <c r="AF2454" s="16" t="str">
        <f t="shared" si="231"/>
        <v/>
      </c>
      <c r="AG2454" s="16">
        <f t="shared" si="232"/>
        <v>1.7652096682103661E-2</v>
      </c>
      <c r="AH2454" s="16" t="str">
        <f t="shared" si="233"/>
        <v/>
      </c>
      <c r="AI2454" s="17" t="str">
        <f>IF('Peer Comparison Tool'!$D$11="NR","",IF($C2454='Peer Comparison Tool'!$D$9,COUNT('ALLL &lt;50B Database'!$AI$1:AI2453)+1,""))</f>
        <v/>
      </c>
    </row>
    <row r="2455" spans="1:35" x14ac:dyDescent="0.25">
      <c r="A2455" t="s">
        <v>2624</v>
      </c>
      <c r="B2455">
        <v>472979</v>
      </c>
      <c r="C2455" s="5" t="s">
        <v>2604</v>
      </c>
      <c r="D2455" s="5" t="s">
        <v>4390</v>
      </c>
      <c r="E2455" s="5" t="s">
        <v>4388</v>
      </c>
      <c r="F2455" s="2">
        <v>1416</v>
      </c>
      <c r="G2455" s="2">
        <v>245182</v>
      </c>
      <c r="H2455" s="2">
        <v>114337</v>
      </c>
      <c r="I2455" s="2">
        <v>0</v>
      </c>
      <c r="J2455" s="2">
        <v>114337</v>
      </c>
      <c r="K2455" s="33">
        <v>1.2384442481436456E-2</v>
      </c>
      <c r="L2455" s="2">
        <v>1299</v>
      </c>
      <c r="M2455" s="2">
        <v>225877</v>
      </c>
      <c r="N2455" s="2">
        <v>118974</v>
      </c>
      <c r="O2455" s="33">
        <v>1.0918351908820415E-2</v>
      </c>
      <c r="P2455" s="2">
        <v>1341</v>
      </c>
      <c r="Q2455" s="2">
        <v>233591</v>
      </c>
      <c r="R2455" s="2">
        <v>118277</v>
      </c>
      <c r="S2455" s="35">
        <v>1.1337791793839884E-2</v>
      </c>
      <c r="T2455" t="s">
        <v>4388</v>
      </c>
      <c r="U2455" t="s">
        <v>4388</v>
      </c>
      <c r="V2455" s="5" t="s">
        <v>4390</v>
      </c>
      <c r="W2455" s="5">
        <v>0</v>
      </c>
      <c r="X2455" s="4">
        <v>1.0466506875965714E-3</v>
      </c>
      <c r="Y2455" s="6">
        <v>75</v>
      </c>
      <c r="Z2455" s="4">
        <v>4.1943988501946979E-4</v>
      </c>
      <c r="AA2455" s="5">
        <v>2753</v>
      </c>
      <c r="AC2455" s="16" t="str">
        <f t="shared" si="228"/>
        <v/>
      </c>
      <c r="AD2455" s="16" t="str">
        <f t="shared" si="229"/>
        <v/>
      </c>
      <c r="AE2455" s="16" t="str">
        <f t="shared" si="230"/>
        <v/>
      </c>
      <c r="AF2455" s="16" t="str">
        <f t="shared" si="231"/>
        <v/>
      </c>
      <c r="AG2455" s="16">
        <f t="shared" si="232"/>
        <v>1.2384442481436456E-2</v>
      </c>
      <c r="AH2455" s="16" t="str">
        <f t="shared" si="233"/>
        <v/>
      </c>
      <c r="AI2455" s="17" t="str">
        <f>IF('Peer Comparison Tool'!$D$11="NR","",IF($C2455='Peer Comparison Tool'!$D$9,COUNT('ALLL &lt;50B Database'!$AI$1:AI2454)+1,""))</f>
        <v/>
      </c>
    </row>
    <row r="2456" spans="1:35" x14ac:dyDescent="0.25">
      <c r="A2456" t="s">
        <v>339</v>
      </c>
      <c r="B2456">
        <v>705556</v>
      </c>
      <c r="C2456" s="5" t="s">
        <v>2041</v>
      </c>
      <c r="D2456" s="5" t="s">
        <v>4387</v>
      </c>
      <c r="E2456" s="5" t="s">
        <v>4388</v>
      </c>
      <c r="F2456" s="2">
        <v>1901</v>
      </c>
      <c r="G2456" s="2">
        <v>245041</v>
      </c>
      <c r="H2456" s="2">
        <v>155938</v>
      </c>
      <c r="I2456" s="2">
        <v>16863</v>
      </c>
      <c r="J2456" s="2">
        <v>139075</v>
      </c>
      <c r="K2456" s="33">
        <v>1.3668883695847565E-2</v>
      </c>
      <c r="L2456" s="2">
        <v>1870</v>
      </c>
      <c r="M2456" s="2">
        <v>221715</v>
      </c>
      <c r="N2456" s="2">
        <v>144402</v>
      </c>
      <c r="O2456" s="33">
        <v>1.2949959141840141E-2</v>
      </c>
      <c r="P2456" s="2">
        <v>1897</v>
      </c>
      <c r="Q2456" s="2">
        <v>225574</v>
      </c>
      <c r="R2456" s="2">
        <v>143058</v>
      </c>
      <c r="S2456" s="35">
        <v>1.3260355939548994E-2</v>
      </c>
      <c r="T2456" t="s">
        <v>4388</v>
      </c>
      <c r="U2456" t="s">
        <v>4388</v>
      </c>
      <c r="V2456" s="5" t="s">
        <v>4387</v>
      </c>
      <c r="W2456" s="5">
        <v>0</v>
      </c>
      <c r="X2456" s="4">
        <v>4.0852775629857119E-4</v>
      </c>
      <c r="Y2456" s="6">
        <v>4</v>
      </c>
      <c r="Z2456" s="4">
        <v>3.1039679770885308E-4</v>
      </c>
      <c r="AA2456" s="5">
        <v>2123</v>
      </c>
      <c r="AC2456" s="16" t="str">
        <f t="shared" si="228"/>
        <v/>
      </c>
      <c r="AD2456" s="16" t="str">
        <f t="shared" si="229"/>
        <v/>
      </c>
      <c r="AE2456" s="16" t="str">
        <f t="shared" si="230"/>
        <v/>
      </c>
      <c r="AF2456" s="16" t="str">
        <f t="shared" si="231"/>
        <v/>
      </c>
      <c r="AG2456" s="16">
        <f t="shared" si="232"/>
        <v>1.3668883695847565E-2</v>
      </c>
      <c r="AH2456" s="16" t="str">
        <f t="shared" si="233"/>
        <v/>
      </c>
      <c r="AI2456" s="17" t="str">
        <f>IF('Peer Comparison Tool'!$D$11="NR","",IF($C2456='Peer Comparison Tool'!$D$9,COUNT('ALLL &lt;50B Database'!$AI$1:AI2455)+1,""))</f>
        <v/>
      </c>
    </row>
    <row r="2457" spans="1:35" x14ac:dyDescent="0.25">
      <c r="A2457" t="s">
        <v>158</v>
      </c>
      <c r="B2457">
        <v>23643</v>
      </c>
      <c r="C2457" s="5" t="s">
        <v>113</v>
      </c>
      <c r="D2457" s="5" t="s">
        <v>4390</v>
      </c>
      <c r="E2457" s="5" t="s">
        <v>4388</v>
      </c>
      <c r="F2457" s="2">
        <v>1056</v>
      </c>
      <c r="G2457" s="2">
        <v>245039</v>
      </c>
      <c r="H2457" s="2">
        <v>132117</v>
      </c>
      <c r="I2457" s="2">
        <v>5525</v>
      </c>
      <c r="J2457" s="2">
        <v>126592</v>
      </c>
      <c r="K2457" s="33">
        <v>8.3417593528816985E-3</v>
      </c>
      <c r="L2457" s="2">
        <v>1057</v>
      </c>
      <c r="M2457" s="2">
        <v>205954</v>
      </c>
      <c r="N2457" s="2">
        <v>123089</v>
      </c>
      <c r="O2457" s="33">
        <v>8.5872823729171571E-3</v>
      </c>
      <c r="P2457" s="2">
        <v>1025</v>
      </c>
      <c r="Q2457" s="2">
        <v>211637</v>
      </c>
      <c r="R2457" s="2">
        <v>123002</v>
      </c>
      <c r="S2457" s="35">
        <v>8.3331978341815577E-3</v>
      </c>
      <c r="T2457" t="s">
        <v>4388</v>
      </c>
      <c r="U2457" t="s">
        <v>4388</v>
      </c>
      <c r="V2457" s="5" t="s">
        <v>4390</v>
      </c>
      <c r="W2457" s="5">
        <v>0</v>
      </c>
      <c r="X2457" s="4">
        <v>8.5615187001408105E-6</v>
      </c>
      <c r="Y2457" s="6">
        <v>31</v>
      </c>
      <c r="Z2457" s="4">
        <v>-2.5408453873559944E-4</v>
      </c>
      <c r="AA2457" s="5">
        <v>4245</v>
      </c>
      <c r="AC2457" s="16" t="str">
        <f t="shared" si="228"/>
        <v/>
      </c>
      <c r="AD2457" s="16" t="str">
        <f t="shared" si="229"/>
        <v/>
      </c>
      <c r="AE2457" s="16" t="str">
        <f t="shared" si="230"/>
        <v/>
      </c>
      <c r="AF2457" s="16" t="str">
        <f t="shared" si="231"/>
        <v/>
      </c>
      <c r="AG2457" s="16">
        <f t="shared" si="232"/>
        <v>8.3417593528816985E-3</v>
      </c>
      <c r="AH2457" s="16" t="str">
        <f t="shared" si="233"/>
        <v/>
      </c>
      <c r="AI2457" s="17" t="str">
        <f>IF('Peer Comparison Tool'!$D$11="NR","",IF($C2457='Peer Comparison Tool'!$D$9,COUNT('ALLL &lt;50B Database'!$AI$1:AI2456)+1,""))</f>
        <v/>
      </c>
    </row>
    <row r="2458" spans="1:35" x14ac:dyDescent="0.25">
      <c r="A2458" t="s">
        <v>2847</v>
      </c>
      <c r="B2458">
        <v>672573</v>
      </c>
      <c r="C2458" s="5" t="s">
        <v>2833</v>
      </c>
      <c r="D2458" s="5" t="s">
        <v>4390</v>
      </c>
      <c r="E2458" s="5" t="s">
        <v>4388</v>
      </c>
      <c r="F2458" s="2">
        <v>765</v>
      </c>
      <c r="G2458" s="2">
        <v>244808</v>
      </c>
      <c r="H2458" s="2">
        <v>147545</v>
      </c>
      <c r="I2458" s="2">
        <v>8303</v>
      </c>
      <c r="J2458" s="2">
        <v>139242</v>
      </c>
      <c r="K2458" s="33">
        <v>5.4940319731115609E-3</v>
      </c>
      <c r="L2458" s="2">
        <v>779</v>
      </c>
      <c r="M2458" s="2">
        <v>220201</v>
      </c>
      <c r="N2458" s="2">
        <v>137764</v>
      </c>
      <c r="O2458" s="33">
        <v>5.6545977178362999E-3</v>
      </c>
      <c r="P2458" s="2">
        <v>770</v>
      </c>
      <c r="Q2458" s="2">
        <v>219819</v>
      </c>
      <c r="R2458" s="2">
        <v>139152</v>
      </c>
      <c r="S2458" s="35">
        <v>5.5335173048177535E-3</v>
      </c>
      <c r="T2458" t="s">
        <v>4388</v>
      </c>
      <c r="U2458" t="s">
        <v>4388</v>
      </c>
      <c r="V2458" s="5" t="s">
        <v>4390</v>
      </c>
      <c r="W2458" s="5">
        <v>0</v>
      </c>
      <c r="X2458" s="4">
        <v>-3.9485331706192589E-5</v>
      </c>
      <c r="Y2458" s="6">
        <v>-5</v>
      </c>
      <c r="Z2458" s="4">
        <v>-1.2108041301854642E-4</v>
      </c>
      <c r="AA2458" s="5">
        <v>4624</v>
      </c>
      <c r="AC2458" s="16" t="str">
        <f t="shared" si="228"/>
        <v/>
      </c>
      <c r="AD2458" s="16" t="str">
        <f t="shared" si="229"/>
        <v/>
      </c>
      <c r="AE2458" s="16" t="str">
        <f t="shared" si="230"/>
        <v/>
      </c>
      <c r="AF2458" s="16" t="str">
        <f t="shared" si="231"/>
        <v/>
      </c>
      <c r="AG2458" s="16">
        <f t="shared" si="232"/>
        <v>5.4940319731115609E-3</v>
      </c>
      <c r="AH2458" s="16" t="str">
        <f t="shared" si="233"/>
        <v/>
      </c>
      <c r="AI2458" s="17" t="str">
        <f>IF('Peer Comparison Tool'!$D$11="NR","",IF($C2458='Peer Comparison Tool'!$D$9,COUNT('ALLL &lt;50B Database'!$AI$1:AI2457)+1,""))</f>
        <v/>
      </c>
    </row>
    <row r="2459" spans="1:35" x14ac:dyDescent="0.25">
      <c r="A2459" t="s">
        <v>3124</v>
      </c>
      <c r="B2459">
        <v>653778</v>
      </c>
      <c r="C2459" s="5" t="s">
        <v>3064</v>
      </c>
      <c r="D2459" s="5" t="s">
        <v>4390</v>
      </c>
      <c r="E2459" s="5" t="s">
        <v>4388</v>
      </c>
      <c r="F2459" s="2">
        <v>990</v>
      </c>
      <c r="G2459" s="2">
        <v>244768</v>
      </c>
      <c r="H2459" s="2">
        <v>117509</v>
      </c>
      <c r="I2459" s="2">
        <v>0</v>
      </c>
      <c r="J2459" s="2">
        <v>117509</v>
      </c>
      <c r="K2459" s="33">
        <v>8.4248866044302987E-3</v>
      </c>
      <c r="L2459" s="2">
        <v>989</v>
      </c>
      <c r="M2459" s="2">
        <v>227162</v>
      </c>
      <c r="N2459" s="2">
        <v>124350</v>
      </c>
      <c r="O2459" s="33">
        <v>7.953357458785686E-3</v>
      </c>
      <c r="P2459" s="2">
        <v>989</v>
      </c>
      <c r="Q2459" s="2">
        <v>231929</v>
      </c>
      <c r="R2459" s="2">
        <v>123901</v>
      </c>
      <c r="S2459" s="35">
        <v>7.9821793205865979E-3</v>
      </c>
      <c r="T2459" t="s">
        <v>4388</v>
      </c>
      <c r="U2459" t="s">
        <v>4388</v>
      </c>
      <c r="V2459" s="5" t="s">
        <v>4390</v>
      </c>
      <c r="W2459" s="5">
        <v>0</v>
      </c>
      <c r="X2459" s="4">
        <v>4.427072838437008E-4</v>
      </c>
      <c r="Y2459" s="6">
        <v>1</v>
      </c>
      <c r="Z2459" s="4">
        <v>2.8821861800911938E-5</v>
      </c>
      <c r="AA2459" s="5">
        <v>4222</v>
      </c>
      <c r="AC2459" s="16" t="str">
        <f t="shared" si="228"/>
        <v/>
      </c>
      <c r="AD2459" s="16" t="str">
        <f t="shared" si="229"/>
        <v/>
      </c>
      <c r="AE2459" s="16" t="str">
        <f t="shared" si="230"/>
        <v/>
      </c>
      <c r="AF2459" s="16" t="str">
        <f t="shared" si="231"/>
        <v/>
      </c>
      <c r="AG2459" s="16">
        <f t="shared" si="232"/>
        <v>8.4248866044302987E-3</v>
      </c>
      <c r="AH2459" s="16" t="str">
        <f t="shared" si="233"/>
        <v/>
      </c>
      <c r="AI2459" s="17" t="str">
        <f>IF('Peer Comparison Tool'!$D$11="NR","",IF($C2459='Peer Comparison Tool'!$D$9,COUNT('ALLL &lt;50B Database'!$AI$1:AI2458)+1,""))</f>
        <v/>
      </c>
    </row>
    <row r="2460" spans="1:35" x14ac:dyDescent="0.25">
      <c r="A2460" t="s">
        <v>1749</v>
      </c>
      <c r="B2460">
        <v>289739</v>
      </c>
      <c r="C2460" s="5" t="s">
        <v>1695</v>
      </c>
      <c r="D2460" s="5" t="s">
        <v>4390</v>
      </c>
      <c r="E2460" s="5" t="s">
        <v>4388</v>
      </c>
      <c r="F2460" s="2">
        <v>1863</v>
      </c>
      <c r="G2460" s="2">
        <v>244391</v>
      </c>
      <c r="H2460" s="2">
        <v>183329</v>
      </c>
      <c r="I2460" s="2">
        <v>8236</v>
      </c>
      <c r="J2460" s="2">
        <v>175093</v>
      </c>
      <c r="K2460" s="33">
        <v>1.064005985390621E-2</v>
      </c>
      <c r="L2460" s="2">
        <v>1766</v>
      </c>
      <c r="M2460" s="2">
        <v>216456</v>
      </c>
      <c r="N2460" s="2">
        <v>175147</v>
      </c>
      <c r="O2460" s="33">
        <v>1.0082958885964362E-2</v>
      </c>
      <c r="P2460" s="2">
        <v>1813</v>
      </c>
      <c r="Q2460" s="2">
        <v>232301</v>
      </c>
      <c r="R2460" s="2">
        <v>177787</v>
      </c>
      <c r="S2460" s="35">
        <v>1.0197595999707515E-2</v>
      </c>
      <c r="T2460" t="s">
        <v>4388</v>
      </c>
      <c r="U2460" t="s">
        <v>4388</v>
      </c>
      <c r="V2460" s="5" t="s">
        <v>4390</v>
      </c>
      <c r="W2460" s="5">
        <v>0</v>
      </c>
      <c r="X2460" s="4">
        <v>4.4246385419869499E-4</v>
      </c>
      <c r="Y2460" s="6">
        <v>50</v>
      </c>
      <c r="Z2460" s="4">
        <v>1.1463711374315282E-4</v>
      </c>
      <c r="AA2460" s="5">
        <v>3535</v>
      </c>
      <c r="AC2460" s="16" t="str">
        <f t="shared" si="228"/>
        <v/>
      </c>
      <c r="AD2460" s="16" t="str">
        <f t="shared" si="229"/>
        <v/>
      </c>
      <c r="AE2460" s="16" t="str">
        <f t="shared" si="230"/>
        <v/>
      </c>
      <c r="AF2460" s="16" t="str">
        <f t="shared" si="231"/>
        <v/>
      </c>
      <c r="AG2460" s="16">
        <f t="shared" si="232"/>
        <v>1.064005985390621E-2</v>
      </c>
      <c r="AH2460" s="16" t="str">
        <f t="shared" si="233"/>
        <v/>
      </c>
      <c r="AI2460" s="17" t="str">
        <f>IF('Peer Comparison Tool'!$D$11="NR","",IF($C2460='Peer Comparison Tool'!$D$9,COUNT('ALLL &lt;50B Database'!$AI$1:AI2459)+1,""))</f>
        <v/>
      </c>
    </row>
    <row r="2461" spans="1:35" x14ac:dyDescent="0.25">
      <c r="A2461" t="s">
        <v>3039</v>
      </c>
      <c r="B2461">
        <v>2871558</v>
      </c>
      <c r="C2461" s="5" t="s">
        <v>2948</v>
      </c>
      <c r="D2461" s="5" t="s">
        <v>4390</v>
      </c>
      <c r="E2461" s="5" t="s">
        <v>4388</v>
      </c>
      <c r="F2461" s="2">
        <v>2093</v>
      </c>
      <c r="G2461" s="2">
        <v>243942</v>
      </c>
      <c r="H2461" s="2">
        <v>196091</v>
      </c>
      <c r="I2461" s="2">
        <v>24994</v>
      </c>
      <c r="J2461" s="2">
        <v>171097</v>
      </c>
      <c r="K2461" s="33">
        <v>1.2232826992875387E-2</v>
      </c>
      <c r="L2461" s="2">
        <v>1916</v>
      </c>
      <c r="M2461" s="2">
        <v>217638</v>
      </c>
      <c r="N2461" s="2">
        <v>166615</v>
      </c>
      <c r="O2461" s="33">
        <v>1.1499564865108183E-2</v>
      </c>
      <c r="P2461" s="2">
        <v>1943</v>
      </c>
      <c r="Q2461" s="2">
        <v>217007</v>
      </c>
      <c r="R2461" s="2">
        <v>175597</v>
      </c>
      <c r="S2461" s="35">
        <v>1.1065109312801472E-2</v>
      </c>
      <c r="T2461" t="s">
        <v>4388</v>
      </c>
      <c r="U2461" t="s">
        <v>4388</v>
      </c>
      <c r="V2461" s="5" t="s">
        <v>4390</v>
      </c>
      <c r="W2461" s="5">
        <v>0</v>
      </c>
      <c r="X2461" s="4">
        <v>1.1677176800739143E-3</v>
      </c>
      <c r="Y2461" s="6">
        <v>150</v>
      </c>
      <c r="Z2461" s="4">
        <v>-4.3445555230671104E-4</v>
      </c>
      <c r="AA2461" s="5">
        <v>2818</v>
      </c>
      <c r="AC2461" s="16" t="str">
        <f t="shared" si="228"/>
        <v/>
      </c>
      <c r="AD2461" s="16" t="str">
        <f t="shared" si="229"/>
        <v/>
      </c>
      <c r="AE2461" s="16" t="str">
        <f t="shared" si="230"/>
        <v/>
      </c>
      <c r="AF2461" s="16" t="str">
        <f t="shared" si="231"/>
        <v/>
      </c>
      <c r="AG2461" s="16">
        <f t="shared" si="232"/>
        <v>1.2232826992875387E-2</v>
      </c>
      <c r="AH2461" s="16" t="str">
        <f t="shared" si="233"/>
        <v/>
      </c>
      <c r="AI2461" s="17" t="str">
        <f>IF('Peer Comparison Tool'!$D$11="NR","",IF($C2461='Peer Comparison Tool'!$D$9,COUNT('ALLL &lt;50B Database'!$AI$1:AI2460)+1,""))</f>
        <v/>
      </c>
    </row>
    <row r="2462" spans="1:35" x14ac:dyDescent="0.25">
      <c r="A2462" t="s">
        <v>3128</v>
      </c>
      <c r="B2462">
        <v>480723</v>
      </c>
      <c r="C2462" s="5" t="s">
        <v>3064</v>
      </c>
      <c r="D2462" s="5" t="s">
        <v>4387</v>
      </c>
      <c r="E2462" s="5" t="s">
        <v>4388</v>
      </c>
      <c r="F2462" s="2">
        <v>1661</v>
      </c>
      <c r="G2462" s="2">
        <v>243782</v>
      </c>
      <c r="H2462" s="2">
        <v>137796</v>
      </c>
      <c r="I2462" s="2">
        <v>0</v>
      </c>
      <c r="J2462" s="2">
        <v>137796</v>
      </c>
      <c r="K2462" s="33">
        <v>1.2054050915846614E-2</v>
      </c>
      <c r="L2462" s="2">
        <v>1303</v>
      </c>
      <c r="M2462" s="2">
        <v>203154</v>
      </c>
      <c r="N2462" s="2">
        <v>129456</v>
      </c>
      <c r="O2462" s="33">
        <v>1.0065195896675318E-2</v>
      </c>
      <c r="P2462" s="2">
        <v>1431</v>
      </c>
      <c r="Q2462" s="2">
        <v>220064</v>
      </c>
      <c r="R2462" s="2">
        <v>129293</v>
      </c>
      <c r="S2462" s="35">
        <v>1.1067884572250625E-2</v>
      </c>
      <c r="T2462" t="s">
        <v>4388</v>
      </c>
      <c r="U2462" t="s">
        <v>4388</v>
      </c>
      <c r="V2462" s="5" t="s">
        <v>4387</v>
      </c>
      <c r="W2462" s="5">
        <v>0</v>
      </c>
      <c r="X2462" s="4">
        <v>9.8616634359598859E-4</v>
      </c>
      <c r="Y2462" s="6">
        <v>230</v>
      </c>
      <c r="Z2462" s="4">
        <v>1.0026886755753073E-3</v>
      </c>
      <c r="AA2462" s="5">
        <v>2902</v>
      </c>
      <c r="AC2462" s="16" t="str">
        <f t="shared" si="228"/>
        <v/>
      </c>
      <c r="AD2462" s="16" t="str">
        <f t="shared" si="229"/>
        <v/>
      </c>
      <c r="AE2462" s="16" t="str">
        <f t="shared" si="230"/>
        <v/>
      </c>
      <c r="AF2462" s="16" t="str">
        <f t="shared" si="231"/>
        <v/>
      </c>
      <c r="AG2462" s="16">
        <f t="shared" si="232"/>
        <v>1.2054050915846614E-2</v>
      </c>
      <c r="AH2462" s="16" t="str">
        <f t="shared" si="233"/>
        <v/>
      </c>
      <c r="AI2462" s="17" t="str">
        <f>IF('Peer Comparison Tool'!$D$11="NR","",IF($C2462='Peer Comparison Tool'!$D$9,COUNT('ALLL &lt;50B Database'!$AI$1:AI2461)+1,""))</f>
        <v/>
      </c>
    </row>
    <row r="2463" spans="1:35" x14ac:dyDescent="0.25">
      <c r="A2463" t="s">
        <v>4246</v>
      </c>
      <c r="B2463">
        <v>627854</v>
      </c>
      <c r="C2463" s="5" t="s">
        <v>4163</v>
      </c>
      <c r="D2463" s="5" t="s">
        <v>4390</v>
      </c>
      <c r="E2463" s="5" t="s">
        <v>4388</v>
      </c>
      <c r="F2463" s="2">
        <v>2064</v>
      </c>
      <c r="G2463" s="2">
        <v>243752</v>
      </c>
      <c r="H2463" s="2">
        <v>178617</v>
      </c>
      <c r="I2463" s="2">
        <v>5869</v>
      </c>
      <c r="J2463" s="2">
        <v>172748</v>
      </c>
      <c r="K2463" s="33">
        <v>1.1948039919420195E-2</v>
      </c>
      <c r="L2463" s="2">
        <v>2064</v>
      </c>
      <c r="M2463" s="2">
        <v>233929</v>
      </c>
      <c r="N2463" s="2">
        <v>176939</v>
      </c>
      <c r="O2463" s="33">
        <v>1.1665037103182454E-2</v>
      </c>
      <c r="P2463" s="2">
        <v>2064</v>
      </c>
      <c r="Q2463" s="2">
        <v>226254</v>
      </c>
      <c r="R2463" s="2">
        <v>175114</v>
      </c>
      <c r="S2463" s="35">
        <v>1.1786607581347008E-2</v>
      </c>
      <c r="T2463" t="s">
        <v>4388</v>
      </c>
      <c r="U2463" t="s">
        <v>4388</v>
      </c>
      <c r="V2463" s="5" t="s">
        <v>4390</v>
      </c>
      <c r="W2463" s="5">
        <v>0</v>
      </c>
      <c r="X2463" s="4">
        <v>1.6143233807318705E-4</v>
      </c>
      <c r="Y2463" s="6">
        <v>0</v>
      </c>
      <c r="Z2463" s="4">
        <v>1.2157047816455449E-4</v>
      </c>
      <c r="AA2463" s="5">
        <v>2947</v>
      </c>
      <c r="AC2463" s="16" t="str">
        <f t="shared" si="228"/>
        <v/>
      </c>
      <c r="AD2463" s="16" t="str">
        <f t="shared" si="229"/>
        <v/>
      </c>
      <c r="AE2463" s="16" t="str">
        <f t="shared" si="230"/>
        <v/>
      </c>
      <c r="AF2463" s="16" t="str">
        <f t="shared" si="231"/>
        <v/>
      </c>
      <c r="AG2463" s="16">
        <f t="shared" si="232"/>
        <v>1.1948039919420195E-2</v>
      </c>
      <c r="AH2463" s="16" t="str">
        <f t="shared" si="233"/>
        <v/>
      </c>
      <c r="AI2463" s="17" t="str">
        <f>IF('Peer Comparison Tool'!$D$11="NR","",IF($C2463='Peer Comparison Tool'!$D$9,COUNT('ALLL &lt;50B Database'!$AI$1:AI2462)+1,""))</f>
        <v/>
      </c>
    </row>
    <row r="2464" spans="1:35" x14ac:dyDescent="0.25">
      <c r="A2464" t="s">
        <v>816</v>
      </c>
      <c r="B2464">
        <v>41629</v>
      </c>
      <c r="C2464" s="5" t="s">
        <v>4058</v>
      </c>
      <c r="D2464" s="5" t="s">
        <v>4390</v>
      </c>
      <c r="E2464" s="5" t="s">
        <v>4388</v>
      </c>
      <c r="F2464" s="2">
        <v>2563</v>
      </c>
      <c r="G2464" s="2">
        <v>243660</v>
      </c>
      <c r="H2464" s="2">
        <v>201780</v>
      </c>
      <c r="I2464" s="2">
        <v>8516</v>
      </c>
      <c r="J2464" s="2">
        <v>193264</v>
      </c>
      <c r="K2464" s="33">
        <v>1.32616524546734E-2</v>
      </c>
      <c r="L2464" s="2">
        <v>2158</v>
      </c>
      <c r="M2464" s="2">
        <v>228363</v>
      </c>
      <c r="N2464" s="2">
        <v>192047</v>
      </c>
      <c r="O2464" s="33">
        <v>1.1236832650340802E-2</v>
      </c>
      <c r="P2464" s="2">
        <v>2185</v>
      </c>
      <c r="Q2464" s="2">
        <v>232278</v>
      </c>
      <c r="R2464" s="2">
        <v>189957</v>
      </c>
      <c r="S2464" s="35">
        <v>1.1502603220728902E-2</v>
      </c>
      <c r="T2464" t="s">
        <v>4388</v>
      </c>
      <c r="U2464" t="s">
        <v>4388</v>
      </c>
      <c r="V2464" s="5" t="s">
        <v>4390</v>
      </c>
      <c r="W2464" s="5">
        <v>0</v>
      </c>
      <c r="X2464" s="4">
        <v>1.7590492339444978E-3</v>
      </c>
      <c r="Y2464" s="6">
        <v>378</v>
      </c>
      <c r="Z2464" s="4">
        <v>2.6577057038809984E-4</v>
      </c>
      <c r="AA2464" s="5">
        <v>2288</v>
      </c>
      <c r="AC2464" s="16" t="str">
        <f t="shared" si="228"/>
        <v/>
      </c>
      <c r="AD2464" s="16" t="str">
        <f t="shared" si="229"/>
        <v/>
      </c>
      <c r="AE2464" s="16" t="str">
        <f t="shared" si="230"/>
        <v/>
      </c>
      <c r="AF2464" s="16" t="str">
        <f t="shared" si="231"/>
        <v/>
      </c>
      <c r="AG2464" s="16">
        <f t="shared" si="232"/>
        <v>1.32616524546734E-2</v>
      </c>
      <c r="AH2464" s="16" t="str">
        <f t="shared" si="233"/>
        <v/>
      </c>
      <c r="AI2464" s="17" t="str">
        <f>IF('Peer Comparison Tool'!$D$11="NR","",IF($C2464='Peer Comparison Tool'!$D$9,COUNT('ALLL &lt;50B Database'!$AI$1:AI2463)+1,""))</f>
        <v/>
      </c>
    </row>
    <row r="2465" spans="1:35" x14ac:dyDescent="0.25">
      <c r="A2465" t="s">
        <v>3916</v>
      </c>
      <c r="B2465">
        <v>583754</v>
      </c>
      <c r="C2465" s="5" t="s">
        <v>3704</v>
      </c>
      <c r="D2465" s="5" t="s">
        <v>4390</v>
      </c>
      <c r="E2465" s="5" t="s">
        <v>4388</v>
      </c>
      <c r="F2465" s="2">
        <v>1253</v>
      </c>
      <c r="G2465" s="2">
        <v>243531</v>
      </c>
      <c r="H2465" s="2">
        <v>204135</v>
      </c>
      <c r="I2465" s="2">
        <v>63244</v>
      </c>
      <c r="J2465" s="2">
        <v>140891</v>
      </c>
      <c r="K2465" s="33">
        <v>8.8933998623049026E-3</v>
      </c>
      <c r="L2465" s="2">
        <v>842</v>
      </c>
      <c r="M2465" s="2">
        <v>149391</v>
      </c>
      <c r="N2465" s="2">
        <v>114410</v>
      </c>
      <c r="O2465" s="33">
        <v>7.3594965475045886E-3</v>
      </c>
      <c r="P2465" s="2">
        <v>1031</v>
      </c>
      <c r="Q2465" s="2">
        <v>175920</v>
      </c>
      <c r="R2465" s="2">
        <v>130706</v>
      </c>
      <c r="S2465" s="35">
        <v>7.8879316940308787E-3</v>
      </c>
      <c r="T2465" t="s">
        <v>4388</v>
      </c>
      <c r="U2465" t="s">
        <v>4388</v>
      </c>
      <c r="V2465" s="5" t="s">
        <v>4390</v>
      </c>
      <c r="W2465" s="5">
        <v>0</v>
      </c>
      <c r="X2465" s="4">
        <v>1.0054681682740239E-3</v>
      </c>
      <c r="Y2465" s="6">
        <v>222</v>
      </c>
      <c r="Z2465" s="4">
        <v>5.2843514652629008E-4</v>
      </c>
      <c r="AA2465" s="5">
        <v>4107</v>
      </c>
      <c r="AC2465" s="16" t="str">
        <f t="shared" si="228"/>
        <v/>
      </c>
      <c r="AD2465" s="16" t="str">
        <f t="shared" si="229"/>
        <v/>
      </c>
      <c r="AE2465" s="16" t="str">
        <f t="shared" si="230"/>
        <v/>
      </c>
      <c r="AF2465" s="16" t="str">
        <f t="shared" si="231"/>
        <v/>
      </c>
      <c r="AG2465" s="16">
        <f t="shared" si="232"/>
        <v>8.8933998623049026E-3</v>
      </c>
      <c r="AH2465" s="16" t="str">
        <f t="shared" si="233"/>
        <v/>
      </c>
      <c r="AI2465" s="17" t="str">
        <f>IF('Peer Comparison Tool'!$D$11="NR","",IF($C2465='Peer Comparison Tool'!$D$9,COUNT('ALLL &lt;50B Database'!$AI$1:AI2464)+1,""))</f>
        <v/>
      </c>
    </row>
    <row r="2466" spans="1:35" x14ac:dyDescent="0.25">
      <c r="A2466" t="s">
        <v>794</v>
      </c>
      <c r="B2466">
        <v>566243</v>
      </c>
      <c r="C2466" s="5" t="s">
        <v>716</v>
      </c>
      <c r="D2466" s="5" t="s">
        <v>4390</v>
      </c>
      <c r="E2466" s="5" t="s">
        <v>4388</v>
      </c>
      <c r="F2466" s="2">
        <v>1208</v>
      </c>
      <c r="G2466" s="2">
        <v>243496</v>
      </c>
      <c r="H2466" s="2">
        <v>104690</v>
      </c>
      <c r="I2466" s="2">
        <v>9285</v>
      </c>
      <c r="J2466" s="2">
        <v>95405</v>
      </c>
      <c r="K2466" s="33">
        <v>1.2661810177663645E-2</v>
      </c>
      <c r="L2466" s="2">
        <v>1111</v>
      </c>
      <c r="M2466" s="2">
        <v>226279</v>
      </c>
      <c r="N2466" s="2">
        <v>94993</v>
      </c>
      <c r="O2466" s="33">
        <v>1.1695598623056436E-2</v>
      </c>
      <c r="P2466" s="2">
        <v>1166</v>
      </c>
      <c r="Q2466" s="2">
        <v>233574</v>
      </c>
      <c r="R2466" s="2">
        <v>97411</v>
      </c>
      <c r="S2466" s="35">
        <v>1.1969900729897034E-2</v>
      </c>
      <c r="T2466" t="s">
        <v>4388</v>
      </c>
      <c r="U2466" t="s">
        <v>4388</v>
      </c>
      <c r="V2466" s="5" t="s">
        <v>4390</v>
      </c>
      <c r="W2466" s="5">
        <v>0</v>
      </c>
      <c r="X2466" s="4">
        <v>6.9190944776661122E-4</v>
      </c>
      <c r="Y2466" s="6">
        <v>42</v>
      </c>
      <c r="Z2466" s="4">
        <v>2.7430210684059771E-4</v>
      </c>
      <c r="AA2466" s="5">
        <v>2605</v>
      </c>
      <c r="AC2466" s="16" t="str">
        <f t="shared" si="228"/>
        <v/>
      </c>
      <c r="AD2466" s="16" t="str">
        <f t="shared" si="229"/>
        <v/>
      </c>
      <c r="AE2466" s="16" t="str">
        <f t="shared" si="230"/>
        <v/>
      </c>
      <c r="AF2466" s="16" t="str">
        <f t="shared" si="231"/>
        <v/>
      </c>
      <c r="AG2466" s="16">
        <f t="shared" si="232"/>
        <v>1.2661810177663645E-2</v>
      </c>
      <c r="AH2466" s="16" t="str">
        <f t="shared" si="233"/>
        <v/>
      </c>
      <c r="AI2466" s="17" t="str">
        <f>IF('Peer Comparison Tool'!$D$11="NR","",IF($C2466='Peer Comparison Tool'!$D$9,COUNT('ALLL &lt;50B Database'!$AI$1:AI2465)+1,""))</f>
        <v/>
      </c>
    </row>
    <row r="2467" spans="1:35" x14ac:dyDescent="0.25">
      <c r="A2467" t="s">
        <v>3662</v>
      </c>
      <c r="B2467">
        <v>631178</v>
      </c>
      <c r="C2467" s="5" t="s">
        <v>3603</v>
      </c>
      <c r="D2467" s="5" t="s">
        <v>4387</v>
      </c>
      <c r="E2467" s="5" t="s">
        <v>4388</v>
      </c>
      <c r="F2467" s="2">
        <v>1720</v>
      </c>
      <c r="G2467" s="2">
        <v>243301</v>
      </c>
      <c r="H2467" s="2">
        <v>175066</v>
      </c>
      <c r="I2467" s="2">
        <v>0</v>
      </c>
      <c r="J2467" s="2">
        <v>175066</v>
      </c>
      <c r="K2467" s="33">
        <v>9.8248660505180895E-3</v>
      </c>
      <c r="L2467" s="2">
        <v>1669</v>
      </c>
      <c r="M2467" s="2">
        <v>224342</v>
      </c>
      <c r="N2467" s="2">
        <v>172622</v>
      </c>
      <c r="O2467" s="33">
        <v>9.6685242900673152E-3</v>
      </c>
      <c r="P2467" s="2">
        <v>1701</v>
      </c>
      <c r="Q2467" s="2">
        <v>232910</v>
      </c>
      <c r="R2467" s="2">
        <v>175198</v>
      </c>
      <c r="S2467" s="35">
        <v>9.7090149430929581E-3</v>
      </c>
      <c r="T2467" t="s">
        <v>4388</v>
      </c>
      <c r="U2467" t="s">
        <v>4388</v>
      </c>
      <c r="V2467" s="5" t="s">
        <v>4387</v>
      </c>
      <c r="W2467" s="5">
        <v>0</v>
      </c>
      <c r="X2467" s="4">
        <v>1.1585110742513144E-4</v>
      </c>
      <c r="Y2467" s="6">
        <v>19</v>
      </c>
      <c r="Z2467" s="4">
        <v>4.0490653025642906E-5</v>
      </c>
      <c r="AA2467" s="5">
        <v>3834</v>
      </c>
      <c r="AC2467" s="16" t="str">
        <f t="shared" si="228"/>
        <v/>
      </c>
      <c r="AD2467" s="16" t="str">
        <f t="shared" si="229"/>
        <v/>
      </c>
      <c r="AE2467" s="16" t="str">
        <f t="shared" si="230"/>
        <v/>
      </c>
      <c r="AF2467" s="16" t="str">
        <f t="shared" si="231"/>
        <v/>
      </c>
      <c r="AG2467" s="16">
        <f t="shared" si="232"/>
        <v>9.8248660505180895E-3</v>
      </c>
      <c r="AH2467" s="16" t="str">
        <f t="shared" si="233"/>
        <v/>
      </c>
      <c r="AI2467" s="17" t="str">
        <f>IF('Peer Comparison Tool'!$D$11="NR","",IF($C2467='Peer Comparison Tool'!$D$9,COUNT('ALLL &lt;50B Database'!$AI$1:AI2466)+1,""))</f>
        <v/>
      </c>
    </row>
    <row r="2468" spans="1:35" x14ac:dyDescent="0.25">
      <c r="A2468" t="s">
        <v>2123</v>
      </c>
      <c r="B2468">
        <v>2860271</v>
      </c>
      <c r="C2468" s="5" t="s">
        <v>2041</v>
      </c>
      <c r="D2468" s="5" t="s">
        <v>4390</v>
      </c>
      <c r="E2468" s="5" t="s">
        <v>4388</v>
      </c>
      <c r="F2468" s="2">
        <v>1953</v>
      </c>
      <c r="G2468" s="2">
        <v>243237</v>
      </c>
      <c r="H2468" s="2">
        <v>200386</v>
      </c>
      <c r="I2468" s="2">
        <v>35926</v>
      </c>
      <c r="J2468" s="2">
        <v>164460</v>
      </c>
      <c r="K2468" s="33">
        <v>1.1875228018971179E-2</v>
      </c>
      <c r="L2468" s="2">
        <v>1828</v>
      </c>
      <c r="M2468" s="2">
        <v>195891</v>
      </c>
      <c r="N2468" s="2">
        <v>166972</v>
      </c>
      <c r="O2468" s="33">
        <v>1.0947943367750282E-2</v>
      </c>
      <c r="P2468" s="2">
        <v>1834</v>
      </c>
      <c r="Q2468" s="2">
        <v>195987</v>
      </c>
      <c r="R2468" s="2">
        <v>159500</v>
      </c>
      <c r="S2468" s="35">
        <v>1.1498432601880878E-2</v>
      </c>
      <c r="T2468" t="s">
        <v>4388</v>
      </c>
      <c r="U2468" t="s">
        <v>4388</v>
      </c>
      <c r="V2468" s="5" t="s">
        <v>4390</v>
      </c>
      <c r="W2468" s="5">
        <v>0</v>
      </c>
      <c r="X2468" s="4">
        <v>3.7679541709030075E-4</v>
      </c>
      <c r="Y2468" s="6">
        <v>119</v>
      </c>
      <c r="Z2468" s="4">
        <v>5.5048923413059635E-4</v>
      </c>
      <c r="AA2468" s="5">
        <v>2987</v>
      </c>
      <c r="AC2468" s="16" t="str">
        <f t="shared" si="228"/>
        <v/>
      </c>
      <c r="AD2468" s="16" t="str">
        <f t="shared" si="229"/>
        <v/>
      </c>
      <c r="AE2468" s="16" t="str">
        <f t="shared" si="230"/>
        <v/>
      </c>
      <c r="AF2468" s="16" t="str">
        <f t="shared" si="231"/>
        <v/>
      </c>
      <c r="AG2468" s="16">
        <f t="shared" si="232"/>
        <v>1.1875228018971179E-2</v>
      </c>
      <c r="AH2468" s="16" t="str">
        <f t="shared" si="233"/>
        <v/>
      </c>
      <c r="AI2468" s="17" t="str">
        <f>IF('Peer Comparison Tool'!$D$11="NR","",IF($C2468='Peer Comparison Tool'!$D$9,COUNT('ALLL &lt;50B Database'!$AI$1:AI2467)+1,""))</f>
        <v/>
      </c>
    </row>
    <row r="2469" spans="1:35" x14ac:dyDescent="0.25">
      <c r="A2469" t="s">
        <v>799</v>
      </c>
      <c r="B2469">
        <v>253646</v>
      </c>
      <c r="C2469" s="5" t="s">
        <v>716</v>
      </c>
      <c r="D2469" s="5" t="s">
        <v>4387</v>
      </c>
      <c r="E2469" s="5" t="s">
        <v>4388</v>
      </c>
      <c r="F2469" s="2">
        <v>2214</v>
      </c>
      <c r="G2469" s="2">
        <v>242906</v>
      </c>
      <c r="H2469" s="2">
        <v>201117</v>
      </c>
      <c r="I2469" s="2">
        <v>24981</v>
      </c>
      <c r="J2469" s="2">
        <v>176136</v>
      </c>
      <c r="K2469" s="33">
        <v>1.2569832402234637E-2</v>
      </c>
      <c r="L2469" s="2">
        <v>1658</v>
      </c>
      <c r="M2469" s="2">
        <v>211328</v>
      </c>
      <c r="N2469" s="2">
        <v>173395</v>
      </c>
      <c r="O2469" s="33">
        <v>9.5619827561348372E-3</v>
      </c>
      <c r="P2469" s="2">
        <v>1717</v>
      </c>
      <c r="Q2469" s="2">
        <v>220428</v>
      </c>
      <c r="R2469" s="2">
        <v>178287</v>
      </c>
      <c r="S2469" s="35">
        <v>9.6305395233527956E-3</v>
      </c>
      <c r="T2469" t="s">
        <v>4388</v>
      </c>
      <c r="U2469" t="s">
        <v>4388</v>
      </c>
      <c r="V2469" s="5" t="s">
        <v>4387</v>
      </c>
      <c r="W2469" s="5">
        <v>0</v>
      </c>
      <c r="X2469" s="4">
        <v>2.9392928788818419E-3</v>
      </c>
      <c r="Y2469" s="6">
        <v>497</v>
      </c>
      <c r="Z2469" s="4">
        <v>6.8556767217958434E-5</v>
      </c>
      <c r="AA2469" s="5">
        <v>2666</v>
      </c>
      <c r="AC2469" s="16" t="str">
        <f t="shared" si="228"/>
        <v/>
      </c>
      <c r="AD2469" s="16" t="str">
        <f t="shared" si="229"/>
        <v/>
      </c>
      <c r="AE2469" s="16" t="str">
        <f t="shared" si="230"/>
        <v/>
      </c>
      <c r="AF2469" s="16" t="str">
        <f t="shared" si="231"/>
        <v/>
      </c>
      <c r="AG2469" s="16">
        <f t="shared" si="232"/>
        <v>1.2569832402234637E-2</v>
      </c>
      <c r="AH2469" s="16" t="str">
        <f t="shared" si="233"/>
        <v/>
      </c>
      <c r="AI2469" s="17" t="str">
        <f>IF('Peer Comparison Tool'!$D$11="NR","",IF($C2469='Peer Comparison Tool'!$D$9,COUNT('ALLL &lt;50B Database'!$AI$1:AI2468)+1,""))</f>
        <v/>
      </c>
    </row>
    <row r="2470" spans="1:35" x14ac:dyDescent="0.25">
      <c r="A2470" t="s">
        <v>1086</v>
      </c>
      <c r="B2470">
        <v>621441</v>
      </c>
      <c r="C2470" s="5" t="s">
        <v>926</v>
      </c>
      <c r="D2470" s="5" t="s">
        <v>4390</v>
      </c>
      <c r="E2470" s="5" t="s">
        <v>4388</v>
      </c>
      <c r="F2470" s="2">
        <v>1216</v>
      </c>
      <c r="G2470" s="2">
        <v>242743</v>
      </c>
      <c r="H2470" s="2">
        <v>115988</v>
      </c>
      <c r="I2470" s="2">
        <v>4477</v>
      </c>
      <c r="J2470" s="2">
        <v>111511</v>
      </c>
      <c r="K2470" s="33">
        <v>1.0904753791105811E-2</v>
      </c>
      <c r="L2470" s="2">
        <v>1101</v>
      </c>
      <c r="M2470" s="2">
        <v>212348</v>
      </c>
      <c r="N2470" s="2">
        <v>114327</v>
      </c>
      <c r="O2470" s="33">
        <v>9.6302710645779204E-3</v>
      </c>
      <c r="P2470" s="2">
        <v>1106</v>
      </c>
      <c r="Q2470" s="2">
        <v>216564</v>
      </c>
      <c r="R2470" s="2">
        <v>111587</v>
      </c>
      <c r="S2470" s="35">
        <v>9.9115488363339822E-3</v>
      </c>
      <c r="T2470" t="s">
        <v>4388</v>
      </c>
      <c r="U2470" t="s">
        <v>4388</v>
      </c>
      <c r="V2470" s="5" t="s">
        <v>4390</v>
      </c>
      <c r="W2470" s="5">
        <v>0</v>
      </c>
      <c r="X2470" s="4">
        <v>9.9320495477182857E-4</v>
      </c>
      <c r="Y2470" s="6">
        <v>110</v>
      </c>
      <c r="Z2470" s="4">
        <v>2.8127777175606175E-4</v>
      </c>
      <c r="AA2470" s="5">
        <v>3419</v>
      </c>
      <c r="AC2470" s="16" t="str">
        <f t="shared" si="228"/>
        <v/>
      </c>
      <c r="AD2470" s="16" t="str">
        <f t="shared" si="229"/>
        <v/>
      </c>
      <c r="AE2470" s="16" t="str">
        <f t="shared" si="230"/>
        <v/>
      </c>
      <c r="AF2470" s="16" t="str">
        <f t="shared" si="231"/>
        <v/>
      </c>
      <c r="AG2470" s="16">
        <f t="shared" si="232"/>
        <v>1.0904753791105811E-2</v>
      </c>
      <c r="AH2470" s="16" t="str">
        <f t="shared" si="233"/>
        <v/>
      </c>
      <c r="AI2470" s="17" t="str">
        <f>IF('Peer Comparison Tool'!$D$11="NR","",IF($C2470='Peer Comparison Tool'!$D$9,COUNT('ALLL &lt;50B Database'!$AI$1:AI2469)+1,""))</f>
        <v/>
      </c>
    </row>
    <row r="2471" spans="1:35" x14ac:dyDescent="0.25">
      <c r="A2471" t="s">
        <v>791</v>
      </c>
      <c r="B2471">
        <v>740249</v>
      </c>
      <c r="C2471" s="5" t="s">
        <v>716</v>
      </c>
      <c r="D2471" s="5" t="s">
        <v>4390</v>
      </c>
      <c r="E2471" s="5" t="s">
        <v>4388</v>
      </c>
      <c r="F2471" s="2">
        <v>453</v>
      </c>
      <c r="G2471" s="2">
        <v>242591</v>
      </c>
      <c r="H2471" s="2">
        <v>152329</v>
      </c>
      <c r="I2471" s="2">
        <v>8992</v>
      </c>
      <c r="J2471" s="2">
        <v>143337</v>
      </c>
      <c r="K2471" s="33">
        <v>3.1603842692396241E-3</v>
      </c>
      <c r="L2471" s="2">
        <v>453</v>
      </c>
      <c r="M2471" s="2">
        <v>231742</v>
      </c>
      <c r="N2471" s="2">
        <v>153513</v>
      </c>
      <c r="O2471" s="33">
        <v>2.9508901526255106E-3</v>
      </c>
      <c r="P2471" s="2">
        <v>453</v>
      </c>
      <c r="Q2471" s="2">
        <v>241174</v>
      </c>
      <c r="R2471" s="2">
        <v>151874</v>
      </c>
      <c r="S2471" s="35">
        <v>2.9827356887946587E-3</v>
      </c>
      <c r="T2471" t="s">
        <v>4388</v>
      </c>
      <c r="U2471" t="s">
        <v>4388</v>
      </c>
      <c r="V2471" s="5" t="s">
        <v>4390</v>
      </c>
      <c r="W2471" s="5">
        <v>0</v>
      </c>
      <c r="X2471" s="4">
        <v>1.776485804449654E-4</v>
      </c>
      <c r="Y2471" s="6">
        <v>0</v>
      </c>
      <c r="Z2471" s="4">
        <v>3.1845536169148106E-5</v>
      </c>
      <c r="AA2471" s="5">
        <v>4738</v>
      </c>
      <c r="AC2471" s="16" t="str">
        <f t="shared" si="228"/>
        <v/>
      </c>
      <c r="AD2471" s="16" t="str">
        <f t="shared" si="229"/>
        <v/>
      </c>
      <c r="AE2471" s="16" t="str">
        <f t="shared" si="230"/>
        <v/>
      </c>
      <c r="AF2471" s="16" t="str">
        <f t="shared" si="231"/>
        <v/>
      </c>
      <c r="AG2471" s="16">
        <f t="shared" si="232"/>
        <v>3.1603842692396241E-3</v>
      </c>
      <c r="AH2471" s="16" t="str">
        <f t="shared" si="233"/>
        <v/>
      </c>
      <c r="AI2471" s="17" t="str">
        <f>IF('Peer Comparison Tool'!$D$11="NR","",IF($C2471='Peer Comparison Tool'!$D$9,COUNT('ALLL &lt;50B Database'!$AI$1:AI2470)+1,""))</f>
        <v/>
      </c>
    </row>
    <row r="2472" spans="1:35" x14ac:dyDescent="0.25">
      <c r="A2472" t="s">
        <v>184</v>
      </c>
      <c r="B2472">
        <v>3223417</v>
      </c>
      <c r="C2472" s="5" t="s">
        <v>2041</v>
      </c>
      <c r="D2472" s="5" t="s">
        <v>4387</v>
      </c>
      <c r="E2472" s="5" t="s">
        <v>4388</v>
      </c>
      <c r="F2472" s="2">
        <v>2222</v>
      </c>
      <c r="G2472" s="2">
        <v>242446</v>
      </c>
      <c r="H2472" s="2">
        <v>186477</v>
      </c>
      <c r="I2472" s="2">
        <v>31825</v>
      </c>
      <c r="J2472" s="2">
        <v>154652</v>
      </c>
      <c r="K2472" s="33">
        <v>1.436774176861599E-2</v>
      </c>
      <c r="L2472" s="2">
        <v>2069</v>
      </c>
      <c r="M2472" s="2">
        <v>196255</v>
      </c>
      <c r="N2472" s="2">
        <v>156061</v>
      </c>
      <c r="O2472" s="33">
        <v>1.3257636437034237E-2</v>
      </c>
      <c r="P2472" s="2">
        <v>2117</v>
      </c>
      <c r="Q2472" s="2">
        <v>206202</v>
      </c>
      <c r="R2472" s="2">
        <v>159995</v>
      </c>
      <c r="S2472" s="35">
        <v>1.3231663489484046E-2</v>
      </c>
      <c r="T2472" t="s">
        <v>4388</v>
      </c>
      <c r="U2472" t="s">
        <v>4388</v>
      </c>
      <c r="V2472" s="5" t="s">
        <v>4387</v>
      </c>
      <c r="W2472" s="5">
        <v>0</v>
      </c>
      <c r="X2472" s="4">
        <v>1.1360782791319437E-3</v>
      </c>
      <c r="Y2472" s="6">
        <v>105</v>
      </c>
      <c r="Z2472" s="4">
        <v>-2.5972947550190195E-5</v>
      </c>
      <c r="AA2472" s="5">
        <v>1823</v>
      </c>
      <c r="AC2472" s="16" t="str">
        <f t="shared" si="228"/>
        <v/>
      </c>
      <c r="AD2472" s="16" t="str">
        <f t="shared" si="229"/>
        <v/>
      </c>
      <c r="AE2472" s="16" t="str">
        <f t="shared" si="230"/>
        <v/>
      </c>
      <c r="AF2472" s="16" t="str">
        <f t="shared" si="231"/>
        <v/>
      </c>
      <c r="AG2472" s="16">
        <f t="shared" si="232"/>
        <v>1.436774176861599E-2</v>
      </c>
      <c r="AH2472" s="16" t="str">
        <f t="shared" si="233"/>
        <v/>
      </c>
      <c r="AI2472" s="17" t="str">
        <f>IF('Peer Comparison Tool'!$D$11="NR","",IF($C2472='Peer Comparison Tool'!$D$9,COUNT('ALLL &lt;50B Database'!$AI$1:AI2471)+1,""))</f>
        <v/>
      </c>
    </row>
    <row r="2473" spans="1:35" x14ac:dyDescent="0.25">
      <c r="A2473" t="s">
        <v>4153</v>
      </c>
      <c r="B2473">
        <v>2643595</v>
      </c>
      <c r="C2473" s="5" t="s">
        <v>4128</v>
      </c>
      <c r="D2473" s="5" t="s">
        <v>4390</v>
      </c>
      <c r="E2473" s="5">
        <v>0</v>
      </c>
      <c r="F2473" s="2">
        <v>2939</v>
      </c>
      <c r="G2473" s="2">
        <v>242425</v>
      </c>
      <c r="H2473" s="2">
        <v>187508</v>
      </c>
      <c r="I2473" s="2">
        <v>0</v>
      </c>
      <c r="J2473" s="2">
        <v>187508</v>
      </c>
      <c r="K2473" s="33">
        <v>1.5673997909422532E-2</v>
      </c>
      <c r="L2473" s="2">
        <v>2821</v>
      </c>
      <c r="M2473" s="2">
        <v>244786</v>
      </c>
      <c r="N2473" s="2">
        <v>170212</v>
      </c>
      <c r="O2473" s="33">
        <v>1.6573449580523113E-2</v>
      </c>
      <c r="P2473" s="2">
        <v>2834</v>
      </c>
      <c r="Q2473" s="2">
        <v>230462</v>
      </c>
      <c r="R2473" s="2">
        <v>181124</v>
      </c>
      <c r="S2473" s="35">
        <v>1.5646739250458251E-2</v>
      </c>
      <c r="T2473">
        <v>0</v>
      </c>
      <c r="U2473">
        <v>0</v>
      </c>
      <c r="V2473" s="5" t="s">
        <v>4390</v>
      </c>
      <c r="W2473" s="5">
        <v>0</v>
      </c>
      <c r="X2473" s="4">
        <v>2.7258658964281202E-5</v>
      </c>
      <c r="Y2473" s="6">
        <v>105</v>
      </c>
      <c r="Z2473" s="4">
        <v>-9.2671033006486159E-4</v>
      </c>
      <c r="AA2473" s="5">
        <v>1376</v>
      </c>
      <c r="AC2473" s="16" t="str">
        <f t="shared" si="228"/>
        <v/>
      </c>
      <c r="AD2473" s="16" t="str">
        <f t="shared" si="229"/>
        <v/>
      </c>
      <c r="AE2473" s="16" t="str">
        <f t="shared" si="230"/>
        <v/>
      </c>
      <c r="AF2473" s="16" t="str">
        <f t="shared" si="231"/>
        <v/>
      </c>
      <c r="AG2473" s="16">
        <f t="shared" si="232"/>
        <v>1.5673997909422532E-2</v>
      </c>
      <c r="AH2473" s="16" t="str">
        <f t="shared" si="233"/>
        <v/>
      </c>
      <c r="AI2473" s="17" t="str">
        <f>IF('Peer Comparison Tool'!$D$11="NR","",IF($C2473='Peer Comparison Tool'!$D$9,COUNT('ALLL &lt;50B Database'!$AI$1:AI2472)+1,""))</f>
        <v/>
      </c>
    </row>
    <row r="2474" spans="1:35" x14ac:dyDescent="0.25">
      <c r="A2474" t="s">
        <v>3477</v>
      </c>
      <c r="B2474">
        <v>277277</v>
      </c>
      <c r="C2474" s="5" t="s">
        <v>3374</v>
      </c>
      <c r="D2474" s="5" t="s">
        <v>4387</v>
      </c>
      <c r="E2474" s="5" t="s">
        <v>4388</v>
      </c>
      <c r="F2474" s="2">
        <v>1424</v>
      </c>
      <c r="G2474" s="2">
        <v>242342</v>
      </c>
      <c r="H2474" s="2">
        <v>168457</v>
      </c>
      <c r="I2474" s="2">
        <v>19281</v>
      </c>
      <c r="J2474" s="2">
        <v>149176</v>
      </c>
      <c r="K2474" s="33">
        <v>9.5457714377647877E-3</v>
      </c>
      <c r="L2474" s="2">
        <v>1183</v>
      </c>
      <c r="M2474" s="2">
        <v>202628</v>
      </c>
      <c r="N2474" s="2">
        <v>157112</v>
      </c>
      <c r="O2474" s="33">
        <v>7.5296603696725899E-3</v>
      </c>
      <c r="P2474" s="2">
        <v>1197</v>
      </c>
      <c r="Q2474" s="2">
        <v>208609</v>
      </c>
      <c r="R2474" s="2">
        <v>159795</v>
      </c>
      <c r="S2474" s="35">
        <v>7.4908476485497045E-3</v>
      </c>
      <c r="T2474" t="s">
        <v>4388</v>
      </c>
      <c r="U2474" t="s">
        <v>4388</v>
      </c>
      <c r="V2474" s="5" t="s">
        <v>4387</v>
      </c>
      <c r="W2474" s="5">
        <v>0</v>
      </c>
      <c r="X2474" s="4">
        <v>2.0549237892150832E-3</v>
      </c>
      <c r="Y2474" s="6">
        <v>227</v>
      </c>
      <c r="Z2474" s="4">
        <v>-3.8812721122885412E-5</v>
      </c>
      <c r="AA2474" s="5">
        <v>3934</v>
      </c>
      <c r="AC2474" s="16" t="str">
        <f t="shared" si="228"/>
        <v/>
      </c>
      <c r="AD2474" s="16" t="str">
        <f t="shared" si="229"/>
        <v/>
      </c>
      <c r="AE2474" s="16" t="str">
        <f t="shared" si="230"/>
        <v/>
      </c>
      <c r="AF2474" s="16" t="str">
        <f t="shared" si="231"/>
        <v/>
      </c>
      <c r="AG2474" s="16">
        <f t="shared" si="232"/>
        <v>9.5457714377647877E-3</v>
      </c>
      <c r="AH2474" s="16" t="str">
        <f t="shared" si="233"/>
        <v/>
      </c>
      <c r="AI2474" s="17" t="str">
        <f>IF('Peer Comparison Tool'!$D$11="NR","",IF($C2474='Peer Comparison Tool'!$D$9,COUNT('ALLL &lt;50B Database'!$AI$1:AI2473)+1,""))</f>
        <v/>
      </c>
    </row>
    <row r="2475" spans="1:35" x14ac:dyDescent="0.25">
      <c r="A2475" t="s">
        <v>1083</v>
      </c>
      <c r="B2475">
        <v>927134</v>
      </c>
      <c r="C2475" s="5" t="s">
        <v>926</v>
      </c>
      <c r="D2475" s="5" t="s">
        <v>4390</v>
      </c>
      <c r="E2475" s="5" t="s">
        <v>4388</v>
      </c>
      <c r="F2475" s="2">
        <v>2221</v>
      </c>
      <c r="G2475" s="2">
        <v>242318</v>
      </c>
      <c r="H2475" s="2">
        <v>132588</v>
      </c>
      <c r="I2475" s="2">
        <v>2278</v>
      </c>
      <c r="J2475" s="2">
        <v>130310</v>
      </c>
      <c r="K2475" s="33">
        <v>1.7043972066610392E-2</v>
      </c>
      <c r="L2475" s="2">
        <v>1203</v>
      </c>
      <c r="M2475" s="2">
        <v>218539</v>
      </c>
      <c r="N2475" s="2">
        <v>148856</v>
      </c>
      <c r="O2475" s="33">
        <v>8.0816359434621385E-3</v>
      </c>
      <c r="P2475" s="2">
        <v>1215</v>
      </c>
      <c r="Q2475" s="2">
        <v>223960</v>
      </c>
      <c r="R2475" s="2">
        <v>138550</v>
      </c>
      <c r="S2475" s="35">
        <v>8.7693973294839401E-3</v>
      </c>
      <c r="T2475" t="s">
        <v>4388</v>
      </c>
      <c r="U2475" t="s">
        <v>4388</v>
      </c>
      <c r="V2475" s="5" t="s">
        <v>4390</v>
      </c>
      <c r="W2475" s="5">
        <v>0</v>
      </c>
      <c r="X2475" s="4">
        <v>8.2745747371264517E-3</v>
      </c>
      <c r="Y2475" s="6">
        <v>1006</v>
      </c>
      <c r="Z2475" s="4">
        <v>6.877613860218016E-4</v>
      </c>
      <c r="AA2475" s="5">
        <v>1027</v>
      </c>
      <c r="AC2475" s="16" t="str">
        <f t="shared" si="228"/>
        <v/>
      </c>
      <c r="AD2475" s="16" t="str">
        <f t="shared" si="229"/>
        <v/>
      </c>
      <c r="AE2475" s="16" t="str">
        <f t="shared" si="230"/>
        <v/>
      </c>
      <c r="AF2475" s="16" t="str">
        <f t="shared" si="231"/>
        <v/>
      </c>
      <c r="AG2475" s="16">
        <f t="shared" si="232"/>
        <v>1.7043972066610392E-2</v>
      </c>
      <c r="AH2475" s="16" t="str">
        <f t="shared" si="233"/>
        <v/>
      </c>
      <c r="AI2475" s="17" t="str">
        <f>IF('Peer Comparison Tool'!$D$11="NR","",IF($C2475='Peer Comparison Tool'!$D$9,COUNT('ALLL &lt;50B Database'!$AI$1:AI2474)+1,""))</f>
        <v/>
      </c>
    </row>
    <row r="2476" spans="1:35" x14ac:dyDescent="0.25">
      <c r="A2476" t="s">
        <v>1412</v>
      </c>
      <c r="B2476">
        <v>643452</v>
      </c>
      <c r="C2476" s="5" t="s">
        <v>3704</v>
      </c>
      <c r="D2476" s="5" t="s">
        <v>4390</v>
      </c>
      <c r="E2476" s="5" t="s">
        <v>4388</v>
      </c>
      <c r="F2476" s="2">
        <v>2109</v>
      </c>
      <c r="G2476" s="2">
        <v>242085</v>
      </c>
      <c r="H2476" s="2">
        <v>148513</v>
      </c>
      <c r="I2476" s="2">
        <v>14728</v>
      </c>
      <c r="J2476" s="2">
        <v>133785</v>
      </c>
      <c r="K2476" s="33">
        <v>1.5764099114250477E-2</v>
      </c>
      <c r="L2476" s="2">
        <v>1877</v>
      </c>
      <c r="M2476" s="2">
        <v>215663</v>
      </c>
      <c r="N2476" s="2">
        <v>127594</v>
      </c>
      <c r="O2476" s="33">
        <v>1.4710723074752732E-2</v>
      </c>
      <c r="P2476" s="2">
        <v>1951</v>
      </c>
      <c r="Q2476" s="2">
        <v>217520</v>
      </c>
      <c r="R2476" s="2">
        <v>133298</v>
      </c>
      <c r="S2476" s="35">
        <v>1.4636378640339689E-2</v>
      </c>
      <c r="T2476" t="s">
        <v>4388</v>
      </c>
      <c r="U2476" t="s">
        <v>4388</v>
      </c>
      <c r="V2476" s="5" t="s">
        <v>4390</v>
      </c>
      <c r="W2476" s="5">
        <v>0</v>
      </c>
      <c r="X2476" s="4">
        <v>1.1277204739107878E-3</v>
      </c>
      <c r="Y2476" s="6">
        <v>158</v>
      </c>
      <c r="Z2476" s="4">
        <v>-7.434443441304249E-5</v>
      </c>
      <c r="AA2476" s="5">
        <v>1350</v>
      </c>
      <c r="AC2476" s="16" t="str">
        <f t="shared" si="228"/>
        <v/>
      </c>
      <c r="AD2476" s="16" t="str">
        <f t="shared" si="229"/>
        <v/>
      </c>
      <c r="AE2476" s="16" t="str">
        <f t="shared" si="230"/>
        <v/>
      </c>
      <c r="AF2476" s="16" t="str">
        <f t="shared" si="231"/>
        <v/>
      </c>
      <c r="AG2476" s="16">
        <f t="shared" si="232"/>
        <v>1.5764099114250477E-2</v>
      </c>
      <c r="AH2476" s="16" t="str">
        <f t="shared" si="233"/>
        <v/>
      </c>
      <c r="AI2476" s="17" t="str">
        <f>IF('Peer Comparison Tool'!$D$11="NR","",IF($C2476='Peer Comparison Tool'!$D$9,COUNT('ALLL &lt;50B Database'!$AI$1:AI2475)+1,""))</f>
        <v/>
      </c>
    </row>
    <row r="2477" spans="1:35" x14ac:dyDescent="0.25">
      <c r="A2477" t="s">
        <v>2399</v>
      </c>
      <c r="B2477">
        <v>686459</v>
      </c>
      <c r="C2477" s="5" t="s">
        <v>2299</v>
      </c>
      <c r="D2477" s="5" t="s">
        <v>4387</v>
      </c>
      <c r="E2477" s="5" t="s">
        <v>4388</v>
      </c>
      <c r="F2477" s="2">
        <v>1842</v>
      </c>
      <c r="G2477" s="2">
        <v>242064</v>
      </c>
      <c r="H2477" s="2">
        <v>186634</v>
      </c>
      <c r="I2477" s="2">
        <v>7250</v>
      </c>
      <c r="J2477" s="2">
        <v>179384</v>
      </c>
      <c r="K2477" s="33">
        <v>1.0268474334388798E-2</v>
      </c>
      <c r="L2477" s="2">
        <v>1784</v>
      </c>
      <c r="M2477" s="2">
        <v>219165</v>
      </c>
      <c r="N2477" s="2">
        <v>179806</v>
      </c>
      <c r="O2477" s="33">
        <v>9.9218046116369869E-3</v>
      </c>
      <c r="P2477" s="2">
        <v>1823</v>
      </c>
      <c r="Q2477" s="2">
        <v>230078</v>
      </c>
      <c r="R2477" s="2">
        <v>178283</v>
      </c>
      <c r="S2477" s="35">
        <v>1.0225315930290605E-2</v>
      </c>
      <c r="T2477" t="s">
        <v>4388</v>
      </c>
      <c r="U2477" t="s">
        <v>4388</v>
      </c>
      <c r="V2477" s="5" t="s">
        <v>4387</v>
      </c>
      <c r="W2477" s="5">
        <v>0</v>
      </c>
      <c r="X2477" s="4">
        <v>4.3158404098192146E-5</v>
      </c>
      <c r="Y2477" s="6">
        <v>19</v>
      </c>
      <c r="Z2477" s="4">
        <v>3.0351131865361848E-4</v>
      </c>
      <c r="AA2477" s="5">
        <v>3686</v>
      </c>
      <c r="AC2477" s="16" t="str">
        <f t="shared" si="228"/>
        <v/>
      </c>
      <c r="AD2477" s="16" t="str">
        <f t="shared" si="229"/>
        <v/>
      </c>
      <c r="AE2477" s="16" t="str">
        <f t="shared" si="230"/>
        <v/>
      </c>
      <c r="AF2477" s="16" t="str">
        <f t="shared" si="231"/>
        <v/>
      </c>
      <c r="AG2477" s="16">
        <f t="shared" si="232"/>
        <v>1.0268474334388798E-2</v>
      </c>
      <c r="AH2477" s="16" t="str">
        <f t="shared" si="233"/>
        <v/>
      </c>
      <c r="AI2477" s="17" t="str">
        <f>IF('Peer Comparison Tool'!$D$11="NR","",IF($C2477='Peer Comparison Tool'!$D$9,COUNT('ALLL &lt;50B Database'!$AI$1:AI2476)+1,""))</f>
        <v/>
      </c>
    </row>
    <row r="2478" spans="1:35" x14ac:dyDescent="0.25">
      <c r="A2478" t="s">
        <v>153</v>
      </c>
      <c r="B2478">
        <v>458142</v>
      </c>
      <c r="C2478" s="5" t="s">
        <v>113</v>
      </c>
      <c r="D2478" s="5" t="s">
        <v>4390</v>
      </c>
      <c r="E2478" s="5" t="s">
        <v>4388</v>
      </c>
      <c r="F2478" s="2">
        <v>2948</v>
      </c>
      <c r="G2478" s="2">
        <v>241404</v>
      </c>
      <c r="H2478" s="2">
        <v>184098</v>
      </c>
      <c r="I2478" s="2">
        <v>0</v>
      </c>
      <c r="J2478" s="2">
        <v>184098</v>
      </c>
      <c r="K2478" s="33">
        <v>1.6013210355354215E-2</v>
      </c>
      <c r="L2478" s="2">
        <v>2871</v>
      </c>
      <c r="M2478" s="2">
        <v>225655</v>
      </c>
      <c r="N2478" s="2">
        <v>179461</v>
      </c>
      <c r="O2478" s="33">
        <v>1.5997904837262693E-2</v>
      </c>
      <c r="P2478" s="2">
        <v>2906</v>
      </c>
      <c r="Q2478" s="2">
        <v>230098</v>
      </c>
      <c r="R2478" s="2">
        <v>181830</v>
      </c>
      <c r="S2478" s="35">
        <v>1.5981961172523786E-2</v>
      </c>
      <c r="T2478" t="s">
        <v>4388</v>
      </c>
      <c r="U2478" t="s">
        <v>4388</v>
      </c>
      <c r="V2478" s="5" t="s">
        <v>4390</v>
      </c>
      <c r="W2478" s="5">
        <v>0</v>
      </c>
      <c r="X2478" s="4">
        <v>3.1249182830428435E-5</v>
      </c>
      <c r="Y2478" s="6">
        <v>42</v>
      </c>
      <c r="Z2478" s="4">
        <v>-1.5943664738907182E-5</v>
      </c>
      <c r="AA2478" s="5">
        <v>1265</v>
      </c>
      <c r="AC2478" s="16" t="str">
        <f t="shared" si="228"/>
        <v/>
      </c>
      <c r="AD2478" s="16" t="str">
        <f t="shared" si="229"/>
        <v/>
      </c>
      <c r="AE2478" s="16" t="str">
        <f t="shared" si="230"/>
        <v/>
      </c>
      <c r="AF2478" s="16" t="str">
        <f t="shared" si="231"/>
        <v/>
      </c>
      <c r="AG2478" s="16">
        <f t="shared" si="232"/>
        <v>1.6013210355354215E-2</v>
      </c>
      <c r="AH2478" s="16" t="str">
        <f t="shared" si="233"/>
        <v/>
      </c>
      <c r="AI2478" s="17" t="str">
        <f>IF('Peer Comparison Tool'!$D$11="NR","",IF($C2478='Peer Comparison Tool'!$D$9,COUNT('ALLL &lt;50B Database'!$AI$1:AI2477)+1,""))</f>
        <v/>
      </c>
    </row>
    <row r="2479" spans="1:35" x14ac:dyDescent="0.25">
      <c r="A2479" t="s">
        <v>3897</v>
      </c>
      <c r="B2479">
        <v>3463875</v>
      </c>
      <c r="C2479" s="5" t="s">
        <v>3704</v>
      </c>
      <c r="D2479" s="5" t="s">
        <v>4390</v>
      </c>
      <c r="E2479" s="5" t="s">
        <v>4388</v>
      </c>
      <c r="F2479" s="2">
        <v>2700</v>
      </c>
      <c r="G2479" s="2">
        <v>241325</v>
      </c>
      <c r="H2479" s="2">
        <v>187885</v>
      </c>
      <c r="I2479" s="2">
        <v>37139</v>
      </c>
      <c r="J2479" s="2">
        <v>150746</v>
      </c>
      <c r="K2479" s="33">
        <v>1.791092300956576E-2</v>
      </c>
      <c r="L2479" s="2">
        <v>2475</v>
      </c>
      <c r="M2479" s="2">
        <v>184393</v>
      </c>
      <c r="N2479" s="2">
        <v>140921</v>
      </c>
      <c r="O2479" s="33">
        <v>1.7563031769573023E-2</v>
      </c>
      <c r="P2479" s="2">
        <v>2596</v>
      </c>
      <c r="Q2479" s="2">
        <v>198877</v>
      </c>
      <c r="R2479" s="2">
        <v>147929</v>
      </c>
      <c r="S2479" s="35">
        <v>1.7548959298041629E-2</v>
      </c>
      <c r="T2479" t="s">
        <v>4388</v>
      </c>
      <c r="U2479" t="s">
        <v>4388</v>
      </c>
      <c r="V2479" s="5" t="s">
        <v>4390</v>
      </c>
      <c r="W2479" s="5">
        <v>0</v>
      </c>
      <c r="X2479" s="4">
        <v>3.6196371152413115E-4</v>
      </c>
      <c r="Y2479" s="6">
        <v>104</v>
      </c>
      <c r="Z2479" s="4">
        <v>-1.4072471531394182E-5</v>
      </c>
      <c r="AA2479" s="5">
        <v>855</v>
      </c>
      <c r="AC2479" s="16" t="str">
        <f t="shared" si="228"/>
        <v/>
      </c>
      <c r="AD2479" s="16" t="str">
        <f t="shared" si="229"/>
        <v/>
      </c>
      <c r="AE2479" s="16" t="str">
        <f t="shared" si="230"/>
        <v/>
      </c>
      <c r="AF2479" s="16" t="str">
        <f t="shared" si="231"/>
        <v/>
      </c>
      <c r="AG2479" s="16">
        <f t="shared" si="232"/>
        <v>1.791092300956576E-2</v>
      </c>
      <c r="AH2479" s="16" t="str">
        <f t="shared" si="233"/>
        <v/>
      </c>
      <c r="AI2479" s="17" t="str">
        <f>IF('Peer Comparison Tool'!$D$11="NR","",IF($C2479='Peer Comparison Tool'!$D$9,COUNT('ALLL &lt;50B Database'!$AI$1:AI2478)+1,""))</f>
        <v/>
      </c>
    </row>
    <row r="2480" spans="1:35" x14ac:dyDescent="0.25">
      <c r="A2480" t="s">
        <v>495</v>
      </c>
      <c r="B2480">
        <v>110945</v>
      </c>
      <c r="C2480" s="5" t="s">
        <v>1578</v>
      </c>
      <c r="D2480" s="5" t="s">
        <v>4390</v>
      </c>
      <c r="E2480" s="5" t="s">
        <v>4388</v>
      </c>
      <c r="F2480" s="2">
        <v>2280</v>
      </c>
      <c r="G2480" s="2">
        <v>241039</v>
      </c>
      <c r="H2480" s="2">
        <v>156833</v>
      </c>
      <c r="I2480" s="2">
        <v>3818</v>
      </c>
      <c r="J2480" s="2">
        <v>153015</v>
      </c>
      <c r="K2480" s="33">
        <v>1.4900499950985198E-2</v>
      </c>
      <c r="L2480" s="2">
        <v>2229</v>
      </c>
      <c r="M2480" s="2">
        <v>219336</v>
      </c>
      <c r="N2480" s="2">
        <v>161687</v>
      </c>
      <c r="O2480" s="33">
        <v>1.3785894969911E-2</v>
      </c>
      <c r="P2480" s="2">
        <v>2245</v>
      </c>
      <c r="Q2480" s="2">
        <v>226064</v>
      </c>
      <c r="R2480" s="2">
        <v>159420</v>
      </c>
      <c r="S2480" s="35">
        <v>1.4082298331451512E-2</v>
      </c>
      <c r="T2480" t="s">
        <v>4388</v>
      </c>
      <c r="U2480" t="s">
        <v>4388</v>
      </c>
      <c r="V2480" s="5" t="s">
        <v>4390</v>
      </c>
      <c r="W2480" s="5">
        <v>0</v>
      </c>
      <c r="X2480" s="4">
        <v>8.1820161953368581E-4</v>
      </c>
      <c r="Y2480" s="6">
        <v>35</v>
      </c>
      <c r="Z2480" s="4">
        <v>2.9640336154051171E-4</v>
      </c>
      <c r="AA2480" s="5">
        <v>1643</v>
      </c>
      <c r="AC2480" s="16" t="str">
        <f t="shared" si="228"/>
        <v/>
      </c>
      <c r="AD2480" s="16" t="str">
        <f t="shared" si="229"/>
        <v/>
      </c>
      <c r="AE2480" s="16" t="str">
        <f t="shared" si="230"/>
        <v/>
      </c>
      <c r="AF2480" s="16" t="str">
        <f t="shared" si="231"/>
        <v/>
      </c>
      <c r="AG2480" s="16">
        <f t="shared" si="232"/>
        <v>1.4900499950985198E-2</v>
      </c>
      <c r="AH2480" s="16" t="str">
        <f t="shared" si="233"/>
        <v/>
      </c>
      <c r="AI2480" s="17" t="str">
        <f>IF('Peer Comparison Tool'!$D$11="NR","",IF($C2480='Peer Comparison Tool'!$D$9,COUNT('ALLL &lt;50B Database'!$AI$1:AI2479)+1,""))</f>
        <v/>
      </c>
    </row>
    <row r="2481" spans="1:35" x14ac:dyDescent="0.25">
      <c r="A2481" t="s">
        <v>2012</v>
      </c>
      <c r="B2481">
        <v>390840</v>
      </c>
      <c r="C2481" s="5" t="s">
        <v>1963</v>
      </c>
      <c r="D2481" s="5" t="s">
        <v>4390</v>
      </c>
      <c r="E2481" s="5" t="s">
        <v>4388</v>
      </c>
      <c r="F2481" s="2">
        <v>1805</v>
      </c>
      <c r="G2481" s="2">
        <v>241029</v>
      </c>
      <c r="H2481" s="2">
        <v>188745</v>
      </c>
      <c r="I2481" s="2">
        <v>34930</v>
      </c>
      <c r="J2481" s="2">
        <v>153815</v>
      </c>
      <c r="K2481" s="33">
        <v>1.1734876312453272E-2</v>
      </c>
      <c r="L2481" s="2">
        <v>1689</v>
      </c>
      <c r="M2481" s="2">
        <v>206985</v>
      </c>
      <c r="N2481" s="2">
        <v>155611</v>
      </c>
      <c r="O2481" s="33">
        <v>1.0853988471252032E-2</v>
      </c>
      <c r="P2481" s="2">
        <v>1754</v>
      </c>
      <c r="Q2481" s="2">
        <v>199576</v>
      </c>
      <c r="R2481" s="2">
        <v>153987</v>
      </c>
      <c r="S2481" s="35">
        <v>1.1390571931396806E-2</v>
      </c>
      <c r="T2481" t="s">
        <v>4388</v>
      </c>
      <c r="U2481" t="s">
        <v>4388</v>
      </c>
      <c r="V2481" s="5" t="s">
        <v>4390</v>
      </c>
      <c r="W2481" s="5">
        <v>0</v>
      </c>
      <c r="X2481" s="4">
        <v>3.4430438105646603E-4</v>
      </c>
      <c r="Y2481" s="6">
        <v>51</v>
      </c>
      <c r="Z2481" s="4">
        <v>5.3658346014477318E-4</v>
      </c>
      <c r="AA2481" s="5">
        <v>3054</v>
      </c>
      <c r="AC2481" s="16" t="str">
        <f t="shared" si="228"/>
        <v/>
      </c>
      <c r="AD2481" s="16" t="str">
        <f t="shared" si="229"/>
        <v/>
      </c>
      <c r="AE2481" s="16" t="str">
        <f t="shared" si="230"/>
        <v/>
      </c>
      <c r="AF2481" s="16" t="str">
        <f t="shared" si="231"/>
        <v/>
      </c>
      <c r="AG2481" s="16">
        <f t="shared" si="232"/>
        <v>1.1734876312453272E-2</v>
      </c>
      <c r="AH2481" s="16" t="str">
        <f t="shared" si="233"/>
        <v/>
      </c>
      <c r="AI2481" s="17" t="str">
        <f>IF('Peer Comparison Tool'!$D$11="NR","",IF($C2481='Peer Comparison Tool'!$D$9,COUNT('ALLL &lt;50B Database'!$AI$1:AI2480)+1,""))</f>
        <v/>
      </c>
    </row>
    <row r="2482" spans="1:35" x14ac:dyDescent="0.25">
      <c r="A2482" t="s">
        <v>2019</v>
      </c>
      <c r="B2482">
        <v>285544</v>
      </c>
      <c r="C2482" s="5" t="s">
        <v>1963</v>
      </c>
      <c r="D2482" s="5" t="s">
        <v>4387</v>
      </c>
      <c r="E2482" s="5" t="s">
        <v>4388</v>
      </c>
      <c r="F2482" s="2">
        <v>2761</v>
      </c>
      <c r="G2482" s="2">
        <v>241015</v>
      </c>
      <c r="H2482" s="2">
        <v>159949</v>
      </c>
      <c r="I2482" s="2">
        <v>77454</v>
      </c>
      <c r="J2482" s="2">
        <v>82495</v>
      </c>
      <c r="K2482" s="33">
        <v>3.3468695072428632E-2</v>
      </c>
      <c r="L2482" s="2">
        <v>2242</v>
      </c>
      <c r="M2482" s="2">
        <v>119551</v>
      </c>
      <c r="N2482" s="2">
        <v>86225</v>
      </c>
      <c r="O2482" s="33">
        <v>2.6001739634676717E-2</v>
      </c>
      <c r="P2482" s="2">
        <v>2435</v>
      </c>
      <c r="Q2482" s="2">
        <v>126151</v>
      </c>
      <c r="R2482" s="2">
        <v>86466</v>
      </c>
      <c r="S2482" s="35">
        <v>2.8161358221728772E-2</v>
      </c>
      <c r="T2482" t="s">
        <v>4388</v>
      </c>
      <c r="U2482" t="s">
        <v>4388</v>
      </c>
      <c r="V2482" s="5" t="s">
        <v>4387</v>
      </c>
      <c r="W2482" s="5">
        <v>0</v>
      </c>
      <c r="X2482" s="4">
        <v>5.3073368506998606E-3</v>
      </c>
      <c r="Y2482" s="6">
        <v>326</v>
      </c>
      <c r="Z2482" s="4">
        <v>2.1596185870520548E-3</v>
      </c>
      <c r="AA2482" s="5">
        <v>106</v>
      </c>
      <c r="AC2482" s="16" t="str">
        <f t="shared" si="228"/>
        <v/>
      </c>
      <c r="AD2482" s="16" t="str">
        <f t="shared" si="229"/>
        <v/>
      </c>
      <c r="AE2482" s="16" t="str">
        <f t="shared" si="230"/>
        <v/>
      </c>
      <c r="AF2482" s="16" t="str">
        <f t="shared" si="231"/>
        <v/>
      </c>
      <c r="AG2482" s="16">
        <f t="shared" si="232"/>
        <v>3.3468695072428632E-2</v>
      </c>
      <c r="AH2482" s="16" t="str">
        <f t="shared" si="233"/>
        <v/>
      </c>
      <c r="AI2482" s="17" t="str">
        <f>IF('Peer Comparison Tool'!$D$11="NR","",IF($C2482='Peer Comparison Tool'!$D$9,COUNT('ALLL &lt;50B Database'!$AI$1:AI2481)+1,""))</f>
        <v/>
      </c>
    </row>
    <row r="2483" spans="1:35" x14ac:dyDescent="0.25">
      <c r="A2483" t="s">
        <v>2403</v>
      </c>
      <c r="B2483">
        <v>955940</v>
      </c>
      <c r="C2483" s="5" t="s">
        <v>2299</v>
      </c>
      <c r="D2483" s="5" t="s">
        <v>4390</v>
      </c>
      <c r="E2483" s="5" t="s">
        <v>4388</v>
      </c>
      <c r="F2483" s="2">
        <v>1709</v>
      </c>
      <c r="G2483" s="2">
        <v>240624</v>
      </c>
      <c r="H2483" s="2">
        <v>177376</v>
      </c>
      <c r="I2483" s="2">
        <v>1202</v>
      </c>
      <c r="J2483" s="2">
        <v>176174</v>
      </c>
      <c r="K2483" s="33">
        <v>9.7006368703667963E-3</v>
      </c>
      <c r="L2483" s="2">
        <v>1786</v>
      </c>
      <c r="M2483" s="2">
        <v>216835</v>
      </c>
      <c r="N2483" s="2">
        <v>179098</v>
      </c>
      <c r="O2483" s="33">
        <v>9.9721939943494629E-3</v>
      </c>
      <c r="P2483" s="2">
        <v>1635</v>
      </c>
      <c r="Q2483" s="2">
        <v>221231</v>
      </c>
      <c r="R2483" s="2">
        <v>178271</v>
      </c>
      <c r="S2483" s="35">
        <v>9.1714300138553105E-3</v>
      </c>
      <c r="T2483" t="s">
        <v>4388</v>
      </c>
      <c r="U2483" t="s">
        <v>4388</v>
      </c>
      <c r="V2483" s="5" t="s">
        <v>4390</v>
      </c>
      <c r="W2483" s="5">
        <v>0</v>
      </c>
      <c r="X2483" s="4">
        <v>5.2920685651148582E-4</v>
      </c>
      <c r="Y2483" s="6">
        <v>74</v>
      </c>
      <c r="Z2483" s="4">
        <v>-8.0076398049415236E-4</v>
      </c>
      <c r="AA2483" s="5">
        <v>3886</v>
      </c>
      <c r="AC2483" s="16" t="str">
        <f t="shared" si="228"/>
        <v/>
      </c>
      <c r="AD2483" s="16" t="str">
        <f t="shared" si="229"/>
        <v/>
      </c>
      <c r="AE2483" s="16" t="str">
        <f t="shared" si="230"/>
        <v/>
      </c>
      <c r="AF2483" s="16" t="str">
        <f t="shared" si="231"/>
        <v/>
      </c>
      <c r="AG2483" s="16">
        <f t="shared" si="232"/>
        <v>9.7006368703667963E-3</v>
      </c>
      <c r="AH2483" s="16" t="str">
        <f t="shared" si="233"/>
        <v/>
      </c>
      <c r="AI2483" s="17" t="str">
        <f>IF('Peer Comparison Tool'!$D$11="NR","",IF($C2483='Peer Comparison Tool'!$D$9,COUNT('ALLL &lt;50B Database'!$AI$1:AI2482)+1,""))</f>
        <v/>
      </c>
    </row>
    <row r="2484" spans="1:35" x14ac:dyDescent="0.25">
      <c r="A2484" t="s">
        <v>3880</v>
      </c>
      <c r="B2484">
        <v>324153</v>
      </c>
      <c r="C2484" s="5" t="s">
        <v>3704</v>
      </c>
      <c r="D2484" s="5" t="s">
        <v>4390</v>
      </c>
      <c r="E2484" s="5" t="s">
        <v>4388</v>
      </c>
      <c r="F2484" s="2">
        <v>2433</v>
      </c>
      <c r="G2484" s="2">
        <v>240471</v>
      </c>
      <c r="H2484" s="2">
        <v>135003</v>
      </c>
      <c r="I2484" s="2">
        <v>5674</v>
      </c>
      <c r="J2484" s="2">
        <v>129329</v>
      </c>
      <c r="K2484" s="33">
        <v>1.881248598535518E-2</v>
      </c>
      <c r="L2484" s="2">
        <v>2374</v>
      </c>
      <c r="M2484" s="2">
        <v>221944</v>
      </c>
      <c r="N2484" s="2">
        <v>128643</v>
      </c>
      <c r="O2484" s="33">
        <v>1.8454171622241396E-2</v>
      </c>
      <c r="P2484" s="2">
        <v>2237</v>
      </c>
      <c r="Q2484" s="2">
        <v>230693</v>
      </c>
      <c r="R2484" s="2">
        <v>125159</v>
      </c>
      <c r="S2484" s="35">
        <v>1.7873265206657132E-2</v>
      </c>
      <c r="T2484" t="s">
        <v>4388</v>
      </c>
      <c r="U2484" t="s">
        <v>4388</v>
      </c>
      <c r="V2484" s="5" t="s">
        <v>4390</v>
      </c>
      <c r="W2484" s="5">
        <v>0</v>
      </c>
      <c r="X2484" s="4">
        <v>9.3922077869804804E-4</v>
      </c>
      <c r="Y2484" s="6">
        <v>196</v>
      </c>
      <c r="Z2484" s="4">
        <v>-5.8090641558426401E-4</v>
      </c>
      <c r="AA2484" s="5">
        <v>715</v>
      </c>
      <c r="AC2484" s="16" t="str">
        <f t="shared" si="228"/>
        <v/>
      </c>
      <c r="AD2484" s="16" t="str">
        <f t="shared" si="229"/>
        <v/>
      </c>
      <c r="AE2484" s="16" t="str">
        <f t="shared" si="230"/>
        <v/>
      </c>
      <c r="AF2484" s="16" t="str">
        <f t="shared" si="231"/>
        <v/>
      </c>
      <c r="AG2484" s="16">
        <f t="shared" si="232"/>
        <v>1.881248598535518E-2</v>
      </c>
      <c r="AH2484" s="16" t="str">
        <f t="shared" si="233"/>
        <v/>
      </c>
      <c r="AI2484" s="17" t="str">
        <f>IF('Peer Comparison Tool'!$D$11="NR","",IF($C2484='Peer Comparison Tool'!$D$9,COUNT('ALLL &lt;50B Database'!$AI$1:AI2483)+1,""))</f>
        <v/>
      </c>
    </row>
    <row r="2485" spans="1:35" x14ac:dyDescent="0.25">
      <c r="A2485" t="s">
        <v>1450</v>
      </c>
      <c r="B2485">
        <v>5751</v>
      </c>
      <c r="C2485" s="5" t="s">
        <v>1389</v>
      </c>
      <c r="D2485" s="5" t="s">
        <v>4390</v>
      </c>
      <c r="E2485" s="5" t="s">
        <v>4388</v>
      </c>
      <c r="F2485" s="2">
        <v>2421</v>
      </c>
      <c r="G2485" s="2">
        <v>240459</v>
      </c>
      <c r="H2485" s="2">
        <v>162403</v>
      </c>
      <c r="I2485" s="2">
        <v>13508</v>
      </c>
      <c r="J2485" s="2">
        <v>148895</v>
      </c>
      <c r="K2485" s="33">
        <v>1.6259780382148495E-2</v>
      </c>
      <c r="L2485" s="2">
        <v>2324</v>
      </c>
      <c r="M2485" s="2">
        <v>218701</v>
      </c>
      <c r="N2485" s="2">
        <v>151255</v>
      </c>
      <c r="O2485" s="33">
        <v>1.5364781329542825E-2</v>
      </c>
      <c r="P2485" s="2">
        <v>2325</v>
      </c>
      <c r="Q2485" s="2">
        <v>214748</v>
      </c>
      <c r="R2485" s="2">
        <v>147115</v>
      </c>
      <c r="S2485" s="35">
        <v>1.580396288617748E-2</v>
      </c>
      <c r="T2485" t="s">
        <v>4388</v>
      </c>
      <c r="U2485" t="s">
        <v>4388</v>
      </c>
      <c r="V2485" s="5" t="s">
        <v>4390</v>
      </c>
      <c r="W2485" s="5">
        <v>0</v>
      </c>
      <c r="X2485" s="4">
        <v>4.5581749597101498E-4</v>
      </c>
      <c r="Y2485" s="6">
        <v>96</v>
      </c>
      <c r="Z2485" s="4">
        <v>4.3918155663465533E-4</v>
      </c>
      <c r="AA2485" s="5">
        <v>1200</v>
      </c>
      <c r="AC2485" s="16" t="str">
        <f t="shared" si="228"/>
        <v/>
      </c>
      <c r="AD2485" s="16" t="str">
        <f t="shared" si="229"/>
        <v/>
      </c>
      <c r="AE2485" s="16" t="str">
        <f t="shared" si="230"/>
        <v/>
      </c>
      <c r="AF2485" s="16" t="str">
        <f t="shared" si="231"/>
        <v/>
      </c>
      <c r="AG2485" s="16">
        <f t="shared" si="232"/>
        <v>1.6259780382148495E-2</v>
      </c>
      <c r="AH2485" s="16" t="str">
        <f t="shared" si="233"/>
        <v/>
      </c>
      <c r="AI2485" s="17" t="str">
        <f>IF('Peer Comparison Tool'!$D$11="NR","",IF($C2485='Peer Comparison Tool'!$D$9,COUNT('ALLL &lt;50B Database'!$AI$1:AI2484)+1,""))</f>
        <v/>
      </c>
    </row>
    <row r="2486" spans="1:35" x14ac:dyDescent="0.25">
      <c r="A2486" t="s">
        <v>3143</v>
      </c>
      <c r="B2486">
        <v>870913</v>
      </c>
      <c r="C2486" s="5" t="s">
        <v>3064</v>
      </c>
      <c r="D2486" s="5" t="s">
        <v>4390</v>
      </c>
      <c r="E2486" s="5" t="s">
        <v>4388</v>
      </c>
      <c r="F2486" s="2">
        <v>2033</v>
      </c>
      <c r="G2486" s="2">
        <v>240315</v>
      </c>
      <c r="H2486" s="2">
        <v>157828</v>
      </c>
      <c r="I2486" s="2">
        <v>64923</v>
      </c>
      <c r="J2486" s="2">
        <v>92905</v>
      </c>
      <c r="K2486" s="33">
        <v>2.1882568214843121E-2</v>
      </c>
      <c r="L2486" s="2">
        <v>2174</v>
      </c>
      <c r="M2486" s="2">
        <v>137614</v>
      </c>
      <c r="N2486" s="2">
        <v>93131</v>
      </c>
      <c r="O2486" s="33">
        <v>2.3343462434635084E-2</v>
      </c>
      <c r="P2486" s="2">
        <v>2034</v>
      </c>
      <c r="Q2486" s="2">
        <v>146713</v>
      </c>
      <c r="R2486" s="2">
        <v>92357</v>
      </c>
      <c r="S2486" s="35">
        <v>2.2023235921478611E-2</v>
      </c>
      <c r="T2486" t="s">
        <v>4388</v>
      </c>
      <c r="U2486" t="s">
        <v>4388</v>
      </c>
      <c r="V2486" s="5" t="s">
        <v>4390</v>
      </c>
      <c r="W2486" s="5">
        <v>0</v>
      </c>
      <c r="X2486" s="4">
        <v>-1.4066770663549027E-4</v>
      </c>
      <c r="Y2486" s="6">
        <v>-1</v>
      </c>
      <c r="Z2486" s="4">
        <v>-1.3202265131564729E-3</v>
      </c>
      <c r="AA2486" s="5">
        <v>400</v>
      </c>
      <c r="AC2486" s="16" t="str">
        <f t="shared" si="228"/>
        <v/>
      </c>
      <c r="AD2486" s="16" t="str">
        <f t="shared" si="229"/>
        <v/>
      </c>
      <c r="AE2486" s="16" t="str">
        <f t="shared" si="230"/>
        <v/>
      </c>
      <c r="AF2486" s="16" t="str">
        <f t="shared" si="231"/>
        <v/>
      </c>
      <c r="AG2486" s="16">
        <f t="shared" si="232"/>
        <v>2.1882568214843121E-2</v>
      </c>
      <c r="AH2486" s="16" t="str">
        <f t="shared" si="233"/>
        <v/>
      </c>
      <c r="AI2486" s="17" t="str">
        <f>IF('Peer Comparison Tool'!$D$11="NR","",IF($C2486='Peer Comparison Tool'!$D$9,COUNT('ALLL &lt;50B Database'!$AI$1:AI2485)+1,""))</f>
        <v/>
      </c>
    </row>
    <row r="2487" spans="1:35" x14ac:dyDescent="0.25">
      <c r="A2487" t="s">
        <v>40</v>
      </c>
      <c r="B2487">
        <v>266066</v>
      </c>
      <c r="C2487" s="5" t="s">
        <v>3704</v>
      </c>
      <c r="D2487" s="5" t="s">
        <v>4390</v>
      </c>
      <c r="E2487" s="5" t="s">
        <v>4388</v>
      </c>
      <c r="F2487" s="2">
        <v>2603</v>
      </c>
      <c r="G2487" s="2">
        <v>240141</v>
      </c>
      <c r="H2487" s="2">
        <v>159559</v>
      </c>
      <c r="I2487" s="2">
        <v>10447</v>
      </c>
      <c r="J2487" s="2">
        <v>149112</v>
      </c>
      <c r="K2487" s="33">
        <v>1.7456676860346586E-2</v>
      </c>
      <c r="L2487" s="2">
        <v>2457</v>
      </c>
      <c r="M2487" s="2">
        <v>228036</v>
      </c>
      <c r="N2487" s="2">
        <v>158042</v>
      </c>
      <c r="O2487" s="33">
        <v>1.5546500297389302E-2</v>
      </c>
      <c r="P2487" s="2">
        <v>2513</v>
      </c>
      <c r="Q2487" s="2">
        <v>229599</v>
      </c>
      <c r="R2487" s="2">
        <v>151515</v>
      </c>
      <c r="S2487" s="35">
        <v>1.6585816585816586E-2</v>
      </c>
      <c r="T2487" t="s">
        <v>4388</v>
      </c>
      <c r="U2487" t="s">
        <v>4388</v>
      </c>
      <c r="V2487" s="5" t="s">
        <v>4390</v>
      </c>
      <c r="W2487" s="5">
        <v>0</v>
      </c>
      <c r="X2487" s="4">
        <v>8.7086027453000051E-4</v>
      </c>
      <c r="Y2487" s="6">
        <v>90</v>
      </c>
      <c r="Z2487" s="4">
        <v>1.039316288427284E-3</v>
      </c>
      <c r="AA2487" s="5">
        <v>945</v>
      </c>
      <c r="AC2487" s="16" t="str">
        <f t="shared" si="228"/>
        <v/>
      </c>
      <c r="AD2487" s="16" t="str">
        <f t="shared" si="229"/>
        <v/>
      </c>
      <c r="AE2487" s="16" t="str">
        <f t="shared" si="230"/>
        <v/>
      </c>
      <c r="AF2487" s="16" t="str">
        <f t="shared" si="231"/>
        <v/>
      </c>
      <c r="AG2487" s="16">
        <f t="shared" si="232"/>
        <v>1.7456676860346586E-2</v>
      </c>
      <c r="AH2487" s="16" t="str">
        <f t="shared" si="233"/>
        <v/>
      </c>
      <c r="AI2487" s="17" t="str">
        <f>IF('Peer Comparison Tool'!$D$11="NR","",IF($C2487='Peer Comparison Tool'!$D$9,COUNT('ALLL &lt;50B Database'!$AI$1:AI2486)+1,""))</f>
        <v/>
      </c>
    </row>
    <row r="2488" spans="1:35" x14ac:dyDescent="0.25">
      <c r="A2488" t="s">
        <v>2116</v>
      </c>
      <c r="B2488">
        <v>23456</v>
      </c>
      <c r="C2488" s="5" t="s">
        <v>2041</v>
      </c>
      <c r="D2488" s="5" t="s">
        <v>4390</v>
      </c>
      <c r="E2488" s="5" t="s">
        <v>4388</v>
      </c>
      <c r="F2488" s="2">
        <v>2135</v>
      </c>
      <c r="G2488" s="2">
        <v>239945</v>
      </c>
      <c r="H2488" s="2">
        <v>156772</v>
      </c>
      <c r="I2488" s="2">
        <v>8318</v>
      </c>
      <c r="J2488" s="2">
        <v>148454</v>
      </c>
      <c r="K2488" s="33">
        <v>1.4381559270885257E-2</v>
      </c>
      <c r="L2488" s="2">
        <v>1881</v>
      </c>
      <c r="M2488" s="2">
        <v>217946</v>
      </c>
      <c r="N2488" s="2">
        <v>149525</v>
      </c>
      <c r="O2488" s="33">
        <v>1.2579836147801371E-2</v>
      </c>
      <c r="P2488" s="2">
        <v>1972</v>
      </c>
      <c r="Q2488" s="2">
        <v>219683</v>
      </c>
      <c r="R2488" s="2">
        <v>149027</v>
      </c>
      <c r="S2488" s="35">
        <v>1.3232501493018044E-2</v>
      </c>
      <c r="T2488" t="s">
        <v>4388</v>
      </c>
      <c r="U2488" t="s">
        <v>4388</v>
      </c>
      <c r="V2488" s="5" t="s">
        <v>4390</v>
      </c>
      <c r="W2488" s="5">
        <v>0</v>
      </c>
      <c r="X2488" s="4">
        <v>1.1490577778672136E-3</v>
      </c>
      <c r="Y2488" s="6">
        <v>163</v>
      </c>
      <c r="Z2488" s="4">
        <v>6.5266534521667315E-4</v>
      </c>
      <c r="AA2488" s="5">
        <v>1819</v>
      </c>
      <c r="AC2488" s="16" t="str">
        <f t="shared" si="228"/>
        <v/>
      </c>
      <c r="AD2488" s="16" t="str">
        <f t="shared" si="229"/>
        <v/>
      </c>
      <c r="AE2488" s="16" t="str">
        <f t="shared" si="230"/>
        <v/>
      </c>
      <c r="AF2488" s="16" t="str">
        <f t="shared" si="231"/>
        <v/>
      </c>
      <c r="AG2488" s="16">
        <f t="shared" si="232"/>
        <v>1.4381559270885257E-2</v>
      </c>
      <c r="AH2488" s="16" t="str">
        <f t="shared" si="233"/>
        <v/>
      </c>
      <c r="AI2488" s="17" t="str">
        <f>IF('Peer Comparison Tool'!$D$11="NR","",IF($C2488='Peer Comparison Tool'!$D$9,COUNT('ALLL &lt;50B Database'!$AI$1:AI2487)+1,""))</f>
        <v/>
      </c>
    </row>
    <row r="2489" spans="1:35" x14ac:dyDescent="0.25">
      <c r="A2489" t="s">
        <v>1888</v>
      </c>
      <c r="B2489">
        <v>816304</v>
      </c>
      <c r="C2489" s="5" t="s">
        <v>1795</v>
      </c>
      <c r="D2489" s="5" t="s">
        <v>4390</v>
      </c>
      <c r="E2489" s="5">
        <v>0</v>
      </c>
      <c r="F2489" s="2">
        <v>1091</v>
      </c>
      <c r="G2489" s="2">
        <v>239897</v>
      </c>
      <c r="H2489" s="2">
        <v>194599</v>
      </c>
      <c r="I2489" s="2">
        <v>10402</v>
      </c>
      <c r="J2489" s="2">
        <v>184197</v>
      </c>
      <c r="K2489" s="33">
        <v>5.9230063464660119E-3</v>
      </c>
      <c r="L2489" s="2">
        <v>1016</v>
      </c>
      <c r="M2489" s="2">
        <v>217738</v>
      </c>
      <c r="N2489" s="2">
        <v>186702</v>
      </c>
      <c r="O2489" s="33">
        <v>5.4418270827307691E-3</v>
      </c>
      <c r="P2489" s="2">
        <v>1034</v>
      </c>
      <c r="Q2489" s="2">
        <v>219997</v>
      </c>
      <c r="R2489" s="2">
        <v>184147</v>
      </c>
      <c r="S2489" s="35">
        <v>5.6150792573324568E-3</v>
      </c>
      <c r="T2489" t="s">
        <v>4388</v>
      </c>
      <c r="U2489" t="s">
        <v>4388</v>
      </c>
      <c r="V2489" s="5" t="s">
        <v>4390</v>
      </c>
      <c r="W2489" s="5">
        <v>0</v>
      </c>
      <c r="X2489" s="4">
        <v>3.0792708913355508E-4</v>
      </c>
      <c r="Y2489" s="6">
        <v>57</v>
      </c>
      <c r="Z2489" s="4">
        <v>1.7325217460168775E-4</v>
      </c>
      <c r="AA2489" s="5">
        <v>4584</v>
      </c>
      <c r="AC2489" s="16" t="str">
        <f t="shared" si="228"/>
        <v/>
      </c>
      <c r="AD2489" s="16" t="str">
        <f t="shared" si="229"/>
        <v/>
      </c>
      <c r="AE2489" s="16" t="str">
        <f t="shared" si="230"/>
        <v/>
      </c>
      <c r="AF2489" s="16" t="str">
        <f t="shared" si="231"/>
        <v/>
      </c>
      <c r="AG2489" s="16">
        <f t="shared" si="232"/>
        <v>5.9230063464660119E-3</v>
      </c>
      <c r="AH2489" s="16" t="str">
        <f t="shared" si="233"/>
        <v/>
      </c>
      <c r="AI2489" s="17" t="str">
        <f>IF('Peer Comparison Tool'!$D$11="NR","",IF($C2489='Peer Comparison Tool'!$D$9,COUNT('ALLL &lt;50B Database'!$AI$1:AI2488)+1,""))</f>
        <v/>
      </c>
    </row>
    <row r="2490" spans="1:35" x14ac:dyDescent="0.25">
      <c r="A2490" t="s">
        <v>796</v>
      </c>
      <c r="B2490">
        <v>466044</v>
      </c>
      <c r="C2490" s="5" t="s">
        <v>716</v>
      </c>
      <c r="D2490" s="5" t="s">
        <v>4387</v>
      </c>
      <c r="E2490" s="5" t="s">
        <v>4388</v>
      </c>
      <c r="F2490" s="2">
        <v>2902</v>
      </c>
      <c r="G2490" s="2">
        <v>239439</v>
      </c>
      <c r="H2490" s="2">
        <v>152741</v>
      </c>
      <c r="I2490" s="2">
        <v>5681</v>
      </c>
      <c r="J2490" s="2">
        <v>147060</v>
      </c>
      <c r="K2490" s="33">
        <v>1.973344213246294E-2</v>
      </c>
      <c r="L2490" s="2">
        <v>2217</v>
      </c>
      <c r="M2490" s="2">
        <v>230032</v>
      </c>
      <c r="N2490" s="2">
        <v>159581</v>
      </c>
      <c r="O2490" s="33">
        <v>1.3892631328290961E-2</v>
      </c>
      <c r="P2490" s="2">
        <v>2399</v>
      </c>
      <c r="Q2490" s="2">
        <v>230033</v>
      </c>
      <c r="R2490" s="2">
        <v>155062</v>
      </c>
      <c r="S2490" s="35">
        <v>1.5471230862493713E-2</v>
      </c>
      <c r="T2490" t="s">
        <v>4388</v>
      </c>
      <c r="U2490" t="s">
        <v>4388</v>
      </c>
      <c r="V2490" s="5" t="s">
        <v>4387</v>
      </c>
      <c r="W2490" s="5">
        <v>0</v>
      </c>
      <c r="X2490" s="4">
        <v>4.2622112699692277E-3</v>
      </c>
      <c r="Y2490" s="6">
        <v>503</v>
      </c>
      <c r="Z2490" s="4">
        <v>1.5785995342027515E-3</v>
      </c>
      <c r="AA2490" s="5">
        <v>589</v>
      </c>
      <c r="AC2490" s="16" t="str">
        <f t="shared" si="228"/>
        <v/>
      </c>
      <c r="AD2490" s="16" t="str">
        <f t="shared" si="229"/>
        <v/>
      </c>
      <c r="AE2490" s="16" t="str">
        <f t="shared" si="230"/>
        <v/>
      </c>
      <c r="AF2490" s="16" t="str">
        <f t="shared" si="231"/>
        <v/>
      </c>
      <c r="AG2490" s="16">
        <f t="shared" si="232"/>
        <v>1.973344213246294E-2</v>
      </c>
      <c r="AH2490" s="16" t="str">
        <f t="shared" si="233"/>
        <v/>
      </c>
      <c r="AI2490" s="17" t="str">
        <f>IF('Peer Comparison Tool'!$D$11="NR","",IF($C2490='Peer Comparison Tool'!$D$9,COUNT('ALLL &lt;50B Database'!$AI$1:AI2489)+1,""))</f>
        <v/>
      </c>
    </row>
    <row r="2491" spans="1:35" x14ac:dyDescent="0.25">
      <c r="A2491" t="s">
        <v>4251</v>
      </c>
      <c r="B2491">
        <v>257345</v>
      </c>
      <c r="C2491" s="5" t="s">
        <v>4163</v>
      </c>
      <c r="D2491" s="5" t="s">
        <v>4390</v>
      </c>
      <c r="E2491" s="5" t="s">
        <v>4388</v>
      </c>
      <c r="F2491" s="2">
        <v>1672</v>
      </c>
      <c r="G2491" s="2">
        <v>239062</v>
      </c>
      <c r="H2491" s="2">
        <v>134240</v>
      </c>
      <c r="I2491" s="2">
        <v>13378</v>
      </c>
      <c r="J2491" s="2">
        <v>120862</v>
      </c>
      <c r="K2491" s="33">
        <v>1.3833959391702934E-2</v>
      </c>
      <c r="L2491" s="2">
        <v>1751</v>
      </c>
      <c r="M2491" s="2">
        <v>214635</v>
      </c>
      <c r="N2491" s="2">
        <v>123379</v>
      </c>
      <c r="O2491" s="33">
        <v>1.419204240591997E-2</v>
      </c>
      <c r="P2491" s="2">
        <v>1714</v>
      </c>
      <c r="Q2491" s="2">
        <v>213068</v>
      </c>
      <c r="R2491" s="2">
        <v>121927</v>
      </c>
      <c r="S2491" s="35">
        <v>1.4057591837738975E-2</v>
      </c>
      <c r="T2491" t="s">
        <v>4388</v>
      </c>
      <c r="U2491" t="s">
        <v>4388</v>
      </c>
      <c r="V2491" s="5" t="s">
        <v>4390</v>
      </c>
      <c r="W2491" s="5">
        <v>0</v>
      </c>
      <c r="X2491" s="4">
        <v>-2.2363244603604109E-4</v>
      </c>
      <c r="Y2491" s="6">
        <v>-42</v>
      </c>
      <c r="Z2491" s="4">
        <v>-1.3445056818099481E-4</v>
      </c>
      <c r="AA2491" s="5">
        <v>2047</v>
      </c>
      <c r="AC2491" s="16" t="str">
        <f t="shared" si="228"/>
        <v/>
      </c>
      <c r="AD2491" s="16" t="str">
        <f t="shared" si="229"/>
        <v/>
      </c>
      <c r="AE2491" s="16" t="str">
        <f t="shared" si="230"/>
        <v/>
      </c>
      <c r="AF2491" s="16" t="str">
        <f t="shared" si="231"/>
        <v/>
      </c>
      <c r="AG2491" s="16">
        <f t="shared" si="232"/>
        <v>1.3833959391702934E-2</v>
      </c>
      <c r="AH2491" s="16" t="str">
        <f t="shared" si="233"/>
        <v/>
      </c>
      <c r="AI2491" s="17" t="str">
        <f>IF('Peer Comparison Tool'!$D$11="NR","",IF($C2491='Peer Comparison Tool'!$D$9,COUNT('ALLL &lt;50B Database'!$AI$1:AI2490)+1,""))</f>
        <v/>
      </c>
    </row>
    <row r="2492" spans="1:35" x14ac:dyDescent="0.25">
      <c r="A2492" t="s">
        <v>185</v>
      </c>
      <c r="B2492">
        <v>497851</v>
      </c>
      <c r="C2492" s="5" t="s">
        <v>3603</v>
      </c>
      <c r="D2492" s="5" t="s">
        <v>4390</v>
      </c>
      <c r="E2492" s="5" t="s">
        <v>4388</v>
      </c>
      <c r="F2492" s="2">
        <v>1229</v>
      </c>
      <c r="G2492" s="2">
        <v>238948</v>
      </c>
      <c r="H2492" s="2">
        <v>72241</v>
      </c>
      <c r="I2492" s="2">
        <v>7307</v>
      </c>
      <c r="J2492" s="2">
        <v>64934</v>
      </c>
      <c r="K2492" s="33">
        <v>1.8926910401330582E-2</v>
      </c>
      <c r="L2492" s="2">
        <v>1203</v>
      </c>
      <c r="M2492" s="2">
        <v>199401</v>
      </c>
      <c r="N2492" s="2">
        <v>65025</v>
      </c>
      <c r="O2492" s="33">
        <v>1.8500576701268742E-2</v>
      </c>
      <c r="P2492" s="2">
        <v>1203</v>
      </c>
      <c r="Q2492" s="2">
        <v>216201</v>
      </c>
      <c r="R2492" s="2">
        <v>67339</v>
      </c>
      <c r="S2492" s="35">
        <v>1.7864833157605547E-2</v>
      </c>
      <c r="T2492" t="s">
        <v>4388</v>
      </c>
      <c r="U2492" t="s">
        <v>4388</v>
      </c>
      <c r="V2492" s="5" t="s">
        <v>4390</v>
      </c>
      <c r="W2492" s="5">
        <v>0</v>
      </c>
      <c r="X2492" s="4">
        <v>1.0620772437250348E-3</v>
      </c>
      <c r="Y2492" s="6">
        <v>26</v>
      </c>
      <c r="Z2492" s="4">
        <v>-6.3574354366319544E-4</v>
      </c>
      <c r="AA2492" s="5">
        <v>688</v>
      </c>
      <c r="AC2492" s="16" t="str">
        <f t="shared" si="228"/>
        <v/>
      </c>
      <c r="AD2492" s="16" t="str">
        <f t="shared" si="229"/>
        <v/>
      </c>
      <c r="AE2492" s="16" t="str">
        <f t="shared" si="230"/>
        <v/>
      </c>
      <c r="AF2492" s="16" t="str">
        <f t="shared" si="231"/>
        <v/>
      </c>
      <c r="AG2492" s="16">
        <f t="shared" si="232"/>
        <v>1.8926910401330582E-2</v>
      </c>
      <c r="AH2492" s="16" t="str">
        <f t="shared" si="233"/>
        <v/>
      </c>
      <c r="AI2492" s="17" t="str">
        <f>IF('Peer Comparison Tool'!$D$11="NR","",IF($C2492='Peer Comparison Tool'!$D$9,COUNT('ALLL &lt;50B Database'!$AI$1:AI2491)+1,""))</f>
        <v/>
      </c>
    </row>
    <row r="2493" spans="1:35" x14ac:dyDescent="0.25">
      <c r="A2493" t="s">
        <v>1837</v>
      </c>
      <c r="B2493">
        <v>940674</v>
      </c>
      <c r="C2493" s="5" t="s">
        <v>3064</v>
      </c>
      <c r="D2493" s="5" t="s">
        <v>4390</v>
      </c>
      <c r="E2493" s="5" t="s">
        <v>4388</v>
      </c>
      <c r="F2493" s="2">
        <v>1582</v>
      </c>
      <c r="G2493" s="2">
        <v>238752</v>
      </c>
      <c r="H2493" s="2">
        <v>189074</v>
      </c>
      <c r="I2493" s="2">
        <v>16433</v>
      </c>
      <c r="J2493" s="2">
        <v>172641</v>
      </c>
      <c r="K2493" s="33">
        <v>9.1635243076673562E-3</v>
      </c>
      <c r="L2493" s="2">
        <v>1544</v>
      </c>
      <c r="M2493" s="2">
        <v>206834</v>
      </c>
      <c r="N2493" s="2">
        <v>174005</v>
      </c>
      <c r="O2493" s="33">
        <v>8.8733082382690155E-3</v>
      </c>
      <c r="P2493" s="2">
        <v>1546</v>
      </c>
      <c r="Q2493" s="2">
        <v>219873</v>
      </c>
      <c r="R2493" s="2">
        <v>176284</v>
      </c>
      <c r="S2493" s="35">
        <v>8.7699394159424567E-3</v>
      </c>
      <c r="T2493" t="s">
        <v>4388</v>
      </c>
      <c r="U2493" t="s">
        <v>4388</v>
      </c>
      <c r="V2493" s="5" t="s">
        <v>4390</v>
      </c>
      <c r="W2493" s="5">
        <v>0</v>
      </c>
      <c r="X2493" s="4">
        <v>3.9358489172489942E-4</v>
      </c>
      <c r="Y2493" s="6">
        <v>36</v>
      </c>
      <c r="Z2493" s="4">
        <v>-1.0336882232655879E-4</v>
      </c>
      <c r="AA2493" s="5">
        <v>4036</v>
      </c>
      <c r="AC2493" s="16" t="str">
        <f t="shared" si="228"/>
        <v/>
      </c>
      <c r="AD2493" s="16" t="str">
        <f t="shared" si="229"/>
        <v/>
      </c>
      <c r="AE2493" s="16" t="str">
        <f t="shared" si="230"/>
        <v/>
      </c>
      <c r="AF2493" s="16" t="str">
        <f t="shared" si="231"/>
        <v/>
      </c>
      <c r="AG2493" s="16">
        <f t="shared" si="232"/>
        <v>9.1635243076673562E-3</v>
      </c>
      <c r="AH2493" s="16" t="str">
        <f t="shared" si="233"/>
        <v/>
      </c>
      <c r="AI2493" s="17" t="str">
        <f>IF('Peer Comparison Tool'!$D$11="NR","",IF($C2493='Peer Comparison Tool'!$D$9,COUNT('ALLL &lt;50B Database'!$AI$1:AI2492)+1,""))</f>
        <v/>
      </c>
    </row>
    <row r="2494" spans="1:35" x14ac:dyDescent="0.25">
      <c r="A2494" t="s">
        <v>1750</v>
      </c>
      <c r="B2494">
        <v>420578</v>
      </c>
      <c r="C2494" s="5" t="s">
        <v>1695</v>
      </c>
      <c r="D2494" s="5" t="s">
        <v>4390</v>
      </c>
      <c r="E2494" s="5" t="s">
        <v>4388</v>
      </c>
      <c r="F2494" s="2">
        <v>2118</v>
      </c>
      <c r="G2494" s="2">
        <v>238403</v>
      </c>
      <c r="H2494" s="2">
        <v>162189</v>
      </c>
      <c r="I2494" s="2">
        <v>4088</v>
      </c>
      <c r="J2494" s="2">
        <v>158101</v>
      </c>
      <c r="K2494" s="33">
        <v>1.3396499705884213E-2</v>
      </c>
      <c r="L2494" s="2">
        <v>2071</v>
      </c>
      <c r="M2494" s="2">
        <v>218640</v>
      </c>
      <c r="N2494" s="2">
        <v>163653</v>
      </c>
      <c r="O2494" s="33">
        <v>1.2654824537283154E-2</v>
      </c>
      <c r="P2494" s="2">
        <v>2124</v>
      </c>
      <c r="Q2494" s="2">
        <v>225359</v>
      </c>
      <c r="R2494" s="2">
        <v>162012</v>
      </c>
      <c r="S2494" s="35">
        <v>1.3110139989630398E-2</v>
      </c>
      <c r="T2494" t="s">
        <v>4388</v>
      </c>
      <c r="U2494" t="s">
        <v>4388</v>
      </c>
      <c r="V2494" s="5" t="s">
        <v>4390</v>
      </c>
      <c r="W2494" s="5">
        <v>0</v>
      </c>
      <c r="X2494" s="4">
        <v>2.8635971625381486E-4</v>
      </c>
      <c r="Y2494" s="6">
        <v>-6</v>
      </c>
      <c r="Z2494" s="4">
        <v>4.5531545234724427E-4</v>
      </c>
      <c r="AA2494" s="5">
        <v>2232</v>
      </c>
      <c r="AC2494" s="16" t="str">
        <f t="shared" si="228"/>
        <v/>
      </c>
      <c r="AD2494" s="16" t="str">
        <f t="shared" si="229"/>
        <v/>
      </c>
      <c r="AE2494" s="16" t="str">
        <f t="shared" si="230"/>
        <v/>
      </c>
      <c r="AF2494" s="16" t="str">
        <f t="shared" si="231"/>
        <v/>
      </c>
      <c r="AG2494" s="16">
        <f t="shared" si="232"/>
        <v>1.3396499705884213E-2</v>
      </c>
      <c r="AH2494" s="16" t="str">
        <f t="shared" si="233"/>
        <v/>
      </c>
      <c r="AI2494" s="17" t="str">
        <f>IF('Peer Comparison Tool'!$D$11="NR","",IF($C2494='Peer Comparison Tool'!$D$9,COUNT('ALLL &lt;50B Database'!$AI$1:AI2493)+1,""))</f>
        <v/>
      </c>
    </row>
    <row r="2495" spans="1:35" x14ac:dyDescent="0.25">
      <c r="A2495" t="s">
        <v>3879</v>
      </c>
      <c r="B2495">
        <v>311265</v>
      </c>
      <c r="C2495" s="5" t="s">
        <v>3704</v>
      </c>
      <c r="D2495" s="5" t="s">
        <v>4387</v>
      </c>
      <c r="E2495" s="5" t="s">
        <v>4388</v>
      </c>
      <c r="F2495" s="2">
        <v>1100</v>
      </c>
      <c r="G2495" s="2">
        <v>238392</v>
      </c>
      <c r="H2495" s="2">
        <v>100148</v>
      </c>
      <c r="I2495" s="2">
        <v>2434</v>
      </c>
      <c r="J2495" s="2">
        <v>97714</v>
      </c>
      <c r="K2495" s="33">
        <v>1.1257342857727655E-2</v>
      </c>
      <c r="L2495" s="2">
        <v>1010</v>
      </c>
      <c r="M2495" s="2">
        <v>226262</v>
      </c>
      <c r="N2495" s="2">
        <v>102192</v>
      </c>
      <c r="O2495" s="33">
        <v>9.8833568185376554E-3</v>
      </c>
      <c r="P2495" s="2">
        <v>1040</v>
      </c>
      <c r="Q2495" s="2">
        <v>230860</v>
      </c>
      <c r="R2495" s="2">
        <v>100651</v>
      </c>
      <c r="S2495" s="35">
        <v>1.0332733902296052E-2</v>
      </c>
      <c r="T2495" t="s">
        <v>4388</v>
      </c>
      <c r="U2495" t="s">
        <v>4388</v>
      </c>
      <c r="V2495" s="5" t="s">
        <v>4387</v>
      </c>
      <c r="W2495" s="5">
        <v>0</v>
      </c>
      <c r="X2495" s="4">
        <v>9.2460895543160226E-4</v>
      </c>
      <c r="Y2495" s="6">
        <v>60</v>
      </c>
      <c r="Z2495" s="4">
        <v>4.4937708375839686E-4</v>
      </c>
      <c r="AA2495" s="5">
        <v>3265</v>
      </c>
      <c r="AC2495" s="16" t="str">
        <f t="shared" si="228"/>
        <v/>
      </c>
      <c r="AD2495" s="16" t="str">
        <f t="shared" si="229"/>
        <v/>
      </c>
      <c r="AE2495" s="16" t="str">
        <f t="shared" si="230"/>
        <v/>
      </c>
      <c r="AF2495" s="16" t="str">
        <f t="shared" si="231"/>
        <v/>
      </c>
      <c r="AG2495" s="16">
        <f t="shared" si="232"/>
        <v>1.1257342857727655E-2</v>
      </c>
      <c r="AH2495" s="16" t="str">
        <f t="shared" si="233"/>
        <v/>
      </c>
      <c r="AI2495" s="17" t="str">
        <f>IF('Peer Comparison Tool'!$D$11="NR","",IF($C2495='Peer Comparison Tool'!$D$9,COUNT('ALLL &lt;50B Database'!$AI$1:AI2494)+1,""))</f>
        <v/>
      </c>
    </row>
    <row r="2496" spans="1:35" x14ac:dyDescent="0.25">
      <c r="A2496" t="s">
        <v>154</v>
      </c>
      <c r="B2496">
        <v>325141</v>
      </c>
      <c r="C2496" s="5" t="s">
        <v>113</v>
      </c>
      <c r="D2496" s="5" t="s">
        <v>4387</v>
      </c>
      <c r="E2496" s="5" t="s">
        <v>4388</v>
      </c>
      <c r="F2496" s="2">
        <v>1452</v>
      </c>
      <c r="G2496" s="2">
        <v>238376</v>
      </c>
      <c r="H2496" s="2">
        <v>135302</v>
      </c>
      <c r="I2496" s="2">
        <v>4355</v>
      </c>
      <c r="J2496" s="2">
        <v>130947</v>
      </c>
      <c r="K2496" s="33">
        <v>1.1088455634722445E-2</v>
      </c>
      <c r="L2496" s="2">
        <v>1476</v>
      </c>
      <c r="M2496" s="2">
        <v>219322</v>
      </c>
      <c r="N2496" s="2">
        <v>127620</v>
      </c>
      <c r="O2496" s="33">
        <v>1.156558533145275E-2</v>
      </c>
      <c r="P2496" s="2">
        <v>1467</v>
      </c>
      <c r="Q2496" s="2">
        <v>222802</v>
      </c>
      <c r="R2496" s="2">
        <v>130428</v>
      </c>
      <c r="S2496" s="35">
        <v>1.124758487441347E-2</v>
      </c>
      <c r="T2496" t="s">
        <v>4388</v>
      </c>
      <c r="U2496" t="s">
        <v>4388</v>
      </c>
      <c r="V2496" s="5" t="s">
        <v>4387</v>
      </c>
      <c r="W2496" s="5">
        <v>0</v>
      </c>
      <c r="X2496" s="4">
        <v>-1.5912923969102488E-4</v>
      </c>
      <c r="Y2496" s="6">
        <v>-15</v>
      </c>
      <c r="Z2496" s="4">
        <v>-3.1800045703928026E-4</v>
      </c>
      <c r="AA2496" s="5">
        <v>3331</v>
      </c>
      <c r="AC2496" s="16" t="str">
        <f t="shared" si="228"/>
        <v/>
      </c>
      <c r="AD2496" s="16" t="str">
        <f t="shared" si="229"/>
        <v/>
      </c>
      <c r="AE2496" s="16" t="str">
        <f t="shared" si="230"/>
        <v/>
      </c>
      <c r="AF2496" s="16" t="str">
        <f t="shared" si="231"/>
        <v/>
      </c>
      <c r="AG2496" s="16">
        <f t="shared" si="232"/>
        <v>1.1088455634722445E-2</v>
      </c>
      <c r="AH2496" s="16" t="str">
        <f t="shared" si="233"/>
        <v/>
      </c>
      <c r="AI2496" s="17" t="str">
        <f>IF('Peer Comparison Tool'!$D$11="NR","",IF($C2496='Peer Comparison Tool'!$D$9,COUNT('ALLL &lt;50B Database'!$AI$1:AI2495)+1,""))</f>
        <v/>
      </c>
    </row>
    <row r="2497" spans="1:35" x14ac:dyDescent="0.25">
      <c r="A2497" t="s">
        <v>4101</v>
      </c>
      <c r="B2497">
        <v>5349218</v>
      </c>
      <c r="C2497" s="5" t="s">
        <v>4058</v>
      </c>
      <c r="D2497" s="5" t="s">
        <v>4390</v>
      </c>
      <c r="E2497" s="5" t="s">
        <v>4388</v>
      </c>
      <c r="F2497" s="2">
        <v>1518</v>
      </c>
      <c r="G2497" s="2">
        <v>238207</v>
      </c>
      <c r="H2497" s="2">
        <v>199010</v>
      </c>
      <c r="I2497" s="2">
        <v>64751</v>
      </c>
      <c r="J2497" s="2">
        <v>134259</v>
      </c>
      <c r="K2497" s="33">
        <v>1.1306504591870936E-2</v>
      </c>
      <c r="L2497" s="2">
        <v>845</v>
      </c>
      <c r="M2497" s="2">
        <v>132029</v>
      </c>
      <c r="N2497" s="2">
        <v>84485</v>
      </c>
      <c r="O2497" s="33">
        <v>1.0001775463099959E-2</v>
      </c>
      <c r="P2497" s="2">
        <v>1136</v>
      </c>
      <c r="Q2497" s="2">
        <v>174815</v>
      </c>
      <c r="R2497" s="2">
        <v>113567</v>
      </c>
      <c r="S2497" s="35">
        <v>1.0002905773684257E-2</v>
      </c>
      <c r="T2497" t="s">
        <v>4388</v>
      </c>
      <c r="U2497" t="s">
        <v>4388</v>
      </c>
      <c r="V2497" s="5" t="s">
        <v>4390</v>
      </c>
      <c r="W2497" s="5">
        <v>0</v>
      </c>
      <c r="X2497" s="4">
        <v>1.3035988181866794E-3</v>
      </c>
      <c r="Y2497" s="6">
        <v>382</v>
      </c>
      <c r="Z2497" s="4">
        <v>1.1303105842980915E-6</v>
      </c>
      <c r="AA2497" s="5">
        <v>3245</v>
      </c>
      <c r="AC2497" s="16" t="str">
        <f t="shared" si="228"/>
        <v/>
      </c>
      <c r="AD2497" s="16" t="str">
        <f t="shared" si="229"/>
        <v/>
      </c>
      <c r="AE2497" s="16" t="str">
        <f t="shared" si="230"/>
        <v/>
      </c>
      <c r="AF2497" s="16" t="str">
        <f t="shared" si="231"/>
        <v/>
      </c>
      <c r="AG2497" s="16">
        <f t="shared" si="232"/>
        <v>1.1306504591870936E-2</v>
      </c>
      <c r="AH2497" s="16" t="str">
        <f t="shared" si="233"/>
        <v/>
      </c>
      <c r="AI2497" s="17" t="str">
        <f>IF('Peer Comparison Tool'!$D$11="NR","",IF($C2497='Peer Comparison Tool'!$D$9,COUNT('ALLL &lt;50B Database'!$AI$1:AI2496)+1,""))</f>
        <v/>
      </c>
    </row>
    <row r="2498" spans="1:35" x14ac:dyDescent="0.25">
      <c r="A2498" t="s">
        <v>1085</v>
      </c>
      <c r="B2498">
        <v>855844</v>
      </c>
      <c r="C2498" s="5" t="s">
        <v>926</v>
      </c>
      <c r="D2498" s="5" t="s">
        <v>4390</v>
      </c>
      <c r="E2498" s="5" t="s">
        <v>4388</v>
      </c>
      <c r="F2498" s="2">
        <v>1855</v>
      </c>
      <c r="G2498" s="2">
        <v>237935</v>
      </c>
      <c r="H2498" s="2">
        <v>117157</v>
      </c>
      <c r="I2498" s="2">
        <v>5776</v>
      </c>
      <c r="J2498" s="2">
        <v>111381</v>
      </c>
      <c r="K2498" s="33">
        <v>1.6654546107504872E-2</v>
      </c>
      <c r="L2498" s="2">
        <v>1601</v>
      </c>
      <c r="M2498" s="2">
        <v>219098</v>
      </c>
      <c r="N2498" s="2">
        <v>115643</v>
      </c>
      <c r="O2498" s="33">
        <v>1.3844331260863174E-2</v>
      </c>
      <c r="P2498" s="2">
        <v>1726</v>
      </c>
      <c r="Q2498" s="2">
        <v>218818</v>
      </c>
      <c r="R2498" s="2">
        <v>114562</v>
      </c>
      <c r="S2498" s="35">
        <v>1.5066077757022399E-2</v>
      </c>
      <c r="T2498" t="s">
        <v>4388</v>
      </c>
      <c r="U2498" t="s">
        <v>4388</v>
      </c>
      <c r="V2498" s="5" t="s">
        <v>4390</v>
      </c>
      <c r="W2498" s="5">
        <v>0</v>
      </c>
      <c r="X2498" s="4">
        <v>1.5884683504824738E-3</v>
      </c>
      <c r="Y2498" s="6">
        <v>129</v>
      </c>
      <c r="Z2498" s="4">
        <v>1.2217464961592241E-3</v>
      </c>
      <c r="AA2498" s="5">
        <v>1110</v>
      </c>
      <c r="AC2498" s="16" t="str">
        <f t="shared" si="228"/>
        <v/>
      </c>
      <c r="AD2498" s="16" t="str">
        <f t="shared" si="229"/>
        <v/>
      </c>
      <c r="AE2498" s="16" t="str">
        <f t="shared" si="230"/>
        <v/>
      </c>
      <c r="AF2498" s="16" t="str">
        <f t="shared" si="231"/>
        <v/>
      </c>
      <c r="AG2498" s="16">
        <f t="shared" si="232"/>
        <v>1.6654546107504872E-2</v>
      </c>
      <c r="AH2498" s="16" t="str">
        <f t="shared" si="233"/>
        <v/>
      </c>
      <c r="AI2498" s="17" t="str">
        <f>IF('Peer Comparison Tool'!$D$11="NR","",IF($C2498='Peer Comparison Tool'!$D$9,COUNT('ALLL &lt;50B Database'!$AI$1:AI2497)+1,""))</f>
        <v/>
      </c>
    </row>
    <row r="2499" spans="1:35" x14ac:dyDescent="0.25">
      <c r="A2499" t="s">
        <v>3041</v>
      </c>
      <c r="B2499">
        <v>276074</v>
      </c>
      <c r="C2499" s="5" t="s">
        <v>2948</v>
      </c>
      <c r="D2499" s="5" t="s">
        <v>4390</v>
      </c>
      <c r="E2499" s="5" t="s">
        <v>4388</v>
      </c>
      <c r="F2499" s="2">
        <v>1433</v>
      </c>
      <c r="G2499" s="2">
        <v>237825</v>
      </c>
      <c r="H2499" s="2">
        <v>175576</v>
      </c>
      <c r="I2499" s="2">
        <v>18120</v>
      </c>
      <c r="J2499" s="2">
        <v>157456</v>
      </c>
      <c r="K2499" s="33">
        <v>9.1009551874809465E-3</v>
      </c>
      <c r="L2499" s="2">
        <v>1241</v>
      </c>
      <c r="M2499" s="2">
        <v>210294</v>
      </c>
      <c r="N2499" s="2">
        <v>165661</v>
      </c>
      <c r="O2499" s="33">
        <v>7.4912019123390535E-3</v>
      </c>
      <c r="P2499" s="2">
        <v>1299</v>
      </c>
      <c r="Q2499" s="2">
        <v>211825</v>
      </c>
      <c r="R2499" s="2">
        <v>164541</v>
      </c>
      <c r="S2499" s="35">
        <v>7.8946888617426655E-3</v>
      </c>
      <c r="T2499" t="s">
        <v>4388</v>
      </c>
      <c r="U2499" t="s">
        <v>4388</v>
      </c>
      <c r="V2499" s="5" t="s">
        <v>4390</v>
      </c>
      <c r="W2499" s="5">
        <v>0</v>
      </c>
      <c r="X2499" s="4">
        <v>1.2062663257382811E-3</v>
      </c>
      <c r="Y2499" s="6">
        <v>134</v>
      </c>
      <c r="Z2499" s="4">
        <v>4.0348694940361193E-4</v>
      </c>
      <c r="AA2499" s="5">
        <v>4052</v>
      </c>
      <c r="AC2499" s="16" t="str">
        <f t="shared" ref="AC2499:AC2562" si="234">IF(AND($G2499&gt;=10000000,$G2499&lt;50000000),$K2499,"")</f>
        <v/>
      </c>
      <c r="AD2499" s="16" t="str">
        <f t="shared" ref="AD2499:AD2562" si="235">IF(AND($G2499&gt;=5000000,$G2499&lt;9999999),$K2499,"")</f>
        <v/>
      </c>
      <c r="AE2499" s="16" t="str">
        <f t="shared" ref="AE2499:AE2562" si="236">IF(AND($G2499&gt;=1000000,$G2499&lt;4999999),$K2499,"")</f>
        <v/>
      </c>
      <c r="AF2499" s="16" t="str">
        <f t="shared" ref="AF2499:AF2562" si="237">IF(AND($G2499&gt;=500000,$G2499&lt;999999),$K2499,"")</f>
        <v/>
      </c>
      <c r="AG2499" s="16">
        <f t="shared" ref="AG2499:AG2562" si="238">IF(AND($G2499&gt;=100000,$G2499&lt;499999),$K2499,"")</f>
        <v>9.1009551874809465E-3</v>
      </c>
      <c r="AH2499" s="16" t="str">
        <f t="shared" ref="AH2499:AH2562" si="239">IF(AND($G2499&gt;=0,$G2499&lt;99999),$K2499,"")</f>
        <v/>
      </c>
      <c r="AI2499" s="17" t="str">
        <f>IF('Peer Comparison Tool'!$D$11="NR","",IF($C2499='Peer Comparison Tool'!$D$9,COUNT('ALLL &lt;50B Database'!$AI$1:AI2498)+1,""))</f>
        <v/>
      </c>
    </row>
    <row r="2500" spans="1:35" x14ac:dyDescent="0.25">
      <c r="A2500" t="s">
        <v>1758</v>
      </c>
      <c r="B2500">
        <v>2756730</v>
      </c>
      <c r="C2500" s="5" t="s">
        <v>1695</v>
      </c>
      <c r="D2500" s="5" t="s">
        <v>4390</v>
      </c>
      <c r="E2500" s="5" t="s">
        <v>4388</v>
      </c>
      <c r="F2500" s="2">
        <v>1694</v>
      </c>
      <c r="G2500" s="2">
        <v>237807</v>
      </c>
      <c r="H2500" s="2">
        <v>157051</v>
      </c>
      <c r="I2500" s="2">
        <v>0</v>
      </c>
      <c r="J2500" s="2">
        <v>157051</v>
      </c>
      <c r="K2500" s="33">
        <v>1.0786305085609134E-2</v>
      </c>
      <c r="L2500" s="2">
        <v>1487</v>
      </c>
      <c r="M2500" s="2">
        <v>167203</v>
      </c>
      <c r="N2500" s="2">
        <v>114662</v>
      </c>
      <c r="O2500" s="33">
        <v>1.2968551045682092E-2</v>
      </c>
      <c r="P2500" s="2">
        <v>1554</v>
      </c>
      <c r="Q2500" s="2">
        <v>173981</v>
      </c>
      <c r="R2500" s="2">
        <v>109159</v>
      </c>
      <c r="S2500" s="35">
        <v>1.4236114291996079E-2</v>
      </c>
      <c r="T2500" t="s">
        <v>4388</v>
      </c>
      <c r="U2500" t="s">
        <v>4388</v>
      </c>
      <c r="V2500" s="5" t="s">
        <v>4390</v>
      </c>
      <c r="W2500" s="5">
        <v>0</v>
      </c>
      <c r="X2500" s="4">
        <v>-3.4498092063869456E-3</v>
      </c>
      <c r="Y2500" s="6">
        <v>140</v>
      </c>
      <c r="Z2500" s="4">
        <v>1.2675632463139876E-3</v>
      </c>
      <c r="AA2500" s="5">
        <v>3471</v>
      </c>
      <c r="AC2500" s="16" t="str">
        <f t="shared" si="234"/>
        <v/>
      </c>
      <c r="AD2500" s="16" t="str">
        <f t="shared" si="235"/>
        <v/>
      </c>
      <c r="AE2500" s="16" t="str">
        <f t="shared" si="236"/>
        <v/>
      </c>
      <c r="AF2500" s="16" t="str">
        <f t="shared" si="237"/>
        <v/>
      </c>
      <c r="AG2500" s="16">
        <f t="shared" si="238"/>
        <v>1.0786305085609134E-2</v>
      </c>
      <c r="AH2500" s="16" t="str">
        <f t="shared" si="239"/>
        <v/>
      </c>
      <c r="AI2500" s="17" t="str">
        <f>IF('Peer Comparison Tool'!$D$11="NR","",IF($C2500='Peer Comparison Tool'!$D$9,COUNT('ALLL &lt;50B Database'!$AI$1:AI2499)+1,""))</f>
        <v/>
      </c>
    </row>
    <row r="2501" spans="1:35" x14ac:dyDescent="0.25">
      <c r="A2501" t="s">
        <v>1092</v>
      </c>
      <c r="B2501">
        <v>481944</v>
      </c>
      <c r="C2501" s="5" t="s">
        <v>926</v>
      </c>
      <c r="D2501" s="5" t="s">
        <v>4390</v>
      </c>
      <c r="E2501" s="5" t="s">
        <v>4388</v>
      </c>
      <c r="F2501" s="2">
        <v>2586</v>
      </c>
      <c r="G2501" s="2">
        <v>237589</v>
      </c>
      <c r="H2501" s="2">
        <v>109165</v>
      </c>
      <c r="I2501" s="2">
        <v>479</v>
      </c>
      <c r="J2501" s="2">
        <v>108686</v>
      </c>
      <c r="K2501" s="33">
        <v>2.3793312846180741E-2</v>
      </c>
      <c r="L2501" s="2">
        <v>2405</v>
      </c>
      <c r="M2501" s="2">
        <v>206372</v>
      </c>
      <c r="N2501" s="2">
        <v>112291</v>
      </c>
      <c r="O2501" s="33">
        <v>2.1417566857539785E-2</v>
      </c>
      <c r="P2501" s="2">
        <v>2589</v>
      </c>
      <c r="Q2501" s="2">
        <v>209552</v>
      </c>
      <c r="R2501" s="2">
        <v>108826</v>
      </c>
      <c r="S2501" s="35">
        <v>2.3790270707367726E-2</v>
      </c>
      <c r="T2501" t="s">
        <v>4388</v>
      </c>
      <c r="U2501" t="s">
        <v>4388</v>
      </c>
      <c r="V2501" s="5" t="s">
        <v>4390</v>
      </c>
      <c r="W2501" s="5">
        <v>0</v>
      </c>
      <c r="X2501" s="4">
        <v>3.0421388130148774E-6</v>
      </c>
      <c r="Y2501" s="6">
        <v>-3</v>
      </c>
      <c r="Z2501" s="4">
        <v>2.372703849827941E-3</v>
      </c>
      <c r="AA2501" s="5">
        <v>298</v>
      </c>
      <c r="AC2501" s="16" t="str">
        <f t="shared" si="234"/>
        <v/>
      </c>
      <c r="AD2501" s="16" t="str">
        <f t="shared" si="235"/>
        <v/>
      </c>
      <c r="AE2501" s="16" t="str">
        <f t="shared" si="236"/>
        <v/>
      </c>
      <c r="AF2501" s="16" t="str">
        <f t="shared" si="237"/>
        <v/>
      </c>
      <c r="AG2501" s="16">
        <f t="shared" si="238"/>
        <v>2.3793312846180741E-2</v>
      </c>
      <c r="AH2501" s="16" t="str">
        <f t="shared" si="239"/>
        <v/>
      </c>
      <c r="AI2501" s="17" t="str">
        <f>IF('Peer Comparison Tool'!$D$11="NR","",IF($C2501='Peer Comparison Tool'!$D$9,COUNT('ALLL &lt;50B Database'!$AI$1:AI2500)+1,""))</f>
        <v/>
      </c>
    </row>
    <row r="2502" spans="1:35" x14ac:dyDescent="0.25">
      <c r="A2502" t="s">
        <v>3888</v>
      </c>
      <c r="B2502">
        <v>233358</v>
      </c>
      <c r="C2502" s="5" t="s">
        <v>3704</v>
      </c>
      <c r="D2502" s="5" t="s">
        <v>4390</v>
      </c>
      <c r="E2502" s="5" t="s">
        <v>4388</v>
      </c>
      <c r="F2502" s="2">
        <v>1834</v>
      </c>
      <c r="G2502" s="2">
        <v>237239</v>
      </c>
      <c r="H2502" s="2">
        <v>105587</v>
      </c>
      <c r="I2502" s="2">
        <v>6585</v>
      </c>
      <c r="J2502" s="2">
        <v>99002</v>
      </c>
      <c r="K2502" s="33">
        <v>1.8524878285287167E-2</v>
      </c>
      <c r="L2502" s="2">
        <v>1815</v>
      </c>
      <c r="M2502" s="2">
        <v>226577</v>
      </c>
      <c r="N2502" s="2">
        <v>105996</v>
      </c>
      <c r="O2502" s="33">
        <v>1.7123287671232876E-2</v>
      </c>
      <c r="P2502" s="2">
        <v>1833</v>
      </c>
      <c r="Q2502" s="2">
        <v>218240</v>
      </c>
      <c r="R2502" s="2">
        <v>106910</v>
      </c>
      <c r="S2502" s="35">
        <v>1.7145262370217941E-2</v>
      </c>
      <c r="T2502" t="s">
        <v>4388</v>
      </c>
      <c r="U2502" t="s">
        <v>4388</v>
      </c>
      <c r="V2502" s="5" t="s">
        <v>4390</v>
      </c>
      <c r="W2502" s="5">
        <v>0</v>
      </c>
      <c r="X2502" s="4">
        <v>1.379615915069226E-3</v>
      </c>
      <c r="Y2502" s="6">
        <v>1</v>
      </c>
      <c r="Z2502" s="4">
        <v>2.1974698985065266E-5</v>
      </c>
      <c r="AA2502" s="5">
        <v>751</v>
      </c>
      <c r="AC2502" s="16" t="str">
        <f t="shared" si="234"/>
        <v/>
      </c>
      <c r="AD2502" s="16" t="str">
        <f t="shared" si="235"/>
        <v/>
      </c>
      <c r="AE2502" s="16" t="str">
        <f t="shared" si="236"/>
        <v/>
      </c>
      <c r="AF2502" s="16" t="str">
        <f t="shared" si="237"/>
        <v/>
      </c>
      <c r="AG2502" s="16">
        <f t="shared" si="238"/>
        <v>1.8524878285287167E-2</v>
      </c>
      <c r="AH2502" s="16" t="str">
        <f t="shared" si="239"/>
        <v/>
      </c>
      <c r="AI2502" s="17" t="str">
        <f>IF('Peer Comparison Tool'!$D$11="NR","",IF($C2502='Peer Comparison Tool'!$D$9,COUNT('ALLL &lt;50B Database'!$AI$1:AI2501)+1,""))</f>
        <v/>
      </c>
    </row>
    <row r="2503" spans="1:35" x14ac:dyDescent="0.25">
      <c r="A2503" t="s">
        <v>2404</v>
      </c>
      <c r="B2503">
        <v>814551</v>
      </c>
      <c r="C2503" s="5" t="s">
        <v>2299</v>
      </c>
      <c r="D2503" s="5" t="s">
        <v>4390</v>
      </c>
      <c r="E2503" s="5" t="s">
        <v>4388</v>
      </c>
      <c r="F2503" s="2">
        <v>1754</v>
      </c>
      <c r="G2503" s="2">
        <v>236862</v>
      </c>
      <c r="H2503" s="2">
        <v>127834</v>
      </c>
      <c r="I2503" s="2">
        <v>6509</v>
      </c>
      <c r="J2503" s="2">
        <v>121325</v>
      </c>
      <c r="K2503" s="33">
        <v>1.4457036884401401E-2</v>
      </c>
      <c r="L2503" s="2">
        <v>1737</v>
      </c>
      <c r="M2503" s="2">
        <v>208271</v>
      </c>
      <c r="N2503" s="2">
        <v>120518</v>
      </c>
      <c r="O2503" s="33">
        <v>1.4412784812227219E-2</v>
      </c>
      <c r="P2503" s="2">
        <v>1627</v>
      </c>
      <c r="Q2503" s="2">
        <v>219549</v>
      </c>
      <c r="R2503" s="2">
        <v>125941</v>
      </c>
      <c r="S2503" s="35">
        <v>1.2918747667558619E-2</v>
      </c>
      <c r="T2503" t="s">
        <v>4388</v>
      </c>
      <c r="U2503" t="s">
        <v>4388</v>
      </c>
      <c r="V2503" s="5" t="s">
        <v>4390</v>
      </c>
      <c r="W2503" s="5">
        <v>0</v>
      </c>
      <c r="X2503" s="4">
        <v>1.5382892168427816E-3</v>
      </c>
      <c r="Y2503" s="6">
        <v>127</v>
      </c>
      <c r="Z2503" s="4">
        <v>-1.4940371446686002E-3</v>
      </c>
      <c r="AA2503" s="5">
        <v>1786</v>
      </c>
      <c r="AC2503" s="16" t="str">
        <f t="shared" si="234"/>
        <v/>
      </c>
      <c r="AD2503" s="16" t="str">
        <f t="shared" si="235"/>
        <v/>
      </c>
      <c r="AE2503" s="16" t="str">
        <f t="shared" si="236"/>
        <v/>
      </c>
      <c r="AF2503" s="16" t="str">
        <f t="shared" si="237"/>
        <v/>
      </c>
      <c r="AG2503" s="16">
        <f t="shared" si="238"/>
        <v>1.4457036884401401E-2</v>
      </c>
      <c r="AH2503" s="16" t="str">
        <f t="shared" si="239"/>
        <v/>
      </c>
      <c r="AI2503" s="17" t="str">
        <f>IF('Peer Comparison Tool'!$D$11="NR","",IF($C2503='Peer Comparison Tool'!$D$9,COUNT('ALLL &lt;50B Database'!$AI$1:AI2502)+1,""))</f>
        <v/>
      </c>
    </row>
    <row r="2504" spans="1:35" x14ac:dyDescent="0.25">
      <c r="A2504" t="s">
        <v>3892</v>
      </c>
      <c r="B2504">
        <v>5082382</v>
      </c>
      <c r="C2504" s="5" t="s">
        <v>3704</v>
      </c>
      <c r="D2504" s="5" t="s">
        <v>4390</v>
      </c>
      <c r="E2504" s="5" t="s">
        <v>4388</v>
      </c>
      <c r="F2504" s="2">
        <v>1644</v>
      </c>
      <c r="G2504" s="2">
        <v>236812</v>
      </c>
      <c r="H2504" s="2">
        <v>189972</v>
      </c>
      <c r="I2504" s="2">
        <v>50994</v>
      </c>
      <c r="J2504" s="2">
        <v>138978</v>
      </c>
      <c r="K2504" s="33">
        <v>1.1829210378621077E-2</v>
      </c>
      <c r="L2504" s="2">
        <v>1215</v>
      </c>
      <c r="M2504" s="2">
        <v>168645</v>
      </c>
      <c r="N2504" s="2">
        <v>130477</v>
      </c>
      <c r="O2504" s="33">
        <v>9.3119860205246908E-3</v>
      </c>
      <c r="P2504" s="2">
        <v>1319</v>
      </c>
      <c r="Q2504" s="2">
        <v>202738</v>
      </c>
      <c r="R2504" s="2">
        <v>140161</v>
      </c>
      <c r="S2504" s="35">
        <v>9.4106063740983584E-3</v>
      </c>
      <c r="T2504" t="s">
        <v>4388</v>
      </c>
      <c r="U2504" t="s">
        <v>4388</v>
      </c>
      <c r="V2504" s="5" t="s">
        <v>4390</v>
      </c>
      <c r="W2504" s="5">
        <v>0</v>
      </c>
      <c r="X2504" s="4">
        <v>2.4186040045227186E-3</v>
      </c>
      <c r="Y2504" s="6">
        <v>325</v>
      </c>
      <c r="Z2504" s="4">
        <v>9.8620353573667524E-5</v>
      </c>
      <c r="AA2504" s="5">
        <v>3014</v>
      </c>
      <c r="AC2504" s="16" t="str">
        <f t="shared" si="234"/>
        <v/>
      </c>
      <c r="AD2504" s="16" t="str">
        <f t="shared" si="235"/>
        <v/>
      </c>
      <c r="AE2504" s="16" t="str">
        <f t="shared" si="236"/>
        <v/>
      </c>
      <c r="AF2504" s="16" t="str">
        <f t="shared" si="237"/>
        <v/>
      </c>
      <c r="AG2504" s="16">
        <f t="shared" si="238"/>
        <v>1.1829210378621077E-2</v>
      </c>
      <c r="AH2504" s="16" t="str">
        <f t="shared" si="239"/>
        <v/>
      </c>
      <c r="AI2504" s="17" t="str">
        <f>IF('Peer Comparison Tool'!$D$11="NR","",IF($C2504='Peer Comparison Tool'!$D$9,COUNT('ALLL &lt;50B Database'!$AI$1:AI2503)+1,""))</f>
        <v/>
      </c>
    </row>
    <row r="2505" spans="1:35" x14ac:dyDescent="0.25">
      <c r="A2505" t="s">
        <v>4099</v>
      </c>
      <c r="B2505">
        <v>723822</v>
      </c>
      <c r="C2505" s="5" t="s">
        <v>4058</v>
      </c>
      <c r="D2505" s="5" t="s">
        <v>4390</v>
      </c>
      <c r="E2505" s="5" t="s">
        <v>4388</v>
      </c>
      <c r="F2505" s="2">
        <v>1201</v>
      </c>
      <c r="G2505" s="2">
        <v>236503</v>
      </c>
      <c r="H2505" s="2">
        <v>162969</v>
      </c>
      <c r="I2505" s="2">
        <v>13502</v>
      </c>
      <c r="J2505" s="2">
        <v>149467</v>
      </c>
      <c r="K2505" s="33">
        <v>8.0352184763191874E-3</v>
      </c>
      <c r="L2505" s="2">
        <v>1190</v>
      </c>
      <c r="M2505" s="2">
        <v>218476</v>
      </c>
      <c r="N2505" s="2">
        <v>149344</v>
      </c>
      <c r="O2505" s="33">
        <v>7.9681808442254119E-3</v>
      </c>
      <c r="P2505" s="2">
        <v>1246</v>
      </c>
      <c r="Q2505" s="2">
        <v>217915</v>
      </c>
      <c r="R2505" s="2">
        <v>149674</v>
      </c>
      <c r="S2505" s="35">
        <v>8.3247591432045638E-3</v>
      </c>
      <c r="T2505" t="s">
        <v>4388</v>
      </c>
      <c r="U2505" t="s">
        <v>4388</v>
      </c>
      <c r="V2505" s="5" t="s">
        <v>4390</v>
      </c>
      <c r="W2505" s="5">
        <v>0</v>
      </c>
      <c r="X2505" s="4">
        <v>-2.8954066688537637E-4</v>
      </c>
      <c r="Y2505" s="6">
        <v>-45</v>
      </c>
      <c r="Z2505" s="4">
        <v>3.5657829897915196E-4</v>
      </c>
      <c r="AA2505" s="5">
        <v>4306</v>
      </c>
      <c r="AC2505" s="16" t="str">
        <f t="shared" si="234"/>
        <v/>
      </c>
      <c r="AD2505" s="16" t="str">
        <f t="shared" si="235"/>
        <v/>
      </c>
      <c r="AE2505" s="16" t="str">
        <f t="shared" si="236"/>
        <v/>
      </c>
      <c r="AF2505" s="16" t="str">
        <f t="shared" si="237"/>
        <v/>
      </c>
      <c r="AG2505" s="16">
        <f t="shared" si="238"/>
        <v>8.0352184763191874E-3</v>
      </c>
      <c r="AH2505" s="16" t="str">
        <f t="shared" si="239"/>
        <v/>
      </c>
      <c r="AI2505" s="17" t="str">
        <f>IF('Peer Comparison Tool'!$D$11="NR","",IF($C2505='Peer Comparison Tool'!$D$9,COUNT('ALLL &lt;50B Database'!$AI$1:AI2504)+1,""))</f>
        <v/>
      </c>
    </row>
    <row r="2506" spans="1:35" x14ac:dyDescent="0.25">
      <c r="A2506" t="s">
        <v>2118</v>
      </c>
      <c r="B2506">
        <v>924357</v>
      </c>
      <c r="C2506" s="5" t="s">
        <v>2041</v>
      </c>
      <c r="D2506" s="5" t="s">
        <v>4390</v>
      </c>
      <c r="E2506" s="5" t="s">
        <v>4388</v>
      </c>
      <c r="F2506" s="2">
        <v>1565</v>
      </c>
      <c r="G2506" s="2">
        <v>236327</v>
      </c>
      <c r="H2506" s="2">
        <v>143260</v>
      </c>
      <c r="I2506" s="2">
        <v>13235</v>
      </c>
      <c r="J2506" s="2">
        <v>130025</v>
      </c>
      <c r="K2506" s="33">
        <v>1.2036146894827918E-2</v>
      </c>
      <c r="L2506" s="2">
        <v>1223</v>
      </c>
      <c r="M2506" s="2">
        <v>213384</v>
      </c>
      <c r="N2506" s="2">
        <v>133049</v>
      </c>
      <c r="O2506" s="33">
        <v>9.1921021578516178E-3</v>
      </c>
      <c r="P2506" s="2">
        <v>1693</v>
      </c>
      <c r="Q2506" s="2">
        <v>215543</v>
      </c>
      <c r="R2506" s="2">
        <v>136178</v>
      </c>
      <c r="S2506" s="35">
        <v>1.2432257780258192E-2</v>
      </c>
      <c r="T2506" t="s">
        <v>4388</v>
      </c>
      <c r="U2506" t="s">
        <v>4388</v>
      </c>
      <c r="V2506" s="5" t="s">
        <v>4390</v>
      </c>
      <c r="W2506" s="5">
        <v>0</v>
      </c>
      <c r="X2506" s="4">
        <v>-3.961108854302741E-4</v>
      </c>
      <c r="Y2506" s="6">
        <v>-128</v>
      </c>
      <c r="Z2506" s="4">
        <v>3.240155622406574E-3</v>
      </c>
      <c r="AA2506" s="5">
        <v>2913</v>
      </c>
      <c r="AC2506" s="16" t="str">
        <f t="shared" si="234"/>
        <v/>
      </c>
      <c r="AD2506" s="16" t="str">
        <f t="shared" si="235"/>
        <v/>
      </c>
      <c r="AE2506" s="16" t="str">
        <f t="shared" si="236"/>
        <v/>
      </c>
      <c r="AF2506" s="16" t="str">
        <f t="shared" si="237"/>
        <v/>
      </c>
      <c r="AG2506" s="16">
        <f t="shared" si="238"/>
        <v>1.2036146894827918E-2</v>
      </c>
      <c r="AH2506" s="16" t="str">
        <f t="shared" si="239"/>
        <v/>
      </c>
      <c r="AI2506" s="17" t="str">
        <f>IF('Peer Comparison Tool'!$D$11="NR","",IF($C2506='Peer Comparison Tool'!$D$9,COUNT('ALLL &lt;50B Database'!$AI$1:AI2505)+1,""))</f>
        <v/>
      </c>
    </row>
    <row r="2507" spans="1:35" x14ac:dyDescent="0.25">
      <c r="A2507" t="s">
        <v>2402</v>
      </c>
      <c r="B2507">
        <v>382658</v>
      </c>
      <c r="C2507" s="5" t="s">
        <v>2299</v>
      </c>
      <c r="D2507" s="5" t="s">
        <v>4390</v>
      </c>
      <c r="E2507" s="5" t="s">
        <v>4388</v>
      </c>
      <c r="F2507" s="2">
        <v>2748</v>
      </c>
      <c r="G2507" s="2">
        <v>235937</v>
      </c>
      <c r="H2507" s="2">
        <v>192670</v>
      </c>
      <c r="I2507" s="2">
        <v>1730</v>
      </c>
      <c r="J2507" s="2">
        <v>190940</v>
      </c>
      <c r="K2507" s="33">
        <v>1.4391955588142873E-2</v>
      </c>
      <c r="L2507" s="2">
        <v>2480</v>
      </c>
      <c r="M2507" s="2">
        <v>224660</v>
      </c>
      <c r="N2507" s="2">
        <v>183780</v>
      </c>
      <c r="O2507" s="33">
        <v>1.349439547284797E-2</v>
      </c>
      <c r="P2507" s="2">
        <v>2545</v>
      </c>
      <c r="Q2507" s="2">
        <v>225183</v>
      </c>
      <c r="R2507" s="2">
        <v>185916</v>
      </c>
      <c r="S2507" s="35">
        <v>1.3688977817939284E-2</v>
      </c>
      <c r="T2507" t="s">
        <v>4388</v>
      </c>
      <c r="U2507" t="s">
        <v>4388</v>
      </c>
      <c r="V2507" s="5" t="s">
        <v>4390</v>
      </c>
      <c r="W2507" s="5">
        <v>0</v>
      </c>
      <c r="X2507" s="4">
        <v>7.0297777020358887E-4</v>
      </c>
      <c r="Y2507" s="6">
        <v>203</v>
      </c>
      <c r="Z2507" s="4">
        <v>1.945823450913136E-4</v>
      </c>
      <c r="AA2507" s="5">
        <v>1817</v>
      </c>
      <c r="AC2507" s="16" t="str">
        <f t="shared" si="234"/>
        <v/>
      </c>
      <c r="AD2507" s="16" t="str">
        <f t="shared" si="235"/>
        <v/>
      </c>
      <c r="AE2507" s="16" t="str">
        <f t="shared" si="236"/>
        <v/>
      </c>
      <c r="AF2507" s="16" t="str">
        <f t="shared" si="237"/>
        <v/>
      </c>
      <c r="AG2507" s="16">
        <f t="shared" si="238"/>
        <v>1.4391955588142873E-2</v>
      </c>
      <c r="AH2507" s="16" t="str">
        <f t="shared" si="239"/>
        <v/>
      </c>
      <c r="AI2507" s="17" t="str">
        <f>IF('Peer Comparison Tool'!$D$11="NR","",IF($C2507='Peer Comparison Tool'!$D$9,COUNT('ALLL &lt;50B Database'!$AI$1:AI2506)+1,""))</f>
        <v/>
      </c>
    </row>
    <row r="2508" spans="1:35" x14ac:dyDescent="0.25">
      <c r="A2508" t="s">
        <v>306</v>
      </c>
      <c r="B2508">
        <v>1478231</v>
      </c>
      <c r="C2508" s="5" t="s">
        <v>4163</v>
      </c>
      <c r="D2508" s="5" t="s">
        <v>4390</v>
      </c>
      <c r="E2508" s="5" t="s">
        <v>4388</v>
      </c>
      <c r="F2508" s="2">
        <v>3004</v>
      </c>
      <c r="G2508" s="2">
        <v>235769</v>
      </c>
      <c r="H2508" s="2">
        <v>212373</v>
      </c>
      <c r="I2508" s="2">
        <v>29296</v>
      </c>
      <c r="J2508" s="2">
        <v>183077</v>
      </c>
      <c r="K2508" s="33">
        <v>1.6408396467060309E-2</v>
      </c>
      <c r="L2508" s="2">
        <v>2858</v>
      </c>
      <c r="M2508" s="2">
        <v>215211</v>
      </c>
      <c r="N2508" s="2">
        <v>179139</v>
      </c>
      <c r="O2508" s="33">
        <v>1.5954091515527048E-2</v>
      </c>
      <c r="P2508" s="2">
        <v>2908</v>
      </c>
      <c r="Q2508" s="2">
        <v>211361</v>
      </c>
      <c r="R2508" s="2">
        <v>189768</v>
      </c>
      <c r="S2508" s="35">
        <v>1.5323974537329792E-2</v>
      </c>
      <c r="T2508" t="s">
        <v>4388</v>
      </c>
      <c r="U2508" t="s">
        <v>4388</v>
      </c>
      <c r="V2508" s="5" t="s">
        <v>4390</v>
      </c>
      <c r="W2508" s="5">
        <v>0</v>
      </c>
      <c r="X2508" s="4">
        <v>1.0844219297305169E-3</v>
      </c>
      <c r="Y2508" s="6">
        <v>96</v>
      </c>
      <c r="Z2508" s="4">
        <v>-6.3011697819725584E-4</v>
      </c>
      <c r="AA2508" s="5">
        <v>1164</v>
      </c>
      <c r="AC2508" s="16" t="str">
        <f t="shared" si="234"/>
        <v/>
      </c>
      <c r="AD2508" s="16" t="str">
        <f t="shared" si="235"/>
        <v/>
      </c>
      <c r="AE2508" s="16" t="str">
        <f t="shared" si="236"/>
        <v/>
      </c>
      <c r="AF2508" s="16" t="str">
        <f t="shared" si="237"/>
        <v/>
      </c>
      <c r="AG2508" s="16">
        <f t="shared" si="238"/>
        <v>1.6408396467060309E-2</v>
      </c>
      <c r="AH2508" s="16" t="str">
        <f t="shared" si="239"/>
        <v/>
      </c>
      <c r="AI2508" s="17" t="str">
        <f>IF('Peer Comparison Tool'!$D$11="NR","",IF($C2508='Peer Comparison Tool'!$D$9,COUNT('ALLL &lt;50B Database'!$AI$1:AI2507)+1,""))</f>
        <v/>
      </c>
    </row>
    <row r="2509" spans="1:35" x14ac:dyDescent="0.25">
      <c r="A2509" t="s">
        <v>1079</v>
      </c>
      <c r="B2509">
        <v>980438</v>
      </c>
      <c r="C2509" s="5" t="s">
        <v>926</v>
      </c>
      <c r="D2509" s="5" t="s">
        <v>4390</v>
      </c>
      <c r="E2509" s="5" t="s">
        <v>4388</v>
      </c>
      <c r="F2509" s="2">
        <v>1648</v>
      </c>
      <c r="G2509" s="2">
        <v>235538</v>
      </c>
      <c r="H2509" s="2">
        <v>187889</v>
      </c>
      <c r="I2509" s="2">
        <v>5514</v>
      </c>
      <c r="J2509" s="2">
        <v>182375</v>
      </c>
      <c r="K2509" s="33">
        <v>9.0363262508567511E-3</v>
      </c>
      <c r="L2509" s="2">
        <v>1637</v>
      </c>
      <c r="M2509" s="2">
        <v>227316</v>
      </c>
      <c r="N2509" s="2">
        <v>184473</v>
      </c>
      <c r="O2509" s="33">
        <v>8.8739273498018682E-3</v>
      </c>
      <c r="P2509" s="2">
        <v>1614</v>
      </c>
      <c r="Q2509" s="2">
        <v>230134</v>
      </c>
      <c r="R2509" s="2">
        <v>183041</v>
      </c>
      <c r="S2509" s="35">
        <v>8.8176965816401786E-3</v>
      </c>
      <c r="T2509" t="s">
        <v>4388</v>
      </c>
      <c r="U2509" t="s">
        <v>4388</v>
      </c>
      <c r="V2509" s="5" t="s">
        <v>4390</v>
      </c>
      <c r="W2509" s="5">
        <v>0</v>
      </c>
      <c r="X2509" s="4">
        <v>2.1862966921657248E-4</v>
      </c>
      <c r="Y2509" s="6">
        <v>34</v>
      </c>
      <c r="Z2509" s="4">
        <v>-5.6230768161689634E-5</v>
      </c>
      <c r="AA2509" s="5">
        <v>4070</v>
      </c>
      <c r="AC2509" s="16" t="str">
        <f t="shared" si="234"/>
        <v/>
      </c>
      <c r="AD2509" s="16" t="str">
        <f t="shared" si="235"/>
        <v/>
      </c>
      <c r="AE2509" s="16" t="str">
        <f t="shared" si="236"/>
        <v/>
      </c>
      <c r="AF2509" s="16" t="str">
        <f t="shared" si="237"/>
        <v/>
      </c>
      <c r="AG2509" s="16">
        <f t="shared" si="238"/>
        <v>9.0363262508567511E-3</v>
      </c>
      <c r="AH2509" s="16" t="str">
        <f t="shared" si="239"/>
        <v/>
      </c>
      <c r="AI2509" s="17" t="str">
        <f>IF('Peer Comparison Tool'!$D$11="NR","",IF($C2509='Peer Comparison Tool'!$D$9,COUNT('ALLL &lt;50B Database'!$AI$1:AI2508)+1,""))</f>
        <v/>
      </c>
    </row>
    <row r="2510" spans="1:35" x14ac:dyDescent="0.25">
      <c r="A2510" t="s">
        <v>869</v>
      </c>
      <c r="B2510">
        <v>572655</v>
      </c>
      <c r="C2510" s="5" t="s">
        <v>3704</v>
      </c>
      <c r="D2510" s="5" t="s">
        <v>4387</v>
      </c>
      <c r="E2510" s="5" t="s">
        <v>4388</v>
      </c>
      <c r="F2510" s="2">
        <v>2620</v>
      </c>
      <c r="G2510" s="2">
        <v>235536</v>
      </c>
      <c r="H2510" s="2">
        <v>184708</v>
      </c>
      <c r="I2510" s="2">
        <v>7047</v>
      </c>
      <c r="J2510" s="2">
        <v>177661</v>
      </c>
      <c r="K2510" s="33">
        <v>1.4747187058499051E-2</v>
      </c>
      <c r="L2510" s="2">
        <v>2621</v>
      </c>
      <c r="M2510" s="2">
        <v>213488</v>
      </c>
      <c r="N2510" s="2">
        <v>188941</v>
      </c>
      <c r="O2510" s="33">
        <v>1.3872055297685522E-2</v>
      </c>
      <c r="P2510" s="2">
        <v>2621</v>
      </c>
      <c r="Q2510" s="2">
        <v>215981</v>
      </c>
      <c r="R2510" s="2">
        <v>181676</v>
      </c>
      <c r="S2510" s="35">
        <v>1.4426781743323279E-2</v>
      </c>
      <c r="T2510" t="s">
        <v>4388</v>
      </c>
      <c r="U2510" t="s">
        <v>4388</v>
      </c>
      <c r="V2510" s="5" t="s">
        <v>4387</v>
      </c>
      <c r="W2510" s="5">
        <v>0</v>
      </c>
      <c r="X2510" s="4">
        <v>3.2040531517577193E-4</v>
      </c>
      <c r="Y2510" s="6">
        <v>-1</v>
      </c>
      <c r="Z2510" s="4">
        <v>5.5472644563775778E-4</v>
      </c>
      <c r="AA2510" s="5">
        <v>1686</v>
      </c>
      <c r="AC2510" s="16" t="str">
        <f t="shared" si="234"/>
        <v/>
      </c>
      <c r="AD2510" s="16" t="str">
        <f t="shared" si="235"/>
        <v/>
      </c>
      <c r="AE2510" s="16" t="str">
        <f t="shared" si="236"/>
        <v/>
      </c>
      <c r="AF2510" s="16" t="str">
        <f t="shared" si="237"/>
        <v/>
      </c>
      <c r="AG2510" s="16">
        <f t="shared" si="238"/>
        <v>1.4747187058499051E-2</v>
      </c>
      <c r="AH2510" s="16" t="str">
        <f t="shared" si="239"/>
        <v/>
      </c>
      <c r="AI2510" s="17" t="str">
        <f>IF('Peer Comparison Tool'!$D$11="NR","",IF($C2510='Peer Comparison Tool'!$D$9,COUNT('ALLL &lt;50B Database'!$AI$1:AI2509)+1,""))</f>
        <v/>
      </c>
    </row>
    <row r="2511" spans="1:35" x14ac:dyDescent="0.25">
      <c r="A2511" t="s">
        <v>156</v>
      </c>
      <c r="B2511">
        <v>7045</v>
      </c>
      <c r="C2511" s="5" t="s">
        <v>1309</v>
      </c>
      <c r="D2511" s="5" t="s">
        <v>4387</v>
      </c>
      <c r="E2511" s="5" t="s">
        <v>4388</v>
      </c>
      <c r="F2511" s="2">
        <v>1075</v>
      </c>
      <c r="G2511" s="2">
        <v>235525</v>
      </c>
      <c r="H2511" s="2">
        <v>86746</v>
      </c>
      <c r="I2511" s="2">
        <v>2437</v>
      </c>
      <c r="J2511" s="2">
        <v>84309</v>
      </c>
      <c r="K2511" s="33">
        <v>1.2750714633075947E-2</v>
      </c>
      <c r="L2511" s="2">
        <v>1211</v>
      </c>
      <c r="M2511" s="2">
        <v>203791</v>
      </c>
      <c r="N2511" s="2">
        <v>87038</v>
      </c>
      <c r="O2511" s="33">
        <v>1.3913463085089272E-2</v>
      </c>
      <c r="P2511" s="2">
        <v>1521</v>
      </c>
      <c r="Q2511" s="2">
        <v>215447</v>
      </c>
      <c r="R2511" s="2">
        <v>86683</v>
      </c>
      <c r="S2511" s="35">
        <v>1.7546693123219086E-2</v>
      </c>
      <c r="T2511" t="s">
        <v>4388</v>
      </c>
      <c r="U2511" t="s">
        <v>4388</v>
      </c>
      <c r="V2511" s="5" t="s">
        <v>4387</v>
      </c>
      <c r="W2511" s="5">
        <v>0</v>
      </c>
      <c r="X2511" s="4">
        <v>-4.795978490143139E-3</v>
      </c>
      <c r="Y2511" s="6">
        <v>-446</v>
      </c>
      <c r="Z2511" s="4">
        <v>3.6332300381298147E-3</v>
      </c>
      <c r="AA2511" s="5">
        <v>2569</v>
      </c>
      <c r="AC2511" s="16" t="str">
        <f t="shared" si="234"/>
        <v/>
      </c>
      <c r="AD2511" s="16" t="str">
        <f t="shared" si="235"/>
        <v/>
      </c>
      <c r="AE2511" s="16" t="str">
        <f t="shared" si="236"/>
        <v/>
      </c>
      <c r="AF2511" s="16" t="str">
        <f t="shared" si="237"/>
        <v/>
      </c>
      <c r="AG2511" s="16">
        <f t="shared" si="238"/>
        <v>1.2750714633075947E-2</v>
      </c>
      <c r="AH2511" s="16" t="str">
        <f t="shared" si="239"/>
        <v/>
      </c>
      <c r="AI2511" s="17" t="str">
        <f>IF('Peer Comparison Tool'!$D$11="NR","",IF($C2511='Peer Comparison Tool'!$D$9,COUNT('ALLL &lt;50B Database'!$AI$1:AI2510)+1,""))</f>
        <v/>
      </c>
    </row>
    <row r="2512" spans="1:35" x14ac:dyDescent="0.25">
      <c r="A2512" t="s">
        <v>803</v>
      </c>
      <c r="B2512">
        <v>424240</v>
      </c>
      <c r="C2512" s="5" t="s">
        <v>716</v>
      </c>
      <c r="D2512" s="5" t="s">
        <v>4390</v>
      </c>
      <c r="E2512" s="5" t="s">
        <v>4388</v>
      </c>
      <c r="F2512" s="2">
        <v>1572</v>
      </c>
      <c r="G2512" s="2">
        <v>235462</v>
      </c>
      <c r="H2512" s="2">
        <v>119970</v>
      </c>
      <c r="I2512" s="2">
        <v>5972</v>
      </c>
      <c r="J2512" s="2">
        <v>113998</v>
      </c>
      <c r="K2512" s="33">
        <v>1.3789715609045773E-2</v>
      </c>
      <c r="L2512" s="2">
        <v>1573</v>
      </c>
      <c r="M2512" s="2">
        <v>209171</v>
      </c>
      <c r="N2512" s="2">
        <v>126312</v>
      </c>
      <c r="O2512" s="33">
        <v>1.2453290265374627E-2</v>
      </c>
      <c r="P2512" s="2">
        <v>1574</v>
      </c>
      <c r="Q2512" s="2">
        <v>209266</v>
      </c>
      <c r="R2512" s="2">
        <v>125664</v>
      </c>
      <c r="S2512" s="35">
        <v>1.2525464731347084E-2</v>
      </c>
      <c r="T2512" t="s">
        <v>4388</v>
      </c>
      <c r="U2512" t="s">
        <v>4388</v>
      </c>
      <c r="V2512" s="5" t="s">
        <v>4390</v>
      </c>
      <c r="W2512" s="5">
        <v>0</v>
      </c>
      <c r="X2512" s="4">
        <v>1.2642508776986895E-3</v>
      </c>
      <c r="Y2512" s="6">
        <v>-2</v>
      </c>
      <c r="Z2512" s="4">
        <v>7.2174465972456303E-5</v>
      </c>
      <c r="AA2512" s="5">
        <v>2075</v>
      </c>
      <c r="AC2512" s="16" t="str">
        <f t="shared" si="234"/>
        <v/>
      </c>
      <c r="AD2512" s="16" t="str">
        <f t="shared" si="235"/>
        <v/>
      </c>
      <c r="AE2512" s="16" t="str">
        <f t="shared" si="236"/>
        <v/>
      </c>
      <c r="AF2512" s="16" t="str">
        <f t="shared" si="237"/>
        <v/>
      </c>
      <c r="AG2512" s="16">
        <f t="shared" si="238"/>
        <v>1.3789715609045773E-2</v>
      </c>
      <c r="AH2512" s="16" t="str">
        <f t="shared" si="239"/>
        <v/>
      </c>
      <c r="AI2512" s="17" t="str">
        <f>IF('Peer Comparison Tool'!$D$11="NR","",IF($C2512='Peer Comparison Tool'!$D$9,COUNT('ALLL &lt;50B Database'!$AI$1:AI2511)+1,""))</f>
        <v/>
      </c>
    </row>
    <row r="2513" spans="1:35" x14ac:dyDescent="0.25">
      <c r="A2513" t="s">
        <v>792</v>
      </c>
      <c r="B2513">
        <v>274548</v>
      </c>
      <c r="C2513" s="5" t="s">
        <v>716</v>
      </c>
      <c r="D2513" s="5" t="s">
        <v>4390</v>
      </c>
      <c r="E2513" s="5" t="s">
        <v>4388</v>
      </c>
      <c r="F2513" s="2">
        <v>3682</v>
      </c>
      <c r="G2513" s="2">
        <v>235456</v>
      </c>
      <c r="H2513" s="2">
        <v>194569</v>
      </c>
      <c r="I2513" s="2">
        <v>5869</v>
      </c>
      <c r="J2513" s="2">
        <v>188700</v>
      </c>
      <c r="K2513" s="33">
        <v>1.9512453630100689E-2</v>
      </c>
      <c r="L2513" s="2">
        <v>3682</v>
      </c>
      <c r="M2513" s="2">
        <v>218723</v>
      </c>
      <c r="N2513" s="2">
        <v>184248</v>
      </c>
      <c r="O2513" s="33">
        <v>1.9983934696713126E-2</v>
      </c>
      <c r="P2513" s="2">
        <v>3682</v>
      </c>
      <c r="Q2513" s="2">
        <v>239178</v>
      </c>
      <c r="R2513" s="2">
        <v>184646</v>
      </c>
      <c r="S2513" s="35">
        <v>1.9940859807415272E-2</v>
      </c>
      <c r="T2513" t="s">
        <v>4388</v>
      </c>
      <c r="U2513" t="s">
        <v>4388</v>
      </c>
      <c r="V2513" s="5" t="s">
        <v>4390</v>
      </c>
      <c r="W2513" s="5">
        <v>0</v>
      </c>
      <c r="X2513" s="4">
        <v>-4.2840617731458239E-4</v>
      </c>
      <c r="Y2513" s="6">
        <v>0</v>
      </c>
      <c r="Z2513" s="4">
        <v>-4.307488929785469E-5</v>
      </c>
      <c r="AA2513" s="5">
        <v>612</v>
      </c>
      <c r="AC2513" s="16" t="str">
        <f t="shared" si="234"/>
        <v/>
      </c>
      <c r="AD2513" s="16" t="str">
        <f t="shared" si="235"/>
        <v/>
      </c>
      <c r="AE2513" s="16" t="str">
        <f t="shared" si="236"/>
        <v/>
      </c>
      <c r="AF2513" s="16" t="str">
        <f t="shared" si="237"/>
        <v/>
      </c>
      <c r="AG2513" s="16">
        <f t="shared" si="238"/>
        <v>1.9512453630100689E-2</v>
      </c>
      <c r="AH2513" s="16" t="str">
        <f t="shared" si="239"/>
        <v/>
      </c>
      <c r="AI2513" s="17" t="str">
        <f>IF('Peer Comparison Tool'!$D$11="NR","",IF($C2513='Peer Comparison Tool'!$D$9,COUNT('ALLL &lt;50B Database'!$AI$1:AI2512)+1,""))</f>
        <v/>
      </c>
    </row>
    <row r="2514" spans="1:35" x14ac:dyDescent="0.25">
      <c r="A2514" t="s">
        <v>4253</v>
      </c>
      <c r="B2514">
        <v>479446</v>
      </c>
      <c r="C2514" s="5" t="s">
        <v>4163</v>
      </c>
      <c r="D2514" s="5" t="s">
        <v>4390</v>
      </c>
      <c r="E2514" s="5" t="s">
        <v>4388</v>
      </c>
      <c r="F2514" s="2">
        <v>1952</v>
      </c>
      <c r="G2514" s="2">
        <v>235282</v>
      </c>
      <c r="H2514" s="2">
        <v>133774</v>
      </c>
      <c r="I2514" s="2">
        <v>8204</v>
      </c>
      <c r="J2514" s="2">
        <v>125570</v>
      </c>
      <c r="K2514" s="33">
        <v>1.5545114278888269E-2</v>
      </c>
      <c r="L2514" s="2">
        <v>1879</v>
      </c>
      <c r="M2514" s="2">
        <v>207896</v>
      </c>
      <c r="N2514" s="2">
        <v>132421</v>
      </c>
      <c r="O2514" s="33">
        <v>1.418959228521156E-2</v>
      </c>
      <c r="P2514" s="2">
        <v>1909</v>
      </c>
      <c r="Q2514" s="2">
        <v>207566</v>
      </c>
      <c r="R2514" s="2">
        <v>128756</v>
      </c>
      <c r="S2514" s="35">
        <v>1.4826493522631955E-2</v>
      </c>
      <c r="T2514" t="s">
        <v>4388</v>
      </c>
      <c r="U2514" t="s">
        <v>4388</v>
      </c>
      <c r="V2514" s="5" t="s">
        <v>4390</v>
      </c>
      <c r="W2514" s="5">
        <v>0</v>
      </c>
      <c r="X2514" s="4">
        <v>7.1862075625631419E-4</v>
      </c>
      <c r="Y2514" s="6">
        <v>43</v>
      </c>
      <c r="Z2514" s="4">
        <v>6.3690123742039459E-4</v>
      </c>
      <c r="AA2514" s="5">
        <v>1418</v>
      </c>
      <c r="AC2514" s="16" t="str">
        <f t="shared" si="234"/>
        <v/>
      </c>
      <c r="AD2514" s="16" t="str">
        <f t="shared" si="235"/>
        <v/>
      </c>
      <c r="AE2514" s="16" t="str">
        <f t="shared" si="236"/>
        <v/>
      </c>
      <c r="AF2514" s="16" t="str">
        <f t="shared" si="237"/>
        <v/>
      </c>
      <c r="AG2514" s="16">
        <f t="shared" si="238"/>
        <v>1.5545114278888269E-2</v>
      </c>
      <c r="AH2514" s="16" t="str">
        <f t="shared" si="239"/>
        <v/>
      </c>
      <c r="AI2514" s="17" t="str">
        <f>IF('Peer Comparison Tool'!$D$11="NR","",IF($C2514='Peer Comparison Tool'!$D$9,COUNT('ALLL &lt;50B Database'!$AI$1:AI2513)+1,""))</f>
        <v/>
      </c>
    </row>
    <row r="2515" spans="1:35" x14ac:dyDescent="0.25">
      <c r="A2515" t="s">
        <v>667</v>
      </c>
      <c r="B2515">
        <v>948250</v>
      </c>
      <c r="C2515" s="5" t="s">
        <v>2299</v>
      </c>
      <c r="D2515" s="5" t="s">
        <v>4390</v>
      </c>
      <c r="E2515" s="5" t="s">
        <v>4388</v>
      </c>
      <c r="F2515" s="2">
        <v>1834</v>
      </c>
      <c r="G2515" s="2">
        <v>235223</v>
      </c>
      <c r="H2515" s="2">
        <v>158741</v>
      </c>
      <c r="I2515" s="2">
        <v>7641</v>
      </c>
      <c r="J2515" s="2">
        <v>151100</v>
      </c>
      <c r="K2515" s="33">
        <v>1.2137657180675049E-2</v>
      </c>
      <c r="L2515" s="2">
        <v>1606</v>
      </c>
      <c r="M2515" s="2">
        <v>215141</v>
      </c>
      <c r="N2515" s="2">
        <v>160321</v>
      </c>
      <c r="O2515" s="33">
        <v>1.0017402586061713E-2</v>
      </c>
      <c r="P2515" s="2">
        <v>1676</v>
      </c>
      <c r="Q2515" s="2">
        <v>215300</v>
      </c>
      <c r="R2515" s="2">
        <v>154524</v>
      </c>
      <c r="S2515" s="35">
        <v>1.0846211591726851E-2</v>
      </c>
      <c r="T2515" t="s">
        <v>4388</v>
      </c>
      <c r="U2515" t="s">
        <v>4388</v>
      </c>
      <c r="V2515" s="5" t="s">
        <v>4390</v>
      </c>
      <c r="W2515" s="5">
        <v>0</v>
      </c>
      <c r="X2515" s="4">
        <v>1.2914455889481979E-3</v>
      </c>
      <c r="Y2515" s="6">
        <v>158</v>
      </c>
      <c r="Z2515" s="4">
        <v>8.2880900566513829E-4</v>
      </c>
      <c r="AA2515" s="5">
        <v>2859</v>
      </c>
      <c r="AC2515" s="16" t="str">
        <f t="shared" si="234"/>
        <v/>
      </c>
      <c r="AD2515" s="16" t="str">
        <f t="shared" si="235"/>
        <v/>
      </c>
      <c r="AE2515" s="16" t="str">
        <f t="shared" si="236"/>
        <v/>
      </c>
      <c r="AF2515" s="16" t="str">
        <f t="shared" si="237"/>
        <v/>
      </c>
      <c r="AG2515" s="16">
        <f t="shared" si="238"/>
        <v>1.2137657180675049E-2</v>
      </c>
      <c r="AH2515" s="16" t="str">
        <f t="shared" si="239"/>
        <v/>
      </c>
      <c r="AI2515" s="17" t="str">
        <f>IF('Peer Comparison Tool'!$D$11="NR","",IF($C2515='Peer Comparison Tool'!$D$9,COUNT('ALLL &lt;50B Database'!$AI$1:AI2514)+1,""))</f>
        <v/>
      </c>
    </row>
    <row r="2516" spans="1:35" x14ac:dyDescent="0.25">
      <c r="A2516" t="s">
        <v>810</v>
      </c>
      <c r="B2516">
        <v>2735137</v>
      </c>
      <c r="C2516" s="5" t="s">
        <v>716</v>
      </c>
      <c r="D2516" s="5" t="s">
        <v>4390</v>
      </c>
      <c r="E2516" s="5" t="s">
        <v>4388</v>
      </c>
      <c r="F2516" s="2">
        <v>2366</v>
      </c>
      <c r="G2516" s="2">
        <v>235089</v>
      </c>
      <c r="H2516" s="2">
        <v>176089</v>
      </c>
      <c r="I2516" s="2">
        <v>17574</v>
      </c>
      <c r="J2516" s="2">
        <v>158515</v>
      </c>
      <c r="K2516" s="33">
        <v>1.4926032236696843E-2</v>
      </c>
      <c r="L2516" s="2">
        <v>1918</v>
      </c>
      <c r="M2516" s="2">
        <v>195822</v>
      </c>
      <c r="N2516" s="2">
        <v>164868</v>
      </c>
      <c r="O2516" s="33">
        <v>1.1633549263653347E-2</v>
      </c>
      <c r="P2516" s="2">
        <v>2173</v>
      </c>
      <c r="Q2516" s="2">
        <v>198566</v>
      </c>
      <c r="R2516" s="2">
        <v>167116</v>
      </c>
      <c r="S2516" s="35">
        <v>1.3002944062806674E-2</v>
      </c>
      <c r="T2516" t="s">
        <v>4388</v>
      </c>
      <c r="U2516" t="s">
        <v>4388</v>
      </c>
      <c r="V2516" s="5" t="s">
        <v>4390</v>
      </c>
      <c r="W2516" s="5">
        <v>0</v>
      </c>
      <c r="X2516" s="4">
        <v>1.9230881738901695E-3</v>
      </c>
      <c r="Y2516" s="6">
        <v>193</v>
      </c>
      <c r="Z2516" s="4">
        <v>1.3693947991533263E-3</v>
      </c>
      <c r="AA2516" s="5">
        <v>1638</v>
      </c>
      <c r="AC2516" s="16" t="str">
        <f t="shared" si="234"/>
        <v/>
      </c>
      <c r="AD2516" s="16" t="str">
        <f t="shared" si="235"/>
        <v/>
      </c>
      <c r="AE2516" s="16" t="str">
        <f t="shared" si="236"/>
        <v/>
      </c>
      <c r="AF2516" s="16" t="str">
        <f t="shared" si="237"/>
        <v/>
      </c>
      <c r="AG2516" s="16">
        <f t="shared" si="238"/>
        <v>1.4926032236696843E-2</v>
      </c>
      <c r="AH2516" s="16" t="str">
        <f t="shared" si="239"/>
        <v/>
      </c>
      <c r="AI2516" s="17" t="str">
        <f>IF('Peer Comparison Tool'!$D$11="NR","",IF($C2516='Peer Comparison Tool'!$D$9,COUNT('ALLL &lt;50B Database'!$AI$1:AI2515)+1,""))</f>
        <v/>
      </c>
    </row>
    <row r="2517" spans="1:35" x14ac:dyDescent="0.25">
      <c r="A2517" t="s">
        <v>324</v>
      </c>
      <c r="B2517">
        <v>3470930</v>
      </c>
      <c r="C2517" s="5" t="s">
        <v>207</v>
      </c>
      <c r="D2517" s="5" t="s">
        <v>4390</v>
      </c>
      <c r="E2517" s="5" t="s">
        <v>4388</v>
      </c>
      <c r="F2517" s="2">
        <v>1464</v>
      </c>
      <c r="G2517" s="2">
        <v>235037</v>
      </c>
      <c r="H2517" s="2">
        <v>140643</v>
      </c>
      <c r="I2517" s="2">
        <v>47700</v>
      </c>
      <c r="J2517" s="2">
        <v>92943</v>
      </c>
      <c r="K2517" s="33">
        <v>1.5751589683999871E-2</v>
      </c>
      <c r="L2517" s="2">
        <v>1332</v>
      </c>
      <c r="M2517" s="2">
        <v>158928</v>
      </c>
      <c r="N2517" s="2">
        <v>93988</v>
      </c>
      <c r="O2517" s="33">
        <v>1.4172021960250246E-2</v>
      </c>
      <c r="P2517" s="2">
        <v>1332</v>
      </c>
      <c r="Q2517" s="2">
        <v>162396</v>
      </c>
      <c r="R2517" s="2">
        <v>99620</v>
      </c>
      <c r="S2517" s="35">
        <v>1.3370809074483035E-2</v>
      </c>
      <c r="T2517" t="s">
        <v>4388</v>
      </c>
      <c r="U2517" t="s">
        <v>4388</v>
      </c>
      <c r="V2517" s="5" t="s">
        <v>4390</v>
      </c>
      <c r="W2517" s="5">
        <v>0</v>
      </c>
      <c r="X2517" s="4">
        <v>2.3807806095168353E-3</v>
      </c>
      <c r="Y2517" s="6">
        <v>132</v>
      </c>
      <c r="Z2517" s="4">
        <v>-8.0121288576721038E-4</v>
      </c>
      <c r="AA2517" s="5">
        <v>1353</v>
      </c>
      <c r="AC2517" s="16" t="str">
        <f t="shared" si="234"/>
        <v/>
      </c>
      <c r="AD2517" s="16" t="str">
        <f t="shared" si="235"/>
        <v/>
      </c>
      <c r="AE2517" s="16" t="str">
        <f t="shared" si="236"/>
        <v/>
      </c>
      <c r="AF2517" s="16" t="str">
        <f t="shared" si="237"/>
        <v/>
      </c>
      <c r="AG2517" s="16">
        <f t="shared" si="238"/>
        <v>1.5751589683999871E-2</v>
      </c>
      <c r="AH2517" s="16" t="str">
        <f t="shared" si="239"/>
        <v/>
      </c>
      <c r="AI2517" s="17" t="str">
        <f>IF('Peer Comparison Tool'!$D$11="NR","",IF($C2517='Peer Comparison Tool'!$D$9,COUNT('ALLL &lt;50B Database'!$AI$1:AI2516)+1,""))</f>
        <v/>
      </c>
    </row>
    <row r="2518" spans="1:35" x14ac:dyDescent="0.25">
      <c r="A2518" t="s">
        <v>800</v>
      </c>
      <c r="B2518">
        <v>869346</v>
      </c>
      <c r="C2518" s="5" t="s">
        <v>716</v>
      </c>
      <c r="D2518" s="5" t="s">
        <v>4390</v>
      </c>
      <c r="E2518" s="5" t="s">
        <v>4388</v>
      </c>
      <c r="F2518" s="2">
        <v>914</v>
      </c>
      <c r="G2518" s="2">
        <v>234996</v>
      </c>
      <c r="H2518" s="2">
        <v>136065</v>
      </c>
      <c r="I2518" s="2">
        <v>3818</v>
      </c>
      <c r="J2518" s="2">
        <v>132247</v>
      </c>
      <c r="K2518" s="33">
        <v>6.9113098973889765E-3</v>
      </c>
      <c r="L2518" s="2">
        <v>344</v>
      </c>
      <c r="M2518" s="2">
        <v>215471</v>
      </c>
      <c r="N2518" s="2">
        <v>137487</v>
      </c>
      <c r="O2518" s="33">
        <v>2.5020547397208463E-3</v>
      </c>
      <c r="P2518" s="2">
        <v>853</v>
      </c>
      <c r="Q2518" s="2">
        <v>220298</v>
      </c>
      <c r="R2518" s="2">
        <v>137335</v>
      </c>
      <c r="S2518" s="35">
        <v>6.2110896712418541E-3</v>
      </c>
      <c r="T2518" t="s">
        <v>4388</v>
      </c>
      <c r="U2518" t="s">
        <v>4388</v>
      </c>
      <c r="V2518" s="5" t="s">
        <v>4390</v>
      </c>
      <c r="W2518" s="5">
        <v>0</v>
      </c>
      <c r="X2518" s="4">
        <v>7.0022022614712239E-4</v>
      </c>
      <c r="Y2518" s="6">
        <v>61</v>
      </c>
      <c r="Z2518" s="4">
        <v>3.7090349315210078E-3</v>
      </c>
      <c r="AA2518" s="5">
        <v>4471</v>
      </c>
      <c r="AC2518" s="16" t="str">
        <f t="shared" si="234"/>
        <v/>
      </c>
      <c r="AD2518" s="16" t="str">
        <f t="shared" si="235"/>
        <v/>
      </c>
      <c r="AE2518" s="16" t="str">
        <f t="shared" si="236"/>
        <v/>
      </c>
      <c r="AF2518" s="16" t="str">
        <f t="shared" si="237"/>
        <v/>
      </c>
      <c r="AG2518" s="16">
        <f t="shared" si="238"/>
        <v>6.9113098973889765E-3</v>
      </c>
      <c r="AH2518" s="16" t="str">
        <f t="shared" si="239"/>
        <v/>
      </c>
      <c r="AI2518" s="17" t="str">
        <f>IF('Peer Comparison Tool'!$D$11="NR","",IF($C2518='Peer Comparison Tool'!$D$9,COUNT('ALLL &lt;50B Database'!$AI$1:AI2517)+1,""))</f>
        <v/>
      </c>
    </row>
    <row r="2519" spans="1:35" x14ac:dyDescent="0.25">
      <c r="A2519" t="s">
        <v>1606</v>
      </c>
      <c r="B2519">
        <v>969639</v>
      </c>
      <c r="C2519" s="5" t="s">
        <v>4315</v>
      </c>
      <c r="D2519" s="5" t="s">
        <v>4390</v>
      </c>
      <c r="E2519" s="5" t="s">
        <v>4388</v>
      </c>
      <c r="F2519" s="2">
        <v>2181</v>
      </c>
      <c r="G2519" s="2">
        <v>234968</v>
      </c>
      <c r="H2519" s="2">
        <v>163443</v>
      </c>
      <c r="I2519" s="2">
        <v>9464</v>
      </c>
      <c r="J2519" s="2">
        <v>153979</v>
      </c>
      <c r="K2519" s="33">
        <v>1.4164269153585879E-2</v>
      </c>
      <c r="L2519" s="2">
        <v>1833</v>
      </c>
      <c r="M2519" s="2">
        <v>203841</v>
      </c>
      <c r="N2519" s="2">
        <v>151070</v>
      </c>
      <c r="O2519" s="33">
        <v>1.2133448070430927E-2</v>
      </c>
      <c r="P2519" s="2">
        <v>2045</v>
      </c>
      <c r="Q2519" s="2">
        <v>220150</v>
      </c>
      <c r="R2519" s="2">
        <v>155167</v>
      </c>
      <c r="S2519" s="35">
        <v>1.3179348701721371E-2</v>
      </c>
      <c r="T2519" t="s">
        <v>4388</v>
      </c>
      <c r="U2519" t="s">
        <v>4388</v>
      </c>
      <c r="V2519" s="5" t="s">
        <v>4390</v>
      </c>
      <c r="W2519" s="5">
        <v>0</v>
      </c>
      <c r="X2519" s="4">
        <v>9.8492045186450786E-4</v>
      </c>
      <c r="Y2519" s="6">
        <v>136</v>
      </c>
      <c r="Z2519" s="4">
        <v>1.0459006312904442E-3</v>
      </c>
      <c r="AA2519" s="5">
        <v>1911</v>
      </c>
      <c r="AC2519" s="16" t="str">
        <f t="shared" si="234"/>
        <v/>
      </c>
      <c r="AD2519" s="16" t="str">
        <f t="shared" si="235"/>
        <v/>
      </c>
      <c r="AE2519" s="16" t="str">
        <f t="shared" si="236"/>
        <v/>
      </c>
      <c r="AF2519" s="16" t="str">
        <f t="shared" si="237"/>
        <v/>
      </c>
      <c r="AG2519" s="16">
        <f t="shared" si="238"/>
        <v>1.4164269153585879E-2</v>
      </c>
      <c r="AH2519" s="16" t="str">
        <f t="shared" si="239"/>
        <v/>
      </c>
      <c r="AI2519" s="17" t="str">
        <f>IF('Peer Comparison Tool'!$D$11="NR","",IF($C2519='Peer Comparison Tool'!$D$9,COUNT('ALLL &lt;50B Database'!$AI$1:AI2518)+1,""))</f>
        <v/>
      </c>
    </row>
    <row r="2520" spans="1:35" x14ac:dyDescent="0.25">
      <c r="A2520" t="s">
        <v>1930</v>
      </c>
      <c r="B2520">
        <v>204077</v>
      </c>
      <c r="C2520" s="5" t="s">
        <v>1902</v>
      </c>
      <c r="D2520" s="5" t="s">
        <v>4390</v>
      </c>
      <c r="E2520" s="5" t="s">
        <v>4388</v>
      </c>
      <c r="F2520" s="2">
        <v>1701</v>
      </c>
      <c r="G2520" s="2">
        <v>234965</v>
      </c>
      <c r="H2520" s="2">
        <v>166077</v>
      </c>
      <c r="I2520" s="2">
        <v>8564</v>
      </c>
      <c r="J2520" s="2">
        <v>157513</v>
      </c>
      <c r="K2520" s="33">
        <v>1.079910864500073E-2</v>
      </c>
      <c r="L2520" s="2">
        <v>1379</v>
      </c>
      <c r="M2520" s="2">
        <v>220344</v>
      </c>
      <c r="N2520" s="2">
        <v>159625</v>
      </c>
      <c r="O2520" s="33">
        <v>8.6389976507439317E-3</v>
      </c>
      <c r="P2520" s="2">
        <v>1551</v>
      </c>
      <c r="Q2520" s="2">
        <v>228425</v>
      </c>
      <c r="R2520" s="2">
        <v>163843</v>
      </c>
      <c r="S2520" s="35">
        <v>9.4663793997912631E-3</v>
      </c>
      <c r="T2520" t="s">
        <v>4388</v>
      </c>
      <c r="U2520" t="s">
        <v>4388</v>
      </c>
      <c r="V2520" s="5" t="s">
        <v>4390</v>
      </c>
      <c r="W2520" s="5">
        <v>0</v>
      </c>
      <c r="X2520" s="4">
        <v>1.3327292452094668E-3</v>
      </c>
      <c r="Y2520" s="6">
        <v>150</v>
      </c>
      <c r="Z2520" s="4">
        <v>8.273817490473314E-4</v>
      </c>
      <c r="AA2520" s="5">
        <v>3465</v>
      </c>
      <c r="AC2520" s="16" t="str">
        <f t="shared" si="234"/>
        <v/>
      </c>
      <c r="AD2520" s="16" t="str">
        <f t="shared" si="235"/>
        <v/>
      </c>
      <c r="AE2520" s="16" t="str">
        <f t="shared" si="236"/>
        <v/>
      </c>
      <c r="AF2520" s="16" t="str">
        <f t="shared" si="237"/>
        <v/>
      </c>
      <c r="AG2520" s="16">
        <f t="shared" si="238"/>
        <v>1.079910864500073E-2</v>
      </c>
      <c r="AH2520" s="16" t="str">
        <f t="shared" si="239"/>
        <v/>
      </c>
      <c r="AI2520" s="17" t="str">
        <f>IF('Peer Comparison Tool'!$D$11="NR","",IF($C2520='Peer Comparison Tool'!$D$9,COUNT('ALLL &lt;50B Database'!$AI$1:AI2519)+1,""))</f>
        <v/>
      </c>
    </row>
    <row r="2521" spans="1:35" x14ac:dyDescent="0.25">
      <c r="A2521" t="s">
        <v>3890</v>
      </c>
      <c r="B2521">
        <v>424352</v>
      </c>
      <c r="C2521" s="5" t="s">
        <v>3704</v>
      </c>
      <c r="D2521" s="5" t="s">
        <v>4390</v>
      </c>
      <c r="E2521" s="5" t="s">
        <v>4388</v>
      </c>
      <c r="F2521" s="2">
        <v>1951</v>
      </c>
      <c r="G2521" s="2">
        <v>234873</v>
      </c>
      <c r="H2521" s="2">
        <v>95722</v>
      </c>
      <c r="I2521" s="2">
        <v>8150</v>
      </c>
      <c r="J2521" s="2">
        <v>87572</v>
      </c>
      <c r="K2521" s="33">
        <v>2.2278810578723794E-2</v>
      </c>
      <c r="L2521" s="2">
        <v>1921</v>
      </c>
      <c r="M2521" s="2">
        <v>189734</v>
      </c>
      <c r="N2521" s="2">
        <v>86777</v>
      </c>
      <c r="O2521" s="33">
        <v>2.2137202254053492E-2</v>
      </c>
      <c r="P2521" s="2">
        <v>1941</v>
      </c>
      <c r="Q2521" s="2">
        <v>209847</v>
      </c>
      <c r="R2521" s="2">
        <v>85482</v>
      </c>
      <c r="S2521" s="35">
        <v>2.2706534709061556E-2</v>
      </c>
      <c r="T2521" t="s">
        <v>4388</v>
      </c>
      <c r="U2521" t="s">
        <v>4388</v>
      </c>
      <c r="V2521" s="5" t="s">
        <v>4390</v>
      </c>
      <c r="W2521" s="5">
        <v>0</v>
      </c>
      <c r="X2521" s="4">
        <v>-4.2772413033776227E-4</v>
      </c>
      <c r="Y2521" s="6">
        <v>10</v>
      </c>
      <c r="Z2521" s="4">
        <v>5.6933245500806473E-4</v>
      </c>
      <c r="AA2521" s="5">
        <v>379</v>
      </c>
      <c r="AC2521" s="16" t="str">
        <f t="shared" si="234"/>
        <v/>
      </c>
      <c r="AD2521" s="16" t="str">
        <f t="shared" si="235"/>
        <v/>
      </c>
      <c r="AE2521" s="16" t="str">
        <f t="shared" si="236"/>
        <v/>
      </c>
      <c r="AF2521" s="16" t="str">
        <f t="shared" si="237"/>
        <v/>
      </c>
      <c r="AG2521" s="16">
        <f t="shared" si="238"/>
        <v>2.2278810578723794E-2</v>
      </c>
      <c r="AH2521" s="16" t="str">
        <f t="shared" si="239"/>
        <v/>
      </c>
      <c r="AI2521" s="17" t="str">
        <f>IF('Peer Comparison Tool'!$D$11="NR","",IF($C2521='Peer Comparison Tool'!$D$9,COUNT('ALLL &lt;50B Database'!$AI$1:AI2520)+1,""))</f>
        <v/>
      </c>
    </row>
    <row r="2522" spans="1:35" x14ac:dyDescent="0.25">
      <c r="A2522" t="s">
        <v>2924</v>
      </c>
      <c r="B2522">
        <v>723653</v>
      </c>
      <c r="C2522" s="5" t="s">
        <v>2907</v>
      </c>
      <c r="D2522" s="5" t="s">
        <v>4390</v>
      </c>
      <c r="E2522" s="5" t="s">
        <v>4388</v>
      </c>
      <c r="F2522" s="2">
        <v>2876</v>
      </c>
      <c r="G2522" s="2">
        <v>234866</v>
      </c>
      <c r="H2522" s="2">
        <v>81700</v>
      </c>
      <c r="I2522" s="2">
        <v>9494</v>
      </c>
      <c r="J2522" s="2">
        <v>72206</v>
      </c>
      <c r="K2522" s="33">
        <v>3.9830485001246432E-2</v>
      </c>
      <c r="L2522" s="2">
        <v>2815</v>
      </c>
      <c r="M2522" s="2">
        <v>193497</v>
      </c>
      <c r="N2522" s="2">
        <v>73001</v>
      </c>
      <c r="O2522" s="33">
        <v>3.8561115601156146E-2</v>
      </c>
      <c r="P2522" s="2">
        <v>2830</v>
      </c>
      <c r="Q2522" s="2">
        <v>199375</v>
      </c>
      <c r="R2522" s="2">
        <v>72850</v>
      </c>
      <c r="S2522" s="35">
        <v>3.8846945778997943E-2</v>
      </c>
      <c r="T2522" t="s">
        <v>4388</v>
      </c>
      <c r="U2522" t="s">
        <v>4388</v>
      </c>
      <c r="V2522" s="5" t="s">
        <v>4390</v>
      </c>
      <c r="W2522" s="5">
        <v>0</v>
      </c>
      <c r="X2522" s="4">
        <v>9.83539222248489E-4</v>
      </c>
      <c r="Y2522" s="6">
        <v>46</v>
      </c>
      <c r="Z2522" s="4">
        <v>2.8583017784179765E-4</v>
      </c>
      <c r="AA2522" s="5">
        <v>67</v>
      </c>
      <c r="AC2522" s="16" t="str">
        <f t="shared" si="234"/>
        <v/>
      </c>
      <c r="AD2522" s="16" t="str">
        <f t="shared" si="235"/>
        <v/>
      </c>
      <c r="AE2522" s="16" t="str">
        <f t="shared" si="236"/>
        <v/>
      </c>
      <c r="AF2522" s="16" t="str">
        <f t="shared" si="237"/>
        <v/>
      </c>
      <c r="AG2522" s="16">
        <f t="shared" si="238"/>
        <v>3.9830485001246432E-2</v>
      </c>
      <c r="AH2522" s="16" t="str">
        <f t="shared" si="239"/>
        <v/>
      </c>
      <c r="AI2522" s="17" t="str">
        <f>IF('Peer Comparison Tool'!$D$11="NR","",IF($C2522='Peer Comparison Tool'!$D$9,COUNT('ALLL &lt;50B Database'!$AI$1:AI2521)+1,""))</f>
        <v/>
      </c>
    </row>
    <row r="2523" spans="1:35" x14ac:dyDescent="0.25">
      <c r="A2523" t="s">
        <v>2405</v>
      </c>
      <c r="B2523">
        <v>266851</v>
      </c>
      <c r="C2523" s="5" t="s">
        <v>2299</v>
      </c>
      <c r="D2523" s="5" t="s">
        <v>4390</v>
      </c>
      <c r="E2523" s="5" t="s">
        <v>4388</v>
      </c>
      <c r="F2523" s="2">
        <v>1995</v>
      </c>
      <c r="G2523" s="2">
        <v>234773</v>
      </c>
      <c r="H2523" s="2">
        <v>163135</v>
      </c>
      <c r="I2523" s="2">
        <v>9367</v>
      </c>
      <c r="J2523" s="2">
        <v>153768</v>
      </c>
      <c r="K2523" s="33">
        <v>1.2974090838145777E-2</v>
      </c>
      <c r="L2523" s="2">
        <v>1555</v>
      </c>
      <c r="M2523" s="2">
        <v>206110</v>
      </c>
      <c r="N2523" s="2">
        <v>144151</v>
      </c>
      <c r="O2523" s="33">
        <v>1.0787299429070904E-2</v>
      </c>
      <c r="P2523" s="2">
        <v>1536</v>
      </c>
      <c r="Q2523" s="2">
        <v>216224</v>
      </c>
      <c r="R2523" s="2">
        <v>146248</v>
      </c>
      <c r="S2523" s="35">
        <v>1.050270772933647E-2</v>
      </c>
      <c r="T2523" t="s">
        <v>4388</v>
      </c>
      <c r="U2523" t="s">
        <v>4388</v>
      </c>
      <c r="V2523" s="5" t="s">
        <v>4390</v>
      </c>
      <c r="W2523" s="5">
        <v>0</v>
      </c>
      <c r="X2523" s="4">
        <v>2.4713831088093077E-3</v>
      </c>
      <c r="Y2523" s="6">
        <v>459</v>
      </c>
      <c r="Z2523" s="4">
        <v>-2.8459169973443429E-4</v>
      </c>
      <c r="AA2523" s="5">
        <v>2441</v>
      </c>
      <c r="AC2523" s="16" t="str">
        <f t="shared" si="234"/>
        <v/>
      </c>
      <c r="AD2523" s="16" t="str">
        <f t="shared" si="235"/>
        <v/>
      </c>
      <c r="AE2523" s="16" t="str">
        <f t="shared" si="236"/>
        <v/>
      </c>
      <c r="AF2523" s="16" t="str">
        <f t="shared" si="237"/>
        <v/>
      </c>
      <c r="AG2523" s="16">
        <f t="shared" si="238"/>
        <v>1.2974090838145777E-2</v>
      </c>
      <c r="AH2523" s="16" t="str">
        <f t="shared" si="239"/>
        <v/>
      </c>
      <c r="AI2523" s="17" t="str">
        <f>IF('Peer Comparison Tool'!$D$11="NR","",IF($C2523='Peer Comparison Tool'!$D$9,COUNT('ALLL &lt;50B Database'!$AI$1:AI2522)+1,""))</f>
        <v/>
      </c>
    </row>
    <row r="2524" spans="1:35" x14ac:dyDescent="0.25">
      <c r="A2524" t="s">
        <v>4252</v>
      </c>
      <c r="B2524">
        <v>178150</v>
      </c>
      <c r="C2524" s="5" t="s">
        <v>4163</v>
      </c>
      <c r="D2524" s="5" t="s">
        <v>4390</v>
      </c>
      <c r="E2524" s="5" t="s">
        <v>4388</v>
      </c>
      <c r="F2524" s="2">
        <v>1837</v>
      </c>
      <c r="G2524" s="2">
        <v>234543</v>
      </c>
      <c r="H2524" s="2">
        <v>116057</v>
      </c>
      <c r="I2524" s="2">
        <v>2696</v>
      </c>
      <c r="J2524" s="2">
        <v>113361</v>
      </c>
      <c r="K2524" s="33">
        <v>1.6204867635253747E-2</v>
      </c>
      <c r="L2524" s="2">
        <v>1517</v>
      </c>
      <c r="M2524" s="2">
        <v>210565</v>
      </c>
      <c r="N2524" s="2">
        <v>114235</v>
      </c>
      <c r="O2524" s="33">
        <v>1.3279642841510921E-2</v>
      </c>
      <c r="P2524" s="2">
        <v>1552</v>
      </c>
      <c r="Q2524" s="2">
        <v>209970</v>
      </c>
      <c r="R2524" s="2">
        <v>111937</v>
      </c>
      <c r="S2524" s="35">
        <v>1.3864941886954269E-2</v>
      </c>
      <c r="T2524" t="s">
        <v>4388</v>
      </c>
      <c r="U2524" t="s">
        <v>4388</v>
      </c>
      <c r="V2524" s="5" t="s">
        <v>4390</v>
      </c>
      <c r="W2524" s="5">
        <v>0</v>
      </c>
      <c r="X2524" s="4">
        <v>2.3399257482994776E-3</v>
      </c>
      <c r="Y2524" s="6">
        <v>285</v>
      </c>
      <c r="Z2524" s="4">
        <v>5.8529904544334793E-4</v>
      </c>
      <c r="AA2524" s="5">
        <v>1220</v>
      </c>
      <c r="AC2524" s="16" t="str">
        <f t="shared" si="234"/>
        <v/>
      </c>
      <c r="AD2524" s="16" t="str">
        <f t="shared" si="235"/>
        <v/>
      </c>
      <c r="AE2524" s="16" t="str">
        <f t="shared" si="236"/>
        <v/>
      </c>
      <c r="AF2524" s="16" t="str">
        <f t="shared" si="237"/>
        <v/>
      </c>
      <c r="AG2524" s="16">
        <f t="shared" si="238"/>
        <v>1.6204867635253747E-2</v>
      </c>
      <c r="AH2524" s="16" t="str">
        <f t="shared" si="239"/>
        <v/>
      </c>
      <c r="AI2524" s="17" t="str">
        <f>IF('Peer Comparison Tool'!$D$11="NR","",IF($C2524='Peer Comparison Tool'!$D$9,COUNT('ALLL &lt;50B Database'!$AI$1:AI2523)+1,""))</f>
        <v/>
      </c>
    </row>
    <row r="2525" spans="1:35" x14ac:dyDescent="0.25">
      <c r="A2525" t="s">
        <v>3127</v>
      </c>
      <c r="B2525">
        <v>66677</v>
      </c>
      <c r="C2525" s="5" t="s">
        <v>3064</v>
      </c>
      <c r="D2525" s="5" t="s">
        <v>4387</v>
      </c>
      <c r="E2525" s="5" t="s">
        <v>4388</v>
      </c>
      <c r="F2525" s="2">
        <v>1473</v>
      </c>
      <c r="G2525" s="2">
        <v>234116</v>
      </c>
      <c r="H2525" s="2">
        <v>163478</v>
      </c>
      <c r="I2525" s="2">
        <v>634</v>
      </c>
      <c r="J2525" s="2">
        <v>162844</v>
      </c>
      <c r="K2525" s="33">
        <v>9.0454668271474532E-3</v>
      </c>
      <c r="L2525" s="2">
        <v>1408</v>
      </c>
      <c r="M2525" s="2">
        <v>241951</v>
      </c>
      <c r="N2525" s="2">
        <v>180749</v>
      </c>
      <c r="O2525" s="33">
        <v>7.7898079657425495E-3</v>
      </c>
      <c r="P2525" s="2">
        <v>1473</v>
      </c>
      <c r="Q2525" s="2">
        <v>227579</v>
      </c>
      <c r="R2525" s="2">
        <v>181446</v>
      </c>
      <c r="S2525" s="35">
        <v>8.1181177871102149E-3</v>
      </c>
      <c r="T2525" t="s">
        <v>4388</v>
      </c>
      <c r="U2525" t="s">
        <v>4388</v>
      </c>
      <c r="V2525" s="5" t="s">
        <v>4387</v>
      </c>
      <c r="W2525" s="5">
        <v>0</v>
      </c>
      <c r="X2525" s="4">
        <v>9.2734904003723834E-4</v>
      </c>
      <c r="Y2525" s="6">
        <v>0</v>
      </c>
      <c r="Z2525" s="4">
        <v>3.2830982136766544E-4</v>
      </c>
      <c r="AA2525" s="5">
        <v>4068</v>
      </c>
      <c r="AC2525" s="16" t="str">
        <f t="shared" si="234"/>
        <v/>
      </c>
      <c r="AD2525" s="16" t="str">
        <f t="shared" si="235"/>
        <v/>
      </c>
      <c r="AE2525" s="16" t="str">
        <f t="shared" si="236"/>
        <v/>
      </c>
      <c r="AF2525" s="16" t="str">
        <f t="shared" si="237"/>
        <v/>
      </c>
      <c r="AG2525" s="16">
        <f t="shared" si="238"/>
        <v>9.0454668271474532E-3</v>
      </c>
      <c r="AH2525" s="16" t="str">
        <f t="shared" si="239"/>
        <v/>
      </c>
      <c r="AI2525" s="17" t="str">
        <f>IF('Peer Comparison Tool'!$D$11="NR","",IF($C2525='Peer Comparison Tool'!$D$9,COUNT('ALLL &lt;50B Database'!$AI$1:AI2524)+1,""))</f>
        <v/>
      </c>
    </row>
    <row r="2526" spans="1:35" x14ac:dyDescent="0.25">
      <c r="A2526" t="s">
        <v>793</v>
      </c>
      <c r="B2526">
        <v>363648</v>
      </c>
      <c r="C2526" s="5" t="s">
        <v>716</v>
      </c>
      <c r="D2526" s="5" t="s">
        <v>4390</v>
      </c>
      <c r="E2526" s="5" t="s">
        <v>4388</v>
      </c>
      <c r="F2526" s="2">
        <v>1115</v>
      </c>
      <c r="G2526" s="2">
        <v>234106</v>
      </c>
      <c r="H2526" s="2">
        <v>93421</v>
      </c>
      <c r="I2526" s="2">
        <v>4100</v>
      </c>
      <c r="J2526" s="2">
        <v>89321</v>
      </c>
      <c r="K2526" s="33">
        <v>1.2483066692043304E-2</v>
      </c>
      <c r="L2526" s="2">
        <v>1015</v>
      </c>
      <c r="M2526" s="2">
        <v>228529</v>
      </c>
      <c r="N2526" s="2">
        <v>91129</v>
      </c>
      <c r="O2526" s="33">
        <v>1.1138057040020192E-2</v>
      </c>
      <c r="P2526" s="2">
        <v>1015</v>
      </c>
      <c r="Q2526" s="2">
        <v>236689</v>
      </c>
      <c r="R2526" s="2">
        <v>90877</v>
      </c>
      <c r="S2526" s="35">
        <v>1.1168942636750773E-2</v>
      </c>
      <c r="T2526" t="s">
        <v>4388</v>
      </c>
      <c r="U2526" t="s">
        <v>4388</v>
      </c>
      <c r="V2526" s="5" t="s">
        <v>4390</v>
      </c>
      <c r="W2526" s="5">
        <v>0</v>
      </c>
      <c r="X2526" s="4">
        <v>1.3141240552925308E-3</v>
      </c>
      <c r="Y2526" s="6">
        <v>100</v>
      </c>
      <c r="Z2526" s="4">
        <v>3.0885596730581208E-5</v>
      </c>
      <c r="AA2526" s="5">
        <v>2715</v>
      </c>
      <c r="AC2526" s="16" t="str">
        <f t="shared" si="234"/>
        <v/>
      </c>
      <c r="AD2526" s="16" t="str">
        <f t="shared" si="235"/>
        <v/>
      </c>
      <c r="AE2526" s="16" t="str">
        <f t="shared" si="236"/>
        <v/>
      </c>
      <c r="AF2526" s="16" t="str">
        <f t="shared" si="237"/>
        <v/>
      </c>
      <c r="AG2526" s="16">
        <f t="shared" si="238"/>
        <v>1.2483066692043304E-2</v>
      </c>
      <c r="AH2526" s="16" t="str">
        <f t="shared" si="239"/>
        <v/>
      </c>
      <c r="AI2526" s="17" t="str">
        <f>IF('Peer Comparison Tool'!$D$11="NR","",IF($C2526='Peer Comparison Tool'!$D$9,COUNT('ALLL &lt;50B Database'!$AI$1:AI2525)+1,""))</f>
        <v/>
      </c>
    </row>
    <row r="2527" spans="1:35" x14ac:dyDescent="0.25">
      <c r="A2527" t="s">
        <v>3887</v>
      </c>
      <c r="B2527">
        <v>809650</v>
      </c>
      <c r="C2527" s="5" t="s">
        <v>3704</v>
      </c>
      <c r="D2527" s="5" t="s">
        <v>4387</v>
      </c>
      <c r="E2527" s="5" t="s">
        <v>4388</v>
      </c>
      <c r="F2527" s="2">
        <v>2040</v>
      </c>
      <c r="G2527" s="2">
        <v>234098</v>
      </c>
      <c r="H2527" s="2">
        <v>179826</v>
      </c>
      <c r="I2527" s="2">
        <v>9175</v>
      </c>
      <c r="J2527" s="2">
        <v>170651</v>
      </c>
      <c r="K2527" s="33">
        <v>1.1954222360255727E-2</v>
      </c>
      <c r="L2527" s="2">
        <v>1871</v>
      </c>
      <c r="M2527" s="2">
        <v>217610</v>
      </c>
      <c r="N2527" s="2">
        <v>178690</v>
      </c>
      <c r="O2527" s="33">
        <v>1.0470647490066596E-2</v>
      </c>
      <c r="P2527" s="2">
        <v>1995</v>
      </c>
      <c r="Q2527" s="2">
        <v>218804</v>
      </c>
      <c r="R2527" s="2">
        <v>175173</v>
      </c>
      <c r="S2527" s="35">
        <v>1.138874141562912E-2</v>
      </c>
      <c r="T2527" t="s">
        <v>4388</v>
      </c>
      <c r="U2527" t="s">
        <v>4388</v>
      </c>
      <c r="V2527" s="5" t="s">
        <v>4387</v>
      </c>
      <c r="W2527" s="5">
        <v>0</v>
      </c>
      <c r="X2527" s="4">
        <v>5.6548094462660625E-4</v>
      </c>
      <c r="Y2527" s="6">
        <v>45</v>
      </c>
      <c r="Z2527" s="4">
        <v>9.1809392556252423E-4</v>
      </c>
      <c r="AA2527" s="5">
        <v>2945</v>
      </c>
      <c r="AC2527" s="16" t="str">
        <f t="shared" si="234"/>
        <v/>
      </c>
      <c r="AD2527" s="16" t="str">
        <f t="shared" si="235"/>
        <v/>
      </c>
      <c r="AE2527" s="16" t="str">
        <f t="shared" si="236"/>
        <v/>
      </c>
      <c r="AF2527" s="16" t="str">
        <f t="shared" si="237"/>
        <v/>
      </c>
      <c r="AG2527" s="16">
        <f t="shared" si="238"/>
        <v>1.1954222360255727E-2</v>
      </c>
      <c r="AH2527" s="16" t="str">
        <f t="shared" si="239"/>
        <v/>
      </c>
      <c r="AI2527" s="17" t="str">
        <f>IF('Peer Comparison Tool'!$D$11="NR","",IF($C2527='Peer Comparison Tool'!$D$9,COUNT('ALLL &lt;50B Database'!$AI$1:AI2526)+1,""))</f>
        <v/>
      </c>
    </row>
    <row r="2528" spans="1:35" x14ac:dyDescent="0.25">
      <c r="A2528" t="s">
        <v>1087</v>
      </c>
      <c r="B2528">
        <v>129349</v>
      </c>
      <c r="C2528" s="5" t="s">
        <v>926</v>
      </c>
      <c r="D2528" s="5" t="s">
        <v>4390</v>
      </c>
      <c r="E2528" s="5" t="s">
        <v>4388</v>
      </c>
      <c r="F2528" s="2">
        <v>1128</v>
      </c>
      <c r="G2528" s="2">
        <v>233576</v>
      </c>
      <c r="H2528" s="2">
        <v>94037</v>
      </c>
      <c r="I2528" s="2">
        <v>0</v>
      </c>
      <c r="J2528" s="2">
        <v>94037</v>
      </c>
      <c r="K2528" s="33">
        <v>1.1995278454225464E-2</v>
      </c>
      <c r="L2528" s="2">
        <v>1151</v>
      </c>
      <c r="M2528" s="2">
        <v>205890</v>
      </c>
      <c r="N2528" s="2">
        <v>95989</v>
      </c>
      <c r="O2528" s="33">
        <v>1.1990957297190304E-2</v>
      </c>
      <c r="P2528" s="2">
        <v>1121</v>
      </c>
      <c r="Q2528" s="2">
        <v>215967</v>
      </c>
      <c r="R2528" s="2">
        <v>92057</v>
      </c>
      <c r="S2528" s="35">
        <v>1.2177238015577305E-2</v>
      </c>
      <c r="T2528" t="s">
        <v>4388</v>
      </c>
      <c r="U2528" t="s">
        <v>4388</v>
      </c>
      <c r="V2528" s="5" t="s">
        <v>4390</v>
      </c>
      <c r="W2528" s="5">
        <v>0</v>
      </c>
      <c r="X2528" s="4">
        <v>-1.8195956135184065E-4</v>
      </c>
      <c r="Y2528" s="6">
        <v>7</v>
      </c>
      <c r="Z2528" s="4">
        <v>1.862807183870014E-4</v>
      </c>
      <c r="AA2528" s="5">
        <v>2927</v>
      </c>
      <c r="AC2528" s="16" t="str">
        <f t="shared" si="234"/>
        <v/>
      </c>
      <c r="AD2528" s="16" t="str">
        <f t="shared" si="235"/>
        <v/>
      </c>
      <c r="AE2528" s="16" t="str">
        <f t="shared" si="236"/>
        <v/>
      </c>
      <c r="AF2528" s="16" t="str">
        <f t="shared" si="237"/>
        <v/>
      </c>
      <c r="AG2528" s="16">
        <f t="shared" si="238"/>
        <v>1.1995278454225464E-2</v>
      </c>
      <c r="AH2528" s="16" t="str">
        <f t="shared" si="239"/>
        <v/>
      </c>
      <c r="AI2528" s="17" t="str">
        <f>IF('Peer Comparison Tool'!$D$11="NR","",IF($C2528='Peer Comparison Tool'!$D$9,COUNT('ALLL &lt;50B Database'!$AI$1:AI2527)+1,""))</f>
        <v/>
      </c>
    </row>
    <row r="2529" spans="1:35" x14ac:dyDescent="0.25">
      <c r="A2529" t="s">
        <v>4250</v>
      </c>
      <c r="B2529">
        <v>896155</v>
      </c>
      <c r="C2529" s="5" t="s">
        <v>4163</v>
      </c>
      <c r="D2529" s="5" t="s">
        <v>4390</v>
      </c>
      <c r="E2529" s="5" t="s">
        <v>4388</v>
      </c>
      <c r="F2529" s="2">
        <v>2107</v>
      </c>
      <c r="G2529" s="2">
        <v>233509</v>
      </c>
      <c r="H2529" s="2">
        <v>120208</v>
      </c>
      <c r="I2529" s="2">
        <v>3648</v>
      </c>
      <c r="J2529" s="2">
        <v>116560</v>
      </c>
      <c r="K2529" s="33">
        <v>1.807652711050103E-2</v>
      </c>
      <c r="L2529" s="2">
        <v>2017</v>
      </c>
      <c r="M2529" s="2">
        <v>213223</v>
      </c>
      <c r="N2529" s="2">
        <v>118869</v>
      </c>
      <c r="O2529" s="33">
        <v>1.6968259176067771E-2</v>
      </c>
      <c r="P2529" s="2">
        <v>2063</v>
      </c>
      <c r="Q2529" s="2">
        <v>213457</v>
      </c>
      <c r="R2529" s="2">
        <v>117268</v>
      </c>
      <c r="S2529" s="35">
        <v>1.7592182010437631E-2</v>
      </c>
      <c r="T2529" t="s">
        <v>4388</v>
      </c>
      <c r="U2529" t="s">
        <v>4388</v>
      </c>
      <c r="V2529" s="5" t="s">
        <v>4390</v>
      </c>
      <c r="W2529" s="5">
        <v>0</v>
      </c>
      <c r="X2529" s="4">
        <v>4.8434510006339915E-4</v>
      </c>
      <c r="Y2529" s="6">
        <v>44</v>
      </c>
      <c r="Z2529" s="4">
        <v>6.2392283436986037E-4</v>
      </c>
      <c r="AA2529" s="5">
        <v>829</v>
      </c>
      <c r="AC2529" s="16" t="str">
        <f t="shared" si="234"/>
        <v/>
      </c>
      <c r="AD2529" s="16" t="str">
        <f t="shared" si="235"/>
        <v/>
      </c>
      <c r="AE2529" s="16" t="str">
        <f t="shared" si="236"/>
        <v/>
      </c>
      <c r="AF2529" s="16" t="str">
        <f t="shared" si="237"/>
        <v/>
      </c>
      <c r="AG2529" s="16">
        <f t="shared" si="238"/>
        <v>1.807652711050103E-2</v>
      </c>
      <c r="AH2529" s="16" t="str">
        <f t="shared" si="239"/>
        <v/>
      </c>
      <c r="AI2529" s="17" t="str">
        <f>IF('Peer Comparison Tool'!$D$11="NR","",IF($C2529='Peer Comparison Tool'!$D$9,COUNT('ALLL &lt;50B Database'!$AI$1:AI2528)+1,""))</f>
        <v/>
      </c>
    </row>
    <row r="2530" spans="1:35" x14ac:dyDescent="0.25">
      <c r="A2530" t="s">
        <v>2667</v>
      </c>
      <c r="B2530">
        <v>860352</v>
      </c>
      <c r="C2530" s="5" t="s">
        <v>2642</v>
      </c>
      <c r="D2530" s="5" t="s">
        <v>4390</v>
      </c>
      <c r="E2530" s="5" t="s">
        <v>4388</v>
      </c>
      <c r="F2530" s="2">
        <v>2295</v>
      </c>
      <c r="G2530" s="2">
        <v>233299</v>
      </c>
      <c r="H2530" s="2">
        <v>176701</v>
      </c>
      <c r="I2530" s="2">
        <v>8006</v>
      </c>
      <c r="J2530" s="2">
        <v>168695</v>
      </c>
      <c r="K2530" s="33">
        <v>1.3604434037760455E-2</v>
      </c>
      <c r="L2530" s="2">
        <v>2279</v>
      </c>
      <c r="M2530" s="2">
        <v>208497</v>
      </c>
      <c r="N2530" s="2">
        <v>160874</v>
      </c>
      <c r="O2530" s="33">
        <v>1.4166366224498676E-2</v>
      </c>
      <c r="P2530" s="2">
        <v>2286</v>
      </c>
      <c r="Q2530" s="2">
        <v>216438</v>
      </c>
      <c r="R2530" s="2">
        <v>161716</v>
      </c>
      <c r="S2530" s="35">
        <v>1.4135892552375771E-2</v>
      </c>
      <c r="T2530" t="s">
        <v>4388</v>
      </c>
      <c r="U2530" t="s">
        <v>4388</v>
      </c>
      <c r="V2530" s="5" t="s">
        <v>4390</v>
      </c>
      <c r="W2530" s="5">
        <v>0</v>
      </c>
      <c r="X2530" s="4">
        <v>-5.3145851461531592E-4</v>
      </c>
      <c r="Y2530" s="6">
        <v>9</v>
      </c>
      <c r="Z2530" s="4">
        <v>-3.0473672122905554E-5</v>
      </c>
      <c r="AA2530" s="5">
        <v>2155</v>
      </c>
      <c r="AC2530" s="16" t="str">
        <f t="shared" si="234"/>
        <v/>
      </c>
      <c r="AD2530" s="16" t="str">
        <f t="shared" si="235"/>
        <v/>
      </c>
      <c r="AE2530" s="16" t="str">
        <f t="shared" si="236"/>
        <v/>
      </c>
      <c r="AF2530" s="16" t="str">
        <f t="shared" si="237"/>
        <v/>
      </c>
      <c r="AG2530" s="16">
        <f t="shared" si="238"/>
        <v>1.3604434037760455E-2</v>
      </c>
      <c r="AH2530" s="16" t="str">
        <f t="shared" si="239"/>
        <v/>
      </c>
      <c r="AI2530" s="17" t="str">
        <f>IF('Peer Comparison Tool'!$D$11="NR","",IF($C2530='Peer Comparison Tool'!$D$9,COUNT('ALLL &lt;50B Database'!$AI$1:AI2529)+1,""))</f>
        <v/>
      </c>
    </row>
    <row r="2531" spans="1:35" x14ac:dyDescent="0.25">
      <c r="A2531" t="s">
        <v>378</v>
      </c>
      <c r="B2531">
        <v>474058</v>
      </c>
      <c r="C2531" s="5" t="s">
        <v>343</v>
      </c>
      <c r="D2531" s="5" t="s">
        <v>4390</v>
      </c>
      <c r="E2531" s="5" t="s">
        <v>4388</v>
      </c>
      <c r="F2531" s="2">
        <v>1676</v>
      </c>
      <c r="G2531" s="2">
        <v>233230</v>
      </c>
      <c r="H2531" s="2">
        <v>95544</v>
      </c>
      <c r="I2531" s="2">
        <v>1601</v>
      </c>
      <c r="J2531" s="2">
        <v>93943</v>
      </c>
      <c r="K2531" s="33">
        <v>1.7840605473531824E-2</v>
      </c>
      <c r="L2531" s="2">
        <v>1649</v>
      </c>
      <c r="M2531" s="2">
        <v>205832</v>
      </c>
      <c r="N2531" s="2">
        <v>96013</v>
      </c>
      <c r="O2531" s="33">
        <v>1.7174757584910376E-2</v>
      </c>
      <c r="P2531" s="2">
        <v>1662</v>
      </c>
      <c r="Q2531" s="2">
        <v>210488</v>
      </c>
      <c r="R2531" s="2">
        <v>95530</v>
      </c>
      <c r="S2531" s="35">
        <v>1.7397676122683975E-2</v>
      </c>
      <c r="T2531" t="s">
        <v>4388</v>
      </c>
      <c r="U2531" t="s">
        <v>4388</v>
      </c>
      <c r="V2531" s="5" t="s">
        <v>4390</v>
      </c>
      <c r="W2531" s="5">
        <v>0</v>
      </c>
      <c r="X2531" s="4">
        <v>4.4292935084784893E-4</v>
      </c>
      <c r="Y2531" s="6">
        <v>14</v>
      </c>
      <c r="Z2531" s="4">
        <v>2.2291853777359899E-4</v>
      </c>
      <c r="AA2531" s="5">
        <v>875</v>
      </c>
      <c r="AC2531" s="16" t="str">
        <f t="shared" si="234"/>
        <v/>
      </c>
      <c r="AD2531" s="16" t="str">
        <f t="shared" si="235"/>
        <v/>
      </c>
      <c r="AE2531" s="16" t="str">
        <f t="shared" si="236"/>
        <v/>
      </c>
      <c r="AF2531" s="16" t="str">
        <f t="shared" si="237"/>
        <v/>
      </c>
      <c r="AG2531" s="16">
        <f t="shared" si="238"/>
        <v>1.7840605473531824E-2</v>
      </c>
      <c r="AH2531" s="16" t="str">
        <f t="shared" si="239"/>
        <v/>
      </c>
      <c r="AI2531" s="17" t="str">
        <f>IF('Peer Comparison Tool'!$D$11="NR","",IF($C2531='Peer Comparison Tool'!$D$9,COUNT('ALLL &lt;50B Database'!$AI$1:AI2530)+1,""))</f>
        <v/>
      </c>
    </row>
    <row r="2532" spans="1:35" x14ac:dyDescent="0.25">
      <c r="A2532" t="s">
        <v>1449</v>
      </c>
      <c r="B2532">
        <v>2815879</v>
      </c>
      <c r="C2532" s="5" t="s">
        <v>1389</v>
      </c>
      <c r="D2532" s="5" t="s">
        <v>4390</v>
      </c>
      <c r="E2532" s="5" t="s">
        <v>4388</v>
      </c>
      <c r="F2532" s="2">
        <v>2539</v>
      </c>
      <c r="G2532" s="2">
        <v>233197</v>
      </c>
      <c r="H2532" s="2">
        <v>199435</v>
      </c>
      <c r="I2532" s="2">
        <v>13159</v>
      </c>
      <c r="J2532" s="2">
        <v>186276</v>
      </c>
      <c r="K2532" s="33">
        <v>1.3630312010135499E-2</v>
      </c>
      <c r="L2532" s="2">
        <v>2534</v>
      </c>
      <c r="M2532" s="2">
        <v>214749</v>
      </c>
      <c r="N2532" s="2">
        <v>189289</v>
      </c>
      <c r="O2532" s="33">
        <v>1.3386937434293594E-2</v>
      </c>
      <c r="P2532" s="2">
        <v>2539</v>
      </c>
      <c r="Q2532" s="2">
        <v>217190</v>
      </c>
      <c r="R2532" s="2">
        <v>184257</v>
      </c>
      <c r="S2532" s="35">
        <v>1.3779666444151375E-2</v>
      </c>
      <c r="T2532" t="s">
        <v>4388</v>
      </c>
      <c r="U2532" t="s">
        <v>4388</v>
      </c>
      <c r="V2532" s="5" t="s">
        <v>4390</v>
      </c>
      <c r="W2532" s="5">
        <v>0</v>
      </c>
      <c r="X2532" s="4">
        <v>-1.4935443401587617E-4</v>
      </c>
      <c r="Y2532" s="6">
        <v>0</v>
      </c>
      <c r="Z2532" s="4">
        <v>3.9272900985778091E-4</v>
      </c>
      <c r="AA2532" s="5">
        <v>2142</v>
      </c>
      <c r="AC2532" s="16" t="str">
        <f t="shared" si="234"/>
        <v/>
      </c>
      <c r="AD2532" s="16" t="str">
        <f t="shared" si="235"/>
        <v/>
      </c>
      <c r="AE2532" s="16" t="str">
        <f t="shared" si="236"/>
        <v/>
      </c>
      <c r="AF2532" s="16" t="str">
        <f t="shared" si="237"/>
        <v/>
      </c>
      <c r="AG2532" s="16">
        <f t="shared" si="238"/>
        <v>1.3630312010135499E-2</v>
      </c>
      <c r="AH2532" s="16" t="str">
        <f t="shared" si="239"/>
        <v/>
      </c>
      <c r="AI2532" s="17" t="str">
        <f>IF('Peer Comparison Tool'!$D$11="NR","",IF($C2532='Peer Comparison Tool'!$D$9,COUNT('ALLL &lt;50B Database'!$AI$1:AI2531)+1,""))</f>
        <v/>
      </c>
    </row>
    <row r="2533" spans="1:35" x14ac:dyDescent="0.25">
      <c r="A2533" t="s">
        <v>2137</v>
      </c>
      <c r="B2533">
        <v>286457</v>
      </c>
      <c r="C2533" s="5" t="s">
        <v>2041</v>
      </c>
      <c r="D2533" s="5" t="s">
        <v>4390</v>
      </c>
      <c r="E2533" s="5" t="s">
        <v>4388</v>
      </c>
      <c r="F2533" s="2">
        <v>1993</v>
      </c>
      <c r="G2533" s="2">
        <v>233144</v>
      </c>
      <c r="H2533" s="2">
        <v>186457</v>
      </c>
      <c r="I2533" s="2">
        <v>68555</v>
      </c>
      <c r="J2533" s="2">
        <v>117902</v>
      </c>
      <c r="K2533" s="33">
        <v>1.6903869315193974E-2</v>
      </c>
      <c r="L2533" s="2">
        <v>650</v>
      </c>
      <c r="M2533" s="2">
        <v>142443</v>
      </c>
      <c r="N2533" s="2">
        <v>123438</v>
      </c>
      <c r="O2533" s="33">
        <v>5.265801454981448E-3</v>
      </c>
      <c r="P2533" s="2">
        <v>793</v>
      </c>
      <c r="Q2533" s="2">
        <v>165478</v>
      </c>
      <c r="R2533" s="2">
        <v>128273</v>
      </c>
      <c r="S2533" s="35">
        <v>6.1821271818699184E-3</v>
      </c>
      <c r="T2533" t="s">
        <v>4388</v>
      </c>
      <c r="U2533" t="s">
        <v>4388</v>
      </c>
      <c r="V2533" s="5" t="s">
        <v>4390</v>
      </c>
      <c r="W2533" s="5">
        <v>0</v>
      </c>
      <c r="X2533" s="4">
        <v>1.0721742133324056E-2</v>
      </c>
      <c r="Y2533" s="6">
        <v>1200</v>
      </c>
      <c r="Z2533" s="4">
        <v>9.1632572688847037E-4</v>
      </c>
      <c r="AA2533" s="5">
        <v>1058</v>
      </c>
      <c r="AC2533" s="16" t="str">
        <f t="shared" si="234"/>
        <v/>
      </c>
      <c r="AD2533" s="16" t="str">
        <f t="shared" si="235"/>
        <v/>
      </c>
      <c r="AE2533" s="16" t="str">
        <f t="shared" si="236"/>
        <v/>
      </c>
      <c r="AF2533" s="16" t="str">
        <f t="shared" si="237"/>
        <v/>
      </c>
      <c r="AG2533" s="16">
        <f t="shared" si="238"/>
        <v>1.6903869315193974E-2</v>
      </c>
      <c r="AH2533" s="16" t="str">
        <f t="shared" si="239"/>
        <v/>
      </c>
      <c r="AI2533" s="17" t="str">
        <f>IF('Peer Comparison Tool'!$D$11="NR","",IF($C2533='Peer Comparison Tool'!$D$9,COUNT('ALLL &lt;50B Database'!$AI$1:AI2532)+1,""))</f>
        <v/>
      </c>
    </row>
    <row r="2534" spans="1:35" x14ac:dyDescent="0.25">
      <c r="A2534" t="s">
        <v>55</v>
      </c>
      <c r="B2534">
        <v>2915126</v>
      </c>
      <c r="C2534" s="5" t="s">
        <v>6</v>
      </c>
      <c r="D2534" s="5" t="s">
        <v>4390</v>
      </c>
      <c r="E2534" s="5" t="s">
        <v>4388</v>
      </c>
      <c r="F2534" s="2">
        <v>1398</v>
      </c>
      <c r="G2534" s="2">
        <v>233057</v>
      </c>
      <c r="H2534" s="2">
        <v>128075</v>
      </c>
      <c r="I2534" s="2">
        <v>9150</v>
      </c>
      <c r="J2534" s="2">
        <v>118925</v>
      </c>
      <c r="K2534" s="33">
        <v>1.1755307967206223E-2</v>
      </c>
      <c r="L2534" s="2">
        <v>1438</v>
      </c>
      <c r="M2534" s="2">
        <v>209300</v>
      </c>
      <c r="N2534" s="2">
        <v>121044</v>
      </c>
      <c r="O2534" s="33">
        <v>1.187997752883249E-2</v>
      </c>
      <c r="P2534" s="2">
        <v>1423</v>
      </c>
      <c r="Q2534" s="2">
        <v>210907</v>
      </c>
      <c r="R2534" s="2">
        <v>121728</v>
      </c>
      <c r="S2534" s="35">
        <v>1.1689997371188223E-2</v>
      </c>
      <c r="T2534" t="s">
        <v>4388</v>
      </c>
      <c r="U2534" t="s">
        <v>4388</v>
      </c>
      <c r="V2534" s="5" t="s">
        <v>4390</v>
      </c>
      <c r="W2534" s="5">
        <v>0</v>
      </c>
      <c r="X2534" s="4">
        <v>6.5310596017999559E-5</v>
      </c>
      <c r="Y2534" s="6">
        <v>-25</v>
      </c>
      <c r="Z2534" s="4">
        <v>-1.8998015764426675E-4</v>
      </c>
      <c r="AA2534" s="5">
        <v>3045</v>
      </c>
      <c r="AC2534" s="16" t="str">
        <f t="shared" si="234"/>
        <v/>
      </c>
      <c r="AD2534" s="16" t="str">
        <f t="shared" si="235"/>
        <v/>
      </c>
      <c r="AE2534" s="16" t="str">
        <f t="shared" si="236"/>
        <v/>
      </c>
      <c r="AF2534" s="16" t="str">
        <f t="shared" si="237"/>
        <v/>
      </c>
      <c r="AG2534" s="16">
        <f t="shared" si="238"/>
        <v>1.1755307967206223E-2</v>
      </c>
      <c r="AH2534" s="16" t="str">
        <f t="shared" si="239"/>
        <v/>
      </c>
      <c r="AI2534" s="17" t="str">
        <f>IF('Peer Comparison Tool'!$D$11="NR","",IF($C2534='Peer Comparison Tool'!$D$9,COUNT('ALLL &lt;50B Database'!$AI$1:AI2533)+1,""))</f>
        <v/>
      </c>
    </row>
    <row r="2535" spans="1:35" x14ac:dyDescent="0.25">
      <c r="A2535" t="s">
        <v>626</v>
      </c>
      <c r="B2535">
        <v>2914727</v>
      </c>
      <c r="C2535" s="5" t="s">
        <v>561</v>
      </c>
      <c r="D2535" s="5" t="s">
        <v>4390</v>
      </c>
      <c r="E2535" s="5" t="s">
        <v>4388</v>
      </c>
      <c r="F2535" s="2">
        <v>5036</v>
      </c>
      <c r="G2535" s="2">
        <v>232673</v>
      </c>
      <c r="H2535" s="2">
        <v>215429</v>
      </c>
      <c r="I2535" s="2">
        <v>12257</v>
      </c>
      <c r="J2535" s="2">
        <v>203172</v>
      </c>
      <c r="K2535" s="33">
        <v>2.4786880081901049E-2</v>
      </c>
      <c r="L2535" s="2">
        <v>4699</v>
      </c>
      <c r="M2535" s="2">
        <v>216491</v>
      </c>
      <c r="N2535" s="2">
        <v>192583</v>
      </c>
      <c r="O2535" s="33">
        <v>2.4399869147328685E-2</v>
      </c>
      <c r="P2535" s="2">
        <v>4903</v>
      </c>
      <c r="Q2535" s="2">
        <v>214407</v>
      </c>
      <c r="R2535" s="2">
        <v>196066</v>
      </c>
      <c r="S2535" s="35">
        <v>2.5006885436536678E-2</v>
      </c>
      <c r="T2535" t="s">
        <v>4388</v>
      </c>
      <c r="U2535" t="s">
        <v>4388</v>
      </c>
      <c r="V2535" s="5" t="s">
        <v>4390</v>
      </c>
      <c r="W2535" s="5">
        <v>0</v>
      </c>
      <c r="X2535" s="4">
        <v>-2.200053546356287E-4</v>
      </c>
      <c r="Y2535" s="6">
        <v>133</v>
      </c>
      <c r="Z2535" s="4">
        <v>6.0701628920799278E-4</v>
      </c>
      <c r="AA2535" s="5">
        <v>261</v>
      </c>
      <c r="AC2535" s="16" t="str">
        <f t="shared" si="234"/>
        <v/>
      </c>
      <c r="AD2535" s="16" t="str">
        <f t="shared" si="235"/>
        <v/>
      </c>
      <c r="AE2535" s="16" t="str">
        <f t="shared" si="236"/>
        <v/>
      </c>
      <c r="AF2535" s="16" t="str">
        <f t="shared" si="237"/>
        <v/>
      </c>
      <c r="AG2535" s="16">
        <f t="shared" si="238"/>
        <v>2.4786880081901049E-2</v>
      </c>
      <c r="AH2535" s="16" t="str">
        <f t="shared" si="239"/>
        <v/>
      </c>
      <c r="AI2535" s="17" t="str">
        <f>IF('Peer Comparison Tool'!$D$11="NR","",IF($C2535='Peer Comparison Tool'!$D$9,COUNT('ALLL &lt;50B Database'!$AI$1:AI2534)+1,""))</f>
        <v/>
      </c>
    </row>
    <row r="2536" spans="1:35" x14ac:dyDescent="0.25">
      <c r="A2536" t="s">
        <v>3666</v>
      </c>
      <c r="B2536">
        <v>170275</v>
      </c>
      <c r="C2536" s="5" t="s">
        <v>3603</v>
      </c>
      <c r="D2536" s="5" t="s">
        <v>4390</v>
      </c>
      <c r="E2536" s="5" t="s">
        <v>4388</v>
      </c>
      <c r="F2536" s="2">
        <v>684</v>
      </c>
      <c r="G2536" s="2">
        <v>232335</v>
      </c>
      <c r="H2536" s="2">
        <v>132983</v>
      </c>
      <c r="I2536" s="2">
        <v>547</v>
      </c>
      <c r="J2536" s="2">
        <v>132436</v>
      </c>
      <c r="K2536" s="33">
        <v>5.1647588269050715E-3</v>
      </c>
      <c r="L2536" s="2">
        <v>644</v>
      </c>
      <c r="M2536" s="2">
        <v>215591</v>
      </c>
      <c r="N2536" s="2">
        <v>133038</v>
      </c>
      <c r="O2536" s="33">
        <v>4.8407221996722739E-3</v>
      </c>
      <c r="P2536" s="2">
        <v>655</v>
      </c>
      <c r="Q2536" s="2">
        <v>217390</v>
      </c>
      <c r="R2536" s="2">
        <v>133965</v>
      </c>
      <c r="S2536" s="35">
        <v>4.8893367670660246E-3</v>
      </c>
      <c r="T2536" t="s">
        <v>4388</v>
      </c>
      <c r="U2536" t="s">
        <v>4388</v>
      </c>
      <c r="V2536" s="5" t="s">
        <v>4390</v>
      </c>
      <c r="W2536" s="5">
        <v>0</v>
      </c>
      <c r="X2536" s="4">
        <v>2.7542205983904691E-4</v>
      </c>
      <c r="Y2536" s="6">
        <v>29</v>
      </c>
      <c r="Z2536" s="4">
        <v>4.8614567393750682E-5</v>
      </c>
      <c r="AA2536" s="5">
        <v>4644</v>
      </c>
      <c r="AC2536" s="16" t="str">
        <f t="shared" si="234"/>
        <v/>
      </c>
      <c r="AD2536" s="16" t="str">
        <f t="shared" si="235"/>
        <v/>
      </c>
      <c r="AE2536" s="16" t="str">
        <f t="shared" si="236"/>
        <v/>
      </c>
      <c r="AF2536" s="16" t="str">
        <f t="shared" si="237"/>
        <v/>
      </c>
      <c r="AG2536" s="16">
        <f t="shared" si="238"/>
        <v>5.1647588269050715E-3</v>
      </c>
      <c r="AH2536" s="16" t="str">
        <f t="shared" si="239"/>
        <v/>
      </c>
      <c r="AI2536" s="17" t="str">
        <f>IF('Peer Comparison Tool'!$D$11="NR","",IF($C2536='Peer Comparison Tool'!$D$9,COUNT('ALLL &lt;50B Database'!$AI$1:AI2535)+1,""))</f>
        <v/>
      </c>
    </row>
    <row r="2537" spans="1:35" x14ac:dyDescent="0.25">
      <c r="A2537" t="s">
        <v>380</v>
      </c>
      <c r="B2537">
        <v>257756</v>
      </c>
      <c r="C2537" s="5" t="s">
        <v>343</v>
      </c>
      <c r="D2537" s="5" t="s">
        <v>4390</v>
      </c>
      <c r="E2537" s="5" t="s">
        <v>4388</v>
      </c>
      <c r="F2537" s="2">
        <v>2761</v>
      </c>
      <c r="G2537" s="2">
        <v>232229</v>
      </c>
      <c r="H2537" s="2">
        <v>185982</v>
      </c>
      <c r="I2537" s="2">
        <v>30004</v>
      </c>
      <c r="J2537" s="2">
        <v>155978</v>
      </c>
      <c r="K2537" s="33">
        <v>1.7701214273807844E-2</v>
      </c>
      <c r="L2537" s="2">
        <v>2135</v>
      </c>
      <c r="M2537" s="2">
        <v>197150</v>
      </c>
      <c r="N2537" s="2">
        <v>152061</v>
      </c>
      <c r="O2537" s="33">
        <v>1.404041799014869E-2</v>
      </c>
      <c r="P2537" s="2">
        <v>2516</v>
      </c>
      <c r="Q2537" s="2">
        <v>203620</v>
      </c>
      <c r="R2537" s="2">
        <v>155697</v>
      </c>
      <c r="S2537" s="35">
        <v>1.6159592028105872E-2</v>
      </c>
      <c r="T2537" t="s">
        <v>4388</v>
      </c>
      <c r="U2537" t="s">
        <v>4388</v>
      </c>
      <c r="V2537" s="5" t="s">
        <v>4390</v>
      </c>
      <c r="W2537" s="5">
        <v>0</v>
      </c>
      <c r="X2537" s="4">
        <v>1.5416222457019721E-3</v>
      </c>
      <c r="Y2537" s="6">
        <v>245</v>
      </c>
      <c r="Z2537" s="4">
        <v>2.1191740379571822E-3</v>
      </c>
      <c r="AA2537" s="5">
        <v>900</v>
      </c>
      <c r="AC2537" s="16" t="str">
        <f t="shared" si="234"/>
        <v/>
      </c>
      <c r="AD2537" s="16" t="str">
        <f t="shared" si="235"/>
        <v/>
      </c>
      <c r="AE2537" s="16" t="str">
        <f t="shared" si="236"/>
        <v/>
      </c>
      <c r="AF2537" s="16" t="str">
        <f t="shared" si="237"/>
        <v/>
      </c>
      <c r="AG2537" s="16">
        <f t="shared" si="238"/>
        <v>1.7701214273807844E-2</v>
      </c>
      <c r="AH2537" s="16" t="str">
        <f t="shared" si="239"/>
        <v/>
      </c>
      <c r="AI2537" s="17" t="str">
        <f>IF('Peer Comparison Tool'!$D$11="NR","",IF($C2537='Peer Comparison Tool'!$D$9,COUNT('ALLL &lt;50B Database'!$AI$1:AI2536)+1,""))</f>
        <v/>
      </c>
    </row>
    <row r="2538" spans="1:35" x14ac:dyDescent="0.25">
      <c r="A2538" t="s">
        <v>56</v>
      </c>
      <c r="B2538">
        <v>1160509</v>
      </c>
      <c r="C2538" s="5" t="s">
        <v>6</v>
      </c>
      <c r="D2538" s="5" t="s">
        <v>4390</v>
      </c>
      <c r="E2538" s="5" t="s">
        <v>4388</v>
      </c>
      <c r="F2538" s="2">
        <v>1870</v>
      </c>
      <c r="G2538" s="2">
        <v>232075</v>
      </c>
      <c r="H2538" s="2">
        <v>159698</v>
      </c>
      <c r="I2538" s="2">
        <v>19457</v>
      </c>
      <c r="J2538" s="2">
        <v>140241</v>
      </c>
      <c r="K2538" s="33">
        <v>1.3334189003215893E-2</v>
      </c>
      <c r="L2538" s="2">
        <v>1587</v>
      </c>
      <c r="M2538" s="2">
        <v>207317</v>
      </c>
      <c r="N2538" s="2">
        <v>136107</v>
      </c>
      <c r="O2538" s="33">
        <v>1.1659944014635545E-2</v>
      </c>
      <c r="P2538" s="2">
        <v>1630</v>
      </c>
      <c r="Q2538" s="2">
        <v>209039</v>
      </c>
      <c r="R2538" s="2">
        <v>137870</v>
      </c>
      <c r="S2538" s="35">
        <v>1.1822731558714732E-2</v>
      </c>
      <c r="T2538" t="s">
        <v>4388</v>
      </c>
      <c r="U2538" t="s">
        <v>4388</v>
      </c>
      <c r="V2538" s="5" t="s">
        <v>4390</v>
      </c>
      <c r="W2538" s="5">
        <v>0</v>
      </c>
      <c r="X2538" s="4">
        <v>1.5114574445011606E-3</v>
      </c>
      <c r="Y2538" s="6">
        <v>240</v>
      </c>
      <c r="Z2538" s="4">
        <v>1.6278754407918726E-4</v>
      </c>
      <c r="AA2538" s="5">
        <v>2252</v>
      </c>
      <c r="AC2538" s="16" t="str">
        <f t="shared" si="234"/>
        <v/>
      </c>
      <c r="AD2538" s="16" t="str">
        <f t="shared" si="235"/>
        <v/>
      </c>
      <c r="AE2538" s="16" t="str">
        <f t="shared" si="236"/>
        <v/>
      </c>
      <c r="AF2538" s="16" t="str">
        <f t="shared" si="237"/>
        <v/>
      </c>
      <c r="AG2538" s="16">
        <f t="shared" si="238"/>
        <v>1.3334189003215893E-2</v>
      </c>
      <c r="AH2538" s="16" t="str">
        <f t="shared" si="239"/>
        <v/>
      </c>
      <c r="AI2538" s="17" t="str">
        <f>IF('Peer Comparison Tool'!$D$11="NR","",IF($C2538='Peer Comparison Tool'!$D$9,COUNT('ALLL &lt;50B Database'!$AI$1:AI2537)+1,""))</f>
        <v/>
      </c>
    </row>
    <row r="2539" spans="1:35" x14ac:dyDescent="0.25">
      <c r="A2539" t="s">
        <v>3280</v>
      </c>
      <c r="B2539">
        <v>327556</v>
      </c>
      <c r="C2539" s="5" t="s">
        <v>3209</v>
      </c>
      <c r="D2539" s="5" t="s">
        <v>4390</v>
      </c>
      <c r="E2539" s="5" t="s">
        <v>4388</v>
      </c>
      <c r="F2539" s="2">
        <v>1568</v>
      </c>
      <c r="G2539" s="2">
        <v>231959</v>
      </c>
      <c r="H2539" s="2">
        <v>133873</v>
      </c>
      <c r="I2539" s="2">
        <v>3190</v>
      </c>
      <c r="J2539" s="2">
        <v>130683</v>
      </c>
      <c r="K2539" s="33">
        <v>1.1998500187476566E-2</v>
      </c>
      <c r="L2539" s="2">
        <v>1877</v>
      </c>
      <c r="M2539" s="2">
        <v>226007</v>
      </c>
      <c r="N2539" s="2">
        <v>138686</v>
      </c>
      <c r="O2539" s="33">
        <v>1.3534170716582784E-2</v>
      </c>
      <c r="P2539" s="2">
        <v>1860</v>
      </c>
      <c r="Q2539" s="2">
        <v>229411</v>
      </c>
      <c r="R2539" s="2">
        <v>130709</v>
      </c>
      <c r="S2539" s="35">
        <v>1.423008362086773E-2</v>
      </c>
      <c r="T2539" t="s">
        <v>4388</v>
      </c>
      <c r="U2539" t="s">
        <v>4388</v>
      </c>
      <c r="V2539" s="5" t="s">
        <v>4390</v>
      </c>
      <c r="W2539" s="5">
        <v>0</v>
      </c>
      <c r="X2539" s="4">
        <v>-2.2315834333911638E-3</v>
      </c>
      <c r="Y2539" s="6">
        <v>-292</v>
      </c>
      <c r="Z2539" s="4">
        <v>6.9591290428494545E-4</v>
      </c>
      <c r="AA2539" s="5">
        <v>2925</v>
      </c>
      <c r="AC2539" s="16" t="str">
        <f t="shared" si="234"/>
        <v/>
      </c>
      <c r="AD2539" s="16" t="str">
        <f t="shared" si="235"/>
        <v/>
      </c>
      <c r="AE2539" s="16" t="str">
        <f t="shared" si="236"/>
        <v/>
      </c>
      <c r="AF2539" s="16" t="str">
        <f t="shared" si="237"/>
        <v/>
      </c>
      <c r="AG2539" s="16">
        <f t="shared" si="238"/>
        <v>1.1998500187476566E-2</v>
      </c>
      <c r="AH2539" s="16" t="str">
        <f t="shared" si="239"/>
        <v/>
      </c>
      <c r="AI2539" s="17" t="str">
        <f>IF('Peer Comparison Tool'!$D$11="NR","",IF($C2539='Peer Comparison Tool'!$D$9,COUNT('ALLL &lt;50B Database'!$AI$1:AI2538)+1,""))</f>
        <v/>
      </c>
    </row>
    <row r="2540" spans="1:35" x14ac:dyDescent="0.25">
      <c r="A2540" t="s">
        <v>3575</v>
      </c>
      <c r="B2540">
        <v>2529176</v>
      </c>
      <c r="C2540" s="5" t="s">
        <v>3557</v>
      </c>
      <c r="D2540" s="5" t="s">
        <v>4390</v>
      </c>
      <c r="E2540" s="5" t="s">
        <v>4388</v>
      </c>
      <c r="F2540" s="2">
        <v>2002</v>
      </c>
      <c r="G2540" s="2">
        <v>231856</v>
      </c>
      <c r="H2540" s="2">
        <v>127966</v>
      </c>
      <c r="I2540" s="2">
        <v>3231</v>
      </c>
      <c r="J2540" s="2">
        <v>124735</v>
      </c>
      <c r="K2540" s="33">
        <v>1.6050026055237102E-2</v>
      </c>
      <c r="L2540" s="2">
        <v>2002</v>
      </c>
      <c r="M2540" s="2">
        <v>206298</v>
      </c>
      <c r="N2540" s="2">
        <v>119135</v>
      </c>
      <c r="O2540" s="33">
        <v>1.6804465522306626E-2</v>
      </c>
      <c r="P2540" s="2">
        <v>2002</v>
      </c>
      <c r="Q2540" s="2">
        <v>222997</v>
      </c>
      <c r="R2540" s="2">
        <v>118472</v>
      </c>
      <c r="S2540" s="35">
        <v>1.6898507664258221E-2</v>
      </c>
      <c r="T2540" t="s">
        <v>4388</v>
      </c>
      <c r="U2540" t="s">
        <v>4388</v>
      </c>
      <c r="V2540" s="5" t="s">
        <v>4390</v>
      </c>
      <c r="W2540" s="5">
        <v>0</v>
      </c>
      <c r="X2540" s="4">
        <v>-8.4848160902111988E-4</v>
      </c>
      <c r="Y2540" s="6">
        <v>0</v>
      </c>
      <c r="Z2540" s="4">
        <v>9.4042141951595354E-5</v>
      </c>
      <c r="AA2540" s="5">
        <v>1257</v>
      </c>
      <c r="AC2540" s="16" t="str">
        <f t="shared" si="234"/>
        <v/>
      </c>
      <c r="AD2540" s="16" t="str">
        <f t="shared" si="235"/>
        <v/>
      </c>
      <c r="AE2540" s="16" t="str">
        <f t="shared" si="236"/>
        <v/>
      </c>
      <c r="AF2540" s="16" t="str">
        <f t="shared" si="237"/>
        <v/>
      </c>
      <c r="AG2540" s="16">
        <f t="shared" si="238"/>
        <v>1.6050026055237102E-2</v>
      </c>
      <c r="AH2540" s="16" t="str">
        <f t="shared" si="239"/>
        <v/>
      </c>
      <c r="AI2540" s="17" t="str">
        <f>IF('Peer Comparison Tool'!$D$11="NR","",IF($C2540='Peer Comparison Tool'!$D$9,COUNT('ALLL &lt;50B Database'!$AI$1:AI2539)+1,""))</f>
        <v/>
      </c>
    </row>
    <row r="2541" spans="1:35" x14ac:dyDescent="0.25">
      <c r="A2541" t="s">
        <v>3668</v>
      </c>
      <c r="B2541">
        <v>715630</v>
      </c>
      <c r="C2541" s="5" t="s">
        <v>3603</v>
      </c>
      <c r="D2541" s="5" t="s">
        <v>4390</v>
      </c>
      <c r="E2541" s="5" t="s">
        <v>4388</v>
      </c>
      <c r="F2541" s="2">
        <v>782</v>
      </c>
      <c r="G2541" s="2">
        <v>231576</v>
      </c>
      <c r="H2541" s="2">
        <v>64801</v>
      </c>
      <c r="I2541" s="2">
        <v>0</v>
      </c>
      <c r="J2541" s="2">
        <v>64801</v>
      </c>
      <c r="K2541" s="33">
        <v>1.2067715004398081E-2</v>
      </c>
      <c r="L2541" s="2">
        <v>741</v>
      </c>
      <c r="M2541" s="2">
        <v>208059</v>
      </c>
      <c r="N2541" s="2">
        <v>64383</v>
      </c>
      <c r="O2541" s="33">
        <v>1.1509249336004846E-2</v>
      </c>
      <c r="P2541" s="2">
        <v>744</v>
      </c>
      <c r="Q2541" s="2">
        <v>211969</v>
      </c>
      <c r="R2541" s="2">
        <v>64962</v>
      </c>
      <c r="S2541" s="35">
        <v>1.1452849358086267E-2</v>
      </c>
      <c r="T2541" t="s">
        <v>4388</v>
      </c>
      <c r="U2541" t="s">
        <v>4388</v>
      </c>
      <c r="V2541" s="5" t="s">
        <v>4390</v>
      </c>
      <c r="W2541" s="5">
        <v>0</v>
      </c>
      <c r="X2541" s="4">
        <v>6.1486564631181399E-4</v>
      </c>
      <c r="Y2541" s="6">
        <v>38</v>
      </c>
      <c r="Z2541" s="4">
        <v>-5.6399977918579827E-5</v>
      </c>
      <c r="AA2541" s="5">
        <v>2897</v>
      </c>
      <c r="AC2541" s="16" t="str">
        <f t="shared" si="234"/>
        <v/>
      </c>
      <c r="AD2541" s="16" t="str">
        <f t="shared" si="235"/>
        <v/>
      </c>
      <c r="AE2541" s="16" t="str">
        <f t="shared" si="236"/>
        <v/>
      </c>
      <c r="AF2541" s="16" t="str">
        <f t="shared" si="237"/>
        <v/>
      </c>
      <c r="AG2541" s="16">
        <f t="shared" si="238"/>
        <v>1.2067715004398081E-2</v>
      </c>
      <c r="AH2541" s="16" t="str">
        <f t="shared" si="239"/>
        <v/>
      </c>
      <c r="AI2541" s="17" t="str">
        <f>IF('Peer Comparison Tool'!$D$11="NR","",IF($C2541='Peer Comparison Tool'!$D$9,COUNT('ALLL &lt;50B Database'!$AI$1:AI2540)+1,""))</f>
        <v/>
      </c>
    </row>
    <row r="2542" spans="1:35" x14ac:dyDescent="0.25">
      <c r="A2542" t="s">
        <v>3543</v>
      </c>
      <c r="B2542">
        <v>5136959</v>
      </c>
      <c r="C2542" s="5" t="s">
        <v>3516</v>
      </c>
      <c r="D2542" s="5" t="s">
        <v>4390</v>
      </c>
      <c r="E2542" s="5" t="s">
        <v>4388</v>
      </c>
      <c r="F2542" s="2">
        <v>1933</v>
      </c>
      <c r="G2542" s="2">
        <v>231327</v>
      </c>
      <c r="H2542" s="2">
        <v>202705</v>
      </c>
      <c r="I2542" s="2">
        <v>48046</v>
      </c>
      <c r="J2542" s="2">
        <v>154659</v>
      </c>
      <c r="K2542" s="33">
        <v>1.2498464363535262E-2</v>
      </c>
      <c r="L2542" s="2">
        <v>1334</v>
      </c>
      <c r="M2542" s="2">
        <v>135813</v>
      </c>
      <c r="N2542" s="2">
        <v>116041</v>
      </c>
      <c r="O2542" s="33">
        <v>1.1495936780965348E-2</v>
      </c>
      <c r="P2542" s="2">
        <v>1609</v>
      </c>
      <c r="Q2542" s="2">
        <v>161029</v>
      </c>
      <c r="R2542" s="2">
        <v>128704</v>
      </c>
      <c r="S2542" s="35">
        <v>1.2501553953257086E-2</v>
      </c>
      <c r="T2542" t="s">
        <v>4388</v>
      </c>
      <c r="U2542" t="s">
        <v>4388</v>
      </c>
      <c r="V2542" s="5" t="s">
        <v>4390</v>
      </c>
      <c r="W2542" s="5">
        <v>0</v>
      </c>
      <c r="X2542" s="4">
        <v>-3.0895897218247148E-6</v>
      </c>
      <c r="Y2542" s="6">
        <v>324</v>
      </c>
      <c r="Z2542" s="4">
        <v>1.0056171722917385E-3</v>
      </c>
      <c r="AA2542" s="5">
        <v>2704</v>
      </c>
      <c r="AC2542" s="16" t="str">
        <f t="shared" si="234"/>
        <v/>
      </c>
      <c r="AD2542" s="16" t="str">
        <f t="shared" si="235"/>
        <v/>
      </c>
      <c r="AE2542" s="16" t="str">
        <f t="shared" si="236"/>
        <v/>
      </c>
      <c r="AF2542" s="16" t="str">
        <f t="shared" si="237"/>
        <v/>
      </c>
      <c r="AG2542" s="16">
        <f t="shared" si="238"/>
        <v>1.2498464363535262E-2</v>
      </c>
      <c r="AH2542" s="16" t="str">
        <f t="shared" si="239"/>
        <v/>
      </c>
      <c r="AI2542" s="17" t="str">
        <f>IF('Peer Comparison Tool'!$D$11="NR","",IF($C2542='Peer Comparison Tool'!$D$9,COUNT('ALLL &lt;50B Database'!$AI$1:AI2541)+1,""))</f>
        <v/>
      </c>
    </row>
    <row r="2543" spans="1:35" x14ac:dyDescent="0.25">
      <c r="A2543" t="s">
        <v>797</v>
      </c>
      <c r="B2543">
        <v>205542</v>
      </c>
      <c r="C2543" s="5" t="s">
        <v>716</v>
      </c>
      <c r="D2543" s="5" t="s">
        <v>4390</v>
      </c>
      <c r="E2543" s="5" t="s">
        <v>4388</v>
      </c>
      <c r="F2543" s="2">
        <v>2043</v>
      </c>
      <c r="G2543" s="2">
        <v>231236</v>
      </c>
      <c r="H2543" s="2">
        <v>161014</v>
      </c>
      <c r="I2543" s="2">
        <v>1049</v>
      </c>
      <c r="J2543" s="2">
        <v>159965</v>
      </c>
      <c r="K2543" s="33">
        <v>1.2771543775200825E-2</v>
      </c>
      <c r="L2543" s="2">
        <v>1724</v>
      </c>
      <c r="M2543" s="2">
        <v>221540</v>
      </c>
      <c r="N2543" s="2">
        <v>150557</v>
      </c>
      <c r="O2543" s="33">
        <v>1.1450812649029935E-2</v>
      </c>
      <c r="P2543" s="2">
        <v>1773</v>
      </c>
      <c r="Q2543" s="2">
        <v>223372</v>
      </c>
      <c r="R2543" s="2">
        <v>150186</v>
      </c>
      <c r="S2543" s="35">
        <v>1.1805361351923616E-2</v>
      </c>
      <c r="T2543" t="s">
        <v>4388</v>
      </c>
      <c r="U2543" t="s">
        <v>4388</v>
      </c>
      <c r="V2543" s="5" t="s">
        <v>4390</v>
      </c>
      <c r="W2543" s="5">
        <v>0</v>
      </c>
      <c r="X2543" s="4">
        <v>9.6618242327720961E-4</v>
      </c>
      <c r="Y2543" s="6">
        <v>270</v>
      </c>
      <c r="Z2543" s="4">
        <v>3.5454870289368043E-4</v>
      </c>
      <c r="AA2543" s="5">
        <v>2560</v>
      </c>
      <c r="AC2543" s="16" t="str">
        <f t="shared" si="234"/>
        <v/>
      </c>
      <c r="AD2543" s="16" t="str">
        <f t="shared" si="235"/>
        <v/>
      </c>
      <c r="AE2543" s="16" t="str">
        <f t="shared" si="236"/>
        <v/>
      </c>
      <c r="AF2543" s="16" t="str">
        <f t="shared" si="237"/>
        <v/>
      </c>
      <c r="AG2543" s="16">
        <f t="shared" si="238"/>
        <v>1.2771543775200825E-2</v>
      </c>
      <c r="AH2543" s="16" t="str">
        <f t="shared" si="239"/>
        <v/>
      </c>
      <c r="AI2543" s="17" t="str">
        <f>IF('Peer Comparison Tool'!$D$11="NR","",IF($C2543='Peer Comparison Tool'!$D$9,COUNT('ALLL &lt;50B Database'!$AI$1:AI2542)+1,""))</f>
        <v/>
      </c>
    </row>
    <row r="2544" spans="1:35" x14ac:dyDescent="0.25">
      <c r="A2544" t="s">
        <v>4375</v>
      </c>
      <c r="B2544">
        <v>64150</v>
      </c>
      <c r="C2544" s="5" t="s">
        <v>4362</v>
      </c>
      <c r="D2544" s="5" t="s">
        <v>4390</v>
      </c>
      <c r="E2544" s="5" t="s">
        <v>4388</v>
      </c>
      <c r="F2544" s="2">
        <v>2246</v>
      </c>
      <c r="G2544" s="2">
        <v>230962</v>
      </c>
      <c r="H2544" s="2">
        <v>111474</v>
      </c>
      <c r="I2544" s="2">
        <v>7612</v>
      </c>
      <c r="J2544" s="2">
        <v>103862</v>
      </c>
      <c r="K2544" s="33">
        <v>2.1624848356473013E-2</v>
      </c>
      <c r="L2544" s="2">
        <v>1795</v>
      </c>
      <c r="M2544" s="2">
        <v>206728</v>
      </c>
      <c r="N2544" s="2">
        <v>111906</v>
      </c>
      <c r="O2544" s="33">
        <v>1.6040248065340552E-2</v>
      </c>
      <c r="P2544" s="2">
        <v>1796</v>
      </c>
      <c r="Q2544" s="2">
        <v>206077</v>
      </c>
      <c r="R2544" s="2">
        <v>107878</v>
      </c>
      <c r="S2544" s="35">
        <v>1.6648436196444131E-2</v>
      </c>
      <c r="T2544" t="s">
        <v>4388</v>
      </c>
      <c r="U2544" t="s">
        <v>4388</v>
      </c>
      <c r="V2544" s="5" t="s">
        <v>4390</v>
      </c>
      <c r="W2544" s="5">
        <v>0</v>
      </c>
      <c r="X2544" s="4">
        <v>4.976412160028882E-3</v>
      </c>
      <c r="Y2544" s="6">
        <v>450</v>
      </c>
      <c r="Z2544" s="4">
        <v>6.0818813110357847E-4</v>
      </c>
      <c r="AA2544" s="5">
        <v>421</v>
      </c>
      <c r="AC2544" s="16" t="str">
        <f t="shared" si="234"/>
        <v/>
      </c>
      <c r="AD2544" s="16" t="str">
        <f t="shared" si="235"/>
        <v/>
      </c>
      <c r="AE2544" s="16" t="str">
        <f t="shared" si="236"/>
        <v/>
      </c>
      <c r="AF2544" s="16" t="str">
        <f t="shared" si="237"/>
        <v/>
      </c>
      <c r="AG2544" s="16">
        <f t="shared" si="238"/>
        <v>2.1624848356473013E-2</v>
      </c>
      <c r="AH2544" s="16" t="str">
        <f t="shared" si="239"/>
        <v/>
      </c>
      <c r="AI2544" s="17" t="str">
        <f>IF('Peer Comparison Tool'!$D$11="NR","",IF($C2544='Peer Comparison Tool'!$D$9,COUNT('ALLL &lt;50B Database'!$AI$1:AI2543)+1,""))</f>
        <v/>
      </c>
    </row>
    <row r="2545" spans="1:35" x14ac:dyDescent="0.25">
      <c r="A2545" t="s">
        <v>1640</v>
      </c>
      <c r="B2545">
        <v>903240</v>
      </c>
      <c r="C2545" s="5" t="s">
        <v>1578</v>
      </c>
      <c r="D2545" s="5" t="s">
        <v>4390</v>
      </c>
      <c r="E2545" s="5" t="s">
        <v>4388</v>
      </c>
      <c r="F2545" s="2">
        <v>1589</v>
      </c>
      <c r="G2545" s="2">
        <v>230900</v>
      </c>
      <c r="H2545" s="2">
        <v>155036</v>
      </c>
      <c r="I2545" s="2">
        <v>0</v>
      </c>
      <c r="J2545" s="2">
        <v>155036</v>
      </c>
      <c r="K2545" s="33">
        <v>1.0249232436337366E-2</v>
      </c>
      <c r="L2545" s="2">
        <v>1560</v>
      </c>
      <c r="M2545" s="2">
        <v>217381</v>
      </c>
      <c r="N2545" s="2">
        <v>156019</v>
      </c>
      <c r="O2545" s="33">
        <v>9.9987821996038936E-3</v>
      </c>
      <c r="P2545" s="2">
        <v>1560</v>
      </c>
      <c r="Q2545" s="2">
        <v>220985</v>
      </c>
      <c r="R2545" s="2">
        <v>156440</v>
      </c>
      <c r="S2545" s="35">
        <v>9.9718742009716182E-3</v>
      </c>
      <c r="T2545" t="s">
        <v>4388</v>
      </c>
      <c r="U2545" t="s">
        <v>4388</v>
      </c>
      <c r="V2545" s="5" t="s">
        <v>4390</v>
      </c>
      <c r="W2545" s="5">
        <v>0</v>
      </c>
      <c r="X2545" s="4">
        <v>2.7735823536574784E-4</v>
      </c>
      <c r="Y2545" s="6">
        <v>29</v>
      </c>
      <c r="Z2545" s="4">
        <v>-2.6907998632275457E-5</v>
      </c>
      <c r="AA2545" s="5">
        <v>3696</v>
      </c>
      <c r="AC2545" s="16" t="str">
        <f t="shared" si="234"/>
        <v/>
      </c>
      <c r="AD2545" s="16" t="str">
        <f t="shared" si="235"/>
        <v/>
      </c>
      <c r="AE2545" s="16" t="str">
        <f t="shared" si="236"/>
        <v/>
      </c>
      <c r="AF2545" s="16" t="str">
        <f t="shared" si="237"/>
        <v/>
      </c>
      <c r="AG2545" s="16">
        <f t="shared" si="238"/>
        <v>1.0249232436337366E-2</v>
      </c>
      <c r="AH2545" s="16" t="str">
        <f t="shared" si="239"/>
        <v/>
      </c>
      <c r="AI2545" s="17" t="str">
        <f>IF('Peer Comparison Tool'!$D$11="NR","",IF($C2545='Peer Comparison Tool'!$D$9,COUNT('ALLL &lt;50B Database'!$AI$1:AI2544)+1,""))</f>
        <v/>
      </c>
    </row>
    <row r="2546" spans="1:35" x14ac:dyDescent="0.25">
      <c r="A2546" t="s">
        <v>2549</v>
      </c>
      <c r="B2546">
        <v>568939</v>
      </c>
      <c r="C2546" s="5" t="s">
        <v>2519</v>
      </c>
      <c r="D2546" s="5" t="s">
        <v>4390</v>
      </c>
      <c r="E2546" s="5" t="s">
        <v>4388</v>
      </c>
      <c r="F2546" s="2">
        <v>1894</v>
      </c>
      <c r="G2546" s="2">
        <v>230649</v>
      </c>
      <c r="H2546" s="2">
        <v>150870</v>
      </c>
      <c r="I2546" s="2">
        <v>12221</v>
      </c>
      <c r="J2546" s="2">
        <v>138649</v>
      </c>
      <c r="K2546" s="33">
        <v>1.3660394232919098E-2</v>
      </c>
      <c r="L2546" s="2">
        <v>1873</v>
      </c>
      <c r="M2546" s="2">
        <v>202876</v>
      </c>
      <c r="N2546" s="2">
        <v>145810</v>
      </c>
      <c r="O2546" s="33">
        <v>1.2845483848844387E-2</v>
      </c>
      <c r="P2546" s="2">
        <v>1921</v>
      </c>
      <c r="Q2546" s="2">
        <v>208331</v>
      </c>
      <c r="R2546" s="2">
        <v>142051</v>
      </c>
      <c r="S2546" s="35">
        <v>1.3523312049897571E-2</v>
      </c>
      <c r="T2546" t="s">
        <v>4388</v>
      </c>
      <c r="U2546" t="s">
        <v>4388</v>
      </c>
      <c r="V2546" s="5" t="s">
        <v>4390</v>
      </c>
      <c r="W2546" s="5">
        <v>0</v>
      </c>
      <c r="X2546" s="4">
        <v>1.3708218302152693E-4</v>
      </c>
      <c r="Y2546" s="6">
        <v>-27</v>
      </c>
      <c r="Z2546" s="4">
        <v>6.7782820105318463E-4</v>
      </c>
      <c r="AA2546" s="5">
        <v>2126</v>
      </c>
      <c r="AC2546" s="16" t="str">
        <f t="shared" si="234"/>
        <v/>
      </c>
      <c r="AD2546" s="16" t="str">
        <f t="shared" si="235"/>
        <v/>
      </c>
      <c r="AE2546" s="16" t="str">
        <f t="shared" si="236"/>
        <v/>
      </c>
      <c r="AF2546" s="16" t="str">
        <f t="shared" si="237"/>
        <v/>
      </c>
      <c r="AG2546" s="16">
        <f t="shared" si="238"/>
        <v>1.3660394232919098E-2</v>
      </c>
      <c r="AH2546" s="16" t="str">
        <f t="shared" si="239"/>
        <v/>
      </c>
      <c r="AI2546" s="17" t="str">
        <f>IF('Peer Comparison Tool'!$D$11="NR","",IF($C2546='Peer Comparison Tool'!$D$9,COUNT('ALLL &lt;50B Database'!$AI$1:AI2545)+1,""))</f>
        <v/>
      </c>
    </row>
    <row r="2547" spans="1:35" x14ac:dyDescent="0.25">
      <c r="A2547" t="s">
        <v>2754</v>
      </c>
      <c r="B2547">
        <v>3252</v>
      </c>
      <c r="C2547" s="5" t="s">
        <v>2711</v>
      </c>
      <c r="D2547" s="5" t="s">
        <v>4390</v>
      </c>
      <c r="E2547" s="5" t="s">
        <v>4388</v>
      </c>
      <c r="F2547" s="2">
        <v>4200</v>
      </c>
      <c r="G2547" s="2">
        <v>230534</v>
      </c>
      <c r="H2547" s="2">
        <v>110968</v>
      </c>
      <c r="I2547" s="2">
        <v>6266</v>
      </c>
      <c r="J2547" s="2">
        <v>104702</v>
      </c>
      <c r="K2547" s="33">
        <v>4.011384691791943E-2</v>
      </c>
      <c r="L2547" s="2">
        <v>3987</v>
      </c>
      <c r="M2547" s="2">
        <v>202320</v>
      </c>
      <c r="N2547" s="2">
        <v>109164</v>
      </c>
      <c r="O2547" s="33">
        <v>3.6523029570187972E-2</v>
      </c>
      <c r="P2547" s="2">
        <v>4006</v>
      </c>
      <c r="Q2547" s="2">
        <v>213649</v>
      </c>
      <c r="R2547" s="2">
        <v>103640</v>
      </c>
      <c r="S2547" s="35">
        <v>3.8653029718255502E-2</v>
      </c>
      <c r="T2547" t="s">
        <v>4388</v>
      </c>
      <c r="U2547" t="s">
        <v>4388</v>
      </c>
      <c r="V2547" s="5" t="s">
        <v>4390</v>
      </c>
      <c r="W2547" s="5">
        <v>0</v>
      </c>
      <c r="X2547" s="4">
        <v>1.4608171996639274E-3</v>
      </c>
      <c r="Y2547" s="6">
        <v>194</v>
      </c>
      <c r="Z2547" s="4">
        <v>2.1300001480675304E-3</v>
      </c>
      <c r="AA2547" s="5">
        <v>65</v>
      </c>
      <c r="AC2547" s="16" t="str">
        <f t="shared" si="234"/>
        <v/>
      </c>
      <c r="AD2547" s="16" t="str">
        <f t="shared" si="235"/>
        <v/>
      </c>
      <c r="AE2547" s="16" t="str">
        <f t="shared" si="236"/>
        <v/>
      </c>
      <c r="AF2547" s="16" t="str">
        <f t="shared" si="237"/>
        <v/>
      </c>
      <c r="AG2547" s="16">
        <f t="shared" si="238"/>
        <v>4.011384691791943E-2</v>
      </c>
      <c r="AH2547" s="16" t="str">
        <f t="shared" si="239"/>
        <v/>
      </c>
      <c r="AI2547" s="17" t="str">
        <f>IF('Peer Comparison Tool'!$D$11="NR","",IF($C2547='Peer Comparison Tool'!$D$9,COUNT('ALLL &lt;50B Database'!$AI$1:AI2546)+1,""))</f>
        <v/>
      </c>
    </row>
    <row r="2548" spans="1:35" x14ac:dyDescent="0.25">
      <c r="A2548" t="s">
        <v>2548</v>
      </c>
      <c r="B2548">
        <v>919344</v>
      </c>
      <c r="C2548" s="5" t="s">
        <v>2519</v>
      </c>
      <c r="D2548" s="5" t="s">
        <v>4390</v>
      </c>
      <c r="E2548" s="5" t="s">
        <v>4388</v>
      </c>
      <c r="F2548" s="2">
        <v>1795</v>
      </c>
      <c r="G2548" s="2">
        <v>230360</v>
      </c>
      <c r="H2548" s="2">
        <v>133199</v>
      </c>
      <c r="I2548" s="2">
        <v>7080</v>
      </c>
      <c r="J2548" s="2">
        <v>126119</v>
      </c>
      <c r="K2548" s="33">
        <v>1.4232589855612557E-2</v>
      </c>
      <c r="L2548" s="2">
        <v>1801</v>
      </c>
      <c r="M2548" s="2">
        <v>206590</v>
      </c>
      <c r="N2548" s="2">
        <v>131051</v>
      </c>
      <c r="O2548" s="33">
        <v>1.3742741375495037E-2</v>
      </c>
      <c r="P2548" s="2">
        <v>1801</v>
      </c>
      <c r="Q2548" s="2">
        <v>210244</v>
      </c>
      <c r="R2548" s="2">
        <v>127348</v>
      </c>
      <c r="S2548" s="35">
        <v>1.4142350095800484E-2</v>
      </c>
      <c r="T2548" t="s">
        <v>4388</v>
      </c>
      <c r="U2548" t="s">
        <v>4388</v>
      </c>
      <c r="V2548" s="5" t="s">
        <v>4390</v>
      </c>
      <c r="W2548" s="5">
        <v>0</v>
      </c>
      <c r="X2548" s="4">
        <v>9.0239759812073272E-5</v>
      </c>
      <c r="Y2548" s="6">
        <v>-6</v>
      </c>
      <c r="Z2548" s="4">
        <v>3.9960872030544645E-4</v>
      </c>
      <c r="AA2548" s="5">
        <v>1870</v>
      </c>
      <c r="AC2548" s="16" t="str">
        <f t="shared" si="234"/>
        <v/>
      </c>
      <c r="AD2548" s="16" t="str">
        <f t="shared" si="235"/>
        <v/>
      </c>
      <c r="AE2548" s="16" t="str">
        <f t="shared" si="236"/>
        <v/>
      </c>
      <c r="AF2548" s="16" t="str">
        <f t="shared" si="237"/>
        <v/>
      </c>
      <c r="AG2548" s="16">
        <f t="shared" si="238"/>
        <v>1.4232589855612557E-2</v>
      </c>
      <c r="AH2548" s="16" t="str">
        <f t="shared" si="239"/>
        <v/>
      </c>
      <c r="AI2548" s="17" t="str">
        <f>IF('Peer Comparison Tool'!$D$11="NR","",IF($C2548='Peer Comparison Tool'!$D$9,COUNT('ALLL &lt;50B Database'!$AI$1:AI2547)+1,""))</f>
        <v/>
      </c>
    </row>
    <row r="2549" spans="1:35" x14ac:dyDescent="0.25">
      <c r="A2549" t="s">
        <v>4247</v>
      </c>
      <c r="B2549">
        <v>517441</v>
      </c>
      <c r="C2549" s="5" t="s">
        <v>4163</v>
      </c>
      <c r="D2549" s="5" t="s">
        <v>4390</v>
      </c>
      <c r="E2549" s="5" t="s">
        <v>4388</v>
      </c>
      <c r="F2549" s="2">
        <v>1457</v>
      </c>
      <c r="G2549" s="2">
        <v>230207</v>
      </c>
      <c r="H2549" s="2">
        <v>132332</v>
      </c>
      <c r="I2549" s="2">
        <v>3707</v>
      </c>
      <c r="J2549" s="2">
        <v>128625</v>
      </c>
      <c r="K2549" s="33">
        <v>1.1327502429543246E-2</v>
      </c>
      <c r="L2549" s="2">
        <v>1349</v>
      </c>
      <c r="M2549" s="2">
        <v>155323</v>
      </c>
      <c r="N2549" s="2">
        <v>93732</v>
      </c>
      <c r="O2549" s="33">
        <v>1.4392096615883584E-2</v>
      </c>
      <c r="P2549" s="2">
        <v>1369</v>
      </c>
      <c r="Q2549" s="2">
        <v>216817</v>
      </c>
      <c r="R2549" s="2">
        <v>127056</v>
      </c>
      <c r="S2549" s="35">
        <v>1.0774776476514293E-2</v>
      </c>
      <c r="T2549" t="s">
        <v>4388</v>
      </c>
      <c r="U2549" t="s">
        <v>4388</v>
      </c>
      <c r="V2549" s="5" t="s">
        <v>4390</v>
      </c>
      <c r="W2549" s="5">
        <v>0</v>
      </c>
      <c r="X2549" s="4">
        <v>5.5272595302895307E-4</v>
      </c>
      <c r="Y2549" s="6">
        <v>88</v>
      </c>
      <c r="Z2549" s="4">
        <v>-3.6173201393692907E-3</v>
      </c>
      <c r="AA2549" s="5">
        <v>3236</v>
      </c>
      <c r="AC2549" s="16" t="str">
        <f t="shared" si="234"/>
        <v/>
      </c>
      <c r="AD2549" s="16" t="str">
        <f t="shared" si="235"/>
        <v/>
      </c>
      <c r="AE2549" s="16" t="str">
        <f t="shared" si="236"/>
        <v/>
      </c>
      <c r="AF2549" s="16" t="str">
        <f t="shared" si="237"/>
        <v/>
      </c>
      <c r="AG2549" s="16">
        <f t="shared" si="238"/>
        <v>1.1327502429543246E-2</v>
      </c>
      <c r="AH2549" s="16" t="str">
        <f t="shared" si="239"/>
        <v/>
      </c>
      <c r="AI2549" s="17" t="str">
        <f>IF('Peer Comparison Tool'!$D$11="NR","",IF($C2549='Peer Comparison Tool'!$D$9,COUNT('ALLL &lt;50B Database'!$AI$1:AI2548)+1,""))</f>
        <v/>
      </c>
    </row>
    <row r="2550" spans="1:35" x14ac:dyDescent="0.25">
      <c r="A2550" t="s">
        <v>795</v>
      </c>
      <c r="B2550">
        <v>435255</v>
      </c>
      <c r="C2550" s="5" t="s">
        <v>3557</v>
      </c>
      <c r="D2550" s="5" t="s">
        <v>4390</v>
      </c>
      <c r="E2550" s="5" t="s">
        <v>4388</v>
      </c>
      <c r="F2550" s="2">
        <v>2869</v>
      </c>
      <c r="G2550" s="2">
        <v>230183</v>
      </c>
      <c r="H2550" s="2">
        <v>180841</v>
      </c>
      <c r="I2550" s="2">
        <v>3662</v>
      </c>
      <c r="J2550" s="2">
        <v>177179</v>
      </c>
      <c r="K2550" s="33">
        <v>1.6192663916152591E-2</v>
      </c>
      <c r="L2550" s="2">
        <v>2765</v>
      </c>
      <c r="M2550" s="2">
        <v>219417</v>
      </c>
      <c r="N2550" s="2">
        <v>181431</v>
      </c>
      <c r="O2550" s="33">
        <v>1.5239953480937657E-2</v>
      </c>
      <c r="P2550" s="2">
        <v>2818</v>
      </c>
      <c r="Q2550" s="2">
        <v>233978</v>
      </c>
      <c r="R2550" s="2">
        <v>183673</v>
      </c>
      <c r="S2550" s="35">
        <v>1.5342483653013781E-2</v>
      </c>
      <c r="T2550" t="s">
        <v>4388</v>
      </c>
      <c r="U2550" t="s">
        <v>4388</v>
      </c>
      <c r="V2550" s="5" t="s">
        <v>4390</v>
      </c>
      <c r="W2550" s="5">
        <v>0</v>
      </c>
      <c r="X2550" s="4">
        <v>8.5018026313881008E-4</v>
      </c>
      <c r="Y2550" s="6">
        <v>51</v>
      </c>
      <c r="Z2550" s="4">
        <v>1.0253017207612417E-4</v>
      </c>
      <c r="AA2550" s="5">
        <v>1224</v>
      </c>
      <c r="AC2550" s="16" t="str">
        <f t="shared" si="234"/>
        <v/>
      </c>
      <c r="AD2550" s="16" t="str">
        <f t="shared" si="235"/>
        <v/>
      </c>
      <c r="AE2550" s="16" t="str">
        <f t="shared" si="236"/>
        <v/>
      </c>
      <c r="AF2550" s="16" t="str">
        <f t="shared" si="237"/>
        <v/>
      </c>
      <c r="AG2550" s="16">
        <f t="shared" si="238"/>
        <v>1.6192663916152591E-2</v>
      </c>
      <c r="AH2550" s="16" t="str">
        <f t="shared" si="239"/>
        <v/>
      </c>
      <c r="AI2550" s="17" t="str">
        <f>IF('Peer Comparison Tool'!$D$11="NR","",IF($C2550='Peer Comparison Tool'!$D$9,COUNT('ALLL &lt;50B Database'!$AI$1:AI2549)+1,""))</f>
        <v/>
      </c>
    </row>
    <row r="2551" spans="1:35" x14ac:dyDescent="0.25">
      <c r="A2551" t="s">
        <v>657</v>
      </c>
      <c r="B2551">
        <v>120953</v>
      </c>
      <c r="C2551" s="5" t="s">
        <v>3557</v>
      </c>
      <c r="D2551" s="5" t="s">
        <v>4390</v>
      </c>
      <c r="E2551" s="5" t="s">
        <v>4388</v>
      </c>
      <c r="F2551" s="2">
        <v>1349</v>
      </c>
      <c r="G2551" s="2">
        <v>230035</v>
      </c>
      <c r="H2551" s="2">
        <v>126782</v>
      </c>
      <c r="I2551" s="2">
        <v>0</v>
      </c>
      <c r="J2551" s="2">
        <v>126782</v>
      </c>
      <c r="K2551" s="33">
        <v>1.064031171617422E-2</v>
      </c>
      <c r="L2551" s="2">
        <v>1349</v>
      </c>
      <c r="M2551" s="2">
        <v>225262</v>
      </c>
      <c r="N2551" s="2">
        <v>113909</v>
      </c>
      <c r="O2551" s="33">
        <v>1.1842786785943166E-2</v>
      </c>
      <c r="P2551" s="2">
        <v>1349</v>
      </c>
      <c r="Q2551" s="2">
        <v>221800</v>
      </c>
      <c r="R2551" s="2">
        <v>116656</v>
      </c>
      <c r="S2551" s="35">
        <v>1.1563914415032232E-2</v>
      </c>
      <c r="T2551" t="s">
        <v>4388</v>
      </c>
      <c r="U2551" t="s">
        <v>4388</v>
      </c>
      <c r="V2551" s="5" t="s">
        <v>4390</v>
      </c>
      <c r="W2551" s="5">
        <v>0</v>
      </c>
      <c r="X2551" s="4">
        <v>-9.2360269885801219E-4</v>
      </c>
      <c r="Y2551" s="6">
        <v>0</v>
      </c>
      <c r="Z2551" s="4">
        <v>-2.7887237091093336E-4</v>
      </c>
      <c r="AA2551" s="5">
        <v>3534</v>
      </c>
      <c r="AC2551" s="16" t="str">
        <f t="shared" si="234"/>
        <v/>
      </c>
      <c r="AD2551" s="16" t="str">
        <f t="shared" si="235"/>
        <v/>
      </c>
      <c r="AE2551" s="16" t="str">
        <f t="shared" si="236"/>
        <v/>
      </c>
      <c r="AF2551" s="16" t="str">
        <f t="shared" si="237"/>
        <v/>
      </c>
      <c r="AG2551" s="16">
        <f t="shared" si="238"/>
        <v>1.064031171617422E-2</v>
      </c>
      <c r="AH2551" s="16" t="str">
        <f t="shared" si="239"/>
        <v/>
      </c>
      <c r="AI2551" s="17" t="str">
        <f>IF('Peer Comparison Tool'!$D$11="NR","",IF($C2551='Peer Comparison Tool'!$D$9,COUNT('ALLL &lt;50B Database'!$AI$1:AI2550)+1,""))</f>
        <v/>
      </c>
    </row>
    <row r="2552" spans="1:35" x14ac:dyDescent="0.25">
      <c r="A2552" t="s">
        <v>3667</v>
      </c>
      <c r="B2552">
        <v>989730</v>
      </c>
      <c r="C2552" s="5" t="s">
        <v>3603</v>
      </c>
      <c r="D2552" s="5" t="s">
        <v>4390</v>
      </c>
      <c r="E2552" s="5" t="s">
        <v>4388</v>
      </c>
      <c r="F2552" s="2">
        <v>1147</v>
      </c>
      <c r="G2552" s="2">
        <v>230015</v>
      </c>
      <c r="H2552" s="2">
        <v>175105</v>
      </c>
      <c r="I2552" s="2">
        <v>9719</v>
      </c>
      <c r="J2552" s="2">
        <v>165386</v>
      </c>
      <c r="K2552" s="33">
        <v>6.9352907743097962E-3</v>
      </c>
      <c r="L2552" s="2">
        <v>932</v>
      </c>
      <c r="M2552" s="2">
        <v>215751</v>
      </c>
      <c r="N2552" s="2">
        <v>158344</v>
      </c>
      <c r="O2552" s="33">
        <v>5.8859192643863989E-3</v>
      </c>
      <c r="P2552" s="2">
        <v>1023</v>
      </c>
      <c r="Q2552" s="2">
        <v>214832</v>
      </c>
      <c r="R2552" s="2">
        <v>161197</v>
      </c>
      <c r="S2552" s="35">
        <v>6.3462719529519783E-3</v>
      </c>
      <c r="T2552" t="s">
        <v>4388</v>
      </c>
      <c r="U2552" t="s">
        <v>4388</v>
      </c>
      <c r="V2552" s="5" t="s">
        <v>4390</v>
      </c>
      <c r="W2552" s="5">
        <v>0</v>
      </c>
      <c r="X2552" s="4">
        <v>5.8901882135781788E-4</v>
      </c>
      <c r="Y2552" s="6">
        <v>124</v>
      </c>
      <c r="Z2552" s="4">
        <v>4.6035268856557936E-4</v>
      </c>
      <c r="AA2552" s="5">
        <v>4466</v>
      </c>
      <c r="AC2552" s="16" t="str">
        <f t="shared" si="234"/>
        <v/>
      </c>
      <c r="AD2552" s="16" t="str">
        <f t="shared" si="235"/>
        <v/>
      </c>
      <c r="AE2552" s="16" t="str">
        <f t="shared" si="236"/>
        <v/>
      </c>
      <c r="AF2552" s="16" t="str">
        <f t="shared" si="237"/>
        <v/>
      </c>
      <c r="AG2552" s="16">
        <f t="shared" si="238"/>
        <v>6.9352907743097962E-3</v>
      </c>
      <c r="AH2552" s="16" t="str">
        <f t="shared" si="239"/>
        <v/>
      </c>
      <c r="AI2552" s="17" t="str">
        <f>IF('Peer Comparison Tool'!$D$11="NR","",IF($C2552='Peer Comparison Tool'!$D$9,COUNT('ALLL &lt;50B Database'!$AI$1:AI2551)+1,""))</f>
        <v/>
      </c>
    </row>
    <row r="2553" spans="1:35" x14ac:dyDescent="0.25">
      <c r="A2553" t="s">
        <v>4054</v>
      </c>
      <c r="B2553">
        <v>3407084</v>
      </c>
      <c r="C2553" s="5" t="s">
        <v>4031</v>
      </c>
      <c r="D2553" s="5" t="s">
        <v>4390</v>
      </c>
      <c r="E2553" s="5" t="s">
        <v>4388</v>
      </c>
      <c r="F2553" s="2">
        <v>5340</v>
      </c>
      <c r="G2553" s="2">
        <v>229745</v>
      </c>
      <c r="H2553" s="2">
        <v>200830</v>
      </c>
      <c r="I2553" s="2">
        <v>71193</v>
      </c>
      <c r="J2553" s="2">
        <v>129637</v>
      </c>
      <c r="K2553" s="33">
        <v>4.1191943658060587E-2</v>
      </c>
      <c r="L2553" s="2">
        <v>3498</v>
      </c>
      <c r="M2553" s="2">
        <v>157326</v>
      </c>
      <c r="N2553" s="2">
        <v>143743</v>
      </c>
      <c r="O2553" s="33">
        <v>2.4335098056948862E-2</v>
      </c>
      <c r="P2553" s="2">
        <v>3969</v>
      </c>
      <c r="Q2553" s="2">
        <v>155513</v>
      </c>
      <c r="R2553" s="2">
        <v>139429</v>
      </c>
      <c r="S2553" s="35">
        <v>2.8466101026328811E-2</v>
      </c>
      <c r="T2553" t="s">
        <v>4388</v>
      </c>
      <c r="U2553" t="s">
        <v>4388</v>
      </c>
      <c r="V2553" s="5" t="s">
        <v>4390</v>
      </c>
      <c r="W2553" s="5">
        <v>0</v>
      </c>
      <c r="X2553" s="4">
        <v>1.2725842631731776E-2</v>
      </c>
      <c r="Y2553" s="6">
        <v>1371</v>
      </c>
      <c r="Z2553" s="4">
        <v>4.1310029693799495E-3</v>
      </c>
      <c r="AA2553" s="5">
        <v>59</v>
      </c>
      <c r="AC2553" s="16" t="str">
        <f t="shared" si="234"/>
        <v/>
      </c>
      <c r="AD2553" s="16" t="str">
        <f t="shared" si="235"/>
        <v/>
      </c>
      <c r="AE2553" s="16" t="str">
        <f t="shared" si="236"/>
        <v/>
      </c>
      <c r="AF2553" s="16" t="str">
        <f t="shared" si="237"/>
        <v/>
      </c>
      <c r="AG2553" s="16">
        <f t="shared" si="238"/>
        <v>4.1191943658060587E-2</v>
      </c>
      <c r="AH2553" s="16" t="str">
        <f t="shared" si="239"/>
        <v/>
      </c>
      <c r="AI2553" s="17" t="str">
        <f>IF('Peer Comparison Tool'!$D$11="NR","",IF($C2553='Peer Comparison Tool'!$D$9,COUNT('ALLL &lt;50B Database'!$AI$1:AI2552)+1,""))</f>
        <v/>
      </c>
    </row>
    <row r="2554" spans="1:35" x14ac:dyDescent="0.25">
      <c r="A2554" t="s">
        <v>635</v>
      </c>
      <c r="B2554">
        <v>3049635</v>
      </c>
      <c r="C2554" s="5" t="s">
        <v>561</v>
      </c>
      <c r="D2554" s="5" t="s">
        <v>4390</v>
      </c>
      <c r="E2554" s="5" t="s">
        <v>4388</v>
      </c>
      <c r="F2554" s="2">
        <v>2027</v>
      </c>
      <c r="G2554" s="2">
        <v>229666</v>
      </c>
      <c r="H2554" s="2">
        <v>163163</v>
      </c>
      <c r="I2554" s="2">
        <v>19194</v>
      </c>
      <c r="J2554" s="2">
        <v>143969</v>
      </c>
      <c r="K2554" s="33">
        <v>1.4079419875112003E-2</v>
      </c>
      <c r="L2554" s="2">
        <v>1745</v>
      </c>
      <c r="M2554" s="2">
        <v>180606</v>
      </c>
      <c r="N2554" s="2">
        <v>154245</v>
      </c>
      <c r="O2554" s="33">
        <v>1.1313170605206004E-2</v>
      </c>
      <c r="P2554" s="2">
        <v>2026</v>
      </c>
      <c r="Q2554" s="2">
        <v>188904</v>
      </c>
      <c r="R2554" s="2">
        <v>152393</v>
      </c>
      <c r="S2554" s="35">
        <v>1.3294573897751209E-2</v>
      </c>
      <c r="T2554" t="s">
        <v>4388</v>
      </c>
      <c r="U2554" t="s">
        <v>4388</v>
      </c>
      <c r="V2554" s="5" t="s">
        <v>4390</v>
      </c>
      <c r="W2554" s="5">
        <v>0</v>
      </c>
      <c r="X2554" s="4">
        <v>7.8484597736079402E-4</v>
      </c>
      <c r="Y2554" s="6">
        <v>1</v>
      </c>
      <c r="Z2554" s="4">
        <v>1.9814032925452047E-3</v>
      </c>
      <c r="AA2554" s="5">
        <v>1948</v>
      </c>
      <c r="AC2554" s="16" t="str">
        <f t="shared" si="234"/>
        <v/>
      </c>
      <c r="AD2554" s="16" t="str">
        <f t="shared" si="235"/>
        <v/>
      </c>
      <c r="AE2554" s="16" t="str">
        <f t="shared" si="236"/>
        <v/>
      </c>
      <c r="AF2554" s="16" t="str">
        <f t="shared" si="237"/>
        <v/>
      </c>
      <c r="AG2554" s="16">
        <f t="shared" si="238"/>
        <v>1.4079419875112003E-2</v>
      </c>
      <c r="AH2554" s="16" t="str">
        <f t="shared" si="239"/>
        <v/>
      </c>
      <c r="AI2554" s="17" t="str">
        <f>IF('Peer Comparison Tool'!$D$11="NR","",IF($C2554='Peer Comparison Tool'!$D$9,COUNT('ALLL &lt;50B Database'!$AI$1:AI2553)+1,""))</f>
        <v/>
      </c>
    </row>
    <row r="2555" spans="1:35" x14ac:dyDescent="0.25">
      <c r="A2555" t="s">
        <v>824</v>
      </c>
      <c r="B2555">
        <v>901741</v>
      </c>
      <c r="C2555" s="5" t="s">
        <v>716</v>
      </c>
      <c r="D2555" s="5" t="s">
        <v>4390</v>
      </c>
      <c r="E2555" s="5" t="s">
        <v>4388</v>
      </c>
      <c r="F2555" s="2">
        <v>1714</v>
      </c>
      <c r="G2555" s="2">
        <v>229405</v>
      </c>
      <c r="H2555" s="2">
        <v>140352</v>
      </c>
      <c r="I2555" s="2">
        <v>26920</v>
      </c>
      <c r="J2555" s="2">
        <v>113432</v>
      </c>
      <c r="K2555" s="33">
        <v>1.5110374497496297E-2</v>
      </c>
      <c r="L2555" s="2">
        <v>1491</v>
      </c>
      <c r="M2555" s="2">
        <v>167266</v>
      </c>
      <c r="N2555" s="2">
        <v>116106</v>
      </c>
      <c r="O2555" s="33">
        <v>1.2841713606531963E-2</v>
      </c>
      <c r="P2555" s="2">
        <v>1491</v>
      </c>
      <c r="Q2555" s="2">
        <v>173200</v>
      </c>
      <c r="R2555" s="2">
        <v>115441</v>
      </c>
      <c r="S2555" s="35">
        <v>1.2915688533536612E-2</v>
      </c>
      <c r="T2555" t="s">
        <v>4388</v>
      </c>
      <c r="U2555" t="s">
        <v>4388</v>
      </c>
      <c r="V2555" s="5" t="s">
        <v>4390</v>
      </c>
      <c r="W2555" s="5">
        <v>0</v>
      </c>
      <c r="X2555" s="4">
        <v>2.1946859639596847E-3</v>
      </c>
      <c r="Y2555" s="6">
        <v>223</v>
      </c>
      <c r="Z2555" s="4">
        <v>7.3974927004649346E-5</v>
      </c>
      <c r="AA2555" s="5">
        <v>1575</v>
      </c>
      <c r="AC2555" s="16" t="str">
        <f t="shared" si="234"/>
        <v/>
      </c>
      <c r="AD2555" s="16" t="str">
        <f t="shared" si="235"/>
        <v/>
      </c>
      <c r="AE2555" s="16" t="str">
        <f t="shared" si="236"/>
        <v/>
      </c>
      <c r="AF2555" s="16" t="str">
        <f t="shared" si="237"/>
        <v/>
      </c>
      <c r="AG2555" s="16">
        <f t="shared" si="238"/>
        <v>1.5110374497496297E-2</v>
      </c>
      <c r="AH2555" s="16" t="str">
        <f t="shared" si="239"/>
        <v/>
      </c>
      <c r="AI2555" s="17" t="str">
        <f>IF('Peer Comparison Tool'!$D$11="NR","",IF($C2555='Peer Comparison Tool'!$D$9,COUNT('ALLL &lt;50B Database'!$AI$1:AI2554)+1,""))</f>
        <v/>
      </c>
    </row>
    <row r="2556" spans="1:35" x14ac:dyDescent="0.25">
      <c r="A2556" t="s">
        <v>4249</v>
      </c>
      <c r="B2556">
        <v>114149</v>
      </c>
      <c r="C2556" s="5" t="s">
        <v>4163</v>
      </c>
      <c r="D2556" s="5" t="s">
        <v>4390</v>
      </c>
      <c r="E2556" s="5" t="s">
        <v>4388</v>
      </c>
      <c r="F2556" s="2">
        <v>2163</v>
      </c>
      <c r="G2556" s="2">
        <v>229061</v>
      </c>
      <c r="H2556" s="2">
        <v>145087</v>
      </c>
      <c r="I2556" s="2">
        <v>9459</v>
      </c>
      <c r="J2556" s="2">
        <v>135628</v>
      </c>
      <c r="K2556" s="33">
        <v>1.594803432919456E-2</v>
      </c>
      <c r="L2556" s="2">
        <v>2159</v>
      </c>
      <c r="M2556" s="2">
        <v>215940</v>
      </c>
      <c r="N2556" s="2">
        <v>138686</v>
      </c>
      <c r="O2556" s="33">
        <v>1.5567541063986272E-2</v>
      </c>
      <c r="P2556" s="2">
        <v>2162</v>
      </c>
      <c r="Q2556" s="2">
        <v>214018</v>
      </c>
      <c r="R2556" s="2">
        <v>135656</v>
      </c>
      <c r="S2556" s="35">
        <v>1.5937370997228282E-2</v>
      </c>
      <c r="T2556" t="s">
        <v>4388</v>
      </c>
      <c r="U2556" t="s">
        <v>4388</v>
      </c>
      <c r="V2556" s="5" t="s">
        <v>4390</v>
      </c>
      <c r="W2556" s="5">
        <v>0</v>
      </c>
      <c r="X2556" s="4">
        <v>1.0663331966278417E-5</v>
      </c>
      <c r="Y2556" s="6">
        <v>1</v>
      </c>
      <c r="Z2556" s="4">
        <v>3.6982993324201005E-4</v>
      </c>
      <c r="AA2556" s="5">
        <v>1288</v>
      </c>
      <c r="AC2556" s="16" t="str">
        <f t="shared" si="234"/>
        <v/>
      </c>
      <c r="AD2556" s="16" t="str">
        <f t="shared" si="235"/>
        <v/>
      </c>
      <c r="AE2556" s="16" t="str">
        <f t="shared" si="236"/>
        <v/>
      </c>
      <c r="AF2556" s="16" t="str">
        <f t="shared" si="237"/>
        <v/>
      </c>
      <c r="AG2556" s="16">
        <f t="shared" si="238"/>
        <v>1.594803432919456E-2</v>
      </c>
      <c r="AH2556" s="16" t="str">
        <f t="shared" si="239"/>
        <v/>
      </c>
      <c r="AI2556" s="17" t="str">
        <f>IF('Peer Comparison Tool'!$D$11="NR","",IF($C2556='Peer Comparison Tool'!$D$9,COUNT('ALLL &lt;50B Database'!$AI$1:AI2555)+1,""))</f>
        <v/>
      </c>
    </row>
    <row r="2557" spans="1:35" x14ac:dyDescent="0.25">
      <c r="A2557" t="s">
        <v>625</v>
      </c>
      <c r="B2557">
        <v>333034</v>
      </c>
      <c r="C2557" s="5" t="s">
        <v>561</v>
      </c>
      <c r="D2557" s="5" t="s">
        <v>4390</v>
      </c>
      <c r="E2557" s="5" t="s">
        <v>4388</v>
      </c>
      <c r="F2557" s="2">
        <v>5883</v>
      </c>
      <c r="G2557" s="2">
        <v>228743</v>
      </c>
      <c r="H2557" s="2">
        <v>128699</v>
      </c>
      <c r="I2557" s="2">
        <v>3090</v>
      </c>
      <c r="J2557" s="2">
        <v>125609</v>
      </c>
      <c r="K2557" s="33">
        <v>4.6835815904911274E-2</v>
      </c>
      <c r="L2557" s="2">
        <v>5731</v>
      </c>
      <c r="M2557" s="2">
        <v>217462</v>
      </c>
      <c r="N2557" s="2">
        <v>125254</v>
      </c>
      <c r="O2557" s="33">
        <v>4.5755025787599594E-2</v>
      </c>
      <c r="P2557" s="2">
        <v>5739</v>
      </c>
      <c r="Q2557" s="2">
        <v>215217</v>
      </c>
      <c r="R2557" s="2">
        <v>122626</v>
      </c>
      <c r="S2557" s="35">
        <v>4.6800841583351002E-2</v>
      </c>
      <c r="T2557" t="s">
        <v>4388</v>
      </c>
      <c r="U2557" t="s">
        <v>4388</v>
      </c>
      <c r="V2557" s="5" t="s">
        <v>4390</v>
      </c>
      <c r="W2557" s="5">
        <v>0</v>
      </c>
      <c r="X2557" s="4">
        <v>3.4974321560271582E-5</v>
      </c>
      <c r="Y2557" s="6">
        <v>144</v>
      </c>
      <c r="Z2557" s="4">
        <v>1.0458157957514078E-3</v>
      </c>
      <c r="AA2557" s="5">
        <v>43</v>
      </c>
      <c r="AC2557" s="16" t="str">
        <f t="shared" si="234"/>
        <v/>
      </c>
      <c r="AD2557" s="16" t="str">
        <f t="shared" si="235"/>
        <v/>
      </c>
      <c r="AE2557" s="16" t="str">
        <f t="shared" si="236"/>
        <v/>
      </c>
      <c r="AF2557" s="16" t="str">
        <f t="shared" si="237"/>
        <v/>
      </c>
      <c r="AG2557" s="16">
        <f t="shared" si="238"/>
        <v>4.6835815904911274E-2</v>
      </c>
      <c r="AH2557" s="16" t="str">
        <f t="shared" si="239"/>
        <v/>
      </c>
      <c r="AI2557" s="17" t="str">
        <f>IF('Peer Comparison Tool'!$D$11="NR","",IF($C2557='Peer Comparison Tool'!$D$9,COUNT('ALLL &lt;50B Database'!$AI$1:AI2556)+1,""))</f>
        <v/>
      </c>
    </row>
    <row r="2558" spans="1:35" x14ac:dyDescent="0.25">
      <c r="A2558" t="s">
        <v>1675</v>
      </c>
      <c r="B2558">
        <v>623874</v>
      </c>
      <c r="C2558" s="5" t="s">
        <v>3064</v>
      </c>
      <c r="D2558" s="5" t="s">
        <v>4390</v>
      </c>
      <c r="E2558" s="5" t="s">
        <v>4388</v>
      </c>
      <c r="F2558" s="2">
        <v>1160</v>
      </c>
      <c r="G2558" s="2">
        <v>228573</v>
      </c>
      <c r="H2558" s="2">
        <v>162443</v>
      </c>
      <c r="I2558" s="2">
        <v>0</v>
      </c>
      <c r="J2558" s="2">
        <v>162443</v>
      </c>
      <c r="K2558" s="33">
        <v>7.1409663697420021E-3</v>
      </c>
      <c r="L2558" s="2">
        <v>866</v>
      </c>
      <c r="M2558" s="2">
        <v>221986</v>
      </c>
      <c r="N2558" s="2">
        <v>172814</v>
      </c>
      <c r="O2558" s="33">
        <v>5.0111680766604556E-3</v>
      </c>
      <c r="P2558" s="2">
        <v>1005</v>
      </c>
      <c r="Q2558" s="2">
        <v>219978</v>
      </c>
      <c r="R2558" s="2">
        <v>173941</v>
      </c>
      <c r="S2558" s="35">
        <v>5.7778212152396506E-3</v>
      </c>
      <c r="T2558" t="s">
        <v>4388</v>
      </c>
      <c r="U2558" t="s">
        <v>4388</v>
      </c>
      <c r="V2558" s="5" t="s">
        <v>4390</v>
      </c>
      <c r="W2558" s="5">
        <v>0</v>
      </c>
      <c r="X2558" s="4">
        <v>1.3631451545023515E-3</v>
      </c>
      <c r="Y2558" s="6">
        <v>155</v>
      </c>
      <c r="Z2558" s="4">
        <v>7.6665313857919495E-4</v>
      </c>
      <c r="AA2558" s="5">
        <v>4438</v>
      </c>
      <c r="AC2558" s="16" t="str">
        <f t="shared" si="234"/>
        <v/>
      </c>
      <c r="AD2558" s="16" t="str">
        <f t="shared" si="235"/>
        <v/>
      </c>
      <c r="AE2558" s="16" t="str">
        <f t="shared" si="236"/>
        <v/>
      </c>
      <c r="AF2558" s="16" t="str">
        <f t="shared" si="237"/>
        <v/>
      </c>
      <c r="AG2558" s="16">
        <f t="shared" si="238"/>
        <v>7.1409663697420021E-3</v>
      </c>
      <c r="AH2558" s="16" t="str">
        <f t="shared" si="239"/>
        <v/>
      </c>
      <c r="AI2558" s="17" t="str">
        <f>IF('Peer Comparison Tool'!$D$11="NR","",IF($C2558='Peer Comparison Tool'!$D$9,COUNT('ALLL &lt;50B Database'!$AI$1:AI2557)+1,""))</f>
        <v/>
      </c>
    </row>
    <row r="2559" spans="1:35" x14ac:dyDescent="0.25">
      <c r="A2559" t="s">
        <v>2014</v>
      </c>
      <c r="B2559">
        <v>633677</v>
      </c>
      <c r="C2559" s="5" t="s">
        <v>1963</v>
      </c>
      <c r="D2559" s="5" t="s">
        <v>4387</v>
      </c>
      <c r="E2559" s="5" t="s">
        <v>4388</v>
      </c>
      <c r="F2559" s="2">
        <v>1706</v>
      </c>
      <c r="G2559" s="2">
        <v>228538</v>
      </c>
      <c r="H2559" s="2">
        <v>167041</v>
      </c>
      <c r="I2559" s="2">
        <v>26427</v>
      </c>
      <c r="J2559" s="2">
        <v>140614</v>
      </c>
      <c r="K2559" s="33">
        <v>1.2132504587025474E-2</v>
      </c>
      <c r="L2559" s="2">
        <v>1614</v>
      </c>
      <c r="M2559" s="2">
        <v>185958</v>
      </c>
      <c r="N2559" s="2">
        <v>159723</v>
      </c>
      <c r="O2559" s="33">
        <v>1.0104994271332244E-2</v>
      </c>
      <c r="P2559" s="2">
        <v>1648</v>
      </c>
      <c r="Q2559" s="2">
        <v>187909</v>
      </c>
      <c r="R2559" s="2">
        <v>153756</v>
      </c>
      <c r="S2559" s="35">
        <v>1.0718280912614793E-2</v>
      </c>
      <c r="T2559" t="s">
        <v>4388</v>
      </c>
      <c r="U2559" t="s">
        <v>4388</v>
      </c>
      <c r="V2559" s="5" t="s">
        <v>4387</v>
      </c>
      <c r="W2559" s="5">
        <v>0</v>
      </c>
      <c r="X2559" s="4">
        <v>1.414223674410681E-3</v>
      </c>
      <c r="Y2559" s="6">
        <v>58</v>
      </c>
      <c r="Z2559" s="4">
        <v>6.1328664128254898E-4</v>
      </c>
      <c r="AA2559" s="5">
        <v>2864</v>
      </c>
      <c r="AC2559" s="16" t="str">
        <f t="shared" si="234"/>
        <v/>
      </c>
      <c r="AD2559" s="16" t="str">
        <f t="shared" si="235"/>
        <v/>
      </c>
      <c r="AE2559" s="16" t="str">
        <f t="shared" si="236"/>
        <v/>
      </c>
      <c r="AF2559" s="16" t="str">
        <f t="shared" si="237"/>
        <v/>
      </c>
      <c r="AG2559" s="16">
        <f t="shared" si="238"/>
        <v>1.2132504587025474E-2</v>
      </c>
      <c r="AH2559" s="16" t="str">
        <f t="shared" si="239"/>
        <v/>
      </c>
      <c r="AI2559" s="17" t="str">
        <f>IF('Peer Comparison Tool'!$D$11="NR","",IF($C2559='Peer Comparison Tool'!$D$9,COUNT('ALLL &lt;50B Database'!$AI$1:AI2558)+1,""))</f>
        <v/>
      </c>
    </row>
    <row r="2560" spans="1:35" x14ac:dyDescent="0.25">
      <c r="A2560" t="s">
        <v>2539</v>
      </c>
      <c r="B2560">
        <v>371223</v>
      </c>
      <c r="C2560" s="5" t="s">
        <v>3064</v>
      </c>
      <c r="D2560" s="5" t="s">
        <v>4390</v>
      </c>
      <c r="E2560" s="5" t="s">
        <v>4388</v>
      </c>
      <c r="F2560" s="2">
        <v>2286</v>
      </c>
      <c r="G2560" s="2">
        <v>228473</v>
      </c>
      <c r="H2560" s="2">
        <v>147813</v>
      </c>
      <c r="I2560" s="2">
        <v>12284</v>
      </c>
      <c r="J2560" s="2">
        <v>135529</v>
      </c>
      <c r="K2560" s="33">
        <v>1.6867238745951051E-2</v>
      </c>
      <c r="L2560" s="2">
        <v>2069</v>
      </c>
      <c r="M2560" s="2">
        <v>182584</v>
      </c>
      <c r="N2560" s="2">
        <v>130560</v>
      </c>
      <c r="O2560" s="33">
        <v>1.5847120098039215E-2</v>
      </c>
      <c r="P2560" s="2">
        <v>2119</v>
      </c>
      <c r="Q2560" s="2">
        <v>201249</v>
      </c>
      <c r="R2560" s="2">
        <v>133611</v>
      </c>
      <c r="S2560" s="35">
        <v>1.5859472648210103E-2</v>
      </c>
      <c r="T2560" t="s">
        <v>4388</v>
      </c>
      <c r="U2560" t="s">
        <v>4388</v>
      </c>
      <c r="V2560" s="5" t="s">
        <v>4390</v>
      </c>
      <c r="W2560" s="5">
        <v>0</v>
      </c>
      <c r="X2560" s="4">
        <v>1.0077660977409475E-3</v>
      </c>
      <c r="Y2560" s="6">
        <v>167</v>
      </c>
      <c r="Z2560" s="4">
        <v>1.235255017088821E-5</v>
      </c>
      <c r="AA2560" s="5">
        <v>1067</v>
      </c>
      <c r="AC2560" s="16" t="str">
        <f t="shared" si="234"/>
        <v/>
      </c>
      <c r="AD2560" s="16" t="str">
        <f t="shared" si="235"/>
        <v/>
      </c>
      <c r="AE2560" s="16" t="str">
        <f t="shared" si="236"/>
        <v/>
      </c>
      <c r="AF2560" s="16" t="str">
        <f t="shared" si="237"/>
        <v/>
      </c>
      <c r="AG2560" s="16">
        <f t="shared" si="238"/>
        <v>1.6867238745951051E-2</v>
      </c>
      <c r="AH2560" s="16" t="str">
        <f t="shared" si="239"/>
        <v/>
      </c>
      <c r="AI2560" s="17" t="str">
        <f>IF('Peer Comparison Tool'!$D$11="NR","",IF($C2560='Peer Comparison Tool'!$D$9,COUNT('ALLL &lt;50B Database'!$AI$1:AI2559)+1,""))</f>
        <v/>
      </c>
    </row>
    <row r="2561" spans="1:35" x14ac:dyDescent="0.25">
      <c r="A2561" t="s">
        <v>1645</v>
      </c>
      <c r="B2561">
        <v>683814</v>
      </c>
      <c r="C2561" s="5" t="s">
        <v>1578</v>
      </c>
      <c r="D2561" s="5" t="s">
        <v>4390</v>
      </c>
      <c r="E2561" s="5" t="s">
        <v>4388</v>
      </c>
      <c r="F2561" s="2">
        <v>925</v>
      </c>
      <c r="G2561" s="2">
        <v>228341</v>
      </c>
      <c r="H2561" s="2">
        <v>121418</v>
      </c>
      <c r="I2561" s="2">
        <v>13430</v>
      </c>
      <c r="J2561" s="2">
        <v>107988</v>
      </c>
      <c r="K2561" s="33">
        <v>8.5657665666555548E-3</v>
      </c>
      <c r="L2561" s="2">
        <v>874</v>
      </c>
      <c r="M2561" s="2">
        <v>208050</v>
      </c>
      <c r="N2561" s="2">
        <v>104932</v>
      </c>
      <c r="O2561" s="33">
        <v>8.3292036747607979E-3</v>
      </c>
      <c r="P2561" s="2">
        <v>958</v>
      </c>
      <c r="Q2561" s="2">
        <v>205703</v>
      </c>
      <c r="R2561" s="2">
        <v>107331</v>
      </c>
      <c r="S2561" s="35">
        <v>8.9256598745935476E-3</v>
      </c>
      <c r="T2561" t="s">
        <v>4388</v>
      </c>
      <c r="U2561" t="s">
        <v>4388</v>
      </c>
      <c r="V2561" s="5" t="s">
        <v>4390</v>
      </c>
      <c r="W2561" s="5">
        <v>0</v>
      </c>
      <c r="X2561" s="4">
        <v>-3.5989330793799283E-4</v>
      </c>
      <c r="Y2561" s="6">
        <v>-33</v>
      </c>
      <c r="Z2561" s="4">
        <v>5.9645619983274972E-4</v>
      </c>
      <c r="AA2561" s="5">
        <v>4185</v>
      </c>
      <c r="AC2561" s="16" t="str">
        <f t="shared" si="234"/>
        <v/>
      </c>
      <c r="AD2561" s="16" t="str">
        <f t="shared" si="235"/>
        <v/>
      </c>
      <c r="AE2561" s="16" t="str">
        <f t="shared" si="236"/>
        <v/>
      </c>
      <c r="AF2561" s="16" t="str">
        <f t="shared" si="237"/>
        <v/>
      </c>
      <c r="AG2561" s="16">
        <f t="shared" si="238"/>
        <v>8.5657665666555548E-3</v>
      </c>
      <c r="AH2561" s="16" t="str">
        <f t="shared" si="239"/>
        <v/>
      </c>
      <c r="AI2561" s="17" t="str">
        <f>IF('Peer Comparison Tool'!$D$11="NR","",IF($C2561='Peer Comparison Tool'!$D$9,COUNT('ALLL &lt;50B Database'!$AI$1:AI2560)+1,""))</f>
        <v/>
      </c>
    </row>
    <row r="2562" spans="1:35" x14ac:dyDescent="0.25">
      <c r="A2562" t="s">
        <v>159</v>
      </c>
      <c r="B2562">
        <v>1397471</v>
      </c>
      <c r="C2562" s="5" t="s">
        <v>113</v>
      </c>
      <c r="D2562" s="5" t="s">
        <v>4390</v>
      </c>
      <c r="E2562" s="5" t="s">
        <v>4388</v>
      </c>
      <c r="F2562" s="2">
        <v>2361</v>
      </c>
      <c r="G2562" s="2">
        <v>228299</v>
      </c>
      <c r="H2562" s="2">
        <v>89751</v>
      </c>
      <c r="I2562" s="2">
        <v>7525</v>
      </c>
      <c r="J2562" s="2">
        <v>82226</v>
      </c>
      <c r="K2562" s="33">
        <v>2.8713545593851093E-2</v>
      </c>
      <c r="L2562" s="2">
        <v>1943</v>
      </c>
      <c r="M2562" s="2">
        <v>197431</v>
      </c>
      <c r="N2562" s="2">
        <v>87772</v>
      </c>
      <c r="O2562" s="33">
        <v>2.2136900150389646E-2</v>
      </c>
      <c r="P2562" s="2">
        <v>2180</v>
      </c>
      <c r="Q2562" s="2">
        <v>201366</v>
      </c>
      <c r="R2562" s="2">
        <v>86373</v>
      </c>
      <c r="S2562" s="35">
        <v>2.5239368784226553E-2</v>
      </c>
      <c r="T2562" t="s">
        <v>4388</v>
      </c>
      <c r="U2562" t="s">
        <v>4388</v>
      </c>
      <c r="V2562" s="5" t="s">
        <v>4390</v>
      </c>
      <c r="W2562" s="5">
        <v>0</v>
      </c>
      <c r="X2562" s="4">
        <v>3.47417680962454E-3</v>
      </c>
      <c r="Y2562" s="6">
        <v>181</v>
      </c>
      <c r="Z2562" s="4">
        <v>3.1024686338369072E-3</v>
      </c>
      <c r="AA2562" s="5">
        <v>159</v>
      </c>
      <c r="AC2562" s="16" t="str">
        <f t="shared" si="234"/>
        <v/>
      </c>
      <c r="AD2562" s="16" t="str">
        <f t="shared" si="235"/>
        <v/>
      </c>
      <c r="AE2562" s="16" t="str">
        <f t="shared" si="236"/>
        <v/>
      </c>
      <c r="AF2562" s="16" t="str">
        <f t="shared" si="237"/>
        <v/>
      </c>
      <c r="AG2562" s="16">
        <f t="shared" si="238"/>
        <v>2.8713545593851093E-2</v>
      </c>
      <c r="AH2562" s="16" t="str">
        <f t="shared" si="239"/>
        <v/>
      </c>
      <c r="AI2562" s="17" t="str">
        <f>IF('Peer Comparison Tool'!$D$11="NR","",IF($C2562='Peer Comparison Tool'!$D$9,COUNT('ALLL &lt;50B Database'!$AI$1:AI2561)+1,""))</f>
        <v/>
      </c>
    </row>
    <row r="2563" spans="1:35" x14ac:dyDescent="0.25">
      <c r="A2563" t="s">
        <v>630</v>
      </c>
      <c r="B2563">
        <v>2775151</v>
      </c>
      <c r="C2563" s="5" t="s">
        <v>561</v>
      </c>
      <c r="D2563" s="5" t="s">
        <v>4390</v>
      </c>
      <c r="E2563" s="5" t="s">
        <v>4388</v>
      </c>
      <c r="F2563" s="2">
        <v>2104</v>
      </c>
      <c r="G2563" s="2">
        <v>228259</v>
      </c>
      <c r="H2563" s="2">
        <v>182960</v>
      </c>
      <c r="I2563" s="2">
        <v>27460</v>
      </c>
      <c r="J2563" s="2">
        <v>155500</v>
      </c>
      <c r="K2563" s="33">
        <v>1.3530546623794212E-2</v>
      </c>
      <c r="L2563" s="2">
        <v>1934</v>
      </c>
      <c r="M2563" s="2">
        <v>195255</v>
      </c>
      <c r="N2563" s="2">
        <v>163943</v>
      </c>
      <c r="O2563" s="33">
        <v>1.1796783028247623E-2</v>
      </c>
      <c r="P2563" s="2">
        <v>1984</v>
      </c>
      <c r="Q2563" s="2">
        <v>202907</v>
      </c>
      <c r="R2563" s="2">
        <v>160372</v>
      </c>
      <c r="S2563" s="35">
        <v>1.2371236874267328E-2</v>
      </c>
      <c r="T2563" t="s">
        <v>4388</v>
      </c>
      <c r="U2563" t="s">
        <v>4388</v>
      </c>
      <c r="V2563" s="5" t="s">
        <v>4390</v>
      </c>
      <c r="W2563" s="5">
        <v>0</v>
      </c>
      <c r="X2563" s="4">
        <v>1.159309749526884E-3</v>
      </c>
      <c r="Y2563" s="6">
        <v>120</v>
      </c>
      <c r="Z2563" s="4">
        <v>5.7445384601970476E-4</v>
      </c>
      <c r="AA2563" s="5">
        <v>2182</v>
      </c>
      <c r="AC2563" s="16" t="str">
        <f t="shared" ref="AC2563:AC2626" si="240">IF(AND($G2563&gt;=10000000,$G2563&lt;50000000),$K2563,"")</f>
        <v/>
      </c>
      <c r="AD2563" s="16" t="str">
        <f t="shared" ref="AD2563:AD2626" si="241">IF(AND($G2563&gt;=5000000,$G2563&lt;9999999),$K2563,"")</f>
        <v/>
      </c>
      <c r="AE2563" s="16" t="str">
        <f t="shared" ref="AE2563:AE2626" si="242">IF(AND($G2563&gt;=1000000,$G2563&lt;4999999),$K2563,"")</f>
        <v/>
      </c>
      <c r="AF2563" s="16" t="str">
        <f t="shared" ref="AF2563:AF2626" si="243">IF(AND($G2563&gt;=500000,$G2563&lt;999999),$K2563,"")</f>
        <v/>
      </c>
      <c r="AG2563" s="16">
        <f t="shared" ref="AG2563:AG2626" si="244">IF(AND($G2563&gt;=100000,$G2563&lt;499999),$K2563,"")</f>
        <v>1.3530546623794212E-2</v>
      </c>
      <c r="AH2563" s="16" t="str">
        <f t="shared" ref="AH2563:AH2626" si="245">IF(AND($G2563&gt;=0,$G2563&lt;99999),$K2563,"")</f>
        <v/>
      </c>
      <c r="AI2563" s="17" t="str">
        <f>IF('Peer Comparison Tool'!$D$11="NR","",IF($C2563='Peer Comparison Tool'!$D$9,COUNT('ALLL &lt;50B Database'!$AI$1:AI2562)+1,""))</f>
        <v/>
      </c>
    </row>
    <row r="2564" spans="1:35" x14ac:dyDescent="0.25">
      <c r="A2564" t="s">
        <v>764</v>
      </c>
      <c r="B2564">
        <v>311939</v>
      </c>
      <c r="C2564" s="5" t="s">
        <v>1695</v>
      </c>
      <c r="D2564" s="5" t="s">
        <v>4390</v>
      </c>
      <c r="E2564" s="5" t="s">
        <v>4388</v>
      </c>
      <c r="F2564" s="2">
        <v>1906</v>
      </c>
      <c r="G2564" s="2">
        <v>228148</v>
      </c>
      <c r="H2564" s="2">
        <v>149676</v>
      </c>
      <c r="I2564" s="2">
        <v>3616</v>
      </c>
      <c r="J2564" s="2">
        <v>146060</v>
      </c>
      <c r="K2564" s="33">
        <v>1.3049431740380665E-2</v>
      </c>
      <c r="L2564" s="2">
        <v>1980</v>
      </c>
      <c r="M2564" s="2">
        <v>204227</v>
      </c>
      <c r="N2564" s="2">
        <v>153564</v>
      </c>
      <c r="O2564" s="33">
        <v>1.2893646948503555E-2</v>
      </c>
      <c r="P2564" s="2">
        <v>2005</v>
      </c>
      <c r="Q2564" s="2">
        <v>214441</v>
      </c>
      <c r="R2564" s="2">
        <v>148865</v>
      </c>
      <c r="S2564" s="35">
        <v>1.3468578913780942E-2</v>
      </c>
      <c r="T2564" t="s">
        <v>4388</v>
      </c>
      <c r="U2564" t="s">
        <v>4388</v>
      </c>
      <c r="V2564" s="5" t="s">
        <v>4390</v>
      </c>
      <c r="W2564" s="5">
        <v>0</v>
      </c>
      <c r="X2564" s="4">
        <v>-4.191471734002767E-4</v>
      </c>
      <c r="Y2564" s="6">
        <v>-99</v>
      </c>
      <c r="Z2564" s="4">
        <v>5.7493196527738655E-4</v>
      </c>
      <c r="AA2564" s="5">
        <v>2406</v>
      </c>
      <c r="AC2564" s="16" t="str">
        <f t="shared" si="240"/>
        <v/>
      </c>
      <c r="AD2564" s="16" t="str">
        <f t="shared" si="241"/>
        <v/>
      </c>
      <c r="AE2564" s="16" t="str">
        <f t="shared" si="242"/>
        <v/>
      </c>
      <c r="AF2564" s="16" t="str">
        <f t="shared" si="243"/>
        <v/>
      </c>
      <c r="AG2564" s="16">
        <f t="shared" si="244"/>
        <v>1.3049431740380665E-2</v>
      </c>
      <c r="AH2564" s="16" t="str">
        <f t="shared" si="245"/>
        <v/>
      </c>
      <c r="AI2564" s="17" t="str">
        <f>IF('Peer Comparison Tool'!$D$11="NR","",IF($C2564='Peer Comparison Tool'!$D$9,COUNT('ALLL &lt;50B Database'!$AI$1:AI2563)+1,""))</f>
        <v/>
      </c>
    </row>
    <row r="2565" spans="1:35" x14ac:dyDescent="0.25">
      <c r="A2565" t="s">
        <v>52</v>
      </c>
      <c r="B2565">
        <v>365745</v>
      </c>
      <c r="C2565" s="5" t="s">
        <v>716</v>
      </c>
      <c r="D2565" s="5" t="s">
        <v>4390</v>
      </c>
      <c r="E2565" s="5" t="s">
        <v>4388</v>
      </c>
      <c r="F2565" s="2">
        <v>1812</v>
      </c>
      <c r="G2565" s="2">
        <v>227818</v>
      </c>
      <c r="H2565" s="2">
        <v>156961</v>
      </c>
      <c r="I2565" s="2">
        <v>13163</v>
      </c>
      <c r="J2565" s="2">
        <v>143798</v>
      </c>
      <c r="K2565" s="33">
        <v>1.2601009749787897E-2</v>
      </c>
      <c r="L2565" s="2">
        <v>1698</v>
      </c>
      <c r="M2565" s="2">
        <v>215130</v>
      </c>
      <c r="N2565" s="2">
        <v>133452</v>
      </c>
      <c r="O2565" s="33">
        <v>1.2723675928423703E-2</v>
      </c>
      <c r="P2565" s="2">
        <v>1696</v>
      </c>
      <c r="Q2565" s="2">
        <v>215398</v>
      </c>
      <c r="R2565" s="2">
        <v>139833</v>
      </c>
      <c r="S2565" s="35">
        <v>1.2128753584633098E-2</v>
      </c>
      <c r="T2565" t="s">
        <v>4388</v>
      </c>
      <c r="U2565" t="s">
        <v>4388</v>
      </c>
      <c r="V2565" s="5" t="s">
        <v>4390</v>
      </c>
      <c r="W2565" s="5">
        <v>0</v>
      </c>
      <c r="X2565" s="4">
        <v>4.7225616515479858E-4</v>
      </c>
      <c r="Y2565" s="6">
        <v>116</v>
      </c>
      <c r="Z2565" s="4">
        <v>-5.9492234379060482E-4</v>
      </c>
      <c r="AA2565" s="5">
        <v>2647</v>
      </c>
      <c r="AC2565" s="16" t="str">
        <f t="shared" si="240"/>
        <v/>
      </c>
      <c r="AD2565" s="16" t="str">
        <f t="shared" si="241"/>
        <v/>
      </c>
      <c r="AE2565" s="16" t="str">
        <f t="shared" si="242"/>
        <v/>
      </c>
      <c r="AF2565" s="16" t="str">
        <f t="shared" si="243"/>
        <v/>
      </c>
      <c r="AG2565" s="16">
        <f t="shared" si="244"/>
        <v>1.2601009749787897E-2</v>
      </c>
      <c r="AH2565" s="16" t="str">
        <f t="shared" si="245"/>
        <v/>
      </c>
      <c r="AI2565" s="17" t="str">
        <f>IF('Peer Comparison Tool'!$D$11="NR","",IF($C2565='Peer Comparison Tool'!$D$9,COUNT('ALLL &lt;50B Database'!$AI$1:AI2564)+1,""))</f>
        <v/>
      </c>
    </row>
    <row r="2566" spans="1:35" x14ac:dyDescent="0.25">
      <c r="A2566" t="s">
        <v>3541</v>
      </c>
      <c r="B2566">
        <v>347022</v>
      </c>
      <c r="C2566" s="5" t="s">
        <v>3516</v>
      </c>
      <c r="D2566" s="5" t="s">
        <v>4390</v>
      </c>
      <c r="E2566" s="5" t="s">
        <v>4388</v>
      </c>
      <c r="F2566" s="2">
        <v>1687</v>
      </c>
      <c r="G2566" s="2">
        <v>227767</v>
      </c>
      <c r="H2566" s="2">
        <v>101467</v>
      </c>
      <c r="I2566" s="2">
        <v>18763</v>
      </c>
      <c r="J2566" s="2">
        <v>82704</v>
      </c>
      <c r="K2566" s="33">
        <v>2.0398046043722189E-2</v>
      </c>
      <c r="L2566" s="2">
        <v>1678</v>
      </c>
      <c r="M2566" s="2">
        <v>200526</v>
      </c>
      <c r="N2566" s="2">
        <v>80845</v>
      </c>
      <c r="O2566" s="33">
        <v>2.0755767208856454E-2</v>
      </c>
      <c r="P2566" s="2">
        <v>1668</v>
      </c>
      <c r="Q2566" s="2">
        <v>207010</v>
      </c>
      <c r="R2566" s="2">
        <v>82934</v>
      </c>
      <c r="S2566" s="35">
        <v>2.0112378517857573E-2</v>
      </c>
      <c r="T2566" t="s">
        <v>4388</v>
      </c>
      <c r="U2566" t="s">
        <v>4388</v>
      </c>
      <c r="V2566" s="5" t="s">
        <v>4390</v>
      </c>
      <c r="W2566" s="5">
        <v>0</v>
      </c>
      <c r="X2566" s="4">
        <v>2.8566752586461561E-4</v>
      </c>
      <c r="Y2566" s="6">
        <v>19</v>
      </c>
      <c r="Z2566" s="4">
        <v>-6.4338869099888132E-4</v>
      </c>
      <c r="AA2566" s="5">
        <v>507</v>
      </c>
      <c r="AC2566" s="16" t="str">
        <f t="shared" si="240"/>
        <v/>
      </c>
      <c r="AD2566" s="16" t="str">
        <f t="shared" si="241"/>
        <v/>
      </c>
      <c r="AE2566" s="16" t="str">
        <f t="shared" si="242"/>
        <v/>
      </c>
      <c r="AF2566" s="16" t="str">
        <f t="shared" si="243"/>
        <v/>
      </c>
      <c r="AG2566" s="16">
        <f t="shared" si="244"/>
        <v>2.0398046043722189E-2</v>
      </c>
      <c r="AH2566" s="16" t="str">
        <f t="shared" si="245"/>
        <v/>
      </c>
      <c r="AI2566" s="17" t="str">
        <f>IF('Peer Comparison Tool'!$D$11="NR","",IF($C2566='Peer Comparison Tool'!$D$9,COUNT('ALLL &lt;50B Database'!$AI$1:AI2565)+1,""))</f>
        <v/>
      </c>
    </row>
    <row r="2567" spans="1:35" x14ac:dyDescent="0.25">
      <c r="A2567" t="s">
        <v>2121</v>
      </c>
      <c r="B2567">
        <v>799751</v>
      </c>
      <c r="C2567" s="5" t="s">
        <v>2041</v>
      </c>
      <c r="D2567" s="5" t="s">
        <v>4387</v>
      </c>
      <c r="E2567" s="5" t="s">
        <v>4388</v>
      </c>
      <c r="F2567" s="2">
        <v>1903</v>
      </c>
      <c r="G2567" s="2">
        <v>227545</v>
      </c>
      <c r="H2567" s="2">
        <v>127296</v>
      </c>
      <c r="I2567" s="2">
        <v>2774</v>
      </c>
      <c r="J2567" s="2">
        <v>124522</v>
      </c>
      <c r="K2567" s="33">
        <v>1.5282440050754083E-2</v>
      </c>
      <c r="L2567" s="2">
        <v>1834</v>
      </c>
      <c r="M2567" s="2">
        <v>214319</v>
      </c>
      <c r="N2567" s="2">
        <v>135174</v>
      </c>
      <c r="O2567" s="33">
        <v>1.356769793007531E-2</v>
      </c>
      <c r="P2567" s="2">
        <v>1832</v>
      </c>
      <c r="Q2567" s="2">
        <v>205495</v>
      </c>
      <c r="R2567" s="2">
        <v>130756</v>
      </c>
      <c r="S2567" s="35">
        <v>1.4010829330967603E-2</v>
      </c>
      <c r="T2567" t="s">
        <v>4388</v>
      </c>
      <c r="U2567" t="s">
        <v>4388</v>
      </c>
      <c r="V2567" s="5" t="s">
        <v>4387</v>
      </c>
      <c r="W2567" s="5">
        <v>0</v>
      </c>
      <c r="X2567" s="4">
        <v>1.2716107197864798E-3</v>
      </c>
      <c r="Y2567" s="6">
        <v>71</v>
      </c>
      <c r="Z2567" s="4">
        <v>4.4313140089229271E-4</v>
      </c>
      <c r="AA2567" s="5">
        <v>1508</v>
      </c>
      <c r="AC2567" s="16" t="str">
        <f t="shared" si="240"/>
        <v/>
      </c>
      <c r="AD2567" s="16" t="str">
        <f t="shared" si="241"/>
        <v/>
      </c>
      <c r="AE2567" s="16" t="str">
        <f t="shared" si="242"/>
        <v/>
      </c>
      <c r="AF2567" s="16" t="str">
        <f t="shared" si="243"/>
        <v/>
      </c>
      <c r="AG2567" s="16">
        <f t="shared" si="244"/>
        <v>1.5282440050754083E-2</v>
      </c>
      <c r="AH2567" s="16" t="str">
        <f t="shared" si="245"/>
        <v/>
      </c>
      <c r="AI2567" s="17" t="str">
        <f>IF('Peer Comparison Tool'!$D$11="NR","",IF($C2567='Peer Comparison Tool'!$D$9,COUNT('ALLL &lt;50B Database'!$AI$1:AI2566)+1,""))</f>
        <v/>
      </c>
    </row>
    <row r="2568" spans="1:35" x14ac:dyDescent="0.25">
      <c r="A2568" t="s">
        <v>2011</v>
      </c>
      <c r="B2568">
        <v>388744</v>
      </c>
      <c r="C2568" s="5" t="s">
        <v>1963</v>
      </c>
      <c r="D2568" s="5" t="s">
        <v>4390</v>
      </c>
      <c r="E2568" s="5">
        <v>0</v>
      </c>
      <c r="F2568" s="2">
        <v>3320</v>
      </c>
      <c r="G2568" s="2">
        <v>227390</v>
      </c>
      <c r="H2568" s="2">
        <v>158594</v>
      </c>
      <c r="I2568" s="2">
        <v>16352</v>
      </c>
      <c r="J2568" s="2">
        <v>142242</v>
      </c>
      <c r="K2568" s="33">
        <v>2.334050421113314E-2</v>
      </c>
      <c r="L2568" s="2">
        <v>2851</v>
      </c>
      <c r="M2568" s="2">
        <v>204817</v>
      </c>
      <c r="N2568" s="2">
        <v>146577</v>
      </c>
      <c r="O2568" s="33">
        <v>1.945052770898572E-2</v>
      </c>
      <c r="P2568" s="2">
        <v>3034</v>
      </c>
      <c r="Q2568" s="2">
        <v>208342</v>
      </c>
      <c r="R2568" s="2">
        <v>143237</v>
      </c>
      <c r="S2568" s="35">
        <v>2.1181677918414934E-2</v>
      </c>
      <c r="T2568" t="s">
        <v>4388</v>
      </c>
      <c r="U2568" t="s">
        <v>4388</v>
      </c>
      <c r="V2568" s="5" t="s">
        <v>4390</v>
      </c>
      <c r="W2568" s="5">
        <v>0</v>
      </c>
      <c r="X2568" s="4">
        <v>2.1588262927182064E-3</v>
      </c>
      <c r="Y2568" s="6">
        <v>286</v>
      </c>
      <c r="Z2568" s="4">
        <v>1.7311502094292143E-3</v>
      </c>
      <c r="AA2568" s="5">
        <v>321</v>
      </c>
      <c r="AC2568" s="16" t="str">
        <f t="shared" si="240"/>
        <v/>
      </c>
      <c r="AD2568" s="16" t="str">
        <f t="shared" si="241"/>
        <v/>
      </c>
      <c r="AE2568" s="16" t="str">
        <f t="shared" si="242"/>
        <v/>
      </c>
      <c r="AF2568" s="16" t="str">
        <f t="shared" si="243"/>
        <v/>
      </c>
      <c r="AG2568" s="16">
        <f t="shared" si="244"/>
        <v>2.334050421113314E-2</v>
      </c>
      <c r="AH2568" s="16" t="str">
        <f t="shared" si="245"/>
        <v/>
      </c>
      <c r="AI2568" s="17" t="str">
        <f>IF('Peer Comparison Tool'!$D$11="NR","",IF($C2568='Peer Comparison Tool'!$D$9,COUNT('ALLL &lt;50B Database'!$AI$1:AI2567)+1,""))</f>
        <v/>
      </c>
    </row>
    <row r="2569" spans="1:35" x14ac:dyDescent="0.25">
      <c r="A2569" t="s">
        <v>142</v>
      </c>
      <c r="B2569">
        <v>537355</v>
      </c>
      <c r="C2569" s="5" t="s">
        <v>3209</v>
      </c>
      <c r="D2569" s="5" t="s">
        <v>4387</v>
      </c>
      <c r="E2569" s="5" t="s">
        <v>4388</v>
      </c>
      <c r="F2569" s="2">
        <v>902</v>
      </c>
      <c r="G2569" s="2">
        <v>227354</v>
      </c>
      <c r="H2569" s="2">
        <v>108094</v>
      </c>
      <c r="I2569" s="2">
        <v>0</v>
      </c>
      <c r="J2569" s="2">
        <v>108094</v>
      </c>
      <c r="K2569" s="33">
        <v>8.3445889688604363E-3</v>
      </c>
      <c r="L2569" s="2">
        <v>910</v>
      </c>
      <c r="M2569" s="2">
        <v>219895</v>
      </c>
      <c r="N2569" s="2">
        <v>90674</v>
      </c>
      <c r="O2569" s="33">
        <v>1.0035952974391776E-2</v>
      </c>
      <c r="P2569" s="2">
        <v>906</v>
      </c>
      <c r="Q2569" s="2">
        <v>220203</v>
      </c>
      <c r="R2569" s="2">
        <v>96396</v>
      </c>
      <c r="S2569" s="35">
        <v>9.3987302377692029E-3</v>
      </c>
      <c r="T2569" t="s">
        <v>4388</v>
      </c>
      <c r="U2569" t="s">
        <v>4388</v>
      </c>
      <c r="V2569" s="5" t="s">
        <v>4387</v>
      </c>
      <c r="W2569" s="5">
        <v>0</v>
      </c>
      <c r="X2569" s="4">
        <v>-1.0541412689087665E-3</v>
      </c>
      <c r="Y2569" s="6">
        <v>-4</v>
      </c>
      <c r="Z2569" s="4">
        <v>-6.3722273662257349E-4</v>
      </c>
      <c r="AA2569" s="5">
        <v>4244</v>
      </c>
      <c r="AC2569" s="16" t="str">
        <f t="shared" si="240"/>
        <v/>
      </c>
      <c r="AD2569" s="16" t="str">
        <f t="shared" si="241"/>
        <v/>
      </c>
      <c r="AE2569" s="16" t="str">
        <f t="shared" si="242"/>
        <v/>
      </c>
      <c r="AF2569" s="16" t="str">
        <f t="shared" si="243"/>
        <v/>
      </c>
      <c r="AG2569" s="16">
        <f t="shared" si="244"/>
        <v>8.3445889688604363E-3</v>
      </c>
      <c r="AH2569" s="16" t="str">
        <f t="shared" si="245"/>
        <v/>
      </c>
      <c r="AI2569" s="17" t="str">
        <f>IF('Peer Comparison Tool'!$D$11="NR","",IF($C2569='Peer Comparison Tool'!$D$9,COUNT('ALLL &lt;50B Database'!$AI$1:AI2568)+1,""))</f>
        <v/>
      </c>
    </row>
    <row r="2570" spans="1:35" x14ac:dyDescent="0.25">
      <c r="A2570" t="s">
        <v>1417</v>
      </c>
      <c r="B2570">
        <v>858854</v>
      </c>
      <c r="C2570" s="5" t="s">
        <v>1389</v>
      </c>
      <c r="D2570" s="5" t="s">
        <v>4390</v>
      </c>
      <c r="E2570" s="5" t="s">
        <v>4388</v>
      </c>
      <c r="F2570" s="2">
        <v>1372</v>
      </c>
      <c r="G2570" s="2">
        <v>227308</v>
      </c>
      <c r="H2570" s="2">
        <v>136898</v>
      </c>
      <c r="I2570" s="2">
        <v>10189</v>
      </c>
      <c r="J2570" s="2">
        <v>126709</v>
      </c>
      <c r="K2570" s="33">
        <v>1.0827960129114743E-2</v>
      </c>
      <c r="L2570" s="2">
        <v>1372</v>
      </c>
      <c r="M2570" s="2">
        <v>207318</v>
      </c>
      <c r="N2570" s="2">
        <v>127916</v>
      </c>
      <c r="O2570" s="33">
        <v>1.0725788798899278E-2</v>
      </c>
      <c r="P2570" s="2">
        <v>1370</v>
      </c>
      <c r="Q2570" s="2">
        <v>204024</v>
      </c>
      <c r="R2570" s="2">
        <v>125026</v>
      </c>
      <c r="S2570" s="35">
        <v>1.0957720794074833E-2</v>
      </c>
      <c r="T2570" t="s">
        <v>4388</v>
      </c>
      <c r="U2570" t="s">
        <v>4388</v>
      </c>
      <c r="V2570" s="5" t="s">
        <v>4390</v>
      </c>
      <c r="W2570" s="5">
        <v>0</v>
      </c>
      <c r="X2570" s="4">
        <v>-1.2976066496009006E-4</v>
      </c>
      <c r="Y2570" s="6">
        <v>2</v>
      </c>
      <c r="Z2570" s="4">
        <v>2.3193199517555427E-4</v>
      </c>
      <c r="AA2570" s="5">
        <v>3451</v>
      </c>
      <c r="AC2570" s="16" t="str">
        <f t="shared" si="240"/>
        <v/>
      </c>
      <c r="AD2570" s="16" t="str">
        <f t="shared" si="241"/>
        <v/>
      </c>
      <c r="AE2570" s="16" t="str">
        <f t="shared" si="242"/>
        <v/>
      </c>
      <c r="AF2570" s="16" t="str">
        <f t="shared" si="243"/>
        <v/>
      </c>
      <c r="AG2570" s="16">
        <f t="shared" si="244"/>
        <v>1.0827960129114743E-2</v>
      </c>
      <c r="AH2570" s="16" t="str">
        <f t="shared" si="245"/>
        <v/>
      </c>
      <c r="AI2570" s="17" t="str">
        <f>IF('Peer Comparison Tool'!$D$11="NR","",IF($C2570='Peer Comparison Tool'!$D$9,COUNT('ALLL &lt;50B Database'!$AI$1:AI2569)+1,""))</f>
        <v/>
      </c>
    </row>
    <row r="2571" spans="1:35" x14ac:dyDescent="0.25">
      <c r="A2571" t="s">
        <v>2923</v>
      </c>
      <c r="B2571">
        <v>712956</v>
      </c>
      <c r="C2571" s="5" t="s">
        <v>2907</v>
      </c>
      <c r="D2571" s="5" t="s">
        <v>4390</v>
      </c>
      <c r="E2571" s="5" t="s">
        <v>4388</v>
      </c>
      <c r="F2571" s="2">
        <v>1697</v>
      </c>
      <c r="G2571" s="2">
        <v>227031</v>
      </c>
      <c r="H2571" s="2">
        <v>107322</v>
      </c>
      <c r="I2571" s="2">
        <v>0</v>
      </c>
      <c r="J2571" s="2">
        <v>107322</v>
      </c>
      <c r="K2571" s="33">
        <v>1.5812228620413336E-2</v>
      </c>
      <c r="L2571" s="2">
        <v>1668</v>
      </c>
      <c r="M2571" s="2">
        <v>204271</v>
      </c>
      <c r="N2571" s="2">
        <v>94186</v>
      </c>
      <c r="O2571" s="33">
        <v>1.7709638375130062E-2</v>
      </c>
      <c r="P2571" s="2">
        <v>1677</v>
      </c>
      <c r="Q2571" s="2">
        <v>207866</v>
      </c>
      <c r="R2571" s="2">
        <v>95459</v>
      </c>
      <c r="S2571" s="35">
        <v>1.7567751600163422E-2</v>
      </c>
      <c r="T2571" t="s">
        <v>4388</v>
      </c>
      <c r="U2571" t="s">
        <v>4388</v>
      </c>
      <c r="V2571" s="5" t="s">
        <v>4390</v>
      </c>
      <c r="W2571" s="5">
        <v>0</v>
      </c>
      <c r="X2571" s="4">
        <v>-1.7555229797500856E-3</v>
      </c>
      <c r="Y2571" s="6">
        <v>20</v>
      </c>
      <c r="Z2571" s="4">
        <v>-1.4188677496664026E-4</v>
      </c>
      <c r="AA2571" s="5">
        <v>1334</v>
      </c>
      <c r="AC2571" s="16" t="str">
        <f t="shared" si="240"/>
        <v/>
      </c>
      <c r="AD2571" s="16" t="str">
        <f t="shared" si="241"/>
        <v/>
      </c>
      <c r="AE2571" s="16" t="str">
        <f t="shared" si="242"/>
        <v/>
      </c>
      <c r="AF2571" s="16" t="str">
        <f t="shared" si="243"/>
        <v/>
      </c>
      <c r="AG2571" s="16">
        <f t="shared" si="244"/>
        <v>1.5812228620413336E-2</v>
      </c>
      <c r="AH2571" s="16" t="str">
        <f t="shared" si="245"/>
        <v/>
      </c>
      <c r="AI2571" s="17" t="str">
        <f>IF('Peer Comparison Tool'!$D$11="NR","",IF($C2571='Peer Comparison Tool'!$D$9,COUNT('ALLL &lt;50B Database'!$AI$1:AI2570)+1,""))</f>
        <v/>
      </c>
    </row>
    <row r="2572" spans="1:35" x14ac:dyDescent="0.25">
      <c r="A2572" t="s">
        <v>1090</v>
      </c>
      <c r="B2572">
        <v>656032</v>
      </c>
      <c r="C2572" s="5" t="s">
        <v>926</v>
      </c>
      <c r="D2572" s="5" t="s">
        <v>4390</v>
      </c>
      <c r="E2572" s="5" t="s">
        <v>4388</v>
      </c>
      <c r="F2572" s="2">
        <v>1886</v>
      </c>
      <c r="G2572" s="2">
        <v>227030</v>
      </c>
      <c r="H2572" s="2">
        <v>114910</v>
      </c>
      <c r="I2572" s="2">
        <v>5931</v>
      </c>
      <c r="J2572" s="2">
        <v>108979</v>
      </c>
      <c r="K2572" s="33">
        <v>1.730608649372815E-2</v>
      </c>
      <c r="L2572" s="2">
        <v>1513</v>
      </c>
      <c r="M2572" s="2">
        <v>211574</v>
      </c>
      <c r="N2572" s="2">
        <v>106702</v>
      </c>
      <c r="O2572" s="33">
        <v>1.4179677981668573E-2</v>
      </c>
      <c r="P2572" s="2">
        <v>1606</v>
      </c>
      <c r="Q2572" s="2">
        <v>209685</v>
      </c>
      <c r="R2572" s="2">
        <v>109763</v>
      </c>
      <c r="S2572" s="35">
        <v>1.4631524284139464E-2</v>
      </c>
      <c r="T2572" t="s">
        <v>4388</v>
      </c>
      <c r="U2572" t="s">
        <v>4388</v>
      </c>
      <c r="V2572" s="5" t="s">
        <v>4390</v>
      </c>
      <c r="W2572" s="5">
        <v>0</v>
      </c>
      <c r="X2572" s="4">
        <v>2.6745622095886868E-3</v>
      </c>
      <c r="Y2572" s="6">
        <v>280</v>
      </c>
      <c r="Z2572" s="4">
        <v>4.5184630247089089E-4</v>
      </c>
      <c r="AA2572" s="5">
        <v>974</v>
      </c>
      <c r="AC2572" s="16" t="str">
        <f t="shared" si="240"/>
        <v/>
      </c>
      <c r="AD2572" s="16" t="str">
        <f t="shared" si="241"/>
        <v/>
      </c>
      <c r="AE2572" s="16" t="str">
        <f t="shared" si="242"/>
        <v/>
      </c>
      <c r="AF2572" s="16" t="str">
        <f t="shared" si="243"/>
        <v/>
      </c>
      <c r="AG2572" s="16">
        <f t="shared" si="244"/>
        <v>1.730608649372815E-2</v>
      </c>
      <c r="AH2572" s="16" t="str">
        <f t="shared" si="245"/>
        <v/>
      </c>
      <c r="AI2572" s="17" t="str">
        <f>IF('Peer Comparison Tool'!$D$11="NR","",IF($C2572='Peer Comparison Tool'!$D$9,COUNT('ALLL &lt;50B Database'!$AI$1:AI2571)+1,""))</f>
        <v/>
      </c>
    </row>
    <row r="2573" spans="1:35" x14ac:dyDescent="0.25">
      <c r="A2573" t="s">
        <v>3130</v>
      </c>
      <c r="B2573">
        <v>411624</v>
      </c>
      <c r="C2573" s="5" t="s">
        <v>3064</v>
      </c>
      <c r="D2573" s="5" t="s">
        <v>4387</v>
      </c>
      <c r="E2573" s="5" t="s">
        <v>4388</v>
      </c>
      <c r="F2573" s="2">
        <v>1556</v>
      </c>
      <c r="G2573" s="2">
        <v>226840</v>
      </c>
      <c r="H2573" s="2">
        <v>149984</v>
      </c>
      <c r="I2573" s="2">
        <v>5366</v>
      </c>
      <c r="J2573" s="2">
        <v>144618</v>
      </c>
      <c r="K2573" s="33">
        <v>1.0759379883555298E-2</v>
      </c>
      <c r="L2573" s="2">
        <v>1503</v>
      </c>
      <c r="M2573" s="2">
        <v>198068</v>
      </c>
      <c r="N2573" s="2">
        <v>148306</v>
      </c>
      <c r="O2573" s="33">
        <v>1.0134451741669251E-2</v>
      </c>
      <c r="P2573" s="2">
        <v>1539</v>
      </c>
      <c r="Q2573" s="2">
        <v>207842</v>
      </c>
      <c r="R2573" s="2">
        <v>142148</v>
      </c>
      <c r="S2573" s="35">
        <v>1.082674395700256E-2</v>
      </c>
      <c r="T2573" t="s">
        <v>4388</v>
      </c>
      <c r="U2573" t="s">
        <v>4388</v>
      </c>
      <c r="V2573" s="5" t="s">
        <v>4387</v>
      </c>
      <c r="W2573" s="5">
        <v>0</v>
      </c>
      <c r="X2573" s="4">
        <v>-6.7364073447262474E-5</v>
      </c>
      <c r="Y2573" s="6">
        <v>17</v>
      </c>
      <c r="Z2573" s="4">
        <v>6.9229221533330908E-4</v>
      </c>
      <c r="AA2573" s="5">
        <v>3483</v>
      </c>
      <c r="AC2573" s="16" t="str">
        <f t="shared" si="240"/>
        <v/>
      </c>
      <c r="AD2573" s="16" t="str">
        <f t="shared" si="241"/>
        <v/>
      </c>
      <c r="AE2573" s="16" t="str">
        <f t="shared" si="242"/>
        <v/>
      </c>
      <c r="AF2573" s="16" t="str">
        <f t="shared" si="243"/>
        <v/>
      </c>
      <c r="AG2573" s="16">
        <f t="shared" si="244"/>
        <v>1.0759379883555298E-2</v>
      </c>
      <c r="AH2573" s="16" t="str">
        <f t="shared" si="245"/>
        <v/>
      </c>
      <c r="AI2573" s="17" t="str">
        <f>IF('Peer Comparison Tool'!$D$11="NR","",IF($C2573='Peer Comparison Tool'!$D$9,COUNT('ALLL &lt;50B Database'!$AI$1:AI2572)+1,""))</f>
        <v/>
      </c>
    </row>
    <row r="2574" spans="1:35" x14ac:dyDescent="0.25">
      <c r="A2574" t="s">
        <v>1089</v>
      </c>
      <c r="B2574">
        <v>937339</v>
      </c>
      <c r="C2574" s="5" t="s">
        <v>926</v>
      </c>
      <c r="D2574" s="5" t="s">
        <v>4387</v>
      </c>
      <c r="E2574" s="5" t="s">
        <v>4388</v>
      </c>
      <c r="F2574" s="2">
        <v>1936</v>
      </c>
      <c r="G2574" s="2">
        <v>226820</v>
      </c>
      <c r="H2574" s="2">
        <v>154540</v>
      </c>
      <c r="I2574" s="2">
        <v>11859</v>
      </c>
      <c r="J2574" s="2">
        <v>142681</v>
      </c>
      <c r="K2574" s="33">
        <v>1.3568730244391335E-2</v>
      </c>
      <c r="L2574" s="2">
        <v>1676</v>
      </c>
      <c r="M2574" s="2">
        <v>210363</v>
      </c>
      <c r="N2574" s="2">
        <v>142491</v>
      </c>
      <c r="O2574" s="33">
        <v>1.1762146381174952E-2</v>
      </c>
      <c r="P2574" s="2">
        <v>1590</v>
      </c>
      <c r="Q2574" s="2">
        <v>209810</v>
      </c>
      <c r="R2574" s="2">
        <v>137538</v>
      </c>
      <c r="S2574" s="35">
        <v>1.1560441477991536E-2</v>
      </c>
      <c r="T2574" t="s">
        <v>4388</v>
      </c>
      <c r="U2574" t="s">
        <v>4388</v>
      </c>
      <c r="V2574" s="5" t="s">
        <v>4387</v>
      </c>
      <c r="W2574" s="5">
        <v>0</v>
      </c>
      <c r="X2574" s="4">
        <v>2.0082887663997982E-3</v>
      </c>
      <c r="Y2574" s="6">
        <v>346</v>
      </c>
      <c r="Z2574" s="4">
        <v>-2.0170490318341568E-4</v>
      </c>
      <c r="AA2574" s="5">
        <v>2167</v>
      </c>
      <c r="AC2574" s="16" t="str">
        <f t="shared" si="240"/>
        <v/>
      </c>
      <c r="AD2574" s="16" t="str">
        <f t="shared" si="241"/>
        <v/>
      </c>
      <c r="AE2574" s="16" t="str">
        <f t="shared" si="242"/>
        <v/>
      </c>
      <c r="AF2574" s="16" t="str">
        <f t="shared" si="243"/>
        <v/>
      </c>
      <c r="AG2574" s="16">
        <f t="shared" si="244"/>
        <v>1.3568730244391335E-2</v>
      </c>
      <c r="AH2574" s="16" t="str">
        <f t="shared" si="245"/>
        <v/>
      </c>
      <c r="AI2574" s="17" t="str">
        <f>IF('Peer Comparison Tool'!$D$11="NR","",IF($C2574='Peer Comparison Tool'!$D$9,COUNT('ALLL &lt;50B Database'!$AI$1:AI2573)+1,""))</f>
        <v/>
      </c>
    </row>
    <row r="2575" spans="1:35" x14ac:dyDescent="0.25">
      <c r="A2575" t="s">
        <v>57</v>
      </c>
      <c r="B2575">
        <v>467733</v>
      </c>
      <c r="C2575" s="5" t="s">
        <v>6</v>
      </c>
      <c r="D2575" s="5" t="s">
        <v>4390</v>
      </c>
      <c r="E2575" s="5" t="s">
        <v>4388</v>
      </c>
      <c r="F2575" s="2">
        <v>1673</v>
      </c>
      <c r="G2575" s="2">
        <v>226804</v>
      </c>
      <c r="H2575" s="2">
        <v>87623</v>
      </c>
      <c r="I2575" s="2">
        <v>0</v>
      </c>
      <c r="J2575" s="2">
        <v>87623</v>
      </c>
      <c r="K2575" s="33">
        <v>1.9093160471565684E-2</v>
      </c>
      <c r="L2575" s="2">
        <v>1315</v>
      </c>
      <c r="M2575" s="2">
        <v>211879</v>
      </c>
      <c r="N2575" s="2">
        <v>84956</v>
      </c>
      <c r="O2575" s="33">
        <v>1.5478600687414662E-2</v>
      </c>
      <c r="P2575" s="2">
        <v>1654</v>
      </c>
      <c r="Q2575" s="2">
        <v>204837</v>
      </c>
      <c r="R2575" s="2">
        <v>87271</v>
      </c>
      <c r="S2575" s="35">
        <v>1.8952458434073175E-2</v>
      </c>
      <c r="T2575" t="s">
        <v>4388</v>
      </c>
      <c r="U2575" t="s">
        <v>4388</v>
      </c>
      <c r="V2575" s="5" t="s">
        <v>4390</v>
      </c>
      <c r="W2575" s="5">
        <v>0</v>
      </c>
      <c r="X2575" s="4">
        <v>1.4070203749250859E-4</v>
      </c>
      <c r="Y2575" s="6">
        <v>19</v>
      </c>
      <c r="Z2575" s="4">
        <v>3.4738577466585131E-3</v>
      </c>
      <c r="AA2575" s="5">
        <v>661</v>
      </c>
      <c r="AC2575" s="16" t="str">
        <f t="shared" si="240"/>
        <v/>
      </c>
      <c r="AD2575" s="16" t="str">
        <f t="shared" si="241"/>
        <v/>
      </c>
      <c r="AE2575" s="16" t="str">
        <f t="shared" si="242"/>
        <v/>
      </c>
      <c r="AF2575" s="16" t="str">
        <f t="shared" si="243"/>
        <v/>
      </c>
      <c r="AG2575" s="16">
        <f t="shared" si="244"/>
        <v>1.9093160471565684E-2</v>
      </c>
      <c r="AH2575" s="16" t="str">
        <f t="shared" si="245"/>
        <v/>
      </c>
      <c r="AI2575" s="17" t="str">
        <f>IF('Peer Comparison Tool'!$D$11="NR","",IF($C2575='Peer Comparison Tool'!$D$9,COUNT('ALLL &lt;50B Database'!$AI$1:AI2574)+1,""))</f>
        <v/>
      </c>
    </row>
    <row r="2576" spans="1:35" x14ac:dyDescent="0.25">
      <c r="A2576" t="s">
        <v>801</v>
      </c>
      <c r="B2576">
        <v>774347</v>
      </c>
      <c r="C2576" s="5" t="s">
        <v>716</v>
      </c>
      <c r="D2576" s="5" t="s">
        <v>4390</v>
      </c>
      <c r="E2576" s="5" t="s">
        <v>4388</v>
      </c>
      <c r="F2576" s="2">
        <v>3756</v>
      </c>
      <c r="G2576" s="2">
        <v>226556</v>
      </c>
      <c r="H2576" s="2">
        <v>138844</v>
      </c>
      <c r="I2576" s="2">
        <v>1779</v>
      </c>
      <c r="J2576" s="2">
        <v>137065</v>
      </c>
      <c r="K2576" s="33">
        <v>2.7403056943785795E-2</v>
      </c>
      <c r="L2576" s="2">
        <v>3619</v>
      </c>
      <c r="M2576" s="2">
        <v>210109</v>
      </c>
      <c r="N2576" s="2">
        <v>141650</v>
      </c>
      <c r="O2576" s="33">
        <v>2.5548888104482879E-2</v>
      </c>
      <c r="P2576" s="2">
        <v>3670</v>
      </c>
      <c r="Q2576" s="2">
        <v>218385</v>
      </c>
      <c r="R2576" s="2">
        <v>142187</v>
      </c>
      <c r="S2576" s="35">
        <v>2.5811079775225582E-2</v>
      </c>
      <c r="T2576" t="s">
        <v>4388</v>
      </c>
      <c r="U2576" t="s">
        <v>4388</v>
      </c>
      <c r="V2576" s="5" t="s">
        <v>4390</v>
      </c>
      <c r="W2576" s="5">
        <v>0</v>
      </c>
      <c r="X2576" s="4">
        <v>1.5919771685602123E-3</v>
      </c>
      <c r="Y2576" s="6">
        <v>86</v>
      </c>
      <c r="Z2576" s="4">
        <v>2.6219167074270286E-4</v>
      </c>
      <c r="AA2576" s="5">
        <v>189</v>
      </c>
      <c r="AC2576" s="16" t="str">
        <f t="shared" si="240"/>
        <v/>
      </c>
      <c r="AD2576" s="16" t="str">
        <f t="shared" si="241"/>
        <v/>
      </c>
      <c r="AE2576" s="16" t="str">
        <f t="shared" si="242"/>
        <v/>
      </c>
      <c r="AF2576" s="16" t="str">
        <f t="shared" si="243"/>
        <v/>
      </c>
      <c r="AG2576" s="16">
        <f t="shared" si="244"/>
        <v>2.7403056943785795E-2</v>
      </c>
      <c r="AH2576" s="16" t="str">
        <f t="shared" si="245"/>
        <v/>
      </c>
      <c r="AI2576" s="17" t="str">
        <f>IF('Peer Comparison Tool'!$D$11="NR","",IF($C2576='Peer Comparison Tool'!$D$9,COUNT('ALLL &lt;50B Database'!$AI$1:AI2575)+1,""))</f>
        <v/>
      </c>
    </row>
    <row r="2577" spans="1:35" x14ac:dyDescent="0.25">
      <c r="A2577" t="s">
        <v>2547</v>
      </c>
      <c r="B2577">
        <v>642437</v>
      </c>
      <c r="C2577" s="5" t="s">
        <v>2519</v>
      </c>
      <c r="D2577" s="5" t="s">
        <v>4387</v>
      </c>
      <c r="E2577" s="5" t="s">
        <v>4388</v>
      </c>
      <c r="F2577" s="2">
        <v>1247</v>
      </c>
      <c r="G2577" s="2">
        <v>226449</v>
      </c>
      <c r="H2577" s="2">
        <v>124393</v>
      </c>
      <c r="I2577" s="2">
        <v>4316</v>
      </c>
      <c r="J2577" s="2">
        <v>120077</v>
      </c>
      <c r="K2577" s="33">
        <v>1.0385002956436287E-2</v>
      </c>
      <c r="L2577" s="2">
        <v>1232</v>
      </c>
      <c r="M2577" s="2">
        <v>204622</v>
      </c>
      <c r="N2577" s="2">
        <v>117293</v>
      </c>
      <c r="O2577" s="33">
        <v>1.0503610616149302E-2</v>
      </c>
      <c r="P2577" s="2">
        <v>1201</v>
      </c>
      <c r="Q2577" s="2">
        <v>212235</v>
      </c>
      <c r="R2577" s="2">
        <v>123073</v>
      </c>
      <c r="S2577" s="35">
        <v>9.758436050149099E-3</v>
      </c>
      <c r="T2577" t="s">
        <v>4388</v>
      </c>
      <c r="U2577" t="s">
        <v>4388</v>
      </c>
      <c r="V2577" s="5" t="s">
        <v>4387</v>
      </c>
      <c r="W2577" s="5">
        <v>0</v>
      </c>
      <c r="X2577" s="4">
        <v>6.2656690628718793E-4</v>
      </c>
      <c r="Y2577" s="6">
        <v>46</v>
      </c>
      <c r="Z2577" s="4">
        <v>-7.4517456600020279E-4</v>
      </c>
      <c r="AA2577" s="5">
        <v>3641</v>
      </c>
      <c r="AC2577" s="16" t="str">
        <f t="shared" si="240"/>
        <v/>
      </c>
      <c r="AD2577" s="16" t="str">
        <f t="shared" si="241"/>
        <v/>
      </c>
      <c r="AE2577" s="16" t="str">
        <f t="shared" si="242"/>
        <v/>
      </c>
      <c r="AF2577" s="16" t="str">
        <f t="shared" si="243"/>
        <v/>
      </c>
      <c r="AG2577" s="16">
        <f t="shared" si="244"/>
        <v>1.0385002956436287E-2</v>
      </c>
      <c r="AH2577" s="16" t="str">
        <f t="shared" si="245"/>
        <v/>
      </c>
      <c r="AI2577" s="17" t="str">
        <f>IF('Peer Comparison Tool'!$D$11="NR","",IF($C2577='Peer Comparison Tool'!$D$9,COUNT('ALLL &lt;50B Database'!$AI$1:AI2576)+1,""))</f>
        <v/>
      </c>
    </row>
    <row r="2578" spans="1:35" x14ac:dyDescent="0.25">
      <c r="A2578" t="s">
        <v>2897</v>
      </c>
      <c r="B2578">
        <v>609609</v>
      </c>
      <c r="C2578" s="5" t="s">
        <v>2850</v>
      </c>
      <c r="D2578" s="5" t="s">
        <v>4390</v>
      </c>
      <c r="E2578" s="5" t="s">
        <v>4388</v>
      </c>
      <c r="F2578" s="2">
        <v>1967</v>
      </c>
      <c r="G2578" s="2">
        <v>226278</v>
      </c>
      <c r="H2578" s="2">
        <v>139214</v>
      </c>
      <c r="I2578" s="2">
        <v>14359</v>
      </c>
      <c r="J2578" s="2">
        <v>124855</v>
      </c>
      <c r="K2578" s="33">
        <v>1.5754274958952385E-2</v>
      </c>
      <c r="L2578" s="2">
        <v>1756</v>
      </c>
      <c r="M2578" s="2">
        <v>243086</v>
      </c>
      <c r="N2578" s="2">
        <v>124664</v>
      </c>
      <c r="O2578" s="33">
        <v>1.4085862799204261E-2</v>
      </c>
      <c r="P2578" s="2">
        <v>1886</v>
      </c>
      <c r="Q2578" s="2">
        <v>237227</v>
      </c>
      <c r="R2578" s="2">
        <v>124080</v>
      </c>
      <c r="S2578" s="35">
        <v>1.5199871050934882E-2</v>
      </c>
      <c r="T2578" t="s">
        <v>4388</v>
      </c>
      <c r="U2578" t="s">
        <v>4388</v>
      </c>
      <c r="V2578" s="5" t="s">
        <v>4390</v>
      </c>
      <c r="W2578" s="5">
        <v>0</v>
      </c>
      <c r="X2578" s="4">
        <v>5.5440390801750339E-4</v>
      </c>
      <c r="Y2578" s="6">
        <v>81</v>
      </c>
      <c r="Z2578" s="4">
        <v>1.1140082517306204E-3</v>
      </c>
      <c r="AA2578" s="5">
        <v>1352</v>
      </c>
      <c r="AC2578" s="16" t="str">
        <f t="shared" si="240"/>
        <v/>
      </c>
      <c r="AD2578" s="16" t="str">
        <f t="shared" si="241"/>
        <v/>
      </c>
      <c r="AE2578" s="16" t="str">
        <f t="shared" si="242"/>
        <v/>
      </c>
      <c r="AF2578" s="16" t="str">
        <f t="shared" si="243"/>
        <v/>
      </c>
      <c r="AG2578" s="16">
        <f t="shared" si="244"/>
        <v>1.5754274958952385E-2</v>
      </c>
      <c r="AH2578" s="16" t="str">
        <f t="shared" si="245"/>
        <v/>
      </c>
      <c r="AI2578" s="17" t="str">
        <f>IF('Peer Comparison Tool'!$D$11="NR","",IF($C2578='Peer Comparison Tool'!$D$9,COUNT('ALLL &lt;50B Database'!$AI$1:AI2577)+1,""))</f>
        <v/>
      </c>
    </row>
    <row r="2579" spans="1:35" x14ac:dyDescent="0.25">
      <c r="A2579" t="s">
        <v>2668</v>
      </c>
      <c r="B2579">
        <v>3270046</v>
      </c>
      <c r="C2579" s="5" t="s">
        <v>2642</v>
      </c>
      <c r="D2579" s="5" t="s">
        <v>4387</v>
      </c>
      <c r="E2579" s="5" t="s">
        <v>4388</v>
      </c>
      <c r="F2579" s="2">
        <v>1742</v>
      </c>
      <c r="G2579" s="2">
        <v>226265</v>
      </c>
      <c r="H2579" s="2">
        <v>185601</v>
      </c>
      <c r="I2579" s="2">
        <v>24373</v>
      </c>
      <c r="J2579" s="2">
        <v>161228</v>
      </c>
      <c r="K2579" s="33">
        <v>1.0804574887736621E-2</v>
      </c>
      <c r="L2579" s="2">
        <v>1474</v>
      </c>
      <c r="M2579" s="2">
        <v>200905</v>
      </c>
      <c r="N2579" s="2">
        <v>176885</v>
      </c>
      <c r="O2579" s="33">
        <v>8.3330977753907909E-3</v>
      </c>
      <c r="P2579" s="2">
        <v>1571</v>
      </c>
      <c r="Q2579" s="2">
        <v>192791</v>
      </c>
      <c r="R2579" s="2">
        <v>170295</v>
      </c>
      <c r="S2579" s="35">
        <v>9.2251680906661974E-3</v>
      </c>
      <c r="T2579" t="s">
        <v>4388</v>
      </c>
      <c r="U2579" t="s">
        <v>4388</v>
      </c>
      <c r="V2579" s="5" t="s">
        <v>4387</v>
      </c>
      <c r="W2579" s="5">
        <v>0</v>
      </c>
      <c r="X2579" s="4">
        <v>1.5794067970704238E-3</v>
      </c>
      <c r="Y2579" s="6">
        <v>171</v>
      </c>
      <c r="Z2579" s="4">
        <v>8.9207031527540649E-4</v>
      </c>
      <c r="AA2579" s="5">
        <v>3463</v>
      </c>
      <c r="AC2579" s="16" t="str">
        <f t="shared" si="240"/>
        <v/>
      </c>
      <c r="AD2579" s="16" t="str">
        <f t="shared" si="241"/>
        <v/>
      </c>
      <c r="AE2579" s="16" t="str">
        <f t="shared" si="242"/>
        <v/>
      </c>
      <c r="AF2579" s="16" t="str">
        <f t="shared" si="243"/>
        <v/>
      </c>
      <c r="AG2579" s="16">
        <f t="shared" si="244"/>
        <v>1.0804574887736621E-2</v>
      </c>
      <c r="AH2579" s="16" t="str">
        <f t="shared" si="245"/>
        <v/>
      </c>
      <c r="AI2579" s="17" t="str">
        <f>IF('Peer Comparison Tool'!$D$11="NR","",IF($C2579='Peer Comparison Tool'!$D$9,COUNT('ALLL &lt;50B Database'!$AI$1:AI2578)+1,""))</f>
        <v/>
      </c>
    </row>
    <row r="2580" spans="1:35" x14ac:dyDescent="0.25">
      <c r="A2580" t="s">
        <v>3665</v>
      </c>
      <c r="B2580">
        <v>894272</v>
      </c>
      <c r="C2580" s="5" t="s">
        <v>3603</v>
      </c>
      <c r="D2580" s="5" t="s">
        <v>4390</v>
      </c>
      <c r="E2580" s="5" t="s">
        <v>4388</v>
      </c>
      <c r="F2580" s="2">
        <v>1535</v>
      </c>
      <c r="G2580" s="2">
        <v>226158</v>
      </c>
      <c r="H2580" s="2">
        <v>108645</v>
      </c>
      <c r="I2580" s="2">
        <v>687</v>
      </c>
      <c r="J2580" s="2">
        <v>107958</v>
      </c>
      <c r="K2580" s="33">
        <v>1.4218492376664999E-2</v>
      </c>
      <c r="L2580" s="2">
        <v>1461</v>
      </c>
      <c r="M2580" s="2">
        <v>211651</v>
      </c>
      <c r="N2580" s="2">
        <v>107808</v>
      </c>
      <c r="O2580" s="33">
        <v>1.355186999109528E-2</v>
      </c>
      <c r="P2580" s="2">
        <v>1461</v>
      </c>
      <c r="Q2580" s="2">
        <v>217899</v>
      </c>
      <c r="R2580" s="2">
        <v>108813</v>
      </c>
      <c r="S2580" s="35">
        <v>1.3426704529789639E-2</v>
      </c>
      <c r="T2580" t="s">
        <v>4388</v>
      </c>
      <c r="U2580" t="s">
        <v>4388</v>
      </c>
      <c r="V2580" s="5" t="s">
        <v>4390</v>
      </c>
      <c r="W2580" s="5">
        <v>0</v>
      </c>
      <c r="X2580" s="4">
        <v>7.9178784687536016E-4</v>
      </c>
      <c r="Y2580" s="6">
        <v>74</v>
      </c>
      <c r="Z2580" s="4">
        <v>-1.2516546130564125E-4</v>
      </c>
      <c r="AA2580" s="5">
        <v>1877</v>
      </c>
      <c r="AC2580" s="16" t="str">
        <f t="shared" si="240"/>
        <v/>
      </c>
      <c r="AD2580" s="16" t="str">
        <f t="shared" si="241"/>
        <v/>
      </c>
      <c r="AE2580" s="16" t="str">
        <f t="shared" si="242"/>
        <v/>
      </c>
      <c r="AF2580" s="16" t="str">
        <f t="shared" si="243"/>
        <v/>
      </c>
      <c r="AG2580" s="16">
        <f t="shared" si="244"/>
        <v>1.4218492376664999E-2</v>
      </c>
      <c r="AH2580" s="16" t="str">
        <f t="shared" si="245"/>
        <v/>
      </c>
      <c r="AI2580" s="17" t="str">
        <f>IF('Peer Comparison Tool'!$D$11="NR","",IF($C2580='Peer Comparison Tool'!$D$9,COUNT('ALLL &lt;50B Database'!$AI$1:AI2579)+1,""))</f>
        <v/>
      </c>
    </row>
    <row r="2581" spans="1:35" x14ac:dyDescent="0.25">
      <c r="A2581" t="s">
        <v>2408</v>
      </c>
      <c r="B2581">
        <v>2615220</v>
      </c>
      <c r="C2581" s="5" t="s">
        <v>2299</v>
      </c>
      <c r="D2581" s="5" t="s">
        <v>4390</v>
      </c>
      <c r="E2581" s="5" t="s">
        <v>4388</v>
      </c>
      <c r="F2581" s="2">
        <v>1656</v>
      </c>
      <c r="G2581" s="2">
        <v>226142</v>
      </c>
      <c r="H2581" s="2">
        <v>146836</v>
      </c>
      <c r="I2581" s="2">
        <v>0</v>
      </c>
      <c r="J2581" s="2">
        <v>146836</v>
      </c>
      <c r="K2581" s="33">
        <v>1.1277888256285925E-2</v>
      </c>
      <c r="L2581" s="2">
        <v>1604</v>
      </c>
      <c r="M2581" s="2">
        <v>192799</v>
      </c>
      <c r="N2581" s="2">
        <v>132285</v>
      </c>
      <c r="O2581" s="33">
        <v>1.2125335449975431E-2</v>
      </c>
      <c r="P2581" s="2">
        <v>1608</v>
      </c>
      <c r="Q2581" s="2">
        <v>198934</v>
      </c>
      <c r="R2581" s="2">
        <v>136218</v>
      </c>
      <c r="S2581" s="35">
        <v>1.1804607320618421E-2</v>
      </c>
      <c r="T2581" t="s">
        <v>4388</v>
      </c>
      <c r="U2581" t="s">
        <v>4388</v>
      </c>
      <c r="V2581" s="5" t="s">
        <v>4390</v>
      </c>
      <c r="W2581" s="5">
        <v>0</v>
      </c>
      <c r="X2581" s="4">
        <v>-5.2671906433249607E-4</v>
      </c>
      <c r="Y2581" s="6">
        <v>48</v>
      </c>
      <c r="Z2581" s="4">
        <v>-3.2072812935701051E-4</v>
      </c>
      <c r="AA2581" s="5">
        <v>3257</v>
      </c>
      <c r="AC2581" s="16" t="str">
        <f t="shared" si="240"/>
        <v/>
      </c>
      <c r="AD2581" s="16" t="str">
        <f t="shared" si="241"/>
        <v/>
      </c>
      <c r="AE2581" s="16" t="str">
        <f t="shared" si="242"/>
        <v/>
      </c>
      <c r="AF2581" s="16" t="str">
        <f t="shared" si="243"/>
        <v/>
      </c>
      <c r="AG2581" s="16">
        <f t="shared" si="244"/>
        <v>1.1277888256285925E-2</v>
      </c>
      <c r="AH2581" s="16" t="str">
        <f t="shared" si="245"/>
        <v/>
      </c>
      <c r="AI2581" s="17" t="str">
        <f>IF('Peer Comparison Tool'!$D$11="NR","",IF($C2581='Peer Comparison Tool'!$D$9,COUNT('ALLL &lt;50B Database'!$AI$1:AI2580)+1,""))</f>
        <v/>
      </c>
    </row>
    <row r="2582" spans="1:35" x14ac:dyDescent="0.25">
      <c r="A2582" t="s">
        <v>802</v>
      </c>
      <c r="B2582">
        <v>588348</v>
      </c>
      <c r="C2582" s="5" t="s">
        <v>716</v>
      </c>
      <c r="D2582" s="5" t="s">
        <v>4387</v>
      </c>
      <c r="E2582" s="5" t="s">
        <v>4388</v>
      </c>
      <c r="F2582" s="2">
        <v>2640</v>
      </c>
      <c r="G2582" s="2">
        <v>225865</v>
      </c>
      <c r="H2582" s="2">
        <v>187911</v>
      </c>
      <c r="I2582" s="2">
        <v>0</v>
      </c>
      <c r="J2582" s="2">
        <v>187911</v>
      </c>
      <c r="K2582" s="33">
        <v>1.4049204144515222E-2</v>
      </c>
      <c r="L2582" s="2">
        <v>2541</v>
      </c>
      <c r="M2582" s="2">
        <v>223526</v>
      </c>
      <c r="N2582" s="2">
        <v>182334</v>
      </c>
      <c r="O2582" s="33">
        <v>1.3935963671065189E-2</v>
      </c>
      <c r="P2582" s="2">
        <v>2571</v>
      </c>
      <c r="Q2582" s="2">
        <v>214879</v>
      </c>
      <c r="R2582" s="2">
        <v>182102</v>
      </c>
      <c r="S2582" s="35">
        <v>1.4118461082250606E-2</v>
      </c>
      <c r="T2582" t="s">
        <v>4388</v>
      </c>
      <c r="U2582" t="s">
        <v>4388</v>
      </c>
      <c r="V2582" s="5" t="s">
        <v>4387</v>
      </c>
      <c r="W2582" s="5">
        <v>0</v>
      </c>
      <c r="X2582" s="4">
        <v>-6.9256937735384314E-5</v>
      </c>
      <c r="Y2582" s="6">
        <v>69</v>
      </c>
      <c r="Z2582" s="4">
        <v>1.8249741118541753E-4</v>
      </c>
      <c r="AA2582" s="5">
        <v>1963</v>
      </c>
      <c r="AC2582" s="16" t="str">
        <f t="shared" si="240"/>
        <v/>
      </c>
      <c r="AD2582" s="16" t="str">
        <f t="shared" si="241"/>
        <v/>
      </c>
      <c r="AE2582" s="16" t="str">
        <f t="shared" si="242"/>
        <v/>
      </c>
      <c r="AF2582" s="16" t="str">
        <f t="shared" si="243"/>
        <v/>
      </c>
      <c r="AG2582" s="16">
        <f t="shared" si="244"/>
        <v>1.4049204144515222E-2</v>
      </c>
      <c r="AH2582" s="16" t="str">
        <f t="shared" si="245"/>
        <v/>
      </c>
      <c r="AI2582" s="17" t="str">
        <f>IF('Peer Comparison Tool'!$D$11="NR","",IF($C2582='Peer Comparison Tool'!$D$9,COUNT('ALLL &lt;50B Database'!$AI$1:AI2581)+1,""))</f>
        <v/>
      </c>
    </row>
    <row r="2583" spans="1:35" x14ac:dyDescent="0.25">
      <c r="A2583" t="s">
        <v>1353</v>
      </c>
      <c r="B2583">
        <v>157744</v>
      </c>
      <c r="C2583" s="5" t="s">
        <v>1309</v>
      </c>
      <c r="D2583" s="5" t="s">
        <v>4390</v>
      </c>
      <c r="E2583" s="5" t="s">
        <v>4388</v>
      </c>
      <c r="F2583" s="2">
        <v>1817</v>
      </c>
      <c r="G2583" s="2">
        <v>225839</v>
      </c>
      <c r="H2583" s="2">
        <v>134476</v>
      </c>
      <c r="I2583" s="2">
        <v>0</v>
      </c>
      <c r="J2583" s="2">
        <v>134476</v>
      </c>
      <c r="K2583" s="33">
        <v>1.3511704690799846E-2</v>
      </c>
      <c r="L2583" s="2">
        <v>1765</v>
      </c>
      <c r="M2583" s="2">
        <v>203283</v>
      </c>
      <c r="N2583" s="2">
        <v>119840</v>
      </c>
      <c r="O2583" s="33">
        <v>1.4727970627503337E-2</v>
      </c>
      <c r="P2583" s="2">
        <v>1819</v>
      </c>
      <c r="Q2583" s="2">
        <v>212079</v>
      </c>
      <c r="R2583" s="2">
        <v>120037</v>
      </c>
      <c r="S2583" s="35">
        <v>1.5153660954539017E-2</v>
      </c>
      <c r="T2583" t="s">
        <v>4388</v>
      </c>
      <c r="U2583" t="s">
        <v>4388</v>
      </c>
      <c r="V2583" s="5" t="s">
        <v>4390</v>
      </c>
      <c r="W2583" s="5">
        <v>0</v>
      </c>
      <c r="X2583" s="4">
        <v>-1.6419562637391711E-3</v>
      </c>
      <c r="Y2583" s="6">
        <v>-2</v>
      </c>
      <c r="Z2583" s="4">
        <v>4.2569032703567919E-4</v>
      </c>
      <c r="AA2583" s="5">
        <v>2193</v>
      </c>
      <c r="AC2583" s="16" t="str">
        <f t="shared" si="240"/>
        <v/>
      </c>
      <c r="AD2583" s="16" t="str">
        <f t="shared" si="241"/>
        <v/>
      </c>
      <c r="AE2583" s="16" t="str">
        <f t="shared" si="242"/>
        <v/>
      </c>
      <c r="AF2583" s="16" t="str">
        <f t="shared" si="243"/>
        <v/>
      </c>
      <c r="AG2583" s="16">
        <f t="shared" si="244"/>
        <v>1.3511704690799846E-2</v>
      </c>
      <c r="AH2583" s="16" t="str">
        <f t="shared" si="245"/>
        <v/>
      </c>
      <c r="AI2583" s="17" t="str">
        <f>IF('Peer Comparison Tool'!$D$11="NR","",IF($C2583='Peer Comparison Tool'!$D$9,COUNT('ALLL &lt;50B Database'!$AI$1:AI2582)+1,""))</f>
        <v/>
      </c>
    </row>
    <row r="2584" spans="1:35" x14ac:dyDescent="0.25">
      <c r="A2584" t="s">
        <v>798</v>
      </c>
      <c r="B2584">
        <v>888141</v>
      </c>
      <c r="C2584" s="5" t="s">
        <v>716</v>
      </c>
      <c r="D2584" s="5" t="s">
        <v>4390</v>
      </c>
      <c r="E2584" s="5" t="s">
        <v>4388</v>
      </c>
      <c r="F2584" s="2">
        <v>1943</v>
      </c>
      <c r="G2584" s="2">
        <v>225838</v>
      </c>
      <c r="H2584" s="2">
        <v>145676</v>
      </c>
      <c r="I2584" s="2">
        <v>9072</v>
      </c>
      <c r="J2584" s="2">
        <v>136604</v>
      </c>
      <c r="K2584" s="33">
        <v>1.4223595209510703E-2</v>
      </c>
      <c r="L2584" s="2">
        <v>1493</v>
      </c>
      <c r="M2584" s="2">
        <v>199525</v>
      </c>
      <c r="N2584" s="2">
        <v>135248</v>
      </c>
      <c r="O2584" s="33">
        <v>1.1038980243700461E-2</v>
      </c>
      <c r="P2584" s="2">
        <v>1512</v>
      </c>
      <c r="Q2584" s="2">
        <v>221481</v>
      </c>
      <c r="R2584" s="2">
        <v>136493</v>
      </c>
      <c r="S2584" s="35">
        <v>1.1077491153392481E-2</v>
      </c>
      <c r="T2584" t="s">
        <v>4388</v>
      </c>
      <c r="U2584" t="s">
        <v>4388</v>
      </c>
      <c r="V2584" s="5" t="s">
        <v>4390</v>
      </c>
      <c r="W2584" s="5">
        <v>0</v>
      </c>
      <c r="X2584" s="4">
        <v>3.1461040561182214E-3</v>
      </c>
      <c r="Y2584" s="6">
        <v>431</v>
      </c>
      <c r="Z2584" s="4">
        <v>3.851090969201991E-5</v>
      </c>
      <c r="AA2584" s="5">
        <v>1874</v>
      </c>
      <c r="AC2584" s="16" t="str">
        <f t="shared" si="240"/>
        <v/>
      </c>
      <c r="AD2584" s="16" t="str">
        <f t="shared" si="241"/>
        <v/>
      </c>
      <c r="AE2584" s="16" t="str">
        <f t="shared" si="242"/>
        <v/>
      </c>
      <c r="AF2584" s="16" t="str">
        <f t="shared" si="243"/>
        <v/>
      </c>
      <c r="AG2584" s="16">
        <f t="shared" si="244"/>
        <v>1.4223595209510703E-2</v>
      </c>
      <c r="AH2584" s="16" t="str">
        <f t="shared" si="245"/>
        <v/>
      </c>
      <c r="AI2584" s="17" t="str">
        <f>IF('Peer Comparison Tool'!$D$11="NR","",IF($C2584='Peer Comparison Tool'!$D$9,COUNT('ALLL &lt;50B Database'!$AI$1:AI2583)+1,""))</f>
        <v/>
      </c>
    </row>
    <row r="2585" spans="1:35" x14ac:dyDescent="0.25">
      <c r="A2585" t="s">
        <v>628</v>
      </c>
      <c r="B2585">
        <v>2992501</v>
      </c>
      <c r="C2585" s="5" t="s">
        <v>561</v>
      </c>
      <c r="D2585" s="5" t="s">
        <v>4390</v>
      </c>
      <c r="E2585" s="5" t="s">
        <v>4388</v>
      </c>
      <c r="F2585" s="2">
        <v>2573</v>
      </c>
      <c r="G2585" s="2">
        <v>225135</v>
      </c>
      <c r="H2585" s="2">
        <v>164477</v>
      </c>
      <c r="I2585" s="2">
        <v>30115</v>
      </c>
      <c r="J2585" s="2">
        <v>134362</v>
      </c>
      <c r="K2585" s="33">
        <v>1.9149759604650124E-2</v>
      </c>
      <c r="L2585" s="2">
        <v>2693</v>
      </c>
      <c r="M2585" s="2">
        <v>195353</v>
      </c>
      <c r="N2585" s="2">
        <v>129725</v>
      </c>
      <c r="O2585" s="33">
        <v>2.0759298516091731E-2</v>
      </c>
      <c r="P2585" s="2">
        <v>2828</v>
      </c>
      <c r="Q2585" s="2">
        <v>204771</v>
      </c>
      <c r="R2585" s="2">
        <v>133301</v>
      </c>
      <c r="S2585" s="35">
        <v>2.1215144672583102E-2</v>
      </c>
      <c r="T2585" t="s">
        <v>4388</v>
      </c>
      <c r="U2585" t="s">
        <v>4388</v>
      </c>
      <c r="V2585" s="5" t="s">
        <v>4390</v>
      </c>
      <c r="W2585" s="5">
        <v>0</v>
      </c>
      <c r="X2585" s="4">
        <v>-2.0653850679329781E-3</v>
      </c>
      <c r="Y2585" s="6">
        <v>-255</v>
      </c>
      <c r="Z2585" s="4">
        <v>4.5584615649137128E-4</v>
      </c>
      <c r="AA2585" s="5">
        <v>650</v>
      </c>
      <c r="AC2585" s="16" t="str">
        <f t="shared" si="240"/>
        <v/>
      </c>
      <c r="AD2585" s="16" t="str">
        <f t="shared" si="241"/>
        <v/>
      </c>
      <c r="AE2585" s="16" t="str">
        <f t="shared" si="242"/>
        <v/>
      </c>
      <c r="AF2585" s="16" t="str">
        <f t="shared" si="243"/>
        <v/>
      </c>
      <c r="AG2585" s="16">
        <f t="shared" si="244"/>
        <v>1.9149759604650124E-2</v>
      </c>
      <c r="AH2585" s="16" t="str">
        <f t="shared" si="245"/>
        <v/>
      </c>
      <c r="AI2585" s="17" t="str">
        <f>IF('Peer Comparison Tool'!$D$11="NR","",IF($C2585='Peer Comparison Tool'!$D$9,COUNT('ALLL &lt;50B Database'!$AI$1:AI2584)+1,""))</f>
        <v/>
      </c>
    </row>
    <row r="2586" spans="1:35" x14ac:dyDescent="0.25">
      <c r="A2586" t="s">
        <v>3904</v>
      </c>
      <c r="B2586">
        <v>638355</v>
      </c>
      <c r="C2586" s="5" t="s">
        <v>3704</v>
      </c>
      <c r="D2586" s="5" t="s">
        <v>4390</v>
      </c>
      <c r="E2586" s="5" t="s">
        <v>4388</v>
      </c>
      <c r="F2586" s="2">
        <v>1004</v>
      </c>
      <c r="G2586" s="2">
        <v>224850</v>
      </c>
      <c r="H2586" s="2">
        <v>126668</v>
      </c>
      <c r="I2586" s="2">
        <v>14770</v>
      </c>
      <c r="J2586" s="2">
        <v>111898</v>
      </c>
      <c r="K2586" s="33">
        <v>8.9724570591074009E-3</v>
      </c>
      <c r="L2586" s="2">
        <v>857</v>
      </c>
      <c r="M2586" s="2">
        <v>180369</v>
      </c>
      <c r="N2586" s="2">
        <v>114616</v>
      </c>
      <c r="O2586" s="33">
        <v>7.4771410623298666E-3</v>
      </c>
      <c r="P2586" s="2">
        <v>767</v>
      </c>
      <c r="Q2586" s="2">
        <v>192655</v>
      </c>
      <c r="R2586" s="2">
        <v>115209</v>
      </c>
      <c r="S2586" s="35">
        <v>6.6574659965801279E-3</v>
      </c>
      <c r="T2586" t="s">
        <v>4388</v>
      </c>
      <c r="U2586" t="s">
        <v>4388</v>
      </c>
      <c r="V2586" s="5" t="s">
        <v>4390</v>
      </c>
      <c r="W2586" s="5">
        <v>0</v>
      </c>
      <c r="X2586" s="4">
        <v>2.314991062527273E-3</v>
      </c>
      <c r="Y2586" s="6">
        <v>237</v>
      </c>
      <c r="Z2586" s="4">
        <v>-8.1967506574973873E-4</v>
      </c>
      <c r="AA2586" s="5">
        <v>4084</v>
      </c>
      <c r="AC2586" s="16" t="str">
        <f t="shared" si="240"/>
        <v/>
      </c>
      <c r="AD2586" s="16" t="str">
        <f t="shared" si="241"/>
        <v/>
      </c>
      <c r="AE2586" s="16" t="str">
        <f t="shared" si="242"/>
        <v/>
      </c>
      <c r="AF2586" s="16" t="str">
        <f t="shared" si="243"/>
        <v/>
      </c>
      <c r="AG2586" s="16">
        <f t="shared" si="244"/>
        <v>8.9724570591074009E-3</v>
      </c>
      <c r="AH2586" s="16" t="str">
        <f t="shared" si="245"/>
        <v/>
      </c>
      <c r="AI2586" s="17" t="str">
        <f>IF('Peer Comparison Tool'!$D$11="NR","",IF($C2586='Peer Comparison Tool'!$D$9,COUNT('ALLL &lt;50B Database'!$AI$1:AI2585)+1,""))</f>
        <v/>
      </c>
    </row>
    <row r="2587" spans="1:35" x14ac:dyDescent="0.25">
      <c r="A2587" t="s">
        <v>44</v>
      </c>
      <c r="B2587">
        <v>954671</v>
      </c>
      <c r="C2587" s="5" t="s">
        <v>2519</v>
      </c>
      <c r="D2587" s="5" t="s">
        <v>4390</v>
      </c>
      <c r="E2587" s="5" t="s">
        <v>4388</v>
      </c>
      <c r="F2587" s="2">
        <v>1692</v>
      </c>
      <c r="G2587" s="2">
        <v>224805</v>
      </c>
      <c r="H2587" s="2">
        <v>149331</v>
      </c>
      <c r="I2587" s="2">
        <v>13436</v>
      </c>
      <c r="J2587" s="2">
        <v>135895</v>
      </c>
      <c r="K2587" s="33">
        <v>1.2450789212259466E-2</v>
      </c>
      <c r="L2587" s="2">
        <v>1594</v>
      </c>
      <c r="M2587" s="2">
        <v>195772</v>
      </c>
      <c r="N2587" s="2">
        <v>138531</v>
      </c>
      <c r="O2587" s="33">
        <v>1.1506449819895908E-2</v>
      </c>
      <c r="P2587" s="2">
        <v>1671</v>
      </c>
      <c r="Q2587" s="2">
        <v>199939</v>
      </c>
      <c r="R2587" s="2">
        <v>143882</v>
      </c>
      <c r="S2587" s="35">
        <v>1.1613683435037044E-2</v>
      </c>
      <c r="T2587" t="s">
        <v>4388</v>
      </c>
      <c r="U2587" t="s">
        <v>4388</v>
      </c>
      <c r="V2587" s="5" t="s">
        <v>4390</v>
      </c>
      <c r="W2587" s="5">
        <v>0</v>
      </c>
      <c r="X2587" s="4">
        <v>8.3710577722242129E-4</v>
      </c>
      <c r="Y2587" s="6">
        <v>21</v>
      </c>
      <c r="Z2587" s="4">
        <v>1.0723361514113593E-4</v>
      </c>
      <c r="AA2587" s="5">
        <v>2730</v>
      </c>
      <c r="AC2587" s="16" t="str">
        <f t="shared" si="240"/>
        <v/>
      </c>
      <c r="AD2587" s="16" t="str">
        <f t="shared" si="241"/>
        <v/>
      </c>
      <c r="AE2587" s="16" t="str">
        <f t="shared" si="242"/>
        <v/>
      </c>
      <c r="AF2587" s="16" t="str">
        <f t="shared" si="243"/>
        <v/>
      </c>
      <c r="AG2587" s="16">
        <f t="shared" si="244"/>
        <v>1.2450789212259466E-2</v>
      </c>
      <c r="AH2587" s="16" t="str">
        <f t="shared" si="245"/>
        <v/>
      </c>
      <c r="AI2587" s="17" t="str">
        <f>IF('Peer Comparison Tool'!$D$11="NR","",IF($C2587='Peer Comparison Tool'!$D$9,COUNT('ALLL &lt;50B Database'!$AI$1:AI2586)+1,""))</f>
        <v/>
      </c>
    </row>
    <row r="2588" spans="1:35" x14ac:dyDescent="0.25">
      <c r="A2588" t="s">
        <v>4254</v>
      </c>
      <c r="B2588">
        <v>2505424</v>
      </c>
      <c r="C2588" s="5" t="s">
        <v>4163</v>
      </c>
      <c r="D2588" s="5" t="s">
        <v>4390</v>
      </c>
      <c r="E2588" s="5" t="s">
        <v>4388</v>
      </c>
      <c r="F2588" s="2">
        <v>2779</v>
      </c>
      <c r="G2588" s="2">
        <v>224739</v>
      </c>
      <c r="H2588" s="2">
        <v>162634</v>
      </c>
      <c r="I2588" s="2">
        <v>12201</v>
      </c>
      <c r="J2588" s="2">
        <v>150433</v>
      </c>
      <c r="K2588" s="33">
        <v>1.8473340291026569E-2</v>
      </c>
      <c r="L2588" s="2">
        <v>2028</v>
      </c>
      <c r="M2588" s="2">
        <v>195437</v>
      </c>
      <c r="N2588" s="2">
        <v>154770</v>
      </c>
      <c r="O2588" s="33">
        <v>1.3103314595851909E-2</v>
      </c>
      <c r="P2588" s="2">
        <v>2053</v>
      </c>
      <c r="Q2588" s="2">
        <v>205965</v>
      </c>
      <c r="R2588" s="2">
        <v>153841</v>
      </c>
      <c r="S2588" s="35">
        <v>1.3344947055726367E-2</v>
      </c>
      <c r="T2588" t="s">
        <v>4388</v>
      </c>
      <c r="U2588" t="s">
        <v>4388</v>
      </c>
      <c r="V2588" s="5" t="s">
        <v>4390</v>
      </c>
      <c r="W2588" s="5">
        <v>0</v>
      </c>
      <c r="X2588" s="4">
        <v>5.1283932353002014E-3</v>
      </c>
      <c r="Y2588" s="6">
        <v>726</v>
      </c>
      <c r="Z2588" s="4">
        <v>2.4163245987445826E-4</v>
      </c>
      <c r="AA2588" s="5">
        <v>758</v>
      </c>
      <c r="AC2588" s="16" t="str">
        <f t="shared" si="240"/>
        <v/>
      </c>
      <c r="AD2588" s="16" t="str">
        <f t="shared" si="241"/>
        <v/>
      </c>
      <c r="AE2588" s="16" t="str">
        <f t="shared" si="242"/>
        <v/>
      </c>
      <c r="AF2588" s="16" t="str">
        <f t="shared" si="243"/>
        <v/>
      </c>
      <c r="AG2588" s="16">
        <f t="shared" si="244"/>
        <v>1.8473340291026569E-2</v>
      </c>
      <c r="AH2588" s="16" t="str">
        <f t="shared" si="245"/>
        <v/>
      </c>
      <c r="AI2588" s="17" t="str">
        <f>IF('Peer Comparison Tool'!$D$11="NR","",IF($C2588='Peer Comparison Tool'!$D$9,COUNT('ALLL &lt;50B Database'!$AI$1:AI2587)+1,""))</f>
        <v/>
      </c>
    </row>
    <row r="2589" spans="1:35" x14ac:dyDescent="0.25">
      <c r="A2589" t="s">
        <v>2122</v>
      </c>
      <c r="B2589">
        <v>152253</v>
      </c>
      <c r="C2589" s="5" t="s">
        <v>2041</v>
      </c>
      <c r="D2589" s="5" t="s">
        <v>4390</v>
      </c>
      <c r="E2589" s="5" t="s">
        <v>4388</v>
      </c>
      <c r="F2589" s="2">
        <v>2486</v>
      </c>
      <c r="G2589" s="2">
        <v>224593</v>
      </c>
      <c r="H2589" s="2">
        <v>100638</v>
      </c>
      <c r="I2589" s="2">
        <v>5813</v>
      </c>
      <c r="J2589" s="2">
        <v>94825</v>
      </c>
      <c r="K2589" s="33">
        <v>2.6216715001318218E-2</v>
      </c>
      <c r="L2589" s="2">
        <v>2269</v>
      </c>
      <c r="M2589" s="2">
        <v>203231</v>
      </c>
      <c r="N2589" s="2">
        <v>94132</v>
      </c>
      <c r="O2589" s="33">
        <v>2.4104449071516595E-2</v>
      </c>
      <c r="P2589" s="2">
        <v>2419</v>
      </c>
      <c r="Q2589" s="2">
        <v>202012</v>
      </c>
      <c r="R2589" s="2">
        <v>94938</v>
      </c>
      <c r="S2589" s="35">
        <v>2.5479786808232742E-2</v>
      </c>
      <c r="T2589" t="s">
        <v>4388</v>
      </c>
      <c r="U2589" t="s">
        <v>4388</v>
      </c>
      <c r="V2589" s="5" t="s">
        <v>4390</v>
      </c>
      <c r="W2589" s="5">
        <v>0</v>
      </c>
      <c r="X2589" s="4">
        <v>7.3692819308547597E-4</v>
      </c>
      <c r="Y2589" s="6">
        <v>67</v>
      </c>
      <c r="Z2589" s="4">
        <v>1.3753377367161472E-3</v>
      </c>
      <c r="AA2589" s="5">
        <v>219</v>
      </c>
      <c r="AC2589" s="16" t="str">
        <f t="shared" si="240"/>
        <v/>
      </c>
      <c r="AD2589" s="16" t="str">
        <f t="shared" si="241"/>
        <v/>
      </c>
      <c r="AE2589" s="16" t="str">
        <f t="shared" si="242"/>
        <v/>
      </c>
      <c r="AF2589" s="16" t="str">
        <f t="shared" si="243"/>
        <v/>
      </c>
      <c r="AG2589" s="16">
        <f t="shared" si="244"/>
        <v>2.6216715001318218E-2</v>
      </c>
      <c r="AH2589" s="16" t="str">
        <f t="shared" si="245"/>
        <v/>
      </c>
      <c r="AI2589" s="17" t="str">
        <f>IF('Peer Comparison Tool'!$D$11="NR","",IF($C2589='Peer Comparison Tool'!$D$9,COUNT('ALLL &lt;50B Database'!$AI$1:AI2588)+1,""))</f>
        <v/>
      </c>
    </row>
    <row r="2590" spans="1:35" x14ac:dyDescent="0.25">
      <c r="A2590" t="s">
        <v>3284</v>
      </c>
      <c r="B2590">
        <v>640956</v>
      </c>
      <c r="C2590" s="5" t="s">
        <v>3209</v>
      </c>
      <c r="D2590" s="5" t="s">
        <v>4390</v>
      </c>
      <c r="E2590" s="5" t="s">
        <v>4388</v>
      </c>
      <c r="F2590" s="2">
        <v>1025</v>
      </c>
      <c r="G2590" s="2">
        <v>224378</v>
      </c>
      <c r="H2590" s="2">
        <v>117179</v>
      </c>
      <c r="I2590" s="2">
        <v>4298</v>
      </c>
      <c r="J2590" s="2">
        <v>112881</v>
      </c>
      <c r="K2590" s="33">
        <v>9.080358962092824E-3</v>
      </c>
      <c r="L2590" s="2">
        <v>1142</v>
      </c>
      <c r="M2590" s="2">
        <v>150826</v>
      </c>
      <c r="N2590" s="2">
        <v>96493</v>
      </c>
      <c r="O2590" s="33">
        <v>1.1835055392619153E-2</v>
      </c>
      <c r="P2590" s="2">
        <v>1187</v>
      </c>
      <c r="Q2590" s="2">
        <v>209450</v>
      </c>
      <c r="R2590" s="2">
        <v>120426</v>
      </c>
      <c r="S2590" s="35">
        <v>9.8566754687525945E-3</v>
      </c>
      <c r="T2590" t="s">
        <v>4388</v>
      </c>
      <c r="U2590" t="s">
        <v>4388</v>
      </c>
      <c r="V2590" s="5" t="s">
        <v>4390</v>
      </c>
      <c r="W2590" s="5">
        <v>0</v>
      </c>
      <c r="X2590" s="4">
        <v>-7.7631650665977055E-4</v>
      </c>
      <c r="Y2590" s="6">
        <v>-162</v>
      </c>
      <c r="Z2590" s="4">
        <v>-1.9783799238665585E-3</v>
      </c>
      <c r="AA2590" s="5">
        <v>4059</v>
      </c>
      <c r="AC2590" s="16" t="str">
        <f t="shared" si="240"/>
        <v/>
      </c>
      <c r="AD2590" s="16" t="str">
        <f t="shared" si="241"/>
        <v/>
      </c>
      <c r="AE2590" s="16" t="str">
        <f t="shared" si="242"/>
        <v/>
      </c>
      <c r="AF2590" s="16" t="str">
        <f t="shared" si="243"/>
        <v/>
      </c>
      <c r="AG2590" s="16">
        <f t="shared" si="244"/>
        <v>9.080358962092824E-3</v>
      </c>
      <c r="AH2590" s="16" t="str">
        <f t="shared" si="245"/>
        <v/>
      </c>
      <c r="AI2590" s="17" t="str">
        <f>IF('Peer Comparison Tool'!$D$11="NR","",IF($C2590='Peer Comparison Tool'!$D$9,COUNT('ALLL &lt;50B Database'!$AI$1:AI2589)+1,""))</f>
        <v/>
      </c>
    </row>
    <row r="2591" spans="1:35" x14ac:dyDescent="0.25">
      <c r="A2591" t="s">
        <v>4255</v>
      </c>
      <c r="B2591">
        <v>879747</v>
      </c>
      <c r="C2591" s="5" t="s">
        <v>4163</v>
      </c>
      <c r="D2591" s="5" t="s">
        <v>4390</v>
      </c>
      <c r="E2591" s="5" t="s">
        <v>4388</v>
      </c>
      <c r="F2591" s="2">
        <v>1689</v>
      </c>
      <c r="G2591" s="2">
        <v>224284</v>
      </c>
      <c r="H2591" s="2">
        <v>131585</v>
      </c>
      <c r="I2591" s="2">
        <v>4597</v>
      </c>
      <c r="J2591" s="2">
        <v>126988</v>
      </c>
      <c r="K2591" s="33">
        <v>1.3300469335685261E-2</v>
      </c>
      <c r="L2591" s="2">
        <v>1675</v>
      </c>
      <c r="M2591" s="2">
        <v>215743</v>
      </c>
      <c r="N2591" s="2">
        <v>128033</v>
      </c>
      <c r="O2591" s="33">
        <v>1.3082564651300836E-2</v>
      </c>
      <c r="P2591" s="2">
        <v>1684</v>
      </c>
      <c r="Q2591" s="2">
        <v>201713</v>
      </c>
      <c r="R2591" s="2">
        <v>126374</v>
      </c>
      <c r="S2591" s="35">
        <v>1.3325525820184531E-2</v>
      </c>
      <c r="T2591" t="s">
        <v>4388</v>
      </c>
      <c r="U2591" t="s">
        <v>4388</v>
      </c>
      <c r="V2591" s="5" t="s">
        <v>4390</v>
      </c>
      <c r="W2591" s="5">
        <v>0</v>
      </c>
      <c r="X2591" s="4">
        <v>-2.505648449926956E-5</v>
      </c>
      <c r="Y2591" s="6">
        <v>5</v>
      </c>
      <c r="Z2591" s="4">
        <v>2.4296116888369509E-4</v>
      </c>
      <c r="AA2591" s="5">
        <v>2268</v>
      </c>
      <c r="AC2591" s="16" t="str">
        <f t="shared" si="240"/>
        <v/>
      </c>
      <c r="AD2591" s="16" t="str">
        <f t="shared" si="241"/>
        <v/>
      </c>
      <c r="AE2591" s="16" t="str">
        <f t="shared" si="242"/>
        <v/>
      </c>
      <c r="AF2591" s="16" t="str">
        <f t="shared" si="243"/>
        <v/>
      </c>
      <c r="AG2591" s="16">
        <f t="shared" si="244"/>
        <v>1.3300469335685261E-2</v>
      </c>
      <c r="AH2591" s="16" t="str">
        <f t="shared" si="245"/>
        <v/>
      </c>
      <c r="AI2591" s="17" t="str">
        <f>IF('Peer Comparison Tool'!$D$11="NR","",IF($C2591='Peer Comparison Tool'!$D$9,COUNT('ALLL &lt;50B Database'!$AI$1:AI2590)+1,""))</f>
        <v/>
      </c>
    </row>
    <row r="2592" spans="1:35" x14ac:dyDescent="0.25">
      <c r="A2592" t="s">
        <v>1453</v>
      </c>
      <c r="B2592">
        <v>252658</v>
      </c>
      <c r="C2592" s="5" t="s">
        <v>1389</v>
      </c>
      <c r="D2592" s="5" t="s">
        <v>4390</v>
      </c>
      <c r="E2592" s="5" t="s">
        <v>4388</v>
      </c>
      <c r="F2592" s="2">
        <v>2197</v>
      </c>
      <c r="G2592" s="2">
        <v>224242</v>
      </c>
      <c r="H2592" s="2">
        <v>205744</v>
      </c>
      <c r="I2592" s="2">
        <v>20124</v>
      </c>
      <c r="J2592" s="2">
        <v>185620</v>
      </c>
      <c r="K2592" s="33">
        <v>1.1836009050748842E-2</v>
      </c>
      <c r="L2592" s="2">
        <v>2138</v>
      </c>
      <c r="M2592" s="2">
        <v>205103</v>
      </c>
      <c r="N2592" s="2">
        <v>193591</v>
      </c>
      <c r="O2592" s="33">
        <v>1.1043901834279486E-2</v>
      </c>
      <c r="P2592" s="2">
        <v>2168</v>
      </c>
      <c r="Q2592" s="2">
        <v>197612</v>
      </c>
      <c r="R2592" s="2">
        <v>185365</v>
      </c>
      <c r="S2592" s="35">
        <v>1.1695843336120627E-2</v>
      </c>
      <c r="T2592" t="s">
        <v>4388</v>
      </c>
      <c r="U2592" t="s">
        <v>4388</v>
      </c>
      <c r="V2592" s="5" t="s">
        <v>4390</v>
      </c>
      <c r="W2592" s="5">
        <v>0</v>
      </c>
      <c r="X2592" s="4">
        <v>1.4016571462821537E-4</v>
      </c>
      <c r="Y2592" s="6">
        <v>29</v>
      </c>
      <c r="Z2592" s="4">
        <v>6.5194150184114119E-4</v>
      </c>
      <c r="AA2592" s="5">
        <v>3009</v>
      </c>
      <c r="AC2592" s="16" t="str">
        <f t="shared" si="240"/>
        <v/>
      </c>
      <c r="AD2592" s="16" t="str">
        <f t="shared" si="241"/>
        <v/>
      </c>
      <c r="AE2592" s="16" t="str">
        <f t="shared" si="242"/>
        <v/>
      </c>
      <c r="AF2592" s="16" t="str">
        <f t="shared" si="243"/>
        <v/>
      </c>
      <c r="AG2592" s="16">
        <f t="shared" si="244"/>
        <v>1.1836009050748842E-2</v>
      </c>
      <c r="AH2592" s="16" t="str">
        <f t="shared" si="245"/>
        <v/>
      </c>
      <c r="AI2592" s="17" t="str">
        <f>IF('Peer Comparison Tool'!$D$11="NR","",IF($C2592='Peer Comparison Tool'!$D$9,COUNT('ALLL &lt;50B Database'!$AI$1:AI2591)+1,""))</f>
        <v/>
      </c>
    </row>
    <row r="2593" spans="1:35" x14ac:dyDescent="0.25">
      <c r="A2593" t="s">
        <v>1100</v>
      </c>
      <c r="B2593">
        <v>602543</v>
      </c>
      <c r="C2593" s="5" t="s">
        <v>926</v>
      </c>
      <c r="D2593" s="5" t="s">
        <v>4390</v>
      </c>
      <c r="E2593" s="5" t="s">
        <v>4388</v>
      </c>
      <c r="F2593" s="2">
        <v>1326</v>
      </c>
      <c r="G2593" s="2">
        <v>223549</v>
      </c>
      <c r="H2593" s="2">
        <v>134913</v>
      </c>
      <c r="I2593" s="2">
        <v>6822</v>
      </c>
      <c r="J2593" s="2">
        <v>128091</v>
      </c>
      <c r="K2593" s="33">
        <v>1.0352015364077101E-2</v>
      </c>
      <c r="L2593" s="2">
        <v>1019</v>
      </c>
      <c r="M2593" s="2">
        <v>193834</v>
      </c>
      <c r="N2593" s="2">
        <v>125499</v>
      </c>
      <c r="O2593" s="33">
        <v>8.1195866102518749E-3</v>
      </c>
      <c r="P2593" s="2">
        <v>1077</v>
      </c>
      <c r="Q2593" s="2">
        <v>195868</v>
      </c>
      <c r="R2593" s="2">
        <v>129068</v>
      </c>
      <c r="S2593" s="35">
        <v>8.3444385905104279E-3</v>
      </c>
      <c r="T2593" t="s">
        <v>4388</v>
      </c>
      <c r="U2593" t="s">
        <v>4388</v>
      </c>
      <c r="V2593" s="5" t="s">
        <v>4390</v>
      </c>
      <c r="W2593" s="5">
        <v>0</v>
      </c>
      <c r="X2593" s="4">
        <v>2.007576773566673E-3</v>
      </c>
      <c r="Y2593" s="6">
        <v>249</v>
      </c>
      <c r="Z2593" s="4">
        <v>2.2485198025855302E-4</v>
      </c>
      <c r="AA2593" s="5">
        <v>3652</v>
      </c>
      <c r="AC2593" s="16" t="str">
        <f t="shared" si="240"/>
        <v/>
      </c>
      <c r="AD2593" s="16" t="str">
        <f t="shared" si="241"/>
        <v/>
      </c>
      <c r="AE2593" s="16" t="str">
        <f t="shared" si="242"/>
        <v/>
      </c>
      <c r="AF2593" s="16" t="str">
        <f t="shared" si="243"/>
        <v/>
      </c>
      <c r="AG2593" s="16">
        <f t="shared" si="244"/>
        <v>1.0352015364077101E-2</v>
      </c>
      <c r="AH2593" s="16" t="str">
        <f t="shared" si="245"/>
        <v/>
      </c>
      <c r="AI2593" s="17" t="str">
        <f>IF('Peer Comparison Tool'!$D$11="NR","",IF($C2593='Peer Comparison Tool'!$D$9,COUNT('ALLL &lt;50B Database'!$AI$1:AI2592)+1,""))</f>
        <v/>
      </c>
    </row>
    <row r="2594" spans="1:35" x14ac:dyDescent="0.25">
      <c r="A2594" t="s">
        <v>58</v>
      </c>
      <c r="B2594">
        <v>504535</v>
      </c>
      <c r="C2594" s="5" t="s">
        <v>6</v>
      </c>
      <c r="D2594" s="5" t="s">
        <v>4390</v>
      </c>
      <c r="E2594" s="5" t="s">
        <v>4388</v>
      </c>
      <c r="F2594" s="2">
        <v>1303</v>
      </c>
      <c r="G2594" s="2">
        <v>223483</v>
      </c>
      <c r="H2594" s="2">
        <v>119184</v>
      </c>
      <c r="I2594" s="2">
        <v>7766</v>
      </c>
      <c r="J2594" s="2">
        <v>111418</v>
      </c>
      <c r="K2594" s="33">
        <v>1.1694699240697194E-2</v>
      </c>
      <c r="L2594" s="2">
        <v>1104</v>
      </c>
      <c r="M2594" s="2">
        <v>200650</v>
      </c>
      <c r="N2594" s="2">
        <v>113329</v>
      </c>
      <c r="O2594" s="33">
        <v>9.7415489415771783E-3</v>
      </c>
      <c r="P2594" s="2">
        <v>1183</v>
      </c>
      <c r="Q2594" s="2">
        <v>198811</v>
      </c>
      <c r="R2594" s="2">
        <v>113567</v>
      </c>
      <c r="S2594" s="35">
        <v>1.0416758389320841E-2</v>
      </c>
      <c r="T2594" t="s">
        <v>4388</v>
      </c>
      <c r="U2594" t="s">
        <v>4388</v>
      </c>
      <c r="V2594" s="5" t="s">
        <v>4390</v>
      </c>
      <c r="W2594" s="5">
        <v>0</v>
      </c>
      <c r="X2594" s="4">
        <v>1.2779408513763531E-3</v>
      </c>
      <c r="Y2594" s="6">
        <v>120</v>
      </c>
      <c r="Z2594" s="4">
        <v>6.7520944774366286E-4</v>
      </c>
      <c r="AA2594" s="5">
        <v>3070</v>
      </c>
      <c r="AC2594" s="16" t="str">
        <f t="shared" si="240"/>
        <v/>
      </c>
      <c r="AD2594" s="16" t="str">
        <f t="shared" si="241"/>
        <v/>
      </c>
      <c r="AE2594" s="16" t="str">
        <f t="shared" si="242"/>
        <v/>
      </c>
      <c r="AF2594" s="16" t="str">
        <f t="shared" si="243"/>
        <v/>
      </c>
      <c r="AG2594" s="16">
        <f t="shared" si="244"/>
        <v>1.1694699240697194E-2</v>
      </c>
      <c r="AH2594" s="16" t="str">
        <f t="shared" si="245"/>
        <v/>
      </c>
      <c r="AI2594" s="17" t="str">
        <f>IF('Peer Comparison Tool'!$D$11="NR","",IF($C2594='Peer Comparison Tool'!$D$9,COUNT('ALLL &lt;50B Database'!$AI$1:AI2593)+1,""))</f>
        <v/>
      </c>
    </row>
    <row r="2595" spans="1:35" x14ac:dyDescent="0.25">
      <c r="A2595" t="s">
        <v>3285</v>
      </c>
      <c r="B2595">
        <v>953852</v>
      </c>
      <c r="C2595" s="5" t="s">
        <v>3209</v>
      </c>
      <c r="D2595" s="5" t="s">
        <v>4390</v>
      </c>
      <c r="E2595" s="5" t="s">
        <v>4388</v>
      </c>
      <c r="F2595" s="2">
        <v>1138</v>
      </c>
      <c r="G2595" s="2">
        <v>223443</v>
      </c>
      <c r="H2595" s="2">
        <v>139084</v>
      </c>
      <c r="I2595" s="2">
        <v>7071</v>
      </c>
      <c r="J2595" s="2">
        <v>132013</v>
      </c>
      <c r="K2595" s="33">
        <v>8.6203631460537982E-3</v>
      </c>
      <c r="L2595" s="2">
        <v>1163</v>
      </c>
      <c r="M2595" s="2">
        <v>217656</v>
      </c>
      <c r="N2595" s="2">
        <v>135573</v>
      </c>
      <c r="O2595" s="33">
        <v>8.5784042545344573E-3</v>
      </c>
      <c r="P2595" s="2">
        <v>1114</v>
      </c>
      <c r="Q2595" s="2">
        <v>207602</v>
      </c>
      <c r="R2595" s="2">
        <v>132502</v>
      </c>
      <c r="S2595" s="35">
        <v>8.4074202653544854E-3</v>
      </c>
      <c r="T2595" t="s">
        <v>4388</v>
      </c>
      <c r="U2595" t="s">
        <v>4388</v>
      </c>
      <c r="V2595" s="5" t="s">
        <v>4390</v>
      </c>
      <c r="W2595" s="5">
        <v>0</v>
      </c>
      <c r="X2595" s="4">
        <v>2.1294288069931278E-4</v>
      </c>
      <c r="Y2595" s="6">
        <v>24</v>
      </c>
      <c r="Z2595" s="4">
        <v>-1.7098398917997186E-4</v>
      </c>
      <c r="AA2595" s="5">
        <v>4175</v>
      </c>
      <c r="AC2595" s="16" t="str">
        <f t="shared" si="240"/>
        <v/>
      </c>
      <c r="AD2595" s="16" t="str">
        <f t="shared" si="241"/>
        <v/>
      </c>
      <c r="AE2595" s="16" t="str">
        <f t="shared" si="242"/>
        <v/>
      </c>
      <c r="AF2595" s="16" t="str">
        <f t="shared" si="243"/>
        <v/>
      </c>
      <c r="AG2595" s="16">
        <f t="shared" si="244"/>
        <v>8.6203631460537982E-3</v>
      </c>
      <c r="AH2595" s="16" t="str">
        <f t="shared" si="245"/>
        <v/>
      </c>
      <c r="AI2595" s="17" t="str">
        <f>IF('Peer Comparison Tool'!$D$11="NR","",IF($C2595='Peer Comparison Tool'!$D$9,COUNT('ALLL &lt;50B Database'!$AI$1:AI2594)+1,""))</f>
        <v/>
      </c>
    </row>
    <row r="2596" spans="1:35" x14ac:dyDescent="0.25">
      <c r="A2596" t="s">
        <v>3288</v>
      </c>
      <c r="B2596">
        <v>145554</v>
      </c>
      <c r="C2596" s="5" t="s">
        <v>3209</v>
      </c>
      <c r="D2596" s="5" t="s">
        <v>4390</v>
      </c>
      <c r="E2596" s="5" t="s">
        <v>4388</v>
      </c>
      <c r="F2596" s="2">
        <v>2430</v>
      </c>
      <c r="G2596" s="2">
        <v>223413</v>
      </c>
      <c r="H2596" s="2">
        <v>142632</v>
      </c>
      <c r="I2596" s="2">
        <v>14275</v>
      </c>
      <c r="J2596" s="2">
        <v>128357</v>
      </c>
      <c r="K2596" s="33">
        <v>1.8931573657844918E-2</v>
      </c>
      <c r="L2596" s="2">
        <v>1964</v>
      </c>
      <c r="M2596" s="2">
        <v>183942</v>
      </c>
      <c r="N2596" s="2">
        <v>148824</v>
      </c>
      <c r="O2596" s="33">
        <v>1.319679621566414E-2</v>
      </c>
      <c r="P2596" s="2">
        <v>2143</v>
      </c>
      <c r="Q2596" s="2">
        <v>190933</v>
      </c>
      <c r="R2596" s="2">
        <v>141247</v>
      </c>
      <c r="S2596" s="35">
        <v>1.5172003653174934E-2</v>
      </c>
      <c r="T2596" t="s">
        <v>4388</v>
      </c>
      <c r="U2596" t="s">
        <v>4388</v>
      </c>
      <c r="V2596" s="5" t="s">
        <v>4390</v>
      </c>
      <c r="W2596" s="5">
        <v>0</v>
      </c>
      <c r="X2596" s="4">
        <v>3.7595700046699834E-3</v>
      </c>
      <c r="Y2596" s="6">
        <v>287</v>
      </c>
      <c r="Z2596" s="4">
        <v>1.9752074375107946E-3</v>
      </c>
      <c r="AA2596" s="5">
        <v>686</v>
      </c>
      <c r="AC2596" s="16" t="str">
        <f t="shared" si="240"/>
        <v/>
      </c>
      <c r="AD2596" s="16" t="str">
        <f t="shared" si="241"/>
        <v/>
      </c>
      <c r="AE2596" s="16" t="str">
        <f t="shared" si="242"/>
        <v/>
      </c>
      <c r="AF2596" s="16" t="str">
        <f t="shared" si="243"/>
        <v/>
      </c>
      <c r="AG2596" s="16">
        <f t="shared" si="244"/>
        <v>1.8931573657844918E-2</v>
      </c>
      <c r="AH2596" s="16" t="str">
        <f t="shared" si="245"/>
        <v/>
      </c>
      <c r="AI2596" s="17" t="str">
        <f>IF('Peer Comparison Tool'!$D$11="NR","",IF($C2596='Peer Comparison Tool'!$D$9,COUNT('ALLL &lt;50B Database'!$AI$1:AI2595)+1,""))</f>
        <v/>
      </c>
    </row>
    <row r="2597" spans="1:35" x14ac:dyDescent="0.25">
      <c r="A2597" t="s">
        <v>3670</v>
      </c>
      <c r="B2597">
        <v>2577739</v>
      </c>
      <c r="C2597" s="5" t="s">
        <v>3603</v>
      </c>
      <c r="D2597" s="5" t="s">
        <v>4390</v>
      </c>
      <c r="E2597" s="5" t="s">
        <v>4388</v>
      </c>
      <c r="F2597" s="2">
        <v>1169</v>
      </c>
      <c r="G2597" s="2">
        <v>223224</v>
      </c>
      <c r="H2597" s="2">
        <v>72428</v>
      </c>
      <c r="I2597" s="2">
        <v>14102</v>
      </c>
      <c r="J2597" s="2">
        <v>58326</v>
      </c>
      <c r="K2597" s="33">
        <v>2.004251963103933E-2</v>
      </c>
      <c r="L2597" s="2">
        <v>1150</v>
      </c>
      <c r="M2597" s="2">
        <v>192563</v>
      </c>
      <c r="N2597" s="2">
        <v>59617</v>
      </c>
      <c r="O2597" s="33">
        <v>1.9289799889293323E-2</v>
      </c>
      <c r="P2597" s="2">
        <v>1120</v>
      </c>
      <c r="Q2597" s="2">
        <v>199226</v>
      </c>
      <c r="R2597" s="2">
        <v>58554</v>
      </c>
      <c r="S2597" s="35">
        <v>1.9127642859582607E-2</v>
      </c>
      <c r="T2597" t="s">
        <v>4388</v>
      </c>
      <c r="U2597" t="s">
        <v>4388</v>
      </c>
      <c r="V2597" s="5" t="s">
        <v>4390</v>
      </c>
      <c r="W2597" s="5">
        <v>0</v>
      </c>
      <c r="X2597" s="4">
        <v>9.1487677145672339E-4</v>
      </c>
      <c r="Y2597" s="6">
        <v>49</v>
      </c>
      <c r="Z2597" s="4">
        <v>-1.6215702971071611E-4</v>
      </c>
      <c r="AA2597" s="5">
        <v>545</v>
      </c>
      <c r="AC2597" s="16" t="str">
        <f t="shared" si="240"/>
        <v/>
      </c>
      <c r="AD2597" s="16" t="str">
        <f t="shared" si="241"/>
        <v/>
      </c>
      <c r="AE2597" s="16" t="str">
        <f t="shared" si="242"/>
        <v/>
      </c>
      <c r="AF2597" s="16" t="str">
        <f t="shared" si="243"/>
        <v/>
      </c>
      <c r="AG2597" s="16">
        <f t="shared" si="244"/>
        <v>2.004251963103933E-2</v>
      </c>
      <c r="AH2597" s="16" t="str">
        <f t="shared" si="245"/>
        <v/>
      </c>
      <c r="AI2597" s="17" t="str">
        <f>IF('Peer Comparison Tool'!$D$11="NR","",IF($C2597='Peer Comparison Tool'!$D$9,COUNT('ALLL &lt;50B Database'!$AI$1:AI2596)+1,""))</f>
        <v/>
      </c>
    </row>
    <row r="2598" spans="1:35" x14ac:dyDescent="0.25">
      <c r="A2598" t="s">
        <v>1456</v>
      </c>
      <c r="B2598">
        <v>3312124</v>
      </c>
      <c r="C2598" s="5" t="s">
        <v>1389</v>
      </c>
      <c r="D2598" s="5" t="s">
        <v>4390</v>
      </c>
      <c r="E2598" s="5" t="s">
        <v>4388</v>
      </c>
      <c r="F2598" s="2">
        <v>1879</v>
      </c>
      <c r="G2598" s="2">
        <v>223110</v>
      </c>
      <c r="H2598" s="2">
        <v>192292</v>
      </c>
      <c r="I2598" s="2">
        <v>21840</v>
      </c>
      <c r="J2598" s="2">
        <v>170452</v>
      </c>
      <c r="K2598" s="33">
        <v>1.1023631286227208E-2</v>
      </c>
      <c r="L2598" s="2">
        <v>1734</v>
      </c>
      <c r="M2598" s="2">
        <v>190542</v>
      </c>
      <c r="N2598" s="2">
        <v>170325</v>
      </c>
      <c r="O2598" s="33">
        <v>1.0180537208278292E-2</v>
      </c>
      <c r="P2598" s="2">
        <v>1783</v>
      </c>
      <c r="Q2598" s="2">
        <v>195932</v>
      </c>
      <c r="R2598" s="2">
        <v>178708</v>
      </c>
      <c r="S2598" s="35">
        <v>9.977169460796383E-3</v>
      </c>
      <c r="T2598" t="s">
        <v>4388</v>
      </c>
      <c r="U2598" t="s">
        <v>4388</v>
      </c>
      <c r="V2598" s="5" t="s">
        <v>4390</v>
      </c>
      <c r="W2598" s="5">
        <v>0</v>
      </c>
      <c r="X2598" s="4">
        <v>1.0464618254308247E-3</v>
      </c>
      <c r="Y2598" s="6">
        <v>96</v>
      </c>
      <c r="Z2598" s="4">
        <v>-2.0336774748190914E-4</v>
      </c>
      <c r="AA2598" s="5">
        <v>3366</v>
      </c>
      <c r="AC2598" s="16" t="str">
        <f t="shared" si="240"/>
        <v/>
      </c>
      <c r="AD2598" s="16" t="str">
        <f t="shared" si="241"/>
        <v/>
      </c>
      <c r="AE2598" s="16" t="str">
        <f t="shared" si="242"/>
        <v/>
      </c>
      <c r="AF2598" s="16" t="str">
        <f t="shared" si="243"/>
        <v/>
      </c>
      <c r="AG2598" s="16">
        <f t="shared" si="244"/>
        <v>1.1023631286227208E-2</v>
      </c>
      <c r="AH2598" s="16" t="str">
        <f t="shared" si="245"/>
        <v/>
      </c>
      <c r="AI2598" s="17" t="str">
        <f>IF('Peer Comparison Tool'!$D$11="NR","",IF($C2598='Peer Comparison Tool'!$D$9,COUNT('ALLL &lt;50B Database'!$AI$1:AI2597)+1,""))</f>
        <v/>
      </c>
    </row>
    <row r="2599" spans="1:35" x14ac:dyDescent="0.25">
      <c r="A2599" t="s">
        <v>2126</v>
      </c>
      <c r="B2599">
        <v>861658</v>
      </c>
      <c r="C2599" s="5" t="s">
        <v>2041</v>
      </c>
      <c r="D2599" s="5" t="s">
        <v>4390</v>
      </c>
      <c r="E2599" s="5" t="s">
        <v>4388</v>
      </c>
      <c r="F2599" s="2">
        <v>1404</v>
      </c>
      <c r="G2599" s="2">
        <v>223044</v>
      </c>
      <c r="H2599" s="2">
        <v>124173</v>
      </c>
      <c r="I2599" s="2">
        <v>8696</v>
      </c>
      <c r="J2599" s="2">
        <v>115477</v>
      </c>
      <c r="K2599" s="33">
        <v>1.2158265282264E-2</v>
      </c>
      <c r="L2599" s="2">
        <v>1301</v>
      </c>
      <c r="M2599" s="2">
        <v>196280</v>
      </c>
      <c r="N2599" s="2">
        <v>117265</v>
      </c>
      <c r="O2599" s="33">
        <v>1.1094529484500917E-2</v>
      </c>
      <c r="P2599" s="2">
        <v>1320</v>
      </c>
      <c r="Q2599" s="2">
        <v>189955</v>
      </c>
      <c r="R2599" s="2">
        <v>115239</v>
      </c>
      <c r="S2599" s="35">
        <v>1.1454455522869863E-2</v>
      </c>
      <c r="T2599" t="s">
        <v>4388</v>
      </c>
      <c r="U2599" t="s">
        <v>4388</v>
      </c>
      <c r="V2599" s="5" t="s">
        <v>4390</v>
      </c>
      <c r="W2599" s="5">
        <v>0</v>
      </c>
      <c r="X2599" s="4">
        <v>7.0380975939413754E-4</v>
      </c>
      <c r="Y2599" s="6">
        <v>84</v>
      </c>
      <c r="Z2599" s="4">
        <v>3.5992603836894517E-4</v>
      </c>
      <c r="AA2599" s="5">
        <v>2849</v>
      </c>
      <c r="AC2599" s="16" t="str">
        <f t="shared" si="240"/>
        <v/>
      </c>
      <c r="AD2599" s="16" t="str">
        <f t="shared" si="241"/>
        <v/>
      </c>
      <c r="AE2599" s="16" t="str">
        <f t="shared" si="242"/>
        <v/>
      </c>
      <c r="AF2599" s="16" t="str">
        <f t="shared" si="243"/>
        <v/>
      </c>
      <c r="AG2599" s="16">
        <f t="shared" si="244"/>
        <v>1.2158265282264E-2</v>
      </c>
      <c r="AH2599" s="16" t="str">
        <f t="shared" si="245"/>
        <v/>
      </c>
      <c r="AI2599" s="17" t="str">
        <f>IF('Peer Comparison Tool'!$D$11="NR","",IF($C2599='Peer Comparison Tool'!$D$9,COUNT('ALLL &lt;50B Database'!$AI$1:AI2598)+1,""))</f>
        <v/>
      </c>
    </row>
    <row r="2600" spans="1:35" x14ac:dyDescent="0.25">
      <c r="A2600" t="s">
        <v>3038</v>
      </c>
      <c r="B2600">
        <v>502111</v>
      </c>
      <c r="C2600" s="5" t="s">
        <v>2948</v>
      </c>
      <c r="D2600" s="5" t="s">
        <v>4390</v>
      </c>
      <c r="E2600" s="5" t="s">
        <v>4388</v>
      </c>
      <c r="F2600" s="2">
        <v>3545</v>
      </c>
      <c r="G2600" s="2">
        <v>223012</v>
      </c>
      <c r="H2600" s="2">
        <v>182819</v>
      </c>
      <c r="I2600" s="2">
        <v>0</v>
      </c>
      <c r="J2600" s="2">
        <v>182819</v>
      </c>
      <c r="K2600" s="33">
        <v>1.9390763542082606E-2</v>
      </c>
      <c r="L2600" s="2">
        <v>2540</v>
      </c>
      <c r="M2600" s="2">
        <v>232715</v>
      </c>
      <c r="N2600" s="2">
        <v>201189</v>
      </c>
      <c r="O2600" s="33">
        <v>1.2624944703736287E-2</v>
      </c>
      <c r="P2600" s="2">
        <v>3118</v>
      </c>
      <c r="Q2600" s="2">
        <v>229102</v>
      </c>
      <c r="R2600" s="2">
        <v>193775</v>
      </c>
      <c r="S2600" s="35">
        <v>1.6090826990065799E-2</v>
      </c>
      <c r="T2600" t="s">
        <v>4388</v>
      </c>
      <c r="U2600" t="s">
        <v>4388</v>
      </c>
      <c r="V2600" s="5" t="s">
        <v>4390</v>
      </c>
      <c r="W2600" s="5">
        <v>0</v>
      </c>
      <c r="X2600" s="4">
        <v>3.2999365520168071E-3</v>
      </c>
      <c r="Y2600" s="6">
        <v>427</v>
      </c>
      <c r="Z2600" s="4">
        <v>3.4658822863295122E-3</v>
      </c>
      <c r="AA2600" s="5">
        <v>624</v>
      </c>
      <c r="AC2600" s="16" t="str">
        <f t="shared" si="240"/>
        <v/>
      </c>
      <c r="AD2600" s="16" t="str">
        <f t="shared" si="241"/>
        <v/>
      </c>
      <c r="AE2600" s="16" t="str">
        <f t="shared" si="242"/>
        <v/>
      </c>
      <c r="AF2600" s="16" t="str">
        <f t="shared" si="243"/>
        <v/>
      </c>
      <c r="AG2600" s="16">
        <f t="shared" si="244"/>
        <v>1.9390763542082606E-2</v>
      </c>
      <c r="AH2600" s="16" t="str">
        <f t="shared" si="245"/>
        <v/>
      </c>
      <c r="AI2600" s="17" t="str">
        <f>IF('Peer Comparison Tool'!$D$11="NR","",IF($C2600='Peer Comparison Tool'!$D$9,COUNT('ALLL &lt;50B Database'!$AI$1:AI2599)+1,""))</f>
        <v/>
      </c>
    </row>
    <row r="2601" spans="1:35" x14ac:dyDescent="0.25">
      <c r="A2601" t="s">
        <v>1451</v>
      </c>
      <c r="B2601">
        <v>733951</v>
      </c>
      <c r="C2601" s="5" t="s">
        <v>1389</v>
      </c>
      <c r="D2601" s="5" t="s">
        <v>4390</v>
      </c>
      <c r="E2601" s="5" t="s">
        <v>4388</v>
      </c>
      <c r="F2601" s="2">
        <v>1329</v>
      </c>
      <c r="G2601" s="2">
        <v>222994</v>
      </c>
      <c r="H2601" s="2">
        <v>116068</v>
      </c>
      <c r="I2601" s="2">
        <v>6506</v>
      </c>
      <c r="J2601" s="2">
        <v>109562</v>
      </c>
      <c r="K2601" s="33">
        <v>1.2130118106642815E-2</v>
      </c>
      <c r="L2601" s="2">
        <v>1307</v>
      </c>
      <c r="M2601" s="2">
        <v>209472</v>
      </c>
      <c r="N2601" s="2">
        <v>105561</v>
      </c>
      <c r="O2601" s="33">
        <v>1.238146664014172E-2</v>
      </c>
      <c r="P2601" s="2">
        <v>1311</v>
      </c>
      <c r="Q2601" s="2">
        <v>208356</v>
      </c>
      <c r="R2601" s="2">
        <v>106373</v>
      </c>
      <c r="S2601" s="35">
        <v>1.2324556043356867E-2</v>
      </c>
      <c r="T2601" t="s">
        <v>4388</v>
      </c>
      <c r="U2601" t="s">
        <v>4388</v>
      </c>
      <c r="V2601" s="5" t="s">
        <v>4390</v>
      </c>
      <c r="W2601" s="5">
        <v>0</v>
      </c>
      <c r="X2601" s="4">
        <v>-1.9443793671405224E-4</v>
      </c>
      <c r="Y2601" s="6">
        <v>18</v>
      </c>
      <c r="Z2601" s="4">
        <v>-5.6910596784852732E-5</v>
      </c>
      <c r="AA2601" s="5">
        <v>2867</v>
      </c>
      <c r="AC2601" s="16" t="str">
        <f t="shared" si="240"/>
        <v/>
      </c>
      <c r="AD2601" s="16" t="str">
        <f t="shared" si="241"/>
        <v/>
      </c>
      <c r="AE2601" s="16" t="str">
        <f t="shared" si="242"/>
        <v/>
      </c>
      <c r="AF2601" s="16" t="str">
        <f t="shared" si="243"/>
        <v/>
      </c>
      <c r="AG2601" s="16">
        <f t="shared" si="244"/>
        <v>1.2130118106642815E-2</v>
      </c>
      <c r="AH2601" s="16" t="str">
        <f t="shared" si="245"/>
        <v/>
      </c>
      <c r="AI2601" s="17" t="str">
        <f>IF('Peer Comparison Tool'!$D$11="NR","",IF($C2601='Peer Comparison Tool'!$D$9,COUNT('ALLL &lt;50B Database'!$AI$1:AI2600)+1,""))</f>
        <v/>
      </c>
    </row>
    <row r="2602" spans="1:35" x14ac:dyDescent="0.25">
      <c r="A2602" t="s">
        <v>3478</v>
      </c>
      <c r="B2602">
        <v>3517590</v>
      </c>
      <c r="C2602" s="5" t="s">
        <v>3374</v>
      </c>
      <c r="D2602" s="5" t="s">
        <v>4390</v>
      </c>
      <c r="E2602" s="5" t="s">
        <v>4388</v>
      </c>
      <c r="F2602" s="2">
        <v>1907</v>
      </c>
      <c r="G2602" s="2">
        <v>222415</v>
      </c>
      <c r="H2602" s="2">
        <v>193141</v>
      </c>
      <c r="I2602" s="2">
        <v>23147</v>
      </c>
      <c r="J2602" s="2">
        <v>169994</v>
      </c>
      <c r="K2602" s="33">
        <v>1.1218042989752579E-2</v>
      </c>
      <c r="L2602" s="2">
        <v>1617</v>
      </c>
      <c r="M2602" s="2">
        <v>176881</v>
      </c>
      <c r="N2602" s="2">
        <v>148916</v>
      </c>
      <c r="O2602" s="33">
        <v>1.08584705471541E-2</v>
      </c>
      <c r="P2602" s="2">
        <v>1825</v>
      </c>
      <c r="Q2602" s="2">
        <v>200888</v>
      </c>
      <c r="R2602" s="2">
        <v>168683</v>
      </c>
      <c r="S2602" s="35">
        <v>1.0819110402352341E-2</v>
      </c>
      <c r="T2602" t="s">
        <v>4388</v>
      </c>
      <c r="U2602" t="s">
        <v>4388</v>
      </c>
      <c r="V2602" s="5" t="s">
        <v>4390</v>
      </c>
      <c r="W2602" s="5">
        <v>0</v>
      </c>
      <c r="X2602" s="4">
        <v>3.9893258740023897E-4</v>
      </c>
      <c r="Y2602" s="6">
        <v>82</v>
      </c>
      <c r="Z2602" s="4">
        <v>-3.9360144801759561E-5</v>
      </c>
      <c r="AA2602" s="5">
        <v>3278</v>
      </c>
      <c r="AC2602" s="16" t="str">
        <f t="shared" si="240"/>
        <v/>
      </c>
      <c r="AD2602" s="16" t="str">
        <f t="shared" si="241"/>
        <v/>
      </c>
      <c r="AE2602" s="16" t="str">
        <f t="shared" si="242"/>
        <v/>
      </c>
      <c r="AF2602" s="16" t="str">
        <f t="shared" si="243"/>
        <v/>
      </c>
      <c r="AG2602" s="16">
        <f t="shared" si="244"/>
        <v>1.1218042989752579E-2</v>
      </c>
      <c r="AH2602" s="16" t="str">
        <f t="shared" si="245"/>
        <v/>
      </c>
      <c r="AI2602" s="17" t="str">
        <f>IF('Peer Comparison Tool'!$D$11="NR","",IF($C2602='Peer Comparison Tool'!$D$9,COUNT('ALLL &lt;50B Database'!$AI$1:AI2601)+1,""))</f>
        <v/>
      </c>
    </row>
    <row r="2603" spans="1:35" x14ac:dyDescent="0.25">
      <c r="A2603" t="s">
        <v>804</v>
      </c>
      <c r="B2603">
        <v>190648</v>
      </c>
      <c r="C2603" s="5" t="s">
        <v>716</v>
      </c>
      <c r="D2603" s="5" t="s">
        <v>4390</v>
      </c>
      <c r="E2603" s="5" t="s">
        <v>4388</v>
      </c>
      <c r="F2603" s="2">
        <v>2072</v>
      </c>
      <c r="G2603" s="2">
        <v>222373</v>
      </c>
      <c r="H2603" s="2">
        <v>149355</v>
      </c>
      <c r="I2603" s="2">
        <v>13251</v>
      </c>
      <c r="J2603" s="2">
        <v>136104</v>
      </c>
      <c r="K2603" s="33">
        <v>1.5223652501028626E-2</v>
      </c>
      <c r="L2603" s="2">
        <v>1897</v>
      </c>
      <c r="M2603" s="2">
        <v>204445</v>
      </c>
      <c r="N2603" s="2">
        <v>145865</v>
      </c>
      <c r="O2603" s="33">
        <v>1.3005176018921606E-2</v>
      </c>
      <c r="P2603" s="2">
        <v>2078</v>
      </c>
      <c r="Q2603" s="2">
        <v>207363</v>
      </c>
      <c r="R2603" s="2">
        <v>144470</v>
      </c>
      <c r="S2603" s="35">
        <v>1.4383609053782793E-2</v>
      </c>
      <c r="T2603" t="s">
        <v>4388</v>
      </c>
      <c r="U2603" t="s">
        <v>4388</v>
      </c>
      <c r="V2603" s="5" t="s">
        <v>4390</v>
      </c>
      <c r="W2603" s="5">
        <v>0</v>
      </c>
      <c r="X2603" s="4">
        <v>8.4004344724583277E-4</v>
      </c>
      <c r="Y2603" s="6">
        <v>-6</v>
      </c>
      <c r="Z2603" s="4">
        <v>1.3784330348611869E-3</v>
      </c>
      <c r="AA2603" s="5">
        <v>1531</v>
      </c>
      <c r="AC2603" s="16" t="str">
        <f t="shared" si="240"/>
        <v/>
      </c>
      <c r="AD2603" s="16" t="str">
        <f t="shared" si="241"/>
        <v/>
      </c>
      <c r="AE2603" s="16" t="str">
        <f t="shared" si="242"/>
        <v/>
      </c>
      <c r="AF2603" s="16" t="str">
        <f t="shared" si="243"/>
        <v/>
      </c>
      <c r="AG2603" s="16">
        <f t="shared" si="244"/>
        <v>1.5223652501028626E-2</v>
      </c>
      <c r="AH2603" s="16" t="str">
        <f t="shared" si="245"/>
        <v/>
      </c>
      <c r="AI2603" s="17" t="str">
        <f>IF('Peer Comparison Tool'!$D$11="NR","",IF($C2603='Peer Comparison Tool'!$D$9,COUNT('ALLL &lt;50B Database'!$AI$1:AI2602)+1,""))</f>
        <v/>
      </c>
    </row>
    <row r="2604" spans="1:35" x14ac:dyDescent="0.25">
      <c r="A2604" t="s">
        <v>1466</v>
      </c>
      <c r="B2604">
        <v>1218446</v>
      </c>
      <c r="C2604" s="5" t="s">
        <v>1389</v>
      </c>
      <c r="D2604" s="5" t="s">
        <v>4390</v>
      </c>
      <c r="E2604" s="5" t="s">
        <v>4388</v>
      </c>
      <c r="F2604" s="2">
        <v>3184</v>
      </c>
      <c r="G2604" s="2">
        <v>222174</v>
      </c>
      <c r="H2604" s="2">
        <v>160152</v>
      </c>
      <c r="I2604" s="2">
        <v>32489</v>
      </c>
      <c r="J2604" s="2">
        <v>127663</v>
      </c>
      <c r="K2604" s="33">
        <v>2.4940664092180192E-2</v>
      </c>
      <c r="L2604" s="2">
        <v>2791</v>
      </c>
      <c r="M2604" s="2">
        <v>173603</v>
      </c>
      <c r="N2604" s="2">
        <v>129163</v>
      </c>
      <c r="O2604" s="33">
        <v>2.1608355333957868E-2</v>
      </c>
      <c r="P2604" s="2">
        <v>2797</v>
      </c>
      <c r="Q2604" s="2">
        <v>166720</v>
      </c>
      <c r="R2604" s="2">
        <v>125896</v>
      </c>
      <c r="S2604" s="35">
        <v>2.2216750333608693E-2</v>
      </c>
      <c r="T2604" t="s">
        <v>4388</v>
      </c>
      <c r="U2604" t="s">
        <v>4388</v>
      </c>
      <c r="V2604" s="5" t="s">
        <v>4390</v>
      </c>
      <c r="W2604" s="5">
        <v>0</v>
      </c>
      <c r="X2604" s="4">
        <v>2.7239137585714987E-3</v>
      </c>
      <c r="Y2604" s="6">
        <v>387</v>
      </c>
      <c r="Z2604" s="4">
        <v>6.0839499965082561E-4</v>
      </c>
      <c r="AA2604" s="5">
        <v>256</v>
      </c>
      <c r="AC2604" s="16" t="str">
        <f t="shared" si="240"/>
        <v/>
      </c>
      <c r="AD2604" s="16" t="str">
        <f t="shared" si="241"/>
        <v/>
      </c>
      <c r="AE2604" s="16" t="str">
        <f t="shared" si="242"/>
        <v/>
      </c>
      <c r="AF2604" s="16" t="str">
        <f t="shared" si="243"/>
        <v/>
      </c>
      <c r="AG2604" s="16">
        <f t="shared" si="244"/>
        <v>2.4940664092180192E-2</v>
      </c>
      <c r="AH2604" s="16" t="str">
        <f t="shared" si="245"/>
        <v/>
      </c>
      <c r="AI2604" s="17" t="str">
        <f>IF('Peer Comparison Tool'!$D$11="NR","",IF($C2604='Peer Comparison Tool'!$D$9,COUNT('ALLL &lt;50B Database'!$AI$1:AI2603)+1,""))</f>
        <v/>
      </c>
    </row>
    <row r="2605" spans="1:35" x14ac:dyDescent="0.25">
      <c r="A2605" t="s">
        <v>1098</v>
      </c>
      <c r="B2605">
        <v>3153233</v>
      </c>
      <c r="C2605" s="5" t="s">
        <v>926</v>
      </c>
      <c r="D2605" s="5" t="s">
        <v>4390</v>
      </c>
      <c r="E2605" s="5" t="s">
        <v>4388</v>
      </c>
      <c r="F2605" s="2">
        <v>4338</v>
      </c>
      <c r="G2605" s="2">
        <v>222157</v>
      </c>
      <c r="H2605" s="2">
        <v>116480</v>
      </c>
      <c r="I2605" s="2">
        <v>0</v>
      </c>
      <c r="J2605" s="2">
        <v>116480</v>
      </c>
      <c r="K2605" s="33">
        <v>3.7242445054945054E-2</v>
      </c>
      <c r="L2605" s="2">
        <v>4352</v>
      </c>
      <c r="M2605" s="2">
        <v>224956</v>
      </c>
      <c r="N2605" s="2">
        <v>137375</v>
      </c>
      <c r="O2605" s="33">
        <v>3.1679708826205639E-2</v>
      </c>
      <c r="P2605" s="2">
        <v>4384</v>
      </c>
      <c r="Q2605" s="2">
        <v>199477</v>
      </c>
      <c r="R2605" s="2">
        <v>125905</v>
      </c>
      <c r="S2605" s="35">
        <v>3.4819903895794445E-2</v>
      </c>
      <c r="T2605" t="s">
        <v>4388</v>
      </c>
      <c r="U2605" t="s">
        <v>4388</v>
      </c>
      <c r="V2605" s="5" t="s">
        <v>4390</v>
      </c>
      <c r="W2605" s="5">
        <v>0</v>
      </c>
      <c r="X2605" s="4">
        <v>2.4225411591506096E-3</v>
      </c>
      <c r="Y2605" s="6">
        <v>-46</v>
      </c>
      <c r="Z2605" s="4">
        <v>3.1401950695888053E-3</v>
      </c>
      <c r="AA2605" s="5">
        <v>81</v>
      </c>
      <c r="AC2605" s="16" t="str">
        <f t="shared" si="240"/>
        <v/>
      </c>
      <c r="AD2605" s="16" t="str">
        <f t="shared" si="241"/>
        <v/>
      </c>
      <c r="AE2605" s="16" t="str">
        <f t="shared" si="242"/>
        <v/>
      </c>
      <c r="AF2605" s="16" t="str">
        <f t="shared" si="243"/>
        <v/>
      </c>
      <c r="AG2605" s="16">
        <f t="shared" si="244"/>
        <v>3.7242445054945054E-2</v>
      </c>
      <c r="AH2605" s="16" t="str">
        <f t="shared" si="245"/>
        <v/>
      </c>
      <c r="AI2605" s="17" t="str">
        <f>IF('Peer Comparison Tool'!$D$11="NR","",IF($C2605='Peer Comparison Tool'!$D$9,COUNT('ALLL &lt;50B Database'!$AI$1:AI2604)+1,""))</f>
        <v/>
      </c>
    </row>
    <row r="2606" spans="1:35" x14ac:dyDescent="0.25">
      <c r="A2606" t="s">
        <v>1096</v>
      </c>
      <c r="B2606">
        <v>266244</v>
      </c>
      <c r="C2606" s="5" t="s">
        <v>926</v>
      </c>
      <c r="D2606" s="5" t="s">
        <v>4390</v>
      </c>
      <c r="E2606" s="5" t="s">
        <v>4388</v>
      </c>
      <c r="F2606" s="2">
        <v>2245</v>
      </c>
      <c r="G2606" s="2">
        <v>222089</v>
      </c>
      <c r="H2606" s="2">
        <v>133916</v>
      </c>
      <c r="I2606" s="2">
        <v>4919</v>
      </c>
      <c r="J2606" s="2">
        <v>128997</v>
      </c>
      <c r="K2606" s="33">
        <v>1.7403505507880029E-2</v>
      </c>
      <c r="L2606" s="2">
        <v>1937</v>
      </c>
      <c r="M2606" s="2">
        <v>195645</v>
      </c>
      <c r="N2606" s="2">
        <v>129605</v>
      </c>
      <c r="O2606" s="33">
        <v>1.4945411056672197E-2</v>
      </c>
      <c r="P2606" s="2">
        <v>2248</v>
      </c>
      <c r="Q2606" s="2">
        <v>201329</v>
      </c>
      <c r="R2606" s="2">
        <v>130588</v>
      </c>
      <c r="S2606" s="35">
        <v>1.721444543143321E-2</v>
      </c>
      <c r="T2606" t="s">
        <v>4388</v>
      </c>
      <c r="U2606" t="s">
        <v>4388</v>
      </c>
      <c r="V2606" s="5" t="s">
        <v>4390</v>
      </c>
      <c r="W2606" s="5">
        <v>0</v>
      </c>
      <c r="X2606" s="4">
        <v>1.8906007644681894E-4</v>
      </c>
      <c r="Y2606" s="6">
        <v>-3</v>
      </c>
      <c r="Z2606" s="4">
        <v>2.2690343747610135E-3</v>
      </c>
      <c r="AA2606" s="5">
        <v>955</v>
      </c>
      <c r="AC2606" s="16" t="str">
        <f t="shared" si="240"/>
        <v/>
      </c>
      <c r="AD2606" s="16" t="str">
        <f t="shared" si="241"/>
        <v/>
      </c>
      <c r="AE2606" s="16" t="str">
        <f t="shared" si="242"/>
        <v/>
      </c>
      <c r="AF2606" s="16" t="str">
        <f t="shared" si="243"/>
        <v/>
      </c>
      <c r="AG2606" s="16">
        <f t="shared" si="244"/>
        <v>1.7403505507880029E-2</v>
      </c>
      <c r="AH2606" s="16" t="str">
        <f t="shared" si="245"/>
        <v/>
      </c>
      <c r="AI2606" s="17" t="str">
        <f>IF('Peer Comparison Tool'!$D$11="NR","",IF($C2606='Peer Comparison Tool'!$D$9,COUNT('ALLL &lt;50B Database'!$AI$1:AI2605)+1,""))</f>
        <v/>
      </c>
    </row>
    <row r="2607" spans="1:35" x14ac:dyDescent="0.25">
      <c r="A2607" t="s">
        <v>529</v>
      </c>
      <c r="B2607">
        <v>1940747</v>
      </c>
      <c r="C2607" s="5" t="s">
        <v>462</v>
      </c>
      <c r="D2607" s="5" t="s">
        <v>4390</v>
      </c>
      <c r="E2607" s="5" t="s">
        <v>4388</v>
      </c>
      <c r="F2607" s="2">
        <v>2309</v>
      </c>
      <c r="G2607" s="2">
        <v>222086</v>
      </c>
      <c r="H2607" s="2">
        <v>179669</v>
      </c>
      <c r="I2607" s="2">
        <v>0</v>
      </c>
      <c r="J2607" s="2">
        <v>179669</v>
      </c>
      <c r="K2607" s="33">
        <v>1.2851410093004358E-2</v>
      </c>
      <c r="L2607" s="2">
        <v>2309</v>
      </c>
      <c r="M2607" s="2">
        <v>221124</v>
      </c>
      <c r="N2607" s="2">
        <v>172304</v>
      </c>
      <c r="O2607" s="33">
        <v>1.3400733587148297E-2</v>
      </c>
      <c r="P2607" s="2">
        <v>2309</v>
      </c>
      <c r="Q2607" s="2">
        <v>224990</v>
      </c>
      <c r="R2607" s="2">
        <v>181002</v>
      </c>
      <c r="S2607" s="35">
        <v>1.2756765118617473E-2</v>
      </c>
      <c r="T2607" t="s">
        <v>4388</v>
      </c>
      <c r="U2607" t="s">
        <v>4388</v>
      </c>
      <c r="V2607" s="5" t="s">
        <v>4390</v>
      </c>
      <c r="W2607" s="5">
        <v>0</v>
      </c>
      <c r="X2607" s="4">
        <v>9.4644974386885045E-5</v>
      </c>
      <c r="Y2607" s="6">
        <v>0</v>
      </c>
      <c r="Z2607" s="4">
        <v>-6.4396846853082348E-4</v>
      </c>
      <c r="AA2607" s="5">
        <v>2520</v>
      </c>
      <c r="AC2607" s="16" t="str">
        <f t="shared" si="240"/>
        <v/>
      </c>
      <c r="AD2607" s="16" t="str">
        <f t="shared" si="241"/>
        <v/>
      </c>
      <c r="AE2607" s="16" t="str">
        <f t="shared" si="242"/>
        <v/>
      </c>
      <c r="AF2607" s="16" t="str">
        <f t="shared" si="243"/>
        <v/>
      </c>
      <c r="AG2607" s="16">
        <f t="shared" si="244"/>
        <v>1.2851410093004358E-2</v>
      </c>
      <c r="AH2607" s="16" t="str">
        <f t="shared" si="245"/>
        <v/>
      </c>
      <c r="AI2607" s="17">
        <f>IF('Peer Comparison Tool'!$D$11="NR","",IF($C2607='Peer Comparison Tool'!$D$9,COUNT('ALLL &lt;50B Database'!$AI$1:AI2606)+1,""))</f>
        <v>68</v>
      </c>
    </row>
    <row r="2608" spans="1:35" x14ac:dyDescent="0.25">
      <c r="A2608" t="s">
        <v>2898</v>
      </c>
      <c r="B2608">
        <v>828110</v>
      </c>
      <c r="C2608" s="5" t="s">
        <v>2850</v>
      </c>
      <c r="D2608" s="5" t="s">
        <v>4390</v>
      </c>
      <c r="E2608" s="5" t="s">
        <v>4388</v>
      </c>
      <c r="F2608" s="2">
        <v>1167</v>
      </c>
      <c r="G2608" s="2">
        <v>222079</v>
      </c>
      <c r="H2608" s="2">
        <v>61859</v>
      </c>
      <c r="I2608" s="2">
        <v>8086</v>
      </c>
      <c r="J2608" s="2">
        <v>53773</v>
      </c>
      <c r="K2608" s="33">
        <v>2.1702341323712643E-2</v>
      </c>
      <c r="L2608" s="2">
        <v>1162</v>
      </c>
      <c r="M2608" s="2">
        <v>199899</v>
      </c>
      <c r="N2608" s="2">
        <v>57432</v>
      </c>
      <c r="O2608" s="33">
        <v>2.02326229279844E-2</v>
      </c>
      <c r="P2608" s="2">
        <v>1027</v>
      </c>
      <c r="Q2608" s="2">
        <v>203465</v>
      </c>
      <c r="R2608" s="2">
        <v>54668</v>
      </c>
      <c r="S2608" s="35">
        <v>1.8786127167630059E-2</v>
      </c>
      <c r="T2608" t="s">
        <v>4388</v>
      </c>
      <c r="U2608" t="s">
        <v>4388</v>
      </c>
      <c r="V2608" s="5" t="s">
        <v>4390</v>
      </c>
      <c r="W2608" s="5">
        <v>0</v>
      </c>
      <c r="X2608" s="4">
        <v>2.9162141560825847E-3</v>
      </c>
      <c r="Y2608" s="6">
        <v>140</v>
      </c>
      <c r="Z2608" s="4">
        <v>-1.446495760354341E-3</v>
      </c>
      <c r="AA2608" s="5">
        <v>414</v>
      </c>
      <c r="AC2608" s="16" t="str">
        <f t="shared" si="240"/>
        <v/>
      </c>
      <c r="AD2608" s="16" t="str">
        <f t="shared" si="241"/>
        <v/>
      </c>
      <c r="AE2608" s="16" t="str">
        <f t="shared" si="242"/>
        <v/>
      </c>
      <c r="AF2608" s="16" t="str">
        <f t="shared" si="243"/>
        <v/>
      </c>
      <c r="AG2608" s="16">
        <f t="shared" si="244"/>
        <v>2.1702341323712643E-2</v>
      </c>
      <c r="AH2608" s="16" t="str">
        <f t="shared" si="245"/>
        <v/>
      </c>
      <c r="AI2608" s="17" t="str">
        <f>IF('Peer Comparison Tool'!$D$11="NR","",IF($C2608='Peer Comparison Tool'!$D$9,COUNT('ALLL &lt;50B Database'!$AI$1:AI2607)+1,""))</f>
        <v/>
      </c>
    </row>
    <row r="2609" spans="1:35" x14ac:dyDescent="0.25">
      <c r="A2609" t="s">
        <v>2753</v>
      </c>
      <c r="B2609">
        <v>493152</v>
      </c>
      <c r="C2609" s="5" t="s">
        <v>2711</v>
      </c>
      <c r="D2609" s="5" t="s">
        <v>4390</v>
      </c>
      <c r="E2609" s="5" t="s">
        <v>4388</v>
      </c>
      <c r="F2609" s="2">
        <v>3107</v>
      </c>
      <c r="G2609" s="2">
        <v>222049</v>
      </c>
      <c r="H2609" s="2">
        <v>155916</v>
      </c>
      <c r="I2609" s="2">
        <v>11865</v>
      </c>
      <c r="J2609" s="2">
        <v>144051</v>
      </c>
      <c r="K2609" s="33">
        <v>2.1568749956612589E-2</v>
      </c>
      <c r="L2609" s="2">
        <v>2693</v>
      </c>
      <c r="M2609" s="2">
        <v>217104</v>
      </c>
      <c r="N2609" s="2">
        <v>150335</v>
      </c>
      <c r="O2609" s="33">
        <v>1.791332690324941E-2</v>
      </c>
      <c r="P2609" s="2">
        <v>2901</v>
      </c>
      <c r="Q2609" s="2">
        <v>216650</v>
      </c>
      <c r="R2609" s="2">
        <v>147415</v>
      </c>
      <c r="S2609" s="35">
        <v>1.967913712987145E-2</v>
      </c>
      <c r="T2609" t="s">
        <v>4388</v>
      </c>
      <c r="U2609" t="s">
        <v>4388</v>
      </c>
      <c r="V2609" s="5" t="s">
        <v>4390</v>
      </c>
      <c r="W2609" s="5">
        <v>0</v>
      </c>
      <c r="X2609" s="4">
        <v>1.8896128267411397E-3</v>
      </c>
      <c r="Y2609" s="6">
        <v>206</v>
      </c>
      <c r="Z2609" s="4">
        <v>1.7658102266220402E-3</v>
      </c>
      <c r="AA2609" s="5">
        <v>427</v>
      </c>
      <c r="AC2609" s="16" t="str">
        <f t="shared" si="240"/>
        <v/>
      </c>
      <c r="AD2609" s="16" t="str">
        <f t="shared" si="241"/>
        <v/>
      </c>
      <c r="AE2609" s="16" t="str">
        <f t="shared" si="242"/>
        <v/>
      </c>
      <c r="AF2609" s="16" t="str">
        <f t="shared" si="243"/>
        <v/>
      </c>
      <c r="AG2609" s="16">
        <f t="shared" si="244"/>
        <v>2.1568749956612589E-2</v>
      </c>
      <c r="AH2609" s="16" t="str">
        <f t="shared" si="245"/>
        <v/>
      </c>
      <c r="AI2609" s="17" t="str">
        <f>IF('Peer Comparison Tool'!$D$11="NR","",IF($C2609='Peer Comparison Tool'!$D$9,COUNT('ALLL &lt;50B Database'!$AI$1:AI2608)+1,""))</f>
        <v/>
      </c>
    </row>
    <row r="2610" spans="1:35" x14ac:dyDescent="0.25">
      <c r="A2610" t="s">
        <v>564</v>
      </c>
      <c r="B2610">
        <v>884648</v>
      </c>
      <c r="C2610" s="5" t="s">
        <v>716</v>
      </c>
      <c r="D2610" s="5" t="s">
        <v>4390</v>
      </c>
      <c r="E2610" s="5" t="s">
        <v>4388</v>
      </c>
      <c r="F2610" s="2">
        <v>2785</v>
      </c>
      <c r="G2610" s="2">
        <v>221998</v>
      </c>
      <c r="H2610" s="2">
        <v>194515</v>
      </c>
      <c r="I2610" s="2">
        <v>8978</v>
      </c>
      <c r="J2610" s="2">
        <v>185537</v>
      </c>
      <c r="K2610" s="33">
        <v>1.5010483084236567E-2</v>
      </c>
      <c r="L2610" s="2">
        <v>2650</v>
      </c>
      <c r="M2610" s="2">
        <v>210018</v>
      </c>
      <c r="N2610" s="2">
        <v>181341</v>
      </c>
      <c r="O2610" s="33">
        <v>1.4613352744277356E-2</v>
      </c>
      <c r="P2610" s="2">
        <v>2680</v>
      </c>
      <c r="Q2610" s="2">
        <v>214026</v>
      </c>
      <c r="R2610" s="2">
        <v>186349</v>
      </c>
      <c r="S2610" s="35">
        <v>1.4381617287991887E-2</v>
      </c>
      <c r="T2610" t="s">
        <v>4388</v>
      </c>
      <c r="U2610" t="s">
        <v>4388</v>
      </c>
      <c r="V2610" s="5" t="s">
        <v>4390</v>
      </c>
      <c r="W2610" s="5">
        <v>0</v>
      </c>
      <c r="X2610" s="4">
        <v>6.2886579624468059E-4</v>
      </c>
      <c r="Y2610" s="6">
        <v>105</v>
      </c>
      <c r="Z2610" s="4">
        <v>-2.3173545628546975E-4</v>
      </c>
      <c r="AA2610" s="5">
        <v>1609</v>
      </c>
      <c r="AC2610" s="16" t="str">
        <f t="shared" si="240"/>
        <v/>
      </c>
      <c r="AD2610" s="16" t="str">
        <f t="shared" si="241"/>
        <v/>
      </c>
      <c r="AE2610" s="16" t="str">
        <f t="shared" si="242"/>
        <v/>
      </c>
      <c r="AF2610" s="16" t="str">
        <f t="shared" si="243"/>
        <v/>
      </c>
      <c r="AG2610" s="16">
        <f t="shared" si="244"/>
        <v>1.5010483084236567E-2</v>
      </c>
      <c r="AH2610" s="16" t="str">
        <f t="shared" si="245"/>
        <v/>
      </c>
      <c r="AI2610" s="17" t="str">
        <f>IF('Peer Comparison Tool'!$D$11="NR","",IF($C2610='Peer Comparison Tool'!$D$9,COUNT('ALLL &lt;50B Database'!$AI$1:AI2609)+1,""))</f>
        <v/>
      </c>
    </row>
    <row r="2611" spans="1:35" x14ac:dyDescent="0.25">
      <c r="A2611" t="s">
        <v>1357</v>
      </c>
      <c r="B2611">
        <v>918879</v>
      </c>
      <c r="C2611" s="5" t="s">
        <v>1309</v>
      </c>
      <c r="D2611" s="5" t="s">
        <v>4390</v>
      </c>
      <c r="E2611" s="5" t="s">
        <v>4388</v>
      </c>
      <c r="F2611" s="2">
        <v>1813</v>
      </c>
      <c r="G2611" s="2">
        <v>221933</v>
      </c>
      <c r="H2611" s="2">
        <v>144467</v>
      </c>
      <c r="I2611" s="2">
        <v>11405</v>
      </c>
      <c r="J2611" s="2">
        <v>133062</v>
      </c>
      <c r="K2611" s="33">
        <v>1.362522733763208E-2</v>
      </c>
      <c r="L2611" s="2">
        <v>1762</v>
      </c>
      <c r="M2611" s="2">
        <v>188220</v>
      </c>
      <c r="N2611" s="2">
        <v>125997</v>
      </c>
      <c r="O2611" s="33">
        <v>1.3984459947459067E-2</v>
      </c>
      <c r="P2611" s="2">
        <v>1759</v>
      </c>
      <c r="Q2611" s="2">
        <v>192955</v>
      </c>
      <c r="R2611" s="2">
        <v>130997</v>
      </c>
      <c r="S2611" s="35">
        <v>1.3427788422635633E-2</v>
      </c>
      <c r="T2611" t="s">
        <v>4388</v>
      </c>
      <c r="U2611" t="s">
        <v>4388</v>
      </c>
      <c r="V2611" s="5" t="s">
        <v>4390</v>
      </c>
      <c r="W2611" s="5">
        <v>0</v>
      </c>
      <c r="X2611" s="4">
        <v>1.9743891499644783E-4</v>
      </c>
      <c r="Y2611" s="6">
        <v>54</v>
      </c>
      <c r="Z2611" s="4">
        <v>-5.5667152482343461E-4</v>
      </c>
      <c r="AA2611" s="5">
        <v>2145</v>
      </c>
      <c r="AC2611" s="16" t="str">
        <f t="shared" si="240"/>
        <v/>
      </c>
      <c r="AD2611" s="16" t="str">
        <f t="shared" si="241"/>
        <v/>
      </c>
      <c r="AE2611" s="16" t="str">
        <f t="shared" si="242"/>
        <v/>
      </c>
      <c r="AF2611" s="16" t="str">
        <f t="shared" si="243"/>
        <v/>
      </c>
      <c r="AG2611" s="16">
        <f t="shared" si="244"/>
        <v>1.362522733763208E-2</v>
      </c>
      <c r="AH2611" s="16" t="str">
        <f t="shared" si="245"/>
        <v/>
      </c>
      <c r="AI2611" s="17" t="str">
        <f>IF('Peer Comparison Tool'!$D$11="NR","",IF($C2611='Peer Comparison Tool'!$D$9,COUNT('ALLL &lt;50B Database'!$AI$1:AI2610)+1,""))</f>
        <v/>
      </c>
    </row>
    <row r="2612" spans="1:35" x14ac:dyDescent="0.25">
      <c r="A2612" t="s">
        <v>20</v>
      </c>
      <c r="B2612">
        <v>539377</v>
      </c>
      <c r="C2612" s="5" t="s">
        <v>113</v>
      </c>
      <c r="D2612" s="5" t="s">
        <v>4390</v>
      </c>
      <c r="E2612" s="5" t="s">
        <v>4388</v>
      </c>
      <c r="F2612" s="2">
        <v>2314</v>
      </c>
      <c r="G2612" s="2">
        <v>221582</v>
      </c>
      <c r="H2612" s="2">
        <v>172648</v>
      </c>
      <c r="I2612" s="2">
        <v>17582</v>
      </c>
      <c r="J2612" s="2">
        <v>155066</v>
      </c>
      <c r="K2612" s="33">
        <v>1.4922678085460385E-2</v>
      </c>
      <c r="L2612" s="2">
        <v>2168</v>
      </c>
      <c r="M2612" s="2">
        <v>202197</v>
      </c>
      <c r="N2612" s="2">
        <v>161909</v>
      </c>
      <c r="O2612" s="33">
        <v>1.339023772613011E-2</v>
      </c>
      <c r="P2612" s="2">
        <v>2199</v>
      </c>
      <c r="Q2612" s="2">
        <v>194210</v>
      </c>
      <c r="R2612" s="2">
        <v>159753</v>
      </c>
      <c r="S2612" s="35">
        <v>1.3764999718315149E-2</v>
      </c>
      <c r="T2612" t="s">
        <v>4388</v>
      </c>
      <c r="U2612" t="s">
        <v>4388</v>
      </c>
      <c r="V2612" s="5" t="s">
        <v>4390</v>
      </c>
      <c r="W2612" s="5">
        <v>0</v>
      </c>
      <c r="X2612" s="4">
        <v>1.1576783671452366E-3</v>
      </c>
      <c r="Y2612" s="6">
        <v>115</v>
      </c>
      <c r="Z2612" s="4">
        <v>3.7476199218503849E-4</v>
      </c>
      <c r="AA2612" s="5">
        <v>1639</v>
      </c>
      <c r="AC2612" s="16" t="str">
        <f t="shared" si="240"/>
        <v/>
      </c>
      <c r="AD2612" s="16" t="str">
        <f t="shared" si="241"/>
        <v/>
      </c>
      <c r="AE2612" s="16" t="str">
        <f t="shared" si="242"/>
        <v/>
      </c>
      <c r="AF2612" s="16" t="str">
        <f t="shared" si="243"/>
        <v/>
      </c>
      <c r="AG2612" s="16">
        <f t="shared" si="244"/>
        <v>1.4922678085460385E-2</v>
      </c>
      <c r="AH2612" s="16" t="str">
        <f t="shared" si="245"/>
        <v/>
      </c>
      <c r="AI2612" s="17" t="str">
        <f>IF('Peer Comparison Tool'!$D$11="NR","",IF($C2612='Peer Comparison Tool'!$D$9,COUNT('ALLL &lt;50B Database'!$AI$1:AI2611)+1,""))</f>
        <v/>
      </c>
    </row>
    <row r="2613" spans="1:35" x14ac:dyDescent="0.25">
      <c r="A2613" t="s">
        <v>1103</v>
      </c>
      <c r="B2613">
        <v>568135</v>
      </c>
      <c r="C2613" s="5" t="s">
        <v>926</v>
      </c>
      <c r="D2613" s="5" t="s">
        <v>4390</v>
      </c>
      <c r="E2613" s="5" t="s">
        <v>4388</v>
      </c>
      <c r="F2613" s="2">
        <v>1920</v>
      </c>
      <c r="G2613" s="2">
        <v>221483</v>
      </c>
      <c r="H2613" s="2">
        <v>158762</v>
      </c>
      <c r="I2613" s="2">
        <v>15622</v>
      </c>
      <c r="J2613" s="2">
        <v>143140</v>
      </c>
      <c r="K2613" s="33">
        <v>1.3413441386055609E-2</v>
      </c>
      <c r="L2613" s="2">
        <v>1450</v>
      </c>
      <c r="M2613" s="2">
        <v>191693</v>
      </c>
      <c r="N2613" s="2">
        <v>135639</v>
      </c>
      <c r="O2613" s="33">
        <v>1.0690140741232241E-2</v>
      </c>
      <c r="P2613" s="2">
        <v>1489</v>
      </c>
      <c r="Q2613" s="2">
        <v>191724</v>
      </c>
      <c r="R2613" s="2">
        <v>139817</v>
      </c>
      <c r="S2613" s="35">
        <v>1.0649634879878699E-2</v>
      </c>
      <c r="T2613" t="s">
        <v>4388</v>
      </c>
      <c r="U2613" t="s">
        <v>4388</v>
      </c>
      <c r="V2613" s="5" t="s">
        <v>4390</v>
      </c>
      <c r="W2613" s="5">
        <v>0</v>
      </c>
      <c r="X2613" s="4">
        <v>2.76380650617691E-3</v>
      </c>
      <c r="Y2613" s="6">
        <v>431</v>
      </c>
      <c r="Z2613" s="4">
        <v>-4.0505861353542019E-5</v>
      </c>
      <c r="AA2613" s="5">
        <v>2228</v>
      </c>
      <c r="AC2613" s="16" t="str">
        <f t="shared" si="240"/>
        <v/>
      </c>
      <c r="AD2613" s="16" t="str">
        <f t="shared" si="241"/>
        <v/>
      </c>
      <c r="AE2613" s="16" t="str">
        <f t="shared" si="242"/>
        <v/>
      </c>
      <c r="AF2613" s="16" t="str">
        <f t="shared" si="243"/>
        <v/>
      </c>
      <c r="AG2613" s="16">
        <f t="shared" si="244"/>
        <v>1.3413441386055609E-2</v>
      </c>
      <c r="AH2613" s="16" t="str">
        <f t="shared" si="245"/>
        <v/>
      </c>
      <c r="AI2613" s="17" t="str">
        <f>IF('Peer Comparison Tool'!$D$11="NR","",IF($C2613='Peer Comparison Tool'!$D$9,COUNT('ALLL &lt;50B Database'!$AI$1:AI2612)+1,""))</f>
        <v/>
      </c>
    </row>
    <row r="2614" spans="1:35" x14ac:dyDescent="0.25">
      <c r="A2614" t="s">
        <v>4248</v>
      </c>
      <c r="B2614">
        <v>791942</v>
      </c>
      <c r="C2614" s="5" t="s">
        <v>4163</v>
      </c>
      <c r="D2614" s="5" t="s">
        <v>4390</v>
      </c>
      <c r="E2614" s="5" t="s">
        <v>4388</v>
      </c>
      <c r="F2614" s="2">
        <v>3000</v>
      </c>
      <c r="G2614" s="2">
        <v>221244</v>
      </c>
      <c r="H2614" s="2">
        <v>133239</v>
      </c>
      <c r="I2614" s="2">
        <v>8202</v>
      </c>
      <c r="J2614" s="2">
        <v>125037</v>
      </c>
      <c r="K2614" s="33">
        <v>2.399289810216176E-2</v>
      </c>
      <c r="L2614" s="2">
        <v>2873</v>
      </c>
      <c r="M2614" s="2">
        <v>231377</v>
      </c>
      <c r="N2614" s="2">
        <v>128636</v>
      </c>
      <c r="O2614" s="33">
        <v>2.2334338754314498E-2</v>
      </c>
      <c r="P2614" s="2">
        <v>2925</v>
      </c>
      <c r="Q2614" s="2">
        <v>216109</v>
      </c>
      <c r="R2614" s="2">
        <v>124923</v>
      </c>
      <c r="S2614" s="35">
        <v>2.3414423284743403E-2</v>
      </c>
      <c r="T2614" t="s">
        <v>4388</v>
      </c>
      <c r="U2614" t="s">
        <v>4388</v>
      </c>
      <c r="V2614" s="5" t="s">
        <v>4390</v>
      </c>
      <c r="W2614" s="5">
        <v>0</v>
      </c>
      <c r="X2614" s="4">
        <v>5.7847481741835766E-4</v>
      </c>
      <c r="Y2614" s="6">
        <v>75</v>
      </c>
      <c r="Z2614" s="4">
        <v>1.0800845304289042E-3</v>
      </c>
      <c r="AA2614" s="5">
        <v>286</v>
      </c>
      <c r="AC2614" s="16" t="str">
        <f t="shared" si="240"/>
        <v/>
      </c>
      <c r="AD2614" s="16" t="str">
        <f t="shared" si="241"/>
        <v/>
      </c>
      <c r="AE2614" s="16" t="str">
        <f t="shared" si="242"/>
        <v/>
      </c>
      <c r="AF2614" s="16" t="str">
        <f t="shared" si="243"/>
        <v/>
      </c>
      <c r="AG2614" s="16">
        <f t="shared" si="244"/>
        <v>2.399289810216176E-2</v>
      </c>
      <c r="AH2614" s="16" t="str">
        <f t="shared" si="245"/>
        <v/>
      </c>
      <c r="AI2614" s="17" t="str">
        <f>IF('Peer Comparison Tool'!$D$11="NR","",IF($C2614='Peer Comparison Tool'!$D$9,COUNT('ALLL &lt;50B Database'!$AI$1:AI2613)+1,""))</f>
        <v/>
      </c>
    </row>
    <row r="2615" spans="1:35" x14ac:dyDescent="0.25">
      <c r="A2615" t="s">
        <v>2120</v>
      </c>
      <c r="B2615">
        <v>49054</v>
      </c>
      <c r="C2615" s="5" t="s">
        <v>2041</v>
      </c>
      <c r="D2615" s="5" t="s">
        <v>4390</v>
      </c>
      <c r="E2615" s="5" t="s">
        <v>4388</v>
      </c>
      <c r="F2615" s="2">
        <v>2907</v>
      </c>
      <c r="G2615" s="2">
        <v>221243</v>
      </c>
      <c r="H2615" s="2">
        <v>188730</v>
      </c>
      <c r="I2615" s="2">
        <v>2787</v>
      </c>
      <c r="J2615" s="2">
        <v>185943</v>
      </c>
      <c r="K2615" s="33">
        <v>1.5633823268420968E-2</v>
      </c>
      <c r="L2615" s="2">
        <v>2817</v>
      </c>
      <c r="M2615" s="2">
        <v>210248</v>
      </c>
      <c r="N2615" s="2">
        <v>178614</v>
      </c>
      <c r="O2615" s="33">
        <v>1.5771440088682857E-2</v>
      </c>
      <c r="P2615" s="2">
        <v>2835</v>
      </c>
      <c r="Q2615" s="2">
        <v>211081</v>
      </c>
      <c r="R2615" s="2">
        <v>179903</v>
      </c>
      <c r="S2615" s="35">
        <v>1.5758492076285553E-2</v>
      </c>
      <c r="T2615" t="s">
        <v>4388</v>
      </c>
      <c r="U2615" t="s">
        <v>4388</v>
      </c>
      <c r="V2615" s="5" t="s">
        <v>4390</v>
      </c>
      <c r="W2615" s="5">
        <v>0</v>
      </c>
      <c r="X2615" s="4">
        <v>-1.2466880786458565E-4</v>
      </c>
      <c r="Y2615" s="6">
        <v>72</v>
      </c>
      <c r="Z2615" s="4">
        <v>-1.2948012397304143E-5</v>
      </c>
      <c r="AA2615" s="5">
        <v>1385</v>
      </c>
      <c r="AC2615" s="16" t="str">
        <f t="shared" si="240"/>
        <v/>
      </c>
      <c r="AD2615" s="16" t="str">
        <f t="shared" si="241"/>
        <v/>
      </c>
      <c r="AE2615" s="16" t="str">
        <f t="shared" si="242"/>
        <v/>
      </c>
      <c r="AF2615" s="16" t="str">
        <f t="shared" si="243"/>
        <v/>
      </c>
      <c r="AG2615" s="16">
        <f t="shared" si="244"/>
        <v>1.5633823268420968E-2</v>
      </c>
      <c r="AH2615" s="16" t="str">
        <f t="shared" si="245"/>
        <v/>
      </c>
      <c r="AI2615" s="17" t="str">
        <f>IF('Peer Comparison Tool'!$D$11="NR","",IF($C2615='Peer Comparison Tool'!$D$9,COUNT('ALLL &lt;50B Database'!$AI$1:AI2614)+1,""))</f>
        <v/>
      </c>
    </row>
    <row r="2616" spans="1:35" x14ac:dyDescent="0.25">
      <c r="A2616" t="s">
        <v>3287</v>
      </c>
      <c r="B2616">
        <v>807656</v>
      </c>
      <c r="C2616" s="5" t="s">
        <v>3209</v>
      </c>
      <c r="D2616" s="5" t="s">
        <v>4390</v>
      </c>
      <c r="E2616" s="5" t="s">
        <v>4388</v>
      </c>
      <c r="F2616" s="2">
        <v>1361</v>
      </c>
      <c r="G2616" s="2">
        <v>221243</v>
      </c>
      <c r="H2616" s="2">
        <v>139462</v>
      </c>
      <c r="I2616" s="2">
        <v>13889</v>
      </c>
      <c r="J2616" s="2">
        <v>125573</v>
      </c>
      <c r="K2616" s="33">
        <v>1.0838317154165306E-2</v>
      </c>
      <c r="L2616" s="2">
        <v>1360</v>
      </c>
      <c r="M2616" s="2">
        <v>197739</v>
      </c>
      <c r="N2616" s="2">
        <v>124789</v>
      </c>
      <c r="O2616" s="33">
        <v>1.0898396493280657E-2</v>
      </c>
      <c r="P2616" s="2">
        <v>1396</v>
      </c>
      <c r="Q2616" s="2">
        <v>197221</v>
      </c>
      <c r="R2616" s="2">
        <v>127636</v>
      </c>
      <c r="S2616" s="35">
        <v>1.0937353097872074E-2</v>
      </c>
      <c r="T2616" t="s">
        <v>4388</v>
      </c>
      <c r="U2616" t="s">
        <v>4388</v>
      </c>
      <c r="V2616" s="5" t="s">
        <v>4390</v>
      </c>
      <c r="W2616" s="5">
        <v>0</v>
      </c>
      <c r="X2616" s="4">
        <v>-9.9035943706768034E-5</v>
      </c>
      <c r="Y2616" s="6">
        <v>-35</v>
      </c>
      <c r="Z2616" s="4">
        <v>3.8956604591416574E-5</v>
      </c>
      <c r="AA2616" s="5">
        <v>3443</v>
      </c>
      <c r="AC2616" s="16" t="str">
        <f t="shared" si="240"/>
        <v/>
      </c>
      <c r="AD2616" s="16" t="str">
        <f t="shared" si="241"/>
        <v/>
      </c>
      <c r="AE2616" s="16" t="str">
        <f t="shared" si="242"/>
        <v/>
      </c>
      <c r="AF2616" s="16" t="str">
        <f t="shared" si="243"/>
        <v/>
      </c>
      <c r="AG2616" s="16">
        <f t="shared" si="244"/>
        <v>1.0838317154165306E-2</v>
      </c>
      <c r="AH2616" s="16" t="str">
        <f t="shared" si="245"/>
        <v/>
      </c>
      <c r="AI2616" s="17" t="str">
        <f>IF('Peer Comparison Tool'!$D$11="NR","",IF($C2616='Peer Comparison Tool'!$D$9,COUNT('ALLL &lt;50B Database'!$AI$1:AI2615)+1,""))</f>
        <v/>
      </c>
    </row>
    <row r="2617" spans="1:35" x14ac:dyDescent="0.25">
      <c r="A2617" t="s">
        <v>667</v>
      </c>
      <c r="B2617">
        <v>148238</v>
      </c>
      <c r="C2617" s="5" t="s">
        <v>3603</v>
      </c>
      <c r="D2617" s="5" t="s">
        <v>4390</v>
      </c>
      <c r="E2617" s="5" t="s">
        <v>4388</v>
      </c>
      <c r="F2617" s="2">
        <v>2073</v>
      </c>
      <c r="G2617" s="2">
        <v>221164</v>
      </c>
      <c r="H2617" s="2">
        <v>171613</v>
      </c>
      <c r="I2617" s="2">
        <v>8457</v>
      </c>
      <c r="J2617" s="2">
        <v>163156</v>
      </c>
      <c r="K2617" s="33">
        <v>1.2705631420235848E-2</v>
      </c>
      <c r="L2617" s="2">
        <v>1960</v>
      </c>
      <c r="M2617" s="2">
        <v>206441</v>
      </c>
      <c r="N2617" s="2">
        <v>159342</v>
      </c>
      <c r="O2617" s="33">
        <v>1.2300586160585408E-2</v>
      </c>
      <c r="P2617" s="2">
        <v>1991</v>
      </c>
      <c r="Q2617" s="2">
        <v>212963</v>
      </c>
      <c r="R2617" s="2">
        <v>159290</v>
      </c>
      <c r="S2617" s="35">
        <v>1.2499215267750644E-2</v>
      </c>
      <c r="T2617" t="s">
        <v>4388</v>
      </c>
      <c r="U2617" t="s">
        <v>4388</v>
      </c>
      <c r="V2617" s="5" t="s">
        <v>4390</v>
      </c>
      <c r="W2617" s="5">
        <v>0</v>
      </c>
      <c r="X2617" s="4">
        <v>2.0641615248520422E-4</v>
      </c>
      <c r="Y2617" s="6">
        <v>82</v>
      </c>
      <c r="Z2617" s="4">
        <v>1.9862910716523553E-4</v>
      </c>
      <c r="AA2617" s="5">
        <v>2589</v>
      </c>
      <c r="AC2617" s="16" t="str">
        <f t="shared" si="240"/>
        <v/>
      </c>
      <c r="AD2617" s="16" t="str">
        <f t="shared" si="241"/>
        <v/>
      </c>
      <c r="AE2617" s="16" t="str">
        <f t="shared" si="242"/>
        <v/>
      </c>
      <c r="AF2617" s="16" t="str">
        <f t="shared" si="243"/>
        <v/>
      </c>
      <c r="AG2617" s="16">
        <f t="shared" si="244"/>
        <v>1.2705631420235848E-2</v>
      </c>
      <c r="AH2617" s="16" t="str">
        <f t="shared" si="245"/>
        <v/>
      </c>
      <c r="AI2617" s="17" t="str">
        <f>IF('Peer Comparison Tool'!$D$11="NR","",IF($C2617='Peer Comparison Tool'!$D$9,COUNT('ALLL &lt;50B Database'!$AI$1:AI2616)+1,""))</f>
        <v/>
      </c>
    </row>
    <row r="2618" spans="1:35" x14ac:dyDescent="0.25">
      <c r="A2618" t="s">
        <v>581</v>
      </c>
      <c r="B2618">
        <v>176325</v>
      </c>
      <c r="C2618" s="5" t="s">
        <v>3064</v>
      </c>
      <c r="D2618" s="5" t="s">
        <v>4387</v>
      </c>
      <c r="E2618" s="5" t="s">
        <v>4388</v>
      </c>
      <c r="F2618" s="2">
        <v>1831</v>
      </c>
      <c r="G2618" s="2">
        <v>221052</v>
      </c>
      <c r="H2618" s="2">
        <v>164118</v>
      </c>
      <c r="I2618" s="2">
        <v>26969</v>
      </c>
      <c r="J2618" s="2">
        <v>137149</v>
      </c>
      <c r="K2618" s="33">
        <v>1.3350443678043588E-2</v>
      </c>
      <c r="L2618" s="2">
        <v>1758</v>
      </c>
      <c r="M2618" s="2">
        <v>181284</v>
      </c>
      <c r="N2618" s="2">
        <v>135980</v>
      </c>
      <c r="O2618" s="33">
        <v>1.2928371819385203E-2</v>
      </c>
      <c r="P2618" s="2">
        <v>1791</v>
      </c>
      <c r="Q2618" s="2">
        <v>185484</v>
      </c>
      <c r="R2618" s="2">
        <v>140951</v>
      </c>
      <c r="S2618" s="35">
        <v>1.2706543408702316E-2</v>
      </c>
      <c r="T2618" t="s">
        <v>4388</v>
      </c>
      <c r="U2618" t="s">
        <v>4388</v>
      </c>
      <c r="V2618" s="5" t="s">
        <v>4387</v>
      </c>
      <c r="W2618" s="5">
        <v>0</v>
      </c>
      <c r="X2618" s="4">
        <v>6.4390026934127258E-4</v>
      </c>
      <c r="Y2618" s="6">
        <v>40</v>
      </c>
      <c r="Z2618" s="4">
        <v>-2.2182841068288731E-4</v>
      </c>
      <c r="AA2618" s="5">
        <v>2246</v>
      </c>
      <c r="AC2618" s="16" t="str">
        <f t="shared" si="240"/>
        <v/>
      </c>
      <c r="AD2618" s="16" t="str">
        <f t="shared" si="241"/>
        <v/>
      </c>
      <c r="AE2618" s="16" t="str">
        <f t="shared" si="242"/>
        <v/>
      </c>
      <c r="AF2618" s="16" t="str">
        <f t="shared" si="243"/>
        <v/>
      </c>
      <c r="AG2618" s="16">
        <f t="shared" si="244"/>
        <v>1.3350443678043588E-2</v>
      </c>
      <c r="AH2618" s="16" t="str">
        <f t="shared" si="245"/>
        <v/>
      </c>
      <c r="AI2618" s="17" t="str">
        <f>IF('Peer Comparison Tool'!$D$11="NR","",IF($C2618='Peer Comparison Tool'!$D$9,COUNT('ALLL &lt;50B Database'!$AI$1:AI2617)+1,""))</f>
        <v/>
      </c>
    </row>
    <row r="2619" spans="1:35" x14ac:dyDescent="0.25">
      <c r="A2619" t="s">
        <v>3669</v>
      </c>
      <c r="B2619">
        <v>211338</v>
      </c>
      <c r="C2619" s="5" t="s">
        <v>3603</v>
      </c>
      <c r="D2619" s="5" t="s">
        <v>4390</v>
      </c>
      <c r="E2619" s="5" t="s">
        <v>4388</v>
      </c>
      <c r="F2619" s="2">
        <v>2433</v>
      </c>
      <c r="G2619" s="2">
        <v>221016</v>
      </c>
      <c r="H2619" s="2">
        <v>177792</v>
      </c>
      <c r="I2619" s="2">
        <v>12201</v>
      </c>
      <c r="J2619" s="2">
        <v>165591</v>
      </c>
      <c r="K2619" s="33">
        <v>1.4692827508741417E-2</v>
      </c>
      <c r="L2619" s="2">
        <v>2355</v>
      </c>
      <c r="M2619" s="2">
        <v>199092</v>
      </c>
      <c r="N2619" s="2">
        <v>163433</v>
      </c>
      <c r="O2619" s="33">
        <v>1.4409574565724181E-2</v>
      </c>
      <c r="P2619" s="2">
        <v>2311</v>
      </c>
      <c r="Q2619" s="2">
        <v>202699</v>
      </c>
      <c r="R2619" s="2">
        <v>163568</v>
      </c>
      <c r="S2619" s="35">
        <v>1.4128680426489289E-2</v>
      </c>
      <c r="T2619" t="s">
        <v>4388</v>
      </c>
      <c r="U2619" t="s">
        <v>4388</v>
      </c>
      <c r="V2619" s="5" t="s">
        <v>4390</v>
      </c>
      <c r="W2619" s="5">
        <v>0</v>
      </c>
      <c r="X2619" s="4">
        <v>5.6414708225212794E-4</v>
      </c>
      <c r="Y2619" s="6">
        <v>122</v>
      </c>
      <c r="Z2619" s="4">
        <v>-2.8089413923489126E-4</v>
      </c>
      <c r="AA2619" s="5">
        <v>1704</v>
      </c>
      <c r="AC2619" s="16" t="str">
        <f t="shared" si="240"/>
        <v/>
      </c>
      <c r="AD2619" s="16" t="str">
        <f t="shared" si="241"/>
        <v/>
      </c>
      <c r="AE2619" s="16" t="str">
        <f t="shared" si="242"/>
        <v/>
      </c>
      <c r="AF2619" s="16" t="str">
        <f t="shared" si="243"/>
        <v/>
      </c>
      <c r="AG2619" s="16">
        <f t="shared" si="244"/>
        <v>1.4692827508741417E-2</v>
      </c>
      <c r="AH2619" s="16" t="str">
        <f t="shared" si="245"/>
        <v/>
      </c>
      <c r="AI2619" s="17" t="str">
        <f>IF('Peer Comparison Tool'!$D$11="NR","",IF($C2619='Peer Comparison Tool'!$D$9,COUNT('ALLL &lt;50B Database'!$AI$1:AI2618)+1,""))</f>
        <v/>
      </c>
    </row>
    <row r="2620" spans="1:35" x14ac:dyDescent="0.25">
      <c r="A2620" t="s">
        <v>1460</v>
      </c>
      <c r="B2620">
        <v>916857</v>
      </c>
      <c r="C2620" s="5" t="s">
        <v>1389</v>
      </c>
      <c r="D2620" s="5" t="s">
        <v>4390</v>
      </c>
      <c r="E2620" s="5" t="s">
        <v>4388</v>
      </c>
      <c r="F2620" s="2">
        <v>1676</v>
      </c>
      <c r="G2620" s="2">
        <v>221012</v>
      </c>
      <c r="H2620" s="2">
        <v>147636</v>
      </c>
      <c r="I2620" s="2">
        <v>13577</v>
      </c>
      <c r="J2620" s="2">
        <v>134059</v>
      </c>
      <c r="K2620" s="33">
        <v>1.250195809307842E-2</v>
      </c>
      <c r="L2620" s="2">
        <v>1549</v>
      </c>
      <c r="M2620" s="2">
        <v>186144</v>
      </c>
      <c r="N2620" s="2">
        <v>135894</v>
      </c>
      <c r="O2620" s="33">
        <v>1.1398590077560451E-2</v>
      </c>
      <c r="P2620" s="2">
        <v>1625</v>
      </c>
      <c r="Q2620" s="2">
        <v>186747</v>
      </c>
      <c r="R2620" s="2">
        <v>133803</v>
      </c>
      <c r="S2620" s="35">
        <v>1.2144720223014431E-2</v>
      </c>
      <c r="T2620" t="s">
        <v>4388</v>
      </c>
      <c r="U2620" t="s">
        <v>4388</v>
      </c>
      <c r="V2620" s="5" t="s">
        <v>4390</v>
      </c>
      <c r="W2620" s="5">
        <v>0</v>
      </c>
      <c r="X2620" s="4">
        <v>3.5723787006398944E-4</v>
      </c>
      <c r="Y2620" s="6">
        <v>51</v>
      </c>
      <c r="Z2620" s="4">
        <v>7.4613014545397982E-4</v>
      </c>
      <c r="AA2620" s="5">
        <v>2701</v>
      </c>
      <c r="AC2620" s="16" t="str">
        <f t="shared" si="240"/>
        <v/>
      </c>
      <c r="AD2620" s="16" t="str">
        <f t="shared" si="241"/>
        <v/>
      </c>
      <c r="AE2620" s="16" t="str">
        <f t="shared" si="242"/>
        <v/>
      </c>
      <c r="AF2620" s="16" t="str">
        <f t="shared" si="243"/>
        <v/>
      </c>
      <c r="AG2620" s="16">
        <f t="shared" si="244"/>
        <v>1.250195809307842E-2</v>
      </c>
      <c r="AH2620" s="16" t="str">
        <f t="shared" si="245"/>
        <v/>
      </c>
      <c r="AI2620" s="17" t="str">
        <f>IF('Peer Comparison Tool'!$D$11="NR","",IF($C2620='Peer Comparison Tool'!$D$9,COUNT('ALLL &lt;50B Database'!$AI$1:AI2619)+1,""))</f>
        <v/>
      </c>
    </row>
    <row r="2621" spans="1:35" x14ac:dyDescent="0.25">
      <c r="A2621" t="s">
        <v>2119</v>
      </c>
      <c r="B2621">
        <v>484776</v>
      </c>
      <c r="C2621" s="5" t="s">
        <v>2041</v>
      </c>
      <c r="D2621" s="5" t="s">
        <v>4390</v>
      </c>
      <c r="E2621" s="5" t="s">
        <v>4388</v>
      </c>
      <c r="F2621" s="2">
        <v>2117</v>
      </c>
      <c r="G2621" s="2">
        <v>220897</v>
      </c>
      <c r="H2621" s="2">
        <v>172181</v>
      </c>
      <c r="I2621" s="2">
        <v>10923</v>
      </c>
      <c r="J2621" s="2">
        <v>161258</v>
      </c>
      <c r="K2621" s="33">
        <v>1.3128030857383819E-2</v>
      </c>
      <c r="L2621" s="2">
        <v>1772</v>
      </c>
      <c r="M2621" s="2">
        <v>224346</v>
      </c>
      <c r="N2621" s="2">
        <v>167329</v>
      </c>
      <c r="O2621" s="33">
        <v>1.0589915675107125E-2</v>
      </c>
      <c r="P2621" s="2">
        <v>1897</v>
      </c>
      <c r="Q2621" s="2">
        <v>214612</v>
      </c>
      <c r="R2621" s="2">
        <v>163014</v>
      </c>
      <c r="S2621" s="35">
        <v>1.1637037309678923E-2</v>
      </c>
      <c r="T2621" t="s">
        <v>4388</v>
      </c>
      <c r="U2621" t="s">
        <v>4388</v>
      </c>
      <c r="V2621" s="5" t="s">
        <v>4390</v>
      </c>
      <c r="W2621" s="5">
        <v>0</v>
      </c>
      <c r="X2621" s="4">
        <v>1.4909935477048965E-3</v>
      </c>
      <c r="Y2621" s="6">
        <v>220</v>
      </c>
      <c r="Z2621" s="4">
        <v>1.0471216345717977E-3</v>
      </c>
      <c r="AA2621" s="5">
        <v>2355</v>
      </c>
      <c r="AC2621" s="16" t="str">
        <f t="shared" si="240"/>
        <v/>
      </c>
      <c r="AD2621" s="16" t="str">
        <f t="shared" si="241"/>
        <v/>
      </c>
      <c r="AE2621" s="16" t="str">
        <f t="shared" si="242"/>
        <v/>
      </c>
      <c r="AF2621" s="16" t="str">
        <f t="shared" si="243"/>
        <v/>
      </c>
      <c r="AG2621" s="16">
        <f t="shared" si="244"/>
        <v>1.3128030857383819E-2</v>
      </c>
      <c r="AH2621" s="16" t="str">
        <f t="shared" si="245"/>
        <v/>
      </c>
      <c r="AI2621" s="17" t="str">
        <f>IF('Peer Comparison Tool'!$D$11="NR","",IF($C2621='Peer Comparison Tool'!$D$9,COUNT('ALLL &lt;50B Database'!$AI$1:AI2620)+1,""))</f>
        <v/>
      </c>
    </row>
    <row r="2622" spans="1:35" x14ac:dyDescent="0.25">
      <c r="A2622" t="s">
        <v>1642</v>
      </c>
      <c r="B2622">
        <v>330949</v>
      </c>
      <c r="C2622" s="5" t="s">
        <v>1578</v>
      </c>
      <c r="D2622" s="5" t="s">
        <v>4390</v>
      </c>
      <c r="E2622" s="5" t="s">
        <v>4388</v>
      </c>
      <c r="F2622" s="2">
        <v>1428</v>
      </c>
      <c r="G2622" s="2">
        <v>220719</v>
      </c>
      <c r="H2622" s="2">
        <v>168393</v>
      </c>
      <c r="I2622" s="2">
        <v>7563</v>
      </c>
      <c r="J2622" s="2">
        <v>160830</v>
      </c>
      <c r="K2622" s="33">
        <v>8.8789404961760864E-3</v>
      </c>
      <c r="L2622" s="2">
        <v>1229</v>
      </c>
      <c r="M2622" s="2">
        <v>207027</v>
      </c>
      <c r="N2622" s="2">
        <v>155632</v>
      </c>
      <c r="O2622" s="33">
        <v>7.8968335560810118E-3</v>
      </c>
      <c r="P2622" s="2">
        <v>1223</v>
      </c>
      <c r="Q2622" s="2">
        <v>212805</v>
      </c>
      <c r="R2622" s="2">
        <v>153643</v>
      </c>
      <c r="S2622" s="35">
        <v>7.9600111947827103E-3</v>
      </c>
      <c r="T2622" t="s">
        <v>4388</v>
      </c>
      <c r="U2622" t="s">
        <v>4388</v>
      </c>
      <c r="V2622" s="5" t="s">
        <v>4390</v>
      </c>
      <c r="W2622" s="5">
        <v>0</v>
      </c>
      <c r="X2622" s="4">
        <v>9.1892930139337616E-4</v>
      </c>
      <c r="Y2622" s="6">
        <v>205</v>
      </c>
      <c r="Z2622" s="4">
        <v>6.3177638701698499E-5</v>
      </c>
      <c r="AA2622" s="5">
        <v>4109</v>
      </c>
      <c r="AC2622" s="16" t="str">
        <f t="shared" si="240"/>
        <v/>
      </c>
      <c r="AD2622" s="16" t="str">
        <f t="shared" si="241"/>
        <v/>
      </c>
      <c r="AE2622" s="16" t="str">
        <f t="shared" si="242"/>
        <v/>
      </c>
      <c r="AF2622" s="16" t="str">
        <f t="shared" si="243"/>
        <v/>
      </c>
      <c r="AG2622" s="16">
        <f t="shared" si="244"/>
        <v>8.8789404961760864E-3</v>
      </c>
      <c r="AH2622" s="16" t="str">
        <f t="shared" si="245"/>
        <v/>
      </c>
      <c r="AI2622" s="17" t="str">
        <f>IF('Peer Comparison Tool'!$D$11="NR","",IF($C2622='Peer Comparison Tool'!$D$9,COUNT('ALLL &lt;50B Database'!$AI$1:AI2621)+1,""))</f>
        <v/>
      </c>
    </row>
    <row r="2623" spans="1:35" x14ac:dyDescent="0.25">
      <c r="A2623" t="s">
        <v>2926</v>
      </c>
      <c r="B2623">
        <v>430054</v>
      </c>
      <c r="C2623" s="5" t="s">
        <v>2907</v>
      </c>
      <c r="D2623" s="5" t="s">
        <v>4390</v>
      </c>
      <c r="E2623" s="5" t="s">
        <v>4388</v>
      </c>
      <c r="F2623" s="2">
        <v>1603</v>
      </c>
      <c r="G2623" s="2">
        <v>220610</v>
      </c>
      <c r="H2623" s="2">
        <v>163437</v>
      </c>
      <c r="I2623" s="2">
        <v>47456</v>
      </c>
      <c r="J2623" s="2">
        <v>115981</v>
      </c>
      <c r="K2623" s="33">
        <v>1.3821229339288331E-2</v>
      </c>
      <c r="L2623" s="2">
        <v>1498</v>
      </c>
      <c r="M2623" s="2">
        <v>166880</v>
      </c>
      <c r="N2623" s="2">
        <v>116410</v>
      </c>
      <c r="O2623" s="33">
        <v>1.2868310282621767E-2</v>
      </c>
      <c r="P2623" s="2">
        <v>1540</v>
      </c>
      <c r="Q2623" s="2">
        <v>181789</v>
      </c>
      <c r="R2623" s="2">
        <v>117191</v>
      </c>
      <c r="S2623" s="35">
        <v>1.3140940857233064E-2</v>
      </c>
      <c r="T2623" t="s">
        <v>4388</v>
      </c>
      <c r="U2623" t="s">
        <v>4388</v>
      </c>
      <c r="V2623" s="5" t="s">
        <v>4390</v>
      </c>
      <c r="W2623" s="5">
        <v>0</v>
      </c>
      <c r="X2623" s="4">
        <v>6.8028848205526661E-4</v>
      </c>
      <c r="Y2623" s="6">
        <v>63</v>
      </c>
      <c r="Z2623" s="4">
        <v>2.7263057461129718E-4</v>
      </c>
      <c r="AA2623" s="5">
        <v>2054</v>
      </c>
      <c r="AC2623" s="16" t="str">
        <f t="shared" si="240"/>
        <v/>
      </c>
      <c r="AD2623" s="16" t="str">
        <f t="shared" si="241"/>
        <v/>
      </c>
      <c r="AE2623" s="16" t="str">
        <f t="shared" si="242"/>
        <v/>
      </c>
      <c r="AF2623" s="16" t="str">
        <f t="shared" si="243"/>
        <v/>
      </c>
      <c r="AG2623" s="16">
        <f t="shared" si="244"/>
        <v>1.3821229339288331E-2</v>
      </c>
      <c r="AH2623" s="16" t="str">
        <f t="shared" si="245"/>
        <v/>
      </c>
      <c r="AI2623" s="17" t="str">
        <f>IF('Peer Comparison Tool'!$D$11="NR","",IF($C2623='Peer Comparison Tool'!$D$9,COUNT('ALLL &lt;50B Database'!$AI$1:AI2622)+1,""))</f>
        <v/>
      </c>
    </row>
    <row r="2624" spans="1:35" x14ac:dyDescent="0.25">
      <c r="A2624" t="s">
        <v>1753</v>
      </c>
      <c r="B2624">
        <v>930853</v>
      </c>
      <c r="C2624" s="5" t="s">
        <v>1695</v>
      </c>
      <c r="D2624" s="5" t="s">
        <v>4387</v>
      </c>
      <c r="E2624" s="5" t="s">
        <v>4388</v>
      </c>
      <c r="F2624" s="2">
        <v>904</v>
      </c>
      <c r="G2624" s="2">
        <v>220607</v>
      </c>
      <c r="H2624" s="2">
        <v>133652</v>
      </c>
      <c r="I2624" s="2">
        <v>17921</v>
      </c>
      <c r="J2624" s="2">
        <v>115731</v>
      </c>
      <c r="K2624" s="33">
        <v>7.8112173920557157E-3</v>
      </c>
      <c r="L2624" s="2">
        <v>979</v>
      </c>
      <c r="M2624" s="2">
        <v>181897</v>
      </c>
      <c r="N2624" s="2">
        <v>97897</v>
      </c>
      <c r="O2624" s="33">
        <v>1.0000306444528434E-2</v>
      </c>
      <c r="P2624" s="2">
        <v>1017</v>
      </c>
      <c r="Q2624" s="2">
        <v>187136</v>
      </c>
      <c r="R2624" s="2">
        <v>109000</v>
      </c>
      <c r="S2624" s="35">
        <v>9.3302752293577974E-3</v>
      </c>
      <c r="T2624" t="s">
        <v>4388</v>
      </c>
      <c r="U2624" t="s">
        <v>4388</v>
      </c>
      <c r="V2624" s="5" t="s">
        <v>4387</v>
      </c>
      <c r="W2624" s="5">
        <v>0</v>
      </c>
      <c r="X2624" s="4">
        <v>-1.5190578373020817E-3</v>
      </c>
      <c r="Y2624" s="6">
        <v>-113</v>
      </c>
      <c r="Z2624" s="4">
        <v>-6.7003121517063627E-4</v>
      </c>
      <c r="AA2624" s="5">
        <v>4345</v>
      </c>
      <c r="AC2624" s="16" t="str">
        <f t="shared" si="240"/>
        <v/>
      </c>
      <c r="AD2624" s="16" t="str">
        <f t="shared" si="241"/>
        <v/>
      </c>
      <c r="AE2624" s="16" t="str">
        <f t="shared" si="242"/>
        <v/>
      </c>
      <c r="AF2624" s="16" t="str">
        <f t="shared" si="243"/>
        <v/>
      </c>
      <c r="AG2624" s="16">
        <f t="shared" si="244"/>
        <v>7.8112173920557157E-3</v>
      </c>
      <c r="AH2624" s="16" t="str">
        <f t="shared" si="245"/>
        <v/>
      </c>
      <c r="AI2624" s="17" t="str">
        <f>IF('Peer Comparison Tool'!$D$11="NR","",IF($C2624='Peer Comparison Tool'!$D$9,COUNT('ALLL &lt;50B Database'!$AI$1:AI2623)+1,""))</f>
        <v/>
      </c>
    </row>
    <row r="2625" spans="1:35" x14ac:dyDescent="0.25">
      <c r="A2625" t="s">
        <v>392</v>
      </c>
      <c r="B2625">
        <v>849348</v>
      </c>
      <c r="C2625" s="5" t="s">
        <v>716</v>
      </c>
      <c r="D2625" s="5" t="s">
        <v>4390</v>
      </c>
      <c r="E2625" s="5" t="s">
        <v>4388</v>
      </c>
      <c r="F2625" s="2">
        <v>2178</v>
      </c>
      <c r="G2625" s="2">
        <v>220357</v>
      </c>
      <c r="H2625" s="2">
        <v>123465</v>
      </c>
      <c r="I2625" s="2">
        <v>19653</v>
      </c>
      <c r="J2625" s="2">
        <v>103812</v>
      </c>
      <c r="K2625" s="33">
        <v>2.0980233499017453E-2</v>
      </c>
      <c r="L2625" s="2">
        <v>1494</v>
      </c>
      <c r="M2625" s="2">
        <v>211398</v>
      </c>
      <c r="N2625" s="2">
        <v>114313</v>
      </c>
      <c r="O2625" s="33">
        <v>1.3069379685600064E-2</v>
      </c>
      <c r="P2625" s="2">
        <v>1616</v>
      </c>
      <c r="Q2625" s="2">
        <v>201522</v>
      </c>
      <c r="R2625" s="2">
        <v>113918</v>
      </c>
      <c r="S2625" s="35">
        <v>1.4185642304113484E-2</v>
      </c>
      <c r="T2625" t="s">
        <v>4388</v>
      </c>
      <c r="U2625" t="s">
        <v>4388</v>
      </c>
      <c r="V2625" s="5" t="s">
        <v>4390</v>
      </c>
      <c r="W2625" s="5">
        <v>0</v>
      </c>
      <c r="X2625" s="4">
        <v>6.7945911949039688E-3</v>
      </c>
      <c r="Y2625" s="6">
        <v>562</v>
      </c>
      <c r="Z2625" s="4">
        <v>1.1162626185134208E-3</v>
      </c>
      <c r="AA2625" s="5">
        <v>466</v>
      </c>
      <c r="AC2625" s="16" t="str">
        <f t="shared" si="240"/>
        <v/>
      </c>
      <c r="AD2625" s="16" t="str">
        <f t="shared" si="241"/>
        <v/>
      </c>
      <c r="AE2625" s="16" t="str">
        <f t="shared" si="242"/>
        <v/>
      </c>
      <c r="AF2625" s="16" t="str">
        <f t="shared" si="243"/>
        <v/>
      </c>
      <c r="AG2625" s="16">
        <f t="shared" si="244"/>
        <v>2.0980233499017453E-2</v>
      </c>
      <c r="AH2625" s="16" t="str">
        <f t="shared" si="245"/>
        <v/>
      </c>
      <c r="AI2625" s="17" t="str">
        <f>IF('Peer Comparison Tool'!$D$11="NR","",IF($C2625='Peer Comparison Tool'!$D$9,COUNT('ALLL &lt;50B Database'!$AI$1:AI2624)+1,""))</f>
        <v/>
      </c>
    </row>
    <row r="2626" spans="1:35" x14ac:dyDescent="0.25">
      <c r="A2626" t="s">
        <v>59</v>
      </c>
      <c r="B2626">
        <v>432432</v>
      </c>
      <c r="C2626" s="5" t="s">
        <v>6</v>
      </c>
      <c r="D2626" s="5" t="s">
        <v>4390</v>
      </c>
      <c r="E2626" s="5" t="s">
        <v>4388</v>
      </c>
      <c r="F2626" s="2">
        <v>1017</v>
      </c>
      <c r="G2626" s="2">
        <v>220095</v>
      </c>
      <c r="H2626" s="2">
        <v>72516</v>
      </c>
      <c r="I2626" s="2">
        <v>1750</v>
      </c>
      <c r="J2626" s="2">
        <v>70766</v>
      </c>
      <c r="K2626" s="33">
        <v>1.4371308255376875E-2</v>
      </c>
      <c r="L2626" s="2">
        <v>955</v>
      </c>
      <c r="M2626" s="2">
        <v>196386</v>
      </c>
      <c r="N2626" s="2">
        <v>71138</v>
      </c>
      <c r="O2626" s="33">
        <v>1.3424611318845061E-2</v>
      </c>
      <c r="P2626" s="2">
        <v>990</v>
      </c>
      <c r="Q2626" s="2">
        <v>196171</v>
      </c>
      <c r="R2626" s="2">
        <v>72284</v>
      </c>
      <c r="S2626" s="35">
        <v>1.3695976979691217E-2</v>
      </c>
      <c r="T2626" t="s">
        <v>4388</v>
      </c>
      <c r="U2626" t="s">
        <v>4388</v>
      </c>
      <c r="V2626" s="5" t="s">
        <v>4390</v>
      </c>
      <c r="W2626" s="5">
        <v>0</v>
      </c>
      <c r="X2626" s="4">
        <v>6.7533127568565783E-4</v>
      </c>
      <c r="Y2626" s="6">
        <v>27</v>
      </c>
      <c r="Z2626" s="4">
        <v>2.7136566084615642E-4</v>
      </c>
      <c r="AA2626" s="5">
        <v>1822</v>
      </c>
      <c r="AC2626" s="16" t="str">
        <f t="shared" si="240"/>
        <v/>
      </c>
      <c r="AD2626" s="16" t="str">
        <f t="shared" si="241"/>
        <v/>
      </c>
      <c r="AE2626" s="16" t="str">
        <f t="shared" si="242"/>
        <v/>
      </c>
      <c r="AF2626" s="16" t="str">
        <f t="shared" si="243"/>
        <v/>
      </c>
      <c r="AG2626" s="16">
        <f t="shared" si="244"/>
        <v>1.4371308255376875E-2</v>
      </c>
      <c r="AH2626" s="16" t="str">
        <f t="shared" si="245"/>
        <v/>
      </c>
      <c r="AI2626" s="17" t="str">
        <f>IF('Peer Comparison Tool'!$D$11="NR","",IF($C2626='Peer Comparison Tool'!$D$9,COUNT('ALLL &lt;50B Database'!$AI$1:AI2625)+1,""))</f>
        <v/>
      </c>
    </row>
    <row r="2627" spans="1:35" x14ac:dyDescent="0.25">
      <c r="A2627" t="s">
        <v>1095</v>
      </c>
      <c r="B2627">
        <v>614948</v>
      </c>
      <c r="C2627" s="5" t="s">
        <v>926</v>
      </c>
      <c r="D2627" s="5" t="s">
        <v>4390</v>
      </c>
      <c r="E2627" s="5" t="s">
        <v>4388</v>
      </c>
      <c r="F2627" s="2">
        <v>1383</v>
      </c>
      <c r="G2627" s="2">
        <v>220075</v>
      </c>
      <c r="H2627" s="2">
        <v>132654</v>
      </c>
      <c r="I2627" s="2">
        <v>14408</v>
      </c>
      <c r="J2627" s="2">
        <v>118246</v>
      </c>
      <c r="K2627" s="33">
        <v>1.1695955888571283E-2</v>
      </c>
      <c r="L2627" s="2">
        <v>1186</v>
      </c>
      <c r="M2627" s="2">
        <v>202031</v>
      </c>
      <c r="N2627" s="2">
        <v>121704</v>
      </c>
      <c r="O2627" s="33">
        <v>9.7449549727206992E-3</v>
      </c>
      <c r="P2627" s="2">
        <v>1188</v>
      </c>
      <c r="Q2627" s="2">
        <v>202099</v>
      </c>
      <c r="R2627" s="2">
        <v>118188</v>
      </c>
      <c r="S2627" s="35">
        <v>1.0051781906792567E-2</v>
      </c>
      <c r="T2627" t="s">
        <v>4388</v>
      </c>
      <c r="U2627" t="s">
        <v>4388</v>
      </c>
      <c r="V2627" s="5" t="s">
        <v>4390</v>
      </c>
      <c r="W2627" s="5">
        <v>0</v>
      </c>
      <c r="X2627" s="4">
        <v>1.6441739817787161E-3</v>
      </c>
      <c r="Y2627" s="6">
        <v>195</v>
      </c>
      <c r="Z2627" s="4">
        <v>3.0682693407186809E-4</v>
      </c>
      <c r="AA2627" s="5">
        <v>3069</v>
      </c>
      <c r="AC2627" s="16" t="str">
        <f t="shared" ref="AC2627:AC2690" si="246">IF(AND($G2627&gt;=10000000,$G2627&lt;50000000),$K2627,"")</f>
        <v/>
      </c>
      <c r="AD2627" s="16" t="str">
        <f t="shared" ref="AD2627:AD2690" si="247">IF(AND($G2627&gt;=5000000,$G2627&lt;9999999),$K2627,"")</f>
        <v/>
      </c>
      <c r="AE2627" s="16" t="str">
        <f t="shared" ref="AE2627:AE2690" si="248">IF(AND($G2627&gt;=1000000,$G2627&lt;4999999),$K2627,"")</f>
        <v/>
      </c>
      <c r="AF2627" s="16" t="str">
        <f t="shared" ref="AF2627:AF2690" si="249">IF(AND($G2627&gt;=500000,$G2627&lt;999999),$K2627,"")</f>
        <v/>
      </c>
      <c r="AG2627" s="16">
        <f t="shared" ref="AG2627:AG2690" si="250">IF(AND($G2627&gt;=100000,$G2627&lt;499999),$K2627,"")</f>
        <v>1.1695955888571283E-2</v>
      </c>
      <c r="AH2627" s="16" t="str">
        <f t="shared" ref="AH2627:AH2690" si="251">IF(AND($G2627&gt;=0,$G2627&lt;99999),$K2627,"")</f>
        <v/>
      </c>
      <c r="AI2627" s="17" t="str">
        <f>IF('Peer Comparison Tool'!$D$11="NR","",IF($C2627='Peer Comparison Tool'!$D$9,COUNT('ALLL &lt;50B Database'!$AI$1:AI2626)+1,""))</f>
        <v/>
      </c>
    </row>
    <row r="2628" spans="1:35" x14ac:dyDescent="0.25">
      <c r="A2628" t="s">
        <v>1093</v>
      </c>
      <c r="B2628">
        <v>441078</v>
      </c>
      <c r="C2628" s="5" t="s">
        <v>926</v>
      </c>
      <c r="D2628" s="5" t="s">
        <v>4390</v>
      </c>
      <c r="E2628" s="5" t="s">
        <v>4388</v>
      </c>
      <c r="F2628" s="2">
        <v>988</v>
      </c>
      <c r="G2628" s="2">
        <v>220020</v>
      </c>
      <c r="H2628" s="2">
        <v>140260</v>
      </c>
      <c r="I2628" s="2">
        <v>4326</v>
      </c>
      <c r="J2628" s="2">
        <v>135934</v>
      </c>
      <c r="K2628" s="33">
        <v>7.26823311312843E-3</v>
      </c>
      <c r="L2628" s="2">
        <v>896</v>
      </c>
      <c r="M2628" s="2">
        <v>202070</v>
      </c>
      <c r="N2628" s="2">
        <v>144784</v>
      </c>
      <c r="O2628" s="33">
        <v>6.1885291192396953E-3</v>
      </c>
      <c r="P2628" s="2">
        <v>874</v>
      </c>
      <c r="Q2628" s="2">
        <v>205906</v>
      </c>
      <c r="R2628" s="2">
        <v>141207</v>
      </c>
      <c r="S2628" s="35">
        <v>6.189494855070924E-3</v>
      </c>
      <c r="T2628" t="s">
        <v>4388</v>
      </c>
      <c r="U2628" t="s">
        <v>4388</v>
      </c>
      <c r="V2628" s="5" t="s">
        <v>4390</v>
      </c>
      <c r="W2628" s="5">
        <v>0</v>
      </c>
      <c r="X2628" s="4">
        <v>1.078738258057506E-3</v>
      </c>
      <c r="Y2628" s="6">
        <v>114</v>
      </c>
      <c r="Z2628" s="4">
        <v>9.6573583122875478E-7</v>
      </c>
      <c r="AA2628" s="5">
        <v>4415</v>
      </c>
      <c r="AC2628" s="16" t="str">
        <f t="shared" si="246"/>
        <v/>
      </c>
      <c r="AD2628" s="16" t="str">
        <f t="shared" si="247"/>
        <v/>
      </c>
      <c r="AE2628" s="16" t="str">
        <f t="shared" si="248"/>
        <v/>
      </c>
      <c r="AF2628" s="16" t="str">
        <f t="shared" si="249"/>
        <v/>
      </c>
      <c r="AG2628" s="16">
        <f t="shared" si="250"/>
        <v>7.26823311312843E-3</v>
      </c>
      <c r="AH2628" s="16" t="str">
        <f t="shared" si="251"/>
        <v/>
      </c>
      <c r="AI2628" s="17" t="str">
        <f>IF('Peer Comparison Tool'!$D$11="NR","",IF($C2628='Peer Comparison Tool'!$D$9,COUNT('ALLL &lt;50B Database'!$AI$1:AI2627)+1,""))</f>
        <v/>
      </c>
    </row>
    <row r="2629" spans="1:35" x14ac:dyDescent="0.25">
      <c r="A2629" t="s">
        <v>809</v>
      </c>
      <c r="B2629">
        <v>179148</v>
      </c>
      <c r="C2629" s="5" t="s">
        <v>716</v>
      </c>
      <c r="D2629" s="5" t="s">
        <v>4390</v>
      </c>
      <c r="E2629" s="5" t="s">
        <v>4388</v>
      </c>
      <c r="F2629" s="2">
        <v>2010</v>
      </c>
      <c r="G2629" s="2">
        <v>219505</v>
      </c>
      <c r="H2629" s="2">
        <v>163947</v>
      </c>
      <c r="I2629" s="2">
        <v>6667</v>
      </c>
      <c r="J2629" s="2">
        <v>157280</v>
      </c>
      <c r="K2629" s="33">
        <v>1.2779755849440489E-2</v>
      </c>
      <c r="L2629" s="2">
        <v>2055</v>
      </c>
      <c r="M2629" s="2">
        <v>200375</v>
      </c>
      <c r="N2629" s="2">
        <v>159825</v>
      </c>
      <c r="O2629" s="33">
        <v>1.2857813233223839E-2</v>
      </c>
      <c r="P2629" s="2">
        <v>2069</v>
      </c>
      <c r="Q2629" s="2">
        <v>200042</v>
      </c>
      <c r="R2629" s="2">
        <v>157648</v>
      </c>
      <c r="S2629" s="35">
        <v>1.3124175378057445E-2</v>
      </c>
      <c r="T2629" t="s">
        <v>4388</v>
      </c>
      <c r="U2629" t="s">
        <v>4388</v>
      </c>
      <c r="V2629" s="5" t="s">
        <v>4390</v>
      </c>
      <c r="W2629" s="5">
        <v>0</v>
      </c>
      <c r="X2629" s="4">
        <v>-3.4441952861695609E-4</v>
      </c>
      <c r="Y2629" s="6">
        <v>-59</v>
      </c>
      <c r="Z2629" s="4">
        <v>2.6636214483360607E-4</v>
      </c>
      <c r="AA2629" s="5">
        <v>2556</v>
      </c>
      <c r="AC2629" s="16" t="str">
        <f t="shared" si="246"/>
        <v/>
      </c>
      <c r="AD2629" s="16" t="str">
        <f t="shared" si="247"/>
        <v/>
      </c>
      <c r="AE2629" s="16" t="str">
        <f t="shared" si="248"/>
        <v/>
      </c>
      <c r="AF2629" s="16" t="str">
        <f t="shared" si="249"/>
        <v/>
      </c>
      <c r="AG2629" s="16">
        <f t="shared" si="250"/>
        <v>1.2779755849440489E-2</v>
      </c>
      <c r="AH2629" s="16" t="str">
        <f t="shared" si="251"/>
        <v/>
      </c>
      <c r="AI2629" s="17" t="str">
        <f>IF('Peer Comparison Tool'!$D$11="NR","",IF($C2629='Peer Comparison Tool'!$D$9,COUNT('ALLL &lt;50B Database'!$AI$1:AI2628)+1,""))</f>
        <v/>
      </c>
    </row>
    <row r="2630" spans="1:35" x14ac:dyDescent="0.25">
      <c r="A2630" t="s">
        <v>2013</v>
      </c>
      <c r="B2630">
        <v>2232757</v>
      </c>
      <c r="C2630" s="5" t="s">
        <v>1963</v>
      </c>
      <c r="D2630" s="5" t="s">
        <v>4390</v>
      </c>
      <c r="E2630" s="5" t="s">
        <v>4388</v>
      </c>
      <c r="F2630" s="2">
        <v>1641</v>
      </c>
      <c r="G2630" s="2">
        <v>219503</v>
      </c>
      <c r="H2630" s="2">
        <v>132295</v>
      </c>
      <c r="I2630" s="2">
        <v>17643</v>
      </c>
      <c r="J2630" s="2">
        <v>114652</v>
      </c>
      <c r="K2630" s="33">
        <v>1.4312877228482714E-2</v>
      </c>
      <c r="L2630" s="2">
        <v>1189</v>
      </c>
      <c r="M2630" s="2">
        <v>194466</v>
      </c>
      <c r="N2630" s="2">
        <v>112551</v>
      </c>
      <c r="O2630" s="33">
        <v>1.0564099830299153E-2</v>
      </c>
      <c r="P2630" s="2">
        <v>1193</v>
      </c>
      <c r="Q2630" s="2">
        <v>195768</v>
      </c>
      <c r="R2630" s="2">
        <v>117784</v>
      </c>
      <c r="S2630" s="35">
        <v>1.0128710181348911E-2</v>
      </c>
      <c r="T2630" t="s">
        <v>4388</v>
      </c>
      <c r="U2630" t="s">
        <v>4388</v>
      </c>
      <c r="V2630" s="5" t="s">
        <v>4390</v>
      </c>
      <c r="W2630" s="5">
        <v>0</v>
      </c>
      <c r="X2630" s="4">
        <v>4.1841670471338029E-3</v>
      </c>
      <c r="Y2630" s="6">
        <v>448</v>
      </c>
      <c r="Z2630" s="4">
        <v>-4.3538964895024207E-4</v>
      </c>
      <c r="AA2630" s="5">
        <v>1840</v>
      </c>
      <c r="AC2630" s="16" t="str">
        <f t="shared" si="246"/>
        <v/>
      </c>
      <c r="AD2630" s="16" t="str">
        <f t="shared" si="247"/>
        <v/>
      </c>
      <c r="AE2630" s="16" t="str">
        <f t="shared" si="248"/>
        <v/>
      </c>
      <c r="AF2630" s="16" t="str">
        <f t="shared" si="249"/>
        <v/>
      </c>
      <c r="AG2630" s="16">
        <f t="shared" si="250"/>
        <v>1.4312877228482714E-2</v>
      </c>
      <c r="AH2630" s="16" t="str">
        <f t="shared" si="251"/>
        <v/>
      </c>
      <c r="AI2630" s="17" t="str">
        <f>IF('Peer Comparison Tool'!$D$11="NR","",IF($C2630='Peer Comparison Tool'!$D$9,COUNT('ALLL &lt;50B Database'!$AI$1:AI2629)+1,""))</f>
        <v/>
      </c>
    </row>
    <row r="2631" spans="1:35" x14ac:dyDescent="0.25">
      <c r="A2631" t="s">
        <v>3576</v>
      </c>
      <c r="B2631">
        <v>474450</v>
      </c>
      <c r="C2631" s="5" t="s">
        <v>3557</v>
      </c>
      <c r="D2631" s="5" t="s">
        <v>4390</v>
      </c>
      <c r="E2631" s="5" t="s">
        <v>4388</v>
      </c>
      <c r="F2631" s="2">
        <v>2597</v>
      </c>
      <c r="G2631" s="2">
        <v>219250</v>
      </c>
      <c r="H2631" s="2">
        <v>179167</v>
      </c>
      <c r="I2631" s="2">
        <v>5769</v>
      </c>
      <c r="J2631" s="2">
        <v>173398</v>
      </c>
      <c r="K2631" s="33">
        <v>1.4977104695555889E-2</v>
      </c>
      <c r="L2631" s="2">
        <v>2301</v>
      </c>
      <c r="M2631" s="2">
        <v>211909</v>
      </c>
      <c r="N2631" s="2">
        <v>162508</v>
      </c>
      <c r="O2631" s="33">
        <v>1.415930292662515E-2</v>
      </c>
      <c r="P2631" s="2">
        <v>2445</v>
      </c>
      <c r="Q2631" s="2">
        <v>208907</v>
      </c>
      <c r="R2631" s="2">
        <v>164897</v>
      </c>
      <c r="S2631" s="35">
        <v>1.4827437733858105E-2</v>
      </c>
      <c r="T2631" t="s">
        <v>4388</v>
      </c>
      <c r="U2631" t="s">
        <v>4388</v>
      </c>
      <c r="V2631" s="5" t="s">
        <v>4390</v>
      </c>
      <c r="W2631" s="5">
        <v>0</v>
      </c>
      <c r="X2631" s="4">
        <v>1.496669616977836E-4</v>
      </c>
      <c r="Y2631" s="6">
        <v>152</v>
      </c>
      <c r="Z2631" s="4">
        <v>6.6813480723295487E-4</v>
      </c>
      <c r="AA2631" s="5">
        <v>1621</v>
      </c>
      <c r="AC2631" s="16" t="str">
        <f t="shared" si="246"/>
        <v/>
      </c>
      <c r="AD2631" s="16" t="str">
        <f t="shared" si="247"/>
        <v/>
      </c>
      <c r="AE2631" s="16" t="str">
        <f t="shared" si="248"/>
        <v/>
      </c>
      <c r="AF2631" s="16" t="str">
        <f t="shared" si="249"/>
        <v/>
      </c>
      <c r="AG2631" s="16">
        <f t="shared" si="250"/>
        <v>1.4977104695555889E-2</v>
      </c>
      <c r="AH2631" s="16" t="str">
        <f t="shared" si="251"/>
        <v/>
      </c>
      <c r="AI2631" s="17" t="str">
        <f>IF('Peer Comparison Tool'!$D$11="NR","",IF($C2631='Peer Comparison Tool'!$D$9,COUNT('ALLL &lt;50B Database'!$AI$1:AI2630)+1,""))</f>
        <v/>
      </c>
    </row>
    <row r="2632" spans="1:35" x14ac:dyDescent="0.25">
      <c r="A2632" t="s">
        <v>1752</v>
      </c>
      <c r="B2632">
        <v>597452</v>
      </c>
      <c r="C2632" s="5" t="s">
        <v>1695</v>
      </c>
      <c r="D2632" s="5" t="s">
        <v>4390</v>
      </c>
      <c r="E2632" s="5" t="s">
        <v>4388</v>
      </c>
      <c r="F2632" s="2">
        <v>1686</v>
      </c>
      <c r="G2632" s="2">
        <v>219247</v>
      </c>
      <c r="H2632" s="2">
        <v>166097</v>
      </c>
      <c r="I2632" s="2">
        <v>0</v>
      </c>
      <c r="J2632" s="2">
        <v>166097</v>
      </c>
      <c r="K2632" s="33">
        <v>1.0150695075768979E-2</v>
      </c>
      <c r="L2632" s="2">
        <v>927</v>
      </c>
      <c r="M2632" s="2">
        <v>189318</v>
      </c>
      <c r="N2632" s="2">
        <v>145819</v>
      </c>
      <c r="O2632" s="33">
        <v>6.3571962501457286E-3</v>
      </c>
      <c r="P2632" s="2">
        <v>955</v>
      </c>
      <c r="Q2632" s="2">
        <v>189072</v>
      </c>
      <c r="R2632" s="2">
        <v>153956</v>
      </c>
      <c r="S2632" s="35">
        <v>6.2030710073007868E-3</v>
      </c>
      <c r="T2632" t="s">
        <v>4388</v>
      </c>
      <c r="U2632" t="s">
        <v>4388</v>
      </c>
      <c r="V2632" s="5" t="s">
        <v>4390</v>
      </c>
      <c r="W2632" s="5">
        <v>0</v>
      </c>
      <c r="X2632" s="4">
        <v>3.9476240684681923E-3</v>
      </c>
      <c r="Y2632" s="6">
        <v>731</v>
      </c>
      <c r="Z2632" s="4">
        <v>-1.5412524284494182E-4</v>
      </c>
      <c r="AA2632" s="5">
        <v>3729</v>
      </c>
      <c r="AC2632" s="16" t="str">
        <f t="shared" si="246"/>
        <v/>
      </c>
      <c r="AD2632" s="16" t="str">
        <f t="shared" si="247"/>
        <v/>
      </c>
      <c r="AE2632" s="16" t="str">
        <f t="shared" si="248"/>
        <v/>
      </c>
      <c r="AF2632" s="16" t="str">
        <f t="shared" si="249"/>
        <v/>
      </c>
      <c r="AG2632" s="16">
        <f t="shared" si="250"/>
        <v>1.0150695075768979E-2</v>
      </c>
      <c r="AH2632" s="16" t="str">
        <f t="shared" si="251"/>
        <v/>
      </c>
      <c r="AI2632" s="17" t="str">
        <f>IF('Peer Comparison Tool'!$D$11="NR","",IF($C2632='Peer Comparison Tool'!$D$9,COUNT('ALLL &lt;50B Database'!$AI$1:AI2631)+1,""))</f>
        <v/>
      </c>
    </row>
    <row r="2633" spans="1:35" x14ac:dyDescent="0.25">
      <c r="A2633" t="s">
        <v>3902</v>
      </c>
      <c r="B2633">
        <v>181963</v>
      </c>
      <c r="C2633" s="5" t="s">
        <v>3704</v>
      </c>
      <c r="D2633" s="5" t="s">
        <v>4390</v>
      </c>
      <c r="E2633" s="5" t="s">
        <v>4388</v>
      </c>
      <c r="F2633" s="2">
        <v>1785</v>
      </c>
      <c r="G2633" s="2">
        <v>218654</v>
      </c>
      <c r="H2633" s="2">
        <v>127255</v>
      </c>
      <c r="I2633" s="2">
        <v>6897</v>
      </c>
      <c r="J2633" s="2">
        <v>120358</v>
      </c>
      <c r="K2633" s="33">
        <v>1.483075491450506E-2</v>
      </c>
      <c r="L2633" s="2">
        <v>1783</v>
      </c>
      <c r="M2633" s="2">
        <v>197116</v>
      </c>
      <c r="N2633" s="2">
        <v>117412</v>
      </c>
      <c r="O2633" s="33">
        <v>1.5185841310939257E-2</v>
      </c>
      <c r="P2633" s="2">
        <v>1628</v>
      </c>
      <c r="Q2633" s="2">
        <v>193964</v>
      </c>
      <c r="R2633" s="2">
        <v>121354</v>
      </c>
      <c r="S2633" s="35">
        <v>1.3415297394399854E-2</v>
      </c>
      <c r="T2633" t="s">
        <v>4388</v>
      </c>
      <c r="U2633" t="s">
        <v>4388</v>
      </c>
      <c r="V2633" s="5" t="s">
        <v>4390</v>
      </c>
      <c r="W2633" s="5">
        <v>0</v>
      </c>
      <c r="X2633" s="4">
        <v>1.4154575201052056E-3</v>
      </c>
      <c r="Y2633" s="6">
        <v>157</v>
      </c>
      <c r="Z2633" s="4">
        <v>-1.7705439165394028E-3</v>
      </c>
      <c r="AA2633" s="5">
        <v>1657</v>
      </c>
      <c r="AC2633" s="16" t="str">
        <f t="shared" si="246"/>
        <v/>
      </c>
      <c r="AD2633" s="16" t="str">
        <f t="shared" si="247"/>
        <v/>
      </c>
      <c r="AE2633" s="16" t="str">
        <f t="shared" si="248"/>
        <v/>
      </c>
      <c r="AF2633" s="16" t="str">
        <f t="shared" si="249"/>
        <v/>
      </c>
      <c r="AG2633" s="16">
        <f t="shared" si="250"/>
        <v>1.483075491450506E-2</v>
      </c>
      <c r="AH2633" s="16" t="str">
        <f t="shared" si="251"/>
        <v/>
      </c>
      <c r="AI2633" s="17" t="str">
        <f>IF('Peer Comparison Tool'!$D$11="NR","",IF($C2633='Peer Comparison Tool'!$D$9,COUNT('ALLL &lt;50B Database'!$AI$1:AI2632)+1,""))</f>
        <v/>
      </c>
    </row>
    <row r="2634" spans="1:35" x14ac:dyDescent="0.25">
      <c r="A2634" t="s">
        <v>2340</v>
      </c>
      <c r="B2634">
        <v>3067929</v>
      </c>
      <c r="C2634" s="5" t="s">
        <v>2935</v>
      </c>
      <c r="D2634" s="5" t="s">
        <v>4390</v>
      </c>
      <c r="E2634" s="5" t="s">
        <v>4388</v>
      </c>
      <c r="F2634" s="2">
        <v>2497</v>
      </c>
      <c r="G2634" s="2">
        <v>218513</v>
      </c>
      <c r="H2634" s="2">
        <v>152700</v>
      </c>
      <c r="I2634" s="2">
        <v>27964</v>
      </c>
      <c r="J2634" s="2">
        <v>124736</v>
      </c>
      <c r="K2634" s="33">
        <v>2.001827860441252E-2</v>
      </c>
      <c r="L2634" s="2">
        <v>1997</v>
      </c>
      <c r="M2634" s="2">
        <v>173727</v>
      </c>
      <c r="N2634" s="2">
        <v>117606</v>
      </c>
      <c r="O2634" s="33">
        <v>1.6980426168732889E-2</v>
      </c>
      <c r="P2634" s="2">
        <v>1997</v>
      </c>
      <c r="Q2634" s="2">
        <v>192245</v>
      </c>
      <c r="R2634" s="2">
        <v>126382</v>
      </c>
      <c r="S2634" s="35">
        <v>1.5801300818154482E-2</v>
      </c>
      <c r="T2634" t="s">
        <v>4388</v>
      </c>
      <c r="U2634" t="s">
        <v>4388</v>
      </c>
      <c r="V2634" s="5" t="s">
        <v>4390</v>
      </c>
      <c r="W2634" s="5">
        <v>0</v>
      </c>
      <c r="X2634" s="4">
        <v>4.2169777862580381E-3</v>
      </c>
      <c r="Y2634" s="6">
        <v>500</v>
      </c>
      <c r="Z2634" s="4">
        <v>-1.1791253505784062E-3</v>
      </c>
      <c r="AA2634" s="5">
        <v>551</v>
      </c>
      <c r="AC2634" s="16" t="str">
        <f t="shared" si="246"/>
        <v/>
      </c>
      <c r="AD2634" s="16" t="str">
        <f t="shared" si="247"/>
        <v/>
      </c>
      <c r="AE2634" s="16" t="str">
        <f t="shared" si="248"/>
        <v/>
      </c>
      <c r="AF2634" s="16" t="str">
        <f t="shared" si="249"/>
        <v/>
      </c>
      <c r="AG2634" s="16">
        <f t="shared" si="250"/>
        <v>2.001827860441252E-2</v>
      </c>
      <c r="AH2634" s="16" t="str">
        <f t="shared" si="251"/>
        <v/>
      </c>
      <c r="AI2634" s="17" t="str">
        <f>IF('Peer Comparison Tool'!$D$11="NR","",IF($C2634='Peer Comparison Tool'!$D$9,COUNT('ALLL &lt;50B Database'!$AI$1:AI2633)+1,""))</f>
        <v/>
      </c>
    </row>
    <row r="2635" spans="1:35" x14ac:dyDescent="0.25">
      <c r="A2635" t="s">
        <v>807</v>
      </c>
      <c r="B2635">
        <v>810544</v>
      </c>
      <c r="C2635" s="5" t="s">
        <v>716</v>
      </c>
      <c r="D2635" s="5" t="s">
        <v>4390</v>
      </c>
      <c r="E2635" s="5" t="s">
        <v>4388</v>
      </c>
      <c r="F2635" s="2">
        <v>1815</v>
      </c>
      <c r="G2635" s="2">
        <v>218407</v>
      </c>
      <c r="H2635" s="2">
        <v>160867</v>
      </c>
      <c r="I2635" s="2">
        <v>9440</v>
      </c>
      <c r="J2635" s="2">
        <v>151427</v>
      </c>
      <c r="K2635" s="33">
        <v>1.1985973439347012E-2</v>
      </c>
      <c r="L2635" s="2">
        <v>1823</v>
      </c>
      <c r="M2635" s="2">
        <v>199967</v>
      </c>
      <c r="N2635" s="2">
        <v>153329</v>
      </c>
      <c r="O2635" s="33">
        <v>1.188946644144291E-2</v>
      </c>
      <c r="P2635" s="2">
        <v>1817</v>
      </c>
      <c r="Q2635" s="2">
        <v>200608</v>
      </c>
      <c r="R2635" s="2">
        <v>153089</v>
      </c>
      <c r="S2635" s="35">
        <v>1.1868912854613983E-2</v>
      </c>
      <c r="T2635" t="s">
        <v>4388</v>
      </c>
      <c r="U2635" t="s">
        <v>4388</v>
      </c>
      <c r="V2635" s="5" t="s">
        <v>4390</v>
      </c>
      <c r="W2635" s="5">
        <v>0</v>
      </c>
      <c r="X2635" s="4">
        <v>1.1706058473302978E-4</v>
      </c>
      <c r="Y2635" s="6">
        <v>-2</v>
      </c>
      <c r="Z2635" s="4">
        <v>-2.0553586828927009E-5</v>
      </c>
      <c r="AA2635" s="5">
        <v>2932</v>
      </c>
      <c r="AC2635" s="16" t="str">
        <f t="shared" si="246"/>
        <v/>
      </c>
      <c r="AD2635" s="16" t="str">
        <f t="shared" si="247"/>
        <v/>
      </c>
      <c r="AE2635" s="16" t="str">
        <f t="shared" si="248"/>
        <v/>
      </c>
      <c r="AF2635" s="16" t="str">
        <f t="shared" si="249"/>
        <v/>
      </c>
      <c r="AG2635" s="16">
        <f t="shared" si="250"/>
        <v>1.1985973439347012E-2</v>
      </c>
      <c r="AH2635" s="16" t="str">
        <f t="shared" si="251"/>
        <v/>
      </c>
      <c r="AI2635" s="17" t="str">
        <f>IF('Peer Comparison Tool'!$D$11="NR","",IF($C2635='Peer Comparison Tool'!$D$9,COUNT('ALLL &lt;50B Database'!$AI$1:AI2634)+1,""))</f>
        <v/>
      </c>
    </row>
    <row r="2636" spans="1:35" x14ac:dyDescent="0.25">
      <c r="A2636" t="s">
        <v>808</v>
      </c>
      <c r="B2636">
        <v>194440</v>
      </c>
      <c r="C2636" s="5" t="s">
        <v>716</v>
      </c>
      <c r="D2636" s="5" t="s">
        <v>4390</v>
      </c>
      <c r="E2636" s="5" t="s">
        <v>4388</v>
      </c>
      <c r="F2636" s="2">
        <v>1769</v>
      </c>
      <c r="G2636" s="2">
        <v>217666</v>
      </c>
      <c r="H2636" s="2">
        <v>160274</v>
      </c>
      <c r="I2636" s="2">
        <v>0</v>
      </c>
      <c r="J2636" s="2">
        <v>160274</v>
      </c>
      <c r="K2636" s="33">
        <v>1.1037348540624181E-2</v>
      </c>
      <c r="L2636" s="2">
        <v>1726</v>
      </c>
      <c r="M2636" s="2">
        <v>194995</v>
      </c>
      <c r="N2636" s="2">
        <v>149457</v>
      </c>
      <c r="O2636" s="33">
        <v>1.1548472135798257E-2</v>
      </c>
      <c r="P2636" s="2">
        <v>1747</v>
      </c>
      <c r="Q2636" s="2">
        <v>200212</v>
      </c>
      <c r="R2636" s="2">
        <v>149244</v>
      </c>
      <c r="S2636" s="35">
        <v>1.1705663209241242E-2</v>
      </c>
      <c r="T2636" t="s">
        <v>4388</v>
      </c>
      <c r="U2636" t="s">
        <v>4388</v>
      </c>
      <c r="V2636" s="5" t="s">
        <v>4390</v>
      </c>
      <c r="W2636" s="5">
        <v>0</v>
      </c>
      <c r="X2636" s="4">
        <v>-6.6831466861706074E-4</v>
      </c>
      <c r="Y2636" s="6">
        <v>22</v>
      </c>
      <c r="Z2636" s="4">
        <v>1.571910734429853E-4</v>
      </c>
      <c r="AA2636" s="5">
        <v>3362</v>
      </c>
      <c r="AC2636" s="16" t="str">
        <f t="shared" si="246"/>
        <v/>
      </c>
      <c r="AD2636" s="16" t="str">
        <f t="shared" si="247"/>
        <v/>
      </c>
      <c r="AE2636" s="16" t="str">
        <f t="shared" si="248"/>
        <v/>
      </c>
      <c r="AF2636" s="16" t="str">
        <f t="shared" si="249"/>
        <v/>
      </c>
      <c r="AG2636" s="16">
        <f t="shared" si="250"/>
        <v>1.1037348540624181E-2</v>
      </c>
      <c r="AH2636" s="16" t="str">
        <f t="shared" si="251"/>
        <v/>
      </c>
      <c r="AI2636" s="17" t="str">
        <f>IF('Peer Comparison Tool'!$D$11="NR","",IF($C2636='Peer Comparison Tool'!$D$9,COUNT('ALLL &lt;50B Database'!$AI$1:AI2635)+1,""))</f>
        <v/>
      </c>
    </row>
    <row r="2637" spans="1:35" x14ac:dyDescent="0.25">
      <c r="A2637" t="s">
        <v>1746</v>
      </c>
      <c r="B2637">
        <v>79855</v>
      </c>
      <c r="C2637" s="5" t="s">
        <v>2711</v>
      </c>
      <c r="D2637" s="5" t="s">
        <v>4390</v>
      </c>
      <c r="E2637" s="5" t="s">
        <v>4388</v>
      </c>
      <c r="F2637" s="2">
        <v>1297</v>
      </c>
      <c r="G2637" s="2">
        <v>217619</v>
      </c>
      <c r="H2637" s="2">
        <v>157316</v>
      </c>
      <c r="I2637" s="2">
        <v>8358</v>
      </c>
      <c r="J2637" s="2">
        <v>148958</v>
      </c>
      <c r="K2637" s="33">
        <v>8.7071523516695989E-3</v>
      </c>
      <c r="L2637" s="2">
        <v>1310</v>
      </c>
      <c r="M2637" s="2">
        <v>192636</v>
      </c>
      <c r="N2637" s="2">
        <v>135321</v>
      </c>
      <c r="O2637" s="33">
        <v>9.6806851855957311E-3</v>
      </c>
      <c r="P2637" s="2">
        <v>1310</v>
      </c>
      <c r="Q2637" s="2">
        <v>205007</v>
      </c>
      <c r="R2637" s="2">
        <v>138820</v>
      </c>
      <c r="S2637" s="35">
        <v>9.436680593574413E-3</v>
      </c>
      <c r="T2637" t="s">
        <v>4388</v>
      </c>
      <c r="U2637" t="s">
        <v>4388</v>
      </c>
      <c r="V2637" s="5" t="s">
        <v>4390</v>
      </c>
      <c r="W2637" s="5">
        <v>0</v>
      </c>
      <c r="X2637" s="4">
        <v>-7.2952824190481401E-4</v>
      </c>
      <c r="Y2637" s="6">
        <v>-13</v>
      </c>
      <c r="Z2637" s="4">
        <v>-2.4400459202131818E-4</v>
      </c>
      <c r="AA2637" s="5">
        <v>4155</v>
      </c>
      <c r="AC2637" s="16" t="str">
        <f t="shared" si="246"/>
        <v/>
      </c>
      <c r="AD2637" s="16" t="str">
        <f t="shared" si="247"/>
        <v/>
      </c>
      <c r="AE2637" s="16" t="str">
        <f t="shared" si="248"/>
        <v/>
      </c>
      <c r="AF2637" s="16" t="str">
        <f t="shared" si="249"/>
        <v/>
      </c>
      <c r="AG2637" s="16">
        <f t="shared" si="250"/>
        <v>8.7071523516695989E-3</v>
      </c>
      <c r="AH2637" s="16" t="str">
        <f t="shared" si="251"/>
        <v/>
      </c>
      <c r="AI2637" s="17" t="str">
        <f>IF('Peer Comparison Tool'!$D$11="NR","",IF($C2637='Peer Comparison Tool'!$D$9,COUNT('ALLL &lt;50B Database'!$AI$1:AI2636)+1,""))</f>
        <v/>
      </c>
    </row>
    <row r="2638" spans="1:35" x14ac:dyDescent="0.25">
      <c r="A2638" t="s">
        <v>1354</v>
      </c>
      <c r="B2638">
        <v>857875</v>
      </c>
      <c r="C2638" s="5" t="s">
        <v>1309</v>
      </c>
      <c r="D2638" s="5" t="s">
        <v>4390</v>
      </c>
      <c r="E2638" s="5" t="s">
        <v>4388</v>
      </c>
      <c r="F2638" s="2">
        <v>1556</v>
      </c>
      <c r="G2638" s="2">
        <v>217460</v>
      </c>
      <c r="H2638" s="2">
        <v>121036</v>
      </c>
      <c r="I2638" s="2">
        <v>397</v>
      </c>
      <c r="J2638" s="2">
        <v>120639</v>
      </c>
      <c r="K2638" s="33">
        <v>1.2897984897089664E-2</v>
      </c>
      <c r="L2638" s="2">
        <v>1498</v>
      </c>
      <c r="M2638" s="2">
        <v>208372</v>
      </c>
      <c r="N2638" s="2">
        <v>124770</v>
      </c>
      <c r="O2638" s="33">
        <v>1.2006091207822393E-2</v>
      </c>
      <c r="P2638" s="2">
        <v>1541</v>
      </c>
      <c r="Q2638" s="2">
        <v>208250</v>
      </c>
      <c r="R2638" s="2">
        <v>123782</v>
      </c>
      <c r="S2638" s="35">
        <v>1.2449306038034609E-2</v>
      </c>
      <c r="T2638" t="s">
        <v>4388</v>
      </c>
      <c r="U2638" t="s">
        <v>4388</v>
      </c>
      <c r="V2638" s="5" t="s">
        <v>4390</v>
      </c>
      <c r="W2638" s="5">
        <v>0</v>
      </c>
      <c r="X2638" s="4">
        <v>4.4867885905505549E-4</v>
      </c>
      <c r="Y2638" s="6">
        <v>15</v>
      </c>
      <c r="Z2638" s="4">
        <v>4.4321483021221575E-4</v>
      </c>
      <c r="AA2638" s="5">
        <v>2491</v>
      </c>
      <c r="AC2638" s="16" t="str">
        <f t="shared" si="246"/>
        <v/>
      </c>
      <c r="AD2638" s="16" t="str">
        <f t="shared" si="247"/>
        <v/>
      </c>
      <c r="AE2638" s="16" t="str">
        <f t="shared" si="248"/>
        <v/>
      </c>
      <c r="AF2638" s="16" t="str">
        <f t="shared" si="249"/>
        <v/>
      </c>
      <c r="AG2638" s="16">
        <f t="shared" si="250"/>
        <v>1.2897984897089664E-2</v>
      </c>
      <c r="AH2638" s="16" t="str">
        <f t="shared" si="251"/>
        <v/>
      </c>
      <c r="AI2638" s="17" t="str">
        <f>IF('Peer Comparison Tool'!$D$11="NR","",IF($C2638='Peer Comparison Tool'!$D$9,COUNT('ALLL &lt;50B Database'!$AI$1:AI2637)+1,""))</f>
        <v/>
      </c>
    </row>
    <row r="2639" spans="1:35" x14ac:dyDescent="0.25">
      <c r="A2639" t="s">
        <v>143</v>
      </c>
      <c r="B2639">
        <v>565143</v>
      </c>
      <c r="C2639" s="5" t="s">
        <v>1578</v>
      </c>
      <c r="D2639" s="5" t="s">
        <v>4387</v>
      </c>
      <c r="E2639" s="5" t="s">
        <v>4388</v>
      </c>
      <c r="F2639" s="2">
        <v>477</v>
      </c>
      <c r="G2639" s="2">
        <v>217368</v>
      </c>
      <c r="H2639" s="2">
        <v>158875</v>
      </c>
      <c r="I2639" s="2">
        <v>7836</v>
      </c>
      <c r="J2639" s="2">
        <v>151039</v>
      </c>
      <c r="K2639" s="33">
        <v>3.1581247227537258E-3</v>
      </c>
      <c r="L2639" s="2">
        <v>339</v>
      </c>
      <c r="M2639" s="2">
        <v>208507</v>
      </c>
      <c r="N2639" s="2">
        <v>154971</v>
      </c>
      <c r="O2639" s="33">
        <v>2.1875060495189424E-3</v>
      </c>
      <c r="P2639" s="2">
        <v>407</v>
      </c>
      <c r="Q2639" s="2">
        <v>202815</v>
      </c>
      <c r="R2639" s="2">
        <v>152576</v>
      </c>
      <c r="S2639" s="35">
        <v>2.6675230704697986E-3</v>
      </c>
      <c r="T2639" t="s">
        <v>4388</v>
      </c>
      <c r="U2639" t="s">
        <v>4388</v>
      </c>
      <c r="V2639" s="5" t="s">
        <v>4387</v>
      </c>
      <c r="W2639" s="5">
        <v>0</v>
      </c>
      <c r="X2639" s="4">
        <v>4.9060165228392719E-4</v>
      </c>
      <c r="Y2639" s="6">
        <v>70</v>
      </c>
      <c r="Z2639" s="4">
        <v>4.8001702095085618E-4</v>
      </c>
      <c r="AA2639" s="5">
        <v>4739</v>
      </c>
      <c r="AC2639" s="16" t="str">
        <f t="shared" si="246"/>
        <v/>
      </c>
      <c r="AD2639" s="16" t="str">
        <f t="shared" si="247"/>
        <v/>
      </c>
      <c r="AE2639" s="16" t="str">
        <f t="shared" si="248"/>
        <v/>
      </c>
      <c r="AF2639" s="16" t="str">
        <f t="shared" si="249"/>
        <v/>
      </c>
      <c r="AG2639" s="16">
        <f t="shared" si="250"/>
        <v>3.1581247227537258E-3</v>
      </c>
      <c r="AH2639" s="16" t="str">
        <f t="shared" si="251"/>
        <v/>
      </c>
      <c r="AI2639" s="17" t="str">
        <f>IF('Peer Comparison Tool'!$D$11="NR","",IF($C2639='Peer Comparison Tool'!$D$9,COUNT('ALLL &lt;50B Database'!$AI$1:AI2638)+1,""))</f>
        <v/>
      </c>
    </row>
    <row r="2640" spans="1:35" x14ac:dyDescent="0.25">
      <c r="A2640" t="s">
        <v>3894</v>
      </c>
      <c r="B2640">
        <v>792659</v>
      </c>
      <c r="C2640" s="5" t="s">
        <v>3704</v>
      </c>
      <c r="D2640" s="5" t="s">
        <v>4390</v>
      </c>
      <c r="E2640" s="5" t="s">
        <v>4388</v>
      </c>
      <c r="F2640" s="2">
        <v>1052</v>
      </c>
      <c r="G2640" s="2">
        <v>217355</v>
      </c>
      <c r="H2640" s="2">
        <v>90493</v>
      </c>
      <c r="I2640" s="2">
        <v>3940</v>
      </c>
      <c r="J2640" s="2">
        <v>86553</v>
      </c>
      <c r="K2640" s="33">
        <v>1.2154402504823634E-2</v>
      </c>
      <c r="L2640" s="2">
        <v>966</v>
      </c>
      <c r="M2640" s="2">
        <v>201052</v>
      </c>
      <c r="N2640" s="2">
        <v>90853</v>
      </c>
      <c r="O2640" s="33">
        <v>1.0632560289698743E-2</v>
      </c>
      <c r="P2640" s="2">
        <v>1064</v>
      </c>
      <c r="Q2640" s="2">
        <v>202323</v>
      </c>
      <c r="R2640" s="2">
        <v>86703</v>
      </c>
      <c r="S2640" s="35">
        <v>1.227177836983726E-2</v>
      </c>
      <c r="T2640" t="s">
        <v>4388</v>
      </c>
      <c r="U2640" t="s">
        <v>4388</v>
      </c>
      <c r="V2640" s="5" t="s">
        <v>4390</v>
      </c>
      <c r="W2640" s="5">
        <v>0</v>
      </c>
      <c r="X2640" s="4">
        <v>-1.1737586501362612E-4</v>
      </c>
      <c r="Y2640" s="6">
        <v>-12</v>
      </c>
      <c r="Z2640" s="4">
        <v>1.6392180801385169E-3</v>
      </c>
      <c r="AA2640" s="5">
        <v>2851</v>
      </c>
      <c r="AC2640" s="16" t="str">
        <f t="shared" si="246"/>
        <v/>
      </c>
      <c r="AD2640" s="16" t="str">
        <f t="shared" si="247"/>
        <v/>
      </c>
      <c r="AE2640" s="16" t="str">
        <f t="shared" si="248"/>
        <v/>
      </c>
      <c r="AF2640" s="16" t="str">
        <f t="shared" si="249"/>
        <v/>
      </c>
      <c r="AG2640" s="16">
        <f t="shared" si="250"/>
        <v>1.2154402504823634E-2</v>
      </c>
      <c r="AH2640" s="16" t="str">
        <f t="shared" si="251"/>
        <v/>
      </c>
      <c r="AI2640" s="17" t="str">
        <f>IF('Peer Comparison Tool'!$D$11="NR","",IF($C2640='Peer Comparison Tool'!$D$9,COUNT('ALLL &lt;50B Database'!$AI$1:AI2639)+1,""))</f>
        <v/>
      </c>
    </row>
    <row r="2641" spans="1:35" x14ac:dyDescent="0.25">
      <c r="A2641" t="s">
        <v>3132</v>
      </c>
      <c r="B2641">
        <v>567679</v>
      </c>
      <c r="C2641" s="5" t="s">
        <v>3064</v>
      </c>
      <c r="D2641" s="5" t="s">
        <v>4390</v>
      </c>
      <c r="E2641" s="5" t="s">
        <v>4388</v>
      </c>
      <c r="F2641" s="2">
        <v>1112</v>
      </c>
      <c r="G2641" s="2">
        <v>217261</v>
      </c>
      <c r="H2641" s="2">
        <v>165222</v>
      </c>
      <c r="I2641" s="2">
        <v>10903</v>
      </c>
      <c r="J2641" s="2">
        <v>154319</v>
      </c>
      <c r="K2641" s="33">
        <v>7.2058528113842103E-3</v>
      </c>
      <c r="L2641" s="2">
        <v>978</v>
      </c>
      <c r="M2641" s="2">
        <v>198527</v>
      </c>
      <c r="N2641" s="2">
        <v>159801</v>
      </c>
      <c r="O2641" s="33">
        <v>6.1201118891621451E-3</v>
      </c>
      <c r="P2641" s="2">
        <v>962</v>
      </c>
      <c r="Q2641" s="2">
        <v>202222</v>
      </c>
      <c r="R2641" s="2">
        <v>154280</v>
      </c>
      <c r="S2641" s="35">
        <v>6.2354161265232048E-3</v>
      </c>
      <c r="T2641" t="s">
        <v>4388</v>
      </c>
      <c r="U2641" t="s">
        <v>4388</v>
      </c>
      <c r="V2641" s="5" t="s">
        <v>4390</v>
      </c>
      <c r="W2641" s="5">
        <v>0</v>
      </c>
      <c r="X2641" s="4">
        <v>9.7043668486100545E-4</v>
      </c>
      <c r="Y2641" s="6">
        <v>150</v>
      </c>
      <c r="Z2641" s="4">
        <v>1.1530423736105973E-4</v>
      </c>
      <c r="AA2641" s="5">
        <v>4427</v>
      </c>
      <c r="AC2641" s="16" t="str">
        <f t="shared" si="246"/>
        <v/>
      </c>
      <c r="AD2641" s="16" t="str">
        <f t="shared" si="247"/>
        <v/>
      </c>
      <c r="AE2641" s="16" t="str">
        <f t="shared" si="248"/>
        <v/>
      </c>
      <c r="AF2641" s="16" t="str">
        <f t="shared" si="249"/>
        <v/>
      </c>
      <c r="AG2641" s="16">
        <f t="shared" si="250"/>
        <v>7.2058528113842103E-3</v>
      </c>
      <c r="AH2641" s="16" t="str">
        <f t="shared" si="251"/>
        <v/>
      </c>
      <c r="AI2641" s="17" t="str">
        <f>IF('Peer Comparison Tool'!$D$11="NR","",IF($C2641='Peer Comparison Tool'!$D$9,COUNT('ALLL &lt;50B Database'!$AI$1:AI2640)+1,""))</f>
        <v/>
      </c>
    </row>
    <row r="2642" spans="1:35" x14ac:dyDescent="0.25">
      <c r="A2642" t="s">
        <v>157</v>
      </c>
      <c r="B2642">
        <v>864846</v>
      </c>
      <c r="C2642" s="5" t="s">
        <v>113</v>
      </c>
      <c r="D2642" s="5" t="s">
        <v>4390</v>
      </c>
      <c r="E2642" s="5" t="s">
        <v>4388</v>
      </c>
      <c r="F2642" s="2">
        <v>1804</v>
      </c>
      <c r="G2642" s="2">
        <v>217157</v>
      </c>
      <c r="H2642" s="2">
        <v>163483</v>
      </c>
      <c r="I2642" s="2">
        <v>2393</v>
      </c>
      <c r="J2642" s="2">
        <v>161090</v>
      </c>
      <c r="K2642" s="33">
        <v>1.1198708796325035E-2</v>
      </c>
      <c r="L2642" s="2">
        <v>1761</v>
      </c>
      <c r="M2642" s="2">
        <v>202865</v>
      </c>
      <c r="N2642" s="2">
        <v>160240</v>
      </c>
      <c r="O2642" s="33">
        <v>1.0989765351972042E-2</v>
      </c>
      <c r="P2642" s="2">
        <v>1730</v>
      </c>
      <c r="Q2642" s="2">
        <v>214214</v>
      </c>
      <c r="R2642" s="2">
        <v>164376</v>
      </c>
      <c r="S2642" s="35">
        <v>1.0524650800603495E-2</v>
      </c>
      <c r="T2642" t="s">
        <v>4388</v>
      </c>
      <c r="U2642" t="s">
        <v>4388</v>
      </c>
      <c r="V2642" s="5" t="s">
        <v>4390</v>
      </c>
      <c r="W2642" s="5">
        <v>0</v>
      </c>
      <c r="X2642" s="4">
        <v>6.7405799572154042E-4</v>
      </c>
      <c r="Y2642" s="6">
        <v>74</v>
      </c>
      <c r="Z2642" s="4">
        <v>-4.6511455136854715E-4</v>
      </c>
      <c r="AA2642" s="5">
        <v>3287</v>
      </c>
      <c r="AC2642" s="16" t="str">
        <f t="shared" si="246"/>
        <v/>
      </c>
      <c r="AD2642" s="16" t="str">
        <f t="shared" si="247"/>
        <v/>
      </c>
      <c r="AE2642" s="16" t="str">
        <f t="shared" si="248"/>
        <v/>
      </c>
      <c r="AF2642" s="16" t="str">
        <f t="shared" si="249"/>
        <v/>
      </c>
      <c r="AG2642" s="16">
        <f t="shared" si="250"/>
        <v>1.1198708796325035E-2</v>
      </c>
      <c r="AH2642" s="16" t="str">
        <f t="shared" si="251"/>
        <v/>
      </c>
      <c r="AI2642" s="17" t="str">
        <f>IF('Peer Comparison Tool'!$D$11="NR","",IF($C2642='Peer Comparison Tool'!$D$9,COUNT('ALLL &lt;50B Database'!$AI$1:AI2641)+1,""))</f>
        <v/>
      </c>
    </row>
    <row r="2643" spans="1:35" x14ac:dyDescent="0.25">
      <c r="A2643" t="s">
        <v>1355</v>
      </c>
      <c r="B2643">
        <v>914545</v>
      </c>
      <c r="C2643" s="5" t="s">
        <v>1309</v>
      </c>
      <c r="D2643" s="5" t="s">
        <v>4390</v>
      </c>
      <c r="E2643" s="5" t="s">
        <v>4388</v>
      </c>
      <c r="F2643" s="2">
        <v>948</v>
      </c>
      <c r="G2643" s="2">
        <v>217142</v>
      </c>
      <c r="H2643" s="2">
        <v>101597</v>
      </c>
      <c r="I2643" s="2">
        <v>7016</v>
      </c>
      <c r="J2643" s="2">
        <v>94581</v>
      </c>
      <c r="K2643" s="33">
        <v>1.0023154756240682E-2</v>
      </c>
      <c r="L2643" s="2">
        <v>817</v>
      </c>
      <c r="M2643" s="2">
        <v>205275</v>
      </c>
      <c r="N2643" s="2">
        <v>93393</v>
      </c>
      <c r="O2643" s="33">
        <v>8.7479789705866614E-3</v>
      </c>
      <c r="P2643" s="2">
        <v>901</v>
      </c>
      <c r="Q2643" s="2">
        <v>205809</v>
      </c>
      <c r="R2643" s="2">
        <v>93723</v>
      </c>
      <c r="S2643" s="35">
        <v>9.6134353360434466E-3</v>
      </c>
      <c r="T2643" t="s">
        <v>4388</v>
      </c>
      <c r="U2643" t="s">
        <v>4388</v>
      </c>
      <c r="V2643" s="5" t="s">
        <v>4390</v>
      </c>
      <c r="W2643" s="5">
        <v>0</v>
      </c>
      <c r="X2643" s="4">
        <v>4.0971942019723574E-4</v>
      </c>
      <c r="Y2643" s="6">
        <v>47</v>
      </c>
      <c r="Z2643" s="4">
        <v>8.6545636545678518E-4</v>
      </c>
      <c r="AA2643" s="5">
        <v>3774</v>
      </c>
      <c r="AC2643" s="16" t="str">
        <f t="shared" si="246"/>
        <v/>
      </c>
      <c r="AD2643" s="16" t="str">
        <f t="shared" si="247"/>
        <v/>
      </c>
      <c r="AE2643" s="16" t="str">
        <f t="shared" si="248"/>
        <v/>
      </c>
      <c r="AF2643" s="16" t="str">
        <f t="shared" si="249"/>
        <v/>
      </c>
      <c r="AG2643" s="16">
        <f t="shared" si="250"/>
        <v>1.0023154756240682E-2</v>
      </c>
      <c r="AH2643" s="16" t="str">
        <f t="shared" si="251"/>
        <v/>
      </c>
      <c r="AI2643" s="17" t="str">
        <f>IF('Peer Comparison Tool'!$D$11="NR","",IF($C2643='Peer Comparison Tool'!$D$9,COUNT('ALLL &lt;50B Database'!$AI$1:AI2642)+1,""))</f>
        <v/>
      </c>
    </row>
    <row r="2644" spans="1:35" x14ac:dyDescent="0.25">
      <c r="A2644" t="s">
        <v>3898</v>
      </c>
      <c r="B2644">
        <v>240954</v>
      </c>
      <c r="C2644" s="5" t="s">
        <v>3704</v>
      </c>
      <c r="D2644" s="5" t="s">
        <v>4390</v>
      </c>
      <c r="E2644" s="5" t="s">
        <v>4388</v>
      </c>
      <c r="F2644" s="2">
        <v>1000</v>
      </c>
      <c r="G2644" s="2">
        <v>217103</v>
      </c>
      <c r="H2644" s="2">
        <v>71148</v>
      </c>
      <c r="I2644" s="2">
        <v>15277</v>
      </c>
      <c r="J2644" s="2">
        <v>55871</v>
      </c>
      <c r="K2644" s="33">
        <v>1.7898373037890856E-2</v>
      </c>
      <c r="L2644" s="2">
        <v>602</v>
      </c>
      <c r="M2644" s="2">
        <v>199044</v>
      </c>
      <c r="N2644" s="2">
        <v>59691</v>
      </c>
      <c r="O2644" s="33">
        <v>1.0085272486639527E-2</v>
      </c>
      <c r="P2644" s="2">
        <v>802</v>
      </c>
      <c r="Q2644" s="2">
        <v>197352</v>
      </c>
      <c r="R2644" s="2">
        <v>57165</v>
      </c>
      <c r="S2644" s="35">
        <v>1.402956354412665E-2</v>
      </c>
      <c r="T2644" t="s">
        <v>4388</v>
      </c>
      <c r="U2644" t="s">
        <v>4388</v>
      </c>
      <c r="V2644" s="5" t="s">
        <v>4390</v>
      </c>
      <c r="W2644" s="5">
        <v>0</v>
      </c>
      <c r="X2644" s="4">
        <v>3.8688094937642057E-3</v>
      </c>
      <c r="Y2644" s="6">
        <v>198</v>
      </c>
      <c r="Z2644" s="4">
        <v>3.9442910574871235E-3</v>
      </c>
      <c r="AA2644" s="5">
        <v>861</v>
      </c>
      <c r="AC2644" s="16" t="str">
        <f t="shared" si="246"/>
        <v/>
      </c>
      <c r="AD2644" s="16" t="str">
        <f t="shared" si="247"/>
        <v/>
      </c>
      <c r="AE2644" s="16" t="str">
        <f t="shared" si="248"/>
        <v/>
      </c>
      <c r="AF2644" s="16" t="str">
        <f t="shared" si="249"/>
        <v/>
      </c>
      <c r="AG2644" s="16">
        <f t="shared" si="250"/>
        <v>1.7898373037890856E-2</v>
      </c>
      <c r="AH2644" s="16" t="str">
        <f t="shared" si="251"/>
        <v/>
      </c>
      <c r="AI2644" s="17" t="str">
        <f>IF('Peer Comparison Tool'!$D$11="NR","",IF($C2644='Peer Comparison Tool'!$D$9,COUNT('ALLL &lt;50B Database'!$AI$1:AI2643)+1,""))</f>
        <v/>
      </c>
    </row>
    <row r="2645" spans="1:35" x14ac:dyDescent="0.25">
      <c r="A2645" t="s">
        <v>4377</v>
      </c>
      <c r="B2645">
        <v>548052</v>
      </c>
      <c r="C2645" s="5" t="s">
        <v>4362</v>
      </c>
      <c r="D2645" s="5" t="s">
        <v>4390</v>
      </c>
      <c r="E2645" s="5" t="s">
        <v>4388</v>
      </c>
      <c r="F2645" s="2">
        <v>1734</v>
      </c>
      <c r="G2645" s="2">
        <v>217021</v>
      </c>
      <c r="H2645" s="2">
        <v>117098</v>
      </c>
      <c r="I2645" s="2">
        <v>10716</v>
      </c>
      <c r="J2645" s="2">
        <v>106382</v>
      </c>
      <c r="K2645" s="33">
        <v>1.6299749957699609E-2</v>
      </c>
      <c r="L2645" s="2">
        <v>1702</v>
      </c>
      <c r="M2645" s="2">
        <v>178844</v>
      </c>
      <c r="N2645" s="2">
        <v>106399</v>
      </c>
      <c r="O2645" s="33">
        <v>1.5996390943523904E-2</v>
      </c>
      <c r="P2645" s="2">
        <v>1703</v>
      </c>
      <c r="Q2645" s="2">
        <v>179086</v>
      </c>
      <c r="R2645" s="2">
        <v>107904</v>
      </c>
      <c r="S2645" s="35">
        <v>1.5782547449584815E-2</v>
      </c>
      <c r="T2645" t="s">
        <v>4388</v>
      </c>
      <c r="U2645" t="s">
        <v>4388</v>
      </c>
      <c r="V2645" s="5" t="s">
        <v>4390</v>
      </c>
      <c r="W2645" s="5">
        <v>0</v>
      </c>
      <c r="X2645" s="4">
        <v>5.1720250811479462E-4</v>
      </c>
      <c r="Y2645" s="6">
        <v>31</v>
      </c>
      <c r="Z2645" s="4">
        <v>-2.138434939390893E-4</v>
      </c>
      <c r="AA2645" s="5">
        <v>1189</v>
      </c>
      <c r="AC2645" s="16" t="str">
        <f t="shared" si="246"/>
        <v/>
      </c>
      <c r="AD2645" s="16" t="str">
        <f t="shared" si="247"/>
        <v/>
      </c>
      <c r="AE2645" s="16" t="str">
        <f t="shared" si="248"/>
        <v/>
      </c>
      <c r="AF2645" s="16" t="str">
        <f t="shared" si="249"/>
        <v/>
      </c>
      <c r="AG2645" s="16">
        <f t="shared" si="250"/>
        <v>1.6299749957699609E-2</v>
      </c>
      <c r="AH2645" s="16" t="str">
        <f t="shared" si="251"/>
        <v/>
      </c>
      <c r="AI2645" s="17" t="str">
        <f>IF('Peer Comparison Tool'!$D$11="NR","",IF($C2645='Peer Comparison Tool'!$D$9,COUNT('ALLL &lt;50B Database'!$AI$1:AI2644)+1,""))</f>
        <v/>
      </c>
    </row>
    <row r="2646" spans="1:35" x14ac:dyDescent="0.25">
      <c r="A2646" t="s">
        <v>531</v>
      </c>
      <c r="B2646">
        <v>221775</v>
      </c>
      <c r="C2646" s="5" t="s">
        <v>462</v>
      </c>
      <c r="D2646" s="5" t="s">
        <v>4390</v>
      </c>
      <c r="E2646" s="5" t="s">
        <v>4388</v>
      </c>
      <c r="F2646" s="2">
        <v>4577</v>
      </c>
      <c r="G2646" s="2">
        <v>216932</v>
      </c>
      <c r="H2646" s="2">
        <v>174489</v>
      </c>
      <c r="I2646" s="2">
        <v>4591</v>
      </c>
      <c r="J2646" s="2">
        <v>169898</v>
      </c>
      <c r="K2646" s="33">
        <v>2.6939693227701327E-2</v>
      </c>
      <c r="L2646" s="2">
        <v>4630</v>
      </c>
      <c r="M2646" s="2">
        <v>201400</v>
      </c>
      <c r="N2646" s="2">
        <v>169032</v>
      </c>
      <c r="O2646" s="33">
        <v>2.7391263192768234E-2</v>
      </c>
      <c r="P2646" s="2">
        <v>4551</v>
      </c>
      <c r="Q2646" s="2">
        <v>200172</v>
      </c>
      <c r="R2646" s="2">
        <v>171658</v>
      </c>
      <c r="S2646" s="35">
        <v>2.6512018082466299E-2</v>
      </c>
      <c r="T2646" t="s">
        <v>4388</v>
      </c>
      <c r="U2646" t="s">
        <v>4388</v>
      </c>
      <c r="V2646" s="5" t="s">
        <v>4390</v>
      </c>
      <c r="W2646" s="5">
        <v>0</v>
      </c>
      <c r="X2646" s="4">
        <v>4.2767514523502775E-4</v>
      </c>
      <c r="Y2646" s="6">
        <v>26</v>
      </c>
      <c r="Z2646" s="4">
        <v>-8.7924511030193497E-4</v>
      </c>
      <c r="AA2646" s="5">
        <v>201</v>
      </c>
      <c r="AC2646" s="16" t="str">
        <f t="shared" si="246"/>
        <v/>
      </c>
      <c r="AD2646" s="16" t="str">
        <f t="shared" si="247"/>
        <v/>
      </c>
      <c r="AE2646" s="16" t="str">
        <f t="shared" si="248"/>
        <v/>
      </c>
      <c r="AF2646" s="16" t="str">
        <f t="shared" si="249"/>
        <v/>
      </c>
      <c r="AG2646" s="16">
        <f t="shared" si="250"/>
        <v>2.6939693227701327E-2</v>
      </c>
      <c r="AH2646" s="16" t="str">
        <f t="shared" si="251"/>
        <v/>
      </c>
      <c r="AI2646" s="17">
        <f>IF('Peer Comparison Tool'!$D$11="NR","",IF($C2646='Peer Comparison Tool'!$D$9,COUNT('ALLL &lt;50B Database'!$AI$1:AI2645)+1,""))</f>
        <v>69</v>
      </c>
    </row>
    <row r="2647" spans="1:35" x14ac:dyDescent="0.25">
      <c r="A2647" t="s">
        <v>1643</v>
      </c>
      <c r="B2647">
        <v>764816</v>
      </c>
      <c r="C2647" s="5" t="s">
        <v>1578</v>
      </c>
      <c r="D2647" s="5" t="s">
        <v>4390</v>
      </c>
      <c r="E2647" s="5" t="s">
        <v>4388</v>
      </c>
      <c r="F2647" s="2">
        <v>2438</v>
      </c>
      <c r="G2647" s="2">
        <v>216661</v>
      </c>
      <c r="H2647" s="2">
        <v>174938</v>
      </c>
      <c r="I2647" s="2">
        <v>4890</v>
      </c>
      <c r="J2647" s="2">
        <v>170048</v>
      </c>
      <c r="K2647" s="33">
        <v>1.4337128340233346E-2</v>
      </c>
      <c r="L2647" s="2">
        <v>2307</v>
      </c>
      <c r="M2647" s="2">
        <v>197606</v>
      </c>
      <c r="N2647" s="2">
        <v>169639</v>
      </c>
      <c r="O2647" s="33">
        <v>1.3599467103673093E-2</v>
      </c>
      <c r="P2647" s="2">
        <v>2433</v>
      </c>
      <c r="Q2647" s="2">
        <v>210990</v>
      </c>
      <c r="R2647" s="2">
        <v>173904</v>
      </c>
      <c r="S2647" s="35">
        <v>1.3990477504830252E-2</v>
      </c>
      <c r="T2647" t="s">
        <v>4388</v>
      </c>
      <c r="U2647" t="s">
        <v>4388</v>
      </c>
      <c r="V2647" s="5" t="s">
        <v>4390</v>
      </c>
      <c r="W2647" s="5">
        <v>0</v>
      </c>
      <c r="X2647" s="4">
        <v>3.4665083540309435E-4</v>
      </c>
      <c r="Y2647" s="6">
        <v>5</v>
      </c>
      <c r="Z2647" s="4">
        <v>3.910104011571585E-4</v>
      </c>
      <c r="AA2647" s="5">
        <v>1829</v>
      </c>
      <c r="AC2647" s="16" t="str">
        <f t="shared" si="246"/>
        <v/>
      </c>
      <c r="AD2647" s="16" t="str">
        <f t="shared" si="247"/>
        <v/>
      </c>
      <c r="AE2647" s="16" t="str">
        <f t="shared" si="248"/>
        <v/>
      </c>
      <c r="AF2647" s="16" t="str">
        <f t="shared" si="249"/>
        <v/>
      </c>
      <c r="AG2647" s="16">
        <f t="shared" si="250"/>
        <v>1.4337128340233346E-2</v>
      </c>
      <c r="AH2647" s="16" t="str">
        <f t="shared" si="251"/>
        <v/>
      </c>
      <c r="AI2647" s="17" t="str">
        <f>IF('Peer Comparison Tool'!$D$11="NR","",IF($C2647='Peer Comparison Tool'!$D$9,COUNT('ALLL &lt;50B Database'!$AI$1:AI2646)+1,""))</f>
        <v/>
      </c>
    </row>
    <row r="2648" spans="1:35" x14ac:dyDescent="0.25">
      <c r="A2648" t="s">
        <v>1646</v>
      </c>
      <c r="B2648">
        <v>391418</v>
      </c>
      <c r="C2648" s="5" t="s">
        <v>1578</v>
      </c>
      <c r="D2648" s="5" t="s">
        <v>4390</v>
      </c>
      <c r="E2648" s="5" t="s">
        <v>4388</v>
      </c>
      <c r="F2648" s="2">
        <v>948</v>
      </c>
      <c r="G2648" s="2">
        <v>216585</v>
      </c>
      <c r="H2648" s="2">
        <v>100820</v>
      </c>
      <c r="I2648" s="2">
        <v>727</v>
      </c>
      <c r="J2648" s="2">
        <v>100093</v>
      </c>
      <c r="K2648" s="33">
        <v>9.4711917916337814E-3</v>
      </c>
      <c r="L2648" s="2">
        <v>882</v>
      </c>
      <c r="M2648" s="2">
        <v>205927</v>
      </c>
      <c r="N2648" s="2">
        <v>107886</v>
      </c>
      <c r="O2648" s="33">
        <v>8.1752961459318173E-3</v>
      </c>
      <c r="P2648" s="2">
        <v>920</v>
      </c>
      <c r="Q2648" s="2">
        <v>204746</v>
      </c>
      <c r="R2648" s="2">
        <v>101964</v>
      </c>
      <c r="S2648" s="35">
        <v>9.0227923580871675E-3</v>
      </c>
      <c r="T2648" t="s">
        <v>4388</v>
      </c>
      <c r="U2648" t="s">
        <v>4388</v>
      </c>
      <c r="V2648" s="5" t="s">
        <v>4390</v>
      </c>
      <c r="W2648" s="5">
        <v>0</v>
      </c>
      <c r="X2648" s="4">
        <v>4.4839943354661391E-4</v>
      </c>
      <c r="Y2648" s="6">
        <v>28</v>
      </c>
      <c r="Z2648" s="4">
        <v>8.4749621215535025E-4</v>
      </c>
      <c r="AA2648" s="5">
        <v>3948</v>
      </c>
      <c r="AC2648" s="16" t="str">
        <f t="shared" si="246"/>
        <v/>
      </c>
      <c r="AD2648" s="16" t="str">
        <f t="shared" si="247"/>
        <v/>
      </c>
      <c r="AE2648" s="16" t="str">
        <f t="shared" si="248"/>
        <v/>
      </c>
      <c r="AF2648" s="16" t="str">
        <f t="shared" si="249"/>
        <v/>
      </c>
      <c r="AG2648" s="16">
        <f t="shared" si="250"/>
        <v>9.4711917916337814E-3</v>
      </c>
      <c r="AH2648" s="16" t="str">
        <f t="shared" si="251"/>
        <v/>
      </c>
      <c r="AI2648" s="17" t="str">
        <f>IF('Peer Comparison Tool'!$D$11="NR","",IF($C2648='Peer Comparison Tool'!$D$9,COUNT('ALLL &lt;50B Database'!$AI$1:AI2647)+1,""))</f>
        <v/>
      </c>
    </row>
    <row r="2649" spans="1:35" x14ac:dyDescent="0.25">
      <c r="A2649" t="s">
        <v>1091</v>
      </c>
      <c r="B2649">
        <v>380533</v>
      </c>
      <c r="C2649" s="5" t="s">
        <v>926</v>
      </c>
      <c r="D2649" s="5" t="s">
        <v>4390</v>
      </c>
      <c r="E2649" s="5" t="s">
        <v>4388</v>
      </c>
      <c r="F2649" s="2">
        <v>1557</v>
      </c>
      <c r="G2649" s="2">
        <v>216548</v>
      </c>
      <c r="H2649" s="2">
        <v>166730</v>
      </c>
      <c r="I2649" s="2">
        <v>5751</v>
      </c>
      <c r="J2649" s="2">
        <v>160979</v>
      </c>
      <c r="K2649" s="33">
        <v>9.6720690276371445E-3</v>
      </c>
      <c r="L2649" s="2">
        <v>1515</v>
      </c>
      <c r="M2649" s="2">
        <v>228133</v>
      </c>
      <c r="N2649" s="2">
        <v>161353</v>
      </c>
      <c r="O2649" s="33">
        <v>9.3893512980855638E-3</v>
      </c>
      <c r="P2649" s="2">
        <v>1480</v>
      </c>
      <c r="Q2649" s="2">
        <v>209605</v>
      </c>
      <c r="R2649" s="2">
        <v>160237</v>
      </c>
      <c r="S2649" s="35">
        <v>9.2363187029212979E-3</v>
      </c>
      <c r="T2649" t="s">
        <v>4388</v>
      </c>
      <c r="U2649" t="s">
        <v>4388</v>
      </c>
      <c r="V2649" s="5" t="s">
        <v>4390</v>
      </c>
      <c r="W2649" s="5">
        <v>0</v>
      </c>
      <c r="X2649" s="4">
        <v>4.357503247158466E-4</v>
      </c>
      <c r="Y2649" s="6">
        <v>77</v>
      </c>
      <c r="Z2649" s="4">
        <v>-1.5303259516426596E-4</v>
      </c>
      <c r="AA2649" s="5">
        <v>3896</v>
      </c>
      <c r="AC2649" s="16" t="str">
        <f t="shared" si="246"/>
        <v/>
      </c>
      <c r="AD2649" s="16" t="str">
        <f t="shared" si="247"/>
        <v/>
      </c>
      <c r="AE2649" s="16" t="str">
        <f t="shared" si="248"/>
        <v/>
      </c>
      <c r="AF2649" s="16" t="str">
        <f t="shared" si="249"/>
        <v/>
      </c>
      <c r="AG2649" s="16">
        <f t="shared" si="250"/>
        <v>9.6720690276371445E-3</v>
      </c>
      <c r="AH2649" s="16" t="str">
        <f t="shared" si="251"/>
        <v/>
      </c>
      <c r="AI2649" s="17" t="str">
        <f>IF('Peer Comparison Tool'!$D$11="NR","",IF($C2649='Peer Comparison Tool'!$D$9,COUNT('ALLL &lt;50B Database'!$AI$1:AI2648)+1,""))</f>
        <v/>
      </c>
    </row>
    <row r="2650" spans="1:35" x14ac:dyDescent="0.25">
      <c r="A2650" t="s">
        <v>320</v>
      </c>
      <c r="B2650">
        <v>229070</v>
      </c>
      <c r="C2650" s="5" t="s">
        <v>207</v>
      </c>
      <c r="D2650" s="5" t="s">
        <v>4390</v>
      </c>
      <c r="E2650" s="5" t="s">
        <v>4388</v>
      </c>
      <c r="F2650" s="2">
        <v>940</v>
      </c>
      <c r="G2650" s="2">
        <v>216329</v>
      </c>
      <c r="H2650" s="2">
        <v>188056</v>
      </c>
      <c r="I2650" s="2">
        <v>0</v>
      </c>
      <c r="J2650" s="2">
        <v>188056</v>
      </c>
      <c r="K2650" s="33">
        <v>4.9985110818054198E-3</v>
      </c>
      <c r="L2650" s="2">
        <v>940</v>
      </c>
      <c r="M2650" s="2">
        <v>201472</v>
      </c>
      <c r="N2650" s="2">
        <v>191064</v>
      </c>
      <c r="O2650" s="33">
        <v>4.919817443369761E-3</v>
      </c>
      <c r="P2650" s="2">
        <v>940</v>
      </c>
      <c r="Q2650" s="2">
        <v>204828</v>
      </c>
      <c r="R2650" s="2">
        <v>191705</v>
      </c>
      <c r="S2650" s="35">
        <v>4.9033671526564253E-3</v>
      </c>
      <c r="T2650" t="s">
        <v>4388</v>
      </c>
      <c r="U2650" t="s">
        <v>4388</v>
      </c>
      <c r="V2650" s="5" t="s">
        <v>4390</v>
      </c>
      <c r="W2650" s="5">
        <v>0</v>
      </c>
      <c r="X2650" s="4">
        <v>9.5143929148994513E-5</v>
      </c>
      <c r="Y2650" s="6">
        <v>0</v>
      </c>
      <c r="Z2650" s="4">
        <v>-1.6450290713335668E-5</v>
      </c>
      <c r="AA2650" s="5">
        <v>4655</v>
      </c>
      <c r="AC2650" s="16" t="str">
        <f t="shared" si="246"/>
        <v/>
      </c>
      <c r="AD2650" s="16" t="str">
        <f t="shared" si="247"/>
        <v/>
      </c>
      <c r="AE2650" s="16" t="str">
        <f t="shared" si="248"/>
        <v/>
      </c>
      <c r="AF2650" s="16" t="str">
        <f t="shared" si="249"/>
        <v/>
      </c>
      <c r="AG2650" s="16">
        <f t="shared" si="250"/>
        <v>4.9985110818054198E-3</v>
      </c>
      <c r="AH2650" s="16" t="str">
        <f t="shared" si="251"/>
        <v/>
      </c>
      <c r="AI2650" s="17" t="str">
        <f>IF('Peer Comparison Tool'!$D$11="NR","",IF($C2650='Peer Comparison Tool'!$D$9,COUNT('ALLL &lt;50B Database'!$AI$1:AI2649)+1,""))</f>
        <v/>
      </c>
    </row>
    <row r="2651" spans="1:35" x14ac:dyDescent="0.25">
      <c r="A2651" t="s">
        <v>22</v>
      </c>
      <c r="B2651">
        <v>617743</v>
      </c>
      <c r="C2651" s="5" t="s">
        <v>716</v>
      </c>
      <c r="D2651" s="5" t="s">
        <v>4390</v>
      </c>
      <c r="E2651" s="5" t="s">
        <v>4388</v>
      </c>
      <c r="F2651" s="2">
        <v>3709</v>
      </c>
      <c r="G2651" s="2">
        <v>216145</v>
      </c>
      <c r="H2651" s="2">
        <v>174552</v>
      </c>
      <c r="I2651" s="2">
        <v>2059</v>
      </c>
      <c r="J2651" s="2">
        <v>172493</v>
      </c>
      <c r="K2651" s="33">
        <v>2.1502321833349759E-2</v>
      </c>
      <c r="L2651" s="2">
        <v>3600</v>
      </c>
      <c r="M2651" s="2">
        <v>206031</v>
      </c>
      <c r="N2651" s="2">
        <v>168998</v>
      </c>
      <c r="O2651" s="33">
        <v>2.1302027242925951E-2</v>
      </c>
      <c r="P2651" s="2">
        <v>3688</v>
      </c>
      <c r="Q2651" s="2">
        <v>211359</v>
      </c>
      <c r="R2651" s="2">
        <v>170619</v>
      </c>
      <c r="S2651" s="35">
        <v>2.1615412117056129E-2</v>
      </c>
      <c r="T2651" t="s">
        <v>4388</v>
      </c>
      <c r="U2651" t="s">
        <v>4388</v>
      </c>
      <c r="V2651" s="5" t="s">
        <v>4390</v>
      </c>
      <c r="W2651" s="5">
        <v>0</v>
      </c>
      <c r="X2651" s="4">
        <v>-1.1309028370637061E-4</v>
      </c>
      <c r="Y2651" s="6">
        <v>21</v>
      </c>
      <c r="Z2651" s="4">
        <v>3.1338487413017785E-4</v>
      </c>
      <c r="AA2651" s="5">
        <v>430</v>
      </c>
      <c r="AC2651" s="16" t="str">
        <f t="shared" si="246"/>
        <v/>
      </c>
      <c r="AD2651" s="16" t="str">
        <f t="shared" si="247"/>
        <v/>
      </c>
      <c r="AE2651" s="16" t="str">
        <f t="shared" si="248"/>
        <v/>
      </c>
      <c r="AF2651" s="16" t="str">
        <f t="shared" si="249"/>
        <v/>
      </c>
      <c r="AG2651" s="16">
        <f t="shared" si="250"/>
        <v>2.1502321833349759E-2</v>
      </c>
      <c r="AH2651" s="16" t="str">
        <f t="shared" si="251"/>
        <v/>
      </c>
      <c r="AI2651" s="17" t="str">
        <f>IF('Peer Comparison Tool'!$D$11="NR","",IF($C2651='Peer Comparison Tool'!$D$9,COUNT('ALLL &lt;50B Database'!$AI$1:AI2650)+1,""))</f>
        <v/>
      </c>
    </row>
    <row r="2652" spans="1:35" x14ac:dyDescent="0.25">
      <c r="A2652" t="s">
        <v>4256</v>
      </c>
      <c r="B2652">
        <v>143952</v>
      </c>
      <c r="C2652" s="5" t="s">
        <v>4163</v>
      </c>
      <c r="D2652" s="5" t="s">
        <v>4390</v>
      </c>
      <c r="E2652" s="5" t="s">
        <v>4388</v>
      </c>
      <c r="F2652" s="2">
        <v>2225</v>
      </c>
      <c r="G2652" s="2">
        <v>215911</v>
      </c>
      <c r="H2652" s="2">
        <v>121677</v>
      </c>
      <c r="I2652" s="2">
        <v>10226</v>
      </c>
      <c r="J2652" s="2">
        <v>111451</v>
      </c>
      <c r="K2652" s="33">
        <v>1.9963930337098815E-2</v>
      </c>
      <c r="L2652" s="2">
        <v>1833</v>
      </c>
      <c r="M2652" s="2">
        <v>188232</v>
      </c>
      <c r="N2652" s="2">
        <v>109938</v>
      </c>
      <c r="O2652" s="33">
        <v>1.667303389182994E-2</v>
      </c>
      <c r="P2652" s="2">
        <v>2129</v>
      </c>
      <c r="Q2652" s="2">
        <v>191960</v>
      </c>
      <c r="R2652" s="2">
        <v>108980</v>
      </c>
      <c r="S2652" s="35">
        <v>1.9535694622866581E-2</v>
      </c>
      <c r="T2652" t="s">
        <v>4388</v>
      </c>
      <c r="U2652" t="s">
        <v>4388</v>
      </c>
      <c r="V2652" s="5" t="s">
        <v>4390</v>
      </c>
      <c r="W2652" s="5">
        <v>0</v>
      </c>
      <c r="X2652" s="4">
        <v>4.2823571423223489E-4</v>
      </c>
      <c r="Y2652" s="6">
        <v>96</v>
      </c>
      <c r="Z2652" s="4">
        <v>2.8626607310366405E-3</v>
      </c>
      <c r="AA2652" s="5">
        <v>559</v>
      </c>
      <c r="AC2652" s="16" t="str">
        <f t="shared" si="246"/>
        <v/>
      </c>
      <c r="AD2652" s="16" t="str">
        <f t="shared" si="247"/>
        <v/>
      </c>
      <c r="AE2652" s="16" t="str">
        <f t="shared" si="248"/>
        <v/>
      </c>
      <c r="AF2652" s="16" t="str">
        <f t="shared" si="249"/>
        <v/>
      </c>
      <c r="AG2652" s="16">
        <f t="shared" si="250"/>
        <v>1.9963930337098815E-2</v>
      </c>
      <c r="AH2652" s="16" t="str">
        <f t="shared" si="251"/>
        <v/>
      </c>
      <c r="AI2652" s="17" t="str">
        <f>IF('Peer Comparison Tool'!$D$11="NR","",IF($C2652='Peer Comparison Tool'!$D$9,COUNT('ALLL &lt;50B Database'!$AI$1:AI2651)+1,""))</f>
        <v/>
      </c>
    </row>
    <row r="2653" spans="1:35" x14ac:dyDescent="0.25">
      <c r="A2653" t="s">
        <v>616</v>
      </c>
      <c r="B2653">
        <v>349129</v>
      </c>
      <c r="C2653" s="5" t="s">
        <v>3516</v>
      </c>
      <c r="D2653" s="5" t="s">
        <v>4390</v>
      </c>
      <c r="E2653" s="5" t="s">
        <v>4388</v>
      </c>
      <c r="F2653" s="2">
        <v>1102</v>
      </c>
      <c r="G2653" s="2">
        <v>215707</v>
      </c>
      <c r="H2653" s="2">
        <v>68871</v>
      </c>
      <c r="I2653" s="2">
        <v>0</v>
      </c>
      <c r="J2653" s="2">
        <v>68871</v>
      </c>
      <c r="K2653" s="33">
        <v>1.6000929273569428E-2</v>
      </c>
      <c r="L2653" s="2">
        <v>1059</v>
      </c>
      <c r="M2653" s="2">
        <v>189929</v>
      </c>
      <c r="N2653" s="2">
        <v>69386</v>
      </c>
      <c r="O2653" s="33">
        <v>1.5262444873605627E-2</v>
      </c>
      <c r="P2653" s="2">
        <v>1068</v>
      </c>
      <c r="Q2653" s="2">
        <v>197980</v>
      </c>
      <c r="R2653" s="2">
        <v>68694</v>
      </c>
      <c r="S2653" s="35">
        <v>1.5547209363263167E-2</v>
      </c>
      <c r="T2653" t="s">
        <v>4388</v>
      </c>
      <c r="U2653" t="s">
        <v>4388</v>
      </c>
      <c r="V2653" s="5" t="s">
        <v>4390</v>
      </c>
      <c r="W2653" s="5">
        <v>0</v>
      </c>
      <c r="X2653" s="4">
        <v>4.5371991030626092E-4</v>
      </c>
      <c r="Y2653" s="6">
        <v>34</v>
      </c>
      <c r="Z2653" s="4">
        <v>2.8476448965754006E-4</v>
      </c>
      <c r="AA2653" s="5">
        <v>1268</v>
      </c>
      <c r="AC2653" s="16" t="str">
        <f t="shared" si="246"/>
        <v/>
      </c>
      <c r="AD2653" s="16" t="str">
        <f t="shared" si="247"/>
        <v/>
      </c>
      <c r="AE2653" s="16" t="str">
        <f t="shared" si="248"/>
        <v/>
      </c>
      <c r="AF2653" s="16" t="str">
        <f t="shared" si="249"/>
        <v/>
      </c>
      <c r="AG2653" s="16">
        <f t="shared" si="250"/>
        <v>1.6000929273569428E-2</v>
      </c>
      <c r="AH2653" s="16" t="str">
        <f t="shared" si="251"/>
        <v/>
      </c>
      <c r="AI2653" s="17" t="str">
        <f>IF('Peer Comparison Tool'!$D$11="NR","",IF($C2653='Peer Comparison Tool'!$D$9,COUNT('ALLL &lt;50B Database'!$AI$1:AI2652)+1,""))</f>
        <v/>
      </c>
    </row>
    <row r="2654" spans="1:35" x14ac:dyDescent="0.25">
      <c r="A2654" t="s">
        <v>3906</v>
      </c>
      <c r="B2654">
        <v>160454</v>
      </c>
      <c r="C2654" s="5" t="s">
        <v>3704</v>
      </c>
      <c r="D2654" s="5" t="s">
        <v>4390</v>
      </c>
      <c r="E2654" s="5" t="s">
        <v>4388</v>
      </c>
      <c r="F2654" s="2">
        <v>2337</v>
      </c>
      <c r="G2654" s="2">
        <v>215645</v>
      </c>
      <c r="H2654" s="2">
        <v>133535</v>
      </c>
      <c r="I2654" s="2">
        <v>13581</v>
      </c>
      <c r="J2654" s="2">
        <v>119954</v>
      </c>
      <c r="K2654" s="33">
        <v>1.9482468279507146E-2</v>
      </c>
      <c r="L2654" s="2">
        <v>2141</v>
      </c>
      <c r="M2654" s="2">
        <v>188589</v>
      </c>
      <c r="N2654" s="2">
        <v>126233</v>
      </c>
      <c r="O2654" s="33">
        <v>1.6960699658567887E-2</v>
      </c>
      <c r="P2654" s="2">
        <v>2287</v>
      </c>
      <c r="Q2654" s="2">
        <v>190489</v>
      </c>
      <c r="R2654" s="2">
        <v>123399</v>
      </c>
      <c r="S2654" s="35">
        <v>1.853337547305894E-2</v>
      </c>
      <c r="T2654" t="s">
        <v>4388</v>
      </c>
      <c r="U2654" t="s">
        <v>4388</v>
      </c>
      <c r="V2654" s="5" t="s">
        <v>4390</v>
      </c>
      <c r="W2654" s="5">
        <v>0</v>
      </c>
      <c r="X2654" s="4">
        <v>9.4909280644820543E-4</v>
      </c>
      <c r="Y2654" s="6">
        <v>50</v>
      </c>
      <c r="Z2654" s="4">
        <v>1.5726758144910535E-3</v>
      </c>
      <c r="AA2654" s="5">
        <v>614</v>
      </c>
      <c r="AC2654" s="16" t="str">
        <f t="shared" si="246"/>
        <v/>
      </c>
      <c r="AD2654" s="16" t="str">
        <f t="shared" si="247"/>
        <v/>
      </c>
      <c r="AE2654" s="16" t="str">
        <f t="shared" si="248"/>
        <v/>
      </c>
      <c r="AF2654" s="16" t="str">
        <f t="shared" si="249"/>
        <v/>
      </c>
      <c r="AG2654" s="16">
        <f t="shared" si="250"/>
        <v>1.9482468279507146E-2</v>
      </c>
      <c r="AH2654" s="16" t="str">
        <f t="shared" si="251"/>
        <v/>
      </c>
      <c r="AI2654" s="17" t="str">
        <f>IF('Peer Comparison Tool'!$D$11="NR","",IF($C2654='Peer Comparison Tool'!$D$9,COUNT('ALLL &lt;50B Database'!$AI$1:AI2653)+1,""))</f>
        <v/>
      </c>
    </row>
    <row r="2655" spans="1:35" x14ac:dyDescent="0.25">
      <c r="A2655" t="s">
        <v>2127</v>
      </c>
      <c r="B2655">
        <v>1017957</v>
      </c>
      <c r="C2655" s="5" t="s">
        <v>2041</v>
      </c>
      <c r="D2655" s="5" t="s">
        <v>4390</v>
      </c>
      <c r="E2655" s="5" t="s">
        <v>4388</v>
      </c>
      <c r="F2655" s="2">
        <v>1297</v>
      </c>
      <c r="G2655" s="2">
        <v>215557</v>
      </c>
      <c r="H2655" s="2">
        <v>133652</v>
      </c>
      <c r="I2655" s="2">
        <v>21877</v>
      </c>
      <c r="J2655" s="2">
        <v>111775</v>
      </c>
      <c r="K2655" s="33">
        <v>1.1603668083202862E-2</v>
      </c>
      <c r="L2655" s="2">
        <v>1277</v>
      </c>
      <c r="M2655" s="2">
        <v>194733</v>
      </c>
      <c r="N2655" s="2">
        <v>115468</v>
      </c>
      <c r="O2655" s="33">
        <v>1.1059341116153393E-2</v>
      </c>
      <c r="P2655" s="2">
        <v>1282</v>
      </c>
      <c r="Q2655" s="2">
        <v>187253</v>
      </c>
      <c r="R2655" s="2">
        <v>113312</v>
      </c>
      <c r="S2655" s="35">
        <v>1.131389438011861E-2</v>
      </c>
      <c r="T2655" t="s">
        <v>4388</v>
      </c>
      <c r="U2655" t="s">
        <v>4388</v>
      </c>
      <c r="V2655" s="5" t="s">
        <v>4390</v>
      </c>
      <c r="W2655" s="5">
        <v>0</v>
      </c>
      <c r="X2655" s="4">
        <v>2.8977370308425239E-4</v>
      </c>
      <c r="Y2655" s="6">
        <v>15</v>
      </c>
      <c r="Z2655" s="4">
        <v>2.5455326396521712E-4</v>
      </c>
      <c r="AA2655" s="5">
        <v>3116</v>
      </c>
      <c r="AC2655" s="16" t="str">
        <f t="shared" si="246"/>
        <v/>
      </c>
      <c r="AD2655" s="16" t="str">
        <f t="shared" si="247"/>
        <v/>
      </c>
      <c r="AE2655" s="16" t="str">
        <f t="shared" si="248"/>
        <v/>
      </c>
      <c r="AF2655" s="16" t="str">
        <f t="shared" si="249"/>
        <v/>
      </c>
      <c r="AG2655" s="16">
        <f t="shared" si="250"/>
        <v>1.1603668083202862E-2</v>
      </c>
      <c r="AH2655" s="16" t="str">
        <f t="shared" si="251"/>
        <v/>
      </c>
      <c r="AI2655" s="17" t="str">
        <f>IF('Peer Comparison Tool'!$D$11="NR","",IF($C2655='Peer Comparison Tool'!$D$9,COUNT('ALLL &lt;50B Database'!$AI$1:AI2654)+1,""))</f>
        <v/>
      </c>
    </row>
    <row r="2656" spans="1:35" x14ac:dyDescent="0.25">
      <c r="A2656" t="s">
        <v>3542</v>
      </c>
      <c r="B2656">
        <v>806220</v>
      </c>
      <c r="C2656" s="5" t="s">
        <v>3516</v>
      </c>
      <c r="D2656" s="5" t="s">
        <v>4390</v>
      </c>
      <c r="E2656" s="5" t="s">
        <v>4388</v>
      </c>
      <c r="F2656" s="2">
        <v>1295</v>
      </c>
      <c r="G2656" s="2">
        <v>215407</v>
      </c>
      <c r="H2656" s="2">
        <v>157678</v>
      </c>
      <c r="I2656" s="2">
        <v>15251</v>
      </c>
      <c r="J2656" s="2">
        <v>142427</v>
      </c>
      <c r="K2656" s="33">
        <v>9.0923771475913979E-3</v>
      </c>
      <c r="L2656" s="2">
        <v>1285</v>
      </c>
      <c r="M2656" s="2">
        <v>193039</v>
      </c>
      <c r="N2656" s="2">
        <v>146231</v>
      </c>
      <c r="O2656" s="33">
        <v>8.7874664058920481E-3</v>
      </c>
      <c r="P2656" s="2">
        <v>1280</v>
      </c>
      <c r="Q2656" s="2">
        <v>201968</v>
      </c>
      <c r="R2656" s="2">
        <v>145431</v>
      </c>
      <c r="S2656" s="35">
        <v>8.8014247306282701E-3</v>
      </c>
      <c r="T2656" t="s">
        <v>4388</v>
      </c>
      <c r="U2656" t="s">
        <v>4388</v>
      </c>
      <c r="V2656" s="5" t="s">
        <v>4390</v>
      </c>
      <c r="W2656" s="5">
        <v>0</v>
      </c>
      <c r="X2656" s="4">
        <v>2.9095241696312779E-4</v>
      </c>
      <c r="Y2656" s="6">
        <v>15</v>
      </c>
      <c r="Z2656" s="4">
        <v>1.3958324736221966E-5</v>
      </c>
      <c r="AA2656" s="5">
        <v>4053</v>
      </c>
      <c r="AC2656" s="16" t="str">
        <f t="shared" si="246"/>
        <v/>
      </c>
      <c r="AD2656" s="16" t="str">
        <f t="shared" si="247"/>
        <v/>
      </c>
      <c r="AE2656" s="16" t="str">
        <f t="shared" si="248"/>
        <v/>
      </c>
      <c r="AF2656" s="16" t="str">
        <f t="shared" si="249"/>
        <v/>
      </c>
      <c r="AG2656" s="16">
        <f t="shared" si="250"/>
        <v>9.0923771475913979E-3</v>
      </c>
      <c r="AH2656" s="16" t="str">
        <f t="shared" si="251"/>
        <v/>
      </c>
      <c r="AI2656" s="17" t="str">
        <f>IF('Peer Comparison Tool'!$D$11="NR","",IF($C2656='Peer Comparison Tool'!$D$9,COUNT('ALLL &lt;50B Database'!$AI$1:AI2655)+1,""))</f>
        <v/>
      </c>
    </row>
    <row r="2657" spans="1:35" x14ac:dyDescent="0.25">
      <c r="A2657" t="s">
        <v>156</v>
      </c>
      <c r="B2657">
        <v>712648</v>
      </c>
      <c r="C2657" s="5" t="s">
        <v>113</v>
      </c>
      <c r="D2657" s="5" t="s">
        <v>4390</v>
      </c>
      <c r="E2657" s="5" t="s">
        <v>4388</v>
      </c>
      <c r="F2657" s="2">
        <v>1796</v>
      </c>
      <c r="G2657" s="2">
        <v>215386</v>
      </c>
      <c r="H2657" s="2">
        <v>151966</v>
      </c>
      <c r="I2657" s="2">
        <v>4340</v>
      </c>
      <c r="J2657" s="2">
        <v>147626</v>
      </c>
      <c r="K2657" s="33">
        <v>1.2165878639264086E-2</v>
      </c>
      <c r="L2657" s="2">
        <v>1624</v>
      </c>
      <c r="M2657" s="2">
        <v>207350</v>
      </c>
      <c r="N2657" s="2">
        <v>151589</v>
      </c>
      <c r="O2657" s="33">
        <v>1.0713178396849375E-2</v>
      </c>
      <c r="P2657" s="2">
        <v>1636</v>
      </c>
      <c r="Q2657" s="2">
        <v>218042</v>
      </c>
      <c r="R2657" s="2">
        <v>150376</v>
      </c>
      <c r="S2657" s="35">
        <v>1.087939564824174E-2</v>
      </c>
      <c r="T2657" t="s">
        <v>4388</v>
      </c>
      <c r="U2657" t="s">
        <v>4388</v>
      </c>
      <c r="V2657" s="5" t="s">
        <v>4390</v>
      </c>
      <c r="W2657" s="5">
        <v>0</v>
      </c>
      <c r="X2657" s="4">
        <v>1.286482991022346E-3</v>
      </c>
      <c r="Y2657" s="6">
        <v>160</v>
      </c>
      <c r="Z2657" s="4">
        <v>1.6621725139236501E-4</v>
      </c>
      <c r="AA2657" s="5">
        <v>2844</v>
      </c>
      <c r="AC2657" s="16" t="str">
        <f t="shared" si="246"/>
        <v/>
      </c>
      <c r="AD2657" s="16" t="str">
        <f t="shared" si="247"/>
        <v/>
      </c>
      <c r="AE2657" s="16" t="str">
        <f t="shared" si="248"/>
        <v/>
      </c>
      <c r="AF2657" s="16" t="str">
        <f t="shared" si="249"/>
        <v/>
      </c>
      <c r="AG2657" s="16">
        <f t="shared" si="250"/>
        <v>1.2165878639264086E-2</v>
      </c>
      <c r="AH2657" s="16" t="str">
        <f t="shared" si="251"/>
        <v/>
      </c>
      <c r="AI2657" s="17" t="str">
        <f>IF('Peer Comparison Tool'!$D$11="NR","",IF($C2657='Peer Comparison Tool'!$D$9,COUNT('ALLL &lt;50B Database'!$AI$1:AI2656)+1,""))</f>
        <v/>
      </c>
    </row>
    <row r="2658" spans="1:35" x14ac:dyDescent="0.25">
      <c r="A2658" t="s">
        <v>1358</v>
      </c>
      <c r="B2658">
        <v>443148</v>
      </c>
      <c r="C2658" s="5" t="s">
        <v>1309</v>
      </c>
      <c r="D2658" s="5" t="s">
        <v>4390</v>
      </c>
      <c r="E2658" s="5" t="s">
        <v>4388</v>
      </c>
      <c r="F2658" s="2">
        <v>1664</v>
      </c>
      <c r="G2658" s="2">
        <v>215255</v>
      </c>
      <c r="H2658" s="2">
        <v>167943</v>
      </c>
      <c r="I2658" s="2">
        <v>15607</v>
      </c>
      <c r="J2658" s="2">
        <v>152336</v>
      </c>
      <c r="K2658" s="33">
        <v>1.0923222350593426E-2</v>
      </c>
      <c r="L2658" s="2">
        <v>1397</v>
      </c>
      <c r="M2658" s="2">
        <v>189852</v>
      </c>
      <c r="N2658" s="2">
        <v>143598</v>
      </c>
      <c r="O2658" s="33">
        <v>9.7285477513614389E-3</v>
      </c>
      <c r="P2658" s="2">
        <v>1643</v>
      </c>
      <c r="Q2658" s="2">
        <v>189707</v>
      </c>
      <c r="R2658" s="2">
        <v>150547</v>
      </c>
      <c r="S2658" s="35">
        <v>1.0913535307910487E-2</v>
      </c>
      <c r="T2658" t="s">
        <v>4388</v>
      </c>
      <c r="U2658" t="s">
        <v>4388</v>
      </c>
      <c r="V2658" s="5" t="s">
        <v>4390</v>
      </c>
      <c r="W2658" s="5">
        <v>0</v>
      </c>
      <c r="X2658" s="4">
        <v>9.6870426829383238E-6</v>
      </c>
      <c r="Y2658" s="6">
        <v>21</v>
      </c>
      <c r="Z2658" s="4">
        <v>1.1849875565490484E-3</v>
      </c>
      <c r="AA2658" s="5">
        <v>3407</v>
      </c>
      <c r="AC2658" s="16" t="str">
        <f t="shared" si="246"/>
        <v/>
      </c>
      <c r="AD2658" s="16" t="str">
        <f t="shared" si="247"/>
        <v/>
      </c>
      <c r="AE2658" s="16" t="str">
        <f t="shared" si="248"/>
        <v/>
      </c>
      <c r="AF2658" s="16" t="str">
        <f t="shared" si="249"/>
        <v/>
      </c>
      <c r="AG2658" s="16">
        <f t="shared" si="250"/>
        <v>1.0923222350593426E-2</v>
      </c>
      <c r="AH2658" s="16" t="str">
        <f t="shared" si="251"/>
        <v/>
      </c>
      <c r="AI2658" s="17" t="str">
        <f>IF('Peer Comparison Tool'!$D$11="NR","",IF($C2658='Peer Comparison Tool'!$D$9,COUNT('ALLL &lt;50B Database'!$AI$1:AI2657)+1,""))</f>
        <v/>
      </c>
    </row>
    <row r="2659" spans="1:35" x14ac:dyDescent="0.25">
      <c r="A2659" t="s">
        <v>3129</v>
      </c>
      <c r="B2659">
        <v>586027</v>
      </c>
      <c r="C2659" s="5" t="s">
        <v>3064</v>
      </c>
      <c r="D2659" s="5" t="s">
        <v>4390</v>
      </c>
      <c r="E2659" s="5" t="s">
        <v>4388</v>
      </c>
      <c r="F2659" s="2">
        <v>4523</v>
      </c>
      <c r="G2659" s="2">
        <v>214813</v>
      </c>
      <c r="H2659" s="2">
        <v>156395</v>
      </c>
      <c r="I2659" s="2">
        <v>0</v>
      </c>
      <c r="J2659" s="2">
        <v>156395</v>
      </c>
      <c r="K2659" s="33">
        <v>2.8920361904152946E-2</v>
      </c>
      <c r="L2659" s="2">
        <v>3644</v>
      </c>
      <c r="M2659" s="2">
        <v>205178</v>
      </c>
      <c r="N2659" s="2">
        <v>140821</v>
      </c>
      <c r="O2659" s="33">
        <v>2.5876822348939434E-2</v>
      </c>
      <c r="P2659" s="2">
        <v>3923</v>
      </c>
      <c r="Q2659" s="2">
        <v>209741</v>
      </c>
      <c r="R2659" s="2">
        <v>146695</v>
      </c>
      <c r="S2659" s="35">
        <v>2.674256109615188E-2</v>
      </c>
      <c r="T2659" t="s">
        <v>4388</v>
      </c>
      <c r="U2659" t="s">
        <v>4388</v>
      </c>
      <c r="V2659" s="5" t="s">
        <v>4390</v>
      </c>
      <c r="W2659" s="5">
        <v>0</v>
      </c>
      <c r="X2659" s="4">
        <v>2.1778008080010659E-3</v>
      </c>
      <c r="Y2659" s="6">
        <v>600</v>
      </c>
      <c r="Z2659" s="4">
        <v>8.6573874721244601E-4</v>
      </c>
      <c r="AA2659" s="5">
        <v>158</v>
      </c>
      <c r="AC2659" s="16" t="str">
        <f t="shared" si="246"/>
        <v/>
      </c>
      <c r="AD2659" s="16" t="str">
        <f t="shared" si="247"/>
        <v/>
      </c>
      <c r="AE2659" s="16" t="str">
        <f t="shared" si="248"/>
        <v/>
      </c>
      <c r="AF2659" s="16" t="str">
        <f t="shared" si="249"/>
        <v/>
      </c>
      <c r="AG2659" s="16">
        <f t="shared" si="250"/>
        <v>2.8920361904152946E-2</v>
      </c>
      <c r="AH2659" s="16" t="str">
        <f t="shared" si="251"/>
        <v/>
      </c>
      <c r="AI2659" s="17" t="str">
        <f>IF('Peer Comparison Tool'!$D$11="NR","",IF($C2659='Peer Comparison Tool'!$D$9,COUNT('ALLL &lt;50B Database'!$AI$1:AI2658)+1,""))</f>
        <v/>
      </c>
    </row>
    <row r="2660" spans="1:35" x14ac:dyDescent="0.25">
      <c r="A2660" t="s">
        <v>3577</v>
      </c>
      <c r="B2660">
        <v>109453</v>
      </c>
      <c r="C2660" s="5" t="s">
        <v>3557</v>
      </c>
      <c r="D2660" s="5" t="s">
        <v>4390</v>
      </c>
      <c r="E2660" s="5" t="s">
        <v>4388</v>
      </c>
      <c r="F2660" s="2">
        <v>1434</v>
      </c>
      <c r="G2660" s="2">
        <v>214772</v>
      </c>
      <c r="H2660" s="2">
        <v>170128</v>
      </c>
      <c r="I2660" s="2">
        <v>9120</v>
      </c>
      <c r="J2660" s="2">
        <v>161008</v>
      </c>
      <c r="K2660" s="33">
        <v>8.9063897446089637E-3</v>
      </c>
      <c r="L2660" s="2">
        <v>1250</v>
      </c>
      <c r="M2660" s="2">
        <v>199126</v>
      </c>
      <c r="N2660" s="2">
        <v>153746</v>
      </c>
      <c r="O2660" s="33">
        <v>8.1302928206262275E-3</v>
      </c>
      <c r="P2660" s="2">
        <v>1281</v>
      </c>
      <c r="Q2660" s="2">
        <v>202358</v>
      </c>
      <c r="R2660" s="2">
        <v>157709</v>
      </c>
      <c r="S2660" s="35">
        <v>8.1225548320007102E-3</v>
      </c>
      <c r="T2660" t="s">
        <v>4388</v>
      </c>
      <c r="U2660" t="s">
        <v>4388</v>
      </c>
      <c r="V2660" s="5" t="s">
        <v>4390</v>
      </c>
      <c r="W2660" s="5">
        <v>0</v>
      </c>
      <c r="X2660" s="4">
        <v>7.8383491260825347E-4</v>
      </c>
      <c r="Y2660" s="6">
        <v>153</v>
      </c>
      <c r="Z2660" s="4">
        <v>-7.7379886255172364E-6</v>
      </c>
      <c r="AA2660" s="5">
        <v>4104</v>
      </c>
      <c r="AC2660" s="16" t="str">
        <f t="shared" si="246"/>
        <v/>
      </c>
      <c r="AD2660" s="16" t="str">
        <f t="shared" si="247"/>
        <v/>
      </c>
      <c r="AE2660" s="16" t="str">
        <f t="shared" si="248"/>
        <v/>
      </c>
      <c r="AF2660" s="16" t="str">
        <f t="shared" si="249"/>
        <v/>
      </c>
      <c r="AG2660" s="16">
        <f t="shared" si="250"/>
        <v>8.9063897446089637E-3</v>
      </c>
      <c r="AH2660" s="16" t="str">
        <f t="shared" si="251"/>
        <v/>
      </c>
      <c r="AI2660" s="17" t="str">
        <f>IF('Peer Comparison Tool'!$D$11="NR","",IF($C2660='Peer Comparison Tool'!$D$9,COUNT('ALLL &lt;50B Database'!$AI$1:AI2659)+1,""))</f>
        <v/>
      </c>
    </row>
    <row r="2661" spans="1:35" x14ac:dyDescent="0.25">
      <c r="A2661" t="s">
        <v>3042</v>
      </c>
      <c r="B2661">
        <v>3561771</v>
      </c>
      <c r="C2661" s="5" t="s">
        <v>2948</v>
      </c>
      <c r="D2661" s="5" t="s">
        <v>4390</v>
      </c>
      <c r="E2661" s="5" t="s">
        <v>4388</v>
      </c>
      <c r="F2661" s="2">
        <v>1750</v>
      </c>
      <c r="G2661" s="2">
        <v>214234</v>
      </c>
      <c r="H2661" s="2">
        <v>178175</v>
      </c>
      <c r="I2661" s="2">
        <v>1051</v>
      </c>
      <c r="J2661" s="2">
        <v>177124</v>
      </c>
      <c r="K2661" s="33">
        <v>9.8800840089428871E-3</v>
      </c>
      <c r="L2661" s="2">
        <v>1473</v>
      </c>
      <c r="M2661" s="2">
        <v>202466</v>
      </c>
      <c r="N2661" s="2">
        <v>161043</v>
      </c>
      <c r="O2661" s="33">
        <v>9.1466254354427082E-3</v>
      </c>
      <c r="P2661" s="2">
        <v>1514</v>
      </c>
      <c r="Q2661" s="2">
        <v>200682</v>
      </c>
      <c r="R2661" s="2">
        <v>165809</v>
      </c>
      <c r="S2661" s="35">
        <v>9.1309880645803303E-3</v>
      </c>
      <c r="T2661" t="s">
        <v>4388</v>
      </c>
      <c r="U2661" t="s">
        <v>4388</v>
      </c>
      <c r="V2661" s="5" t="s">
        <v>4390</v>
      </c>
      <c r="W2661" s="5">
        <v>0</v>
      </c>
      <c r="X2661" s="4">
        <v>7.4909594436255687E-4</v>
      </c>
      <c r="Y2661" s="6">
        <v>236</v>
      </c>
      <c r="Z2661" s="4">
        <v>-1.5637370862377903E-5</v>
      </c>
      <c r="AA2661" s="5">
        <v>3815</v>
      </c>
      <c r="AC2661" s="16" t="str">
        <f t="shared" si="246"/>
        <v/>
      </c>
      <c r="AD2661" s="16" t="str">
        <f t="shared" si="247"/>
        <v/>
      </c>
      <c r="AE2661" s="16" t="str">
        <f t="shared" si="248"/>
        <v/>
      </c>
      <c r="AF2661" s="16" t="str">
        <f t="shared" si="249"/>
        <v/>
      </c>
      <c r="AG2661" s="16">
        <f t="shared" si="250"/>
        <v>9.8800840089428871E-3</v>
      </c>
      <c r="AH2661" s="16" t="str">
        <f t="shared" si="251"/>
        <v/>
      </c>
      <c r="AI2661" s="17" t="str">
        <f>IF('Peer Comparison Tool'!$D$11="NR","",IF($C2661='Peer Comparison Tool'!$D$9,COUNT('ALLL &lt;50B Database'!$AI$1:AI2660)+1,""))</f>
        <v/>
      </c>
    </row>
    <row r="2662" spans="1:35" x14ac:dyDescent="0.25">
      <c r="A2662" t="s">
        <v>805</v>
      </c>
      <c r="B2662">
        <v>640442</v>
      </c>
      <c r="C2662" s="5" t="s">
        <v>716</v>
      </c>
      <c r="D2662" s="5" t="s">
        <v>4387</v>
      </c>
      <c r="E2662" s="5" t="s">
        <v>4388</v>
      </c>
      <c r="F2662" s="2">
        <v>2016</v>
      </c>
      <c r="G2662" s="2">
        <v>214209</v>
      </c>
      <c r="H2662" s="2">
        <v>188815</v>
      </c>
      <c r="I2662" s="2">
        <v>6260</v>
      </c>
      <c r="J2662" s="2">
        <v>182555</v>
      </c>
      <c r="K2662" s="33">
        <v>1.1043247240557641E-2</v>
      </c>
      <c r="L2662" s="2">
        <v>1808</v>
      </c>
      <c r="M2662" s="2">
        <v>189972</v>
      </c>
      <c r="N2662" s="2">
        <v>172477</v>
      </c>
      <c r="O2662" s="33">
        <v>1.048255709456913E-2</v>
      </c>
      <c r="P2662" s="2">
        <v>1917</v>
      </c>
      <c r="Q2662" s="2">
        <v>202782</v>
      </c>
      <c r="R2662" s="2">
        <v>184559</v>
      </c>
      <c r="S2662" s="35">
        <v>1.0386922339197763E-2</v>
      </c>
      <c r="T2662" t="s">
        <v>4388</v>
      </c>
      <c r="U2662" t="s">
        <v>4388</v>
      </c>
      <c r="V2662" s="5" t="s">
        <v>4387</v>
      </c>
      <c r="W2662" s="5">
        <v>0</v>
      </c>
      <c r="X2662" s="4">
        <v>6.5632490135987716E-4</v>
      </c>
      <c r="Y2662" s="6">
        <v>99</v>
      </c>
      <c r="Z2662" s="4">
        <v>-9.5634755371366842E-5</v>
      </c>
      <c r="AA2662" s="5">
        <v>3359</v>
      </c>
      <c r="AC2662" s="16" t="str">
        <f t="shared" si="246"/>
        <v/>
      </c>
      <c r="AD2662" s="16" t="str">
        <f t="shared" si="247"/>
        <v/>
      </c>
      <c r="AE2662" s="16" t="str">
        <f t="shared" si="248"/>
        <v/>
      </c>
      <c r="AF2662" s="16" t="str">
        <f t="shared" si="249"/>
        <v/>
      </c>
      <c r="AG2662" s="16">
        <f t="shared" si="250"/>
        <v>1.1043247240557641E-2</v>
      </c>
      <c r="AH2662" s="16" t="str">
        <f t="shared" si="251"/>
        <v/>
      </c>
      <c r="AI2662" s="17" t="str">
        <f>IF('Peer Comparison Tool'!$D$11="NR","",IF($C2662='Peer Comparison Tool'!$D$9,COUNT('ALLL &lt;50B Database'!$AI$1:AI2661)+1,""))</f>
        <v/>
      </c>
    </row>
    <row r="2663" spans="1:35" x14ac:dyDescent="0.25">
      <c r="A2663" t="s">
        <v>2407</v>
      </c>
      <c r="B2663">
        <v>997650</v>
      </c>
      <c r="C2663" s="5" t="s">
        <v>2299</v>
      </c>
      <c r="D2663" s="5" t="s">
        <v>4387</v>
      </c>
      <c r="E2663" s="5" t="s">
        <v>4388</v>
      </c>
      <c r="F2663" s="2">
        <v>1811</v>
      </c>
      <c r="G2663" s="2">
        <v>214151</v>
      </c>
      <c r="H2663" s="2">
        <v>113422</v>
      </c>
      <c r="I2663" s="2">
        <v>8295</v>
      </c>
      <c r="J2663" s="2">
        <v>105127</v>
      </c>
      <c r="K2663" s="33">
        <v>1.7226782843608207E-2</v>
      </c>
      <c r="L2663" s="2">
        <v>1691</v>
      </c>
      <c r="M2663" s="2">
        <v>197483</v>
      </c>
      <c r="N2663" s="2">
        <v>104927</v>
      </c>
      <c r="O2663" s="33">
        <v>1.6115966338502007E-2</v>
      </c>
      <c r="P2663" s="2">
        <v>1791</v>
      </c>
      <c r="Q2663" s="2">
        <v>201873</v>
      </c>
      <c r="R2663" s="2">
        <v>105086</v>
      </c>
      <c r="S2663" s="35">
        <v>1.7043183678130295E-2</v>
      </c>
      <c r="T2663" t="s">
        <v>4388</v>
      </c>
      <c r="U2663" t="s">
        <v>4388</v>
      </c>
      <c r="V2663" s="5" t="s">
        <v>4387</v>
      </c>
      <c r="W2663" s="5">
        <v>0</v>
      </c>
      <c r="X2663" s="4">
        <v>1.8359916547791219E-4</v>
      </c>
      <c r="Y2663" s="6">
        <v>20</v>
      </c>
      <c r="Z2663" s="4">
        <v>9.2721733962828831E-4</v>
      </c>
      <c r="AA2663" s="5">
        <v>987</v>
      </c>
      <c r="AC2663" s="16" t="str">
        <f t="shared" si="246"/>
        <v/>
      </c>
      <c r="AD2663" s="16" t="str">
        <f t="shared" si="247"/>
        <v/>
      </c>
      <c r="AE2663" s="16" t="str">
        <f t="shared" si="248"/>
        <v/>
      </c>
      <c r="AF2663" s="16" t="str">
        <f t="shared" si="249"/>
        <v/>
      </c>
      <c r="AG2663" s="16">
        <f t="shared" si="250"/>
        <v>1.7226782843608207E-2</v>
      </c>
      <c r="AH2663" s="16" t="str">
        <f t="shared" si="251"/>
        <v/>
      </c>
      <c r="AI2663" s="17" t="str">
        <f>IF('Peer Comparison Tool'!$D$11="NR","",IF($C2663='Peer Comparison Tool'!$D$9,COUNT('ALLL &lt;50B Database'!$AI$1:AI2662)+1,""))</f>
        <v/>
      </c>
    </row>
    <row r="2664" spans="1:35" x14ac:dyDescent="0.25">
      <c r="A2664" t="s">
        <v>4338</v>
      </c>
      <c r="B2664">
        <v>22730</v>
      </c>
      <c r="C2664" s="5" t="s">
        <v>4315</v>
      </c>
      <c r="D2664" s="5" t="s">
        <v>4390</v>
      </c>
      <c r="E2664" s="5" t="s">
        <v>4388</v>
      </c>
      <c r="F2664" s="2">
        <v>1222</v>
      </c>
      <c r="G2664" s="2">
        <v>214132</v>
      </c>
      <c r="H2664" s="2">
        <v>93356</v>
      </c>
      <c r="I2664" s="2">
        <v>0</v>
      </c>
      <c r="J2664" s="2">
        <v>93356</v>
      </c>
      <c r="K2664" s="33">
        <v>1.3089678221003471E-2</v>
      </c>
      <c r="L2664" s="2">
        <v>1171</v>
      </c>
      <c r="M2664" s="2">
        <v>201736</v>
      </c>
      <c r="N2664" s="2">
        <v>92418</v>
      </c>
      <c r="O2664" s="33">
        <v>1.2670691856564739E-2</v>
      </c>
      <c r="P2664" s="2">
        <v>1194</v>
      </c>
      <c r="Q2664" s="2">
        <v>206836</v>
      </c>
      <c r="R2664" s="2">
        <v>89632</v>
      </c>
      <c r="S2664" s="35">
        <v>1.332113530881828E-2</v>
      </c>
      <c r="T2664" t="s">
        <v>4388</v>
      </c>
      <c r="U2664" t="s">
        <v>4388</v>
      </c>
      <c r="V2664" s="5" t="s">
        <v>4390</v>
      </c>
      <c r="W2664" s="5">
        <v>0</v>
      </c>
      <c r="X2664" s="4">
        <v>-2.3145708781480839E-4</v>
      </c>
      <c r="Y2664" s="6">
        <v>28</v>
      </c>
      <c r="Z2664" s="4">
        <v>6.5044345225354072E-4</v>
      </c>
      <c r="AA2664" s="5">
        <v>2380</v>
      </c>
      <c r="AC2664" s="16" t="str">
        <f t="shared" si="246"/>
        <v/>
      </c>
      <c r="AD2664" s="16" t="str">
        <f t="shared" si="247"/>
        <v/>
      </c>
      <c r="AE2664" s="16" t="str">
        <f t="shared" si="248"/>
        <v/>
      </c>
      <c r="AF2664" s="16" t="str">
        <f t="shared" si="249"/>
        <v/>
      </c>
      <c r="AG2664" s="16">
        <f t="shared" si="250"/>
        <v>1.3089678221003471E-2</v>
      </c>
      <c r="AH2664" s="16" t="str">
        <f t="shared" si="251"/>
        <v/>
      </c>
      <c r="AI2664" s="17" t="str">
        <f>IF('Peer Comparison Tool'!$D$11="NR","",IF($C2664='Peer Comparison Tool'!$D$9,COUNT('ALLL &lt;50B Database'!$AI$1:AI2663)+1,""))</f>
        <v/>
      </c>
    </row>
    <row r="2665" spans="1:35" x14ac:dyDescent="0.25">
      <c r="A2665" t="s">
        <v>1644</v>
      </c>
      <c r="B2665">
        <v>567240</v>
      </c>
      <c r="C2665" s="5" t="s">
        <v>1578</v>
      </c>
      <c r="D2665" s="5" t="s">
        <v>4390</v>
      </c>
      <c r="E2665" s="5" t="s">
        <v>4388</v>
      </c>
      <c r="F2665" s="2">
        <v>1362</v>
      </c>
      <c r="G2665" s="2">
        <v>213819</v>
      </c>
      <c r="H2665" s="2">
        <v>138402</v>
      </c>
      <c r="I2665" s="2">
        <v>0</v>
      </c>
      <c r="J2665" s="2">
        <v>138402</v>
      </c>
      <c r="K2665" s="33">
        <v>9.8408982529154202E-3</v>
      </c>
      <c r="L2665" s="2">
        <v>1231</v>
      </c>
      <c r="M2665" s="2">
        <v>205104</v>
      </c>
      <c r="N2665" s="2">
        <v>138969</v>
      </c>
      <c r="O2665" s="33">
        <v>8.8580906533111698E-3</v>
      </c>
      <c r="P2665" s="2">
        <v>1293</v>
      </c>
      <c r="Q2665" s="2">
        <v>205709</v>
      </c>
      <c r="R2665" s="2">
        <v>137467</v>
      </c>
      <c r="S2665" s="35">
        <v>9.4058937781431179E-3</v>
      </c>
      <c r="T2665" t="s">
        <v>4388</v>
      </c>
      <c r="U2665" t="s">
        <v>4388</v>
      </c>
      <c r="V2665" s="5" t="s">
        <v>4390</v>
      </c>
      <c r="W2665" s="5">
        <v>0</v>
      </c>
      <c r="X2665" s="4">
        <v>4.3500447477230232E-4</v>
      </c>
      <c r="Y2665" s="6">
        <v>69</v>
      </c>
      <c r="Z2665" s="4">
        <v>5.4780312483194808E-4</v>
      </c>
      <c r="AA2665" s="5">
        <v>3829</v>
      </c>
      <c r="AC2665" s="16" t="str">
        <f t="shared" si="246"/>
        <v/>
      </c>
      <c r="AD2665" s="16" t="str">
        <f t="shared" si="247"/>
        <v/>
      </c>
      <c r="AE2665" s="16" t="str">
        <f t="shared" si="248"/>
        <v/>
      </c>
      <c r="AF2665" s="16" t="str">
        <f t="shared" si="249"/>
        <v/>
      </c>
      <c r="AG2665" s="16">
        <f t="shared" si="250"/>
        <v>9.8408982529154202E-3</v>
      </c>
      <c r="AH2665" s="16" t="str">
        <f t="shared" si="251"/>
        <v/>
      </c>
      <c r="AI2665" s="17" t="str">
        <f>IF('Peer Comparison Tool'!$D$11="NR","",IF($C2665='Peer Comparison Tool'!$D$9,COUNT('ALLL &lt;50B Database'!$AI$1:AI2664)+1,""))</f>
        <v/>
      </c>
    </row>
    <row r="2666" spans="1:35" x14ac:dyDescent="0.25">
      <c r="A2666" t="s">
        <v>2580</v>
      </c>
      <c r="B2666">
        <v>614751</v>
      </c>
      <c r="C2666" s="5" t="s">
        <v>2569</v>
      </c>
      <c r="D2666" s="5" t="s">
        <v>4387</v>
      </c>
      <c r="E2666" s="5" t="s">
        <v>4388</v>
      </c>
      <c r="F2666" s="2">
        <v>2191</v>
      </c>
      <c r="G2666" s="2">
        <v>213334</v>
      </c>
      <c r="H2666" s="2">
        <v>117428</v>
      </c>
      <c r="I2666" s="2">
        <v>6401</v>
      </c>
      <c r="J2666" s="2">
        <v>111027</v>
      </c>
      <c r="K2666" s="33">
        <v>1.9733938591513775E-2</v>
      </c>
      <c r="L2666" s="2">
        <v>2040</v>
      </c>
      <c r="M2666" s="2">
        <v>180260</v>
      </c>
      <c r="N2666" s="2">
        <v>114625</v>
      </c>
      <c r="O2666" s="33">
        <v>1.7797164667393676E-2</v>
      </c>
      <c r="P2666" s="2">
        <v>2109</v>
      </c>
      <c r="Q2666" s="2">
        <v>186322</v>
      </c>
      <c r="R2666" s="2">
        <v>112796</v>
      </c>
      <c r="S2666" s="35">
        <v>1.8697471541544025E-2</v>
      </c>
      <c r="T2666" t="s">
        <v>4388</v>
      </c>
      <c r="U2666" t="s">
        <v>4388</v>
      </c>
      <c r="V2666" s="5" t="s">
        <v>4387</v>
      </c>
      <c r="W2666" s="5">
        <v>0</v>
      </c>
      <c r="X2666" s="4">
        <v>1.0364670499697498E-3</v>
      </c>
      <c r="Y2666" s="6">
        <v>82</v>
      </c>
      <c r="Z2666" s="4">
        <v>9.0030687415034935E-4</v>
      </c>
      <c r="AA2666" s="5">
        <v>588</v>
      </c>
      <c r="AC2666" s="16" t="str">
        <f t="shared" si="246"/>
        <v/>
      </c>
      <c r="AD2666" s="16" t="str">
        <f t="shared" si="247"/>
        <v/>
      </c>
      <c r="AE2666" s="16" t="str">
        <f t="shared" si="248"/>
        <v/>
      </c>
      <c r="AF2666" s="16" t="str">
        <f t="shared" si="249"/>
        <v/>
      </c>
      <c r="AG2666" s="16">
        <f t="shared" si="250"/>
        <v>1.9733938591513775E-2</v>
      </c>
      <c r="AH2666" s="16" t="str">
        <f t="shared" si="251"/>
        <v/>
      </c>
      <c r="AI2666" s="17" t="str">
        <f>IF('Peer Comparison Tool'!$D$11="NR","",IF($C2666='Peer Comparison Tool'!$D$9,COUNT('ALLL &lt;50B Database'!$AI$1:AI2665)+1,""))</f>
        <v/>
      </c>
    </row>
    <row r="2667" spans="1:35" x14ac:dyDescent="0.25">
      <c r="A2667" t="s">
        <v>143</v>
      </c>
      <c r="B2667">
        <v>677448</v>
      </c>
      <c r="C2667" s="5" t="s">
        <v>716</v>
      </c>
      <c r="D2667" s="5" t="s">
        <v>4390</v>
      </c>
      <c r="E2667" s="5" t="s">
        <v>4388</v>
      </c>
      <c r="F2667" s="2">
        <v>2359</v>
      </c>
      <c r="G2667" s="2">
        <v>212850</v>
      </c>
      <c r="H2667" s="2">
        <v>159020</v>
      </c>
      <c r="I2667" s="2">
        <v>5199</v>
      </c>
      <c r="J2667" s="2">
        <v>153821</v>
      </c>
      <c r="K2667" s="33">
        <v>1.5336007437215984E-2</v>
      </c>
      <c r="L2667" s="2">
        <v>2140</v>
      </c>
      <c r="M2667" s="2">
        <v>195595</v>
      </c>
      <c r="N2667" s="2">
        <v>152939</v>
      </c>
      <c r="O2667" s="33">
        <v>1.3992506816443158E-2</v>
      </c>
      <c r="P2667" s="2">
        <v>2161</v>
      </c>
      <c r="Q2667" s="2">
        <v>197196</v>
      </c>
      <c r="R2667" s="2">
        <v>154261</v>
      </c>
      <c r="S2667" s="35">
        <v>1.4008725471765385E-2</v>
      </c>
      <c r="T2667" t="s">
        <v>4388</v>
      </c>
      <c r="U2667" t="s">
        <v>4388</v>
      </c>
      <c r="V2667" s="5" t="s">
        <v>4390</v>
      </c>
      <c r="W2667" s="5">
        <v>0</v>
      </c>
      <c r="X2667" s="4">
        <v>1.3272819654505993E-3</v>
      </c>
      <c r="Y2667" s="6">
        <v>198</v>
      </c>
      <c r="Z2667" s="4">
        <v>1.6218655322227174E-5</v>
      </c>
      <c r="AA2667" s="5">
        <v>1485</v>
      </c>
      <c r="AC2667" s="16" t="str">
        <f t="shared" si="246"/>
        <v/>
      </c>
      <c r="AD2667" s="16" t="str">
        <f t="shared" si="247"/>
        <v/>
      </c>
      <c r="AE2667" s="16" t="str">
        <f t="shared" si="248"/>
        <v/>
      </c>
      <c r="AF2667" s="16" t="str">
        <f t="shared" si="249"/>
        <v/>
      </c>
      <c r="AG2667" s="16">
        <f t="shared" si="250"/>
        <v>1.5336007437215984E-2</v>
      </c>
      <c r="AH2667" s="16" t="str">
        <f t="shared" si="251"/>
        <v/>
      </c>
      <c r="AI2667" s="17" t="str">
        <f>IF('Peer Comparison Tool'!$D$11="NR","",IF($C2667='Peer Comparison Tool'!$D$9,COUNT('ALLL &lt;50B Database'!$AI$1:AI2666)+1,""))</f>
        <v/>
      </c>
    </row>
    <row r="2668" spans="1:35" x14ac:dyDescent="0.25">
      <c r="A2668" t="s">
        <v>443</v>
      </c>
      <c r="B2668">
        <v>939070</v>
      </c>
      <c r="C2668" s="5" t="s">
        <v>416</v>
      </c>
      <c r="D2668" s="5" t="s">
        <v>4390</v>
      </c>
      <c r="E2668" s="5" t="s">
        <v>4388</v>
      </c>
      <c r="F2668" s="2">
        <v>1409</v>
      </c>
      <c r="G2668" s="2">
        <v>212808</v>
      </c>
      <c r="H2668" s="2">
        <v>173978</v>
      </c>
      <c r="I2668" s="2">
        <v>14524</v>
      </c>
      <c r="J2668" s="2">
        <v>159454</v>
      </c>
      <c r="K2668" s="33">
        <v>8.8364042294329405E-3</v>
      </c>
      <c r="L2668" s="2">
        <v>1394</v>
      </c>
      <c r="M2668" s="2">
        <v>193087</v>
      </c>
      <c r="N2668" s="2">
        <v>156703</v>
      </c>
      <c r="O2668" s="33">
        <v>8.8958092697650967E-3</v>
      </c>
      <c r="P2668" s="2">
        <v>1417</v>
      </c>
      <c r="Q2668" s="2">
        <v>191109</v>
      </c>
      <c r="R2668" s="2">
        <v>156555</v>
      </c>
      <c r="S2668" s="35">
        <v>9.0511321899651876E-3</v>
      </c>
      <c r="T2668" t="s">
        <v>4388</v>
      </c>
      <c r="U2668" t="s">
        <v>4388</v>
      </c>
      <c r="V2668" s="5" t="s">
        <v>4390</v>
      </c>
      <c r="W2668" s="5">
        <v>0</v>
      </c>
      <c r="X2668" s="4">
        <v>-2.1472796053224712E-4</v>
      </c>
      <c r="Y2668" s="6">
        <v>-8</v>
      </c>
      <c r="Z2668" s="4">
        <v>1.5532292020009088E-4</v>
      </c>
      <c r="AA2668" s="5">
        <v>4126</v>
      </c>
      <c r="AC2668" s="16" t="str">
        <f t="shared" si="246"/>
        <v/>
      </c>
      <c r="AD2668" s="16" t="str">
        <f t="shared" si="247"/>
        <v/>
      </c>
      <c r="AE2668" s="16" t="str">
        <f t="shared" si="248"/>
        <v/>
      </c>
      <c r="AF2668" s="16" t="str">
        <f t="shared" si="249"/>
        <v/>
      </c>
      <c r="AG2668" s="16">
        <f t="shared" si="250"/>
        <v>8.8364042294329405E-3</v>
      </c>
      <c r="AH2668" s="16" t="str">
        <f t="shared" si="251"/>
        <v/>
      </c>
      <c r="AI2668" s="17" t="str">
        <f>IF('Peer Comparison Tool'!$D$11="NR","",IF($C2668='Peer Comparison Tool'!$D$9,COUNT('ALLL &lt;50B Database'!$AI$1:AI2667)+1,""))</f>
        <v/>
      </c>
    </row>
    <row r="2669" spans="1:35" x14ac:dyDescent="0.25">
      <c r="A2669" t="s">
        <v>1457</v>
      </c>
      <c r="B2669">
        <v>615851</v>
      </c>
      <c r="C2669" s="5" t="s">
        <v>1389</v>
      </c>
      <c r="D2669" s="5" t="s">
        <v>4390</v>
      </c>
      <c r="E2669" s="5" t="s">
        <v>4388</v>
      </c>
      <c r="F2669" s="2">
        <v>2058</v>
      </c>
      <c r="G2669" s="2">
        <v>212566</v>
      </c>
      <c r="H2669" s="2">
        <v>130314</v>
      </c>
      <c r="I2669" s="2">
        <v>5427</v>
      </c>
      <c r="J2669" s="2">
        <v>124887</v>
      </c>
      <c r="K2669" s="33">
        <v>1.6478896922818228E-2</v>
      </c>
      <c r="L2669" s="2">
        <v>2077</v>
      </c>
      <c r="M2669" s="2">
        <v>186475</v>
      </c>
      <c r="N2669" s="2">
        <v>125810</v>
      </c>
      <c r="O2669" s="33">
        <v>1.6509021540418091E-2</v>
      </c>
      <c r="P2669" s="2">
        <v>2136</v>
      </c>
      <c r="Q2669" s="2">
        <v>190837</v>
      </c>
      <c r="R2669" s="2">
        <v>125998</v>
      </c>
      <c r="S2669" s="35">
        <v>1.6952650042064161E-2</v>
      </c>
      <c r="T2669" t="s">
        <v>4388</v>
      </c>
      <c r="U2669" t="s">
        <v>4388</v>
      </c>
      <c r="V2669" s="5" t="s">
        <v>4390</v>
      </c>
      <c r="W2669" s="5">
        <v>0</v>
      </c>
      <c r="X2669" s="4">
        <v>-4.7375311924593294E-4</v>
      </c>
      <c r="Y2669" s="6">
        <v>-78</v>
      </c>
      <c r="Z2669" s="4">
        <v>4.436285016460699E-4</v>
      </c>
      <c r="AA2669" s="5">
        <v>1147</v>
      </c>
      <c r="AC2669" s="16" t="str">
        <f t="shared" si="246"/>
        <v/>
      </c>
      <c r="AD2669" s="16" t="str">
        <f t="shared" si="247"/>
        <v/>
      </c>
      <c r="AE2669" s="16" t="str">
        <f t="shared" si="248"/>
        <v/>
      </c>
      <c r="AF2669" s="16" t="str">
        <f t="shared" si="249"/>
        <v/>
      </c>
      <c r="AG2669" s="16">
        <f t="shared" si="250"/>
        <v>1.6478896922818228E-2</v>
      </c>
      <c r="AH2669" s="16" t="str">
        <f t="shared" si="251"/>
        <v/>
      </c>
      <c r="AI2669" s="17" t="str">
        <f>IF('Peer Comparison Tool'!$D$11="NR","",IF($C2669='Peer Comparison Tool'!$D$9,COUNT('ALLL &lt;50B Database'!$AI$1:AI2668)+1,""))</f>
        <v/>
      </c>
    </row>
    <row r="2670" spans="1:35" x14ac:dyDescent="0.25">
      <c r="A2670" t="s">
        <v>816</v>
      </c>
      <c r="B2670">
        <v>300942</v>
      </c>
      <c r="C2670" s="5" t="s">
        <v>716</v>
      </c>
      <c r="D2670" s="5" t="s">
        <v>4387</v>
      </c>
      <c r="E2670" s="5" t="s">
        <v>4388</v>
      </c>
      <c r="F2670" s="2">
        <v>2029</v>
      </c>
      <c r="G2670" s="2">
        <v>212348</v>
      </c>
      <c r="H2670" s="2">
        <v>172462</v>
      </c>
      <c r="I2670" s="2">
        <v>16912</v>
      </c>
      <c r="J2670" s="2">
        <v>155550</v>
      </c>
      <c r="K2670" s="33">
        <v>1.3044037287045967E-2</v>
      </c>
      <c r="L2670" s="2">
        <v>1802</v>
      </c>
      <c r="M2670" s="2">
        <v>186014</v>
      </c>
      <c r="N2670" s="2">
        <v>158012</v>
      </c>
      <c r="O2670" s="33">
        <v>1.1404197149583576E-2</v>
      </c>
      <c r="P2670" s="2">
        <v>1934</v>
      </c>
      <c r="Q2670" s="2">
        <v>186585</v>
      </c>
      <c r="R2670" s="2">
        <v>159237</v>
      </c>
      <c r="S2670" s="35">
        <v>1.2145418464301639E-2</v>
      </c>
      <c r="T2670" t="s">
        <v>4388</v>
      </c>
      <c r="U2670" t="s">
        <v>4388</v>
      </c>
      <c r="V2670" s="5" t="s">
        <v>4387</v>
      </c>
      <c r="W2670" s="5">
        <v>0</v>
      </c>
      <c r="X2670" s="4">
        <v>8.9861882274432786E-4</v>
      </c>
      <c r="Y2670" s="6">
        <v>95</v>
      </c>
      <c r="Z2670" s="4">
        <v>7.4122131471806262E-4</v>
      </c>
      <c r="AA2670" s="5">
        <v>2410</v>
      </c>
      <c r="AC2670" s="16" t="str">
        <f t="shared" si="246"/>
        <v/>
      </c>
      <c r="AD2670" s="16" t="str">
        <f t="shared" si="247"/>
        <v/>
      </c>
      <c r="AE2670" s="16" t="str">
        <f t="shared" si="248"/>
        <v/>
      </c>
      <c r="AF2670" s="16" t="str">
        <f t="shared" si="249"/>
        <v/>
      </c>
      <c r="AG2670" s="16">
        <f t="shared" si="250"/>
        <v>1.3044037287045967E-2</v>
      </c>
      <c r="AH2670" s="16" t="str">
        <f t="shared" si="251"/>
        <v/>
      </c>
      <c r="AI2670" s="17" t="str">
        <f>IF('Peer Comparison Tool'!$D$11="NR","",IF($C2670='Peer Comparison Tool'!$D$9,COUNT('ALLL &lt;50B Database'!$AI$1:AI2669)+1,""))</f>
        <v/>
      </c>
    </row>
    <row r="2671" spans="1:35" x14ac:dyDescent="0.25">
      <c r="A2671" t="s">
        <v>1101</v>
      </c>
      <c r="B2671">
        <v>177443</v>
      </c>
      <c r="C2671" s="5" t="s">
        <v>926</v>
      </c>
      <c r="D2671" s="5" t="s">
        <v>4390</v>
      </c>
      <c r="E2671" s="5" t="s">
        <v>4388</v>
      </c>
      <c r="F2671" s="2">
        <v>880</v>
      </c>
      <c r="G2671" s="2">
        <v>212294</v>
      </c>
      <c r="H2671" s="2">
        <v>78238</v>
      </c>
      <c r="I2671" s="2">
        <v>1834</v>
      </c>
      <c r="J2671" s="2">
        <v>76404</v>
      </c>
      <c r="K2671" s="33">
        <v>1.1517721585257316E-2</v>
      </c>
      <c r="L2671" s="2">
        <v>868</v>
      </c>
      <c r="M2671" s="2">
        <v>193012</v>
      </c>
      <c r="N2671" s="2">
        <v>79464</v>
      </c>
      <c r="O2671" s="33">
        <v>1.0923185341789992E-2</v>
      </c>
      <c r="P2671" s="2">
        <v>872</v>
      </c>
      <c r="Q2671" s="2">
        <v>195777</v>
      </c>
      <c r="R2671" s="2">
        <v>78012</v>
      </c>
      <c r="S2671" s="35">
        <v>1.1177767522945187E-2</v>
      </c>
      <c r="T2671" t="s">
        <v>4388</v>
      </c>
      <c r="U2671" t="s">
        <v>4388</v>
      </c>
      <c r="V2671" s="5" t="s">
        <v>4390</v>
      </c>
      <c r="W2671" s="5">
        <v>0</v>
      </c>
      <c r="X2671" s="4">
        <v>3.3995406231212937E-4</v>
      </c>
      <c r="Y2671" s="6">
        <v>8</v>
      </c>
      <c r="Z2671" s="4">
        <v>2.5458218115519474E-4</v>
      </c>
      <c r="AA2671" s="5">
        <v>3145</v>
      </c>
      <c r="AC2671" s="16" t="str">
        <f t="shared" si="246"/>
        <v/>
      </c>
      <c r="AD2671" s="16" t="str">
        <f t="shared" si="247"/>
        <v/>
      </c>
      <c r="AE2671" s="16" t="str">
        <f t="shared" si="248"/>
        <v/>
      </c>
      <c r="AF2671" s="16" t="str">
        <f t="shared" si="249"/>
        <v/>
      </c>
      <c r="AG2671" s="16">
        <f t="shared" si="250"/>
        <v>1.1517721585257316E-2</v>
      </c>
      <c r="AH2671" s="16" t="str">
        <f t="shared" si="251"/>
        <v/>
      </c>
      <c r="AI2671" s="17" t="str">
        <f>IF('Peer Comparison Tool'!$D$11="NR","",IF($C2671='Peer Comparison Tool'!$D$9,COUNT('ALLL &lt;50B Database'!$AI$1:AI2670)+1,""))</f>
        <v/>
      </c>
    </row>
    <row r="2672" spans="1:35" x14ac:dyDescent="0.25">
      <c r="A2672" t="s">
        <v>629</v>
      </c>
      <c r="B2672">
        <v>3671997</v>
      </c>
      <c r="C2672" s="5" t="s">
        <v>561</v>
      </c>
      <c r="D2672" s="5" t="s">
        <v>4390</v>
      </c>
      <c r="E2672" s="5" t="s">
        <v>4388</v>
      </c>
      <c r="F2672" s="2">
        <v>2960</v>
      </c>
      <c r="G2672" s="2">
        <v>212179</v>
      </c>
      <c r="H2672" s="2">
        <v>172753</v>
      </c>
      <c r="I2672" s="2">
        <v>6919</v>
      </c>
      <c r="J2672" s="2">
        <v>165834</v>
      </c>
      <c r="K2672" s="33">
        <v>1.7849174475680501E-2</v>
      </c>
      <c r="L2672" s="2">
        <v>2655</v>
      </c>
      <c r="M2672" s="2">
        <v>193882</v>
      </c>
      <c r="N2672" s="2">
        <v>155871</v>
      </c>
      <c r="O2672" s="33">
        <v>1.7033316011317051E-2</v>
      </c>
      <c r="P2672" s="2">
        <v>2764</v>
      </c>
      <c r="Q2672" s="2">
        <v>203448</v>
      </c>
      <c r="R2672" s="2">
        <v>164554</v>
      </c>
      <c r="S2672" s="35">
        <v>1.6796917729134508E-2</v>
      </c>
      <c r="T2672" t="s">
        <v>4388</v>
      </c>
      <c r="U2672" t="s">
        <v>4388</v>
      </c>
      <c r="V2672" s="5" t="s">
        <v>4390</v>
      </c>
      <c r="W2672" s="5">
        <v>0</v>
      </c>
      <c r="X2672" s="4">
        <v>1.0522567465459931E-3</v>
      </c>
      <c r="Y2672" s="6">
        <v>196</v>
      </c>
      <c r="Z2672" s="4">
        <v>-2.3639828218254347E-4</v>
      </c>
      <c r="AA2672" s="5">
        <v>873</v>
      </c>
      <c r="AC2672" s="16" t="str">
        <f t="shared" si="246"/>
        <v/>
      </c>
      <c r="AD2672" s="16" t="str">
        <f t="shared" si="247"/>
        <v/>
      </c>
      <c r="AE2672" s="16" t="str">
        <f t="shared" si="248"/>
        <v/>
      </c>
      <c r="AF2672" s="16" t="str">
        <f t="shared" si="249"/>
        <v/>
      </c>
      <c r="AG2672" s="16">
        <f t="shared" si="250"/>
        <v>1.7849174475680501E-2</v>
      </c>
      <c r="AH2672" s="16" t="str">
        <f t="shared" si="251"/>
        <v/>
      </c>
      <c r="AI2672" s="17" t="str">
        <f>IF('Peer Comparison Tool'!$D$11="NR","",IF($C2672='Peer Comparison Tool'!$D$9,COUNT('ALLL &lt;50B Database'!$AI$1:AI2671)+1,""))</f>
        <v/>
      </c>
    </row>
    <row r="2673" spans="1:35" x14ac:dyDescent="0.25">
      <c r="A2673" t="s">
        <v>896</v>
      </c>
      <c r="B2673">
        <v>922157</v>
      </c>
      <c r="C2673" s="5" t="s">
        <v>1389</v>
      </c>
      <c r="D2673" s="5" t="s">
        <v>4390</v>
      </c>
      <c r="E2673" s="5" t="s">
        <v>4388</v>
      </c>
      <c r="F2673" s="2">
        <v>1449</v>
      </c>
      <c r="G2673" s="2">
        <v>212044</v>
      </c>
      <c r="H2673" s="2">
        <v>142344</v>
      </c>
      <c r="I2673" s="2">
        <v>30989</v>
      </c>
      <c r="J2673" s="2">
        <v>111355</v>
      </c>
      <c r="K2673" s="33">
        <v>1.3012437699250146E-2</v>
      </c>
      <c r="L2673" s="2">
        <v>1375</v>
      </c>
      <c r="M2673" s="2">
        <v>175002</v>
      </c>
      <c r="N2673" s="2">
        <v>115283</v>
      </c>
      <c r="O2673" s="33">
        <v>1.1927170528178483E-2</v>
      </c>
      <c r="P2673" s="2">
        <v>1411</v>
      </c>
      <c r="Q2673" s="2">
        <v>177428</v>
      </c>
      <c r="R2673" s="2">
        <v>114224</v>
      </c>
      <c r="S2673" s="35">
        <v>1.235292057711164E-2</v>
      </c>
      <c r="T2673" t="s">
        <v>4388</v>
      </c>
      <c r="U2673" t="s">
        <v>4388</v>
      </c>
      <c r="V2673" s="5" t="s">
        <v>4390</v>
      </c>
      <c r="W2673" s="5">
        <v>0</v>
      </c>
      <c r="X2673" s="4">
        <v>6.59517122138506E-4</v>
      </c>
      <c r="Y2673" s="6">
        <v>38</v>
      </c>
      <c r="Z2673" s="4">
        <v>4.2575004893315692E-4</v>
      </c>
      <c r="AA2673" s="5">
        <v>2427</v>
      </c>
      <c r="AC2673" s="16" t="str">
        <f t="shared" si="246"/>
        <v/>
      </c>
      <c r="AD2673" s="16" t="str">
        <f t="shared" si="247"/>
        <v/>
      </c>
      <c r="AE2673" s="16" t="str">
        <f t="shared" si="248"/>
        <v/>
      </c>
      <c r="AF2673" s="16" t="str">
        <f t="shared" si="249"/>
        <v/>
      </c>
      <c r="AG2673" s="16">
        <f t="shared" si="250"/>
        <v>1.3012437699250146E-2</v>
      </c>
      <c r="AH2673" s="16" t="str">
        <f t="shared" si="251"/>
        <v/>
      </c>
      <c r="AI2673" s="17" t="str">
        <f>IF('Peer Comparison Tool'!$D$11="NR","",IF($C2673='Peer Comparison Tool'!$D$9,COUNT('ALLL &lt;50B Database'!$AI$1:AI2672)+1,""))</f>
        <v/>
      </c>
    </row>
    <row r="2674" spans="1:35" x14ac:dyDescent="0.25">
      <c r="A2674" t="s">
        <v>3292</v>
      </c>
      <c r="B2674">
        <v>3286999</v>
      </c>
      <c r="C2674" s="5" t="s">
        <v>3209</v>
      </c>
      <c r="D2674" s="5" t="s">
        <v>4390</v>
      </c>
      <c r="E2674" s="5" t="s">
        <v>4388</v>
      </c>
      <c r="F2674" s="2">
        <v>937</v>
      </c>
      <c r="G2674" s="2">
        <v>211888</v>
      </c>
      <c r="H2674" s="2">
        <v>136525</v>
      </c>
      <c r="I2674" s="2">
        <v>6369</v>
      </c>
      <c r="J2674" s="2">
        <v>130156</v>
      </c>
      <c r="K2674" s="33">
        <v>7.1990534435600355E-3</v>
      </c>
      <c r="L2674" s="2">
        <v>953</v>
      </c>
      <c r="M2674" s="2">
        <v>170152</v>
      </c>
      <c r="N2674" s="2">
        <v>134080</v>
      </c>
      <c r="O2674" s="33">
        <v>7.1076968973747016E-3</v>
      </c>
      <c r="P2674" s="2">
        <v>953</v>
      </c>
      <c r="Q2674" s="2">
        <v>174146</v>
      </c>
      <c r="R2674" s="2">
        <v>133902</v>
      </c>
      <c r="S2674" s="35">
        <v>7.1171453749757285E-3</v>
      </c>
      <c r="T2674" t="s">
        <v>4388</v>
      </c>
      <c r="U2674" t="s">
        <v>4388</v>
      </c>
      <c r="V2674" s="5" t="s">
        <v>4390</v>
      </c>
      <c r="W2674" s="5">
        <v>0</v>
      </c>
      <c r="X2674" s="4">
        <v>8.1908068584306964E-5</v>
      </c>
      <c r="Y2674" s="6">
        <v>-16</v>
      </c>
      <c r="Z2674" s="4">
        <v>9.4484776010268778E-6</v>
      </c>
      <c r="AA2674" s="5">
        <v>4431</v>
      </c>
      <c r="AC2674" s="16" t="str">
        <f t="shared" si="246"/>
        <v/>
      </c>
      <c r="AD2674" s="16" t="str">
        <f t="shared" si="247"/>
        <v/>
      </c>
      <c r="AE2674" s="16" t="str">
        <f t="shared" si="248"/>
        <v/>
      </c>
      <c r="AF2674" s="16" t="str">
        <f t="shared" si="249"/>
        <v/>
      </c>
      <c r="AG2674" s="16">
        <f t="shared" si="250"/>
        <v>7.1990534435600355E-3</v>
      </c>
      <c r="AH2674" s="16" t="str">
        <f t="shared" si="251"/>
        <v/>
      </c>
      <c r="AI2674" s="17" t="str">
        <f>IF('Peer Comparison Tool'!$D$11="NR","",IF($C2674='Peer Comparison Tool'!$D$9,COUNT('ALLL &lt;50B Database'!$AI$1:AI2673)+1,""))</f>
        <v/>
      </c>
    </row>
    <row r="2675" spans="1:35" x14ac:dyDescent="0.25">
      <c r="A2675" t="s">
        <v>642</v>
      </c>
      <c r="B2675">
        <v>925055</v>
      </c>
      <c r="C2675" s="5" t="s">
        <v>2711</v>
      </c>
      <c r="D2675" s="5" t="s">
        <v>4390</v>
      </c>
      <c r="E2675" s="5" t="s">
        <v>4388</v>
      </c>
      <c r="F2675" s="2">
        <v>1716</v>
      </c>
      <c r="G2675" s="2">
        <v>211827</v>
      </c>
      <c r="H2675" s="2">
        <v>149095</v>
      </c>
      <c r="I2675" s="2">
        <v>2403</v>
      </c>
      <c r="J2675" s="2">
        <v>146692</v>
      </c>
      <c r="K2675" s="33">
        <v>1.1697979439914925E-2</v>
      </c>
      <c r="L2675" s="2">
        <v>1602</v>
      </c>
      <c r="M2675" s="2">
        <v>207129</v>
      </c>
      <c r="N2675" s="2">
        <v>156009</v>
      </c>
      <c r="O2675" s="33">
        <v>1.0268638347787627E-2</v>
      </c>
      <c r="P2675" s="2">
        <v>1708</v>
      </c>
      <c r="Q2675" s="2">
        <v>194446</v>
      </c>
      <c r="R2675" s="2">
        <v>147868</v>
      </c>
      <c r="S2675" s="35">
        <v>1.1550842643438742E-2</v>
      </c>
      <c r="T2675" t="s">
        <v>4388</v>
      </c>
      <c r="U2675" t="s">
        <v>4388</v>
      </c>
      <c r="V2675" s="5" t="s">
        <v>4390</v>
      </c>
      <c r="W2675" s="5">
        <v>0</v>
      </c>
      <c r="X2675" s="4">
        <v>1.4713679647618272E-4</v>
      </c>
      <c r="Y2675" s="6">
        <v>8</v>
      </c>
      <c r="Z2675" s="4">
        <v>1.282204295651115E-3</v>
      </c>
      <c r="AA2675" s="5">
        <v>3068</v>
      </c>
      <c r="AC2675" s="16" t="str">
        <f t="shared" si="246"/>
        <v/>
      </c>
      <c r="AD2675" s="16" t="str">
        <f t="shared" si="247"/>
        <v/>
      </c>
      <c r="AE2675" s="16" t="str">
        <f t="shared" si="248"/>
        <v/>
      </c>
      <c r="AF2675" s="16" t="str">
        <f t="shared" si="249"/>
        <v/>
      </c>
      <c r="AG2675" s="16">
        <f t="shared" si="250"/>
        <v>1.1697979439914925E-2</v>
      </c>
      <c r="AH2675" s="16" t="str">
        <f t="shared" si="251"/>
        <v/>
      </c>
      <c r="AI2675" s="17" t="str">
        <f>IF('Peer Comparison Tool'!$D$11="NR","",IF($C2675='Peer Comparison Tool'!$D$9,COUNT('ALLL &lt;50B Database'!$AI$1:AI2674)+1,""))</f>
        <v/>
      </c>
    </row>
    <row r="2676" spans="1:35" x14ac:dyDescent="0.25">
      <c r="A2676" t="s">
        <v>1107</v>
      </c>
      <c r="B2676">
        <v>513546</v>
      </c>
      <c r="C2676" s="5" t="s">
        <v>926</v>
      </c>
      <c r="D2676" s="5" t="s">
        <v>4390</v>
      </c>
      <c r="E2676" s="5" t="s">
        <v>4388</v>
      </c>
      <c r="F2676" s="2">
        <v>1087</v>
      </c>
      <c r="G2676" s="2">
        <v>211655</v>
      </c>
      <c r="H2676" s="2">
        <v>128767</v>
      </c>
      <c r="I2676" s="2">
        <v>6172</v>
      </c>
      <c r="J2676" s="2">
        <v>122595</v>
      </c>
      <c r="K2676" s="33">
        <v>8.8665932542110193E-3</v>
      </c>
      <c r="L2676" s="2">
        <v>1025</v>
      </c>
      <c r="M2676" s="2">
        <v>189619</v>
      </c>
      <c r="N2676" s="2">
        <v>129045</v>
      </c>
      <c r="O2676" s="33">
        <v>7.9429656321438266E-3</v>
      </c>
      <c r="P2676" s="2">
        <v>1056</v>
      </c>
      <c r="Q2676" s="2">
        <v>189722</v>
      </c>
      <c r="R2676" s="2">
        <v>122218</v>
      </c>
      <c r="S2676" s="35">
        <v>8.6402984830385044E-3</v>
      </c>
      <c r="T2676" t="s">
        <v>4388</v>
      </c>
      <c r="U2676" t="s">
        <v>4388</v>
      </c>
      <c r="V2676" s="5" t="s">
        <v>4390</v>
      </c>
      <c r="W2676" s="5">
        <v>0</v>
      </c>
      <c r="X2676" s="4">
        <v>2.2629477117251488E-4</v>
      </c>
      <c r="Y2676" s="6">
        <v>31</v>
      </c>
      <c r="Z2676" s="4">
        <v>6.9733285089467779E-4</v>
      </c>
      <c r="AA2676" s="5">
        <v>4114</v>
      </c>
      <c r="AC2676" s="16" t="str">
        <f t="shared" si="246"/>
        <v/>
      </c>
      <c r="AD2676" s="16" t="str">
        <f t="shared" si="247"/>
        <v/>
      </c>
      <c r="AE2676" s="16" t="str">
        <f t="shared" si="248"/>
        <v/>
      </c>
      <c r="AF2676" s="16" t="str">
        <f t="shared" si="249"/>
        <v/>
      </c>
      <c r="AG2676" s="16">
        <f t="shared" si="250"/>
        <v>8.8665932542110193E-3</v>
      </c>
      <c r="AH2676" s="16" t="str">
        <f t="shared" si="251"/>
        <v/>
      </c>
      <c r="AI2676" s="17" t="str">
        <f>IF('Peer Comparison Tool'!$D$11="NR","",IF($C2676='Peer Comparison Tool'!$D$9,COUNT('ALLL &lt;50B Database'!$AI$1:AI2675)+1,""))</f>
        <v/>
      </c>
    </row>
    <row r="2677" spans="1:35" x14ac:dyDescent="0.25">
      <c r="A2677" t="s">
        <v>1454</v>
      </c>
      <c r="B2677">
        <v>850456</v>
      </c>
      <c r="C2677" s="5" t="s">
        <v>1389</v>
      </c>
      <c r="D2677" s="5" t="s">
        <v>4390</v>
      </c>
      <c r="E2677" s="5" t="s">
        <v>4388</v>
      </c>
      <c r="F2677" s="2">
        <v>1867</v>
      </c>
      <c r="G2677" s="2">
        <v>211372</v>
      </c>
      <c r="H2677" s="2">
        <v>161877</v>
      </c>
      <c r="I2677" s="2">
        <v>8335</v>
      </c>
      <c r="J2677" s="2">
        <v>153542</v>
      </c>
      <c r="K2677" s="33">
        <v>1.2159539409412409E-2</v>
      </c>
      <c r="L2677" s="2">
        <v>1863</v>
      </c>
      <c r="M2677" s="2">
        <v>192530</v>
      </c>
      <c r="N2677" s="2">
        <v>143197</v>
      </c>
      <c r="O2677" s="33">
        <v>1.3010049093207261E-2</v>
      </c>
      <c r="P2677" s="2">
        <v>1838</v>
      </c>
      <c r="Q2677" s="2">
        <v>196466</v>
      </c>
      <c r="R2677" s="2">
        <v>148748</v>
      </c>
      <c r="S2677" s="35">
        <v>1.235646865840213E-2</v>
      </c>
      <c r="T2677" t="s">
        <v>4388</v>
      </c>
      <c r="U2677" t="s">
        <v>4388</v>
      </c>
      <c r="V2677" s="5" t="s">
        <v>4390</v>
      </c>
      <c r="W2677" s="5">
        <v>0</v>
      </c>
      <c r="X2677" s="4">
        <v>-1.969292489897214E-4</v>
      </c>
      <c r="Y2677" s="6">
        <v>29</v>
      </c>
      <c r="Z2677" s="4">
        <v>-6.5358043480513023E-4</v>
      </c>
      <c r="AA2677" s="5">
        <v>2848</v>
      </c>
      <c r="AC2677" s="16" t="str">
        <f t="shared" si="246"/>
        <v/>
      </c>
      <c r="AD2677" s="16" t="str">
        <f t="shared" si="247"/>
        <v/>
      </c>
      <c r="AE2677" s="16" t="str">
        <f t="shared" si="248"/>
        <v/>
      </c>
      <c r="AF2677" s="16" t="str">
        <f t="shared" si="249"/>
        <v/>
      </c>
      <c r="AG2677" s="16">
        <f t="shared" si="250"/>
        <v>1.2159539409412409E-2</v>
      </c>
      <c r="AH2677" s="16" t="str">
        <f t="shared" si="251"/>
        <v/>
      </c>
      <c r="AI2677" s="17" t="str">
        <f>IF('Peer Comparison Tool'!$D$11="NR","",IF($C2677='Peer Comparison Tool'!$D$9,COUNT('ALLL &lt;50B Database'!$AI$1:AI2676)+1,""))</f>
        <v/>
      </c>
    </row>
    <row r="2678" spans="1:35" x14ac:dyDescent="0.25">
      <c r="A2678" t="s">
        <v>2012</v>
      </c>
      <c r="B2678">
        <v>235231</v>
      </c>
      <c r="C2678" s="5" t="s">
        <v>3603</v>
      </c>
      <c r="D2678" s="5" t="s">
        <v>4390</v>
      </c>
      <c r="E2678" s="5" t="s">
        <v>4388</v>
      </c>
      <c r="F2678" s="2">
        <v>1239</v>
      </c>
      <c r="G2678" s="2">
        <v>211314</v>
      </c>
      <c r="H2678" s="2">
        <v>95624</v>
      </c>
      <c r="I2678" s="2">
        <v>0</v>
      </c>
      <c r="J2678" s="2">
        <v>95624</v>
      </c>
      <c r="K2678" s="33">
        <v>1.2956998243118882E-2</v>
      </c>
      <c r="L2678" s="2">
        <v>1195</v>
      </c>
      <c r="M2678" s="2">
        <v>196736</v>
      </c>
      <c r="N2678" s="2">
        <v>99172</v>
      </c>
      <c r="O2678" s="33">
        <v>1.2049772113096439E-2</v>
      </c>
      <c r="P2678" s="2">
        <v>1157</v>
      </c>
      <c r="Q2678" s="2">
        <v>202622</v>
      </c>
      <c r="R2678" s="2">
        <v>97319</v>
      </c>
      <c r="S2678" s="35">
        <v>1.1888737040043567E-2</v>
      </c>
      <c r="T2678" t="s">
        <v>4388</v>
      </c>
      <c r="U2678" t="s">
        <v>4388</v>
      </c>
      <c r="V2678" s="5" t="s">
        <v>4390</v>
      </c>
      <c r="W2678" s="5">
        <v>0</v>
      </c>
      <c r="X2678" s="4">
        <v>1.0682612030753144E-3</v>
      </c>
      <c r="Y2678" s="6">
        <v>82</v>
      </c>
      <c r="Z2678" s="4">
        <v>-1.6103507305287139E-4</v>
      </c>
      <c r="AA2678" s="5">
        <v>2455</v>
      </c>
      <c r="AC2678" s="16" t="str">
        <f t="shared" si="246"/>
        <v/>
      </c>
      <c r="AD2678" s="16" t="str">
        <f t="shared" si="247"/>
        <v/>
      </c>
      <c r="AE2678" s="16" t="str">
        <f t="shared" si="248"/>
        <v/>
      </c>
      <c r="AF2678" s="16" t="str">
        <f t="shared" si="249"/>
        <v/>
      </c>
      <c r="AG2678" s="16">
        <f t="shared" si="250"/>
        <v>1.2956998243118882E-2</v>
      </c>
      <c r="AH2678" s="16" t="str">
        <f t="shared" si="251"/>
        <v/>
      </c>
      <c r="AI2678" s="17" t="str">
        <f>IF('Peer Comparison Tool'!$D$11="NR","",IF($C2678='Peer Comparison Tool'!$D$9,COUNT('ALLL &lt;50B Database'!$AI$1:AI2677)+1,""))</f>
        <v/>
      </c>
    </row>
    <row r="2679" spans="1:35" x14ac:dyDescent="0.25">
      <c r="A2679" t="s">
        <v>2550</v>
      </c>
      <c r="B2679">
        <v>780049</v>
      </c>
      <c r="C2679" s="5" t="s">
        <v>2519</v>
      </c>
      <c r="D2679" s="5" t="s">
        <v>4390</v>
      </c>
      <c r="E2679" s="5" t="s">
        <v>4388</v>
      </c>
      <c r="F2679" s="2">
        <v>2005</v>
      </c>
      <c r="G2679" s="2">
        <v>211069</v>
      </c>
      <c r="H2679" s="2">
        <v>124713</v>
      </c>
      <c r="I2679" s="2">
        <v>6507</v>
      </c>
      <c r="J2679" s="2">
        <v>118206</v>
      </c>
      <c r="K2679" s="33">
        <v>1.6961913946838571E-2</v>
      </c>
      <c r="L2679" s="2">
        <v>1773</v>
      </c>
      <c r="M2679" s="2">
        <v>178940</v>
      </c>
      <c r="N2679" s="2">
        <v>120070</v>
      </c>
      <c r="O2679" s="33">
        <v>1.4766386274673107E-2</v>
      </c>
      <c r="P2679" s="2">
        <v>1915</v>
      </c>
      <c r="Q2679" s="2">
        <v>198422</v>
      </c>
      <c r="R2679" s="2">
        <v>118749</v>
      </c>
      <c r="S2679" s="35">
        <v>1.6126451591171292E-2</v>
      </c>
      <c r="T2679" t="s">
        <v>4388</v>
      </c>
      <c r="U2679" t="s">
        <v>4388</v>
      </c>
      <c r="V2679" s="5" t="s">
        <v>4390</v>
      </c>
      <c r="W2679" s="5">
        <v>0</v>
      </c>
      <c r="X2679" s="4">
        <v>8.3546235566727897E-4</v>
      </c>
      <c r="Y2679" s="6">
        <v>90</v>
      </c>
      <c r="Z2679" s="4">
        <v>1.3600653164981859E-3</v>
      </c>
      <c r="AA2679" s="5">
        <v>1050</v>
      </c>
      <c r="AC2679" s="16" t="str">
        <f t="shared" si="246"/>
        <v/>
      </c>
      <c r="AD2679" s="16" t="str">
        <f t="shared" si="247"/>
        <v/>
      </c>
      <c r="AE2679" s="16" t="str">
        <f t="shared" si="248"/>
        <v/>
      </c>
      <c r="AF2679" s="16" t="str">
        <f t="shared" si="249"/>
        <v/>
      </c>
      <c r="AG2679" s="16">
        <f t="shared" si="250"/>
        <v>1.6961913946838571E-2</v>
      </c>
      <c r="AH2679" s="16" t="str">
        <f t="shared" si="251"/>
        <v/>
      </c>
      <c r="AI2679" s="17" t="str">
        <f>IF('Peer Comparison Tool'!$D$11="NR","",IF($C2679='Peer Comparison Tool'!$D$9,COUNT('ALLL &lt;50B Database'!$AI$1:AI2678)+1,""))</f>
        <v/>
      </c>
    </row>
    <row r="2680" spans="1:35" x14ac:dyDescent="0.25">
      <c r="A2680" t="s">
        <v>382</v>
      </c>
      <c r="B2680">
        <v>357553</v>
      </c>
      <c r="C2680" s="5" t="s">
        <v>343</v>
      </c>
      <c r="D2680" s="5" t="s">
        <v>4390</v>
      </c>
      <c r="E2680" s="5" t="s">
        <v>4388</v>
      </c>
      <c r="F2680" s="2">
        <v>1628</v>
      </c>
      <c r="G2680" s="2">
        <v>211042</v>
      </c>
      <c r="H2680" s="2">
        <v>115208</v>
      </c>
      <c r="I2680" s="2">
        <v>5092</v>
      </c>
      <c r="J2680" s="2">
        <v>110116</v>
      </c>
      <c r="K2680" s="33">
        <v>1.4784409168513203E-2</v>
      </c>
      <c r="L2680" s="2">
        <v>1631</v>
      </c>
      <c r="M2680" s="2">
        <v>181467</v>
      </c>
      <c r="N2680" s="2">
        <v>120693</v>
      </c>
      <c r="O2680" s="33">
        <v>1.3513625479522425E-2</v>
      </c>
      <c r="P2680" s="2">
        <v>1628</v>
      </c>
      <c r="Q2680" s="2">
        <v>189894</v>
      </c>
      <c r="R2680" s="2">
        <v>112366</v>
      </c>
      <c r="S2680" s="35">
        <v>1.4488368367655697E-2</v>
      </c>
      <c r="T2680" t="s">
        <v>4388</v>
      </c>
      <c r="U2680" t="s">
        <v>4388</v>
      </c>
      <c r="V2680" s="5" t="s">
        <v>4390</v>
      </c>
      <c r="W2680" s="5">
        <v>0</v>
      </c>
      <c r="X2680" s="4">
        <v>2.960408008575062E-4</v>
      </c>
      <c r="Y2680" s="6">
        <v>0</v>
      </c>
      <c r="Z2680" s="4">
        <v>9.7474288813327245E-4</v>
      </c>
      <c r="AA2680" s="5">
        <v>1673</v>
      </c>
      <c r="AC2680" s="16" t="str">
        <f t="shared" si="246"/>
        <v/>
      </c>
      <c r="AD2680" s="16" t="str">
        <f t="shared" si="247"/>
        <v/>
      </c>
      <c r="AE2680" s="16" t="str">
        <f t="shared" si="248"/>
        <v/>
      </c>
      <c r="AF2680" s="16" t="str">
        <f t="shared" si="249"/>
        <v/>
      </c>
      <c r="AG2680" s="16">
        <f t="shared" si="250"/>
        <v>1.4784409168513203E-2</v>
      </c>
      <c r="AH2680" s="16" t="str">
        <f t="shared" si="251"/>
        <v/>
      </c>
      <c r="AI2680" s="17" t="str">
        <f>IF('Peer Comparison Tool'!$D$11="NR","",IF($C2680='Peer Comparison Tool'!$D$9,COUNT('ALLL &lt;50B Database'!$AI$1:AI2679)+1,""))</f>
        <v/>
      </c>
    </row>
    <row r="2681" spans="1:35" x14ac:dyDescent="0.25">
      <c r="A2681" t="s">
        <v>4376</v>
      </c>
      <c r="B2681">
        <v>94755</v>
      </c>
      <c r="C2681" s="5" t="s">
        <v>4362</v>
      </c>
      <c r="D2681" s="5" t="s">
        <v>4390</v>
      </c>
      <c r="E2681" s="5" t="s">
        <v>4388</v>
      </c>
      <c r="F2681" s="2">
        <v>2120</v>
      </c>
      <c r="G2681" s="2">
        <v>210999</v>
      </c>
      <c r="H2681" s="2">
        <v>121142</v>
      </c>
      <c r="I2681" s="2">
        <v>6643</v>
      </c>
      <c r="J2681" s="2">
        <v>114499</v>
      </c>
      <c r="K2681" s="33">
        <v>1.8515445549742791E-2</v>
      </c>
      <c r="L2681" s="2">
        <v>1831</v>
      </c>
      <c r="M2681" s="2">
        <v>193656</v>
      </c>
      <c r="N2681" s="2">
        <v>113619</v>
      </c>
      <c r="O2681" s="33">
        <v>1.6115262412096567E-2</v>
      </c>
      <c r="P2681" s="2">
        <v>1969</v>
      </c>
      <c r="Q2681" s="2">
        <v>191506</v>
      </c>
      <c r="R2681" s="2">
        <v>113857</v>
      </c>
      <c r="S2681" s="35">
        <v>1.7293622702161483E-2</v>
      </c>
      <c r="T2681" t="s">
        <v>4388</v>
      </c>
      <c r="U2681" t="s">
        <v>4388</v>
      </c>
      <c r="V2681" s="5" t="s">
        <v>4390</v>
      </c>
      <c r="W2681" s="5">
        <v>0</v>
      </c>
      <c r="X2681" s="4">
        <v>1.2218228475813081E-3</v>
      </c>
      <c r="Y2681" s="6">
        <v>151</v>
      </c>
      <c r="Z2681" s="4">
        <v>1.1783602900649164E-3</v>
      </c>
      <c r="AA2681" s="5">
        <v>753</v>
      </c>
      <c r="AC2681" s="16" t="str">
        <f t="shared" si="246"/>
        <v/>
      </c>
      <c r="AD2681" s="16" t="str">
        <f t="shared" si="247"/>
        <v/>
      </c>
      <c r="AE2681" s="16" t="str">
        <f t="shared" si="248"/>
        <v/>
      </c>
      <c r="AF2681" s="16" t="str">
        <f t="shared" si="249"/>
        <v/>
      </c>
      <c r="AG2681" s="16">
        <f t="shared" si="250"/>
        <v>1.8515445549742791E-2</v>
      </c>
      <c r="AH2681" s="16" t="str">
        <f t="shared" si="251"/>
        <v/>
      </c>
      <c r="AI2681" s="17" t="str">
        <f>IF('Peer Comparison Tool'!$D$11="NR","",IF($C2681='Peer Comparison Tool'!$D$9,COUNT('ALLL &lt;50B Database'!$AI$1:AI2680)+1,""))</f>
        <v/>
      </c>
    </row>
    <row r="2682" spans="1:35" x14ac:dyDescent="0.25">
      <c r="A2682" t="s">
        <v>636</v>
      </c>
      <c r="B2682">
        <v>1191352</v>
      </c>
      <c r="C2682" s="5" t="s">
        <v>561</v>
      </c>
      <c r="D2682" s="5" t="s">
        <v>4390</v>
      </c>
      <c r="E2682" s="5" t="s">
        <v>4388</v>
      </c>
      <c r="F2682" s="2">
        <v>1988</v>
      </c>
      <c r="G2682" s="2">
        <v>210915</v>
      </c>
      <c r="H2682" s="2">
        <v>83615</v>
      </c>
      <c r="I2682" s="2">
        <v>1121</v>
      </c>
      <c r="J2682" s="2">
        <v>82494</v>
      </c>
      <c r="K2682" s="33">
        <v>2.4098722331321067E-2</v>
      </c>
      <c r="L2682" s="2">
        <v>2006</v>
      </c>
      <c r="M2682" s="2">
        <v>176305</v>
      </c>
      <c r="N2682" s="2">
        <v>85636</v>
      </c>
      <c r="O2682" s="33">
        <v>2.3424727918165258E-2</v>
      </c>
      <c r="P2682" s="2">
        <v>2000</v>
      </c>
      <c r="Q2682" s="2">
        <v>187962</v>
      </c>
      <c r="R2682" s="2">
        <v>86578</v>
      </c>
      <c r="S2682" s="35">
        <v>2.3100556723417036E-2</v>
      </c>
      <c r="T2682" t="s">
        <v>4388</v>
      </c>
      <c r="U2682" t="s">
        <v>4388</v>
      </c>
      <c r="V2682" s="5" t="s">
        <v>4390</v>
      </c>
      <c r="W2682" s="5">
        <v>0</v>
      </c>
      <c r="X2682" s="4">
        <v>9.9816560790403144E-4</v>
      </c>
      <c r="Y2682" s="6">
        <v>-12</v>
      </c>
      <c r="Z2682" s="4">
        <v>-3.2417119474822259E-4</v>
      </c>
      <c r="AA2682" s="5">
        <v>280</v>
      </c>
      <c r="AC2682" s="16" t="str">
        <f t="shared" si="246"/>
        <v/>
      </c>
      <c r="AD2682" s="16" t="str">
        <f t="shared" si="247"/>
        <v/>
      </c>
      <c r="AE2682" s="16" t="str">
        <f t="shared" si="248"/>
        <v/>
      </c>
      <c r="AF2682" s="16" t="str">
        <f t="shared" si="249"/>
        <v/>
      </c>
      <c r="AG2682" s="16">
        <f t="shared" si="250"/>
        <v>2.4098722331321067E-2</v>
      </c>
      <c r="AH2682" s="16" t="str">
        <f t="shared" si="251"/>
        <v/>
      </c>
      <c r="AI2682" s="17" t="str">
        <f>IF('Peer Comparison Tool'!$D$11="NR","",IF($C2682='Peer Comparison Tool'!$D$9,COUNT('ALLL &lt;50B Database'!$AI$1:AI2681)+1,""))</f>
        <v/>
      </c>
    </row>
    <row r="2683" spans="1:35" x14ac:dyDescent="0.25">
      <c r="A2683" t="s">
        <v>1648</v>
      </c>
      <c r="B2683">
        <v>2897633</v>
      </c>
      <c r="C2683" s="5" t="s">
        <v>1578</v>
      </c>
      <c r="D2683" s="5" t="s">
        <v>4390</v>
      </c>
      <c r="E2683" s="5" t="s">
        <v>4388</v>
      </c>
      <c r="F2683" s="2">
        <v>1225</v>
      </c>
      <c r="G2683" s="2">
        <v>210869</v>
      </c>
      <c r="H2683" s="2">
        <v>141731</v>
      </c>
      <c r="I2683" s="2">
        <v>22586</v>
      </c>
      <c r="J2683" s="2">
        <v>119145</v>
      </c>
      <c r="K2683" s="33">
        <v>1.02815896596584E-2</v>
      </c>
      <c r="L2683" s="2">
        <v>1200</v>
      </c>
      <c r="M2683" s="2">
        <v>178625</v>
      </c>
      <c r="N2683" s="2">
        <v>118789</v>
      </c>
      <c r="O2683" s="33">
        <v>1.0101945466331058E-2</v>
      </c>
      <c r="P2683" s="2">
        <v>1235</v>
      </c>
      <c r="Q2683" s="2">
        <v>184592</v>
      </c>
      <c r="R2683" s="2">
        <v>118690</v>
      </c>
      <c r="S2683" s="35">
        <v>1.0405257393209201E-2</v>
      </c>
      <c r="T2683" t="s">
        <v>4388</v>
      </c>
      <c r="U2683" t="s">
        <v>4388</v>
      </c>
      <c r="V2683" s="5" t="s">
        <v>4390</v>
      </c>
      <c r="W2683" s="5">
        <v>0</v>
      </c>
      <c r="X2683" s="4">
        <v>-1.2366773355080088E-4</v>
      </c>
      <c r="Y2683" s="6">
        <v>-10</v>
      </c>
      <c r="Z2683" s="4">
        <v>3.033119268781425E-4</v>
      </c>
      <c r="AA2683" s="5">
        <v>3680</v>
      </c>
      <c r="AC2683" s="16" t="str">
        <f t="shared" si="246"/>
        <v/>
      </c>
      <c r="AD2683" s="16" t="str">
        <f t="shared" si="247"/>
        <v/>
      </c>
      <c r="AE2683" s="16" t="str">
        <f t="shared" si="248"/>
        <v/>
      </c>
      <c r="AF2683" s="16" t="str">
        <f t="shared" si="249"/>
        <v/>
      </c>
      <c r="AG2683" s="16">
        <f t="shared" si="250"/>
        <v>1.02815896596584E-2</v>
      </c>
      <c r="AH2683" s="16" t="str">
        <f t="shared" si="251"/>
        <v/>
      </c>
      <c r="AI2683" s="17" t="str">
        <f>IF('Peer Comparison Tool'!$D$11="NR","",IF($C2683='Peer Comparison Tool'!$D$9,COUNT('ALLL &lt;50B Database'!$AI$1:AI2682)+1,""))</f>
        <v/>
      </c>
    </row>
    <row r="2684" spans="1:35" x14ac:dyDescent="0.25">
      <c r="A2684" t="s">
        <v>1356</v>
      </c>
      <c r="B2684">
        <v>933340</v>
      </c>
      <c r="C2684" s="5" t="s">
        <v>1309</v>
      </c>
      <c r="D2684" s="5" t="s">
        <v>4390</v>
      </c>
      <c r="E2684" s="5" t="s">
        <v>4388</v>
      </c>
      <c r="F2684" s="2">
        <v>3637</v>
      </c>
      <c r="G2684" s="2">
        <v>210767</v>
      </c>
      <c r="H2684" s="2">
        <v>176348</v>
      </c>
      <c r="I2684" s="2">
        <v>5946</v>
      </c>
      <c r="J2684" s="2">
        <v>170402</v>
      </c>
      <c r="K2684" s="33">
        <v>2.1343646201335664E-2</v>
      </c>
      <c r="L2684" s="2">
        <v>3605</v>
      </c>
      <c r="M2684" s="2">
        <v>196412</v>
      </c>
      <c r="N2684" s="2">
        <v>161009</v>
      </c>
      <c r="O2684" s="33">
        <v>2.2390052729971615E-2</v>
      </c>
      <c r="P2684" s="2">
        <v>3633</v>
      </c>
      <c r="Q2684" s="2">
        <v>201509</v>
      </c>
      <c r="R2684" s="2">
        <v>166344</v>
      </c>
      <c r="S2684" s="35">
        <v>2.1840282787476555E-2</v>
      </c>
      <c r="T2684" t="s">
        <v>4388</v>
      </c>
      <c r="U2684" t="s">
        <v>4388</v>
      </c>
      <c r="V2684" s="5" t="s">
        <v>4390</v>
      </c>
      <c r="W2684" s="5">
        <v>0</v>
      </c>
      <c r="X2684" s="4">
        <v>-4.9663658614089098E-4</v>
      </c>
      <c r="Y2684" s="6">
        <v>4</v>
      </c>
      <c r="Z2684" s="4">
        <v>-5.4976994249505973E-4</v>
      </c>
      <c r="AA2684" s="5">
        <v>440</v>
      </c>
      <c r="AC2684" s="16" t="str">
        <f t="shared" si="246"/>
        <v/>
      </c>
      <c r="AD2684" s="16" t="str">
        <f t="shared" si="247"/>
        <v/>
      </c>
      <c r="AE2684" s="16" t="str">
        <f t="shared" si="248"/>
        <v/>
      </c>
      <c r="AF2684" s="16" t="str">
        <f t="shared" si="249"/>
        <v/>
      </c>
      <c r="AG2684" s="16">
        <f t="shared" si="250"/>
        <v>2.1343646201335664E-2</v>
      </c>
      <c r="AH2684" s="16" t="str">
        <f t="shared" si="251"/>
        <v/>
      </c>
      <c r="AI2684" s="17" t="str">
        <f>IF('Peer Comparison Tool'!$D$11="NR","",IF($C2684='Peer Comparison Tool'!$D$9,COUNT('ALLL &lt;50B Database'!$AI$1:AI2683)+1,""))</f>
        <v/>
      </c>
    </row>
    <row r="2685" spans="1:35" x14ac:dyDescent="0.25">
      <c r="A2685" t="s">
        <v>1102</v>
      </c>
      <c r="B2685">
        <v>860147</v>
      </c>
      <c r="C2685" s="5" t="s">
        <v>926</v>
      </c>
      <c r="D2685" s="5" t="s">
        <v>4390</v>
      </c>
      <c r="E2685" s="5" t="s">
        <v>4388</v>
      </c>
      <c r="F2685" s="2">
        <v>2010</v>
      </c>
      <c r="G2685" s="2">
        <v>210738</v>
      </c>
      <c r="H2685" s="2">
        <v>153664</v>
      </c>
      <c r="I2685" s="2">
        <v>14534</v>
      </c>
      <c r="J2685" s="2">
        <v>139130</v>
      </c>
      <c r="K2685" s="33">
        <v>1.4446920146625459E-2</v>
      </c>
      <c r="L2685" s="2">
        <v>1891</v>
      </c>
      <c r="M2685" s="2">
        <v>190445</v>
      </c>
      <c r="N2685" s="2">
        <v>137022</v>
      </c>
      <c r="O2685" s="33">
        <v>1.3800703536658347E-2</v>
      </c>
      <c r="P2685" s="2">
        <v>1933</v>
      </c>
      <c r="Q2685" s="2">
        <v>194094</v>
      </c>
      <c r="R2685" s="2">
        <v>141216</v>
      </c>
      <c r="S2685" s="35">
        <v>1.3688250623158848E-2</v>
      </c>
      <c r="T2685" t="s">
        <v>4388</v>
      </c>
      <c r="U2685" t="s">
        <v>4388</v>
      </c>
      <c r="V2685" s="5" t="s">
        <v>4390</v>
      </c>
      <c r="W2685" s="5">
        <v>0</v>
      </c>
      <c r="X2685" s="4">
        <v>7.5866952346661035E-4</v>
      </c>
      <c r="Y2685" s="6">
        <v>77</v>
      </c>
      <c r="Z2685" s="4">
        <v>-1.12452913499499E-4</v>
      </c>
      <c r="AA2685" s="5">
        <v>1788</v>
      </c>
      <c r="AC2685" s="16" t="str">
        <f t="shared" si="246"/>
        <v/>
      </c>
      <c r="AD2685" s="16" t="str">
        <f t="shared" si="247"/>
        <v/>
      </c>
      <c r="AE2685" s="16" t="str">
        <f t="shared" si="248"/>
        <v/>
      </c>
      <c r="AF2685" s="16" t="str">
        <f t="shared" si="249"/>
        <v/>
      </c>
      <c r="AG2685" s="16">
        <f t="shared" si="250"/>
        <v>1.4446920146625459E-2</v>
      </c>
      <c r="AH2685" s="16" t="str">
        <f t="shared" si="251"/>
        <v/>
      </c>
      <c r="AI2685" s="17" t="str">
        <f>IF('Peer Comparison Tool'!$D$11="NR","",IF($C2685='Peer Comparison Tool'!$D$9,COUNT('ALLL &lt;50B Database'!$AI$1:AI2684)+1,""))</f>
        <v/>
      </c>
    </row>
    <row r="2686" spans="1:35" x14ac:dyDescent="0.25">
      <c r="A2686" t="s">
        <v>806</v>
      </c>
      <c r="B2686">
        <v>794345</v>
      </c>
      <c r="C2686" s="5" t="s">
        <v>716</v>
      </c>
      <c r="D2686" s="5" t="s">
        <v>4390</v>
      </c>
      <c r="E2686" s="5" t="s">
        <v>4388</v>
      </c>
      <c r="F2686" s="2">
        <v>2312</v>
      </c>
      <c r="G2686" s="2">
        <v>210635</v>
      </c>
      <c r="H2686" s="2">
        <v>110808</v>
      </c>
      <c r="I2686" s="2">
        <v>3033</v>
      </c>
      <c r="J2686" s="2">
        <v>107775</v>
      </c>
      <c r="K2686" s="33">
        <v>2.1452099280909302E-2</v>
      </c>
      <c r="L2686" s="2">
        <v>2586</v>
      </c>
      <c r="M2686" s="2">
        <v>201756</v>
      </c>
      <c r="N2686" s="2">
        <v>113283</v>
      </c>
      <c r="O2686" s="33">
        <v>2.2827785281110138E-2</v>
      </c>
      <c r="P2686" s="2">
        <v>2306</v>
      </c>
      <c r="Q2686" s="2">
        <v>202054</v>
      </c>
      <c r="R2686" s="2">
        <v>111051</v>
      </c>
      <c r="S2686" s="35">
        <v>2.076523399158945E-2</v>
      </c>
      <c r="T2686" t="s">
        <v>4388</v>
      </c>
      <c r="U2686" t="s">
        <v>4388</v>
      </c>
      <c r="V2686" s="5" t="s">
        <v>4390</v>
      </c>
      <c r="W2686" s="5">
        <v>0</v>
      </c>
      <c r="X2686" s="4">
        <v>6.8686528931985111E-4</v>
      </c>
      <c r="Y2686" s="6">
        <v>6</v>
      </c>
      <c r="Z2686" s="4">
        <v>-2.0625512895206879E-3</v>
      </c>
      <c r="AA2686" s="5">
        <v>432</v>
      </c>
      <c r="AC2686" s="16" t="str">
        <f t="shared" si="246"/>
        <v/>
      </c>
      <c r="AD2686" s="16" t="str">
        <f t="shared" si="247"/>
        <v/>
      </c>
      <c r="AE2686" s="16" t="str">
        <f t="shared" si="248"/>
        <v/>
      </c>
      <c r="AF2686" s="16" t="str">
        <f t="shared" si="249"/>
        <v/>
      </c>
      <c r="AG2686" s="16">
        <f t="shared" si="250"/>
        <v>2.1452099280909302E-2</v>
      </c>
      <c r="AH2686" s="16" t="str">
        <f t="shared" si="251"/>
        <v/>
      </c>
      <c r="AI2686" s="17" t="str">
        <f>IF('Peer Comparison Tool'!$D$11="NR","",IF($C2686='Peer Comparison Tool'!$D$9,COUNT('ALLL &lt;50B Database'!$AI$1:AI2685)+1,""))</f>
        <v/>
      </c>
    </row>
    <row r="2687" spans="1:35" x14ac:dyDescent="0.25">
      <c r="A2687" t="s">
        <v>532</v>
      </c>
      <c r="B2687">
        <v>82033</v>
      </c>
      <c r="C2687" s="5" t="s">
        <v>462</v>
      </c>
      <c r="D2687" s="5" t="s">
        <v>4390</v>
      </c>
      <c r="E2687" s="5" t="s">
        <v>4388</v>
      </c>
      <c r="F2687" s="2">
        <v>2292</v>
      </c>
      <c r="G2687" s="2">
        <v>210573</v>
      </c>
      <c r="H2687" s="2">
        <v>150111</v>
      </c>
      <c r="I2687" s="2">
        <v>0</v>
      </c>
      <c r="J2687" s="2">
        <v>150111</v>
      </c>
      <c r="K2687" s="33">
        <v>1.5268701161140756E-2</v>
      </c>
      <c r="L2687" s="2">
        <v>2312</v>
      </c>
      <c r="M2687" s="2">
        <v>183789</v>
      </c>
      <c r="N2687" s="2">
        <v>127941</v>
      </c>
      <c r="O2687" s="33">
        <v>1.8070829522983251E-2</v>
      </c>
      <c r="P2687" s="2">
        <v>2320</v>
      </c>
      <c r="Q2687" s="2">
        <v>191567</v>
      </c>
      <c r="R2687" s="2">
        <v>134103</v>
      </c>
      <c r="S2687" s="35">
        <v>1.7300134970880593E-2</v>
      </c>
      <c r="T2687" t="s">
        <v>4388</v>
      </c>
      <c r="U2687" t="s">
        <v>4388</v>
      </c>
      <c r="V2687" s="5" t="s">
        <v>4390</v>
      </c>
      <c r="W2687" s="5">
        <v>0</v>
      </c>
      <c r="X2687" s="4">
        <v>-2.0314338097398368E-3</v>
      </c>
      <c r="Y2687" s="6">
        <v>-28</v>
      </c>
      <c r="Z2687" s="4">
        <v>-7.7069455210265758E-4</v>
      </c>
      <c r="AA2687" s="5">
        <v>1514</v>
      </c>
      <c r="AC2687" s="16" t="str">
        <f t="shared" si="246"/>
        <v/>
      </c>
      <c r="AD2687" s="16" t="str">
        <f t="shared" si="247"/>
        <v/>
      </c>
      <c r="AE2687" s="16" t="str">
        <f t="shared" si="248"/>
        <v/>
      </c>
      <c r="AF2687" s="16" t="str">
        <f t="shared" si="249"/>
        <v/>
      </c>
      <c r="AG2687" s="16">
        <f t="shared" si="250"/>
        <v>1.5268701161140756E-2</v>
      </c>
      <c r="AH2687" s="16" t="str">
        <f t="shared" si="251"/>
        <v/>
      </c>
      <c r="AI2687" s="17">
        <f>IF('Peer Comparison Tool'!$D$11="NR","",IF($C2687='Peer Comparison Tool'!$D$9,COUNT('ALLL &lt;50B Database'!$AI$1:AI2686)+1,""))</f>
        <v>70</v>
      </c>
    </row>
    <row r="2688" spans="1:35" x14ac:dyDescent="0.25">
      <c r="A2688" t="s">
        <v>1455</v>
      </c>
      <c r="B2688">
        <v>368951</v>
      </c>
      <c r="C2688" s="5" t="s">
        <v>1389</v>
      </c>
      <c r="D2688" s="5" t="s">
        <v>4390</v>
      </c>
      <c r="E2688" s="5" t="s">
        <v>4388</v>
      </c>
      <c r="F2688" s="2">
        <v>2053</v>
      </c>
      <c r="G2688" s="2">
        <v>210506</v>
      </c>
      <c r="H2688" s="2">
        <v>115962</v>
      </c>
      <c r="I2688" s="2">
        <v>6222</v>
      </c>
      <c r="J2688" s="2">
        <v>109740</v>
      </c>
      <c r="K2688" s="33">
        <v>1.8707854929834154E-2</v>
      </c>
      <c r="L2688" s="2">
        <v>1729</v>
      </c>
      <c r="M2688" s="2">
        <v>191653</v>
      </c>
      <c r="N2688" s="2">
        <v>101826</v>
      </c>
      <c r="O2688" s="33">
        <v>1.6979946182703827E-2</v>
      </c>
      <c r="P2688" s="2">
        <v>1782</v>
      </c>
      <c r="Q2688" s="2">
        <v>196016</v>
      </c>
      <c r="R2688" s="2">
        <v>110466</v>
      </c>
      <c r="S2688" s="35">
        <v>1.6131660420400849E-2</v>
      </c>
      <c r="T2688" t="s">
        <v>4388</v>
      </c>
      <c r="U2688" t="s">
        <v>4388</v>
      </c>
      <c r="V2688" s="5" t="s">
        <v>4390</v>
      </c>
      <c r="W2688" s="5">
        <v>0</v>
      </c>
      <c r="X2688" s="4">
        <v>2.576194509433305E-3</v>
      </c>
      <c r="Y2688" s="6">
        <v>271</v>
      </c>
      <c r="Z2688" s="4">
        <v>-8.4828576230297839E-4</v>
      </c>
      <c r="AA2688" s="5">
        <v>727</v>
      </c>
      <c r="AC2688" s="16" t="str">
        <f t="shared" si="246"/>
        <v/>
      </c>
      <c r="AD2688" s="16" t="str">
        <f t="shared" si="247"/>
        <v/>
      </c>
      <c r="AE2688" s="16" t="str">
        <f t="shared" si="248"/>
        <v/>
      </c>
      <c r="AF2688" s="16" t="str">
        <f t="shared" si="249"/>
        <v/>
      </c>
      <c r="AG2688" s="16">
        <f t="shared" si="250"/>
        <v>1.8707854929834154E-2</v>
      </c>
      <c r="AH2688" s="16" t="str">
        <f t="shared" si="251"/>
        <v/>
      </c>
      <c r="AI2688" s="17" t="str">
        <f>IF('Peer Comparison Tool'!$D$11="NR","",IF($C2688='Peer Comparison Tool'!$D$9,COUNT('ALLL &lt;50B Database'!$AI$1:AI2687)+1,""))</f>
        <v/>
      </c>
    </row>
    <row r="2689" spans="1:35" x14ac:dyDescent="0.25">
      <c r="A2689" t="s">
        <v>841</v>
      </c>
      <c r="B2689">
        <v>708379</v>
      </c>
      <c r="C2689" s="5" t="s">
        <v>926</v>
      </c>
      <c r="D2689" s="5" t="s">
        <v>4390</v>
      </c>
      <c r="E2689" s="5" t="s">
        <v>4388</v>
      </c>
      <c r="F2689" s="2">
        <v>1453</v>
      </c>
      <c r="G2689" s="2">
        <v>210455</v>
      </c>
      <c r="H2689" s="2">
        <v>139202</v>
      </c>
      <c r="I2689" s="2">
        <v>5234</v>
      </c>
      <c r="J2689" s="2">
        <v>133968</v>
      </c>
      <c r="K2689" s="33">
        <v>1.0845873641466618E-2</v>
      </c>
      <c r="L2689" s="2">
        <v>1401</v>
      </c>
      <c r="M2689" s="2">
        <v>199021</v>
      </c>
      <c r="N2689" s="2">
        <v>142463</v>
      </c>
      <c r="O2689" s="33">
        <v>9.8341323712121745E-3</v>
      </c>
      <c r="P2689" s="2">
        <v>1424</v>
      </c>
      <c r="Q2689" s="2">
        <v>204848</v>
      </c>
      <c r="R2689" s="2">
        <v>142857</v>
      </c>
      <c r="S2689" s="35">
        <v>9.9680099680099672E-3</v>
      </c>
      <c r="T2689" t="s">
        <v>4388</v>
      </c>
      <c r="U2689" t="s">
        <v>4388</v>
      </c>
      <c r="V2689" s="5" t="s">
        <v>4390</v>
      </c>
      <c r="W2689" s="5">
        <v>0</v>
      </c>
      <c r="X2689" s="4">
        <v>8.7786367345665112E-4</v>
      </c>
      <c r="Y2689" s="6">
        <v>29</v>
      </c>
      <c r="Z2689" s="4">
        <v>1.3387759679779274E-4</v>
      </c>
      <c r="AA2689" s="5">
        <v>3441</v>
      </c>
      <c r="AC2689" s="16" t="str">
        <f t="shared" si="246"/>
        <v/>
      </c>
      <c r="AD2689" s="16" t="str">
        <f t="shared" si="247"/>
        <v/>
      </c>
      <c r="AE2689" s="16" t="str">
        <f t="shared" si="248"/>
        <v/>
      </c>
      <c r="AF2689" s="16" t="str">
        <f t="shared" si="249"/>
        <v/>
      </c>
      <c r="AG2689" s="16">
        <f t="shared" si="250"/>
        <v>1.0845873641466618E-2</v>
      </c>
      <c r="AH2689" s="16" t="str">
        <f t="shared" si="251"/>
        <v/>
      </c>
      <c r="AI2689" s="17" t="str">
        <f>IF('Peer Comparison Tool'!$D$11="NR","",IF($C2689='Peer Comparison Tool'!$D$9,COUNT('ALLL &lt;50B Database'!$AI$1:AI2688)+1,""))</f>
        <v/>
      </c>
    </row>
    <row r="2690" spans="1:35" x14ac:dyDescent="0.25">
      <c r="A2690" t="s">
        <v>3909</v>
      </c>
      <c r="B2690">
        <v>946555</v>
      </c>
      <c r="C2690" s="5" t="s">
        <v>3704</v>
      </c>
      <c r="D2690" s="5" t="s">
        <v>4390</v>
      </c>
      <c r="E2690" s="5" t="s">
        <v>4388</v>
      </c>
      <c r="F2690" s="2">
        <v>4064</v>
      </c>
      <c r="G2690" s="2">
        <v>210352</v>
      </c>
      <c r="H2690" s="2">
        <v>110433</v>
      </c>
      <c r="I2690" s="2">
        <v>1593</v>
      </c>
      <c r="J2690" s="2">
        <v>108840</v>
      </c>
      <c r="K2690" s="33">
        <v>3.7339213524439543E-2</v>
      </c>
      <c r="L2690" s="2">
        <v>4089</v>
      </c>
      <c r="M2690" s="2">
        <v>189632</v>
      </c>
      <c r="N2690" s="2">
        <v>109432</v>
      </c>
      <c r="O2690" s="33">
        <v>3.7365670005117334E-2</v>
      </c>
      <c r="P2690" s="2">
        <v>4087</v>
      </c>
      <c r="Q2690" s="2">
        <v>188923</v>
      </c>
      <c r="R2690" s="2">
        <v>111607</v>
      </c>
      <c r="S2690" s="35">
        <v>3.66195668730456E-2</v>
      </c>
      <c r="T2690" t="s">
        <v>4388</v>
      </c>
      <c r="U2690" t="s">
        <v>4388</v>
      </c>
      <c r="V2690" s="5" t="s">
        <v>4390</v>
      </c>
      <c r="W2690" s="5">
        <v>0</v>
      </c>
      <c r="X2690" s="4">
        <v>7.1964665139394313E-4</v>
      </c>
      <c r="Y2690" s="6">
        <v>-23</v>
      </c>
      <c r="Z2690" s="4">
        <v>-7.4610313207173345E-4</v>
      </c>
      <c r="AA2690" s="5">
        <v>79</v>
      </c>
      <c r="AC2690" s="16" t="str">
        <f t="shared" si="246"/>
        <v/>
      </c>
      <c r="AD2690" s="16" t="str">
        <f t="shared" si="247"/>
        <v/>
      </c>
      <c r="AE2690" s="16" t="str">
        <f t="shared" si="248"/>
        <v/>
      </c>
      <c r="AF2690" s="16" t="str">
        <f t="shared" si="249"/>
        <v/>
      </c>
      <c r="AG2690" s="16">
        <f t="shared" si="250"/>
        <v>3.7339213524439543E-2</v>
      </c>
      <c r="AH2690" s="16" t="str">
        <f t="shared" si="251"/>
        <v/>
      </c>
      <c r="AI2690" s="17" t="str">
        <f>IF('Peer Comparison Tool'!$D$11="NR","",IF($C2690='Peer Comparison Tool'!$D$9,COUNT('ALLL &lt;50B Database'!$AI$1:AI2689)+1,""))</f>
        <v/>
      </c>
    </row>
    <row r="2691" spans="1:35" x14ac:dyDescent="0.25">
      <c r="A2691" t="s">
        <v>22</v>
      </c>
      <c r="B2691">
        <v>805250</v>
      </c>
      <c r="C2691" s="5" t="s">
        <v>1389</v>
      </c>
      <c r="D2691" s="5" t="s">
        <v>4387</v>
      </c>
      <c r="E2691" s="5" t="s">
        <v>4388</v>
      </c>
      <c r="F2691" s="2">
        <v>2141</v>
      </c>
      <c r="G2691" s="2">
        <v>210188</v>
      </c>
      <c r="H2691" s="2">
        <v>146891</v>
      </c>
      <c r="I2691" s="2">
        <v>9674</v>
      </c>
      <c r="J2691" s="2">
        <v>137217</v>
      </c>
      <c r="K2691" s="33">
        <v>1.5603022949051502E-2</v>
      </c>
      <c r="L2691" s="2">
        <v>2041</v>
      </c>
      <c r="M2691" s="2">
        <v>195373</v>
      </c>
      <c r="N2691" s="2">
        <v>131373</v>
      </c>
      <c r="O2691" s="33">
        <v>1.5535916817001972E-2</v>
      </c>
      <c r="P2691" s="2">
        <v>2139</v>
      </c>
      <c r="Q2691" s="2">
        <v>192864</v>
      </c>
      <c r="R2691" s="2">
        <v>124170</v>
      </c>
      <c r="S2691" s="35">
        <v>1.7226383184344045E-2</v>
      </c>
      <c r="T2691" t="s">
        <v>4388</v>
      </c>
      <c r="U2691" t="s">
        <v>4388</v>
      </c>
      <c r="V2691" s="5" t="s">
        <v>4387</v>
      </c>
      <c r="W2691" s="5">
        <v>0</v>
      </c>
      <c r="X2691" s="4">
        <v>-1.6233602352925432E-3</v>
      </c>
      <c r="Y2691" s="6">
        <v>2</v>
      </c>
      <c r="Z2691" s="4">
        <v>1.6904663673420733E-3</v>
      </c>
      <c r="AA2691" s="5">
        <v>1399</v>
      </c>
      <c r="AC2691" s="16" t="str">
        <f t="shared" ref="AC2691:AC2754" si="252">IF(AND($G2691&gt;=10000000,$G2691&lt;50000000),$K2691,"")</f>
        <v/>
      </c>
      <c r="AD2691" s="16" t="str">
        <f t="shared" ref="AD2691:AD2754" si="253">IF(AND($G2691&gt;=5000000,$G2691&lt;9999999),$K2691,"")</f>
        <v/>
      </c>
      <c r="AE2691" s="16" t="str">
        <f t="shared" ref="AE2691:AE2754" si="254">IF(AND($G2691&gt;=1000000,$G2691&lt;4999999),$K2691,"")</f>
        <v/>
      </c>
      <c r="AF2691" s="16" t="str">
        <f t="shared" ref="AF2691:AF2754" si="255">IF(AND($G2691&gt;=500000,$G2691&lt;999999),$K2691,"")</f>
        <v/>
      </c>
      <c r="AG2691" s="16">
        <f t="shared" ref="AG2691:AG2754" si="256">IF(AND($G2691&gt;=100000,$G2691&lt;499999),$K2691,"")</f>
        <v>1.5603022949051502E-2</v>
      </c>
      <c r="AH2691" s="16" t="str">
        <f t="shared" ref="AH2691:AH2754" si="257">IF(AND($G2691&gt;=0,$G2691&lt;99999),$K2691,"")</f>
        <v/>
      </c>
      <c r="AI2691" s="17" t="str">
        <f>IF('Peer Comparison Tool'!$D$11="NR","",IF($C2691='Peer Comparison Tool'!$D$9,COUNT('ALLL &lt;50B Database'!$AI$1:AI2690)+1,""))</f>
        <v/>
      </c>
    </row>
    <row r="2692" spans="1:35" x14ac:dyDescent="0.25">
      <c r="A2692" t="s">
        <v>4339</v>
      </c>
      <c r="B2692">
        <v>639633</v>
      </c>
      <c r="C2692" s="5" t="s">
        <v>4315</v>
      </c>
      <c r="D2692" s="5" t="s">
        <v>4390</v>
      </c>
      <c r="E2692" s="5" t="s">
        <v>4388</v>
      </c>
      <c r="F2692" s="2">
        <v>1441</v>
      </c>
      <c r="G2692" s="2">
        <v>209837</v>
      </c>
      <c r="H2692" s="2">
        <v>138262</v>
      </c>
      <c r="I2692" s="2">
        <v>7933</v>
      </c>
      <c r="J2692" s="2">
        <v>130329</v>
      </c>
      <c r="K2692" s="33">
        <v>1.1056633596513439E-2</v>
      </c>
      <c r="L2692" s="2">
        <v>1333</v>
      </c>
      <c r="M2692" s="2">
        <v>205248</v>
      </c>
      <c r="N2692" s="2">
        <v>122552</v>
      </c>
      <c r="O2692" s="33">
        <v>1.0877015470983745E-2</v>
      </c>
      <c r="P2692" s="2">
        <v>1331</v>
      </c>
      <c r="Q2692" s="2">
        <v>198168</v>
      </c>
      <c r="R2692" s="2">
        <v>131409</v>
      </c>
      <c r="S2692" s="35">
        <v>1.0128682205937189E-2</v>
      </c>
      <c r="T2692" t="s">
        <v>4388</v>
      </c>
      <c r="U2692" t="s">
        <v>4388</v>
      </c>
      <c r="V2692" s="5" t="s">
        <v>4390</v>
      </c>
      <c r="W2692" s="5">
        <v>0</v>
      </c>
      <c r="X2692" s="4">
        <v>9.2795139057624994E-4</v>
      </c>
      <c r="Y2692" s="6">
        <v>110</v>
      </c>
      <c r="Z2692" s="4">
        <v>-7.4833326504655621E-4</v>
      </c>
      <c r="AA2692" s="5">
        <v>3350</v>
      </c>
      <c r="AC2692" s="16" t="str">
        <f t="shared" si="252"/>
        <v/>
      </c>
      <c r="AD2692" s="16" t="str">
        <f t="shared" si="253"/>
        <v/>
      </c>
      <c r="AE2692" s="16" t="str">
        <f t="shared" si="254"/>
        <v/>
      </c>
      <c r="AF2692" s="16" t="str">
        <f t="shared" si="255"/>
        <v/>
      </c>
      <c r="AG2692" s="16">
        <f t="shared" si="256"/>
        <v>1.1056633596513439E-2</v>
      </c>
      <c r="AH2692" s="16" t="str">
        <f t="shared" si="257"/>
        <v/>
      </c>
      <c r="AI2692" s="17" t="str">
        <f>IF('Peer Comparison Tool'!$D$11="NR","",IF($C2692='Peer Comparison Tool'!$D$9,COUNT('ALLL &lt;50B Database'!$AI$1:AI2691)+1,""))</f>
        <v/>
      </c>
    </row>
    <row r="2693" spans="1:35" x14ac:dyDescent="0.25">
      <c r="A2693" t="s">
        <v>1459</v>
      </c>
      <c r="B2693">
        <v>412555</v>
      </c>
      <c r="C2693" s="5" t="s">
        <v>1389</v>
      </c>
      <c r="D2693" s="5" t="s">
        <v>4390</v>
      </c>
      <c r="E2693" s="5" t="s">
        <v>4388</v>
      </c>
      <c r="F2693" s="2">
        <v>2785</v>
      </c>
      <c r="G2693" s="2">
        <v>209749</v>
      </c>
      <c r="H2693" s="2">
        <v>102848</v>
      </c>
      <c r="I2693" s="2">
        <v>4672</v>
      </c>
      <c r="J2693" s="2">
        <v>98176</v>
      </c>
      <c r="K2693" s="33">
        <v>2.8367421773142113E-2</v>
      </c>
      <c r="L2693" s="2">
        <v>2955</v>
      </c>
      <c r="M2693" s="2">
        <v>181374</v>
      </c>
      <c r="N2693" s="2">
        <v>97001</v>
      </c>
      <c r="O2693" s="33">
        <v>3.0463603468005484E-2</v>
      </c>
      <c r="P2693" s="2">
        <v>2682</v>
      </c>
      <c r="Q2693" s="2">
        <v>188274</v>
      </c>
      <c r="R2693" s="2">
        <v>97196</v>
      </c>
      <c r="S2693" s="35">
        <v>2.7593728136960368E-2</v>
      </c>
      <c r="T2693" t="s">
        <v>4388</v>
      </c>
      <c r="U2693" t="s">
        <v>4388</v>
      </c>
      <c r="V2693" s="5" t="s">
        <v>4390</v>
      </c>
      <c r="W2693" s="5">
        <v>0</v>
      </c>
      <c r="X2693" s="4">
        <v>7.7369363618174508E-4</v>
      </c>
      <c r="Y2693" s="6">
        <v>103</v>
      </c>
      <c r="Z2693" s="4">
        <v>-2.8698753310451158E-3</v>
      </c>
      <c r="AA2693" s="5">
        <v>169</v>
      </c>
      <c r="AC2693" s="16" t="str">
        <f t="shared" si="252"/>
        <v/>
      </c>
      <c r="AD2693" s="16" t="str">
        <f t="shared" si="253"/>
        <v/>
      </c>
      <c r="AE2693" s="16" t="str">
        <f t="shared" si="254"/>
        <v/>
      </c>
      <c r="AF2693" s="16" t="str">
        <f t="shared" si="255"/>
        <v/>
      </c>
      <c r="AG2693" s="16">
        <f t="shared" si="256"/>
        <v>2.8367421773142113E-2</v>
      </c>
      <c r="AH2693" s="16" t="str">
        <f t="shared" si="257"/>
        <v/>
      </c>
      <c r="AI2693" s="17" t="str">
        <f>IF('Peer Comparison Tool'!$D$11="NR","",IF($C2693='Peer Comparison Tool'!$D$9,COUNT('ALLL &lt;50B Database'!$AI$1:AI2692)+1,""))</f>
        <v/>
      </c>
    </row>
    <row r="2694" spans="1:35" x14ac:dyDescent="0.25">
      <c r="A2694" t="s">
        <v>811</v>
      </c>
      <c r="B2694">
        <v>625140</v>
      </c>
      <c r="C2694" s="5" t="s">
        <v>716</v>
      </c>
      <c r="D2694" s="5" t="s">
        <v>4390</v>
      </c>
      <c r="E2694" s="5" t="s">
        <v>4388</v>
      </c>
      <c r="F2694" s="2">
        <v>2050</v>
      </c>
      <c r="G2694" s="2">
        <v>209571</v>
      </c>
      <c r="H2694" s="2">
        <v>183257</v>
      </c>
      <c r="I2694" s="2">
        <v>9136</v>
      </c>
      <c r="J2694" s="2">
        <v>174121</v>
      </c>
      <c r="K2694" s="33">
        <v>1.1773421930726334E-2</v>
      </c>
      <c r="L2694" s="2">
        <v>1834</v>
      </c>
      <c r="M2694" s="2">
        <v>199658</v>
      </c>
      <c r="N2694" s="2">
        <v>166319</v>
      </c>
      <c r="O2694" s="33">
        <v>1.1027002326853818E-2</v>
      </c>
      <c r="P2694" s="2">
        <v>2054</v>
      </c>
      <c r="Q2694" s="2">
        <v>198070</v>
      </c>
      <c r="R2694" s="2">
        <v>170308</v>
      </c>
      <c r="S2694" s="35">
        <v>1.2060502149047608E-2</v>
      </c>
      <c r="T2694" t="s">
        <v>4388</v>
      </c>
      <c r="U2694" t="s">
        <v>4388</v>
      </c>
      <c r="V2694" s="5" t="s">
        <v>4390</v>
      </c>
      <c r="W2694" s="5">
        <v>0</v>
      </c>
      <c r="X2694" s="4">
        <v>-2.8708021832127457E-4</v>
      </c>
      <c r="Y2694" s="6">
        <v>-4</v>
      </c>
      <c r="Z2694" s="4">
        <v>1.0334998221937907E-3</v>
      </c>
      <c r="AA2694" s="5">
        <v>3031</v>
      </c>
      <c r="AC2694" s="16" t="str">
        <f t="shared" si="252"/>
        <v/>
      </c>
      <c r="AD2694" s="16" t="str">
        <f t="shared" si="253"/>
        <v/>
      </c>
      <c r="AE2694" s="16" t="str">
        <f t="shared" si="254"/>
        <v/>
      </c>
      <c r="AF2694" s="16" t="str">
        <f t="shared" si="255"/>
        <v/>
      </c>
      <c r="AG2694" s="16">
        <f t="shared" si="256"/>
        <v>1.1773421930726334E-2</v>
      </c>
      <c r="AH2694" s="16" t="str">
        <f t="shared" si="257"/>
        <v/>
      </c>
      <c r="AI2694" s="17" t="str">
        <f>IF('Peer Comparison Tool'!$D$11="NR","",IF($C2694='Peer Comparison Tool'!$D$9,COUNT('ALLL &lt;50B Database'!$AI$1:AI2693)+1,""))</f>
        <v/>
      </c>
    </row>
    <row r="2695" spans="1:35" x14ac:dyDescent="0.25">
      <c r="A2695" t="s">
        <v>1099</v>
      </c>
      <c r="B2695">
        <v>979133</v>
      </c>
      <c r="C2695" s="5" t="s">
        <v>926</v>
      </c>
      <c r="D2695" s="5" t="s">
        <v>4390</v>
      </c>
      <c r="E2695" s="5" t="s">
        <v>4388</v>
      </c>
      <c r="F2695" s="2">
        <v>759</v>
      </c>
      <c r="G2695" s="2">
        <v>209453</v>
      </c>
      <c r="H2695" s="2">
        <v>101074</v>
      </c>
      <c r="I2695" s="2">
        <v>4240</v>
      </c>
      <c r="J2695" s="2">
        <v>96834</v>
      </c>
      <c r="K2695" s="33">
        <v>7.8381560195798991E-3</v>
      </c>
      <c r="L2695" s="2">
        <v>659</v>
      </c>
      <c r="M2695" s="2">
        <v>191043</v>
      </c>
      <c r="N2695" s="2">
        <v>99982</v>
      </c>
      <c r="O2695" s="33">
        <v>6.5911864135544396E-3</v>
      </c>
      <c r="P2695" s="2">
        <v>917</v>
      </c>
      <c r="Q2695" s="2">
        <v>197036</v>
      </c>
      <c r="R2695" s="2">
        <v>97623</v>
      </c>
      <c r="S2695" s="35">
        <v>9.3932782233694927E-3</v>
      </c>
      <c r="T2695" t="s">
        <v>4388</v>
      </c>
      <c r="U2695" t="s">
        <v>4388</v>
      </c>
      <c r="V2695" s="5" t="s">
        <v>4390</v>
      </c>
      <c r="W2695" s="5">
        <v>0</v>
      </c>
      <c r="X2695" s="4">
        <v>-1.5551222037895936E-3</v>
      </c>
      <c r="Y2695" s="6">
        <v>-158</v>
      </c>
      <c r="Z2695" s="4">
        <v>2.8020918098150532E-3</v>
      </c>
      <c r="AA2695" s="5">
        <v>4341</v>
      </c>
      <c r="AC2695" s="16" t="str">
        <f t="shared" si="252"/>
        <v/>
      </c>
      <c r="AD2695" s="16" t="str">
        <f t="shared" si="253"/>
        <v/>
      </c>
      <c r="AE2695" s="16" t="str">
        <f t="shared" si="254"/>
        <v/>
      </c>
      <c r="AF2695" s="16" t="str">
        <f t="shared" si="255"/>
        <v/>
      </c>
      <c r="AG2695" s="16">
        <f t="shared" si="256"/>
        <v>7.8381560195798991E-3</v>
      </c>
      <c r="AH2695" s="16" t="str">
        <f t="shared" si="257"/>
        <v/>
      </c>
      <c r="AI2695" s="17" t="str">
        <f>IF('Peer Comparison Tool'!$D$11="NR","",IF($C2695='Peer Comparison Tool'!$D$9,COUNT('ALLL &lt;50B Database'!$AI$1:AI2694)+1,""))</f>
        <v/>
      </c>
    </row>
    <row r="2696" spans="1:35" x14ac:dyDescent="0.25">
      <c r="A2696" t="s">
        <v>3295</v>
      </c>
      <c r="B2696">
        <v>283652</v>
      </c>
      <c r="C2696" s="5" t="s">
        <v>3209</v>
      </c>
      <c r="D2696" s="5" t="s">
        <v>4390</v>
      </c>
      <c r="E2696" s="5" t="s">
        <v>4388</v>
      </c>
      <c r="F2696" s="2">
        <v>2193</v>
      </c>
      <c r="G2696" s="2">
        <v>209303</v>
      </c>
      <c r="H2696" s="2">
        <v>158018</v>
      </c>
      <c r="I2696" s="2">
        <v>17529</v>
      </c>
      <c r="J2696" s="2">
        <v>140489</v>
      </c>
      <c r="K2696" s="33">
        <v>1.5609763041946344E-2</v>
      </c>
      <c r="L2696" s="2">
        <v>2045</v>
      </c>
      <c r="M2696" s="2">
        <v>153308</v>
      </c>
      <c r="N2696" s="2">
        <v>135568</v>
      </c>
      <c r="O2696" s="33">
        <v>1.5084680750619615E-2</v>
      </c>
      <c r="P2696" s="2">
        <v>2118</v>
      </c>
      <c r="Q2696" s="2">
        <v>165808</v>
      </c>
      <c r="R2696" s="2">
        <v>139959</v>
      </c>
      <c r="S2696" s="35">
        <v>1.5133003236662165E-2</v>
      </c>
      <c r="T2696" t="s">
        <v>4388</v>
      </c>
      <c r="U2696" t="s">
        <v>4388</v>
      </c>
      <c r="V2696" s="5" t="s">
        <v>4390</v>
      </c>
      <c r="W2696" s="5">
        <v>0</v>
      </c>
      <c r="X2696" s="4">
        <v>4.7675980528417983E-4</v>
      </c>
      <c r="Y2696" s="6">
        <v>75</v>
      </c>
      <c r="Z2696" s="4">
        <v>4.8322486042549906E-5</v>
      </c>
      <c r="AA2696" s="5">
        <v>1393</v>
      </c>
      <c r="AC2696" s="16" t="str">
        <f t="shared" si="252"/>
        <v/>
      </c>
      <c r="AD2696" s="16" t="str">
        <f t="shared" si="253"/>
        <v/>
      </c>
      <c r="AE2696" s="16" t="str">
        <f t="shared" si="254"/>
        <v/>
      </c>
      <c r="AF2696" s="16" t="str">
        <f t="shared" si="255"/>
        <v/>
      </c>
      <c r="AG2696" s="16">
        <f t="shared" si="256"/>
        <v>1.5609763041946344E-2</v>
      </c>
      <c r="AH2696" s="16" t="str">
        <f t="shared" si="257"/>
        <v/>
      </c>
      <c r="AI2696" s="17" t="str">
        <f>IF('Peer Comparison Tool'!$D$11="NR","",IF($C2696='Peer Comparison Tool'!$D$9,COUNT('ALLL &lt;50B Database'!$AI$1:AI2695)+1,""))</f>
        <v/>
      </c>
    </row>
    <row r="2697" spans="1:35" x14ac:dyDescent="0.25">
      <c r="A2697" t="s">
        <v>3899</v>
      </c>
      <c r="B2697">
        <v>729178</v>
      </c>
      <c r="C2697" s="5" t="s">
        <v>3704</v>
      </c>
      <c r="D2697" s="5" t="s">
        <v>4390</v>
      </c>
      <c r="E2697" s="5" t="s">
        <v>4388</v>
      </c>
      <c r="F2697" s="2">
        <v>1484</v>
      </c>
      <c r="G2697" s="2">
        <v>208977</v>
      </c>
      <c r="H2697" s="2">
        <v>126932</v>
      </c>
      <c r="I2697" s="2">
        <v>1230</v>
      </c>
      <c r="J2697" s="2">
        <v>125702</v>
      </c>
      <c r="K2697" s="33">
        <v>1.1805699193330257E-2</v>
      </c>
      <c r="L2697" s="2">
        <v>1525</v>
      </c>
      <c r="M2697" s="2">
        <v>190310</v>
      </c>
      <c r="N2697" s="2">
        <v>130101</v>
      </c>
      <c r="O2697" s="33">
        <v>1.1721662400750187E-2</v>
      </c>
      <c r="P2697" s="2">
        <v>1487</v>
      </c>
      <c r="Q2697" s="2">
        <v>195870</v>
      </c>
      <c r="R2697" s="2">
        <v>128156</v>
      </c>
      <c r="S2697" s="35">
        <v>1.1603046287337307E-2</v>
      </c>
      <c r="T2697" t="s">
        <v>4388</v>
      </c>
      <c r="U2697" t="s">
        <v>4388</v>
      </c>
      <c r="V2697" s="5" t="s">
        <v>4390</v>
      </c>
      <c r="W2697" s="5">
        <v>0</v>
      </c>
      <c r="X2697" s="4">
        <v>2.0265290599295015E-4</v>
      </c>
      <c r="Y2697" s="6">
        <v>-3</v>
      </c>
      <c r="Z2697" s="4">
        <v>-1.1861611341287999E-4</v>
      </c>
      <c r="AA2697" s="5">
        <v>3023</v>
      </c>
      <c r="AC2697" s="16" t="str">
        <f t="shared" si="252"/>
        <v/>
      </c>
      <c r="AD2697" s="16" t="str">
        <f t="shared" si="253"/>
        <v/>
      </c>
      <c r="AE2697" s="16" t="str">
        <f t="shared" si="254"/>
        <v/>
      </c>
      <c r="AF2697" s="16" t="str">
        <f t="shared" si="255"/>
        <v/>
      </c>
      <c r="AG2697" s="16">
        <f t="shared" si="256"/>
        <v>1.1805699193330257E-2</v>
      </c>
      <c r="AH2697" s="16" t="str">
        <f t="shared" si="257"/>
        <v/>
      </c>
      <c r="AI2697" s="17" t="str">
        <f>IF('Peer Comparison Tool'!$D$11="NR","",IF($C2697='Peer Comparison Tool'!$D$9,COUNT('ALLL &lt;50B Database'!$AI$1:AI2696)+1,""))</f>
        <v/>
      </c>
    </row>
    <row r="2698" spans="1:35" x14ac:dyDescent="0.25">
      <c r="A2698" t="s">
        <v>1752</v>
      </c>
      <c r="B2698">
        <v>83834</v>
      </c>
      <c r="C2698" s="5" t="s">
        <v>1695</v>
      </c>
      <c r="D2698" s="5" t="s">
        <v>4390</v>
      </c>
      <c r="E2698" s="5" t="s">
        <v>4388</v>
      </c>
      <c r="F2698" s="2">
        <v>1503</v>
      </c>
      <c r="G2698" s="2">
        <v>208932</v>
      </c>
      <c r="H2698" s="2">
        <v>142102</v>
      </c>
      <c r="I2698" s="2">
        <v>9867</v>
      </c>
      <c r="J2698" s="2">
        <v>132235</v>
      </c>
      <c r="K2698" s="33">
        <v>1.1366128483381858E-2</v>
      </c>
      <c r="L2698" s="2">
        <v>1443</v>
      </c>
      <c r="M2698" s="2">
        <v>209998</v>
      </c>
      <c r="N2698" s="2">
        <v>136540</v>
      </c>
      <c r="O2698" s="33">
        <v>1.05683316244324E-2</v>
      </c>
      <c r="P2698" s="2">
        <v>1489</v>
      </c>
      <c r="Q2698" s="2">
        <v>187537</v>
      </c>
      <c r="R2698" s="2">
        <v>135545</v>
      </c>
      <c r="S2698" s="35">
        <v>1.0985281640783504E-2</v>
      </c>
      <c r="T2698" t="s">
        <v>4388</v>
      </c>
      <c r="U2698" t="s">
        <v>4388</v>
      </c>
      <c r="V2698" s="5" t="s">
        <v>4390</v>
      </c>
      <c r="W2698" s="5">
        <v>0</v>
      </c>
      <c r="X2698" s="4">
        <v>3.8084684259835459E-4</v>
      </c>
      <c r="Y2698" s="6">
        <v>14</v>
      </c>
      <c r="Z2698" s="4">
        <v>4.1695001635110376E-4</v>
      </c>
      <c r="AA2698" s="5">
        <v>3221</v>
      </c>
      <c r="AC2698" s="16" t="str">
        <f t="shared" si="252"/>
        <v/>
      </c>
      <c r="AD2698" s="16" t="str">
        <f t="shared" si="253"/>
        <v/>
      </c>
      <c r="AE2698" s="16" t="str">
        <f t="shared" si="254"/>
        <v/>
      </c>
      <c r="AF2698" s="16" t="str">
        <f t="shared" si="255"/>
        <v/>
      </c>
      <c r="AG2698" s="16">
        <f t="shared" si="256"/>
        <v>1.1366128483381858E-2</v>
      </c>
      <c r="AH2698" s="16" t="str">
        <f t="shared" si="257"/>
        <v/>
      </c>
      <c r="AI2698" s="17" t="str">
        <f>IF('Peer Comparison Tool'!$D$11="NR","",IF($C2698='Peer Comparison Tool'!$D$9,COUNT('ALLL &lt;50B Database'!$AI$1:AI2697)+1,""))</f>
        <v/>
      </c>
    </row>
    <row r="2699" spans="1:35" x14ac:dyDescent="0.25">
      <c r="A2699" t="s">
        <v>3044</v>
      </c>
      <c r="B2699">
        <v>241009</v>
      </c>
      <c r="C2699" s="5" t="s">
        <v>2948</v>
      </c>
      <c r="D2699" s="5" t="s">
        <v>4390</v>
      </c>
      <c r="E2699" s="5" t="s">
        <v>4388</v>
      </c>
      <c r="F2699" s="2">
        <v>1105</v>
      </c>
      <c r="G2699" s="2">
        <v>208532</v>
      </c>
      <c r="H2699" s="2">
        <v>63597</v>
      </c>
      <c r="I2699" s="2">
        <v>7296</v>
      </c>
      <c r="J2699" s="2">
        <v>56301</v>
      </c>
      <c r="K2699" s="33">
        <v>1.9626649615459762E-2</v>
      </c>
      <c r="L2699" s="2">
        <v>1127</v>
      </c>
      <c r="M2699" s="2">
        <v>182205</v>
      </c>
      <c r="N2699" s="2">
        <v>55302</v>
      </c>
      <c r="O2699" s="33">
        <v>2.0379009800730534E-2</v>
      </c>
      <c r="P2699" s="2">
        <v>1130</v>
      </c>
      <c r="Q2699" s="2">
        <v>190370</v>
      </c>
      <c r="R2699" s="2">
        <v>55879</v>
      </c>
      <c r="S2699" s="35">
        <v>2.0222265967536998E-2</v>
      </c>
      <c r="T2699" t="s">
        <v>4388</v>
      </c>
      <c r="U2699" t="s">
        <v>4388</v>
      </c>
      <c r="V2699" s="5" t="s">
        <v>4390</v>
      </c>
      <c r="W2699" s="5">
        <v>0</v>
      </c>
      <c r="X2699" s="4">
        <v>-5.9561635207723562E-4</v>
      </c>
      <c r="Y2699" s="6">
        <v>-25</v>
      </c>
      <c r="Z2699" s="4">
        <v>-1.5674383319353585E-4</v>
      </c>
      <c r="AA2699" s="5">
        <v>599</v>
      </c>
      <c r="AC2699" s="16" t="str">
        <f t="shared" si="252"/>
        <v/>
      </c>
      <c r="AD2699" s="16" t="str">
        <f t="shared" si="253"/>
        <v/>
      </c>
      <c r="AE2699" s="16" t="str">
        <f t="shared" si="254"/>
        <v/>
      </c>
      <c r="AF2699" s="16" t="str">
        <f t="shared" si="255"/>
        <v/>
      </c>
      <c r="AG2699" s="16">
        <f t="shared" si="256"/>
        <v>1.9626649615459762E-2</v>
      </c>
      <c r="AH2699" s="16" t="str">
        <f t="shared" si="257"/>
        <v/>
      </c>
      <c r="AI2699" s="17" t="str">
        <f>IF('Peer Comparison Tool'!$D$11="NR","",IF($C2699='Peer Comparison Tool'!$D$9,COUNT('ALLL &lt;50B Database'!$AI$1:AI2698)+1,""))</f>
        <v/>
      </c>
    </row>
    <row r="2700" spans="1:35" x14ac:dyDescent="0.25">
      <c r="A2700" t="s">
        <v>61</v>
      </c>
      <c r="B2700">
        <v>438434</v>
      </c>
      <c r="C2700" s="5" t="s">
        <v>6</v>
      </c>
      <c r="D2700" s="5" t="s">
        <v>4390</v>
      </c>
      <c r="E2700" s="5" t="s">
        <v>4388</v>
      </c>
      <c r="F2700" s="2">
        <v>506</v>
      </c>
      <c r="G2700" s="2">
        <v>208506</v>
      </c>
      <c r="H2700" s="2">
        <v>36620</v>
      </c>
      <c r="I2700" s="2">
        <v>0</v>
      </c>
      <c r="J2700" s="2">
        <v>36620</v>
      </c>
      <c r="K2700" s="33">
        <v>1.3817586018569089E-2</v>
      </c>
      <c r="L2700" s="2">
        <v>516</v>
      </c>
      <c r="M2700" s="2">
        <v>190437</v>
      </c>
      <c r="N2700" s="2">
        <v>39143</v>
      </c>
      <c r="O2700" s="33">
        <v>1.3182433640753137E-2</v>
      </c>
      <c r="P2700" s="2">
        <v>502</v>
      </c>
      <c r="Q2700" s="2">
        <v>188824</v>
      </c>
      <c r="R2700" s="2">
        <v>37836</v>
      </c>
      <c r="S2700" s="35">
        <v>1.3267787292525637E-2</v>
      </c>
      <c r="T2700" t="s">
        <v>4388</v>
      </c>
      <c r="U2700" t="s">
        <v>4388</v>
      </c>
      <c r="V2700" s="5" t="s">
        <v>4390</v>
      </c>
      <c r="W2700" s="5">
        <v>0</v>
      </c>
      <c r="X2700" s="4">
        <v>5.497987260434517E-4</v>
      </c>
      <c r="Y2700" s="6">
        <v>4</v>
      </c>
      <c r="Z2700" s="4">
        <v>8.5353651772500372E-5</v>
      </c>
      <c r="AA2700" s="5">
        <v>2057</v>
      </c>
      <c r="AC2700" s="16" t="str">
        <f t="shared" si="252"/>
        <v/>
      </c>
      <c r="AD2700" s="16" t="str">
        <f t="shared" si="253"/>
        <v/>
      </c>
      <c r="AE2700" s="16" t="str">
        <f t="shared" si="254"/>
        <v/>
      </c>
      <c r="AF2700" s="16" t="str">
        <f t="shared" si="255"/>
        <v/>
      </c>
      <c r="AG2700" s="16">
        <f t="shared" si="256"/>
        <v>1.3817586018569089E-2</v>
      </c>
      <c r="AH2700" s="16" t="str">
        <f t="shared" si="257"/>
        <v/>
      </c>
      <c r="AI2700" s="17" t="str">
        <f>IF('Peer Comparison Tool'!$D$11="NR","",IF($C2700='Peer Comparison Tool'!$D$9,COUNT('ALLL &lt;50B Database'!$AI$1:AI2699)+1,""))</f>
        <v/>
      </c>
    </row>
    <row r="2701" spans="1:35" x14ac:dyDescent="0.25">
      <c r="A2701" t="s">
        <v>1649</v>
      </c>
      <c r="B2701">
        <v>3347603</v>
      </c>
      <c r="C2701" s="5" t="s">
        <v>1578</v>
      </c>
      <c r="D2701" s="5" t="s">
        <v>4390</v>
      </c>
      <c r="E2701" s="5" t="s">
        <v>4388</v>
      </c>
      <c r="F2701" s="2">
        <v>1500</v>
      </c>
      <c r="G2701" s="2">
        <v>208391</v>
      </c>
      <c r="H2701" s="2">
        <v>170540</v>
      </c>
      <c r="I2701" s="2">
        <v>5413</v>
      </c>
      <c r="J2701" s="2">
        <v>165127</v>
      </c>
      <c r="K2701" s="33">
        <v>9.0839172273462238E-3</v>
      </c>
      <c r="L2701" s="2">
        <v>1372</v>
      </c>
      <c r="M2701" s="2">
        <v>176615</v>
      </c>
      <c r="N2701" s="2">
        <v>151586</v>
      </c>
      <c r="O2701" s="33">
        <v>9.0509677674719298E-3</v>
      </c>
      <c r="P2701" s="2">
        <v>1440</v>
      </c>
      <c r="Q2701" s="2">
        <v>181556</v>
      </c>
      <c r="R2701" s="2">
        <v>157896</v>
      </c>
      <c r="S2701" s="35">
        <v>9.1199270405836752E-3</v>
      </c>
      <c r="T2701" t="s">
        <v>4388</v>
      </c>
      <c r="U2701" t="s">
        <v>4388</v>
      </c>
      <c r="V2701" s="5" t="s">
        <v>4390</v>
      </c>
      <c r="W2701" s="5">
        <v>0</v>
      </c>
      <c r="X2701" s="4">
        <v>-3.600981323745138E-5</v>
      </c>
      <c r="Y2701" s="6">
        <v>60</v>
      </c>
      <c r="Z2701" s="4">
        <v>6.8959273111745406E-5</v>
      </c>
      <c r="AA2701" s="5">
        <v>4057</v>
      </c>
      <c r="AC2701" s="16" t="str">
        <f t="shared" si="252"/>
        <v/>
      </c>
      <c r="AD2701" s="16" t="str">
        <f t="shared" si="253"/>
        <v/>
      </c>
      <c r="AE2701" s="16" t="str">
        <f t="shared" si="254"/>
        <v/>
      </c>
      <c r="AF2701" s="16" t="str">
        <f t="shared" si="255"/>
        <v/>
      </c>
      <c r="AG2701" s="16">
        <f t="shared" si="256"/>
        <v>9.0839172273462238E-3</v>
      </c>
      <c r="AH2701" s="16" t="str">
        <f t="shared" si="257"/>
        <v/>
      </c>
      <c r="AI2701" s="17" t="str">
        <f>IF('Peer Comparison Tool'!$D$11="NR","",IF($C2701='Peer Comparison Tool'!$D$9,COUNT('ALLL &lt;50B Database'!$AI$1:AI2700)+1,""))</f>
        <v/>
      </c>
    </row>
    <row r="2702" spans="1:35" x14ac:dyDescent="0.25">
      <c r="A2702" t="s">
        <v>1104</v>
      </c>
      <c r="B2702">
        <v>452841</v>
      </c>
      <c r="C2702" s="5" t="s">
        <v>926</v>
      </c>
      <c r="D2702" s="5" t="s">
        <v>4390</v>
      </c>
      <c r="E2702" s="5" t="s">
        <v>4388</v>
      </c>
      <c r="F2702" s="2">
        <v>1904</v>
      </c>
      <c r="G2702" s="2">
        <v>208336</v>
      </c>
      <c r="H2702" s="2">
        <v>117205</v>
      </c>
      <c r="I2702" s="2">
        <v>5988</v>
      </c>
      <c r="J2702" s="2">
        <v>111217</v>
      </c>
      <c r="K2702" s="33">
        <v>1.7119684940251938E-2</v>
      </c>
      <c r="L2702" s="2">
        <v>1890</v>
      </c>
      <c r="M2702" s="2">
        <v>190215</v>
      </c>
      <c r="N2702" s="2">
        <v>104127</v>
      </c>
      <c r="O2702" s="33">
        <v>1.8150911867239043E-2</v>
      </c>
      <c r="P2702" s="2">
        <v>1891</v>
      </c>
      <c r="Q2702" s="2">
        <v>191299</v>
      </c>
      <c r="R2702" s="2">
        <v>104192</v>
      </c>
      <c r="S2702" s="35">
        <v>1.8149186117936117E-2</v>
      </c>
      <c r="T2702" t="s">
        <v>4388</v>
      </c>
      <c r="U2702" t="s">
        <v>4388</v>
      </c>
      <c r="V2702" s="5" t="s">
        <v>4390</v>
      </c>
      <c r="W2702" s="5">
        <v>0</v>
      </c>
      <c r="X2702" s="4">
        <v>-1.0295011776841785E-3</v>
      </c>
      <c r="Y2702" s="6">
        <v>13</v>
      </c>
      <c r="Z2702" s="4">
        <v>-1.7257493029262938E-6</v>
      </c>
      <c r="AA2702" s="5">
        <v>1012</v>
      </c>
      <c r="AC2702" s="16" t="str">
        <f t="shared" si="252"/>
        <v/>
      </c>
      <c r="AD2702" s="16" t="str">
        <f t="shared" si="253"/>
        <v/>
      </c>
      <c r="AE2702" s="16" t="str">
        <f t="shared" si="254"/>
        <v/>
      </c>
      <c r="AF2702" s="16" t="str">
        <f t="shared" si="255"/>
        <v/>
      </c>
      <c r="AG2702" s="16">
        <f t="shared" si="256"/>
        <v>1.7119684940251938E-2</v>
      </c>
      <c r="AH2702" s="16" t="str">
        <f t="shared" si="257"/>
        <v/>
      </c>
      <c r="AI2702" s="17" t="str">
        <f>IF('Peer Comparison Tool'!$D$11="NR","",IF($C2702='Peer Comparison Tool'!$D$9,COUNT('ALLL &lt;50B Database'!$AI$1:AI2701)+1,""))</f>
        <v/>
      </c>
    </row>
    <row r="2703" spans="1:35" x14ac:dyDescent="0.25">
      <c r="A2703" t="s">
        <v>3893</v>
      </c>
      <c r="B2703">
        <v>457060</v>
      </c>
      <c r="C2703" s="5" t="s">
        <v>3704</v>
      </c>
      <c r="D2703" s="5" t="s">
        <v>4390</v>
      </c>
      <c r="E2703" s="5" t="s">
        <v>4388</v>
      </c>
      <c r="F2703" s="2">
        <v>3289</v>
      </c>
      <c r="G2703" s="2">
        <v>208197</v>
      </c>
      <c r="H2703" s="2">
        <v>160267</v>
      </c>
      <c r="I2703" s="2">
        <v>5514</v>
      </c>
      <c r="J2703" s="2">
        <v>154753</v>
      </c>
      <c r="K2703" s="33">
        <v>2.125322287774712E-2</v>
      </c>
      <c r="L2703" s="2">
        <v>3156</v>
      </c>
      <c r="M2703" s="2">
        <v>195044</v>
      </c>
      <c r="N2703" s="2">
        <v>151148</v>
      </c>
      <c r="O2703" s="33">
        <v>2.0880196893111387E-2</v>
      </c>
      <c r="P2703" s="2">
        <v>3241</v>
      </c>
      <c r="Q2703" s="2">
        <v>202686</v>
      </c>
      <c r="R2703" s="2">
        <v>154168</v>
      </c>
      <c r="S2703" s="35">
        <v>2.1022520886305848E-2</v>
      </c>
      <c r="T2703" t="s">
        <v>4388</v>
      </c>
      <c r="U2703" t="s">
        <v>4388</v>
      </c>
      <c r="V2703" s="5" t="s">
        <v>4390</v>
      </c>
      <c r="W2703" s="5">
        <v>0</v>
      </c>
      <c r="X2703" s="4">
        <v>2.3070199144127265E-4</v>
      </c>
      <c r="Y2703" s="6">
        <v>48</v>
      </c>
      <c r="Z2703" s="4">
        <v>1.4232399319446046E-4</v>
      </c>
      <c r="AA2703" s="5">
        <v>447</v>
      </c>
      <c r="AC2703" s="16" t="str">
        <f t="shared" si="252"/>
        <v/>
      </c>
      <c r="AD2703" s="16" t="str">
        <f t="shared" si="253"/>
        <v/>
      </c>
      <c r="AE2703" s="16" t="str">
        <f t="shared" si="254"/>
        <v/>
      </c>
      <c r="AF2703" s="16" t="str">
        <f t="shared" si="255"/>
        <v/>
      </c>
      <c r="AG2703" s="16">
        <f t="shared" si="256"/>
        <v>2.125322287774712E-2</v>
      </c>
      <c r="AH2703" s="16" t="str">
        <f t="shared" si="257"/>
        <v/>
      </c>
      <c r="AI2703" s="17" t="str">
        <f>IF('Peer Comparison Tool'!$D$11="NR","",IF($C2703='Peer Comparison Tool'!$D$9,COUNT('ALLL &lt;50B Database'!$AI$1:AI2702)+1,""))</f>
        <v/>
      </c>
    </row>
    <row r="2704" spans="1:35" x14ac:dyDescent="0.25">
      <c r="A2704" t="s">
        <v>3891</v>
      </c>
      <c r="B2704">
        <v>723868</v>
      </c>
      <c r="C2704" s="5" t="s">
        <v>3704</v>
      </c>
      <c r="D2704" s="5" t="s">
        <v>4390</v>
      </c>
      <c r="E2704" s="5" t="s">
        <v>4388</v>
      </c>
      <c r="F2704" s="2">
        <v>497</v>
      </c>
      <c r="G2704" s="2">
        <v>207824</v>
      </c>
      <c r="H2704" s="2">
        <v>58251</v>
      </c>
      <c r="I2704" s="2">
        <v>0</v>
      </c>
      <c r="J2704" s="2">
        <v>58251</v>
      </c>
      <c r="K2704" s="33">
        <v>8.5320423683713578E-3</v>
      </c>
      <c r="L2704" s="2">
        <v>491</v>
      </c>
      <c r="M2704" s="2">
        <v>193521</v>
      </c>
      <c r="N2704" s="2">
        <v>44321</v>
      </c>
      <c r="O2704" s="33">
        <v>1.1078269894632342E-2</v>
      </c>
      <c r="P2704" s="2">
        <v>492</v>
      </c>
      <c r="Q2704" s="2">
        <v>205719</v>
      </c>
      <c r="R2704" s="2">
        <v>48119</v>
      </c>
      <c r="S2704" s="35">
        <v>1.0224651385107754E-2</v>
      </c>
      <c r="T2704" t="s">
        <v>4388</v>
      </c>
      <c r="U2704" t="s">
        <v>4388</v>
      </c>
      <c r="V2704" s="5" t="s">
        <v>4390</v>
      </c>
      <c r="W2704" s="5">
        <v>0</v>
      </c>
      <c r="X2704" s="4">
        <v>-1.6926090167363964E-3</v>
      </c>
      <c r="Y2704" s="6">
        <v>5</v>
      </c>
      <c r="Z2704" s="4">
        <v>-8.5361850952458788E-4</v>
      </c>
      <c r="AA2704" s="5">
        <v>4193</v>
      </c>
      <c r="AC2704" s="16" t="str">
        <f t="shared" si="252"/>
        <v/>
      </c>
      <c r="AD2704" s="16" t="str">
        <f t="shared" si="253"/>
        <v/>
      </c>
      <c r="AE2704" s="16" t="str">
        <f t="shared" si="254"/>
        <v/>
      </c>
      <c r="AF2704" s="16" t="str">
        <f t="shared" si="255"/>
        <v/>
      </c>
      <c r="AG2704" s="16">
        <f t="shared" si="256"/>
        <v>8.5320423683713578E-3</v>
      </c>
      <c r="AH2704" s="16" t="str">
        <f t="shared" si="257"/>
        <v/>
      </c>
      <c r="AI2704" s="17" t="str">
        <f>IF('Peer Comparison Tool'!$D$11="NR","",IF($C2704='Peer Comparison Tool'!$D$9,COUNT('ALLL &lt;50B Database'!$AI$1:AI2703)+1,""))</f>
        <v/>
      </c>
    </row>
    <row r="2705" spans="1:35" x14ac:dyDescent="0.25">
      <c r="A2705" t="s">
        <v>2129</v>
      </c>
      <c r="B2705">
        <v>761459</v>
      </c>
      <c r="C2705" s="5" t="s">
        <v>2041</v>
      </c>
      <c r="D2705" s="5" t="s">
        <v>4390</v>
      </c>
      <c r="E2705" s="5" t="s">
        <v>4388</v>
      </c>
      <c r="F2705" s="2">
        <v>1387</v>
      </c>
      <c r="G2705" s="2">
        <v>207652</v>
      </c>
      <c r="H2705" s="2">
        <v>139908</v>
      </c>
      <c r="I2705" s="2">
        <v>9418</v>
      </c>
      <c r="J2705" s="2">
        <v>130490</v>
      </c>
      <c r="K2705" s="33">
        <v>1.0629166985975937E-2</v>
      </c>
      <c r="L2705" s="2">
        <v>1407</v>
      </c>
      <c r="M2705" s="2">
        <v>182593</v>
      </c>
      <c r="N2705" s="2">
        <v>137336</v>
      </c>
      <c r="O2705" s="33">
        <v>1.0244946700064076E-2</v>
      </c>
      <c r="P2705" s="2">
        <v>1452</v>
      </c>
      <c r="Q2705" s="2">
        <v>176857</v>
      </c>
      <c r="R2705" s="2">
        <v>136501</v>
      </c>
      <c r="S2705" s="35">
        <v>1.0637284708536934E-2</v>
      </c>
      <c r="T2705" t="s">
        <v>4388</v>
      </c>
      <c r="U2705" t="s">
        <v>4388</v>
      </c>
      <c r="V2705" s="5" t="s">
        <v>4390</v>
      </c>
      <c r="W2705" s="5">
        <v>0</v>
      </c>
      <c r="X2705" s="4">
        <v>-8.1177225609973397E-6</v>
      </c>
      <c r="Y2705" s="6">
        <v>-65</v>
      </c>
      <c r="Z2705" s="4">
        <v>3.9233800847285859E-4</v>
      </c>
      <c r="AA2705" s="5">
        <v>3539</v>
      </c>
      <c r="AC2705" s="16" t="str">
        <f t="shared" si="252"/>
        <v/>
      </c>
      <c r="AD2705" s="16" t="str">
        <f t="shared" si="253"/>
        <v/>
      </c>
      <c r="AE2705" s="16" t="str">
        <f t="shared" si="254"/>
        <v/>
      </c>
      <c r="AF2705" s="16" t="str">
        <f t="shared" si="255"/>
        <v/>
      </c>
      <c r="AG2705" s="16">
        <f t="shared" si="256"/>
        <v>1.0629166985975937E-2</v>
      </c>
      <c r="AH2705" s="16" t="str">
        <f t="shared" si="257"/>
        <v/>
      </c>
      <c r="AI2705" s="17" t="str">
        <f>IF('Peer Comparison Tool'!$D$11="NR","",IF($C2705='Peer Comparison Tool'!$D$9,COUNT('ALLL &lt;50B Database'!$AI$1:AI2704)+1,""))</f>
        <v/>
      </c>
    </row>
    <row r="2706" spans="1:35" x14ac:dyDescent="0.25">
      <c r="A2706" t="s">
        <v>1751</v>
      </c>
      <c r="B2706">
        <v>872579</v>
      </c>
      <c r="C2706" s="5" t="s">
        <v>1695</v>
      </c>
      <c r="D2706" s="5" t="s">
        <v>4390</v>
      </c>
      <c r="E2706" s="5" t="s">
        <v>4388</v>
      </c>
      <c r="F2706" s="2">
        <v>849</v>
      </c>
      <c r="G2706" s="2">
        <v>207526</v>
      </c>
      <c r="H2706" s="2">
        <v>165510</v>
      </c>
      <c r="I2706" s="2">
        <v>0</v>
      </c>
      <c r="J2706" s="2">
        <v>165510</v>
      </c>
      <c r="K2706" s="33">
        <v>5.129599419974624E-3</v>
      </c>
      <c r="L2706" s="2">
        <v>603</v>
      </c>
      <c r="M2706" s="2">
        <v>203064</v>
      </c>
      <c r="N2706" s="2">
        <v>160452</v>
      </c>
      <c r="O2706" s="33">
        <v>3.7581332735023561E-3</v>
      </c>
      <c r="P2706" s="2">
        <v>661</v>
      </c>
      <c r="Q2706" s="2">
        <v>205346</v>
      </c>
      <c r="R2706" s="2">
        <v>164721</v>
      </c>
      <c r="S2706" s="35">
        <v>4.0128459637811817E-3</v>
      </c>
      <c r="T2706" t="s">
        <v>4388</v>
      </c>
      <c r="U2706" t="s">
        <v>4388</v>
      </c>
      <c r="V2706" s="5" t="s">
        <v>4390</v>
      </c>
      <c r="W2706" s="5">
        <v>0</v>
      </c>
      <c r="X2706" s="4">
        <v>1.1167534561934422E-3</v>
      </c>
      <c r="Y2706" s="6">
        <v>188</v>
      </c>
      <c r="Z2706" s="4">
        <v>2.5471269027882567E-4</v>
      </c>
      <c r="AA2706" s="5">
        <v>4646</v>
      </c>
      <c r="AC2706" s="16" t="str">
        <f t="shared" si="252"/>
        <v/>
      </c>
      <c r="AD2706" s="16" t="str">
        <f t="shared" si="253"/>
        <v/>
      </c>
      <c r="AE2706" s="16" t="str">
        <f t="shared" si="254"/>
        <v/>
      </c>
      <c r="AF2706" s="16" t="str">
        <f t="shared" si="255"/>
        <v/>
      </c>
      <c r="AG2706" s="16">
        <f t="shared" si="256"/>
        <v>5.129599419974624E-3</v>
      </c>
      <c r="AH2706" s="16" t="str">
        <f t="shared" si="257"/>
        <v/>
      </c>
      <c r="AI2706" s="17" t="str">
        <f>IF('Peer Comparison Tool'!$D$11="NR","",IF($C2706='Peer Comparison Tool'!$D$9,COUNT('ALLL &lt;50B Database'!$AI$1:AI2705)+1,""))</f>
        <v/>
      </c>
    </row>
    <row r="2707" spans="1:35" x14ac:dyDescent="0.25">
      <c r="A2707" t="s">
        <v>639</v>
      </c>
      <c r="B2707">
        <v>305237</v>
      </c>
      <c r="C2707" s="5" t="s">
        <v>561</v>
      </c>
      <c r="D2707" s="5" t="s">
        <v>4390</v>
      </c>
      <c r="E2707" s="5" t="s">
        <v>4388</v>
      </c>
      <c r="F2707" s="2">
        <v>1188</v>
      </c>
      <c r="G2707" s="2">
        <v>207408</v>
      </c>
      <c r="H2707" s="2">
        <v>120181</v>
      </c>
      <c r="I2707" s="2">
        <v>15149</v>
      </c>
      <c r="J2707" s="2">
        <v>105032</v>
      </c>
      <c r="K2707" s="33">
        <v>1.1310838601569046E-2</v>
      </c>
      <c r="L2707" s="2">
        <v>1119</v>
      </c>
      <c r="M2707" s="2">
        <v>181035</v>
      </c>
      <c r="N2707" s="2">
        <v>106854</v>
      </c>
      <c r="O2707" s="33">
        <v>1.0472233140546915E-2</v>
      </c>
      <c r="P2707" s="2">
        <v>1100</v>
      </c>
      <c r="Q2707" s="2">
        <v>182303</v>
      </c>
      <c r="R2707" s="2">
        <v>108814</v>
      </c>
      <c r="S2707" s="35">
        <v>1.0108993328064404E-2</v>
      </c>
      <c r="T2707" t="s">
        <v>4388</v>
      </c>
      <c r="U2707" t="s">
        <v>4388</v>
      </c>
      <c r="V2707" s="5" t="s">
        <v>4390</v>
      </c>
      <c r="W2707" s="5">
        <v>0</v>
      </c>
      <c r="X2707" s="4">
        <v>1.2018452735046425E-3</v>
      </c>
      <c r="Y2707" s="6">
        <v>88</v>
      </c>
      <c r="Z2707" s="4">
        <v>-3.632398124825114E-4</v>
      </c>
      <c r="AA2707" s="5">
        <v>3242</v>
      </c>
      <c r="AC2707" s="16" t="str">
        <f t="shared" si="252"/>
        <v/>
      </c>
      <c r="AD2707" s="16" t="str">
        <f t="shared" si="253"/>
        <v/>
      </c>
      <c r="AE2707" s="16" t="str">
        <f t="shared" si="254"/>
        <v/>
      </c>
      <c r="AF2707" s="16" t="str">
        <f t="shared" si="255"/>
        <v/>
      </c>
      <c r="AG2707" s="16">
        <f t="shared" si="256"/>
        <v>1.1310838601569046E-2</v>
      </c>
      <c r="AH2707" s="16" t="str">
        <f t="shared" si="257"/>
        <v/>
      </c>
      <c r="AI2707" s="17" t="str">
        <f>IF('Peer Comparison Tool'!$D$11="NR","",IF($C2707='Peer Comparison Tool'!$D$9,COUNT('ALLL &lt;50B Database'!$AI$1:AI2706)+1,""))</f>
        <v/>
      </c>
    </row>
    <row r="2708" spans="1:35" x14ac:dyDescent="0.25">
      <c r="A2708" t="s">
        <v>3908</v>
      </c>
      <c r="B2708">
        <v>570558</v>
      </c>
      <c r="C2708" s="5" t="s">
        <v>3704</v>
      </c>
      <c r="D2708" s="5" t="s">
        <v>4387</v>
      </c>
      <c r="E2708" s="5" t="s">
        <v>4388</v>
      </c>
      <c r="F2708" s="2">
        <v>1056</v>
      </c>
      <c r="G2708" s="2">
        <v>206980</v>
      </c>
      <c r="H2708" s="2">
        <v>124841</v>
      </c>
      <c r="I2708" s="2">
        <v>0</v>
      </c>
      <c r="J2708" s="2">
        <v>124841</v>
      </c>
      <c r="K2708" s="33">
        <v>8.4587595421375984E-3</v>
      </c>
      <c r="L2708" s="2">
        <v>884</v>
      </c>
      <c r="M2708" s="2">
        <v>198446</v>
      </c>
      <c r="N2708" s="2">
        <v>126666</v>
      </c>
      <c r="O2708" s="33">
        <v>6.9789840999163154E-3</v>
      </c>
      <c r="P2708" s="2">
        <v>969</v>
      </c>
      <c r="Q2708" s="2">
        <v>190163</v>
      </c>
      <c r="R2708" s="2">
        <v>126501</v>
      </c>
      <c r="S2708" s="35">
        <v>7.6600184978774868E-3</v>
      </c>
      <c r="T2708" t="s">
        <v>4388</v>
      </c>
      <c r="U2708" t="s">
        <v>4388</v>
      </c>
      <c r="V2708" s="5" t="s">
        <v>4387</v>
      </c>
      <c r="W2708" s="5">
        <v>0</v>
      </c>
      <c r="X2708" s="4">
        <v>7.9874104426011158E-4</v>
      </c>
      <c r="Y2708" s="6">
        <v>87</v>
      </c>
      <c r="Z2708" s="4">
        <v>6.8103439796117146E-4</v>
      </c>
      <c r="AA2708" s="5">
        <v>4209</v>
      </c>
      <c r="AC2708" s="16" t="str">
        <f t="shared" si="252"/>
        <v/>
      </c>
      <c r="AD2708" s="16" t="str">
        <f t="shared" si="253"/>
        <v/>
      </c>
      <c r="AE2708" s="16" t="str">
        <f t="shared" si="254"/>
        <v/>
      </c>
      <c r="AF2708" s="16" t="str">
        <f t="shared" si="255"/>
        <v/>
      </c>
      <c r="AG2708" s="16">
        <f t="shared" si="256"/>
        <v>8.4587595421375984E-3</v>
      </c>
      <c r="AH2708" s="16" t="str">
        <f t="shared" si="257"/>
        <v/>
      </c>
      <c r="AI2708" s="17" t="str">
        <f>IF('Peer Comparison Tool'!$D$11="NR","",IF($C2708='Peer Comparison Tool'!$D$9,COUNT('ALLL &lt;50B Database'!$AI$1:AI2707)+1,""))</f>
        <v/>
      </c>
    </row>
    <row r="2709" spans="1:35" x14ac:dyDescent="0.25">
      <c r="A2709" t="s">
        <v>4125</v>
      </c>
      <c r="B2709">
        <v>303701</v>
      </c>
      <c r="C2709" s="5" t="s">
        <v>4118</v>
      </c>
      <c r="D2709" s="5" t="s">
        <v>4390</v>
      </c>
      <c r="E2709" s="5" t="s">
        <v>4388</v>
      </c>
      <c r="F2709" s="2">
        <v>808</v>
      </c>
      <c r="G2709" s="2">
        <v>206868</v>
      </c>
      <c r="H2709" s="2">
        <v>131604</v>
      </c>
      <c r="I2709" s="2">
        <v>6684</v>
      </c>
      <c r="J2709" s="2">
        <v>124920</v>
      </c>
      <c r="K2709" s="33">
        <v>6.468139609349984E-3</v>
      </c>
      <c r="L2709" s="2">
        <v>722</v>
      </c>
      <c r="M2709" s="2">
        <v>187048</v>
      </c>
      <c r="N2709" s="2">
        <v>126364</v>
      </c>
      <c r="O2709" s="33">
        <v>5.7136526225823811E-3</v>
      </c>
      <c r="P2709" s="2">
        <v>760</v>
      </c>
      <c r="Q2709" s="2">
        <v>193007</v>
      </c>
      <c r="R2709" s="2">
        <v>127814</v>
      </c>
      <c r="S2709" s="35">
        <v>5.9461404853928361E-3</v>
      </c>
      <c r="T2709" t="s">
        <v>4388</v>
      </c>
      <c r="U2709" t="s">
        <v>4388</v>
      </c>
      <c r="V2709" s="5" t="s">
        <v>4390</v>
      </c>
      <c r="W2709" s="5">
        <v>0</v>
      </c>
      <c r="X2709" s="4">
        <v>5.2199912395714792E-4</v>
      </c>
      <c r="Y2709" s="6">
        <v>48</v>
      </c>
      <c r="Z2709" s="4">
        <v>2.32487862810455E-4</v>
      </c>
      <c r="AA2709" s="5">
        <v>4534</v>
      </c>
      <c r="AC2709" s="16" t="str">
        <f t="shared" si="252"/>
        <v/>
      </c>
      <c r="AD2709" s="16" t="str">
        <f t="shared" si="253"/>
        <v/>
      </c>
      <c r="AE2709" s="16" t="str">
        <f t="shared" si="254"/>
        <v/>
      </c>
      <c r="AF2709" s="16" t="str">
        <f t="shared" si="255"/>
        <v/>
      </c>
      <c r="AG2709" s="16">
        <f t="shared" si="256"/>
        <v>6.468139609349984E-3</v>
      </c>
      <c r="AH2709" s="16" t="str">
        <f t="shared" si="257"/>
        <v/>
      </c>
      <c r="AI2709" s="17" t="str">
        <f>IF('Peer Comparison Tool'!$D$11="NR","",IF($C2709='Peer Comparison Tool'!$D$9,COUNT('ALLL &lt;50B Database'!$AI$1:AI2708)+1,""))</f>
        <v/>
      </c>
    </row>
    <row r="2710" spans="1:35" x14ac:dyDescent="0.25">
      <c r="A2710" t="s">
        <v>1453</v>
      </c>
      <c r="B2710">
        <v>756848</v>
      </c>
      <c r="C2710" s="5" t="s">
        <v>2299</v>
      </c>
      <c r="D2710" s="5" t="s">
        <v>4390</v>
      </c>
      <c r="E2710" s="5" t="s">
        <v>4388</v>
      </c>
      <c r="F2710" s="2">
        <v>2499</v>
      </c>
      <c r="G2710" s="2">
        <v>206866</v>
      </c>
      <c r="H2710" s="2">
        <v>151216</v>
      </c>
      <c r="I2710" s="2">
        <v>7835</v>
      </c>
      <c r="J2710" s="2">
        <v>143381</v>
      </c>
      <c r="K2710" s="33">
        <v>1.7429087536005469E-2</v>
      </c>
      <c r="L2710" s="2">
        <v>2194</v>
      </c>
      <c r="M2710" s="2">
        <v>179162</v>
      </c>
      <c r="N2710" s="2">
        <v>144542</v>
      </c>
      <c r="O2710" s="33">
        <v>1.5178979120255703E-2</v>
      </c>
      <c r="P2710" s="2">
        <v>2340</v>
      </c>
      <c r="Q2710" s="2">
        <v>178473</v>
      </c>
      <c r="R2710" s="2">
        <v>147160</v>
      </c>
      <c r="S2710" s="35">
        <v>1.5901060070671377E-2</v>
      </c>
      <c r="T2710" t="s">
        <v>4388</v>
      </c>
      <c r="U2710" t="s">
        <v>4388</v>
      </c>
      <c r="V2710" s="5" t="s">
        <v>4390</v>
      </c>
      <c r="W2710" s="5">
        <v>0</v>
      </c>
      <c r="X2710" s="4">
        <v>1.5280274653340919E-3</v>
      </c>
      <c r="Y2710" s="6">
        <v>159</v>
      </c>
      <c r="Z2710" s="4">
        <v>7.2208095041567319E-4</v>
      </c>
      <c r="AA2710" s="5">
        <v>950</v>
      </c>
      <c r="AC2710" s="16" t="str">
        <f t="shared" si="252"/>
        <v/>
      </c>
      <c r="AD2710" s="16" t="str">
        <f t="shared" si="253"/>
        <v/>
      </c>
      <c r="AE2710" s="16" t="str">
        <f t="shared" si="254"/>
        <v/>
      </c>
      <c r="AF2710" s="16" t="str">
        <f t="shared" si="255"/>
        <v/>
      </c>
      <c r="AG2710" s="16">
        <f t="shared" si="256"/>
        <v>1.7429087536005469E-2</v>
      </c>
      <c r="AH2710" s="16" t="str">
        <f t="shared" si="257"/>
        <v/>
      </c>
      <c r="AI2710" s="17" t="str">
        <f>IF('Peer Comparison Tool'!$D$11="NR","",IF($C2710='Peer Comparison Tool'!$D$9,COUNT('ALLL &lt;50B Database'!$AI$1:AI2709)+1,""))</f>
        <v/>
      </c>
    </row>
    <row r="2711" spans="1:35" x14ac:dyDescent="0.25">
      <c r="A2711" t="s">
        <v>3133</v>
      </c>
      <c r="B2711">
        <v>346379</v>
      </c>
      <c r="C2711" s="5" t="s">
        <v>3064</v>
      </c>
      <c r="D2711" s="5" t="s">
        <v>4390</v>
      </c>
      <c r="E2711" s="5" t="s">
        <v>4388</v>
      </c>
      <c r="F2711" s="2">
        <v>1900</v>
      </c>
      <c r="G2711" s="2">
        <v>206734</v>
      </c>
      <c r="H2711" s="2">
        <v>150826</v>
      </c>
      <c r="I2711" s="2">
        <v>8257</v>
      </c>
      <c r="J2711" s="2">
        <v>142569</v>
      </c>
      <c r="K2711" s="33">
        <v>1.33268803176006E-2</v>
      </c>
      <c r="L2711" s="2">
        <v>1583</v>
      </c>
      <c r="M2711" s="2">
        <v>181872</v>
      </c>
      <c r="N2711" s="2">
        <v>140780</v>
      </c>
      <c r="O2711" s="33">
        <v>1.1244494956669982E-2</v>
      </c>
      <c r="P2711" s="2">
        <v>1671</v>
      </c>
      <c r="Q2711" s="2">
        <v>194459</v>
      </c>
      <c r="R2711" s="2">
        <v>141408</v>
      </c>
      <c r="S2711" s="35">
        <v>1.1816870332654448E-2</v>
      </c>
      <c r="T2711" t="s">
        <v>4388</v>
      </c>
      <c r="U2711" t="s">
        <v>4388</v>
      </c>
      <c r="V2711" s="5" t="s">
        <v>4390</v>
      </c>
      <c r="W2711" s="5">
        <v>0</v>
      </c>
      <c r="X2711" s="4">
        <v>1.5100099849461521E-3</v>
      </c>
      <c r="Y2711" s="6">
        <v>229</v>
      </c>
      <c r="Z2711" s="4">
        <v>5.7237537598446575E-4</v>
      </c>
      <c r="AA2711" s="5">
        <v>2256</v>
      </c>
      <c r="AC2711" s="16" t="str">
        <f t="shared" si="252"/>
        <v/>
      </c>
      <c r="AD2711" s="16" t="str">
        <f t="shared" si="253"/>
        <v/>
      </c>
      <c r="AE2711" s="16" t="str">
        <f t="shared" si="254"/>
        <v/>
      </c>
      <c r="AF2711" s="16" t="str">
        <f t="shared" si="255"/>
        <v/>
      </c>
      <c r="AG2711" s="16">
        <f t="shared" si="256"/>
        <v>1.33268803176006E-2</v>
      </c>
      <c r="AH2711" s="16" t="str">
        <f t="shared" si="257"/>
        <v/>
      </c>
      <c r="AI2711" s="17" t="str">
        <f>IF('Peer Comparison Tool'!$D$11="NR","",IF($C2711='Peer Comparison Tool'!$D$9,COUNT('ALLL &lt;50B Database'!$AI$1:AI2710)+1,""))</f>
        <v/>
      </c>
    </row>
    <row r="2712" spans="1:35" x14ac:dyDescent="0.25">
      <c r="A2712" t="s">
        <v>2125</v>
      </c>
      <c r="B2712">
        <v>225157</v>
      </c>
      <c r="C2712" s="5" t="s">
        <v>2041</v>
      </c>
      <c r="D2712" s="5" t="s">
        <v>4390</v>
      </c>
      <c r="E2712" s="5" t="s">
        <v>4388</v>
      </c>
      <c r="F2712" s="2">
        <v>2308</v>
      </c>
      <c r="G2712" s="2">
        <v>206707</v>
      </c>
      <c r="H2712" s="2">
        <v>199757</v>
      </c>
      <c r="I2712" s="2">
        <v>11920</v>
      </c>
      <c r="J2712" s="2">
        <v>187837</v>
      </c>
      <c r="K2712" s="33">
        <v>1.2287249051038932E-2</v>
      </c>
      <c r="L2712" s="2">
        <v>2267</v>
      </c>
      <c r="M2712" s="2">
        <v>188654</v>
      </c>
      <c r="N2712" s="2">
        <v>179615</v>
      </c>
      <c r="O2712" s="33">
        <v>1.2621440302870027E-2</v>
      </c>
      <c r="P2712" s="2">
        <v>2268</v>
      </c>
      <c r="Q2712" s="2">
        <v>190135</v>
      </c>
      <c r="R2712" s="2">
        <v>181308</v>
      </c>
      <c r="S2712" s="35">
        <v>1.2509100536104309E-2</v>
      </c>
      <c r="T2712" t="s">
        <v>4388</v>
      </c>
      <c r="U2712" t="s">
        <v>4388</v>
      </c>
      <c r="V2712" s="5" t="s">
        <v>4390</v>
      </c>
      <c r="W2712" s="5">
        <v>0</v>
      </c>
      <c r="X2712" s="4">
        <v>-2.2185148506537709E-4</v>
      </c>
      <c r="Y2712" s="6">
        <v>40</v>
      </c>
      <c r="Z2712" s="4">
        <v>-1.1233976676571812E-4</v>
      </c>
      <c r="AA2712" s="5">
        <v>2788</v>
      </c>
      <c r="AC2712" s="16" t="str">
        <f t="shared" si="252"/>
        <v/>
      </c>
      <c r="AD2712" s="16" t="str">
        <f t="shared" si="253"/>
        <v/>
      </c>
      <c r="AE2712" s="16" t="str">
        <f t="shared" si="254"/>
        <v/>
      </c>
      <c r="AF2712" s="16" t="str">
        <f t="shared" si="255"/>
        <v/>
      </c>
      <c r="AG2712" s="16">
        <f t="shared" si="256"/>
        <v>1.2287249051038932E-2</v>
      </c>
      <c r="AH2712" s="16" t="str">
        <f t="shared" si="257"/>
        <v/>
      </c>
      <c r="AI2712" s="17" t="str">
        <f>IF('Peer Comparison Tool'!$D$11="NR","",IF($C2712='Peer Comparison Tool'!$D$9,COUNT('ALLL &lt;50B Database'!$AI$1:AI2711)+1,""))</f>
        <v/>
      </c>
    </row>
    <row r="2713" spans="1:35" x14ac:dyDescent="0.25">
      <c r="A2713" t="s">
        <v>633</v>
      </c>
      <c r="B2713">
        <v>828174</v>
      </c>
      <c r="C2713" s="5" t="s">
        <v>561</v>
      </c>
      <c r="D2713" s="5" t="s">
        <v>4390</v>
      </c>
      <c r="E2713" s="5" t="s">
        <v>4388</v>
      </c>
      <c r="F2713" s="2">
        <v>569</v>
      </c>
      <c r="G2713" s="2">
        <v>206331</v>
      </c>
      <c r="H2713" s="2">
        <v>161651</v>
      </c>
      <c r="I2713" s="2">
        <v>0</v>
      </c>
      <c r="J2713" s="2">
        <v>161651</v>
      </c>
      <c r="K2713" s="33">
        <v>3.5199287353619834E-3</v>
      </c>
      <c r="L2713" s="2">
        <v>501</v>
      </c>
      <c r="M2713" s="2">
        <v>189219</v>
      </c>
      <c r="N2713" s="2">
        <v>164382</v>
      </c>
      <c r="O2713" s="33">
        <v>3.0477789539000619E-3</v>
      </c>
      <c r="P2713" s="2">
        <v>539</v>
      </c>
      <c r="Q2713" s="2">
        <v>194898</v>
      </c>
      <c r="R2713" s="2">
        <v>165213</v>
      </c>
      <c r="S2713" s="35">
        <v>3.2624551336759215E-3</v>
      </c>
      <c r="T2713" t="s">
        <v>4388</v>
      </c>
      <c r="U2713" t="s">
        <v>4388</v>
      </c>
      <c r="V2713" s="5" t="s">
        <v>4390</v>
      </c>
      <c r="W2713" s="5">
        <v>0</v>
      </c>
      <c r="X2713" s="4">
        <v>2.574736016860619E-4</v>
      </c>
      <c r="Y2713" s="6">
        <v>30</v>
      </c>
      <c r="Z2713" s="4">
        <v>2.1467617977585958E-4</v>
      </c>
      <c r="AA2713" s="5">
        <v>4725</v>
      </c>
      <c r="AC2713" s="16" t="str">
        <f t="shared" si="252"/>
        <v/>
      </c>
      <c r="AD2713" s="16" t="str">
        <f t="shared" si="253"/>
        <v/>
      </c>
      <c r="AE2713" s="16" t="str">
        <f t="shared" si="254"/>
        <v/>
      </c>
      <c r="AF2713" s="16" t="str">
        <f t="shared" si="255"/>
        <v/>
      </c>
      <c r="AG2713" s="16">
        <f t="shared" si="256"/>
        <v>3.5199287353619834E-3</v>
      </c>
      <c r="AH2713" s="16" t="str">
        <f t="shared" si="257"/>
        <v/>
      </c>
      <c r="AI2713" s="17" t="str">
        <f>IF('Peer Comparison Tool'!$D$11="NR","",IF($C2713='Peer Comparison Tool'!$D$9,COUNT('ALLL &lt;50B Database'!$AI$1:AI2712)+1,""))</f>
        <v/>
      </c>
    </row>
    <row r="2714" spans="1:35" x14ac:dyDescent="0.25">
      <c r="A2714" t="s">
        <v>632</v>
      </c>
      <c r="B2714">
        <v>514936</v>
      </c>
      <c r="C2714" s="5" t="s">
        <v>561</v>
      </c>
      <c r="D2714" s="5" t="s">
        <v>4390</v>
      </c>
      <c r="E2714" s="5" t="s">
        <v>4388</v>
      </c>
      <c r="F2714" s="2">
        <v>2989</v>
      </c>
      <c r="G2714" s="2">
        <v>206161</v>
      </c>
      <c r="H2714" s="2">
        <v>133922</v>
      </c>
      <c r="I2714" s="2">
        <v>492</v>
      </c>
      <c r="J2714" s="2">
        <v>133430</v>
      </c>
      <c r="K2714" s="33">
        <v>2.2401259087161809E-2</v>
      </c>
      <c r="L2714" s="2">
        <v>2987</v>
      </c>
      <c r="M2714" s="2">
        <v>188279</v>
      </c>
      <c r="N2714" s="2">
        <v>122814</v>
      </c>
      <c r="O2714" s="33">
        <v>2.4321331444297881E-2</v>
      </c>
      <c r="P2714" s="2">
        <v>2994</v>
      </c>
      <c r="Q2714" s="2">
        <v>194918</v>
      </c>
      <c r="R2714" s="2">
        <v>125372</v>
      </c>
      <c r="S2714" s="35">
        <v>2.3880930351274608E-2</v>
      </c>
      <c r="T2714" t="s">
        <v>4388</v>
      </c>
      <c r="U2714" t="s">
        <v>4388</v>
      </c>
      <c r="V2714" s="5" t="s">
        <v>4390</v>
      </c>
      <c r="W2714" s="5">
        <v>0</v>
      </c>
      <c r="X2714" s="4">
        <v>-1.4796712641127995E-3</v>
      </c>
      <c r="Y2714" s="6">
        <v>-5</v>
      </c>
      <c r="Z2714" s="4">
        <v>-4.404010930232731E-4</v>
      </c>
      <c r="AA2714" s="5">
        <v>372</v>
      </c>
      <c r="AC2714" s="16" t="str">
        <f t="shared" si="252"/>
        <v/>
      </c>
      <c r="AD2714" s="16" t="str">
        <f t="shared" si="253"/>
        <v/>
      </c>
      <c r="AE2714" s="16" t="str">
        <f t="shared" si="254"/>
        <v/>
      </c>
      <c r="AF2714" s="16" t="str">
        <f t="shared" si="255"/>
        <v/>
      </c>
      <c r="AG2714" s="16">
        <f t="shared" si="256"/>
        <v>2.2401259087161809E-2</v>
      </c>
      <c r="AH2714" s="16" t="str">
        <f t="shared" si="257"/>
        <v/>
      </c>
      <c r="AI2714" s="17" t="str">
        <f>IF('Peer Comparison Tool'!$D$11="NR","",IF($C2714='Peer Comparison Tool'!$D$9,COUNT('ALLL &lt;50B Database'!$AI$1:AI2713)+1,""))</f>
        <v/>
      </c>
    </row>
    <row r="2715" spans="1:35" x14ac:dyDescent="0.25">
      <c r="A2715" t="s">
        <v>3136</v>
      </c>
      <c r="B2715">
        <v>2836306</v>
      </c>
      <c r="C2715" s="5" t="s">
        <v>3064</v>
      </c>
      <c r="D2715" s="5" t="s">
        <v>4390</v>
      </c>
      <c r="E2715" s="5" t="s">
        <v>4388</v>
      </c>
      <c r="F2715" s="2">
        <v>2007</v>
      </c>
      <c r="G2715" s="2">
        <v>206144</v>
      </c>
      <c r="H2715" s="2">
        <v>156831</v>
      </c>
      <c r="I2715" s="2">
        <v>18630</v>
      </c>
      <c r="J2715" s="2">
        <v>138201</v>
      </c>
      <c r="K2715" s="33">
        <v>1.452232617708989E-2</v>
      </c>
      <c r="L2715" s="2">
        <v>2018</v>
      </c>
      <c r="M2715" s="2">
        <v>174178</v>
      </c>
      <c r="N2715" s="2">
        <v>140872</v>
      </c>
      <c r="O2715" s="33">
        <v>1.4325061048327559E-2</v>
      </c>
      <c r="P2715" s="2">
        <v>2028</v>
      </c>
      <c r="Q2715" s="2">
        <v>181506</v>
      </c>
      <c r="R2715" s="2">
        <v>142610</v>
      </c>
      <c r="S2715" s="35">
        <v>1.4220601640838651E-2</v>
      </c>
      <c r="T2715" t="s">
        <v>4388</v>
      </c>
      <c r="U2715" t="s">
        <v>4388</v>
      </c>
      <c r="V2715" s="5" t="s">
        <v>4390</v>
      </c>
      <c r="W2715" s="5">
        <v>0</v>
      </c>
      <c r="X2715" s="4">
        <v>3.0172453625123934E-4</v>
      </c>
      <c r="Y2715" s="6">
        <v>-21</v>
      </c>
      <c r="Z2715" s="4">
        <v>-1.0445940748890839E-4</v>
      </c>
      <c r="AA2715" s="5">
        <v>1767</v>
      </c>
      <c r="AC2715" s="16" t="str">
        <f t="shared" si="252"/>
        <v/>
      </c>
      <c r="AD2715" s="16" t="str">
        <f t="shared" si="253"/>
        <v/>
      </c>
      <c r="AE2715" s="16" t="str">
        <f t="shared" si="254"/>
        <v/>
      </c>
      <c r="AF2715" s="16" t="str">
        <f t="shared" si="255"/>
        <v/>
      </c>
      <c r="AG2715" s="16">
        <f t="shared" si="256"/>
        <v>1.452232617708989E-2</v>
      </c>
      <c r="AH2715" s="16" t="str">
        <f t="shared" si="257"/>
        <v/>
      </c>
      <c r="AI2715" s="17" t="str">
        <f>IF('Peer Comparison Tool'!$D$11="NR","",IF($C2715='Peer Comparison Tool'!$D$9,COUNT('ALLL &lt;50B Database'!$AI$1:AI2714)+1,""))</f>
        <v/>
      </c>
    </row>
    <row r="2716" spans="1:35" x14ac:dyDescent="0.25">
      <c r="A2716" t="s">
        <v>1329</v>
      </c>
      <c r="B2716">
        <v>112444</v>
      </c>
      <c r="C2716" s="5" t="s">
        <v>4163</v>
      </c>
      <c r="D2716" s="5" t="s">
        <v>4390</v>
      </c>
      <c r="E2716" s="5" t="s">
        <v>4388</v>
      </c>
      <c r="F2716" s="2">
        <v>2464</v>
      </c>
      <c r="G2716" s="2">
        <v>206056</v>
      </c>
      <c r="H2716" s="2">
        <v>76683</v>
      </c>
      <c r="I2716" s="2">
        <v>0</v>
      </c>
      <c r="J2716" s="2">
        <v>76683</v>
      </c>
      <c r="K2716" s="33">
        <v>3.2132284861051338E-2</v>
      </c>
      <c r="L2716" s="2">
        <v>2616</v>
      </c>
      <c r="M2716" s="2">
        <v>201018</v>
      </c>
      <c r="N2716" s="2">
        <v>92173</v>
      </c>
      <c r="O2716" s="33">
        <v>2.8381413212112006E-2</v>
      </c>
      <c r="P2716" s="2">
        <v>2541</v>
      </c>
      <c r="Q2716" s="2">
        <v>205249</v>
      </c>
      <c r="R2716" s="2">
        <v>79550</v>
      </c>
      <c r="S2716" s="35">
        <v>3.1942174732872405E-2</v>
      </c>
      <c r="T2716" t="s">
        <v>4388</v>
      </c>
      <c r="U2716" t="s">
        <v>4388</v>
      </c>
      <c r="V2716" s="5" t="s">
        <v>4390</v>
      </c>
      <c r="W2716" s="5">
        <v>0</v>
      </c>
      <c r="X2716" s="4">
        <v>1.9011012817893302E-4</v>
      </c>
      <c r="Y2716" s="6">
        <v>-77</v>
      </c>
      <c r="Z2716" s="4">
        <v>3.5607615207603992E-3</v>
      </c>
      <c r="AA2716" s="5">
        <v>127</v>
      </c>
      <c r="AC2716" s="16" t="str">
        <f t="shared" si="252"/>
        <v/>
      </c>
      <c r="AD2716" s="16" t="str">
        <f t="shared" si="253"/>
        <v/>
      </c>
      <c r="AE2716" s="16" t="str">
        <f t="shared" si="254"/>
        <v/>
      </c>
      <c r="AF2716" s="16" t="str">
        <f t="shared" si="255"/>
        <v/>
      </c>
      <c r="AG2716" s="16">
        <f t="shared" si="256"/>
        <v>3.2132284861051338E-2</v>
      </c>
      <c r="AH2716" s="16" t="str">
        <f t="shared" si="257"/>
        <v/>
      </c>
      <c r="AI2716" s="17" t="str">
        <f>IF('Peer Comparison Tool'!$D$11="NR","",IF($C2716='Peer Comparison Tool'!$D$9,COUNT('ALLL &lt;50B Database'!$AI$1:AI2715)+1,""))</f>
        <v/>
      </c>
    </row>
    <row r="2717" spans="1:35" x14ac:dyDescent="0.25">
      <c r="A2717" t="s">
        <v>3134</v>
      </c>
      <c r="B2717">
        <v>571920</v>
      </c>
      <c r="C2717" s="5" t="s">
        <v>3064</v>
      </c>
      <c r="D2717" s="5" t="s">
        <v>4390</v>
      </c>
      <c r="E2717" s="5" t="s">
        <v>4388</v>
      </c>
      <c r="F2717" s="2">
        <v>1767</v>
      </c>
      <c r="G2717" s="2">
        <v>206055</v>
      </c>
      <c r="H2717" s="2">
        <v>139204</v>
      </c>
      <c r="I2717" s="2">
        <v>11210</v>
      </c>
      <c r="J2717" s="2">
        <v>127994</v>
      </c>
      <c r="K2717" s="33">
        <v>1.3805334625060549E-2</v>
      </c>
      <c r="L2717" s="2">
        <v>1606</v>
      </c>
      <c r="M2717" s="2">
        <v>190343</v>
      </c>
      <c r="N2717" s="2">
        <v>128227</v>
      </c>
      <c r="O2717" s="33">
        <v>1.252466329244231E-2</v>
      </c>
      <c r="P2717" s="2">
        <v>1647</v>
      </c>
      <c r="Q2717" s="2">
        <v>194338</v>
      </c>
      <c r="R2717" s="2">
        <v>129035</v>
      </c>
      <c r="S2717" s="35">
        <v>1.2763978765451234E-2</v>
      </c>
      <c r="T2717" t="s">
        <v>4388</v>
      </c>
      <c r="U2717" t="s">
        <v>4388</v>
      </c>
      <c r="V2717" s="5" t="s">
        <v>4390</v>
      </c>
      <c r="W2717" s="5">
        <v>0</v>
      </c>
      <c r="X2717" s="4">
        <v>1.041355859609315E-3</v>
      </c>
      <c r="Y2717" s="6">
        <v>120</v>
      </c>
      <c r="Z2717" s="4">
        <v>2.3931547300892406E-4</v>
      </c>
      <c r="AA2717" s="5">
        <v>2068</v>
      </c>
      <c r="AC2717" s="16" t="str">
        <f t="shared" si="252"/>
        <v/>
      </c>
      <c r="AD2717" s="16" t="str">
        <f t="shared" si="253"/>
        <v/>
      </c>
      <c r="AE2717" s="16" t="str">
        <f t="shared" si="254"/>
        <v/>
      </c>
      <c r="AF2717" s="16" t="str">
        <f t="shared" si="255"/>
        <v/>
      </c>
      <c r="AG2717" s="16">
        <f t="shared" si="256"/>
        <v>1.3805334625060549E-2</v>
      </c>
      <c r="AH2717" s="16" t="str">
        <f t="shared" si="257"/>
        <v/>
      </c>
      <c r="AI2717" s="17" t="str">
        <f>IF('Peer Comparison Tool'!$D$11="NR","",IF($C2717='Peer Comparison Tool'!$D$9,COUNT('ALLL &lt;50B Database'!$AI$1:AI2716)+1,""))</f>
        <v/>
      </c>
    </row>
    <row r="2718" spans="1:35" x14ac:dyDescent="0.25">
      <c r="A2718" t="s">
        <v>2625</v>
      </c>
      <c r="B2718">
        <v>2849463</v>
      </c>
      <c r="C2718" s="5" t="s">
        <v>2604</v>
      </c>
      <c r="D2718" s="5" t="s">
        <v>4390</v>
      </c>
      <c r="E2718" s="5" t="s">
        <v>4388</v>
      </c>
      <c r="F2718" s="2">
        <v>2278</v>
      </c>
      <c r="G2718" s="2">
        <v>206038</v>
      </c>
      <c r="H2718" s="2">
        <v>154746</v>
      </c>
      <c r="I2718" s="2">
        <v>16079</v>
      </c>
      <c r="J2718" s="2">
        <v>138667</v>
      </c>
      <c r="K2718" s="33">
        <v>1.6427845125372296E-2</v>
      </c>
      <c r="L2718" s="2">
        <v>1562</v>
      </c>
      <c r="M2718" s="2">
        <v>136600</v>
      </c>
      <c r="N2718" s="2">
        <v>103429</v>
      </c>
      <c r="O2718" s="33">
        <v>1.5102147366792679E-2</v>
      </c>
      <c r="P2718" s="2">
        <v>1897</v>
      </c>
      <c r="Q2718" s="2">
        <v>182173</v>
      </c>
      <c r="R2718" s="2">
        <v>123195</v>
      </c>
      <c r="S2718" s="35">
        <v>1.5398352205852511E-2</v>
      </c>
      <c r="T2718" t="s">
        <v>4388</v>
      </c>
      <c r="U2718" t="s">
        <v>4388</v>
      </c>
      <c r="V2718" s="5" t="s">
        <v>4390</v>
      </c>
      <c r="W2718" s="5">
        <v>0</v>
      </c>
      <c r="X2718" s="4">
        <v>1.0294929195197849E-3</v>
      </c>
      <c r="Y2718" s="6">
        <v>381</v>
      </c>
      <c r="Z2718" s="4">
        <v>2.962048390598316E-4</v>
      </c>
      <c r="AA2718" s="5">
        <v>1159</v>
      </c>
      <c r="AC2718" s="16" t="str">
        <f t="shared" si="252"/>
        <v/>
      </c>
      <c r="AD2718" s="16" t="str">
        <f t="shared" si="253"/>
        <v/>
      </c>
      <c r="AE2718" s="16" t="str">
        <f t="shared" si="254"/>
        <v/>
      </c>
      <c r="AF2718" s="16" t="str">
        <f t="shared" si="255"/>
        <v/>
      </c>
      <c r="AG2718" s="16">
        <f t="shared" si="256"/>
        <v>1.6427845125372296E-2</v>
      </c>
      <c r="AH2718" s="16" t="str">
        <f t="shared" si="257"/>
        <v/>
      </c>
      <c r="AI2718" s="17" t="str">
        <f>IF('Peer Comparison Tool'!$D$11="NR","",IF($C2718='Peer Comparison Tool'!$D$9,COUNT('ALLL &lt;50B Database'!$AI$1:AI2717)+1,""))</f>
        <v/>
      </c>
    </row>
    <row r="2719" spans="1:35" x14ac:dyDescent="0.25">
      <c r="A2719" t="s">
        <v>3907</v>
      </c>
      <c r="B2719">
        <v>419460</v>
      </c>
      <c r="C2719" s="5" t="s">
        <v>3704</v>
      </c>
      <c r="D2719" s="5" t="s">
        <v>4390</v>
      </c>
      <c r="E2719" s="5" t="s">
        <v>4388</v>
      </c>
      <c r="F2719" s="2">
        <v>1569</v>
      </c>
      <c r="G2719" s="2">
        <v>205993</v>
      </c>
      <c r="H2719" s="2">
        <v>163855</v>
      </c>
      <c r="I2719" s="2">
        <v>15671</v>
      </c>
      <c r="J2719" s="2">
        <v>148184</v>
      </c>
      <c r="K2719" s="33">
        <v>1.0588187658586622E-2</v>
      </c>
      <c r="L2719" s="2">
        <v>1111</v>
      </c>
      <c r="M2719" s="2">
        <v>184395</v>
      </c>
      <c r="N2719" s="2">
        <v>118727</v>
      </c>
      <c r="O2719" s="33">
        <v>9.3576018934193577E-3</v>
      </c>
      <c r="P2719" s="2">
        <v>1156</v>
      </c>
      <c r="Q2719" s="2">
        <v>190487</v>
      </c>
      <c r="R2719" s="2">
        <v>123905</v>
      </c>
      <c r="S2719" s="35">
        <v>9.3297284209676763E-3</v>
      </c>
      <c r="T2719" t="s">
        <v>4388</v>
      </c>
      <c r="U2719" t="s">
        <v>4388</v>
      </c>
      <c r="V2719" s="5" t="s">
        <v>4390</v>
      </c>
      <c r="W2719" s="5">
        <v>0</v>
      </c>
      <c r="X2719" s="4">
        <v>1.2584592376189453E-3</v>
      </c>
      <c r="Y2719" s="6">
        <v>413</v>
      </c>
      <c r="Z2719" s="4">
        <v>-2.7873472451681383E-5</v>
      </c>
      <c r="AA2719" s="5">
        <v>3556</v>
      </c>
      <c r="AC2719" s="16" t="str">
        <f t="shared" si="252"/>
        <v/>
      </c>
      <c r="AD2719" s="16" t="str">
        <f t="shared" si="253"/>
        <v/>
      </c>
      <c r="AE2719" s="16" t="str">
        <f t="shared" si="254"/>
        <v/>
      </c>
      <c r="AF2719" s="16" t="str">
        <f t="shared" si="255"/>
        <v/>
      </c>
      <c r="AG2719" s="16">
        <f t="shared" si="256"/>
        <v>1.0588187658586622E-2</v>
      </c>
      <c r="AH2719" s="16" t="str">
        <f t="shared" si="257"/>
        <v/>
      </c>
      <c r="AI2719" s="17" t="str">
        <f>IF('Peer Comparison Tool'!$D$11="NR","",IF($C2719='Peer Comparison Tool'!$D$9,COUNT('ALLL &lt;50B Database'!$AI$1:AI2718)+1,""))</f>
        <v/>
      </c>
    </row>
    <row r="2720" spans="1:35" x14ac:dyDescent="0.25">
      <c r="A2720" t="s">
        <v>3282</v>
      </c>
      <c r="B2720">
        <v>859655</v>
      </c>
      <c r="C2720" s="5" t="s">
        <v>3209</v>
      </c>
      <c r="D2720" s="5" t="s">
        <v>4390</v>
      </c>
      <c r="E2720" s="5" t="s">
        <v>4388</v>
      </c>
      <c r="F2720" s="2">
        <v>2495</v>
      </c>
      <c r="G2720" s="2">
        <v>205520</v>
      </c>
      <c r="H2720" s="2">
        <v>148937</v>
      </c>
      <c r="I2720" s="2">
        <v>0</v>
      </c>
      <c r="J2720" s="2">
        <v>148937</v>
      </c>
      <c r="K2720" s="33">
        <v>1.6752049524295508E-2</v>
      </c>
      <c r="L2720" s="2">
        <v>2208</v>
      </c>
      <c r="M2720" s="2">
        <v>309037</v>
      </c>
      <c r="N2720" s="2">
        <v>175094</v>
      </c>
      <c r="O2720" s="33">
        <v>1.2610369287354222E-2</v>
      </c>
      <c r="P2720" s="2">
        <v>2260</v>
      </c>
      <c r="Q2720" s="2">
        <v>220155</v>
      </c>
      <c r="R2720" s="2">
        <v>164415</v>
      </c>
      <c r="S2720" s="35">
        <v>1.3745704467353952E-2</v>
      </c>
      <c r="T2720" t="s">
        <v>4388</v>
      </c>
      <c r="U2720" t="s">
        <v>4388</v>
      </c>
      <c r="V2720" s="5" t="s">
        <v>4390</v>
      </c>
      <c r="W2720" s="5">
        <v>0</v>
      </c>
      <c r="X2720" s="4">
        <v>3.0063450569415562E-3</v>
      </c>
      <c r="Y2720" s="6">
        <v>235</v>
      </c>
      <c r="Z2720" s="4">
        <v>1.1353351799997299E-3</v>
      </c>
      <c r="AA2720" s="5">
        <v>1088</v>
      </c>
      <c r="AC2720" s="16" t="str">
        <f t="shared" si="252"/>
        <v/>
      </c>
      <c r="AD2720" s="16" t="str">
        <f t="shared" si="253"/>
        <v/>
      </c>
      <c r="AE2720" s="16" t="str">
        <f t="shared" si="254"/>
        <v/>
      </c>
      <c r="AF2720" s="16" t="str">
        <f t="shared" si="255"/>
        <v/>
      </c>
      <c r="AG2720" s="16">
        <f t="shared" si="256"/>
        <v>1.6752049524295508E-2</v>
      </c>
      <c r="AH2720" s="16" t="str">
        <f t="shared" si="257"/>
        <v/>
      </c>
      <c r="AI2720" s="17" t="str">
        <f>IF('Peer Comparison Tool'!$D$11="NR","",IF($C2720='Peer Comparison Tool'!$D$9,COUNT('ALLL &lt;50B Database'!$AI$1:AI2719)+1,""))</f>
        <v/>
      </c>
    </row>
    <row r="2721" spans="1:35" x14ac:dyDescent="0.25">
      <c r="A2721" t="s">
        <v>815</v>
      </c>
      <c r="B2721">
        <v>145741</v>
      </c>
      <c r="C2721" s="5" t="s">
        <v>716</v>
      </c>
      <c r="D2721" s="5" t="s">
        <v>4390</v>
      </c>
      <c r="E2721" s="5" t="s">
        <v>4388</v>
      </c>
      <c r="F2721" s="2">
        <v>1290</v>
      </c>
      <c r="G2721" s="2">
        <v>205423</v>
      </c>
      <c r="H2721" s="2">
        <v>126499</v>
      </c>
      <c r="I2721" s="2">
        <v>5314</v>
      </c>
      <c r="J2721" s="2">
        <v>121185</v>
      </c>
      <c r="K2721" s="33">
        <v>1.0644881792301027E-2</v>
      </c>
      <c r="L2721" s="2">
        <v>1260</v>
      </c>
      <c r="M2721" s="2">
        <v>197139</v>
      </c>
      <c r="N2721" s="2">
        <v>120893</v>
      </c>
      <c r="O2721" s="33">
        <v>1.0422439678062419E-2</v>
      </c>
      <c r="P2721" s="2">
        <v>1263</v>
      </c>
      <c r="Q2721" s="2">
        <v>186956</v>
      </c>
      <c r="R2721" s="2">
        <v>119537</v>
      </c>
      <c r="S2721" s="35">
        <v>1.056576624810728E-2</v>
      </c>
      <c r="T2721" t="s">
        <v>4388</v>
      </c>
      <c r="U2721" t="s">
        <v>4388</v>
      </c>
      <c r="V2721" s="5" t="s">
        <v>4390</v>
      </c>
      <c r="W2721" s="5">
        <v>0</v>
      </c>
      <c r="X2721" s="4">
        <v>7.9115544193746751E-5</v>
      </c>
      <c r="Y2721" s="6">
        <v>27</v>
      </c>
      <c r="Z2721" s="4">
        <v>1.4332657004486118E-4</v>
      </c>
      <c r="AA2721" s="5">
        <v>3532</v>
      </c>
      <c r="AC2721" s="16" t="str">
        <f t="shared" si="252"/>
        <v/>
      </c>
      <c r="AD2721" s="16" t="str">
        <f t="shared" si="253"/>
        <v/>
      </c>
      <c r="AE2721" s="16" t="str">
        <f t="shared" si="254"/>
        <v/>
      </c>
      <c r="AF2721" s="16" t="str">
        <f t="shared" si="255"/>
        <v/>
      </c>
      <c r="AG2721" s="16">
        <f t="shared" si="256"/>
        <v>1.0644881792301027E-2</v>
      </c>
      <c r="AH2721" s="16" t="str">
        <f t="shared" si="257"/>
        <v/>
      </c>
      <c r="AI2721" s="17" t="str">
        <f>IF('Peer Comparison Tool'!$D$11="NR","",IF($C2721='Peer Comparison Tool'!$D$9,COUNT('ALLL &lt;50B Database'!$AI$1:AI2720)+1,""))</f>
        <v/>
      </c>
    </row>
    <row r="2722" spans="1:35" x14ac:dyDescent="0.25">
      <c r="A2722" t="s">
        <v>2409</v>
      </c>
      <c r="B2722">
        <v>934954</v>
      </c>
      <c r="C2722" s="5" t="s">
        <v>2299</v>
      </c>
      <c r="D2722" s="5" t="s">
        <v>4387</v>
      </c>
      <c r="E2722" s="5" t="s">
        <v>4388</v>
      </c>
      <c r="F2722" s="2">
        <v>1694</v>
      </c>
      <c r="G2722" s="2">
        <v>205354</v>
      </c>
      <c r="H2722" s="2">
        <v>100186</v>
      </c>
      <c r="I2722" s="2">
        <v>5167</v>
      </c>
      <c r="J2722" s="2">
        <v>95019</v>
      </c>
      <c r="K2722" s="33">
        <v>1.7828013344699481E-2</v>
      </c>
      <c r="L2722" s="2">
        <v>1616</v>
      </c>
      <c r="M2722" s="2">
        <v>204933</v>
      </c>
      <c r="N2722" s="2">
        <v>92371</v>
      </c>
      <c r="O2722" s="33">
        <v>1.7494668240032044E-2</v>
      </c>
      <c r="P2722" s="2">
        <v>1649</v>
      </c>
      <c r="Q2722" s="2">
        <v>193254</v>
      </c>
      <c r="R2722" s="2">
        <v>92574</v>
      </c>
      <c r="S2722" s="35">
        <v>1.7812776805582561E-2</v>
      </c>
      <c r="T2722" t="s">
        <v>4388</v>
      </c>
      <c r="U2722" t="s">
        <v>4388</v>
      </c>
      <c r="V2722" s="5" t="s">
        <v>4387</v>
      </c>
      <c r="W2722" s="5">
        <v>0</v>
      </c>
      <c r="X2722" s="4">
        <v>1.5236539116919579E-5</v>
      </c>
      <c r="Y2722" s="6">
        <v>45</v>
      </c>
      <c r="Z2722" s="4">
        <v>3.1810856555051711E-4</v>
      </c>
      <c r="AA2722" s="5">
        <v>881</v>
      </c>
      <c r="AC2722" s="16" t="str">
        <f t="shared" si="252"/>
        <v/>
      </c>
      <c r="AD2722" s="16" t="str">
        <f t="shared" si="253"/>
        <v/>
      </c>
      <c r="AE2722" s="16" t="str">
        <f t="shared" si="254"/>
        <v/>
      </c>
      <c r="AF2722" s="16" t="str">
        <f t="shared" si="255"/>
        <v/>
      </c>
      <c r="AG2722" s="16">
        <f t="shared" si="256"/>
        <v>1.7828013344699481E-2</v>
      </c>
      <c r="AH2722" s="16" t="str">
        <f t="shared" si="257"/>
        <v/>
      </c>
      <c r="AI2722" s="17" t="str">
        <f>IF('Peer Comparison Tool'!$D$11="NR","",IF($C2722='Peer Comparison Tool'!$D$9,COUNT('ALLL &lt;50B Database'!$AI$1:AI2721)+1,""))</f>
        <v/>
      </c>
    </row>
    <row r="2723" spans="1:35" x14ac:dyDescent="0.25">
      <c r="A2723" t="s">
        <v>1458</v>
      </c>
      <c r="B2723">
        <v>1492817</v>
      </c>
      <c r="C2723" s="5" t="s">
        <v>1389</v>
      </c>
      <c r="D2723" s="5" t="s">
        <v>4387</v>
      </c>
      <c r="E2723" s="5" t="s">
        <v>4388</v>
      </c>
      <c r="F2723" s="2">
        <v>912</v>
      </c>
      <c r="G2723" s="2">
        <v>205206</v>
      </c>
      <c r="H2723" s="2">
        <v>65477</v>
      </c>
      <c r="I2723" s="2">
        <v>585</v>
      </c>
      <c r="J2723" s="2">
        <v>64892</v>
      </c>
      <c r="K2723" s="33">
        <v>1.4054120692843494E-2</v>
      </c>
      <c r="L2723" s="2">
        <v>869</v>
      </c>
      <c r="M2723" s="2">
        <v>193853</v>
      </c>
      <c r="N2723" s="2">
        <v>57683</v>
      </c>
      <c r="O2723" s="33">
        <v>1.5065097169009934E-2</v>
      </c>
      <c r="P2723" s="2">
        <v>888</v>
      </c>
      <c r="Q2723" s="2">
        <v>189706</v>
      </c>
      <c r="R2723" s="2">
        <v>59090</v>
      </c>
      <c r="S2723" s="35">
        <v>1.5027923506515484E-2</v>
      </c>
      <c r="T2723" t="s">
        <v>4388</v>
      </c>
      <c r="U2723" t="s">
        <v>4388</v>
      </c>
      <c r="V2723" s="5" t="s">
        <v>4387</v>
      </c>
      <c r="W2723" s="5">
        <v>0</v>
      </c>
      <c r="X2723" s="4">
        <v>-9.738028136719902E-4</v>
      </c>
      <c r="Y2723" s="6">
        <v>24</v>
      </c>
      <c r="Z2723" s="4">
        <v>-3.7173662494449644E-5</v>
      </c>
      <c r="AA2723" s="5">
        <v>1961</v>
      </c>
      <c r="AC2723" s="16" t="str">
        <f t="shared" si="252"/>
        <v/>
      </c>
      <c r="AD2723" s="16" t="str">
        <f t="shared" si="253"/>
        <v/>
      </c>
      <c r="AE2723" s="16" t="str">
        <f t="shared" si="254"/>
        <v/>
      </c>
      <c r="AF2723" s="16" t="str">
        <f t="shared" si="255"/>
        <v/>
      </c>
      <c r="AG2723" s="16">
        <f t="shared" si="256"/>
        <v>1.4054120692843494E-2</v>
      </c>
      <c r="AH2723" s="16" t="str">
        <f t="shared" si="257"/>
        <v/>
      </c>
      <c r="AI2723" s="17" t="str">
        <f>IF('Peer Comparison Tool'!$D$11="NR","",IF($C2723='Peer Comparison Tool'!$D$9,COUNT('ALLL &lt;50B Database'!$AI$1:AI2722)+1,""))</f>
        <v/>
      </c>
    </row>
    <row r="2724" spans="1:35" x14ac:dyDescent="0.25">
      <c r="A2724" t="s">
        <v>161</v>
      </c>
      <c r="B2724">
        <v>45047</v>
      </c>
      <c r="C2724" s="5" t="s">
        <v>113</v>
      </c>
      <c r="D2724" s="5" t="s">
        <v>4390</v>
      </c>
      <c r="E2724" s="5" t="s">
        <v>4388</v>
      </c>
      <c r="F2724" s="2">
        <v>2333</v>
      </c>
      <c r="G2724" s="2">
        <v>205165</v>
      </c>
      <c r="H2724" s="2">
        <v>159808</v>
      </c>
      <c r="I2724" s="2">
        <v>12373</v>
      </c>
      <c r="J2724" s="2">
        <v>147435</v>
      </c>
      <c r="K2724" s="33">
        <v>1.5823922406484215E-2</v>
      </c>
      <c r="L2724" s="2">
        <v>2084</v>
      </c>
      <c r="M2724" s="2">
        <v>187002</v>
      </c>
      <c r="N2724" s="2">
        <v>148099</v>
      </c>
      <c r="O2724" s="33">
        <v>1.4071668275950546E-2</v>
      </c>
      <c r="P2724" s="2">
        <v>2152</v>
      </c>
      <c r="Q2724" s="2">
        <v>187557</v>
      </c>
      <c r="R2724" s="2">
        <v>150243</v>
      </c>
      <c r="S2724" s="35">
        <v>1.4323462657162065E-2</v>
      </c>
      <c r="T2724" t="s">
        <v>4388</v>
      </c>
      <c r="U2724" t="s">
        <v>4388</v>
      </c>
      <c r="V2724" s="5" t="s">
        <v>4390</v>
      </c>
      <c r="W2724" s="5">
        <v>0</v>
      </c>
      <c r="X2724" s="4">
        <v>1.5004597493221503E-3</v>
      </c>
      <c r="Y2724" s="6">
        <v>181</v>
      </c>
      <c r="Z2724" s="4">
        <v>2.5179438121151858E-4</v>
      </c>
      <c r="AA2724" s="5">
        <v>1327</v>
      </c>
      <c r="AC2724" s="16" t="str">
        <f t="shared" si="252"/>
        <v/>
      </c>
      <c r="AD2724" s="16" t="str">
        <f t="shared" si="253"/>
        <v/>
      </c>
      <c r="AE2724" s="16" t="str">
        <f t="shared" si="254"/>
        <v/>
      </c>
      <c r="AF2724" s="16" t="str">
        <f t="shared" si="255"/>
        <v/>
      </c>
      <c r="AG2724" s="16">
        <f t="shared" si="256"/>
        <v>1.5823922406484215E-2</v>
      </c>
      <c r="AH2724" s="16" t="str">
        <f t="shared" si="257"/>
        <v/>
      </c>
      <c r="AI2724" s="17" t="str">
        <f>IF('Peer Comparison Tool'!$D$11="NR","",IF($C2724='Peer Comparison Tool'!$D$9,COUNT('ALLL &lt;50B Database'!$AI$1:AI2723)+1,""))</f>
        <v/>
      </c>
    </row>
    <row r="2725" spans="1:35" x14ac:dyDescent="0.25">
      <c r="A2725" t="s">
        <v>1955</v>
      </c>
      <c r="B2725">
        <v>530703</v>
      </c>
      <c r="C2725" s="5" t="s">
        <v>1938</v>
      </c>
      <c r="D2725" s="5" t="s">
        <v>4390</v>
      </c>
      <c r="E2725" s="5" t="s">
        <v>4388</v>
      </c>
      <c r="F2725" s="2">
        <v>1146</v>
      </c>
      <c r="G2725" s="2">
        <v>205144</v>
      </c>
      <c r="H2725" s="2">
        <v>126229</v>
      </c>
      <c r="I2725" s="2">
        <v>1667</v>
      </c>
      <c r="J2725" s="2">
        <v>124562</v>
      </c>
      <c r="K2725" s="33">
        <v>9.200237632664858E-3</v>
      </c>
      <c r="L2725" s="2">
        <v>1121</v>
      </c>
      <c r="M2725" s="2">
        <v>201421</v>
      </c>
      <c r="N2725" s="2">
        <v>126516</v>
      </c>
      <c r="O2725" s="33">
        <v>8.8605393784185402E-3</v>
      </c>
      <c r="P2725" s="2">
        <v>1143</v>
      </c>
      <c r="Q2725" s="2">
        <v>195200</v>
      </c>
      <c r="R2725" s="2">
        <v>126804</v>
      </c>
      <c r="S2725" s="35">
        <v>9.0139112330841296E-3</v>
      </c>
      <c r="T2725" t="s">
        <v>4388</v>
      </c>
      <c r="U2725" t="s">
        <v>4388</v>
      </c>
      <c r="V2725" s="5" t="s">
        <v>4390</v>
      </c>
      <c r="W2725" s="5">
        <v>0</v>
      </c>
      <c r="X2725" s="4">
        <v>1.8632639958072843E-4</v>
      </c>
      <c r="Y2725" s="6">
        <v>3</v>
      </c>
      <c r="Z2725" s="4">
        <v>1.533718546655894E-4</v>
      </c>
      <c r="AA2725" s="5">
        <v>4027</v>
      </c>
      <c r="AC2725" s="16" t="str">
        <f t="shared" si="252"/>
        <v/>
      </c>
      <c r="AD2725" s="16" t="str">
        <f t="shared" si="253"/>
        <v/>
      </c>
      <c r="AE2725" s="16" t="str">
        <f t="shared" si="254"/>
        <v/>
      </c>
      <c r="AF2725" s="16" t="str">
        <f t="shared" si="255"/>
        <v/>
      </c>
      <c r="AG2725" s="16">
        <f t="shared" si="256"/>
        <v>9.200237632664858E-3</v>
      </c>
      <c r="AH2725" s="16" t="str">
        <f t="shared" si="257"/>
        <v/>
      </c>
      <c r="AI2725" s="17" t="str">
        <f>IF('Peer Comparison Tool'!$D$11="NR","",IF($C2725='Peer Comparison Tool'!$D$9,COUNT('ALLL &lt;50B Database'!$AI$1:AI2724)+1,""))</f>
        <v/>
      </c>
    </row>
    <row r="2726" spans="1:35" x14ac:dyDescent="0.25">
      <c r="A2726" t="s">
        <v>910</v>
      </c>
      <c r="B2726">
        <v>67142</v>
      </c>
      <c r="C2726" s="5" t="s">
        <v>1309</v>
      </c>
      <c r="D2726" s="5" t="s">
        <v>4390</v>
      </c>
      <c r="E2726" s="5" t="s">
        <v>4388</v>
      </c>
      <c r="F2726" s="2">
        <v>314</v>
      </c>
      <c r="G2726" s="2">
        <v>205007</v>
      </c>
      <c r="H2726" s="2">
        <v>135173</v>
      </c>
      <c r="I2726" s="2">
        <v>5252</v>
      </c>
      <c r="J2726" s="2">
        <v>129921</v>
      </c>
      <c r="K2726" s="33">
        <v>2.416853318555122E-3</v>
      </c>
      <c r="L2726" s="2">
        <v>318</v>
      </c>
      <c r="M2726" s="2">
        <v>189980</v>
      </c>
      <c r="N2726" s="2">
        <v>127370</v>
      </c>
      <c r="O2726" s="33">
        <v>2.4966632645049853E-3</v>
      </c>
      <c r="P2726" s="2">
        <v>313</v>
      </c>
      <c r="Q2726" s="2">
        <v>192344</v>
      </c>
      <c r="R2726" s="2">
        <v>126984</v>
      </c>
      <c r="S2726" s="35">
        <v>2.4648774648774649E-3</v>
      </c>
      <c r="T2726" t="s">
        <v>4388</v>
      </c>
      <c r="U2726" t="s">
        <v>4388</v>
      </c>
      <c r="V2726" s="5" t="s">
        <v>4390</v>
      </c>
      <c r="W2726" s="5">
        <v>0</v>
      </c>
      <c r="X2726" s="4">
        <v>-4.8024146322342941E-5</v>
      </c>
      <c r="Y2726" s="6">
        <v>1</v>
      </c>
      <c r="Z2726" s="4">
        <v>-3.1785799627520334E-5</v>
      </c>
      <c r="AA2726" s="5">
        <v>4764</v>
      </c>
      <c r="AC2726" s="16" t="str">
        <f t="shared" si="252"/>
        <v/>
      </c>
      <c r="AD2726" s="16" t="str">
        <f t="shared" si="253"/>
        <v/>
      </c>
      <c r="AE2726" s="16" t="str">
        <f t="shared" si="254"/>
        <v/>
      </c>
      <c r="AF2726" s="16" t="str">
        <f t="shared" si="255"/>
        <v/>
      </c>
      <c r="AG2726" s="16">
        <f t="shared" si="256"/>
        <v>2.416853318555122E-3</v>
      </c>
      <c r="AH2726" s="16" t="str">
        <f t="shared" si="257"/>
        <v/>
      </c>
      <c r="AI2726" s="17" t="str">
        <f>IF('Peer Comparison Tool'!$D$11="NR","",IF($C2726='Peer Comparison Tool'!$D$9,COUNT('ALLL &lt;50B Database'!$AI$1:AI2725)+1,""))</f>
        <v/>
      </c>
    </row>
    <row r="2727" spans="1:35" x14ac:dyDescent="0.25">
      <c r="A2727" t="s">
        <v>641</v>
      </c>
      <c r="B2727">
        <v>199436</v>
      </c>
      <c r="C2727" s="5" t="s">
        <v>561</v>
      </c>
      <c r="D2727" s="5" t="s">
        <v>4390</v>
      </c>
      <c r="E2727" s="5" t="s">
        <v>4388</v>
      </c>
      <c r="F2727" s="2">
        <v>1681</v>
      </c>
      <c r="G2727" s="2">
        <v>204803</v>
      </c>
      <c r="H2727" s="2">
        <v>138953</v>
      </c>
      <c r="I2727" s="2">
        <v>15515</v>
      </c>
      <c r="J2727" s="2">
        <v>123438</v>
      </c>
      <c r="K2727" s="33">
        <v>1.3618172685882791E-2</v>
      </c>
      <c r="L2727" s="2">
        <v>1407</v>
      </c>
      <c r="M2727" s="2">
        <v>173421</v>
      </c>
      <c r="N2727" s="2">
        <v>117241</v>
      </c>
      <c r="O2727" s="33">
        <v>1.2000921179450875E-2</v>
      </c>
      <c r="P2727" s="2">
        <v>1466</v>
      </c>
      <c r="Q2727" s="2">
        <v>175270</v>
      </c>
      <c r="R2727" s="2">
        <v>122101</v>
      </c>
      <c r="S2727" s="35">
        <v>1.2006453673598087E-2</v>
      </c>
      <c r="T2727" t="s">
        <v>4388</v>
      </c>
      <c r="U2727" t="s">
        <v>4388</v>
      </c>
      <c r="V2727" s="5" t="s">
        <v>4390</v>
      </c>
      <c r="W2727" s="5">
        <v>0</v>
      </c>
      <c r="X2727" s="4">
        <v>1.6117190122847038E-3</v>
      </c>
      <c r="Y2727" s="6">
        <v>215</v>
      </c>
      <c r="Z2727" s="4">
        <v>5.5324941472117972E-6</v>
      </c>
      <c r="AA2727" s="5">
        <v>2148</v>
      </c>
      <c r="AC2727" s="16" t="str">
        <f t="shared" si="252"/>
        <v/>
      </c>
      <c r="AD2727" s="16" t="str">
        <f t="shared" si="253"/>
        <v/>
      </c>
      <c r="AE2727" s="16" t="str">
        <f t="shared" si="254"/>
        <v/>
      </c>
      <c r="AF2727" s="16" t="str">
        <f t="shared" si="255"/>
        <v/>
      </c>
      <c r="AG2727" s="16">
        <f t="shared" si="256"/>
        <v>1.3618172685882791E-2</v>
      </c>
      <c r="AH2727" s="16" t="str">
        <f t="shared" si="257"/>
        <v/>
      </c>
      <c r="AI2727" s="17" t="str">
        <f>IF('Peer Comparison Tool'!$D$11="NR","",IF($C2727='Peer Comparison Tool'!$D$9,COUNT('ALLL &lt;50B Database'!$AI$1:AI2726)+1,""))</f>
        <v/>
      </c>
    </row>
    <row r="2728" spans="1:35" x14ac:dyDescent="0.25">
      <c r="A2728" t="s">
        <v>60</v>
      </c>
      <c r="B2728">
        <v>139133</v>
      </c>
      <c r="C2728" s="5" t="s">
        <v>6</v>
      </c>
      <c r="D2728" s="5" t="s">
        <v>4387</v>
      </c>
      <c r="E2728" s="5" t="s">
        <v>4388</v>
      </c>
      <c r="F2728" s="2">
        <v>2116</v>
      </c>
      <c r="G2728" s="2">
        <v>204772</v>
      </c>
      <c r="H2728" s="2">
        <v>158654</v>
      </c>
      <c r="I2728" s="2">
        <v>12640</v>
      </c>
      <c r="J2728" s="2">
        <v>146014</v>
      </c>
      <c r="K2728" s="33">
        <v>1.449176106400756E-2</v>
      </c>
      <c r="L2728" s="2">
        <v>1924</v>
      </c>
      <c r="M2728" s="2">
        <v>184178</v>
      </c>
      <c r="N2728" s="2">
        <v>140592</v>
      </c>
      <c r="O2728" s="33">
        <v>1.3684989188574029E-2</v>
      </c>
      <c r="P2728" s="2">
        <v>1974</v>
      </c>
      <c r="Q2728" s="2">
        <v>189223</v>
      </c>
      <c r="R2728" s="2">
        <v>140659</v>
      </c>
      <c r="S2728" s="35">
        <v>1.4033940238449016E-2</v>
      </c>
      <c r="T2728" t="s">
        <v>4388</v>
      </c>
      <c r="U2728" t="s">
        <v>4388</v>
      </c>
      <c r="V2728" s="5" t="s">
        <v>4387</v>
      </c>
      <c r="W2728" s="5">
        <v>0</v>
      </c>
      <c r="X2728" s="4">
        <v>4.5782082555854454E-4</v>
      </c>
      <c r="Y2728" s="6">
        <v>142</v>
      </c>
      <c r="Z2728" s="4">
        <v>3.4895104987498621E-4</v>
      </c>
      <c r="AA2728" s="5">
        <v>1778</v>
      </c>
      <c r="AC2728" s="16" t="str">
        <f t="shared" si="252"/>
        <v/>
      </c>
      <c r="AD2728" s="16" t="str">
        <f t="shared" si="253"/>
        <v/>
      </c>
      <c r="AE2728" s="16" t="str">
        <f t="shared" si="254"/>
        <v/>
      </c>
      <c r="AF2728" s="16" t="str">
        <f t="shared" si="255"/>
        <v/>
      </c>
      <c r="AG2728" s="16">
        <f t="shared" si="256"/>
        <v>1.449176106400756E-2</v>
      </c>
      <c r="AH2728" s="16" t="str">
        <f t="shared" si="257"/>
        <v/>
      </c>
      <c r="AI2728" s="17" t="str">
        <f>IF('Peer Comparison Tool'!$D$11="NR","",IF($C2728='Peer Comparison Tool'!$D$9,COUNT('ALLL &lt;50B Database'!$AI$1:AI2727)+1,""))</f>
        <v/>
      </c>
    </row>
    <row r="2729" spans="1:35" x14ac:dyDescent="0.25">
      <c r="A2729" t="s">
        <v>818</v>
      </c>
      <c r="B2729">
        <v>668147</v>
      </c>
      <c r="C2729" s="5" t="s">
        <v>716</v>
      </c>
      <c r="D2729" s="5" t="s">
        <v>4390</v>
      </c>
      <c r="E2729" s="5" t="s">
        <v>4388</v>
      </c>
      <c r="F2729" s="2">
        <v>1528</v>
      </c>
      <c r="G2729" s="2">
        <v>204500</v>
      </c>
      <c r="H2729" s="2">
        <v>144085</v>
      </c>
      <c r="I2729" s="2">
        <v>294</v>
      </c>
      <c r="J2729" s="2">
        <v>143791</v>
      </c>
      <c r="K2729" s="33">
        <v>1.062653434498682E-2</v>
      </c>
      <c r="L2729" s="2">
        <v>1318</v>
      </c>
      <c r="M2729" s="2">
        <v>183178</v>
      </c>
      <c r="N2729" s="2">
        <v>124735</v>
      </c>
      <c r="O2729" s="33">
        <v>1.0566400769631619E-2</v>
      </c>
      <c r="P2729" s="2">
        <v>1327</v>
      </c>
      <c r="Q2729" s="2">
        <v>179466</v>
      </c>
      <c r="R2729" s="2">
        <v>125894</v>
      </c>
      <c r="S2729" s="35">
        <v>1.0540613532019001E-2</v>
      </c>
      <c r="T2729" t="s">
        <v>4388</v>
      </c>
      <c r="U2729" t="s">
        <v>4388</v>
      </c>
      <c r="V2729" s="5" t="s">
        <v>4390</v>
      </c>
      <c r="W2729" s="5">
        <v>0</v>
      </c>
      <c r="X2729" s="4">
        <v>8.5920812967819546E-5</v>
      </c>
      <c r="Y2729" s="6">
        <v>201</v>
      </c>
      <c r="Z2729" s="4">
        <v>-2.5787237612618155E-5</v>
      </c>
      <c r="AA2729" s="5">
        <v>3541</v>
      </c>
      <c r="AC2729" s="16" t="str">
        <f t="shared" si="252"/>
        <v/>
      </c>
      <c r="AD2729" s="16" t="str">
        <f t="shared" si="253"/>
        <v/>
      </c>
      <c r="AE2729" s="16" t="str">
        <f t="shared" si="254"/>
        <v/>
      </c>
      <c r="AF2729" s="16" t="str">
        <f t="shared" si="255"/>
        <v/>
      </c>
      <c r="AG2729" s="16">
        <f t="shared" si="256"/>
        <v>1.062653434498682E-2</v>
      </c>
      <c r="AH2729" s="16" t="str">
        <f t="shared" si="257"/>
        <v/>
      </c>
      <c r="AI2729" s="17" t="str">
        <f>IF('Peer Comparison Tool'!$D$11="NR","",IF($C2729='Peer Comparison Tool'!$D$9,COUNT('ALLL &lt;50B Database'!$AI$1:AI2728)+1,""))</f>
        <v/>
      </c>
    </row>
    <row r="2730" spans="1:35" x14ac:dyDescent="0.25">
      <c r="A2730" t="s">
        <v>1461</v>
      </c>
      <c r="B2730">
        <v>788559</v>
      </c>
      <c r="C2730" s="5" t="s">
        <v>1389</v>
      </c>
      <c r="D2730" s="5" t="s">
        <v>4390</v>
      </c>
      <c r="E2730" s="5" t="s">
        <v>4388</v>
      </c>
      <c r="F2730" s="2">
        <v>1537</v>
      </c>
      <c r="G2730" s="2">
        <v>204344</v>
      </c>
      <c r="H2730" s="2">
        <v>101549</v>
      </c>
      <c r="I2730" s="2">
        <v>4599</v>
      </c>
      <c r="J2730" s="2">
        <v>96950</v>
      </c>
      <c r="K2730" s="33">
        <v>1.5853532748839608E-2</v>
      </c>
      <c r="L2730" s="2">
        <v>1529</v>
      </c>
      <c r="M2730" s="2">
        <v>188806</v>
      </c>
      <c r="N2730" s="2">
        <v>93652</v>
      </c>
      <c r="O2730" s="33">
        <v>1.6326399863323793E-2</v>
      </c>
      <c r="P2730" s="2">
        <v>1553</v>
      </c>
      <c r="Q2730" s="2">
        <v>186057</v>
      </c>
      <c r="R2730" s="2">
        <v>95144</v>
      </c>
      <c r="S2730" s="35">
        <v>1.632262675523417E-2</v>
      </c>
      <c r="T2730" t="s">
        <v>4388</v>
      </c>
      <c r="U2730" t="s">
        <v>4388</v>
      </c>
      <c r="V2730" s="5" t="s">
        <v>4390</v>
      </c>
      <c r="W2730" s="5">
        <v>0</v>
      </c>
      <c r="X2730" s="4">
        <v>-4.6909400639456172E-4</v>
      </c>
      <c r="Y2730" s="6">
        <v>-16</v>
      </c>
      <c r="Z2730" s="4">
        <v>-3.7731080896226399E-6</v>
      </c>
      <c r="AA2730" s="5">
        <v>1314</v>
      </c>
      <c r="AC2730" s="16" t="str">
        <f t="shared" si="252"/>
        <v/>
      </c>
      <c r="AD2730" s="16" t="str">
        <f t="shared" si="253"/>
        <v/>
      </c>
      <c r="AE2730" s="16" t="str">
        <f t="shared" si="254"/>
        <v/>
      </c>
      <c r="AF2730" s="16" t="str">
        <f t="shared" si="255"/>
        <v/>
      </c>
      <c r="AG2730" s="16">
        <f t="shared" si="256"/>
        <v>1.5853532748839608E-2</v>
      </c>
      <c r="AH2730" s="16" t="str">
        <f t="shared" si="257"/>
        <v/>
      </c>
      <c r="AI2730" s="17" t="str">
        <f>IF('Peer Comparison Tool'!$D$11="NR","",IF($C2730='Peer Comparison Tool'!$D$9,COUNT('ALLL &lt;50B Database'!$AI$1:AI2729)+1,""))</f>
        <v/>
      </c>
    </row>
    <row r="2731" spans="1:35" x14ac:dyDescent="0.25">
      <c r="A2731" t="s">
        <v>3579</v>
      </c>
      <c r="B2731">
        <v>129853</v>
      </c>
      <c r="C2731" s="5" t="s">
        <v>3557</v>
      </c>
      <c r="D2731" s="5" t="s">
        <v>4390</v>
      </c>
      <c r="E2731" s="5" t="s">
        <v>4388</v>
      </c>
      <c r="F2731" s="2">
        <v>2300</v>
      </c>
      <c r="G2731" s="2">
        <v>204254</v>
      </c>
      <c r="H2731" s="2">
        <v>130216</v>
      </c>
      <c r="I2731" s="2">
        <v>6154</v>
      </c>
      <c r="J2731" s="2">
        <v>124062</v>
      </c>
      <c r="K2731" s="33">
        <v>1.853911753800519E-2</v>
      </c>
      <c r="L2731" s="2">
        <v>2300</v>
      </c>
      <c r="M2731" s="2">
        <v>180266</v>
      </c>
      <c r="N2731" s="2">
        <v>127480</v>
      </c>
      <c r="O2731" s="33">
        <v>1.8042045811107625E-2</v>
      </c>
      <c r="P2731" s="2">
        <v>2300</v>
      </c>
      <c r="Q2731" s="2">
        <v>177618</v>
      </c>
      <c r="R2731" s="2">
        <v>124488</v>
      </c>
      <c r="S2731" s="35">
        <v>1.8475676370413214E-2</v>
      </c>
      <c r="T2731" t="s">
        <v>4388</v>
      </c>
      <c r="U2731" t="s">
        <v>4388</v>
      </c>
      <c r="V2731" s="5" t="s">
        <v>4390</v>
      </c>
      <c r="W2731" s="5">
        <v>0</v>
      </c>
      <c r="X2731" s="4">
        <v>6.3441167591975905E-5</v>
      </c>
      <c r="Y2731" s="6">
        <v>0</v>
      </c>
      <c r="Z2731" s="4">
        <v>4.3363055930558878E-4</v>
      </c>
      <c r="AA2731" s="5">
        <v>748</v>
      </c>
      <c r="AC2731" s="16" t="str">
        <f t="shared" si="252"/>
        <v/>
      </c>
      <c r="AD2731" s="16" t="str">
        <f t="shared" si="253"/>
        <v/>
      </c>
      <c r="AE2731" s="16" t="str">
        <f t="shared" si="254"/>
        <v/>
      </c>
      <c r="AF2731" s="16" t="str">
        <f t="shared" si="255"/>
        <v/>
      </c>
      <c r="AG2731" s="16">
        <f t="shared" si="256"/>
        <v>1.853911753800519E-2</v>
      </c>
      <c r="AH2731" s="16" t="str">
        <f t="shared" si="257"/>
        <v/>
      </c>
      <c r="AI2731" s="17" t="str">
        <f>IF('Peer Comparison Tool'!$D$11="NR","",IF($C2731='Peer Comparison Tool'!$D$9,COUNT('ALLL &lt;50B Database'!$AI$1:AI2730)+1,""))</f>
        <v/>
      </c>
    </row>
    <row r="2732" spans="1:35" x14ac:dyDescent="0.25">
      <c r="A2732" t="s">
        <v>631</v>
      </c>
      <c r="B2732">
        <v>126375</v>
      </c>
      <c r="C2732" s="5" t="s">
        <v>561</v>
      </c>
      <c r="D2732" s="5" t="s">
        <v>4390</v>
      </c>
      <c r="E2732" s="5" t="s">
        <v>4388</v>
      </c>
      <c r="F2732" s="2">
        <v>592</v>
      </c>
      <c r="G2732" s="2">
        <v>203905</v>
      </c>
      <c r="H2732" s="2">
        <v>60596</v>
      </c>
      <c r="I2732" s="2">
        <v>0</v>
      </c>
      <c r="J2732" s="2">
        <v>60596</v>
      </c>
      <c r="K2732" s="33">
        <v>9.769621757211697E-3</v>
      </c>
      <c r="L2732" s="2">
        <v>593</v>
      </c>
      <c r="M2732" s="2">
        <v>198988</v>
      </c>
      <c r="N2732" s="2">
        <v>61244</v>
      </c>
      <c r="O2732" s="33">
        <v>9.6825811508066094E-3</v>
      </c>
      <c r="P2732" s="2">
        <v>592</v>
      </c>
      <c r="Q2732" s="2">
        <v>199753</v>
      </c>
      <c r="R2732" s="2">
        <v>60541</v>
      </c>
      <c r="S2732" s="35">
        <v>9.7784972167621938E-3</v>
      </c>
      <c r="T2732" t="s">
        <v>4388</v>
      </c>
      <c r="U2732" t="s">
        <v>4388</v>
      </c>
      <c r="V2732" s="5" t="s">
        <v>4390</v>
      </c>
      <c r="W2732" s="5">
        <v>0</v>
      </c>
      <c r="X2732" s="4">
        <v>-8.875459550496817E-6</v>
      </c>
      <c r="Y2732" s="6">
        <v>0</v>
      </c>
      <c r="Z2732" s="4">
        <v>9.5916065955584454E-5</v>
      </c>
      <c r="AA2732" s="5">
        <v>3856</v>
      </c>
      <c r="AC2732" s="16" t="str">
        <f t="shared" si="252"/>
        <v/>
      </c>
      <c r="AD2732" s="16" t="str">
        <f t="shared" si="253"/>
        <v/>
      </c>
      <c r="AE2732" s="16" t="str">
        <f t="shared" si="254"/>
        <v/>
      </c>
      <c r="AF2732" s="16" t="str">
        <f t="shared" si="255"/>
        <v/>
      </c>
      <c r="AG2732" s="16">
        <f t="shared" si="256"/>
        <v>9.769621757211697E-3</v>
      </c>
      <c r="AH2732" s="16" t="str">
        <f t="shared" si="257"/>
        <v/>
      </c>
      <c r="AI2732" s="17" t="str">
        <f>IF('Peer Comparison Tool'!$D$11="NR","",IF($C2732='Peer Comparison Tool'!$D$9,COUNT('ALLL &lt;50B Database'!$AI$1:AI2731)+1,""))</f>
        <v/>
      </c>
    </row>
    <row r="2733" spans="1:35" x14ac:dyDescent="0.25">
      <c r="A2733" t="s">
        <v>3925</v>
      </c>
      <c r="B2733">
        <v>824653</v>
      </c>
      <c r="C2733" s="5" t="s">
        <v>3704</v>
      </c>
      <c r="D2733" s="5" t="s">
        <v>4390</v>
      </c>
      <c r="E2733" s="5" t="s">
        <v>4388</v>
      </c>
      <c r="F2733" s="2">
        <v>1821</v>
      </c>
      <c r="G2733" s="2">
        <v>203900</v>
      </c>
      <c r="H2733" s="2">
        <v>160153</v>
      </c>
      <c r="I2733" s="2">
        <v>18633</v>
      </c>
      <c r="J2733" s="2">
        <v>141520</v>
      </c>
      <c r="K2733" s="33">
        <v>1.2867439231204069E-2</v>
      </c>
      <c r="L2733" s="2">
        <v>1407</v>
      </c>
      <c r="M2733" s="2">
        <v>146413</v>
      </c>
      <c r="N2733" s="2">
        <v>107314</v>
      </c>
      <c r="O2733" s="33">
        <v>1.3111057271185493E-2</v>
      </c>
      <c r="P2733" s="2">
        <v>1528</v>
      </c>
      <c r="Q2733" s="2">
        <v>161575</v>
      </c>
      <c r="R2733" s="2">
        <v>124593</v>
      </c>
      <c r="S2733" s="35">
        <v>1.226393136050982E-2</v>
      </c>
      <c r="T2733" t="s">
        <v>4388</v>
      </c>
      <c r="U2733" t="s">
        <v>4388</v>
      </c>
      <c r="V2733" s="5" t="s">
        <v>4390</v>
      </c>
      <c r="W2733" s="5">
        <v>0</v>
      </c>
      <c r="X2733" s="4">
        <v>6.0350787069424899E-4</v>
      </c>
      <c r="Y2733" s="6">
        <v>293</v>
      </c>
      <c r="Z2733" s="4">
        <v>-8.4712591067567268E-4</v>
      </c>
      <c r="AA2733" s="5">
        <v>2515</v>
      </c>
      <c r="AC2733" s="16" t="str">
        <f t="shared" si="252"/>
        <v/>
      </c>
      <c r="AD2733" s="16" t="str">
        <f t="shared" si="253"/>
        <v/>
      </c>
      <c r="AE2733" s="16" t="str">
        <f t="shared" si="254"/>
        <v/>
      </c>
      <c r="AF2733" s="16" t="str">
        <f t="shared" si="255"/>
        <v/>
      </c>
      <c r="AG2733" s="16">
        <f t="shared" si="256"/>
        <v>1.2867439231204069E-2</v>
      </c>
      <c r="AH2733" s="16" t="str">
        <f t="shared" si="257"/>
        <v/>
      </c>
      <c r="AI2733" s="17" t="str">
        <f>IF('Peer Comparison Tool'!$D$11="NR","",IF($C2733='Peer Comparison Tool'!$D$9,COUNT('ALLL &lt;50B Database'!$AI$1:AI2732)+1,""))</f>
        <v/>
      </c>
    </row>
    <row r="2734" spans="1:35" x14ac:dyDescent="0.25">
      <c r="A2734" t="s">
        <v>3135</v>
      </c>
      <c r="B2734">
        <v>830113</v>
      </c>
      <c r="C2734" s="5" t="s">
        <v>3064</v>
      </c>
      <c r="D2734" s="5" t="s">
        <v>4390</v>
      </c>
      <c r="E2734" s="5" t="s">
        <v>4388</v>
      </c>
      <c r="F2734" s="2">
        <v>2936</v>
      </c>
      <c r="G2734" s="2">
        <v>203729</v>
      </c>
      <c r="H2734" s="2">
        <v>154222</v>
      </c>
      <c r="I2734" s="2">
        <v>8758</v>
      </c>
      <c r="J2734" s="2">
        <v>145464</v>
      </c>
      <c r="K2734" s="33">
        <v>2.0183688060276081E-2</v>
      </c>
      <c r="L2734" s="2">
        <v>2754</v>
      </c>
      <c r="M2734" s="2">
        <v>191538</v>
      </c>
      <c r="N2734" s="2">
        <v>151713</v>
      </c>
      <c r="O2734" s="33">
        <v>1.8152696209289908E-2</v>
      </c>
      <c r="P2734" s="2">
        <v>2841</v>
      </c>
      <c r="Q2734" s="2">
        <v>192156</v>
      </c>
      <c r="R2734" s="2">
        <v>152270</v>
      </c>
      <c r="S2734" s="35">
        <v>1.8657647599658503E-2</v>
      </c>
      <c r="T2734" t="s">
        <v>4388</v>
      </c>
      <c r="U2734" t="s">
        <v>4388</v>
      </c>
      <c r="V2734" s="5" t="s">
        <v>4390</v>
      </c>
      <c r="W2734" s="5">
        <v>0</v>
      </c>
      <c r="X2734" s="4">
        <v>1.5260404606175781E-3</v>
      </c>
      <c r="Y2734" s="6">
        <v>95</v>
      </c>
      <c r="Z2734" s="4">
        <v>5.049513903685951E-4</v>
      </c>
      <c r="AA2734" s="5">
        <v>535</v>
      </c>
      <c r="AC2734" s="16" t="str">
        <f t="shared" si="252"/>
        <v/>
      </c>
      <c r="AD2734" s="16" t="str">
        <f t="shared" si="253"/>
        <v/>
      </c>
      <c r="AE2734" s="16" t="str">
        <f t="shared" si="254"/>
        <v/>
      </c>
      <c r="AF2734" s="16" t="str">
        <f t="shared" si="255"/>
        <v/>
      </c>
      <c r="AG2734" s="16">
        <f t="shared" si="256"/>
        <v>2.0183688060276081E-2</v>
      </c>
      <c r="AH2734" s="16" t="str">
        <f t="shared" si="257"/>
        <v/>
      </c>
      <c r="AI2734" s="17" t="str">
        <f>IF('Peer Comparison Tool'!$D$11="NR","",IF($C2734='Peer Comparison Tool'!$D$9,COUNT('ALLL &lt;50B Database'!$AI$1:AI2733)+1,""))</f>
        <v/>
      </c>
    </row>
    <row r="2735" spans="1:35" x14ac:dyDescent="0.25">
      <c r="A2735" t="s">
        <v>4257</v>
      </c>
      <c r="B2735">
        <v>228345</v>
      </c>
      <c r="C2735" s="5" t="s">
        <v>4163</v>
      </c>
      <c r="D2735" s="5" t="s">
        <v>4390</v>
      </c>
      <c r="E2735" s="5" t="s">
        <v>4388</v>
      </c>
      <c r="F2735" s="2">
        <v>2182</v>
      </c>
      <c r="G2735" s="2">
        <v>203716</v>
      </c>
      <c r="H2735" s="2">
        <v>151930</v>
      </c>
      <c r="I2735" s="2">
        <v>6581</v>
      </c>
      <c r="J2735" s="2">
        <v>145349</v>
      </c>
      <c r="K2735" s="33">
        <v>1.501214318639963E-2</v>
      </c>
      <c r="L2735" s="2">
        <v>2178</v>
      </c>
      <c r="M2735" s="2">
        <v>192155</v>
      </c>
      <c r="N2735" s="2">
        <v>146229</v>
      </c>
      <c r="O2735" s="33">
        <v>1.4894446382044601E-2</v>
      </c>
      <c r="P2735" s="2">
        <v>2180</v>
      </c>
      <c r="Q2735" s="2">
        <v>189486</v>
      </c>
      <c r="R2735" s="2">
        <v>145851</v>
      </c>
      <c r="S2735" s="35">
        <v>1.4946760735270927E-2</v>
      </c>
      <c r="T2735" t="s">
        <v>4388</v>
      </c>
      <c r="U2735" t="s">
        <v>4388</v>
      </c>
      <c r="V2735" s="5" t="s">
        <v>4390</v>
      </c>
      <c r="W2735" s="5">
        <v>0</v>
      </c>
      <c r="X2735" s="4">
        <v>6.5382451128703084E-5</v>
      </c>
      <c r="Y2735" s="6">
        <v>2</v>
      </c>
      <c r="Z2735" s="4">
        <v>5.2314353226326146E-5</v>
      </c>
      <c r="AA2735" s="5">
        <v>1608</v>
      </c>
      <c r="AC2735" s="16" t="str">
        <f t="shared" si="252"/>
        <v/>
      </c>
      <c r="AD2735" s="16" t="str">
        <f t="shared" si="253"/>
        <v/>
      </c>
      <c r="AE2735" s="16" t="str">
        <f t="shared" si="254"/>
        <v/>
      </c>
      <c r="AF2735" s="16" t="str">
        <f t="shared" si="255"/>
        <v/>
      </c>
      <c r="AG2735" s="16">
        <f t="shared" si="256"/>
        <v>1.501214318639963E-2</v>
      </c>
      <c r="AH2735" s="16" t="str">
        <f t="shared" si="257"/>
        <v/>
      </c>
      <c r="AI2735" s="17" t="str">
        <f>IF('Peer Comparison Tool'!$D$11="NR","",IF($C2735='Peer Comparison Tool'!$D$9,COUNT('ALLL &lt;50B Database'!$AI$1:AI2734)+1,""))</f>
        <v/>
      </c>
    </row>
    <row r="2736" spans="1:35" x14ac:dyDescent="0.25">
      <c r="A2736" t="s">
        <v>3289</v>
      </c>
      <c r="B2736">
        <v>388155</v>
      </c>
      <c r="C2736" s="5" t="s">
        <v>3209</v>
      </c>
      <c r="D2736" s="5" t="s">
        <v>4390</v>
      </c>
      <c r="E2736" s="5" t="s">
        <v>4388</v>
      </c>
      <c r="F2736" s="2">
        <v>2254</v>
      </c>
      <c r="G2736" s="2">
        <v>203703</v>
      </c>
      <c r="H2736" s="2">
        <v>150039</v>
      </c>
      <c r="I2736" s="2">
        <v>0</v>
      </c>
      <c r="J2736" s="2">
        <v>150039</v>
      </c>
      <c r="K2736" s="33">
        <v>1.5022760748871961E-2</v>
      </c>
      <c r="L2736" s="2">
        <v>1981</v>
      </c>
      <c r="M2736" s="2">
        <v>185533</v>
      </c>
      <c r="N2736" s="2">
        <v>152357</v>
      </c>
      <c r="O2736" s="33">
        <v>1.3002356307882145E-2</v>
      </c>
      <c r="P2736" s="2">
        <v>2265</v>
      </c>
      <c r="Q2736" s="2">
        <v>187752</v>
      </c>
      <c r="R2736" s="2">
        <v>154452</v>
      </c>
      <c r="S2736" s="35">
        <v>1.4664750213658612E-2</v>
      </c>
      <c r="T2736" t="s">
        <v>4388</v>
      </c>
      <c r="U2736" t="s">
        <v>4388</v>
      </c>
      <c r="V2736" s="5" t="s">
        <v>4390</v>
      </c>
      <c r="W2736" s="5">
        <v>0</v>
      </c>
      <c r="X2736" s="4">
        <v>3.5801053521334822E-4</v>
      </c>
      <c r="Y2736" s="6">
        <v>-11</v>
      </c>
      <c r="Z2736" s="4">
        <v>1.6623939057764676E-3</v>
      </c>
      <c r="AA2736" s="5">
        <v>1603</v>
      </c>
      <c r="AC2736" s="16" t="str">
        <f t="shared" si="252"/>
        <v/>
      </c>
      <c r="AD2736" s="16" t="str">
        <f t="shared" si="253"/>
        <v/>
      </c>
      <c r="AE2736" s="16" t="str">
        <f t="shared" si="254"/>
        <v/>
      </c>
      <c r="AF2736" s="16" t="str">
        <f t="shared" si="255"/>
        <v/>
      </c>
      <c r="AG2736" s="16">
        <f t="shared" si="256"/>
        <v>1.5022760748871961E-2</v>
      </c>
      <c r="AH2736" s="16" t="str">
        <f t="shared" si="257"/>
        <v/>
      </c>
      <c r="AI2736" s="17" t="str">
        <f>IF('Peer Comparison Tool'!$D$11="NR","",IF($C2736='Peer Comparison Tool'!$D$9,COUNT('ALLL &lt;50B Database'!$AI$1:AI2735)+1,""))</f>
        <v/>
      </c>
    </row>
    <row r="2737" spans="1:35" x14ac:dyDescent="0.25">
      <c r="A2737" t="s">
        <v>880</v>
      </c>
      <c r="B2737">
        <v>370721</v>
      </c>
      <c r="C2737" s="5" t="s">
        <v>3064</v>
      </c>
      <c r="D2737" s="5" t="s">
        <v>4387</v>
      </c>
      <c r="E2737" s="5" t="s">
        <v>4388</v>
      </c>
      <c r="F2737" s="2">
        <v>1894</v>
      </c>
      <c r="G2737" s="2">
        <v>203504</v>
      </c>
      <c r="H2737" s="2">
        <v>143702</v>
      </c>
      <c r="I2737" s="2">
        <v>3792</v>
      </c>
      <c r="J2737" s="2">
        <v>139910</v>
      </c>
      <c r="K2737" s="33">
        <v>1.3537273961832607E-2</v>
      </c>
      <c r="L2737" s="2">
        <v>1846</v>
      </c>
      <c r="M2737" s="2">
        <v>181822</v>
      </c>
      <c r="N2737" s="2">
        <v>131058</v>
      </c>
      <c r="O2737" s="33">
        <v>1.4085366784171893E-2</v>
      </c>
      <c r="P2737" s="2">
        <v>1860</v>
      </c>
      <c r="Q2737" s="2">
        <v>185459</v>
      </c>
      <c r="R2737" s="2">
        <v>135807</v>
      </c>
      <c r="S2737" s="35">
        <v>1.3695906691113124E-2</v>
      </c>
      <c r="T2737" t="s">
        <v>4388</v>
      </c>
      <c r="U2737" t="s">
        <v>4388</v>
      </c>
      <c r="V2737" s="5" t="s">
        <v>4387</v>
      </c>
      <c r="W2737" s="5">
        <v>0</v>
      </c>
      <c r="X2737" s="4">
        <v>-1.5863272928051675E-4</v>
      </c>
      <c r="Y2737" s="6">
        <v>34</v>
      </c>
      <c r="Z2737" s="4">
        <v>-3.8946009305876848E-4</v>
      </c>
      <c r="AA2737" s="5">
        <v>2177</v>
      </c>
      <c r="AC2737" s="16" t="str">
        <f t="shared" si="252"/>
        <v/>
      </c>
      <c r="AD2737" s="16" t="str">
        <f t="shared" si="253"/>
        <v/>
      </c>
      <c r="AE2737" s="16" t="str">
        <f t="shared" si="254"/>
        <v/>
      </c>
      <c r="AF2737" s="16" t="str">
        <f t="shared" si="255"/>
        <v/>
      </c>
      <c r="AG2737" s="16">
        <f t="shared" si="256"/>
        <v>1.3537273961832607E-2</v>
      </c>
      <c r="AH2737" s="16" t="str">
        <f t="shared" si="257"/>
        <v/>
      </c>
      <c r="AI2737" s="17" t="str">
        <f>IF('Peer Comparison Tool'!$D$11="NR","",IF($C2737='Peer Comparison Tool'!$D$9,COUNT('ALLL &lt;50B Database'!$AI$1:AI2736)+1,""))</f>
        <v/>
      </c>
    </row>
    <row r="2738" spans="1:35" x14ac:dyDescent="0.25">
      <c r="A2738" t="s">
        <v>390</v>
      </c>
      <c r="B2738">
        <v>664653</v>
      </c>
      <c r="C2738" s="5" t="s">
        <v>343</v>
      </c>
      <c r="D2738" s="5" t="s">
        <v>4390</v>
      </c>
      <c r="E2738" s="5" t="s">
        <v>4388</v>
      </c>
      <c r="F2738" s="2">
        <v>1032</v>
      </c>
      <c r="G2738" s="2">
        <v>203482</v>
      </c>
      <c r="H2738" s="2">
        <v>151656</v>
      </c>
      <c r="I2738" s="2">
        <v>41556</v>
      </c>
      <c r="J2738" s="2">
        <v>110100</v>
      </c>
      <c r="K2738" s="33">
        <v>9.3732970027247953E-3</v>
      </c>
      <c r="L2738" s="2">
        <v>932</v>
      </c>
      <c r="M2738" s="2">
        <v>132849</v>
      </c>
      <c r="N2738" s="2">
        <v>103883</v>
      </c>
      <c r="O2738" s="33">
        <v>8.9716315470288691E-3</v>
      </c>
      <c r="P2738" s="2">
        <v>988</v>
      </c>
      <c r="Q2738" s="2">
        <v>139981</v>
      </c>
      <c r="R2738" s="2">
        <v>110106</v>
      </c>
      <c r="S2738" s="35">
        <v>8.9731713076489934E-3</v>
      </c>
      <c r="T2738" t="s">
        <v>4388</v>
      </c>
      <c r="U2738" t="s">
        <v>4388</v>
      </c>
      <c r="V2738" s="5" t="s">
        <v>4390</v>
      </c>
      <c r="W2738" s="5">
        <v>0</v>
      </c>
      <c r="X2738" s="4">
        <v>4.0012569507580191E-4</v>
      </c>
      <c r="Y2738" s="6">
        <v>44</v>
      </c>
      <c r="Z2738" s="4">
        <v>1.5397606201242309E-6</v>
      </c>
      <c r="AA2738" s="5">
        <v>3973</v>
      </c>
      <c r="AC2738" s="16" t="str">
        <f t="shared" si="252"/>
        <v/>
      </c>
      <c r="AD2738" s="16" t="str">
        <f t="shared" si="253"/>
        <v/>
      </c>
      <c r="AE2738" s="16" t="str">
        <f t="shared" si="254"/>
        <v/>
      </c>
      <c r="AF2738" s="16" t="str">
        <f t="shared" si="255"/>
        <v/>
      </c>
      <c r="AG2738" s="16">
        <f t="shared" si="256"/>
        <v>9.3732970027247953E-3</v>
      </c>
      <c r="AH2738" s="16" t="str">
        <f t="shared" si="257"/>
        <v/>
      </c>
      <c r="AI2738" s="17" t="str">
        <f>IF('Peer Comparison Tool'!$D$11="NR","",IF($C2738='Peer Comparison Tool'!$D$9,COUNT('ALLL &lt;50B Database'!$AI$1:AI2737)+1,""))</f>
        <v/>
      </c>
    </row>
    <row r="2739" spans="1:35" x14ac:dyDescent="0.25">
      <c r="A2739" t="s">
        <v>4258</v>
      </c>
      <c r="B2739">
        <v>1016941</v>
      </c>
      <c r="C2739" s="5" t="s">
        <v>4163</v>
      </c>
      <c r="D2739" s="5" t="s">
        <v>4390</v>
      </c>
      <c r="E2739" s="5" t="s">
        <v>4388</v>
      </c>
      <c r="F2739" s="2">
        <v>1678</v>
      </c>
      <c r="G2739" s="2">
        <v>203466</v>
      </c>
      <c r="H2739" s="2">
        <v>142044</v>
      </c>
      <c r="I2739" s="2">
        <v>8373</v>
      </c>
      <c r="J2739" s="2">
        <v>133671</v>
      </c>
      <c r="K2739" s="33">
        <v>1.2553208998212028E-2</v>
      </c>
      <c r="L2739" s="2">
        <v>1710</v>
      </c>
      <c r="M2739" s="2">
        <v>199304</v>
      </c>
      <c r="N2739" s="2">
        <v>133513</v>
      </c>
      <c r="O2739" s="33">
        <v>1.2807741568236801E-2</v>
      </c>
      <c r="P2739" s="2">
        <v>1712</v>
      </c>
      <c r="Q2739" s="2">
        <v>186894</v>
      </c>
      <c r="R2739" s="2">
        <v>133569</v>
      </c>
      <c r="S2739" s="35">
        <v>1.2817345342107824E-2</v>
      </c>
      <c r="T2739" t="s">
        <v>4388</v>
      </c>
      <c r="U2739" t="s">
        <v>4388</v>
      </c>
      <c r="V2739" s="5" t="s">
        <v>4390</v>
      </c>
      <c r="W2739" s="5">
        <v>0</v>
      </c>
      <c r="X2739" s="4">
        <v>-2.6413634389579541E-4</v>
      </c>
      <c r="Y2739" s="6">
        <v>-34</v>
      </c>
      <c r="Z2739" s="4">
        <v>9.6037738710232079E-6</v>
      </c>
      <c r="AA2739" s="5">
        <v>2671</v>
      </c>
      <c r="AC2739" s="16" t="str">
        <f t="shared" si="252"/>
        <v/>
      </c>
      <c r="AD2739" s="16" t="str">
        <f t="shared" si="253"/>
        <v/>
      </c>
      <c r="AE2739" s="16" t="str">
        <f t="shared" si="254"/>
        <v/>
      </c>
      <c r="AF2739" s="16" t="str">
        <f t="shared" si="255"/>
        <v/>
      </c>
      <c r="AG2739" s="16">
        <f t="shared" si="256"/>
        <v>1.2553208998212028E-2</v>
      </c>
      <c r="AH2739" s="16" t="str">
        <f t="shared" si="257"/>
        <v/>
      </c>
      <c r="AI2739" s="17" t="str">
        <f>IF('Peer Comparison Tool'!$D$11="NR","",IF($C2739='Peer Comparison Tool'!$D$9,COUNT('ALLL &lt;50B Database'!$AI$1:AI2738)+1,""))</f>
        <v/>
      </c>
    </row>
    <row r="2740" spans="1:35" x14ac:dyDescent="0.25">
      <c r="A2740" t="s">
        <v>2925</v>
      </c>
      <c r="B2740">
        <v>481159</v>
      </c>
      <c r="C2740" s="5" t="s">
        <v>2907</v>
      </c>
      <c r="D2740" s="5" t="s">
        <v>4390</v>
      </c>
      <c r="E2740" s="5" t="s">
        <v>4388</v>
      </c>
      <c r="F2740" s="2">
        <v>1401</v>
      </c>
      <c r="G2740" s="2">
        <v>203281</v>
      </c>
      <c r="H2740" s="2">
        <v>97566</v>
      </c>
      <c r="I2740" s="2">
        <v>7417</v>
      </c>
      <c r="J2740" s="2">
        <v>90149</v>
      </c>
      <c r="K2740" s="33">
        <v>1.5540937780785144E-2</v>
      </c>
      <c r="L2740" s="2">
        <v>1253</v>
      </c>
      <c r="M2740" s="2">
        <v>187593</v>
      </c>
      <c r="N2740" s="2">
        <v>79092</v>
      </c>
      <c r="O2740" s="33">
        <v>1.5842310221008446E-2</v>
      </c>
      <c r="P2740" s="2">
        <v>1253</v>
      </c>
      <c r="Q2740" s="2">
        <v>197137</v>
      </c>
      <c r="R2740" s="2">
        <v>86844</v>
      </c>
      <c r="S2740" s="35">
        <v>1.442817005204735E-2</v>
      </c>
      <c r="T2740" t="s">
        <v>4388</v>
      </c>
      <c r="U2740" t="s">
        <v>4388</v>
      </c>
      <c r="V2740" s="5" t="s">
        <v>4390</v>
      </c>
      <c r="W2740" s="5">
        <v>0</v>
      </c>
      <c r="X2740" s="4">
        <v>1.1127677287377947E-3</v>
      </c>
      <c r="Y2740" s="6">
        <v>148</v>
      </c>
      <c r="Z2740" s="4">
        <v>-1.4141401689610963E-3</v>
      </c>
      <c r="AA2740" s="5">
        <v>1420</v>
      </c>
      <c r="AC2740" s="16" t="str">
        <f t="shared" si="252"/>
        <v/>
      </c>
      <c r="AD2740" s="16" t="str">
        <f t="shared" si="253"/>
        <v/>
      </c>
      <c r="AE2740" s="16" t="str">
        <f t="shared" si="254"/>
        <v/>
      </c>
      <c r="AF2740" s="16" t="str">
        <f t="shared" si="255"/>
        <v/>
      </c>
      <c r="AG2740" s="16">
        <f t="shared" si="256"/>
        <v>1.5540937780785144E-2</v>
      </c>
      <c r="AH2740" s="16" t="str">
        <f t="shared" si="257"/>
        <v/>
      </c>
      <c r="AI2740" s="17" t="str">
        <f>IF('Peer Comparison Tool'!$D$11="NR","",IF($C2740='Peer Comparison Tool'!$D$9,COUNT('ALLL &lt;50B Database'!$AI$1:AI2739)+1,""))</f>
        <v/>
      </c>
    </row>
    <row r="2741" spans="1:35" x14ac:dyDescent="0.25">
      <c r="A2741" t="s">
        <v>163</v>
      </c>
      <c r="B2741">
        <v>314444</v>
      </c>
      <c r="C2741" s="5" t="s">
        <v>113</v>
      </c>
      <c r="D2741" s="5" t="s">
        <v>4390</v>
      </c>
      <c r="E2741" s="5" t="s">
        <v>4388</v>
      </c>
      <c r="F2741" s="2">
        <v>1306</v>
      </c>
      <c r="G2741" s="2">
        <v>202954</v>
      </c>
      <c r="H2741" s="2">
        <v>101304</v>
      </c>
      <c r="I2741" s="2">
        <v>5260</v>
      </c>
      <c r="J2741" s="2">
        <v>96044</v>
      </c>
      <c r="K2741" s="33">
        <v>1.3597934280121611E-2</v>
      </c>
      <c r="L2741" s="2">
        <v>1355</v>
      </c>
      <c r="M2741" s="2">
        <v>166957</v>
      </c>
      <c r="N2741" s="2">
        <v>99384</v>
      </c>
      <c r="O2741" s="33">
        <v>1.3633985349754487E-2</v>
      </c>
      <c r="P2741" s="2">
        <v>1325</v>
      </c>
      <c r="Q2741" s="2">
        <v>175169</v>
      </c>
      <c r="R2741" s="2">
        <v>99863</v>
      </c>
      <c r="S2741" s="35">
        <v>1.3268177403042168E-2</v>
      </c>
      <c r="T2741" t="s">
        <v>4388</v>
      </c>
      <c r="U2741" t="s">
        <v>4388</v>
      </c>
      <c r="V2741" s="5" t="s">
        <v>4390</v>
      </c>
      <c r="W2741" s="5">
        <v>0</v>
      </c>
      <c r="X2741" s="4">
        <v>3.2975687707944255E-4</v>
      </c>
      <c r="Y2741" s="6">
        <v>-19</v>
      </c>
      <c r="Z2741" s="4">
        <v>-3.6580794671231889E-4</v>
      </c>
      <c r="AA2741" s="5">
        <v>2156</v>
      </c>
      <c r="AC2741" s="16" t="str">
        <f t="shared" si="252"/>
        <v/>
      </c>
      <c r="AD2741" s="16" t="str">
        <f t="shared" si="253"/>
        <v/>
      </c>
      <c r="AE2741" s="16" t="str">
        <f t="shared" si="254"/>
        <v/>
      </c>
      <c r="AF2741" s="16" t="str">
        <f t="shared" si="255"/>
        <v/>
      </c>
      <c r="AG2741" s="16">
        <f t="shared" si="256"/>
        <v>1.3597934280121611E-2</v>
      </c>
      <c r="AH2741" s="16" t="str">
        <f t="shared" si="257"/>
        <v/>
      </c>
      <c r="AI2741" s="17" t="str">
        <f>IF('Peer Comparison Tool'!$D$11="NR","",IF($C2741='Peer Comparison Tool'!$D$9,COUNT('ALLL &lt;50B Database'!$AI$1:AI2740)+1,""))</f>
        <v/>
      </c>
    </row>
    <row r="2742" spans="1:35" x14ac:dyDescent="0.25">
      <c r="A2742" t="s">
        <v>714</v>
      </c>
      <c r="B2742">
        <v>3447772</v>
      </c>
      <c r="C2742" s="5" t="s">
        <v>707</v>
      </c>
      <c r="D2742" s="5" t="s">
        <v>4390</v>
      </c>
      <c r="E2742" s="5" t="s">
        <v>4388</v>
      </c>
      <c r="F2742" s="2">
        <v>1637</v>
      </c>
      <c r="G2742" s="2">
        <v>202903</v>
      </c>
      <c r="H2742" s="2">
        <v>148422</v>
      </c>
      <c r="I2742" s="2">
        <v>7481</v>
      </c>
      <c r="J2742" s="2">
        <v>140941</v>
      </c>
      <c r="K2742" s="33">
        <v>1.1614789167098289E-2</v>
      </c>
      <c r="L2742" s="2">
        <v>1554</v>
      </c>
      <c r="M2742" s="2">
        <v>183814</v>
      </c>
      <c r="N2742" s="2">
        <v>143973</v>
      </c>
      <c r="O2742" s="33">
        <v>1.0793690483632348E-2</v>
      </c>
      <c r="P2742" s="2">
        <v>1580</v>
      </c>
      <c r="Q2742" s="2">
        <v>181772</v>
      </c>
      <c r="R2742" s="2">
        <v>142341</v>
      </c>
      <c r="S2742" s="35">
        <v>1.1100104678202345E-2</v>
      </c>
      <c r="T2742" t="s">
        <v>4388</v>
      </c>
      <c r="U2742" t="s">
        <v>4388</v>
      </c>
      <c r="V2742" s="5" t="s">
        <v>4390</v>
      </c>
      <c r="W2742" s="5">
        <v>0</v>
      </c>
      <c r="X2742" s="4">
        <v>5.1468448889594419E-4</v>
      </c>
      <c r="Y2742" s="6">
        <v>57</v>
      </c>
      <c r="Z2742" s="4">
        <v>3.0641419456999691E-4</v>
      </c>
      <c r="AA2742" s="5">
        <v>3106</v>
      </c>
      <c r="AC2742" s="16" t="str">
        <f t="shared" si="252"/>
        <v/>
      </c>
      <c r="AD2742" s="16" t="str">
        <f t="shared" si="253"/>
        <v/>
      </c>
      <c r="AE2742" s="16" t="str">
        <f t="shared" si="254"/>
        <v/>
      </c>
      <c r="AF2742" s="16" t="str">
        <f t="shared" si="255"/>
        <v/>
      </c>
      <c r="AG2742" s="16">
        <f t="shared" si="256"/>
        <v>1.1614789167098289E-2</v>
      </c>
      <c r="AH2742" s="16" t="str">
        <f t="shared" si="257"/>
        <v/>
      </c>
      <c r="AI2742" s="17" t="str">
        <f>IF('Peer Comparison Tool'!$D$11="NR","",IF($C2742='Peer Comparison Tool'!$D$9,COUNT('ALLL &lt;50B Database'!$AI$1:AI2741)+1,""))</f>
        <v/>
      </c>
    </row>
    <row r="2743" spans="1:35" x14ac:dyDescent="0.25">
      <c r="A2743" t="s">
        <v>657</v>
      </c>
      <c r="B2743">
        <v>537243</v>
      </c>
      <c r="C2743" s="5" t="s">
        <v>716</v>
      </c>
      <c r="D2743" s="5" t="s">
        <v>4390</v>
      </c>
      <c r="E2743" s="5" t="s">
        <v>4388</v>
      </c>
      <c r="F2743" s="2">
        <v>1442</v>
      </c>
      <c r="G2743" s="2">
        <v>202898</v>
      </c>
      <c r="H2743" s="2">
        <v>113613</v>
      </c>
      <c r="I2743" s="2">
        <v>3884</v>
      </c>
      <c r="J2743" s="2">
        <v>109729</v>
      </c>
      <c r="K2743" s="33">
        <v>1.3141466704335227E-2</v>
      </c>
      <c r="L2743" s="2">
        <v>1401</v>
      </c>
      <c r="M2743" s="2">
        <v>192193</v>
      </c>
      <c r="N2743" s="2">
        <v>103354</v>
      </c>
      <c r="O2743" s="33">
        <v>1.3555353445439944E-2</v>
      </c>
      <c r="P2743" s="2">
        <v>1428</v>
      </c>
      <c r="Q2743" s="2">
        <v>198308</v>
      </c>
      <c r="R2743" s="2">
        <v>110651</v>
      </c>
      <c r="S2743" s="35">
        <v>1.2905441432973945E-2</v>
      </c>
      <c r="T2743" t="s">
        <v>4388</v>
      </c>
      <c r="U2743" t="s">
        <v>4388</v>
      </c>
      <c r="V2743" s="5" t="s">
        <v>4390</v>
      </c>
      <c r="W2743" s="5">
        <v>0</v>
      </c>
      <c r="X2743" s="4">
        <v>2.3602527136128149E-4</v>
      </c>
      <c r="Y2743" s="6">
        <v>14</v>
      </c>
      <c r="Z2743" s="4">
        <v>-6.4991201246599947E-4</v>
      </c>
      <c r="AA2743" s="5">
        <v>2350</v>
      </c>
      <c r="AC2743" s="16" t="str">
        <f t="shared" si="252"/>
        <v/>
      </c>
      <c r="AD2743" s="16" t="str">
        <f t="shared" si="253"/>
        <v/>
      </c>
      <c r="AE2743" s="16" t="str">
        <f t="shared" si="254"/>
        <v/>
      </c>
      <c r="AF2743" s="16" t="str">
        <f t="shared" si="255"/>
        <v/>
      </c>
      <c r="AG2743" s="16">
        <f t="shared" si="256"/>
        <v>1.3141466704335227E-2</v>
      </c>
      <c r="AH2743" s="16" t="str">
        <f t="shared" si="257"/>
        <v/>
      </c>
      <c r="AI2743" s="17" t="str">
        <f>IF('Peer Comparison Tool'!$D$11="NR","",IF($C2743='Peer Comparison Tool'!$D$9,COUNT('ALLL &lt;50B Database'!$AI$1:AI2742)+1,""))</f>
        <v/>
      </c>
    </row>
    <row r="2744" spans="1:35" x14ac:dyDescent="0.25">
      <c r="A2744" t="s">
        <v>889</v>
      </c>
      <c r="B2744">
        <v>885252</v>
      </c>
      <c r="C2744" s="5" t="s">
        <v>3704</v>
      </c>
      <c r="D2744" s="5" t="s">
        <v>4390</v>
      </c>
      <c r="E2744" s="5" t="s">
        <v>4388</v>
      </c>
      <c r="F2744" s="2">
        <v>751</v>
      </c>
      <c r="G2744" s="2">
        <v>202822</v>
      </c>
      <c r="H2744" s="2">
        <v>134000</v>
      </c>
      <c r="I2744" s="2">
        <v>9980</v>
      </c>
      <c r="J2744" s="2">
        <v>124020</v>
      </c>
      <c r="K2744" s="33">
        <v>6.0554749233994514E-3</v>
      </c>
      <c r="L2744" s="2">
        <v>690</v>
      </c>
      <c r="M2744" s="2">
        <v>181167</v>
      </c>
      <c r="N2744" s="2">
        <v>117293</v>
      </c>
      <c r="O2744" s="33">
        <v>5.8827039976810207E-3</v>
      </c>
      <c r="P2744" s="2">
        <v>720</v>
      </c>
      <c r="Q2744" s="2">
        <v>190781</v>
      </c>
      <c r="R2744" s="2">
        <v>121106</v>
      </c>
      <c r="S2744" s="35">
        <v>5.9452050270011395E-3</v>
      </c>
      <c r="T2744" t="s">
        <v>4388</v>
      </c>
      <c r="U2744" t="s">
        <v>4388</v>
      </c>
      <c r="V2744" s="5" t="s">
        <v>4390</v>
      </c>
      <c r="W2744" s="5">
        <v>0</v>
      </c>
      <c r="X2744" s="4">
        <v>1.1026989639831199E-4</v>
      </c>
      <c r="Y2744" s="6">
        <v>31</v>
      </c>
      <c r="Z2744" s="4">
        <v>6.2501029320118778E-5</v>
      </c>
      <c r="AA2744" s="5">
        <v>4577</v>
      </c>
      <c r="AC2744" s="16" t="str">
        <f t="shared" si="252"/>
        <v/>
      </c>
      <c r="AD2744" s="16" t="str">
        <f t="shared" si="253"/>
        <v/>
      </c>
      <c r="AE2744" s="16" t="str">
        <f t="shared" si="254"/>
        <v/>
      </c>
      <c r="AF2744" s="16" t="str">
        <f t="shared" si="255"/>
        <v/>
      </c>
      <c r="AG2744" s="16">
        <f t="shared" si="256"/>
        <v>6.0554749233994514E-3</v>
      </c>
      <c r="AH2744" s="16" t="str">
        <f t="shared" si="257"/>
        <v/>
      </c>
      <c r="AI2744" s="17" t="str">
        <f>IF('Peer Comparison Tool'!$D$11="NR","",IF($C2744='Peer Comparison Tool'!$D$9,COUNT('ALLL &lt;50B Database'!$AI$1:AI2743)+1,""))</f>
        <v/>
      </c>
    </row>
    <row r="2745" spans="1:35" x14ac:dyDescent="0.25">
      <c r="A2745" t="s">
        <v>1109</v>
      </c>
      <c r="B2745">
        <v>158741</v>
      </c>
      <c r="C2745" s="5" t="s">
        <v>926</v>
      </c>
      <c r="D2745" s="5" t="s">
        <v>4390</v>
      </c>
      <c r="E2745" s="5" t="s">
        <v>4388</v>
      </c>
      <c r="F2745" s="2">
        <v>1115</v>
      </c>
      <c r="G2745" s="2">
        <v>202797</v>
      </c>
      <c r="H2745" s="2">
        <v>130808</v>
      </c>
      <c r="I2745" s="2">
        <v>9563</v>
      </c>
      <c r="J2745" s="2">
        <v>121245</v>
      </c>
      <c r="K2745" s="33">
        <v>9.1962555156913685E-3</v>
      </c>
      <c r="L2745" s="2">
        <v>1085</v>
      </c>
      <c r="M2745" s="2">
        <v>177625</v>
      </c>
      <c r="N2745" s="2">
        <v>123394</v>
      </c>
      <c r="O2745" s="33">
        <v>8.7929721056129156E-3</v>
      </c>
      <c r="P2745" s="2">
        <v>1095</v>
      </c>
      <c r="Q2745" s="2">
        <v>187608</v>
      </c>
      <c r="R2745" s="2">
        <v>128927</v>
      </c>
      <c r="S2745" s="35">
        <v>8.4931783102065502E-3</v>
      </c>
      <c r="T2745" t="s">
        <v>4388</v>
      </c>
      <c r="U2745" t="s">
        <v>4388</v>
      </c>
      <c r="V2745" s="5" t="s">
        <v>4390</v>
      </c>
      <c r="W2745" s="5">
        <v>0</v>
      </c>
      <c r="X2745" s="4">
        <v>7.0307720548481827E-4</v>
      </c>
      <c r="Y2745" s="6">
        <v>20</v>
      </c>
      <c r="Z2745" s="4">
        <v>-2.9979379540636536E-4</v>
      </c>
      <c r="AA2745" s="5">
        <v>4029</v>
      </c>
      <c r="AC2745" s="16" t="str">
        <f t="shared" si="252"/>
        <v/>
      </c>
      <c r="AD2745" s="16" t="str">
        <f t="shared" si="253"/>
        <v/>
      </c>
      <c r="AE2745" s="16" t="str">
        <f t="shared" si="254"/>
        <v/>
      </c>
      <c r="AF2745" s="16" t="str">
        <f t="shared" si="255"/>
        <v/>
      </c>
      <c r="AG2745" s="16">
        <f t="shared" si="256"/>
        <v>9.1962555156913685E-3</v>
      </c>
      <c r="AH2745" s="16" t="str">
        <f t="shared" si="257"/>
        <v/>
      </c>
      <c r="AI2745" s="17" t="str">
        <f>IF('Peer Comparison Tool'!$D$11="NR","",IF($C2745='Peer Comparison Tool'!$D$9,COUNT('ALLL &lt;50B Database'!$AI$1:AI2744)+1,""))</f>
        <v/>
      </c>
    </row>
    <row r="2746" spans="1:35" x14ac:dyDescent="0.25">
      <c r="A2746" t="s">
        <v>1760</v>
      </c>
      <c r="B2746">
        <v>925354</v>
      </c>
      <c r="C2746" s="5" t="s">
        <v>1695</v>
      </c>
      <c r="D2746" s="5" t="s">
        <v>4390</v>
      </c>
      <c r="E2746" s="5" t="s">
        <v>4388</v>
      </c>
      <c r="F2746" s="2">
        <v>933</v>
      </c>
      <c r="G2746" s="2">
        <v>202704</v>
      </c>
      <c r="H2746" s="2">
        <v>147478</v>
      </c>
      <c r="I2746" s="2">
        <v>11175</v>
      </c>
      <c r="J2746" s="2">
        <v>136303</v>
      </c>
      <c r="K2746" s="33">
        <v>6.8450437627931883E-3</v>
      </c>
      <c r="L2746" s="2">
        <v>708</v>
      </c>
      <c r="M2746" s="2">
        <v>162847</v>
      </c>
      <c r="N2746" s="2">
        <v>122468</v>
      </c>
      <c r="O2746" s="33">
        <v>5.7811020021556652E-3</v>
      </c>
      <c r="P2746" s="2">
        <v>769</v>
      </c>
      <c r="Q2746" s="2">
        <v>168631</v>
      </c>
      <c r="R2746" s="2">
        <v>121779</v>
      </c>
      <c r="S2746" s="35">
        <v>6.3147176442572197E-3</v>
      </c>
      <c r="T2746" t="s">
        <v>4388</v>
      </c>
      <c r="U2746" t="s">
        <v>4388</v>
      </c>
      <c r="V2746" s="5" t="s">
        <v>4390</v>
      </c>
      <c r="W2746" s="5">
        <v>0</v>
      </c>
      <c r="X2746" s="4">
        <v>5.303261185359686E-4</v>
      </c>
      <c r="Y2746" s="6">
        <v>164</v>
      </c>
      <c r="Z2746" s="4">
        <v>5.3361564210155452E-4</v>
      </c>
      <c r="AA2746" s="5">
        <v>4489</v>
      </c>
      <c r="AC2746" s="16" t="str">
        <f t="shared" si="252"/>
        <v/>
      </c>
      <c r="AD2746" s="16" t="str">
        <f t="shared" si="253"/>
        <v/>
      </c>
      <c r="AE2746" s="16" t="str">
        <f t="shared" si="254"/>
        <v/>
      </c>
      <c r="AF2746" s="16" t="str">
        <f t="shared" si="255"/>
        <v/>
      </c>
      <c r="AG2746" s="16">
        <f t="shared" si="256"/>
        <v>6.8450437627931883E-3</v>
      </c>
      <c r="AH2746" s="16" t="str">
        <f t="shared" si="257"/>
        <v/>
      </c>
      <c r="AI2746" s="17" t="str">
        <f>IF('Peer Comparison Tool'!$D$11="NR","",IF($C2746='Peer Comparison Tool'!$D$9,COUNT('ALLL &lt;50B Database'!$AI$1:AI2745)+1,""))</f>
        <v/>
      </c>
    </row>
    <row r="2747" spans="1:35" x14ac:dyDescent="0.25">
      <c r="A2747" t="s">
        <v>4260</v>
      </c>
      <c r="B2747">
        <v>79145</v>
      </c>
      <c r="C2747" s="5" t="s">
        <v>4163</v>
      </c>
      <c r="D2747" s="5" t="s">
        <v>4390</v>
      </c>
      <c r="E2747" s="5" t="s">
        <v>4388</v>
      </c>
      <c r="F2747" s="2">
        <v>2132</v>
      </c>
      <c r="G2747" s="2">
        <v>202687</v>
      </c>
      <c r="H2747" s="2">
        <v>155396</v>
      </c>
      <c r="I2747" s="2">
        <v>4998</v>
      </c>
      <c r="J2747" s="2">
        <v>150398</v>
      </c>
      <c r="K2747" s="33">
        <v>1.4175720421814119E-2</v>
      </c>
      <c r="L2747" s="2">
        <v>2035</v>
      </c>
      <c r="M2747" s="2">
        <v>179274</v>
      </c>
      <c r="N2747" s="2">
        <v>146460</v>
      </c>
      <c r="O2747" s="33">
        <v>1.3894578724566434E-2</v>
      </c>
      <c r="P2747" s="2">
        <v>2059</v>
      </c>
      <c r="Q2747" s="2">
        <v>185106</v>
      </c>
      <c r="R2747" s="2">
        <v>146812</v>
      </c>
      <c r="S2747" s="35">
        <v>1.4024739122142605E-2</v>
      </c>
      <c r="T2747" t="s">
        <v>4388</v>
      </c>
      <c r="U2747" t="s">
        <v>4388</v>
      </c>
      <c r="V2747" s="5" t="s">
        <v>4390</v>
      </c>
      <c r="W2747" s="5">
        <v>0</v>
      </c>
      <c r="X2747" s="4">
        <v>1.5098129967151472E-4</v>
      </c>
      <c r="Y2747" s="6">
        <v>73</v>
      </c>
      <c r="Z2747" s="4">
        <v>1.3016039757617059E-4</v>
      </c>
      <c r="AA2747" s="5">
        <v>1901</v>
      </c>
      <c r="AC2747" s="16" t="str">
        <f t="shared" si="252"/>
        <v/>
      </c>
      <c r="AD2747" s="16" t="str">
        <f t="shared" si="253"/>
        <v/>
      </c>
      <c r="AE2747" s="16" t="str">
        <f t="shared" si="254"/>
        <v/>
      </c>
      <c r="AF2747" s="16" t="str">
        <f t="shared" si="255"/>
        <v/>
      </c>
      <c r="AG2747" s="16">
        <f t="shared" si="256"/>
        <v>1.4175720421814119E-2</v>
      </c>
      <c r="AH2747" s="16" t="str">
        <f t="shared" si="257"/>
        <v/>
      </c>
      <c r="AI2747" s="17" t="str">
        <f>IF('Peer Comparison Tool'!$D$11="NR","",IF($C2747='Peer Comparison Tool'!$D$9,COUNT('ALLL &lt;50B Database'!$AI$1:AI2746)+1,""))</f>
        <v/>
      </c>
    </row>
    <row r="2748" spans="1:35" x14ac:dyDescent="0.25">
      <c r="A2748" t="s">
        <v>1119</v>
      </c>
      <c r="B2748">
        <v>238139</v>
      </c>
      <c r="C2748" s="5" t="s">
        <v>926</v>
      </c>
      <c r="D2748" s="5" t="s">
        <v>4390</v>
      </c>
      <c r="E2748" s="5" t="s">
        <v>4388</v>
      </c>
      <c r="F2748" s="2">
        <v>1439</v>
      </c>
      <c r="G2748" s="2">
        <v>202628</v>
      </c>
      <c r="H2748" s="2">
        <v>110526</v>
      </c>
      <c r="I2748" s="2">
        <v>18308</v>
      </c>
      <c r="J2748" s="2">
        <v>92218</v>
      </c>
      <c r="K2748" s="33">
        <v>1.5604328872888156E-2</v>
      </c>
      <c r="L2748" s="2">
        <v>1465</v>
      </c>
      <c r="M2748" s="2">
        <v>172650</v>
      </c>
      <c r="N2748" s="2">
        <v>90293</v>
      </c>
      <c r="O2748" s="33">
        <v>1.6224956530406565E-2</v>
      </c>
      <c r="P2748" s="2">
        <v>1464</v>
      </c>
      <c r="Q2748" s="2">
        <v>175638</v>
      </c>
      <c r="R2748" s="2">
        <v>88835</v>
      </c>
      <c r="S2748" s="35">
        <v>1.647999099454044E-2</v>
      </c>
      <c r="T2748" t="s">
        <v>4388</v>
      </c>
      <c r="U2748" t="s">
        <v>4388</v>
      </c>
      <c r="V2748" s="5" t="s">
        <v>4390</v>
      </c>
      <c r="W2748" s="5">
        <v>0</v>
      </c>
      <c r="X2748" s="4">
        <v>-8.7566212165228301E-4</v>
      </c>
      <c r="Y2748" s="6">
        <v>-25</v>
      </c>
      <c r="Z2748" s="4">
        <v>2.550344641338749E-4</v>
      </c>
      <c r="AA2748" s="5">
        <v>1398</v>
      </c>
      <c r="AC2748" s="16" t="str">
        <f t="shared" si="252"/>
        <v/>
      </c>
      <c r="AD2748" s="16" t="str">
        <f t="shared" si="253"/>
        <v/>
      </c>
      <c r="AE2748" s="16" t="str">
        <f t="shared" si="254"/>
        <v/>
      </c>
      <c r="AF2748" s="16" t="str">
        <f t="shared" si="255"/>
        <v/>
      </c>
      <c r="AG2748" s="16">
        <f t="shared" si="256"/>
        <v>1.5604328872888156E-2</v>
      </c>
      <c r="AH2748" s="16" t="str">
        <f t="shared" si="257"/>
        <v/>
      </c>
      <c r="AI2748" s="17" t="str">
        <f>IF('Peer Comparison Tool'!$D$11="NR","",IF($C2748='Peer Comparison Tool'!$D$9,COUNT('ALLL &lt;50B Database'!$AI$1:AI2747)+1,""))</f>
        <v/>
      </c>
    </row>
    <row r="2749" spans="1:35" x14ac:dyDescent="0.25">
      <c r="A2749" t="s">
        <v>3901</v>
      </c>
      <c r="B2749">
        <v>857455</v>
      </c>
      <c r="C2749" s="5" t="s">
        <v>3704</v>
      </c>
      <c r="D2749" s="5" t="s">
        <v>4390</v>
      </c>
      <c r="E2749" s="5" t="s">
        <v>4388</v>
      </c>
      <c r="F2749" s="2">
        <v>1810</v>
      </c>
      <c r="G2749" s="2">
        <v>202604</v>
      </c>
      <c r="H2749" s="2">
        <v>104141</v>
      </c>
      <c r="I2749" s="2">
        <v>8664</v>
      </c>
      <c r="J2749" s="2">
        <v>95477</v>
      </c>
      <c r="K2749" s="33">
        <v>1.8957445248593902E-2</v>
      </c>
      <c r="L2749" s="2">
        <v>1552</v>
      </c>
      <c r="M2749" s="2">
        <v>190437</v>
      </c>
      <c r="N2749" s="2">
        <v>103370</v>
      </c>
      <c r="O2749" s="33">
        <v>1.5014027280642352E-2</v>
      </c>
      <c r="P2749" s="2">
        <v>1552</v>
      </c>
      <c r="Q2749" s="2">
        <v>195093</v>
      </c>
      <c r="R2749" s="2">
        <v>104550</v>
      </c>
      <c r="S2749" s="35">
        <v>1.4844571975131516E-2</v>
      </c>
      <c r="T2749" t="s">
        <v>4388</v>
      </c>
      <c r="U2749" t="s">
        <v>4388</v>
      </c>
      <c r="V2749" s="5" t="s">
        <v>4390</v>
      </c>
      <c r="W2749" s="5">
        <v>0</v>
      </c>
      <c r="X2749" s="4">
        <v>4.1128732734623859E-3</v>
      </c>
      <c r="Y2749" s="6">
        <v>258</v>
      </c>
      <c r="Z2749" s="4">
        <v>-1.6945530551083603E-4</v>
      </c>
      <c r="AA2749" s="5">
        <v>682</v>
      </c>
      <c r="AC2749" s="16" t="str">
        <f t="shared" si="252"/>
        <v/>
      </c>
      <c r="AD2749" s="16" t="str">
        <f t="shared" si="253"/>
        <v/>
      </c>
      <c r="AE2749" s="16" t="str">
        <f t="shared" si="254"/>
        <v/>
      </c>
      <c r="AF2749" s="16" t="str">
        <f t="shared" si="255"/>
        <v/>
      </c>
      <c r="AG2749" s="16">
        <f t="shared" si="256"/>
        <v>1.8957445248593902E-2</v>
      </c>
      <c r="AH2749" s="16" t="str">
        <f t="shared" si="257"/>
        <v/>
      </c>
      <c r="AI2749" s="17" t="str">
        <f>IF('Peer Comparison Tool'!$D$11="NR","",IF($C2749='Peer Comparison Tool'!$D$9,COUNT('ALLL &lt;50B Database'!$AI$1:AI2748)+1,""))</f>
        <v/>
      </c>
    </row>
    <row r="2750" spans="1:35" x14ac:dyDescent="0.25">
      <c r="A2750" t="s">
        <v>634</v>
      </c>
      <c r="B2750">
        <v>1459799</v>
      </c>
      <c r="C2750" s="5" t="s">
        <v>561</v>
      </c>
      <c r="D2750" s="5" t="s">
        <v>4390</v>
      </c>
      <c r="E2750" s="5" t="s">
        <v>4388</v>
      </c>
      <c r="F2750" s="2">
        <v>1774</v>
      </c>
      <c r="G2750" s="2">
        <v>202566</v>
      </c>
      <c r="H2750" s="2">
        <v>121178</v>
      </c>
      <c r="I2750" s="2">
        <v>14803</v>
      </c>
      <c r="J2750" s="2">
        <v>106375</v>
      </c>
      <c r="K2750" s="33">
        <v>1.6676850763807285E-2</v>
      </c>
      <c r="L2750" s="2">
        <v>1318</v>
      </c>
      <c r="M2750" s="2">
        <v>179459</v>
      </c>
      <c r="N2750" s="2">
        <v>101470</v>
      </c>
      <c r="O2750" s="33">
        <v>1.29890608061496E-2</v>
      </c>
      <c r="P2750" s="2">
        <v>1529</v>
      </c>
      <c r="Q2750" s="2">
        <v>190525</v>
      </c>
      <c r="R2750" s="2">
        <v>104332</v>
      </c>
      <c r="S2750" s="35">
        <v>1.4655139362803358E-2</v>
      </c>
      <c r="T2750" t="s">
        <v>4388</v>
      </c>
      <c r="U2750" t="s">
        <v>4388</v>
      </c>
      <c r="V2750" s="5" t="s">
        <v>4390</v>
      </c>
      <c r="W2750" s="5">
        <v>0</v>
      </c>
      <c r="X2750" s="4">
        <v>2.0217114010039269E-3</v>
      </c>
      <c r="Y2750" s="6">
        <v>245</v>
      </c>
      <c r="Z2750" s="4">
        <v>1.6660785566537575E-3</v>
      </c>
      <c r="AA2750" s="5">
        <v>1100</v>
      </c>
      <c r="AC2750" s="16" t="str">
        <f t="shared" si="252"/>
        <v/>
      </c>
      <c r="AD2750" s="16" t="str">
        <f t="shared" si="253"/>
        <v/>
      </c>
      <c r="AE2750" s="16" t="str">
        <f t="shared" si="254"/>
        <v/>
      </c>
      <c r="AF2750" s="16" t="str">
        <f t="shared" si="255"/>
        <v/>
      </c>
      <c r="AG2750" s="16">
        <f t="shared" si="256"/>
        <v>1.6676850763807285E-2</v>
      </c>
      <c r="AH2750" s="16" t="str">
        <f t="shared" si="257"/>
        <v/>
      </c>
      <c r="AI2750" s="17" t="str">
        <f>IF('Peer Comparison Tool'!$D$11="NR","",IF($C2750='Peer Comparison Tool'!$D$9,COUNT('ALLL &lt;50B Database'!$AI$1:AI2749)+1,""))</f>
        <v/>
      </c>
    </row>
    <row r="2751" spans="1:35" x14ac:dyDescent="0.25">
      <c r="A2751" t="s">
        <v>581</v>
      </c>
      <c r="B2751">
        <v>64730</v>
      </c>
      <c r="C2751" s="5" t="s">
        <v>561</v>
      </c>
      <c r="D2751" s="5" t="s">
        <v>4390</v>
      </c>
      <c r="E2751" s="5" t="s">
        <v>4388</v>
      </c>
      <c r="F2751" s="2">
        <v>2363</v>
      </c>
      <c r="G2751" s="2">
        <v>202394</v>
      </c>
      <c r="H2751" s="2">
        <v>90828</v>
      </c>
      <c r="I2751" s="2">
        <v>0</v>
      </c>
      <c r="J2751" s="2">
        <v>90828</v>
      </c>
      <c r="K2751" s="33">
        <v>2.6016206456158895E-2</v>
      </c>
      <c r="L2751" s="2">
        <v>2068</v>
      </c>
      <c r="M2751" s="2">
        <v>189814</v>
      </c>
      <c r="N2751" s="2">
        <v>96694</v>
      </c>
      <c r="O2751" s="33">
        <v>2.1387056073799822E-2</v>
      </c>
      <c r="P2751" s="2">
        <v>2157</v>
      </c>
      <c r="Q2751" s="2">
        <v>189453</v>
      </c>
      <c r="R2751" s="2">
        <v>93556</v>
      </c>
      <c r="S2751" s="35">
        <v>2.3055709949121383E-2</v>
      </c>
      <c r="T2751" t="s">
        <v>4388</v>
      </c>
      <c r="U2751" t="s">
        <v>4388</v>
      </c>
      <c r="V2751" s="5" t="s">
        <v>4390</v>
      </c>
      <c r="W2751" s="5">
        <v>0</v>
      </c>
      <c r="X2751" s="4">
        <v>2.9604965070375126E-3</v>
      </c>
      <c r="Y2751" s="6">
        <v>206</v>
      </c>
      <c r="Z2751" s="4">
        <v>1.6686538753215609E-3</v>
      </c>
      <c r="AA2751" s="5">
        <v>224</v>
      </c>
      <c r="AC2751" s="16" t="str">
        <f t="shared" si="252"/>
        <v/>
      </c>
      <c r="AD2751" s="16" t="str">
        <f t="shared" si="253"/>
        <v/>
      </c>
      <c r="AE2751" s="16" t="str">
        <f t="shared" si="254"/>
        <v/>
      </c>
      <c r="AF2751" s="16" t="str">
        <f t="shared" si="255"/>
        <v/>
      </c>
      <c r="AG2751" s="16">
        <f t="shared" si="256"/>
        <v>2.6016206456158895E-2</v>
      </c>
      <c r="AH2751" s="16" t="str">
        <f t="shared" si="257"/>
        <v/>
      </c>
      <c r="AI2751" s="17" t="str">
        <f>IF('Peer Comparison Tool'!$D$11="NR","",IF($C2751='Peer Comparison Tool'!$D$9,COUNT('ALLL &lt;50B Database'!$AI$1:AI2750)+1,""))</f>
        <v/>
      </c>
    </row>
    <row r="2752" spans="1:35" x14ac:dyDescent="0.25">
      <c r="A2752" t="s">
        <v>2582</v>
      </c>
      <c r="B2752">
        <v>610557</v>
      </c>
      <c r="C2752" s="5" t="s">
        <v>2569</v>
      </c>
      <c r="D2752" s="5" t="s">
        <v>4387</v>
      </c>
      <c r="E2752" s="5" t="s">
        <v>4388</v>
      </c>
      <c r="F2752" s="2">
        <v>1985</v>
      </c>
      <c r="G2752" s="2">
        <v>202076</v>
      </c>
      <c r="H2752" s="2">
        <v>158189</v>
      </c>
      <c r="I2752" s="2">
        <v>27673</v>
      </c>
      <c r="J2752" s="2">
        <v>130516</v>
      </c>
      <c r="K2752" s="33">
        <v>1.5208863281130284E-2</v>
      </c>
      <c r="L2752" s="2">
        <v>1650</v>
      </c>
      <c r="M2752" s="2">
        <v>169362</v>
      </c>
      <c r="N2752" s="2">
        <v>133324</v>
      </c>
      <c r="O2752" s="33">
        <v>1.2375866310641744E-2</v>
      </c>
      <c r="P2752" s="2">
        <v>1714</v>
      </c>
      <c r="Q2752" s="2">
        <v>176862</v>
      </c>
      <c r="R2752" s="2">
        <v>131454</v>
      </c>
      <c r="S2752" s="35">
        <v>1.3038781627033031E-2</v>
      </c>
      <c r="T2752" t="s">
        <v>4388</v>
      </c>
      <c r="U2752" t="s">
        <v>4388</v>
      </c>
      <c r="V2752" s="5" t="s">
        <v>4387</v>
      </c>
      <c r="W2752" s="5">
        <v>0</v>
      </c>
      <c r="X2752" s="4">
        <v>2.1700816540972528E-3</v>
      </c>
      <c r="Y2752" s="6">
        <v>271</v>
      </c>
      <c r="Z2752" s="4">
        <v>6.6291531639128647E-4</v>
      </c>
      <c r="AA2752" s="5">
        <v>1537</v>
      </c>
      <c r="AC2752" s="16" t="str">
        <f t="shared" si="252"/>
        <v/>
      </c>
      <c r="AD2752" s="16" t="str">
        <f t="shared" si="253"/>
        <v/>
      </c>
      <c r="AE2752" s="16" t="str">
        <f t="shared" si="254"/>
        <v/>
      </c>
      <c r="AF2752" s="16" t="str">
        <f t="shared" si="255"/>
        <v/>
      </c>
      <c r="AG2752" s="16">
        <f t="shared" si="256"/>
        <v>1.5208863281130284E-2</v>
      </c>
      <c r="AH2752" s="16" t="str">
        <f t="shared" si="257"/>
        <v/>
      </c>
      <c r="AI2752" s="17" t="str">
        <f>IF('Peer Comparison Tool'!$D$11="NR","",IF($C2752='Peer Comparison Tool'!$D$9,COUNT('ALLL &lt;50B Database'!$AI$1:AI2751)+1,""))</f>
        <v/>
      </c>
    </row>
    <row r="2753" spans="1:35" x14ac:dyDescent="0.25">
      <c r="A2753" t="s">
        <v>642</v>
      </c>
      <c r="B2753">
        <v>364131</v>
      </c>
      <c r="C2753" s="5" t="s">
        <v>561</v>
      </c>
      <c r="D2753" s="5" t="s">
        <v>4390</v>
      </c>
      <c r="E2753" s="5" t="s">
        <v>4388</v>
      </c>
      <c r="F2753" s="2">
        <v>1523</v>
      </c>
      <c r="G2753" s="2">
        <v>202030</v>
      </c>
      <c r="H2753" s="2">
        <v>144802</v>
      </c>
      <c r="I2753" s="2">
        <v>27009</v>
      </c>
      <c r="J2753" s="2">
        <v>117793</v>
      </c>
      <c r="K2753" s="33">
        <v>1.2929461003625003E-2</v>
      </c>
      <c r="L2753" s="2">
        <v>1411</v>
      </c>
      <c r="M2753" s="2">
        <v>164537</v>
      </c>
      <c r="N2753" s="2">
        <v>113562</v>
      </c>
      <c r="O2753" s="33">
        <v>1.2424930874764446E-2</v>
      </c>
      <c r="P2753" s="2">
        <v>1461</v>
      </c>
      <c r="Q2753" s="2">
        <v>174921</v>
      </c>
      <c r="R2753" s="2">
        <v>116162</v>
      </c>
      <c r="S2753" s="35">
        <v>1.2577262788175135E-2</v>
      </c>
      <c r="T2753" t="s">
        <v>4388</v>
      </c>
      <c r="U2753" t="s">
        <v>4388</v>
      </c>
      <c r="V2753" s="5" t="s">
        <v>4390</v>
      </c>
      <c r="W2753" s="5">
        <v>0</v>
      </c>
      <c r="X2753" s="4">
        <v>3.5219821544986776E-4</v>
      </c>
      <c r="Y2753" s="6">
        <v>62</v>
      </c>
      <c r="Z2753" s="4">
        <v>1.5233191341068944E-4</v>
      </c>
      <c r="AA2753" s="5">
        <v>2477</v>
      </c>
      <c r="AC2753" s="16" t="str">
        <f t="shared" si="252"/>
        <v/>
      </c>
      <c r="AD2753" s="16" t="str">
        <f t="shared" si="253"/>
        <v/>
      </c>
      <c r="AE2753" s="16" t="str">
        <f t="shared" si="254"/>
        <v/>
      </c>
      <c r="AF2753" s="16" t="str">
        <f t="shared" si="255"/>
        <v/>
      </c>
      <c r="AG2753" s="16">
        <f t="shared" si="256"/>
        <v>1.2929461003625003E-2</v>
      </c>
      <c r="AH2753" s="16" t="str">
        <f t="shared" si="257"/>
        <v/>
      </c>
      <c r="AI2753" s="17" t="str">
        <f>IF('Peer Comparison Tool'!$D$11="NR","",IF($C2753='Peer Comparison Tool'!$D$9,COUNT('ALLL &lt;50B Database'!$AI$1:AI2752)+1,""))</f>
        <v/>
      </c>
    </row>
    <row r="2754" spans="1:35" x14ac:dyDescent="0.25">
      <c r="A2754" t="s">
        <v>2581</v>
      </c>
      <c r="B2754">
        <v>596455</v>
      </c>
      <c r="C2754" s="5" t="s">
        <v>2569</v>
      </c>
      <c r="D2754" s="5" t="s">
        <v>4390</v>
      </c>
      <c r="E2754" s="5" t="s">
        <v>4388</v>
      </c>
      <c r="F2754" s="2">
        <v>1653</v>
      </c>
      <c r="G2754" s="2">
        <v>201897</v>
      </c>
      <c r="H2754" s="2">
        <v>131252</v>
      </c>
      <c r="I2754" s="2">
        <v>0</v>
      </c>
      <c r="J2754" s="2">
        <v>131252</v>
      </c>
      <c r="K2754" s="33">
        <v>1.2594093804284888E-2</v>
      </c>
      <c r="L2754" s="2">
        <v>1353</v>
      </c>
      <c r="M2754" s="2">
        <v>181684</v>
      </c>
      <c r="N2754" s="2">
        <v>108757</v>
      </c>
      <c r="O2754" s="33">
        <v>1.244057853747345E-2</v>
      </c>
      <c r="P2754" s="2">
        <v>1417</v>
      </c>
      <c r="Q2754" s="2">
        <v>178755</v>
      </c>
      <c r="R2754" s="2">
        <v>114974</v>
      </c>
      <c r="S2754" s="35">
        <v>1.2324525544905806E-2</v>
      </c>
      <c r="T2754" t="s">
        <v>4388</v>
      </c>
      <c r="U2754" t="s">
        <v>4388</v>
      </c>
      <c r="V2754" s="5" t="s">
        <v>4390</v>
      </c>
      <c r="W2754" s="5">
        <v>0</v>
      </c>
      <c r="X2754" s="4">
        <v>2.6956825937908199E-4</v>
      </c>
      <c r="Y2754" s="6">
        <v>236</v>
      </c>
      <c r="Z2754" s="4">
        <v>-1.1605299256764456E-4</v>
      </c>
      <c r="AA2754" s="5">
        <v>2654</v>
      </c>
      <c r="AC2754" s="16" t="str">
        <f t="shared" si="252"/>
        <v/>
      </c>
      <c r="AD2754" s="16" t="str">
        <f t="shared" si="253"/>
        <v/>
      </c>
      <c r="AE2754" s="16" t="str">
        <f t="shared" si="254"/>
        <v/>
      </c>
      <c r="AF2754" s="16" t="str">
        <f t="shared" si="255"/>
        <v/>
      </c>
      <c r="AG2754" s="16">
        <f t="shared" si="256"/>
        <v>1.2594093804284888E-2</v>
      </c>
      <c r="AH2754" s="16" t="str">
        <f t="shared" si="257"/>
        <v/>
      </c>
      <c r="AI2754" s="17" t="str">
        <f>IF('Peer Comparison Tool'!$D$11="NR","",IF($C2754='Peer Comparison Tool'!$D$9,COUNT('ALLL &lt;50B Database'!$AI$1:AI2753)+1,""))</f>
        <v/>
      </c>
    </row>
    <row r="2755" spans="1:35" x14ac:dyDescent="0.25">
      <c r="A2755" t="s">
        <v>2943</v>
      </c>
      <c r="B2755">
        <v>3370357</v>
      </c>
      <c r="C2755" s="5" t="s">
        <v>2935</v>
      </c>
      <c r="D2755" s="5" t="s">
        <v>4387</v>
      </c>
      <c r="E2755" s="5" t="s">
        <v>4388</v>
      </c>
      <c r="F2755" s="2">
        <v>1762</v>
      </c>
      <c r="G2755" s="2">
        <v>201696</v>
      </c>
      <c r="H2755" s="2">
        <v>128727</v>
      </c>
      <c r="I2755" s="2">
        <v>35932</v>
      </c>
      <c r="J2755" s="2">
        <v>92795</v>
      </c>
      <c r="K2755" s="33">
        <v>1.8988092030820625E-2</v>
      </c>
      <c r="L2755" s="2">
        <v>1610</v>
      </c>
      <c r="M2755" s="2">
        <v>148641</v>
      </c>
      <c r="N2755" s="2">
        <v>92081</v>
      </c>
      <c r="O2755" s="33">
        <v>1.7484605944766023E-2</v>
      </c>
      <c r="P2755" s="2">
        <v>1682</v>
      </c>
      <c r="Q2755" s="2">
        <v>153989</v>
      </c>
      <c r="R2755" s="2">
        <v>94752</v>
      </c>
      <c r="S2755" s="35">
        <v>1.7751604187774401E-2</v>
      </c>
      <c r="T2755" t="s">
        <v>4388</v>
      </c>
      <c r="U2755" t="s">
        <v>4388</v>
      </c>
      <c r="V2755" s="5" t="s">
        <v>4387</v>
      </c>
      <c r="W2755" s="5">
        <v>0</v>
      </c>
      <c r="X2755" s="4">
        <v>1.2364878430462245E-3</v>
      </c>
      <c r="Y2755" s="6">
        <v>80</v>
      </c>
      <c r="Z2755" s="4">
        <v>2.6699824300837824E-4</v>
      </c>
      <c r="AA2755" s="5">
        <v>679</v>
      </c>
      <c r="AC2755" s="16" t="str">
        <f t="shared" ref="AC2755:AC2818" si="258">IF(AND($G2755&gt;=10000000,$G2755&lt;50000000),$K2755,"")</f>
        <v/>
      </c>
      <c r="AD2755" s="16" t="str">
        <f t="shared" ref="AD2755:AD2818" si="259">IF(AND($G2755&gt;=5000000,$G2755&lt;9999999),$K2755,"")</f>
        <v/>
      </c>
      <c r="AE2755" s="16" t="str">
        <f t="shared" ref="AE2755:AE2818" si="260">IF(AND($G2755&gt;=1000000,$G2755&lt;4999999),$K2755,"")</f>
        <v/>
      </c>
      <c r="AF2755" s="16" t="str">
        <f t="shared" ref="AF2755:AF2818" si="261">IF(AND($G2755&gt;=500000,$G2755&lt;999999),$K2755,"")</f>
        <v/>
      </c>
      <c r="AG2755" s="16">
        <f t="shared" ref="AG2755:AG2818" si="262">IF(AND($G2755&gt;=100000,$G2755&lt;499999),$K2755,"")</f>
        <v>1.8988092030820625E-2</v>
      </c>
      <c r="AH2755" s="16" t="str">
        <f t="shared" ref="AH2755:AH2818" si="263">IF(AND($G2755&gt;=0,$G2755&lt;99999),$K2755,"")</f>
        <v/>
      </c>
      <c r="AI2755" s="17" t="str">
        <f>IF('Peer Comparison Tool'!$D$11="NR","",IF($C2755='Peer Comparison Tool'!$D$9,COUNT('ALLL &lt;50B Database'!$AI$1:AI2754)+1,""))</f>
        <v/>
      </c>
    </row>
    <row r="2756" spans="1:35" x14ac:dyDescent="0.25">
      <c r="A2756" t="s">
        <v>2669</v>
      </c>
      <c r="B2756">
        <v>992851</v>
      </c>
      <c r="C2756" s="5" t="s">
        <v>2642</v>
      </c>
      <c r="D2756" s="5" t="s">
        <v>4390</v>
      </c>
      <c r="E2756" s="5" t="s">
        <v>4388</v>
      </c>
      <c r="F2756" s="2">
        <v>380</v>
      </c>
      <c r="G2756" s="2">
        <v>201664</v>
      </c>
      <c r="H2756" s="2">
        <v>89024</v>
      </c>
      <c r="I2756" s="2">
        <v>5113</v>
      </c>
      <c r="J2756" s="2">
        <v>83911</v>
      </c>
      <c r="K2756" s="33">
        <v>4.5286076914826424E-3</v>
      </c>
      <c r="L2756" s="2">
        <v>380</v>
      </c>
      <c r="M2756" s="2">
        <v>192626</v>
      </c>
      <c r="N2756" s="2">
        <v>87051</v>
      </c>
      <c r="O2756" s="33">
        <v>4.3652571481085801E-3</v>
      </c>
      <c r="P2756" s="2">
        <v>380</v>
      </c>
      <c r="Q2756" s="2">
        <v>191854</v>
      </c>
      <c r="R2756" s="2">
        <v>84426</v>
      </c>
      <c r="S2756" s="35">
        <v>4.5009831094686469E-3</v>
      </c>
      <c r="T2756" t="s">
        <v>4388</v>
      </c>
      <c r="U2756" t="s">
        <v>4388</v>
      </c>
      <c r="V2756" s="5" t="s">
        <v>4390</v>
      </c>
      <c r="W2756" s="5">
        <v>0</v>
      </c>
      <c r="X2756" s="4">
        <v>2.7624582013995556E-5</v>
      </c>
      <c r="Y2756" s="6">
        <v>0</v>
      </c>
      <c r="Z2756" s="4">
        <v>1.3572596136006681E-4</v>
      </c>
      <c r="AA2756" s="5">
        <v>4688</v>
      </c>
      <c r="AC2756" s="16" t="str">
        <f t="shared" si="258"/>
        <v/>
      </c>
      <c r="AD2756" s="16" t="str">
        <f t="shared" si="259"/>
        <v/>
      </c>
      <c r="AE2756" s="16" t="str">
        <f t="shared" si="260"/>
        <v/>
      </c>
      <c r="AF2756" s="16" t="str">
        <f t="shared" si="261"/>
        <v/>
      </c>
      <c r="AG2756" s="16">
        <f t="shared" si="262"/>
        <v>4.5286076914826424E-3</v>
      </c>
      <c r="AH2756" s="16" t="str">
        <f t="shared" si="263"/>
        <v/>
      </c>
      <c r="AI2756" s="17" t="str">
        <f>IF('Peer Comparison Tool'!$D$11="NR","",IF($C2756='Peer Comparison Tool'!$D$9,COUNT('ALLL &lt;50B Database'!$AI$1:AI2755)+1,""))</f>
        <v/>
      </c>
    </row>
    <row r="2757" spans="1:35" x14ac:dyDescent="0.25">
      <c r="A2757" t="s">
        <v>3896</v>
      </c>
      <c r="B2757">
        <v>411062</v>
      </c>
      <c r="C2757" s="5" t="s">
        <v>3704</v>
      </c>
      <c r="D2757" s="5" t="s">
        <v>4390</v>
      </c>
      <c r="E2757" s="5" t="s">
        <v>4388</v>
      </c>
      <c r="F2757" s="2">
        <v>338</v>
      </c>
      <c r="G2757" s="2">
        <v>201656</v>
      </c>
      <c r="H2757" s="2">
        <v>28158</v>
      </c>
      <c r="I2757" s="2">
        <v>2062</v>
      </c>
      <c r="J2757" s="2">
        <v>26096</v>
      </c>
      <c r="K2757" s="33">
        <v>1.295217657878602E-2</v>
      </c>
      <c r="L2757" s="2">
        <v>345</v>
      </c>
      <c r="M2757" s="2">
        <v>197765</v>
      </c>
      <c r="N2757" s="2">
        <v>26755</v>
      </c>
      <c r="O2757" s="33">
        <v>1.2894786021304429E-2</v>
      </c>
      <c r="P2757" s="2">
        <v>348</v>
      </c>
      <c r="Q2757" s="2">
        <v>201200</v>
      </c>
      <c r="R2757" s="2">
        <v>25477</v>
      </c>
      <c r="S2757" s="35">
        <v>1.3659379047768575E-2</v>
      </c>
      <c r="T2757" t="s">
        <v>4388</v>
      </c>
      <c r="U2757" t="s">
        <v>4388</v>
      </c>
      <c r="V2757" s="5" t="s">
        <v>4390</v>
      </c>
      <c r="W2757" s="5">
        <v>0</v>
      </c>
      <c r="X2757" s="4">
        <v>-7.0720246898255471E-4</v>
      </c>
      <c r="Y2757" s="6">
        <v>-10</v>
      </c>
      <c r="Z2757" s="4">
        <v>7.6459302646414602E-4</v>
      </c>
      <c r="AA2757" s="5">
        <v>2460</v>
      </c>
      <c r="AC2757" s="16" t="str">
        <f t="shared" si="258"/>
        <v/>
      </c>
      <c r="AD2757" s="16" t="str">
        <f t="shared" si="259"/>
        <v/>
      </c>
      <c r="AE2757" s="16" t="str">
        <f t="shared" si="260"/>
        <v/>
      </c>
      <c r="AF2757" s="16" t="str">
        <f t="shared" si="261"/>
        <v/>
      </c>
      <c r="AG2757" s="16">
        <f t="shared" si="262"/>
        <v>1.295217657878602E-2</v>
      </c>
      <c r="AH2757" s="16" t="str">
        <f t="shared" si="263"/>
        <v/>
      </c>
      <c r="AI2757" s="17" t="str">
        <f>IF('Peer Comparison Tool'!$D$11="NR","",IF($C2757='Peer Comparison Tool'!$D$9,COUNT('ALLL &lt;50B Database'!$AI$1:AI2756)+1,""))</f>
        <v/>
      </c>
    </row>
    <row r="2758" spans="1:35" x14ac:dyDescent="0.25">
      <c r="A2758" t="s">
        <v>160</v>
      </c>
      <c r="B2758">
        <v>2769570</v>
      </c>
      <c r="C2758" s="5" t="s">
        <v>113</v>
      </c>
      <c r="D2758" s="5" t="s">
        <v>4390</v>
      </c>
      <c r="E2758" s="5" t="s">
        <v>4388</v>
      </c>
      <c r="F2758" s="2">
        <v>2522</v>
      </c>
      <c r="G2758" s="2">
        <v>201527</v>
      </c>
      <c r="H2758" s="2">
        <v>99815</v>
      </c>
      <c r="I2758" s="2">
        <v>7763</v>
      </c>
      <c r="J2758" s="2">
        <v>92052</v>
      </c>
      <c r="K2758" s="33">
        <v>2.739755790205536E-2</v>
      </c>
      <c r="L2758" s="2">
        <v>2401</v>
      </c>
      <c r="M2758" s="2">
        <v>191537</v>
      </c>
      <c r="N2758" s="2">
        <v>90674</v>
      </c>
      <c r="O2758" s="33">
        <v>2.647947592474138E-2</v>
      </c>
      <c r="P2758" s="2">
        <v>2464</v>
      </c>
      <c r="Q2758" s="2">
        <v>190175</v>
      </c>
      <c r="R2758" s="2">
        <v>94179</v>
      </c>
      <c r="S2758" s="35">
        <v>2.6162945030208433E-2</v>
      </c>
      <c r="T2758" t="s">
        <v>4388</v>
      </c>
      <c r="U2758" t="s">
        <v>4388</v>
      </c>
      <c r="V2758" s="5" t="s">
        <v>4390</v>
      </c>
      <c r="W2758" s="5">
        <v>0</v>
      </c>
      <c r="X2758" s="4">
        <v>1.2346128718469275E-3</v>
      </c>
      <c r="Y2758" s="6">
        <v>58</v>
      </c>
      <c r="Z2758" s="4">
        <v>-3.1653089453294661E-4</v>
      </c>
      <c r="AA2758" s="5">
        <v>190</v>
      </c>
      <c r="AC2758" s="16" t="str">
        <f t="shared" si="258"/>
        <v/>
      </c>
      <c r="AD2758" s="16" t="str">
        <f t="shared" si="259"/>
        <v/>
      </c>
      <c r="AE2758" s="16" t="str">
        <f t="shared" si="260"/>
        <v/>
      </c>
      <c r="AF2758" s="16" t="str">
        <f t="shared" si="261"/>
        <v/>
      </c>
      <c r="AG2758" s="16">
        <f t="shared" si="262"/>
        <v>2.739755790205536E-2</v>
      </c>
      <c r="AH2758" s="16" t="str">
        <f t="shared" si="263"/>
        <v/>
      </c>
      <c r="AI2758" s="17" t="str">
        <f>IF('Peer Comparison Tool'!$D$11="NR","",IF($C2758='Peer Comparison Tool'!$D$9,COUNT('ALLL &lt;50B Database'!$AI$1:AI2757)+1,""))</f>
        <v/>
      </c>
    </row>
    <row r="2759" spans="1:35" x14ac:dyDescent="0.25">
      <c r="A2759" t="s">
        <v>1360</v>
      </c>
      <c r="B2759">
        <v>841472</v>
      </c>
      <c r="C2759" s="5" t="s">
        <v>1309</v>
      </c>
      <c r="D2759" s="5" t="s">
        <v>4390</v>
      </c>
      <c r="E2759" s="5" t="s">
        <v>4388</v>
      </c>
      <c r="F2759" s="2">
        <v>1638</v>
      </c>
      <c r="G2759" s="2">
        <v>201332</v>
      </c>
      <c r="H2759" s="2">
        <v>137703</v>
      </c>
      <c r="I2759" s="2">
        <v>8530</v>
      </c>
      <c r="J2759" s="2">
        <v>129173</v>
      </c>
      <c r="K2759" s="33">
        <v>1.2680668560767343E-2</v>
      </c>
      <c r="L2759" s="2">
        <v>1475</v>
      </c>
      <c r="M2759" s="2">
        <v>175862</v>
      </c>
      <c r="N2759" s="2">
        <v>127985</v>
      </c>
      <c r="O2759" s="33">
        <v>1.152478806110091E-2</v>
      </c>
      <c r="P2759" s="2">
        <v>1454</v>
      </c>
      <c r="Q2759" s="2">
        <v>183393</v>
      </c>
      <c r="R2759" s="2">
        <v>129880</v>
      </c>
      <c r="S2759" s="35">
        <v>1.1194949183862027E-2</v>
      </c>
      <c r="T2759" t="s">
        <v>4388</v>
      </c>
      <c r="U2759" t="s">
        <v>4388</v>
      </c>
      <c r="V2759" s="5" t="s">
        <v>4390</v>
      </c>
      <c r="W2759" s="5">
        <v>0</v>
      </c>
      <c r="X2759" s="4">
        <v>1.4857193769053159E-3</v>
      </c>
      <c r="Y2759" s="6">
        <v>184</v>
      </c>
      <c r="Z2759" s="4">
        <v>-3.2983887723888293E-4</v>
      </c>
      <c r="AA2759" s="5">
        <v>2600</v>
      </c>
      <c r="AC2759" s="16" t="str">
        <f t="shared" si="258"/>
        <v/>
      </c>
      <c r="AD2759" s="16" t="str">
        <f t="shared" si="259"/>
        <v/>
      </c>
      <c r="AE2759" s="16" t="str">
        <f t="shared" si="260"/>
        <v/>
      </c>
      <c r="AF2759" s="16" t="str">
        <f t="shared" si="261"/>
        <v/>
      </c>
      <c r="AG2759" s="16">
        <f t="shared" si="262"/>
        <v>1.2680668560767343E-2</v>
      </c>
      <c r="AH2759" s="16" t="str">
        <f t="shared" si="263"/>
        <v/>
      </c>
      <c r="AI2759" s="17" t="str">
        <f>IF('Peer Comparison Tool'!$D$11="NR","",IF($C2759='Peer Comparison Tool'!$D$9,COUNT('ALLL &lt;50B Database'!$AI$1:AI2758)+1,""))</f>
        <v/>
      </c>
    </row>
    <row r="2760" spans="1:35" x14ac:dyDescent="0.25">
      <c r="A2760" t="s">
        <v>1647</v>
      </c>
      <c r="B2760">
        <v>831941</v>
      </c>
      <c r="C2760" s="5" t="s">
        <v>1578</v>
      </c>
      <c r="D2760" s="5" t="s">
        <v>4390</v>
      </c>
      <c r="E2760" s="5" t="s">
        <v>4388</v>
      </c>
      <c r="F2760" s="2">
        <v>1147</v>
      </c>
      <c r="G2760" s="2">
        <v>201256</v>
      </c>
      <c r="H2760" s="2">
        <v>130627</v>
      </c>
      <c r="I2760" s="2">
        <v>615</v>
      </c>
      <c r="J2760" s="2">
        <v>130012</v>
      </c>
      <c r="K2760" s="33">
        <v>8.8222625603790426E-3</v>
      </c>
      <c r="L2760" s="2">
        <v>1081</v>
      </c>
      <c r="M2760" s="2">
        <v>177516</v>
      </c>
      <c r="N2760" s="2">
        <v>131394</v>
      </c>
      <c r="O2760" s="33">
        <v>8.2271641018615768E-3</v>
      </c>
      <c r="P2760" s="2">
        <v>1239</v>
      </c>
      <c r="Q2760" s="2">
        <v>189667</v>
      </c>
      <c r="R2760" s="2">
        <v>132747</v>
      </c>
      <c r="S2760" s="35">
        <v>9.3335442608872519E-3</v>
      </c>
      <c r="T2760" t="s">
        <v>4388</v>
      </c>
      <c r="U2760" t="s">
        <v>4388</v>
      </c>
      <c r="V2760" s="5" t="s">
        <v>4390</v>
      </c>
      <c r="W2760" s="5">
        <v>0</v>
      </c>
      <c r="X2760" s="4">
        <v>-5.1128170050820931E-4</v>
      </c>
      <c r="Y2760" s="6">
        <v>-92</v>
      </c>
      <c r="Z2760" s="4">
        <v>1.1063801590256751E-3</v>
      </c>
      <c r="AA2760" s="5">
        <v>4130</v>
      </c>
      <c r="AC2760" s="16" t="str">
        <f t="shared" si="258"/>
        <v/>
      </c>
      <c r="AD2760" s="16" t="str">
        <f t="shared" si="259"/>
        <v/>
      </c>
      <c r="AE2760" s="16" t="str">
        <f t="shared" si="260"/>
        <v/>
      </c>
      <c r="AF2760" s="16" t="str">
        <f t="shared" si="261"/>
        <v/>
      </c>
      <c r="AG2760" s="16">
        <f t="shared" si="262"/>
        <v>8.8222625603790426E-3</v>
      </c>
      <c r="AH2760" s="16" t="str">
        <f t="shared" si="263"/>
        <v/>
      </c>
      <c r="AI2760" s="17" t="str">
        <f>IF('Peer Comparison Tool'!$D$11="NR","",IF($C2760='Peer Comparison Tool'!$D$9,COUNT('ALLL &lt;50B Database'!$AI$1:AI2759)+1,""))</f>
        <v/>
      </c>
    </row>
    <row r="2761" spans="1:35" x14ac:dyDescent="0.25">
      <c r="A2761" t="s">
        <v>813</v>
      </c>
      <c r="B2761">
        <v>936640</v>
      </c>
      <c r="C2761" s="5" t="s">
        <v>716</v>
      </c>
      <c r="D2761" s="5" t="s">
        <v>4390</v>
      </c>
      <c r="E2761" s="5" t="s">
        <v>4388</v>
      </c>
      <c r="F2761" s="2">
        <v>2070</v>
      </c>
      <c r="G2761" s="2">
        <v>201063</v>
      </c>
      <c r="H2761" s="2">
        <v>153339</v>
      </c>
      <c r="I2761" s="2">
        <v>5021</v>
      </c>
      <c r="J2761" s="2">
        <v>148318</v>
      </c>
      <c r="K2761" s="33">
        <v>1.3956498874040912E-2</v>
      </c>
      <c r="L2761" s="2">
        <v>1782</v>
      </c>
      <c r="M2761" s="2">
        <v>186771</v>
      </c>
      <c r="N2761" s="2">
        <v>143242</v>
      </c>
      <c r="O2761" s="33">
        <v>1.2440485332514207E-2</v>
      </c>
      <c r="P2761" s="2">
        <v>1858</v>
      </c>
      <c r="Q2761" s="2">
        <v>194464</v>
      </c>
      <c r="R2761" s="2">
        <v>149930</v>
      </c>
      <c r="S2761" s="35">
        <v>1.2392449809911292E-2</v>
      </c>
      <c r="T2761" t="s">
        <v>4388</v>
      </c>
      <c r="U2761" t="s">
        <v>4388</v>
      </c>
      <c r="V2761" s="5" t="s">
        <v>4390</v>
      </c>
      <c r="W2761" s="5">
        <v>0</v>
      </c>
      <c r="X2761" s="4">
        <v>1.5640490641296197E-3</v>
      </c>
      <c r="Y2761" s="6">
        <v>212</v>
      </c>
      <c r="Z2761" s="4">
        <v>-4.803552260291416E-5</v>
      </c>
      <c r="AA2761" s="5">
        <v>2010</v>
      </c>
      <c r="AC2761" s="16" t="str">
        <f t="shared" si="258"/>
        <v/>
      </c>
      <c r="AD2761" s="16" t="str">
        <f t="shared" si="259"/>
        <v/>
      </c>
      <c r="AE2761" s="16" t="str">
        <f t="shared" si="260"/>
        <v/>
      </c>
      <c r="AF2761" s="16" t="str">
        <f t="shared" si="261"/>
        <v/>
      </c>
      <c r="AG2761" s="16">
        <f t="shared" si="262"/>
        <v>1.3956498874040912E-2</v>
      </c>
      <c r="AH2761" s="16" t="str">
        <f t="shared" si="263"/>
        <v/>
      </c>
      <c r="AI2761" s="17" t="str">
        <f>IF('Peer Comparison Tool'!$D$11="NR","",IF($C2761='Peer Comparison Tool'!$D$9,COUNT('ALLL &lt;50B Database'!$AI$1:AI2760)+1,""))</f>
        <v/>
      </c>
    </row>
    <row r="2762" spans="1:35" x14ac:dyDescent="0.25">
      <c r="A2762" t="s">
        <v>2755</v>
      </c>
      <c r="B2762">
        <v>275255</v>
      </c>
      <c r="C2762" s="5" t="s">
        <v>2711</v>
      </c>
      <c r="D2762" s="5" t="s">
        <v>4387</v>
      </c>
      <c r="E2762" s="5" t="s">
        <v>4388</v>
      </c>
      <c r="F2762" s="2">
        <v>2192</v>
      </c>
      <c r="G2762" s="2">
        <v>200925</v>
      </c>
      <c r="H2762" s="2">
        <v>176099</v>
      </c>
      <c r="I2762" s="2">
        <v>8374</v>
      </c>
      <c r="J2762" s="2">
        <v>167725</v>
      </c>
      <c r="K2762" s="33">
        <v>1.3069011775227306E-2</v>
      </c>
      <c r="L2762" s="2">
        <v>1861</v>
      </c>
      <c r="M2762" s="2">
        <v>189105</v>
      </c>
      <c r="N2762" s="2">
        <v>157138</v>
      </c>
      <c r="O2762" s="33">
        <v>1.1843093331975715E-2</v>
      </c>
      <c r="P2762" s="2">
        <v>1905</v>
      </c>
      <c r="Q2762" s="2">
        <v>192893</v>
      </c>
      <c r="R2762" s="2">
        <v>163865</v>
      </c>
      <c r="S2762" s="35">
        <v>1.1625423366795838E-2</v>
      </c>
      <c r="T2762" t="s">
        <v>4388</v>
      </c>
      <c r="U2762" t="s">
        <v>4388</v>
      </c>
      <c r="V2762" s="5" t="s">
        <v>4387</v>
      </c>
      <c r="W2762" s="5">
        <v>0</v>
      </c>
      <c r="X2762" s="4">
        <v>1.4435884084314683E-3</v>
      </c>
      <c r="Y2762" s="6">
        <v>287</v>
      </c>
      <c r="Z2762" s="4">
        <v>-2.1766996517987719E-4</v>
      </c>
      <c r="AA2762" s="5">
        <v>2392</v>
      </c>
      <c r="AC2762" s="16" t="str">
        <f t="shared" si="258"/>
        <v/>
      </c>
      <c r="AD2762" s="16" t="str">
        <f t="shared" si="259"/>
        <v/>
      </c>
      <c r="AE2762" s="16" t="str">
        <f t="shared" si="260"/>
        <v/>
      </c>
      <c r="AF2762" s="16" t="str">
        <f t="shared" si="261"/>
        <v/>
      </c>
      <c r="AG2762" s="16">
        <f t="shared" si="262"/>
        <v>1.3069011775227306E-2</v>
      </c>
      <c r="AH2762" s="16" t="str">
        <f t="shared" si="263"/>
        <v/>
      </c>
      <c r="AI2762" s="17" t="str">
        <f>IF('Peer Comparison Tool'!$D$11="NR","",IF($C2762='Peer Comparison Tool'!$D$9,COUNT('ALLL &lt;50B Database'!$AI$1:AI2761)+1,""))</f>
        <v/>
      </c>
    </row>
    <row r="2763" spans="1:35" x14ac:dyDescent="0.25">
      <c r="A2763" t="s">
        <v>1452</v>
      </c>
      <c r="B2763">
        <v>356659</v>
      </c>
      <c r="C2763" s="5" t="s">
        <v>1389</v>
      </c>
      <c r="D2763" s="5" t="s">
        <v>4390</v>
      </c>
      <c r="E2763" s="5" t="s">
        <v>4388</v>
      </c>
      <c r="F2763" s="2">
        <v>3298</v>
      </c>
      <c r="G2763" s="2">
        <v>200912</v>
      </c>
      <c r="H2763" s="2">
        <v>149731</v>
      </c>
      <c r="I2763" s="2">
        <v>0</v>
      </c>
      <c r="J2763" s="2">
        <v>149731</v>
      </c>
      <c r="K2763" s="33">
        <v>2.2026166926020663E-2</v>
      </c>
      <c r="L2763" s="2">
        <v>3594</v>
      </c>
      <c r="M2763" s="2">
        <v>204861</v>
      </c>
      <c r="N2763" s="2">
        <v>152070</v>
      </c>
      <c r="O2763" s="33">
        <v>2.3633852830933121E-2</v>
      </c>
      <c r="P2763" s="2">
        <v>3621</v>
      </c>
      <c r="Q2763" s="2">
        <v>201497</v>
      </c>
      <c r="R2763" s="2">
        <v>152803</v>
      </c>
      <c r="S2763" s="35">
        <v>2.3697178720313083E-2</v>
      </c>
      <c r="T2763" t="s">
        <v>4388</v>
      </c>
      <c r="U2763" t="s">
        <v>4388</v>
      </c>
      <c r="V2763" s="5" t="s">
        <v>4390</v>
      </c>
      <c r="W2763" s="5">
        <v>0</v>
      </c>
      <c r="X2763" s="4">
        <v>-1.6710117942924201E-3</v>
      </c>
      <c r="Y2763" s="6">
        <v>-323</v>
      </c>
      <c r="Z2763" s="4">
        <v>6.3325889379961531E-5</v>
      </c>
      <c r="AA2763" s="5">
        <v>392</v>
      </c>
      <c r="AC2763" s="16" t="str">
        <f t="shared" si="258"/>
        <v/>
      </c>
      <c r="AD2763" s="16" t="str">
        <f t="shared" si="259"/>
        <v/>
      </c>
      <c r="AE2763" s="16" t="str">
        <f t="shared" si="260"/>
        <v/>
      </c>
      <c r="AF2763" s="16" t="str">
        <f t="shared" si="261"/>
        <v/>
      </c>
      <c r="AG2763" s="16">
        <f t="shared" si="262"/>
        <v>2.2026166926020663E-2</v>
      </c>
      <c r="AH2763" s="16" t="str">
        <f t="shared" si="263"/>
        <v/>
      </c>
      <c r="AI2763" s="17" t="str">
        <f>IF('Peer Comparison Tool'!$D$11="NR","",IF($C2763='Peer Comparison Tool'!$D$9,COUNT('ALLL &lt;50B Database'!$AI$1:AI2762)+1,""))</f>
        <v/>
      </c>
    </row>
    <row r="2764" spans="1:35" x14ac:dyDescent="0.25">
      <c r="A2764" t="s">
        <v>3919</v>
      </c>
      <c r="B2764">
        <v>3806481</v>
      </c>
      <c r="C2764" s="5" t="s">
        <v>3704</v>
      </c>
      <c r="D2764" s="5" t="s">
        <v>4390</v>
      </c>
      <c r="E2764" s="5" t="s">
        <v>4388</v>
      </c>
      <c r="F2764" s="2">
        <v>1716</v>
      </c>
      <c r="G2764" s="2">
        <v>200894</v>
      </c>
      <c r="H2764" s="2">
        <v>170736</v>
      </c>
      <c r="I2764" s="2">
        <v>38036</v>
      </c>
      <c r="J2764" s="2">
        <v>132700</v>
      </c>
      <c r="K2764" s="33">
        <v>1.2931424265259985E-2</v>
      </c>
      <c r="L2764" s="2">
        <v>1166</v>
      </c>
      <c r="M2764" s="2">
        <v>169942</v>
      </c>
      <c r="N2764" s="2">
        <v>128467</v>
      </c>
      <c r="O2764" s="33">
        <v>9.0762608296293991E-3</v>
      </c>
      <c r="P2764" s="2">
        <v>1215</v>
      </c>
      <c r="Q2764" s="2">
        <v>171132</v>
      </c>
      <c r="R2764" s="2">
        <v>126811</v>
      </c>
      <c r="S2764" s="35">
        <v>9.58118775185118E-3</v>
      </c>
      <c r="T2764" t="s">
        <v>4388</v>
      </c>
      <c r="U2764" t="s">
        <v>4388</v>
      </c>
      <c r="V2764" s="5" t="s">
        <v>4390</v>
      </c>
      <c r="W2764" s="5">
        <v>0</v>
      </c>
      <c r="X2764" s="4">
        <v>3.3502365134088045E-3</v>
      </c>
      <c r="Y2764" s="6">
        <v>501</v>
      </c>
      <c r="Z2764" s="4">
        <v>5.0492692222178087E-4</v>
      </c>
      <c r="AA2764" s="5">
        <v>2474</v>
      </c>
      <c r="AC2764" s="16" t="str">
        <f t="shared" si="258"/>
        <v/>
      </c>
      <c r="AD2764" s="16" t="str">
        <f t="shared" si="259"/>
        <v/>
      </c>
      <c r="AE2764" s="16" t="str">
        <f t="shared" si="260"/>
        <v/>
      </c>
      <c r="AF2764" s="16" t="str">
        <f t="shared" si="261"/>
        <v/>
      </c>
      <c r="AG2764" s="16">
        <f t="shared" si="262"/>
        <v>1.2931424265259985E-2</v>
      </c>
      <c r="AH2764" s="16" t="str">
        <f t="shared" si="263"/>
        <v/>
      </c>
      <c r="AI2764" s="17" t="str">
        <f>IF('Peer Comparison Tool'!$D$11="NR","",IF($C2764='Peer Comparison Tool'!$D$9,COUNT('ALLL &lt;50B Database'!$AI$1:AI2763)+1,""))</f>
        <v/>
      </c>
    </row>
    <row r="2765" spans="1:35" x14ac:dyDescent="0.25">
      <c r="A2765" t="s">
        <v>3479</v>
      </c>
      <c r="B2765">
        <v>920210</v>
      </c>
      <c r="C2765" s="5" t="s">
        <v>3374</v>
      </c>
      <c r="D2765" s="5" t="s">
        <v>4387</v>
      </c>
      <c r="E2765" s="5" t="s">
        <v>4388</v>
      </c>
      <c r="F2765" s="2">
        <v>1001</v>
      </c>
      <c r="G2765" s="2">
        <v>200676</v>
      </c>
      <c r="H2765" s="2">
        <v>101956</v>
      </c>
      <c r="I2765" s="2">
        <v>7263</v>
      </c>
      <c r="J2765" s="2">
        <v>94693</v>
      </c>
      <c r="K2765" s="33">
        <v>1.0571003136451479E-2</v>
      </c>
      <c r="L2765" s="2">
        <v>952</v>
      </c>
      <c r="M2765" s="2">
        <v>198115</v>
      </c>
      <c r="N2765" s="2">
        <v>95545</v>
      </c>
      <c r="O2765" s="33">
        <v>9.9638913600921027E-3</v>
      </c>
      <c r="P2765" s="2">
        <v>971</v>
      </c>
      <c r="Q2765" s="2">
        <v>191541</v>
      </c>
      <c r="R2765" s="2">
        <v>96752</v>
      </c>
      <c r="S2765" s="35">
        <v>1.0035968248718373E-2</v>
      </c>
      <c r="T2765" t="s">
        <v>4388</v>
      </c>
      <c r="U2765" t="s">
        <v>4388</v>
      </c>
      <c r="V2765" s="5" t="s">
        <v>4387</v>
      </c>
      <c r="W2765" s="5">
        <v>0</v>
      </c>
      <c r="X2765" s="4">
        <v>5.3503488773310598E-4</v>
      </c>
      <c r="Y2765" s="6">
        <v>30</v>
      </c>
      <c r="Z2765" s="4">
        <v>7.2076888626270569E-5</v>
      </c>
      <c r="AA2765" s="5">
        <v>3563</v>
      </c>
      <c r="AC2765" s="16" t="str">
        <f t="shared" si="258"/>
        <v/>
      </c>
      <c r="AD2765" s="16" t="str">
        <f t="shared" si="259"/>
        <v/>
      </c>
      <c r="AE2765" s="16" t="str">
        <f t="shared" si="260"/>
        <v/>
      </c>
      <c r="AF2765" s="16" t="str">
        <f t="shared" si="261"/>
        <v/>
      </c>
      <c r="AG2765" s="16">
        <f t="shared" si="262"/>
        <v>1.0571003136451479E-2</v>
      </c>
      <c r="AH2765" s="16" t="str">
        <f t="shared" si="263"/>
        <v/>
      </c>
      <c r="AI2765" s="17" t="str">
        <f>IF('Peer Comparison Tool'!$D$11="NR","",IF($C2765='Peer Comparison Tool'!$D$9,COUNT('ALLL &lt;50B Database'!$AI$1:AI2764)+1,""))</f>
        <v/>
      </c>
    </row>
    <row r="2766" spans="1:35" x14ac:dyDescent="0.25">
      <c r="A2766" t="s">
        <v>2411</v>
      </c>
      <c r="B2766">
        <v>904359</v>
      </c>
      <c r="C2766" s="5" t="s">
        <v>2299</v>
      </c>
      <c r="D2766" s="5" t="s">
        <v>4390</v>
      </c>
      <c r="E2766" s="5" t="s">
        <v>4388</v>
      </c>
      <c r="F2766" s="2">
        <v>2874</v>
      </c>
      <c r="G2766" s="2">
        <v>200517</v>
      </c>
      <c r="H2766" s="2">
        <v>162436</v>
      </c>
      <c r="I2766" s="2">
        <v>6308</v>
      </c>
      <c r="J2766" s="2">
        <v>156128</v>
      </c>
      <c r="K2766" s="33">
        <v>1.8407972945275672E-2</v>
      </c>
      <c r="L2766" s="2">
        <v>2657</v>
      </c>
      <c r="M2766" s="2">
        <v>178904</v>
      </c>
      <c r="N2766" s="2">
        <v>156519</v>
      </c>
      <c r="O2766" s="33">
        <v>1.6975574850337658E-2</v>
      </c>
      <c r="P2766" s="2">
        <v>2742</v>
      </c>
      <c r="Q2766" s="2">
        <v>184738</v>
      </c>
      <c r="R2766" s="2">
        <v>157614</v>
      </c>
      <c r="S2766" s="35">
        <v>1.7396931744641974E-2</v>
      </c>
      <c r="T2766" t="s">
        <v>4388</v>
      </c>
      <c r="U2766" t="s">
        <v>4388</v>
      </c>
      <c r="V2766" s="5" t="s">
        <v>4390</v>
      </c>
      <c r="W2766" s="5">
        <v>0</v>
      </c>
      <c r="X2766" s="4">
        <v>1.0110412006336979E-3</v>
      </c>
      <c r="Y2766" s="6">
        <v>132</v>
      </c>
      <c r="Z2766" s="4">
        <v>4.2135689430431583E-4</v>
      </c>
      <c r="AA2766" s="5">
        <v>770</v>
      </c>
      <c r="AC2766" s="16" t="str">
        <f t="shared" si="258"/>
        <v/>
      </c>
      <c r="AD2766" s="16" t="str">
        <f t="shared" si="259"/>
        <v/>
      </c>
      <c r="AE2766" s="16" t="str">
        <f t="shared" si="260"/>
        <v/>
      </c>
      <c r="AF2766" s="16" t="str">
        <f t="shared" si="261"/>
        <v/>
      </c>
      <c r="AG2766" s="16">
        <f t="shared" si="262"/>
        <v>1.8407972945275672E-2</v>
      </c>
      <c r="AH2766" s="16" t="str">
        <f t="shared" si="263"/>
        <v/>
      </c>
      <c r="AI2766" s="17" t="str">
        <f>IF('Peer Comparison Tool'!$D$11="NR","",IF($C2766='Peer Comparison Tool'!$D$9,COUNT('ALLL &lt;50B Database'!$AI$1:AI2765)+1,""))</f>
        <v/>
      </c>
    </row>
    <row r="2767" spans="1:35" x14ac:dyDescent="0.25">
      <c r="A2767" t="s">
        <v>1932</v>
      </c>
      <c r="B2767">
        <v>813572</v>
      </c>
      <c r="C2767" s="5" t="s">
        <v>1902</v>
      </c>
      <c r="D2767" s="5" t="s">
        <v>4387</v>
      </c>
      <c r="E2767" s="5" t="s">
        <v>4388</v>
      </c>
      <c r="F2767" s="2">
        <v>705</v>
      </c>
      <c r="G2767" s="2">
        <v>200337</v>
      </c>
      <c r="H2767" s="2">
        <v>76545</v>
      </c>
      <c r="I2767" s="2">
        <v>2283</v>
      </c>
      <c r="J2767" s="2">
        <v>74262</v>
      </c>
      <c r="K2767" s="33">
        <v>9.4934152056233342E-3</v>
      </c>
      <c r="L2767" s="2">
        <v>666</v>
      </c>
      <c r="M2767" s="2">
        <v>179326</v>
      </c>
      <c r="N2767" s="2">
        <v>84438</v>
      </c>
      <c r="O2767" s="33">
        <v>7.8874440417821354E-3</v>
      </c>
      <c r="P2767" s="2">
        <v>666</v>
      </c>
      <c r="Q2767" s="2">
        <v>184808</v>
      </c>
      <c r="R2767" s="2">
        <v>76650</v>
      </c>
      <c r="S2767" s="35">
        <v>8.6888454011741691E-3</v>
      </c>
      <c r="T2767" t="s">
        <v>4388</v>
      </c>
      <c r="U2767" t="s">
        <v>4388</v>
      </c>
      <c r="V2767" s="5" t="s">
        <v>4387</v>
      </c>
      <c r="W2767" s="5">
        <v>0</v>
      </c>
      <c r="X2767" s="4">
        <v>8.0456980444916504E-4</v>
      </c>
      <c r="Y2767" s="6">
        <v>39</v>
      </c>
      <c r="Z2767" s="4">
        <v>8.0140135939203369E-4</v>
      </c>
      <c r="AA2767" s="5">
        <v>3945</v>
      </c>
      <c r="AC2767" s="16" t="str">
        <f t="shared" si="258"/>
        <v/>
      </c>
      <c r="AD2767" s="16" t="str">
        <f t="shared" si="259"/>
        <v/>
      </c>
      <c r="AE2767" s="16" t="str">
        <f t="shared" si="260"/>
        <v/>
      </c>
      <c r="AF2767" s="16" t="str">
        <f t="shared" si="261"/>
        <v/>
      </c>
      <c r="AG2767" s="16">
        <f t="shared" si="262"/>
        <v>9.4934152056233342E-3</v>
      </c>
      <c r="AH2767" s="16" t="str">
        <f t="shared" si="263"/>
        <v/>
      </c>
      <c r="AI2767" s="17" t="str">
        <f>IF('Peer Comparison Tool'!$D$11="NR","",IF($C2767='Peer Comparison Tool'!$D$9,COUNT('ALLL &lt;50B Database'!$AI$1:AI2766)+1,""))</f>
        <v/>
      </c>
    </row>
    <row r="2768" spans="1:35" x14ac:dyDescent="0.25">
      <c r="A2768" t="s">
        <v>637</v>
      </c>
      <c r="B2768">
        <v>101439</v>
      </c>
      <c r="C2768" s="5" t="s">
        <v>561</v>
      </c>
      <c r="D2768" s="5" t="s">
        <v>4387</v>
      </c>
      <c r="E2768" s="5" t="s">
        <v>4388</v>
      </c>
      <c r="F2768" s="2">
        <v>2836</v>
      </c>
      <c r="G2768" s="2">
        <v>199900</v>
      </c>
      <c r="H2768" s="2">
        <v>131860</v>
      </c>
      <c r="I2768" s="2">
        <v>10644</v>
      </c>
      <c r="J2768" s="2">
        <v>121216</v>
      </c>
      <c r="K2768" s="33">
        <v>2.3396251319957762E-2</v>
      </c>
      <c r="L2768" s="2">
        <v>2663</v>
      </c>
      <c r="M2768" s="2">
        <v>177000</v>
      </c>
      <c r="N2768" s="2">
        <v>115100</v>
      </c>
      <c r="O2768" s="33">
        <v>2.3136403127715029E-2</v>
      </c>
      <c r="P2768" s="2">
        <v>2775</v>
      </c>
      <c r="Q2768" s="2">
        <v>186632</v>
      </c>
      <c r="R2768" s="2">
        <v>119175</v>
      </c>
      <c r="S2768" s="35">
        <v>2.3285084959093771E-2</v>
      </c>
      <c r="T2768" t="s">
        <v>4388</v>
      </c>
      <c r="U2768" t="s">
        <v>4388</v>
      </c>
      <c r="V2768" s="5" t="s">
        <v>4387</v>
      </c>
      <c r="W2768" s="5">
        <v>0</v>
      </c>
      <c r="X2768" s="4">
        <v>1.1116636086399082E-4</v>
      </c>
      <c r="Y2768" s="6">
        <v>61</v>
      </c>
      <c r="Z2768" s="4">
        <v>1.4868183137874136E-4</v>
      </c>
      <c r="AA2768" s="5">
        <v>318</v>
      </c>
      <c r="AC2768" s="16" t="str">
        <f t="shared" si="258"/>
        <v/>
      </c>
      <c r="AD2768" s="16" t="str">
        <f t="shared" si="259"/>
        <v/>
      </c>
      <c r="AE2768" s="16" t="str">
        <f t="shared" si="260"/>
        <v/>
      </c>
      <c r="AF2768" s="16" t="str">
        <f t="shared" si="261"/>
        <v/>
      </c>
      <c r="AG2768" s="16">
        <f t="shared" si="262"/>
        <v>2.3396251319957762E-2</v>
      </c>
      <c r="AH2768" s="16" t="str">
        <f t="shared" si="263"/>
        <v/>
      </c>
      <c r="AI2768" s="17" t="str">
        <f>IF('Peer Comparison Tool'!$D$11="NR","",IF($C2768='Peer Comparison Tool'!$D$9,COUNT('ALLL &lt;50B Database'!$AI$1:AI2767)+1,""))</f>
        <v/>
      </c>
    </row>
    <row r="2769" spans="1:35" x14ac:dyDescent="0.25">
      <c r="A2769" t="s">
        <v>3910</v>
      </c>
      <c r="B2769">
        <v>362155</v>
      </c>
      <c r="C2769" s="5" t="s">
        <v>3704</v>
      </c>
      <c r="D2769" s="5" t="s">
        <v>4390</v>
      </c>
      <c r="E2769" s="5" t="s">
        <v>4388</v>
      </c>
      <c r="F2769" s="2">
        <v>1808</v>
      </c>
      <c r="G2769" s="2">
        <v>199717</v>
      </c>
      <c r="H2769" s="2">
        <v>126569</v>
      </c>
      <c r="I2769" s="2">
        <v>6104</v>
      </c>
      <c r="J2769" s="2">
        <v>120465</v>
      </c>
      <c r="K2769" s="33">
        <v>1.5008508695471713E-2</v>
      </c>
      <c r="L2769" s="2">
        <v>1709</v>
      </c>
      <c r="M2769" s="2">
        <v>180010</v>
      </c>
      <c r="N2769" s="2">
        <v>121425</v>
      </c>
      <c r="O2769" s="33">
        <v>1.4074531603870703E-2</v>
      </c>
      <c r="P2769" s="2">
        <v>1755</v>
      </c>
      <c r="Q2769" s="2">
        <v>186665</v>
      </c>
      <c r="R2769" s="2">
        <v>118334</v>
      </c>
      <c r="S2769" s="35">
        <v>1.4830902361113459E-2</v>
      </c>
      <c r="T2769" t="s">
        <v>4388</v>
      </c>
      <c r="U2769" t="s">
        <v>4388</v>
      </c>
      <c r="V2769" s="5" t="s">
        <v>4390</v>
      </c>
      <c r="W2769" s="5">
        <v>0</v>
      </c>
      <c r="X2769" s="4">
        <v>1.7760633435825492E-4</v>
      </c>
      <c r="Y2769" s="6">
        <v>53</v>
      </c>
      <c r="Z2769" s="4">
        <v>7.5637075724275561E-4</v>
      </c>
      <c r="AA2769" s="5">
        <v>1611</v>
      </c>
      <c r="AC2769" s="16" t="str">
        <f t="shared" si="258"/>
        <v/>
      </c>
      <c r="AD2769" s="16" t="str">
        <f t="shared" si="259"/>
        <v/>
      </c>
      <c r="AE2769" s="16" t="str">
        <f t="shared" si="260"/>
        <v/>
      </c>
      <c r="AF2769" s="16" t="str">
        <f t="shared" si="261"/>
        <v/>
      </c>
      <c r="AG2769" s="16">
        <f t="shared" si="262"/>
        <v>1.5008508695471713E-2</v>
      </c>
      <c r="AH2769" s="16" t="str">
        <f t="shared" si="263"/>
        <v/>
      </c>
      <c r="AI2769" s="17" t="str">
        <f>IF('Peer Comparison Tool'!$D$11="NR","",IF($C2769='Peer Comparison Tool'!$D$9,COUNT('ALLL &lt;50B Database'!$AI$1:AI2768)+1,""))</f>
        <v/>
      </c>
    </row>
    <row r="2770" spans="1:35" x14ac:dyDescent="0.25">
      <c r="A2770" t="s">
        <v>4259</v>
      </c>
      <c r="B2770">
        <v>780955</v>
      </c>
      <c r="C2770" s="5" t="s">
        <v>4163</v>
      </c>
      <c r="D2770" s="5" t="s">
        <v>4390</v>
      </c>
      <c r="E2770" s="5" t="s">
        <v>4388</v>
      </c>
      <c r="F2770" s="2">
        <v>1852</v>
      </c>
      <c r="G2770" s="2">
        <v>199248</v>
      </c>
      <c r="H2770" s="2">
        <v>152296</v>
      </c>
      <c r="I2770" s="2">
        <v>4128</v>
      </c>
      <c r="J2770" s="2">
        <v>148168</v>
      </c>
      <c r="K2770" s="33">
        <v>1.2499325090437882E-2</v>
      </c>
      <c r="L2770" s="2">
        <v>1712</v>
      </c>
      <c r="M2770" s="2">
        <v>188327</v>
      </c>
      <c r="N2770" s="2">
        <v>144777</v>
      </c>
      <c r="O2770" s="33">
        <v>1.1825082713414424E-2</v>
      </c>
      <c r="P2770" s="2">
        <v>1780</v>
      </c>
      <c r="Q2770" s="2">
        <v>185684</v>
      </c>
      <c r="R2770" s="2">
        <v>146021</v>
      </c>
      <c r="S2770" s="35">
        <v>1.219002746180344E-2</v>
      </c>
      <c r="T2770" t="s">
        <v>4388</v>
      </c>
      <c r="U2770" t="s">
        <v>4388</v>
      </c>
      <c r="V2770" s="5" t="s">
        <v>4390</v>
      </c>
      <c r="W2770" s="5">
        <v>0</v>
      </c>
      <c r="X2770" s="4">
        <v>3.0929762863444142E-4</v>
      </c>
      <c r="Y2770" s="6">
        <v>72</v>
      </c>
      <c r="Z2770" s="4">
        <v>3.6494474838901642E-4</v>
      </c>
      <c r="AA2770" s="5">
        <v>2703</v>
      </c>
      <c r="AC2770" s="16" t="str">
        <f t="shared" si="258"/>
        <v/>
      </c>
      <c r="AD2770" s="16" t="str">
        <f t="shared" si="259"/>
        <v/>
      </c>
      <c r="AE2770" s="16" t="str">
        <f t="shared" si="260"/>
        <v/>
      </c>
      <c r="AF2770" s="16" t="str">
        <f t="shared" si="261"/>
        <v/>
      </c>
      <c r="AG2770" s="16">
        <f t="shared" si="262"/>
        <v>1.2499325090437882E-2</v>
      </c>
      <c r="AH2770" s="16" t="str">
        <f t="shared" si="263"/>
        <v/>
      </c>
      <c r="AI2770" s="17" t="str">
        <f>IF('Peer Comparison Tool'!$D$11="NR","",IF($C2770='Peer Comparison Tool'!$D$9,COUNT('ALLL &lt;50B Database'!$AI$1:AI2769)+1,""))</f>
        <v/>
      </c>
    </row>
    <row r="2771" spans="1:35" x14ac:dyDescent="0.25">
      <c r="A2771" t="s">
        <v>2124</v>
      </c>
      <c r="B2771">
        <v>917854</v>
      </c>
      <c r="C2771" s="5" t="s">
        <v>2041</v>
      </c>
      <c r="D2771" s="5" t="s">
        <v>4387</v>
      </c>
      <c r="E2771" s="5" t="s">
        <v>4388</v>
      </c>
      <c r="F2771" s="2">
        <v>2727</v>
      </c>
      <c r="G2771" s="2">
        <v>199159</v>
      </c>
      <c r="H2771" s="2">
        <v>173231</v>
      </c>
      <c r="I2771" s="2">
        <v>7388</v>
      </c>
      <c r="J2771" s="2">
        <v>165843</v>
      </c>
      <c r="K2771" s="33">
        <v>1.6443262603787919E-2</v>
      </c>
      <c r="L2771" s="2">
        <v>2509</v>
      </c>
      <c r="M2771" s="2">
        <v>188923</v>
      </c>
      <c r="N2771" s="2">
        <v>164209</v>
      </c>
      <c r="O2771" s="33">
        <v>1.5279308685882016E-2</v>
      </c>
      <c r="P2771" s="2">
        <v>2619</v>
      </c>
      <c r="Q2771" s="2">
        <v>190314</v>
      </c>
      <c r="R2771" s="2">
        <v>159338</v>
      </c>
      <c r="S2771" s="35">
        <v>1.6436757082428546E-2</v>
      </c>
      <c r="T2771" t="s">
        <v>4388</v>
      </c>
      <c r="U2771" t="s">
        <v>4388</v>
      </c>
      <c r="V2771" s="5" t="s">
        <v>4387</v>
      </c>
      <c r="W2771" s="5">
        <v>0</v>
      </c>
      <c r="X2771" s="4">
        <v>6.5055213593727401E-6</v>
      </c>
      <c r="Y2771" s="6">
        <v>108</v>
      </c>
      <c r="Z2771" s="4">
        <v>1.1574483965465301E-3</v>
      </c>
      <c r="AA2771" s="5">
        <v>1155</v>
      </c>
      <c r="AC2771" s="16" t="str">
        <f t="shared" si="258"/>
        <v/>
      </c>
      <c r="AD2771" s="16" t="str">
        <f t="shared" si="259"/>
        <v/>
      </c>
      <c r="AE2771" s="16" t="str">
        <f t="shared" si="260"/>
        <v/>
      </c>
      <c r="AF2771" s="16" t="str">
        <f t="shared" si="261"/>
        <v/>
      </c>
      <c r="AG2771" s="16">
        <f t="shared" si="262"/>
        <v>1.6443262603787919E-2</v>
      </c>
      <c r="AH2771" s="16" t="str">
        <f t="shared" si="263"/>
        <v/>
      </c>
      <c r="AI2771" s="17" t="str">
        <f>IF('Peer Comparison Tool'!$D$11="NR","",IF($C2771='Peer Comparison Tool'!$D$9,COUNT('ALLL &lt;50B Database'!$AI$1:AI2770)+1,""))</f>
        <v/>
      </c>
    </row>
    <row r="2772" spans="1:35" x14ac:dyDescent="0.25">
      <c r="A2772" t="s">
        <v>322</v>
      </c>
      <c r="B2772">
        <v>297761</v>
      </c>
      <c r="C2772" s="5" t="s">
        <v>207</v>
      </c>
      <c r="D2772" s="5" t="s">
        <v>4390</v>
      </c>
      <c r="E2772" s="5" t="s">
        <v>4388</v>
      </c>
      <c r="F2772" s="2">
        <v>1103</v>
      </c>
      <c r="G2772" s="2">
        <v>199086</v>
      </c>
      <c r="H2772" s="2">
        <v>102812</v>
      </c>
      <c r="I2772" s="2">
        <v>16233</v>
      </c>
      <c r="J2772" s="2">
        <v>86579</v>
      </c>
      <c r="K2772" s="33">
        <v>1.2739809884614052E-2</v>
      </c>
      <c r="L2772" s="2">
        <v>935</v>
      </c>
      <c r="M2772" s="2">
        <v>167177</v>
      </c>
      <c r="N2772" s="2">
        <v>89912</v>
      </c>
      <c r="O2772" s="33">
        <v>1.0399056855592134E-2</v>
      </c>
      <c r="P2772" s="2">
        <v>1219</v>
      </c>
      <c r="Q2772" s="2">
        <v>177937</v>
      </c>
      <c r="R2772" s="2">
        <v>92723</v>
      </c>
      <c r="S2772" s="35">
        <v>1.3146684209958695E-2</v>
      </c>
      <c r="T2772" t="s">
        <v>4388</v>
      </c>
      <c r="U2772" t="s">
        <v>4388</v>
      </c>
      <c r="V2772" s="5" t="s">
        <v>4390</v>
      </c>
      <c r="W2772" s="5">
        <v>0</v>
      </c>
      <c r="X2772" s="4">
        <v>-4.0687432534464336E-4</v>
      </c>
      <c r="Y2772" s="6">
        <v>-116</v>
      </c>
      <c r="Z2772" s="4">
        <v>2.7476273543665612E-3</v>
      </c>
      <c r="AA2772" s="5">
        <v>2574</v>
      </c>
      <c r="AC2772" s="16" t="str">
        <f t="shared" si="258"/>
        <v/>
      </c>
      <c r="AD2772" s="16" t="str">
        <f t="shared" si="259"/>
        <v/>
      </c>
      <c r="AE2772" s="16" t="str">
        <f t="shared" si="260"/>
        <v/>
      </c>
      <c r="AF2772" s="16" t="str">
        <f t="shared" si="261"/>
        <v/>
      </c>
      <c r="AG2772" s="16">
        <f t="shared" si="262"/>
        <v>1.2739809884614052E-2</v>
      </c>
      <c r="AH2772" s="16" t="str">
        <f t="shared" si="263"/>
        <v/>
      </c>
      <c r="AI2772" s="17" t="str">
        <f>IF('Peer Comparison Tool'!$D$11="NR","",IF($C2772='Peer Comparison Tool'!$D$9,COUNT('ALLL &lt;50B Database'!$AI$1:AI2771)+1,""))</f>
        <v/>
      </c>
    </row>
    <row r="2773" spans="1:35" x14ac:dyDescent="0.25">
      <c r="A2773" t="s">
        <v>3911</v>
      </c>
      <c r="B2773">
        <v>190563</v>
      </c>
      <c r="C2773" s="5" t="s">
        <v>3704</v>
      </c>
      <c r="D2773" s="5" t="s">
        <v>4390</v>
      </c>
      <c r="E2773" s="5" t="s">
        <v>4388</v>
      </c>
      <c r="F2773" s="2">
        <v>1152</v>
      </c>
      <c r="G2773" s="2">
        <v>198873</v>
      </c>
      <c r="H2773" s="2">
        <v>143795</v>
      </c>
      <c r="I2773" s="2">
        <v>17900</v>
      </c>
      <c r="J2773" s="2">
        <v>125895</v>
      </c>
      <c r="K2773" s="33">
        <v>9.1504825449779583E-3</v>
      </c>
      <c r="L2773" s="2">
        <v>1175</v>
      </c>
      <c r="M2773" s="2">
        <v>178513</v>
      </c>
      <c r="N2773" s="2">
        <v>126065</v>
      </c>
      <c r="O2773" s="33">
        <v>9.3205885852536384E-3</v>
      </c>
      <c r="P2773" s="2">
        <v>1185</v>
      </c>
      <c r="Q2773" s="2">
        <v>184780</v>
      </c>
      <c r="R2773" s="2">
        <v>132498</v>
      </c>
      <c r="S2773" s="35">
        <v>8.9435312231128019E-3</v>
      </c>
      <c r="T2773" t="s">
        <v>4388</v>
      </c>
      <c r="U2773" t="s">
        <v>4388</v>
      </c>
      <c r="V2773" s="5" t="s">
        <v>4390</v>
      </c>
      <c r="W2773" s="5">
        <v>0</v>
      </c>
      <c r="X2773" s="4">
        <v>2.0695132186515641E-4</v>
      </c>
      <c r="Y2773" s="6">
        <v>-33</v>
      </c>
      <c r="Z2773" s="4">
        <v>-3.770573621408365E-4</v>
      </c>
      <c r="AA2773" s="5">
        <v>4040</v>
      </c>
      <c r="AC2773" s="16" t="str">
        <f t="shared" si="258"/>
        <v/>
      </c>
      <c r="AD2773" s="16" t="str">
        <f t="shared" si="259"/>
        <v/>
      </c>
      <c r="AE2773" s="16" t="str">
        <f t="shared" si="260"/>
        <v/>
      </c>
      <c r="AF2773" s="16" t="str">
        <f t="shared" si="261"/>
        <v/>
      </c>
      <c r="AG2773" s="16">
        <f t="shared" si="262"/>
        <v>9.1504825449779583E-3</v>
      </c>
      <c r="AH2773" s="16" t="str">
        <f t="shared" si="263"/>
        <v/>
      </c>
      <c r="AI2773" s="17" t="str">
        <f>IF('Peer Comparison Tool'!$D$11="NR","",IF($C2773='Peer Comparison Tool'!$D$9,COUNT('ALLL &lt;50B Database'!$AI$1:AI2772)+1,""))</f>
        <v/>
      </c>
    </row>
    <row r="2774" spans="1:35" x14ac:dyDescent="0.25">
      <c r="A2774" t="s">
        <v>2410</v>
      </c>
      <c r="B2774">
        <v>953843</v>
      </c>
      <c r="C2774" s="5" t="s">
        <v>2299</v>
      </c>
      <c r="D2774" s="5" t="s">
        <v>4390</v>
      </c>
      <c r="E2774" s="5" t="s">
        <v>4388</v>
      </c>
      <c r="F2774" s="2">
        <v>2093</v>
      </c>
      <c r="G2774" s="2">
        <v>198686</v>
      </c>
      <c r="H2774" s="2">
        <v>166506</v>
      </c>
      <c r="I2774" s="2">
        <v>28238</v>
      </c>
      <c r="J2774" s="2">
        <v>138268</v>
      </c>
      <c r="K2774" s="33">
        <v>1.5137269650244452E-2</v>
      </c>
      <c r="L2774" s="2">
        <v>1491</v>
      </c>
      <c r="M2774" s="2">
        <v>176255</v>
      </c>
      <c r="N2774" s="2">
        <v>143625</v>
      </c>
      <c r="O2774" s="33">
        <v>1.0381201044386423E-2</v>
      </c>
      <c r="P2774" s="2">
        <v>1810</v>
      </c>
      <c r="Q2774" s="2">
        <v>186238</v>
      </c>
      <c r="R2774" s="2">
        <v>144321</v>
      </c>
      <c r="S2774" s="35">
        <v>1.2541487378829139E-2</v>
      </c>
      <c r="T2774" t="s">
        <v>4388</v>
      </c>
      <c r="U2774" t="s">
        <v>4388</v>
      </c>
      <c r="V2774" s="5" t="s">
        <v>4390</v>
      </c>
      <c r="W2774" s="5">
        <v>0</v>
      </c>
      <c r="X2774" s="4">
        <v>2.5957822714153134E-3</v>
      </c>
      <c r="Y2774" s="6">
        <v>283</v>
      </c>
      <c r="Z2774" s="4">
        <v>2.1602863344427157E-3</v>
      </c>
      <c r="AA2774" s="5">
        <v>1567</v>
      </c>
      <c r="AC2774" s="16" t="str">
        <f t="shared" si="258"/>
        <v/>
      </c>
      <c r="AD2774" s="16" t="str">
        <f t="shared" si="259"/>
        <v/>
      </c>
      <c r="AE2774" s="16" t="str">
        <f t="shared" si="260"/>
        <v/>
      </c>
      <c r="AF2774" s="16" t="str">
        <f t="shared" si="261"/>
        <v/>
      </c>
      <c r="AG2774" s="16">
        <f t="shared" si="262"/>
        <v>1.5137269650244452E-2</v>
      </c>
      <c r="AH2774" s="16" t="str">
        <f t="shared" si="263"/>
        <v/>
      </c>
      <c r="AI2774" s="17" t="str">
        <f>IF('Peer Comparison Tool'!$D$11="NR","",IF($C2774='Peer Comparison Tool'!$D$9,COUNT('ALLL &lt;50B Database'!$AI$1:AI2773)+1,""))</f>
        <v/>
      </c>
    </row>
    <row r="2775" spans="1:35" x14ac:dyDescent="0.25">
      <c r="A2775" t="s">
        <v>3921</v>
      </c>
      <c r="B2775">
        <v>3635551</v>
      </c>
      <c r="C2775" s="5" t="s">
        <v>3704</v>
      </c>
      <c r="D2775" s="5" t="s">
        <v>4390</v>
      </c>
      <c r="E2775" s="5" t="s">
        <v>4388</v>
      </c>
      <c r="F2775" s="2">
        <v>1330</v>
      </c>
      <c r="G2775" s="2">
        <v>198459</v>
      </c>
      <c r="H2775" s="2">
        <v>127283</v>
      </c>
      <c r="I2775" s="2">
        <v>10418</v>
      </c>
      <c r="J2775" s="2">
        <v>116865</v>
      </c>
      <c r="K2775" s="33">
        <v>1.1380652890086853E-2</v>
      </c>
      <c r="L2775" s="2">
        <v>1158</v>
      </c>
      <c r="M2775" s="2">
        <v>172508</v>
      </c>
      <c r="N2775" s="2">
        <v>113451</v>
      </c>
      <c r="O2775" s="33">
        <v>1.020704973953513E-2</v>
      </c>
      <c r="P2775" s="2">
        <v>1141</v>
      </c>
      <c r="Q2775" s="2">
        <v>170946</v>
      </c>
      <c r="R2775" s="2">
        <v>113595</v>
      </c>
      <c r="S2775" s="35">
        <v>1.0044456182050266E-2</v>
      </c>
      <c r="T2775" t="s">
        <v>4388</v>
      </c>
      <c r="U2775" t="s">
        <v>4388</v>
      </c>
      <c r="V2775" s="5" t="s">
        <v>4390</v>
      </c>
      <c r="W2775" s="5">
        <v>0</v>
      </c>
      <c r="X2775" s="4">
        <v>1.3361967080365873E-3</v>
      </c>
      <c r="Y2775" s="6">
        <v>189</v>
      </c>
      <c r="Z2775" s="4">
        <v>-1.6259355748486463E-4</v>
      </c>
      <c r="AA2775" s="5">
        <v>3212</v>
      </c>
      <c r="AC2775" s="16" t="str">
        <f t="shared" si="258"/>
        <v/>
      </c>
      <c r="AD2775" s="16" t="str">
        <f t="shared" si="259"/>
        <v/>
      </c>
      <c r="AE2775" s="16" t="str">
        <f t="shared" si="260"/>
        <v/>
      </c>
      <c r="AF2775" s="16" t="str">
        <f t="shared" si="261"/>
        <v/>
      </c>
      <c r="AG2775" s="16">
        <f t="shared" si="262"/>
        <v>1.1380652890086853E-2</v>
      </c>
      <c r="AH2775" s="16" t="str">
        <f t="shared" si="263"/>
        <v/>
      </c>
      <c r="AI2775" s="17" t="str">
        <f>IF('Peer Comparison Tool'!$D$11="NR","",IF($C2775='Peer Comparison Tool'!$D$9,COUNT('ALLL &lt;50B Database'!$AI$1:AI2774)+1,""))</f>
        <v/>
      </c>
    </row>
    <row r="2776" spans="1:35" x14ac:dyDescent="0.25">
      <c r="A2776" t="s">
        <v>3480</v>
      </c>
      <c r="B2776">
        <v>805876</v>
      </c>
      <c r="C2776" s="5" t="s">
        <v>3374</v>
      </c>
      <c r="D2776" s="5" t="s">
        <v>4390</v>
      </c>
      <c r="E2776" s="5" t="s">
        <v>4388</v>
      </c>
      <c r="F2776" s="2">
        <v>580</v>
      </c>
      <c r="G2776" s="2">
        <v>198452</v>
      </c>
      <c r="H2776" s="2">
        <v>123043</v>
      </c>
      <c r="I2776" s="2">
        <v>688</v>
      </c>
      <c r="J2776" s="2">
        <v>122355</v>
      </c>
      <c r="K2776" s="33">
        <v>4.7403048506395326E-3</v>
      </c>
      <c r="L2776" s="2">
        <v>452</v>
      </c>
      <c r="M2776" s="2">
        <v>183325</v>
      </c>
      <c r="N2776" s="2">
        <v>121678</v>
      </c>
      <c r="O2776" s="33">
        <v>3.7147224642088135E-3</v>
      </c>
      <c r="P2776" s="2">
        <v>489</v>
      </c>
      <c r="Q2776" s="2">
        <v>188025</v>
      </c>
      <c r="R2776" s="2">
        <v>122038</v>
      </c>
      <c r="S2776" s="35">
        <v>4.0069486553368627E-3</v>
      </c>
      <c r="T2776" t="s">
        <v>4388</v>
      </c>
      <c r="U2776" t="s">
        <v>4388</v>
      </c>
      <c r="V2776" s="5" t="s">
        <v>4390</v>
      </c>
      <c r="W2776" s="5">
        <v>0</v>
      </c>
      <c r="X2776" s="4">
        <v>7.3335619530266998E-4</v>
      </c>
      <c r="Y2776" s="6">
        <v>91</v>
      </c>
      <c r="Z2776" s="4">
        <v>2.9222619112804918E-4</v>
      </c>
      <c r="AA2776" s="5">
        <v>4674</v>
      </c>
      <c r="AC2776" s="16" t="str">
        <f t="shared" si="258"/>
        <v/>
      </c>
      <c r="AD2776" s="16" t="str">
        <f t="shared" si="259"/>
        <v/>
      </c>
      <c r="AE2776" s="16" t="str">
        <f t="shared" si="260"/>
        <v/>
      </c>
      <c r="AF2776" s="16" t="str">
        <f t="shared" si="261"/>
        <v/>
      </c>
      <c r="AG2776" s="16">
        <f t="shared" si="262"/>
        <v>4.7403048506395326E-3</v>
      </c>
      <c r="AH2776" s="16" t="str">
        <f t="shared" si="263"/>
        <v/>
      </c>
      <c r="AI2776" s="17" t="str">
        <f>IF('Peer Comparison Tool'!$D$11="NR","",IF($C2776='Peer Comparison Tool'!$D$9,COUNT('ALLL &lt;50B Database'!$AI$1:AI2775)+1,""))</f>
        <v/>
      </c>
    </row>
    <row r="2777" spans="1:35" x14ac:dyDescent="0.25">
      <c r="A2777" t="s">
        <v>321</v>
      </c>
      <c r="B2777">
        <v>118660</v>
      </c>
      <c r="C2777" s="5" t="s">
        <v>207</v>
      </c>
      <c r="D2777" s="5" t="s">
        <v>4390</v>
      </c>
      <c r="E2777" s="5" t="s">
        <v>4388</v>
      </c>
      <c r="F2777" s="2">
        <v>1707</v>
      </c>
      <c r="G2777" s="2">
        <v>198401</v>
      </c>
      <c r="H2777" s="2">
        <v>172697</v>
      </c>
      <c r="I2777" s="2">
        <v>0</v>
      </c>
      <c r="J2777" s="2">
        <v>172697</v>
      </c>
      <c r="K2777" s="33">
        <v>9.8843639437859367E-3</v>
      </c>
      <c r="L2777" s="2">
        <v>1410</v>
      </c>
      <c r="M2777" s="2">
        <v>177359</v>
      </c>
      <c r="N2777" s="2">
        <v>163053</v>
      </c>
      <c r="O2777" s="33">
        <v>8.6474949862928013E-3</v>
      </c>
      <c r="P2777" s="2">
        <v>1410</v>
      </c>
      <c r="Q2777" s="2">
        <v>180358</v>
      </c>
      <c r="R2777" s="2">
        <v>165535</v>
      </c>
      <c r="S2777" s="35">
        <v>8.517836107167668E-3</v>
      </c>
      <c r="T2777" t="s">
        <v>4388</v>
      </c>
      <c r="U2777" t="s">
        <v>4388</v>
      </c>
      <c r="V2777" s="5" t="s">
        <v>4390</v>
      </c>
      <c r="W2777" s="5">
        <v>0</v>
      </c>
      <c r="X2777" s="4">
        <v>1.3665278366182688E-3</v>
      </c>
      <c r="Y2777" s="6">
        <v>297</v>
      </c>
      <c r="Z2777" s="4">
        <v>-1.2965887912513331E-4</v>
      </c>
      <c r="AA2777" s="5">
        <v>3812</v>
      </c>
      <c r="AC2777" s="16" t="str">
        <f t="shared" si="258"/>
        <v/>
      </c>
      <c r="AD2777" s="16" t="str">
        <f t="shared" si="259"/>
        <v/>
      </c>
      <c r="AE2777" s="16" t="str">
        <f t="shared" si="260"/>
        <v/>
      </c>
      <c r="AF2777" s="16" t="str">
        <f t="shared" si="261"/>
        <v/>
      </c>
      <c r="AG2777" s="16">
        <f t="shared" si="262"/>
        <v>9.8843639437859367E-3</v>
      </c>
      <c r="AH2777" s="16" t="str">
        <f t="shared" si="263"/>
        <v/>
      </c>
      <c r="AI2777" s="17" t="str">
        <f>IF('Peer Comparison Tool'!$D$11="NR","",IF($C2777='Peer Comparison Tool'!$D$9,COUNT('ALLL &lt;50B Database'!$AI$1:AI2776)+1,""))</f>
        <v/>
      </c>
    </row>
    <row r="2778" spans="1:35" x14ac:dyDescent="0.25">
      <c r="A2778" t="s">
        <v>63</v>
      </c>
      <c r="B2778">
        <v>292234</v>
      </c>
      <c r="C2778" s="5" t="s">
        <v>6</v>
      </c>
      <c r="D2778" s="5" t="s">
        <v>4390</v>
      </c>
      <c r="E2778" s="5" t="s">
        <v>4388</v>
      </c>
      <c r="F2778" s="2">
        <v>839</v>
      </c>
      <c r="G2778" s="2">
        <v>198387</v>
      </c>
      <c r="H2778" s="2">
        <v>97796</v>
      </c>
      <c r="I2778" s="2">
        <v>17242</v>
      </c>
      <c r="J2778" s="2">
        <v>80554</v>
      </c>
      <c r="K2778" s="33">
        <v>1.0415373538247634E-2</v>
      </c>
      <c r="L2778" s="2">
        <v>817</v>
      </c>
      <c r="M2778" s="2">
        <v>169024</v>
      </c>
      <c r="N2778" s="2">
        <v>80185</v>
      </c>
      <c r="O2778" s="33">
        <v>1.0188938080688409E-2</v>
      </c>
      <c r="P2778" s="2">
        <v>844</v>
      </c>
      <c r="Q2778" s="2">
        <v>175872</v>
      </c>
      <c r="R2778" s="2">
        <v>80769</v>
      </c>
      <c r="S2778" s="35">
        <v>1.0449553665391425E-2</v>
      </c>
      <c r="T2778" t="s">
        <v>4388</v>
      </c>
      <c r="U2778" t="s">
        <v>4388</v>
      </c>
      <c r="V2778" s="5" t="s">
        <v>4390</v>
      </c>
      <c r="W2778" s="5">
        <v>0</v>
      </c>
      <c r="X2778" s="4">
        <v>-3.4180127143790262E-5</v>
      </c>
      <c r="Y2778" s="6">
        <v>-5</v>
      </c>
      <c r="Z2778" s="4">
        <v>2.6061558470301567E-4</v>
      </c>
      <c r="AA2778" s="5">
        <v>3632</v>
      </c>
      <c r="AC2778" s="16" t="str">
        <f t="shared" si="258"/>
        <v/>
      </c>
      <c r="AD2778" s="16" t="str">
        <f t="shared" si="259"/>
        <v/>
      </c>
      <c r="AE2778" s="16" t="str">
        <f t="shared" si="260"/>
        <v/>
      </c>
      <c r="AF2778" s="16" t="str">
        <f t="shared" si="261"/>
        <v/>
      </c>
      <c r="AG2778" s="16">
        <f t="shared" si="262"/>
        <v>1.0415373538247634E-2</v>
      </c>
      <c r="AH2778" s="16" t="str">
        <f t="shared" si="263"/>
        <v/>
      </c>
      <c r="AI2778" s="17" t="str">
        <f>IF('Peer Comparison Tool'!$D$11="NR","",IF($C2778='Peer Comparison Tool'!$D$9,COUNT('ALLL &lt;50B Database'!$AI$1:AI2777)+1,""))</f>
        <v/>
      </c>
    </row>
    <row r="2779" spans="1:35" x14ac:dyDescent="0.25">
      <c r="A2779" t="s">
        <v>2128</v>
      </c>
      <c r="B2779">
        <v>222156</v>
      </c>
      <c r="C2779" s="5" t="s">
        <v>2041</v>
      </c>
      <c r="D2779" s="5" t="s">
        <v>4390</v>
      </c>
      <c r="E2779" s="5" t="s">
        <v>4388</v>
      </c>
      <c r="F2779" s="2">
        <v>1750</v>
      </c>
      <c r="G2779" s="2">
        <v>198314</v>
      </c>
      <c r="H2779" s="2">
        <v>72924</v>
      </c>
      <c r="I2779" s="2">
        <v>10109</v>
      </c>
      <c r="J2779" s="2">
        <v>62815</v>
      </c>
      <c r="K2779" s="33">
        <v>2.7859587678102364E-2</v>
      </c>
      <c r="L2779" s="2">
        <v>1746</v>
      </c>
      <c r="M2779" s="2">
        <v>180203</v>
      </c>
      <c r="N2779" s="2">
        <v>64742</v>
      </c>
      <c r="O2779" s="33">
        <v>2.6968582990948689E-2</v>
      </c>
      <c r="P2779" s="2">
        <v>1748</v>
      </c>
      <c r="Q2779" s="2">
        <v>183054</v>
      </c>
      <c r="R2779" s="2">
        <v>64613</v>
      </c>
      <c r="S2779" s="35">
        <v>2.7053379350904617E-2</v>
      </c>
      <c r="T2779" t="s">
        <v>4388</v>
      </c>
      <c r="U2779" t="s">
        <v>4388</v>
      </c>
      <c r="V2779" s="5" t="s">
        <v>4390</v>
      </c>
      <c r="W2779" s="5">
        <v>0</v>
      </c>
      <c r="X2779" s="4">
        <v>8.0620832719774729E-4</v>
      </c>
      <c r="Y2779" s="6">
        <v>2</v>
      </c>
      <c r="Z2779" s="4">
        <v>8.4796359955927741E-5</v>
      </c>
      <c r="AA2779" s="5">
        <v>180</v>
      </c>
      <c r="AC2779" s="16" t="str">
        <f t="shared" si="258"/>
        <v/>
      </c>
      <c r="AD2779" s="16" t="str">
        <f t="shared" si="259"/>
        <v/>
      </c>
      <c r="AE2779" s="16" t="str">
        <f t="shared" si="260"/>
        <v/>
      </c>
      <c r="AF2779" s="16" t="str">
        <f t="shared" si="261"/>
        <v/>
      </c>
      <c r="AG2779" s="16">
        <f t="shared" si="262"/>
        <v>2.7859587678102364E-2</v>
      </c>
      <c r="AH2779" s="16" t="str">
        <f t="shared" si="263"/>
        <v/>
      </c>
      <c r="AI2779" s="17" t="str">
        <f>IF('Peer Comparison Tool'!$D$11="NR","",IF($C2779='Peer Comparison Tool'!$D$9,COUNT('ALLL &lt;50B Database'!$AI$1:AI2778)+1,""))</f>
        <v/>
      </c>
    </row>
    <row r="2780" spans="1:35" x14ac:dyDescent="0.25">
      <c r="A2780" t="s">
        <v>4261</v>
      </c>
      <c r="B2780">
        <v>102874</v>
      </c>
      <c r="C2780" s="5" t="s">
        <v>4163</v>
      </c>
      <c r="D2780" s="5" t="s">
        <v>4387</v>
      </c>
      <c r="E2780" s="5" t="s">
        <v>4388</v>
      </c>
      <c r="F2780" s="2">
        <v>625</v>
      </c>
      <c r="G2780" s="2">
        <v>198241</v>
      </c>
      <c r="H2780" s="2">
        <v>133557</v>
      </c>
      <c r="I2780" s="2">
        <v>610</v>
      </c>
      <c r="J2780" s="2">
        <v>132947</v>
      </c>
      <c r="K2780" s="33">
        <v>4.7011214995449314E-3</v>
      </c>
      <c r="L2780" s="2">
        <v>331</v>
      </c>
      <c r="M2780" s="2">
        <v>168581</v>
      </c>
      <c r="N2780" s="2">
        <v>143804</v>
      </c>
      <c r="O2780" s="33">
        <v>2.3017440404995686E-3</v>
      </c>
      <c r="P2780" s="2">
        <v>327</v>
      </c>
      <c r="Q2780" s="2">
        <v>180352</v>
      </c>
      <c r="R2780" s="2">
        <v>142515</v>
      </c>
      <c r="S2780" s="35">
        <v>2.2944953162824964E-3</v>
      </c>
      <c r="T2780" t="s">
        <v>4388</v>
      </c>
      <c r="U2780" t="s">
        <v>4388</v>
      </c>
      <c r="V2780" s="5" t="s">
        <v>4387</v>
      </c>
      <c r="W2780" s="5">
        <v>0</v>
      </c>
      <c r="X2780" s="4">
        <v>2.406626183262435E-3</v>
      </c>
      <c r="Y2780" s="6">
        <v>298</v>
      </c>
      <c r="Z2780" s="4">
        <v>-7.2487242170722263E-6</v>
      </c>
      <c r="AA2780" s="5">
        <v>4677</v>
      </c>
      <c r="AC2780" s="16" t="str">
        <f t="shared" si="258"/>
        <v/>
      </c>
      <c r="AD2780" s="16" t="str">
        <f t="shared" si="259"/>
        <v/>
      </c>
      <c r="AE2780" s="16" t="str">
        <f t="shared" si="260"/>
        <v/>
      </c>
      <c r="AF2780" s="16" t="str">
        <f t="shared" si="261"/>
        <v/>
      </c>
      <c r="AG2780" s="16">
        <f t="shared" si="262"/>
        <v>4.7011214995449314E-3</v>
      </c>
      <c r="AH2780" s="16" t="str">
        <f t="shared" si="263"/>
        <v/>
      </c>
      <c r="AI2780" s="17" t="str">
        <f>IF('Peer Comparison Tool'!$D$11="NR","",IF($C2780='Peer Comparison Tool'!$D$9,COUNT('ALLL &lt;50B Database'!$AI$1:AI2779)+1,""))</f>
        <v/>
      </c>
    </row>
    <row r="2781" spans="1:35" x14ac:dyDescent="0.25">
      <c r="A2781" t="s">
        <v>3043</v>
      </c>
      <c r="B2781">
        <v>917500</v>
      </c>
      <c r="C2781" s="5" t="s">
        <v>2948</v>
      </c>
      <c r="D2781" s="5" t="s">
        <v>4390</v>
      </c>
      <c r="E2781" s="5" t="s">
        <v>4388</v>
      </c>
      <c r="F2781" s="2">
        <v>1703</v>
      </c>
      <c r="G2781" s="2">
        <v>198122</v>
      </c>
      <c r="H2781" s="2">
        <v>103272</v>
      </c>
      <c r="I2781" s="2">
        <v>7931</v>
      </c>
      <c r="J2781" s="2">
        <v>95341</v>
      </c>
      <c r="K2781" s="33">
        <v>1.7862199893015598E-2</v>
      </c>
      <c r="L2781" s="2">
        <v>1394</v>
      </c>
      <c r="M2781" s="2">
        <v>182748</v>
      </c>
      <c r="N2781" s="2">
        <v>103119</v>
      </c>
      <c r="O2781" s="33">
        <v>1.3518362280472075E-2</v>
      </c>
      <c r="P2781" s="2">
        <v>1540</v>
      </c>
      <c r="Q2781" s="2">
        <v>192390</v>
      </c>
      <c r="R2781" s="2">
        <v>98517</v>
      </c>
      <c r="S2781" s="35">
        <v>1.5631819888953177E-2</v>
      </c>
      <c r="T2781" t="s">
        <v>4388</v>
      </c>
      <c r="U2781" t="s">
        <v>4388</v>
      </c>
      <c r="V2781" s="5" t="s">
        <v>4390</v>
      </c>
      <c r="W2781" s="5">
        <v>0</v>
      </c>
      <c r="X2781" s="4">
        <v>2.2303800040624211E-3</v>
      </c>
      <c r="Y2781" s="6">
        <v>163</v>
      </c>
      <c r="Z2781" s="4">
        <v>2.1134576084811015E-3</v>
      </c>
      <c r="AA2781" s="5">
        <v>869</v>
      </c>
      <c r="AC2781" s="16" t="str">
        <f t="shared" si="258"/>
        <v/>
      </c>
      <c r="AD2781" s="16" t="str">
        <f t="shared" si="259"/>
        <v/>
      </c>
      <c r="AE2781" s="16" t="str">
        <f t="shared" si="260"/>
        <v/>
      </c>
      <c r="AF2781" s="16" t="str">
        <f t="shared" si="261"/>
        <v/>
      </c>
      <c r="AG2781" s="16">
        <f t="shared" si="262"/>
        <v>1.7862199893015598E-2</v>
      </c>
      <c r="AH2781" s="16" t="str">
        <f t="shared" si="263"/>
        <v/>
      </c>
      <c r="AI2781" s="17" t="str">
        <f>IF('Peer Comparison Tool'!$D$11="NR","",IF($C2781='Peer Comparison Tool'!$D$9,COUNT('ALLL &lt;50B Database'!$AI$1:AI2780)+1,""))</f>
        <v/>
      </c>
    </row>
    <row r="2782" spans="1:35" x14ac:dyDescent="0.25">
      <c r="A2782" t="s">
        <v>1116</v>
      </c>
      <c r="B2782">
        <v>346771</v>
      </c>
      <c r="C2782" s="5" t="s">
        <v>926</v>
      </c>
      <c r="D2782" s="5" t="s">
        <v>4390</v>
      </c>
      <c r="E2782" s="5" t="s">
        <v>4388</v>
      </c>
      <c r="F2782" s="2">
        <v>939</v>
      </c>
      <c r="G2782" s="2">
        <v>198081</v>
      </c>
      <c r="H2782" s="2">
        <v>98369</v>
      </c>
      <c r="I2782" s="2">
        <v>6399</v>
      </c>
      <c r="J2782" s="2">
        <v>91970</v>
      </c>
      <c r="K2782" s="33">
        <v>1.0209851038382081E-2</v>
      </c>
      <c r="L2782" s="2">
        <v>944</v>
      </c>
      <c r="M2782" s="2">
        <v>172551</v>
      </c>
      <c r="N2782" s="2">
        <v>95619</v>
      </c>
      <c r="O2782" s="33">
        <v>9.8725148767504368E-3</v>
      </c>
      <c r="P2782" s="2">
        <v>938</v>
      </c>
      <c r="Q2782" s="2">
        <v>178828</v>
      </c>
      <c r="R2782" s="2">
        <v>94689</v>
      </c>
      <c r="S2782" s="35">
        <v>9.9061136985288678E-3</v>
      </c>
      <c r="T2782" t="s">
        <v>4388</v>
      </c>
      <c r="U2782" t="s">
        <v>4388</v>
      </c>
      <c r="V2782" s="5" t="s">
        <v>4390</v>
      </c>
      <c r="W2782" s="5">
        <v>0</v>
      </c>
      <c r="X2782" s="4">
        <v>3.0373733985321338E-4</v>
      </c>
      <c r="Y2782" s="6">
        <v>1</v>
      </c>
      <c r="Z2782" s="4">
        <v>3.3598821778431029E-5</v>
      </c>
      <c r="AA2782" s="5">
        <v>3711</v>
      </c>
      <c r="AC2782" s="16" t="str">
        <f t="shared" si="258"/>
        <v/>
      </c>
      <c r="AD2782" s="16" t="str">
        <f t="shared" si="259"/>
        <v/>
      </c>
      <c r="AE2782" s="16" t="str">
        <f t="shared" si="260"/>
        <v/>
      </c>
      <c r="AF2782" s="16" t="str">
        <f t="shared" si="261"/>
        <v/>
      </c>
      <c r="AG2782" s="16">
        <f t="shared" si="262"/>
        <v>1.0209851038382081E-2</v>
      </c>
      <c r="AH2782" s="16" t="str">
        <f t="shared" si="263"/>
        <v/>
      </c>
      <c r="AI2782" s="17" t="str">
        <f>IF('Peer Comparison Tool'!$D$11="NR","",IF($C2782='Peer Comparison Tool'!$D$9,COUNT('ALLL &lt;50B Database'!$AI$1:AI2781)+1,""))</f>
        <v/>
      </c>
    </row>
    <row r="2783" spans="1:35" x14ac:dyDescent="0.25">
      <c r="A2783" t="s">
        <v>3671</v>
      </c>
      <c r="B2783">
        <v>324854</v>
      </c>
      <c r="C2783" s="5" t="s">
        <v>3603</v>
      </c>
      <c r="D2783" s="5" t="s">
        <v>4390</v>
      </c>
      <c r="E2783" s="5" t="s">
        <v>4388</v>
      </c>
      <c r="F2783" s="2">
        <v>1062</v>
      </c>
      <c r="G2783" s="2">
        <v>198035</v>
      </c>
      <c r="H2783" s="2">
        <v>75950</v>
      </c>
      <c r="I2783" s="2">
        <v>2224</v>
      </c>
      <c r="J2783" s="2">
        <v>73726</v>
      </c>
      <c r="K2783" s="33">
        <v>1.4404687627160025E-2</v>
      </c>
      <c r="L2783" s="2">
        <v>1019</v>
      </c>
      <c r="M2783" s="2">
        <v>189305</v>
      </c>
      <c r="N2783" s="2">
        <v>63791</v>
      </c>
      <c r="O2783" s="33">
        <v>1.5974040225110127E-2</v>
      </c>
      <c r="P2783" s="2">
        <v>1030</v>
      </c>
      <c r="Q2783" s="2">
        <v>186805</v>
      </c>
      <c r="R2783" s="2">
        <v>70607</v>
      </c>
      <c r="S2783" s="35">
        <v>1.4587788746158313E-2</v>
      </c>
      <c r="T2783" t="s">
        <v>4388</v>
      </c>
      <c r="U2783" t="s">
        <v>4388</v>
      </c>
      <c r="V2783" s="5" t="s">
        <v>4390</v>
      </c>
      <c r="W2783" s="5">
        <v>0</v>
      </c>
      <c r="X2783" s="4">
        <v>-1.831011189982884E-4</v>
      </c>
      <c r="Y2783" s="6">
        <v>32</v>
      </c>
      <c r="Z2783" s="4">
        <v>-1.3862514789518138E-3</v>
      </c>
      <c r="AA2783" s="5">
        <v>1807</v>
      </c>
      <c r="AC2783" s="16" t="str">
        <f t="shared" si="258"/>
        <v/>
      </c>
      <c r="AD2783" s="16" t="str">
        <f t="shared" si="259"/>
        <v/>
      </c>
      <c r="AE2783" s="16" t="str">
        <f t="shared" si="260"/>
        <v/>
      </c>
      <c r="AF2783" s="16" t="str">
        <f t="shared" si="261"/>
        <v/>
      </c>
      <c r="AG2783" s="16">
        <f t="shared" si="262"/>
        <v>1.4404687627160025E-2</v>
      </c>
      <c r="AH2783" s="16" t="str">
        <f t="shared" si="263"/>
        <v/>
      </c>
      <c r="AI2783" s="17" t="str">
        <f>IF('Peer Comparison Tool'!$D$11="NR","",IF($C2783='Peer Comparison Tool'!$D$9,COUNT('ALLL &lt;50B Database'!$AI$1:AI2782)+1,""))</f>
        <v/>
      </c>
    </row>
    <row r="2784" spans="1:35" x14ac:dyDescent="0.25">
      <c r="A2784" t="s">
        <v>640</v>
      </c>
      <c r="B2784">
        <v>3232370</v>
      </c>
      <c r="C2784" s="5" t="s">
        <v>561</v>
      </c>
      <c r="D2784" s="5" t="s">
        <v>4390</v>
      </c>
      <c r="E2784" s="5" t="s">
        <v>4388</v>
      </c>
      <c r="F2784" s="2">
        <v>2311</v>
      </c>
      <c r="G2784" s="2">
        <v>197928</v>
      </c>
      <c r="H2784" s="2">
        <v>146932</v>
      </c>
      <c r="I2784" s="2">
        <v>14183</v>
      </c>
      <c r="J2784" s="2">
        <v>132749</v>
      </c>
      <c r="K2784" s="33">
        <v>1.7408794039879775E-2</v>
      </c>
      <c r="L2784" s="2">
        <v>1997</v>
      </c>
      <c r="M2784" s="2">
        <v>194180</v>
      </c>
      <c r="N2784" s="2">
        <v>135063</v>
      </c>
      <c r="O2784" s="33">
        <v>1.4785692602711327E-2</v>
      </c>
      <c r="P2784" s="2">
        <v>2083</v>
      </c>
      <c r="Q2784" s="2">
        <v>180380</v>
      </c>
      <c r="R2784" s="2">
        <v>135001</v>
      </c>
      <c r="S2784" s="35">
        <v>1.542951533692343E-2</v>
      </c>
      <c r="T2784" t="s">
        <v>4388</v>
      </c>
      <c r="U2784" t="s">
        <v>4388</v>
      </c>
      <c r="V2784" s="5" t="s">
        <v>4390</v>
      </c>
      <c r="W2784" s="5">
        <v>0</v>
      </c>
      <c r="X2784" s="4">
        <v>1.9792787029563452E-3</v>
      </c>
      <c r="Y2784" s="6">
        <v>228</v>
      </c>
      <c r="Z2784" s="4">
        <v>6.4382273421210306E-4</v>
      </c>
      <c r="AA2784" s="5">
        <v>953</v>
      </c>
      <c r="AC2784" s="16" t="str">
        <f t="shared" si="258"/>
        <v/>
      </c>
      <c r="AD2784" s="16" t="str">
        <f t="shared" si="259"/>
        <v/>
      </c>
      <c r="AE2784" s="16" t="str">
        <f t="shared" si="260"/>
        <v/>
      </c>
      <c r="AF2784" s="16" t="str">
        <f t="shared" si="261"/>
        <v/>
      </c>
      <c r="AG2784" s="16">
        <f t="shared" si="262"/>
        <v>1.7408794039879775E-2</v>
      </c>
      <c r="AH2784" s="16" t="str">
        <f t="shared" si="263"/>
        <v/>
      </c>
      <c r="AI2784" s="17" t="str">
        <f>IF('Peer Comparison Tool'!$D$11="NR","",IF($C2784='Peer Comparison Tool'!$D$9,COUNT('ALLL &lt;50B Database'!$AI$1:AI2783)+1,""))</f>
        <v/>
      </c>
    </row>
    <row r="2785" spans="1:35" x14ac:dyDescent="0.25">
      <c r="A2785" t="s">
        <v>819</v>
      </c>
      <c r="B2785">
        <v>202541</v>
      </c>
      <c r="C2785" s="5" t="s">
        <v>716</v>
      </c>
      <c r="D2785" s="5" t="s">
        <v>4390</v>
      </c>
      <c r="E2785" s="5" t="s">
        <v>4388</v>
      </c>
      <c r="F2785" s="2">
        <v>1411</v>
      </c>
      <c r="G2785" s="2">
        <v>197882</v>
      </c>
      <c r="H2785" s="2">
        <v>77533</v>
      </c>
      <c r="I2785" s="2">
        <v>4849</v>
      </c>
      <c r="J2785" s="2">
        <v>72684</v>
      </c>
      <c r="K2785" s="33">
        <v>1.941280061636674E-2</v>
      </c>
      <c r="L2785" s="2">
        <v>1411</v>
      </c>
      <c r="M2785" s="2">
        <v>173868</v>
      </c>
      <c r="N2785" s="2">
        <v>74121</v>
      </c>
      <c r="O2785" s="33">
        <v>1.9036440414997101E-2</v>
      </c>
      <c r="P2785" s="2">
        <v>1411</v>
      </c>
      <c r="Q2785" s="2">
        <v>178665</v>
      </c>
      <c r="R2785" s="2">
        <v>73859</v>
      </c>
      <c r="S2785" s="35">
        <v>1.910396837216859E-2</v>
      </c>
      <c r="T2785" t="s">
        <v>4388</v>
      </c>
      <c r="U2785" t="s">
        <v>4388</v>
      </c>
      <c r="V2785" s="5" t="s">
        <v>4390</v>
      </c>
      <c r="W2785" s="5">
        <v>0</v>
      </c>
      <c r="X2785" s="4">
        <v>3.0883224419814975E-4</v>
      </c>
      <c r="Y2785" s="6">
        <v>0</v>
      </c>
      <c r="Z2785" s="4">
        <v>6.7527957171489156E-5</v>
      </c>
      <c r="AA2785" s="5">
        <v>621</v>
      </c>
      <c r="AC2785" s="16" t="str">
        <f t="shared" si="258"/>
        <v/>
      </c>
      <c r="AD2785" s="16" t="str">
        <f t="shared" si="259"/>
        <v/>
      </c>
      <c r="AE2785" s="16" t="str">
        <f t="shared" si="260"/>
        <v/>
      </c>
      <c r="AF2785" s="16" t="str">
        <f t="shared" si="261"/>
        <v/>
      </c>
      <c r="AG2785" s="16">
        <f t="shared" si="262"/>
        <v>1.941280061636674E-2</v>
      </c>
      <c r="AH2785" s="16" t="str">
        <f t="shared" si="263"/>
        <v/>
      </c>
      <c r="AI2785" s="17" t="str">
        <f>IF('Peer Comparison Tool'!$D$11="NR","",IF($C2785='Peer Comparison Tool'!$D$9,COUNT('ALLL &lt;50B Database'!$AI$1:AI2784)+1,""))</f>
        <v/>
      </c>
    </row>
    <row r="2786" spans="1:35" x14ac:dyDescent="0.25">
      <c r="A2786" t="s">
        <v>473</v>
      </c>
      <c r="B2786">
        <v>943974</v>
      </c>
      <c r="C2786" s="5" t="s">
        <v>2604</v>
      </c>
      <c r="D2786" s="5" t="s">
        <v>4390</v>
      </c>
      <c r="E2786" s="5" t="s">
        <v>4388</v>
      </c>
      <c r="F2786" s="2">
        <v>1835</v>
      </c>
      <c r="G2786" s="2">
        <v>197580</v>
      </c>
      <c r="H2786" s="2">
        <v>144161</v>
      </c>
      <c r="I2786" s="2">
        <v>6578</v>
      </c>
      <c r="J2786" s="2">
        <v>137583</v>
      </c>
      <c r="K2786" s="33">
        <v>1.3337403603642892E-2</v>
      </c>
      <c r="L2786" s="2">
        <v>1837</v>
      </c>
      <c r="M2786" s="2">
        <v>187923</v>
      </c>
      <c r="N2786" s="2">
        <v>135316</v>
      </c>
      <c r="O2786" s="33">
        <v>1.3575630376304354E-2</v>
      </c>
      <c r="P2786" s="2">
        <v>1836</v>
      </c>
      <c r="Q2786" s="2">
        <v>187117</v>
      </c>
      <c r="R2786" s="2">
        <v>139543</v>
      </c>
      <c r="S2786" s="35">
        <v>1.3157234687515677E-2</v>
      </c>
      <c r="T2786" t="s">
        <v>4388</v>
      </c>
      <c r="U2786" t="s">
        <v>4388</v>
      </c>
      <c r="V2786" s="5" t="s">
        <v>4390</v>
      </c>
      <c r="W2786" s="5">
        <v>0</v>
      </c>
      <c r="X2786" s="4">
        <v>1.801689161272154E-4</v>
      </c>
      <c r="Y2786" s="6">
        <v>-1</v>
      </c>
      <c r="Z2786" s="4">
        <v>-4.1839568878867736E-4</v>
      </c>
      <c r="AA2786" s="5">
        <v>2251</v>
      </c>
      <c r="AC2786" s="16" t="str">
        <f t="shared" si="258"/>
        <v/>
      </c>
      <c r="AD2786" s="16" t="str">
        <f t="shared" si="259"/>
        <v/>
      </c>
      <c r="AE2786" s="16" t="str">
        <f t="shared" si="260"/>
        <v/>
      </c>
      <c r="AF2786" s="16" t="str">
        <f t="shared" si="261"/>
        <v/>
      </c>
      <c r="AG2786" s="16">
        <f t="shared" si="262"/>
        <v>1.3337403603642892E-2</v>
      </c>
      <c r="AH2786" s="16" t="str">
        <f t="shared" si="263"/>
        <v/>
      </c>
      <c r="AI2786" s="17" t="str">
        <f>IF('Peer Comparison Tool'!$D$11="NR","",IF($C2786='Peer Comparison Tool'!$D$9,COUNT('ALLL &lt;50B Database'!$AI$1:AI2785)+1,""))</f>
        <v/>
      </c>
    </row>
    <row r="2787" spans="1:35" x14ac:dyDescent="0.25">
      <c r="A2787" t="s">
        <v>1125</v>
      </c>
      <c r="B2787">
        <v>3547896</v>
      </c>
      <c r="C2787" s="5" t="s">
        <v>926</v>
      </c>
      <c r="D2787" s="5" t="s">
        <v>4387</v>
      </c>
      <c r="E2787" s="5" t="s">
        <v>4388</v>
      </c>
      <c r="F2787" s="2">
        <v>1656</v>
      </c>
      <c r="G2787" s="2">
        <v>197470</v>
      </c>
      <c r="H2787" s="2">
        <v>159101</v>
      </c>
      <c r="I2787" s="2">
        <v>19711</v>
      </c>
      <c r="J2787" s="2">
        <v>139390</v>
      </c>
      <c r="K2787" s="33">
        <v>1.1880335748618983E-2</v>
      </c>
      <c r="L2787" s="2">
        <v>1464</v>
      </c>
      <c r="M2787" s="2">
        <v>153551</v>
      </c>
      <c r="N2787" s="2">
        <v>122689</v>
      </c>
      <c r="O2787" s="33">
        <v>1.1932610095444579E-2</v>
      </c>
      <c r="P2787" s="2">
        <v>1655</v>
      </c>
      <c r="Q2787" s="2">
        <v>161036</v>
      </c>
      <c r="R2787" s="2">
        <v>134644</v>
      </c>
      <c r="S2787" s="35">
        <v>1.2291672855827218E-2</v>
      </c>
      <c r="T2787" t="s">
        <v>4388</v>
      </c>
      <c r="U2787" t="s">
        <v>4388</v>
      </c>
      <c r="V2787" s="5" t="s">
        <v>4387</v>
      </c>
      <c r="W2787" s="5">
        <v>0</v>
      </c>
      <c r="X2787" s="4">
        <v>-4.1133710720823481E-4</v>
      </c>
      <c r="Y2787" s="6">
        <v>1</v>
      </c>
      <c r="Z2787" s="4">
        <v>3.5906276038263907E-4</v>
      </c>
      <c r="AA2787" s="5">
        <v>2985</v>
      </c>
      <c r="AC2787" s="16" t="str">
        <f t="shared" si="258"/>
        <v/>
      </c>
      <c r="AD2787" s="16" t="str">
        <f t="shared" si="259"/>
        <v/>
      </c>
      <c r="AE2787" s="16" t="str">
        <f t="shared" si="260"/>
        <v/>
      </c>
      <c r="AF2787" s="16" t="str">
        <f t="shared" si="261"/>
        <v/>
      </c>
      <c r="AG2787" s="16">
        <f t="shared" si="262"/>
        <v>1.1880335748618983E-2</v>
      </c>
      <c r="AH2787" s="16" t="str">
        <f t="shared" si="263"/>
        <v/>
      </c>
      <c r="AI2787" s="17" t="str">
        <f>IF('Peer Comparison Tool'!$D$11="NR","",IF($C2787='Peer Comparison Tool'!$D$9,COUNT('ALLL &lt;50B Database'!$AI$1:AI2786)+1,""))</f>
        <v/>
      </c>
    </row>
    <row r="2788" spans="1:35" x14ac:dyDescent="0.25">
      <c r="A2788" t="s">
        <v>4262</v>
      </c>
      <c r="B2788">
        <v>380654</v>
      </c>
      <c r="C2788" s="5" t="s">
        <v>4163</v>
      </c>
      <c r="D2788" s="5" t="s">
        <v>4390</v>
      </c>
      <c r="E2788" s="5" t="s">
        <v>4388</v>
      </c>
      <c r="F2788" s="2">
        <v>1113</v>
      </c>
      <c r="G2788" s="2">
        <v>197395</v>
      </c>
      <c r="H2788" s="2">
        <v>93165</v>
      </c>
      <c r="I2788" s="2">
        <v>3816</v>
      </c>
      <c r="J2788" s="2">
        <v>89349</v>
      </c>
      <c r="K2788" s="33">
        <v>1.2456770640969681E-2</v>
      </c>
      <c r="L2788" s="2">
        <v>1091</v>
      </c>
      <c r="M2788" s="2">
        <v>178874</v>
      </c>
      <c r="N2788" s="2">
        <v>93680</v>
      </c>
      <c r="O2788" s="33">
        <v>1.1646029035012809E-2</v>
      </c>
      <c r="P2788" s="2">
        <v>1101</v>
      </c>
      <c r="Q2788" s="2">
        <v>180057</v>
      </c>
      <c r="R2788" s="2">
        <v>93516</v>
      </c>
      <c r="S2788" s="35">
        <v>1.1773386372385473E-2</v>
      </c>
      <c r="T2788" t="s">
        <v>4388</v>
      </c>
      <c r="U2788" t="s">
        <v>4388</v>
      </c>
      <c r="V2788" s="5" t="s">
        <v>4390</v>
      </c>
      <c r="W2788" s="5">
        <v>0</v>
      </c>
      <c r="X2788" s="4">
        <v>6.8338426858420738E-4</v>
      </c>
      <c r="Y2788" s="6">
        <v>12</v>
      </c>
      <c r="Z2788" s="4">
        <v>1.2735733737266434E-4</v>
      </c>
      <c r="AA2788" s="5">
        <v>2727</v>
      </c>
      <c r="AC2788" s="16" t="str">
        <f t="shared" si="258"/>
        <v/>
      </c>
      <c r="AD2788" s="16" t="str">
        <f t="shared" si="259"/>
        <v/>
      </c>
      <c r="AE2788" s="16" t="str">
        <f t="shared" si="260"/>
        <v/>
      </c>
      <c r="AF2788" s="16" t="str">
        <f t="shared" si="261"/>
        <v/>
      </c>
      <c r="AG2788" s="16">
        <f t="shared" si="262"/>
        <v>1.2456770640969681E-2</v>
      </c>
      <c r="AH2788" s="16" t="str">
        <f t="shared" si="263"/>
        <v/>
      </c>
      <c r="AI2788" s="17" t="str">
        <f>IF('Peer Comparison Tool'!$D$11="NR","",IF($C2788='Peer Comparison Tool'!$D$9,COUNT('ALLL &lt;50B Database'!$AI$1:AI2787)+1,""))</f>
        <v/>
      </c>
    </row>
    <row r="2789" spans="1:35" x14ac:dyDescent="0.25">
      <c r="A2789" t="s">
        <v>638</v>
      </c>
      <c r="B2789">
        <v>986935</v>
      </c>
      <c r="C2789" s="5" t="s">
        <v>561</v>
      </c>
      <c r="D2789" s="5" t="s">
        <v>4390</v>
      </c>
      <c r="E2789" s="5" t="s">
        <v>4388</v>
      </c>
      <c r="F2789" s="2">
        <v>1492</v>
      </c>
      <c r="G2789" s="2">
        <v>197345</v>
      </c>
      <c r="H2789" s="2">
        <v>120901</v>
      </c>
      <c r="I2789" s="2">
        <v>0</v>
      </c>
      <c r="J2789" s="2">
        <v>120901</v>
      </c>
      <c r="K2789" s="33">
        <v>1.2340675428656503E-2</v>
      </c>
      <c r="L2789" s="2">
        <v>1921</v>
      </c>
      <c r="M2789" s="2">
        <v>181347</v>
      </c>
      <c r="N2789" s="2">
        <v>122929</v>
      </c>
      <c r="O2789" s="33">
        <v>1.5626906588355881E-2</v>
      </c>
      <c r="P2789" s="2">
        <v>1881</v>
      </c>
      <c r="Q2789" s="2">
        <v>184975</v>
      </c>
      <c r="R2789" s="2">
        <v>119968</v>
      </c>
      <c r="S2789" s="35">
        <v>1.567918111496399E-2</v>
      </c>
      <c r="T2789" t="s">
        <v>4388</v>
      </c>
      <c r="U2789" t="s">
        <v>4388</v>
      </c>
      <c r="V2789" s="5" t="s">
        <v>4390</v>
      </c>
      <c r="W2789" s="5">
        <v>0</v>
      </c>
      <c r="X2789" s="4">
        <v>-3.3385056863074868E-3</v>
      </c>
      <c r="Y2789" s="6">
        <v>-389</v>
      </c>
      <c r="Z2789" s="4">
        <v>5.2274526608109273E-5</v>
      </c>
      <c r="AA2789" s="5">
        <v>2766</v>
      </c>
      <c r="AC2789" s="16" t="str">
        <f t="shared" si="258"/>
        <v/>
      </c>
      <c r="AD2789" s="16" t="str">
        <f t="shared" si="259"/>
        <v/>
      </c>
      <c r="AE2789" s="16" t="str">
        <f t="shared" si="260"/>
        <v/>
      </c>
      <c r="AF2789" s="16" t="str">
        <f t="shared" si="261"/>
        <v/>
      </c>
      <c r="AG2789" s="16">
        <f t="shared" si="262"/>
        <v>1.2340675428656503E-2</v>
      </c>
      <c r="AH2789" s="16" t="str">
        <f t="shared" si="263"/>
        <v/>
      </c>
      <c r="AI2789" s="17" t="str">
        <f>IF('Peer Comparison Tool'!$D$11="NR","",IF($C2789='Peer Comparison Tool'!$D$9,COUNT('ALLL &lt;50B Database'!$AI$1:AI2788)+1,""))</f>
        <v/>
      </c>
    </row>
    <row r="2790" spans="1:35" x14ac:dyDescent="0.25">
      <c r="A2790" t="s">
        <v>1464</v>
      </c>
      <c r="B2790">
        <v>991555</v>
      </c>
      <c r="C2790" s="5" t="s">
        <v>1389</v>
      </c>
      <c r="D2790" s="5" t="s">
        <v>4390</v>
      </c>
      <c r="E2790" s="5" t="s">
        <v>4388</v>
      </c>
      <c r="F2790" s="2">
        <v>1241</v>
      </c>
      <c r="G2790" s="2">
        <v>197334</v>
      </c>
      <c r="H2790" s="2">
        <v>75581</v>
      </c>
      <c r="I2790" s="2">
        <v>9293</v>
      </c>
      <c r="J2790" s="2">
        <v>66288</v>
      </c>
      <c r="K2790" s="33">
        <v>1.8721337195269128E-2</v>
      </c>
      <c r="L2790" s="2">
        <v>1226</v>
      </c>
      <c r="M2790" s="2">
        <v>174073</v>
      </c>
      <c r="N2790" s="2">
        <v>66615</v>
      </c>
      <c r="O2790" s="33">
        <v>1.8404263304060645E-2</v>
      </c>
      <c r="P2790" s="2">
        <v>1230</v>
      </c>
      <c r="Q2790" s="2">
        <v>179536</v>
      </c>
      <c r="R2790" s="2">
        <v>65467</v>
      </c>
      <c r="S2790" s="35">
        <v>1.8788091710327342E-2</v>
      </c>
      <c r="T2790" t="s">
        <v>4388</v>
      </c>
      <c r="U2790" t="s">
        <v>4388</v>
      </c>
      <c r="V2790" s="5" t="s">
        <v>4390</v>
      </c>
      <c r="W2790" s="5">
        <v>0</v>
      </c>
      <c r="X2790" s="4">
        <v>-6.6754515058213559E-5</v>
      </c>
      <c r="Y2790" s="6">
        <v>11</v>
      </c>
      <c r="Z2790" s="4">
        <v>3.8382840626669662E-4</v>
      </c>
      <c r="AA2790" s="5">
        <v>725</v>
      </c>
      <c r="AC2790" s="16" t="str">
        <f t="shared" si="258"/>
        <v/>
      </c>
      <c r="AD2790" s="16" t="str">
        <f t="shared" si="259"/>
        <v/>
      </c>
      <c r="AE2790" s="16" t="str">
        <f t="shared" si="260"/>
        <v/>
      </c>
      <c r="AF2790" s="16" t="str">
        <f t="shared" si="261"/>
        <v/>
      </c>
      <c r="AG2790" s="16">
        <f t="shared" si="262"/>
        <v>1.8721337195269128E-2</v>
      </c>
      <c r="AH2790" s="16" t="str">
        <f t="shared" si="263"/>
        <v/>
      </c>
      <c r="AI2790" s="17" t="str">
        <f>IF('Peer Comparison Tool'!$D$11="NR","",IF($C2790='Peer Comparison Tool'!$D$9,COUNT('ALLL &lt;50B Database'!$AI$1:AI2789)+1,""))</f>
        <v/>
      </c>
    </row>
    <row r="2791" spans="1:35" x14ac:dyDescent="0.25">
      <c r="A2791" t="s">
        <v>537</v>
      </c>
      <c r="B2791">
        <v>2860039</v>
      </c>
      <c r="C2791" s="5" t="s">
        <v>462</v>
      </c>
      <c r="D2791" s="5" t="s">
        <v>4390</v>
      </c>
      <c r="E2791" s="5" t="s">
        <v>4388</v>
      </c>
      <c r="F2791" s="2">
        <v>754</v>
      </c>
      <c r="G2791" s="2">
        <v>197326</v>
      </c>
      <c r="H2791" s="2">
        <v>84878</v>
      </c>
      <c r="I2791" s="2">
        <v>30270</v>
      </c>
      <c r="J2791" s="2">
        <v>54608</v>
      </c>
      <c r="K2791" s="33">
        <v>1.3807500732493408E-2</v>
      </c>
      <c r="L2791" s="2">
        <v>739</v>
      </c>
      <c r="M2791" s="2">
        <v>160210</v>
      </c>
      <c r="N2791" s="2">
        <v>52248</v>
      </c>
      <c r="O2791" s="33">
        <v>1.4144082070127087E-2</v>
      </c>
      <c r="P2791" s="2">
        <v>746</v>
      </c>
      <c r="Q2791" s="2">
        <v>161929</v>
      </c>
      <c r="R2791" s="2">
        <v>53939</v>
      </c>
      <c r="S2791" s="35">
        <v>1.3830438087469178E-2</v>
      </c>
      <c r="T2791" t="s">
        <v>4388</v>
      </c>
      <c r="U2791" t="s">
        <v>4388</v>
      </c>
      <c r="V2791" s="5" t="s">
        <v>4390</v>
      </c>
      <c r="W2791" s="5">
        <v>0</v>
      </c>
      <c r="X2791" s="4">
        <v>-2.2937354975769916E-5</v>
      </c>
      <c r="Y2791" s="6">
        <v>8</v>
      </c>
      <c r="Z2791" s="4">
        <v>-3.1364398265790877E-4</v>
      </c>
      <c r="AA2791" s="5">
        <v>2066</v>
      </c>
      <c r="AC2791" s="16" t="str">
        <f t="shared" si="258"/>
        <v/>
      </c>
      <c r="AD2791" s="16" t="str">
        <f t="shared" si="259"/>
        <v/>
      </c>
      <c r="AE2791" s="16" t="str">
        <f t="shared" si="260"/>
        <v/>
      </c>
      <c r="AF2791" s="16" t="str">
        <f t="shared" si="261"/>
        <v/>
      </c>
      <c r="AG2791" s="16">
        <f t="shared" si="262"/>
        <v>1.3807500732493408E-2</v>
      </c>
      <c r="AH2791" s="16" t="str">
        <f t="shared" si="263"/>
        <v/>
      </c>
      <c r="AI2791" s="17">
        <f>IF('Peer Comparison Tool'!$D$11="NR","",IF($C2791='Peer Comparison Tool'!$D$9,COUNT('ALLL &lt;50B Database'!$AI$1:AI2790)+1,""))</f>
        <v>71</v>
      </c>
    </row>
    <row r="2792" spans="1:35" x14ac:dyDescent="0.25">
      <c r="A2792" t="s">
        <v>2670</v>
      </c>
      <c r="B2792">
        <v>693952</v>
      </c>
      <c r="C2792" s="5" t="s">
        <v>2642</v>
      </c>
      <c r="D2792" s="5" t="s">
        <v>4390</v>
      </c>
      <c r="E2792" s="5" t="s">
        <v>4388</v>
      </c>
      <c r="F2792" s="2">
        <v>3387</v>
      </c>
      <c r="G2792" s="2">
        <v>197191</v>
      </c>
      <c r="H2792" s="2">
        <v>164401</v>
      </c>
      <c r="I2792" s="2">
        <v>7988</v>
      </c>
      <c r="J2792" s="2">
        <v>156413</v>
      </c>
      <c r="K2792" s="33">
        <v>2.1654210327786052E-2</v>
      </c>
      <c r="L2792" s="2">
        <v>3401</v>
      </c>
      <c r="M2792" s="2">
        <v>185281</v>
      </c>
      <c r="N2792" s="2">
        <v>156477</v>
      </c>
      <c r="O2792" s="33">
        <v>2.173482364820389E-2</v>
      </c>
      <c r="P2792" s="2">
        <v>3386</v>
      </c>
      <c r="Q2792" s="2">
        <v>186690</v>
      </c>
      <c r="R2792" s="2">
        <v>151044</v>
      </c>
      <c r="S2792" s="35">
        <v>2.2417308863642384E-2</v>
      </c>
      <c r="T2792" t="s">
        <v>4388</v>
      </c>
      <c r="U2792" t="s">
        <v>4388</v>
      </c>
      <c r="V2792" s="5" t="s">
        <v>4390</v>
      </c>
      <c r="W2792" s="5">
        <v>0</v>
      </c>
      <c r="X2792" s="4">
        <v>-7.6309853585633178E-4</v>
      </c>
      <c r="Y2792" s="6">
        <v>1</v>
      </c>
      <c r="Z2792" s="4">
        <v>6.8248521543849347E-4</v>
      </c>
      <c r="AA2792" s="5">
        <v>419</v>
      </c>
      <c r="AC2792" s="16" t="str">
        <f t="shared" si="258"/>
        <v/>
      </c>
      <c r="AD2792" s="16" t="str">
        <f t="shared" si="259"/>
        <v/>
      </c>
      <c r="AE2792" s="16" t="str">
        <f t="shared" si="260"/>
        <v/>
      </c>
      <c r="AF2792" s="16" t="str">
        <f t="shared" si="261"/>
        <v/>
      </c>
      <c r="AG2792" s="16">
        <f t="shared" si="262"/>
        <v>2.1654210327786052E-2</v>
      </c>
      <c r="AH2792" s="16" t="str">
        <f t="shared" si="263"/>
        <v/>
      </c>
      <c r="AI2792" s="17" t="str">
        <f>IF('Peer Comparison Tool'!$D$11="NR","",IF($C2792='Peer Comparison Tool'!$D$9,COUNT('ALLL &lt;50B Database'!$AI$1:AI2791)+1,""))</f>
        <v/>
      </c>
    </row>
    <row r="2793" spans="1:35" x14ac:dyDescent="0.25">
      <c r="A2793" t="s">
        <v>2757</v>
      </c>
      <c r="B2793">
        <v>979151</v>
      </c>
      <c r="C2793" s="5" t="s">
        <v>2711</v>
      </c>
      <c r="D2793" s="5" t="s">
        <v>4390</v>
      </c>
      <c r="E2793" s="5" t="s">
        <v>4388</v>
      </c>
      <c r="F2793" s="2">
        <v>1357</v>
      </c>
      <c r="G2793" s="2">
        <v>196831</v>
      </c>
      <c r="H2793" s="2">
        <v>99001</v>
      </c>
      <c r="I2793" s="2">
        <v>3719</v>
      </c>
      <c r="J2793" s="2">
        <v>95282</v>
      </c>
      <c r="K2793" s="33">
        <v>1.4241934468210156E-2</v>
      </c>
      <c r="L2793" s="2">
        <v>1293</v>
      </c>
      <c r="M2793" s="2">
        <v>177191</v>
      </c>
      <c r="N2793" s="2">
        <v>90912</v>
      </c>
      <c r="O2793" s="33">
        <v>1.4222544878563887E-2</v>
      </c>
      <c r="P2793" s="2">
        <v>1324</v>
      </c>
      <c r="Q2793" s="2">
        <v>181888</v>
      </c>
      <c r="R2793" s="2">
        <v>93187</v>
      </c>
      <c r="S2793" s="35">
        <v>1.4207990384924936E-2</v>
      </c>
      <c r="T2793" t="s">
        <v>4388</v>
      </c>
      <c r="U2793" t="s">
        <v>4388</v>
      </c>
      <c r="V2793" s="5" t="s">
        <v>4390</v>
      </c>
      <c r="W2793" s="5">
        <v>0</v>
      </c>
      <c r="X2793" s="4">
        <v>3.3944083285220028E-5</v>
      </c>
      <c r="Y2793" s="6">
        <v>33</v>
      </c>
      <c r="Z2793" s="4">
        <v>-1.4554493638950852E-5</v>
      </c>
      <c r="AA2793" s="5">
        <v>1867</v>
      </c>
      <c r="AC2793" s="16" t="str">
        <f t="shared" si="258"/>
        <v/>
      </c>
      <c r="AD2793" s="16" t="str">
        <f t="shared" si="259"/>
        <v/>
      </c>
      <c r="AE2793" s="16" t="str">
        <f t="shared" si="260"/>
        <v/>
      </c>
      <c r="AF2793" s="16" t="str">
        <f t="shared" si="261"/>
        <v/>
      </c>
      <c r="AG2793" s="16">
        <f t="shared" si="262"/>
        <v>1.4241934468210156E-2</v>
      </c>
      <c r="AH2793" s="16" t="str">
        <f t="shared" si="263"/>
        <v/>
      </c>
      <c r="AI2793" s="17" t="str">
        <f>IF('Peer Comparison Tool'!$D$11="NR","",IF($C2793='Peer Comparison Tool'!$D$9,COUNT('ALLL &lt;50B Database'!$AI$1:AI2792)+1,""))</f>
        <v/>
      </c>
    </row>
    <row r="2794" spans="1:35" x14ac:dyDescent="0.25">
      <c r="A2794" t="s">
        <v>1108</v>
      </c>
      <c r="B2794">
        <v>749943</v>
      </c>
      <c r="C2794" s="5" t="s">
        <v>926</v>
      </c>
      <c r="D2794" s="5" t="s">
        <v>4390</v>
      </c>
      <c r="E2794" s="5" t="s">
        <v>4388</v>
      </c>
      <c r="F2794" s="2">
        <v>1319</v>
      </c>
      <c r="G2794" s="2">
        <v>196818</v>
      </c>
      <c r="H2794" s="2">
        <v>140319</v>
      </c>
      <c r="I2794" s="2">
        <v>0</v>
      </c>
      <c r="J2794" s="2">
        <v>140319</v>
      </c>
      <c r="K2794" s="33">
        <v>9.4000099772660866E-3</v>
      </c>
      <c r="L2794" s="2">
        <v>1406</v>
      </c>
      <c r="M2794" s="2">
        <v>184027</v>
      </c>
      <c r="N2794" s="2">
        <v>139458</v>
      </c>
      <c r="O2794" s="33">
        <v>1.0081888453871417E-2</v>
      </c>
      <c r="P2794" s="2">
        <v>1417</v>
      </c>
      <c r="Q2794" s="2">
        <v>189230</v>
      </c>
      <c r="R2794" s="2">
        <v>142741</v>
      </c>
      <c r="S2794" s="35">
        <v>9.9270707084859987E-3</v>
      </c>
      <c r="T2794" t="s">
        <v>4388</v>
      </c>
      <c r="U2794" t="s">
        <v>4388</v>
      </c>
      <c r="V2794" s="5" t="s">
        <v>4390</v>
      </c>
      <c r="W2794" s="5">
        <v>0</v>
      </c>
      <c r="X2794" s="4">
        <v>-5.2706073121991208E-4</v>
      </c>
      <c r="Y2794" s="6">
        <v>-98</v>
      </c>
      <c r="Z2794" s="4">
        <v>-1.5481774538541812E-4</v>
      </c>
      <c r="AA2794" s="5">
        <v>3969</v>
      </c>
      <c r="AC2794" s="16" t="str">
        <f t="shared" si="258"/>
        <v/>
      </c>
      <c r="AD2794" s="16" t="str">
        <f t="shared" si="259"/>
        <v/>
      </c>
      <c r="AE2794" s="16" t="str">
        <f t="shared" si="260"/>
        <v/>
      </c>
      <c r="AF2794" s="16" t="str">
        <f t="shared" si="261"/>
        <v/>
      </c>
      <c r="AG2794" s="16">
        <f t="shared" si="262"/>
        <v>9.4000099772660866E-3</v>
      </c>
      <c r="AH2794" s="16" t="str">
        <f t="shared" si="263"/>
        <v/>
      </c>
      <c r="AI2794" s="17" t="str">
        <f>IF('Peer Comparison Tool'!$D$11="NR","",IF($C2794='Peer Comparison Tool'!$D$9,COUNT('ALLL &lt;50B Database'!$AI$1:AI2793)+1,""))</f>
        <v/>
      </c>
    </row>
    <row r="2795" spans="1:35" x14ac:dyDescent="0.25">
      <c r="A2795" t="s">
        <v>2756</v>
      </c>
      <c r="B2795">
        <v>9553</v>
      </c>
      <c r="C2795" s="5" t="s">
        <v>2711</v>
      </c>
      <c r="D2795" s="5" t="s">
        <v>4390</v>
      </c>
      <c r="E2795" s="5" t="s">
        <v>4388</v>
      </c>
      <c r="F2795" s="2">
        <v>1211</v>
      </c>
      <c r="G2795" s="2">
        <v>196693</v>
      </c>
      <c r="H2795" s="2">
        <v>119458</v>
      </c>
      <c r="I2795" s="2">
        <v>2999</v>
      </c>
      <c r="J2795" s="2">
        <v>116459</v>
      </c>
      <c r="K2795" s="33">
        <v>1.0398509346637014E-2</v>
      </c>
      <c r="L2795" s="2">
        <v>1211</v>
      </c>
      <c r="M2795" s="2">
        <v>185262</v>
      </c>
      <c r="N2795" s="2">
        <v>108882</v>
      </c>
      <c r="O2795" s="33">
        <v>1.1122132216527985E-2</v>
      </c>
      <c r="P2795" s="2">
        <v>1211</v>
      </c>
      <c r="Q2795" s="2">
        <v>187708</v>
      </c>
      <c r="R2795" s="2">
        <v>106695</v>
      </c>
      <c r="S2795" s="35">
        <v>1.1350110126997517E-2</v>
      </c>
      <c r="T2795" t="s">
        <v>4388</v>
      </c>
      <c r="U2795" t="s">
        <v>4388</v>
      </c>
      <c r="V2795" s="5" t="s">
        <v>4390</v>
      </c>
      <c r="W2795" s="5">
        <v>0</v>
      </c>
      <c r="X2795" s="4">
        <v>-9.5160078036050227E-4</v>
      </c>
      <c r="Y2795" s="6">
        <v>0</v>
      </c>
      <c r="Z2795" s="4">
        <v>2.279779104695321E-4</v>
      </c>
      <c r="AA2795" s="5">
        <v>3637</v>
      </c>
      <c r="AC2795" s="16" t="str">
        <f t="shared" si="258"/>
        <v/>
      </c>
      <c r="AD2795" s="16" t="str">
        <f t="shared" si="259"/>
        <v/>
      </c>
      <c r="AE2795" s="16" t="str">
        <f t="shared" si="260"/>
        <v/>
      </c>
      <c r="AF2795" s="16" t="str">
        <f t="shared" si="261"/>
        <v/>
      </c>
      <c r="AG2795" s="16">
        <f t="shared" si="262"/>
        <v>1.0398509346637014E-2</v>
      </c>
      <c r="AH2795" s="16" t="str">
        <f t="shared" si="263"/>
        <v/>
      </c>
      <c r="AI2795" s="17" t="str">
        <f>IF('Peer Comparison Tool'!$D$11="NR","",IF($C2795='Peer Comparison Tool'!$D$9,COUNT('ALLL &lt;50B Database'!$AI$1:AI2794)+1,""))</f>
        <v/>
      </c>
    </row>
    <row r="2796" spans="1:35" x14ac:dyDescent="0.25">
      <c r="A2796" t="s">
        <v>3673</v>
      </c>
      <c r="B2796">
        <v>3429219</v>
      </c>
      <c r="C2796" s="5" t="s">
        <v>3603</v>
      </c>
      <c r="D2796" s="5" t="s">
        <v>4390</v>
      </c>
      <c r="E2796" s="5" t="s">
        <v>4388</v>
      </c>
      <c r="F2796" s="2">
        <v>2768</v>
      </c>
      <c r="G2796" s="2">
        <v>196528</v>
      </c>
      <c r="H2796" s="2">
        <v>147173</v>
      </c>
      <c r="I2796" s="2">
        <v>7780</v>
      </c>
      <c r="J2796" s="2">
        <v>139393</v>
      </c>
      <c r="K2796" s="33">
        <v>1.9857525126799766E-2</v>
      </c>
      <c r="L2796" s="2">
        <v>2589</v>
      </c>
      <c r="M2796" s="2">
        <v>184788</v>
      </c>
      <c r="N2796" s="2">
        <v>145406</v>
      </c>
      <c r="O2796" s="33">
        <v>1.7805317524723877E-2</v>
      </c>
      <c r="P2796" s="2">
        <v>2679</v>
      </c>
      <c r="Q2796" s="2">
        <v>182959</v>
      </c>
      <c r="R2796" s="2">
        <v>146753</v>
      </c>
      <c r="S2796" s="35">
        <v>1.8255163437885427E-2</v>
      </c>
      <c r="T2796" t="s">
        <v>4388</v>
      </c>
      <c r="U2796" t="s">
        <v>4388</v>
      </c>
      <c r="V2796" s="5" t="s">
        <v>4390</v>
      </c>
      <c r="W2796" s="5">
        <v>0</v>
      </c>
      <c r="X2796" s="4">
        <v>1.6023616889143388E-3</v>
      </c>
      <c r="Y2796" s="6">
        <v>89</v>
      </c>
      <c r="Z2796" s="4">
        <v>4.4984591316155065E-4</v>
      </c>
      <c r="AA2796" s="5">
        <v>578</v>
      </c>
      <c r="AC2796" s="16" t="str">
        <f t="shared" si="258"/>
        <v/>
      </c>
      <c r="AD2796" s="16" t="str">
        <f t="shared" si="259"/>
        <v/>
      </c>
      <c r="AE2796" s="16" t="str">
        <f t="shared" si="260"/>
        <v/>
      </c>
      <c r="AF2796" s="16" t="str">
        <f t="shared" si="261"/>
        <v/>
      </c>
      <c r="AG2796" s="16">
        <f t="shared" si="262"/>
        <v>1.9857525126799766E-2</v>
      </c>
      <c r="AH2796" s="16" t="str">
        <f t="shared" si="263"/>
        <v/>
      </c>
      <c r="AI2796" s="17" t="str">
        <f>IF('Peer Comparison Tool'!$D$11="NR","",IF($C2796='Peer Comparison Tool'!$D$9,COUNT('ALLL &lt;50B Database'!$AI$1:AI2795)+1,""))</f>
        <v/>
      </c>
    </row>
    <row r="2797" spans="1:35" x14ac:dyDescent="0.25">
      <c r="A2797" t="s">
        <v>1345</v>
      </c>
      <c r="B2797">
        <v>21658</v>
      </c>
      <c r="C2797" s="5" t="s">
        <v>4163</v>
      </c>
      <c r="D2797" s="5" t="s">
        <v>4387</v>
      </c>
      <c r="E2797" s="5" t="s">
        <v>4388</v>
      </c>
      <c r="F2797" s="2">
        <v>2035</v>
      </c>
      <c r="G2797" s="2">
        <v>196440</v>
      </c>
      <c r="H2797" s="2">
        <v>135603</v>
      </c>
      <c r="I2797" s="2">
        <v>2007</v>
      </c>
      <c r="J2797" s="2">
        <v>133596</v>
      </c>
      <c r="K2797" s="33">
        <v>1.5232491990778167E-2</v>
      </c>
      <c r="L2797" s="2">
        <v>1958</v>
      </c>
      <c r="M2797" s="2">
        <v>186578</v>
      </c>
      <c r="N2797" s="2">
        <v>132140</v>
      </c>
      <c r="O2797" s="33">
        <v>1.481761767822007E-2</v>
      </c>
      <c r="P2797" s="2">
        <v>1993</v>
      </c>
      <c r="Q2797" s="2">
        <v>181919</v>
      </c>
      <c r="R2797" s="2">
        <v>130496</v>
      </c>
      <c r="S2797" s="35">
        <v>1.5272498773908778E-2</v>
      </c>
      <c r="T2797" t="s">
        <v>4388</v>
      </c>
      <c r="U2797" t="s">
        <v>4388</v>
      </c>
      <c r="V2797" s="5" t="s">
        <v>4387</v>
      </c>
      <c r="W2797" s="5">
        <v>0</v>
      </c>
      <c r="X2797" s="4">
        <v>-4.0006783130611123E-5</v>
      </c>
      <c r="Y2797" s="6">
        <v>42</v>
      </c>
      <c r="Z2797" s="4">
        <v>4.5488109568870769E-4</v>
      </c>
      <c r="AA2797" s="5">
        <v>1528</v>
      </c>
      <c r="AC2797" s="16" t="str">
        <f t="shared" si="258"/>
        <v/>
      </c>
      <c r="AD2797" s="16" t="str">
        <f t="shared" si="259"/>
        <v/>
      </c>
      <c r="AE2797" s="16" t="str">
        <f t="shared" si="260"/>
        <v/>
      </c>
      <c r="AF2797" s="16" t="str">
        <f t="shared" si="261"/>
        <v/>
      </c>
      <c r="AG2797" s="16">
        <f t="shared" si="262"/>
        <v>1.5232491990778167E-2</v>
      </c>
      <c r="AH2797" s="16" t="str">
        <f t="shared" si="263"/>
        <v/>
      </c>
      <c r="AI2797" s="17" t="str">
        <f>IF('Peer Comparison Tool'!$D$11="NR","",IF($C2797='Peer Comparison Tool'!$D$9,COUNT('ALLL &lt;50B Database'!$AI$1:AI2796)+1,""))</f>
        <v/>
      </c>
    </row>
    <row r="2798" spans="1:35" x14ac:dyDescent="0.25">
      <c r="A2798" t="s">
        <v>538</v>
      </c>
      <c r="B2798">
        <v>2896216</v>
      </c>
      <c r="C2798" s="5" t="s">
        <v>462</v>
      </c>
      <c r="D2798" s="5" t="s">
        <v>4390</v>
      </c>
      <c r="E2798" s="5" t="s">
        <v>4388</v>
      </c>
      <c r="F2798" s="2">
        <v>1620</v>
      </c>
      <c r="G2798" s="2">
        <v>196404</v>
      </c>
      <c r="H2798" s="2">
        <v>153711</v>
      </c>
      <c r="I2798" s="2">
        <v>35332</v>
      </c>
      <c r="J2798" s="2">
        <v>118379</v>
      </c>
      <c r="K2798" s="33">
        <v>1.3684859645714189E-2</v>
      </c>
      <c r="L2798" s="2">
        <v>1380</v>
      </c>
      <c r="M2798" s="2">
        <v>144961</v>
      </c>
      <c r="N2798" s="2">
        <v>111584</v>
      </c>
      <c r="O2798" s="33">
        <v>1.2367364496702036E-2</v>
      </c>
      <c r="P2798" s="2">
        <v>1405</v>
      </c>
      <c r="Q2798" s="2">
        <v>159137</v>
      </c>
      <c r="R2798" s="2">
        <v>117591</v>
      </c>
      <c r="S2798" s="35">
        <v>1.1948193314114175E-2</v>
      </c>
      <c r="T2798" t="s">
        <v>4388</v>
      </c>
      <c r="U2798" t="s">
        <v>4388</v>
      </c>
      <c r="V2798" s="5" t="s">
        <v>4390</v>
      </c>
      <c r="W2798" s="5">
        <v>0</v>
      </c>
      <c r="X2798" s="4">
        <v>1.7366663316000144E-3</v>
      </c>
      <c r="Y2798" s="6">
        <v>215</v>
      </c>
      <c r="Z2798" s="4">
        <v>-4.1917118258786093E-4</v>
      </c>
      <c r="AA2798" s="5">
        <v>2119</v>
      </c>
      <c r="AC2798" s="16" t="str">
        <f t="shared" si="258"/>
        <v/>
      </c>
      <c r="AD2798" s="16" t="str">
        <f t="shared" si="259"/>
        <v/>
      </c>
      <c r="AE2798" s="16" t="str">
        <f t="shared" si="260"/>
        <v/>
      </c>
      <c r="AF2798" s="16" t="str">
        <f t="shared" si="261"/>
        <v/>
      </c>
      <c r="AG2798" s="16">
        <f t="shared" si="262"/>
        <v>1.3684859645714189E-2</v>
      </c>
      <c r="AH2798" s="16" t="str">
        <f t="shared" si="263"/>
        <v/>
      </c>
      <c r="AI2798" s="17">
        <f>IF('Peer Comparison Tool'!$D$11="NR","",IF($C2798='Peer Comparison Tool'!$D$9,COUNT('ALLL &lt;50B Database'!$AI$1:AI2797)+1,""))</f>
        <v>72</v>
      </c>
    </row>
    <row r="2799" spans="1:35" x14ac:dyDescent="0.25">
      <c r="A2799" t="s">
        <v>2758</v>
      </c>
      <c r="B2799">
        <v>73554</v>
      </c>
      <c r="C2799" s="5" t="s">
        <v>2711</v>
      </c>
      <c r="D2799" s="5" t="s">
        <v>4390</v>
      </c>
      <c r="E2799" s="5" t="s">
        <v>4388</v>
      </c>
      <c r="F2799" s="2">
        <v>2681</v>
      </c>
      <c r="G2799" s="2">
        <v>196295</v>
      </c>
      <c r="H2799" s="2">
        <v>143421</v>
      </c>
      <c r="I2799" s="2">
        <v>7338</v>
      </c>
      <c r="J2799" s="2">
        <v>136083</v>
      </c>
      <c r="K2799" s="33">
        <v>1.9701211760469715E-2</v>
      </c>
      <c r="L2799" s="2">
        <v>2613</v>
      </c>
      <c r="M2799" s="2">
        <v>170487</v>
      </c>
      <c r="N2799" s="2">
        <v>134195</v>
      </c>
      <c r="O2799" s="33">
        <v>1.9471664369015238E-2</v>
      </c>
      <c r="P2799" s="2">
        <v>2659</v>
      </c>
      <c r="Q2799" s="2">
        <v>169790</v>
      </c>
      <c r="R2799" s="2">
        <v>135708</v>
      </c>
      <c r="S2799" s="35">
        <v>1.9593539069177941E-2</v>
      </c>
      <c r="T2799" t="s">
        <v>4388</v>
      </c>
      <c r="U2799" t="s">
        <v>4388</v>
      </c>
      <c r="V2799" s="5" t="s">
        <v>4390</v>
      </c>
      <c r="W2799" s="5">
        <v>0</v>
      </c>
      <c r="X2799" s="4">
        <v>1.0767269129177345E-4</v>
      </c>
      <c r="Y2799" s="6">
        <v>22</v>
      </c>
      <c r="Z2799" s="4">
        <v>1.218747001627031E-4</v>
      </c>
      <c r="AA2799" s="5">
        <v>593</v>
      </c>
      <c r="AC2799" s="16" t="str">
        <f t="shared" si="258"/>
        <v/>
      </c>
      <c r="AD2799" s="16" t="str">
        <f t="shared" si="259"/>
        <v/>
      </c>
      <c r="AE2799" s="16" t="str">
        <f t="shared" si="260"/>
        <v/>
      </c>
      <c r="AF2799" s="16" t="str">
        <f t="shared" si="261"/>
        <v/>
      </c>
      <c r="AG2799" s="16">
        <f t="shared" si="262"/>
        <v>1.9701211760469715E-2</v>
      </c>
      <c r="AH2799" s="16" t="str">
        <f t="shared" si="263"/>
        <v/>
      </c>
      <c r="AI2799" s="17" t="str">
        <f>IF('Peer Comparison Tool'!$D$11="NR","",IF($C2799='Peer Comparison Tool'!$D$9,COUNT('ALLL &lt;50B Database'!$AI$1:AI2798)+1,""))</f>
        <v/>
      </c>
    </row>
    <row r="2800" spans="1:35" x14ac:dyDescent="0.25">
      <c r="A2800" t="s">
        <v>1114</v>
      </c>
      <c r="B2800">
        <v>976534</v>
      </c>
      <c r="C2800" s="5" t="s">
        <v>926</v>
      </c>
      <c r="D2800" s="5" t="s">
        <v>4390</v>
      </c>
      <c r="E2800" s="5" t="s">
        <v>4388</v>
      </c>
      <c r="F2800" s="2">
        <v>1449</v>
      </c>
      <c r="G2800" s="2">
        <v>196260</v>
      </c>
      <c r="H2800" s="2">
        <v>128892</v>
      </c>
      <c r="I2800" s="2">
        <v>10843</v>
      </c>
      <c r="J2800" s="2">
        <v>118049</v>
      </c>
      <c r="K2800" s="33">
        <v>1.2274563952257114E-2</v>
      </c>
      <c r="L2800" s="2">
        <v>1415</v>
      </c>
      <c r="M2800" s="2">
        <v>180219</v>
      </c>
      <c r="N2800" s="2">
        <v>116837</v>
      </c>
      <c r="O2800" s="33">
        <v>1.2110889529857836E-2</v>
      </c>
      <c r="P2800" s="2">
        <v>1422</v>
      </c>
      <c r="Q2800" s="2">
        <v>180357</v>
      </c>
      <c r="R2800" s="2">
        <v>119643</v>
      </c>
      <c r="S2800" s="35">
        <v>1.1885358942854994E-2</v>
      </c>
      <c r="T2800" t="s">
        <v>4388</v>
      </c>
      <c r="U2800" t="s">
        <v>4388</v>
      </c>
      <c r="V2800" s="5" t="s">
        <v>4390</v>
      </c>
      <c r="W2800" s="5">
        <v>0</v>
      </c>
      <c r="X2800" s="4">
        <v>3.8920500940211981E-4</v>
      </c>
      <c r="Y2800" s="6">
        <v>27</v>
      </c>
      <c r="Z2800" s="4">
        <v>-2.25530587002842E-4</v>
      </c>
      <c r="AA2800" s="5">
        <v>2793</v>
      </c>
      <c r="AC2800" s="16" t="str">
        <f t="shared" si="258"/>
        <v/>
      </c>
      <c r="AD2800" s="16" t="str">
        <f t="shared" si="259"/>
        <v/>
      </c>
      <c r="AE2800" s="16" t="str">
        <f t="shared" si="260"/>
        <v/>
      </c>
      <c r="AF2800" s="16" t="str">
        <f t="shared" si="261"/>
        <v/>
      </c>
      <c r="AG2800" s="16">
        <f t="shared" si="262"/>
        <v>1.2274563952257114E-2</v>
      </c>
      <c r="AH2800" s="16" t="str">
        <f t="shared" si="263"/>
        <v/>
      </c>
      <c r="AI2800" s="17" t="str">
        <f>IF('Peer Comparison Tool'!$D$11="NR","",IF($C2800='Peer Comparison Tool'!$D$9,COUNT('ALLL &lt;50B Database'!$AI$1:AI2799)+1,""))</f>
        <v/>
      </c>
    </row>
    <row r="2801" spans="1:35" x14ac:dyDescent="0.25">
      <c r="A2801" t="s">
        <v>1105</v>
      </c>
      <c r="B2801">
        <v>152431</v>
      </c>
      <c r="C2801" s="5" t="s">
        <v>926</v>
      </c>
      <c r="D2801" s="5" t="s">
        <v>4390</v>
      </c>
      <c r="E2801" s="5" t="s">
        <v>4388</v>
      </c>
      <c r="F2801" s="2">
        <v>1259</v>
      </c>
      <c r="G2801" s="2">
        <v>196161</v>
      </c>
      <c r="H2801" s="2">
        <v>145110</v>
      </c>
      <c r="I2801" s="2">
        <v>4711</v>
      </c>
      <c r="J2801" s="2">
        <v>140399</v>
      </c>
      <c r="K2801" s="33">
        <v>8.967300336896987E-3</v>
      </c>
      <c r="L2801" s="2">
        <v>1189</v>
      </c>
      <c r="M2801" s="2">
        <v>183949</v>
      </c>
      <c r="N2801" s="2">
        <v>132794</v>
      </c>
      <c r="O2801" s="33">
        <v>8.9537177884542983E-3</v>
      </c>
      <c r="P2801" s="2">
        <v>1211</v>
      </c>
      <c r="Q2801" s="2">
        <v>191109</v>
      </c>
      <c r="R2801" s="2">
        <v>139152</v>
      </c>
      <c r="S2801" s="35">
        <v>8.7027135793951941E-3</v>
      </c>
      <c r="T2801" t="s">
        <v>4388</v>
      </c>
      <c r="U2801" t="s">
        <v>4388</v>
      </c>
      <c r="V2801" s="5" t="s">
        <v>4390</v>
      </c>
      <c r="W2801" s="5">
        <v>0</v>
      </c>
      <c r="X2801" s="4">
        <v>2.6458675750179288E-4</v>
      </c>
      <c r="Y2801" s="6">
        <v>48</v>
      </c>
      <c r="Z2801" s="4">
        <v>-2.5100420905910421E-4</v>
      </c>
      <c r="AA2801" s="5">
        <v>4086</v>
      </c>
      <c r="AC2801" s="16" t="str">
        <f t="shared" si="258"/>
        <v/>
      </c>
      <c r="AD2801" s="16" t="str">
        <f t="shared" si="259"/>
        <v/>
      </c>
      <c r="AE2801" s="16" t="str">
        <f t="shared" si="260"/>
        <v/>
      </c>
      <c r="AF2801" s="16" t="str">
        <f t="shared" si="261"/>
        <v/>
      </c>
      <c r="AG2801" s="16">
        <f t="shared" si="262"/>
        <v>8.967300336896987E-3</v>
      </c>
      <c r="AH2801" s="16" t="str">
        <f t="shared" si="263"/>
        <v/>
      </c>
      <c r="AI2801" s="17" t="str">
        <f>IF('Peer Comparison Tool'!$D$11="NR","",IF($C2801='Peer Comparison Tool'!$D$9,COUNT('ALLL &lt;50B Database'!$AI$1:AI2800)+1,""))</f>
        <v/>
      </c>
    </row>
    <row r="2802" spans="1:35" x14ac:dyDescent="0.25">
      <c r="A2802" t="s">
        <v>3915</v>
      </c>
      <c r="B2802">
        <v>184656</v>
      </c>
      <c r="C2802" s="5" t="s">
        <v>3704</v>
      </c>
      <c r="D2802" s="5" t="s">
        <v>4387</v>
      </c>
      <c r="E2802" s="5" t="s">
        <v>4388</v>
      </c>
      <c r="F2802" s="2">
        <v>486</v>
      </c>
      <c r="G2802" s="2">
        <v>196078</v>
      </c>
      <c r="H2802" s="2">
        <v>60719</v>
      </c>
      <c r="I2802" s="2">
        <v>11572</v>
      </c>
      <c r="J2802" s="2">
        <v>49147</v>
      </c>
      <c r="K2802" s="33">
        <v>9.8887012432091487E-3</v>
      </c>
      <c r="L2802" s="2">
        <v>476</v>
      </c>
      <c r="M2802" s="2">
        <v>174394</v>
      </c>
      <c r="N2802" s="2">
        <v>44734</v>
      </c>
      <c r="O2802" s="33">
        <v>1.0640675995886797E-2</v>
      </c>
      <c r="P2802" s="2">
        <v>481</v>
      </c>
      <c r="Q2802" s="2">
        <v>176484</v>
      </c>
      <c r="R2802" s="2">
        <v>48992</v>
      </c>
      <c r="S2802" s="35">
        <v>9.8179294578706732E-3</v>
      </c>
      <c r="T2802" t="s">
        <v>4388</v>
      </c>
      <c r="U2802" t="s">
        <v>4388</v>
      </c>
      <c r="V2802" s="5" t="s">
        <v>4387</v>
      </c>
      <c r="W2802" s="5">
        <v>0</v>
      </c>
      <c r="X2802" s="4">
        <v>7.0771785338475529E-5</v>
      </c>
      <c r="Y2802" s="6">
        <v>5</v>
      </c>
      <c r="Z2802" s="4">
        <v>-8.2274653801612391E-4</v>
      </c>
      <c r="AA2802" s="5">
        <v>3808</v>
      </c>
      <c r="AC2802" s="16" t="str">
        <f t="shared" si="258"/>
        <v/>
      </c>
      <c r="AD2802" s="16" t="str">
        <f t="shared" si="259"/>
        <v/>
      </c>
      <c r="AE2802" s="16" t="str">
        <f t="shared" si="260"/>
        <v/>
      </c>
      <c r="AF2802" s="16" t="str">
        <f t="shared" si="261"/>
        <v/>
      </c>
      <c r="AG2802" s="16">
        <f t="shared" si="262"/>
        <v>9.8887012432091487E-3</v>
      </c>
      <c r="AH2802" s="16" t="str">
        <f t="shared" si="263"/>
        <v/>
      </c>
      <c r="AI2802" s="17" t="str">
        <f>IF('Peer Comparison Tool'!$D$11="NR","",IF($C2802='Peer Comparison Tool'!$D$9,COUNT('ALLL &lt;50B Database'!$AI$1:AI2801)+1,""))</f>
        <v/>
      </c>
    </row>
    <row r="2803" spans="1:35" x14ac:dyDescent="0.25">
      <c r="A2803" t="s">
        <v>384</v>
      </c>
      <c r="B2803">
        <v>3591004</v>
      </c>
      <c r="C2803" s="5" t="s">
        <v>343</v>
      </c>
      <c r="D2803" s="5" t="s">
        <v>4390</v>
      </c>
      <c r="E2803" s="5" t="s">
        <v>4388</v>
      </c>
      <c r="F2803" s="2">
        <v>1775</v>
      </c>
      <c r="G2803" s="2">
        <v>196051</v>
      </c>
      <c r="H2803" s="2">
        <v>106316</v>
      </c>
      <c r="I2803" s="2">
        <v>15400</v>
      </c>
      <c r="J2803" s="2">
        <v>90916</v>
      </c>
      <c r="K2803" s="33">
        <v>1.9523516212767829E-2</v>
      </c>
      <c r="L2803" s="2">
        <v>1550</v>
      </c>
      <c r="M2803" s="2">
        <v>159771</v>
      </c>
      <c r="N2803" s="2">
        <v>105060</v>
      </c>
      <c r="O2803" s="33">
        <v>1.4753474205216067E-2</v>
      </c>
      <c r="P2803" s="2">
        <v>1550</v>
      </c>
      <c r="Q2803" s="2">
        <v>172353</v>
      </c>
      <c r="R2803" s="2">
        <v>101332</v>
      </c>
      <c r="S2803" s="35">
        <v>1.5296253898077606E-2</v>
      </c>
      <c r="T2803" t="s">
        <v>4388</v>
      </c>
      <c r="U2803" t="s">
        <v>4388</v>
      </c>
      <c r="V2803" s="5" t="s">
        <v>4390</v>
      </c>
      <c r="W2803" s="5">
        <v>0</v>
      </c>
      <c r="X2803" s="4">
        <v>4.2272623146902225E-3</v>
      </c>
      <c r="Y2803" s="6">
        <v>225</v>
      </c>
      <c r="Z2803" s="4">
        <v>5.4277969286153915E-4</v>
      </c>
      <c r="AA2803" s="5">
        <v>611</v>
      </c>
      <c r="AC2803" s="16" t="str">
        <f t="shared" si="258"/>
        <v/>
      </c>
      <c r="AD2803" s="16" t="str">
        <f t="shared" si="259"/>
        <v/>
      </c>
      <c r="AE2803" s="16" t="str">
        <f t="shared" si="260"/>
        <v/>
      </c>
      <c r="AF2803" s="16" t="str">
        <f t="shared" si="261"/>
        <v/>
      </c>
      <c r="AG2803" s="16">
        <f t="shared" si="262"/>
        <v>1.9523516212767829E-2</v>
      </c>
      <c r="AH2803" s="16" t="str">
        <f t="shared" si="263"/>
        <v/>
      </c>
      <c r="AI2803" s="17" t="str">
        <f>IF('Peer Comparison Tool'!$D$11="NR","",IF($C2803='Peer Comparison Tool'!$D$9,COUNT('ALLL &lt;50B Database'!$AI$1:AI2802)+1,""))</f>
        <v/>
      </c>
    </row>
    <row r="2804" spans="1:35" x14ac:dyDescent="0.25">
      <c r="A2804" t="s">
        <v>2130</v>
      </c>
      <c r="B2804">
        <v>914853</v>
      </c>
      <c r="C2804" s="5" t="s">
        <v>2041</v>
      </c>
      <c r="D2804" s="5" t="s">
        <v>4387</v>
      </c>
      <c r="E2804" s="5" t="s">
        <v>4388</v>
      </c>
      <c r="F2804" s="2">
        <v>1439</v>
      </c>
      <c r="G2804" s="2">
        <v>195937</v>
      </c>
      <c r="H2804" s="2">
        <v>115996</v>
      </c>
      <c r="I2804" s="2">
        <v>8672</v>
      </c>
      <c r="J2804" s="2">
        <v>107324</v>
      </c>
      <c r="K2804" s="33">
        <v>1.3407998211024562E-2</v>
      </c>
      <c r="L2804" s="2">
        <v>1348</v>
      </c>
      <c r="M2804" s="2">
        <v>174136</v>
      </c>
      <c r="N2804" s="2">
        <v>109751</v>
      </c>
      <c r="O2804" s="33">
        <v>1.2282348224617544E-2</v>
      </c>
      <c r="P2804" s="2">
        <v>1371</v>
      </c>
      <c r="Q2804" s="2">
        <v>176306</v>
      </c>
      <c r="R2804" s="2">
        <v>108785</v>
      </c>
      <c r="S2804" s="35">
        <v>1.2602840465137656E-2</v>
      </c>
      <c r="T2804" t="s">
        <v>4388</v>
      </c>
      <c r="U2804" t="s">
        <v>4388</v>
      </c>
      <c r="V2804" s="5" t="s">
        <v>4387</v>
      </c>
      <c r="W2804" s="5">
        <v>0</v>
      </c>
      <c r="X2804" s="4">
        <v>8.0515774588690511E-4</v>
      </c>
      <c r="Y2804" s="6">
        <v>68</v>
      </c>
      <c r="Z2804" s="4">
        <v>3.2049224052011285E-4</v>
      </c>
      <c r="AA2804" s="5">
        <v>2231</v>
      </c>
      <c r="AC2804" s="16" t="str">
        <f t="shared" si="258"/>
        <v/>
      </c>
      <c r="AD2804" s="16" t="str">
        <f t="shared" si="259"/>
        <v/>
      </c>
      <c r="AE2804" s="16" t="str">
        <f t="shared" si="260"/>
        <v/>
      </c>
      <c r="AF2804" s="16" t="str">
        <f t="shared" si="261"/>
        <v/>
      </c>
      <c r="AG2804" s="16">
        <f t="shared" si="262"/>
        <v>1.3407998211024562E-2</v>
      </c>
      <c r="AH2804" s="16" t="str">
        <f t="shared" si="263"/>
        <v/>
      </c>
      <c r="AI2804" s="17" t="str">
        <f>IF('Peer Comparison Tool'!$D$11="NR","",IF($C2804='Peer Comparison Tool'!$D$9,COUNT('ALLL &lt;50B Database'!$AI$1:AI2803)+1,""))</f>
        <v/>
      </c>
    </row>
    <row r="2805" spans="1:35" x14ac:dyDescent="0.25">
      <c r="A2805" t="s">
        <v>1890</v>
      </c>
      <c r="B2805">
        <v>3437166</v>
      </c>
      <c r="C2805" s="5" t="s">
        <v>1795</v>
      </c>
      <c r="D2805" s="5" t="s">
        <v>4387</v>
      </c>
      <c r="E2805" s="5" t="s">
        <v>4388</v>
      </c>
      <c r="F2805" s="2">
        <v>1499</v>
      </c>
      <c r="G2805" s="2">
        <v>195878</v>
      </c>
      <c r="H2805" s="2">
        <v>130182</v>
      </c>
      <c r="I2805" s="2">
        <v>0</v>
      </c>
      <c r="J2805" s="2">
        <v>130182</v>
      </c>
      <c r="K2805" s="33">
        <v>1.151464872255765E-2</v>
      </c>
      <c r="L2805" s="2">
        <v>1440</v>
      </c>
      <c r="M2805" s="2">
        <v>180208</v>
      </c>
      <c r="N2805" s="2">
        <v>131538</v>
      </c>
      <c r="O2805" s="33">
        <v>1.0947406833006431E-2</v>
      </c>
      <c r="P2805" s="2">
        <v>1524</v>
      </c>
      <c r="Q2805" s="2">
        <v>186659</v>
      </c>
      <c r="R2805" s="2">
        <v>133536</v>
      </c>
      <c r="S2805" s="35">
        <v>1.1412652767792955E-2</v>
      </c>
      <c r="T2805" t="s">
        <v>4388</v>
      </c>
      <c r="U2805" t="s">
        <v>4388</v>
      </c>
      <c r="V2805" s="5" t="s">
        <v>4387</v>
      </c>
      <c r="W2805" s="5">
        <v>0</v>
      </c>
      <c r="X2805" s="4">
        <v>1.0199595476469495E-4</v>
      </c>
      <c r="Y2805" s="6">
        <v>-25</v>
      </c>
      <c r="Z2805" s="4">
        <v>4.6524593478652378E-4</v>
      </c>
      <c r="AA2805" s="5">
        <v>3146</v>
      </c>
      <c r="AC2805" s="16" t="str">
        <f t="shared" si="258"/>
        <v/>
      </c>
      <c r="AD2805" s="16" t="str">
        <f t="shared" si="259"/>
        <v/>
      </c>
      <c r="AE2805" s="16" t="str">
        <f t="shared" si="260"/>
        <v/>
      </c>
      <c r="AF2805" s="16" t="str">
        <f t="shared" si="261"/>
        <v/>
      </c>
      <c r="AG2805" s="16">
        <f t="shared" si="262"/>
        <v>1.151464872255765E-2</v>
      </c>
      <c r="AH2805" s="16" t="str">
        <f t="shared" si="263"/>
        <v/>
      </c>
      <c r="AI2805" s="17" t="str">
        <f>IF('Peer Comparison Tool'!$D$11="NR","",IF($C2805='Peer Comparison Tool'!$D$9,COUNT('ALLL &lt;50B Database'!$AI$1:AI2804)+1,""))</f>
        <v/>
      </c>
    </row>
    <row r="2806" spans="1:35" x14ac:dyDescent="0.25">
      <c r="A2806" t="s">
        <v>1112</v>
      </c>
      <c r="B2806">
        <v>920733</v>
      </c>
      <c r="C2806" s="5" t="s">
        <v>926</v>
      </c>
      <c r="D2806" s="5" t="s">
        <v>4390</v>
      </c>
      <c r="E2806" s="5" t="s">
        <v>4388</v>
      </c>
      <c r="F2806" s="2">
        <v>1180</v>
      </c>
      <c r="G2806" s="2">
        <v>195780</v>
      </c>
      <c r="H2806" s="2">
        <v>148223</v>
      </c>
      <c r="I2806" s="2">
        <v>2783</v>
      </c>
      <c r="J2806" s="2">
        <v>145440</v>
      </c>
      <c r="K2806" s="33">
        <v>8.1133113311331138E-3</v>
      </c>
      <c r="L2806" s="2">
        <v>942</v>
      </c>
      <c r="M2806" s="2">
        <v>187309</v>
      </c>
      <c r="N2806" s="2">
        <v>145057</v>
      </c>
      <c r="O2806" s="33">
        <v>6.4939989107730064E-3</v>
      </c>
      <c r="P2806" s="2">
        <v>871</v>
      </c>
      <c r="Q2806" s="2">
        <v>184202</v>
      </c>
      <c r="R2806" s="2">
        <v>145551</v>
      </c>
      <c r="S2806" s="35">
        <v>5.9841567560511436E-3</v>
      </c>
      <c r="T2806" t="s">
        <v>4388</v>
      </c>
      <c r="U2806" t="s">
        <v>4388</v>
      </c>
      <c r="V2806" s="5" t="s">
        <v>4390</v>
      </c>
      <c r="W2806" s="5">
        <v>0</v>
      </c>
      <c r="X2806" s="4">
        <v>2.1291545750819702E-3</v>
      </c>
      <c r="Y2806" s="6">
        <v>309</v>
      </c>
      <c r="Z2806" s="4">
        <v>-5.0984215472186286E-4</v>
      </c>
      <c r="AA2806" s="5">
        <v>4299</v>
      </c>
      <c r="AC2806" s="16" t="str">
        <f t="shared" si="258"/>
        <v/>
      </c>
      <c r="AD2806" s="16" t="str">
        <f t="shared" si="259"/>
        <v/>
      </c>
      <c r="AE2806" s="16" t="str">
        <f t="shared" si="260"/>
        <v/>
      </c>
      <c r="AF2806" s="16" t="str">
        <f t="shared" si="261"/>
        <v/>
      </c>
      <c r="AG2806" s="16">
        <f t="shared" si="262"/>
        <v>8.1133113311331138E-3</v>
      </c>
      <c r="AH2806" s="16" t="str">
        <f t="shared" si="263"/>
        <v/>
      </c>
      <c r="AI2806" s="17" t="str">
        <f>IF('Peer Comparison Tool'!$D$11="NR","",IF($C2806='Peer Comparison Tool'!$D$9,COUNT('ALLL &lt;50B Database'!$AI$1:AI2805)+1,""))</f>
        <v/>
      </c>
    </row>
    <row r="2807" spans="1:35" x14ac:dyDescent="0.25">
      <c r="A2807" t="s">
        <v>1110</v>
      </c>
      <c r="B2807">
        <v>894946</v>
      </c>
      <c r="C2807" s="5" t="s">
        <v>926</v>
      </c>
      <c r="D2807" s="5" t="s">
        <v>4387</v>
      </c>
      <c r="E2807" s="5" t="s">
        <v>4388</v>
      </c>
      <c r="F2807" s="2">
        <v>965</v>
      </c>
      <c r="G2807" s="2">
        <v>195619</v>
      </c>
      <c r="H2807" s="2">
        <v>137381</v>
      </c>
      <c r="I2807" s="2">
        <v>7345</v>
      </c>
      <c r="J2807" s="2">
        <v>130036</v>
      </c>
      <c r="K2807" s="33">
        <v>7.4210218708665289E-3</v>
      </c>
      <c r="L2807" s="2">
        <v>961</v>
      </c>
      <c r="M2807" s="2">
        <v>180758</v>
      </c>
      <c r="N2807" s="2">
        <v>133953</v>
      </c>
      <c r="O2807" s="33">
        <v>7.1741581002291851E-3</v>
      </c>
      <c r="P2807" s="2">
        <v>963</v>
      </c>
      <c r="Q2807" s="2">
        <v>186327</v>
      </c>
      <c r="R2807" s="2">
        <v>133885</v>
      </c>
      <c r="S2807" s="35">
        <v>7.1927400380923925E-3</v>
      </c>
      <c r="T2807" t="s">
        <v>4388</v>
      </c>
      <c r="U2807" t="s">
        <v>4388</v>
      </c>
      <c r="V2807" s="5" t="s">
        <v>4387</v>
      </c>
      <c r="W2807" s="5">
        <v>0</v>
      </c>
      <c r="X2807" s="4">
        <v>2.2828183277413643E-4</v>
      </c>
      <c r="Y2807" s="6">
        <v>2</v>
      </c>
      <c r="Z2807" s="4">
        <v>1.8581937863207387E-5</v>
      </c>
      <c r="AA2807" s="5">
        <v>4394</v>
      </c>
      <c r="AC2807" s="16" t="str">
        <f t="shared" si="258"/>
        <v/>
      </c>
      <c r="AD2807" s="16" t="str">
        <f t="shared" si="259"/>
        <v/>
      </c>
      <c r="AE2807" s="16" t="str">
        <f t="shared" si="260"/>
        <v/>
      </c>
      <c r="AF2807" s="16" t="str">
        <f t="shared" si="261"/>
        <v/>
      </c>
      <c r="AG2807" s="16">
        <f t="shared" si="262"/>
        <v>7.4210218708665289E-3</v>
      </c>
      <c r="AH2807" s="16" t="str">
        <f t="shared" si="263"/>
        <v/>
      </c>
      <c r="AI2807" s="17" t="str">
        <f>IF('Peer Comparison Tool'!$D$11="NR","",IF($C2807='Peer Comparison Tool'!$D$9,COUNT('ALLL &lt;50B Database'!$AI$1:AI2806)+1,""))</f>
        <v/>
      </c>
    </row>
    <row r="2808" spans="1:35" x14ac:dyDescent="0.25">
      <c r="A2808" t="s">
        <v>1650</v>
      </c>
      <c r="B2808">
        <v>812614</v>
      </c>
      <c r="C2808" s="5" t="s">
        <v>1578</v>
      </c>
      <c r="D2808" s="5" t="s">
        <v>4387</v>
      </c>
      <c r="E2808" s="5" t="s">
        <v>4388</v>
      </c>
      <c r="F2808" s="2">
        <v>715</v>
      </c>
      <c r="G2808" s="2">
        <v>195495</v>
      </c>
      <c r="H2808" s="2">
        <v>91449</v>
      </c>
      <c r="I2808" s="2">
        <v>5694</v>
      </c>
      <c r="J2808" s="2">
        <v>85755</v>
      </c>
      <c r="K2808" s="33">
        <v>8.3377062561949735E-3</v>
      </c>
      <c r="L2808" s="2">
        <v>748</v>
      </c>
      <c r="M2808" s="2">
        <v>178804</v>
      </c>
      <c r="N2808" s="2">
        <v>86487</v>
      </c>
      <c r="O2808" s="33">
        <v>8.6486986483517748E-3</v>
      </c>
      <c r="P2808" s="2">
        <v>716</v>
      </c>
      <c r="Q2808" s="2">
        <v>178783</v>
      </c>
      <c r="R2808" s="2">
        <v>85848</v>
      </c>
      <c r="S2808" s="35">
        <v>8.3403224303420006E-3</v>
      </c>
      <c r="T2808" t="s">
        <v>4388</v>
      </c>
      <c r="U2808" t="s">
        <v>4388</v>
      </c>
      <c r="V2808" s="5" t="s">
        <v>4387</v>
      </c>
      <c r="W2808" s="5">
        <v>0</v>
      </c>
      <c r="X2808" s="4">
        <v>-2.6161741470270838E-6</v>
      </c>
      <c r="Y2808" s="6">
        <v>-1</v>
      </c>
      <c r="Z2808" s="4">
        <v>-3.0837621800977426E-4</v>
      </c>
      <c r="AA2808" s="5">
        <v>4248</v>
      </c>
      <c r="AC2808" s="16" t="str">
        <f t="shared" si="258"/>
        <v/>
      </c>
      <c r="AD2808" s="16" t="str">
        <f t="shared" si="259"/>
        <v/>
      </c>
      <c r="AE2808" s="16" t="str">
        <f t="shared" si="260"/>
        <v/>
      </c>
      <c r="AF2808" s="16" t="str">
        <f t="shared" si="261"/>
        <v/>
      </c>
      <c r="AG2808" s="16">
        <f t="shared" si="262"/>
        <v>8.3377062561949735E-3</v>
      </c>
      <c r="AH2808" s="16" t="str">
        <f t="shared" si="263"/>
        <v/>
      </c>
      <c r="AI2808" s="17" t="str">
        <f>IF('Peer Comparison Tool'!$D$11="NR","",IF($C2808='Peer Comparison Tool'!$D$9,COUNT('ALLL &lt;50B Database'!$AI$1:AI2807)+1,""))</f>
        <v/>
      </c>
    </row>
    <row r="2809" spans="1:35" x14ac:dyDescent="0.25">
      <c r="A2809" t="s">
        <v>444</v>
      </c>
      <c r="B2809">
        <v>890603</v>
      </c>
      <c r="C2809" s="5" t="s">
        <v>416</v>
      </c>
      <c r="D2809" s="5" t="s">
        <v>4390</v>
      </c>
      <c r="E2809" s="5" t="s">
        <v>4388</v>
      </c>
      <c r="F2809" s="2">
        <v>1358</v>
      </c>
      <c r="G2809" s="2">
        <v>195410</v>
      </c>
      <c r="H2809" s="2">
        <v>157386</v>
      </c>
      <c r="I2809" s="2">
        <v>11031</v>
      </c>
      <c r="J2809" s="2">
        <v>146355</v>
      </c>
      <c r="K2809" s="33">
        <v>9.2788083768918037E-3</v>
      </c>
      <c r="L2809" s="2">
        <v>1300</v>
      </c>
      <c r="M2809" s="2">
        <v>169666</v>
      </c>
      <c r="N2809" s="2">
        <v>142341</v>
      </c>
      <c r="O2809" s="33">
        <v>9.1329975200399038E-3</v>
      </c>
      <c r="P2809" s="2">
        <v>1316</v>
      </c>
      <c r="Q2809" s="2">
        <v>183363</v>
      </c>
      <c r="R2809" s="2">
        <v>146170</v>
      </c>
      <c r="S2809" s="35">
        <v>9.0032154340836008E-3</v>
      </c>
      <c r="T2809" t="s">
        <v>4388</v>
      </c>
      <c r="U2809" t="s">
        <v>4388</v>
      </c>
      <c r="V2809" s="5" t="s">
        <v>4390</v>
      </c>
      <c r="W2809" s="5">
        <v>0</v>
      </c>
      <c r="X2809" s="4">
        <v>2.7559294280820289E-4</v>
      </c>
      <c r="Y2809" s="6">
        <v>42</v>
      </c>
      <c r="Z2809" s="4">
        <v>-1.29782085956303E-4</v>
      </c>
      <c r="AA2809" s="5">
        <v>4008</v>
      </c>
      <c r="AC2809" s="16" t="str">
        <f t="shared" si="258"/>
        <v/>
      </c>
      <c r="AD2809" s="16" t="str">
        <f t="shared" si="259"/>
        <v/>
      </c>
      <c r="AE2809" s="16" t="str">
        <f t="shared" si="260"/>
        <v/>
      </c>
      <c r="AF2809" s="16" t="str">
        <f t="shared" si="261"/>
        <v/>
      </c>
      <c r="AG2809" s="16">
        <f t="shared" si="262"/>
        <v>9.2788083768918037E-3</v>
      </c>
      <c r="AH2809" s="16" t="str">
        <f t="shared" si="263"/>
        <v/>
      </c>
      <c r="AI2809" s="17" t="str">
        <f>IF('Peer Comparison Tool'!$D$11="NR","",IF($C2809='Peer Comparison Tool'!$D$9,COUNT('ALLL &lt;50B Database'!$AI$1:AI2808)+1,""))</f>
        <v/>
      </c>
    </row>
    <row r="2810" spans="1:35" x14ac:dyDescent="0.25">
      <c r="A2810" t="s">
        <v>1364</v>
      </c>
      <c r="B2810">
        <v>451246</v>
      </c>
      <c r="C2810" s="5" t="s">
        <v>1309</v>
      </c>
      <c r="D2810" s="5" t="s">
        <v>4390</v>
      </c>
      <c r="E2810" s="5" t="s">
        <v>4388</v>
      </c>
      <c r="F2810" s="2">
        <v>1948</v>
      </c>
      <c r="G2810" s="2">
        <v>195183</v>
      </c>
      <c r="H2810" s="2">
        <v>149366</v>
      </c>
      <c r="I2810" s="2">
        <v>15074</v>
      </c>
      <c r="J2810" s="2">
        <v>134292</v>
      </c>
      <c r="K2810" s="33">
        <v>1.450570398832395E-2</v>
      </c>
      <c r="L2810" s="2">
        <v>1681</v>
      </c>
      <c r="M2810" s="2">
        <v>168523</v>
      </c>
      <c r="N2810" s="2">
        <v>132693</v>
      </c>
      <c r="O2810" s="33">
        <v>1.2668339701416051E-2</v>
      </c>
      <c r="P2810" s="2">
        <v>1702</v>
      </c>
      <c r="Q2810" s="2">
        <v>167881</v>
      </c>
      <c r="R2810" s="2">
        <v>137333</v>
      </c>
      <c r="S2810" s="35">
        <v>1.2393233964160108E-2</v>
      </c>
      <c r="T2810" t="s">
        <v>4388</v>
      </c>
      <c r="U2810" t="s">
        <v>4388</v>
      </c>
      <c r="V2810" s="5" t="s">
        <v>4390</v>
      </c>
      <c r="W2810" s="5">
        <v>0</v>
      </c>
      <c r="X2810" s="4">
        <v>2.1124700241638428E-3</v>
      </c>
      <c r="Y2810" s="6">
        <v>246</v>
      </c>
      <c r="Z2810" s="4">
        <v>-2.7510573725594324E-4</v>
      </c>
      <c r="AA2810" s="5">
        <v>1772</v>
      </c>
      <c r="AC2810" s="16" t="str">
        <f t="shared" si="258"/>
        <v/>
      </c>
      <c r="AD2810" s="16" t="str">
        <f t="shared" si="259"/>
        <v/>
      </c>
      <c r="AE2810" s="16" t="str">
        <f t="shared" si="260"/>
        <v/>
      </c>
      <c r="AF2810" s="16" t="str">
        <f t="shared" si="261"/>
        <v/>
      </c>
      <c r="AG2810" s="16">
        <f t="shared" si="262"/>
        <v>1.450570398832395E-2</v>
      </c>
      <c r="AH2810" s="16" t="str">
        <f t="shared" si="263"/>
        <v/>
      </c>
      <c r="AI2810" s="17" t="str">
        <f>IF('Peer Comparison Tool'!$D$11="NR","",IF($C2810='Peer Comparison Tool'!$D$9,COUNT('ALLL &lt;50B Database'!$AI$1:AI2809)+1,""))</f>
        <v/>
      </c>
    </row>
    <row r="2811" spans="1:35" x14ac:dyDescent="0.25">
      <c r="A2811" t="s">
        <v>3903</v>
      </c>
      <c r="B2811">
        <v>791072</v>
      </c>
      <c r="C2811" s="5" t="s">
        <v>3704</v>
      </c>
      <c r="D2811" s="5" t="s">
        <v>4390</v>
      </c>
      <c r="E2811" s="5" t="s">
        <v>4388</v>
      </c>
      <c r="F2811" s="2">
        <v>1408</v>
      </c>
      <c r="G2811" s="2">
        <v>195132</v>
      </c>
      <c r="H2811" s="2">
        <v>120168</v>
      </c>
      <c r="I2811" s="2">
        <v>11523</v>
      </c>
      <c r="J2811" s="2">
        <v>108645</v>
      </c>
      <c r="K2811" s="33">
        <v>1.2959639191863409E-2</v>
      </c>
      <c r="L2811" s="2">
        <v>1268</v>
      </c>
      <c r="M2811" s="2">
        <v>194240</v>
      </c>
      <c r="N2811" s="2">
        <v>109558</v>
      </c>
      <c r="O2811" s="33">
        <v>1.1573778272695741E-2</v>
      </c>
      <c r="P2811" s="2">
        <v>1372</v>
      </c>
      <c r="Q2811" s="2">
        <v>192814</v>
      </c>
      <c r="R2811" s="2">
        <v>109368</v>
      </c>
      <c r="S2811" s="35">
        <v>1.2544802867383513E-2</v>
      </c>
      <c r="T2811" t="s">
        <v>4388</v>
      </c>
      <c r="U2811" t="s">
        <v>4388</v>
      </c>
      <c r="V2811" s="5" t="s">
        <v>4390</v>
      </c>
      <c r="W2811" s="5">
        <v>0</v>
      </c>
      <c r="X2811" s="4">
        <v>4.148363244798961E-4</v>
      </c>
      <c r="Y2811" s="6">
        <v>36</v>
      </c>
      <c r="Z2811" s="4">
        <v>9.7102459468777214E-4</v>
      </c>
      <c r="AA2811" s="5">
        <v>2454</v>
      </c>
      <c r="AC2811" s="16" t="str">
        <f t="shared" si="258"/>
        <v/>
      </c>
      <c r="AD2811" s="16" t="str">
        <f t="shared" si="259"/>
        <v/>
      </c>
      <c r="AE2811" s="16" t="str">
        <f t="shared" si="260"/>
        <v/>
      </c>
      <c r="AF2811" s="16" t="str">
        <f t="shared" si="261"/>
        <v/>
      </c>
      <c r="AG2811" s="16">
        <f t="shared" si="262"/>
        <v>1.2959639191863409E-2</v>
      </c>
      <c r="AH2811" s="16" t="str">
        <f t="shared" si="263"/>
        <v/>
      </c>
      <c r="AI2811" s="17" t="str">
        <f>IF('Peer Comparison Tool'!$D$11="NR","",IF($C2811='Peer Comparison Tool'!$D$9,COUNT('ALLL &lt;50B Database'!$AI$1:AI2810)+1,""))</f>
        <v/>
      </c>
    </row>
    <row r="2812" spans="1:35" x14ac:dyDescent="0.25">
      <c r="A2812" t="s">
        <v>3930</v>
      </c>
      <c r="B2812">
        <v>3347911</v>
      </c>
      <c r="C2812" s="5" t="s">
        <v>3704</v>
      </c>
      <c r="D2812" s="5" t="s">
        <v>4390</v>
      </c>
      <c r="E2812" s="5" t="s">
        <v>4388</v>
      </c>
      <c r="F2812" s="2">
        <v>858</v>
      </c>
      <c r="G2812" s="2">
        <v>194774</v>
      </c>
      <c r="H2812" s="2">
        <v>106399</v>
      </c>
      <c r="I2812" s="2">
        <v>0</v>
      </c>
      <c r="J2812" s="2">
        <v>106399</v>
      </c>
      <c r="K2812" s="33">
        <v>8.0639855637740961E-3</v>
      </c>
      <c r="L2812" s="2">
        <v>862</v>
      </c>
      <c r="M2812" s="2">
        <v>139109</v>
      </c>
      <c r="N2812" s="2">
        <v>79485</v>
      </c>
      <c r="O2812" s="33">
        <v>1.0844813486821413E-2</v>
      </c>
      <c r="P2812" s="2">
        <v>862</v>
      </c>
      <c r="Q2812" s="2">
        <v>152344</v>
      </c>
      <c r="R2812" s="2">
        <v>90241</v>
      </c>
      <c r="S2812" s="35">
        <v>9.5521991112687138E-3</v>
      </c>
      <c r="T2812" t="s">
        <v>4388</v>
      </c>
      <c r="U2812" t="s">
        <v>4388</v>
      </c>
      <c r="V2812" s="5" t="s">
        <v>4390</v>
      </c>
      <c r="W2812" s="5">
        <v>0</v>
      </c>
      <c r="X2812" s="4">
        <v>-1.4882135474946177E-3</v>
      </c>
      <c r="Y2812" s="6">
        <v>-4</v>
      </c>
      <c r="Z2812" s="4">
        <v>-1.2926143755526993E-3</v>
      </c>
      <c r="AA2812" s="5">
        <v>4300</v>
      </c>
      <c r="AC2812" s="16" t="str">
        <f t="shared" si="258"/>
        <v/>
      </c>
      <c r="AD2812" s="16" t="str">
        <f t="shared" si="259"/>
        <v/>
      </c>
      <c r="AE2812" s="16" t="str">
        <f t="shared" si="260"/>
        <v/>
      </c>
      <c r="AF2812" s="16" t="str">
        <f t="shared" si="261"/>
        <v/>
      </c>
      <c r="AG2812" s="16">
        <f t="shared" si="262"/>
        <v>8.0639855637740961E-3</v>
      </c>
      <c r="AH2812" s="16" t="str">
        <f t="shared" si="263"/>
        <v/>
      </c>
      <c r="AI2812" s="17" t="str">
        <f>IF('Peer Comparison Tool'!$D$11="NR","",IF($C2812='Peer Comparison Tool'!$D$9,COUNT('ALLL &lt;50B Database'!$AI$1:AI2811)+1,""))</f>
        <v/>
      </c>
    </row>
    <row r="2813" spans="1:35" x14ac:dyDescent="0.25">
      <c r="A2813" t="s">
        <v>3912</v>
      </c>
      <c r="B2813">
        <v>742056</v>
      </c>
      <c r="C2813" s="5" t="s">
        <v>3704</v>
      </c>
      <c r="D2813" s="5" t="s">
        <v>4390</v>
      </c>
      <c r="E2813" s="5" t="s">
        <v>4388</v>
      </c>
      <c r="F2813" s="2">
        <v>1615</v>
      </c>
      <c r="G2813" s="2">
        <v>194576</v>
      </c>
      <c r="H2813" s="2">
        <v>125577</v>
      </c>
      <c r="I2813" s="2">
        <v>3077</v>
      </c>
      <c r="J2813" s="2">
        <v>122500</v>
      </c>
      <c r="K2813" s="33">
        <v>1.3183673469387754E-2</v>
      </c>
      <c r="L2813" s="2">
        <v>1384</v>
      </c>
      <c r="M2813" s="2">
        <v>181513</v>
      </c>
      <c r="N2813" s="2">
        <v>117790</v>
      </c>
      <c r="O2813" s="33">
        <v>1.1749724085236437E-2</v>
      </c>
      <c r="P2813" s="2">
        <v>1421</v>
      </c>
      <c r="Q2813" s="2">
        <v>184361</v>
      </c>
      <c r="R2813" s="2">
        <v>123020</v>
      </c>
      <c r="S2813" s="35">
        <v>1.1550967322386604E-2</v>
      </c>
      <c r="T2813" t="s">
        <v>4388</v>
      </c>
      <c r="U2813" t="s">
        <v>4388</v>
      </c>
      <c r="V2813" s="5" t="s">
        <v>4390</v>
      </c>
      <c r="W2813" s="5">
        <v>0</v>
      </c>
      <c r="X2813" s="4">
        <v>1.6327061470011502E-3</v>
      </c>
      <c r="Y2813" s="6">
        <v>194</v>
      </c>
      <c r="Z2813" s="4">
        <v>-1.9875676284983324E-4</v>
      </c>
      <c r="AA2813" s="5">
        <v>2325</v>
      </c>
      <c r="AC2813" s="16" t="str">
        <f t="shared" si="258"/>
        <v/>
      </c>
      <c r="AD2813" s="16" t="str">
        <f t="shared" si="259"/>
        <v/>
      </c>
      <c r="AE2813" s="16" t="str">
        <f t="shared" si="260"/>
        <v/>
      </c>
      <c r="AF2813" s="16" t="str">
        <f t="shared" si="261"/>
        <v/>
      </c>
      <c r="AG2813" s="16">
        <f t="shared" si="262"/>
        <v>1.3183673469387754E-2</v>
      </c>
      <c r="AH2813" s="16" t="str">
        <f t="shared" si="263"/>
        <v/>
      </c>
      <c r="AI2813" s="17" t="str">
        <f>IF('Peer Comparison Tool'!$D$11="NR","",IF($C2813='Peer Comparison Tool'!$D$9,COUNT('ALLL &lt;50B Database'!$AI$1:AI2812)+1,""))</f>
        <v/>
      </c>
    </row>
    <row r="2814" spans="1:35" x14ac:dyDescent="0.25">
      <c r="A2814" t="s">
        <v>1115</v>
      </c>
      <c r="B2814">
        <v>349343</v>
      </c>
      <c r="C2814" s="5" t="s">
        <v>926</v>
      </c>
      <c r="D2814" s="5" t="s">
        <v>4390</v>
      </c>
      <c r="E2814" s="5" t="s">
        <v>4388</v>
      </c>
      <c r="F2814" s="2">
        <v>1524</v>
      </c>
      <c r="G2814" s="2">
        <v>194543</v>
      </c>
      <c r="H2814" s="2">
        <v>141461</v>
      </c>
      <c r="I2814" s="2">
        <v>17441</v>
      </c>
      <c r="J2814" s="2">
        <v>124020</v>
      </c>
      <c r="K2814" s="33">
        <v>1.2288340590227383E-2</v>
      </c>
      <c r="L2814" s="2">
        <v>1425</v>
      </c>
      <c r="M2814" s="2">
        <v>192075</v>
      </c>
      <c r="N2814" s="2">
        <v>126723</v>
      </c>
      <c r="O2814" s="33">
        <v>1.1244998934684312E-2</v>
      </c>
      <c r="P2814" s="2">
        <v>1451</v>
      </c>
      <c r="Q2814" s="2">
        <v>179007</v>
      </c>
      <c r="R2814" s="2">
        <v>125160</v>
      </c>
      <c r="S2814" s="35">
        <v>1.1593160754234579E-2</v>
      </c>
      <c r="T2814" t="s">
        <v>4388</v>
      </c>
      <c r="U2814" t="s">
        <v>4388</v>
      </c>
      <c r="V2814" s="5" t="s">
        <v>4390</v>
      </c>
      <c r="W2814" s="5">
        <v>0</v>
      </c>
      <c r="X2814" s="4">
        <v>6.9517983599280339E-4</v>
      </c>
      <c r="Y2814" s="6">
        <v>73</v>
      </c>
      <c r="Z2814" s="4">
        <v>3.4816181955026754E-4</v>
      </c>
      <c r="AA2814" s="5">
        <v>2786</v>
      </c>
      <c r="AC2814" s="16" t="str">
        <f t="shared" si="258"/>
        <v/>
      </c>
      <c r="AD2814" s="16" t="str">
        <f t="shared" si="259"/>
        <v/>
      </c>
      <c r="AE2814" s="16" t="str">
        <f t="shared" si="260"/>
        <v/>
      </c>
      <c r="AF2814" s="16" t="str">
        <f t="shared" si="261"/>
        <v/>
      </c>
      <c r="AG2814" s="16">
        <f t="shared" si="262"/>
        <v>1.2288340590227383E-2</v>
      </c>
      <c r="AH2814" s="16" t="str">
        <f t="shared" si="263"/>
        <v/>
      </c>
      <c r="AI2814" s="17" t="str">
        <f>IF('Peer Comparison Tool'!$D$11="NR","",IF($C2814='Peer Comparison Tool'!$D$9,COUNT('ALLL &lt;50B Database'!$AI$1:AI2813)+1,""))</f>
        <v/>
      </c>
    </row>
    <row r="2815" spans="1:35" x14ac:dyDescent="0.25">
      <c r="A2815" t="s">
        <v>1113</v>
      </c>
      <c r="B2815">
        <v>32234</v>
      </c>
      <c r="C2815" s="5" t="s">
        <v>926</v>
      </c>
      <c r="D2815" s="5" t="s">
        <v>4390</v>
      </c>
      <c r="E2815" s="5" t="s">
        <v>4388</v>
      </c>
      <c r="F2815" s="2">
        <v>162</v>
      </c>
      <c r="G2815" s="2">
        <v>194429</v>
      </c>
      <c r="H2815" s="2">
        <v>30875</v>
      </c>
      <c r="I2815" s="2">
        <v>7350</v>
      </c>
      <c r="J2815" s="2">
        <v>23525</v>
      </c>
      <c r="K2815" s="33">
        <v>6.886291179596174E-3</v>
      </c>
      <c r="L2815" s="2">
        <v>58</v>
      </c>
      <c r="M2815" s="2">
        <v>174459</v>
      </c>
      <c r="N2815" s="2">
        <v>24512</v>
      </c>
      <c r="O2815" s="33">
        <v>2.3661879895561359E-3</v>
      </c>
      <c r="P2815" s="2">
        <v>64</v>
      </c>
      <c r="Q2815" s="2">
        <v>183847</v>
      </c>
      <c r="R2815" s="2">
        <v>22363</v>
      </c>
      <c r="S2815" s="35">
        <v>2.8618700532128962E-3</v>
      </c>
      <c r="T2815" t="s">
        <v>4388</v>
      </c>
      <c r="U2815" t="s">
        <v>4388</v>
      </c>
      <c r="V2815" s="5" t="s">
        <v>4390</v>
      </c>
      <c r="W2815" s="5">
        <v>0</v>
      </c>
      <c r="X2815" s="4">
        <v>4.0244211263832774E-3</v>
      </c>
      <c r="Y2815" s="6">
        <v>98</v>
      </c>
      <c r="Z2815" s="4">
        <v>4.9568206365676031E-4</v>
      </c>
      <c r="AA2815" s="5">
        <v>4477</v>
      </c>
      <c r="AC2815" s="16" t="str">
        <f t="shared" si="258"/>
        <v/>
      </c>
      <c r="AD2815" s="16" t="str">
        <f t="shared" si="259"/>
        <v/>
      </c>
      <c r="AE2815" s="16" t="str">
        <f t="shared" si="260"/>
        <v/>
      </c>
      <c r="AF2815" s="16" t="str">
        <f t="shared" si="261"/>
        <v/>
      </c>
      <c r="AG2815" s="16">
        <f t="shared" si="262"/>
        <v>6.886291179596174E-3</v>
      </c>
      <c r="AH2815" s="16" t="str">
        <f t="shared" si="263"/>
        <v/>
      </c>
      <c r="AI2815" s="17" t="str">
        <f>IF('Peer Comparison Tool'!$D$11="NR","",IF($C2815='Peer Comparison Tool'!$D$9,COUNT('ALLL &lt;50B Database'!$AI$1:AI2814)+1,""))</f>
        <v/>
      </c>
    </row>
    <row r="2816" spans="1:35" x14ac:dyDescent="0.25">
      <c r="A2816" t="s">
        <v>2415</v>
      </c>
      <c r="B2816">
        <v>659556</v>
      </c>
      <c r="C2816" s="5" t="s">
        <v>2299</v>
      </c>
      <c r="D2816" s="5" t="s">
        <v>4387</v>
      </c>
      <c r="E2816" s="5" t="s">
        <v>4388</v>
      </c>
      <c r="F2816" s="2">
        <v>2536</v>
      </c>
      <c r="G2816" s="2">
        <v>194060</v>
      </c>
      <c r="H2816" s="2">
        <v>141444</v>
      </c>
      <c r="I2816" s="2">
        <v>6416</v>
      </c>
      <c r="J2816" s="2">
        <v>135028</v>
      </c>
      <c r="K2816" s="33">
        <v>1.8781289806558639E-2</v>
      </c>
      <c r="L2816" s="2">
        <v>2332</v>
      </c>
      <c r="M2816" s="2">
        <v>181111</v>
      </c>
      <c r="N2816" s="2">
        <v>133428</v>
      </c>
      <c r="O2816" s="33">
        <v>1.7477590910453578E-2</v>
      </c>
      <c r="P2816" s="2">
        <v>2442</v>
      </c>
      <c r="Q2816" s="2">
        <v>180246</v>
      </c>
      <c r="R2816" s="2">
        <v>135298</v>
      </c>
      <c r="S2816" s="35">
        <v>1.8049047288208251E-2</v>
      </c>
      <c r="T2816" t="s">
        <v>4388</v>
      </c>
      <c r="U2816" t="s">
        <v>4388</v>
      </c>
      <c r="V2816" s="5" t="s">
        <v>4387</v>
      </c>
      <c r="W2816" s="5">
        <v>0</v>
      </c>
      <c r="X2816" s="4">
        <v>7.3224251835038792E-4</v>
      </c>
      <c r="Y2816" s="6">
        <v>94</v>
      </c>
      <c r="Z2816" s="4">
        <v>5.7145637775467273E-4</v>
      </c>
      <c r="AA2816" s="5">
        <v>717</v>
      </c>
      <c r="AC2816" s="16" t="str">
        <f t="shared" si="258"/>
        <v/>
      </c>
      <c r="AD2816" s="16" t="str">
        <f t="shared" si="259"/>
        <v/>
      </c>
      <c r="AE2816" s="16" t="str">
        <f t="shared" si="260"/>
        <v/>
      </c>
      <c r="AF2816" s="16" t="str">
        <f t="shared" si="261"/>
        <v/>
      </c>
      <c r="AG2816" s="16">
        <f t="shared" si="262"/>
        <v>1.8781289806558639E-2</v>
      </c>
      <c r="AH2816" s="16" t="str">
        <f t="shared" si="263"/>
        <v/>
      </c>
      <c r="AI2816" s="17" t="str">
        <f>IF('Peer Comparison Tool'!$D$11="NR","",IF($C2816='Peer Comparison Tool'!$D$9,COUNT('ALLL &lt;50B Database'!$AI$1:AI2815)+1,""))</f>
        <v/>
      </c>
    </row>
    <row r="2817" spans="1:35" x14ac:dyDescent="0.25">
      <c r="A2817" t="s">
        <v>2413</v>
      </c>
      <c r="B2817">
        <v>825454</v>
      </c>
      <c r="C2817" s="5" t="s">
        <v>2299</v>
      </c>
      <c r="D2817" s="5" t="s">
        <v>4387</v>
      </c>
      <c r="E2817" s="5" t="s">
        <v>4388</v>
      </c>
      <c r="F2817" s="2">
        <v>2414</v>
      </c>
      <c r="G2817" s="2">
        <v>194058</v>
      </c>
      <c r="H2817" s="2">
        <v>155900</v>
      </c>
      <c r="I2817" s="2">
        <v>0</v>
      </c>
      <c r="J2817" s="2">
        <v>155900</v>
      </c>
      <c r="K2817" s="33">
        <v>1.5484284797947402E-2</v>
      </c>
      <c r="L2817" s="2">
        <v>2126</v>
      </c>
      <c r="M2817" s="2">
        <v>185361</v>
      </c>
      <c r="N2817" s="2">
        <v>148759</v>
      </c>
      <c r="O2817" s="33">
        <v>1.4291572274618679E-2</v>
      </c>
      <c r="P2817" s="2">
        <v>2171</v>
      </c>
      <c r="Q2817" s="2">
        <v>182347</v>
      </c>
      <c r="R2817" s="2">
        <v>148755</v>
      </c>
      <c r="S2817" s="35">
        <v>1.4594467412860072E-2</v>
      </c>
      <c r="T2817" t="s">
        <v>4388</v>
      </c>
      <c r="U2817" t="s">
        <v>4388</v>
      </c>
      <c r="V2817" s="5" t="s">
        <v>4387</v>
      </c>
      <c r="W2817" s="5">
        <v>0</v>
      </c>
      <c r="X2817" s="4">
        <v>8.8981738508732942E-4</v>
      </c>
      <c r="Y2817" s="6">
        <v>243</v>
      </c>
      <c r="Z2817" s="4">
        <v>3.0289513824139323E-4</v>
      </c>
      <c r="AA2817" s="5">
        <v>1441</v>
      </c>
      <c r="AC2817" s="16" t="str">
        <f t="shared" si="258"/>
        <v/>
      </c>
      <c r="AD2817" s="16" t="str">
        <f t="shared" si="259"/>
        <v/>
      </c>
      <c r="AE2817" s="16" t="str">
        <f t="shared" si="260"/>
        <v/>
      </c>
      <c r="AF2817" s="16" t="str">
        <f t="shared" si="261"/>
        <v/>
      </c>
      <c r="AG2817" s="16">
        <f t="shared" si="262"/>
        <v>1.5484284797947402E-2</v>
      </c>
      <c r="AH2817" s="16" t="str">
        <f t="shared" si="263"/>
        <v/>
      </c>
      <c r="AI2817" s="17" t="str">
        <f>IF('Peer Comparison Tool'!$D$11="NR","",IF($C2817='Peer Comparison Tool'!$D$9,COUNT('ALLL &lt;50B Database'!$AI$1:AI2816)+1,""))</f>
        <v/>
      </c>
    </row>
    <row r="2818" spans="1:35" x14ac:dyDescent="0.25">
      <c r="A2818" t="s">
        <v>3290</v>
      </c>
      <c r="B2818">
        <v>455150</v>
      </c>
      <c r="C2818" s="5" t="s">
        <v>3209</v>
      </c>
      <c r="D2818" s="5" t="s">
        <v>4387</v>
      </c>
      <c r="E2818" s="5" t="s">
        <v>4388</v>
      </c>
      <c r="F2818" s="2">
        <v>877</v>
      </c>
      <c r="G2818" s="2">
        <v>193985</v>
      </c>
      <c r="H2818" s="2">
        <v>114928</v>
      </c>
      <c r="I2818" s="2">
        <v>3885</v>
      </c>
      <c r="J2818" s="2">
        <v>111043</v>
      </c>
      <c r="K2818" s="33">
        <v>7.897841376763956E-3</v>
      </c>
      <c r="L2818" s="2">
        <v>689</v>
      </c>
      <c r="M2818" s="2">
        <v>180244</v>
      </c>
      <c r="N2818" s="2">
        <v>110502</v>
      </c>
      <c r="O2818" s="33">
        <v>6.2351812636875347E-3</v>
      </c>
      <c r="P2818" s="2">
        <v>793</v>
      </c>
      <c r="Q2818" s="2">
        <v>182014</v>
      </c>
      <c r="R2818" s="2">
        <v>111349</v>
      </c>
      <c r="S2818" s="35">
        <v>7.1217523282651844E-3</v>
      </c>
      <c r="T2818" t="s">
        <v>4388</v>
      </c>
      <c r="U2818" t="s">
        <v>4388</v>
      </c>
      <c r="V2818" s="5" t="s">
        <v>4387</v>
      </c>
      <c r="W2818" s="5">
        <v>0</v>
      </c>
      <c r="X2818" s="4">
        <v>7.7608904849877161E-4</v>
      </c>
      <c r="Y2818" s="6">
        <v>84</v>
      </c>
      <c r="Z2818" s="4">
        <v>8.8657106457764971E-4</v>
      </c>
      <c r="AA2818" s="5">
        <v>4328</v>
      </c>
      <c r="AC2818" s="16" t="str">
        <f t="shared" si="258"/>
        <v/>
      </c>
      <c r="AD2818" s="16" t="str">
        <f t="shared" si="259"/>
        <v/>
      </c>
      <c r="AE2818" s="16" t="str">
        <f t="shared" si="260"/>
        <v/>
      </c>
      <c r="AF2818" s="16" t="str">
        <f t="shared" si="261"/>
        <v/>
      </c>
      <c r="AG2818" s="16">
        <f t="shared" si="262"/>
        <v>7.897841376763956E-3</v>
      </c>
      <c r="AH2818" s="16" t="str">
        <f t="shared" si="263"/>
        <v/>
      </c>
      <c r="AI2818" s="17" t="str">
        <f>IF('Peer Comparison Tool'!$D$11="NR","",IF($C2818='Peer Comparison Tool'!$D$9,COUNT('ALLL &lt;50B Database'!$AI$1:AI2817)+1,""))</f>
        <v/>
      </c>
    </row>
    <row r="2819" spans="1:35" x14ac:dyDescent="0.25">
      <c r="A2819" t="s">
        <v>1899</v>
      </c>
      <c r="B2819">
        <v>5316920</v>
      </c>
      <c r="C2819" s="5" t="s">
        <v>1795</v>
      </c>
      <c r="D2819" s="5" t="s">
        <v>4390</v>
      </c>
      <c r="E2819" s="5" t="s">
        <v>4388</v>
      </c>
      <c r="F2819" s="2">
        <v>713</v>
      </c>
      <c r="G2819" s="2">
        <v>193786</v>
      </c>
      <c r="H2819" s="2">
        <v>144243</v>
      </c>
      <c r="I2819" s="2">
        <v>89663</v>
      </c>
      <c r="J2819" s="2">
        <v>54580</v>
      </c>
      <c r="K2819" s="33">
        <v>1.30633931843166E-2</v>
      </c>
      <c r="L2819" s="2">
        <v>361</v>
      </c>
      <c r="M2819" s="2">
        <v>63358</v>
      </c>
      <c r="N2819" s="2">
        <v>28961</v>
      </c>
      <c r="O2819" s="33">
        <v>1.2465039190635683E-2</v>
      </c>
      <c r="P2819" s="2">
        <v>460</v>
      </c>
      <c r="Q2819" s="2">
        <v>84859</v>
      </c>
      <c r="R2819" s="2">
        <v>36826</v>
      </c>
      <c r="S2819" s="35">
        <v>1.2491174713517624E-2</v>
      </c>
      <c r="T2819" t="s">
        <v>4388</v>
      </c>
      <c r="U2819" t="s">
        <v>4388</v>
      </c>
      <c r="V2819" s="5" t="s">
        <v>4390</v>
      </c>
      <c r="W2819" s="5">
        <v>0</v>
      </c>
      <c r="X2819" s="4">
        <v>5.7221847079897553E-4</v>
      </c>
      <c r="Y2819" s="6">
        <v>253</v>
      </c>
      <c r="Z2819" s="4">
        <v>2.6135522881940917E-5</v>
      </c>
      <c r="AA2819" s="5">
        <v>2400</v>
      </c>
      <c r="AC2819" s="16" t="str">
        <f t="shared" ref="AC2819:AC2882" si="264">IF(AND($G2819&gt;=10000000,$G2819&lt;50000000),$K2819,"")</f>
        <v/>
      </c>
      <c r="AD2819" s="16" t="str">
        <f t="shared" ref="AD2819:AD2882" si="265">IF(AND($G2819&gt;=5000000,$G2819&lt;9999999),$K2819,"")</f>
        <v/>
      </c>
      <c r="AE2819" s="16" t="str">
        <f t="shared" ref="AE2819:AE2882" si="266">IF(AND($G2819&gt;=1000000,$G2819&lt;4999999),$K2819,"")</f>
        <v/>
      </c>
      <c r="AF2819" s="16" t="str">
        <f t="shared" ref="AF2819:AF2882" si="267">IF(AND($G2819&gt;=500000,$G2819&lt;999999),$K2819,"")</f>
        <v/>
      </c>
      <c r="AG2819" s="16">
        <f t="shared" ref="AG2819:AG2882" si="268">IF(AND($G2819&gt;=100000,$G2819&lt;499999),$K2819,"")</f>
        <v>1.30633931843166E-2</v>
      </c>
      <c r="AH2819" s="16" t="str">
        <f t="shared" ref="AH2819:AH2882" si="269">IF(AND($G2819&gt;=0,$G2819&lt;99999),$K2819,"")</f>
        <v/>
      </c>
      <c r="AI2819" s="17" t="str">
        <f>IF('Peer Comparison Tool'!$D$11="NR","",IF($C2819='Peer Comparison Tool'!$D$9,COUNT('ALLL &lt;50B Database'!$AI$1:AI2818)+1,""))</f>
        <v/>
      </c>
    </row>
    <row r="2820" spans="1:35" x14ac:dyDescent="0.25">
      <c r="A2820" t="s">
        <v>3481</v>
      </c>
      <c r="B2820">
        <v>3185579</v>
      </c>
      <c r="C2820" s="5" t="s">
        <v>3374</v>
      </c>
      <c r="D2820" s="5" t="s">
        <v>4390</v>
      </c>
      <c r="E2820" s="5" t="s">
        <v>4388</v>
      </c>
      <c r="F2820" s="2">
        <v>1064</v>
      </c>
      <c r="G2820" s="2">
        <v>193472</v>
      </c>
      <c r="H2820" s="2">
        <v>138805</v>
      </c>
      <c r="I2820" s="2">
        <v>0</v>
      </c>
      <c r="J2820" s="2">
        <v>138805</v>
      </c>
      <c r="K2820" s="33">
        <v>7.6654299196714818E-3</v>
      </c>
      <c r="L2820" s="2">
        <v>978</v>
      </c>
      <c r="M2820" s="2">
        <v>175387</v>
      </c>
      <c r="N2820" s="2">
        <v>134068</v>
      </c>
      <c r="O2820" s="33">
        <v>7.2948056210281349E-3</v>
      </c>
      <c r="P2820" s="2">
        <v>1036</v>
      </c>
      <c r="Q2820" s="2">
        <v>186511</v>
      </c>
      <c r="R2820" s="2">
        <v>138873</v>
      </c>
      <c r="S2820" s="35">
        <v>7.4600534301124052E-3</v>
      </c>
      <c r="T2820" t="s">
        <v>4388</v>
      </c>
      <c r="U2820" t="s">
        <v>4388</v>
      </c>
      <c r="V2820" s="5" t="s">
        <v>4390</v>
      </c>
      <c r="W2820" s="5">
        <v>0</v>
      </c>
      <c r="X2820" s="4">
        <v>2.0537648955907661E-4</v>
      </c>
      <c r="Y2820" s="6">
        <v>28</v>
      </c>
      <c r="Z2820" s="4">
        <v>1.6524780908427038E-4</v>
      </c>
      <c r="AA2820" s="5">
        <v>4360</v>
      </c>
      <c r="AC2820" s="16" t="str">
        <f t="shared" si="264"/>
        <v/>
      </c>
      <c r="AD2820" s="16" t="str">
        <f t="shared" si="265"/>
        <v/>
      </c>
      <c r="AE2820" s="16" t="str">
        <f t="shared" si="266"/>
        <v/>
      </c>
      <c r="AF2820" s="16" t="str">
        <f t="shared" si="267"/>
        <v/>
      </c>
      <c r="AG2820" s="16">
        <f t="shared" si="268"/>
        <v>7.6654299196714818E-3</v>
      </c>
      <c r="AH2820" s="16" t="str">
        <f t="shared" si="269"/>
        <v/>
      </c>
      <c r="AI2820" s="17" t="str">
        <f>IF('Peer Comparison Tool'!$D$11="NR","",IF($C2820='Peer Comparison Tool'!$D$9,COUNT('ALLL &lt;50B Database'!$AI$1:AI2819)+1,""))</f>
        <v/>
      </c>
    </row>
    <row r="2821" spans="1:35" x14ac:dyDescent="0.25">
      <c r="A2821" t="s">
        <v>64</v>
      </c>
      <c r="B2821">
        <v>382537</v>
      </c>
      <c r="C2821" s="5" t="s">
        <v>6</v>
      </c>
      <c r="D2821" s="5" t="s">
        <v>4390</v>
      </c>
      <c r="E2821" s="5" t="s">
        <v>4388</v>
      </c>
      <c r="F2821" s="2">
        <v>1467</v>
      </c>
      <c r="G2821" s="2">
        <v>193386</v>
      </c>
      <c r="H2821" s="2">
        <v>133317</v>
      </c>
      <c r="I2821" s="2">
        <v>17005</v>
      </c>
      <c r="J2821" s="2">
        <v>116312</v>
      </c>
      <c r="K2821" s="33">
        <v>1.2612628103721026E-2</v>
      </c>
      <c r="L2821" s="2">
        <v>1701</v>
      </c>
      <c r="M2821" s="2">
        <v>161991</v>
      </c>
      <c r="N2821" s="2">
        <v>115530</v>
      </c>
      <c r="O2821" s="33">
        <v>1.4723448454946768E-2</v>
      </c>
      <c r="P2821" s="2">
        <v>1663</v>
      </c>
      <c r="Q2821" s="2">
        <v>173799</v>
      </c>
      <c r="R2821" s="2">
        <v>113707</v>
      </c>
      <c r="S2821" s="35">
        <v>1.4625308907982798E-2</v>
      </c>
      <c r="T2821" t="s">
        <v>4388</v>
      </c>
      <c r="U2821" t="s">
        <v>4388</v>
      </c>
      <c r="V2821" s="5" t="s">
        <v>4390</v>
      </c>
      <c r="W2821" s="5">
        <v>0</v>
      </c>
      <c r="X2821" s="4">
        <v>-2.0126808042617728E-3</v>
      </c>
      <c r="Y2821" s="6">
        <v>-196</v>
      </c>
      <c r="Z2821" s="4">
        <v>-9.8139546963969468E-5</v>
      </c>
      <c r="AA2821" s="5">
        <v>2639</v>
      </c>
      <c r="AC2821" s="16" t="str">
        <f t="shared" si="264"/>
        <v/>
      </c>
      <c r="AD2821" s="16" t="str">
        <f t="shared" si="265"/>
        <v/>
      </c>
      <c r="AE2821" s="16" t="str">
        <f t="shared" si="266"/>
        <v/>
      </c>
      <c r="AF2821" s="16" t="str">
        <f t="shared" si="267"/>
        <v/>
      </c>
      <c r="AG2821" s="16">
        <f t="shared" si="268"/>
        <v>1.2612628103721026E-2</v>
      </c>
      <c r="AH2821" s="16" t="str">
        <f t="shared" si="269"/>
        <v/>
      </c>
      <c r="AI2821" s="17" t="str">
        <f>IF('Peer Comparison Tool'!$D$11="NR","",IF($C2821='Peer Comparison Tool'!$D$9,COUNT('ALLL &lt;50B Database'!$AI$1:AI2820)+1,""))</f>
        <v/>
      </c>
    </row>
    <row r="2822" spans="1:35" x14ac:dyDescent="0.25">
      <c r="A2822" t="s">
        <v>1889</v>
      </c>
      <c r="B2822">
        <v>275479</v>
      </c>
      <c r="C2822" s="5" t="s">
        <v>1795</v>
      </c>
      <c r="D2822" s="5" t="s">
        <v>4390</v>
      </c>
      <c r="E2822" s="5" t="s">
        <v>4388</v>
      </c>
      <c r="F2822" s="2">
        <v>978</v>
      </c>
      <c r="G2822" s="2">
        <v>193227</v>
      </c>
      <c r="H2822" s="2">
        <v>150480</v>
      </c>
      <c r="I2822" s="2">
        <v>2222</v>
      </c>
      <c r="J2822" s="2">
        <v>148258</v>
      </c>
      <c r="K2822" s="33">
        <v>6.5966086147121912E-3</v>
      </c>
      <c r="L2822" s="2">
        <v>818</v>
      </c>
      <c r="M2822" s="2">
        <v>183989</v>
      </c>
      <c r="N2822" s="2">
        <v>147016</v>
      </c>
      <c r="O2822" s="33">
        <v>5.5640202426946728E-3</v>
      </c>
      <c r="P2822" s="2">
        <v>903</v>
      </c>
      <c r="Q2822" s="2">
        <v>192481</v>
      </c>
      <c r="R2822" s="2">
        <v>148643</v>
      </c>
      <c r="S2822" s="35">
        <v>6.0749581211358757E-3</v>
      </c>
      <c r="T2822" t="s">
        <v>4388</v>
      </c>
      <c r="U2822" t="s">
        <v>4388</v>
      </c>
      <c r="V2822" s="5" t="s">
        <v>4390</v>
      </c>
      <c r="W2822" s="5">
        <v>0</v>
      </c>
      <c r="X2822" s="4">
        <v>5.2165049357631547E-4</v>
      </c>
      <c r="Y2822" s="6">
        <v>75</v>
      </c>
      <c r="Z2822" s="4">
        <v>5.1093787844120296E-4</v>
      </c>
      <c r="AA2822" s="5">
        <v>4524</v>
      </c>
      <c r="AC2822" s="16" t="str">
        <f t="shared" si="264"/>
        <v/>
      </c>
      <c r="AD2822" s="16" t="str">
        <f t="shared" si="265"/>
        <v/>
      </c>
      <c r="AE2822" s="16" t="str">
        <f t="shared" si="266"/>
        <v/>
      </c>
      <c r="AF2822" s="16" t="str">
        <f t="shared" si="267"/>
        <v/>
      </c>
      <c r="AG2822" s="16">
        <f t="shared" si="268"/>
        <v>6.5966086147121912E-3</v>
      </c>
      <c r="AH2822" s="16" t="str">
        <f t="shared" si="269"/>
        <v/>
      </c>
      <c r="AI2822" s="17" t="str">
        <f>IF('Peer Comparison Tool'!$D$11="NR","",IF($C2822='Peer Comparison Tool'!$D$9,COUNT('ALLL &lt;50B Database'!$AI$1:AI2821)+1,""))</f>
        <v/>
      </c>
    </row>
    <row r="2823" spans="1:35" x14ac:dyDescent="0.25">
      <c r="A2823" t="s">
        <v>3291</v>
      </c>
      <c r="B2823">
        <v>192857</v>
      </c>
      <c r="C2823" s="5" t="s">
        <v>3209</v>
      </c>
      <c r="D2823" s="5" t="s">
        <v>4390</v>
      </c>
      <c r="E2823" s="5" t="s">
        <v>4388</v>
      </c>
      <c r="F2823" s="2">
        <v>1895</v>
      </c>
      <c r="G2823" s="2">
        <v>193101</v>
      </c>
      <c r="H2823" s="2">
        <v>117257</v>
      </c>
      <c r="I2823" s="2">
        <v>7193</v>
      </c>
      <c r="J2823" s="2">
        <v>110064</v>
      </c>
      <c r="K2823" s="33">
        <v>1.7217255415031253E-2</v>
      </c>
      <c r="L2823" s="2">
        <v>1661</v>
      </c>
      <c r="M2823" s="2">
        <v>169793</v>
      </c>
      <c r="N2823" s="2">
        <v>113211</v>
      </c>
      <c r="O2823" s="33">
        <v>1.46717191792317E-2</v>
      </c>
      <c r="P2823" s="2">
        <v>1764</v>
      </c>
      <c r="Q2823" s="2">
        <v>178056</v>
      </c>
      <c r="R2823" s="2">
        <v>108945</v>
      </c>
      <c r="S2823" s="35">
        <v>1.6191656340355225E-2</v>
      </c>
      <c r="T2823" t="s">
        <v>4388</v>
      </c>
      <c r="U2823" t="s">
        <v>4388</v>
      </c>
      <c r="V2823" s="5" t="s">
        <v>4390</v>
      </c>
      <c r="W2823" s="5">
        <v>0</v>
      </c>
      <c r="X2823" s="4">
        <v>1.0255990746760278E-3</v>
      </c>
      <c r="Y2823" s="6">
        <v>131</v>
      </c>
      <c r="Z2823" s="4">
        <v>1.519937161123525E-3</v>
      </c>
      <c r="AA2823" s="5">
        <v>990</v>
      </c>
      <c r="AC2823" s="16" t="str">
        <f t="shared" si="264"/>
        <v/>
      </c>
      <c r="AD2823" s="16" t="str">
        <f t="shared" si="265"/>
        <v/>
      </c>
      <c r="AE2823" s="16" t="str">
        <f t="shared" si="266"/>
        <v/>
      </c>
      <c r="AF2823" s="16" t="str">
        <f t="shared" si="267"/>
        <v/>
      </c>
      <c r="AG2823" s="16">
        <f t="shared" si="268"/>
        <v>1.7217255415031253E-2</v>
      </c>
      <c r="AH2823" s="16" t="str">
        <f t="shared" si="269"/>
        <v/>
      </c>
      <c r="AI2823" s="17" t="str">
        <f>IF('Peer Comparison Tool'!$D$11="NR","",IF($C2823='Peer Comparison Tool'!$D$9,COUNT('ALLL &lt;50B Database'!$AI$1:AI2822)+1,""))</f>
        <v/>
      </c>
    </row>
    <row r="2824" spans="1:35" x14ac:dyDescent="0.25">
      <c r="A2824" t="s">
        <v>2412</v>
      </c>
      <c r="B2824">
        <v>991359</v>
      </c>
      <c r="C2824" s="5" t="s">
        <v>2299</v>
      </c>
      <c r="D2824" s="5" t="s">
        <v>4387</v>
      </c>
      <c r="E2824" s="5" t="s">
        <v>4388</v>
      </c>
      <c r="F2824" s="2">
        <v>2186</v>
      </c>
      <c r="G2824" s="2">
        <v>193086</v>
      </c>
      <c r="H2824" s="2">
        <v>163669</v>
      </c>
      <c r="I2824" s="2">
        <v>7639</v>
      </c>
      <c r="J2824" s="2">
        <v>156030</v>
      </c>
      <c r="K2824" s="33">
        <v>1.4010126257770941E-2</v>
      </c>
      <c r="L2824" s="2">
        <v>1679</v>
      </c>
      <c r="M2824" s="2">
        <v>201278</v>
      </c>
      <c r="N2824" s="2">
        <v>156988</v>
      </c>
      <c r="O2824" s="33">
        <v>1.0695084974647743E-2</v>
      </c>
      <c r="P2824" s="2">
        <v>1763</v>
      </c>
      <c r="Q2824" s="2">
        <v>182391</v>
      </c>
      <c r="R2824" s="2">
        <v>154883</v>
      </c>
      <c r="S2824" s="35">
        <v>1.1382785715669247E-2</v>
      </c>
      <c r="T2824" t="s">
        <v>4388</v>
      </c>
      <c r="U2824" t="s">
        <v>4388</v>
      </c>
      <c r="V2824" s="5" t="s">
        <v>4387</v>
      </c>
      <c r="W2824" s="5">
        <v>0</v>
      </c>
      <c r="X2824" s="4">
        <v>2.627340542101694E-3</v>
      </c>
      <c r="Y2824" s="6">
        <v>423</v>
      </c>
      <c r="Z2824" s="4">
        <v>6.87700741021504E-4</v>
      </c>
      <c r="AA2824" s="5">
        <v>1977</v>
      </c>
      <c r="AC2824" s="16" t="str">
        <f t="shared" si="264"/>
        <v/>
      </c>
      <c r="AD2824" s="16" t="str">
        <f t="shared" si="265"/>
        <v/>
      </c>
      <c r="AE2824" s="16" t="str">
        <f t="shared" si="266"/>
        <v/>
      </c>
      <c r="AF2824" s="16" t="str">
        <f t="shared" si="267"/>
        <v/>
      </c>
      <c r="AG2824" s="16">
        <f t="shared" si="268"/>
        <v>1.4010126257770941E-2</v>
      </c>
      <c r="AH2824" s="16" t="str">
        <f t="shared" si="269"/>
        <v/>
      </c>
      <c r="AI2824" s="17" t="str">
        <f>IF('Peer Comparison Tool'!$D$11="NR","",IF($C2824='Peer Comparison Tool'!$D$9,COUNT('ALLL &lt;50B Database'!$AI$1:AI2823)+1,""))</f>
        <v/>
      </c>
    </row>
    <row r="2825" spans="1:35" x14ac:dyDescent="0.25">
      <c r="A2825" t="s">
        <v>1754</v>
      </c>
      <c r="B2825">
        <v>678454</v>
      </c>
      <c r="C2825" s="5" t="s">
        <v>1695</v>
      </c>
      <c r="D2825" s="5" t="s">
        <v>4387</v>
      </c>
      <c r="E2825" s="5" t="s">
        <v>4388</v>
      </c>
      <c r="F2825" s="2">
        <v>1457</v>
      </c>
      <c r="G2825" s="2">
        <v>193026</v>
      </c>
      <c r="H2825" s="2">
        <v>133147</v>
      </c>
      <c r="I2825" s="2">
        <v>7026</v>
      </c>
      <c r="J2825" s="2">
        <v>126121</v>
      </c>
      <c r="K2825" s="33">
        <v>1.1552398093893959E-2</v>
      </c>
      <c r="L2825" s="2">
        <v>1277</v>
      </c>
      <c r="M2825" s="2">
        <v>174763</v>
      </c>
      <c r="N2825" s="2">
        <v>127584</v>
      </c>
      <c r="O2825" s="33">
        <v>1.0009092049159769E-2</v>
      </c>
      <c r="P2825" s="2">
        <v>1251</v>
      </c>
      <c r="Q2825" s="2">
        <v>177904</v>
      </c>
      <c r="R2825" s="2">
        <v>128337</v>
      </c>
      <c r="S2825" s="35">
        <v>9.7477734402393705E-3</v>
      </c>
      <c r="T2825" t="s">
        <v>4388</v>
      </c>
      <c r="U2825" t="s">
        <v>4388</v>
      </c>
      <c r="V2825" s="5" t="s">
        <v>4387</v>
      </c>
      <c r="W2825" s="5">
        <v>0</v>
      </c>
      <c r="X2825" s="4">
        <v>1.8046246536545883E-3</v>
      </c>
      <c r="Y2825" s="6">
        <v>206</v>
      </c>
      <c r="Z2825" s="4">
        <v>-2.6131860892039845E-4</v>
      </c>
      <c r="AA2825" s="5">
        <v>3130</v>
      </c>
      <c r="AC2825" s="16" t="str">
        <f t="shared" si="264"/>
        <v/>
      </c>
      <c r="AD2825" s="16" t="str">
        <f t="shared" si="265"/>
        <v/>
      </c>
      <c r="AE2825" s="16" t="str">
        <f t="shared" si="266"/>
        <v/>
      </c>
      <c r="AF2825" s="16" t="str">
        <f t="shared" si="267"/>
        <v/>
      </c>
      <c r="AG2825" s="16">
        <f t="shared" si="268"/>
        <v>1.1552398093893959E-2</v>
      </c>
      <c r="AH2825" s="16" t="str">
        <f t="shared" si="269"/>
        <v/>
      </c>
      <c r="AI2825" s="17" t="str">
        <f>IF('Peer Comparison Tool'!$D$11="NR","",IF($C2825='Peer Comparison Tool'!$D$9,COUNT('ALLL &lt;50B Database'!$AI$1:AI2824)+1,""))</f>
        <v/>
      </c>
    </row>
    <row r="2826" spans="1:35" x14ac:dyDescent="0.25">
      <c r="A2826" t="s">
        <v>1359</v>
      </c>
      <c r="B2826">
        <v>729842</v>
      </c>
      <c r="C2826" s="5" t="s">
        <v>1309</v>
      </c>
      <c r="D2826" s="5" t="s">
        <v>4390</v>
      </c>
      <c r="E2826" s="5" t="s">
        <v>4388</v>
      </c>
      <c r="F2826" s="2">
        <v>2277</v>
      </c>
      <c r="G2826" s="2">
        <v>192911</v>
      </c>
      <c r="H2826" s="2">
        <v>112630</v>
      </c>
      <c r="I2826" s="2">
        <v>2333</v>
      </c>
      <c r="J2826" s="2">
        <v>110297</v>
      </c>
      <c r="K2826" s="33">
        <v>2.0644260496659021E-2</v>
      </c>
      <c r="L2826" s="2">
        <v>2187</v>
      </c>
      <c r="M2826" s="2">
        <v>183481</v>
      </c>
      <c r="N2826" s="2">
        <v>112837</v>
      </c>
      <c r="O2826" s="33">
        <v>1.9381940320993999E-2</v>
      </c>
      <c r="P2826" s="2">
        <v>2236</v>
      </c>
      <c r="Q2826" s="2">
        <v>188130</v>
      </c>
      <c r="R2826" s="2">
        <v>110659</v>
      </c>
      <c r="S2826" s="35">
        <v>2.0206219105540445E-2</v>
      </c>
      <c r="T2826" t="s">
        <v>4388</v>
      </c>
      <c r="U2826" t="s">
        <v>4388</v>
      </c>
      <c r="V2826" s="5" t="s">
        <v>4390</v>
      </c>
      <c r="W2826" s="5">
        <v>0</v>
      </c>
      <c r="X2826" s="4">
        <v>4.3804139111857515E-4</v>
      </c>
      <c r="Y2826" s="6">
        <v>41</v>
      </c>
      <c r="Z2826" s="4">
        <v>8.2427878454644637E-4</v>
      </c>
      <c r="AA2826" s="5">
        <v>486</v>
      </c>
      <c r="AC2826" s="16" t="str">
        <f t="shared" si="264"/>
        <v/>
      </c>
      <c r="AD2826" s="16" t="str">
        <f t="shared" si="265"/>
        <v/>
      </c>
      <c r="AE2826" s="16" t="str">
        <f t="shared" si="266"/>
        <v/>
      </c>
      <c r="AF2826" s="16" t="str">
        <f t="shared" si="267"/>
        <v/>
      </c>
      <c r="AG2826" s="16">
        <f t="shared" si="268"/>
        <v>2.0644260496659021E-2</v>
      </c>
      <c r="AH2826" s="16" t="str">
        <f t="shared" si="269"/>
        <v/>
      </c>
      <c r="AI2826" s="17" t="str">
        <f>IF('Peer Comparison Tool'!$D$11="NR","",IF($C2826='Peer Comparison Tool'!$D$9,COUNT('ALLL &lt;50B Database'!$AI$1:AI2825)+1,""))</f>
        <v/>
      </c>
    </row>
    <row r="2827" spans="1:35" x14ac:dyDescent="0.25">
      <c r="A2827" t="s">
        <v>3674</v>
      </c>
      <c r="B2827">
        <v>2037185</v>
      </c>
      <c r="C2827" s="5" t="s">
        <v>3603</v>
      </c>
      <c r="D2827" s="5" t="s">
        <v>4390</v>
      </c>
      <c r="E2827" s="5" t="s">
        <v>4388</v>
      </c>
      <c r="F2827" s="2">
        <v>1797</v>
      </c>
      <c r="G2827" s="2">
        <v>192586</v>
      </c>
      <c r="H2827" s="2">
        <v>113520</v>
      </c>
      <c r="I2827" s="2">
        <v>6601</v>
      </c>
      <c r="J2827" s="2">
        <v>106919</v>
      </c>
      <c r="K2827" s="33">
        <v>1.6807115667000251E-2</v>
      </c>
      <c r="L2827" s="2">
        <v>1552</v>
      </c>
      <c r="M2827" s="2">
        <v>162118</v>
      </c>
      <c r="N2827" s="2">
        <v>116698</v>
      </c>
      <c r="O2827" s="33">
        <v>1.3299285334795798E-2</v>
      </c>
      <c r="P2827" s="2">
        <v>1567</v>
      </c>
      <c r="Q2827" s="2">
        <v>182143</v>
      </c>
      <c r="R2827" s="2">
        <v>112710</v>
      </c>
      <c r="S2827" s="35">
        <v>1.3902936740306982E-2</v>
      </c>
      <c r="T2827" t="s">
        <v>4388</v>
      </c>
      <c r="U2827" t="s">
        <v>4388</v>
      </c>
      <c r="V2827" s="5" t="s">
        <v>4390</v>
      </c>
      <c r="W2827" s="5">
        <v>0</v>
      </c>
      <c r="X2827" s="4">
        <v>2.9041789266932693E-3</v>
      </c>
      <c r="Y2827" s="6">
        <v>230</v>
      </c>
      <c r="Z2827" s="4">
        <v>6.0365140551118385E-4</v>
      </c>
      <c r="AA2827" s="5">
        <v>1083</v>
      </c>
      <c r="AC2827" s="16" t="str">
        <f t="shared" si="264"/>
        <v/>
      </c>
      <c r="AD2827" s="16" t="str">
        <f t="shared" si="265"/>
        <v/>
      </c>
      <c r="AE2827" s="16" t="str">
        <f t="shared" si="266"/>
        <v/>
      </c>
      <c r="AF2827" s="16" t="str">
        <f t="shared" si="267"/>
        <v/>
      </c>
      <c r="AG2827" s="16">
        <f t="shared" si="268"/>
        <v>1.6807115667000251E-2</v>
      </c>
      <c r="AH2827" s="16" t="str">
        <f t="shared" si="269"/>
        <v/>
      </c>
      <c r="AI2827" s="17" t="str">
        <f>IF('Peer Comparison Tool'!$D$11="NR","",IF($C2827='Peer Comparison Tool'!$D$9,COUNT('ALLL &lt;50B Database'!$AI$1:AI2826)+1,""))</f>
        <v/>
      </c>
    </row>
    <row r="2828" spans="1:35" x14ac:dyDescent="0.25">
      <c r="A2828" t="s">
        <v>1756</v>
      </c>
      <c r="B2828">
        <v>213538</v>
      </c>
      <c r="C2828" s="5" t="s">
        <v>1695</v>
      </c>
      <c r="D2828" s="5" t="s">
        <v>4390</v>
      </c>
      <c r="E2828" s="5" t="s">
        <v>4388</v>
      </c>
      <c r="F2828" s="2">
        <v>1265</v>
      </c>
      <c r="G2828" s="2">
        <v>192542</v>
      </c>
      <c r="H2828" s="2">
        <v>105384</v>
      </c>
      <c r="I2828" s="2">
        <v>13574</v>
      </c>
      <c r="J2828" s="2">
        <v>91810</v>
      </c>
      <c r="K2828" s="33">
        <v>1.3778455505936173E-2</v>
      </c>
      <c r="L2828" s="2">
        <v>1174</v>
      </c>
      <c r="M2828" s="2">
        <v>173235</v>
      </c>
      <c r="N2828" s="2">
        <v>85868</v>
      </c>
      <c r="O2828" s="33">
        <v>1.3672147948013229E-2</v>
      </c>
      <c r="P2828" s="2">
        <v>1175</v>
      </c>
      <c r="Q2828" s="2">
        <v>175075</v>
      </c>
      <c r="R2828" s="2">
        <v>91114</v>
      </c>
      <c r="S2828" s="35">
        <v>1.2895932567991746E-2</v>
      </c>
      <c r="T2828" t="s">
        <v>4388</v>
      </c>
      <c r="U2828" t="s">
        <v>4388</v>
      </c>
      <c r="V2828" s="5" t="s">
        <v>4390</v>
      </c>
      <c r="W2828" s="5">
        <v>0</v>
      </c>
      <c r="X2828" s="4">
        <v>8.8252293794442715E-4</v>
      </c>
      <c r="Y2828" s="6">
        <v>90</v>
      </c>
      <c r="Z2828" s="4">
        <v>-7.7621538002148327E-4</v>
      </c>
      <c r="AA2828" s="5">
        <v>2081</v>
      </c>
      <c r="AC2828" s="16" t="str">
        <f t="shared" si="264"/>
        <v/>
      </c>
      <c r="AD2828" s="16" t="str">
        <f t="shared" si="265"/>
        <v/>
      </c>
      <c r="AE2828" s="16" t="str">
        <f t="shared" si="266"/>
        <v/>
      </c>
      <c r="AF2828" s="16" t="str">
        <f t="shared" si="267"/>
        <v/>
      </c>
      <c r="AG2828" s="16">
        <f t="shared" si="268"/>
        <v>1.3778455505936173E-2</v>
      </c>
      <c r="AH2828" s="16" t="str">
        <f t="shared" si="269"/>
        <v/>
      </c>
      <c r="AI2828" s="17" t="str">
        <f>IF('Peer Comparison Tool'!$D$11="NR","",IF($C2828='Peer Comparison Tool'!$D$9,COUNT('ALLL &lt;50B Database'!$AI$1:AI2827)+1,""))</f>
        <v/>
      </c>
    </row>
    <row r="2829" spans="1:35" x14ac:dyDescent="0.25">
      <c r="A2829" t="s">
        <v>1759</v>
      </c>
      <c r="B2829">
        <v>732253</v>
      </c>
      <c r="C2829" s="5" t="s">
        <v>1695</v>
      </c>
      <c r="D2829" s="5" t="s">
        <v>4390</v>
      </c>
      <c r="E2829" s="5" t="s">
        <v>4388</v>
      </c>
      <c r="F2829" s="2">
        <v>1082</v>
      </c>
      <c r="G2829" s="2">
        <v>192502</v>
      </c>
      <c r="H2829" s="2">
        <v>137606</v>
      </c>
      <c r="I2829" s="2">
        <v>1563</v>
      </c>
      <c r="J2829" s="2">
        <v>136043</v>
      </c>
      <c r="K2829" s="33">
        <v>7.953367685217174E-3</v>
      </c>
      <c r="L2829" s="2">
        <v>950</v>
      </c>
      <c r="M2829" s="2">
        <v>165257</v>
      </c>
      <c r="N2829" s="2">
        <v>121000</v>
      </c>
      <c r="O2829" s="33">
        <v>7.8512396694214882E-3</v>
      </c>
      <c r="P2829" s="2">
        <v>1052</v>
      </c>
      <c r="Q2829" s="2">
        <v>171702</v>
      </c>
      <c r="R2829" s="2">
        <v>128209</v>
      </c>
      <c r="S2829" s="35">
        <v>8.2053521983636094E-3</v>
      </c>
      <c r="T2829" t="s">
        <v>4388</v>
      </c>
      <c r="U2829" t="s">
        <v>4388</v>
      </c>
      <c r="V2829" s="5" t="s">
        <v>4390</v>
      </c>
      <c r="W2829" s="5">
        <v>0</v>
      </c>
      <c r="X2829" s="4">
        <v>-2.519845131464353E-4</v>
      </c>
      <c r="Y2829" s="6">
        <v>30</v>
      </c>
      <c r="Z2829" s="4">
        <v>3.5411252894212118E-4</v>
      </c>
      <c r="AA2829" s="5">
        <v>4317</v>
      </c>
      <c r="AC2829" s="16" t="str">
        <f t="shared" si="264"/>
        <v/>
      </c>
      <c r="AD2829" s="16" t="str">
        <f t="shared" si="265"/>
        <v/>
      </c>
      <c r="AE2829" s="16" t="str">
        <f t="shared" si="266"/>
        <v/>
      </c>
      <c r="AF2829" s="16" t="str">
        <f t="shared" si="267"/>
        <v/>
      </c>
      <c r="AG2829" s="16">
        <f t="shared" si="268"/>
        <v>7.953367685217174E-3</v>
      </c>
      <c r="AH2829" s="16" t="str">
        <f t="shared" si="269"/>
        <v/>
      </c>
      <c r="AI2829" s="17" t="str">
        <f>IF('Peer Comparison Tool'!$D$11="NR","",IF($C2829='Peer Comparison Tool'!$D$9,COUNT('ALLL &lt;50B Database'!$AI$1:AI2828)+1,""))</f>
        <v/>
      </c>
    </row>
    <row r="2830" spans="1:35" x14ac:dyDescent="0.25">
      <c r="A2830" t="s">
        <v>3578</v>
      </c>
      <c r="B2830">
        <v>289757</v>
      </c>
      <c r="C2830" s="5" t="s">
        <v>3557</v>
      </c>
      <c r="D2830" s="5" t="s">
        <v>4390</v>
      </c>
      <c r="E2830" s="5" t="s">
        <v>4388</v>
      </c>
      <c r="F2830" s="2">
        <v>1701</v>
      </c>
      <c r="G2830" s="2">
        <v>192195</v>
      </c>
      <c r="H2830" s="2">
        <v>147793</v>
      </c>
      <c r="I2830" s="2">
        <v>7039</v>
      </c>
      <c r="J2830" s="2">
        <v>140754</v>
      </c>
      <c r="K2830" s="33">
        <v>1.208491410546059E-2</v>
      </c>
      <c r="L2830" s="2">
        <v>1622</v>
      </c>
      <c r="M2830" s="2">
        <v>175599</v>
      </c>
      <c r="N2830" s="2">
        <v>139690</v>
      </c>
      <c r="O2830" s="33">
        <v>1.1611425298876083E-2</v>
      </c>
      <c r="P2830" s="2">
        <v>1626</v>
      </c>
      <c r="Q2830" s="2">
        <v>178278</v>
      </c>
      <c r="R2830" s="2">
        <v>143373</v>
      </c>
      <c r="S2830" s="35">
        <v>1.1341047477558536E-2</v>
      </c>
      <c r="T2830" t="s">
        <v>4388</v>
      </c>
      <c r="U2830" t="s">
        <v>4388</v>
      </c>
      <c r="V2830" s="5" t="s">
        <v>4390</v>
      </c>
      <c r="W2830" s="5">
        <v>0</v>
      </c>
      <c r="X2830" s="4">
        <v>7.4386662790205428E-4</v>
      </c>
      <c r="Y2830" s="6">
        <v>75</v>
      </c>
      <c r="Z2830" s="4">
        <v>-2.7037782131754742E-4</v>
      </c>
      <c r="AA2830" s="5">
        <v>2890</v>
      </c>
      <c r="AC2830" s="16" t="str">
        <f t="shared" si="264"/>
        <v/>
      </c>
      <c r="AD2830" s="16" t="str">
        <f t="shared" si="265"/>
        <v/>
      </c>
      <c r="AE2830" s="16" t="str">
        <f t="shared" si="266"/>
        <v/>
      </c>
      <c r="AF2830" s="16" t="str">
        <f t="shared" si="267"/>
        <v/>
      </c>
      <c r="AG2830" s="16">
        <f t="shared" si="268"/>
        <v>1.208491410546059E-2</v>
      </c>
      <c r="AH2830" s="16" t="str">
        <f t="shared" si="269"/>
        <v/>
      </c>
      <c r="AI2830" s="17" t="str">
        <f>IF('Peer Comparison Tool'!$D$11="NR","",IF($C2830='Peer Comparison Tool'!$D$9,COUNT('ALLL &lt;50B Database'!$AI$1:AI2829)+1,""))</f>
        <v/>
      </c>
    </row>
    <row r="2831" spans="1:35" x14ac:dyDescent="0.25">
      <c r="A2831" t="s">
        <v>1106</v>
      </c>
      <c r="B2831">
        <v>467470</v>
      </c>
      <c r="C2831" s="5" t="s">
        <v>926</v>
      </c>
      <c r="D2831" s="5" t="s">
        <v>4390</v>
      </c>
      <c r="E2831" s="5" t="s">
        <v>4388</v>
      </c>
      <c r="F2831" s="2">
        <v>1120</v>
      </c>
      <c r="G2831" s="2">
        <v>192056</v>
      </c>
      <c r="H2831" s="2">
        <v>112686</v>
      </c>
      <c r="I2831" s="2">
        <v>28</v>
      </c>
      <c r="J2831" s="2">
        <v>112658</v>
      </c>
      <c r="K2831" s="33">
        <v>9.9415931403007331E-3</v>
      </c>
      <c r="L2831" s="2">
        <v>1120</v>
      </c>
      <c r="M2831" s="2">
        <v>188835</v>
      </c>
      <c r="N2831" s="2">
        <v>125858</v>
      </c>
      <c r="O2831" s="33">
        <v>8.8989178280284124E-3</v>
      </c>
      <c r="P2831" s="2">
        <v>1120</v>
      </c>
      <c r="Q2831" s="2">
        <v>190234</v>
      </c>
      <c r="R2831" s="2">
        <v>123192</v>
      </c>
      <c r="S2831" s="35">
        <v>9.0914994480161045E-3</v>
      </c>
      <c r="T2831" t="s">
        <v>4388</v>
      </c>
      <c r="U2831" t="s">
        <v>4388</v>
      </c>
      <c r="V2831" s="5" t="s">
        <v>4390</v>
      </c>
      <c r="W2831" s="5">
        <v>0</v>
      </c>
      <c r="X2831" s="4">
        <v>8.5009369228462861E-4</v>
      </c>
      <c r="Y2831" s="6">
        <v>0</v>
      </c>
      <c r="Z2831" s="4">
        <v>1.9258161998769209E-4</v>
      </c>
      <c r="AA2831" s="5">
        <v>3797</v>
      </c>
      <c r="AC2831" s="16" t="str">
        <f t="shared" si="264"/>
        <v/>
      </c>
      <c r="AD2831" s="16" t="str">
        <f t="shared" si="265"/>
        <v/>
      </c>
      <c r="AE2831" s="16" t="str">
        <f t="shared" si="266"/>
        <v/>
      </c>
      <c r="AF2831" s="16" t="str">
        <f t="shared" si="267"/>
        <v/>
      </c>
      <c r="AG2831" s="16">
        <f t="shared" si="268"/>
        <v>9.9415931403007331E-3</v>
      </c>
      <c r="AH2831" s="16" t="str">
        <f t="shared" si="269"/>
        <v/>
      </c>
      <c r="AI2831" s="17" t="str">
        <f>IF('Peer Comparison Tool'!$D$11="NR","",IF($C2831='Peer Comparison Tool'!$D$9,COUNT('ALLL &lt;50B Database'!$AI$1:AI2830)+1,""))</f>
        <v/>
      </c>
    </row>
    <row r="2832" spans="1:35" x14ac:dyDescent="0.25">
      <c r="A2832" t="s">
        <v>3294</v>
      </c>
      <c r="B2832">
        <v>315656</v>
      </c>
      <c r="C2832" s="5" t="s">
        <v>3209</v>
      </c>
      <c r="D2832" s="5" t="s">
        <v>4390</v>
      </c>
      <c r="E2832" s="5" t="s">
        <v>4388</v>
      </c>
      <c r="F2832" s="2">
        <v>1835</v>
      </c>
      <c r="G2832" s="2">
        <v>192016</v>
      </c>
      <c r="H2832" s="2">
        <v>149233</v>
      </c>
      <c r="I2832" s="2">
        <v>9971</v>
      </c>
      <c r="J2832" s="2">
        <v>139262</v>
      </c>
      <c r="K2832" s="33">
        <v>1.3176602375378783E-2</v>
      </c>
      <c r="L2832" s="2">
        <v>1836</v>
      </c>
      <c r="M2832" s="2">
        <v>160481</v>
      </c>
      <c r="N2832" s="2">
        <v>140587</v>
      </c>
      <c r="O2832" s="33">
        <v>1.3059528974940783E-2</v>
      </c>
      <c r="P2832" s="2">
        <v>1836</v>
      </c>
      <c r="Q2832" s="2">
        <v>168639</v>
      </c>
      <c r="R2832" s="2">
        <v>134220</v>
      </c>
      <c r="S2832" s="35">
        <v>1.3679034421099688E-2</v>
      </c>
      <c r="T2832" t="s">
        <v>4388</v>
      </c>
      <c r="U2832" t="s">
        <v>4388</v>
      </c>
      <c r="V2832" s="5" t="s">
        <v>4390</v>
      </c>
      <c r="W2832" s="5">
        <v>0</v>
      </c>
      <c r="X2832" s="4">
        <v>-5.0243204572090507E-4</v>
      </c>
      <c r="Y2832" s="6">
        <v>-1</v>
      </c>
      <c r="Z2832" s="4">
        <v>6.1950544615890432E-4</v>
      </c>
      <c r="AA2832" s="5">
        <v>2330</v>
      </c>
      <c r="AC2832" s="16" t="str">
        <f t="shared" si="264"/>
        <v/>
      </c>
      <c r="AD2832" s="16" t="str">
        <f t="shared" si="265"/>
        <v/>
      </c>
      <c r="AE2832" s="16" t="str">
        <f t="shared" si="266"/>
        <v/>
      </c>
      <c r="AF2832" s="16" t="str">
        <f t="shared" si="267"/>
        <v/>
      </c>
      <c r="AG2832" s="16">
        <f t="shared" si="268"/>
        <v>1.3176602375378783E-2</v>
      </c>
      <c r="AH2832" s="16" t="str">
        <f t="shared" si="269"/>
        <v/>
      </c>
      <c r="AI2832" s="17" t="str">
        <f>IF('Peer Comparison Tool'!$D$11="NR","",IF($C2832='Peer Comparison Tool'!$D$9,COUNT('ALLL &lt;50B Database'!$AI$1:AI2831)+1,""))</f>
        <v/>
      </c>
    </row>
    <row r="2833" spans="1:35" x14ac:dyDescent="0.25">
      <c r="A2833" t="s">
        <v>383</v>
      </c>
      <c r="B2833">
        <v>350750</v>
      </c>
      <c r="C2833" s="5" t="s">
        <v>343</v>
      </c>
      <c r="D2833" s="5" t="s">
        <v>4390</v>
      </c>
      <c r="E2833" s="5" t="s">
        <v>4388</v>
      </c>
      <c r="F2833" s="2">
        <v>1873</v>
      </c>
      <c r="G2833" s="2">
        <v>191963</v>
      </c>
      <c r="H2833" s="2">
        <v>163279</v>
      </c>
      <c r="I2833" s="2">
        <v>10410</v>
      </c>
      <c r="J2833" s="2">
        <v>152869</v>
      </c>
      <c r="K2833" s="33">
        <v>1.2252320614382249E-2</v>
      </c>
      <c r="L2833" s="2">
        <v>1723</v>
      </c>
      <c r="M2833" s="2">
        <v>179550</v>
      </c>
      <c r="N2833" s="2">
        <v>163028</v>
      </c>
      <c r="O2833" s="33">
        <v>1.0568736658733469E-2</v>
      </c>
      <c r="P2833" s="2">
        <v>1783</v>
      </c>
      <c r="Q2833" s="2">
        <v>177290</v>
      </c>
      <c r="R2833" s="2">
        <v>160147</v>
      </c>
      <c r="S2833" s="35">
        <v>1.1133521077510037E-2</v>
      </c>
      <c r="T2833" t="s">
        <v>4388</v>
      </c>
      <c r="U2833" t="s">
        <v>4388</v>
      </c>
      <c r="V2833" s="5" t="s">
        <v>4390</v>
      </c>
      <c r="W2833" s="5">
        <v>0</v>
      </c>
      <c r="X2833" s="4">
        <v>1.1187995368722118E-3</v>
      </c>
      <c r="Y2833" s="6">
        <v>90</v>
      </c>
      <c r="Z2833" s="4">
        <v>5.6478441877656771E-4</v>
      </c>
      <c r="AA2833" s="5">
        <v>2805</v>
      </c>
      <c r="AC2833" s="16" t="str">
        <f t="shared" si="264"/>
        <v/>
      </c>
      <c r="AD2833" s="16" t="str">
        <f t="shared" si="265"/>
        <v/>
      </c>
      <c r="AE2833" s="16" t="str">
        <f t="shared" si="266"/>
        <v/>
      </c>
      <c r="AF2833" s="16" t="str">
        <f t="shared" si="267"/>
        <v/>
      </c>
      <c r="AG2833" s="16">
        <f t="shared" si="268"/>
        <v>1.2252320614382249E-2</v>
      </c>
      <c r="AH2833" s="16" t="str">
        <f t="shared" si="269"/>
        <v/>
      </c>
      <c r="AI2833" s="17" t="str">
        <f>IF('Peer Comparison Tool'!$D$11="NR","",IF($C2833='Peer Comparison Tool'!$D$9,COUNT('ALLL &lt;50B Database'!$AI$1:AI2832)+1,""))</f>
        <v/>
      </c>
    </row>
    <row r="2834" spans="1:35" x14ac:dyDescent="0.25">
      <c r="A2834" t="s">
        <v>53</v>
      </c>
      <c r="B2834">
        <v>446130</v>
      </c>
      <c r="C2834" s="5" t="s">
        <v>6</v>
      </c>
      <c r="D2834" s="5" t="s">
        <v>4387</v>
      </c>
      <c r="E2834" s="5" t="s">
        <v>4388</v>
      </c>
      <c r="F2834" s="2">
        <v>896</v>
      </c>
      <c r="G2834" s="2">
        <v>191730</v>
      </c>
      <c r="H2834" s="2">
        <v>78330</v>
      </c>
      <c r="I2834" s="2">
        <v>9173</v>
      </c>
      <c r="J2834" s="2">
        <v>69157</v>
      </c>
      <c r="K2834" s="33">
        <v>1.2956027589398036E-2</v>
      </c>
      <c r="L2834" s="2">
        <v>849</v>
      </c>
      <c r="M2834" s="2">
        <v>171311</v>
      </c>
      <c r="N2834" s="2">
        <v>67954</v>
      </c>
      <c r="O2834" s="33">
        <v>1.2493745769196809E-2</v>
      </c>
      <c r="P2834" s="2">
        <v>874</v>
      </c>
      <c r="Q2834" s="2">
        <v>173293</v>
      </c>
      <c r="R2834" s="2">
        <v>71475</v>
      </c>
      <c r="S2834" s="35">
        <v>1.2228051766351871E-2</v>
      </c>
      <c r="T2834" t="s">
        <v>4388</v>
      </c>
      <c r="U2834" t="s">
        <v>4388</v>
      </c>
      <c r="V2834" s="5" t="s">
        <v>4387</v>
      </c>
      <c r="W2834" s="5">
        <v>0</v>
      </c>
      <c r="X2834" s="4">
        <v>7.2797582304616471E-4</v>
      </c>
      <c r="Y2834" s="6">
        <v>22</v>
      </c>
      <c r="Z2834" s="4">
        <v>-2.6569400284493817E-4</v>
      </c>
      <c r="AA2834" s="5">
        <v>2456</v>
      </c>
      <c r="AC2834" s="16" t="str">
        <f t="shared" si="264"/>
        <v/>
      </c>
      <c r="AD2834" s="16" t="str">
        <f t="shared" si="265"/>
        <v/>
      </c>
      <c r="AE2834" s="16" t="str">
        <f t="shared" si="266"/>
        <v/>
      </c>
      <c r="AF2834" s="16" t="str">
        <f t="shared" si="267"/>
        <v/>
      </c>
      <c r="AG2834" s="16">
        <f t="shared" si="268"/>
        <v>1.2956027589398036E-2</v>
      </c>
      <c r="AH2834" s="16" t="str">
        <f t="shared" si="269"/>
        <v/>
      </c>
      <c r="AI2834" s="17" t="str">
        <f>IF('Peer Comparison Tool'!$D$11="NR","",IF($C2834='Peer Comparison Tool'!$D$9,COUNT('ALLL &lt;50B Database'!$AI$1:AI2833)+1,""))</f>
        <v/>
      </c>
    </row>
    <row r="2835" spans="1:35" x14ac:dyDescent="0.25">
      <c r="A2835" t="s">
        <v>559</v>
      </c>
      <c r="B2835">
        <v>718275</v>
      </c>
      <c r="C2835" s="5" t="s">
        <v>560</v>
      </c>
      <c r="D2835" s="5" t="s">
        <v>4390</v>
      </c>
      <c r="E2835" s="5" t="s">
        <v>4388</v>
      </c>
      <c r="F2835" s="2">
        <v>1395</v>
      </c>
      <c r="G2835" s="2">
        <v>191698</v>
      </c>
      <c r="H2835" s="2">
        <v>52635</v>
      </c>
      <c r="I2835" s="2">
        <v>0</v>
      </c>
      <c r="J2835" s="2">
        <v>52635</v>
      </c>
      <c r="K2835" s="33">
        <v>2.6503277286976348E-2</v>
      </c>
      <c r="L2835" s="2">
        <v>1350</v>
      </c>
      <c r="M2835" s="2">
        <v>171503</v>
      </c>
      <c r="N2835" s="2">
        <v>51904</v>
      </c>
      <c r="O2835" s="33">
        <v>2.6009556103575832E-2</v>
      </c>
      <c r="P2835" s="2">
        <v>1379</v>
      </c>
      <c r="Q2835" s="2">
        <v>165171</v>
      </c>
      <c r="R2835" s="2">
        <v>53487</v>
      </c>
      <c r="S2835" s="35">
        <v>2.5781965711294333E-2</v>
      </c>
      <c r="T2835" t="s">
        <v>4388</v>
      </c>
      <c r="U2835" t="s">
        <v>4388</v>
      </c>
      <c r="V2835" s="5" t="s">
        <v>4390</v>
      </c>
      <c r="W2835" s="5">
        <v>0</v>
      </c>
      <c r="X2835" s="4">
        <v>7.2131157568201473E-4</v>
      </c>
      <c r="Y2835" s="6">
        <v>16</v>
      </c>
      <c r="Z2835" s="4">
        <v>-2.2759039228149869E-4</v>
      </c>
      <c r="AA2835" s="5">
        <v>210</v>
      </c>
      <c r="AC2835" s="16" t="str">
        <f t="shared" si="264"/>
        <v/>
      </c>
      <c r="AD2835" s="16" t="str">
        <f t="shared" si="265"/>
        <v/>
      </c>
      <c r="AE2835" s="16" t="str">
        <f t="shared" si="266"/>
        <v/>
      </c>
      <c r="AF2835" s="16" t="str">
        <f t="shared" si="267"/>
        <v/>
      </c>
      <c r="AG2835" s="16">
        <f t="shared" si="268"/>
        <v>2.6503277286976348E-2</v>
      </c>
      <c r="AH2835" s="16" t="str">
        <f t="shared" si="269"/>
        <v/>
      </c>
      <c r="AI2835" s="17" t="str">
        <f>IF('Peer Comparison Tool'!$D$11="NR","",IF($C2835='Peer Comparison Tool'!$D$9,COUNT('ALLL &lt;50B Database'!$AI$1:AI2834)+1,""))</f>
        <v/>
      </c>
    </row>
    <row r="2836" spans="1:35" x14ac:dyDescent="0.25">
      <c r="A2836" t="s">
        <v>3676</v>
      </c>
      <c r="B2836">
        <v>284239</v>
      </c>
      <c r="C2836" s="5" t="s">
        <v>3603</v>
      </c>
      <c r="D2836" s="5" t="s">
        <v>4390</v>
      </c>
      <c r="E2836" s="5" t="s">
        <v>4388</v>
      </c>
      <c r="F2836" s="2">
        <v>1626</v>
      </c>
      <c r="G2836" s="2">
        <v>191503</v>
      </c>
      <c r="H2836" s="2">
        <v>146676</v>
      </c>
      <c r="I2836" s="2">
        <v>0</v>
      </c>
      <c r="J2836" s="2">
        <v>146676</v>
      </c>
      <c r="K2836" s="33">
        <v>1.1085658185388203E-2</v>
      </c>
      <c r="L2836" s="2">
        <v>1501</v>
      </c>
      <c r="M2836" s="2">
        <v>176749</v>
      </c>
      <c r="N2836" s="2">
        <v>150575</v>
      </c>
      <c r="O2836" s="33">
        <v>9.9684542586750795E-3</v>
      </c>
      <c r="P2836" s="2">
        <v>1558</v>
      </c>
      <c r="Q2836" s="2">
        <v>174108</v>
      </c>
      <c r="R2836" s="2">
        <v>149768</v>
      </c>
      <c r="S2836" s="35">
        <v>1.0402756263020138E-2</v>
      </c>
      <c r="T2836" t="s">
        <v>4388</v>
      </c>
      <c r="U2836" t="s">
        <v>4388</v>
      </c>
      <c r="V2836" s="5" t="s">
        <v>4390</v>
      </c>
      <c r="W2836" s="5">
        <v>0</v>
      </c>
      <c r="X2836" s="4">
        <v>6.8290192236806525E-4</v>
      </c>
      <c r="Y2836" s="6">
        <v>68</v>
      </c>
      <c r="Z2836" s="4">
        <v>4.3430200434505829E-4</v>
      </c>
      <c r="AA2836" s="5">
        <v>3332</v>
      </c>
      <c r="AC2836" s="16" t="str">
        <f t="shared" si="264"/>
        <v/>
      </c>
      <c r="AD2836" s="16" t="str">
        <f t="shared" si="265"/>
        <v/>
      </c>
      <c r="AE2836" s="16" t="str">
        <f t="shared" si="266"/>
        <v/>
      </c>
      <c r="AF2836" s="16" t="str">
        <f t="shared" si="267"/>
        <v/>
      </c>
      <c r="AG2836" s="16">
        <f t="shared" si="268"/>
        <v>1.1085658185388203E-2</v>
      </c>
      <c r="AH2836" s="16" t="str">
        <f t="shared" si="269"/>
        <v/>
      </c>
      <c r="AI2836" s="17" t="str">
        <f>IF('Peer Comparison Tool'!$D$11="NR","",IF($C2836='Peer Comparison Tool'!$D$9,COUNT('ALLL &lt;50B Database'!$AI$1:AI2835)+1,""))</f>
        <v/>
      </c>
    </row>
    <row r="2837" spans="1:35" x14ac:dyDescent="0.25">
      <c r="A2837" t="s">
        <v>3922</v>
      </c>
      <c r="B2837">
        <v>2759629</v>
      </c>
      <c r="C2837" s="5" t="s">
        <v>3704</v>
      </c>
      <c r="D2837" s="5" t="s">
        <v>4390</v>
      </c>
      <c r="E2837" s="5" t="s">
        <v>4388</v>
      </c>
      <c r="F2837" s="2">
        <v>1743</v>
      </c>
      <c r="G2837" s="2">
        <v>191342</v>
      </c>
      <c r="H2837" s="2">
        <v>140355</v>
      </c>
      <c r="I2837" s="2">
        <v>10427</v>
      </c>
      <c r="J2837" s="2">
        <v>129928</v>
      </c>
      <c r="K2837" s="33">
        <v>1.3415122221538083E-2</v>
      </c>
      <c r="L2837" s="2">
        <v>1568</v>
      </c>
      <c r="M2837" s="2">
        <v>176565</v>
      </c>
      <c r="N2837" s="2">
        <v>123368</v>
      </c>
      <c r="O2837" s="33">
        <v>1.2709940989559691E-2</v>
      </c>
      <c r="P2837" s="2">
        <v>1654</v>
      </c>
      <c r="Q2837" s="2">
        <v>170460</v>
      </c>
      <c r="R2837" s="2">
        <v>129516</v>
      </c>
      <c r="S2837" s="35">
        <v>1.2770622934618116E-2</v>
      </c>
      <c r="T2837" t="s">
        <v>4388</v>
      </c>
      <c r="U2837" t="s">
        <v>4388</v>
      </c>
      <c r="V2837" s="5" t="s">
        <v>4390</v>
      </c>
      <c r="W2837" s="5">
        <v>0</v>
      </c>
      <c r="X2837" s="4">
        <v>6.4449928691996672E-4</v>
      </c>
      <c r="Y2837" s="6">
        <v>89</v>
      </c>
      <c r="Z2837" s="4">
        <v>6.0681945058425543E-5</v>
      </c>
      <c r="AA2837" s="5">
        <v>2227</v>
      </c>
      <c r="AC2837" s="16" t="str">
        <f t="shared" si="264"/>
        <v/>
      </c>
      <c r="AD2837" s="16" t="str">
        <f t="shared" si="265"/>
        <v/>
      </c>
      <c r="AE2837" s="16" t="str">
        <f t="shared" si="266"/>
        <v/>
      </c>
      <c r="AF2837" s="16" t="str">
        <f t="shared" si="267"/>
        <v/>
      </c>
      <c r="AG2837" s="16">
        <f t="shared" si="268"/>
        <v>1.3415122221538083E-2</v>
      </c>
      <c r="AH2837" s="16" t="str">
        <f t="shared" si="269"/>
        <v/>
      </c>
      <c r="AI2837" s="17" t="str">
        <f>IF('Peer Comparison Tool'!$D$11="NR","",IF($C2837='Peer Comparison Tool'!$D$9,COUNT('ALLL &lt;50B Database'!$AI$1:AI2836)+1,""))</f>
        <v/>
      </c>
    </row>
    <row r="2838" spans="1:35" x14ac:dyDescent="0.25">
      <c r="A2838" t="s">
        <v>62</v>
      </c>
      <c r="B2838">
        <v>194936</v>
      </c>
      <c r="C2838" s="5" t="s">
        <v>6</v>
      </c>
      <c r="D2838" s="5" t="s">
        <v>4390</v>
      </c>
      <c r="E2838" s="5" t="s">
        <v>4388</v>
      </c>
      <c r="F2838" s="2">
        <v>2788</v>
      </c>
      <c r="G2838" s="2">
        <v>191233</v>
      </c>
      <c r="H2838" s="2">
        <v>135404</v>
      </c>
      <c r="I2838" s="2">
        <v>0</v>
      </c>
      <c r="J2838" s="2">
        <v>135404</v>
      </c>
      <c r="K2838" s="33">
        <v>2.0590233671088004E-2</v>
      </c>
      <c r="L2838" s="2">
        <v>2816</v>
      </c>
      <c r="M2838" s="2">
        <v>182270</v>
      </c>
      <c r="N2838" s="2">
        <v>135351</v>
      </c>
      <c r="O2838" s="33">
        <v>2.0805165828106185E-2</v>
      </c>
      <c r="P2838" s="2">
        <v>2816</v>
      </c>
      <c r="Q2838" s="2">
        <v>178169</v>
      </c>
      <c r="R2838" s="2">
        <v>134920</v>
      </c>
      <c r="S2838" s="35">
        <v>2.0871627631188851E-2</v>
      </c>
      <c r="T2838" t="s">
        <v>4388</v>
      </c>
      <c r="U2838" t="s">
        <v>4388</v>
      </c>
      <c r="V2838" s="5" t="s">
        <v>4390</v>
      </c>
      <c r="W2838" s="5">
        <v>0</v>
      </c>
      <c r="X2838" s="4">
        <v>-2.8139396010084736E-4</v>
      </c>
      <c r="Y2838" s="6">
        <v>-28</v>
      </c>
      <c r="Z2838" s="4">
        <v>6.6461803082666637E-5</v>
      </c>
      <c r="AA2838" s="5">
        <v>490</v>
      </c>
      <c r="AC2838" s="16" t="str">
        <f t="shared" si="264"/>
        <v/>
      </c>
      <c r="AD2838" s="16" t="str">
        <f t="shared" si="265"/>
        <v/>
      </c>
      <c r="AE2838" s="16" t="str">
        <f t="shared" si="266"/>
        <v/>
      </c>
      <c r="AF2838" s="16" t="str">
        <f t="shared" si="267"/>
        <v/>
      </c>
      <c r="AG2838" s="16">
        <f t="shared" si="268"/>
        <v>2.0590233671088004E-2</v>
      </c>
      <c r="AH2838" s="16" t="str">
        <f t="shared" si="269"/>
        <v/>
      </c>
      <c r="AI2838" s="17" t="str">
        <f>IF('Peer Comparison Tool'!$D$11="NR","",IF($C2838='Peer Comparison Tool'!$D$9,COUNT('ALLL &lt;50B Database'!$AI$1:AI2837)+1,""))</f>
        <v/>
      </c>
    </row>
    <row r="2839" spans="1:35" x14ac:dyDescent="0.25">
      <c r="A2839" t="s">
        <v>3371</v>
      </c>
      <c r="B2839">
        <v>3187395</v>
      </c>
      <c r="C2839" s="5" t="s">
        <v>3360</v>
      </c>
      <c r="D2839" s="5" t="s">
        <v>4390</v>
      </c>
      <c r="E2839" s="5" t="s">
        <v>4388</v>
      </c>
      <c r="F2839" s="2">
        <v>1642</v>
      </c>
      <c r="G2839" s="2">
        <v>191168</v>
      </c>
      <c r="H2839" s="2">
        <v>147077</v>
      </c>
      <c r="I2839" s="2">
        <v>25812</v>
      </c>
      <c r="J2839" s="2">
        <v>121265</v>
      </c>
      <c r="K2839" s="33">
        <v>1.3540592916340247E-2</v>
      </c>
      <c r="L2839" s="2">
        <v>1542</v>
      </c>
      <c r="M2839" s="2">
        <v>150564</v>
      </c>
      <c r="N2839" s="2">
        <v>121656</v>
      </c>
      <c r="O2839" s="33">
        <v>1.2675083842967054E-2</v>
      </c>
      <c r="P2839" s="2">
        <v>1567</v>
      </c>
      <c r="Q2839" s="2">
        <v>157001</v>
      </c>
      <c r="R2839" s="2">
        <v>126673</v>
      </c>
      <c r="S2839" s="35">
        <v>1.2370434109873454E-2</v>
      </c>
      <c r="T2839" t="s">
        <v>4388</v>
      </c>
      <c r="U2839" t="s">
        <v>4388</v>
      </c>
      <c r="V2839" s="5" t="s">
        <v>4390</v>
      </c>
      <c r="W2839" s="5">
        <v>0</v>
      </c>
      <c r="X2839" s="4">
        <v>1.1701588064667937E-3</v>
      </c>
      <c r="Y2839" s="6">
        <v>75</v>
      </c>
      <c r="Z2839" s="4">
        <v>-3.046497330936003E-4</v>
      </c>
      <c r="AA2839" s="5">
        <v>2176</v>
      </c>
      <c r="AC2839" s="16" t="str">
        <f t="shared" si="264"/>
        <v/>
      </c>
      <c r="AD2839" s="16" t="str">
        <f t="shared" si="265"/>
        <v/>
      </c>
      <c r="AE2839" s="16" t="str">
        <f t="shared" si="266"/>
        <v/>
      </c>
      <c r="AF2839" s="16" t="str">
        <f t="shared" si="267"/>
        <v/>
      </c>
      <c r="AG2839" s="16">
        <f t="shared" si="268"/>
        <v>1.3540592916340247E-2</v>
      </c>
      <c r="AH2839" s="16" t="str">
        <f t="shared" si="269"/>
        <v/>
      </c>
      <c r="AI2839" s="17" t="str">
        <f>IF('Peer Comparison Tool'!$D$11="NR","",IF($C2839='Peer Comparison Tool'!$D$9,COUNT('ALLL &lt;50B Database'!$AI$1:AI2838)+1,""))</f>
        <v/>
      </c>
    </row>
    <row r="2840" spans="1:35" x14ac:dyDescent="0.25">
      <c r="A2840" t="s">
        <v>3482</v>
      </c>
      <c r="B2840">
        <v>164377</v>
      </c>
      <c r="C2840" s="5" t="s">
        <v>3374</v>
      </c>
      <c r="D2840" s="5" t="s">
        <v>4390</v>
      </c>
      <c r="E2840" s="5" t="s">
        <v>4388</v>
      </c>
      <c r="F2840" s="2">
        <v>677</v>
      </c>
      <c r="G2840" s="2">
        <v>190512</v>
      </c>
      <c r="H2840" s="2">
        <v>106074</v>
      </c>
      <c r="I2840" s="2">
        <v>0</v>
      </c>
      <c r="J2840" s="2">
        <v>106074</v>
      </c>
      <c r="K2840" s="33">
        <v>6.3823368591737839E-3</v>
      </c>
      <c r="L2840" s="2">
        <v>545</v>
      </c>
      <c r="M2840" s="2">
        <v>173182</v>
      </c>
      <c r="N2840" s="2">
        <v>101287</v>
      </c>
      <c r="O2840" s="33">
        <v>5.3807497507083833E-3</v>
      </c>
      <c r="P2840" s="2">
        <v>578</v>
      </c>
      <c r="Q2840" s="2">
        <v>181274</v>
      </c>
      <c r="R2840" s="2">
        <v>105362</v>
      </c>
      <c r="S2840" s="35">
        <v>5.4858487879880791E-3</v>
      </c>
      <c r="T2840" t="s">
        <v>4388</v>
      </c>
      <c r="U2840" t="s">
        <v>4388</v>
      </c>
      <c r="V2840" s="5" t="s">
        <v>4390</v>
      </c>
      <c r="W2840" s="5">
        <v>0</v>
      </c>
      <c r="X2840" s="4">
        <v>8.9648807118570487E-4</v>
      </c>
      <c r="Y2840" s="6">
        <v>99</v>
      </c>
      <c r="Z2840" s="4">
        <v>1.0509903727969581E-4</v>
      </c>
      <c r="AA2840" s="5">
        <v>4546</v>
      </c>
      <c r="AC2840" s="16" t="str">
        <f t="shared" si="264"/>
        <v/>
      </c>
      <c r="AD2840" s="16" t="str">
        <f t="shared" si="265"/>
        <v/>
      </c>
      <c r="AE2840" s="16" t="str">
        <f t="shared" si="266"/>
        <v/>
      </c>
      <c r="AF2840" s="16" t="str">
        <f t="shared" si="267"/>
        <v/>
      </c>
      <c r="AG2840" s="16">
        <f t="shared" si="268"/>
        <v>6.3823368591737839E-3</v>
      </c>
      <c r="AH2840" s="16" t="str">
        <f t="shared" si="269"/>
        <v/>
      </c>
      <c r="AI2840" s="17" t="str">
        <f>IF('Peer Comparison Tool'!$D$11="NR","",IF($C2840='Peer Comparison Tool'!$D$9,COUNT('ALLL &lt;50B Database'!$AI$1:AI2839)+1,""))</f>
        <v/>
      </c>
    </row>
    <row r="2841" spans="1:35" x14ac:dyDescent="0.25">
      <c r="A2841" t="s">
        <v>162</v>
      </c>
      <c r="B2841">
        <v>676049</v>
      </c>
      <c r="C2841" s="5" t="s">
        <v>113</v>
      </c>
      <c r="D2841" s="5" t="s">
        <v>4390</v>
      </c>
      <c r="E2841" s="5" t="s">
        <v>4388</v>
      </c>
      <c r="F2841" s="2">
        <v>948</v>
      </c>
      <c r="G2841" s="2">
        <v>190450</v>
      </c>
      <c r="H2841" s="2">
        <v>82192</v>
      </c>
      <c r="I2841" s="2">
        <v>0</v>
      </c>
      <c r="J2841" s="2">
        <v>82192</v>
      </c>
      <c r="K2841" s="33">
        <v>1.1533969242748686E-2</v>
      </c>
      <c r="L2841" s="2">
        <v>975</v>
      </c>
      <c r="M2841" s="2">
        <v>183131</v>
      </c>
      <c r="N2841" s="2">
        <v>78203</v>
      </c>
      <c r="O2841" s="33">
        <v>1.2467552395688145E-2</v>
      </c>
      <c r="P2841" s="2">
        <v>972</v>
      </c>
      <c r="Q2841" s="2">
        <v>183782</v>
      </c>
      <c r="R2841" s="2">
        <v>79458</v>
      </c>
      <c r="S2841" s="35">
        <v>1.2232877746734124E-2</v>
      </c>
      <c r="T2841" t="s">
        <v>4388</v>
      </c>
      <c r="U2841" t="s">
        <v>4388</v>
      </c>
      <c r="V2841" s="5" t="s">
        <v>4390</v>
      </c>
      <c r="W2841" s="5">
        <v>0</v>
      </c>
      <c r="X2841" s="4">
        <v>-6.9890850398543827E-4</v>
      </c>
      <c r="Y2841" s="6">
        <v>-24</v>
      </c>
      <c r="Z2841" s="4">
        <v>-2.3467464895402142E-4</v>
      </c>
      <c r="AA2841" s="5">
        <v>3137</v>
      </c>
      <c r="AC2841" s="16" t="str">
        <f t="shared" si="264"/>
        <v/>
      </c>
      <c r="AD2841" s="16" t="str">
        <f t="shared" si="265"/>
        <v/>
      </c>
      <c r="AE2841" s="16" t="str">
        <f t="shared" si="266"/>
        <v/>
      </c>
      <c r="AF2841" s="16" t="str">
        <f t="shared" si="267"/>
        <v/>
      </c>
      <c r="AG2841" s="16">
        <f t="shared" si="268"/>
        <v>1.1533969242748686E-2</v>
      </c>
      <c r="AH2841" s="16" t="str">
        <f t="shared" si="269"/>
        <v/>
      </c>
      <c r="AI2841" s="17" t="str">
        <f>IF('Peer Comparison Tool'!$D$11="NR","",IF($C2841='Peer Comparison Tool'!$D$9,COUNT('ALLL &lt;50B Database'!$AI$1:AI2840)+1,""))</f>
        <v/>
      </c>
    </row>
    <row r="2842" spans="1:35" x14ac:dyDescent="0.25">
      <c r="A2842" t="s">
        <v>1463</v>
      </c>
      <c r="B2842">
        <v>638850</v>
      </c>
      <c r="C2842" s="5" t="s">
        <v>1389</v>
      </c>
      <c r="D2842" s="5" t="s">
        <v>4387</v>
      </c>
      <c r="E2842" s="5" t="s">
        <v>4388</v>
      </c>
      <c r="F2842" s="2">
        <v>1057</v>
      </c>
      <c r="G2842" s="2">
        <v>190433</v>
      </c>
      <c r="H2842" s="2">
        <v>34611</v>
      </c>
      <c r="I2842" s="2">
        <v>21</v>
      </c>
      <c r="J2842" s="2">
        <v>34590</v>
      </c>
      <c r="K2842" s="33">
        <v>3.0557964729690662E-2</v>
      </c>
      <c r="L2842" s="2">
        <v>1032</v>
      </c>
      <c r="M2842" s="2">
        <v>173978</v>
      </c>
      <c r="N2842" s="2">
        <v>35286</v>
      </c>
      <c r="O2842" s="33">
        <v>2.9246726747151845E-2</v>
      </c>
      <c r="P2842" s="2">
        <v>1044</v>
      </c>
      <c r="Q2842" s="2">
        <v>181580</v>
      </c>
      <c r="R2842" s="2">
        <v>33539</v>
      </c>
      <c r="S2842" s="35">
        <v>3.1127940606458154E-2</v>
      </c>
      <c r="T2842" t="s">
        <v>4388</v>
      </c>
      <c r="U2842" t="s">
        <v>4388</v>
      </c>
      <c r="V2842" s="5" t="s">
        <v>4387</v>
      </c>
      <c r="W2842" s="5">
        <v>0</v>
      </c>
      <c r="X2842" s="4">
        <v>-5.6997587676749228E-4</v>
      </c>
      <c r="Y2842" s="6">
        <v>13</v>
      </c>
      <c r="Z2842" s="4">
        <v>1.8812138593063098E-3</v>
      </c>
      <c r="AA2842" s="5">
        <v>139</v>
      </c>
      <c r="AC2842" s="16" t="str">
        <f t="shared" si="264"/>
        <v/>
      </c>
      <c r="AD2842" s="16" t="str">
        <f t="shared" si="265"/>
        <v/>
      </c>
      <c r="AE2842" s="16" t="str">
        <f t="shared" si="266"/>
        <v/>
      </c>
      <c r="AF2842" s="16" t="str">
        <f t="shared" si="267"/>
        <v/>
      </c>
      <c r="AG2842" s="16">
        <f t="shared" si="268"/>
        <v>3.0557964729690662E-2</v>
      </c>
      <c r="AH2842" s="16" t="str">
        <f t="shared" si="269"/>
        <v/>
      </c>
      <c r="AI2842" s="17" t="str">
        <f>IF('Peer Comparison Tool'!$D$11="NR","",IF($C2842='Peer Comparison Tool'!$D$9,COUNT('ALLL &lt;50B Database'!$AI$1:AI2841)+1,""))</f>
        <v/>
      </c>
    </row>
    <row r="2843" spans="1:35" x14ac:dyDescent="0.25">
      <c r="A2843" t="s">
        <v>2551</v>
      </c>
      <c r="B2843">
        <v>2877831</v>
      </c>
      <c r="C2843" s="5" t="s">
        <v>2519</v>
      </c>
      <c r="D2843" s="5" t="s">
        <v>4390</v>
      </c>
      <c r="E2843" s="5" t="s">
        <v>4388</v>
      </c>
      <c r="F2843" s="2">
        <v>1009</v>
      </c>
      <c r="G2843" s="2">
        <v>190414</v>
      </c>
      <c r="H2843" s="2">
        <v>98323</v>
      </c>
      <c r="I2843" s="2">
        <v>4407</v>
      </c>
      <c r="J2843" s="2">
        <v>93916</v>
      </c>
      <c r="K2843" s="33">
        <v>1.0743643255675284E-2</v>
      </c>
      <c r="L2843" s="2">
        <v>949</v>
      </c>
      <c r="M2843" s="2">
        <v>163577</v>
      </c>
      <c r="N2843" s="2">
        <v>95817</v>
      </c>
      <c r="O2843" s="33">
        <v>9.9042967323126375E-3</v>
      </c>
      <c r="P2843" s="2">
        <v>984</v>
      </c>
      <c r="Q2843" s="2">
        <v>176617</v>
      </c>
      <c r="R2843" s="2">
        <v>96067</v>
      </c>
      <c r="S2843" s="35">
        <v>1.0242851343333298E-2</v>
      </c>
      <c r="T2843" t="s">
        <v>4388</v>
      </c>
      <c r="U2843" t="s">
        <v>4388</v>
      </c>
      <c r="V2843" s="5" t="s">
        <v>4390</v>
      </c>
      <c r="W2843" s="5">
        <v>0</v>
      </c>
      <c r="X2843" s="4">
        <v>5.0079191234198538E-4</v>
      </c>
      <c r="Y2843" s="6">
        <v>25</v>
      </c>
      <c r="Z2843" s="4">
        <v>3.3855461102066074E-4</v>
      </c>
      <c r="AA2843" s="5">
        <v>3490</v>
      </c>
      <c r="AC2843" s="16" t="str">
        <f t="shared" si="264"/>
        <v/>
      </c>
      <c r="AD2843" s="16" t="str">
        <f t="shared" si="265"/>
        <v/>
      </c>
      <c r="AE2843" s="16" t="str">
        <f t="shared" si="266"/>
        <v/>
      </c>
      <c r="AF2843" s="16" t="str">
        <f t="shared" si="267"/>
        <v/>
      </c>
      <c r="AG2843" s="16">
        <f t="shared" si="268"/>
        <v>1.0743643255675284E-2</v>
      </c>
      <c r="AH2843" s="16" t="str">
        <f t="shared" si="269"/>
        <v/>
      </c>
      <c r="AI2843" s="17" t="str">
        <f>IF('Peer Comparison Tool'!$D$11="NR","",IF($C2843='Peer Comparison Tool'!$D$9,COUNT('ALLL &lt;50B Database'!$AI$1:AI2842)+1,""))</f>
        <v/>
      </c>
    </row>
    <row r="2844" spans="1:35" x14ac:dyDescent="0.25">
      <c r="A2844" t="s">
        <v>2414</v>
      </c>
      <c r="B2844">
        <v>815053</v>
      </c>
      <c r="C2844" s="5" t="s">
        <v>2299</v>
      </c>
      <c r="D2844" s="5" t="s">
        <v>4390</v>
      </c>
      <c r="E2844" s="5" t="s">
        <v>4388</v>
      </c>
      <c r="F2844" s="2">
        <v>1055</v>
      </c>
      <c r="G2844" s="2">
        <v>190361</v>
      </c>
      <c r="H2844" s="2">
        <v>117039</v>
      </c>
      <c r="I2844" s="2">
        <v>5536</v>
      </c>
      <c r="J2844" s="2">
        <v>111503</v>
      </c>
      <c r="K2844" s="33">
        <v>9.461628835098608E-3</v>
      </c>
      <c r="L2844" s="2">
        <v>1025</v>
      </c>
      <c r="M2844" s="2">
        <v>180002</v>
      </c>
      <c r="N2844" s="2">
        <v>105740</v>
      </c>
      <c r="O2844" s="33">
        <v>9.6935880461509367E-3</v>
      </c>
      <c r="P2844" s="2">
        <v>1039</v>
      </c>
      <c r="Q2844" s="2">
        <v>180989</v>
      </c>
      <c r="R2844" s="2">
        <v>106693</v>
      </c>
      <c r="S2844" s="35">
        <v>9.7382208767210592E-3</v>
      </c>
      <c r="T2844" t="s">
        <v>4388</v>
      </c>
      <c r="U2844" t="s">
        <v>4388</v>
      </c>
      <c r="V2844" s="5" t="s">
        <v>4390</v>
      </c>
      <c r="W2844" s="5">
        <v>0</v>
      </c>
      <c r="X2844" s="4">
        <v>-2.7659204162245113E-4</v>
      </c>
      <c r="Y2844" s="6">
        <v>16</v>
      </c>
      <c r="Z2844" s="4">
        <v>4.4632830570122406E-5</v>
      </c>
      <c r="AA2844" s="5">
        <v>3952</v>
      </c>
      <c r="AC2844" s="16" t="str">
        <f t="shared" si="264"/>
        <v/>
      </c>
      <c r="AD2844" s="16" t="str">
        <f t="shared" si="265"/>
        <v/>
      </c>
      <c r="AE2844" s="16" t="str">
        <f t="shared" si="266"/>
        <v/>
      </c>
      <c r="AF2844" s="16" t="str">
        <f t="shared" si="267"/>
        <v/>
      </c>
      <c r="AG2844" s="16">
        <f t="shared" si="268"/>
        <v>9.461628835098608E-3</v>
      </c>
      <c r="AH2844" s="16" t="str">
        <f t="shared" si="269"/>
        <v/>
      </c>
      <c r="AI2844" s="17" t="str">
        <f>IF('Peer Comparison Tool'!$D$11="NR","",IF($C2844='Peer Comparison Tool'!$D$9,COUNT('ALLL &lt;50B Database'!$AI$1:AI2843)+1,""))</f>
        <v/>
      </c>
    </row>
    <row r="2845" spans="1:35" x14ac:dyDescent="0.25">
      <c r="A2845" t="s">
        <v>823</v>
      </c>
      <c r="B2845">
        <v>528241</v>
      </c>
      <c r="C2845" s="5" t="s">
        <v>716</v>
      </c>
      <c r="D2845" s="5" t="s">
        <v>4390</v>
      </c>
      <c r="E2845" s="5" t="s">
        <v>4388</v>
      </c>
      <c r="F2845" s="2">
        <v>1642</v>
      </c>
      <c r="G2845" s="2">
        <v>190351</v>
      </c>
      <c r="H2845" s="2">
        <v>150330</v>
      </c>
      <c r="I2845" s="2">
        <v>16185</v>
      </c>
      <c r="J2845" s="2">
        <v>134145</v>
      </c>
      <c r="K2845" s="33">
        <v>1.2240486041224049E-2</v>
      </c>
      <c r="L2845" s="2">
        <v>1632</v>
      </c>
      <c r="M2845" s="2">
        <v>178788</v>
      </c>
      <c r="N2845" s="2">
        <v>133658</v>
      </c>
      <c r="O2845" s="33">
        <v>1.2210267997426267E-2</v>
      </c>
      <c r="P2845" s="2">
        <v>1642</v>
      </c>
      <c r="Q2845" s="2">
        <v>173911</v>
      </c>
      <c r="R2845" s="2">
        <v>133065</v>
      </c>
      <c r="S2845" s="35">
        <v>1.2339833915755457E-2</v>
      </c>
      <c r="T2845" t="s">
        <v>4388</v>
      </c>
      <c r="U2845" t="s">
        <v>4388</v>
      </c>
      <c r="V2845" s="5" t="s">
        <v>4390</v>
      </c>
      <c r="W2845" s="5">
        <v>0</v>
      </c>
      <c r="X2845" s="4">
        <v>-9.9347874531408725E-5</v>
      </c>
      <c r="Y2845" s="6">
        <v>0</v>
      </c>
      <c r="Z2845" s="4">
        <v>1.2956591832919036E-4</v>
      </c>
      <c r="AA2845" s="5">
        <v>2814</v>
      </c>
      <c r="AC2845" s="16" t="str">
        <f t="shared" si="264"/>
        <v/>
      </c>
      <c r="AD2845" s="16" t="str">
        <f t="shared" si="265"/>
        <v/>
      </c>
      <c r="AE2845" s="16" t="str">
        <f t="shared" si="266"/>
        <v/>
      </c>
      <c r="AF2845" s="16" t="str">
        <f t="shared" si="267"/>
        <v/>
      </c>
      <c r="AG2845" s="16">
        <f t="shared" si="268"/>
        <v>1.2240486041224049E-2</v>
      </c>
      <c r="AH2845" s="16" t="str">
        <f t="shared" si="269"/>
        <v/>
      </c>
      <c r="AI2845" s="17" t="str">
        <f>IF('Peer Comparison Tool'!$D$11="NR","",IF($C2845='Peer Comparison Tool'!$D$9,COUNT('ALLL &lt;50B Database'!$AI$1:AI2844)+1,""))</f>
        <v/>
      </c>
    </row>
    <row r="2846" spans="1:35" x14ac:dyDescent="0.25">
      <c r="A2846" t="s">
        <v>2015</v>
      </c>
      <c r="B2846">
        <v>3358270</v>
      </c>
      <c r="C2846" s="5" t="s">
        <v>1963</v>
      </c>
      <c r="D2846" s="5" t="s">
        <v>4387</v>
      </c>
      <c r="E2846" s="5" t="s">
        <v>4388</v>
      </c>
      <c r="F2846" s="2">
        <v>1559</v>
      </c>
      <c r="G2846" s="2">
        <v>190231</v>
      </c>
      <c r="H2846" s="2">
        <v>158728</v>
      </c>
      <c r="I2846" s="2">
        <v>27208</v>
      </c>
      <c r="J2846" s="2">
        <v>131520</v>
      </c>
      <c r="K2846" s="33">
        <v>1.1853710462287104E-2</v>
      </c>
      <c r="L2846" s="2">
        <v>1229</v>
      </c>
      <c r="M2846" s="2">
        <v>155677</v>
      </c>
      <c r="N2846" s="2">
        <v>135282</v>
      </c>
      <c r="O2846" s="33">
        <v>9.0847267190017882E-3</v>
      </c>
      <c r="P2846" s="2">
        <v>1259</v>
      </c>
      <c r="Q2846" s="2">
        <v>162870</v>
      </c>
      <c r="R2846" s="2">
        <v>138091</v>
      </c>
      <c r="S2846" s="35">
        <v>9.1171763547226101E-3</v>
      </c>
      <c r="T2846" t="s">
        <v>4388</v>
      </c>
      <c r="U2846" t="s">
        <v>4388</v>
      </c>
      <c r="V2846" s="5" t="s">
        <v>4387</v>
      </c>
      <c r="W2846" s="5">
        <v>0</v>
      </c>
      <c r="X2846" s="4">
        <v>2.7365341075644943E-3</v>
      </c>
      <c r="Y2846" s="6">
        <v>300</v>
      </c>
      <c r="Z2846" s="4">
        <v>3.2449635720821837E-5</v>
      </c>
      <c r="AA2846" s="5">
        <v>3001</v>
      </c>
      <c r="AC2846" s="16" t="str">
        <f t="shared" si="264"/>
        <v/>
      </c>
      <c r="AD2846" s="16" t="str">
        <f t="shared" si="265"/>
        <v/>
      </c>
      <c r="AE2846" s="16" t="str">
        <f t="shared" si="266"/>
        <v/>
      </c>
      <c r="AF2846" s="16" t="str">
        <f t="shared" si="267"/>
        <v/>
      </c>
      <c r="AG2846" s="16">
        <f t="shared" si="268"/>
        <v>1.1853710462287104E-2</v>
      </c>
      <c r="AH2846" s="16" t="str">
        <f t="shared" si="269"/>
        <v/>
      </c>
      <c r="AI2846" s="17" t="str">
        <f>IF('Peer Comparison Tool'!$D$11="NR","",IF($C2846='Peer Comparison Tool'!$D$9,COUNT('ALLL &lt;50B Database'!$AI$1:AI2845)+1,""))</f>
        <v/>
      </c>
    </row>
    <row r="2847" spans="1:35" x14ac:dyDescent="0.25">
      <c r="A2847" t="s">
        <v>1111</v>
      </c>
      <c r="B2847">
        <v>646444</v>
      </c>
      <c r="C2847" s="5" t="s">
        <v>926</v>
      </c>
      <c r="D2847" s="5" t="s">
        <v>4390</v>
      </c>
      <c r="E2847" s="5" t="s">
        <v>4388</v>
      </c>
      <c r="F2847" s="2">
        <v>1792</v>
      </c>
      <c r="G2847" s="2">
        <v>190220</v>
      </c>
      <c r="H2847" s="2">
        <v>146130</v>
      </c>
      <c r="I2847" s="2">
        <v>6428</v>
      </c>
      <c r="J2847" s="2">
        <v>139702</v>
      </c>
      <c r="K2847" s="33">
        <v>1.2827303832443343E-2</v>
      </c>
      <c r="L2847" s="2">
        <v>1792</v>
      </c>
      <c r="M2847" s="2">
        <v>188167</v>
      </c>
      <c r="N2847" s="2">
        <v>139559</v>
      </c>
      <c r="O2847" s="33">
        <v>1.284044740933942E-2</v>
      </c>
      <c r="P2847" s="2">
        <v>1792</v>
      </c>
      <c r="Q2847" s="2">
        <v>184516</v>
      </c>
      <c r="R2847" s="2">
        <v>133938</v>
      </c>
      <c r="S2847" s="35">
        <v>1.3379324762203408E-2</v>
      </c>
      <c r="T2847" t="s">
        <v>4388</v>
      </c>
      <c r="U2847" t="s">
        <v>4388</v>
      </c>
      <c r="V2847" s="5" t="s">
        <v>4390</v>
      </c>
      <c r="W2847" s="5">
        <v>0</v>
      </c>
      <c r="X2847" s="4">
        <v>-5.5202092976006437E-4</v>
      </c>
      <c r="Y2847" s="6">
        <v>0</v>
      </c>
      <c r="Z2847" s="4">
        <v>5.3887735286398813E-4</v>
      </c>
      <c r="AA2847" s="5">
        <v>2536</v>
      </c>
      <c r="AC2847" s="16" t="str">
        <f t="shared" si="264"/>
        <v/>
      </c>
      <c r="AD2847" s="16" t="str">
        <f t="shared" si="265"/>
        <v/>
      </c>
      <c r="AE2847" s="16" t="str">
        <f t="shared" si="266"/>
        <v/>
      </c>
      <c r="AF2847" s="16" t="str">
        <f t="shared" si="267"/>
        <v/>
      </c>
      <c r="AG2847" s="16">
        <f t="shared" si="268"/>
        <v>1.2827303832443343E-2</v>
      </c>
      <c r="AH2847" s="16" t="str">
        <f t="shared" si="269"/>
        <v/>
      </c>
      <c r="AI2847" s="17" t="str">
        <f>IF('Peer Comparison Tool'!$D$11="NR","",IF($C2847='Peer Comparison Tool'!$D$9,COUNT('ALLL &lt;50B Database'!$AI$1:AI2846)+1,""))</f>
        <v/>
      </c>
    </row>
    <row r="2848" spans="1:35" x14ac:dyDescent="0.25">
      <c r="A2848" t="s">
        <v>812</v>
      </c>
      <c r="B2848">
        <v>2562137</v>
      </c>
      <c r="C2848" s="5" t="s">
        <v>716</v>
      </c>
      <c r="D2848" s="5" t="s">
        <v>4390</v>
      </c>
      <c r="E2848" s="5" t="s">
        <v>4388</v>
      </c>
      <c r="F2848" s="2">
        <v>1870</v>
      </c>
      <c r="G2848" s="2">
        <v>190168</v>
      </c>
      <c r="H2848" s="2">
        <v>134093</v>
      </c>
      <c r="I2848" s="2">
        <v>3660</v>
      </c>
      <c r="J2848" s="2">
        <v>130433</v>
      </c>
      <c r="K2848" s="33">
        <v>1.4336862603788919E-2</v>
      </c>
      <c r="L2848" s="2">
        <v>1843</v>
      </c>
      <c r="M2848" s="2">
        <v>192222</v>
      </c>
      <c r="N2848" s="2">
        <v>138482</v>
      </c>
      <c r="O2848" s="33">
        <v>1.3308588841871145E-2</v>
      </c>
      <c r="P2848" s="2">
        <v>1867</v>
      </c>
      <c r="Q2848" s="2">
        <v>195155</v>
      </c>
      <c r="R2848" s="2">
        <v>136836</v>
      </c>
      <c r="S2848" s="35">
        <v>1.3644070273904529E-2</v>
      </c>
      <c r="T2848" t="s">
        <v>4388</v>
      </c>
      <c r="U2848" t="s">
        <v>4388</v>
      </c>
      <c r="V2848" s="5" t="s">
        <v>4390</v>
      </c>
      <c r="W2848" s="5">
        <v>0</v>
      </c>
      <c r="X2848" s="4">
        <v>6.9279232988439E-4</v>
      </c>
      <c r="Y2848" s="6">
        <v>3</v>
      </c>
      <c r="Z2848" s="4">
        <v>3.3548143203338335E-4</v>
      </c>
      <c r="AA2848" s="5">
        <v>1830</v>
      </c>
      <c r="AC2848" s="16" t="str">
        <f t="shared" si="264"/>
        <v/>
      </c>
      <c r="AD2848" s="16" t="str">
        <f t="shared" si="265"/>
        <v/>
      </c>
      <c r="AE2848" s="16" t="str">
        <f t="shared" si="266"/>
        <v/>
      </c>
      <c r="AF2848" s="16" t="str">
        <f t="shared" si="267"/>
        <v/>
      </c>
      <c r="AG2848" s="16">
        <f t="shared" si="268"/>
        <v>1.4336862603788919E-2</v>
      </c>
      <c r="AH2848" s="16" t="str">
        <f t="shared" si="269"/>
        <v/>
      </c>
      <c r="AI2848" s="17" t="str">
        <f>IF('Peer Comparison Tool'!$D$11="NR","",IF($C2848='Peer Comparison Tool'!$D$9,COUNT('ALLL &lt;50B Database'!$AI$1:AI2847)+1,""))</f>
        <v/>
      </c>
    </row>
    <row r="2849" spans="1:35" x14ac:dyDescent="0.25">
      <c r="A2849" t="s">
        <v>518</v>
      </c>
      <c r="B2849">
        <v>3392975</v>
      </c>
      <c r="C2849" s="5" t="s">
        <v>1389</v>
      </c>
      <c r="D2849" s="5" t="s">
        <v>4390</v>
      </c>
      <c r="E2849" s="5" t="s">
        <v>4388</v>
      </c>
      <c r="F2849" s="2">
        <v>1156</v>
      </c>
      <c r="G2849" s="2">
        <v>190018</v>
      </c>
      <c r="H2849" s="2">
        <v>152733</v>
      </c>
      <c r="I2849" s="2">
        <v>15633</v>
      </c>
      <c r="J2849" s="2">
        <v>137100</v>
      </c>
      <c r="K2849" s="33">
        <v>8.4318016046681255E-3</v>
      </c>
      <c r="L2849" s="2">
        <v>1118</v>
      </c>
      <c r="M2849" s="2">
        <v>174756</v>
      </c>
      <c r="N2849" s="2">
        <v>133713</v>
      </c>
      <c r="O2849" s="33">
        <v>8.3611915071832958E-3</v>
      </c>
      <c r="P2849" s="2">
        <v>1154</v>
      </c>
      <c r="Q2849" s="2">
        <v>177168</v>
      </c>
      <c r="R2849" s="2">
        <v>136823</v>
      </c>
      <c r="S2849" s="35">
        <v>8.4342544747593607E-3</v>
      </c>
      <c r="T2849" t="s">
        <v>4388</v>
      </c>
      <c r="U2849" t="s">
        <v>4388</v>
      </c>
      <c r="V2849" s="5" t="s">
        <v>4390</v>
      </c>
      <c r="W2849" s="5">
        <v>0</v>
      </c>
      <c r="X2849" s="4">
        <v>-2.452870091235182E-6</v>
      </c>
      <c r="Y2849" s="6">
        <v>2</v>
      </c>
      <c r="Z2849" s="4">
        <v>7.3062967576064883E-5</v>
      </c>
      <c r="AA2849" s="5">
        <v>4220</v>
      </c>
      <c r="AC2849" s="16" t="str">
        <f t="shared" si="264"/>
        <v/>
      </c>
      <c r="AD2849" s="16" t="str">
        <f t="shared" si="265"/>
        <v/>
      </c>
      <c r="AE2849" s="16" t="str">
        <f t="shared" si="266"/>
        <v/>
      </c>
      <c r="AF2849" s="16" t="str">
        <f t="shared" si="267"/>
        <v/>
      </c>
      <c r="AG2849" s="16">
        <f t="shared" si="268"/>
        <v>8.4318016046681255E-3</v>
      </c>
      <c r="AH2849" s="16" t="str">
        <f t="shared" si="269"/>
        <v/>
      </c>
      <c r="AI2849" s="17" t="str">
        <f>IF('Peer Comparison Tool'!$D$11="NR","",IF($C2849='Peer Comparison Tool'!$D$9,COUNT('ALLL &lt;50B Database'!$AI$1:AI2848)+1,""))</f>
        <v/>
      </c>
    </row>
    <row r="2850" spans="1:35" x14ac:dyDescent="0.25">
      <c r="A2850" t="s">
        <v>1931</v>
      </c>
      <c r="B2850">
        <v>395274</v>
      </c>
      <c r="C2850" s="5" t="s">
        <v>1902</v>
      </c>
      <c r="D2850" s="5" t="s">
        <v>4390</v>
      </c>
      <c r="E2850" s="5" t="s">
        <v>4388</v>
      </c>
      <c r="F2850" s="2">
        <v>1174</v>
      </c>
      <c r="G2850" s="2">
        <v>189980</v>
      </c>
      <c r="H2850" s="2">
        <v>151133</v>
      </c>
      <c r="I2850" s="2">
        <v>6921</v>
      </c>
      <c r="J2850" s="2">
        <v>144212</v>
      </c>
      <c r="K2850" s="33">
        <v>8.1407927218262004E-3</v>
      </c>
      <c r="L2850" s="2">
        <v>1129</v>
      </c>
      <c r="M2850" s="2">
        <v>183964</v>
      </c>
      <c r="N2850" s="2">
        <v>151305</v>
      </c>
      <c r="O2850" s="33">
        <v>7.4617494464822706E-3</v>
      </c>
      <c r="P2850" s="2">
        <v>1142</v>
      </c>
      <c r="Q2850" s="2">
        <v>186509</v>
      </c>
      <c r="R2850" s="2">
        <v>147107</v>
      </c>
      <c r="S2850" s="35">
        <v>7.7630568225849211E-3</v>
      </c>
      <c r="T2850" t="s">
        <v>4388</v>
      </c>
      <c r="U2850" t="s">
        <v>4388</v>
      </c>
      <c r="V2850" s="5" t="s">
        <v>4390</v>
      </c>
      <c r="W2850" s="5">
        <v>0</v>
      </c>
      <c r="X2850" s="4">
        <v>3.7773589924127923E-4</v>
      </c>
      <c r="Y2850" s="6">
        <v>32</v>
      </c>
      <c r="Z2850" s="4">
        <v>3.0130737610265055E-4</v>
      </c>
      <c r="AA2850" s="5">
        <v>4291</v>
      </c>
      <c r="AC2850" s="16" t="str">
        <f t="shared" si="264"/>
        <v/>
      </c>
      <c r="AD2850" s="16" t="str">
        <f t="shared" si="265"/>
        <v/>
      </c>
      <c r="AE2850" s="16" t="str">
        <f t="shared" si="266"/>
        <v/>
      </c>
      <c r="AF2850" s="16" t="str">
        <f t="shared" si="267"/>
        <v/>
      </c>
      <c r="AG2850" s="16">
        <f t="shared" si="268"/>
        <v>8.1407927218262004E-3</v>
      </c>
      <c r="AH2850" s="16" t="str">
        <f t="shared" si="269"/>
        <v/>
      </c>
      <c r="AI2850" s="17" t="str">
        <f>IF('Peer Comparison Tool'!$D$11="NR","",IF($C2850='Peer Comparison Tool'!$D$9,COUNT('ALLL &lt;50B Database'!$AI$1:AI2849)+1,""))</f>
        <v/>
      </c>
    </row>
    <row r="2851" spans="1:35" x14ac:dyDescent="0.25">
      <c r="A2851" t="s">
        <v>3483</v>
      </c>
      <c r="B2851">
        <v>45775</v>
      </c>
      <c r="C2851" s="5" t="s">
        <v>3374</v>
      </c>
      <c r="D2851" s="5" t="s">
        <v>4390</v>
      </c>
      <c r="E2851" s="5" t="s">
        <v>4388</v>
      </c>
      <c r="F2851" s="2">
        <v>802</v>
      </c>
      <c r="G2851" s="2">
        <v>189962</v>
      </c>
      <c r="H2851" s="2">
        <v>137599</v>
      </c>
      <c r="I2851" s="2">
        <v>0</v>
      </c>
      <c r="J2851" s="2">
        <v>137599</v>
      </c>
      <c r="K2851" s="33">
        <v>5.8285307306012403E-3</v>
      </c>
      <c r="L2851" s="2">
        <v>802</v>
      </c>
      <c r="M2851" s="2">
        <v>180163</v>
      </c>
      <c r="N2851" s="2">
        <v>132763</v>
      </c>
      <c r="O2851" s="33">
        <v>6.0408396917815957E-3</v>
      </c>
      <c r="P2851" s="2">
        <v>802</v>
      </c>
      <c r="Q2851" s="2">
        <v>179205</v>
      </c>
      <c r="R2851" s="2">
        <v>134559</v>
      </c>
      <c r="S2851" s="35">
        <v>5.9602107625651201E-3</v>
      </c>
      <c r="T2851" t="s">
        <v>4388</v>
      </c>
      <c r="U2851" t="s">
        <v>4388</v>
      </c>
      <c r="V2851" s="5" t="s">
        <v>4390</v>
      </c>
      <c r="W2851" s="5">
        <v>0</v>
      </c>
      <c r="X2851" s="4">
        <v>-1.316800319638798E-4</v>
      </c>
      <c r="Y2851" s="6">
        <v>0</v>
      </c>
      <c r="Z2851" s="4">
        <v>-8.0628929216475589E-5</v>
      </c>
      <c r="AA2851" s="5">
        <v>4594</v>
      </c>
      <c r="AC2851" s="16" t="str">
        <f t="shared" si="264"/>
        <v/>
      </c>
      <c r="AD2851" s="16" t="str">
        <f t="shared" si="265"/>
        <v/>
      </c>
      <c r="AE2851" s="16" t="str">
        <f t="shared" si="266"/>
        <v/>
      </c>
      <c r="AF2851" s="16" t="str">
        <f t="shared" si="267"/>
        <v/>
      </c>
      <c r="AG2851" s="16">
        <f t="shared" si="268"/>
        <v>5.8285307306012403E-3</v>
      </c>
      <c r="AH2851" s="16" t="str">
        <f t="shared" si="269"/>
        <v/>
      </c>
      <c r="AI2851" s="17" t="str">
        <f>IF('Peer Comparison Tool'!$D$11="NR","",IF($C2851='Peer Comparison Tool'!$D$9,COUNT('ALLL &lt;50B Database'!$AI$1:AI2850)+1,""))</f>
        <v/>
      </c>
    </row>
    <row r="2852" spans="1:35" x14ac:dyDescent="0.25">
      <c r="A2852" t="s">
        <v>3914</v>
      </c>
      <c r="B2852">
        <v>414858</v>
      </c>
      <c r="C2852" s="5" t="s">
        <v>3704</v>
      </c>
      <c r="D2852" s="5" t="s">
        <v>4390</v>
      </c>
      <c r="E2852" s="5" t="s">
        <v>4388</v>
      </c>
      <c r="F2852" s="2">
        <v>1397</v>
      </c>
      <c r="G2852" s="2">
        <v>189587</v>
      </c>
      <c r="H2852" s="2">
        <v>128027</v>
      </c>
      <c r="I2852" s="2">
        <v>8821</v>
      </c>
      <c r="J2852" s="2">
        <v>119206</v>
      </c>
      <c r="K2852" s="33">
        <v>1.1719208764659497E-2</v>
      </c>
      <c r="L2852" s="2">
        <v>1374</v>
      </c>
      <c r="M2852" s="2">
        <v>179606</v>
      </c>
      <c r="N2852" s="2">
        <v>126841</v>
      </c>
      <c r="O2852" s="33">
        <v>1.0832459535954462E-2</v>
      </c>
      <c r="P2852" s="2">
        <v>1393</v>
      </c>
      <c r="Q2852" s="2">
        <v>178495</v>
      </c>
      <c r="R2852" s="2">
        <v>123559</v>
      </c>
      <c r="S2852" s="35">
        <v>1.1273966283314044E-2</v>
      </c>
      <c r="T2852" t="s">
        <v>4388</v>
      </c>
      <c r="U2852" t="s">
        <v>4388</v>
      </c>
      <c r="V2852" s="5" t="s">
        <v>4390</v>
      </c>
      <c r="W2852" s="5">
        <v>0</v>
      </c>
      <c r="X2852" s="4">
        <v>4.4524248134545329E-4</v>
      </c>
      <c r="Y2852" s="6">
        <v>4</v>
      </c>
      <c r="Z2852" s="4">
        <v>4.415067473595817E-4</v>
      </c>
      <c r="AA2852" s="5">
        <v>3059</v>
      </c>
      <c r="AC2852" s="16" t="str">
        <f t="shared" si="264"/>
        <v/>
      </c>
      <c r="AD2852" s="16" t="str">
        <f t="shared" si="265"/>
        <v/>
      </c>
      <c r="AE2852" s="16" t="str">
        <f t="shared" si="266"/>
        <v/>
      </c>
      <c r="AF2852" s="16" t="str">
        <f t="shared" si="267"/>
        <v/>
      </c>
      <c r="AG2852" s="16">
        <f t="shared" si="268"/>
        <v>1.1719208764659497E-2</v>
      </c>
      <c r="AH2852" s="16" t="str">
        <f t="shared" si="269"/>
        <v/>
      </c>
      <c r="AI2852" s="17" t="str">
        <f>IF('Peer Comparison Tool'!$D$11="NR","",IF($C2852='Peer Comparison Tool'!$D$9,COUNT('ALLL &lt;50B Database'!$AI$1:AI2851)+1,""))</f>
        <v/>
      </c>
    </row>
    <row r="2853" spans="1:35" x14ac:dyDescent="0.25">
      <c r="A2853" t="s">
        <v>2552</v>
      </c>
      <c r="B2853">
        <v>2938769</v>
      </c>
      <c r="C2853" s="5" t="s">
        <v>2519</v>
      </c>
      <c r="D2853" s="5" t="s">
        <v>4387</v>
      </c>
      <c r="E2853" s="5" t="s">
        <v>4388</v>
      </c>
      <c r="F2853" s="2">
        <v>1478</v>
      </c>
      <c r="G2853" s="2">
        <v>189195</v>
      </c>
      <c r="H2853" s="2">
        <v>138439</v>
      </c>
      <c r="I2853" s="2">
        <v>7234</v>
      </c>
      <c r="J2853" s="2">
        <v>131205</v>
      </c>
      <c r="K2853" s="33">
        <v>1.1264814603102016E-2</v>
      </c>
      <c r="L2853" s="2">
        <v>1518</v>
      </c>
      <c r="M2853" s="2">
        <v>168631</v>
      </c>
      <c r="N2853" s="2">
        <v>127343</v>
      </c>
      <c r="O2853" s="33">
        <v>1.192056100453107E-2</v>
      </c>
      <c r="P2853" s="2">
        <v>1547</v>
      </c>
      <c r="Q2853" s="2">
        <v>171020</v>
      </c>
      <c r="R2853" s="2">
        <v>131644</v>
      </c>
      <c r="S2853" s="35">
        <v>1.1751390112728266E-2</v>
      </c>
      <c r="T2853" t="s">
        <v>4388</v>
      </c>
      <c r="U2853" t="s">
        <v>4388</v>
      </c>
      <c r="V2853" s="5" t="s">
        <v>4387</v>
      </c>
      <c r="W2853" s="5">
        <v>0</v>
      </c>
      <c r="X2853" s="4">
        <v>-4.8657550962625043E-4</v>
      </c>
      <c r="Y2853" s="6">
        <v>-69</v>
      </c>
      <c r="Z2853" s="4">
        <v>-1.6917089180280322E-4</v>
      </c>
      <c r="AA2853" s="5">
        <v>3260</v>
      </c>
      <c r="AC2853" s="16" t="str">
        <f t="shared" si="264"/>
        <v/>
      </c>
      <c r="AD2853" s="16" t="str">
        <f t="shared" si="265"/>
        <v/>
      </c>
      <c r="AE2853" s="16" t="str">
        <f t="shared" si="266"/>
        <v/>
      </c>
      <c r="AF2853" s="16" t="str">
        <f t="shared" si="267"/>
        <v/>
      </c>
      <c r="AG2853" s="16">
        <f t="shared" si="268"/>
        <v>1.1264814603102016E-2</v>
      </c>
      <c r="AH2853" s="16" t="str">
        <f t="shared" si="269"/>
        <v/>
      </c>
      <c r="AI2853" s="17" t="str">
        <f>IF('Peer Comparison Tool'!$D$11="NR","",IF($C2853='Peer Comparison Tool'!$D$9,COUNT('ALLL &lt;50B Database'!$AI$1:AI2852)+1,""))</f>
        <v/>
      </c>
    </row>
    <row r="2854" spans="1:35" x14ac:dyDescent="0.25">
      <c r="A2854" t="s">
        <v>2131</v>
      </c>
      <c r="B2854">
        <v>210256</v>
      </c>
      <c r="C2854" s="5" t="s">
        <v>2041</v>
      </c>
      <c r="D2854" s="5" t="s">
        <v>4390</v>
      </c>
      <c r="E2854" s="5" t="s">
        <v>4388</v>
      </c>
      <c r="F2854" s="2">
        <v>1133</v>
      </c>
      <c r="G2854" s="2">
        <v>189163</v>
      </c>
      <c r="H2854" s="2">
        <v>120675</v>
      </c>
      <c r="I2854" s="2">
        <v>10183</v>
      </c>
      <c r="J2854" s="2">
        <v>110492</v>
      </c>
      <c r="K2854" s="33">
        <v>1.0254136046048582E-2</v>
      </c>
      <c r="L2854" s="2">
        <v>1140</v>
      </c>
      <c r="M2854" s="2">
        <v>175723</v>
      </c>
      <c r="N2854" s="2">
        <v>111800</v>
      </c>
      <c r="O2854" s="33">
        <v>1.0196779964221825E-2</v>
      </c>
      <c r="P2854" s="2">
        <v>1067</v>
      </c>
      <c r="Q2854" s="2">
        <v>175572</v>
      </c>
      <c r="R2854" s="2">
        <v>112330</v>
      </c>
      <c r="S2854" s="35">
        <v>9.4987981839223714E-3</v>
      </c>
      <c r="T2854" t="s">
        <v>4388</v>
      </c>
      <c r="U2854" t="s">
        <v>4388</v>
      </c>
      <c r="V2854" s="5" t="s">
        <v>4390</v>
      </c>
      <c r="W2854" s="5">
        <v>0</v>
      </c>
      <c r="X2854" s="4">
        <v>7.5533786212621072E-4</v>
      </c>
      <c r="Y2854" s="6">
        <v>66</v>
      </c>
      <c r="Z2854" s="4">
        <v>-6.9798178029945382E-4</v>
      </c>
      <c r="AA2854" s="5">
        <v>3694</v>
      </c>
      <c r="AC2854" s="16" t="str">
        <f t="shared" si="264"/>
        <v/>
      </c>
      <c r="AD2854" s="16" t="str">
        <f t="shared" si="265"/>
        <v/>
      </c>
      <c r="AE2854" s="16" t="str">
        <f t="shared" si="266"/>
        <v/>
      </c>
      <c r="AF2854" s="16" t="str">
        <f t="shared" si="267"/>
        <v/>
      </c>
      <c r="AG2854" s="16">
        <f t="shared" si="268"/>
        <v>1.0254136046048582E-2</v>
      </c>
      <c r="AH2854" s="16" t="str">
        <f t="shared" si="269"/>
        <v/>
      </c>
      <c r="AI2854" s="17" t="str">
        <f>IF('Peer Comparison Tool'!$D$11="NR","",IF($C2854='Peer Comparison Tool'!$D$9,COUNT('ALLL &lt;50B Database'!$AI$1:AI2853)+1,""))</f>
        <v/>
      </c>
    </row>
    <row r="2855" spans="1:35" x14ac:dyDescent="0.25">
      <c r="A2855" t="s">
        <v>534</v>
      </c>
      <c r="B2855">
        <v>297631</v>
      </c>
      <c r="C2855" s="5" t="s">
        <v>462</v>
      </c>
      <c r="D2855" s="5" t="s">
        <v>4387</v>
      </c>
      <c r="E2855" s="5" t="s">
        <v>4388</v>
      </c>
      <c r="F2855" s="2">
        <v>2735</v>
      </c>
      <c r="G2855" s="2">
        <v>189027</v>
      </c>
      <c r="H2855" s="2">
        <v>86519</v>
      </c>
      <c r="I2855" s="2">
        <v>7466</v>
      </c>
      <c r="J2855" s="2">
        <v>79053</v>
      </c>
      <c r="K2855" s="33">
        <v>3.4597042490481067E-2</v>
      </c>
      <c r="L2855" s="2">
        <v>2735</v>
      </c>
      <c r="M2855" s="2">
        <v>164974</v>
      </c>
      <c r="N2855" s="2">
        <v>78635</v>
      </c>
      <c r="O2855" s="33">
        <v>3.4780949958669802E-2</v>
      </c>
      <c r="P2855" s="2">
        <v>2734</v>
      </c>
      <c r="Q2855" s="2">
        <v>177104</v>
      </c>
      <c r="R2855" s="2">
        <v>79242</v>
      </c>
      <c r="S2855" s="35">
        <v>3.4501905555134903E-2</v>
      </c>
      <c r="T2855" t="s">
        <v>4388</v>
      </c>
      <c r="U2855" t="s">
        <v>4388</v>
      </c>
      <c r="V2855" s="5" t="s">
        <v>4387</v>
      </c>
      <c r="W2855" s="5">
        <v>0</v>
      </c>
      <c r="X2855" s="4">
        <v>9.5136935346164242E-5</v>
      </c>
      <c r="Y2855" s="6">
        <v>1</v>
      </c>
      <c r="Z2855" s="4">
        <v>-2.7904440353489907E-4</v>
      </c>
      <c r="AA2855" s="5">
        <v>94</v>
      </c>
      <c r="AC2855" s="16" t="str">
        <f t="shared" si="264"/>
        <v/>
      </c>
      <c r="AD2855" s="16" t="str">
        <f t="shared" si="265"/>
        <v/>
      </c>
      <c r="AE2855" s="16" t="str">
        <f t="shared" si="266"/>
        <v/>
      </c>
      <c r="AF2855" s="16" t="str">
        <f t="shared" si="267"/>
        <v/>
      </c>
      <c r="AG2855" s="16">
        <f t="shared" si="268"/>
        <v>3.4597042490481067E-2</v>
      </c>
      <c r="AH2855" s="16" t="str">
        <f t="shared" si="269"/>
        <v/>
      </c>
      <c r="AI2855" s="17">
        <f>IF('Peer Comparison Tool'!$D$11="NR","",IF($C2855='Peer Comparison Tool'!$D$9,COUNT('ALLL &lt;50B Database'!$AI$1:AI2854)+1,""))</f>
        <v>73</v>
      </c>
    </row>
    <row r="2856" spans="1:35" x14ac:dyDescent="0.25">
      <c r="A2856" t="s">
        <v>3917</v>
      </c>
      <c r="B2856">
        <v>33268</v>
      </c>
      <c r="C2856" s="5" t="s">
        <v>3704</v>
      </c>
      <c r="D2856" s="5" t="s">
        <v>4390</v>
      </c>
      <c r="E2856" s="5" t="s">
        <v>4388</v>
      </c>
      <c r="F2856" s="2">
        <v>1176</v>
      </c>
      <c r="G2856" s="2">
        <v>188791</v>
      </c>
      <c r="H2856" s="2">
        <v>76260</v>
      </c>
      <c r="I2856" s="2">
        <v>4239</v>
      </c>
      <c r="J2856" s="2">
        <v>72021</v>
      </c>
      <c r="K2856" s="33">
        <v>1.6328570833506893E-2</v>
      </c>
      <c r="L2856" s="2">
        <v>1181</v>
      </c>
      <c r="M2856" s="2">
        <v>169852</v>
      </c>
      <c r="N2856" s="2">
        <v>74734</v>
      </c>
      <c r="O2856" s="33">
        <v>1.5802713624320924E-2</v>
      </c>
      <c r="P2856" s="2">
        <v>1176</v>
      </c>
      <c r="Q2856" s="2">
        <v>173057</v>
      </c>
      <c r="R2856" s="2">
        <v>71817</v>
      </c>
      <c r="S2856" s="35">
        <v>1.6374953005555786E-2</v>
      </c>
      <c r="T2856" t="s">
        <v>4388</v>
      </c>
      <c r="U2856" t="s">
        <v>4388</v>
      </c>
      <c r="V2856" s="5" t="s">
        <v>4390</v>
      </c>
      <c r="W2856" s="5">
        <v>0</v>
      </c>
      <c r="X2856" s="4">
        <v>-4.6382172048893555E-5</v>
      </c>
      <c r="Y2856" s="6">
        <v>0</v>
      </c>
      <c r="Z2856" s="4">
        <v>5.7223938123486182E-4</v>
      </c>
      <c r="AA2856" s="5">
        <v>1181</v>
      </c>
      <c r="AC2856" s="16" t="str">
        <f t="shared" si="264"/>
        <v/>
      </c>
      <c r="AD2856" s="16" t="str">
        <f t="shared" si="265"/>
        <v/>
      </c>
      <c r="AE2856" s="16" t="str">
        <f t="shared" si="266"/>
        <v/>
      </c>
      <c r="AF2856" s="16" t="str">
        <f t="shared" si="267"/>
        <v/>
      </c>
      <c r="AG2856" s="16">
        <f t="shared" si="268"/>
        <v>1.6328570833506893E-2</v>
      </c>
      <c r="AH2856" s="16" t="str">
        <f t="shared" si="269"/>
        <v/>
      </c>
      <c r="AI2856" s="17" t="str">
        <f>IF('Peer Comparison Tool'!$D$11="NR","",IF($C2856='Peer Comparison Tool'!$D$9,COUNT('ALLL &lt;50B Database'!$AI$1:AI2855)+1,""))</f>
        <v/>
      </c>
    </row>
    <row r="2857" spans="1:35" x14ac:dyDescent="0.25">
      <c r="A2857" t="s">
        <v>3372</v>
      </c>
      <c r="B2857">
        <v>3303944</v>
      </c>
      <c r="C2857" s="5" t="s">
        <v>3360</v>
      </c>
      <c r="D2857" s="5" t="s">
        <v>4390</v>
      </c>
      <c r="E2857" s="5" t="s">
        <v>4388</v>
      </c>
      <c r="F2857" s="2">
        <v>1200</v>
      </c>
      <c r="G2857" s="2">
        <v>188749</v>
      </c>
      <c r="H2857" s="2">
        <v>140051</v>
      </c>
      <c r="I2857" s="2">
        <v>59701</v>
      </c>
      <c r="J2857" s="2">
        <v>80350</v>
      </c>
      <c r="K2857" s="33">
        <v>1.4934660858742999E-2</v>
      </c>
      <c r="L2857" s="2">
        <v>920</v>
      </c>
      <c r="M2857" s="2">
        <v>125388</v>
      </c>
      <c r="N2857" s="2">
        <v>77702</v>
      </c>
      <c r="O2857" s="33">
        <v>1.1840107075750946E-2</v>
      </c>
      <c r="P2857" s="2">
        <v>1135</v>
      </c>
      <c r="Q2857" s="2">
        <v>144995</v>
      </c>
      <c r="R2857" s="2">
        <v>90387</v>
      </c>
      <c r="S2857" s="35">
        <v>1.2557115514399194E-2</v>
      </c>
      <c r="T2857" t="s">
        <v>4388</v>
      </c>
      <c r="U2857" t="s">
        <v>4388</v>
      </c>
      <c r="V2857" s="5" t="s">
        <v>4390</v>
      </c>
      <c r="W2857" s="5">
        <v>0</v>
      </c>
      <c r="X2857" s="4">
        <v>2.3775453443438052E-3</v>
      </c>
      <c r="Y2857" s="6">
        <v>65</v>
      </c>
      <c r="Z2857" s="4">
        <v>7.1700843864824781E-4</v>
      </c>
      <c r="AA2857" s="5">
        <v>1635</v>
      </c>
      <c r="AC2857" s="16" t="str">
        <f t="shared" si="264"/>
        <v/>
      </c>
      <c r="AD2857" s="16" t="str">
        <f t="shared" si="265"/>
        <v/>
      </c>
      <c r="AE2857" s="16" t="str">
        <f t="shared" si="266"/>
        <v/>
      </c>
      <c r="AF2857" s="16" t="str">
        <f t="shared" si="267"/>
        <v/>
      </c>
      <c r="AG2857" s="16">
        <f t="shared" si="268"/>
        <v>1.4934660858742999E-2</v>
      </c>
      <c r="AH2857" s="16" t="str">
        <f t="shared" si="269"/>
        <v/>
      </c>
      <c r="AI2857" s="17" t="str">
        <f>IF('Peer Comparison Tool'!$D$11="NR","",IF($C2857='Peer Comparison Tool'!$D$9,COUNT('ALLL &lt;50B Database'!$AI$1:AI2856)+1,""))</f>
        <v/>
      </c>
    </row>
    <row r="2858" spans="1:35" x14ac:dyDescent="0.25">
      <c r="A2858" t="s">
        <v>817</v>
      </c>
      <c r="B2858">
        <v>786948</v>
      </c>
      <c r="C2858" s="5" t="s">
        <v>716</v>
      </c>
      <c r="D2858" s="5" t="s">
        <v>4390</v>
      </c>
      <c r="E2858" s="5" t="s">
        <v>4388</v>
      </c>
      <c r="F2858" s="2">
        <v>2823</v>
      </c>
      <c r="G2858" s="2">
        <v>188718</v>
      </c>
      <c r="H2858" s="2">
        <v>135183</v>
      </c>
      <c r="I2858" s="2">
        <v>6420</v>
      </c>
      <c r="J2858" s="2">
        <v>128763</v>
      </c>
      <c r="K2858" s="33">
        <v>2.1923999906805526E-2</v>
      </c>
      <c r="L2858" s="2">
        <v>2496</v>
      </c>
      <c r="M2858" s="2">
        <v>166000</v>
      </c>
      <c r="N2858" s="2">
        <v>127120</v>
      </c>
      <c r="O2858" s="33">
        <v>1.9634990560100693E-2</v>
      </c>
      <c r="P2858" s="2">
        <v>2570</v>
      </c>
      <c r="Q2858" s="2">
        <v>179904</v>
      </c>
      <c r="R2858" s="2">
        <v>130249</v>
      </c>
      <c r="S2858" s="35">
        <v>1.9731437477447045E-2</v>
      </c>
      <c r="T2858" t="s">
        <v>4388</v>
      </c>
      <c r="U2858" t="s">
        <v>4388</v>
      </c>
      <c r="V2858" s="5" t="s">
        <v>4390</v>
      </c>
      <c r="W2858" s="5">
        <v>0</v>
      </c>
      <c r="X2858" s="4">
        <v>2.1925624293584814E-3</v>
      </c>
      <c r="Y2858" s="6">
        <v>253</v>
      </c>
      <c r="Z2858" s="4">
        <v>9.644691734635169E-5</v>
      </c>
      <c r="AA2858" s="5">
        <v>398</v>
      </c>
      <c r="AC2858" s="16" t="str">
        <f t="shared" si="264"/>
        <v/>
      </c>
      <c r="AD2858" s="16" t="str">
        <f t="shared" si="265"/>
        <v/>
      </c>
      <c r="AE2858" s="16" t="str">
        <f t="shared" si="266"/>
        <v/>
      </c>
      <c r="AF2858" s="16" t="str">
        <f t="shared" si="267"/>
        <v/>
      </c>
      <c r="AG2858" s="16">
        <f t="shared" si="268"/>
        <v>2.1923999906805526E-2</v>
      </c>
      <c r="AH2858" s="16" t="str">
        <f t="shared" si="269"/>
        <v/>
      </c>
      <c r="AI2858" s="17" t="str">
        <f>IF('Peer Comparison Tool'!$D$11="NR","",IF($C2858='Peer Comparison Tool'!$D$9,COUNT('ALLL &lt;50B Database'!$AI$1:AI2857)+1,""))</f>
        <v/>
      </c>
    </row>
    <row r="2859" spans="1:35" x14ac:dyDescent="0.25">
      <c r="A2859" t="s">
        <v>3675</v>
      </c>
      <c r="B2859">
        <v>505831</v>
      </c>
      <c r="C2859" s="5" t="s">
        <v>3603</v>
      </c>
      <c r="D2859" s="5" t="s">
        <v>4390</v>
      </c>
      <c r="E2859" s="5" t="s">
        <v>4388</v>
      </c>
      <c r="F2859" s="2">
        <v>2145</v>
      </c>
      <c r="G2859" s="2">
        <v>188401</v>
      </c>
      <c r="H2859" s="2">
        <v>120564</v>
      </c>
      <c r="I2859" s="2">
        <v>0</v>
      </c>
      <c r="J2859" s="2">
        <v>120564</v>
      </c>
      <c r="K2859" s="33">
        <v>1.7791380511595501E-2</v>
      </c>
      <c r="L2859" s="2">
        <v>1751</v>
      </c>
      <c r="M2859" s="2">
        <v>174752</v>
      </c>
      <c r="N2859" s="2">
        <v>119216</v>
      </c>
      <c r="O2859" s="33">
        <v>1.4687625822037311E-2</v>
      </c>
      <c r="P2859" s="2">
        <v>1898</v>
      </c>
      <c r="Q2859" s="2">
        <v>177435</v>
      </c>
      <c r="R2859" s="2">
        <v>119011</v>
      </c>
      <c r="S2859" s="35">
        <v>1.5948105637294031E-2</v>
      </c>
      <c r="T2859" t="s">
        <v>4388</v>
      </c>
      <c r="U2859" t="s">
        <v>4388</v>
      </c>
      <c r="V2859" s="5" t="s">
        <v>4390</v>
      </c>
      <c r="W2859" s="5">
        <v>0</v>
      </c>
      <c r="X2859" s="4">
        <v>1.8432748743014704E-3</v>
      </c>
      <c r="Y2859" s="6">
        <v>247</v>
      </c>
      <c r="Z2859" s="4">
        <v>1.2604798152567199E-3</v>
      </c>
      <c r="AA2859" s="5">
        <v>890</v>
      </c>
      <c r="AC2859" s="16" t="str">
        <f t="shared" si="264"/>
        <v/>
      </c>
      <c r="AD2859" s="16" t="str">
        <f t="shared" si="265"/>
        <v/>
      </c>
      <c r="AE2859" s="16" t="str">
        <f t="shared" si="266"/>
        <v/>
      </c>
      <c r="AF2859" s="16" t="str">
        <f t="shared" si="267"/>
        <v/>
      </c>
      <c r="AG2859" s="16">
        <f t="shared" si="268"/>
        <v>1.7791380511595501E-2</v>
      </c>
      <c r="AH2859" s="16" t="str">
        <f t="shared" si="269"/>
        <v/>
      </c>
      <c r="AI2859" s="17" t="str">
        <f>IF('Peer Comparison Tool'!$D$11="NR","",IF($C2859='Peer Comparison Tool'!$D$9,COUNT('ALLL &lt;50B Database'!$AI$1:AI2858)+1,""))</f>
        <v/>
      </c>
    </row>
    <row r="2860" spans="1:35" x14ac:dyDescent="0.25">
      <c r="A2860" t="s">
        <v>2136</v>
      </c>
      <c r="B2860">
        <v>168357</v>
      </c>
      <c r="C2860" s="5" t="s">
        <v>2041</v>
      </c>
      <c r="D2860" s="5" t="s">
        <v>4387</v>
      </c>
      <c r="E2860" s="5" t="s">
        <v>4388</v>
      </c>
      <c r="F2860" s="2">
        <v>1421</v>
      </c>
      <c r="G2860" s="2">
        <v>188149</v>
      </c>
      <c r="H2860" s="2">
        <v>105342</v>
      </c>
      <c r="I2860" s="2">
        <v>10249</v>
      </c>
      <c r="J2860" s="2">
        <v>95093</v>
      </c>
      <c r="K2860" s="33">
        <v>1.4943266065851325E-2</v>
      </c>
      <c r="L2860" s="2">
        <v>1245</v>
      </c>
      <c r="M2860" s="2">
        <v>169879</v>
      </c>
      <c r="N2860" s="2">
        <v>105865</v>
      </c>
      <c r="O2860" s="33">
        <v>1.176026070939404E-2</v>
      </c>
      <c r="P2860" s="2">
        <v>1292</v>
      </c>
      <c r="Q2860" s="2">
        <v>167498</v>
      </c>
      <c r="R2860" s="2">
        <v>103501</v>
      </c>
      <c r="S2860" s="35">
        <v>1.2482971179022424E-2</v>
      </c>
      <c r="T2860" t="s">
        <v>4388</v>
      </c>
      <c r="U2860" t="s">
        <v>4388</v>
      </c>
      <c r="V2860" s="5" t="s">
        <v>4387</v>
      </c>
      <c r="W2860" s="5">
        <v>0</v>
      </c>
      <c r="X2860" s="4">
        <v>2.4602948868289003E-3</v>
      </c>
      <c r="Y2860" s="6">
        <v>129</v>
      </c>
      <c r="Z2860" s="4">
        <v>7.2271046962838446E-4</v>
      </c>
      <c r="AA2860" s="5">
        <v>1630</v>
      </c>
      <c r="AC2860" s="16" t="str">
        <f t="shared" si="264"/>
        <v/>
      </c>
      <c r="AD2860" s="16" t="str">
        <f t="shared" si="265"/>
        <v/>
      </c>
      <c r="AE2860" s="16" t="str">
        <f t="shared" si="266"/>
        <v/>
      </c>
      <c r="AF2860" s="16" t="str">
        <f t="shared" si="267"/>
        <v/>
      </c>
      <c r="AG2860" s="16">
        <f t="shared" si="268"/>
        <v>1.4943266065851325E-2</v>
      </c>
      <c r="AH2860" s="16" t="str">
        <f t="shared" si="269"/>
        <v/>
      </c>
      <c r="AI2860" s="17" t="str">
        <f>IF('Peer Comparison Tool'!$D$11="NR","",IF($C2860='Peer Comparison Tool'!$D$9,COUNT('ALLL &lt;50B Database'!$AI$1:AI2859)+1,""))</f>
        <v/>
      </c>
    </row>
    <row r="2861" spans="1:35" x14ac:dyDescent="0.25">
      <c r="A2861" t="s">
        <v>533</v>
      </c>
      <c r="B2861">
        <v>2233875</v>
      </c>
      <c r="C2861" s="5" t="s">
        <v>462</v>
      </c>
      <c r="D2861" s="5" t="s">
        <v>4390</v>
      </c>
      <c r="E2861" s="5" t="s">
        <v>4388</v>
      </c>
      <c r="F2861" s="2">
        <v>1011</v>
      </c>
      <c r="G2861" s="2">
        <v>187965</v>
      </c>
      <c r="H2861" s="2">
        <v>157216</v>
      </c>
      <c r="I2861" s="2">
        <v>0</v>
      </c>
      <c r="J2861" s="2">
        <v>157216</v>
      </c>
      <c r="K2861" s="33">
        <v>6.4306431915326688E-3</v>
      </c>
      <c r="L2861" s="2">
        <v>906</v>
      </c>
      <c r="M2861" s="2">
        <v>193785</v>
      </c>
      <c r="N2861" s="2">
        <v>148836</v>
      </c>
      <c r="O2861" s="33">
        <v>6.0872369588002902E-3</v>
      </c>
      <c r="P2861" s="2">
        <v>1017</v>
      </c>
      <c r="Q2861" s="2">
        <v>181508</v>
      </c>
      <c r="R2861" s="2">
        <v>158946</v>
      </c>
      <c r="S2861" s="35">
        <v>6.3983994564191611E-3</v>
      </c>
      <c r="T2861" t="s">
        <v>4388</v>
      </c>
      <c r="U2861" t="s">
        <v>4388</v>
      </c>
      <c r="V2861" s="5" t="s">
        <v>4390</v>
      </c>
      <c r="W2861" s="5">
        <v>0</v>
      </c>
      <c r="X2861" s="4">
        <v>3.2243735113507768E-5</v>
      </c>
      <c r="Y2861" s="6">
        <v>-6</v>
      </c>
      <c r="Z2861" s="4">
        <v>3.1116249761887083E-4</v>
      </c>
      <c r="AA2861" s="5">
        <v>4540</v>
      </c>
      <c r="AC2861" s="16" t="str">
        <f t="shared" si="264"/>
        <v/>
      </c>
      <c r="AD2861" s="16" t="str">
        <f t="shared" si="265"/>
        <v/>
      </c>
      <c r="AE2861" s="16" t="str">
        <f t="shared" si="266"/>
        <v/>
      </c>
      <c r="AF2861" s="16" t="str">
        <f t="shared" si="267"/>
        <v/>
      </c>
      <c r="AG2861" s="16">
        <f t="shared" si="268"/>
        <v>6.4306431915326688E-3</v>
      </c>
      <c r="AH2861" s="16" t="str">
        <f t="shared" si="269"/>
        <v/>
      </c>
      <c r="AI2861" s="17">
        <f>IF('Peer Comparison Tool'!$D$11="NR","",IF($C2861='Peer Comparison Tool'!$D$9,COUNT('ALLL &lt;50B Database'!$AI$1:AI2860)+1,""))</f>
        <v>74</v>
      </c>
    </row>
    <row r="2862" spans="1:35" x14ac:dyDescent="0.25">
      <c r="A2862" t="s">
        <v>4154</v>
      </c>
      <c r="B2862">
        <v>479071</v>
      </c>
      <c r="C2862" s="5" t="s">
        <v>4128</v>
      </c>
      <c r="D2862" s="5" t="s">
        <v>4390</v>
      </c>
      <c r="E2862" s="5" t="s">
        <v>4388</v>
      </c>
      <c r="F2862" s="2">
        <v>1375</v>
      </c>
      <c r="G2862" s="2">
        <v>187941</v>
      </c>
      <c r="H2862" s="2">
        <v>151024</v>
      </c>
      <c r="I2862" s="2">
        <v>47270</v>
      </c>
      <c r="J2862" s="2">
        <v>103754</v>
      </c>
      <c r="K2862" s="33">
        <v>1.3252501108391003E-2</v>
      </c>
      <c r="L2862" s="2">
        <v>1175</v>
      </c>
      <c r="M2862" s="2">
        <v>152114</v>
      </c>
      <c r="N2862" s="2">
        <v>104269</v>
      </c>
      <c r="O2862" s="33">
        <v>1.1268929403753753E-2</v>
      </c>
      <c r="P2862" s="2">
        <v>1175</v>
      </c>
      <c r="Q2862" s="2">
        <v>146301</v>
      </c>
      <c r="R2862" s="2">
        <v>105515</v>
      </c>
      <c r="S2862" s="35">
        <v>1.1135857461024499E-2</v>
      </c>
      <c r="T2862" t="s">
        <v>4388</v>
      </c>
      <c r="U2862" t="s">
        <v>4388</v>
      </c>
      <c r="V2862" s="5" t="s">
        <v>4390</v>
      </c>
      <c r="W2862" s="5">
        <v>0</v>
      </c>
      <c r="X2862" s="4">
        <v>2.1166436473665038E-3</v>
      </c>
      <c r="Y2862" s="6">
        <v>200</v>
      </c>
      <c r="Z2862" s="4">
        <v>-1.3307194272925427E-4</v>
      </c>
      <c r="AA2862" s="5">
        <v>2292</v>
      </c>
      <c r="AC2862" s="16" t="str">
        <f t="shared" si="264"/>
        <v/>
      </c>
      <c r="AD2862" s="16" t="str">
        <f t="shared" si="265"/>
        <v/>
      </c>
      <c r="AE2862" s="16" t="str">
        <f t="shared" si="266"/>
        <v/>
      </c>
      <c r="AF2862" s="16" t="str">
        <f t="shared" si="267"/>
        <v/>
      </c>
      <c r="AG2862" s="16">
        <f t="shared" si="268"/>
        <v>1.3252501108391003E-2</v>
      </c>
      <c r="AH2862" s="16" t="str">
        <f t="shared" si="269"/>
        <v/>
      </c>
      <c r="AI2862" s="17" t="str">
        <f>IF('Peer Comparison Tool'!$D$11="NR","",IF($C2862='Peer Comparison Tool'!$D$9,COUNT('ALLL &lt;50B Database'!$AI$1:AI2861)+1,""))</f>
        <v/>
      </c>
    </row>
    <row r="2863" spans="1:35" x14ac:dyDescent="0.25">
      <c r="A2863" t="s">
        <v>3672</v>
      </c>
      <c r="B2863">
        <v>3343146</v>
      </c>
      <c r="C2863" s="5" t="s">
        <v>3603</v>
      </c>
      <c r="D2863" s="5" t="s">
        <v>4390</v>
      </c>
      <c r="E2863" s="5" t="s">
        <v>4388</v>
      </c>
      <c r="F2863" s="2">
        <v>1187</v>
      </c>
      <c r="G2863" s="2">
        <v>187921</v>
      </c>
      <c r="H2863" s="2">
        <v>133841</v>
      </c>
      <c r="I2863" s="2">
        <v>8893</v>
      </c>
      <c r="J2863" s="2">
        <v>124948</v>
      </c>
      <c r="K2863" s="33">
        <v>9.4999519800236902E-3</v>
      </c>
      <c r="L2863" s="2">
        <v>1130</v>
      </c>
      <c r="M2863" s="2">
        <v>195688</v>
      </c>
      <c r="N2863" s="2">
        <v>124000</v>
      </c>
      <c r="O2863" s="33">
        <v>9.112903225806452E-3</v>
      </c>
      <c r="P2863" s="2">
        <v>1130</v>
      </c>
      <c r="Q2863" s="2">
        <v>185154</v>
      </c>
      <c r="R2863" s="2">
        <v>121513</v>
      </c>
      <c r="S2863" s="35">
        <v>9.2994165233349513E-3</v>
      </c>
      <c r="T2863" t="s">
        <v>4388</v>
      </c>
      <c r="U2863" t="s">
        <v>4388</v>
      </c>
      <c r="V2863" s="5" t="s">
        <v>4390</v>
      </c>
      <c r="W2863" s="5">
        <v>0</v>
      </c>
      <c r="X2863" s="4">
        <v>2.0053545668873886E-4</v>
      </c>
      <c r="Y2863" s="6">
        <v>57</v>
      </c>
      <c r="Z2863" s="4">
        <v>1.8651329752849936E-4</v>
      </c>
      <c r="AA2863" s="5">
        <v>3944</v>
      </c>
      <c r="AC2863" s="16" t="str">
        <f t="shared" si="264"/>
        <v/>
      </c>
      <c r="AD2863" s="16" t="str">
        <f t="shared" si="265"/>
        <v/>
      </c>
      <c r="AE2863" s="16" t="str">
        <f t="shared" si="266"/>
        <v/>
      </c>
      <c r="AF2863" s="16" t="str">
        <f t="shared" si="267"/>
        <v/>
      </c>
      <c r="AG2863" s="16">
        <f t="shared" si="268"/>
        <v>9.4999519800236902E-3</v>
      </c>
      <c r="AH2863" s="16" t="str">
        <f t="shared" si="269"/>
        <v/>
      </c>
      <c r="AI2863" s="17" t="str">
        <f>IF('Peer Comparison Tool'!$D$11="NR","",IF($C2863='Peer Comparison Tool'!$D$9,COUNT('ALLL &lt;50B Database'!$AI$1:AI2862)+1,""))</f>
        <v/>
      </c>
    </row>
    <row r="2864" spans="1:35" x14ac:dyDescent="0.25">
      <c r="A2864" t="s">
        <v>44</v>
      </c>
      <c r="B2864">
        <v>631039</v>
      </c>
      <c r="C2864" s="5" t="s">
        <v>561</v>
      </c>
      <c r="D2864" s="5" t="s">
        <v>4390</v>
      </c>
      <c r="E2864" s="5" t="s">
        <v>4388</v>
      </c>
      <c r="F2864" s="2">
        <v>1582</v>
      </c>
      <c r="G2864" s="2">
        <v>187738</v>
      </c>
      <c r="H2864" s="2">
        <v>128950</v>
      </c>
      <c r="I2864" s="2">
        <v>35808</v>
      </c>
      <c r="J2864" s="2">
        <v>93142</v>
      </c>
      <c r="K2864" s="33">
        <v>1.6984818878701336E-2</v>
      </c>
      <c r="L2864" s="2">
        <v>1687</v>
      </c>
      <c r="M2864" s="2">
        <v>126263</v>
      </c>
      <c r="N2864" s="2">
        <v>84057</v>
      </c>
      <c r="O2864" s="33">
        <v>2.0069714598427258E-2</v>
      </c>
      <c r="P2864" s="2">
        <v>1589</v>
      </c>
      <c r="Q2864" s="2">
        <v>141312</v>
      </c>
      <c r="R2864" s="2">
        <v>87360</v>
      </c>
      <c r="S2864" s="35">
        <v>1.8189102564102565E-2</v>
      </c>
      <c r="T2864" t="s">
        <v>4388</v>
      </c>
      <c r="U2864" t="s">
        <v>4388</v>
      </c>
      <c r="V2864" s="5" t="s">
        <v>4390</v>
      </c>
      <c r="W2864" s="5">
        <v>0</v>
      </c>
      <c r="X2864" s="4">
        <v>-1.2042836854012293E-3</v>
      </c>
      <c r="Y2864" s="6">
        <v>-7</v>
      </c>
      <c r="Z2864" s="4">
        <v>-1.8806120343246926E-3</v>
      </c>
      <c r="AA2864" s="5">
        <v>1041</v>
      </c>
      <c r="AC2864" s="16" t="str">
        <f t="shared" si="264"/>
        <v/>
      </c>
      <c r="AD2864" s="16" t="str">
        <f t="shared" si="265"/>
        <v/>
      </c>
      <c r="AE2864" s="16" t="str">
        <f t="shared" si="266"/>
        <v/>
      </c>
      <c r="AF2864" s="16" t="str">
        <f t="shared" si="267"/>
        <v/>
      </c>
      <c r="AG2864" s="16">
        <f t="shared" si="268"/>
        <v>1.6984818878701336E-2</v>
      </c>
      <c r="AH2864" s="16" t="str">
        <f t="shared" si="269"/>
        <v/>
      </c>
      <c r="AI2864" s="17" t="str">
        <f>IF('Peer Comparison Tool'!$D$11="NR","",IF($C2864='Peer Comparison Tool'!$D$9,COUNT('ALLL &lt;50B Database'!$AI$1:AI2863)+1,""))</f>
        <v/>
      </c>
    </row>
    <row r="2865" spans="1:35" x14ac:dyDescent="0.25">
      <c r="A2865" t="s">
        <v>1362</v>
      </c>
      <c r="B2865">
        <v>633640</v>
      </c>
      <c r="C2865" s="5" t="s">
        <v>1309</v>
      </c>
      <c r="D2865" s="5" t="s">
        <v>4390</v>
      </c>
      <c r="E2865" s="5" t="s">
        <v>4388</v>
      </c>
      <c r="F2865" s="2">
        <v>1318</v>
      </c>
      <c r="G2865" s="2">
        <v>187621</v>
      </c>
      <c r="H2865" s="2">
        <v>108592</v>
      </c>
      <c r="I2865" s="2">
        <v>0</v>
      </c>
      <c r="J2865" s="2">
        <v>108592</v>
      </c>
      <c r="K2865" s="33">
        <v>1.2137174009135112E-2</v>
      </c>
      <c r="L2865" s="2">
        <v>1231</v>
      </c>
      <c r="M2865" s="2">
        <v>168795</v>
      </c>
      <c r="N2865" s="2">
        <v>103142</v>
      </c>
      <c r="O2865" s="33">
        <v>1.1935002229935428E-2</v>
      </c>
      <c r="P2865" s="2">
        <v>1273</v>
      </c>
      <c r="Q2865" s="2">
        <v>171140</v>
      </c>
      <c r="R2865" s="2">
        <v>102661</v>
      </c>
      <c r="S2865" s="35">
        <v>1.2400035066870574E-2</v>
      </c>
      <c r="T2865" t="s">
        <v>4388</v>
      </c>
      <c r="U2865" t="s">
        <v>4388</v>
      </c>
      <c r="V2865" s="5" t="s">
        <v>4390</v>
      </c>
      <c r="W2865" s="5">
        <v>0</v>
      </c>
      <c r="X2865" s="4">
        <v>-2.6286105773546189E-4</v>
      </c>
      <c r="Y2865" s="6">
        <v>45</v>
      </c>
      <c r="Z2865" s="4">
        <v>4.6503283693514509E-4</v>
      </c>
      <c r="AA2865" s="5">
        <v>2861</v>
      </c>
      <c r="AC2865" s="16" t="str">
        <f t="shared" si="264"/>
        <v/>
      </c>
      <c r="AD2865" s="16" t="str">
        <f t="shared" si="265"/>
        <v/>
      </c>
      <c r="AE2865" s="16" t="str">
        <f t="shared" si="266"/>
        <v/>
      </c>
      <c r="AF2865" s="16" t="str">
        <f t="shared" si="267"/>
        <v/>
      </c>
      <c r="AG2865" s="16">
        <f t="shared" si="268"/>
        <v>1.2137174009135112E-2</v>
      </c>
      <c r="AH2865" s="16" t="str">
        <f t="shared" si="269"/>
        <v/>
      </c>
      <c r="AI2865" s="17" t="str">
        <f>IF('Peer Comparison Tool'!$D$11="NR","",IF($C2865='Peer Comparison Tool'!$D$9,COUNT('ALLL &lt;50B Database'!$AI$1:AI2864)+1,""))</f>
        <v/>
      </c>
    </row>
    <row r="2866" spans="1:35" x14ac:dyDescent="0.25">
      <c r="A2866" t="s">
        <v>535</v>
      </c>
      <c r="B2866">
        <v>216230</v>
      </c>
      <c r="C2866" s="5" t="s">
        <v>462</v>
      </c>
      <c r="D2866" s="5" t="s">
        <v>4390</v>
      </c>
      <c r="E2866" s="5" t="s">
        <v>4388</v>
      </c>
      <c r="F2866" s="2">
        <v>1250</v>
      </c>
      <c r="G2866" s="2">
        <v>187430</v>
      </c>
      <c r="H2866" s="2">
        <v>74433</v>
      </c>
      <c r="I2866" s="2">
        <v>12894</v>
      </c>
      <c r="J2866" s="2">
        <v>61539</v>
      </c>
      <c r="K2866" s="33">
        <v>2.0312322267180161E-2</v>
      </c>
      <c r="L2866" s="2">
        <v>1249</v>
      </c>
      <c r="M2866" s="2">
        <v>177204</v>
      </c>
      <c r="N2866" s="2">
        <v>66545</v>
      </c>
      <c r="O2866" s="33">
        <v>1.8769253888346233E-2</v>
      </c>
      <c r="P2866" s="2">
        <v>1250</v>
      </c>
      <c r="Q2866" s="2">
        <v>177052</v>
      </c>
      <c r="R2866" s="2">
        <v>65947</v>
      </c>
      <c r="S2866" s="35">
        <v>1.8954615069677164E-2</v>
      </c>
      <c r="T2866" t="s">
        <v>4388</v>
      </c>
      <c r="U2866" t="s">
        <v>4388</v>
      </c>
      <c r="V2866" s="5" t="s">
        <v>4390</v>
      </c>
      <c r="W2866" s="5">
        <v>0</v>
      </c>
      <c r="X2866" s="4">
        <v>1.3577071975029963E-3</v>
      </c>
      <c r="Y2866" s="6">
        <v>0</v>
      </c>
      <c r="Z2866" s="4">
        <v>1.8536118133093138E-4</v>
      </c>
      <c r="AA2866" s="5">
        <v>519</v>
      </c>
      <c r="AC2866" s="16" t="str">
        <f t="shared" si="264"/>
        <v/>
      </c>
      <c r="AD2866" s="16" t="str">
        <f t="shared" si="265"/>
        <v/>
      </c>
      <c r="AE2866" s="16" t="str">
        <f t="shared" si="266"/>
        <v/>
      </c>
      <c r="AF2866" s="16" t="str">
        <f t="shared" si="267"/>
        <v/>
      </c>
      <c r="AG2866" s="16">
        <f t="shared" si="268"/>
        <v>2.0312322267180161E-2</v>
      </c>
      <c r="AH2866" s="16" t="str">
        <f t="shared" si="269"/>
        <v/>
      </c>
      <c r="AI2866" s="17">
        <f>IF('Peer Comparison Tool'!$D$11="NR","",IF($C2866='Peer Comparison Tool'!$D$9,COUNT('ALLL &lt;50B Database'!$AI$1:AI2865)+1,""))</f>
        <v>75</v>
      </c>
    </row>
    <row r="2867" spans="1:35" x14ac:dyDescent="0.25">
      <c r="A2867" t="s">
        <v>4102</v>
      </c>
      <c r="B2867">
        <v>3816163</v>
      </c>
      <c r="C2867" s="5" t="s">
        <v>4058</v>
      </c>
      <c r="D2867" s="5" t="s">
        <v>4390</v>
      </c>
      <c r="E2867" s="5" t="s">
        <v>4388</v>
      </c>
      <c r="F2867" s="2">
        <v>1706</v>
      </c>
      <c r="G2867" s="2">
        <v>187148</v>
      </c>
      <c r="H2867" s="2">
        <v>147095</v>
      </c>
      <c r="I2867" s="2">
        <v>13354</v>
      </c>
      <c r="J2867" s="2">
        <v>133741</v>
      </c>
      <c r="K2867" s="33">
        <v>1.2755998534480825E-2</v>
      </c>
      <c r="L2867" s="2">
        <v>1228</v>
      </c>
      <c r="M2867" s="2">
        <v>166513</v>
      </c>
      <c r="N2867" s="2">
        <v>137959</v>
      </c>
      <c r="O2867" s="33">
        <v>8.9011952826564406E-3</v>
      </c>
      <c r="P2867" s="2">
        <v>1562</v>
      </c>
      <c r="Q2867" s="2">
        <v>164936</v>
      </c>
      <c r="R2867" s="2">
        <v>135950</v>
      </c>
      <c r="S2867" s="35">
        <v>1.1489518205222508E-2</v>
      </c>
      <c r="T2867" t="s">
        <v>4388</v>
      </c>
      <c r="U2867" t="s">
        <v>4388</v>
      </c>
      <c r="V2867" s="5" t="s">
        <v>4390</v>
      </c>
      <c r="W2867" s="5">
        <v>0</v>
      </c>
      <c r="X2867" s="4">
        <v>1.2664803292583172E-3</v>
      </c>
      <c r="Y2867" s="6">
        <v>144</v>
      </c>
      <c r="Z2867" s="4">
        <v>2.5883229225660675E-3</v>
      </c>
      <c r="AA2867" s="5">
        <v>2565</v>
      </c>
      <c r="AC2867" s="16" t="str">
        <f t="shared" si="264"/>
        <v/>
      </c>
      <c r="AD2867" s="16" t="str">
        <f t="shared" si="265"/>
        <v/>
      </c>
      <c r="AE2867" s="16" t="str">
        <f t="shared" si="266"/>
        <v/>
      </c>
      <c r="AF2867" s="16" t="str">
        <f t="shared" si="267"/>
        <v/>
      </c>
      <c r="AG2867" s="16">
        <f t="shared" si="268"/>
        <v>1.2755998534480825E-2</v>
      </c>
      <c r="AH2867" s="16" t="str">
        <f t="shared" si="269"/>
        <v/>
      </c>
      <c r="AI2867" s="17" t="str">
        <f>IF('Peer Comparison Tool'!$D$11="NR","",IF($C2867='Peer Comparison Tool'!$D$9,COUNT('ALLL &lt;50B Database'!$AI$1:AI2866)+1,""))</f>
        <v/>
      </c>
    </row>
    <row r="2868" spans="1:35" x14ac:dyDescent="0.25">
      <c r="A2868" t="s">
        <v>392</v>
      </c>
      <c r="B2868">
        <v>906652</v>
      </c>
      <c r="C2868" s="5" t="s">
        <v>1389</v>
      </c>
      <c r="D2868" s="5" t="s">
        <v>4390</v>
      </c>
      <c r="E2868" s="5" t="s">
        <v>4388</v>
      </c>
      <c r="F2868" s="2">
        <v>1360</v>
      </c>
      <c r="G2868" s="2">
        <v>187064</v>
      </c>
      <c r="H2868" s="2">
        <v>106069</v>
      </c>
      <c r="I2868" s="2">
        <v>16379</v>
      </c>
      <c r="J2868" s="2">
        <v>89690</v>
      </c>
      <c r="K2868" s="33">
        <v>1.5163340394692831E-2</v>
      </c>
      <c r="L2868" s="2">
        <v>1257</v>
      </c>
      <c r="M2868" s="2">
        <v>156503</v>
      </c>
      <c r="N2868" s="2">
        <v>94275</v>
      </c>
      <c r="O2868" s="33">
        <v>1.3333333333333334E-2</v>
      </c>
      <c r="P2868" s="2">
        <v>1287</v>
      </c>
      <c r="Q2868" s="2">
        <v>163999</v>
      </c>
      <c r="R2868" s="2">
        <v>94300</v>
      </c>
      <c r="S2868" s="35">
        <v>1.3647932131495228E-2</v>
      </c>
      <c r="T2868" t="s">
        <v>4388</v>
      </c>
      <c r="U2868" t="s">
        <v>4388</v>
      </c>
      <c r="V2868" s="5" t="s">
        <v>4390</v>
      </c>
      <c r="W2868" s="5">
        <v>0</v>
      </c>
      <c r="X2868" s="4">
        <v>1.5154082631976037E-3</v>
      </c>
      <c r="Y2868" s="6">
        <v>73</v>
      </c>
      <c r="Z2868" s="4">
        <v>3.1459879816189348E-4</v>
      </c>
      <c r="AA2868" s="5">
        <v>1557</v>
      </c>
      <c r="AC2868" s="16" t="str">
        <f t="shared" si="264"/>
        <v/>
      </c>
      <c r="AD2868" s="16" t="str">
        <f t="shared" si="265"/>
        <v/>
      </c>
      <c r="AE2868" s="16" t="str">
        <f t="shared" si="266"/>
        <v/>
      </c>
      <c r="AF2868" s="16" t="str">
        <f t="shared" si="267"/>
        <v/>
      </c>
      <c r="AG2868" s="16">
        <f t="shared" si="268"/>
        <v>1.5163340394692831E-2</v>
      </c>
      <c r="AH2868" s="16" t="str">
        <f t="shared" si="269"/>
        <v/>
      </c>
      <c r="AI2868" s="17" t="str">
        <f>IF('Peer Comparison Tool'!$D$11="NR","",IF($C2868='Peer Comparison Tool'!$D$9,COUNT('ALLL &lt;50B Database'!$AI$1:AI2867)+1,""))</f>
        <v/>
      </c>
    </row>
    <row r="2869" spans="1:35" x14ac:dyDescent="0.25">
      <c r="A2869" t="s">
        <v>2140</v>
      </c>
      <c r="B2869">
        <v>791353</v>
      </c>
      <c r="C2869" s="5" t="s">
        <v>2041</v>
      </c>
      <c r="D2869" s="5" t="s">
        <v>4387</v>
      </c>
      <c r="E2869" s="5" t="s">
        <v>4388</v>
      </c>
      <c r="F2869" s="2">
        <v>1161</v>
      </c>
      <c r="G2869" s="2">
        <v>187032</v>
      </c>
      <c r="H2869" s="2">
        <v>104688</v>
      </c>
      <c r="I2869" s="2">
        <v>14623</v>
      </c>
      <c r="J2869" s="2">
        <v>90065</v>
      </c>
      <c r="K2869" s="33">
        <v>1.2890690057180925E-2</v>
      </c>
      <c r="L2869" s="2">
        <v>1253</v>
      </c>
      <c r="M2869" s="2">
        <v>155444</v>
      </c>
      <c r="N2869" s="2">
        <v>94970</v>
      </c>
      <c r="O2869" s="33">
        <v>1.3193640096872697E-2</v>
      </c>
      <c r="P2869" s="2">
        <v>1257</v>
      </c>
      <c r="Q2869" s="2">
        <v>158707</v>
      </c>
      <c r="R2869" s="2">
        <v>95606</v>
      </c>
      <c r="S2869" s="35">
        <v>1.3147710394745099E-2</v>
      </c>
      <c r="T2869" t="s">
        <v>4388</v>
      </c>
      <c r="U2869" t="s">
        <v>4388</v>
      </c>
      <c r="V2869" s="5" t="s">
        <v>4387</v>
      </c>
      <c r="W2869" s="5">
        <v>0</v>
      </c>
      <c r="X2869" s="4">
        <v>-2.5702033756417469E-4</v>
      </c>
      <c r="Y2869" s="6">
        <v>-96</v>
      </c>
      <c r="Z2869" s="4">
        <v>-4.5929702127597491E-5</v>
      </c>
      <c r="AA2869" s="5">
        <v>2496</v>
      </c>
      <c r="AC2869" s="16" t="str">
        <f t="shared" si="264"/>
        <v/>
      </c>
      <c r="AD2869" s="16" t="str">
        <f t="shared" si="265"/>
        <v/>
      </c>
      <c r="AE2869" s="16" t="str">
        <f t="shared" si="266"/>
        <v/>
      </c>
      <c r="AF2869" s="16" t="str">
        <f t="shared" si="267"/>
        <v/>
      </c>
      <c r="AG2869" s="16">
        <f t="shared" si="268"/>
        <v>1.2890690057180925E-2</v>
      </c>
      <c r="AH2869" s="16" t="str">
        <f t="shared" si="269"/>
        <v/>
      </c>
      <c r="AI2869" s="17" t="str">
        <f>IF('Peer Comparison Tool'!$D$11="NR","",IF($C2869='Peer Comparison Tool'!$D$9,COUNT('ALLL &lt;50B Database'!$AI$1:AI2868)+1,""))</f>
        <v/>
      </c>
    </row>
    <row r="2870" spans="1:35" x14ac:dyDescent="0.25">
      <c r="A2870" t="s">
        <v>657</v>
      </c>
      <c r="B2870">
        <v>680747</v>
      </c>
      <c r="C2870" s="5" t="s">
        <v>4163</v>
      </c>
      <c r="D2870" s="5" t="s">
        <v>4390</v>
      </c>
      <c r="E2870" s="5" t="s">
        <v>4388</v>
      </c>
      <c r="F2870" s="2">
        <v>869</v>
      </c>
      <c r="G2870" s="2">
        <v>186980</v>
      </c>
      <c r="H2870" s="2">
        <v>96948</v>
      </c>
      <c r="I2870" s="2">
        <v>0</v>
      </c>
      <c r="J2870" s="2">
        <v>96948</v>
      </c>
      <c r="K2870" s="33">
        <v>8.9635680983620077E-3</v>
      </c>
      <c r="L2870" s="2">
        <v>871</v>
      </c>
      <c r="M2870" s="2">
        <v>170711</v>
      </c>
      <c r="N2870" s="2">
        <v>87030</v>
      </c>
      <c r="O2870" s="33">
        <v>1.0008043203493048E-2</v>
      </c>
      <c r="P2870" s="2">
        <v>870</v>
      </c>
      <c r="Q2870" s="2">
        <v>176592</v>
      </c>
      <c r="R2870" s="2">
        <v>92531</v>
      </c>
      <c r="S2870" s="35">
        <v>9.4022543796133187E-3</v>
      </c>
      <c r="T2870" t="s">
        <v>4388</v>
      </c>
      <c r="U2870" t="s">
        <v>4388</v>
      </c>
      <c r="V2870" s="5" t="s">
        <v>4390</v>
      </c>
      <c r="W2870" s="5">
        <v>0</v>
      </c>
      <c r="X2870" s="4">
        <v>-4.3868628125131107E-4</v>
      </c>
      <c r="Y2870" s="6">
        <v>-1</v>
      </c>
      <c r="Z2870" s="4">
        <v>-6.0578882387972953E-4</v>
      </c>
      <c r="AA2870" s="5">
        <v>4088</v>
      </c>
      <c r="AC2870" s="16" t="str">
        <f t="shared" si="264"/>
        <v/>
      </c>
      <c r="AD2870" s="16" t="str">
        <f t="shared" si="265"/>
        <v/>
      </c>
      <c r="AE2870" s="16" t="str">
        <f t="shared" si="266"/>
        <v/>
      </c>
      <c r="AF2870" s="16" t="str">
        <f t="shared" si="267"/>
        <v/>
      </c>
      <c r="AG2870" s="16">
        <f t="shared" si="268"/>
        <v>8.9635680983620077E-3</v>
      </c>
      <c r="AH2870" s="16" t="str">
        <f t="shared" si="269"/>
        <v/>
      </c>
      <c r="AI2870" s="17" t="str">
        <f>IF('Peer Comparison Tool'!$D$11="NR","",IF($C2870='Peer Comparison Tool'!$D$9,COUNT('ALLL &lt;50B Database'!$AI$1:AI2869)+1,""))</f>
        <v/>
      </c>
    </row>
    <row r="2871" spans="1:35" x14ac:dyDescent="0.25">
      <c r="A2871" t="s">
        <v>821</v>
      </c>
      <c r="B2871">
        <v>826648</v>
      </c>
      <c r="C2871" s="5" t="s">
        <v>716</v>
      </c>
      <c r="D2871" s="5" t="s">
        <v>4390</v>
      </c>
      <c r="E2871" s="5" t="s">
        <v>4388</v>
      </c>
      <c r="F2871" s="2">
        <v>1866</v>
      </c>
      <c r="G2871" s="2">
        <v>186927</v>
      </c>
      <c r="H2871" s="2">
        <v>146023</v>
      </c>
      <c r="I2871" s="2">
        <v>0</v>
      </c>
      <c r="J2871" s="2">
        <v>146023</v>
      </c>
      <c r="K2871" s="33">
        <v>1.2778808817788978E-2</v>
      </c>
      <c r="L2871" s="2">
        <v>1581</v>
      </c>
      <c r="M2871" s="2">
        <v>174033</v>
      </c>
      <c r="N2871" s="2">
        <v>143414</v>
      </c>
      <c r="O2871" s="33">
        <v>1.1024028337540268E-2</v>
      </c>
      <c r="P2871" s="2">
        <v>1753</v>
      </c>
      <c r="Q2871" s="2">
        <v>175033</v>
      </c>
      <c r="R2871" s="2">
        <v>144709</v>
      </c>
      <c r="S2871" s="35">
        <v>1.2113966650312006E-2</v>
      </c>
      <c r="T2871" t="s">
        <v>4388</v>
      </c>
      <c r="U2871" t="s">
        <v>4388</v>
      </c>
      <c r="V2871" s="5" t="s">
        <v>4390</v>
      </c>
      <c r="W2871" s="5">
        <v>0</v>
      </c>
      <c r="X2871" s="4">
        <v>6.6484216747697208E-4</v>
      </c>
      <c r="Y2871" s="6">
        <v>113</v>
      </c>
      <c r="Z2871" s="4">
        <v>1.0899383127717377E-3</v>
      </c>
      <c r="AA2871" s="5">
        <v>2557</v>
      </c>
      <c r="AC2871" s="16" t="str">
        <f t="shared" si="264"/>
        <v/>
      </c>
      <c r="AD2871" s="16" t="str">
        <f t="shared" si="265"/>
        <v/>
      </c>
      <c r="AE2871" s="16" t="str">
        <f t="shared" si="266"/>
        <v/>
      </c>
      <c r="AF2871" s="16" t="str">
        <f t="shared" si="267"/>
        <v/>
      </c>
      <c r="AG2871" s="16">
        <f t="shared" si="268"/>
        <v>1.2778808817788978E-2</v>
      </c>
      <c r="AH2871" s="16" t="str">
        <f t="shared" si="269"/>
        <v/>
      </c>
      <c r="AI2871" s="17" t="str">
        <f>IF('Peer Comparison Tool'!$D$11="NR","",IF($C2871='Peer Comparison Tool'!$D$9,COUNT('ALLL &lt;50B Database'!$AI$1:AI2870)+1,""))</f>
        <v/>
      </c>
    </row>
    <row r="2872" spans="1:35" x14ac:dyDescent="0.25">
      <c r="A2872" t="s">
        <v>458</v>
      </c>
      <c r="B2872">
        <v>477844</v>
      </c>
      <c r="C2872" s="5" t="s">
        <v>716</v>
      </c>
      <c r="D2872" s="5" t="s">
        <v>4390</v>
      </c>
      <c r="E2872" s="5" t="s">
        <v>4388</v>
      </c>
      <c r="F2872" s="2">
        <v>2060</v>
      </c>
      <c r="G2872" s="2">
        <v>186897</v>
      </c>
      <c r="H2872" s="2">
        <v>144769</v>
      </c>
      <c r="I2872" s="2">
        <v>8924</v>
      </c>
      <c r="J2872" s="2">
        <v>135845</v>
      </c>
      <c r="K2872" s="33">
        <v>1.5164341712981706E-2</v>
      </c>
      <c r="L2872" s="2">
        <v>1942</v>
      </c>
      <c r="M2872" s="2">
        <v>173599</v>
      </c>
      <c r="N2872" s="2">
        <v>143702</v>
      </c>
      <c r="O2872" s="33">
        <v>1.3514077744220679E-2</v>
      </c>
      <c r="P2872" s="2">
        <v>2005</v>
      </c>
      <c r="Q2872" s="2">
        <v>176281</v>
      </c>
      <c r="R2872" s="2">
        <v>143467</v>
      </c>
      <c r="S2872" s="35">
        <v>1.3975339276628074E-2</v>
      </c>
      <c r="T2872" t="s">
        <v>4388</v>
      </c>
      <c r="U2872" t="s">
        <v>4388</v>
      </c>
      <c r="V2872" s="5" t="s">
        <v>4390</v>
      </c>
      <c r="W2872" s="5">
        <v>0</v>
      </c>
      <c r="X2872" s="4">
        <v>1.1890024363536318E-3</v>
      </c>
      <c r="Y2872" s="6">
        <v>55</v>
      </c>
      <c r="Z2872" s="4">
        <v>4.6126153240739522E-4</v>
      </c>
      <c r="AA2872" s="5">
        <v>1555</v>
      </c>
      <c r="AC2872" s="16" t="str">
        <f t="shared" si="264"/>
        <v/>
      </c>
      <c r="AD2872" s="16" t="str">
        <f t="shared" si="265"/>
        <v/>
      </c>
      <c r="AE2872" s="16" t="str">
        <f t="shared" si="266"/>
        <v/>
      </c>
      <c r="AF2872" s="16" t="str">
        <f t="shared" si="267"/>
        <v/>
      </c>
      <c r="AG2872" s="16">
        <f t="shared" si="268"/>
        <v>1.5164341712981706E-2</v>
      </c>
      <c r="AH2872" s="16" t="str">
        <f t="shared" si="269"/>
        <v/>
      </c>
      <c r="AI2872" s="17" t="str">
        <f>IF('Peer Comparison Tool'!$D$11="NR","",IF($C2872='Peer Comparison Tool'!$D$9,COUNT('ALLL &lt;50B Database'!$AI$1:AI2871)+1,""))</f>
        <v/>
      </c>
    </row>
    <row r="2873" spans="1:35" x14ac:dyDescent="0.25">
      <c r="A2873" t="s">
        <v>616</v>
      </c>
      <c r="B2873">
        <v>700430</v>
      </c>
      <c r="C2873" s="5" t="s">
        <v>2519</v>
      </c>
      <c r="D2873" s="5" t="s">
        <v>4387</v>
      </c>
      <c r="E2873" s="5" t="s">
        <v>4388</v>
      </c>
      <c r="F2873" s="2">
        <v>1555</v>
      </c>
      <c r="G2873" s="2">
        <v>186681</v>
      </c>
      <c r="H2873" s="2">
        <v>102245</v>
      </c>
      <c r="I2873" s="2">
        <v>6117</v>
      </c>
      <c r="J2873" s="2">
        <v>96128</v>
      </c>
      <c r="K2873" s="33">
        <v>1.6176348202396804E-2</v>
      </c>
      <c r="L2873" s="2">
        <v>1358</v>
      </c>
      <c r="M2873" s="2">
        <v>162688</v>
      </c>
      <c r="N2873" s="2">
        <v>93902</v>
      </c>
      <c r="O2873" s="33">
        <v>1.4461885795829695E-2</v>
      </c>
      <c r="P2873" s="2">
        <v>1367</v>
      </c>
      <c r="Q2873" s="2">
        <v>173923</v>
      </c>
      <c r="R2873" s="2">
        <v>96876</v>
      </c>
      <c r="S2873" s="35">
        <v>1.4110822081836574E-2</v>
      </c>
      <c r="T2873" t="s">
        <v>4388</v>
      </c>
      <c r="U2873" t="s">
        <v>4388</v>
      </c>
      <c r="V2873" s="5" t="s">
        <v>4387</v>
      </c>
      <c r="W2873" s="5">
        <v>0</v>
      </c>
      <c r="X2873" s="4">
        <v>2.06552612056023E-3</v>
      </c>
      <c r="Y2873" s="6">
        <v>188</v>
      </c>
      <c r="Z2873" s="4">
        <v>-3.5106371399312025E-4</v>
      </c>
      <c r="AA2873" s="5">
        <v>1228</v>
      </c>
      <c r="AC2873" s="16" t="str">
        <f t="shared" si="264"/>
        <v/>
      </c>
      <c r="AD2873" s="16" t="str">
        <f t="shared" si="265"/>
        <v/>
      </c>
      <c r="AE2873" s="16" t="str">
        <f t="shared" si="266"/>
        <v/>
      </c>
      <c r="AF2873" s="16" t="str">
        <f t="shared" si="267"/>
        <v/>
      </c>
      <c r="AG2873" s="16">
        <f t="shared" si="268"/>
        <v>1.6176348202396804E-2</v>
      </c>
      <c r="AH2873" s="16" t="str">
        <f t="shared" si="269"/>
        <v/>
      </c>
      <c r="AI2873" s="17" t="str">
        <f>IF('Peer Comparison Tool'!$D$11="NR","",IF($C2873='Peer Comparison Tool'!$D$9,COUNT('ALLL &lt;50B Database'!$AI$1:AI2872)+1,""))</f>
        <v/>
      </c>
    </row>
    <row r="2874" spans="1:35" x14ac:dyDescent="0.25">
      <c r="A2874" t="s">
        <v>820</v>
      </c>
      <c r="B2874">
        <v>220844</v>
      </c>
      <c r="C2874" s="5" t="s">
        <v>716</v>
      </c>
      <c r="D2874" s="5" t="s">
        <v>4390</v>
      </c>
      <c r="E2874" s="5" t="s">
        <v>4388</v>
      </c>
      <c r="F2874" s="2">
        <v>1518</v>
      </c>
      <c r="G2874" s="2">
        <v>186255</v>
      </c>
      <c r="H2874" s="2">
        <v>135351</v>
      </c>
      <c r="I2874" s="2">
        <v>5365</v>
      </c>
      <c r="J2874" s="2">
        <v>129986</v>
      </c>
      <c r="K2874" s="33">
        <v>1.1678180727155232E-2</v>
      </c>
      <c r="L2874" s="2">
        <v>1389</v>
      </c>
      <c r="M2874" s="2">
        <v>175440</v>
      </c>
      <c r="N2874" s="2">
        <v>129827</v>
      </c>
      <c r="O2874" s="33">
        <v>1.0698853089110893E-2</v>
      </c>
      <c r="P2874" s="2">
        <v>1440</v>
      </c>
      <c r="Q2874" s="2">
        <v>175270</v>
      </c>
      <c r="R2874" s="2">
        <v>132010</v>
      </c>
      <c r="S2874" s="35">
        <v>1.0908264525414742E-2</v>
      </c>
      <c r="T2874" t="s">
        <v>4388</v>
      </c>
      <c r="U2874" t="s">
        <v>4388</v>
      </c>
      <c r="V2874" s="5" t="s">
        <v>4390</v>
      </c>
      <c r="W2874" s="5">
        <v>0</v>
      </c>
      <c r="X2874" s="4">
        <v>7.6991620174048959E-4</v>
      </c>
      <c r="Y2874" s="6">
        <v>78</v>
      </c>
      <c r="Z2874" s="4">
        <v>2.0941143630384858E-4</v>
      </c>
      <c r="AA2874" s="5">
        <v>3078</v>
      </c>
      <c r="AC2874" s="16" t="str">
        <f t="shared" si="264"/>
        <v/>
      </c>
      <c r="AD2874" s="16" t="str">
        <f t="shared" si="265"/>
        <v/>
      </c>
      <c r="AE2874" s="16" t="str">
        <f t="shared" si="266"/>
        <v/>
      </c>
      <c r="AF2874" s="16" t="str">
        <f t="shared" si="267"/>
        <v/>
      </c>
      <c r="AG2874" s="16">
        <f t="shared" si="268"/>
        <v>1.1678180727155232E-2</v>
      </c>
      <c r="AH2874" s="16" t="str">
        <f t="shared" si="269"/>
        <v/>
      </c>
      <c r="AI2874" s="17" t="str">
        <f>IF('Peer Comparison Tool'!$D$11="NR","",IF($C2874='Peer Comparison Tool'!$D$9,COUNT('ALLL &lt;50B Database'!$AI$1:AI2873)+1,""))</f>
        <v/>
      </c>
    </row>
    <row r="2875" spans="1:35" x14ac:dyDescent="0.25">
      <c r="A2875" t="s">
        <v>3580</v>
      </c>
      <c r="B2875">
        <v>592550</v>
      </c>
      <c r="C2875" s="5" t="s">
        <v>3557</v>
      </c>
      <c r="D2875" s="5" t="s">
        <v>4387</v>
      </c>
      <c r="E2875" s="5" t="s">
        <v>4388</v>
      </c>
      <c r="F2875" s="2">
        <v>1875</v>
      </c>
      <c r="G2875" s="2">
        <v>186225</v>
      </c>
      <c r="H2875" s="2">
        <v>135823</v>
      </c>
      <c r="I2875" s="2">
        <v>7937</v>
      </c>
      <c r="J2875" s="2">
        <v>127886</v>
      </c>
      <c r="K2875" s="33">
        <v>1.466149539433558E-2</v>
      </c>
      <c r="L2875" s="2">
        <v>1875</v>
      </c>
      <c r="M2875" s="2">
        <v>174658</v>
      </c>
      <c r="N2875" s="2">
        <v>134670</v>
      </c>
      <c r="O2875" s="33">
        <v>1.3922922699933169E-2</v>
      </c>
      <c r="P2875" s="2">
        <v>1875</v>
      </c>
      <c r="Q2875" s="2">
        <v>175142</v>
      </c>
      <c r="R2875" s="2">
        <v>133258</v>
      </c>
      <c r="S2875" s="35">
        <v>1.4070449804139339E-2</v>
      </c>
      <c r="T2875" t="s">
        <v>4388</v>
      </c>
      <c r="U2875" t="s">
        <v>4388</v>
      </c>
      <c r="V2875" s="5" t="s">
        <v>4387</v>
      </c>
      <c r="W2875" s="5">
        <v>0</v>
      </c>
      <c r="X2875" s="4">
        <v>5.9104559019624095E-4</v>
      </c>
      <c r="Y2875" s="6">
        <v>0</v>
      </c>
      <c r="Z2875" s="4">
        <v>1.4752710420616946E-4</v>
      </c>
      <c r="AA2875" s="5">
        <v>1715</v>
      </c>
      <c r="AC2875" s="16" t="str">
        <f t="shared" si="264"/>
        <v/>
      </c>
      <c r="AD2875" s="16" t="str">
        <f t="shared" si="265"/>
        <v/>
      </c>
      <c r="AE2875" s="16" t="str">
        <f t="shared" si="266"/>
        <v/>
      </c>
      <c r="AF2875" s="16" t="str">
        <f t="shared" si="267"/>
        <v/>
      </c>
      <c r="AG2875" s="16">
        <f t="shared" si="268"/>
        <v>1.466149539433558E-2</v>
      </c>
      <c r="AH2875" s="16" t="str">
        <f t="shared" si="269"/>
        <v/>
      </c>
      <c r="AI2875" s="17" t="str">
        <f>IF('Peer Comparison Tool'!$D$11="NR","",IF($C2875='Peer Comparison Tool'!$D$9,COUNT('ALLL &lt;50B Database'!$AI$1:AI2874)+1,""))</f>
        <v/>
      </c>
    </row>
    <row r="2876" spans="1:35" x14ac:dyDescent="0.25">
      <c r="A2876" t="s">
        <v>2573</v>
      </c>
      <c r="B2876">
        <v>956527</v>
      </c>
      <c r="C2876" s="5" t="s">
        <v>3064</v>
      </c>
      <c r="D2876" s="5" t="s">
        <v>4390</v>
      </c>
      <c r="E2876" s="5" t="s">
        <v>4388</v>
      </c>
      <c r="F2876" s="2">
        <v>3701</v>
      </c>
      <c r="G2876" s="2">
        <v>186108</v>
      </c>
      <c r="H2876" s="2">
        <v>126117</v>
      </c>
      <c r="I2876" s="2">
        <v>12207</v>
      </c>
      <c r="J2876" s="2">
        <v>113910</v>
      </c>
      <c r="K2876" s="33">
        <v>3.2490562724958302E-2</v>
      </c>
      <c r="L2876" s="2">
        <v>3625</v>
      </c>
      <c r="M2876" s="2">
        <v>174782</v>
      </c>
      <c r="N2876" s="2">
        <v>114521</v>
      </c>
      <c r="O2876" s="33">
        <v>3.1653583185616611E-2</v>
      </c>
      <c r="P2876" s="2">
        <v>3640</v>
      </c>
      <c r="Q2876" s="2">
        <v>169345</v>
      </c>
      <c r="R2876" s="2">
        <v>114720</v>
      </c>
      <c r="S2876" s="35">
        <v>3.1729428172942817E-2</v>
      </c>
      <c r="T2876" t="s">
        <v>4388</v>
      </c>
      <c r="U2876" t="s">
        <v>4388</v>
      </c>
      <c r="V2876" s="5" t="s">
        <v>4390</v>
      </c>
      <c r="W2876" s="5">
        <v>0</v>
      </c>
      <c r="X2876" s="4">
        <v>7.6113455201548552E-4</v>
      </c>
      <c r="Y2876" s="6">
        <v>61</v>
      </c>
      <c r="Z2876" s="4">
        <v>7.5844987326205426E-5</v>
      </c>
      <c r="AA2876" s="5">
        <v>120</v>
      </c>
      <c r="AC2876" s="16" t="str">
        <f t="shared" si="264"/>
        <v/>
      </c>
      <c r="AD2876" s="16" t="str">
        <f t="shared" si="265"/>
        <v/>
      </c>
      <c r="AE2876" s="16" t="str">
        <f t="shared" si="266"/>
        <v/>
      </c>
      <c r="AF2876" s="16" t="str">
        <f t="shared" si="267"/>
        <v/>
      </c>
      <c r="AG2876" s="16">
        <f t="shared" si="268"/>
        <v>3.2490562724958302E-2</v>
      </c>
      <c r="AH2876" s="16" t="str">
        <f t="shared" si="269"/>
        <v/>
      </c>
      <c r="AI2876" s="17" t="str">
        <f>IF('Peer Comparison Tool'!$D$11="NR","",IF($C2876='Peer Comparison Tool'!$D$9,COUNT('ALLL &lt;50B Database'!$AI$1:AI2875)+1,""))</f>
        <v/>
      </c>
    </row>
    <row r="2877" spans="1:35" x14ac:dyDescent="0.25">
      <c r="A2877" t="s">
        <v>1120</v>
      </c>
      <c r="B2877">
        <v>232847</v>
      </c>
      <c r="C2877" s="5" t="s">
        <v>926</v>
      </c>
      <c r="D2877" s="5" t="s">
        <v>4390</v>
      </c>
      <c r="E2877" s="5" t="s">
        <v>4388</v>
      </c>
      <c r="F2877" s="2">
        <v>1240</v>
      </c>
      <c r="G2877" s="2">
        <v>186106</v>
      </c>
      <c r="H2877" s="2">
        <v>100841</v>
      </c>
      <c r="I2877" s="2">
        <v>3889</v>
      </c>
      <c r="J2877" s="2">
        <v>96952</v>
      </c>
      <c r="K2877" s="33">
        <v>1.2789834144731414E-2</v>
      </c>
      <c r="L2877" s="2">
        <v>1175</v>
      </c>
      <c r="M2877" s="2">
        <v>170256</v>
      </c>
      <c r="N2877" s="2">
        <v>105013</v>
      </c>
      <c r="O2877" s="33">
        <v>1.1189090874463162E-2</v>
      </c>
      <c r="P2877" s="2">
        <v>1150</v>
      </c>
      <c r="Q2877" s="2">
        <v>174334</v>
      </c>
      <c r="R2877" s="2">
        <v>99090</v>
      </c>
      <c r="S2877" s="35">
        <v>1.1605611060651933E-2</v>
      </c>
      <c r="T2877" t="s">
        <v>4388</v>
      </c>
      <c r="U2877" t="s">
        <v>4388</v>
      </c>
      <c r="V2877" s="5" t="s">
        <v>4390</v>
      </c>
      <c r="W2877" s="5">
        <v>0</v>
      </c>
      <c r="X2877" s="4">
        <v>1.1842230840794811E-3</v>
      </c>
      <c r="Y2877" s="6">
        <v>90</v>
      </c>
      <c r="Z2877" s="4">
        <v>4.1652018618877108E-4</v>
      </c>
      <c r="AA2877" s="5">
        <v>2553</v>
      </c>
      <c r="AC2877" s="16" t="str">
        <f t="shared" si="264"/>
        <v/>
      </c>
      <c r="AD2877" s="16" t="str">
        <f t="shared" si="265"/>
        <v/>
      </c>
      <c r="AE2877" s="16" t="str">
        <f t="shared" si="266"/>
        <v/>
      </c>
      <c r="AF2877" s="16" t="str">
        <f t="shared" si="267"/>
        <v/>
      </c>
      <c r="AG2877" s="16">
        <f t="shared" si="268"/>
        <v>1.2789834144731414E-2</v>
      </c>
      <c r="AH2877" s="16" t="str">
        <f t="shared" si="269"/>
        <v/>
      </c>
      <c r="AI2877" s="17" t="str">
        <f>IF('Peer Comparison Tool'!$D$11="NR","",IF($C2877='Peer Comparison Tool'!$D$9,COUNT('ALLL &lt;50B Database'!$AI$1:AI2876)+1,""))</f>
        <v/>
      </c>
    </row>
    <row r="2878" spans="1:35" x14ac:dyDescent="0.25">
      <c r="A2878" t="s">
        <v>857</v>
      </c>
      <c r="B2878">
        <v>618544</v>
      </c>
      <c r="C2878" s="5" t="s">
        <v>1963</v>
      </c>
      <c r="D2878" s="5" t="s">
        <v>4390</v>
      </c>
      <c r="E2878" s="5" t="s">
        <v>4388</v>
      </c>
      <c r="F2878" s="2">
        <v>1277</v>
      </c>
      <c r="G2878" s="2">
        <v>186098</v>
      </c>
      <c r="H2878" s="2">
        <v>102073</v>
      </c>
      <c r="I2878" s="2">
        <v>4008</v>
      </c>
      <c r="J2878" s="2">
        <v>98065</v>
      </c>
      <c r="K2878" s="33">
        <v>1.3021975220517004E-2</v>
      </c>
      <c r="L2878" s="2">
        <v>1248</v>
      </c>
      <c r="M2878" s="2">
        <v>168551</v>
      </c>
      <c r="N2878" s="2">
        <v>105537</v>
      </c>
      <c r="O2878" s="33">
        <v>1.1825236646863186E-2</v>
      </c>
      <c r="P2878" s="2">
        <v>1242</v>
      </c>
      <c r="Q2878" s="2">
        <v>171921</v>
      </c>
      <c r="R2878" s="2">
        <v>102520</v>
      </c>
      <c r="S2878" s="35">
        <v>1.2114709325009755E-2</v>
      </c>
      <c r="T2878" t="s">
        <v>4388</v>
      </c>
      <c r="U2878" t="s">
        <v>4388</v>
      </c>
      <c r="V2878" s="5" t="s">
        <v>4390</v>
      </c>
      <c r="W2878" s="5">
        <v>0</v>
      </c>
      <c r="X2878" s="4">
        <v>9.0726589550724906E-4</v>
      </c>
      <c r="Y2878" s="6">
        <v>35</v>
      </c>
      <c r="Z2878" s="4">
        <v>2.894726781465691E-4</v>
      </c>
      <c r="AA2878" s="5">
        <v>2420</v>
      </c>
      <c r="AC2878" s="16" t="str">
        <f t="shared" si="264"/>
        <v/>
      </c>
      <c r="AD2878" s="16" t="str">
        <f t="shared" si="265"/>
        <v/>
      </c>
      <c r="AE2878" s="16" t="str">
        <f t="shared" si="266"/>
        <v/>
      </c>
      <c r="AF2878" s="16" t="str">
        <f t="shared" si="267"/>
        <v/>
      </c>
      <c r="AG2878" s="16">
        <f t="shared" si="268"/>
        <v>1.3021975220517004E-2</v>
      </c>
      <c r="AH2878" s="16" t="str">
        <f t="shared" si="269"/>
        <v/>
      </c>
      <c r="AI2878" s="17" t="str">
        <f>IF('Peer Comparison Tool'!$D$11="NR","",IF($C2878='Peer Comparison Tool'!$D$9,COUNT('ALLL &lt;50B Database'!$AI$1:AI2877)+1,""))</f>
        <v/>
      </c>
    </row>
    <row r="2879" spans="1:35" x14ac:dyDescent="0.25">
      <c r="A2879" t="s">
        <v>822</v>
      </c>
      <c r="B2879">
        <v>682648</v>
      </c>
      <c r="C2879" s="5" t="s">
        <v>716</v>
      </c>
      <c r="D2879" s="5" t="s">
        <v>4390</v>
      </c>
      <c r="E2879" s="5" t="s">
        <v>4388</v>
      </c>
      <c r="F2879" s="2">
        <v>942</v>
      </c>
      <c r="G2879" s="2">
        <v>185529</v>
      </c>
      <c r="H2879" s="2">
        <v>88466</v>
      </c>
      <c r="I2879" s="2">
        <v>6002</v>
      </c>
      <c r="J2879" s="2">
        <v>82464</v>
      </c>
      <c r="K2879" s="33">
        <v>1.1423166472642608E-2</v>
      </c>
      <c r="L2879" s="2">
        <v>856</v>
      </c>
      <c r="M2879" s="2">
        <v>171775</v>
      </c>
      <c r="N2879" s="2">
        <v>82858</v>
      </c>
      <c r="O2879" s="33">
        <v>1.0330927611093678E-2</v>
      </c>
      <c r="P2879" s="2">
        <v>898</v>
      </c>
      <c r="Q2879" s="2">
        <v>174410</v>
      </c>
      <c r="R2879" s="2">
        <v>84060</v>
      </c>
      <c r="S2879" s="35">
        <v>1.0682845586485844E-2</v>
      </c>
      <c r="T2879" t="s">
        <v>4388</v>
      </c>
      <c r="U2879" t="s">
        <v>4388</v>
      </c>
      <c r="V2879" s="5" t="s">
        <v>4390</v>
      </c>
      <c r="W2879" s="5">
        <v>0</v>
      </c>
      <c r="X2879" s="4">
        <v>7.4032088615676346E-4</v>
      </c>
      <c r="Y2879" s="6">
        <v>44</v>
      </c>
      <c r="Z2879" s="4">
        <v>3.5191797539216654E-4</v>
      </c>
      <c r="AA2879" s="5">
        <v>3190</v>
      </c>
      <c r="AC2879" s="16" t="str">
        <f t="shared" si="264"/>
        <v/>
      </c>
      <c r="AD2879" s="16" t="str">
        <f t="shared" si="265"/>
        <v/>
      </c>
      <c r="AE2879" s="16" t="str">
        <f t="shared" si="266"/>
        <v/>
      </c>
      <c r="AF2879" s="16" t="str">
        <f t="shared" si="267"/>
        <v/>
      </c>
      <c r="AG2879" s="16">
        <f t="shared" si="268"/>
        <v>1.1423166472642608E-2</v>
      </c>
      <c r="AH2879" s="16" t="str">
        <f t="shared" si="269"/>
        <v/>
      </c>
      <c r="AI2879" s="17" t="str">
        <f>IF('Peer Comparison Tool'!$D$11="NR","",IF($C2879='Peer Comparison Tool'!$D$9,COUNT('ALLL &lt;50B Database'!$AI$1:AI2878)+1,""))</f>
        <v/>
      </c>
    </row>
    <row r="2880" spans="1:35" x14ac:dyDescent="0.25">
      <c r="A2880" t="s">
        <v>1361</v>
      </c>
      <c r="B2880">
        <v>308340</v>
      </c>
      <c r="C2880" s="5" t="s">
        <v>1309</v>
      </c>
      <c r="D2880" s="5" t="s">
        <v>4390</v>
      </c>
      <c r="E2880" s="5" t="s">
        <v>4388</v>
      </c>
      <c r="F2880" s="2">
        <v>2116</v>
      </c>
      <c r="G2880" s="2">
        <v>185206</v>
      </c>
      <c r="H2880" s="2">
        <v>143877</v>
      </c>
      <c r="I2880" s="2">
        <v>1166</v>
      </c>
      <c r="J2880" s="2">
        <v>142711</v>
      </c>
      <c r="K2880" s="33">
        <v>1.4827168193061502E-2</v>
      </c>
      <c r="L2880" s="2">
        <v>2131</v>
      </c>
      <c r="M2880" s="2">
        <v>165989</v>
      </c>
      <c r="N2880" s="2">
        <v>141507</v>
      </c>
      <c r="O2880" s="33">
        <v>1.5059325687068484E-2</v>
      </c>
      <c r="P2880" s="2">
        <v>2113</v>
      </c>
      <c r="Q2880" s="2">
        <v>173881</v>
      </c>
      <c r="R2880" s="2">
        <v>135943</v>
      </c>
      <c r="S2880" s="35">
        <v>1.5543279168475022E-2</v>
      </c>
      <c r="T2880" t="s">
        <v>4388</v>
      </c>
      <c r="U2880" t="s">
        <v>4388</v>
      </c>
      <c r="V2880" s="5" t="s">
        <v>4390</v>
      </c>
      <c r="W2880" s="5">
        <v>0</v>
      </c>
      <c r="X2880" s="4">
        <v>-7.1611097541351976E-4</v>
      </c>
      <c r="Y2880" s="6">
        <v>3</v>
      </c>
      <c r="Z2880" s="4">
        <v>4.839534814065384E-4</v>
      </c>
      <c r="AA2880" s="5">
        <v>1659</v>
      </c>
      <c r="AC2880" s="16" t="str">
        <f t="shared" si="264"/>
        <v/>
      </c>
      <c r="AD2880" s="16" t="str">
        <f t="shared" si="265"/>
        <v/>
      </c>
      <c r="AE2880" s="16" t="str">
        <f t="shared" si="266"/>
        <v/>
      </c>
      <c r="AF2880" s="16" t="str">
        <f t="shared" si="267"/>
        <v/>
      </c>
      <c r="AG2880" s="16">
        <f t="shared" si="268"/>
        <v>1.4827168193061502E-2</v>
      </c>
      <c r="AH2880" s="16" t="str">
        <f t="shared" si="269"/>
        <v/>
      </c>
      <c r="AI2880" s="17" t="str">
        <f>IF('Peer Comparison Tool'!$D$11="NR","",IF($C2880='Peer Comparison Tool'!$D$9,COUNT('ALLL &lt;50B Database'!$AI$1:AI2879)+1,""))</f>
        <v/>
      </c>
    </row>
    <row r="2881" spans="1:35" x14ac:dyDescent="0.25">
      <c r="A2881" t="s">
        <v>3049</v>
      </c>
      <c r="B2881">
        <v>63201</v>
      </c>
      <c r="C2881" s="5" t="s">
        <v>2948</v>
      </c>
      <c r="D2881" s="5" t="s">
        <v>4390</v>
      </c>
      <c r="E2881" s="5" t="s">
        <v>4388</v>
      </c>
      <c r="F2881" s="2">
        <v>513</v>
      </c>
      <c r="G2881" s="2">
        <v>185080</v>
      </c>
      <c r="H2881" s="2">
        <v>102473</v>
      </c>
      <c r="I2881" s="2">
        <v>11056</v>
      </c>
      <c r="J2881" s="2">
        <v>91417</v>
      </c>
      <c r="K2881" s="33">
        <v>5.6116477241650899E-3</v>
      </c>
      <c r="L2881" s="2">
        <v>410</v>
      </c>
      <c r="M2881" s="2">
        <v>155726</v>
      </c>
      <c r="N2881" s="2">
        <v>75981</v>
      </c>
      <c r="O2881" s="33">
        <v>5.3960858635711557E-3</v>
      </c>
      <c r="P2881" s="2">
        <v>464</v>
      </c>
      <c r="Q2881" s="2">
        <v>157150</v>
      </c>
      <c r="R2881" s="2">
        <v>81630</v>
      </c>
      <c r="S2881" s="35">
        <v>5.6841847360039202E-3</v>
      </c>
      <c r="T2881" t="s">
        <v>4388</v>
      </c>
      <c r="U2881" t="s">
        <v>4388</v>
      </c>
      <c r="V2881" s="5" t="s">
        <v>4390</v>
      </c>
      <c r="W2881" s="5">
        <v>0</v>
      </c>
      <c r="X2881" s="4">
        <v>-7.2537011838830386E-5</v>
      </c>
      <c r="Y2881" s="6">
        <v>49</v>
      </c>
      <c r="Z2881" s="4">
        <v>2.8809887243276457E-4</v>
      </c>
      <c r="AA2881" s="5">
        <v>4618</v>
      </c>
      <c r="AC2881" s="16" t="str">
        <f t="shared" si="264"/>
        <v/>
      </c>
      <c r="AD2881" s="16" t="str">
        <f t="shared" si="265"/>
        <v/>
      </c>
      <c r="AE2881" s="16" t="str">
        <f t="shared" si="266"/>
        <v/>
      </c>
      <c r="AF2881" s="16" t="str">
        <f t="shared" si="267"/>
        <v/>
      </c>
      <c r="AG2881" s="16">
        <f t="shared" si="268"/>
        <v>5.6116477241650899E-3</v>
      </c>
      <c r="AH2881" s="16" t="str">
        <f t="shared" si="269"/>
        <v/>
      </c>
      <c r="AI2881" s="17" t="str">
        <f>IF('Peer Comparison Tool'!$D$11="NR","",IF($C2881='Peer Comparison Tool'!$D$9,COUNT('ALLL &lt;50B Database'!$AI$1:AI2880)+1,""))</f>
        <v/>
      </c>
    </row>
    <row r="2882" spans="1:35" x14ac:dyDescent="0.25">
      <c r="A2882" t="s">
        <v>3918</v>
      </c>
      <c r="B2882">
        <v>765662</v>
      </c>
      <c r="C2882" s="5" t="s">
        <v>3704</v>
      </c>
      <c r="D2882" s="5" t="s">
        <v>4390</v>
      </c>
      <c r="E2882" s="5" t="s">
        <v>4388</v>
      </c>
      <c r="F2882" s="2">
        <v>481</v>
      </c>
      <c r="G2882" s="2">
        <v>185020</v>
      </c>
      <c r="H2882" s="2">
        <v>55601</v>
      </c>
      <c r="I2882" s="2">
        <v>6774</v>
      </c>
      <c r="J2882" s="2">
        <v>48827</v>
      </c>
      <c r="K2882" s="33">
        <v>9.8511069695045774E-3</v>
      </c>
      <c r="L2882" s="2">
        <v>482</v>
      </c>
      <c r="M2882" s="2">
        <v>171744</v>
      </c>
      <c r="N2882" s="2">
        <v>47887</v>
      </c>
      <c r="O2882" s="33">
        <v>1.0065362206861987E-2</v>
      </c>
      <c r="P2882" s="2">
        <v>480</v>
      </c>
      <c r="Q2882" s="2">
        <v>172562</v>
      </c>
      <c r="R2882" s="2">
        <v>46373</v>
      </c>
      <c r="S2882" s="35">
        <v>1.0350850710542772E-2</v>
      </c>
      <c r="T2882" t="s">
        <v>4388</v>
      </c>
      <c r="U2882" t="s">
        <v>4388</v>
      </c>
      <c r="V2882" s="5" t="s">
        <v>4390</v>
      </c>
      <c r="W2882" s="5">
        <v>0</v>
      </c>
      <c r="X2882" s="4">
        <v>-4.9974374103819476E-4</v>
      </c>
      <c r="Y2882" s="6">
        <v>1</v>
      </c>
      <c r="Z2882" s="4">
        <v>2.8548850368078499E-4</v>
      </c>
      <c r="AA2882" s="5">
        <v>3827</v>
      </c>
      <c r="AC2882" s="16" t="str">
        <f t="shared" si="264"/>
        <v/>
      </c>
      <c r="AD2882" s="16" t="str">
        <f t="shared" si="265"/>
        <v/>
      </c>
      <c r="AE2882" s="16" t="str">
        <f t="shared" si="266"/>
        <v/>
      </c>
      <c r="AF2882" s="16" t="str">
        <f t="shared" si="267"/>
        <v/>
      </c>
      <c r="AG2882" s="16">
        <f t="shared" si="268"/>
        <v>9.8511069695045774E-3</v>
      </c>
      <c r="AH2882" s="16" t="str">
        <f t="shared" si="269"/>
        <v/>
      </c>
      <c r="AI2882" s="17" t="str">
        <f>IF('Peer Comparison Tool'!$D$11="NR","",IF($C2882='Peer Comparison Tool'!$D$9,COUNT('ALLL &lt;50B Database'!$AI$1:AI2881)+1,""))</f>
        <v/>
      </c>
    </row>
    <row r="2883" spans="1:35" x14ac:dyDescent="0.25">
      <c r="A2883" t="s">
        <v>814</v>
      </c>
      <c r="B2883">
        <v>334648</v>
      </c>
      <c r="C2883" s="5" t="s">
        <v>716</v>
      </c>
      <c r="D2883" s="5" t="s">
        <v>4390</v>
      </c>
      <c r="E2883" s="5" t="s">
        <v>4388</v>
      </c>
      <c r="F2883" s="2">
        <v>1756</v>
      </c>
      <c r="G2883" s="2">
        <v>184975</v>
      </c>
      <c r="H2883" s="2">
        <v>95549</v>
      </c>
      <c r="I2883" s="2">
        <v>2684</v>
      </c>
      <c r="J2883" s="2">
        <v>92865</v>
      </c>
      <c r="K2883" s="33">
        <v>1.8909169224142573E-2</v>
      </c>
      <c r="L2883" s="2">
        <v>1662</v>
      </c>
      <c r="M2883" s="2">
        <v>185932</v>
      </c>
      <c r="N2883" s="2">
        <v>92153</v>
      </c>
      <c r="O2883" s="33">
        <v>1.8035224029602944E-2</v>
      </c>
      <c r="P2883" s="2">
        <v>1710</v>
      </c>
      <c r="Q2883" s="2">
        <v>188659</v>
      </c>
      <c r="R2883" s="2">
        <v>94236</v>
      </c>
      <c r="S2883" s="35">
        <v>1.8145931491149878E-2</v>
      </c>
      <c r="T2883" t="s">
        <v>4388</v>
      </c>
      <c r="U2883" t="s">
        <v>4388</v>
      </c>
      <c r="V2883" s="5" t="s">
        <v>4390</v>
      </c>
      <c r="W2883" s="5">
        <v>0</v>
      </c>
      <c r="X2883" s="4">
        <v>7.6323773299269426E-4</v>
      </c>
      <c r="Y2883" s="6">
        <v>46</v>
      </c>
      <c r="Z2883" s="4">
        <v>1.1070746154693417E-4</v>
      </c>
      <c r="AA2883" s="5">
        <v>694</v>
      </c>
      <c r="AC2883" s="16" t="str">
        <f t="shared" ref="AC2883:AC2946" si="270">IF(AND($G2883&gt;=10000000,$G2883&lt;50000000),$K2883,"")</f>
        <v/>
      </c>
      <c r="AD2883" s="16" t="str">
        <f t="shared" ref="AD2883:AD2946" si="271">IF(AND($G2883&gt;=5000000,$G2883&lt;9999999),$K2883,"")</f>
        <v/>
      </c>
      <c r="AE2883" s="16" t="str">
        <f t="shared" ref="AE2883:AE2946" si="272">IF(AND($G2883&gt;=1000000,$G2883&lt;4999999),$K2883,"")</f>
        <v/>
      </c>
      <c r="AF2883" s="16" t="str">
        <f t="shared" ref="AF2883:AF2946" si="273">IF(AND($G2883&gt;=500000,$G2883&lt;999999),$K2883,"")</f>
        <v/>
      </c>
      <c r="AG2883" s="16">
        <f t="shared" ref="AG2883:AG2946" si="274">IF(AND($G2883&gt;=100000,$G2883&lt;499999),$K2883,"")</f>
        <v>1.8909169224142573E-2</v>
      </c>
      <c r="AH2883" s="16" t="str">
        <f t="shared" ref="AH2883:AH2946" si="275">IF(AND($G2883&gt;=0,$G2883&lt;99999),$K2883,"")</f>
        <v/>
      </c>
      <c r="AI2883" s="17" t="str">
        <f>IF('Peer Comparison Tool'!$D$11="NR","",IF($C2883='Peer Comparison Tool'!$D$9,COUNT('ALLL &lt;50B Database'!$AI$1:AI2882)+1,""))</f>
        <v/>
      </c>
    </row>
    <row r="2884" spans="1:35" x14ac:dyDescent="0.25">
      <c r="A2884" t="s">
        <v>827</v>
      </c>
      <c r="B2884">
        <v>2705112</v>
      </c>
      <c r="C2884" s="5" t="s">
        <v>716</v>
      </c>
      <c r="D2884" s="5" t="s">
        <v>4390</v>
      </c>
      <c r="E2884" s="5" t="s">
        <v>4388</v>
      </c>
      <c r="F2884" s="2">
        <v>986</v>
      </c>
      <c r="G2884" s="2">
        <v>184881</v>
      </c>
      <c r="H2884" s="2">
        <v>110672</v>
      </c>
      <c r="I2884" s="2">
        <v>16051</v>
      </c>
      <c r="J2884" s="2">
        <v>94621</v>
      </c>
      <c r="K2884" s="33">
        <v>1.0420519757770474E-2</v>
      </c>
      <c r="L2884" s="2">
        <v>702</v>
      </c>
      <c r="M2884" s="2">
        <v>166443</v>
      </c>
      <c r="N2884" s="2">
        <v>92897</v>
      </c>
      <c r="O2884" s="33">
        <v>7.5567564076342618E-3</v>
      </c>
      <c r="P2884" s="2">
        <v>701</v>
      </c>
      <c r="Q2884" s="2">
        <v>168821</v>
      </c>
      <c r="R2884" s="2">
        <v>98095</v>
      </c>
      <c r="S2884" s="35">
        <v>7.1461338498394417E-3</v>
      </c>
      <c r="T2884" t="s">
        <v>4388</v>
      </c>
      <c r="U2884" t="s">
        <v>4388</v>
      </c>
      <c r="V2884" s="5" t="s">
        <v>4390</v>
      </c>
      <c r="W2884" s="5">
        <v>0</v>
      </c>
      <c r="X2884" s="4">
        <v>3.2743859079310328E-3</v>
      </c>
      <c r="Y2884" s="6">
        <v>285</v>
      </c>
      <c r="Z2884" s="4">
        <v>-4.1062255779482013E-4</v>
      </c>
      <c r="AA2884" s="5">
        <v>3629</v>
      </c>
      <c r="AC2884" s="16" t="str">
        <f t="shared" si="270"/>
        <v/>
      </c>
      <c r="AD2884" s="16" t="str">
        <f t="shared" si="271"/>
        <v/>
      </c>
      <c r="AE2884" s="16" t="str">
        <f t="shared" si="272"/>
        <v/>
      </c>
      <c r="AF2884" s="16" t="str">
        <f t="shared" si="273"/>
        <v/>
      </c>
      <c r="AG2884" s="16">
        <f t="shared" si="274"/>
        <v>1.0420519757770474E-2</v>
      </c>
      <c r="AH2884" s="16" t="str">
        <f t="shared" si="275"/>
        <v/>
      </c>
      <c r="AI2884" s="17" t="str">
        <f>IF('Peer Comparison Tool'!$D$11="NR","",IF($C2884='Peer Comparison Tool'!$D$9,COUNT('ALLL &lt;50B Database'!$AI$1:AI2883)+1,""))</f>
        <v/>
      </c>
    </row>
    <row r="2885" spans="1:35" x14ac:dyDescent="0.25">
      <c r="A2885" t="s">
        <v>828</v>
      </c>
      <c r="B2885">
        <v>604547</v>
      </c>
      <c r="C2885" s="5" t="s">
        <v>716</v>
      </c>
      <c r="D2885" s="5" t="s">
        <v>4390</v>
      </c>
      <c r="E2885" s="5" t="s">
        <v>4388</v>
      </c>
      <c r="F2885" s="2">
        <v>1967</v>
      </c>
      <c r="G2885" s="2">
        <v>184758</v>
      </c>
      <c r="H2885" s="2">
        <v>147329</v>
      </c>
      <c r="I2885" s="2">
        <v>12502</v>
      </c>
      <c r="J2885" s="2">
        <v>134827</v>
      </c>
      <c r="K2885" s="33">
        <v>1.4589065988266444E-2</v>
      </c>
      <c r="L2885" s="2">
        <v>1702</v>
      </c>
      <c r="M2885" s="2">
        <v>160107</v>
      </c>
      <c r="N2885" s="2">
        <v>123374</v>
      </c>
      <c r="O2885" s="33">
        <v>1.3795451229594566E-2</v>
      </c>
      <c r="P2885" s="2">
        <v>1706</v>
      </c>
      <c r="Q2885" s="2">
        <v>167458</v>
      </c>
      <c r="R2885" s="2">
        <v>130272</v>
      </c>
      <c r="S2885" s="35">
        <v>1.3095676737902235E-2</v>
      </c>
      <c r="T2885" t="s">
        <v>4388</v>
      </c>
      <c r="U2885" t="s">
        <v>4388</v>
      </c>
      <c r="V2885" s="5" t="s">
        <v>4390</v>
      </c>
      <c r="W2885" s="5">
        <v>0</v>
      </c>
      <c r="X2885" s="4">
        <v>1.4933892503642097E-3</v>
      </c>
      <c r="Y2885" s="6">
        <v>261</v>
      </c>
      <c r="Z2885" s="4">
        <v>-6.9977449169233118E-4</v>
      </c>
      <c r="AA2885" s="5">
        <v>1741</v>
      </c>
      <c r="AC2885" s="16" t="str">
        <f t="shared" si="270"/>
        <v/>
      </c>
      <c r="AD2885" s="16" t="str">
        <f t="shared" si="271"/>
        <v/>
      </c>
      <c r="AE2885" s="16" t="str">
        <f t="shared" si="272"/>
        <v/>
      </c>
      <c r="AF2885" s="16" t="str">
        <f t="shared" si="273"/>
        <v/>
      </c>
      <c r="AG2885" s="16">
        <f t="shared" si="274"/>
        <v>1.4589065988266444E-2</v>
      </c>
      <c r="AH2885" s="16" t="str">
        <f t="shared" si="275"/>
        <v/>
      </c>
      <c r="AI2885" s="17" t="str">
        <f>IF('Peer Comparison Tool'!$D$11="NR","",IF($C2885='Peer Comparison Tool'!$D$9,COUNT('ALLL &lt;50B Database'!$AI$1:AI2884)+1,""))</f>
        <v/>
      </c>
    </row>
    <row r="2886" spans="1:35" x14ac:dyDescent="0.25">
      <c r="A2886" t="s">
        <v>4340</v>
      </c>
      <c r="B2886">
        <v>629522</v>
      </c>
      <c r="C2886" s="5" t="s">
        <v>4315</v>
      </c>
      <c r="D2886" s="5" t="s">
        <v>4390</v>
      </c>
      <c r="E2886" s="5" t="s">
        <v>4388</v>
      </c>
      <c r="F2886" s="2">
        <v>1767</v>
      </c>
      <c r="G2886" s="2">
        <v>184709</v>
      </c>
      <c r="H2886" s="2">
        <v>135469</v>
      </c>
      <c r="I2886" s="2">
        <v>6350</v>
      </c>
      <c r="J2886" s="2">
        <v>129119</v>
      </c>
      <c r="K2886" s="33">
        <v>1.3685050224986253E-2</v>
      </c>
      <c r="L2886" s="2">
        <v>1692</v>
      </c>
      <c r="M2886" s="2">
        <v>166013</v>
      </c>
      <c r="N2886" s="2">
        <v>130389</v>
      </c>
      <c r="O2886" s="33">
        <v>1.2976554770724524E-2</v>
      </c>
      <c r="P2886" s="2">
        <v>1706</v>
      </c>
      <c r="Q2886" s="2">
        <v>169950</v>
      </c>
      <c r="R2886" s="2">
        <v>130908</v>
      </c>
      <c r="S2886" s="35">
        <v>1.3032053044886485E-2</v>
      </c>
      <c r="T2886" t="s">
        <v>4388</v>
      </c>
      <c r="U2886" t="s">
        <v>4388</v>
      </c>
      <c r="V2886" s="5" t="s">
        <v>4390</v>
      </c>
      <c r="W2886" s="5">
        <v>0</v>
      </c>
      <c r="X2886" s="4">
        <v>6.5299718009976734E-4</v>
      </c>
      <c r="Y2886" s="6">
        <v>61</v>
      </c>
      <c r="Z2886" s="4">
        <v>5.5498274161961542E-5</v>
      </c>
      <c r="AA2886" s="5">
        <v>2118</v>
      </c>
      <c r="AC2886" s="16" t="str">
        <f t="shared" si="270"/>
        <v/>
      </c>
      <c r="AD2886" s="16" t="str">
        <f t="shared" si="271"/>
        <v/>
      </c>
      <c r="AE2886" s="16" t="str">
        <f t="shared" si="272"/>
        <v/>
      </c>
      <c r="AF2886" s="16" t="str">
        <f t="shared" si="273"/>
        <v/>
      </c>
      <c r="AG2886" s="16">
        <f t="shared" si="274"/>
        <v>1.3685050224986253E-2</v>
      </c>
      <c r="AH2886" s="16" t="str">
        <f t="shared" si="275"/>
        <v/>
      </c>
      <c r="AI2886" s="17" t="str">
        <f>IF('Peer Comparison Tool'!$D$11="NR","",IF($C2886='Peer Comparison Tool'!$D$9,COUNT('ALLL &lt;50B Database'!$AI$1:AI2885)+1,""))</f>
        <v/>
      </c>
    </row>
    <row r="2887" spans="1:35" x14ac:dyDescent="0.25">
      <c r="A2887" t="s">
        <v>4263</v>
      </c>
      <c r="B2887">
        <v>28675</v>
      </c>
      <c r="C2887" s="5" t="s">
        <v>4163</v>
      </c>
      <c r="D2887" s="5" t="s">
        <v>4387</v>
      </c>
      <c r="E2887" s="5" t="s">
        <v>4388</v>
      </c>
      <c r="F2887" s="2">
        <v>756</v>
      </c>
      <c r="G2887" s="2">
        <v>184590</v>
      </c>
      <c r="H2887" s="2">
        <v>83794</v>
      </c>
      <c r="I2887" s="2">
        <v>6074</v>
      </c>
      <c r="J2887" s="2">
        <v>77720</v>
      </c>
      <c r="K2887" s="33">
        <v>9.7272259392691719E-3</v>
      </c>
      <c r="L2887" s="2">
        <v>684</v>
      </c>
      <c r="M2887" s="2">
        <v>166429</v>
      </c>
      <c r="N2887" s="2">
        <v>76067</v>
      </c>
      <c r="O2887" s="33">
        <v>8.9920727779457584E-3</v>
      </c>
      <c r="P2887" s="2">
        <v>704</v>
      </c>
      <c r="Q2887" s="2">
        <v>168692</v>
      </c>
      <c r="R2887" s="2">
        <v>78750</v>
      </c>
      <c r="S2887" s="35">
        <v>8.9396825396825391E-3</v>
      </c>
      <c r="T2887" t="s">
        <v>4388</v>
      </c>
      <c r="U2887" t="s">
        <v>4388</v>
      </c>
      <c r="V2887" s="5" t="s">
        <v>4387</v>
      </c>
      <c r="W2887" s="5">
        <v>0</v>
      </c>
      <c r="X2887" s="4">
        <v>7.875433995866328E-4</v>
      </c>
      <c r="Y2887" s="6">
        <v>52</v>
      </c>
      <c r="Z2887" s="4">
        <v>-5.2390238263219299E-5</v>
      </c>
      <c r="AA2887" s="5">
        <v>3875</v>
      </c>
      <c r="AC2887" s="16" t="str">
        <f t="shared" si="270"/>
        <v/>
      </c>
      <c r="AD2887" s="16" t="str">
        <f t="shared" si="271"/>
        <v/>
      </c>
      <c r="AE2887" s="16" t="str">
        <f t="shared" si="272"/>
        <v/>
      </c>
      <c r="AF2887" s="16" t="str">
        <f t="shared" si="273"/>
        <v/>
      </c>
      <c r="AG2887" s="16">
        <f t="shared" si="274"/>
        <v>9.7272259392691719E-3</v>
      </c>
      <c r="AH2887" s="16" t="str">
        <f t="shared" si="275"/>
        <v/>
      </c>
      <c r="AI2887" s="17" t="str">
        <f>IF('Peer Comparison Tool'!$D$11="NR","",IF($C2887='Peer Comparison Tool'!$D$9,COUNT('ALLL &lt;50B Database'!$AI$1:AI2886)+1,""))</f>
        <v/>
      </c>
    </row>
    <row r="2888" spans="1:35" x14ac:dyDescent="0.25">
      <c r="A2888" t="s">
        <v>2420</v>
      </c>
      <c r="B2888">
        <v>767255</v>
      </c>
      <c r="C2888" s="5" t="s">
        <v>2299</v>
      </c>
      <c r="D2888" s="5" t="s">
        <v>4390</v>
      </c>
      <c r="E2888" s="5" t="s">
        <v>4388</v>
      </c>
      <c r="F2888" s="2">
        <v>1726</v>
      </c>
      <c r="G2888" s="2">
        <v>184480</v>
      </c>
      <c r="H2888" s="2">
        <v>140971</v>
      </c>
      <c r="I2888" s="2">
        <v>8576</v>
      </c>
      <c r="J2888" s="2">
        <v>132395</v>
      </c>
      <c r="K2888" s="33">
        <v>1.3036746100683561E-2</v>
      </c>
      <c r="L2888" s="2">
        <v>1472</v>
      </c>
      <c r="M2888" s="2">
        <v>172180</v>
      </c>
      <c r="N2888" s="2">
        <v>131321</v>
      </c>
      <c r="O2888" s="33">
        <v>1.1209174465622406E-2</v>
      </c>
      <c r="P2888" s="2">
        <v>1555</v>
      </c>
      <c r="Q2888" s="2">
        <v>170018</v>
      </c>
      <c r="R2888" s="2">
        <v>127322</v>
      </c>
      <c r="S2888" s="35">
        <v>1.2213128917233472E-2</v>
      </c>
      <c r="T2888" t="s">
        <v>4388</v>
      </c>
      <c r="U2888" t="s">
        <v>4388</v>
      </c>
      <c r="V2888" s="5" t="s">
        <v>4390</v>
      </c>
      <c r="W2888" s="5">
        <v>0</v>
      </c>
      <c r="X2888" s="4">
        <v>8.236171834500889E-4</v>
      </c>
      <c r="Y2888" s="6">
        <v>171</v>
      </c>
      <c r="Z2888" s="4">
        <v>1.0039544516110659E-3</v>
      </c>
      <c r="AA2888" s="5">
        <v>2414</v>
      </c>
      <c r="AC2888" s="16" t="str">
        <f t="shared" si="270"/>
        <v/>
      </c>
      <c r="AD2888" s="16" t="str">
        <f t="shared" si="271"/>
        <v/>
      </c>
      <c r="AE2888" s="16" t="str">
        <f t="shared" si="272"/>
        <v/>
      </c>
      <c r="AF2888" s="16" t="str">
        <f t="shared" si="273"/>
        <v/>
      </c>
      <c r="AG2888" s="16">
        <f t="shared" si="274"/>
        <v>1.3036746100683561E-2</v>
      </c>
      <c r="AH2888" s="16" t="str">
        <f t="shared" si="275"/>
        <v/>
      </c>
      <c r="AI2888" s="17" t="str">
        <f>IF('Peer Comparison Tool'!$D$11="NR","",IF($C2888='Peer Comparison Tool'!$D$9,COUNT('ALLL &lt;50B Database'!$AI$1:AI2887)+1,""))</f>
        <v/>
      </c>
    </row>
    <row r="2889" spans="1:35" x14ac:dyDescent="0.25">
      <c r="A2889" t="s">
        <v>539</v>
      </c>
      <c r="B2889">
        <v>2710554</v>
      </c>
      <c r="C2889" s="5" t="s">
        <v>462</v>
      </c>
      <c r="D2889" s="5" t="s">
        <v>4390</v>
      </c>
      <c r="E2889" s="5" t="s">
        <v>4388</v>
      </c>
      <c r="F2889" s="2">
        <v>1027</v>
      </c>
      <c r="G2889" s="2">
        <v>184471</v>
      </c>
      <c r="H2889" s="2">
        <v>77666</v>
      </c>
      <c r="I2889" s="2">
        <v>0</v>
      </c>
      <c r="J2889" s="2">
        <v>77666</v>
      </c>
      <c r="K2889" s="33">
        <v>1.3223289470295883E-2</v>
      </c>
      <c r="L2889" s="2">
        <v>1026</v>
      </c>
      <c r="M2889" s="2">
        <v>153489</v>
      </c>
      <c r="N2889" s="2">
        <v>81120</v>
      </c>
      <c r="O2889" s="33">
        <v>1.264792899408284E-2</v>
      </c>
      <c r="P2889" s="2">
        <v>1026</v>
      </c>
      <c r="Q2889" s="2">
        <v>153725</v>
      </c>
      <c r="R2889" s="2">
        <v>78336</v>
      </c>
      <c r="S2889" s="35">
        <v>1.3097426470588236E-2</v>
      </c>
      <c r="T2889" t="s">
        <v>4388</v>
      </c>
      <c r="U2889" t="s">
        <v>4388</v>
      </c>
      <c r="V2889" s="5" t="s">
        <v>4390</v>
      </c>
      <c r="W2889" s="5">
        <v>0</v>
      </c>
      <c r="X2889" s="4">
        <v>1.2586299970764742E-4</v>
      </c>
      <c r="Y2889" s="6">
        <v>1</v>
      </c>
      <c r="Z2889" s="4">
        <v>4.49497476505396E-4</v>
      </c>
      <c r="AA2889" s="5">
        <v>2308</v>
      </c>
      <c r="AC2889" s="16" t="str">
        <f t="shared" si="270"/>
        <v/>
      </c>
      <c r="AD2889" s="16" t="str">
        <f t="shared" si="271"/>
        <v/>
      </c>
      <c r="AE2889" s="16" t="str">
        <f t="shared" si="272"/>
        <v/>
      </c>
      <c r="AF2889" s="16" t="str">
        <f t="shared" si="273"/>
        <v/>
      </c>
      <c r="AG2889" s="16">
        <f t="shared" si="274"/>
        <v>1.3223289470295883E-2</v>
      </c>
      <c r="AH2889" s="16" t="str">
        <f t="shared" si="275"/>
        <v/>
      </c>
      <c r="AI2889" s="17">
        <f>IF('Peer Comparison Tool'!$D$11="NR","",IF($C2889='Peer Comparison Tool'!$D$9,COUNT('ALLL &lt;50B Database'!$AI$1:AI2888)+1,""))</f>
        <v>76</v>
      </c>
    </row>
    <row r="2890" spans="1:35" x14ac:dyDescent="0.25">
      <c r="A2890" t="s">
        <v>1462</v>
      </c>
      <c r="B2890">
        <v>864378</v>
      </c>
      <c r="C2890" s="5" t="s">
        <v>1389</v>
      </c>
      <c r="D2890" s="5" t="s">
        <v>4390</v>
      </c>
      <c r="E2890" s="5" t="s">
        <v>4388</v>
      </c>
      <c r="F2890" s="2">
        <v>513</v>
      </c>
      <c r="G2890" s="2">
        <v>184101</v>
      </c>
      <c r="H2890" s="2">
        <v>102288</v>
      </c>
      <c r="I2890" s="2">
        <v>379</v>
      </c>
      <c r="J2890" s="2">
        <v>101909</v>
      </c>
      <c r="K2890" s="33">
        <v>5.0339027956313965E-3</v>
      </c>
      <c r="L2890" s="2">
        <v>497</v>
      </c>
      <c r="M2890" s="2">
        <v>170908</v>
      </c>
      <c r="N2890" s="2">
        <v>93097</v>
      </c>
      <c r="O2890" s="33">
        <v>5.3385178899427481E-3</v>
      </c>
      <c r="P2890" s="2">
        <v>497</v>
      </c>
      <c r="Q2890" s="2">
        <v>181958</v>
      </c>
      <c r="R2890" s="2">
        <v>97768</v>
      </c>
      <c r="S2890" s="35">
        <v>5.0834628917437201E-3</v>
      </c>
      <c r="T2890" t="s">
        <v>4388</v>
      </c>
      <c r="U2890" t="s">
        <v>4388</v>
      </c>
      <c r="V2890" s="5" t="s">
        <v>4390</v>
      </c>
      <c r="W2890" s="5">
        <v>0</v>
      </c>
      <c r="X2890" s="4">
        <v>-4.9560096112323537E-5</v>
      </c>
      <c r="Y2890" s="6">
        <v>16</v>
      </c>
      <c r="Z2890" s="4">
        <v>-2.5505499819902799E-4</v>
      </c>
      <c r="AA2890" s="5">
        <v>4650</v>
      </c>
      <c r="AC2890" s="16" t="str">
        <f t="shared" si="270"/>
        <v/>
      </c>
      <c r="AD2890" s="16" t="str">
        <f t="shared" si="271"/>
        <v/>
      </c>
      <c r="AE2890" s="16" t="str">
        <f t="shared" si="272"/>
        <v/>
      </c>
      <c r="AF2890" s="16" t="str">
        <f t="shared" si="273"/>
        <v/>
      </c>
      <c r="AG2890" s="16">
        <f t="shared" si="274"/>
        <v>5.0339027956313965E-3</v>
      </c>
      <c r="AH2890" s="16" t="str">
        <f t="shared" si="275"/>
        <v/>
      </c>
      <c r="AI2890" s="17" t="str">
        <f>IF('Peer Comparison Tool'!$D$11="NR","",IF($C2890='Peer Comparison Tool'!$D$9,COUNT('ALLL &lt;50B Database'!$AI$1:AI2889)+1,""))</f>
        <v/>
      </c>
    </row>
    <row r="2891" spans="1:35" x14ac:dyDescent="0.25">
      <c r="A2891" t="s">
        <v>65</v>
      </c>
      <c r="B2891">
        <v>670430</v>
      </c>
      <c r="C2891" s="5" t="s">
        <v>6</v>
      </c>
      <c r="D2891" s="5" t="s">
        <v>4390</v>
      </c>
      <c r="E2891" s="5" t="s">
        <v>4388</v>
      </c>
      <c r="F2891" s="2">
        <v>1650</v>
      </c>
      <c r="G2891" s="2">
        <v>184097</v>
      </c>
      <c r="H2891" s="2">
        <v>110423</v>
      </c>
      <c r="I2891" s="2">
        <v>6795</v>
      </c>
      <c r="J2891" s="2">
        <v>103628</v>
      </c>
      <c r="K2891" s="33">
        <v>1.5922337592156562E-2</v>
      </c>
      <c r="L2891" s="2">
        <v>1444</v>
      </c>
      <c r="M2891" s="2">
        <v>157662</v>
      </c>
      <c r="N2891" s="2">
        <v>101850</v>
      </c>
      <c r="O2891" s="33">
        <v>1.417771232204222E-2</v>
      </c>
      <c r="P2891" s="2">
        <v>1657</v>
      </c>
      <c r="Q2891" s="2">
        <v>165802</v>
      </c>
      <c r="R2891" s="2">
        <v>100557</v>
      </c>
      <c r="S2891" s="35">
        <v>1.6478216335013972E-2</v>
      </c>
      <c r="T2891" t="s">
        <v>4388</v>
      </c>
      <c r="U2891" t="s">
        <v>4388</v>
      </c>
      <c r="V2891" s="5" t="s">
        <v>4390</v>
      </c>
      <c r="W2891" s="5">
        <v>0</v>
      </c>
      <c r="X2891" s="4">
        <v>-5.5587874285741024E-4</v>
      </c>
      <c r="Y2891" s="6">
        <v>-7</v>
      </c>
      <c r="Z2891" s="4">
        <v>2.3005040129717522E-3</v>
      </c>
      <c r="AA2891" s="5">
        <v>1297</v>
      </c>
      <c r="AC2891" s="16" t="str">
        <f t="shared" si="270"/>
        <v/>
      </c>
      <c r="AD2891" s="16" t="str">
        <f t="shared" si="271"/>
        <v/>
      </c>
      <c r="AE2891" s="16" t="str">
        <f t="shared" si="272"/>
        <v/>
      </c>
      <c r="AF2891" s="16" t="str">
        <f t="shared" si="273"/>
        <v/>
      </c>
      <c r="AG2891" s="16">
        <f t="shared" si="274"/>
        <v>1.5922337592156562E-2</v>
      </c>
      <c r="AH2891" s="16" t="str">
        <f t="shared" si="275"/>
        <v/>
      </c>
      <c r="AI2891" s="17" t="str">
        <f>IF('Peer Comparison Tool'!$D$11="NR","",IF($C2891='Peer Comparison Tool'!$D$9,COUNT('ALLL &lt;50B Database'!$AI$1:AI2890)+1,""))</f>
        <v/>
      </c>
    </row>
    <row r="2892" spans="1:35" x14ac:dyDescent="0.25">
      <c r="A2892" t="s">
        <v>1123</v>
      </c>
      <c r="B2892">
        <v>218878</v>
      </c>
      <c r="C2892" s="5" t="s">
        <v>926</v>
      </c>
      <c r="D2892" s="5" t="s">
        <v>4387</v>
      </c>
      <c r="E2892" s="5" t="s">
        <v>4388</v>
      </c>
      <c r="F2892" s="2">
        <v>1160</v>
      </c>
      <c r="G2892" s="2">
        <v>183985</v>
      </c>
      <c r="H2892" s="2">
        <v>98504</v>
      </c>
      <c r="I2892" s="2">
        <v>7361</v>
      </c>
      <c r="J2892" s="2">
        <v>91143</v>
      </c>
      <c r="K2892" s="33">
        <v>1.2727252778600661E-2</v>
      </c>
      <c r="L2892" s="2">
        <v>1160</v>
      </c>
      <c r="M2892" s="2">
        <v>184080</v>
      </c>
      <c r="N2892" s="2">
        <v>96111</v>
      </c>
      <c r="O2892" s="33">
        <v>1.2069378114887994E-2</v>
      </c>
      <c r="P2892" s="2">
        <v>1176</v>
      </c>
      <c r="Q2892" s="2">
        <v>163417</v>
      </c>
      <c r="R2892" s="2">
        <v>96336</v>
      </c>
      <c r="S2892" s="35">
        <v>1.2207274539113104E-2</v>
      </c>
      <c r="T2892" t="s">
        <v>4388</v>
      </c>
      <c r="U2892" t="s">
        <v>4388</v>
      </c>
      <c r="V2892" s="5" t="s">
        <v>4387</v>
      </c>
      <c r="W2892" s="5">
        <v>0</v>
      </c>
      <c r="X2892" s="4">
        <v>5.1997823948755732E-4</v>
      </c>
      <c r="Y2892" s="6">
        <v>-16</v>
      </c>
      <c r="Z2892" s="4">
        <v>1.378964242251101E-4</v>
      </c>
      <c r="AA2892" s="5">
        <v>2581</v>
      </c>
      <c r="AC2892" s="16" t="str">
        <f t="shared" si="270"/>
        <v/>
      </c>
      <c r="AD2892" s="16" t="str">
        <f t="shared" si="271"/>
        <v/>
      </c>
      <c r="AE2892" s="16" t="str">
        <f t="shared" si="272"/>
        <v/>
      </c>
      <c r="AF2892" s="16" t="str">
        <f t="shared" si="273"/>
        <v/>
      </c>
      <c r="AG2892" s="16">
        <f t="shared" si="274"/>
        <v>1.2727252778600661E-2</v>
      </c>
      <c r="AH2892" s="16" t="str">
        <f t="shared" si="275"/>
        <v/>
      </c>
      <c r="AI2892" s="17" t="str">
        <f>IF('Peer Comparison Tool'!$D$11="NR","",IF($C2892='Peer Comparison Tool'!$D$9,COUNT('ALLL &lt;50B Database'!$AI$1:AI2891)+1,""))</f>
        <v/>
      </c>
    </row>
    <row r="2893" spans="1:35" x14ac:dyDescent="0.25">
      <c r="A2893" t="s">
        <v>3920</v>
      </c>
      <c r="B2893">
        <v>412667</v>
      </c>
      <c r="C2893" s="5" t="s">
        <v>3704</v>
      </c>
      <c r="D2893" s="5" t="s">
        <v>4390</v>
      </c>
      <c r="E2893" s="5" t="s">
        <v>4388</v>
      </c>
      <c r="F2893" s="2">
        <v>1049</v>
      </c>
      <c r="G2893" s="2">
        <v>183965</v>
      </c>
      <c r="H2893" s="2">
        <v>126102</v>
      </c>
      <c r="I2893" s="2">
        <v>19396</v>
      </c>
      <c r="J2893" s="2">
        <v>106706</v>
      </c>
      <c r="K2893" s="33">
        <v>9.8307499109703302E-3</v>
      </c>
      <c r="L2893" s="2">
        <v>1022</v>
      </c>
      <c r="M2893" s="2">
        <v>173665</v>
      </c>
      <c r="N2893" s="2">
        <v>108550</v>
      </c>
      <c r="O2893" s="33">
        <v>9.4150161216029482E-3</v>
      </c>
      <c r="P2893" s="2">
        <v>1041</v>
      </c>
      <c r="Q2893" s="2">
        <v>171064</v>
      </c>
      <c r="R2893" s="2">
        <v>100188</v>
      </c>
      <c r="S2893" s="35">
        <v>1.0390465924062762E-2</v>
      </c>
      <c r="T2893" t="s">
        <v>4388</v>
      </c>
      <c r="U2893" t="s">
        <v>4388</v>
      </c>
      <c r="V2893" s="5" t="s">
        <v>4390</v>
      </c>
      <c r="W2893" s="5">
        <v>0</v>
      </c>
      <c r="X2893" s="4">
        <v>-5.5971601309243169E-4</v>
      </c>
      <c r="Y2893" s="6">
        <v>8</v>
      </c>
      <c r="Z2893" s="4">
        <v>9.7544980245981364E-4</v>
      </c>
      <c r="AA2893" s="5">
        <v>3833</v>
      </c>
      <c r="AC2893" s="16" t="str">
        <f t="shared" si="270"/>
        <v/>
      </c>
      <c r="AD2893" s="16" t="str">
        <f t="shared" si="271"/>
        <v/>
      </c>
      <c r="AE2893" s="16" t="str">
        <f t="shared" si="272"/>
        <v/>
      </c>
      <c r="AF2893" s="16" t="str">
        <f t="shared" si="273"/>
        <v/>
      </c>
      <c r="AG2893" s="16">
        <f t="shared" si="274"/>
        <v>9.8307499109703302E-3</v>
      </c>
      <c r="AH2893" s="16" t="str">
        <f t="shared" si="275"/>
        <v/>
      </c>
      <c r="AI2893" s="17" t="str">
        <f>IF('Peer Comparison Tool'!$D$11="NR","",IF($C2893='Peer Comparison Tool'!$D$9,COUNT('ALLL &lt;50B Database'!$AI$1:AI2892)+1,""))</f>
        <v/>
      </c>
    </row>
    <row r="2894" spans="1:35" x14ac:dyDescent="0.25">
      <c r="A2894" t="s">
        <v>1755</v>
      </c>
      <c r="B2894">
        <v>1006652</v>
      </c>
      <c r="C2894" s="5" t="s">
        <v>1695</v>
      </c>
      <c r="D2894" s="5" t="s">
        <v>4387</v>
      </c>
      <c r="E2894" s="5" t="s">
        <v>4388</v>
      </c>
      <c r="F2894" s="2">
        <v>1231</v>
      </c>
      <c r="G2894" s="2">
        <v>183636</v>
      </c>
      <c r="H2894" s="2">
        <v>115791</v>
      </c>
      <c r="I2894" s="2">
        <v>3755</v>
      </c>
      <c r="J2894" s="2">
        <v>112036</v>
      </c>
      <c r="K2894" s="33">
        <v>1.0987539719375914E-2</v>
      </c>
      <c r="L2894" s="2">
        <v>1233</v>
      </c>
      <c r="M2894" s="2">
        <v>179153</v>
      </c>
      <c r="N2894" s="2">
        <v>102116</v>
      </c>
      <c r="O2894" s="33">
        <v>1.2074503505816915E-2</v>
      </c>
      <c r="P2894" s="2">
        <v>1241</v>
      </c>
      <c r="Q2894" s="2">
        <v>176561</v>
      </c>
      <c r="R2894" s="2">
        <v>104028</v>
      </c>
      <c r="S2894" s="35">
        <v>1.192948052447418E-2</v>
      </c>
      <c r="T2894" t="s">
        <v>4388</v>
      </c>
      <c r="U2894" t="s">
        <v>4388</v>
      </c>
      <c r="V2894" s="5" t="s">
        <v>4387</v>
      </c>
      <c r="W2894" s="5">
        <v>0</v>
      </c>
      <c r="X2894" s="4">
        <v>-9.4194080509826632E-4</v>
      </c>
      <c r="Y2894" s="6">
        <v>-10</v>
      </c>
      <c r="Z2894" s="4">
        <v>-1.4502298134273436E-4</v>
      </c>
      <c r="AA2894" s="5">
        <v>3388</v>
      </c>
      <c r="AC2894" s="16" t="str">
        <f t="shared" si="270"/>
        <v/>
      </c>
      <c r="AD2894" s="16" t="str">
        <f t="shared" si="271"/>
        <v/>
      </c>
      <c r="AE2894" s="16" t="str">
        <f t="shared" si="272"/>
        <v/>
      </c>
      <c r="AF2894" s="16" t="str">
        <f t="shared" si="273"/>
        <v/>
      </c>
      <c r="AG2894" s="16">
        <f t="shared" si="274"/>
        <v>1.0987539719375914E-2</v>
      </c>
      <c r="AH2894" s="16" t="str">
        <f t="shared" si="275"/>
        <v/>
      </c>
      <c r="AI2894" s="17" t="str">
        <f>IF('Peer Comparison Tool'!$D$11="NR","",IF($C2894='Peer Comparison Tool'!$D$9,COUNT('ALLL &lt;50B Database'!$AI$1:AI2893)+1,""))</f>
        <v/>
      </c>
    </row>
    <row r="2895" spans="1:35" x14ac:dyDescent="0.25">
      <c r="A2895" t="s">
        <v>829</v>
      </c>
      <c r="B2895">
        <v>229342</v>
      </c>
      <c r="C2895" s="5" t="s">
        <v>716</v>
      </c>
      <c r="D2895" s="5" t="s">
        <v>4387</v>
      </c>
      <c r="E2895" s="5" t="s">
        <v>4388</v>
      </c>
      <c r="F2895" s="2">
        <v>2069</v>
      </c>
      <c r="G2895" s="2">
        <v>183622</v>
      </c>
      <c r="H2895" s="2">
        <v>119160</v>
      </c>
      <c r="I2895" s="2">
        <v>10970</v>
      </c>
      <c r="J2895" s="2">
        <v>108190</v>
      </c>
      <c r="K2895" s="33">
        <v>1.9123763748960163E-2</v>
      </c>
      <c r="L2895" s="2">
        <v>1939</v>
      </c>
      <c r="M2895" s="2">
        <v>159246</v>
      </c>
      <c r="N2895" s="2">
        <v>102566</v>
      </c>
      <c r="O2895" s="33">
        <v>1.8904900259345204E-2</v>
      </c>
      <c r="P2895" s="2">
        <v>2134</v>
      </c>
      <c r="Q2895" s="2">
        <v>162941</v>
      </c>
      <c r="R2895" s="2">
        <v>108082</v>
      </c>
      <c r="S2895" s="35">
        <v>1.9744268240780148E-2</v>
      </c>
      <c r="T2895" t="s">
        <v>4388</v>
      </c>
      <c r="U2895" t="s">
        <v>4388</v>
      </c>
      <c r="V2895" s="5" t="s">
        <v>4387</v>
      </c>
      <c r="W2895" s="5">
        <v>0</v>
      </c>
      <c r="X2895" s="4">
        <v>-6.2050449181998493E-4</v>
      </c>
      <c r="Y2895" s="6">
        <v>-65</v>
      </c>
      <c r="Z2895" s="4">
        <v>8.3936798143494432E-4</v>
      </c>
      <c r="AA2895" s="5">
        <v>655</v>
      </c>
      <c r="AC2895" s="16" t="str">
        <f t="shared" si="270"/>
        <v/>
      </c>
      <c r="AD2895" s="16" t="str">
        <f t="shared" si="271"/>
        <v/>
      </c>
      <c r="AE2895" s="16" t="str">
        <f t="shared" si="272"/>
        <v/>
      </c>
      <c r="AF2895" s="16" t="str">
        <f t="shared" si="273"/>
        <v/>
      </c>
      <c r="AG2895" s="16">
        <f t="shared" si="274"/>
        <v>1.9123763748960163E-2</v>
      </c>
      <c r="AH2895" s="16" t="str">
        <f t="shared" si="275"/>
        <v/>
      </c>
      <c r="AI2895" s="17" t="str">
        <f>IF('Peer Comparison Tool'!$D$11="NR","",IF($C2895='Peer Comparison Tool'!$D$9,COUNT('ALLL &lt;50B Database'!$AI$1:AI2894)+1,""))</f>
        <v/>
      </c>
    </row>
    <row r="2896" spans="1:35" x14ac:dyDescent="0.25">
      <c r="A2896" t="s">
        <v>2417</v>
      </c>
      <c r="B2896">
        <v>1351</v>
      </c>
      <c r="C2896" s="5" t="s">
        <v>2299</v>
      </c>
      <c r="D2896" s="5" t="s">
        <v>4390</v>
      </c>
      <c r="E2896" s="5" t="s">
        <v>4388</v>
      </c>
      <c r="F2896" s="2">
        <v>1236</v>
      </c>
      <c r="G2896" s="2">
        <v>183517</v>
      </c>
      <c r="H2896" s="2">
        <v>108220</v>
      </c>
      <c r="I2896" s="2">
        <v>2136</v>
      </c>
      <c r="J2896" s="2">
        <v>106084</v>
      </c>
      <c r="K2896" s="33">
        <v>1.1651144376154745E-2</v>
      </c>
      <c r="L2896" s="2">
        <v>1100</v>
      </c>
      <c r="M2896" s="2">
        <v>172266</v>
      </c>
      <c r="N2896" s="2">
        <v>104099</v>
      </c>
      <c r="O2896" s="33">
        <v>1.0566864235007061E-2</v>
      </c>
      <c r="P2896" s="2">
        <v>1160</v>
      </c>
      <c r="Q2896" s="2">
        <v>175191</v>
      </c>
      <c r="R2896" s="2">
        <v>106454</v>
      </c>
      <c r="S2896" s="35">
        <v>1.0896725346158905E-2</v>
      </c>
      <c r="T2896" t="s">
        <v>4388</v>
      </c>
      <c r="U2896" t="s">
        <v>4388</v>
      </c>
      <c r="V2896" s="5" t="s">
        <v>4390</v>
      </c>
      <c r="W2896" s="5">
        <v>0</v>
      </c>
      <c r="X2896" s="4">
        <v>7.5441902999584011E-4</v>
      </c>
      <c r="Y2896" s="6">
        <v>76</v>
      </c>
      <c r="Z2896" s="4">
        <v>3.2986111115184368E-4</v>
      </c>
      <c r="AA2896" s="5">
        <v>3095</v>
      </c>
      <c r="AC2896" s="16" t="str">
        <f t="shared" si="270"/>
        <v/>
      </c>
      <c r="AD2896" s="16" t="str">
        <f t="shared" si="271"/>
        <v/>
      </c>
      <c r="AE2896" s="16" t="str">
        <f t="shared" si="272"/>
        <v/>
      </c>
      <c r="AF2896" s="16" t="str">
        <f t="shared" si="273"/>
        <v/>
      </c>
      <c r="AG2896" s="16">
        <f t="shared" si="274"/>
        <v>1.1651144376154745E-2</v>
      </c>
      <c r="AH2896" s="16" t="str">
        <f t="shared" si="275"/>
        <v/>
      </c>
      <c r="AI2896" s="17" t="str">
        <f>IF('Peer Comparison Tool'!$D$11="NR","",IF($C2896='Peer Comparison Tool'!$D$9,COUNT('ALLL &lt;50B Database'!$AI$1:AI2895)+1,""))</f>
        <v/>
      </c>
    </row>
    <row r="2897" spans="1:35" x14ac:dyDescent="0.25">
      <c r="A2897" t="s">
        <v>1867</v>
      </c>
      <c r="B2897">
        <v>1000959</v>
      </c>
      <c r="C2897" s="5" t="s">
        <v>2041</v>
      </c>
      <c r="D2897" s="5" t="s">
        <v>4387</v>
      </c>
      <c r="E2897" s="5" t="s">
        <v>4388</v>
      </c>
      <c r="F2897" s="2">
        <v>2159</v>
      </c>
      <c r="G2897" s="2">
        <v>183492</v>
      </c>
      <c r="H2897" s="2">
        <v>111266</v>
      </c>
      <c r="I2897" s="2">
        <v>13378</v>
      </c>
      <c r="J2897" s="2">
        <v>97888</v>
      </c>
      <c r="K2897" s="33">
        <v>2.2055818895063747E-2</v>
      </c>
      <c r="L2897" s="2">
        <v>2130</v>
      </c>
      <c r="M2897" s="2">
        <v>154646</v>
      </c>
      <c r="N2897" s="2">
        <v>98034</v>
      </c>
      <c r="O2897" s="33">
        <v>2.1727155884693067E-2</v>
      </c>
      <c r="P2897" s="2">
        <v>2145</v>
      </c>
      <c r="Q2897" s="2">
        <v>153657</v>
      </c>
      <c r="R2897" s="2">
        <v>95368</v>
      </c>
      <c r="S2897" s="35">
        <v>2.2491821155943292E-2</v>
      </c>
      <c r="T2897" t="s">
        <v>4388</v>
      </c>
      <c r="U2897" t="s">
        <v>4388</v>
      </c>
      <c r="V2897" s="5" t="s">
        <v>4387</v>
      </c>
      <c r="W2897" s="5">
        <v>0</v>
      </c>
      <c r="X2897" s="4">
        <v>-4.3600226087954497E-4</v>
      </c>
      <c r="Y2897" s="6">
        <v>14</v>
      </c>
      <c r="Z2897" s="4">
        <v>7.6466527125022485E-4</v>
      </c>
      <c r="AA2897" s="5">
        <v>388</v>
      </c>
      <c r="AC2897" s="16" t="str">
        <f t="shared" si="270"/>
        <v/>
      </c>
      <c r="AD2897" s="16" t="str">
        <f t="shared" si="271"/>
        <v/>
      </c>
      <c r="AE2897" s="16" t="str">
        <f t="shared" si="272"/>
        <v/>
      </c>
      <c r="AF2897" s="16" t="str">
        <f t="shared" si="273"/>
        <v/>
      </c>
      <c r="AG2897" s="16">
        <f t="shared" si="274"/>
        <v>2.2055818895063747E-2</v>
      </c>
      <c r="AH2897" s="16" t="str">
        <f t="shared" si="275"/>
        <v/>
      </c>
      <c r="AI2897" s="17" t="str">
        <f>IF('Peer Comparison Tool'!$D$11="NR","",IF($C2897='Peer Comparison Tool'!$D$9,COUNT('ALLL &lt;50B Database'!$AI$1:AI2896)+1,""))</f>
        <v/>
      </c>
    </row>
    <row r="2898" spans="1:35" x14ac:dyDescent="0.25">
      <c r="A2898" t="s">
        <v>1117</v>
      </c>
      <c r="B2898">
        <v>443634</v>
      </c>
      <c r="C2898" s="5" t="s">
        <v>926</v>
      </c>
      <c r="D2898" s="5" t="s">
        <v>4390</v>
      </c>
      <c r="E2898" s="5" t="s">
        <v>4388</v>
      </c>
      <c r="F2898" s="2">
        <v>889</v>
      </c>
      <c r="G2898" s="2">
        <v>183372</v>
      </c>
      <c r="H2898" s="2">
        <v>80070</v>
      </c>
      <c r="I2898" s="2">
        <v>4023</v>
      </c>
      <c r="J2898" s="2">
        <v>76047</v>
      </c>
      <c r="K2898" s="33">
        <v>1.1690138992991176E-2</v>
      </c>
      <c r="L2898" s="2">
        <v>901</v>
      </c>
      <c r="M2898" s="2">
        <v>172727</v>
      </c>
      <c r="N2898" s="2">
        <v>82392</v>
      </c>
      <c r="O2898" s="33">
        <v>1.0935527721137974E-2</v>
      </c>
      <c r="P2898" s="2">
        <v>904</v>
      </c>
      <c r="Q2898" s="2">
        <v>176546</v>
      </c>
      <c r="R2898" s="2">
        <v>78961</v>
      </c>
      <c r="S2898" s="35">
        <v>1.1448689859550918E-2</v>
      </c>
      <c r="T2898" t="s">
        <v>4388</v>
      </c>
      <c r="U2898" t="s">
        <v>4388</v>
      </c>
      <c r="V2898" s="5" t="s">
        <v>4390</v>
      </c>
      <c r="W2898" s="5">
        <v>0</v>
      </c>
      <c r="X2898" s="4">
        <v>2.4144913344025833E-4</v>
      </c>
      <c r="Y2898" s="6">
        <v>-15</v>
      </c>
      <c r="Z2898" s="4">
        <v>5.131621384129436E-4</v>
      </c>
      <c r="AA2898" s="5">
        <v>3074</v>
      </c>
      <c r="AC2898" s="16" t="str">
        <f t="shared" si="270"/>
        <v/>
      </c>
      <c r="AD2898" s="16" t="str">
        <f t="shared" si="271"/>
        <v/>
      </c>
      <c r="AE2898" s="16" t="str">
        <f t="shared" si="272"/>
        <v/>
      </c>
      <c r="AF2898" s="16" t="str">
        <f t="shared" si="273"/>
        <v/>
      </c>
      <c r="AG2898" s="16">
        <f t="shared" si="274"/>
        <v>1.1690138992991176E-2</v>
      </c>
      <c r="AH2898" s="16" t="str">
        <f t="shared" si="275"/>
        <v/>
      </c>
      <c r="AI2898" s="17" t="str">
        <f>IF('Peer Comparison Tool'!$D$11="NR","",IF($C2898='Peer Comparison Tool'!$D$9,COUNT('ALLL &lt;50B Database'!$AI$1:AI2897)+1,""))</f>
        <v/>
      </c>
    </row>
    <row r="2899" spans="1:35" x14ac:dyDescent="0.25">
      <c r="A2899" t="s">
        <v>1675</v>
      </c>
      <c r="B2899">
        <v>80374</v>
      </c>
      <c r="C2899" s="5" t="s">
        <v>3064</v>
      </c>
      <c r="D2899" s="5" t="s">
        <v>4390</v>
      </c>
      <c r="E2899" s="5" t="s">
        <v>4388</v>
      </c>
      <c r="F2899" s="2">
        <v>431</v>
      </c>
      <c r="G2899" s="2">
        <v>183341</v>
      </c>
      <c r="H2899" s="2">
        <v>84123</v>
      </c>
      <c r="I2899" s="2">
        <v>3042</v>
      </c>
      <c r="J2899" s="2">
        <v>81081</v>
      </c>
      <c r="K2899" s="33">
        <v>5.3156719823386489E-3</v>
      </c>
      <c r="L2899" s="2">
        <v>396</v>
      </c>
      <c r="M2899" s="2">
        <v>165024</v>
      </c>
      <c r="N2899" s="2">
        <v>84572</v>
      </c>
      <c r="O2899" s="33">
        <v>4.6824007945892258E-3</v>
      </c>
      <c r="P2899" s="2">
        <v>396</v>
      </c>
      <c r="Q2899" s="2">
        <v>164623</v>
      </c>
      <c r="R2899" s="2">
        <v>85442</v>
      </c>
      <c r="S2899" s="35">
        <v>4.6347229699679315E-3</v>
      </c>
      <c r="T2899" t="s">
        <v>4388</v>
      </c>
      <c r="U2899" t="s">
        <v>4388</v>
      </c>
      <c r="V2899" s="5" t="s">
        <v>4390</v>
      </c>
      <c r="W2899" s="5">
        <v>0</v>
      </c>
      <c r="X2899" s="4">
        <v>6.8094901237071744E-4</v>
      </c>
      <c r="Y2899" s="6">
        <v>35</v>
      </c>
      <c r="Z2899" s="4">
        <v>-4.7677824621294301E-5</v>
      </c>
      <c r="AA2899" s="5">
        <v>4634</v>
      </c>
      <c r="AC2899" s="16" t="str">
        <f t="shared" si="270"/>
        <v/>
      </c>
      <c r="AD2899" s="16" t="str">
        <f t="shared" si="271"/>
        <v/>
      </c>
      <c r="AE2899" s="16" t="str">
        <f t="shared" si="272"/>
        <v/>
      </c>
      <c r="AF2899" s="16" t="str">
        <f t="shared" si="273"/>
        <v/>
      </c>
      <c r="AG2899" s="16">
        <f t="shared" si="274"/>
        <v>5.3156719823386489E-3</v>
      </c>
      <c r="AH2899" s="16" t="str">
        <f t="shared" si="275"/>
        <v/>
      </c>
      <c r="AI2899" s="17" t="str">
        <f>IF('Peer Comparison Tool'!$D$11="NR","",IF($C2899='Peer Comparison Tool'!$D$9,COUNT('ALLL &lt;50B Database'!$AI$1:AI2898)+1,""))</f>
        <v/>
      </c>
    </row>
    <row r="2900" spans="1:35" x14ac:dyDescent="0.25">
      <c r="A2900" t="s">
        <v>165</v>
      </c>
      <c r="B2900">
        <v>2716828</v>
      </c>
      <c r="C2900" s="5" t="s">
        <v>113</v>
      </c>
      <c r="D2900" s="5" t="s">
        <v>4387</v>
      </c>
      <c r="E2900" s="5" t="s">
        <v>4388</v>
      </c>
      <c r="F2900" s="2">
        <v>1854</v>
      </c>
      <c r="G2900" s="2">
        <v>183226</v>
      </c>
      <c r="H2900" s="2">
        <v>140355</v>
      </c>
      <c r="I2900" s="2">
        <v>9684</v>
      </c>
      <c r="J2900" s="2">
        <v>130671</v>
      </c>
      <c r="K2900" s="33">
        <v>1.4188304979681796E-2</v>
      </c>
      <c r="L2900" s="2">
        <v>1600</v>
      </c>
      <c r="M2900" s="2">
        <v>164059</v>
      </c>
      <c r="N2900" s="2">
        <v>117549</v>
      </c>
      <c r="O2900" s="33">
        <v>1.3611345056104262E-2</v>
      </c>
      <c r="P2900" s="2">
        <v>1602</v>
      </c>
      <c r="Q2900" s="2">
        <v>168664</v>
      </c>
      <c r="R2900" s="2">
        <v>122676</v>
      </c>
      <c r="S2900" s="35">
        <v>1.3058789005184389E-2</v>
      </c>
      <c r="T2900" t="s">
        <v>4388</v>
      </c>
      <c r="U2900" t="s">
        <v>4388</v>
      </c>
      <c r="V2900" s="5" t="s">
        <v>4387</v>
      </c>
      <c r="W2900" s="5">
        <v>0</v>
      </c>
      <c r="X2900" s="4">
        <v>1.1295159744974075E-3</v>
      </c>
      <c r="Y2900" s="6">
        <v>252</v>
      </c>
      <c r="Z2900" s="4">
        <v>-5.5255605091987341E-4</v>
      </c>
      <c r="AA2900" s="5">
        <v>1890</v>
      </c>
      <c r="AC2900" s="16" t="str">
        <f t="shared" si="270"/>
        <v/>
      </c>
      <c r="AD2900" s="16" t="str">
        <f t="shared" si="271"/>
        <v/>
      </c>
      <c r="AE2900" s="16" t="str">
        <f t="shared" si="272"/>
        <v/>
      </c>
      <c r="AF2900" s="16" t="str">
        <f t="shared" si="273"/>
        <v/>
      </c>
      <c r="AG2900" s="16">
        <f t="shared" si="274"/>
        <v>1.4188304979681796E-2</v>
      </c>
      <c r="AH2900" s="16" t="str">
        <f t="shared" si="275"/>
        <v/>
      </c>
      <c r="AI2900" s="17" t="str">
        <f>IF('Peer Comparison Tool'!$D$11="NR","",IF($C2900='Peer Comparison Tool'!$D$9,COUNT('ALLL &lt;50B Database'!$AI$1:AI2899)+1,""))</f>
        <v/>
      </c>
    </row>
    <row r="2901" spans="1:35" x14ac:dyDescent="0.25">
      <c r="A2901" t="s">
        <v>2134</v>
      </c>
      <c r="B2901">
        <v>903455</v>
      </c>
      <c r="C2901" s="5" t="s">
        <v>2041</v>
      </c>
      <c r="D2901" s="5" t="s">
        <v>4390</v>
      </c>
      <c r="E2901" s="5" t="s">
        <v>4388</v>
      </c>
      <c r="F2901" s="2">
        <v>1716</v>
      </c>
      <c r="G2901" s="2">
        <v>183166</v>
      </c>
      <c r="H2901" s="2">
        <v>133290</v>
      </c>
      <c r="I2901" s="2">
        <v>7630</v>
      </c>
      <c r="J2901" s="2">
        <v>125660</v>
      </c>
      <c r="K2901" s="33">
        <v>1.3655896864555149E-2</v>
      </c>
      <c r="L2901" s="2">
        <v>1595</v>
      </c>
      <c r="M2901" s="2">
        <v>166656</v>
      </c>
      <c r="N2901" s="2">
        <v>125904</v>
      </c>
      <c r="O2901" s="33">
        <v>1.2668382259499301E-2</v>
      </c>
      <c r="P2901" s="2">
        <v>1673</v>
      </c>
      <c r="Q2901" s="2">
        <v>168155</v>
      </c>
      <c r="R2901" s="2">
        <v>128093</v>
      </c>
      <c r="S2901" s="35">
        <v>1.306082299579212E-2</v>
      </c>
      <c r="T2901" t="s">
        <v>4388</v>
      </c>
      <c r="U2901" t="s">
        <v>4388</v>
      </c>
      <c r="V2901" s="5" t="s">
        <v>4390</v>
      </c>
      <c r="W2901" s="5">
        <v>0</v>
      </c>
      <c r="X2901" s="4">
        <v>5.9507386876302831E-4</v>
      </c>
      <c r="Y2901" s="6">
        <v>43</v>
      </c>
      <c r="Z2901" s="4">
        <v>3.9244073629281923E-4</v>
      </c>
      <c r="AA2901" s="5">
        <v>2130</v>
      </c>
      <c r="AC2901" s="16" t="str">
        <f t="shared" si="270"/>
        <v/>
      </c>
      <c r="AD2901" s="16" t="str">
        <f t="shared" si="271"/>
        <v/>
      </c>
      <c r="AE2901" s="16" t="str">
        <f t="shared" si="272"/>
        <v/>
      </c>
      <c r="AF2901" s="16" t="str">
        <f t="shared" si="273"/>
        <v/>
      </c>
      <c r="AG2901" s="16">
        <f t="shared" si="274"/>
        <v>1.3655896864555149E-2</v>
      </c>
      <c r="AH2901" s="16" t="str">
        <f t="shared" si="275"/>
        <v/>
      </c>
      <c r="AI2901" s="17" t="str">
        <f>IF('Peer Comparison Tool'!$D$11="NR","",IF($C2901='Peer Comparison Tool'!$D$9,COUNT('ALLL &lt;50B Database'!$AI$1:AI2900)+1,""))</f>
        <v/>
      </c>
    </row>
    <row r="2902" spans="1:35" x14ac:dyDescent="0.25">
      <c r="A2902" t="s">
        <v>3913</v>
      </c>
      <c r="B2902">
        <v>8462</v>
      </c>
      <c r="C2902" s="5" t="s">
        <v>3704</v>
      </c>
      <c r="D2902" s="5" t="s">
        <v>4390</v>
      </c>
      <c r="E2902" s="5" t="s">
        <v>4388</v>
      </c>
      <c r="F2902" s="2">
        <v>1779</v>
      </c>
      <c r="G2902" s="2">
        <v>183072</v>
      </c>
      <c r="H2902" s="2">
        <v>62154</v>
      </c>
      <c r="I2902" s="2">
        <v>4688</v>
      </c>
      <c r="J2902" s="2">
        <v>57466</v>
      </c>
      <c r="K2902" s="33">
        <v>3.095743570111022E-2</v>
      </c>
      <c r="L2902" s="2">
        <v>1216</v>
      </c>
      <c r="M2902" s="2">
        <v>182419</v>
      </c>
      <c r="N2902" s="2">
        <v>56954</v>
      </c>
      <c r="O2902" s="33">
        <v>2.1350563612740105E-2</v>
      </c>
      <c r="P2902" s="2">
        <v>1530</v>
      </c>
      <c r="Q2902" s="2">
        <v>184232</v>
      </c>
      <c r="R2902" s="2">
        <v>56931</v>
      </c>
      <c r="S2902" s="35">
        <v>2.6874637719344469E-2</v>
      </c>
      <c r="T2902" t="s">
        <v>4388</v>
      </c>
      <c r="U2902" t="s">
        <v>4388</v>
      </c>
      <c r="V2902" s="5" t="s">
        <v>4390</v>
      </c>
      <c r="W2902" s="5">
        <v>0</v>
      </c>
      <c r="X2902" s="4">
        <v>4.0827979817657511E-3</v>
      </c>
      <c r="Y2902" s="6">
        <v>249</v>
      </c>
      <c r="Z2902" s="4">
        <v>5.5240741066043646E-3</v>
      </c>
      <c r="AA2902" s="5">
        <v>136</v>
      </c>
      <c r="AC2902" s="16" t="str">
        <f t="shared" si="270"/>
        <v/>
      </c>
      <c r="AD2902" s="16" t="str">
        <f t="shared" si="271"/>
        <v/>
      </c>
      <c r="AE2902" s="16" t="str">
        <f t="shared" si="272"/>
        <v/>
      </c>
      <c r="AF2902" s="16" t="str">
        <f t="shared" si="273"/>
        <v/>
      </c>
      <c r="AG2902" s="16">
        <f t="shared" si="274"/>
        <v>3.095743570111022E-2</v>
      </c>
      <c r="AH2902" s="16" t="str">
        <f t="shared" si="275"/>
        <v/>
      </c>
      <c r="AI2902" s="17" t="str">
        <f>IF('Peer Comparison Tool'!$D$11="NR","",IF($C2902='Peer Comparison Tool'!$D$9,COUNT('ALLL &lt;50B Database'!$AI$1:AI2901)+1,""))</f>
        <v/>
      </c>
    </row>
    <row r="2903" spans="1:35" x14ac:dyDescent="0.25">
      <c r="A2903" t="s">
        <v>2419</v>
      </c>
      <c r="B2903">
        <v>2747466</v>
      </c>
      <c r="C2903" s="5" t="s">
        <v>2299</v>
      </c>
      <c r="D2903" s="5" t="s">
        <v>4390</v>
      </c>
      <c r="E2903" s="5" t="s">
        <v>4388</v>
      </c>
      <c r="F2903" s="2">
        <v>1281</v>
      </c>
      <c r="G2903" s="2">
        <v>183053</v>
      </c>
      <c r="H2903" s="2">
        <v>112287</v>
      </c>
      <c r="I2903" s="2">
        <v>1979</v>
      </c>
      <c r="J2903" s="2">
        <v>110308</v>
      </c>
      <c r="K2903" s="33">
        <v>1.1612938318163688E-2</v>
      </c>
      <c r="L2903" s="2">
        <v>1209</v>
      </c>
      <c r="M2903" s="2">
        <v>157762</v>
      </c>
      <c r="N2903" s="2">
        <v>113117</v>
      </c>
      <c r="O2903" s="33">
        <v>1.0688048657584624E-2</v>
      </c>
      <c r="P2903" s="2">
        <v>1212</v>
      </c>
      <c r="Q2903" s="2">
        <v>172020</v>
      </c>
      <c r="R2903" s="2">
        <v>112889</v>
      </c>
      <c r="S2903" s="35">
        <v>1.0736209905305211E-2</v>
      </c>
      <c r="T2903" t="s">
        <v>4388</v>
      </c>
      <c r="U2903" t="s">
        <v>4388</v>
      </c>
      <c r="V2903" s="5" t="s">
        <v>4390</v>
      </c>
      <c r="W2903" s="5">
        <v>0</v>
      </c>
      <c r="X2903" s="4">
        <v>8.767284128584768E-4</v>
      </c>
      <c r="Y2903" s="6">
        <v>69</v>
      </c>
      <c r="Z2903" s="4">
        <v>4.8161247720586789E-5</v>
      </c>
      <c r="AA2903" s="5">
        <v>3107</v>
      </c>
      <c r="AC2903" s="16" t="str">
        <f t="shared" si="270"/>
        <v/>
      </c>
      <c r="AD2903" s="16" t="str">
        <f t="shared" si="271"/>
        <v/>
      </c>
      <c r="AE2903" s="16" t="str">
        <f t="shared" si="272"/>
        <v/>
      </c>
      <c r="AF2903" s="16" t="str">
        <f t="shared" si="273"/>
        <v/>
      </c>
      <c r="AG2903" s="16">
        <f t="shared" si="274"/>
        <v>1.1612938318163688E-2</v>
      </c>
      <c r="AH2903" s="16" t="str">
        <f t="shared" si="275"/>
        <v/>
      </c>
      <c r="AI2903" s="17" t="str">
        <f>IF('Peer Comparison Tool'!$D$11="NR","",IF($C2903='Peer Comparison Tool'!$D$9,COUNT('ALLL &lt;50B Database'!$AI$1:AI2902)+1,""))</f>
        <v/>
      </c>
    </row>
    <row r="2904" spans="1:35" x14ac:dyDescent="0.25">
      <c r="A2904" t="s">
        <v>1519</v>
      </c>
      <c r="B2904">
        <v>255873</v>
      </c>
      <c r="C2904" s="5" t="s">
        <v>4163</v>
      </c>
      <c r="D2904" s="5" t="s">
        <v>4390</v>
      </c>
      <c r="E2904" s="5" t="s">
        <v>4388</v>
      </c>
      <c r="F2904" s="2">
        <v>1436</v>
      </c>
      <c r="G2904" s="2">
        <v>182976</v>
      </c>
      <c r="H2904" s="2">
        <v>135284</v>
      </c>
      <c r="I2904" s="2">
        <v>3064</v>
      </c>
      <c r="J2904" s="2">
        <v>132220</v>
      </c>
      <c r="K2904" s="33">
        <v>1.0860686734230827E-2</v>
      </c>
      <c r="L2904" s="2">
        <v>1358</v>
      </c>
      <c r="M2904" s="2">
        <v>160931</v>
      </c>
      <c r="N2904" s="2">
        <v>128610</v>
      </c>
      <c r="O2904" s="33">
        <v>1.0559054505870462E-2</v>
      </c>
      <c r="P2904" s="2">
        <v>1391</v>
      </c>
      <c r="Q2904" s="2">
        <v>171922</v>
      </c>
      <c r="R2904" s="2">
        <v>131913</v>
      </c>
      <c r="S2904" s="35">
        <v>1.0544828788671322E-2</v>
      </c>
      <c r="T2904" t="s">
        <v>4388</v>
      </c>
      <c r="U2904" t="s">
        <v>4388</v>
      </c>
      <c r="V2904" s="5" t="s">
        <v>4390</v>
      </c>
      <c r="W2904" s="5">
        <v>0</v>
      </c>
      <c r="X2904" s="4">
        <v>3.1585794555950494E-4</v>
      </c>
      <c r="Y2904" s="6">
        <v>45</v>
      </c>
      <c r="Z2904" s="4">
        <v>-1.4225717199140009E-5</v>
      </c>
      <c r="AA2904" s="5">
        <v>3438</v>
      </c>
      <c r="AC2904" s="16" t="str">
        <f t="shared" si="270"/>
        <v/>
      </c>
      <c r="AD2904" s="16" t="str">
        <f t="shared" si="271"/>
        <v/>
      </c>
      <c r="AE2904" s="16" t="str">
        <f t="shared" si="272"/>
        <v/>
      </c>
      <c r="AF2904" s="16" t="str">
        <f t="shared" si="273"/>
        <v/>
      </c>
      <c r="AG2904" s="16">
        <f t="shared" si="274"/>
        <v>1.0860686734230827E-2</v>
      </c>
      <c r="AH2904" s="16" t="str">
        <f t="shared" si="275"/>
        <v/>
      </c>
      <c r="AI2904" s="17" t="str">
        <f>IF('Peer Comparison Tool'!$D$11="NR","",IF($C2904='Peer Comparison Tool'!$D$9,COUNT('ALLL &lt;50B Database'!$AI$1:AI2903)+1,""))</f>
        <v/>
      </c>
    </row>
    <row r="2905" spans="1:35" x14ac:dyDescent="0.25">
      <c r="A2905" t="s">
        <v>3048</v>
      </c>
      <c r="B2905">
        <v>313009</v>
      </c>
      <c r="C2905" s="5" t="s">
        <v>2948</v>
      </c>
      <c r="D2905" s="5" t="s">
        <v>4390</v>
      </c>
      <c r="E2905" s="5" t="s">
        <v>4388</v>
      </c>
      <c r="F2905" s="2">
        <v>1455</v>
      </c>
      <c r="G2905" s="2">
        <v>182961</v>
      </c>
      <c r="H2905" s="2">
        <v>156288</v>
      </c>
      <c r="I2905" s="2">
        <v>8105</v>
      </c>
      <c r="J2905" s="2">
        <v>148183</v>
      </c>
      <c r="K2905" s="33">
        <v>9.8189400943428061E-3</v>
      </c>
      <c r="L2905" s="2">
        <v>1354</v>
      </c>
      <c r="M2905" s="2">
        <v>164719</v>
      </c>
      <c r="N2905" s="2">
        <v>137490</v>
      </c>
      <c r="O2905" s="33">
        <v>9.8479889446505195E-3</v>
      </c>
      <c r="P2905" s="2">
        <v>1355</v>
      </c>
      <c r="Q2905" s="2">
        <v>168168</v>
      </c>
      <c r="R2905" s="2">
        <v>141622</v>
      </c>
      <c r="S2905" s="35">
        <v>9.5677225289856095E-3</v>
      </c>
      <c r="T2905" t="s">
        <v>4388</v>
      </c>
      <c r="U2905" t="s">
        <v>4388</v>
      </c>
      <c r="V2905" s="5" t="s">
        <v>4390</v>
      </c>
      <c r="W2905" s="5">
        <v>0</v>
      </c>
      <c r="X2905" s="4">
        <v>2.5121756535719658E-4</v>
      </c>
      <c r="Y2905" s="6">
        <v>100</v>
      </c>
      <c r="Z2905" s="4">
        <v>-2.8026641566490998E-4</v>
      </c>
      <c r="AA2905" s="5">
        <v>3837</v>
      </c>
      <c r="AC2905" s="16" t="str">
        <f t="shared" si="270"/>
        <v/>
      </c>
      <c r="AD2905" s="16" t="str">
        <f t="shared" si="271"/>
        <v/>
      </c>
      <c r="AE2905" s="16" t="str">
        <f t="shared" si="272"/>
        <v/>
      </c>
      <c r="AF2905" s="16" t="str">
        <f t="shared" si="273"/>
        <v/>
      </c>
      <c r="AG2905" s="16">
        <f t="shared" si="274"/>
        <v>9.8189400943428061E-3</v>
      </c>
      <c r="AH2905" s="16" t="str">
        <f t="shared" si="275"/>
        <v/>
      </c>
      <c r="AI2905" s="17" t="str">
        <f>IF('Peer Comparison Tool'!$D$11="NR","",IF($C2905='Peer Comparison Tool'!$D$9,COUNT('ALLL &lt;50B Database'!$AI$1:AI2904)+1,""))</f>
        <v/>
      </c>
    </row>
    <row r="2906" spans="1:35" x14ac:dyDescent="0.25">
      <c r="A2906" t="s">
        <v>2133</v>
      </c>
      <c r="B2906">
        <v>1007752</v>
      </c>
      <c r="C2906" s="5" t="s">
        <v>2041</v>
      </c>
      <c r="D2906" s="5" t="s">
        <v>4390</v>
      </c>
      <c r="E2906" s="5" t="s">
        <v>4388</v>
      </c>
      <c r="F2906" s="2">
        <v>1766</v>
      </c>
      <c r="G2906" s="2">
        <v>182682</v>
      </c>
      <c r="H2906" s="2">
        <v>136031</v>
      </c>
      <c r="I2906" s="2">
        <v>18102</v>
      </c>
      <c r="J2906" s="2">
        <v>117929</v>
      </c>
      <c r="K2906" s="33">
        <v>1.4975112143747509E-2</v>
      </c>
      <c r="L2906" s="2">
        <v>1526</v>
      </c>
      <c r="M2906" s="2">
        <v>169165</v>
      </c>
      <c r="N2906" s="2">
        <v>117903</v>
      </c>
      <c r="O2906" s="33">
        <v>1.2942842845389855E-2</v>
      </c>
      <c r="P2906" s="2">
        <v>1616</v>
      </c>
      <c r="Q2906" s="2">
        <v>170451</v>
      </c>
      <c r="R2906" s="2">
        <v>115774</v>
      </c>
      <c r="S2906" s="35">
        <v>1.3958228963325098E-2</v>
      </c>
      <c r="T2906" t="s">
        <v>4388</v>
      </c>
      <c r="U2906" t="s">
        <v>4388</v>
      </c>
      <c r="V2906" s="5" t="s">
        <v>4390</v>
      </c>
      <c r="W2906" s="5">
        <v>0</v>
      </c>
      <c r="X2906" s="4">
        <v>1.0168831804224111E-3</v>
      </c>
      <c r="Y2906" s="6">
        <v>150</v>
      </c>
      <c r="Z2906" s="4">
        <v>1.0153861179352432E-3</v>
      </c>
      <c r="AA2906" s="5">
        <v>1622</v>
      </c>
      <c r="AC2906" s="16" t="str">
        <f t="shared" si="270"/>
        <v/>
      </c>
      <c r="AD2906" s="16" t="str">
        <f t="shared" si="271"/>
        <v/>
      </c>
      <c r="AE2906" s="16" t="str">
        <f t="shared" si="272"/>
        <v/>
      </c>
      <c r="AF2906" s="16" t="str">
        <f t="shared" si="273"/>
        <v/>
      </c>
      <c r="AG2906" s="16">
        <f t="shared" si="274"/>
        <v>1.4975112143747509E-2</v>
      </c>
      <c r="AH2906" s="16" t="str">
        <f t="shared" si="275"/>
        <v/>
      </c>
      <c r="AI2906" s="17" t="str">
        <f>IF('Peer Comparison Tool'!$D$11="NR","",IF($C2906='Peer Comparison Tool'!$D$9,COUNT('ALLL &lt;50B Database'!$AI$1:AI2905)+1,""))</f>
        <v/>
      </c>
    </row>
    <row r="2907" spans="1:35" x14ac:dyDescent="0.25">
      <c r="A2907" t="s">
        <v>3923</v>
      </c>
      <c r="B2907">
        <v>362856</v>
      </c>
      <c r="C2907" s="5" t="s">
        <v>3704</v>
      </c>
      <c r="D2907" s="5" t="s">
        <v>4390</v>
      </c>
      <c r="E2907" s="5" t="s">
        <v>4388</v>
      </c>
      <c r="F2907" s="2">
        <v>379</v>
      </c>
      <c r="G2907" s="2">
        <v>182489</v>
      </c>
      <c r="H2907" s="2">
        <v>21331</v>
      </c>
      <c r="I2907" s="2">
        <v>1232</v>
      </c>
      <c r="J2907" s="2">
        <v>20099</v>
      </c>
      <c r="K2907" s="33">
        <v>1.8856659535300264E-2</v>
      </c>
      <c r="L2907" s="2">
        <v>570</v>
      </c>
      <c r="M2907" s="2">
        <v>139927</v>
      </c>
      <c r="N2907" s="2">
        <v>20748</v>
      </c>
      <c r="O2907" s="33">
        <v>2.7472527472527472E-2</v>
      </c>
      <c r="P2907" s="2">
        <v>646</v>
      </c>
      <c r="Q2907" s="2">
        <v>167969</v>
      </c>
      <c r="R2907" s="2">
        <v>21081</v>
      </c>
      <c r="S2907" s="35">
        <v>3.0643707604003607E-2</v>
      </c>
      <c r="T2907" t="s">
        <v>4388</v>
      </c>
      <c r="U2907" t="s">
        <v>4388</v>
      </c>
      <c r="V2907" s="5" t="s">
        <v>4390</v>
      </c>
      <c r="W2907" s="5">
        <v>0</v>
      </c>
      <c r="X2907" s="4">
        <v>-1.1787048068703343E-2</v>
      </c>
      <c r="Y2907" s="6">
        <v>-267</v>
      </c>
      <c r="Z2907" s="4">
        <v>3.1711801314761347E-3</v>
      </c>
      <c r="AA2907" s="5">
        <v>710</v>
      </c>
      <c r="AC2907" s="16" t="str">
        <f t="shared" si="270"/>
        <v/>
      </c>
      <c r="AD2907" s="16" t="str">
        <f t="shared" si="271"/>
        <v/>
      </c>
      <c r="AE2907" s="16" t="str">
        <f t="shared" si="272"/>
        <v/>
      </c>
      <c r="AF2907" s="16" t="str">
        <f t="shared" si="273"/>
        <v/>
      </c>
      <c r="AG2907" s="16">
        <f t="shared" si="274"/>
        <v>1.8856659535300264E-2</v>
      </c>
      <c r="AH2907" s="16" t="str">
        <f t="shared" si="275"/>
        <v/>
      </c>
      <c r="AI2907" s="17" t="str">
        <f>IF('Peer Comparison Tool'!$D$11="NR","",IF($C2907='Peer Comparison Tool'!$D$9,COUNT('ALLL &lt;50B Database'!$AI$1:AI2906)+1,""))</f>
        <v/>
      </c>
    </row>
    <row r="2908" spans="1:35" x14ac:dyDescent="0.25">
      <c r="A2908" t="s">
        <v>2416</v>
      </c>
      <c r="B2908">
        <v>3383665</v>
      </c>
      <c r="C2908" s="5" t="s">
        <v>2299</v>
      </c>
      <c r="D2908" s="5" t="s">
        <v>4387</v>
      </c>
      <c r="E2908" s="5" t="s">
        <v>4388</v>
      </c>
      <c r="F2908" s="2">
        <v>2105</v>
      </c>
      <c r="G2908" s="2">
        <v>182279</v>
      </c>
      <c r="H2908" s="2">
        <v>144528</v>
      </c>
      <c r="I2908" s="2">
        <v>11386</v>
      </c>
      <c r="J2908" s="2">
        <v>133142</v>
      </c>
      <c r="K2908" s="33">
        <v>1.5810187619233602E-2</v>
      </c>
      <c r="L2908" s="2">
        <v>1865</v>
      </c>
      <c r="M2908" s="2">
        <v>173182</v>
      </c>
      <c r="N2908" s="2">
        <v>139400</v>
      </c>
      <c r="O2908" s="33">
        <v>1.3378766140602582E-2</v>
      </c>
      <c r="P2908" s="2">
        <v>1893</v>
      </c>
      <c r="Q2908" s="2">
        <v>178186</v>
      </c>
      <c r="R2908" s="2">
        <v>139629</v>
      </c>
      <c r="S2908" s="35">
        <v>1.3557355563672303E-2</v>
      </c>
      <c r="T2908" t="s">
        <v>4388</v>
      </c>
      <c r="U2908" t="s">
        <v>4388</v>
      </c>
      <c r="V2908" s="5" t="s">
        <v>4387</v>
      </c>
      <c r="W2908" s="5">
        <v>0</v>
      </c>
      <c r="X2908" s="4">
        <v>2.2528320555612984E-3</v>
      </c>
      <c r="Y2908" s="6">
        <v>212</v>
      </c>
      <c r="Z2908" s="4">
        <v>1.7858942306972145E-4</v>
      </c>
      <c r="AA2908" s="5">
        <v>1337</v>
      </c>
      <c r="AC2908" s="16" t="str">
        <f t="shared" si="270"/>
        <v/>
      </c>
      <c r="AD2908" s="16" t="str">
        <f t="shared" si="271"/>
        <v/>
      </c>
      <c r="AE2908" s="16" t="str">
        <f t="shared" si="272"/>
        <v/>
      </c>
      <c r="AF2908" s="16" t="str">
        <f t="shared" si="273"/>
        <v/>
      </c>
      <c r="AG2908" s="16">
        <f t="shared" si="274"/>
        <v>1.5810187619233602E-2</v>
      </c>
      <c r="AH2908" s="16" t="str">
        <f t="shared" si="275"/>
        <v/>
      </c>
      <c r="AI2908" s="17" t="str">
        <f>IF('Peer Comparison Tool'!$D$11="NR","",IF($C2908='Peer Comparison Tool'!$D$9,COUNT('ALLL &lt;50B Database'!$AI$1:AI2907)+1,""))</f>
        <v/>
      </c>
    </row>
    <row r="2909" spans="1:35" x14ac:dyDescent="0.25">
      <c r="A2909" t="s">
        <v>1118</v>
      </c>
      <c r="B2909">
        <v>837448</v>
      </c>
      <c r="C2909" s="5" t="s">
        <v>926</v>
      </c>
      <c r="D2909" s="5" t="s">
        <v>4390</v>
      </c>
      <c r="E2909" s="5" t="s">
        <v>4388</v>
      </c>
      <c r="F2909" s="2">
        <v>1451</v>
      </c>
      <c r="G2909" s="2">
        <v>182150</v>
      </c>
      <c r="H2909" s="2">
        <v>123837</v>
      </c>
      <c r="I2909" s="2">
        <v>2677</v>
      </c>
      <c r="J2909" s="2">
        <v>121160</v>
      </c>
      <c r="K2909" s="33">
        <v>1.1975899636843843E-2</v>
      </c>
      <c r="L2909" s="2">
        <v>1363</v>
      </c>
      <c r="M2909" s="2">
        <v>174165</v>
      </c>
      <c r="N2909" s="2">
        <v>122348</v>
      </c>
      <c r="O2909" s="33">
        <v>1.1140353745055089E-2</v>
      </c>
      <c r="P2909" s="2">
        <v>1403</v>
      </c>
      <c r="Q2909" s="2">
        <v>176084</v>
      </c>
      <c r="R2909" s="2">
        <v>121518</v>
      </c>
      <c r="S2909" s="35">
        <v>1.1545614641452295E-2</v>
      </c>
      <c r="T2909" t="s">
        <v>4388</v>
      </c>
      <c r="U2909" t="s">
        <v>4388</v>
      </c>
      <c r="V2909" s="5" t="s">
        <v>4390</v>
      </c>
      <c r="W2909" s="5">
        <v>0</v>
      </c>
      <c r="X2909" s="4">
        <v>4.3028499539154823E-4</v>
      </c>
      <c r="Y2909" s="6">
        <v>48</v>
      </c>
      <c r="Z2909" s="4">
        <v>4.0526089639720576E-4</v>
      </c>
      <c r="AA2909" s="5">
        <v>2937</v>
      </c>
      <c r="AC2909" s="16" t="str">
        <f t="shared" si="270"/>
        <v/>
      </c>
      <c r="AD2909" s="16" t="str">
        <f t="shared" si="271"/>
        <v/>
      </c>
      <c r="AE2909" s="16" t="str">
        <f t="shared" si="272"/>
        <v/>
      </c>
      <c r="AF2909" s="16" t="str">
        <f t="shared" si="273"/>
        <v/>
      </c>
      <c r="AG2909" s="16">
        <f t="shared" si="274"/>
        <v>1.1975899636843843E-2</v>
      </c>
      <c r="AH2909" s="16" t="str">
        <f t="shared" si="275"/>
        <v/>
      </c>
      <c r="AI2909" s="17" t="str">
        <f>IF('Peer Comparison Tool'!$D$11="NR","",IF($C2909='Peer Comparison Tool'!$D$9,COUNT('ALLL &lt;50B Database'!$AI$1:AI2908)+1,""))</f>
        <v/>
      </c>
    </row>
    <row r="2910" spans="1:35" x14ac:dyDescent="0.25">
      <c r="A2910" t="s">
        <v>2132</v>
      </c>
      <c r="B2910">
        <v>950758</v>
      </c>
      <c r="C2910" s="5" t="s">
        <v>2041</v>
      </c>
      <c r="D2910" s="5" t="s">
        <v>4387</v>
      </c>
      <c r="E2910" s="5" t="s">
        <v>4388</v>
      </c>
      <c r="F2910" s="2">
        <v>1873</v>
      </c>
      <c r="G2910" s="2">
        <v>182124</v>
      </c>
      <c r="H2910" s="2">
        <v>134543</v>
      </c>
      <c r="I2910" s="2">
        <v>15157</v>
      </c>
      <c r="J2910" s="2">
        <v>119386</v>
      </c>
      <c r="K2910" s="33">
        <v>1.5688606704303686E-2</v>
      </c>
      <c r="L2910" s="2">
        <v>1786</v>
      </c>
      <c r="M2910" s="2">
        <v>156443</v>
      </c>
      <c r="N2910" s="2">
        <v>123061</v>
      </c>
      <c r="O2910" s="33">
        <v>1.4513127635887893E-2</v>
      </c>
      <c r="P2910" s="2">
        <v>1848</v>
      </c>
      <c r="Q2910" s="2">
        <v>170499</v>
      </c>
      <c r="R2910" s="2">
        <v>122814</v>
      </c>
      <c r="S2910" s="35">
        <v>1.5047144462357711E-2</v>
      </c>
      <c r="T2910" t="s">
        <v>4388</v>
      </c>
      <c r="U2910" t="s">
        <v>4388</v>
      </c>
      <c r="V2910" s="5" t="s">
        <v>4387</v>
      </c>
      <c r="W2910" s="5">
        <v>0</v>
      </c>
      <c r="X2910" s="4">
        <v>6.414622419459743E-4</v>
      </c>
      <c r="Y2910" s="6">
        <v>25</v>
      </c>
      <c r="Z2910" s="4">
        <v>5.3401682646981793E-4</v>
      </c>
      <c r="AA2910" s="5">
        <v>1368</v>
      </c>
      <c r="AC2910" s="16" t="str">
        <f t="shared" si="270"/>
        <v/>
      </c>
      <c r="AD2910" s="16" t="str">
        <f t="shared" si="271"/>
        <v/>
      </c>
      <c r="AE2910" s="16" t="str">
        <f t="shared" si="272"/>
        <v/>
      </c>
      <c r="AF2910" s="16" t="str">
        <f t="shared" si="273"/>
        <v/>
      </c>
      <c r="AG2910" s="16">
        <f t="shared" si="274"/>
        <v>1.5688606704303686E-2</v>
      </c>
      <c r="AH2910" s="16" t="str">
        <f t="shared" si="275"/>
        <v/>
      </c>
      <c r="AI2910" s="17" t="str">
        <f>IF('Peer Comparison Tool'!$D$11="NR","",IF($C2910='Peer Comparison Tool'!$D$9,COUNT('ALLL &lt;50B Database'!$AI$1:AI2909)+1,""))</f>
        <v/>
      </c>
    </row>
    <row r="2911" spans="1:35" x14ac:dyDescent="0.25">
      <c r="A2911" t="s">
        <v>2673</v>
      </c>
      <c r="B2911">
        <v>855956</v>
      </c>
      <c r="C2911" s="5" t="s">
        <v>2642</v>
      </c>
      <c r="D2911" s="5" t="s">
        <v>4390</v>
      </c>
      <c r="E2911" s="5" t="s">
        <v>4388</v>
      </c>
      <c r="F2911" s="2">
        <v>1078</v>
      </c>
      <c r="G2911" s="2">
        <v>181985</v>
      </c>
      <c r="H2911" s="2">
        <v>98031</v>
      </c>
      <c r="I2911" s="2">
        <v>5417</v>
      </c>
      <c r="J2911" s="2">
        <v>92614</v>
      </c>
      <c r="K2911" s="33">
        <v>1.1639708899302482E-2</v>
      </c>
      <c r="L2911" s="2">
        <v>930</v>
      </c>
      <c r="M2911" s="2">
        <v>153628</v>
      </c>
      <c r="N2911" s="2">
        <v>89074</v>
      </c>
      <c r="O2911" s="33">
        <v>1.0440757123290748E-2</v>
      </c>
      <c r="P2911" s="2">
        <v>967</v>
      </c>
      <c r="Q2911" s="2">
        <v>157665</v>
      </c>
      <c r="R2911" s="2">
        <v>91300</v>
      </c>
      <c r="S2911" s="35">
        <v>1.059145673603505E-2</v>
      </c>
      <c r="T2911" t="s">
        <v>4388</v>
      </c>
      <c r="U2911" t="s">
        <v>4388</v>
      </c>
      <c r="V2911" s="5" t="s">
        <v>4390</v>
      </c>
      <c r="W2911" s="5">
        <v>0</v>
      </c>
      <c r="X2911" s="4">
        <v>1.0482521632674321E-3</v>
      </c>
      <c r="Y2911" s="6">
        <v>111</v>
      </c>
      <c r="Z2911" s="4">
        <v>1.5069961274430214E-4</v>
      </c>
      <c r="AA2911" s="5">
        <v>3101</v>
      </c>
      <c r="AC2911" s="16" t="str">
        <f t="shared" si="270"/>
        <v/>
      </c>
      <c r="AD2911" s="16" t="str">
        <f t="shared" si="271"/>
        <v/>
      </c>
      <c r="AE2911" s="16" t="str">
        <f t="shared" si="272"/>
        <v/>
      </c>
      <c r="AF2911" s="16" t="str">
        <f t="shared" si="273"/>
        <v/>
      </c>
      <c r="AG2911" s="16">
        <f t="shared" si="274"/>
        <v>1.1639708899302482E-2</v>
      </c>
      <c r="AH2911" s="16" t="str">
        <f t="shared" si="275"/>
        <v/>
      </c>
      <c r="AI2911" s="17" t="str">
        <f>IF('Peer Comparison Tool'!$D$11="NR","",IF($C2911='Peer Comparison Tool'!$D$9,COUNT('ALLL &lt;50B Database'!$AI$1:AI2910)+1,""))</f>
        <v/>
      </c>
    </row>
    <row r="2912" spans="1:35" x14ac:dyDescent="0.25">
      <c r="A2912" t="s">
        <v>2138</v>
      </c>
      <c r="B2912">
        <v>3596250</v>
      </c>
      <c r="C2912" s="5" t="s">
        <v>2041</v>
      </c>
      <c r="D2912" s="5" t="s">
        <v>4390</v>
      </c>
      <c r="E2912" s="5" t="s">
        <v>4388</v>
      </c>
      <c r="F2912" s="2">
        <v>1848</v>
      </c>
      <c r="G2912" s="2">
        <v>181969</v>
      </c>
      <c r="H2912" s="2">
        <v>147556</v>
      </c>
      <c r="I2912" s="2">
        <v>20235</v>
      </c>
      <c r="J2912" s="2">
        <v>127321</v>
      </c>
      <c r="K2912" s="33">
        <v>1.4514494859449738E-2</v>
      </c>
      <c r="L2912" s="2">
        <v>1614</v>
      </c>
      <c r="M2912" s="2">
        <v>155736</v>
      </c>
      <c r="N2912" s="2">
        <v>123078</v>
      </c>
      <c r="O2912" s="33">
        <v>1.3113635255691513E-2</v>
      </c>
      <c r="P2912" s="2">
        <v>1788</v>
      </c>
      <c r="Q2912" s="2">
        <v>162282</v>
      </c>
      <c r="R2912" s="2">
        <v>130614</v>
      </c>
      <c r="S2912" s="35">
        <v>1.3689191051495245E-2</v>
      </c>
      <c r="T2912" t="s">
        <v>4388</v>
      </c>
      <c r="U2912" t="s">
        <v>4388</v>
      </c>
      <c r="V2912" s="5" t="s">
        <v>4390</v>
      </c>
      <c r="W2912" s="5">
        <v>0</v>
      </c>
      <c r="X2912" s="4">
        <v>8.2530380795449269E-4</v>
      </c>
      <c r="Y2912" s="6">
        <v>60</v>
      </c>
      <c r="Z2912" s="4">
        <v>5.755557958037321E-4</v>
      </c>
      <c r="AA2912" s="5">
        <v>1770</v>
      </c>
      <c r="AC2912" s="16" t="str">
        <f t="shared" si="270"/>
        <v/>
      </c>
      <c r="AD2912" s="16" t="str">
        <f t="shared" si="271"/>
        <v/>
      </c>
      <c r="AE2912" s="16" t="str">
        <f t="shared" si="272"/>
        <v/>
      </c>
      <c r="AF2912" s="16" t="str">
        <f t="shared" si="273"/>
        <v/>
      </c>
      <c r="AG2912" s="16">
        <f t="shared" si="274"/>
        <v>1.4514494859449738E-2</v>
      </c>
      <c r="AH2912" s="16" t="str">
        <f t="shared" si="275"/>
        <v/>
      </c>
      <c r="AI2912" s="17" t="str">
        <f>IF('Peer Comparison Tool'!$D$11="NR","",IF($C2912='Peer Comparison Tool'!$D$9,COUNT('ALLL &lt;50B Database'!$AI$1:AI2911)+1,""))</f>
        <v/>
      </c>
    </row>
    <row r="2913" spans="1:35" x14ac:dyDescent="0.25">
      <c r="A2913" t="s">
        <v>1427</v>
      </c>
      <c r="B2913">
        <v>152057</v>
      </c>
      <c r="C2913" s="5" t="s">
        <v>3209</v>
      </c>
      <c r="D2913" s="5" t="s">
        <v>4390</v>
      </c>
      <c r="E2913" s="5" t="s">
        <v>4388</v>
      </c>
      <c r="F2913" s="2">
        <v>1183</v>
      </c>
      <c r="G2913" s="2">
        <v>181899</v>
      </c>
      <c r="H2913" s="2">
        <v>127501</v>
      </c>
      <c r="I2913" s="2">
        <v>10936</v>
      </c>
      <c r="J2913" s="2">
        <v>116565</v>
      </c>
      <c r="K2913" s="33">
        <v>1.0148843992622142E-2</v>
      </c>
      <c r="L2913" s="2">
        <v>1147</v>
      </c>
      <c r="M2913" s="2">
        <v>146406</v>
      </c>
      <c r="N2913" s="2">
        <v>107134</v>
      </c>
      <c r="O2913" s="33">
        <v>1.0706218380719473E-2</v>
      </c>
      <c r="P2913" s="2">
        <v>1128</v>
      </c>
      <c r="Q2913" s="2">
        <v>153369</v>
      </c>
      <c r="R2913" s="2">
        <v>111198</v>
      </c>
      <c r="S2913" s="35">
        <v>1.0144067339340635E-2</v>
      </c>
      <c r="T2913" t="s">
        <v>4388</v>
      </c>
      <c r="U2913" t="s">
        <v>4388</v>
      </c>
      <c r="V2913" s="5" t="s">
        <v>4390</v>
      </c>
      <c r="W2913" s="5">
        <v>0</v>
      </c>
      <c r="X2913" s="4">
        <v>4.7766532815067542E-6</v>
      </c>
      <c r="Y2913" s="6">
        <v>55</v>
      </c>
      <c r="Z2913" s="4">
        <v>-5.6215104137883817E-4</v>
      </c>
      <c r="AA2913" s="5">
        <v>3730</v>
      </c>
      <c r="AC2913" s="16" t="str">
        <f t="shared" si="270"/>
        <v/>
      </c>
      <c r="AD2913" s="16" t="str">
        <f t="shared" si="271"/>
        <v/>
      </c>
      <c r="AE2913" s="16" t="str">
        <f t="shared" si="272"/>
        <v/>
      </c>
      <c r="AF2913" s="16" t="str">
        <f t="shared" si="273"/>
        <v/>
      </c>
      <c r="AG2913" s="16">
        <f t="shared" si="274"/>
        <v>1.0148843992622142E-2</v>
      </c>
      <c r="AH2913" s="16" t="str">
        <f t="shared" si="275"/>
        <v/>
      </c>
      <c r="AI2913" s="17" t="str">
        <f>IF('Peer Comparison Tool'!$D$11="NR","",IF($C2913='Peer Comparison Tool'!$D$9,COUNT('ALLL &lt;50B Database'!$AI$1:AI2912)+1,""))</f>
        <v/>
      </c>
    </row>
    <row r="2914" spans="1:35" x14ac:dyDescent="0.25">
      <c r="A2914" t="s">
        <v>825</v>
      </c>
      <c r="B2914">
        <v>116741</v>
      </c>
      <c r="C2914" s="5" t="s">
        <v>716</v>
      </c>
      <c r="D2914" s="5" t="s">
        <v>4390</v>
      </c>
      <c r="E2914" s="5" t="s">
        <v>4388</v>
      </c>
      <c r="F2914" s="2">
        <v>1376</v>
      </c>
      <c r="G2914" s="2">
        <v>181770</v>
      </c>
      <c r="H2914" s="2">
        <v>99520</v>
      </c>
      <c r="I2914" s="2">
        <v>1399</v>
      </c>
      <c r="J2914" s="2">
        <v>98121</v>
      </c>
      <c r="K2914" s="33">
        <v>1.4023501594969477E-2</v>
      </c>
      <c r="L2914" s="2">
        <v>1325</v>
      </c>
      <c r="M2914" s="2">
        <v>170517</v>
      </c>
      <c r="N2914" s="2">
        <v>96756</v>
      </c>
      <c r="O2914" s="33">
        <v>1.369424118400926E-2</v>
      </c>
      <c r="P2914" s="2">
        <v>1352</v>
      </c>
      <c r="Q2914" s="2">
        <v>171911</v>
      </c>
      <c r="R2914" s="2">
        <v>98684</v>
      </c>
      <c r="S2914" s="35">
        <v>1.3700295893964574E-2</v>
      </c>
      <c r="T2914" t="s">
        <v>4388</v>
      </c>
      <c r="U2914" t="s">
        <v>4388</v>
      </c>
      <c r="V2914" s="5" t="s">
        <v>4390</v>
      </c>
      <c r="W2914" s="5">
        <v>0</v>
      </c>
      <c r="X2914" s="4">
        <v>3.2320570100490345E-4</v>
      </c>
      <c r="Y2914" s="6">
        <v>24</v>
      </c>
      <c r="Z2914" s="4">
        <v>6.054709955313417E-6</v>
      </c>
      <c r="AA2914" s="5">
        <v>1971</v>
      </c>
      <c r="AC2914" s="16" t="str">
        <f t="shared" si="270"/>
        <v/>
      </c>
      <c r="AD2914" s="16" t="str">
        <f t="shared" si="271"/>
        <v/>
      </c>
      <c r="AE2914" s="16" t="str">
        <f t="shared" si="272"/>
        <v/>
      </c>
      <c r="AF2914" s="16" t="str">
        <f t="shared" si="273"/>
        <v/>
      </c>
      <c r="AG2914" s="16">
        <f t="shared" si="274"/>
        <v>1.4023501594969477E-2</v>
      </c>
      <c r="AH2914" s="16" t="str">
        <f t="shared" si="275"/>
        <v/>
      </c>
      <c r="AI2914" s="17" t="str">
        <f>IF('Peer Comparison Tool'!$D$11="NR","",IF($C2914='Peer Comparison Tool'!$D$9,COUNT('ALLL &lt;50B Database'!$AI$1:AI2913)+1,""))</f>
        <v/>
      </c>
    </row>
    <row r="2915" spans="1:35" x14ac:dyDescent="0.25">
      <c r="A2915" t="s">
        <v>326</v>
      </c>
      <c r="B2915">
        <v>3620539</v>
      </c>
      <c r="C2915" s="5" t="s">
        <v>207</v>
      </c>
      <c r="D2915" s="5" t="s">
        <v>4390</v>
      </c>
      <c r="E2915" s="5" t="s">
        <v>4388</v>
      </c>
      <c r="F2915" s="2">
        <v>1704</v>
      </c>
      <c r="G2915" s="2">
        <v>181758</v>
      </c>
      <c r="H2915" s="2">
        <v>153289</v>
      </c>
      <c r="I2915" s="2">
        <v>36662</v>
      </c>
      <c r="J2915" s="2">
        <v>116627</v>
      </c>
      <c r="K2915" s="33">
        <v>1.4610681917566258E-2</v>
      </c>
      <c r="L2915" s="2">
        <v>1448</v>
      </c>
      <c r="M2915" s="2">
        <v>145321</v>
      </c>
      <c r="N2915" s="2">
        <v>110885</v>
      </c>
      <c r="O2915" s="33">
        <v>1.3058574198493935E-2</v>
      </c>
      <c r="P2915" s="2">
        <v>1504</v>
      </c>
      <c r="Q2915" s="2">
        <v>146322</v>
      </c>
      <c r="R2915" s="2">
        <v>117496</v>
      </c>
      <c r="S2915" s="35">
        <v>1.2800435759515217E-2</v>
      </c>
      <c r="T2915" t="s">
        <v>4388</v>
      </c>
      <c r="U2915" t="s">
        <v>4388</v>
      </c>
      <c r="V2915" s="5" t="s">
        <v>4390</v>
      </c>
      <c r="W2915" s="5">
        <v>0</v>
      </c>
      <c r="X2915" s="4">
        <v>1.8102461580510407E-3</v>
      </c>
      <c r="Y2915" s="6">
        <v>200</v>
      </c>
      <c r="Z2915" s="4">
        <v>-2.5813843897871773E-4</v>
      </c>
      <c r="AA2915" s="5">
        <v>1736</v>
      </c>
      <c r="AC2915" s="16" t="str">
        <f t="shared" si="270"/>
        <v/>
      </c>
      <c r="AD2915" s="16" t="str">
        <f t="shared" si="271"/>
        <v/>
      </c>
      <c r="AE2915" s="16" t="str">
        <f t="shared" si="272"/>
        <v/>
      </c>
      <c r="AF2915" s="16" t="str">
        <f t="shared" si="273"/>
        <v/>
      </c>
      <c r="AG2915" s="16">
        <f t="shared" si="274"/>
        <v>1.4610681917566258E-2</v>
      </c>
      <c r="AH2915" s="16" t="str">
        <f t="shared" si="275"/>
        <v/>
      </c>
      <c r="AI2915" s="17" t="str">
        <f>IF('Peer Comparison Tool'!$D$11="NR","",IF($C2915='Peer Comparison Tool'!$D$9,COUNT('ALLL &lt;50B Database'!$AI$1:AI2914)+1,""))</f>
        <v/>
      </c>
    </row>
    <row r="2916" spans="1:35" x14ac:dyDescent="0.25">
      <c r="A2916" t="s">
        <v>166</v>
      </c>
      <c r="B2916">
        <v>2939391</v>
      </c>
      <c r="C2916" s="5" t="s">
        <v>113</v>
      </c>
      <c r="D2916" s="5" t="s">
        <v>4390</v>
      </c>
      <c r="E2916" s="5" t="s">
        <v>4388</v>
      </c>
      <c r="F2916" s="2">
        <v>1420</v>
      </c>
      <c r="G2916" s="2">
        <v>181747</v>
      </c>
      <c r="H2916" s="2">
        <v>98766</v>
      </c>
      <c r="I2916" s="2">
        <v>9090</v>
      </c>
      <c r="J2916" s="2">
        <v>89676</v>
      </c>
      <c r="K2916" s="33">
        <v>1.5834782996565412E-2</v>
      </c>
      <c r="L2916" s="2">
        <v>1320</v>
      </c>
      <c r="M2916" s="2">
        <v>168509</v>
      </c>
      <c r="N2916" s="2">
        <v>86794</v>
      </c>
      <c r="O2916" s="33">
        <v>1.5208424545475495E-2</v>
      </c>
      <c r="P2916" s="2">
        <v>1363</v>
      </c>
      <c r="Q2916" s="2">
        <v>164565</v>
      </c>
      <c r="R2916" s="2">
        <v>89856</v>
      </c>
      <c r="S2916" s="35">
        <v>1.5168714387464387E-2</v>
      </c>
      <c r="T2916" t="s">
        <v>4388</v>
      </c>
      <c r="U2916" t="s">
        <v>4388</v>
      </c>
      <c r="V2916" s="5" t="s">
        <v>4390</v>
      </c>
      <c r="W2916" s="5">
        <v>0</v>
      </c>
      <c r="X2916" s="4">
        <v>6.6606860910102539E-4</v>
      </c>
      <c r="Y2916" s="6">
        <v>57</v>
      </c>
      <c r="Z2916" s="4">
        <v>-3.9710158011107763E-5</v>
      </c>
      <c r="AA2916" s="5">
        <v>1323</v>
      </c>
      <c r="AC2916" s="16" t="str">
        <f t="shared" si="270"/>
        <v/>
      </c>
      <c r="AD2916" s="16" t="str">
        <f t="shared" si="271"/>
        <v/>
      </c>
      <c r="AE2916" s="16" t="str">
        <f t="shared" si="272"/>
        <v/>
      </c>
      <c r="AF2916" s="16" t="str">
        <f t="shared" si="273"/>
        <v/>
      </c>
      <c r="AG2916" s="16">
        <f t="shared" si="274"/>
        <v>1.5834782996565412E-2</v>
      </c>
      <c r="AH2916" s="16" t="str">
        <f t="shared" si="275"/>
        <v/>
      </c>
      <c r="AI2916" s="17" t="str">
        <f>IF('Peer Comparison Tool'!$D$11="NR","",IF($C2916='Peer Comparison Tool'!$D$9,COUNT('ALLL &lt;50B Database'!$AI$1:AI2915)+1,""))</f>
        <v/>
      </c>
    </row>
    <row r="2917" spans="1:35" x14ac:dyDescent="0.25">
      <c r="A2917" t="s">
        <v>2553</v>
      </c>
      <c r="B2917">
        <v>179335</v>
      </c>
      <c r="C2917" s="5" t="s">
        <v>2519</v>
      </c>
      <c r="D2917" s="5" t="s">
        <v>4390</v>
      </c>
      <c r="E2917" s="5" t="s">
        <v>4388</v>
      </c>
      <c r="F2917" s="2">
        <v>1398</v>
      </c>
      <c r="G2917" s="2">
        <v>181732</v>
      </c>
      <c r="H2917" s="2">
        <v>89960</v>
      </c>
      <c r="I2917" s="2">
        <v>840</v>
      </c>
      <c r="J2917" s="2">
        <v>89120</v>
      </c>
      <c r="K2917" s="33">
        <v>1.5686714542190304E-2</v>
      </c>
      <c r="L2917" s="2">
        <v>1398</v>
      </c>
      <c r="M2917" s="2">
        <v>166379</v>
      </c>
      <c r="N2917" s="2">
        <v>90404</v>
      </c>
      <c r="O2917" s="33">
        <v>1.5463917525773196E-2</v>
      </c>
      <c r="P2917" s="2">
        <v>1398</v>
      </c>
      <c r="Q2917" s="2">
        <v>169121</v>
      </c>
      <c r="R2917" s="2">
        <v>90617</v>
      </c>
      <c r="S2917" s="35">
        <v>1.5427568778485274E-2</v>
      </c>
      <c r="T2917" t="s">
        <v>4388</v>
      </c>
      <c r="U2917" t="s">
        <v>4388</v>
      </c>
      <c r="V2917" s="5" t="s">
        <v>4390</v>
      </c>
      <c r="W2917" s="5">
        <v>0</v>
      </c>
      <c r="X2917" s="4">
        <v>2.5914576370503033E-4</v>
      </c>
      <c r="Y2917" s="6">
        <v>0</v>
      </c>
      <c r="Z2917" s="4">
        <v>-3.6348747287922797E-5</v>
      </c>
      <c r="AA2917" s="5">
        <v>1369</v>
      </c>
      <c r="AC2917" s="16" t="str">
        <f t="shared" si="270"/>
        <v/>
      </c>
      <c r="AD2917" s="16" t="str">
        <f t="shared" si="271"/>
        <v/>
      </c>
      <c r="AE2917" s="16" t="str">
        <f t="shared" si="272"/>
        <v/>
      </c>
      <c r="AF2917" s="16" t="str">
        <f t="shared" si="273"/>
        <v/>
      </c>
      <c r="AG2917" s="16">
        <f t="shared" si="274"/>
        <v>1.5686714542190304E-2</v>
      </c>
      <c r="AH2917" s="16" t="str">
        <f t="shared" si="275"/>
        <v/>
      </c>
      <c r="AI2917" s="17" t="str">
        <f>IF('Peer Comparison Tool'!$D$11="NR","",IF($C2917='Peer Comparison Tool'!$D$9,COUNT('ALLL &lt;50B Database'!$AI$1:AI2916)+1,""))</f>
        <v/>
      </c>
    </row>
    <row r="2918" spans="1:35" x14ac:dyDescent="0.25">
      <c r="A2918" t="s">
        <v>2944</v>
      </c>
      <c r="B2918">
        <v>400767</v>
      </c>
      <c r="C2918" s="5" t="s">
        <v>2935</v>
      </c>
      <c r="D2918" s="5" t="s">
        <v>4390</v>
      </c>
      <c r="E2918" s="5" t="s">
        <v>4388</v>
      </c>
      <c r="F2918" s="2">
        <v>1195</v>
      </c>
      <c r="G2918" s="2">
        <v>181693</v>
      </c>
      <c r="H2918" s="2">
        <v>59759</v>
      </c>
      <c r="I2918" s="2">
        <v>8701</v>
      </c>
      <c r="J2918" s="2">
        <v>51058</v>
      </c>
      <c r="K2918" s="33">
        <v>2.3404755376238786E-2</v>
      </c>
      <c r="L2918" s="2">
        <v>1148</v>
      </c>
      <c r="M2918" s="2">
        <v>147977</v>
      </c>
      <c r="N2918" s="2">
        <v>51057</v>
      </c>
      <c r="O2918" s="33">
        <v>2.2484673991813073E-2</v>
      </c>
      <c r="P2918" s="2">
        <v>1153</v>
      </c>
      <c r="Q2918" s="2">
        <v>153844</v>
      </c>
      <c r="R2918" s="2">
        <v>50580</v>
      </c>
      <c r="S2918" s="35">
        <v>2.2795571372083826E-2</v>
      </c>
      <c r="T2918" t="s">
        <v>4388</v>
      </c>
      <c r="U2918" t="s">
        <v>4388</v>
      </c>
      <c r="V2918" s="5" t="s">
        <v>4390</v>
      </c>
      <c r="W2918" s="5">
        <v>0</v>
      </c>
      <c r="X2918" s="4">
        <v>6.0918400415495982E-4</v>
      </c>
      <c r="Y2918" s="6">
        <v>42</v>
      </c>
      <c r="Z2918" s="4">
        <v>3.1089738027075334E-4</v>
      </c>
      <c r="AA2918" s="5">
        <v>317</v>
      </c>
      <c r="AC2918" s="16" t="str">
        <f t="shared" si="270"/>
        <v/>
      </c>
      <c r="AD2918" s="16" t="str">
        <f t="shared" si="271"/>
        <v/>
      </c>
      <c r="AE2918" s="16" t="str">
        <f t="shared" si="272"/>
        <v/>
      </c>
      <c r="AF2918" s="16" t="str">
        <f t="shared" si="273"/>
        <v/>
      </c>
      <c r="AG2918" s="16">
        <f t="shared" si="274"/>
        <v>2.3404755376238786E-2</v>
      </c>
      <c r="AH2918" s="16" t="str">
        <f t="shared" si="275"/>
        <v/>
      </c>
      <c r="AI2918" s="17" t="str">
        <f>IF('Peer Comparison Tool'!$D$11="NR","",IF($C2918='Peer Comparison Tool'!$D$9,COUNT('ALLL &lt;50B Database'!$AI$1:AI2917)+1,""))</f>
        <v/>
      </c>
    </row>
    <row r="2919" spans="1:35" x14ac:dyDescent="0.25">
      <c r="A2919" t="s">
        <v>2671</v>
      </c>
      <c r="B2919">
        <v>700458</v>
      </c>
      <c r="C2919" s="5" t="s">
        <v>2642</v>
      </c>
      <c r="D2919" s="5" t="s">
        <v>4390</v>
      </c>
      <c r="E2919" s="5" t="s">
        <v>4388</v>
      </c>
      <c r="F2919" s="2">
        <v>1302</v>
      </c>
      <c r="G2919" s="2">
        <v>181515</v>
      </c>
      <c r="H2919" s="2">
        <v>127252</v>
      </c>
      <c r="I2919" s="2">
        <v>3216</v>
      </c>
      <c r="J2919" s="2">
        <v>124036</v>
      </c>
      <c r="K2919" s="33">
        <v>1.0496952497661969E-2</v>
      </c>
      <c r="L2919" s="2">
        <v>1275</v>
      </c>
      <c r="M2919" s="2">
        <v>168827</v>
      </c>
      <c r="N2919" s="2">
        <v>121024</v>
      </c>
      <c r="O2919" s="33">
        <v>1.0535100475938657E-2</v>
      </c>
      <c r="P2919" s="2">
        <v>1310</v>
      </c>
      <c r="Q2919" s="2">
        <v>171049</v>
      </c>
      <c r="R2919" s="2">
        <v>114052</v>
      </c>
      <c r="S2919" s="35">
        <v>1.1485988847192508E-2</v>
      </c>
      <c r="T2919" t="s">
        <v>4388</v>
      </c>
      <c r="U2919" t="s">
        <v>4388</v>
      </c>
      <c r="V2919" s="5" t="s">
        <v>4390</v>
      </c>
      <c r="W2919" s="5">
        <v>0</v>
      </c>
      <c r="X2919" s="4">
        <v>-9.8903634953053862E-4</v>
      </c>
      <c r="Y2919" s="6">
        <v>-8</v>
      </c>
      <c r="Z2919" s="4">
        <v>9.5088837125385101E-4</v>
      </c>
      <c r="AA2919" s="5">
        <v>3602</v>
      </c>
      <c r="AC2919" s="16" t="str">
        <f t="shared" si="270"/>
        <v/>
      </c>
      <c r="AD2919" s="16" t="str">
        <f t="shared" si="271"/>
        <v/>
      </c>
      <c r="AE2919" s="16" t="str">
        <f t="shared" si="272"/>
        <v/>
      </c>
      <c r="AF2919" s="16" t="str">
        <f t="shared" si="273"/>
        <v/>
      </c>
      <c r="AG2919" s="16">
        <f t="shared" si="274"/>
        <v>1.0496952497661969E-2</v>
      </c>
      <c r="AH2919" s="16" t="str">
        <f t="shared" si="275"/>
        <v/>
      </c>
      <c r="AI2919" s="17" t="str">
        <f>IF('Peer Comparison Tool'!$D$11="NR","",IF($C2919='Peer Comparison Tool'!$D$9,COUNT('ALLL &lt;50B Database'!$AI$1:AI2918)+1,""))</f>
        <v/>
      </c>
    </row>
    <row r="2920" spans="1:35" x14ac:dyDescent="0.25">
      <c r="A2920" t="s">
        <v>101</v>
      </c>
      <c r="B2920">
        <v>625065</v>
      </c>
      <c r="C2920" s="5" t="s">
        <v>3704</v>
      </c>
      <c r="D2920" s="5" t="s">
        <v>4390</v>
      </c>
      <c r="E2920" s="5" t="s">
        <v>4388</v>
      </c>
      <c r="F2920" s="2">
        <v>1278</v>
      </c>
      <c r="G2920" s="2">
        <v>181394</v>
      </c>
      <c r="H2920" s="2">
        <v>97633</v>
      </c>
      <c r="I2920" s="2">
        <v>4139</v>
      </c>
      <c r="J2920" s="2">
        <v>93494</v>
      </c>
      <c r="K2920" s="33">
        <v>1.3669326373884955E-2</v>
      </c>
      <c r="L2920" s="2">
        <v>968</v>
      </c>
      <c r="M2920" s="2">
        <v>146934</v>
      </c>
      <c r="N2920" s="2">
        <v>93890</v>
      </c>
      <c r="O2920" s="33">
        <v>1.0309937160506976E-2</v>
      </c>
      <c r="P2920" s="2">
        <v>760</v>
      </c>
      <c r="Q2920" s="2">
        <v>152269</v>
      </c>
      <c r="R2920" s="2">
        <v>105553</v>
      </c>
      <c r="S2920" s="35">
        <v>7.200174320009853E-3</v>
      </c>
      <c r="T2920" t="s">
        <v>4388</v>
      </c>
      <c r="U2920" t="s">
        <v>4388</v>
      </c>
      <c r="V2920" s="5" t="s">
        <v>4390</v>
      </c>
      <c r="W2920" s="5">
        <v>0</v>
      </c>
      <c r="X2920" s="4">
        <v>6.469152053875102E-3</v>
      </c>
      <c r="Y2920" s="6">
        <v>518</v>
      </c>
      <c r="Z2920" s="4">
        <v>-3.1097628404971227E-3</v>
      </c>
      <c r="AA2920" s="5">
        <v>2122</v>
      </c>
      <c r="AC2920" s="16" t="str">
        <f t="shared" si="270"/>
        <v/>
      </c>
      <c r="AD2920" s="16" t="str">
        <f t="shared" si="271"/>
        <v/>
      </c>
      <c r="AE2920" s="16" t="str">
        <f t="shared" si="272"/>
        <v/>
      </c>
      <c r="AF2920" s="16" t="str">
        <f t="shared" si="273"/>
        <v/>
      </c>
      <c r="AG2920" s="16">
        <f t="shared" si="274"/>
        <v>1.3669326373884955E-2</v>
      </c>
      <c r="AH2920" s="16" t="str">
        <f t="shared" si="275"/>
        <v/>
      </c>
      <c r="AI2920" s="17" t="str">
        <f>IF('Peer Comparison Tool'!$D$11="NR","",IF($C2920='Peer Comparison Tool'!$D$9,COUNT('ALLL &lt;50B Database'!$AI$1:AI2919)+1,""))</f>
        <v/>
      </c>
    </row>
    <row r="2921" spans="1:35" x14ac:dyDescent="0.25">
      <c r="A2921" t="s">
        <v>53</v>
      </c>
      <c r="B2921">
        <v>372640</v>
      </c>
      <c r="C2921" s="5" t="s">
        <v>1309</v>
      </c>
      <c r="D2921" s="5" t="s">
        <v>4390</v>
      </c>
      <c r="E2921" s="5" t="s">
        <v>4388</v>
      </c>
      <c r="F2921" s="2">
        <v>790</v>
      </c>
      <c r="G2921" s="2">
        <v>181367</v>
      </c>
      <c r="H2921" s="2">
        <v>115079</v>
      </c>
      <c r="I2921" s="2">
        <v>5412</v>
      </c>
      <c r="J2921" s="2">
        <v>109667</v>
      </c>
      <c r="K2921" s="33">
        <v>7.2036255208950736E-3</v>
      </c>
      <c r="L2921" s="2">
        <v>761</v>
      </c>
      <c r="M2921" s="2">
        <v>162622</v>
      </c>
      <c r="N2921" s="2">
        <v>108658</v>
      </c>
      <c r="O2921" s="33">
        <v>7.003626056065821E-3</v>
      </c>
      <c r="P2921" s="2">
        <v>766</v>
      </c>
      <c r="Q2921" s="2">
        <v>165299</v>
      </c>
      <c r="R2921" s="2">
        <v>111544</v>
      </c>
      <c r="S2921" s="35">
        <v>6.8672452126515094E-3</v>
      </c>
      <c r="T2921" t="s">
        <v>4388</v>
      </c>
      <c r="U2921" t="s">
        <v>4388</v>
      </c>
      <c r="V2921" s="5" t="s">
        <v>4390</v>
      </c>
      <c r="W2921" s="5">
        <v>0</v>
      </c>
      <c r="X2921" s="4">
        <v>3.3638030824356419E-4</v>
      </c>
      <c r="Y2921" s="6">
        <v>24</v>
      </c>
      <c r="Z2921" s="4">
        <v>-1.3638084341431166E-4</v>
      </c>
      <c r="AA2921" s="5">
        <v>4428</v>
      </c>
      <c r="AC2921" s="16" t="str">
        <f t="shared" si="270"/>
        <v/>
      </c>
      <c r="AD2921" s="16" t="str">
        <f t="shared" si="271"/>
        <v/>
      </c>
      <c r="AE2921" s="16" t="str">
        <f t="shared" si="272"/>
        <v/>
      </c>
      <c r="AF2921" s="16" t="str">
        <f t="shared" si="273"/>
        <v/>
      </c>
      <c r="AG2921" s="16">
        <f t="shared" si="274"/>
        <v>7.2036255208950736E-3</v>
      </c>
      <c r="AH2921" s="16" t="str">
        <f t="shared" si="275"/>
        <v/>
      </c>
      <c r="AI2921" s="17" t="str">
        <f>IF('Peer Comparison Tool'!$D$11="NR","",IF($C2921='Peer Comparison Tool'!$D$9,COUNT('ALLL &lt;50B Database'!$AI$1:AI2920)+1,""))</f>
        <v/>
      </c>
    </row>
    <row r="2922" spans="1:35" x14ac:dyDescent="0.25">
      <c r="A2922" t="s">
        <v>2421</v>
      </c>
      <c r="B2922">
        <v>706656</v>
      </c>
      <c r="C2922" s="5" t="s">
        <v>2299</v>
      </c>
      <c r="D2922" s="5" t="s">
        <v>4390</v>
      </c>
      <c r="E2922" s="5" t="s">
        <v>4388</v>
      </c>
      <c r="F2922" s="2">
        <v>868</v>
      </c>
      <c r="G2922" s="2">
        <v>181328</v>
      </c>
      <c r="H2922" s="2">
        <v>87597</v>
      </c>
      <c r="I2922" s="2">
        <v>12042</v>
      </c>
      <c r="J2922" s="2">
        <v>75555</v>
      </c>
      <c r="K2922" s="33">
        <v>1.1488319767057111E-2</v>
      </c>
      <c r="L2922" s="2">
        <v>811</v>
      </c>
      <c r="M2922" s="2">
        <v>176673</v>
      </c>
      <c r="N2922" s="2">
        <v>75664</v>
      </c>
      <c r="O2922" s="33">
        <v>1.0718439416367097E-2</v>
      </c>
      <c r="P2922" s="2">
        <v>829</v>
      </c>
      <c r="Q2922" s="2">
        <v>168638</v>
      </c>
      <c r="R2922" s="2">
        <v>72812</v>
      </c>
      <c r="S2922" s="35">
        <v>1.1385485908916113E-2</v>
      </c>
      <c r="T2922" t="s">
        <v>4388</v>
      </c>
      <c r="U2922" t="s">
        <v>4388</v>
      </c>
      <c r="V2922" s="5" t="s">
        <v>4390</v>
      </c>
      <c r="W2922" s="5">
        <v>0</v>
      </c>
      <c r="X2922" s="4">
        <v>1.0283385814099759E-4</v>
      </c>
      <c r="Y2922" s="6">
        <v>39</v>
      </c>
      <c r="Z2922" s="4">
        <v>6.6704649254901646E-4</v>
      </c>
      <c r="AA2922" s="5">
        <v>3159</v>
      </c>
      <c r="AC2922" s="16" t="str">
        <f t="shared" si="270"/>
        <v/>
      </c>
      <c r="AD2922" s="16" t="str">
        <f t="shared" si="271"/>
        <v/>
      </c>
      <c r="AE2922" s="16" t="str">
        <f t="shared" si="272"/>
        <v/>
      </c>
      <c r="AF2922" s="16" t="str">
        <f t="shared" si="273"/>
        <v/>
      </c>
      <c r="AG2922" s="16">
        <f t="shared" si="274"/>
        <v>1.1488319767057111E-2</v>
      </c>
      <c r="AH2922" s="16" t="str">
        <f t="shared" si="275"/>
        <v/>
      </c>
      <c r="AI2922" s="17" t="str">
        <f>IF('Peer Comparison Tool'!$D$11="NR","",IF($C2922='Peer Comparison Tool'!$D$9,COUNT('ALLL &lt;50B Database'!$AI$1:AI2921)+1,""))</f>
        <v/>
      </c>
    </row>
    <row r="2923" spans="1:35" x14ac:dyDescent="0.25">
      <c r="A2923" t="s">
        <v>3929</v>
      </c>
      <c r="B2923">
        <v>702359</v>
      </c>
      <c r="C2923" s="5" t="s">
        <v>3704</v>
      </c>
      <c r="D2923" s="5" t="s">
        <v>4390</v>
      </c>
      <c r="E2923" s="5" t="s">
        <v>4388</v>
      </c>
      <c r="F2923" s="2">
        <v>1694</v>
      </c>
      <c r="G2923" s="2">
        <v>181307</v>
      </c>
      <c r="H2923" s="2">
        <v>148409</v>
      </c>
      <c r="I2923" s="2">
        <v>28963</v>
      </c>
      <c r="J2923" s="2">
        <v>119446</v>
      </c>
      <c r="K2923" s="33">
        <v>1.4182140883746631E-2</v>
      </c>
      <c r="L2923" s="2">
        <v>1256</v>
      </c>
      <c r="M2923" s="2">
        <v>150433</v>
      </c>
      <c r="N2923" s="2">
        <v>122799</v>
      </c>
      <c r="O2923" s="33">
        <v>1.0228096320002605E-2</v>
      </c>
      <c r="P2923" s="2">
        <v>1268</v>
      </c>
      <c r="Q2923" s="2">
        <v>154098</v>
      </c>
      <c r="R2923" s="2">
        <v>124576</v>
      </c>
      <c r="S2923" s="35">
        <v>1.0178525558695094E-2</v>
      </c>
      <c r="T2923" t="s">
        <v>4388</v>
      </c>
      <c r="U2923" t="s">
        <v>4388</v>
      </c>
      <c r="V2923" s="5" t="s">
        <v>4390</v>
      </c>
      <c r="W2923" s="5">
        <v>0</v>
      </c>
      <c r="X2923" s="4">
        <v>4.0036153250515363E-3</v>
      </c>
      <c r="Y2923" s="6">
        <v>426</v>
      </c>
      <c r="Z2923" s="4">
        <v>-4.9570761307510605E-5</v>
      </c>
      <c r="AA2923" s="5">
        <v>1896</v>
      </c>
      <c r="AC2923" s="16" t="str">
        <f t="shared" si="270"/>
        <v/>
      </c>
      <c r="AD2923" s="16" t="str">
        <f t="shared" si="271"/>
        <v/>
      </c>
      <c r="AE2923" s="16" t="str">
        <f t="shared" si="272"/>
        <v/>
      </c>
      <c r="AF2923" s="16" t="str">
        <f t="shared" si="273"/>
        <v/>
      </c>
      <c r="AG2923" s="16">
        <f t="shared" si="274"/>
        <v>1.4182140883746631E-2</v>
      </c>
      <c r="AH2923" s="16" t="str">
        <f t="shared" si="275"/>
        <v/>
      </c>
      <c r="AI2923" s="17" t="str">
        <f>IF('Peer Comparison Tool'!$D$11="NR","",IF($C2923='Peer Comparison Tool'!$D$9,COUNT('ALLL &lt;50B Database'!$AI$1:AI2922)+1,""))</f>
        <v/>
      </c>
    </row>
    <row r="2924" spans="1:35" x14ac:dyDescent="0.25">
      <c r="A2924" t="s">
        <v>164</v>
      </c>
      <c r="B2924">
        <v>379649</v>
      </c>
      <c r="C2924" s="5" t="s">
        <v>113</v>
      </c>
      <c r="D2924" s="5" t="s">
        <v>4387</v>
      </c>
      <c r="E2924" s="5" t="s">
        <v>4388</v>
      </c>
      <c r="F2924" s="2">
        <v>502</v>
      </c>
      <c r="G2924" s="2">
        <v>180966</v>
      </c>
      <c r="H2924" s="2">
        <v>75908</v>
      </c>
      <c r="I2924" s="2">
        <v>0</v>
      </c>
      <c r="J2924" s="2">
        <v>75908</v>
      </c>
      <c r="K2924" s="33">
        <v>6.6132686936818258E-3</v>
      </c>
      <c r="L2924" s="2">
        <v>503</v>
      </c>
      <c r="M2924" s="2">
        <v>168485</v>
      </c>
      <c r="N2924" s="2">
        <v>75821</v>
      </c>
      <c r="O2924" s="33">
        <v>6.6340459767083E-3</v>
      </c>
      <c r="P2924" s="2">
        <v>502</v>
      </c>
      <c r="Q2924" s="2">
        <v>170912</v>
      </c>
      <c r="R2924" s="2">
        <v>76205</v>
      </c>
      <c r="S2924" s="35">
        <v>6.5874942589068961E-3</v>
      </c>
      <c r="T2924" t="s">
        <v>4388</v>
      </c>
      <c r="U2924" t="s">
        <v>4388</v>
      </c>
      <c r="V2924" s="5" t="s">
        <v>4387</v>
      </c>
      <c r="W2924" s="5">
        <v>0</v>
      </c>
      <c r="X2924" s="4">
        <v>2.577443477492971E-5</v>
      </c>
      <c r="Y2924" s="6">
        <v>0</v>
      </c>
      <c r="Z2924" s="4">
        <v>-4.6551717801403963E-5</v>
      </c>
      <c r="AA2924" s="5">
        <v>4522</v>
      </c>
      <c r="AC2924" s="16" t="str">
        <f t="shared" si="270"/>
        <v/>
      </c>
      <c r="AD2924" s="16" t="str">
        <f t="shared" si="271"/>
        <v/>
      </c>
      <c r="AE2924" s="16" t="str">
        <f t="shared" si="272"/>
        <v/>
      </c>
      <c r="AF2924" s="16" t="str">
        <f t="shared" si="273"/>
        <v/>
      </c>
      <c r="AG2924" s="16">
        <f t="shared" si="274"/>
        <v>6.6132686936818258E-3</v>
      </c>
      <c r="AH2924" s="16" t="str">
        <f t="shared" si="275"/>
        <v/>
      </c>
      <c r="AI2924" s="17" t="str">
        <f>IF('Peer Comparison Tool'!$D$11="NR","",IF($C2924='Peer Comparison Tool'!$D$9,COUNT('ALLL &lt;50B Database'!$AI$1:AI2923)+1,""))</f>
        <v/>
      </c>
    </row>
    <row r="2925" spans="1:35" x14ac:dyDescent="0.25">
      <c r="A2925" t="s">
        <v>167</v>
      </c>
      <c r="B2925">
        <v>168571</v>
      </c>
      <c r="C2925" s="5" t="s">
        <v>113</v>
      </c>
      <c r="D2925" s="5" t="s">
        <v>4390</v>
      </c>
      <c r="E2925" s="5" t="s">
        <v>4388</v>
      </c>
      <c r="F2925" s="2">
        <v>984</v>
      </c>
      <c r="G2925" s="2">
        <v>180961</v>
      </c>
      <c r="H2925" s="2">
        <v>123898</v>
      </c>
      <c r="I2925" s="2">
        <v>14863</v>
      </c>
      <c r="J2925" s="2">
        <v>109035</v>
      </c>
      <c r="K2925" s="33">
        <v>9.0246251203741912E-3</v>
      </c>
      <c r="L2925" s="2">
        <v>604</v>
      </c>
      <c r="M2925" s="2">
        <v>161186</v>
      </c>
      <c r="N2925" s="2">
        <v>78186</v>
      </c>
      <c r="O2925" s="33">
        <v>7.7251681886782797E-3</v>
      </c>
      <c r="P2925" s="2">
        <v>841</v>
      </c>
      <c r="Q2925" s="2">
        <v>162544</v>
      </c>
      <c r="R2925" s="2">
        <v>94616</v>
      </c>
      <c r="S2925" s="35">
        <v>8.8885600744060198E-3</v>
      </c>
      <c r="T2925" t="s">
        <v>4388</v>
      </c>
      <c r="U2925" t="s">
        <v>4388</v>
      </c>
      <c r="V2925" s="5" t="s">
        <v>4390</v>
      </c>
      <c r="W2925" s="5">
        <v>0</v>
      </c>
      <c r="X2925" s="4">
        <v>1.3606504596817143E-4</v>
      </c>
      <c r="Y2925" s="6">
        <v>143</v>
      </c>
      <c r="Z2925" s="4">
        <v>1.16339188572774E-3</v>
      </c>
      <c r="AA2925" s="5">
        <v>4076</v>
      </c>
      <c r="AC2925" s="16" t="str">
        <f t="shared" si="270"/>
        <v/>
      </c>
      <c r="AD2925" s="16" t="str">
        <f t="shared" si="271"/>
        <v/>
      </c>
      <c r="AE2925" s="16" t="str">
        <f t="shared" si="272"/>
        <v/>
      </c>
      <c r="AF2925" s="16" t="str">
        <f t="shared" si="273"/>
        <v/>
      </c>
      <c r="AG2925" s="16">
        <f t="shared" si="274"/>
        <v>9.0246251203741912E-3</v>
      </c>
      <c r="AH2925" s="16" t="str">
        <f t="shared" si="275"/>
        <v/>
      </c>
      <c r="AI2925" s="17" t="str">
        <f>IF('Peer Comparison Tool'!$D$11="NR","",IF($C2925='Peer Comparison Tool'!$D$9,COUNT('ALLL &lt;50B Database'!$AI$1:AI2924)+1,""))</f>
        <v/>
      </c>
    </row>
    <row r="2926" spans="1:35" x14ac:dyDescent="0.25">
      <c r="A2926" t="s">
        <v>2927</v>
      </c>
      <c r="B2926">
        <v>499752</v>
      </c>
      <c r="C2926" s="5" t="s">
        <v>2907</v>
      </c>
      <c r="D2926" s="5" t="s">
        <v>4390</v>
      </c>
      <c r="E2926" s="5" t="s">
        <v>4388</v>
      </c>
      <c r="F2926" s="2">
        <v>1552</v>
      </c>
      <c r="G2926" s="2">
        <v>180886</v>
      </c>
      <c r="H2926" s="2">
        <v>141707</v>
      </c>
      <c r="I2926" s="2">
        <v>17309</v>
      </c>
      <c r="J2926" s="2">
        <v>124398</v>
      </c>
      <c r="K2926" s="33">
        <v>1.2476084824514863E-2</v>
      </c>
      <c r="L2926" s="2">
        <v>1313</v>
      </c>
      <c r="M2926" s="2">
        <v>157193</v>
      </c>
      <c r="N2926" s="2">
        <v>128830</v>
      </c>
      <c r="O2926" s="33">
        <v>1.0191725529767911E-2</v>
      </c>
      <c r="P2926" s="2">
        <v>1273</v>
      </c>
      <c r="Q2926" s="2">
        <v>158861</v>
      </c>
      <c r="R2926" s="2">
        <v>126443</v>
      </c>
      <c r="S2926" s="35">
        <v>1.0067777575666506E-2</v>
      </c>
      <c r="T2926" t="s">
        <v>4388</v>
      </c>
      <c r="U2926" t="s">
        <v>4388</v>
      </c>
      <c r="V2926" s="5" t="s">
        <v>4390</v>
      </c>
      <c r="W2926" s="5">
        <v>0</v>
      </c>
      <c r="X2926" s="4">
        <v>2.408307248848357E-3</v>
      </c>
      <c r="Y2926" s="6">
        <v>279</v>
      </c>
      <c r="Z2926" s="4">
        <v>-1.2394795410140477E-4</v>
      </c>
      <c r="AA2926" s="5">
        <v>2720</v>
      </c>
      <c r="AC2926" s="16" t="str">
        <f t="shared" si="270"/>
        <v/>
      </c>
      <c r="AD2926" s="16" t="str">
        <f t="shared" si="271"/>
        <v/>
      </c>
      <c r="AE2926" s="16" t="str">
        <f t="shared" si="272"/>
        <v/>
      </c>
      <c r="AF2926" s="16" t="str">
        <f t="shared" si="273"/>
        <v/>
      </c>
      <c r="AG2926" s="16">
        <f t="shared" si="274"/>
        <v>1.2476084824514863E-2</v>
      </c>
      <c r="AH2926" s="16" t="str">
        <f t="shared" si="275"/>
        <v/>
      </c>
      <c r="AI2926" s="17" t="str">
        <f>IF('Peer Comparison Tool'!$D$11="NR","",IF($C2926='Peer Comparison Tool'!$D$9,COUNT('ALLL &lt;50B Database'!$AI$1:AI2925)+1,""))</f>
        <v/>
      </c>
    </row>
    <row r="2927" spans="1:35" x14ac:dyDescent="0.25">
      <c r="A2927" t="s">
        <v>4341</v>
      </c>
      <c r="B2927">
        <v>918132</v>
      </c>
      <c r="C2927" s="5" t="s">
        <v>4315</v>
      </c>
      <c r="D2927" s="5" t="s">
        <v>4390</v>
      </c>
      <c r="E2927" s="5" t="s">
        <v>4388</v>
      </c>
      <c r="F2927" s="2">
        <v>1785</v>
      </c>
      <c r="G2927" s="2">
        <v>180848</v>
      </c>
      <c r="H2927" s="2">
        <v>130330</v>
      </c>
      <c r="I2927" s="2">
        <v>0</v>
      </c>
      <c r="J2927" s="2">
        <v>130330</v>
      </c>
      <c r="K2927" s="33">
        <v>1.3696002455305762E-2</v>
      </c>
      <c r="L2927" s="2">
        <v>1696</v>
      </c>
      <c r="M2927" s="2">
        <v>165614</v>
      </c>
      <c r="N2927" s="2">
        <v>138901</v>
      </c>
      <c r="O2927" s="33">
        <v>1.2210135276203914E-2</v>
      </c>
      <c r="P2927" s="2">
        <v>1709</v>
      </c>
      <c r="Q2927" s="2">
        <v>166772</v>
      </c>
      <c r="R2927" s="2">
        <v>135153</v>
      </c>
      <c r="S2927" s="35">
        <v>1.2644928340473389E-2</v>
      </c>
      <c r="T2927" t="s">
        <v>4388</v>
      </c>
      <c r="U2927" t="s">
        <v>4388</v>
      </c>
      <c r="V2927" s="5" t="s">
        <v>4390</v>
      </c>
      <c r="W2927" s="5">
        <v>0</v>
      </c>
      <c r="X2927" s="4">
        <v>1.0510741148323736E-3</v>
      </c>
      <c r="Y2927" s="6">
        <v>76</v>
      </c>
      <c r="Z2927" s="4">
        <v>4.3479306426947445E-4</v>
      </c>
      <c r="AA2927" s="5">
        <v>2114</v>
      </c>
      <c r="AC2927" s="16" t="str">
        <f t="shared" si="270"/>
        <v/>
      </c>
      <c r="AD2927" s="16" t="str">
        <f t="shared" si="271"/>
        <v/>
      </c>
      <c r="AE2927" s="16" t="str">
        <f t="shared" si="272"/>
        <v/>
      </c>
      <c r="AF2927" s="16" t="str">
        <f t="shared" si="273"/>
        <v/>
      </c>
      <c r="AG2927" s="16">
        <f t="shared" si="274"/>
        <v>1.3696002455305762E-2</v>
      </c>
      <c r="AH2927" s="16" t="str">
        <f t="shared" si="275"/>
        <v/>
      </c>
      <c r="AI2927" s="17" t="str">
        <f>IF('Peer Comparison Tool'!$D$11="NR","",IF($C2927='Peer Comparison Tool'!$D$9,COUNT('ALLL &lt;50B Database'!$AI$1:AI2926)+1,""))</f>
        <v/>
      </c>
    </row>
    <row r="2928" spans="1:35" x14ac:dyDescent="0.25">
      <c r="A2928" t="s">
        <v>646</v>
      </c>
      <c r="B2928">
        <v>3390627</v>
      </c>
      <c r="C2928" s="5" t="s">
        <v>561</v>
      </c>
      <c r="D2928" s="5" t="s">
        <v>4390</v>
      </c>
      <c r="E2928" s="5" t="s">
        <v>4388</v>
      </c>
      <c r="F2928" s="2">
        <v>1060</v>
      </c>
      <c r="G2928" s="2">
        <v>180752</v>
      </c>
      <c r="H2928" s="2">
        <v>103236</v>
      </c>
      <c r="I2928" s="2">
        <v>0</v>
      </c>
      <c r="J2928" s="2">
        <v>103236</v>
      </c>
      <c r="K2928" s="33">
        <v>1.0267736061063969E-2</v>
      </c>
      <c r="L2928" s="2">
        <v>887</v>
      </c>
      <c r="M2928" s="2">
        <v>156722</v>
      </c>
      <c r="N2928" s="2">
        <v>95310</v>
      </c>
      <c r="O2928" s="33">
        <v>9.3064736124226204E-3</v>
      </c>
      <c r="P2928" s="2">
        <v>908</v>
      </c>
      <c r="Q2928" s="2">
        <v>158807</v>
      </c>
      <c r="R2928" s="2">
        <v>100994</v>
      </c>
      <c r="S2928" s="35">
        <v>8.990633106917242E-3</v>
      </c>
      <c r="T2928" t="s">
        <v>4388</v>
      </c>
      <c r="U2928" t="s">
        <v>4388</v>
      </c>
      <c r="V2928" s="5" t="s">
        <v>4390</v>
      </c>
      <c r="W2928" s="5">
        <v>0</v>
      </c>
      <c r="X2928" s="4">
        <v>1.2771029541467274E-3</v>
      </c>
      <c r="Y2928" s="6">
        <v>152</v>
      </c>
      <c r="Z2928" s="4">
        <v>-3.158405055053784E-4</v>
      </c>
      <c r="AA2928" s="5">
        <v>3687</v>
      </c>
      <c r="AC2928" s="16" t="str">
        <f t="shared" si="270"/>
        <v/>
      </c>
      <c r="AD2928" s="16" t="str">
        <f t="shared" si="271"/>
        <v/>
      </c>
      <c r="AE2928" s="16" t="str">
        <f t="shared" si="272"/>
        <v/>
      </c>
      <c r="AF2928" s="16" t="str">
        <f t="shared" si="273"/>
        <v/>
      </c>
      <c r="AG2928" s="16">
        <f t="shared" si="274"/>
        <v>1.0267736061063969E-2</v>
      </c>
      <c r="AH2928" s="16" t="str">
        <f t="shared" si="275"/>
        <v/>
      </c>
      <c r="AI2928" s="17" t="str">
        <f>IF('Peer Comparison Tool'!$D$11="NR","",IF($C2928='Peer Comparison Tool'!$D$9,COUNT('ALLL &lt;50B Database'!$AI$1:AI2927)+1,""))</f>
        <v/>
      </c>
    </row>
    <row r="2929" spans="1:35" x14ac:dyDescent="0.25">
      <c r="A2929" t="s">
        <v>143</v>
      </c>
      <c r="B2929">
        <v>36933</v>
      </c>
      <c r="C2929" s="5" t="s">
        <v>561</v>
      </c>
      <c r="D2929" s="5" t="s">
        <v>4390</v>
      </c>
      <c r="E2929" s="5" t="s">
        <v>4388</v>
      </c>
      <c r="F2929" s="2">
        <v>1491</v>
      </c>
      <c r="G2929" s="2">
        <v>180651</v>
      </c>
      <c r="H2929" s="2">
        <v>142552</v>
      </c>
      <c r="I2929" s="2">
        <v>4187</v>
      </c>
      <c r="J2929" s="2">
        <v>138365</v>
      </c>
      <c r="K2929" s="33">
        <v>1.0775846492971489E-2</v>
      </c>
      <c r="L2929" s="2">
        <v>1390</v>
      </c>
      <c r="M2929" s="2">
        <v>159620</v>
      </c>
      <c r="N2929" s="2">
        <v>127030</v>
      </c>
      <c r="O2929" s="33">
        <v>1.0942297095174369E-2</v>
      </c>
      <c r="P2929" s="2">
        <v>1449</v>
      </c>
      <c r="Q2929" s="2">
        <v>165166</v>
      </c>
      <c r="R2929" s="2">
        <v>135000</v>
      </c>
      <c r="S2929" s="35">
        <v>1.0733333333333333E-2</v>
      </c>
      <c r="T2929" t="s">
        <v>4388</v>
      </c>
      <c r="U2929" t="s">
        <v>4388</v>
      </c>
      <c r="V2929" s="5" t="s">
        <v>4390</v>
      </c>
      <c r="W2929" s="5">
        <v>0</v>
      </c>
      <c r="X2929" s="4">
        <v>4.2513159638156092E-5</v>
      </c>
      <c r="Y2929" s="6">
        <v>42</v>
      </c>
      <c r="Z2929" s="4">
        <v>-2.0896376184103595E-4</v>
      </c>
      <c r="AA2929" s="5">
        <v>3474</v>
      </c>
      <c r="AC2929" s="16" t="str">
        <f t="shared" si="270"/>
        <v/>
      </c>
      <c r="AD2929" s="16" t="str">
        <f t="shared" si="271"/>
        <v/>
      </c>
      <c r="AE2929" s="16" t="str">
        <f t="shared" si="272"/>
        <v/>
      </c>
      <c r="AF2929" s="16" t="str">
        <f t="shared" si="273"/>
        <v/>
      </c>
      <c r="AG2929" s="16">
        <f t="shared" si="274"/>
        <v>1.0775846492971489E-2</v>
      </c>
      <c r="AH2929" s="16" t="str">
        <f t="shared" si="275"/>
        <v/>
      </c>
      <c r="AI2929" s="17" t="str">
        <f>IF('Peer Comparison Tool'!$D$11="NR","",IF($C2929='Peer Comparison Tool'!$D$9,COUNT('ALLL &lt;50B Database'!$AI$1:AI2928)+1,""))</f>
        <v/>
      </c>
    </row>
    <row r="2930" spans="1:35" x14ac:dyDescent="0.25">
      <c r="A2930" t="s">
        <v>541</v>
      </c>
      <c r="B2930">
        <v>2953418</v>
      </c>
      <c r="C2930" s="5" t="s">
        <v>462</v>
      </c>
      <c r="D2930" s="5" t="s">
        <v>4387</v>
      </c>
      <c r="E2930" s="5" t="s">
        <v>4388</v>
      </c>
      <c r="F2930" s="2">
        <v>2664</v>
      </c>
      <c r="G2930" s="2">
        <v>180624</v>
      </c>
      <c r="H2930" s="2">
        <v>138506</v>
      </c>
      <c r="I2930" s="2">
        <v>18882</v>
      </c>
      <c r="J2930" s="2">
        <v>119624</v>
      </c>
      <c r="K2930" s="33">
        <v>2.2269778639737847E-2</v>
      </c>
      <c r="L2930" s="2">
        <v>2009</v>
      </c>
      <c r="M2930" s="2">
        <v>126579</v>
      </c>
      <c r="N2930" s="2">
        <v>104242</v>
      </c>
      <c r="O2930" s="33">
        <v>1.9272462155369235E-2</v>
      </c>
      <c r="P2930" s="2">
        <v>2198</v>
      </c>
      <c r="Q2930" s="2">
        <v>141193</v>
      </c>
      <c r="R2930" s="2">
        <v>109452</v>
      </c>
      <c r="S2930" s="35">
        <v>2.0081862368892301E-2</v>
      </c>
      <c r="T2930" t="s">
        <v>4388</v>
      </c>
      <c r="U2930" t="s">
        <v>4388</v>
      </c>
      <c r="V2930" s="5" t="s">
        <v>4387</v>
      </c>
      <c r="W2930" s="5">
        <v>0</v>
      </c>
      <c r="X2930" s="4">
        <v>2.1879162708455455E-3</v>
      </c>
      <c r="Y2930" s="6">
        <v>466</v>
      </c>
      <c r="Z2930" s="4">
        <v>8.094002135230656E-4</v>
      </c>
      <c r="AA2930" s="5">
        <v>380</v>
      </c>
      <c r="AC2930" s="16" t="str">
        <f t="shared" si="270"/>
        <v/>
      </c>
      <c r="AD2930" s="16" t="str">
        <f t="shared" si="271"/>
        <v/>
      </c>
      <c r="AE2930" s="16" t="str">
        <f t="shared" si="272"/>
        <v/>
      </c>
      <c r="AF2930" s="16" t="str">
        <f t="shared" si="273"/>
        <v/>
      </c>
      <c r="AG2930" s="16">
        <f t="shared" si="274"/>
        <v>2.2269778639737847E-2</v>
      </c>
      <c r="AH2930" s="16" t="str">
        <f t="shared" si="275"/>
        <v/>
      </c>
      <c r="AI2930" s="17">
        <f>IF('Peer Comparison Tool'!$D$11="NR","",IF($C2930='Peer Comparison Tool'!$D$9,COUNT('ALLL &lt;50B Database'!$AI$1:AI2929)+1,""))</f>
        <v>77</v>
      </c>
    </row>
    <row r="2931" spans="1:35" x14ac:dyDescent="0.25">
      <c r="A2931" t="s">
        <v>1122</v>
      </c>
      <c r="B2931">
        <v>760434</v>
      </c>
      <c r="C2931" s="5" t="s">
        <v>926</v>
      </c>
      <c r="D2931" s="5" t="s">
        <v>4387</v>
      </c>
      <c r="E2931" s="5" t="s">
        <v>4388</v>
      </c>
      <c r="F2931" s="2">
        <v>1290</v>
      </c>
      <c r="G2931" s="2">
        <v>180590</v>
      </c>
      <c r="H2931" s="2">
        <v>111356</v>
      </c>
      <c r="I2931" s="2">
        <v>5274</v>
      </c>
      <c r="J2931" s="2">
        <v>106082</v>
      </c>
      <c r="K2931" s="33">
        <v>1.2160404215606794E-2</v>
      </c>
      <c r="L2931" s="2">
        <v>1086</v>
      </c>
      <c r="M2931" s="2">
        <v>141878</v>
      </c>
      <c r="N2931" s="2">
        <v>102211</v>
      </c>
      <c r="O2931" s="33">
        <v>1.0625079492422538E-2</v>
      </c>
      <c r="P2931" s="2">
        <v>1258</v>
      </c>
      <c r="Q2931" s="2">
        <v>167001</v>
      </c>
      <c r="R2931" s="2">
        <v>102330</v>
      </c>
      <c r="S2931" s="35">
        <v>1.2293560050815987E-2</v>
      </c>
      <c r="T2931" t="s">
        <v>4388</v>
      </c>
      <c r="U2931" t="s">
        <v>4388</v>
      </c>
      <c r="V2931" s="5" t="s">
        <v>4387</v>
      </c>
      <c r="W2931" s="5">
        <v>0</v>
      </c>
      <c r="X2931" s="4">
        <v>-1.3315583520919286E-4</v>
      </c>
      <c r="Y2931" s="6">
        <v>32</v>
      </c>
      <c r="Z2931" s="4">
        <v>1.6684805583934495E-3</v>
      </c>
      <c r="AA2931" s="5">
        <v>2847</v>
      </c>
      <c r="AC2931" s="16" t="str">
        <f t="shared" si="270"/>
        <v/>
      </c>
      <c r="AD2931" s="16" t="str">
        <f t="shared" si="271"/>
        <v/>
      </c>
      <c r="AE2931" s="16" t="str">
        <f t="shared" si="272"/>
        <v/>
      </c>
      <c r="AF2931" s="16" t="str">
        <f t="shared" si="273"/>
        <v/>
      </c>
      <c r="AG2931" s="16">
        <f t="shared" si="274"/>
        <v>1.2160404215606794E-2</v>
      </c>
      <c r="AH2931" s="16" t="str">
        <f t="shared" si="275"/>
        <v/>
      </c>
      <c r="AI2931" s="17" t="str">
        <f>IF('Peer Comparison Tool'!$D$11="NR","",IF($C2931='Peer Comparison Tool'!$D$9,COUNT('ALLL &lt;50B Database'!$AI$1:AI2930)+1,""))</f>
        <v/>
      </c>
    </row>
    <row r="2932" spans="1:35" x14ac:dyDescent="0.25">
      <c r="A2932" t="s">
        <v>4264</v>
      </c>
      <c r="B2932">
        <v>12647</v>
      </c>
      <c r="C2932" s="5" t="s">
        <v>4163</v>
      </c>
      <c r="D2932" s="5" t="s">
        <v>4390</v>
      </c>
      <c r="E2932" s="5" t="s">
        <v>4388</v>
      </c>
      <c r="F2932" s="2">
        <v>1076</v>
      </c>
      <c r="G2932" s="2">
        <v>180582</v>
      </c>
      <c r="H2932" s="2">
        <v>114997</v>
      </c>
      <c r="I2932" s="2">
        <v>7890</v>
      </c>
      <c r="J2932" s="2">
        <v>107107</v>
      </c>
      <c r="K2932" s="33">
        <v>1.0046028737617523E-2</v>
      </c>
      <c r="L2932" s="2">
        <v>1077</v>
      </c>
      <c r="M2932" s="2">
        <v>177396</v>
      </c>
      <c r="N2932" s="2">
        <v>107214</v>
      </c>
      <c r="O2932" s="33">
        <v>1.0045329900945772E-2</v>
      </c>
      <c r="P2932" s="2">
        <v>1078</v>
      </c>
      <c r="Q2932" s="2">
        <v>161445</v>
      </c>
      <c r="R2932" s="2">
        <v>106698</v>
      </c>
      <c r="S2932" s="35">
        <v>1.0103282160865246E-2</v>
      </c>
      <c r="T2932" t="s">
        <v>4388</v>
      </c>
      <c r="U2932" t="s">
        <v>4388</v>
      </c>
      <c r="V2932" s="5" t="s">
        <v>4390</v>
      </c>
      <c r="W2932" s="5">
        <v>0</v>
      </c>
      <c r="X2932" s="4">
        <v>-5.7253423247723492E-5</v>
      </c>
      <c r="Y2932" s="6">
        <v>-2</v>
      </c>
      <c r="Z2932" s="4">
        <v>5.7952259919474836E-5</v>
      </c>
      <c r="AA2932" s="5">
        <v>3766</v>
      </c>
      <c r="AC2932" s="16" t="str">
        <f t="shared" si="270"/>
        <v/>
      </c>
      <c r="AD2932" s="16" t="str">
        <f t="shared" si="271"/>
        <v/>
      </c>
      <c r="AE2932" s="16" t="str">
        <f t="shared" si="272"/>
        <v/>
      </c>
      <c r="AF2932" s="16" t="str">
        <f t="shared" si="273"/>
        <v/>
      </c>
      <c r="AG2932" s="16">
        <f t="shared" si="274"/>
        <v>1.0046028737617523E-2</v>
      </c>
      <c r="AH2932" s="16" t="str">
        <f t="shared" si="275"/>
        <v/>
      </c>
      <c r="AI2932" s="17" t="str">
        <f>IF('Peer Comparison Tool'!$D$11="NR","",IF($C2932='Peer Comparison Tool'!$D$9,COUNT('ALLL &lt;50B Database'!$AI$1:AI2931)+1,""))</f>
        <v/>
      </c>
    </row>
    <row r="2933" spans="1:35" x14ac:dyDescent="0.25">
      <c r="A2933" t="s">
        <v>1467</v>
      </c>
      <c r="B2933">
        <v>420653</v>
      </c>
      <c r="C2933" s="5" t="s">
        <v>1389</v>
      </c>
      <c r="D2933" s="5" t="s">
        <v>4387</v>
      </c>
      <c r="E2933" s="5" t="s">
        <v>4388</v>
      </c>
      <c r="F2933" s="2">
        <v>1602</v>
      </c>
      <c r="G2933" s="2">
        <v>180436</v>
      </c>
      <c r="H2933" s="2">
        <v>118829</v>
      </c>
      <c r="I2933" s="2">
        <v>5798</v>
      </c>
      <c r="J2933" s="2">
        <v>113031</v>
      </c>
      <c r="K2933" s="33">
        <v>1.4173102954056851E-2</v>
      </c>
      <c r="L2933" s="2">
        <v>1496</v>
      </c>
      <c r="M2933" s="2">
        <v>160383</v>
      </c>
      <c r="N2933" s="2">
        <v>119835</v>
      </c>
      <c r="O2933" s="33">
        <v>1.2483831935578086E-2</v>
      </c>
      <c r="P2933" s="2">
        <v>1551</v>
      </c>
      <c r="Q2933" s="2">
        <v>166483</v>
      </c>
      <c r="R2933" s="2">
        <v>112788</v>
      </c>
      <c r="S2933" s="35">
        <v>1.3751462921587403E-2</v>
      </c>
      <c r="T2933" t="s">
        <v>4388</v>
      </c>
      <c r="U2933" t="s">
        <v>4388</v>
      </c>
      <c r="V2933" s="5" t="s">
        <v>4387</v>
      </c>
      <c r="W2933" s="5">
        <v>0</v>
      </c>
      <c r="X2933" s="4">
        <v>4.2164003246944817E-4</v>
      </c>
      <c r="Y2933" s="6">
        <v>51</v>
      </c>
      <c r="Z2933" s="4">
        <v>1.2676309860093164E-3</v>
      </c>
      <c r="AA2933" s="5">
        <v>1904</v>
      </c>
      <c r="AC2933" s="16" t="str">
        <f t="shared" si="270"/>
        <v/>
      </c>
      <c r="AD2933" s="16" t="str">
        <f t="shared" si="271"/>
        <v/>
      </c>
      <c r="AE2933" s="16" t="str">
        <f t="shared" si="272"/>
        <v/>
      </c>
      <c r="AF2933" s="16" t="str">
        <f t="shared" si="273"/>
        <v/>
      </c>
      <c r="AG2933" s="16">
        <f t="shared" si="274"/>
        <v>1.4173102954056851E-2</v>
      </c>
      <c r="AH2933" s="16" t="str">
        <f t="shared" si="275"/>
        <v/>
      </c>
      <c r="AI2933" s="17" t="str">
        <f>IF('Peer Comparison Tool'!$D$11="NR","",IF($C2933='Peer Comparison Tool'!$D$9,COUNT('ALLL &lt;50B Database'!$AI$1:AI2932)+1,""))</f>
        <v/>
      </c>
    </row>
    <row r="2934" spans="1:35" x14ac:dyDescent="0.25">
      <c r="A2934" t="s">
        <v>1891</v>
      </c>
      <c r="B2934">
        <v>652977</v>
      </c>
      <c r="C2934" s="5" t="s">
        <v>1795</v>
      </c>
      <c r="D2934" s="5" t="s">
        <v>4390</v>
      </c>
      <c r="E2934" s="5" t="s">
        <v>4388</v>
      </c>
      <c r="F2934" s="2">
        <v>969</v>
      </c>
      <c r="G2934" s="2">
        <v>180403</v>
      </c>
      <c r="H2934" s="2">
        <v>115089</v>
      </c>
      <c r="I2934" s="2">
        <v>0</v>
      </c>
      <c r="J2934" s="2">
        <v>115089</v>
      </c>
      <c r="K2934" s="33">
        <v>8.4195709407502012E-3</v>
      </c>
      <c r="L2934" s="2">
        <v>969</v>
      </c>
      <c r="M2934" s="2">
        <v>164736</v>
      </c>
      <c r="N2934" s="2">
        <v>116111</v>
      </c>
      <c r="O2934" s="33">
        <v>8.3454625315430922E-3</v>
      </c>
      <c r="P2934" s="2">
        <v>969</v>
      </c>
      <c r="Q2934" s="2">
        <v>167119</v>
      </c>
      <c r="R2934" s="2">
        <v>119337</v>
      </c>
      <c r="S2934" s="35">
        <v>8.1198622388697558E-3</v>
      </c>
      <c r="T2934" t="s">
        <v>4388</v>
      </c>
      <c r="U2934" t="s">
        <v>4388</v>
      </c>
      <c r="V2934" s="5" t="s">
        <v>4390</v>
      </c>
      <c r="W2934" s="5">
        <v>0</v>
      </c>
      <c r="X2934" s="4">
        <v>2.9970870188044535E-4</v>
      </c>
      <c r="Y2934" s="6">
        <v>0</v>
      </c>
      <c r="Z2934" s="4">
        <v>-2.2560029267333637E-4</v>
      </c>
      <c r="AA2934" s="5">
        <v>4225</v>
      </c>
      <c r="AC2934" s="16" t="str">
        <f t="shared" si="270"/>
        <v/>
      </c>
      <c r="AD2934" s="16" t="str">
        <f t="shared" si="271"/>
        <v/>
      </c>
      <c r="AE2934" s="16" t="str">
        <f t="shared" si="272"/>
        <v/>
      </c>
      <c r="AF2934" s="16" t="str">
        <f t="shared" si="273"/>
        <v/>
      </c>
      <c r="AG2934" s="16">
        <f t="shared" si="274"/>
        <v>8.4195709407502012E-3</v>
      </c>
      <c r="AH2934" s="16" t="str">
        <f t="shared" si="275"/>
        <v/>
      </c>
      <c r="AI2934" s="17" t="str">
        <f>IF('Peer Comparison Tool'!$D$11="NR","",IF($C2934='Peer Comparison Tool'!$D$9,COUNT('ALLL &lt;50B Database'!$AI$1:AI2933)+1,""))</f>
        <v/>
      </c>
    </row>
    <row r="2935" spans="1:35" x14ac:dyDescent="0.25">
      <c r="A2935" t="s">
        <v>1465</v>
      </c>
      <c r="B2935">
        <v>9955</v>
      </c>
      <c r="C2935" s="5" t="s">
        <v>1389</v>
      </c>
      <c r="D2935" s="5" t="s">
        <v>4390</v>
      </c>
      <c r="E2935" s="5" t="s">
        <v>4388</v>
      </c>
      <c r="F2935" s="2">
        <v>1839</v>
      </c>
      <c r="G2935" s="2">
        <v>180292</v>
      </c>
      <c r="H2935" s="2">
        <v>95288</v>
      </c>
      <c r="I2935" s="2">
        <v>4309</v>
      </c>
      <c r="J2935" s="2">
        <v>90979</v>
      </c>
      <c r="K2935" s="33">
        <v>2.0213455852449467E-2</v>
      </c>
      <c r="L2935" s="2">
        <v>1732</v>
      </c>
      <c r="M2935" s="2">
        <v>165875</v>
      </c>
      <c r="N2935" s="2">
        <v>88256</v>
      </c>
      <c r="O2935" s="33">
        <v>1.9624728063814358E-2</v>
      </c>
      <c r="P2935" s="2">
        <v>1731</v>
      </c>
      <c r="Q2935" s="2">
        <v>166958</v>
      </c>
      <c r="R2935" s="2">
        <v>93544</v>
      </c>
      <c r="S2935" s="35">
        <v>1.8504660908235698E-2</v>
      </c>
      <c r="T2935" t="s">
        <v>4388</v>
      </c>
      <c r="U2935" t="s">
        <v>4388</v>
      </c>
      <c r="V2935" s="5" t="s">
        <v>4390</v>
      </c>
      <c r="W2935" s="5">
        <v>0</v>
      </c>
      <c r="X2935" s="4">
        <v>1.7087949442137693E-3</v>
      </c>
      <c r="Y2935" s="6">
        <v>108</v>
      </c>
      <c r="Z2935" s="4">
        <v>-1.12006715557866E-3</v>
      </c>
      <c r="AA2935" s="5">
        <v>531</v>
      </c>
      <c r="AC2935" s="16" t="str">
        <f t="shared" si="270"/>
        <v/>
      </c>
      <c r="AD2935" s="16" t="str">
        <f t="shared" si="271"/>
        <v/>
      </c>
      <c r="AE2935" s="16" t="str">
        <f t="shared" si="272"/>
        <v/>
      </c>
      <c r="AF2935" s="16" t="str">
        <f t="shared" si="273"/>
        <v/>
      </c>
      <c r="AG2935" s="16">
        <f t="shared" si="274"/>
        <v>2.0213455852449467E-2</v>
      </c>
      <c r="AH2935" s="16" t="str">
        <f t="shared" si="275"/>
        <v/>
      </c>
      <c r="AI2935" s="17" t="str">
        <f>IF('Peer Comparison Tool'!$D$11="NR","",IF($C2935='Peer Comparison Tool'!$D$9,COUNT('ALLL &lt;50B Database'!$AI$1:AI2934)+1,""))</f>
        <v/>
      </c>
    </row>
    <row r="2936" spans="1:35" x14ac:dyDescent="0.25">
      <c r="A2936" t="s">
        <v>1757</v>
      </c>
      <c r="B2936">
        <v>89032</v>
      </c>
      <c r="C2936" s="5" t="s">
        <v>1695</v>
      </c>
      <c r="D2936" s="5" t="s">
        <v>4390</v>
      </c>
      <c r="E2936" s="5" t="s">
        <v>4388</v>
      </c>
      <c r="F2936" s="2">
        <v>772</v>
      </c>
      <c r="G2936" s="2">
        <v>180094</v>
      </c>
      <c r="H2936" s="2">
        <v>94754</v>
      </c>
      <c r="I2936" s="2">
        <v>9423</v>
      </c>
      <c r="J2936" s="2">
        <v>85331</v>
      </c>
      <c r="K2936" s="33">
        <v>9.0471223822526405E-3</v>
      </c>
      <c r="L2936" s="2">
        <v>758</v>
      </c>
      <c r="M2936" s="2">
        <v>168206</v>
      </c>
      <c r="N2936" s="2">
        <v>89743</v>
      </c>
      <c r="O2936" s="33">
        <v>8.4463412188137237E-3</v>
      </c>
      <c r="P2936" s="2">
        <v>760</v>
      </c>
      <c r="Q2936" s="2">
        <v>174730</v>
      </c>
      <c r="R2936" s="2">
        <v>86543</v>
      </c>
      <c r="S2936" s="35">
        <v>8.7817616676103202E-3</v>
      </c>
      <c r="T2936" t="s">
        <v>4388</v>
      </c>
      <c r="U2936" t="s">
        <v>4388</v>
      </c>
      <c r="V2936" s="5" t="s">
        <v>4390</v>
      </c>
      <c r="W2936" s="5">
        <v>0</v>
      </c>
      <c r="X2936" s="4">
        <v>2.6536071464232022E-4</v>
      </c>
      <c r="Y2936" s="6">
        <v>12</v>
      </c>
      <c r="Z2936" s="4">
        <v>3.3542044879659658E-4</v>
      </c>
      <c r="AA2936" s="5">
        <v>4067</v>
      </c>
      <c r="AC2936" s="16" t="str">
        <f t="shared" si="270"/>
        <v/>
      </c>
      <c r="AD2936" s="16" t="str">
        <f t="shared" si="271"/>
        <v/>
      </c>
      <c r="AE2936" s="16" t="str">
        <f t="shared" si="272"/>
        <v/>
      </c>
      <c r="AF2936" s="16" t="str">
        <f t="shared" si="273"/>
        <v/>
      </c>
      <c r="AG2936" s="16">
        <f t="shared" si="274"/>
        <v>9.0471223822526405E-3</v>
      </c>
      <c r="AH2936" s="16" t="str">
        <f t="shared" si="275"/>
        <v/>
      </c>
      <c r="AI2936" s="17" t="str">
        <f>IF('Peer Comparison Tool'!$D$11="NR","",IF($C2936='Peer Comparison Tool'!$D$9,COUNT('ALLL &lt;50B Database'!$AI$1:AI2935)+1,""))</f>
        <v/>
      </c>
    </row>
    <row r="2937" spans="1:35" x14ac:dyDescent="0.25">
      <c r="A2937" t="s">
        <v>2141</v>
      </c>
      <c r="B2937">
        <v>269058</v>
      </c>
      <c r="C2937" s="5" t="s">
        <v>2041</v>
      </c>
      <c r="D2937" s="5" t="s">
        <v>4387</v>
      </c>
      <c r="E2937" s="5" t="s">
        <v>4388</v>
      </c>
      <c r="F2937" s="2">
        <v>1374</v>
      </c>
      <c r="G2937" s="2">
        <v>180072</v>
      </c>
      <c r="H2937" s="2">
        <v>95425</v>
      </c>
      <c r="I2937" s="2">
        <v>14667</v>
      </c>
      <c r="J2937" s="2">
        <v>80758</v>
      </c>
      <c r="K2937" s="33">
        <v>1.7013794299016817E-2</v>
      </c>
      <c r="L2937" s="2">
        <v>1122</v>
      </c>
      <c r="M2937" s="2">
        <v>158401</v>
      </c>
      <c r="N2937" s="2">
        <v>85741</v>
      </c>
      <c r="O2937" s="33">
        <v>1.3085921554448864E-2</v>
      </c>
      <c r="P2937" s="2">
        <v>1373</v>
      </c>
      <c r="Q2937" s="2">
        <v>157746</v>
      </c>
      <c r="R2937" s="2">
        <v>84870</v>
      </c>
      <c r="S2937" s="35">
        <v>1.6177683515965595E-2</v>
      </c>
      <c r="T2937" t="s">
        <v>4388</v>
      </c>
      <c r="U2937" t="s">
        <v>4388</v>
      </c>
      <c r="V2937" s="5" t="s">
        <v>4387</v>
      </c>
      <c r="W2937" s="5">
        <v>0</v>
      </c>
      <c r="X2937" s="4">
        <v>8.3611078305122211E-4</v>
      </c>
      <c r="Y2937" s="6">
        <v>1</v>
      </c>
      <c r="Z2937" s="4">
        <v>3.091761961516731E-3</v>
      </c>
      <c r="AA2937" s="5">
        <v>1035</v>
      </c>
      <c r="AC2937" s="16" t="str">
        <f t="shared" si="270"/>
        <v/>
      </c>
      <c r="AD2937" s="16" t="str">
        <f t="shared" si="271"/>
        <v/>
      </c>
      <c r="AE2937" s="16" t="str">
        <f t="shared" si="272"/>
        <v/>
      </c>
      <c r="AF2937" s="16" t="str">
        <f t="shared" si="273"/>
        <v/>
      </c>
      <c r="AG2937" s="16">
        <f t="shared" si="274"/>
        <v>1.7013794299016817E-2</v>
      </c>
      <c r="AH2937" s="16" t="str">
        <f t="shared" si="275"/>
        <v/>
      </c>
      <c r="AI2937" s="17" t="str">
        <f>IF('Peer Comparison Tool'!$D$11="NR","",IF($C2937='Peer Comparison Tool'!$D$9,COUNT('ALLL &lt;50B Database'!$AI$1:AI2936)+1,""))</f>
        <v/>
      </c>
    </row>
    <row r="2938" spans="1:35" x14ac:dyDescent="0.25">
      <c r="A2938" t="s">
        <v>2148</v>
      </c>
      <c r="B2938">
        <v>787459</v>
      </c>
      <c r="C2938" s="5" t="s">
        <v>2041</v>
      </c>
      <c r="D2938" s="5" t="s">
        <v>4390</v>
      </c>
      <c r="E2938" s="5" t="s">
        <v>4388</v>
      </c>
      <c r="F2938" s="2">
        <v>5888</v>
      </c>
      <c r="G2938" s="2">
        <v>180041</v>
      </c>
      <c r="H2938" s="2">
        <v>108265</v>
      </c>
      <c r="I2938" s="2">
        <v>7291</v>
      </c>
      <c r="J2938" s="2">
        <v>100974</v>
      </c>
      <c r="K2938" s="33">
        <v>5.8312040723354525E-2</v>
      </c>
      <c r="L2938" s="2">
        <v>5023</v>
      </c>
      <c r="M2938" s="2">
        <v>146642</v>
      </c>
      <c r="N2938" s="2">
        <v>103875</v>
      </c>
      <c r="O2938" s="33">
        <v>4.8356197352587248E-2</v>
      </c>
      <c r="P2938" s="2">
        <v>5428</v>
      </c>
      <c r="Q2938" s="2">
        <v>143785</v>
      </c>
      <c r="R2938" s="2">
        <v>102812</v>
      </c>
      <c r="S2938" s="35">
        <v>5.2795393533828734E-2</v>
      </c>
      <c r="T2938" t="s">
        <v>4388</v>
      </c>
      <c r="U2938" t="s">
        <v>4388</v>
      </c>
      <c r="V2938" s="5" t="s">
        <v>4390</v>
      </c>
      <c r="W2938" s="5">
        <v>0</v>
      </c>
      <c r="X2938" s="4">
        <v>5.5166471895257904E-3</v>
      </c>
      <c r="Y2938" s="6">
        <v>460</v>
      </c>
      <c r="Z2938" s="4">
        <v>4.4391961812414865E-3</v>
      </c>
      <c r="AA2938" s="5">
        <v>27</v>
      </c>
      <c r="AC2938" s="16" t="str">
        <f t="shared" si="270"/>
        <v/>
      </c>
      <c r="AD2938" s="16" t="str">
        <f t="shared" si="271"/>
        <v/>
      </c>
      <c r="AE2938" s="16" t="str">
        <f t="shared" si="272"/>
        <v/>
      </c>
      <c r="AF2938" s="16" t="str">
        <f t="shared" si="273"/>
        <v/>
      </c>
      <c r="AG2938" s="16">
        <f t="shared" si="274"/>
        <v>5.8312040723354525E-2</v>
      </c>
      <c r="AH2938" s="16" t="str">
        <f t="shared" si="275"/>
        <v/>
      </c>
      <c r="AI2938" s="17" t="str">
        <f>IF('Peer Comparison Tool'!$D$11="NR","",IF($C2938='Peer Comparison Tool'!$D$9,COUNT('ALLL &lt;50B Database'!$AI$1:AI2937)+1,""))</f>
        <v/>
      </c>
    </row>
    <row r="2939" spans="1:35" x14ac:dyDescent="0.25">
      <c r="A2939" t="s">
        <v>460</v>
      </c>
      <c r="B2939">
        <v>2467670</v>
      </c>
      <c r="C2939" s="5" t="s">
        <v>451</v>
      </c>
      <c r="D2939" s="5" t="s">
        <v>4390</v>
      </c>
      <c r="E2939" s="5" t="s">
        <v>4388</v>
      </c>
      <c r="F2939" s="2">
        <v>413</v>
      </c>
      <c r="G2939" s="2">
        <v>180041</v>
      </c>
      <c r="H2939" s="2">
        <v>84103</v>
      </c>
      <c r="I2939" s="2">
        <v>19134</v>
      </c>
      <c r="J2939" s="2">
        <v>64969</v>
      </c>
      <c r="K2939" s="33">
        <v>6.3568778956117535E-3</v>
      </c>
      <c r="L2939" s="2">
        <v>338</v>
      </c>
      <c r="M2939" s="2">
        <v>165698</v>
      </c>
      <c r="N2939" s="2">
        <v>57264</v>
      </c>
      <c r="O2939" s="33">
        <v>5.9024867281363509E-3</v>
      </c>
      <c r="P2939" s="2">
        <v>408</v>
      </c>
      <c r="Q2939" s="2">
        <v>165203</v>
      </c>
      <c r="R2939" s="2">
        <v>64508</v>
      </c>
      <c r="S2939" s="35">
        <v>6.324796924412476E-3</v>
      </c>
      <c r="T2939" t="s">
        <v>4388</v>
      </c>
      <c r="U2939" t="s">
        <v>4388</v>
      </c>
      <c r="V2939" s="5" t="s">
        <v>4390</v>
      </c>
      <c r="W2939" s="5">
        <v>0</v>
      </c>
      <c r="X2939" s="4">
        <v>3.2080971199277553E-5</v>
      </c>
      <c r="Y2939" s="6">
        <v>5</v>
      </c>
      <c r="Z2939" s="4">
        <v>4.2231019627612509E-4</v>
      </c>
      <c r="AA2939" s="5">
        <v>4548</v>
      </c>
      <c r="AC2939" s="16" t="str">
        <f t="shared" si="270"/>
        <v/>
      </c>
      <c r="AD2939" s="16" t="str">
        <f t="shared" si="271"/>
        <v/>
      </c>
      <c r="AE2939" s="16" t="str">
        <f t="shared" si="272"/>
        <v/>
      </c>
      <c r="AF2939" s="16" t="str">
        <f t="shared" si="273"/>
        <v/>
      </c>
      <c r="AG2939" s="16">
        <f t="shared" si="274"/>
        <v>6.3568778956117535E-3</v>
      </c>
      <c r="AH2939" s="16" t="str">
        <f t="shared" si="275"/>
        <v/>
      </c>
      <c r="AI2939" s="17" t="str">
        <f>IF('Peer Comparison Tool'!$D$11="NR","",IF($C2939='Peer Comparison Tool'!$D$9,COUNT('ALLL &lt;50B Database'!$AI$1:AI2938)+1,""))</f>
        <v/>
      </c>
    </row>
    <row r="2940" spans="1:35" x14ac:dyDescent="0.25">
      <c r="A2940" t="s">
        <v>333</v>
      </c>
      <c r="B2940">
        <v>5193989</v>
      </c>
      <c r="C2940" s="5" t="s">
        <v>207</v>
      </c>
      <c r="D2940" s="5" t="s">
        <v>4387</v>
      </c>
      <c r="E2940" s="5" t="s">
        <v>4388</v>
      </c>
      <c r="F2940" s="2">
        <v>1148</v>
      </c>
      <c r="G2940" s="2">
        <v>180008</v>
      </c>
      <c r="H2940" s="2">
        <v>115036</v>
      </c>
      <c r="I2940" s="2">
        <v>24537</v>
      </c>
      <c r="J2940" s="2">
        <v>90499</v>
      </c>
      <c r="K2940" s="33">
        <v>1.2685223041138576E-2</v>
      </c>
      <c r="L2940" s="2">
        <v>923</v>
      </c>
      <c r="M2940" s="2">
        <v>116632</v>
      </c>
      <c r="N2940" s="2">
        <v>73840</v>
      </c>
      <c r="O2940" s="33">
        <v>1.2500000000000001E-2</v>
      </c>
      <c r="P2940" s="2">
        <v>956</v>
      </c>
      <c r="Q2940" s="2">
        <v>110145</v>
      </c>
      <c r="R2940" s="2">
        <v>76499</v>
      </c>
      <c r="S2940" s="35">
        <v>1.2496895384253389E-2</v>
      </c>
      <c r="T2940" t="s">
        <v>4388</v>
      </c>
      <c r="U2940" t="s">
        <v>4388</v>
      </c>
      <c r="V2940" s="5" t="s">
        <v>4387</v>
      </c>
      <c r="W2940" s="5">
        <v>0</v>
      </c>
      <c r="X2940" s="4">
        <v>1.8832765688518716E-4</v>
      </c>
      <c r="Y2940" s="6">
        <v>192</v>
      </c>
      <c r="Z2940" s="4">
        <v>-3.1046157466119856E-6</v>
      </c>
      <c r="AA2940" s="5">
        <v>2598</v>
      </c>
      <c r="AC2940" s="16" t="str">
        <f t="shared" si="270"/>
        <v/>
      </c>
      <c r="AD2940" s="16" t="str">
        <f t="shared" si="271"/>
        <v/>
      </c>
      <c r="AE2940" s="16" t="str">
        <f t="shared" si="272"/>
        <v/>
      </c>
      <c r="AF2940" s="16" t="str">
        <f t="shared" si="273"/>
        <v/>
      </c>
      <c r="AG2940" s="16">
        <f t="shared" si="274"/>
        <v>1.2685223041138576E-2</v>
      </c>
      <c r="AH2940" s="16" t="str">
        <f t="shared" si="275"/>
        <v/>
      </c>
      <c r="AI2940" s="17" t="str">
        <f>IF('Peer Comparison Tool'!$D$11="NR","",IF($C2940='Peer Comparison Tool'!$D$9,COUNT('ALLL &lt;50B Database'!$AI$1:AI2939)+1,""))</f>
        <v/>
      </c>
    </row>
    <row r="2941" spans="1:35" x14ac:dyDescent="0.25">
      <c r="A2941" t="s">
        <v>71</v>
      </c>
      <c r="B2941">
        <v>3943210</v>
      </c>
      <c r="C2941" s="5" t="s">
        <v>4128</v>
      </c>
      <c r="D2941" s="5" t="s">
        <v>4390</v>
      </c>
      <c r="E2941" s="5" t="s">
        <v>4388</v>
      </c>
      <c r="F2941" s="2">
        <v>969</v>
      </c>
      <c r="G2941" s="2">
        <v>179824</v>
      </c>
      <c r="H2941" s="2">
        <v>136247</v>
      </c>
      <c r="I2941" s="2">
        <v>44516</v>
      </c>
      <c r="J2941" s="2">
        <v>91731</v>
      </c>
      <c r="K2941" s="33">
        <v>1.0563495437747327E-2</v>
      </c>
      <c r="L2941" s="2">
        <v>788</v>
      </c>
      <c r="M2941" s="2">
        <v>128227</v>
      </c>
      <c r="N2941" s="2">
        <v>81766</v>
      </c>
      <c r="O2941" s="33">
        <v>9.6372575398087218E-3</v>
      </c>
      <c r="P2941" s="2">
        <v>849</v>
      </c>
      <c r="Q2941" s="2">
        <v>115349</v>
      </c>
      <c r="R2941" s="2">
        <v>90538</v>
      </c>
      <c r="S2941" s="35">
        <v>9.377278048996001E-3</v>
      </c>
      <c r="T2941" t="s">
        <v>4388</v>
      </c>
      <c r="U2941" t="s">
        <v>4388</v>
      </c>
      <c r="V2941" s="5" t="s">
        <v>4390</v>
      </c>
      <c r="W2941" s="5">
        <v>0</v>
      </c>
      <c r="X2941" s="4">
        <v>1.1862173887513261E-3</v>
      </c>
      <c r="Y2941" s="6">
        <v>120</v>
      </c>
      <c r="Z2941" s="4">
        <v>-2.5997949081272079E-4</v>
      </c>
      <c r="AA2941" s="5">
        <v>3567</v>
      </c>
      <c r="AC2941" s="16" t="str">
        <f t="shared" si="270"/>
        <v/>
      </c>
      <c r="AD2941" s="16" t="str">
        <f t="shared" si="271"/>
        <v/>
      </c>
      <c r="AE2941" s="16" t="str">
        <f t="shared" si="272"/>
        <v/>
      </c>
      <c r="AF2941" s="16" t="str">
        <f t="shared" si="273"/>
        <v/>
      </c>
      <c r="AG2941" s="16">
        <f t="shared" si="274"/>
        <v>1.0563495437747327E-2</v>
      </c>
      <c r="AH2941" s="16" t="str">
        <f t="shared" si="275"/>
        <v/>
      </c>
      <c r="AI2941" s="17" t="str">
        <f>IF('Peer Comparison Tool'!$D$11="NR","",IF($C2941='Peer Comparison Tool'!$D$9,COUNT('ALLL &lt;50B Database'!$AI$1:AI2940)+1,""))</f>
        <v/>
      </c>
    </row>
    <row r="2942" spans="1:35" x14ac:dyDescent="0.25">
      <c r="A2942" t="s">
        <v>4347</v>
      </c>
      <c r="B2942">
        <v>357526</v>
      </c>
      <c r="C2942" s="5" t="s">
        <v>4315</v>
      </c>
      <c r="D2942" s="5" t="s">
        <v>4390</v>
      </c>
      <c r="E2942" s="5" t="s">
        <v>4388</v>
      </c>
      <c r="F2942" s="2">
        <v>1074</v>
      </c>
      <c r="G2942" s="2">
        <v>179536</v>
      </c>
      <c r="H2942" s="2">
        <v>113209</v>
      </c>
      <c r="I2942" s="2">
        <v>12063</v>
      </c>
      <c r="J2942" s="2">
        <v>101146</v>
      </c>
      <c r="K2942" s="33">
        <v>1.0618314120182706E-2</v>
      </c>
      <c r="L2942" s="2">
        <v>980</v>
      </c>
      <c r="M2942" s="2">
        <v>147220</v>
      </c>
      <c r="N2942" s="2">
        <v>94521</v>
      </c>
      <c r="O2942" s="33">
        <v>1.0368066355624676E-2</v>
      </c>
      <c r="P2942" s="2">
        <v>1013</v>
      </c>
      <c r="Q2942" s="2">
        <v>147226</v>
      </c>
      <c r="R2942" s="2">
        <v>96321</v>
      </c>
      <c r="S2942" s="35">
        <v>1.0516917390807819E-2</v>
      </c>
      <c r="T2942" t="s">
        <v>4388</v>
      </c>
      <c r="U2942" t="s">
        <v>4388</v>
      </c>
      <c r="V2942" s="5" t="s">
        <v>4390</v>
      </c>
      <c r="W2942" s="5">
        <v>0</v>
      </c>
      <c r="X2942" s="4">
        <v>1.01396729374887E-4</v>
      </c>
      <c r="Y2942" s="6">
        <v>61</v>
      </c>
      <c r="Z2942" s="4">
        <v>1.4885103518314305E-4</v>
      </c>
      <c r="AA2942" s="5">
        <v>3545</v>
      </c>
      <c r="AC2942" s="16" t="str">
        <f t="shared" si="270"/>
        <v/>
      </c>
      <c r="AD2942" s="16" t="str">
        <f t="shared" si="271"/>
        <v/>
      </c>
      <c r="AE2942" s="16" t="str">
        <f t="shared" si="272"/>
        <v/>
      </c>
      <c r="AF2942" s="16" t="str">
        <f t="shared" si="273"/>
        <v/>
      </c>
      <c r="AG2942" s="16">
        <f t="shared" si="274"/>
        <v>1.0618314120182706E-2</v>
      </c>
      <c r="AH2942" s="16" t="str">
        <f t="shared" si="275"/>
        <v/>
      </c>
      <c r="AI2942" s="17" t="str">
        <f>IF('Peer Comparison Tool'!$D$11="NR","",IF($C2942='Peer Comparison Tool'!$D$9,COUNT('ALLL &lt;50B Database'!$AI$1:AI2941)+1,""))</f>
        <v/>
      </c>
    </row>
    <row r="2943" spans="1:35" x14ac:dyDescent="0.25">
      <c r="A2943" t="s">
        <v>69</v>
      </c>
      <c r="B2943">
        <v>962313</v>
      </c>
      <c r="C2943" s="5" t="s">
        <v>1578</v>
      </c>
      <c r="D2943" s="5" t="s">
        <v>4390</v>
      </c>
      <c r="E2943" s="5" t="s">
        <v>4388</v>
      </c>
      <c r="F2943" s="2">
        <v>1028</v>
      </c>
      <c r="G2943" s="2">
        <v>179451</v>
      </c>
      <c r="H2943" s="2">
        <v>112816</v>
      </c>
      <c r="I2943" s="2">
        <v>5767</v>
      </c>
      <c r="J2943" s="2">
        <v>107049</v>
      </c>
      <c r="K2943" s="33">
        <v>9.6030789638389888E-3</v>
      </c>
      <c r="L2943" s="2">
        <v>844</v>
      </c>
      <c r="M2943" s="2">
        <v>149562</v>
      </c>
      <c r="N2943" s="2">
        <v>106547</v>
      </c>
      <c r="O2943" s="33">
        <v>7.9213868058227825E-3</v>
      </c>
      <c r="P2943" s="2">
        <v>854</v>
      </c>
      <c r="Q2943" s="2">
        <v>149072</v>
      </c>
      <c r="R2943" s="2">
        <v>107313</v>
      </c>
      <c r="S2943" s="35">
        <v>7.9580293161126796E-3</v>
      </c>
      <c r="T2943" t="s">
        <v>4388</v>
      </c>
      <c r="U2943" t="s">
        <v>4388</v>
      </c>
      <c r="V2943" s="5" t="s">
        <v>4390</v>
      </c>
      <c r="W2943" s="5">
        <v>0</v>
      </c>
      <c r="X2943" s="4">
        <v>1.6450496477263092E-3</v>
      </c>
      <c r="Y2943" s="6">
        <v>174</v>
      </c>
      <c r="Z2943" s="4">
        <v>3.6642510289897068E-5</v>
      </c>
      <c r="AA2943" s="5">
        <v>3917</v>
      </c>
      <c r="AC2943" s="16" t="str">
        <f t="shared" si="270"/>
        <v/>
      </c>
      <c r="AD2943" s="16" t="str">
        <f t="shared" si="271"/>
        <v/>
      </c>
      <c r="AE2943" s="16" t="str">
        <f t="shared" si="272"/>
        <v/>
      </c>
      <c r="AF2943" s="16" t="str">
        <f t="shared" si="273"/>
        <v/>
      </c>
      <c r="AG2943" s="16">
        <f t="shared" si="274"/>
        <v>9.6030789638389888E-3</v>
      </c>
      <c r="AH2943" s="16" t="str">
        <f t="shared" si="275"/>
        <v/>
      </c>
      <c r="AI2943" s="17" t="str">
        <f>IF('Peer Comparison Tool'!$D$11="NR","",IF($C2943='Peer Comparison Tool'!$D$9,COUNT('ALLL &lt;50B Database'!$AI$1:AI2942)+1,""))</f>
        <v/>
      </c>
    </row>
    <row r="2944" spans="1:35" x14ac:dyDescent="0.25">
      <c r="A2944" t="s">
        <v>66</v>
      </c>
      <c r="B2944">
        <v>117038</v>
      </c>
      <c r="C2944" s="5" t="s">
        <v>6</v>
      </c>
      <c r="D2944" s="5" t="s">
        <v>4387</v>
      </c>
      <c r="E2944" s="5" t="s">
        <v>4388</v>
      </c>
      <c r="F2944" s="2">
        <v>1436</v>
      </c>
      <c r="G2944" s="2">
        <v>179303</v>
      </c>
      <c r="H2944" s="2">
        <v>135326</v>
      </c>
      <c r="I2944" s="2">
        <v>13990</v>
      </c>
      <c r="J2944" s="2">
        <v>121336</v>
      </c>
      <c r="K2944" s="33">
        <v>1.1834904727368629E-2</v>
      </c>
      <c r="L2944" s="2">
        <v>1439</v>
      </c>
      <c r="M2944" s="2">
        <v>163632</v>
      </c>
      <c r="N2944" s="2">
        <v>116085</v>
      </c>
      <c r="O2944" s="33">
        <v>1.2396089072662273E-2</v>
      </c>
      <c r="P2944" s="2">
        <v>1430</v>
      </c>
      <c r="Q2944" s="2">
        <v>159575</v>
      </c>
      <c r="R2944" s="2">
        <v>118167</v>
      </c>
      <c r="S2944" s="35">
        <v>1.210151734409776E-2</v>
      </c>
      <c r="T2944" t="s">
        <v>4388</v>
      </c>
      <c r="U2944" t="s">
        <v>4388</v>
      </c>
      <c r="V2944" s="5" t="s">
        <v>4387</v>
      </c>
      <c r="W2944" s="5">
        <v>0</v>
      </c>
      <c r="X2944" s="4">
        <v>-2.6661261672913071E-4</v>
      </c>
      <c r="Y2944" s="6">
        <v>6</v>
      </c>
      <c r="Z2944" s="4">
        <v>-2.9457172856451296E-4</v>
      </c>
      <c r="AA2944" s="5">
        <v>3010</v>
      </c>
      <c r="AC2944" s="16" t="str">
        <f t="shared" si="270"/>
        <v/>
      </c>
      <c r="AD2944" s="16" t="str">
        <f t="shared" si="271"/>
        <v/>
      </c>
      <c r="AE2944" s="16" t="str">
        <f t="shared" si="272"/>
        <v/>
      </c>
      <c r="AF2944" s="16" t="str">
        <f t="shared" si="273"/>
        <v/>
      </c>
      <c r="AG2944" s="16">
        <f t="shared" si="274"/>
        <v>1.1834904727368629E-2</v>
      </c>
      <c r="AH2944" s="16" t="str">
        <f t="shared" si="275"/>
        <v/>
      </c>
      <c r="AI2944" s="17" t="str">
        <f>IF('Peer Comparison Tool'!$D$11="NR","",IF($C2944='Peer Comparison Tool'!$D$9,COUNT('ALLL &lt;50B Database'!$AI$1:AI2943)+1,""))</f>
        <v/>
      </c>
    </row>
    <row r="2945" spans="1:35" x14ac:dyDescent="0.25">
      <c r="A2945" t="s">
        <v>3677</v>
      </c>
      <c r="B2945">
        <v>2963864</v>
      </c>
      <c r="C2945" s="5" t="s">
        <v>3603</v>
      </c>
      <c r="D2945" s="5" t="s">
        <v>4390</v>
      </c>
      <c r="E2945" s="5" t="s">
        <v>4388</v>
      </c>
      <c r="F2945" s="2">
        <v>808</v>
      </c>
      <c r="G2945" s="2">
        <v>178904</v>
      </c>
      <c r="H2945" s="2">
        <v>93991</v>
      </c>
      <c r="I2945" s="2">
        <v>4410</v>
      </c>
      <c r="J2945" s="2">
        <v>89581</v>
      </c>
      <c r="K2945" s="33">
        <v>9.019769817260357E-3</v>
      </c>
      <c r="L2945" s="2">
        <v>711</v>
      </c>
      <c r="M2945" s="2">
        <v>155921</v>
      </c>
      <c r="N2945" s="2">
        <v>91353</v>
      </c>
      <c r="O2945" s="33">
        <v>7.7829956323273459E-3</v>
      </c>
      <c r="P2945" s="2">
        <v>725</v>
      </c>
      <c r="Q2945" s="2">
        <v>165376</v>
      </c>
      <c r="R2945" s="2">
        <v>88067</v>
      </c>
      <c r="S2945" s="35">
        <v>8.232368537590698E-3</v>
      </c>
      <c r="T2945" t="s">
        <v>4388</v>
      </c>
      <c r="U2945" t="s">
        <v>4388</v>
      </c>
      <c r="V2945" s="5" t="s">
        <v>4390</v>
      </c>
      <c r="W2945" s="5">
        <v>0</v>
      </c>
      <c r="X2945" s="4">
        <v>7.8740127966965903E-4</v>
      </c>
      <c r="Y2945" s="6">
        <v>83</v>
      </c>
      <c r="Z2945" s="4">
        <v>4.4937290526335209E-4</v>
      </c>
      <c r="AA2945" s="5">
        <v>4078</v>
      </c>
      <c r="AC2945" s="16" t="str">
        <f t="shared" si="270"/>
        <v/>
      </c>
      <c r="AD2945" s="16" t="str">
        <f t="shared" si="271"/>
        <v/>
      </c>
      <c r="AE2945" s="16" t="str">
        <f t="shared" si="272"/>
        <v/>
      </c>
      <c r="AF2945" s="16" t="str">
        <f t="shared" si="273"/>
        <v/>
      </c>
      <c r="AG2945" s="16">
        <f t="shared" si="274"/>
        <v>9.019769817260357E-3</v>
      </c>
      <c r="AH2945" s="16" t="str">
        <f t="shared" si="275"/>
        <v/>
      </c>
      <c r="AI2945" s="17" t="str">
        <f>IF('Peer Comparison Tool'!$D$11="NR","",IF($C2945='Peer Comparison Tool'!$D$9,COUNT('ALLL &lt;50B Database'!$AI$1:AI2944)+1,""))</f>
        <v/>
      </c>
    </row>
    <row r="2946" spans="1:35" x14ac:dyDescent="0.25">
      <c r="A2946" t="s">
        <v>1765</v>
      </c>
      <c r="B2946">
        <v>364430</v>
      </c>
      <c r="C2946" s="5" t="s">
        <v>1695</v>
      </c>
      <c r="D2946" s="5" t="s">
        <v>4390</v>
      </c>
      <c r="E2946" s="5" t="s">
        <v>4388</v>
      </c>
      <c r="F2946" s="2">
        <v>1636</v>
      </c>
      <c r="G2946" s="2">
        <v>178877</v>
      </c>
      <c r="H2946" s="2">
        <v>129926</v>
      </c>
      <c r="I2946" s="2">
        <v>14048</v>
      </c>
      <c r="J2946" s="2">
        <v>115878</v>
      </c>
      <c r="K2946" s="33">
        <v>1.4118296829424049E-2</v>
      </c>
      <c r="L2946" s="2">
        <v>1605</v>
      </c>
      <c r="M2946" s="2">
        <v>153202</v>
      </c>
      <c r="N2946" s="2">
        <v>107862</v>
      </c>
      <c r="O2946" s="33">
        <v>1.4880124603660233E-2</v>
      </c>
      <c r="P2946" s="2">
        <v>1327</v>
      </c>
      <c r="Q2946" s="2">
        <v>151028</v>
      </c>
      <c r="R2946" s="2">
        <v>112721</v>
      </c>
      <c r="S2946" s="35">
        <v>1.1772429272274022E-2</v>
      </c>
      <c r="T2946" t="s">
        <v>4388</v>
      </c>
      <c r="U2946" t="s">
        <v>4388</v>
      </c>
      <c r="V2946" s="5" t="s">
        <v>4390</v>
      </c>
      <c r="W2946" s="5">
        <v>0</v>
      </c>
      <c r="X2946" s="4">
        <v>2.3458675571500272E-3</v>
      </c>
      <c r="Y2946" s="6">
        <v>309</v>
      </c>
      <c r="Z2946" s="4">
        <v>-3.1076953313862107E-3</v>
      </c>
      <c r="AA2946" s="5">
        <v>1929</v>
      </c>
      <c r="AC2946" s="16" t="str">
        <f t="shared" si="270"/>
        <v/>
      </c>
      <c r="AD2946" s="16" t="str">
        <f t="shared" si="271"/>
        <v/>
      </c>
      <c r="AE2946" s="16" t="str">
        <f t="shared" si="272"/>
        <v/>
      </c>
      <c r="AF2946" s="16" t="str">
        <f t="shared" si="273"/>
        <v/>
      </c>
      <c r="AG2946" s="16">
        <f t="shared" si="274"/>
        <v>1.4118296829424049E-2</v>
      </c>
      <c r="AH2946" s="16" t="str">
        <f t="shared" si="275"/>
        <v/>
      </c>
      <c r="AI2946" s="17" t="str">
        <f>IF('Peer Comparison Tool'!$D$11="NR","",IF($C2946='Peer Comparison Tool'!$D$9,COUNT('ALLL &lt;50B Database'!$AI$1:AI2945)+1,""))</f>
        <v/>
      </c>
    </row>
    <row r="2947" spans="1:35" x14ac:dyDescent="0.25">
      <c r="A2947" t="s">
        <v>2424</v>
      </c>
      <c r="B2947">
        <v>645157</v>
      </c>
      <c r="C2947" s="5" t="s">
        <v>2299</v>
      </c>
      <c r="D2947" s="5" t="s">
        <v>4387</v>
      </c>
      <c r="E2947" s="5" t="s">
        <v>4388</v>
      </c>
      <c r="F2947" s="2">
        <v>934</v>
      </c>
      <c r="G2947" s="2">
        <v>178714</v>
      </c>
      <c r="H2947" s="2">
        <v>137241</v>
      </c>
      <c r="I2947" s="2">
        <v>17765</v>
      </c>
      <c r="J2947" s="2">
        <v>119476</v>
      </c>
      <c r="K2947" s="33">
        <v>7.8174696173290027E-3</v>
      </c>
      <c r="L2947" s="2">
        <v>880</v>
      </c>
      <c r="M2947" s="2">
        <v>171788</v>
      </c>
      <c r="N2947" s="2">
        <v>113305</v>
      </c>
      <c r="O2947" s="33">
        <v>7.7666475442390009E-3</v>
      </c>
      <c r="P2947" s="2">
        <v>891</v>
      </c>
      <c r="Q2947" s="2">
        <v>162947</v>
      </c>
      <c r="R2947" s="2">
        <v>113869</v>
      </c>
      <c r="S2947" s="35">
        <v>7.8247811081154656E-3</v>
      </c>
      <c r="T2947" t="s">
        <v>4388</v>
      </c>
      <c r="U2947" t="s">
        <v>4388</v>
      </c>
      <c r="V2947" s="5" t="s">
        <v>4387</v>
      </c>
      <c r="W2947" s="5">
        <v>0</v>
      </c>
      <c r="X2947" s="4">
        <v>-7.3114907864629819E-6</v>
      </c>
      <c r="Y2947" s="6">
        <v>43</v>
      </c>
      <c r="Z2947" s="4">
        <v>5.8133563876464761E-5</v>
      </c>
      <c r="AA2947" s="5">
        <v>4343</v>
      </c>
      <c r="AC2947" s="16" t="str">
        <f t="shared" ref="AC2947:AC3010" si="276">IF(AND($G2947&gt;=10000000,$G2947&lt;50000000),$K2947,"")</f>
        <v/>
      </c>
      <c r="AD2947" s="16" t="str">
        <f t="shared" ref="AD2947:AD3010" si="277">IF(AND($G2947&gt;=5000000,$G2947&lt;9999999),$K2947,"")</f>
        <v/>
      </c>
      <c r="AE2947" s="16" t="str">
        <f t="shared" ref="AE2947:AE3010" si="278">IF(AND($G2947&gt;=1000000,$G2947&lt;4999999),$K2947,"")</f>
        <v/>
      </c>
      <c r="AF2947" s="16" t="str">
        <f t="shared" ref="AF2947:AF3010" si="279">IF(AND($G2947&gt;=500000,$G2947&lt;999999),$K2947,"")</f>
        <v/>
      </c>
      <c r="AG2947" s="16">
        <f t="shared" ref="AG2947:AG3010" si="280">IF(AND($G2947&gt;=100000,$G2947&lt;499999),$K2947,"")</f>
        <v>7.8174696173290027E-3</v>
      </c>
      <c r="AH2947" s="16" t="str">
        <f t="shared" ref="AH2947:AH3010" si="281">IF(AND($G2947&gt;=0,$G2947&lt;99999),$K2947,"")</f>
        <v/>
      </c>
      <c r="AI2947" s="17" t="str">
        <f>IF('Peer Comparison Tool'!$D$11="NR","",IF($C2947='Peer Comparison Tool'!$D$9,COUNT('ALLL &lt;50B Database'!$AI$1:AI2946)+1,""))</f>
        <v/>
      </c>
    </row>
    <row r="2948" spans="1:35" x14ac:dyDescent="0.25">
      <c r="A2948" t="s">
        <v>2627</v>
      </c>
      <c r="B2948">
        <v>3276543</v>
      </c>
      <c r="C2948" s="5" t="s">
        <v>2604</v>
      </c>
      <c r="D2948" s="5" t="s">
        <v>4390</v>
      </c>
      <c r="E2948" s="5" t="s">
        <v>4388</v>
      </c>
      <c r="F2948" s="2">
        <v>1447</v>
      </c>
      <c r="G2948" s="2">
        <v>178221</v>
      </c>
      <c r="H2948" s="2">
        <v>134906</v>
      </c>
      <c r="I2948" s="2">
        <v>20313</v>
      </c>
      <c r="J2948" s="2">
        <v>114593</v>
      </c>
      <c r="K2948" s="33">
        <v>1.2627298351557251E-2</v>
      </c>
      <c r="L2948" s="2">
        <v>1161</v>
      </c>
      <c r="M2948" s="2">
        <v>157377</v>
      </c>
      <c r="N2948" s="2">
        <v>106205</v>
      </c>
      <c r="O2948" s="33">
        <v>1.0931688715220563E-2</v>
      </c>
      <c r="P2948" s="2">
        <v>1168</v>
      </c>
      <c r="Q2948" s="2">
        <v>159029</v>
      </c>
      <c r="R2948" s="2">
        <v>112926</v>
      </c>
      <c r="S2948" s="35">
        <v>1.0343056514885854E-2</v>
      </c>
      <c r="T2948" t="s">
        <v>4388</v>
      </c>
      <c r="U2948" t="s">
        <v>4388</v>
      </c>
      <c r="V2948" s="5" t="s">
        <v>4390</v>
      </c>
      <c r="W2948" s="5">
        <v>0</v>
      </c>
      <c r="X2948" s="4">
        <v>2.2842418366713965E-3</v>
      </c>
      <c r="Y2948" s="6">
        <v>279</v>
      </c>
      <c r="Z2948" s="4">
        <v>-5.8863220033470928E-4</v>
      </c>
      <c r="AA2948" s="5">
        <v>2625</v>
      </c>
      <c r="AC2948" s="16" t="str">
        <f t="shared" si="276"/>
        <v/>
      </c>
      <c r="AD2948" s="16" t="str">
        <f t="shared" si="277"/>
        <v/>
      </c>
      <c r="AE2948" s="16" t="str">
        <f t="shared" si="278"/>
        <v/>
      </c>
      <c r="AF2948" s="16" t="str">
        <f t="shared" si="279"/>
        <v/>
      </c>
      <c r="AG2948" s="16">
        <f t="shared" si="280"/>
        <v>1.2627298351557251E-2</v>
      </c>
      <c r="AH2948" s="16" t="str">
        <f t="shared" si="281"/>
        <v/>
      </c>
      <c r="AI2948" s="17" t="str">
        <f>IF('Peer Comparison Tool'!$D$11="NR","",IF($C2948='Peer Comparison Tool'!$D$9,COUNT('ALLL &lt;50B Database'!$AI$1:AI2947)+1,""))</f>
        <v/>
      </c>
    </row>
    <row r="2949" spans="1:35" x14ac:dyDescent="0.25">
      <c r="A2949" t="s">
        <v>645</v>
      </c>
      <c r="B2949">
        <v>204237</v>
      </c>
      <c r="C2949" s="5" t="s">
        <v>561</v>
      </c>
      <c r="D2949" s="5" t="s">
        <v>4390</v>
      </c>
      <c r="E2949" s="5" t="s">
        <v>4388</v>
      </c>
      <c r="F2949" s="2">
        <v>1261</v>
      </c>
      <c r="G2949" s="2">
        <v>178119</v>
      </c>
      <c r="H2949" s="2">
        <v>120400</v>
      </c>
      <c r="I2949" s="2">
        <v>13866</v>
      </c>
      <c r="J2949" s="2">
        <v>106534</v>
      </c>
      <c r="K2949" s="33">
        <v>1.1836596767229242E-2</v>
      </c>
      <c r="L2949" s="2">
        <v>1337</v>
      </c>
      <c r="M2949" s="2">
        <v>161478</v>
      </c>
      <c r="N2949" s="2">
        <v>114073</v>
      </c>
      <c r="O2949" s="33">
        <v>1.1720564901422773E-2</v>
      </c>
      <c r="P2949" s="2">
        <v>1256</v>
      </c>
      <c r="Q2949" s="2">
        <v>160394</v>
      </c>
      <c r="R2949" s="2">
        <v>111020</v>
      </c>
      <c r="S2949" s="35">
        <v>1.1313276887047379E-2</v>
      </c>
      <c r="T2949" t="s">
        <v>4388</v>
      </c>
      <c r="U2949" t="s">
        <v>4388</v>
      </c>
      <c r="V2949" s="5" t="s">
        <v>4390</v>
      </c>
      <c r="W2949" s="5">
        <v>0</v>
      </c>
      <c r="X2949" s="4">
        <v>5.2331988018186268E-4</v>
      </c>
      <c r="Y2949" s="6">
        <v>5</v>
      </c>
      <c r="Z2949" s="4">
        <v>-4.0728801437539368E-4</v>
      </c>
      <c r="AA2949" s="5">
        <v>3008</v>
      </c>
      <c r="AC2949" s="16" t="str">
        <f t="shared" si="276"/>
        <v/>
      </c>
      <c r="AD2949" s="16" t="str">
        <f t="shared" si="277"/>
        <v/>
      </c>
      <c r="AE2949" s="16" t="str">
        <f t="shared" si="278"/>
        <v/>
      </c>
      <c r="AF2949" s="16" t="str">
        <f t="shared" si="279"/>
        <v/>
      </c>
      <c r="AG2949" s="16">
        <f t="shared" si="280"/>
        <v>1.1836596767229242E-2</v>
      </c>
      <c r="AH2949" s="16" t="str">
        <f t="shared" si="281"/>
        <v/>
      </c>
      <c r="AI2949" s="17" t="str">
        <f>IF('Peer Comparison Tool'!$D$11="NR","",IF($C2949='Peer Comparison Tool'!$D$9,COUNT('ALLL &lt;50B Database'!$AI$1:AI2948)+1,""))</f>
        <v/>
      </c>
    </row>
    <row r="2950" spans="1:35" x14ac:dyDescent="0.25">
      <c r="A2950" t="s">
        <v>923</v>
      </c>
      <c r="B2950">
        <v>2753917</v>
      </c>
      <c r="C2950" s="5" t="s">
        <v>917</v>
      </c>
      <c r="D2950" s="5" t="s">
        <v>4390</v>
      </c>
      <c r="E2950" s="5" t="s">
        <v>4388</v>
      </c>
      <c r="F2950" s="2">
        <v>1474</v>
      </c>
      <c r="G2950" s="2">
        <v>178072</v>
      </c>
      <c r="H2950" s="2">
        <v>133118</v>
      </c>
      <c r="I2950" s="2">
        <v>30580</v>
      </c>
      <c r="J2950" s="2">
        <v>102538</v>
      </c>
      <c r="K2950" s="33">
        <v>1.4375158477832608E-2</v>
      </c>
      <c r="L2950" s="2">
        <v>992</v>
      </c>
      <c r="M2950" s="2">
        <v>156103</v>
      </c>
      <c r="N2950" s="2">
        <v>99068</v>
      </c>
      <c r="O2950" s="33">
        <v>1.0013324181370372E-2</v>
      </c>
      <c r="P2950" s="2">
        <v>994</v>
      </c>
      <c r="Q2950" s="2">
        <v>165294</v>
      </c>
      <c r="R2950" s="2">
        <v>107943</v>
      </c>
      <c r="S2950" s="35">
        <v>9.2085637790315263E-3</v>
      </c>
      <c r="T2950" t="s">
        <v>4388</v>
      </c>
      <c r="U2950" t="s">
        <v>4388</v>
      </c>
      <c r="V2950" s="5" t="s">
        <v>4390</v>
      </c>
      <c r="W2950" s="5">
        <v>0</v>
      </c>
      <c r="X2950" s="4">
        <v>5.1665946988010813E-3</v>
      </c>
      <c r="Y2950" s="6">
        <v>480</v>
      </c>
      <c r="Z2950" s="4">
        <v>-8.0476040233884612E-4</v>
      </c>
      <c r="AA2950" s="5">
        <v>1821</v>
      </c>
      <c r="AC2950" s="16" t="str">
        <f t="shared" si="276"/>
        <v/>
      </c>
      <c r="AD2950" s="16" t="str">
        <f t="shared" si="277"/>
        <v/>
      </c>
      <c r="AE2950" s="16" t="str">
        <f t="shared" si="278"/>
        <v/>
      </c>
      <c r="AF2950" s="16" t="str">
        <f t="shared" si="279"/>
        <v/>
      </c>
      <c r="AG2950" s="16">
        <f t="shared" si="280"/>
        <v>1.4375158477832608E-2</v>
      </c>
      <c r="AH2950" s="16" t="str">
        <f t="shared" si="281"/>
        <v/>
      </c>
      <c r="AI2950" s="17" t="str">
        <f>IF('Peer Comparison Tool'!$D$11="NR","",IF($C2950='Peer Comparison Tool'!$D$9,COUNT('ALLL &lt;50B Database'!$AI$1:AI2949)+1,""))</f>
        <v/>
      </c>
    </row>
    <row r="2951" spans="1:35" x14ac:dyDescent="0.25">
      <c r="A2951" t="s">
        <v>2626</v>
      </c>
      <c r="B2951">
        <v>3285778</v>
      </c>
      <c r="C2951" s="5" t="s">
        <v>2604</v>
      </c>
      <c r="D2951" s="5" t="s">
        <v>4390</v>
      </c>
      <c r="E2951" s="5" t="s">
        <v>4388</v>
      </c>
      <c r="F2951" s="2">
        <v>1273</v>
      </c>
      <c r="G2951" s="2">
        <v>177974</v>
      </c>
      <c r="H2951" s="2">
        <v>126783</v>
      </c>
      <c r="I2951" s="2">
        <v>12866</v>
      </c>
      <c r="J2951" s="2">
        <v>113917</v>
      </c>
      <c r="K2951" s="33">
        <v>1.1174802707234215E-2</v>
      </c>
      <c r="L2951" s="2">
        <v>1200</v>
      </c>
      <c r="M2951" s="2">
        <v>156824</v>
      </c>
      <c r="N2951" s="2">
        <v>112570</v>
      </c>
      <c r="O2951" s="33">
        <v>1.0660033756773563E-2</v>
      </c>
      <c r="P2951" s="2">
        <v>1240</v>
      </c>
      <c r="Q2951" s="2">
        <v>159760</v>
      </c>
      <c r="R2951" s="2">
        <v>114223</v>
      </c>
      <c r="S2951" s="35">
        <v>1.0855957206517075E-2</v>
      </c>
      <c r="T2951" t="s">
        <v>4388</v>
      </c>
      <c r="U2951" t="s">
        <v>4388</v>
      </c>
      <c r="V2951" s="5" t="s">
        <v>4390</v>
      </c>
      <c r="W2951" s="5">
        <v>0</v>
      </c>
      <c r="X2951" s="4">
        <v>3.1884550071713952E-4</v>
      </c>
      <c r="Y2951" s="6">
        <v>33</v>
      </c>
      <c r="Z2951" s="4">
        <v>1.9592344974351215E-4</v>
      </c>
      <c r="AA2951" s="5">
        <v>3297</v>
      </c>
      <c r="AC2951" s="16" t="str">
        <f t="shared" si="276"/>
        <v/>
      </c>
      <c r="AD2951" s="16" t="str">
        <f t="shared" si="277"/>
        <v/>
      </c>
      <c r="AE2951" s="16" t="str">
        <f t="shared" si="278"/>
        <v/>
      </c>
      <c r="AF2951" s="16" t="str">
        <f t="shared" si="279"/>
        <v/>
      </c>
      <c r="AG2951" s="16">
        <f t="shared" si="280"/>
        <v>1.1174802707234215E-2</v>
      </c>
      <c r="AH2951" s="16" t="str">
        <f t="shared" si="281"/>
        <v/>
      </c>
      <c r="AI2951" s="17" t="str">
        <f>IF('Peer Comparison Tool'!$D$11="NR","",IF($C2951='Peer Comparison Tool'!$D$9,COUNT('ALLL &lt;50B Database'!$AI$1:AI2950)+1,""))</f>
        <v/>
      </c>
    </row>
    <row r="2952" spans="1:35" x14ac:dyDescent="0.25">
      <c r="A2952" t="s">
        <v>143</v>
      </c>
      <c r="B2952">
        <v>822846</v>
      </c>
      <c r="C2952" s="5" t="s">
        <v>716</v>
      </c>
      <c r="D2952" s="5" t="s">
        <v>4390</v>
      </c>
      <c r="E2952" s="5" t="s">
        <v>4388</v>
      </c>
      <c r="F2952" s="2">
        <v>1089</v>
      </c>
      <c r="G2952" s="2">
        <v>177946</v>
      </c>
      <c r="H2952" s="2">
        <v>131199</v>
      </c>
      <c r="I2952" s="2">
        <v>3213</v>
      </c>
      <c r="J2952" s="2">
        <v>127986</v>
      </c>
      <c r="K2952" s="33">
        <v>8.5087431437813506E-3</v>
      </c>
      <c r="L2952" s="2">
        <v>1486</v>
      </c>
      <c r="M2952" s="2">
        <v>164859</v>
      </c>
      <c r="N2952" s="2">
        <v>127307</v>
      </c>
      <c r="O2952" s="33">
        <v>1.1672571029087168E-2</v>
      </c>
      <c r="P2952" s="2">
        <v>1133</v>
      </c>
      <c r="Q2952" s="2">
        <v>167685</v>
      </c>
      <c r="R2952" s="2">
        <v>131762</v>
      </c>
      <c r="S2952" s="35">
        <v>8.5988372975516463E-3</v>
      </c>
      <c r="T2952" t="s">
        <v>4388</v>
      </c>
      <c r="U2952" t="s">
        <v>4388</v>
      </c>
      <c r="V2952" s="5" t="s">
        <v>4390</v>
      </c>
      <c r="W2952" s="5">
        <v>0</v>
      </c>
      <c r="X2952" s="4">
        <v>-9.009415377029574E-5</v>
      </c>
      <c r="Y2952" s="6">
        <v>-44</v>
      </c>
      <c r="Z2952" s="4">
        <v>-3.0737337315355218E-3</v>
      </c>
      <c r="AA2952" s="5">
        <v>4199</v>
      </c>
      <c r="AC2952" s="16" t="str">
        <f t="shared" si="276"/>
        <v/>
      </c>
      <c r="AD2952" s="16" t="str">
        <f t="shared" si="277"/>
        <v/>
      </c>
      <c r="AE2952" s="16" t="str">
        <f t="shared" si="278"/>
        <v/>
      </c>
      <c r="AF2952" s="16" t="str">
        <f t="shared" si="279"/>
        <v/>
      </c>
      <c r="AG2952" s="16">
        <f t="shared" si="280"/>
        <v>8.5087431437813506E-3</v>
      </c>
      <c r="AH2952" s="16" t="str">
        <f t="shared" si="281"/>
        <v/>
      </c>
      <c r="AI2952" s="17" t="str">
        <f>IF('Peer Comparison Tool'!$D$11="NR","",IF($C2952='Peer Comparison Tool'!$D$9,COUNT('ALLL &lt;50B Database'!$AI$1:AI2951)+1,""))</f>
        <v/>
      </c>
    </row>
    <row r="2953" spans="1:35" x14ac:dyDescent="0.25">
      <c r="A2953" t="s">
        <v>643</v>
      </c>
      <c r="B2953">
        <v>553038</v>
      </c>
      <c r="C2953" s="5" t="s">
        <v>561</v>
      </c>
      <c r="D2953" s="5" t="s">
        <v>4390</v>
      </c>
      <c r="E2953" s="5" t="s">
        <v>4388</v>
      </c>
      <c r="F2953" s="2">
        <v>3088</v>
      </c>
      <c r="G2953" s="2">
        <v>177879</v>
      </c>
      <c r="H2953" s="2">
        <v>131080</v>
      </c>
      <c r="I2953" s="2">
        <v>10093</v>
      </c>
      <c r="J2953" s="2">
        <v>120987</v>
      </c>
      <c r="K2953" s="33">
        <v>2.5523403340854803E-2</v>
      </c>
      <c r="L2953" s="2">
        <v>2662</v>
      </c>
      <c r="M2953" s="2">
        <v>162482</v>
      </c>
      <c r="N2953" s="2">
        <v>118998</v>
      </c>
      <c r="O2953" s="33">
        <v>2.2370123867628027E-2</v>
      </c>
      <c r="P2953" s="2">
        <v>2814</v>
      </c>
      <c r="Q2953" s="2">
        <v>164164</v>
      </c>
      <c r="R2953" s="2">
        <v>116817</v>
      </c>
      <c r="S2953" s="35">
        <v>2.4088959654844758E-2</v>
      </c>
      <c r="T2953" t="s">
        <v>4388</v>
      </c>
      <c r="U2953" t="s">
        <v>4388</v>
      </c>
      <c r="V2953" s="5" t="s">
        <v>4390</v>
      </c>
      <c r="W2953" s="5">
        <v>0</v>
      </c>
      <c r="X2953" s="4">
        <v>1.4344436860100444E-3</v>
      </c>
      <c r="Y2953" s="6">
        <v>274</v>
      </c>
      <c r="Z2953" s="4">
        <v>1.7188357872167312E-3</v>
      </c>
      <c r="AA2953" s="5">
        <v>242</v>
      </c>
      <c r="AC2953" s="16" t="str">
        <f t="shared" si="276"/>
        <v/>
      </c>
      <c r="AD2953" s="16" t="str">
        <f t="shared" si="277"/>
        <v/>
      </c>
      <c r="AE2953" s="16" t="str">
        <f t="shared" si="278"/>
        <v/>
      </c>
      <c r="AF2953" s="16" t="str">
        <f t="shared" si="279"/>
        <v/>
      </c>
      <c r="AG2953" s="16">
        <f t="shared" si="280"/>
        <v>2.5523403340854803E-2</v>
      </c>
      <c r="AH2953" s="16" t="str">
        <f t="shared" si="281"/>
        <v/>
      </c>
      <c r="AI2953" s="17" t="str">
        <f>IF('Peer Comparison Tool'!$D$11="NR","",IF($C2953='Peer Comparison Tool'!$D$9,COUNT('ALLL &lt;50B Database'!$AI$1:AI2952)+1,""))</f>
        <v/>
      </c>
    </row>
    <row r="2954" spans="1:35" x14ac:dyDescent="0.25">
      <c r="A2954" t="s">
        <v>446</v>
      </c>
      <c r="B2954">
        <v>1008209</v>
      </c>
      <c r="C2954" s="5" t="s">
        <v>416</v>
      </c>
      <c r="D2954" s="5" t="s">
        <v>4390</v>
      </c>
      <c r="E2954" s="5" t="s">
        <v>4388</v>
      </c>
      <c r="F2954" s="2">
        <v>488</v>
      </c>
      <c r="G2954" s="2">
        <v>177810</v>
      </c>
      <c r="H2954" s="2">
        <v>133838</v>
      </c>
      <c r="I2954" s="2">
        <v>16973</v>
      </c>
      <c r="J2954" s="2">
        <v>116865</v>
      </c>
      <c r="K2954" s="33">
        <v>4.1757583536559274E-3</v>
      </c>
      <c r="L2954" s="2">
        <v>423</v>
      </c>
      <c r="M2954" s="2">
        <v>137437</v>
      </c>
      <c r="N2954" s="2">
        <v>102300</v>
      </c>
      <c r="O2954" s="33">
        <v>4.1348973607038125E-3</v>
      </c>
      <c r="P2954" s="2">
        <v>448</v>
      </c>
      <c r="Q2954" s="2">
        <v>142669</v>
      </c>
      <c r="R2954" s="2">
        <v>106247</v>
      </c>
      <c r="S2954" s="35">
        <v>4.2165896448840912E-3</v>
      </c>
      <c r="T2954" t="s">
        <v>4388</v>
      </c>
      <c r="U2954" t="s">
        <v>4388</v>
      </c>
      <c r="V2954" s="5" t="s">
        <v>4390</v>
      </c>
      <c r="W2954" s="5">
        <v>0</v>
      </c>
      <c r="X2954" s="4">
        <v>-4.0831291228163834E-5</v>
      </c>
      <c r="Y2954" s="6">
        <v>40</v>
      </c>
      <c r="Z2954" s="4">
        <v>8.1692284180278664E-5</v>
      </c>
      <c r="AA2954" s="5">
        <v>4702</v>
      </c>
      <c r="AC2954" s="16" t="str">
        <f t="shared" si="276"/>
        <v/>
      </c>
      <c r="AD2954" s="16" t="str">
        <f t="shared" si="277"/>
        <v/>
      </c>
      <c r="AE2954" s="16" t="str">
        <f t="shared" si="278"/>
        <v/>
      </c>
      <c r="AF2954" s="16" t="str">
        <f t="shared" si="279"/>
        <v/>
      </c>
      <c r="AG2954" s="16">
        <f t="shared" si="280"/>
        <v>4.1757583536559274E-3</v>
      </c>
      <c r="AH2954" s="16" t="str">
        <f t="shared" si="281"/>
        <v/>
      </c>
      <c r="AI2954" s="17" t="str">
        <f>IF('Peer Comparison Tool'!$D$11="NR","",IF($C2954='Peer Comparison Tool'!$D$9,COUNT('ALLL &lt;50B Database'!$AI$1:AI2953)+1,""))</f>
        <v/>
      </c>
    </row>
    <row r="2955" spans="1:35" x14ac:dyDescent="0.25">
      <c r="A2955" t="s">
        <v>644</v>
      </c>
      <c r="B2955">
        <v>995571</v>
      </c>
      <c r="C2955" s="5" t="s">
        <v>561</v>
      </c>
      <c r="D2955" s="5" t="s">
        <v>4387</v>
      </c>
      <c r="E2955" s="5" t="s">
        <v>4388</v>
      </c>
      <c r="F2955" s="2">
        <v>2508</v>
      </c>
      <c r="G2955" s="2">
        <v>177728</v>
      </c>
      <c r="H2955" s="2">
        <v>107325</v>
      </c>
      <c r="I2955" s="2">
        <v>2578</v>
      </c>
      <c r="J2955" s="2">
        <v>104747</v>
      </c>
      <c r="K2955" s="33">
        <v>2.3943406493742065E-2</v>
      </c>
      <c r="L2955" s="2">
        <v>2485</v>
      </c>
      <c r="M2955" s="2">
        <v>163406</v>
      </c>
      <c r="N2955" s="2">
        <v>103869</v>
      </c>
      <c r="O2955" s="33">
        <v>2.3924366269050437E-2</v>
      </c>
      <c r="P2955" s="2">
        <v>2508</v>
      </c>
      <c r="Q2955" s="2">
        <v>163677</v>
      </c>
      <c r="R2955" s="2">
        <v>105021</v>
      </c>
      <c r="S2955" s="35">
        <v>2.3880938098094665E-2</v>
      </c>
      <c r="T2955" t="s">
        <v>4388</v>
      </c>
      <c r="U2955" t="s">
        <v>4388</v>
      </c>
      <c r="V2955" s="5" t="s">
        <v>4387</v>
      </c>
      <c r="W2955" s="5">
        <v>0</v>
      </c>
      <c r="X2955" s="4">
        <v>6.246839564739981E-5</v>
      </c>
      <c r="Y2955" s="6">
        <v>0</v>
      </c>
      <c r="Z2955" s="4">
        <v>-4.3428170955771978E-5</v>
      </c>
      <c r="AA2955" s="5">
        <v>288</v>
      </c>
      <c r="AC2955" s="16" t="str">
        <f t="shared" si="276"/>
        <v/>
      </c>
      <c r="AD2955" s="16" t="str">
        <f t="shared" si="277"/>
        <v/>
      </c>
      <c r="AE2955" s="16" t="str">
        <f t="shared" si="278"/>
        <v/>
      </c>
      <c r="AF2955" s="16" t="str">
        <f t="shared" si="279"/>
        <v/>
      </c>
      <c r="AG2955" s="16">
        <f t="shared" si="280"/>
        <v>2.3943406493742065E-2</v>
      </c>
      <c r="AH2955" s="16" t="str">
        <f t="shared" si="281"/>
        <v/>
      </c>
      <c r="AI2955" s="17" t="str">
        <f>IF('Peer Comparison Tool'!$D$11="NR","",IF($C2955='Peer Comparison Tool'!$D$9,COUNT('ALLL &lt;50B Database'!$AI$1:AI2954)+1,""))</f>
        <v/>
      </c>
    </row>
    <row r="2956" spans="1:35" x14ac:dyDescent="0.25">
      <c r="A2956" t="s">
        <v>1121</v>
      </c>
      <c r="B2956">
        <v>45038</v>
      </c>
      <c r="C2956" s="5" t="s">
        <v>926</v>
      </c>
      <c r="D2956" s="5" t="s">
        <v>4387</v>
      </c>
      <c r="E2956" s="5" t="s">
        <v>4388</v>
      </c>
      <c r="F2956" s="2">
        <v>1421</v>
      </c>
      <c r="G2956" s="2">
        <v>177631</v>
      </c>
      <c r="H2956" s="2">
        <v>88762</v>
      </c>
      <c r="I2956" s="2">
        <v>14116</v>
      </c>
      <c r="J2956" s="2">
        <v>74646</v>
      </c>
      <c r="K2956" s="33">
        <v>1.9036519036519036E-2</v>
      </c>
      <c r="L2956" s="2">
        <v>1868</v>
      </c>
      <c r="M2956" s="2">
        <v>152200</v>
      </c>
      <c r="N2956" s="2">
        <v>85411</v>
      </c>
      <c r="O2956" s="33">
        <v>2.1870719228202457E-2</v>
      </c>
      <c r="P2956" s="2">
        <v>1420</v>
      </c>
      <c r="Q2956" s="2">
        <v>169041</v>
      </c>
      <c r="R2956" s="2">
        <v>75106</v>
      </c>
      <c r="S2956" s="35">
        <v>1.8906611988389742E-2</v>
      </c>
      <c r="T2956" t="s">
        <v>4388</v>
      </c>
      <c r="U2956" t="s">
        <v>4388</v>
      </c>
      <c r="V2956" s="5" t="s">
        <v>4387</v>
      </c>
      <c r="W2956" s="5">
        <v>0</v>
      </c>
      <c r="X2956" s="4">
        <v>1.2990704812929424E-4</v>
      </c>
      <c r="Y2956" s="6">
        <v>1</v>
      </c>
      <c r="Z2956" s="4">
        <v>-2.9641072398127154E-3</v>
      </c>
      <c r="AA2956" s="5">
        <v>669</v>
      </c>
      <c r="AC2956" s="16" t="str">
        <f t="shared" si="276"/>
        <v/>
      </c>
      <c r="AD2956" s="16" t="str">
        <f t="shared" si="277"/>
        <v/>
      </c>
      <c r="AE2956" s="16" t="str">
        <f t="shared" si="278"/>
        <v/>
      </c>
      <c r="AF2956" s="16" t="str">
        <f t="shared" si="279"/>
        <v/>
      </c>
      <c r="AG2956" s="16">
        <f t="shared" si="280"/>
        <v>1.9036519036519036E-2</v>
      </c>
      <c r="AH2956" s="16" t="str">
        <f t="shared" si="281"/>
        <v/>
      </c>
      <c r="AI2956" s="17" t="str">
        <f>IF('Peer Comparison Tool'!$D$11="NR","",IF($C2956='Peer Comparison Tool'!$D$9,COUNT('ALLL &lt;50B Database'!$AI$1:AI2955)+1,""))</f>
        <v/>
      </c>
    </row>
    <row r="2957" spans="1:35" x14ac:dyDescent="0.25">
      <c r="A2957" t="s">
        <v>3297</v>
      </c>
      <c r="B2957">
        <v>285759</v>
      </c>
      <c r="C2957" s="5" t="s">
        <v>3209</v>
      </c>
      <c r="D2957" s="5" t="s">
        <v>4390</v>
      </c>
      <c r="E2957" s="5" t="s">
        <v>4388</v>
      </c>
      <c r="F2957" s="2">
        <v>2304</v>
      </c>
      <c r="G2957" s="2">
        <v>177628</v>
      </c>
      <c r="H2957" s="2">
        <v>130268</v>
      </c>
      <c r="I2957" s="2">
        <v>0</v>
      </c>
      <c r="J2957" s="2">
        <v>130268</v>
      </c>
      <c r="K2957" s="33">
        <v>1.7686615285411614E-2</v>
      </c>
      <c r="L2957" s="2">
        <v>2167</v>
      </c>
      <c r="M2957" s="2">
        <v>154754</v>
      </c>
      <c r="N2957" s="2">
        <v>127750</v>
      </c>
      <c r="O2957" s="33">
        <v>1.6962818003913895E-2</v>
      </c>
      <c r="P2957" s="2">
        <v>2244</v>
      </c>
      <c r="Q2957" s="2">
        <v>158293</v>
      </c>
      <c r="R2957" s="2">
        <v>130398</v>
      </c>
      <c r="S2957" s="35">
        <v>1.7208852896516819E-2</v>
      </c>
      <c r="T2957" t="s">
        <v>4388</v>
      </c>
      <c r="U2957" t="s">
        <v>4388</v>
      </c>
      <c r="V2957" s="5" t="s">
        <v>4390</v>
      </c>
      <c r="W2957" s="5">
        <v>0</v>
      </c>
      <c r="X2957" s="4">
        <v>4.7776238889479447E-4</v>
      </c>
      <c r="Y2957" s="6">
        <v>60</v>
      </c>
      <c r="Z2957" s="4">
        <v>2.4603489260292474E-4</v>
      </c>
      <c r="AA2957" s="5">
        <v>906</v>
      </c>
      <c r="AC2957" s="16" t="str">
        <f t="shared" si="276"/>
        <v/>
      </c>
      <c r="AD2957" s="16" t="str">
        <f t="shared" si="277"/>
        <v/>
      </c>
      <c r="AE2957" s="16" t="str">
        <f t="shared" si="278"/>
        <v/>
      </c>
      <c r="AF2957" s="16" t="str">
        <f t="shared" si="279"/>
        <v/>
      </c>
      <c r="AG2957" s="16">
        <f t="shared" si="280"/>
        <v>1.7686615285411614E-2</v>
      </c>
      <c r="AH2957" s="16" t="str">
        <f t="shared" si="281"/>
        <v/>
      </c>
      <c r="AI2957" s="17" t="str">
        <f>IF('Peer Comparison Tool'!$D$11="NR","",IF($C2957='Peer Comparison Tool'!$D$9,COUNT('ALLL &lt;50B Database'!$AI$1:AI2956)+1,""))</f>
        <v/>
      </c>
    </row>
    <row r="2958" spans="1:35" x14ac:dyDescent="0.25">
      <c r="A2958" t="s">
        <v>1651</v>
      </c>
      <c r="B2958">
        <v>3306598</v>
      </c>
      <c r="C2958" s="5" t="s">
        <v>1578</v>
      </c>
      <c r="D2958" s="5" t="s">
        <v>4390</v>
      </c>
      <c r="E2958" s="5" t="s">
        <v>4388</v>
      </c>
      <c r="F2958" s="2">
        <v>2017</v>
      </c>
      <c r="G2958" s="2">
        <v>177588</v>
      </c>
      <c r="H2958" s="2">
        <v>144888</v>
      </c>
      <c r="I2958" s="2">
        <v>588</v>
      </c>
      <c r="J2958" s="2">
        <v>144300</v>
      </c>
      <c r="K2958" s="33">
        <v>1.3977823977823978E-2</v>
      </c>
      <c r="L2958" s="2">
        <v>1969</v>
      </c>
      <c r="M2958" s="2">
        <v>173738</v>
      </c>
      <c r="N2958" s="2">
        <v>146000</v>
      </c>
      <c r="O2958" s="33">
        <v>1.3486301369863014E-2</v>
      </c>
      <c r="P2958" s="2">
        <v>1905</v>
      </c>
      <c r="Q2958" s="2">
        <v>173324</v>
      </c>
      <c r="R2958" s="2">
        <v>145956</v>
      </c>
      <c r="S2958" s="35">
        <v>1.305187864835978E-2</v>
      </c>
      <c r="T2958" t="s">
        <v>4388</v>
      </c>
      <c r="U2958" t="s">
        <v>4388</v>
      </c>
      <c r="V2958" s="5" t="s">
        <v>4390</v>
      </c>
      <c r="W2958" s="5">
        <v>0</v>
      </c>
      <c r="X2958" s="4">
        <v>9.2594532946419818E-4</v>
      </c>
      <c r="Y2958" s="6">
        <v>112</v>
      </c>
      <c r="Z2958" s="4">
        <v>-4.3442272150323417E-4</v>
      </c>
      <c r="AA2958" s="5">
        <v>1997</v>
      </c>
      <c r="AC2958" s="16" t="str">
        <f t="shared" si="276"/>
        <v/>
      </c>
      <c r="AD2958" s="16" t="str">
        <f t="shared" si="277"/>
        <v/>
      </c>
      <c r="AE2958" s="16" t="str">
        <f t="shared" si="278"/>
        <v/>
      </c>
      <c r="AF2958" s="16" t="str">
        <f t="shared" si="279"/>
        <v/>
      </c>
      <c r="AG2958" s="16">
        <f t="shared" si="280"/>
        <v>1.3977823977823978E-2</v>
      </c>
      <c r="AH2958" s="16" t="str">
        <f t="shared" si="281"/>
        <v/>
      </c>
      <c r="AI2958" s="17" t="str">
        <f>IF('Peer Comparison Tool'!$D$11="NR","",IF($C2958='Peer Comparison Tool'!$D$9,COUNT('ALLL &lt;50B Database'!$AI$1:AI2957)+1,""))</f>
        <v/>
      </c>
    </row>
    <row r="2959" spans="1:35" x14ac:dyDescent="0.25">
      <c r="A2959" t="s">
        <v>783</v>
      </c>
      <c r="B2959">
        <v>983550</v>
      </c>
      <c r="C2959" s="5" t="s">
        <v>2041</v>
      </c>
      <c r="D2959" s="5" t="s">
        <v>4387</v>
      </c>
      <c r="E2959" s="5" t="s">
        <v>4388</v>
      </c>
      <c r="F2959" s="2">
        <v>1202</v>
      </c>
      <c r="G2959" s="2">
        <v>177498</v>
      </c>
      <c r="H2959" s="2">
        <v>98766</v>
      </c>
      <c r="I2959" s="2">
        <v>12723</v>
      </c>
      <c r="J2959" s="2">
        <v>86043</v>
      </c>
      <c r="K2959" s="33">
        <v>1.3969759306393315E-2</v>
      </c>
      <c r="L2959" s="2">
        <v>1145</v>
      </c>
      <c r="M2959" s="2">
        <v>152689</v>
      </c>
      <c r="N2959" s="2">
        <v>87957</v>
      </c>
      <c r="O2959" s="33">
        <v>1.3017724569960322E-2</v>
      </c>
      <c r="P2959" s="2">
        <v>1179</v>
      </c>
      <c r="Q2959" s="2">
        <v>161407</v>
      </c>
      <c r="R2959" s="2">
        <v>88546</v>
      </c>
      <c r="S2959" s="35">
        <v>1.3315113048584916E-2</v>
      </c>
      <c r="T2959" t="s">
        <v>4388</v>
      </c>
      <c r="U2959" t="s">
        <v>4388</v>
      </c>
      <c r="V2959" s="5" t="s">
        <v>4387</v>
      </c>
      <c r="W2959" s="5">
        <v>0</v>
      </c>
      <c r="X2959" s="4">
        <v>6.5464625780839968E-4</v>
      </c>
      <c r="Y2959" s="6">
        <v>23</v>
      </c>
      <c r="Z2959" s="4">
        <v>2.9738847862459394E-4</v>
      </c>
      <c r="AA2959" s="5">
        <v>2003</v>
      </c>
      <c r="AC2959" s="16" t="str">
        <f t="shared" si="276"/>
        <v/>
      </c>
      <c r="AD2959" s="16" t="str">
        <f t="shared" si="277"/>
        <v/>
      </c>
      <c r="AE2959" s="16" t="str">
        <f t="shared" si="278"/>
        <v/>
      </c>
      <c r="AF2959" s="16" t="str">
        <f t="shared" si="279"/>
        <v/>
      </c>
      <c r="AG2959" s="16">
        <f t="shared" si="280"/>
        <v>1.3969759306393315E-2</v>
      </c>
      <c r="AH2959" s="16" t="str">
        <f t="shared" si="281"/>
        <v/>
      </c>
      <c r="AI2959" s="17" t="str">
        <f>IF('Peer Comparison Tool'!$D$11="NR","",IF($C2959='Peer Comparison Tool'!$D$9,COUNT('ALLL &lt;50B Database'!$AI$1:AI2958)+1,""))</f>
        <v/>
      </c>
    </row>
    <row r="2960" spans="1:35" x14ac:dyDescent="0.25">
      <c r="A2960" t="s">
        <v>3047</v>
      </c>
      <c r="B2960">
        <v>454975</v>
      </c>
      <c r="C2960" s="5" t="s">
        <v>2948</v>
      </c>
      <c r="D2960" s="5" t="s">
        <v>4390</v>
      </c>
      <c r="E2960" s="5" t="s">
        <v>4388</v>
      </c>
      <c r="F2960" s="2">
        <v>1182</v>
      </c>
      <c r="G2960" s="2">
        <v>177372</v>
      </c>
      <c r="H2960" s="2">
        <v>151998</v>
      </c>
      <c r="I2960" s="2">
        <v>0</v>
      </c>
      <c r="J2960" s="2">
        <v>151998</v>
      </c>
      <c r="K2960" s="33">
        <v>7.7764181107646156E-3</v>
      </c>
      <c r="L2960" s="2">
        <v>1300</v>
      </c>
      <c r="M2960" s="2">
        <v>166243</v>
      </c>
      <c r="N2960" s="2">
        <v>153410</v>
      </c>
      <c r="O2960" s="33">
        <v>8.4740238576363983E-3</v>
      </c>
      <c r="P2960" s="2">
        <v>1180</v>
      </c>
      <c r="Q2960" s="2">
        <v>169695</v>
      </c>
      <c r="R2960" s="2">
        <v>153373</v>
      </c>
      <c r="S2960" s="35">
        <v>7.6936618570413303E-3</v>
      </c>
      <c r="T2960" t="s">
        <v>4388</v>
      </c>
      <c r="U2960" t="s">
        <v>4388</v>
      </c>
      <c r="V2960" s="5" t="s">
        <v>4390</v>
      </c>
      <c r="W2960" s="5">
        <v>0</v>
      </c>
      <c r="X2960" s="4">
        <v>8.2756253723285239E-5</v>
      </c>
      <c r="Y2960" s="6">
        <v>2</v>
      </c>
      <c r="Z2960" s="4">
        <v>-7.8036200059506799E-4</v>
      </c>
      <c r="AA2960" s="5">
        <v>4348</v>
      </c>
      <c r="AC2960" s="16" t="str">
        <f t="shared" si="276"/>
        <v/>
      </c>
      <c r="AD2960" s="16" t="str">
        <f t="shared" si="277"/>
        <v/>
      </c>
      <c r="AE2960" s="16" t="str">
        <f t="shared" si="278"/>
        <v/>
      </c>
      <c r="AF2960" s="16" t="str">
        <f t="shared" si="279"/>
        <v/>
      </c>
      <c r="AG2960" s="16">
        <f t="shared" si="280"/>
        <v>7.7764181107646156E-3</v>
      </c>
      <c r="AH2960" s="16" t="str">
        <f t="shared" si="281"/>
        <v/>
      </c>
      <c r="AI2960" s="17" t="str">
        <f>IF('Peer Comparison Tool'!$D$11="NR","",IF($C2960='Peer Comparison Tool'!$D$9,COUNT('ALLL &lt;50B Database'!$AI$1:AI2959)+1,""))</f>
        <v/>
      </c>
    </row>
    <row r="2961" spans="1:35" x14ac:dyDescent="0.25">
      <c r="A2961" t="s">
        <v>179</v>
      </c>
      <c r="B2961">
        <v>3438958</v>
      </c>
      <c r="C2961" s="5" t="s">
        <v>4128</v>
      </c>
      <c r="D2961" s="5" t="s">
        <v>4390</v>
      </c>
      <c r="E2961" s="5" t="s">
        <v>4388</v>
      </c>
      <c r="F2961" s="2">
        <v>1876</v>
      </c>
      <c r="G2961" s="2">
        <v>177301</v>
      </c>
      <c r="H2961" s="2">
        <v>132531</v>
      </c>
      <c r="I2961" s="2">
        <v>17870</v>
      </c>
      <c r="J2961" s="2">
        <v>114661</v>
      </c>
      <c r="K2961" s="33">
        <v>1.6361273667594038E-2</v>
      </c>
      <c r="L2961" s="2">
        <v>1877</v>
      </c>
      <c r="M2961" s="2">
        <v>147296</v>
      </c>
      <c r="N2961" s="2">
        <v>109509</v>
      </c>
      <c r="O2961" s="33">
        <v>1.7140143732478609E-2</v>
      </c>
      <c r="P2961" s="2">
        <v>1877</v>
      </c>
      <c r="Q2961" s="2">
        <v>144769</v>
      </c>
      <c r="R2961" s="2">
        <v>110899</v>
      </c>
      <c r="S2961" s="35">
        <v>1.6925310417587176E-2</v>
      </c>
      <c r="T2961" t="s">
        <v>4388</v>
      </c>
      <c r="U2961" t="s">
        <v>4388</v>
      </c>
      <c r="V2961" s="5" t="s">
        <v>4390</v>
      </c>
      <c r="W2961" s="5">
        <v>0</v>
      </c>
      <c r="X2961" s="4">
        <v>-5.6403674999313744E-4</v>
      </c>
      <c r="Y2961" s="6">
        <v>-1</v>
      </c>
      <c r="Z2961" s="4">
        <v>-2.1483331489143345E-4</v>
      </c>
      <c r="AA2961" s="5">
        <v>1178</v>
      </c>
      <c r="AC2961" s="16" t="str">
        <f t="shared" si="276"/>
        <v/>
      </c>
      <c r="AD2961" s="16" t="str">
        <f t="shared" si="277"/>
        <v/>
      </c>
      <c r="AE2961" s="16" t="str">
        <f t="shared" si="278"/>
        <v/>
      </c>
      <c r="AF2961" s="16" t="str">
        <f t="shared" si="279"/>
        <v/>
      </c>
      <c r="AG2961" s="16">
        <f t="shared" si="280"/>
        <v>1.6361273667594038E-2</v>
      </c>
      <c r="AH2961" s="16" t="str">
        <f t="shared" si="281"/>
        <v/>
      </c>
      <c r="AI2961" s="17" t="str">
        <f>IF('Peer Comparison Tool'!$D$11="NR","",IF($C2961='Peer Comparison Tool'!$D$9,COUNT('ALLL &lt;50B Database'!$AI$1:AI2960)+1,""))</f>
        <v/>
      </c>
    </row>
    <row r="2962" spans="1:35" x14ac:dyDescent="0.25">
      <c r="A2962" t="s">
        <v>407</v>
      </c>
      <c r="B2962">
        <v>554343</v>
      </c>
      <c r="C2962" s="5" t="s">
        <v>1309</v>
      </c>
      <c r="D2962" s="5" t="s">
        <v>4390</v>
      </c>
      <c r="E2962" s="5" t="s">
        <v>4388</v>
      </c>
      <c r="F2962" s="2">
        <v>2050</v>
      </c>
      <c r="G2962" s="2">
        <v>177265</v>
      </c>
      <c r="H2962" s="2">
        <v>94701</v>
      </c>
      <c r="I2962" s="2">
        <v>4449</v>
      </c>
      <c r="J2962" s="2">
        <v>90252</v>
      </c>
      <c r="K2962" s="33">
        <v>2.2714178079156142E-2</v>
      </c>
      <c r="L2962" s="2">
        <v>2068</v>
      </c>
      <c r="M2962" s="2">
        <v>167253</v>
      </c>
      <c r="N2962" s="2">
        <v>82118</v>
      </c>
      <c r="O2962" s="33">
        <v>2.5183272851262817E-2</v>
      </c>
      <c r="P2962" s="2">
        <v>2075</v>
      </c>
      <c r="Q2962" s="2">
        <v>171103</v>
      </c>
      <c r="R2962" s="2">
        <v>87740</v>
      </c>
      <c r="S2962" s="35">
        <v>2.3649418737178025E-2</v>
      </c>
      <c r="T2962" t="s">
        <v>4388</v>
      </c>
      <c r="U2962" t="s">
        <v>4388</v>
      </c>
      <c r="V2962" s="5" t="s">
        <v>4390</v>
      </c>
      <c r="W2962" s="5">
        <v>0</v>
      </c>
      <c r="X2962" s="4">
        <v>-9.3524065802188389E-4</v>
      </c>
      <c r="Y2962" s="6">
        <v>-25</v>
      </c>
      <c r="Z2962" s="4">
        <v>-1.5338541140847914E-3</v>
      </c>
      <c r="AA2962" s="5">
        <v>349</v>
      </c>
      <c r="AC2962" s="16" t="str">
        <f t="shared" si="276"/>
        <v/>
      </c>
      <c r="AD2962" s="16" t="str">
        <f t="shared" si="277"/>
        <v/>
      </c>
      <c r="AE2962" s="16" t="str">
        <f t="shared" si="278"/>
        <v/>
      </c>
      <c r="AF2962" s="16" t="str">
        <f t="shared" si="279"/>
        <v/>
      </c>
      <c r="AG2962" s="16">
        <f t="shared" si="280"/>
        <v>2.2714178079156142E-2</v>
      </c>
      <c r="AH2962" s="16" t="str">
        <f t="shared" si="281"/>
        <v/>
      </c>
      <c r="AI2962" s="17" t="str">
        <f>IF('Peer Comparison Tool'!$D$11="NR","",IF($C2962='Peer Comparison Tool'!$D$9,COUNT('ALLL &lt;50B Database'!$AI$1:AI2961)+1,""))</f>
        <v/>
      </c>
    </row>
    <row r="2963" spans="1:35" x14ac:dyDescent="0.25">
      <c r="A2963" t="s">
        <v>3926</v>
      </c>
      <c r="B2963">
        <v>3597677</v>
      </c>
      <c r="C2963" s="5" t="s">
        <v>3704</v>
      </c>
      <c r="D2963" s="5" t="s">
        <v>4390</v>
      </c>
      <c r="E2963" s="5" t="s">
        <v>4388</v>
      </c>
      <c r="F2963" s="2">
        <v>1086</v>
      </c>
      <c r="G2963" s="2">
        <v>177235</v>
      </c>
      <c r="H2963" s="2">
        <v>126027</v>
      </c>
      <c r="I2963" s="2">
        <v>9347</v>
      </c>
      <c r="J2963" s="2">
        <v>116680</v>
      </c>
      <c r="K2963" s="33">
        <v>9.3075077134041825E-3</v>
      </c>
      <c r="L2963" s="2">
        <v>1062</v>
      </c>
      <c r="M2963" s="2">
        <v>151923</v>
      </c>
      <c r="N2963" s="2">
        <v>113438</v>
      </c>
      <c r="O2963" s="33">
        <v>9.3619422063153448E-3</v>
      </c>
      <c r="P2963" s="2">
        <v>1056</v>
      </c>
      <c r="Q2963" s="2">
        <v>159887</v>
      </c>
      <c r="R2963" s="2">
        <v>122466</v>
      </c>
      <c r="S2963" s="35">
        <v>8.6228014306011461E-3</v>
      </c>
      <c r="T2963" t="s">
        <v>4388</v>
      </c>
      <c r="U2963" t="s">
        <v>4388</v>
      </c>
      <c r="V2963" s="5" t="s">
        <v>4390</v>
      </c>
      <c r="W2963" s="5">
        <v>0</v>
      </c>
      <c r="X2963" s="4">
        <v>6.847062828030364E-4</v>
      </c>
      <c r="Y2963" s="6">
        <v>30</v>
      </c>
      <c r="Z2963" s="4">
        <v>-7.3914077571419871E-4</v>
      </c>
      <c r="AA2963" s="5">
        <v>3999</v>
      </c>
      <c r="AC2963" s="16" t="str">
        <f t="shared" si="276"/>
        <v/>
      </c>
      <c r="AD2963" s="16" t="str">
        <f t="shared" si="277"/>
        <v/>
      </c>
      <c r="AE2963" s="16" t="str">
        <f t="shared" si="278"/>
        <v/>
      </c>
      <c r="AF2963" s="16" t="str">
        <f t="shared" si="279"/>
        <v/>
      </c>
      <c r="AG2963" s="16">
        <f t="shared" si="280"/>
        <v>9.3075077134041825E-3</v>
      </c>
      <c r="AH2963" s="16" t="str">
        <f t="shared" si="281"/>
        <v/>
      </c>
      <c r="AI2963" s="17" t="str">
        <f>IF('Peer Comparison Tool'!$D$11="NR","",IF($C2963='Peer Comparison Tool'!$D$9,COUNT('ALLL &lt;50B Database'!$AI$1:AI2962)+1,""))</f>
        <v/>
      </c>
    </row>
    <row r="2964" spans="1:35" x14ac:dyDescent="0.25">
      <c r="A2964" t="s">
        <v>826</v>
      </c>
      <c r="B2964">
        <v>368344</v>
      </c>
      <c r="C2964" s="5" t="s">
        <v>716</v>
      </c>
      <c r="D2964" s="5" t="s">
        <v>4387</v>
      </c>
      <c r="E2964" s="5">
        <v>0</v>
      </c>
      <c r="F2964" s="2">
        <v>383</v>
      </c>
      <c r="G2964" s="2">
        <v>177204</v>
      </c>
      <c r="H2964" s="2">
        <v>92094</v>
      </c>
      <c r="I2964" s="2">
        <v>0</v>
      </c>
      <c r="J2964" s="2">
        <v>92094</v>
      </c>
      <c r="K2964" s="33">
        <v>4.1587942754142508E-3</v>
      </c>
      <c r="L2964" s="2">
        <v>363</v>
      </c>
      <c r="M2964" s="2">
        <v>160484</v>
      </c>
      <c r="N2964" s="2">
        <v>88991</v>
      </c>
      <c r="O2964" s="33">
        <v>4.0790641750289352E-3</v>
      </c>
      <c r="P2964" s="2">
        <v>363</v>
      </c>
      <c r="Q2964" s="2">
        <v>170779</v>
      </c>
      <c r="R2964" s="2">
        <v>89381</v>
      </c>
      <c r="S2964" s="35">
        <v>4.0612658171199694E-3</v>
      </c>
      <c r="T2964" t="s">
        <v>4388</v>
      </c>
      <c r="U2964" t="s">
        <v>4388</v>
      </c>
      <c r="V2964" s="5" t="s">
        <v>4387</v>
      </c>
      <c r="W2964" s="5">
        <v>0</v>
      </c>
      <c r="X2964" s="4">
        <v>9.7528458294281369E-5</v>
      </c>
      <c r="Y2964" s="6">
        <v>20</v>
      </c>
      <c r="Z2964" s="4">
        <v>-1.7798357908965778E-5</v>
      </c>
      <c r="AA2964" s="5">
        <v>4703</v>
      </c>
      <c r="AC2964" s="16" t="str">
        <f t="shared" si="276"/>
        <v/>
      </c>
      <c r="AD2964" s="16" t="str">
        <f t="shared" si="277"/>
        <v/>
      </c>
      <c r="AE2964" s="16" t="str">
        <f t="shared" si="278"/>
        <v/>
      </c>
      <c r="AF2964" s="16" t="str">
        <f t="shared" si="279"/>
        <v/>
      </c>
      <c r="AG2964" s="16">
        <f t="shared" si="280"/>
        <v>4.1587942754142508E-3</v>
      </c>
      <c r="AH2964" s="16" t="str">
        <f t="shared" si="281"/>
        <v/>
      </c>
      <c r="AI2964" s="17" t="str">
        <f>IF('Peer Comparison Tool'!$D$11="NR","",IF($C2964='Peer Comparison Tool'!$D$9,COUNT('ALLL &lt;50B Database'!$AI$1:AI2963)+1,""))</f>
        <v/>
      </c>
    </row>
    <row r="2965" spans="1:35" x14ac:dyDescent="0.25">
      <c r="A2965" t="s">
        <v>2900</v>
      </c>
      <c r="B2965">
        <v>644776</v>
      </c>
      <c r="C2965" s="5" t="s">
        <v>2850</v>
      </c>
      <c r="D2965" s="5" t="s">
        <v>4387</v>
      </c>
      <c r="E2965" s="5" t="s">
        <v>4388</v>
      </c>
      <c r="F2965" s="2">
        <v>984</v>
      </c>
      <c r="G2965" s="2">
        <v>177039</v>
      </c>
      <c r="H2965" s="2">
        <v>136033</v>
      </c>
      <c r="I2965" s="2">
        <v>13369</v>
      </c>
      <c r="J2965" s="2">
        <v>122664</v>
      </c>
      <c r="K2965" s="33">
        <v>8.0219135198591265E-3</v>
      </c>
      <c r="L2965" s="2">
        <v>760</v>
      </c>
      <c r="M2965" s="2">
        <v>146726</v>
      </c>
      <c r="N2965" s="2">
        <v>118063</v>
      </c>
      <c r="O2965" s="33">
        <v>6.4372411339708464E-3</v>
      </c>
      <c r="P2965" s="2">
        <v>834</v>
      </c>
      <c r="Q2965" s="2">
        <v>144010</v>
      </c>
      <c r="R2965" s="2">
        <v>121844</v>
      </c>
      <c r="S2965" s="35">
        <v>6.8448179639539085E-3</v>
      </c>
      <c r="T2965" t="s">
        <v>4388</v>
      </c>
      <c r="U2965" t="s">
        <v>4388</v>
      </c>
      <c r="V2965" s="5" t="s">
        <v>4387</v>
      </c>
      <c r="W2965" s="5">
        <v>0</v>
      </c>
      <c r="X2965" s="4">
        <v>1.1770955559052181E-3</v>
      </c>
      <c r="Y2965" s="6">
        <v>150</v>
      </c>
      <c r="Z2965" s="4">
        <v>4.0757682998306208E-4</v>
      </c>
      <c r="AA2965" s="5">
        <v>4308</v>
      </c>
      <c r="AC2965" s="16" t="str">
        <f t="shared" si="276"/>
        <v/>
      </c>
      <c r="AD2965" s="16" t="str">
        <f t="shared" si="277"/>
        <v/>
      </c>
      <c r="AE2965" s="16" t="str">
        <f t="shared" si="278"/>
        <v/>
      </c>
      <c r="AF2965" s="16" t="str">
        <f t="shared" si="279"/>
        <v/>
      </c>
      <c r="AG2965" s="16">
        <f t="shared" si="280"/>
        <v>8.0219135198591265E-3</v>
      </c>
      <c r="AH2965" s="16" t="str">
        <f t="shared" si="281"/>
        <v/>
      </c>
      <c r="AI2965" s="17" t="str">
        <f>IF('Peer Comparison Tool'!$D$11="NR","",IF($C2965='Peer Comparison Tool'!$D$9,COUNT('ALLL &lt;50B Database'!$AI$1:AI2964)+1,""))</f>
        <v/>
      </c>
    </row>
    <row r="2966" spans="1:35" x14ac:dyDescent="0.25">
      <c r="A2966" t="s">
        <v>4378</v>
      </c>
      <c r="B2966">
        <v>903950</v>
      </c>
      <c r="C2966" s="5" t="s">
        <v>4362</v>
      </c>
      <c r="D2966" s="5" t="s">
        <v>4390</v>
      </c>
      <c r="E2966" s="5" t="s">
        <v>4388</v>
      </c>
      <c r="F2966" s="2">
        <v>947</v>
      </c>
      <c r="G2966" s="2">
        <v>176994</v>
      </c>
      <c r="H2966" s="2">
        <v>115044</v>
      </c>
      <c r="I2966" s="2">
        <v>18450</v>
      </c>
      <c r="J2966" s="2">
        <v>96594</v>
      </c>
      <c r="K2966" s="33">
        <v>9.8039215686274508E-3</v>
      </c>
      <c r="L2966" s="2">
        <v>744</v>
      </c>
      <c r="M2966" s="2">
        <v>159053</v>
      </c>
      <c r="N2966" s="2">
        <v>94791</v>
      </c>
      <c r="O2966" s="33">
        <v>7.8488464094692532E-3</v>
      </c>
      <c r="P2966" s="2">
        <v>851</v>
      </c>
      <c r="Q2966" s="2">
        <v>155059</v>
      </c>
      <c r="R2966" s="2">
        <v>97439</v>
      </c>
      <c r="S2966" s="35">
        <v>8.7336692700048235E-3</v>
      </c>
      <c r="T2966" t="s">
        <v>4388</v>
      </c>
      <c r="U2966" t="s">
        <v>4388</v>
      </c>
      <c r="V2966" s="5" t="s">
        <v>4390</v>
      </c>
      <c r="W2966" s="5">
        <v>0</v>
      </c>
      <c r="X2966" s="4">
        <v>1.0702522986226273E-3</v>
      </c>
      <c r="Y2966" s="6">
        <v>96</v>
      </c>
      <c r="Z2966" s="4">
        <v>8.8482286053557027E-4</v>
      </c>
      <c r="AA2966" s="5">
        <v>3843</v>
      </c>
      <c r="AC2966" s="16" t="str">
        <f t="shared" si="276"/>
        <v/>
      </c>
      <c r="AD2966" s="16" t="str">
        <f t="shared" si="277"/>
        <v/>
      </c>
      <c r="AE2966" s="16" t="str">
        <f t="shared" si="278"/>
        <v/>
      </c>
      <c r="AF2966" s="16" t="str">
        <f t="shared" si="279"/>
        <v/>
      </c>
      <c r="AG2966" s="16">
        <f t="shared" si="280"/>
        <v>9.8039215686274508E-3</v>
      </c>
      <c r="AH2966" s="16" t="str">
        <f t="shared" si="281"/>
        <v/>
      </c>
      <c r="AI2966" s="17" t="str">
        <f>IF('Peer Comparison Tool'!$D$11="NR","",IF($C2966='Peer Comparison Tool'!$D$9,COUNT('ALLL &lt;50B Database'!$AI$1:AI2965)+1,""))</f>
        <v/>
      </c>
    </row>
    <row r="2967" spans="1:35" x14ac:dyDescent="0.25">
      <c r="A2967" t="s">
        <v>2425</v>
      </c>
      <c r="B2967">
        <v>3199811</v>
      </c>
      <c r="C2967" s="5" t="s">
        <v>2299</v>
      </c>
      <c r="D2967" s="5" t="s">
        <v>4390</v>
      </c>
      <c r="E2967" s="5" t="s">
        <v>4388</v>
      </c>
      <c r="F2967" s="2">
        <v>1934</v>
      </c>
      <c r="G2967" s="2">
        <v>176932</v>
      </c>
      <c r="H2967" s="2">
        <v>127984</v>
      </c>
      <c r="I2967" s="2">
        <v>11608</v>
      </c>
      <c r="J2967" s="2">
        <v>116376</v>
      </c>
      <c r="K2967" s="33">
        <v>1.6618546779404688E-2</v>
      </c>
      <c r="L2967" s="2">
        <v>1884</v>
      </c>
      <c r="M2967" s="2">
        <v>163416</v>
      </c>
      <c r="N2967" s="2">
        <v>118675</v>
      </c>
      <c r="O2967" s="33">
        <v>1.5875289656625238E-2</v>
      </c>
      <c r="P2967" s="2">
        <v>1877</v>
      </c>
      <c r="Q2967" s="2">
        <v>161978</v>
      </c>
      <c r="R2967" s="2">
        <v>119180</v>
      </c>
      <c r="S2967" s="35">
        <v>1.5749286793086088E-2</v>
      </c>
      <c r="T2967" t="s">
        <v>4388</v>
      </c>
      <c r="U2967" t="s">
        <v>4388</v>
      </c>
      <c r="V2967" s="5" t="s">
        <v>4390</v>
      </c>
      <c r="W2967" s="5">
        <v>0</v>
      </c>
      <c r="X2967" s="4">
        <v>8.6925998631860041E-4</v>
      </c>
      <c r="Y2967" s="6">
        <v>57</v>
      </c>
      <c r="Z2967" s="4">
        <v>-1.2600286353914997E-4</v>
      </c>
      <c r="AA2967" s="5">
        <v>1116</v>
      </c>
      <c r="AC2967" s="16" t="str">
        <f t="shared" si="276"/>
        <v/>
      </c>
      <c r="AD2967" s="16" t="str">
        <f t="shared" si="277"/>
        <v/>
      </c>
      <c r="AE2967" s="16" t="str">
        <f t="shared" si="278"/>
        <v/>
      </c>
      <c r="AF2967" s="16" t="str">
        <f t="shared" si="279"/>
        <v/>
      </c>
      <c r="AG2967" s="16">
        <f t="shared" si="280"/>
        <v>1.6618546779404688E-2</v>
      </c>
      <c r="AH2967" s="16" t="str">
        <f t="shared" si="281"/>
        <v/>
      </c>
      <c r="AI2967" s="17" t="str">
        <f>IF('Peer Comparison Tool'!$D$11="NR","",IF($C2967='Peer Comparison Tool'!$D$9,COUNT('ALLL &lt;50B Database'!$AI$1:AI2966)+1,""))</f>
        <v/>
      </c>
    </row>
    <row r="2968" spans="1:35" x14ac:dyDescent="0.25">
      <c r="A2968" t="s">
        <v>3293</v>
      </c>
      <c r="B2968">
        <v>284154</v>
      </c>
      <c r="C2968" s="5" t="s">
        <v>3209</v>
      </c>
      <c r="D2968" s="5" t="s">
        <v>4390</v>
      </c>
      <c r="E2968" s="5" t="s">
        <v>4388</v>
      </c>
      <c r="F2968" s="2">
        <v>1937</v>
      </c>
      <c r="G2968" s="2">
        <v>176867</v>
      </c>
      <c r="H2968" s="2">
        <v>137054</v>
      </c>
      <c r="I2968" s="2">
        <v>4889</v>
      </c>
      <c r="J2968" s="2">
        <v>132165</v>
      </c>
      <c r="K2968" s="33">
        <v>1.4655922521091061E-2</v>
      </c>
      <c r="L2968" s="2">
        <v>1893</v>
      </c>
      <c r="M2968" s="2">
        <v>175936</v>
      </c>
      <c r="N2968" s="2">
        <v>134261</v>
      </c>
      <c r="O2968" s="33">
        <v>1.4099403400838664E-2</v>
      </c>
      <c r="P2968" s="2">
        <v>1895</v>
      </c>
      <c r="Q2968" s="2">
        <v>173720</v>
      </c>
      <c r="R2968" s="2">
        <v>135847</v>
      </c>
      <c r="S2968" s="35">
        <v>1.3949516735739471E-2</v>
      </c>
      <c r="T2968" t="s">
        <v>4388</v>
      </c>
      <c r="U2968" t="s">
        <v>4388</v>
      </c>
      <c r="V2968" s="5" t="s">
        <v>4390</v>
      </c>
      <c r="W2968" s="5">
        <v>0</v>
      </c>
      <c r="X2968" s="4">
        <v>7.0640578535158954E-4</v>
      </c>
      <c r="Y2968" s="6">
        <v>42</v>
      </c>
      <c r="Z2968" s="4">
        <v>-1.4988666509919285E-4</v>
      </c>
      <c r="AA2968" s="5">
        <v>1718</v>
      </c>
      <c r="AC2968" s="16" t="str">
        <f t="shared" si="276"/>
        <v/>
      </c>
      <c r="AD2968" s="16" t="str">
        <f t="shared" si="277"/>
        <v/>
      </c>
      <c r="AE2968" s="16" t="str">
        <f t="shared" si="278"/>
        <v/>
      </c>
      <c r="AF2968" s="16" t="str">
        <f t="shared" si="279"/>
        <v/>
      </c>
      <c r="AG2968" s="16">
        <f t="shared" si="280"/>
        <v>1.4655922521091061E-2</v>
      </c>
      <c r="AH2968" s="16" t="str">
        <f t="shared" si="281"/>
        <v/>
      </c>
      <c r="AI2968" s="17" t="str">
        <f>IF('Peer Comparison Tool'!$D$11="NR","",IF($C2968='Peer Comparison Tool'!$D$9,COUNT('ALLL &lt;50B Database'!$AI$1:AI2967)+1,""))</f>
        <v/>
      </c>
    </row>
    <row r="2969" spans="1:35" x14ac:dyDescent="0.25">
      <c r="A2969" t="s">
        <v>3924</v>
      </c>
      <c r="B2969">
        <v>88352</v>
      </c>
      <c r="C2969" s="5" t="s">
        <v>3704</v>
      </c>
      <c r="D2969" s="5" t="s">
        <v>4387</v>
      </c>
      <c r="E2969" s="5" t="s">
        <v>4388</v>
      </c>
      <c r="F2969" s="2">
        <v>1507</v>
      </c>
      <c r="G2969" s="2">
        <v>176818</v>
      </c>
      <c r="H2969" s="2">
        <v>99077</v>
      </c>
      <c r="I2969" s="2">
        <v>3248</v>
      </c>
      <c r="J2969" s="2">
        <v>95829</v>
      </c>
      <c r="K2969" s="33">
        <v>1.5725928476765905E-2</v>
      </c>
      <c r="L2969" s="2">
        <v>1346</v>
      </c>
      <c r="M2969" s="2">
        <v>160313</v>
      </c>
      <c r="N2969" s="2">
        <v>97290</v>
      </c>
      <c r="O2969" s="33">
        <v>1.3834926508377017E-2</v>
      </c>
      <c r="P2969" s="2">
        <v>1539</v>
      </c>
      <c r="Q2969" s="2">
        <v>164036</v>
      </c>
      <c r="R2969" s="2">
        <v>94224</v>
      </c>
      <c r="S2969" s="35">
        <v>1.6333418237391747E-2</v>
      </c>
      <c r="T2969" t="s">
        <v>4388</v>
      </c>
      <c r="U2969" t="s">
        <v>4388</v>
      </c>
      <c r="V2969" s="5" t="s">
        <v>4387</v>
      </c>
      <c r="W2969" s="5">
        <v>0</v>
      </c>
      <c r="X2969" s="4">
        <v>-6.0748976062584281E-4</v>
      </c>
      <c r="Y2969" s="6">
        <v>-32</v>
      </c>
      <c r="Z2969" s="4">
        <v>2.4984917290147308E-3</v>
      </c>
      <c r="AA2969" s="5">
        <v>1358</v>
      </c>
      <c r="AC2969" s="16" t="str">
        <f t="shared" si="276"/>
        <v/>
      </c>
      <c r="AD2969" s="16" t="str">
        <f t="shared" si="277"/>
        <v/>
      </c>
      <c r="AE2969" s="16" t="str">
        <f t="shared" si="278"/>
        <v/>
      </c>
      <c r="AF2969" s="16" t="str">
        <f t="shared" si="279"/>
        <v/>
      </c>
      <c r="AG2969" s="16">
        <f t="shared" si="280"/>
        <v>1.5725928476765905E-2</v>
      </c>
      <c r="AH2969" s="16" t="str">
        <f t="shared" si="281"/>
        <v/>
      </c>
      <c r="AI2969" s="17" t="str">
        <f>IF('Peer Comparison Tool'!$D$11="NR","",IF($C2969='Peer Comparison Tool'!$D$9,COUNT('ALLL &lt;50B Database'!$AI$1:AI2968)+1,""))</f>
        <v/>
      </c>
    </row>
    <row r="2970" spans="1:35" x14ac:dyDescent="0.25">
      <c r="A2970" t="s">
        <v>671</v>
      </c>
      <c r="B2970">
        <v>485214</v>
      </c>
      <c r="C2970" s="5" t="s">
        <v>1578</v>
      </c>
      <c r="D2970" s="5" t="s">
        <v>4390</v>
      </c>
      <c r="E2970" s="5" t="s">
        <v>4388</v>
      </c>
      <c r="F2970" s="2">
        <v>1667</v>
      </c>
      <c r="G2970" s="2">
        <v>176669</v>
      </c>
      <c r="H2970" s="2">
        <v>104191</v>
      </c>
      <c r="I2970" s="2">
        <v>5550</v>
      </c>
      <c r="J2970" s="2">
        <v>98641</v>
      </c>
      <c r="K2970" s="33">
        <v>1.6899666467290478E-2</v>
      </c>
      <c r="L2970" s="2">
        <v>1579</v>
      </c>
      <c r="M2970" s="2">
        <v>162500</v>
      </c>
      <c r="N2970" s="2">
        <v>99447</v>
      </c>
      <c r="O2970" s="33">
        <v>1.5877804257544221E-2</v>
      </c>
      <c r="P2970" s="2">
        <v>1622</v>
      </c>
      <c r="Q2970" s="2">
        <v>163396</v>
      </c>
      <c r="R2970" s="2">
        <v>100104</v>
      </c>
      <c r="S2970" s="35">
        <v>1.6203148725325661E-2</v>
      </c>
      <c r="T2970" t="s">
        <v>4388</v>
      </c>
      <c r="U2970" t="s">
        <v>4388</v>
      </c>
      <c r="V2970" s="5" t="s">
        <v>4390</v>
      </c>
      <c r="W2970" s="5">
        <v>0</v>
      </c>
      <c r="X2970" s="4">
        <v>6.9651774196481664E-4</v>
      </c>
      <c r="Y2970" s="6">
        <v>45</v>
      </c>
      <c r="Z2970" s="4">
        <v>3.253444677814403E-4</v>
      </c>
      <c r="AA2970" s="5">
        <v>1059</v>
      </c>
      <c r="AC2970" s="16" t="str">
        <f t="shared" si="276"/>
        <v/>
      </c>
      <c r="AD2970" s="16" t="str">
        <f t="shared" si="277"/>
        <v/>
      </c>
      <c r="AE2970" s="16" t="str">
        <f t="shared" si="278"/>
        <v/>
      </c>
      <c r="AF2970" s="16" t="str">
        <f t="shared" si="279"/>
        <v/>
      </c>
      <c r="AG2970" s="16">
        <f t="shared" si="280"/>
        <v>1.6899666467290478E-2</v>
      </c>
      <c r="AH2970" s="16" t="str">
        <f t="shared" si="281"/>
        <v/>
      </c>
      <c r="AI2970" s="17" t="str">
        <f>IF('Peer Comparison Tool'!$D$11="NR","",IF($C2970='Peer Comparison Tool'!$D$9,COUNT('ALLL &lt;50B Database'!$AI$1:AI2969)+1,""))</f>
        <v/>
      </c>
    </row>
    <row r="2971" spans="1:35" x14ac:dyDescent="0.25">
      <c r="A2971" t="s">
        <v>1363</v>
      </c>
      <c r="B2971">
        <v>677970</v>
      </c>
      <c r="C2971" s="5" t="s">
        <v>1309</v>
      </c>
      <c r="D2971" s="5" t="s">
        <v>4390</v>
      </c>
      <c r="E2971" s="5" t="s">
        <v>4388</v>
      </c>
      <c r="F2971" s="2">
        <v>1501</v>
      </c>
      <c r="G2971" s="2">
        <v>176587</v>
      </c>
      <c r="H2971" s="2">
        <v>143628</v>
      </c>
      <c r="I2971" s="2">
        <v>1154</v>
      </c>
      <c r="J2971" s="2">
        <v>142474</v>
      </c>
      <c r="K2971" s="33">
        <v>1.0535255555399583E-2</v>
      </c>
      <c r="L2971" s="2">
        <v>1474</v>
      </c>
      <c r="M2971" s="2">
        <v>168015</v>
      </c>
      <c r="N2971" s="2">
        <v>146294</v>
      </c>
      <c r="O2971" s="33">
        <v>1.0075601186651538E-2</v>
      </c>
      <c r="P2971" s="2">
        <v>1494</v>
      </c>
      <c r="Q2971" s="2">
        <v>170166</v>
      </c>
      <c r="R2971" s="2">
        <v>145918</v>
      </c>
      <c r="S2971" s="35">
        <v>1.0238627174166312E-2</v>
      </c>
      <c r="T2971" t="s">
        <v>4388</v>
      </c>
      <c r="U2971" t="s">
        <v>4388</v>
      </c>
      <c r="V2971" s="5" t="s">
        <v>4390</v>
      </c>
      <c r="W2971" s="5">
        <v>0</v>
      </c>
      <c r="X2971" s="4">
        <v>2.9662838123327082E-4</v>
      </c>
      <c r="Y2971" s="6">
        <v>7</v>
      </c>
      <c r="Z2971" s="4">
        <v>1.6302598751477375E-4</v>
      </c>
      <c r="AA2971" s="5">
        <v>3586</v>
      </c>
      <c r="AC2971" s="16" t="str">
        <f t="shared" si="276"/>
        <v/>
      </c>
      <c r="AD2971" s="16" t="str">
        <f t="shared" si="277"/>
        <v/>
      </c>
      <c r="AE2971" s="16" t="str">
        <f t="shared" si="278"/>
        <v/>
      </c>
      <c r="AF2971" s="16" t="str">
        <f t="shared" si="279"/>
        <v/>
      </c>
      <c r="AG2971" s="16">
        <f t="shared" si="280"/>
        <v>1.0535255555399583E-2</v>
      </c>
      <c r="AH2971" s="16" t="str">
        <f t="shared" si="281"/>
        <v/>
      </c>
      <c r="AI2971" s="17" t="str">
        <f>IF('Peer Comparison Tool'!$D$11="NR","",IF($C2971='Peer Comparison Tool'!$D$9,COUNT('ALLL &lt;50B Database'!$AI$1:AI2970)+1,""))</f>
        <v/>
      </c>
    </row>
    <row r="2972" spans="1:35" x14ac:dyDescent="0.25">
      <c r="A2972" t="s">
        <v>652</v>
      </c>
      <c r="B2972">
        <v>706030</v>
      </c>
      <c r="C2972" s="5" t="s">
        <v>561</v>
      </c>
      <c r="D2972" s="5" t="s">
        <v>4390</v>
      </c>
      <c r="E2972" s="5" t="s">
        <v>4388</v>
      </c>
      <c r="F2972" s="2">
        <v>2082</v>
      </c>
      <c r="G2972" s="2">
        <v>176524</v>
      </c>
      <c r="H2972" s="2">
        <v>124059</v>
      </c>
      <c r="I2972" s="2">
        <v>5777</v>
      </c>
      <c r="J2972" s="2">
        <v>118282</v>
      </c>
      <c r="K2972" s="33">
        <v>1.7602001995231733E-2</v>
      </c>
      <c r="L2972" s="2">
        <v>1947</v>
      </c>
      <c r="M2972" s="2">
        <v>145443</v>
      </c>
      <c r="N2972" s="2">
        <v>120602</v>
      </c>
      <c r="O2972" s="33">
        <v>1.614401087875823E-2</v>
      </c>
      <c r="P2972" s="2">
        <v>2018</v>
      </c>
      <c r="Q2972" s="2">
        <v>147930</v>
      </c>
      <c r="R2972" s="2">
        <v>119792</v>
      </c>
      <c r="S2972" s="35">
        <v>1.6845866168024574E-2</v>
      </c>
      <c r="T2972" t="s">
        <v>4388</v>
      </c>
      <c r="U2972" t="s">
        <v>4388</v>
      </c>
      <c r="V2972" s="5" t="s">
        <v>4390</v>
      </c>
      <c r="W2972" s="5">
        <v>0</v>
      </c>
      <c r="X2972" s="4">
        <v>7.5613582720715847E-4</v>
      </c>
      <c r="Y2972" s="6">
        <v>64</v>
      </c>
      <c r="Z2972" s="4">
        <v>7.0185528926634475E-4</v>
      </c>
      <c r="AA2972" s="5">
        <v>920</v>
      </c>
      <c r="AC2972" s="16" t="str">
        <f t="shared" si="276"/>
        <v/>
      </c>
      <c r="AD2972" s="16" t="str">
        <f t="shared" si="277"/>
        <v/>
      </c>
      <c r="AE2972" s="16" t="str">
        <f t="shared" si="278"/>
        <v/>
      </c>
      <c r="AF2972" s="16" t="str">
        <f t="shared" si="279"/>
        <v/>
      </c>
      <c r="AG2972" s="16">
        <f t="shared" si="280"/>
        <v>1.7602001995231733E-2</v>
      </c>
      <c r="AH2972" s="16" t="str">
        <f t="shared" si="281"/>
        <v/>
      </c>
      <c r="AI2972" s="17" t="str">
        <f>IF('Peer Comparison Tool'!$D$11="NR","",IF($C2972='Peer Comparison Tool'!$D$9,COUNT('ALLL &lt;50B Database'!$AI$1:AI2971)+1,""))</f>
        <v/>
      </c>
    </row>
    <row r="2973" spans="1:35" x14ac:dyDescent="0.25">
      <c r="A2973" t="s">
        <v>3678</v>
      </c>
      <c r="B2973">
        <v>3223408</v>
      </c>
      <c r="C2973" s="5" t="s">
        <v>3603</v>
      </c>
      <c r="D2973" s="5" t="s">
        <v>4390</v>
      </c>
      <c r="E2973" s="5" t="s">
        <v>4388</v>
      </c>
      <c r="F2973" s="2">
        <v>1289</v>
      </c>
      <c r="G2973" s="2">
        <v>176318</v>
      </c>
      <c r="H2973" s="2">
        <v>112776</v>
      </c>
      <c r="I2973" s="2">
        <v>0</v>
      </c>
      <c r="J2973" s="2">
        <v>112776</v>
      </c>
      <c r="K2973" s="33">
        <v>1.1429736823437611E-2</v>
      </c>
      <c r="L2973" s="2">
        <v>1298</v>
      </c>
      <c r="M2973" s="2">
        <v>152922</v>
      </c>
      <c r="N2973" s="2">
        <v>108001</v>
      </c>
      <c r="O2973" s="33">
        <v>1.2018407236970029E-2</v>
      </c>
      <c r="P2973" s="2">
        <v>1288</v>
      </c>
      <c r="Q2973" s="2">
        <v>159025</v>
      </c>
      <c r="R2973" s="2">
        <v>110308</v>
      </c>
      <c r="S2973" s="35">
        <v>1.1676396997497914E-2</v>
      </c>
      <c r="T2973" t="s">
        <v>4388</v>
      </c>
      <c r="U2973" t="s">
        <v>4388</v>
      </c>
      <c r="V2973" s="5" t="s">
        <v>4390</v>
      </c>
      <c r="W2973" s="5">
        <v>0</v>
      </c>
      <c r="X2973" s="4">
        <v>-2.4666017406030361E-4</v>
      </c>
      <c r="Y2973" s="6">
        <v>1</v>
      </c>
      <c r="Z2973" s="4">
        <v>-3.4201023947211424E-4</v>
      </c>
      <c r="AA2973" s="5">
        <v>3183</v>
      </c>
      <c r="AC2973" s="16" t="str">
        <f t="shared" si="276"/>
        <v/>
      </c>
      <c r="AD2973" s="16" t="str">
        <f t="shared" si="277"/>
        <v/>
      </c>
      <c r="AE2973" s="16" t="str">
        <f t="shared" si="278"/>
        <v/>
      </c>
      <c r="AF2973" s="16" t="str">
        <f t="shared" si="279"/>
        <v/>
      </c>
      <c r="AG2973" s="16">
        <f t="shared" si="280"/>
        <v>1.1429736823437611E-2</v>
      </c>
      <c r="AH2973" s="16" t="str">
        <f t="shared" si="281"/>
        <v/>
      </c>
      <c r="AI2973" s="17" t="str">
        <f>IF('Peer Comparison Tool'!$D$11="NR","",IF($C2973='Peer Comparison Tool'!$D$9,COUNT('ALLL &lt;50B Database'!$AI$1:AI2972)+1,""))</f>
        <v/>
      </c>
    </row>
    <row r="2974" spans="1:35" x14ac:dyDescent="0.25">
      <c r="A2974" t="s">
        <v>323</v>
      </c>
      <c r="B2974">
        <v>534466</v>
      </c>
      <c r="C2974" s="5" t="s">
        <v>207</v>
      </c>
      <c r="D2974" s="5" t="s">
        <v>4390</v>
      </c>
      <c r="E2974" s="5" t="s">
        <v>4388</v>
      </c>
      <c r="F2974" s="2">
        <v>2619</v>
      </c>
      <c r="G2974" s="2">
        <v>176304</v>
      </c>
      <c r="H2974" s="2">
        <v>141048</v>
      </c>
      <c r="I2974" s="2">
        <v>0</v>
      </c>
      <c r="J2974" s="2">
        <v>141048</v>
      </c>
      <c r="K2974" s="33">
        <v>1.8568147013782541E-2</v>
      </c>
      <c r="L2974" s="2">
        <v>2619</v>
      </c>
      <c r="M2974" s="2">
        <v>181441</v>
      </c>
      <c r="N2974" s="2">
        <v>136611</v>
      </c>
      <c r="O2974" s="33">
        <v>1.9171223400751038E-2</v>
      </c>
      <c r="P2974" s="2">
        <v>2619</v>
      </c>
      <c r="Q2974" s="2">
        <v>173460</v>
      </c>
      <c r="R2974" s="2">
        <v>143150</v>
      </c>
      <c r="S2974" s="35">
        <v>1.8295494236814529E-2</v>
      </c>
      <c r="T2974" t="s">
        <v>4388</v>
      </c>
      <c r="U2974" t="s">
        <v>4388</v>
      </c>
      <c r="V2974" s="5" t="s">
        <v>4390</v>
      </c>
      <c r="W2974" s="5">
        <v>0</v>
      </c>
      <c r="X2974" s="4">
        <v>2.7265277696801246E-4</v>
      </c>
      <c r="Y2974" s="6">
        <v>0</v>
      </c>
      <c r="Z2974" s="4">
        <v>-8.757291639365089E-4</v>
      </c>
      <c r="AA2974" s="5">
        <v>744</v>
      </c>
      <c r="AC2974" s="16" t="str">
        <f t="shared" si="276"/>
        <v/>
      </c>
      <c r="AD2974" s="16" t="str">
        <f t="shared" si="277"/>
        <v/>
      </c>
      <c r="AE2974" s="16" t="str">
        <f t="shared" si="278"/>
        <v/>
      </c>
      <c r="AF2974" s="16" t="str">
        <f t="shared" si="279"/>
        <v/>
      </c>
      <c r="AG2974" s="16">
        <f t="shared" si="280"/>
        <v>1.8568147013782541E-2</v>
      </c>
      <c r="AH2974" s="16" t="str">
        <f t="shared" si="281"/>
        <v/>
      </c>
      <c r="AI2974" s="17" t="str">
        <f>IF('Peer Comparison Tool'!$D$11="NR","",IF($C2974='Peer Comparison Tool'!$D$9,COUNT('ALLL &lt;50B Database'!$AI$1:AI2973)+1,""))</f>
        <v/>
      </c>
    </row>
    <row r="2975" spans="1:35" x14ac:dyDescent="0.25">
      <c r="A2975" t="s">
        <v>2429</v>
      </c>
      <c r="B2975">
        <v>456250</v>
      </c>
      <c r="C2975" s="5" t="s">
        <v>2299</v>
      </c>
      <c r="D2975" s="5" t="s">
        <v>4390</v>
      </c>
      <c r="E2975" s="5" t="s">
        <v>4388</v>
      </c>
      <c r="F2975" s="2">
        <v>632</v>
      </c>
      <c r="G2975" s="2">
        <v>176148</v>
      </c>
      <c r="H2975" s="2">
        <v>141105</v>
      </c>
      <c r="I2975" s="2">
        <v>6825</v>
      </c>
      <c r="J2975" s="2">
        <v>134280</v>
      </c>
      <c r="K2975" s="33">
        <v>4.7065832588620796E-3</v>
      </c>
      <c r="L2975" s="2">
        <v>641</v>
      </c>
      <c r="M2975" s="2">
        <v>149009</v>
      </c>
      <c r="N2975" s="2">
        <v>130576</v>
      </c>
      <c r="O2975" s="33">
        <v>4.9090185026344811E-3</v>
      </c>
      <c r="P2975" s="2">
        <v>642</v>
      </c>
      <c r="Q2975" s="2">
        <v>155144</v>
      </c>
      <c r="R2975" s="2">
        <v>133903</v>
      </c>
      <c r="S2975" s="35">
        <v>4.7945154328133052E-3</v>
      </c>
      <c r="T2975" t="s">
        <v>4388</v>
      </c>
      <c r="U2975" t="s">
        <v>4388</v>
      </c>
      <c r="V2975" s="5" t="s">
        <v>4390</v>
      </c>
      <c r="W2975" s="5">
        <v>0</v>
      </c>
      <c r="X2975" s="4">
        <v>-8.7932173951225587E-5</v>
      </c>
      <c r="Y2975" s="6">
        <v>-10</v>
      </c>
      <c r="Z2975" s="4">
        <v>-1.1450306982117592E-4</v>
      </c>
      <c r="AA2975" s="5">
        <v>4676</v>
      </c>
      <c r="AC2975" s="16" t="str">
        <f t="shared" si="276"/>
        <v/>
      </c>
      <c r="AD2975" s="16" t="str">
        <f t="shared" si="277"/>
        <v/>
      </c>
      <c r="AE2975" s="16" t="str">
        <f t="shared" si="278"/>
        <v/>
      </c>
      <c r="AF2975" s="16" t="str">
        <f t="shared" si="279"/>
        <v/>
      </c>
      <c r="AG2975" s="16">
        <f t="shared" si="280"/>
        <v>4.7065832588620796E-3</v>
      </c>
      <c r="AH2975" s="16" t="str">
        <f t="shared" si="281"/>
        <v/>
      </c>
      <c r="AI2975" s="17" t="str">
        <f>IF('Peer Comparison Tool'!$D$11="NR","",IF($C2975='Peer Comparison Tool'!$D$9,COUNT('ALLL &lt;50B Database'!$AI$1:AI2974)+1,""))</f>
        <v/>
      </c>
    </row>
    <row r="2976" spans="1:35" x14ac:dyDescent="0.25">
      <c r="A2976" t="s">
        <v>143</v>
      </c>
      <c r="B2976">
        <v>216164</v>
      </c>
      <c r="C2976" s="5" t="s">
        <v>3704</v>
      </c>
      <c r="D2976" s="5" t="s">
        <v>4390</v>
      </c>
      <c r="E2976" s="5" t="s">
        <v>4388</v>
      </c>
      <c r="F2976" s="2">
        <v>1142</v>
      </c>
      <c r="G2976" s="2">
        <v>175946</v>
      </c>
      <c r="H2976" s="2">
        <v>104632</v>
      </c>
      <c r="I2976" s="2">
        <v>14698</v>
      </c>
      <c r="J2976" s="2">
        <v>89934</v>
      </c>
      <c r="K2976" s="33">
        <v>1.2698200902884338E-2</v>
      </c>
      <c r="L2976" s="2">
        <v>1170</v>
      </c>
      <c r="M2976" s="2">
        <v>150342</v>
      </c>
      <c r="N2976" s="2">
        <v>85879</v>
      </c>
      <c r="O2976" s="33">
        <v>1.3623819560078715E-2</v>
      </c>
      <c r="P2976" s="2">
        <v>1166</v>
      </c>
      <c r="Q2976" s="2">
        <v>156769</v>
      </c>
      <c r="R2976" s="2">
        <v>86855</v>
      </c>
      <c r="S2976" s="35">
        <v>1.3424673306084853E-2</v>
      </c>
      <c r="T2976" t="s">
        <v>4388</v>
      </c>
      <c r="U2976" t="s">
        <v>4388</v>
      </c>
      <c r="V2976" s="5" t="s">
        <v>4390</v>
      </c>
      <c r="W2976" s="5">
        <v>0</v>
      </c>
      <c r="X2976" s="4">
        <v>-7.2647240320051522E-4</v>
      </c>
      <c r="Y2976" s="6">
        <v>-24</v>
      </c>
      <c r="Z2976" s="4">
        <v>-1.9914625399386141E-4</v>
      </c>
      <c r="AA2976" s="5">
        <v>2591</v>
      </c>
      <c r="AC2976" s="16" t="str">
        <f t="shared" si="276"/>
        <v/>
      </c>
      <c r="AD2976" s="16" t="str">
        <f t="shared" si="277"/>
        <v/>
      </c>
      <c r="AE2976" s="16" t="str">
        <f t="shared" si="278"/>
        <v/>
      </c>
      <c r="AF2976" s="16" t="str">
        <f t="shared" si="279"/>
        <v/>
      </c>
      <c r="AG2976" s="16">
        <f t="shared" si="280"/>
        <v>1.2698200902884338E-2</v>
      </c>
      <c r="AH2976" s="16" t="str">
        <f t="shared" si="281"/>
        <v/>
      </c>
      <c r="AI2976" s="17" t="str">
        <f>IF('Peer Comparison Tool'!$D$11="NR","",IF($C2976='Peer Comparison Tool'!$D$9,COUNT('ALLL &lt;50B Database'!$AI$1:AI2975)+1,""))</f>
        <v/>
      </c>
    </row>
    <row r="2977" spans="1:35" x14ac:dyDescent="0.25">
      <c r="A2977" t="s">
        <v>2583</v>
      </c>
      <c r="B2977">
        <v>475756</v>
      </c>
      <c r="C2977" s="5" t="s">
        <v>2569</v>
      </c>
      <c r="D2977" s="5" t="s">
        <v>4390</v>
      </c>
      <c r="E2977" s="5" t="s">
        <v>4388</v>
      </c>
      <c r="F2977" s="2">
        <v>2470</v>
      </c>
      <c r="G2977" s="2">
        <v>175826</v>
      </c>
      <c r="H2977" s="2">
        <v>123680</v>
      </c>
      <c r="I2977" s="2">
        <v>0</v>
      </c>
      <c r="J2977" s="2">
        <v>123680</v>
      </c>
      <c r="K2977" s="33">
        <v>1.9970892626131952E-2</v>
      </c>
      <c r="L2977" s="2">
        <v>2039</v>
      </c>
      <c r="M2977" s="2">
        <v>157496</v>
      </c>
      <c r="N2977" s="2">
        <v>113797</v>
      </c>
      <c r="O2977" s="33">
        <v>1.7917871297134371E-2</v>
      </c>
      <c r="P2977" s="2">
        <v>2198</v>
      </c>
      <c r="Q2977" s="2">
        <v>161376</v>
      </c>
      <c r="R2977" s="2">
        <v>113458</v>
      </c>
      <c r="S2977" s="35">
        <v>1.9372807558744206E-2</v>
      </c>
      <c r="T2977" t="s">
        <v>4388</v>
      </c>
      <c r="U2977" t="s">
        <v>4388</v>
      </c>
      <c r="V2977" s="5" t="s">
        <v>4390</v>
      </c>
      <c r="W2977" s="5">
        <v>0</v>
      </c>
      <c r="X2977" s="4">
        <v>5.9808506738774636E-4</v>
      </c>
      <c r="Y2977" s="6">
        <v>272</v>
      </c>
      <c r="Z2977" s="4">
        <v>1.4549362616098349E-3</v>
      </c>
      <c r="AA2977" s="5">
        <v>558</v>
      </c>
      <c r="AC2977" s="16" t="str">
        <f t="shared" si="276"/>
        <v/>
      </c>
      <c r="AD2977" s="16" t="str">
        <f t="shared" si="277"/>
        <v/>
      </c>
      <c r="AE2977" s="16" t="str">
        <f t="shared" si="278"/>
        <v/>
      </c>
      <c r="AF2977" s="16" t="str">
        <f t="shared" si="279"/>
        <v/>
      </c>
      <c r="AG2977" s="16">
        <f t="shared" si="280"/>
        <v>1.9970892626131952E-2</v>
      </c>
      <c r="AH2977" s="16" t="str">
        <f t="shared" si="281"/>
        <v/>
      </c>
      <c r="AI2977" s="17" t="str">
        <f>IF('Peer Comparison Tool'!$D$11="NR","",IF($C2977='Peer Comparison Tool'!$D$9,COUNT('ALLL &lt;50B Database'!$AI$1:AI2976)+1,""))</f>
        <v/>
      </c>
    </row>
    <row r="2978" spans="1:35" x14ac:dyDescent="0.25">
      <c r="A2978" t="s">
        <v>2422</v>
      </c>
      <c r="B2978">
        <v>400057</v>
      </c>
      <c r="C2978" s="5" t="s">
        <v>2299</v>
      </c>
      <c r="D2978" s="5" t="s">
        <v>4390</v>
      </c>
      <c r="E2978" s="5" t="s">
        <v>4388</v>
      </c>
      <c r="F2978" s="2">
        <v>1279</v>
      </c>
      <c r="G2978" s="2">
        <v>175820</v>
      </c>
      <c r="H2978" s="2">
        <v>123485</v>
      </c>
      <c r="I2978" s="2">
        <v>8656</v>
      </c>
      <c r="J2978" s="2">
        <v>114829</v>
      </c>
      <c r="K2978" s="33">
        <v>1.1138301300194203E-2</v>
      </c>
      <c r="L2978" s="2">
        <v>1241</v>
      </c>
      <c r="M2978" s="2">
        <v>154941</v>
      </c>
      <c r="N2978" s="2">
        <v>122275</v>
      </c>
      <c r="O2978" s="33">
        <v>1.0149253731343283E-2</v>
      </c>
      <c r="P2978" s="2">
        <v>1232</v>
      </c>
      <c r="Q2978" s="2">
        <v>167374</v>
      </c>
      <c r="R2978" s="2">
        <v>118842</v>
      </c>
      <c r="S2978" s="35">
        <v>1.0366705373521145E-2</v>
      </c>
      <c r="T2978" t="s">
        <v>4388</v>
      </c>
      <c r="U2978" t="s">
        <v>4388</v>
      </c>
      <c r="V2978" s="5" t="s">
        <v>4390</v>
      </c>
      <c r="W2978" s="5">
        <v>0</v>
      </c>
      <c r="X2978" s="4">
        <v>7.7159592667305765E-4</v>
      </c>
      <c r="Y2978" s="6">
        <v>47</v>
      </c>
      <c r="Z2978" s="4">
        <v>2.1745164217786168E-4</v>
      </c>
      <c r="AA2978" s="5">
        <v>3315</v>
      </c>
      <c r="AC2978" s="16" t="str">
        <f t="shared" si="276"/>
        <v/>
      </c>
      <c r="AD2978" s="16" t="str">
        <f t="shared" si="277"/>
        <v/>
      </c>
      <c r="AE2978" s="16" t="str">
        <f t="shared" si="278"/>
        <v/>
      </c>
      <c r="AF2978" s="16" t="str">
        <f t="shared" si="279"/>
        <v/>
      </c>
      <c r="AG2978" s="16">
        <f t="shared" si="280"/>
        <v>1.1138301300194203E-2</v>
      </c>
      <c r="AH2978" s="16" t="str">
        <f t="shared" si="281"/>
        <v/>
      </c>
      <c r="AI2978" s="17" t="str">
        <f>IF('Peer Comparison Tool'!$D$11="NR","",IF($C2978='Peer Comparison Tool'!$D$9,COUNT('ALLL &lt;50B Database'!$AI$1:AI2977)+1,""))</f>
        <v/>
      </c>
    </row>
    <row r="2979" spans="1:35" x14ac:dyDescent="0.25">
      <c r="A2979" t="s">
        <v>169</v>
      </c>
      <c r="B2979">
        <v>644842</v>
      </c>
      <c r="C2979" s="5" t="s">
        <v>113</v>
      </c>
      <c r="D2979" s="5" t="s">
        <v>4390</v>
      </c>
      <c r="E2979" s="5" t="s">
        <v>4388</v>
      </c>
      <c r="F2979" s="2">
        <v>1914</v>
      </c>
      <c r="G2979" s="2">
        <v>175761</v>
      </c>
      <c r="H2979" s="2">
        <v>131687</v>
      </c>
      <c r="I2979" s="2">
        <v>8762</v>
      </c>
      <c r="J2979" s="2">
        <v>122925</v>
      </c>
      <c r="K2979" s="33">
        <v>1.5570469798657718E-2</v>
      </c>
      <c r="L2979" s="2">
        <v>1808</v>
      </c>
      <c r="M2979" s="2">
        <v>152220</v>
      </c>
      <c r="N2979" s="2">
        <v>117988</v>
      </c>
      <c r="O2979" s="33">
        <v>1.5323592229718276E-2</v>
      </c>
      <c r="P2979" s="2">
        <v>1847</v>
      </c>
      <c r="Q2979" s="2">
        <v>155722</v>
      </c>
      <c r="R2979" s="2">
        <v>112815</v>
      </c>
      <c r="S2979" s="35">
        <v>1.637193635598103E-2</v>
      </c>
      <c r="T2979" t="s">
        <v>4388</v>
      </c>
      <c r="U2979" t="s">
        <v>4388</v>
      </c>
      <c r="V2979" s="5" t="s">
        <v>4390</v>
      </c>
      <c r="W2979" s="5">
        <v>0</v>
      </c>
      <c r="X2979" s="4">
        <v>-8.0146655732331144E-4</v>
      </c>
      <c r="Y2979" s="6">
        <v>67</v>
      </c>
      <c r="Z2979" s="4">
        <v>1.0483441262627534E-3</v>
      </c>
      <c r="AA2979" s="5">
        <v>1407</v>
      </c>
      <c r="AC2979" s="16" t="str">
        <f t="shared" si="276"/>
        <v/>
      </c>
      <c r="AD2979" s="16" t="str">
        <f t="shared" si="277"/>
        <v/>
      </c>
      <c r="AE2979" s="16" t="str">
        <f t="shared" si="278"/>
        <v/>
      </c>
      <c r="AF2979" s="16" t="str">
        <f t="shared" si="279"/>
        <v/>
      </c>
      <c r="AG2979" s="16">
        <f t="shared" si="280"/>
        <v>1.5570469798657718E-2</v>
      </c>
      <c r="AH2979" s="16" t="str">
        <f t="shared" si="281"/>
        <v/>
      </c>
      <c r="AI2979" s="17" t="str">
        <f>IF('Peer Comparison Tool'!$D$11="NR","",IF($C2979='Peer Comparison Tool'!$D$9,COUNT('ALLL &lt;50B Database'!$AI$1:AI2978)+1,""))</f>
        <v/>
      </c>
    </row>
    <row r="2980" spans="1:35" x14ac:dyDescent="0.25">
      <c r="A2980" t="s">
        <v>237</v>
      </c>
      <c r="B2980">
        <v>3445901</v>
      </c>
      <c r="C2980" s="5" t="s">
        <v>561</v>
      </c>
      <c r="D2980" s="5" t="s">
        <v>4390</v>
      </c>
      <c r="E2980" s="5" t="s">
        <v>4388</v>
      </c>
      <c r="F2980" s="2">
        <v>2423</v>
      </c>
      <c r="G2980" s="2">
        <v>175498</v>
      </c>
      <c r="H2980" s="2">
        <v>123424</v>
      </c>
      <c r="I2980" s="2">
        <v>12927</v>
      </c>
      <c r="J2980" s="2">
        <v>110497</v>
      </c>
      <c r="K2980" s="33">
        <v>2.1928197145623864E-2</v>
      </c>
      <c r="L2980" s="2">
        <v>1549</v>
      </c>
      <c r="M2980" s="2">
        <v>161933</v>
      </c>
      <c r="N2980" s="2">
        <v>105524</v>
      </c>
      <c r="O2980" s="33">
        <v>1.4679125127932981E-2</v>
      </c>
      <c r="P2980" s="2">
        <v>1914</v>
      </c>
      <c r="Q2980" s="2">
        <v>155508</v>
      </c>
      <c r="R2980" s="2">
        <v>110295</v>
      </c>
      <c r="S2980" s="35">
        <v>1.7353461172310621E-2</v>
      </c>
      <c r="T2980" t="s">
        <v>4388</v>
      </c>
      <c r="U2980" t="s">
        <v>4388</v>
      </c>
      <c r="V2980" s="5" t="s">
        <v>4390</v>
      </c>
      <c r="W2980" s="5">
        <v>0</v>
      </c>
      <c r="X2980" s="4">
        <v>4.5747359733132424E-3</v>
      </c>
      <c r="Y2980" s="6">
        <v>509</v>
      </c>
      <c r="Z2980" s="4">
        <v>2.6743360443776398E-3</v>
      </c>
      <c r="AA2980" s="5">
        <v>397</v>
      </c>
      <c r="AC2980" s="16" t="str">
        <f t="shared" si="276"/>
        <v/>
      </c>
      <c r="AD2980" s="16" t="str">
        <f t="shared" si="277"/>
        <v/>
      </c>
      <c r="AE2980" s="16" t="str">
        <f t="shared" si="278"/>
        <v/>
      </c>
      <c r="AF2980" s="16" t="str">
        <f t="shared" si="279"/>
        <v/>
      </c>
      <c r="AG2980" s="16">
        <f t="shared" si="280"/>
        <v>2.1928197145623864E-2</v>
      </c>
      <c r="AH2980" s="16" t="str">
        <f t="shared" si="281"/>
        <v/>
      </c>
      <c r="AI2980" s="17" t="str">
        <f>IF('Peer Comparison Tool'!$D$11="NR","",IF($C2980='Peer Comparison Tool'!$D$9,COUNT('ALLL &lt;50B Database'!$AI$1:AI2979)+1,""))</f>
        <v/>
      </c>
    </row>
    <row r="2981" spans="1:35" x14ac:dyDescent="0.25">
      <c r="A2981" t="s">
        <v>2143</v>
      </c>
      <c r="B2981">
        <v>3374234</v>
      </c>
      <c r="C2981" s="5" t="s">
        <v>2041</v>
      </c>
      <c r="D2981" s="5" t="s">
        <v>4390</v>
      </c>
      <c r="E2981" s="5" t="s">
        <v>4388</v>
      </c>
      <c r="F2981" s="2">
        <v>1800</v>
      </c>
      <c r="G2981" s="2">
        <v>175333</v>
      </c>
      <c r="H2981" s="2">
        <v>149490</v>
      </c>
      <c r="I2981" s="2">
        <v>20197</v>
      </c>
      <c r="J2981" s="2">
        <v>129293</v>
      </c>
      <c r="K2981" s="33">
        <v>1.3921867386478774E-2</v>
      </c>
      <c r="L2981" s="2">
        <v>1720</v>
      </c>
      <c r="M2981" s="2">
        <v>145185</v>
      </c>
      <c r="N2981" s="2">
        <v>129824</v>
      </c>
      <c r="O2981" s="33">
        <v>1.3248705940350013E-2</v>
      </c>
      <c r="P2981" s="2">
        <v>1750</v>
      </c>
      <c r="Q2981" s="2">
        <v>153251</v>
      </c>
      <c r="R2981" s="2">
        <v>134349</v>
      </c>
      <c r="S2981" s="35">
        <v>1.3025776150176034E-2</v>
      </c>
      <c r="T2981" t="s">
        <v>4388</v>
      </c>
      <c r="U2981" t="s">
        <v>4388</v>
      </c>
      <c r="V2981" s="5" t="s">
        <v>4390</v>
      </c>
      <c r="W2981" s="5">
        <v>0</v>
      </c>
      <c r="X2981" s="4">
        <v>8.9609123630273943E-4</v>
      </c>
      <c r="Y2981" s="6">
        <v>50</v>
      </c>
      <c r="Z2981" s="4">
        <v>-2.2292979017397851E-4</v>
      </c>
      <c r="AA2981" s="5">
        <v>2019</v>
      </c>
      <c r="AC2981" s="16" t="str">
        <f t="shared" si="276"/>
        <v/>
      </c>
      <c r="AD2981" s="16" t="str">
        <f t="shared" si="277"/>
        <v/>
      </c>
      <c r="AE2981" s="16" t="str">
        <f t="shared" si="278"/>
        <v/>
      </c>
      <c r="AF2981" s="16" t="str">
        <f t="shared" si="279"/>
        <v/>
      </c>
      <c r="AG2981" s="16">
        <f t="shared" si="280"/>
        <v>1.3921867386478774E-2</v>
      </c>
      <c r="AH2981" s="16" t="str">
        <f t="shared" si="281"/>
        <v/>
      </c>
      <c r="AI2981" s="17" t="str">
        <f>IF('Peer Comparison Tool'!$D$11="NR","",IF($C2981='Peer Comparison Tool'!$D$9,COUNT('ALLL &lt;50B Database'!$AI$1:AI2980)+1,""))</f>
        <v/>
      </c>
    </row>
    <row r="2982" spans="1:35" x14ac:dyDescent="0.25">
      <c r="A2982" t="s">
        <v>387</v>
      </c>
      <c r="B2982">
        <v>285151</v>
      </c>
      <c r="C2982" s="5" t="s">
        <v>343</v>
      </c>
      <c r="D2982" s="5" t="s">
        <v>4387</v>
      </c>
      <c r="E2982" s="5" t="s">
        <v>4388</v>
      </c>
      <c r="F2982" s="2">
        <v>3436</v>
      </c>
      <c r="G2982" s="2">
        <v>175132</v>
      </c>
      <c r="H2982" s="2">
        <v>103005</v>
      </c>
      <c r="I2982" s="2">
        <v>9150</v>
      </c>
      <c r="J2982" s="2">
        <v>93855</v>
      </c>
      <c r="K2982" s="33">
        <v>3.6609663843162325E-2</v>
      </c>
      <c r="L2982" s="2">
        <v>3154</v>
      </c>
      <c r="M2982" s="2">
        <v>142296</v>
      </c>
      <c r="N2982" s="2">
        <v>85817</v>
      </c>
      <c r="O2982" s="33">
        <v>3.6752624771315703E-2</v>
      </c>
      <c r="P2982" s="2">
        <v>3244</v>
      </c>
      <c r="Q2982" s="2">
        <v>150532</v>
      </c>
      <c r="R2982" s="2">
        <v>87100</v>
      </c>
      <c r="S2982" s="35">
        <v>3.7244546498277839E-2</v>
      </c>
      <c r="T2982" t="s">
        <v>4388</v>
      </c>
      <c r="U2982" t="s">
        <v>4388</v>
      </c>
      <c r="V2982" s="5" t="s">
        <v>4387</v>
      </c>
      <c r="W2982" s="5">
        <v>0</v>
      </c>
      <c r="X2982" s="4">
        <v>-6.3488265511551373E-4</v>
      </c>
      <c r="Y2982" s="6">
        <v>192</v>
      </c>
      <c r="Z2982" s="4">
        <v>4.9192172696213565E-4</v>
      </c>
      <c r="AA2982" s="5">
        <v>84</v>
      </c>
      <c r="AC2982" s="16" t="str">
        <f t="shared" si="276"/>
        <v/>
      </c>
      <c r="AD2982" s="16" t="str">
        <f t="shared" si="277"/>
        <v/>
      </c>
      <c r="AE2982" s="16" t="str">
        <f t="shared" si="278"/>
        <v/>
      </c>
      <c r="AF2982" s="16" t="str">
        <f t="shared" si="279"/>
        <v/>
      </c>
      <c r="AG2982" s="16">
        <f t="shared" si="280"/>
        <v>3.6609663843162325E-2</v>
      </c>
      <c r="AH2982" s="16" t="str">
        <f t="shared" si="281"/>
        <v/>
      </c>
      <c r="AI2982" s="17" t="str">
        <f>IF('Peer Comparison Tool'!$D$11="NR","",IF($C2982='Peer Comparison Tool'!$D$9,COUNT('ALLL &lt;50B Database'!$AI$1:AI2981)+1,""))</f>
        <v/>
      </c>
    </row>
    <row r="2983" spans="1:35" x14ac:dyDescent="0.25">
      <c r="A2983" t="s">
        <v>1892</v>
      </c>
      <c r="B2983">
        <v>956376</v>
      </c>
      <c r="C2983" s="5" t="s">
        <v>1795</v>
      </c>
      <c r="D2983" s="5" t="s">
        <v>4390</v>
      </c>
      <c r="E2983" s="5" t="s">
        <v>4388</v>
      </c>
      <c r="F2983" s="2">
        <v>511</v>
      </c>
      <c r="G2983" s="2">
        <v>174952</v>
      </c>
      <c r="H2983" s="2">
        <v>88242</v>
      </c>
      <c r="I2983" s="2">
        <v>0</v>
      </c>
      <c r="J2983" s="2">
        <v>88242</v>
      </c>
      <c r="K2983" s="33">
        <v>5.7908932254481993E-3</v>
      </c>
      <c r="L2983" s="2">
        <v>492</v>
      </c>
      <c r="M2983" s="2">
        <v>161102</v>
      </c>
      <c r="N2983" s="2">
        <v>87561</v>
      </c>
      <c r="O2983" s="33">
        <v>5.6189399390139446E-3</v>
      </c>
      <c r="P2983" s="2">
        <v>502</v>
      </c>
      <c r="Q2983" s="2">
        <v>162412</v>
      </c>
      <c r="R2983" s="2">
        <v>89474</v>
      </c>
      <c r="S2983" s="35">
        <v>5.6105684332878828E-3</v>
      </c>
      <c r="T2983" t="s">
        <v>4388</v>
      </c>
      <c r="U2983" t="s">
        <v>4388</v>
      </c>
      <c r="V2983" s="5" t="s">
        <v>4390</v>
      </c>
      <c r="W2983" s="5">
        <v>0</v>
      </c>
      <c r="X2983" s="4">
        <v>1.8032479216031645E-4</v>
      </c>
      <c r="Y2983" s="6">
        <v>9</v>
      </c>
      <c r="Z2983" s="4">
        <v>-8.3715057260617953E-6</v>
      </c>
      <c r="AA2983" s="5">
        <v>4599</v>
      </c>
      <c r="AC2983" s="16" t="str">
        <f t="shared" si="276"/>
        <v/>
      </c>
      <c r="AD2983" s="16" t="str">
        <f t="shared" si="277"/>
        <v/>
      </c>
      <c r="AE2983" s="16" t="str">
        <f t="shared" si="278"/>
        <v/>
      </c>
      <c r="AF2983" s="16" t="str">
        <f t="shared" si="279"/>
        <v/>
      </c>
      <c r="AG2983" s="16">
        <f t="shared" si="280"/>
        <v>5.7908932254481993E-3</v>
      </c>
      <c r="AH2983" s="16" t="str">
        <f t="shared" si="281"/>
        <v/>
      </c>
      <c r="AI2983" s="17" t="str">
        <f>IF('Peer Comparison Tool'!$D$11="NR","",IF($C2983='Peer Comparison Tool'!$D$9,COUNT('ALLL &lt;50B Database'!$AI$1:AI2982)+1,""))</f>
        <v/>
      </c>
    </row>
    <row r="2984" spans="1:35" x14ac:dyDescent="0.25">
      <c r="A2984" t="s">
        <v>389</v>
      </c>
      <c r="B2984">
        <v>499154</v>
      </c>
      <c r="C2984" s="5" t="s">
        <v>343</v>
      </c>
      <c r="D2984" s="5" t="s">
        <v>4390</v>
      </c>
      <c r="E2984" s="5" t="s">
        <v>4388</v>
      </c>
      <c r="F2984" s="2">
        <v>808</v>
      </c>
      <c r="G2984" s="2">
        <v>174684</v>
      </c>
      <c r="H2984" s="2">
        <v>99547</v>
      </c>
      <c r="I2984" s="2">
        <v>30820</v>
      </c>
      <c r="J2984" s="2">
        <v>68727</v>
      </c>
      <c r="K2984" s="33">
        <v>1.1756660410028081E-2</v>
      </c>
      <c r="L2984" s="2">
        <v>808</v>
      </c>
      <c r="M2984" s="2">
        <v>131823</v>
      </c>
      <c r="N2984" s="2">
        <v>69682</v>
      </c>
      <c r="O2984" s="33">
        <v>1.1595533997302029E-2</v>
      </c>
      <c r="P2984" s="2">
        <v>808</v>
      </c>
      <c r="Q2984" s="2">
        <v>141267</v>
      </c>
      <c r="R2984" s="2">
        <v>70107</v>
      </c>
      <c r="S2984" s="35">
        <v>1.1525239990300541E-2</v>
      </c>
      <c r="T2984" t="s">
        <v>4388</v>
      </c>
      <c r="U2984" t="s">
        <v>4388</v>
      </c>
      <c r="V2984" s="5" t="s">
        <v>4390</v>
      </c>
      <c r="W2984" s="5">
        <v>0</v>
      </c>
      <c r="X2984" s="4">
        <v>2.3142041972754046E-4</v>
      </c>
      <c r="Y2984" s="6">
        <v>0</v>
      </c>
      <c r="Z2984" s="4">
        <v>-7.029400700148819E-5</v>
      </c>
      <c r="AA2984" s="5">
        <v>3041</v>
      </c>
      <c r="AC2984" s="16" t="str">
        <f t="shared" si="276"/>
        <v/>
      </c>
      <c r="AD2984" s="16" t="str">
        <f t="shared" si="277"/>
        <v/>
      </c>
      <c r="AE2984" s="16" t="str">
        <f t="shared" si="278"/>
        <v/>
      </c>
      <c r="AF2984" s="16" t="str">
        <f t="shared" si="279"/>
        <v/>
      </c>
      <c r="AG2984" s="16">
        <f t="shared" si="280"/>
        <v>1.1756660410028081E-2</v>
      </c>
      <c r="AH2984" s="16" t="str">
        <f t="shared" si="281"/>
        <v/>
      </c>
      <c r="AI2984" s="17" t="str">
        <f>IF('Peer Comparison Tool'!$D$11="NR","",IF($C2984='Peer Comparison Tool'!$D$9,COUNT('ALLL &lt;50B Database'!$AI$1:AI2983)+1,""))</f>
        <v/>
      </c>
    </row>
    <row r="2985" spans="1:35" x14ac:dyDescent="0.25">
      <c r="A2985" t="s">
        <v>1137</v>
      </c>
      <c r="B2985">
        <v>482446</v>
      </c>
      <c r="C2985" s="5" t="s">
        <v>926</v>
      </c>
      <c r="D2985" s="5" t="s">
        <v>4390</v>
      </c>
      <c r="E2985" s="5" t="s">
        <v>4388</v>
      </c>
      <c r="F2985" s="2">
        <v>741</v>
      </c>
      <c r="G2985" s="2">
        <v>174628</v>
      </c>
      <c r="H2985" s="2">
        <v>69035</v>
      </c>
      <c r="I2985" s="2">
        <v>7401</v>
      </c>
      <c r="J2985" s="2">
        <v>61634</v>
      </c>
      <c r="K2985" s="33">
        <v>1.2022584936885485E-2</v>
      </c>
      <c r="L2985" s="2">
        <v>735</v>
      </c>
      <c r="M2985" s="2">
        <v>146528</v>
      </c>
      <c r="N2985" s="2">
        <v>63066</v>
      </c>
      <c r="O2985" s="33">
        <v>1.1654457235277329E-2</v>
      </c>
      <c r="P2985" s="2">
        <v>738</v>
      </c>
      <c r="Q2985" s="2">
        <v>142991</v>
      </c>
      <c r="R2985" s="2">
        <v>62017</v>
      </c>
      <c r="S2985" s="35">
        <v>1.1899962913394714E-2</v>
      </c>
      <c r="T2985" t="s">
        <v>4388</v>
      </c>
      <c r="U2985" t="s">
        <v>4388</v>
      </c>
      <c r="V2985" s="5" t="s">
        <v>4390</v>
      </c>
      <c r="W2985" s="5">
        <v>0</v>
      </c>
      <c r="X2985" s="4">
        <v>1.2262202349077114E-4</v>
      </c>
      <c r="Y2985" s="6">
        <v>3</v>
      </c>
      <c r="Z2985" s="4">
        <v>2.4550567811738519E-4</v>
      </c>
      <c r="AA2985" s="5">
        <v>2919</v>
      </c>
      <c r="AC2985" s="16" t="str">
        <f t="shared" si="276"/>
        <v/>
      </c>
      <c r="AD2985" s="16" t="str">
        <f t="shared" si="277"/>
        <v/>
      </c>
      <c r="AE2985" s="16" t="str">
        <f t="shared" si="278"/>
        <v/>
      </c>
      <c r="AF2985" s="16" t="str">
        <f t="shared" si="279"/>
        <v/>
      </c>
      <c r="AG2985" s="16">
        <f t="shared" si="280"/>
        <v>1.2022584936885485E-2</v>
      </c>
      <c r="AH2985" s="16" t="str">
        <f t="shared" si="281"/>
        <v/>
      </c>
      <c r="AI2985" s="17" t="str">
        <f>IF('Peer Comparison Tool'!$D$11="NR","",IF($C2985='Peer Comparison Tool'!$D$9,COUNT('ALLL &lt;50B Database'!$AI$1:AI2984)+1,""))</f>
        <v/>
      </c>
    </row>
    <row r="2986" spans="1:35" x14ac:dyDescent="0.25">
      <c r="A2986" t="s">
        <v>3137</v>
      </c>
      <c r="B2986">
        <v>87476</v>
      </c>
      <c r="C2986" s="5" t="s">
        <v>3064</v>
      </c>
      <c r="D2986" s="5" t="s">
        <v>4390</v>
      </c>
      <c r="E2986" s="5" t="s">
        <v>4388</v>
      </c>
      <c r="F2986" s="2">
        <v>6581</v>
      </c>
      <c r="G2986" s="2">
        <v>174404</v>
      </c>
      <c r="H2986" s="2">
        <v>128604</v>
      </c>
      <c r="I2986" s="2">
        <v>0</v>
      </c>
      <c r="J2986" s="2">
        <v>128604</v>
      </c>
      <c r="K2986" s="33">
        <v>5.1172591832291378E-2</v>
      </c>
      <c r="L2986" s="2">
        <v>6502</v>
      </c>
      <c r="M2986" s="2">
        <v>173346</v>
      </c>
      <c r="N2986" s="2">
        <v>131489</v>
      </c>
      <c r="O2986" s="33">
        <v>4.9449003338682324E-2</v>
      </c>
      <c r="P2986" s="2">
        <v>6554</v>
      </c>
      <c r="Q2986" s="2">
        <v>174229</v>
      </c>
      <c r="R2986" s="2">
        <v>125691</v>
      </c>
      <c r="S2986" s="35">
        <v>5.2143749353573444E-2</v>
      </c>
      <c r="T2986" t="s">
        <v>4388</v>
      </c>
      <c r="U2986" t="s">
        <v>4388</v>
      </c>
      <c r="V2986" s="5" t="s">
        <v>4390</v>
      </c>
      <c r="W2986" s="5">
        <v>0</v>
      </c>
      <c r="X2986" s="4">
        <v>-9.7115752128206639E-4</v>
      </c>
      <c r="Y2986" s="6">
        <v>27</v>
      </c>
      <c r="Z2986" s="4">
        <v>2.6947460148911209E-3</v>
      </c>
      <c r="AA2986" s="5">
        <v>32</v>
      </c>
      <c r="AC2986" s="16" t="str">
        <f t="shared" si="276"/>
        <v/>
      </c>
      <c r="AD2986" s="16" t="str">
        <f t="shared" si="277"/>
        <v/>
      </c>
      <c r="AE2986" s="16" t="str">
        <f t="shared" si="278"/>
        <v/>
      </c>
      <c r="AF2986" s="16" t="str">
        <f t="shared" si="279"/>
        <v/>
      </c>
      <c r="AG2986" s="16">
        <f t="shared" si="280"/>
        <v>5.1172591832291378E-2</v>
      </c>
      <c r="AH2986" s="16" t="str">
        <f t="shared" si="281"/>
        <v/>
      </c>
      <c r="AI2986" s="17" t="str">
        <f>IF('Peer Comparison Tool'!$D$11="NR","",IF($C2986='Peer Comparison Tool'!$D$9,COUNT('ALLL &lt;50B Database'!$AI$1:AI2985)+1,""))</f>
        <v/>
      </c>
    </row>
    <row r="2987" spans="1:35" x14ac:dyDescent="0.25">
      <c r="A2987" t="s">
        <v>3680</v>
      </c>
      <c r="B2987">
        <v>421539</v>
      </c>
      <c r="C2987" s="5" t="s">
        <v>3603</v>
      </c>
      <c r="D2987" s="5" t="s">
        <v>4390</v>
      </c>
      <c r="E2987" s="5" t="s">
        <v>4388</v>
      </c>
      <c r="F2987" s="2">
        <v>3837</v>
      </c>
      <c r="G2987" s="2">
        <v>174366</v>
      </c>
      <c r="H2987" s="2">
        <v>122573</v>
      </c>
      <c r="I2987" s="2">
        <v>5193</v>
      </c>
      <c r="J2987" s="2">
        <v>117380</v>
      </c>
      <c r="K2987" s="33">
        <v>3.2688703356619525E-2</v>
      </c>
      <c r="L2987" s="2">
        <v>1168</v>
      </c>
      <c r="M2987" s="2">
        <v>157276</v>
      </c>
      <c r="N2987" s="2">
        <v>111641</v>
      </c>
      <c r="O2987" s="33">
        <v>1.0462106215458478E-2</v>
      </c>
      <c r="P2987" s="2">
        <v>1245</v>
      </c>
      <c r="Q2987" s="2">
        <v>156955</v>
      </c>
      <c r="R2987" s="2">
        <v>115796</v>
      </c>
      <c r="S2987" s="35">
        <v>1.0751666724239179E-2</v>
      </c>
      <c r="T2987" t="s">
        <v>4388</v>
      </c>
      <c r="U2987" t="s">
        <v>4388</v>
      </c>
      <c r="V2987" s="5" t="s">
        <v>4390</v>
      </c>
      <c r="W2987" s="5">
        <v>0</v>
      </c>
      <c r="X2987" s="4">
        <v>2.1937036632380346E-2</v>
      </c>
      <c r="Y2987" s="6">
        <v>2592</v>
      </c>
      <c r="Z2987" s="4">
        <v>2.8956050878070107E-4</v>
      </c>
      <c r="AA2987" s="5">
        <v>117</v>
      </c>
      <c r="AC2987" s="16" t="str">
        <f t="shared" si="276"/>
        <v/>
      </c>
      <c r="AD2987" s="16" t="str">
        <f t="shared" si="277"/>
        <v/>
      </c>
      <c r="AE2987" s="16" t="str">
        <f t="shared" si="278"/>
        <v/>
      </c>
      <c r="AF2987" s="16" t="str">
        <f t="shared" si="279"/>
        <v/>
      </c>
      <c r="AG2987" s="16">
        <f t="shared" si="280"/>
        <v>3.2688703356619525E-2</v>
      </c>
      <c r="AH2987" s="16" t="str">
        <f t="shared" si="281"/>
        <v/>
      </c>
      <c r="AI2987" s="17" t="str">
        <f>IF('Peer Comparison Tool'!$D$11="NR","",IF($C2987='Peer Comparison Tool'!$D$9,COUNT('ALLL &lt;50B Database'!$AI$1:AI2986)+1,""))</f>
        <v/>
      </c>
    </row>
    <row r="2988" spans="1:35" x14ac:dyDescent="0.25">
      <c r="A2988" t="s">
        <v>3484</v>
      </c>
      <c r="B2988">
        <v>188177</v>
      </c>
      <c r="C2988" s="5" t="s">
        <v>3374</v>
      </c>
      <c r="D2988" s="5" t="s">
        <v>4387</v>
      </c>
      <c r="E2988" s="5" t="s">
        <v>4388</v>
      </c>
      <c r="F2988" s="2">
        <v>398</v>
      </c>
      <c r="G2988" s="2">
        <v>174223</v>
      </c>
      <c r="H2988" s="2">
        <v>70003</v>
      </c>
      <c r="I2988" s="2">
        <v>0</v>
      </c>
      <c r="J2988" s="2">
        <v>70003</v>
      </c>
      <c r="K2988" s="33">
        <v>5.6854706226875992E-3</v>
      </c>
      <c r="L2988" s="2">
        <v>385</v>
      </c>
      <c r="M2988" s="2">
        <v>172696</v>
      </c>
      <c r="N2988" s="2">
        <v>66831</v>
      </c>
      <c r="O2988" s="33">
        <v>5.7607996289147255E-3</v>
      </c>
      <c r="P2988" s="2">
        <v>385</v>
      </c>
      <c r="Q2988" s="2">
        <v>172677</v>
      </c>
      <c r="R2988" s="2">
        <v>66209</v>
      </c>
      <c r="S2988" s="35">
        <v>5.8149194218308688E-3</v>
      </c>
      <c r="T2988" t="s">
        <v>4388</v>
      </c>
      <c r="U2988" t="s">
        <v>4388</v>
      </c>
      <c r="V2988" s="5" t="s">
        <v>4387</v>
      </c>
      <c r="W2988" s="5">
        <v>0</v>
      </c>
      <c r="X2988" s="4">
        <v>-1.2944879914326968E-4</v>
      </c>
      <c r="Y2988" s="6">
        <v>13</v>
      </c>
      <c r="Z2988" s="4">
        <v>5.4119792916143376E-5</v>
      </c>
      <c r="AA2988" s="5">
        <v>4609</v>
      </c>
      <c r="AC2988" s="16" t="str">
        <f t="shared" si="276"/>
        <v/>
      </c>
      <c r="AD2988" s="16" t="str">
        <f t="shared" si="277"/>
        <v/>
      </c>
      <c r="AE2988" s="16" t="str">
        <f t="shared" si="278"/>
        <v/>
      </c>
      <c r="AF2988" s="16" t="str">
        <f t="shared" si="279"/>
        <v/>
      </c>
      <c r="AG2988" s="16">
        <f t="shared" si="280"/>
        <v>5.6854706226875992E-3</v>
      </c>
      <c r="AH2988" s="16" t="str">
        <f t="shared" si="281"/>
        <v/>
      </c>
      <c r="AI2988" s="17" t="str">
        <f>IF('Peer Comparison Tool'!$D$11="NR","",IF($C2988='Peer Comparison Tool'!$D$9,COUNT('ALLL &lt;50B Database'!$AI$1:AI2987)+1,""))</f>
        <v/>
      </c>
    </row>
    <row r="2989" spans="1:35" x14ac:dyDescent="0.25">
      <c r="A2989" t="s">
        <v>869</v>
      </c>
      <c r="B2989">
        <v>361279</v>
      </c>
      <c r="C2989" s="5" t="s">
        <v>3603</v>
      </c>
      <c r="D2989" s="5" t="s">
        <v>4390</v>
      </c>
      <c r="E2989" s="5" t="s">
        <v>4388</v>
      </c>
      <c r="F2989" s="2">
        <v>1598</v>
      </c>
      <c r="G2989" s="2">
        <v>174034</v>
      </c>
      <c r="H2989" s="2">
        <v>148261</v>
      </c>
      <c r="I2989" s="2">
        <v>14139</v>
      </c>
      <c r="J2989" s="2">
        <v>134122</v>
      </c>
      <c r="K2989" s="33">
        <v>1.1914525581187278E-2</v>
      </c>
      <c r="L2989" s="2">
        <v>1614</v>
      </c>
      <c r="M2989" s="2">
        <v>162610</v>
      </c>
      <c r="N2989" s="2">
        <v>129617</v>
      </c>
      <c r="O2989" s="33">
        <v>1.245207033028075E-2</v>
      </c>
      <c r="P2989" s="2">
        <v>1615</v>
      </c>
      <c r="Q2989" s="2">
        <v>160603</v>
      </c>
      <c r="R2989" s="2">
        <v>134086</v>
      </c>
      <c r="S2989" s="35">
        <v>1.204450874811688E-2</v>
      </c>
      <c r="T2989" t="s">
        <v>4388</v>
      </c>
      <c r="U2989" t="s">
        <v>4388</v>
      </c>
      <c r="V2989" s="5" t="s">
        <v>4390</v>
      </c>
      <c r="W2989" s="5">
        <v>0</v>
      </c>
      <c r="X2989" s="4">
        <v>-1.2998316692960227E-4</v>
      </c>
      <c r="Y2989" s="6">
        <v>-17</v>
      </c>
      <c r="Z2989" s="4">
        <v>-4.0756158216386992E-4</v>
      </c>
      <c r="AA2989" s="5">
        <v>2968</v>
      </c>
      <c r="AC2989" s="16" t="str">
        <f t="shared" si="276"/>
        <v/>
      </c>
      <c r="AD2989" s="16" t="str">
        <f t="shared" si="277"/>
        <v/>
      </c>
      <c r="AE2989" s="16" t="str">
        <f t="shared" si="278"/>
        <v/>
      </c>
      <c r="AF2989" s="16" t="str">
        <f t="shared" si="279"/>
        <v/>
      </c>
      <c r="AG2989" s="16">
        <f t="shared" si="280"/>
        <v>1.1914525581187278E-2</v>
      </c>
      <c r="AH2989" s="16" t="str">
        <f t="shared" si="281"/>
        <v/>
      </c>
      <c r="AI2989" s="17" t="str">
        <f>IF('Peer Comparison Tool'!$D$11="NR","",IF($C2989='Peer Comparison Tool'!$D$9,COUNT('ALLL &lt;50B Database'!$AI$1:AI2988)+1,""))</f>
        <v/>
      </c>
    </row>
    <row r="2990" spans="1:35" x14ac:dyDescent="0.25">
      <c r="A2990" t="s">
        <v>3046</v>
      </c>
      <c r="B2990">
        <v>98717</v>
      </c>
      <c r="C2990" s="5" t="s">
        <v>2948</v>
      </c>
      <c r="D2990" s="5" t="s">
        <v>4387</v>
      </c>
      <c r="E2990" s="5" t="s">
        <v>4388</v>
      </c>
      <c r="F2990" s="2">
        <v>2234</v>
      </c>
      <c r="G2990" s="2">
        <v>173969</v>
      </c>
      <c r="H2990" s="2">
        <v>106415</v>
      </c>
      <c r="I2990" s="2">
        <v>0</v>
      </c>
      <c r="J2990" s="2">
        <v>106415</v>
      </c>
      <c r="K2990" s="33">
        <v>2.0993281022412255E-2</v>
      </c>
      <c r="L2990" s="2">
        <v>2234</v>
      </c>
      <c r="M2990" s="2">
        <v>175530</v>
      </c>
      <c r="N2990" s="2">
        <v>108830</v>
      </c>
      <c r="O2990" s="33">
        <v>2.0527428098869798E-2</v>
      </c>
      <c r="P2990" s="2">
        <v>2234</v>
      </c>
      <c r="Q2990" s="2">
        <v>171267</v>
      </c>
      <c r="R2990" s="2">
        <v>107272</v>
      </c>
      <c r="S2990" s="35">
        <v>2.0825564919084199E-2</v>
      </c>
      <c r="T2990" t="s">
        <v>4388</v>
      </c>
      <c r="U2990" t="s">
        <v>4388</v>
      </c>
      <c r="V2990" s="5" t="s">
        <v>4387</v>
      </c>
      <c r="W2990" s="5">
        <v>0</v>
      </c>
      <c r="X2990" s="4">
        <v>1.6771610332805623E-4</v>
      </c>
      <c r="Y2990" s="6">
        <v>0</v>
      </c>
      <c r="Z2990" s="4">
        <v>2.981368202144008E-4</v>
      </c>
      <c r="AA2990" s="5">
        <v>465</v>
      </c>
      <c r="AC2990" s="16" t="str">
        <f t="shared" si="276"/>
        <v/>
      </c>
      <c r="AD2990" s="16" t="str">
        <f t="shared" si="277"/>
        <v/>
      </c>
      <c r="AE2990" s="16" t="str">
        <f t="shared" si="278"/>
        <v/>
      </c>
      <c r="AF2990" s="16" t="str">
        <f t="shared" si="279"/>
        <v/>
      </c>
      <c r="AG2990" s="16">
        <f t="shared" si="280"/>
        <v>2.0993281022412255E-2</v>
      </c>
      <c r="AH2990" s="16" t="str">
        <f t="shared" si="281"/>
        <v/>
      </c>
      <c r="AI2990" s="17" t="str">
        <f>IF('Peer Comparison Tool'!$D$11="NR","",IF($C2990='Peer Comparison Tool'!$D$9,COUNT('ALLL &lt;50B Database'!$AI$1:AI2989)+1,""))</f>
        <v/>
      </c>
    </row>
    <row r="2991" spans="1:35" x14ac:dyDescent="0.25">
      <c r="A2991" t="s">
        <v>1132</v>
      </c>
      <c r="B2991">
        <v>2044820</v>
      </c>
      <c r="C2991" s="5" t="s">
        <v>926</v>
      </c>
      <c r="D2991" s="5" t="s">
        <v>4390</v>
      </c>
      <c r="E2991" s="5" t="s">
        <v>4388</v>
      </c>
      <c r="F2991" s="2">
        <v>1065</v>
      </c>
      <c r="G2991" s="2">
        <v>173636</v>
      </c>
      <c r="H2991" s="2">
        <v>105315</v>
      </c>
      <c r="I2991" s="2">
        <v>0</v>
      </c>
      <c r="J2991" s="2">
        <v>105315</v>
      </c>
      <c r="K2991" s="33">
        <v>1.0112519584104829E-2</v>
      </c>
      <c r="L2991" s="2">
        <v>820</v>
      </c>
      <c r="M2991" s="2">
        <v>145775</v>
      </c>
      <c r="N2991" s="2">
        <v>80331</v>
      </c>
      <c r="O2991" s="33">
        <v>1.0207765370778405E-2</v>
      </c>
      <c r="P2991" s="2">
        <v>953</v>
      </c>
      <c r="Q2991" s="2">
        <v>151511</v>
      </c>
      <c r="R2991" s="2">
        <v>85724</v>
      </c>
      <c r="S2991" s="35">
        <v>1.1117073398348188E-2</v>
      </c>
      <c r="T2991" t="s">
        <v>4388</v>
      </c>
      <c r="U2991" t="s">
        <v>4388</v>
      </c>
      <c r="V2991" s="5" t="s">
        <v>4390</v>
      </c>
      <c r="W2991" s="5">
        <v>0</v>
      </c>
      <c r="X2991" s="4">
        <v>-1.0045538142433585E-3</v>
      </c>
      <c r="Y2991" s="6">
        <v>112</v>
      </c>
      <c r="Z2991" s="4">
        <v>9.0930802756978256E-4</v>
      </c>
      <c r="AA2991" s="5">
        <v>3745</v>
      </c>
      <c r="AC2991" s="16" t="str">
        <f t="shared" si="276"/>
        <v/>
      </c>
      <c r="AD2991" s="16" t="str">
        <f t="shared" si="277"/>
        <v/>
      </c>
      <c r="AE2991" s="16" t="str">
        <f t="shared" si="278"/>
        <v/>
      </c>
      <c r="AF2991" s="16" t="str">
        <f t="shared" si="279"/>
        <v/>
      </c>
      <c r="AG2991" s="16">
        <f t="shared" si="280"/>
        <v>1.0112519584104829E-2</v>
      </c>
      <c r="AH2991" s="16" t="str">
        <f t="shared" si="281"/>
        <v/>
      </c>
      <c r="AI2991" s="17" t="str">
        <f>IF('Peer Comparison Tool'!$D$11="NR","",IF($C2991='Peer Comparison Tool'!$D$9,COUNT('ALLL &lt;50B Database'!$AI$1:AI2990)+1,""))</f>
        <v/>
      </c>
    </row>
    <row r="2992" spans="1:35" x14ac:dyDescent="0.25">
      <c r="A2992" t="s">
        <v>3296</v>
      </c>
      <c r="B2992">
        <v>159953</v>
      </c>
      <c r="C2992" s="5" t="s">
        <v>3209</v>
      </c>
      <c r="D2992" s="5" t="s">
        <v>4390</v>
      </c>
      <c r="E2992" s="5" t="s">
        <v>4388</v>
      </c>
      <c r="F2992" s="2">
        <v>1540</v>
      </c>
      <c r="G2992" s="2">
        <v>173632</v>
      </c>
      <c r="H2992" s="2">
        <v>74945</v>
      </c>
      <c r="I2992" s="2">
        <v>6001</v>
      </c>
      <c r="J2992" s="2">
        <v>68944</v>
      </c>
      <c r="K2992" s="33">
        <v>2.2336969134369923E-2</v>
      </c>
      <c r="L2992" s="2">
        <v>1479</v>
      </c>
      <c r="M2992" s="2">
        <v>168051</v>
      </c>
      <c r="N2992" s="2">
        <v>72921</v>
      </c>
      <c r="O2992" s="33">
        <v>2.0282223227876744E-2</v>
      </c>
      <c r="P2992" s="2">
        <v>1507</v>
      </c>
      <c r="Q2992" s="2">
        <v>163261</v>
      </c>
      <c r="R2992" s="2">
        <v>71336</v>
      </c>
      <c r="S2992" s="35">
        <v>2.1125378490523719E-2</v>
      </c>
      <c r="T2992" t="s">
        <v>4388</v>
      </c>
      <c r="U2992" t="s">
        <v>4388</v>
      </c>
      <c r="V2992" s="5" t="s">
        <v>4390</v>
      </c>
      <c r="W2992" s="5">
        <v>0</v>
      </c>
      <c r="X2992" s="4">
        <v>1.211590643846204E-3</v>
      </c>
      <c r="Y2992" s="6">
        <v>33</v>
      </c>
      <c r="Z2992" s="4">
        <v>8.431552626469753E-4</v>
      </c>
      <c r="AA2992" s="5">
        <v>375</v>
      </c>
      <c r="AC2992" s="16" t="str">
        <f t="shared" si="276"/>
        <v/>
      </c>
      <c r="AD2992" s="16" t="str">
        <f t="shared" si="277"/>
        <v/>
      </c>
      <c r="AE2992" s="16" t="str">
        <f t="shared" si="278"/>
        <v/>
      </c>
      <c r="AF2992" s="16" t="str">
        <f t="shared" si="279"/>
        <v/>
      </c>
      <c r="AG2992" s="16">
        <f t="shared" si="280"/>
        <v>2.2336969134369923E-2</v>
      </c>
      <c r="AH2992" s="16" t="str">
        <f t="shared" si="281"/>
        <v/>
      </c>
      <c r="AI2992" s="17" t="str">
        <f>IF('Peer Comparison Tool'!$D$11="NR","",IF($C2992='Peer Comparison Tool'!$D$9,COUNT('ALLL &lt;50B Database'!$AI$1:AI2991)+1,""))</f>
        <v/>
      </c>
    </row>
    <row r="2993" spans="1:35" x14ac:dyDescent="0.25">
      <c r="A2993" t="s">
        <v>4342</v>
      </c>
      <c r="B2993">
        <v>18836</v>
      </c>
      <c r="C2993" s="5" t="s">
        <v>4315</v>
      </c>
      <c r="D2993" s="5" t="s">
        <v>4390</v>
      </c>
      <c r="E2993" s="5" t="s">
        <v>4388</v>
      </c>
      <c r="F2993" s="2">
        <v>1339</v>
      </c>
      <c r="G2993" s="2">
        <v>173407</v>
      </c>
      <c r="H2993" s="2">
        <v>133507</v>
      </c>
      <c r="I2993" s="2">
        <v>4007</v>
      </c>
      <c r="J2993" s="2">
        <v>129500</v>
      </c>
      <c r="K2993" s="33">
        <v>1.0339768339768339E-2</v>
      </c>
      <c r="L2993" s="2">
        <v>1123</v>
      </c>
      <c r="M2993" s="2">
        <v>158370</v>
      </c>
      <c r="N2993" s="2">
        <v>130546</v>
      </c>
      <c r="O2993" s="33">
        <v>8.6023317451319834E-3</v>
      </c>
      <c r="P2993" s="2">
        <v>1194</v>
      </c>
      <c r="Q2993" s="2">
        <v>163745</v>
      </c>
      <c r="R2993" s="2">
        <v>130221</v>
      </c>
      <c r="S2993" s="35">
        <v>9.1690280369525652E-3</v>
      </c>
      <c r="T2993" t="s">
        <v>4388</v>
      </c>
      <c r="U2993" t="s">
        <v>4388</v>
      </c>
      <c r="V2993" s="5" t="s">
        <v>4390</v>
      </c>
      <c r="W2993" s="5">
        <v>0</v>
      </c>
      <c r="X2993" s="4">
        <v>1.1707403028157742E-3</v>
      </c>
      <c r="Y2993" s="6">
        <v>145</v>
      </c>
      <c r="Z2993" s="4">
        <v>5.666962918205818E-4</v>
      </c>
      <c r="AA2993" s="5">
        <v>3657</v>
      </c>
      <c r="AC2993" s="16" t="str">
        <f t="shared" si="276"/>
        <v/>
      </c>
      <c r="AD2993" s="16" t="str">
        <f t="shared" si="277"/>
        <v/>
      </c>
      <c r="AE2993" s="16" t="str">
        <f t="shared" si="278"/>
        <v/>
      </c>
      <c r="AF2993" s="16" t="str">
        <f t="shared" si="279"/>
        <v/>
      </c>
      <c r="AG2993" s="16">
        <f t="shared" si="280"/>
        <v>1.0339768339768339E-2</v>
      </c>
      <c r="AH2993" s="16" t="str">
        <f t="shared" si="281"/>
        <v/>
      </c>
      <c r="AI2993" s="17" t="str">
        <f>IF('Peer Comparison Tool'!$D$11="NR","",IF($C2993='Peer Comparison Tool'!$D$9,COUNT('ALLL &lt;50B Database'!$AI$1:AI2992)+1,""))</f>
        <v/>
      </c>
    </row>
    <row r="2994" spans="1:35" x14ac:dyDescent="0.25">
      <c r="A2994" t="s">
        <v>2554</v>
      </c>
      <c r="B2994">
        <v>68831</v>
      </c>
      <c r="C2994" s="5" t="s">
        <v>2519</v>
      </c>
      <c r="D2994" s="5" t="s">
        <v>4390</v>
      </c>
      <c r="E2994" s="5" t="s">
        <v>4388</v>
      </c>
      <c r="F2994" s="2">
        <v>1273</v>
      </c>
      <c r="G2994" s="2">
        <v>173386</v>
      </c>
      <c r="H2994" s="2">
        <v>103787</v>
      </c>
      <c r="I2994" s="2">
        <v>7099</v>
      </c>
      <c r="J2994" s="2">
        <v>96688</v>
      </c>
      <c r="K2994" s="33">
        <v>1.3166059904021182E-2</v>
      </c>
      <c r="L2994" s="2">
        <v>1228</v>
      </c>
      <c r="M2994" s="2">
        <v>146168</v>
      </c>
      <c r="N2994" s="2">
        <v>99549</v>
      </c>
      <c r="O2994" s="33">
        <v>1.2335633708023184E-2</v>
      </c>
      <c r="P2994" s="2">
        <v>1249</v>
      </c>
      <c r="Q2994" s="2">
        <v>151691</v>
      </c>
      <c r="R2994" s="2">
        <v>97193</v>
      </c>
      <c r="S2994" s="35">
        <v>1.2850719702036155E-2</v>
      </c>
      <c r="T2994" t="s">
        <v>4388</v>
      </c>
      <c r="U2994" t="s">
        <v>4388</v>
      </c>
      <c r="V2994" s="5" t="s">
        <v>4390</v>
      </c>
      <c r="W2994" s="5">
        <v>0</v>
      </c>
      <c r="X2994" s="4">
        <v>3.1534020198502669E-4</v>
      </c>
      <c r="Y2994" s="6">
        <v>24</v>
      </c>
      <c r="Z2994" s="4">
        <v>5.1508599401297109E-4</v>
      </c>
      <c r="AA2994" s="5">
        <v>2335</v>
      </c>
      <c r="AC2994" s="16" t="str">
        <f t="shared" si="276"/>
        <v/>
      </c>
      <c r="AD2994" s="16" t="str">
        <f t="shared" si="277"/>
        <v/>
      </c>
      <c r="AE2994" s="16" t="str">
        <f t="shared" si="278"/>
        <v/>
      </c>
      <c r="AF2994" s="16" t="str">
        <f t="shared" si="279"/>
        <v/>
      </c>
      <c r="AG2994" s="16">
        <f t="shared" si="280"/>
        <v>1.3166059904021182E-2</v>
      </c>
      <c r="AH2994" s="16" t="str">
        <f t="shared" si="281"/>
        <v/>
      </c>
      <c r="AI2994" s="17" t="str">
        <f>IF('Peer Comparison Tool'!$D$11="NR","",IF($C2994='Peer Comparison Tool'!$D$9,COUNT('ALLL &lt;50B Database'!$AI$1:AI2993)+1,""))</f>
        <v/>
      </c>
    </row>
    <row r="2995" spans="1:35" x14ac:dyDescent="0.25">
      <c r="A2995" t="s">
        <v>418</v>
      </c>
      <c r="B2995">
        <v>817477</v>
      </c>
      <c r="C2995" s="5" t="s">
        <v>926</v>
      </c>
      <c r="D2995" s="5" t="s">
        <v>4390</v>
      </c>
      <c r="E2995" s="5" t="s">
        <v>4388</v>
      </c>
      <c r="F2995" s="2">
        <v>856</v>
      </c>
      <c r="G2995" s="2">
        <v>173315</v>
      </c>
      <c r="H2995" s="2">
        <v>115697</v>
      </c>
      <c r="I2995" s="2">
        <v>129</v>
      </c>
      <c r="J2995" s="2">
        <v>115568</v>
      </c>
      <c r="K2995" s="33">
        <v>7.4068946421154648E-3</v>
      </c>
      <c r="L2995" s="2">
        <v>823</v>
      </c>
      <c r="M2995" s="2">
        <v>154500</v>
      </c>
      <c r="N2995" s="2">
        <v>109443</v>
      </c>
      <c r="O2995" s="33">
        <v>7.5198962016757584E-3</v>
      </c>
      <c r="P2995" s="2">
        <v>818</v>
      </c>
      <c r="Q2995" s="2">
        <v>160606</v>
      </c>
      <c r="R2995" s="2">
        <v>110894</v>
      </c>
      <c r="S2995" s="35">
        <v>7.3764135120024527E-3</v>
      </c>
      <c r="T2995" t="s">
        <v>4388</v>
      </c>
      <c r="U2995" t="s">
        <v>4388</v>
      </c>
      <c r="V2995" s="5" t="s">
        <v>4390</v>
      </c>
      <c r="W2995" s="5">
        <v>0</v>
      </c>
      <c r="X2995" s="4">
        <v>3.0481130113012116E-5</v>
      </c>
      <c r="Y2995" s="6">
        <v>38</v>
      </c>
      <c r="Z2995" s="4">
        <v>-1.4348268967330578E-4</v>
      </c>
      <c r="AA2995" s="5">
        <v>4396</v>
      </c>
      <c r="AC2995" s="16" t="str">
        <f t="shared" si="276"/>
        <v/>
      </c>
      <c r="AD2995" s="16" t="str">
        <f t="shared" si="277"/>
        <v/>
      </c>
      <c r="AE2995" s="16" t="str">
        <f t="shared" si="278"/>
        <v/>
      </c>
      <c r="AF2995" s="16" t="str">
        <f t="shared" si="279"/>
        <v/>
      </c>
      <c r="AG2995" s="16">
        <f t="shared" si="280"/>
        <v>7.4068946421154648E-3</v>
      </c>
      <c r="AH2995" s="16" t="str">
        <f t="shared" si="281"/>
        <v/>
      </c>
      <c r="AI2995" s="17" t="str">
        <f>IF('Peer Comparison Tool'!$D$11="NR","",IF($C2995='Peer Comparison Tool'!$D$9,COUNT('ALLL &lt;50B Database'!$AI$1:AI2994)+1,""))</f>
        <v/>
      </c>
    </row>
    <row r="2996" spans="1:35" x14ac:dyDescent="0.25">
      <c r="A2996" t="s">
        <v>2135</v>
      </c>
      <c r="B2996">
        <v>689759</v>
      </c>
      <c r="C2996" s="5" t="s">
        <v>2041</v>
      </c>
      <c r="D2996" s="5" t="s">
        <v>4390</v>
      </c>
      <c r="E2996" s="5" t="s">
        <v>4388</v>
      </c>
      <c r="F2996" s="2">
        <v>656</v>
      </c>
      <c r="G2996" s="2">
        <v>173232</v>
      </c>
      <c r="H2996" s="2">
        <v>61359</v>
      </c>
      <c r="I2996" s="2">
        <v>10386</v>
      </c>
      <c r="J2996" s="2">
        <v>50973</v>
      </c>
      <c r="K2996" s="33">
        <v>1.2869558393659388E-2</v>
      </c>
      <c r="L2996" s="2">
        <v>643</v>
      </c>
      <c r="M2996" s="2">
        <v>153840</v>
      </c>
      <c r="N2996" s="2">
        <v>51407</v>
      </c>
      <c r="O2996" s="33">
        <v>1.2508024199039042E-2</v>
      </c>
      <c r="P2996" s="2">
        <v>645</v>
      </c>
      <c r="Q2996" s="2">
        <v>167875</v>
      </c>
      <c r="R2996" s="2">
        <v>52230</v>
      </c>
      <c r="S2996" s="35">
        <v>1.234922458357266E-2</v>
      </c>
      <c r="T2996" t="s">
        <v>4388</v>
      </c>
      <c r="U2996" t="s">
        <v>4388</v>
      </c>
      <c r="V2996" s="5" t="s">
        <v>4390</v>
      </c>
      <c r="W2996" s="5">
        <v>0</v>
      </c>
      <c r="X2996" s="4">
        <v>5.2033381008672816E-4</v>
      </c>
      <c r="Y2996" s="6">
        <v>11</v>
      </c>
      <c r="Z2996" s="4">
        <v>-1.5879961546638212E-4</v>
      </c>
      <c r="AA2996" s="5">
        <v>2510</v>
      </c>
      <c r="AC2996" s="16" t="str">
        <f t="shared" si="276"/>
        <v/>
      </c>
      <c r="AD2996" s="16" t="str">
        <f t="shared" si="277"/>
        <v/>
      </c>
      <c r="AE2996" s="16" t="str">
        <f t="shared" si="278"/>
        <v/>
      </c>
      <c r="AF2996" s="16" t="str">
        <f t="shared" si="279"/>
        <v/>
      </c>
      <c r="AG2996" s="16">
        <f t="shared" si="280"/>
        <v>1.2869558393659388E-2</v>
      </c>
      <c r="AH2996" s="16" t="str">
        <f t="shared" si="281"/>
        <v/>
      </c>
      <c r="AI2996" s="17" t="str">
        <f>IF('Peer Comparison Tool'!$D$11="NR","",IF($C2996='Peer Comparison Tool'!$D$9,COUNT('ALLL &lt;50B Database'!$AI$1:AI2995)+1,""))</f>
        <v/>
      </c>
    </row>
    <row r="2997" spans="1:35" x14ac:dyDescent="0.25">
      <c r="A2997" t="s">
        <v>2340</v>
      </c>
      <c r="B2997">
        <v>738255</v>
      </c>
      <c r="C2997" s="5" t="s">
        <v>2711</v>
      </c>
      <c r="D2997" s="5" t="s">
        <v>4387</v>
      </c>
      <c r="E2997" s="5" t="s">
        <v>4388</v>
      </c>
      <c r="F2997" s="2">
        <v>1502</v>
      </c>
      <c r="G2997" s="2">
        <v>173182</v>
      </c>
      <c r="H2997" s="2">
        <v>111577</v>
      </c>
      <c r="I2997" s="2">
        <v>5432</v>
      </c>
      <c r="J2997" s="2">
        <v>106145</v>
      </c>
      <c r="K2997" s="33">
        <v>1.415045456686608E-2</v>
      </c>
      <c r="L2997" s="2">
        <v>1414</v>
      </c>
      <c r="M2997" s="2">
        <v>164673</v>
      </c>
      <c r="N2997" s="2">
        <v>108661</v>
      </c>
      <c r="O2997" s="33">
        <v>1.3012948527990724E-2</v>
      </c>
      <c r="P2997" s="2">
        <v>1502</v>
      </c>
      <c r="Q2997" s="2">
        <v>158505</v>
      </c>
      <c r="R2997" s="2">
        <v>102035</v>
      </c>
      <c r="S2997" s="35">
        <v>1.4720439065026706E-2</v>
      </c>
      <c r="T2997" t="s">
        <v>4388</v>
      </c>
      <c r="U2997" t="s">
        <v>4388</v>
      </c>
      <c r="V2997" s="5" t="s">
        <v>4387</v>
      </c>
      <c r="W2997" s="5">
        <v>0</v>
      </c>
      <c r="X2997" s="4">
        <v>-5.6998449816062641E-4</v>
      </c>
      <c r="Y2997" s="6">
        <v>0</v>
      </c>
      <c r="Z2997" s="4">
        <v>1.7074905370359824E-3</v>
      </c>
      <c r="AA2997" s="5">
        <v>1917</v>
      </c>
      <c r="AC2997" s="16" t="str">
        <f t="shared" si="276"/>
        <v/>
      </c>
      <c r="AD2997" s="16" t="str">
        <f t="shared" si="277"/>
        <v/>
      </c>
      <c r="AE2997" s="16" t="str">
        <f t="shared" si="278"/>
        <v/>
      </c>
      <c r="AF2997" s="16" t="str">
        <f t="shared" si="279"/>
        <v/>
      </c>
      <c r="AG2997" s="16">
        <f t="shared" si="280"/>
        <v>1.415045456686608E-2</v>
      </c>
      <c r="AH2997" s="16" t="str">
        <f t="shared" si="281"/>
        <v/>
      </c>
      <c r="AI2997" s="17" t="str">
        <f>IF('Peer Comparison Tool'!$D$11="NR","",IF($C2997='Peer Comparison Tool'!$D$9,COUNT('ALLL &lt;50B Database'!$AI$1:AI2996)+1,""))</f>
        <v/>
      </c>
    </row>
    <row r="2998" spans="1:35" x14ac:dyDescent="0.25">
      <c r="A2998" t="s">
        <v>795</v>
      </c>
      <c r="B2998">
        <v>58551</v>
      </c>
      <c r="C2998" s="5" t="s">
        <v>3209</v>
      </c>
      <c r="D2998" s="5" t="s">
        <v>4390</v>
      </c>
      <c r="E2998" s="5" t="s">
        <v>4388</v>
      </c>
      <c r="F2998" s="2">
        <v>1973</v>
      </c>
      <c r="G2998" s="2">
        <v>173124</v>
      </c>
      <c r="H2998" s="2">
        <v>113064</v>
      </c>
      <c r="I2998" s="2">
        <v>2941</v>
      </c>
      <c r="J2998" s="2">
        <v>110123</v>
      </c>
      <c r="K2998" s="33">
        <v>1.7916329921996314E-2</v>
      </c>
      <c r="L2998" s="2">
        <v>1784</v>
      </c>
      <c r="M2998" s="2">
        <v>167899</v>
      </c>
      <c r="N2998" s="2">
        <v>109995</v>
      </c>
      <c r="O2998" s="33">
        <v>1.6218919041774627E-2</v>
      </c>
      <c r="P2998" s="2">
        <v>1910</v>
      </c>
      <c r="Q2998" s="2">
        <v>166956</v>
      </c>
      <c r="R2998" s="2">
        <v>111260</v>
      </c>
      <c r="S2998" s="35">
        <v>1.716699622505842E-2</v>
      </c>
      <c r="T2998" t="s">
        <v>4388</v>
      </c>
      <c r="U2998" t="s">
        <v>4388</v>
      </c>
      <c r="V2998" s="5" t="s">
        <v>4390</v>
      </c>
      <c r="W2998" s="5">
        <v>0</v>
      </c>
      <c r="X2998" s="4">
        <v>7.4933369693789414E-4</v>
      </c>
      <c r="Y2998" s="6">
        <v>63</v>
      </c>
      <c r="Z2998" s="4">
        <v>9.4807718328379295E-4</v>
      </c>
      <c r="AA2998" s="5">
        <v>854</v>
      </c>
      <c r="AC2998" s="16" t="str">
        <f t="shared" si="276"/>
        <v/>
      </c>
      <c r="AD2998" s="16" t="str">
        <f t="shared" si="277"/>
        <v/>
      </c>
      <c r="AE2998" s="16" t="str">
        <f t="shared" si="278"/>
        <v/>
      </c>
      <c r="AF2998" s="16" t="str">
        <f t="shared" si="279"/>
        <v/>
      </c>
      <c r="AG2998" s="16">
        <f t="shared" si="280"/>
        <v>1.7916329921996314E-2</v>
      </c>
      <c r="AH2998" s="16" t="str">
        <f t="shared" si="281"/>
        <v/>
      </c>
      <c r="AI2998" s="17" t="str">
        <f>IF('Peer Comparison Tool'!$D$11="NR","",IF($C2998='Peer Comparison Tool'!$D$9,COUNT('ALLL &lt;50B Database'!$AI$1:AI2997)+1,""))</f>
        <v/>
      </c>
    </row>
    <row r="2999" spans="1:35" x14ac:dyDescent="0.25">
      <c r="A2999" t="s">
        <v>2423</v>
      </c>
      <c r="B2999">
        <v>393355</v>
      </c>
      <c r="C2999" s="5" t="s">
        <v>2299</v>
      </c>
      <c r="D2999" s="5" t="s">
        <v>4387</v>
      </c>
      <c r="E2999" s="5" t="s">
        <v>4388</v>
      </c>
      <c r="F2999" s="2">
        <v>1288</v>
      </c>
      <c r="G2999" s="2">
        <v>172891</v>
      </c>
      <c r="H2999" s="2">
        <v>115838</v>
      </c>
      <c r="I2999" s="2">
        <v>8912</v>
      </c>
      <c r="J2999" s="2">
        <v>106926</v>
      </c>
      <c r="K2999" s="33">
        <v>1.2045713858182294E-2</v>
      </c>
      <c r="L2999" s="2">
        <v>1316</v>
      </c>
      <c r="M2999" s="2">
        <v>149639</v>
      </c>
      <c r="N2999" s="2">
        <v>113880</v>
      </c>
      <c r="O2999" s="33">
        <v>1.1556023884791008E-2</v>
      </c>
      <c r="P2999" s="2">
        <v>1345</v>
      </c>
      <c r="Q2999" s="2">
        <v>164507</v>
      </c>
      <c r="R2999" s="2">
        <v>115317</v>
      </c>
      <c r="S2999" s="35">
        <v>1.1663501478533088E-2</v>
      </c>
      <c r="T2999" t="s">
        <v>4388</v>
      </c>
      <c r="U2999" t="s">
        <v>4388</v>
      </c>
      <c r="V2999" s="5" t="s">
        <v>4387</v>
      </c>
      <c r="W2999" s="5">
        <v>0</v>
      </c>
      <c r="X2999" s="4">
        <v>3.82212379649206E-4</v>
      </c>
      <c r="Y2999" s="6">
        <v>-57</v>
      </c>
      <c r="Z2999" s="4">
        <v>1.0747759374207973E-4</v>
      </c>
      <c r="AA2999" s="5">
        <v>2908</v>
      </c>
      <c r="AC2999" s="16" t="str">
        <f t="shared" si="276"/>
        <v/>
      </c>
      <c r="AD2999" s="16" t="str">
        <f t="shared" si="277"/>
        <v/>
      </c>
      <c r="AE2999" s="16" t="str">
        <f t="shared" si="278"/>
        <v/>
      </c>
      <c r="AF2999" s="16" t="str">
        <f t="shared" si="279"/>
        <v/>
      </c>
      <c r="AG2999" s="16">
        <f t="shared" si="280"/>
        <v>1.2045713858182294E-2</v>
      </c>
      <c r="AH2999" s="16" t="str">
        <f t="shared" si="281"/>
        <v/>
      </c>
      <c r="AI2999" s="17" t="str">
        <f>IF('Peer Comparison Tool'!$D$11="NR","",IF($C2999='Peer Comparison Tool'!$D$9,COUNT('ALLL &lt;50B Database'!$AI$1:AI2998)+1,""))</f>
        <v/>
      </c>
    </row>
    <row r="3000" spans="1:35" x14ac:dyDescent="0.25">
      <c r="A3000" t="s">
        <v>2428</v>
      </c>
      <c r="B3000">
        <v>35057</v>
      </c>
      <c r="C3000" s="5" t="s">
        <v>2299</v>
      </c>
      <c r="D3000" s="5" t="s">
        <v>4387</v>
      </c>
      <c r="E3000" s="5" t="s">
        <v>4388</v>
      </c>
      <c r="F3000" s="2">
        <v>1650</v>
      </c>
      <c r="G3000" s="2">
        <v>172774</v>
      </c>
      <c r="H3000" s="2">
        <v>134449</v>
      </c>
      <c r="I3000" s="2">
        <v>12135</v>
      </c>
      <c r="J3000" s="2">
        <v>122314</v>
      </c>
      <c r="K3000" s="33">
        <v>1.3489870333731216E-2</v>
      </c>
      <c r="L3000" s="2">
        <v>1468</v>
      </c>
      <c r="M3000" s="2">
        <v>160395</v>
      </c>
      <c r="N3000" s="2">
        <v>124495</v>
      </c>
      <c r="O3000" s="33">
        <v>1.1791638218402345E-2</v>
      </c>
      <c r="P3000" s="2">
        <v>1565</v>
      </c>
      <c r="Q3000" s="2">
        <v>156003</v>
      </c>
      <c r="R3000" s="2">
        <v>123772</v>
      </c>
      <c r="S3000" s="35">
        <v>1.2644216785702744E-2</v>
      </c>
      <c r="T3000" t="s">
        <v>4388</v>
      </c>
      <c r="U3000" t="s">
        <v>4388</v>
      </c>
      <c r="V3000" s="5" t="s">
        <v>4387</v>
      </c>
      <c r="W3000" s="5">
        <v>0</v>
      </c>
      <c r="X3000" s="4">
        <v>8.4565354802847159E-4</v>
      </c>
      <c r="Y3000" s="6">
        <v>85</v>
      </c>
      <c r="Z3000" s="4">
        <v>8.5257856730039903E-4</v>
      </c>
      <c r="AA3000" s="5">
        <v>2203</v>
      </c>
      <c r="AC3000" s="16" t="str">
        <f t="shared" si="276"/>
        <v/>
      </c>
      <c r="AD3000" s="16" t="str">
        <f t="shared" si="277"/>
        <v/>
      </c>
      <c r="AE3000" s="16" t="str">
        <f t="shared" si="278"/>
        <v/>
      </c>
      <c r="AF3000" s="16" t="str">
        <f t="shared" si="279"/>
        <v/>
      </c>
      <c r="AG3000" s="16">
        <f t="shared" si="280"/>
        <v>1.3489870333731216E-2</v>
      </c>
      <c r="AH3000" s="16" t="str">
        <f t="shared" si="281"/>
        <v/>
      </c>
      <c r="AI3000" s="17" t="str">
        <f>IF('Peer Comparison Tool'!$D$11="NR","",IF($C3000='Peer Comparison Tool'!$D$9,COUNT('ALLL &lt;50B Database'!$AI$1:AI2999)+1,""))</f>
        <v/>
      </c>
    </row>
    <row r="3001" spans="1:35" x14ac:dyDescent="0.25">
      <c r="A3001" t="s">
        <v>2139</v>
      </c>
      <c r="B3001">
        <v>28152</v>
      </c>
      <c r="C3001" s="5" t="s">
        <v>2041</v>
      </c>
      <c r="D3001" s="5" t="s">
        <v>4387</v>
      </c>
      <c r="E3001" s="5" t="s">
        <v>4388</v>
      </c>
      <c r="F3001" s="2">
        <v>1448</v>
      </c>
      <c r="G3001" s="2">
        <v>172644</v>
      </c>
      <c r="H3001" s="2">
        <v>118836</v>
      </c>
      <c r="I3001" s="2">
        <v>8010</v>
      </c>
      <c r="J3001" s="2">
        <v>110826</v>
      </c>
      <c r="K3001" s="33">
        <v>1.3065526140075433E-2</v>
      </c>
      <c r="L3001" s="2">
        <v>1383</v>
      </c>
      <c r="M3001" s="2">
        <v>152300</v>
      </c>
      <c r="N3001" s="2">
        <v>109246</v>
      </c>
      <c r="O3001" s="33">
        <v>1.2659502407410797E-2</v>
      </c>
      <c r="P3001" s="2">
        <v>1383</v>
      </c>
      <c r="Q3001" s="2">
        <v>158930</v>
      </c>
      <c r="R3001" s="2">
        <v>112426</v>
      </c>
      <c r="S3001" s="35">
        <v>1.2301424937292086E-2</v>
      </c>
      <c r="T3001" t="s">
        <v>4388</v>
      </c>
      <c r="U3001" t="s">
        <v>4388</v>
      </c>
      <c r="V3001" s="5" t="s">
        <v>4387</v>
      </c>
      <c r="W3001" s="5">
        <v>0</v>
      </c>
      <c r="X3001" s="4">
        <v>7.6410120278334707E-4</v>
      </c>
      <c r="Y3001" s="6">
        <v>65</v>
      </c>
      <c r="Z3001" s="4">
        <v>-3.5807747011871137E-4</v>
      </c>
      <c r="AA3001" s="5">
        <v>2395</v>
      </c>
      <c r="AC3001" s="16" t="str">
        <f t="shared" si="276"/>
        <v/>
      </c>
      <c r="AD3001" s="16" t="str">
        <f t="shared" si="277"/>
        <v/>
      </c>
      <c r="AE3001" s="16" t="str">
        <f t="shared" si="278"/>
        <v/>
      </c>
      <c r="AF3001" s="16" t="str">
        <f t="shared" si="279"/>
        <v/>
      </c>
      <c r="AG3001" s="16">
        <f t="shared" si="280"/>
        <v>1.3065526140075433E-2</v>
      </c>
      <c r="AH3001" s="16" t="str">
        <f t="shared" si="281"/>
        <v/>
      </c>
      <c r="AI3001" s="17" t="str">
        <f>IF('Peer Comparison Tool'!$D$11="NR","",IF($C3001='Peer Comparison Tool'!$D$9,COUNT('ALLL &lt;50B Database'!$AI$1:AI3000)+1,""))</f>
        <v/>
      </c>
    </row>
    <row r="3002" spans="1:35" x14ac:dyDescent="0.25">
      <c r="A3002" t="s">
        <v>3486</v>
      </c>
      <c r="B3002">
        <v>977616</v>
      </c>
      <c r="C3002" s="5" t="s">
        <v>3374</v>
      </c>
      <c r="D3002" s="5" t="s">
        <v>4390</v>
      </c>
      <c r="E3002" s="5" t="s">
        <v>4388</v>
      </c>
      <c r="F3002" s="2">
        <v>1493</v>
      </c>
      <c r="G3002" s="2">
        <v>172473</v>
      </c>
      <c r="H3002" s="2">
        <v>128153</v>
      </c>
      <c r="I3002" s="2">
        <v>14777</v>
      </c>
      <c r="J3002" s="2">
        <v>113376</v>
      </c>
      <c r="K3002" s="33">
        <v>1.3168571831780976E-2</v>
      </c>
      <c r="L3002" s="2">
        <v>1413</v>
      </c>
      <c r="M3002" s="2">
        <v>156469</v>
      </c>
      <c r="N3002" s="2">
        <v>111924</v>
      </c>
      <c r="O3002" s="33">
        <v>1.2624638147314248E-2</v>
      </c>
      <c r="P3002" s="2">
        <v>1416</v>
      </c>
      <c r="Q3002" s="2">
        <v>164134</v>
      </c>
      <c r="R3002" s="2">
        <v>114039</v>
      </c>
      <c r="S3002" s="35">
        <v>1.2416804777313025E-2</v>
      </c>
      <c r="T3002" t="s">
        <v>4388</v>
      </c>
      <c r="U3002" t="s">
        <v>4388</v>
      </c>
      <c r="V3002" s="5" t="s">
        <v>4390</v>
      </c>
      <c r="W3002" s="5">
        <v>0</v>
      </c>
      <c r="X3002" s="4">
        <v>7.5176705446795139E-4</v>
      </c>
      <c r="Y3002" s="6">
        <v>77</v>
      </c>
      <c r="Z3002" s="4">
        <v>-2.0783337000122339E-4</v>
      </c>
      <c r="AA3002" s="5">
        <v>2332</v>
      </c>
      <c r="AC3002" s="16" t="str">
        <f t="shared" si="276"/>
        <v/>
      </c>
      <c r="AD3002" s="16" t="str">
        <f t="shared" si="277"/>
        <v/>
      </c>
      <c r="AE3002" s="16" t="str">
        <f t="shared" si="278"/>
        <v/>
      </c>
      <c r="AF3002" s="16" t="str">
        <f t="shared" si="279"/>
        <v/>
      </c>
      <c r="AG3002" s="16">
        <f t="shared" si="280"/>
        <v>1.3168571831780976E-2</v>
      </c>
      <c r="AH3002" s="16" t="str">
        <f t="shared" si="281"/>
        <v/>
      </c>
      <c r="AI3002" s="17" t="str">
        <f>IF('Peer Comparison Tool'!$D$11="NR","",IF($C3002='Peer Comparison Tool'!$D$9,COUNT('ALLL &lt;50B Database'!$AI$1:AI3001)+1,""))</f>
        <v/>
      </c>
    </row>
    <row r="3003" spans="1:35" x14ac:dyDescent="0.25">
      <c r="A3003" t="s">
        <v>2766</v>
      </c>
      <c r="B3003">
        <v>348159</v>
      </c>
      <c r="C3003" s="5" t="s">
        <v>2711</v>
      </c>
      <c r="D3003" s="5" t="s">
        <v>4390</v>
      </c>
      <c r="E3003" s="5" t="s">
        <v>4388</v>
      </c>
      <c r="F3003" s="2">
        <v>1884</v>
      </c>
      <c r="G3003" s="2">
        <v>172466</v>
      </c>
      <c r="H3003" s="2">
        <v>127381</v>
      </c>
      <c r="I3003" s="2">
        <v>18546</v>
      </c>
      <c r="J3003" s="2">
        <v>108835</v>
      </c>
      <c r="K3003" s="33">
        <v>1.7310607800799377E-2</v>
      </c>
      <c r="L3003" s="2">
        <v>1746</v>
      </c>
      <c r="M3003" s="2">
        <v>146785</v>
      </c>
      <c r="N3003" s="2">
        <v>116696</v>
      </c>
      <c r="O3003" s="33">
        <v>1.4961952423390691E-2</v>
      </c>
      <c r="P3003" s="2">
        <v>1809</v>
      </c>
      <c r="Q3003" s="2">
        <v>140750</v>
      </c>
      <c r="R3003" s="2">
        <v>111140</v>
      </c>
      <c r="S3003" s="35">
        <v>1.627676804030952E-2</v>
      </c>
      <c r="T3003" t="s">
        <v>4388</v>
      </c>
      <c r="U3003" t="s">
        <v>4388</v>
      </c>
      <c r="V3003" s="5" t="s">
        <v>4390</v>
      </c>
      <c r="W3003" s="5">
        <v>0</v>
      </c>
      <c r="X3003" s="4">
        <v>1.0338397604898568E-3</v>
      </c>
      <c r="Y3003" s="6">
        <v>75</v>
      </c>
      <c r="Z3003" s="4">
        <v>1.3148156169188289E-3</v>
      </c>
      <c r="AA3003" s="5">
        <v>972</v>
      </c>
      <c r="AC3003" s="16" t="str">
        <f t="shared" si="276"/>
        <v/>
      </c>
      <c r="AD3003" s="16" t="str">
        <f t="shared" si="277"/>
        <v/>
      </c>
      <c r="AE3003" s="16" t="str">
        <f t="shared" si="278"/>
        <v/>
      </c>
      <c r="AF3003" s="16" t="str">
        <f t="shared" si="279"/>
        <v/>
      </c>
      <c r="AG3003" s="16">
        <f t="shared" si="280"/>
        <v>1.7310607800799377E-2</v>
      </c>
      <c r="AH3003" s="16" t="str">
        <f t="shared" si="281"/>
        <v/>
      </c>
      <c r="AI3003" s="17" t="str">
        <f>IF('Peer Comparison Tool'!$D$11="NR","",IF($C3003='Peer Comparison Tool'!$D$9,COUNT('ALLL &lt;50B Database'!$AI$1:AI3002)+1,""))</f>
        <v/>
      </c>
    </row>
    <row r="3004" spans="1:35" x14ac:dyDescent="0.25">
      <c r="A3004" t="s">
        <v>655</v>
      </c>
      <c r="B3004">
        <v>3462458</v>
      </c>
      <c r="C3004" s="5" t="s">
        <v>561</v>
      </c>
      <c r="D3004" s="5" t="s">
        <v>4390</v>
      </c>
      <c r="E3004" s="5" t="s">
        <v>4388</v>
      </c>
      <c r="F3004" s="2">
        <v>1551</v>
      </c>
      <c r="G3004" s="2">
        <v>172071</v>
      </c>
      <c r="H3004" s="2">
        <v>102431</v>
      </c>
      <c r="I3004" s="2">
        <v>14101</v>
      </c>
      <c r="J3004" s="2">
        <v>88330</v>
      </c>
      <c r="K3004" s="33">
        <v>1.7559153175591532E-2</v>
      </c>
      <c r="L3004" s="2">
        <v>1119</v>
      </c>
      <c r="M3004" s="2">
        <v>135250</v>
      </c>
      <c r="N3004" s="2">
        <v>81585</v>
      </c>
      <c r="O3004" s="33">
        <v>1.371575657289943E-2</v>
      </c>
      <c r="P3004" s="2">
        <v>1277</v>
      </c>
      <c r="Q3004" s="2">
        <v>138127</v>
      </c>
      <c r="R3004" s="2">
        <v>85790</v>
      </c>
      <c r="S3004" s="35">
        <v>1.488518475346777E-2</v>
      </c>
      <c r="T3004" t="s">
        <v>4388</v>
      </c>
      <c r="U3004" t="s">
        <v>4388</v>
      </c>
      <c r="V3004" s="5" t="s">
        <v>4390</v>
      </c>
      <c r="W3004" s="5">
        <v>0</v>
      </c>
      <c r="X3004" s="4">
        <v>2.6739684221237618E-3</v>
      </c>
      <c r="Y3004" s="6">
        <v>274</v>
      </c>
      <c r="Z3004" s="4">
        <v>1.1694281805683399E-3</v>
      </c>
      <c r="AA3004" s="5">
        <v>928</v>
      </c>
      <c r="AC3004" s="16" t="str">
        <f t="shared" si="276"/>
        <v/>
      </c>
      <c r="AD3004" s="16" t="str">
        <f t="shared" si="277"/>
        <v/>
      </c>
      <c r="AE3004" s="16" t="str">
        <f t="shared" si="278"/>
        <v/>
      </c>
      <c r="AF3004" s="16" t="str">
        <f t="shared" si="279"/>
        <v/>
      </c>
      <c r="AG3004" s="16">
        <f t="shared" si="280"/>
        <v>1.7559153175591532E-2</v>
      </c>
      <c r="AH3004" s="16" t="str">
        <f t="shared" si="281"/>
        <v/>
      </c>
      <c r="AI3004" s="17" t="str">
        <f>IF('Peer Comparison Tool'!$D$11="NR","",IF($C3004='Peer Comparison Tool'!$D$9,COUNT('ALLL &lt;50B Database'!$AI$1:AI3003)+1,""))</f>
        <v/>
      </c>
    </row>
    <row r="3005" spans="1:35" x14ac:dyDescent="0.25">
      <c r="A3005" t="s">
        <v>4379</v>
      </c>
      <c r="B3005">
        <v>2806840</v>
      </c>
      <c r="C3005" s="5" t="s">
        <v>4362</v>
      </c>
      <c r="D3005" s="5" t="s">
        <v>4387</v>
      </c>
      <c r="E3005" s="5" t="s">
        <v>4388</v>
      </c>
      <c r="F3005" s="2">
        <v>1801</v>
      </c>
      <c r="G3005" s="2">
        <v>172058</v>
      </c>
      <c r="H3005" s="2">
        <v>100001</v>
      </c>
      <c r="I3005" s="2">
        <v>11821</v>
      </c>
      <c r="J3005" s="2">
        <v>88180</v>
      </c>
      <c r="K3005" s="33">
        <v>2.0424132456339304E-2</v>
      </c>
      <c r="L3005" s="2">
        <v>1525</v>
      </c>
      <c r="M3005" s="2">
        <v>153649</v>
      </c>
      <c r="N3005" s="2">
        <v>88161</v>
      </c>
      <c r="O3005" s="33">
        <v>1.7297898163587073E-2</v>
      </c>
      <c r="P3005" s="2">
        <v>1533</v>
      </c>
      <c r="Q3005" s="2">
        <v>152974</v>
      </c>
      <c r="R3005" s="2">
        <v>85976</v>
      </c>
      <c r="S3005" s="35">
        <v>1.7830557364846004E-2</v>
      </c>
      <c r="T3005" t="s">
        <v>4388</v>
      </c>
      <c r="U3005" t="s">
        <v>4388</v>
      </c>
      <c r="V3005" s="5" t="s">
        <v>4387</v>
      </c>
      <c r="W3005" s="5">
        <v>0</v>
      </c>
      <c r="X3005" s="4">
        <v>2.5935750914932998E-3</v>
      </c>
      <c r="Y3005" s="6">
        <v>268</v>
      </c>
      <c r="Z3005" s="4">
        <v>5.3265920125893096E-4</v>
      </c>
      <c r="AA3005" s="5">
        <v>504</v>
      </c>
      <c r="AC3005" s="16" t="str">
        <f t="shared" si="276"/>
        <v/>
      </c>
      <c r="AD3005" s="16" t="str">
        <f t="shared" si="277"/>
        <v/>
      </c>
      <c r="AE3005" s="16" t="str">
        <f t="shared" si="278"/>
        <v/>
      </c>
      <c r="AF3005" s="16" t="str">
        <f t="shared" si="279"/>
        <v/>
      </c>
      <c r="AG3005" s="16">
        <f t="shared" si="280"/>
        <v>2.0424132456339304E-2</v>
      </c>
      <c r="AH3005" s="16" t="str">
        <f t="shared" si="281"/>
        <v/>
      </c>
      <c r="AI3005" s="17" t="str">
        <f>IF('Peer Comparison Tool'!$D$11="NR","",IF($C3005='Peer Comparison Tool'!$D$9,COUNT('ALLL &lt;50B Database'!$AI$1:AI3004)+1,""))</f>
        <v/>
      </c>
    </row>
    <row r="3006" spans="1:35" x14ac:dyDescent="0.25">
      <c r="A3006" t="s">
        <v>2672</v>
      </c>
      <c r="B3006">
        <v>852254</v>
      </c>
      <c r="C3006" s="5" t="s">
        <v>2642</v>
      </c>
      <c r="D3006" s="5" t="s">
        <v>4390</v>
      </c>
      <c r="E3006" s="5" t="s">
        <v>4388</v>
      </c>
      <c r="F3006" s="2">
        <v>1413</v>
      </c>
      <c r="G3006" s="2">
        <v>171988</v>
      </c>
      <c r="H3006" s="2">
        <v>104062</v>
      </c>
      <c r="I3006" s="2">
        <v>3359</v>
      </c>
      <c r="J3006" s="2">
        <v>100703</v>
      </c>
      <c r="K3006" s="33">
        <v>1.403135954241681E-2</v>
      </c>
      <c r="L3006" s="2">
        <v>1336</v>
      </c>
      <c r="M3006" s="2">
        <v>159618</v>
      </c>
      <c r="N3006" s="2">
        <v>104334</v>
      </c>
      <c r="O3006" s="33">
        <v>1.2805029999808308E-2</v>
      </c>
      <c r="P3006" s="2">
        <v>1360</v>
      </c>
      <c r="Q3006" s="2">
        <v>168784</v>
      </c>
      <c r="R3006" s="2">
        <v>101148</v>
      </c>
      <c r="S3006" s="35">
        <v>1.3445644006801915E-2</v>
      </c>
      <c r="T3006" t="s">
        <v>4388</v>
      </c>
      <c r="U3006" t="s">
        <v>4388</v>
      </c>
      <c r="V3006" s="5" t="s">
        <v>4390</v>
      </c>
      <c r="W3006" s="5">
        <v>0</v>
      </c>
      <c r="X3006" s="4">
        <v>5.8571553561489499E-4</v>
      </c>
      <c r="Y3006" s="6">
        <v>53</v>
      </c>
      <c r="Z3006" s="4">
        <v>6.406140069936065E-4</v>
      </c>
      <c r="AA3006" s="5">
        <v>1966</v>
      </c>
      <c r="AC3006" s="16" t="str">
        <f t="shared" si="276"/>
        <v/>
      </c>
      <c r="AD3006" s="16" t="str">
        <f t="shared" si="277"/>
        <v/>
      </c>
      <c r="AE3006" s="16" t="str">
        <f t="shared" si="278"/>
        <v/>
      </c>
      <c r="AF3006" s="16" t="str">
        <f t="shared" si="279"/>
        <v/>
      </c>
      <c r="AG3006" s="16">
        <f t="shared" si="280"/>
        <v>1.403135954241681E-2</v>
      </c>
      <c r="AH3006" s="16" t="str">
        <f t="shared" si="281"/>
        <v/>
      </c>
      <c r="AI3006" s="17" t="str">
        <f>IF('Peer Comparison Tool'!$D$11="NR","",IF($C3006='Peer Comparison Tool'!$D$9,COUNT('ALLL &lt;50B Database'!$AI$1:AI3005)+1,""))</f>
        <v/>
      </c>
    </row>
    <row r="3007" spans="1:35" x14ac:dyDescent="0.25">
      <c r="A3007" t="s">
        <v>2418</v>
      </c>
      <c r="B3007">
        <v>852357</v>
      </c>
      <c r="C3007" s="5" t="s">
        <v>2299</v>
      </c>
      <c r="D3007" s="5" t="s">
        <v>4390</v>
      </c>
      <c r="E3007" s="5" t="s">
        <v>4388</v>
      </c>
      <c r="F3007" s="2">
        <v>4851</v>
      </c>
      <c r="G3007" s="2">
        <v>171680</v>
      </c>
      <c r="H3007" s="2">
        <v>69985</v>
      </c>
      <c r="I3007" s="2">
        <v>2086</v>
      </c>
      <c r="J3007" s="2">
        <v>67899</v>
      </c>
      <c r="K3007" s="33">
        <v>7.1444351168647544E-2</v>
      </c>
      <c r="L3007" s="2">
        <v>4761</v>
      </c>
      <c r="M3007" s="2">
        <v>170435</v>
      </c>
      <c r="N3007" s="2">
        <v>73861</v>
      </c>
      <c r="O3007" s="33">
        <v>6.4458916072081346E-2</v>
      </c>
      <c r="P3007" s="2">
        <v>4806</v>
      </c>
      <c r="Q3007" s="2">
        <v>173071</v>
      </c>
      <c r="R3007" s="2">
        <v>72578</v>
      </c>
      <c r="S3007" s="35">
        <v>6.621841329328447E-2</v>
      </c>
      <c r="T3007" t="s">
        <v>4388</v>
      </c>
      <c r="U3007" t="s">
        <v>4388</v>
      </c>
      <c r="V3007" s="5" t="s">
        <v>4390</v>
      </c>
      <c r="W3007" s="5">
        <v>0</v>
      </c>
      <c r="X3007" s="4">
        <v>5.2259378753630736E-3</v>
      </c>
      <c r="Y3007" s="6">
        <v>45</v>
      </c>
      <c r="Z3007" s="4">
        <v>1.759497221203124E-3</v>
      </c>
      <c r="AA3007" s="5">
        <v>19</v>
      </c>
      <c r="AC3007" s="16" t="str">
        <f t="shared" si="276"/>
        <v/>
      </c>
      <c r="AD3007" s="16" t="str">
        <f t="shared" si="277"/>
        <v/>
      </c>
      <c r="AE3007" s="16" t="str">
        <f t="shared" si="278"/>
        <v/>
      </c>
      <c r="AF3007" s="16" t="str">
        <f t="shared" si="279"/>
        <v/>
      </c>
      <c r="AG3007" s="16">
        <f t="shared" si="280"/>
        <v>7.1444351168647544E-2</v>
      </c>
      <c r="AH3007" s="16" t="str">
        <f t="shared" si="281"/>
        <v/>
      </c>
      <c r="AI3007" s="17" t="str">
        <f>IF('Peer Comparison Tool'!$D$11="NR","",IF($C3007='Peer Comparison Tool'!$D$9,COUNT('ALLL &lt;50B Database'!$AI$1:AI3006)+1,""))</f>
        <v/>
      </c>
    </row>
    <row r="3008" spans="1:35" x14ac:dyDescent="0.25">
      <c r="A3008" t="s">
        <v>3679</v>
      </c>
      <c r="B3008">
        <v>277736</v>
      </c>
      <c r="C3008" s="5" t="s">
        <v>3603</v>
      </c>
      <c r="D3008" s="5" t="s">
        <v>4390</v>
      </c>
      <c r="E3008" s="5" t="s">
        <v>4388</v>
      </c>
      <c r="F3008" s="2">
        <v>1568</v>
      </c>
      <c r="G3008" s="2">
        <v>171592</v>
      </c>
      <c r="H3008" s="2">
        <v>147868</v>
      </c>
      <c r="I3008" s="2">
        <v>10943</v>
      </c>
      <c r="J3008" s="2">
        <v>136925</v>
      </c>
      <c r="K3008" s="33">
        <v>1.1451524557239365E-2</v>
      </c>
      <c r="L3008" s="2">
        <v>1586</v>
      </c>
      <c r="M3008" s="2">
        <v>153694</v>
      </c>
      <c r="N3008" s="2">
        <v>133178</v>
      </c>
      <c r="O3008" s="33">
        <v>1.1908873838021295E-2</v>
      </c>
      <c r="P3008" s="2">
        <v>1586</v>
      </c>
      <c r="Q3008" s="2">
        <v>158032</v>
      </c>
      <c r="R3008" s="2">
        <v>138505</v>
      </c>
      <c r="S3008" s="35">
        <v>1.1450850149814087E-2</v>
      </c>
      <c r="T3008" t="s">
        <v>4388</v>
      </c>
      <c r="U3008" t="s">
        <v>4388</v>
      </c>
      <c r="V3008" s="5" t="s">
        <v>4390</v>
      </c>
      <c r="W3008" s="5">
        <v>0</v>
      </c>
      <c r="X3008" s="4">
        <v>6.744074252783977E-7</v>
      </c>
      <c r="Y3008" s="6">
        <v>-18</v>
      </c>
      <c r="Z3008" s="4">
        <v>-4.5802368820720835E-4</v>
      </c>
      <c r="AA3008" s="5">
        <v>3173</v>
      </c>
      <c r="AC3008" s="16" t="str">
        <f t="shared" si="276"/>
        <v/>
      </c>
      <c r="AD3008" s="16" t="str">
        <f t="shared" si="277"/>
        <v/>
      </c>
      <c r="AE3008" s="16" t="str">
        <f t="shared" si="278"/>
        <v/>
      </c>
      <c r="AF3008" s="16" t="str">
        <f t="shared" si="279"/>
        <v/>
      </c>
      <c r="AG3008" s="16">
        <f t="shared" si="280"/>
        <v>1.1451524557239365E-2</v>
      </c>
      <c r="AH3008" s="16" t="str">
        <f t="shared" si="281"/>
        <v/>
      </c>
      <c r="AI3008" s="17" t="str">
        <f>IF('Peer Comparison Tool'!$D$11="NR","",IF($C3008='Peer Comparison Tool'!$D$9,COUNT('ALLL &lt;50B Database'!$AI$1:AI3007)+1,""))</f>
        <v/>
      </c>
    </row>
    <row r="3009" spans="1:35" x14ac:dyDescent="0.25">
      <c r="A3009" t="s">
        <v>2584</v>
      </c>
      <c r="B3009">
        <v>222558</v>
      </c>
      <c r="C3009" s="5" t="s">
        <v>2569</v>
      </c>
      <c r="D3009" s="5" t="s">
        <v>4390</v>
      </c>
      <c r="E3009" s="5" t="s">
        <v>4388</v>
      </c>
      <c r="F3009" s="2">
        <v>1422</v>
      </c>
      <c r="G3009" s="2">
        <v>171544</v>
      </c>
      <c r="H3009" s="2">
        <v>91146</v>
      </c>
      <c r="I3009" s="2">
        <v>5864</v>
      </c>
      <c r="J3009" s="2">
        <v>85282</v>
      </c>
      <c r="K3009" s="33">
        <v>1.6674093009075772E-2</v>
      </c>
      <c r="L3009" s="2">
        <v>1564</v>
      </c>
      <c r="M3009" s="2">
        <v>147487</v>
      </c>
      <c r="N3009" s="2">
        <v>87108</v>
      </c>
      <c r="O3009" s="33">
        <v>1.7954722872755659E-2</v>
      </c>
      <c r="P3009" s="2">
        <v>1236</v>
      </c>
      <c r="Q3009" s="2">
        <v>155540</v>
      </c>
      <c r="R3009" s="2">
        <v>85322</v>
      </c>
      <c r="S3009" s="35">
        <v>1.4486298961580836E-2</v>
      </c>
      <c r="T3009" t="s">
        <v>4388</v>
      </c>
      <c r="U3009" t="s">
        <v>4388</v>
      </c>
      <c r="V3009" s="5" t="s">
        <v>4390</v>
      </c>
      <c r="W3009" s="5">
        <v>0</v>
      </c>
      <c r="X3009" s="4">
        <v>2.1877940474949367E-3</v>
      </c>
      <c r="Y3009" s="6">
        <v>186</v>
      </c>
      <c r="Z3009" s="4">
        <v>-3.4684239111748231E-3</v>
      </c>
      <c r="AA3009" s="5">
        <v>1101</v>
      </c>
      <c r="AC3009" s="16" t="str">
        <f t="shared" si="276"/>
        <v/>
      </c>
      <c r="AD3009" s="16" t="str">
        <f t="shared" si="277"/>
        <v/>
      </c>
      <c r="AE3009" s="16" t="str">
        <f t="shared" si="278"/>
        <v/>
      </c>
      <c r="AF3009" s="16" t="str">
        <f t="shared" si="279"/>
        <v/>
      </c>
      <c r="AG3009" s="16">
        <f t="shared" si="280"/>
        <v>1.6674093009075772E-2</v>
      </c>
      <c r="AH3009" s="16" t="str">
        <f t="shared" si="281"/>
        <v/>
      </c>
      <c r="AI3009" s="17" t="str">
        <f>IF('Peer Comparison Tool'!$D$11="NR","",IF($C3009='Peer Comparison Tool'!$D$9,COUNT('ALLL &lt;50B Database'!$AI$1:AI3008)+1,""))</f>
        <v/>
      </c>
    </row>
    <row r="3010" spans="1:35" x14ac:dyDescent="0.25">
      <c r="A3010" t="s">
        <v>2427</v>
      </c>
      <c r="B3010">
        <v>954251</v>
      </c>
      <c r="C3010" s="5" t="s">
        <v>2299</v>
      </c>
      <c r="D3010" s="5" t="s">
        <v>4387</v>
      </c>
      <c r="E3010" s="5" t="s">
        <v>4388</v>
      </c>
      <c r="F3010" s="2">
        <v>1024</v>
      </c>
      <c r="G3010" s="2">
        <v>171376</v>
      </c>
      <c r="H3010" s="2">
        <v>128251</v>
      </c>
      <c r="I3010" s="2">
        <v>2670</v>
      </c>
      <c r="J3010" s="2">
        <v>125581</v>
      </c>
      <c r="K3010" s="33">
        <v>8.1540997443880839E-3</v>
      </c>
      <c r="L3010" s="2">
        <v>973</v>
      </c>
      <c r="M3010" s="2">
        <v>155972</v>
      </c>
      <c r="N3010" s="2">
        <v>121680</v>
      </c>
      <c r="O3010" s="33">
        <v>7.9963839579224195E-3</v>
      </c>
      <c r="P3010" s="2">
        <v>923</v>
      </c>
      <c r="Q3010" s="2">
        <v>158622</v>
      </c>
      <c r="R3010" s="2">
        <v>121771</v>
      </c>
      <c r="S3010" s="35">
        <v>7.579801430554073E-3</v>
      </c>
      <c r="T3010" t="s">
        <v>4388</v>
      </c>
      <c r="U3010" t="s">
        <v>4388</v>
      </c>
      <c r="V3010" s="5" t="s">
        <v>4387</v>
      </c>
      <c r="W3010" s="5">
        <v>0</v>
      </c>
      <c r="X3010" s="4">
        <v>5.7429831383401086E-4</v>
      </c>
      <c r="Y3010" s="6">
        <v>101</v>
      </c>
      <c r="Z3010" s="4">
        <v>-4.1658252736834645E-4</v>
      </c>
      <c r="AA3010" s="5">
        <v>4288</v>
      </c>
      <c r="AC3010" s="16" t="str">
        <f t="shared" si="276"/>
        <v/>
      </c>
      <c r="AD3010" s="16" t="str">
        <f t="shared" si="277"/>
        <v/>
      </c>
      <c r="AE3010" s="16" t="str">
        <f t="shared" si="278"/>
        <v/>
      </c>
      <c r="AF3010" s="16" t="str">
        <f t="shared" si="279"/>
        <v/>
      </c>
      <c r="AG3010" s="16">
        <f t="shared" si="280"/>
        <v>8.1540997443880839E-3</v>
      </c>
      <c r="AH3010" s="16" t="str">
        <f t="shared" si="281"/>
        <v/>
      </c>
      <c r="AI3010" s="17" t="str">
        <f>IF('Peer Comparison Tool'!$D$11="NR","",IF($C3010='Peer Comparison Tool'!$D$9,COUNT('ALLL &lt;50B Database'!$AI$1:AI3009)+1,""))</f>
        <v/>
      </c>
    </row>
    <row r="3011" spans="1:35" x14ac:dyDescent="0.25">
      <c r="A3011" t="s">
        <v>330</v>
      </c>
      <c r="B3011">
        <v>1493319</v>
      </c>
      <c r="C3011" s="5" t="s">
        <v>207</v>
      </c>
      <c r="D3011" s="5" t="s">
        <v>4390</v>
      </c>
      <c r="E3011" s="5" t="s">
        <v>4388</v>
      </c>
      <c r="F3011" s="2">
        <v>1300</v>
      </c>
      <c r="G3011" s="2">
        <v>171271</v>
      </c>
      <c r="H3011" s="2">
        <v>116083</v>
      </c>
      <c r="I3011" s="2">
        <v>17571</v>
      </c>
      <c r="J3011" s="2">
        <v>98512</v>
      </c>
      <c r="K3011" s="33">
        <v>1.3196361864544421E-2</v>
      </c>
      <c r="L3011" s="2">
        <v>1581</v>
      </c>
      <c r="M3011" s="2">
        <v>128563</v>
      </c>
      <c r="N3011" s="2">
        <v>84504</v>
      </c>
      <c r="O3011" s="33">
        <v>1.8709173530247088E-2</v>
      </c>
      <c r="P3011" s="2">
        <v>1261</v>
      </c>
      <c r="Q3011" s="2">
        <v>141537</v>
      </c>
      <c r="R3011" s="2">
        <v>91632</v>
      </c>
      <c r="S3011" s="35">
        <v>1.3761568011175136E-2</v>
      </c>
      <c r="T3011" t="s">
        <v>4388</v>
      </c>
      <c r="U3011" t="s">
        <v>4388</v>
      </c>
      <c r="V3011" s="5" t="s">
        <v>4390</v>
      </c>
      <c r="W3011" s="5">
        <v>0</v>
      </c>
      <c r="X3011" s="4">
        <v>-5.652061466307149E-4</v>
      </c>
      <c r="Y3011" s="6">
        <v>39</v>
      </c>
      <c r="Z3011" s="4">
        <v>-4.9476055190719528E-3</v>
      </c>
      <c r="AA3011" s="5">
        <v>2317</v>
      </c>
      <c r="AC3011" s="16" t="str">
        <f t="shared" ref="AC3011:AC3074" si="282">IF(AND($G3011&gt;=10000000,$G3011&lt;50000000),$K3011,"")</f>
        <v/>
      </c>
      <c r="AD3011" s="16" t="str">
        <f t="shared" ref="AD3011:AD3074" si="283">IF(AND($G3011&gt;=5000000,$G3011&lt;9999999),$K3011,"")</f>
        <v/>
      </c>
      <c r="AE3011" s="16" t="str">
        <f t="shared" ref="AE3011:AE3074" si="284">IF(AND($G3011&gt;=1000000,$G3011&lt;4999999),$K3011,"")</f>
        <v/>
      </c>
      <c r="AF3011" s="16" t="str">
        <f t="shared" ref="AF3011:AF3074" si="285">IF(AND($G3011&gt;=500000,$G3011&lt;999999),$K3011,"")</f>
        <v/>
      </c>
      <c r="AG3011" s="16">
        <f t="shared" ref="AG3011:AG3074" si="286">IF(AND($G3011&gt;=100000,$G3011&lt;499999),$K3011,"")</f>
        <v>1.3196361864544421E-2</v>
      </c>
      <c r="AH3011" s="16" t="str">
        <f t="shared" ref="AH3011:AH3074" si="287">IF(AND($G3011&gt;=0,$G3011&lt;99999),$K3011,"")</f>
        <v/>
      </c>
      <c r="AI3011" s="17" t="str">
        <f>IF('Peer Comparison Tool'!$D$11="NR","",IF($C3011='Peer Comparison Tool'!$D$9,COUNT('ALLL &lt;50B Database'!$AI$1:AI3010)+1,""))</f>
        <v/>
      </c>
    </row>
    <row r="3012" spans="1:35" x14ac:dyDescent="0.25">
      <c r="A3012" t="s">
        <v>2437</v>
      </c>
      <c r="B3012">
        <v>3308574</v>
      </c>
      <c r="C3012" s="5" t="s">
        <v>2299</v>
      </c>
      <c r="D3012" s="5" t="s">
        <v>4390</v>
      </c>
      <c r="E3012" s="5" t="s">
        <v>4388</v>
      </c>
      <c r="F3012" s="2">
        <v>588</v>
      </c>
      <c r="G3012" s="2">
        <v>171254</v>
      </c>
      <c r="H3012" s="2">
        <v>34693</v>
      </c>
      <c r="I3012" s="2">
        <v>65</v>
      </c>
      <c r="J3012" s="2">
        <v>34628</v>
      </c>
      <c r="K3012" s="33">
        <v>1.6980478225713296E-2</v>
      </c>
      <c r="L3012" s="2">
        <v>312</v>
      </c>
      <c r="M3012" s="2">
        <v>104250</v>
      </c>
      <c r="N3012" s="2">
        <v>35896</v>
      </c>
      <c r="O3012" s="33">
        <v>8.6917762424782701E-3</v>
      </c>
      <c r="P3012" s="2">
        <v>450</v>
      </c>
      <c r="Q3012" s="2">
        <v>140828</v>
      </c>
      <c r="R3012" s="2">
        <v>36051</v>
      </c>
      <c r="S3012" s="35">
        <v>1.2482316717982857E-2</v>
      </c>
      <c r="T3012" t="s">
        <v>4388</v>
      </c>
      <c r="U3012" t="s">
        <v>4388</v>
      </c>
      <c r="V3012" s="5" t="s">
        <v>4390</v>
      </c>
      <c r="W3012" s="5">
        <v>0</v>
      </c>
      <c r="X3012" s="4">
        <v>4.4981615077304381E-3</v>
      </c>
      <c r="Y3012" s="6">
        <v>138</v>
      </c>
      <c r="Z3012" s="4">
        <v>3.7905404755045873E-3</v>
      </c>
      <c r="AA3012" s="5">
        <v>1044</v>
      </c>
      <c r="AC3012" s="16" t="str">
        <f t="shared" si="282"/>
        <v/>
      </c>
      <c r="AD3012" s="16" t="str">
        <f t="shared" si="283"/>
        <v/>
      </c>
      <c r="AE3012" s="16" t="str">
        <f t="shared" si="284"/>
        <v/>
      </c>
      <c r="AF3012" s="16" t="str">
        <f t="shared" si="285"/>
        <v/>
      </c>
      <c r="AG3012" s="16">
        <f t="shared" si="286"/>
        <v>1.6980478225713296E-2</v>
      </c>
      <c r="AH3012" s="16" t="str">
        <f t="shared" si="287"/>
        <v/>
      </c>
      <c r="AI3012" s="17" t="str">
        <f>IF('Peer Comparison Tool'!$D$11="NR","",IF($C3012='Peer Comparison Tool'!$D$9,COUNT('ALLL &lt;50B Database'!$AI$1:AI3011)+1,""))</f>
        <v/>
      </c>
    </row>
    <row r="3013" spans="1:35" x14ac:dyDescent="0.25">
      <c r="A3013" t="s">
        <v>924</v>
      </c>
      <c r="B3013">
        <v>3010363</v>
      </c>
      <c r="C3013" s="5" t="s">
        <v>917</v>
      </c>
      <c r="D3013" s="5" t="s">
        <v>4390</v>
      </c>
      <c r="E3013" s="5" t="s">
        <v>4388</v>
      </c>
      <c r="F3013" s="2">
        <v>1187</v>
      </c>
      <c r="G3013" s="2">
        <v>171251</v>
      </c>
      <c r="H3013" s="2">
        <v>97628</v>
      </c>
      <c r="I3013" s="2">
        <v>23841</v>
      </c>
      <c r="J3013" s="2">
        <v>73787</v>
      </c>
      <c r="K3013" s="33">
        <v>1.6086844566115983E-2</v>
      </c>
      <c r="L3013" s="2">
        <v>1172</v>
      </c>
      <c r="M3013" s="2">
        <v>140457</v>
      </c>
      <c r="N3013" s="2">
        <v>75618</v>
      </c>
      <c r="O3013" s="33">
        <v>1.5498955275199027E-2</v>
      </c>
      <c r="P3013" s="2">
        <v>1181</v>
      </c>
      <c r="Q3013" s="2">
        <v>145122</v>
      </c>
      <c r="R3013" s="2">
        <v>74514</v>
      </c>
      <c r="S3013" s="35">
        <v>1.5849370588077408E-2</v>
      </c>
      <c r="T3013" t="s">
        <v>4388</v>
      </c>
      <c r="U3013" t="s">
        <v>4388</v>
      </c>
      <c r="V3013" s="5" t="s">
        <v>4390</v>
      </c>
      <c r="W3013" s="5">
        <v>0</v>
      </c>
      <c r="X3013" s="4">
        <v>2.3747397803857567E-4</v>
      </c>
      <c r="Y3013" s="6">
        <v>6</v>
      </c>
      <c r="Z3013" s="4">
        <v>3.5041531287838094E-4</v>
      </c>
      <c r="AA3013" s="5">
        <v>1252</v>
      </c>
      <c r="AC3013" s="16" t="str">
        <f t="shared" si="282"/>
        <v/>
      </c>
      <c r="AD3013" s="16" t="str">
        <f t="shared" si="283"/>
        <v/>
      </c>
      <c r="AE3013" s="16" t="str">
        <f t="shared" si="284"/>
        <v/>
      </c>
      <c r="AF3013" s="16" t="str">
        <f t="shared" si="285"/>
        <v/>
      </c>
      <c r="AG3013" s="16">
        <f t="shared" si="286"/>
        <v>1.6086844566115983E-2</v>
      </c>
      <c r="AH3013" s="16" t="str">
        <f t="shared" si="287"/>
        <v/>
      </c>
      <c r="AI3013" s="17" t="str">
        <f>IF('Peer Comparison Tool'!$D$11="NR","",IF($C3013='Peer Comparison Tool'!$D$9,COUNT('ALLL &lt;50B Database'!$AI$1:AI3012)+1,""))</f>
        <v/>
      </c>
    </row>
    <row r="3014" spans="1:35" x14ac:dyDescent="0.25">
      <c r="A3014" t="s">
        <v>4265</v>
      </c>
      <c r="B3014">
        <v>588245</v>
      </c>
      <c r="C3014" s="5" t="s">
        <v>4163</v>
      </c>
      <c r="D3014" s="5" t="s">
        <v>4390</v>
      </c>
      <c r="E3014" s="5" t="s">
        <v>4388</v>
      </c>
      <c r="F3014" s="2">
        <v>1841</v>
      </c>
      <c r="G3014" s="2">
        <v>171224</v>
      </c>
      <c r="H3014" s="2">
        <v>148652</v>
      </c>
      <c r="I3014" s="2">
        <v>8230</v>
      </c>
      <c r="J3014" s="2">
        <v>140422</v>
      </c>
      <c r="K3014" s="33">
        <v>1.3110481263619661E-2</v>
      </c>
      <c r="L3014" s="2">
        <v>1781</v>
      </c>
      <c r="M3014" s="2">
        <v>161097</v>
      </c>
      <c r="N3014" s="2">
        <v>136494</v>
      </c>
      <c r="O3014" s="33">
        <v>1.304819259454628E-2</v>
      </c>
      <c r="P3014" s="2">
        <v>1811</v>
      </c>
      <c r="Q3014" s="2">
        <v>159878</v>
      </c>
      <c r="R3014" s="2">
        <v>137489</v>
      </c>
      <c r="S3014" s="35">
        <v>1.3171962847936926E-2</v>
      </c>
      <c r="T3014" t="s">
        <v>4388</v>
      </c>
      <c r="U3014" t="s">
        <v>4388</v>
      </c>
      <c r="V3014" s="5" t="s">
        <v>4390</v>
      </c>
      <c r="W3014" s="5">
        <v>0</v>
      </c>
      <c r="X3014" s="4">
        <v>-6.1481584317265095E-5</v>
      </c>
      <c r="Y3014" s="6">
        <v>30</v>
      </c>
      <c r="Z3014" s="4">
        <v>1.2377025339064575E-4</v>
      </c>
      <c r="AA3014" s="5">
        <v>2370</v>
      </c>
      <c r="AC3014" s="16" t="str">
        <f t="shared" si="282"/>
        <v/>
      </c>
      <c r="AD3014" s="16" t="str">
        <f t="shared" si="283"/>
        <v/>
      </c>
      <c r="AE3014" s="16" t="str">
        <f t="shared" si="284"/>
        <v/>
      </c>
      <c r="AF3014" s="16" t="str">
        <f t="shared" si="285"/>
        <v/>
      </c>
      <c r="AG3014" s="16">
        <f t="shared" si="286"/>
        <v>1.3110481263619661E-2</v>
      </c>
      <c r="AH3014" s="16" t="str">
        <f t="shared" si="287"/>
        <v/>
      </c>
      <c r="AI3014" s="17" t="str">
        <f>IF('Peer Comparison Tool'!$D$11="NR","",IF($C3014='Peer Comparison Tool'!$D$9,COUNT('ALLL &lt;50B Database'!$AI$1:AI3013)+1,""))</f>
        <v/>
      </c>
    </row>
    <row r="3015" spans="1:35" x14ac:dyDescent="0.25">
      <c r="A3015" t="s">
        <v>2016</v>
      </c>
      <c r="B3015">
        <v>289056</v>
      </c>
      <c r="C3015" s="5" t="s">
        <v>1963</v>
      </c>
      <c r="D3015" s="5" t="s">
        <v>4390</v>
      </c>
      <c r="E3015" s="5" t="s">
        <v>4388</v>
      </c>
      <c r="F3015" s="2">
        <v>990</v>
      </c>
      <c r="G3015" s="2">
        <v>171151</v>
      </c>
      <c r="H3015" s="2">
        <v>91565</v>
      </c>
      <c r="I3015" s="2">
        <v>0</v>
      </c>
      <c r="J3015" s="2">
        <v>91565</v>
      </c>
      <c r="K3015" s="33">
        <v>1.0811991481461256E-2</v>
      </c>
      <c r="L3015" s="2">
        <v>902</v>
      </c>
      <c r="M3015" s="2">
        <v>153854</v>
      </c>
      <c r="N3015" s="2">
        <v>88082</v>
      </c>
      <c r="O3015" s="33">
        <v>1.0240457755273494E-2</v>
      </c>
      <c r="P3015" s="2">
        <v>951</v>
      </c>
      <c r="Q3015" s="2">
        <v>158770</v>
      </c>
      <c r="R3015" s="2">
        <v>85936</v>
      </c>
      <c r="S3015" s="35">
        <v>1.1066374976726866E-2</v>
      </c>
      <c r="T3015" t="s">
        <v>4388</v>
      </c>
      <c r="U3015" t="s">
        <v>4388</v>
      </c>
      <c r="V3015" s="5" t="s">
        <v>4390</v>
      </c>
      <c r="W3015" s="5">
        <v>0</v>
      </c>
      <c r="X3015" s="4">
        <v>-2.5438349526561016E-4</v>
      </c>
      <c r="Y3015" s="6">
        <v>39</v>
      </c>
      <c r="Z3015" s="4">
        <v>8.2591722145337193E-4</v>
      </c>
      <c r="AA3015" s="5">
        <v>3457</v>
      </c>
      <c r="AC3015" s="16" t="str">
        <f t="shared" si="282"/>
        <v/>
      </c>
      <c r="AD3015" s="16" t="str">
        <f t="shared" si="283"/>
        <v/>
      </c>
      <c r="AE3015" s="16" t="str">
        <f t="shared" si="284"/>
        <v/>
      </c>
      <c r="AF3015" s="16" t="str">
        <f t="shared" si="285"/>
        <v/>
      </c>
      <c r="AG3015" s="16">
        <f t="shared" si="286"/>
        <v>1.0811991481461256E-2</v>
      </c>
      <c r="AH3015" s="16" t="str">
        <f t="shared" si="287"/>
        <v/>
      </c>
      <c r="AI3015" s="17" t="str">
        <f>IF('Peer Comparison Tool'!$D$11="NR","",IF($C3015='Peer Comparison Tool'!$D$9,COUNT('ALLL &lt;50B Database'!$AI$1:AI3014)+1,""))</f>
        <v/>
      </c>
    </row>
    <row r="3016" spans="1:35" x14ac:dyDescent="0.25">
      <c r="A3016" t="s">
        <v>3140</v>
      </c>
      <c r="B3016">
        <v>44929</v>
      </c>
      <c r="C3016" s="5" t="s">
        <v>3064</v>
      </c>
      <c r="D3016" s="5" t="s">
        <v>4387</v>
      </c>
      <c r="E3016" s="5" t="s">
        <v>4388</v>
      </c>
      <c r="F3016" s="2">
        <v>1030</v>
      </c>
      <c r="G3016" s="2">
        <v>171004</v>
      </c>
      <c r="H3016" s="2">
        <v>83267</v>
      </c>
      <c r="I3016" s="2">
        <v>363</v>
      </c>
      <c r="J3016" s="2">
        <v>82904</v>
      </c>
      <c r="K3016" s="33">
        <v>1.2424008491749494E-2</v>
      </c>
      <c r="L3016" s="2">
        <v>1034</v>
      </c>
      <c r="M3016" s="2">
        <v>150742</v>
      </c>
      <c r="N3016" s="2">
        <v>83578</v>
      </c>
      <c r="O3016" s="33">
        <v>1.2371676757041327E-2</v>
      </c>
      <c r="P3016" s="2">
        <v>1030</v>
      </c>
      <c r="Q3016" s="2">
        <v>157703</v>
      </c>
      <c r="R3016" s="2">
        <v>83646</v>
      </c>
      <c r="S3016" s="35">
        <v>1.2313798627549435E-2</v>
      </c>
      <c r="T3016" t="s">
        <v>4388</v>
      </c>
      <c r="U3016" t="s">
        <v>4388</v>
      </c>
      <c r="V3016" s="5" t="s">
        <v>4387</v>
      </c>
      <c r="W3016" s="5">
        <v>0</v>
      </c>
      <c r="X3016" s="4">
        <v>1.1020986420005874E-4</v>
      </c>
      <c r="Y3016" s="6">
        <v>0</v>
      </c>
      <c r="Z3016" s="4">
        <v>-5.7878129491891958E-5</v>
      </c>
      <c r="AA3016" s="5">
        <v>2738</v>
      </c>
      <c r="AC3016" s="16" t="str">
        <f t="shared" si="282"/>
        <v/>
      </c>
      <c r="AD3016" s="16" t="str">
        <f t="shared" si="283"/>
        <v/>
      </c>
      <c r="AE3016" s="16" t="str">
        <f t="shared" si="284"/>
        <v/>
      </c>
      <c r="AF3016" s="16" t="str">
        <f t="shared" si="285"/>
        <v/>
      </c>
      <c r="AG3016" s="16">
        <f t="shared" si="286"/>
        <v>1.2424008491749494E-2</v>
      </c>
      <c r="AH3016" s="16" t="str">
        <f t="shared" si="287"/>
        <v/>
      </c>
      <c r="AI3016" s="17" t="str">
        <f>IF('Peer Comparison Tool'!$D$11="NR","",IF($C3016='Peer Comparison Tool'!$D$9,COUNT('ALLL &lt;50B Database'!$AI$1:AI3015)+1,""))</f>
        <v/>
      </c>
    </row>
    <row r="3017" spans="1:35" x14ac:dyDescent="0.25">
      <c r="A3017" t="s">
        <v>4267</v>
      </c>
      <c r="B3017">
        <v>596978</v>
      </c>
      <c r="C3017" s="5" t="s">
        <v>4163</v>
      </c>
      <c r="D3017" s="5" t="s">
        <v>4390</v>
      </c>
      <c r="E3017" s="5" t="s">
        <v>4388</v>
      </c>
      <c r="F3017" s="2">
        <v>1700</v>
      </c>
      <c r="G3017" s="2">
        <v>170966</v>
      </c>
      <c r="H3017" s="2">
        <v>118641</v>
      </c>
      <c r="I3017" s="2">
        <v>6375</v>
      </c>
      <c r="J3017" s="2">
        <v>112266</v>
      </c>
      <c r="K3017" s="33">
        <v>1.5142607735200328E-2</v>
      </c>
      <c r="L3017" s="2">
        <v>1591</v>
      </c>
      <c r="M3017" s="2">
        <v>148165</v>
      </c>
      <c r="N3017" s="2">
        <v>106673</v>
      </c>
      <c r="O3017" s="33">
        <v>1.4914739437345908E-2</v>
      </c>
      <c r="P3017" s="2">
        <v>1548</v>
      </c>
      <c r="Q3017" s="2">
        <v>151531</v>
      </c>
      <c r="R3017" s="2">
        <v>107953</v>
      </c>
      <c r="S3017" s="35">
        <v>1.4339573703370911E-2</v>
      </c>
      <c r="T3017" t="s">
        <v>4388</v>
      </c>
      <c r="U3017" t="s">
        <v>4388</v>
      </c>
      <c r="V3017" s="5" t="s">
        <v>4390</v>
      </c>
      <c r="W3017" s="5">
        <v>0</v>
      </c>
      <c r="X3017" s="4">
        <v>8.0303403182941692E-4</v>
      </c>
      <c r="Y3017" s="6">
        <v>152</v>
      </c>
      <c r="Z3017" s="4">
        <v>-5.7516573397499611E-4</v>
      </c>
      <c r="AA3017" s="5">
        <v>1566</v>
      </c>
      <c r="AC3017" s="16" t="str">
        <f t="shared" si="282"/>
        <v/>
      </c>
      <c r="AD3017" s="16" t="str">
        <f t="shared" si="283"/>
        <v/>
      </c>
      <c r="AE3017" s="16" t="str">
        <f t="shared" si="284"/>
        <v/>
      </c>
      <c r="AF3017" s="16" t="str">
        <f t="shared" si="285"/>
        <v/>
      </c>
      <c r="AG3017" s="16">
        <f t="shared" si="286"/>
        <v>1.5142607735200328E-2</v>
      </c>
      <c r="AH3017" s="16" t="str">
        <f t="shared" si="287"/>
        <v/>
      </c>
      <c r="AI3017" s="17" t="str">
        <f>IF('Peer Comparison Tool'!$D$11="NR","",IF($C3017='Peer Comparison Tool'!$D$9,COUNT('ALLL &lt;50B Database'!$AI$1:AI3016)+1,""))</f>
        <v/>
      </c>
    </row>
    <row r="3018" spans="1:35" x14ac:dyDescent="0.25">
      <c r="A3018" t="s">
        <v>1763</v>
      </c>
      <c r="B3018">
        <v>910239</v>
      </c>
      <c r="C3018" s="5" t="s">
        <v>1695</v>
      </c>
      <c r="D3018" s="5" t="s">
        <v>4390</v>
      </c>
      <c r="E3018" s="5" t="s">
        <v>4388</v>
      </c>
      <c r="F3018" s="2">
        <v>1167</v>
      </c>
      <c r="G3018" s="2">
        <v>170837</v>
      </c>
      <c r="H3018" s="2">
        <v>131251</v>
      </c>
      <c r="I3018" s="2">
        <v>14495</v>
      </c>
      <c r="J3018" s="2">
        <v>116756</v>
      </c>
      <c r="K3018" s="33">
        <v>9.995203672616396E-3</v>
      </c>
      <c r="L3018" s="2">
        <v>1108</v>
      </c>
      <c r="M3018" s="2">
        <v>149892</v>
      </c>
      <c r="N3018" s="2">
        <v>115120</v>
      </c>
      <c r="O3018" s="33">
        <v>9.6247394023627527E-3</v>
      </c>
      <c r="P3018" s="2">
        <v>1137</v>
      </c>
      <c r="Q3018" s="2">
        <v>156852</v>
      </c>
      <c r="R3018" s="2">
        <v>115913</v>
      </c>
      <c r="S3018" s="35">
        <v>9.8090809486425165E-3</v>
      </c>
      <c r="T3018" t="s">
        <v>4388</v>
      </c>
      <c r="U3018" t="s">
        <v>4388</v>
      </c>
      <c r="V3018" s="5" t="s">
        <v>4390</v>
      </c>
      <c r="W3018" s="5">
        <v>0</v>
      </c>
      <c r="X3018" s="4">
        <v>1.8612272397387948E-4</v>
      </c>
      <c r="Y3018" s="6">
        <v>30</v>
      </c>
      <c r="Z3018" s="4">
        <v>1.843415462797638E-4</v>
      </c>
      <c r="AA3018" s="5">
        <v>3783</v>
      </c>
      <c r="AC3018" s="16" t="str">
        <f t="shared" si="282"/>
        <v/>
      </c>
      <c r="AD3018" s="16" t="str">
        <f t="shared" si="283"/>
        <v/>
      </c>
      <c r="AE3018" s="16" t="str">
        <f t="shared" si="284"/>
        <v/>
      </c>
      <c r="AF3018" s="16" t="str">
        <f t="shared" si="285"/>
        <v/>
      </c>
      <c r="AG3018" s="16">
        <f t="shared" si="286"/>
        <v>9.995203672616396E-3</v>
      </c>
      <c r="AH3018" s="16" t="str">
        <f t="shared" si="287"/>
        <v/>
      </c>
      <c r="AI3018" s="17" t="str">
        <f>IF('Peer Comparison Tool'!$D$11="NR","",IF($C3018='Peer Comparison Tool'!$D$9,COUNT('ALLL &lt;50B Database'!$AI$1:AI3017)+1,""))</f>
        <v/>
      </c>
    </row>
    <row r="3019" spans="1:35" x14ac:dyDescent="0.25">
      <c r="A3019" t="s">
        <v>1654</v>
      </c>
      <c r="B3019">
        <v>839246</v>
      </c>
      <c r="C3019" s="5" t="s">
        <v>1578</v>
      </c>
      <c r="D3019" s="5" t="s">
        <v>4390</v>
      </c>
      <c r="E3019" s="5" t="s">
        <v>4388</v>
      </c>
      <c r="F3019" s="2">
        <v>1901</v>
      </c>
      <c r="G3019" s="2">
        <v>170200</v>
      </c>
      <c r="H3019" s="2">
        <v>124337</v>
      </c>
      <c r="I3019" s="2">
        <v>6715</v>
      </c>
      <c r="J3019" s="2">
        <v>117622</v>
      </c>
      <c r="K3019" s="33">
        <v>1.616194249375117E-2</v>
      </c>
      <c r="L3019" s="2">
        <v>1781</v>
      </c>
      <c r="M3019" s="2">
        <v>148828</v>
      </c>
      <c r="N3019" s="2">
        <v>122052</v>
      </c>
      <c r="O3019" s="33">
        <v>1.4592141054632453E-2</v>
      </c>
      <c r="P3019" s="2">
        <v>1811</v>
      </c>
      <c r="Q3019" s="2">
        <v>148894</v>
      </c>
      <c r="R3019" s="2">
        <v>118145</v>
      </c>
      <c r="S3019" s="35">
        <v>1.5328621609039739E-2</v>
      </c>
      <c r="T3019" t="s">
        <v>4388</v>
      </c>
      <c r="U3019" t="s">
        <v>4388</v>
      </c>
      <c r="V3019" s="5" t="s">
        <v>4390</v>
      </c>
      <c r="W3019" s="5">
        <v>0</v>
      </c>
      <c r="X3019" s="4">
        <v>8.3332088471143109E-4</v>
      </c>
      <c r="Y3019" s="6">
        <v>90</v>
      </c>
      <c r="Z3019" s="4">
        <v>7.3648055440728687E-4</v>
      </c>
      <c r="AA3019" s="5">
        <v>1232</v>
      </c>
      <c r="AC3019" s="16" t="str">
        <f t="shared" si="282"/>
        <v/>
      </c>
      <c r="AD3019" s="16" t="str">
        <f t="shared" si="283"/>
        <v/>
      </c>
      <c r="AE3019" s="16" t="str">
        <f t="shared" si="284"/>
        <v/>
      </c>
      <c r="AF3019" s="16" t="str">
        <f t="shared" si="285"/>
        <v/>
      </c>
      <c r="AG3019" s="16">
        <f t="shared" si="286"/>
        <v>1.616194249375117E-2</v>
      </c>
      <c r="AH3019" s="16" t="str">
        <f t="shared" si="287"/>
        <v/>
      </c>
      <c r="AI3019" s="17" t="str">
        <f>IF('Peer Comparison Tool'!$D$11="NR","",IF($C3019='Peer Comparison Tool'!$D$9,COUNT('ALLL &lt;50B Database'!$AI$1:AI3018)+1,""))</f>
        <v/>
      </c>
    </row>
    <row r="3020" spans="1:35" x14ac:dyDescent="0.25">
      <c r="A3020" t="s">
        <v>831</v>
      </c>
      <c r="B3020">
        <v>382443</v>
      </c>
      <c r="C3020" s="5" t="s">
        <v>716</v>
      </c>
      <c r="D3020" s="5" t="s">
        <v>4390</v>
      </c>
      <c r="E3020" s="5" t="s">
        <v>4388</v>
      </c>
      <c r="F3020" s="2">
        <v>779</v>
      </c>
      <c r="G3020" s="2">
        <v>170018</v>
      </c>
      <c r="H3020" s="2">
        <v>88597</v>
      </c>
      <c r="I3020" s="2">
        <v>5958</v>
      </c>
      <c r="J3020" s="2">
        <v>82639</v>
      </c>
      <c r="K3020" s="33">
        <v>9.4265419475066253E-3</v>
      </c>
      <c r="L3020" s="2">
        <v>790</v>
      </c>
      <c r="M3020" s="2">
        <v>154287</v>
      </c>
      <c r="N3020" s="2">
        <v>84717</v>
      </c>
      <c r="O3020" s="33">
        <v>9.3251649609877585E-3</v>
      </c>
      <c r="P3020" s="2">
        <v>779</v>
      </c>
      <c r="Q3020" s="2">
        <v>155359</v>
      </c>
      <c r="R3020" s="2">
        <v>84839</v>
      </c>
      <c r="S3020" s="35">
        <v>9.1820978559388963E-3</v>
      </c>
      <c r="T3020" t="s">
        <v>4388</v>
      </c>
      <c r="U3020" t="s">
        <v>4388</v>
      </c>
      <c r="V3020" s="5" t="s">
        <v>4390</v>
      </c>
      <c r="W3020" s="5">
        <v>0</v>
      </c>
      <c r="X3020" s="4">
        <v>2.44444091567729E-4</v>
      </c>
      <c r="Y3020" s="6">
        <v>0</v>
      </c>
      <c r="Z3020" s="4">
        <v>-1.4306710504886216E-4</v>
      </c>
      <c r="AA3020" s="5">
        <v>3960</v>
      </c>
      <c r="AC3020" s="16" t="str">
        <f t="shared" si="282"/>
        <v/>
      </c>
      <c r="AD3020" s="16" t="str">
        <f t="shared" si="283"/>
        <v/>
      </c>
      <c r="AE3020" s="16" t="str">
        <f t="shared" si="284"/>
        <v/>
      </c>
      <c r="AF3020" s="16" t="str">
        <f t="shared" si="285"/>
        <v/>
      </c>
      <c r="AG3020" s="16">
        <f t="shared" si="286"/>
        <v>9.4265419475066253E-3</v>
      </c>
      <c r="AH3020" s="16" t="str">
        <f t="shared" si="287"/>
        <v/>
      </c>
      <c r="AI3020" s="17" t="str">
        <f>IF('Peer Comparison Tool'!$D$11="NR","",IF($C3020='Peer Comparison Tool'!$D$9,COUNT('ALLL &lt;50B Database'!$AI$1:AI3019)+1,""))</f>
        <v/>
      </c>
    </row>
    <row r="3021" spans="1:35" x14ac:dyDescent="0.25">
      <c r="A3021" t="s">
        <v>3485</v>
      </c>
      <c r="B3021">
        <v>17110</v>
      </c>
      <c r="C3021" s="5" t="s">
        <v>3374</v>
      </c>
      <c r="D3021" s="5" t="s">
        <v>4387</v>
      </c>
      <c r="E3021" s="5" t="s">
        <v>4388</v>
      </c>
      <c r="F3021" s="2">
        <v>279</v>
      </c>
      <c r="G3021" s="2">
        <v>169968</v>
      </c>
      <c r="H3021" s="2">
        <v>64086</v>
      </c>
      <c r="I3021" s="2">
        <v>0</v>
      </c>
      <c r="J3021" s="2">
        <v>64086</v>
      </c>
      <c r="K3021" s="33">
        <v>4.3535249508472986E-3</v>
      </c>
      <c r="L3021" s="2">
        <v>279</v>
      </c>
      <c r="M3021" s="2">
        <v>171168</v>
      </c>
      <c r="N3021" s="2">
        <v>71150</v>
      </c>
      <c r="O3021" s="33">
        <v>3.9212930428671822E-3</v>
      </c>
      <c r="P3021" s="2">
        <v>279</v>
      </c>
      <c r="Q3021" s="2">
        <v>170140</v>
      </c>
      <c r="R3021" s="2">
        <v>65516</v>
      </c>
      <c r="S3021" s="35">
        <v>4.2585017400329694E-3</v>
      </c>
      <c r="T3021" t="s">
        <v>4388</v>
      </c>
      <c r="U3021" t="s">
        <v>4388</v>
      </c>
      <c r="V3021" s="5" t="s">
        <v>4387</v>
      </c>
      <c r="W3021" s="5">
        <v>0</v>
      </c>
      <c r="X3021" s="4">
        <v>9.502321081432917E-5</v>
      </c>
      <c r="Y3021" s="6">
        <v>0</v>
      </c>
      <c r="Z3021" s="4">
        <v>3.3720869716578721E-4</v>
      </c>
      <c r="AA3021" s="5">
        <v>4694</v>
      </c>
      <c r="AC3021" s="16" t="str">
        <f t="shared" si="282"/>
        <v/>
      </c>
      <c r="AD3021" s="16" t="str">
        <f t="shared" si="283"/>
        <v/>
      </c>
      <c r="AE3021" s="16" t="str">
        <f t="shared" si="284"/>
        <v/>
      </c>
      <c r="AF3021" s="16" t="str">
        <f t="shared" si="285"/>
        <v/>
      </c>
      <c r="AG3021" s="16">
        <f t="shared" si="286"/>
        <v>4.3535249508472986E-3</v>
      </c>
      <c r="AH3021" s="16" t="str">
        <f t="shared" si="287"/>
        <v/>
      </c>
      <c r="AI3021" s="17" t="str">
        <f>IF('Peer Comparison Tool'!$D$11="NR","",IF($C3021='Peer Comparison Tool'!$D$9,COUNT('ALLL &lt;50B Database'!$AI$1:AI3020)+1,""))</f>
        <v/>
      </c>
    </row>
    <row r="3022" spans="1:35" x14ac:dyDescent="0.25">
      <c r="A3022" t="s">
        <v>1761</v>
      </c>
      <c r="B3022">
        <v>985451</v>
      </c>
      <c r="C3022" s="5" t="s">
        <v>1695</v>
      </c>
      <c r="D3022" s="5" t="s">
        <v>4387</v>
      </c>
      <c r="E3022" s="5" t="s">
        <v>4388</v>
      </c>
      <c r="F3022" s="2">
        <v>819</v>
      </c>
      <c r="G3022" s="2">
        <v>169793</v>
      </c>
      <c r="H3022" s="2">
        <v>64437</v>
      </c>
      <c r="I3022" s="2">
        <v>0</v>
      </c>
      <c r="J3022" s="2">
        <v>64437</v>
      </c>
      <c r="K3022" s="33">
        <v>1.2710088924065365E-2</v>
      </c>
      <c r="L3022" s="2">
        <v>674</v>
      </c>
      <c r="M3022" s="2">
        <v>144671</v>
      </c>
      <c r="N3022" s="2">
        <v>68600</v>
      </c>
      <c r="O3022" s="33">
        <v>9.8250728862973764E-3</v>
      </c>
      <c r="P3022" s="2">
        <v>747</v>
      </c>
      <c r="Q3022" s="2">
        <v>161863</v>
      </c>
      <c r="R3022" s="2">
        <v>68578</v>
      </c>
      <c r="S3022" s="35">
        <v>1.0892706115663916E-2</v>
      </c>
      <c r="T3022" t="s">
        <v>4388</v>
      </c>
      <c r="U3022" t="s">
        <v>4388</v>
      </c>
      <c r="V3022" s="5" t="s">
        <v>4387</v>
      </c>
      <c r="W3022" s="5">
        <v>0</v>
      </c>
      <c r="X3022" s="4">
        <v>1.8173828084014493E-3</v>
      </c>
      <c r="Y3022" s="6">
        <v>72</v>
      </c>
      <c r="Z3022" s="4">
        <v>1.0676332293665398E-3</v>
      </c>
      <c r="AA3022" s="5">
        <v>2586</v>
      </c>
      <c r="AC3022" s="16" t="str">
        <f t="shared" si="282"/>
        <v/>
      </c>
      <c r="AD3022" s="16" t="str">
        <f t="shared" si="283"/>
        <v/>
      </c>
      <c r="AE3022" s="16" t="str">
        <f t="shared" si="284"/>
        <v/>
      </c>
      <c r="AF3022" s="16" t="str">
        <f t="shared" si="285"/>
        <v/>
      </c>
      <c r="AG3022" s="16">
        <f t="shared" si="286"/>
        <v>1.2710088924065365E-2</v>
      </c>
      <c r="AH3022" s="16" t="str">
        <f t="shared" si="287"/>
        <v/>
      </c>
      <c r="AI3022" s="17" t="str">
        <f>IF('Peer Comparison Tool'!$D$11="NR","",IF($C3022='Peer Comparison Tool'!$D$9,COUNT('ALLL &lt;50B Database'!$AI$1:AI3021)+1,""))</f>
        <v/>
      </c>
    </row>
    <row r="3023" spans="1:35" x14ac:dyDescent="0.25">
      <c r="A3023" t="s">
        <v>4346</v>
      </c>
      <c r="B3023">
        <v>911339</v>
      </c>
      <c r="C3023" s="5" t="s">
        <v>4315</v>
      </c>
      <c r="D3023" s="5" t="s">
        <v>4390</v>
      </c>
      <c r="E3023" s="5" t="s">
        <v>4388</v>
      </c>
      <c r="F3023" s="2">
        <v>1046</v>
      </c>
      <c r="G3023" s="2">
        <v>169670</v>
      </c>
      <c r="H3023" s="2">
        <v>90062</v>
      </c>
      <c r="I3023" s="2">
        <v>3568</v>
      </c>
      <c r="J3023" s="2">
        <v>86494</v>
      </c>
      <c r="K3023" s="33">
        <v>1.2093324392443407E-2</v>
      </c>
      <c r="L3023" s="2">
        <v>898</v>
      </c>
      <c r="M3023" s="2">
        <v>143389</v>
      </c>
      <c r="N3023" s="2">
        <v>90177</v>
      </c>
      <c r="O3023" s="33">
        <v>9.9581933308936863E-3</v>
      </c>
      <c r="P3023" s="2">
        <v>1036</v>
      </c>
      <c r="Q3023" s="2">
        <v>147322</v>
      </c>
      <c r="R3023" s="2">
        <v>88553</v>
      </c>
      <c r="S3023" s="35">
        <v>1.169920838367983E-2</v>
      </c>
      <c r="T3023" t="s">
        <v>4388</v>
      </c>
      <c r="U3023" t="s">
        <v>4388</v>
      </c>
      <c r="V3023" s="5" t="s">
        <v>4390</v>
      </c>
      <c r="W3023" s="5">
        <v>0</v>
      </c>
      <c r="X3023" s="4">
        <v>3.9411600876357658E-4</v>
      </c>
      <c r="Y3023" s="6">
        <v>10</v>
      </c>
      <c r="Z3023" s="4">
        <v>1.7410150527861438E-3</v>
      </c>
      <c r="AA3023" s="5">
        <v>2885</v>
      </c>
      <c r="AC3023" s="16" t="str">
        <f t="shared" si="282"/>
        <v/>
      </c>
      <c r="AD3023" s="16" t="str">
        <f t="shared" si="283"/>
        <v/>
      </c>
      <c r="AE3023" s="16" t="str">
        <f t="shared" si="284"/>
        <v/>
      </c>
      <c r="AF3023" s="16" t="str">
        <f t="shared" si="285"/>
        <v/>
      </c>
      <c r="AG3023" s="16">
        <f t="shared" si="286"/>
        <v>1.2093324392443407E-2</v>
      </c>
      <c r="AH3023" s="16" t="str">
        <f t="shared" si="287"/>
        <v/>
      </c>
      <c r="AI3023" s="17" t="str">
        <f>IF('Peer Comparison Tool'!$D$11="NR","",IF($C3023='Peer Comparison Tool'!$D$9,COUNT('ALLL &lt;50B Database'!$AI$1:AI3022)+1,""))</f>
        <v/>
      </c>
    </row>
    <row r="3024" spans="1:35" x14ac:dyDescent="0.25">
      <c r="A3024" t="s">
        <v>1414</v>
      </c>
      <c r="B3024">
        <v>736662</v>
      </c>
      <c r="C3024" s="5" t="s">
        <v>3704</v>
      </c>
      <c r="D3024" s="5" t="s">
        <v>4390</v>
      </c>
      <c r="E3024" s="5" t="s">
        <v>4388</v>
      </c>
      <c r="F3024" s="2">
        <v>1328</v>
      </c>
      <c r="G3024" s="2">
        <v>169576</v>
      </c>
      <c r="H3024" s="2">
        <v>101273</v>
      </c>
      <c r="I3024" s="2">
        <v>9017</v>
      </c>
      <c r="J3024" s="2">
        <v>92256</v>
      </c>
      <c r="K3024" s="33">
        <v>1.439472771418661E-2</v>
      </c>
      <c r="L3024" s="2">
        <v>1338</v>
      </c>
      <c r="M3024" s="2">
        <v>151189</v>
      </c>
      <c r="N3024" s="2">
        <v>87262</v>
      </c>
      <c r="O3024" s="33">
        <v>1.5333134697806606E-2</v>
      </c>
      <c r="P3024" s="2">
        <v>1321</v>
      </c>
      <c r="Q3024" s="2">
        <v>158037</v>
      </c>
      <c r="R3024" s="2">
        <v>89346</v>
      </c>
      <c r="S3024" s="35">
        <v>1.4785217021467106E-2</v>
      </c>
      <c r="T3024" t="s">
        <v>4388</v>
      </c>
      <c r="U3024" t="s">
        <v>4388</v>
      </c>
      <c r="V3024" s="5" t="s">
        <v>4390</v>
      </c>
      <c r="W3024" s="5">
        <v>0</v>
      </c>
      <c r="X3024" s="4">
        <v>-3.9048930728049526E-4</v>
      </c>
      <c r="Y3024" s="6">
        <v>7</v>
      </c>
      <c r="Z3024" s="4">
        <v>-5.4791767633950023E-4</v>
      </c>
      <c r="AA3024" s="5">
        <v>1813</v>
      </c>
      <c r="AC3024" s="16" t="str">
        <f t="shared" si="282"/>
        <v/>
      </c>
      <c r="AD3024" s="16" t="str">
        <f t="shared" si="283"/>
        <v/>
      </c>
      <c r="AE3024" s="16" t="str">
        <f t="shared" si="284"/>
        <v/>
      </c>
      <c r="AF3024" s="16" t="str">
        <f t="shared" si="285"/>
        <v/>
      </c>
      <c r="AG3024" s="16">
        <f t="shared" si="286"/>
        <v>1.439472771418661E-2</v>
      </c>
      <c r="AH3024" s="16" t="str">
        <f t="shared" si="287"/>
        <v/>
      </c>
      <c r="AI3024" s="17" t="str">
        <f>IF('Peer Comparison Tool'!$D$11="NR","",IF($C3024='Peer Comparison Tool'!$D$9,COUNT('ALLL &lt;50B Database'!$AI$1:AI3023)+1,""))</f>
        <v/>
      </c>
    </row>
    <row r="3025" spans="1:35" x14ac:dyDescent="0.25">
      <c r="A3025" t="s">
        <v>1128</v>
      </c>
      <c r="B3025">
        <v>305077</v>
      </c>
      <c r="C3025" s="5" t="s">
        <v>926</v>
      </c>
      <c r="D3025" s="5" t="s">
        <v>4390</v>
      </c>
      <c r="E3025" s="5" t="s">
        <v>4388</v>
      </c>
      <c r="F3025" s="2">
        <v>452</v>
      </c>
      <c r="G3025" s="2">
        <v>169457</v>
      </c>
      <c r="H3025" s="2">
        <v>81329</v>
      </c>
      <c r="I3025" s="2">
        <v>3960</v>
      </c>
      <c r="J3025" s="2">
        <v>77369</v>
      </c>
      <c r="K3025" s="33">
        <v>5.8421331541056495E-3</v>
      </c>
      <c r="L3025" s="2">
        <v>517</v>
      </c>
      <c r="M3025" s="2">
        <v>152917</v>
      </c>
      <c r="N3025" s="2">
        <v>78559</v>
      </c>
      <c r="O3025" s="33">
        <v>6.5810410010310721E-3</v>
      </c>
      <c r="P3025" s="2">
        <v>420</v>
      </c>
      <c r="Q3025" s="2">
        <v>156998</v>
      </c>
      <c r="R3025" s="2">
        <v>76200</v>
      </c>
      <c r="S3025" s="35">
        <v>5.5118110236220472E-3</v>
      </c>
      <c r="T3025" t="s">
        <v>4388</v>
      </c>
      <c r="U3025" t="s">
        <v>4388</v>
      </c>
      <c r="V3025" s="5" t="s">
        <v>4390</v>
      </c>
      <c r="W3025" s="5">
        <v>0</v>
      </c>
      <c r="X3025" s="4">
        <v>3.303221304836023E-4</v>
      </c>
      <c r="Y3025" s="6">
        <v>32</v>
      </c>
      <c r="Z3025" s="4">
        <v>-1.0692299774090249E-3</v>
      </c>
      <c r="AA3025" s="5">
        <v>4593</v>
      </c>
      <c r="AC3025" s="16" t="str">
        <f t="shared" si="282"/>
        <v/>
      </c>
      <c r="AD3025" s="16" t="str">
        <f t="shared" si="283"/>
        <v/>
      </c>
      <c r="AE3025" s="16" t="str">
        <f t="shared" si="284"/>
        <v/>
      </c>
      <c r="AF3025" s="16" t="str">
        <f t="shared" si="285"/>
        <v/>
      </c>
      <c r="AG3025" s="16">
        <f t="shared" si="286"/>
        <v>5.8421331541056495E-3</v>
      </c>
      <c r="AH3025" s="16" t="str">
        <f t="shared" si="287"/>
        <v/>
      </c>
      <c r="AI3025" s="17" t="str">
        <f>IF('Peer Comparison Tool'!$D$11="NR","",IF($C3025='Peer Comparison Tool'!$D$9,COUNT('ALLL &lt;50B Database'!$AI$1:AI3024)+1,""))</f>
        <v/>
      </c>
    </row>
    <row r="3026" spans="1:35" x14ac:dyDescent="0.25">
      <c r="A3026" t="s">
        <v>830</v>
      </c>
      <c r="B3026">
        <v>762045</v>
      </c>
      <c r="C3026" s="5" t="s">
        <v>716</v>
      </c>
      <c r="D3026" s="5" t="s">
        <v>4390</v>
      </c>
      <c r="E3026" s="5" t="s">
        <v>4388</v>
      </c>
      <c r="F3026" s="2">
        <v>2109</v>
      </c>
      <c r="G3026" s="2">
        <v>169454</v>
      </c>
      <c r="H3026" s="2">
        <v>144103</v>
      </c>
      <c r="I3026" s="2">
        <v>8738</v>
      </c>
      <c r="J3026" s="2">
        <v>135365</v>
      </c>
      <c r="K3026" s="33">
        <v>1.5580098252871865E-2</v>
      </c>
      <c r="L3026" s="2">
        <v>2002</v>
      </c>
      <c r="M3026" s="2">
        <v>155253</v>
      </c>
      <c r="N3026" s="2">
        <v>133310</v>
      </c>
      <c r="O3026" s="33">
        <v>1.501762808491486E-2</v>
      </c>
      <c r="P3026" s="2">
        <v>2022</v>
      </c>
      <c r="Q3026" s="2">
        <v>155775</v>
      </c>
      <c r="R3026" s="2">
        <v>134260</v>
      </c>
      <c r="S3026" s="35">
        <v>1.5060330701623716E-2</v>
      </c>
      <c r="T3026" t="s">
        <v>4388</v>
      </c>
      <c r="U3026" t="s">
        <v>4388</v>
      </c>
      <c r="V3026" s="5" t="s">
        <v>4390</v>
      </c>
      <c r="W3026" s="5">
        <v>0</v>
      </c>
      <c r="X3026" s="4">
        <v>5.1976755124814866E-4</v>
      </c>
      <c r="Y3026" s="6">
        <v>87</v>
      </c>
      <c r="Z3026" s="4">
        <v>4.2702616708856223E-5</v>
      </c>
      <c r="AA3026" s="5">
        <v>1406</v>
      </c>
      <c r="AC3026" s="16" t="str">
        <f t="shared" si="282"/>
        <v/>
      </c>
      <c r="AD3026" s="16" t="str">
        <f t="shared" si="283"/>
        <v/>
      </c>
      <c r="AE3026" s="16" t="str">
        <f t="shared" si="284"/>
        <v/>
      </c>
      <c r="AF3026" s="16" t="str">
        <f t="shared" si="285"/>
        <v/>
      </c>
      <c r="AG3026" s="16">
        <f t="shared" si="286"/>
        <v>1.5580098252871865E-2</v>
      </c>
      <c r="AH3026" s="16" t="str">
        <f t="shared" si="287"/>
        <v/>
      </c>
      <c r="AI3026" s="17" t="str">
        <f>IF('Peer Comparison Tool'!$D$11="NR","",IF($C3026='Peer Comparison Tool'!$D$9,COUNT('ALLL &lt;50B Database'!$AI$1:AI3025)+1,""))</f>
        <v/>
      </c>
    </row>
    <row r="3027" spans="1:35" x14ac:dyDescent="0.25">
      <c r="A3027" t="s">
        <v>889</v>
      </c>
      <c r="B3027">
        <v>97457</v>
      </c>
      <c r="C3027" s="5" t="s">
        <v>2299</v>
      </c>
      <c r="D3027" s="5" t="s">
        <v>4390</v>
      </c>
      <c r="E3027" s="5" t="s">
        <v>4388</v>
      </c>
      <c r="F3027" s="2">
        <v>1083</v>
      </c>
      <c r="G3027" s="2">
        <v>169331</v>
      </c>
      <c r="H3027" s="2">
        <v>126595</v>
      </c>
      <c r="I3027" s="2">
        <v>4017</v>
      </c>
      <c r="J3027" s="2">
        <v>122578</v>
      </c>
      <c r="K3027" s="33">
        <v>8.835190654114115E-3</v>
      </c>
      <c r="L3027" s="2">
        <v>937</v>
      </c>
      <c r="M3027" s="2">
        <v>151033</v>
      </c>
      <c r="N3027" s="2">
        <v>122675</v>
      </c>
      <c r="O3027" s="33">
        <v>7.6380680660281227E-3</v>
      </c>
      <c r="P3027" s="2">
        <v>1000</v>
      </c>
      <c r="Q3027" s="2">
        <v>160814</v>
      </c>
      <c r="R3027" s="2">
        <v>122362</v>
      </c>
      <c r="S3027" s="35">
        <v>8.1724718458344916E-3</v>
      </c>
      <c r="T3027" t="s">
        <v>4388</v>
      </c>
      <c r="U3027" t="s">
        <v>4388</v>
      </c>
      <c r="V3027" s="5" t="s">
        <v>4390</v>
      </c>
      <c r="W3027" s="5">
        <v>0</v>
      </c>
      <c r="X3027" s="4">
        <v>6.6271880827962343E-4</v>
      </c>
      <c r="Y3027" s="6">
        <v>83</v>
      </c>
      <c r="Z3027" s="4">
        <v>5.3440377980636892E-4</v>
      </c>
      <c r="AA3027" s="5">
        <v>4127</v>
      </c>
      <c r="AC3027" s="16" t="str">
        <f t="shared" si="282"/>
        <v/>
      </c>
      <c r="AD3027" s="16" t="str">
        <f t="shared" si="283"/>
        <v/>
      </c>
      <c r="AE3027" s="16" t="str">
        <f t="shared" si="284"/>
        <v/>
      </c>
      <c r="AF3027" s="16" t="str">
        <f t="shared" si="285"/>
        <v/>
      </c>
      <c r="AG3027" s="16">
        <f t="shared" si="286"/>
        <v>8.835190654114115E-3</v>
      </c>
      <c r="AH3027" s="16" t="str">
        <f t="shared" si="287"/>
        <v/>
      </c>
      <c r="AI3027" s="17" t="str">
        <f>IF('Peer Comparison Tool'!$D$11="NR","",IF($C3027='Peer Comparison Tool'!$D$9,COUNT('ALLL &lt;50B Database'!$AI$1:AI3026)+1,""))</f>
        <v/>
      </c>
    </row>
    <row r="3028" spans="1:35" x14ac:dyDescent="0.25">
      <c r="A3028" t="s">
        <v>329</v>
      </c>
      <c r="B3028">
        <v>962966</v>
      </c>
      <c r="C3028" s="5" t="s">
        <v>207</v>
      </c>
      <c r="D3028" s="5" t="s">
        <v>4390</v>
      </c>
      <c r="E3028" s="5" t="s">
        <v>4388</v>
      </c>
      <c r="F3028" s="2">
        <v>1425</v>
      </c>
      <c r="G3028" s="2">
        <v>169298</v>
      </c>
      <c r="H3028" s="2">
        <v>118311</v>
      </c>
      <c r="I3028" s="2">
        <v>14653</v>
      </c>
      <c r="J3028" s="2">
        <v>103658</v>
      </c>
      <c r="K3028" s="33">
        <v>1.3747129985143453E-2</v>
      </c>
      <c r="L3028" s="2">
        <v>1326</v>
      </c>
      <c r="M3028" s="2">
        <v>134490</v>
      </c>
      <c r="N3028" s="2">
        <v>104872</v>
      </c>
      <c r="O3028" s="33">
        <v>1.2643985048440004E-2</v>
      </c>
      <c r="P3028" s="2">
        <v>1229</v>
      </c>
      <c r="Q3028" s="2">
        <v>141969</v>
      </c>
      <c r="R3028" s="2">
        <v>107408</v>
      </c>
      <c r="S3028" s="35">
        <v>1.1442350662892894E-2</v>
      </c>
      <c r="T3028" t="s">
        <v>4388</v>
      </c>
      <c r="U3028" t="s">
        <v>4388</v>
      </c>
      <c r="V3028" s="5" t="s">
        <v>4390</v>
      </c>
      <c r="W3028" s="5">
        <v>0</v>
      </c>
      <c r="X3028" s="4">
        <v>2.3047793222505594E-3</v>
      </c>
      <c r="Y3028" s="6">
        <v>196</v>
      </c>
      <c r="Z3028" s="4">
        <v>-1.2016343855471099E-3</v>
      </c>
      <c r="AA3028" s="5">
        <v>2090</v>
      </c>
      <c r="AC3028" s="16" t="str">
        <f t="shared" si="282"/>
        <v/>
      </c>
      <c r="AD3028" s="16" t="str">
        <f t="shared" si="283"/>
        <v/>
      </c>
      <c r="AE3028" s="16" t="str">
        <f t="shared" si="284"/>
        <v/>
      </c>
      <c r="AF3028" s="16" t="str">
        <f t="shared" si="285"/>
        <v/>
      </c>
      <c r="AG3028" s="16">
        <f t="shared" si="286"/>
        <v>1.3747129985143453E-2</v>
      </c>
      <c r="AH3028" s="16" t="str">
        <f t="shared" si="287"/>
        <v/>
      </c>
      <c r="AI3028" s="17" t="str">
        <f>IF('Peer Comparison Tool'!$D$11="NR","",IF($C3028='Peer Comparison Tool'!$D$9,COUNT('ALLL &lt;50B Database'!$AI$1:AI3027)+1,""))</f>
        <v/>
      </c>
    </row>
    <row r="3029" spans="1:35" x14ac:dyDescent="0.25">
      <c r="A3029" t="s">
        <v>2431</v>
      </c>
      <c r="B3029">
        <v>428855</v>
      </c>
      <c r="C3029" s="5" t="s">
        <v>2299</v>
      </c>
      <c r="D3029" s="5" t="s">
        <v>4390</v>
      </c>
      <c r="E3029" s="5" t="s">
        <v>4388</v>
      </c>
      <c r="F3029" s="2">
        <v>1215</v>
      </c>
      <c r="G3029" s="2">
        <v>169178</v>
      </c>
      <c r="H3029" s="2">
        <v>105634</v>
      </c>
      <c r="I3029" s="2">
        <v>0</v>
      </c>
      <c r="J3029" s="2">
        <v>105634</v>
      </c>
      <c r="K3029" s="33">
        <v>1.1501978529640078E-2</v>
      </c>
      <c r="L3029" s="2">
        <v>1010</v>
      </c>
      <c r="M3029" s="2">
        <v>162979</v>
      </c>
      <c r="N3029" s="2">
        <v>100642</v>
      </c>
      <c r="O3029" s="33">
        <v>1.0035571630134537E-2</v>
      </c>
      <c r="P3029" s="2">
        <v>1195</v>
      </c>
      <c r="Q3029" s="2">
        <v>152049</v>
      </c>
      <c r="R3029" s="2">
        <v>104897</v>
      </c>
      <c r="S3029" s="35">
        <v>1.1392127515562886E-2</v>
      </c>
      <c r="T3029" t="s">
        <v>4388</v>
      </c>
      <c r="U3029" t="s">
        <v>4388</v>
      </c>
      <c r="V3029" s="5" t="s">
        <v>4390</v>
      </c>
      <c r="W3029" s="5">
        <v>0</v>
      </c>
      <c r="X3029" s="4">
        <v>1.0985101407719189E-4</v>
      </c>
      <c r="Y3029" s="6">
        <v>20</v>
      </c>
      <c r="Z3029" s="4">
        <v>1.3565558854283493E-3</v>
      </c>
      <c r="AA3029" s="5">
        <v>3155</v>
      </c>
      <c r="AC3029" s="16" t="str">
        <f t="shared" si="282"/>
        <v/>
      </c>
      <c r="AD3029" s="16" t="str">
        <f t="shared" si="283"/>
        <v/>
      </c>
      <c r="AE3029" s="16" t="str">
        <f t="shared" si="284"/>
        <v/>
      </c>
      <c r="AF3029" s="16" t="str">
        <f t="shared" si="285"/>
        <v/>
      </c>
      <c r="AG3029" s="16">
        <f t="shared" si="286"/>
        <v>1.1501978529640078E-2</v>
      </c>
      <c r="AH3029" s="16" t="str">
        <f t="shared" si="287"/>
        <v/>
      </c>
      <c r="AI3029" s="17" t="str">
        <f>IF('Peer Comparison Tool'!$D$11="NR","",IF($C3029='Peer Comparison Tool'!$D$9,COUNT('ALLL &lt;50B Database'!$AI$1:AI3028)+1,""))</f>
        <v/>
      </c>
    </row>
    <row r="3030" spans="1:35" x14ac:dyDescent="0.25">
      <c r="A3030" t="s">
        <v>4269</v>
      </c>
      <c r="B3030">
        <v>510648</v>
      </c>
      <c r="C3030" s="5" t="s">
        <v>4163</v>
      </c>
      <c r="D3030" s="5" t="s">
        <v>4390</v>
      </c>
      <c r="E3030" s="5" t="s">
        <v>4388</v>
      </c>
      <c r="F3030" s="2">
        <v>1316</v>
      </c>
      <c r="G3030" s="2">
        <v>169133</v>
      </c>
      <c r="H3030" s="2">
        <v>114557</v>
      </c>
      <c r="I3030" s="2">
        <v>5925</v>
      </c>
      <c r="J3030" s="2">
        <v>108632</v>
      </c>
      <c r="K3030" s="33">
        <v>1.2114294130642904E-2</v>
      </c>
      <c r="L3030" s="2">
        <v>1276</v>
      </c>
      <c r="M3030" s="2">
        <v>156176</v>
      </c>
      <c r="N3030" s="2">
        <v>109870</v>
      </c>
      <c r="O3030" s="33">
        <v>1.1613725311732047E-2</v>
      </c>
      <c r="P3030" s="2">
        <v>1298</v>
      </c>
      <c r="Q3030" s="2">
        <v>148564</v>
      </c>
      <c r="R3030" s="2">
        <v>109915</v>
      </c>
      <c r="S3030" s="35">
        <v>1.1809125233134696E-2</v>
      </c>
      <c r="T3030" t="s">
        <v>4388</v>
      </c>
      <c r="U3030" t="s">
        <v>4388</v>
      </c>
      <c r="V3030" s="5" t="s">
        <v>4390</v>
      </c>
      <c r="W3030" s="5">
        <v>0</v>
      </c>
      <c r="X3030" s="4">
        <v>3.0516889750820814E-4</v>
      </c>
      <c r="Y3030" s="6">
        <v>18</v>
      </c>
      <c r="Z3030" s="4">
        <v>1.9539992140264924E-4</v>
      </c>
      <c r="AA3030" s="5">
        <v>2875</v>
      </c>
      <c r="AC3030" s="16" t="str">
        <f t="shared" si="282"/>
        <v/>
      </c>
      <c r="AD3030" s="16" t="str">
        <f t="shared" si="283"/>
        <v/>
      </c>
      <c r="AE3030" s="16" t="str">
        <f t="shared" si="284"/>
        <v/>
      </c>
      <c r="AF3030" s="16" t="str">
        <f t="shared" si="285"/>
        <v/>
      </c>
      <c r="AG3030" s="16">
        <f t="shared" si="286"/>
        <v>1.2114294130642904E-2</v>
      </c>
      <c r="AH3030" s="16" t="str">
        <f t="shared" si="287"/>
        <v/>
      </c>
      <c r="AI3030" s="17" t="str">
        <f>IF('Peer Comparison Tool'!$D$11="NR","",IF($C3030='Peer Comparison Tool'!$D$9,COUNT('ALLL &lt;50B Database'!$AI$1:AI3029)+1,""))</f>
        <v/>
      </c>
    </row>
    <row r="3031" spans="1:35" x14ac:dyDescent="0.25">
      <c r="A3031" t="s">
        <v>3681</v>
      </c>
      <c r="B3031">
        <v>3128923</v>
      </c>
      <c r="C3031" s="5" t="s">
        <v>3603</v>
      </c>
      <c r="D3031" s="5" t="s">
        <v>4390</v>
      </c>
      <c r="E3031" s="5" t="s">
        <v>4388</v>
      </c>
      <c r="F3031" s="2">
        <v>1581</v>
      </c>
      <c r="G3031" s="2">
        <v>168962</v>
      </c>
      <c r="H3031" s="2">
        <v>121403</v>
      </c>
      <c r="I3031" s="2">
        <v>8546</v>
      </c>
      <c r="J3031" s="2">
        <v>112857</v>
      </c>
      <c r="K3031" s="33">
        <v>1.4008878492251256E-2</v>
      </c>
      <c r="L3031" s="2">
        <v>1542</v>
      </c>
      <c r="M3031" s="2">
        <v>153215</v>
      </c>
      <c r="N3031" s="2">
        <v>117699</v>
      </c>
      <c r="O3031" s="33">
        <v>1.3101215813218464E-2</v>
      </c>
      <c r="P3031" s="2">
        <v>1553</v>
      </c>
      <c r="Q3031" s="2">
        <v>154889</v>
      </c>
      <c r="R3031" s="2">
        <v>119062</v>
      </c>
      <c r="S3031" s="35">
        <v>1.3043624330180914E-2</v>
      </c>
      <c r="T3031" t="s">
        <v>4388</v>
      </c>
      <c r="U3031" t="s">
        <v>4388</v>
      </c>
      <c r="V3031" s="5" t="s">
        <v>4390</v>
      </c>
      <c r="W3031" s="5">
        <v>0</v>
      </c>
      <c r="X3031" s="4">
        <v>9.6525416207034198E-4</v>
      </c>
      <c r="Y3031" s="6">
        <v>28</v>
      </c>
      <c r="Z3031" s="4">
        <v>-5.7591483037550129E-5</v>
      </c>
      <c r="AA3031" s="5">
        <v>1979</v>
      </c>
      <c r="AC3031" s="16" t="str">
        <f t="shared" si="282"/>
        <v/>
      </c>
      <c r="AD3031" s="16" t="str">
        <f t="shared" si="283"/>
        <v/>
      </c>
      <c r="AE3031" s="16" t="str">
        <f t="shared" si="284"/>
        <v/>
      </c>
      <c r="AF3031" s="16" t="str">
        <f t="shared" si="285"/>
        <v/>
      </c>
      <c r="AG3031" s="16">
        <f t="shared" si="286"/>
        <v>1.4008878492251256E-2</v>
      </c>
      <c r="AH3031" s="16" t="str">
        <f t="shared" si="287"/>
        <v/>
      </c>
      <c r="AI3031" s="17" t="str">
        <f>IF('Peer Comparison Tool'!$D$11="NR","",IF($C3031='Peer Comparison Tool'!$D$9,COUNT('ALLL &lt;50B Database'!$AI$1:AI3030)+1,""))</f>
        <v/>
      </c>
    </row>
    <row r="3032" spans="1:35" x14ac:dyDescent="0.25">
      <c r="A3032" t="s">
        <v>3581</v>
      </c>
      <c r="B3032">
        <v>95051</v>
      </c>
      <c r="C3032" s="5" t="s">
        <v>3557</v>
      </c>
      <c r="D3032" s="5" t="s">
        <v>4387</v>
      </c>
      <c r="E3032" s="5" t="s">
        <v>4388</v>
      </c>
      <c r="F3032" s="2">
        <v>1953</v>
      </c>
      <c r="G3032" s="2">
        <v>168823</v>
      </c>
      <c r="H3032" s="2">
        <v>61601</v>
      </c>
      <c r="I3032" s="2">
        <v>3476</v>
      </c>
      <c r="J3032" s="2">
        <v>58125</v>
      </c>
      <c r="K3032" s="33">
        <v>3.3599999999999998E-2</v>
      </c>
      <c r="L3032" s="2">
        <v>2669</v>
      </c>
      <c r="M3032" s="2">
        <v>119709</v>
      </c>
      <c r="N3032" s="2">
        <v>65245</v>
      </c>
      <c r="O3032" s="33">
        <v>4.0907349222162617E-2</v>
      </c>
      <c r="P3032" s="2">
        <v>2357</v>
      </c>
      <c r="Q3032" s="2">
        <v>155387</v>
      </c>
      <c r="R3032" s="2">
        <v>60397</v>
      </c>
      <c r="S3032" s="35">
        <v>3.9025117141579878E-2</v>
      </c>
      <c r="T3032" t="s">
        <v>4388</v>
      </c>
      <c r="U3032" t="s">
        <v>4388</v>
      </c>
      <c r="V3032" s="5" t="s">
        <v>4387</v>
      </c>
      <c r="W3032" s="5">
        <v>0</v>
      </c>
      <c r="X3032" s="4">
        <v>-5.4251171415798799E-3</v>
      </c>
      <c r="Y3032" s="6">
        <v>-404</v>
      </c>
      <c r="Z3032" s="4">
        <v>-1.8822320805827394E-3</v>
      </c>
      <c r="AA3032" s="5">
        <v>105</v>
      </c>
      <c r="AC3032" s="16" t="str">
        <f t="shared" si="282"/>
        <v/>
      </c>
      <c r="AD3032" s="16" t="str">
        <f t="shared" si="283"/>
        <v/>
      </c>
      <c r="AE3032" s="16" t="str">
        <f t="shared" si="284"/>
        <v/>
      </c>
      <c r="AF3032" s="16" t="str">
        <f t="shared" si="285"/>
        <v/>
      </c>
      <c r="AG3032" s="16">
        <f t="shared" si="286"/>
        <v>3.3599999999999998E-2</v>
      </c>
      <c r="AH3032" s="16" t="str">
        <f t="shared" si="287"/>
        <v/>
      </c>
      <c r="AI3032" s="17" t="str">
        <f>IF('Peer Comparison Tool'!$D$11="NR","",IF($C3032='Peer Comparison Tool'!$D$9,COUNT('ALLL &lt;50B Database'!$AI$1:AI3031)+1,""))</f>
        <v/>
      </c>
    </row>
    <row r="3033" spans="1:35" x14ac:dyDescent="0.25">
      <c r="A3033" t="s">
        <v>325</v>
      </c>
      <c r="B3033">
        <v>609467</v>
      </c>
      <c r="C3033" s="5" t="s">
        <v>207</v>
      </c>
      <c r="D3033" s="5" t="s">
        <v>4390</v>
      </c>
      <c r="E3033" s="5" t="s">
        <v>4388</v>
      </c>
      <c r="F3033" s="2">
        <v>2723</v>
      </c>
      <c r="G3033" s="2">
        <v>168818</v>
      </c>
      <c r="H3033" s="2">
        <v>124675</v>
      </c>
      <c r="I3033" s="2">
        <v>7192</v>
      </c>
      <c r="J3033" s="2">
        <v>117483</v>
      </c>
      <c r="K3033" s="33">
        <v>2.3177821472042764E-2</v>
      </c>
      <c r="L3033" s="2">
        <v>2723</v>
      </c>
      <c r="M3033" s="2">
        <v>149364</v>
      </c>
      <c r="N3033" s="2">
        <v>117531</v>
      </c>
      <c r="O3033" s="33">
        <v>2.3168355582782414E-2</v>
      </c>
      <c r="P3033" s="2">
        <v>2723</v>
      </c>
      <c r="Q3033" s="2">
        <v>156914</v>
      </c>
      <c r="R3033" s="2">
        <v>114598</v>
      </c>
      <c r="S3033" s="35">
        <v>2.3761322187123686E-2</v>
      </c>
      <c r="T3033" t="s">
        <v>4388</v>
      </c>
      <c r="U3033" t="s">
        <v>4388</v>
      </c>
      <c r="V3033" s="5" t="s">
        <v>4390</v>
      </c>
      <c r="W3033" s="5">
        <v>0</v>
      </c>
      <c r="X3033" s="4">
        <v>-5.8350071508092224E-4</v>
      </c>
      <c r="Y3033" s="6">
        <v>0</v>
      </c>
      <c r="Z3033" s="4">
        <v>5.929666043412718E-4</v>
      </c>
      <c r="AA3033" s="5">
        <v>324</v>
      </c>
      <c r="AC3033" s="16" t="str">
        <f t="shared" si="282"/>
        <v/>
      </c>
      <c r="AD3033" s="16" t="str">
        <f t="shared" si="283"/>
        <v/>
      </c>
      <c r="AE3033" s="16" t="str">
        <f t="shared" si="284"/>
        <v/>
      </c>
      <c r="AF3033" s="16" t="str">
        <f t="shared" si="285"/>
        <v/>
      </c>
      <c r="AG3033" s="16">
        <f t="shared" si="286"/>
        <v>2.3177821472042764E-2</v>
      </c>
      <c r="AH3033" s="16" t="str">
        <f t="shared" si="287"/>
        <v/>
      </c>
      <c r="AI3033" s="17" t="str">
        <f>IF('Peer Comparison Tool'!$D$11="NR","",IF($C3033='Peer Comparison Tool'!$D$9,COUNT('ALLL &lt;50B Database'!$AI$1:AI3032)+1,""))</f>
        <v/>
      </c>
    </row>
    <row r="3034" spans="1:35" x14ac:dyDescent="0.25">
      <c r="A3034" t="s">
        <v>3685</v>
      </c>
      <c r="B3034">
        <v>66154</v>
      </c>
      <c r="C3034" s="5" t="s">
        <v>3603</v>
      </c>
      <c r="D3034" s="5" t="s">
        <v>4390</v>
      </c>
      <c r="E3034" s="5" t="s">
        <v>4388</v>
      </c>
      <c r="F3034" s="2">
        <v>1371</v>
      </c>
      <c r="G3034" s="2">
        <v>168718</v>
      </c>
      <c r="H3034" s="2">
        <v>120618</v>
      </c>
      <c r="I3034" s="2">
        <v>15014</v>
      </c>
      <c r="J3034" s="2">
        <v>105604</v>
      </c>
      <c r="K3034" s="33">
        <v>1.2982462785500548E-2</v>
      </c>
      <c r="L3034" s="2">
        <v>834</v>
      </c>
      <c r="M3034" s="2">
        <v>133941</v>
      </c>
      <c r="N3034" s="2">
        <v>103956</v>
      </c>
      <c r="O3034" s="33">
        <v>8.0226249567124548E-3</v>
      </c>
      <c r="P3034" s="2">
        <v>1004</v>
      </c>
      <c r="Q3034" s="2">
        <v>142251</v>
      </c>
      <c r="R3034" s="2">
        <v>106273</v>
      </c>
      <c r="S3034" s="35">
        <v>9.4473666876817245E-3</v>
      </c>
      <c r="T3034" t="s">
        <v>4388</v>
      </c>
      <c r="U3034" t="s">
        <v>4388</v>
      </c>
      <c r="V3034" s="5" t="s">
        <v>4390</v>
      </c>
      <c r="W3034" s="5">
        <v>0</v>
      </c>
      <c r="X3034" s="4">
        <v>3.5350960978188239E-3</v>
      </c>
      <c r="Y3034" s="6">
        <v>367</v>
      </c>
      <c r="Z3034" s="4">
        <v>1.4247417309692697E-3</v>
      </c>
      <c r="AA3034" s="5">
        <v>2434</v>
      </c>
      <c r="AC3034" s="16" t="str">
        <f t="shared" si="282"/>
        <v/>
      </c>
      <c r="AD3034" s="16" t="str">
        <f t="shared" si="283"/>
        <v/>
      </c>
      <c r="AE3034" s="16" t="str">
        <f t="shared" si="284"/>
        <v/>
      </c>
      <c r="AF3034" s="16" t="str">
        <f t="shared" si="285"/>
        <v/>
      </c>
      <c r="AG3034" s="16">
        <f t="shared" si="286"/>
        <v>1.2982462785500548E-2</v>
      </c>
      <c r="AH3034" s="16" t="str">
        <f t="shared" si="287"/>
        <v/>
      </c>
      <c r="AI3034" s="17" t="str">
        <f>IF('Peer Comparison Tool'!$D$11="NR","",IF($C3034='Peer Comparison Tool'!$D$9,COUNT('ALLL &lt;50B Database'!$AI$1:AI3033)+1,""))</f>
        <v/>
      </c>
    </row>
    <row r="3035" spans="1:35" x14ac:dyDescent="0.25">
      <c r="A3035" t="s">
        <v>168</v>
      </c>
      <c r="B3035">
        <v>705444</v>
      </c>
      <c r="C3035" s="5" t="s">
        <v>113</v>
      </c>
      <c r="D3035" s="5" t="s">
        <v>4390</v>
      </c>
      <c r="E3035" s="5" t="s">
        <v>4388</v>
      </c>
      <c r="F3035" s="2">
        <v>1847</v>
      </c>
      <c r="G3035" s="2">
        <v>168673</v>
      </c>
      <c r="H3035" s="2">
        <v>103884</v>
      </c>
      <c r="I3035" s="2">
        <v>3144</v>
      </c>
      <c r="J3035" s="2">
        <v>100740</v>
      </c>
      <c r="K3035" s="33">
        <v>1.8334325987691087E-2</v>
      </c>
      <c r="L3035" s="2">
        <v>1871</v>
      </c>
      <c r="M3035" s="2">
        <v>169427</v>
      </c>
      <c r="N3035" s="2">
        <v>96719</v>
      </c>
      <c r="O3035" s="33">
        <v>1.9344699593668257E-2</v>
      </c>
      <c r="P3035" s="2">
        <v>1848</v>
      </c>
      <c r="Q3035" s="2">
        <v>159428</v>
      </c>
      <c r="R3035" s="2">
        <v>95580</v>
      </c>
      <c r="S3035" s="35">
        <v>1.933458882611425E-2</v>
      </c>
      <c r="T3035" t="s">
        <v>4388</v>
      </c>
      <c r="U3035" t="s">
        <v>4388</v>
      </c>
      <c r="V3035" s="5" t="s">
        <v>4390</v>
      </c>
      <c r="W3035" s="5">
        <v>0</v>
      </c>
      <c r="X3035" s="4">
        <v>-1.0002628384231625E-3</v>
      </c>
      <c r="Y3035" s="6">
        <v>-1</v>
      </c>
      <c r="Z3035" s="4">
        <v>-1.0110767554007138E-5</v>
      </c>
      <c r="AA3035" s="5">
        <v>782</v>
      </c>
      <c r="AC3035" s="16" t="str">
        <f t="shared" si="282"/>
        <v/>
      </c>
      <c r="AD3035" s="16" t="str">
        <f t="shared" si="283"/>
        <v/>
      </c>
      <c r="AE3035" s="16" t="str">
        <f t="shared" si="284"/>
        <v/>
      </c>
      <c r="AF3035" s="16" t="str">
        <f t="shared" si="285"/>
        <v/>
      </c>
      <c r="AG3035" s="16">
        <f t="shared" si="286"/>
        <v>1.8334325987691087E-2</v>
      </c>
      <c r="AH3035" s="16" t="str">
        <f t="shared" si="287"/>
        <v/>
      </c>
      <c r="AI3035" s="17" t="str">
        <f>IF('Peer Comparison Tool'!$D$11="NR","",IF($C3035='Peer Comparison Tool'!$D$9,COUNT('ALLL &lt;50B Database'!$AI$1:AI3034)+1,""))</f>
        <v/>
      </c>
    </row>
    <row r="3036" spans="1:35" x14ac:dyDescent="0.25">
      <c r="A3036" t="s">
        <v>2759</v>
      </c>
      <c r="B3036">
        <v>581358</v>
      </c>
      <c r="C3036" s="5" t="s">
        <v>2711</v>
      </c>
      <c r="D3036" s="5" t="s">
        <v>4390</v>
      </c>
      <c r="E3036" s="5" t="s">
        <v>4388</v>
      </c>
      <c r="F3036" s="2">
        <v>1794</v>
      </c>
      <c r="G3036" s="2">
        <v>168650</v>
      </c>
      <c r="H3036" s="2">
        <v>106709</v>
      </c>
      <c r="I3036" s="2">
        <v>11748</v>
      </c>
      <c r="J3036" s="2">
        <v>94961</v>
      </c>
      <c r="K3036" s="33">
        <v>1.8891966175587874E-2</v>
      </c>
      <c r="L3036" s="2">
        <v>1707</v>
      </c>
      <c r="M3036" s="2">
        <v>160316</v>
      </c>
      <c r="N3036" s="2">
        <v>102467</v>
      </c>
      <c r="O3036" s="33">
        <v>1.6659021929011291E-2</v>
      </c>
      <c r="P3036" s="2">
        <v>1762</v>
      </c>
      <c r="Q3036" s="2">
        <v>159303</v>
      </c>
      <c r="R3036" s="2">
        <v>97685</v>
      </c>
      <c r="S3036" s="35">
        <v>1.8037569739468701E-2</v>
      </c>
      <c r="T3036" t="s">
        <v>4388</v>
      </c>
      <c r="U3036" t="s">
        <v>4388</v>
      </c>
      <c r="V3036" s="5" t="s">
        <v>4390</v>
      </c>
      <c r="W3036" s="5">
        <v>0</v>
      </c>
      <c r="X3036" s="4">
        <v>8.5439643611917235E-4</v>
      </c>
      <c r="Y3036" s="6">
        <v>32</v>
      </c>
      <c r="Z3036" s="4">
        <v>1.3785478104574103E-3</v>
      </c>
      <c r="AA3036" s="5">
        <v>699</v>
      </c>
      <c r="AC3036" s="16" t="str">
        <f t="shared" si="282"/>
        <v/>
      </c>
      <c r="AD3036" s="16" t="str">
        <f t="shared" si="283"/>
        <v/>
      </c>
      <c r="AE3036" s="16" t="str">
        <f t="shared" si="284"/>
        <v/>
      </c>
      <c r="AF3036" s="16" t="str">
        <f t="shared" si="285"/>
        <v/>
      </c>
      <c r="AG3036" s="16">
        <f t="shared" si="286"/>
        <v>1.8891966175587874E-2</v>
      </c>
      <c r="AH3036" s="16" t="str">
        <f t="shared" si="287"/>
        <v/>
      </c>
      <c r="AI3036" s="17" t="str">
        <f>IF('Peer Comparison Tool'!$D$11="NR","",IF($C3036='Peer Comparison Tool'!$D$9,COUNT('ALLL &lt;50B Database'!$AI$1:AI3035)+1,""))</f>
        <v/>
      </c>
    </row>
    <row r="3037" spans="1:35" x14ac:dyDescent="0.25">
      <c r="A3037" t="s">
        <v>540</v>
      </c>
      <c r="B3037">
        <v>3342671</v>
      </c>
      <c r="C3037" s="5" t="s">
        <v>462</v>
      </c>
      <c r="D3037" s="5" t="s">
        <v>4390</v>
      </c>
      <c r="E3037" s="5" t="s">
        <v>4388</v>
      </c>
      <c r="F3037" s="2">
        <v>974</v>
      </c>
      <c r="G3037" s="2">
        <v>168571</v>
      </c>
      <c r="H3037" s="2">
        <v>129716</v>
      </c>
      <c r="I3037" s="2">
        <v>14299</v>
      </c>
      <c r="J3037" s="2">
        <v>115417</v>
      </c>
      <c r="K3037" s="33">
        <v>8.4389647972135818E-3</v>
      </c>
      <c r="L3037" s="2">
        <v>868</v>
      </c>
      <c r="M3037" s="2">
        <v>136672</v>
      </c>
      <c r="N3037" s="2">
        <v>112575</v>
      </c>
      <c r="O3037" s="33">
        <v>7.7104152787030866E-3</v>
      </c>
      <c r="P3037" s="2">
        <v>871</v>
      </c>
      <c r="Q3037" s="2">
        <v>145497</v>
      </c>
      <c r="R3037" s="2">
        <v>119159</v>
      </c>
      <c r="S3037" s="35">
        <v>7.3095611745650768E-3</v>
      </c>
      <c r="T3037" t="s">
        <v>4388</v>
      </c>
      <c r="U3037" t="s">
        <v>4388</v>
      </c>
      <c r="V3037" s="5" t="s">
        <v>4390</v>
      </c>
      <c r="W3037" s="5">
        <v>0</v>
      </c>
      <c r="X3037" s="4">
        <v>1.129403622648505E-3</v>
      </c>
      <c r="Y3037" s="6">
        <v>103</v>
      </c>
      <c r="Z3037" s="4">
        <v>-4.0085410413800981E-4</v>
      </c>
      <c r="AA3037" s="5">
        <v>4216</v>
      </c>
      <c r="AC3037" s="16" t="str">
        <f t="shared" si="282"/>
        <v/>
      </c>
      <c r="AD3037" s="16" t="str">
        <f t="shared" si="283"/>
        <v/>
      </c>
      <c r="AE3037" s="16" t="str">
        <f t="shared" si="284"/>
        <v/>
      </c>
      <c r="AF3037" s="16" t="str">
        <f t="shared" si="285"/>
        <v/>
      </c>
      <c r="AG3037" s="16">
        <f t="shared" si="286"/>
        <v>8.4389647972135818E-3</v>
      </c>
      <c r="AH3037" s="16" t="str">
        <f t="shared" si="287"/>
        <v/>
      </c>
      <c r="AI3037" s="17">
        <f>IF('Peer Comparison Tool'!$D$11="NR","",IF($C3037='Peer Comparison Tool'!$D$9,COUNT('ALLL &lt;50B Database'!$AI$1:AI3036)+1,""))</f>
        <v>78</v>
      </c>
    </row>
    <row r="3038" spans="1:35" x14ac:dyDescent="0.25">
      <c r="A3038" t="s">
        <v>1456</v>
      </c>
      <c r="B3038">
        <v>3357077</v>
      </c>
      <c r="C3038" s="5" t="s">
        <v>2041</v>
      </c>
      <c r="D3038" s="5" t="s">
        <v>4390</v>
      </c>
      <c r="E3038" s="5" t="s">
        <v>4388</v>
      </c>
      <c r="F3038" s="2">
        <v>1280</v>
      </c>
      <c r="G3038" s="2">
        <v>168374</v>
      </c>
      <c r="H3038" s="2">
        <v>151303</v>
      </c>
      <c r="I3038" s="2">
        <v>45939</v>
      </c>
      <c r="J3038" s="2">
        <v>105364</v>
      </c>
      <c r="K3038" s="33">
        <v>1.2148361869329183E-2</v>
      </c>
      <c r="L3038" s="2">
        <v>956</v>
      </c>
      <c r="M3038" s="2">
        <v>93988</v>
      </c>
      <c r="N3038" s="2">
        <v>84573</v>
      </c>
      <c r="O3038" s="33">
        <v>1.1303844016411857E-2</v>
      </c>
      <c r="P3038" s="2">
        <v>1062</v>
      </c>
      <c r="Q3038" s="2">
        <v>114289</v>
      </c>
      <c r="R3038" s="2">
        <v>96935</v>
      </c>
      <c r="S3038" s="35">
        <v>1.0955795120441533E-2</v>
      </c>
      <c r="T3038" t="s">
        <v>4388</v>
      </c>
      <c r="U3038" t="s">
        <v>4388</v>
      </c>
      <c r="V3038" s="5" t="s">
        <v>4390</v>
      </c>
      <c r="W3038" s="5">
        <v>0</v>
      </c>
      <c r="X3038" s="4">
        <v>1.1925667488876506E-3</v>
      </c>
      <c r="Y3038" s="6">
        <v>218</v>
      </c>
      <c r="Z3038" s="4">
        <v>-3.4804889597032408E-4</v>
      </c>
      <c r="AA3038" s="5">
        <v>2855</v>
      </c>
      <c r="AC3038" s="16" t="str">
        <f t="shared" si="282"/>
        <v/>
      </c>
      <c r="AD3038" s="16" t="str">
        <f t="shared" si="283"/>
        <v/>
      </c>
      <c r="AE3038" s="16" t="str">
        <f t="shared" si="284"/>
        <v/>
      </c>
      <c r="AF3038" s="16" t="str">
        <f t="shared" si="285"/>
        <v/>
      </c>
      <c r="AG3038" s="16">
        <f t="shared" si="286"/>
        <v>1.2148361869329183E-2</v>
      </c>
      <c r="AH3038" s="16" t="str">
        <f t="shared" si="287"/>
        <v/>
      </c>
      <c r="AI3038" s="17" t="str">
        <f>IF('Peer Comparison Tool'!$D$11="NR","",IF($C3038='Peer Comparison Tool'!$D$9,COUNT('ALLL &lt;50B Database'!$AI$1:AI3037)+1,""))</f>
        <v/>
      </c>
    </row>
    <row r="3039" spans="1:35" x14ac:dyDescent="0.25">
      <c r="A3039" t="s">
        <v>2145</v>
      </c>
      <c r="B3039">
        <v>350572</v>
      </c>
      <c r="C3039" s="5" t="s">
        <v>2041</v>
      </c>
      <c r="D3039" s="5" t="s">
        <v>4390</v>
      </c>
      <c r="E3039" s="5">
        <v>0</v>
      </c>
      <c r="F3039" s="2">
        <v>774</v>
      </c>
      <c r="G3039" s="2">
        <v>168345</v>
      </c>
      <c r="H3039" s="2">
        <v>82955</v>
      </c>
      <c r="I3039" s="2">
        <v>10599</v>
      </c>
      <c r="J3039" s="2">
        <v>72356</v>
      </c>
      <c r="K3039" s="33">
        <v>1.0697108740118304E-2</v>
      </c>
      <c r="L3039" s="2">
        <v>704</v>
      </c>
      <c r="M3039" s="2">
        <v>144428</v>
      </c>
      <c r="N3039" s="2">
        <v>74108</v>
      </c>
      <c r="O3039" s="33">
        <v>9.4996491606844074E-3</v>
      </c>
      <c r="P3039" s="2">
        <v>734</v>
      </c>
      <c r="Q3039" s="2">
        <v>148317</v>
      </c>
      <c r="R3039" s="2">
        <v>72040</v>
      </c>
      <c r="S3039" s="35">
        <v>1.0188784008883954E-2</v>
      </c>
      <c r="T3039">
        <v>0</v>
      </c>
      <c r="U3039">
        <v>0</v>
      </c>
      <c r="V3039" s="5" t="s">
        <v>4390</v>
      </c>
      <c r="W3039" s="5">
        <v>0</v>
      </c>
      <c r="X3039" s="4">
        <v>5.0832473123435008E-4</v>
      </c>
      <c r="Y3039" s="6">
        <v>40</v>
      </c>
      <c r="Z3039" s="4">
        <v>6.8913484819954629E-4</v>
      </c>
      <c r="AA3039" s="5">
        <v>3511</v>
      </c>
      <c r="AC3039" s="16" t="str">
        <f t="shared" si="282"/>
        <v/>
      </c>
      <c r="AD3039" s="16" t="str">
        <f t="shared" si="283"/>
        <v/>
      </c>
      <c r="AE3039" s="16" t="str">
        <f t="shared" si="284"/>
        <v/>
      </c>
      <c r="AF3039" s="16" t="str">
        <f t="shared" si="285"/>
        <v/>
      </c>
      <c r="AG3039" s="16">
        <f t="shared" si="286"/>
        <v>1.0697108740118304E-2</v>
      </c>
      <c r="AH3039" s="16" t="str">
        <f t="shared" si="287"/>
        <v/>
      </c>
      <c r="AI3039" s="17" t="str">
        <f>IF('Peer Comparison Tool'!$D$11="NR","",IF($C3039='Peer Comparison Tool'!$D$9,COUNT('ALLL &lt;50B Database'!$AI$1:AI3038)+1,""))</f>
        <v/>
      </c>
    </row>
    <row r="3040" spans="1:35" x14ac:dyDescent="0.25">
      <c r="A3040" t="s">
        <v>1365</v>
      </c>
      <c r="B3040">
        <v>921879</v>
      </c>
      <c r="C3040" s="5" t="s">
        <v>1309</v>
      </c>
      <c r="D3040" s="5" t="s">
        <v>4390</v>
      </c>
      <c r="E3040" s="5" t="s">
        <v>4388</v>
      </c>
      <c r="F3040" s="2">
        <v>870</v>
      </c>
      <c r="G3040" s="2">
        <v>168296</v>
      </c>
      <c r="H3040" s="2">
        <v>88301</v>
      </c>
      <c r="I3040" s="2">
        <v>0</v>
      </c>
      <c r="J3040" s="2">
        <v>88301</v>
      </c>
      <c r="K3040" s="33">
        <v>9.8526630502485807E-3</v>
      </c>
      <c r="L3040" s="2">
        <v>869</v>
      </c>
      <c r="M3040" s="2">
        <v>160311</v>
      </c>
      <c r="N3040" s="2">
        <v>91450</v>
      </c>
      <c r="O3040" s="33">
        <v>9.5024603608529247E-3</v>
      </c>
      <c r="P3040" s="2">
        <v>869</v>
      </c>
      <c r="Q3040" s="2">
        <v>145961</v>
      </c>
      <c r="R3040" s="2">
        <v>93176</v>
      </c>
      <c r="S3040" s="35">
        <v>9.3264359921009701E-3</v>
      </c>
      <c r="T3040" t="s">
        <v>4388</v>
      </c>
      <c r="U3040" t="s">
        <v>4388</v>
      </c>
      <c r="V3040" s="5" t="s">
        <v>4390</v>
      </c>
      <c r="W3040" s="5">
        <v>0</v>
      </c>
      <c r="X3040" s="4">
        <v>5.2622705814761063E-4</v>
      </c>
      <c r="Y3040" s="6">
        <v>1</v>
      </c>
      <c r="Z3040" s="4">
        <v>-1.7602436875195464E-4</v>
      </c>
      <c r="AA3040" s="5">
        <v>3825</v>
      </c>
      <c r="AC3040" s="16" t="str">
        <f t="shared" si="282"/>
        <v/>
      </c>
      <c r="AD3040" s="16" t="str">
        <f t="shared" si="283"/>
        <v/>
      </c>
      <c r="AE3040" s="16" t="str">
        <f t="shared" si="284"/>
        <v/>
      </c>
      <c r="AF3040" s="16" t="str">
        <f t="shared" si="285"/>
        <v/>
      </c>
      <c r="AG3040" s="16">
        <f t="shared" si="286"/>
        <v>9.8526630502485807E-3</v>
      </c>
      <c r="AH3040" s="16" t="str">
        <f t="shared" si="287"/>
        <v/>
      </c>
      <c r="AI3040" s="17" t="str">
        <f>IF('Peer Comparison Tool'!$D$11="NR","",IF($C3040='Peer Comparison Tool'!$D$9,COUNT('ALLL &lt;50B Database'!$AI$1:AI3039)+1,""))</f>
        <v/>
      </c>
    </row>
    <row r="3041" spans="1:35" x14ac:dyDescent="0.25">
      <c r="A3041" t="s">
        <v>1468</v>
      </c>
      <c r="B3041">
        <v>278256</v>
      </c>
      <c r="C3041" s="5" t="s">
        <v>1389</v>
      </c>
      <c r="D3041" s="5" t="s">
        <v>4390</v>
      </c>
      <c r="E3041" s="5" t="s">
        <v>4388</v>
      </c>
      <c r="F3041" s="2">
        <v>1295</v>
      </c>
      <c r="G3041" s="2">
        <v>168183</v>
      </c>
      <c r="H3041" s="2">
        <v>119689</v>
      </c>
      <c r="I3041" s="2">
        <v>14413</v>
      </c>
      <c r="J3041" s="2">
        <v>105276</v>
      </c>
      <c r="K3041" s="33">
        <v>1.2300999278088073E-2</v>
      </c>
      <c r="L3041" s="2">
        <v>1198</v>
      </c>
      <c r="M3041" s="2">
        <v>151615</v>
      </c>
      <c r="N3041" s="2">
        <v>110752</v>
      </c>
      <c r="O3041" s="33">
        <v>1.0816960416064721E-2</v>
      </c>
      <c r="P3041" s="2">
        <v>1194</v>
      </c>
      <c r="Q3041" s="2">
        <v>154387</v>
      </c>
      <c r="R3041" s="2">
        <v>105767</v>
      </c>
      <c r="S3041" s="35">
        <v>1.1288965367269563E-2</v>
      </c>
      <c r="T3041" t="s">
        <v>4388</v>
      </c>
      <c r="U3041" t="s">
        <v>4388</v>
      </c>
      <c r="V3041" s="5" t="s">
        <v>4390</v>
      </c>
      <c r="W3041" s="5">
        <v>0</v>
      </c>
      <c r="X3041" s="4">
        <v>1.0120339108185099E-3</v>
      </c>
      <c r="Y3041" s="6">
        <v>101</v>
      </c>
      <c r="Z3041" s="4">
        <v>4.7200495120484215E-4</v>
      </c>
      <c r="AA3041" s="5">
        <v>2779</v>
      </c>
      <c r="AC3041" s="16" t="str">
        <f t="shared" si="282"/>
        <v/>
      </c>
      <c r="AD3041" s="16" t="str">
        <f t="shared" si="283"/>
        <v/>
      </c>
      <c r="AE3041" s="16" t="str">
        <f t="shared" si="284"/>
        <v/>
      </c>
      <c r="AF3041" s="16" t="str">
        <f t="shared" si="285"/>
        <v/>
      </c>
      <c r="AG3041" s="16">
        <f t="shared" si="286"/>
        <v>1.2300999278088073E-2</v>
      </c>
      <c r="AH3041" s="16" t="str">
        <f t="shared" si="287"/>
        <v/>
      </c>
      <c r="AI3041" s="17" t="str">
        <f>IF('Peer Comparison Tool'!$D$11="NR","",IF($C3041='Peer Comparison Tool'!$D$9,COUNT('ALLL &lt;50B Database'!$AI$1:AI3040)+1,""))</f>
        <v/>
      </c>
    </row>
    <row r="3042" spans="1:35" x14ac:dyDescent="0.25">
      <c r="A3042" t="s">
        <v>705</v>
      </c>
      <c r="B3042">
        <v>364270</v>
      </c>
      <c r="C3042" s="5" t="s">
        <v>703</v>
      </c>
      <c r="D3042" s="5" t="s">
        <v>4389</v>
      </c>
      <c r="E3042" s="5" t="s">
        <v>4388</v>
      </c>
      <c r="F3042" s="2">
        <v>695</v>
      </c>
      <c r="G3042" s="2">
        <v>168133</v>
      </c>
      <c r="H3042" s="2">
        <v>123642</v>
      </c>
      <c r="I3042" s="2">
        <v>0</v>
      </c>
      <c r="J3042" s="2">
        <v>123642</v>
      </c>
      <c r="K3042" s="33">
        <v>5.621067274874234E-3</v>
      </c>
      <c r="L3042" s="2">
        <v>522</v>
      </c>
      <c r="M3042" s="2">
        <v>154562</v>
      </c>
      <c r="N3042" s="2">
        <v>123272</v>
      </c>
      <c r="O3042" s="33">
        <v>4.2345382568628725E-3</v>
      </c>
      <c r="P3042" s="2">
        <v>538</v>
      </c>
      <c r="Q3042" s="2">
        <v>148212</v>
      </c>
      <c r="R3042" s="2">
        <v>125500</v>
      </c>
      <c r="S3042" s="35">
        <v>4.2868525896414345E-3</v>
      </c>
      <c r="T3042" t="s">
        <v>4388</v>
      </c>
      <c r="U3042" t="s">
        <v>4388</v>
      </c>
      <c r="V3042" s="5" t="s">
        <v>4389</v>
      </c>
      <c r="W3042" s="5">
        <v>0</v>
      </c>
      <c r="X3042" s="4">
        <v>1.3342146852327996E-3</v>
      </c>
      <c r="Y3042" s="6">
        <v>157</v>
      </c>
      <c r="Z3042" s="4">
        <v>5.2314332778562005E-5</v>
      </c>
      <c r="AA3042" s="5">
        <v>4616</v>
      </c>
      <c r="AC3042" s="16" t="str">
        <f t="shared" si="282"/>
        <v/>
      </c>
      <c r="AD3042" s="16" t="str">
        <f t="shared" si="283"/>
        <v/>
      </c>
      <c r="AE3042" s="16" t="str">
        <f t="shared" si="284"/>
        <v/>
      </c>
      <c r="AF3042" s="16" t="str">
        <f t="shared" si="285"/>
        <v/>
      </c>
      <c r="AG3042" s="16">
        <f t="shared" si="286"/>
        <v>5.621067274874234E-3</v>
      </c>
      <c r="AH3042" s="16" t="str">
        <f t="shared" si="287"/>
        <v/>
      </c>
      <c r="AI3042" s="17" t="str">
        <f>IF('Peer Comparison Tool'!$D$11="NR","",IF($C3042='Peer Comparison Tool'!$D$9,COUNT('ALLL &lt;50B Database'!$AI$1:AI3041)+1,""))</f>
        <v/>
      </c>
    </row>
    <row r="3043" spans="1:35" x14ac:dyDescent="0.25">
      <c r="A3043" t="s">
        <v>4343</v>
      </c>
      <c r="B3043">
        <v>849432</v>
      </c>
      <c r="C3043" s="5" t="s">
        <v>4315</v>
      </c>
      <c r="D3043" s="5" t="s">
        <v>4387</v>
      </c>
      <c r="E3043" s="5" t="s">
        <v>4388</v>
      </c>
      <c r="F3043" s="2">
        <v>1055</v>
      </c>
      <c r="G3043" s="2">
        <v>167830</v>
      </c>
      <c r="H3043" s="2">
        <v>93125</v>
      </c>
      <c r="I3043" s="2">
        <v>3244</v>
      </c>
      <c r="J3043" s="2">
        <v>89881</v>
      </c>
      <c r="K3043" s="33">
        <v>1.1737742125699537E-2</v>
      </c>
      <c r="L3043" s="2">
        <v>984</v>
      </c>
      <c r="M3043" s="2">
        <v>145638</v>
      </c>
      <c r="N3043" s="2">
        <v>86840</v>
      </c>
      <c r="O3043" s="33">
        <v>1.1331183786273607E-2</v>
      </c>
      <c r="P3043" s="2">
        <v>1015</v>
      </c>
      <c r="Q3043" s="2">
        <v>158821</v>
      </c>
      <c r="R3043" s="2">
        <v>88345</v>
      </c>
      <c r="S3043" s="35">
        <v>1.14890486162205E-2</v>
      </c>
      <c r="T3043" t="s">
        <v>4388</v>
      </c>
      <c r="U3043" t="s">
        <v>4388</v>
      </c>
      <c r="V3043" s="5" t="s">
        <v>4387</v>
      </c>
      <c r="W3043" s="5">
        <v>0</v>
      </c>
      <c r="X3043" s="4">
        <v>2.4869350947903657E-4</v>
      </c>
      <c r="Y3043" s="6">
        <v>40</v>
      </c>
      <c r="Z3043" s="4">
        <v>1.5786482994689308E-4</v>
      </c>
      <c r="AA3043" s="5">
        <v>3053</v>
      </c>
      <c r="AC3043" s="16" t="str">
        <f t="shared" si="282"/>
        <v/>
      </c>
      <c r="AD3043" s="16" t="str">
        <f t="shared" si="283"/>
        <v/>
      </c>
      <c r="AE3043" s="16" t="str">
        <f t="shared" si="284"/>
        <v/>
      </c>
      <c r="AF3043" s="16" t="str">
        <f t="shared" si="285"/>
        <v/>
      </c>
      <c r="AG3043" s="16">
        <f t="shared" si="286"/>
        <v>1.1737742125699537E-2</v>
      </c>
      <c r="AH3043" s="16" t="str">
        <f t="shared" si="287"/>
        <v/>
      </c>
      <c r="AI3043" s="17" t="str">
        <f>IF('Peer Comparison Tool'!$D$11="NR","",IF($C3043='Peer Comparison Tool'!$D$9,COUNT('ALLL &lt;50B Database'!$AI$1:AI3042)+1,""))</f>
        <v/>
      </c>
    </row>
    <row r="3044" spans="1:35" x14ac:dyDescent="0.25">
      <c r="A3044" t="s">
        <v>2165</v>
      </c>
      <c r="B3044">
        <v>3090833</v>
      </c>
      <c r="C3044" s="5" t="s">
        <v>2041</v>
      </c>
      <c r="D3044" s="5" t="s">
        <v>4390</v>
      </c>
      <c r="E3044" s="5" t="s">
        <v>4388</v>
      </c>
      <c r="F3044" s="2">
        <v>1916</v>
      </c>
      <c r="G3044" s="2">
        <v>167657</v>
      </c>
      <c r="H3044" s="2">
        <v>125871</v>
      </c>
      <c r="I3044" s="2">
        <v>24387</v>
      </c>
      <c r="J3044" s="2">
        <v>101484</v>
      </c>
      <c r="K3044" s="33">
        <v>1.8879823420440662E-2</v>
      </c>
      <c r="L3044" s="2">
        <v>1052</v>
      </c>
      <c r="M3044" s="2">
        <v>116633</v>
      </c>
      <c r="N3044" s="2">
        <v>94740</v>
      </c>
      <c r="O3044" s="33">
        <v>1.1104074308634157E-2</v>
      </c>
      <c r="P3044" s="2">
        <v>1138</v>
      </c>
      <c r="Q3044" s="2">
        <v>120678</v>
      </c>
      <c r="R3044" s="2">
        <v>104065</v>
      </c>
      <c r="S3044" s="35">
        <v>1.0935473021669148E-2</v>
      </c>
      <c r="T3044" t="s">
        <v>4388</v>
      </c>
      <c r="U3044" t="s">
        <v>4388</v>
      </c>
      <c r="V3044" s="5" t="s">
        <v>4390</v>
      </c>
      <c r="W3044" s="5">
        <v>0</v>
      </c>
      <c r="X3044" s="4">
        <v>7.9443503987715134E-3</v>
      </c>
      <c r="Y3044" s="6">
        <v>778</v>
      </c>
      <c r="Z3044" s="4">
        <v>-1.6860128696500817E-4</v>
      </c>
      <c r="AA3044" s="5">
        <v>705</v>
      </c>
      <c r="AC3044" s="16" t="str">
        <f t="shared" si="282"/>
        <v/>
      </c>
      <c r="AD3044" s="16" t="str">
        <f t="shared" si="283"/>
        <v/>
      </c>
      <c r="AE3044" s="16" t="str">
        <f t="shared" si="284"/>
        <v/>
      </c>
      <c r="AF3044" s="16" t="str">
        <f t="shared" si="285"/>
        <v/>
      </c>
      <c r="AG3044" s="16">
        <f t="shared" si="286"/>
        <v>1.8879823420440662E-2</v>
      </c>
      <c r="AH3044" s="16" t="str">
        <f t="shared" si="287"/>
        <v/>
      </c>
      <c r="AI3044" s="17" t="str">
        <f>IF('Peer Comparison Tool'!$D$11="NR","",IF($C3044='Peer Comparison Tool'!$D$9,COUNT('ALLL &lt;50B Database'!$AI$1:AI3043)+1,""))</f>
        <v/>
      </c>
    </row>
    <row r="3045" spans="1:35" x14ac:dyDescent="0.25">
      <c r="A3045" t="s">
        <v>649</v>
      </c>
      <c r="B3045">
        <v>318947</v>
      </c>
      <c r="C3045" s="5" t="s">
        <v>561</v>
      </c>
      <c r="D3045" s="5" t="s">
        <v>4387</v>
      </c>
      <c r="E3045" s="5" t="s">
        <v>4388</v>
      </c>
      <c r="F3045" s="2">
        <v>1437</v>
      </c>
      <c r="G3045" s="2">
        <v>167645</v>
      </c>
      <c r="H3045" s="2">
        <v>125142</v>
      </c>
      <c r="I3045" s="2">
        <v>10698</v>
      </c>
      <c r="J3045" s="2">
        <v>114444</v>
      </c>
      <c r="K3045" s="33">
        <v>1.2556359442172592E-2</v>
      </c>
      <c r="L3045" s="2">
        <v>1188</v>
      </c>
      <c r="M3045" s="2">
        <v>147712</v>
      </c>
      <c r="N3045" s="2">
        <v>118503</v>
      </c>
      <c r="O3045" s="33">
        <v>1.0025062656641603E-2</v>
      </c>
      <c r="P3045" s="2">
        <v>1224</v>
      </c>
      <c r="Q3045" s="2">
        <v>151412</v>
      </c>
      <c r="R3045" s="2">
        <v>118974</v>
      </c>
      <c r="S3045" s="35">
        <v>1.0287962075747642E-2</v>
      </c>
      <c r="T3045" t="s">
        <v>4388</v>
      </c>
      <c r="U3045" t="s">
        <v>4388</v>
      </c>
      <c r="V3045" s="5" t="s">
        <v>4387</v>
      </c>
      <c r="W3045" s="5">
        <v>0</v>
      </c>
      <c r="X3045" s="4">
        <v>2.2683973664249495E-3</v>
      </c>
      <c r="Y3045" s="6">
        <v>213</v>
      </c>
      <c r="Z3045" s="4">
        <v>2.6289941910603853E-4</v>
      </c>
      <c r="AA3045" s="5">
        <v>2669</v>
      </c>
      <c r="AC3045" s="16" t="str">
        <f t="shared" si="282"/>
        <v/>
      </c>
      <c r="AD3045" s="16" t="str">
        <f t="shared" si="283"/>
        <v/>
      </c>
      <c r="AE3045" s="16" t="str">
        <f t="shared" si="284"/>
        <v/>
      </c>
      <c r="AF3045" s="16" t="str">
        <f t="shared" si="285"/>
        <v/>
      </c>
      <c r="AG3045" s="16">
        <f t="shared" si="286"/>
        <v>1.2556359442172592E-2</v>
      </c>
      <c r="AH3045" s="16" t="str">
        <f t="shared" si="287"/>
        <v/>
      </c>
      <c r="AI3045" s="17" t="str">
        <f>IF('Peer Comparison Tool'!$D$11="NR","",IF($C3045='Peer Comparison Tool'!$D$9,COUNT('ALLL &lt;50B Database'!$AI$1:AI3044)+1,""))</f>
        <v/>
      </c>
    </row>
    <row r="3046" spans="1:35" x14ac:dyDescent="0.25">
      <c r="A3046" t="s">
        <v>3139</v>
      </c>
      <c r="B3046">
        <v>352370</v>
      </c>
      <c r="C3046" s="5" t="s">
        <v>3064</v>
      </c>
      <c r="D3046" s="5" t="s">
        <v>4390</v>
      </c>
      <c r="E3046" s="5" t="s">
        <v>4388</v>
      </c>
      <c r="F3046" s="2">
        <v>818</v>
      </c>
      <c r="G3046" s="2">
        <v>167510</v>
      </c>
      <c r="H3046" s="2">
        <v>109098</v>
      </c>
      <c r="I3046" s="2">
        <v>1844</v>
      </c>
      <c r="J3046" s="2">
        <v>107254</v>
      </c>
      <c r="K3046" s="33">
        <v>7.6267551792940126E-3</v>
      </c>
      <c r="L3046" s="2">
        <v>787</v>
      </c>
      <c r="M3046" s="2">
        <v>160712</v>
      </c>
      <c r="N3046" s="2">
        <v>112594</v>
      </c>
      <c r="O3046" s="33">
        <v>6.9897152601381954E-3</v>
      </c>
      <c r="P3046" s="2">
        <v>793</v>
      </c>
      <c r="Q3046" s="2">
        <v>160962</v>
      </c>
      <c r="R3046" s="2">
        <v>112477</v>
      </c>
      <c r="S3046" s="35">
        <v>7.0503302897481262E-3</v>
      </c>
      <c r="T3046" t="s">
        <v>4388</v>
      </c>
      <c r="U3046" t="s">
        <v>4388</v>
      </c>
      <c r="V3046" s="5" t="s">
        <v>4390</v>
      </c>
      <c r="W3046" s="5">
        <v>0</v>
      </c>
      <c r="X3046" s="4">
        <v>5.7642488954588646E-4</v>
      </c>
      <c r="Y3046" s="6">
        <v>25</v>
      </c>
      <c r="Z3046" s="4">
        <v>6.0615029609930801E-5</v>
      </c>
      <c r="AA3046" s="5">
        <v>4364</v>
      </c>
      <c r="AC3046" s="16" t="str">
        <f t="shared" si="282"/>
        <v/>
      </c>
      <c r="AD3046" s="16" t="str">
        <f t="shared" si="283"/>
        <v/>
      </c>
      <c r="AE3046" s="16" t="str">
        <f t="shared" si="284"/>
        <v/>
      </c>
      <c r="AF3046" s="16" t="str">
        <f t="shared" si="285"/>
        <v/>
      </c>
      <c r="AG3046" s="16">
        <f t="shared" si="286"/>
        <v>7.6267551792940126E-3</v>
      </c>
      <c r="AH3046" s="16" t="str">
        <f t="shared" si="287"/>
        <v/>
      </c>
      <c r="AI3046" s="17" t="str">
        <f>IF('Peer Comparison Tool'!$D$11="NR","",IF($C3046='Peer Comparison Tool'!$D$9,COUNT('ALLL &lt;50B Database'!$AI$1:AI3045)+1,""))</f>
        <v/>
      </c>
    </row>
    <row r="3047" spans="1:35" x14ac:dyDescent="0.25">
      <c r="A3047" t="s">
        <v>69</v>
      </c>
      <c r="B3047">
        <v>374130</v>
      </c>
      <c r="C3047" s="5" t="s">
        <v>6</v>
      </c>
      <c r="D3047" s="5" t="s">
        <v>4390</v>
      </c>
      <c r="E3047" s="5" t="s">
        <v>4388</v>
      </c>
      <c r="F3047" s="2">
        <v>1286</v>
      </c>
      <c r="G3047" s="2">
        <v>167348</v>
      </c>
      <c r="H3047" s="2">
        <v>106852</v>
      </c>
      <c r="I3047" s="2">
        <v>0</v>
      </c>
      <c r="J3047" s="2">
        <v>106852</v>
      </c>
      <c r="K3047" s="33">
        <v>1.2035338599183917E-2</v>
      </c>
      <c r="L3047" s="2">
        <v>1216</v>
      </c>
      <c r="M3047" s="2">
        <v>149386</v>
      </c>
      <c r="N3047" s="2">
        <v>108566</v>
      </c>
      <c r="O3047" s="33">
        <v>1.12005600280014E-2</v>
      </c>
      <c r="P3047" s="2">
        <v>1285</v>
      </c>
      <c r="Q3047" s="2">
        <v>148701</v>
      </c>
      <c r="R3047" s="2">
        <v>107465</v>
      </c>
      <c r="S3047" s="35">
        <v>1.1957381473037734E-2</v>
      </c>
      <c r="T3047" t="s">
        <v>4388</v>
      </c>
      <c r="U3047" t="s">
        <v>4388</v>
      </c>
      <c r="V3047" s="5" t="s">
        <v>4390</v>
      </c>
      <c r="W3047" s="5">
        <v>0</v>
      </c>
      <c r="X3047" s="4">
        <v>7.7957126146183803E-5</v>
      </c>
      <c r="Y3047" s="6">
        <v>1</v>
      </c>
      <c r="Z3047" s="4">
        <v>7.5682144503633371E-4</v>
      </c>
      <c r="AA3047" s="5">
        <v>2914</v>
      </c>
      <c r="AC3047" s="16" t="str">
        <f t="shared" si="282"/>
        <v/>
      </c>
      <c r="AD3047" s="16" t="str">
        <f t="shared" si="283"/>
        <v/>
      </c>
      <c r="AE3047" s="16" t="str">
        <f t="shared" si="284"/>
        <v/>
      </c>
      <c r="AF3047" s="16" t="str">
        <f t="shared" si="285"/>
        <v/>
      </c>
      <c r="AG3047" s="16">
        <f t="shared" si="286"/>
        <v>1.2035338599183917E-2</v>
      </c>
      <c r="AH3047" s="16" t="str">
        <f t="shared" si="287"/>
        <v/>
      </c>
      <c r="AI3047" s="17" t="str">
        <f>IF('Peer Comparison Tool'!$D$11="NR","",IF($C3047='Peer Comparison Tool'!$D$9,COUNT('ALLL &lt;50B Database'!$AI$1:AI3046)+1,""))</f>
        <v/>
      </c>
    </row>
    <row r="3048" spans="1:35" x14ac:dyDescent="0.25">
      <c r="A3048" t="s">
        <v>1134</v>
      </c>
      <c r="B3048">
        <v>371232</v>
      </c>
      <c r="C3048" s="5" t="s">
        <v>926</v>
      </c>
      <c r="D3048" s="5" t="s">
        <v>4390</v>
      </c>
      <c r="E3048" s="5" t="s">
        <v>4388</v>
      </c>
      <c r="F3048" s="2">
        <v>1350</v>
      </c>
      <c r="G3048" s="2">
        <v>167064</v>
      </c>
      <c r="H3048" s="2">
        <v>88861</v>
      </c>
      <c r="I3048" s="2">
        <v>13255</v>
      </c>
      <c r="J3048" s="2">
        <v>75606</v>
      </c>
      <c r="K3048" s="33">
        <v>1.7855725736052694E-2</v>
      </c>
      <c r="L3048" s="2">
        <v>1010</v>
      </c>
      <c r="M3048" s="2">
        <v>151395</v>
      </c>
      <c r="N3048" s="2">
        <v>82060</v>
      </c>
      <c r="O3048" s="33">
        <v>1.2308067267852791E-2</v>
      </c>
      <c r="P3048" s="2">
        <v>1257</v>
      </c>
      <c r="Q3048" s="2">
        <v>147834</v>
      </c>
      <c r="R3048" s="2">
        <v>80023</v>
      </c>
      <c r="S3048" s="35">
        <v>1.570798395461305E-2</v>
      </c>
      <c r="T3048" t="s">
        <v>4388</v>
      </c>
      <c r="U3048" t="s">
        <v>4388</v>
      </c>
      <c r="V3048" s="5" t="s">
        <v>4390</v>
      </c>
      <c r="W3048" s="5">
        <v>0</v>
      </c>
      <c r="X3048" s="4">
        <v>2.1477417814396438E-3</v>
      </c>
      <c r="Y3048" s="6">
        <v>93</v>
      </c>
      <c r="Z3048" s="4">
        <v>3.3999166867602591E-3</v>
      </c>
      <c r="AA3048" s="5">
        <v>872</v>
      </c>
      <c r="AC3048" s="16" t="str">
        <f t="shared" si="282"/>
        <v/>
      </c>
      <c r="AD3048" s="16" t="str">
        <f t="shared" si="283"/>
        <v/>
      </c>
      <c r="AE3048" s="16" t="str">
        <f t="shared" si="284"/>
        <v/>
      </c>
      <c r="AF3048" s="16" t="str">
        <f t="shared" si="285"/>
        <v/>
      </c>
      <c r="AG3048" s="16">
        <f t="shared" si="286"/>
        <v>1.7855725736052694E-2</v>
      </c>
      <c r="AH3048" s="16" t="str">
        <f t="shared" si="287"/>
        <v/>
      </c>
      <c r="AI3048" s="17" t="str">
        <f>IF('Peer Comparison Tool'!$D$11="NR","",IF($C3048='Peer Comparison Tool'!$D$9,COUNT('ALLL &lt;50B Database'!$AI$1:AI3047)+1,""))</f>
        <v/>
      </c>
    </row>
    <row r="3049" spans="1:35" x14ac:dyDescent="0.25">
      <c r="A3049" t="s">
        <v>1129</v>
      </c>
      <c r="B3049">
        <v>330248</v>
      </c>
      <c r="C3049" s="5" t="s">
        <v>926</v>
      </c>
      <c r="D3049" s="5" t="s">
        <v>4390</v>
      </c>
      <c r="E3049" s="5" t="s">
        <v>4388</v>
      </c>
      <c r="F3049" s="2">
        <v>906</v>
      </c>
      <c r="G3049" s="2">
        <v>166881</v>
      </c>
      <c r="H3049" s="2">
        <v>84883</v>
      </c>
      <c r="I3049" s="2">
        <v>2504</v>
      </c>
      <c r="J3049" s="2">
        <v>82379</v>
      </c>
      <c r="K3049" s="33">
        <v>1.099794850629408E-2</v>
      </c>
      <c r="L3049" s="2">
        <v>775</v>
      </c>
      <c r="M3049" s="2">
        <v>152278</v>
      </c>
      <c r="N3049" s="2">
        <v>86942</v>
      </c>
      <c r="O3049" s="33">
        <v>8.9139886361022293E-3</v>
      </c>
      <c r="P3049" s="2">
        <v>872</v>
      </c>
      <c r="Q3049" s="2">
        <v>155408</v>
      </c>
      <c r="R3049" s="2">
        <v>85068</v>
      </c>
      <c r="S3049" s="35">
        <v>1.0250623030986976E-2</v>
      </c>
      <c r="T3049" t="s">
        <v>4388</v>
      </c>
      <c r="U3049" t="s">
        <v>4388</v>
      </c>
      <c r="V3049" s="5" t="s">
        <v>4390</v>
      </c>
      <c r="W3049" s="5">
        <v>0</v>
      </c>
      <c r="X3049" s="4">
        <v>7.4732547530710451E-4</v>
      </c>
      <c r="Y3049" s="6">
        <v>34</v>
      </c>
      <c r="Z3049" s="4">
        <v>1.3366343948847462E-3</v>
      </c>
      <c r="AA3049" s="5">
        <v>3380</v>
      </c>
      <c r="AC3049" s="16" t="str">
        <f t="shared" si="282"/>
        <v/>
      </c>
      <c r="AD3049" s="16" t="str">
        <f t="shared" si="283"/>
        <v/>
      </c>
      <c r="AE3049" s="16" t="str">
        <f t="shared" si="284"/>
        <v/>
      </c>
      <c r="AF3049" s="16" t="str">
        <f t="shared" si="285"/>
        <v/>
      </c>
      <c r="AG3049" s="16">
        <f t="shared" si="286"/>
        <v>1.099794850629408E-2</v>
      </c>
      <c r="AH3049" s="16" t="str">
        <f t="shared" si="287"/>
        <v/>
      </c>
      <c r="AI3049" s="17" t="str">
        <f>IF('Peer Comparison Tool'!$D$11="NR","",IF($C3049='Peer Comparison Tool'!$D$9,COUNT('ALLL &lt;50B Database'!$AI$1:AI3048)+1,""))</f>
        <v/>
      </c>
    </row>
    <row r="3050" spans="1:35" x14ac:dyDescent="0.25">
      <c r="A3050" t="s">
        <v>1127</v>
      </c>
      <c r="B3050">
        <v>623548</v>
      </c>
      <c r="C3050" s="5" t="s">
        <v>926</v>
      </c>
      <c r="D3050" s="5" t="s">
        <v>4390</v>
      </c>
      <c r="E3050" s="5" t="s">
        <v>4388</v>
      </c>
      <c r="F3050" s="2">
        <v>975</v>
      </c>
      <c r="G3050" s="2">
        <v>166873</v>
      </c>
      <c r="H3050" s="2">
        <v>118543</v>
      </c>
      <c r="I3050" s="2">
        <v>0</v>
      </c>
      <c r="J3050" s="2">
        <v>118543</v>
      </c>
      <c r="K3050" s="33">
        <v>8.224863551622618E-3</v>
      </c>
      <c r="L3050" s="2">
        <v>942</v>
      </c>
      <c r="M3050" s="2">
        <v>153061</v>
      </c>
      <c r="N3050" s="2">
        <v>114165</v>
      </c>
      <c r="O3050" s="33">
        <v>8.2512153462094336E-3</v>
      </c>
      <c r="P3050" s="2">
        <v>950</v>
      </c>
      <c r="Q3050" s="2">
        <v>158652</v>
      </c>
      <c r="R3050" s="2">
        <v>112605</v>
      </c>
      <c r="S3050" s="35">
        <v>8.4365703121531011E-3</v>
      </c>
      <c r="T3050" t="s">
        <v>4388</v>
      </c>
      <c r="U3050" t="s">
        <v>4388</v>
      </c>
      <c r="V3050" s="5" t="s">
        <v>4390</v>
      </c>
      <c r="W3050" s="5">
        <v>0</v>
      </c>
      <c r="X3050" s="4">
        <v>-2.1170676053048308E-4</v>
      </c>
      <c r="Y3050" s="6">
        <v>25</v>
      </c>
      <c r="Z3050" s="4">
        <v>1.8535496594366749E-4</v>
      </c>
      <c r="AA3050" s="5">
        <v>4276</v>
      </c>
      <c r="AC3050" s="16" t="str">
        <f t="shared" si="282"/>
        <v/>
      </c>
      <c r="AD3050" s="16" t="str">
        <f t="shared" si="283"/>
        <v/>
      </c>
      <c r="AE3050" s="16" t="str">
        <f t="shared" si="284"/>
        <v/>
      </c>
      <c r="AF3050" s="16" t="str">
        <f t="shared" si="285"/>
        <v/>
      </c>
      <c r="AG3050" s="16">
        <f t="shared" si="286"/>
        <v>8.224863551622618E-3</v>
      </c>
      <c r="AH3050" s="16" t="str">
        <f t="shared" si="287"/>
        <v/>
      </c>
      <c r="AI3050" s="17" t="str">
        <f>IF('Peer Comparison Tool'!$D$11="NR","",IF($C3050='Peer Comparison Tool'!$D$9,COUNT('ALLL &lt;50B Database'!$AI$1:AI3049)+1,""))</f>
        <v/>
      </c>
    </row>
    <row r="3051" spans="1:35" x14ac:dyDescent="0.25">
      <c r="A3051" t="s">
        <v>386</v>
      </c>
      <c r="B3051">
        <v>541754</v>
      </c>
      <c r="C3051" s="5" t="s">
        <v>343</v>
      </c>
      <c r="D3051" s="5" t="s">
        <v>4390</v>
      </c>
      <c r="E3051" s="5" t="s">
        <v>4388</v>
      </c>
      <c r="F3051" s="2">
        <v>1970</v>
      </c>
      <c r="G3051" s="2">
        <v>166829</v>
      </c>
      <c r="H3051" s="2">
        <v>129075</v>
      </c>
      <c r="I3051" s="2">
        <v>7142</v>
      </c>
      <c r="J3051" s="2">
        <v>121933</v>
      </c>
      <c r="K3051" s="33">
        <v>1.6156413768216971E-2</v>
      </c>
      <c r="L3051" s="2">
        <v>1968</v>
      </c>
      <c r="M3051" s="2">
        <v>159318</v>
      </c>
      <c r="N3051" s="2">
        <v>123701</v>
      </c>
      <c r="O3051" s="33">
        <v>1.5909329754812008E-2</v>
      </c>
      <c r="P3051" s="2">
        <v>2135</v>
      </c>
      <c r="Q3051" s="2">
        <v>159026</v>
      </c>
      <c r="R3051" s="2">
        <v>120613</v>
      </c>
      <c r="S3051" s="35">
        <v>1.7701242817938365E-2</v>
      </c>
      <c r="T3051" t="s">
        <v>4388</v>
      </c>
      <c r="U3051" t="s">
        <v>4388</v>
      </c>
      <c r="V3051" s="5" t="s">
        <v>4390</v>
      </c>
      <c r="W3051" s="5">
        <v>0</v>
      </c>
      <c r="X3051" s="4">
        <v>-1.5448290497213947E-3</v>
      </c>
      <c r="Y3051" s="6">
        <v>-165</v>
      </c>
      <c r="Z3051" s="4">
        <v>1.7919130631263575E-3</v>
      </c>
      <c r="AA3051" s="5">
        <v>1236</v>
      </c>
      <c r="AC3051" s="16" t="str">
        <f t="shared" si="282"/>
        <v/>
      </c>
      <c r="AD3051" s="16" t="str">
        <f t="shared" si="283"/>
        <v/>
      </c>
      <c r="AE3051" s="16" t="str">
        <f t="shared" si="284"/>
        <v/>
      </c>
      <c r="AF3051" s="16" t="str">
        <f t="shared" si="285"/>
        <v/>
      </c>
      <c r="AG3051" s="16">
        <f t="shared" si="286"/>
        <v>1.6156413768216971E-2</v>
      </c>
      <c r="AH3051" s="16" t="str">
        <f t="shared" si="287"/>
        <v/>
      </c>
      <c r="AI3051" s="17" t="str">
        <f>IF('Peer Comparison Tool'!$D$11="NR","",IF($C3051='Peer Comparison Tool'!$D$9,COUNT('ALLL &lt;50B Database'!$AI$1:AI3050)+1,""))</f>
        <v/>
      </c>
    </row>
    <row r="3052" spans="1:35" x14ac:dyDescent="0.25">
      <c r="A3052" t="s">
        <v>68</v>
      </c>
      <c r="B3052">
        <v>449430</v>
      </c>
      <c r="C3052" s="5" t="s">
        <v>6</v>
      </c>
      <c r="D3052" s="5" t="s">
        <v>4390</v>
      </c>
      <c r="E3052" s="5" t="s">
        <v>4388</v>
      </c>
      <c r="F3052" s="2">
        <v>1444</v>
      </c>
      <c r="G3052" s="2">
        <v>166817</v>
      </c>
      <c r="H3052" s="2">
        <v>111871</v>
      </c>
      <c r="I3052" s="2">
        <v>7354</v>
      </c>
      <c r="J3052" s="2">
        <v>104517</v>
      </c>
      <c r="K3052" s="33">
        <v>1.3815934249930634E-2</v>
      </c>
      <c r="L3052" s="2">
        <v>1461</v>
      </c>
      <c r="M3052" s="2">
        <v>140311</v>
      </c>
      <c r="N3052" s="2">
        <v>99420</v>
      </c>
      <c r="O3052" s="33">
        <v>1.4695232347616174E-2</v>
      </c>
      <c r="P3052" s="2">
        <v>1426</v>
      </c>
      <c r="Q3052" s="2">
        <v>149043</v>
      </c>
      <c r="R3052" s="2">
        <v>104939</v>
      </c>
      <c r="S3052" s="35">
        <v>1.3588846853886543E-2</v>
      </c>
      <c r="T3052" t="s">
        <v>4388</v>
      </c>
      <c r="U3052" t="s">
        <v>4388</v>
      </c>
      <c r="V3052" s="5" t="s">
        <v>4390</v>
      </c>
      <c r="W3052" s="5">
        <v>0</v>
      </c>
      <c r="X3052" s="4">
        <v>2.270873960440907E-4</v>
      </c>
      <c r="Y3052" s="6">
        <v>18</v>
      </c>
      <c r="Z3052" s="4">
        <v>-1.1063854937296315E-3</v>
      </c>
      <c r="AA3052" s="5">
        <v>2060</v>
      </c>
      <c r="AC3052" s="16" t="str">
        <f t="shared" si="282"/>
        <v/>
      </c>
      <c r="AD3052" s="16" t="str">
        <f t="shared" si="283"/>
        <v/>
      </c>
      <c r="AE3052" s="16" t="str">
        <f t="shared" si="284"/>
        <v/>
      </c>
      <c r="AF3052" s="16" t="str">
        <f t="shared" si="285"/>
        <v/>
      </c>
      <c r="AG3052" s="16">
        <f t="shared" si="286"/>
        <v>1.3815934249930634E-2</v>
      </c>
      <c r="AH3052" s="16" t="str">
        <f t="shared" si="287"/>
        <v/>
      </c>
      <c r="AI3052" s="17" t="str">
        <f>IF('Peer Comparison Tool'!$D$11="NR","",IF($C3052='Peer Comparison Tool'!$D$9,COUNT('ALLL &lt;50B Database'!$AI$1:AI3051)+1,""))</f>
        <v/>
      </c>
    </row>
    <row r="3053" spans="1:35" x14ac:dyDescent="0.25">
      <c r="A3053" t="s">
        <v>119</v>
      </c>
      <c r="B3053">
        <v>993250</v>
      </c>
      <c r="C3053" s="5" t="s">
        <v>2711</v>
      </c>
      <c r="D3053" s="5" t="s">
        <v>4390</v>
      </c>
      <c r="E3053" s="5" t="s">
        <v>4388</v>
      </c>
      <c r="F3053" s="2">
        <v>2783</v>
      </c>
      <c r="G3053" s="2">
        <v>166527</v>
      </c>
      <c r="H3053" s="2">
        <v>123799</v>
      </c>
      <c r="I3053" s="2">
        <v>10752</v>
      </c>
      <c r="J3053" s="2">
        <v>113047</v>
      </c>
      <c r="K3053" s="33">
        <v>2.4618079205993966E-2</v>
      </c>
      <c r="L3053" s="2">
        <v>2626</v>
      </c>
      <c r="M3053" s="2">
        <v>146684</v>
      </c>
      <c r="N3053" s="2">
        <v>108906</v>
      </c>
      <c r="O3053" s="33">
        <v>2.411253741758948E-2</v>
      </c>
      <c r="P3053" s="2">
        <v>2656</v>
      </c>
      <c r="Q3053" s="2">
        <v>146120</v>
      </c>
      <c r="R3053" s="2">
        <v>113152</v>
      </c>
      <c r="S3053" s="35">
        <v>2.3472850678733032E-2</v>
      </c>
      <c r="T3053" t="s">
        <v>4388</v>
      </c>
      <c r="U3053" t="s">
        <v>4388</v>
      </c>
      <c r="V3053" s="5" t="s">
        <v>4390</v>
      </c>
      <c r="W3053" s="5">
        <v>0</v>
      </c>
      <c r="X3053" s="4">
        <v>1.1452285272609344E-3</v>
      </c>
      <c r="Y3053" s="6">
        <v>127</v>
      </c>
      <c r="Z3053" s="4">
        <v>-6.3968673885644867E-4</v>
      </c>
      <c r="AA3053" s="5">
        <v>265</v>
      </c>
      <c r="AC3053" s="16" t="str">
        <f t="shared" si="282"/>
        <v/>
      </c>
      <c r="AD3053" s="16" t="str">
        <f t="shared" si="283"/>
        <v/>
      </c>
      <c r="AE3053" s="16" t="str">
        <f t="shared" si="284"/>
        <v/>
      </c>
      <c r="AF3053" s="16" t="str">
        <f t="shared" si="285"/>
        <v/>
      </c>
      <c r="AG3053" s="16">
        <f t="shared" si="286"/>
        <v>2.4618079205993966E-2</v>
      </c>
      <c r="AH3053" s="16" t="str">
        <f t="shared" si="287"/>
        <v/>
      </c>
      <c r="AI3053" s="17" t="str">
        <f>IF('Peer Comparison Tool'!$D$11="NR","",IF($C3053='Peer Comparison Tool'!$D$9,COUNT('ALLL &lt;50B Database'!$AI$1:AI3052)+1,""))</f>
        <v/>
      </c>
    </row>
    <row r="3054" spans="1:35" x14ac:dyDescent="0.25">
      <c r="A3054" t="s">
        <v>1194</v>
      </c>
      <c r="B3054">
        <v>2531562</v>
      </c>
      <c r="C3054" s="5" t="s">
        <v>926</v>
      </c>
      <c r="D3054" s="5" t="s">
        <v>4390</v>
      </c>
      <c r="E3054" s="5" t="s">
        <v>4388</v>
      </c>
      <c r="F3054" s="2">
        <v>1180</v>
      </c>
      <c r="G3054" s="2">
        <v>166495</v>
      </c>
      <c r="H3054" s="2">
        <v>115658</v>
      </c>
      <c r="I3054" s="2">
        <v>10156</v>
      </c>
      <c r="J3054" s="2">
        <v>105502</v>
      </c>
      <c r="K3054" s="33">
        <v>1.1184622092472181E-2</v>
      </c>
      <c r="L3054" s="2">
        <v>1136</v>
      </c>
      <c r="M3054" s="2">
        <v>96826</v>
      </c>
      <c r="N3054" s="2">
        <v>77090</v>
      </c>
      <c r="O3054" s="33">
        <v>1.4736022830457907E-2</v>
      </c>
      <c r="P3054" s="2">
        <v>1136</v>
      </c>
      <c r="Q3054" s="2">
        <v>93462</v>
      </c>
      <c r="R3054" s="2">
        <v>75728</v>
      </c>
      <c r="S3054" s="35">
        <v>1.500105641242341E-2</v>
      </c>
      <c r="T3054" t="s">
        <v>4388</v>
      </c>
      <c r="U3054" t="s">
        <v>4388</v>
      </c>
      <c r="V3054" s="5" t="s">
        <v>4390</v>
      </c>
      <c r="W3054" s="5">
        <v>0</v>
      </c>
      <c r="X3054" s="4">
        <v>-3.8164343199512292E-3</v>
      </c>
      <c r="Y3054" s="6">
        <v>44</v>
      </c>
      <c r="Z3054" s="4">
        <v>2.6503358196550315E-4</v>
      </c>
      <c r="AA3054" s="5">
        <v>3294</v>
      </c>
      <c r="AC3054" s="16" t="str">
        <f t="shared" si="282"/>
        <v/>
      </c>
      <c r="AD3054" s="16" t="str">
        <f t="shared" si="283"/>
        <v/>
      </c>
      <c r="AE3054" s="16" t="str">
        <f t="shared" si="284"/>
        <v/>
      </c>
      <c r="AF3054" s="16" t="str">
        <f t="shared" si="285"/>
        <v/>
      </c>
      <c r="AG3054" s="16">
        <f t="shared" si="286"/>
        <v>1.1184622092472181E-2</v>
      </c>
      <c r="AH3054" s="16" t="str">
        <f t="shared" si="287"/>
        <v/>
      </c>
      <c r="AI3054" s="17" t="str">
        <f>IF('Peer Comparison Tool'!$D$11="NR","",IF($C3054='Peer Comparison Tool'!$D$9,COUNT('ALLL &lt;50B Database'!$AI$1:AI3053)+1,""))</f>
        <v/>
      </c>
    </row>
    <row r="3055" spans="1:35" x14ac:dyDescent="0.25">
      <c r="A3055" t="s">
        <v>3150</v>
      </c>
      <c r="B3055">
        <v>646873</v>
      </c>
      <c r="C3055" s="5" t="s">
        <v>3064</v>
      </c>
      <c r="D3055" s="5" t="s">
        <v>4390</v>
      </c>
      <c r="E3055" s="5" t="s">
        <v>4388</v>
      </c>
      <c r="F3055" s="2">
        <v>1078</v>
      </c>
      <c r="G3055" s="2">
        <v>166493</v>
      </c>
      <c r="H3055" s="2">
        <v>136435</v>
      </c>
      <c r="I3055" s="2">
        <v>24035</v>
      </c>
      <c r="J3055" s="2">
        <v>112400</v>
      </c>
      <c r="K3055" s="33">
        <v>9.5907473309608544E-3</v>
      </c>
      <c r="L3055" s="2">
        <v>1067</v>
      </c>
      <c r="M3055" s="2">
        <v>133183</v>
      </c>
      <c r="N3055" s="2">
        <v>114558</v>
      </c>
      <c r="O3055" s="33">
        <v>9.3140592538277552E-3</v>
      </c>
      <c r="P3055" s="2">
        <v>1051</v>
      </c>
      <c r="Q3055" s="2">
        <v>136859</v>
      </c>
      <c r="R3055" s="2">
        <v>115207</v>
      </c>
      <c r="S3055" s="35">
        <v>9.1227095575789671E-3</v>
      </c>
      <c r="T3055" t="s">
        <v>4388</v>
      </c>
      <c r="U3055" t="s">
        <v>4388</v>
      </c>
      <c r="V3055" s="5" t="s">
        <v>4390</v>
      </c>
      <c r="W3055" s="5">
        <v>0</v>
      </c>
      <c r="X3055" s="4">
        <v>4.6803777338188732E-4</v>
      </c>
      <c r="Y3055" s="6">
        <v>27</v>
      </c>
      <c r="Z3055" s="4">
        <v>-1.9134969624878817E-4</v>
      </c>
      <c r="AA3055" s="5">
        <v>3923</v>
      </c>
      <c r="AC3055" s="16" t="str">
        <f t="shared" si="282"/>
        <v/>
      </c>
      <c r="AD3055" s="16" t="str">
        <f t="shared" si="283"/>
        <v/>
      </c>
      <c r="AE3055" s="16" t="str">
        <f t="shared" si="284"/>
        <v/>
      </c>
      <c r="AF3055" s="16" t="str">
        <f t="shared" si="285"/>
        <v/>
      </c>
      <c r="AG3055" s="16">
        <f t="shared" si="286"/>
        <v>9.5907473309608544E-3</v>
      </c>
      <c r="AH3055" s="16" t="str">
        <f t="shared" si="287"/>
        <v/>
      </c>
      <c r="AI3055" s="17" t="str">
        <f>IF('Peer Comparison Tool'!$D$11="NR","",IF($C3055='Peer Comparison Tool'!$D$9,COUNT('ALLL &lt;50B Database'!$AI$1:AI3054)+1,""))</f>
        <v/>
      </c>
    </row>
    <row r="3056" spans="1:35" x14ac:dyDescent="0.25">
      <c r="A3056" t="s">
        <v>1470</v>
      </c>
      <c r="B3056">
        <v>45458</v>
      </c>
      <c r="C3056" s="5" t="s">
        <v>1389</v>
      </c>
      <c r="D3056" s="5" t="s">
        <v>4390</v>
      </c>
      <c r="E3056" s="5" t="s">
        <v>4388</v>
      </c>
      <c r="F3056" s="2">
        <v>1762</v>
      </c>
      <c r="G3056" s="2">
        <v>166336</v>
      </c>
      <c r="H3056" s="2">
        <v>100749</v>
      </c>
      <c r="I3056" s="2">
        <v>4529</v>
      </c>
      <c r="J3056" s="2">
        <v>96220</v>
      </c>
      <c r="K3056" s="33">
        <v>1.8312201205570568E-2</v>
      </c>
      <c r="L3056" s="2">
        <v>1649</v>
      </c>
      <c r="M3056" s="2">
        <v>144566</v>
      </c>
      <c r="N3056" s="2">
        <v>99147</v>
      </c>
      <c r="O3056" s="33">
        <v>1.6631869849818955E-2</v>
      </c>
      <c r="P3056" s="2">
        <v>1689</v>
      </c>
      <c r="Q3056" s="2">
        <v>151323</v>
      </c>
      <c r="R3056" s="2">
        <v>97608</v>
      </c>
      <c r="S3056" s="35">
        <v>1.7303909515613475E-2</v>
      </c>
      <c r="T3056" t="s">
        <v>4388</v>
      </c>
      <c r="U3056" t="s">
        <v>4388</v>
      </c>
      <c r="V3056" s="5" t="s">
        <v>4390</v>
      </c>
      <c r="W3056" s="5">
        <v>0</v>
      </c>
      <c r="X3056" s="4">
        <v>1.0082916899570929E-3</v>
      </c>
      <c r="Y3056" s="6">
        <v>73</v>
      </c>
      <c r="Z3056" s="4">
        <v>6.7203966579451949E-4</v>
      </c>
      <c r="AA3056" s="5">
        <v>786</v>
      </c>
      <c r="AC3056" s="16" t="str">
        <f t="shared" si="282"/>
        <v/>
      </c>
      <c r="AD3056" s="16" t="str">
        <f t="shared" si="283"/>
        <v/>
      </c>
      <c r="AE3056" s="16" t="str">
        <f t="shared" si="284"/>
        <v/>
      </c>
      <c r="AF3056" s="16" t="str">
        <f t="shared" si="285"/>
        <v/>
      </c>
      <c r="AG3056" s="16">
        <f t="shared" si="286"/>
        <v>1.8312201205570568E-2</v>
      </c>
      <c r="AH3056" s="16" t="str">
        <f t="shared" si="287"/>
        <v/>
      </c>
      <c r="AI3056" s="17" t="str">
        <f>IF('Peer Comparison Tool'!$D$11="NR","",IF($C3056='Peer Comparison Tool'!$D$9,COUNT('ALLL &lt;50B Database'!$AI$1:AI3055)+1,""))</f>
        <v/>
      </c>
    </row>
    <row r="3057" spans="1:35" x14ac:dyDescent="0.25">
      <c r="A3057" t="s">
        <v>3142</v>
      </c>
      <c r="B3057">
        <v>553926</v>
      </c>
      <c r="C3057" s="5" t="s">
        <v>3064</v>
      </c>
      <c r="D3057" s="5" t="s">
        <v>4387</v>
      </c>
      <c r="E3057" s="5" t="s">
        <v>4388</v>
      </c>
      <c r="F3057" s="2">
        <v>1136</v>
      </c>
      <c r="G3057" s="2">
        <v>166238</v>
      </c>
      <c r="H3057" s="2">
        <v>91452</v>
      </c>
      <c r="I3057" s="2">
        <v>4200</v>
      </c>
      <c r="J3057" s="2">
        <v>87252</v>
      </c>
      <c r="K3057" s="33">
        <v>1.3019758859395773E-2</v>
      </c>
      <c r="L3057" s="2">
        <v>1106</v>
      </c>
      <c r="M3057" s="2">
        <v>151120</v>
      </c>
      <c r="N3057" s="2">
        <v>89619</v>
      </c>
      <c r="O3057" s="33">
        <v>1.2341133018667917E-2</v>
      </c>
      <c r="P3057" s="2">
        <v>1106</v>
      </c>
      <c r="Q3057" s="2">
        <v>155003</v>
      </c>
      <c r="R3057" s="2">
        <v>89014</v>
      </c>
      <c r="S3057" s="35">
        <v>1.2425011795897275E-2</v>
      </c>
      <c r="T3057" t="s">
        <v>4388</v>
      </c>
      <c r="U3057" t="s">
        <v>4388</v>
      </c>
      <c r="V3057" s="5" t="s">
        <v>4387</v>
      </c>
      <c r="W3057" s="5">
        <v>0</v>
      </c>
      <c r="X3057" s="4">
        <v>5.9474706349849776E-4</v>
      </c>
      <c r="Y3057" s="6">
        <v>30</v>
      </c>
      <c r="Z3057" s="4">
        <v>8.3878777229358034E-5</v>
      </c>
      <c r="AA3057" s="5">
        <v>2423</v>
      </c>
      <c r="AC3057" s="16" t="str">
        <f t="shared" si="282"/>
        <v/>
      </c>
      <c r="AD3057" s="16" t="str">
        <f t="shared" si="283"/>
        <v/>
      </c>
      <c r="AE3057" s="16" t="str">
        <f t="shared" si="284"/>
        <v/>
      </c>
      <c r="AF3057" s="16" t="str">
        <f t="shared" si="285"/>
        <v/>
      </c>
      <c r="AG3057" s="16">
        <f t="shared" si="286"/>
        <v>1.3019758859395773E-2</v>
      </c>
      <c r="AH3057" s="16" t="str">
        <f t="shared" si="287"/>
        <v/>
      </c>
      <c r="AI3057" s="17" t="str">
        <f>IF('Peer Comparison Tool'!$D$11="NR","",IF($C3057='Peer Comparison Tool'!$D$9,COUNT('ALLL &lt;50B Database'!$AI$1:AI3056)+1,""))</f>
        <v/>
      </c>
    </row>
    <row r="3058" spans="1:35" x14ac:dyDescent="0.25">
      <c r="A3058" t="s">
        <v>1139</v>
      </c>
      <c r="B3058">
        <v>3377235</v>
      </c>
      <c r="C3058" s="5" t="s">
        <v>926</v>
      </c>
      <c r="D3058" s="5" t="s">
        <v>4390</v>
      </c>
      <c r="E3058" s="5" t="s">
        <v>4388</v>
      </c>
      <c r="F3058" s="2">
        <v>1812</v>
      </c>
      <c r="G3058" s="2">
        <v>166031</v>
      </c>
      <c r="H3058" s="2">
        <v>115506</v>
      </c>
      <c r="I3058" s="2">
        <v>18249</v>
      </c>
      <c r="J3058" s="2">
        <v>97257</v>
      </c>
      <c r="K3058" s="33">
        <v>1.8631049693081218E-2</v>
      </c>
      <c r="L3058" s="2">
        <v>1721</v>
      </c>
      <c r="M3058" s="2">
        <v>130498</v>
      </c>
      <c r="N3058" s="2">
        <v>94076</v>
      </c>
      <c r="O3058" s="33">
        <v>1.8293719971087207E-2</v>
      </c>
      <c r="P3058" s="2">
        <v>1766</v>
      </c>
      <c r="Q3058" s="2">
        <v>142173</v>
      </c>
      <c r="R3058" s="2">
        <v>99250</v>
      </c>
      <c r="S3058" s="35">
        <v>1.7793450881612091E-2</v>
      </c>
      <c r="T3058" t="s">
        <v>4388</v>
      </c>
      <c r="U3058" t="s">
        <v>4388</v>
      </c>
      <c r="V3058" s="5" t="s">
        <v>4390</v>
      </c>
      <c r="W3058" s="5">
        <v>0</v>
      </c>
      <c r="X3058" s="4">
        <v>8.3759881146912643E-4</v>
      </c>
      <c r="Y3058" s="6">
        <v>46</v>
      </c>
      <c r="Z3058" s="4">
        <v>-5.0026908947511592E-4</v>
      </c>
      <c r="AA3058" s="5">
        <v>738</v>
      </c>
      <c r="AC3058" s="16" t="str">
        <f t="shared" si="282"/>
        <v/>
      </c>
      <c r="AD3058" s="16" t="str">
        <f t="shared" si="283"/>
        <v/>
      </c>
      <c r="AE3058" s="16" t="str">
        <f t="shared" si="284"/>
        <v/>
      </c>
      <c r="AF3058" s="16" t="str">
        <f t="shared" si="285"/>
        <v/>
      </c>
      <c r="AG3058" s="16">
        <f t="shared" si="286"/>
        <v>1.8631049693081218E-2</v>
      </c>
      <c r="AH3058" s="16" t="str">
        <f t="shared" si="287"/>
        <v/>
      </c>
      <c r="AI3058" s="17" t="str">
        <f>IF('Peer Comparison Tool'!$D$11="NR","",IF($C3058='Peer Comparison Tool'!$D$9,COUNT('ALLL &lt;50B Database'!$AI$1:AI3057)+1,""))</f>
        <v/>
      </c>
    </row>
    <row r="3059" spans="1:35" x14ac:dyDescent="0.25">
      <c r="A3059" t="s">
        <v>4380</v>
      </c>
      <c r="B3059">
        <v>87159</v>
      </c>
      <c r="C3059" s="5" t="s">
        <v>4362</v>
      </c>
      <c r="D3059" s="5" t="s">
        <v>4390</v>
      </c>
      <c r="E3059" s="5" t="s">
        <v>4388</v>
      </c>
      <c r="F3059" s="2">
        <v>1131</v>
      </c>
      <c r="G3059" s="2">
        <v>166030</v>
      </c>
      <c r="H3059" s="2">
        <v>45199</v>
      </c>
      <c r="I3059" s="2">
        <v>5046</v>
      </c>
      <c r="J3059" s="2">
        <v>40153</v>
      </c>
      <c r="K3059" s="33">
        <v>2.8167260229621696E-2</v>
      </c>
      <c r="L3059" s="2">
        <v>968</v>
      </c>
      <c r="M3059" s="2">
        <v>154167</v>
      </c>
      <c r="N3059" s="2">
        <v>40818</v>
      </c>
      <c r="O3059" s="33">
        <v>2.3715027683864961E-2</v>
      </c>
      <c r="P3059" s="2">
        <v>977</v>
      </c>
      <c r="Q3059" s="2">
        <v>151045</v>
      </c>
      <c r="R3059" s="2">
        <v>40892</v>
      </c>
      <c r="S3059" s="35">
        <v>2.3892203854054581E-2</v>
      </c>
      <c r="T3059" t="s">
        <v>4388</v>
      </c>
      <c r="U3059" t="s">
        <v>4388</v>
      </c>
      <c r="V3059" s="5" t="s">
        <v>4390</v>
      </c>
      <c r="W3059" s="5">
        <v>0</v>
      </c>
      <c r="X3059" s="4">
        <v>4.2750563755671149E-3</v>
      </c>
      <c r="Y3059" s="6">
        <v>154</v>
      </c>
      <c r="Z3059" s="4">
        <v>1.7717617018962045E-4</v>
      </c>
      <c r="AA3059" s="5">
        <v>173</v>
      </c>
      <c r="AC3059" s="16" t="str">
        <f t="shared" si="282"/>
        <v/>
      </c>
      <c r="AD3059" s="16" t="str">
        <f t="shared" si="283"/>
        <v/>
      </c>
      <c r="AE3059" s="16" t="str">
        <f t="shared" si="284"/>
        <v/>
      </c>
      <c r="AF3059" s="16" t="str">
        <f t="shared" si="285"/>
        <v/>
      </c>
      <c r="AG3059" s="16">
        <f t="shared" si="286"/>
        <v>2.8167260229621696E-2</v>
      </c>
      <c r="AH3059" s="16" t="str">
        <f t="shared" si="287"/>
        <v/>
      </c>
      <c r="AI3059" s="17" t="str">
        <f>IF('Peer Comparison Tool'!$D$11="NR","",IF($C3059='Peer Comparison Tool'!$D$9,COUNT('ALLL &lt;50B Database'!$AI$1:AI3058)+1,""))</f>
        <v/>
      </c>
    </row>
    <row r="3060" spans="1:35" x14ac:dyDescent="0.25">
      <c r="A3060" t="s">
        <v>3050</v>
      </c>
      <c r="B3060">
        <v>287007</v>
      </c>
      <c r="C3060" s="5" t="s">
        <v>2948</v>
      </c>
      <c r="D3060" s="5" t="s">
        <v>4390</v>
      </c>
      <c r="E3060" s="5" t="s">
        <v>4388</v>
      </c>
      <c r="F3060" s="2">
        <v>1552</v>
      </c>
      <c r="G3060" s="2">
        <v>165787</v>
      </c>
      <c r="H3060" s="2">
        <v>92152</v>
      </c>
      <c r="I3060" s="2">
        <v>2289</v>
      </c>
      <c r="J3060" s="2">
        <v>89863</v>
      </c>
      <c r="K3060" s="33">
        <v>1.7270734340050966E-2</v>
      </c>
      <c r="L3060" s="2">
        <v>1555</v>
      </c>
      <c r="M3060" s="2">
        <v>156460</v>
      </c>
      <c r="N3060" s="2">
        <v>85695</v>
      </c>
      <c r="O3060" s="33">
        <v>1.8145749460295232E-2</v>
      </c>
      <c r="P3060" s="2">
        <v>1546</v>
      </c>
      <c r="Q3060" s="2">
        <v>155811</v>
      </c>
      <c r="R3060" s="2">
        <v>89621</v>
      </c>
      <c r="S3060" s="35">
        <v>1.725042121824126E-2</v>
      </c>
      <c r="T3060" t="s">
        <v>4388</v>
      </c>
      <c r="U3060" t="s">
        <v>4388</v>
      </c>
      <c r="V3060" s="5" t="s">
        <v>4390</v>
      </c>
      <c r="W3060" s="5">
        <v>0</v>
      </c>
      <c r="X3060" s="4">
        <v>2.0313121809705653E-5</v>
      </c>
      <c r="Y3060" s="6">
        <v>6</v>
      </c>
      <c r="Z3060" s="4">
        <v>-8.9532824205397141E-4</v>
      </c>
      <c r="AA3060" s="5">
        <v>982</v>
      </c>
      <c r="AC3060" s="16" t="str">
        <f t="shared" si="282"/>
        <v/>
      </c>
      <c r="AD3060" s="16" t="str">
        <f t="shared" si="283"/>
        <v/>
      </c>
      <c r="AE3060" s="16" t="str">
        <f t="shared" si="284"/>
        <v/>
      </c>
      <c r="AF3060" s="16" t="str">
        <f t="shared" si="285"/>
        <v/>
      </c>
      <c r="AG3060" s="16">
        <f t="shared" si="286"/>
        <v>1.7270734340050966E-2</v>
      </c>
      <c r="AH3060" s="16" t="str">
        <f t="shared" si="287"/>
        <v/>
      </c>
      <c r="AI3060" s="17" t="str">
        <f>IF('Peer Comparison Tool'!$D$11="NR","",IF($C3060='Peer Comparison Tool'!$D$9,COUNT('ALLL &lt;50B Database'!$AI$1:AI3059)+1,""))</f>
        <v/>
      </c>
    </row>
    <row r="3061" spans="1:35" x14ac:dyDescent="0.25">
      <c r="A3061" t="s">
        <v>101</v>
      </c>
      <c r="B3061">
        <v>296755</v>
      </c>
      <c r="C3061" s="5" t="s">
        <v>3704</v>
      </c>
      <c r="D3061" s="5" t="s">
        <v>4390</v>
      </c>
      <c r="E3061" s="5" t="s">
        <v>4388</v>
      </c>
      <c r="F3061" s="2">
        <v>1692</v>
      </c>
      <c r="G3061" s="2">
        <v>165768</v>
      </c>
      <c r="H3061" s="2">
        <v>120080</v>
      </c>
      <c r="I3061" s="2">
        <v>7776</v>
      </c>
      <c r="J3061" s="2">
        <v>112304</v>
      </c>
      <c r="K3061" s="33">
        <v>1.5066248753383672E-2</v>
      </c>
      <c r="L3061" s="2">
        <v>1660</v>
      </c>
      <c r="M3061" s="2">
        <v>158984</v>
      </c>
      <c r="N3061" s="2">
        <v>116637</v>
      </c>
      <c r="O3061" s="33">
        <v>1.423219047129127E-2</v>
      </c>
      <c r="P3061" s="2">
        <v>1692</v>
      </c>
      <c r="Q3061" s="2">
        <v>158203</v>
      </c>
      <c r="R3061" s="2">
        <v>116318</v>
      </c>
      <c r="S3061" s="35">
        <v>1.4546329888753245E-2</v>
      </c>
      <c r="T3061" t="s">
        <v>4388</v>
      </c>
      <c r="U3061" t="s">
        <v>4388</v>
      </c>
      <c r="V3061" s="5" t="s">
        <v>4390</v>
      </c>
      <c r="W3061" s="5">
        <v>0</v>
      </c>
      <c r="X3061" s="4">
        <v>5.1991886463042744E-4</v>
      </c>
      <c r="Y3061" s="6">
        <v>0</v>
      </c>
      <c r="Z3061" s="4">
        <v>3.1413941746197445E-4</v>
      </c>
      <c r="AA3061" s="5">
        <v>1590</v>
      </c>
      <c r="AC3061" s="16" t="str">
        <f t="shared" si="282"/>
        <v/>
      </c>
      <c r="AD3061" s="16" t="str">
        <f t="shared" si="283"/>
        <v/>
      </c>
      <c r="AE3061" s="16" t="str">
        <f t="shared" si="284"/>
        <v/>
      </c>
      <c r="AF3061" s="16" t="str">
        <f t="shared" si="285"/>
        <v/>
      </c>
      <c r="AG3061" s="16">
        <f t="shared" si="286"/>
        <v>1.5066248753383672E-2</v>
      </c>
      <c r="AH3061" s="16" t="str">
        <f t="shared" si="287"/>
        <v/>
      </c>
      <c r="AI3061" s="17" t="str">
        <f>IF('Peer Comparison Tool'!$D$11="NR","",IF($C3061='Peer Comparison Tool'!$D$9,COUNT('ALLL &lt;50B Database'!$AI$1:AI3060)+1,""))</f>
        <v/>
      </c>
    </row>
    <row r="3062" spans="1:35" x14ac:dyDescent="0.25">
      <c r="A3062" t="s">
        <v>1133</v>
      </c>
      <c r="B3062">
        <v>421445</v>
      </c>
      <c r="C3062" s="5" t="s">
        <v>926</v>
      </c>
      <c r="D3062" s="5" t="s">
        <v>4390</v>
      </c>
      <c r="E3062" s="5" t="s">
        <v>4388</v>
      </c>
      <c r="F3062" s="2">
        <v>788</v>
      </c>
      <c r="G3062" s="2">
        <v>165722</v>
      </c>
      <c r="H3062" s="2">
        <v>78830</v>
      </c>
      <c r="I3062" s="2">
        <v>2695</v>
      </c>
      <c r="J3062" s="2">
        <v>76135</v>
      </c>
      <c r="K3062" s="33">
        <v>1.0350036120049911E-2</v>
      </c>
      <c r="L3062" s="2">
        <v>692</v>
      </c>
      <c r="M3062" s="2">
        <v>149373</v>
      </c>
      <c r="N3062" s="2">
        <v>83948</v>
      </c>
      <c r="O3062" s="33">
        <v>8.2431981702958974E-3</v>
      </c>
      <c r="P3062" s="2">
        <v>758</v>
      </c>
      <c r="Q3062" s="2">
        <v>149412</v>
      </c>
      <c r="R3062" s="2">
        <v>82302</v>
      </c>
      <c r="S3062" s="35">
        <v>9.2099827464703164E-3</v>
      </c>
      <c r="T3062" t="s">
        <v>4388</v>
      </c>
      <c r="U3062" t="s">
        <v>4388</v>
      </c>
      <c r="V3062" s="5" t="s">
        <v>4390</v>
      </c>
      <c r="W3062" s="5">
        <v>0</v>
      </c>
      <c r="X3062" s="4">
        <v>1.1400533735795946E-3</v>
      </c>
      <c r="Y3062" s="6">
        <v>30</v>
      </c>
      <c r="Z3062" s="4">
        <v>9.6678457617441899E-4</v>
      </c>
      <c r="AA3062" s="5">
        <v>3654</v>
      </c>
      <c r="AC3062" s="16" t="str">
        <f t="shared" si="282"/>
        <v/>
      </c>
      <c r="AD3062" s="16" t="str">
        <f t="shared" si="283"/>
        <v/>
      </c>
      <c r="AE3062" s="16" t="str">
        <f t="shared" si="284"/>
        <v/>
      </c>
      <c r="AF3062" s="16" t="str">
        <f t="shared" si="285"/>
        <v/>
      </c>
      <c r="AG3062" s="16">
        <f t="shared" si="286"/>
        <v>1.0350036120049911E-2</v>
      </c>
      <c r="AH3062" s="16" t="str">
        <f t="shared" si="287"/>
        <v/>
      </c>
      <c r="AI3062" s="17" t="str">
        <f>IF('Peer Comparison Tool'!$D$11="NR","",IF($C3062='Peer Comparison Tool'!$D$9,COUNT('ALLL &lt;50B Database'!$AI$1:AI3061)+1,""))</f>
        <v/>
      </c>
    </row>
    <row r="3063" spans="1:35" x14ac:dyDescent="0.25">
      <c r="A3063" t="s">
        <v>4104</v>
      </c>
      <c r="B3063">
        <v>3125315</v>
      </c>
      <c r="C3063" s="5" t="s">
        <v>4058</v>
      </c>
      <c r="D3063" s="5" t="s">
        <v>4390</v>
      </c>
      <c r="E3063" s="5" t="s">
        <v>4388</v>
      </c>
      <c r="F3063" s="2">
        <v>1117</v>
      </c>
      <c r="G3063" s="2">
        <v>165714</v>
      </c>
      <c r="H3063" s="2">
        <v>106224</v>
      </c>
      <c r="I3063" s="2">
        <v>12339</v>
      </c>
      <c r="J3063" s="2">
        <v>93885</v>
      </c>
      <c r="K3063" s="33">
        <v>1.189753421739362E-2</v>
      </c>
      <c r="L3063" s="2">
        <v>1113</v>
      </c>
      <c r="M3063" s="2">
        <v>152671</v>
      </c>
      <c r="N3063" s="2">
        <v>90964</v>
      </c>
      <c r="O3063" s="33">
        <v>1.2235609691746186E-2</v>
      </c>
      <c r="P3063" s="2">
        <v>1152</v>
      </c>
      <c r="Q3063" s="2">
        <v>153742</v>
      </c>
      <c r="R3063" s="2">
        <v>91936</v>
      </c>
      <c r="S3063" s="35">
        <v>1.2530455969369997E-2</v>
      </c>
      <c r="T3063" t="s">
        <v>4388</v>
      </c>
      <c r="U3063" t="s">
        <v>4388</v>
      </c>
      <c r="V3063" s="5" t="s">
        <v>4390</v>
      </c>
      <c r="W3063" s="5">
        <v>0</v>
      </c>
      <c r="X3063" s="4">
        <v>-6.3292175197637683E-4</v>
      </c>
      <c r="Y3063" s="6">
        <v>-35</v>
      </c>
      <c r="Z3063" s="4">
        <v>2.9484627762381074E-4</v>
      </c>
      <c r="AA3063" s="5">
        <v>2976</v>
      </c>
      <c r="AC3063" s="16" t="str">
        <f t="shared" si="282"/>
        <v/>
      </c>
      <c r="AD3063" s="16" t="str">
        <f t="shared" si="283"/>
        <v/>
      </c>
      <c r="AE3063" s="16" t="str">
        <f t="shared" si="284"/>
        <v/>
      </c>
      <c r="AF3063" s="16" t="str">
        <f t="shared" si="285"/>
        <v/>
      </c>
      <c r="AG3063" s="16">
        <f t="shared" si="286"/>
        <v>1.189753421739362E-2</v>
      </c>
      <c r="AH3063" s="16" t="str">
        <f t="shared" si="287"/>
        <v/>
      </c>
      <c r="AI3063" s="17" t="str">
        <f>IF('Peer Comparison Tool'!$D$11="NR","",IF($C3063='Peer Comparison Tool'!$D$9,COUNT('ALLL &lt;50B Database'!$AI$1:AI3062)+1,""))</f>
        <v/>
      </c>
    </row>
    <row r="3064" spans="1:35" x14ac:dyDescent="0.25">
      <c r="A3064" t="s">
        <v>3927</v>
      </c>
      <c r="B3064">
        <v>31657</v>
      </c>
      <c r="C3064" s="5" t="s">
        <v>3704</v>
      </c>
      <c r="D3064" s="5" t="s">
        <v>4390</v>
      </c>
      <c r="E3064" s="5" t="s">
        <v>4388</v>
      </c>
      <c r="F3064" s="2">
        <v>872</v>
      </c>
      <c r="G3064" s="2">
        <v>165672</v>
      </c>
      <c r="H3064" s="2">
        <v>77224</v>
      </c>
      <c r="I3064" s="2">
        <v>0</v>
      </c>
      <c r="J3064" s="2">
        <v>77224</v>
      </c>
      <c r="K3064" s="33">
        <v>1.1291826375220139E-2</v>
      </c>
      <c r="L3064" s="2">
        <v>846</v>
      </c>
      <c r="M3064" s="2">
        <v>153410</v>
      </c>
      <c r="N3064" s="2">
        <v>80245</v>
      </c>
      <c r="O3064" s="33">
        <v>1.05427129416163E-2</v>
      </c>
      <c r="P3064" s="2">
        <v>876</v>
      </c>
      <c r="Q3064" s="2">
        <v>158203</v>
      </c>
      <c r="R3064" s="2">
        <v>78337</v>
      </c>
      <c r="S3064" s="35">
        <v>1.1182455289326883E-2</v>
      </c>
      <c r="T3064" t="s">
        <v>4388</v>
      </c>
      <c r="U3064" t="s">
        <v>4388</v>
      </c>
      <c r="V3064" s="5" t="s">
        <v>4390</v>
      </c>
      <c r="W3064" s="5">
        <v>0</v>
      </c>
      <c r="X3064" s="4">
        <v>1.0937108589325652E-4</v>
      </c>
      <c r="Y3064" s="6">
        <v>-4</v>
      </c>
      <c r="Z3064" s="4">
        <v>6.3974234771058298E-4</v>
      </c>
      <c r="AA3064" s="5">
        <v>3252</v>
      </c>
      <c r="AC3064" s="16" t="str">
        <f t="shared" si="282"/>
        <v/>
      </c>
      <c r="AD3064" s="16" t="str">
        <f t="shared" si="283"/>
        <v/>
      </c>
      <c r="AE3064" s="16" t="str">
        <f t="shared" si="284"/>
        <v/>
      </c>
      <c r="AF3064" s="16" t="str">
        <f t="shared" si="285"/>
        <v/>
      </c>
      <c r="AG3064" s="16">
        <f t="shared" si="286"/>
        <v>1.1291826375220139E-2</v>
      </c>
      <c r="AH3064" s="16" t="str">
        <f t="shared" si="287"/>
        <v/>
      </c>
      <c r="AI3064" s="17" t="str">
        <f>IF('Peer Comparison Tool'!$D$11="NR","",IF($C3064='Peer Comparison Tool'!$D$9,COUNT('ALLL &lt;50B Database'!$AI$1:AI3063)+1,""))</f>
        <v/>
      </c>
    </row>
    <row r="3065" spans="1:35" x14ac:dyDescent="0.25">
      <c r="A3065" t="s">
        <v>1124</v>
      </c>
      <c r="B3065">
        <v>142179</v>
      </c>
      <c r="C3065" s="5" t="s">
        <v>926</v>
      </c>
      <c r="D3065" s="5" t="s">
        <v>4390</v>
      </c>
      <c r="E3065" s="5" t="s">
        <v>4388</v>
      </c>
      <c r="F3065" s="2">
        <v>305</v>
      </c>
      <c r="G3065" s="2">
        <v>165557</v>
      </c>
      <c r="H3065" s="2">
        <v>39609</v>
      </c>
      <c r="I3065" s="2">
        <v>0</v>
      </c>
      <c r="J3065" s="2">
        <v>39609</v>
      </c>
      <c r="K3065" s="33">
        <v>7.7002701406246052E-3</v>
      </c>
      <c r="L3065" s="2">
        <v>293</v>
      </c>
      <c r="M3065" s="2">
        <v>160760</v>
      </c>
      <c r="N3065" s="2">
        <v>40360</v>
      </c>
      <c r="O3065" s="33">
        <v>7.2596630327056494E-3</v>
      </c>
      <c r="P3065" s="2">
        <v>299</v>
      </c>
      <c r="Q3065" s="2">
        <v>162554</v>
      </c>
      <c r="R3065" s="2">
        <v>39711</v>
      </c>
      <c r="S3065" s="35">
        <v>7.5293999143814056E-3</v>
      </c>
      <c r="T3065" t="s">
        <v>4388</v>
      </c>
      <c r="U3065" t="s">
        <v>4388</v>
      </c>
      <c r="V3065" s="5" t="s">
        <v>4390</v>
      </c>
      <c r="W3065" s="5">
        <v>0</v>
      </c>
      <c r="X3065" s="4">
        <v>1.7087022624319957E-4</v>
      </c>
      <c r="Y3065" s="6">
        <v>6</v>
      </c>
      <c r="Z3065" s="4">
        <v>2.697368816757563E-4</v>
      </c>
      <c r="AA3065" s="5">
        <v>4358</v>
      </c>
      <c r="AC3065" s="16" t="str">
        <f t="shared" si="282"/>
        <v/>
      </c>
      <c r="AD3065" s="16" t="str">
        <f t="shared" si="283"/>
        <v/>
      </c>
      <c r="AE3065" s="16" t="str">
        <f t="shared" si="284"/>
        <v/>
      </c>
      <c r="AF3065" s="16" t="str">
        <f t="shared" si="285"/>
        <v/>
      </c>
      <c r="AG3065" s="16">
        <f t="shared" si="286"/>
        <v>7.7002701406246052E-3</v>
      </c>
      <c r="AH3065" s="16" t="str">
        <f t="shared" si="287"/>
        <v/>
      </c>
      <c r="AI3065" s="17" t="str">
        <f>IF('Peer Comparison Tool'!$D$11="NR","",IF($C3065='Peer Comparison Tool'!$D$9,COUNT('ALLL &lt;50B Database'!$AI$1:AI3064)+1,""))</f>
        <v/>
      </c>
    </row>
    <row r="3066" spans="1:35" x14ac:dyDescent="0.25">
      <c r="A3066" t="s">
        <v>3300</v>
      </c>
      <c r="B3066">
        <v>837158</v>
      </c>
      <c r="C3066" s="5" t="s">
        <v>3209</v>
      </c>
      <c r="D3066" s="5" t="s">
        <v>4390</v>
      </c>
      <c r="E3066" s="5" t="s">
        <v>4388</v>
      </c>
      <c r="F3066" s="2">
        <v>1038</v>
      </c>
      <c r="G3066" s="2">
        <v>165488</v>
      </c>
      <c r="H3066" s="2">
        <v>86964</v>
      </c>
      <c r="I3066" s="2">
        <v>2948</v>
      </c>
      <c r="J3066" s="2">
        <v>84016</v>
      </c>
      <c r="K3066" s="33">
        <v>1.2354789563892592E-2</v>
      </c>
      <c r="L3066" s="2">
        <v>982</v>
      </c>
      <c r="M3066" s="2">
        <v>132865</v>
      </c>
      <c r="N3066" s="2">
        <v>85888</v>
      </c>
      <c r="O3066" s="33">
        <v>1.1433494783904621E-2</v>
      </c>
      <c r="P3066" s="2">
        <v>991</v>
      </c>
      <c r="Q3066" s="2">
        <v>132861</v>
      </c>
      <c r="R3066" s="2">
        <v>90030</v>
      </c>
      <c r="S3066" s="35">
        <v>1.1007441963789848E-2</v>
      </c>
      <c r="T3066" t="s">
        <v>4388</v>
      </c>
      <c r="U3066" t="s">
        <v>4388</v>
      </c>
      <c r="V3066" s="5" t="s">
        <v>4390</v>
      </c>
      <c r="W3066" s="5">
        <v>0</v>
      </c>
      <c r="X3066" s="4">
        <v>1.347347600102744E-3</v>
      </c>
      <c r="Y3066" s="6">
        <v>47</v>
      </c>
      <c r="Z3066" s="4">
        <v>-4.2605282011477265E-4</v>
      </c>
      <c r="AA3066" s="5">
        <v>2762</v>
      </c>
      <c r="AC3066" s="16" t="str">
        <f t="shared" si="282"/>
        <v/>
      </c>
      <c r="AD3066" s="16" t="str">
        <f t="shared" si="283"/>
        <v/>
      </c>
      <c r="AE3066" s="16" t="str">
        <f t="shared" si="284"/>
        <v/>
      </c>
      <c r="AF3066" s="16" t="str">
        <f t="shared" si="285"/>
        <v/>
      </c>
      <c r="AG3066" s="16">
        <f t="shared" si="286"/>
        <v>1.2354789563892592E-2</v>
      </c>
      <c r="AH3066" s="16" t="str">
        <f t="shared" si="287"/>
        <v/>
      </c>
      <c r="AI3066" s="17" t="str">
        <f>IF('Peer Comparison Tool'!$D$11="NR","",IF($C3066='Peer Comparison Tool'!$D$9,COUNT('ALLL &lt;50B Database'!$AI$1:AI3065)+1,""))</f>
        <v/>
      </c>
    </row>
    <row r="3067" spans="1:35" x14ac:dyDescent="0.25">
      <c r="A3067" t="s">
        <v>4345</v>
      </c>
      <c r="B3067">
        <v>1011432</v>
      </c>
      <c r="C3067" s="5" t="s">
        <v>4315</v>
      </c>
      <c r="D3067" s="5" t="s">
        <v>4390</v>
      </c>
      <c r="E3067" s="5" t="s">
        <v>4388</v>
      </c>
      <c r="F3067" s="2">
        <v>1171</v>
      </c>
      <c r="G3067" s="2">
        <v>165369</v>
      </c>
      <c r="H3067" s="2">
        <v>104625</v>
      </c>
      <c r="I3067" s="2">
        <v>9736</v>
      </c>
      <c r="J3067" s="2">
        <v>94889</v>
      </c>
      <c r="K3067" s="33">
        <v>1.234073496401058E-2</v>
      </c>
      <c r="L3067" s="2">
        <v>1168</v>
      </c>
      <c r="M3067" s="2">
        <v>143720</v>
      </c>
      <c r="N3067" s="2">
        <v>94118</v>
      </c>
      <c r="O3067" s="33">
        <v>1.2409953462674515E-2</v>
      </c>
      <c r="P3067" s="2">
        <v>1167</v>
      </c>
      <c r="Q3067" s="2">
        <v>148287</v>
      </c>
      <c r="R3067" s="2">
        <v>96766</v>
      </c>
      <c r="S3067" s="35">
        <v>1.2060021081784925E-2</v>
      </c>
      <c r="T3067" t="s">
        <v>4388</v>
      </c>
      <c r="U3067" t="s">
        <v>4388</v>
      </c>
      <c r="V3067" s="5" t="s">
        <v>4390</v>
      </c>
      <c r="W3067" s="5">
        <v>0</v>
      </c>
      <c r="X3067" s="4">
        <v>2.8071388222565552E-4</v>
      </c>
      <c r="Y3067" s="6">
        <v>4</v>
      </c>
      <c r="Z3067" s="4">
        <v>-3.4993238088958968E-4</v>
      </c>
      <c r="AA3067" s="5">
        <v>2765</v>
      </c>
      <c r="AC3067" s="16" t="str">
        <f t="shared" si="282"/>
        <v/>
      </c>
      <c r="AD3067" s="16" t="str">
        <f t="shared" si="283"/>
        <v/>
      </c>
      <c r="AE3067" s="16" t="str">
        <f t="shared" si="284"/>
        <v/>
      </c>
      <c r="AF3067" s="16" t="str">
        <f t="shared" si="285"/>
        <v/>
      </c>
      <c r="AG3067" s="16">
        <f t="shared" si="286"/>
        <v>1.234073496401058E-2</v>
      </c>
      <c r="AH3067" s="16" t="str">
        <f t="shared" si="287"/>
        <v/>
      </c>
      <c r="AI3067" s="17" t="str">
        <f>IF('Peer Comparison Tool'!$D$11="NR","",IF($C3067='Peer Comparison Tool'!$D$9,COUNT('ALLL &lt;50B Database'!$AI$1:AI3066)+1,""))</f>
        <v/>
      </c>
    </row>
    <row r="3068" spans="1:35" x14ac:dyDescent="0.25">
      <c r="A3068" t="s">
        <v>4271</v>
      </c>
      <c r="B3068">
        <v>465672</v>
      </c>
      <c r="C3068" s="5" t="s">
        <v>4163</v>
      </c>
      <c r="D3068" s="5" t="s">
        <v>4390</v>
      </c>
      <c r="E3068" s="5" t="s">
        <v>4388</v>
      </c>
      <c r="F3068" s="2">
        <v>1722</v>
      </c>
      <c r="G3068" s="2">
        <v>165170</v>
      </c>
      <c r="H3068" s="2">
        <v>121764</v>
      </c>
      <c r="I3068" s="2">
        <v>5121</v>
      </c>
      <c r="J3068" s="2">
        <v>116643</v>
      </c>
      <c r="K3068" s="33">
        <v>1.4762994778940872E-2</v>
      </c>
      <c r="L3068" s="2">
        <v>1552</v>
      </c>
      <c r="M3068" s="2">
        <v>151363</v>
      </c>
      <c r="N3068" s="2">
        <v>120818</v>
      </c>
      <c r="O3068" s="33">
        <v>1.2845768014699796E-2</v>
      </c>
      <c r="P3068" s="2">
        <v>1554</v>
      </c>
      <c r="Q3068" s="2">
        <v>145065</v>
      </c>
      <c r="R3068" s="2">
        <v>119951</v>
      </c>
      <c r="S3068" s="35">
        <v>1.2955290076781352E-2</v>
      </c>
      <c r="T3068" t="s">
        <v>4388</v>
      </c>
      <c r="U3068" t="s">
        <v>4388</v>
      </c>
      <c r="V3068" s="5" t="s">
        <v>4390</v>
      </c>
      <c r="W3068" s="5">
        <v>0</v>
      </c>
      <c r="X3068" s="4">
        <v>1.80770470215952E-3</v>
      </c>
      <c r="Y3068" s="6">
        <v>168</v>
      </c>
      <c r="Z3068" s="4">
        <v>1.0952206208155596E-4</v>
      </c>
      <c r="AA3068" s="5">
        <v>1681</v>
      </c>
      <c r="AC3068" s="16" t="str">
        <f t="shared" si="282"/>
        <v/>
      </c>
      <c r="AD3068" s="16" t="str">
        <f t="shared" si="283"/>
        <v/>
      </c>
      <c r="AE3068" s="16" t="str">
        <f t="shared" si="284"/>
        <v/>
      </c>
      <c r="AF3068" s="16" t="str">
        <f t="shared" si="285"/>
        <v/>
      </c>
      <c r="AG3068" s="16">
        <f t="shared" si="286"/>
        <v>1.4762994778940872E-2</v>
      </c>
      <c r="AH3068" s="16" t="str">
        <f t="shared" si="287"/>
        <v/>
      </c>
      <c r="AI3068" s="17" t="str">
        <f>IF('Peer Comparison Tool'!$D$11="NR","",IF($C3068='Peer Comparison Tool'!$D$9,COUNT('ALLL &lt;50B Database'!$AI$1:AI3067)+1,""))</f>
        <v/>
      </c>
    </row>
    <row r="3069" spans="1:35" x14ac:dyDescent="0.25">
      <c r="A3069" t="s">
        <v>3297</v>
      </c>
      <c r="B3069">
        <v>905356</v>
      </c>
      <c r="C3069" s="5" t="s">
        <v>3209</v>
      </c>
      <c r="D3069" s="5" t="s">
        <v>4390</v>
      </c>
      <c r="E3069" s="5" t="s">
        <v>4388</v>
      </c>
      <c r="F3069" s="2">
        <v>1848</v>
      </c>
      <c r="G3069" s="2">
        <v>164738</v>
      </c>
      <c r="H3069" s="2">
        <v>137868</v>
      </c>
      <c r="I3069" s="2">
        <v>12971</v>
      </c>
      <c r="J3069" s="2">
        <v>124897</v>
      </c>
      <c r="K3069" s="33">
        <v>1.4796192062259302E-2</v>
      </c>
      <c r="L3069" s="2">
        <v>1573</v>
      </c>
      <c r="M3069" s="2">
        <v>146186</v>
      </c>
      <c r="N3069" s="2">
        <v>120192</v>
      </c>
      <c r="O3069" s="33">
        <v>1.308739350372737E-2</v>
      </c>
      <c r="P3069" s="2">
        <v>1848</v>
      </c>
      <c r="Q3069" s="2">
        <v>150347</v>
      </c>
      <c r="R3069" s="2">
        <v>120811</v>
      </c>
      <c r="S3069" s="35">
        <v>1.5296620340863001E-2</v>
      </c>
      <c r="T3069" t="s">
        <v>4388</v>
      </c>
      <c r="U3069" t="s">
        <v>4388</v>
      </c>
      <c r="V3069" s="5" t="s">
        <v>4390</v>
      </c>
      <c r="W3069" s="5">
        <v>0</v>
      </c>
      <c r="X3069" s="4">
        <v>-5.0042827860369982E-4</v>
      </c>
      <c r="Y3069" s="6">
        <v>0</v>
      </c>
      <c r="Z3069" s="4">
        <v>2.2092268371356315E-3</v>
      </c>
      <c r="AA3069" s="5">
        <v>1670</v>
      </c>
      <c r="AC3069" s="16" t="str">
        <f t="shared" si="282"/>
        <v/>
      </c>
      <c r="AD3069" s="16" t="str">
        <f t="shared" si="283"/>
        <v/>
      </c>
      <c r="AE3069" s="16" t="str">
        <f t="shared" si="284"/>
        <v/>
      </c>
      <c r="AF3069" s="16" t="str">
        <f t="shared" si="285"/>
        <v/>
      </c>
      <c r="AG3069" s="16">
        <f t="shared" si="286"/>
        <v>1.4796192062259302E-2</v>
      </c>
      <c r="AH3069" s="16" t="str">
        <f t="shared" si="287"/>
        <v/>
      </c>
      <c r="AI3069" s="17" t="str">
        <f>IF('Peer Comparison Tool'!$D$11="NR","",IF($C3069='Peer Comparison Tool'!$D$9,COUNT('ALLL &lt;50B Database'!$AI$1:AI3068)+1,""))</f>
        <v/>
      </c>
    </row>
    <row r="3070" spans="1:35" x14ac:dyDescent="0.25">
      <c r="A3070" t="s">
        <v>2144</v>
      </c>
      <c r="B3070">
        <v>207555</v>
      </c>
      <c r="C3070" s="5" t="s">
        <v>2041</v>
      </c>
      <c r="D3070" s="5" t="s">
        <v>4390</v>
      </c>
      <c r="E3070" s="5" t="s">
        <v>4388</v>
      </c>
      <c r="F3070" s="2">
        <v>1679</v>
      </c>
      <c r="G3070" s="2">
        <v>164656</v>
      </c>
      <c r="H3070" s="2">
        <v>132833</v>
      </c>
      <c r="I3070" s="2">
        <v>8673</v>
      </c>
      <c r="J3070" s="2">
        <v>124160</v>
      </c>
      <c r="K3070" s="33">
        <v>1.3522873711340207E-2</v>
      </c>
      <c r="L3070" s="2">
        <v>1499</v>
      </c>
      <c r="M3070" s="2">
        <v>152815</v>
      </c>
      <c r="N3070" s="2">
        <v>119009</v>
      </c>
      <c r="O3070" s="33">
        <v>1.2595686040551555E-2</v>
      </c>
      <c r="P3070" s="2">
        <v>1539</v>
      </c>
      <c r="Q3070" s="2">
        <v>149379</v>
      </c>
      <c r="R3070" s="2">
        <v>123054</v>
      </c>
      <c r="S3070" s="35">
        <v>1.2506704373689601E-2</v>
      </c>
      <c r="T3070" t="s">
        <v>4388</v>
      </c>
      <c r="U3070" t="s">
        <v>4388</v>
      </c>
      <c r="V3070" s="5" t="s">
        <v>4390</v>
      </c>
      <c r="W3070" s="5">
        <v>0</v>
      </c>
      <c r="X3070" s="4">
        <v>1.0161693376506062E-3</v>
      </c>
      <c r="Y3070" s="6">
        <v>140</v>
      </c>
      <c r="Z3070" s="4">
        <v>-8.8981666861954675E-5</v>
      </c>
      <c r="AA3070" s="5">
        <v>2189</v>
      </c>
      <c r="AC3070" s="16" t="str">
        <f t="shared" si="282"/>
        <v/>
      </c>
      <c r="AD3070" s="16" t="str">
        <f t="shared" si="283"/>
        <v/>
      </c>
      <c r="AE3070" s="16" t="str">
        <f t="shared" si="284"/>
        <v/>
      </c>
      <c r="AF3070" s="16" t="str">
        <f t="shared" si="285"/>
        <v/>
      </c>
      <c r="AG3070" s="16">
        <f t="shared" si="286"/>
        <v>1.3522873711340207E-2</v>
      </c>
      <c r="AH3070" s="16" t="str">
        <f t="shared" si="287"/>
        <v/>
      </c>
      <c r="AI3070" s="17" t="str">
        <f>IF('Peer Comparison Tool'!$D$11="NR","",IF($C3070='Peer Comparison Tool'!$D$9,COUNT('ALLL &lt;50B Database'!$AI$1:AI3069)+1,""))</f>
        <v/>
      </c>
    </row>
    <row r="3071" spans="1:35" x14ac:dyDescent="0.25">
      <c r="A3071" t="s">
        <v>204</v>
      </c>
      <c r="B3071">
        <v>3596894</v>
      </c>
      <c r="C3071" s="5" t="s">
        <v>194</v>
      </c>
      <c r="D3071" s="5" t="s">
        <v>4390</v>
      </c>
      <c r="E3071" s="5" t="s">
        <v>4388</v>
      </c>
      <c r="F3071" s="2">
        <v>1145</v>
      </c>
      <c r="G3071" s="2">
        <v>164512</v>
      </c>
      <c r="H3071" s="2">
        <v>106317</v>
      </c>
      <c r="I3071" s="2">
        <v>25395</v>
      </c>
      <c r="J3071" s="2">
        <v>80922</v>
      </c>
      <c r="K3071" s="33">
        <v>1.4149427844096785E-2</v>
      </c>
      <c r="L3071" s="2">
        <v>1117</v>
      </c>
      <c r="M3071" s="2">
        <v>107891</v>
      </c>
      <c r="N3071" s="2">
        <v>70192</v>
      </c>
      <c r="O3071" s="33">
        <v>1.5913494415317985E-2</v>
      </c>
      <c r="P3071" s="2">
        <v>1128</v>
      </c>
      <c r="Q3071" s="2">
        <v>115198</v>
      </c>
      <c r="R3071" s="2">
        <v>73601</v>
      </c>
      <c r="S3071" s="35">
        <v>1.5325878724473852E-2</v>
      </c>
      <c r="T3071" t="s">
        <v>4388</v>
      </c>
      <c r="U3071" t="s">
        <v>4388</v>
      </c>
      <c r="V3071" s="5" t="s">
        <v>4390</v>
      </c>
      <c r="W3071" s="5">
        <v>0</v>
      </c>
      <c r="X3071" s="4">
        <v>-1.1764508803770671E-3</v>
      </c>
      <c r="Y3071" s="6">
        <v>17</v>
      </c>
      <c r="Z3071" s="4">
        <v>-5.876156908441333E-4</v>
      </c>
      <c r="AA3071" s="5">
        <v>1918</v>
      </c>
      <c r="AC3071" s="16" t="str">
        <f t="shared" si="282"/>
        <v/>
      </c>
      <c r="AD3071" s="16" t="str">
        <f t="shared" si="283"/>
        <v/>
      </c>
      <c r="AE3071" s="16" t="str">
        <f t="shared" si="284"/>
        <v/>
      </c>
      <c r="AF3071" s="16" t="str">
        <f t="shared" si="285"/>
        <v/>
      </c>
      <c r="AG3071" s="16">
        <f t="shared" si="286"/>
        <v>1.4149427844096785E-2</v>
      </c>
      <c r="AH3071" s="16" t="str">
        <f t="shared" si="287"/>
        <v/>
      </c>
      <c r="AI3071" s="17" t="str">
        <f>IF('Peer Comparison Tool'!$D$11="NR","",IF($C3071='Peer Comparison Tool'!$D$9,COUNT('ALLL &lt;50B Database'!$AI$1:AI3070)+1,""))</f>
        <v/>
      </c>
    </row>
    <row r="3072" spans="1:35" x14ac:dyDescent="0.25">
      <c r="A3072" t="s">
        <v>4105</v>
      </c>
      <c r="B3072">
        <v>661223</v>
      </c>
      <c r="C3072" s="5" t="s">
        <v>4058</v>
      </c>
      <c r="D3072" s="5" t="s">
        <v>4387</v>
      </c>
      <c r="E3072" s="5" t="s">
        <v>4388</v>
      </c>
      <c r="F3072" s="2">
        <v>1615</v>
      </c>
      <c r="G3072" s="2">
        <v>164463</v>
      </c>
      <c r="H3072" s="2">
        <v>117001</v>
      </c>
      <c r="I3072" s="2">
        <v>1920</v>
      </c>
      <c r="J3072" s="2">
        <v>115081</v>
      </c>
      <c r="K3072" s="33">
        <v>1.4033593729633909E-2</v>
      </c>
      <c r="L3072" s="2">
        <v>1616</v>
      </c>
      <c r="M3072" s="2">
        <v>149829</v>
      </c>
      <c r="N3072" s="2">
        <v>106615</v>
      </c>
      <c r="O3072" s="33">
        <v>1.5157341837452517E-2</v>
      </c>
      <c r="P3072" s="2">
        <v>1595</v>
      </c>
      <c r="Q3072" s="2">
        <v>145741</v>
      </c>
      <c r="R3072" s="2">
        <v>112106</v>
      </c>
      <c r="S3072" s="35">
        <v>1.4227606015735108E-2</v>
      </c>
      <c r="T3072" t="s">
        <v>4388</v>
      </c>
      <c r="U3072" t="s">
        <v>4388</v>
      </c>
      <c r="V3072" s="5" t="s">
        <v>4387</v>
      </c>
      <c r="W3072" s="5">
        <v>0</v>
      </c>
      <c r="X3072" s="4">
        <v>-1.9401228610119864E-4</v>
      </c>
      <c r="Y3072" s="6">
        <v>20</v>
      </c>
      <c r="Z3072" s="4">
        <v>-9.2973582171740864E-4</v>
      </c>
      <c r="AA3072" s="5">
        <v>1965</v>
      </c>
      <c r="AC3072" s="16" t="str">
        <f t="shared" si="282"/>
        <v/>
      </c>
      <c r="AD3072" s="16" t="str">
        <f t="shared" si="283"/>
        <v/>
      </c>
      <c r="AE3072" s="16" t="str">
        <f t="shared" si="284"/>
        <v/>
      </c>
      <c r="AF3072" s="16" t="str">
        <f t="shared" si="285"/>
        <v/>
      </c>
      <c r="AG3072" s="16">
        <f t="shared" si="286"/>
        <v>1.4033593729633909E-2</v>
      </c>
      <c r="AH3072" s="16" t="str">
        <f t="shared" si="287"/>
        <v/>
      </c>
      <c r="AI3072" s="17" t="str">
        <f>IF('Peer Comparison Tool'!$D$11="NR","",IF($C3072='Peer Comparison Tool'!$D$9,COUNT('ALLL &lt;50B Database'!$AI$1:AI3071)+1,""))</f>
        <v/>
      </c>
    </row>
    <row r="3073" spans="1:35" x14ac:dyDescent="0.25">
      <c r="A3073" t="s">
        <v>156</v>
      </c>
      <c r="B3073">
        <v>611031</v>
      </c>
      <c r="C3073" s="5" t="s">
        <v>561</v>
      </c>
      <c r="D3073" s="5" t="s">
        <v>4390</v>
      </c>
      <c r="E3073" s="5" t="s">
        <v>4388</v>
      </c>
      <c r="F3073" s="2">
        <v>1540</v>
      </c>
      <c r="G3073" s="2">
        <v>164385</v>
      </c>
      <c r="H3073" s="2">
        <v>92329</v>
      </c>
      <c r="I3073" s="2">
        <v>5950</v>
      </c>
      <c r="J3073" s="2">
        <v>86379</v>
      </c>
      <c r="K3073" s="33">
        <v>1.7828407367531461E-2</v>
      </c>
      <c r="L3073" s="2">
        <v>1171</v>
      </c>
      <c r="M3073" s="2">
        <v>134293</v>
      </c>
      <c r="N3073" s="2">
        <v>80171</v>
      </c>
      <c r="O3073" s="33">
        <v>1.460627907846977E-2</v>
      </c>
      <c r="P3073" s="2">
        <v>1055</v>
      </c>
      <c r="Q3073" s="2">
        <v>146909</v>
      </c>
      <c r="R3073" s="2">
        <v>77085</v>
      </c>
      <c r="S3073" s="35">
        <v>1.3686190568852565E-2</v>
      </c>
      <c r="T3073" t="s">
        <v>4388</v>
      </c>
      <c r="U3073" t="s">
        <v>4388</v>
      </c>
      <c r="V3073" s="5" t="s">
        <v>4390</v>
      </c>
      <c r="W3073" s="5">
        <v>0</v>
      </c>
      <c r="X3073" s="4">
        <v>4.1422167986788962E-3</v>
      </c>
      <c r="Y3073" s="6">
        <v>485</v>
      </c>
      <c r="Z3073" s="4">
        <v>-9.2008850961720554E-4</v>
      </c>
      <c r="AA3073" s="5">
        <v>880</v>
      </c>
      <c r="AC3073" s="16" t="str">
        <f t="shared" si="282"/>
        <v/>
      </c>
      <c r="AD3073" s="16" t="str">
        <f t="shared" si="283"/>
        <v/>
      </c>
      <c r="AE3073" s="16" t="str">
        <f t="shared" si="284"/>
        <v/>
      </c>
      <c r="AF3073" s="16" t="str">
        <f t="shared" si="285"/>
        <v/>
      </c>
      <c r="AG3073" s="16">
        <f t="shared" si="286"/>
        <v>1.7828407367531461E-2</v>
      </c>
      <c r="AH3073" s="16" t="str">
        <f t="shared" si="287"/>
        <v/>
      </c>
      <c r="AI3073" s="17" t="str">
        <f>IF('Peer Comparison Tool'!$D$11="NR","",IF($C3073='Peer Comparison Tool'!$D$9,COUNT('ALLL &lt;50B Database'!$AI$1:AI3072)+1,""))</f>
        <v/>
      </c>
    </row>
    <row r="3074" spans="1:35" x14ac:dyDescent="0.25">
      <c r="A3074" t="s">
        <v>647</v>
      </c>
      <c r="B3074">
        <v>3386143</v>
      </c>
      <c r="C3074" s="5" t="s">
        <v>561</v>
      </c>
      <c r="D3074" s="5" t="s">
        <v>4390</v>
      </c>
      <c r="E3074" s="5" t="s">
        <v>4388</v>
      </c>
      <c r="F3074" s="2">
        <v>1127</v>
      </c>
      <c r="G3074" s="2">
        <v>164176</v>
      </c>
      <c r="H3074" s="2">
        <v>78026</v>
      </c>
      <c r="I3074" s="2">
        <v>6384</v>
      </c>
      <c r="J3074" s="2">
        <v>71642</v>
      </c>
      <c r="K3074" s="33">
        <v>1.5730995784595629E-2</v>
      </c>
      <c r="L3074" s="2">
        <v>1100</v>
      </c>
      <c r="M3074" s="2">
        <v>139645</v>
      </c>
      <c r="N3074" s="2">
        <v>79888</v>
      </c>
      <c r="O3074" s="33">
        <v>1.3769276987782896E-2</v>
      </c>
      <c r="P3074" s="2">
        <v>1101</v>
      </c>
      <c r="Q3074" s="2">
        <v>155293</v>
      </c>
      <c r="R3074" s="2">
        <v>78578</v>
      </c>
      <c r="S3074" s="35">
        <v>1.4011555397184962E-2</v>
      </c>
      <c r="T3074" t="s">
        <v>4388</v>
      </c>
      <c r="U3074" t="s">
        <v>4388</v>
      </c>
      <c r="V3074" s="5" t="s">
        <v>4390</v>
      </c>
      <c r="W3074" s="5">
        <v>0</v>
      </c>
      <c r="X3074" s="4">
        <v>1.7194403874106669E-3</v>
      </c>
      <c r="Y3074" s="6">
        <v>26</v>
      </c>
      <c r="Z3074" s="4">
        <v>2.4227840940206635E-4</v>
      </c>
      <c r="AA3074" s="5">
        <v>1357</v>
      </c>
      <c r="AC3074" s="16" t="str">
        <f t="shared" si="282"/>
        <v/>
      </c>
      <c r="AD3074" s="16" t="str">
        <f t="shared" si="283"/>
        <v/>
      </c>
      <c r="AE3074" s="16" t="str">
        <f t="shared" si="284"/>
        <v/>
      </c>
      <c r="AF3074" s="16" t="str">
        <f t="shared" si="285"/>
        <v/>
      </c>
      <c r="AG3074" s="16">
        <f t="shared" si="286"/>
        <v>1.5730995784595629E-2</v>
      </c>
      <c r="AH3074" s="16" t="str">
        <f t="shared" si="287"/>
        <v/>
      </c>
      <c r="AI3074" s="17" t="str">
        <f>IF('Peer Comparison Tool'!$D$11="NR","",IF($C3074='Peer Comparison Tool'!$D$9,COUNT('ALLL &lt;50B Database'!$AI$1:AI3073)+1,""))</f>
        <v/>
      </c>
    </row>
    <row r="3075" spans="1:35" x14ac:dyDescent="0.25">
      <c r="A3075" t="s">
        <v>3487</v>
      </c>
      <c r="B3075">
        <v>368522</v>
      </c>
      <c r="C3075" s="5" t="s">
        <v>3374</v>
      </c>
      <c r="D3075" s="5" t="s">
        <v>4390</v>
      </c>
      <c r="E3075" s="5" t="s">
        <v>4388</v>
      </c>
      <c r="F3075" s="2">
        <v>1196</v>
      </c>
      <c r="G3075" s="2">
        <v>164153</v>
      </c>
      <c r="H3075" s="2">
        <v>124002</v>
      </c>
      <c r="I3075" s="2">
        <v>0</v>
      </c>
      <c r="J3075" s="2">
        <v>124002</v>
      </c>
      <c r="K3075" s="33">
        <v>9.6450057257141016E-3</v>
      </c>
      <c r="L3075" s="2">
        <v>1208</v>
      </c>
      <c r="M3075" s="2">
        <v>159201</v>
      </c>
      <c r="N3075" s="2">
        <v>118424</v>
      </c>
      <c r="O3075" s="33">
        <v>1.0200635006417618E-2</v>
      </c>
      <c r="P3075" s="2">
        <v>1217</v>
      </c>
      <c r="Q3075" s="2">
        <v>158341</v>
      </c>
      <c r="R3075" s="2">
        <v>119033</v>
      </c>
      <c r="S3075" s="35">
        <v>1.0224055514017122E-2</v>
      </c>
      <c r="T3075" t="s">
        <v>4388</v>
      </c>
      <c r="U3075" t="s">
        <v>4388</v>
      </c>
      <c r="V3075" s="5" t="s">
        <v>4390</v>
      </c>
      <c r="W3075" s="5">
        <v>0</v>
      </c>
      <c r="X3075" s="4">
        <v>-5.7904978830301997E-4</v>
      </c>
      <c r="Y3075" s="6">
        <v>-21</v>
      </c>
      <c r="Z3075" s="4">
        <v>2.3420507599503787E-5</v>
      </c>
      <c r="AA3075" s="5">
        <v>3908</v>
      </c>
      <c r="AC3075" s="16" t="str">
        <f t="shared" ref="AC3075:AC3138" si="288">IF(AND($G3075&gt;=10000000,$G3075&lt;50000000),$K3075,"")</f>
        <v/>
      </c>
      <c r="AD3075" s="16" t="str">
        <f t="shared" ref="AD3075:AD3138" si="289">IF(AND($G3075&gt;=5000000,$G3075&lt;9999999),$K3075,"")</f>
        <v/>
      </c>
      <c r="AE3075" s="16" t="str">
        <f t="shared" ref="AE3075:AE3138" si="290">IF(AND($G3075&gt;=1000000,$G3075&lt;4999999),$K3075,"")</f>
        <v/>
      </c>
      <c r="AF3075" s="16" t="str">
        <f t="shared" ref="AF3075:AF3138" si="291">IF(AND($G3075&gt;=500000,$G3075&lt;999999),$K3075,"")</f>
        <v/>
      </c>
      <c r="AG3075" s="16">
        <f t="shared" ref="AG3075:AG3138" si="292">IF(AND($G3075&gt;=100000,$G3075&lt;499999),$K3075,"")</f>
        <v>9.6450057257141016E-3</v>
      </c>
      <c r="AH3075" s="16" t="str">
        <f t="shared" ref="AH3075:AH3138" si="293">IF(AND($G3075&gt;=0,$G3075&lt;99999),$K3075,"")</f>
        <v/>
      </c>
      <c r="AI3075" s="17" t="str">
        <f>IF('Peer Comparison Tool'!$D$11="NR","",IF($C3075='Peer Comparison Tool'!$D$9,COUNT('ALLL &lt;50B Database'!$AI$1:AI3074)+1,""))</f>
        <v/>
      </c>
    </row>
    <row r="3076" spans="1:35" x14ac:dyDescent="0.25">
      <c r="A3076" t="s">
        <v>385</v>
      </c>
      <c r="B3076">
        <v>206473</v>
      </c>
      <c r="C3076" s="5" t="s">
        <v>343</v>
      </c>
      <c r="D3076" s="5" t="s">
        <v>4390</v>
      </c>
      <c r="E3076" s="5" t="s">
        <v>4388</v>
      </c>
      <c r="F3076" s="2">
        <v>353</v>
      </c>
      <c r="G3076" s="2">
        <v>164043</v>
      </c>
      <c r="H3076" s="2">
        <v>138106</v>
      </c>
      <c r="I3076" s="2">
        <v>0</v>
      </c>
      <c r="J3076" s="2">
        <v>138106</v>
      </c>
      <c r="K3076" s="33">
        <v>2.5560077042271877E-3</v>
      </c>
      <c r="L3076" s="2">
        <v>354</v>
      </c>
      <c r="M3076" s="2">
        <v>164036</v>
      </c>
      <c r="N3076" s="2">
        <v>136428</v>
      </c>
      <c r="O3076" s="33">
        <v>2.5947752660744131E-3</v>
      </c>
      <c r="P3076" s="2">
        <v>354</v>
      </c>
      <c r="Q3076" s="2">
        <v>166033</v>
      </c>
      <c r="R3076" s="2">
        <v>133495</v>
      </c>
      <c r="S3076" s="35">
        <v>2.6517847110378665E-3</v>
      </c>
      <c r="T3076" t="s">
        <v>4388</v>
      </c>
      <c r="U3076" t="s">
        <v>4388</v>
      </c>
      <c r="V3076" s="5" t="s">
        <v>4390</v>
      </c>
      <c r="W3076" s="5">
        <v>0</v>
      </c>
      <c r="X3076" s="4">
        <v>-9.5777006810678772E-5</v>
      </c>
      <c r="Y3076" s="6">
        <v>-1</v>
      </c>
      <c r="Z3076" s="4">
        <v>5.7009444963453462E-5</v>
      </c>
      <c r="AA3076" s="5">
        <v>4760</v>
      </c>
      <c r="AC3076" s="16" t="str">
        <f t="shared" si="288"/>
        <v/>
      </c>
      <c r="AD3076" s="16" t="str">
        <f t="shared" si="289"/>
        <v/>
      </c>
      <c r="AE3076" s="16" t="str">
        <f t="shared" si="290"/>
        <v/>
      </c>
      <c r="AF3076" s="16" t="str">
        <f t="shared" si="291"/>
        <v/>
      </c>
      <c r="AG3076" s="16">
        <f t="shared" si="292"/>
        <v>2.5560077042271877E-3</v>
      </c>
      <c r="AH3076" s="16" t="str">
        <f t="shared" si="293"/>
        <v/>
      </c>
      <c r="AI3076" s="17" t="str">
        <f>IF('Peer Comparison Tool'!$D$11="NR","",IF($C3076='Peer Comparison Tool'!$D$9,COUNT('ALLL &lt;50B Database'!$AI$1:AI3075)+1,""))</f>
        <v/>
      </c>
    </row>
    <row r="3077" spans="1:35" x14ac:dyDescent="0.25">
      <c r="A3077" t="s">
        <v>1657</v>
      </c>
      <c r="B3077">
        <v>719610</v>
      </c>
      <c r="C3077" s="5" t="s">
        <v>1578</v>
      </c>
      <c r="D3077" s="5" t="s">
        <v>4390</v>
      </c>
      <c r="E3077" s="5" t="s">
        <v>4388</v>
      </c>
      <c r="F3077" s="2">
        <v>1352</v>
      </c>
      <c r="G3077" s="2">
        <v>163993</v>
      </c>
      <c r="H3077" s="2">
        <v>72489</v>
      </c>
      <c r="I3077" s="2">
        <v>1752</v>
      </c>
      <c r="J3077" s="2">
        <v>70737</v>
      </c>
      <c r="K3077" s="33">
        <v>1.9113052575031455E-2</v>
      </c>
      <c r="L3077" s="2">
        <v>1333</v>
      </c>
      <c r="M3077" s="2">
        <v>141220</v>
      </c>
      <c r="N3077" s="2">
        <v>70757</v>
      </c>
      <c r="O3077" s="33">
        <v>1.8839125457551904E-2</v>
      </c>
      <c r="P3077" s="2">
        <v>1338</v>
      </c>
      <c r="Q3077" s="2">
        <v>145956</v>
      </c>
      <c r="R3077" s="2">
        <v>68602</v>
      </c>
      <c r="S3077" s="35">
        <v>1.9503804553803097E-2</v>
      </c>
      <c r="T3077" t="s">
        <v>4388</v>
      </c>
      <c r="U3077" t="s">
        <v>4388</v>
      </c>
      <c r="V3077" s="5" t="s">
        <v>4390</v>
      </c>
      <c r="W3077" s="5">
        <v>0</v>
      </c>
      <c r="X3077" s="4">
        <v>-3.9075197877164181E-4</v>
      </c>
      <c r="Y3077" s="6">
        <v>14</v>
      </c>
      <c r="Z3077" s="4">
        <v>6.646790962511924E-4</v>
      </c>
      <c r="AA3077" s="5">
        <v>657</v>
      </c>
      <c r="AC3077" s="16" t="str">
        <f t="shared" si="288"/>
        <v/>
      </c>
      <c r="AD3077" s="16" t="str">
        <f t="shared" si="289"/>
        <v/>
      </c>
      <c r="AE3077" s="16" t="str">
        <f t="shared" si="290"/>
        <v/>
      </c>
      <c r="AF3077" s="16" t="str">
        <f t="shared" si="291"/>
        <v/>
      </c>
      <c r="AG3077" s="16">
        <f t="shared" si="292"/>
        <v>1.9113052575031455E-2</v>
      </c>
      <c r="AH3077" s="16" t="str">
        <f t="shared" si="293"/>
        <v/>
      </c>
      <c r="AI3077" s="17" t="str">
        <f>IF('Peer Comparison Tool'!$D$11="NR","",IF($C3077='Peer Comparison Tool'!$D$9,COUNT('ALLL &lt;50B Database'!$AI$1:AI3076)+1,""))</f>
        <v/>
      </c>
    </row>
    <row r="3078" spans="1:35" x14ac:dyDescent="0.25">
      <c r="A3078" t="s">
        <v>202</v>
      </c>
      <c r="B3078">
        <v>3667132</v>
      </c>
      <c r="C3078" s="5" t="s">
        <v>194</v>
      </c>
      <c r="D3078" s="5" t="s">
        <v>4387</v>
      </c>
      <c r="E3078" s="5" t="s">
        <v>4388</v>
      </c>
      <c r="F3078" s="2">
        <v>829</v>
      </c>
      <c r="G3078" s="2">
        <v>163992</v>
      </c>
      <c r="H3078" s="2">
        <v>99279</v>
      </c>
      <c r="I3078" s="2">
        <v>23565</v>
      </c>
      <c r="J3078" s="2">
        <v>75714</v>
      </c>
      <c r="K3078" s="33">
        <v>1.094909792112423E-2</v>
      </c>
      <c r="L3078" s="2">
        <v>759</v>
      </c>
      <c r="M3078" s="2">
        <v>135771</v>
      </c>
      <c r="N3078" s="2">
        <v>76469</v>
      </c>
      <c r="O3078" s="33">
        <v>9.9255907622696777E-3</v>
      </c>
      <c r="P3078" s="2">
        <v>762</v>
      </c>
      <c r="Q3078" s="2">
        <v>141833</v>
      </c>
      <c r="R3078" s="2">
        <v>75875</v>
      </c>
      <c r="S3078" s="35">
        <v>1.0042833607907743E-2</v>
      </c>
      <c r="T3078" t="s">
        <v>4388</v>
      </c>
      <c r="U3078" t="s">
        <v>4388</v>
      </c>
      <c r="V3078" s="5" t="s">
        <v>4387</v>
      </c>
      <c r="W3078" s="5">
        <v>0</v>
      </c>
      <c r="X3078" s="4">
        <v>9.0626431321648784E-4</v>
      </c>
      <c r="Y3078" s="6">
        <v>67</v>
      </c>
      <c r="Z3078" s="4">
        <v>1.1724284563806482E-4</v>
      </c>
      <c r="AA3078" s="5">
        <v>3400</v>
      </c>
      <c r="AC3078" s="16" t="str">
        <f t="shared" si="288"/>
        <v/>
      </c>
      <c r="AD3078" s="16" t="str">
        <f t="shared" si="289"/>
        <v/>
      </c>
      <c r="AE3078" s="16" t="str">
        <f t="shared" si="290"/>
        <v/>
      </c>
      <c r="AF3078" s="16" t="str">
        <f t="shared" si="291"/>
        <v/>
      </c>
      <c r="AG3078" s="16">
        <f t="shared" si="292"/>
        <v>1.094909792112423E-2</v>
      </c>
      <c r="AH3078" s="16" t="str">
        <f t="shared" si="293"/>
        <v/>
      </c>
      <c r="AI3078" s="17" t="str">
        <f>IF('Peer Comparison Tool'!$D$11="NR","",IF($C3078='Peer Comparison Tool'!$D$9,COUNT('ALLL &lt;50B Database'!$AI$1:AI3077)+1,""))</f>
        <v/>
      </c>
    </row>
    <row r="3079" spans="1:35" x14ac:dyDescent="0.25">
      <c r="A3079" t="s">
        <v>388</v>
      </c>
      <c r="B3079">
        <v>3636259</v>
      </c>
      <c r="C3079" s="5" t="s">
        <v>343</v>
      </c>
      <c r="D3079" s="5" t="s">
        <v>4390</v>
      </c>
      <c r="E3079" s="5" t="s">
        <v>4388</v>
      </c>
      <c r="F3079" s="2">
        <v>2091</v>
      </c>
      <c r="G3079" s="2">
        <v>163874</v>
      </c>
      <c r="H3079" s="2">
        <v>137532</v>
      </c>
      <c r="I3079" s="2">
        <v>20439</v>
      </c>
      <c r="J3079" s="2">
        <v>117093</v>
      </c>
      <c r="K3079" s="33">
        <v>1.785760036893751E-2</v>
      </c>
      <c r="L3079" s="2">
        <v>1593</v>
      </c>
      <c r="M3079" s="2">
        <v>132492</v>
      </c>
      <c r="N3079" s="2">
        <v>113631</v>
      </c>
      <c r="O3079" s="33">
        <v>1.4019061699712227E-2</v>
      </c>
      <c r="P3079" s="2">
        <v>1688</v>
      </c>
      <c r="Q3079" s="2">
        <v>141415</v>
      </c>
      <c r="R3079" s="2">
        <v>120120</v>
      </c>
      <c r="S3079" s="35">
        <v>1.4052614052614053E-2</v>
      </c>
      <c r="T3079" t="s">
        <v>4388</v>
      </c>
      <c r="U3079" t="s">
        <v>4388</v>
      </c>
      <c r="V3079" s="5" t="s">
        <v>4390</v>
      </c>
      <c r="W3079" s="5">
        <v>0</v>
      </c>
      <c r="X3079" s="4">
        <v>3.8049863163234568E-3</v>
      </c>
      <c r="Y3079" s="6">
        <v>403</v>
      </c>
      <c r="Z3079" s="4">
        <v>3.3552352901826746E-5</v>
      </c>
      <c r="AA3079" s="5">
        <v>870</v>
      </c>
      <c r="AC3079" s="16" t="str">
        <f t="shared" si="288"/>
        <v/>
      </c>
      <c r="AD3079" s="16" t="str">
        <f t="shared" si="289"/>
        <v/>
      </c>
      <c r="AE3079" s="16" t="str">
        <f t="shared" si="290"/>
        <v/>
      </c>
      <c r="AF3079" s="16" t="str">
        <f t="shared" si="291"/>
        <v/>
      </c>
      <c r="AG3079" s="16">
        <f t="shared" si="292"/>
        <v>1.785760036893751E-2</v>
      </c>
      <c r="AH3079" s="16" t="str">
        <f t="shared" si="293"/>
        <v/>
      </c>
      <c r="AI3079" s="17" t="str">
        <f>IF('Peer Comparison Tool'!$D$11="NR","",IF($C3079='Peer Comparison Tool'!$D$9,COUNT('ALLL &lt;50B Database'!$AI$1:AI3078)+1,""))</f>
        <v/>
      </c>
    </row>
    <row r="3080" spans="1:35" x14ac:dyDescent="0.25">
      <c r="A3080" t="s">
        <v>2760</v>
      </c>
      <c r="B3080">
        <v>3614846</v>
      </c>
      <c r="C3080" s="5" t="s">
        <v>2711</v>
      </c>
      <c r="D3080" s="5" t="s">
        <v>4390</v>
      </c>
      <c r="E3080" s="5" t="s">
        <v>4388</v>
      </c>
      <c r="F3080" s="2">
        <v>2501</v>
      </c>
      <c r="G3080" s="2">
        <v>163680</v>
      </c>
      <c r="H3080" s="2">
        <v>139182</v>
      </c>
      <c r="I3080" s="2">
        <v>9919</v>
      </c>
      <c r="J3080" s="2">
        <v>129263</v>
      </c>
      <c r="K3080" s="33">
        <v>1.9348150669565151E-2</v>
      </c>
      <c r="L3080" s="2">
        <v>2060</v>
      </c>
      <c r="M3080" s="2">
        <v>151019</v>
      </c>
      <c r="N3080" s="2">
        <v>132196</v>
      </c>
      <c r="O3080" s="33">
        <v>1.5582922327453175E-2</v>
      </c>
      <c r="P3080" s="2">
        <v>2103</v>
      </c>
      <c r="Q3080" s="2">
        <v>156317</v>
      </c>
      <c r="R3080" s="2">
        <v>135080</v>
      </c>
      <c r="S3080" s="35">
        <v>1.5568551969203434E-2</v>
      </c>
      <c r="T3080" t="s">
        <v>4388</v>
      </c>
      <c r="U3080" t="s">
        <v>4388</v>
      </c>
      <c r="V3080" s="5" t="s">
        <v>4390</v>
      </c>
      <c r="W3080" s="5">
        <v>0</v>
      </c>
      <c r="X3080" s="4">
        <v>3.7795987003617169E-3</v>
      </c>
      <c r="Y3080" s="6">
        <v>398</v>
      </c>
      <c r="Z3080" s="4">
        <v>-1.4370358249740298E-5</v>
      </c>
      <c r="AA3080" s="5">
        <v>630</v>
      </c>
      <c r="AC3080" s="16" t="str">
        <f t="shared" si="288"/>
        <v/>
      </c>
      <c r="AD3080" s="16" t="str">
        <f t="shared" si="289"/>
        <v/>
      </c>
      <c r="AE3080" s="16" t="str">
        <f t="shared" si="290"/>
        <v/>
      </c>
      <c r="AF3080" s="16" t="str">
        <f t="shared" si="291"/>
        <v/>
      </c>
      <c r="AG3080" s="16">
        <f t="shared" si="292"/>
        <v>1.9348150669565151E-2</v>
      </c>
      <c r="AH3080" s="16" t="str">
        <f t="shared" si="293"/>
        <v/>
      </c>
      <c r="AI3080" s="17" t="str">
        <f>IF('Peer Comparison Tool'!$D$11="NR","",IF($C3080='Peer Comparison Tool'!$D$9,COUNT('ALLL &lt;50B Database'!$AI$1:AI3079)+1,""))</f>
        <v/>
      </c>
    </row>
    <row r="3081" spans="1:35" x14ac:dyDescent="0.25">
      <c r="A3081" t="s">
        <v>3138</v>
      </c>
      <c r="B3081">
        <v>263627</v>
      </c>
      <c r="C3081" s="5" t="s">
        <v>3064</v>
      </c>
      <c r="D3081" s="5" t="s">
        <v>4390</v>
      </c>
      <c r="E3081" s="5" t="s">
        <v>4388</v>
      </c>
      <c r="F3081" s="2">
        <v>616</v>
      </c>
      <c r="G3081" s="2">
        <v>163649</v>
      </c>
      <c r="H3081" s="2">
        <v>84188</v>
      </c>
      <c r="I3081" s="2">
        <v>2911</v>
      </c>
      <c r="J3081" s="2">
        <v>81277</v>
      </c>
      <c r="K3081" s="33">
        <v>7.5790198949272245E-3</v>
      </c>
      <c r="L3081" s="2">
        <v>630</v>
      </c>
      <c r="M3081" s="2">
        <v>150279</v>
      </c>
      <c r="N3081" s="2">
        <v>83816</v>
      </c>
      <c r="O3081" s="33">
        <v>7.516464636823518E-3</v>
      </c>
      <c r="P3081" s="2">
        <v>626</v>
      </c>
      <c r="Q3081" s="2">
        <v>163886</v>
      </c>
      <c r="R3081" s="2">
        <v>84024</v>
      </c>
      <c r="S3081" s="35">
        <v>7.450252308864134E-3</v>
      </c>
      <c r="T3081" t="s">
        <v>4388</v>
      </c>
      <c r="U3081" t="s">
        <v>4388</v>
      </c>
      <c r="V3081" s="5" t="s">
        <v>4390</v>
      </c>
      <c r="W3081" s="5">
        <v>0</v>
      </c>
      <c r="X3081" s="4">
        <v>1.2876758606309054E-4</v>
      </c>
      <c r="Y3081" s="6">
        <v>-10</v>
      </c>
      <c r="Z3081" s="4">
        <v>-6.6212327959383997E-5</v>
      </c>
      <c r="AA3081" s="5">
        <v>4369</v>
      </c>
      <c r="AC3081" s="16" t="str">
        <f t="shared" si="288"/>
        <v/>
      </c>
      <c r="AD3081" s="16" t="str">
        <f t="shared" si="289"/>
        <v/>
      </c>
      <c r="AE3081" s="16" t="str">
        <f t="shared" si="290"/>
        <v/>
      </c>
      <c r="AF3081" s="16" t="str">
        <f t="shared" si="291"/>
        <v/>
      </c>
      <c r="AG3081" s="16">
        <f t="shared" si="292"/>
        <v>7.5790198949272245E-3</v>
      </c>
      <c r="AH3081" s="16" t="str">
        <f t="shared" si="293"/>
        <v/>
      </c>
      <c r="AI3081" s="17" t="str">
        <f>IF('Peer Comparison Tool'!$D$11="NR","",IF($C3081='Peer Comparison Tool'!$D$9,COUNT('ALLL &lt;50B Database'!$AI$1:AI3080)+1,""))</f>
        <v/>
      </c>
    </row>
    <row r="3082" spans="1:35" x14ac:dyDescent="0.25">
      <c r="A3082" t="s">
        <v>2426</v>
      </c>
      <c r="B3082">
        <v>490843</v>
      </c>
      <c r="C3082" s="5" t="s">
        <v>2299</v>
      </c>
      <c r="D3082" s="5" t="s">
        <v>4390</v>
      </c>
      <c r="E3082" s="5" t="s">
        <v>4388</v>
      </c>
      <c r="F3082" s="2">
        <v>1000</v>
      </c>
      <c r="G3082" s="2">
        <v>163587</v>
      </c>
      <c r="H3082" s="2">
        <v>64910</v>
      </c>
      <c r="I3082" s="2">
        <v>1234</v>
      </c>
      <c r="J3082" s="2">
        <v>63676</v>
      </c>
      <c r="K3082" s="33">
        <v>1.5704504051762044E-2</v>
      </c>
      <c r="L3082" s="2">
        <v>1153</v>
      </c>
      <c r="M3082" s="2">
        <v>159598</v>
      </c>
      <c r="N3082" s="2">
        <v>73209</v>
      </c>
      <c r="O3082" s="33">
        <v>1.574942971492576E-2</v>
      </c>
      <c r="P3082" s="2">
        <v>346</v>
      </c>
      <c r="Q3082" s="2">
        <v>159566</v>
      </c>
      <c r="R3082" s="2">
        <v>69686</v>
      </c>
      <c r="S3082" s="35">
        <v>4.9651292942628359E-3</v>
      </c>
      <c r="T3082" t="s">
        <v>4388</v>
      </c>
      <c r="U3082" t="s">
        <v>4388</v>
      </c>
      <c r="V3082" s="5" t="s">
        <v>4390</v>
      </c>
      <c r="W3082" s="5">
        <v>0</v>
      </c>
      <c r="X3082" s="4">
        <v>1.0739374757499209E-2</v>
      </c>
      <c r="Y3082" s="6">
        <v>654</v>
      </c>
      <c r="Z3082" s="4">
        <v>-1.0784300420662925E-2</v>
      </c>
      <c r="AA3082" s="5">
        <v>1365</v>
      </c>
      <c r="AC3082" s="16" t="str">
        <f t="shared" si="288"/>
        <v/>
      </c>
      <c r="AD3082" s="16" t="str">
        <f t="shared" si="289"/>
        <v/>
      </c>
      <c r="AE3082" s="16" t="str">
        <f t="shared" si="290"/>
        <v/>
      </c>
      <c r="AF3082" s="16" t="str">
        <f t="shared" si="291"/>
        <v/>
      </c>
      <c r="AG3082" s="16">
        <f t="shared" si="292"/>
        <v>1.5704504051762044E-2</v>
      </c>
      <c r="AH3082" s="16" t="str">
        <f t="shared" si="293"/>
        <v/>
      </c>
      <c r="AI3082" s="17" t="str">
        <f>IF('Peer Comparison Tool'!$D$11="NR","",IF($C3082='Peer Comparison Tool'!$D$9,COUNT('ALLL &lt;50B Database'!$AI$1:AI3081)+1,""))</f>
        <v/>
      </c>
    </row>
    <row r="3083" spans="1:35" x14ac:dyDescent="0.25">
      <c r="A3083" t="s">
        <v>1131</v>
      </c>
      <c r="B3083">
        <v>837541</v>
      </c>
      <c r="C3083" s="5" t="s">
        <v>926</v>
      </c>
      <c r="D3083" s="5" t="s">
        <v>4390</v>
      </c>
      <c r="E3083" s="5" t="s">
        <v>4388</v>
      </c>
      <c r="F3083" s="2">
        <v>703</v>
      </c>
      <c r="G3083" s="2">
        <v>163311</v>
      </c>
      <c r="H3083" s="2">
        <v>67346</v>
      </c>
      <c r="I3083" s="2">
        <v>1576</v>
      </c>
      <c r="J3083" s="2">
        <v>65770</v>
      </c>
      <c r="K3083" s="33">
        <v>1.0688763874106735E-2</v>
      </c>
      <c r="L3083" s="2">
        <v>697</v>
      </c>
      <c r="M3083" s="2">
        <v>151039</v>
      </c>
      <c r="N3083" s="2">
        <v>65228</v>
      </c>
      <c r="O3083" s="33">
        <v>1.0685595143190041E-2</v>
      </c>
      <c r="P3083" s="2">
        <v>700</v>
      </c>
      <c r="Q3083" s="2">
        <v>153142</v>
      </c>
      <c r="R3083" s="2">
        <v>63797</v>
      </c>
      <c r="S3083" s="35">
        <v>1.0972302772857658E-2</v>
      </c>
      <c r="T3083" t="s">
        <v>4388</v>
      </c>
      <c r="U3083" t="s">
        <v>4388</v>
      </c>
      <c r="V3083" s="5" t="s">
        <v>4390</v>
      </c>
      <c r="W3083" s="5">
        <v>0</v>
      </c>
      <c r="X3083" s="4">
        <v>-2.8353889875092249E-4</v>
      </c>
      <c r="Y3083" s="6">
        <v>3</v>
      </c>
      <c r="Z3083" s="4">
        <v>2.8670762966761729E-4</v>
      </c>
      <c r="AA3083" s="5">
        <v>3513</v>
      </c>
      <c r="AC3083" s="16" t="str">
        <f t="shared" si="288"/>
        <v/>
      </c>
      <c r="AD3083" s="16" t="str">
        <f t="shared" si="289"/>
        <v/>
      </c>
      <c r="AE3083" s="16" t="str">
        <f t="shared" si="290"/>
        <v/>
      </c>
      <c r="AF3083" s="16" t="str">
        <f t="shared" si="291"/>
        <v/>
      </c>
      <c r="AG3083" s="16">
        <f t="shared" si="292"/>
        <v>1.0688763874106735E-2</v>
      </c>
      <c r="AH3083" s="16" t="str">
        <f t="shared" si="293"/>
        <v/>
      </c>
      <c r="AI3083" s="17" t="str">
        <f>IF('Peer Comparison Tool'!$D$11="NR","",IF($C3083='Peer Comparison Tool'!$D$9,COUNT('ALLL &lt;50B Database'!$AI$1:AI3082)+1,""))</f>
        <v/>
      </c>
    </row>
    <row r="3084" spans="1:35" x14ac:dyDescent="0.25">
      <c r="A3084" t="s">
        <v>3</v>
      </c>
      <c r="B3084">
        <v>49652</v>
      </c>
      <c r="C3084" s="5" t="s">
        <v>1389</v>
      </c>
      <c r="D3084" s="5" t="s">
        <v>4390</v>
      </c>
      <c r="E3084" s="5" t="s">
        <v>4388</v>
      </c>
      <c r="F3084" s="2">
        <v>2739</v>
      </c>
      <c r="G3084" s="2">
        <v>163063</v>
      </c>
      <c r="H3084" s="2">
        <v>92375</v>
      </c>
      <c r="I3084" s="2">
        <v>8229</v>
      </c>
      <c r="J3084" s="2">
        <v>84146</v>
      </c>
      <c r="K3084" s="33">
        <v>3.2550566871865569E-2</v>
      </c>
      <c r="L3084" s="2">
        <v>2425</v>
      </c>
      <c r="M3084" s="2">
        <v>148184</v>
      </c>
      <c r="N3084" s="2">
        <v>81490</v>
      </c>
      <c r="O3084" s="33">
        <v>2.9758252546324703E-2</v>
      </c>
      <c r="P3084" s="2">
        <v>2477</v>
      </c>
      <c r="Q3084" s="2">
        <v>145039</v>
      </c>
      <c r="R3084" s="2">
        <v>81458</v>
      </c>
      <c r="S3084" s="35">
        <v>3.0408308576198778E-2</v>
      </c>
      <c r="T3084" t="s">
        <v>4388</v>
      </c>
      <c r="U3084" t="s">
        <v>4388</v>
      </c>
      <c r="V3084" s="5" t="s">
        <v>4390</v>
      </c>
      <c r="W3084" s="5">
        <v>0</v>
      </c>
      <c r="X3084" s="4">
        <v>2.1422582956667907E-3</v>
      </c>
      <c r="Y3084" s="6">
        <v>262</v>
      </c>
      <c r="Z3084" s="4">
        <v>6.5005602987407499E-4</v>
      </c>
      <c r="AA3084" s="5">
        <v>119</v>
      </c>
      <c r="AC3084" s="16" t="str">
        <f t="shared" si="288"/>
        <v/>
      </c>
      <c r="AD3084" s="16" t="str">
        <f t="shared" si="289"/>
        <v/>
      </c>
      <c r="AE3084" s="16" t="str">
        <f t="shared" si="290"/>
        <v/>
      </c>
      <c r="AF3084" s="16" t="str">
        <f t="shared" si="291"/>
        <v/>
      </c>
      <c r="AG3084" s="16">
        <f t="shared" si="292"/>
        <v>3.2550566871865569E-2</v>
      </c>
      <c r="AH3084" s="16" t="str">
        <f t="shared" si="293"/>
        <v/>
      </c>
      <c r="AI3084" s="17" t="str">
        <f>IF('Peer Comparison Tool'!$D$11="NR","",IF($C3084='Peer Comparison Tool'!$D$9,COUNT('ALLL &lt;50B Database'!$AI$1:AI3083)+1,""))</f>
        <v/>
      </c>
    </row>
    <row r="3085" spans="1:35" x14ac:dyDescent="0.25">
      <c r="A3085" t="s">
        <v>2154</v>
      </c>
      <c r="B3085">
        <v>198251</v>
      </c>
      <c r="C3085" s="5" t="s">
        <v>2041</v>
      </c>
      <c r="D3085" s="5" t="s">
        <v>4390</v>
      </c>
      <c r="E3085" s="5" t="s">
        <v>4388</v>
      </c>
      <c r="F3085" s="2">
        <v>1679</v>
      </c>
      <c r="G3085" s="2">
        <v>163006</v>
      </c>
      <c r="H3085" s="2">
        <v>110955</v>
      </c>
      <c r="I3085" s="2">
        <v>16432</v>
      </c>
      <c r="J3085" s="2">
        <v>94523</v>
      </c>
      <c r="K3085" s="33">
        <v>1.7762872528379336E-2</v>
      </c>
      <c r="L3085" s="2">
        <v>1632</v>
      </c>
      <c r="M3085" s="2">
        <v>131371</v>
      </c>
      <c r="N3085" s="2">
        <v>93301</v>
      </c>
      <c r="O3085" s="33">
        <v>1.7491773935970675E-2</v>
      </c>
      <c r="P3085" s="2">
        <v>1647</v>
      </c>
      <c r="Q3085" s="2">
        <v>135496</v>
      </c>
      <c r="R3085" s="2">
        <v>94355</v>
      </c>
      <c r="S3085" s="35">
        <v>1.745535477717132E-2</v>
      </c>
      <c r="T3085" t="s">
        <v>4388</v>
      </c>
      <c r="U3085" t="s">
        <v>4388</v>
      </c>
      <c r="V3085" s="5" t="s">
        <v>4390</v>
      </c>
      <c r="W3085" s="5">
        <v>0</v>
      </c>
      <c r="X3085" s="4">
        <v>3.0751775120801614E-4</v>
      </c>
      <c r="Y3085" s="6">
        <v>32</v>
      </c>
      <c r="Z3085" s="4">
        <v>-3.641915879935495E-5</v>
      </c>
      <c r="AA3085" s="5">
        <v>893</v>
      </c>
      <c r="AC3085" s="16" t="str">
        <f t="shared" si="288"/>
        <v/>
      </c>
      <c r="AD3085" s="16" t="str">
        <f t="shared" si="289"/>
        <v/>
      </c>
      <c r="AE3085" s="16" t="str">
        <f t="shared" si="290"/>
        <v/>
      </c>
      <c r="AF3085" s="16" t="str">
        <f t="shared" si="291"/>
        <v/>
      </c>
      <c r="AG3085" s="16">
        <f t="shared" si="292"/>
        <v>1.7762872528379336E-2</v>
      </c>
      <c r="AH3085" s="16" t="str">
        <f t="shared" si="293"/>
        <v/>
      </c>
      <c r="AI3085" s="17" t="str">
        <f>IF('Peer Comparison Tool'!$D$11="NR","",IF($C3085='Peer Comparison Tool'!$D$9,COUNT('ALLL &lt;50B Database'!$AI$1:AI3084)+1,""))</f>
        <v/>
      </c>
    </row>
    <row r="3086" spans="1:35" x14ac:dyDescent="0.25">
      <c r="A3086" t="s">
        <v>2441</v>
      </c>
      <c r="B3086">
        <v>293754</v>
      </c>
      <c r="C3086" s="5" t="s">
        <v>2299</v>
      </c>
      <c r="D3086" s="5" t="s">
        <v>4390</v>
      </c>
      <c r="E3086" s="5" t="s">
        <v>4388</v>
      </c>
      <c r="F3086" s="2">
        <v>290</v>
      </c>
      <c r="G3086" s="2">
        <v>162881</v>
      </c>
      <c r="H3086" s="2">
        <v>121869</v>
      </c>
      <c r="I3086" s="2">
        <v>24823</v>
      </c>
      <c r="J3086" s="2">
        <v>97046</v>
      </c>
      <c r="K3086" s="33">
        <v>2.9882736022092617E-3</v>
      </c>
      <c r="L3086" s="2">
        <v>265</v>
      </c>
      <c r="M3086" s="2">
        <v>133693</v>
      </c>
      <c r="N3086" s="2">
        <v>92118</v>
      </c>
      <c r="O3086" s="33">
        <v>2.8767450443995743E-3</v>
      </c>
      <c r="P3086" s="2">
        <v>265</v>
      </c>
      <c r="Q3086" s="2">
        <v>139361</v>
      </c>
      <c r="R3086" s="2">
        <v>91578</v>
      </c>
      <c r="S3086" s="35">
        <v>2.8937080958308763E-3</v>
      </c>
      <c r="T3086" t="s">
        <v>4388</v>
      </c>
      <c r="U3086" t="s">
        <v>4388</v>
      </c>
      <c r="V3086" s="5" t="s">
        <v>4390</v>
      </c>
      <c r="W3086" s="5">
        <v>0</v>
      </c>
      <c r="X3086" s="4">
        <v>9.4565506378385417E-5</v>
      </c>
      <c r="Y3086" s="6">
        <v>25</v>
      </c>
      <c r="Z3086" s="4">
        <v>1.6963051431301973E-5</v>
      </c>
      <c r="AA3086" s="5">
        <v>4747</v>
      </c>
      <c r="AC3086" s="16" t="str">
        <f t="shared" si="288"/>
        <v/>
      </c>
      <c r="AD3086" s="16" t="str">
        <f t="shared" si="289"/>
        <v/>
      </c>
      <c r="AE3086" s="16" t="str">
        <f t="shared" si="290"/>
        <v/>
      </c>
      <c r="AF3086" s="16" t="str">
        <f t="shared" si="291"/>
        <v/>
      </c>
      <c r="AG3086" s="16">
        <f t="shared" si="292"/>
        <v>2.9882736022092617E-3</v>
      </c>
      <c r="AH3086" s="16" t="str">
        <f t="shared" si="293"/>
        <v/>
      </c>
      <c r="AI3086" s="17" t="str">
        <f>IF('Peer Comparison Tool'!$D$11="NR","",IF($C3086='Peer Comparison Tool'!$D$9,COUNT('ALLL &lt;50B Database'!$AI$1:AI3085)+1,""))</f>
        <v/>
      </c>
    </row>
    <row r="3087" spans="1:35" x14ac:dyDescent="0.25">
      <c r="A3087" t="s">
        <v>3932</v>
      </c>
      <c r="B3087">
        <v>799854</v>
      </c>
      <c r="C3087" s="5" t="s">
        <v>3704</v>
      </c>
      <c r="D3087" s="5" t="s">
        <v>4390</v>
      </c>
      <c r="E3087" s="5" t="s">
        <v>4388</v>
      </c>
      <c r="F3087" s="2">
        <v>1636</v>
      </c>
      <c r="G3087" s="2">
        <v>162557</v>
      </c>
      <c r="H3087" s="2">
        <v>111917</v>
      </c>
      <c r="I3087" s="2">
        <v>0</v>
      </c>
      <c r="J3087" s="2">
        <v>111917</v>
      </c>
      <c r="K3087" s="33">
        <v>1.461797582136762E-2</v>
      </c>
      <c r="L3087" s="2">
        <v>1431</v>
      </c>
      <c r="M3087" s="2">
        <v>138589</v>
      </c>
      <c r="N3087" s="2">
        <v>94730</v>
      </c>
      <c r="O3087" s="33">
        <v>1.5106090995460784E-2</v>
      </c>
      <c r="P3087" s="2">
        <v>1500</v>
      </c>
      <c r="Q3087" s="2">
        <v>149199</v>
      </c>
      <c r="R3087" s="2">
        <v>105712</v>
      </c>
      <c r="S3087" s="35">
        <v>1.4189495989102466E-2</v>
      </c>
      <c r="T3087" t="s">
        <v>4388</v>
      </c>
      <c r="U3087" t="s">
        <v>4388</v>
      </c>
      <c r="V3087" s="5" t="s">
        <v>4390</v>
      </c>
      <c r="W3087" s="5">
        <v>0</v>
      </c>
      <c r="X3087" s="4">
        <v>4.2847983226515333E-4</v>
      </c>
      <c r="Y3087" s="6">
        <v>136</v>
      </c>
      <c r="Z3087" s="4">
        <v>-9.165950063583176E-4</v>
      </c>
      <c r="AA3087" s="5">
        <v>1735</v>
      </c>
      <c r="AC3087" s="16" t="str">
        <f t="shared" si="288"/>
        <v/>
      </c>
      <c r="AD3087" s="16" t="str">
        <f t="shared" si="289"/>
        <v/>
      </c>
      <c r="AE3087" s="16" t="str">
        <f t="shared" si="290"/>
        <v/>
      </c>
      <c r="AF3087" s="16" t="str">
        <f t="shared" si="291"/>
        <v/>
      </c>
      <c r="AG3087" s="16">
        <f t="shared" si="292"/>
        <v>1.461797582136762E-2</v>
      </c>
      <c r="AH3087" s="16" t="str">
        <f t="shared" si="293"/>
        <v/>
      </c>
      <c r="AI3087" s="17" t="str">
        <f>IF('Peer Comparison Tool'!$D$11="NR","",IF($C3087='Peer Comparison Tool'!$D$9,COUNT('ALLL &lt;50B Database'!$AI$1:AI3086)+1,""))</f>
        <v/>
      </c>
    </row>
    <row r="3088" spans="1:35" x14ac:dyDescent="0.25">
      <c r="A3088" t="s">
        <v>35</v>
      </c>
      <c r="B3088">
        <v>152440</v>
      </c>
      <c r="C3088" s="5" t="s">
        <v>926</v>
      </c>
      <c r="D3088" s="5" t="s">
        <v>4390</v>
      </c>
      <c r="E3088" s="5" t="s">
        <v>4388</v>
      </c>
      <c r="F3088" s="2">
        <v>1732</v>
      </c>
      <c r="G3088" s="2">
        <v>162214</v>
      </c>
      <c r="H3088" s="2">
        <v>123289</v>
      </c>
      <c r="I3088" s="2">
        <v>1110</v>
      </c>
      <c r="J3088" s="2">
        <v>122179</v>
      </c>
      <c r="K3088" s="33">
        <v>1.4175922212491508E-2</v>
      </c>
      <c r="L3088" s="2">
        <v>1522</v>
      </c>
      <c r="M3088" s="2">
        <v>144631</v>
      </c>
      <c r="N3088" s="2">
        <v>125384</v>
      </c>
      <c r="O3088" s="33">
        <v>1.2138709883238692E-2</v>
      </c>
      <c r="P3088" s="2">
        <v>1685</v>
      </c>
      <c r="Q3088" s="2">
        <v>152220</v>
      </c>
      <c r="R3088" s="2">
        <v>124188</v>
      </c>
      <c r="S3088" s="35">
        <v>1.3568138628530938E-2</v>
      </c>
      <c r="T3088" t="s">
        <v>4388</v>
      </c>
      <c r="U3088" t="s">
        <v>4388</v>
      </c>
      <c r="V3088" s="5" t="s">
        <v>4390</v>
      </c>
      <c r="W3088" s="5">
        <v>0</v>
      </c>
      <c r="X3088" s="4">
        <v>6.0778358396056976E-4</v>
      </c>
      <c r="Y3088" s="6">
        <v>47</v>
      </c>
      <c r="Z3088" s="4">
        <v>1.4294287452922463E-3</v>
      </c>
      <c r="AA3088" s="5">
        <v>1900</v>
      </c>
      <c r="AC3088" s="16" t="str">
        <f t="shared" si="288"/>
        <v/>
      </c>
      <c r="AD3088" s="16" t="str">
        <f t="shared" si="289"/>
        <v/>
      </c>
      <c r="AE3088" s="16" t="str">
        <f t="shared" si="290"/>
        <v/>
      </c>
      <c r="AF3088" s="16" t="str">
        <f t="shared" si="291"/>
        <v/>
      </c>
      <c r="AG3088" s="16">
        <f t="shared" si="292"/>
        <v>1.4175922212491508E-2</v>
      </c>
      <c r="AH3088" s="16" t="str">
        <f t="shared" si="293"/>
        <v/>
      </c>
      <c r="AI3088" s="17" t="str">
        <f>IF('Peer Comparison Tool'!$D$11="NR","",IF($C3088='Peer Comparison Tool'!$D$9,COUNT('ALLL &lt;50B Database'!$AI$1:AI3087)+1,""))</f>
        <v/>
      </c>
    </row>
    <row r="3089" spans="1:35" x14ac:dyDescent="0.25">
      <c r="A3089" t="s">
        <v>1426</v>
      </c>
      <c r="B3089">
        <v>358112</v>
      </c>
      <c r="C3089" s="5" t="s">
        <v>1578</v>
      </c>
      <c r="D3089" s="5" t="s">
        <v>4390</v>
      </c>
      <c r="E3089" s="5" t="s">
        <v>4388</v>
      </c>
      <c r="F3089" s="2">
        <v>954</v>
      </c>
      <c r="G3089" s="2">
        <v>162148</v>
      </c>
      <c r="H3089" s="2">
        <v>96262</v>
      </c>
      <c r="I3089" s="2">
        <v>3935</v>
      </c>
      <c r="J3089" s="2">
        <v>92327</v>
      </c>
      <c r="K3089" s="33">
        <v>1.033283871456887E-2</v>
      </c>
      <c r="L3089" s="2">
        <v>1010</v>
      </c>
      <c r="M3089" s="2">
        <v>155989</v>
      </c>
      <c r="N3089" s="2">
        <v>92359</v>
      </c>
      <c r="O3089" s="33">
        <v>1.0935588302168711E-2</v>
      </c>
      <c r="P3089" s="2">
        <v>990</v>
      </c>
      <c r="Q3089" s="2">
        <v>157622</v>
      </c>
      <c r="R3089" s="2">
        <v>91779</v>
      </c>
      <c r="S3089" s="35">
        <v>1.0786781289837545E-2</v>
      </c>
      <c r="T3089" t="s">
        <v>4388</v>
      </c>
      <c r="U3089" t="s">
        <v>4388</v>
      </c>
      <c r="V3089" s="5" t="s">
        <v>4390</v>
      </c>
      <c r="W3089" s="5">
        <v>0</v>
      </c>
      <c r="X3089" s="4">
        <v>-4.5394257526867529E-4</v>
      </c>
      <c r="Y3089" s="6">
        <v>-36</v>
      </c>
      <c r="Z3089" s="4">
        <v>-1.488070123311664E-4</v>
      </c>
      <c r="AA3089" s="5">
        <v>3660</v>
      </c>
      <c r="AC3089" s="16" t="str">
        <f t="shared" si="288"/>
        <v/>
      </c>
      <c r="AD3089" s="16" t="str">
        <f t="shared" si="289"/>
        <v/>
      </c>
      <c r="AE3089" s="16" t="str">
        <f t="shared" si="290"/>
        <v/>
      </c>
      <c r="AF3089" s="16" t="str">
        <f t="shared" si="291"/>
        <v/>
      </c>
      <c r="AG3089" s="16">
        <f t="shared" si="292"/>
        <v>1.033283871456887E-2</v>
      </c>
      <c r="AH3089" s="16" t="str">
        <f t="shared" si="293"/>
        <v/>
      </c>
      <c r="AI3089" s="17" t="str">
        <f>IF('Peer Comparison Tool'!$D$11="NR","",IF($C3089='Peer Comparison Tool'!$D$9,COUNT('ALLL &lt;50B Database'!$AI$1:AI3088)+1,""))</f>
        <v/>
      </c>
    </row>
    <row r="3090" spans="1:35" x14ac:dyDescent="0.25">
      <c r="A3090" t="s">
        <v>67</v>
      </c>
      <c r="B3090">
        <v>470032</v>
      </c>
      <c r="C3090" s="5" t="s">
        <v>6</v>
      </c>
      <c r="D3090" s="5" t="s">
        <v>4390</v>
      </c>
      <c r="E3090" s="5" t="s">
        <v>4388</v>
      </c>
      <c r="F3090" s="2">
        <v>1216</v>
      </c>
      <c r="G3090" s="2">
        <v>162005</v>
      </c>
      <c r="H3090" s="2">
        <v>112415</v>
      </c>
      <c r="I3090" s="2">
        <v>7693</v>
      </c>
      <c r="J3090" s="2">
        <v>104722</v>
      </c>
      <c r="K3090" s="33">
        <v>1.1611695727736293E-2</v>
      </c>
      <c r="L3090" s="2">
        <v>1101</v>
      </c>
      <c r="M3090" s="2">
        <v>152607</v>
      </c>
      <c r="N3090" s="2">
        <v>103323</v>
      </c>
      <c r="O3090" s="33">
        <v>1.0655904300107429E-2</v>
      </c>
      <c r="P3090" s="2">
        <v>1146</v>
      </c>
      <c r="Q3090" s="2">
        <v>152037</v>
      </c>
      <c r="R3090" s="2">
        <v>105238</v>
      </c>
      <c r="S3090" s="35">
        <v>1.0889602615024991E-2</v>
      </c>
      <c r="T3090" t="s">
        <v>4388</v>
      </c>
      <c r="U3090" t="s">
        <v>4388</v>
      </c>
      <c r="V3090" s="5" t="s">
        <v>4390</v>
      </c>
      <c r="W3090" s="5">
        <v>0</v>
      </c>
      <c r="X3090" s="4">
        <v>7.2209311271130214E-4</v>
      </c>
      <c r="Y3090" s="6">
        <v>70</v>
      </c>
      <c r="Z3090" s="4">
        <v>2.3369831491756171E-4</v>
      </c>
      <c r="AA3090" s="5">
        <v>3108</v>
      </c>
      <c r="AC3090" s="16" t="str">
        <f t="shared" si="288"/>
        <v/>
      </c>
      <c r="AD3090" s="16" t="str">
        <f t="shared" si="289"/>
        <v/>
      </c>
      <c r="AE3090" s="16" t="str">
        <f t="shared" si="290"/>
        <v/>
      </c>
      <c r="AF3090" s="16" t="str">
        <f t="shared" si="291"/>
        <v/>
      </c>
      <c r="AG3090" s="16">
        <f t="shared" si="292"/>
        <v>1.1611695727736293E-2</v>
      </c>
      <c r="AH3090" s="16" t="str">
        <f t="shared" si="293"/>
        <v/>
      </c>
      <c r="AI3090" s="17" t="str">
        <f>IF('Peer Comparison Tool'!$D$11="NR","",IF($C3090='Peer Comparison Tool'!$D$9,COUNT('ALLL &lt;50B Database'!$AI$1:AI3089)+1,""))</f>
        <v/>
      </c>
    </row>
    <row r="3091" spans="1:35" x14ac:dyDescent="0.25">
      <c r="A3091" t="s">
        <v>1469</v>
      </c>
      <c r="B3091">
        <v>138051</v>
      </c>
      <c r="C3091" s="5" t="s">
        <v>1389</v>
      </c>
      <c r="D3091" s="5" t="s">
        <v>4390</v>
      </c>
      <c r="E3091" s="5" t="s">
        <v>4388</v>
      </c>
      <c r="F3091" s="2">
        <v>1724</v>
      </c>
      <c r="G3091" s="2">
        <v>161945</v>
      </c>
      <c r="H3091" s="2">
        <v>111765</v>
      </c>
      <c r="I3091" s="2">
        <v>0</v>
      </c>
      <c r="J3091" s="2">
        <v>111765</v>
      </c>
      <c r="K3091" s="33">
        <v>1.5425222565203775E-2</v>
      </c>
      <c r="L3091" s="2">
        <v>1621</v>
      </c>
      <c r="M3091" s="2">
        <v>150487</v>
      </c>
      <c r="N3091" s="2">
        <v>102966</v>
      </c>
      <c r="O3091" s="33">
        <v>1.5743060816191753E-2</v>
      </c>
      <c r="P3091" s="2">
        <v>1622</v>
      </c>
      <c r="Q3091" s="2">
        <v>153197</v>
      </c>
      <c r="R3091" s="2">
        <v>109407</v>
      </c>
      <c r="S3091" s="35">
        <v>1.4825376804043618E-2</v>
      </c>
      <c r="T3091" t="s">
        <v>4388</v>
      </c>
      <c r="U3091" t="s">
        <v>4388</v>
      </c>
      <c r="V3091" s="5" t="s">
        <v>4390</v>
      </c>
      <c r="W3091" s="5">
        <v>0</v>
      </c>
      <c r="X3091" s="4">
        <v>5.9984576116015736E-4</v>
      </c>
      <c r="Y3091" s="6">
        <v>102</v>
      </c>
      <c r="Z3091" s="4">
        <v>-9.1768401214813514E-4</v>
      </c>
      <c r="AA3091" s="5">
        <v>1458</v>
      </c>
      <c r="AC3091" s="16" t="str">
        <f t="shared" si="288"/>
        <v/>
      </c>
      <c r="AD3091" s="16" t="str">
        <f t="shared" si="289"/>
        <v/>
      </c>
      <c r="AE3091" s="16" t="str">
        <f t="shared" si="290"/>
        <v/>
      </c>
      <c r="AF3091" s="16" t="str">
        <f t="shared" si="291"/>
        <v/>
      </c>
      <c r="AG3091" s="16">
        <f t="shared" si="292"/>
        <v>1.5425222565203775E-2</v>
      </c>
      <c r="AH3091" s="16" t="str">
        <f t="shared" si="293"/>
        <v/>
      </c>
      <c r="AI3091" s="17" t="str">
        <f>IF('Peer Comparison Tool'!$D$11="NR","",IF($C3091='Peer Comparison Tool'!$D$9,COUNT('ALLL &lt;50B Database'!$AI$1:AI3090)+1,""))</f>
        <v/>
      </c>
    </row>
    <row r="3092" spans="1:35" x14ac:dyDescent="0.25">
      <c r="A3092" t="s">
        <v>1653</v>
      </c>
      <c r="B3092">
        <v>765318</v>
      </c>
      <c r="C3092" s="5" t="s">
        <v>1578</v>
      </c>
      <c r="D3092" s="5" t="s">
        <v>4390</v>
      </c>
      <c r="E3092" s="5" t="s">
        <v>4388</v>
      </c>
      <c r="F3092" s="2">
        <v>1055</v>
      </c>
      <c r="G3092" s="2">
        <v>161727</v>
      </c>
      <c r="H3092" s="2">
        <v>108286</v>
      </c>
      <c r="I3092" s="2">
        <v>0</v>
      </c>
      <c r="J3092" s="2">
        <v>108286</v>
      </c>
      <c r="K3092" s="33">
        <v>9.7427183569436492E-3</v>
      </c>
      <c r="L3092" s="2">
        <v>1006</v>
      </c>
      <c r="M3092" s="2">
        <v>144781</v>
      </c>
      <c r="N3092" s="2">
        <v>110581</v>
      </c>
      <c r="O3092" s="33">
        <v>9.0974037131152721E-3</v>
      </c>
      <c r="P3092" s="2">
        <v>1096</v>
      </c>
      <c r="Q3092" s="2">
        <v>152190</v>
      </c>
      <c r="R3092" s="2">
        <v>109250</v>
      </c>
      <c r="S3092" s="35">
        <v>1.0032036613272311E-2</v>
      </c>
      <c r="T3092" t="s">
        <v>4388</v>
      </c>
      <c r="U3092" t="s">
        <v>4388</v>
      </c>
      <c r="V3092" s="5" t="s">
        <v>4390</v>
      </c>
      <c r="W3092" s="5">
        <v>0</v>
      </c>
      <c r="X3092" s="4">
        <v>-2.8931825632866164E-4</v>
      </c>
      <c r="Y3092" s="6">
        <v>-41</v>
      </c>
      <c r="Z3092" s="4">
        <v>9.3463290015703866E-4</v>
      </c>
      <c r="AA3092" s="5">
        <v>3868</v>
      </c>
      <c r="AC3092" s="16" t="str">
        <f t="shared" si="288"/>
        <v/>
      </c>
      <c r="AD3092" s="16" t="str">
        <f t="shared" si="289"/>
        <v/>
      </c>
      <c r="AE3092" s="16" t="str">
        <f t="shared" si="290"/>
        <v/>
      </c>
      <c r="AF3092" s="16" t="str">
        <f t="shared" si="291"/>
        <v/>
      </c>
      <c r="AG3092" s="16">
        <f t="shared" si="292"/>
        <v>9.7427183569436492E-3</v>
      </c>
      <c r="AH3092" s="16" t="str">
        <f t="shared" si="293"/>
        <v/>
      </c>
      <c r="AI3092" s="17" t="str">
        <f>IF('Peer Comparison Tool'!$D$11="NR","",IF($C3092='Peer Comparison Tool'!$D$9,COUNT('ALLL &lt;50B Database'!$AI$1:AI3091)+1,""))</f>
        <v/>
      </c>
    </row>
    <row r="3093" spans="1:35" x14ac:dyDescent="0.25">
      <c r="A3093" t="s">
        <v>1437</v>
      </c>
      <c r="B3093">
        <v>431323</v>
      </c>
      <c r="C3093" s="5" t="s">
        <v>3064</v>
      </c>
      <c r="D3093" s="5" t="s">
        <v>4390</v>
      </c>
      <c r="E3093" s="5" t="s">
        <v>4388</v>
      </c>
      <c r="F3093" s="2">
        <v>1045</v>
      </c>
      <c r="G3093" s="2">
        <v>161719</v>
      </c>
      <c r="H3093" s="2">
        <v>111702</v>
      </c>
      <c r="I3093" s="2">
        <v>5634</v>
      </c>
      <c r="J3093" s="2">
        <v>106068</v>
      </c>
      <c r="K3093" s="33">
        <v>9.8521703058415348E-3</v>
      </c>
      <c r="L3093" s="2">
        <v>956</v>
      </c>
      <c r="M3093" s="2">
        <v>135935</v>
      </c>
      <c r="N3093" s="2">
        <v>108468</v>
      </c>
      <c r="O3093" s="33">
        <v>8.8136593280967665E-3</v>
      </c>
      <c r="P3093" s="2">
        <v>1000</v>
      </c>
      <c r="Q3093" s="2">
        <v>145274</v>
      </c>
      <c r="R3093" s="2">
        <v>105076</v>
      </c>
      <c r="S3093" s="35">
        <v>9.516921085690357E-3</v>
      </c>
      <c r="T3093" t="s">
        <v>4388</v>
      </c>
      <c r="U3093" t="s">
        <v>4388</v>
      </c>
      <c r="V3093" s="5" t="s">
        <v>4390</v>
      </c>
      <c r="W3093" s="5">
        <v>0</v>
      </c>
      <c r="X3093" s="4">
        <v>3.3524922015117781E-4</v>
      </c>
      <c r="Y3093" s="6">
        <v>45</v>
      </c>
      <c r="Z3093" s="4">
        <v>7.0326175759359046E-4</v>
      </c>
      <c r="AA3093" s="5">
        <v>3826</v>
      </c>
      <c r="AC3093" s="16" t="str">
        <f t="shared" si="288"/>
        <v/>
      </c>
      <c r="AD3093" s="16" t="str">
        <f t="shared" si="289"/>
        <v/>
      </c>
      <c r="AE3093" s="16" t="str">
        <f t="shared" si="290"/>
        <v/>
      </c>
      <c r="AF3093" s="16" t="str">
        <f t="shared" si="291"/>
        <v/>
      </c>
      <c r="AG3093" s="16">
        <f t="shared" si="292"/>
        <v>9.8521703058415348E-3</v>
      </c>
      <c r="AH3093" s="16" t="str">
        <f t="shared" si="293"/>
        <v/>
      </c>
      <c r="AI3093" s="17" t="str">
        <f>IF('Peer Comparison Tool'!$D$11="NR","",IF($C3093='Peer Comparison Tool'!$D$9,COUNT('ALLL &lt;50B Database'!$AI$1:AI3092)+1,""))</f>
        <v/>
      </c>
    </row>
    <row r="3094" spans="1:35" x14ac:dyDescent="0.25">
      <c r="A3094" t="s">
        <v>3146</v>
      </c>
      <c r="B3094">
        <v>213912</v>
      </c>
      <c r="C3094" s="5" t="s">
        <v>3064</v>
      </c>
      <c r="D3094" s="5" t="s">
        <v>4387</v>
      </c>
      <c r="E3094" s="5" t="s">
        <v>4388</v>
      </c>
      <c r="F3094" s="2">
        <v>900</v>
      </c>
      <c r="G3094" s="2">
        <v>161681</v>
      </c>
      <c r="H3094" s="2">
        <v>116569</v>
      </c>
      <c r="I3094" s="2">
        <v>7850</v>
      </c>
      <c r="J3094" s="2">
        <v>108719</v>
      </c>
      <c r="K3094" s="33">
        <v>8.2782218379492088E-3</v>
      </c>
      <c r="L3094" s="2">
        <v>998</v>
      </c>
      <c r="M3094" s="2">
        <v>144613</v>
      </c>
      <c r="N3094" s="2">
        <v>110245</v>
      </c>
      <c r="O3094" s="33">
        <v>9.0525647421651773E-3</v>
      </c>
      <c r="P3094" s="2">
        <v>873</v>
      </c>
      <c r="Q3094" s="2">
        <v>142610</v>
      </c>
      <c r="R3094" s="2">
        <v>110699</v>
      </c>
      <c r="S3094" s="35">
        <v>7.8862501016269335E-3</v>
      </c>
      <c r="T3094" t="s">
        <v>4388</v>
      </c>
      <c r="U3094" t="s">
        <v>4388</v>
      </c>
      <c r="V3094" s="5" t="s">
        <v>4387</v>
      </c>
      <c r="W3094" s="5">
        <v>0</v>
      </c>
      <c r="X3094" s="4">
        <v>3.9197173632227536E-4</v>
      </c>
      <c r="Y3094" s="6">
        <v>27</v>
      </c>
      <c r="Z3094" s="4">
        <v>-1.1663146405382439E-3</v>
      </c>
      <c r="AA3094" s="5">
        <v>4263</v>
      </c>
      <c r="AC3094" s="16" t="str">
        <f t="shared" si="288"/>
        <v/>
      </c>
      <c r="AD3094" s="16" t="str">
        <f t="shared" si="289"/>
        <v/>
      </c>
      <c r="AE3094" s="16" t="str">
        <f t="shared" si="290"/>
        <v/>
      </c>
      <c r="AF3094" s="16" t="str">
        <f t="shared" si="291"/>
        <v/>
      </c>
      <c r="AG3094" s="16">
        <f t="shared" si="292"/>
        <v>8.2782218379492088E-3</v>
      </c>
      <c r="AH3094" s="16" t="str">
        <f t="shared" si="293"/>
        <v/>
      </c>
      <c r="AI3094" s="17" t="str">
        <f>IF('Peer Comparison Tool'!$D$11="NR","",IF($C3094='Peer Comparison Tool'!$D$9,COUNT('ALLL &lt;50B Database'!$AI$1:AI3093)+1,""))</f>
        <v/>
      </c>
    </row>
    <row r="3095" spans="1:35" x14ac:dyDescent="0.25">
      <c r="A3095" t="s">
        <v>835</v>
      </c>
      <c r="B3095">
        <v>756343</v>
      </c>
      <c r="C3095" s="5" t="s">
        <v>716</v>
      </c>
      <c r="D3095" s="5" t="s">
        <v>4390</v>
      </c>
      <c r="E3095" s="5" t="s">
        <v>4388</v>
      </c>
      <c r="F3095" s="2">
        <v>1489</v>
      </c>
      <c r="G3095" s="2">
        <v>161672</v>
      </c>
      <c r="H3095" s="2">
        <v>133993</v>
      </c>
      <c r="I3095" s="2">
        <v>10153</v>
      </c>
      <c r="J3095" s="2">
        <v>123840</v>
      </c>
      <c r="K3095" s="33">
        <v>1.202357881136951E-2</v>
      </c>
      <c r="L3095" s="2">
        <v>1655</v>
      </c>
      <c r="M3095" s="2">
        <v>141082</v>
      </c>
      <c r="N3095" s="2">
        <v>117924</v>
      </c>
      <c r="O3095" s="33">
        <v>1.4034462874393677E-2</v>
      </c>
      <c r="P3095" s="2">
        <v>1712</v>
      </c>
      <c r="Q3095" s="2">
        <v>149207</v>
      </c>
      <c r="R3095" s="2">
        <v>127463</v>
      </c>
      <c r="S3095" s="35">
        <v>1.3431348705114426E-2</v>
      </c>
      <c r="T3095" t="s">
        <v>4388</v>
      </c>
      <c r="U3095" t="s">
        <v>4388</v>
      </c>
      <c r="V3095" s="5" t="s">
        <v>4390</v>
      </c>
      <c r="W3095" s="5">
        <v>0</v>
      </c>
      <c r="X3095" s="4">
        <v>-1.4077698937449163E-3</v>
      </c>
      <c r="Y3095" s="6">
        <v>-223</v>
      </c>
      <c r="Z3095" s="4">
        <v>-6.0311416927925042E-4</v>
      </c>
      <c r="AA3095" s="5">
        <v>2918</v>
      </c>
      <c r="AC3095" s="16" t="str">
        <f t="shared" si="288"/>
        <v/>
      </c>
      <c r="AD3095" s="16" t="str">
        <f t="shared" si="289"/>
        <v/>
      </c>
      <c r="AE3095" s="16" t="str">
        <f t="shared" si="290"/>
        <v/>
      </c>
      <c r="AF3095" s="16" t="str">
        <f t="shared" si="291"/>
        <v/>
      </c>
      <c r="AG3095" s="16">
        <f t="shared" si="292"/>
        <v>1.202357881136951E-2</v>
      </c>
      <c r="AH3095" s="16" t="str">
        <f t="shared" si="293"/>
        <v/>
      </c>
      <c r="AI3095" s="17" t="str">
        <f>IF('Peer Comparison Tool'!$D$11="NR","",IF($C3095='Peer Comparison Tool'!$D$9,COUNT('ALLL &lt;50B Database'!$AI$1:AI3094)+1,""))</f>
        <v/>
      </c>
    </row>
    <row r="3096" spans="1:35" x14ac:dyDescent="0.25">
      <c r="A3096" t="s">
        <v>653</v>
      </c>
      <c r="B3096">
        <v>564838</v>
      </c>
      <c r="C3096" s="5" t="s">
        <v>561</v>
      </c>
      <c r="D3096" s="5" t="s">
        <v>4390</v>
      </c>
      <c r="E3096" s="5" t="s">
        <v>4388</v>
      </c>
      <c r="F3096" s="2">
        <v>1024</v>
      </c>
      <c r="G3096" s="2">
        <v>161660</v>
      </c>
      <c r="H3096" s="2">
        <v>93375</v>
      </c>
      <c r="I3096" s="2">
        <v>6990</v>
      </c>
      <c r="J3096" s="2">
        <v>86385</v>
      </c>
      <c r="K3096" s="33">
        <v>1.1853909822307114E-2</v>
      </c>
      <c r="L3096" s="2">
        <v>1242</v>
      </c>
      <c r="M3096" s="2">
        <v>138127</v>
      </c>
      <c r="N3096" s="2">
        <v>88712</v>
      </c>
      <c r="O3096" s="33">
        <v>1.4000360717828479E-2</v>
      </c>
      <c r="P3096" s="2">
        <v>982</v>
      </c>
      <c r="Q3096" s="2">
        <v>144824</v>
      </c>
      <c r="R3096" s="2">
        <v>88650</v>
      </c>
      <c r="S3096" s="35">
        <v>1.107727016356458E-2</v>
      </c>
      <c r="T3096" t="s">
        <v>4388</v>
      </c>
      <c r="U3096" t="s">
        <v>4388</v>
      </c>
      <c r="V3096" s="5" t="s">
        <v>4390</v>
      </c>
      <c r="W3096" s="5">
        <v>0</v>
      </c>
      <c r="X3096" s="4">
        <v>7.7663965874253359E-4</v>
      </c>
      <c r="Y3096" s="6">
        <v>42</v>
      </c>
      <c r="Z3096" s="4">
        <v>-2.9230905542638984E-3</v>
      </c>
      <c r="AA3096" s="5">
        <v>2999</v>
      </c>
      <c r="AC3096" s="16" t="str">
        <f t="shared" si="288"/>
        <v/>
      </c>
      <c r="AD3096" s="16" t="str">
        <f t="shared" si="289"/>
        <v/>
      </c>
      <c r="AE3096" s="16" t="str">
        <f t="shared" si="290"/>
        <v/>
      </c>
      <c r="AF3096" s="16" t="str">
        <f t="shared" si="291"/>
        <v/>
      </c>
      <c r="AG3096" s="16">
        <f t="shared" si="292"/>
        <v>1.1853909822307114E-2</v>
      </c>
      <c r="AH3096" s="16" t="str">
        <f t="shared" si="293"/>
        <v/>
      </c>
      <c r="AI3096" s="17" t="str">
        <f>IF('Peer Comparison Tool'!$D$11="NR","",IF($C3096='Peer Comparison Tool'!$D$9,COUNT('ALLL &lt;50B Database'!$AI$1:AI3095)+1,""))</f>
        <v/>
      </c>
    </row>
    <row r="3097" spans="1:35" x14ac:dyDescent="0.25">
      <c r="A3097" t="s">
        <v>2763</v>
      </c>
      <c r="B3097">
        <v>657954</v>
      </c>
      <c r="C3097" s="5" t="s">
        <v>2711</v>
      </c>
      <c r="D3097" s="5" t="s">
        <v>4390</v>
      </c>
      <c r="E3097" s="5" t="s">
        <v>4388</v>
      </c>
      <c r="F3097" s="2">
        <v>1361</v>
      </c>
      <c r="G3097" s="2">
        <v>161481</v>
      </c>
      <c r="H3097" s="2">
        <v>113369</v>
      </c>
      <c r="I3097" s="2">
        <v>5307</v>
      </c>
      <c r="J3097" s="2">
        <v>108062</v>
      </c>
      <c r="K3097" s="33">
        <v>1.2594621606115007E-2</v>
      </c>
      <c r="L3097" s="2">
        <v>1301</v>
      </c>
      <c r="M3097" s="2">
        <v>143593</v>
      </c>
      <c r="N3097" s="2">
        <v>107135</v>
      </c>
      <c r="O3097" s="33">
        <v>1.2143557194194242E-2</v>
      </c>
      <c r="P3097" s="2">
        <v>1331</v>
      </c>
      <c r="Q3097" s="2">
        <v>142725</v>
      </c>
      <c r="R3097" s="2">
        <v>106160</v>
      </c>
      <c r="S3097" s="35">
        <v>1.2537678975131876E-2</v>
      </c>
      <c r="T3097" t="s">
        <v>4388</v>
      </c>
      <c r="U3097" t="s">
        <v>4388</v>
      </c>
      <c r="V3097" s="5" t="s">
        <v>4390</v>
      </c>
      <c r="W3097" s="5">
        <v>0</v>
      </c>
      <c r="X3097" s="4">
        <v>5.6942630983131126E-5</v>
      </c>
      <c r="Y3097" s="6">
        <v>30</v>
      </c>
      <c r="Z3097" s="4">
        <v>3.9412178093763475E-4</v>
      </c>
      <c r="AA3097" s="5">
        <v>2653</v>
      </c>
      <c r="AC3097" s="16" t="str">
        <f t="shared" si="288"/>
        <v/>
      </c>
      <c r="AD3097" s="16" t="str">
        <f t="shared" si="289"/>
        <v/>
      </c>
      <c r="AE3097" s="16" t="str">
        <f t="shared" si="290"/>
        <v/>
      </c>
      <c r="AF3097" s="16" t="str">
        <f t="shared" si="291"/>
        <v/>
      </c>
      <c r="AG3097" s="16">
        <f t="shared" si="292"/>
        <v>1.2594621606115007E-2</v>
      </c>
      <c r="AH3097" s="16" t="str">
        <f t="shared" si="293"/>
        <v/>
      </c>
      <c r="AI3097" s="17" t="str">
        <f>IF('Peer Comparison Tool'!$D$11="NR","",IF($C3097='Peer Comparison Tool'!$D$9,COUNT('ALLL &lt;50B Database'!$AI$1:AI3096)+1,""))</f>
        <v/>
      </c>
    </row>
    <row r="3098" spans="1:35" x14ac:dyDescent="0.25">
      <c r="A3098" t="s">
        <v>4103</v>
      </c>
      <c r="B3098">
        <v>77422</v>
      </c>
      <c r="C3098" s="5" t="s">
        <v>4058</v>
      </c>
      <c r="D3098" s="5" t="s">
        <v>4390</v>
      </c>
      <c r="E3098" s="5" t="s">
        <v>4388</v>
      </c>
      <c r="F3098" s="2">
        <v>1849</v>
      </c>
      <c r="G3098" s="2">
        <v>161443</v>
      </c>
      <c r="H3098" s="2">
        <v>95295</v>
      </c>
      <c r="I3098" s="2">
        <v>0</v>
      </c>
      <c r="J3098" s="2">
        <v>95295</v>
      </c>
      <c r="K3098" s="33">
        <v>1.9402906763208983E-2</v>
      </c>
      <c r="L3098" s="2">
        <v>1685</v>
      </c>
      <c r="M3098" s="2">
        <v>138659</v>
      </c>
      <c r="N3098" s="2">
        <v>91529</v>
      </c>
      <c r="O3098" s="33">
        <v>1.8409465852352806E-2</v>
      </c>
      <c r="P3098" s="2">
        <v>1796</v>
      </c>
      <c r="Q3098" s="2">
        <v>156007</v>
      </c>
      <c r="R3098" s="2">
        <v>96001</v>
      </c>
      <c r="S3098" s="35">
        <v>1.8708138456891073E-2</v>
      </c>
      <c r="T3098" t="s">
        <v>4388</v>
      </c>
      <c r="U3098" t="s">
        <v>4388</v>
      </c>
      <c r="V3098" s="5" t="s">
        <v>4390</v>
      </c>
      <c r="W3098" s="5">
        <v>0</v>
      </c>
      <c r="X3098" s="4">
        <v>6.9476830631791039E-4</v>
      </c>
      <c r="Y3098" s="6">
        <v>53</v>
      </c>
      <c r="Z3098" s="4">
        <v>2.986726045382665E-4</v>
      </c>
      <c r="AA3098" s="5">
        <v>622</v>
      </c>
      <c r="AC3098" s="16" t="str">
        <f t="shared" si="288"/>
        <v/>
      </c>
      <c r="AD3098" s="16" t="str">
        <f t="shared" si="289"/>
        <v/>
      </c>
      <c r="AE3098" s="16" t="str">
        <f t="shared" si="290"/>
        <v/>
      </c>
      <c r="AF3098" s="16" t="str">
        <f t="shared" si="291"/>
        <v/>
      </c>
      <c r="AG3098" s="16">
        <f t="shared" si="292"/>
        <v>1.9402906763208983E-2</v>
      </c>
      <c r="AH3098" s="16" t="str">
        <f t="shared" si="293"/>
        <v/>
      </c>
      <c r="AI3098" s="17" t="str">
        <f>IF('Peer Comparison Tool'!$D$11="NR","",IF($C3098='Peer Comparison Tool'!$D$9,COUNT('ALLL &lt;50B Database'!$AI$1:AI3097)+1,""))</f>
        <v/>
      </c>
    </row>
    <row r="3099" spans="1:35" x14ac:dyDescent="0.25">
      <c r="A3099" t="s">
        <v>2149</v>
      </c>
      <c r="B3099">
        <v>171759</v>
      </c>
      <c r="C3099" s="5" t="s">
        <v>2041</v>
      </c>
      <c r="D3099" s="5" t="s">
        <v>4390</v>
      </c>
      <c r="E3099" s="5" t="s">
        <v>4388</v>
      </c>
      <c r="F3099" s="2">
        <v>1602</v>
      </c>
      <c r="G3099" s="2">
        <v>161343</v>
      </c>
      <c r="H3099" s="2">
        <v>118911</v>
      </c>
      <c r="I3099" s="2">
        <v>14153</v>
      </c>
      <c r="J3099" s="2">
        <v>104758</v>
      </c>
      <c r="K3099" s="33">
        <v>1.5292388170831821E-2</v>
      </c>
      <c r="L3099" s="2">
        <v>1495</v>
      </c>
      <c r="M3099" s="2">
        <v>138863</v>
      </c>
      <c r="N3099" s="2">
        <v>103592</v>
      </c>
      <c r="O3099" s="33">
        <v>1.4431616341030195E-2</v>
      </c>
      <c r="P3099" s="2">
        <v>1501</v>
      </c>
      <c r="Q3099" s="2">
        <v>139269</v>
      </c>
      <c r="R3099" s="2">
        <v>105580</v>
      </c>
      <c r="S3099" s="35">
        <v>1.4216707709793521E-2</v>
      </c>
      <c r="T3099" t="s">
        <v>4388</v>
      </c>
      <c r="U3099" t="s">
        <v>4388</v>
      </c>
      <c r="V3099" s="5" t="s">
        <v>4390</v>
      </c>
      <c r="W3099" s="5">
        <v>0</v>
      </c>
      <c r="X3099" s="4">
        <v>1.0756804610383003E-3</v>
      </c>
      <c r="Y3099" s="6">
        <v>101</v>
      </c>
      <c r="Z3099" s="4">
        <v>-2.1490863123667381E-4</v>
      </c>
      <c r="AA3099" s="5">
        <v>1506</v>
      </c>
      <c r="AC3099" s="16" t="str">
        <f t="shared" si="288"/>
        <v/>
      </c>
      <c r="AD3099" s="16" t="str">
        <f t="shared" si="289"/>
        <v/>
      </c>
      <c r="AE3099" s="16" t="str">
        <f t="shared" si="290"/>
        <v/>
      </c>
      <c r="AF3099" s="16" t="str">
        <f t="shared" si="291"/>
        <v/>
      </c>
      <c r="AG3099" s="16">
        <f t="shared" si="292"/>
        <v>1.5292388170831821E-2</v>
      </c>
      <c r="AH3099" s="16" t="str">
        <f t="shared" si="293"/>
        <v/>
      </c>
      <c r="AI3099" s="17" t="str">
        <f>IF('Peer Comparison Tool'!$D$11="NR","",IF($C3099='Peer Comparison Tool'!$D$9,COUNT('ALLL &lt;50B Database'!$AI$1:AI3098)+1,""))</f>
        <v/>
      </c>
    </row>
    <row r="3100" spans="1:35" x14ac:dyDescent="0.25">
      <c r="A3100" t="s">
        <v>1471</v>
      </c>
      <c r="B3100">
        <v>287959</v>
      </c>
      <c r="C3100" s="5" t="s">
        <v>1389</v>
      </c>
      <c r="D3100" s="5" t="s">
        <v>4390</v>
      </c>
      <c r="E3100" s="5" t="s">
        <v>4388</v>
      </c>
      <c r="F3100" s="2">
        <v>886</v>
      </c>
      <c r="G3100" s="2">
        <v>161232</v>
      </c>
      <c r="H3100" s="2">
        <v>71572</v>
      </c>
      <c r="I3100" s="2">
        <v>8712</v>
      </c>
      <c r="J3100" s="2">
        <v>62860</v>
      </c>
      <c r="K3100" s="33">
        <v>1.4094813872096722E-2</v>
      </c>
      <c r="L3100" s="2">
        <v>847</v>
      </c>
      <c r="M3100" s="2">
        <v>155720</v>
      </c>
      <c r="N3100" s="2">
        <v>63986</v>
      </c>
      <c r="O3100" s="33">
        <v>1.3237270652955335E-2</v>
      </c>
      <c r="P3100" s="2">
        <v>863</v>
      </c>
      <c r="Q3100" s="2">
        <v>145992</v>
      </c>
      <c r="R3100" s="2">
        <v>62918</v>
      </c>
      <c r="S3100" s="35">
        <v>1.3716265615563114E-2</v>
      </c>
      <c r="T3100" t="s">
        <v>4388</v>
      </c>
      <c r="U3100" t="s">
        <v>4388</v>
      </c>
      <c r="V3100" s="5" t="s">
        <v>4390</v>
      </c>
      <c r="W3100" s="5">
        <v>0</v>
      </c>
      <c r="X3100" s="4">
        <v>3.7854825653360798E-4</v>
      </c>
      <c r="Y3100" s="6">
        <v>23</v>
      </c>
      <c r="Z3100" s="4">
        <v>4.7899496260777989E-4</v>
      </c>
      <c r="AA3100" s="5">
        <v>1944</v>
      </c>
      <c r="AC3100" s="16" t="str">
        <f t="shared" si="288"/>
        <v/>
      </c>
      <c r="AD3100" s="16" t="str">
        <f t="shared" si="289"/>
        <v/>
      </c>
      <c r="AE3100" s="16" t="str">
        <f t="shared" si="290"/>
        <v/>
      </c>
      <c r="AF3100" s="16" t="str">
        <f t="shared" si="291"/>
        <v/>
      </c>
      <c r="AG3100" s="16">
        <f t="shared" si="292"/>
        <v>1.4094813872096722E-2</v>
      </c>
      <c r="AH3100" s="16" t="str">
        <f t="shared" si="293"/>
        <v/>
      </c>
      <c r="AI3100" s="17" t="str">
        <f>IF('Peer Comparison Tool'!$D$11="NR","",IF($C3100='Peer Comparison Tool'!$D$9,COUNT('ALLL &lt;50B Database'!$AI$1:AI3099)+1,""))</f>
        <v/>
      </c>
    </row>
    <row r="3101" spans="1:35" x14ac:dyDescent="0.25">
      <c r="A3101" t="s">
        <v>3683</v>
      </c>
      <c r="B3101">
        <v>645577</v>
      </c>
      <c r="C3101" s="5" t="s">
        <v>3603</v>
      </c>
      <c r="D3101" s="5" t="s">
        <v>4390</v>
      </c>
      <c r="E3101" s="5" t="s">
        <v>4388</v>
      </c>
      <c r="F3101" s="2">
        <v>2171</v>
      </c>
      <c r="G3101" s="2">
        <v>161162</v>
      </c>
      <c r="H3101" s="2">
        <v>130072</v>
      </c>
      <c r="I3101" s="2">
        <v>6780</v>
      </c>
      <c r="J3101" s="2">
        <v>123292</v>
      </c>
      <c r="K3101" s="33">
        <v>1.7608603964571909E-2</v>
      </c>
      <c r="L3101" s="2">
        <v>2215</v>
      </c>
      <c r="M3101" s="2">
        <v>149805</v>
      </c>
      <c r="N3101" s="2">
        <v>120583</v>
      </c>
      <c r="O3101" s="33">
        <v>1.8369090170256171E-2</v>
      </c>
      <c r="P3101" s="2">
        <v>2082</v>
      </c>
      <c r="Q3101" s="2">
        <v>149920</v>
      </c>
      <c r="R3101" s="2">
        <v>122542</v>
      </c>
      <c r="S3101" s="35">
        <v>1.699009319253807E-2</v>
      </c>
      <c r="T3101" t="s">
        <v>4388</v>
      </c>
      <c r="U3101" t="s">
        <v>4388</v>
      </c>
      <c r="V3101" s="5" t="s">
        <v>4390</v>
      </c>
      <c r="W3101" s="5">
        <v>0</v>
      </c>
      <c r="X3101" s="4">
        <v>6.1851077203383883E-4</v>
      </c>
      <c r="Y3101" s="6">
        <v>89</v>
      </c>
      <c r="Z3101" s="4">
        <v>-1.3789969777181013E-3</v>
      </c>
      <c r="AA3101" s="5">
        <v>919</v>
      </c>
      <c r="AC3101" s="16" t="str">
        <f t="shared" si="288"/>
        <v/>
      </c>
      <c r="AD3101" s="16" t="str">
        <f t="shared" si="289"/>
        <v/>
      </c>
      <c r="AE3101" s="16" t="str">
        <f t="shared" si="290"/>
        <v/>
      </c>
      <c r="AF3101" s="16" t="str">
        <f t="shared" si="291"/>
        <v/>
      </c>
      <c r="AG3101" s="16">
        <f t="shared" si="292"/>
        <v>1.7608603964571909E-2</v>
      </c>
      <c r="AH3101" s="16" t="str">
        <f t="shared" si="293"/>
        <v/>
      </c>
      <c r="AI3101" s="17" t="str">
        <f>IF('Peer Comparison Tool'!$D$11="NR","",IF($C3101='Peer Comparison Tool'!$D$9,COUNT('ALLL &lt;50B Database'!$AI$1:AI3100)+1,""))</f>
        <v/>
      </c>
    </row>
    <row r="3102" spans="1:35" x14ac:dyDescent="0.25">
      <c r="A3102" t="s">
        <v>650</v>
      </c>
      <c r="B3102">
        <v>31134</v>
      </c>
      <c r="C3102" s="5" t="s">
        <v>561</v>
      </c>
      <c r="D3102" s="5" t="s">
        <v>4387</v>
      </c>
      <c r="E3102" s="5" t="s">
        <v>4388</v>
      </c>
      <c r="F3102" s="2">
        <v>1226</v>
      </c>
      <c r="G3102" s="2">
        <v>161012</v>
      </c>
      <c r="H3102" s="2">
        <v>95790</v>
      </c>
      <c r="I3102" s="2">
        <v>3661</v>
      </c>
      <c r="J3102" s="2">
        <v>92129</v>
      </c>
      <c r="K3102" s="33">
        <v>1.3307427628651131E-2</v>
      </c>
      <c r="L3102" s="2">
        <v>1100</v>
      </c>
      <c r="M3102" s="2">
        <v>148043</v>
      </c>
      <c r="N3102" s="2">
        <v>91340</v>
      </c>
      <c r="O3102" s="33">
        <v>1.2042916575432451E-2</v>
      </c>
      <c r="P3102" s="2">
        <v>1160</v>
      </c>
      <c r="Q3102" s="2">
        <v>150936</v>
      </c>
      <c r="R3102" s="2">
        <v>94076</v>
      </c>
      <c r="S3102" s="35">
        <v>1.2330456226880395E-2</v>
      </c>
      <c r="T3102" t="s">
        <v>4388</v>
      </c>
      <c r="U3102" t="s">
        <v>4388</v>
      </c>
      <c r="V3102" s="5" t="s">
        <v>4387</v>
      </c>
      <c r="W3102" s="5">
        <v>0</v>
      </c>
      <c r="X3102" s="4">
        <v>9.7697140177073656E-4</v>
      </c>
      <c r="Y3102" s="6">
        <v>66</v>
      </c>
      <c r="Z3102" s="4">
        <v>2.8753965144794405E-4</v>
      </c>
      <c r="AA3102" s="5">
        <v>2265</v>
      </c>
      <c r="AC3102" s="16" t="str">
        <f t="shared" si="288"/>
        <v/>
      </c>
      <c r="AD3102" s="16" t="str">
        <f t="shared" si="289"/>
        <v/>
      </c>
      <c r="AE3102" s="16" t="str">
        <f t="shared" si="290"/>
        <v/>
      </c>
      <c r="AF3102" s="16" t="str">
        <f t="shared" si="291"/>
        <v/>
      </c>
      <c r="AG3102" s="16">
        <f t="shared" si="292"/>
        <v>1.3307427628651131E-2</v>
      </c>
      <c r="AH3102" s="16" t="str">
        <f t="shared" si="293"/>
        <v/>
      </c>
      <c r="AI3102" s="17" t="str">
        <f>IF('Peer Comparison Tool'!$D$11="NR","",IF($C3102='Peer Comparison Tool'!$D$9,COUNT('ALLL &lt;50B Database'!$AI$1:AI3101)+1,""))</f>
        <v/>
      </c>
    </row>
    <row r="3103" spans="1:35" x14ac:dyDescent="0.25">
      <c r="A3103" t="s">
        <v>1126</v>
      </c>
      <c r="B3103">
        <v>557438</v>
      </c>
      <c r="C3103" s="5" t="s">
        <v>926</v>
      </c>
      <c r="D3103" s="5" t="s">
        <v>4390</v>
      </c>
      <c r="E3103" s="5" t="s">
        <v>4388</v>
      </c>
      <c r="F3103" s="2">
        <v>1532</v>
      </c>
      <c r="G3103" s="2">
        <v>161010</v>
      </c>
      <c r="H3103" s="2">
        <v>125409</v>
      </c>
      <c r="I3103" s="2">
        <v>2703</v>
      </c>
      <c r="J3103" s="2">
        <v>122706</v>
      </c>
      <c r="K3103" s="33">
        <v>1.2485127051651916E-2</v>
      </c>
      <c r="L3103" s="2">
        <v>1560</v>
      </c>
      <c r="M3103" s="2">
        <v>156033</v>
      </c>
      <c r="N3103" s="2">
        <v>125021</v>
      </c>
      <c r="O3103" s="33">
        <v>1.2477903712176355E-2</v>
      </c>
      <c r="P3103" s="2">
        <v>1832</v>
      </c>
      <c r="Q3103" s="2">
        <v>159806</v>
      </c>
      <c r="R3103" s="2">
        <v>122660</v>
      </c>
      <c r="S3103" s="35">
        <v>1.4935594325778574E-2</v>
      </c>
      <c r="T3103" t="s">
        <v>4388</v>
      </c>
      <c r="U3103" t="s">
        <v>4388</v>
      </c>
      <c r="V3103" s="5" t="s">
        <v>4390</v>
      </c>
      <c r="W3103" s="5">
        <v>0</v>
      </c>
      <c r="X3103" s="4">
        <v>-2.4504672741266584E-3</v>
      </c>
      <c r="Y3103" s="6">
        <v>-300</v>
      </c>
      <c r="Z3103" s="4">
        <v>2.4576906136022196E-3</v>
      </c>
      <c r="AA3103" s="5">
        <v>2713</v>
      </c>
      <c r="AC3103" s="16" t="str">
        <f t="shared" si="288"/>
        <v/>
      </c>
      <c r="AD3103" s="16" t="str">
        <f t="shared" si="289"/>
        <v/>
      </c>
      <c r="AE3103" s="16" t="str">
        <f t="shared" si="290"/>
        <v/>
      </c>
      <c r="AF3103" s="16" t="str">
        <f t="shared" si="291"/>
        <v/>
      </c>
      <c r="AG3103" s="16">
        <f t="shared" si="292"/>
        <v>1.2485127051651916E-2</v>
      </c>
      <c r="AH3103" s="16" t="str">
        <f t="shared" si="293"/>
        <v/>
      </c>
      <c r="AI3103" s="17" t="str">
        <f>IF('Peer Comparison Tool'!$D$11="NR","",IF($C3103='Peer Comparison Tool'!$D$9,COUNT('ALLL &lt;50B Database'!$AI$1:AI3102)+1,""))</f>
        <v/>
      </c>
    </row>
    <row r="3104" spans="1:35" x14ac:dyDescent="0.25">
      <c r="A3104" t="s">
        <v>4344</v>
      </c>
      <c r="B3104">
        <v>498625</v>
      </c>
      <c r="C3104" s="5" t="s">
        <v>4315</v>
      </c>
      <c r="D3104" s="5" t="s">
        <v>4390</v>
      </c>
      <c r="E3104" s="5" t="s">
        <v>4388</v>
      </c>
      <c r="F3104" s="2">
        <v>1610</v>
      </c>
      <c r="G3104" s="2">
        <v>160866</v>
      </c>
      <c r="H3104" s="2">
        <v>126322</v>
      </c>
      <c r="I3104" s="2">
        <v>0</v>
      </c>
      <c r="J3104" s="2">
        <v>126322</v>
      </c>
      <c r="K3104" s="33">
        <v>1.2745206694004212E-2</v>
      </c>
      <c r="L3104" s="2">
        <v>1549</v>
      </c>
      <c r="M3104" s="2">
        <v>152953</v>
      </c>
      <c r="N3104" s="2">
        <v>124423</v>
      </c>
      <c r="O3104" s="33">
        <v>1.2449466738464754E-2</v>
      </c>
      <c r="P3104" s="2">
        <v>1546</v>
      </c>
      <c r="Q3104" s="2">
        <v>155869</v>
      </c>
      <c r="R3104" s="2">
        <v>125075</v>
      </c>
      <c r="S3104" s="35">
        <v>1.2360583649810113E-2</v>
      </c>
      <c r="T3104" t="s">
        <v>4388</v>
      </c>
      <c r="U3104" t="s">
        <v>4388</v>
      </c>
      <c r="V3104" s="5" t="s">
        <v>4390</v>
      </c>
      <c r="W3104" s="5">
        <v>0</v>
      </c>
      <c r="X3104" s="4">
        <v>3.8462304419409864E-4</v>
      </c>
      <c r="Y3104" s="6">
        <v>64</v>
      </c>
      <c r="Z3104" s="4">
        <v>-8.8883088654640591E-5</v>
      </c>
      <c r="AA3104" s="5">
        <v>2572</v>
      </c>
      <c r="AC3104" s="16" t="str">
        <f t="shared" si="288"/>
        <v/>
      </c>
      <c r="AD3104" s="16" t="str">
        <f t="shared" si="289"/>
        <v/>
      </c>
      <c r="AE3104" s="16" t="str">
        <f t="shared" si="290"/>
        <v/>
      </c>
      <c r="AF3104" s="16" t="str">
        <f t="shared" si="291"/>
        <v/>
      </c>
      <c r="AG3104" s="16">
        <f t="shared" si="292"/>
        <v>1.2745206694004212E-2</v>
      </c>
      <c r="AH3104" s="16" t="str">
        <f t="shared" si="293"/>
        <v/>
      </c>
      <c r="AI3104" s="17" t="str">
        <f>IF('Peer Comparison Tool'!$D$11="NR","",IF($C3104='Peer Comparison Tool'!$D$9,COUNT('ALLL &lt;50B Database'!$AI$1:AI3103)+1,""))</f>
        <v/>
      </c>
    </row>
    <row r="3105" spans="1:35" x14ac:dyDescent="0.25">
      <c r="A3105" t="s">
        <v>1172</v>
      </c>
      <c r="B3105">
        <v>3459216</v>
      </c>
      <c r="C3105" s="5" t="s">
        <v>926</v>
      </c>
      <c r="D3105" s="5" t="s">
        <v>4390</v>
      </c>
      <c r="E3105" s="5" t="s">
        <v>4388</v>
      </c>
      <c r="F3105" s="2">
        <v>941</v>
      </c>
      <c r="G3105" s="2">
        <v>160856</v>
      </c>
      <c r="H3105" s="2">
        <v>120126</v>
      </c>
      <c r="I3105" s="2">
        <v>43631</v>
      </c>
      <c r="J3105" s="2">
        <v>76495</v>
      </c>
      <c r="K3105" s="33">
        <v>1.2301457611608602E-2</v>
      </c>
      <c r="L3105" s="2">
        <v>848</v>
      </c>
      <c r="M3105" s="2">
        <v>106841</v>
      </c>
      <c r="N3105" s="2">
        <v>81175</v>
      </c>
      <c r="O3105" s="33">
        <v>1.0446566060979365E-2</v>
      </c>
      <c r="P3105" s="2">
        <v>876</v>
      </c>
      <c r="Q3105" s="2">
        <v>107327</v>
      </c>
      <c r="R3105" s="2">
        <v>83964</v>
      </c>
      <c r="S3105" s="35">
        <v>1.0433042732599686E-2</v>
      </c>
      <c r="T3105" t="s">
        <v>4388</v>
      </c>
      <c r="U3105" t="s">
        <v>4388</v>
      </c>
      <c r="V3105" s="5" t="s">
        <v>4390</v>
      </c>
      <c r="W3105" s="5">
        <v>0</v>
      </c>
      <c r="X3105" s="4">
        <v>1.8684148790089165E-3</v>
      </c>
      <c r="Y3105" s="6">
        <v>65</v>
      </c>
      <c r="Z3105" s="4">
        <v>-1.3523328379679012E-5</v>
      </c>
      <c r="AA3105" s="5">
        <v>2778</v>
      </c>
      <c r="AC3105" s="16" t="str">
        <f t="shared" si="288"/>
        <v/>
      </c>
      <c r="AD3105" s="16" t="str">
        <f t="shared" si="289"/>
        <v/>
      </c>
      <c r="AE3105" s="16" t="str">
        <f t="shared" si="290"/>
        <v/>
      </c>
      <c r="AF3105" s="16" t="str">
        <f t="shared" si="291"/>
        <v/>
      </c>
      <c r="AG3105" s="16">
        <f t="shared" si="292"/>
        <v>1.2301457611608602E-2</v>
      </c>
      <c r="AH3105" s="16" t="str">
        <f t="shared" si="293"/>
        <v/>
      </c>
      <c r="AI3105" s="17" t="str">
        <f>IF('Peer Comparison Tool'!$D$11="NR","",IF($C3105='Peer Comparison Tool'!$D$9,COUNT('ALLL &lt;50B Database'!$AI$1:AI3104)+1,""))</f>
        <v/>
      </c>
    </row>
    <row r="3106" spans="1:35" x14ac:dyDescent="0.25">
      <c r="A3106" t="s">
        <v>838</v>
      </c>
      <c r="B3106">
        <v>787842</v>
      </c>
      <c r="C3106" s="5" t="s">
        <v>716</v>
      </c>
      <c r="D3106" s="5" t="s">
        <v>4390</v>
      </c>
      <c r="E3106" s="5" t="s">
        <v>4388</v>
      </c>
      <c r="F3106" s="2">
        <v>1658</v>
      </c>
      <c r="G3106" s="2">
        <v>160814</v>
      </c>
      <c r="H3106" s="2">
        <v>91093</v>
      </c>
      <c r="I3106" s="2">
        <v>6199</v>
      </c>
      <c r="J3106" s="2">
        <v>84894</v>
      </c>
      <c r="K3106" s="33">
        <v>1.9530237708200816E-2</v>
      </c>
      <c r="L3106" s="2">
        <v>1660</v>
      </c>
      <c r="M3106" s="2">
        <v>146109</v>
      </c>
      <c r="N3106" s="2">
        <v>86799</v>
      </c>
      <c r="O3106" s="33">
        <v>1.9124644293137018E-2</v>
      </c>
      <c r="P3106" s="2">
        <v>1720</v>
      </c>
      <c r="Q3106" s="2">
        <v>142374</v>
      </c>
      <c r="R3106" s="2">
        <v>86846</v>
      </c>
      <c r="S3106" s="35">
        <v>1.9805172374087465E-2</v>
      </c>
      <c r="T3106" t="s">
        <v>4388</v>
      </c>
      <c r="U3106" t="s">
        <v>4388</v>
      </c>
      <c r="V3106" s="5" t="s">
        <v>4390</v>
      </c>
      <c r="W3106" s="5">
        <v>0</v>
      </c>
      <c r="X3106" s="4">
        <v>-2.7493466588664889E-4</v>
      </c>
      <c r="Y3106" s="6">
        <v>-62</v>
      </c>
      <c r="Z3106" s="4">
        <v>6.8052808095044742E-4</v>
      </c>
      <c r="AA3106" s="5">
        <v>607</v>
      </c>
      <c r="AC3106" s="16" t="str">
        <f t="shared" si="288"/>
        <v/>
      </c>
      <c r="AD3106" s="16" t="str">
        <f t="shared" si="289"/>
        <v/>
      </c>
      <c r="AE3106" s="16" t="str">
        <f t="shared" si="290"/>
        <v/>
      </c>
      <c r="AF3106" s="16" t="str">
        <f t="shared" si="291"/>
        <v/>
      </c>
      <c r="AG3106" s="16">
        <f t="shared" si="292"/>
        <v>1.9530237708200816E-2</v>
      </c>
      <c r="AH3106" s="16" t="str">
        <f t="shared" si="293"/>
        <v/>
      </c>
      <c r="AI3106" s="17" t="str">
        <f>IF('Peer Comparison Tool'!$D$11="NR","",IF($C3106='Peer Comparison Tool'!$D$9,COUNT('ALLL &lt;50B Database'!$AI$1:AI3105)+1,""))</f>
        <v/>
      </c>
    </row>
    <row r="3107" spans="1:35" x14ac:dyDescent="0.25">
      <c r="A3107" t="s">
        <v>3928</v>
      </c>
      <c r="B3107">
        <v>354057</v>
      </c>
      <c r="C3107" s="5" t="s">
        <v>3704</v>
      </c>
      <c r="D3107" s="5" t="s">
        <v>4390</v>
      </c>
      <c r="E3107" s="5" t="s">
        <v>4388</v>
      </c>
      <c r="F3107" s="2">
        <v>269</v>
      </c>
      <c r="G3107" s="2">
        <v>160785</v>
      </c>
      <c r="H3107" s="2">
        <v>26149</v>
      </c>
      <c r="I3107" s="2">
        <v>0</v>
      </c>
      <c r="J3107" s="2">
        <v>26149</v>
      </c>
      <c r="K3107" s="33">
        <v>1.0287200275345137E-2</v>
      </c>
      <c r="L3107" s="2">
        <v>269</v>
      </c>
      <c r="M3107" s="2">
        <v>147289</v>
      </c>
      <c r="N3107" s="2">
        <v>22137</v>
      </c>
      <c r="O3107" s="33">
        <v>1.2151601391335773E-2</v>
      </c>
      <c r="P3107" s="2">
        <v>269</v>
      </c>
      <c r="Q3107" s="2">
        <v>154706</v>
      </c>
      <c r="R3107" s="2">
        <v>22086</v>
      </c>
      <c r="S3107" s="35">
        <v>1.2179661323915602E-2</v>
      </c>
      <c r="T3107" t="s">
        <v>4388</v>
      </c>
      <c r="U3107" t="s">
        <v>4388</v>
      </c>
      <c r="V3107" s="5" t="s">
        <v>4390</v>
      </c>
      <c r="W3107" s="5">
        <v>0</v>
      </c>
      <c r="X3107" s="4">
        <v>-1.8924610485704652E-3</v>
      </c>
      <c r="Y3107" s="6">
        <v>0</v>
      </c>
      <c r="Z3107" s="4">
        <v>2.8059932579829749E-5</v>
      </c>
      <c r="AA3107" s="5">
        <v>3677</v>
      </c>
      <c r="AC3107" s="16" t="str">
        <f t="shared" si="288"/>
        <v/>
      </c>
      <c r="AD3107" s="16" t="str">
        <f t="shared" si="289"/>
        <v/>
      </c>
      <c r="AE3107" s="16" t="str">
        <f t="shared" si="290"/>
        <v/>
      </c>
      <c r="AF3107" s="16" t="str">
        <f t="shared" si="291"/>
        <v/>
      </c>
      <c r="AG3107" s="16">
        <f t="shared" si="292"/>
        <v>1.0287200275345137E-2</v>
      </c>
      <c r="AH3107" s="16" t="str">
        <f t="shared" si="293"/>
        <v/>
      </c>
      <c r="AI3107" s="17" t="str">
        <f>IF('Peer Comparison Tool'!$D$11="NR","",IF($C3107='Peer Comparison Tool'!$D$9,COUNT('ALLL &lt;50B Database'!$AI$1:AI3106)+1,""))</f>
        <v/>
      </c>
    </row>
    <row r="3108" spans="1:35" x14ac:dyDescent="0.25">
      <c r="A3108" t="s">
        <v>392</v>
      </c>
      <c r="B3108">
        <v>853934</v>
      </c>
      <c r="C3108" s="5" t="s">
        <v>462</v>
      </c>
      <c r="D3108" s="5" t="s">
        <v>4390</v>
      </c>
      <c r="E3108" s="5" t="s">
        <v>4388</v>
      </c>
      <c r="F3108" s="2">
        <v>852</v>
      </c>
      <c r="G3108" s="2">
        <v>160777</v>
      </c>
      <c r="H3108" s="2">
        <v>78054</v>
      </c>
      <c r="I3108" s="2">
        <v>7674</v>
      </c>
      <c r="J3108" s="2">
        <v>70380</v>
      </c>
      <c r="K3108" s="33">
        <v>1.2105711849957373E-2</v>
      </c>
      <c r="L3108" s="2">
        <v>641</v>
      </c>
      <c r="M3108" s="2">
        <v>130397</v>
      </c>
      <c r="N3108" s="2">
        <v>65653</v>
      </c>
      <c r="O3108" s="33">
        <v>9.7634533075411627E-3</v>
      </c>
      <c r="P3108" s="2">
        <v>688</v>
      </c>
      <c r="Q3108" s="2">
        <v>140509</v>
      </c>
      <c r="R3108" s="2">
        <v>72079</v>
      </c>
      <c r="S3108" s="35">
        <v>9.545082478946712E-3</v>
      </c>
      <c r="T3108" t="s">
        <v>4388</v>
      </c>
      <c r="U3108" t="s">
        <v>4388</v>
      </c>
      <c r="V3108" s="5" t="s">
        <v>4390</v>
      </c>
      <c r="W3108" s="5">
        <v>0</v>
      </c>
      <c r="X3108" s="4">
        <v>2.5606293710106615E-3</v>
      </c>
      <c r="Y3108" s="6">
        <v>164</v>
      </c>
      <c r="Z3108" s="4">
        <v>-2.1837082859445071E-4</v>
      </c>
      <c r="AA3108" s="5">
        <v>2880</v>
      </c>
      <c r="AC3108" s="16" t="str">
        <f t="shared" si="288"/>
        <v/>
      </c>
      <c r="AD3108" s="16" t="str">
        <f t="shared" si="289"/>
        <v/>
      </c>
      <c r="AE3108" s="16" t="str">
        <f t="shared" si="290"/>
        <v/>
      </c>
      <c r="AF3108" s="16" t="str">
        <f t="shared" si="291"/>
        <v/>
      </c>
      <c r="AG3108" s="16">
        <f t="shared" si="292"/>
        <v>1.2105711849957373E-2</v>
      </c>
      <c r="AH3108" s="16" t="str">
        <f t="shared" si="293"/>
        <v/>
      </c>
      <c r="AI3108" s="17">
        <f>IF('Peer Comparison Tool'!$D$11="NR","",IF($C3108='Peer Comparison Tool'!$D$9,COUNT('ALLL &lt;50B Database'!$AI$1:AI3107)+1,""))</f>
        <v>79</v>
      </c>
    </row>
    <row r="3109" spans="1:35" x14ac:dyDescent="0.25">
      <c r="A3109" t="s">
        <v>143</v>
      </c>
      <c r="B3109">
        <v>497655</v>
      </c>
      <c r="C3109" s="5" t="s">
        <v>2907</v>
      </c>
      <c r="D3109" s="5" t="s">
        <v>4390</v>
      </c>
      <c r="E3109" s="5">
        <v>0</v>
      </c>
      <c r="F3109" s="2">
        <v>1084</v>
      </c>
      <c r="G3109" s="2">
        <v>160744</v>
      </c>
      <c r="H3109" s="2">
        <v>9210</v>
      </c>
      <c r="I3109" s="2">
        <v>1523</v>
      </c>
      <c r="J3109" s="2">
        <v>7687</v>
      </c>
      <c r="K3109" s="33">
        <v>0.14101730193833745</v>
      </c>
      <c r="L3109" s="2">
        <v>1092</v>
      </c>
      <c r="M3109" s="2">
        <v>158875</v>
      </c>
      <c r="N3109" s="2">
        <v>7729</v>
      </c>
      <c r="O3109" s="33">
        <v>0.14128606546771899</v>
      </c>
      <c r="P3109" s="2">
        <v>1092</v>
      </c>
      <c r="Q3109" s="2">
        <v>163289</v>
      </c>
      <c r="R3109" s="2">
        <v>7693</v>
      </c>
      <c r="S3109" s="35">
        <v>0.14194722474977253</v>
      </c>
      <c r="T3109">
        <v>0</v>
      </c>
      <c r="U3109">
        <v>0</v>
      </c>
      <c r="V3109" s="5" t="s">
        <v>4390</v>
      </c>
      <c r="W3109" s="5">
        <v>0</v>
      </c>
      <c r="X3109" s="4">
        <v>-9.2992281143508548E-4</v>
      </c>
      <c r="Y3109" s="6">
        <v>-8</v>
      </c>
      <c r="Z3109" s="4">
        <v>6.6115928205354169E-4</v>
      </c>
      <c r="AA3109" s="5">
        <v>4</v>
      </c>
      <c r="AC3109" s="16" t="str">
        <f t="shared" si="288"/>
        <v/>
      </c>
      <c r="AD3109" s="16" t="str">
        <f t="shared" si="289"/>
        <v/>
      </c>
      <c r="AE3109" s="16" t="str">
        <f t="shared" si="290"/>
        <v/>
      </c>
      <c r="AF3109" s="16" t="str">
        <f t="shared" si="291"/>
        <v/>
      </c>
      <c r="AG3109" s="16">
        <f t="shared" si="292"/>
        <v>0.14101730193833745</v>
      </c>
      <c r="AH3109" s="16" t="str">
        <f t="shared" si="293"/>
        <v/>
      </c>
      <c r="AI3109" s="17" t="str">
        <f>IF('Peer Comparison Tool'!$D$11="NR","",IF($C3109='Peer Comparison Tool'!$D$9,COUNT('ALLL &lt;50B Database'!$AI$1:AI3108)+1,""))</f>
        <v/>
      </c>
    </row>
    <row r="3110" spans="1:35" x14ac:dyDescent="0.25">
      <c r="A3110" t="s">
        <v>3934</v>
      </c>
      <c r="B3110">
        <v>406666</v>
      </c>
      <c r="C3110" s="5" t="s">
        <v>3704</v>
      </c>
      <c r="D3110" s="5" t="s">
        <v>4390</v>
      </c>
      <c r="E3110" s="5" t="s">
        <v>4388</v>
      </c>
      <c r="F3110" s="2">
        <v>1321</v>
      </c>
      <c r="G3110" s="2">
        <v>160712</v>
      </c>
      <c r="H3110" s="2">
        <v>62625</v>
      </c>
      <c r="I3110" s="2">
        <v>3438</v>
      </c>
      <c r="J3110" s="2">
        <v>59187</v>
      </c>
      <c r="K3110" s="33">
        <v>2.2319090340784293E-2</v>
      </c>
      <c r="L3110" s="2">
        <v>1108</v>
      </c>
      <c r="M3110" s="2">
        <v>145759</v>
      </c>
      <c r="N3110" s="2">
        <v>65157</v>
      </c>
      <c r="O3110" s="33">
        <v>1.7005080037448009E-2</v>
      </c>
      <c r="P3110" s="2">
        <v>1099</v>
      </c>
      <c r="Q3110" s="2">
        <v>144313</v>
      </c>
      <c r="R3110" s="2">
        <v>61630</v>
      </c>
      <c r="S3110" s="35">
        <v>1.7832224565958139E-2</v>
      </c>
      <c r="T3110" t="s">
        <v>4388</v>
      </c>
      <c r="U3110" t="s">
        <v>4388</v>
      </c>
      <c r="V3110" s="5" t="s">
        <v>4390</v>
      </c>
      <c r="W3110" s="5">
        <v>0</v>
      </c>
      <c r="X3110" s="4">
        <v>4.4868657748261542E-3</v>
      </c>
      <c r="Y3110" s="6">
        <v>222</v>
      </c>
      <c r="Z3110" s="4">
        <v>8.271445285101299E-4</v>
      </c>
      <c r="AA3110" s="5">
        <v>376</v>
      </c>
      <c r="AC3110" s="16" t="str">
        <f t="shared" si="288"/>
        <v/>
      </c>
      <c r="AD3110" s="16" t="str">
        <f t="shared" si="289"/>
        <v/>
      </c>
      <c r="AE3110" s="16" t="str">
        <f t="shared" si="290"/>
        <v/>
      </c>
      <c r="AF3110" s="16" t="str">
        <f t="shared" si="291"/>
        <v/>
      </c>
      <c r="AG3110" s="16">
        <f t="shared" si="292"/>
        <v>2.2319090340784293E-2</v>
      </c>
      <c r="AH3110" s="16" t="str">
        <f t="shared" si="293"/>
        <v/>
      </c>
      <c r="AI3110" s="17" t="str">
        <f>IF('Peer Comparison Tool'!$D$11="NR","",IF($C3110='Peer Comparison Tool'!$D$9,COUNT('ALLL &lt;50B Database'!$AI$1:AI3109)+1,""))</f>
        <v/>
      </c>
    </row>
    <row r="3111" spans="1:35" x14ac:dyDescent="0.25">
      <c r="A3111" t="s">
        <v>2017</v>
      </c>
      <c r="B3111">
        <v>262956</v>
      </c>
      <c r="C3111" s="5" t="s">
        <v>1963</v>
      </c>
      <c r="D3111" s="5" t="s">
        <v>4390</v>
      </c>
      <c r="E3111" s="5" t="s">
        <v>4388</v>
      </c>
      <c r="F3111" s="2">
        <v>1964</v>
      </c>
      <c r="G3111" s="2">
        <v>160644</v>
      </c>
      <c r="H3111" s="2">
        <v>108468</v>
      </c>
      <c r="I3111" s="2">
        <v>12672</v>
      </c>
      <c r="J3111" s="2">
        <v>95796</v>
      </c>
      <c r="K3111" s="33">
        <v>2.0501899870558268E-2</v>
      </c>
      <c r="L3111" s="2">
        <v>1868</v>
      </c>
      <c r="M3111" s="2">
        <v>141643</v>
      </c>
      <c r="N3111" s="2">
        <v>94103</v>
      </c>
      <c r="O3111" s="33">
        <v>1.9850589247951713E-2</v>
      </c>
      <c r="P3111" s="2">
        <v>1801</v>
      </c>
      <c r="Q3111" s="2">
        <v>144927</v>
      </c>
      <c r="R3111" s="2">
        <v>95313</v>
      </c>
      <c r="S3111" s="35">
        <v>1.8895638580256627E-2</v>
      </c>
      <c r="T3111" t="s">
        <v>4388</v>
      </c>
      <c r="U3111" t="s">
        <v>4388</v>
      </c>
      <c r="V3111" s="5" t="s">
        <v>4390</v>
      </c>
      <c r="W3111" s="5">
        <v>0</v>
      </c>
      <c r="X3111" s="4">
        <v>1.6062612903016416E-3</v>
      </c>
      <c r="Y3111" s="6">
        <v>163</v>
      </c>
      <c r="Z3111" s="4">
        <v>-9.5495066769508627E-4</v>
      </c>
      <c r="AA3111" s="5">
        <v>501</v>
      </c>
      <c r="AC3111" s="16" t="str">
        <f t="shared" si="288"/>
        <v/>
      </c>
      <c r="AD3111" s="16" t="str">
        <f t="shared" si="289"/>
        <v/>
      </c>
      <c r="AE3111" s="16" t="str">
        <f t="shared" si="290"/>
        <v/>
      </c>
      <c r="AF3111" s="16" t="str">
        <f t="shared" si="291"/>
        <v/>
      </c>
      <c r="AG3111" s="16">
        <f t="shared" si="292"/>
        <v>2.0501899870558268E-2</v>
      </c>
      <c r="AH3111" s="16" t="str">
        <f t="shared" si="293"/>
        <v/>
      </c>
      <c r="AI3111" s="17" t="str">
        <f>IF('Peer Comparison Tool'!$D$11="NR","",IF($C3111='Peer Comparison Tool'!$D$9,COUNT('ALLL &lt;50B Database'!$AI$1:AI3110)+1,""))</f>
        <v/>
      </c>
    </row>
    <row r="3112" spans="1:35" x14ac:dyDescent="0.25">
      <c r="A3112" t="s">
        <v>2430</v>
      </c>
      <c r="B3112">
        <v>499743</v>
      </c>
      <c r="C3112" s="5" t="s">
        <v>2299</v>
      </c>
      <c r="D3112" s="5" t="s">
        <v>4387</v>
      </c>
      <c r="E3112" s="5" t="s">
        <v>4388</v>
      </c>
      <c r="F3112" s="2">
        <v>1813</v>
      </c>
      <c r="G3112" s="2">
        <v>160593</v>
      </c>
      <c r="H3112" s="2">
        <v>139852</v>
      </c>
      <c r="I3112" s="2">
        <v>8700</v>
      </c>
      <c r="J3112" s="2">
        <v>131152</v>
      </c>
      <c r="K3112" s="33">
        <v>1.3823654995730145E-2</v>
      </c>
      <c r="L3112" s="2">
        <v>1779</v>
      </c>
      <c r="M3112" s="2">
        <v>146206</v>
      </c>
      <c r="N3112" s="2">
        <v>126724</v>
      </c>
      <c r="O3112" s="33">
        <v>1.4038382626811022E-2</v>
      </c>
      <c r="P3112" s="2">
        <v>1813</v>
      </c>
      <c r="Q3112" s="2">
        <v>152162</v>
      </c>
      <c r="R3112" s="2">
        <v>124683</v>
      </c>
      <c r="S3112" s="35">
        <v>1.4540875660675473E-2</v>
      </c>
      <c r="T3112" t="s">
        <v>4388</v>
      </c>
      <c r="U3112" t="s">
        <v>4388</v>
      </c>
      <c r="V3112" s="5" t="s">
        <v>4387</v>
      </c>
      <c r="W3112" s="5">
        <v>0</v>
      </c>
      <c r="X3112" s="4">
        <v>-7.1722066494532728E-4</v>
      </c>
      <c r="Y3112" s="6">
        <v>0</v>
      </c>
      <c r="Z3112" s="4">
        <v>5.0249303386445086E-4</v>
      </c>
      <c r="AA3112" s="5">
        <v>2052</v>
      </c>
      <c r="AC3112" s="16" t="str">
        <f t="shared" si="288"/>
        <v/>
      </c>
      <c r="AD3112" s="16" t="str">
        <f t="shared" si="289"/>
        <v/>
      </c>
      <c r="AE3112" s="16" t="str">
        <f t="shared" si="290"/>
        <v/>
      </c>
      <c r="AF3112" s="16" t="str">
        <f t="shared" si="291"/>
        <v/>
      </c>
      <c r="AG3112" s="16">
        <f t="shared" si="292"/>
        <v>1.3823654995730145E-2</v>
      </c>
      <c r="AH3112" s="16" t="str">
        <f t="shared" si="293"/>
        <v/>
      </c>
      <c r="AI3112" s="17" t="str">
        <f>IF('Peer Comparison Tool'!$D$11="NR","",IF($C3112='Peer Comparison Tool'!$D$9,COUNT('ALLL &lt;50B Database'!$AI$1:AI3111)+1,""))</f>
        <v/>
      </c>
    </row>
    <row r="3113" spans="1:35" x14ac:dyDescent="0.25">
      <c r="A3113" t="s">
        <v>2899</v>
      </c>
      <c r="B3113">
        <v>188917</v>
      </c>
      <c r="C3113" s="5" t="s">
        <v>2850</v>
      </c>
      <c r="D3113" s="5" t="s">
        <v>4390</v>
      </c>
      <c r="E3113" s="5" t="s">
        <v>4388</v>
      </c>
      <c r="F3113" s="2">
        <v>968</v>
      </c>
      <c r="G3113" s="2">
        <v>160505</v>
      </c>
      <c r="H3113" s="2">
        <v>97768</v>
      </c>
      <c r="I3113" s="2">
        <v>15761</v>
      </c>
      <c r="J3113" s="2">
        <v>82007</v>
      </c>
      <c r="K3113" s="33">
        <v>1.1803870401307206E-2</v>
      </c>
      <c r="L3113" s="2">
        <v>794</v>
      </c>
      <c r="M3113" s="2">
        <v>146954</v>
      </c>
      <c r="N3113" s="2">
        <v>71974</v>
      </c>
      <c r="O3113" s="33">
        <v>1.1031761469419513E-2</v>
      </c>
      <c r="P3113" s="2">
        <v>901</v>
      </c>
      <c r="Q3113" s="2">
        <v>147119</v>
      </c>
      <c r="R3113" s="2">
        <v>79566</v>
      </c>
      <c r="S3113" s="35">
        <v>1.1323932332906015E-2</v>
      </c>
      <c r="T3113" t="s">
        <v>4388</v>
      </c>
      <c r="U3113" t="s">
        <v>4388</v>
      </c>
      <c r="V3113" s="5" t="s">
        <v>4390</v>
      </c>
      <c r="W3113" s="5">
        <v>0</v>
      </c>
      <c r="X3113" s="4">
        <v>4.7993806840119016E-4</v>
      </c>
      <c r="Y3113" s="6">
        <v>67</v>
      </c>
      <c r="Z3113" s="4">
        <v>2.9217086348650237E-4</v>
      </c>
      <c r="AA3113" s="5">
        <v>3024</v>
      </c>
      <c r="AC3113" s="16" t="str">
        <f t="shared" si="288"/>
        <v/>
      </c>
      <c r="AD3113" s="16" t="str">
        <f t="shared" si="289"/>
        <v/>
      </c>
      <c r="AE3113" s="16" t="str">
        <f t="shared" si="290"/>
        <v/>
      </c>
      <c r="AF3113" s="16" t="str">
        <f t="shared" si="291"/>
        <v/>
      </c>
      <c r="AG3113" s="16">
        <f t="shared" si="292"/>
        <v>1.1803870401307206E-2</v>
      </c>
      <c r="AH3113" s="16" t="str">
        <f t="shared" si="293"/>
        <v/>
      </c>
      <c r="AI3113" s="17" t="str">
        <f>IF('Peer Comparison Tool'!$D$11="NR","",IF($C3113='Peer Comparison Tool'!$D$9,COUNT('ALLL &lt;50B Database'!$AI$1:AI3112)+1,""))</f>
        <v/>
      </c>
    </row>
    <row r="3114" spans="1:35" x14ac:dyDescent="0.25">
      <c r="A3114" t="s">
        <v>3488</v>
      </c>
      <c r="B3114">
        <v>757779</v>
      </c>
      <c r="C3114" s="5" t="s">
        <v>3374</v>
      </c>
      <c r="D3114" s="5" t="s">
        <v>4390</v>
      </c>
      <c r="E3114" s="5" t="s">
        <v>4388</v>
      </c>
      <c r="F3114" s="2">
        <v>492</v>
      </c>
      <c r="G3114" s="2">
        <v>160482</v>
      </c>
      <c r="H3114" s="2">
        <v>129830</v>
      </c>
      <c r="I3114" s="2">
        <v>1751</v>
      </c>
      <c r="J3114" s="2">
        <v>128079</v>
      </c>
      <c r="K3114" s="33">
        <v>3.8413791488065958E-3</v>
      </c>
      <c r="L3114" s="2">
        <v>589</v>
      </c>
      <c r="M3114" s="2">
        <v>147045</v>
      </c>
      <c r="N3114" s="2">
        <v>125464</v>
      </c>
      <c r="O3114" s="33">
        <v>4.6945737422686984E-3</v>
      </c>
      <c r="P3114" s="2">
        <v>583</v>
      </c>
      <c r="Q3114" s="2">
        <v>152437</v>
      </c>
      <c r="R3114" s="2">
        <v>125466</v>
      </c>
      <c r="S3114" s="35">
        <v>4.6466771874452044E-3</v>
      </c>
      <c r="T3114" t="s">
        <v>4388</v>
      </c>
      <c r="U3114" t="s">
        <v>4388</v>
      </c>
      <c r="V3114" s="5" t="s">
        <v>4390</v>
      </c>
      <c r="W3114" s="5">
        <v>0</v>
      </c>
      <c r="X3114" s="4">
        <v>-8.0529803863860867E-4</v>
      </c>
      <c r="Y3114" s="6">
        <v>-91</v>
      </c>
      <c r="Z3114" s="4">
        <v>-4.7896554823493968E-5</v>
      </c>
      <c r="AA3114" s="5">
        <v>4716</v>
      </c>
      <c r="AC3114" s="16" t="str">
        <f t="shared" si="288"/>
        <v/>
      </c>
      <c r="AD3114" s="16" t="str">
        <f t="shared" si="289"/>
        <v/>
      </c>
      <c r="AE3114" s="16" t="str">
        <f t="shared" si="290"/>
        <v/>
      </c>
      <c r="AF3114" s="16" t="str">
        <f t="shared" si="291"/>
        <v/>
      </c>
      <c r="AG3114" s="16">
        <f t="shared" si="292"/>
        <v>3.8413791488065958E-3</v>
      </c>
      <c r="AH3114" s="16" t="str">
        <f t="shared" si="293"/>
        <v/>
      </c>
      <c r="AI3114" s="17" t="str">
        <f>IF('Peer Comparison Tool'!$D$11="NR","",IF($C3114='Peer Comparison Tool'!$D$9,COUNT('ALLL &lt;50B Database'!$AI$1:AI3113)+1,""))</f>
        <v/>
      </c>
    </row>
    <row r="3115" spans="1:35" x14ac:dyDescent="0.25">
      <c r="A3115" t="s">
        <v>1770</v>
      </c>
      <c r="B3115">
        <v>714839</v>
      </c>
      <c r="C3115" s="5" t="s">
        <v>1695</v>
      </c>
      <c r="D3115" s="5" t="s">
        <v>4387</v>
      </c>
      <c r="E3115" s="5" t="s">
        <v>4388</v>
      </c>
      <c r="F3115" s="2">
        <v>2123</v>
      </c>
      <c r="G3115" s="2">
        <v>160464</v>
      </c>
      <c r="H3115" s="2">
        <v>109094</v>
      </c>
      <c r="I3115" s="2">
        <v>18425</v>
      </c>
      <c r="J3115" s="2">
        <v>90669</v>
      </c>
      <c r="K3115" s="33">
        <v>2.3414838588712791E-2</v>
      </c>
      <c r="L3115" s="2">
        <v>2074</v>
      </c>
      <c r="M3115" s="2">
        <v>129396</v>
      </c>
      <c r="N3115" s="2">
        <v>95939</v>
      </c>
      <c r="O3115" s="33">
        <v>2.1617903042558291E-2</v>
      </c>
      <c r="P3115" s="2">
        <v>2108</v>
      </c>
      <c r="Q3115" s="2">
        <v>136073</v>
      </c>
      <c r="R3115" s="2">
        <v>93118</v>
      </c>
      <c r="S3115" s="35">
        <v>2.2637943254794991E-2</v>
      </c>
      <c r="T3115" t="s">
        <v>4388</v>
      </c>
      <c r="U3115" t="s">
        <v>4388</v>
      </c>
      <c r="V3115" s="5" t="s">
        <v>4387</v>
      </c>
      <c r="W3115" s="5">
        <v>0</v>
      </c>
      <c r="X3115" s="4">
        <v>7.7689533391779933E-4</v>
      </c>
      <c r="Y3115" s="6">
        <v>15</v>
      </c>
      <c r="Z3115" s="4">
        <v>1.0200402122367003E-3</v>
      </c>
      <c r="AA3115" s="5">
        <v>316</v>
      </c>
      <c r="AC3115" s="16" t="str">
        <f t="shared" si="288"/>
        <v/>
      </c>
      <c r="AD3115" s="16" t="str">
        <f t="shared" si="289"/>
        <v/>
      </c>
      <c r="AE3115" s="16" t="str">
        <f t="shared" si="290"/>
        <v/>
      </c>
      <c r="AF3115" s="16" t="str">
        <f t="shared" si="291"/>
        <v/>
      </c>
      <c r="AG3115" s="16">
        <f t="shared" si="292"/>
        <v>2.3414838588712791E-2</v>
      </c>
      <c r="AH3115" s="16" t="str">
        <f t="shared" si="293"/>
        <v/>
      </c>
      <c r="AI3115" s="17" t="str">
        <f>IF('Peer Comparison Tool'!$D$11="NR","",IF($C3115='Peer Comparison Tool'!$D$9,COUNT('ALLL &lt;50B Database'!$AI$1:AI3114)+1,""))</f>
        <v/>
      </c>
    </row>
    <row r="3116" spans="1:35" x14ac:dyDescent="0.25">
      <c r="A3116" t="s">
        <v>2555</v>
      </c>
      <c r="B3116">
        <v>31835</v>
      </c>
      <c r="C3116" s="5" t="s">
        <v>2519</v>
      </c>
      <c r="D3116" s="5" t="s">
        <v>4390</v>
      </c>
      <c r="E3116" s="5" t="s">
        <v>4388</v>
      </c>
      <c r="F3116" s="2">
        <v>1315</v>
      </c>
      <c r="G3116" s="2">
        <v>160432</v>
      </c>
      <c r="H3116" s="2">
        <v>101572</v>
      </c>
      <c r="I3116" s="2">
        <v>2497</v>
      </c>
      <c r="J3116" s="2">
        <v>99075</v>
      </c>
      <c r="K3116" s="33">
        <v>1.3272773151652789E-2</v>
      </c>
      <c r="L3116" s="2">
        <v>1157</v>
      </c>
      <c r="M3116" s="2">
        <v>138724</v>
      </c>
      <c r="N3116" s="2">
        <v>86287</v>
      </c>
      <c r="O3116" s="33">
        <v>1.3408740598236119E-2</v>
      </c>
      <c r="P3116" s="2">
        <v>1230</v>
      </c>
      <c r="Q3116" s="2">
        <v>149120</v>
      </c>
      <c r="R3116" s="2">
        <v>92822</v>
      </c>
      <c r="S3116" s="35">
        <v>1.3251168903923638E-2</v>
      </c>
      <c r="T3116" t="s">
        <v>4388</v>
      </c>
      <c r="U3116" t="s">
        <v>4388</v>
      </c>
      <c r="V3116" s="5" t="s">
        <v>4390</v>
      </c>
      <c r="W3116" s="5">
        <v>0</v>
      </c>
      <c r="X3116" s="4">
        <v>2.1604247729151149E-5</v>
      </c>
      <c r="Y3116" s="6">
        <v>85</v>
      </c>
      <c r="Z3116" s="4">
        <v>-1.5757169431248122E-4</v>
      </c>
      <c r="AA3116" s="5">
        <v>2284</v>
      </c>
      <c r="AC3116" s="16" t="str">
        <f t="shared" si="288"/>
        <v/>
      </c>
      <c r="AD3116" s="16" t="str">
        <f t="shared" si="289"/>
        <v/>
      </c>
      <c r="AE3116" s="16" t="str">
        <f t="shared" si="290"/>
        <v/>
      </c>
      <c r="AF3116" s="16" t="str">
        <f t="shared" si="291"/>
        <v/>
      </c>
      <c r="AG3116" s="16">
        <f t="shared" si="292"/>
        <v>1.3272773151652789E-2</v>
      </c>
      <c r="AH3116" s="16" t="str">
        <f t="shared" si="293"/>
        <v/>
      </c>
      <c r="AI3116" s="17" t="str">
        <f>IF('Peer Comparison Tool'!$D$11="NR","",IF($C3116='Peer Comparison Tool'!$D$9,COUNT('ALLL &lt;50B Database'!$AI$1:AI3115)+1,""))</f>
        <v/>
      </c>
    </row>
    <row r="3117" spans="1:35" x14ac:dyDescent="0.25">
      <c r="A3117" t="s">
        <v>4270</v>
      </c>
      <c r="B3117">
        <v>2164111</v>
      </c>
      <c r="C3117" s="5" t="s">
        <v>4163</v>
      </c>
      <c r="D3117" s="5" t="s">
        <v>4390</v>
      </c>
      <c r="E3117" s="5" t="s">
        <v>4388</v>
      </c>
      <c r="F3117" s="2">
        <v>2204</v>
      </c>
      <c r="G3117" s="2">
        <v>160412</v>
      </c>
      <c r="H3117" s="2">
        <v>132160</v>
      </c>
      <c r="I3117" s="2">
        <v>8409</v>
      </c>
      <c r="J3117" s="2">
        <v>123751</v>
      </c>
      <c r="K3117" s="33">
        <v>1.7809957091255827E-2</v>
      </c>
      <c r="L3117" s="2">
        <v>2032</v>
      </c>
      <c r="M3117" s="2">
        <v>147046</v>
      </c>
      <c r="N3117" s="2">
        <v>119866</v>
      </c>
      <c r="O3117" s="33">
        <v>1.6952263360752839E-2</v>
      </c>
      <c r="P3117" s="2">
        <v>2092</v>
      </c>
      <c r="Q3117" s="2">
        <v>146907</v>
      </c>
      <c r="R3117" s="2">
        <v>120224</v>
      </c>
      <c r="S3117" s="35">
        <v>1.7400851743412295E-2</v>
      </c>
      <c r="T3117" t="s">
        <v>4388</v>
      </c>
      <c r="U3117" t="s">
        <v>4388</v>
      </c>
      <c r="V3117" s="5" t="s">
        <v>4390</v>
      </c>
      <c r="W3117" s="5">
        <v>0</v>
      </c>
      <c r="X3117" s="4">
        <v>4.0910534784353164E-4</v>
      </c>
      <c r="Y3117" s="6">
        <v>112</v>
      </c>
      <c r="Z3117" s="4">
        <v>4.4858838265945597E-4</v>
      </c>
      <c r="AA3117" s="5">
        <v>885</v>
      </c>
      <c r="AC3117" s="16" t="str">
        <f t="shared" si="288"/>
        <v/>
      </c>
      <c r="AD3117" s="16" t="str">
        <f t="shared" si="289"/>
        <v/>
      </c>
      <c r="AE3117" s="16" t="str">
        <f t="shared" si="290"/>
        <v/>
      </c>
      <c r="AF3117" s="16" t="str">
        <f t="shared" si="291"/>
        <v/>
      </c>
      <c r="AG3117" s="16">
        <f t="shared" si="292"/>
        <v>1.7809957091255827E-2</v>
      </c>
      <c r="AH3117" s="16" t="str">
        <f t="shared" si="293"/>
        <v/>
      </c>
      <c r="AI3117" s="17" t="str">
        <f>IF('Peer Comparison Tool'!$D$11="NR","",IF($C3117='Peer Comparison Tool'!$D$9,COUNT('ALLL &lt;50B Database'!$AI$1:AI3116)+1,""))</f>
        <v/>
      </c>
    </row>
    <row r="3118" spans="1:35" x14ac:dyDescent="0.25">
      <c r="A3118" t="s">
        <v>2764</v>
      </c>
      <c r="B3118">
        <v>241559</v>
      </c>
      <c r="C3118" s="5" t="s">
        <v>2711</v>
      </c>
      <c r="D3118" s="5" t="s">
        <v>4390</v>
      </c>
      <c r="E3118" s="5" t="s">
        <v>4388</v>
      </c>
      <c r="F3118" s="2">
        <v>1459</v>
      </c>
      <c r="G3118" s="2">
        <v>160241</v>
      </c>
      <c r="H3118" s="2">
        <v>130711</v>
      </c>
      <c r="I3118" s="2">
        <v>14169</v>
      </c>
      <c r="J3118" s="2">
        <v>116542</v>
      </c>
      <c r="K3118" s="33">
        <v>1.2519091829555011E-2</v>
      </c>
      <c r="L3118" s="2">
        <v>1253</v>
      </c>
      <c r="M3118" s="2">
        <v>145215</v>
      </c>
      <c r="N3118" s="2">
        <v>112467</v>
      </c>
      <c r="O3118" s="33">
        <v>1.1141045817884358E-2</v>
      </c>
      <c r="P3118" s="2">
        <v>1361</v>
      </c>
      <c r="Q3118" s="2">
        <v>141911</v>
      </c>
      <c r="R3118" s="2">
        <v>114161</v>
      </c>
      <c r="S3118" s="35">
        <v>1.1921759620185527E-2</v>
      </c>
      <c r="T3118" t="s">
        <v>4388</v>
      </c>
      <c r="U3118" t="s">
        <v>4388</v>
      </c>
      <c r="V3118" s="5" t="s">
        <v>4390</v>
      </c>
      <c r="W3118" s="5">
        <v>0</v>
      </c>
      <c r="X3118" s="4">
        <v>5.9733220936948432E-4</v>
      </c>
      <c r="Y3118" s="6">
        <v>98</v>
      </c>
      <c r="Z3118" s="4">
        <v>7.807138023011688E-4</v>
      </c>
      <c r="AA3118" s="5">
        <v>2688</v>
      </c>
      <c r="AC3118" s="16" t="str">
        <f t="shared" si="288"/>
        <v/>
      </c>
      <c r="AD3118" s="16" t="str">
        <f t="shared" si="289"/>
        <v/>
      </c>
      <c r="AE3118" s="16" t="str">
        <f t="shared" si="290"/>
        <v/>
      </c>
      <c r="AF3118" s="16" t="str">
        <f t="shared" si="291"/>
        <v/>
      </c>
      <c r="AG3118" s="16">
        <f t="shared" si="292"/>
        <v>1.2519091829555011E-2</v>
      </c>
      <c r="AH3118" s="16" t="str">
        <f t="shared" si="293"/>
        <v/>
      </c>
      <c r="AI3118" s="17" t="str">
        <f>IF('Peer Comparison Tool'!$D$11="NR","",IF($C3118='Peer Comparison Tool'!$D$9,COUNT('ALLL &lt;50B Database'!$AI$1:AI3117)+1,""))</f>
        <v/>
      </c>
    </row>
    <row r="3119" spans="1:35" x14ac:dyDescent="0.25">
      <c r="A3119" t="s">
        <v>3304</v>
      </c>
      <c r="B3119">
        <v>539452</v>
      </c>
      <c r="C3119" s="5" t="s">
        <v>3209</v>
      </c>
      <c r="D3119" s="5" t="s">
        <v>4390</v>
      </c>
      <c r="E3119" s="5" t="s">
        <v>4388</v>
      </c>
      <c r="F3119" s="2">
        <v>1445</v>
      </c>
      <c r="G3119" s="2">
        <v>160237</v>
      </c>
      <c r="H3119" s="2">
        <v>98546</v>
      </c>
      <c r="I3119" s="2">
        <v>6653</v>
      </c>
      <c r="J3119" s="2">
        <v>91893</v>
      </c>
      <c r="K3119" s="33">
        <v>1.5724810377286628E-2</v>
      </c>
      <c r="L3119" s="2">
        <v>1097</v>
      </c>
      <c r="M3119" s="2">
        <v>132303</v>
      </c>
      <c r="N3119" s="2">
        <v>93963</v>
      </c>
      <c r="O3119" s="33">
        <v>1.1674808169172973E-2</v>
      </c>
      <c r="P3119" s="2">
        <v>1358</v>
      </c>
      <c r="Q3119" s="2">
        <v>127774</v>
      </c>
      <c r="R3119" s="2">
        <v>91873</v>
      </c>
      <c r="S3119" s="35">
        <v>1.4781274150185581E-2</v>
      </c>
      <c r="T3119" t="s">
        <v>4388</v>
      </c>
      <c r="U3119" t="s">
        <v>4388</v>
      </c>
      <c r="V3119" s="5" t="s">
        <v>4390</v>
      </c>
      <c r="W3119" s="5">
        <v>0</v>
      </c>
      <c r="X3119" s="4">
        <v>9.4353622710104633E-4</v>
      </c>
      <c r="Y3119" s="6">
        <v>87</v>
      </c>
      <c r="Z3119" s="4">
        <v>3.1064659810126089E-3</v>
      </c>
      <c r="AA3119" s="5">
        <v>1359</v>
      </c>
      <c r="AC3119" s="16" t="str">
        <f t="shared" si="288"/>
        <v/>
      </c>
      <c r="AD3119" s="16" t="str">
        <f t="shared" si="289"/>
        <v/>
      </c>
      <c r="AE3119" s="16" t="str">
        <f t="shared" si="290"/>
        <v/>
      </c>
      <c r="AF3119" s="16" t="str">
        <f t="shared" si="291"/>
        <v/>
      </c>
      <c r="AG3119" s="16">
        <f t="shared" si="292"/>
        <v>1.5724810377286628E-2</v>
      </c>
      <c r="AH3119" s="16" t="str">
        <f t="shared" si="293"/>
        <v/>
      </c>
      <c r="AI3119" s="17" t="str">
        <f>IF('Peer Comparison Tool'!$D$11="NR","",IF($C3119='Peer Comparison Tool'!$D$9,COUNT('ALLL &lt;50B Database'!$AI$1:AI3118)+1,""))</f>
        <v/>
      </c>
    </row>
    <row r="3120" spans="1:35" x14ac:dyDescent="0.25">
      <c r="A3120" t="s">
        <v>445</v>
      </c>
      <c r="B3120">
        <v>3843392</v>
      </c>
      <c r="C3120" s="5" t="s">
        <v>416</v>
      </c>
      <c r="D3120" s="5" t="s">
        <v>4390</v>
      </c>
      <c r="E3120" s="5" t="s">
        <v>4388</v>
      </c>
      <c r="F3120" s="2">
        <v>1614</v>
      </c>
      <c r="G3120" s="2">
        <v>160079</v>
      </c>
      <c r="H3120" s="2">
        <v>138685</v>
      </c>
      <c r="I3120" s="2">
        <v>12483</v>
      </c>
      <c r="J3120" s="2">
        <v>126202</v>
      </c>
      <c r="K3120" s="33">
        <v>1.2789020776215907E-2</v>
      </c>
      <c r="L3120" s="2">
        <v>1504</v>
      </c>
      <c r="M3120" s="2">
        <v>147052</v>
      </c>
      <c r="N3120" s="2">
        <v>127310</v>
      </c>
      <c r="O3120" s="33">
        <v>1.181368313565313E-2</v>
      </c>
      <c r="P3120" s="2">
        <v>1529</v>
      </c>
      <c r="Q3120" s="2">
        <v>149899</v>
      </c>
      <c r="R3120" s="2">
        <v>128246</v>
      </c>
      <c r="S3120" s="35">
        <v>1.1922399139154438E-2</v>
      </c>
      <c r="T3120" t="s">
        <v>4388</v>
      </c>
      <c r="U3120" t="s">
        <v>4388</v>
      </c>
      <c r="V3120" s="5" t="s">
        <v>4390</v>
      </c>
      <c r="W3120" s="5">
        <v>0</v>
      </c>
      <c r="X3120" s="4">
        <v>8.6662163706146926E-4</v>
      </c>
      <c r="Y3120" s="6">
        <v>85</v>
      </c>
      <c r="Z3120" s="4">
        <v>1.0871600350130864E-4</v>
      </c>
      <c r="AA3120" s="5">
        <v>2554</v>
      </c>
      <c r="AC3120" s="16" t="str">
        <f t="shared" si="288"/>
        <v/>
      </c>
      <c r="AD3120" s="16" t="str">
        <f t="shared" si="289"/>
        <v/>
      </c>
      <c r="AE3120" s="16" t="str">
        <f t="shared" si="290"/>
        <v/>
      </c>
      <c r="AF3120" s="16" t="str">
        <f t="shared" si="291"/>
        <v/>
      </c>
      <c r="AG3120" s="16">
        <f t="shared" si="292"/>
        <v>1.2789020776215907E-2</v>
      </c>
      <c r="AH3120" s="16" t="str">
        <f t="shared" si="293"/>
        <v/>
      </c>
      <c r="AI3120" s="17" t="str">
        <f>IF('Peer Comparison Tool'!$D$11="NR","",IF($C3120='Peer Comparison Tool'!$D$9,COUNT('ALLL &lt;50B Database'!$AI$1:AI3119)+1,""))</f>
        <v/>
      </c>
    </row>
    <row r="3121" spans="1:35" x14ac:dyDescent="0.25">
      <c r="A3121" t="s">
        <v>4268</v>
      </c>
      <c r="B3121">
        <v>189549</v>
      </c>
      <c r="C3121" s="5" t="s">
        <v>4163</v>
      </c>
      <c r="D3121" s="5" t="s">
        <v>4387</v>
      </c>
      <c r="E3121" s="5" t="s">
        <v>4388</v>
      </c>
      <c r="F3121" s="2">
        <v>1161</v>
      </c>
      <c r="G3121" s="2">
        <v>160033</v>
      </c>
      <c r="H3121" s="2">
        <v>88738</v>
      </c>
      <c r="I3121" s="2">
        <v>0</v>
      </c>
      <c r="J3121" s="2">
        <v>88738</v>
      </c>
      <c r="K3121" s="33">
        <v>1.3083459171944376E-2</v>
      </c>
      <c r="L3121" s="2">
        <v>1160</v>
      </c>
      <c r="M3121" s="2">
        <v>155121</v>
      </c>
      <c r="N3121" s="2">
        <v>93983</v>
      </c>
      <c r="O3121" s="33">
        <v>1.2342657714693082E-2</v>
      </c>
      <c r="P3121" s="2">
        <v>1161</v>
      </c>
      <c r="Q3121" s="2">
        <v>149432</v>
      </c>
      <c r="R3121" s="2">
        <v>93263</v>
      </c>
      <c r="S3121" s="35">
        <v>1.2448666673814911E-2</v>
      </c>
      <c r="T3121" t="s">
        <v>4388</v>
      </c>
      <c r="U3121" t="s">
        <v>4388</v>
      </c>
      <c r="V3121" s="5" t="s">
        <v>4387</v>
      </c>
      <c r="W3121" s="5">
        <v>0</v>
      </c>
      <c r="X3121" s="4">
        <v>6.347924981294651E-4</v>
      </c>
      <c r="Y3121" s="6">
        <v>0</v>
      </c>
      <c r="Z3121" s="4">
        <v>1.0600895912182828E-4</v>
      </c>
      <c r="AA3121" s="5">
        <v>2385</v>
      </c>
      <c r="AC3121" s="16" t="str">
        <f t="shared" si="288"/>
        <v/>
      </c>
      <c r="AD3121" s="16" t="str">
        <f t="shared" si="289"/>
        <v/>
      </c>
      <c r="AE3121" s="16" t="str">
        <f t="shared" si="290"/>
        <v/>
      </c>
      <c r="AF3121" s="16" t="str">
        <f t="shared" si="291"/>
        <v/>
      </c>
      <c r="AG3121" s="16">
        <f t="shared" si="292"/>
        <v>1.3083459171944376E-2</v>
      </c>
      <c r="AH3121" s="16" t="str">
        <f t="shared" si="293"/>
        <v/>
      </c>
      <c r="AI3121" s="17" t="str">
        <f>IF('Peer Comparison Tool'!$D$11="NR","",IF($C3121='Peer Comparison Tool'!$D$9,COUNT('ALLL &lt;50B Database'!$AI$1:AI3120)+1,""))</f>
        <v/>
      </c>
    </row>
    <row r="3122" spans="1:35" x14ac:dyDescent="0.25">
      <c r="A3122" t="s">
        <v>3933</v>
      </c>
      <c r="B3122">
        <v>3448162</v>
      </c>
      <c r="C3122" s="5" t="s">
        <v>3704</v>
      </c>
      <c r="D3122" s="5" t="s">
        <v>4390</v>
      </c>
      <c r="E3122" s="5" t="s">
        <v>4388</v>
      </c>
      <c r="F3122" s="2">
        <v>1602</v>
      </c>
      <c r="G3122" s="2">
        <v>159987</v>
      </c>
      <c r="H3122" s="2">
        <v>127655</v>
      </c>
      <c r="I3122" s="2">
        <v>5383</v>
      </c>
      <c r="J3122" s="2">
        <v>122272</v>
      </c>
      <c r="K3122" s="33">
        <v>1.3101936665794294E-2</v>
      </c>
      <c r="L3122" s="2">
        <v>1517</v>
      </c>
      <c r="M3122" s="2">
        <v>141732</v>
      </c>
      <c r="N3122" s="2">
        <v>122774</v>
      </c>
      <c r="O3122" s="33">
        <v>1.2356036294329418E-2</v>
      </c>
      <c r="P3122" s="2">
        <v>1558</v>
      </c>
      <c r="Q3122" s="2">
        <v>144726</v>
      </c>
      <c r="R3122" s="2">
        <v>123743</v>
      </c>
      <c r="S3122" s="35">
        <v>1.2590611186087293E-2</v>
      </c>
      <c r="T3122" t="s">
        <v>4388</v>
      </c>
      <c r="U3122" t="s">
        <v>4388</v>
      </c>
      <c r="V3122" s="5" t="s">
        <v>4390</v>
      </c>
      <c r="W3122" s="5">
        <v>0</v>
      </c>
      <c r="X3122" s="4">
        <v>5.1132547970700153E-4</v>
      </c>
      <c r="Y3122" s="6">
        <v>44</v>
      </c>
      <c r="Z3122" s="4">
        <v>2.3457489175787542E-4</v>
      </c>
      <c r="AA3122" s="5">
        <v>2374</v>
      </c>
      <c r="AC3122" s="16" t="str">
        <f t="shared" si="288"/>
        <v/>
      </c>
      <c r="AD3122" s="16" t="str">
        <f t="shared" si="289"/>
        <v/>
      </c>
      <c r="AE3122" s="16" t="str">
        <f t="shared" si="290"/>
        <v/>
      </c>
      <c r="AF3122" s="16" t="str">
        <f t="shared" si="291"/>
        <v/>
      </c>
      <c r="AG3122" s="16">
        <f t="shared" si="292"/>
        <v>1.3101936665794294E-2</v>
      </c>
      <c r="AH3122" s="16" t="str">
        <f t="shared" si="293"/>
        <v/>
      </c>
      <c r="AI3122" s="17" t="str">
        <f>IF('Peer Comparison Tool'!$D$11="NR","",IF($C3122='Peer Comparison Tool'!$D$9,COUNT('ALLL &lt;50B Database'!$AI$1:AI3121)+1,""))</f>
        <v/>
      </c>
    </row>
    <row r="3123" spans="1:35" x14ac:dyDescent="0.25">
      <c r="A3123" t="s">
        <v>71</v>
      </c>
      <c r="B3123">
        <v>386432</v>
      </c>
      <c r="C3123" s="5" t="s">
        <v>6</v>
      </c>
      <c r="D3123" s="5" t="s">
        <v>4390</v>
      </c>
      <c r="E3123" s="5" t="s">
        <v>4388</v>
      </c>
      <c r="F3123" s="2">
        <v>1012</v>
      </c>
      <c r="G3123" s="2">
        <v>159986</v>
      </c>
      <c r="H3123" s="2">
        <v>87348</v>
      </c>
      <c r="I3123" s="2">
        <v>1381</v>
      </c>
      <c r="J3123" s="2">
        <v>85967</v>
      </c>
      <c r="K3123" s="33">
        <v>1.1771959007526143E-2</v>
      </c>
      <c r="L3123" s="2">
        <v>889</v>
      </c>
      <c r="M3123" s="2">
        <v>148466</v>
      </c>
      <c r="N3123" s="2">
        <v>83505</v>
      </c>
      <c r="O3123" s="33">
        <v>1.0646069097658823E-2</v>
      </c>
      <c r="P3123" s="2">
        <v>960</v>
      </c>
      <c r="Q3123" s="2">
        <v>145671</v>
      </c>
      <c r="R3123" s="2">
        <v>83975</v>
      </c>
      <c r="S3123" s="35">
        <v>1.1431973801726704E-2</v>
      </c>
      <c r="T3123" t="s">
        <v>4388</v>
      </c>
      <c r="U3123" t="s">
        <v>4388</v>
      </c>
      <c r="V3123" s="5" t="s">
        <v>4390</v>
      </c>
      <c r="W3123" s="5">
        <v>0</v>
      </c>
      <c r="X3123" s="4">
        <v>3.3998520579943924E-4</v>
      </c>
      <c r="Y3123" s="6">
        <v>52</v>
      </c>
      <c r="Z3123" s="4">
        <v>7.8590470406788085E-4</v>
      </c>
      <c r="AA3123" s="5">
        <v>3032</v>
      </c>
      <c r="AC3123" s="16" t="str">
        <f t="shared" si="288"/>
        <v/>
      </c>
      <c r="AD3123" s="16" t="str">
        <f t="shared" si="289"/>
        <v/>
      </c>
      <c r="AE3123" s="16" t="str">
        <f t="shared" si="290"/>
        <v/>
      </c>
      <c r="AF3123" s="16" t="str">
        <f t="shared" si="291"/>
        <v/>
      </c>
      <c r="AG3123" s="16">
        <f t="shared" si="292"/>
        <v>1.1771959007526143E-2</v>
      </c>
      <c r="AH3123" s="16" t="str">
        <f t="shared" si="293"/>
        <v/>
      </c>
      <c r="AI3123" s="17" t="str">
        <f>IF('Peer Comparison Tool'!$D$11="NR","",IF($C3123='Peer Comparison Tool'!$D$9,COUNT('ALLL &lt;50B Database'!$AI$1:AI3122)+1,""))</f>
        <v/>
      </c>
    </row>
    <row r="3124" spans="1:35" x14ac:dyDescent="0.25">
      <c r="A3124" t="s">
        <v>798</v>
      </c>
      <c r="B3124">
        <v>672247</v>
      </c>
      <c r="C3124" s="5" t="s">
        <v>4163</v>
      </c>
      <c r="D3124" s="5" t="s">
        <v>4390</v>
      </c>
      <c r="E3124" s="5" t="s">
        <v>4388</v>
      </c>
      <c r="F3124" s="2">
        <v>1093</v>
      </c>
      <c r="G3124" s="2">
        <v>159960</v>
      </c>
      <c r="H3124" s="2">
        <v>100400</v>
      </c>
      <c r="I3124" s="2">
        <v>4281</v>
      </c>
      <c r="J3124" s="2">
        <v>96119</v>
      </c>
      <c r="K3124" s="33">
        <v>1.1371320966718338E-2</v>
      </c>
      <c r="L3124" s="2">
        <v>1023</v>
      </c>
      <c r="M3124" s="2">
        <v>144560</v>
      </c>
      <c r="N3124" s="2">
        <v>93073</v>
      </c>
      <c r="O3124" s="33">
        <v>1.099137236362855E-2</v>
      </c>
      <c r="P3124" s="2">
        <v>1075</v>
      </c>
      <c r="Q3124" s="2">
        <v>149667</v>
      </c>
      <c r="R3124" s="2">
        <v>96725</v>
      </c>
      <c r="S3124" s="35">
        <v>1.1113982941328508E-2</v>
      </c>
      <c r="T3124" t="s">
        <v>4388</v>
      </c>
      <c r="U3124" t="s">
        <v>4388</v>
      </c>
      <c r="V3124" s="5" t="s">
        <v>4390</v>
      </c>
      <c r="W3124" s="5">
        <v>0</v>
      </c>
      <c r="X3124" s="4">
        <v>2.5733802538983018E-4</v>
      </c>
      <c r="Y3124" s="6">
        <v>18</v>
      </c>
      <c r="Z3124" s="4">
        <v>1.2261057769995774E-4</v>
      </c>
      <c r="AA3124" s="5">
        <v>3217</v>
      </c>
      <c r="AC3124" s="16" t="str">
        <f t="shared" si="288"/>
        <v/>
      </c>
      <c r="AD3124" s="16" t="str">
        <f t="shared" si="289"/>
        <v/>
      </c>
      <c r="AE3124" s="16" t="str">
        <f t="shared" si="290"/>
        <v/>
      </c>
      <c r="AF3124" s="16" t="str">
        <f t="shared" si="291"/>
        <v/>
      </c>
      <c r="AG3124" s="16">
        <f t="shared" si="292"/>
        <v>1.1371320966718338E-2</v>
      </c>
      <c r="AH3124" s="16" t="str">
        <f t="shared" si="293"/>
        <v/>
      </c>
      <c r="AI3124" s="17" t="str">
        <f>IF('Peer Comparison Tool'!$D$11="NR","",IF($C3124='Peer Comparison Tool'!$D$9,COUNT('ALLL &lt;50B Database'!$AI$1:AI3123)+1,""))</f>
        <v/>
      </c>
    </row>
    <row r="3125" spans="1:35" x14ac:dyDescent="0.25">
      <c r="A3125" t="s">
        <v>2171</v>
      </c>
      <c r="B3125">
        <v>165758</v>
      </c>
      <c r="C3125" s="5" t="s">
        <v>2041</v>
      </c>
      <c r="D3125" s="5" t="s">
        <v>4390</v>
      </c>
      <c r="E3125" s="5" t="s">
        <v>4388</v>
      </c>
      <c r="F3125" s="2">
        <v>966</v>
      </c>
      <c r="G3125" s="2">
        <v>159825</v>
      </c>
      <c r="H3125" s="2">
        <v>98635</v>
      </c>
      <c r="I3125" s="2">
        <v>24625</v>
      </c>
      <c r="J3125" s="2">
        <v>74010</v>
      </c>
      <c r="K3125" s="33">
        <v>1.3052290231049857E-2</v>
      </c>
      <c r="L3125" s="2">
        <v>864</v>
      </c>
      <c r="M3125" s="2">
        <v>115319</v>
      </c>
      <c r="N3125" s="2">
        <v>72430</v>
      </c>
      <c r="O3125" s="33">
        <v>1.1928758801601547E-2</v>
      </c>
      <c r="P3125" s="2">
        <v>887</v>
      </c>
      <c r="Q3125" s="2">
        <v>118342</v>
      </c>
      <c r="R3125" s="2">
        <v>73732</v>
      </c>
      <c r="S3125" s="35">
        <v>1.2030054793034232E-2</v>
      </c>
      <c r="T3125" t="s">
        <v>4388</v>
      </c>
      <c r="U3125" t="s">
        <v>4388</v>
      </c>
      <c r="V3125" s="5" t="s">
        <v>4390</v>
      </c>
      <c r="W3125" s="5">
        <v>0</v>
      </c>
      <c r="X3125" s="4">
        <v>1.0222354380156253E-3</v>
      </c>
      <c r="Y3125" s="6">
        <v>79</v>
      </c>
      <c r="Z3125" s="4">
        <v>1.0129599143268546E-4</v>
      </c>
      <c r="AA3125" s="5">
        <v>2404</v>
      </c>
      <c r="AC3125" s="16" t="str">
        <f t="shared" si="288"/>
        <v/>
      </c>
      <c r="AD3125" s="16" t="str">
        <f t="shared" si="289"/>
        <v/>
      </c>
      <c r="AE3125" s="16" t="str">
        <f t="shared" si="290"/>
        <v/>
      </c>
      <c r="AF3125" s="16" t="str">
        <f t="shared" si="291"/>
        <v/>
      </c>
      <c r="AG3125" s="16">
        <f t="shared" si="292"/>
        <v>1.3052290231049857E-2</v>
      </c>
      <c r="AH3125" s="16" t="str">
        <f t="shared" si="293"/>
        <v/>
      </c>
      <c r="AI3125" s="17" t="str">
        <f>IF('Peer Comparison Tool'!$D$11="NR","",IF($C3125='Peer Comparison Tool'!$D$9,COUNT('ALLL &lt;50B Database'!$AI$1:AI3124)+1,""))</f>
        <v/>
      </c>
    </row>
    <row r="3126" spans="1:35" x14ac:dyDescent="0.25">
      <c r="A3126" t="s">
        <v>1130</v>
      </c>
      <c r="B3126">
        <v>656779</v>
      </c>
      <c r="C3126" s="5" t="s">
        <v>926</v>
      </c>
      <c r="D3126" s="5" t="s">
        <v>4390</v>
      </c>
      <c r="E3126" s="5" t="s">
        <v>4388</v>
      </c>
      <c r="F3126" s="2">
        <v>1123</v>
      </c>
      <c r="G3126" s="2">
        <v>159718</v>
      </c>
      <c r="H3126" s="2">
        <v>116214</v>
      </c>
      <c r="I3126" s="2">
        <v>0</v>
      </c>
      <c r="J3126" s="2">
        <v>116214</v>
      </c>
      <c r="K3126" s="33">
        <v>9.6632075309343105E-3</v>
      </c>
      <c r="L3126" s="2">
        <v>1000</v>
      </c>
      <c r="M3126" s="2">
        <v>151271</v>
      </c>
      <c r="N3126" s="2">
        <v>112339</v>
      </c>
      <c r="O3126" s="33">
        <v>8.9016281077809126E-3</v>
      </c>
      <c r="P3126" s="2">
        <v>1078</v>
      </c>
      <c r="Q3126" s="2">
        <v>155008</v>
      </c>
      <c r="R3126" s="2">
        <v>115578</v>
      </c>
      <c r="S3126" s="35">
        <v>9.3270345567495541E-3</v>
      </c>
      <c r="T3126" t="s">
        <v>4388</v>
      </c>
      <c r="U3126" t="s">
        <v>4388</v>
      </c>
      <c r="V3126" s="5" t="s">
        <v>4390</v>
      </c>
      <c r="W3126" s="5">
        <v>0</v>
      </c>
      <c r="X3126" s="4">
        <v>3.3617297418475633E-4</v>
      </c>
      <c r="Y3126" s="6">
        <v>45</v>
      </c>
      <c r="Z3126" s="4">
        <v>4.2540644896864148E-4</v>
      </c>
      <c r="AA3126" s="5">
        <v>3903</v>
      </c>
      <c r="AC3126" s="16" t="str">
        <f t="shared" si="288"/>
        <v/>
      </c>
      <c r="AD3126" s="16" t="str">
        <f t="shared" si="289"/>
        <v/>
      </c>
      <c r="AE3126" s="16" t="str">
        <f t="shared" si="290"/>
        <v/>
      </c>
      <c r="AF3126" s="16" t="str">
        <f t="shared" si="291"/>
        <v/>
      </c>
      <c r="AG3126" s="16">
        <f t="shared" si="292"/>
        <v>9.6632075309343105E-3</v>
      </c>
      <c r="AH3126" s="16" t="str">
        <f t="shared" si="293"/>
        <v/>
      </c>
      <c r="AI3126" s="17" t="str">
        <f>IF('Peer Comparison Tool'!$D$11="NR","",IF($C3126='Peer Comparison Tool'!$D$9,COUNT('ALLL &lt;50B Database'!$AI$1:AI3125)+1,""))</f>
        <v/>
      </c>
    </row>
    <row r="3127" spans="1:35" x14ac:dyDescent="0.25">
      <c r="A3127" t="s">
        <v>1143</v>
      </c>
      <c r="B3127">
        <v>3548763</v>
      </c>
      <c r="C3127" s="5" t="s">
        <v>926</v>
      </c>
      <c r="D3127" s="5" t="s">
        <v>4390</v>
      </c>
      <c r="E3127" s="5" t="s">
        <v>4388</v>
      </c>
      <c r="F3127" s="2">
        <v>1584</v>
      </c>
      <c r="G3127" s="2">
        <v>159616</v>
      </c>
      <c r="H3127" s="2">
        <v>107093</v>
      </c>
      <c r="I3127" s="2">
        <v>4985</v>
      </c>
      <c r="J3127" s="2">
        <v>102108</v>
      </c>
      <c r="K3127" s="33">
        <v>1.5512986249853096E-2</v>
      </c>
      <c r="L3127" s="2">
        <v>1474</v>
      </c>
      <c r="M3127" s="2">
        <v>136209</v>
      </c>
      <c r="N3127" s="2">
        <v>100532</v>
      </c>
      <c r="O3127" s="33">
        <v>1.4661998169737E-2</v>
      </c>
      <c r="P3127" s="2">
        <v>1504</v>
      </c>
      <c r="Q3127" s="2">
        <v>136495</v>
      </c>
      <c r="R3127" s="2">
        <v>100587</v>
      </c>
      <c r="S3127" s="35">
        <v>1.4952230407507929E-2</v>
      </c>
      <c r="T3127" t="s">
        <v>4388</v>
      </c>
      <c r="U3127" t="s">
        <v>4388</v>
      </c>
      <c r="V3127" s="5" t="s">
        <v>4390</v>
      </c>
      <c r="W3127" s="5">
        <v>0</v>
      </c>
      <c r="X3127" s="4">
        <v>5.6075584234516716E-4</v>
      </c>
      <c r="Y3127" s="6">
        <v>80</v>
      </c>
      <c r="Z3127" s="4">
        <v>2.9023223777092932E-4</v>
      </c>
      <c r="AA3127" s="5">
        <v>1431</v>
      </c>
      <c r="AC3127" s="16" t="str">
        <f t="shared" si="288"/>
        <v/>
      </c>
      <c r="AD3127" s="16" t="str">
        <f t="shared" si="289"/>
        <v/>
      </c>
      <c r="AE3127" s="16" t="str">
        <f t="shared" si="290"/>
        <v/>
      </c>
      <c r="AF3127" s="16" t="str">
        <f t="shared" si="291"/>
        <v/>
      </c>
      <c r="AG3127" s="16">
        <f t="shared" si="292"/>
        <v>1.5512986249853096E-2</v>
      </c>
      <c r="AH3127" s="16" t="str">
        <f t="shared" si="293"/>
        <v/>
      </c>
      <c r="AI3127" s="17" t="str">
        <f>IF('Peer Comparison Tool'!$D$11="NR","",IF($C3127='Peer Comparison Tool'!$D$9,COUNT('ALLL &lt;50B Database'!$AI$1:AI3126)+1,""))</f>
        <v/>
      </c>
    </row>
    <row r="3128" spans="1:35" x14ac:dyDescent="0.25">
      <c r="A3128" t="s">
        <v>3052</v>
      </c>
      <c r="B3128">
        <v>941804</v>
      </c>
      <c r="C3128" s="5" t="s">
        <v>2948</v>
      </c>
      <c r="D3128" s="5" t="s">
        <v>4390</v>
      </c>
      <c r="E3128" s="5" t="s">
        <v>4388</v>
      </c>
      <c r="F3128" s="2">
        <v>1275</v>
      </c>
      <c r="G3128" s="2">
        <v>159598</v>
      </c>
      <c r="H3128" s="2">
        <v>101603</v>
      </c>
      <c r="I3128" s="2">
        <v>2649</v>
      </c>
      <c r="J3128" s="2">
        <v>98954</v>
      </c>
      <c r="K3128" s="33">
        <v>1.2884774743820361E-2</v>
      </c>
      <c r="L3128" s="2">
        <v>1125</v>
      </c>
      <c r="M3128" s="2">
        <v>143291</v>
      </c>
      <c r="N3128" s="2">
        <v>98318</v>
      </c>
      <c r="O3128" s="33">
        <v>1.1442462214446999E-2</v>
      </c>
      <c r="P3128" s="2">
        <v>1200</v>
      </c>
      <c r="Q3128" s="2">
        <v>148456</v>
      </c>
      <c r="R3128" s="2">
        <v>98865</v>
      </c>
      <c r="S3128" s="35">
        <v>1.2137763617053559E-2</v>
      </c>
      <c r="T3128" t="s">
        <v>4388</v>
      </c>
      <c r="U3128" t="s">
        <v>4388</v>
      </c>
      <c r="V3128" s="5" t="s">
        <v>4390</v>
      </c>
      <c r="W3128" s="5">
        <v>0</v>
      </c>
      <c r="X3128" s="4">
        <v>7.4701112676680247E-4</v>
      </c>
      <c r="Y3128" s="6">
        <v>75</v>
      </c>
      <c r="Z3128" s="4">
        <v>6.953014026065598E-4</v>
      </c>
      <c r="AA3128" s="5">
        <v>2501</v>
      </c>
      <c r="AC3128" s="16" t="str">
        <f t="shared" si="288"/>
        <v/>
      </c>
      <c r="AD3128" s="16" t="str">
        <f t="shared" si="289"/>
        <v/>
      </c>
      <c r="AE3128" s="16" t="str">
        <f t="shared" si="290"/>
        <v/>
      </c>
      <c r="AF3128" s="16" t="str">
        <f t="shared" si="291"/>
        <v/>
      </c>
      <c r="AG3128" s="16">
        <f t="shared" si="292"/>
        <v>1.2884774743820361E-2</v>
      </c>
      <c r="AH3128" s="16" t="str">
        <f t="shared" si="293"/>
        <v/>
      </c>
      <c r="AI3128" s="17" t="str">
        <f>IF('Peer Comparison Tool'!$D$11="NR","",IF($C3128='Peer Comparison Tool'!$D$9,COUNT('ALLL &lt;50B Database'!$AI$1:AI3127)+1,""))</f>
        <v/>
      </c>
    </row>
    <row r="3129" spans="1:35" x14ac:dyDescent="0.25">
      <c r="A3129" t="s">
        <v>1414</v>
      </c>
      <c r="B3129">
        <v>801654</v>
      </c>
      <c r="C3129" s="5" t="s">
        <v>3704</v>
      </c>
      <c r="D3129" s="5" t="s">
        <v>4390</v>
      </c>
      <c r="E3129" s="5" t="s">
        <v>4388</v>
      </c>
      <c r="F3129" s="2">
        <v>244</v>
      </c>
      <c r="G3129" s="2">
        <v>159121</v>
      </c>
      <c r="H3129" s="2">
        <v>34991</v>
      </c>
      <c r="I3129" s="2">
        <v>0</v>
      </c>
      <c r="J3129" s="2">
        <v>34991</v>
      </c>
      <c r="K3129" s="33">
        <v>6.973221685576291E-3</v>
      </c>
      <c r="L3129" s="2">
        <v>243</v>
      </c>
      <c r="M3129" s="2">
        <v>145862</v>
      </c>
      <c r="N3129" s="2">
        <v>33276</v>
      </c>
      <c r="O3129" s="33">
        <v>7.3025604038946985E-3</v>
      </c>
      <c r="P3129" s="2">
        <v>243</v>
      </c>
      <c r="Q3129" s="2">
        <v>151815</v>
      </c>
      <c r="R3129" s="2">
        <v>34261</v>
      </c>
      <c r="S3129" s="35">
        <v>7.0926125915764283E-3</v>
      </c>
      <c r="T3129" t="s">
        <v>4388</v>
      </c>
      <c r="U3129" t="s">
        <v>4388</v>
      </c>
      <c r="V3129" s="5" t="s">
        <v>4390</v>
      </c>
      <c r="W3129" s="5">
        <v>0</v>
      </c>
      <c r="X3129" s="4">
        <v>-1.1939090600013736E-4</v>
      </c>
      <c r="Y3129" s="6">
        <v>1</v>
      </c>
      <c r="Z3129" s="4">
        <v>-2.099478123182702E-4</v>
      </c>
      <c r="AA3129" s="5">
        <v>4457</v>
      </c>
      <c r="AC3129" s="16" t="str">
        <f t="shared" si="288"/>
        <v/>
      </c>
      <c r="AD3129" s="16" t="str">
        <f t="shared" si="289"/>
        <v/>
      </c>
      <c r="AE3129" s="16" t="str">
        <f t="shared" si="290"/>
        <v/>
      </c>
      <c r="AF3129" s="16" t="str">
        <f t="shared" si="291"/>
        <v/>
      </c>
      <c r="AG3129" s="16">
        <f t="shared" si="292"/>
        <v>6.973221685576291E-3</v>
      </c>
      <c r="AH3129" s="16" t="str">
        <f t="shared" si="293"/>
        <v/>
      </c>
      <c r="AI3129" s="17" t="str">
        <f>IF('Peer Comparison Tool'!$D$11="NR","",IF($C3129='Peer Comparison Tool'!$D$9,COUNT('ALLL &lt;50B Database'!$AI$1:AI3128)+1,""))</f>
        <v/>
      </c>
    </row>
    <row r="3130" spans="1:35" x14ac:dyDescent="0.25">
      <c r="A3130" t="s">
        <v>2157</v>
      </c>
      <c r="B3130">
        <v>950356</v>
      </c>
      <c r="C3130" s="5" t="s">
        <v>2041</v>
      </c>
      <c r="D3130" s="5" t="s">
        <v>4390</v>
      </c>
      <c r="E3130" s="5" t="s">
        <v>4388</v>
      </c>
      <c r="F3130" s="2">
        <v>885</v>
      </c>
      <c r="G3130" s="2">
        <v>159059</v>
      </c>
      <c r="H3130" s="2">
        <v>75168</v>
      </c>
      <c r="I3130" s="2">
        <v>12900</v>
      </c>
      <c r="J3130" s="2">
        <v>62268</v>
      </c>
      <c r="K3130" s="33">
        <v>1.4212757756793216E-2</v>
      </c>
      <c r="L3130" s="2">
        <v>815</v>
      </c>
      <c r="M3130" s="2">
        <v>137363</v>
      </c>
      <c r="N3130" s="2">
        <v>64512</v>
      </c>
      <c r="O3130" s="33">
        <v>1.2633308531746032E-2</v>
      </c>
      <c r="P3130" s="2">
        <v>810</v>
      </c>
      <c r="Q3130" s="2">
        <v>132325</v>
      </c>
      <c r="R3130" s="2">
        <v>68188</v>
      </c>
      <c r="S3130" s="35">
        <v>1.1878922977650027E-2</v>
      </c>
      <c r="T3130" t="s">
        <v>4388</v>
      </c>
      <c r="U3130" t="s">
        <v>4388</v>
      </c>
      <c r="V3130" s="5" t="s">
        <v>4390</v>
      </c>
      <c r="W3130" s="5">
        <v>0</v>
      </c>
      <c r="X3130" s="4">
        <v>2.3338347791431891E-3</v>
      </c>
      <c r="Y3130" s="6">
        <v>75</v>
      </c>
      <c r="Z3130" s="4">
        <v>-7.5438555409600497E-4</v>
      </c>
      <c r="AA3130" s="5">
        <v>1879</v>
      </c>
      <c r="AC3130" s="16" t="str">
        <f t="shared" si="288"/>
        <v/>
      </c>
      <c r="AD3130" s="16" t="str">
        <f t="shared" si="289"/>
        <v/>
      </c>
      <c r="AE3130" s="16" t="str">
        <f t="shared" si="290"/>
        <v/>
      </c>
      <c r="AF3130" s="16" t="str">
        <f t="shared" si="291"/>
        <v/>
      </c>
      <c r="AG3130" s="16">
        <f t="shared" si="292"/>
        <v>1.4212757756793216E-2</v>
      </c>
      <c r="AH3130" s="16" t="str">
        <f t="shared" si="293"/>
        <v/>
      </c>
      <c r="AI3130" s="17" t="str">
        <f>IF('Peer Comparison Tool'!$D$11="NR","",IF($C3130='Peer Comparison Tool'!$D$9,COUNT('ALLL &lt;50B Database'!$AI$1:AI3129)+1,""))</f>
        <v/>
      </c>
    </row>
    <row r="3131" spans="1:35" x14ac:dyDescent="0.25">
      <c r="A3131" t="s">
        <v>1155</v>
      </c>
      <c r="B3131">
        <v>270531</v>
      </c>
      <c r="C3131" s="5" t="s">
        <v>926</v>
      </c>
      <c r="D3131" s="5" t="s">
        <v>4390</v>
      </c>
      <c r="E3131" s="5" t="s">
        <v>4388</v>
      </c>
      <c r="F3131" s="2">
        <v>1291</v>
      </c>
      <c r="G3131" s="2">
        <v>159035</v>
      </c>
      <c r="H3131" s="2">
        <v>94263</v>
      </c>
      <c r="I3131" s="2">
        <v>10336</v>
      </c>
      <c r="J3131" s="2">
        <v>83927</v>
      </c>
      <c r="K3131" s="33">
        <v>1.5382415670761495E-2</v>
      </c>
      <c r="L3131" s="2">
        <v>1299</v>
      </c>
      <c r="M3131" s="2">
        <v>133898</v>
      </c>
      <c r="N3131" s="2">
        <v>85990</v>
      </c>
      <c r="O3131" s="33">
        <v>1.510640772182812E-2</v>
      </c>
      <c r="P3131" s="2">
        <v>1288</v>
      </c>
      <c r="Q3131" s="2">
        <v>127082</v>
      </c>
      <c r="R3131" s="2">
        <v>84250</v>
      </c>
      <c r="S3131" s="35">
        <v>1.5287833827893175E-2</v>
      </c>
      <c r="T3131" t="s">
        <v>4388</v>
      </c>
      <c r="U3131" t="s">
        <v>4388</v>
      </c>
      <c r="V3131" s="5" t="s">
        <v>4390</v>
      </c>
      <c r="W3131" s="5">
        <v>0</v>
      </c>
      <c r="X3131" s="4">
        <v>9.458184286832011E-5</v>
      </c>
      <c r="Y3131" s="6">
        <v>3</v>
      </c>
      <c r="Z3131" s="4">
        <v>1.8142610606505447E-4</v>
      </c>
      <c r="AA3131" s="5">
        <v>1470</v>
      </c>
      <c r="AC3131" s="16" t="str">
        <f t="shared" si="288"/>
        <v/>
      </c>
      <c r="AD3131" s="16" t="str">
        <f t="shared" si="289"/>
        <v/>
      </c>
      <c r="AE3131" s="16" t="str">
        <f t="shared" si="290"/>
        <v/>
      </c>
      <c r="AF3131" s="16" t="str">
        <f t="shared" si="291"/>
        <v/>
      </c>
      <c r="AG3131" s="16">
        <f t="shared" si="292"/>
        <v>1.5382415670761495E-2</v>
      </c>
      <c r="AH3131" s="16" t="str">
        <f t="shared" si="293"/>
        <v/>
      </c>
      <c r="AI3131" s="17" t="str">
        <f>IF('Peer Comparison Tool'!$D$11="NR","",IF($C3131='Peer Comparison Tool'!$D$9,COUNT('ALLL &lt;50B Database'!$AI$1:AI3130)+1,""))</f>
        <v/>
      </c>
    </row>
    <row r="3132" spans="1:35" x14ac:dyDescent="0.25">
      <c r="A3132" t="s">
        <v>3931</v>
      </c>
      <c r="B3132">
        <v>42354</v>
      </c>
      <c r="C3132" s="5" t="s">
        <v>3704</v>
      </c>
      <c r="D3132" s="5" t="s">
        <v>4390</v>
      </c>
      <c r="E3132" s="5" t="s">
        <v>4388</v>
      </c>
      <c r="F3132" s="2">
        <v>1246</v>
      </c>
      <c r="G3132" s="2">
        <v>158921</v>
      </c>
      <c r="H3132" s="2">
        <v>81737</v>
      </c>
      <c r="I3132" s="2">
        <v>5312</v>
      </c>
      <c r="J3132" s="2">
        <v>76425</v>
      </c>
      <c r="K3132" s="33">
        <v>1.6303565587176969E-2</v>
      </c>
      <c r="L3132" s="2">
        <v>1246</v>
      </c>
      <c r="M3132" s="2">
        <v>145886</v>
      </c>
      <c r="N3132" s="2">
        <v>77013</v>
      </c>
      <c r="O3132" s="33">
        <v>1.617908664770883E-2</v>
      </c>
      <c r="P3132" s="2">
        <v>1243</v>
      </c>
      <c r="Q3132" s="2">
        <v>149304</v>
      </c>
      <c r="R3132" s="2">
        <v>77043</v>
      </c>
      <c r="S3132" s="35">
        <v>1.6133847332009399E-2</v>
      </c>
      <c r="T3132" t="s">
        <v>4388</v>
      </c>
      <c r="U3132" t="s">
        <v>4388</v>
      </c>
      <c r="V3132" s="5" t="s">
        <v>4390</v>
      </c>
      <c r="W3132" s="5">
        <v>0</v>
      </c>
      <c r="X3132" s="4">
        <v>1.6971825516757036E-4</v>
      </c>
      <c r="Y3132" s="6">
        <v>3</v>
      </c>
      <c r="Z3132" s="4">
        <v>-4.5239315699430876E-5</v>
      </c>
      <c r="AA3132" s="5">
        <v>1187</v>
      </c>
      <c r="AC3132" s="16" t="str">
        <f t="shared" si="288"/>
        <v/>
      </c>
      <c r="AD3132" s="16" t="str">
        <f t="shared" si="289"/>
        <v/>
      </c>
      <c r="AE3132" s="16" t="str">
        <f t="shared" si="290"/>
        <v/>
      </c>
      <c r="AF3132" s="16" t="str">
        <f t="shared" si="291"/>
        <v/>
      </c>
      <c r="AG3132" s="16">
        <f t="shared" si="292"/>
        <v>1.6303565587176969E-2</v>
      </c>
      <c r="AH3132" s="16" t="str">
        <f t="shared" si="293"/>
        <v/>
      </c>
      <c r="AI3132" s="17" t="str">
        <f>IF('Peer Comparison Tool'!$D$11="NR","",IF($C3132='Peer Comparison Tool'!$D$9,COUNT('ALLL &lt;50B Database'!$AI$1:AI3131)+1,""))</f>
        <v/>
      </c>
    </row>
    <row r="3133" spans="1:35" x14ac:dyDescent="0.25">
      <c r="A3133" t="s">
        <v>2147</v>
      </c>
      <c r="B3133">
        <v>990053</v>
      </c>
      <c r="C3133" s="5" t="s">
        <v>2041</v>
      </c>
      <c r="D3133" s="5" t="s">
        <v>4390</v>
      </c>
      <c r="E3133" s="5" t="s">
        <v>4388</v>
      </c>
      <c r="F3133" s="2">
        <v>1486</v>
      </c>
      <c r="G3133" s="2">
        <v>158854</v>
      </c>
      <c r="H3133" s="2">
        <v>106738</v>
      </c>
      <c r="I3133" s="2">
        <v>6828</v>
      </c>
      <c r="J3133" s="2">
        <v>99910</v>
      </c>
      <c r="K3133" s="33">
        <v>1.4873386047442698E-2</v>
      </c>
      <c r="L3133" s="2">
        <v>1360</v>
      </c>
      <c r="M3133" s="2">
        <v>145082</v>
      </c>
      <c r="N3133" s="2">
        <v>105744</v>
      </c>
      <c r="O3133" s="33">
        <v>1.2861249810863973E-2</v>
      </c>
      <c r="P3133" s="2">
        <v>1485</v>
      </c>
      <c r="Q3133" s="2">
        <v>144363</v>
      </c>
      <c r="R3133" s="2">
        <v>106533</v>
      </c>
      <c r="S3133" s="35">
        <v>1.3939342738869646E-2</v>
      </c>
      <c r="T3133" t="s">
        <v>4388</v>
      </c>
      <c r="U3133" t="s">
        <v>4388</v>
      </c>
      <c r="V3133" s="5" t="s">
        <v>4390</v>
      </c>
      <c r="W3133" s="5">
        <v>0</v>
      </c>
      <c r="X3133" s="4">
        <v>9.3404330857305151E-4</v>
      </c>
      <c r="Y3133" s="6">
        <v>1</v>
      </c>
      <c r="Z3133" s="4">
        <v>1.0780929280056733E-3</v>
      </c>
      <c r="AA3133" s="5">
        <v>1651</v>
      </c>
      <c r="AC3133" s="16" t="str">
        <f t="shared" si="288"/>
        <v/>
      </c>
      <c r="AD3133" s="16" t="str">
        <f t="shared" si="289"/>
        <v/>
      </c>
      <c r="AE3133" s="16" t="str">
        <f t="shared" si="290"/>
        <v/>
      </c>
      <c r="AF3133" s="16" t="str">
        <f t="shared" si="291"/>
        <v/>
      </c>
      <c r="AG3133" s="16">
        <f t="shared" si="292"/>
        <v>1.4873386047442698E-2</v>
      </c>
      <c r="AH3133" s="16" t="str">
        <f t="shared" si="293"/>
        <v/>
      </c>
      <c r="AI3133" s="17" t="str">
        <f>IF('Peer Comparison Tool'!$D$11="NR","",IF($C3133='Peer Comparison Tool'!$D$9,COUNT('ALLL &lt;50B Database'!$AI$1:AI3132)+1,""))</f>
        <v/>
      </c>
    </row>
    <row r="3134" spans="1:35" x14ac:dyDescent="0.25">
      <c r="A3134" t="s">
        <v>3782</v>
      </c>
      <c r="B3134">
        <v>875758</v>
      </c>
      <c r="C3134" s="5" t="s">
        <v>3704</v>
      </c>
      <c r="D3134" s="5" t="s">
        <v>4390</v>
      </c>
      <c r="E3134" s="5" t="s">
        <v>4388</v>
      </c>
      <c r="F3134" s="2">
        <v>421</v>
      </c>
      <c r="G3134" s="2">
        <v>158723</v>
      </c>
      <c r="H3134" s="2">
        <v>78070</v>
      </c>
      <c r="I3134" s="2">
        <v>5027</v>
      </c>
      <c r="J3134" s="2">
        <v>73043</v>
      </c>
      <c r="K3134" s="33">
        <v>5.7637282148871212E-3</v>
      </c>
      <c r="L3134" s="2">
        <v>320</v>
      </c>
      <c r="M3134" s="2">
        <v>141851</v>
      </c>
      <c r="N3134" s="2">
        <v>68823</v>
      </c>
      <c r="O3134" s="33">
        <v>4.6496084157912326E-3</v>
      </c>
      <c r="P3134" s="2">
        <v>389</v>
      </c>
      <c r="Q3134" s="2">
        <v>148135</v>
      </c>
      <c r="R3134" s="2">
        <v>69304</v>
      </c>
      <c r="S3134" s="35">
        <v>5.6129516333833541E-3</v>
      </c>
      <c r="T3134" t="s">
        <v>4388</v>
      </c>
      <c r="U3134" t="s">
        <v>4388</v>
      </c>
      <c r="V3134" s="5" t="s">
        <v>4390</v>
      </c>
      <c r="W3134" s="5">
        <v>0</v>
      </c>
      <c r="X3134" s="4">
        <v>1.5077658150376705E-4</v>
      </c>
      <c r="Y3134" s="6">
        <v>32</v>
      </c>
      <c r="Z3134" s="4">
        <v>9.6334321759212159E-4</v>
      </c>
      <c r="AA3134" s="5">
        <v>4602</v>
      </c>
      <c r="AC3134" s="16" t="str">
        <f t="shared" si="288"/>
        <v/>
      </c>
      <c r="AD3134" s="16" t="str">
        <f t="shared" si="289"/>
        <v/>
      </c>
      <c r="AE3134" s="16" t="str">
        <f t="shared" si="290"/>
        <v/>
      </c>
      <c r="AF3134" s="16" t="str">
        <f t="shared" si="291"/>
        <v/>
      </c>
      <c r="AG3134" s="16">
        <f t="shared" si="292"/>
        <v>5.7637282148871212E-3</v>
      </c>
      <c r="AH3134" s="16" t="str">
        <f t="shared" si="293"/>
        <v/>
      </c>
      <c r="AI3134" s="17" t="str">
        <f>IF('Peer Comparison Tool'!$D$11="NR","",IF($C3134='Peer Comparison Tool'!$D$9,COUNT('ALLL &lt;50B Database'!$AI$1:AI3133)+1,""))</f>
        <v/>
      </c>
    </row>
    <row r="3135" spans="1:35" x14ac:dyDescent="0.25">
      <c r="A3135" t="s">
        <v>832</v>
      </c>
      <c r="B3135">
        <v>931944</v>
      </c>
      <c r="C3135" s="5" t="s">
        <v>716</v>
      </c>
      <c r="D3135" s="5" t="s">
        <v>4390</v>
      </c>
      <c r="E3135" s="5" t="s">
        <v>4388</v>
      </c>
      <c r="F3135" s="2">
        <v>996</v>
      </c>
      <c r="G3135" s="2">
        <v>158651</v>
      </c>
      <c r="H3135" s="2">
        <v>91540</v>
      </c>
      <c r="I3135" s="2">
        <v>4372</v>
      </c>
      <c r="J3135" s="2">
        <v>87168</v>
      </c>
      <c r="K3135" s="33">
        <v>1.1426211453744494E-2</v>
      </c>
      <c r="L3135" s="2">
        <v>682</v>
      </c>
      <c r="M3135" s="2">
        <v>145431</v>
      </c>
      <c r="N3135" s="2">
        <v>89858</v>
      </c>
      <c r="O3135" s="33">
        <v>7.5897527209597363E-3</v>
      </c>
      <c r="P3135" s="2">
        <v>777</v>
      </c>
      <c r="Q3135" s="2">
        <v>151388</v>
      </c>
      <c r="R3135" s="2">
        <v>87350</v>
      </c>
      <c r="S3135" s="35">
        <v>8.8952489982827704E-3</v>
      </c>
      <c r="T3135" t="s">
        <v>4388</v>
      </c>
      <c r="U3135" t="s">
        <v>4388</v>
      </c>
      <c r="V3135" s="5" t="s">
        <v>4390</v>
      </c>
      <c r="W3135" s="5">
        <v>0</v>
      </c>
      <c r="X3135" s="4">
        <v>2.5309624554617233E-3</v>
      </c>
      <c r="Y3135" s="6">
        <v>219</v>
      </c>
      <c r="Z3135" s="4">
        <v>1.3054962773230341E-3</v>
      </c>
      <c r="AA3135" s="5">
        <v>3188</v>
      </c>
      <c r="AC3135" s="16" t="str">
        <f t="shared" si="288"/>
        <v/>
      </c>
      <c r="AD3135" s="16" t="str">
        <f t="shared" si="289"/>
        <v/>
      </c>
      <c r="AE3135" s="16" t="str">
        <f t="shared" si="290"/>
        <v/>
      </c>
      <c r="AF3135" s="16" t="str">
        <f t="shared" si="291"/>
        <v/>
      </c>
      <c r="AG3135" s="16">
        <f t="shared" si="292"/>
        <v>1.1426211453744494E-2</v>
      </c>
      <c r="AH3135" s="16" t="str">
        <f t="shared" si="293"/>
        <v/>
      </c>
      <c r="AI3135" s="17" t="str">
        <f>IF('Peer Comparison Tool'!$D$11="NR","",IF($C3135='Peer Comparison Tool'!$D$9,COUNT('ALLL &lt;50B Database'!$AI$1:AI3134)+1,""))</f>
        <v/>
      </c>
    </row>
    <row r="3136" spans="1:35" x14ac:dyDescent="0.25">
      <c r="A3136" t="s">
        <v>4266</v>
      </c>
      <c r="B3136">
        <v>57040</v>
      </c>
      <c r="C3136" s="5" t="s">
        <v>4163</v>
      </c>
      <c r="D3136" s="5" t="s">
        <v>4387</v>
      </c>
      <c r="E3136" s="5" t="s">
        <v>4388</v>
      </c>
      <c r="F3136" s="2">
        <v>1619</v>
      </c>
      <c r="G3136" s="2">
        <v>158567</v>
      </c>
      <c r="H3136" s="2">
        <v>106689</v>
      </c>
      <c r="I3136" s="2">
        <v>1583</v>
      </c>
      <c r="J3136" s="2">
        <v>105106</v>
      </c>
      <c r="K3136" s="33">
        <v>1.5403497421650524E-2</v>
      </c>
      <c r="L3136" s="2">
        <v>1577</v>
      </c>
      <c r="M3136" s="2">
        <v>156001</v>
      </c>
      <c r="N3136" s="2">
        <v>103638</v>
      </c>
      <c r="O3136" s="33">
        <v>1.5216426407302341E-2</v>
      </c>
      <c r="P3136" s="2">
        <v>1578</v>
      </c>
      <c r="Q3136" s="2">
        <v>154128</v>
      </c>
      <c r="R3136" s="2">
        <v>104158</v>
      </c>
      <c r="S3136" s="35">
        <v>1.5150060485032354E-2</v>
      </c>
      <c r="T3136" t="s">
        <v>4388</v>
      </c>
      <c r="U3136" t="s">
        <v>4388</v>
      </c>
      <c r="V3136" s="5" t="s">
        <v>4387</v>
      </c>
      <c r="W3136" s="5">
        <v>0</v>
      </c>
      <c r="X3136" s="4">
        <v>2.5343693661816942E-4</v>
      </c>
      <c r="Y3136" s="6">
        <v>41</v>
      </c>
      <c r="Z3136" s="4">
        <v>-6.6365922269986596E-5</v>
      </c>
      <c r="AA3136" s="5">
        <v>1464</v>
      </c>
      <c r="AC3136" s="16" t="str">
        <f t="shared" si="288"/>
        <v/>
      </c>
      <c r="AD3136" s="16" t="str">
        <f t="shared" si="289"/>
        <v/>
      </c>
      <c r="AE3136" s="16" t="str">
        <f t="shared" si="290"/>
        <v/>
      </c>
      <c r="AF3136" s="16" t="str">
        <f t="shared" si="291"/>
        <v/>
      </c>
      <c r="AG3136" s="16">
        <f t="shared" si="292"/>
        <v>1.5403497421650524E-2</v>
      </c>
      <c r="AH3136" s="16" t="str">
        <f t="shared" si="293"/>
        <v/>
      </c>
      <c r="AI3136" s="17" t="str">
        <f>IF('Peer Comparison Tool'!$D$11="NR","",IF($C3136='Peer Comparison Tool'!$D$9,COUNT('ALLL &lt;50B Database'!$AI$1:AI3135)+1,""))</f>
        <v/>
      </c>
    </row>
    <row r="3137" spans="1:35" x14ac:dyDescent="0.25">
      <c r="A3137" t="s">
        <v>1762</v>
      </c>
      <c r="B3137">
        <v>527178</v>
      </c>
      <c r="C3137" s="5" t="s">
        <v>1695</v>
      </c>
      <c r="D3137" s="5" t="s">
        <v>4390</v>
      </c>
      <c r="E3137" s="5" t="s">
        <v>4388</v>
      </c>
      <c r="F3137" s="2">
        <v>1370</v>
      </c>
      <c r="G3137" s="2">
        <v>158549</v>
      </c>
      <c r="H3137" s="2">
        <v>100546</v>
      </c>
      <c r="I3137" s="2">
        <v>2089</v>
      </c>
      <c r="J3137" s="2">
        <v>98457</v>
      </c>
      <c r="K3137" s="33">
        <v>1.391470388088201E-2</v>
      </c>
      <c r="L3137" s="2">
        <v>1340</v>
      </c>
      <c r="M3137" s="2">
        <v>153910</v>
      </c>
      <c r="N3137" s="2">
        <v>100608</v>
      </c>
      <c r="O3137" s="33">
        <v>1.3319020356234097E-2</v>
      </c>
      <c r="P3137" s="2">
        <v>1370</v>
      </c>
      <c r="Q3137" s="2">
        <v>160776</v>
      </c>
      <c r="R3137" s="2">
        <v>102285</v>
      </c>
      <c r="S3137" s="35">
        <v>1.3393948281761743E-2</v>
      </c>
      <c r="T3137" t="s">
        <v>4388</v>
      </c>
      <c r="U3137" t="s">
        <v>4388</v>
      </c>
      <c r="V3137" s="5" t="s">
        <v>4390</v>
      </c>
      <c r="W3137" s="5">
        <v>0</v>
      </c>
      <c r="X3137" s="4">
        <v>5.2075559912026677E-4</v>
      </c>
      <c r="Y3137" s="6">
        <v>0</v>
      </c>
      <c r="Z3137" s="4">
        <v>7.4927925527646516E-5</v>
      </c>
      <c r="AA3137" s="5">
        <v>2022</v>
      </c>
      <c r="AC3137" s="16" t="str">
        <f t="shared" si="288"/>
        <v/>
      </c>
      <c r="AD3137" s="16" t="str">
        <f t="shared" si="289"/>
        <v/>
      </c>
      <c r="AE3137" s="16" t="str">
        <f t="shared" si="290"/>
        <v/>
      </c>
      <c r="AF3137" s="16" t="str">
        <f t="shared" si="291"/>
        <v/>
      </c>
      <c r="AG3137" s="16">
        <f t="shared" si="292"/>
        <v>1.391470388088201E-2</v>
      </c>
      <c r="AH3137" s="16" t="str">
        <f t="shared" si="293"/>
        <v/>
      </c>
      <c r="AI3137" s="17" t="str">
        <f>IF('Peer Comparison Tool'!$D$11="NR","",IF($C3137='Peer Comparison Tool'!$D$9,COUNT('ALLL &lt;50B Database'!$AI$1:AI3136)+1,""))</f>
        <v/>
      </c>
    </row>
    <row r="3138" spans="1:35" x14ac:dyDescent="0.25">
      <c r="A3138" t="s">
        <v>3682</v>
      </c>
      <c r="B3138">
        <v>2967796</v>
      </c>
      <c r="C3138" s="5" t="s">
        <v>3603</v>
      </c>
      <c r="D3138" s="5" t="s">
        <v>4387</v>
      </c>
      <c r="E3138" s="5" t="s">
        <v>4388</v>
      </c>
      <c r="F3138" s="2">
        <v>1978</v>
      </c>
      <c r="G3138" s="2">
        <v>158359</v>
      </c>
      <c r="H3138" s="2">
        <v>100480</v>
      </c>
      <c r="I3138" s="2">
        <v>0</v>
      </c>
      <c r="J3138" s="2">
        <v>100480</v>
      </c>
      <c r="K3138" s="33">
        <v>1.9685509554140126E-2</v>
      </c>
      <c r="L3138" s="2">
        <v>1904</v>
      </c>
      <c r="M3138" s="2">
        <v>153697</v>
      </c>
      <c r="N3138" s="2">
        <v>105377</v>
      </c>
      <c r="O3138" s="33">
        <v>1.8068458961632995E-2</v>
      </c>
      <c r="P3138" s="2">
        <v>1912</v>
      </c>
      <c r="Q3138" s="2">
        <v>153890</v>
      </c>
      <c r="R3138" s="2">
        <v>105346</v>
      </c>
      <c r="S3138" s="35">
        <v>1.8149716173371556E-2</v>
      </c>
      <c r="T3138" t="s">
        <v>4388</v>
      </c>
      <c r="U3138" t="s">
        <v>4388</v>
      </c>
      <c r="V3138" s="5" t="s">
        <v>4387</v>
      </c>
      <c r="W3138" s="5">
        <v>0</v>
      </c>
      <c r="X3138" s="4">
        <v>1.53579338076857E-3</v>
      </c>
      <c r="Y3138" s="6">
        <v>66</v>
      </c>
      <c r="Z3138" s="4">
        <v>8.1257211738561957E-5</v>
      </c>
      <c r="AA3138" s="5">
        <v>594</v>
      </c>
      <c r="AC3138" s="16" t="str">
        <f t="shared" si="288"/>
        <v/>
      </c>
      <c r="AD3138" s="16" t="str">
        <f t="shared" si="289"/>
        <v/>
      </c>
      <c r="AE3138" s="16" t="str">
        <f t="shared" si="290"/>
        <v/>
      </c>
      <c r="AF3138" s="16" t="str">
        <f t="shared" si="291"/>
        <v/>
      </c>
      <c r="AG3138" s="16">
        <f t="shared" si="292"/>
        <v>1.9685509554140126E-2</v>
      </c>
      <c r="AH3138" s="16" t="str">
        <f t="shared" si="293"/>
        <v/>
      </c>
      <c r="AI3138" s="17" t="str">
        <f>IF('Peer Comparison Tool'!$D$11="NR","",IF($C3138='Peer Comparison Tool'!$D$9,COUNT('ALLL &lt;50B Database'!$AI$1:AI3137)+1,""))</f>
        <v/>
      </c>
    </row>
    <row r="3139" spans="1:35" x14ac:dyDescent="0.25">
      <c r="A3139" t="s">
        <v>651</v>
      </c>
      <c r="B3139">
        <v>1015832</v>
      </c>
      <c r="C3139" s="5" t="s">
        <v>561</v>
      </c>
      <c r="D3139" s="5" t="s">
        <v>4390</v>
      </c>
      <c r="E3139" s="5" t="s">
        <v>4388</v>
      </c>
      <c r="F3139" s="2">
        <v>1389</v>
      </c>
      <c r="G3139" s="2">
        <v>158281</v>
      </c>
      <c r="H3139" s="2">
        <v>113549</v>
      </c>
      <c r="I3139" s="2">
        <v>9073</v>
      </c>
      <c r="J3139" s="2">
        <v>104476</v>
      </c>
      <c r="K3139" s="33">
        <v>1.3294919407327998E-2</v>
      </c>
      <c r="L3139" s="2">
        <v>1481</v>
      </c>
      <c r="M3139" s="2">
        <v>146398</v>
      </c>
      <c r="N3139" s="2">
        <v>107954</v>
      </c>
      <c r="O3139" s="33">
        <v>1.3718806158178484E-2</v>
      </c>
      <c r="P3139" s="2">
        <v>1307</v>
      </c>
      <c r="Q3139" s="2">
        <v>149638</v>
      </c>
      <c r="R3139" s="2">
        <v>101948</v>
      </c>
      <c r="S3139" s="35">
        <v>1.2820261309687291E-2</v>
      </c>
      <c r="T3139" t="s">
        <v>4388</v>
      </c>
      <c r="U3139" t="s">
        <v>4388</v>
      </c>
      <c r="V3139" s="5" t="s">
        <v>4390</v>
      </c>
      <c r="W3139" s="5">
        <v>0</v>
      </c>
      <c r="X3139" s="4">
        <v>4.7465809764070735E-4</v>
      </c>
      <c r="Y3139" s="6">
        <v>82</v>
      </c>
      <c r="Z3139" s="4">
        <v>-8.9854484849119336E-4</v>
      </c>
      <c r="AA3139" s="5">
        <v>2273</v>
      </c>
      <c r="AC3139" s="16" t="str">
        <f t="shared" ref="AC3139:AC3202" si="294">IF(AND($G3139&gt;=10000000,$G3139&lt;50000000),$K3139,"")</f>
        <v/>
      </c>
      <c r="AD3139" s="16" t="str">
        <f t="shared" ref="AD3139:AD3202" si="295">IF(AND($G3139&gt;=5000000,$G3139&lt;9999999),$K3139,"")</f>
        <v/>
      </c>
      <c r="AE3139" s="16" t="str">
        <f t="shared" ref="AE3139:AE3202" si="296">IF(AND($G3139&gt;=1000000,$G3139&lt;4999999),$K3139,"")</f>
        <v/>
      </c>
      <c r="AF3139" s="16" t="str">
        <f t="shared" ref="AF3139:AF3202" si="297">IF(AND($G3139&gt;=500000,$G3139&lt;999999),$K3139,"")</f>
        <v/>
      </c>
      <c r="AG3139" s="16">
        <f t="shared" ref="AG3139:AG3202" si="298">IF(AND($G3139&gt;=100000,$G3139&lt;499999),$K3139,"")</f>
        <v>1.3294919407327998E-2</v>
      </c>
      <c r="AH3139" s="16" t="str">
        <f t="shared" ref="AH3139:AH3202" si="299">IF(AND($G3139&gt;=0,$G3139&lt;99999),$K3139,"")</f>
        <v/>
      </c>
      <c r="AI3139" s="17" t="str">
        <f>IF('Peer Comparison Tool'!$D$11="NR","",IF($C3139='Peer Comparison Tool'!$D$9,COUNT('ALLL &lt;50B Database'!$AI$1:AI3138)+1,""))</f>
        <v/>
      </c>
    </row>
    <row r="3140" spans="1:35" x14ac:dyDescent="0.25">
      <c r="A3140" t="s">
        <v>3839</v>
      </c>
      <c r="B3140">
        <v>1435092</v>
      </c>
      <c r="C3140" s="5" t="s">
        <v>3704</v>
      </c>
      <c r="D3140" s="5" t="s">
        <v>4390</v>
      </c>
      <c r="E3140" s="5" t="s">
        <v>4388</v>
      </c>
      <c r="F3140" s="2">
        <v>452</v>
      </c>
      <c r="G3140" s="2">
        <v>158269</v>
      </c>
      <c r="H3140" s="2">
        <v>41813</v>
      </c>
      <c r="I3140" s="2">
        <v>5668</v>
      </c>
      <c r="J3140" s="2">
        <v>36145</v>
      </c>
      <c r="K3140" s="33">
        <v>1.2505187439479874E-2</v>
      </c>
      <c r="L3140" s="2">
        <v>442</v>
      </c>
      <c r="M3140" s="2">
        <v>145271</v>
      </c>
      <c r="N3140" s="2">
        <v>35713</v>
      </c>
      <c r="O3140" s="33">
        <v>1.2376445552039874E-2</v>
      </c>
      <c r="P3140" s="2">
        <v>422</v>
      </c>
      <c r="Q3140" s="2">
        <v>153654</v>
      </c>
      <c r="R3140" s="2">
        <v>36350</v>
      </c>
      <c r="S3140" s="35">
        <v>1.1609353507565336E-2</v>
      </c>
      <c r="T3140" t="s">
        <v>4388</v>
      </c>
      <c r="U3140" t="s">
        <v>4388</v>
      </c>
      <c r="V3140" s="5" t="s">
        <v>4390</v>
      </c>
      <c r="W3140" s="5">
        <v>0</v>
      </c>
      <c r="X3140" s="4">
        <v>8.9583393191453725E-4</v>
      </c>
      <c r="Y3140" s="6">
        <v>30</v>
      </c>
      <c r="Z3140" s="4">
        <v>-7.6709204447453737E-4</v>
      </c>
      <c r="AA3140" s="5">
        <v>2700</v>
      </c>
      <c r="AC3140" s="16" t="str">
        <f t="shared" si="294"/>
        <v/>
      </c>
      <c r="AD3140" s="16" t="str">
        <f t="shared" si="295"/>
        <v/>
      </c>
      <c r="AE3140" s="16" t="str">
        <f t="shared" si="296"/>
        <v/>
      </c>
      <c r="AF3140" s="16" t="str">
        <f t="shared" si="297"/>
        <v/>
      </c>
      <c r="AG3140" s="16">
        <f t="shared" si="298"/>
        <v>1.2505187439479874E-2</v>
      </c>
      <c r="AH3140" s="16" t="str">
        <f t="shared" si="299"/>
        <v/>
      </c>
      <c r="AI3140" s="17" t="str">
        <f>IF('Peer Comparison Tool'!$D$11="NR","",IF($C3140='Peer Comparison Tool'!$D$9,COUNT('ALLL &lt;50B Database'!$AI$1:AI3139)+1,""))</f>
        <v/>
      </c>
    </row>
    <row r="3141" spans="1:35" x14ac:dyDescent="0.25">
      <c r="A3141" t="s">
        <v>3489</v>
      </c>
      <c r="B3141">
        <v>906410</v>
      </c>
      <c r="C3141" s="5" t="s">
        <v>3374</v>
      </c>
      <c r="D3141" s="5" t="s">
        <v>4390</v>
      </c>
      <c r="E3141" s="5" t="s">
        <v>4388</v>
      </c>
      <c r="F3141" s="2">
        <v>1235</v>
      </c>
      <c r="G3141" s="2">
        <v>158115</v>
      </c>
      <c r="H3141" s="2">
        <v>107351</v>
      </c>
      <c r="I3141" s="2">
        <v>2083</v>
      </c>
      <c r="J3141" s="2">
        <v>105268</v>
      </c>
      <c r="K3141" s="33">
        <v>1.1731960329824829E-2</v>
      </c>
      <c r="L3141" s="2">
        <v>1191</v>
      </c>
      <c r="M3141" s="2">
        <v>150367</v>
      </c>
      <c r="N3141" s="2">
        <v>105318</v>
      </c>
      <c r="O3141" s="33">
        <v>1.1308608215119923E-2</v>
      </c>
      <c r="P3141" s="2">
        <v>1192</v>
      </c>
      <c r="Q3141" s="2">
        <v>151180</v>
      </c>
      <c r="R3141" s="2">
        <v>105559</v>
      </c>
      <c r="S3141" s="35">
        <v>1.1292263094572704E-2</v>
      </c>
      <c r="T3141" t="s">
        <v>4388</v>
      </c>
      <c r="U3141" t="s">
        <v>4388</v>
      </c>
      <c r="V3141" s="5" t="s">
        <v>4390</v>
      </c>
      <c r="W3141" s="5">
        <v>0</v>
      </c>
      <c r="X3141" s="4">
        <v>4.3969723525212438E-4</v>
      </c>
      <c r="Y3141" s="6">
        <v>43</v>
      </c>
      <c r="Z3141" s="4">
        <v>-1.6345120547218983E-5</v>
      </c>
      <c r="AA3141" s="5">
        <v>3057</v>
      </c>
      <c r="AC3141" s="16" t="str">
        <f t="shared" si="294"/>
        <v/>
      </c>
      <c r="AD3141" s="16" t="str">
        <f t="shared" si="295"/>
        <v/>
      </c>
      <c r="AE3141" s="16" t="str">
        <f t="shared" si="296"/>
        <v/>
      </c>
      <c r="AF3141" s="16" t="str">
        <f t="shared" si="297"/>
        <v/>
      </c>
      <c r="AG3141" s="16">
        <f t="shared" si="298"/>
        <v>1.1731960329824829E-2</v>
      </c>
      <c r="AH3141" s="16" t="str">
        <f t="shared" si="299"/>
        <v/>
      </c>
      <c r="AI3141" s="17" t="str">
        <f>IF('Peer Comparison Tool'!$D$11="NR","",IF($C3141='Peer Comparison Tool'!$D$9,COUNT('ALLL &lt;50B Database'!$AI$1:AI3140)+1,""))</f>
        <v/>
      </c>
    </row>
    <row r="3142" spans="1:35" x14ac:dyDescent="0.25">
      <c r="A3142" t="s">
        <v>889</v>
      </c>
      <c r="B3142">
        <v>840019</v>
      </c>
      <c r="C3142" s="5" t="s">
        <v>1578</v>
      </c>
      <c r="D3142" s="5" t="s">
        <v>4390</v>
      </c>
      <c r="E3142" s="5" t="s">
        <v>4388</v>
      </c>
      <c r="F3142" s="2">
        <v>1100</v>
      </c>
      <c r="G3142" s="2">
        <v>158087</v>
      </c>
      <c r="H3142" s="2">
        <v>123165</v>
      </c>
      <c r="I3142" s="2">
        <v>4720</v>
      </c>
      <c r="J3142" s="2">
        <v>118445</v>
      </c>
      <c r="K3142" s="33">
        <v>9.2870108489172196E-3</v>
      </c>
      <c r="L3142" s="2">
        <v>965</v>
      </c>
      <c r="M3142" s="2">
        <v>144269</v>
      </c>
      <c r="N3142" s="2">
        <v>115094</v>
      </c>
      <c r="O3142" s="33">
        <v>8.3844509705110603E-3</v>
      </c>
      <c r="P3142" s="2">
        <v>1051</v>
      </c>
      <c r="Q3142" s="2">
        <v>148888</v>
      </c>
      <c r="R3142" s="2">
        <v>117370</v>
      </c>
      <c r="S3142" s="35">
        <v>8.9545880548692162E-3</v>
      </c>
      <c r="T3142" t="s">
        <v>4388</v>
      </c>
      <c r="U3142" t="s">
        <v>4388</v>
      </c>
      <c r="V3142" s="5" t="s">
        <v>4390</v>
      </c>
      <c r="W3142" s="5">
        <v>0</v>
      </c>
      <c r="X3142" s="4">
        <v>3.3242279404800332E-4</v>
      </c>
      <c r="Y3142" s="6">
        <v>49</v>
      </c>
      <c r="Z3142" s="4">
        <v>5.7013708435815595E-4</v>
      </c>
      <c r="AA3142" s="5">
        <v>4002</v>
      </c>
      <c r="AC3142" s="16" t="str">
        <f t="shared" si="294"/>
        <v/>
      </c>
      <c r="AD3142" s="16" t="str">
        <f t="shared" si="295"/>
        <v/>
      </c>
      <c r="AE3142" s="16" t="str">
        <f t="shared" si="296"/>
        <v/>
      </c>
      <c r="AF3142" s="16" t="str">
        <f t="shared" si="297"/>
        <v/>
      </c>
      <c r="AG3142" s="16">
        <f t="shared" si="298"/>
        <v>9.2870108489172196E-3</v>
      </c>
      <c r="AH3142" s="16" t="str">
        <f t="shared" si="299"/>
        <v/>
      </c>
      <c r="AI3142" s="17" t="str">
        <f>IF('Peer Comparison Tool'!$D$11="NR","",IF($C3142='Peer Comparison Tool'!$D$9,COUNT('ALLL &lt;50B Database'!$AI$1:AI3141)+1,""))</f>
        <v/>
      </c>
    </row>
    <row r="3143" spans="1:35" x14ac:dyDescent="0.25">
      <c r="A3143" t="s">
        <v>1769</v>
      </c>
      <c r="B3143">
        <v>767554</v>
      </c>
      <c r="C3143" s="5" t="s">
        <v>1695</v>
      </c>
      <c r="D3143" s="5" t="s">
        <v>4390</v>
      </c>
      <c r="E3143" s="5" t="s">
        <v>4388</v>
      </c>
      <c r="F3143" s="2">
        <v>605</v>
      </c>
      <c r="G3143" s="2">
        <v>157884</v>
      </c>
      <c r="H3143" s="2">
        <v>76892</v>
      </c>
      <c r="I3143" s="2">
        <v>4284</v>
      </c>
      <c r="J3143" s="2">
        <v>72608</v>
      </c>
      <c r="K3143" s="33">
        <v>8.3324151608638163E-3</v>
      </c>
      <c r="L3143" s="2">
        <v>501</v>
      </c>
      <c r="M3143" s="2">
        <v>138624</v>
      </c>
      <c r="N3143" s="2">
        <v>71852</v>
      </c>
      <c r="O3143" s="33">
        <v>6.9726660357401328E-3</v>
      </c>
      <c r="P3143" s="2">
        <v>500</v>
      </c>
      <c r="Q3143" s="2">
        <v>137697</v>
      </c>
      <c r="R3143" s="2">
        <v>71939</v>
      </c>
      <c r="S3143" s="35">
        <v>6.9503329209469134E-3</v>
      </c>
      <c r="T3143" t="s">
        <v>4388</v>
      </c>
      <c r="U3143" t="s">
        <v>4388</v>
      </c>
      <c r="V3143" s="5" t="s">
        <v>4390</v>
      </c>
      <c r="W3143" s="5">
        <v>0</v>
      </c>
      <c r="X3143" s="4">
        <v>1.3820822399169029E-3</v>
      </c>
      <c r="Y3143" s="6">
        <v>105</v>
      </c>
      <c r="Z3143" s="4">
        <v>-2.233311479321945E-5</v>
      </c>
      <c r="AA3143" s="5">
        <v>4249</v>
      </c>
      <c r="AC3143" s="16" t="str">
        <f t="shared" si="294"/>
        <v/>
      </c>
      <c r="AD3143" s="16" t="str">
        <f t="shared" si="295"/>
        <v/>
      </c>
      <c r="AE3143" s="16" t="str">
        <f t="shared" si="296"/>
        <v/>
      </c>
      <c r="AF3143" s="16" t="str">
        <f t="shared" si="297"/>
        <v/>
      </c>
      <c r="AG3143" s="16">
        <f t="shared" si="298"/>
        <v>8.3324151608638163E-3</v>
      </c>
      <c r="AH3143" s="16" t="str">
        <f t="shared" si="299"/>
        <v/>
      </c>
      <c r="AI3143" s="17" t="str">
        <f>IF('Peer Comparison Tool'!$D$11="NR","",IF($C3143='Peer Comparison Tool'!$D$9,COUNT('ALLL &lt;50B Database'!$AI$1:AI3142)+1,""))</f>
        <v/>
      </c>
    </row>
    <row r="3144" spans="1:35" x14ac:dyDescent="0.25">
      <c r="A3144" t="s">
        <v>2142</v>
      </c>
      <c r="B3144">
        <v>328656</v>
      </c>
      <c r="C3144" s="5" t="s">
        <v>2041</v>
      </c>
      <c r="D3144" s="5" t="s">
        <v>4390</v>
      </c>
      <c r="E3144" s="5" t="s">
        <v>4388</v>
      </c>
      <c r="F3144" s="2">
        <v>2510</v>
      </c>
      <c r="G3144" s="2">
        <v>157858</v>
      </c>
      <c r="H3144" s="2">
        <v>138160</v>
      </c>
      <c r="I3144" s="2">
        <v>3980</v>
      </c>
      <c r="J3144" s="2">
        <v>134180</v>
      </c>
      <c r="K3144" s="33">
        <v>1.8706215531375765E-2</v>
      </c>
      <c r="L3144" s="2">
        <v>2435</v>
      </c>
      <c r="M3144" s="2">
        <v>160086</v>
      </c>
      <c r="N3144" s="2">
        <v>133880</v>
      </c>
      <c r="O3144" s="33">
        <v>1.8187929489094711E-2</v>
      </c>
      <c r="P3144" s="2">
        <v>2473</v>
      </c>
      <c r="Q3144" s="2">
        <v>154219</v>
      </c>
      <c r="R3144" s="2">
        <v>133709</v>
      </c>
      <c r="S3144" s="35">
        <v>1.8495389240814005E-2</v>
      </c>
      <c r="T3144" t="s">
        <v>4388</v>
      </c>
      <c r="U3144" t="s">
        <v>4388</v>
      </c>
      <c r="V3144" s="5" t="s">
        <v>4390</v>
      </c>
      <c r="W3144" s="5">
        <v>0</v>
      </c>
      <c r="X3144" s="4">
        <v>2.1082629056175944E-4</v>
      </c>
      <c r="Y3144" s="6">
        <v>37</v>
      </c>
      <c r="Z3144" s="4">
        <v>3.0745975171929396E-4</v>
      </c>
      <c r="AA3144" s="5">
        <v>728</v>
      </c>
      <c r="AC3144" s="16" t="str">
        <f t="shared" si="294"/>
        <v/>
      </c>
      <c r="AD3144" s="16" t="str">
        <f t="shared" si="295"/>
        <v/>
      </c>
      <c r="AE3144" s="16" t="str">
        <f t="shared" si="296"/>
        <v/>
      </c>
      <c r="AF3144" s="16" t="str">
        <f t="shared" si="297"/>
        <v/>
      </c>
      <c r="AG3144" s="16">
        <f t="shared" si="298"/>
        <v>1.8706215531375765E-2</v>
      </c>
      <c r="AH3144" s="16" t="str">
        <f t="shared" si="299"/>
        <v/>
      </c>
      <c r="AI3144" s="17" t="str">
        <f>IF('Peer Comparison Tool'!$D$11="NR","",IF($C3144='Peer Comparison Tool'!$D$9,COUNT('ALLL &lt;50B Database'!$AI$1:AI3143)+1,""))</f>
        <v/>
      </c>
    </row>
    <row r="3145" spans="1:35" x14ac:dyDescent="0.25">
      <c r="A3145" t="s">
        <v>1467</v>
      </c>
      <c r="B3145">
        <v>1005552</v>
      </c>
      <c r="C3145" s="5" t="s">
        <v>1389</v>
      </c>
      <c r="D3145" s="5" t="s">
        <v>4390</v>
      </c>
      <c r="E3145" s="5" t="s">
        <v>4388</v>
      </c>
      <c r="F3145" s="2">
        <v>1128</v>
      </c>
      <c r="G3145" s="2">
        <v>157817</v>
      </c>
      <c r="H3145" s="2">
        <v>106176</v>
      </c>
      <c r="I3145" s="2">
        <v>11899</v>
      </c>
      <c r="J3145" s="2">
        <v>94277</v>
      </c>
      <c r="K3145" s="33">
        <v>1.1964742195869618E-2</v>
      </c>
      <c r="L3145" s="2">
        <v>1016</v>
      </c>
      <c r="M3145" s="2">
        <v>137633</v>
      </c>
      <c r="N3145" s="2">
        <v>91653</v>
      </c>
      <c r="O3145" s="33">
        <v>1.1085289079462756E-2</v>
      </c>
      <c r="P3145" s="2">
        <v>1082</v>
      </c>
      <c r="Q3145" s="2">
        <v>139829</v>
      </c>
      <c r="R3145" s="2">
        <v>93308</v>
      </c>
      <c r="S3145" s="35">
        <v>1.1596004629828096E-2</v>
      </c>
      <c r="T3145" t="s">
        <v>4388</v>
      </c>
      <c r="U3145" t="s">
        <v>4388</v>
      </c>
      <c r="V3145" s="5" t="s">
        <v>4390</v>
      </c>
      <c r="W3145" s="5">
        <v>0</v>
      </c>
      <c r="X3145" s="4">
        <v>3.6873756604152187E-4</v>
      </c>
      <c r="Y3145" s="6">
        <v>46</v>
      </c>
      <c r="Z3145" s="4">
        <v>5.1071555036534023E-4</v>
      </c>
      <c r="AA3145" s="5">
        <v>2940</v>
      </c>
      <c r="AC3145" s="16" t="str">
        <f t="shared" si="294"/>
        <v/>
      </c>
      <c r="AD3145" s="16" t="str">
        <f t="shared" si="295"/>
        <v/>
      </c>
      <c r="AE3145" s="16" t="str">
        <f t="shared" si="296"/>
        <v/>
      </c>
      <c r="AF3145" s="16" t="str">
        <f t="shared" si="297"/>
        <v/>
      </c>
      <c r="AG3145" s="16">
        <f t="shared" si="298"/>
        <v>1.1964742195869618E-2</v>
      </c>
      <c r="AH3145" s="16" t="str">
        <f t="shared" si="299"/>
        <v/>
      </c>
      <c r="AI3145" s="17" t="str">
        <f>IF('Peer Comparison Tool'!$D$11="NR","",IF($C3145='Peer Comparison Tool'!$D$9,COUNT('ALLL &lt;50B Database'!$AI$1:AI3144)+1,""))</f>
        <v/>
      </c>
    </row>
    <row r="3146" spans="1:35" x14ac:dyDescent="0.25">
      <c r="A3146" t="s">
        <v>328</v>
      </c>
      <c r="B3146">
        <v>403067</v>
      </c>
      <c r="C3146" s="5" t="s">
        <v>207</v>
      </c>
      <c r="D3146" s="5" t="s">
        <v>4390</v>
      </c>
      <c r="E3146" s="5" t="s">
        <v>4388</v>
      </c>
      <c r="F3146" s="2">
        <v>2976</v>
      </c>
      <c r="G3146" s="2">
        <v>157191</v>
      </c>
      <c r="H3146" s="2">
        <v>106160</v>
      </c>
      <c r="I3146" s="2">
        <v>19399</v>
      </c>
      <c r="J3146" s="2">
        <v>86761</v>
      </c>
      <c r="K3146" s="33">
        <v>3.4301126081995363E-2</v>
      </c>
      <c r="L3146" s="2">
        <v>2974</v>
      </c>
      <c r="M3146" s="2">
        <v>156077</v>
      </c>
      <c r="N3146" s="2">
        <v>94999</v>
      </c>
      <c r="O3146" s="33">
        <v>3.1305592690449371E-2</v>
      </c>
      <c r="P3146" s="2">
        <v>2975</v>
      </c>
      <c r="Q3146" s="2">
        <v>142770</v>
      </c>
      <c r="R3146" s="2">
        <v>90070</v>
      </c>
      <c r="S3146" s="35">
        <v>3.3029865660042186E-2</v>
      </c>
      <c r="T3146" t="s">
        <v>4388</v>
      </c>
      <c r="U3146" t="s">
        <v>4388</v>
      </c>
      <c r="V3146" s="5" t="s">
        <v>4390</v>
      </c>
      <c r="W3146" s="5">
        <v>0</v>
      </c>
      <c r="X3146" s="4">
        <v>1.271260421953177E-3</v>
      </c>
      <c r="Y3146" s="6">
        <v>1</v>
      </c>
      <c r="Z3146" s="4">
        <v>1.7242729695928147E-3</v>
      </c>
      <c r="AA3146" s="5">
        <v>97</v>
      </c>
      <c r="AC3146" s="16" t="str">
        <f t="shared" si="294"/>
        <v/>
      </c>
      <c r="AD3146" s="16" t="str">
        <f t="shared" si="295"/>
        <v/>
      </c>
      <c r="AE3146" s="16" t="str">
        <f t="shared" si="296"/>
        <v/>
      </c>
      <c r="AF3146" s="16" t="str">
        <f t="shared" si="297"/>
        <v/>
      </c>
      <c r="AG3146" s="16">
        <f t="shared" si="298"/>
        <v>3.4301126081995363E-2</v>
      </c>
      <c r="AH3146" s="16" t="str">
        <f t="shared" si="299"/>
        <v/>
      </c>
      <c r="AI3146" s="17" t="str">
        <f>IF('Peer Comparison Tool'!$D$11="NR","",IF($C3146='Peer Comparison Tool'!$D$9,COUNT('ALLL &lt;50B Database'!$AI$1:AI3145)+1,""))</f>
        <v/>
      </c>
    </row>
    <row r="3147" spans="1:35" x14ac:dyDescent="0.25">
      <c r="A3147" t="s">
        <v>1427</v>
      </c>
      <c r="B3147">
        <v>547550</v>
      </c>
      <c r="C3147" s="5" t="s">
        <v>4362</v>
      </c>
      <c r="D3147" s="5" t="s">
        <v>4390</v>
      </c>
      <c r="E3147" s="5" t="s">
        <v>4388</v>
      </c>
      <c r="F3147" s="2">
        <v>1562</v>
      </c>
      <c r="G3147" s="2">
        <v>157155</v>
      </c>
      <c r="H3147" s="2">
        <v>83096</v>
      </c>
      <c r="I3147" s="2">
        <v>6217</v>
      </c>
      <c r="J3147" s="2">
        <v>76879</v>
      </c>
      <c r="K3147" s="33">
        <v>2.0317642008871085E-2</v>
      </c>
      <c r="L3147" s="2">
        <v>1335</v>
      </c>
      <c r="M3147" s="2">
        <v>141812</v>
      </c>
      <c r="N3147" s="2">
        <v>78602</v>
      </c>
      <c r="O3147" s="33">
        <v>1.6984300653927382E-2</v>
      </c>
      <c r="P3147" s="2">
        <v>1355</v>
      </c>
      <c r="Q3147" s="2">
        <v>144392</v>
      </c>
      <c r="R3147" s="2">
        <v>81421</v>
      </c>
      <c r="S3147" s="35">
        <v>1.6641898281770061E-2</v>
      </c>
      <c r="T3147" t="s">
        <v>4388</v>
      </c>
      <c r="U3147" t="s">
        <v>4388</v>
      </c>
      <c r="V3147" s="5" t="s">
        <v>4390</v>
      </c>
      <c r="W3147" s="5">
        <v>0</v>
      </c>
      <c r="X3147" s="4">
        <v>3.6757437271010239E-3</v>
      </c>
      <c r="Y3147" s="6">
        <v>207</v>
      </c>
      <c r="Z3147" s="4">
        <v>-3.4240237215732092E-4</v>
      </c>
      <c r="AA3147" s="5">
        <v>518</v>
      </c>
      <c r="AC3147" s="16" t="str">
        <f t="shared" si="294"/>
        <v/>
      </c>
      <c r="AD3147" s="16" t="str">
        <f t="shared" si="295"/>
        <v/>
      </c>
      <c r="AE3147" s="16" t="str">
        <f t="shared" si="296"/>
        <v/>
      </c>
      <c r="AF3147" s="16" t="str">
        <f t="shared" si="297"/>
        <v/>
      </c>
      <c r="AG3147" s="16">
        <f t="shared" si="298"/>
        <v>2.0317642008871085E-2</v>
      </c>
      <c r="AH3147" s="16" t="str">
        <f t="shared" si="299"/>
        <v/>
      </c>
      <c r="AI3147" s="17" t="str">
        <f>IF('Peer Comparison Tool'!$D$11="NR","",IF($C3147='Peer Comparison Tool'!$D$9,COUNT('ALLL &lt;50B Database'!$AI$1:AI3146)+1,""))</f>
        <v/>
      </c>
    </row>
    <row r="3148" spans="1:35" x14ac:dyDescent="0.25">
      <c r="A3148" t="s">
        <v>170</v>
      </c>
      <c r="B3148">
        <v>931047</v>
      </c>
      <c r="C3148" s="5" t="s">
        <v>113</v>
      </c>
      <c r="D3148" s="5" t="s">
        <v>4387</v>
      </c>
      <c r="E3148" s="5" t="s">
        <v>4388</v>
      </c>
      <c r="F3148" s="2">
        <v>2143</v>
      </c>
      <c r="G3148" s="2">
        <v>157021</v>
      </c>
      <c r="H3148" s="2">
        <v>119854</v>
      </c>
      <c r="I3148" s="2">
        <v>902</v>
      </c>
      <c r="J3148" s="2">
        <v>118952</v>
      </c>
      <c r="K3148" s="33">
        <v>1.8015670186293631E-2</v>
      </c>
      <c r="L3148" s="2">
        <v>2068</v>
      </c>
      <c r="M3148" s="2">
        <v>144907</v>
      </c>
      <c r="N3148" s="2">
        <v>118318</v>
      </c>
      <c r="O3148" s="33">
        <v>1.7478321134569551E-2</v>
      </c>
      <c r="P3148" s="2">
        <v>2134</v>
      </c>
      <c r="Q3148" s="2">
        <v>145732</v>
      </c>
      <c r="R3148" s="2">
        <v>120069</v>
      </c>
      <c r="S3148" s="35">
        <v>1.7773113792902414E-2</v>
      </c>
      <c r="T3148" t="s">
        <v>4388</v>
      </c>
      <c r="U3148" t="s">
        <v>4388</v>
      </c>
      <c r="V3148" s="5" t="s">
        <v>4387</v>
      </c>
      <c r="W3148" s="5">
        <v>0</v>
      </c>
      <c r="X3148" s="4">
        <v>2.4255639339121685E-4</v>
      </c>
      <c r="Y3148" s="6">
        <v>9</v>
      </c>
      <c r="Z3148" s="4">
        <v>2.947926583328625E-4</v>
      </c>
      <c r="AA3148" s="5">
        <v>842</v>
      </c>
      <c r="AC3148" s="16" t="str">
        <f t="shared" si="294"/>
        <v/>
      </c>
      <c r="AD3148" s="16" t="str">
        <f t="shared" si="295"/>
        <v/>
      </c>
      <c r="AE3148" s="16" t="str">
        <f t="shared" si="296"/>
        <v/>
      </c>
      <c r="AF3148" s="16" t="str">
        <f t="shared" si="297"/>
        <v/>
      </c>
      <c r="AG3148" s="16">
        <f t="shared" si="298"/>
        <v>1.8015670186293631E-2</v>
      </c>
      <c r="AH3148" s="16" t="str">
        <f t="shared" si="299"/>
        <v/>
      </c>
      <c r="AI3148" s="17" t="str">
        <f>IF('Peer Comparison Tool'!$D$11="NR","",IF($C3148='Peer Comparison Tool'!$D$9,COUNT('ALLL &lt;50B Database'!$AI$1:AI3147)+1,""))</f>
        <v/>
      </c>
    </row>
    <row r="3149" spans="1:35" x14ac:dyDescent="0.25">
      <c r="A3149" t="s">
        <v>2928</v>
      </c>
      <c r="B3149">
        <v>768458</v>
      </c>
      <c r="C3149" s="5" t="s">
        <v>2907</v>
      </c>
      <c r="D3149" s="5" t="s">
        <v>4387</v>
      </c>
      <c r="E3149" s="5" t="s">
        <v>4388</v>
      </c>
      <c r="F3149" s="2">
        <v>957</v>
      </c>
      <c r="G3149" s="2">
        <v>156971</v>
      </c>
      <c r="H3149" s="2">
        <v>63225</v>
      </c>
      <c r="I3149" s="2">
        <v>11187</v>
      </c>
      <c r="J3149" s="2">
        <v>52038</v>
      </c>
      <c r="K3149" s="33">
        <v>1.8390407010261733E-2</v>
      </c>
      <c r="L3149" s="2">
        <v>960</v>
      </c>
      <c r="M3149" s="2">
        <v>146637</v>
      </c>
      <c r="N3149" s="2">
        <v>52533</v>
      </c>
      <c r="O3149" s="33">
        <v>1.8274227628347895E-2</v>
      </c>
      <c r="P3149" s="2">
        <v>965</v>
      </c>
      <c r="Q3149" s="2">
        <v>142876</v>
      </c>
      <c r="R3149" s="2">
        <v>54726</v>
      </c>
      <c r="S3149" s="35">
        <v>1.7633300442202973E-2</v>
      </c>
      <c r="T3149" t="s">
        <v>4388</v>
      </c>
      <c r="U3149" t="s">
        <v>4388</v>
      </c>
      <c r="V3149" s="5" t="s">
        <v>4387</v>
      </c>
      <c r="W3149" s="5">
        <v>0</v>
      </c>
      <c r="X3149" s="4">
        <v>7.571065680587602E-4</v>
      </c>
      <c r="Y3149" s="6">
        <v>-8</v>
      </c>
      <c r="Z3149" s="4">
        <v>-6.4092718614492186E-4</v>
      </c>
      <c r="AA3149" s="5">
        <v>774</v>
      </c>
      <c r="AC3149" s="16" t="str">
        <f t="shared" si="294"/>
        <v/>
      </c>
      <c r="AD3149" s="16" t="str">
        <f t="shared" si="295"/>
        <v/>
      </c>
      <c r="AE3149" s="16" t="str">
        <f t="shared" si="296"/>
        <v/>
      </c>
      <c r="AF3149" s="16" t="str">
        <f t="shared" si="297"/>
        <v/>
      </c>
      <c r="AG3149" s="16">
        <f t="shared" si="298"/>
        <v>1.8390407010261733E-2</v>
      </c>
      <c r="AH3149" s="16" t="str">
        <f t="shared" si="299"/>
        <v/>
      </c>
      <c r="AI3149" s="17" t="str">
        <f>IF('Peer Comparison Tool'!$D$11="NR","",IF($C3149='Peer Comparison Tool'!$D$9,COUNT('ALLL &lt;50B Database'!$AI$1:AI3148)+1,""))</f>
        <v/>
      </c>
    </row>
    <row r="3150" spans="1:35" x14ac:dyDescent="0.25">
      <c r="A3150" t="s">
        <v>847</v>
      </c>
      <c r="B3150">
        <v>969844</v>
      </c>
      <c r="C3150" s="5" t="s">
        <v>716</v>
      </c>
      <c r="D3150" s="5" t="s">
        <v>4390</v>
      </c>
      <c r="E3150" s="5" t="s">
        <v>4388</v>
      </c>
      <c r="F3150" s="2">
        <v>1391</v>
      </c>
      <c r="G3150" s="2">
        <v>156859</v>
      </c>
      <c r="H3150" s="2">
        <v>88864</v>
      </c>
      <c r="I3150" s="2">
        <v>7602</v>
      </c>
      <c r="J3150" s="2">
        <v>81262</v>
      </c>
      <c r="K3150" s="33">
        <v>1.7117471881076027E-2</v>
      </c>
      <c r="L3150" s="2">
        <v>1203</v>
      </c>
      <c r="M3150" s="2">
        <v>118055</v>
      </c>
      <c r="N3150" s="2">
        <v>80866</v>
      </c>
      <c r="O3150" s="33">
        <v>1.4876462295649593E-2</v>
      </c>
      <c r="P3150" s="2">
        <v>1223</v>
      </c>
      <c r="Q3150" s="2">
        <v>130240</v>
      </c>
      <c r="R3150" s="2">
        <v>80549</v>
      </c>
      <c r="S3150" s="35">
        <v>1.5183304572372096E-2</v>
      </c>
      <c r="T3150" t="s">
        <v>4388</v>
      </c>
      <c r="U3150" t="s">
        <v>4388</v>
      </c>
      <c r="V3150" s="5" t="s">
        <v>4390</v>
      </c>
      <c r="W3150" s="5">
        <v>0</v>
      </c>
      <c r="X3150" s="4">
        <v>1.934167308703931E-3</v>
      </c>
      <c r="Y3150" s="6">
        <v>168</v>
      </c>
      <c r="Z3150" s="4">
        <v>3.0684227672250243E-4</v>
      </c>
      <c r="AA3150" s="5">
        <v>1013</v>
      </c>
      <c r="AC3150" s="16" t="str">
        <f t="shared" si="294"/>
        <v/>
      </c>
      <c r="AD3150" s="16" t="str">
        <f t="shared" si="295"/>
        <v/>
      </c>
      <c r="AE3150" s="16" t="str">
        <f t="shared" si="296"/>
        <v/>
      </c>
      <c r="AF3150" s="16" t="str">
        <f t="shared" si="297"/>
        <v/>
      </c>
      <c r="AG3150" s="16">
        <f t="shared" si="298"/>
        <v>1.7117471881076027E-2</v>
      </c>
      <c r="AH3150" s="16" t="str">
        <f t="shared" si="299"/>
        <v/>
      </c>
      <c r="AI3150" s="17" t="str">
        <f>IF('Peer Comparison Tool'!$D$11="NR","",IF($C3150='Peer Comparison Tool'!$D$9,COUNT('ALLL &lt;50B Database'!$AI$1:AI3149)+1,""))</f>
        <v/>
      </c>
    </row>
    <row r="3151" spans="1:35" x14ac:dyDescent="0.25">
      <c r="A3151" t="s">
        <v>834</v>
      </c>
      <c r="B3151">
        <v>223845</v>
      </c>
      <c r="C3151" s="5" t="s">
        <v>716</v>
      </c>
      <c r="D3151" s="5" t="s">
        <v>4390</v>
      </c>
      <c r="E3151" s="5" t="s">
        <v>4388</v>
      </c>
      <c r="F3151" s="2">
        <v>713</v>
      </c>
      <c r="G3151" s="2">
        <v>156584</v>
      </c>
      <c r="H3151" s="2">
        <v>69251</v>
      </c>
      <c r="I3151" s="2">
        <v>1169</v>
      </c>
      <c r="J3151" s="2">
        <v>68082</v>
      </c>
      <c r="K3151" s="33">
        <v>1.0472665315355014E-2</v>
      </c>
      <c r="L3151" s="2">
        <v>809</v>
      </c>
      <c r="M3151" s="2">
        <v>145570</v>
      </c>
      <c r="N3151" s="2">
        <v>65594</v>
      </c>
      <c r="O3151" s="33">
        <v>1.2333445132176723E-2</v>
      </c>
      <c r="P3151" s="2">
        <v>716</v>
      </c>
      <c r="Q3151" s="2">
        <v>150384</v>
      </c>
      <c r="R3151" s="2">
        <v>67142</v>
      </c>
      <c r="S3151" s="35">
        <v>1.066396592296923E-2</v>
      </c>
      <c r="T3151" t="s">
        <v>4388</v>
      </c>
      <c r="U3151" t="s">
        <v>4388</v>
      </c>
      <c r="V3151" s="5" t="s">
        <v>4390</v>
      </c>
      <c r="W3151" s="5">
        <v>0</v>
      </c>
      <c r="X3151" s="4">
        <v>-1.9130060761421604E-4</v>
      </c>
      <c r="Y3151" s="6">
        <v>-3</v>
      </c>
      <c r="Z3151" s="4">
        <v>-1.6694792092074931E-3</v>
      </c>
      <c r="AA3151" s="5">
        <v>3610</v>
      </c>
      <c r="AC3151" s="16" t="str">
        <f t="shared" si="294"/>
        <v/>
      </c>
      <c r="AD3151" s="16" t="str">
        <f t="shared" si="295"/>
        <v/>
      </c>
      <c r="AE3151" s="16" t="str">
        <f t="shared" si="296"/>
        <v/>
      </c>
      <c r="AF3151" s="16" t="str">
        <f t="shared" si="297"/>
        <v/>
      </c>
      <c r="AG3151" s="16">
        <f t="shared" si="298"/>
        <v>1.0472665315355014E-2</v>
      </c>
      <c r="AH3151" s="16" t="str">
        <f t="shared" si="299"/>
        <v/>
      </c>
      <c r="AI3151" s="17" t="str">
        <f>IF('Peer Comparison Tool'!$D$11="NR","",IF($C3151='Peer Comparison Tool'!$D$9,COUNT('ALLL &lt;50B Database'!$AI$1:AI3150)+1,""))</f>
        <v/>
      </c>
    </row>
    <row r="3152" spans="1:35" x14ac:dyDescent="0.25">
      <c r="A3152" t="s">
        <v>2156</v>
      </c>
      <c r="B3152">
        <v>1006157</v>
      </c>
      <c r="C3152" s="5" t="s">
        <v>2041</v>
      </c>
      <c r="D3152" s="5" t="s">
        <v>4390</v>
      </c>
      <c r="E3152" s="5" t="s">
        <v>4388</v>
      </c>
      <c r="F3152" s="2">
        <v>680</v>
      </c>
      <c r="G3152" s="2">
        <v>156533</v>
      </c>
      <c r="H3152" s="2">
        <v>60247</v>
      </c>
      <c r="I3152" s="2">
        <v>11709</v>
      </c>
      <c r="J3152" s="2">
        <v>48538</v>
      </c>
      <c r="K3152" s="33">
        <v>1.40096419300342E-2</v>
      </c>
      <c r="L3152" s="2">
        <v>681</v>
      </c>
      <c r="M3152" s="2">
        <v>129859</v>
      </c>
      <c r="N3152" s="2">
        <v>51361</v>
      </c>
      <c r="O3152" s="33">
        <v>1.3259087634586554E-2</v>
      </c>
      <c r="P3152" s="2">
        <v>680</v>
      </c>
      <c r="Q3152" s="2">
        <v>134418</v>
      </c>
      <c r="R3152" s="2">
        <v>50532</v>
      </c>
      <c r="S3152" s="35">
        <v>1.3456819441146205E-2</v>
      </c>
      <c r="T3152" t="s">
        <v>4388</v>
      </c>
      <c r="U3152" t="s">
        <v>4388</v>
      </c>
      <c r="V3152" s="5" t="s">
        <v>4390</v>
      </c>
      <c r="W3152" s="5">
        <v>0</v>
      </c>
      <c r="X3152" s="4">
        <v>5.5282248888799575E-4</v>
      </c>
      <c r="Y3152" s="6">
        <v>0</v>
      </c>
      <c r="Z3152" s="4">
        <v>1.9773180655965027E-4</v>
      </c>
      <c r="AA3152" s="5">
        <v>1978</v>
      </c>
      <c r="AC3152" s="16" t="str">
        <f t="shared" si="294"/>
        <v/>
      </c>
      <c r="AD3152" s="16" t="str">
        <f t="shared" si="295"/>
        <v/>
      </c>
      <c r="AE3152" s="16" t="str">
        <f t="shared" si="296"/>
        <v/>
      </c>
      <c r="AF3152" s="16" t="str">
        <f t="shared" si="297"/>
        <v/>
      </c>
      <c r="AG3152" s="16">
        <f t="shared" si="298"/>
        <v>1.40096419300342E-2</v>
      </c>
      <c r="AH3152" s="16" t="str">
        <f t="shared" si="299"/>
        <v/>
      </c>
      <c r="AI3152" s="17" t="str">
        <f>IF('Peer Comparison Tool'!$D$11="NR","",IF($C3152='Peer Comparison Tool'!$D$9,COUNT('ALLL &lt;50B Database'!$AI$1:AI3151)+1,""))</f>
        <v/>
      </c>
    </row>
    <row r="3153" spans="1:35" x14ac:dyDescent="0.25">
      <c r="A3153" t="s">
        <v>2761</v>
      </c>
      <c r="B3153">
        <v>731050</v>
      </c>
      <c r="C3153" s="5" t="s">
        <v>2711</v>
      </c>
      <c r="D3153" s="5" t="s">
        <v>4390</v>
      </c>
      <c r="E3153" s="5" t="s">
        <v>4388</v>
      </c>
      <c r="F3153" s="2">
        <v>1494</v>
      </c>
      <c r="G3153" s="2">
        <v>156513</v>
      </c>
      <c r="H3153" s="2">
        <v>126612</v>
      </c>
      <c r="I3153" s="2">
        <v>4781</v>
      </c>
      <c r="J3153" s="2">
        <v>121831</v>
      </c>
      <c r="K3153" s="33">
        <v>1.2262888755735404E-2</v>
      </c>
      <c r="L3153" s="2">
        <v>1499</v>
      </c>
      <c r="M3153" s="2">
        <v>151463</v>
      </c>
      <c r="N3153" s="2">
        <v>123780</v>
      </c>
      <c r="O3153" s="33">
        <v>1.2110195508159638E-2</v>
      </c>
      <c r="P3153" s="2">
        <v>1498</v>
      </c>
      <c r="Q3153" s="2">
        <v>148442</v>
      </c>
      <c r="R3153" s="2">
        <v>120385</v>
      </c>
      <c r="S3153" s="35">
        <v>1.2443410723927399E-2</v>
      </c>
      <c r="T3153" t="s">
        <v>4388</v>
      </c>
      <c r="U3153" t="s">
        <v>4388</v>
      </c>
      <c r="V3153" s="5" t="s">
        <v>4390</v>
      </c>
      <c r="W3153" s="5">
        <v>0</v>
      </c>
      <c r="X3153" s="4">
        <v>-1.8052196819199479E-4</v>
      </c>
      <c r="Y3153" s="6">
        <v>-4</v>
      </c>
      <c r="Z3153" s="4">
        <v>3.3321521576776085E-4</v>
      </c>
      <c r="AA3153" s="5">
        <v>2797</v>
      </c>
      <c r="AC3153" s="16" t="str">
        <f t="shared" si="294"/>
        <v/>
      </c>
      <c r="AD3153" s="16" t="str">
        <f t="shared" si="295"/>
        <v/>
      </c>
      <c r="AE3153" s="16" t="str">
        <f t="shared" si="296"/>
        <v/>
      </c>
      <c r="AF3153" s="16" t="str">
        <f t="shared" si="297"/>
        <v/>
      </c>
      <c r="AG3153" s="16">
        <f t="shared" si="298"/>
        <v>1.2262888755735404E-2</v>
      </c>
      <c r="AH3153" s="16" t="str">
        <f t="shared" si="299"/>
        <v/>
      </c>
      <c r="AI3153" s="17" t="str">
        <f>IF('Peer Comparison Tool'!$D$11="NR","",IF($C3153='Peer Comparison Tool'!$D$9,COUNT('ALLL &lt;50B Database'!$AI$1:AI3152)+1,""))</f>
        <v/>
      </c>
    </row>
    <row r="3154" spans="1:35" x14ac:dyDescent="0.25">
      <c r="A3154" t="s">
        <v>2189</v>
      </c>
      <c r="B3154">
        <v>157650</v>
      </c>
      <c r="C3154" s="5" t="s">
        <v>2041</v>
      </c>
      <c r="D3154" s="5" t="s">
        <v>4387</v>
      </c>
      <c r="E3154" s="5" t="s">
        <v>4388</v>
      </c>
      <c r="F3154" s="2">
        <v>607</v>
      </c>
      <c r="G3154" s="2">
        <v>156408</v>
      </c>
      <c r="H3154" s="2">
        <v>91160</v>
      </c>
      <c r="I3154" s="2">
        <v>25182</v>
      </c>
      <c r="J3154" s="2">
        <v>65978</v>
      </c>
      <c r="K3154" s="33">
        <v>9.200036375761618E-3</v>
      </c>
      <c r="L3154" s="2">
        <v>575</v>
      </c>
      <c r="M3154" s="2">
        <v>104245</v>
      </c>
      <c r="N3154" s="2">
        <v>67225</v>
      </c>
      <c r="O3154" s="33">
        <v>8.5533655634064711E-3</v>
      </c>
      <c r="P3154" s="2">
        <v>591</v>
      </c>
      <c r="Q3154" s="2">
        <v>102539</v>
      </c>
      <c r="R3154" s="2">
        <v>65397</v>
      </c>
      <c r="S3154" s="35">
        <v>9.0371117941189967E-3</v>
      </c>
      <c r="T3154" t="s">
        <v>4388</v>
      </c>
      <c r="U3154" t="s">
        <v>4388</v>
      </c>
      <c r="V3154" s="5" t="s">
        <v>4387</v>
      </c>
      <c r="W3154" s="5">
        <v>0</v>
      </c>
      <c r="X3154" s="4">
        <v>1.6292458164262127E-4</v>
      </c>
      <c r="Y3154" s="6">
        <v>16</v>
      </c>
      <c r="Z3154" s="4">
        <v>4.8374623071252565E-4</v>
      </c>
      <c r="AA3154" s="5">
        <v>4028</v>
      </c>
      <c r="AC3154" s="16" t="str">
        <f t="shared" si="294"/>
        <v/>
      </c>
      <c r="AD3154" s="16" t="str">
        <f t="shared" si="295"/>
        <v/>
      </c>
      <c r="AE3154" s="16" t="str">
        <f t="shared" si="296"/>
        <v/>
      </c>
      <c r="AF3154" s="16" t="str">
        <f t="shared" si="297"/>
        <v/>
      </c>
      <c r="AG3154" s="16">
        <f t="shared" si="298"/>
        <v>9.200036375761618E-3</v>
      </c>
      <c r="AH3154" s="16" t="str">
        <f t="shared" si="299"/>
        <v/>
      </c>
      <c r="AI3154" s="17" t="str">
        <f>IF('Peer Comparison Tool'!$D$11="NR","",IF($C3154='Peer Comparison Tool'!$D$9,COUNT('ALLL &lt;50B Database'!$AI$1:AI3153)+1,""))</f>
        <v/>
      </c>
    </row>
    <row r="3155" spans="1:35" x14ac:dyDescent="0.25">
      <c r="A3155" t="s">
        <v>1472</v>
      </c>
      <c r="B3155">
        <v>796657</v>
      </c>
      <c r="C3155" s="5" t="s">
        <v>1389</v>
      </c>
      <c r="D3155" s="5" t="s">
        <v>4390</v>
      </c>
      <c r="E3155" s="5" t="s">
        <v>4388</v>
      </c>
      <c r="F3155" s="2">
        <v>782</v>
      </c>
      <c r="G3155" s="2">
        <v>156280</v>
      </c>
      <c r="H3155" s="2">
        <v>66858</v>
      </c>
      <c r="I3155" s="2">
        <v>10298</v>
      </c>
      <c r="J3155" s="2">
        <v>56560</v>
      </c>
      <c r="K3155" s="33">
        <v>1.3826025459688826E-2</v>
      </c>
      <c r="L3155" s="2">
        <v>786</v>
      </c>
      <c r="M3155" s="2">
        <v>140824</v>
      </c>
      <c r="N3155" s="2">
        <v>56852</v>
      </c>
      <c r="O3155" s="33">
        <v>1.3825371139098009E-2</v>
      </c>
      <c r="P3155" s="2">
        <v>782</v>
      </c>
      <c r="Q3155" s="2">
        <v>144422</v>
      </c>
      <c r="R3155" s="2">
        <v>57616</v>
      </c>
      <c r="S3155" s="35">
        <v>1.3572618717023048E-2</v>
      </c>
      <c r="T3155" t="s">
        <v>4388</v>
      </c>
      <c r="U3155" t="s">
        <v>4388</v>
      </c>
      <c r="V3155" s="5" t="s">
        <v>4390</v>
      </c>
      <c r="W3155" s="5">
        <v>0</v>
      </c>
      <c r="X3155" s="4">
        <v>2.5340674266577726E-4</v>
      </c>
      <c r="Y3155" s="6">
        <v>0</v>
      </c>
      <c r="Z3155" s="4">
        <v>-2.5275242207496024E-4</v>
      </c>
      <c r="AA3155" s="5">
        <v>2050</v>
      </c>
      <c r="AC3155" s="16" t="str">
        <f t="shared" si="294"/>
        <v/>
      </c>
      <c r="AD3155" s="16" t="str">
        <f t="shared" si="295"/>
        <v/>
      </c>
      <c r="AE3155" s="16" t="str">
        <f t="shared" si="296"/>
        <v/>
      </c>
      <c r="AF3155" s="16" t="str">
        <f t="shared" si="297"/>
        <v/>
      </c>
      <c r="AG3155" s="16">
        <f t="shared" si="298"/>
        <v>1.3826025459688826E-2</v>
      </c>
      <c r="AH3155" s="16" t="str">
        <f t="shared" si="299"/>
        <v/>
      </c>
      <c r="AI3155" s="17" t="str">
        <f>IF('Peer Comparison Tool'!$D$11="NR","",IF($C3155='Peer Comparison Tool'!$D$9,COUNT('ALLL &lt;50B Database'!$AI$1:AI3154)+1,""))</f>
        <v/>
      </c>
    </row>
    <row r="3156" spans="1:35" x14ac:dyDescent="0.25">
      <c r="A3156" t="s">
        <v>3141</v>
      </c>
      <c r="B3156">
        <v>320070</v>
      </c>
      <c r="C3156" s="5" t="s">
        <v>3064</v>
      </c>
      <c r="D3156" s="5" t="s">
        <v>4390</v>
      </c>
      <c r="E3156" s="5" t="s">
        <v>4388</v>
      </c>
      <c r="F3156" s="2">
        <v>1033</v>
      </c>
      <c r="G3156" s="2">
        <v>156262</v>
      </c>
      <c r="H3156" s="2">
        <v>134022</v>
      </c>
      <c r="I3156" s="2">
        <v>0</v>
      </c>
      <c r="J3156" s="2">
        <v>134022</v>
      </c>
      <c r="K3156" s="33">
        <v>7.7076897822745518E-3</v>
      </c>
      <c r="L3156" s="2">
        <v>944</v>
      </c>
      <c r="M3156" s="2">
        <v>152116</v>
      </c>
      <c r="N3156" s="2">
        <v>133363</v>
      </c>
      <c r="O3156" s="33">
        <v>7.0784250504262805E-3</v>
      </c>
      <c r="P3156" s="2">
        <v>994</v>
      </c>
      <c r="Q3156" s="2">
        <v>156220</v>
      </c>
      <c r="R3156" s="2">
        <v>138213</v>
      </c>
      <c r="S3156" s="35">
        <v>7.1917981665979317E-3</v>
      </c>
      <c r="T3156" t="s">
        <v>4388</v>
      </c>
      <c r="U3156" t="s">
        <v>4388</v>
      </c>
      <c r="V3156" s="5" t="s">
        <v>4390</v>
      </c>
      <c r="W3156" s="5">
        <v>0</v>
      </c>
      <c r="X3156" s="4">
        <v>5.1589161567662002E-4</v>
      </c>
      <c r="Y3156" s="6">
        <v>39</v>
      </c>
      <c r="Z3156" s="4">
        <v>1.1337311617165124E-4</v>
      </c>
      <c r="AA3156" s="5">
        <v>4357</v>
      </c>
      <c r="AC3156" s="16" t="str">
        <f t="shared" si="294"/>
        <v/>
      </c>
      <c r="AD3156" s="16" t="str">
        <f t="shared" si="295"/>
        <v/>
      </c>
      <c r="AE3156" s="16" t="str">
        <f t="shared" si="296"/>
        <v/>
      </c>
      <c r="AF3156" s="16" t="str">
        <f t="shared" si="297"/>
        <v/>
      </c>
      <c r="AG3156" s="16">
        <f t="shared" si="298"/>
        <v>7.7076897822745518E-3</v>
      </c>
      <c r="AH3156" s="16" t="str">
        <f t="shared" si="299"/>
        <v/>
      </c>
      <c r="AI3156" s="17" t="str">
        <f>IF('Peer Comparison Tool'!$D$11="NR","",IF($C3156='Peer Comparison Tool'!$D$9,COUNT('ALLL &lt;50B Database'!$AI$1:AI3155)+1,""))</f>
        <v/>
      </c>
    </row>
    <row r="3157" spans="1:35" x14ac:dyDescent="0.25">
      <c r="A3157" t="s">
        <v>171</v>
      </c>
      <c r="B3157">
        <v>455945</v>
      </c>
      <c r="C3157" s="5" t="s">
        <v>113</v>
      </c>
      <c r="D3157" s="5" t="s">
        <v>4390</v>
      </c>
      <c r="E3157" s="5" t="s">
        <v>4388</v>
      </c>
      <c r="F3157" s="2">
        <v>1310</v>
      </c>
      <c r="G3157" s="2">
        <v>156218</v>
      </c>
      <c r="H3157" s="2">
        <v>114766</v>
      </c>
      <c r="I3157" s="2">
        <v>4253</v>
      </c>
      <c r="J3157" s="2">
        <v>110513</v>
      </c>
      <c r="K3157" s="33">
        <v>1.1853809054138428E-2</v>
      </c>
      <c r="L3157" s="2">
        <v>945</v>
      </c>
      <c r="M3157" s="2">
        <v>140759</v>
      </c>
      <c r="N3157" s="2">
        <v>110209</v>
      </c>
      <c r="O3157" s="33">
        <v>8.5746173180048825E-3</v>
      </c>
      <c r="P3157" s="2">
        <v>970</v>
      </c>
      <c r="Q3157" s="2">
        <v>145561</v>
      </c>
      <c r="R3157" s="2">
        <v>110683</v>
      </c>
      <c r="S3157" s="35">
        <v>8.7637667934551827E-3</v>
      </c>
      <c r="T3157" t="s">
        <v>4388</v>
      </c>
      <c r="U3157" t="s">
        <v>4388</v>
      </c>
      <c r="V3157" s="5" t="s">
        <v>4390</v>
      </c>
      <c r="W3157" s="5">
        <v>0</v>
      </c>
      <c r="X3157" s="4">
        <v>3.0900422606832453E-3</v>
      </c>
      <c r="Y3157" s="6">
        <v>340</v>
      </c>
      <c r="Z3157" s="4">
        <v>1.8914947545030023E-4</v>
      </c>
      <c r="AA3157" s="5">
        <v>3000</v>
      </c>
      <c r="AC3157" s="16" t="str">
        <f t="shared" si="294"/>
        <v/>
      </c>
      <c r="AD3157" s="16" t="str">
        <f t="shared" si="295"/>
        <v/>
      </c>
      <c r="AE3157" s="16" t="str">
        <f t="shared" si="296"/>
        <v/>
      </c>
      <c r="AF3157" s="16" t="str">
        <f t="shared" si="297"/>
        <v/>
      </c>
      <c r="AG3157" s="16">
        <f t="shared" si="298"/>
        <v>1.1853809054138428E-2</v>
      </c>
      <c r="AH3157" s="16" t="str">
        <f t="shared" si="299"/>
        <v/>
      </c>
      <c r="AI3157" s="17" t="str">
        <f>IF('Peer Comparison Tool'!$D$11="NR","",IF($C3157='Peer Comparison Tool'!$D$9,COUNT('ALLL &lt;50B Database'!$AI$1:AI3156)+1,""))</f>
        <v/>
      </c>
    </row>
    <row r="3158" spans="1:35" x14ac:dyDescent="0.25">
      <c r="A3158" t="s">
        <v>3937</v>
      </c>
      <c r="B3158">
        <v>776369</v>
      </c>
      <c r="C3158" s="5" t="s">
        <v>3704</v>
      </c>
      <c r="D3158" s="5" t="s">
        <v>4390</v>
      </c>
      <c r="E3158" s="5" t="s">
        <v>4388</v>
      </c>
      <c r="F3158" s="2">
        <v>1870</v>
      </c>
      <c r="G3158" s="2">
        <v>156024</v>
      </c>
      <c r="H3158" s="2">
        <v>91975</v>
      </c>
      <c r="I3158" s="2">
        <v>9748</v>
      </c>
      <c r="J3158" s="2">
        <v>82227</v>
      </c>
      <c r="K3158" s="33">
        <v>2.2741921753195421E-2</v>
      </c>
      <c r="L3158" s="2">
        <v>1694</v>
      </c>
      <c r="M3158" s="2">
        <v>149401</v>
      </c>
      <c r="N3158" s="2">
        <v>78917</v>
      </c>
      <c r="O3158" s="33">
        <v>2.1465590430452246E-2</v>
      </c>
      <c r="P3158" s="2">
        <v>1811</v>
      </c>
      <c r="Q3158" s="2">
        <v>143472</v>
      </c>
      <c r="R3158" s="2">
        <v>80113</v>
      </c>
      <c r="S3158" s="35">
        <v>2.2605569632893539E-2</v>
      </c>
      <c r="T3158" t="s">
        <v>4388</v>
      </c>
      <c r="U3158" t="s">
        <v>4388</v>
      </c>
      <c r="V3158" s="5" t="s">
        <v>4390</v>
      </c>
      <c r="W3158" s="5">
        <v>0</v>
      </c>
      <c r="X3158" s="4">
        <v>1.3635212030188235E-4</v>
      </c>
      <c r="Y3158" s="6">
        <v>59</v>
      </c>
      <c r="Z3158" s="4">
        <v>1.1399792024412922E-3</v>
      </c>
      <c r="AA3158" s="5">
        <v>346</v>
      </c>
      <c r="AC3158" s="16" t="str">
        <f t="shared" si="294"/>
        <v/>
      </c>
      <c r="AD3158" s="16" t="str">
        <f t="shared" si="295"/>
        <v/>
      </c>
      <c r="AE3158" s="16" t="str">
        <f t="shared" si="296"/>
        <v/>
      </c>
      <c r="AF3158" s="16" t="str">
        <f t="shared" si="297"/>
        <v/>
      </c>
      <c r="AG3158" s="16">
        <f t="shared" si="298"/>
        <v>2.2741921753195421E-2</v>
      </c>
      <c r="AH3158" s="16" t="str">
        <f t="shared" si="299"/>
        <v/>
      </c>
      <c r="AI3158" s="17" t="str">
        <f>IF('Peer Comparison Tool'!$D$11="NR","",IF($C3158='Peer Comparison Tool'!$D$9,COUNT('ALLL &lt;50B Database'!$AI$1:AI3157)+1,""))</f>
        <v/>
      </c>
    </row>
    <row r="3159" spans="1:35" x14ac:dyDescent="0.25">
      <c r="A3159" t="s">
        <v>2777</v>
      </c>
      <c r="B3159">
        <v>102557</v>
      </c>
      <c r="C3159" s="5" t="s">
        <v>2711</v>
      </c>
      <c r="D3159" s="5" t="s">
        <v>4390</v>
      </c>
      <c r="E3159" s="5" t="s">
        <v>4388</v>
      </c>
      <c r="F3159" s="2">
        <v>973</v>
      </c>
      <c r="G3159" s="2">
        <v>155821</v>
      </c>
      <c r="H3159" s="2">
        <v>131157</v>
      </c>
      <c r="I3159" s="2">
        <v>27610</v>
      </c>
      <c r="J3159" s="2">
        <v>103547</v>
      </c>
      <c r="K3159" s="33">
        <v>9.3966990835079728E-3</v>
      </c>
      <c r="L3159" s="2">
        <v>853</v>
      </c>
      <c r="M3159" s="2">
        <v>110432</v>
      </c>
      <c r="N3159" s="2">
        <v>90071</v>
      </c>
      <c r="O3159" s="33">
        <v>9.47030675800202E-3</v>
      </c>
      <c r="P3159" s="2">
        <v>869</v>
      </c>
      <c r="Q3159" s="2">
        <v>118058</v>
      </c>
      <c r="R3159" s="2">
        <v>93149</v>
      </c>
      <c r="S3159" s="35">
        <v>9.329139335902693E-3</v>
      </c>
      <c r="T3159" t="s">
        <v>4388</v>
      </c>
      <c r="U3159" t="s">
        <v>4388</v>
      </c>
      <c r="V3159" s="5" t="s">
        <v>4390</v>
      </c>
      <c r="W3159" s="5">
        <v>0</v>
      </c>
      <c r="X3159" s="4">
        <v>6.7559747605279788E-5</v>
      </c>
      <c r="Y3159" s="6">
        <v>104</v>
      </c>
      <c r="Z3159" s="4">
        <v>-1.4116742209932705E-4</v>
      </c>
      <c r="AA3159" s="5">
        <v>3970</v>
      </c>
      <c r="AC3159" s="16" t="str">
        <f t="shared" si="294"/>
        <v/>
      </c>
      <c r="AD3159" s="16" t="str">
        <f t="shared" si="295"/>
        <v/>
      </c>
      <c r="AE3159" s="16" t="str">
        <f t="shared" si="296"/>
        <v/>
      </c>
      <c r="AF3159" s="16" t="str">
        <f t="shared" si="297"/>
        <v/>
      </c>
      <c r="AG3159" s="16">
        <f t="shared" si="298"/>
        <v>9.3966990835079728E-3</v>
      </c>
      <c r="AH3159" s="16" t="str">
        <f t="shared" si="299"/>
        <v/>
      </c>
      <c r="AI3159" s="17" t="str">
        <f>IF('Peer Comparison Tool'!$D$11="NR","",IF($C3159='Peer Comparison Tool'!$D$9,COUNT('ALLL &lt;50B Database'!$AI$1:AI3158)+1,""))</f>
        <v/>
      </c>
    </row>
    <row r="3160" spans="1:35" x14ac:dyDescent="0.25">
      <c r="A3160" t="s">
        <v>2435</v>
      </c>
      <c r="B3160">
        <v>94858</v>
      </c>
      <c r="C3160" s="5" t="s">
        <v>2299</v>
      </c>
      <c r="D3160" s="5" t="s">
        <v>4390</v>
      </c>
      <c r="E3160" s="5" t="s">
        <v>4388</v>
      </c>
      <c r="F3160" s="2">
        <v>1341</v>
      </c>
      <c r="G3160" s="2">
        <v>155815</v>
      </c>
      <c r="H3160" s="2">
        <v>93953</v>
      </c>
      <c r="I3160" s="2">
        <v>2426</v>
      </c>
      <c r="J3160" s="2">
        <v>91527</v>
      </c>
      <c r="K3160" s="33">
        <v>1.4651414336753089E-2</v>
      </c>
      <c r="L3160" s="2">
        <v>1254</v>
      </c>
      <c r="M3160" s="2">
        <v>140485</v>
      </c>
      <c r="N3160" s="2">
        <v>97828</v>
      </c>
      <c r="O3160" s="33">
        <v>1.2818415995420534E-2</v>
      </c>
      <c r="P3160" s="2">
        <v>1333</v>
      </c>
      <c r="Q3160" s="2">
        <v>144931</v>
      </c>
      <c r="R3160" s="2">
        <v>95067</v>
      </c>
      <c r="S3160" s="35">
        <v>1.4021689966023963E-2</v>
      </c>
      <c r="T3160" t="s">
        <v>4388</v>
      </c>
      <c r="U3160" t="s">
        <v>4388</v>
      </c>
      <c r="V3160" s="5" t="s">
        <v>4390</v>
      </c>
      <c r="W3160" s="5">
        <v>0</v>
      </c>
      <c r="X3160" s="4">
        <v>6.2972437072912613E-4</v>
      </c>
      <c r="Y3160" s="6">
        <v>8</v>
      </c>
      <c r="Z3160" s="4">
        <v>1.2032739706034287E-3</v>
      </c>
      <c r="AA3160" s="5">
        <v>1724</v>
      </c>
      <c r="AC3160" s="16" t="str">
        <f t="shared" si="294"/>
        <v/>
      </c>
      <c r="AD3160" s="16" t="str">
        <f t="shared" si="295"/>
        <v/>
      </c>
      <c r="AE3160" s="16" t="str">
        <f t="shared" si="296"/>
        <v/>
      </c>
      <c r="AF3160" s="16" t="str">
        <f t="shared" si="297"/>
        <v/>
      </c>
      <c r="AG3160" s="16">
        <f t="shared" si="298"/>
        <v>1.4651414336753089E-2</v>
      </c>
      <c r="AH3160" s="16" t="str">
        <f t="shared" si="299"/>
        <v/>
      </c>
      <c r="AI3160" s="17" t="str">
        <f>IF('Peer Comparison Tool'!$D$11="NR","",IF($C3160='Peer Comparison Tool'!$D$9,COUNT('ALLL &lt;50B Database'!$AI$1:AI3159)+1,""))</f>
        <v/>
      </c>
    </row>
    <row r="3161" spans="1:35" x14ac:dyDescent="0.25">
      <c r="A3161" t="s">
        <v>2772</v>
      </c>
      <c r="B3161">
        <v>850054</v>
      </c>
      <c r="C3161" s="5" t="s">
        <v>2711</v>
      </c>
      <c r="D3161" s="5" t="s">
        <v>4387</v>
      </c>
      <c r="E3161" s="5" t="s">
        <v>4388</v>
      </c>
      <c r="F3161" s="2">
        <v>1105</v>
      </c>
      <c r="G3161" s="2">
        <v>155800</v>
      </c>
      <c r="H3161" s="2">
        <v>68561</v>
      </c>
      <c r="I3161" s="2">
        <v>2700</v>
      </c>
      <c r="J3161" s="2">
        <v>65861</v>
      </c>
      <c r="K3161" s="33">
        <v>1.6777759220175825E-2</v>
      </c>
      <c r="L3161" s="2">
        <v>1083</v>
      </c>
      <c r="M3161" s="2">
        <v>130600</v>
      </c>
      <c r="N3161" s="2">
        <v>66679</v>
      </c>
      <c r="O3161" s="33">
        <v>1.6241995230882288E-2</v>
      </c>
      <c r="P3161" s="2">
        <v>1094</v>
      </c>
      <c r="Q3161" s="2">
        <v>131191</v>
      </c>
      <c r="R3161" s="2">
        <v>63202</v>
      </c>
      <c r="S3161" s="35">
        <v>1.7309578810797126E-2</v>
      </c>
      <c r="T3161" t="s">
        <v>4388</v>
      </c>
      <c r="U3161" t="s">
        <v>4388</v>
      </c>
      <c r="V3161" s="5" t="s">
        <v>4387</v>
      </c>
      <c r="W3161" s="5">
        <v>0</v>
      </c>
      <c r="X3161" s="4">
        <v>-5.3181959062130121E-4</v>
      </c>
      <c r="Y3161" s="6">
        <v>11</v>
      </c>
      <c r="Z3161" s="4">
        <v>1.0675835799148388E-3</v>
      </c>
      <c r="AA3161" s="5">
        <v>1087</v>
      </c>
      <c r="AC3161" s="16" t="str">
        <f t="shared" si="294"/>
        <v/>
      </c>
      <c r="AD3161" s="16" t="str">
        <f t="shared" si="295"/>
        <v/>
      </c>
      <c r="AE3161" s="16" t="str">
        <f t="shared" si="296"/>
        <v/>
      </c>
      <c r="AF3161" s="16" t="str">
        <f t="shared" si="297"/>
        <v/>
      </c>
      <c r="AG3161" s="16">
        <f t="shared" si="298"/>
        <v>1.6777759220175825E-2</v>
      </c>
      <c r="AH3161" s="16" t="str">
        <f t="shared" si="299"/>
        <v/>
      </c>
      <c r="AI3161" s="17" t="str">
        <f>IF('Peer Comparison Tool'!$D$11="NR","",IF($C3161='Peer Comparison Tool'!$D$9,COUNT('ALLL &lt;50B Database'!$AI$1:AI3160)+1,""))</f>
        <v/>
      </c>
    </row>
    <row r="3162" spans="1:35" x14ac:dyDescent="0.25">
      <c r="A3162" t="s">
        <v>843</v>
      </c>
      <c r="B3162">
        <v>651541</v>
      </c>
      <c r="C3162" s="5" t="s">
        <v>716</v>
      </c>
      <c r="D3162" s="5" t="s">
        <v>4390</v>
      </c>
      <c r="E3162" s="5" t="s">
        <v>4388</v>
      </c>
      <c r="F3162" s="2">
        <v>1240</v>
      </c>
      <c r="G3162" s="2">
        <v>155792</v>
      </c>
      <c r="H3162" s="2">
        <v>112789</v>
      </c>
      <c r="I3162" s="2">
        <v>12362</v>
      </c>
      <c r="J3162" s="2">
        <v>100427</v>
      </c>
      <c r="K3162" s="33">
        <v>1.2347277126669123E-2</v>
      </c>
      <c r="L3162" s="2">
        <v>1120</v>
      </c>
      <c r="M3162" s="2">
        <v>135937</v>
      </c>
      <c r="N3162" s="2">
        <v>105759</v>
      </c>
      <c r="O3162" s="33">
        <v>1.0590115262058076E-2</v>
      </c>
      <c r="P3162" s="2">
        <v>1220</v>
      </c>
      <c r="Q3162" s="2">
        <v>135275</v>
      </c>
      <c r="R3162" s="2">
        <v>107293</v>
      </c>
      <c r="S3162" s="35">
        <v>1.1370732480217721E-2</v>
      </c>
      <c r="T3162" t="s">
        <v>4388</v>
      </c>
      <c r="U3162" t="s">
        <v>4388</v>
      </c>
      <c r="V3162" s="5" t="s">
        <v>4390</v>
      </c>
      <c r="W3162" s="5">
        <v>0</v>
      </c>
      <c r="X3162" s="4">
        <v>9.7654464645140215E-4</v>
      </c>
      <c r="Y3162" s="6">
        <v>20</v>
      </c>
      <c r="Z3162" s="4">
        <v>7.8061721815964567E-4</v>
      </c>
      <c r="AA3162" s="5">
        <v>2763</v>
      </c>
      <c r="AC3162" s="16" t="str">
        <f t="shared" si="294"/>
        <v/>
      </c>
      <c r="AD3162" s="16" t="str">
        <f t="shared" si="295"/>
        <v/>
      </c>
      <c r="AE3162" s="16" t="str">
        <f t="shared" si="296"/>
        <v/>
      </c>
      <c r="AF3162" s="16" t="str">
        <f t="shared" si="297"/>
        <v/>
      </c>
      <c r="AG3162" s="16">
        <f t="shared" si="298"/>
        <v>1.2347277126669123E-2</v>
      </c>
      <c r="AH3162" s="16" t="str">
        <f t="shared" si="299"/>
        <v/>
      </c>
      <c r="AI3162" s="17" t="str">
        <f>IF('Peer Comparison Tool'!$D$11="NR","",IF($C3162='Peer Comparison Tool'!$D$9,COUNT('ALLL &lt;50B Database'!$AI$1:AI3161)+1,""))</f>
        <v/>
      </c>
    </row>
    <row r="3163" spans="1:35" x14ac:dyDescent="0.25">
      <c r="A3163" t="s">
        <v>2762</v>
      </c>
      <c r="B3163">
        <v>456054</v>
      </c>
      <c r="C3163" s="5" t="s">
        <v>2711</v>
      </c>
      <c r="D3163" s="5" t="s">
        <v>4390</v>
      </c>
      <c r="E3163" s="5" t="s">
        <v>4388</v>
      </c>
      <c r="F3163" s="2">
        <v>2010</v>
      </c>
      <c r="G3163" s="2">
        <v>155776</v>
      </c>
      <c r="H3163" s="2">
        <v>97246</v>
      </c>
      <c r="I3163" s="2">
        <v>0</v>
      </c>
      <c r="J3163" s="2">
        <v>97246</v>
      </c>
      <c r="K3163" s="33">
        <v>2.0669230611027704E-2</v>
      </c>
      <c r="L3163" s="2">
        <v>2016</v>
      </c>
      <c r="M3163" s="2">
        <v>139710</v>
      </c>
      <c r="N3163" s="2">
        <v>95071</v>
      </c>
      <c r="O3163" s="33">
        <v>2.1205204531350254E-2</v>
      </c>
      <c r="P3163" s="2">
        <v>2016</v>
      </c>
      <c r="Q3163" s="2">
        <v>148185</v>
      </c>
      <c r="R3163" s="2">
        <v>95177</v>
      </c>
      <c r="S3163" s="35">
        <v>2.1181587988694749E-2</v>
      </c>
      <c r="T3163" t="s">
        <v>4388</v>
      </c>
      <c r="U3163" t="s">
        <v>4388</v>
      </c>
      <c r="V3163" s="5" t="s">
        <v>4390</v>
      </c>
      <c r="W3163" s="5">
        <v>0</v>
      </c>
      <c r="X3163" s="4">
        <v>-5.1235737766704495E-4</v>
      </c>
      <c r="Y3163" s="6">
        <v>-6</v>
      </c>
      <c r="Z3163" s="4">
        <v>-2.3616542655504474E-5</v>
      </c>
      <c r="AA3163" s="5">
        <v>482</v>
      </c>
      <c r="AC3163" s="16" t="str">
        <f t="shared" si="294"/>
        <v/>
      </c>
      <c r="AD3163" s="16" t="str">
        <f t="shared" si="295"/>
        <v/>
      </c>
      <c r="AE3163" s="16" t="str">
        <f t="shared" si="296"/>
        <v/>
      </c>
      <c r="AF3163" s="16" t="str">
        <f t="shared" si="297"/>
        <v/>
      </c>
      <c r="AG3163" s="16">
        <f t="shared" si="298"/>
        <v>2.0669230611027704E-2</v>
      </c>
      <c r="AH3163" s="16" t="str">
        <f t="shared" si="299"/>
        <v/>
      </c>
      <c r="AI3163" s="17" t="str">
        <f>IF('Peer Comparison Tool'!$D$11="NR","",IF($C3163='Peer Comparison Tool'!$D$9,COUNT('ALLL &lt;50B Database'!$AI$1:AI3162)+1,""))</f>
        <v/>
      </c>
    </row>
    <row r="3164" spans="1:35" x14ac:dyDescent="0.25">
      <c r="A3164" t="s">
        <v>3053</v>
      </c>
      <c r="B3164">
        <v>647414</v>
      </c>
      <c r="C3164" s="5" t="s">
        <v>2948</v>
      </c>
      <c r="D3164" s="5" t="s">
        <v>4387</v>
      </c>
      <c r="E3164" s="5" t="s">
        <v>4388</v>
      </c>
      <c r="F3164" s="2">
        <v>1153</v>
      </c>
      <c r="G3164" s="2">
        <v>155656</v>
      </c>
      <c r="H3164" s="2">
        <v>72339</v>
      </c>
      <c r="I3164" s="2">
        <v>0</v>
      </c>
      <c r="J3164" s="2">
        <v>72339</v>
      </c>
      <c r="K3164" s="33">
        <v>1.5938843500739572E-2</v>
      </c>
      <c r="L3164" s="2">
        <v>1131</v>
      </c>
      <c r="M3164" s="2">
        <v>143427</v>
      </c>
      <c r="N3164" s="2">
        <v>69545</v>
      </c>
      <c r="O3164" s="33">
        <v>1.6262851391185565E-2</v>
      </c>
      <c r="P3164" s="2">
        <v>1131</v>
      </c>
      <c r="Q3164" s="2">
        <v>148349</v>
      </c>
      <c r="R3164" s="2">
        <v>69432</v>
      </c>
      <c r="S3164" s="35">
        <v>1.6289319045973038E-2</v>
      </c>
      <c r="T3164" t="s">
        <v>4388</v>
      </c>
      <c r="U3164" t="s">
        <v>4388</v>
      </c>
      <c r="V3164" s="5" t="s">
        <v>4387</v>
      </c>
      <c r="W3164" s="5">
        <v>0</v>
      </c>
      <c r="X3164" s="4">
        <v>-3.5047554523346541E-4</v>
      </c>
      <c r="Y3164" s="6">
        <v>22</v>
      </c>
      <c r="Z3164" s="4">
        <v>2.6467654787473011E-5</v>
      </c>
      <c r="AA3164" s="5">
        <v>1291</v>
      </c>
      <c r="AC3164" s="16" t="str">
        <f t="shared" si="294"/>
        <v/>
      </c>
      <c r="AD3164" s="16" t="str">
        <f t="shared" si="295"/>
        <v/>
      </c>
      <c r="AE3164" s="16" t="str">
        <f t="shared" si="296"/>
        <v/>
      </c>
      <c r="AF3164" s="16" t="str">
        <f t="shared" si="297"/>
        <v/>
      </c>
      <c r="AG3164" s="16">
        <f t="shared" si="298"/>
        <v>1.5938843500739572E-2</v>
      </c>
      <c r="AH3164" s="16" t="str">
        <f t="shared" si="299"/>
        <v/>
      </c>
      <c r="AI3164" s="17" t="str">
        <f>IF('Peer Comparison Tool'!$D$11="NR","",IF($C3164='Peer Comparison Tool'!$D$9,COUNT('ALLL &lt;50B Database'!$AI$1:AI3163)+1,""))</f>
        <v/>
      </c>
    </row>
    <row r="3165" spans="1:35" x14ac:dyDescent="0.25">
      <c r="A3165" t="s">
        <v>1764</v>
      </c>
      <c r="B3165">
        <v>134455</v>
      </c>
      <c r="C3165" s="5" t="s">
        <v>1695</v>
      </c>
      <c r="D3165" s="5" t="s">
        <v>4390</v>
      </c>
      <c r="E3165" s="5" t="s">
        <v>4388</v>
      </c>
      <c r="F3165" s="2">
        <v>1100</v>
      </c>
      <c r="G3165" s="2">
        <v>155613</v>
      </c>
      <c r="H3165" s="2">
        <v>93942</v>
      </c>
      <c r="I3165" s="2">
        <v>1850</v>
      </c>
      <c r="J3165" s="2">
        <v>92092</v>
      </c>
      <c r="K3165" s="33">
        <v>1.1944577161968466E-2</v>
      </c>
      <c r="L3165" s="2">
        <v>978</v>
      </c>
      <c r="M3165" s="2">
        <v>159349</v>
      </c>
      <c r="N3165" s="2">
        <v>89001</v>
      </c>
      <c r="O3165" s="33">
        <v>1.0988640577072167E-2</v>
      </c>
      <c r="P3165" s="2">
        <v>1004</v>
      </c>
      <c r="Q3165" s="2">
        <v>153583</v>
      </c>
      <c r="R3165" s="2">
        <v>91170</v>
      </c>
      <c r="S3165" s="35">
        <v>1.1012394427991665E-2</v>
      </c>
      <c r="T3165" t="s">
        <v>4388</v>
      </c>
      <c r="U3165" t="s">
        <v>4388</v>
      </c>
      <c r="V3165" s="5" t="s">
        <v>4390</v>
      </c>
      <c r="W3165" s="5">
        <v>0</v>
      </c>
      <c r="X3165" s="4">
        <v>9.3218273397680136E-4</v>
      </c>
      <c r="Y3165" s="6">
        <v>96</v>
      </c>
      <c r="Z3165" s="4">
        <v>2.3753850919497679E-5</v>
      </c>
      <c r="AA3165" s="5">
        <v>2951</v>
      </c>
      <c r="AC3165" s="16" t="str">
        <f t="shared" si="294"/>
        <v/>
      </c>
      <c r="AD3165" s="16" t="str">
        <f t="shared" si="295"/>
        <v/>
      </c>
      <c r="AE3165" s="16" t="str">
        <f t="shared" si="296"/>
        <v/>
      </c>
      <c r="AF3165" s="16" t="str">
        <f t="shared" si="297"/>
        <v/>
      </c>
      <c r="AG3165" s="16">
        <f t="shared" si="298"/>
        <v>1.1944577161968466E-2</v>
      </c>
      <c r="AH3165" s="16" t="str">
        <f t="shared" si="299"/>
        <v/>
      </c>
      <c r="AI3165" s="17" t="str">
        <f>IF('Peer Comparison Tool'!$D$11="NR","",IF($C3165='Peer Comparison Tool'!$D$9,COUNT('ALLL &lt;50B Database'!$AI$1:AI3164)+1,""))</f>
        <v/>
      </c>
    </row>
    <row r="3166" spans="1:35" x14ac:dyDescent="0.25">
      <c r="A3166" t="s">
        <v>3490</v>
      </c>
      <c r="B3166">
        <v>568377</v>
      </c>
      <c r="C3166" s="5" t="s">
        <v>3374</v>
      </c>
      <c r="D3166" s="5" t="s">
        <v>4390</v>
      </c>
      <c r="E3166" s="5" t="s">
        <v>4388</v>
      </c>
      <c r="F3166" s="2">
        <v>453</v>
      </c>
      <c r="G3166" s="2">
        <v>155537</v>
      </c>
      <c r="H3166" s="2">
        <v>78753</v>
      </c>
      <c r="I3166" s="2">
        <v>0</v>
      </c>
      <c r="J3166" s="2">
        <v>78753</v>
      </c>
      <c r="K3166" s="33">
        <v>5.7521618224067655E-3</v>
      </c>
      <c r="L3166" s="2">
        <v>439</v>
      </c>
      <c r="M3166" s="2">
        <v>149592</v>
      </c>
      <c r="N3166" s="2">
        <v>80154</v>
      </c>
      <c r="O3166" s="33">
        <v>5.4769568580482573E-3</v>
      </c>
      <c r="P3166" s="2">
        <v>453</v>
      </c>
      <c r="Q3166" s="2">
        <v>150589</v>
      </c>
      <c r="R3166" s="2">
        <v>79884</v>
      </c>
      <c r="S3166" s="35">
        <v>5.670722547694157E-3</v>
      </c>
      <c r="T3166" t="s">
        <v>4388</v>
      </c>
      <c r="U3166" t="s">
        <v>4388</v>
      </c>
      <c r="V3166" s="5" t="s">
        <v>4390</v>
      </c>
      <c r="W3166" s="5">
        <v>0</v>
      </c>
      <c r="X3166" s="4">
        <v>8.1439274712608554E-5</v>
      </c>
      <c r="Y3166" s="6">
        <v>0</v>
      </c>
      <c r="Z3166" s="4">
        <v>1.9376568964589967E-4</v>
      </c>
      <c r="AA3166" s="5">
        <v>4603</v>
      </c>
      <c r="AC3166" s="16" t="str">
        <f t="shared" si="294"/>
        <v/>
      </c>
      <c r="AD3166" s="16" t="str">
        <f t="shared" si="295"/>
        <v/>
      </c>
      <c r="AE3166" s="16" t="str">
        <f t="shared" si="296"/>
        <v/>
      </c>
      <c r="AF3166" s="16" t="str">
        <f t="shared" si="297"/>
        <v/>
      </c>
      <c r="AG3166" s="16">
        <f t="shared" si="298"/>
        <v>5.7521618224067655E-3</v>
      </c>
      <c r="AH3166" s="16" t="str">
        <f t="shared" si="299"/>
        <v/>
      </c>
      <c r="AI3166" s="17" t="str">
        <f>IF('Peer Comparison Tool'!$D$11="NR","",IF($C3166='Peer Comparison Tool'!$D$9,COUNT('ALLL &lt;50B Database'!$AI$1:AI3165)+1,""))</f>
        <v/>
      </c>
    </row>
    <row r="3167" spans="1:35" x14ac:dyDescent="0.25">
      <c r="A3167" t="s">
        <v>1688</v>
      </c>
      <c r="B3167">
        <v>647777</v>
      </c>
      <c r="C3167" s="5" t="s">
        <v>3064</v>
      </c>
      <c r="D3167" s="5" t="s">
        <v>4387</v>
      </c>
      <c r="E3167" s="5" t="s">
        <v>4388</v>
      </c>
      <c r="F3167" s="2">
        <v>280</v>
      </c>
      <c r="G3167" s="2">
        <v>155536</v>
      </c>
      <c r="H3167" s="2">
        <v>106581</v>
      </c>
      <c r="I3167" s="2">
        <v>0</v>
      </c>
      <c r="J3167" s="2">
        <v>106581</v>
      </c>
      <c r="K3167" s="33">
        <v>2.6271098976365392E-3</v>
      </c>
      <c r="L3167" s="2">
        <v>280</v>
      </c>
      <c r="M3167" s="2">
        <v>136945</v>
      </c>
      <c r="N3167" s="2">
        <v>102009</v>
      </c>
      <c r="O3167" s="33">
        <v>2.7448558460527995E-3</v>
      </c>
      <c r="P3167" s="2">
        <v>280</v>
      </c>
      <c r="Q3167" s="2">
        <v>144594</v>
      </c>
      <c r="R3167" s="2">
        <v>105738</v>
      </c>
      <c r="S3167" s="35">
        <v>2.6480546255839908E-3</v>
      </c>
      <c r="T3167" t="s">
        <v>4388</v>
      </c>
      <c r="U3167" t="s">
        <v>4388</v>
      </c>
      <c r="V3167" s="5" t="s">
        <v>4387</v>
      </c>
      <c r="W3167" s="5">
        <v>0</v>
      </c>
      <c r="X3167" s="4">
        <v>-2.094472794745162E-5</v>
      </c>
      <c r="Y3167" s="6">
        <v>0</v>
      </c>
      <c r="Z3167" s="4">
        <v>-9.6801220468808666E-5</v>
      </c>
      <c r="AA3167" s="5">
        <v>4759</v>
      </c>
      <c r="AC3167" s="16" t="str">
        <f t="shared" si="294"/>
        <v/>
      </c>
      <c r="AD3167" s="16" t="str">
        <f t="shared" si="295"/>
        <v/>
      </c>
      <c r="AE3167" s="16" t="str">
        <f t="shared" si="296"/>
        <v/>
      </c>
      <c r="AF3167" s="16" t="str">
        <f t="shared" si="297"/>
        <v/>
      </c>
      <c r="AG3167" s="16">
        <f t="shared" si="298"/>
        <v>2.6271098976365392E-3</v>
      </c>
      <c r="AH3167" s="16" t="str">
        <f t="shared" si="299"/>
        <v/>
      </c>
      <c r="AI3167" s="17" t="str">
        <f>IF('Peer Comparison Tool'!$D$11="NR","",IF($C3167='Peer Comparison Tool'!$D$9,COUNT('ALLL &lt;50B Database'!$AI$1:AI3166)+1,""))</f>
        <v/>
      </c>
    </row>
    <row r="3168" spans="1:35" x14ac:dyDescent="0.25">
      <c r="A3168" t="s">
        <v>2674</v>
      </c>
      <c r="B3168">
        <v>808653</v>
      </c>
      <c r="C3168" s="5" t="s">
        <v>2642</v>
      </c>
      <c r="D3168" s="5" t="s">
        <v>4390</v>
      </c>
      <c r="E3168" s="5" t="s">
        <v>4388</v>
      </c>
      <c r="F3168" s="2">
        <v>1449</v>
      </c>
      <c r="G3168" s="2">
        <v>155495</v>
      </c>
      <c r="H3168" s="2">
        <v>98527</v>
      </c>
      <c r="I3168" s="2">
        <v>3048</v>
      </c>
      <c r="J3168" s="2">
        <v>95479</v>
      </c>
      <c r="K3168" s="33">
        <v>1.5176112024633689E-2</v>
      </c>
      <c r="L3168" s="2">
        <v>1343</v>
      </c>
      <c r="M3168" s="2">
        <v>146710</v>
      </c>
      <c r="N3168" s="2">
        <v>93050</v>
      </c>
      <c r="O3168" s="33">
        <v>1.4433100483610961E-2</v>
      </c>
      <c r="P3168" s="2">
        <v>1291</v>
      </c>
      <c r="Q3168" s="2">
        <v>151833</v>
      </c>
      <c r="R3168" s="2">
        <v>88454</v>
      </c>
      <c r="S3168" s="35">
        <v>1.4595156804666833E-2</v>
      </c>
      <c r="T3168" t="s">
        <v>4388</v>
      </c>
      <c r="U3168" t="s">
        <v>4388</v>
      </c>
      <c r="V3168" s="5" t="s">
        <v>4390</v>
      </c>
      <c r="W3168" s="5">
        <v>0</v>
      </c>
      <c r="X3168" s="4">
        <v>5.8095521996685655E-4</v>
      </c>
      <c r="Y3168" s="6">
        <v>158</v>
      </c>
      <c r="Z3168" s="4">
        <v>1.6205632105587182E-4</v>
      </c>
      <c r="AA3168" s="5">
        <v>1550</v>
      </c>
      <c r="AC3168" s="16" t="str">
        <f t="shared" si="294"/>
        <v/>
      </c>
      <c r="AD3168" s="16" t="str">
        <f t="shared" si="295"/>
        <v/>
      </c>
      <c r="AE3168" s="16" t="str">
        <f t="shared" si="296"/>
        <v/>
      </c>
      <c r="AF3168" s="16" t="str">
        <f t="shared" si="297"/>
        <v/>
      </c>
      <c r="AG3168" s="16">
        <f t="shared" si="298"/>
        <v>1.5176112024633689E-2</v>
      </c>
      <c r="AH3168" s="16" t="str">
        <f t="shared" si="299"/>
        <v/>
      </c>
      <c r="AI3168" s="17" t="str">
        <f>IF('Peer Comparison Tool'!$D$11="NR","",IF($C3168='Peer Comparison Tool'!$D$9,COUNT('ALLL &lt;50B Database'!$AI$1:AI3167)+1,""))</f>
        <v/>
      </c>
    </row>
    <row r="3169" spans="1:35" x14ac:dyDescent="0.25">
      <c r="A3169" t="s">
        <v>3054</v>
      </c>
      <c r="B3169">
        <v>767611</v>
      </c>
      <c r="C3169" s="5" t="s">
        <v>2948</v>
      </c>
      <c r="D3169" s="5" t="s">
        <v>4387</v>
      </c>
      <c r="E3169" s="5" t="s">
        <v>4388</v>
      </c>
      <c r="F3169" s="2">
        <v>1038</v>
      </c>
      <c r="G3169" s="2">
        <v>155433</v>
      </c>
      <c r="H3169" s="2">
        <v>89091</v>
      </c>
      <c r="I3169" s="2">
        <v>952</v>
      </c>
      <c r="J3169" s="2">
        <v>88139</v>
      </c>
      <c r="K3169" s="33">
        <v>1.1776852471664077E-2</v>
      </c>
      <c r="L3169" s="2">
        <v>969</v>
      </c>
      <c r="M3169" s="2">
        <v>141862</v>
      </c>
      <c r="N3169" s="2">
        <v>87341</v>
      </c>
      <c r="O3169" s="33">
        <v>1.1094445907420342E-2</v>
      </c>
      <c r="P3169" s="2">
        <v>1003</v>
      </c>
      <c r="Q3169" s="2">
        <v>147720</v>
      </c>
      <c r="R3169" s="2">
        <v>85799</v>
      </c>
      <c r="S3169" s="35">
        <v>1.1690112938379234E-2</v>
      </c>
      <c r="T3169" t="s">
        <v>4388</v>
      </c>
      <c r="U3169" t="s">
        <v>4388</v>
      </c>
      <c r="V3169" s="5" t="s">
        <v>4387</v>
      </c>
      <c r="W3169" s="5">
        <v>0</v>
      </c>
      <c r="X3169" s="4">
        <v>8.6739533284842241E-5</v>
      </c>
      <c r="Y3169" s="6">
        <v>35</v>
      </c>
      <c r="Z3169" s="4">
        <v>5.9566703095889281E-4</v>
      </c>
      <c r="AA3169" s="5">
        <v>3030</v>
      </c>
      <c r="AC3169" s="16" t="str">
        <f t="shared" si="294"/>
        <v/>
      </c>
      <c r="AD3169" s="16" t="str">
        <f t="shared" si="295"/>
        <v/>
      </c>
      <c r="AE3169" s="16" t="str">
        <f t="shared" si="296"/>
        <v/>
      </c>
      <c r="AF3169" s="16" t="str">
        <f t="shared" si="297"/>
        <v/>
      </c>
      <c r="AG3169" s="16">
        <f t="shared" si="298"/>
        <v>1.1776852471664077E-2</v>
      </c>
      <c r="AH3169" s="16" t="str">
        <f t="shared" si="299"/>
        <v/>
      </c>
      <c r="AI3169" s="17" t="str">
        <f>IF('Peer Comparison Tool'!$D$11="NR","",IF($C3169='Peer Comparison Tool'!$D$9,COUNT('ALLL &lt;50B Database'!$AI$1:AI3168)+1,""))</f>
        <v/>
      </c>
    </row>
    <row r="3170" spans="1:35" x14ac:dyDescent="0.25">
      <c r="A3170" t="s">
        <v>3684</v>
      </c>
      <c r="B3170">
        <v>702836</v>
      </c>
      <c r="C3170" s="5" t="s">
        <v>3603</v>
      </c>
      <c r="D3170" s="5" t="s">
        <v>4390</v>
      </c>
      <c r="E3170" s="5" t="s">
        <v>4388</v>
      </c>
      <c r="F3170" s="2">
        <v>834</v>
      </c>
      <c r="G3170" s="2">
        <v>155368</v>
      </c>
      <c r="H3170" s="2">
        <v>107676</v>
      </c>
      <c r="I3170" s="2">
        <v>2152</v>
      </c>
      <c r="J3170" s="2">
        <v>105524</v>
      </c>
      <c r="K3170" s="33">
        <v>7.9034153367954201E-3</v>
      </c>
      <c r="L3170" s="2">
        <v>675</v>
      </c>
      <c r="M3170" s="2">
        <v>136647</v>
      </c>
      <c r="N3170" s="2">
        <v>96063</v>
      </c>
      <c r="O3170" s="33">
        <v>7.026638768308298E-3</v>
      </c>
      <c r="P3170" s="2">
        <v>760</v>
      </c>
      <c r="Q3170" s="2">
        <v>147554</v>
      </c>
      <c r="R3170" s="2">
        <v>103663</v>
      </c>
      <c r="S3170" s="35">
        <v>7.3314490223126867E-3</v>
      </c>
      <c r="T3170" t="s">
        <v>4388</v>
      </c>
      <c r="U3170" t="s">
        <v>4388</v>
      </c>
      <c r="V3170" s="5" t="s">
        <v>4390</v>
      </c>
      <c r="W3170" s="5">
        <v>0</v>
      </c>
      <c r="X3170" s="4">
        <v>5.719663144827334E-4</v>
      </c>
      <c r="Y3170" s="6">
        <v>74</v>
      </c>
      <c r="Z3170" s="4">
        <v>3.0481025400438868E-4</v>
      </c>
      <c r="AA3170" s="5">
        <v>4323</v>
      </c>
      <c r="AC3170" s="16" t="str">
        <f t="shared" si="294"/>
        <v/>
      </c>
      <c r="AD3170" s="16" t="str">
        <f t="shared" si="295"/>
        <v/>
      </c>
      <c r="AE3170" s="16" t="str">
        <f t="shared" si="296"/>
        <v/>
      </c>
      <c r="AF3170" s="16" t="str">
        <f t="shared" si="297"/>
        <v/>
      </c>
      <c r="AG3170" s="16">
        <f t="shared" si="298"/>
        <v>7.9034153367954201E-3</v>
      </c>
      <c r="AH3170" s="16" t="str">
        <f t="shared" si="299"/>
        <v/>
      </c>
      <c r="AI3170" s="17" t="str">
        <f>IF('Peer Comparison Tool'!$D$11="NR","",IF($C3170='Peer Comparison Tool'!$D$9,COUNT('ALLL &lt;50B Database'!$AI$1:AI3169)+1,""))</f>
        <v/>
      </c>
    </row>
    <row r="3171" spans="1:35" x14ac:dyDescent="0.25">
      <c r="A3171" t="s">
        <v>4274</v>
      </c>
      <c r="B3171">
        <v>846945</v>
      </c>
      <c r="C3171" s="5" t="s">
        <v>4163</v>
      </c>
      <c r="D3171" s="5" t="s">
        <v>4390</v>
      </c>
      <c r="E3171" s="5" t="s">
        <v>4388</v>
      </c>
      <c r="F3171" s="2">
        <v>969</v>
      </c>
      <c r="G3171" s="2">
        <v>155356</v>
      </c>
      <c r="H3171" s="2">
        <v>96963</v>
      </c>
      <c r="I3171" s="2">
        <v>5498</v>
      </c>
      <c r="J3171" s="2">
        <v>91465</v>
      </c>
      <c r="K3171" s="33">
        <v>1.0594216366916306E-2</v>
      </c>
      <c r="L3171" s="2">
        <v>891</v>
      </c>
      <c r="M3171" s="2">
        <v>136705</v>
      </c>
      <c r="N3171" s="2">
        <v>92758</v>
      </c>
      <c r="O3171" s="33">
        <v>9.6056404838396683E-3</v>
      </c>
      <c r="P3171" s="2">
        <v>903</v>
      </c>
      <c r="Q3171" s="2">
        <v>137774</v>
      </c>
      <c r="R3171" s="2">
        <v>93872</v>
      </c>
      <c r="S3171" s="35">
        <v>9.6194818476222944E-3</v>
      </c>
      <c r="T3171" t="s">
        <v>4388</v>
      </c>
      <c r="U3171" t="s">
        <v>4388</v>
      </c>
      <c r="V3171" s="5" t="s">
        <v>4390</v>
      </c>
      <c r="W3171" s="5">
        <v>0</v>
      </c>
      <c r="X3171" s="4">
        <v>9.7473451929401198E-4</v>
      </c>
      <c r="Y3171" s="6">
        <v>66</v>
      </c>
      <c r="Z3171" s="4">
        <v>1.3841363782626098E-5</v>
      </c>
      <c r="AA3171" s="5">
        <v>3553</v>
      </c>
      <c r="AC3171" s="16" t="str">
        <f t="shared" si="294"/>
        <v/>
      </c>
      <c r="AD3171" s="16" t="str">
        <f t="shared" si="295"/>
        <v/>
      </c>
      <c r="AE3171" s="16" t="str">
        <f t="shared" si="296"/>
        <v/>
      </c>
      <c r="AF3171" s="16" t="str">
        <f t="shared" si="297"/>
        <v/>
      </c>
      <c r="AG3171" s="16">
        <f t="shared" si="298"/>
        <v>1.0594216366916306E-2</v>
      </c>
      <c r="AH3171" s="16" t="str">
        <f t="shared" si="299"/>
        <v/>
      </c>
      <c r="AI3171" s="17" t="str">
        <f>IF('Peer Comparison Tool'!$D$11="NR","",IF($C3171='Peer Comparison Tool'!$D$9,COUNT('ALLL &lt;50B Database'!$AI$1:AI3170)+1,""))</f>
        <v/>
      </c>
    </row>
    <row r="3172" spans="1:35" x14ac:dyDescent="0.25">
      <c r="A3172" t="s">
        <v>203</v>
      </c>
      <c r="B3172">
        <v>2963275</v>
      </c>
      <c r="C3172" s="5" t="s">
        <v>194</v>
      </c>
      <c r="D3172" s="5" t="s">
        <v>4390</v>
      </c>
      <c r="E3172" s="5" t="s">
        <v>4388</v>
      </c>
      <c r="F3172" s="2">
        <v>673</v>
      </c>
      <c r="G3172" s="2">
        <v>155098</v>
      </c>
      <c r="H3172" s="2">
        <v>63941</v>
      </c>
      <c r="I3172" s="2">
        <v>2079</v>
      </c>
      <c r="J3172" s="2">
        <v>61862</v>
      </c>
      <c r="K3172" s="33">
        <v>1.08790533768711E-2</v>
      </c>
      <c r="L3172" s="2">
        <v>667</v>
      </c>
      <c r="M3172" s="2">
        <v>121820</v>
      </c>
      <c r="N3172" s="2">
        <v>62234</v>
      </c>
      <c r="O3172" s="33">
        <v>1.0717614165890028E-2</v>
      </c>
      <c r="P3172" s="2">
        <v>672</v>
      </c>
      <c r="Q3172" s="2">
        <v>125174</v>
      </c>
      <c r="R3172" s="2">
        <v>65361</v>
      </c>
      <c r="S3172" s="35">
        <v>1.0281360444301647E-2</v>
      </c>
      <c r="T3172" t="s">
        <v>4388</v>
      </c>
      <c r="U3172" t="s">
        <v>4388</v>
      </c>
      <c r="V3172" s="5" t="s">
        <v>4390</v>
      </c>
      <c r="W3172" s="5">
        <v>0</v>
      </c>
      <c r="X3172" s="4">
        <v>5.9769293256945258E-4</v>
      </c>
      <c r="Y3172" s="6">
        <v>1</v>
      </c>
      <c r="Z3172" s="4">
        <v>-4.3625372158838036E-4</v>
      </c>
      <c r="AA3172" s="5">
        <v>3431</v>
      </c>
      <c r="AC3172" s="16" t="str">
        <f t="shared" si="294"/>
        <v/>
      </c>
      <c r="AD3172" s="16" t="str">
        <f t="shared" si="295"/>
        <v/>
      </c>
      <c r="AE3172" s="16" t="str">
        <f t="shared" si="296"/>
        <v/>
      </c>
      <c r="AF3172" s="16" t="str">
        <f t="shared" si="297"/>
        <v/>
      </c>
      <c r="AG3172" s="16">
        <f t="shared" si="298"/>
        <v>1.08790533768711E-2</v>
      </c>
      <c r="AH3172" s="16" t="str">
        <f t="shared" si="299"/>
        <v/>
      </c>
      <c r="AI3172" s="17" t="str">
        <f>IF('Peer Comparison Tool'!$D$11="NR","",IF($C3172='Peer Comparison Tool'!$D$9,COUNT('ALLL &lt;50B Database'!$AI$1:AI3171)+1,""))</f>
        <v/>
      </c>
    </row>
    <row r="3173" spans="1:35" x14ac:dyDescent="0.25">
      <c r="A3173" t="s">
        <v>2018</v>
      </c>
      <c r="B3173">
        <v>255350</v>
      </c>
      <c r="C3173" s="5" t="s">
        <v>1963</v>
      </c>
      <c r="D3173" s="5" t="s">
        <v>4387</v>
      </c>
      <c r="E3173" s="5" t="s">
        <v>4388</v>
      </c>
      <c r="F3173" s="2">
        <v>822</v>
      </c>
      <c r="G3173" s="2">
        <v>155005</v>
      </c>
      <c r="H3173" s="2">
        <v>97181</v>
      </c>
      <c r="I3173" s="2">
        <v>0</v>
      </c>
      <c r="J3173" s="2">
        <v>97181</v>
      </c>
      <c r="K3173" s="33">
        <v>8.4584435229108565E-3</v>
      </c>
      <c r="L3173" s="2">
        <v>709</v>
      </c>
      <c r="M3173" s="2">
        <v>136251</v>
      </c>
      <c r="N3173" s="2">
        <v>101034</v>
      </c>
      <c r="O3173" s="33">
        <v>7.0174396737731851E-3</v>
      </c>
      <c r="P3173" s="2">
        <v>771</v>
      </c>
      <c r="Q3173" s="2">
        <v>141424</v>
      </c>
      <c r="R3173" s="2">
        <v>102036</v>
      </c>
      <c r="S3173" s="35">
        <v>7.5561566505939082E-3</v>
      </c>
      <c r="T3173" t="s">
        <v>4388</v>
      </c>
      <c r="U3173" t="s">
        <v>4388</v>
      </c>
      <c r="V3173" s="5" t="s">
        <v>4387</v>
      </c>
      <c r="W3173" s="5">
        <v>0</v>
      </c>
      <c r="X3173" s="4">
        <v>9.0228687231694825E-4</v>
      </c>
      <c r="Y3173" s="6">
        <v>51</v>
      </c>
      <c r="Z3173" s="4">
        <v>5.3871697682072311E-4</v>
      </c>
      <c r="AA3173" s="5">
        <v>4210</v>
      </c>
      <c r="AC3173" s="16" t="str">
        <f t="shared" si="294"/>
        <v/>
      </c>
      <c r="AD3173" s="16" t="str">
        <f t="shared" si="295"/>
        <v/>
      </c>
      <c r="AE3173" s="16" t="str">
        <f t="shared" si="296"/>
        <v/>
      </c>
      <c r="AF3173" s="16" t="str">
        <f t="shared" si="297"/>
        <v/>
      </c>
      <c r="AG3173" s="16">
        <f t="shared" si="298"/>
        <v>8.4584435229108565E-3</v>
      </c>
      <c r="AH3173" s="16" t="str">
        <f t="shared" si="299"/>
        <v/>
      </c>
      <c r="AI3173" s="17" t="str">
        <f>IF('Peer Comparison Tool'!$D$11="NR","",IF($C3173='Peer Comparison Tool'!$D$9,COUNT('ALLL &lt;50B Database'!$AI$1:AI3172)+1,""))</f>
        <v/>
      </c>
    </row>
    <row r="3174" spans="1:35" x14ac:dyDescent="0.25">
      <c r="A3174" t="s">
        <v>2448</v>
      </c>
      <c r="B3174">
        <v>215354</v>
      </c>
      <c r="C3174" s="5" t="s">
        <v>2299</v>
      </c>
      <c r="D3174" s="5" t="s">
        <v>4390</v>
      </c>
      <c r="E3174" s="5" t="s">
        <v>4388</v>
      </c>
      <c r="F3174" s="2">
        <v>1257</v>
      </c>
      <c r="G3174" s="2">
        <v>154991</v>
      </c>
      <c r="H3174" s="2">
        <v>121351</v>
      </c>
      <c r="I3174" s="2">
        <v>19210</v>
      </c>
      <c r="J3174" s="2">
        <v>102141</v>
      </c>
      <c r="K3174" s="33">
        <v>1.2306517461156637E-2</v>
      </c>
      <c r="L3174" s="2">
        <v>963</v>
      </c>
      <c r="M3174" s="2">
        <v>123541</v>
      </c>
      <c r="N3174" s="2">
        <v>102616</v>
      </c>
      <c r="O3174" s="33">
        <v>9.3845014422702117E-3</v>
      </c>
      <c r="P3174" s="2">
        <v>1046</v>
      </c>
      <c r="Q3174" s="2">
        <v>128994</v>
      </c>
      <c r="R3174" s="2">
        <v>105723</v>
      </c>
      <c r="S3174" s="35">
        <v>9.893779026323506E-3</v>
      </c>
      <c r="T3174" t="s">
        <v>4388</v>
      </c>
      <c r="U3174" t="s">
        <v>4388</v>
      </c>
      <c r="V3174" s="5" t="s">
        <v>4390</v>
      </c>
      <c r="W3174" s="5">
        <v>0</v>
      </c>
      <c r="X3174" s="4">
        <v>2.4127384348331306E-3</v>
      </c>
      <c r="Y3174" s="6">
        <v>211</v>
      </c>
      <c r="Z3174" s="4">
        <v>5.0927758405329426E-4</v>
      </c>
      <c r="AA3174" s="5">
        <v>2777</v>
      </c>
      <c r="AC3174" s="16" t="str">
        <f t="shared" si="294"/>
        <v/>
      </c>
      <c r="AD3174" s="16" t="str">
        <f t="shared" si="295"/>
        <v/>
      </c>
      <c r="AE3174" s="16" t="str">
        <f t="shared" si="296"/>
        <v/>
      </c>
      <c r="AF3174" s="16" t="str">
        <f t="shared" si="297"/>
        <v/>
      </c>
      <c r="AG3174" s="16">
        <f t="shared" si="298"/>
        <v>1.2306517461156637E-2</v>
      </c>
      <c r="AH3174" s="16" t="str">
        <f t="shared" si="299"/>
        <v/>
      </c>
      <c r="AI3174" s="17" t="str">
        <f>IF('Peer Comparison Tool'!$D$11="NR","",IF($C3174='Peer Comparison Tool'!$D$9,COUNT('ALLL &lt;50B Database'!$AI$1:AI3173)+1,""))</f>
        <v/>
      </c>
    </row>
    <row r="3175" spans="1:35" x14ac:dyDescent="0.25">
      <c r="A3175" t="s">
        <v>3551</v>
      </c>
      <c r="B3175">
        <v>2794732</v>
      </c>
      <c r="C3175" s="5" t="s">
        <v>3516</v>
      </c>
      <c r="D3175" s="5" t="s">
        <v>4387</v>
      </c>
      <c r="E3175" s="5" t="s">
        <v>4388</v>
      </c>
      <c r="F3175" s="2">
        <v>586</v>
      </c>
      <c r="G3175" s="2">
        <v>154974</v>
      </c>
      <c r="H3175" s="2">
        <v>86692</v>
      </c>
      <c r="I3175" s="2">
        <v>35845</v>
      </c>
      <c r="J3175" s="2">
        <v>50847</v>
      </c>
      <c r="K3175" s="33">
        <v>1.1524770389600173E-2</v>
      </c>
      <c r="L3175" s="2">
        <v>605</v>
      </c>
      <c r="M3175" s="2">
        <v>78131</v>
      </c>
      <c r="N3175" s="2">
        <v>50845</v>
      </c>
      <c r="O3175" s="33">
        <v>1.1898908447241617E-2</v>
      </c>
      <c r="P3175" s="2">
        <v>621</v>
      </c>
      <c r="Q3175" s="2">
        <v>90851</v>
      </c>
      <c r="R3175" s="2">
        <v>52906</v>
      </c>
      <c r="S3175" s="35">
        <v>1.1737799115412241E-2</v>
      </c>
      <c r="T3175" t="s">
        <v>4388</v>
      </c>
      <c r="U3175" t="s">
        <v>4388</v>
      </c>
      <c r="V3175" s="5" t="s">
        <v>4387</v>
      </c>
      <c r="W3175" s="5">
        <v>0</v>
      </c>
      <c r="X3175" s="4">
        <v>-2.1302872581206722E-4</v>
      </c>
      <c r="Y3175" s="6">
        <v>-35</v>
      </c>
      <c r="Z3175" s="4">
        <v>-1.6110933182937603E-4</v>
      </c>
      <c r="AA3175" s="5">
        <v>3140</v>
      </c>
      <c r="AC3175" s="16" t="str">
        <f t="shared" si="294"/>
        <v/>
      </c>
      <c r="AD3175" s="16" t="str">
        <f t="shared" si="295"/>
        <v/>
      </c>
      <c r="AE3175" s="16" t="str">
        <f t="shared" si="296"/>
        <v/>
      </c>
      <c r="AF3175" s="16" t="str">
        <f t="shared" si="297"/>
        <v/>
      </c>
      <c r="AG3175" s="16">
        <f t="shared" si="298"/>
        <v>1.1524770389600173E-2</v>
      </c>
      <c r="AH3175" s="16" t="str">
        <f t="shared" si="299"/>
        <v/>
      </c>
      <c r="AI3175" s="17" t="str">
        <f>IF('Peer Comparison Tool'!$D$11="NR","",IF($C3175='Peer Comparison Tool'!$D$9,COUNT('ALLL &lt;50B Database'!$AI$1:AI3174)+1,""))</f>
        <v/>
      </c>
    </row>
    <row r="3176" spans="1:35" x14ac:dyDescent="0.25">
      <c r="A3176" t="s">
        <v>4273</v>
      </c>
      <c r="B3176">
        <v>186548</v>
      </c>
      <c r="C3176" s="5" t="s">
        <v>4163</v>
      </c>
      <c r="D3176" s="5" t="s">
        <v>4390</v>
      </c>
      <c r="E3176" s="5" t="s">
        <v>4388</v>
      </c>
      <c r="F3176" s="2">
        <v>971</v>
      </c>
      <c r="G3176" s="2">
        <v>154867</v>
      </c>
      <c r="H3176" s="2">
        <v>115757</v>
      </c>
      <c r="I3176" s="2">
        <v>7211</v>
      </c>
      <c r="J3176" s="2">
        <v>108546</v>
      </c>
      <c r="K3176" s="33">
        <v>8.9455161866858288E-3</v>
      </c>
      <c r="L3176" s="2">
        <v>1020</v>
      </c>
      <c r="M3176" s="2">
        <v>143143</v>
      </c>
      <c r="N3176" s="2">
        <v>111842</v>
      </c>
      <c r="O3176" s="33">
        <v>9.1200085835374898E-3</v>
      </c>
      <c r="P3176" s="2">
        <v>1396</v>
      </c>
      <c r="Q3176" s="2">
        <v>140303</v>
      </c>
      <c r="R3176" s="2">
        <v>109237</v>
      </c>
      <c r="S3176" s="35">
        <v>1.2779552715654952E-2</v>
      </c>
      <c r="T3176" t="s">
        <v>4388</v>
      </c>
      <c r="U3176" t="s">
        <v>4388</v>
      </c>
      <c r="V3176" s="5" t="s">
        <v>4390</v>
      </c>
      <c r="W3176" s="5">
        <v>0</v>
      </c>
      <c r="X3176" s="4">
        <v>-3.8340365289691227E-3</v>
      </c>
      <c r="Y3176" s="6">
        <v>-425</v>
      </c>
      <c r="Z3176" s="4">
        <v>3.6595441321174618E-3</v>
      </c>
      <c r="AA3176" s="5">
        <v>4091</v>
      </c>
      <c r="AC3176" s="16" t="str">
        <f t="shared" si="294"/>
        <v/>
      </c>
      <c r="AD3176" s="16" t="str">
        <f t="shared" si="295"/>
        <v/>
      </c>
      <c r="AE3176" s="16" t="str">
        <f t="shared" si="296"/>
        <v/>
      </c>
      <c r="AF3176" s="16" t="str">
        <f t="shared" si="297"/>
        <v/>
      </c>
      <c r="AG3176" s="16">
        <f t="shared" si="298"/>
        <v>8.9455161866858288E-3</v>
      </c>
      <c r="AH3176" s="16" t="str">
        <f t="shared" si="299"/>
        <v/>
      </c>
      <c r="AI3176" s="17" t="str">
        <f>IF('Peer Comparison Tool'!$D$11="NR","",IF($C3176='Peer Comparison Tool'!$D$9,COUNT('ALLL &lt;50B Database'!$AI$1:AI3175)+1,""))</f>
        <v/>
      </c>
    </row>
    <row r="3177" spans="1:35" x14ac:dyDescent="0.25">
      <c r="A3177" t="s">
        <v>2436</v>
      </c>
      <c r="B3177">
        <v>634544</v>
      </c>
      <c r="C3177" s="5" t="s">
        <v>2299</v>
      </c>
      <c r="D3177" s="5" t="s">
        <v>4390</v>
      </c>
      <c r="E3177" s="5" t="s">
        <v>4388</v>
      </c>
      <c r="F3177" s="2">
        <v>1686</v>
      </c>
      <c r="G3177" s="2">
        <v>154801</v>
      </c>
      <c r="H3177" s="2">
        <v>121149</v>
      </c>
      <c r="I3177" s="2">
        <v>6303</v>
      </c>
      <c r="J3177" s="2">
        <v>114846</v>
      </c>
      <c r="K3177" s="33">
        <v>1.4680528708008986E-2</v>
      </c>
      <c r="L3177" s="2">
        <v>1872</v>
      </c>
      <c r="M3177" s="2">
        <v>141956</v>
      </c>
      <c r="N3177" s="2">
        <v>117662</v>
      </c>
      <c r="O3177" s="33">
        <v>1.5909979432612058E-2</v>
      </c>
      <c r="P3177" s="2">
        <v>1659</v>
      </c>
      <c r="Q3177" s="2">
        <v>143170</v>
      </c>
      <c r="R3177" s="2">
        <v>113974</v>
      </c>
      <c r="S3177" s="35">
        <v>1.455595135732711E-2</v>
      </c>
      <c r="T3177" t="s">
        <v>4388</v>
      </c>
      <c r="U3177" t="s">
        <v>4388</v>
      </c>
      <c r="V3177" s="5" t="s">
        <v>4390</v>
      </c>
      <c r="W3177" s="5">
        <v>0</v>
      </c>
      <c r="X3177" s="4">
        <v>1.2457735068187661E-4</v>
      </c>
      <c r="Y3177" s="6">
        <v>27</v>
      </c>
      <c r="Z3177" s="4">
        <v>-1.3540280752849486E-3</v>
      </c>
      <c r="AA3177" s="5">
        <v>1707</v>
      </c>
      <c r="AC3177" s="16" t="str">
        <f t="shared" si="294"/>
        <v/>
      </c>
      <c r="AD3177" s="16" t="str">
        <f t="shared" si="295"/>
        <v/>
      </c>
      <c r="AE3177" s="16" t="str">
        <f t="shared" si="296"/>
        <v/>
      </c>
      <c r="AF3177" s="16" t="str">
        <f t="shared" si="297"/>
        <v/>
      </c>
      <c r="AG3177" s="16">
        <f t="shared" si="298"/>
        <v>1.4680528708008986E-2</v>
      </c>
      <c r="AH3177" s="16" t="str">
        <f t="shared" si="299"/>
        <v/>
      </c>
      <c r="AI3177" s="17" t="str">
        <f>IF('Peer Comparison Tool'!$D$11="NR","",IF($C3177='Peer Comparison Tool'!$D$9,COUNT('ALLL &lt;50B Database'!$AI$1:AI3176)+1,""))</f>
        <v/>
      </c>
    </row>
    <row r="3178" spans="1:35" x14ac:dyDescent="0.25">
      <c r="A3178" t="s">
        <v>3051</v>
      </c>
      <c r="B3178">
        <v>565170</v>
      </c>
      <c r="C3178" s="5" t="s">
        <v>2948</v>
      </c>
      <c r="D3178" s="5" t="s">
        <v>4390</v>
      </c>
      <c r="E3178" s="5" t="s">
        <v>4388</v>
      </c>
      <c r="F3178" s="2">
        <v>785</v>
      </c>
      <c r="G3178" s="2">
        <v>154782</v>
      </c>
      <c r="H3178" s="2">
        <v>62811</v>
      </c>
      <c r="I3178" s="2">
        <v>0</v>
      </c>
      <c r="J3178" s="2">
        <v>62811</v>
      </c>
      <c r="K3178" s="33">
        <v>1.2497810892996449E-2</v>
      </c>
      <c r="L3178" s="2">
        <v>575</v>
      </c>
      <c r="M3178" s="2">
        <v>149428</v>
      </c>
      <c r="N3178" s="2">
        <v>62239</v>
      </c>
      <c r="O3178" s="33">
        <v>9.238580311380324E-3</v>
      </c>
      <c r="P3178" s="2">
        <v>673</v>
      </c>
      <c r="Q3178" s="2">
        <v>151963</v>
      </c>
      <c r="R3178" s="2">
        <v>64860</v>
      </c>
      <c r="S3178" s="35">
        <v>1.0376194881282762E-2</v>
      </c>
      <c r="T3178" t="s">
        <v>4388</v>
      </c>
      <c r="U3178" t="s">
        <v>4388</v>
      </c>
      <c r="V3178" s="5" t="s">
        <v>4390</v>
      </c>
      <c r="W3178" s="5">
        <v>0</v>
      </c>
      <c r="X3178" s="4">
        <v>2.1216160117136871E-3</v>
      </c>
      <c r="Y3178" s="6">
        <v>112</v>
      </c>
      <c r="Z3178" s="4">
        <v>1.1376145699024381E-3</v>
      </c>
      <c r="AA3178" s="5">
        <v>2705</v>
      </c>
      <c r="AC3178" s="16" t="str">
        <f t="shared" si="294"/>
        <v/>
      </c>
      <c r="AD3178" s="16" t="str">
        <f t="shared" si="295"/>
        <v/>
      </c>
      <c r="AE3178" s="16" t="str">
        <f t="shared" si="296"/>
        <v/>
      </c>
      <c r="AF3178" s="16" t="str">
        <f t="shared" si="297"/>
        <v/>
      </c>
      <c r="AG3178" s="16">
        <f t="shared" si="298"/>
        <v>1.2497810892996449E-2</v>
      </c>
      <c r="AH3178" s="16" t="str">
        <f t="shared" si="299"/>
        <v/>
      </c>
      <c r="AI3178" s="17" t="str">
        <f>IF('Peer Comparison Tool'!$D$11="NR","",IF($C3178='Peer Comparison Tool'!$D$9,COUNT('ALLL &lt;50B Database'!$AI$1:AI3177)+1,""))</f>
        <v/>
      </c>
    </row>
    <row r="3179" spans="1:35" x14ac:dyDescent="0.25">
      <c r="A3179" t="s">
        <v>657</v>
      </c>
      <c r="B3179">
        <v>105530</v>
      </c>
      <c r="C3179" s="5" t="s">
        <v>3603</v>
      </c>
      <c r="D3179" s="5" t="s">
        <v>4390</v>
      </c>
      <c r="E3179" s="5" t="s">
        <v>4388</v>
      </c>
      <c r="F3179" s="2">
        <v>950</v>
      </c>
      <c r="G3179" s="2">
        <v>154626</v>
      </c>
      <c r="H3179" s="2">
        <v>93370</v>
      </c>
      <c r="I3179" s="2">
        <v>1475</v>
      </c>
      <c r="J3179" s="2">
        <v>91895</v>
      </c>
      <c r="K3179" s="33">
        <v>1.0337885630338974E-2</v>
      </c>
      <c r="L3179" s="2">
        <v>868</v>
      </c>
      <c r="M3179" s="2">
        <v>146583</v>
      </c>
      <c r="N3179" s="2">
        <v>91941</v>
      </c>
      <c r="O3179" s="33">
        <v>9.4408370585484166E-3</v>
      </c>
      <c r="P3179" s="2">
        <v>899</v>
      </c>
      <c r="Q3179" s="2">
        <v>150697</v>
      </c>
      <c r="R3179" s="2">
        <v>91818</v>
      </c>
      <c r="S3179" s="35">
        <v>9.7911084972445491E-3</v>
      </c>
      <c r="T3179" t="s">
        <v>4388</v>
      </c>
      <c r="U3179" t="s">
        <v>4388</v>
      </c>
      <c r="V3179" s="5" t="s">
        <v>4390</v>
      </c>
      <c r="W3179" s="5">
        <v>0</v>
      </c>
      <c r="X3179" s="4">
        <v>5.467771330944244E-4</v>
      </c>
      <c r="Y3179" s="6">
        <v>51</v>
      </c>
      <c r="Z3179" s="4">
        <v>3.5027143869613246E-4</v>
      </c>
      <c r="AA3179" s="5">
        <v>3658</v>
      </c>
      <c r="AC3179" s="16" t="str">
        <f t="shared" si="294"/>
        <v/>
      </c>
      <c r="AD3179" s="16" t="str">
        <f t="shared" si="295"/>
        <v/>
      </c>
      <c r="AE3179" s="16" t="str">
        <f t="shared" si="296"/>
        <v/>
      </c>
      <c r="AF3179" s="16" t="str">
        <f t="shared" si="297"/>
        <v/>
      </c>
      <c r="AG3179" s="16">
        <f t="shared" si="298"/>
        <v>1.0337885630338974E-2</v>
      </c>
      <c r="AH3179" s="16" t="str">
        <f t="shared" si="299"/>
        <v/>
      </c>
      <c r="AI3179" s="17" t="str">
        <f>IF('Peer Comparison Tool'!$D$11="NR","",IF($C3179='Peer Comparison Tool'!$D$9,COUNT('ALLL &lt;50B Database'!$AI$1:AI3178)+1,""))</f>
        <v/>
      </c>
    </row>
    <row r="3180" spans="1:35" x14ac:dyDescent="0.25">
      <c r="A3180" t="s">
        <v>57</v>
      </c>
      <c r="B3180">
        <v>865759</v>
      </c>
      <c r="C3180" s="5" t="s">
        <v>1389</v>
      </c>
      <c r="D3180" s="5" t="s">
        <v>4390</v>
      </c>
      <c r="E3180" s="5" t="s">
        <v>4388</v>
      </c>
      <c r="F3180" s="2">
        <v>1083</v>
      </c>
      <c r="G3180" s="2">
        <v>154598</v>
      </c>
      <c r="H3180" s="2">
        <v>80883</v>
      </c>
      <c r="I3180" s="2">
        <v>7507</v>
      </c>
      <c r="J3180" s="2">
        <v>73376</v>
      </c>
      <c r="K3180" s="33">
        <v>1.4759594417793283E-2</v>
      </c>
      <c r="L3180" s="2">
        <v>985</v>
      </c>
      <c r="M3180" s="2">
        <v>146691</v>
      </c>
      <c r="N3180" s="2">
        <v>72454</v>
      </c>
      <c r="O3180" s="33">
        <v>1.3594832583432246E-2</v>
      </c>
      <c r="P3180" s="2">
        <v>1036</v>
      </c>
      <c r="Q3180" s="2">
        <v>144843</v>
      </c>
      <c r="R3180" s="2">
        <v>72558</v>
      </c>
      <c r="S3180" s="35">
        <v>1.4278232586344718E-2</v>
      </c>
      <c r="T3180" t="s">
        <v>4388</v>
      </c>
      <c r="U3180" t="s">
        <v>4388</v>
      </c>
      <c r="V3180" s="5" t="s">
        <v>4390</v>
      </c>
      <c r="W3180" s="5">
        <v>0</v>
      </c>
      <c r="X3180" s="4">
        <v>4.8136183144856584E-4</v>
      </c>
      <c r="Y3180" s="6">
        <v>47</v>
      </c>
      <c r="Z3180" s="4">
        <v>6.8340000291247129E-4</v>
      </c>
      <c r="AA3180" s="5">
        <v>1684</v>
      </c>
      <c r="AC3180" s="16" t="str">
        <f t="shared" si="294"/>
        <v/>
      </c>
      <c r="AD3180" s="16" t="str">
        <f t="shared" si="295"/>
        <v/>
      </c>
      <c r="AE3180" s="16" t="str">
        <f t="shared" si="296"/>
        <v/>
      </c>
      <c r="AF3180" s="16" t="str">
        <f t="shared" si="297"/>
        <v/>
      </c>
      <c r="AG3180" s="16">
        <f t="shared" si="298"/>
        <v>1.4759594417793283E-2</v>
      </c>
      <c r="AH3180" s="16" t="str">
        <f t="shared" si="299"/>
        <v/>
      </c>
      <c r="AI3180" s="17" t="str">
        <f>IF('Peer Comparison Tool'!$D$11="NR","",IF($C3180='Peer Comparison Tool'!$D$9,COUNT('ALLL &lt;50B Database'!$AI$1:AI3179)+1,""))</f>
        <v/>
      </c>
    </row>
    <row r="3181" spans="1:35" x14ac:dyDescent="0.25">
      <c r="A3181" t="s">
        <v>3144</v>
      </c>
      <c r="B3181">
        <v>278872</v>
      </c>
      <c r="C3181" s="5" t="s">
        <v>3064</v>
      </c>
      <c r="D3181" s="5" t="s">
        <v>4390</v>
      </c>
      <c r="E3181" s="5" t="s">
        <v>4388</v>
      </c>
      <c r="F3181" s="2">
        <v>1319</v>
      </c>
      <c r="G3181" s="2">
        <v>154441</v>
      </c>
      <c r="H3181" s="2">
        <v>124662</v>
      </c>
      <c r="I3181" s="2">
        <v>22350</v>
      </c>
      <c r="J3181" s="2">
        <v>102312</v>
      </c>
      <c r="K3181" s="33">
        <v>1.2891938384549223E-2</v>
      </c>
      <c r="L3181" s="2">
        <v>1166</v>
      </c>
      <c r="M3181" s="2">
        <v>142769</v>
      </c>
      <c r="N3181" s="2">
        <v>107734</v>
      </c>
      <c r="O3181" s="33">
        <v>1.0822952828262202E-2</v>
      </c>
      <c r="P3181" s="2">
        <v>1196</v>
      </c>
      <c r="Q3181" s="2">
        <v>144094</v>
      </c>
      <c r="R3181" s="2">
        <v>106855</v>
      </c>
      <c r="S3181" s="35">
        <v>1.1192737822282533E-2</v>
      </c>
      <c r="T3181" t="s">
        <v>4388</v>
      </c>
      <c r="U3181" t="s">
        <v>4388</v>
      </c>
      <c r="V3181" s="5" t="s">
        <v>4390</v>
      </c>
      <c r="W3181" s="5">
        <v>0</v>
      </c>
      <c r="X3181" s="4">
        <v>1.6992005622666895E-3</v>
      </c>
      <c r="Y3181" s="6">
        <v>123</v>
      </c>
      <c r="Z3181" s="4">
        <v>3.6978499402033106E-4</v>
      </c>
      <c r="AA3181" s="5">
        <v>2493</v>
      </c>
      <c r="AC3181" s="16" t="str">
        <f t="shared" si="294"/>
        <v/>
      </c>
      <c r="AD3181" s="16" t="str">
        <f t="shared" si="295"/>
        <v/>
      </c>
      <c r="AE3181" s="16" t="str">
        <f t="shared" si="296"/>
        <v/>
      </c>
      <c r="AF3181" s="16" t="str">
        <f t="shared" si="297"/>
        <v/>
      </c>
      <c r="AG3181" s="16">
        <f t="shared" si="298"/>
        <v>1.2891938384549223E-2</v>
      </c>
      <c r="AH3181" s="16" t="str">
        <f t="shared" si="299"/>
        <v/>
      </c>
      <c r="AI3181" s="17" t="str">
        <f>IF('Peer Comparison Tool'!$D$11="NR","",IF($C3181='Peer Comparison Tool'!$D$9,COUNT('ALLL &lt;50B Database'!$AI$1:AI3180)+1,""))</f>
        <v/>
      </c>
    </row>
    <row r="3182" spans="1:35" x14ac:dyDescent="0.25">
      <c r="A3182" t="s">
        <v>1366</v>
      </c>
      <c r="B3182">
        <v>87047</v>
      </c>
      <c r="C3182" s="5" t="s">
        <v>1309</v>
      </c>
      <c r="D3182" s="5" t="s">
        <v>4390</v>
      </c>
      <c r="E3182" s="5" t="s">
        <v>4388</v>
      </c>
      <c r="F3182" s="2">
        <v>1072</v>
      </c>
      <c r="G3182" s="2">
        <v>154356</v>
      </c>
      <c r="H3182" s="2">
        <v>87190</v>
      </c>
      <c r="I3182" s="2">
        <v>3906</v>
      </c>
      <c r="J3182" s="2">
        <v>83284</v>
      </c>
      <c r="K3182" s="33">
        <v>1.2871619999039432E-2</v>
      </c>
      <c r="L3182" s="2">
        <v>1060</v>
      </c>
      <c r="M3182" s="2">
        <v>142738</v>
      </c>
      <c r="N3182" s="2">
        <v>84225</v>
      </c>
      <c r="O3182" s="33">
        <v>1.2585336895221134E-2</v>
      </c>
      <c r="P3182" s="2">
        <v>1040</v>
      </c>
      <c r="Q3182" s="2">
        <v>143649</v>
      </c>
      <c r="R3182" s="2">
        <v>83045</v>
      </c>
      <c r="S3182" s="35">
        <v>1.2523330724306099E-2</v>
      </c>
      <c r="T3182" t="s">
        <v>4388</v>
      </c>
      <c r="U3182" t="s">
        <v>4388</v>
      </c>
      <c r="V3182" s="5" t="s">
        <v>4390</v>
      </c>
      <c r="W3182" s="5">
        <v>0</v>
      </c>
      <c r="X3182" s="4">
        <v>3.482892747333332E-4</v>
      </c>
      <c r="Y3182" s="6">
        <v>32</v>
      </c>
      <c r="Z3182" s="4">
        <v>-6.2006170915035463E-5</v>
      </c>
      <c r="AA3182" s="5">
        <v>2507</v>
      </c>
      <c r="AC3182" s="16" t="str">
        <f t="shared" si="294"/>
        <v/>
      </c>
      <c r="AD3182" s="16" t="str">
        <f t="shared" si="295"/>
        <v/>
      </c>
      <c r="AE3182" s="16" t="str">
        <f t="shared" si="296"/>
        <v/>
      </c>
      <c r="AF3182" s="16" t="str">
        <f t="shared" si="297"/>
        <v/>
      </c>
      <c r="AG3182" s="16">
        <f t="shared" si="298"/>
        <v>1.2871619999039432E-2</v>
      </c>
      <c r="AH3182" s="16" t="str">
        <f t="shared" si="299"/>
        <v/>
      </c>
      <c r="AI3182" s="17" t="str">
        <f>IF('Peer Comparison Tool'!$D$11="NR","",IF($C3182='Peer Comparison Tool'!$D$9,COUNT('ALLL &lt;50B Database'!$AI$1:AI3181)+1,""))</f>
        <v/>
      </c>
    </row>
    <row r="3183" spans="1:35" x14ac:dyDescent="0.25">
      <c r="A3183" t="s">
        <v>2440</v>
      </c>
      <c r="B3183">
        <v>312356</v>
      </c>
      <c r="C3183" s="5" t="s">
        <v>2299</v>
      </c>
      <c r="D3183" s="5" t="s">
        <v>4390</v>
      </c>
      <c r="E3183" s="5" t="s">
        <v>4388</v>
      </c>
      <c r="F3183" s="2">
        <v>2052</v>
      </c>
      <c r="G3183" s="2">
        <v>154292</v>
      </c>
      <c r="H3183" s="2">
        <v>109320</v>
      </c>
      <c r="I3183" s="2">
        <v>0</v>
      </c>
      <c r="J3183" s="2">
        <v>109320</v>
      </c>
      <c r="K3183" s="33">
        <v>1.8770581778265641E-2</v>
      </c>
      <c r="L3183" s="2">
        <v>1920</v>
      </c>
      <c r="M3183" s="2">
        <v>139339</v>
      </c>
      <c r="N3183" s="2">
        <v>106517</v>
      </c>
      <c r="O3183" s="33">
        <v>1.8025291737469137E-2</v>
      </c>
      <c r="P3183" s="2">
        <v>1993</v>
      </c>
      <c r="Q3183" s="2">
        <v>140112</v>
      </c>
      <c r="R3183" s="2">
        <v>107844</v>
      </c>
      <c r="S3183" s="35">
        <v>1.8480397611364562E-2</v>
      </c>
      <c r="T3183" t="s">
        <v>4388</v>
      </c>
      <c r="U3183" t="s">
        <v>4388</v>
      </c>
      <c r="V3183" s="5" t="s">
        <v>4390</v>
      </c>
      <c r="W3183" s="5">
        <v>0</v>
      </c>
      <c r="X3183" s="4">
        <v>2.9018416690107865E-4</v>
      </c>
      <c r="Y3183" s="6">
        <v>59</v>
      </c>
      <c r="Z3183" s="4">
        <v>4.5510587389542556E-4</v>
      </c>
      <c r="AA3183" s="5">
        <v>720</v>
      </c>
      <c r="AC3183" s="16" t="str">
        <f t="shared" si="294"/>
        <v/>
      </c>
      <c r="AD3183" s="16" t="str">
        <f t="shared" si="295"/>
        <v/>
      </c>
      <c r="AE3183" s="16" t="str">
        <f t="shared" si="296"/>
        <v/>
      </c>
      <c r="AF3183" s="16" t="str">
        <f t="shared" si="297"/>
        <v/>
      </c>
      <c r="AG3183" s="16">
        <f t="shared" si="298"/>
        <v>1.8770581778265641E-2</v>
      </c>
      <c r="AH3183" s="16" t="str">
        <f t="shared" si="299"/>
        <v/>
      </c>
      <c r="AI3183" s="17" t="str">
        <f>IF('Peer Comparison Tool'!$D$11="NR","",IF($C3183='Peer Comparison Tool'!$D$9,COUNT('ALLL &lt;50B Database'!$AI$1:AI3182)+1,""))</f>
        <v/>
      </c>
    </row>
    <row r="3184" spans="1:35" x14ac:dyDescent="0.25">
      <c r="A3184" t="s">
        <v>3938</v>
      </c>
      <c r="B3184">
        <v>336361</v>
      </c>
      <c r="C3184" s="5" t="s">
        <v>3704</v>
      </c>
      <c r="D3184" s="5" t="s">
        <v>4390</v>
      </c>
      <c r="E3184" s="5" t="s">
        <v>4388</v>
      </c>
      <c r="F3184" s="2">
        <v>900</v>
      </c>
      <c r="G3184" s="2">
        <v>154155</v>
      </c>
      <c r="H3184" s="2">
        <v>79955</v>
      </c>
      <c r="I3184" s="2">
        <v>2936</v>
      </c>
      <c r="J3184" s="2">
        <v>77019</v>
      </c>
      <c r="K3184" s="33">
        <v>1.168542827094613E-2</v>
      </c>
      <c r="L3184" s="2">
        <v>860</v>
      </c>
      <c r="M3184" s="2">
        <v>146087</v>
      </c>
      <c r="N3184" s="2">
        <v>73772</v>
      </c>
      <c r="O3184" s="33">
        <v>1.1657539445860218E-2</v>
      </c>
      <c r="P3184" s="2">
        <v>875</v>
      </c>
      <c r="Q3184" s="2">
        <v>141054</v>
      </c>
      <c r="R3184" s="2">
        <v>73943</v>
      </c>
      <c r="S3184" s="35">
        <v>1.1833439270789663E-2</v>
      </c>
      <c r="T3184" t="s">
        <v>4388</v>
      </c>
      <c r="U3184" t="s">
        <v>4388</v>
      </c>
      <c r="V3184" s="5" t="s">
        <v>4390</v>
      </c>
      <c r="W3184" s="5">
        <v>0</v>
      </c>
      <c r="X3184" s="4">
        <v>-1.4801099984353312E-4</v>
      </c>
      <c r="Y3184" s="6">
        <v>25</v>
      </c>
      <c r="Z3184" s="4">
        <v>1.7589982492944439E-4</v>
      </c>
      <c r="AA3184" s="5">
        <v>3075</v>
      </c>
      <c r="AC3184" s="16" t="str">
        <f t="shared" si="294"/>
        <v/>
      </c>
      <c r="AD3184" s="16" t="str">
        <f t="shared" si="295"/>
        <v/>
      </c>
      <c r="AE3184" s="16" t="str">
        <f t="shared" si="296"/>
        <v/>
      </c>
      <c r="AF3184" s="16" t="str">
        <f t="shared" si="297"/>
        <v/>
      </c>
      <c r="AG3184" s="16">
        <f t="shared" si="298"/>
        <v>1.168542827094613E-2</v>
      </c>
      <c r="AH3184" s="16" t="str">
        <f t="shared" si="299"/>
        <v/>
      </c>
      <c r="AI3184" s="17" t="str">
        <f>IF('Peer Comparison Tool'!$D$11="NR","",IF($C3184='Peer Comparison Tool'!$D$9,COUNT('ALLL &lt;50B Database'!$AI$1:AI3183)+1,""))</f>
        <v/>
      </c>
    </row>
    <row r="3185" spans="1:35" x14ac:dyDescent="0.25">
      <c r="A3185" t="s">
        <v>2432</v>
      </c>
      <c r="B3185">
        <v>44750</v>
      </c>
      <c r="C3185" s="5" t="s">
        <v>2299</v>
      </c>
      <c r="D3185" s="5" t="s">
        <v>4390</v>
      </c>
      <c r="E3185" s="5" t="s">
        <v>4388</v>
      </c>
      <c r="F3185" s="2">
        <v>2073</v>
      </c>
      <c r="G3185" s="2">
        <v>153990</v>
      </c>
      <c r="H3185" s="2">
        <v>112095</v>
      </c>
      <c r="I3185" s="2">
        <v>3201</v>
      </c>
      <c r="J3185" s="2">
        <v>108894</v>
      </c>
      <c r="K3185" s="33">
        <v>1.9036861535070802E-2</v>
      </c>
      <c r="L3185" s="2">
        <v>2087</v>
      </c>
      <c r="M3185" s="2">
        <v>143575</v>
      </c>
      <c r="N3185" s="2">
        <v>108642</v>
      </c>
      <c r="O3185" s="33">
        <v>1.9209881997754093E-2</v>
      </c>
      <c r="P3185" s="2">
        <v>2068</v>
      </c>
      <c r="Q3185" s="2">
        <v>151736</v>
      </c>
      <c r="R3185" s="2">
        <v>107994</v>
      </c>
      <c r="S3185" s="35">
        <v>1.9149211993258884E-2</v>
      </c>
      <c r="T3185" t="s">
        <v>4388</v>
      </c>
      <c r="U3185" t="s">
        <v>4388</v>
      </c>
      <c r="V3185" s="5" t="s">
        <v>4390</v>
      </c>
      <c r="W3185" s="5">
        <v>0</v>
      </c>
      <c r="X3185" s="4">
        <v>-1.1235045818808187E-4</v>
      </c>
      <c r="Y3185" s="6">
        <v>5</v>
      </c>
      <c r="Z3185" s="4">
        <v>-6.067000449520854E-5</v>
      </c>
      <c r="AA3185" s="5">
        <v>668</v>
      </c>
      <c r="AC3185" s="16" t="str">
        <f t="shared" si="294"/>
        <v/>
      </c>
      <c r="AD3185" s="16" t="str">
        <f t="shared" si="295"/>
        <v/>
      </c>
      <c r="AE3185" s="16" t="str">
        <f t="shared" si="296"/>
        <v/>
      </c>
      <c r="AF3185" s="16" t="str">
        <f t="shared" si="297"/>
        <v/>
      </c>
      <c r="AG3185" s="16">
        <f t="shared" si="298"/>
        <v>1.9036861535070802E-2</v>
      </c>
      <c r="AH3185" s="16" t="str">
        <f t="shared" si="299"/>
        <v/>
      </c>
      <c r="AI3185" s="17" t="str">
        <f>IF('Peer Comparison Tool'!$D$11="NR","",IF($C3185='Peer Comparison Tool'!$D$9,COUNT('ALLL &lt;50B Database'!$AI$1:AI3184)+1,""))</f>
        <v/>
      </c>
    </row>
    <row r="3186" spans="1:35" x14ac:dyDescent="0.25">
      <c r="A3186" t="s">
        <v>1655</v>
      </c>
      <c r="B3186">
        <v>998648</v>
      </c>
      <c r="C3186" s="5" t="s">
        <v>1578</v>
      </c>
      <c r="D3186" s="5" t="s">
        <v>4390</v>
      </c>
      <c r="E3186" s="5" t="s">
        <v>4388</v>
      </c>
      <c r="F3186" s="2">
        <v>604</v>
      </c>
      <c r="G3186" s="2">
        <v>153936</v>
      </c>
      <c r="H3186" s="2">
        <v>57447</v>
      </c>
      <c r="I3186" s="2">
        <v>0</v>
      </c>
      <c r="J3186" s="2">
        <v>57447</v>
      </c>
      <c r="K3186" s="33">
        <v>1.0514039027277317E-2</v>
      </c>
      <c r="L3186" s="2">
        <v>594</v>
      </c>
      <c r="M3186" s="2">
        <v>143685</v>
      </c>
      <c r="N3186" s="2">
        <v>58580</v>
      </c>
      <c r="O3186" s="33">
        <v>1.0139979515192899E-2</v>
      </c>
      <c r="P3186" s="2">
        <v>610</v>
      </c>
      <c r="Q3186" s="2">
        <v>146697</v>
      </c>
      <c r="R3186" s="2">
        <v>55728</v>
      </c>
      <c r="S3186" s="35">
        <v>1.0946023542922768E-2</v>
      </c>
      <c r="T3186" t="s">
        <v>4388</v>
      </c>
      <c r="U3186" t="s">
        <v>4388</v>
      </c>
      <c r="V3186" s="5" t="s">
        <v>4390</v>
      </c>
      <c r="W3186" s="5">
        <v>0</v>
      </c>
      <c r="X3186" s="4">
        <v>-4.3198451564545153E-4</v>
      </c>
      <c r="Y3186" s="6">
        <v>-6</v>
      </c>
      <c r="Z3186" s="4">
        <v>8.060440277298693E-4</v>
      </c>
      <c r="AA3186" s="5">
        <v>3594</v>
      </c>
      <c r="AC3186" s="16" t="str">
        <f t="shared" si="294"/>
        <v/>
      </c>
      <c r="AD3186" s="16" t="str">
        <f t="shared" si="295"/>
        <v/>
      </c>
      <c r="AE3186" s="16" t="str">
        <f t="shared" si="296"/>
        <v/>
      </c>
      <c r="AF3186" s="16" t="str">
        <f t="shared" si="297"/>
        <v/>
      </c>
      <c r="AG3186" s="16">
        <f t="shared" si="298"/>
        <v>1.0514039027277317E-2</v>
      </c>
      <c r="AH3186" s="16" t="str">
        <f t="shared" si="299"/>
        <v/>
      </c>
      <c r="AI3186" s="17" t="str">
        <f>IF('Peer Comparison Tool'!$D$11="NR","",IF($C3186='Peer Comparison Tool'!$D$9,COUNT('ALLL &lt;50B Database'!$AI$1:AI3185)+1,""))</f>
        <v/>
      </c>
    </row>
    <row r="3187" spans="1:35" x14ac:dyDescent="0.25">
      <c r="A3187" t="s">
        <v>3686</v>
      </c>
      <c r="B3187">
        <v>480853</v>
      </c>
      <c r="C3187" s="5" t="s">
        <v>3603</v>
      </c>
      <c r="D3187" s="5" t="s">
        <v>4390</v>
      </c>
      <c r="E3187" s="5" t="s">
        <v>4388</v>
      </c>
      <c r="F3187" s="2">
        <v>1896</v>
      </c>
      <c r="G3187" s="2">
        <v>153929</v>
      </c>
      <c r="H3187" s="2">
        <v>76348</v>
      </c>
      <c r="I3187" s="2">
        <v>4185</v>
      </c>
      <c r="J3187" s="2">
        <v>72163</v>
      </c>
      <c r="K3187" s="33">
        <v>2.627385225115364E-2</v>
      </c>
      <c r="L3187" s="2">
        <v>1748</v>
      </c>
      <c r="M3187" s="2">
        <v>132194</v>
      </c>
      <c r="N3187" s="2">
        <v>72035</v>
      </c>
      <c r="O3187" s="33">
        <v>2.4265981814395779E-2</v>
      </c>
      <c r="P3187" s="2">
        <v>1848</v>
      </c>
      <c r="Q3187" s="2">
        <v>138833</v>
      </c>
      <c r="R3187" s="2">
        <v>74635</v>
      </c>
      <c r="S3187" s="35">
        <v>2.4760501105379515E-2</v>
      </c>
      <c r="T3187" t="s">
        <v>4388</v>
      </c>
      <c r="U3187" t="s">
        <v>4388</v>
      </c>
      <c r="V3187" s="5" t="s">
        <v>4390</v>
      </c>
      <c r="W3187" s="5">
        <v>0</v>
      </c>
      <c r="X3187" s="4">
        <v>1.513351145774125E-3</v>
      </c>
      <c r="Y3187" s="6">
        <v>48</v>
      </c>
      <c r="Z3187" s="4">
        <v>4.9451929098373593E-4</v>
      </c>
      <c r="AA3187" s="5">
        <v>214</v>
      </c>
      <c r="AC3187" s="16" t="str">
        <f t="shared" si="294"/>
        <v/>
      </c>
      <c r="AD3187" s="16" t="str">
        <f t="shared" si="295"/>
        <v/>
      </c>
      <c r="AE3187" s="16" t="str">
        <f t="shared" si="296"/>
        <v/>
      </c>
      <c r="AF3187" s="16" t="str">
        <f t="shared" si="297"/>
        <v/>
      </c>
      <c r="AG3187" s="16">
        <f t="shared" si="298"/>
        <v>2.627385225115364E-2</v>
      </c>
      <c r="AH3187" s="16" t="str">
        <f t="shared" si="299"/>
        <v/>
      </c>
      <c r="AI3187" s="17" t="str">
        <f>IF('Peer Comparison Tool'!$D$11="NR","",IF($C3187='Peer Comparison Tool'!$D$9,COUNT('ALLL &lt;50B Database'!$AI$1:AI3186)+1,""))</f>
        <v/>
      </c>
    </row>
    <row r="3188" spans="1:35" x14ac:dyDescent="0.25">
      <c r="A3188" t="s">
        <v>657</v>
      </c>
      <c r="B3188">
        <v>461058</v>
      </c>
      <c r="C3188" s="5" t="s">
        <v>3704</v>
      </c>
      <c r="D3188" s="5" t="s">
        <v>4390</v>
      </c>
      <c r="E3188" s="5" t="s">
        <v>4388</v>
      </c>
      <c r="F3188" s="2">
        <v>915</v>
      </c>
      <c r="G3188" s="2">
        <v>153820</v>
      </c>
      <c r="H3188" s="2">
        <v>84160</v>
      </c>
      <c r="I3188" s="2">
        <v>10757</v>
      </c>
      <c r="J3188" s="2">
        <v>73403</v>
      </c>
      <c r="K3188" s="33">
        <v>1.2465430568232906E-2</v>
      </c>
      <c r="L3188" s="2">
        <v>821</v>
      </c>
      <c r="M3188" s="2">
        <v>131274</v>
      </c>
      <c r="N3188" s="2">
        <v>70023</v>
      </c>
      <c r="O3188" s="33">
        <v>1.1724719020893136E-2</v>
      </c>
      <c r="P3188" s="2">
        <v>832</v>
      </c>
      <c r="Q3188" s="2">
        <v>133445</v>
      </c>
      <c r="R3188" s="2">
        <v>71602</v>
      </c>
      <c r="S3188" s="35">
        <v>1.1619787156783331E-2</v>
      </c>
      <c r="T3188" t="s">
        <v>4388</v>
      </c>
      <c r="U3188" t="s">
        <v>4388</v>
      </c>
      <c r="V3188" s="5" t="s">
        <v>4390</v>
      </c>
      <c r="W3188" s="5">
        <v>0</v>
      </c>
      <c r="X3188" s="4">
        <v>8.4564341144957589E-4</v>
      </c>
      <c r="Y3188" s="6">
        <v>83</v>
      </c>
      <c r="Z3188" s="4">
        <v>-1.0493186410980536E-4</v>
      </c>
      <c r="AA3188" s="5">
        <v>2723</v>
      </c>
      <c r="AC3188" s="16" t="str">
        <f t="shared" si="294"/>
        <v/>
      </c>
      <c r="AD3188" s="16" t="str">
        <f t="shared" si="295"/>
        <v/>
      </c>
      <c r="AE3188" s="16" t="str">
        <f t="shared" si="296"/>
        <v/>
      </c>
      <c r="AF3188" s="16" t="str">
        <f t="shared" si="297"/>
        <v/>
      </c>
      <c r="AG3188" s="16">
        <f t="shared" si="298"/>
        <v>1.2465430568232906E-2</v>
      </c>
      <c r="AH3188" s="16" t="str">
        <f t="shared" si="299"/>
        <v/>
      </c>
      <c r="AI3188" s="17" t="str">
        <f>IF('Peer Comparison Tool'!$D$11="NR","",IF($C3188='Peer Comparison Tool'!$D$9,COUNT('ALLL &lt;50B Database'!$AI$1:AI3187)+1,""))</f>
        <v/>
      </c>
    </row>
    <row r="3189" spans="1:35" x14ac:dyDescent="0.25">
      <c r="A3189" t="s">
        <v>2433</v>
      </c>
      <c r="B3189">
        <v>692450</v>
      </c>
      <c r="C3189" s="5" t="s">
        <v>2299</v>
      </c>
      <c r="D3189" s="5" t="s">
        <v>4390</v>
      </c>
      <c r="E3189" s="5" t="s">
        <v>4388</v>
      </c>
      <c r="F3189" s="2">
        <v>1499</v>
      </c>
      <c r="G3189" s="2">
        <v>153796</v>
      </c>
      <c r="H3189" s="2">
        <v>112437</v>
      </c>
      <c r="I3189" s="2">
        <v>2958</v>
      </c>
      <c r="J3189" s="2">
        <v>109479</v>
      </c>
      <c r="K3189" s="33">
        <v>1.3692123603613479E-2</v>
      </c>
      <c r="L3189" s="2">
        <v>1442</v>
      </c>
      <c r="M3189" s="2">
        <v>146848</v>
      </c>
      <c r="N3189" s="2">
        <v>113166</v>
      </c>
      <c r="O3189" s="33">
        <v>1.2742343106586784E-2</v>
      </c>
      <c r="P3189" s="2">
        <v>1469</v>
      </c>
      <c r="Q3189" s="2">
        <v>147908</v>
      </c>
      <c r="R3189" s="2">
        <v>110542</v>
      </c>
      <c r="S3189" s="35">
        <v>1.3289066599120696E-2</v>
      </c>
      <c r="T3189" t="s">
        <v>4388</v>
      </c>
      <c r="U3189" t="s">
        <v>4388</v>
      </c>
      <c r="V3189" s="5" t="s">
        <v>4390</v>
      </c>
      <c r="W3189" s="5">
        <v>0</v>
      </c>
      <c r="X3189" s="4">
        <v>4.0305700449278295E-4</v>
      </c>
      <c r="Y3189" s="6">
        <v>30</v>
      </c>
      <c r="Z3189" s="4">
        <v>5.4672349253391192E-4</v>
      </c>
      <c r="AA3189" s="5">
        <v>2115</v>
      </c>
      <c r="AC3189" s="16" t="str">
        <f t="shared" si="294"/>
        <v/>
      </c>
      <c r="AD3189" s="16" t="str">
        <f t="shared" si="295"/>
        <v/>
      </c>
      <c r="AE3189" s="16" t="str">
        <f t="shared" si="296"/>
        <v/>
      </c>
      <c r="AF3189" s="16" t="str">
        <f t="shared" si="297"/>
        <v/>
      </c>
      <c r="AG3189" s="16">
        <f t="shared" si="298"/>
        <v>1.3692123603613479E-2</v>
      </c>
      <c r="AH3189" s="16" t="str">
        <f t="shared" si="299"/>
        <v/>
      </c>
      <c r="AI3189" s="17" t="str">
        <f>IF('Peer Comparison Tool'!$D$11="NR","",IF($C3189='Peer Comparison Tool'!$D$9,COUNT('ALLL &lt;50B Database'!$AI$1:AI3188)+1,""))</f>
        <v/>
      </c>
    </row>
    <row r="3190" spans="1:35" x14ac:dyDescent="0.25">
      <c r="A3190" t="s">
        <v>70</v>
      </c>
      <c r="B3190">
        <v>814074</v>
      </c>
      <c r="C3190" s="5" t="s">
        <v>6</v>
      </c>
      <c r="D3190" s="5" t="s">
        <v>4390</v>
      </c>
      <c r="E3190" s="5" t="s">
        <v>4388</v>
      </c>
      <c r="F3190" s="2">
        <v>839</v>
      </c>
      <c r="G3190" s="2">
        <v>153683</v>
      </c>
      <c r="H3190" s="2">
        <v>82348</v>
      </c>
      <c r="I3190" s="2">
        <v>0</v>
      </c>
      <c r="J3190" s="2">
        <v>82348</v>
      </c>
      <c r="K3190" s="33">
        <v>1.0188468450964201E-2</v>
      </c>
      <c r="L3190" s="2">
        <v>469</v>
      </c>
      <c r="M3190" s="2">
        <v>132336</v>
      </c>
      <c r="N3190" s="2">
        <v>86342</v>
      </c>
      <c r="O3190" s="33">
        <v>5.4318871464640612E-3</v>
      </c>
      <c r="P3190" s="2">
        <v>602</v>
      </c>
      <c r="Q3190" s="2">
        <v>145912</v>
      </c>
      <c r="R3190" s="2">
        <v>82208</v>
      </c>
      <c r="S3190" s="35">
        <v>7.3228882833787463E-3</v>
      </c>
      <c r="T3190" t="s">
        <v>4388</v>
      </c>
      <c r="U3190" t="s">
        <v>4388</v>
      </c>
      <c r="V3190" s="5" t="s">
        <v>4390</v>
      </c>
      <c r="W3190" s="5">
        <v>0</v>
      </c>
      <c r="X3190" s="4">
        <v>2.8655801675854546E-3</v>
      </c>
      <c r="Y3190" s="6">
        <v>237</v>
      </c>
      <c r="Z3190" s="4">
        <v>1.8910011369146851E-3</v>
      </c>
      <c r="AA3190" s="5">
        <v>3717</v>
      </c>
      <c r="AC3190" s="16" t="str">
        <f t="shared" si="294"/>
        <v/>
      </c>
      <c r="AD3190" s="16" t="str">
        <f t="shared" si="295"/>
        <v/>
      </c>
      <c r="AE3190" s="16" t="str">
        <f t="shared" si="296"/>
        <v/>
      </c>
      <c r="AF3190" s="16" t="str">
        <f t="shared" si="297"/>
        <v/>
      </c>
      <c r="AG3190" s="16">
        <f t="shared" si="298"/>
        <v>1.0188468450964201E-2</v>
      </c>
      <c r="AH3190" s="16" t="str">
        <f t="shared" si="299"/>
        <v/>
      </c>
      <c r="AI3190" s="17" t="str">
        <f>IF('Peer Comparison Tool'!$D$11="NR","",IF($C3190='Peer Comparison Tool'!$D$9,COUNT('ALLL &lt;50B Database'!$AI$1:AI3189)+1,""))</f>
        <v/>
      </c>
    </row>
    <row r="3191" spans="1:35" x14ac:dyDescent="0.25">
      <c r="A3191" t="s">
        <v>3491</v>
      </c>
      <c r="B3191">
        <v>249416</v>
      </c>
      <c r="C3191" s="5" t="s">
        <v>3374</v>
      </c>
      <c r="D3191" s="5" t="s">
        <v>4390</v>
      </c>
      <c r="E3191" s="5" t="s">
        <v>4388</v>
      </c>
      <c r="F3191" s="2">
        <v>805</v>
      </c>
      <c r="G3191" s="2">
        <v>153560</v>
      </c>
      <c r="H3191" s="2">
        <v>91301</v>
      </c>
      <c r="I3191" s="2">
        <v>0</v>
      </c>
      <c r="J3191" s="2">
        <v>91301</v>
      </c>
      <c r="K3191" s="33">
        <v>8.8169899562983971E-3</v>
      </c>
      <c r="L3191" s="2">
        <v>784</v>
      </c>
      <c r="M3191" s="2">
        <v>145799</v>
      </c>
      <c r="N3191" s="2">
        <v>93449</v>
      </c>
      <c r="O3191" s="33">
        <v>8.389602884996095E-3</v>
      </c>
      <c r="P3191" s="2">
        <v>790</v>
      </c>
      <c r="Q3191" s="2">
        <v>146929</v>
      </c>
      <c r="R3191" s="2">
        <v>93225</v>
      </c>
      <c r="S3191" s="35">
        <v>8.4741217484580311E-3</v>
      </c>
      <c r="T3191" t="s">
        <v>4388</v>
      </c>
      <c r="U3191" t="s">
        <v>4388</v>
      </c>
      <c r="V3191" s="5" t="s">
        <v>4390</v>
      </c>
      <c r="W3191" s="5">
        <v>0</v>
      </c>
      <c r="X3191" s="4">
        <v>3.4286820784036609E-4</v>
      </c>
      <c r="Y3191" s="6">
        <v>15</v>
      </c>
      <c r="Z3191" s="4">
        <v>8.4518863461936072E-5</v>
      </c>
      <c r="AA3191" s="5">
        <v>4131</v>
      </c>
      <c r="AC3191" s="16" t="str">
        <f t="shared" si="294"/>
        <v/>
      </c>
      <c r="AD3191" s="16" t="str">
        <f t="shared" si="295"/>
        <v/>
      </c>
      <c r="AE3191" s="16" t="str">
        <f t="shared" si="296"/>
        <v/>
      </c>
      <c r="AF3191" s="16" t="str">
        <f t="shared" si="297"/>
        <v/>
      </c>
      <c r="AG3191" s="16">
        <f t="shared" si="298"/>
        <v>8.8169899562983971E-3</v>
      </c>
      <c r="AH3191" s="16" t="str">
        <f t="shared" si="299"/>
        <v/>
      </c>
      <c r="AI3191" s="17" t="str">
        <f>IF('Peer Comparison Tool'!$D$11="NR","",IF($C3191='Peer Comparison Tool'!$D$9,COUNT('ALLL &lt;50B Database'!$AI$1:AI3190)+1,""))</f>
        <v/>
      </c>
    </row>
    <row r="3192" spans="1:35" x14ac:dyDescent="0.25">
      <c r="A3192" t="s">
        <v>1656</v>
      </c>
      <c r="B3192">
        <v>541642</v>
      </c>
      <c r="C3192" s="5" t="s">
        <v>1578</v>
      </c>
      <c r="D3192" s="5" t="s">
        <v>4390</v>
      </c>
      <c r="E3192" s="5" t="s">
        <v>4388</v>
      </c>
      <c r="F3192" s="2">
        <v>674</v>
      </c>
      <c r="G3192" s="2">
        <v>153457</v>
      </c>
      <c r="H3192" s="2">
        <v>33779</v>
      </c>
      <c r="I3192" s="2">
        <v>0</v>
      </c>
      <c r="J3192" s="2">
        <v>33779</v>
      </c>
      <c r="K3192" s="33">
        <v>1.9953225376713343E-2</v>
      </c>
      <c r="L3192" s="2">
        <v>674</v>
      </c>
      <c r="M3192" s="2">
        <v>144132</v>
      </c>
      <c r="N3192" s="2">
        <v>33872</v>
      </c>
      <c r="O3192" s="33">
        <v>1.9898441190363721E-2</v>
      </c>
      <c r="P3192" s="2">
        <v>675</v>
      </c>
      <c r="Q3192" s="2">
        <v>146057</v>
      </c>
      <c r="R3192" s="2">
        <v>32880</v>
      </c>
      <c r="S3192" s="35">
        <v>2.052919708029197E-2</v>
      </c>
      <c r="T3192" t="s">
        <v>4388</v>
      </c>
      <c r="U3192" t="s">
        <v>4388</v>
      </c>
      <c r="V3192" s="5" t="s">
        <v>4390</v>
      </c>
      <c r="W3192" s="5">
        <v>0</v>
      </c>
      <c r="X3192" s="4">
        <v>-5.7597170357862743E-4</v>
      </c>
      <c r="Y3192" s="6">
        <v>-1</v>
      </c>
      <c r="Z3192" s="4">
        <v>6.3075588992824935E-4</v>
      </c>
      <c r="AA3192" s="5">
        <v>564</v>
      </c>
      <c r="AC3192" s="16" t="str">
        <f t="shared" si="294"/>
        <v/>
      </c>
      <c r="AD3192" s="16" t="str">
        <f t="shared" si="295"/>
        <v/>
      </c>
      <c r="AE3192" s="16" t="str">
        <f t="shared" si="296"/>
        <v/>
      </c>
      <c r="AF3192" s="16" t="str">
        <f t="shared" si="297"/>
        <v/>
      </c>
      <c r="AG3192" s="16">
        <f t="shared" si="298"/>
        <v>1.9953225376713343E-2</v>
      </c>
      <c r="AH3192" s="16" t="str">
        <f t="shared" si="299"/>
        <v/>
      </c>
      <c r="AI3192" s="17" t="str">
        <f>IF('Peer Comparison Tool'!$D$11="NR","",IF($C3192='Peer Comparison Tool'!$D$9,COUNT('ALLL &lt;50B Database'!$AI$1:AI3191)+1,""))</f>
        <v/>
      </c>
    </row>
    <row r="3193" spans="1:35" x14ac:dyDescent="0.25">
      <c r="A3193" t="s">
        <v>1329</v>
      </c>
      <c r="B3193">
        <v>1016718</v>
      </c>
      <c r="C3193" s="5" t="s">
        <v>1578</v>
      </c>
      <c r="D3193" s="5" t="s">
        <v>4390</v>
      </c>
      <c r="E3193" s="5" t="s">
        <v>4388</v>
      </c>
      <c r="F3193" s="2">
        <v>1560</v>
      </c>
      <c r="G3193" s="2">
        <v>153303</v>
      </c>
      <c r="H3193" s="2">
        <v>69413</v>
      </c>
      <c r="I3193" s="2">
        <v>459</v>
      </c>
      <c r="J3193" s="2">
        <v>68954</v>
      </c>
      <c r="K3193" s="33">
        <v>2.262377817095455E-2</v>
      </c>
      <c r="L3193" s="2">
        <v>1560</v>
      </c>
      <c r="M3193" s="2">
        <v>137071</v>
      </c>
      <c r="N3193" s="2">
        <v>69297</v>
      </c>
      <c r="O3193" s="33">
        <v>2.2511797047491233E-2</v>
      </c>
      <c r="P3193" s="2">
        <v>1560</v>
      </c>
      <c r="Q3193" s="2">
        <v>142773</v>
      </c>
      <c r="R3193" s="2">
        <v>69308</v>
      </c>
      <c r="S3193" s="35">
        <v>2.2508224158827264E-2</v>
      </c>
      <c r="T3193" t="s">
        <v>4388</v>
      </c>
      <c r="U3193" t="s">
        <v>4388</v>
      </c>
      <c r="V3193" s="5" t="s">
        <v>4390</v>
      </c>
      <c r="W3193" s="5">
        <v>0</v>
      </c>
      <c r="X3193" s="4">
        <v>1.1555401212728564E-4</v>
      </c>
      <c r="Y3193" s="6">
        <v>0</v>
      </c>
      <c r="Z3193" s="4">
        <v>-3.5728886639690982E-6</v>
      </c>
      <c r="AA3193" s="5">
        <v>354</v>
      </c>
      <c r="AC3193" s="16" t="str">
        <f t="shared" si="294"/>
        <v/>
      </c>
      <c r="AD3193" s="16" t="str">
        <f t="shared" si="295"/>
        <v/>
      </c>
      <c r="AE3193" s="16" t="str">
        <f t="shared" si="296"/>
        <v/>
      </c>
      <c r="AF3193" s="16" t="str">
        <f t="shared" si="297"/>
        <v/>
      </c>
      <c r="AG3193" s="16">
        <f t="shared" si="298"/>
        <v>2.262377817095455E-2</v>
      </c>
      <c r="AH3193" s="16" t="str">
        <f t="shared" si="299"/>
        <v/>
      </c>
      <c r="AI3193" s="17" t="str">
        <f>IF('Peer Comparison Tool'!$D$11="NR","",IF($C3193='Peer Comparison Tool'!$D$9,COUNT('ALLL &lt;50B Database'!$AI$1:AI3192)+1,""))</f>
        <v/>
      </c>
    </row>
    <row r="3194" spans="1:35" x14ac:dyDescent="0.25">
      <c r="A3194" t="s">
        <v>1367</v>
      </c>
      <c r="B3194">
        <v>946274</v>
      </c>
      <c r="C3194" s="5" t="s">
        <v>1309</v>
      </c>
      <c r="D3194" s="5" t="s">
        <v>4390</v>
      </c>
      <c r="E3194" s="5" t="s">
        <v>4388</v>
      </c>
      <c r="F3194" s="2">
        <v>1157</v>
      </c>
      <c r="G3194" s="2">
        <v>153254</v>
      </c>
      <c r="H3194" s="2">
        <v>106314</v>
      </c>
      <c r="I3194" s="2">
        <v>7933</v>
      </c>
      <c r="J3194" s="2">
        <v>98381</v>
      </c>
      <c r="K3194" s="33">
        <v>1.1760400890415832E-2</v>
      </c>
      <c r="L3194" s="2">
        <v>1073</v>
      </c>
      <c r="M3194" s="2">
        <v>130557</v>
      </c>
      <c r="N3194" s="2">
        <v>95967</v>
      </c>
      <c r="O3194" s="33">
        <v>1.1180926776912898E-2</v>
      </c>
      <c r="P3194" s="2">
        <v>1110</v>
      </c>
      <c r="Q3194" s="2">
        <v>140355</v>
      </c>
      <c r="R3194" s="2">
        <v>97813</v>
      </c>
      <c r="S3194" s="35">
        <v>1.1348184801611238E-2</v>
      </c>
      <c r="T3194" t="s">
        <v>4388</v>
      </c>
      <c r="U3194" t="s">
        <v>4388</v>
      </c>
      <c r="V3194" s="5" t="s">
        <v>4390</v>
      </c>
      <c r="W3194" s="5">
        <v>0</v>
      </c>
      <c r="X3194" s="4">
        <v>4.1221608880459386E-4</v>
      </c>
      <c r="Y3194" s="6">
        <v>47</v>
      </c>
      <c r="Z3194" s="4">
        <v>1.6725802469834058E-4</v>
      </c>
      <c r="AA3194" s="5">
        <v>3037</v>
      </c>
      <c r="AC3194" s="16" t="str">
        <f t="shared" si="294"/>
        <v/>
      </c>
      <c r="AD3194" s="16" t="str">
        <f t="shared" si="295"/>
        <v/>
      </c>
      <c r="AE3194" s="16" t="str">
        <f t="shared" si="296"/>
        <v/>
      </c>
      <c r="AF3194" s="16" t="str">
        <f t="shared" si="297"/>
        <v/>
      </c>
      <c r="AG3194" s="16">
        <f t="shared" si="298"/>
        <v>1.1760400890415832E-2</v>
      </c>
      <c r="AH3194" s="16" t="str">
        <f t="shared" si="299"/>
        <v/>
      </c>
      <c r="AI3194" s="17" t="str">
        <f>IF('Peer Comparison Tool'!$D$11="NR","",IF($C3194='Peer Comparison Tool'!$D$9,COUNT('ALLL &lt;50B Database'!$AI$1:AI3193)+1,""))</f>
        <v/>
      </c>
    </row>
    <row r="3195" spans="1:35" x14ac:dyDescent="0.25">
      <c r="A3195" t="s">
        <v>836</v>
      </c>
      <c r="B3195">
        <v>644646</v>
      </c>
      <c r="C3195" s="5" t="s">
        <v>716</v>
      </c>
      <c r="D3195" s="5" t="s">
        <v>4390</v>
      </c>
      <c r="E3195" s="5" t="s">
        <v>4388</v>
      </c>
      <c r="F3195" s="2">
        <v>1433</v>
      </c>
      <c r="G3195" s="2">
        <v>153250</v>
      </c>
      <c r="H3195" s="2">
        <v>87259</v>
      </c>
      <c r="I3195" s="2">
        <v>3708</v>
      </c>
      <c r="J3195" s="2">
        <v>83551</v>
      </c>
      <c r="K3195" s="33">
        <v>1.7151201062823904E-2</v>
      </c>
      <c r="L3195" s="2">
        <v>1435</v>
      </c>
      <c r="M3195" s="2">
        <v>151109</v>
      </c>
      <c r="N3195" s="2">
        <v>83791</v>
      </c>
      <c r="O3195" s="33">
        <v>1.7125944313828453E-2</v>
      </c>
      <c r="P3195" s="2">
        <v>1435</v>
      </c>
      <c r="Q3195" s="2">
        <v>146424</v>
      </c>
      <c r="R3195" s="2">
        <v>83491</v>
      </c>
      <c r="S3195" s="35">
        <v>1.7187481285408007E-2</v>
      </c>
      <c r="T3195" t="s">
        <v>4388</v>
      </c>
      <c r="U3195" t="s">
        <v>4388</v>
      </c>
      <c r="V3195" s="5" t="s">
        <v>4390</v>
      </c>
      <c r="W3195" s="5">
        <v>0</v>
      </c>
      <c r="X3195" s="4">
        <v>-3.6280222584103572E-5</v>
      </c>
      <c r="Y3195" s="6">
        <v>-2</v>
      </c>
      <c r="Z3195" s="4">
        <v>6.1536971579553845E-5</v>
      </c>
      <c r="AA3195" s="5">
        <v>1002</v>
      </c>
      <c r="AC3195" s="16" t="str">
        <f t="shared" si="294"/>
        <v/>
      </c>
      <c r="AD3195" s="16" t="str">
        <f t="shared" si="295"/>
        <v/>
      </c>
      <c r="AE3195" s="16" t="str">
        <f t="shared" si="296"/>
        <v/>
      </c>
      <c r="AF3195" s="16" t="str">
        <f t="shared" si="297"/>
        <v/>
      </c>
      <c r="AG3195" s="16">
        <f t="shared" si="298"/>
        <v>1.7151201062823904E-2</v>
      </c>
      <c r="AH3195" s="16" t="str">
        <f t="shared" si="299"/>
        <v/>
      </c>
      <c r="AI3195" s="17" t="str">
        <f>IF('Peer Comparison Tool'!$D$11="NR","",IF($C3195='Peer Comparison Tool'!$D$9,COUNT('ALLL &lt;50B Database'!$AI$1:AI3194)+1,""))</f>
        <v/>
      </c>
    </row>
    <row r="3196" spans="1:35" x14ac:dyDescent="0.25">
      <c r="A3196" t="s">
        <v>2150</v>
      </c>
      <c r="B3196">
        <v>20857</v>
      </c>
      <c r="C3196" s="5" t="s">
        <v>2041</v>
      </c>
      <c r="D3196" s="5" t="s">
        <v>4390</v>
      </c>
      <c r="E3196" s="5" t="s">
        <v>4388</v>
      </c>
      <c r="F3196" s="2">
        <v>1003</v>
      </c>
      <c r="G3196" s="2">
        <v>153089</v>
      </c>
      <c r="H3196" s="2">
        <v>90426</v>
      </c>
      <c r="I3196" s="2">
        <v>10725</v>
      </c>
      <c r="J3196" s="2">
        <v>79701</v>
      </c>
      <c r="K3196" s="33">
        <v>1.2584534698435403E-2</v>
      </c>
      <c r="L3196" s="2">
        <v>923</v>
      </c>
      <c r="M3196" s="2">
        <v>139105</v>
      </c>
      <c r="N3196" s="2">
        <v>73506</v>
      </c>
      <c r="O3196" s="33">
        <v>1.2556798084510108E-2</v>
      </c>
      <c r="P3196" s="2">
        <v>933</v>
      </c>
      <c r="Q3196" s="2">
        <v>138320</v>
      </c>
      <c r="R3196" s="2">
        <v>77677</v>
      </c>
      <c r="S3196" s="35">
        <v>1.2011277469521223E-2</v>
      </c>
      <c r="T3196" t="s">
        <v>4388</v>
      </c>
      <c r="U3196" t="s">
        <v>4388</v>
      </c>
      <c r="V3196" s="5" t="s">
        <v>4390</v>
      </c>
      <c r="W3196" s="5">
        <v>0</v>
      </c>
      <c r="X3196" s="4">
        <v>5.7325722891417991E-4</v>
      </c>
      <c r="Y3196" s="6">
        <v>70</v>
      </c>
      <c r="Z3196" s="4">
        <v>-5.455206149888852E-4</v>
      </c>
      <c r="AA3196" s="5">
        <v>2660</v>
      </c>
      <c r="AC3196" s="16" t="str">
        <f t="shared" si="294"/>
        <v/>
      </c>
      <c r="AD3196" s="16" t="str">
        <f t="shared" si="295"/>
        <v/>
      </c>
      <c r="AE3196" s="16" t="str">
        <f t="shared" si="296"/>
        <v/>
      </c>
      <c r="AF3196" s="16" t="str">
        <f t="shared" si="297"/>
        <v/>
      </c>
      <c r="AG3196" s="16">
        <f t="shared" si="298"/>
        <v>1.2584534698435403E-2</v>
      </c>
      <c r="AH3196" s="16" t="str">
        <f t="shared" si="299"/>
        <v/>
      </c>
      <c r="AI3196" s="17" t="str">
        <f>IF('Peer Comparison Tool'!$D$11="NR","",IF($C3196='Peer Comparison Tool'!$D$9,COUNT('ALLL &lt;50B Database'!$AI$1:AI3195)+1,""))</f>
        <v/>
      </c>
    </row>
    <row r="3197" spans="1:35" x14ac:dyDescent="0.25">
      <c r="A3197" t="s">
        <v>143</v>
      </c>
      <c r="B3197">
        <v>172859</v>
      </c>
      <c r="C3197" s="5" t="s">
        <v>2711</v>
      </c>
      <c r="D3197" s="5" t="s">
        <v>4390</v>
      </c>
      <c r="E3197" s="5" t="s">
        <v>4388</v>
      </c>
      <c r="F3197" s="2">
        <v>1457</v>
      </c>
      <c r="G3197" s="2">
        <v>153071</v>
      </c>
      <c r="H3197" s="2">
        <v>123997</v>
      </c>
      <c r="I3197" s="2">
        <v>3621</v>
      </c>
      <c r="J3197" s="2">
        <v>120376</v>
      </c>
      <c r="K3197" s="33">
        <v>1.2103741609623181E-2</v>
      </c>
      <c r="L3197" s="2">
        <v>1461</v>
      </c>
      <c r="M3197" s="2">
        <v>148432</v>
      </c>
      <c r="N3197" s="2">
        <v>118050</v>
      </c>
      <c r="O3197" s="33">
        <v>1.2376111817026683E-2</v>
      </c>
      <c r="P3197" s="2">
        <v>1462</v>
      </c>
      <c r="Q3197" s="2">
        <v>146404</v>
      </c>
      <c r="R3197" s="2">
        <v>117972</v>
      </c>
      <c r="S3197" s="35">
        <v>1.23927711660394E-2</v>
      </c>
      <c r="T3197" t="s">
        <v>4388</v>
      </c>
      <c r="U3197" t="s">
        <v>4388</v>
      </c>
      <c r="V3197" s="5" t="s">
        <v>4390</v>
      </c>
      <c r="W3197" s="5">
        <v>0</v>
      </c>
      <c r="X3197" s="4">
        <v>-2.8902955641621833E-4</v>
      </c>
      <c r="Y3197" s="6">
        <v>-5</v>
      </c>
      <c r="Z3197" s="4">
        <v>1.6659349012716762E-5</v>
      </c>
      <c r="AA3197" s="5">
        <v>2882</v>
      </c>
      <c r="AC3197" s="16" t="str">
        <f t="shared" si="294"/>
        <v/>
      </c>
      <c r="AD3197" s="16" t="str">
        <f t="shared" si="295"/>
        <v/>
      </c>
      <c r="AE3197" s="16" t="str">
        <f t="shared" si="296"/>
        <v/>
      </c>
      <c r="AF3197" s="16" t="str">
        <f t="shared" si="297"/>
        <v/>
      </c>
      <c r="AG3197" s="16">
        <f t="shared" si="298"/>
        <v>1.2103741609623181E-2</v>
      </c>
      <c r="AH3197" s="16" t="str">
        <f t="shared" si="299"/>
        <v/>
      </c>
      <c r="AI3197" s="17" t="str">
        <f>IF('Peer Comparison Tool'!$D$11="NR","",IF($C3197='Peer Comparison Tool'!$D$9,COUNT('ALLL &lt;50B Database'!$AI$1:AI3196)+1,""))</f>
        <v/>
      </c>
    </row>
    <row r="3198" spans="1:35" x14ac:dyDescent="0.25">
      <c r="A3198" t="s">
        <v>2161</v>
      </c>
      <c r="B3198">
        <v>751254</v>
      </c>
      <c r="C3198" s="5" t="s">
        <v>2041</v>
      </c>
      <c r="D3198" s="5" t="s">
        <v>4390</v>
      </c>
      <c r="E3198" s="5" t="s">
        <v>4388</v>
      </c>
      <c r="F3198" s="2">
        <v>1004</v>
      </c>
      <c r="G3198" s="2">
        <v>153026</v>
      </c>
      <c r="H3198" s="2">
        <v>98823</v>
      </c>
      <c r="I3198" s="2">
        <v>21873</v>
      </c>
      <c r="J3198" s="2">
        <v>76950</v>
      </c>
      <c r="K3198" s="33">
        <v>1.3047433398310592E-2</v>
      </c>
      <c r="L3198" s="2">
        <v>998</v>
      </c>
      <c r="M3198" s="2">
        <v>148659</v>
      </c>
      <c r="N3198" s="2">
        <v>78646</v>
      </c>
      <c r="O3198" s="33">
        <v>1.2689774432266104E-2</v>
      </c>
      <c r="P3198" s="2">
        <v>1001</v>
      </c>
      <c r="Q3198" s="2">
        <v>124119</v>
      </c>
      <c r="R3198" s="2">
        <v>77654</v>
      </c>
      <c r="S3198" s="35">
        <v>1.2890514332809643E-2</v>
      </c>
      <c r="T3198" t="s">
        <v>4388</v>
      </c>
      <c r="U3198" t="s">
        <v>4388</v>
      </c>
      <c r="V3198" s="5" t="s">
        <v>4390</v>
      </c>
      <c r="W3198" s="5">
        <v>0</v>
      </c>
      <c r="X3198" s="4">
        <v>1.5691906550094857E-4</v>
      </c>
      <c r="Y3198" s="6">
        <v>3</v>
      </c>
      <c r="Z3198" s="4">
        <v>2.0073990054353917E-4</v>
      </c>
      <c r="AA3198" s="5">
        <v>2409</v>
      </c>
      <c r="AC3198" s="16" t="str">
        <f t="shared" si="294"/>
        <v/>
      </c>
      <c r="AD3198" s="16" t="str">
        <f t="shared" si="295"/>
        <v/>
      </c>
      <c r="AE3198" s="16" t="str">
        <f t="shared" si="296"/>
        <v/>
      </c>
      <c r="AF3198" s="16" t="str">
        <f t="shared" si="297"/>
        <v/>
      </c>
      <c r="AG3198" s="16">
        <f t="shared" si="298"/>
        <v>1.3047433398310592E-2</v>
      </c>
      <c r="AH3198" s="16" t="str">
        <f t="shared" si="299"/>
        <v/>
      </c>
      <c r="AI3198" s="17" t="str">
        <f>IF('Peer Comparison Tool'!$D$11="NR","",IF($C3198='Peer Comparison Tool'!$D$9,COUNT('ALLL &lt;50B Database'!$AI$1:AI3197)+1,""))</f>
        <v/>
      </c>
    </row>
    <row r="3199" spans="1:35" x14ac:dyDescent="0.25">
      <c r="A3199" t="s">
        <v>795</v>
      </c>
      <c r="B3199">
        <v>389358</v>
      </c>
      <c r="C3199" s="5" t="s">
        <v>3704</v>
      </c>
      <c r="D3199" s="5" t="s">
        <v>4390</v>
      </c>
      <c r="E3199" s="5" t="s">
        <v>4388</v>
      </c>
      <c r="F3199" s="2">
        <v>1083</v>
      </c>
      <c r="G3199" s="2">
        <v>153004</v>
      </c>
      <c r="H3199" s="2">
        <v>101551</v>
      </c>
      <c r="I3199" s="2">
        <v>0</v>
      </c>
      <c r="J3199" s="2">
        <v>101551</v>
      </c>
      <c r="K3199" s="33">
        <v>1.0664592175360164E-2</v>
      </c>
      <c r="L3199" s="2">
        <v>1033</v>
      </c>
      <c r="M3199" s="2">
        <v>185663</v>
      </c>
      <c r="N3199" s="2">
        <v>103597</v>
      </c>
      <c r="O3199" s="33">
        <v>9.9713312161549082E-3</v>
      </c>
      <c r="P3199" s="2">
        <v>1059</v>
      </c>
      <c r="Q3199" s="2">
        <v>160220</v>
      </c>
      <c r="R3199" s="2">
        <v>99690</v>
      </c>
      <c r="S3199" s="35">
        <v>1.062293108636774E-2</v>
      </c>
      <c r="T3199" t="s">
        <v>4388</v>
      </c>
      <c r="U3199" t="s">
        <v>4388</v>
      </c>
      <c r="V3199" s="5" t="s">
        <v>4390</v>
      </c>
      <c r="W3199" s="5">
        <v>0</v>
      </c>
      <c r="X3199" s="4">
        <v>4.1661088992424669E-5</v>
      </c>
      <c r="Y3199" s="6">
        <v>24</v>
      </c>
      <c r="Z3199" s="4">
        <v>6.5159987021283158E-4</v>
      </c>
      <c r="AA3199" s="5">
        <v>3524</v>
      </c>
      <c r="AC3199" s="16" t="str">
        <f t="shared" si="294"/>
        <v/>
      </c>
      <c r="AD3199" s="16" t="str">
        <f t="shared" si="295"/>
        <v/>
      </c>
      <c r="AE3199" s="16" t="str">
        <f t="shared" si="296"/>
        <v/>
      </c>
      <c r="AF3199" s="16" t="str">
        <f t="shared" si="297"/>
        <v/>
      </c>
      <c r="AG3199" s="16">
        <f t="shared" si="298"/>
        <v>1.0664592175360164E-2</v>
      </c>
      <c r="AH3199" s="16" t="str">
        <f t="shared" si="299"/>
        <v/>
      </c>
      <c r="AI3199" s="17" t="str">
        <f>IF('Peer Comparison Tool'!$D$11="NR","",IF($C3199='Peer Comparison Tool'!$D$9,COUNT('ALLL &lt;50B Database'!$AI$1:AI3198)+1,""))</f>
        <v/>
      </c>
    </row>
    <row r="3200" spans="1:35" x14ac:dyDescent="0.25">
      <c r="A3200" t="s">
        <v>1141</v>
      </c>
      <c r="B3200">
        <v>936837</v>
      </c>
      <c r="C3200" s="5" t="s">
        <v>926</v>
      </c>
      <c r="D3200" s="5" t="s">
        <v>4390</v>
      </c>
      <c r="E3200" s="5" t="s">
        <v>4388</v>
      </c>
      <c r="F3200" s="2">
        <v>1152</v>
      </c>
      <c r="G3200" s="2">
        <v>152846</v>
      </c>
      <c r="H3200" s="2">
        <v>103778</v>
      </c>
      <c r="I3200" s="2">
        <v>0</v>
      </c>
      <c r="J3200" s="2">
        <v>103778</v>
      </c>
      <c r="K3200" s="33">
        <v>1.1100618628225636E-2</v>
      </c>
      <c r="L3200" s="2">
        <v>1137</v>
      </c>
      <c r="M3200" s="2">
        <v>134438</v>
      </c>
      <c r="N3200" s="2">
        <v>99404</v>
      </c>
      <c r="O3200" s="33">
        <v>1.143817150215283E-2</v>
      </c>
      <c r="P3200" s="2">
        <v>1167</v>
      </c>
      <c r="Q3200" s="2">
        <v>140006</v>
      </c>
      <c r="R3200" s="2">
        <v>97366</v>
      </c>
      <c r="S3200" s="35">
        <v>1.1985703428301461E-2</v>
      </c>
      <c r="T3200" t="s">
        <v>4388</v>
      </c>
      <c r="U3200" t="s">
        <v>4388</v>
      </c>
      <c r="V3200" s="5" t="s">
        <v>4390</v>
      </c>
      <c r="W3200" s="5">
        <v>0</v>
      </c>
      <c r="X3200" s="4">
        <v>-8.8508480007582456E-4</v>
      </c>
      <c r="Y3200" s="6">
        <v>-15</v>
      </c>
      <c r="Z3200" s="4">
        <v>5.4753192614863042E-4</v>
      </c>
      <c r="AA3200" s="5">
        <v>3326</v>
      </c>
      <c r="AC3200" s="16" t="str">
        <f t="shared" si="294"/>
        <v/>
      </c>
      <c r="AD3200" s="16" t="str">
        <f t="shared" si="295"/>
        <v/>
      </c>
      <c r="AE3200" s="16" t="str">
        <f t="shared" si="296"/>
        <v/>
      </c>
      <c r="AF3200" s="16" t="str">
        <f t="shared" si="297"/>
        <v/>
      </c>
      <c r="AG3200" s="16">
        <f t="shared" si="298"/>
        <v>1.1100618628225636E-2</v>
      </c>
      <c r="AH3200" s="16" t="str">
        <f t="shared" si="299"/>
        <v/>
      </c>
      <c r="AI3200" s="17" t="str">
        <f>IF('Peer Comparison Tool'!$D$11="NR","",IF($C3200='Peer Comparison Tool'!$D$9,COUNT('ALLL &lt;50B Database'!$AI$1:AI3199)+1,""))</f>
        <v/>
      </c>
    </row>
    <row r="3201" spans="1:35" x14ac:dyDescent="0.25">
      <c r="A3201" t="s">
        <v>144</v>
      </c>
      <c r="B3201">
        <v>46941</v>
      </c>
      <c r="C3201" s="5" t="s">
        <v>1578</v>
      </c>
      <c r="D3201" s="5" t="s">
        <v>4390</v>
      </c>
      <c r="E3201" s="5" t="s">
        <v>4388</v>
      </c>
      <c r="F3201" s="2">
        <v>1544</v>
      </c>
      <c r="G3201" s="2">
        <v>152736</v>
      </c>
      <c r="H3201" s="2">
        <v>107731</v>
      </c>
      <c r="I3201" s="2">
        <v>7010</v>
      </c>
      <c r="J3201" s="2">
        <v>100721</v>
      </c>
      <c r="K3201" s="33">
        <v>1.5329474488934781E-2</v>
      </c>
      <c r="L3201" s="2">
        <v>1568</v>
      </c>
      <c r="M3201" s="2">
        <v>137050</v>
      </c>
      <c r="N3201" s="2">
        <v>104534</v>
      </c>
      <c r="O3201" s="33">
        <v>1.4999904337344787E-2</v>
      </c>
      <c r="P3201" s="2">
        <v>1554</v>
      </c>
      <c r="Q3201" s="2">
        <v>138909</v>
      </c>
      <c r="R3201" s="2">
        <v>99581</v>
      </c>
      <c r="S3201" s="35">
        <v>1.5605386569727157E-2</v>
      </c>
      <c r="T3201" t="s">
        <v>4388</v>
      </c>
      <c r="U3201" t="s">
        <v>4388</v>
      </c>
      <c r="V3201" s="5" t="s">
        <v>4390</v>
      </c>
      <c r="W3201" s="5">
        <v>0</v>
      </c>
      <c r="X3201" s="4">
        <v>-2.7591208079237595E-4</v>
      </c>
      <c r="Y3201" s="6">
        <v>-10</v>
      </c>
      <c r="Z3201" s="4">
        <v>6.0548223238236949E-4</v>
      </c>
      <c r="AA3201" s="5">
        <v>1489</v>
      </c>
      <c r="AC3201" s="16" t="str">
        <f t="shared" si="294"/>
        <v/>
      </c>
      <c r="AD3201" s="16" t="str">
        <f t="shared" si="295"/>
        <v/>
      </c>
      <c r="AE3201" s="16" t="str">
        <f t="shared" si="296"/>
        <v/>
      </c>
      <c r="AF3201" s="16" t="str">
        <f t="shared" si="297"/>
        <v/>
      </c>
      <c r="AG3201" s="16">
        <f t="shared" si="298"/>
        <v>1.5329474488934781E-2</v>
      </c>
      <c r="AH3201" s="16" t="str">
        <f t="shared" si="299"/>
        <v/>
      </c>
      <c r="AI3201" s="17" t="str">
        <f>IF('Peer Comparison Tool'!$D$11="NR","",IF($C3201='Peer Comparison Tool'!$D$9,COUNT('ALLL &lt;50B Database'!$AI$1:AI3200)+1,""))</f>
        <v/>
      </c>
    </row>
    <row r="3202" spans="1:35" x14ac:dyDescent="0.25">
      <c r="A3202" t="s">
        <v>3298</v>
      </c>
      <c r="B3202">
        <v>401755</v>
      </c>
      <c r="C3202" s="5" t="s">
        <v>3209</v>
      </c>
      <c r="D3202" s="5" t="s">
        <v>4390</v>
      </c>
      <c r="E3202" s="5" t="s">
        <v>4388</v>
      </c>
      <c r="F3202" s="2">
        <v>1898</v>
      </c>
      <c r="G3202" s="2">
        <v>152733</v>
      </c>
      <c r="H3202" s="2">
        <v>132408</v>
      </c>
      <c r="I3202" s="2">
        <v>1798</v>
      </c>
      <c r="J3202" s="2">
        <v>130610</v>
      </c>
      <c r="K3202" s="33">
        <v>1.4531812265523313E-2</v>
      </c>
      <c r="L3202" s="2">
        <v>1839</v>
      </c>
      <c r="M3202" s="2">
        <v>163386</v>
      </c>
      <c r="N3202" s="2">
        <v>141598</v>
      </c>
      <c r="O3202" s="33">
        <v>1.2987471574457267E-2</v>
      </c>
      <c r="P3202" s="2">
        <v>1853</v>
      </c>
      <c r="Q3202" s="2">
        <v>153650</v>
      </c>
      <c r="R3202" s="2">
        <v>139865</v>
      </c>
      <c r="S3202" s="35">
        <v>1.3248489614985879E-2</v>
      </c>
      <c r="T3202" t="s">
        <v>4388</v>
      </c>
      <c r="U3202" t="s">
        <v>4388</v>
      </c>
      <c r="V3202" s="5" t="s">
        <v>4390</v>
      </c>
      <c r="W3202" s="5">
        <v>0</v>
      </c>
      <c r="X3202" s="4">
        <v>1.2833226505374346E-3</v>
      </c>
      <c r="Y3202" s="6">
        <v>45</v>
      </c>
      <c r="Z3202" s="4">
        <v>2.6101804052861173E-4</v>
      </c>
      <c r="AA3202" s="5">
        <v>1763</v>
      </c>
      <c r="AC3202" s="16" t="str">
        <f t="shared" si="294"/>
        <v/>
      </c>
      <c r="AD3202" s="16" t="str">
        <f t="shared" si="295"/>
        <v/>
      </c>
      <c r="AE3202" s="16" t="str">
        <f t="shared" si="296"/>
        <v/>
      </c>
      <c r="AF3202" s="16" t="str">
        <f t="shared" si="297"/>
        <v/>
      </c>
      <c r="AG3202" s="16">
        <f t="shared" si="298"/>
        <v>1.4531812265523313E-2</v>
      </c>
      <c r="AH3202" s="16" t="str">
        <f t="shared" si="299"/>
        <v/>
      </c>
      <c r="AI3202" s="17" t="str">
        <f>IF('Peer Comparison Tool'!$D$11="NR","",IF($C3202='Peer Comparison Tool'!$D$9,COUNT('ALLL &lt;50B Database'!$AI$1:AI3201)+1,""))</f>
        <v/>
      </c>
    </row>
    <row r="3203" spans="1:35" x14ac:dyDescent="0.25">
      <c r="A3203" t="s">
        <v>2765</v>
      </c>
      <c r="B3203">
        <v>335355</v>
      </c>
      <c r="C3203" s="5" t="s">
        <v>2711</v>
      </c>
      <c r="D3203" s="5" t="s">
        <v>4387</v>
      </c>
      <c r="E3203" s="5" t="s">
        <v>4388</v>
      </c>
      <c r="F3203" s="2">
        <v>1246</v>
      </c>
      <c r="G3203" s="2">
        <v>152673</v>
      </c>
      <c r="H3203" s="2">
        <v>88839</v>
      </c>
      <c r="I3203" s="2">
        <v>4098</v>
      </c>
      <c r="J3203" s="2">
        <v>84741</v>
      </c>
      <c r="K3203" s="33">
        <v>1.4703626343800522E-2</v>
      </c>
      <c r="L3203" s="2">
        <v>1145</v>
      </c>
      <c r="M3203" s="2">
        <v>141670</v>
      </c>
      <c r="N3203" s="2">
        <v>88906</v>
      </c>
      <c r="O3203" s="33">
        <v>1.2878770836613951E-2</v>
      </c>
      <c r="P3203" s="2">
        <v>1196</v>
      </c>
      <c r="Q3203" s="2">
        <v>141906</v>
      </c>
      <c r="R3203" s="2">
        <v>87225</v>
      </c>
      <c r="S3203" s="35">
        <v>1.3711665233591287E-2</v>
      </c>
      <c r="T3203" t="s">
        <v>4388</v>
      </c>
      <c r="U3203" t="s">
        <v>4388</v>
      </c>
      <c r="V3203" s="5" t="s">
        <v>4387</v>
      </c>
      <c r="W3203" s="5">
        <v>0</v>
      </c>
      <c r="X3203" s="4">
        <v>9.9196111020923537E-4</v>
      </c>
      <c r="Y3203" s="6">
        <v>50</v>
      </c>
      <c r="Z3203" s="4">
        <v>8.3289439697733537E-4</v>
      </c>
      <c r="AA3203" s="5">
        <v>1699</v>
      </c>
      <c r="AC3203" s="16" t="str">
        <f t="shared" ref="AC3203:AC3266" si="300">IF(AND($G3203&gt;=10000000,$G3203&lt;50000000),$K3203,"")</f>
        <v/>
      </c>
      <c r="AD3203" s="16" t="str">
        <f t="shared" ref="AD3203:AD3266" si="301">IF(AND($G3203&gt;=5000000,$G3203&lt;9999999),$K3203,"")</f>
        <v/>
      </c>
      <c r="AE3203" s="16" t="str">
        <f t="shared" ref="AE3203:AE3266" si="302">IF(AND($G3203&gt;=1000000,$G3203&lt;4999999),$K3203,"")</f>
        <v/>
      </c>
      <c r="AF3203" s="16" t="str">
        <f t="shared" ref="AF3203:AF3266" si="303">IF(AND($G3203&gt;=500000,$G3203&lt;999999),$K3203,"")</f>
        <v/>
      </c>
      <c r="AG3203" s="16">
        <f t="shared" ref="AG3203:AG3266" si="304">IF(AND($G3203&gt;=100000,$G3203&lt;499999),$K3203,"")</f>
        <v>1.4703626343800522E-2</v>
      </c>
      <c r="AH3203" s="16" t="str">
        <f t="shared" ref="AH3203:AH3266" si="305">IF(AND($G3203&gt;=0,$G3203&lt;99999),$K3203,"")</f>
        <v/>
      </c>
      <c r="AI3203" s="17" t="str">
        <f>IF('Peer Comparison Tool'!$D$11="NR","",IF($C3203='Peer Comparison Tool'!$D$9,COUNT('ALLL &lt;50B Database'!$AI$1:AI3202)+1,""))</f>
        <v/>
      </c>
    </row>
    <row r="3204" spans="1:35" x14ac:dyDescent="0.25">
      <c r="A3204" t="s">
        <v>4106</v>
      </c>
      <c r="B3204">
        <v>667524</v>
      </c>
      <c r="C3204" s="5" t="s">
        <v>4058</v>
      </c>
      <c r="D3204" s="5" t="s">
        <v>4387</v>
      </c>
      <c r="E3204" s="5" t="s">
        <v>4388</v>
      </c>
      <c r="F3204" s="2">
        <v>1280</v>
      </c>
      <c r="G3204" s="2">
        <v>152375</v>
      </c>
      <c r="H3204" s="2">
        <v>106682</v>
      </c>
      <c r="I3204" s="2">
        <v>0</v>
      </c>
      <c r="J3204" s="2">
        <v>106682</v>
      </c>
      <c r="K3204" s="33">
        <v>1.1998275247933109E-2</v>
      </c>
      <c r="L3204" s="2">
        <v>1258</v>
      </c>
      <c r="M3204" s="2">
        <v>140768</v>
      </c>
      <c r="N3204" s="2">
        <v>106674</v>
      </c>
      <c r="O3204" s="33">
        <v>1.1792939235427565E-2</v>
      </c>
      <c r="P3204" s="2">
        <v>1258</v>
      </c>
      <c r="Q3204" s="2">
        <v>144025</v>
      </c>
      <c r="R3204" s="2">
        <v>106874</v>
      </c>
      <c r="S3204" s="35">
        <v>1.1770870370716918E-2</v>
      </c>
      <c r="T3204" t="s">
        <v>4388</v>
      </c>
      <c r="U3204" t="s">
        <v>4388</v>
      </c>
      <c r="V3204" s="5" t="s">
        <v>4387</v>
      </c>
      <c r="W3204" s="5">
        <v>0</v>
      </c>
      <c r="X3204" s="4">
        <v>2.2740487721619081E-4</v>
      </c>
      <c r="Y3204" s="6">
        <v>22</v>
      </c>
      <c r="Z3204" s="4">
        <v>-2.2068864710646924E-5</v>
      </c>
      <c r="AA3204" s="5">
        <v>2926</v>
      </c>
      <c r="AC3204" s="16" t="str">
        <f t="shared" si="300"/>
        <v/>
      </c>
      <c r="AD3204" s="16" t="str">
        <f t="shared" si="301"/>
        <v/>
      </c>
      <c r="AE3204" s="16" t="str">
        <f t="shared" si="302"/>
        <v/>
      </c>
      <c r="AF3204" s="16" t="str">
        <f t="shared" si="303"/>
        <v/>
      </c>
      <c r="AG3204" s="16">
        <f t="shared" si="304"/>
        <v>1.1998275247933109E-2</v>
      </c>
      <c r="AH3204" s="16" t="str">
        <f t="shared" si="305"/>
        <v/>
      </c>
      <c r="AI3204" s="17" t="str">
        <f>IF('Peer Comparison Tool'!$D$11="NR","",IF($C3204='Peer Comparison Tool'!$D$9,COUNT('ALLL &lt;50B Database'!$AI$1:AI3203)+1,""))</f>
        <v/>
      </c>
    </row>
    <row r="3205" spans="1:35" x14ac:dyDescent="0.25">
      <c r="A3205" t="s">
        <v>1767</v>
      </c>
      <c r="B3205">
        <v>535034</v>
      </c>
      <c r="C3205" s="5" t="s">
        <v>1695</v>
      </c>
      <c r="D3205" s="5" t="s">
        <v>4390</v>
      </c>
      <c r="E3205" s="5" t="s">
        <v>4388</v>
      </c>
      <c r="F3205" s="2">
        <v>1027</v>
      </c>
      <c r="G3205" s="2">
        <v>152341</v>
      </c>
      <c r="H3205" s="2">
        <v>101260</v>
      </c>
      <c r="I3205" s="2">
        <v>4302</v>
      </c>
      <c r="J3205" s="2">
        <v>96958</v>
      </c>
      <c r="K3205" s="33">
        <v>1.0592215185956806E-2</v>
      </c>
      <c r="L3205" s="2">
        <v>856</v>
      </c>
      <c r="M3205" s="2">
        <v>141820</v>
      </c>
      <c r="N3205" s="2">
        <v>97210</v>
      </c>
      <c r="O3205" s="33">
        <v>8.8056784281452527E-3</v>
      </c>
      <c r="P3205" s="2">
        <v>896</v>
      </c>
      <c r="Q3205" s="2">
        <v>141100</v>
      </c>
      <c r="R3205" s="2">
        <v>99720</v>
      </c>
      <c r="S3205" s="35">
        <v>8.9851584436421977E-3</v>
      </c>
      <c r="T3205" t="s">
        <v>4388</v>
      </c>
      <c r="U3205" t="s">
        <v>4388</v>
      </c>
      <c r="V3205" s="5" t="s">
        <v>4390</v>
      </c>
      <c r="W3205" s="5">
        <v>0</v>
      </c>
      <c r="X3205" s="4">
        <v>1.6070567423146082E-3</v>
      </c>
      <c r="Y3205" s="6">
        <v>131</v>
      </c>
      <c r="Z3205" s="4">
        <v>1.7948001549694496E-4</v>
      </c>
      <c r="AA3205" s="5">
        <v>3554</v>
      </c>
      <c r="AC3205" s="16" t="str">
        <f t="shared" si="300"/>
        <v/>
      </c>
      <c r="AD3205" s="16" t="str">
        <f t="shared" si="301"/>
        <v/>
      </c>
      <c r="AE3205" s="16" t="str">
        <f t="shared" si="302"/>
        <v/>
      </c>
      <c r="AF3205" s="16" t="str">
        <f t="shared" si="303"/>
        <v/>
      </c>
      <c r="AG3205" s="16">
        <f t="shared" si="304"/>
        <v>1.0592215185956806E-2</v>
      </c>
      <c r="AH3205" s="16" t="str">
        <f t="shared" si="305"/>
        <v/>
      </c>
      <c r="AI3205" s="17" t="str">
        <f>IF('Peer Comparison Tool'!$D$11="NR","",IF($C3205='Peer Comparison Tool'!$D$9,COUNT('ALLL &lt;50B Database'!$AI$1:AI3204)+1,""))</f>
        <v/>
      </c>
    </row>
    <row r="3206" spans="1:35" x14ac:dyDescent="0.25">
      <c r="A3206" t="s">
        <v>543</v>
      </c>
      <c r="B3206">
        <v>374774</v>
      </c>
      <c r="C3206" s="5" t="s">
        <v>462</v>
      </c>
      <c r="D3206" s="5" t="s">
        <v>4390</v>
      </c>
      <c r="E3206" s="5" t="s">
        <v>4388</v>
      </c>
      <c r="F3206" s="2">
        <v>962</v>
      </c>
      <c r="G3206" s="2">
        <v>152280</v>
      </c>
      <c r="H3206" s="2">
        <v>77452</v>
      </c>
      <c r="I3206" s="2">
        <v>0</v>
      </c>
      <c r="J3206" s="2">
        <v>77452</v>
      </c>
      <c r="K3206" s="33">
        <v>1.2420595982027579E-2</v>
      </c>
      <c r="L3206" s="2">
        <v>956</v>
      </c>
      <c r="M3206" s="2">
        <v>123250</v>
      </c>
      <c r="N3206" s="2">
        <v>72929</v>
      </c>
      <c r="O3206" s="33">
        <v>1.3108639910049499E-2</v>
      </c>
      <c r="P3206" s="2">
        <v>960</v>
      </c>
      <c r="Q3206" s="2">
        <v>137117</v>
      </c>
      <c r="R3206" s="2">
        <v>71127</v>
      </c>
      <c r="S3206" s="35">
        <v>1.3496984267577714E-2</v>
      </c>
      <c r="T3206" t="s">
        <v>4388</v>
      </c>
      <c r="U3206" t="s">
        <v>4388</v>
      </c>
      <c r="V3206" s="5" t="s">
        <v>4390</v>
      </c>
      <c r="W3206" s="5">
        <v>0</v>
      </c>
      <c r="X3206" s="4">
        <v>-1.0763882855501349E-3</v>
      </c>
      <c r="Y3206" s="6">
        <v>2</v>
      </c>
      <c r="Z3206" s="4">
        <v>3.8834435752821417E-4</v>
      </c>
      <c r="AA3206" s="5">
        <v>2742</v>
      </c>
      <c r="AC3206" s="16" t="str">
        <f t="shared" si="300"/>
        <v/>
      </c>
      <c r="AD3206" s="16" t="str">
        <f t="shared" si="301"/>
        <v/>
      </c>
      <c r="AE3206" s="16" t="str">
        <f t="shared" si="302"/>
        <v/>
      </c>
      <c r="AF3206" s="16" t="str">
        <f t="shared" si="303"/>
        <v/>
      </c>
      <c r="AG3206" s="16">
        <f t="shared" si="304"/>
        <v>1.2420595982027579E-2</v>
      </c>
      <c r="AH3206" s="16" t="str">
        <f t="shared" si="305"/>
        <v/>
      </c>
      <c r="AI3206" s="17">
        <f>IF('Peer Comparison Tool'!$D$11="NR","",IF($C3206='Peer Comparison Tool'!$D$9,COUNT('ALLL &lt;50B Database'!$AI$1:AI3205)+1,""))</f>
        <v>80</v>
      </c>
    </row>
    <row r="3207" spans="1:35" x14ac:dyDescent="0.25">
      <c r="A3207" t="s">
        <v>143</v>
      </c>
      <c r="B3207">
        <v>407168</v>
      </c>
      <c r="C3207" s="5" t="s">
        <v>3704</v>
      </c>
      <c r="D3207" s="5" t="s">
        <v>4390</v>
      </c>
      <c r="E3207" s="5" t="s">
        <v>4388</v>
      </c>
      <c r="F3207" s="2">
        <v>908</v>
      </c>
      <c r="G3207" s="2">
        <v>152209</v>
      </c>
      <c r="H3207" s="2">
        <v>101231</v>
      </c>
      <c r="I3207" s="2">
        <v>7425</v>
      </c>
      <c r="J3207" s="2">
        <v>93806</v>
      </c>
      <c r="K3207" s="33">
        <v>9.6795514146216666E-3</v>
      </c>
      <c r="L3207" s="2">
        <v>907</v>
      </c>
      <c r="M3207" s="2">
        <v>144956</v>
      </c>
      <c r="N3207" s="2">
        <v>97897</v>
      </c>
      <c r="O3207" s="33">
        <v>9.2648395762893656E-3</v>
      </c>
      <c r="P3207" s="2">
        <v>965</v>
      </c>
      <c r="Q3207" s="2">
        <v>145393</v>
      </c>
      <c r="R3207" s="2">
        <v>99123</v>
      </c>
      <c r="S3207" s="35">
        <v>9.7353792762527366E-3</v>
      </c>
      <c r="T3207" t="s">
        <v>4388</v>
      </c>
      <c r="U3207" t="s">
        <v>4388</v>
      </c>
      <c r="V3207" s="5" t="s">
        <v>4390</v>
      </c>
      <c r="W3207" s="5">
        <v>0</v>
      </c>
      <c r="X3207" s="4">
        <v>-5.5827861631069925E-5</v>
      </c>
      <c r="Y3207" s="6">
        <v>-57</v>
      </c>
      <c r="Z3207" s="4">
        <v>4.7053969996337097E-4</v>
      </c>
      <c r="AA3207" s="5">
        <v>3894</v>
      </c>
      <c r="AC3207" s="16" t="str">
        <f t="shared" si="300"/>
        <v/>
      </c>
      <c r="AD3207" s="16" t="str">
        <f t="shared" si="301"/>
        <v/>
      </c>
      <c r="AE3207" s="16" t="str">
        <f t="shared" si="302"/>
        <v/>
      </c>
      <c r="AF3207" s="16" t="str">
        <f t="shared" si="303"/>
        <v/>
      </c>
      <c r="AG3207" s="16">
        <f t="shared" si="304"/>
        <v>9.6795514146216666E-3</v>
      </c>
      <c r="AH3207" s="16" t="str">
        <f t="shared" si="305"/>
        <v/>
      </c>
      <c r="AI3207" s="17" t="str">
        <f>IF('Peer Comparison Tool'!$D$11="NR","",IF($C3207='Peer Comparison Tool'!$D$9,COUNT('ALLL &lt;50B Database'!$AI$1:AI3206)+1,""))</f>
        <v/>
      </c>
    </row>
    <row r="3208" spans="1:35" x14ac:dyDescent="0.25">
      <c r="A3208" t="s">
        <v>1136</v>
      </c>
      <c r="B3208">
        <v>895448</v>
      </c>
      <c r="C3208" s="5" t="s">
        <v>926</v>
      </c>
      <c r="D3208" s="5" t="s">
        <v>4390</v>
      </c>
      <c r="E3208" s="5" t="s">
        <v>4388</v>
      </c>
      <c r="F3208" s="2">
        <v>1437</v>
      </c>
      <c r="G3208" s="2">
        <v>152057</v>
      </c>
      <c r="H3208" s="2">
        <v>95716</v>
      </c>
      <c r="I3208" s="2">
        <v>1804</v>
      </c>
      <c r="J3208" s="2">
        <v>93912</v>
      </c>
      <c r="K3208" s="33">
        <v>1.5301558906210069E-2</v>
      </c>
      <c r="L3208" s="2">
        <v>1179</v>
      </c>
      <c r="M3208" s="2">
        <v>147093</v>
      </c>
      <c r="N3208" s="2">
        <v>93380</v>
      </c>
      <c r="O3208" s="33">
        <v>1.2625829942171771E-2</v>
      </c>
      <c r="P3208" s="2">
        <v>1372</v>
      </c>
      <c r="Q3208" s="2">
        <v>145578</v>
      </c>
      <c r="R3208" s="2">
        <v>94342</v>
      </c>
      <c r="S3208" s="35">
        <v>1.454283352059528E-2</v>
      </c>
      <c r="T3208" t="s">
        <v>4388</v>
      </c>
      <c r="U3208" t="s">
        <v>4388</v>
      </c>
      <c r="V3208" s="5" t="s">
        <v>4390</v>
      </c>
      <c r="W3208" s="5">
        <v>0</v>
      </c>
      <c r="X3208" s="4">
        <v>7.5872538561478839E-4</v>
      </c>
      <c r="Y3208" s="6">
        <v>65</v>
      </c>
      <c r="Z3208" s="4">
        <v>1.9170035784235092E-3</v>
      </c>
      <c r="AA3208" s="5">
        <v>1498</v>
      </c>
      <c r="AC3208" s="16" t="str">
        <f t="shared" si="300"/>
        <v/>
      </c>
      <c r="AD3208" s="16" t="str">
        <f t="shared" si="301"/>
        <v/>
      </c>
      <c r="AE3208" s="16" t="str">
        <f t="shared" si="302"/>
        <v/>
      </c>
      <c r="AF3208" s="16" t="str">
        <f t="shared" si="303"/>
        <v/>
      </c>
      <c r="AG3208" s="16">
        <f t="shared" si="304"/>
        <v>1.5301558906210069E-2</v>
      </c>
      <c r="AH3208" s="16" t="str">
        <f t="shared" si="305"/>
        <v/>
      </c>
      <c r="AI3208" s="17" t="str">
        <f>IF('Peer Comparison Tool'!$D$11="NR","",IF($C3208='Peer Comparison Tool'!$D$9,COUNT('ALLL &lt;50B Database'!$AI$1:AI3207)+1,""))</f>
        <v/>
      </c>
    </row>
    <row r="3209" spans="1:35" x14ac:dyDescent="0.25">
      <c r="A3209" t="s">
        <v>1477</v>
      </c>
      <c r="B3209">
        <v>2621940</v>
      </c>
      <c r="C3209" s="5" t="s">
        <v>1389</v>
      </c>
      <c r="D3209" s="5" t="s">
        <v>4390</v>
      </c>
      <c r="E3209" s="5" t="s">
        <v>4388</v>
      </c>
      <c r="F3209" s="2">
        <v>1473</v>
      </c>
      <c r="G3209" s="2">
        <v>151945</v>
      </c>
      <c r="H3209" s="2">
        <v>79061</v>
      </c>
      <c r="I3209" s="2">
        <v>7330</v>
      </c>
      <c r="J3209" s="2">
        <v>71731</v>
      </c>
      <c r="K3209" s="33">
        <v>2.0535054578912883E-2</v>
      </c>
      <c r="L3209" s="2">
        <v>1381</v>
      </c>
      <c r="M3209" s="2">
        <v>122282</v>
      </c>
      <c r="N3209" s="2">
        <v>72677</v>
      </c>
      <c r="O3209" s="33">
        <v>1.9001885053042917E-2</v>
      </c>
      <c r="P3209" s="2">
        <v>1393</v>
      </c>
      <c r="Q3209" s="2">
        <v>132419</v>
      </c>
      <c r="R3209" s="2">
        <v>73229</v>
      </c>
      <c r="S3209" s="35">
        <v>1.9022518401179859E-2</v>
      </c>
      <c r="T3209" t="s">
        <v>4388</v>
      </c>
      <c r="U3209" t="s">
        <v>4388</v>
      </c>
      <c r="V3209" s="5" t="s">
        <v>4390</v>
      </c>
      <c r="W3209" s="5">
        <v>0</v>
      </c>
      <c r="X3209" s="4">
        <v>1.5125361777330246E-3</v>
      </c>
      <c r="Y3209" s="6">
        <v>80</v>
      </c>
      <c r="Z3209" s="4">
        <v>2.0633348136941954E-5</v>
      </c>
      <c r="AA3209" s="5">
        <v>497</v>
      </c>
      <c r="AC3209" s="16" t="str">
        <f t="shared" si="300"/>
        <v/>
      </c>
      <c r="AD3209" s="16" t="str">
        <f t="shared" si="301"/>
        <v/>
      </c>
      <c r="AE3209" s="16" t="str">
        <f t="shared" si="302"/>
        <v/>
      </c>
      <c r="AF3209" s="16" t="str">
        <f t="shared" si="303"/>
        <v/>
      </c>
      <c r="AG3209" s="16">
        <f t="shared" si="304"/>
        <v>2.0535054578912883E-2</v>
      </c>
      <c r="AH3209" s="16" t="str">
        <f t="shared" si="305"/>
        <v/>
      </c>
      <c r="AI3209" s="17" t="str">
        <f>IF('Peer Comparison Tool'!$D$11="NR","",IF($C3209='Peer Comparison Tool'!$D$9,COUNT('ALLL &lt;50B Database'!$AI$1:AI3208)+1,""))</f>
        <v/>
      </c>
    </row>
    <row r="3210" spans="1:35" x14ac:dyDescent="0.25">
      <c r="A3210" t="s">
        <v>3949</v>
      </c>
      <c r="B3210">
        <v>3485215</v>
      </c>
      <c r="C3210" s="5" t="s">
        <v>3704</v>
      </c>
      <c r="D3210" s="5" t="s">
        <v>4390</v>
      </c>
      <c r="E3210" s="5" t="s">
        <v>4388</v>
      </c>
      <c r="F3210" s="2">
        <v>656</v>
      </c>
      <c r="G3210" s="2">
        <v>151921</v>
      </c>
      <c r="H3210" s="2">
        <v>109715</v>
      </c>
      <c r="I3210" s="2">
        <v>26061</v>
      </c>
      <c r="J3210" s="2">
        <v>83654</v>
      </c>
      <c r="K3210" s="33">
        <v>7.8418246587132721E-3</v>
      </c>
      <c r="L3210" s="2">
        <v>622</v>
      </c>
      <c r="M3210" s="2">
        <v>126245</v>
      </c>
      <c r="N3210" s="2">
        <v>82770</v>
      </c>
      <c r="O3210" s="33">
        <v>7.5148000483266884E-3</v>
      </c>
      <c r="P3210" s="2">
        <v>638</v>
      </c>
      <c r="Q3210" s="2">
        <v>119629</v>
      </c>
      <c r="R3210" s="2">
        <v>86649</v>
      </c>
      <c r="S3210" s="35">
        <v>7.3630393887984856E-3</v>
      </c>
      <c r="T3210" t="s">
        <v>4388</v>
      </c>
      <c r="U3210" t="s">
        <v>4388</v>
      </c>
      <c r="V3210" s="5" t="s">
        <v>4390</v>
      </c>
      <c r="W3210" s="5">
        <v>0</v>
      </c>
      <c r="X3210" s="4">
        <v>4.787852699147865E-4</v>
      </c>
      <c r="Y3210" s="6">
        <v>18</v>
      </c>
      <c r="Z3210" s="4">
        <v>-1.517606595282028E-4</v>
      </c>
      <c r="AA3210" s="5">
        <v>4340</v>
      </c>
      <c r="AC3210" s="16" t="str">
        <f t="shared" si="300"/>
        <v/>
      </c>
      <c r="AD3210" s="16" t="str">
        <f t="shared" si="301"/>
        <v/>
      </c>
      <c r="AE3210" s="16" t="str">
        <f t="shared" si="302"/>
        <v/>
      </c>
      <c r="AF3210" s="16" t="str">
        <f t="shared" si="303"/>
        <v/>
      </c>
      <c r="AG3210" s="16">
        <f t="shared" si="304"/>
        <v>7.8418246587132721E-3</v>
      </c>
      <c r="AH3210" s="16" t="str">
        <f t="shared" si="305"/>
        <v/>
      </c>
      <c r="AI3210" s="17" t="str">
        <f>IF('Peer Comparison Tool'!$D$11="NR","",IF($C3210='Peer Comparison Tool'!$D$9,COUNT('ALLL &lt;50B Database'!$AI$1:AI3209)+1,""))</f>
        <v/>
      </c>
    </row>
    <row r="3211" spans="1:35" x14ac:dyDescent="0.25">
      <c r="A3211" t="s">
        <v>69</v>
      </c>
      <c r="B3211">
        <v>617145</v>
      </c>
      <c r="C3211" s="5" t="s">
        <v>1578</v>
      </c>
      <c r="D3211" s="5" t="s">
        <v>4390</v>
      </c>
      <c r="E3211" s="5" t="s">
        <v>4388</v>
      </c>
      <c r="F3211" s="2">
        <v>1414</v>
      </c>
      <c r="G3211" s="2">
        <v>151706</v>
      </c>
      <c r="H3211" s="2">
        <v>110503</v>
      </c>
      <c r="I3211" s="2">
        <v>3588</v>
      </c>
      <c r="J3211" s="2">
        <v>106915</v>
      </c>
      <c r="K3211" s="33">
        <v>1.322545947715475E-2</v>
      </c>
      <c r="L3211" s="2">
        <v>1258</v>
      </c>
      <c r="M3211" s="2">
        <v>144160</v>
      </c>
      <c r="N3211" s="2">
        <v>96381</v>
      </c>
      <c r="O3211" s="33">
        <v>1.3052365092704995E-2</v>
      </c>
      <c r="P3211" s="2">
        <v>1327</v>
      </c>
      <c r="Q3211" s="2">
        <v>144277</v>
      </c>
      <c r="R3211" s="2">
        <v>99486</v>
      </c>
      <c r="S3211" s="35">
        <v>1.3338560199425045E-2</v>
      </c>
      <c r="T3211" t="s">
        <v>4388</v>
      </c>
      <c r="U3211" t="s">
        <v>4388</v>
      </c>
      <c r="V3211" s="5" t="s">
        <v>4390</v>
      </c>
      <c r="W3211" s="5">
        <v>0</v>
      </c>
      <c r="X3211" s="4">
        <v>-1.1310072227029531E-4</v>
      </c>
      <c r="Y3211" s="6">
        <v>87</v>
      </c>
      <c r="Z3211" s="4">
        <v>2.861951067200507E-4</v>
      </c>
      <c r="AA3211" s="5">
        <v>2306</v>
      </c>
      <c r="AC3211" s="16" t="str">
        <f t="shared" si="300"/>
        <v/>
      </c>
      <c r="AD3211" s="16" t="str">
        <f t="shared" si="301"/>
        <v/>
      </c>
      <c r="AE3211" s="16" t="str">
        <f t="shared" si="302"/>
        <v/>
      </c>
      <c r="AF3211" s="16" t="str">
        <f t="shared" si="303"/>
        <v/>
      </c>
      <c r="AG3211" s="16">
        <f t="shared" si="304"/>
        <v>1.322545947715475E-2</v>
      </c>
      <c r="AH3211" s="16" t="str">
        <f t="shared" si="305"/>
        <v/>
      </c>
      <c r="AI3211" s="17" t="str">
        <f>IF('Peer Comparison Tool'!$D$11="NR","",IF($C3211='Peer Comparison Tool'!$D$9,COUNT('ALLL &lt;50B Database'!$AI$1:AI3210)+1,""))</f>
        <v/>
      </c>
    </row>
    <row r="3212" spans="1:35" x14ac:dyDescent="0.25">
      <c r="A3212" t="s">
        <v>1658</v>
      </c>
      <c r="B3212">
        <v>50872</v>
      </c>
      <c r="C3212" s="5" t="s">
        <v>1578</v>
      </c>
      <c r="D3212" s="5" t="s">
        <v>4390</v>
      </c>
      <c r="E3212" s="5" t="s">
        <v>4388</v>
      </c>
      <c r="F3212" s="2">
        <v>1188</v>
      </c>
      <c r="G3212" s="2">
        <v>151685</v>
      </c>
      <c r="H3212" s="2">
        <v>127509</v>
      </c>
      <c r="I3212" s="2">
        <v>1815</v>
      </c>
      <c r="J3212" s="2">
        <v>125694</v>
      </c>
      <c r="K3212" s="33">
        <v>9.4515251324645572E-3</v>
      </c>
      <c r="L3212" s="2">
        <v>1097</v>
      </c>
      <c r="M3212" s="2">
        <v>149382</v>
      </c>
      <c r="N3212" s="2">
        <v>122058</v>
      </c>
      <c r="O3212" s="33">
        <v>8.9875305182781952E-3</v>
      </c>
      <c r="P3212" s="2">
        <v>1088</v>
      </c>
      <c r="Q3212" s="2">
        <v>145455</v>
      </c>
      <c r="R3212" s="2">
        <v>122536</v>
      </c>
      <c r="S3212" s="35">
        <v>8.8790233074361822E-3</v>
      </c>
      <c r="T3212" t="s">
        <v>4388</v>
      </c>
      <c r="U3212" t="s">
        <v>4388</v>
      </c>
      <c r="V3212" s="5" t="s">
        <v>4390</v>
      </c>
      <c r="W3212" s="5">
        <v>0</v>
      </c>
      <c r="X3212" s="4">
        <v>5.7250182502837504E-4</v>
      </c>
      <c r="Y3212" s="6">
        <v>100</v>
      </c>
      <c r="Z3212" s="4">
        <v>-1.0850721084201299E-4</v>
      </c>
      <c r="AA3212" s="5">
        <v>3955</v>
      </c>
      <c r="AC3212" s="16" t="str">
        <f t="shared" si="300"/>
        <v/>
      </c>
      <c r="AD3212" s="16" t="str">
        <f t="shared" si="301"/>
        <v/>
      </c>
      <c r="AE3212" s="16" t="str">
        <f t="shared" si="302"/>
        <v/>
      </c>
      <c r="AF3212" s="16" t="str">
        <f t="shared" si="303"/>
        <v/>
      </c>
      <c r="AG3212" s="16">
        <f t="shared" si="304"/>
        <v>9.4515251324645572E-3</v>
      </c>
      <c r="AH3212" s="16" t="str">
        <f t="shared" si="305"/>
        <v/>
      </c>
      <c r="AI3212" s="17" t="str">
        <f>IF('Peer Comparison Tool'!$D$11="NR","",IF($C3212='Peer Comparison Tool'!$D$9,COUNT('ALLL &lt;50B Database'!$AI$1:AI3211)+1,""))</f>
        <v/>
      </c>
    </row>
    <row r="3213" spans="1:35" x14ac:dyDescent="0.25">
      <c r="A3213" t="s">
        <v>2556</v>
      </c>
      <c r="B3213">
        <v>703039</v>
      </c>
      <c r="C3213" s="5" t="s">
        <v>2519</v>
      </c>
      <c r="D3213" s="5" t="s">
        <v>4390</v>
      </c>
      <c r="E3213" s="5" t="s">
        <v>4388</v>
      </c>
      <c r="F3213" s="2">
        <v>3610</v>
      </c>
      <c r="G3213" s="2">
        <v>151658</v>
      </c>
      <c r="H3213" s="2">
        <v>101942</v>
      </c>
      <c r="I3213" s="2">
        <v>5056</v>
      </c>
      <c r="J3213" s="2">
        <v>96886</v>
      </c>
      <c r="K3213" s="33">
        <v>3.7260285283735525E-2</v>
      </c>
      <c r="L3213" s="2">
        <v>3775</v>
      </c>
      <c r="M3213" s="2">
        <v>124650</v>
      </c>
      <c r="N3213" s="2">
        <v>80482</v>
      </c>
      <c r="O3213" s="33">
        <v>4.6904897989612587E-2</v>
      </c>
      <c r="P3213" s="2">
        <v>3696</v>
      </c>
      <c r="Q3213" s="2">
        <v>129872</v>
      </c>
      <c r="R3213" s="2">
        <v>87541</v>
      </c>
      <c r="S3213" s="35">
        <v>4.222021681269348E-2</v>
      </c>
      <c r="T3213" t="s">
        <v>4388</v>
      </c>
      <c r="U3213" t="s">
        <v>4388</v>
      </c>
      <c r="V3213" s="5" t="s">
        <v>4390</v>
      </c>
      <c r="W3213" s="5">
        <v>0</v>
      </c>
      <c r="X3213" s="4">
        <v>-4.9599315289579546E-3</v>
      </c>
      <c r="Y3213" s="6">
        <v>-86</v>
      </c>
      <c r="Z3213" s="4">
        <v>-4.6846811769191074E-3</v>
      </c>
      <c r="AA3213" s="5">
        <v>80</v>
      </c>
      <c r="AC3213" s="16" t="str">
        <f t="shared" si="300"/>
        <v/>
      </c>
      <c r="AD3213" s="16" t="str">
        <f t="shared" si="301"/>
        <v/>
      </c>
      <c r="AE3213" s="16" t="str">
        <f t="shared" si="302"/>
        <v/>
      </c>
      <c r="AF3213" s="16" t="str">
        <f t="shared" si="303"/>
        <v/>
      </c>
      <c r="AG3213" s="16">
        <f t="shared" si="304"/>
        <v>3.7260285283735525E-2</v>
      </c>
      <c r="AH3213" s="16" t="str">
        <f t="shared" si="305"/>
        <v/>
      </c>
      <c r="AI3213" s="17" t="str">
        <f>IF('Peer Comparison Tool'!$D$11="NR","",IF($C3213='Peer Comparison Tool'!$D$9,COUNT('ALLL &lt;50B Database'!$AI$1:AI3212)+1,""))</f>
        <v/>
      </c>
    </row>
    <row r="3214" spans="1:35" x14ac:dyDescent="0.25">
      <c r="A3214" t="s">
        <v>1768</v>
      </c>
      <c r="B3214">
        <v>625953</v>
      </c>
      <c r="C3214" s="5" t="s">
        <v>1695</v>
      </c>
      <c r="D3214" s="5" t="s">
        <v>4390</v>
      </c>
      <c r="E3214" s="5" t="s">
        <v>4388</v>
      </c>
      <c r="F3214" s="2">
        <v>388</v>
      </c>
      <c r="G3214" s="2">
        <v>151646</v>
      </c>
      <c r="H3214" s="2">
        <v>59942</v>
      </c>
      <c r="I3214" s="2">
        <v>2294</v>
      </c>
      <c r="J3214" s="2">
        <v>57648</v>
      </c>
      <c r="K3214" s="33">
        <v>6.7305023591451565E-3</v>
      </c>
      <c r="L3214" s="2">
        <v>347</v>
      </c>
      <c r="M3214" s="2">
        <v>137497</v>
      </c>
      <c r="N3214" s="2">
        <v>57521</v>
      </c>
      <c r="O3214" s="33">
        <v>6.0325794057822357E-3</v>
      </c>
      <c r="P3214" s="2">
        <v>355</v>
      </c>
      <c r="Q3214" s="2">
        <v>140261</v>
      </c>
      <c r="R3214" s="2">
        <v>58455</v>
      </c>
      <c r="S3214" s="35">
        <v>6.0730476434864428E-3</v>
      </c>
      <c r="T3214" t="s">
        <v>4388</v>
      </c>
      <c r="U3214" t="s">
        <v>4388</v>
      </c>
      <c r="V3214" s="5" t="s">
        <v>4390</v>
      </c>
      <c r="W3214" s="5">
        <v>0</v>
      </c>
      <c r="X3214" s="4">
        <v>6.5745471565871374E-4</v>
      </c>
      <c r="Y3214" s="6">
        <v>33</v>
      </c>
      <c r="Z3214" s="4">
        <v>4.0468237704207113E-5</v>
      </c>
      <c r="AA3214" s="5">
        <v>4507</v>
      </c>
      <c r="AC3214" s="16" t="str">
        <f t="shared" si="300"/>
        <v/>
      </c>
      <c r="AD3214" s="16" t="str">
        <f t="shared" si="301"/>
        <v/>
      </c>
      <c r="AE3214" s="16" t="str">
        <f t="shared" si="302"/>
        <v/>
      </c>
      <c r="AF3214" s="16" t="str">
        <f t="shared" si="303"/>
        <v/>
      </c>
      <c r="AG3214" s="16">
        <f t="shared" si="304"/>
        <v>6.7305023591451565E-3</v>
      </c>
      <c r="AH3214" s="16" t="str">
        <f t="shared" si="305"/>
        <v/>
      </c>
      <c r="AI3214" s="17" t="str">
        <f>IF('Peer Comparison Tool'!$D$11="NR","",IF($C3214='Peer Comparison Tool'!$D$9,COUNT('ALLL &lt;50B Database'!$AI$1:AI3213)+1,""))</f>
        <v/>
      </c>
    </row>
    <row r="3215" spans="1:35" x14ac:dyDescent="0.25">
      <c r="A3215" t="s">
        <v>1140</v>
      </c>
      <c r="B3215">
        <v>879336</v>
      </c>
      <c r="C3215" s="5" t="s">
        <v>926</v>
      </c>
      <c r="D3215" s="5" t="s">
        <v>4387</v>
      </c>
      <c r="E3215" s="5" t="s">
        <v>4388</v>
      </c>
      <c r="F3215" s="2">
        <v>2085</v>
      </c>
      <c r="G3215" s="2">
        <v>151640</v>
      </c>
      <c r="H3215" s="2">
        <v>83469</v>
      </c>
      <c r="I3215" s="2">
        <v>8471</v>
      </c>
      <c r="J3215" s="2">
        <v>74998</v>
      </c>
      <c r="K3215" s="33">
        <v>2.7800741353102749E-2</v>
      </c>
      <c r="L3215" s="2">
        <v>1774</v>
      </c>
      <c r="M3215" s="2">
        <v>145228</v>
      </c>
      <c r="N3215" s="2">
        <v>77393</v>
      </c>
      <c r="O3215" s="33">
        <v>2.292196968718101E-2</v>
      </c>
      <c r="P3215" s="2">
        <v>1774</v>
      </c>
      <c r="Q3215" s="2">
        <v>140956</v>
      </c>
      <c r="R3215" s="2">
        <v>73306</v>
      </c>
      <c r="S3215" s="35">
        <v>2.4199929064469484E-2</v>
      </c>
      <c r="T3215" t="s">
        <v>4388</v>
      </c>
      <c r="U3215" t="s">
        <v>4388</v>
      </c>
      <c r="V3215" s="5" t="s">
        <v>4387</v>
      </c>
      <c r="W3215" s="5">
        <v>0</v>
      </c>
      <c r="X3215" s="4">
        <v>3.600812288633265E-3</v>
      </c>
      <c r="Y3215" s="6">
        <v>311</v>
      </c>
      <c r="Z3215" s="4">
        <v>1.2779593772884734E-3</v>
      </c>
      <c r="AA3215" s="5">
        <v>184</v>
      </c>
      <c r="AC3215" s="16" t="str">
        <f t="shared" si="300"/>
        <v/>
      </c>
      <c r="AD3215" s="16" t="str">
        <f t="shared" si="301"/>
        <v/>
      </c>
      <c r="AE3215" s="16" t="str">
        <f t="shared" si="302"/>
        <v/>
      </c>
      <c r="AF3215" s="16" t="str">
        <f t="shared" si="303"/>
        <v/>
      </c>
      <c r="AG3215" s="16">
        <f t="shared" si="304"/>
        <v>2.7800741353102749E-2</v>
      </c>
      <c r="AH3215" s="16" t="str">
        <f t="shared" si="305"/>
        <v/>
      </c>
      <c r="AI3215" s="17" t="str">
        <f>IF('Peer Comparison Tool'!$D$11="NR","",IF($C3215='Peer Comparison Tool'!$D$9,COUNT('ALLL &lt;50B Database'!$AI$1:AI3214)+1,""))</f>
        <v/>
      </c>
    </row>
    <row r="3216" spans="1:35" x14ac:dyDescent="0.25">
      <c r="A3216" t="s">
        <v>1766</v>
      </c>
      <c r="B3216">
        <v>135836</v>
      </c>
      <c r="C3216" s="5" t="s">
        <v>1695</v>
      </c>
      <c r="D3216" s="5" t="s">
        <v>4390</v>
      </c>
      <c r="E3216" s="5" t="s">
        <v>4388</v>
      </c>
      <c r="F3216" s="2">
        <v>2057</v>
      </c>
      <c r="G3216" s="2">
        <v>151573</v>
      </c>
      <c r="H3216" s="2">
        <v>107428</v>
      </c>
      <c r="I3216" s="2">
        <v>6290</v>
      </c>
      <c r="J3216" s="2">
        <v>101138</v>
      </c>
      <c r="K3216" s="33">
        <v>2.0338547331369021E-2</v>
      </c>
      <c r="L3216" s="2">
        <v>2033</v>
      </c>
      <c r="M3216" s="2">
        <v>140565</v>
      </c>
      <c r="N3216" s="2">
        <v>107767</v>
      </c>
      <c r="O3216" s="33">
        <v>1.8864773075245669E-2</v>
      </c>
      <c r="P3216" s="2">
        <v>1863</v>
      </c>
      <c r="Q3216" s="2">
        <v>142796</v>
      </c>
      <c r="R3216" s="2">
        <v>105186</v>
      </c>
      <c r="S3216" s="35">
        <v>1.771148251668473E-2</v>
      </c>
      <c r="T3216" t="s">
        <v>4388</v>
      </c>
      <c r="U3216" t="s">
        <v>4388</v>
      </c>
      <c r="V3216" s="5" t="s">
        <v>4390</v>
      </c>
      <c r="W3216" s="5">
        <v>0</v>
      </c>
      <c r="X3216" s="4">
        <v>2.6270648146842907E-3</v>
      </c>
      <c r="Y3216" s="6">
        <v>194</v>
      </c>
      <c r="Z3216" s="4">
        <v>-1.1532905585609383E-3</v>
      </c>
      <c r="AA3216" s="5">
        <v>515</v>
      </c>
      <c r="AC3216" s="16" t="str">
        <f t="shared" si="300"/>
        <v/>
      </c>
      <c r="AD3216" s="16" t="str">
        <f t="shared" si="301"/>
        <v/>
      </c>
      <c r="AE3216" s="16" t="str">
        <f t="shared" si="302"/>
        <v/>
      </c>
      <c r="AF3216" s="16" t="str">
        <f t="shared" si="303"/>
        <v/>
      </c>
      <c r="AG3216" s="16">
        <f t="shared" si="304"/>
        <v>2.0338547331369021E-2</v>
      </c>
      <c r="AH3216" s="16" t="str">
        <f t="shared" si="305"/>
        <v/>
      </c>
      <c r="AI3216" s="17" t="str">
        <f>IF('Peer Comparison Tool'!$D$11="NR","",IF($C3216='Peer Comparison Tool'!$D$9,COUNT('ALLL &lt;50B Database'!$AI$1:AI3215)+1,""))</f>
        <v/>
      </c>
    </row>
    <row r="3217" spans="1:35" x14ac:dyDescent="0.25">
      <c r="A3217" t="s">
        <v>2767</v>
      </c>
      <c r="B3217">
        <v>479754</v>
      </c>
      <c r="C3217" s="5" t="s">
        <v>2711</v>
      </c>
      <c r="D3217" s="5" t="s">
        <v>4390</v>
      </c>
      <c r="E3217" s="5" t="s">
        <v>4388</v>
      </c>
      <c r="F3217" s="2">
        <v>1448</v>
      </c>
      <c r="G3217" s="2">
        <v>151349</v>
      </c>
      <c r="H3217" s="2">
        <v>122826</v>
      </c>
      <c r="I3217" s="2">
        <v>9760</v>
      </c>
      <c r="J3217" s="2">
        <v>113066</v>
      </c>
      <c r="K3217" s="33">
        <v>1.2806679284665593E-2</v>
      </c>
      <c r="L3217" s="2">
        <v>1378</v>
      </c>
      <c r="M3217" s="2">
        <v>132601</v>
      </c>
      <c r="N3217" s="2">
        <v>111457</v>
      </c>
      <c r="O3217" s="33">
        <v>1.2363512385942561E-2</v>
      </c>
      <c r="P3217" s="2">
        <v>1362</v>
      </c>
      <c r="Q3217" s="2">
        <v>140121</v>
      </c>
      <c r="R3217" s="2">
        <v>115325</v>
      </c>
      <c r="S3217" s="35">
        <v>1.181010188597442E-2</v>
      </c>
      <c r="T3217" t="s">
        <v>4388</v>
      </c>
      <c r="U3217" t="s">
        <v>4388</v>
      </c>
      <c r="V3217" s="5" t="s">
        <v>4390</v>
      </c>
      <c r="W3217" s="5">
        <v>0</v>
      </c>
      <c r="X3217" s="4">
        <v>9.9657739869117232E-4</v>
      </c>
      <c r="Y3217" s="6">
        <v>86</v>
      </c>
      <c r="Z3217" s="4">
        <v>-5.5341049996814051E-4</v>
      </c>
      <c r="AA3217" s="5">
        <v>2545</v>
      </c>
      <c r="AC3217" s="16" t="str">
        <f t="shared" si="300"/>
        <v/>
      </c>
      <c r="AD3217" s="16" t="str">
        <f t="shared" si="301"/>
        <v/>
      </c>
      <c r="AE3217" s="16" t="str">
        <f t="shared" si="302"/>
        <v/>
      </c>
      <c r="AF3217" s="16" t="str">
        <f t="shared" si="303"/>
        <v/>
      </c>
      <c r="AG3217" s="16">
        <f t="shared" si="304"/>
        <v>1.2806679284665593E-2</v>
      </c>
      <c r="AH3217" s="16" t="str">
        <f t="shared" si="305"/>
        <v/>
      </c>
      <c r="AI3217" s="17" t="str">
        <f>IF('Peer Comparison Tool'!$D$11="NR","",IF($C3217='Peer Comparison Tool'!$D$9,COUNT('ALLL &lt;50B Database'!$AI$1:AI3216)+1,""))</f>
        <v/>
      </c>
    </row>
    <row r="3218" spans="1:35" x14ac:dyDescent="0.25">
      <c r="A3218" t="s">
        <v>1481</v>
      </c>
      <c r="B3218">
        <v>55653</v>
      </c>
      <c r="C3218" s="5" t="s">
        <v>1389</v>
      </c>
      <c r="D3218" s="5" t="s">
        <v>4390</v>
      </c>
      <c r="E3218" s="5" t="s">
        <v>4388</v>
      </c>
      <c r="F3218" s="2">
        <v>762</v>
      </c>
      <c r="G3218" s="2">
        <v>151330</v>
      </c>
      <c r="H3218" s="2">
        <v>96976</v>
      </c>
      <c r="I3218" s="2">
        <v>20129</v>
      </c>
      <c r="J3218" s="2">
        <v>76847</v>
      </c>
      <c r="K3218" s="33">
        <v>9.9158067328587972E-3</v>
      </c>
      <c r="L3218" s="2">
        <v>660</v>
      </c>
      <c r="M3218" s="2">
        <v>130721</v>
      </c>
      <c r="N3218" s="2">
        <v>79390</v>
      </c>
      <c r="O3218" s="33">
        <v>8.3133895956669611E-3</v>
      </c>
      <c r="P3218" s="2">
        <v>688</v>
      </c>
      <c r="Q3218" s="2">
        <v>128276</v>
      </c>
      <c r="R3218" s="2">
        <v>79997</v>
      </c>
      <c r="S3218" s="35">
        <v>8.6003225120942044E-3</v>
      </c>
      <c r="T3218" t="s">
        <v>4388</v>
      </c>
      <c r="U3218" t="s">
        <v>4388</v>
      </c>
      <c r="V3218" s="5" t="s">
        <v>4390</v>
      </c>
      <c r="W3218" s="5">
        <v>0</v>
      </c>
      <c r="X3218" s="4">
        <v>1.3154842207645928E-3</v>
      </c>
      <c r="Y3218" s="6">
        <v>74</v>
      </c>
      <c r="Z3218" s="4">
        <v>2.8693291642724328E-4</v>
      </c>
      <c r="AA3218" s="5">
        <v>3801</v>
      </c>
      <c r="AC3218" s="16" t="str">
        <f t="shared" si="300"/>
        <v/>
      </c>
      <c r="AD3218" s="16" t="str">
        <f t="shared" si="301"/>
        <v/>
      </c>
      <c r="AE3218" s="16" t="str">
        <f t="shared" si="302"/>
        <v/>
      </c>
      <c r="AF3218" s="16" t="str">
        <f t="shared" si="303"/>
        <v/>
      </c>
      <c r="AG3218" s="16">
        <f t="shared" si="304"/>
        <v>9.9158067328587972E-3</v>
      </c>
      <c r="AH3218" s="16" t="str">
        <f t="shared" si="305"/>
        <v/>
      </c>
      <c r="AI3218" s="17" t="str">
        <f>IF('Peer Comparison Tool'!$D$11="NR","",IF($C3218='Peer Comparison Tool'!$D$9,COUNT('ALLL &lt;50B Database'!$AI$1:AI3217)+1,""))</f>
        <v/>
      </c>
    </row>
    <row r="3219" spans="1:35" x14ac:dyDescent="0.25">
      <c r="A3219" t="s">
        <v>2675</v>
      </c>
      <c r="B3219">
        <v>877350</v>
      </c>
      <c r="C3219" s="5" t="s">
        <v>2642</v>
      </c>
      <c r="D3219" s="5" t="s">
        <v>4390</v>
      </c>
      <c r="E3219" s="5" t="s">
        <v>4388</v>
      </c>
      <c r="F3219" s="2">
        <v>1516</v>
      </c>
      <c r="G3219" s="2">
        <v>151294</v>
      </c>
      <c r="H3219" s="2">
        <v>108144</v>
      </c>
      <c r="I3219" s="2">
        <v>5240</v>
      </c>
      <c r="J3219" s="2">
        <v>102904</v>
      </c>
      <c r="K3219" s="33">
        <v>1.4732177563554381E-2</v>
      </c>
      <c r="L3219" s="2">
        <v>1492</v>
      </c>
      <c r="M3219" s="2">
        <v>147248</v>
      </c>
      <c r="N3219" s="2">
        <v>109222</v>
      </c>
      <c r="O3219" s="33">
        <v>1.3660251597663474E-2</v>
      </c>
      <c r="P3219" s="2">
        <v>1494</v>
      </c>
      <c r="Q3219" s="2">
        <v>149538</v>
      </c>
      <c r="R3219" s="2">
        <v>98516</v>
      </c>
      <c r="S3219" s="35">
        <v>1.5165049332088188E-2</v>
      </c>
      <c r="T3219" t="s">
        <v>4388</v>
      </c>
      <c r="U3219" t="s">
        <v>4388</v>
      </c>
      <c r="V3219" s="5" t="s">
        <v>4390</v>
      </c>
      <c r="W3219" s="5">
        <v>0</v>
      </c>
      <c r="X3219" s="4">
        <v>-4.3287176853380738E-4</v>
      </c>
      <c r="Y3219" s="6">
        <v>22</v>
      </c>
      <c r="Z3219" s="4">
        <v>1.5047977344247142E-3</v>
      </c>
      <c r="AA3219" s="5">
        <v>1691</v>
      </c>
      <c r="AC3219" s="16" t="str">
        <f t="shared" si="300"/>
        <v/>
      </c>
      <c r="AD3219" s="16" t="str">
        <f t="shared" si="301"/>
        <v/>
      </c>
      <c r="AE3219" s="16" t="str">
        <f t="shared" si="302"/>
        <v/>
      </c>
      <c r="AF3219" s="16" t="str">
        <f t="shared" si="303"/>
        <v/>
      </c>
      <c r="AG3219" s="16">
        <f t="shared" si="304"/>
        <v>1.4732177563554381E-2</v>
      </c>
      <c r="AH3219" s="16" t="str">
        <f t="shared" si="305"/>
        <v/>
      </c>
      <c r="AI3219" s="17" t="str">
        <f>IF('Peer Comparison Tool'!$D$11="NR","",IF($C3219='Peer Comparison Tool'!$D$9,COUNT('ALLL &lt;50B Database'!$AI$1:AI3218)+1,""))</f>
        <v/>
      </c>
    </row>
    <row r="3220" spans="1:35" x14ac:dyDescent="0.25">
      <c r="A3220" t="s">
        <v>4272</v>
      </c>
      <c r="B3220">
        <v>576354</v>
      </c>
      <c r="C3220" s="5" t="s">
        <v>4163</v>
      </c>
      <c r="D3220" s="5" t="s">
        <v>4387</v>
      </c>
      <c r="E3220" s="5" t="s">
        <v>4388</v>
      </c>
      <c r="F3220" s="2">
        <v>1043</v>
      </c>
      <c r="G3220" s="2">
        <v>151260</v>
      </c>
      <c r="H3220" s="2">
        <v>93995</v>
      </c>
      <c r="I3220" s="2">
        <v>0</v>
      </c>
      <c r="J3220" s="2">
        <v>93995</v>
      </c>
      <c r="K3220" s="33">
        <v>1.1096334911431459E-2</v>
      </c>
      <c r="L3220" s="2">
        <v>1908</v>
      </c>
      <c r="M3220" s="2">
        <v>145474</v>
      </c>
      <c r="N3220" s="2">
        <v>95465</v>
      </c>
      <c r="O3220" s="33">
        <v>1.9986382443827579E-2</v>
      </c>
      <c r="P3220" s="2">
        <v>973</v>
      </c>
      <c r="Q3220" s="2">
        <v>143072</v>
      </c>
      <c r="R3220" s="2">
        <v>93064</v>
      </c>
      <c r="S3220" s="35">
        <v>1.0455170635261756E-2</v>
      </c>
      <c r="T3220" t="s">
        <v>4388</v>
      </c>
      <c r="U3220" t="s">
        <v>4388</v>
      </c>
      <c r="V3220" s="5" t="s">
        <v>4387</v>
      </c>
      <c r="W3220" s="5">
        <v>0</v>
      </c>
      <c r="X3220" s="4">
        <v>6.4116427616970305E-4</v>
      </c>
      <c r="Y3220" s="6">
        <v>70</v>
      </c>
      <c r="Z3220" s="4">
        <v>-9.5312118085658232E-3</v>
      </c>
      <c r="AA3220" s="5">
        <v>3328</v>
      </c>
      <c r="AC3220" s="16" t="str">
        <f t="shared" si="300"/>
        <v/>
      </c>
      <c r="AD3220" s="16" t="str">
        <f t="shared" si="301"/>
        <v/>
      </c>
      <c r="AE3220" s="16" t="str">
        <f t="shared" si="302"/>
        <v/>
      </c>
      <c r="AF3220" s="16" t="str">
        <f t="shared" si="303"/>
        <v/>
      </c>
      <c r="AG3220" s="16">
        <f t="shared" si="304"/>
        <v>1.1096334911431459E-2</v>
      </c>
      <c r="AH3220" s="16" t="str">
        <f t="shared" si="305"/>
        <v/>
      </c>
      <c r="AI3220" s="17" t="str">
        <f>IF('Peer Comparison Tool'!$D$11="NR","",IF($C3220='Peer Comparison Tool'!$D$9,COUNT('ALLL &lt;50B Database'!$AI$1:AI3219)+1,""))</f>
        <v/>
      </c>
    </row>
    <row r="3221" spans="1:35" x14ac:dyDescent="0.25">
      <c r="A3221" t="s">
        <v>2676</v>
      </c>
      <c r="B3221">
        <v>974558</v>
      </c>
      <c r="C3221" s="5" t="s">
        <v>2642</v>
      </c>
      <c r="D3221" s="5" t="s">
        <v>4390</v>
      </c>
      <c r="E3221" s="5" t="s">
        <v>4388</v>
      </c>
      <c r="F3221" s="2">
        <v>2784</v>
      </c>
      <c r="G3221" s="2">
        <v>151137</v>
      </c>
      <c r="H3221" s="2">
        <v>90069</v>
      </c>
      <c r="I3221" s="2">
        <v>2607</v>
      </c>
      <c r="J3221" s="2">
        <v>87462</v>
      </c>
      <c r="K3221" s="33">
        <v>3.1830966591205323E-2</v>
      </c>
      <c r="L3221" s="2">
        <v>2784</v>
      </c>
      <c r="M3221" s="2">
        <v>143788</v>
      </c>
      <c r="N3221" s="2">
        <v>90255</v>
      </c>
      <c r="O3221" s="33">
        <v>3.0845936513212564E-2</v>
      </c>
      <c r="P3221" s="2">
        <v>2784</v>
      </c>
      <c r="Q3221" s="2">
        <v>147932</v>
      </c>
      <c r="R3221" s="2">
        <v>83631</v>
      </c>
      <c r="S3221" s="35">
        <v>3.3289091365641926E-2</v>
      </c>
      <c r="T3221" t="s">
        <v>4388</v>
      </c>
      <c r="U3221" t="s">
        <v>4388</v>
      </c>
      <c r="V3221" s="5" t="s">
        <v>4390</v>
      </c>
      <c r="W3221" s="5">
        <v>0</v>
      </c>
      <c r="X3221" s="4">
        <v>-1.4581247744366033E-3</v>
      </c>
      <c r="Y3221" s="6">
        <v>0</v>
      </c>
      <c r="Z3221" s="4">
        <v>2.4431548524293627E-3</v>
      </c>
      <c r="AA3221" s="5">
        <v>130</v>
      </c>
      <c r="AC3221" s="16" t="str">
        <f t="shared" si="300"/>
        <v/>
      </c>
      <c r="AD3221" s="16" t="str">
        <f t="shared" si="301"/>
        <v/>
      </c>
      <c r="AE3221" s="16" t="str">
        <f t="shared" si="302"/>
        <v/>
      </c>
      <c r="AF3221" s="16" t="str">
        <f t="shared" si="303"/>
        <v/>
      </c>
      <c r="AG3221" s="16">
        <f t="shared" si="304"/>
        <v>3.1830966591205323E-2</v>
      </c>
      <c r="AH3221" s="16" t="str">
        <f t="shared" si="305"/>
        <v/>
      </c>
      <c r="AI3221" s="17" t="str">
        <f>IF('Peer Comparison Tool'!$D$11="NR","",IF($C3221='Peer Comparison Tool'!$D$9,COUNT('ALLL &lt;50B Database'!$AI$1:AI3220)+1,""))</f>
        <v/>
      </c>
    </row>
    <row r="3222" spans="1:35" x14ac:dyDescent="0.25">
      <c r="A3222" t="s">
        <v>2442</v>
      </c>
      <c r="B3222">
        <v>1006559</v>
      </c>
      <c r="C3222" s="5" t="s">
        <v>2299</v>
      </c>
      <c r="D3222" s="5" t="s">
        <v>4390</v>
      </c>
      <c r="E3222" s="5" t="s">
        <v>4388</v>
      </c>
      <c r="F3222" s="2">
        <v>1467</v>
      </c>
      <c r="G3222" s="2">
        <v>151020</v>
      </c>
      <c r="H3222" s="2">
        <v>124763</v>
      </c>
      <c r="I3222" s="2">
        <v>0</v>
      </c>
      <c r="J3222" s="2">
        <v>124763</v>
      </c>
      <c r="K3222" s="33">
        <v>1.1758293724902415E-2</v>
      </c>
      <c r="L3222" s="2">
        <v>1236</v>
      </c>
      <c r="M3222" s="2">
        <v>134975</v>
      </c>
      <c r="N3222" s="2">
        <v>107687</v>
      </c>
      <c r="O3222" s="33">
        <v>1.1477708544206822E-2</v>
      </c>
      <c r="P3222" s="2">
        <v>1223</v>
      </c>
      <c r="Q3222" s="2">
        <v>138476</v>
      </c>
      <c r="R3222" s="2">
        <v>111426</v>
      </c>
      <c r="S3222" s="35">
        <v>1.0975894315509846E-2</v>
      </c>
      <c r="T3222" t="s">
        <v>4388</v>
      </c>
      <c r="U3222" t="s">
        <v>4388</v>
      </c>
      <c r="V3222" s="5" t="s">
        <v>4390</v>
      </c>
      <c r="W3222" s="5">
        <v>0</v>
      </c>
      <c r="X3222" s="4">
        <v>7.8239940939256979E-4</v>
      </c>
      <c r="Y3222" s="6">
        <v>244</v>
      </c>
      <c r="Z3222" s="4">
        <v>-5.0181422869697602E-4</v>
      </c>
      <c r="AA3222" s="5">
        <v>3039</v>
      </c>
      <c r="AC3222" s="16" t="str">
        <f t="shared" si="300"/>
        <v/>
      </c>
      <c r="AD3222" s="16" t="str">
        <f t="shared" si="301"/>
        <v/>
      </c>
      <c r="AE3222" s="16" t="str">
        <f t="shared" si="302"/>
        <v/>
      </c>
      <c r="AF3222" s="16" t="str">
        <f t="shared" si="303"/>
        <v/>
      </c>
      <c r="AG3222" s="16">
        <f t="shared" si="304"/>
        <v>1.1758293724902415E-2</v>
      </c>
      <c r="AH3222" s="16" t="str">
        <f t="shared" si="305"/>
        <v/>
      </c>
      <c r="AI3222" s="17" t="str">
        <f>IF('Peer Comparison Tool'!$D$11="NR","",IF($C3222='Peer Comparison Tool'!$D$9,COUNT('ALLL &lt;50B Database'!$AI$1:AI3221)+1,""))</f>
        <v/>
      </c>
    </row>
    <row r="3223" spans="1:35" x14ac:dyDescent="0.25">
      <c r="A3223" t="s">
        <v>979</v>
      </c>
      <c r="B3223">
        <v>137559</v>
      </c>
      <c r="C3223" s="5" t="s">
        <v>1389</v>
      </c>
      <c r="D3223" s="5" t="s">
        <v>4390</v>
      </c>
      <c r="E3223" s="5" t="s">
        <v>4388</v>
      </c>
      <c r="F3223" s="2">
        <v>1903</v>
      </c>
      <c r="G3223" s="2">
        <v>150913</v>
      </c>
      <c r="H3223" s="2">
        <v>108043</v>
      </c>
      <c r="I3223" s="2">
        <v>3666</v>
      </c>
      <c r="J3223" s="2">
        <v>104377</v>
      </c>
      <c r="K3223" s="33">
        <v>1.8231985973921457E-2</v>
      </c>
      <c r="L3223" s="2">
        <v>2101</v>
      </c>
      <c r="M3223" s="2">
        <v>143267</v>
      </c>
      <c r="N3223" s="2">
        <v>108301</v>
      </c>
      <c r="O3223" s="33">
        <v>1.9399636199111735E-2</v>
      </c>
      <c r="P3223" s="2">
        <v>2096</v>
      </c>
      <c r="Q3223" s="2">
        <v>144181</v>
      </c>
      <c r="R3223" s="2">
        <v>104040</v>
      </c>
      <c r="S3223" s="35">
        <v>2.0146097654748174E-2</v>
      </c>
      <c r="T3223" t="s">
        <v>4388</v>
      </c>
      <c r="U3223" t="s">
        <v>4388</v>
      </c>
      <c r="V3223" s="5" t="s">
        <v>4390</v>
      </c>
      <c r="W3223" s="5">
        <v>0</v>
      </c>
      <c r="X3223" s="4">
        <v>-1.9141116808267175E-3</v>
      </c>
      <c r="Y3223" s="6">
        <v>-193</v>
      </c>
      <c r="Z3223" s="4">
        <v>7.4646145563643865E-4</v>
      </c>
      <c r="AA3223" s="5">
        <v>801</v>
      </c>
      <c r="AC3223" s="16" t="str">
        <f t="shared" si="300"/>
        <v/>
      </c>
      <c r="AD3223" s="16" t="str">
        <f t="shared" si="301"/>
        <v/>
      </c>
      <c r="AE3223" s="16" t="str">
        <f t="shared" si="302"/>
        <v/>
      </c>
      <c r="AF3223" s="16" t="str">
        <f t="shared" si="303"/>
        <v/>
      </c>
      <c r="AG3223" s="16">
        <f t="shared" si="304"/>
        <v>1.8231985973921457E-2</v>
      </c>
      <c r="AH3223" s="16" t="str">
        <f t="shared" si="305"/>
        <v/>
      </c>
      <c r="AI3223" s="17" t="str">
        <f>IF('Peer Comparison Tool'!$D$11="NR","",IF($C3223='Peer Comparison Tool'!$D$9,COUNT('ALLL &lt;50B Database'!$AI$1:AI3222)+1,""))</f>
        <v/>
      </c>
    </row>
    <row r="3224" spans="1:35" x14ac:dyDescent="0.25">
      <c r="A3224" t="s">
        <v>2146</v>
      </c>
      <c r="B3224">
        <v>190956</v>
      </c>
      <c r="C3224" s="5" t="s">
        <v>2041</v>
      </c>
      <c r="D3224" s="5" t="s">
        <v>4387</v>
      </c>
      <c r="E3224" s="5" t="s">
        <v>4388</v>
      </c>
      <c r="F3224" s="2">
        <v>1916</v>
      </c>
      <c r="G3224" s="2">
        <v>150729</v>
      </c>
      <c r="H3224" s="2">
        <v>93692</v>
      </c>
      <c r="I3224" s="2">
        <v>1252</v>
      </c>
      <c r="J3224" s="2">
        <v>92440</v>
      </c>
      <c r="K3224" s="33">
        <v>2.0726958026828213E-2</v>
      </c>
      <c r="L3224" s="2">
        <v>1841</v>
      </c>
      <c r="M3224" s="2">
        <v>145055</v>
      </c>
      <c r="N3224" s="2">
        <v>91095</v>
      </c>
      <c r="O3224" s="33">
        <v>2.0209671222350293E-2</v>
      </c>
      <c r="P3224" s="2">
        <v>1816</v>
      </c>
      <c r="Q3224" s="2">
        <v>144916</v>
      </c>
      <c r="R3224" s="2">
        <v>90623</v>
      </c>
      <c r="S3224" s="35">
        <v>2.0039062931043995E-2</v>
      </c>
      <c r="T3224" t="s">
        <v>4388</v>
      </c>
      <c r="U3224" t="s">
        <v>4388</v>
      </c>
      <c r="V3224" s="5" t="s">
        <v>4387</v>
      </c>
      <c r="W3224" s="5">
        <v>0</v>
      </c>
      <c r="X3224" s="4">
        <v>6.8789509578421823E-4</v>
      </c>
      <c r="Y3224" s="6">
        <v>100</v>
      </c>
      <c r="Z3224" s="4">
        <v>-1.706082913062977E-4</v>
      </c>
      <c r="AA3224" s="5">
        <v>478</v>
      </c>
      <c r="AC3224" s="16" t="str">
        <f t="shared" si="300"/>
        <v/>
      </c>
      <c r="AD3224" s="16" t="str">
        <f t="shared" si="301"/>
        <v/>
      </c>
      <c r="AE3224" s="16" t="str">
        <f t="shared" si="302"/>
        <v/>
      </c>
      <c r="AF3224" s="16" t="str">
        <f t="shared" si="303"/>
        <v/>
      </c>
      <c r="AG3224" s="16">
        <f t="shared" si="304"/>
        <v>2.0726958026828213E-2</v>
      </c>
      <c r="AH3224" s="16" t="str">
        <f t="shared" si="305"/>
        <v/>
      </c>
      <c r="AI3224" s="17" t="str">
        <f>IF('Peer Comparison Tool'!$D$11="NR","",IF($C3224='Peer Comparison Tool'!$D$9,COUNT('ALLL &lt;50B Database'!$AI$1:AI3223)+1,""))</f>
        <v/>
      </c>
    </row>
    <row r="3225" spans="1:35" x14ac:dyDescent="0.25">
      <c r="A3225" t="s">
        <v>738</v>
      </c>
      <c r="B3225">
        <v>298049</v>
      </c>
      <c r="C3225" s="5" t="s">
        <v>716</v>
      </c>
      <c r="D3225" s="5" t="s">
        <v>4390</v>
      </c>
      <c r="E3225" s="5" t="s">
        <v>4388</v>
      </c>
      <c r="F3225" s="2">
        <v>2083</v>
      </c>
      <c r="G3225" s="2">
        <v>150616</v>
      </c>
      <c r="H3225" s="2">
        <v>119677</v>
      </c>
      <c r="I3225" s="2">
        <v>4611</v>
      </c>
      <c r="J3225" s="2">
        <v>115066</v>
      </c>
      <c r="K3225" s="33">
        <v>1.8102654128934699E-2</v>
      </c>
      <c r="L3225" s="2">
        <v>2030</v>
      </c>
      <c r="M3225" s="2">
        <v>133746</v>
      </c>
      <c r="N3225" s="2">
        <v>112712</v>
      </c>
      <c r="O3225" s="33">
        <v>1.8010504649016965E-2</v>
      </c>
      <c r="P3225" s="2">
        <v>2043</v>
      </c>
      <c r="Q3225" s="2">
        <v>136349</v>
      </c>
      <c r="R3225" s="2">
        <v>115630</v>
      </c>
      <c r="S3225" s="35">
        <v>1.7668425149182737E-2</v>
      </c>
      <c r="T3225" t="s">
        <v>4388</v>
      </c>
      <c r="U3225" t="s">
        <v>4388</v>
      </c>
      <c r="V3225" s="5" t="s">
        <v>4390</v>
      </c>
      <c r="W3225" s="5">
        <v>0</v>
      </c>
      <c r="X3225" s="4">
        <v>4.342289797519619E-4</v>
      </c>
      <c r="Y3225" s="6">
        <v>40</v>
      </c>
      <c r="Z3225" s="4">
        <v>-3.4207949983422817E-4</v>
      </c>
      <c r="AA3225" s="5">
        <v>826</v>
      </c>
      <c r="AC3225" s="16" t="str">
        <f t="shared" si="300"/>
        <v/>
      </c>
      <c r="AD3225" s="16" t="str">
        <f t="shared" si="301"/>
        <v/>
      </c>
      <c r="AE3225" s="16" t="str">
        <f t="shared" si="302"/>
        <v/>
      </c>
      <c r="AF3225" s="16" t="str">
        <f t="shared" si="303"/>
        <v/>
      </c>
      <c r="AG3225" s="16">
        <f t="shared" si="304"/>
        <v>1.8102654128934699E-2</v>
      </c>
      <c r="AH3225" s="16" t="str">
        <f t="shared" si="305"/>
        <v/>
      </c>
      <c r="AI3225" s="17" t="str">
        <f>IF('Peer Comparison Tool'!$D$11="NR","",IF($C3225='Peer Comparison Tool'!$D$9,COUNT('ALLL &lt;50B Database'!$AI$1:AI3224)+1,""))</f>
        <v/>
      </c>
    </row>
    <row r="3226" spans="1:35" x14ac:dyDescent="0.25">
      <c r="A3226" t="s">
        <v>2155</v>
      </c>
      <c r="B3226">
        <v>834755</v>
      </c>
      <c r="C3226" s="5" t="s">
        <v>2041</v>
      </c>
      <c r="D3226" s="5" t="s">
        <v>4390</v>
      </c>
      <c r="E3226" s="5" t="s">
        <v>4388</v>
      </c>
      <c r="F3226" s="2">
        <v>1385</v>
      </c>
      <c r="G3226" s="2">
        <v>150510</v>
      </c>
      <c r="H3226" s="2">
        <v>111574</v>
      </c>
      <c r="I3226" s="2">
        <v>7287</v>
      </c>
      <c r="J3226" s="2">
        <v>104287</v>
      </c>
      <c r="K3226" s="33">
        <v>1.3280658183666229E-2</v>
      </c>
      <c r="L3226" s="2">
        <v>1222</v>
      </c>
      <c r="M3226" s="2">
        <v>130928</v>
      </c>
      <c r="N3226" s="2">
        <v>98820</v>
      </c>
      <c r="O3226" s="33">
        <v>1.2365917830398705E-2</v>
      </c>
      <c r="P3226" s="2">
        <v>1226</v>
      </c>
      <c r="Q3226" s="2">
        <v>135401</v>
      </c>
      <c r="R3226" s="2">
        <v>103046</v>
      </c>
      <c r="S3226" s="35">
        <v>1.1897599130485414E-2</v>
      </c>
      <c r="T3226" t="s">
        <v>4388</v>
      </c>
      <c r="U3226" t="s">
        <v>4388</v>
      </c>
      <c r="V3226" s="5" t="s">
        <v>4390</v>
      </c>
      <c r="W3226" s="5">
        <v>0</v>
      </c>
      <c r="X3226" s="4">
        <v>1.3830590531808146E-3</v>
      </c>
      <c r="Y3226" s="6">
        <v>159</v>
      </c>
      <c r="Z3226" s="4">
        <v>-4.6831869991329107E-4</v>
      </c>
      <c r="AA3226" s="5">
        <v>2279</v>
      </c>
      <c r="AC3226" s="16" t="str">
        <f t="shared" si="300"/>
        <v/>
      </c>
      <c r="AD3226" s="16" t="str">
        <f t="shared" si="301"/>
        <v/>
      </c>
      <c r="AE3226" s="16" t="str">
        <f t="shared" si="302"/>
        <v/>
      </c>
      <c r="AF3226" s="16" t="str">
        <f t="shared" si="303"/>
        <v/>
      </c>
      <c r="AG3226" s="16">
        <f t="shared" si="304"/>
        <v>1.3280658183666229E-2</v>
      </c>
      <c r="AH3226" s="16" t="str">
        <f t="shared" si="305"/>
        <v/>
      </c>
      <c r="AI3226" s="17" t="str">
        <f>IF('Peer Comparison Tool'!$D$11="NR","",IF($C3226='Peer Comparison Tool'!$D$9,COUNT('ALLL &lt;50B Database'!$AI$1:AI3225)+1,""))</f>
        <v/>
      </c>
    </row>
    <row r="3227" spans="1:35" x14ac:dyDescent="0.25">
      <c r="A3227" t="s">
        <v>3299</v>
      </c>
      <c r="B3227">
        <v>942454</v>
      </c>
      <c r="C3227" s="5" t="s">
        <v>3209</v>
      </c>
      <c r="D3227" s="5" t="s">
        <v>4390</v>
      </c>
      <c r="E3227" s="5" t="s">
        <v>4388</v>
      </c>
      <c r="F3227" s="2">
        <v>1010</v>
      </c>
      <c r="G3227" s="2">
        <v>150390</v>
      </c>
      <c r="H3227" s="2">
        <v>45294</v>
      </c>
      <c r="I3227" s="2">
        <v>1566</v>
      </c>
      <c r="J3227" s="2">
        <v>43728</v>
      </c>
      <c r="K3227" s="33">
        <v>2.3097328942553969E-2</v>
      </c>
      <c r="L3227" s="2">
        <v>1028</v>
      </c>
      <c r="M3227" s="2">
        <v>137492</v>
      </c>
      <c r="N3227" s="2">
        <v>44744</v>
      </c>
      <c r="O3227" s="33">
        <v>2.2975147505810836E-2</v>
      </c>
      <c r="P3227" s="2">
        <v>1027</v>
      </c>
      <c r="Q3227" s="2">
        <v>141749</v>
      </c>
      <c r="R3227" s="2">
        <v>44470</v>
      </c>
      <c r="S3227" s="35">
        <v>2.309422082302676E-2</v>
      </c>
      <c r="T3227" t="s">
        <v>4388</v>
      </c>
      <c r="U3227" t="s">
        <v>4388</v>
      </c>
      <c r="V3227" s="5" t="s">
        <v>4390</v>
      </c>
      <c r="W3227" s="5">
        <v>0</v>
      </c>
      <c r="X3227" s="4">
        <v>3.108119527209241E-6</v>
      </c>
      <c r="Y3227" s="6">
        <v>-17</v>
      </c>
      <c r="Z3227" s="4">
        <v>1.1907331721592446E-4</v>
      </c>
      <c r="AA3227" s="5">
        <v>330</v>
      </c>
      <c r="AC3227" s="16" t="str">
        <f t="shared" si="300"/>
        <v/>
      </c>
      <c r="AD3227" s="16" t="str">
        <f t="shared" si="301"/>
        <v/>
      </c>
      <c r="AE3227" s="16" t="str">
        <f t="shared" si="302"/>
        <v/>
      </c>
      <c r="AF3227" s="16" t="str">
        <f t="shared" si="303"/>
        <v/>
      </c>
      <c r="AG3227" s="16">
        <f t="shared" si="304"/>
        <v>2.3097328942553969E-2</v>
      </c>
      <c r="AH3227" s="16" t="str">
        <f t="shared" si="305"/>
        <v/>
      </c>
      <c r="AI3227" s="17" t="str">
        <f>IF('Peer Comparison Tool'!$D$11="NR","",IF($C3227='Peer Comparison Tool'!$D$9,COUNT('ALLL &lt;50B Database'!$AI$1:AI3226)+1,""))</f>
        <v/>
      </c>
    </row>
    <row r="3228" spans="1:35" x14ac:dyDescent="0.25">
      <c r="A3228" t="s">
        <v>72</v>
      </c>
      <c r="B3228">
        <v>244037</v>
      </c>
      <c r="C3228" s="5" t="s">
        <v>6</v>
      </c>
      <c r="D3228" s="5" t="s">
        <v>4390</v>
      </c>
      <c r="E3228" s="5" t="s">
        <v>4388</v>
      </c>
      <c r="F3228" s="2">
        <v>1787</v>
      </c>
      <c r="G3228" s="2">
        <v>150341</v>
      </c>
      <c r="H3228" s="2">
        <v>99306</v>
      </c>
      <c r="I3228" s="2">
        <v>13123</v>
      </c>
      <c r="J3228" s="2">
        <v>86183</v>
      </c>
      <c r="K3228" s="33">
        <v>2.0734947727510066E-2</v>
      </c>
      <c r="L3228" s="2">
        <v>1766</v>
      </c>
      <c r="M3228" s="2">
        <v>134153</v>
      </c>
      <c r="N3228" s="2">
        <v>87627</v>
      </c>
      <c r="O3228" s="33">
        <v>2.0153605623837403E-2</v>
      </c>
      <c r="P3228" s="2">
        <v>1754</v>
      </c>
      <c r="Q3228" s="2">
        <v>135400</v>
      </c>
      <c r="R3228" s="2">
        <v>84364</v>
      </c>
      <c r="S3228" s="35">
        <v>2.0790858660091983E-2</v>
      </c>
      <c r="T3228" t="s">
        <v>4388</v>
      </c>
      <c r="U3228" t="s">
        <v>4388</v>
      </c>
      <c r="V3228" s="5" t="s">
        <v>4390</v>
      </c>
      <c r="W3228" s="5">
        <v>0</v>
      </c>
      <c r="X3228" s="4">
        <v>-5.5910932581917233E-5</v>
      </c>
      <c r="Y3228" s="6">
        <v>33</v>
      </c>
      <c r="Z3228" s="4">
        <v>6.3725303625458002E-4</v>
      </c>
      <c r="AA3228" s="5">
        <v>477</v>
      </c>
      <c r="AC3228" s="16" t="str">
        <f t="shared" si="300"/>
        <v/>
      </c>
      <c r="AD3228" s="16" t="str">
        <f t="shared" si="301"/>
        <v/>
      </c>
      <c r="AE3228" s="16" t="str">
        <f t="shared" si="302"/>
        <v/>
      </c>
      <c r="AF3228" s="16" t="str">
        <f t="shared" si="303"/>
        <v/>
      </c>
      <c r="AG3228" s="16">
        <f t="shared" si="304"/>
        <v>2.0734947727510066E-2</v>
      </c>
      <c r="AH3228" s="16" t="str">
        <f t="shared" si="305"/>
        <v/>
      </c>
      <c r="AI3228" s="17" t="str">
        <f>IF('Peer Comparison Tool'!$D$11="NR","",IF($C3228='Peer Comparison Tool'!$D$9,COUNT('ALLL &lt;50B Database'!$AI$1:AI3227)+1,""))</f>
        <v/>
      </c>
    </row>
    <row r="3229" spans="1:35" x14ac:dyDescent="0.25">
      <c r="A3229" t="s">
        <v>3935</v>
      </c>
      <c r="B3229">
        <v>554268</v>
      </c>
      <c r="C3229" s="5" t="s">
        <v>3704</v>
      </c>
      <c r="D3229" s="5" t="s">
        <v>4390</v>
      </c>
      <c r="E3229" s="5" t="s">
        <v>4388</v>
      </c>
      <c r="F3229" s="2">
        <v>352</v>
      </c>
      <c r="G3229" s="2">
        <v>150235</v>
      </c>
      <c r="H3229" s="2">
        <v>15623</v>
      </c>
      <c r="I3229" s="2">
        <v>0</v>
      </c>
      <c r="J3229" s="2">
        <v>15623</v>
      </c>
      <c r="K3229" s="33">
        <v>2.2530883953146001E-2</v>
      </c>
      <c r="L3229" s="2">
        <v>267</v>
      </c>
      <c r="M3229" s="2">
        <v>143357</v>
      </c>
      <c r="N3229" s="2">
        <v>15232</v>
      </c>
      <c r="O3229" s="33">
        <v>1.7528886554621849E-2</v>
      </c>
      <c r="P3229" s="2">
        <v>267</v>
      </c>
      <c r="Q3229" s="2">
        <v>144307</v>
      </c>
      <c r="R3229" s="2">
        <v>16653</v>
      </c>
      <c r="S3229" s="35">
        <v>1.6033147180688163E-2</v>
      </c>
      <c r="T3229" t="s">
        <v>4388</v>
      </c>
      <c r="U3229" t="s">
        <v>4388</v>
      </c>
      <c r="V3229" s="5" t="s">
        <v>4390</v>
      </c>
      <c r="W3229" s="5">
        <v>0</v>
      </c>
      <c r="X3229" s="4">
        <v>6.4977367724578378E-3</v>
      </c>
      <c r="Y3229" s="6">
        <v>85</v>
      </c>
      <c r="Z3229" s="4">
        <v>-1.4957393739336855E-3</v>
      </c>
      <c r="AA3229" s="5">
        <v>362</v>
      </c>
      <c r="AC3229" s="16" t="str">
        <f t="shared" si="300"/>
        <v/>
      </c>
      <c r="AD3229" s="16" t="str">
        <f t="shared" si="301"/>
        <v/>
      </c>
      <c r="AE3229" s="16" t="str">
        <f t="shared" si="302"/>
        <v/>
      </c>
      <c r="AF3229" s="16" t="str">
        <f t="shared" si="303"/>
        <v/>
      </c>
      <c r="AG3229" s="16">
        <f t="shared" si="304"/>
        <v>2.2530883953146001E-2</v>
      </c>
      <c r="AH3229" s="16" t="str">
        <f t="shared" si="305"/>
        <v/>
      </c>
      <c r="AI3229" s="17" t="str">
        <f>IF('Peer Comparison Tool'!$D$11="NR","",IF($C3229='Peer Comparison Tool'!$D$9,COUNT('ALLL &lt;50B Database'!$AI$1:AI3228)+1,""))</f>
        <v/>
      </c>
    </row>
    <row r="3230" spans="1:35" x14ac:dyDescent="0.25">
      <c r="A3230" t="s">
        <v>2152</v>
      </c>
      <c r="B3230">
        <v>837354</v>
      </c>
      <c r="C3230" s="5" t="s">
        <v>2041</v>
      </c>
      <c r="D3230" s="5" t="s">
        <v>4390</v>
      </c>
      <c r="E3230" s="5">
        <v>0</v>
      </c>
      <c r="F3230" s="2">
        <v>1726</v>
      </c>
      <c r="G3230" s="2">
        <v>150092</v>
      </c>
      <c r="H3230" s="2">
        <v>114559</v>
      </c>
      <c r="I3230" s="2">
        <v>9908</v>
      </c>
      <c r="J3230" s="2">
        <v>104651</v>
      </c>
      <c r="K3230" s="33">
        <v>1.6492914544533735E-2</v>
      </c>
      <c r="L3230" s="2">
        <v>1476</v>
      </c>
      <c r="M3230" s="2">
        <v>142069</v>
      </c>
      <c r="N3230" s="2">
        <v>107570</v>
      </c>
      <c r="O3230" s="33">
        <v>1.3721297759598402E-2</v>
      </c>
      <c r="P3230" s="2">
        <v>1476</v>
      </c>
      <c r="Q3230" s="2">
        <v>138134</v>
      </c>
      <c r="R3230" s="2">
        <v>106122</v>
      </c>
      <c r="S3230" s="35">
        <v>1.3908520382201616E-2</v>
      </c>
      <c r="T3230">
        <v>0</v>
      </c>
      <c r="U3230">
        <v>0</v>
      </c>
      <c r="V3230" s="5" t="s">
        <v>4390</v>
      </c>
      <c r="W3230" s="5">
        <v>0</v>
      </c>
      <c r="X3230" s="4">
        <v>2.5843941623321185E-3</v>
      </c>
      <c r="Y3230" s="6">
        <v>250</v>
      </c>
      <c r="Z3230" s="4">
        <v>1.8722262260321455E-4</v>
      </c>
      <c r="AA3230" s="5">
        <v>1144</v>
      </c>
      <c r="AC3230" s="16" t="str">
        <f t="shared" si="300"/>
        <v/>
      </c>
      <c r="AD3230" s="16" t="str">
        <f t="shared" si="301"/>
        <v/>
      </c>
      <c r="AE3230" s="16" t="str">
        <f t="shared" si="302"/>
        <v/>
      </c>
      <c r="AF3230" s="16" t="str">
        <f t="shared" si="303"/>
        <v/>
      </c>
      <c r="AG3230" s="16">
        <f t="shared" si="304"/>
        <v>1.6492914544533735E-2</v>
      </c>
      <c r="AH3230" s="16" t="str">
        <f t="shared" si="305"/>
        <v/>
      </c>
      <c r="AI3230" s="17" t="str">
        <f>IF('Peer Comparison Tool'!$D$11="NR","",IF($C3230='Peer Comparison Tool'!$D$9,COUNT('ALLL &lt;50B Database'!$AI$1:AI3229)+1,""))</f>
        <v/>
      </c>
    </row>
    <row r="3231" spans="1:35" x14ac:dyDescent="0.25">
      <c r="A3231" t="s">
        <v>1150</v>
      </c>
      <c r="B3231">
        <v>399973</v>
      </c>
      <c r="C3231" s="5" t="s">
        <v>926</v>
      </c>
      <c r="D3231" s="5" t="s">
        <v>4390</v>
      </c>
      <c r="E3231" s="5" t="s">
        <v>4388</v>
      </c>
      <c r="F3231" s="2">
        <v>1007</v>
      </c>
      <c r="G3231" s="2">
        <v>150082</v>
      </c>
      <c r="H3231" s="2">
        <v>96238</v>
      </c>
      <c r="I3231" s="2">
        <v>880</v>
      </c>
      <c r="J3231" s="2">
        <v>95358</v>
      </c>
      <c r="K3231" s="33">
        <v>1.056020470227983E-2</v>
      </c>
      <c r="L3231" s="2">
        <v>828</v>
      </c>
      <c r="M3231" s="2">
        <v>133648</v>
      </c>
      <c r="N3231" s="2">
        <v>95167</v>
      </c>
      <c r="O3231" s="33">
        <v>8.7004949194573744E-3</v>
      </c>
      <c r="P3231" s="2">
        <v>867</v>
      </c>
      <c r="Q3231" s="2">
        <v>134156</v>
      </c>
      <c r="R3231" s="2">
        <v>96567</v>
      </c>
      <c r="S3231" s="35">
        <v>8.9782223741029545E-3</v>
      </c>
      <c r="T3231" t="s">
        <v>4388</v>
      </c>
      <c r="U3231" t="s">
        <v>4388</v>
      </c>
      <c r="V3231" s="5" t="s">
        <v>4390</v>
      </c>
      <c r="W3231" s="5">
        <v>0</v>
      </c>
      <c r="X3231" s="4">
        <v>1.5819823281768754E-3</v>
      </c>
      <c r="Y3231" s="6">
        <v>140</v>
      </c>
      <c r="Z3231" s="4">
        <v>2.7772745464558005E-4</v>
      </c>
      <c r="AA3231" s="5">
        <v>3570</v>
      </c>
      <c r="AC3231" s="16" t="str">
        <f t="shared" si="300"/>
        <v/>
      </c>
      <c r="AD3231" s="16" t="str">
        <f t="shared" si="301"/>
        <v/>
      </c>
      <c r="AE3231" s="16" t="str">
        <f t="shared" si="302"/>
        <v/>
      </c>
      <c r="AF3231" s="16" t="str">
        <f t="shared" si="303"/>
        <v/>
      </c>
      <c r="AG3231" s="16">
        <f t="shared" si="304"/>
        <v>1.056020470227983E-2</v>
      </c>
      <c r="AH3231" s="16" t="str">
        <f t="shared" si="305"/>
        <v/>
      </c>
      <c r="AI3231" s="17" t="str">
        <f>IF('Peer Comparison Tool'!$D$11="NR","",IF($C3231='Peer Comparison Tool'!$D$9,COUNT('ALLL &lt;50B Database'!$AI$1:AI3230)+1,""))</f>
        <v/>
      </c>
    </row>
    <row r="3232" spans="1:35" x14ac:dyDescent="0.25">
      <c r="A3232" t="s">
        <v>1153</v>
      </c>
      <c r="B3232">
        <v>478140</v>
      </c>
      <c r="C3232" s="5" t="s">
        <v>926</v>
      </c>
      <c r="D3232" s="5" t="s">
        <v>4390</v>
      </c>
      <c r="E3232" s="5" t="s">
        <v>4388</v>
      </c>
      <c r="F3232" s="2">
        <v>1129</v>
      </c>
      <c r="G3232" s="2">
        <v>150046</v>
      </c>
      <c r="H3232" s="2">
        <v>86228</v>
      </c>
      <c r="I3232" s="2">
        <v>221</v>
      </c>
      <c r="J3232" s="2">
        <v>86007</v>
      </c>
      <c r="K3232" s="33">
        <v>1.3126838513144279E-2</v>
      </c>
      <c r="L3232" s="2">
        <v>906</v>
      </c>
      <c r="M3232" s="2">
        <v>129716</v>
      </c>
      <c r="N3232" s="2">
        <v>76804</v>
      </c>
      <c r="O3232" s="33">
        <v>1.1796260611426489E-2</v>
      </c>
      <c r="P3232" s="2">
        <v>1034</v>
      </c>
      <c r="Q3232" s="2">
        <v>133354</v>
      </c>
      <c r="R3232" s="2">
        <v>83357</v>
      </c>
      <c r="S3232" s="35">
        <v>1.2404477128495506E-2</v>
      </c>
      <c r="T3232" t="s">
        <v>4388</v>
      </c>
      <c r="U3232" t="s">
        <v>4388</v>
      </c>
      <c r="V3232" s="5" t="s">
        <v>4390</v>
      </c>
      <c r="W3232" s="5">
        <v>0</v>
      </c>
      <c r="X3232" s="4">
        <v>7.2236138464877239E-4</v>
      </c>
      <c r="Y3232" s="6">
        <v>95</v>
      </c>
      <c r="Z3232" s="4">
        <v>6.0821651706901778E-4</v>
      </c>
      <c r="AA3232" s="5">
        <v>2358</v>
      </c>
      <c r="AC3232" s="16" t="str">
        <f t="shared" si="300"/>
        <v/>
      </c>
      <c r="AD3232" s="16" t="str">
        <f t="shared" si="301"/>
        <v/>
      </c>
      <c r="AE3232" s="16" t="str">
        <f t="shared" si="302"/>
        <v/>
      </c>
      <c r="AF3232" s="16" t="str">
        <f t="shared" si="303"/>
        <v/>
      </c>
      <c r="AG3232" s="16">
        <f t="shared" si="304"/>
        <v>1.3126838513144279E-2</v>
      </c>
      <c r="AH3232" s="16" t="str">
        <f t="shared" si="305"/>
        <v/>
      </c>
      <c r="AI3232" s="17" t="str">
        <f>IF('Peer Comparison Tool'!$D$11="NR","",IF($C3232='Peer Comparison Tool'!$D$9,COUNT('ALLL &lt;50B Database'!$AI$1:AI3231)+1,""))</f>
        <v/>
      </c>
    </row>
    <row r="3233" spans="1:35" x14ac:dyDescent="0.25">
      <c r="A3233" t="s">
        <v>2175</v>
      </c>
      <c r="B3233">
        <v>311256</v>
      </c>
      <c r="C3233" s="5" t="s">
        <v>2041</v>
      </c>
      <c r="D3233" s="5" t="s">
        <v>4390</v>
      </c>
      <c r="E3233" s="5" t="s">
        <v>4388</v>
      </c>
      <c r="F3233" s="2">
        <v>1288</v>
      </c>
      <c r="G3233" s="2">
        <v>149963</v>
      </c>
      <c r="H3233" s="2">
        <v>125455</v>
      </c>
      <c r="I3233" s="2">
        <v>26150</v>
      </c>
      <c r="J3233" s="2">
        <v>99305</v>
      </c>
      <c r="K3233" s="33">
        <v>1.2970142490307639E-2</v>
      </c>
      <c r="L3233" s="2">
        <v>985</v>
      </c>
      <c r="M3233" s="2">
        <v>116972</v>
      </c>
      <c r="N3233" s="2">
        <v>98609</v>
      </c>
      <c r="O3233" s="33">
        <v>9.9889462422294104E-3</v>
      </c>
      <c r="P3233" s="2">
        <v>1015</v>
      </c>
      <c r="Q3233" s="2">
        <v>114764</v>
      </c>
      <c r="R3233" s="2">
        <v>97083</v>
      </c>
      <c r="S3233" s="35">
        <v>1.0454971519215516E-2</v>
      </c>
      <c r="T3233" t="s">
        <v>4388</v>
      </c>
      <c r="U3233" t="s">
        <v>4388</v>
      </c>
      <c r="V3233" s="5" t="s">
        <v>4390</v>
      </c>
      <c r="W3233" s="5">
        <v>0</v>
      </c>
      <c r="X3233" s="4">
        <v>2.5151709710921222E-3</v>
      </c>
      <c r="Y3233" s="6">
        <v>273</v>
      </c>
      <c r="Z3233" s="4">
        <v>4.6602527698610605E-4</v>
      </c>
      <c r="AA3233" s="5">
        <v>2446</v>
      </c>
      <c r="AC3233" s="16" t="str">
        <f t="shared" si="300"/>
        <v/>
      </c>
      <c r="AD3233" s="16" t="str">
        <f t="shared" si="301"/>
        <v/>
      </c>
      <c r="AE3233" s="16" t="str">
        <f t="shared" si="302"/>
        <v/>
      </c>
      <c r="AF3233" s="16" t="str">
        <f t="shared" si="303"/>
        <v/>
      </c>
      <c r="AG3233" s="16">
        <f t="shared" si="304"/>
        <v>1.2970142490307639E-2</v>
      </c>
      <c r="AH3233" s="16" t="str">
        <f t="shared" si="305"/>
        <v/>
      </c>
      <c r="AI3233" s="17" t="str">
        <f>IF('Peer Comparison Tool'!$D$11="NR","",IF($C3233='Peer Comparison Tool'!$D$9,COUNT('ALLL &lt;50B Database'!$AI$1:AI3232)+1,""))</f>
        <v/>
      </c>
    </row>
    <row r="3234" spans="1:35" x14ac:dyDescent="0.25">
      <c r="A3234" t="s">
        <v>4277</v>
      </c>
      <c r="B3234">
        <v>426945</v>
      </c>
      <c r="C3234" s="5" t="s">
        <v>4163</v>
      </c>
      <c r="D3234" s="5" t="s">
        <v>4390</v>
      </c>
      <c r="E3234" s="5" t="s">
        <v>4388</v>
      </c>
      <c r="F3234" s="2">
        <v>1497</v>
      </c>
      <c r="G3234" s="2">
        <v>149893</v>
      </c>
      <c r="H3234" s="2">
        <v>109020</v>
      </c>
      <c r="I3234" s="2">
        <v>5255</v>
      </c>
      <c r="J3234" s="2">
        <v>103765</v>
      </c>
      <c r="K3234" s="33">
        <v>1.4426829855924445E-2</v>
      </c>
      <c r="L3234" s="2">
        <v>1433</v>
      </c>
      <c r="M3234" s="2">
        <v>132942</v>
      </c>
      <c r="N3234" s="2">
        <v>100617</v>
      </c>
      <c r="O3234" s="33">
        <v>1.4242126082073606E-2</v>
      </c>
      <c r="P3234" s="2">
        <v>1466</v>
      </c>
      <c r="Q3234" s="2">
        <v>129470</v>
      </c>
      <c r="R3234" s="2">
        <v>99775</v>
      </c>
      <c r="S3234" s="35">
        <v>1.4693059383613129E-2</v>
      </c>
      <c r="T3234" t="s">
        <v>4388</v>
      </c>
      <c r="U3234" t="s">
        <v>4388</v>
      </c>
      <c r="V3234" s="5" t="s">
        <v>4390</v>
      </c>
      <c r="W3234" s="5">
        <v>0</v>
      </c>
      <c r="X3234" s="4">
        <v>-2.6622952768868419E-4</v>
      </c>
      <c r="Y3234" s="6">
        <v>31</v>
      </c>
      <c r="Z3234" s="4">
        <v>4.509333015395231E-4</v>
      </c>
      <c r="AA3234" s="5">
        <v>1800</v>
      </c>
      <c r="AC3234" s="16" t="str">
        <f t="shared" si="300"/>
        <v/>
      </c>
      <c r="AD3234" s="16" t="str">
        <f t="shared" si="301"/>
        <v/>
      </c>
      <c r="AE3234" s="16" t="str">
        <f t="shared" si="302"/>
        <v/>
      </c>
      <c r="AF3234" s="16" t="str">
        <f t="shared" si="303"/>
        <v/>
      </c>
      <c r="AG3234" s="16">
        <f t="shared" si="304"/>
        <v>1.4426829855924445E-2</v>
      </c>
      <c r="AH3234" s="16" t="str">
        <f t="shared" si="305"/>
        <v/>
      </c>
      <c r="AI3234" s="17" t="str">
        <f>IF('Peer Comparison Tool'!$D$11="NR","",IF($C3234='Peer Comparison Tool'!$D$9,COUNT('ALLL &lt;50B Database'!$AI$1:AI3233)+1,""))</f>
        <v/>
      </c>
    </row>
    <row r="3235" spans="1:35" x14ac:dyDescent="0.25">
      <c r="A3235" t="s">
        <v>2439</v>
      </c>
      <c r="B3235">
        <v>984856</v>
      </c>
      <c r="C3235" s="5" t="s">
        <v>2299</v>
      </c>
      <c r="D3235" s="5" t="s">
        <v>4390</v>
      </c>
      <c r="E3235" s="5" t="s">
        <v>4388</v>
      </c>
      <c r="F3235" s="2">
        <v>1481</v>
      </c>
      <c r="G3235" s="2">
        <v>149546</v>
      </c>
      <c r="H3235" s="2">
        <v>102046</v>
      </c>
      <c r="I3235" s="2">
        <v>6590</v>
      </c>
      <c r="J3235" s="2">
        <v>95456</v>
      </c>
      <c r="K3235" s="33">
        <v>1.5515001676164935E-2</v>
      </c>
      <c r="L3235" s="2">
        <v>1280</v>
      </c>
      <c r="M3235" s="2">
        <v>140731</v>
      </c>
      <c r="N3235" s="2">
        <v>93916</v>
      </c>
      <c r="O3235" s="33">
        <v>1.3629200562204524E-2</v>
      </c>
      <c r="P3235" s="2">
        <v>1379</v>
      </c>
      <c r="Q3235" s="2">
        <v>140484</v>
      </c>
      <c r="R3235" s="2">
        <v>93911</v>
      </c>
      <c r="S3235" s="35">
        <v>1.4684115811779239E-2</v>
      </c>
      <c r="T3235" t="s">
        <v>4388</v>
      </c>
      <c r="U3235" t="s">
        <v>4388</v>
      </c>
      <c r="V3235" s="5" t="s">
        <v>4390</v>
      </c>
      <c r="W3235" s="5">
        <v>0</v>
      </c>
      <c r="X3235" s="4">
        <v>8.3088586438569666E-4</v>
      </c>
      <c r="Y3235" s="6">
        <v>102</v>
      </c>
      <c r="Z3235" s="4">
        <v>1.0549152495747151E-3</v>
      </c>
      <c r="AA3235" s="5">
        <v>1430</v>
      </c>
      <c r="AC3235" s="16" t="str">
        <f t="shared" si="300"/>
        <v/>
      </c>
      <c r="AD3235" s="16" t="str">
        <f t="shared" si="301"/>
        <v/>
      </c>
      <c r="AE3235" s="16" t="str">
        <f t="shared" si="302"/>
        <v/>
      </c>
      <c r="AF3235" s="16" t="str">
        <f t="shared" si="303"/>
        <v/>
      </c>
      <c r="AG3235" s="16">
        <f t="shared" si="304"/>
        <v>1.5515001676164935E-2</v>
      </c>
      <c r="AH3235" s="16" t="str">
        <f t="shared" si="305"/>
        <v/>
      </c>
      <c r="AI3235" s="17" t="str">
        <f>IF('Peer Comparison Tool'!$D$11="NR","",IF($C3235='Peer Comparison Tool'!$D$9,COUNT('ALLL &lt;50B Database'!$AI$1:AI3234)+1,""))</f>
        <v/>
      </c>
    </row>
    <row r="3236" spans="1:35" x14ac:dyDescent="0.25">
      <c r="A3236" t="s">
        <v>648</v>
      </c>
      <c r="B3236">
        <v>948531</v>
      </c>
      <c r="C3236" s="5" t="s">
        <v>561</v>
      </c>
      <c r="D3236" s="5" t="s">
        <v>4390</v>
      </c>
      <c r="E3236" s="5" t="s">
        <v>4388</v>
      </c>
      <c r="F3236" s="2">
        <v>1865</v>
      </c>
      <c r="G3236" s="2">
        <v>149530</v>
      </c>
      <c r="H3236" s="2">
        <v>122172</v>
      </c>
      <c r="I3236" s="2">
        <v>4482</v>
      </c>
      <c r="J3236" s="2">
        <v>117690</v>
      </c>
      <c r="K3236" s="33">
        <v>1.5846715948678734E-2</v>
      </c>
      <c r="L3236" s="2">
        <v>1757</v>
      </c>
      <c r="M3236" s="2">
        <v>145864</v>
      </c>
      <c r="N3236" s="2">
        <v>116011</v>
      </c>
      <c r="O3236" s="33">
        <v>1.5145115549387559E-2</v>
      </c>
      <c r="P3236" s="2">
        <v>1843</v>
      </c>
      <c r="Q3236" s="2">
        <v>151821</v>
      </c>
      <c r="R3236" s="2">
        <v>114297</v>
      </c>
      <c r="S3236" s="35">
        <v>1.6124657690053109E-2</v>
      </c>
      <c r="T3236" t="s">
        <v>4388</v>
      </c>
      <c r="U3236" t="s">
        <v>4388</v>
      </c>
      <c r="V3236" s="5" t="s">
        <v>4390</v>
      </c>
      <c r="W3236" s="5">
        <v>0</v>
      </c>
      <c r="X3236" s="4">
        <v>-2.7794174137437538E-4</v>
      </c>
      <c r="Y3236" s="6">
        <v>22</v>
      </c>
      <c r="Z3236" s="4">
        <v>9.795421406655503E-4</v>
      </c>
      <c r="AA3236" s="5">
        <v>1317</v>
      </c>
      <c r="AC3236" s="16" t="str">
        <f t="shared" si="300"/>
        <v/>
      </c>
      <c r="AD3236" s="16" t="str">
        <f t="shared" si="301"/>
        <v/>
      </c>
      <c r="AE3236" s="16" t="str">
        <f t="shared" si="302"/>
        <v/>
      </c>
      <c r="AF3236" s="16" t="str">
        <f t="shared" si="303"/>
        <v/>
      </c>
      <c r="AG3236" s="16">
        <f t="shared" si="304"/>
        <v>1.5846715948678734E-2</v>
      </c>
      <c r="AH3236" s="16" t="str">
        <f t="shared" si="305"/>
        <v/>
      </c>
      <c r="AI3236" s="17" t="str">
        <f>IF('Peer Comparison Tool'!$D$11="NR","",IF($C3236='Peer Comparison Tool'!$D$9,COUNT('ALLL &lt;50B Database'!$AI$1:AI3235)+1,""))</f>
        <v/>
      </c>
    </row>
    <row r="3237" spans="1:35" x14ac:dyDescent="0.25">
      <c r="A3237" t="s">
        <v>1660</v>
      </c>
      <c r="B3237">
        <v>1001817</v>
      </c>
      <c r="C3237" s="5" t="s">
        <v>1578</v>
      </c>
      <c r="D3237" s="5" t="s">
        <v>4390</v>
      </c>
      <c r="E3237" s="5" t="s">
        <v>4388</v>
      </c>
      <c r="F3237" s="2">
        <v>677</v>
      </c>
      <c r="G3237" s="2">
        <v>149454</v>
      </c>
      <c r="H3237" s="2">
        <v>46675</v>
      </c>
      <c r="I3237" s="2">
        <v>0</v>
      </c>
      <c r="J3237" s="2">
        <v>46675</v>
      </c>
      <c r="K3237" s="33">
        <v>1.4504552758435993E-2</v>
      </c>
      <c r="L3237" s="2">
        <v>666</v>
      </c>
      <c r="M3237" s="2">
        <v>142136</v>
      </c>
      <c r="N3237" s="2">
        <v>50351</v>
      </c>
      <c r="O3237" s="33">
        <v>1.3227145439018094E-2</v>
      </c>
      <c r="P3237" s="2">
        <v>696</v>
      </c>
      <c r="Q3237" s="2">
        <v>140703</v>
      </c>
      <c r="R3237" s="2">
        <v>48385</v>
      </c>
      <c r="S3237" s="35">
        <v>1.4384623333677793E-2</v>
      </c>
      <c r="T3237" t="s">
        <v>4388</v>
      </c>
      <c r="U3237" t="s">
        <v>4388</v>
      </c>
      <c r="V3237" s="5" t="s">
        <v>4390</v>
      </c>
      <c r="W3237" s="5">
        <v>0</v>
      </c>
      <c r="X3237" s="4">
        <v>1.1992942475820036E-4</v>
      </c>
      <c r="Y3237" s="6">
        <v>-19</v>
      </c>
      <c r="Z3237" s="4">
        <v>1.1574778946596993E-3</v>
      </c>
      <c r="AA3237" s="5">
        <v>1774</v>
      </c>
      <c r="AC3237" s="16" t="str">
        <f t="shared" si="300"/>
        <v/>
      </c>
      <c r="AD3237" s="16" t="str">
        <f t="shared" si="301"/>
        <v/>
      </c>
      <c r="AE3237" s="16" t="str">
        <f t="shared" si="302"/>
        <v/>
      </c>
      <c r="AF3237" s="16" t="str">
        <f t="shared" si="303"/>
        <v/>
      </c>
      <c r="AG3237" s="16">
        <f t="shared" si="304"/>
        <v>1.4504552758435993E-2</v>
      </c>
      <c r="AH3237" s="16" t="str">
        <f t="shared" si="305"/>
        <v/>
      </c>
      <c r="AI3237" s="17" t="str">
        <f>IF('Peer Comparison Tool'!$D$11="NR","",IF($C3237='Peer Comparison Tool'!$D$9,COUNT('ALLL &lt;50B Database'!$AI$1:AI3236)+1,""))</f>
        <v/>
      </c>
    </row>
    <row r="3238" spans="1:35" x14ac:dyDescent="0.25">
      <c r="A3238" t="s">
        <v>2585</v>
      </c>
      <c r="B3238">
        <v>615253</v>
      </c>
      <c r="C3238" s="5" t="s">
        <v>2569</v>
      </c>
      <c r="D3238" s="5" t="s">
        <v>4390</v>
      </c>
      <c r="E3238" s="5" t="s">
        <v>4388</v>
      </c>
      <c r="F3238" s="2">
        <v>3350</v>
      </c>
      <c r="G3238" s="2">
        <v>149347</v>
      </c>
      <c r="H3238" s="2">
        <v>86160</v>
      </c>
      <c r="I3238" s="2">
        <v>2286</v>
      </c>
      <c r="J3238" s="2">
        <v>83874</v>
      </c>
      <c r="K3238" s="33">
        <v>3.9940863676467084E-2</v>
      </c>
      <c r="L3238" s="2">
        <v>2677</v>
      </c>
      <c r="M3238" s="2">
        <v>138590</v>
      </c>
      <c r="N3238" s="2">
        <v>87189</v>
      </c>
      <c r="O3238" s="33">
        <v>3.0703414421544003E-2</v>
      </c>
      <c r="P3238" s="2">
        <v>3130</v>
      </c>
      <c r="Q3238" s="2">
        <v>134987</v>
      </c>
      <c r="R3238" s="2">
        <v>84438</v>
      </c>
      <c r="S3238" s="35">
        <v>3.7068618394561693E-2</v>
      </c>
      <c r="T3238" t="s">
        <v>4388</v>
      </c>
      <c r="U3238" t="s">
        <v>4388</v>
      </c>
      <c r="V3238" s="5" t="s">
        <v>4390</v>
      </c>
      <c r="W3238" s="5">
        <v>0</v>
      </c>
      <c r="X3238" s="4">
        <v>2.8722452819053904E-3</v>
      </c>
      <c r="Y3238" s="6">
        <v>220</v>
      </c>
      <c r="Z3238" s="4">
        <v>6.3652039730176906E-3</v>
      </c>
      <c r="AA3238" s="5">
        <v>66</v>
      </c>
      <c r="AC3238" s="16" t="str">
        <f t="shared" si="300"/>
        <v/>
      </c>
      <c r="AD3238" s="16" t="str">
        <f t="shared" si="301"/>
        <v/>
      </c>
      <c r="AE3238" s="16" t="str">
        <f t="shared" si="302"/>
        <v/>
      </c>
      <c r="AF3238" s="16" t="str">
        <f t="shared" si="303"/>
        <v/>
      </c>
      <c r="AG3238" s="16">
        <f t="shared" si="304"/>
        <v>3.9940863676467084E-2</v>
      </c>
      <c r="AH3238" s="16" t="str">
        <f t="shared" si="305"/>
        <v/>
      </c>
      <c r="AI3238" s="17" t="str">
        <f>IF('Peer Comparison Tool'!$D$11="NR","",IF($C3238='Peer Comparison Tool'!$D$9,COUNT('ALLL &lt;50B Database'!$AI$1:AI3237)+1,""))</f>
        <v/>
      </c>
    </row>
    <row r="3239" spans="1:35" x14ac:dyDescent="0.25">
      <c r="A3239" t="s">
        <v>657</v>
      </c>
      <c r="B3239">
        <v>773032</v>
      </c>
      <c r="C3239" s="5" t="s">
        <v>561</v>
      </c>
      <c r="D3239" s="5" t="s">
        <v>4387</v>
      </c>
      <c r="E3239" s="5" t="s">
        <v>4388</v>
      </c>
      <c r="F3239" s="2">
        <v>1136</v>
      </c>
      <c r="G3239" s="2">
        <v>149319</v>
      </c>
      <c r="H3239" s="2">
        <v>79060</v>
      </c>
      <c r="I3239" s="2">
        <v>4449</v>
      </c>
      <c r="J3239" s="2">
        <v>74611</v>
      </c>
      <c r="K3239" s="33">
        <v>1.5225636970419912E-2</v>
      </c>
      <c r="L3239" s="2">
        <v>1039</v>
      </c>
      <c r="M3239" s="2">
        <v>131055</v>
      </c>
      <c r="N3239" s="2">
        <v>77732</v>
      </c>
      <c r="O3239" s="33">
        <v>1.3366438532393351E-2</v>
      </c>
      <c r="P3239" s="2">
        <v>1047</v>
      </c>
      <c r="Q3239" s="2">
        <v>135522</v>
      </c>
      <c r="R3239" s="2">
        <v>78547</v>
      </c>
      <c r="S3239" s="35">
        <v>1.3329598838911735E-2</v>
      </c>
      <c r="T3239" t="s">
        <v>4388</v>
      </c>
      <c r="U3239" t="s">
        <v>4388</v>
      </c>
      <c r="V3239" s="5" t="s">
        <v>4387</v>
      </c>
      <c r="W3239" s="5">
        <v>0</v>
      </c>
      <c r="X3239" s="4">
        <v>1.8960381315081768E-3</v>
      </c>
      <c r="Y3239" s="6">
        <v>89</v>
      </c>
      <c r="Z3239" s="4">
        <v>-3.6839693481616198E-5</v>
      </c>
      <c r="AA3239" s="5">
        <v>1530</v>
      </c>
      <c r="AC3239" s="16" t="str">
        <f t="shared" si="300"/>
        <v/>
      </c>
      <c r="AD3239" s="16" t="str">
        <f t="shared" si="301"/>
        <v/>
      </c>
      <c r="AE3239" s="16" t="str">
        <f t="shared" si="302"/>
        <v/>
      </c>
      <c r="AF3239" s="16" t="str">
        <f t="shared" si="303"/>
        <v/>
      </c>
      <c r="AG3239" s="16">
        <f t="shared" si="304"/>
        <v>1.5225636970419912E-2</v>
      </c>
      <c r="AH3239" s="16" t="str">
        <f t="shared" si="305"/>
        <v/>
      </c>
      <c r="AI3239" s="17" t="str">
        <f>IF('Peer Comparison Tool'!$D$11="NR","",IF($C3239='Peer Comparison Tool'!$D$9,COUNT('ALLL &lt;50B Database'!$AI$1:AI3238)+1,""))</f>
        <v/>
      </c>
    </row>
    <row r="3240" spans="1:35" x14ac:dyDescent="0.25">
      <c r="A3240" t="s">
        <v>1957</v>
      </c>
      <c r="B3240">
        <v>583071</v>
      </c>
      <c r="C3240" s="5" t="s">
        <v>1938</v>
      </c>
      <c r="D3240" s="5" t="s">
        <v>4390</v>
      </c>
      <c r="E3240" s="5" t="s">
        <v>4388</v>
      </c>
      <c r="F3240" s="2">
        <v>1547</v>
      </c>
      <c r="G3240" s="2">
        <v>148593</v>
      </c>
      <c r="H3240" s="2">
        <v>114826</v>
      </c>
      <c r="I3240" s="2">
        <v>2791</v>
      </c>
      <c r="J3240" s="2">
        <v>112035</v>
      </c>
      <c r="K3240" s="33">
        <v>1.3808184942205561E-2</v>
      </c>
      <c r="L3240" s="2">
        <v>1440</v>
      </c>
      <c r="M3240" s="2">
        <v>134853</v>
      </c>
      <c r="N3240" s="2">
        <v>117347</v>
      </c>
      <c r="O3240" s="33">
        <v>1.2271297945409768E-2</v>
      </c>
      <c r="P3240" s="2">
        <v>1462</v>
      </c>
      <c r="Q3240" s="2">
        <v>137754</v>
      </c>
      <c r="R3240" s="2">
        <v>114081</v>
      </c>
      <c r="S3240" s="35">
        <v>1.2815455684995749E-2</v>
      </c>
      <c r="T3240" t="s">
        <v>4388</v>
      </c>
      <c r="U3240" t="s">
        <v>4388</v>
      </c>
      <c r="V3240" s="5" t="s">
        <v>4390</v>
      </c>
      <c r="W3240" s="5">
        <v>0</v>
      </c>
      <c r="X3240" s="4">
        <v>9.9272925720981196E-4</v>
      </c>
      <c r="Y3240" s="6">
        <v>85</v>
      </c>
      <c r="Z3240" s="4">
        <v>5.4415773958598097E-4</v>
      </c>
      <c r="AA3240" s="5">
        <v>2064</v>
      </c>
      <c r="AC3240" s="16" t="str">
        <f t="shared" si="300"/>
        <v/>
      </c>
      <c r="AD3240" s="16" t="str">
        <f t="shared" si="301"/>
        <v/>
      </c>
      <c r="AE3240" s="16" t="str">
        <f t="shared" si="302"/>
        <v/>
      </c>
      <c r="AF3240" s="16" t="str">
        <f t="shared" si="303"/>
        <v/>
      </c>
      <c r="AG3240" s="16">
        <f t="shared" si="304"/>
        <v>1.3808184942205561E-2</v>
      </c>
      <c r="AH3240" s="16" t="str">
        <f t="shared" si="305"/>
        <v/>
      </c>
      <c r="AI3240" s="17" t="str">
        <f>IF('Peer Comparison Tool'!$D$11="NR","",IF($C3240='Peer Comparison Tool'!$D$9,COUNT('ALLL &lt;50B Database'!$AI$1:AI3239)+1,""))</f>
        <v/>
      </c>
    </row>
    <row r="3241" spans="1:35" x14ac:dyDescent="0.25">
      <c r="A3241" t="s">
        <v>1145</v>
      </c>
      <c r="B3241">
        <v>956134</v>
      </c>
      <c r="C3241" s="5" t="s">
        <v>926</v>
      </c>
      <c r="D3241" s="5" t="s">
        <v>4390</v>
      </c>
      <c r="E3241" s="5" t="s">
        <v>4388</v>
      </c>
      <c r="F3241" s="2">
        <v>1098</v>
      </c>
      <c r="G3241" s="2">
        <v>148590</v>
      </c>
      <c r="H3241" s="2">
        <v>77976</v>
      </c>
      <c r="I3241" s="2">
        <v>10286</v>
      </c>
      <c r="J3241" s="2">
        <v>67690</v>
      </c>
      <c r="K3241" s="33">
        <v>1.6221007534347763E-2</v>
      </c>
      <c r="L3241" s="2">
        <v>1027</v>
      </c>
      <c r="M3241" s="2">
        <v>135908</v>
      </c>
      <c r="N3241" s="2">
        <v>73042</v>
      </c>
      <c r="O3241" s="33">
        <v>1.406040360340626E-2</v>
      </c>
      <c r="P3241" s="2">
        <v>1063</v>
      </c>
      <c r="Q3241" s="2">
        <v>135719</v>
      </c>
      <c r="R3241" s="2">
        <v>68406</v>
      </c>
      <c r="S3241" s="35">
        <v>1.5539572552115312E-2</v>
      </c>
      <c r="T3241" t="s">
        <v>4388</v>
      </c>
      <c r="U3241" t="s">
        <v>4388</v>
      </c>
      <c r="V3241" s="5" t="s">
        <v>4390</v>
      </c>
      <c r="W3241" s="5">
        <v>0</v>
      </c>
      <c r="X3241" s="4">
        <v>6.8143498223245148E-4</v>
      </c>
      <c r="Y3241" s="6">
        <v>35</v>
      </c>
      <c r="Z3241" s="4">
        <v>1.4791689487090517E-3</v>
      </c>
      <c r="AA3241" s="5">
        <v>1216</v>
      </c>
      <c r="AC3241" s="16" t="str">
        <f t="shared" si="300"/>
        <v/>
      </c>
      <c r="AD3241" s="16" t="str">
        <f t="shared" si="301"/>
        <v/>
      </c>
      <c r="AE3241" s="16" t="str">
        <f t="shared" si="302"/>
        <v/>
      </c>
      <c r="AF3241" s="16" t="str">
        <f t="shared" si="303"/>
        <v/>
      </c>
      <c r="AG3241" s="16">
        <f t="shared" si="304"/>
        <v>1.6221007534347763E-2</v>
      </c>
      <c r="AH3241" s="16" t="str">
        <f t="shared" si="305"/>
        <v/>
      </c>
      <c r="AI3241" s="17" t="str">
        <f>IF('Peer Comparison Tool'!$D$11="NR","",IF($C3241='Peer Comparison Tool'!$D$9,COUNT('ALLL &lt;50B Database'!$AI$1:AI3240)+1,""))</f>
        <v/>
      </c>
    </row>
    <row r="3242" spans="1:35" x14ac:dyDescent="0.25">
      <c r="A3242" t="s">
        <v>837</v>
      </c>
      <c r="B3242">
        <v>616148</v>
      </c>
      <c r="C3242" s="5" t="s">
        <v>716</v>
      </c>
      <c r="D3242" s="5" t="s">
        <v>4390</v>
      </c>
      <c r="E3242" s="5" t="s">
        <v>4388</v>
      </c>
      <c r="F3242" s="2">
        <v>2415</v>
      </c>
      <c r="G3242" s="2">
        <v>148461</v>
      </c>
      <c r="H3242" s="2">
        <v>104524</v>
      </c>
      <c r="I3242" s="2">
        <v>0</v>
      </c>
      <c r="J3242" s="2">
        <v>104524</v>
      </c>
      <c r="K3242" s="33">
        <v>2.3104741494776319E-2</v>
      </c>
      <c r="L3242" s="2">
        <v>2595</v>
      </c>
      <c r="M3242" s="2">
        <v>147997</v>
      </c>
      <c r="N3242" s="2">
        <v>109013</v>
      </c>
      <c r="O3242" s="33">
        <v>2.3804500380688542E-2</v>
      </c>
      <c r="P3242" s="2">
        <v>2599</v>
      </c>
      <c r="Q3242" s="2">
        <v>142494</v>
      </c>
      <c r="R3242" s="2">
        <v>107670</v>
      </c>
      <c r="S3242" s="35">
        <v>2.4138571561251973E-2</v>
      </c>
      <c r="T3242" t="s">
        <v>4388</v>
      </c>
      <c r="U3242" t="s">
        <v>4388</v>
      </c>
      <c r="V3242" s="5" t="s">
        <v>4390</v>
      </c>
      <c r="W3242" s="5">
        <v>0</v>
      </c>
      <c r="X3242" s="4">
        <v>-1.0338300664756543E-3</v>
      </c>
      <c r="Y3242" s="6">
        <v>-184</v>
      </c>
      <c r="Z3242" s="4">
        <v>3.3407118056343055E-4</v>
      </c>
      <c r="AA3242" s="5">
        <v>328</v>
      </c>
      <c r="AC3242" s="16" t="str">
        <f t="shared" si="300"/>
        <v/>
      </c>
      <c r="AD3242" s="16" t="str">
        <f t="shared" si="301"/>
        <v/>
      </c>
      <c r="AE3242" s="16" t="str">
        <f t="shared" si="302"/>
        <v/>
      </c>
      <c r="AF3242" s="16" t="str">
        <f t="shared" si="303"/>
        <v/>
      </c>
      <c r="AG3242" s="16">
        <f t="shared" si="304"/>
        <v>2.3104741494776319E-2</v>
      </c>
      <c r="AH3242" s="16" t="str">
        <f t="shared" si="305"/>
        <v/>
      </c>
      <c r="AI3242" s="17" t="str">
        <f>IF('Peer Comparison Tool'!$D$11="NR","",IF($C3242='Peer Comparison Tool'!$D$9,COUNT('ALLL &lt;50B Database'!$AI$1:AI3241)+1,""))</f>
        <v/>
      </c>
    </row>
    <row r="3243" spans="1:35" x14ac:dyDescent="0.25">
      <c r="A3243" t="s">
        <v>1661</v>
      </c>
      <c r="B3243">
        <v>580847</v>
      </c>
      <c r="C3243" s="5" t="s">
        <v>1578</v>
      </c>
      <c r="D3243" s="5" t="s">
        <v>4390</v>
      </c>
      <c r="E3243" s="5" t="s">
        <v>4388</v>
      </c>
      <c r="F3243" s="2">
        <v>1195</v>
      </c>
      <c r="G3243" s="2">
        <v>148433</v>
      </c>
      <c r="H3243" s="2">
        <v>91173</v>
      </c>
      <c r="I3243" s="2">
        <v>2664</v>
      </c>
      <c r="J3243" s="2">
        <v>88509</v>
      </c>
      <c r="K3243" s="33">
        <v>1.3501451829757425E-2</v>
      </c>
      <c r="L3243" s="2">
        <v>1144</v>
      </c>
      <c r="M3243" s="2">
        <v>137568</v>
      </c>
      <c r="N3243" s="2">
        <v>83969</v>
      </c>
      <c r="O3243" s="33">
        <v>1.3624075551691695E-2</v>
      </c>
      <c r="P3243" s="2">
        <v>1167</v>
      </c>
      <c r="Q3243" s="2">
        <v>137730</v>
      </c>
      <c r="R3243" s="2">
        <v>85549</v>
      </c>
      <c r="S3243" s="35">
        <v>1.3641304983109096E-2</v>
      </c>
      <c r="T3243" t="s">
        <v>4388</v>
      </c>
      <c r="U3243" t="s">
        <v>4388</v>
      </c>
      <c r="V3243" s="5" t="s">
        <v>4390</v>
      </c>
      <c r="W3243" s="5">
        <v>0</v>
      </c>
      <c r="X3243" s="4">
        <v>-1.3985315335167045E-4</v>
      </c>
      <c r="Y3243" s="6">
        <v>28</v>
      </c>
      <c r="Z3243" s="4">
        <v>1.7229431417400617E-5</v>
      </c>
      <c r="AA3243" s="5">
        <v>2197</v>
      </c>
      <c r="AC3243" s="16" t="str">
        <f t="shared" si="300"/>
        <v/>
      </c>
      <c r="AD3243" s="16" t="str">
        <f t="shared" si="301"/>
        <v/>
      </c>
      <c r="AE3243" s="16" t="str">
        <f t="shared" si="302"/>
        <v/>
      </c>
      <c r="AF3243" s="16" t="str">
        <f t="shared" si="303"/>
        <v/>
      </c>
      <c r="AG3243" s="16">
        <f t="shared" si="304"/>
        <v>1.3501451829757425E-2</v>
      </c>
      <c r="AH3243" s="16" t="str">
        <f t="shared" si="305"/>
        <v/>
      </c>
      <c r="AI3243" s="17" t="str">
        <f>IF('Peer Comparison Tool'!$D$11="NR","",IF($C3243='Peer Comparison Tool'!$D$9,COUNT('ALLL &lt;50B Database'!$AI$1:AI3242)+1,""))</f>
        <v/>
      </c>
    </row>
    <row r="3244" spans="1:35" x14ac:dyDescent="0.25">
      <c r="A3244" t="s">
        <v>1138</v>
      </c>
      <c r="B3244">
        <v>687830</v>
      </c>
      <c r="C3244" s="5" t="s">
        <v>926</v>
      </c>
      <c r="D3244" s="5" t="s">
        <v>4390</v>
      </c>
      <c r="E3244" s="5" t="s">
        <v>4388</v>
      </c>
      <c r="F3244" s="2">
        <v>690</v>
      </c>
      <c r="G3244" s="2">
        <v>148432</v>
      </c>
      <c r="H3244" s="2">
        <v>68882</v>
      </c>
      <c r="I3244" s="2">
        <v>4712</v>
      </c>
      <c r="J3244" s="2">
        <v>64170</v>
      </c>
      <c r="K3244" s="33">
        <v>1.0752688172043012E-2</v>
      </c>
      <c r="L3244" s="2">
        <v>665</v>
      </c>
      <c r="M3244" s="2">
        <v>146985</v>
      </c>
      <c r="N3244" s="2">
        <v>72716</v>
      </c>
      <c r="O3244" s="33">
        <v>9.145167500962649E-3</v>
      </c>
      <c r="P3244" s="2">
        <v>665</v>
      </c>
      <c r="Q3244" s="2">
        <v>142896</v>
      </c>
      <c r="R3244" s="2">
        <v>63655</v>
      </c>
      <c r="S3244" s="35">
        <v>1.0446940538842197E-2</v>
      </c>
      <c r="T3244" t="s">
        <v>4388</v>
      </c>
      <c r="U3244" t="s">
        <v>4388</v>
      </c>
      <c r="V3244" s="5" t="s">
        <v>4390</v>
      </c>
      <c r="W3244" s="5">
        <v>0</v>
      </c>
      <c r="X3244" s="4">
        <v>3.0574763320081501E-4</v>
      </c>
      <c r="Y3244" s="6">
        <v>25</v>
      </c>
      <c r="Z3244" s="4">
        <v>1.3017730378795476E-3</v>
      </c>
      <c r="AA3244" s="5">
        <v>3486</v>
      </c>
      <c r="AC3244" s="16" t="str">
        <f t="shared" si="300"/>
        <v/>
      </c>
      <c r="AD3244" s="16" t="str">
        <f t="shared" si="301"/>
        <v/>
      </c>
      <c r="AE3244" s="16" t="str">
        <f t="shared" si="302"/>
        <v/>
      </c>
      <c r="AF3244" s="16" t="str">
        <f t="shared" si="303"/>
        <v/>
      </c>
      <c r="AG3244" s="16">
        <f t="shared" si="304"/>
        <v>1.0752688172043012E-2</v>
      </c>
      <c r="AH3244" s="16" t="str">
        <f t="shared" si="305"/>
        <v/>
      </c>
      <c r="AI3244" s="17" t="str">
        <f>IF('Peer Comparison Tool'!$D$11="NR","",IF($C3244='Peer Comparison Tool'!$D$9,COUNT('ALLL &lt;50B Database'!$AI$1:AI3243)+1,""))</f>
        <v/>
      </c>
    </row>
    <row r="3245" spans="1:35" x14ac:dyDescent="0.25">
      <c r="A3245" t="s">
        <v>3544</v>
      </c>
      <c r="B3245">
        <v>851172</v>
      </c>
      <c r="C3245" s="5" t="s">
        <v>3516</v>
      </c>
      <c r="D3245" s="5" t="s">
        <v>4390</v>
      </c>
      <c r="E3245" s="5" t="s">
        <v>4388</v>
      </c>
      <c r="F3245" s="2">
        <v>857</v>
      </c>
      <c r="G3245" s="2">
        <v>148430</v>
      </c>
      <c r="H3245" s="2">
        <v>96957</v>
      </c>
      <c r="I3245" s="2">
        <v>0</v>
      </c>
      <c r="J3245" s="2">
        <v>96957</v>
      </c>
      <c r="K3245" s="33">
        <v>8.8389698526150761E-3</v>
      </c>
      <c r="L3245" s="2">
        <v>874</v>
      </c>
      <c r="M3245" s="2">
        <v>141669</v>
      </c>
      <c r="N3245" s="2">
        <v>97892</v>
      </c>
      <c r="O3245" s="33">
        <v>8.9282065950230874E-3</v>
      </c>
      <c r="P3245" s="2">
        <v>874</v>
      </c>
      <c r="Q3245" s="2">
        <v>148740</v>
      </c>
      <c r="R3245" s="2">
        <v>97567</v>
      </c>
      <c r="S3245" s="35">
        <v>8.9579468467822117E-3</v>
      </c>
      <c r="T3245" t="s">
        <v>4388</v>
      </c>
      <c r="U3245" t="s">
        <v>4388</v>
      </c>
      <c r="V3245" s="5" t="s">
        <v>4390</v>
      </c>
      <c r="W3245" s="5">
        <v>0</v>
      </c>
      <c r="X3245" s="4">
        <v>-1.1897699416713557E-4</v>
      </c>
      <c r="Y3245" s="6">
        <v>-17</v>
      </c>
      <c r="Z3245" s="4">
        <v>2.9740251759124287E-5</v>
      </c>
      <c r="AA3245" s="5">
        <v>4124</v>
      </c>
      <c r="AC3245" s="16" t="str">
        <f t="shared" si="300"/>
        <v/>
      </c>
      <c r="AD3245" s="16" t="str">
        <f t="shared" si="301"/>
        <v/>
      </c>
      <c r="AE3245" s="16" t="str">
        <f t="shared" si="302"/>
        <v/>
      </c>
      <c r="AF3245" s="16" t="str">
        <f t="shared" si="303"/>
        <v/>
      </c>
      <c r="AG3245" s="16">
        <f t="shared" si="304"/>
        <v>8.8389698526150761E-3</v>
      </c>
      <c r="AH3245" s="16" t="str">
        <f t="shared" si="305"/>
        <v/>
      </c>
      <c r="AI3245" s="17" t="str">
        <f>IF('Peer Comparison Tool'!$D$11="NR","",IF($C3245='Peer Comparison Tool'!$D$9,COUNT('ALLL &lt;50B Database'!$AI$1:AI3244)+1,""))</f>
        <v/>
      </c>
    </row>
    <row r="3246" spans="1:35" x14ac:dyDescent="0.25">
      <c r="A3246" t="s">
        <v>379</v>
      </c>
      <c r="B3246">
        <v>881852</v>
      </c>
      <c r="C3246" s="5" t="s">
        <v>3209</v>
      </c>
      <c r="D3246" s="5" t="s">
        <v>4390</v>
      </c>
      <c r="E3246" s="5" t="s">
        <v>4388</v>
      </c>
      <c r="F3246" s="2">
        <v>1011</v>
      </c>
      <c r="G3246" s="2">
        <v>148338</v>
      </c>
      <c r="H3246" s="2">
        <v>110724</v>
      </c>
      <c r="I3246" s="2">
        <v>2445</v>
      </c>
      <c r="J3246" s="2">
        <v>108279</v>
      </c>
      <c r="K3246" s="33">
        <v>9.3369905521846347E-3</v>
      </c>
      <c r="L3246" s="2">
        <v>801</v>
      </c>
      <c r="M3246" s="2">
        <v>142103</v>
      </c>
      <c r="N3246" s="2">
        <v>102554</v>
      </c>
      <c r="O3246" s="33">
        <v>7.8105193361546112E-3</v>
      </c>
      <c r="P3246" s="2">
        <v>773</v>
      </c>
      <c r="Q3246" s="2">
        <v>142389</v>
      </c>
      <c r="R3246" s="2">
        <v>107222</v>
      </c>
      <c r="S3246" s="35">
        <v>7.2093413665106042E-3</v>
      </c>
      <c r="T3246" t="s">
        <v>4388</v>
      </c>
      <c r="U3246" t="s">
        <v>4388</v>
      </c>
      <c r="V3246" s="5" t="s">
        <v>4390</v>
      </c>
      <c r="W3246" s="5">
        <v>0</v>
      </c>
      <c r="X3246" s="4">
        <v>2.1276491856740305E-3</v>
      </c>
      <c r="Y3246" s="6">
        <v>238</v>
      </c>
      <c r="Z3246" s="4">
        <v>-6.0117796964400706E-4</v>
      </c>
      <c r="AA3246" s="5">
        <v>3988</v>
      </c>
      <c r="AC3246" s="16" t="str">
        <f t="shared" si="300"/>
        <v/>
      </c>
      <c r="AD3246" s="16" t="str">
        <f t="shared" si="301"/>
        <v/>
      </c>
      <c r="AE3246" s="16" t="str">
        <f t="shared" si="302"/>
        <v/>
      </c>
      <c r="AF3246" s="16" t="str">
        <f t="shared" si="303"/>
        <v/>
      </c>
      <c r="AG3246" s="16">
        <f t="shared" si="304"/>
        <v>9.3369905521846347E-3</v>
      </c>
      <c r="AH3246" s="16" t="str">
        <f t="shared" si="305"/>
        <v/>
      </c>
      <c r="AI3246" s="17" t="str">
        <f>IF('Peer Comparison Tool'!$D$11="NR","",IF($C3246='Peer Comparison Tool'!$D$9,COUNT('ALLL &lt;50B Database'!$AI$1:AI3245)+1,""))</f>
        <v/>
      </c>
    </row>
    <row r="3247" spans="1:35" x14ac:dyDescent="0.25">
      <c r="A3247" t="s">
        <v>1956</v>
      </c>
      <c r="B3247">
        <v>351878</v>
      </c>
      <c r="C3247" s="5" t="s">
        <v>1938</v>
      </c>
      <c r="D3247" s="5" t="s">
        <v>4390</v>
      </c>
      <c r="E3247" s="5" t="s">
        <v>4388</v>
      </c>
      <c r="F3247" s="2">
        <v>498</v>
      </c>
      <c r="G3247" s="2">
        <v>148105</v>
      </c>
      <c r="H3247" s="2">
        <v>112697</v>
      </c>
      <c r="I3247" s="2">
        <v>4357</v>
      </c>
      <c r="J3247" s="2">
        <v>108340</v>
      </c>
      <c r="K3247" s="33">
        <v>4.5966402067565077E-3</v>
      </c>
      <c r="L3247" s="2">
        <v>511</v>
      </c>
      <c r="M3247" s="2">
        <v>141530</v>
      </c>
      <c r="N3247" s="2">
        <v>109212</v>
      </c>
      <c r="O3247" s="33">
        <v>4.6789730066293085E-3</v>
      </c>
      <c r="P3247" s="2">
        <v>511</v>
      </c>
      <c r="Q3247" s="2">
        <v>139369</v>
      </c>
      <c r="R3247" s="2">
        <v>109561</v>
      </c>
      <c r="S3247" s="35">
        <v>4.6640684185065857E-3</v>
      </c>
      <c r="T3247" t="s">
        <v>4388</v>
      </c>
      <c r="U3247" t="s">
        <v>4388</v>
      </c>
      <c r="V3247" s="5" t="s">
        <v>4390</v>
      </c>
      <c r="W3247" s="5">
        <v>0</v>
      </c>
      <c r="X3247" s="4">
        <v>-6.7428211750077995E-5</v>
      </c>
      <c r="Y3247" s="6">
        <v>-13</v>
      </c>
      <c r="Z3247" s="4">
        <v>-1.4904588122722877E-5</v>
      </c>
      <c r="AA3247" s="5">
        <v>4682</v>
      </c>
      <c r="AC3247" s="16" t="str">
        <f t="shared" si="300"/>
        <v/>
      </c>
      <c r="AD3247" s="16" t="str">
        <f t="shared" si="301"/>
        <v/>
      </c>
      <c r="AE3247" s="16" t="str">
        <f t="shared" si="302"/>
        <v/>
      </c>
      <c r="AF3247" s="16" t="str">
        <f t="shared" si="303"/>
        <v/>
      </c>
      <c r="AG3247" s="16">
        <f t="shared" si="304"/>
        <v>4.5966402067565077E-3</v>
      </c>
      <c r="AH3247" s="16" t="str">
        <f t="shared" si="305"/>
        <v/>
      </c>
      <c r="AI3247" s="17" t="str">
        <f>IF('Peer Comparison Tool'!$D$11="NR","",IF($C3247='Peer Comparison Tool'!$D$9,COUNT('ALLL &lt;50B Database'!$AI$1:AI3246)+1,""))</f>
        <v/>
      </c>
    </row>
    <row r="3248" spans="1:35" x14ac:dyDescent="0.25">
      <c r="A3248" t="s">
        <v>3147</v>
      </c>
      <c r="B3248">
        <v>661072</v>
      </c>
      <c r="C3248" s="5" t="s">
        <v>3064</v>
      </c>
      <c r="D3248" s="5" t="s">
        <v>4387</v>
      </c>
      <c r="E3248" s="5" t="s">
        <v>4388</v>
      </c>
      <c r="F3248" s="2">
        <v>779</v>
      </c>
      <c r="G3248" s="2">
        <v>148086</v>
      </c>
      <c r="H3248" s="2">
        <v>110943</v>
      </c>
      <c r="I3248" s="2">
        <v>0</v>
      </c>
      <c r="J3248" s="2">
        <v>110943</v>
      </c>
      <c r="K3248" s="33">
        <v>7.0216237166833423E-3</v>
      </c>
      <c r="L3248" s="2">
        <v>681</v>
      </c>
      <c r="M3248" s="2">
        <v>133875</v>
      </c>
      <c r="N3248" s="2">
        <v>113948</v>
      </c>
      <c r="O3248" s="33">
        <v>5.976410292414084E-3</v>
      </c>
      <c r="P3248" s="2">
        <v>719</v>
      </c>
      <c r="Q3248" s="2">
        <v>142057</v>
      </c>
      <c r="R3248" s="2">
        <v>115087</v>
      </c>
      <c r="S3248" s="35">
        <v>6.2474475831327606E-3</v>
      </c>
      <c r="T3248" t="s">
        <v>4388</v>
      </c>
      <c r="U3248" t="s">
        <v>4388</v>
      </c>
      <c r="V3248" s="5" t="s">
        <v>4387</v>
      </c>
      <c r="W3248" s="5">
        <v>0</v>
      </c>
      <c r="X3248" s="4">
        <v>7.7417613355058174E-4</v>
      </c>
      <c r="Y3248" s="6">
        <v>60</v>
      </c>
      <c r="Z3248" s="4">
        <v>2.7103729071867658E-4</v>
      </c>
      <c r="AA3248" s="5">
        <v>4450</v>
      </c>
      <c r="AC3248" s="16" t="str">
        <f t="shared" si="300"/>
        <v/>
      </c>
      <c r="AD3248" s="16" t="str">
        <f t="shared" si="301"/>
        <v/>
      </c>
      <c r="AE3248" s="16" t="str">
        <f t="shared" si="302"/>
        <v/>
      </c>
      <c r="AF3248" s="16" t="str">
        <f t="shared" si="303"/>
        <v/>
      </c>
      <c r="AG3248" s="16">
        <f t="shared" si="304"/>
        <v>7.0216237166833423E-3</v>
      </c>
      <c r="AH3248" s="16" t="str">
        <f t="shared" si="305"/>
        <v/>
      </c>
      <c r="AI3248" s="17" t="str">
        <f>IF('Peer Comparison Tool'!$D$11="NR","",IF($C3248='Peer Comparison Tool'!$D$9,COUNT('ALLL &lt;50B Database'!$AI$1:AI3247)+1,""))</f>
        <v/>
      </c>
    </row>
    <row r="3249" spans="1:35" x14ac:dyDescent="0.25">
      <c r="A3249" t="s">
        <v>667</v>
      </c>
      <c r="B3249">
        <v>1293078</v>
      </c>
      <c r="C3249" s="5" t="s">
        <v>3704</v>
      </c>
      <c r="D3249" s="5" t="s">
        <v>4390</v>
      </c>
      <c r="E3249" s="5" t="s">
        <v>4388</v>
      </c>
      <c r="F3249" s="2">
        <v>1012</v>
      </c>
      <c r="G3249" s="2">
        <v>148007</v>
      </c>
      <c r="H3249" s="2">
        <v>105063</v>
      </c>
      <c r="I3249" s="2">
        <v>0</v>
      </c>
      <c r="J3249" s="2">
        <v>105063</v>
      </c>
      <c r="K3249" s="33">
        <v>9.6323158485860857E-3</v>
      </c>
      <c r="L3249" s="2">
        <v>1051</v>
      </c>
      <c r="M3249" s="2">
        <v>153482</v>
      </c>
      <c r="N3249" s="2">
        <v>99669</v>
      </c>
      <c r="O3249" s="33">
        <v>1.0544903631018673E-2</v>
      </c>
      <c r="P3249" s="2">
        <v>993</v>
      </c>
      <c r="Q3249" s="2">
        <v>147740</v>
      </c>
      <c r="R3249" s="2">
        <v>102418</v>
      </c>
      <c r="S3249" s="35">
        <v>9.695561327110469E-3</v>
      </c>
      <c r="T3249" t="s">
        <v>4388</v>
      </c>
      <c r="U3249" t="s">
        <v>4388</v>
      </c>
      <c r="V3249" s="5" t="s">
        <v>4390</v>
      </c>
      <c r="W3249" s="5">
        <v>0</v>
      </c>
      <c r="X3249" s="4">
        <v>-6.3245478524383281E-5</v>
      </c>
      <c r="Y3249" s="6">
        <v>19</v>
      </c>
      <c r="Z3249" s="4">
        <v>-8.4934230390820362E-4</v>
      </c>
      <c r="AA3249" s="5">
        <v>3912</v>
      </c>
      <c r="AC3249" s="16" t="str">
        <f t="shared" si="300"/>
        <v/>
      </c>
      <c r="AD3249" s="16" t="str">
        <f t="shared" si="301"/>
        <v/>
      </c>
      <c r="AE3249" s="16" t="str">
        <f t="shared" si="302"/>
        <v/>
      </c>
      <c r="AF3249" s="16" t="str">
        <f t="shared" si="303"/>
        <v/>
      </c>
      <c r="AG3249" s="16">
        <f t="shared" si="304"/>
        <v>9.6323158485860857E-3</v>
      </c>
      <c r="AH3249" s="16" t="str">
        <f t="shared" si="305"/>
        <v/>
      </c>
      <c r="AI3249" s="17" t="str">
        <f>IF('Peer Comparison Tool'!$D$11="NR","",IF($C3249='Peer Comparison Tool'!$D$9,COUNT('ALLL &lt;50B Database'!$AI$1:AI3248)+1,""))</f>
        <v/>
      </c>
    </row>
    <row r="3250" spans="1:35" x14ac:dyDescent="0.25">
      <c r="A3250" t="s">
        <v>657</v>
      </c>
      <c r="B3250">
        <v>327220</v>
      </c>
      <c r="C3250" s="5" t="s">
        <v>3064</v>
      </c>
      <c r="D3250" s="5" t="s">
        <v>4390</v>
      </c>
      <c r="E3250" s="5" t="s">
        <v>4388</v>
      </c>
      <c r="F3250" s="2">
        <v>692</v>
      </c>
      <c r="G3250" s="2">
        <v>147773</v>
      </c>
      <c r="H3250" s="2">
        <v>101975</v>
      </c>
      <c r="I3250" s="2">
        <v>9712</v>
      </c>
      <c r="J3250" s="2">
        <v>92263</v>
      </c>
      <c r="K3250" s="33">
        <v>7.5002980609778572E-3</v>
      </c>
      <c r="L3250" s="2">
        <v>683</v>
      </c>
      <c r="M3250" s="2">
        <v>123247</v>
      </c>
      <c r="N3250" s="2">
        <v>87771</v>
      </c>
      <c r="O3250" s="33">
        <v>7.7816135169930844E-3</v>
      </c>
      <c r="P3250" s="2">
        <v>690</v>
      </c>
      <c r="Q3250" s="2">
        <v>133622</v>
      </c>
      <c r="R3250" s="2">
        <v>89183</v>
      </c>
      <c r="S3250" s="35">
        <v>7.7369005303701381E-3</v>
      </c>
      <c r="T3250" t="s">
        <v>4388</v>
      </c>
      <c r="U3250" t="s">
        <v>4388</v>
      </c>
      <c r="V3250" s="5" t="s">
        <v>4390</v>
      </c>
      <c r="W3250" s="5">
        <v>0</v>
      </c>
      <c r="X3250" s="4">
        <v>-2.3660246939228094E-4</v>
      </c>
      <c r="Y3250" s="6">
        <v>2</v>
      </c>
      <c r="Z3250" s="4">
        <v>-4.4712986622946239E-5</v>
      </c>
      <c r="AA3250" s="5">
        <v>4382</v>
      </c>
      <c r="AC3250" s="16" t="str">
        <f t="shared" si="300"/>
        <v/>
      </c>
      <c r="AD3250" s="16" t="str">
        <f t="shared" si="301"/>
        <v/>
      </c>
      <c r="AE3250" s="16" t="str">
        <f t="shared" si="302"/>
        <v/>
      </c>
      <c r="AF3250" s="16" t="str">
        <f t="shared" si="303"/>
        <v/>
      </c>
      <c r="AG3250" s="16">
        <f t="shared" si="304"/>
        <v>7.5002980609778572E-3</v>
      </c>
      <c r="AH3250" s="16" t="str">
        <f t="shared" si="305"/>
        <v/>
      </c>
      <c r="AI3250" s="17" t="str">
        <f>IF('Peer Comparison Tool'!$D$11="NR","",IF($C3250='Peer Comparison Tool'!$D$9,COUNT('ALLL &lt;50B Database'!$AI$1:AI3249)+1,""))</f>
        <v/>
      </c>
    </row>
    <row r="3251" spans="1:35" x14ac:dyDescent="0.25">
      <c r="A3251" t="s">
        <v>833</v>
      </c>
      <c r="B3251">
        <v>745347</v>
      </c>
      <c r="C3251" s="5" t="s">
        <v>716</v>
      </c>
      <c r="D3251" s="5" t="s">
        <v>4387</v>
      </c>
      <c r="E3251" s="5" t="s">
        <v>4388</v>
      </c>
      <c r="F3251" s="2">
        <v>1056</v>
      </c>
      <c r="G3251" s="2">
        <v>147408</v>
      </c>
      <c r="H3251" s="2">
        <v>71953</v>
      </c>
      <c r="I3251" s="2">
        <v>5525</v>
      </c>
      <c r="J3251" s="2">
        <v>66428</v>
      </c>
      <c r="K3251" s="33">
        <v>1.5896910941169386E-2</v>
      </c>
      <c r="L3251" s="2">
        <v>875</v>
      </c>
      <c r="M3251" s="2">
        <v>134688</v>
      </c>
      <c r="N3251" s="2">
        <v>63355</v>
      </c>
      <c r="O3251" s="33">
        <v>1.3811064635782496E-2</v>
      </c>
      <c r="P3251" s="2">
        <v>1006</v>
      </c>
      <c r="Q3251" s="2">
        <v>151084</v>
      </c>
      <c r="R3251" s="2">
        <v>64657</v>
      </c>
      <c r="S3251" s="35">
        <v>1.5559026864840621E-2</v>
      </c>
      <c r="T3251" t="s">
        <v>4388</v>
      </c>
      <c r="U3251" t="s">
        <v>4388</v>
      </c>
      <c r="V3251" s="5" t="s">
        <v>4387</v>
      </c>
      <c r="W3251" s="5">
        <v>0</v>
      </c>
      <c r="X3251" s="4">
        <v>3.3788407632876459E-4</v>
      </c>
      <c r="Y3251" s="6">
        <v>50</v>
      </c>
      <c r="Z3251" s="4">
        <v>1.7479622290581254E-3</v>
      </c>
      <c r="AA3251" s="5">
        <v>1302</v>
      </c>
      <c r="AC3251" s="16" t="str">
        <f t="shared" si="300"/>
        <v/>
      </c>
      <c r="AD3251" s="16" t="str">
        <f t="shared" si="301"/>
        <v/>
      </c>
      <c r="AE3251" s="16" t="str">
        <f t="shared" si="302"/>
        <v/>
      </c>
      <c r="AF3251" s="16" t="str">
        <f t="shared" si="303"/>
        <v/>
      </c>
      <c r="AG3251" s="16">
        <f t="shared" si="304"/>
        <v>1.5896910941169386E-2</v>
      </c>
      <c r="AH3251" s="16" t="str">
        <f t="shared" si="305"/>
        <v/>
      </c>
      <c r="AI3251" s="17" t="str">
        <f>IF('Peer Comparison Tool'!$D$11="NR","",IF($C3251='Peer Comparison Tool'!$D$9,COUNT('ALLL &lt;50B Database'!$AI$1:AI3250)+1,""))</f>
        <v/>
      </c>
    </row>
    <row r="3252" spans="1:35" x14ac:dyDescent="0.25">
      <c r="A3252" t="s">
        <v>1148</v>
      </c>
      <c r="B3252">
        <v>585235</v>
      </c>
      <c r="C3252" s="5" t="s">
        <v>926</v>
      </c>
      <c r="D3252" s="5" t="s">
        <v>4390</v>
      </c>
      <c r="E3252" s="5" t="s">
        <v>4388</v>
      </c>
      <c r="F3252" s="2">
        <v>634</v>
      </c>
      <c r="G3252" s="2">
        <v>147195</v>
      </c>
      <c r="H3252" s="2">
        <v>95488</v>
      </c>
      <c r="I3252" s="2">
        <v>6010</v>
      </c>
      <c r="J3252" s="2">
        <v>89478</v>
      </c>
      <c r="K3252" s="33">
        <v>7.0855405798073267E-3</v>
      </c>
      <c r="L3252" s="2">
        <v>632</v>
      </c>
      <c r="M3252" s="2">
        <v>134197</v>
      </c>
      <c r="N3252" s="2">
        <v>86236</v>
      </c>
      <c r="O3252" s="33">
        <v>7.3287258221624383E-3</v>
      </c>
      <c r="P3252" s="2">
        <v>633</v>
      </c>
      <c r="Q3252" s="2">
        <v>134703</v>
      </c>
      <c r="R3252" s="2">
        <v>83305</v>
      </c>
      <c r="S3252" s="35">
        <v>7.5985835183962546E-3</v>
      </c>
      <c r="T3252" t="s">
        <v>4388</v>
      </c>
      <c r="U3252" t="s">
        <v>4388</v>
      </c>
      <c r="V3252" s="5" t="s">
        <v>4390</v>
      </c>
      <c r="W3252" s="5">
        <v>0</v>
      </c>
      <c r="X3252" s="4">
        <v>-5.1304293858892795E-4</v>
      </c>
      <c r="Y3252" s="6">
        <v>1</v>
      </c>
      <c r="Z3252" s="4">
        <v>2.6985769623381634E-4</v>
      </c>
      <c r="AA3252" s="5">
        <v>4443</v>
      </c>
      <c r="AC3252" s="16" t="str">
        <f t="shared" si="300"/>
        <v/>
      </c>
      <c r="AD3252" s="16" t="str">
        <f t="shared" si="301"/>
        <v/>
      </c>
      <c r="AE3252" s="16" t="str">
        <f t="shared" si="302"/>
        <v/>
      </c>
      <c r="AF3252" s="16" t="str">
        <f t="shared" si="303"/>
        <v/>
      </c>
      <c r="AG3252" s="16">
        <f t="shared" si="304"/>
        <v>7.0855405798073267E-3</v>
      </c>
      <c r="AH3252" s="16" t="str">
        <f t="shared" si="305"/>
        <v/>
      </c>
      <c r="AI3252" s="17" t="str">
        <f>IF('Peer Comparison Tool'!$D$11="NR","",IF($C3252='Peer Comparison Tool'!$D$9,COUNT('ALLL &lt;50B Database'!$AI$1:AI3251)+1,""))</f>
        <v/>
      </c>
    </row>
    <row r="3253" spans="1:35" x14ac:dyDescent="0.25">
      <c r="A3253" t="s">
        <v>1142</v>
      </c>
      <c r="B3253">
        <v>653433</v>
      </c>
      <c r="C3253" s="5" t="s">
        <v>926</v>
      </c>
      <c r="D3253" s="5" t="s">
        <v>4390</v>
      </c>
      <c r="E3253" s="5" t="s">
        <v>4388</v>
      </c>
      <c r="F3253" s="2">
        <v>1297</v>
      </c>
      <c r="G3253" s="2">
        <v>147151</v>
      </c>
      <c r="H3253" s="2">
        <v>71111</v>
      </c>
      <c r="I3253" s="2">
        <v>1586</v>
      </c>
      <c r="J3253" s="2">
        <v>69525</v>
      </c>
      <c r="K3253" s="33">
        <v>1.8655160014383314E-2</v>
      </c>
      <c r="L3253" s="2">
        <v>1241</v>
      </c>
      <c r="M3253" s="2">
        <v>144247</v>
      </c>
      <c r="N3253" s="2">
        <v>74203</v>
      </c>
      <c r="O3253" s="33">
        <v>1.6724391197121411E-2</v>
      </c>
      <c r="P3253" s="2">
        <v>1269</v>
      </c>
      <c r="Q3253" s="2">
        <v>139604</v>
      </c>
      <c r="R3253" s="2">
        <v>72747</v>
      </c>
      <c r="S3253" s="35">
        <v>1.7444018310033404E-2</v>
      </c>
      <c r="T3253" t="s">
        <v>4388</v>
      </c>
      <c r="U3253" t="s">
        <v>4388</v>
      </c>
      <c r="V3253" s="5" t="s">
        <v>4390</v>
      </c>
      <c r="W3253" s="5">
        <v>0</v>
      </c>
      <c r="X3253" s="4">
        <v>1.2111417043499106E-3</v>
      </c>
      <c r="Y3253" s="6">
        <v>28</v>
      </c>
      <c r="Z3253" s="4">
        <v>7.1962711291199272E-4</v>
      </c>
      <c r="AA3253" s="5">
        <v>736</v>
      </c>
      <c r="AC3253" s="16" t="str">
        <f t="shared" si="300"/>
        <v/>
      </c>
      <c r="AD3253" s="16" t="str">
        <f t="shared" si="301"/>
        <v/>
      </c>
      <c r="AE3253" s="16" t="str">
        <f t="shared" si="302"/>
        <v/>
      </c>
      <c r="AF3253" s="16" t="str">
        <f t="shared" si="303"/>
        <v/>
      </c>
      <c r="AG3253" s="16">
        <f t="shared" si="304"/>
        <v>1.8655160014383314E-2</v>
      </c>
      <c r="AH3253" s="16" t="str">
        <f t="shared" si="305"/>
        <v/>
      </c>
      <c r="AI3253" s="17" t="str">
        <f>IF('Peer Comparison Tool'!$D$11="NR","",IF($C3253='Peer Comparison Tool'!$D$9,COUNT('ALLL &lt;50B Database'!$AI$1:AI3252)+1,""))</f>
        <v/>
      </c>
    </row>
    <row r="3254" spans="1:35" x14ac:dyDescent="0.25">
      <c r="A3254" t="s">
        <v>143</v>
      </c>
      <c r="B3254">
        <v>488756</v>
      </c>
      <c r="C3254" s="5" t="s">
        <v>2711</v>
      </c>
      <c r="D3254" s="5" t="s">
        <v>4390</v>
      </c>
      <c r="E3254" s="5" t="s">
        <v>4388</v>
      </c>
      <c r="F3254" s="2">
        <v>1382</v>
      </c>
      <c r="G3254" s="2">
        <v>147120</v>
      </c>
      <c r="H3254" s="2">
        <v>94270</v>
      </c>
      <c r="I3254" s="2">
        <v>1093</v>
      </c>
      <c r="J3254" s="2">
        <v>93177</v>
      </c>
      <c r="K3254" s="33">
        <v>1.4831986434420512E-2</v>
      </c>
      <c r="L3254" s="2">
        <v>1379</v>
      </c>
      <c r="M3254" s="2">
        <v>146347</v>
      </c>
      <c r="N3254" s="2">
        <v>92848</v>
      </c>
      <c r="O3254" s="33">
        <v>1.4852231604342582E-2</v>
      </c>
      <c r="P3254" s="2">
        <v>1380</v>
      </c>
      <c r="Q3254" s="2">
        <v>147147</v>
      </c>
      <c r="R3254" s="2">
        <v>93892</v>
      </c>
      <c r="S3254" s="35">
        <v>1.4697737826438887E-2</v>
      </c>
      <c r="T3254" t="s">
        <v>4388</v>
      </c>
      <c r="U3254" t="s">
        <v>4388</v>
      </c>
      <c r="V3254" s="5" t="s">
        <v>4390</v>
      </c>
      <c r="W3254" s="5">
        <v>0</v>
      </c>
      <c r="X3254" s="4">
        <v>1.3424860798162512E-4</v>
      </c>
      <c r="Y3254" s="6">
        <v>2</v>
      </c>
      <c r="Z3254" s="4">
        <v>-1.5449377790369492E-4</v>
      </c>
      <c r="AA3254" s="5">
        <v>1656</v>
      </c>
      <c r="AC3254" s="16" t="str">
        <f t="shared" si="300"/>
        <v/>
      </c>
      <c r="AD3254" s="16" t="str">
        <f t="shared" si="301"/>
        <v/>
      </c>
      <c r="AE3254" s="16" t="str">
        <f t="shared" si="302"/>
        <v/>
      </c>
      <c r="AF3254" s="16" t="str">
        <f t="shared" si="303"/>
        <v/>
      </c>
      <c r="AG3254" s="16">
        <f t="shared" si="304"/>
        <v>1.4831986434420512E-2</v>
      </c>
      <c r="AH3254" s="16" t="str">
        <f t="shared" si="305"/>
        <v/>
      </c>
      <c r="AI3254" s="17" t="str">
        <f>IF('Peer Comparison Tool'!$D$11="NR","",IF($C3254='Peer Comparison Tool'!$D$9,COUNT('ALLL &lt;50B Database'!$AI$1:AI3253)+1,""))</f>
        <v/>
      </c>
    </row>
    <row r="3255" spans="1:35" x14ac:dyDescent="0.25">
      <c r="A3255" t="s">
        <v>1485</v>
      </c>
      <c r="B3255">
        <v>747257</v>
      </c>
      <c r="C3255" s="5" t="s">
        <v>1389</v>
      </c>
      <c r="D3255" s="5" t="s">
        <v>4390</v>
      </c>
      <c r="E3255" s="5" t="s">
        <v>4388</v>
      </c>
      <c r="F3255" s="2">
        <v>1403</v>
      </c>
      <c r="G3255" s="2">
        <v>146978</v>
      </c>
      <c r="H3255" s="2">
        <v>101520</v>
      </c>
      <c r="I3255" s="2">
        <v>8758</v>
      </c>
      <c r="J3255" s="2">
        <v>92762</v>
      </c>
      <c r="K3255" s="33">
        <v>1.5124727798020741E-2</v>
      </c>
      <c r="L3255" s="2">
        <v>1336</v>
      </c>
      <c r="M3255" s="2">
        <v>118223</v>
      </c>
      <c r="N3255" s="2">
        <v>95269</v>
      </c>
      <c r="O3255" s="33">
        <v>1.4023449390672727E-2</v>
      </c>
      <c r="P3255" s="2">
        <v>1345</v>
      </c>
      <c r="Q3255" s="2">
        <v>123019</v>
      </c>
      <c r="R3255" s="2">
        <v>94808</v>
      </c>
      <c r="S3255" s="35">
        <v>1.4186566534469666E-2</v>
      </c>
      <c r="T3255" t="s">
        <v>4388</v>
      </c>
      <c r="U3255" t="s">
        <v>4388</v>
      </c>
      <c r="V3255" s="5" t="s">
        <v>4390</v>
      </c>
      <c r="W3255" s="5">
        <v>0</v>
      </c>
      <c r="X3255" s="4">
        <v>9.3816126355107492E-4</v>
      </c>
      <c r="Y3255" s="6">
        <v>58</v>
      </c>
      <c r="Z3255" s="4">
        <v>1.6311714379693872E-4</v>
      </c>
      <c r="AA3255" s="5">
        <v>1571</v>
      </c>
      <c r="AC3255" s="16" t="str">
        <f t="shared" si="300"/>
        <v/>
      </c>
      <c r="AD3255" s="16" t="str">
        <f t="shared" si="301"/>
        <v/>
      </c>
      <c r="AE3255" s="16" t="str">
        <f t="shared" si="302"/>
        <v/>
      </c>
      <c r="AF3255" s="16" t="str">
        <f t="shared" si="303"/>
        <v/>
      </c>
      <c r="AG3255" s="16">
        <f t="shared" si="304"/>
        <v>1.5124727798020741E-2</v>
      </c>
      <c r="AH3255" s="16" t="str">
        <f t="shared" si="305"/>
        <v/>
      </c>
      <c r="AI3255" s="17" t="str">
        <f>IF('Peer Comparison Tool'!$D$11="NR","",IF($C3255='Peer Comparison Tool'!$D$9,COUNT('ALLL &lt;50B Database'!$AI$1:AI3254)+1,""))</f>
        <v/>
      </c>
    </row>
    <row r="3256" spans="1:35" x14ac:dyDescent="0.25">
      <c r="A3256" t="s">
        <v>4348</v>
      </c>
      <c r="B3256">
        <v>829032</v>
      </c>
      <c r="C3256" s="5" t="s">
        <v>4315</v>
      </c>
      <c r="D3256" s="5" t="s">
        <v>4390</v>
      </c>
      <c r="E3256" s="5" t="s">
        <v>4388</v>
      </c>
      <c r="F3256" s="2">
        <v>1198</v>
      </c>
      <c r="G3256" s="2">
        <v>146790</v>
      </c>
      <c r="H3256" s="2">
        <v>108828</v>
      </c>
      <c r="I3256" s="2">
        <v>4681</v>
      </c>
      <c r="J3256" s="2">
        <v>104147</v>
      </c>
      <c r="K3256" s="33">
        <v>1.150297176106849E-2</v>
      </c>
      <c r="L3256" s="2">
        <v>1141</v>
      </c>
      <c r="M3256" s="2">
        <v>139259</v>
      </c>
      <c r="N3256" s="2">
        <v>101598</v>
      </c>
      <c r="O3256" s="33">
        <v>1.1230536034173901E-2</v>
      </c>
      <c r="P3256" s="2">
        <v>1168</v>
      </c>
      <c r="Q3256" s="2">
        <v>141056</v>
      </c>
      <c r="R3256" s="2">
        <v>102515</v>
      </c>
      <c r="S3256" s="35">
        <v>1.13934546163976E-2</v>
      </c>
      <c r="T3256" t="s">
        <v>4388</v>
      </c>
      <c r="U3256" t="s">
        <v>4388</v>
      </c>
      <c r="V3256" s="5" t="s">
        <v>4390</v>
      </c>
      <c r="W3256" s="5">
        <v>0</v>
      </c>
      <c r="X3256" s="4">
        <v>1.095171446708898E-4</v>
      </c>
      <c r="Y3256" s="6">
        <v>30</v>
      </c>
      <c r="Z3256" s="4">
        <v>1.6291858222369955E-4</v>
      </c>
      <c r="AA3256" s="5">
        <v>3154</v>
      </c>
      <c r="AC3256" s="16" t="str">
        <f t="shared" si="300"/>
        <v/>
      </c>
      <c r="AD3256" s="16" t="str">
        <f t="shared" si="301"/>
        <v/>
      </c>
      <c r="AE3256" s="16" t="str">
        <f t="shared" si="302"/>
        <v/>
      </c>
      <c r="AF3256" s="16" t="str">
        <f t="shared" si="303"/>
        <v/>
      </c>
      <c r="AG3256" s="16">
        <f t="shared" si="304"/>
        <v>1.150297176106849E-2</v>
      </c>
      <c r="AH3256" s="16" t="str">
        <f t="shared" si="305"/>
        <v/>
      </c>
      <c r="AI3256" s="17" t="str">
        <f>IF('Peer Comparison Tool'!$D$11="NR","",IF($C3256='Peer Comparison Tool'!$D$9,COUNT('ALLL &lt;50B Database'!$AI$1:AI3255)+1,""))</f>
        <v/>
      </c>
    </row>
    <row r="3257" spans="1:35" x14ac:dyDescent="0.25">
      <c r="A3257" t="s">
        <v>2159</v>
      </c>
      <c r="B3257">
        <v>942258</v>
      </c>
      <c r="C3257" s="5" t="s">
        <v>2041</v>
      </c>
      <c r="D3257" s="5" t="s">
        <v>4390</v>
      </c>
      <c r="E3257" s="5" t="s">
        <v>4388</v>
      </c>
      <c r="F3257" s="2">
        <v>907</v>
      </c>
      <c r="G3257" s="2">
        <v>146698</v>
      </c>
      <c r="H3257" s="2">
        <v>103610</v>
      </c>
      <c r="I3257" s="2">
        <v>10563</v>
      </c>
      <c r="J3257" s="2">
        <v>93047</v>
      </c>
      <c r="K3257" s="33">
        <v>9.7477618837791651E-3</v>
      </c>
      <c r="L3257" s="2">
        <v>897</v>
      </c>
      <c r="M3257" s="2">
        <v>124764</v>
      </c>
      <c r="N3257" s="2">
        <v>85688</v>
      </c>
      <c r="O3257" s="33">
        <v>1.0468210251143684E-2</v>
      </c>
      <c r="P3257" s="2">
        <v>907</v>
      </c>
      <c r="Q3257" s="2">
        <v>126088</v>
      </c>
      <c r="R3257" s="2">
        <v>90478</v>
      </c>
      <c r="S3257" s="35">
        <v>1.0024536351378236E-2</v>
      </c>
      <c r="T3257" t="s">
        <v>4388</v>
      </c>
      <c r="U3257" t="s">
        <v>4388</v>
      </c>
      <c r="V3257" s="5" t="s">
        <v>4390</v>
      </c>
      <c r="W3257" s="5">
        <v>0</v>
      </c>
      <c r="X3257" s="4">
        <v>-2.7677446759907104E-4</v>
      </c>
      <c r="Y3257" s="6">
        <v>0</v>
      </c>
      <c r="Z3257" s="4">
        <v>-4.4367389976544824E-4</v>
      </c>
      <c r="AA3257" s="5">
        <v>3863</v>
      </c>
      <c r="AC3257" s="16" t="str">
        <f t="shared" si="300"/>
        <v/>
      </c>
      <c r="AD3257" s="16" t="str">
        <f t="shared" si="301"/>
        <v/>
      </c>
      <c r="AE3257" s="16" t="str">
        <f t="shared" si="302"/>
        <v/>
      </c>
      <c r="AF3257" s="16" t="str">
        <f t="shared" si="303"/>
        <v/>
      </c>
      <c r="AG3257" s="16">
        <f t="shared" si="304"/>
        <v>9.7477618837791651E-3</v>
      </c>
      <c r="AH3257" s="16" t="str">
        <f t="shared" si="305"/>
        <v/>
      </c>
      <c r="AI3257" s="17" t="str">
        <f>IF('Peer Comparison Tool'!$D$11="NR","",IF($C3257='Peer Comparison Tool'!$D$9,COUNT('ALLL &lt;50B Database'!$AI$1:AI3256)+1,""))</f>
        <v/>
      </c>
    </row>
    <row r="3258" spans="1:35" x14ac:dyDescent="0.25">
      <c r="A3258" t="s">
        <v>4155</v>
      </c>
      <c r="B3258">
        <v>3282692</v>
      </c>
      <c r="C3258" s="5" t="s">
        <v>4128</v>
      </c>
      <c r="D3258" s="5" t="s">
        <v>4390</v>
      </c>
      <c r="E3258" s="5" t="s">
        <v>4388</v>
      </c>
      <c r="F3258" s="2">
        <v>1423</v>
      </c>
      <c r="G3258" s="2">
        <v>146688</v>
      </c>
      <c r="H3258" s="2">
        <v>118321</v>
      </c>
      <c r="I3258" s="2">
        <v>30069</v>
      </c>
      <c r="J3258" s="2">
        <v>88252</v>
      </c>
      <c r="K3258" s="33">
        <v>1.612428046956443E-2</v>
      </c>
      <c r="L3258" s="2">
        <v>1485</v>
      </c>
      <c r="M3258" s="2">
        <v>106907</v>
      </c>
      <c r="N3258" s="2">
        <v>88717</v>
      </c>
      <c r="O3258" s="33">
        <v>1.6738618303143705E-2</v>
      </c>
      <c r="P3258" s="2">
        <v>1408</v>
      </c>
      <c r="Q3258" s="2">
        <v>107586</v>
      </c>
      <c r="R3258" s="2">
        <v>90371</v>
      </c>
      <c r="S3258" s="35">
        <v>1.5580219318144095E-2</v>
      </c>
      <c r="T3258" t="s">
        <v>4388</v>
      </c>
      <c r="U3258" t="s">
        <v>4388</v>
      </c>
      <c r="V3258" s="5" t="s">
        <v>4390</v>
      </c>
      <c r="W3258" s="5">
        <v>0</v>
      </c>
      <c r="X3258" s="4">
        <v>5.440611514203348E-4</v>
      </c>
      <c r="Y3258" s="6">
        <v>15</v>
      </c>
      <c r="Z3258" s="4">
        <v>-1.1583989849996094E-3</v>
      </c>
      <c r="AA3258" s="5">
        <v>1242</v>
      </c>
      <c r="AC3258" s="16" t="str">
        <f t="shared" si="300"/>
        <v/>
      </c>
      <c r="AD3258" s="16" t="str">
        <f t="shared" si="301"/>
        <v/>
      </c>
      <c r="AE3258" s="16" t="str">
        <f t="shared" si="302"/>
        <v/>
      </c>
      <c r="AF3258" s="16" t="str">
        <f t="shared" si="303"/>
        <v/>
      </c>
      <c r="AG3258" s="16">
        <f t="shared" si="304"/>
        <v>1.612428046956443E-2</v>
      </c>
      <c r="AH3258" s="16" t="str">
        <f t="shared" si="305"/>
        <v/>
      </c>
      <c r="AI3258" s="17" t="str">
        <f>IF('Peer Comparison Tool'!$D$11="NR","",IF($C3258='Peer Comparison Tool'!$D$9,COUNT('ALLL &lt;50B Database'!$AI$1:AI3257)+1,""))</f>
        <v/>
      </c>
    </row>
    <row r="3259" spans="1:35" x14ac:dyDescent="0.25">
      <c r="A3259" t="s">
        <v>2444</v>
      </c>
      <c r="B3259">
        <v>709451</v>
      </c>
      <c r="C3259" s="5" t="s">
        <v>2299</v>
      </c>
      <c r="D3259" s="5" t="s">
        <v>4390</v>
      </c>
      <c r="E3259" s="5" t="s">
        <v>4388</v>
      </c>
      <c r="F3259" s="2">
        <v>540</v>
      </c>
      <c r="G3259" s="2">
        <v>146652</v>
      </c>
      <c r="H3259" s="2">
        <v>98453</v>
      </c>
      <c r="I3259" s="2">
        <v>4951</v>
      </c>
      <c r="J3259" s="2">
        <v>93502</v>
      </c>
      <c r="K3259" s="33">
        <v>5.7752775341703925E-3</v>
      </c>
      <c r="L3259" s="2">
        <v>479</v>
      </c>
      <c r="M3259" s="2">
        <v>134444</v>
      </c>
      <c r="N3259" s="2">
        <v>92926</v>
      </c>
      <c r="O3259" s="33">
        <v>5.1546391752577319E-3</v>
      </c>
      <c r="P3259" s="2">
        <v>473</v>
      </c>
      <c r="Q3259" s="2">
        <v>132364</v>
      </c>
      <c r="R3259" s="2">
        <v>94882</v>
      </c>
      <c r="S3259" s="35">
        <v>4.9851394363525222E-3</v>
      </c>
      <c r="T3259" t="s">
        <v>4388</v>
      </c>
      <c r="U3259" t="s">
        <v>4388</v>
      </c>
      <c r="V3259" s="5" t="s">
        <v>4390</v>
      </c>
      <c r="W3259" s="5">
        <v>0</v>
      </c>
      <c r="X3259" s="4">
        <v>7.9013809781787025E-4</v>
      </c>
      <c r="Y3259" s="6">
        <v>67</v>
      </c>
      <c r="Z3259" s="4">
        <v>-1.6949973890520963E-4</v>
      </c>
      <c r="AA3259" s="5">
        <v>4601</v>
      </c>
      <c r="AC3259" s="16" t="str">
        <f t="shared" si="300"/>
        <v/>
      </c>
      <c r="AD3259" s="16" t="str">
        <f t="shared" si="301"/>
        <v/>
      </c>
      <c r="AE3259" s="16" t="str">
        <f t="shared" si="302"/>
        <v/>
      </c>
      <c r="AF3259" s="16" t="str">
        <f t="shared" si="303"/>
        <v/>
      </c>
      <c r="AG3259" s="16">
        <f t="shared" si="304"/>
        <v>5.7752775341703925E-3</v>
      </c>
      <c r="AH3259" s="16" t="str">
        <f t="shared" si="305"/>
        <v/>
      </c>
      <c r="AI3259" s="17" t="str">
        <f>IF('Peer Comparison Tool'!$D$11="NR","",IF($C3259='Peer Comparison Tool'!$D$9,COUNT('ALLL &lt;50B Database'!$AI$1:AI3258)+1,""))</f>
        <v/>
      </c>
    </row>
    <row r="3260" spans="1:35" x14ac:dyDescent="0.25">
      <c r="A3260" t="s">
        <v>1154</v>
      </c>
      <c r="B3260">
        <v>2598396</v>
      </c>
      <c r="C3260" s="5" t="s">
        <v>926</v>
      </c>
      <c r="D3260" s="5" t="s">
        <v>4387</v>
      </c>
      <c r="E3260" s="5" t="s">
        <v>4388</v>
      </c>
      <c r="F3260" s="2">
        <v>3789</v>
      </c>
      <c r="G3260" s="2">
        <v>146620</v>
      </c>
      <c r="H3260" s="2">
        <v>105117</v>
      </c>
      <c r="I3260" s="2">
        <v>11433</v>
      </c>
      <c r="J3260" s="2">
        <v>93684</v>
      </c>
      <c r="K3260" s="33">
        <v>4.0444472908927886E-2</v>
      </c>
      <c r="L3260" s="2">
        <v>3688</v>
      </c>
      <c r="M3260" s="2">
        <v>124294</v>
      </c>
      <c r="N3260" s="2">
        <v>96594</v>
      </c>
      <c r="O3260" s="33">
        <v>3.8180425285214405E-2</v>
      </c>
      <c r="P3260" s="2">
        <v>3957</v>
      </c>
      <c r="Q3260" s="2">
        <v>127842</v>
      </c>
      <c r="R3260" s="2">
        <v>98102</v>
      </c>
      <c r="S3260" s="35">
        <v>4.0335569101547369E-2</v>
      </c>
      <c r="T3260" t="s">
        <v>4388</v>
      </c>
      <c r="U3260" t="s">
        <v>4388</v>
      </c>
      <c r="V3260" s="5" t="s">
        <v>4387</v>
      </c>
      <c r="W3260" s="5">
        <v>0</v>
      </c>
      <c r="X3260" s="4">
        <v>1.0890380738051708E-4</v>
      </c>
      <c r="Y3260" s="6">
        <v>-168</v>
      </c>
      <c r="Z3260" s="4">
        <v>2.1551438163329648E-3</v>
      </c>
      <c r="AA3260" s="5">
        <v>62</v>
      </c>
      <c r="AC3260" s="16" t="str">
        <f t="shared" si="300"/>
        <v/>
      </c>
      <c r="AD3260" s="16" t="str">
        <f t="shared" si="301"/>
        <v/>
      </c>
      <c r="AE3260" s="16" t="str">
        <f t="shared" si="302"/>
        <v/>
      </c>
      <c r="AF3260" s="16" t="str">
        <f t="shared" si="303"/>
        <v/>
      </c>
      <c r="AG3260" s="16">
        <f t="shared" si="304"/>
        <v>4.0444472908927886E-2</v>
      </c>
      <c r="AH3260" s="16" t="str">
        <f t="shared" si="305"/>
        <v/>
      </c>
      <c r="AI3260" s="17" t="str">
        <f>IF('Peer Comparison Tool'!$D$11="NR","",IF($C3260='Peer Comparison Tool'!$D$9,COUNT('ALLL &lt;50B Database'!$AI$1:AI3259)+1,""))</f>
        <v/>
      </c>
    </row>
    <row r="3261" spans="1:35" x14ac:dyDescent="0.25">
      <c r="A3261" t="s">
        <v>1479</v>
      </c>
      <c r="B3261">
        <v>132451</v>
      </c>
      <c r="C3261" s="5" t="s">
        <v>1389</v>
      </c>
      <c r="D3261" s="5" t="s">
        <v>4390</v>
      </c>
      <c r="E3261" s="5" t="s">
        <v>4388</v>
      </c>
      <c r="F3261" s="2">
        <v>1156</v>
      </c>
      <c r="G3261" s="2">
        <v>146326</v>
      </c>
      <c r="H3261" s="2">
        <v>68095</v>
      </c>
      <c r="I3261" s="2">
        <v>8619</v>
      </c>
      <c r="J3261" s="2">
        <v>59476</v>
      </c>
      <c r="K3261" s="33">
        <v>1.9436411325576702E-2</v>
      </c>
      <c r="L3261" s="2">
        <v>1027</v>
      </c>
      <c r="M3261" s="2">
        <v>123306</v>
      </c>
      <c r="N3261" s="2">
        <v>61159</v>
      </c>
      <c r="O3261" s="33">
        <v>1.6792295492078026E-2</v>
      </c>
      <c r="P3261" s="2">
        <v>1046</v>
      </c>
      <c r="Q3261" s="2">
        <v>130569</v>
      </c>
      <c r="R3261" s="2">
        <v>59970</v>
      </c>
      <c r="S3261" s="35">
        <v>1.744205436051359E-2</v>
      </c>
      <c r="T3261" t="s">
        <v>4388</v>
      </c>
      <c r="U3261" t="s">
        <v>4388</v>
      </c>
      <c r="V3261" s="5" t="s">
        <v>4390</v>
      </c>
      <c r="W3261" s="5">
        <v>0</v>
      </c>
      <c r="X3261" s="4">
        <v>1.994356965063112E-3</v>
      </c>
      <c r="Y3261" s="6">
        <v>110</v>
      </c>
      <c r="Z3261" s="4">
        <v>6.4975886843556332E-4</v>
      </c>
      <c r="AA3261" s="5">
        <v>619</v>
      </c>
      <c r="AC3261" s="16" t="str">
        <f t="shared" si="300"/>
        <v/>
      </c>
      <c r="AD3261" s="16" t="str">
        <f t="shared" si="301"/>
        <v/>
      </c>
      <c r="AE3261" s="16" t="str">
        <f t="shared" si="302"/>
        <v/>
      </c>
      <c r="AF3261" s="16" t="str">
        <f t="shared" si="303"/>
        <v/>
      </c>
      <c r="AG3261" s="16">
        <f t="shared" si="304"/>
        <v>1.9436411325576702E-2</v>
      </c>
      <c r="AH3261" s="16" t="str">
        <f t="shared" si="305"/>
        <v/>
      </c>
      <c r="AI3261" s="17" t="str">
        <f>IF('Peer Comparison Tool'!$D$11="NR","",IF($C3261='Peer Comparison Tool'!$D$9,COUNT('ALLL &lt;50B Database'!$AI$1:AI3260)+1,""))</f>
        <v/>
      </c>
    </row>
    <row r="3262" spans="1:35" x14ac:dyDescent="0.25">
      <c r="A3262" t="s">
        <v>3936</v>
      </c>
      <c r="B3262">
        <v>101952</v>
      </c>
      <c r="C3262" s="5" t="s">
        <v>3704</v>
      </c>
      <c r="D3262" s="5" t="s">
        <v>4390</v>
      </c>
      <c r="E3262" s="5" t="s">
        <v>4388</v>
      </c>
      <c r="F3262" s="2">
        <v>1178</v>
      </c>
      <c r="G3262" s="2">
        <v>145866</v>
      </c>
      <c r="H3262" s="2">
        <v>61615</v>
      </c>
      <c r="I3262" s="2">
        <v>2445</v>
      </c>
      <c r="J3262" s="2">
        <v>59170</v>
      </c>
      <c r="K3262" s="33">
        <v>1.9908737535913469E-2</v>
      </c>
      <c r="L3262" s="2">
        <v>1111</v>
      </c>
      <c r="M3262" s="2">
        <v>134864</v>
      </c>
      <c r="N3262" s="2">
        <v>62601</v>
      </c>
      <c r="O3262" s="33">
        <v>1.7747320330346161E-2</v>
      </c>
      <c r="P3262" s="2">
        <v>1153</v>
      </c>
      <c r="Q3262" s="2">
        <v>143769</v>
      </c>
      <c r="R3262" s="2">
        <v>59981</v>
      </c>
      <c r="S3262" s="35">
        <v>1.9222753872059486E-2</v>
      </c>
      <c r="T3262" t="s">
        <v>4388</v>
      </c>
      <c r="U3262" t="s">
        <v>4388</v>
      </c>
      <c r="V3262" s="5" t="s">
        <v>4390</v>
      </c>
      <c r="W3262" s="5">
        <v>0</v>
      </c>
      <c r="X3262" s="4">
        <v>6.8598366385398332E-4</v>
      </c>
      <c r="Y3262" s="6">
        <v>25</v>
      </c>
      <c r="Z3262" s="4">
        <v>1.4754335417133252E-3</v>
      </c>
      <c r="AA3262" s="5">
        <v>569</v>
      </c>
      <c r="AC3262" s="16" t="str">
        <f t="shared" si="300"/>
        <v/>
      </c>
      <c r="AD3262" s="16" t="str">
        <f t="shared" si="301"/>
        <v/>
      </c>
      <c r="AE3262" s="16" t="str">
        <f t="shared" si="302"/>
        <v/>
      </c>
      <c r="AF3262" s="16" t="str">
        <f t="shared" si="303"/>
        <v/>
      </c>
      <c r="AG3262" s="16">
        <f t="shared" si="304"/>
        <v>1.9908737535913469E-2</v>
      </c>
      <c r="AH3262" s="16" t="str">
        <f t="shared" si="305"/>
        <v/>
      </c>
      <c r="AI3262" s="17" t="str">
        <f>IF('Peer Comparison Tool'!$D$11="NR","",IF($C3262='Peer Comparison Tool'!$D$9,COUNT('ALLL &lt;50B Database'!$AI$1:AI3261)+1,""))</f>
        <v/>
      </c>
    </row>
    <row r="3263" spans="1:35" x14ac:dyDescent="0.25">
      <c r="A3263" t="s">
        <v>3148</v>
      </c>
      <c r="B3263">
        <v>605571</v>
      </c>
      <c r="C3263" s="5" t="s">
        <v>3064</v>
      </c>
      <c r="D3263" s="5" t="s">
        <v>4390</v>
      </c>
      <c r="E3263" s="5" t="s">
        <v>4388</v>
      </c>
      <c r="F3263" s="2">
        <v>141</v>
      </c>
      <c r="G3263" s="2">
        <v>145821</v>
      </c>
      <c r="H3263" s="2">
        <v>53648</v>
      </c>
      <c r="I3263" s="2">
        <v>0</v>
      </c>
      <c r="J3263" s="2">
        <v>53648</v>
      </c>
      <c r="K3263" s="33">
        <v>2.628243364151506E-3</v>
      </c>
      <c r="L3263" s="2">
        <v>136</v>
      </c>
      <c r="M3263" s="2">
        <v>140113</v>
      </c>
      <c r="N3263" s="2">
        <v>54729</v>
      </c>
      <c r="O3263" s="33">
        <v>2.4849714045569989E-3</v>
      </c>
      <c r="P3263" s="2">
        <v>155</v>
      </c>
      <c r="Q3263" s="2">
        <v>141180</v>
      </c>
      <c r="R3263" s="2">
        <v>54494</v>
      </c>
      <c r="S3263" s="35">
        <v>2.8443498366792675E-3</v>
      </c>
      <c r="T3263" t="s">
        <v>4388</v>
      </c>
      <c r="U3263" t="s">
        <v>4388</v>
      </c>
      <c r="V3263" s="5" t="s">
        <v>4390</v>
      </c>
      <c r="W3263" s="5">
        <v>0</v>
      </c>
      <c r="X3263" s="4">
        <v>-2.1610647252776147E-4</v>
      </c>
      <c r="Y3263" s="6">
        <v>-14</v>
      </c>
      <c r="Z3263" s="4">
        <v>3.5937843212226856E-4</v>
      </c>
      <c r="AA3263" s="5">
        <v>4758</v>
      </c>
      <c r="AC3263" s="16" t="str">
        <f t="shared" si="300"/>
        <v/>
      </c>
      <c r="AD3263" s="16" t="str">
        <f t="shared" si="301"/>
        <v/>
      </c>
      <c r="AE3263" s="16" t="str">
        <f t="shared" si="302"/>
        <v/>
      </c>
      <c r="AF3263" s="16" t="str">
        <f t="shared" si="303"/>
        <v/>
      </c>
      <c r="AG3263" s="16">
        <f t="shared" si="304"/>
        <v>2.628243364151506E-3</v>
      </c>
      <c r="AH3263" s="16" t="str">
        <f t="shared" si="305"/>
        <v/>
      </c>
      <c r="AI3263" s="17" t="str">
        <f>IF('Peer Comparison Tool'!$D$11="NR","",IF($C3263='Peer Comparison Tool'!$D$9,COUNT('ALLL &lt;50B Database'!$AI$1:AI3262)+1,""))</f>
        <v/>
      </c>
    </row>
    <row r="3264" spans="1:35" x14ac:dyDescent="0.25">
      <c r="A3264" t="s">
        <v>1474</v>
      </c>
      <c r="B3264">
        <v>369453</v>
      </c>
      <c r="C3264" s="5" t="s">
        <v>1389</v>
      </c>
      <c r="D3264" s="5" t="s">
        <v>4390</v>
      </c>
      <c r="E3264" s="5" t="s">
        <v>4388</v>
      </c>
      <c r="F3264" s="2">
        <v>1031</v>
      </c>
      <c r="G3264" s="2">
        <v>145735</v>
      </c>
      <c r="H3264" s="2">
        <v>80088</v>
      </c>
      <c r="I3264" s="2">
        <v>4538</v>
      </c>
      <c r="J3264" s="2">
        <v>75550</v>
      </c>
      <c r="K3264" s="33">
        <v>1.3646591661151555E-2</v>
      </c>
      <c r="L3264" s="2">
        <v>1260</v>
      </c>
      <c r="M3264" s="2">
        <v>140372</v>
      </c>
      <c r="N3264" s="2">
        <v>80285</v>
      </c>
      <c r="O3264" s="33">
        <v>1.569408980506944E-2</v>
      </c>
      <c r="P3264" s="2">
        <v>1367</v>
      </c>
      <c r="Q3264" s="2">
        <v>137900</v>
      </c>
      <c r="R3264" s="2">
        <v>77553</v>
      </c>
      <c r="S3264" s="35">
        <v>1.7626655319587896E-2</v>
      </c>
      <c r="T3264" t="s">
        <v>4388</v>
      </c>
      <c r="U3264" t="s">
        <v>4388</v>
      </c>
      <c r="V3264" s="5" t="s">
        <v>4390</v>
      </c>
      <c r="W3264" s="5">
        <v>0</v>
      </c>
      <c r="X3264" s="4">
        <v>-3.9800636584363409E-3</v>
      </c>
      <c r="Y3264" s="6">
        <v>-336</v>
      </c>
      <c r="Z3264" s="4">
        <v>1.9325655145184563E-3</v>
      </c>
      <c r="AA3264" s="5">
        <v>2135</v>
      </c>
      <c r="AC3264" s="16" t="str">
        <f t="shared" si="300"/>
        <v/>
      </c>
      <c r="AD3264" s="16" t="str">
        <f t="shared" si="301"/>
        <v/>
      </c>
      <c r="AE3264" s="16" t="str">
        <f t="shared" si="302"/>
        <v/>
      </c>
      <c r="AF3264" s="16" t="str">
        <f t="shared" si="303"/>
        <v/>
      </c>
      <c r="AG3264" s="16">
        <f t="shared" si="304"/>
        <v>1.3646591661151555E-2</v>
      </c>
      <c r="AH3264" s="16" t="str">
        <f t="shared" si="305"/>
        <v/>
      </c>
      <c r="AI3264" s="17" t="str">
        <f>IF('Peer Comparison Tool'!$D$11="NR","",IF($C3264='Peer Comparison Tool'!$D$9,COUNT('ALLL &lt;50B Database'!$AI$1:AI3263)+1,""))</f>
        <v/>
      </c>
    </row>
    <row r="3265" spans="1:35" x14ac:dyDescent="0.25">
      <c r="A3265" t="s">
        <v>1476</v>
      </c>
      <c r="B3265">
        <v>837952</v>
      </c>
      <c r="C3265" s="5" t="s">
        <v>1389</v>
      </c>
      <c r="D3265" s="5" t="s">
        <v>4390</v>
      </c>
      <c r="E3265" s="5" t="s">
        <v>4388</v>
      </c>
      <c r="F3265" s="2">
        <v>1389</v>
      </c>
      <c r="G3265" s="2">
        <v>145525</v>
      </c>
      <c r="H3265" s="2">
        <v>73947</v>
      </c>
      <c r="I3265" s="2">
        <v>1783</v>
      </c>
      <c r="J3265" s="2">
        <v>72164</v>
      </c>
      <c r="K3265" s="33">
        <v>1.9247824399977829E-2</v>
      </c>
      <c r="L3265" s="2">
        <v>1389</v>
      </c>
      <c r="M3265" s="2">
        <v>130828</v>
      </c>
      <c r="N3265" s="2">
        <v>68403</v>
      </c>
      <c r="O3265" s="33">
        <v>2.0306126924257709E-2</v>
      </c>
      <c r="P3265" s="2">
        <v>1389</v>
      </c>
      <c r="Q3265" s="2">
        <v>132785</v>
      </c>
      <c r="R3265" s="2">
        <v>69220</v>
      </c>
      <c r="S3265" s="35">
        <v>2.0066454781854957E-2</v>
      </c>
      <c r="T3265" t="s">
        <v>4388</v>
      </c>
      <c r="U3265" t="s">
        <v>4388</v>
      </c>
      <c r="V3265" s="5" t="s">
        <v>4390</v>
      </c>
      <c r="W3265" s="5">
        <v>0</v>
      </c>
      <c r="X3265" s="4">
        <v>-8.1863038187712789E-4</v>
      </c>
      <c r="Y3265" s="6">
        <v>0</v>
      </c>
      <c r="Z3265" s="4">
        <v>-2.3967214240275259E-4</v>
      </c>
      <c r="AA3265" s="5">
        <v>640</v>
      </c>
      <c r="AC3265" s="16" t="str">
        <f t="shared" si="300"/>
        <v/>
      </c>
      <c r="AD3265" s="16" t="str">
        <f t="shared" si="301"/>
        <v/>
      </c>
      <c r="AE3265" s="16" t="str">
        <f t="shared" si="302"/>
        <v/>
      </c>
      <c r="AF3265" s="16" t="str">
        <f t="shared" si="303"/>
        <v/>
      </c>
      <c r="AG3265" s="16">
        <f t="shared" si="304"/>
        <v>1.9247824399977829E-2</v>
      </c>
      <c r="AH3265" s="16" t="str">
        <f t="shared" si="305"/>
        <v/>
      </c>
      <c r="AI3265" s="17" t="str">
        <f>IF('Peer Comparison Tool'!$D$11="NR","",IF($C3265='Peer Comparison Tool'!$D$9,COUNT('ALLL &lt;50B Database'!$AI$1:AI3264)+1,""))</f>
        <v/>
      </c>
    </row>
    <row r="3266" spans="1:35" x14ac:dyDescent="0.25">
      <c r="A3266" t="s">
        <v>544</v>
      </c>
      <c r="B3266">
        <v>2805928</v>
      </c>
      <c r="C3266" s="5" t="s">
        <v>462</v>
      </c>
      <c r="D3266" s="5" t="s">
        <v>4387</v>
      </c>
      <c r="E3266" s="5" t="s">
        <v>4388</v>
      </c>
      <c r="F3266" s="2">
        <v>1198</v>
      </c>
      <c r="G3266" s="2">
        <v>145515</v>
      </c>
      <c r="H3266" s="2">
        <v>74325</v>
      </c>
      <c r="I3266" s="2">
        <v>7656</v>
      </c>
      <c r="J3266" s="2">
        <v>66669</v>
      </c>
      <c r="K3266" s="33">
        <v>1.7969371072012481E-2</v>
      </c>
      <c r="L3266" s="2">
        <v>1055</v>
      </c>
      <c r="M3266" s="2">
        <v>122409</v>
      </c>
      <c r="N3266" s="2">
        <v>64924</v>
      </c>
      <c r="O3266" s="33">
        <v>1.6249768960630892E-2</v>
      </c>
      <c r="P3266" s="2">
        <v>1130</v>
      </c>
      <c r="Q3266" s="2">
        <v>128079</v>
      </c>
      <c r="R3266" s="2">
        <v>67005</v>
      </c>
      <c r="S3266" s="35">
        <v>1.6864413103499738E-2</v>
      </c>
      <c r="T3266" t="s">
        <v>4388</v>
      </c>
      <c r="U3266" t="s">
        <v>4388</v>
      </c>
      <c r="V3266" s="5" t="s">
        <v>4387</v>
      </c>
      <c r="W3266" s="5">
        <v>0</v>
      </c>
      <c r="X3266" s="4">
        <v>1.1049579685127424E-3</v>
      </c>
      <c r="Y3266" s="6">
        <v>68</v>
      </c>
      <c r="Z3266" s="4">
        <v>6.1464414286884622E-4</v>
      </c>
      <c r="AA3266" s="5">
        <v>847</v>
      </c>
      <c r="AC3266" s="16" t="str">
        <f t="shared" si="300"/>
        <v/>
      </c>
      <c r="AD3266" s="16" t="str">
        <f t="shared" si="301"/>
        <v/>
      </c>
      <c r="AE3266" s="16" t="str">
        <f t="shared" si="302"/>
        <v/>
      </c>
      <c r="AF3266" s="16" t="str">
        <f t="shared" si="303"/>
        <v/>
      </c>
      <c r="AG3266" s="16">
        <f t="shared" si="304"/>
        <v>1.7969371072012481E-2</v>
      </c>
      <c r="AH3266" s="16" t="str">
        <f t="shared" si="305"/>
        <v/>
      </c>
      <c r="AI3266" s="17">
        <f>IF('Peer Comparison Tool'!$D$11="NR","",IF($C3266='Peer Comparison Tool'!$D$9,COUNT('ALLL &lt;50B Database'!$AI$1:AI3265)+1,""))</f>
        <v>81</v>
      </c>
    </row>
    <row r="3267" spans="1:35" x14ac:dyDescent="0.25">
      <c r="A3267" t="s">
        <v>2434</v>
      </c>
      <c r="B3267">
        <v>376947</v>
      </c>
      <c r="C3267" s="5" t="s">
        <v>2299</v>
      </c>
      <c r="D3267" s="5" t="s">
        <v>4390</v>
      </c>
      <c r="E3267" s="5" t="s">
        <v>4388</v>
      </c>
      <c r="F3267" s="2">
        <v>1783</v>
      </c>
      <c r="G3267" s="2">
        <v>145498</v>
      </c>
      <c r="H3267" s="2">
        <v>97780</v>
      </c>
      <c r="I3267" s="2">
        <v>3545</v>
      </c>
      <c r="J3267" s="2">
        <v>94235</v>
      </c>
      <c r="K3267" s="33">
        <v>1.89207831485117E-2</v>
      </c>
      <c r="L3267" s="2">
        <v>1804</v>
      </c>
      <c r="M3267" s="2">
        <v>142693</v>
      </c>
      <c r="N3267" s="2">
        <v>92882</v>
      </c>
      <c r="O3267" s="33">
        <v>1.9422493055705089E-2</v>
      </c>
      <c r="P3267" s="2">
        <v>1809</v>
      </c>
      <c r="Q3267" s="2">
        <v>145586</v>
      </c>
      <c r="R3267" s="2">
        <v>89992</v>
      </c>
      <c r="S3267" s="35">
        <v>2.0101786825495599E-2</v>
      </c>
      <c r="T3267" t="s">
        <v>4388</v>
      </c>
      <c r="U3267" t="s">
        <v>4388</v>
      </c>
      <c r="V3267" s="5" t="s">
        <v>4390</v>
      </c>
      <c r="W3267" s="5">
        <v>0</v>
      </c>
      <c r="X3267" s="4">
        <v>-1.1810036769838994E-3</v>
      </c>
      <c r="Y3267" s="6">
        <v>-26</v>
      </c>
      <c r="Z3267" s="4">
        <v>6.7929376979051007E-4</v>
      </c>
      <c r="AA3267" s="5">
        <v>690</v>
      </c>
      <c r="AC3267" s="16" t="str">
        <f t="shared" ref="AC3267:AC3330" si="306">IF(AND($G3267&gt;=10000000,$G3267&lt;50000000),$K3267,"")</f>
        <v/>
      </c>
      <c r="AD3267" s="16" t="str">
        <f t="shared" ref="AD3267:AD3330" si="307">IF(AND($G3267&gt;=5000000,$G3267&lt;9999999),$K3267,"")</f>
        <v/>
      </c>
      <c r="AE3267" s="16" t="str">
        <f t="shared" ref="AE3267:AE3330" si="308">IF(AND($G3267&gt;=1000000,$G3267&lt;4999999),$K3267,"")</f>
        <v/>
      </c>
      <c r="AF3267" s="16" t="str">
        <f t="shared" ref="AF3267:AF3330" si="309">IF(AND($G3267&gt;=500000,$G3267&lt;999999),$K3267,"")</f>
        <v/>
      </c>
      <c r="AG3267" s="16">
        <f t="shared" ref="AG3267:AG3330" si="310">IF(AND($G3267&gt;=100000,$G3267&lt;499999),$K3267,"")</f>
        <v>1.89207831485117E-2</v>
      </c>
      <c r="AH3267" s="16" t="str">
        <f t="shared" ref="AH3267:AH3330" si="311">IF(AND($G3267&gt;=0,$G3267&lt;99999),$K3267,"")</f>
        <v/>
      </c>
      <c r="AI3267" s="17" t="str">
        <f>IF('Peer Comparison Tool'!$D$11="NR","",IF($C3267='Peer Comparison Tool'!$D$9,COUNT('ALLL &lt;50B Database'!$AI$1:AI3266)+1,""))</f>
        <v/>
      </c>
    </row>
    <row r="3268" spans="1:35" x14ac:dyDescent="0.25">
      <c r="A3268" t="s">
        <v>394</v>
      </c>
      <c r="B3268">
        <v>98351</v>
      </c>
      <c r="C3268" s="5" t="s">
        <v>343</v>
      </c>
      <c r="D3268" s="5" t="s">
        <v>4390</v>
      </c>
      <c r="E3268" s="5" t="s">
        <v>4388</v>
      </c>
      <c r="F3268" s="2">
        <v>610</v>
      </c>
      <c r="G3268" s="2">
        <v>145456</v>
      </c>
      <c r="H3268" s="2">
        <v>94334</v>
      </c>
      <c r="I3268" s="2">
        <v>27628</v>
      </c>
      <c r="J3268" s="2">
        <v>66706</v>
      </c>
      <c r="K3268" s="33">
        <v>9.1446046832368896E-3</v>
      </c>
      <c r="L3268" s="2">
        <v>495</v>
      </c>
      <c r="M3268" s="2">
        <v>115903</v>
      </c>
      <c r="N3268" s="2">
        <v>62990</v>
      </c>
      <c r="O3268" s="33">
        <v>7.8583902206699474E-3</v>
      </c>
      <c r="P3268" s="2">
        <v>656</v>
      </c>
      <c r="Q3268" s="2">
        <v>119600</v>
      </c>
      <c r="R3268" s="2">
        <v>65782</v>
      </c>
      <c r="S3268" s="35">
        <v>9.9723328570125568E-3</v>
      </c>
      <c r="T3268" t="s">
        <v>4388</v>
      </c>
      <c r="U3268" t="s">
        <v>4388</v>
      </c>
      <c r="V3268" s="5" t="s">
        <v>4390</v>
      </c>
      <c r="W3268" s="5">
        <v>0</v>
      </c>
      <c r="X3268" s="4">
        <v>-8.2772817377566726E-4</v>
      </c>
      <c r="Y3268" s="6">
        <v>-46</v>
      </c>
      <c r="Z3268" s="4">
        <v>2.1139426363426094E-3</v>
      </c>
      <c r="AA3268" s="5">
        <v>4041</v>
      </c>
      <c r="AC3268" s="16" t="str">
        <f t="shared" si="306"/>
        <v/>
      </c>
      <c r="AD3268" s="16" t="str">
        <f t="shared" si="307"/>
        <v/>
      </c>
      <c r="AE3268" s="16" t="str">
        <f t="shared" si="308"/>
        <v/>
      </c>
      <c r="AF3268" s="16" t="str">
        <f t="shared" si="309"/>
        <v/>
      </c>
      <c r="AG3268" s="16">
        <f t="shared" si="310"/>
        <v>9.1446046832368896E-3</v>
      </c>
      <c r="AH3268" s="16" t="str">
        <f t="shared" si="311"/>
        <v/>
      </c>
      <c r="AI3268" s="17" t="str">
        <f>IF('Peer Comparison Tool'!$D$11="NR","",IF($C3268='Peer Comparison Tool'!$D$9,COUNT('ALLL &lt;50B Database'!$AI$1:AI3267)+1,""))</f>
        <v/>
      </c>
    </row>
    <row r="3269" spans="1:35" x14ac:dyDescent="0.25">
      <c r="A3269" t="s">
        <v>658</v>
      </c>
      <c r="B3269">
        <v>2769954</v>
      </c>
      <c r="C3269" s="5" t="s">
        <v>561</v>
      </c>
      <c r="D3269" s="5" t="s">
        <v>4390</v>
      </c>
      <c r="E3269" s="5" t="s">
        <v>4388</v>
      </c>
      <c r="F3269" s="2">
        <v>961</v>
      </c>
      <c r="G3269" s="2">
        <v>145361</v>
      </c>
      <c r="H3269" s="2">
        <v>84571</v>
      </c>
      <c r="I3269" s="2">
        <v>8236</v>
      </c>
      <c r="J3269" s="2">
        <v>76335</v>
      </c>
      <c r="K3269" s="33">
        <v>1.2589244776314928E-2</v>
      </c>
      <c r="L3269" s="2">
        <v>905</v>
      </c>
      <c r="M3269" s="2">
        <v>134407</v>
      </c>
      <c r="N3269" s="2">
        <v>74790</v>
      </c>
      <c r="O3269" s="33">
        <v>1.2100548201631233E-2</v>
      </c>
      <c r="P3269" s="2">
        <v>951</v>
      </c>
      <c r="Q3269" s="2">
        <v>132632</v>
      </c>
      <c r="R3269" s="2">
        <v>78783</v>
      </c>
      <c r="S3269" s="35">
        <v>1.2071132097026009E-2</v>
      </c>
      <c r="T3269" t="s">
        <v>4388</v>
      </c>
      <c r="U3269" t="s">
        <v>4388</v>
      </c>
      <c r="V3269" s="5" t="s">
        <v>4390</v>
      </c>
      <c r="W3269" s="5">
        <v>0</v>
      </c>
      <c r="X3269" s="4">
        <v>5.1811267928891964E-4</v>
      </c>
      <c r="Y3269" s="6">
        <v>10</v>
      </c>
      <c r="Z3269" s="4">
        <v>-2.9416104605224647E-5</v>
      </c>
      <c r="AA3269" s="5">
        <v>2657</v>
      </c>
      <c r="AC3269" s="16" t="str">
        <f t="shared" si="306"/>
        <v/>
      </c>
      <c r="AD3269" s="16" t="str">
        <f t="shared" si="307"/>
        <v/>
      </c>
      <c r="AE3269" s="16" t="str">
        <f t="shared" si="308"/>
        <v/>
      </c>
      <c r="AF3269" s="16" t="str">
        <f t="shared" si="309"/>
        <v/>
      </c>
      <c r="AG3269" s="16">
        <f t="shared" si="310"/>
        <v>1.2589244776314928E-2</v>
      </c>
      <c r="AH3269" s="16" t="str">
        <f t="shared" si="311"/>
        <v/>
      </c>
      <c r="AI3269" s="17" t="str">
        <f>IF('Peer Comparison Tool'!$D$11="NR","",IF($C3269='Peer Comparison Tool'!$D$9,COUNT('ALLL &lt;50B Database'!$AI$1:AI3268)+1,""))</f>
        <v/>
      </c>
    </row>
    <row r="3270" spans="1:35" x14ac:dyDescent="0.25">
      <c r="A3270" t="s">
        <v>3945</v>
      </c>
      <c r="B3270">
        <v>761954</v>
      </c>
      <c r="C3270" s="5" t="s">
        <v>3704</v>
      </c>
      <c r="D3270" s="5" t="s">
        <v>4390</v>
      </c>
      <c r="E3270" s="5" t="s">
        <v>4388</v>
      </c>
      <c r="F3270" s="2">
        <v>980</v>
      </c>
      <c r="G3270" s="2">
        <v>145320</v>
      </c>
      <c r="H3270" s="2">
        <v>100713</v>
      </c>
      <c r="I3270" s="2">
        <v>9716</v>
      </c>
      <c r="J3270" s="2">
        <v>90997</v>
      </c>
      <c r="K3270" s="33">
        <v>1.0769585810521226E-2</v>
      </c>
      <c r="L3270" s="2">
        <v>898</v>
      </c>
      <c r="M3270" s="2">
        <v>124911</v>
      </c>
      <c r="N3270" s="2">
        <v>90472</v>
      </c>
      <c r="O3270" s="33">
        <v>9.9257228755858171E-3</v>
      </c>
      <c r="P3270" s="2">
        <v>938</v>
      </c>
      <c r="Q3270" s="2">
        <v>128139</v>
      </c>
      <c r="R3270" s="2">
        <v>90201</v>
      </c>
      <c r="S3270" s="35">
        <v>1.0398997793816034E-2</v>
      </c>
      <c r="T3270" t="s">
        <v>4388</v>
      </c>
      <c r="U3270" t="s">
        <v>4388</v>
      </c>
      <c r="V3270" s="5" t="s">
        <v>4390</v>
      </c>
      <c r="W3270" s="5">
        <v>0</v>
      </c>
      <c r="X3270" s="4">
        <v>3.705880167051926E-4</v>
      </c>
      <c r="Y3270" s="6">
        <v>42</v>
      </c>
      <c r="Z3270" s="4">
        <v>4.7327491823021678E-4</v>
      </c>
      <c r="AA3270" s="5">
        <v>3479</v>
      </c>
      <c r="AC3270" s="16" t="str">
        <f t="shared" si="306"/>
        <v/>
      </c>
      <c r="AD3270" s="16" t="str">
        <f t="shared" si="307"/>
        <v/>
      </c>
      <c r="AE3270" s="16" t="str">
        <f t="shared" si="308"/>
        <v/>
      </c>
      <c r="AF3270" s="16" t="str">
        <f t="shared" si="309"/>
        <v/>
      </c>
      <c r="AG3270" s="16">
        <f t="shared" si="310"/>
        <v>1.0769585810521226E-2</v>
      </c>
      <c r="AH3270" s="16" t="str">
        <f t="shared" si="311"/>
        <v/>
      </c>
      <c r="AI3270" s="17" t="str">
        <f>IF('Peer Comparison Tool'!$D$11="NR","",IF($C3270='Peer Comparison Tool'!$D$9,COUNT('ALLL &lt;50B Database'!$AI$1:AI3269)+1,""))</f>
        <v/>
      </c>
    </row>
    <row r="3271" spans="1:35" x14ac:dyDescent="0.25">
      <c r="A3271" t="s">
        <v>656</v>
      </c>
      <c r="B3271">
        <v>807432</v>
      </c>
      <c r="C3271" s="5" t="s">
        <v>561</v>
      </c>
      <c r="D3271" s="5" t="s">
        <v>4390</v>
      </c>
      <c r="E3271" s="5" t="s">
        <v>4388</v>
      </c>
      <c r="F3271" s="2">
        <v>927</v>
      </c>
      <c r="G3271" s="2">
        <v>145304</v>
      </c>
      <c r="H3271" s="2">
        <v>78015</v>
      </c>
      <c r="I3271" s="2">
        <v>6423</v>
      </c>
      <c r="J3271" s="2">
        <v>71592</v>
      </c>
      <c r="K3271" s="33">
        <v>1.2948374120013409E-2</v>
      </c>
      <c r="L3271" s="2">
        <v>915</v>
      </c>
      <c r="M3271" s="2">
        <v>129800</v>
      </c>
      <c r="N3271" s="2">
        <v>70864</v>
      </c>
      <c r="O3271" s="33">
        <v>1.2912056897719576E-2</v>
      </c>
      <c r="P3271" s="2">
        <v>921</v>
      </c>
      <c r="Q3271" s="2">
        <v>135562</v>
      </c>
      <c r="R3271" s="2">
        <v>70621</v>
      </c>
      <c r="S3271" s="35">
        <v>1.3041446595205392E-2</v>
      </c>
      <c r="T3271" t="s">
        <v>4388</v>
      </c>
      <c r="U3271" t="s">
        <v>4388</v>
      </c>
      <c r="V3271" s="5" t="s">
        <v>4390</v>
      </c>
      <c r="W3271" s="5">
        <v>0</v>
      </c>
      <c r="X3271" s="4">
        <v>-9.3072475191982584E-5</v>
      </c>
      <c r="Y3271" s="6">
        <v>6</v>
      </c>
      <c r="Z3271" s="4">
        <v>1.2938969748581622E-4</v>
      </c>
      <c r="AA3271" s="5">
        <v>2465</v>
      </c>
      <c r="AC3271" s="16" t="str">
        <f t="shared" si="306"/>
        <v/>
      </c>
      <c r="AD3271" s="16" t="str">
        <f t="shared" si="307"/>
        <v/>
      </c>
      <c r="AE3271" s="16" t="str">
        <f t="shared" si="308"/>
        <v/>
      </c>
      <c r="AF3271" s="16" t="str">
        <f t="shared" si="309"/>
        <v/>
      </c>
      <c r="AG3271" s="16">
        <f t="shared" si="310"/>
        <v>1.2948374120013409E-2</v>
      </c>
      <c r="AH3271" s="16" t="str">
        <f t="shared" si="311"/>
        <v/>
      </c>
      <c r="AI3271" s="17" t="str">
        <f>IF('Peer Comparison Tool'!$D$11="NR","",IF($C3271='Peer Comparison Tool'!$D$9,COUNT('ALLL &lt;50B Database'!$AI$1:AI3270)+1,""))</f>
        <v/>
      </c>
    </row>
    <row r="3272" spans="1:35" x14ac:dyDescent="0.25">
      <c r="A3272" t="s">
        <v>2120</v>
      </c>
      <c r="B3272">
        <v>2746245</v>
      </c>
      <c r="C3272" s="5" t="s">
        <v>2519</v>
      </c>
      <c r="D3272" s="5" t="s">
        <v>4390</v>
      </c>
      <c r="E3272" s="5" t="s">
        <v>4388</v>
      </c>
      <c r="F3272" s="2">
        <v>1694</v>
      </c>
      <c r="G3272" s="2">
        <v>145241</v>
      </c>
      <c r="H3272" s="2">
        <v>91814</v>
      </c>
      <c r="I3272" s="2">
        <v>2063</v>
      </c>
      <c r="J3272" s="2">
        <v>89751</v>
      </c>
      <c r="K3272" s="33">
        <v>1.8874441510400998E-2</v>
      </c>
      <c r="L3272" s="2">
        <v>1703</v>
      </c>
      <c r="M3272" s="2">
        <v>129242</v>
      </c>
      <c r="N3272" s="2">
        <v>87163</v>
      </c>
      <c r="O3272" s="33">
        <v>1.9538106765485355E-2</v>
      </c>
      <c r="P3272" s="2">
        <v>1666</v>
      </c>
      <c r="Q3272" s="2">
        <v>131682</v>
      </c>
      <c r="R3272" s="2">
        <v>87905</v>
      </c>
      <c r="S3272" s="35">
        <v>1.8952278027415961E-2</v>
      </c>
      <c r="T3272" t="s">
        <v>4388</v>
      </c>
      <c r="U3272" t="s">
        <v>4388</v>
      </c>
      <c r="V3272" s="5" t="s">
        <v>4390</v>
      </c>
      <c r="W3272" s="5">
        <v>0</v>
      </c>
      <c r="X3272" s="4">
        <v>-7.7836517014963358E-5</v>
      </c>
      <c r="Y3272" s="6">
        <v>28</v>
      </c>
      <c r="Z3272" s="4">
        <v>-5.8582873806939384E-4</v>
      </c>
      <c r="AA3272" s="5">
        <v>707</v>
      </c>
      <c r="AC3272" s="16" t="str">
        <f t="shared" si="306"/>
        <v/>
      </c>
      <c r="AD3272" s="16" t="str">
        <f t="shared" si="307"/>
        <v/>
      </c>
      <c r="AE3272" s="16" t="str">
        <f t="shared" si="308"/>
        <v/>
      </c>
      <c r="AF3272" s="16" t="str">
        <f t="shared" si="309"/>
        <v/>
      </c>
      <c r="AG3272" s="16">
        <f t="shared" si="310"/>
        <v>1.8874441510400998E-2</v>
      </c>
      <c r="AH3272" s="16" t="str">
        <f t="shared" si="311"/>
        <v/>
      </c>
      <c r="AI3272" s="17" t="str">
        <f>IF('Peer Comparison Tool'!$D$11="NR","",IF($C3272='Peer Comparison Tool'!$D$9,COUNT('ALLL &lt;50B Database'!$AI$1:AI3271)+1,""))</f>
        <v/>
      </c>
    </row>
    <row r="3273" spans="1:35" x14ac:dyDescent="0.25">
      <c r="A3273" t="s">
        <v>3940</v>
      </c>
      <c r="B3273">
        <v>49858</v>
      </c>
      <c r="C3273" s="5" t="s">
        <v>3704</v>
      </c>
      <c r="D3273" s="5" t="s">
        <v>4390</v>
      </c>
      <c r="E3273" s="5" t="s">
        <v>4388</v>
      </c>
      <c r="F3273" s="2">
        <v>935</v>
      </c>
      <c r="G3273" s="2">
        <v>145171</v>
      </c>
      <c r="H3273" s="2">
        <v>86816</v>
      </c>
      <c r="I3273" s="2">
        <v>2377</v>
      </c>
      <c r="J3273" s="2">
        <v>84439</v>
      </c>
      <c r="K3273" s="33">
        <v>1.1073082343466881E-2</v>
      </c>
      <c r="L3273" s="2">
        <v>932</v>
      </c>
      <c r="M3273" s="2">
        <v>137980</v>
      </c>
      <c r="N3273" s="2">
        <v>96445</v>
      </c>
      <c r="O3273" s="33">
        <v>9.6635388044999746E-3</v>
      </c>
      <c r="P3273" s="2">
        <v>932</v>
      </c>
      <c r="Q3273" s="2">
        <v>139417</v>
      </c>
      <c r="R3273" s="2">
        <v>92308</v>
      </c>
      <c r="S3273" s="35">
        <v>1.0096633011223296E-2</v>
      </c>
      <c r="T3273" t="s">
        <v>4388</v>
      </c>
      <c r="U3273" t="s">
        <v>4388</v>
      </c>
      <c r="V3273" s="5" t="s">
        <v>4390</v>
      </c>
      <c r="W3273" s="5">
        <v>0</v>
      </c>
      <c r="X3273" s="4">
        <v>9.7644933224358584E-4</v>
      </c>
      <c r="Y3273" s="6">
        <v>3</v>
      </c>
      <c r="Z3273" s="4">
        <v>4.3309420672332094E-4</v>
      </c>
      <c r="AA3273" s="5">
        <v>3339</v>
      </c>
      <c r="AC3273" s="16" t="str">
        <f t="shared" si="306"/>
        <v/>
      </c>
      <c r="AD3273" s="16" t="str">
        <f t="shared" si="307"/>
        <v/>
      </c>
      <c r="AE3273" s="16" t="str">
        <f t="shared" si="308"/>
        <v/>
      </c>
      <c r="AF3273" s="16" t="str">
        <f t="shared" si="309"/>
        <v/>
      </c>
      <c r="AG3273" s="16">
        <f t="shared" si="310"/>
        <v>1.1073082343466881E-2</v>
      </c>
      <c r="AH3273" s="16" t="str">
        <f t="shared" si="311"/>
        <v/>
      </c>
      <c r="AI3273" s="17" t="str">
        <f>IF('Peer Comparison Tool'!$D$11="NR","",IF($C3273='Peer Comparison Tool'!$D$9,COUNT('ALLL &lt;50B Database'!$AI$1:AI3272)+1,""))</f>
        <v/>
      </c>
    </row>
    <row r="3274" spans="1:35" x14ac:dyDescent="0.25">
      <c r="A3274" t="s">
        <v>3149</v>
      </c>
      <c r="B3274">
        <v>2107181</v>
      </c>
      <c r="C3274" s="5" t="s">
        <v>3064</v>
      </c>
      <c r="D3274" s="5" t="s">
        <v>4390</v>
      </c>
      <c r="E3274" s="5" t="s">
        <v>4388</v>
      </c>
      <c r="F3274" s="2">
        <v>71</v>
      </c>
      <c r="G3274" s="2">
        <v>145120</v>
      </c>
      <c r="H3274" s="2">
        <v>874</v>
      </c>
      <c r="I3274" s="2">
        <v>0</v>
      </c>
      <c r="J3274" s="2">
        <v>874</v>
      </c>
      <c r="K3274" s="33">
        <v>8.1235697940503435E-2</v>
      </c>
      <c r="L3274" s="2">
        <v>41</v>
      </c>
      <c r="M3274" s="2">
        <v>199256</v>
      </c>
      <c r="N3274" s="2">
        <v>2042</v>
      </c>
      <c r="O3274" s="33">
        <v>2.0078354554358472E-2</v>
      </c>
      <c r="P3274" s="2">
        <v>45</v>
      </c>
      <c r="Q3274" s="2">
        <v>140262</v>
      </c>
      <c r="R3274" s="2">
        <v>1127</v>
      </c>
      <c r="S3274" s="35">
        <v>3.992901508429459E-2</v>
      </c>
      <c r="T3274" t="s">
        <v>4388</v>
      </c>
      <c r="U3274" t="s">
        <v>4388</v>
      </c>
      <c r="V3274" s="5" t="s">
        <v>4390</v>
      </c>
      <c r="W3274" s="5">
        <v>0</v>
      </c>
      <c r="X3274" s="4">
        <v>4.1306682856208844E-2</v>
      </c>
      <c r="Y3274" s="6">
        <v>26</v>
      </c>
      <c r="Z3274" s="4">
        <v>1.9850660529936118E-2</v>
      </c>
      <c r="AA3274" s="5">
        <v>13</v>
      </c>
      <c r="AC3274" s="16" t="str">
        <f t="shared" si="306"/>
        <v/>
      </c>
      <c r="AD3274" s="16" t="str">
        <f t="shared" si="307"/>
        <v/>
      </c>
      <c r="AE3274" s="16" t="str">
        <f t="shared" si="308"/>
        <v/>
      </c>
      <c r="AF3274" s="16" t="str">
        <f t="shared" si="309"/>
        <v/>
      </c>
      <c r="AG3274" s="16">
        <f t="shared" si="310"/>
        <v>8.1235697940503435E-2</v>
      </c>
      <c r="AH3274" s="16" t="str">
        <f t="shared" si="311"/>
        <v/>
      </c>
      <c r="AI3274" s="17" t="str">
        <f>IF('Peer Comparison Tool'!$D$11="NR","",IF($C3274='Peer Comparison Tool'!$D$9,COUNT('ALLL &lt;50B Database'!$AI$1:AI3273)+1,""))</f>
        <v/>
      </c>
    </row>
    <row r="3275" spans="1:35" x14ac:dyDescent="0.25">
      <c r="A3275" t="s">
        <v>2153</v>
      </c>
      <c r="B3275">
        <v>295057</v>
      </c>
      <c r="C3275" s="5" t="s">
        <v>2041</v>
      </c>
      <c r="D3275" s="5" t="s">
        <v>4390</v>
      </c>
      <c r="E3275" s="5" t="s">
        <v>4388</v>
      </c>
      <c r="F3275" s="2">
        <v>1801</v>
      </c>
      <c r="G3275" s="2">
        <v>145094</v>
      </c>
      <c r="H3275" s="2">
        <v>119502</v>
      </c>
      <c r="I3275" s="2">
        <v>3356</v>
      </c>
      <c r="J3275" s="2">
        <v>116146</v>
      </c>
      <c r="K3275" s="33">
        <v>1.5506345461746422E-2</v>
      </c>
      <c r="L3275" s="2">
        <v>1417</v>
      </c>
      <c r="M3275" s="2">
        <v>135690</v>
      </c>
      <c r="N3275" s="2">
        <v>116391</v>
      </c>
      <c r="O3275" s="33">
        <v>1.2174480844738855E-2</v>
      </c>
      <c r="P3275" s="2">
        <v>1588</v>
      </c>
      <c r="Q3275" s="2">
        <v>136274</v>
      </c>
      <c r="R3275" s="2">
        <v>115370</v>
      </c>
      <c r="S3275" s="35">
        <v>1.3764410158620092E-2</v>
      </c>
      <c r="T3275" t="s">
        <v>4388</v>
      </c>
      <c r="U3275" t="s">
        <v>4388</v>
      </c>
      <c r="V3275" s="5" t="s">
        <v>4390</v>
      </c>
      <c r="W3275" s="5">
        <v>0</v>
      </c>
      <c r="X3275" s="4">
        <v>1.7419353031263296E-3</v>
      </c>
      <c r="Y3275" s="6">
        <v>213</v>
      </c>
      <c r="Z3275" s="4">
        <v>1.5899293138812373E-3</v>
      </c>
      <c r="AA3275" s="5">
        <v>1435</v>
      </c>
      <c r="AC3275" s="16" t="str">
        <f t="shared" si="306"/>
        <v/>
      </c>
      <c r="AD3275" s="16" t="str">
        <f t="shared" si="307"/>
        <v/>
      </c>
      <c r="AE3275" s="16" t="str">
        <f t="shared" si="308"/>
        <v/>
      </c>
      <c r="AF3275" s="16" t="str">
        <f t="shared" si="309"/>
        <v/>
      </c>
      <c r="AG3275" s="16">
        <f t="shared" si="310"/>
        <v>1.5506345461746422E-2</v>
      </c>
      <c r="AH3275" s="16" t="str">
        <f t="shared" si="311"/>
        <v/>
      </c>
      <c r="AI3275" s="17" t="str">
        <f>IF('Peer Comparison Tool'!$D$11="NR","",IF($C3275='Peer Comparison Tool'!$D$9,COUNT('ALLL &lt;50B Database'!$AI$1:AI3274)+1,""))</f>
        <v/>
      </c>
    </row>
    <row r="3276" spans="1:35" x14ac:dyDescent="0.25">
      <c r="A3276" t="s">
        <v>2438</v>
      </c>
      <c r="B3276">
        <v>527057</v>
      </c>
      <c r="C3276" s="5" t="s">
        <v>2299</v>
      </c>
      <c r="D3276" s="5" t="s">
        <v>4390</v>
      </c>
      <c r="E3276" s="5" t="s">
        <v>4388</v>
      </c>
      <c r="F3276" s="2">
        <v>1355</v>
      </c>
      <c r="G3276" s="2">
        <v>145082</v>
      </c>
      <c r="H3276" s="2">
        <v>105931</v>
      </c>
      <c r="I3276" s="2">
        <v>975</v>
      </c>
      <c r="J3276" s="2">
        <v>104956</v>
      </c>
      <c r="K3276" s="33">
        <v>1.2910171881550364E-2</v>
      </c>
      <c r="L3276" s="2">
        <v>1314</v>
      </c>
      <c r="M3276" s="2">
        <v>136980</v>
      </c>
      <c r="N3276" s="2">
        <v>105822</v>
      </c>
      <c r="O3276" s="33">
        <v>1.2417077734308555E-2</v>
      </c>
      <c r="P3276" s="2">
        <v>1323</v>
      </c>
      <c r="Q3276" s="2">
        <v>140735</v>
      </c>
      <c r="R3276" s="2">
        <v>104583</v>
      </c>
      <c r="S3276" s="35">
        <v>1.265023952267577E-2</v>
      </c>
      <c r="T3276" t="s">
        <v>4388</v>
      </c>
      <c r="U3276" t="s">
        <v>4388</v>
      </c>
      <c r="V3276" s="5" t="s">
        <v>4390</v>
      </c>
      <c r="W3276" s="5">
        <v>0</v>
      </c>
      <c r="X3276" s="4">
        <v>2.5993235887459415E-4</v>
      </c>
      <c r="Y3276" s="6">
        <v>32</v>
      </c>
      <c r="Z3276" s="4">
        <v>2.3316178836721435E-4</v>
      </c>
      <c r="AA3276" s="5">
        <v>2484</v>
      </c>
      <c r="AC3276" s="16" t="str">
        <f t="shared" si="306"/>
        <v/>
      </c>
      <c r="AD3276" s="16" t="str">
        <f t="shared" si="307"/>
        <v/>
      </c>
      <c r="AE3276" s="16" t="str">
        <f t="shared" si="308"/>
        <v/>
      </c>
      <c r="AF3276" s="16" t="str">
        <f t="shared" si="309"/>
        <v/>
      </c>
      <c r="AG3276" s="16">
        <f t="shared" si="310"/>
        <v>1.2910171881550364E-2</v>
      </c>
      <c r="AH3276" s="16" t="str">
        <f t="shared" si="311"/>
        <v/>
      </c>
      <c r="AI3276" s="17" t="str">
        <f>IF('Peer Comparison Tool'!$D$11="NR","",IF($C3276='Peer Comparison Tool'!$D$9,COUNT('ALLL &lt;50B Database'!$AI$1:AI3275)+1,""))</f>
        <v/>
      </c>
    </row>
    <row r="3277" spans="1:35" x14ac:dyDescent="0.25">
      <c r="A3277" t="s">
        <v>1152</v>
      </c>
      <c r="B3277">
        <v>857941</v>
      </c>
      <c r="C3277" s="5" t="s">
        <v>926</v>
      </c>
      <c r="D3277" s="5" t="s">
        <v>4390</v>
      </c>
      <c r="E3277" s="5" t="s">
        <v>4388</v>
      </c>
      <c r="F3277" s="2">
        <v>1077</v>
      </c>
      <c r="G3277" s="2">
        <v>145028</v>
      </c>
      <c r="H3277" s="2">
        <v>111562</v>
      </c>
      <c r="I3277" s="2">
        <v>4886</v>
      </c>
      <c r="J3277" s="2">
        <v>106676</v>
      </c>
      <c r="K3277" s="33">
        <v>1.0095991600734936E-2</v>
      </c>
      <c r="L3277" s="2">
        <v>1031</v>
      </c>
      <c r="M3277" s="2">
        <v>136694</v>
      </c>
      <c r="N3277" s="2">
        <v>98537</v>
      </c>
      <c r="O3277" s="33">
        <v>1.0463074784091255E-2</v>
      </c>
      <c r="P3277" s="2">
        <v>1058</v>
      </c>
      <c r="Q3277" s="2">
        <v>133409</v>
      </c>
      <c r="R3277" s="2">
        <v>104833</v>
      </c>
      <c r="S3277" s="35">
        <v>1.0092241946715251E-2</v>
      </c>
      <c r="T3277" t="s">
        <v>4388</v>
      </c>
      <c r="U3277" t="s">
        <v>4388</v>
      </c>
      <c r="V3277" s="5" t="s">
        <v>4390</v>
      </c>
      <c r="W3277" s="5">
        <v>0</v>
      </c>
      <c r="X3277" s="4">
        <v>3.7496540196847034E-6</v>
      </c>
      <c r="Y3277" s="6">
        <v>19</v>
      </c>
      <c r="Z3277" s="4">
        <v>-3.7083283737600337E-4</v>
      </c>
      <c r="AA3277" s="5">
        <v>3752</v>
      </c>
      <c r="AC3277" s="16" t="str">
        <f t="shared" si="306"/>
        <v/>
      </c>
      <c r="AD3277" s="16" t="str">
        <f t="shared" si="307"/>
        <v/>
      </c>
      <c r="AE3277" s="16" t="str">
        <f t="shared" si="308"/>
        <v/>
      </c>
      <c r="AF3277" s="16" t="str">
        <f t="shared" si="309"/>
        <v/>
      </c>
      <c r="AG3277" s="16">
        <f t="shared" si="310"/>
        <v>1.0095991600734936E-2</v>
      </c>
      <c r="AH3277" s="16" t="str">
        <f t="shared" si="311"/>
        <v/>
      </c>
      <c r="AI3277" s="17" t="str">
        <f>IF('Peer Comparison Tool'!$D$11="NR","",IF($C3277='Peer Comparison Tool'!$D$9,COUNT('ALLL &lt;50B Database'!$AI$1:AI3276)+1,""))</f>
        <v/>
      </c>
    </row>
    <row r="3278" spans="1:35" x14ac:dyDescent="0.25">
      <c r="A3278" t="s">
        <v>1149</v>
      </c>
      <c r="B3278">
        <v>739832</v>
      </c>
      <c r="C3278" s="5" t="s">
        <v>926</v>
      </c>
      <c r="D3278" s="5" t="s">
        <v>4390</v>
      </c>
      <c r="E3278" s="5" t="s">
        <v>4388</v>
      </c>
      <c r="F3278" s="2">
        <v>1225</v>
      </c>
      <c r="G3278" s="2">
        <v>145001</v>
      </c>
      <c r="H3278" s="2">
        <v>101975</v>
      </c>
      <c r="I3278" s="2">
        <v>4534</v>
      </c>
      <c r="J3278" s="2">
        <v>97441</v>
      </c>
      <c r="K3278" s="33">
        <v>1.2571710060446835E-2</v>
      </c>
      <c r="L3278" s="2">
        <v>1134</v>
      </c>
      <c r="M3278" s="2">
        <v>130742</v>
      </c>
      <c r="N3278" s="2">
        <v>101748</v>
      </c>
      <c r="O3278" s="33">
        <v>1.1145182214883831E-2</v>
      </c>
      <c r="P3278" s="2">
        <v>1180</v>
      </c>
      <c r="Q3278" s="2">
        <v>134607</v>
      </c>
      <c r="R3278" s="2">
        <v>98989</v>
      </c>
      <c r="S3278" s="35">
        <v>1.1920516421016476E-2</v>
      </c>
      <c r="T3278" t="s">
        <v>4388</v>
      </c>
      <c r="U3278" t="s">
        <v>4388</v>
      </c>
      <c r="V3278" s="5" t="s">
        <v>4390</v>
      </c>
      <c r="W3278" s="5">
        <v>0</v>
      </c>
      <c r="X3278" s="4">
        <v>6.5119363943035892E-4</v>
      </c>
      <c r="Y3278" s="6">
        <v>45</v>
      </c>
      <c r="Z3278" s="4">
        <v>7.7533420613264473E-4</v>
      </c>
      <c r="AA3278" s="5">
        <v>2663</v>
      </c>
      <c r="AC3278" s="16" t="str">
        <f t="shared" si="306"/>
        <v/>
      </c>
      <c r="AD3278" s="16" t="str">
        <f t="shared" si="307"/>
        <v/>
      </c>
      <c r="AE3278" s="16" t="str">
        <f t="shared" si="308"/>
        <v/>
      </c>
      <c r="AF3278" s="16" t="str">
        <f t="shared" si="309"/>
        <v/>
      </c>
      <c r="AG3278" s="16">
        <f t="shared" si="310"/>
        <v>1.2571710060446835E-2</v>
      </c>
      <c r="AH3278" s="16" t="str">
        <f t="shared" si="311"/>
        <v/>
      </c>
      <c r="AI3278" s="17" t="str">
        <f>IF('Peer Comparison Tool'!$D$11="NR","",IF($C3278='Peer Comparison Tool'!$D$9,COUNT('ALLL &lt;50B Database'!$AI$1:AI3277)+1,""))</f>
        <v/>
      </c>
    </row>
    <row r="3279" spans="1:35" x14ac:dyDescent="0.25">
      <c r="A3279" t="s">
        <v>1135</v>
      </c>
      <c r="B3279">
        <v>1404883</v>
      </c>
      <c r="C3279" s="5" t="s">
        <v>926</v>
      </c>
      <c r="D3279" s="5" t="s">
        <v>4390</v>
      </c>
      <c r="E3279" s="5" t="s">
        <v>4388</v>
      </c>
      <c r="F3279" s="2">
        <v>1431</v>
      </c>
      <c r="G3279" s="2">
        <v>144870</v>
      </c>
      <c r="H3279" s="2">
        <v>106238</v>
      </c>
      <c r="I3279" s="2">
        <v>7622</v>
      </c>
      <c r="J3279" s="2">
        <v>98616</v>
      </c>
      <c r="K3279" s="33">
        <v>1.4510829885616939E-2</v>
      </c>
      <c r="L3279" s="2">
        <v>1261</v>
      </c>
      <c r="M3279" s="2">
        <v>133992</v>
      </c>
      <c r="N3279" s="2">
        <v>100285</v>
      </c>
      <c r="O3279" s="33">
        <v>1.2574163633644114E-2</v>
      </c>
      <c r="P3279" s="2">
        <v>1326</v>
      </c>
      <c r="Q3279" s="2">
        <v>145764</v>
      </c>
      <c r="R3279" s="2">
        <v>98247</v>
      </c>
      <c r="S3279" s="35">
        <v>1.3496595315887507E-2</v>
      </c>
      <c r="T3279" t="s">
        <v>4388</v>
      </c>
      <c r="U3279" t="s">
        <v>4388</v>
      </c>
      <c r="V3279" s="5" t="s">
        <v>4390</v>
      </c>
      <c r="W3279" s="5">
        <v>0</v>
      </c>
      <c r="X3279" s="4">
        <v>1.0142345697294313E-3</v>
      </c>
      <c r="Y3279" s="6">
        <v>105</v>
      </c>
      <c r="Z3279" s="4">
        <v>9.2243168224339332E-4</v>
      </c>
      <c r="AA3279" s="5">
        <v>1771</v>
      </c>
      <c r="AC3279" s="16" t="str">
        <f t="shared" si="306"/>
        <v/>
      </c>
      <c r="AD3279" s="16" t="str">
        <f t="shared" si="307"/>
        <v/>
      </c>
      <c r="AE3279" s="16" t="str">
        <f t="shared" si="308"/>
        <v/>
      </c>
      <c r="AF3279" s="16" t="str">
        <f t="shared" si="309"/>
        <v/>
      </c>
      <c r="AG3279" s="16">
        <f t="shared" si="310"/>
        <v>1.4510829885616939E-2</v>
      </c>
      <c r="AH3279" s="16" t="str">
        <f t="shared" si="311"/>
        <v/>
      </c>
      <c r="AI3279" s="17" t="str">
        <f>IF('Peer Comparison Tool'!$D$11="NR","",IF($C3279='Peer Comparison Tool'!$D$9,COUNT('ALLL &lt;50B Database'!$AI$1:AI3278)+1,""))</f>
        <v/>
      </c>
    </row>
    <row r="3280" spans="1:35" x14ac:dyDescent="0.25">
      <c r="A3280" t="s">
        <v>4107</v>
      </c>
      <c r="B3280">
        <v>658924</v>
      </c>
      <c r="C3280" s="5" t="s">
        <v>4058</v>
      </c>
      <c r="D3280" s="5" t="s">
        <v>4390</v>
      </c>
      <c r="E3280" s="5" t="s">
        <v>4388</v>
      </c>
      <c r="F3280" s="2">
        <v>1166</v>
      </c>
      <c r="G3280" s="2">
        <v>144809</v>
      </c>
      <c r="H3280" s="2">
        <v>67777</v>
      </c>
      <c r="I3280" s="2">
        <v>6511</v>
      </c>
      <c r="J3280" s="2">
        <v>61266</v>
      </c>
      <c r="K3280" s="33">
        <v>1.903176313126367E-2</v>
      </c>
      <c r="L3280" s="2">
        <v>1217</v>
      </c>
      <c r="M3280" s="2">
        <v>133374</v>
      </c>
      <c r="N3280" s="2">
        <v>62282</v>
      </c>
      <c r="O3280" s="33">
        <v>1.954015606435246E-2</v>
      </c>
      <c r="P3280" s="2">
        <v>1179</v>
      </c>
      <c r="Q3280" s="2">
        <v>135465</v>
      </c>
      <c r="R3280" s="2">
        <v>62442</v>
      </c>
      <c r="S3280" s="35">
        <v>1.8881522052464687E-2</v>
      </c>
      <c r="T3280" t="s">
        <v>4388</v>
      </c>
      <c r="U3280" t="s">
        <v>4388</v>
      </c>
      <c r="V3280" s="5" t="s">
        <v>4390</v>
      </c>
      <c r="W3280" s="5">
        <v>0</v>
      </c>
      <c r="X3280" s="4">
        <v>1.5024107879898357E-4</v>
      </c>
      <c r="Y3280" s="6">
        <v>-13</v>
      </c>
      <c r="Z3280" s="4">
        <v>-6.5863401188777371E-4</v>
      </c>
      <c r="AA3280" s="5">
        <v>671</v>
      </c>
      <c r="AC3280" s="16" t="str">
        <f t="shared" si="306"/>
        <v/>
      </c>
      <c r="AD3280" s="16" t="str">
        <f t="shared" si="307"/>
        <v/>
      </c>
      <c r="AE3280" s="16" t="str">
        <f t="shared" si="308"/>
        <v/>
      </c>
      <c r="AF3280" s="16" t="str">
        <f t="shared" si="309"/>
        <v/>
      </c>
      <c r="AG3280" s="16">
        <f t="shared" si="310"/>
        <v>1.903176313126367E-2</v>
      </c>
      <c r="AH3280" s="16" t="str">
        <f t="shared" si="311"/>
        <v/>
      </c>
      <c r="AI3280" s="17" t="str">
        <f>IF('Peer Comparison Tool'!$D$11="NR","",IF($C3280='Peer Comparison Tool'!$D$9,COUNT('ALLL &lt;50B Database'!$AI$1:AI3279)+1,""))</f>
        <v/>
      </c>
    </row>
    <row r="3281" spans="1:35" x14ac:dyDescent="0.25">
      <c r="A3281" t="s">
        <v>3151</v>
      </c>
      <c r="B3281">
        <v>386825</v>
      </c>
      <c r="C3281" s="5" t="s">
        <v>3064</v>
      </c>
      <c r="D3281" s="5" t="s">
        <v>4390</v>
      </c>
      <c r="E3281" s="5" t="s">
        <v>4388</v>
      </c>
      <c r="F3281" s="2">
        <v>418</v>
      </c>
      <c r="G3281" s="2">
        <v>144775</v>
      </c>
      <c r="H3281" s="2">
        <v>52990</v>
      </c>
      <c r="I3281" s="2">
        <v>1572</v>
      </c>
      <c r="J3281" s="2">
        <v>51418</v>
      </c>
      <c r="K3281" s="33">
        <v>8.1294488311486248E-3</v>
      </c>
      <c r="L3281" s="2">
        <v>412</v>
      </c>
      <c r="M3281" s="2">
        <v>135063</v>
      </c>
      <c r="N3281" s="2">
        <v>54400</v>
      </c>
      <c r="O3281" s="33">
        <v>7.5735294117647055E-3</v>
      </c>
      <c r="P3281" s="2">
        <v>412</v>
      </c>
      <c r="Q3281" s="2">
        <v>136537</v>
      </c>
      <c r="R3281" s="2">
        <v>52099</v>
      </c>
      <c r="S3281" s="35">
        <v>7.9080212672028253E-3</v>
      </c>
      <c r="T3281" t="s">
        <v>4388</v>
      </c>
      <c r="U3281" t="s">
        <v>4388</v>
      </c>
      <c r="V3281" s="5" t="s">
        <v>4390</v>
      </c>
      <c r="W3281" s="5">
        <v>0</v>
      </c>
      <c r="X3281" s="4">
        <v>2.2142756394579952E-4</v>
      </c>
      <c r="Y3281" s="6">
        <v>6</v>
      </c>
      <c r="Z3281" s="4">
        <v>3.3449185543811977E-4</v>
      </c>
      <c r="AA3281" s="5">
        <v>4294</v>
      </c>
      <c r="AC3281" s="16" t="str">
        <f t="shared" si="306"/>
        <v/>
      </c>
      <c r="AD3281" s="16" t="str">
        <f t="shared" si="307"/>
        <v/>
      </c>
      <c r="AE3281" s="16" t="str">
        <f t="shared" si="308"/>
        <v/>
      </c>
      <c r="AF3281" s="16" t="str">
        <f t="shared" si="309"/>
        <v/>
      </c>
      <c r="AG3281" s="16">
        <f t="shared" si="310"/>
        <v>8.1294488311486248E-3</v>
      </c>
      <c r="AH3281" s="16" t="str">
        <f t="shared" si="311"/>
        <v/>
      </c>
      <c r="AI3281" s="17" t="str">
        <f>IF('Peer Comparison Tool'!$D$11="NR","",IF($C3281='Peer Comparison Tool'!$D$9,COUNT('ALLL &lt;50B Database'!$AI$1:AI3280)+1,""))</f>
        <v/>
      </c>
    </row>
    <row r="3282" spans="1:35" x14ac:dyDescent="0.25">
      <c r="A3282" t="s">
        <v>2769</v>
      </c>
      <c r="B3282">
        <v>413758</v>
      </c>
      <c r="C3282" s="5" t="s">
        <v>2711</v>
      </c>
      <c r="D3282" s="5" t="s">
        <v>4390</v>
      </c>
      <c r="E3282" s="5" t="s">
        <v>4388</v>
      </c>
      <c r="F3282" s="2">
        <v>1685</v>
      </c>
      <c r="G3282" s="2">
        <v>144739</v>
      </c>
      <c r="H3282" s="2">
        <v>117184</v>
      </c>
      <c r="I3282" s="2">
        <v>1924</v>
      </c>
      <c r="J3282" s="2">
        <v>115260</v>
      </c>
      <c r="K3282" s="33">
        <v>1.4619121985077217E-2</v>
      </c>
      <c r="L3282" s="2">
        <v>1602</v>
      </c>
      <c r="M3282" s="2">
        <v>134834</v>
      </c>
      <c r="N3282" s="2">
        <v>112556</v>
      </c>
      <c r="O3282" s="33">
        <v>1.4232915171114822E-2</v>
      </c>
      <c r="P3282" s="2">
        <v>1625</v>
      </c>
      <c r="Q3282" s="2">
        <v>134390</v>
      </c>
      <c r="R3282" s="2">
        <v>115707</v>
      </c>
      <c r="S3282" s="35">
        <v>1.4044094134322038E-2</v>
      </c>
      <c r="T3282" t="s">
        <v>4388</v>
      </c>
      <c r="U3282" t="s">
        <v>4388</v>
      </c>
      <c r="V3282" s="5" t="s">
        <v>4390</v>
      </c>
      <c r="W3282" s="5">
        <v>0</v>
      </c>
      <c r="X3282" s="4">
        <v>5.7502785075517864E-4</v>
      </c>
      <c r="Y3282" s="6">
        <v>60</v>
      </c>
      <c r="Z3282" s="4">
        <v>-1.8882103679278457E-4</v>
      </c>
      <c r="AA3282" s="5">
        <v>1734</v>
      </c>
      <c r="AC3282" s="16" t="str">
        <f t="shared" si="306"/>
        <v/>
      </c>
      <c r="AD3282" s="16" t="str">
        <f t="shared" si="307"/>
        <v/>
      </c>
      <c r="AE3282" s="16" t="str">
        <f t="shared" si="308"/>
        <v/>
      </c>
      <c r="AF3282" s="16" t="str">
        <f t="shared" si="309"/>
        <v/>
      </c>
      <c r="AG3282" s="16">
        <f t="shared" si="310"/>
        <v>1.4619121985077217E-2</v>
      </c>
      <c r="AH3282" s="16" t="str">
        <f t="shared" si="311"/>
        <v/>
      </c>
      <c r="AI3282" s="17" t="str">
        <f>IF('Peer Comparison Tool'!$D$11="NR","",IF($C3282='Peer Comparison Tool'!$D$9,COUNT('ALLL &lt;50B Database'!$AI$1:AI3281)+1,""))</f>
        <v/>
      </c>
    </row>
    <row r="3283" spans="1:35" x14ac:dyDescent="0.25">
      <c r="A3283" t="s">
        <v>654</v>
      </c>
      <c r="B3283">
        <v>3213333</v>
      </c>
      <c r="C3283" s="5" t="s">
        <v>561</v>
      </c>
      <c r="D3283" s="5" t="s">
        <v>4390</v>
      </c>
      <c r="E3283" s="5" t="s">
        <v>4388</v>
      </c>
      <c r="F3283" s="2">
        <v>1760</v>
      </c>
      <c r="G3283" s="2">
        <v>144724</v>
      </c>
      <c r="H3283" s="2">
        <v>104417</v>
      </c>
      <c r="I3283" s="2">
        <v>6022</v>
      </c>
      <c r="J3283" s="2">
        <v>98395</v>
      </c>
      <c r="K3283" s="33">
        <v>1.7887087758524316E-2</v>
      </c>
      <c r="L3283" s="2">
        <v>1596</v>
      </c>
      <c r="M3283" s="2">
        <v>138041</v>
      </c>
      <c r="N3283" s="2">
        <v>99047</v>
      </c>
      <c r="O3283" s="33">
        <v>1.6113562248225591E-2</v>
      </c>
      <c r="P3283" s="2">
        <v>1673</v>
      </c>
      <c r="Q3283" s="2">
        <v>138732</v>
      </c>
      <c r="R3283" s="2">
        <v>101477</v>
      </c>
      <c r="S3283" s="35">
        <v>1.6486494476580901E-2</v>
      </c>
      <c r="T3283" t="s">
        <v>4388</v>
      </c>
      <c r="U3283" t="s">
        <v>4388</v>
      </c>
      <c r="V3283" s="5" t="s">
        <v>4390</v>
      </c>
      <c r="W3283" s="5">
        <v>0</v>
      </c>
      <c r="X3283" s="4">
        <v>1.4005932819434151E-3</v>
      </c>
      <c r="Y3283" s="6">
        <v>87</v>
      </c>
      <c r="Z3283" s="4">
        <v>3.7293222835530979E-4</v>
      </c>
      <c r="AA3283" s="5">
        <v>866</v>
      </c>
      <c r="AC3283" s="16" t="str">
        <f t="shared" si="306"/>
        <v/>
      </c>
      <c r="AD3283" s="16" t="str">
        <f t="shared" si="307"/>
        <v/>
      </c>
      <c r="AE3283" s="16" t="str">
        <f t="shared" si="308"/>
        <v/>
      </c>
      <c r="AF3283" s="16" t="str">
        <f t="shared" si="309"/>
        <v/>
      </c>
      <c r="AG3283" s="16">
        <f t="shared" si="310"/>
        <v>1.7887087758524316E-2</v>
      </c>
      <c r="AH3283" s="16" t="str">
        <f t="shared" si="311"/>
        <v/>
      </c>
      <c r="AI3283" s="17" t="str">
        <f>IF('Peer Comparison Tool'!$D$11="NR","",IF($C3283='Peer Comparison Tool'!$D$9,COUNT('ALLL &lt;50B Database'!$AI$1:AI3282)+1,""))</f>
        <v/>
      </c>
    </row>
    <row r="3284" spans="1:35" x14ac:dyDescent="0.25">
      <c r="A3284" t="s">
        <v>4108</v>
      </c>
      <c r="B3284">
        <v>3627109</v>
      </c>
      <c r="C3284" s="5" t="s">
        <v>4058</v>
      </c>
      <c r="D3284" s="5" t="s">
        <v>4390</v>
      </c>
      <c r="E3284" s="5" t="s">
        <v>4388</v>
      </c>
      <c r="F3284" s="2">
        <v>1196</v>
      </c>
      <c r="G3284" s="2">
        <v>144693</v>
      </c>
      <c r="H3284" s="2">
        <v>121585</v>
      </c>
      <c r="I3284" s="2">
        <v>12682</v>
      </c>
      <c r="J3284" s="2">
        <v>108903</v>
      </c>
      <c r="K3284" s="33">
        <v>1.098225025940516E-2</v>
      </c>
      <c r="L3284" s="2">
        <v>1100</v>
      </c>
      <c r="M3284" s="2">
        <v>135338</v>
      </c>
      <c r="N3284" s="2">
        <v>109432</v>
      </c>
      <c r="O3284" s="33">
        <v>1.005190437897507E-2</v>
      </c>
      <c r="P3284" s="2">
        <v>1100</v>
      </c>
      <c r="Q3284" s="2">
        <v>134071</v>
      </c>
      <c r="R3284" s="2">
        <v>108690</v>
      </c>
      <c r="S3284" s="35">
        <v>1.0120526267365903E-2</v>
      </c>
      <c r="T3284" t="s">
        <v>4388</v>
      </c>
      <c r="U3284" t="s">
        <v>4388</v>
      </c>
      <c r="V3284" s="5" t="s">
        <v>4390</v>
      </c>
      <c r="W3284" s="5">
        <v>0</v>
      </c>
      <c r="X3284" s="4">
        <v>8.617239920392563E-4</v>
      </c>
      <c r="Y3284" s="6">
        <v>96</v>
      </c>
      <c r="Z3284" s="4">
        <v>6.8621888390832733E-5</v>
      </c>
      <c r="AA3284" s="5">
        <v>3392</v>
      </c>
      <c r="AC3284" s="16" t="str">
        <f t="shared" si="306"/>
        <v/>
      </c>
      <c r="AD3284" s="16" t="str">
        <f t="shared" si="307"/>
        <v/>
      </c>
      <c r="AE3284" s="16" t="str">
        <f t="shared" si="308"/>
        <v/>
      </c>
      <c r="AF3284" s="16" t="str">
        <f t="shared" si="309"/>
        <v/>
      </c>
      <c r="AG3284" s="16">
        <f t="shared" si="310"/>
        <v>1.098225025940516E-2</v>
      </c>
      <c r="AH3284" s="16" t="str">
        <f t="shared" si="311"/>
        <v/>
      </c>
      <c r="AI3284" s="17" t="str">
        <f>IF('Peer Comparison Tool'!$D$11="NR","",IF($C3284='Peer Comparison Tool'!$D$9,COUNT('ALLL &lt;50B Database'!$AI$1:AI3283)+1,""))</f>
        <v/>
      </c>
    </row>
    <row r="3285" spans="1:35" x14ac:dyDescent="0.25">
      <c r="A3285" t="s">
        <v>2446</v>
      </c>
      <c r="B3285">
        <v>619859</v>
      </c>
      <c r="C3285" s="5" t="s">
        <v>2299</v>
      </c>
      <c r="D3285" s="5" t="s">
        <v>4390</v>
      </c>
      <c r="E3285" s="5" t="s">
        <v>4388</v>
      </c>
      <c r="F3285" s="2">
        <v>1667</v>
      </c>
      <c r="G3285" s="2">
        <v>144588</v>
      </c>
      <c r="H3285" s="2">
        <v>69609</v>
      </c>
      <c r="I3285" s="2">
        <v>6850</v>
      </c>
      <c r="J3285" s="2">
        <v>62759</v>
      </c>
      <c r="K3285" s="33">
        <v>2.6561927372966428E-2</v>
      </c>
      <c r="L3285" s="2">
        <v>1643</v>
      </c>
      <c r="M3285" s="2">
        <v>126417</v>
      </c>
      <c r="N3285" s="2">
        <v>62944</v>
      </c>
      <c r="O3285" s="33">
        <v>2.6102567361464157E-2</v>
      </c>
      <c r="P3285" s="2">
        <v>1663</v>
      </c>
      <c r="Q3285" s="2">
        <v>130126</v>
      </c>
      <c r="R3285" s="2">
        <v>64205</v>
      </c>
      <c r="S3285" s="35">
        <v>2.5901409547543025E-2</v>
      </c>
      <c r="T3285" t="s">
        <v>4388</v>
      </c>
      <c r="U3285" t="s">
        <v>4388</v>
      </c>
      <c r="V3285" s="5" t="s">
        <v>4390</v>
      </c>
      <c r="W3285" s="5">
        <v>0</v>
      </c>
      <c r="X3285" s="4">
        <v>6.6051782542340259E-4</v>
      </c>
      <c r="Y3285" s="6">
        <v>4</v>
      </c>
      <c r="Z3285" s="4">
        <v>-2.011578139211323E-4</v>
      </c>
      <c r="AA3285" s="5">
        <v>207</v>
      </c>
      <c r="AC3285" s="16" t="str">
        <f t="shared" si="306"/>
        <v/>
      </c>
      <c r="AD3285" s="16" t="str">
        <f t="shared" si="307"/>
        <v/>
      </c>
      <c r="AE3285" s="16" t="str">
        <f t="shared" si="308"/>
        <v/>
      </c>
      <c r="AF3285" s="16" t="str">
        <f t="shared" si="309"/>
        <v/>
      </c>
      <c r="AG3285" s="16">
        <f t="shared" si="310"/>
        <v>2.6561927372966428E-2</v>
      </c>
      <c r="AH3285" s="16" t="str">
        <f t="shared" si="311"/>
        <v/>
      </c>
      <c r="AI3285" s="17" t="str">
        <f>IF('Peer Comparison Tool'!$D$11="NR","",IF($C3285='Peer Comparison Tool'!$D$9,COUNT('ALLL &lt;50B Database'!$AI$1:AI3284)+1,""))</f>
        <v/>
      </c>
    </row>
    <row r="3286" spans="1:35" x14ac:dyDescent="0.25">
      <c r="A3286" t="s">
        <v>1484</v>
      </c>
      <c r="B3286">
        <v>171656</v>
      </c>
      <c r="C3286" s="5" t="s">
        <v>1389</v>
      </c>
      <c r="D3286" s="5" t="s">
        <v>4387</v>
      </c>
      <c r="E3286" s="5" t="s">
        <v>4388</v>
      </c>
      <c r="F3286" s="2">
        <v>955</v>
      </c>
      <c r="G3286" s="2">
        <v>144511</v>
      </c>
      <c r="H3286" s="2">
        <v>100809</v>
      </c>
      <c r="I3286" s="2">
        <v>13518</v>
      </c>
      <c r="J3286" s="2">
        <v>87291</v>
      </c>
      <c r="K3286" s="33">
        <v>1.0940417683380875E-2</v>
      </c>
      <c r="L3286" s="2">
        <v>905</v>
      </c>
      <c r="M3286" s="2">
        <v>122541</v>
      </c>
      <c r="N3286" s="2">
        <v>86015</v>
      </c>
      <c r="O3286" s="33">
        <v>1.0521420682439109E-2</v>
      </c>
      <c r="P3286" s="2">
        <v>930</v>
      </c>
      <c r="Q3286" s="2">
        <v>123296</v>
      </c>
      <c r="R3286" s="2">
        <v>87371</v>
      </c>
      <c r="S3286" s="35">
        <v>1.0644264115095397E-2</v>
      </c>
      <c r="T3286" t="s">
        <v>4388</v>
      </c>
      <c r="U3286" t="s">
        <v>4388</v>
      </c>
      <c r="V3286" s="5" t="s">
        <v>4387</v>
      </c>
      <c r="W3286" s="5">
        <v>0</v>
      </c>
      <c r="X3286" s="4">
        <v>2.9615356828547809E-4</v>
      </c>
      <c r="Y3286" s="6">
        <v>25</v>
      </c>
      <c r="Z3286" s="4">
        <v>1.2284343265628848E-4</v>
      </c>
      <c r="AA3286" s="5">
        <v>3404</v>
      </c>
      <c r="AC3286" s="16" t="str">
        <f t="shared" si="306"/>
        <v/>
      </c>
      <c r="AD3286" s="16" t="str">
        <f t="shared" si="307"/>
        <v/>
      </c>
      <c r="AE3286" s="16" t="str">
        <f t="shared" si="308"/>
        <v/>
      </c>
      <c r="AF3286" s="16" t="str">
        <f t="shared" si="309"/>
        <v/>
      </c>
      <c r="AG3286" s="16">
        <f t="shared" si="310"/>
        <v>1.0940417683380875E-2</v>
      </c>
      <c r="AH3286" s="16" t="str">
        <f t="shared" si="311"/>
        <v/>
      </c>
      <c r="AI3286" s="17" t="str">
        <f>IF('Peer Comparison Tool'!$D$11="NR","",IF($C3286='Peer Comparison Tool'!$D$9,COUNT('ALLL &lt;50B Database'!$AI$1:AI3285)+1,""))</f>
        <v/>
      </c>
    </row>
    <row r="3287" spans="1:35" x14ac:dyDescent="0.25">
      <c r="A3287" t="s">
        <v>1144</v>
      </c>
      <c r="B3287">
        <v>666844</v>
      </c>
      <c r="C3287" s="5" t="s">
        <v>926</v>
      </c>
      <c r="D3287" s="5" t="s">
        <v>4390</v>
      </c>
      <c r="E3287" s="5" t="s">
        <v>4388</v>
      </c>
      <c r="F3287" s="2">
        <v>1183</v>
      </c>
      <c r="G3287" s="2">
        <v>144505</v>
      </c>
      <c r="H3287" s="2">
        <v>100284</v>
      </c>
      <c r="I3287" s="2">
        <v>2232</v>
      </c>
      <c r="J3287" s="2">
        <v>98052</v>
      </c>
      <c r="K3287" s="33">
        <v>1.2065026720515645E-2</v>
      </c>
      <c r="L3287" s="2">
        <v>1183</v>
      </c>
      <c r="M3287" s="2">
        <v>134213</v>
      </c>
      <c r="N3287" s="2">
        <v>95911</v>
      </c>
      <c r="O3287" s="33">
        <v>1.233435163849819E-2</v>
      </c>
      <c r="P3287" s="2">
        <v>1173</v>
      </c>
      <c r="Q3287" s="2">
        <v>136219</v>
      </c>
      <c r="R3287" s="2">
        <v>95925</v>
      </c>
      <c r="S3287" s="35">
        <v>1.2228303362001564E-2</v>
      </c>
      <c r="T3287" t="s">
        <v>4388</v>
      </c>
      <c r="U3287" t="s">
        <v>4388</v>
      </c>
      <c r="V3287" s="5" t="s">
        <v>4390</v>
      </c>
      <c r="W3287" s="5">
        <v>0</v>
      </c>
      <c r="X3287" s="4">
        <v>-1.632766414859186E-4</v>
      </c>
      <c r="Y3287" s="6">
        <v>10</v>
      </c>
      <c r="Z3287" s="4">
        <v>-1.0604827649662689E-4</v>
      </c>
      <c r="AA3287" s="5">
        <v>2898</v>
      </c>
      <c r="AC3287" s="16" t="str">
        <f t="shared" si="306"/>
        <v/>
      </c>
      <c r="AD3287" s="16" t="str">
        <f t="shared" si="307"/>
        <v/>
      </c>
      <c r="AE3287" s="16" t="str">
        <f t="shared" si="308"/>
        <v/>
      </c>
      <c r="AF3287" s="16" t="str">
        <f t="shared" si="309"/>
        <v/>
      </c>
      <c r="AG3287" s="16">
        <f t="shared" si="310"/>
        <v>1.2065026720515645E-2</v>
      </c>
      <c r="AH3287" s="16" t="str">
        <f t="shared" si="311"/>
        <v/>
      </c>
      <c r="AI3287" s="17" t="str">
        <f>IF('Peer Comparison Tool'!$D$11="NR","",IF($C3287='Peer Comparison Tool'!$D$9,COUNT('ALLL &lt;50B Database'!$AI$1:AI3286)+1,""))</f>
        <v/>
      </c>
    </row>
    <row r="3288" spans="1:35" x14ac:dyDescent="0.25">
      <c r="A3288" t="s">
        <v>74</v>
      </c>
      <c r="B3288">
        <v>3633016</v>
      </c>
      <c r="C3288" s="5" t="s">
        <v>6</v>
      </c>
      <c r="D3288" s="5" t="s">
        <v>4390</v>
      </c>
      <c r="E3288" s="5" t="s">
        <v>4388</v>
      </c>
      <c r="F3288" s="2">
        <v>961</v>
      </c>
      <c r="G3288" s="2">
        <v>144489</v>
      </c>
      <c r="H3288" s="2">
        <v>98666</v>
      </c>
      <c r="I3288" s="2">
        <v>10435</v>
      </c>
      <c r="J3288" s="2">
        <v>88231</v>
      </c>
      <c r="K3288" s="33">
        <v>1.0891863404018995E-2</v>
      </c>
      <c r="L3288" s="2">
        <v>920</v>
      </c>
      <c r="M3288" s="2">
        <v>129964</v>
      </c>
      <c r="N3288" s="2">
        <v>89627</v>
      </c>
      <c r="O3288" s="33">
        <v>1.0264763966215538E-2</v>
      </c>
      <c r="P3288" s="2">
        <v>924</v>
      </c>
      <c r="Q3288" s="2">
        <v>132110</v>
      </c>
      <c r="R3288" s="2">
        <v>91182</v>
      </c>
      <c r="S3288" s="35">
        <v>1.0133578995854445E-2</v>
      </c>
      <c r="T3288" t="s">
        <v>4388</v>
      </c>
      <c r="U3288" t="s">
        <v>4388</v>
      </c>
      <c r="V3288" s="5" t="s">
        <v>4390</v>
      </c>
      <c r="W3288" s="5">
        <v>0</v>
      </c>
      <c r="X3288" s="4">
        <v>7.5828440816455046E-4</v>
      </c>
      <c r="Y3288" s="6">
        <v>37</v>
      </c>
      <c r="Z3288" s="4">
        <v>-1.3118497036109303E-4</v>
      </c>
      <c r="AA3288" s="5">
        <v>3425</v>
      </c>
      <c r="AC3288" s="16" t="str">
        <f t="shared" si="306"/>
        <v/>
      </c>
      <c r="AD3288" s="16" t="str">
        <f t="shared" si="307"/>
        <v/>
      </c>
      <c r="AE3288" s="16" t="str">
        <f t="shared" si="308"/>
        <v/>
      </c>
      <c r="AF3288" s="16" t="str">
        <f t="shared" si="309"/>
        <v/>
      </c>
      <c r="AG3288" s="16">
        <f t="shared" si="310"/>
        <v>1.0891863404018995E-2</v>
      </c>
      <c r="AH3288" s="16" t="str">
        <f t="shared" si="311"/>
        <v/>
      </c>
      <c r="AI3288" s="17" t="str">
        <f>IF('Peer Comparison Tool'!$D$11="NR","",IF($C3288='Peer Comparison Tool'!$D$9,COUNT('ALLL &lt;50B Database'!$AI$1:AI3287)+1,""))</f>
        <v/>
      </c>
    </row>
    <row r="3289" spans="1:35" x14ac:dyDescent="0.25">
      <c r="A3289" t="s">
        <v>1478</v>
      </c>
      <c r="B3289">
        <v>297051</v>
      </c>
      <c r="C3289" s="5" t="s">
        <v>1389</v>
      </c>
      <c r="D3289" s="5" t="s">
        <v>4390</v>
      </c>
      <c r="E3289" s="5" t="s">
        <v>4388</v>
      </c>
      <c r="F3289" s="2">
        <v>1004</v>
      </c>
      <c r="G3289" s="2">
        <v>144461</v>
      </c>
      <c r="H3289" s="2">
        <v>97829</v>
      </c>
      <c r="I3289" s="2">
        <v>0</v>
      </c>
      <c r="J3289" s="2">
        <v>97829</v>
      </c>
      <c r="K3289" s="33">
        <v>1.026280550756933E-2</v>
      </c>
      <c r="L3289" s="2">
        <v>962</v>
      </c>
      <c r="M3289" s="2">
        <v>127607</v>
      </c>
      <c r="N3289" s="2">
        <v>93281</v>
      </c>
      <c r="O3289" s="33">
        <v>1.0312925461776782E-2</v>
      </c>
      <c r="P3289" s="2">
        <v>975</v>
      </c>
      <c r="Q3289" s="2">
        <v>131531</v>
      </c>
      <c r="R3289" s="2">
        <v>95088</v>
      </c>
      <c r="S3289" s="35">
        <v>1.0253659767794044E-2</v>
      </c>
      <c r="T3289" t="s">
        <v>4388</v>
      </c>
      <c r="U3289" t="s">
        <v>4388</v>
      </c>
      <c r="V3289" s="5" t="s">
        <v>4390</v>
      </c>
      <c r="W3289" s="5">
        <v>0</v>
      </c>
      <c r="X3289" s="4">
        <v>9.1457397752865016E-6</v>
      </c>
      <c r="Y3289" s="6">
        <v>29</v>
      </c>
      <c r="Z3289" s="4">
        <v>-5.9265693982738649E-5</v>
      </c>
      <c r="AA3289" s="5">
        <v>3688</v>
      </c>
      <c r="AC3289" s="16" t="str">
        <f t="shared" si="306"/>
        <v/>
      </c>
      <c r="AD3289" s="16" t="str">
        <f t="shared" si="307"/>
        <v/>
      </c>
      <c r="AE3289" s="16" t="str">
        <f t="shared" si="308"/>
        <v/>
      </c>
      <c r="AF3289" s="16" t="str">
        <f t="shared" si="309"/>
        <v/>
      </c>
      <c r="AG3289" s="16">
        <f t="shared" si="310"/>
        <v>1.026280550756933E-2</v>
      </c>
      <c r="AH3289" s="16" t="str">
        <f t="shared" si="311"/>
        <v/>
      </c>
      <c r="AI3289" s="17" t="str">
        <f>IF('Peer Comparison Tool'!$D$11="NR","",IF($C3289='Peer Comparison Tool'!$D$9,COUNT('ALLL &lt;50B Database'!$AI$1:AI3288)+1,""))</f>
        <v/>
      </c>
    </row>
    <row r="3290" spans="1:35" x14ac:dyDescent="0.25">
      <c r="A3290" t="s">
        <v>3546</v>
      </c>
      <c r="B3290">
        <v>174321</v>
      </c>
      <c r="C3290" s="5" t="s">
        <v>3516</v>
      </c>
      <c r="D3290" s="5" t="s">
        <v>4390</v>
      </c>
      <c r="E3290" s="5" t="s">
        <v>4388</v>
      </c>
      <c r="F3290" s="2">
        <v>1093</v>
      </c>
      <c r="G3290" s="2">
        <v>144371</v>
      </c>
      <c r="H3290" s="2">
        <v>71606</v>
      </c>
      <c r="I3290" s="2">
        <v>0</v>
      </c>
      <c r="J3290" s="2">
        <v>71606</v>
      </c>
      <c r="K3290" s="33">
        <v>1.5264084015305979E-2</v>
      </c>
      <c r="L3290" s="2">
        <v>1092</v>
      </c>
      <c r="M3290" s="2">
        <v>132627</v>
      </c>
      <c r="N3290" s="2">
        <v>70722</v>
      </c>
      <c r="O3290" s="33">
        <v>1.5440739798082633E-2</v>
      </c>
      <c r="P3290" s="2">
        <v>1093</v>
      </c>
      <c r="Q3290" s="2">
        <v>136734</v>
      </c>
      <c r="R3290" s="2">
        <v>72513</v>
      </c>
      <c r="S3290" s="35">
        <v>1.5073159295574587E-2</v>
      </c>
      <c r="T3290" t="s">
        <v>4388</v>
      </c>
      <c r="U3290" t="s">
        <v>4388</v>
      </c>
      <c r="V3290" s="5" t="s">
        <v>4390</v>
      </c>
      <c r="W3290" s="5">
        <v>0</v>
      </c>
      <c r="X3290" s="4">
        <v>1.9092471973139284E-4</v>
      </c>
      <c r="Y3290" s="6">
        <v>0</v>
      </c>
      <c r="Z3290" s="4">
        <v>-3.6758050250804662E-4</v>
      </c>
      <c r="AA3290" s="5">
        <v>1516</v>
      </c>
      <c r="AC3290" s="16" t="str">
        <f t="shared" si="306"/>
        <v/>
      </c>
      <c r="AD3290" s="16" t="str">
        <f t="shared" si="307"/>
        <v/>
      </c>
      <c r="AE3290" s="16" t="str">
        <f t="shared" si="308"/>
        <v/>
      </c>
      <c r="AF3290" s="16" t="str">
        <f t="shared" si="309"/>
        <v/>
      </c>
      <c r="AG3290" s="16">
        <f t="shared" si="310"/>
        <v>1.5264084015305979E-2</v>
      </c>
      <c r="AH3290" s="16" t="str">
        <f t="shared" si="311"/>
        <v/>
      </c>
      <c r="AI3290" s="17" t="str">
        <f>IF('Peer Comparison Tool'!$D$11="NR","",IF($C3290='Peer Comparison Tool'!$D$9,COUNT('ALLL &lt;50B Database'!$AI$1:AI3289)+1,""))</f>
        <v/>
      </c>
    </row>
    <row r="3291" spans="1:35" x14ac:dyDescent="0.25">
      <c r="A3291" t="s">
        <v>3301</v>
      </c>
      <c r="B3291">
        <v>237954</v>
      </c>
      <c r="C3291" s="5" t="s">
        <v>3209</v>
      </c>
      <c r="D3291" s="5" t="s">
        <v>4390</v>
      </c>
      <c r="E3291" s="5" t="s">
        <v>4388</v>
      </c>
      <c r="F3291" s="2">
        <v>863</v>
      </c>
      <c r="G3291" s="2">
        <v>144232</v>
      </c>
      <c r="H3291" s="2">
        <v>82802</v>
      </c>
      <c r="I3291" s="2">
        <v>4827</v>
      </c>
      <c r="J3291" s="2">
        <v>77975</v>
      </c>
      <c r="K3291" s="33">
        <v>1.1067649887784546E-2</v>
      </c>
      <c r="L3291" s="2">
        <v>1042</v>
      </c>
      <c r="M3291" s="2">
        <v>131764</v>
      </c>
      <c r="N3291" s="2">
        <v>73063</v>
      </c>
      <c r="O3291" s="33">
        <v>1.4261664590832569E-2</v>
      </c>
      <c r="P3291" s="2">
        <v>963</v>
      </c>
      <c r="Q3291" s="2">
        <v>132025</v>
      </c>
      <c r="R3291" s="2">
        <v>76648</v>
      </c>
      <c r="S3291" s="35">
        <v>1.2563928608704727E-2</v>
      </c>
      <c r="T3291" t="s">
        <v>4388</v>
      </c>
      <c r="U3291" t="s">
        <v>4388</v>
      </c>
      <c r="V3291" s="5" t="s">
        <v>4390</v>
      </c>
      <c r="W3291" s="5">
        <v>0</v>
      </c>
      <c r="X3291" s="4">
        <v>-1.4962787209201814E-3</v>
      </c>
      <c r="Y3291" s="6">
        <v>-100</v>
      </c>
      <c r="Z3291" s="4">
        <v>-1.6977359821278414E-3</v>
      </c>
      <c r="AA3291" s="5">
        <v>3343</v>
      </c>
      <c r="AC3291" s="16" t="str">
        <f t="shared" si="306"/>
        <v/>
      </c>
      <c r="AD3291" s="16" t="str">
        <f t="shared" si="307"/>
        <v/>
      </c>
      <c r="AE3291" s="16" t="str">
        <f t="shared" si="308"/>
        <v/>
      </c>
      <c r="AF3291" s="16" t="str">
        <f t="shared" si="309"/>
        <v/>
      </c>
      <c r="AG3291" s="16">
        <f t="shared" si="310"/>
        <v>1.1067649887784546E-2</v>
      </c>
      <c r="AH3291" s="16" t="str">
        <f t="shared" si="311"/>
        <v/>
      </c>
      <c r="AI3291" s="17" t="str">
        <f>IF('Peer Comparison Tool'!$D$11="NR","",IF($C3291='Peer Comparison Tool'!$D$9,COUNT('ALLL &lt;50B Database'!$AI$1:AI3290)+1,""))</f>
        <v/>
      </c>
    </row>
    <row r="3292" spans="1:35" x14ac:dyDescent="0.25">
      <c r="A3292" t="s">
        <v>3947</v>
      </c>
      <c r="B3292">
        <v>198961</v>
      </c>
      <c r="C3292" s="5" t="s">
        <v>3704</v>
      </c>
      <c r="D3292" s="5" t="s">
        <v>4390</v>
      </c>
      <c r="E3292" s="5" t="s">
        <v>4388</v>
      </c>
      <c r="F3292" s="2">
        <v>1389</v>
      </c>
      <c r="G3292" s="2">
        <v>144226</v>
      </c>
      <c r="H3292" s="2">
        <v>95425</v>
      </c>
      <c r="I3292" s="2">
        <v>9965</v>
      </c>
      <c r="J3292" s="2">
        <v>85460</v>
      </c>
      <c r="K3292" s="33">
        <v>1.6253217879709805E-2</v>
      </c>
      <c r="L3292" s="2">
        <v>1325</v>
      </c>
      <c r="M3292" s="2">
        <v>119434</v>
      </c>
      <c r="N3292" s="2">
        <v>90135</v>
      </c>
      <c r="O3292" s="33">
        <v>1.4700171964275808E-2</v>
      </c>
      <c r="P3292" s="2">
        <v>1353</v>
      </c>
      <c r="Q3292" s="2">
        <v>123279</v>
      </c>
      <c r="R3292" s="2">
        <v>90883</v>
      </c>
      <c r="S3292" s="35">
        <v>1.4887272647249761E-2</v>
      </c>
      <c r="T3292" t="s">
        <v>4388</v>
      </c>
      <c r="U3292" t="s">
        <v>4388</v>
      </c>
      <c r="V3292" s="5" t="s">
        <v>4390</v>
      </c>
      <c r="W3292" s="5">
        <v>0</v>
      </c>
      <c r="X3292" s="4">
        <v>1.3659452324600446E-3</v>
      </c>
      <c r="Y3292" s="6">
        <v>36</v>
      </c>
      <c r="Z3292" s="4">
        <v>1.8710068297395251E-4</v>
      </c>
      <c r="AA3292" s="5">
        <v>1203</v>
      </c>
      <c r="AC3292" s="16" t="str">
        <f t="shared" si="306"/>
        <v/>
      </c>
      <c r="AD3292" s="16" t="str">
        <f t="shared" si="307"/>
        <v/>
      </c>
      <c r="AE3292" s="16" t="str">
        <f t="shared" si="308"/>
        <v/>
      </c>
      <c r="AF3292" s="16" t="str">
        <f t="shared" si="309"/>
        <v/>
      </c>
      <c r="AG3292" s="16">
        <f t="shared" si="310"/>
        <v>1.6253217879709805E-2</v>
      </c>
      <c r="AH3292" s="16" t="str">
        <f t="shared" si="311"/>
        <v/>
      </c>
      <c r="AI3292" s="17" t="str">
        <f>IF('Peer Comparison Tool'!$D$11="NR","",IF($C3292='Peer Comparison Tool'!$D$9,COUNT('ALLL &lt;50B Database'!$AI$1:AI3291)+1,""))</f>
        <v/>
      </c>
    </row>
    <row r="3293" spans="1:35" x14ac:dyDescent="0.25">
      <c r="A3293" t="s">
        <v>3515</v>
      </c>
      <c r="B3293">
        <v>3051432</v>
      </c>
      <c r="C3293" s="5" t="s">
        <v>3509</v>
      </c>
      <c r="D3293" s="5" t="s">
        <v>4390</v>
      </c>
      <c r="E3293" s="5" t="s">
        <v>4388</v>
      </c>
      <c r="F3293" s="2">
        <v>1299</v>
      </c>
      <c r="G3293" s="2">
        <v>144213</v>
      </c>
      <c r="H3293" s="2">
        <v>127662</v>
      </c>
      <c r="I3293" s="2">
        <v>24707</v>
      </c>
      <c r="J3293" s="2">
        <v>102955</v>
      </c>
      <c r="K3293" s="33">
        <v>1.2617162838133165E-2</v>
      </c>
      <c r="L3293" s="2">
        <v>1053</v>
      </c>
      <c r="M3293" s="2">
        <v>124854</v>
      </c>
      <c r="N3293" s="2">
        <v>107523</v>
      </c>
      <c r="O3293" s="33">
        <v>9.7932535364526653E-3</v>
      </c>
      <c r="P3293" s="2">
        <v>1079</v>
      </c>
      <c r="Q3293" s="2">
        <v>126285</v>
      </c>
      <c r="R3293" s="2">
        <v>108843</v>
      </c>
      <c r="S3293" s="35">
        <v>9.9133614472221455E-3</v>
      </c>
      <c r="T3293" t="s">
        <v>4388</v>
      </c>
      <c r="U3293" t="s">
        <v>4388</v>
      </c>
      <c r="V3293" s="5" t="s">
        <v>4390</v>
      </c>
      <c r="W3293" s="5">
        <v>0</v>
      </c>
      <c r="X3293" s="4">
        <v>2.7038013909110193E-3</v>
      </c>
      <c r="Y3293" s="6">
        <v>220</v>
      </c>
      <c r="Z3293" s="4">
        <v>1.2010791076948017E-4</v>
      </c>
      <c r="AA3293" s="5">
        <v>2636</v>
      </c>
      <c r="AC3293" s="16" t="str">
        <f t="shared" si="306"/>
        <v/>
      </c>
      <c r="AD3293" s="16" t="str">
        <f t="shared" si="307"/>
        <v/>
      </c>
      <c r="AE3293" s="16" t="str">
        <f t="shared" si="308"/>
        <v/>
      </c>
      <c r="AF3293" s="16" t="str">
        <f t="shared" si="309"/>
        <v/>
      </c>
      <c r="AG3293" s="16">
        <f t="shared" si="310"/>
        <v>1.2617162838133165E-2</v>
      </c>
      <c r="AH3293" s="16" t="str">
        <f t="shared" si="311"/>
        <v/>
      </c>
      <c r="AI3293" s="17" t="str">
        <f>IF('Peer Comparison Tool'!$D$11="NR","",IF($C3293='Peer Comparison Tool'!$D$9,COUNT('ALLL &lt;50B Database'!$AI$1:AI3292)+1,""))</f>
        <v/>
      </c>
    </row>
    <row r="3294" spans="1:35" x14ac:dyDescent="0.25">
      <c r="A3294" t="s">
        <v>3941</v>
      </c>
      <c r="B3294">
        <v>839974</v>
      </c>
      <c r="C3294" s="5" t="s">
        <v>3704</v>
      </c>
      <c r="D3294" s="5" t="s">
        <v>4390</v>
      </c>
      <c r="E3294" s="5" t="s">
        <v>4388</v>
      </c>
      <c r="F3294" s="2">
        <v>1257</v>
      </c>
      <c r="G3294" s="2">
        <v>144207</v>
      </c>
      <c r="H3294" s="2">
        <v>98272</v>
      </c>
      <c r="I3294" s="2">
        <v>459</v>
      </c>
      <c r="J3294" s="2">
        <v>97813</v>
      </c>
      <c r="K3294" s="33">
        <v>1.2851052518581374E-2</v>
      </c>
      <c r="L3294" s="2">
        <v>1052</v>
      </c>
      <c r="M3294" s="2">
        <v>137817</v>
      </c>
      <c r="N3294" s="2">
        <v>102643</v>
      </c>
      <c r="O3294" s="33">
        <v>1.0249115867618834E-2</v>
      </c>
      <c r="P3294" s="2">
        <v>1152</v>
      </c>
      <c r="Q3294" s="2">
        <v>138043</v>
      </c>
      <c r="R3294" s="2">
        <v>99877</v>
      </c>
      <c r="S3294" s="35">
        <v>1.1534187050071589E-2</v>
      </c>
      <c r="T3294" t="s">
        <v>4388</v>
      </c>
      <c r="U3294" t="s">
        <v>4388</v>
      </c>
      <c r="V3294" s="5" t="s">
        <v>4390</v>
      </c>
      <c r="W3294" s="5">
        <v>0</v>
      </c>
      <c r="X3294" s="4">
        <v>1.3168654685097852E-3</v>
      </c>
      <c r="Y3294" s="6">
        <v>105</v>
      </c>
      <c r="Z3294" s="4">
        <v>1.2850711824527548E-3</v>
      </c>
      <c r="AA3294" s="5">
        <v>2521</v>
      </c>
      <c r="AC3294" s="16" t="str">
        <f t="shared" si="306"/>
        <v/>
      </c>
      <c r="AD3294" s="16" t="str">
        <f t="shared" si="307"/>
        <v/>
      </c>
      <c r="AE3294" s="16" t="str">
        <f t="shared" si="308"/>
        <v/>
      </c>
      <c r="AF3294" s="16" t="str">
        <f t="shared" si="309"/>
        <v/>
      </c>
      <c r="AG3294" s="16">
        <f t="shared" si="310"/>
        <v>1.2851052518581374E-2</v>
      </c>
      <c r="AH3294" s="16" t="str">
        <f t="shared" si="311"/>
        <v/>
      </c>
      <c r="AI3294" s="17" t="str">
        <f>IF('Peer Comparison Tool'!$D$11="NR","",IF($C3294='Peer Comparison Tool'!$D$9,COUNT('ALLL &lt;50B Database'!$AI$1:AI3293)+1,""))</f>
        <v/>
      </c>
    </row>
    <row r="3295" spans="1:35" x14ac:dyDescent="0.25">
      <c r="A3295" t="s">
        <v>1480</v>
      </c>
      <c r="B3295">
        <v>357151</v>
      </c>
      <c r="C3295" s="5" t="s">
        <v>1389</v>
      </c>
      <c r="D3295" s="5" t="s">
        <v>4390</v>
      </c>
      <c r="E3295" s="5" t="s">
        <v>4388</v>
      </c>
      <c r="F3295" s="2">
        <v>960</v>
      </c>
      <c r="G3295" s="2">
        <v>143708</v>
      </c>
      <c r="H3295" s="2">
        <v>81409</v>
      </c>
      <c r="I3295" s="2">
        <v>15902556</v>
      </c>
      <c r="J3295" s="2">
        <v>-15821147</v>
      </c>
      <c r="K3295" s="33">
        <v>-6.0678280784572701E-5</v>
      </c>
      <c r="L3295" s="2">
        <v>972</v>
      </c>
      <c r="M3295" s="2">
        <v>120893</v>
      </c>
      <c r="N3295" s="2">
        <v>70149</v>
      </c>
      <c r="O3295" s="33">
        <v>1.3856220331009708E-2</v>
      </c>
      <c r="P3295" s="2">
        <v>957</v>
      </c>
      <c r="Q3295" s="2">
        <v>128913</v>
      </c>
      <c r="R3295" s="2">
        <v>66078</v>
      </c>
      <c r="S3295" s="35">
        <v>1.4482883864523744E-2</v>
      </c>
      <c r="T3295" t="s">
        <v>4388</v>
      </c>
      <c r="U3295" t="s">
        <v>4388</v>
      </c>
      <c r="V3295" s="5" t="s">
        <v>4390</v>
      </c>
      <c r="W3295" s="5">
        <v>0</v>
      </c>
      <c r="X3295" s="4">
        <v>-1.4543562145308317E-2</v>
      </c>
      <c r="Y3295" s="6">
        <v>3</v>
      </c>
      <c r="Z3295" s="4">
        <v>6.2666353351403629E-4</v>
      </c>
      <c r="AA3295" s="5">
        <v>4789</v>
      </c>
      <c r="AC3295" s="16" t="str">
        <f t="shared" si="306"/>
        <v/>
      </c>
      <c r="AD3295" s="16" t="str">
        <f t="shared" si="307"/>
        <v/>
      </c>
      <c r="AE3295" s="16" t="str">
        <f t="shared" si="308"/>
        <v/>
      </c>
      <c r="AF3295" s="16" t="str">
        <f t="shared" si="309"/>
        <v/>
      </c>
      <c r="AG3295" s="16">
        <f t="shared" si="310"/>
        <v>-6.0678280784572701E-5</v>
      </c>
      <c r="AH3295" s="16" t="str">
        <f t="shared" si="311"/>
        <v/>
      </c>
      <c r="AI3295" s="17" t="str">
        <f>IF('Peer Comparison Tool'!$D$11="NR","",IF($C3295='Peer Comparison Tool'!$D$9,COUNT('ALLL &lt;50B Database'!$AI$1:AI3294)+1,""))</f>
        <v/>
      </c>
    </row>
    <row r="3296" spans="1:35" x14ac:dyDescent="0.25">
      <c r="A3296" t="s">
        <v>3939</v>
      </c>
      <c r="B3296">
        <v>575656</v>
      </c>
      <c r="C3296" s="5" t="s">
        <v>3704</v>
      </c>
      <c r="D3296" s="5" t="s">
        <v>4390</v>
      </c>
      <c r="E3296" s="5" t="s">
        <v>4388</v>
      </c>
      <c r="F3296" s="2">
        <v>136</v>
      </c>
      <c r="G3296" s="2">
        <v>143703</v>
      </c>
      <c r="H3296" s="2">
        <v>15909</v>
      </c>
      <c r="I3296" s="2">
        <v>0</v>
      </c>
      <c r="J3296" s="2">
        <v>15909</v>
      </c>
      <c r="K3296" s="33">
        <v>8.5486202778301597E-3</v>
      </c>
      <c r="L3296" s="2">
        <v>124</v>
      </c>
      <c r="M3296" s="2">
        <v>137770</v>
      </c>
      <c r="N3296" s="2">
        <v>19086</v>
      </c>
      <c r="O3296" s="33">
        <v>6.4969087289112439E-3</v>
      </c>
      <c r="P3296" s="2">
        <v>126</v>
      </c>
      <c r="Q3296" s="2">
        <v>140276</v>
      </c>
      <c r="R3296" s="2">
        <v>16520</v>
      </c>
      <c r="S3296" s="35">
        <v>7.6271186440677969E-3</v>
      </c>
      <c r="T3296" t="s">
        <v>4388</v>
      </c>
      <c r="U3296" t="s">
        <v>4388</v>
      </c>
      <c r="V3296" s="5" t="s">
        <v>4390</v>
      </c>
      <c r="W3296" s="5">
        <v>0</v>
      </c>
      <c r="X3296" s="4">
        <v>9.2150163376236282E-4</v>
      </c>
      <c r="Y3296" s="6">
        <v>10</v>
      </c>
      <c r="Z3296" s="4">
        <v>1.130209915156553E-3</v>
      </c>
      <c r="AA3296" s="5">
        <v>4188</v>
      </c>
      <c r="AC3296" s="16" t="str">
        <f t="shared" si="306"/>
        <v/>
      </c>
      <c r="AD3296" s="16" t="str">
        <f t="shared" si="307"/>
        <v/>
      </c>
      <c r="AE3296" s="16" t="str">
        <f t="shared" si="308"/>
        <v/>
      </c>
      <c r="AF3296" s="16" t="str">
        <f t="shared" si="309"/>
        <v/>
      </c>
      <c r="AG3296" s="16">
        <f t="shared" si="310"/>
        <v>8.5486202778301597E-3</v>
      </c>
      <c r="AH3296" s="16" t="str">
        <f t="shared" si="311"/>
        <v/>
      </c>
      <c r="AI3296" s="17" t="str">
        <f>IF('Peer Comparison Tool'!$D$11="NR","",IF($C3296='Peer Comparison Tool'!$D$9,COUNT('ALLL &lt;50B Database'!$AI$1:AI3295)+1,""))</f>
        <v/>
      </c>
    </row>
    <row r="3297" spans="1:35" x14ac:dyDescent="0.25">
      <c r="A3297" t="s">
        <v>4275</v>
      </c>
      <c r="B3297">
        <v>48440</v>
      </c>
      <c r="C3297" s="5" t="s">
        <v>4163</v>
      </c>
      <c r="D3297" s="5" t="s">
        <v>4390</v>
      </c>
      <c r="E3297" s="5" t="s">
        <v>4388</v>
      </c>
      <c r="F3297" s="2">
        <v>1248</v>
      </c>
      <c r="G3297" s="2">
        <v>143698</v>
      </c>
      <c r="H3297" s="2">
        <v>97670</v>
      </c>
      <c r="I3297" s="2">
        <v>7518</v>
      </c>
      <c r="J3297" s="2">
        <v>90152</v>
      </c>
      <c r="K3297" s="33">
        <v>1.3843286893246961E-2</v>
      </c>
      <c r="L3297" s="2">
        <v>1032</v>
      </c>
      <c r="M3297" s="2">
        <v>129175</v>
      </c>
      <c r="N3297" s="2">
        <v>87301</v>
      </c>
      <c r="O3297" s="33">
        <v>1.182117043332837E-2</v>
      </c>
      <c r="P3297" s="2">
        <v>1040</v>
      </c>
      <c r="Q3297" s="2">
        <v>134304</v>
      </c>
      <c r="R3297" s="2">
        <v>90534</v>
      </c>
      <c r="S3297" s="35">
        <v>1.1487397000022092E-2</v>
      </c>
      <c r="T3297" t="s">
        <v>4388</v>
      </c>
      <c r="U3297" t="s">
        <v>4388</v>
      </c>
      <c r="V3297" s="5" t="s">
        <v>4390</v>
      </c>
      <c r="W3297" s="5">
        <v>0</v>
      </c>
      <c r="X3297" s="4">
        <v>2.355889893224869E-3</v>
      </c>
      <c r="Y3297" s="6">
        <v>208</v>
      </c>
      <c r="Z3297" s="4">
        <v>-3.3377343330627876E-4</v>
      </c>
      <c r="AA3297" s="5">
        <v>2041</v>
      </c>
      <c r="AC3297" s="16" t="str">
        <f t="shared" si="306"/>
        <v/>
      </c>
      <c r="AD3297" s="16" t="str">
        <f t="shared" si="307"/>
        <v/>
      </c>
      <c r="AE3297" s="16" t="str">
        <f t="shared" si="308"/>
        <v/>
      </c>
      <c r="AF3297" s="16" t="str">
        <f t="shared" si="309"/>
        <v/>
      </c>
      <c r="AG3297" s="16">
        <f t="shared" si="310"/>
        <v>1.3843286893246961E-2</v>
      </c>
      <c r="AH3297" s="16" t="str">
        <f t="shared" si="311"/>
        <v/>
      </c>
      <c r="AI3297" s="17" t="str">
        <f>IF('Peer Comparison Tool'!$D$11="NR","",IF($C3297='Peer Comparison Tool'!$D$9,COUNT('ALLL &lt;50B Database'!$AI$1:AI3296)+1,""))</f>
        <v/>
      </c>
    </row>
    <row r="3298" spans="1:35" x14ac:dyDescent="0.25">
      <c r="A3298" t="s">
        <v>1659</v>
      </c>
      <c r="B3298">
        <v>2920287</v>
      </c>
      <c r="C3298" s="5" t="s">
        <v>1578</v>
      </c>
      <c r="D3298" s="5" t="s">
        <v>4390</v>
      </c>
      <c r="E3298" s="5" t="s">
        <v>4388</v>
      </c>
      <c r="F3298" s="2">
        <v>1282</v>
      </c>
      <c r="G3298" s="2">
        <v>143665</v>
      </c>
      <c r="H3298" s="2">
        <v>107407</v>
      </c>
      <c r="I3298" s="2">
        <v>0</v>
      </c>
      <c r="J3298" s="2">
        <v>107407</v>
      </c>
      <c r="K3298" s="33">
        <v>1.1935907343096819E-2</v>
      </c>
      <c r="L3298" s="2">
        <v>1236</v>
      </c>
      <c r="M3298" s="2">
        <v>138425</v>
      </c>
      <c r="N3298" s="2">
        <v>107048</v>
      </c>
      <c r="O3298" s="33">
        <v>1.1546222255436814E-2</v>
      </c>
      <c r="P3298" s="2">
        <v>1249</v>
      </c>
      <c r="Q3298" s="2">
        <v>142583</v>
      </c>
      <c r="R3298" s="2">
        <v>108064</v>
      </c>
      <c r="S3298" s="35">
        <v>1.1557965649985194E-2</v>
      </c>
      <c r="T3298" t="s">
        <v>4388</v>
      </c>
      <c r="U3298" t="s">
        <v>4388</v>
      </c>
      <c r="V3298" s="5" t="s">
        <v>4390</v>
      </c>
      <c r="W3298" s="5">
        <v>0</v>
      </c>
      <c r="X3298" s="4">
        <v>3.7794169311162508E-4</v>
      </c>
      <c r="Y3298" s="6">
        <v>33</v>
      </c>
      <c r="Z3298" s="4">
        <v>1.1743394548379901E-5</v>
      </c>
      <c r="AA3298" s="5">
        <v>2957</v>
      </c>
      <c r="AC3298" s="16" t="str">
        <f t="shared" si="306"/>
        <v/>
      </c>
      <c r="AD3298" s="16" t="str">
        <f t="shared" si="307"/>
        <v/>
      </c>
      <c r="AE3298" s="16" t="str">
        <f t="shared" si="308"/>
        <v/>
      </c>
      <c r="AF3298" s="16" t="str">
        <f t="shared" si="309"/>
        <v/>
      </c>
      <c r="AG3298" s="16">
        <f t="shared" si="310"/>
        <v>1.1935907343096819E-2</v>
      </c>
      <c r="AH3298" s="16" t="str">
        <f t="shared" si="311"/>
        <v/>
      </c>
      <c r="AI3298" s="17" t="str">
        <f>IF('Peer Comparison Tool'!$D$11="NR","",IF($C3298='Peer Comparison Tool'!$D$9,COUNT('ALLL &lt;50B Database'!$AI$1:AI3297)+1,""))</f>
        <v/>
      </c>
    </row>
    <row r="3299" spans="1:35" x14ac:dyDescent="0.25">
      <c r="A3299" t="s">
        <v>1146</v>
      </c>
      <c r="B3299">
        <v>337340</v>
      </c>
      <c r="C3299" s="5" t="s">
        <v>926</v>
      </c>
      <c r="D3299" s="5" t="s">
        <v>4390</v>
      </c>
      <c r="E3299" s="5" t="s">
        <v>4388</v>
      </c>
      <c r="F3299" s="2">
        <v>810</v>
      </c>
      <c r="G3299" s="2">
        <v>143619</v>
      </c>
      <c r="H3299" s="2">
        <v>78659</v>
      </c>
      <c r="I3299" s="2">
        <v>0</v>
      </c>
      <c r="J3299" s="2">
        <v>78659</v>
      </c>
      <c r="K3299" s="33">
        <v>1.0297613750492632E-2</v>
      </c>
      <c r="L3299" s="2">
        <v>779</v>
      </c>
      <c r="M3299" s="2">
        <v>133445</v>
      </c>
      <c r="N3299" s="2">
        <v>77688</v>
      </c>
      <c r="O3299" s="33">
        <v>1.0027288641746472E-2</v>
      </c>
      <c r="P3299" s="2">
        <v>795</v>
      </c>
      <c r="Q3299" s="2">
        <v>134796</v>
      </c>
      <c r="R3299" s="2">
        <v>77265</v>
      </c>
      <c r="S3299" s="35">
        <v>1.02892642205397E-2</v>
      </c>
      <c r="T3299" t="s">
        <v>4388</v>
      </c>
      <c r="U3299" t="s">
        <v>4388</v>
      </c>
      <c r="V3299" s="5" t="s">
        <v>4390</v>
      </c>
      <c r="W3299" s="5">
        <v>0</v>
      </c>
      <c r="X3299" s="4">
        <v>8.3495299529317418E-6</v>
      </c>
      <c r="Y3299" s="6">
        <v>15</v>
      </c>
      <c r="Z3299" s="4">
        <v>2.6197557879322798E-4</v>
      </c>
      <c r="AA3299" s="5">
        <v>3673</v>
      </c>
      <c r="AC3299" s="16" t="str">
        <f t="shared" si="306"/>
        <v/>
      </c>
      <c r="AD3299" s="16" t="str">
        <f t="shared" si="307"/>
        <v/>
      </c>
      <c r="AE3299" s="16" t="str">
        <f t="shared" si="308"/>
        <v/>
      </c>
      <c r="AF3299" s="16" t="str">
        <f t="shared" si="309"/>
        <v/>
      </c>
      <c r="AG3299" s="16">
        <f t="shared" si="310"/>
        <v>1.0297613750492632E-2</v>
      </c>
      <c r="AH3299" s="16" t="str">
        <f t="shared" si="311"/>
        <v/>
      </c>
      <c r="AI3299" s="17" t="str">
        <f>IF('Peer Comparison Tool'!$D$11="NR","",IF($C3299='Peer Comparison Tool'!$D$9,COUNT('ALLL &lt;50B Database'!$AI$1:AI3298)+1,""))</f>
        <v/>
      </c>
    </row>
    <row r="3300" spans="1:35" x14ac:dyDescent="0.25">
      <c r="A3300" t="s">
        <v>395</v>
      </c>
      <c r="B3300">
        <v>502559</v>
      </c>
      <c r="C3300" s="5" t="s">
        <v>343</v>
      </c>
      <c r="D3300" s="5" t="s">
        <v>4390</v>
      </c>
      <c r="E3300" s="5" t="s">
        <v>4388</v>
      </c>
      <c r="F3300" s="2">
        <v>1748</v>
      </c>
      <c r="G3300" s="2">
        <v>143449</v>
      </c>
      <c r="H3300" s="2">
        <v>102089</v>
      </c>
      <c r="I3300" s="2">
        <v>14233</v>
      </c>
      <c r="J3300" s="2">
        <v>87856</v>
      </c>
      <c r="K3300" s="33">
        <v>1.9896193771626297E-2</v>
      </c>
      <c r="L3300" s="2">
        <v>1097</v>
      </c>
      <c r="M3300" s="2">
        <v>122893</v>
      </c>
      <c r="N3300" s="2">
        <v>84748</v>
      </c>
      <c r="O3300" s="33">
        <v>1.2944258271581631E-2</v>
      </c>
      <c r="P3300" s="2">
        <v>1157</v>
      </c>
      <c r="Q3300" s="2">
        <v>116883</v>
      </c>
      <c r="R3300" s="2">
        <v>86989</v>
      </c>
      <c r="S3300" s="35">
        <v>1.3300532251204176E-2</v>
      </c>
      <c r="T3300" t="s">
        <v>4388</v>
      </c>
      <c r="U3300" t="s">
        <v>4388</v>
      </c>
      <c r="V3300" s="5" t="s">
        <v>4390</v>
      </c>
      <c r="W3300" s="5">
        <v>0</v>
      </c>
      <c r="X3300" s="4">
        <v>6.5956615204221213E-3</v>
      </c>
      <c r="Y3300" s="6">
        <v>591</v>
      </c>
      <c r="Z3300" s="4">
        <v>3.5627397962254524E-4</v>
      </c>
      <c r="AA3300" s="5">
        <v>571</v>
      </c>
      <c r="AC3300" s="16" t="str">
        <f t="shared" si="306"/>
        <v/>
      </c>
      <c r="AD3300" s="16" t="str">
        <f t="shared" si="307"/>
        <v/>
      </c>
      <c r="AE3300" s="16" t="str">
        <f t="shared" si="308"/>
        <v/>
      </c>
      <c r="AF3300" s="16" t="str">
        <f t="shared" si="309"/>
        <v/>
      </c>
      <c r="AG3300" s="16">
        <f t="shared" si="310"/>
        <v>1.9896193771626297E-2</v>
      </c>
      <c r="AH3300" s="16" t="str">
        <f t="shared" si="311"/>
        <v/>
      </c>
      <c r="AI3300" s="17" t="str">
        <f>IF('Peer Comparison Tool'!$D$11="NR","",IF($C3300='Peer Comparison Tool'!$D$9,COUNT('ALLL &lt;50B Database'!$AI$1:AI3299)+1,""))</f>
        <v/>
      </c>
    </row>
    <row r="3301" spans="1:35" x14ac:dyDescent="0.25">
      <c r="A3301" t="s">
        <v>1147</v>
      </c>
      <c r="B3301">
        <v>270148</v>
      </c>
      <c r="C3301" s="5" t="s">
        <v>926</v>
      </c>
      <c r="D3301" s="5" t="s">
        <v>4390</v>
      </c>
      <c r="E3301" s="5" t="s">
        <v>4388</v>
      </c>
      <c r="F3301" s="2">
        <v>937</v>
      </c>
      <c r="G3301" s="2">
        <v>143417</v>
      </c>
      <c r="H3301" s="2">
        <v>82578</v>
      </c>
      <c r="I3301" s="2">
        <v>0</v>
      </c>
      <c r="J3301" s="2">
        <v>82578</v>
      </c>
      <c r="K3301" s="33">
        <v>1.1346847828719513E-2</v>
      </c>
      <c r="L3301" s="2">
        <v>887</v>
      </c>
      <c r="M3301" s="2">
        <v>134219</v>
      </c>
      <c r="N3301" s="2">
        <v>82240</v>
      </c>
      <c r="O3301" s="33">
        <v>1.0785505836575875E-2</v>
      </c>
      <c r="P3301" s="2">
        <v>885</v>
      </c>
      <c r="Q3301" s="2">
        <v>134789</v>
      </c>
      <c r="R3301" s="2">
        <v>81434</v>
      </c>
      <c r="S3301" s="35">
        <v>1.0867696539528944E-2</v>
      </c>
      <c r="T3301" t="s">
        <v>4388</v>
      </c>
      <c r="U3301" t="s">
        <v>4388</v>
      </c>
      <c r="V3301" s="5" t="s">
        <v>4390</v>
      </c>
      <c r="W3301" s="5">
        <v>0</v>
      </c>
      <c r="X3301" s="4">
        <v>4.7915128919056964E-4</v>
      </c>
      <c r="Y3301" s="6">
        <v>52</v>
      </c>
      <c r="Z3301" s="4">
        <v>8.2190702953068365E-5</v>
      </c>
      <c r="AA3301" s="5">
        <v>3230</v>
      </c>
      <c r="AC3301" s="16" t="str">
        <f t="shared" si="306"/>
        <v/>
      </c>
      <c r="AD3301" s="16" t="str">
        <f t="shared" si="307"/>
        <v/>
      </c>
      <c r="AE3301" s="16" t="str">
        <f t="shared" si="308"/>
        <v/>
      </c>
      <c r="AF3301" s="16" t="str">
        <f t="shared" si="309"/>
        <v/>
      </c>
      <c r="AG3301" s="16">
        <f t="shared" si="310"/>
        <v>1.1346847828719513E-2</v>
      </c>
      <c r="AH3301" s="16" t="str">
        <f t="shared" si="311"/>
        <v/>
      </c>
      <c r="AI3301" s="17" t="str">
        <f>IF('Peer Comparison Tool'!$D$11="NR","",IF($C3301='Peer Comparison Tool'!$D$9,COUNT('ALLL &lt;50B Database'!$AI$1:AI3300)+1,""))</f>
        <v/>
      </c>
    </row>
    <row r="3302" spans="1:35" x14ac:dyDescent="0.25">
      <c r="A3302" t="s">
        <v>2158</v>
      </c>
      <c r="B3302">
        <v>89854</v>
      </c>
      <c r="C3302" s="5" t="s">
        <v>2041</v>
      </c>
      <c r="D3302" s="5" t="s">
        <v>4390</v>
      </c>
      <c r="E3302" s="5" t="s">
        <v>4388</v>
      </c>
      <c r="F3302" s="2">
        <v>1586</v>
      </c>
      <c r="G3302" s="2">
        <v>143235</v>
      </c>
      <c r="H3302" s="2">
        <v>119990</v>
      </c>
      <c r="I3302" s="2">
        <v>7557</v>
      </c>
      <c r="J3302" s="2">
        <v>112433</v>
      </c>
      <c r="K3302" s="33">
        <v>1.4106178790924373E-2</v>
      </c>
      <c r="L3302" s="2">
        <v>1581</v>
      </c>
      <c r="M3302" s="2">
        <v>142744</v>
      </c>
      <c r="N3302" s="2">
        <v>107703</v>
      </c>
      <c r="O3302" s="33">
        <v>1.4679256845213226E-2</v>
      </c>
      <c r="P3302" s="2">
        <v>1581</v>
      </c>
      <c r="Q3302" s="2">
        <v>131301</v>
      </c>
      <c r="R3302" s="2">
        <v>110763</v>
      </c>
      <c r="S3302" s="35">
        <v>1.4273719563392108E-2</v>
      </c>
      <c r="T3302" t="s">
        <v>4388</v>
      </c>
      <c r="U3302" t="s">
        <v>4388</v>
      </c>
      <c r="V3302" s="5" t="s">
        <v>4390</v>
      </c>
      <c r="W3302" s="5">
        <v>0</v>
      </c>
      <c r="X3302" s="4">
        <v>-1.6754077246773462E-4</v>
      </c>
      <c r="Y3302" s="6">
        <v>5</v>
      </c>
      <c r="Z3302" s="4">
        <v>-4.0553728182111774E-4</v>
      </c>
      <c r="AA3302" s="5">
        <v>1935</v>
      </c>
      <c r="AC3302" s="16" t="str">
        <f t="shared" si="306"/>
        <v/>
      </c>
      <c r="AD3302" s="16" t="str">
        <f t="shared" si="307"/>
        <v/>
      </c>
      <c r="AE3302" s="16" t="str">
        <f t="shared" si="308"/>
        <v/>
      </c>
      <c r="AF3302" s="16" t="str">
        <f t="shared" si="309"/>
        <v/>
      </c>
      <c r="AG3302" s="16">
        <f t="shared" si="310"/>
        <v>1.4106178790924373E-2</v>
      </c>
      <c r="AH3302" s="16" t="str">
        <f t="shared" si="311"/>
        <v/>
      </c>
      <c r="AI3302" s="17" t="str">
        <f>IF('Peer Comparison Tool'!$D$11="NR","",IF($C3302='Peer Comparison Tool'!$D$9,COUNT('ALLL &lt;50B Database'!$AI$1:AI3301)+1,""))</f>
        <v/>
      </c>
    </row>
    <row r="3303" spans="1:35" x14ac:dyDescent="0.25">
      <c r="A3303" t="s">
        <v>2587</v>
      </c>
      <c r="B3303">
        <v>473257</v>
      </c>
      <c r="C3303" s="5" t="s">
        <v>2569</v>
      </c>
      <c r="D3303" s="5" t="s">
        <v>4390</v>
      </c>
      <c r="E3303" s="5" t="s">
        <v>4388</v>
      </c>
      <c r="F3303" s="2">
        <v>2006</v>
      </c>
      <c r="G3303" s="2">
        <v>143222</v>
      </c>
      <c r="H3303" s="2">
        <v>102955</v>
      </c>
      <c r="I3303" s="2">
        <v>6140</v>
      </c>
      <c r="J3303" s="2">
        <v>96815</v>
      </c>
      <c r="K3303" s="33">
        <v>2.0719929762949955E-2</v>
      </c>
      <c r="L3303" s="2">
        <v>2153</v>
      </c>
      <c r="M3303" s="2">
        <v>138395</v>
      </c>
      <c r="N3303" s="2">
        <v>104950</v>
      </c>
      <c r="O3303" s="33">
        <v>2.0514530728918533E-2</v>
      </c>
      <c r="P3303" s="2">
        <v>1847</v>
      </c>
      <c r="Q3303" s="2">
        <v>126632</v>
      </c>
      <c r="R3303" s="2">
        <v>101726</v>
      </c>
      <c r="S3303" s="35">
        <v>1.815661679413326E-2</v>
      </c>
      <c r="T3303" t="s">
        <v>4388</v>
      </c>
      <c r="U3303" t="s">
        <v>4388</v>
      </c>
      <c r="V3303" s="5" t="s">
        <v>4390</v>
      </c>
      <c r="W3303" s="5">
        <v>0</v>
      </c>
      <c r="X3303" s="4">
        <v>2.5633129688166952E-3</v>
      </c>
      <c r="Y3303" s="6">
        <v>159</v>
      </c>
      <c r="Z3303" s="4">
        <v>-2.3579139347852732E-3</v>
      </c>
      <c r="AA3303" s="5">
        <v>479</v>
      </c>
      <c r="AC3303" s="16" t="str">
        <f t="shared" si="306"/>
        <v/>
      </c>
      <c r="AD3303" s="16" t="str">
        <f t="shared" si="307"/>
        <v/>
      </c>
      <c r="AE3303" s="16" t="str">
        <f t="shared" si="308"/>
        <v/>
      </c>
      <c r="AF3303" s="16" t="str">
        <f t="shared" si="309"/>
        <v/>
      </c>
      <c r="AG3303" s="16">
        <f t="shared" si="310"/>
        <v>2.0719929762949955E-2</v>
      </c>
      <c r="AH3303" s="16" t="str">
        <f t="shared" si="311"/>
        <v/>
      </c>
      <c r="AI3303" s="17" t="str">
        <f>IF('Peer Comparison Tool'!$D$11="NR","",IF($C3303='Peer Comparison Tool'!$D$9,COUNT('ALLL &lt;50B Database'!$AI$1:AI3302)+1,""))</f>
        <v/>
      </c>
    </row>
    <row r="3304" spans="1:35" x14ac:dyDescent="0.25">
      <c r="A3304" t="s">
        <v>2443</v>
      </c>
      <c r="B3304">
        <v>385547</v>
      </c>
      <c r="C3304" s="5" t="s">
        <v>2299</v>
      </c>
      <c r="D3304" s="5" t="s">
        <v>4390</v>
      </c>
      <c r="E3304" s="5" t="s">
        <v>4388</v>
      </c>
      <c r="F3304" s="2">
        <v>1708</v>
      </c>
      <c r="G3304" s="2">
        <v>143037</v>
      </c>
      <c r="H3304" s="2">
        <v>87578</v>
      </c>
      <c r="I3304" s="2">
        <v>1644</v>
      </c>
      <c r="J3304" s="2">
        <v>85934</v>
      </c>
      <c r="K3304" s="33">
        <v>1.9875718574720133E-2</v>
      </c>
      <c r="L3304" s="2">
        <v>1465</v>
      </c>
      <c r="M3304" s="2">
        <v>133204</v>
      </c>
      <c r="N3304" s="2">
        <v>86845</v>
      </c>
      <c r="O3304" s="33">
        <v>1.6869134665208129E-2</v>
      </c>
      <c r="P3304" s="2">
        <v>1556</v>
      </c>
      <c r="Q3304" s="2">
        <v>137366</v>
      </c>
      <c r="R3304" s="2">
        <v>86735</v>
      </c>
      <c r="S3304" s="35">
        <v>1.7939701389289214E-2</v>
      </c>
      <c r="T3304" t="s">
        <v>4388</v>
      </c>
      <c r="U3304" t="s">
        <v>4388</v>
      </c>
      <c r="V3304" s="5" t="s">
        <v>4390</v>
      </c>
      <c r="W3304" s="5">
        <v>0</v>
      </c>
      <c r="X3304" s="4">
        <v>1.9360171854309188E-3</v>
      </c>
      <c r="Y3304" s="6">
        <v>152</v>
      </c>
      <c r="Z3304" s="4">
        <v>1.0705667240810852E-3</v>
      </c>
      <c r="AA3304" s="5">
        <v>575</v>
      </c>
      <c r="AC3304" s="16" t="str">
        <f t="shared" si="306"/>
        <v/>
      </c>
      <c r="AD3304" s="16" t="str">
        <f t="shared" si="307"/>
        <v/>
      </c>
      <c r="AE3304" s="16" t="str">
        <f t="shared" si="308"/>
        <v/>
      </c>
      <c r="AF3304" s="16" t="str">
        <f t="shared" si="309"/>
        <v/>
      </c>
      <c r="AG3304" s="16">
        <f t="shared" si="310"/>
        <v>1.9875718574720133E-2</v>
      </c>
      <c r="AH3304" s="16" t="str">
        <f t="shared" si="311"/>
        <v/>
      </c>
      <c r="AI3304" s="17" t="str">
        <f>IF('Peer Comparison Tool'!$D$11="NR","",IF($C3304='Peer Comparison Tool'!$D$9,COUNT('ALLL &lt;50B Database'!$AI$1:AI3303)+1,""))</f>
        <v/>
      </c>
    </row>
    <row r="3305" spans="1:35" x14ac:dyDescent="0.25">
      <c r="A3305" t="s">
        <v>3942</v>
      </c>
      <c r="B3305">
        <v>501767</v>
      </c>
      <c r="C3305" s="5" t="s">
        <v>3704</v>
      </c>
      <c r="D3305" s="5" t="s">
        <v>4390</v>
      </c>
      <c r="E3305" s="5" t="s">
        <v>4388</v>
      </c>
      <c r="F3305" s="2">
        <v>1143</v>
      </c>
      <c r="G3305" s="2">
        <v>142858</v>
      </c>
      <c r="H3305" s="2">
        <v>83604</v>
      </c>
      <c r="I3305" s="2">
        <v>839</v>
      </c>
      <c r="J3305" s="2">
        <v>82765</v>
      </c>
      <c r="K3305" s="33">
        <v>1.3810185464870416E-2</v>
      </c>
      <c r="L3305" s="2">
        <v>1074</v>
      </c>
      <c r="M3305" s="2">
        <v>135313</v>
      </c>
      <c r="N3305" s="2">
        <v>88440</v>
      </c>
      <c r="O3305" s="33">
        <v>1.21438263229308E-2</v>
      </c>
      <c r="P3305" s="2">
        <v>1162</v>
      </c>
      <c r="Q3305" s="2">
        <v>134485</v>
      </c>
      <c r="R3305" s="2">
        <v>85374</v>
      </c>
      <c r="S3305" s="35">
        <v>1.3610701150233093E-2</v>
      </c>
      <c r="T3305" t="s">
        <v>4388</v>
      </c>
      <c r="U3305" t="s">
        <v>4388</v>
      </c>
      <c r="V3305" s="5" t="s">
        <v>4390</v>
      </c>
      <c r="W3305" s="5">
        <v>0</v>
      </c>
      <c r="X3305" s="4">
        <v>1.9948431463732291E-4</v>
      </c>
      <c r="Y3305" s="6">
        <v>-19</v>
      </c>
      <c r="Z3305" s="4">
        <v>1.4668748273022926E-3</v>
      </c>
      <c r="AA3305" s="5">
        <v>2063</v>
      </c>
      <c r="AC3305" s="16" t="str">
        <f t="shared" si="306"/>
        <v/>
      </c>
      <c r="AD3305" s="16" t="str">
        <f t="shared" si="307"/>
        <v/>
      </c>
      <c r="AE3305" s="16" t="str">
        <f t="shared" si="308"/>
        <v/>
      </c>
      <c r="AF3305" s="16" t="str">
        <f t="shared" si="309"/>
        <v/>
      </c>
      <c r="AG3305" s="16">
        <f t="shared" si="310"/>
        <v>1.3810185464870416E-2</v>
      </c>
      <c r="AH3305" s="16" t="str">
        <f t="shared" si="311"/>
        <v/>
      </c>
      <c r="AI3305" s="17" t="str">
        <f>IF('Peer Comparison Tool'!$D$11="NR","",IF($C3305='Peer Comparison Tool'!$D$9,COUNT('ALLL &lt;50B Database'!$AI$1:AI3304)+1,""))</f>
        <v/>
      </c>
    </row>
    <row r="3306" spans="1:35" x14ac:dyDescent="0.25">
      <c r="A3306" t="s">
        <v>3145</v>
      </c>
      <c r="B3306">
        <v>296474</v>
      </c>
      <c r="C3306" s="5" t="s">
        <v>3064</v>
      </c>
      <c r="D3306" s="5" t="s">
        <v>4390</v>
      </c>
      <c r="E3306" s="5" t="s">
        <v>4388</v>
      </c>
      <c r="F3306" s="2">
        <v>1511</v>
      </c>
      <c r="G3306" s="2">
        <v>142842</v>
      </c>
      <c r="H3306" s="2">
        <v>85262</v>
      </c>
      <c r="I3306" s="2">
        <v>0</v>
      </c>
      <c r="J3306" s="2">
        <v>85262</v>
      </c>
      <c r="K3306" s="33">
        <v>1.772184560531069E-2</v>
      </c>
      <c r="L3306" s="2">
        <v>1482</v>
      </c>
      <c r="M3306" s="2">
        <v>129347</v>
      </c>
      <c r="N3306" s="2">
        <v>89881</v>
      </c>
      <c r="O3306" s="33">
        <v>1.6488468085579824E-2</v>
      </c>
      <c r="P3306" s="2">
        <v>1476</v>
      </c>
      <c r="Q3306" s="2">
        <v>142900</v>
      </c>
      <c r="R3306" s="2">
        <v>88453</v>
      </c>
      <c r="S3306" s="35">
        <v>1.6686828032966661E-2</v>
      </c>
      <c r="T3306" t="s">
        <v>4388</v>
      </c>
      <c r="U3306" t="s">
        <v>4388</v>
      </c>
      <c r="V3306" s="5" t="s">
        <v>4390</v>
      </c>
      <c r="W3306" s="5">
        <v>0</v>
      </c>
      <c r="X3306" s="4">
        <v>1.035017572344029E-3</v>
      </c>
      <c r="Y3306" s="6">
        <v>35</v>
      </c>
      <c r="Z3306" s="4">
        <v>1.9835994738683776E-4</v>
      </c>
      <c r="AA3306" s="5">
        <v>897</v>
      </c>
      <c r="AC3306" s="16" t="str">
        <f t="shared" si="306"/>
        <v/>
      </c>
      <c r="AD3306" s="16" t="str">
        <f t="shared" si="307"/>
        <v/>
      </c>
      <c r="AE3306" s="16" t="str">
        <f t="shared" si="308"/>
        <v/>
      </c>
      <c r="AF3306" s="16" t="str">
        <f t="shared" si="309"/>
        <v/>
      </c>
      <c r="AG3306" s="16">
        <f t="shared" si="310"/>
        <v>1.772184560531069E-2</v>
      </c>
      <c r="AH3306" s="16" t="str">
        <f t="shared" si="311"/>
        <v/>
      </c>
      <c r="AI3306" s="17" t="str">
        <f>IF('Peer Comparison Tool'!$D$11="NR","",IF($C3306='Peer Comparison Tool'!$D$9,COUNT('ALLL &lt;50B Database'!$AI$1:AI3305)+1,""))</f>
        <v/>
      </c>
    </row>
    <row r="3307" spans="1:35" x14ac:dyDescent="0.25">
      <c r="A3307" t="s">
        <v>339</v>
      </c>
      <c r="B3307">
        <v>2333140</v>
      </c>
      <c r="C3307" s="5" t="s">
        <v>207</v>
      </c>
      <c r="D3307" s="5" t="s">
        <v>4390</v>
      </c>
      <c r="E3307" s="5" t="s">
        <v>4388</v>
      </c>
      <c r="F3307" s="2">
        <v>1399</v>
      </c>
      <c r="G3307" s="2">
        <v>142741</v>
      </c>
      <c r="H3307" s="2">
        <v>87540</v>
      </c>
      <c r="I3307" s="2">
        <v>44867</v>
      </c>
      <c r="J3307" s="2">
        <v>42673</v>
      </c>
      <c r="K3307" s="33">
        <v>3.2784196095892018E-2</v>
      </c>
      <c r="L3307" s="2">
        <v>1216</v>
      </c>
      <c r="M3307" s="2">
        <v>67366</v>
      </c>
      <c r="N3307" s="2">
        <v>41111</v>
      </c>
      <c r="O3307" s="33">
        <v>2.9578458320157621E-2</v>
      </c>
      <c r="P3307" s="2">
        <v>1092</v>
      </c>
      <c r="Q3307" s="2">
        <v>72302</v>
      </c>
      <c r="R3307" s="2">
        <v>41525</v>
      </c>
      <c r="S3307" s="35">
        <v>2.629741119807345E-2</v>
      </c>
      <c r="T3307" t="s">
        <v>4388</v>
      </c>
      <c r="U3307" t="s">
        <v>4388</v>
      </c>
      <c r="V3307" s="5" t="s">
        <v>4390</v>
      </c>
      <c r="W3307" s="5">
        <v>0</v>
      </c>
      <c r="X3307" s="4">
        <v>6.4867848978185684E-3</v>
      </c>
      <c r="Y3307" s="6">
        <v>307</v>
      </c>
      <c r="Z3307" s="4">
        <v>-3.2810471220841714E-3</v>
      </c>
      <c r="AA3307" s="5">
        <v>115</v>
      </c>
      <c r="AC3307" s="16" t="str">
        <f t="shared" si="306"/>
        <v/>
      </c>
      <c r="AD3307" s="16" t="str">
        <f t="shared" si="307"/>
        <v/>
      </c>
      <c r="AE3307" s="16" t="str">
        <f t="shared" si="308"/>
        <v/>
      </c>
      <c r="AF3307" s="16" t="str">
        <f t="shared" si="309"/>
        <v/>
      </c>
      <c r="AG3307" s="16">
        <f t="shared" si="310"/>
        <v>3.2784196095892018E-2</v>
      </c>
      <c r="AH3307" s="16" t="str">
        <f t="shared" si="311"/>
        <v/>
      </c>
      <c r="AI3307" s="17" t="str">
        <f>IF('Peer Comparison Tool'!$D$11="NR","",IF($C3307='Peer Comparison Tool'!$D$9,COUNT('ALLL &lt;50B Database'!$AI$1:AI3306)+1,""))</f>
        <v/>
      </c>
    </row>
    <row r="3308" spans="1:35" x14ac:dyDescent="0.25">
      <c r="A3308" t="s">
        <v>2945</v>
      </c>
      <c r="B3308">
        <v>3720336</v>
      </c>
      <c r="C3308" s="5" t="s">
        <v>2935</v>
      </c>
      <c r="D3308" s="5" t="s">
        <v>4390</v>
      </c>
      <c r="E3308" s="5" t="s">
        <v>4388</v>
      </c>
      <c r="F3308" s="2">
        <v>231</v>
      </c>
      <c r="G3308" s="2">
        <v>142695</v>
      </c>
      <c r="H3308" s="2">
        <v>71987</v>
      </c>
      <c r="I3308" s="2">
        <v>0</v>
      </c>
      <c r="J3308" s="2">
        <v>71987</v>
      </c>
      <c r="K3308" s="33">
        <v>3.208912720352286E-3</v>
      </c>
      <c r="L3308" s="2">
        <v>163</v>
      </c>
      <c r="M3308" s="2">
        <v>139033</v>
      </c>
      <c r="N3308" s="2">
        <v>67560</v>
      </c>
      <c r="O3308" s="33">
        <v>2.4126702190645352E-3</v>
      </c>
      <c r="P3308" s="2">
        <v>217</v>
      </c>
      <c r="Q3308" s="2">
        <v>130872</v>
      </c>
      <c r="R3308" s="2">
        <v>62938</v>
      </c>
      <c r="S3308" s="35">
        <v>3.4478375544186343E-3</v>
      </c>
      <c r="T3308" t="s">
        <v>4388</v>
      </c>
      <c r="U3308" t="s">
        <v>4388</v>
      </c>
      <c r="V3308" s="5" t="s">
        <v>4390</v>
      </c>
      <c r="W3308" s="5">
        <v>0</v>
      </c>
      <c r="X3308" s="4">
        <v>-2.3892483406634827E-4</v>
      </c>
      <c r="Y3308" s="6">
        <v>14</v>
      </c>
      <c r="Z3308" s="4">
        <v>1.0351673353540991E-3</v>
      </c>
      <c r="AA3308" s="5">
        <v>4736</v>
      </c>
      <c r="AC3308" s="16" t="str">
        <f t="shared" si="306"/>
        <v/>
      </c>
      <c r="AD3308" s="16" t="str">
        <f t="shared" si="307"/>
        <v/>
      </c>
      <c r="AE3308" s="16" t="str">
        <f t="shared" si="308"/>
        <v/>
      </c>
      <c r="AF3308" s="16" t="str">
        <f t="shared" si="309"/>
        <v/>
      </c>
      <c r="AG3308" s="16">
        <f t="shared" si="310"/>
        <v>3.208912720352286E-3</v>
      </c>
      <c r="AH3308" s="16" t="str">
        <f t="shared" si="311"/>
        <v/>
      </c>
      <c r="AI3308" s="17" t="str">
        <f>IF('Peer Comparison Tool'!$D$11="NR","",IF($C3308='Peer Comparison Tool'!$D$9,COUNT('ALLL &lt;50B Database'!$AI$1:AI3307)+1,""))</f>
        <v/>
      </c>
    </row>
    <row r="3309" spans="1:35" x14ac:dyDescent="0.25">
      <c r="A3309" t="s">
        <v>844</v>
      </c>
      <c r="B3309">
        <v>890649</v>
      </c>
      <c r="C3309" s="5" t="s">
        <v>716</v>
      </c>
      <c r="D3309" s="5" t="s">
        <v>4390</v>
      </c>
      <c r="E3309" s="5" t="s">
        <v>4388</v>
      </c>
      <c r="F3309" s="2">
        <v>1025</v>
      </c>
      <c r="G3309" s="2">
        <v>142500</v>
      </c>
      <c r="H3309" s="2">
        <v>91518</v>
      </c>
      <c r="I3309" s="2">
        <v>3491</v>
      </c>
      <c r="J3309" s="2">
        <v>88027</v>
      </c>
      <c r="K3309" s="33">
        <v>1.1644154634373545E-2</v>
      </c>
      <c r="L3309" s="2">
        <v>987</v>
      </c>
      <c r="M3309" s="2">
        <v>130653</v>
      </c>
      <c r="N3309" s="2">
        <v>93829</v>
      </c>
      <c r="O3309" s="33">
        <v>1.0519135874836138E-2</v>
      </c>
      <c r="P3309" s="2">
        <v>996</v>
      </c>
      <c r="Q3309" s="2">
        <v>135247</v>
      </c>
      <c r="R3309" s="2">
        <v>92425</v>
      </c>
      <c r="S3309" s="35">
        <v>1.0776305112253179E-2</v>
      </c>
      <c r="T3309" t="s">
        <v>4388</v>
      </c>
      <c r="U3309" t="s">
        <v>4388</v>
      </c>
      <c r="V3309" s="5" t="s">
        <v>4390</v>
      </c>
      <c r="W3309" s="5">
        <v>0</v>
      </c>
      <c r="X3309" s="4">
        <v>8.6784952212036644E-4</v>
      </c>
      <c r="Y3309" s="6">
        <v>29</v>
      </c>
      <c r="Z3309" s="4">
        <v>2.5716923741704069E-4</v>
      </c>
      <c r="AA3309" s="5">
        <v>3097</v>
      </c>
      <c r="AC3309" s="16" t="str">
        <f t="shared" si="306"/>
        <v/>
      </c>
      <c r="AD3309" s="16" t="str">
        <f t="shared" si="307"/>
        <v/>
      </c>
      <c r="AE3309" s="16" t="str">
        <f t="shared" si="308"/>
        <v/>
      </c>
      <c r="AF3309" s="16" t="str">
        <f t="shared" si="309"/>
        <v/>
      </c>
      <c r="AG3309" s="16">
        <f t="shared" si="310"/>
        <v>1.1644154634373545E-2</v>
      </c>
      <c r="AH3309" s="16" t="str">
        <f t="shared" si="311"/>
        <v/>
      </c>
      <c r="AI3309" s="17" t="str">
        <f>IF('Peer Comparison Tool'!$D$11="NR","",IF($C3309='Peer Comparison Tool'!$D$9,COUNT('ALLL &lt;50B Database'!$AI$1:AI3308)+1,""))</f>
        <v/>
      </c>
    </row>
    <row r="3310" spans="1:35" x14ac:dyDescent="0.25">
      <c r="A3310" t="s">
        <v>3545</v>
      </c>
      <c r="B3310">
        <v>746979</v>
      </c>
      <c r="C3310" s="5" t="s">
        <v>3516</v>
      </c>
      <c r="D3310" s="5" t="s">
        <v>4390</v>
      </c>
      <c r="E3310" s="5" t="s">
        <v>4388</v>
      </c>
      <c r="F3310" s="2">
        <v>1167</v>
      </c>
      <c r="G3310" s="2">
        <v>142442</v>
      </c>
      <c r="H3310" s="2">
        <v>41145</v>
      </c>
      <c r="I3310" s="2">
        <v>3966</v>
      </c>
      <c r="J3310" s="2">
        <v>37179</v>
      </c>
      <c r="K3310" s="33">
        <v>3.1388687162107638E-2</v>
      </c>
      <c r="L3310" s="2">
        <v>1167</v>
      </c>
      <c r="M3310" s="2">
        <v>130412</v>
      </c>
      <c r="N3310" s="2">
        <v>35789</v>
      </c>
      <c r="O3310" s="33">
        <v>3.2607784514795048E-2</v>
      </c>
      <c r="P3310" s="2">
        <v>1167</v>
      </c>
      <c r="Q3310" s="2">
        <v>136891</v>
      </c>
      <c r="R3310" s="2">
        <v>37999</v>
      </c>
      <c r="S3310" s="35">
        <v>3.0711334508802864E-2</v>
      </c>
      <c r="T3310" t="s">
        <v>4388</v>
      </c>
      <c r="U3310" t="s">
        <v>4388</v>
      </c>
      <c r="V3310" s="5" t="s">
        <v>4390</v>
      </c>
      <c r="W3310" s="5">
        <v>0</v>
      </c>
      <c r="X3310" s="4">
        <v>6.7735265330477398E-4</v>
      </c>
      <c r="Y3310" s="6">
        <v>0</v>
      </c>
      <c r="Z3310" s="4">
        <v>-1.8964500059921834E-3</v>
      </c>
      <c r="AA3310" s="5">
        <v>133</v>
      </c>
      <c r="AC3310" s="16" t="str">
        <f t="shared" si="306"/>
        <v/>
      </c>
      <c r="AD3310" s="16" t="str">
        <f t="shared" si="307"/>
        <v/>
      </c>
      <c r="AE3310" s="16" t="str">
        <f t="shared" si="308"/>
        <v/>
      </c>
      <c r="AF3310" s="16" t="str">
        <f t="shared" si="309"/>
        <v/>
      </c>
      <c r="AG3310" s="16">
        <f t="shared" si="310"/>
        <v>3.1388687162107638E-2</v>
      </c>
      <c r="AH3310" s="16" t="str">
        <f t="shared" si="311"/>
        <v/>
      </c>
      <c r="AI3310" s="17" t="str">
        <f>IF('Peer Comparison Tool'!$D$11="NR","",IF($C3310='Peer Comparison Tool'!$D$9,COUNT('ALLL &lt;50B Database'!$AI$1:AI3309)+1,""))</f>
        <v/>
      </c>
    </row>
    <row r="3311" spans="1:35" x14ac:dyDescent="0.25">
      <c r="A3311" t="s">
        <v>2901</v>
      </c>
      <c r="B3311">
        <v>814476</v>
      </c>
      <c r="C3311" s="5" t="s">
        <v>2850</v>
      </c>
      <c r="D3311" s="5" t="s">
        <v>4387</v>
      </c>
      <c r="E3311" s="5" t="s">
        <v>4388</v>
      </c>
      <c r="F3311" s="2">
        <v>1649</v>
      </c>
      <c r="G3311" s="2">
        <v>142182</v>
      </c>
      <c r="H3311" s="2">
        <v>51814</v>
      </c>
      <c r="I3311" s="2">
        <v>13</v>
      </c>
      <c r="J3311" s="2">
        <v>51801</v>
      </c>
      <c r="K3311" s="33">
        <v>3.1833362290303278E-2</v>
      </c>
      <c r="L3311" s="2">
        <v>1584</v>
      </c>
      <c r="M3311" s="2">
        <v>132495</v>
      </c>
      <c r="N3311" s="2">
        <v>53269</v>
      </c>
      <c r="O3311" s="33">
        <v>2.9735868891850797E-2</v>
      </c>
      <c r="P3311" s="2">
        <v>1639</v>
      </c>
      <c r="Q3311" s="2">
        <v>133297</v>
      </c>
      <c r="R3311" s="2">
        <v>52935</v>
      </c>
      <c r="S3311" s="35">
        <v>3.0962501180693304E-2</v>
      </c>
      <c r="T3311" t="s">
        <v>4388</v>
      </c>
      <c r="U3311" t="s">
        <v>4388</v>
      </c>
      <c r="V3311" s="5" t="s">
        <v>4387</v>
      </c>
      <c r="W3311" s="5">
        <v>0</v>
      </c>
      <c r="X3311" s="4">
        <v>8.7086110960997443E-4</v>
      </c>
      <c r="Y3311" s="6">
        <v>10</v>
      </c>
      <c r="Z3311" s="4">
        <v>1.2266322888425073E-3</v>
      </c>
      <c r="AA3311" s="5">
        <v>129</v>
      </c>
      <c r="AC3311" s="16" t="str">
        <f t="shared" si="306"/>
        <v/>
      </c>
      <c r="AD3311" s="16" t="str">
        <f t="shared" si="307"/>
        <v/>
      </c>
      <c r="AE3311" s="16" t="str">
        <f t="shared" si="308"/>
        <v/>
      </c>
      <c r="AF3311" s="16" t="str">
        <f t="shared" si="309"/>
        <v/>
      </c>
      <c r="AG3311" s="16">
        <f t="shared" si="310"/>
        <v>3.1833362290303278E-2</v>
      </c>
      <c r="AH3311" s="16" t="str">
        <f t="shared" si="311"/>
        <v/>
      </c>
      <c r="AI3311" s="17" t="str">
        <f>IF('Peer Comparison Tool'!$D$11="NR","",IF($C3311='Peer Comparison Tool'!$D$9,COUNT('ALLL &lt;50B Database'!$AI$1:AI3310)+1,""))</f>
        <v/>
      </c>
    </row>
    <row r="3312" spans="1:35" x14ac:dyDescent="0.25">
      <c r="A3312" t="s">
        <v>2770</v>
      </c>
      <c r="B3312">
        <v>411651</v>
      </c>
      <c r="C3312" s="5" t="s">
        <v>2711</v>
      </c>
      <c r="D3312" s="5" t="s">
        <v>4390</v>
      </c>
      <c r="E3312" s="5" t="s">
        <v>4388</v>
      </c>
      <c r="F3312" s="2">
        <v>1084</v>
      </c>
      <c r="G3312" s="2">
        <v>141986</v>
      </c>
      <c r="H3312" s="2">
        <v>94522</v>
      </c>
      <c r="I3312" s="2">
        <v>4262</v>
      </c>
      <c r="J3312" s="2">
        <v>90260</v>
      </c>
      <c r="K3312" s="33">
        <v>1.2009749612231332E-2</v>
      </c>
      <c r="L3312" s="2">
        <v>1122</v>
      </c>
      <c r="M3312" s="2">
        <v>127793</v>
      </c>
      <c r="N3312" s="2">
        <v>89914</v>
      </c>
      <c r="O3312" s="33">
        <v>1.2478590653290923E-2</v>
      </c>
      <c r="P3312" s="2">
        <v>1118</v>
      </c>
      <c r="Q3312" s="2">
        <v>133025</v>
      </c>
      <c r="R3312" s="2">
        <v>92590</v>
      </c>
      <c r="S3312" s="35">
        <v>1.2074738092666595E-2</v>
      </c>
      <c r="T3312" t="s">
        <v>4388</v>
      </c>
      <c r="U3312" t="s">
        <v>4388</v>
      </c>
      <c r="V3312" s="5" t="s">
        <v>4390</v>
      </c>
      <c r="W3312" s="5">
        <v>0</v>
      </c>
      <c r="X3312" s="4">
        <v>-6.4988480435262952E-5</v>
      </c>
      <c r="Y3312" s="6">
        <v>-34</v>
      </c>
      <c r="Z3312" s="4">
        <v>-4.0385256062432789E-4</v>
      </c>
      <c r="AA3312" s="5">
        <v>2922</v>
      </c>
      <c r="AC3312" s="16" t="str">
        <f t="shared" si="306"/>
        <v/>
      </c>
      <c r="AD3312" s="16" t="str">
        <f t="shared" si="307"/>
        <v/>
      </c>
      <c r="AE3312" s="16" t="str">
        <f t="shared" si="308"/>
        <v/>
      </c>
      <c r="AF3312" s="16" t="str">
        <f t="shared" si="309"/>
        <v/>
      </c>
      <c r="AG3312" s="16">
        <f t="shared" si="310"/>
        <v>1.2009749612231332E-2</v>
      </c>
      <c r="AH3312" s="16" t="str">
        <f t="shared" si="311"/>
        <v/>
      </c>
      <c r="AI3312" s="17" t="str">
        <f>IF('Peer Comparison Tool'!$D$11="NR","",IF($C3312='Peer Comparison Tool'!$D$9,COUNT('ALLL &lt;50B Database'!$AI$1:AI3311)+1,""))</f>
        <v/>
      </c>
    </row>
    <row r="3313" spans="1:35" x14ac:dyDescent="0.25">
      <c r="A3313" t="s">
        <v>2628</v>
      </c>
      <c r="B3313">
        <v>3869123</v>
      </c>
      <c r="C3313" s="5" t="s">
        <v>2604</v>
      </c>
      <c r="D3313" s="5" t="s">
        <v>4390</v>
      </c>
      <c r="E3313" s="5" t="s">
        <v>4388</v>
      </c>
      <c r="F3313" s="2">
        <v>1077</v>
      </c>
      <c r="G3313" s="2">
        <v>141928</v>
      </c>
      <c r="H3313" s="2">
        <v>102936</v>
      </c>
      <c r="I3313" s="2">
        <v>8979</v>
      </c>
      <c r="J3313" s="2">
        <v>93957</v>
      </c>
      <c r="K3313" s="33">
        <v>1.1462690379641751E-2</v>
      </c>
      <c r="L3313" s="2">
        <v>1034</v>
      </c>
      <c r="M3313" s="2">
        <v>111850</v>
      </c>
      <c r="N3313" s="2">
        <v>84836</v>
      </c>
      <c r="O3313" s="33">
        <v>1.2188221981234381E-2</v>
      </c>
      <c r="P3313" s="2">
        <v>1035</v>
      </c>
      <c r="Q3313" s="2">
        <v>117528</v>
      </c>
      <c r="R3313" s="2">
        <v>82609</v>
      </c>
      <c r="S3313" s="35">
        <v>1.2528901209311334E-2</v>
      </c>
      <c r="T3313" t="s">
        <v>4388</v>
      </c>
      <c r="U3313" t="s">
        <v>4388</v>
      </c>
      <c r="V3313" s="5" t="s">
        <v>4390</v>
      </c>
      <c r="W3313" s="5">
        <v>0</v>
      </c>
      <c r="X3313" s="4">
        <v>-1.0662108296695828E-3</v>
      </c>
      <c r="Y3313" s="6">
        <v>42</v>
      </c>
      <c r="Z3313" s="4">
        <v>3.4067922807695314E-4</v>
      </c>
      <c r="AA3313" s="5">
        <v>3167</v>
      </c>
      <c r="AC3313" s="16" t="str">
        <f t="shared" si="306"/>
        <v/>
      </c>
      <c r="AD3313" s="16" t="str">
        <f t="shared" si="307"/>
        <v/>
      </c>
      <c r="AE3313" s="16" t="str">
        <f t="shared" si="308"/>
        <v/>
      </c>
      <c r="AF3313" s="16" t="str">
        <f t="shared" si="309"/>
        <v/>
      </c>
      <c r="AG3313" s="16">
        <f t="shared" si="310"/>
        <v>1.1462690379641751E-2</v>
      </c>
      <c r="AH3313" s="16" t="str">
        <f t="shared" si="311"/>
        <v/>
      </c>
      <c r="AI3313" s="17" t="str">
        <f>IF('Peer Comparison Tool'!$D$11="NR","",IF($C3313='Peer Comparison Tool'!$D$9,COUNT('ALLL &lt;50B Database'!$AI$1:AI3312)+1,""))</f>
        <v/>
      </c>
    </row>
    <row r="3314" spans="1:35" x14ac:dyDescent="0.25">
      <c r="A3314" t="s">
        <v>3582</v>
      </c>
      <c r="B3314">
        <v>293651</v>
      </c>
      <c r="C3314" s="5" t="s">
        <v>3557</v>
      </c>
      <c r="D3314" s="5" t="s">
        <v>4390</v>
      </c>
      <c r="E3314" s="5" t="s">
        <v>4388</v>
      </c>
      <c r="F3314" s="2">
        <v>1387</v>
      </c>
      <c r="G3314" s="2">
        <v>141753</v>
      </c>
      <c r="H3314" s="2">
        <v>103811</v>
      </c>
      <c r="I3314" s="2">
        <v>1970</v>
      </c>
      <c r="J3314" s="2">
        <v>101841</v>
      </c>
      <c r="K3314" s="33">
        <v>1.3619269253051325E-2</v>
      </c>
      <c r="L3314" s="2">
        <v>1291</v>
      </c>
      <c r="M3314" s="2">
        <v>135187</v>
      </c>
      <c r="N3314" s="2">
        <v>95369</v>
      </c>
      <c r="O3314" s="33">
        <v>1.3536893539829504E-2</v>
      </c>
      <c r="P3314" s="2">
        <v>1391</v>
      </c>
      <c r="Q3314" s="2">
        <v>141356</v>
      </c>
      <c r="R3314" s="2">
        <v>104623</v>
      </c>
      <c r="S3314" s="35">
        <v>1.3295355705724363E-2</v>
      </c>
      <c r="T3314" t="s">
        <v>4388</v>
      </c>
      <c r="U3314" t="s">
        <v>4388</v>
      </c>
      <c r="V3314" s="5" t="s">
        <v>4390</v>
      </c>
      <c r="W3314" s="5">
        <v>0</v>
      </c>
      <c r="X3314" s="4">
        <v>3.2391354732696186E-4</v>
      </c>
      <c r="Y3314" s="6">
        <v>-4</v>
      </c>
      <c r="Z3314" s="4">
        <v>-2.4153783410514086E-4</v>
      </c>
      <c r="AA3314" s="5">
        <v>2147</v>
      </c>
      <c r="AC3314" s="16" t="str">
        <f t="shared" si="306"/>
        <v/>
      </c>
      <c r="AD3314" s="16" t="str">
        <f t="shared" si="307"/>
        <v/>
      </c>
      <c r="AE3314" s="16" t="str">
        <f t="shared" si="308"/>
        <v/>
      </c>
      <c r="AF3314" s="16" t="str">
        <f t="shared" si="309"/>
        <v/>
      </c>
      <c r="AG3314" s="16">
        <f t="shared" si="310"/>
        <v>1.3619269253051325E-2</v>
      </c>
      <c r="AH3314" s="16" t="str">
        <f t="shared" si="311"/>
        <v/>
      </c>
      <c r="AI3314" s="17" t="str">
        <f>IF('Peer Comparison Tool'!$D$11="NR","",IF($C3314='Peer Comparison Tool'!$D$9,COUNT('ALLL &lt;50B Database'!$AI$1:AI3313)+1,""))</f>
        <v/>
      </c>
    </row>
    <row r="3315" spans="1:35" x14ac:dyDescent="0.25">
      <c r="A3315" t="s">
        <v>391</v>
      </c>
      <c r="B3315">
        <v>550354</v>
      </c>
      <c r="C3315" s="5" t="s">
        <v>343</v>
      </c>
      <c r="D3315" s="5" t="s">
        <v>4387</v>
      </c>
      <c r="E3315" s="5" t="s">
        <v>4388</v>
      </c>
      <c r="F3315" s="2">
        <v>1375</v>
      </c>
      <c r="G3315" s="2">
        <v>141690</v>
      </c>
      <c r="H3315" s="2">
        <v>72789</v>
      </c>
      <c r="I3315" s="2">
        <v>0</v>
      </c>
      <c r="J3315" s="2">
        <v>72789</v>
      </c>
      <c r="K3315" s="33">
        <v>1.8890216928382036E-2</v>
      </c>
      <c r="L3315" s="2">
        <v>1350</v>
      </c>
      <c r="M3315" s="2">
        <v>133881</v>
      </c>
      <c r="N3315" s="2">
        <v>61553</v>
      </c>
      <c r="O3315" s="33">
        <v>2.1932318489756793E-2</v>
      </c>
      <c r="P3315" s="2">
        <v>1350</v>
      </c>
      <c r="Q3315" s="2">
        <v>131967</v>
      </c>
      <c r="R3315" s="2">
        <v>68594</v>
      </c>
      <c r="S3315" s="35">
        <v>1.9681021663702364E-2</v>
      </c>
      <c r="T3315" t="s">
        <v>4388</v>
      </c>
      <c r="U3315" t="s">
        <v>4388</v>
      </c>
      <c r="V3315" s="5" t="s">
        <v>4387</v>
      </c>
      <c r="W3315" s="5">
        <v>0</v>
      </c>
      <c r="X3315" s="4">
        <v>-7.9080473532032805E-4</v>
      </c>
      <c r="Y3315" s="6">
        <v>25</v>
      </c>
      <c r="Z3315" s="4">
        <v>-2.2512968260544296E-3</v>
      </c>
      <c r="AA3315" s="5">
        <v>701</v>
      </c>
      <c r="AC3315" s="16" t="str">
        <f t="shared" si="306"/>
        <v/>
      </c>
      <c r="AD3315" s="16" t="str">
        <f t="shared" si="307"/>
        <v/>
      </c>
      <c r="AE3315" s="16" t="str">
        <f t="shared" si="308"/>
        <v/>
      </c>
      <c r="AF3315" s="16" t="str">
        <f t="shared" si="309"/>
        <v/>
      </c>
      <c r="AG3315" s="16">
        <f t="shared" si="310"/>
        <v>1.8890216928382036E-2</v>
      </c>
      <c r="AH3315" s="16" t="str">
        <f t="shared" si="311"/>
        <v/>
      </c>
      <c r="AI3315" s="17" t="str">
        <f>IF('Peer Comparison Tool'!$D$11="NR","",IF($C3315='Peer Comparison Tool'!$D$9,COUNT('ALLL &lt;50B Database'!$AI$1:AI3314)+1,""))</f>
        <v/>
      </c>
    </row>
    <row r="3316" spans="1:35" x14ac:dyDescent="0.25">
      <c r="A3316" t="s">
        <v>2679</v>
      </c>
      <c r="B3316">
        <v>968557</v>
      </c>
      <c r="C3316" s="5" t="s">
        <v>2642</v>
      </c>
      <c r="D3316" s="5" t="s">
        <v>4387</v>
      </c>
      <c r="E3316" s="5" t="s">
        <v>4388</v>
      </c>
      <c r="F3316" s="2">
        <v>579</v>
      </c>
      <c r="G3316" s="2">
        <v>141580</v>
      </c>
      <c r="H3316" s="2">
        <v>105489</v>
      </c>
      <c r="I3316" s="2">
        <v>5978</v>
      </c>
      <c r="J3316" s="2">
        <v>99511</v>
      </c>
      <c r="K3316" s="33">
        <v>5.8184522314116026E-3</v>
      </c>
      <c r="L3316" s="2">
        <v>394</v>
      </c>
      <c r="M3316" s="2">
        <v>109857</v>
      </c>
      <c r="N3316" s="2">
        <v>81023</v>
      </c>
      <c r="O3316" s="33">
        <v>4.8628167310516765E-3</v>
      </c>
      <c r="P3316" s="2">
        <v>478</v>
      </c>
      <c r="Q3316" s="2">
        <v>127828</v>
      </c>
      <c r="R3316" s="2">
        <v>94904</v>
      </c>
      <c r="S3316" s="35">
        <v>5.0366686335665519E-3</v>
      </c>
      <c r="T3316" t="s">
        <v>4388</v>
      </c>
      <c r="U3316" t="s">
        <v>4388</v>
      </c>
      <c r="V3316" s="5" t="s">
        <v>4387</v>
      </c>
      <c r="W3316" s="5">
        <v>0</v>
      </c>
      <c r="X3316" s="4">
        <v>7.8178359784505068E-4</v>
      </c>
      <c r="Y3316" s="6">
        <v>101</v>
      </c>
      <c r="Z3316" s="4">
        <v>1.7385190251487537E-4</v>
      </c>
      <c r="AA3316" s="5">
        <v>4596</v>
      </c>
      <c r="AC3316" s="16" t="str">
        <f t="shared" si="306"/>
        <v/>
      </c>
      <c r="AD3316" s="16" t="str">
        <f t="shared" si="307"/>
        <v/>
      </c>
      <c r="AE3316" s="16" t="str">
        <f t="shared" si="308"/>
        <v/>
      </c>
      <c r="AF3316" s="16" t="str">
        <f t="shared" si="309"/>
        <v/>
      </c>
      <c r="AG3316" s="16">
        <f t="shared" si="310"/>
        <v>5.8184522314116026E-3</v>
      </c>
      <c r="AH3316" s="16" t="str">
        <f t="shared" si="311"/>
        <v/>
      </c>
      <c r="AI3316" s="17" t="str">
        <f>IF('Peer Comparison Tool'!$D$11="NR","",IF($C3316='Peer Comparison Tool'!$D$9,COUNT('ALLL &lt;50B Database'!$AI$1:AI3315)+1,""))</f>
        <v/>
      </c>
    </row>
    <row r="3317" spans="1:35" x14ac:dyDescent="0.25">
      <c r="A3317" t="s">
        <v>3943</v>
      </c>
      <c r="B3317">
        <v>397456</v>
      </c>
      <c r="C3317" s="5" t="s">
        <v>3704</v>
      </c>
      <c r="D3317" s="5" t="s">
        <v>4387</v>
      </c>
      <c r="E3317" s="5" t="s">
        <v>4388</v>
      </c>
      <c r="F3317" s="2">
        <v>1883</v>
      </c>
      <c r="G3317" s="2">
        <v>141554</v>
      </c>
      <c r="H3317" s="2">
        <v>73523</v>
      </c>
      <c r="I3317" s="2">
        <v>0</v>
      </c>
      <c r="J3317" s="2">
        <v>73523</v>
      </c>
      <c r="K3317" s="33">
        <v>2.5611033282102201E-2</v>
      </c>
      <c r="L3317" s="2">
        <v>1881</v>
      </c>
      <c r="M3317" s="2">
        <v>132033</v>
      </c>
      <c r="N3317" s="2">
        <v>73366</v>
      </c>
      <c r="O3317" s="33">
        <v>2.5638579178366001E-2</v>
      </c>
      <c r="P3317" s="2">
        <v>1883</v>
      </c>
      <c r="Q3317" s="2">
        <v>131640</v>
      </c>
      <c r="R3317" s="2">
        <v>72669</v>
      </c>
      <c r="S3317" s="35">
        <v>2.5912011999614692E-2</v>
      </c>
      <c r="T3317" t="s">
        <v>4388</v>
      </c>
      <c r="U3317" t="s">
        <v>4388</v>
      </c>
      <c r="V3317" s="5" t="s">
        <v>4387</v>
      </c>
      <c r="W3317" s="5">
        <v>0</v>
      </c>
      <c r="X3317" s="4">
        <v>-3.0097871751249075E-4</v>
      </c>
      <c r="Y3317" s="6">
        <v>0</v>
      </c>
      <c r="Z3317" s="4">
        <v>2.7343282124869112E-4</v>
      </c>
      <c r="AA3317" s="5">
        <v>241</v>
      </c>
      <c r="AC3317" s="16" t="str">
        <f t="shared" si="306"/>
        <v/>
      </c>
      <c r="AD3317" s="16" t="str">
        <f t="shared" si="307"/>
        <v/>
      </c>
      <c r="AE3317" s="16" t="str">
        <f t="shared" si="308"/>
        <v/>
      </c>
      <c r="AF3317" s="16" t="str">
        <f t="shared" si="309"/>
        <v/>
      </c>
      <c r="AG3317" s="16">
        <f t="shared" si="310"/>
        <v>2.5611033282102201E-2</v>
      </c>
      <c r="AH3317" s="16" t="str">
        <f t="shared" si="311"/>
        <v/>
      </c>
      <c r="AI3317" s="17" t="str">
        <f>IF('Peer Comparison Tool'!$D$11="NR","",IF($C3317='Peer Comparison Tool'!$D$9,COUNT('ALLL &lt;50B Database'!$AI$1:AI3316)+1,""))</f>
        <v/>
      </c>
    </row>
    <row r="3318" spans="1:35" x14ac:dyDescent="0.25">
      <c r="A3318" t="s">
        <v>101</v>
      </c>
      <c r="B3318">
        <v>899651</v>
      </c>
      <c r="C3318" s="5" t="s">
        <v>3704</v>
      </c>
      <c r="D3318" s="5" t="s">
        <v>4390</v>
      </c>
      <c r="E3318" s="5" t="s">
        <v>4388</v>
      </c>
      <c r="F3318" s="2">
        <v>984</v>
      </c>
      <c r="G3318" s="2">
        <v>141512</v>
      </c>
      <c r="H3318" s="2">
        <v>77801</v>
      </c>
      <c r="I3318" s="2">
        <v>2990</v>
      </c>
      <c r="J3318" s="2">
        <v>74811</v>
      </c>
      <c r="K3318" s="33">
        <v>1.31531459277379E-2</v>
      </c>
      <c r="L3318" s="2">
        <v>954</v>
      </c>
      <c r="M3318" s="2">
        <v>133232</v>
      </c>
      <c r="N3318" s="2">
        <v>79801</v>
      </c>
      <c r="O3318" s="33">
        <v>1.1954737409305648E-2</v>
      </c>
      <c r="P3318" s="2">
        <v>954</v>
      </c>
      <c r="Q3318" s="2">
        <v>135687</v>
      </c>
      <c r="R3318" s="2">
        <v>77814</v>
      </c>
      <c r="S3318" s="35">
        <v>1.226000462641684E-2</v>
      </c>
      <c r="T3318" t="s">
        <v>4388</v>
      </c>
      <c r="U3318" t="s">
        <v>4388</v>
      </c>
      <c r="V3318" s="5" t="s">
        <v>4390</v>
      </c>
      <c r="W3318" s="5">
        <v>0</v>
      </c>
      <c r="X3318" s="4">
        <v>8.9314130132106019E-4</v>
      </c>
      <c r="Y3318" s="6">
        <v>30</v>
      </c>
      <c r="Z3318" s="4">
        <v>3.0526721711119156E-4</v>
      </c>
      <c r="AA3318" s="5">
        <v>2341</v>
      </c>
      <c r="AC3318" s="16" t="str">
        <f t="shared" si="306"/>
        <v/>
      </c>
      <c r="AD3318" s="16" t="str">
        <f t="shared" si="307"/>
        <v/>
      </c>
      <c r="AE3318" s="16" t="str">
        <f t="shared" si="308"/>
        <v/>
      </c>
      <c r="AF3318" s="16" t="str">
        <f t="shared" si="309"/>
        <v/>
      </c>
      <c r="AG3318" s="16">
        <f t="shared" si="310"/>
        <v>1.31531459277379E-2</v>
      </c>
      <c r="AH3318" s="16" t="str">
        <f t="shared" si="311"/>
        <v/>
      </c>
      <c r="AI3318" s="17" t="str">
        <f>IF('Peer Comparison Tool'!$D$11="NR","",IF($C3318='Peer Comparison Tool'!$D$9,COUNT('ALLL &lt;50B Database'!$AI$1:AI3317)+1,""))</f>
        <v/>
      </c>
    </row>
    <row r="3319" spans="1:35" x14ac:dyDescent="0.25">
      <c r="A3319" t="s">
        <v>2114</v>
      </c>
      <c r="B3319">
        <v>729945</v>
      </c>
      <c r="C3319" s="5" t="s">
        <v>2519</v>
      </c>
      <c r="D3319" s="5" t="s">
        <v>4390</v>
      </c>
      <c r="E3319" s="5" t="s">
        <v>4388</v>
      </c>
      <c r="F3319" s="2">
        <v>949</v>
      </c>
      <c r="G3319" s="2">
        <v>141500</v>
      </c>
      <c r="H3319" s="2">
        <v>76494</v>
      </c>
      <c r="I3319" s="2">
        <v>0</v>
      </c>
      <c r="J3319" s="2">
        <v>76494</v>
      </c>
      <c r="K3319" s="33">
        <v>1.2406201793604727E-2</v>
      </c>
      <c r="L3319" s="2">
        <v>1894</v>
      </c>
      <c r="M3319" s="2">
        <v>146951</v>
      </c>
      <c r="N3319" s="2">
        <v>83474</v>
      </c>
      <c r="O3319" s="33">
        <v>2.268969978675995E-2</v>
      </c>
      <c r="P3319" s="2">
        <v>2394</v>
      </c>
      <c r="Q3319" s="2">
        <v>141861</v>
      </c>
      <c r="R3319" s="2">
        <v>76341</v>
      </c>
      <c r="S3319" s="35">
        <v>3.1359295791252406E-2</v>
      </c>
      <c r="T3319" t="s">
        <v>4388</v>
      </c>
      <c r="U3319" t="s">
        <v>4388</v>
      </c>
      <c r="V3319" s="5" t="s">
        <v>4390</v>
      </c>
      <c r="W3319" s="5">
        <v>0</v>
      </c>
      <c r="X3319" s="4">
        <v>-1.8953093997647677E-2</v>
      </c>
      <c r="Y3319" s="6">
        <v>-1445</v>
      </c>
      <c r="Z3319" s="4">
        <v>8.6695960044924567E-3</v>
      </c>
      <c r="AA3319" s="5">
        <v>2746</v>
      </c>
      <c r="AC3319" s="16" t="str">
        <f t="shared" si="306"/>
        <v/>
      </c>
      <c r="AD3319" s="16" t="str">
        <f t="shared" si="307"/>
        <v/>
      </c>
      <c r="AE3319" s="16" t="str">
        <f t="shared" si="308"/>
        <v/>
      </c>
      <c r="AF3319" s="16" t="str">
        <f t="shared" si="309"/>
        <v/>
      </c>
      <c r="AG3319" s="16">
        <f t="shared" si="310"/>
        <v>1.2406201793604727E-2</v>
      </c>
      <c r="AH3319" s="16" t="str">
        <f t="shared" si="311"/>
        <v/>
      </c>
      <c r="AI3319" s="17" t="str">
        <f>IF('Peer Comparison Tool'!$D$11="NR","",IF($C3319='Peer Comparison Tool'!$D$9,COUNT('ALLL &lt;50B Database'!$AI$1:AI3318)+1,""))</f>
        <v/>
      </c>
    </row>
    <row r="3320" spans="1:35" x14ac:dyDescent="0.25">
      <c r="A3320" t="s">
        <v>838</v>
      </c>
      <c r="B3320">
        <v>845443</v>
      </c>
      <c r="C3320" s="5" t="s">
        <v>716</v>
      </c>
      <c r="D3320" s="5" t="s">
        <v>4390</v>
      </c>
      <c r="E3320" s="5" t="s">
        <v>4388</v>
      </c>
      <c r="F3320" s="2">
        <v>2183</v>
      </c>
      <c r="G3320" s="2">
        <v>141464</v>
      </c>
      <c r="H3320" s="2">
        <v>103852</v>
      </c>
      <c r="I3320" s="2">
        <v>4662</v>
      </c>
      <c r="J3320" s="2">
        <v>99190</v>
      </c>
      <c r="K3320" s="33">
        <v>2.2008266962395402E-2</v>
      </c>
      <c r="L3320" s="2">
        <v>2073</v>
      </c>
      <c r="M3320" s="2">
        <v>136817</v>
      </c>
      <c r="N3320" s="2">
        <v>98484</v>
      </c>
      <c r="O3320" s="33">
        <v>2.1049104423053491E-2</v>
      </c>
      <c r="P3320" s="2">
        <v>2113</v>
      </c>
      <c r="Q3320" s="2">
        <v>131550</v>
      </c>
      <c r="R3320" s="2">
        <v>100602</v>
      </c>
      <c r="S3320" s="35">
        <v>2.1003558577364266E-2</v>
      </c>
      <c r="T3320" t="s">
        <v>4388</v>
      </c>
      <c r="U3320" t="s">
        <v>4388</v>
      </c>
      <c r="V3320" s="5" t="s">
        <v>4390</v>
      </c>
      <c r="W3320" s="5">
        <v>0</v>
      </c>
      <c r="X3320" s="4">
        <v>1.0047083850311354E-3</v>
      </c>
      <c r="Y3320" s="6">
        <v>70</v>
      </c>
      <c r="Z3320" s="4">
        <v>-4.5545845689224512E-5</v>
      </c>
      <c r="AA3320" s="5">
        <v>394</v>
      </c>
      <c r="AC3320" s="16" t="str">
        <f t="shared" si="306"/>
        <v/>
      </c>
      <c r="AD3320" s="16" t="str">
        <f t="shared" si="307"/>
        <v/>
      </c>
      <c r="AE3320" s="16" t="str">
        <f t="shared" si="308"/>
        <v/>
      </c>
      <c r="AF3320" s="16" t="str">
        <f t="shared" si="309"/>
        <v/>
      </c>
      <c r="AG3320" s="16">
        <f t="shared" si="310"/>
        <v>2.2008266962395402E-2</v>
      </c>
      <c r="AH3320" s="16" t="str">
        <f t="shared" si="311"/>
        <v/>
      </c>
      <c r="AI3320" s="17" t="str">
        <f>IF('Peer Comparison Tool'!$D$11="NR","",IF($C3320='Peer Comparison Tool'!$D$9,COUNT('ALLL &lt;50B Database'!$AI$1:AI3319)+1,""))</f>
        <v/>
      </c>
    </row>
    <row r="3321" spans="1:35" x14ac:dyDescent="0.25">
      <c r="A3321" t="s">
        <v>331</v>
      </c>
      <c r="B3321">
        <v>206772</v>
      </c>
      <c r="C3321" s="5" t="s">
        <v>207</v>
      </c>
      <c r="D3321" s="5" t="s">
        <v>4390</v>
      </c>
      <c r="E3321" s="5" t="s">
        <v>4388</v>
      </c>
      <c r="F3321" s="2">
        <v>1284</v>
      </c>
      <c r="G3321" s="2">
        <v>141460</v>
      </c>
      <c r="H3321" s="2">
        <v>97809</v>
      </c>
      <c r="I3321" s="2">
        <v>0</v>
      </c>
      <c r="J3321" s="2">
        <v>97809</v>
      </c>
      <c r="K3321" s="33">
        <v>1.3127626292059012E-2</v>
      </c>
      <c r="L3321" s="2">
        <v>1138</v>
      </c>
      <c r="M3321" s="2">
        <v>128700</v>
      </c>
      <c r="N3321" s="2">
        <v>93314</v>
      </c>
      <c r="O3321" s="33">
        <v>1.2195383329403947E-2</v>
      </c>
      <c r="P3321" s="2">
        <v>1138</v>
      </c>
      <c r="Q3321" s="2">
        <v>131950</v>
      </c>
      <c r="R3321" s="2">
        <v>96137</v>
      </c>
      <c r="S3321" s="35">
        <v>1.1837273890385596E-2</v>
      </c>
      <c r="T3321" t="s">
        <v>4388</v>
      </c>
      <c r="U3321" t="s">
        <v>4388</v>
      </c>
      <c r="V3321" s="5" t="s">
        <v>4390</v>
      </c>
      <c r="W3321" s="5">
        <v>0</v>
      </c>
      <c r="X3321" s="4">
        <v>1.2903524016734166E-3</v>
      </c>
      <c r="Y3321" s="6">
        <v>146</v>
      </c>
      <c r="Z3321" s="4">
        <v>-3.5810943901835174E-4</v>
      </c>
      <c r="AA3321" s="5">
        <v>2357</v>
      </c>
      <c r="AC3321" s="16" t="str">
        <f t="shared" si="306"/>
        <v/>
      </c>
      <c r="AD3321" s="16" t="str">
        <f t="shared" si="307"/>
        <v/>
      </c>
      <c r="AE3321" s="16" t="str">
        <f t="shared" si="308"/>
        <v/>
      </c>
      <c r="AF3321" s="16" t="str">
        <f t="shared" si="309"/>
        <v/>
      </c>
      <c r="AG3321" s="16">
        <f t="shared" si="310"/>
        <v>1.3127626292059012E-2</v>
      </c>
      <c r="AH3321" s="16" t="str">
        <f t="shared" si="311"/>
        <v/>
      </c>
      <c r="AI3321" s="17" t="str">
        <f>IF('Peer Comparison Tool'!$D$11="NR","",IF($C3321='Peer Comparison Tool'!$D$9,COUNT('ALLL &lt;50B Database'!$AI$1:AI3320)+1,""))</f>
        <v/>
      </c>
    </row>
    <row r="3322" spans="1:35" x14ac:dyDescent="0.25">
      <c r="A3322" t="s">
        <v>1368</v>
      </c>
      <c r="B3322">
        <v>629746</v>
      </c>
      <c r="C3322" s="5" t="s">
        <v>1309</v>
      </c>
      <c r="D3322" s="5" t="s">
        <v>4387</v>
      </c>
      <c r="E3322" s="5" t="s">
        <v>4388</v>
      </c>
      <c r="F3322" s="2">
        <v>1391</v>
      </c>
      <c r="G3322" s="2">
        <v>141448</v>
      </c>
      <c r="H3322" s="2">
        <v>87277</v>
      </c>
      <c r="I3322" s="2">
        <v>4744</v>
      </c>
      <c r="J3322" s="2">
        <v>82533</v>
      </c>
      <c r="K3322" s="33">
        <v>1.685386451480014E-2</v>
      </c>
      <c r="L3322" s="2">
        <v>1369</v>
      </c>
      <c r="M3322" s="2">
        <v>131114</v>
      </c>
      <c r="N3322" s="2">
        <v>82218</v>
      </c>
      <c r="O3322" s="33">
        <v>1.6650855043907661E-2</v>
      </c>
      <c r="P3322" s="2">
        <v>1372</v>
      </c>
      <c r="Q3322" s="2">
        <v>134427</v>
      </c>
      <c r="R3322" s="2">
        <v>85081</v>
      </c>
      <c r="S3322" s="35">
        <v>1.6125809522690143E-2</v>
      </c>
      <c r="T3322" t="s">
        <v>4388</v>
      </c>
      <c r="U3322" t="s">
        <v>4388</v>
      </c>
      <c r="V3322" s="5" t="s">
        <v>4387</v>
      </c>
      <c r="W3322" s="5">
        <v>0</v>
      </c>
      <c r="X3322" s="4">
        <v>7.2805499210999713E-4</v>
      </c>
      <c r="Y3322" s="6">
        <v>19</v>
      </c>
      <c r="Z3322" s="4">
        <v>-5.2504552121751882E-4</v>
      </c>
      <c r="AA3322" s="5">
        <v>1074</v>
      </c>
      <c r="AC3322" s="16" t="str">
        <f t="shared" si="306"/>
        <v/>
      </c>
      <c r="AD3322" s="16" t="str">
        <f t="shared" si="307"/>
        <v/>
      </c>
      <c r="AE3322" s="16" t="str">
        <f t="shared" si="308"/>
        <v/>
      </c>
      <c r="AF3322" s="16" t="str">
        <f t="shared" si="309"/>
        <v/>
      </c>
      <c r="AG3322" s="16">
        <f t="shared" si="310"/>
        <v>1.685386451480014E-2</v>
      </c>
      <c r="AH3322" s="16" t="str">
        <f t="shared" si="311"/>
        <v/>
      </c>
      <c r="AI3322" s="17" t="str">
        <f>IF('Peer Comparison Tool'!$D$11="NR","",IF($C3322='Peer Comparison Tool'!$D$9,COUNT('ALLL &lt;50B Database'!$AI$1:AI3321)+1,""))</f>
        <v/>
      </c>
    </row>
    <row r="3323" spans="1:35" x14ac:dyDescent="0.25">
      <c r="A3323" t="s">
        <v>1662</v>
      </c>
      <c r="B3323">
        <v>782016</v>
      </c>
      <c r="C3323" s="5" t="s">
        <v>1578</v>
      </c>
      <c r="D3323" s="5" t="s">
        <v>4390</v>
      </c>
      <c r="E3323" s="5" t="s">
        <v>4388</v>
      </c>
      <c r="F3323" s="2">
        <v>673</v>
      </c>
      <c r="G3323" s="2">
        <v>141216</v>
      </c>
      <c r="H3323" s="2">
        <v>76003</v>
      </c>
      <c r="I3323" s="2">
        <v>609</v>
      </c>
      <c r="J3323" s="2">
        <v>75394</v>
      </c>
      <c r="K3323" s="33">
        <v>8.9264397697429512E-3</v>
      </c>
      <c r="L3323" s="2">
        <v>672</v>
      </c>
      <c r="M3323" s="2">
        <v>129418</v>
      </c>
      <c r="N3323" s="2">
        <v>74597</v>
      </c>
      <c r="O3323" s="33">
        <v>9.0084051637465308E-3</v>
      </c>
      <c r="P3323" s="2">
        <v>680</v>
      </c>
      <c r="Q3323" s="2">
        <v>130160</v>
      </c>
      <c r="R3323" s="2">
        <v>74878</v>
      </c>
      <c r="S3323" s="35">
        <v>9.0814391410026975E-3</v>
      </c>
      <c r="T3323" t="s">
        <v>4388</v>
      </c>
      <c r="U3323" t="s">
        <v>4388</v>
      </c>
      <c r="V3323" s="5" t="s">
        <v>4390</v>
      </c>
      <c r="W3323" s="5">
        <v>0</v>
      </c>
      <c r="X3323" s="4">
        <v>-1.5499937125974632E-4</v>
      </c>
      <c r="Y3323" s="6">
        <v>-7</v>
      </c>
      <c r="Z3323" s="4">
        <v>7.3033977256166741E-5</v>
      </c>
      <c r="AA3323" s="5">
        <v>4097</v>
      </c>
      <c r="AC3323" s="16" t="str">
        <f t="shared" si="306"/>
        <v/>
      </c>
      <c r="AD3323" s="16" t="str">
        <f t="shared" si="307"/>
        <v/>
      </c>
      <c r="AE3323" s="16" t="str">
        <f t="shared" si="308"/>
        <v/>
      </c>
      <c r="AF3323" s="16" t="str">
        <f t="shared" si="309"/>
        <v/>
      </c>
      <c r="AG3323" s="16">
        <f t="shared" si="310"/>
        <v>8.9264397697429512E-3</v>
      </c>
      <c r="AH3323" s="16" t="str">
        <f t="shared" si="311"/>
        <v/>
      </c>
      <c r="AI3323" s="17" t="str">
        <f>IF('Peer Comparison Tool'!$D$11="NR","",IF($C3323='Peer Comparison Tool'!$D$9,COUNT('ALLL &lt;50B Database'!$AI$1:AI3322)+1,""))</f>
        <v/>
      </c>
    </row>
    <row r="3324" spans="1:35" x14ac:dyDescent="0.25">
      <c r="A3324" t="s">
        <v>4279</v>
      </c>
      <c r="B3324">
        <v>385350</v>
      </c>
      <c r="C3324" s="5" t="s">
        <v>4163</v>
      </c>
      <c r="D3324" s="5" t="s">
        <v>4390</v>
      </c>
      <c r="E3324" s="5" t="s">
        <v>4388</v>
      </c>
      <c r="F3324" s="2">
        <v>1093</v>
      </c>
      <c r="G3324" s="2">
        <v>141208</v>
      </c>
      <c r="H3324" s="2">
        <v>102019</v>
      </c>
      <c r="I3324" s="2">
        <v>0</v>
      </c>
      <c r="J3324" s="2">
        <v>102019</v>
      </c>
      <c r="K3324" s="33">
        <v>1.0713690587047511E-2</v>
      </c>
      <c r="L3324" s="2">
        <v>1050</v>
      </c>
      <c r="M3324" s="2">
        <v>124123</v>
      </c>
      <c r="N3324" s="2">
        <v>95238</v>
      </c>
      <c r="O3324" s="33">
        <v>1.1025011025011026E-2</v>
      </c>
      <c r="P3324" s="2">
        <v>1059</v>
      </c>
      <c r="Q3324" s="2">
        <v>125963</v>
      </c>
      <c r="R3324" s="2">
        <v>94931</v>
      </c>
      <c r="S3324" s="35">
        <v>1.1155470815645047E-2</v>
      </c>
      <c r="T3324" t="s">
        <v>4388</v>
      </c>
      <c r="U3324" t="s">
        <v>4388</v>
      </c>
      <c r="V3324" s="5" t="s">
        <v>4390</v>
      </c>
      <c r="W3324" s="5">
        <v>0</v>
      </c>
      <c r="X3324" s="4">
        <v>-4.4178022859753599E-4</v>
      </c>
      <c r="Y3324" s="6">
        <v>34</v>
      </c>
      <c r="Z3324" s="4">
        <v>1.3045979063402123E-4</v>
      </c>
      <c r="AA3324" s="5">
        <v>3503</v>
      </c>
      <c r="AC3324" s="16" t="str">
        <f t="shared" si="306"/>
        <v/>
      </c>
      <c r="AD3324" s="16" t="str">
        <f t="shared" si="307"/>
        <v/>
      </c>
      <c r="AE3324" s="16" t="str">
        <f t="shared" si="308"/>
        <v/>
      </c>
      <c r="AF3324" s="16" t="str">
        <f t="shared" si="309"/>
        <v/>
      </c>
      <c r="AG3324" s="16">
        <f t="shared" si="310"/>
        <v>1.0713690587047511E-2</v>
      </c>
      <c r="AH3324" s="16" t="str">
        <f t="shared" si="311"/>
        <v/>
      </c>
      <c r="AI3324" s="17" t="str">
        <f>IF('Peer Comparison Tool'!$D$11="NR","",IF($C3324='Peer Comparison Tool'!$D$9,COUNT('ALLL &lt;50B Database'!$AI$1:AI3323)+1,""))</f>
        <v/>
      </c>
    </row>
    <row r="3325" spans="1:35" x14ac:dyDescent="0.25">
      <c r="A3325" t="s">
        <v>1473</v>
      </c>
      <c r="B3325">
        <v>424156</v>
      </c>
      <c r="C3325" s="5" t="s">
        <v>1389</v>
      </c>
      <c r="D3325" s="5" t="s">
        <v>4390</v>
      </c>
      <c r="E3325" s="5" t="s">
        <v>4388</v>
      </c>
      <c r="F3325" s="2">
        <v>1047</v>
      </c>
      <c r="G3325" s="2">
        <v>141193</v>
      </c>
      <c r="H3325" s="2">
        <v>82819</v>
      </c>
      <c r="I3325" s="2">
        <v>3757</v>
      </c>
      <c r="J3325" s="2">
        <v>79062</v>
      </c>
      <c r="K3325" s="33">
        <v>1.3242771495788116E-2</v>
      </c>
      <c r="L3325" s="2">
        <v>988</v>
      </c>
      <c r="M3325" s="2">
        <v>141364</v>
      </c>
      <c r="N3325" s="2">
        <v>84068</v>
      </c>
      <c r="O3325" s="33">
        <v>1.1752390921634867E-2</v>
      </c>
      <c r="P3325" s="2">
        <v>1019</v>
      </c>
      <c r="Q3325" s="2">
        <v>141409</v>
      </c>
      <c r="R3325" s="2">
        <v>84040</v>
      </c>
      <c r="S3325" s="35">
        <v>1.2125178486435031E-2</v>
      </c>
      <c r="T3325" t="s">
        <v>4388</v>
      </c>
      <c r="U3325" t="s">
        <v>4388</v>
      </c>
      <c r="V3325" s="5" t="s">
        <v>4390</v>
      </c>
      <c r="W3325" s="5">
        <v>0</v>
      </c>
      <c r="X3325" s="4">
        <v>1.1175930093530843E-3</v>
      </c>
      <c r="Y3325" s="6">
        <v>28</v>
      </c>
      <c r="Z3325" s="4">
        <v>3.7278756480016439E-4</v>
      </c>
      <c r="AA3325" s="5">
        <v>2298</v>
      </c>
      <c r="AC3325" s="16" t="str">
        <f t="shared" si="306"/>
        <v/>
      </c>
      <c r="AD3325" s="16" t="str">
        <f t="shared" si="307"/>
        <v/>
      </c>
      <c r="AE3325" s="16" t="str">
        <f t="shared" si="308"/>
        <v/>
      </c>
      <c r="AF3325" s="16" t="str">
        <f t="shared" si="309"/>
        <v/>
      </c>
      <c r="AG3325" s="16">
        <f t="shared" si="310"/>
        <v>1.3242771495788116E-2</v>
      </c>
      <c r="AH3325" s="16" t="str">
        <f t="shared" si="311"/>
        <v/>
      </c>
      <c r="AI3325" s="17" t="str">
        <f>IF('Peer Comparison Tool'!$D$11="NR","",IF($C3325='Peer Comparison Tool'!$D$9,COUNT('ALLL &lt;50B Database'!$AI$1:AI3324)+1,""))</f>
        <v/>
      </c>
    </row>
    <row r="3326" spans="1:35" x14ac:dyDescent="0.25">
      <c r="A3326" t="s">
        <v>841</v>
      </c>
      <c r="B3326">
        <v>616540</v>
      </c>
      <c r="C3326" s="5" t="s">
        <v>716</v>
      </c>
      <c r="D3326" s="5" t="s">
        <v>4390</v>
      </c>
      <c r="E3326" s="5" t="s">
        <v>4388</v>
      </c>
      <c r="F3326" s="2">
        <v>1855</v>
      </c>
      <c r="G3326" s="2">
        <v>141105</v>
      </c>
      <c r="H3326" s="2">
        <v>87556</v>
      </c>
      <c r="I3326" s="2">
        <v>2466</v>
      </c>
      <c r="J3326" s="2">
        <v>85090</v>
      </c>
      <c r="K3326" s="33">
        <v>2.18004465859678E-2</v>
      </c>
      <c r="L3326" s="2">
        <v>1766</v>
      </c>
      <c r="M3326" s="2">
        <v>132733</v>
      </c>
      <c r="N3326" s="2">
        <v>82131</v>
      </c>
      <c r="O3326" s="33">
        <v>2.1502234235550522E-2</v>
      </c>
      <c r="P3326" s="2">
        <v>1811</v>
      </c>
      <c r="Q3326" s="2">
        <v>137675</v>
      </c>
      <c r="R3326" s="2">
        <v>84611</v>
      </c>
      <c r="S3326" s="35">
        <v>2.140383638061245E-2</v>
      </c>
      <c r="T3326" t="s">
        <v>4388</v>
      </c>
      <c r="U3326" t="s">
        <v>4388</v>
      </c>
      <c r="V3326" s="5" t="s">
        <v>4390</v>
      </c>
      <c r="W3326" s="5">
        <v>0</v>
      </c>
      <c r="X3326" s="4">
        <v>3.9661020535534941E-4</v>
      </c>
      <c r="Y3326" s="6">
        <v>44</v>
      </c>
      <c r="Z3326" s="4">
        <v>-9.8397854938071794E-5</v>
      </c>
      <c r="AA3326" s="5">
        <v>404</v>
      </c>
      <c r="AC3326" s="16" t="str">
        <f t="shared" si="306"/>
        <v/>
      </c>
      <c r="AD3326" s="16" t="str">
        <f t="shared" si="307"/>
        <v/>
      </c>
      <c r="AE3326" s="16" t="str">
        <f t="shared" si="308"/>
        <v/>
      </c>
      <c r="AF3326" s="16" t="str">
        <f t="shared" si="309"/>
        <v/>
      </c>
      <c r="AG3326" s="16">
        <f t="shared" si="310"/>
        <v>2.18004465859678E-2</v>
      </c>
      <c r="AH3326" s="16" t="str">
        <f t="shared" si="311"/>
        <v/>
      </c>
      <c r="AI3326" s="17" t="str">
        <f>IF('Peer Comparison Tool'!$D$11="NR","",IF($C3326='Peer Comparison Tool'!$D$9,COUNT('ALLL &lt;50B Database'!$AI$1:AI3325)+1,""))</f>
        <v/>
      </c>
    </row>
    <row r="3327" spans="1:35" x14ac:dyDescent="0.25">
      <c r="A3327" t="s">
        <v>101</v>
      </c>
      <c r="B3327">
        <v>413543</v>
      </c>
      <c r="C3327" s="5" t="s">
        <v>716</v>
      </c>
      <c r="D3327" s="5" t="s">
        <v>4390</v>
      </c>
      <c r="E3327" s="5" t="s">
        <v>4388</v>
      </c>
      <c r="F3327" s="2">
        <v>1334</v>
      </c>
      <c r="G3327" s="2">
        <v>140935</v>
      </c>
      <c r="H3327" s="2">
        <v>99805</v>
      </c>
      <c r="I3327" s="2">
        <v>4027</v>
      </c>
      <c r="J3327" s="2">
        <v>95778</v>
      </c>
      <c r="K3327" s="33">
        <v>1.3928041930297145E-2</v>
      </c>
      <c r="L3327" s="2">
        <v>1397</v>
      </c>
      <c r="M3327" s="2">
        <v>132683</v>
      </c>
      <c r="N3327" s="2">
        <v>96684</v>
      </c>
      <c r="O3327" s="33">
        <v>1.4449133258863928E-2</v>
      </c>
      <c r="P3327" s="2">
        <v>1406</v>
      </c>
      <c r="Q3327" s="2">
        <v>134506</v>
      </c>
      <c r="R3327" s="2">
        <v>98611</v>
      </c>
      <c r="S3327" s="35">
        <v>1.425804423441604E-2</v>
      </c>
      <c r="T3327" t="s">
        <v>4388</v>
      </c>
      <c r="U3327" t="s">
        <v>4388</v>
      </c>
      <c r="V3327" s="5" t="s">
        <v>4390</v>
      </c>
      <c r="W3327" s="5">
        <v>0</v>
      </c>
      <c r="X3327" s="4">
        <v>-3.3000230411889438E-4</v>
      </c>
      <c r="Y3327" s="6">
        <v>-72</v>
      </c>
      <c r="Z3327" s="4">
        <v>-1.9108902444788835E-4</v>
      </c>
      <c r="AA3327" s="5">
        <v>2015</v>
      </c>
      <c r="AC3327" s="16" t="str">
        <f t="shared" si="306"/>
        <v/>
      </c>
      <c r="AD3327" s="16" t="str">
        <f t="shared" si="307"/>
        <v/>
      </c>
      <c r="AE3327" s="16" t="str">
        <f t="shared" si="308"/>
        <v/>
      </c>
      <c r="AF3327" s="16" t="str">
        <f t="shared" si="309"/>
        <v/>
      </c>
      <c r="AG3327" s="16">
        <f t="shared" si="310"/>
        <v>1.3928041930297145E-2</v>
      </c>
      <c r="AH3327" s="16" t="str">
        <f t="shared" si="311"/>
        <v/>
      </c>
      <c r="AI3327" s="17" t="str">
        <f>IF('Peer Comparison Tool'!$D$11="NR","",IF($C3327='Peer Comparison Tool'!$D$9,COUNT('ALLL &lt;50B Database'!$AI$1:AI3326)+1,""))</f>
        <v/>
      </c>
    </row>
    <row r="3328" spans="1:35" x14ac:dyDescent="0.25">
      <c r="A3328" t="s">
        <v>3687</v>
      </c>
      <c r="B3328">
        <v>3393851</v>
      </c>
      <c r="C3328" s="5" t="s">
        <v>3603</v>
      </c>
      <c r="D3328" s="5" t="s">
        <v>4390</v>
      </c>
      <c r="E3328" s="5" t="s">
        <v>4388</v>
      </c>
      <c r="F3328" s="2">
        <v>1371</v>
      </c>
      <c r="G3328" s="2">
        <v>140862</v>
      </c>
      <c r="H3328" s="2">
        <v>103933</v>
      </c>
      <c r="I3328" s="2">
        <v>7822</v>
      </c>
      <c r="J3328" s="2">
        <v>96111</v>
      </c>
      <c r="K3328" s="33">
        <v>1.4264756375440897E-2</v>
      </c>
      <c r="L3328" s="2">
        <v>1246</v>
      </c>
      <c r="M3328" s="2">
        <v>127167</v>
      </c>
      <c r="N3328" s="2">
        <v>96283</v>
      </c>
      <c r="O3328" s="33">
        <v>1.2941017625125931E-2</v>
      </c>
      <c r="P3328" s="2">
        <v>1311</v>
      </c>
      <c r="Q3328" s="2">
        <v>128593</v>
      </c>
      <c r="R3328" s="2">
        <v>96375</v>
      </c>
      <c r="S3328" s="35">
        <v>1.3603112840466926E-2</v>
      </c>
      <c r="T3328" t="s">
        <v>4388</v>
      </c>
      <c r="U3328" t="s">
        <v>4388</v>
      </c>
      <c r="V3328" s="5" t="s">
        <v>4390</v>
      </c>
      <c r="W3328" s="5">
        <v>0</v>
      </c>
      <c r="X3328" s="4">
        <v>6.6164353497397133E-4</v>
      </c>
      <c r="Y3328" s="6">
        <v>60</v>
      </c>
      <c r="Z3328" s="4">
        <v>6.6209521534099473E-4</v>
      </c>
      <c r="AA3328" s="5">
        <v>1856</v>
      </c>
      <c r="AC3328" s="16" t="str">
        <f t="shared" si="306"/>
        <v/>
      </c>
      <c r="AD3328" s="16" t="str">
        <f t="shared" si="307"/>
        <v/>
      </c>
      <c r="AE3328" s="16" t="str">
        <f t="shared" si="308"/>
        <v/>
      </c>
      <c r="AF3328" s="16" t="str">
        <f t="shared" si="309"/>
        <v/>
      </c>
      <c r="AG3328" s="16">
        <f t="shared" si="310"/>
        <v>1.4264756375440897E-2</v>
      </c>
      <c r="AH3328" s="16" t="str">
        <f t="shared" si="311"/>
        <v/>
      </c>
      <c r="AI3328" s="17" t="str">
        <f>IF('Peer Comparison Tool'!$D$11="NR","",IF($C3328='Peer Comparison Tool'!$D$9,COUNT('ALLL &lt;50B Database'!$AI$1:AI3327)+1,""))</f>
        <v/>
      </c>
    </row>
    <row r="3329" spans="1:35" x14ac:dyDescent="0.25">
      <c r="A3329" t="s">
        <v>851</v>
      </c>
      <c r="B3329">
        <v>142049</v>
      </c>
      <c r="C3329" s="5" t="s">
        <v>716</v>
      </c>
      <c r="D3329" s="5" t="s">
        <v>4390</v>
      </c>
      <c r="E3329" s="5" t="s">
        <v>4388</v>
      </c>
      <c r="F3329" s="2">
        <v>1452</v>
      </c>
      <c r="G3329" s="2">
        <v>140663</v>
      </c>
      <c r="H3329" s="2">
        <v>87098</v>
      </c>
      <c r="I3329" s="2">
        <v>1917</v>
      </c>
      <c r="J3329" s="2">
        <v>85181</v>
      </c>
      <c r="K3329" s="33">
        <v>1.7046054871391509E-2</v>
      </c>
      <c r="L3329" s="2">
        <v>1421</v>
      </c>
      <c r="M3329" s="2">
        <v>127660</v>
      </c>
      <c r="N3329" s="2">
        <v>89537</v>
      </c>
      <c r="O3329" s="33">
        <v>1.5870533969197093E-2</v>
      </c>
      <c r="P3329" s="2">
        <v>1421</v>
      </c>
      <c r="Q3329" s="2">
        <v>123718</v>
      </c>
      <c r="R3329" s="2">
        <v>91531</v>
      </c>
      <c r="S3329" s="35">
        <v>1.5524794878237973E-2</v>
      </c>
      <c r="T3329" t="s">
        <v>4388</v>
      </c>
      <c r="U3329" t="s">
        <v>4388</v>
      </c>
      <c r="V3329" s="5" t="s">
        <v>4390</v>
      </c>
      <c r="W3329" s="5">
        <v>0</v>
      </c>
      <c r="X3329" s="4">
        <v>1.5212599931535356E-3</v>
      </c>
      <c r="Y3329" s="6">
        <v>31</v>
      </c>
      <c r="Z3329" s="4">
        <v>-3.4573909095911987E-4</v>
      </c>
      <c r="AA3329" s="5">
        <v>1026</v>
      </c>
      <c r="AC3329" s="16" t="str">
        <f t="shared" si="306"/>
        <v/>
      </c>
      <c r="AD3329" s="16" t="str">
        <f t="shared" si="307"/>
        <v/>
      </c>
      <c r="AE3329" s="16" t="str">
        <f t="shared" si="308"/>
        <v/>
      </c>
      <c r="AF3329" s="16" t="str">
        <f t="shared" si="309"/>
        <v/>
      </c>
      <c r="AG3329" s="16">
        <f t="shared" si="310"/>
        <v>1.7046054871391509E-2</v>
      </c>
      <c r="AH3329" s="16" t="str">
        <f t="shared" si="311"/>
        <v/>
      </c>
      <c r="AI3329" s="17" t="str">
        <f>IF('Peer Comparison Tool'!$D$11="NR","",IF($C3329='Peer Comparison Tool'!$D$9,COUNT('ALLL &lt;50B Database'!$AI$1:AI3328)+1,""))</f>
        <v/>
      </c>
    </row>
    <row r="3330" spans="1:35" x14ac:dyDescent="0.25">
      <c r="A3330" t="s">
        <v>3055</v>
      </c>
      <c r="B3330">
        <v>905673</v>
      </c>
      <c r="C3330" s="5" t="s">
        <v>2948</v>
      </c>
      <c r="D3330" s="5" t="s">
        <v>4390</v>
      </c>
      <c r="E3330" s="5" t="s">
        <v>4388</v>
      </c>
      <c r="F3330" s="2">
        <v>631</v>
      </c>
      <c r="G3330" s="2">
        <v>140587</v>
      </c>
      <c r="H3330" s="2">
        <v>88049</v>
      </c>
      <c r="I3330" s="2">
        <v>0</v>
      </c>
      <c r="J3330" s="2">
        <v>88049</v>
      </c>
      <c r="K3330" s="33">
        <v>7.1664641279287665E-3</v>
      </c>
      <c r="L3330" s="2">
        <v>682</v>
      </c>
      <c r="M3330" s="2">
        <v>125637</v>
      </c>
      <c r="N3330" s="2">
        <v>91383</v>
      </c>
      <c r="O3330" s="33">
        <v>7.4630948863574189E-3</v>
      </c>
      <c r="P3330" s="2">
        <v>620</v>
      </c>
      <c r="Q3330" s="2">
        <v>124703</v>
      </c>
      <c r="R3330" s="2">
        <v>90246</v>
      </c>
      <c r="S3330" s="35">
        <v>6.8701105866187974E-3</v>
      </c>
      <c r="T3330" t="s">
        <v>4388</v>
      </c>
      <c r="U3330" t="s">
        <v>4388</v>
      </c>
      <c r="V3330" s="5" t="s">
        <v>4390</v>
      </c>
      <c r="W3330" s="5">
        <v>0</v>
      </c>
      <c r="X3330" s="4">
        <v>2.9635354130996914E-4</v>
      </c>
      <c r="Y3330" s="6">
        <v>11</v>
      </c>
      <c r="Z3330" s="4">
        <v>-5.9298429973862147E-4</v>
      </c>
      <c r="AA3330" s="5">
        <v>4436</v>
      </c>
      <c r="AC3330" s="16" t="str">
        <f t="shared" si="306"/>
        <v/>
      </c>
      <c r="AD3330" s="16" t="str">
        <f t="shared" si="307"/>
        <v/>
      </c>
      <c r="AE3330" s="16" t="str">
        <f t="shared" si="308"/>
        <v/>
      </c>
      <c r="AF3330" s="16" t="str">
        <f t="shared" si="309"/>
        <v/>
      </c>
      <c r="AG3330" s="16">
        <f t="shared" si="310"/>
        <v>7.1664641279287665E-3</v>
      </c>
      <c r="AH3330" s="16" t="str">
        <f t="shared" si="311"/>
        <v/>
      </c>
      <c r="AI3330" s="17" t="str">
        <f>IF('Peer Comparison Tool'!$D$11="NR","",IF($C3330='Peer Comparison Tool'!$D$9,COUNT('ALLL &lt;50B Database'!$AI$1:AI3329)+1,""))</f>
        <v/>
      </c>
    </row>
    <row r="3331" spans="1:35" x14ac:dyDescent="0.25">
      <c r="A3331" t="s">
        <v>3154</v>
      </c>
      <c r="B3331">
        <v>2747279</v>
      </c>
      <c r="C3331" s="5" t="s">
        <v>3064</v>
      </c>
      <c r="D3331" s="5" t="s">
        <v>4390</v>
      </c>
      <c r="E3331" s="5" t="s">
        <v>4388</v>
      </c>
      <c r="F3331" s="2">
        <v>1575</v>
      </c>
      <c r="G3331" s="2">
        <v>140497</v>
      </c>
      <c r="H3331" s="2">
        <v>92882</v>
      </c>
      <c r="I3331" s="2">
        <v>0</v>
      </c>
      <c r="J3331" s="2">
        <v>92882</v>
      </c>
      <c r="K3331" s="33">
        <v>1.6956999203290198E-2</v>
      </c>
      <c r="L3331" s="2">
        <v>1544</v>
      </c>
      <c r="M3331" s="2">
        <v>128607</v>
      </c>
      <c r="N3331" s="2">
        <v>95835</v>
      </c>
      <c r="O3331" s="33">
        <v>1.6111024156101633E-2</v>
      </c>
      <c r="P3331" s="2">
        <v>1565</v>
      </c>
      <c r="Q3331" s="2">
        <v>126758</v>
      </c>
      <c r="R3331" s="2">
        <v>95315</v>
      </c>
      <c r="S3331" s="35">
        <v>1.6419241462519017E-2</v>
      </c>
      <c r="T3331" t="s">
        <v>4388</v>
      </c>
      <c r="U3331" t="s">
        <v>4388</v>
      </c>
      <c r="V3331" s="5" t="s">
        <v>4390</v>
      </c>
      <c r="W3331" s="5">
        <v>0</v>
      </c>
      <c r="X3331" s="4">
        <v>5.3775774077118033E-4</v>
      </c>
      <c r="Y3331" s="6">
        <v>10</v>
      </c>
      <c r="Z3331" s="4">
        <v>3.0821730641738404E-4</v>
      </c>
      <c r="AA3331" s="5">
        <v>1052</v>
      </c>
      <c r="AC3331" s="16" t="str">
        <f t="shared" ref="AC3331:AC3394" si="312">IF(AND($G3331&gt;=10000000,$G3331&lt;50000000),$K3331,"")</f>
        <v/>
      </c>
      <c r="AD3331" s="16" t="str">
        <f t="shared" ref="AD3331:AD3394" si="313">IF(AND($G3331&gt;=5000000,$G3331&lt;9999999),$K3331,"")</f>
        <v/>
      </c>
      <c r="AE3331" s="16" t="str">
        <f t="shared" ref="AE3331:AE3394" si="314">IF(AND($G3331&gt;=1000000,$G3331&lt;4999999),$K3331,"")</f>
        <v/>
      </c>
      <c r="AF3331" s="16" t="str">
        <f t="shared" ref="AF3331:AF3394" si="315">IF(AND($G3331&gt;=500000,$G3331&lt;999999),$K3331,"")</f>
        <v/>
      </c>
      <c r="AG3331" s="16">
        <f t="shared" ref="AG3331:AG3394" si="316">IF(AND($G3331&gt;=100000,$G3331&lt;499999),$K3331,"")</f>
        <v>1.6956999203290198E-2</v>
      </c>
      <c r="AH3331" s="16" t="str">
        <f t="shared" ref="AH3331:AH3394" si="317">IF(AND($G3331&gt;=0,$G3331&lt;99999),$K3331,"")</f>
        <v/>
      </c>
      <c r="AI3331" s="17" t="str">
        <f>IF('Peer Comparison Tool'!$D$11="NR","",IF($C3331='Peer Comparison Tool'!$D$9,COUNT('ALLL &lt;50B Database'!$AI$1:AI3330)+1,""))</f>
        <v/>
      </c>
    </row>
    <row r="3332" spans="1:35" x14ac:dyDescent="0.25">
      <c r="A3332" t="s">
        <v>845</v>
      </c>
      <c r="B3332">
        <v>989141</v>
      </c>
      <c r="C3332" s="5" t="s">
        <v>716</v>
      </c>
      <c r="D3332" s="5" t="s">
        <v>4390</v>
      </c>
      <c r="E3332" s="5" t="s">
        <v>4388</v>
      </c>
      <c r="F3332" s="2">
        <v>1028</v>
      </c>
      <c r="G3332" s="2">
        <v>140486</v>
      </c>
      <c r="H3332" s="2">
        <v>89052</v>
      </c>
      <c r="I3332" s="2">
        <v>5205</v>
      </c>
      <c r="J3332" s="2">
        <v>83847</v>
      </c>
      <c r="K3332" s="33">
        <v>1.2260426729638509E-2</v>
      </c>
      <c r="L3332" s="2">
        <v>902</v>
      </c>
      <c r="M3332" s="2">
        <v>135253</v>
      </c>
      <c r="N3332" s="2">
        <v>92796</v>
      </c>
      <c r="O3332" s="33">
        <v>9.7202465623518249E-3</v>
      </c>
      <c r="P3332" s="2">
        <v>937</v>
      </c>
      <c r="Q3332" s="2">
        <v>134711</v>
      </c>
      <c r="R3332" s="2">
        <v>90661</v>
      </c>
      <c r="S3332" s="35">
        <v>1.0335204773827777E-2</v>
      </c>
      <c r="T3332" t="s">
        <v>4388</v>
      </c>
      <c r="U3332" t="s">
        <v>4388</v>
      </c>
      <c r="V3332" s="5" t="s">
        <v>4390</v>
      </c>
      <c r="W3332" s="5">
        <v>0</v>
      </c>
      <c r="X3332" s="4">
        <v>1.9252219558107322E-3</v>
      </c>
      <c r="Y3332" s="6">
        <v>91</v>
      </c>
      <c r="Z3332" s="4">
        <v>6.1495821147595185E-4</v>
      </c>
      <c r="AA3332" s="5">
        <v>2800</v>
      </c>
      <c r="AC3332" s="16" t="str">
        <f t="shared" si="312"/>
        <v/>
      </c>
      <c r="AD3332" s="16" t="str">
        <f t="shared" si="313"/>
        <v/>
      </c>
      <c r="AE3332" s="16" t="str">
        <f t="shared" si="314"/>
        <v/>
      </c>
      <c r="AF3332" s="16" t="str">
        <f t="shared" si="315"/>
        <v/>
      </c>
      <c r="AG3332" s="16">
        <f t="shared" si="316"/>
        <v>1.2260426729638509E-2</v>
      </c>
      <c r="AH3332" s="16" t="str">
        <f t="shared" si="317"/>
        <v/>
      </c>
      <c r="AI3332" s="17" t="str">
        <f>IF('Peer Comparison Tool'!$D$11="NR","",IF($C3332='Peer Comparison Tool'!$D$9,COUNT('ALLL &lt;50B Database'!$AI$1:AI3331)+1,""))</f>
        <v/>
      </c>
    </row>
    <row r="3333" spans="1:35" x14ac:dyDescent="0.25">
      <c r="A3333" t="s">
        <v>1151</v>
      </c>
      <c r="B3333">
        <v>368933</v>
      </c>
      <c r="C3333" s="5" t="s">
        <v>926</v>
      </c>
      <c r="D3333" s="5" t="s">
        <v>4390</v>
      </c>
      <c r="E3333" s="5" t="s">
        <v>4388</v>
      </c>
      <c r="F3333" s="2">
        <v>942</v>
      </c>
      <c r="G3333" s="2">
        <v>140319</v>
      </c>
      <c r="H3333" s="2">
        <v>85881</v>
      </c>
      <c r="I3333" s="2">
        <v>1788</v>
      </c>
      <c r="J3333" s="2">
        <v>84093</v>
      </c>
      <c r="K3333" s="33">
        <v>1.1201883628839499E-2</v>
      </c>
      <c r="L3333" s="2">
        <v>919</v>
      </c>
      <c r="M3333" s="2">
        <v>130806</v>
      </c>
      <c r="N3333" s="2">
        <v>85467</v>
      </c>
      <c r="O3333" s="33">
        <v>1.0752688172043012E-2</v>
      </c>
      <c r="P3333" s="2">
        <v>933</v>
      </c>
      <c r="Q3333" s="2">
        <v>133624</v>
      </c>
      <c r="R3333" s="2">
        <v>83406</v>
      </c>
      <c r="S3333" s="35">
        <v>1.1186245593842169E-2</v>
      </c>
      <c r="T3333" t="s">
        <v>4388</v>
      </c>
      <c r="U3333" t="s">
        <v>4388</v>
      </c>
      <c r="V3333" s="5" t="s">
        <v>4390</v>
      </c>
      <c r="W3333" s="5">
        <v>0</v>
      </c>
      <c r="X3333" s="4">
        <v>1.5638034997329797E-5</v>
      </c>
      <c r="Y3333" s="6">
        <v>9</v>
      </c>
      <c r="Z3333" s="4">
        <v>4.3355742179915745E-4</v>
      </c>
      <c r="AA3333" s="5">
        <v>3284</v>
      </c>
      <c r="AC3333" s="16" t="str">
        <f t="shared" si="312"/>
        <v/>
      </c>
      <c r="AD3333" s="16" t="str">
        <f t="shared" si="313"/>
        <v/>
      </c>
      <c r="AE3333" s="16" t="str">
        <f t="shared" si="314"/>
        <v/>
      </c>
      <c r="AF3333" s="16" t="str">
        <f t="shared" si="315"/>
        <v/>
      </c>
      <c r="AG3333" s="16">
        <f t="shared" si="316"/>
        <v>1.1201883628839499E-2</v>
      </c>
      <c r="AH3333" s="16" t="str">
        <f t="shared" si="317"/>
        <v/>
      </c>
      <c r="AI3333" s="17" t="str">
        <f>IF('Peer Comparison Tool'!$D$11="NR","",IF($C3333='Peer Comparison Tool'!$D$9,COUNT('ALLL &lt;50B Database'!$AI$1:AI3332)+1,""))</f>
        <v/>
      </c>
    </row>
    <row r="3334" spans="1:35" x14ac:dyDescent="0.25">
      <c r="A3334" t="s">
        <v>1487</v>
      </c>
      <c r="B3334">
        <v>989758</v>
      </c>
      <c r="C3334" s="5" t="s">
        <v>1389</v>
      </c>
      <c r="D3334" s="5" t="s">
        <v>4390</v>
      </c>
      <c r="E3334" s="5" t="s">
        <v>4388</v>
      </c>
      <c r="F3334" s="2">
        <v>1149</v>
      </c>
      <c r="G3334" s="2">
        <v>140261</v>
      </c>
      <c r="H3334" s="2">
        <v>91127</v>
      </c>
      <c r="I3334" s="2">
        <v>318</v>
      </c>
      <c r="J3334" s="2">
        <v>90809</v>
      </c>
      <c r="K3334" s="33">
        <v>1.2652930876895462E-2</v>
      </c>
      <c r="L3334" s="2">
        <v>1123</v>
      </c>
      <c r="M3334" s="2">
        <v>116950</v>
      </c>
      <c r="N3334" s="2">
        <v>89382</v>
      </c>
      <c r="O3334" s="33">
        <v>1.2564050927479805E-2</v>
      </c>
      <c r="P3334" s="2">
        <v>1123</v>
      </c>
      <c r="Q3334" s="2">
        <v>118628</v>
      </c>
      <c r="R3334" s="2">
        <v>91737</v>
      </c>
      <c r="S3334" s="35">
        <v>1.224151650915116E-2</v>
      </c>
      <c r="T3334" t="s">
        <v>4388</v>
      </c>
      <c r="U3334" t="s">
        <v>4388</v>
      </c>
      <c r="V3334" s="5" t="s">
        <v>4390</v>
      </c>
      <c r="W3334" s="5">
        <v>0</v>
      </c>
      <c r="X3334" s="4">
        <v>4.1141436774430259E-4</v>
      </c>
      <c r="Y3334" s="6">
        <v>26</v>
      </c>
      <c r="Z3334" s="4">
        <v>-3.2253441832864535E-4</v>
      </c>
      <c r="AA3334" s="5">
        <v>2610</v>
      </c>
      <c r="AC3334" s="16" t="str">
        <f t="shared" si="312"/>
        <v/>
      </c>
      <c r="AD3334" s="16" t="str">
        <f t="shared" si="313"/>
        <v/>
      </c>
      <c r="AE3334" s="16" t="str">
        <f t="shared" si="314"/>
        <v/>
      </c>
      <c r="AF3334" s="16" t="str">
        <f t="shared" si="315"/>
        <v/>
      </c>
      <c r="AG3334" s="16">
        <f t="shared" si="316"/>
        <v>1.2652930876895462E-2</v>
      </c>
      <c r="AH3334" s="16" t="str">
        <f t="shared" si="317"/>
        <v/>
      </c>
      <c r="AI3334" s="17" t="str">
        <f>IF('Peer Comparison Tool'!$D$11="NR","",IF($C3334='Peer Comparison Tool'!$D$9,COUNT('ALLL &lt;50B Database'!$AI$1:AI3333)+1,""))</f>
        <v/>
      </c>
    </row>
    <row r="3335" spans="1:35" x14ac:dyDescent="0.25">
      <c r="A3335" t="s">
        <v>547</v>
      </c>
      <c r="B3335">
        <v>302030</v>
      </c>
      <c r="C3335" s="5" t="s">
        <v>462</v>
      </c>
      <c r="D3335" s="5" t="s">
        <v>4390</v>
      </c>
      <c r="E3335" s="5" t="s">
        <v>4388</v>
      </c>
      <c r="F3335" s="2">
        <v>400</v>
      </c>
      <c r="G3335" s="2">
        <v>140127</v>
      </c>
      <c r="H3335" s="2">
        <v>41651</v>
      </c>
      <c r="I3335" s="2">
        <v>8695</v>
      </c>
      <c r="J3335" s="2">
        <v>32956</v>
      </c>
      <c r="K3335" s="33">
        <v>1.2137395314965408E-2</v>
      </c>
      <c r="L3335" s="2">
        <v>400</v>
      </c>
      <c r="M3335" s="2">
        <v>113416</v>
      </c>
      <c r="N3335" s="2">
        <v>34623</v>
      </c>
      <c r="O3335" s="33">
        <v>1.1553013892499206E-2</v>
      </c>
      <c r="P3335" s="2">
        <v>400</v>
      </c>
      <c r="Q3335" s="2">
        <v>109958</v>
      </c>
      <c r="R3335" s="2">
        <v>31824</v>
      </c>
      <c r="S3335" s="35">
        <v>1.256913021618904E-2</v>
      </c>
      <c r="T3335" t="s">
        <v>4388</v>
      </c>
      <c r="U3335" t="s">
        <v>4388</v>
      </c>
      <c r="V3335" s="5" t="s">
        <v>4390</v>
      </c>
      <c r="W3335" s="5">
        <v>0</v>
      </c>
      <c r="X3335" s="4">
        <v>-4.3173490122363177E-4</v>
      </c>
      <c r="Y3335" s="6">
        <v>0</v>
      </c>
      <c r="Z3335" s="4">
        <v>1.0161163236898346E-3</v>
      </c>
      <c r="AA3335" s="5">
        <v>2860</v>
      </c>
      <c r="AC3335" s="16" t="str">
        <f t="shared" si="312"/>
        <v/>
      </c>
      <c r="AD3335" s="16" t="str">
        <f t="shared" si="313"/>
        <v/>
      </c>
      <c r="AE3335" s="16" t="str">
        <f t="shared" si="314"/>
        <v/>
      </c>
      <c r="AF3335" s="16" t="str">
        <f t="shared" si="315"/>
        <v/>
      </c>
      <c r="AG3335" s="16">
        <f t="shared" si="316"/>
        <v>1.2137395314965408E-2</v>
      </c>
      <c r="AH3335" s="16" t="str">
        <f t="shared" si="317"/>
        <v/>
      </c>
      <c r="AI3335" s="17">
        <f>IF('Peer Comparison Tool'!$D$11="NR","",IF($C3335='Peer Comparison Tool'!$D$9,COUNT('ALLL &lt;50B Database'!$AI$1:AI3334)+1,""))</f>
        <v>82</v>
      </c>
    </row>
    <row r="3336" spans="1:35" x14ac:dyDescent="0.25">
      <c r="A3336" t="s">
        <v>1475</v>
      </c>
      <c r="B3336">
        <v>276159</v>
      </c>
      <c r="C3336" s="5" t="s">
        <v>1389</v>
      </c>
      <c r="D3336" s="5" t="s">
        <v>4390</v>
      </c>
      <c r="E3336" s="5" t="s">
        <v>4388</v>
      </c>
      <c r="F3336" s="2">
        <v>1018</v>
      </c>
      <c r="G3336" s="2">
        <v>140040</v>
      </c>
      <c r="H3336" s="2">
        <v>72570</v>
      </c>
      <c r="I3336" s="2">
        <v>8769</v>
      </c>
      <c r="J3336" s="2">
        <v>63801</v>
      </c>
      <c r="K3336" s="33">
        <v>1.5955862760771773E-2</v>
      </c>
      <c r="L3336" s="2">
        <v>960</v>
      </c>
      <c r="M3336" s="2">
        <v>131657</v>
      </c>
      <c r="N3336" s="2">
        <v>60131</v>
      </c>
      <c r="O3336" s="33">
        <v>1.5965142771615308E-2</v>
      </c>
      <c r="P3336" s="2">
        <v>990</v>
      </c>
      <c r="Q3336" s="2">
        <v>134079</v>
      </c>
      <c r="R3336" s="2">
        <v>62957</v>
      </c>
      <c r="S3336" s="35">
        <v>1.5725018663532254E-2</v>
      </c>
      <c r="T3336" t="s">
        <v>4388</v>
      </c>
      <c r="U3336" t="s">
        <v>4388</v>
      </c>
      <c r="V3336" s="5" t="s">
        <v>4390</v>
      </c>
      <c r="W3336" s="5">
        <v>0</v>
      </c>
      <c r="X3336" s="4">
        <v>2.308440972395194E-4</v>
      </c>
      <c r="Y3336" s="6">
        <v>28</v>
      </c>
      <c r="Z3336" s="4">
        <v>-2.4012410808305421E-4</v>
      </c>
      <c r="AA3336" s="5">
        <v>1286</v>
      </c>
      <c r="AC3336" s="16" t="str">
        <f t="shared" si="312"/>
        <v/>
      </c>
      <c r="AD3336" s="16" t="str">
        <f t="shared" si="313"/>
        <v/>
      </c>
      <c r="AE3336" s="16" t="str">
        <f t="shared" si="314"/>
        <v/>
      </c>
      <c r="AF3336" s="16" t="str">
        <f t="shared" si="315"/>
        <v/>
      </c>
      <c r="AG3336" s="16">
        <f t="shared" si="316"/>
        <v>1.5955862760771773E-2</v>
      </c>
      <c r="AH3336" s="16" t="str">
        <f t="shared" si="317"/>
        <v/>
      </c>
      <c r="AI3336" s="17" t="str">
        <f>IF('Peer Comparison Tool'!$D$11="NR","",IF($C3336='Peer Comparison Tool'!$D$9,COUNT('ALLL &lt;50B Database'!$AI$1:AI3335)+1,""))</f>
        <v/>
      </c>
    </row>
    <row r="3337" spans="1:35" x14ac:dyDescent="0.25">
      <c r="A3337" t="s">
        <v>172</v>
      </c>
      <c r="B3337">
        <v>629148</v>
      </c>
      <c r="C3337" s="5" t="s">
        <v>113</v>
      </c>
      <c r="D3337" s="5" t="s">
        <v>4390</v>
      </c>
      <c r="E3337" s="5" t="s">
        <v>4388</v>
      </c>
      <c r="F3337" s="2">
        <v>1189</v>
      </c>
      <c r="G3337" s="2">
        <v>139982</v>
      </c>
      <c r="H3337" s="2">
        <v>93755</v>
      </c>
      <c r="I3337" s="2">
        <v>1907</v>
      </c>
      <c r="J3337" s="2">
        <v>91848</v>
      </c>
      <c r="K3337" s="33">
        <v>1.2945300931974567E-2</v>
      </c>
      <c r="L3337" s="2">
        <v>932</v>
      </c>
      <c r="M3337" s="2">
        <v>126948</v>
      </c>
      <c r="N3337" s="2">
        <v>88026</v>
      </c>
      <c r="O3337" s="33">
        <v>1.0587780882920955E-2</v>
      </c>
      <c r="P3337" s="2">
        <v>1103</v>
      </c>
      <c r="Q3337" s="2">
        <v>131339</v>
      </c>
      <c r="R3337" s="2">
        <v>90296</v>
      </c>
      <c r="S3337" s="35">
        <v>1.221538052626916E-2</v>
      </c>
      <c r="T3337" t="s">
        <v>4388</v>
      </c>
      <c r="U3337" t="s">
        <v>4388</v>
      </c>
      <c r="V3337" s="5" t="s">
        <v>4390</v>
      </c>
      <c r="W3337" s="5">
        <v>0</v>
      </c>
      <c r="X3337" s="4">
        <v>7.2992040570540699E-4</v>
      </c>
      <c r="Y3337" s="6">
        <v>86</v>
      </c>
      <c r="Z3337" s="4">
        <v>1.627599643348205E-3</v>
      </c>
      <c r="AA3337" s="5">
        <v>2466</v>
      </c>
      <c r="AC3337" s="16" t="str">
        <f t="shared" si="312"/>
        <v/>
      </c>
      <c r="AD3337" s="16" t="str">
        <f t="shared" si="313"/>
        <v/>
      </c>
      <c r="AE3337" s="16" t="str">
        <f t="shared" si="314"/>
        <v/>
      </c>
      <c r="AF3337" s="16" t="str">
        <f t="shared" si="315"/>
        <v/>
      </c>
      <c r="AG3337" s="16">
        <f t="shared" si="316"/>
        <v>1.2945300931974567E-2</v>
      </c>
      <c r="AH3337" s="16" t="str">
        <f t="shared" si="317"/>
        <v/>
      </c>
      <c r="AI3337" s="17" t="str">
        <f>IF('Peer Comparison Tool'!$D$11="NR","",IF($C3337='Peer Comparison Tool'!$D$9,COUNT('ALLL &lt;50B Database'!$AI$1:AI3336)+1,""))</f>
        <v/>
      </c>
    </row>
    <row r="3338" spans="1:35" x14ac:dyDescent="0.25">
      <c r="A3338" t="s">
        <v>2768</v>
      </c>
      <c r="B3338">
        <v>3387140</v>
      </c>
      <c r="C3338" s="5" t="s">
        <v>2711</v>
      </c>
      <c r="D3338" s="5" t="s">
        <v>4390</v>
      </c>
      <c r="E3338" s="5" t="s">
        <v>4388</v>
      </c>
      <c r="F3338" s="2">
        <v>718</v>
      </c>
      <c r="G3338" s="2">
        <v>139966</v>
      </c>
      <c r="H3338" s="2">
        <v>104049</v>
      </c>
      <c r="I3338" s="2">
        <v>0</v>
      </c>
      <c r="J3338" s="2">
        <v>104049</v>
      </c>
      <c r="K3338" s="33">
        <v>6.9005949120126099E-3</v>
      </c>
      <c r="L3338" s="2">
        <v>567</v>
      </c>
      <c r="M3338" s="2">
        <v>136175</v>
      </c>
      <c r="N3338" s="2">
        <v>106344</v>
      </c>
      <c r="O3338" s="33">
        <v>5.3317535545023701E-3</v>
      </c>
      <c r="P3338" s="2">
        <v>643</v>
      </c>
      <c r="Q3338" s="2">
        <v>134953</v>
      </c>
      <c r="R3338" s="2">
        <v>103534</v>
      </c>
      <c r="S3338" s="35">
        <v>6.2105202155813546E-3</v>
      </c>
      <c r="T3338" t="s">
        <v>4388</v>
      </c>
      <c r="U3338" t="s">
        <v>4388</v>
      </c>
      <c r="V3338" s="5" t="s">
        <v>4390</v>
      </c>
      <c r="W3338" s="5">
        <v>0</v>
      </c>
      <c r="X3338" s="4">
        <v>6.9007469643125527E-4</v>
      </c>
      <c r="Y3338" s="6">
        <v>75</v>
      </c>
      <c r="Z3338" s="4">
        <v>8.7876666107898453E-4</v>
      </c>
      <c r="AA3338" s="5">
        <v>4474</v>
      </c>
      <c r="AC3338" s="16" t="str">
        <f t="shared" si="312"/>
        <v/>
      </c>
      <c r="AD3338" s="16" t="str">
        <f t="shared" si="313"/>
        <v/>
      </c>
      <c r="AE3338" s="16" t="str">
        <f t="shared" si="314"/>
        <v/>
      </c>
      <c r="AF3338" s="16" t="str">
        <f t="shared" si="315"/>
        <v/>
      </c>
      <c r="AG3338" s="16">
        <f t="shared" si="316"/>
        <v>6.9005949120126099E-3</v>
      </c>
      <c r="AH3338" s="16" t="str">
        <f t="shared" si="317"/>
        <v/>
      </c>
      <c r="AI3338" s="17" t="str">
        <f>IF('Peer Comparison Tool'!$D$11="NR","",IF($C3338='Peer Comparison Tool'!$D$9,COUNT('ALLL &lt;50B Database'!$AI$1:AI3337)+1,""))</f>
        <v/>
      </c>
    </row>
    <row r="3339" spans="1:35" x14ac:dyDescent="0.25">
      <c r="A3339" t="s">
        <v>546</v>
      </c>
      <c r="B3339">
        <v>3148613</v>
      </c>
      <c r="C3339" s="5" t="s">
        <v>462</v>
      </c>
      <c r="D3339" s="5" t="s">
        <v>4390</v>
      </c>
      <c r="E3339" s="5" t="s">
        <v>4388</v>
      </c>
      <c r="F3339" s="2">
        <v>1529</v>
      </c>
      <c r="G3339" s="2">
        <v>139839</v>
      </c>
      <c r="H3339" s="2">
        <v>89163</v>
      </c>
      <c r="I3339" s="2">
        <v>0</v>
      </c>
      <c r="J3339" s="2">
        <v>89163</v>
      </c>
      <c r="K3339" s="33">
        <v>1.7148368717965972E-2</v>
      </c>
      <c r="L3339" s="2">
        <v>1529</v>
      </c>
      <c r="M3339" s="2">
        <v>119233</v>
      </c>
      <c r="N3339" s="2">
        <v>88713</v>
      </c>
      <c r="O3339" s="33">
        <v>1.723535445763304E-2</v>
      </c>
      <c r="P3339" s="2">
        <v>1529</v>
      </c>
      <c r="Q3339" s="2">
        <v>121630</v>
      </c>
      <c r="R3339" s="2">
        <v>88045</v>
      </c>
      <c r="S3339" s="35">
        <v>1.7366119597932876E-2</v>
      </c>
      <c r="T3339" t="s">
        <v>4388</v>
      </c>
      <c r="U3339" t="s">
        <v>4388</v>
      </c>
      <c r="V3339" s="5" t="s">
        <v>4390</v>
      </c>
      <c r="W3339" s="5">
        <v>0</v>
      </c>
      <c r="X3339" s="4">
        <v>-2.1775087996690409E-4</v>
      </c>
      <c r="Y3339" s="6">
        <v>0</v>
      </c>
      <c r="Z3339" s="4">
        <v>1.3076514029983569E-4</v>
      </c>
      <c r="AA3339" s="5">
        <v>1004</v>
      </c>
      <c r="AC3339" s="16" t="str">
        <f t="shared" si="312"/>
        <v/>
      </c>
      <c r="AD3339" s="16" t="str">
        <f t="shared" si="313"/>
        <v/>
      </c>
      <c r="AE3339" s="16" t="str">
        <f t="shared" si="314"/>
        <v/>
      </c>
      <c r="AF3339" s="16" t="str">
        <f t="shared" si="315"/>
        <v/>
      </c>
      <c r="AG3339" s="16">
        <f t="shared" si="316"/>
        <v>1.7148368717965972E-2</v>
      </c>
      <c r="AH3339" s="16" t="str">
        <f t="shared" si="317"/>
        <v/>
      </c>
      <c r="AI3339" s="17">
        <f>IF('Peer Comparison Tool'!$D$11="NR","",IF($C3339='Peer Comparison Tool'!$D$9,COUNT('ALLL &lt;50B Database'!$AI$1:AI3338)+1,""))</f>
        <v>83</v>
      </c>
    </row>
    <row r="3340" spans="1:35" x14ac:dyDescent="0.25">
      <c r="A3340" t="s">
        <v>3152</v>
      </c>
      <c r="B3340">
        <v>5312593</v>
      </c>
      <c r="C3340" s="5" t="s">
        <v>3064</v>
      </c>
      <c r="D3340" s="5" t="s">
        <v>4390</v>
      </c>
      <c r="E3340" s="5" t="s">
        <v>4388</v>
      </c>
      <c r="F3340" s="2">
        <v>1237</v>
      </c>
      <c r="G3340" s="2">
        <v>139727</v>
      </c>
      <c r="H3340" s="2">
        <v>98517</v>
      </c>
      <c r="I3340" s="2">
        <v>2874</v>
      </c>
      <c r="J3340" s="2">
        <v>95643</v>
      </c>
      <c r="K3340" s="33">
        <v>1.2933513168763004E-2</v>
      </c>
      <c r="L3340" s="2">
        <v>622</v>
      </c>
      <c r="M3340" s="2">
        <v>109994</v>
      </c>
      <c r="N3340" s="2">
        <v>49540</v>
      </c>
      <c r="O3340" s="33">
        <v>1.2555510698425514E-2</v>
      </c>
      <c r="P3340" s="2">
        <v>936</v>
      </c>
      <c r="Q3340" s="2">
        <v>130519</v>
      </c>
      <c r="R3340" s="2">
        <v>74573</v>
      </c>
      <c r="S3340" s="35">
        <v>1.2551459643570729E-2</v>
      </c>
      <c r="T3340" t="s">
        <v>4388</v>
      </c>
      <c r="U3340" t="s">
        <v>4388</v>
      </c>
      <c r="V3340" s="5" t="s">
        <v>4390</v>
      </c>
      <c r="W3340" s="5">
        <v>0</v>
      </c>
      <c r="X3340" s="4">
        <v>3.8205352519227534E-4</v>
      </c>
      <c r="Y3340" s="6">
        <v>301</v>
      </c>
      <c r="Z3340" s="4">
        <v>-4.051054854785352E-6</v>
      </c>
      <c r="AA3340" s="5">
        <v>2472</v>
      </c>
      <c r="AC3340" s="16" t="str">
        <f t="shared" si="312"/>
        <v/>
      </c>
      <c r="AD3340" s="16" t="str">
        <f t="shared" si="313"/>
        <v/>
      </c>
      <c r="AE3340" s="16" t="str">
        <f t="shared" si="314"/>
        <v/>
      </c>
      <c r="AF3340" s="16" t="str">
        <f t="shared" si="315"/>
        <v/>
      </c>
      <c r="AG3340" s="16">
        <f t="shared" si="316"/>
        <v>1.2933513168763004E-2</v>
      </c>
      <c r="AH3340" s="16" t="str">
        <f t="shared" si="317"/>
        <v/>
      </c>
      <c r="AI3340" s="17" t="str">
        <f>IF('Peer Comparison Tool'!$D$11="NR","",IF($C3340='Peer Comparison Tool'!$D$9,COUNT('ALLL &lt;50B Database'!$AI$1:AI3339)+1,""))</f>
        <v/>
      </c>
    </row>
    <row r="3341" spans="1:35" x14ac:dyDescent="0.25">
      <c r="A3341" t="s">
        <v>801</v>
      </c>
      <c r="B3341">
        <v>624648</v>
      </c>
      <c r="C3341" s="5" t="s">
        <v>716</v>
      </c>
      <c r="D3341" s="5" t="s">
        <v>4390</v>
      </c>
      <c r="E3341" s="5" t="s">
        <v>4388</v>
      </c>
      <c r="F3341" s="2">
        <v>1133</v>
      </c>
      <c r="G3341" s="2">
        <v>139689</v>
      </c>
      <c r="H3341" s="2">
        <v>109052</v>
      </c>
      <c r="I3341" s="2">
        <v>2801</v>
      </c>
      <c r="J3341" s="2">
        <v>106251</v>
      </c>
      <c r="K3341" s="33">
        <v>1.0663429050079529E-2</v>
      </c>
      <c r="L3341" s="2">
        <v>1322</v>
      </c>
      <c r="M3341" s="2">
        <v>137022</v>
      </c>
      <c r="N3341" s="2">
        <v>103108</v>
      </c>
      <c r="O3341" s="33">
        <v>1.2821507545486286E-2</v>
      </c>
      <c r="P3341" s="2">
        <v>1306</v>
      </c>
      <c r="Q3341" s="2">
        <v>134546</v>
      </c>
      <c r="R3341" s="2">
        <v>105781</v>
      </c>
      <c r="S3341" s="35">
        <v>1.2346262561329539E-2</v>
      </c>
      <c r="T3341" t="s">
        <v>4388</v>
      </c>
      <c r="U3341" t="s">
        <v>4388</v>
      </c>
      <c r="V3341" s="5" t="s">
        <v>4390</v>
      </c>
      <c r="W3341" s="5">
        <v>0</v>
      </c>
      <c r="X3341" s="4">
        <v>-1.6828335112500092E-3</v>
      </c>
      <c r="Y3341" s="6">
        <v>-173</v>
      </c>
      <c r="Z3341" s="4">
        <v>-4.7524498415674708E-4</v>
      </c>
      <c r="AA3341" s="5">
        <v>3525</v>
      </c>
      <c r="AC3341" s="16" t="str">
        <f t="shared" si="312"/>
        <v/>
      </c>
      <c r="AD3341" s="16" t="str">
        <f t="shared" si="313"/>
        <v/>
      </c>
      <c r="AE3341" s="16" t="str">
        <f t="shared" si="314"/>
        <v/>
      </c>
      <c r="AF3341" s="16" t="str">
        <f t="shared" si="315"/>
        <v/>
      </c>
      <c r="AG3341" s="16">
        <f t="shared" si="316"/>
        <v>1.0663429050079529E-2</v>
      </c>
      <c r="AH3341" s="16" t="str">
        <f t="shared" si="317"/>
        <v/>
      </c>
      <c r="AI3341" s="17" t="str">
        <f>IF('Peer Comparison Tool'!$D$11="NR","",IF($C3341='Peer Comparison Tool'!$D$9,COUNT('ALLL &lt;50B Database'!$AI$1:AI3340)+1,""))</f>
        <v/>
      </c>
    </row>
    <row r="3342" spans="1:35" x14ac:dyDescent="0.25">
      <c r="A3342" t="s">
        <v>2449</v>
      </c>
      <c r="B3342">
        <v>575955</v>
      </c>
      <c r="C3342" s="5" t="s">
        <v>2299</v>
      </c>
      <c r="D3342" s="5" t="s">
        <v>4390</v>
      </c>
      <c r="E3342" s="5" t="s">
        <v>4388</v>
      </c>
      <c r="F3342" s="2">
        <v>1215</v>
      </c>
      <c r="G3342" s="2">
        <v>139629</v>
      </c>
      <c r="H3342" s="2">
        <v>99977</v>
      </c>
      <c r="I3342" s="2">
        <v>7180</v>
      </c>
      <c r="J3342" s="2">
        <v>92797</v>
      </c>
      <c r="K3342" s="33">
        <v>1.3093095681972478E-2</v>
      </c>
      <c r="L3342" s="2">
        <v>1107</v>
      </c>
      <c r="M3342" s="2">
        <v>123805</v>
      </c>
      <c r="N3342" s="2">
        <v>96893</v>
      </c>
      <c r="O3342" s="33">
        <v>1.1424973940325926E-2</v>
      </c>
      <c r="P3342" s="2">
        <v>1131</v>
      </c>
      <c r="Q3342" s="2">
        <v>127862</v>
      </c>
      <c r="R3342" s="2">
        <v>95114</v>
      </c>
      <c r="S3342" s="35">
        <v>1.1890993965136572E-2</v>
      </c>
      <c r="T3342" t="s">
        <v>4388</v>
      </c>
      <c r="U3342" t="s">
        <v>4388</v>
      </c>
      <c r="V3342" s="5" t="s">
        <v>4390</v>
      </c>
      <c r="W3342" s="5">
        <v>0</v>
      </c>
      <c r="X3342" s="4">
        <v>1.2021017168359054E-3</v>
      </c>
      <c r="Y3342" s="6">
        <v>84</v>
      </c>
      <c r="Z3342" s="4">
        <v>4.6602002481064587E-4</v>
      </c>
      <c r="AA3342" s="5">
        <v>2379</v>
      </c>
      <c r="AC3342" s="16" t="str">
        <f t="shared" si="312"/>
        <v/>
      </c>
      <c r="AD3342" s="16" t="str">
        <f t="shared" si="313"/>
        <v/>
      </c>
      <c r="AE3342" s="16" t="str">
        <f t="shared" si="314"/>
        <v/>
      </c>
      <c r="AF3342" s="16" t="str">
        <f t="shared" si="315"/>
        <v/>
      </c>
      <c r="AG3342" s="16">
        <f t="shared" si="316"/>
        <v>1.3093095681972478E-2</v>
      </c>
      <c r="AH3342" s="16" t="str">
        <f t="shared" si="317"/>
        <v/>
      </c>
      <c r="AI3342" s="17" t="str">
        <f>IF('Peer Comparison Tool'!$D$11="NR","",IF($C3342='Peer Comparison Tool'!$D$9,COUNT('ALLL &lt;50B Database'!$AI$1:AI3341)+1,""))</f>
        <v/>
      </c>
    </row>
    <row r="3343" spans="1:35" x14ac:dyDescent="0.25">
      <c r="A3343" t="s">
        <v>2771</v>
      </c>
      <c r="B3343">
        <v>74056</v>
      </c>
      <c r="C3343" s="5" t="s">
        <v>2711</v>
      </c>
      <c r="D3343" s="5" t="s">
        <v>4390</v>
      </c>
      <c r="E3343" s="5" t="s">
        <v>4388</v>
      </c>
      <c r="F3343" s="2">
        <v>1203</v>
      </c>
      <c r="G3343" s="2">
        <v>139594</v>
      </c>
      <c r="H3343" s="2">
        <v>95439</v>
      </c>
      <c r="I3343" s="2">
        <v>2355</v>
      </c>
      <c r="J3343" s="2">
        <v>93084</v>
      </c>
      <c r="K3343" s="33">
        <v>1.2923810751579218E-2</v>
      </c>
      <c r="L3343" s="2">
        <v>1107</v>
      </c>
      <c r="M3343" s="2">
        <v>134171</v>
      </c>
      <c r="N3343" s="2">
        <v>93616</v>
      </c>
      <c r="O3343" s="33">
        <v>1.1824901726200649E-2</v>
      </c>
      <c r="P3343" s="2">
        <v>1129</v>
      </c>
      <c r="Q3343" s="2">
        <v>132320</v>
      </c>
      <c r="R3343" s="2">
        <v>86336</v>
      </c>
      <c r="S3343" s="35">
        <v>1.3076816160118606E-2</v>
      </c>
      <c r="T3343" t="s">
        <v>4388</v>
      </c>
      <c r="U3343" t="s">
        <v>4388</v>
      </c>
      <c r="V3343" s="5" t="s">
        <v>4390</v>
      </c>
      <c r="W3343" s="5">
        <v>0</v>
      </c>
      <c r="X3343" s="4">
        <v>-1.5300540853938754E-4</v>
      </c>
      <c r="Y3343" s="6">
        <v>74</v>
      </c>
      <c r="Z3343" s="4">
        <v>1.2519144339179569E-3</v>
      </c>
      <c r="AA3343" s="5">
        <v>2479</v>
      </c>
      <c r="AC3343" s="16" t="str">
        <f t="shared" si="312"/>
        <v/>
      </c>
      <c r="AD3343" s="16" t="str">
        <f t="shared" si="313"/>
        <v/>
      </c>
      <c r="AE3343" s="16" t="str">
        <f t="shared" si="314"/>
        <v/>
      </c>
      <c r="AF3343" s="16" t="str">
        <f t="shared" si="315"/>
        <v/>
      </c>
      <c r="AG3343" s="16">
        <f t="shared" si="316"/>
        <v>1.2923810751579218E-2</v>
      </c>
      <c r="AH3343" s="16" t="str">
        <f t="shared" si="317"/>
        <v/>
      </c>
      <c r="AI3343" s="17" t="str">
        <f>IF('Peer Comparison Tool'!$D$11="NR","",IF($C3343='Peer Comparison Tool'!$D$9,COUNT('ALLL &lt;50B Database'!$AI$1:AI3342)+1,""))</f>
        <v/>
      </c>
    </row>
    <row r="3344" spans="1:35" x14ac:dyDescent="0.25">
      <c r="A3344" t="s">
        <v>839</v>
      </c>
      <c r="B3344">
        <v>764142</v>
      </c>
      <c r="C3344" s="5" t="s">
        <v>716</v>
      </c>
      <c r="D3344" s="5" t="s">
        <v>4390</v>
      </c>
      <c r="E3344" s="5" t="s">
        <v>4388</v>
      </c>
      <c r="F3344" s="2">
        <v>1425</v>
      </c>
      <c r="G3344" s="2">
        <v>139583</v>
      </c>
      <c r="H3344" s="2">
        <v>96865</v>
      </c>
      <c r="I3344" s="2">
        <v>2767</v>
      </c>
      <c r="J3344" s="2">
        <v>94098</v>
      </c>
      <c r="K3344" s="33">
        <v>1.5143786265382899E-2</v>
      </c>
      <c r="L3344" s="2">
        <v>1244</v>
      </c>
      <c r="M3344" s="2">
        <v>136846</v>
      </c>
      <c r="N3344" s="2">
        <v>95800</v>
      </c>
      <c r="O3344" s="33">
        <v>1.2985386221294363E-2</v>
      </c>
      <c r="P3344" s="2">
        <v>1317</v>
      </c>
      <c r="Q3344" s="2">
        <v>138954</v>
      </c>
      <c r="R3344" s="2">
        <v>97746</v>
      </c>
      <c r="S3344" s="35">
        <v>1.3473697133386532E-2</v>
      </c>
      <c r="T3344" t="s">
        <v>4388</v>
      </c>
      <c r="U3344" t="s">
        <v>4388</v>
      </c>
      <c r="V3344" s="5" t="s">
        <v>4390</v>
      </c>
      <c r="W3344" s="5">
        <v>0</v>
      </c>
      <c r="X3344" s="4">
        <v>1.6700891319963666E-3</v>
      </c>
      <c r="Y3344" s="6">
        <v>108</v>
      </c>
      <c r="Z3344" s="4">
        <v>4.8831091209216963E-4</v>
      </c>
      <c r="AA3344" s="5">
        <v>1565</v>
      </c>
      <c r="AC3344" s="16" t="str">
        <f t="shared" si="312"/>
        <v/>
      </c>
      <c r="AD3344" s="16" t="str">
        <f t="shared" si="313"/>
        <v/>
      </c>
      <c r="AE3344" s="16" t="str">
        <f t="shared" si="314"/>
        <v/>
      </c>
      <c r="AF3344" s="16" t="str">
        <f t="shared" si="315"/>
        <v/>
      </c>
      <c r="AG3344" s="16">
        <f t="shared" si="316"/>
        <v>1.5143786265382899E-2</v>
      </c>
      <c r="AH3344" s="16" t="str">
        <f t="shared" si="317"/>
        <v/>
      </c>
      <c r="AI3344" s="17" t="str">
        <f>IF('Peer Comparison Tool'!$D$11="NR","",IF($C3344='Peer Comparison Tool'!$D$9,COUNT('ALLL &lt;50B Database'!$AI$1:AI3343)+1,""))</f>
        <v/>
      </c>
    </row>
    <row r="3345" spans="1:35" x14ac:dyDescent="0.25">
      <c r="A3345" t="s">
        <v>642</v>
      </c>
      <c r="B3345">
        <v>384830</v>
      </c>
      <c r="C3345" s="5" t="s">
        <v>1695</v>
      </c>
      <c r="D3345" s="5" t="s">
        <v>4390</v>
      </c>
      <c r="E3345" s="5" t="s">
        <v>4388</v>
      </c>
      <c r="F3345" s="2">
        <v>997</v>
      </c>
      <c r="G3345" s="2">
        <v>139405</v>
      </c>
      <c r="H3345" s="2">
        <v>99547</v>
      </c>
      <c r="I3345" s="2">
        <v>0</v>
      </c>
      <c r="J3345" s="2">
        <v>99547</v>
      </c>
      <c r="K3345" s="33">
        <v>1.0015369624398526E-2</v>
      </c>
      <c r="L3345" s="2">
        <v>993</v>
      </c>
      <c r="M3345" s="2">
        <v>123775</v>
      </c>
      <c r="N3345" s="2">
        <v>96064</v>
      </c>
      <c r="O3345" s="33">
        <v>1.0336858760826117E-2</v>
      </c>
      <c r="P3345" s="2">
        <v>993</v>
      </c>
      <c r="Q3345" s="2">
        <v>125095</v>
      </c>
      <c r="R3345" s="2">
        <v>97525</v>
      </c>
      <c r="S3345" s="35">
        <v>1.0182004614201486E-2</v>
      </c>
      <c r="T3345" t="s">
        <v>4388</v>
      </c>
      <c r="U3345" t="s">
        <v>4388</v>
      </c>
      <c r="V3345" s="5" t="s">
        <v>4390</v>
      </c>
      <c r="W3345" s="5">
        <v>0</v>
      </c>
      <c r="X3345" s="4">
        <v>-1.6663498980296065E-4</v>
      </c>
      <c r="Y3345" s="6">
        <v>4</v>
      </c>
      <c r="Z3345" s="4">
        <v>-1.5485414662463025E-4</v>
      </c>
      <c r="AA3345" s="5">
        <v>3776</v>
      </c>
      <c r="AC3345" s="16" t="str">
        <f t="shared" si="312"/>
        <v/>
      </c>
      <c r="AD3345" s="16" t="str">
        <f t="shared" si="313"/>
        <v/>
      </c>
      <c r="AE3345" s="16" t="str">
        <f t="shared" si="314"/>
        <v/>
      </c>
      <c r="AF3345" s="16" t="str">
        <f t="shared" si="315"/>
        <v/>
      </c>
      <c r="AG3345" s="16">
        <f t="shared" si="316"/>
        <v>1.0015369624398526E-2</v>
      </c>
      <c r="AH3345" s="16" t="str">
        <f t="shared" si="317"/>
        <v/>
      </c>
      <c r="AI3345" s="17" t="str">
        <f>IF('Peer Comparison Tool'!$D$11="NR","",IF($C3345='Peer Comparison Tool'!$D$9,COUNT('ALLL &lt;50B Database'!$AI$1:AI3344)+1,""))</f>
        <v/>
      </c>
    </row>
    <row r="3346" spans="1:35" x14ac:dyDescent="0.25">
      <c r="A3346" t="s">
        <v>2172</v>
      </c>
      <c r="B3346">
        <v>30650</v>
      </c>
      <c r="C3346" s="5" t="s">
        <v>2041</v>
      </c>
      <c r="D3346" s="5" t="s">
        <v>4390</v>
      </c>
      <c r="E3346" s="5" t="s">
        <v>4388</v>
      </c>
      <c r="F3346" s="2">
        <v>1127</v>
      </c>
      <c r="G3346" s="2">
        <v>139265</v>
      </c>
      <c r="H3346" s="2">
        <v>93792</v>
      </c>
      <c r="I3346" s="2">
        <v>12001</v>
      </c>
      <c r="J3346" s="2">
        <v>81791</v>
      </c>
      <c r="K3346" s="33">
        <v>1.3779022141800443E-2</v>
      </c>
      <c r="L3346" s="2">
        <v>1381</v>
      </c>
      <c r="M3346" s="2">
        <v>121187</v>
      </c>
      <c r="N3346" s="2">
        <v>89393</v>
      </c>
      <c r="O3346" s="33">
        <v>1.5448636917879476E-2</v>
      </c>
      <c r="P3346" s="2">
        <v>1122</v>
      </c>
      <c r="Q3346" s="2">
        <v>117830</v>
      </c>
      <c r="R3346" s="2">
        <v>88308</v>
      </c>
      <c r="S3346" s="35">
        <v>1.2705530642750373E-2</v>
      </c>
      <c r="T3346" t="s">
        <v>4388</v>
      </c>
      <c r="U3346" t="s">
        <v>4388</v>
      </c>
      <c r="V3346" s="5" t="s">
        <v>4390</v>
      </c>
      <c r="W3346" s="5">
        <v>0</v>
      </c>
      <c r="X3346" s="4">
        <v>1.0734914990500697E-3</v>
      </c>
      <c r="Y3346" s="6">
        <v>5</v>
      </c>
      <c r="Z3346" s="4">
        <v>-2.7431062751291022E-3</v>
      </c>
      <c r="AA3346" s="5">
        <v>2080</v>
      </c>
      <c r="AC3346" s="16" t="str">
        <f t="shared" si="312"/>
        <v/>
      </c>
      <c r="AD3346" s="16" t="str">
        <f t="shared" si="313"/>
        <v/>
      </c>
      <c r="AE3346" s="16" t="str">
        <f t="shared" si="314"/>
        <v/>
      </c>
      <c r="AF3346" s="16" t="str">
        <f t="shared" si="315"/>
        <v/>
      </c>
      <c r="AG3346" s="16">
        <f t="shared" si="316"/>
        <v>1.3779022141800443E-2</v>
      </c>
      <c r="AH3346" s="16" t="str">
        <f t="shared" si="317"/>
        <v/>
      </c>
      <c r="AI3346" s="17" t="str">
        <f>IF('Peer Comparison Tool'!$D$11="NR","",IF($C3346='Peer Comparison Tool'!$D$9,COUNT('ALLL &lt;50B Database'!$AI$1:AI3345)+1,""))</f>
        <v/>
      </c>
    </row>
    <row r="3347" spans="1:35" x14ac:dyDescent="0.25">
      <c r="A3347" t="s">
        <v>1771</v>
      </c>
      <c r="B3347">
        <v>194570</v>
      </c>
      <c r="C3347" s="5" t="s">
        <v>1695</v>
      </c>
      <c r="D3347" s="5" t="s">
        <v>4390</v>
      </c>
      <c r="E3347" s="5" t="s">
        <v>4388</v>
      </c>
      <c r="F3347" s="2">
        <v>818</v>
      </c>
      <c r="G3347" s="2">
        <v>139227</v>
      </c>
      <c r="H3347" s="2">
        <v>102202</v>
      </c>
      <c r="I3347" s="2">
        <v>1635</v>
      </c>
      <c r="J3347" s="2">
        <v>100567</v>
      </c>
      <c r="K3347" s="33">
        <v>8.1338808953235163E-3</v>
      </c>
      <c r="L3347" s="2">
        <v>769</v>
      </c>
      <c r="M3347" s="2">
        <v>131421</v>
      </c>
      <c r="N3347" s="2">
        <v>102954</v>
      </c>
      <c r="O3347" s="33">
        <v>7.4693552460322089E-3</v>
      </c>
      <c r="P3347" s="2">
        <v>778</v>
      </c>
      <c r="Q3347" s="2">
        <v>135315</v>
      </c>
      <c r="R3347" s="2">
        <v>105031</v>
      </c>
      <c r="S3347" s="35">
        <v>7.4073368814921306E-3</v>
      </c>
      <c r="T3347" t="s">
        <v>4388</v>
      </c>
      <c r="U3347" t="s">
        <v>4388</v>
      </c>
      <c r="V3347" s="5" t="s">
        <v>4390</v>
      </c>
      <c r="W3347" s="5">
        <v>0</v>
      </c>
      <c r="X3347" s="4">
        <v>7.2654401383138566E-4</v>
      </c>
      <c r="Y3347" s="6">
        <v>40</v>
      </c>
      <c r="Z3347" s="4">
        <v>-6.2018364540078301E-5</v>
      </c>
      <c r="AA3347" s="5">
        <v>4292</v>
      </c>
      <c r="AC3347" s="16" t="str">
        <f t="shared" si="312"/>
        <v/>
      </c>
      <c r="AD3347" s="16" t="str">
        <f t="shared" si="313"/>
        <v/>
      </c>
      <c r="AE3347" s="16" t="str">
        <f t="shared" si="314"/>
        <v/>
      </c>
      <c r="AF3347" s="16" t="str">
        <f t="shared" si="315"/>
        <v/>
      </c>
      <c r="AG3347" s="16">
        <f t="shared" si="316"/>
        <v>8.1338808953235163E-3</v>
      </c>
      <c r="AH3347" s="16" t="str">
        <f t="shared" si="317"/>
        <v/>
      </c>
      <c r="AI3347" s="17" t="str">
        <f>IF('Peer Comparison Tool'!$D$11="NR","",IF($C3347='Peer Comparison Tool'!$D$9,COUNT('ALLL &lt;50B Database'!$AI$1:AI3346)+1,""))</f>
        <v/>
      </c>
    </row>
    <row r="3348" spans="1:35" x14ac:dyDescent="0.25">
      <c r="A3348" t="s">
        <v>1156</v>
      </c>
      <c r="B3348">
        <v>453839</v>
      </c>
      <c r="C3348" s="5" t="s">
        <v>926</v>
      </c>
      <c r="D3348" s="5" t="s">
        <v>4390</v>
      </c>
      <c r="E3348" s="5" t="s">
        <v>4388</v>
      </c>
      <c r="F3348" s="2">
        <v>1224</v>
      </c>
      <c r="G3348" s="2">
        <v>139076</v>
      </c>
      <c r="H3348" s="2">
        <v>89860</v>
      </c>
      <c r="I3348" s="2">
        <v>11385</v>
      </c>
      <c r="J3348" s="2">
        <v>78475</v>
      </c>
      <c r="K3348" s="33">
        <v>1.559732398853138E-2</v>
      </c>
      <c r="L3348" s="2">
        <v>1157</v>
      </c>
      <c r="M3348" s="2">
        <v>119465</v>
      </c>
      <c r="N3348" s="2">
        <v>81753</v>
      </c>
      <c r="O3348" s="33">
        <v>1.4152385845167762E-2</v>
      </c>
      <c r="P3348" s="2">
        <v>1157</v>
      </c>
      <c r="Q3348" s="2">
        <v>125817</v>
      </c>
      <c r="R3348" s="2">
        <v>80868</v>
      </c>
      <c r="S3348" s="35">
        <v>1.4307266162140772E-2</v>
      </c>
      <c r="T3348" t="s">
        <v>4388</v>
      </c>
      <c r="U3348" t="s">
        <v>4388</v>
      </c>
      <c r="V3348" s="5" t="s">
        <v>4390</v>
      </c>
      <c r="W3348" s="5">
        <v>0</v>
      </c>
      <c r="X3348" s="4">
        <v>1.2900578263906077E-3</v>
      </c>
      <c r="Y3348" s="6">
        <v>67</v>
      </c>
      <c r="Z3348" s="4">
        <v>1.5488031697300994E-4</v>
      </c>
      <c r="AA3348" s="5">
        <v>1404</v>
      </c>
      <c r="AC3348" s="16" t="str">
        <f t="shared" si="312"/>
        <v/>
      </c>
      <c r="AD3348" s="16" t="str">
        <f t="shared" si="313"/>
        <v/>
      </c>
      <c r="AE3348" s="16" t="str">
        <f t="shared" si="314"/>
        <v/>
      </c>
      <c r="AF3348" s="16" t="str">
        <f t="shared" si="315"/>
        <v/>
      </c>
      <c r="AG3348" s="16">
        <f t="shared" si="316"/>
        <v>1.559732398853138E-2</v>
      </c>
      <c r="AH3348" s="16" t="str">
        <f t="shared" si="317"/>
        <v/>
      </c>
      <c r="AI3348" s="17" t="str">
        <f>IF('Peer Comparison Tool'!$D$11="NR","",IF($C3348='Peer Comparison Tool'!$D$9,COUNT('ALLL &lt;50B Database'!$AI$1:AI3347)+1,""))</f>
        <v/>
      </c>
    </row>
    <row r="3349" spans="1:35" x14ac:dyDescent="0.25">
      <c r="A3349" t="s">
        <v>846</v>
      </c>
      <c r="B3349">
        <v>137643</v>
      </c>
      <c r="C3349" s="5" t="s">
        <v>716</v>
      </c>
      <c r="D3349" s="5" t="s">
        <v>4390</v>
      </c>
      <c r="E3349" s="5" t="s">
        <v>4388</v>
      </c>
      <c r="F3349" s="2">
        <v>1177</v>
      </c>
      <c r="G3349" s="2">
        <v>139064</v>
      </c>
      <c r="H3349" s="2">
        <v>96354</v>
      </c>
      <c r="I3349" s="2">
        <v>2103</v>
      </c>
      <c r="J3349" s="2">
        <v>94251</v>
      </c>
      <c r="K3349" s="33">
        <v>1.2487931162534084E-2</v>
      </c>
      <c r="L3349" s="2">
        <v>1145</v>
      </c>
      <c r="M3349" s="2">
        <v>135753</v>
      </c>
      <c r="N3349" s="2">
        <v>93893</v>
      </c>
      <c r="O3349" s="33">
        <v>1.2194732301662532E-2</v>
      </c>
      <c r="P3349" s="2">
        <v>1161</v>
      </c>
      <c r="Q3349" s="2">
        <v>131905</v>
      </c>
      <c r="R3349" s="2">
        <v>94309</v>
      </c>
      <c r="S3349" s="35">
        <v>1.2310596019467919E-2</v>
      </c>
      <c r="T3349" t="s">
        <v>4388</v>
      </c>
      <c r="U3349" t="s">
        <v>4388</v>
      </c>
      <c r="V3349" s="5" t="s">
        <v>4390</v>
      </c>
      <c r="W3349" s="5">
        <v>0</v>
      </c>
      <c r="X3349" s="4">
        <v>1.773351430661655E-4</v>
      </c>
      <c r="Y3349" s="6">
        <v>16</v>
      </c>
      <c r="Z3349" s="4">
        <v>1.1586371780538708E-4</v>
      </c>
      <c r="AA3349" s="5">
        <v>2710</v>
      </c>
      <c r="AC3349" s="16" t="str">
        <f t="shared" si="312"/>
        <v/>
      </c>
      <c r="AD3349" s="16" t="str">
        <f t="shared" si="313"/>
        <v/>
      </c>
      <c r="AE3349" s="16" t="str">
        <f t="shared" si="314"/>
        <v/>
      </c>
      <c r="AF3349" s="16" t="str">
        <f t="shared" si="315"/>
        <v/>
      </c>
      <c r="AG3349" s="16">
        <f t="shared" si="316"/>
        <v>1.2487931162534084E-2</v>
      </c>
      <c r="AH3349" s="16" t="str">
        <f t="shared" si="317"/>
        <v/>
      </c>
      <c r="AI3349" s="17" t="str">
        <f>IF('Peer Comparison Tool'!$D$11="NR","",IF($C3349='Peer Comparison Tool'!$D$9,COUNT('ALLL &lt;50B Database'!$AI$1:AI3348)+1,""))</f>
        <v/>
      </c>
    </row>
    <row r="3350" spans="1:35" x14ac:dyDescent="0.25">
      <c r="A3350" t="s">
        <v>2445</v>
      </c>
      <c r="B3350">
        <v>742355</v>
      </c>
      <c r="C3350" s="5" t="s">
        <v>2299</v>
      </c>
      <c r="D3350" s="5" t="s">
        <v>4390</v>
      </c>
      <c r="E3350" s="5" t="s">
        <v>4388</v>
      </c>
      <c r="F3350" s="2">
        <v>1081</v>
      </c>
      <c r="G3350" s="2">
        <v>139003</v>
      </c>
      <c r="H3350" s="2">
        <v>91482</v>
      </c>
      <c r="I3350" s="2">
        <v>0</v>
      </c>
      <c r="J3350" s="2">
        <v>91482</v>
      </c>
      <c r="K3350" s="33">
        <v>1.181653221398745E-2</v>
      </c>
      <c r="L3350" s="2">
        <v>1078</v>
      </c>
      <c r="M3350" s="2">
        <v>125598</v>
      </c>
      <c r="N3350" s="2">
        <v>89400</v>
      </c>
      <c r="O3350" s="33">
        <v>1.2058165548098434E-2</v>
      </c>
      <c r="P3350" s="2">
        <v>1081</v>
      </c>
      <c r="Q3350" s="2">
        <v>131972</v>
      </c>
      <c r="R3350" s="2">
        <v>90527</v>
      </c>
      <c r="S3350" s="35">
        <v>1.1941188816596154E-2</v>
      </c>
      <c r="T3350" t="s">
        <v>4388</v>
      </c>
      <c r="U3350" t="s">
        <v>4388</v>
      </c>
      <c r="V3350" s="5" t="s">
        <v>4390</v>
      </c>
      <c r="W3350" s="5">
        <v>0</v>
      </c>
      <c r="X3350" s="4">
        <v>-1.2465660260870329E-4</v>
      </c>
      <c r="Y3350" s="6">
        <v>0</v>
      </c>
      <c r="Z3350" s="4">
        <v>-1.1697673150228016E-4</v>
      </c>
      <c r="AA3350" s="5">
        <v>3016</v>
      </c>
      <c r="AC3350" s="16" t="str">
        <f t="shared" si="312"/>
        <v/>
      </c>
      <c r="AD3350" s="16" t="str">
        <f t="shared" si="313"/>
        <v/>
      </c>
      <c r="AE3350" s="16" t="str">
        <f t="shared" si="314"/>
        <v/>
      </c>
      <c r="AF3350" s="16" t="str">
        <f t="shared" si="315"/>
        <v/>
      </c>
      <c r="AG3350" s="16">
        <f t="shared" si="316"/>
        <v>1.181653221398745E-2</v>
      </c>
      <c r="AH3350" s="16" t="str">
        <f t="shared" si="317"/>
        <v/>
      </c>
      <c r="AI3350" s="17" t="str">
        <f>IF('Peer Comparison Tool'!$D$11="NR","",IF($C3350='Peer Comparison Tool'!$D$9,COUNT('ALLL &lt;50B Database'!$AI$1:AI3349)+1,""))</f>
        <v/>
      </c>
    </row>
    <row r="3351" spans="1:35" x14ac:dyDescent="0.25">
      <c r="A3351" t="s">
        <v>2162</v>
      </c>
      <c r="B3351">
        <v>201254</v>
      </c>
      <c r="C3351" s="5" t="s">
        <v>2041</v>
      </c>
      <c r="D3351" s="5" t="s">
        <v>4390</v>
      </c>
      <c r="E3351" s="5" t="s">
        <v>4388</v>
      </c>
      <c r="F3351" s="2">
        <v>1219</v>
      </c>
      <c r="G3351" s="2">
        <v>138860</v>
      </c>
      <c r="H3351" s="2">
        <v>105441</v>
      </c>
      <c r="I3351" s="2">
        <v>13165</v>
      </c>
      <c r="J3351" s="2">
        <v>92276</v>
      </c>
      <c r="K3351" s="33">
        <v>1.321036889332004E-2</v>
      </c>
      <c r="L3351" s="2">
        <v>1208</v>
      </c>
      <c r="M3351" s="2">
        <v>124628</v>
      </c>
      <c r="N3351" s="2">
        <v>88053</v>
      </c>
      <c r="O3351" s="33">
        <v>1.3719010141619251E-2</v>
      </c>
      <c r="P3351" s="2">
        <v>1224</v>
      </c>
      <c r="Q3351" s="2">
        <v>123362</v>
      </c>
      <c r="R3351" s="2">
        <v>89513</v>
      </c>
      <c r="S3351" s="35">
        <v>1.3673991487270006E-2</v>
      </c>
      <c r="T3351" t="s">
        <v>4388</v>
      </c>
      <c r="U3351" t="s">
        <v>4388</v>
      </c>
      <c r="V3351" s="5" t="s">
        <v>4390</v>
      </c>
      <c r="W3351" s="5">
        <v>0</v>
      </c>
      <c r="X3351" s="4">
        <v>-4.6362259394996594E-4</v>
      </c>
      <c r="Y3351" s="6">
        <v>-5</v>
      </c>
      <c r="Z3351" s="4">
        <v>-4.5018654349245762E-5</v>
      </c>
      <c r="AA3351" s="5">
        <v>2314</v>
      </c>
      <c r="AC3351" s="16" t="str">
        <f t="shared" si="312"/>
        <v/>
      </c>
      <c r="AD3351" s="16" t="str">
        <f t="shared" si="313"/>
        <v/>
      </c>
      <c r="AE3351" s="16" t="str">
        <f t="shared" si="314"/>
        <v/>
      </c>
      <c r="AF3351" s="16" t="str">
        <f t="shared" si="315"/>
        <v/>
      </c>
      <c r="AG3351" s="16">
        <f t="shared" si="316"/>
        <v>1.321036889332004E-2</v>
      </c>
      <c r="AH3351" s="16" t="str">
        <f t="shared" si="317"/>
        <v/>
      </c>
      <c r="AI3351" s="17" t="str">
        <f>IF('Peer Comparison Tool'!$D$11="NR","",IF($C3351='Peer Comparison Tool'!$D$9,COUNT('ALLL &lt;50B Database'!$AI$1:AI3350)+1,""))</f>
        <v/>
      </c>
    </row>
    <row r="3352" spans="1:35" x14ac:dyDescent="0.25">
      <c r="A3352" t="s">
        <v>2021</v>
      </c>
      <c r="B3352">
        <v>3025929</v>
      </c>
      <c r="C3352" s="5" t="s">
        <v>1963</v>
      </c>
      <c r="D3352" s="5" t="s">
        <v>4390</v>
      </c>
      <c r="E3352" s="5" t="s">
        <v>4388</v>
      </c>
      <c r="F3352" s="2">
        <v>1237</v>
      </c>
      <c r="G3352" s="2">
        <v>138747</v>
      </c>
      <c r="H3352" s="2">
        <v>82263</v>
      </c>
      <c r="I3352" s="2">
        <v>11793</v>
      </c>
      <c r="J3352" s="2">
        <v>70470</v>
      </c>
      <c r="K3352" s="33">
        <v>1.7553568894565063E-2</v>
      </c>
      <c r="L3352" s="2">
        <v>974</v>
      </c>
      <c r="M3352" s="2">
        <v>123379</v>
      </c>
      <c r="N3352" s="2">
        <v>74168</v>
      </c>
      <c r="O3352" s="33">
        <v>1.3132348182504585E-2</v>
      </c>
      <c r="P3352" s="2">
        <v>1043</v>
      </c>
      <c r="Q3352" s="2">
        <v>123859</v>
      </c>
      <c r="R3352" s="2">
        <v>72589</v>
      </c>
      <c r="S3352" s="35">
        <v>1.4368568240366997E-2</v>
      </c>
      <c r="T3352" t="s">
        <v>4388</v>
      </c>
      <c r="U3352" t="s">
        <v>4388</v>
      </c>
      <c r="V3352" s="5" t="s">
        <v>4390</v>
      </c>
      <c r="W3352" s="5">
        <v>0</v>
      </c>
      <c r="X3352" s="4">
        <v>3.1850006541980658E-3</v>
      </c>
      <c r="Y3352" s="6">
        <v>194</v>
      </c>
      <c r="Z3352" s="4">
        <v>1.2362200578624125E-3</v>
      </c>
      <c r="AA3352" s="5">
        <v>932</v>
      </c>
      <c r="AC3352" s="16" t="str">
        <f t="shared" si="312"/>
        <v/>
      </c>
      <c r="AD3352" s="16" t="str">
        <f t="shared" si="313"/>
        <v/>
      </c>
      <c r="AE3352" s="16" t="str">
        <f t="shared" si="314"/>
        <v/>
      </c>
      <c r="AF3352" s="16" t="str">
        <f t="shared" si="315"/>
        <v/>
      </c>
      <c r="AG3352" s="16">
        <f t="shared" si="316"/>
        <v>1.7553568894565063E-2</v>
      </c>
      <c r="AH3352" s="16" t="str">
        <f t="shared" si="317"/>
        <v/>
      </c>
      <c r="AI3352" s="17" t="str">
        <f>IF('Peer Comparison Tool'!$D$11="NR","",IF($C3352='Peer Comparison Tool'!$D$9,COUNT('ALLL &lt;50B Database'!$AI$1:AI3351)+1,""))</f>
        <v/>
      </c>
    </row>
    <row r="3353" spans="1:35" x14ac:dyDescent="0.25">
      <c r="A3353" t="s">
        <v>3153</v>
      </c>
      <c r="B3353">
        <v>367178</v>
      </c>
      <c r="C3353" s="5" t="s">
        <v>3064</v>
      </c>
      <c r="D3353" s="5" t="s">
        <v>4390</v>
      </c>
      <c r="E3353" s="5" t="s">
        <v>4388</v>
      </c>
      <c r="F3353" s="2">
        <v>1173</v>
      </c>
      <c r="G3353" s="2">
        <v>138640</v>
      </c>
      <c r="H3353" s="2">
        <v>93995</v>
      </c>
      <c r="I3353" s="2">
        <v>4180</v>
      </c>
      <c r="J3353" s="2">
        <v>89815</v>
      </c>
      <c r="K3353" s="33">
        <v>1.3060179257362355E-2</v>
      </c>
      <c r="L3353" s="2">
        <v>1151</v>
      </c>
      <c r="M3353" s="2">
        <v>129517</v>
      </c>
      <c r="N3353" s="2">
        <v>97002</v>
      </c>
      <c r="O3353" s="33">
        <v>1.1865734727119029E-2</v>
      </c>
      <c r="P3353" s="2">
        <v>1160</v>
      </c>
      <c r="Q3353" s="2">
        <v>127407</v>
      </c>
      <c r="R3353" s="2">
        <v>5006</v>
      </c>
      <c r="S3353" s="35">
        <v>0.23172193367958449</v>
      </c>
      <c r="T3353" t="s">
        <v>4388</v>
      </c>
      <c r="U3353" t="s">
        <v>4388</v>
      </c>
      <c r="V3353" s="5" t="s">
        <v>4390</v>
      </c>
      <c r="W3353" s="5">
        <v>0</v>
      </c>
      <c r="X3353" s="4">
        <v>-0.21866175442222213</v>
      </c>
      <c r="Y3353" s="6">
        <v>13</v>
      </c>
      <c r="Z3353" s="4">
        <v>0.21985619895246547</v>
      </c>
      <c r="AA3353" s="5">
        <v>2401</v>
      </c>
      <c r="AC3353" s="16" t="str">
        <f t="shared" si="312"/>
        <v/>
      </c>
      <c r="AD3353" s="16" t="str">
        <f t="shared" si="313"/>
        <v/>
      </c>
      <c r="AE3353" s="16" t="str">
        <f t="shared" si="314"/>
        <v/>
      </c>
      <c r="AF3353" s="16" t="str">
        <f t="shared" si="315"/>
        <v/>
      </c>
      <c r="AG3353" s="16">
        <f t="shared" si="316"/>
        <v>1.3060179257362355E-2</v>
      </c>
      <c r="AH3353" s="16" t="str">
        <f t="shared" si="317"/>
        <v/>
      </c>
      <c r="AI3353" s="17" t="str">
        <f>IF('Peer Comparison Tool'!$D$11="NR","",IF($C3353='Peer Comparison Tool'!$D$9,COUNT('ALLL &lt;50B Database'!$AI$1:AI3352)+1,""))</f>
        <v/>
      </c>
    </row>
    <row r="3354" spans="1:35" x14ac:dyDescent="0.25">
      <c r="A3354" t="s">
        <v>4276</v>
      </c>
      <c r="B3354">
        <v>2756767</v>
      </c>
      <c r="C3354" s="5" t="s">
        <v>4163</v>
      </c>
      <c r="D3354" s="5" t="s">
        <v>4390</v>
      </c>
      <c r="E3354" s="5" t="s">
        <v>4388</v>
      </c>
      <c r="F3354" s="2">
        <v>939</v>
      </c>
      <c r="G3354" s="2">
        <v>138510</v>
      </c>
      <c r="H3354" s="2">
        <v>97041</v>
      </c>
      <c r="I3354" s="2">
        <v>6379</v>
      </c>
      <c r="J3354" s="2">
        <v>90662</v>
      </c>
      <c r="K3354" s="33">
        <v>1.0357150735699632E-2</v>
      </c>
      <c r="L3354" s="2">
        <v>882</v>
      </c>
      <c r="M3354" s="2">
        <v>130563</v>
      </c>
      <c r="N3354" s="2">
        <v>95598</v>
      </c>
      <c r="O3354" s="33">
        <v>9.2261344379589525E-3</v>
      </c>
      <c r="P3354" s="2">
        <v>910</v>
      </c>
      <c r="Q3354" s="2">
        <v>129768</v>
      </c>
      <c r="R3354" s="2">
        <v>92776</v>
      </c>
      <c r="S3354" s="35">
        <v>9.8085711822022935E-3</v>
      </c>
      <c r="T3354" t="s">
        <v>4388</v>
      </c>
      <c r="U3354" t="s">
        <v>4388</v>
      </c>
      <c r="V3354" s="5" t="s">
        <v>4390</v>
      </c>
      <c r="W3354" s="5">
        <v>0</v>
      </c>
      <c r="X3354" s="4">
        <v>5.4857955349733867E-4</v>
      </c>
      <c r="Y3354" s="6">
        <v>29</v>
      </c>
      <c r="Z3354" s="4">
        <v>5.8243674424334098E-4</v>
      </c>
      <c r="AA3354" s="5">
        <v>3650</v>
      </c>
      <c r="AC3354" s="16" t="str">
        <f t="shared" si="312"/>
        <v/>
      </c>
      <c r="AD3354" s="16" t="str">
        <f t="shared" si="313"/>
        <v/>
      </c>
      <c r="AE3354" s="16" t="str">
        <f t="shared" si="314"/>
        <v/>
      </c>
      <c r="AF3354" s="16" t="str">
        <f t="shared" si="315"/>
        <v/>
      </c>
      <c r="AG3354" s="16">
        <f t="shared" si="316"/>
        <v>1.0357150735699632E-2</v>
      </c>
      <c r="AH3354" s="16" t="str">
        <f t="shared" si="317"/>
        <v/>
      </c>
      <c r="AI3354" s="17" t="str">
        <f>IF('Peer Comparison Tool'!$D$11="NR","",IF($C3354='Peer Comparison Tool'!$D$9,COUNT('ALLL &lt;50B Database'!$AI$1:AI3353)+1,""))</f>
        <v/>
      </c>
    </row>
    <row r="3355" spans="1:35" x14ac:dyDescent="0.25">
      <c r="A3355" t="s">
        <v>1161</v>
      </c>
      <c r="B3355">
        <v>180845</v>
      </c>
      <c r="C3355" s="5" t="s">
        <v>926</v>
      </c>
      <c r="D3355" s="5" t="s">
        <v>4390</v>
      </c>
      <c r="E3355" s="5" t="s">
        <v>4388</v>
      </c>
      <c r="F3355" s="2">
        <v>736</v>
      </c>
      <c r="G3355" s="2">
        <v>138211</v>
      </c>
      <c r="H3355" s="2">
        <v>86182</v>
      </c>
      <c r="I3355" s="2">
        <v>10300</v>
      </c>
      <c r="J3355" s="2">
        <v>75882</v>
      </c>
      <c r="K3355" s="33">
        <v>9.6992699190848949E-3</v>
      </c>
      <c r="L3355" s="2">
        <v>690</v>
      </c>
      <c r="M3355" s="2">
        <v>124415</v>
      </c>
      <c r="N3355" s="2">
        <v>74161</v>
      </c>
      <c r="O3355" s="33">
        <v>9.3040816601717893E-3</v>
      </c>
      <c r="P3355" s="2">
        <v>711</v>
      </c>
      <c r="Q3355" s="2">
        <v>118397</v>
      </c>
      <c r="R3355" s="2">
        <v>75732</v>
      </c>
      <c r="S3355" s="35">
        <v>9.3883695135477743E-3</v>
      </c>
      <c r="T3355" t="s">
        <v>4388</v>
      </c>
      <c r="U3355" t="s">
        <v>4388</v>
      </c>
      <c r="V3355" s="5" t="s">
        <v>4390</v>
      </c>
      <c r="W3355" s="5">
        <v>0</v>
      </c>
      <c r="X3355" s="4">
        <v>3.1090040553712062E-4</v>
      </c>
      <c r="Y3355" s="6">
        <v>25</v>
      </c>
      <c r="Z3355" s="4">
        <v>8.4287853375985058E-5</v>
      </c>
      <c r="AA3355" s="5">
        <v>3887</v>
      </c>
      <c r="AC3355" s="16" t="str">
        <f t="shared" si="312"/>
        <v/>
      </c>
      <c r="AD3355" s="16" t="str">
        <f t="shared" si="313"/>
        <v/>
      </c>
      <c r="AE3355" s="16" t="str">
        <f t="shared" si="314"/>
        <v/>
      </c>
      <c r="AF3355" s="16" t="str">
        <f t="shared" si="315"/>
        <v/>
      </c>
      <c r="AG3355" s="16">
        <f t="shared" si="316"/>
        <v>9.6992699190848949E-3</v>
      </c>
      <c r="AH3355" s="16" t="str">
        <f t="shared" si="317"/>
        <v/>
      </c>
      <c r="AI3355" s="17" t="str">
        <f>IF('Peer Comparison Tool'!$D$11="NR","",IF($C3355='Peer Comparison Tool'!$D$9,COUNT('ALLL &lt;50B Database'!$AI$1:AI3354)+1,""))</f>
        <v/>
      </c>
    </row>
    <row r="3356" spans="1:35" x14ac:dyDescent="0.25">
      <c r="A3356" t="s">
        <v>359</v>
      </c>
      <c r="B3356">
        <v>767040</v>
      </c>
      <c r="C3356" s="5" t="s">
        <v>716</v>
      </c>
      <c r="D3356" s="5" t="s">
        <v>4390</v>
      </c>
      <c r="E3356" s="5" t="s">
        <v>4388</v>
      </c>
      <c r="F3356" s="2">
        <v>1264</v>
      </c>
      <c r="G3356" s="2">
        <v>138129</v>
      </c>
      <c r="H3356" s="2">
        <v>89374</v>
      </c>
      <c r="I3356" s="2">
        <v>11906</v>
      </c>
      <c r="J3356" s="2">
        <v>77468</v>
      </c>
      <c r="K3356" s="33">
        <v>1.6316414519543552E-2</v>
      </c>
      <c r="L3356" s="2">
        <v>1127</v>
      </c>
      <c r="M3356" s="2">
        <v>117631</v>
      </c>
      <c r="N3356" s="2">
        <v>75497</v>
      </c>
      <c r="O3356" s="33">
        <v>1.4927745473330065E-2</v>
      </c>
      <c r="P3356" s="2">
        <v>1112</v>
      </c>
      <c r="Q3356" s="2">
        <v>115226</v>
      </c>
      <c r="R3356" s="2">
        <v>75085</v>
      </c>
      <c r="S3356" s="35">
        <v>1.4809882133581941E-2</v>
      </c>
      <c r="T3356" t="s">
        <v>4388</v>
      </c>
      <c r="U3356" t="s">
        <v>4388</v>
      </c>
      <c r="V3356" s="5" t="s">
        <v>4390</v>
      </c>
      <c r="W3356" s="5">
        <v>0</v>
      </c>
      <c r="X3356" s="4">
        <v>1.5065323859616113E-3</v>
      </c>
      <c r="Y3356" s="6">
        <v>152</v>
      </c>
      <c r="Z3356" s="4">
        <v>-1.1786333974812477E-4</v>
      </c>
      <c r="AA3356" s="5">
        <v>1185</v>
      </c>
      <c r="AC3356" s="16" t="str">
        <f t="shared" si="312"/>
        <v/>
      </c>
      <c r="AD3356" s="16" t="str">
        <f t="shared" si="313"/>
        <v/>
      </c>
      <c r="AE3356" s="16" t="str">
        <f t="shared" si="314"/>
        <v/>
      </c>
      <c r="AF3356" s="16" t="str">
        <f t="shared" si="315"/>
        <v/>
      </c>
      <c r="AG3356" s="16">
        <f t="shared" si="316"/>
        <v>1.6316414519543552E-2</v>
      </c>
      <c r="AH3356" s="16" t="str">
        <f t="shared" si="317"/>
        <v/>
      </c>
      <c r="AI3356" s="17" t="str">
        <f>IF('Peer Comparison Tool'!$D$11="NR","",IF($C3356='Peer Comparison Tool'!$D$9,COUNT('ALLL &lt;50B Database'!$AI$1:AI3355)+1,""))</f>
        <v/>
      </c>
    </row>
    <row r="3357" spans="1:35" x14ac:dyDescent="0.25">
      <c r="A3357" t="s">
        <v>2170</v>
      </c>
      <c r="B3357">
        <v>729057</v>
      </c>
      <c r="C3357" s="5" t="s">
        <v>2041</v>
      </c>
      <c r="D3357" s="5" t="s">
        <v>4390</v>
      </c>
      <c r="E3357" s="5" t="s">
        <v>4388</v>
      </c>
      <c r="F3357" s="2">
        <v>921</v>
      </c>
      <c r="G3357" s="2">
        <v>138062</v>
      </c>
      <c r="H3357" s="2">
        <v>76744</v>
      </c>
      <c r="I3357" s="2">
        <v>6899</v>
      </c>
      <c r="J3357" s="2">
        <v>69845</v>
      </c>
      <c r="K3357" s="33">
        <v>1.3186341184050397E-2</v>
      </c>
      <c r="L3357" s="2">
        <v>917</v>
      </c>
      <c r="M3357" s="2">
        <v>123049</v>
      </c>
      <c r="N3357" s="2">
        <v>73259</v>
      </c>
      <c r="O3357" s="33">
        <v>1.2517233377468981E-2</v>
      </c>
      <c r="P3357" s="2">
        <v>920</v>
      </c>
      <c r="Q3357" s="2">
        <v>118977</v>
      </c>
      <c r="R3357" s="2">
        <v>72613</v>
      </c>
      <c r="S3357" s="35">
        <v>1.2669907592304408E-2</v>
      </c>
      <c r="T3357" t="s">
        <v>4388</v>
      </c>
      <c r="U3357" t="s">
        <v>4388</v>
      </c>
      <c r="V3357" s="5" t="s">
        <v>4390</v>
      </c>
      <c r="W3357" s="5">
        <v>0</v>
      </c>
      <c r="X3357" s="4">
        <v>5.1643359174598918E-4</v>
      </c>
      <c r="Y3357" s="6">
        <v>1</v>
      </c>
      <c r="Z3357" s="4">
        <v>1.5267421483542744E-4</v>
      </c>
      <c r="AA3357" s="5">
        <v>2323</v>
      </c>
      <c r="AC3357" s="16" t="str">
        <f t="shared" si="312"/>
        <v/>
      </c>
      <c r="AD3357" s="16" t="str">
        <f t="shared" si="313"/>
        <v/>
      </c>
      <c r="AE3357" s="16" t="str">
        <f t="shared" si="314"/>
        <v/>
      </c>
      <c r="AF3357" s="16" t="str">
        <f t="shared" si="315"/>
        <v/>
      </c>
      <c r="AG3357" s="16">
        <f t="shared" si="316"/>
        <v>1.3186341184050397E-2</v>
      </c>
      <c r="AH3357" s="16" t="str">
        <f t="shared" si="317"/>
        <v/>
      </c>
      <c r="AI3357" s="17" t="str">
        <f>IF('Peer Comparison Tool'!$D$11="NR","",IF($C3357='Peer Comparison Tool'!$D$9,COUNT('ALLL &lt;50B Database'!$AI$1:AI3356)+1,""))</f>
        <v/>
      </c>
    </row>
    <row r="3358" spans="1:35" x14ac:dyDescent="0.25">
      <c r="A3358" t="s">
        <v>2447</v>
      </c>
      <c r="B3358">
        <v>413673</v>
      </c>
      <c r="C3358" s="5" t="s">
        <v>2299</v>
      </c>
      <c r="D3358" s="5" t="s">
        <v>4390</v>
      </c>
      <c r="E3358" s="5" t="s">
        <v>4388</v>
      </c>
      <c r="F3358" s="2">
        <v>1370</v>
      </c>
      <c r="G3358" s="2">
        <v>137912</v>
      </c>
      <c r="H3358" s="2">
        <v>102997</v>
      </c>
      <c r="I3358" s="2">
        <v>3697</v>
      </c>
      <c r="J3358" s="2">
        <v>99300</v>
      </c>
      <c r="K3358" s="33">
        <v>1.3796576032225579E-2</v>
      </c>
      <c r="L3358" s="2">
        <v>1291</v>
      </c>
      <c r="M3358" s="2">
        <v>133632</v>
      </c>
      <c r="N3358" s="2">
        <v>102248</v>
      </c>
      <c r="O3358" s="33">
        <v>1.2626163836945465E-2</v>
      </c>
      <c r="P3358" s="2">
        <v>1312</v>
      </c>
      <c r="Q3358" s="2">
        <v>129413</v>
      </c>
      <c r="R3358" s="2">
        <v>102339</v>
      </c>
      <c r="S3358" s="35">
        <v>1.282013699567125E-2</v>
      </c>
      <c r="T3358" t="s">
        <v>4388</v>
      </c>
      <c r="U3358" t="s">
        <v>4388</v>
      </c>
      <c r="V3358" s="5" t="s">
        <v>4390</v>
      </c>
      <c r="W3358" s="5">
        <v>0</v>
      </c>
      <c r="X3358" s="4">
        <v>9.7643903655432983E-4</v>
      </c>
      <c r="Y3358" s="6">
        <v>58</v>
      </c>
      <c r="Z3358" s="4">
        <v>1.9397315872578431E-4</v>
      </c>
      <c r="AA3358" s="5">
        <v>2073</v>
      </c>
      <c r="AC3358" s="16" t="str">
        <f t="shared" si="312"/>
        <v/>
      </c>
      <c r="AD3358" s="16" t="str">
        <f t="shared" si="313"/>
        <v/>
      </c>
      <c r="AE3358" s="16" t="str">
        <f t="shared" si="314"/>
        <v/>
      </c>
      <c r="AF3358" s="16" t="str">
        <f t="shared" si="315"/>
        <v/>
      </c>
      <c r="AG3358" s="16">
        <f t="shared" si="316"/>
        <v>1.3796576032225579E-2</v>
      </c>
      <c r="AH3358" s="16" t="str">
        <f t="shared" si="317"/>
        <v/>
      </c>
      <c r="AI3358" s="17" t="str">
        <f>IF('Peer Comparison Tool'!$D$11="NR","",IF($C3358='Peer Comparison Tool'!$D$9,COUNT('ALLL &lt;50B Database'!$AI$1:AI3357)+1,""))</f>
        <v/>
      </c>
    </row>
    <row r="3359" spans="1:35" x14ac:dyDescent="0.25">
      <c r="A3359" t="s">
        <v>4381</v>
      </c>
      <c r="B3359">
        <v>108072</v>
      </c>
      <c r="C3359" s="5" t="s">
        <v>4362</v>
      </c>
      <c r="D3359" s="5" t="s">
        <v>4390</v>
      </c>
      <c r="E3359" s="5" t="s">
        <v>4388</v>
      </c>
      <c r="F3359" s="2">
        <v>1630</v>
      </c>
      <c r="G3359" s="2">
        <v>137859</v>
      </c>
      <c r="H3359" s="2">
        <v>93059</v>
      </c>
      <c r="I3359" s="2">
        <v>4509</v>
      </c>
      <c r="J3359" s="2">
        <v>88550</v>
      </c>
      <c r="K3359" s="33">
        <v>1.8407679277244494E-2</v>
      </c>
      <c r="L3359" s="2">
        <v>1457</v>
      </c>
      <c r="M3359" s="2">
        <v>123173</v>
      </c>
      <c r="N3359" s="2">
        <v>83731</v>
      </c>
      <c r="O3359" s="33">
        <v>1.7400962606442059E-2</v>
      </c>
      <c r="P3359" s="2">
        <v>1502</v>
      </c>
      <c r="Q3359" s="2">
        <v>123027</v>
      </c>
      <c r="R3359" s="2">
        <v>83954</v>
      </c>
      <c r="S3359" s="35">
        <v>1.789074969626224E-2</v>
      </c>
      <c r="T3359" t="s">
        <v>4388</v>
      </c>
      <c r="U3359" t="s">
        <v>4388</v>
      </c>
      <c r="V3359" s="5" t="s">
        <v>4390</v>
      </c>
      <c r="W3359" s="5">
        <v>0</v>
      </c>
      <c r="X3359" s="4">
        <v>5.1692958098225467E-4</v>
      </c>
      <c r="Y3359" s="6">
        <v>128</v>
      </c>
      <c r="Z3359" s="4">
        <v>4.8978708982018102E-4</v>
      </c>
      <c r="AA3359" s="5">
        <v>771</v>
      </c>
      <c r="AC3359" s="16" t="str">
        <f t="shared" si="312"/>
        <v/>
      </c>
      <c r="AD3359" s="16" t="str">
        <f t="shared" si="313"/>
        <v/>
      </c>
      <c r="AE3359" s="16" t="str">
        <f t="shared" si="314"/>
        <v/>
      </c>
      <c r="AF3359" s="16" t="str">
        <f t="shared" si="315"/>
        <v/>
      </c>
      <c r="AG3359" s="16">
        <f t="shared" si="316"/>
        <v>1.8407679277244494E-2</v>
      </c>
      <c r="AH3359" s="16" t="str">
        <f t="shared" si="317"/>
        <v/>
      </c>
      <c r="AI3359" s="17" t="str">
        <f>IF('Peer Comparison Tool'!$D$11="NR","",IF($C3359='Peer Comparison Tool'!$D$9,COUNT('ALLL &lt;50B Database'!$AI$1:AI3358)+1,""))</f>
        <v/>
      </c>
    </row>
    <row r="3360" spans="1:35" x14ac:dyDescent="0.25">
      <c r="A3360" t="s">
        <v>2677</v>
      </c>
      <c r="B3360">
        <v>675659</v>
      </c>
      <c r="C3360" s="5" t="s">
        <v>2642</v>
      </c>
      <c r="D3360" s="5" t="s">
        <v>4390</v>
      </c>
      <c r="E3360" s="5" t="s">
        <v>4388</v>
      </c>
      <c r="F3360" s="2">
        <v>689</v>
      </c>
      <c r="G3360" s="2">
        <v>137791</v>
      </c>
      <c r="H3360" s="2">
        <v>76897</v>
      </c>
      <c r="I3360" s="2">
        <v>2216</v>
      </c>
      <c r="J3360" s="2">
        <v>74681</v>
      </c>
      <c r="K3360" s="33">
        <v>9.2259075266801459E-3</v>
      </c>
      <c r="L3360" s="2">
        <v>617</v>
      </c>
      <c r="M3360" s="2">
        <v>129171</v>
      </c>
      <c r="N3360" s="2">
        <v>75453</v>
      </c>
      <c r="O3360" s="33">
        <v>8.177275920109207E-3</v>
      </c>
      <c r="P3360" s="2">
        <v>634</v>
      </c>
      <c r="Q3360" s="2">
        <v>134213</v>
      </c>
      <c r="R3360" s="2">
        <v>74010</v>
      </c>
      <c r="S3360" s="35">
        <v>8.5664099446020811E-3</v>
      </c>
      <c r="T3360" t="s">
        <v>4388</v>
      </c>
      <c r="U3360" t="s">
        <v>4388</v>
      </c>
      <c r="V3360" s="5" t="s">
        <v>4390</v>
      </c>
      <c r="W3360" s="5">
        <v>0</v>
      </c>
      <c r="X3360" s="4">
        <v>6.5949758207806478E-4</v>
      </c>
      <c r="Y3360" s="6">
        <v>55</v>
      </c>
      <c r="Z3360" s="4">
        <v>3.8913402449287406E-4</v>
      </c>
      <c r="AA3360" s="5">
        <v>4024</v>
      </c>
      <c r="AC3360" s="16" t="str">
        <f t="shared" si="312"/>
        <v/>
      </c>
      <c r="AD3360" s="16" t="str">
        <f t="shared" si="313"/>
        <v/>
      </c>
      <c r="AE3360" s="16" t="str">
        <f t="shared" si="314"/>
        <v/>
      </c>
      <c r="AF3360" s="16" t="str">
        <f t="shared" si="315"/>
        <v/>
      </c>
      <c r="AG3360" s="16">
        <f t="shared" si="316"/>
        <v>9.2259075266801459E-3</v>
      </c>
      <c r="AH3360" s="16" t="str">
        <f t="shared" si="317"/>
        <v/>
      </c>
      <c r="AI3360" s="17" t="str">
        <f>IF('Peer Comparison Tool'!$D$11="NR","",IF($C3360='Peer Comparison Tool'!$D$9,COUNT('ALLL &lt;50B Database'!$AI$1:AI3359)+1,""))</f>
        <v/>
      </c>
    </row>
    <row r="3361" spans="1:35" x14ac:dyDescent="0.25">
      <c r="A3361" t="s">
        <v>3562</v>
      </c>
      <c r="B3361">
        <v>402462</v>
      </c>
      <c r="C3361" s="5" t="s">
        <v>3704</v>
      </c>
      <c r="D3361" s="5" t="s">
        <v>4390</v>
      </c>
      <c r="E3361" s="5" t="s">
        <v>4388</v>
      </c>
      <c r="F3361" s="2">
        <v>671</v>
      </c>
      <c r="G3361" s="2">
        <v>137759</v>
      </c>
      <c r="H3361" s="2">
        <v>27773</v>
      </c>
      <c r="I3361" s="2">
        <v>1671</v>
      </c>
      <c r="J3361" s="2">
        <v>26102</v>
      </c>
      <c r="K3361" s="33">
        <v>2.5706842387556508E-2</v>
      </c>
      <c r="L3361" s="2">
        <v>658</v>
      </c>
      <c r="M3361" s="2">
        <v>119946</v>
      </c>
      <c r="N3361" s="2">
        <v>33317</v>
      </c>
      <c r="O3361" s="33">
        <v>1.9749677341897531E-2</v>
      </c>
      <c r="P3361" s="2">
        <v>658</v>
      </c>
      <c r="Q3361" s="2">
        <v>123030</v>
      </c>
      <c r="R3361" s="2">
        <v>30406</v>
      </c>
      <c r="S3361" s="35">
        <v>2.1640465697559692E-2</v>
      </c>
      <c r="T3361" t="s">
        <v>4388</v>
      </c>
      <c r="U3361" t="s">
        <v>4388</v>
      </c>
      <c r="V3361" s="5" t="s">
        <v>4390</v>
      </c>
      <c r="W3361" s="5">
        <v>0</v>
      </c>
      <c r="X3361" s="4">
        <v>4.0663766899968166E-3</v>
      </c>
      <c r="Y3361" s="6">
        <v>13</v>
      </c>
      <c r="Z3361" s="4">
        <v>1.8907883556621603E-3</v>
      </c>
      <c r="AA3361" s="5">
        <v>234</v>
      </c>
      <c r="AC3361" s="16" t="str">
        <f t="shared" si="312"/>
        <v/>
      </c>
      <c r="AD3361" s="16" t="str">
        <f t="shared" si="313"/>
        <v/>
      </c>
      <c r="AE3361" s="16" t="str">
        <f t="shared" si="314"/>
        <v/>
      </c>
      <c r="AF3361" s="16" t="str">
        <f t="shared" si="315"/>
        <v/>
      </c>
      <c r="AG3361" s="16">
        <f t="shared" si="316"/>
        <v>2.5706842387556508E-2</v>
      </c>
      <c r="AH3361" s="16" t="str">
        <f t="shared" si="317"/>
        <v/>
      </c>
      <c r="AI3361" s="17" t="str">
        <f>IF('Peer Comparison Tool'!$D$11="NR","",IF($C3361='Peer Comparison Tool'!$D$9,COUNT('ALLL &lt;50B Database'!$AI$1:AI3360)+1,""))</f>
        <v/>
      </c>
    </row>
    <row r="3362" spans="1:35" x14ac:dyDescent="0.25">
      <c r="A3362" t="s">
        <v>1191</v>
      </c>
      <c r="B3362">
        <v>567736</v>
      </c>
      <c r="C3362" s="5" t="s">
        <v>1695</v>
      </c>
      <c r="D3362" s="5" t="s">
        <v>4390</v>
      </c>
      <c r="E3362" s="5" t="s">
        <v>4388</v>
      </c>
      <c r="F3362" s="2">
        <v>1420</v>
      </c>
      <c r="G3362" s="2">
        <v>137743</v>
      </c>
      <c r="H3362" s="2">
        <v>81691</v>
      </c>
      <c r="I3362" s="2">
        <v>8472</v>
      </c>
      <c r="J3362" s="2">
        <v>73219</v>
      </c>
      <c r="K3362" s="33">
        <v>1.9393873174995562E-2</v>
      </c>
      <c r="L3362" s="2">
        <v>1355</v>
      </c>
      <c r="M3362" s="2">
        <v>112653</v>
      </c>
      <c r="N3362" s="2">
        <v>73493</v>
      </c>
      <c r="O3362" s="33">
        <v>1.8437130066809086E-2</v>
      </c>
      <c r="P3362" s="2">
        <v>1347</v>
      </c>
      <c r="Q3362" s="2">
        <v>121045</v>
      </c>
      <c r="R3362" s="2">
        <v>71658</v>
      </c>
      <c r="S3362" s="35">
        <v>1.8797622038013901E-2</v>
      </c>
      <c r="T3362" t="s">
        <v>4388</v>
      </c>
      <c r="U3362" t="s">
        <v>4388</v>
      </c>
      <c r="V3362" s="5" t="s">
        <v>4390</v>
      </c>
      <c r="W3362" s="5">
        <v>0</v>
      </c>
      <c r="X3362" s="4">
        <v>5.9625113698166116E-4</v>
      </c>
      <c r="Y3362" s="6">
        <v>73</v>
      </c>
      <c r="Z3362" s="4">
        <v>3.6049197120481546E-4</v>
      </c>
      <c r="AA3362" s="5">
        <v>623</v>
      </c>
      <c r="AC3362" s="16" t="str">
        <f t="shared" si="312"/>
        <v/>
      </c>
      <c r="AD3362" s="16" t="str">
        <f t="shared" si="313"/>
        <v/>
      </c>
      <c r="AE3362" s="16" t="str">
        <f t="shared" si="314"/>
        <v/>
      </c>
      <c r="AF3362" s="16" t="str">
        <f t="shared" si="315"/>
        <v/>
      </c>
      <c r="AG3362" s="16">
        <f t="shared" si="316"/>
        <v>1.9393873174995562E-2</v>
      </c>
      <c r="AH3362" s="16" t="str">
        <f t="shared" si="317"/>
        <v/>
      </c>
      <c r="AI3362" s="17" t="str">
        <f>IF('Peer Comparison Tool'!$D$11="NR","",IF($C3362='Peer Comparison Tool'!$D$9,COUNT('ALLL &lt;50B Database'!$AI$1:AI3361)+1,""))</f>
        <v/>
      </c>
    </row>
    <row r="3363" spans="1:35" x14ac:dyDescent="0.25">
      <c r="A3363" t="s">
        <v>842</v>
      </c>
      <c r="B3363">
        <v>758842</v>
      </c>
      <c r="C3363" s="5" t="s">
        <v>716</v>
      </c>
      <c r="D3363" s="5" t="s">
        <v>4390</v>
      </c>
      <c r="E3363" s="5" t="s">
        <v>4388</v>
      </c>
      <c r="F3363" s="2">
        <v>676</v>
      </c>
      <c r="G3363" s="2">
        <v>137442</v>
      </c>
      <c r="H3363" s="2">
        <v>66693</v>
      </c>
      <c r="I3363" s="2">
        <v>2624</v>
      </c>
      <c r="J3363" s="2">
        <v>64069</v>
      </c>
      <c r="K3363" s="33">
        <v>1.0551124568824236E-2</v>
      </c>
      <c r="L3363" s="2">
        <v>626</v>
      </c>
      <c r="M3363" s="2">
        <v>122404</v>
      </c>
      <c r="N3363" s="2">
        <v>66862</v>
      </c>
      <c r="O3363" s="33">
        <v>9.362567676707248E-3</v>
      </c>
      <c r="P3363" s="2">
        <v>626</v>
      </c>
      <c r="Q3363" s="2">
        <v>135744</v>
      </c>
      <c r="R3363" s="2">
        <v>69045</v>
      </c>
      <c r="S3363" s="35">
        <v>9.0665508002027665E-3</v>
      </c>
      <c r="T3363" t="s">
        <v>4388</v>
      </c>
      <c r="U3363" t="s">
        <v>4388</v>
      </c>
      <c r="V3363" s="5" t="s">
        <v>4390</v>
      </c>
      <c r="W3363" s="5">
        <v>0</v>
      </c>
      <c r="X3363" s="4">
        <v>1.4845737686214697E-3</v>
      </c>
      <c r="Y3363" s="6">
        <v>50</v>
      </c>
      <c r="Z3363" s="4">
        <v>-2.9601687650448148E-4</v>
      </c>
      <c r="AA3363" s="5">
        <v>3575</v>
      </c>
      <c r="AC3363" s="16" t="str">
        <f t="shared" si="312"/>
        <v/>
      </c>
      <c r="AD3363" s="16" t="str">
        <f t="shared" si="313"/>
        <v/>
      </c>
      <c r="AE3363" s="16" t="str">
        <f t="shared" si="314"/>
        <v/>
      </c>
      <c r="AF3363" s="16" t="str">
        <f t="shared" si="315"/>
        <v/>
      </c>
      <c r="AG3363" s="16">
        <f t="shared" si="316"/>
        <v>1.0551124568824236E-2</v>
      </c>
      <c r="AH3363" s="16" t="str">
        <f t="shared" si="317"/>
        <v/>
      </c>
      <c r="AI3363" s="17" t="str">
        <f>IF('Peer Comparison Tool'!$D$11="NR","",IF($C3363='Peer Comparison Tool'!$D$9,COUNT('ALLL &lt;50B Database'!$AI$1:AI3362)+1,""))</f>
        <v/>
      </c>
    </row>
    <row r="3364" spans="1:35" x14ac:dyDescent="0.25">
      <c r="A3364" t="s">
        <v>657</v>
      </c>
      <c r="B3364">
        <v>113030</v>
      </c>
      <c r="C3364" s="5" t="s">
        <v>561</v>
      </c>
      <c r="D3364" s="5" t="s">
        <v>4390</v>
      </c>
      <c r="E3364" s="5" t="s">
        <v>4388</v>
      </c>
      <c r="F3364" s="2">
        <v>2743</v>
      </c>
      <c r="G3364" s="2">
        <v>137389</v>
      </c>
      <c r="H3364" s="2">
        <v>95332</v>
      </c>
      <c r="I3364" s="2">
        <v>3211</v>
      </c>
      <c r="J3364" s="2">
        <v>92121</v>
      </c>
      <c r="K3364" s="33">
        <v>2.9776055405390738E-2</v>
      </c>
      <c r="L3364" s="2">
        <v>2710</v>
      </c>
      <c r="M3364" s="2">
        <v>124381</v>
      </c>
      <c r="N3364" s="2">
        <v>93094</v>
      </c>
      <c r="O3364" s="33">
        <v>2.9110361570025996E-2</v>
      </c>
      <c r="P3364" s="2">
        <v>2733</v>
      </c>
      <c r="Q3364" s="2">
        <v>123160</v>
      </c>
      <c r="R3364" s="2">
        <v>92089</v>
      </c>
      <c r="S3364" s="35">
        <v>2.9677811682177025E-2</v>
      </c>
      <c r="T3364" t="s">
        <v>4388</v>
      </c>
      <c r="U3364" t="s">
        <v>4388</v>
      </c>
      <c r="V3364" s="5" t="s">
        <v>4390</v>
      </c>
      <c r="W3364" s="5">
        <v>0</v>
      </c>
      <c r="X3364" s="4">
        <v>9.8243723213712469E-5</v>
      </c>
      <c r="Y3364" s="6">
        <v>10</v>
      </c>
      <c r="Z3364" s="4">
        <v>5.6745011215102864E-4</v>
      </c>
      <c r="AA3364" s="5">
        <v>149</v>
      </c>
      <c r="AC3364" s="16" t="str">
        <f t="shared" si="312"/>
        <v/>
      </c>
      <c r="AD3364" s="16" t="str">
        <f t="shared" si="313"/>
        <v/>
      </c>
      <c r="AE3364" s="16" t="str">
        <f t="shared" si="314"/>
        <v/>
      </c>
      <c r="AF3364" s="16" t="str">
        <f t="shared" si="315"/>
        <v/>
      </c>
      <c r="AG3364" s="16">
        <f t="shared" si="316"/>
        <v>2.9776055405390738E-2</v>
      </c>
      <c r="AH3364" s="16" t="str">
        <f t="shared" si="317"/>
        <v/>
      </c>
      <c r="AI3364" s="17" t="str">
        <f>IF('Peer Comparison Tool'!$D$11="NR","",IF($C3364='Peer Comparison Tool'!$D$9,COUNT('ALLL &lt;50B Database'!$AI$1:AI3363)+1,""))</f>
        <v/>
      </c>
    </row>
    <row r="3365" spans="1:35" x14ac:dyDescent="0.25">
      <c r="A3365" t="s">
        <v>392</v>
      </c>
      <c r="B3365">
        <v>987848</v>
      </c>
      <c r="C3365" s="5" t="s">
        <v>1309</v>
      </c>
      <c r="D3365" s="5" t="s">
        <v>4387</v>
      </c>
      <c r="E3365" s="5" t="s">
        <v>4388</v>
      </c>
      <c r="F3365" s="2">
        <v>1319</v>
      </c>
      <c r="G3365" s="2">
        <v>137242</v>
      </c>
      <c r="H3365" s="2">
        <v>90007</v>
      </c>
      <c r="I3365" s="2">
        <v>3497</v>
      </c>
      <c r="J3365" s="2">
        <v>86510</v>
      </c>
      <c r="K3365" s="33">
        <v>1.5246792278349323E-2</v>
      </c>
      <c r="L3365" s="2">
        <v>1308</v>
      </c>
      <c r="M3365" s="2">
        <v>128553</v>
      </c>
      <c r="N3365" s="2">
        <v>83914</v>
      </c>
      <c r="O3365" s="33">
        <v>1.5587387086779321E-2</v>
      </c>
      <c r="P3365" s="2">
        <v>1319</v>
      </c>
      <c r="Q3365" s="2">
        <v>131788</v>
      </c>
      <c r="R3365" s="2">
        <v>84087</v>
      </c>
      <c r="S3365" s="35">
        <v>1.5686134598689453E-2</v>
      </c>
      <c r="T3365" t="s">
        <v>4388</v>
      </c>
      <c r="U3365" t="s">
        <v>4388</v>
      </c>
      <c r="V3365" s="5" t="s">
        <v>4387</v>
      </c>
      <c r="W3365" s="5">
        <v>0</v>
      </c>
      <c r="X3365" s="4">
        <v>-4.3934232034012997E-4</v>
      </c>
      <c r="Y3365" s="6">
        <v>0</v>
      </c>
      <c r="Z3365" s="4">
        <v>9.8747511910132063E-5</v>
      </c>
      <c r="AA3365" s="5">
        <v>1525</v>
      </c>
      <c r="AC3365" s="16" t="str">
        <f t="shared" si="312"/>
        <v/>
      </c>
      <c r="AD3365" s="16" t="str">
        <f t="shared" si="313"/>
        <v/>
      </c>
      <c r="AE3365" s="16" t="str">
        <f t="shared" si="314"/>
        <v/>
      </c>
      <c r="AF3365" s="16" t="str">
        <f t="shared" si="315"/>
        <v/>
      </c>
      <c r="AG3365" s="16">
        <f t="shared" si="316"/>
        <v>1.5246792278349323E-2</v>
      </c>
      <c r="AH3365" s="16" t="str">
        <f t="shared" si="317"/>
        <v/>
      </c>
      <c r="AI3365" s="17" t="str">
        <f>IF('Peer Comparison Tool'!$D$11="NR","",IF($C3365='Peer Comparison Tool'!$D$9,COUNT('ALLL &lt;50B Database'!$AI$1:AI3364)+1,""))</f>
        <v/>
      </c>
    </row>
    <row r="3366" spans="1:35" x14ac:dyDescent="0.25">
      <c r="A3366" t="s">
        <v>3303</v>
      </c>
      <c r="B3366">
        <v>137456</v>
      </c>
      <c r="C3366" s="5" t="s">
        <v>3209</v>
      </c>
      <c r="D3366" s="5" t="s">
        <v>4390</v>
      </c>
      <c r="E3366" s="5" t="s">
        <v>4388</v>
      </c>
      <c r="F3366" s="2">
        <v>575</v>
      </c>
      <c r="G3366" s="2">
        <v>137239</v>
      </c>
      <c r="H3366" s="2">
        <v>77878</v>
      </c>
      <c r="I3366" s="2">
        <v>7352</v>
      </c>
      <c r="J3366" s="2">
        <v>70526</v>
      </c>
      <c r="K3366" s="33">
        <v>8.1530215806936441E-3</v>
      </c>
      <c r="L3366" s="2">
        <v>1046</v>
      </c>
      <c r="M3366" s="2">
        <v>129248</v>
      </c>
      <c r="N3366" s="2">
        <v>78138</v>
      </c>
      <c r="O3366" s="33">
        <v>1.338657247434027E-2</v>
      </c>
      <c r="P3366" s="2">
        <v>951</v>
      </c>
      <c r="Q3366" s="2">
        <v>128235</v>
      </c>
      <c r="R3366" s="2">
        <v>74622</v>
      </c>
      <c r="S3366" s="35">
        <v>1.2744230923856235E-2</v>
      </c>
      <c r="T3366" t="s">
        <v>4388</v>
      </c>
      <c r="U3366" t="s">
        <v>4388</v>
      </c>
      <c r="V3366" s="5" t="s">
        <v>4390</v>
      </c>
      <c r="W3366" s="5">
        <v>0</v>
      </c>
      <c r="X3366" s="4">
        <v>-4.591209343162591E-3</v>
      </c>
      <c r="Y3366" s="6">
        <v>-376</v>
      </c>
      <c r="Z3366" s="4">
        <v>-6.4234155048403449E-4</v>
      </c>
      <c r="AA3366" s="5">
        <v>4289</v>
      </c>
      <c r="AC3366" s="16" t="str">
        <f t="shared" si="312"/>
        <v/>
      </c>
      <c r="AD3366" s="16" t="str">
        <f t="shared" si="313"/>
        <v/>
      </c>
      <c r="AE3366" s="16" t="str">
        <f t="shared" si="314"/>
        <v/>
      </c>
      <c r="AF3366" s="16" t="str">
        <f t="shared" si="315"/>
        <v/>
      </c>
      <c r="AG3366" s="16">
        <f t="shared" si="316"/>
        <v>8.1530215806936441E-3</v>
      </c>
      <c r="AH3366" s="16" t="str">
        <f t="shared" si="317"/>
        <v/>
      </c>
      <c r="AI3366" s="17" t="str">
        <f>IF('Peer Comparison Tool'!$D$11="NR","",IF($C3366='Peer Comparison Tool'!$D$9,COUNT('ALLL &lt;50B Database'!$AI$1:AI3365)+1,""))</f>
        <v/>
      </c>
    </row>
    <row r="3367" spans="1:35" x14ac:dyDescent="0.25">
      <c r="A3367" t="s">
        <v>1665</v>
      </c>
      <c r="B3367">
        <v>907444</v>
      </c>
      <c r="C3367" s="5" t="s">
        <v>1578</v>
      </c>
      <c r="D3367" s="5" t="s">
        <v>4390</v>
      </c>
      <c r="E3367" s="5" t="s">
        <v>4388</v>
      </c>
      <c r="F3367" s="2">
        <v>1238</v>
      </c>
      <c r="G3367" s="2">
        <v>137114</v>
      </c>
      <c r="H3367" s="2">
        <v>99129</v>
      </c>
      <c r="I3367" s="2">
        <v>4540</v>
      </c>
      <c r="J3367" s="2">
        <v>94589</v>
      </c>
      <c r="K3367" s="33">
        <v>1.308820264512787E-2</v>
      </c>
      <c r="L3367" s="2">
        <v>1189</v>
      </c>
      <c r="M3367" s="2">
        <v>121428</v>
      </c>
      <c r="N3367" s="2">
        <v>86484</v>
      </c>
      <c r="O3367" s="33">
        <v>1.3748207760973128E-2</v>
      </c>
      <c r="P3367" s="2">
        <v>1234</v>
      </c>
      <c r="Q3367" s="2">
        <v>122449</v>
      </c>
      <c r="R3367" s="2">
        <v>89446</v>
      </c>
      <c r="S3367" s="35">
        <v>1.3796033360910493E-2</v>
      </c>
      <c r="T3367" t="s">
        <v>4388</v>
      </c>
      <c r="U3367" t="s">
        <v>4388</v>
      </c>
      <c r="V3367" s="5" t="s">
        <v>4390</v>
      </c>
      <c r="W3367" s="5">
        <v>0</v>
      </c>
      <c r="X3367" s="4">
        <v>-7.0783071578262372E-4</v>
      </c>
      <c r="Y3367" s="6">
        <v>4</v>
      </c>
      <c r="Z3367" s="4">
        <v>4.7825599937365015E-5</v>
      </c>
      <c r="AA3367" s="5">
        <v>2381</v>
      </c>
      <c r="AC3367" s="16" t="str">
        <f t="shared" si="312"/>
        <v/>
      </c>
      <c r="AD3367" s="16" t="str">
        <f t="shared" si="313"/>
        <v/>
      </c>
      <c r="AE3367" s="16" t="str">
        <f t="shared" si="314"/>
        <v/>
      </c>
      <c r="AF3367" s="16" t="str">
        <f t="shared" si="315"/>
        <v/>
      </c>
      <c r="AG3367" s="16">
        <f t="shared" si="316"/>
        <v>1.308820264512787E-2</v>
      </c>
      <c r="AH3367" s="16" t="str">
        <f t="shared" si="317"/>
        <v/>
      </c>
      <c r="AI3367" s="17" t="str">
        <f>IF('Peer Comparison Tool'!$D$11="NR","",IF($C3367='Peer Comparison Tool'!$D$9,COUNT('ALLL &lt;50B Database'!$AI$1:AI3366)+1,""))</f>
        <v/>
      </c>
    </row>
    <row r="3368" spans="1:35" x14ac:dyDescent="0.25">
      <c r="A3368" t="s">
        <v>849</v>
      </c>
      <c r="B3368">
        <v>366247</v>
      </c>
      <c r="C3368" s="5" t="s">
        <v>716</v>
      </c>
      <c r="D3368" s="5" t="s">
        <v>4387</v>
      </c>
      <c r="E3368" s="5" t="s">
        <v>4388</v>
      </c>
      <c r="F3368" s="2">
        <v>1616</v>
      </c>
      <c r="G3368" s="2">
        <v>137084</v>
      </c>
      <c r="H3368" s="2">
        <v>89615</v>
      </c>
      <c r="I3368" s="2">
        <v>0</v>
      </c>
      <c r="J3368" s="2">
        <v>89615</v>
      </c>
      <c r="K3368" s="33">
        <v>1.8032695419293646E-2</v>
      </c>
      <c r="L3368" s="2">
        <v>1576</v>
      </c>
      <c r="M3368" s="2">
        <v>127155</v>
      </c>
      <c r="N3368" s="2">
        <v>94529</v>
      </c>
      <c r="O3368" s="33">
        <v>1.6672132361497529E-2</v>
      </c>
      <c r="P3368" s="2">
        <v>1595</v>
      </c>
      <c r="Q3368" s="2">
        <v>127215</v>
      </c>
      <c r="R3368" s="2">
        <v>93818</v>
      </c>
      <c r="S3368" s="35">
        <v>1.7001001939926239E-2</v>
      </c>
      <c r="T3368" t="s">
        <v>4388</v>
      </c>
      <c r="U3368" t="s">
        <v>4388</v>
      </c>
      <c r="V3368" s="5" t="s">
        <v>4387</v>
      </c>
      <c r="W3368" s="5">
        <v>0</v>
      </c>
      <c r="X3368" s="4">
        <v>1.0316934793674071E-3</v>
      </c>
      <c r="Y3368" s="6">
        <v>21</v>
      </c>
      <c r="Z3368" s="4">
        <v>3.2886957842871017E-4</v>
      </c>
      <c r="AA3368" s="5">
        <v>841</v>
      </c>
      <c r="AC3368" s="16" t="str">
        <f t="shared" si="312"/>
        <v/>
      </c>
      <c r="AD3368" s="16" t="str">
        <f t="shared" si="313"/>
        <v/>
      </c>
      <c r="AE3368" s="16" t="str">
        <f t="shared" si="314"/>
        <v/>
      </c>
      <c r="AF3368" s="16" t="str">
        <f t="shared" si="315"/>
        <v/>
      </c>
      <c r="AG3368" s="16">
        <f t="shared" si="316"/>
        <v>1.8032695419293646E-2</v>
      </c>
      <c r="AH3368" s="16" t="str">
        <f t="shared" si="317"/>
        <v/>
      </c>
      <c r="AI3368" s="17" t="str">
        <f>IF('Peer Comparison Tool'!$D$11="NR","",IF($C3368='Peer Comparison Tool'!$D$9,COUNT('ALLL &lt;50B Database'!$AI$1:AI3367)+1,""))</f>
        <v/>
      </c>
    </row>
    <row r="3369" spans="1:35" x14ac:dyDescent="0.25">
      <c r="A3369" t="s">
        <v>1171</v>
      </c>
      <c r="B3369">
        <v>2140348</v>
      </c>
      <c r="C3369" s="5" t="s">
        <v>926</v>
      </c>
      <c r="D3369" s="5" t="s">
        <v>4390</v>
      </c>
      <c r="E3369" s="5" t="s">
        <v>4388</v>
      </c>
      <c r="F3369" s="2">
        <v>788</v>
      </c>
      <c r="G3369" s="2">
        <v>137014</v>
      </c>
      <c r="H3369" s="2">
        <v>93813</v>
      </c>
      <c r="I3369" s="2">
        <v>13565</v>
      </c>
      <c r="J3369" s="2">
        <v>80248</v>
      </c>
      <c r="K3369" s="33">
        <v>9.8195593659655064E-3</v>
      </c>
      <c r="L3369" s="2">
        <v>680</v>
      </c>
      <c r="M3369" s="2">
        <v>109679</v>
      </c>
      <c r="N3369" s="2">
        <v>64258</v>
      </c>
      <c r="O3369" s="33">
        <v>1.0582339942108375E-2</v>
      </c>
      <c r="P3369" s="2">
        <v>712</v>
      </c>
      <c r="Q3369" s="2">
        <v>109138</v>
      </c>
      <c r="R3369" s="2">
        <v>68141</v>
      </c>
      <c r="S3369" s="35">
        <v>1.0448922088023364E-2</v>
      </c>
      <c r="T3369" t="s">
        <v>4388</v>
      </c>
      <c r="U3369" t="s">
        <v>4388</v>
      </c>
      <c r="V3369" s="5" t="s">
        <v>4390</v>
      </c>
      <c r="W3369" s="5">
        <v>0</v>
      </c>
      <c r="X3369" s="4">
        <v>-6.2936272205785758E-4</v>
      </c>
      <c r="Y3369" s="6">
        <v>76</v>
      </c>
      <c r="Z3369" s="4">
        <v>-1.3341785408501131E-4</v>
      </c>
      <c r="AA3369" s="5">
        <v>3836</v>
      </c>
      <c r="AC3369" s="16" t="str">
        <f t="shared" si="312"/>
        <v/>
      </c>
      <c r="AD3369" s="16" t="str">
        <f t="shared" si="313"/>
        <v/>
      </c>
      <c r="AE3369" s="16" t="str">
        <f t="shared" si="314"/>
        <v/>
      </c>
      <c r="AF3369" s="16" t="str">
        <f t="shared" si="315"/>
        <v/>
      </c>
      <c r="AG3369" s="16">
        <f t="shared" si="316"/>
        <v>9.8195593659655064E-3</v>
      </c>
      <c r="AH3369" s="16" t="str">
        <f t="shared" si="317"/>
        <v/>
      </c>
      <c r="AI3369" s="17" t="str">
        <f>IF('Peer Comparison Tool'!$D$11="NR","",IF($C3369='Peer Comparison Tool'!$D$9,COUNT('ALLL &lt;50B Database'!$AI$1:AI3368)+1,""))</f>
        <v/>
      </c>
    </row>
    <row r="3370" spans="1:35" x14ac:dyDescent="0.25">
      <c r="A3370" t="s">
        <v>3315</v>
      </c>
      <c r="B3370">
        <v>5313312</v>
      </c>
      <c r="C3370" s="5" t="s">
        <v>3209</v>
      </c>
      <c r="D3370" s="5" t="s">
        <v>4390</v>
      </c>
      <c r="E3370" s="5" t="s">
        <v>4388</v>
      </c>
      <c r="F3370" s="2">
        <v>1493</v>
      </c>
      <c r="G3370" s="2">
        <v>136896</v>
      </c>
      <c r="H3370" s="2">
        <v>113847</v>
      </c>
      <c r="I3370" s="2">
        <v>23432</v>
      </c>
      <c r="J3370" s="2">
        <v>90415</v>
      </c>
      <c r="K3370" s="33">
        <v>1.6512746778742465E-2</v>
      </c>
      <c r="L3370" s="2">
        <v>616</v>
      </c>
      <c r="M3370" s="2">
        <v>90742</v>
      </c>
      <c r="N3370" s="2">
        <v>60947</v>
      </c>
      <c r="O3370" s="33">
        <v>1.0107142271153625E-2</v>
      </c>
      <c r="P3370" s="2">
        <v>1147</v>
      </c>
      <c r="Q3370" s="2">
        <v>110423</v>
      </c>
      <c r="R3370" s="2">
        <v>78728</v>
      </c>
      <c r="S3370" s="35">
        <v>1.45691494766792E-2</v>
      </c>
      <c r="T3370" t="s">
        <v>4388</v>
      </c>
      <c r="U3370" t="s">
        <v>4388</v>
      </c>
      <c r="V3370" s="5" t="s">
        <v>4390</v>
      </c>
      <c r="W3370" s="5">
        <v>0</v>
      </c>
      <c r="X3370" s="4">
        <v>1.9435973020632651E-3</v>
      </c>
      <c r="Y3370" s="6">
        <v>346</v>
      </c>
      <c r="Z3370" s="4">
        <v>4.4620072055255745E-3</v>
      </c>
      <c r="AA3370" s="5">
        <v>1138</v>
      </c>
      <c r="AC3370" s="16" t="str">
        <f t="shared" si="312"/>
        <v/>
      </c>
      <c r="AD3370" s="16" t="str">
        <f t="shared" si="313"/>
        <v/>
      </c>
      <c r="AE3370" s="16" t="str">
        <f t="shared" si="314"/>
        <v/>
      </c>
      <c r="AF3370" s="16" t="str">
        <f t="shared" si="315"/>
        <v/>
      </c>
      <c r="AG3370" s="16">
        <f t="shared" si="316"/>
        <v>1.6512746778742465E-2</v>
      </c>
      <c r="AH3370" s="16" t="str">
        <f t="shared" si="317"/>
        <v/>
      </c>
      <c r="AI3370" s="17" t="str">
        <f>IF('Peer Comparison Tool'!$D$11="NR","",IF($C3370='Peer Comparison Tool'!$D$9,COUNT('ALLL &lt;50B Database'!$AI$1:AI3369)+1,""))</f>
        <v/>
      </c>
    </row>
    <row r="3371" spans="1:35" x14ac:dyDescent="0.25">
      <c r="A3371" t="s">
        <v>2455</v>
      </c>
      <c r="B3371">
        <v>143372</v>
      </c>
      <c r="C3371" s="5" t="s">
        <v>2299</v>
      </c>
      <c r="D3371" s="5" t="s">
        <v>4390</v>
      </c>
      <c r="E3371" s="5" t="s">
        <v>4388</v>
      </c>
      <c r="F3371" s="2">
        <v>862</v>
      </c>
      <c r="G3371" s="2">
        <v>136882</v>
      </c>
      <c r="H3371" s="2">
        <v>102723</v>
      </c>
      <c r="I3371" s="2">
        <v>2121</v>
      </c>
      <c r="J3371" s="2">
        <v>100602</v>
      </c>
      <c r="K3371" s="33">
        <v>8.568418122900141E-3</v>
      </c>
      <c r="L3371" s="2">
        <v>871</v>
      </c>
      <c r="M3371" s="2">
        <v>115869</v>
      </c>
      <c r="N3371" s="2">
        <v>98480</v>
      </c>
      <c r="O3371" s="33">
        <v>8.8444354183590569E-3</v>
      </c>
      <c r="P3371" s="2">
        <v>889</v>
      </c>
      <c r="Q3371" s="2">
        <v>117495</v>
      </c>
      <c r="R3371" s="2">
        <v>102167</v>
      </c>
      <c r="S3371" s="35">
        <v>8.7014397995438843E-3</v>
      </c>
      <c r="T3371" t="s">
        <v>4388</v>
      </c>
      <c r="U3371" t="s">
        <v>4388</v>
      </c>
      <c r="V3371" s="5" t="s">
        <v>4390</v>
      </c>
      <c r="W3371" s="5">
        <v>0</v>
      </c>
      <c r="X3371" s="4">
        <v>-1.330216766437433E-4</v>
      </c>
      <c r="Y3371" s="6">
        <v>-27</v>
      </c>
      <c r="Z3371" s="4">
        <v>-1.4299561881517264E-4</v>
      </c>
      <c r="AA3371" s="5">
        <v>4183</v>
      </c>
      <c r="AC3371" s="16" t="str">
        <f t="shared" si="312"/>
        <v/>
      </c>
      <c r="AD3371" s="16" t="str">
        <f t="shared" si="313"/>
        <v/>
      </c>
      <c r="AE3371" s="16" t="str">
        <f t="shared" si="314"/>
        <v/>
      </c>
      <c r="AF3371" s="16" t="str">
        <f t="shared" si="315"/>
        <v/>
      </c>
      <c r="AG3371" s="16">
        <f t="shared" si="316"/>
        <v>8.568418122900141E-3</v>
      </c>
      <c r="AH3371" s="16" t="str">
        <f t="shared" si="317"/>
        <v/>
      </c>
      <c r="AI3371" s="17" t="str">
        <f>IF('Peer Comparison Tool'!$D$11="NR","",IF($C3371='Peer Comparison Tool'!$D$9,COUNT('ALLL &lt;50B Database'!$AI$1:AI3370)+1,""))</f>
        <v/>
      </c>
    </row>
    <row r="3372" spans="1:35" x14ac:dyDescent="0.25">
      <c r="A3372" t="s">
        <v>1437</v>
      </c>
      <c r="B3372">
        <v>586960</v>
      </c>
      <c r="C3372" s="5" t="s">
        <v>3704</v>
      </c>
      <c r="D3372" s="5" t="s">
        <v>4390</v>
      </c>
      <c r="E3372" s="5" t="s">
        <v>4388</v>
      </c>
      <c r="F3372" s="2">
        <v>532</v>
      </c>
      <c r="G3372" s="2">
        <v>136675</v>
      </c>
      <c r="H3372" s="2">
        <v>47493</v>
      </c>
      <c r="I3372" s="2">
        <v>486</v>
      </c>
      <c r="J3372" s="2">
        <v>47007</v>
      </c>
      <c r="K3372" s="33">
        <v>1.131746335652137E-2</v>
      </c>
      <c r="L3372" s="2">
        <v>502</v>
      </c>
      <c r="M3372" s="2">
        <v>130220</v>
      </c>
      <c r="N3372" s="2">
        <v>44593</v>
      </c>
      <c r="O3372" s="33">
        <v>1.1257372233310161E-2</v>
      </c>
      <c r="P3372" s="2">
        <v>512</v>
      </c>
      <c r="Q3372" s="2">
        <v>130465</v>
      </c>
      <c r="R3372" s="2">
        <v>44187</v>
      </c>
      <c r="S3372" s="35">
        <v>1.1587118383234889E-2</v>
      </c>
      <c r="T3372" t="s">
        <v>4388</v>
      </c>
      <c r="U3372" t="s">
        <v>4388</v>
      </c>
      <c r="V3372" s="5" t="s">
        <v>4390</v>
      </c>
      <c r="W3372" s="5">
        <v>0</v>
      </c>
      <c r="X3372" s="4">
        <v>-2.6965502671351914E-4</v>
      </c>
      <c r="Y3372" s="6">
        <v>20</v>
      </c>
      <c r="Z3372" s="4">
        <v>3.297461499247277E-4</v>
      </c>
      <c r="AA3372" s="5">
        <v>3239</v>
      </c>
      <c r="AC3372" s="16" t="str">
        <f t="shared" si="312"/>
        <v/>
      </c>
      <c r="AD3372" s="16" t="str">
        <f t="shared" si="313"/>
        <v/>
      </c>
      <c r="AE3372" s="16" t="str">
        <f t="shared" si="314"/>
        <v/>
      </c>
      <c r="AF3372" s="16" t="str">
        <f t="shared" si="315"/>
        <v/>
      </c>
      <c r="AG3372" s="16">
        <f t="shared" si="316"/>
        <v>1.131746335652137E-2</v>
      </c>
      <c r="AH3372" s="16" t="str">
        <f t="shared" si="317"/>
        <v/>
      </c>
      <c r="AI3372" s="17" t="str">
        <f>IF('Peer Comparison Tool'!$D$11="NR","",IF($C3372='Peer Comparison Tool'!$D$9,COUNT('ALLL &lt;50B Database'!$AI$1:AI3371)+1,""))</f>
        <v/>
      </c>
    </row>
    <row r="3373" spans="1:35" x14ac:dyDescent="0.25">
      <c r="A3373" t="s">
        <v>173</v>
      </c>
      <c r="B3373">
        <v>897648</v>
      </c>
      <c r="C3373" s="5" t="s">
        <v>113</v>
      </c>
      <c r="D3373" s="5" t="s">
        <v>4387</v>
      </c>
      <c r="E3373" s="5" t="s">
        <v>4388</v>
      </c>
      <c r="F3373" s="2">
        <v>2044</v>
      </c>
      <c r="G3373" s="2">
        <v>136635</v>
      </c>
      <c r="H3373" s="2">
        <v>96170</v>
      </c>
      <c r="I3373" s="2">
        <v>0</v>
      </c>
      <c r="J3373" s="2">
        <v>96170</v>
      </c>
      <c r="K3373" s="33">
        <v>2.1254029323073725E-2</v>
      </c>
      <c r="L3373" s="2">
        <v>2000</v>
      </c>
      <c r="M3373" s="2">
        <v>132414</v>
      </c>
      <c r="N3373" s="2">
        <v>90380</v>
      </c>
      <c r="O3373" s="33">
        <v>2.2128789555211331E-2</v>
      </c>
      <c r="P3373" s="2">
        <v>2036</v>
      </c>
      <c r="Q3373" s="2">
        <v>129845</v>
      </c>
      <c r="R3373" s="2">
        <v>80529</v>
      </c>
      <c r="S3373" s="35">
        <v>2.5282817370139949E-2</v>
      </c>
      <c r="T3373" t="s">
        <v>4388</v>
      </c>
      <c r="U3373" t="s">
        <v>4388</v>
      </c>
      <c r="V3373" s="5" t="s">
        <v>4387</v>
      </c>
      <c r="W3373" s="5">
        <v>0</v>
      </c>
      <c r="X3373" s="4">
        <v>-4.0287880470662243E-3</v>
      </c>
      <c r="Y3373" s="6">
        <v>8</v>
      </c>
      <c r="Z3373" s="4">
        <v>3.1540278149286179E-3</v>
      </c>
      <c r="AA3373" s="5">
        <v>445</v>
      </c>
      <c r="AC3373" s="16" t="str">
        <f t="shared" si="312"/>
        <v/>
      </c>
      <c r="AD3373" s="16" t="str">
        <f t="shared" si="313"/>
        <v/>
      </c>
      <c r="AE3373" s="16" t="str">
        <f t="shared" si="314"/>
        <v/>
      </c>
      <c r="AF3373" s="16" t="str">
        <f t="shared" si="315"/>
        <v/>
      </c>
      <c r="AG3373" s="16">
        <f t="shared" si="316"/>
        <v>2.1254029323073725E-2</v>
      </c>
      <c r="AH3373" s="16" t="str">
        <f t="shared" si="317"/>
        <v/>
      </c>
      <c r="AI3373" s="17" t="str">
        <f>IF('Peer Comparison Tool'!$D$11="NR","",IF($C3373='Peer Comparison Tool'!$D$9,COUNT('ALLL &lt;50B Database'!$AI$1:AI3372)+1,""))</f>
        <v/>
      </c>
    </row>
    <row r="3374" spans="1:35" x14ac:dyDescent="0.25">
      <c r="A3374" t="s">
        <v>551</v>
      </c>
      <c r="B3374">
        <v>5303724</v>
      </c>
      <c r="C3374" s="5" t="s">
        <v>462</v>
      </c>
      <c r="D3374" s="5" t="s">
        <v>4390</v>
      </c>
      <c r="E3374" s="5" t="s">
        <v>4388</v>
      </c>
      <c r="F3374" s="2">
        <v>947</v>
      </c>
      <c r="G3374" s="2">
        <v>136635</v>
      </c>
      <c r="H3374" s="2">
        <v>86983</v>
      </c>
      <c r="I3374" s="2">
        <v>26698</v>
      </c>
      <c r="J3374" s="2">
        <v>60285</v>
      </c>
      <c r="K3374" s="33">
        <v>1.5708716927925685E-2</v>
      </c>
      <c r="L3374" s="2">
        <v>499</v>
      </c>
      <c r="M3374" s="2">
        <v>77978</v>
      </c>
      <c r="N3374" s="2">
        <v>40091</v>
      </c>
      <c r="O3374" s="33">
        <v>1.2446683794367813E-2</v>
      </c>
      <c r="P3374" s="2">
        <v>700</v>
      </c>
      <c r="Q3374" s="2">
        <v>97154</v>
      </c>
      <c r="R3374" s="2">
        <v>56212</v>
      </c>
      <c r="S3374" s="35">
        <v>1.2452857041201167E-2</v>
      </c>
      <c r="T3374" t="s">
        <v>4388</v>
      </c>
      <c r="U3374" t="s">
        <v>4388</v>
      </c>
      <c r="V3374" s="5" t="s">
        <v>4390</v>
      </c>
      <c r="W3374" s="5">
        <v>0</v>
      </c>
      <c r="X3374" s="4">
        <v>3.2558598867245183E-3</v>
      </c>
      <c r="Y3374" s="6">
        <v>247</v>
      </c>
      <c r="Z3374" s="4">
        <v>6.1732468333540458E-6</v>
      </c>
      <c r="AA3374" s="5">
        <v>1362</v>
      </c>
      <c r="AC3374" s="16" t="str">
        <f t="shared" si="312"/>
        <v/>
      </c>
      <c r="AD3374" s="16" t="str">
        <f t="shared" si="313"/>
        <v/>
      </c>
      <c r="AE3374" s="16" t="str">
        <f t="shared" si="314"/>
        <v/>
      </c>
      <c r="AF3374" s="16" t="str">
        <f t="shared" si="315"/>
        <v/>
      </c>
      <c r="AG3374" s="16">
        <f t="shared" si="316"/>
        <v>1.5708716927925685E-2</v>
      </c>
      <c r="AH3374" s="16" t="str">
        <f t="shared" si="317"/>
        <v/>
      </c>
      <c r="AI3374" s="17">
        <f>IF('Peer Comparison Tool'!$D$11="NR","",IF($C3374='Peer Comparison Tool'!$D$9,COUNT('ALLL &lt;50B Database'!$AI$1:AI3373)+1,""))</f>
        <v>84</v>
      </c>
    </row>
    <row r="3375" spans="1:35" x14ac:dyDescent="0.25">
      <c r="A3375" t="s">
        <v>2773</v>
      </c>
      <c r="B3375">
        <v>239752</v>
      </c>
      <c r="C3375" s="5" t="s">
        <v>2711</v>
      </c>
      <c r="D3375" s="5" t="s">
        <v>4390</v>
      </c>
      <c r="E3375" s="5" t="s">
        <v>4388</v>
      </c>
      <c r="F3375" s="2">
        <v>963</v>
      </c>
      <c r="G3375" s="2">
        <v>136575</v>
      </c>
      <c r="H3375" s="2">
        <v>70724</v>
      </c>
      <c r="I3375" s="2">
        <v>2427</v>
      </c>
      <c r="J3375" s="2">
        <v>68297</v>
      </c>
      <c r="K3375" s="33">
        <v>1.4100180095758233E-2</v>
      </c>
      <c r="L3375" s="2">
        <v>960</v>
      </c>
      <c r="M3375" s="2">
        <v>128122</v>
      </c>
      <c r="N3375" s="2">
        <v>63310</v>
      </c>
      <c r="O3375" s="33">
        <v>1.5163481282577792E-2</v>
      </c>
      <c r="P3375" s="2">
        <v>961</v>
      </c>
      <c r="Q3375" s="2">
        <v>128782</v>
      </c>
      <c r="R3375" s="2">
        <v>64869</v>
      </c>
      <c r="S3375" s="35">
        <v>1.4814472244061109E-2</v>
      </c>
      <c r="T3375" t="s">
        <v>4388</v>
      </c>
      <c r="U3375" t="s">
        <v>4388</v>
      </c>
      <c r="V3375" s="5" t="s">
        <v>4390</v>
      </c>
      <c r="W3375" s="5">
        <v>0</v>
      </c>
      <c r="X3375" s="4">
        <v>-7.1429214830287524E-4</v>
      </c>
      <c r="Y3375" s="6">
        <v>2</v>
      </c>
      <c r="Z3375" s="4">
        <v>-3.4900903851668372E-4</v>
      </c>
      <c r="AA3375" s="5">
        <v>1938</v>
      </c>
      <c r="AC3375" s="16" t="str">
        <f t="shared" si="312"/>
        <v/>
      </c>
      <c r="AD3375" s="16" t="str">
        <f t="shared" si="313"/>
        <v/>
      </c>
      <c r="AE3375" s="16" t="str">
        <f t="shared" si="314"/>
        <v/>
      </c>
      <c r="AF3375" s="16" t="str">
        <f t="shared" si="315"/>
        <v/>
      </c>
      <c r="AG3375" s="16">
        <f t="shared" si="316"/>
        <v>1.4100180095758233E-2</v>
      </c>
      <c r="AH3375" s="16" t="str">
        <f t="shared" si="317"/>
        <v/>
      </c>
      <c r="AI3375" s="17" t="str">
        <f>IF('Peer Comparison Tool'!$D$11="NR","",IF($C3375='Peer Comparison Tool'!$D$9,COUNT('ALLL &lt;50B Database'!$AI$1:AI3374)+1,""))</f>
        <v/>
      </c>
    </row>
    <row r="3376" spans="1:35" x14ac:dyDescent="0.25">
      <c r="A3376" t="s">
        <v>3305</v>
      </c>
      <c r="B3376">
        <v>291059</v>
      </c>
      <c r="C3376" s="5" t="s">
        <v>3209</v>
      </c>
      <c r="D3376" s="5" t="s">
        <v>4390</v>
      </c>
      <c r="E3376" s="5" t="s">
        <v>4388</v>
      </c>
      <c r="F3376" s="2">
        <v>1168</v>
      </c>
      <c r="G3376" s="2">
        <v>136273</v>
      </c>
      <c r="H3376" s="2">
        <v>113863</v>
      </c>
      <c r="I3376" s="2">
        <v>6914</v>
      </c>
      <c r="J3376" s="2">
        <v>106949</v>
      </c>
      <c r="K3376" s="33">
        <v>1.0921093231353261E-2</v>
      </c>
      <c r="L3376" s="2">
        <v>1151</v>
      </c>
      <c r="M3376" s="2">
        <v>127533</v>
      </c>
      <c r="N3376" s="2">
        <v>110064</v>
      </c>
      <c r="O3376" s="33">
        <v>1.0457551969763047E-2</v>
      </c>
      <c r="P3376" s="2">
        <v>1161</v>
      </c>
      <c r="Q3376" s="2">
        <v>126329</v>
      </c>
      <c r="R3376" s="2">
        <v>106299</v>
      </c>
      <c r="S3376" s="35">
        <v>1.0922021844043688E-2</v>
      </c>
      <c r="T3376" t="s">
        <v>4388</v>
      </c>
      <c r="U3376" t="s">
        <v>4388</v>
      </c>
      <c r="V3376" s="5" t="s">
        <v>4390</v>
      </c>
      <c r="W3376" s="5">
        <v>0</v>
      </c>
      <c r="X3376" s="4">
        <v>-9.2861269042690542E-7</v>
      </c>
      <c r="Y3376" s="6">
        <v>7</v>
      </c>
      <c r="Z3376" s="4">
        <v>4.6446987428064128E-4</v>
      </c>
      <c r="AA3376" s="5">
        <v>3410</v>
      </c>
      <c r="AC3376" s="16" t="str">
        <f t="shared" si="312"/>
        <v/>
      </c>
      <c r="AD3376" s="16" t="str">
        <f t="shared" si="313"/>
        <v/>
      </c>
      <c r="AE3376" s="16" t="str">
        <f t="shared" si="314"/>
        <v/>
      </c>
      <c r="AF3376" s="16" t="str">
        <f t="shared" si="315"/>
        <v/>
      </c>
      <c r="AG3376" s="16">
        <f t="shared" si="316"/>
        <v>1.0921093231353261E-2</v>
      </c>
      <c r="AH3376" s="16" t="str">
        <f t="shared" si="317"/>
        <v/>
      </c>
      <c r="AI3376" s="17" t="str">
        <f>IF('Peer Comparison Tool'!$D$11="NR","",IF($C3376='Peer Comparison Tool'!$D$9,COUNT('ALLL &lt;50B Database'!$AI$1:AI3375)+1,""))</f>
        <v/>
      </c>
    </row>
    <row r="3377" spans="1:35" x14ac:dyDescent="0.25">
      <c r="A3377" t="s">
        <v>1159</v>
      </c>
      <c r="B3377">
        <v>565536</v>
      </c>
      <c r="C3377" s="5" t="s">
        <v>926</v>
      </c>
      <c r="D3377" s="5" t="s">
        <v>4390</v>
      </c>
      <c r="E3377" s="5" t="s">
        <v>4388</v>
      </c>
      <c r="F3377" s="2">
        <v>1290</v>
      </c>
      <c r="G3377" s="2">
        <v>136186</v>
      </c>
      <c r="H3377" s="2">
        <v>72899</v>
      </c>
      <c r="I3377" s="2">
        <v>0</v>
      </c>
      <c r="J3377" s="2">
        <v>72899</v>
      </c>
      <c r="K3377" s="33">
        <v>1.7695715990617155E-2</v>
      </c>
      <c r="L3377" s="2">
        <v>1269</v>
      </c>
      <c r="M3377" s="2">
        <v>121267</v>
      </c>
      <c r="N3377" s="2">
        <v>71806</v>
      </c>
      <c r="O3377" s="33">
        <v>1.7672617887084643E-2</v>
      </c>
      <c r="P3377" s="2">
        <v>1265</v>
      </c>
      <c r="Q3377" s="2">
        <v>119566</v>
      </c>
      <c r="R3377" s="2">
        <v>74265</v>
      </c>
      <c r="S3377" s="35">
        <v>1.7033595906550864E-2</v>
      </c>
      <c r="T3377" t="s">
        <v>4388</v>
      </c>
      <c r="U3377" t="s">
        <v>4388</v>
      </c>
      <c r="V3377" s="5" t="s">
        <v>4390</v>
      </c>
      <c r="W3377" s="5">
        <v>0</v>
      </c>
      <c r="X3377" s="4">
        <v>6.621200840662908E-4</v>
      </c>
      <c r="Y3377" s="6">
        <v>25</v>
      </c>
      <c r="Z3377" s="4">
        <v>-6.390219805337792E-4</v>
      </c>
      <c r="AA3377" s="5">
        <v>904</v>
      </c>
      <c r="AC3377" s="16" t="str">
        <f t="shared" si="312"/>
        <v/>
      </c>
      <c r="AD3377" s="16" t="str">
        <f t="shared" si="313"/>
        <v/>
      </c>
      <c r="AE3377" s="16" t="str">
        <f t="shared" si="314"/>
        <v/>
      </c>
      <c r="AF3377" s="16" t="str">
        <f t="shared" si="315"/>
        <v/>
      </c>
      <c r="AG3377" s="16">
        <f t="shared" si="316"/>
        <v>1.7695715990617155E-2</v>
      </c>
      <c r="AH3377" s="16" t="str">
        <f t="shared" si="317"/>
        <v/>
      </c>
      <c r="AI3377" s="17" t="str">
        <f>IF('Peer Comparison Tool'!$D$11="NR","",IF($C3377='Peer Comparison Tool'!$D$9,COUNT('ALLL &lt;50B Database'!$AI$1:AI3376)+1,""))</f>
        <v/>
      </c>
    </row>
    <row r="3378" spans="1:35" x14ac:dyDescent="0.25">
      <c r="A3378" t="s">
        <v>2180</v>
      </c>
      <c r="B3378">
        <v>199351</v>
      </c>
      <c r="C3378" s="5" t="s">
        <v>2711</v>
      </c>
      <c r="D3378" s="5" t="s">
        <v>4387</v>
      </c>
      <c r="E3378" s="5" t="s">
        <v>4388</v>
      </c>
      <c r="F3378" s="2">
        <v>1619</v>
      </c>
      <c r="G3378" s="2">
        <v>136162</v>
      </c>
      <c r="H3378" s="2">
        <v>115635</v>
      </c>
      <c r="I3378" s="2">
        <v>0</v>
      </c>
      <c r="J3378" s="2">
        <v>115635</v>
      </c>
      <c r="K3378" s="33">
        <v>1.4000951269079432E-2</v>
      </c>
      <c r="L3378" s="2">
        <v>1615</v>
      </c>
      <c r="M3378" s="2">
        <v>133358</v>
      </c>
      <c r="N3378" s="2">
        <v>110256</v>
      </c>
      <c r="O3378" s="33">
        <v>1.4647728921782035E-2</v>
      </c>
      <c r="P3378" s="2">
        <v>1617</v>
      </c>
      <c r="Q3378" s="2">
        <v>132692</v>
      </c>
      <c r="R3378" s="2">
        <v>110217</v>
      </c>
      <c r="S3378" s="35">
        <v>1.4671058003756227E-2</v>
      </c>
      <c r="T3378" t="s">
        <v>4388</v>
      </c>
      <c r="U3378" t="s">
        <v>4388</v>
      </c>
      <c r="V3378" s="5" t="s">
        <v>4387</v>
      </c>
      <c r="W3378" s="5">
        <v>0</v>
      </c>
      <c r="X3378" s="4">
        <v>-6.7010673467679527E-4</v>
      </c>
      <c r="Y3378" s="6">
        <v>2</v>
      </c>
      <c r="Z3378" s="4">
        <v>2.3329081974192076E-5</v>
      </c>
      <c r="AA3378" s="5">
        <v>1983</v>
      </c>
      <c r="AC3378" s="16" t="str">
        <f t="shared" si="312"/>
        <v/>
      </c>
      <c r="AD3378" s="16" t="str">
        <f t="shared" si="313"/>
        <v/>
      </c>
      <c r="AE3378" s="16" t="str">
        <f t="shared" si="314"/>
        <v/>
      </c>
      <c r="AF3378" s="16" t="str">
        <f t="shared" si="315"/>
        <v/>
      </c>
      <c r="AG3378" s="16">
        <f t="shared" si="316"/>
        <v>1.4000951269079432E-2</v>
      </c>
      <c r="AH3378" s="16" t="str">
        <f t="shared" si="317"/>
        <v/>
      </c>
      <c r="AI3378" s="17" t="str">
        <f>IF('Peer Comparison Tool'!$D$11="NR","",IF($C3378='Peer Comparison Tool'!$D$9,COUNT('ALLL &lt;50B Database'!$AI$1:AI3377)+1,""))</f>
        <v/>
      </c>
    </row>
    <row r="3379" spans="1:35" x14ac:dyDescent="0.25">
      <c r="A3379" t="s">
        <v>2680</v>
      </c>
      <c r="B3379">
        <v>659453</v>
      </c>
      <c r="C3379" s="5" t="s">
        <v>2642</v>
      </c>
      <c r="D3379" s="5" t="s">
        <v>4390</v>
      </c>
      <c r="E3379" s="5" t="s">
        <v>4388</v>
      </c>
      <c r="F3379" s="2">
        <v>1311</v>
      </c>
      <c r="G3379" s="2">
        <v>136147</v>
      </c>
      <c r="H3379" s="2">
        <v>88474</v>
      </c>
      <c r="I3379" s="2">
        <v>4900</v>
      </c>
      <c r="J3379" s="2">
        <v>83574</v>
      </c>
      <c r="K3379" s="33">
        <v>1.5686696819585039E-2</v>
      </c>
      <c r="L3379" s="2">
        <v>1339</v>
      </c>
      <c r="M3379" s="2">
        <v>130244</v>
      </c>
      <c r="N3379" s="2">
        <v>82424</v>
      </c>
      <c r="O3379" s="33">
        <v>1.6245268368436379E-2</v>
      </c>
      <c r="P3379" s="2">
        <v>1314</v>
      </c>
      <c r="Q3379" s="2">
        <v>126657</v>
      </c>
      <c r="R3379" s="2">
        <v>83211</v>
      </c>
      <c r="S3379" s="35">
        <v>1.5791181454375022E-2</v>
      </c>
      <c r="T3379" t="s">
        <v>4388</v>
      </c>
      <c r="U3379" t="s">
        <v>4388</v>
      </c>
      <c r="V3379" s="5" t="s">
        <v>4390</v>
      </c>
      <c r="W3379" s="5">
        <v>0</v>
      </c>
      <c r="X3379" s="4">
        <v>-1.0448463478998291E-4</v>
      </c>
      <c r="Y3379" s="6">
        <v>-3</v>
      </c>
      <c r="Z3379" s="4">
        <v>-4.5408691406135723E-4</v>
      </c>
      <c r="AA3379" s="5">
        <v>1370</v>
      </c>
      <c r="AC3379" s="16" t="str">
        <f t="shared" si="312"/>
        <v/>
      </c>
      <c r="AD3379" s="16" t="str">
        <f t="shared" si="313"/>
        <v/>
      </c>
      <c r="AE3379" s="16" t="str">
        <f t="shared" si="314"/>
        <v/>
      </c>
      <c r="AF3379" s="16" t="str">
        <f t="shared" si="315"/>
        <v/>
      </c>
      <c r="AG3379" s="16">
        <f t="shared" si="316"/>
        <v>1.5686696819585039E-2</v>
      </c>
      <c r="AH3379" s="16" t="str">
        <f t="shared" si="317"/>
        <v/>
      </c>
      <c r="AI3379" s="17" t="str">
        <f>IF('Peer Comparison Tool'!$D$11="NR","",IF($C3379='Peer Comparison Tool'!$D$9,COUNT('ALLL &lt;50B Database'!$AI$1:AI3378)+1,""))</f>
        <v/>
      </c>
    </row>
    <row r="3380" spans="1:35" x14ac:dyDescent="0.25">
      <c r="A3380" t="s">
        <v>174</v>
      </c>
      <c r="B3380">
        <v>400945</v>
      </c>
      <c r="C3380" s="5" t="s">
        <v>113</v>
      </c>
      <c r="D3380" s="5" t="s">
        <v>4390</v>
      </c>
      <c r="E3380" s="5" t="s">
        <v>4388</v>
      </c>
      <c r="F3380" s="2">
        <v>701</v>
      </c>
      <c r="G3380" s="2">
        <v>135999</v>
      </c>
      <c r="H3380" s="2">
        <v>83425</v>
      </c>
      <c r="I3380" s="2">
        <v>0</v>
      </c>
      <c r="J3380" s="2">
        <v>83425</v>
      </c>
      <c r="K3380" s="33">
        <v>8.4027569673359309E-3</v>
      </c>
      <c r="L3380" s="2">
        <v>589</v>
      </c>
      <c r="M3380" s="2">
        <v>134160</v>
      </c>
      <c r="N3380" s="2">
        <v>75807</v>
      </c>
      <c r="O3380" s="33">
        <v>7.769731027477674E-3</v>
      </c>
      <c r="P3380" s="2">
        <v>650</v>
      </c>
      <c r="Q3380" s="2">
        <v>127949</v>
      </c>
      <c r="R3380" s="2">
        <v>81130</v>
      </c>
      <c r="S3380" s="35">
        <v>8.0118328608406262E-3</v>
      </c>
      <c r="T3380" t="s">
        <v>4388</v>
      </c>
      <c r="U3380" t="s">
        <v>4388</v>
      </c>
      <c r="V3380" s="5" t="s">
        <v>4390</v>
      </c>
      <c r="W3380" s="5">
        <v>0</v>
      </c>
      <c r="X3380" s="4">
        <v>3.9092410649530472E-4</v>
      </c>
      <c r="Y3380" s="6">
        <v>51</v>
      </c>
      <c r="Z3380" s="4">
        <v>2.4210183336295221E-4</v>
      </c>
      <c r="AA3380" s="5">
        <v>4230</v>
      </c>
      <c r="AC3380" s="16" t="str">
        <f t="shared" si="312"/>
        <v/>
      </c>
      <c r="AD3380" s="16" t="str">
        <f t="shared" si="313"/>
        <v/>
      </c>
      <c r="AE3380" s="16" t="str">
        <f t="shared" si="314"/>
        <v/>
      </c>
      <c r="AF3380" s="16" t="str">
        <f t="shared" si="315"/>
        <v/>
      </c>
      <c r="AG3380" s="16">
        <f t="shared" si="316"/>
        <v>8.4027569673359309E-3</v>
      </c>
      <c r="AH3380" s="16" t="str">
        <f t="shared" si="317"/>
        <v/>
      </c>
      <c r="AI3380" s="17" t="str">
        <f>IF('Peer Comparison Tool'!$D$11="NR","",IF($C3380='Peer Comparison Tool'!$D$9,COUNT('ALLL &lt;50B Database'!$AI$1:AI3379)+1,""))</f>
        <v/>
      </c>
    </row>
    <row r="3381" spans="1:35" x14ac:dyDescent="0.25">
      <c r="A3381" t="s">
        <v>867</v>
      </c>
      <c r="B3381">
        <v>819154</v>
      </c>
      <c r="C3381" s="5" t="s">
        <v>3704</v>
      </c>
      <c r="D3381" s="5" t="s">
        <v>4390</v>
      </c>
      <c r="E3381" s="5" t="s">
        <v>4388</v>
      </c>
      <c r="F3381" s="2">
        <v>650</v>
      </c>
      <c r="G3381" s="2">
        <v>135987</v>
      </c>
      <c r="H3381" s="2">
        <v>58304</v>
      </c>
      <c r="I3381" s="2">
        <v>5539</v>
      </c>
      <c r="J3381" s="2">
        <v>52765</v>
      </c>
      <c r="K3381" s="33">
        <v>1.2318771913200037E-2</v>
      </c>
      <c r="L3381" s="2">
        <v>625</v>
      </c>
      <c r="M3381" s="2">
        <v>117499</v>
      </c>
      <c r="N3381" s="2">
        <v>56176</v>
      </c>
      <c r="O3381" s="33">
        <v>1.1125747650242096E-2</v>
      </c>
      <c r="P3381" s="2">
        <v>643</v>
      </c>
      <c r="Q3381" s="2">
        <v>123199</v>
      </c>
      <c r="R3381" s="2">
        <v>55227</v>
      </c>
      <c r="S3381" s="35">
        <v>1.1642855849493906E-2</v>
      </c>
      <c r="T3381" t="s">
        <v>4388</v>
      </c>
      <c r="U3381" t="s">
        <v>4388</v>
      </c>
      <c r="V3381" s="5" t="s">
        <v>4390</v>
      </c>
      <c r="W3381" s="5">
        <v>0</v>
      </c>
      <c r="X3381" s="4">
        <v>6.7591606370613101E-4</v>
      </c>
      <c r="Y3381" s="6">
        <v>7</v>
      </c>
      <c r="Z3381" s="4">
        <v>5.1710819925180999E-4</v>
      </c>
      <c r="AA3381" s="5">
        <v>2774</v>
      </c>
      <c r="AC3381" s="16" t="str">
        <f t="shared" si="312"/>
        <v/>
      </c>
      <c r="AD3381" s="16" t="str">
        <f t="shared" si="313"/>
        <v/>
      </c>
      <c r="AE3381" s="16" t="str">
        <f t="shared" si="314"/>
        <v/>
      </c>
      <c r="AF3381" s="16" t="str">
        <f t="shared" si="315"/>
        <v/>
      </c>
      <c r="AG3381" s="16">
        <f t="shared" si="316"/>
        <v>1.2318771913200037E-2</v>
      </c>
      <c r="AH3381" s="16" t="str">
        <f t="shared" si="317"/>
        <v/>
      </c>
      <c r="AI3381" s="17" t="str">
        <f>IF('Peer Comparison Tool'!$D$11="NR","",IF($C3381='Peer Comparison Tool'!$D$9,COUNT('ALLL &lt;50B Database'!$AI$1:AI3380)+1,""))</f>
        <v/>
      </c>
    </row>
    <row r="3382" spans="1:35" x14ac:dyDescent="0.25">
      <c r="A3382" t="s">
        <v>3946</v>
      </c>
      <c r="B3382">
        <v>749952</v>
      </c>
      <c r="C3382" s="5" t="s">
        <v>3704</v>
      </c>
      <c r="D3382" s="5" t="s">
        <v>4390</v>
      </c>
      <c r="E3382" s="5" t="s">
        <v>4388</v>
      </c>
      <c r="F3382" s="2">
        <v>297</v>
      </c>
      <c r="G3382" s="2">
        <v>135979</v>
      </c>
      <c r="H3382" s="2">
        <v>63123</v>
      </c>
      <c r="I3382" s="2">
        <v>3863</v>
      </c>
      <c r="J3382" s="2">
        <v>59260</v>
      </c>
      <c r="K3382" s="33">
        <v>5.0118123523455954E-3</v>
      </c>
      <c r="L3382" s="2">
        <v>299</v>
      </c>
      <c r="M3382" s="2">
        <v>117088</v>
      </c>
      <c r="N3382" s="2">
        <v>57179</v>
      </c>
      <c r="O3382" s="33">
        <v>5.2291925357211564E-3</v>
      </c>
      <c r="P3382" s="2">
        <v>297</v>
      </c>
      <c r="Q3382" s="2">
        <v>124080</v>
      </c>
      <c r="R3382" s="2">
        <v>57120</v>
      </c>
      <c r="S3382" s="35">
        <v>5.1995798319327729E-3</v>
      </c>
      <c r="T3382" t="s">
        <v>4388</v>
      </c>
      <c r="U3382" t="s">
        <v>4388</v>
      </c>
      <c r="V3382" s="5" t="s">
        <v>4390</v>
      </c>
      <c r="W3382" s="5">
        <v>0</v>
      </c>
      <c r="X3382" s="4">
        <v>-1.877674795871774E-4</v>
      </c>
      <c r="Y3382" s="6">
        <v>0</v>
      </c>
      <c r="Z3382" s="4">
        <v>-2.9612703788383515E-5</v>
      </c>
      <c r="AA3382" s="5">
        <v>4653</v>
      </c>
      <c r="AC3382" s="16" t="str">
        <f t="shared" si="312"/>
        <v/>
      </c>
      <c r="AD3382" s="16" t="str">
        <f t="shared" si="313"/>
        <v/>
      </c>
      <c r="AE3382" s="16" t="str">
        <f t="shared" si="314"/>
        <v/>
      </c>
      <c r="AF3382" s="16" t="str">
        <f t="shared" si="315"/>
        <v/>
      </c>
      <c r="AG3382" s="16">
        <f t="shared" si="316"/>
        <v>5.0118123523455954E-3</v>
      </c>
      <c r="AH3382" s="16" t="str">
        <f t="shared" si="317"/>
        <v/>
      </c>
      <c r="AI3382" s="17" t="str">
        <f>IF('Peer Comparison Tool'!$D$11="NR","",IF($C3382='Peer Comparison Tool'!$D$9,COUNT('ALLL &lt;50B Database'!$AI$1:AI3381)+1,""))</f>
        <v/>
      </c>
    </row>
    <row r="3383" spans="1:35" x14ac:dyDescent="0.25">
      <c r="A3383" t="s">
        <v>880</v>
      </c>
      <c r="B3383">
        <v>801056</v>
      </c>
      <c r="C3383" s="5" t="s">
        <v>1389</v>
      </c>
      <c r="D3383" s="5" t="s">
        <v>4390</v>
      </c>
      <c r="E3383" s="5" t="s">
        <v>4388</v>
      </c>
      <c r="F3383" s="2">
        <v>1030</v>
      </c>
      <c r="G3383" s="2">
        <v>135969</v>
      </c>
      <c r="H3383" s="2">
        <v>69528</v>
      </c>
      <c r="I3383" s="2">
        <v>3511</v>
      </c>
      <c r="J3383" s="2">
        <v>66017</v>
      </c>
      <c r="K3383" s="33">
        <v>1.5602041898298924E-2</v>
      </c>
      <c r="L3383" s="2">
        <v>949</v>
      </c>
      <c r="M3383" s="2">
        <v>122918</v>
      </c>
      <c r="N3383" s="2">
        <v>65146</v>
      </c>
      <c r="O3383" s="33">
        <v>1.4567279648788874E-2</v>
      </c>
      <c r="P3383" s="2">
        <v>977</v>
      </c>
      <c r="Q3383" s="2">
        <v>124478</v>
      </c>
      <c r="R3383" s="2">
        <v>66582</v>
      </c>
      <c r="S3383" s="35">
        <v>1.4673635517106726E-2</v>
      </c>
      <c r="T3383" t="s">
        <v>4388</v>
      </c>
      <c r="U3383" t="s">
        <v>4388</v>
      </c>
      <c r="V3383" s="5" t="s">
        <v>4390</v>
      </c>
      <c r="W3383" s="5">
        <v>0</v>
      </c>
      <c r="X3383" s="4">
        <v>9.2840638119219727E-4</v>
      </c>
      <c r="Y3383" s="6">
        <v>53</v>
      </c>
      <c r="Z3383" s="4">
        <v>1.0635586831785233E-4</v>
      </c>
      <c r="AA3383" s="5">
        <v>1401</v>
      </c>
      <c r="AC3383" s="16" t="str">
        <f t="shared" si="312"/>
        <v/>
      </c>
      <c r="AD3383" s="16" t="str">
        <f t="shared" si="313"/>
        <v/>
      </c>
      <c r="AE3383" s="16" t="str">
        <f t="shared" si="314"/>
        <v/>
      </c>
      <c r="AF3383" s="16" t="str">
        <f t="shared" si="315"/>
        <v/>
      </c>
      <c r="AG3383" s="16">
        <f t="shared" si="316"/>
        <v>1.5602041898298924E-2</v>
      </c>
      <c r="AH3383" s="16" t="str">
        <f t="shared" si="317"/>
        <v/>
      </c>
      <c r="AI3383" s="17" t="str">
        <f>IF('Peer Comparison Tool'!$D$11="NR","",IF($C3383='Peer Comparison Tool'!$D$9,COUNT('ALLL &lt;50B Database'!$AI$1:AI3382)+1,""))</f>
        <v/>
      </c>
    </row>
    <row r="3384" spans="1:35" x14ac:dyDescent="0.25">
      <c r="A3384" t="s">
        <v>3306</v>
      </c>
      <c r="B3384">
        <v>394156</v>
      </c>
      <c r="C3384" s="5" t="s">
        <v>3209</v>
      </c>
      <c r="D3384" s="5" t="s">
        <v>4390</v>
      </c>
      <c r="E3384" s="5" t="s">
        <v>4388</v>
      </c>
      <c r="F3384" s="2">
        <v>824</v>
      </c>
      <c r="G3384" s="2">
        <v>135734</v>
      </c>
      <c r="H3384" s="2">
        <v>90912</v>
      </c>
      <c r="I3384" s="2">
        <v>10502</v>
      </c>
      <c r="J3384" s="2">
        <v>80410</v>
      </c>
      <c r="K3384" s="33">
        <v>1.0247481656510384E-2</v>
      </c>
      <c r="L3384" s="2">
        <v>905</v>
      </c>
      <c r="M3384" s="2">
        <v>127375</v>
      </c>
      <c r="N3384" s="2">
        <v>91935</v>
      </c>
      <c r="O3384" s="33">
        <v>9.8439114591831189E-3</v>
      </c>
      <c r="P3384" s="2">
        <v>791</v>
      </c>
      <c r="Q3384" s="2">
        <v>123136</v>
      </c>
      <c r="R3384" s="2">
        <v>84455</v>
      </c>
      <c r="S3384" s="35">
        <v>9.365934521342727E-3</v>
      </c>
      <c r="T3384" t="s">
        <v>4388</v>
      </c>
      <c r="U3384" t="s">
        <v>4388</v>
      </c>
      <c r="V3384" s="5" t="s">
        <v>4390</v>
      </c>
      <c r="W3384" s="5">
        <v>0</v>
      </c>
      <c r="X3384" s="4">
        <v>8.8154713516765647E-4</v>
      </c>
      <c r="Y3384" s="6">
        <v>33</v>
      </c>
      <c r="Z3384" s="4">
        <v>-4.779769378403919E-4</v>
      </c>
      <c r="AA3384" s="5">
        <v>3699</v>
      </c>
      <c r="AC3384" s="16" t="str">
        <f t="shared" si="312"/>
        <v/>
      </c>
      <c r="AD3384" s="16" t="str">
        <f t="shared" si="313"/>
        <v/>
      </c>
      <c r="AE3384" s="16" t="str">
        <f t="shared" si="314"/>
        <v/>
      </c>
      <c r="AF3384" s="16" t="str">
        <f t="shared" si="315"/>
        <v/>
      </c>
      <c r="AG3384" s="16">
        <f t="shared" si="316"/>
        <v>1.0247481656510384E-2</v>
      </c>
      <c r="AH3384" s="16" t="str">
        <f t="shared" si="317"/>
        <v/>
      </c>
      <c r="AI3384" s="17" t="str">
        <f>IF('Peer Comparison Tool'!$D$11="NR","",IF($C3384='Peer Comparison Tool'!$D$9,COUNT('ALLL &lt;50B Database'!$AI$1:AI3383)+1,""))</f>
        <v/>
      </c>
    </row>
    <row r="3385" spans="1:35" x14ac:dyDescent="0.25">
      <c r="A3385" t="s">
        <v>392</v>
      </c>
      <c r="B3385">
        <v>3617856</v>
      </c>
      <c r="C3385" s="5" t="s">
        <v>343</v>
      </c>
      <c r="D3385" s="5" t="s">
        <v>4387</v>
      </c>
      <c r="E3385" s="5" t="s">
        <v>4388</v>
      </c>
      <c r="F3385" s="2">
        <v>2917</v>
      </c>
      <c r="G3385" s="2">
        <v>135658</v>
      </c>
      <c r="H3385" s="2">
        <v>102952</v>
      </c>
      <c r="I3385" s="2">
        <v>0</v>
      </c>
      <c r="J3385" s="2">
        <v>102952</v>
      </c>
      <c r="K3385" s="33">
        <v>2.8333592353718236E-2</v>
      </c>
      <c r="L3385" s="2">
        <v>2764</v>
      </c>
      <c r="M3385" s="2">
        <v>132224</v>
      </c>
      <c r="N3385" s="2">
        <v>102709</v>
      </c>
      <c r="O3385" s="33">
        <v>2.6910981510870517E-2</v>
      </c>
      <c r="P3385" s="2">
        <v>2826</v>
      </c>
      <c r="Q3385" s="2">
        <v>129889</v>
      </c>
      <c r="R3385" s="2">
        <v>100329</v>
      </c>
      <c r="S3385" s="35">
        <v>2.8167329485991089E-2</v>
      </c>
      <c r="T3385" t="s">
        <v>4388</v>
      </c>
      <c r="U3385" t="s">
        <v>4388</v>
      </c>
      <c r="V3385" s="5" t="s">
        <v>4387</v>
      </c>
      <c r="W3385" s="5">
        <v>0</v>
      </c>
      <c r="X3385" s="4">
        <v>1.6626286772714743E-4</v>
      </c>
      <c r="Y3385" s="6">
        <v>91</v>
      </c>
      <c r="Z3385" s="4">
        <v>1.2563479751205725E-3</v>
      </c>
      <c r="AA3385" s="5">
        <v>170</v>
      </c>
      <c r="AC3385" s="16" t="str">
        <f t="shared" si="312"/>
        <v/>
      </c>
      <c r="AD3385" s="16" t="str">
        <f t="shared" si="313"/>
        <v/>
      </c>
      <c r="AE3385" s="16" t="str">
        <f t="shared" si="314"/>
        <v/>
      </c>
      <c r="AF3385" s="16" t="str">
        <f t="shared" si="315"/>
        <v/>
      </c>
      <c r="AG3385" s="16">
        <f t="shared" si="316"/>
        <v>2.8333592353718236E-2</v>
      </c>
      <c r="AH3385" s="16" t="str">
        <f t="shared" si="317"/>
        <v/>
      </c>
      <c r="AI3385" s="17" t="str">
        <f>IF('Peer Comparison Tool'!$D$11="NR","",IF($C3385='Peer Comparison Tool'!$D$9,COUNT('ALLL &lt;50B Database'!$AI$1:AI3384)+1,""))</f>
        <v/>
      </c>
    </row>
    <row r="3386" spans="1:35" x14ac:dyDescent="0.25">
      <c r="A3386" t="s">
        <v>1663</v>
      </c>
      <c r="B3386">
        <v>641449</v>
      </c>
      <c r="C3386" s="5" t="s">
        <v>1578</v>
      </c>
      <c r="D3386" s="5" t="s">
        <v>4390</v>
      </c>
      <c r="E3386" s="5" t="s">
        <v>4388</v>
      </c>
      <c r="F3386" s="2">
        <v>376</v>
      </c>
      <c r="G3386" s="2">
        <v>135579</v>
      </c>
      <c r="H3386" s="2">
        <v>41331</v>
      </c>
      <c r="I3386" s="2">
        <v>2442</v>
      </c>
      <c r="J3386" s="2">
        <v>38889</v>
      </c>
      <c r="K3386" s="33">
        <v>9.6685438041605593E-3</v>
      </c>
      <c r="L3386" s="2">
        <v>372</v>
      </c>
      <c r="M3386" s="2">
        <v>127778</v>
      </c>
      <c r="N3386" s="2">
        <v>41687</v>
      </c>
      <c r="O3386" s="33">
        <v>8.9236452611125769E-3</v>
      </c>
      <c r="P3386" s="2">
        <v>369</v>
      </c>
      <c r="Q3386" s="2">
        <v>128948</v>
      </c>
      <c r="R3386" s="2">
        <v>40409</v>
      </c>
      <c r="S3386" s="35">
        <v>9.1316290925288913E-3</v>
      </c>
      <c r="T3386" t="s">
        <v>4388</v>
      </c>
      <c r="U3386" t="s">
        <v>4388</v>
      </c>
      <c r="V3386" s="5" t="s">
        <v>4390</v>
      </c>
      <c r="W3386" s="5">
        <v>0</v>
      </c>
      <c r="X3386" s="4">
        <v>5.3691471163166797E-4</v>
      </c>
      <c r="Y3386" s="6">
        <v>7</v>
      </c>
      <c r="Z3386" s="4">
        <v>2.0798383141631439E-4</v>
      </c>
      <c r="AA3386" s="5">
        <v>3901</v>
      </c>
      <c r="AC3386" s="16" t="str">
        <f t="shared" si="312"/>
        <v/>
      </c>
      <c r="AD3386" s="16" t="str">
        <f t="shared" si="313"/>
        <v/>
      </c>
      <c r="AE3386" s="16" t="str">
        <f t="shared" si="314"/>
        <v/>
      </c>
      <c r="AF3386" s="16" t="str">
        <f t="shared" si="315"/>
        <v/>
      </c>
      <c r="AG3386" s="16">
        <f t="shared" si="316"/>
        <v>9.6685438041605593E-3</v>
      </c>
      <c r="AH3386" s="16" t="str">
        <f t="shared" si="317"/>
        <v/>
      </c>
      <c r="AI3386" s="17" t="str">
        <f>IF('Peer Comparison Tool'!$D$11="NR","",IF($C3386='Peer Comparison Tool'!$D$9,COUNT('ALLL &lt;50B Database'!$AI$1:AI3385)+1,""))</f>
        <v/>
      </c>
    </row>
    <row r="3387" spans="1:35" x14ac:dyDescent="0.25">
      <c r="A3387" t="s">
        <v>2589</v>
      </c>
      <c r="B3387">
        <v>3470097</v>
      </c>
      <c r="C3387" s="5" t="s">
        <v>2569</v>
      </c>
      <c r="D3387" s="5" t="s">
        <v>4390</v>
      </c>
      <c r="E3387" s="5" t="s">
        <v>4388</v>
      </c>
      <c r="F3387" s="2">
        <v>866</v>
      </c>
      <c r="G3387" s="2">
        <v>135546</v>
      </c>
      <c r="H3387" s="2">
        <v>97113</v>
      </c>
      <c r="I3387" s="2">
        <v>16670</v>
      </c>
      <c r="J3387" s="2">
        <v>80443</v>
      </c>
      <c r="K3387" s="33">
        <v>1.0765386671307635E-2</v>
      </c>
      <c r="L3387" s="2">
        <v>816</v>
      </c>
      <c r="M3387" s="2">
        <v>96540</v>
      </c>
      <c r="N3387" s="2">
        <v>80011</v>
      </c>
      <c r="O3387" s="33">
        <v>1.0198597692817238E-2</v>
      </c>
      <c r="P3387" s="2">
        <v>816</v>
      </c>
      <c r="Q3387" s="2">
        <v>120284</v>
      </c>
      <c r="R3387" s="2">
        <v>80864</v>
      </c>
      <c r="S3387" s="35">
        <v>1.0091017016224772E-2</v>
      </c>
      <c r="T3387" t="s">
        <v>4388</v>
      </c>
      <c r="U3387" t="s">
        <v>4388</v>
      </c>
      <c r="V3387" s="5" t="s">
        <v>4390</v>
      </c>
      <c r="W3387" s="5">
        <v>0</v>
      </c>
      <c r="X3387" s="4">
        <v>6.7436965508286227E-4</v>
      </c>
      <c r="Y3387" s="6">
        <v>50</v>
      </c>
      <c r="Z3387" s="4">
        <v>-1.0758067659246556E-4</v>
      </c>
      <c r="AA3387" s="5">
        <v>3482</v>
      </c>
      <c r="AC3387" s="16" t="str">
        <f t="shared" si="312"/>
        <v/>
      </c>
      <c r="AD3387" s="16" t="str">
        <f t="shared" si="313"/>
        <v/>
      </c>
      <c r="AE3387" s="16" t="str">
        <f t="shared" si="314"/>
        <v/>
      </c>
      <c r="AF3387" s="16" t="str">
        <f t="shared" si="315"/>
        <v/>
      </c>
      <c r="AG3387" s="16">
        <f t="shared" si="316"/>
        <v>1.0765386671307635E-2</v>
      </c>
      <c r="AH3387" s="16" t="str">
        <f t="shared" si="317"/>
        <v/>
      </c>
      <c r="AI3387" s="17" t="str">
        <f>IF('Peer Comparison Tool'!$D$11="NR","",IF($C3387='Peer Comparison Tool'!$D$9,COUNT('ALLL &lt;50B Database'!$AI$1:AI3386)+1,""))</f>
        <v/>
      </c>
    </row>
    <row r="3388" spans="1:35" x14ac:dyDescent="0.25">
      <c r="A3388" t="s">
        <v>1369</v>
      </c>
      <c r="B3388">
        <v>158376</v>
      </c>
      <c r="C3388" s="5" t="s">
        <v>1309</v>
      </c>
      <c r="D3388" s="5" t="s">
        <v>4390</v>
      </c>
      <c r="E3388" s="5" t="s">
        <v>4388</v>
      </c>
      <c r="F3388" s="2">
        <v>830</v>
      </c>
      <c r="G3388" s="2">
        <v>135468</v>
      </c>
      <c r="H3388" s="2">
        <v>87018</v>
      </c>
      <c r="I3388" s="2">
        <v>0</v>
      </c>
      <c r="J3388" s="2">
        <v>87018</v>
      </c>
      <c r="K3388" s="33">
        <v>9.5382564526879498E-3</v>
      </c>
      <c r="L3388" s="2">
        <v>862</v>
      </c>
      <c r="M3388" s="2">
        <v>123348</v>
      </c>
      <c r="N3388" s="2">
        <v>88858</v>
      </c>
      <c r="O3388" s="33">
        <v>9.7008710526908098E-3</v>
      </c>
      <c r="P3388" s="2">
        <v>860</v>
      </c>
      <c r="Q3388" s="2">
        <v>128505</v>
      </c>
      <c r="R3388" s="2">
        <v>88771</v>
      </c>
      <c r="S3388" s="35">
        <v>9.687848509085174E-3</v>
      </c>
      <c r="T3388" t="s">
        <v>4388</v>
      </c>
      <c r="U3388" t="s">
        <v>4388</v>
      </c>
      <c r="V3388" s="5" t="s">
        <v>4390</v>
      </c>
      <c r="W3388" s="5">
        <v>0</v>
      </c>
      <c r="X3388" s="4">
        <v>-1.4959205639722417E-4</v>
      </c>
      <c r="Y3388" s="6">
        <v>-30</v>
      </c>
      <c r="Z3388" s="4">
        <v>-1.3022543605635886E-5</v>
      </c>
      <c r="AA3388" s="5">
        <v>3937</v>
      </c>
      <c r="AC3388" s="16" t="str">
        <f t="shared" si="312"/>
        <v/>
      </c>
      <c r="AD3388" s="16" t="str">
        <f t="shared" si="313"/>
        <v/>
      </c>
      <c r="AE3388" s="16" t="str">
        <f t="shared" si="314"/>
        <v/>
      </c>
      <c r="AF3388" s="16" t="str">
        <f t="shared" si="315"/>
        <v/>
      </c>
      <c r="AG3388" s="16">
        <f t="shared" si="316"/>
        <v>9.5382564526879498E-3</v>
      </c>
      <c r="AH3388" s="16" t="str">
        <f t="shared" si="317"/>
        <v/>
      </c>
      <c r="AI3388" s="17" t="str">
        <f>IF('Peer Comparison Tool'!$D$11="NR","",IF($C3388='Peer Comparison Tool'!$D$9,COUNT('ALLL &lt;50B Database'!$AI$1:AI3387)+1,""))</f>
        <v/>
      </c>
    </row>
    <row r="3389" spans="1:35" x14ac:dyDescent="0.25">
      <c r="A3389" t="s">
        <v>2020</v>
      </c>
      <c r="B3389">
        <v>259956</v>
      </c>
      <c r="C3389" s="5" t="s">
        <v>1963</v>
      </c>
      <c r="D3389" s="5" t="s">
        <v>4390</v>
      </c>
      <c r="E3389" s="5" t="s">
        <v>4388</v>
      </c>
      <c r="F3389" s="2">
        <v>577</v>
      </c>
      <c r="G3389" s="2">
        <v>135414</v>
      </c>
      <c r="H3389" s="2">
        <v>60593</v>
      </c>
      <c r="I3389" s="2">
        <v>2361</v>
      </c>
      <c r="J3389" s="2">
        <v>58232</v>
      </c>
      <c r="K3389" s="33">
        <v>9.9086412968814406E-3</v>
      </c>
      <c r="L3389" s="2">
        <v>628</v>
      </c>
      <c r="M3389" s="2">
        <v>122567</v>
      </c>
      <c r="N3389" s="2">
        <v>59619</v>
      </c>
      <c r="O3389" s="33">
        <v>1.0533554739260974E-2</v>
      </c>
      <c r="P3389" s="2">
        <v>580</v>
      </c>
      <c r="Q3389" s="2">
        <v>124481</v>
      </c>
      <c r="R3389" s="2">
        <v>59989</v>
      </c>
      <c r="S3389" s="35">
        <v>9.6684392138558731E-3</v>
      </c>
      <c r="T3389" t="s">
        <v>4388</v>
      </c>
      <c r="U3389" t="s">
        <v>4388</v>
      </c>
      <c r="V3389" s="5" t="s">
        <v>4390</v>
      </c>
      <c r="W3389" s="5">
        <v>0</v>
      </c>
      <c r="X3389" s="4">
        <v>2.4020208302556745E-4</v>
      </c>
      <c r="Y3389" s="6">
        <v>-3</v>
      </c>
      <c r="Z3389" s="4">
        <v>-8.65115525405101E-4</v>
      </c>
      <c r="AA3389" s="5">
        <v>3803</v>
      </c>
      <c r="AC3389" s="16" t="str">
        <f t="shared" si="312"/>
        <v/>
      </c>
      <c r="AD3389" s="16" t="str">
        <f t="shared" si="313"/>
        <v/>
      </c>
      <c r="AE3389" s="16" t="str">
        <f t="shared" si="314"/>
        <v/>
      </c>
      <c r="AF3389" s="16" t="str">
        <f t="shared" si="315"/>
        <v/>
      </c>
      <c r="AG3389" s="16">
        <f t="shared" si="316"/>
        <v>9.9086412968814406E-3</v>
      </c>
      <c r="AH3389" s="16" t="str">
        <f t="shared" si="317"/>
        <v/>
      </c>
      <c r="AI3389" s="17" t="str">
        <f>IF('Peer Comparison Tool'!$D$11="NR","",IF($C3389='Peer Comparison Tool'!$D$9,COUNT('ALLL &lt;50B Database'!$AI$1:AI3388)+1,""))</f>
        <v/>
      </c>
    </row>
    <row r="3390" spans="1:35" x14ac:dyDescent="0.25">
      <c r="A3390" t="s">
        <v>1417</v>
      </c>
      <c r="B3390">
        <v>937759</v>
      </c>
      <c r="C3390" s="5" t="s">
        <v>1389</v>
      </c>
      <c r="D3390" s="5" t="s">
        <v>4390</v>
      </c>
      <c r="E3390" s="5" t="s">
        <v>4388</v>
      </c>
      <c r="F3390" s="2">
        <v>998</v>
      </c>
      <c r="G3390" s="2">
        <v>135355</v>
      </c>
      <c r="H3390" s="2">
        <v>78076</v>
      </c>
      <c r="I3390" s="2">
        <v>307</v>
      </c>
      <c r="J3390" s="2">
        <v>77769</v>
      </c>
      <c r="K3390" s="33">
        <v>1.2832876853244865E-2</v>
      </c>
      <c r="L3390" s="2">
        <v>978</v>
      </c>
      <c r="M3390" s="2">
        <v>133096</v>
      </c>
      <c r="N3390" s="2">
        <v>88920</v>
      </c>
      <c r="O3390" s="33">
        <v>1.0998650472334682E-2</v>
      </c>
      <c r="P3390" s="2">
        <v>980</v>
      </c>
      <c r="Q3390" s="2">
        <v>126489</v>
      </c>
      <c r="R3390" s="2">
        <v>76747</v>
      </c>
      <c r="S3390" s="35">
        <v>1.2769228764642267E-2</v>
      </c>
      <c r="T3390" t="s">
        <v>4388</v>
      </c>
      <c r="U3390" t="s">
        <v>4388</v>
      </c>
      <c r="V3390" s="5" t="s">
        <v>4390</v>
      </c>
      <c r="W3390" s="5">
        <v>0</v>
      </c>
      <c r="X3390" s="4">
        <v>6.3648088602598699E-5</v>
      </c>
      <c r="Y3390" s="6">
        <v>18</v>
      </c>
      <c r="Z3390" s="4">
        <v>1.7705782923075845E-3</v>
      </c>
      <c r="AA3390" s="5">
        <v>2529</v>
      </c>
      <c r="AC3390" s="16" t="str">
        <f t="shared" si="312"/>
        <v/>
      </c>
      <c r="AD3390" s="16" t="str">
        <f t="shared" si="313"/>
        <v/>
      </c>
      <c r="AE3390" s="16" t="str">
        <f t="shared" si="314"/>
        <v/>
      </c>
      <c r="AF3390" s="16" t="str">
        <f t="shared" si="315"/>
        <v/>
      </c>
      <c r="AG3390" s="16">
        <f t="shared" si="316"/>
        <v>1.2832876853244865E-2</v>
      </c>
      <c r="AH3390" s="16" t="str">
        <f t="shared" si="317"/>
        <v/>
      </c>
      <c r="AI3390" s="17" t="str">
        <f>IF('Peer Comparison Tool'!$D$11="NR","",IF($C3390='Peer Comparison Tool'!$D$9,COUNT('ALLL &lt;50B Database'!$AI$1:AI3389)+1,""))</f>
        <v/>
      </c>
    </row>
    <row r="3391" spans="1:35" x14ac:dyDescent="0.25">
      <c r="A3391" t="s">
        <v>4278</v>
      </c>
      <c r="B3391">
        <v>3595682</v>
      </c>
      <c r="C3391" s="5" t="s">
        <v>4163</v>
      </c>
      <c r="D3391" s="5" t="s">
        <v>4390</v>
      </c>
      <c r="E3391" s="5" t="s">
        <v>4388</v>
      </c>
      <c r="F3391" s="2">
        <v>273</v>
      </c>
      <c r="G3391" s="2">
        <v>135021</v>
      </c>
      <c r="H3391" s="2">
        <v>99154</v>
      </c>
      <c r="I3391" s="2">
        <v>14219</v>
      </c>
      <c r="J3391" s="2">
        <v>84935</v>
      </c>
      <c r="K3391" s="33">
        <v>3.2142226408429977E-3</v>
      </c>
      <c r="L3391" s="2">
        <v>70</v>
      </c>
      <c r="M3391" s="2">
        <v>130548</v>
      </c>
      <c r="N3391" s="2">
        <v>94416</v>
      </c>
      <c r="O3391" s="33">
        <v>7.4139976275207592E-4</v>
      </c>
      <c r="P3391" s="2">
        <v>182</v>
      </c>
      <c r="Q3391" s="2">
        <v>127319</v>
      </c>
      <c r="R3391" s="2">
        <v>91276</v>
      </c>
      <c r="S3391" s="35">
        <v>1.993952408080985E-3</v>
      </c>
      <c r="T3391" t="s">
        <v>4388</v>
      </c>
      <c r="U3391" t="s">
        <v>4388</v>
      </c>
      <c r="V3391" s="5" t="s">
        <v>4390</v>
      </c>
      <c r="W3391" s="5">
        <v>0</v>
      </c>
      <c r="X3391" s="4">
        <v>1.2202702327620127E-3</v>
      </c>
      <c r="Y3391" s="6">
        <v>91</v>
      </c>
      <c r="Z3391" s="4">
        <v>1.2525526453289091E-3</v>
      </c>
      <c r="AA3391" s="5">
        <v>4735</v>
      </c>
      <c r="AC3391" s="16" t="str">
        <f t="shared" si="312"/>
        <v/>
      </c>
      <c r="AD3391" s="16" t="str">
        <f t="shared" si="313"/>
        <v/>
      </c>
      <c r="AE3391" s="16" t="str">
        <f t="shared" si="314"/>
        <v/>
      </c>
      <c r="AF3391" s="16" t="str">
        <f t="shared" si="315"/>
        <v/>
      </c>
      <c r="AG3391" s="16">
        <f t="shared" si="316"/>
        <v>3.2142226408429977E-3</v>
      </c>
      <c r="AH3391" s="16" t="str">
        <f t="shared" si="317"/>
        <v/>
      </c>
      <c r="AI3391" s="17" t="str">
        <f>IF('Peer Comparison Tool'!$D$11="NR","",IF($C3391='Peer Comparison Tool'!$D$9,COUNT('ALLL &lt;50B Database'!$AI$1:AI3390)+1,""))</f>
        <v/>
      </c>
    </row>
    <row r="3392" spans="1:35" x14ac:dyDescent="0.25">
      <c r="A3392" t="s">
        <v>3308</v>
      </c>
      <c r="B3392">
        <v>815754</v>
      </c>
      <c r="C3392" s="5" t="s">
        <v>3209</v>
      </c>
      <c r="D3392" s="5" t="s">
        <v>4390</v>
      </c>
      <c r="E3392" s="5" t="s">
        <v>4388</v>
      </c>
      <c r="F3392" s="2">
        <v>1032</v>
      </c>
      <c r="G3392" s="2">
        <v>134958</v>
      </c>
      <c r="H3392" s="2">
        <v>99817</v>
      </c>
      <c r="I3392" s="2">
        <v>5796</v>
      </c>
      <c r="J3392" s="2">
        <v>94021</v>
      </c>
      <c r="K3392" s="33">
        <v>1.0976271258548623E-2</v>
      </c>
      <c r="L3392" s="2">
        <v>988</v>
      </c>
      <c r="M3392" s="2">
        <v>118707</v>
      </c>
      <c r="N3392" s="2">
        <v>89962</v>
      </c>
      <c r="O3392" s="33">
        <v>1.0982414797358885E-2</v>
      </c>
      <c r="P3392" s="2">
        <v>989</v>
      </c>
      <c r="Q3392" s="2">
        <v>119533</v>
      </c>
      <c r="R3392" s="2">
        <v>93492</v>
      </c>
      <c r="S3392" s="35">
        <v>1.0578445214563813E-2</v>
      </c>
      <c r="T3392" t="s">
        <v>4388</v>
      </c>
      <c r="U3392" t="s">
        <v>4388</v>
      </c>
      <c r="V3392" s="5" t="s">
        <v>4390</v>
      </c>
      <c r="W3392" s="5">
        <v>0</v>
      </c>
      <c r="X3392" s="4">
        <v>3.9782604398480928E-4</v>
      </c>
      <c r="Y3392" s="6">
        <v>43</v>
      </c>
      <c r="Z3392" s="4">
        <v>-4.0396958279507143E-4</v>
      </c>
      <c r="AA3392" s="5">
        <v>3394</v>
      </c>
      <c r="AC3392" s="16" t="str">
        <f t="shared" si="312"/>
        <v/>
      </c>
      <c r="AD3392" s="16" t="str">
        <f t="shared" si="313"/>
        <v/>
      </c>
      <c r="AE3392" s="16" t="str">
        <f t="shared" si="314"/>
        <v/>
      </c>
      <c r="AF3392" s="16" t="str">
        <f t="shared" si="315"/>
        <v/>
      </c>
      <c r="AG3392" s="16">
        <f t="shared" si="316"/>
        <v>1.0976271258548623E-2</v>
      </c>
      <c r="AH3392" s="16" t="str">
        <f t="shared" si="317"/>
        <v/>
      </c>
      <c r="AI3392" s="17" t="str">
        <f>IF('Peer Comparison Tool'!$D$11="NR","",IF($C3392='Peer Comparison Tool'!$D$9,COUNT('ALLL &lt;50B Database'!$AI$1:AI3391)+1,""))</f>
        <v/>
      </c>
    </row>
    <row r="3393" spans="1:35" x14ac:dyDescent="0.25">
      <c r="A3393" t="s">
        <v>2430</v>
      </c>
      <c r="B3393">
        <v>3224478</v>
      </c>
      <c r="C3393" s="5" t="s">
        <v>3603</v>
      </c>
      <c r="D3393" s="5" t="s">
        <v>4387</v>
      </c>
      <c r="E3393" s="5" t="s">
        <v>4388</v>
      </c>
      <c r="F3393" s="2">
        <v>1253</v>
      </c>
      <c r="G3393" s="2">
        <v>134874</v>
      </c>
      <c r="H3393" s="2">
        <v>104797</v>
      </c>
      <c r="I3393" s="2">
        <v>0</v>
      </c>
      <c r="J3393" s="2">
        <v>104797</v>
      </c>
      <c r="K3393" s="33">
        <v>1.1956449134994322E-2</v>
      </c>
      <c r="L3393" s="2">
        <v>1155</v>
      </c>
      <c r="M3393" s="2">
        <v>121031</v>
      </c>
      <c r="N3393" s="2">
        <v>98119</v>
      </c>
      <c r="O3393" s="33">
        <v>1.1771420418063779E-2</v>
      </c>
      <c r="P3393" s="2">
        <v>1279</v>
      </c>
      <c r="Q3393" s="2">
        <v>125717</v>
      </c>
      <c r="R3393" s="2">
        <v>101305</v>
      </c>
      <c r="S3393" s="35">
        <v>1.2625240610038991E-2</v>
      </c>
      <c r="T3393" t="s">
        <v>4388</v>
      </c>
      <c r="U3393" t="s">
        <v>4388</v>
      </c>
      <c r="V3393" s="5" t="s">
        <v>4387</v>
      </c>
      <c r="W3393" s="5">
        <v>0</v>
      </c>
      <c r="X3393" s="4">
        <v>-6.6879147504466871E-4</v>
      </c>
      <c r="Y3393" s="6">
        <v>-26</v>
      </c>
      <c r="Z3393" s="4">
        <v>8.538201919752117E-4</v>
      </c>
      <c r="AA3393" s="5">
        <v>2944</v>
      </c>
      <c r="AC3393" s="16" t="str">
        <f t="shared" si="312"/>
        <v/>
      </c>
      <c r="AD3393" s="16" t="str">
        <f t="shared" si="313"/>
        <v/>
      </c>
      <c r="AE3393" s="16" t="str">
        <f t="shared" si="314"/>
        <v/>
      </c>
      <c r="AF3393" s="16" t="str">
        <f t="shared" si="315"/>
        <v/>
      </c>
      <c r="AG3393" s="16">
        <f t="shared" si="316"/>
        <v>1.1956449134994322E-2</v>
      </c>
      <c r="AH3393" s="16" t="str">
        <f t="shared" si="317"/>
        <v/>
      </c>
      <c r="AI3393" s="17" t="str">
        <f>IF('Peer Comparison Tool'!$D$11="NR","",IF($C3393='Peer Comparison Tool'!$D$9,COUNT('ALLL &lt;50B Database'!$AI$1:AI3392)+1,""))</f>
        <v/>
      </c>
    </row>
    <row r="3394" spans="1:35" x14ac:dyDescent="0.25">
      <c r="A3394" t="s">
        <v>2181</v>
      </c>
      <c r="B3394">
        <v>3253834</v>
      </c>
      <c r="C3394" s="5" t="s">
        <v>2041</v>
      </c>
      <c r="D3394" s="5" t="s">
        <v>4387</v>
      </c>
      <c r="E3394" s="5" t="s">
        <v>4388</v>
      </c>
      <c r="F3394" s="2">
        <v>1011</v>
      </c>
      <c r="G3394" s="2">
        <v>134830</v>
      </c>
      <c r="H3394" s="2">
        <v>106661</v>
      </c>
      <c r="I3394" s="2">
        <v>27237</v>
      </c>
      <c r="J3394" s="2">
        <v>79424</v>
      </c>
      <c r="K3394" s="33">
        <v>1.2729149879129735E-2</v>
      </c>
      <c r="L3394" s="2">
        <v>1016</v>
      </c>
      <c r="M3394" s="2">
        <v>99982</v>
      </c>
      <c r="N3394" s="2">
        <v>84492</v>
      </c>
      <c r="O3394" s="33">
        <v>1.2024807082327321E-2</v>
      </c>
      <c r="P3394" s="2">
        <v>1042</v>
      </c>
      <c r="Q3394" s="2">
        <v>109022</v>
      </c>
      <c r="R3394" s="2">
        <v>83153</v>
      </c>
      <c r="S3394" s="35">
        <v>1.2531117337919256E-2</v>
      </c>
      <c r="T3394" t="s">
        <v>4388</v>
      </c>
      <c r="U3394" t="s">
        <v>4388</v>
      </c>
      <c r="V3394" s="5" t="s">
        <v>4387</v>
      </c>
      <c r="W3394" s="5">
        <v>0</v>
      </c>
      <c r="X3394" s="4">
        <v>1.9803254121047824E-4</v>
      </c>
      <c r="Y3394" s="6">
        <v>-31</v>
      </c>
      <c r="Z3394" s="4">
        <v>5.063102555919359E-4</v>
      </c>
      <c r="AA3394" s="5">
        <v>2580</v>
      </c>
      <c r="AC3394" s="16" t="str">
        <f t="shared" si="312"/>
        <v/>
      </c>
      <c r="AD3394" s="16" t="str">
        <f t="shared" si="313"/>
        <v/>
      </c>
      <c r="AE3394" s="16" t="str">
        <f t="shared" si="314"/>
        <v/>
      </c>
      <c r="AF3394" s="16" t="str">
        <f t="shared" si="315"/>
        <v/>
      </c>
      <c r="AG3394" s="16">
        <f t="shared" si="316"/>
        <v>1.2729149879129735E-2</v>
      </c>
      <c r="AH3394" s="16" t="str">
        <f t="shared" si="317"/>
        <v/>
      </c>
      <c r="AI3394" s="17" t="str">
        <f>IF('Peer Comparison Tool'!$D$11="NR","",IF($C3394='Peer Comparison Tool'!$D$9,COUNT('ALLL &lt;50B Database'!$AI$1:AI3393)+1,""))</f>
        <v/>
      </c>
    </row>
    <row r="3395" spans="1:35" x14ac:dyDescent="0.25">
      <c r="A3395" t="s">
        <v>848</v>
      </c>
      <c r="B3395">
        <v>935577</v>
      </c>
      <c r="C3395" s="5" t="s">
        <v>716</v>
      </c>
      <c r="D3395" s="5" t="s">
        <v>4390</v>
      </c>
      <c r="E3395" s="5" t="s">
        <v>4388</v>
      </c>
      <c r="F3395" s="2">
        <v>709</v>
      </c>
      <c r="G3395" s="2">
        <v>134744</v>
      </c>
      <c r="H3395" s="2">
        <v>78114</v>
      </c>
      <c r="I3395" s="2">
        <v>431</v>
      </c>
      <c r="J3395" s="2">
        <v>77683</v>
      </c>
      <c r="K3395" s="33">
        <v>9.1268359872816451E-3</v>
      </c>
      <c r="L3395" s="2">
        <v>572</v>
      </c>
      <c r="M3395" s="2">
        <v>134509</v>
      </c>
      <c r="N3395" s="2">
        <v>66097</v>
      </c>
      <c r="O3395" s="33">
        <v>8.6539479855364081E-3</v>
      </c>
      <c r="P3395" s="2">
        <v>590</v>
      </c>
      <c r="Q3395" s="2">
        <v>129355</v>
      </c>
      <c r="R3395" s="2">
        <v>68824</v>
      </c>
      <c r="S3395" s="35">
        <v>8.5725909566430319E-3</v>
      </c>
      <c r="T3395" t="s">
        <v>4388</v>
      </c>
      <c r="U3395" t="s">
        <v>4388</v>
      </c>
      <c r="V3395" s="5" t="s">
        <v>4390</v>
      </c>
      <c r="W3395" s="5">
        <v>0</v>
      </c>
      <c r="X3395" s="4">
        <v>5.5424503063861326E-4</v>
      </c>
      <c r="Y3395" s="6">
        <v>119</v>
      </c>
      <c r="Z3395" s="4">
        <v>-8.135702889337619E-5</v>
      </c>
      <c r="AA3395" s="5">
        <v>4046</v>
      </c>
      <c r="AC3395" s="16" t="str">
        <f t="shared" ref="AC3395:AC3458" si="318">IF(AND($G3395&gt;=10000000,$G3395&lt;50000000),$K3395,"")</f>
        <v/>
      </c>
      <c r="AD3395" s="16" t="str">
        <f t="shared" ref="AD3395:AD3458" si="319">IF(AND($G3395&gt;=5000000,$G3395&lt;9999999),$K3395,"")</f>
        <v/>
      </c>
      <c r="AE3395" s="16" t="str">
        <f t="shared" ref="AE3395:AE3458" si="320">IF(AND($G3395&gt;=1000000,$G3395&lt;4999999),$K3395,"")</f>
        <v/>
      </c>
      <c r="AF3395" s="16" t="str">
        <f t="shared" ref="AF3395:AF3458" si="321">IF(AND($G3395&gt;=500000,$G3395&lt;999999),$K3395,"")</f>
        <v/>
      </c>
      <c r="AG3395" s="16">
        <f t="shared" ref="AG3395:AG3458" si="322">IF(AND($G3395&gt;=100000,$G3395&lt;499999),$K3395,"")</f>
        <v>9.1268359872816451E-3</v>
      </c>
      <c r="AH3395" s="16" t="str">
        <f t="shared" ref="AH3395:AH3458" si="323">IF(AND($G3395&gt;=0,$G3395&lt;99999),$K3395,"")</f>
        <v/>
      </c>
      <c r="AI3395" s="17" t="str">
        <f>IF('Peer Comparison Tool'!$D$11="NR","",IF($C3395='Peer Comparison Tool'!$D$9,COUNT('ALLL &lt;50B Database'!$AI$1:AI3394)+1,""))</f>
        <v/>
      </c>
    </row>
    <row r="3396" spans="1:35" x14ac:dyDescent="0.25">
      <c r="A3396" t="s">
        <v>542</v>
      </c>
      <c r="B3396">
        <v>695134</v>
      </c>
      <c r="C3396" s="5" t="s">
        <v>462</v>
      </c>
      <c r="D3396" s="5" t="s">
        <v>4390</v>
      </c>
      <c r="E3396" s="5" t="s">
        <v>4388</v>
      </c>
      <c r="F3396" s="2">
        <v>1428</v>
      </c>
      <c r="G3396" s="2">
        <v>134698</v>
      </c>
      <c r="H3396" s="2">
        <v>64873</v>
      </c>
      <c r="I3396" s="2">
        <v>0</v>
      </c>
      <c r="J3396" s="2">
        <v>64873</v>
      </c>
      <c r="K3396" s="33">
        <v>2.2012239298321336E-2</v>
      </c>
      <c r="L3396" s="2">
        <v>1837</v>
      </c>
      <c r="M3396" s="2">
        <v>141403</v>
      </c>
      <c r="N3396" s="2">
        <v>79527</v>
      </c>
      <c r="O3396" s="33">
        <v>2.3099073270713092E-2</v>
      </c>
      <c r="P3396" s="2">
        <v>1876</v>
      </c>
      <c r="Q3396" s="2">
        <v>138254</v>
      </c>
      <c r="R3396" s="2">
        <v>69343</v>
      </c>
      <c r="S3396" s="35">
        <v>2.7053920366871927E-2</v>
      </c>
      <c r="T3396" t="s">
        <v>4388</v>
      </c>
      <c r="U3396" t="s">
        <v>4388</v>
      </c>
      <c r="V3396" s="5" t="s">
        <v>4390</v>
      </c>
      <c r="W3396" s="5">
        <v>0</v>
      </c>
      <c r="X3396" s="4">
        <v>-5.0416810685505915E-3</v>
      </c>
      <c r="Y3396" s="6">
        <v>-448</v>
      </c>
      <c r="Z3396" s="4">
        <v>3.9548470961588353E-3</v>
      </c>
      <c r="AA3396" s="5">
        <v>393</v>
      </c>
      <c r="AC3396" s="16" t="str">
        <f t="shared" si="318"/>
        <v/>
      </c>
      <c r="AD3396" s="16" t="str">
        <f t="shared" si="319"/>
        <v/>
      </c>
      <c r="AE3396" s="16" t="str">
        <f t="shared" si="320"/>
        <v/>
      </c>
      <c r="AF3396" s="16" t="str">
        <f t="shared" si="321"/>
        <v/>
      </c>
      <c r="AG3396" s="16">
        <f t="shared" si="322"/>
        <v>2.2012239298321336E-2</v>
      </c>
      <c r="AH3396" s="16" t="str">
        <f t="shared" si="323"/>
        <v/>
      </c>
      <c r="AI3396" s="17">
        <f>IF('Peer Comparison Tool'!$D$11="NR","",IF($C3396='Peer Comparison Tool'!$D$9,COUNT('ALLL &lt;50B Database'!$AI$1:AI3395)+1,""))</f>
        <v>85</v>
      </c>
    </row>
    <row r="3397" spans="1:35" x14ac:dyDescent="0.25">
      <c r="A3397" t="s">
        <v>545</v>
      </c>
      <c r="B3397">
        <v>535931</v>
      </c>
      <c r="C3397" s="5" t="s">
        <v>462</v>
      </c>
      <c r="D3397" s="5" t="s">
        <v>4387</v>
      </c>
      <c r="E3397" s="5" t="s">
        <v>4388</v>
      </c>
      <c r="F3397" s="2">
        <v>762</v>
      </c>
      <c r="G3397" s="2">
        <v>134634</v>
      </c>
      <c r="H3397" s="2">
        <v>91374</v>
      </c>
      <c r="I3397" s="2">
        <v>11529</v>
      </c>
      <c r="J3397" s="2">
        <v>79845</v>
      </c>
      <c r="K3397" s="33">
        <v>9.5434905128686832E-3</v>
      </c>
      <c r="L3397" s="2">
        <v>864</v>
      </c>
      <c r="M3397" s="2">
        <v>109212</v>
      </c>
      <c r="N3397" s="2">
        <v>70674</v>
      </c>
      <c r="O3397" s="33">
        <v>1.2225146447066813E-2</v>
      </c>
      <c r="P3397" s="2">
        <v>773</v>
      </c>
      <c r="Q3397" s="2">
        <v>127610</v>
      </c>
      <c r="R3397" s="2">
        <v>74804</v>
      </c>
      <c r="S3397" s="35">
        <v>1.0333671996149938E-2</v>
      </c>
      <c r="T3397" t="s">
        <v>4388</v>
      </c>
      <c r="U3397" t="s">
        <v>4388</v>
      </c>
      <c r="V3397" s="5" t="s">
        <v>4387</v>
      </c>
      <c r="W3397" s="5">
        <v>0</v>
      </c>
      <c r="X3397" s="4">
        <v>-7.9018148328125447E-4</v>
      </c>
      <c r="Y3397" s="6">
        <v>-11</v>
      </c>
      <c r="Z3397" s="4">
        <v>-1.8914744509168756E-3</v>
      </c>
      <c r="AA3397" s="5">
        <v>3935</v>
      </c>
      <c r="AC3397" s="16" t="str">
        <f t="shared" si="318"/>
        <v/>
      </c>
      <c r="AD3397" s="16" t="str">
        <f t="shared" si="319"/>
        <v/>
      </c>
      <c r="AE3397" s="16" t="str">
        <f t="shared" si="320"/>
        <v/>
      </c>
      <c r="AF3397" s="16" t="str">
        <f t="shared" si="321"/>
        <v/>
      </c>
      <c r="AG3397" s="16">
        <f t="shared" si="322"/>
        <v>9.5434905128686832E-3</v>
      </c>
      <c r="AH3397" s="16" t="str">
        <f t="shared" si="323"/>
        <v/>
      </c>
      <c r="AI3397" s="17">
        <f>IF('Peer Comparison Tool'!$D$11="NR","",IF($C3397='Peer Comparison Tool'!$D$9,COUNT('ALLL &lt;50B Database'!$AI$1:AI3396)+1,""))</f>
        <v>86</v>
      </c>
    </row>
    <row r="3398" spans="1:35" x14ac:dyDescent="0.25">
      <c r="A3398" t="s">
        <v>840</v>
      </c>
      <c r="B3398">
        <v>329149</v>
      </c>
      <c r="C3398" s="5" t="s">
        <v>716</v>
      </c>
      <c r="D3398" s="5" t="s">
        <v>4390</v>
      </c>
      <c r="E3398" s="5" t="s">
        <v>4388</v>
      </c>
      <c r="F3398" s="2">
        <v>1622</v>
      </c>
      <c r="G3398" s="2">
        <v>134570</v>
      </c>
      <c r="H3398" s="2">
        <v>112440</v>
      </c>
      <c r="I3398" s="2">
        <v>3406</v>
      </c>
      <c r="J3398" s="2">
        <v>109034</v>
      </c>
      <c r="K3398" s="33">
        <v>1.4876093695544509E-2</v>
      </c>
      <c r="L3398" s="2">
        <v>1385</v>
      </c>
      <c r="M3398" s="2">
        <v>126076</v>
      </c>
      <c r="N3398" s="2">
        <v>103820</v>
      </c>
      <c r="O3398" s="33">
        <v>1.3340396840685803E-2</v>
      </c>
      <c r="P3398" s="2">
        <v>1415</v>
      </c>
      <c r="Q3398" s="2">
        <v>137723</v>
      </c>
      <c r="R3398" s="2">
        <v>112534</v>
      </c>
      <c r="S3398" s="35">
        <v>1.2573977642312545E-2</v>
      </c>
      <c r="T3398" t="s">
        <v>4388</v>
      </c>
      <c r="U3398" t="s">
        <v>4388</v>
      </c>
      <c r="V3398" s="5" t="s">
        <v>4390</v>
      </c>
      <c r="W3398" s="5">
        <v>0</v>
      </c>
      <c r="X3398" s="4">
        <v>2.3021160532319639E-3</v>
      </c>
      <c r="Y3398" s="6">
        <v>207</v>
      </c>
      <c r="Z3398" s="4">
        <v>-7.6641919837325788E-4</v>
      </c>
      <c r="AA3398" s="5">
        <v>1650</v>
      </c>
      <c r="AC3398" s="16" t="str">
        <f t="shared" si="318"/>
        <v/>
      </c>
      <c r="AD3398" s="16" t="str">
        <f t="shared" si="319"/>
        <v/>
      </c>
      <c r="AE3398" s="16" t="str">
        <f t="shared" si="320"/>
        <v/>
      </c>
      <c r="AF3398" s="16" t="str">
        <f t="shared" si="321"/>
        <v/>
      </c>
      <c r="AG3398" s="16">
        <f t="shared" si="322"/>
        <v>1.4876093695544509E-2</v>
      </c>
      <c r="AH3398" s="16" t="str">
        <f t="shared" si="323"/>
        <v/>
      </c>
      <c r="AI3398" s="17" t="str">
        <f>IF('Peer Comparison Tool'!$D$11="NR","",IF($C3398='Peer Comparison Tool'!$D$9,COUNT('ALLL &lt;50B Database'!$AI$1:AI3397)+1,""))</f>
        <v/>
      </c>
    </row>
    <row r="3399" spans="1:35" x14ac:dyDescent="0.25">
      <c r="A3399" t="s">
        <v>1664</v>
      </c>
      <c r="B3399">
        <v>211114</v>
      </c>
      <c r="C3399" s="5" t="s">
        <v>1578</v>
      </c>
      <c r="D3399" s="5" t="s">
        <v>4387</v>
      </c>
      <c r="E3399" s="5" t="s">
        <v>4388</v>
      </c>
      <c r="F3399" s="2">
        <v>791</v>
      </c>
      <c r="G3399" s="2">
        <v>134569</v>
      </c>
      <c r="H3399" s="2">
        <v>73419</v>
      </c>
      <c r="I3399" s="2">
        <v>0</v>
      </c>
      <c r="J3399" s="2">
        <v>73419</v>
      </c>
      <c r="K3399" s="33">
        <v>1.0773777904902001E-2</v>
      </c>
      <c r="L3399" s="2">
        <v>736</v>
      </c>
      <c r="M3399" s="2">
        <v>123532</v>
      </c>
      <c r="N3399" s="2">
        <v>75403</v>
      </c>
      <c r="O3399" s="33">
        <v>9.7608848454305529E-3</v>
      </c>
      <c r="P3399" s="2">
        <v>758</v>
      </c>
      <c r="Q3399" s="2">
        <v>124198</v>
      </c>
      <c r="R3399" s="2">
        <v>73663</v>
      </c>
      <c r="S3399" s="35">
        <v>1.0290104937349822E-2</v>
      </c>
      <c r="T3399" t="s">
        <v>4388</v>
      </c>
      <c r="U3399" t="s">
        <v>4388</v>
      </c>
      <c r="V3399" s="5" t="s">
        <v>4387</v>
      </c>
      <c r="W3399" s="5">
        <v>0</v>
      </c>
      <c r="X3399" s="4">
        <v>4.8367296755217823E-4</v>
      </c>
      <c r="Y3399" s="6">
        <v>33</v>
      </c>
      <c r="Z3399" s="4">
        <v>5.2922009191926946E-4</v>
      </c>
      <c r="AA3399" s="5">
        <v>3477</v>
      </c>
      <c r="AC3399" s="16" t="str">
        <f t="shared" si="318"/>
        <v/>
      </c>
      <c r="AD3399" s="16" t="str">
        <f t="shared" si="319"/>
        <v/>
      </c>
      <c r="AE3399" s="16" t="str">
        <f t="shared" si="320"/>
        <v/>
      </c>
      <c r="AF3399" s="16" t="str">
        <f t="shared" si="321"/>
        <v/>
      </c>
      <c r="AG3399" s="16">
        <f t="shared" si="322"/>
        <v>1.0773777904902001E-2</v>
      </c>
      <c r="AH3399" s="16" t="str">
        <f t="shared" si="323"/>
        <v/>
      </c>
      <c r="AI3399" s="17" t="str">
        <f>IF('Peer Comparison Tool'!$D$11="NR","",IF($C3399='Peer Comparison Tool'!$D$9,COUNT('ALLL &lt;50B Database'!$AI$1:AI3398)+1,""))</f>
        <v/>
      </c>
    </row>
    <row r="3400" spans="1:35" x14ac:dyDescent="0.25">
      <c r="A3400" t="s">
        <v>3944</v>
      </c>
      <c r="B3400">
        <v>866055</v>
      </c>
      <c r="C3400" s="5" t="s">
        <v>3704</v>
      </c>
      <c r="D3400" s="5" t="s">
        <v>4390</v>
      </c>
      <c r="E3400" s="5" t="s">
        <v>4388</v>
      </c>
      <c r="F3400" s="2">
        <v>819</v>
      </c>
      <c r="G3400" s="2">
        <v>134539</v>
      </c>
      <c r="H3400" s="2">
        <v>87494</v>
      </c>
      <c r="I3400" s="2">
        <v>0</v>
      </c>
      <c r="J3400" s="2">
        <v>87494</v>
      </c>
      <c r="K3400" s="33">
        <v>9.3606418725855484E-3</v>
      </c>
      <c r="L3400" s="2">
        <v>379</v>
      </c>
      <c r="M3400" s="2">
        <v>111339</v>
      </c>
      <c r="N3400" s="2">
        <v>51694</v>
      </c>
      <c r="O3400" s="33">
        <v>7.3316052153054511E-3</v>
      </c>
      <c r="P3400" s="2">
        <v>680</v>
      </c>
      <c r="Q3400" s="2">
        <v>130158</v>
      </c>
      <c r="R3400" s="2">
        <v>77996</v>
      </c>
      <c r="S3400" s="35">
        <v>8.7183958151700082E-3</v>
      </c>
      <c r="T3400" t="s">
        <v>4388</v>
      </c>
      <c r="U3400" t="s">
        <v>4388</v>
      </c>
      <c r="V3400" s="5" t="s">
        <v>4390</v>
      </c>
      <c r="W3400" s="5">
        <v>0</v>
      </c>
      <c r="X3400" s="4">
        <v>6.4224605741554017E-4</v>
      </c>
      <c r="Y3400" s="6">
        <v>139</v>
      </c>
      <c r="Z3400" s="4">
        <v>1.3867905998645571E-3</v>
      </c>
      <c r="AA3400" s="5">
        <v>3979</v>
      </c>
      <c r="AC3400" s="16" t="str">
        <f t="shared" si="318"/>
        <v/>
      </c>
      <c r="AD3400" s="16" t="str">
        <f t="shared" si="319"/>
        <v/>
      </c>
      <c r="AE3400" s="16" t="str">
        <f t="shared" si="320"/>
        <v/>
      </c>
      <c r="AF3400" s="16" t="str">
        <f t="shared" si="321"/>
        <v/>
      </c>
      <c r="AG3400" s="16">
        <f t="shared" si="322"/>
        <v>9.3606418725855484E-3</v>
      </c>
      <c r="AH3400" s="16" t="str">
        <f t="shared" si="323"/>
        <v/>
      </c>
      <c r="AI3400" s="17" t="str">
        <f>IF('Peer Comparison Tool'!$D$11="NR","",IF($C3400='Peer Comparison Tool'!$D$9,COUNT('ALLL &lt;50B Database'!$AI$1:AI3399)+1,""))</f>
        <v/>
      </c>
    </row>
    <row r="3401" spans="1:35" x14ac:dyDescent="0.25">
      <c r="A3401" t="s">
        <v>1483</v>
      </c>
      <c r="B3401">
        <v>414652</v>
      </c>
      <c r="C3401" s="5" t="s">
        <v>1389</v>
      </c>
      <c r="D3401" s="5" t="s">
        <v>4390</v>
      </c>
      <c r="E3401" s="5" t="s">
        <v>4388</v>
      </c>
      <c r="F3401" s="2">
        <v>1043</v>
      </c>
      <c r="G3401" s="2">
        <v>134429</v>
      </c>
      <c r="H3401" s="2">
        <v>71869</v>
      </c>
      <c r="I3401" s="2">
        <v>1821</v>
      </c>
      <c r="J3401" s="2">
        <v>70048</v>
      </c>
      <c r="K3401" s="33">
        <v>1.4889789858382824E-2</v>
      </c>
      <c r="L3401" s="2">
        <v>1048</v>
      </c>
      <c r="M3401" s="2">
        <v>129639</v>
      </c>
      <c r="N3401" s="2">
        <v>72225</v>
      </c>
      <c r="O3401" s="33">
        <v>1.4510211145725165E-2</v>
      </c>
      <c r="P3401" s="2">
        <v>1011</v>
      </c>
      <c r="Q3401" s="2">
        <v>125117</v>
      </c>
      <c r="R3401" s="2">
        <v>68271</v>
      </c>
      <c r="S3401" s="35">
        <v>1.480863031155249E-2</v>
      </c>
      <c r="T3401" t="s">
        <v>4388</v>
      </c>
      <c r="U3401" t="s">
        <v>4388</v>
      </c>
      <c r="V3401" s="5" t="s">
        <v>4390</v>
      </c>
      <c r="W3401" s="5">
        <v>0</v>
      </c>
      <c r="X3401" s="4">
        <v>8.1159546830333537E-5</v>
      </c>
      <c r="Y3401" s="6">
        <v>32</v>
      </c>
      <c r="Z3401" s="4">
        <v>2.9841916582732525E-4</v>
      </c>
      <c r="AA3401" s="5">
        <v>1646</v>
      </c>
      <c r="AC3401" s="16" t="str">
        <f t="shared" si="318"/>
        <v/>
      </c>
      <c r="AD3401" s="16" t="str">
        <f t="shared" si="319"/>
        <v/>
      </c>
      <c r="AE3401" s="16" t="str">
        <f t="shared" si="320"/>
        <v/>
      </c>
      <c r="AF3401" s="16" t="str">
        <f t="shared" si="321"/>
        <v/>
      </c>
      <c r="AG3401" s="16">
        <f t="shared" si="322"/>
        <v>1.4889789858382824E-2</v>
      </c>
      <c r="AH3401" s="16" t="str">
        <f t="shared" si="323"/>
        <v/>
      </c>
      <c r="AI3401" s="17" t="str">
        <f>IF('Peer Comparison Tool'!$D$11="NR","",IF($C3401='Peer Comparison Tool'!$D$9,COUNT('ALLL &lt;50B Database'!$AI$1:AI3400)+1,""))</f>
        <v/>
      </c>
    </row>
    <row r="3402" spans="1:35" x14ac:dyDescent="0.25">
      <c r="A3402" t="s">
        <v>1772</v>
      </c>
      <c r="B3402">
        <v>879439</v>
      </c>
      <c r="C3402" s="5" t="s">
        <v>1695</v>
      </c>
      <c r="D3402" s="5" t="s">
        <v>4390</v>
      </c>
      <c r="E3402" s="5" t="s">
        <v>4388</v>
      </c>
      <c r="F3402" s="2">
        <v>1640</v>
      </c>
      <c r="G3402" s="2">
        <v>134288</v>
      </c>
      <c r="H3402" s="2">
        <v>98699</v>
      </c>
      <c r="I3402" s="2">
        <v>1488</v>
      </c>
      <c r="J3402" s="2">
        <v>97211</v>
      </c>
      <c r="K3402" s="33">
        <v>1.6870518768452129E-2</v>
      </c>
      <c r="L3402" s="2">
        <v>1666</v>
      </c>
      <c r="M3402" s="2">
        <v>128629</v>
      </c>
      <c r="N3402" s="2">
        <v>101488</v>
      </c>
      <c r="O3402" s="33">
        <v>1.6415733879867569E-2</v>
      </c>
      <c r="P3402" s="2">
        <v>1646</v>
      </c>
      <c r="Q3402" s="2">
        <v>129730</v>
      </c>
      <c r="R3402" s="2">
        <v>100337</v>
      </c>
      <c r="S3402" s="35">
        <v>1.6404716106720351E-2</v>
      </c>
      <c r="T3402" t="s">
        <v>4388</v>
      </c>
      <c r="U3402" t="s">
        <v>4388</v>
      </c>
      <c r="V3402" s="5" t="s">
        <v>4390</v>
      </c>
      <c r="W3402" s="5">
        <v>0</v>
      </c>
      <c r="X3402" s="4">
        <v>4.6580266173177828E-4</v>
      </c>
      <c r="Y3402" s="6">
        <v>-6</v>
      </c>
      <c r="Z3402" s="4">
        <v>-1.101777314721844E-5</v>
      </c>
      <c r="AA3402" s="5">
        <v>1066</v>
      </c>
      <c r="AC3402" s="16" t="str">
        <f t="shared" si="318"/>
        <v/>
      </c>
      <c r="AD3402" s="16" t="str">
        <f t="shared" si="319"/>
        <v/>
      </c>
      <c r="AE3402" s="16" t="str">
        <f t="shared" si="320"/>
        <v/>
      </c>
      <c r="AF3402" s="16" t="str">
        <f t="shared" si="321"/>
        <v/>
      </c>
      <c r="AG3402" s="16">
        <f t="shared" si="322"/>
        <v>1.6870518768452129E-2</v>
      </c>
      <c r="AH3402" s="16" t="str">
        <f t="shared" si="323"/>
        <v/>
      </c>
      <c r="AI3402" s="17" t="str">
        <f>IF('Peer Comparison Tool'!$D$11="NR","",IF($C3402='Peer Comparison Tool'!$D$9,COUNT('ALLL &lt;50B Database'!$AI$1:AI3401)+1,""))</f>
        <v/>
      </c>
    </row>
    <row r="3403" spans="1:35" x14ac:dyDescent="0.25">
      <c r="A3403" t="s">
        <v>1893</v>
      </c>
      <c r="B3403">
        <v>379470</v>
      </c>
      <c r="C3403" s="5" t="s">
        <v>1795</v>
      </c>
      <c r="D3403" s="5" t="s">
        <v>4390</v>
      </c>
      <c r="E3403" s="5" t="s">
        <v>4388</v>
      </c>
      <c r="F3403" s="2">
        <v>542</v>
      </c>
      <c r="G3403" s="2">
        <v>134113</v>
      </c>
      <c r="H3403" s="2">
        <v>78386</v>
      </c>
      <c r="I3403" s="2">
        <v>2879</v>
      </c>
      <c r="J3403" s="2">
        <v>75507</v>
      </c>
      <c r="K3403" s="33">
        <v>7.1781424238812298E-3</v>
      </c>
      <c r="L3403" s="2">
        <v>542</v>
      </c>
      <c r="M3403" s="2">
        <v>124781</v>
      </c>
      <c r="N3403" s="2">
        <v>73607</v>
      </c>
      <c r="O3403" s="33">
        <v>7.3634301085494583E-3</v>
      </c>
      <c r="P3403" s="2">
        <v>542</v>
      </c>
      <c r="Q3403" s="2">
        <v>127225</v>
      </c>
      <c r="R3403" s="2">
        <v>76223</v>
      </c>
      <c r="S3403" s="35">
        <v>7.1107146136992769E-3</v>
      </c>
      <c r="T3403" t="s">
        <v>4388</v>
      </c>
      <c r="U3403" t="s">
        <v>4388</v>
      </c>
      <c r="V3403" s="5" t="s">
        <v>4390</v>
      </c>
      <c r="W3403" s="5">
        <v>0</v>
      </c>
      <c r="X3403" s="4">
        <v>6.7427810181952888E-5</v>
      </c>
      <c r="Y3403" s="6">
        <v>0</v>
      </c>
      <c r="Z3403" s="4">
        <v>-2.5271549485018138E-4</v>
      </c>
      <c r="AA3403" s="5">
        <v>4435</v>
      </c>
      <c r="AC3403" s="16" t="str">
        <f t="shared" si="318"/>
        <v/>
      </c>
      <c r="AD3403" s="16" t="str">
        <f t="shared" si="319"/>
        <v/>
      </c>
      <c r="AE3403" s="16" t="str">
        <f t="shared" si="320"/>
        <v/>
      </c>
      <c r="AF3403" s="16" t="str">
        <f t="shared" si="321"/>
        <v/>
      </c>
      <c r="AG3403" s="16">
        <f t="shared" si="322"/>
        <v>7.1781424238812298E-3</v>
      </c>
      <c r="AH3403" s="16" t="str">
        <f t="shared" si="323"/>
        <v/>
      </c>
      <c r="AI3403" s="17" t="str">
        <f>IF('Peer Comparison Tool'!$D$11="NR","",IF($C3403='Peer Comparison Tool'!$D$9,COUNT('ALLL &lt;50B Database'!$AI$1:AI3402)+1,""))</f>
        <v/>
      </c>
    </row>
    <row r="3404" spans="1:35" x14ac:dyDescent="0.25">
      <c r="A3404" t="s">
        <v>2451</v>
      </c>
      <c r="B3404">
        <v>765354</v>
      </c>
      <c r="C3404" s="5" t="s">
        <v>2299</v>
      </c>
      <c r="D3404" s="5" t="s">
        <v>4387</v>
      </c>
      <c r="E3404" s="5" t="s">
        <v>4388</v>
      </c>
      <c r="F3404" s="2">
        <v>1059</v>
      </c>
      <c r="G3404" s="2">
        <v>134051</v>
      </c>
      <c r="H3404" s="2">
        <v>55807</v>
      </c>
      <c r="I3404" s="2">
        <v>3562</v>
      </c>
      <c r="J3404" s="2">
        <v>52245</v>
      </c>
      <c r="K3404" s="33">
        <v>2.0269882285386162E-2</v>
      </c>
      <c r="L3404" s="2">
        <v>901</v>
      </c>
      <c r="M3404" s="2">
        <v>121851</v>
      </c>
      <c r="N3404" s="2">
        <v>51731</v>
      </c>
      <c r="O3404" s="33">
        <v>1.7417022674991785E-2</v>
      </c>
      <c r="P3404" s="2">
        <v>961</v>
      </c>
      <c r="Q3404" s="2">
        <v>124903</v>
      </c>
      <c r="R3404" s="2">
        <v>52620</v>
      </c>
      <c r="S3404" s="35">
        <v>1.8263017863930066E-2</v>
      </c>
      <c r="T3404" t="s">
        <v>4388</v>
      </c>
      <c r="U3404" t="s">
        <v>4388</v>
      </c>
      <c r="V3404" s="5" t="s">
        <v>4387</v>
      </c>
      <c r="W3404" s="5">
        <v>0</v>
      </c>
      <c r="X3404" s="4">
        <v>2.0068644214560963E-3</v>
      </c>
      <c r="Y3404" s="6">
        <v>98</v>
      </c>
      <c r="Z3404" s="4">
        <v>8.4599518893828038E-4</v>
      </c>
      <c r="AA3404" s="5">
        <v>525</v>
      </c>
      <c r="AC3404" s="16" t="str">
        <f t="shared" si="318"/>
        <v/>
      </c>
      <c r="AD3404" s="16" t="str">
        <f t="shared" si="319"/>
        <v/>
      </c>
      <c r="AE3404" s="16" t="str">
        <f t="shared" si="320"/>
        <v/>
      </c>
      <c r="AF3404" s="16" t="str">
        <f t="shared" si="321"/>
        <v/>
      </c>
      <c r="AG3404" s="16">
        <f t="shared" si="322"/>
        <v>2.0269882285386162E-2</v>
      </c>
      <c r="AH3404" s="16" t="str">
        <f t="shared" si="323"/>
        <v/>
      </c>
      <c r="AI3404" s="17" t="str">
        <f>IF('Peer Comparison Tool'!$D$11="NR","",IF($C3404='Peer Comparison Tool'!$D$9,COUNT('ALLL &lt;50B Database'!$AI$1:AI3403)+1,""))</f>
        <v/>
      </c>
    </row>
    <row r="3405" spans="1:35" x14ac:dyDescent="0.25">
      <c r="A3405" t="s">
        <v>2774</v>
      </c>
      <c r="B3405">
        <v>248352</v>
      </c>
      <c r="C3405" s="5" t="s">
        <v>2711</v>
      </c>
      <c r="D3405" s="5" t="s">
        <v>4387</v>
      </c>
      <c r="E3405" s="5" t="s">
        <v>4388</v>
      </c>
      <c r="F3405" s="2">
        <v>1413</v>
      </c>
      <c r="G3405" s="2">
        <v>133950</v>
      </c>
      <c r="H3405" s="2">
        <v>106829</v>
      </c>
      <c r="I3405" s="2">
        <v>8166</v>
      </c>
      <c r="J3405" s="2">
        <v>98663</v>
      </c>
      <c r="K3405" s="33">
        <v>1.4321478163039842E-2</v>
      </c>
      <c r="L3405" s="2">
        <v>1266</v>
      </c>
      <c r="M3405" s="2">
        <v>126308</v>
      </c>
      <c r="N3405" s="2">
        <v>101525</v>
      </c>
      <c r="O3405" s="33">
        <v>1.246983501600591E-2</v>
      </c>
      <c r="P3405" s="2">
        <v>1339</v>
      </c>
      <c r="Q3405" s="2">
        <v>122037</v>
      </c>
      <c r="R3405" s="2">
        <v>100940</v>
      </c>
      <c r="S3405" s="35">
        <v>1.3265306122448979E-2</v>
      </c>
      <c r="T3405" t="s">
        <v>4388</v>
      </c>
      <c r="U3405" t="s">
        <v>4388</v>
      </c>
      <c r="V3405" s="5" t="s">
        <v>4387</v>
      </c>
      <c r="W3405" s="5">
        <v>0</v>
      </c>
      <c r="X3405" s="4">
        <v>1.0561720405908633E-3</v>
      </c>
      <c r="Y3405" s="6">
        <v>74</v>
      </c>
      <c r="Z3405" s="4">
        <v>7.9547110644306862E-4</v>
      </c>
      <c r="AA3405" s="5">
        <v>1835</v>
      </c>
      <c r="AC3405" s="16" t="str">
        <f t="shared" si="318"/>
        <v/>
      </c>
      <c r="AD3405" s="16" t="str">
        <f t="shared" si="319"/>
        <v/>
      </c>
      <c r="AE3405" s="16" t="str">
        <f t="shared" si="320"/>
        <v/>
      </c>
      <c r="AF3405" s="16" t="str">
        <f t="shared" si="321"/>
        <v/>
      </c>
      <c r="AG3405" s="16">
        <f t="shared" si="322"/>
        <v>1.4321478163039842E-2</v>
      </c>
      <c r="AH3405" s="16" t="str">
        <f t="shared" si="323"/>
        <v/>
      </c>
      <c r="AI3405" s="17" t="str">
        <f>IF('Peer Comparison Tool'!$D$11="NR","",IF($C3405='Peer Comparison Tool'!$D$9,COUNT('ALLL &lt;50B Database'!$AI$1:AI3404)+1,""))</f>
        <v/>
      </c>
    </row>
    <row r="3406" spans="1:35" x14ac:dyDescent="0.25">
      <c r="A3406" t="s">
        <v>3688</v>
      </c>
      <c r="B3406">
        <v>45430</v>
      </c>
      <c r="C3406" s="5" t="s">
        <v>3603</v>
      </c>
      <c r="D3406" s="5" t="s">
        <v>4390</v>
      </c>
      <c r="E3406" s="5" t="s">
        <v>4388</v>
      </c>
      <c r="F3406" s="2">
        <v>422</v>
      </c>
      <c r="G3406" s="2">
        <v>133677</v>
      </c>
      <c r="H3406" s="2">
        <v>67136</v>
      </c>
      <c r="I3406" s="2">
        <v>269</v>
      </c>
      <c r="J3406" s="2">
        <v>66867</v>
      </c>
      <c r="K3406" s="33">
        <v>6.3110353388068849E-3</v>
      </c>
      <c r="L3406" s="2">
        <v>417</v>
      </c>
      <c r="M3406" s="2">
        <v>122569</v>
      </c>
      <c r="N3406" s="2">
        <v>66679</v>
      </c>
      <c r="O3406" s="33">
        <v>6.2538430390377776E-3</v>
      </c>
      <c r="P3406" s="2">
        <v>404</v>
      </c>
      <c r="Q3406" s="2">
        <v>125369</v>
      </c>
      <c r="R3406" s="2">
        <v>66561</v>
      </c>
      <c r="S3406" s="35">
        <v>6.0696203482519797E-3</v>
      </c>
      <c r="T3406" t="s">
        <v>4388</v>
      </c>
      <c r="U3406" t="s">
        <v>4388</v>
      </c>
      <c r="V3406" s="5" t="s">
        <v>4390</v>
      </c>
      <c r="W3406" s="5">
        <v>0</v>
      </c>
      <c r="X3406" s="4">
        <v>2.4141499055490515E-4</v>
      </c>
      <c r="Y3406" s="6">
        <v>18</v>
      </c>
      <c r="Z3406" s="4">
        <v>-1.8422269078579787E-4</v>
      </c>
      <c r="AA3406" s="5">
        <v>4552</v>
      </c>
      <c r="AC3406" s="16" t="str">
        <f t="shared" si="318"/>
        <v/>
      </c>
      <c r="AD3406" s="16" t="str">
        <f t="shared" si="319"/>
        <v/>
      </c>
      <c r="AE3406" s="16" t="str">
        <f t="shared" si="320"/>
        <v/>
      </c>
      <c r="AF3406" s="16" t="str">
        <f t="shared" si="321"/>
        <v/>
      </c>
      <c r="AG3406" s="16">
        <f t="shared" si="322"/>
        <v>6.3110353388068849E-3</v>
      </c>
      <c r="AH3406" s="16" t="str">
        <f t="shared" si="323"/>
        <v/>
      </c>
      <c r="AI3406" s="17" t="str">
        <f>IF('Peer Comparison Tool'!$D$11="NR","",IF($C3406='Peer Comparison Tool'!$D$9,COUNT('ALLL &lt;50B Database'!$AI$1:AI3405)+1,""))</f>
        <v/>
      </c>
    </row>
    <row r="3407" spans="1:35" x14ac:dyDescent="0.25">
      <c r="A3407" t="s">
        <v>663</v>
      </c>
      <c r="B3407">
        <v>452739</v>
      </c>
      <c r="C3407" s="5" t="s">
        <v>561</v>
      </c>
      <c r="D3407" s="5" t="s">
        <v>4390</v>
      </c>
      <c r="E3407" s="5" t="s">
        <v>4388</v>
      </c>
      <c r="F3407" s="2">
        <v>1536</v>
      </c>
      <c r="G3407" s="2">
        <v>133664</v>
      </c>
      <c r="H3407" s="2">
        <v>77648</v>
      </c>
      <c r="I3407" s="2">
        <v>5804</v>
      </c>
      <c r="J3407" s="2">
        <v>71844</v>
      </c>
      <c r="K3407" s="33">
        <v>2.1379655921162519E-2</v>
      </c>
      <c r="L3407" s="2">
        <v>1500</v>
      </c>
      <c r="M3407" s="2">
        <v>114171</v>
      </c>
      <c r="N3407" s="2">
        <v>73547</v>
      </c>
      <c r="O3407" s="33">
        <v>2.0395121486940324E-2</v>
      </c>
      <c r="P3407" s="2">
        <v>1427</v>
      </c>
      <c r="Q3407" s="2">
        <v>121150</v>
      </c>
      <c r="R3407" s="2">
        <v>73232</v>
      </c>
      <c r="S3407" s="35">
        <v>1.9486017041730391E-2</v>
      </c>
      <c r="T3407" t="s">
        <v>4388</v>
      </c>
      <c r="U3407" t="s">
        <v>4388</v>
      </c>
      <c r="V3407" s="5" t="s">
        <v>4390</v>
      </c>
      <c r="W3407" s="5">
        <v>0</v>
      </c>
      <c r="X3407" s="4">
        <v>1.8936388794321274E-3</v>
      </c>
      <c r="Y3407" s="6">
        <v>109</v>
      </c>
      <c r="Z3407" s="4">
        <v>-9.0910444520993228E-4</v>
      </c>
      <c r="AA3407" s="5">
        <v>438</v>
      </c>
      <c r="AC3407" s="16" t="str">
        <f t="shared" si="318"/>
        <v/>
      </c>
      <c r="AD3407" s="16" t="str">
        <f t="shared" si="319"/>
        <v/>
      </c>
      <c r="AE3407" s="16" t="str">
        <f t="shared" si="320"/>
        <v/>
      </c>
      <c r="AF3407" s="16" t="str">
        <f t="shared" si="321"/>
        <v/>
      </c>
      <c r="AG3407" s="16">
        <f t="shared" si="322"/>
        <v>2.1379655921162519E-2</v>
      </c>
      <c r="AH3407" s="16" t="str">
        <f t="shared" si="323"/>
        <v/>
      </c>
      <c r="AI3407" s="17" t="str">
        <f>IF('Peer Comparison Tool'!$D$11="NR","",IF($C3407='Peer Comparison Tool'!$D$9,COUNT('ALLL &lt;50B Database'!$AI$1:AI3406)+1,""))</f>
        <v/>
      </c>
    </row>
    <row r="3408" spans="1:35" x14ac:dyDescent="0.25">
      <c r="A3408" t="s">
        <v>660</v>
      </c>
      <c r="B3408">
        <v>823638</v>
      </c>
      <c r="C3408" s="5" t="s">
        <v>561</v>
      </c>
      <c r="D3408" s="5" t="s">
        <v>4390</v>
      </c>
      <c r="E3408" s="5" t="s">
        <v>4388</v>
      </c>
      <c r="F3408" s="2">
        <v>877</v>
      </c>
      <c r="G3408" s="2">
        <v>133489</v>
      </c>
      <c r="H3408" s="2">
        <v>38598</v>
      </c>
      <c r="I3408" s="2">
        <v>0</v>
      </c>
      <c r="J3408" s="2">
        <v>38598</v>
      </c>
      <c r="K3408" s="33">
        <v>2.2721384527695735E-2</v>
      </c>
      <c r="L3408" s="2">
        <v>878</v>
      </c>
      <c r="M3408" s="2">
        <v>129070</v>
      </c>
      <c r="N3408" s="2">
        <v>36826</v>
      </c>
      <c r="O3408" s="33">
        <v>2.384185086623581E-2</v>
      </c>
      <c r="P3408" s="2">
        <v>878</v>
      </c>
      <c r="Q3408" s="2">
        <v>125871</v>
      </c>
      <c r="R3408" s="2">
        <v>37963</v>
      </c>
      <c r="S3408" s="35">
        <v>2.3127782314358719E-2</v>
      </c>
      <c r="T3408" t="s">
        <v>4388</v>
      </c>
      <c r="U3408" t="s">
        <v>4388</v>
      </c>
      <c r="V3408" s="5" t="s">
        <v>4390</v>
      </c>
      <c r="W3408" s="5">
        <v>0</v>
      </c>
      <c r="X3408" s="4">
        <v>-4.0639778666298407E-4</v>
      </c>
      <c r="Y3408" s="6">
        <v>-1</v>
      </c>
      <c r="Z3408" s="4">
        <v>-7.140685518770909E-4</v>
      </c>
      <c r="AA3408" s="5">
        <v>347</v>
      </c>
      <c r="AC3408" s="16" t="str">
        <f t="shared" si="318"/>
        <v/>
      </c>
      <c r="AD3408" s="16" t="str">
        <f t="shared" si="319"/>
        <v/>
      </c>
      <c r="AE3408" s="16" t="str">
        <f t="shared" si="320"/>
        <v/>
      </c>
      <c r="AF3408" s="16" t="str">
        <f t="shared" si="321"/>
        <v/>
      </c>
      <c r="AG3408" s="16">
        <f t="shared" si="322"/>
        <v>2.2721384527695735E-2</v>
      </c>
      <c r="AH3408" s="16" t="str">
        <f t="shared" si="323"/>
        <v/>
      </c>
      <c r="AI3408" s="17" t="str">
        <f>IF('Peer Comparison Tool'!$D$11="NR","",IF($C3408='Peer Comparison Tool'!$D$9,COUNT('ALLL &lt;50B Database'!$AI$1:AI3407)+1,""))</f>
        <v/>
      </c>
    </row>
    <row r="3409" spans="1:35" x14ac:dyDescent="0.25">
      <c r="A3409" t="s">
        <v>2163</v>
      </c>
      <c r="B3409">
        <v>770451</v>
      </c>
      <c r="C3409" s="5" t="s">
        <v>2041</v>
      </c>
      <c r="D3409" s="5" t="s">
        <v>4390</v>
      </c>
      <c r="E3409" s="5" t="s">
        <v>4388</v>
      </c>
      <c r="F3409" s="2">
        <v>1246</v>
      </c>
      <c r="G3409" s="2">
        <v>133418</v>
      </c>
      <c r="H3409" s="2">
        <v>88711</v>
      </c>
      <c r="I3409" s="2">
        <v>4185</v>
      </c>
      <c r="J3409" s="2">
        <v>84526</v>
      </c>
      <c r="K3409" s="33">
        <v>1.4741026429737595E-2</v>
      </c>
      <c r="L3409" s="2">
        <v>1186</v>
      </c>
      <c r="M3409" s="2">
        <v>126237</v>
      </c>
      <c r="N3409" s="2">
        <v>88150</v>
      </c>
      <c r="O3409" s="33">
        <v>1.3454339194554736E-2</v>
      </c>
      <c r="P3409" s="2">
        <v>1216</v>
      </c>
      <c r="Q3409" s="2">
        <v>122149</v>
      </c>
      <c r="R3409" s="2">
        <v>90724</v>
      </c>
      <c r="S3409" s="35">
        <v>1.3403289096600679E-2</v>
      </c>
      <c r="T3409" t="s">
        <v>4388</v>
      </c>
      <c r="U3409" t="s">
        <v>4388</v>
      </c>
      <c r="V3409" s="5" t="s">
        <v>4390</v>
      </c>
      <c r="W3409" s="5">
        <v>0</v>
      </c>
      <c r="X3409" s="4">
        <v>1.3377373331369159E-3</v>
      </c>
      <c r="Y3409" s="6">
        <v>30</v>
      </c>
      <c r="Z3409" s="4">
        <v>-5.1050097954056725E-5</v>
      </c>
      <c r="AA3409" s="5">
        <v>1689</v>
      </c>
      <c r="AC3409" s="16" t="str">
        <f t="shared" si="318"/>
        <v/>
      </c>
      <c r="AD3409" s="16" t="str">
        <f t="shared" si="319"/>
        <v/>
      </c>
      <c r="AE3409" s="16" t="str">
        <f t="shared" si="320"/>
        <v/>
      </c>
      <c r="AF3409" s="16" t="str">
        <f t="shared" si="321"/>
        <v/>
      </c>
      <c r="AG3409" s="16">
        <f t="shared" si="322"/>
        <v>1.4741026429737595E-2</v>
      </c>
      <c r="AH3409" s="16" t="str">
        <f t="shared" si="323"/>
        <v/>
      </c>
      <c r="AI3409" s="17" t="str">
        <f>IF('Peer Comparison Tool'!$D$11="NR","",IF($C3409='Peer Comparison Tool'!$D$9,COUNT('ALLL &lt;50B Database'!$AI$1:AI3408)+1,""))</f>
        <v/>
      </c>
    </row>
    <row r="3410" spans="1:35" x14ac:dyDescent="0.25">
      <c r="A3410" t="s">
        <v>2022</v>
      </c>
      <c r="B3410">
        <v>2839053</v>
      </c>
      <c r="C3410" s="5" t="s">
        <v>1963</v>
      </c>
      <c r="D3410" s="5" t="s">
        <v>4390</v>
      </c>
      <c r="E3410" s="5" t="s">
        <v>4388</v>
      </c>
      <c r="F3410" s="2">
        <v>974</v>
      </c>
      <c r="G3410" s="2">
        <v>133415</v>
      </c>
      <c r="H3410" s="2">
        <v>64456</v>
      </c>
      <c r="I3410" s="2">
        <v>9753</v>
      </c>
      <c r="J3410" s="2">
        <v>54703</v>
      </c>
      <c r="K3410" s="33">
        <v>1.7805239200775095E-2</v>
      </c>
      <c r="L3410" s="2">
        <v>883</v>
      </c>
      <c r="M3410" s="2">
        <v>118671</v>
      </c>
      <c r="N3410" s="2">
        <v>58563</v>
      </c>
      <c r="O3410" s="33">
        <v>1.5077779485340573E-2</v>
      </c>
      <c r="P3410" s="2">
        <v>774</v>
      </c>
      <c r="Q3410" s="2">
        <v>123043</v>
      </c>
      <c r="R3410" s="2">
        <v>56964</v>
      </c>
      <c r="S3410" s="35">
        <v>1.3587528965662524E-2</v>
      </c>
      <c r="T3410" t="s">
        <v>4388</v>
      </c>
      <c r="U3410" t="s">
        <v>4388</v>
      </c>
      <c r="V3410" s="5" t="s">
        <v>4390</v>
      </c>
      <c r="W3410" s="5">
        <v>0</v>
      </c>
      <c r="X3410" s="4">
        <v>4.2177102351125713E-3</v>
      </c>
      <c r="Y3410" s="6">
        <v>200</v>
      </c>
      <c r="Z3410" s="4">
        <v>-1.4902505196780491E-3</v>
      </c>
      <c r="AA3410" s="5">
        <v>887</v>
      </c>
      <c r="AC3410" s="16" t="str">
        <f t="shared" si="318"/>
        <v/>
      </c>
      <c r="AD3410" s="16" t="str">
        <f t="shared" si="319"/>
        <v/>
      </c>
      <c r="AE3410" s="16" t="str">
        <f t="shared" si="320"/>
        <v/>
      </c>
      <c r="AF3410" s="16" t="str">
        <f t="shared" si="321"/>
        <v/>
      </c>
      <c r="AG3410" s="16">
        <f t="shared" si="322"/>
        <v>1.7805239200775095E-2</v>
      </c>
      <c r="AH3410" s="16" t="str">
        <f t="shared" si="323"/>
        <v/>
      </c>
      <c r="AI3410" s="17" t="str">
        <f>IF('Peer Comparison Tool'!$D$11="NR","",IF($C3410='Peer Comparison Tool'!$D$9,COUNT('ALLL &lt;50B Database'!$AI$1:AI3409)+1,""))</f>
        <v/>
      </c>
    </row>
    <row r="3411" spans="1:35" x14ac:dyDescent="0.25">
      <c r="A3411" t="s">
        <v>2558</v>
      </c>
      <c r="B3411">
        <v>800442</v>
      </c>
      <c r="C3411" s="5" t="s">
        <v>2519</v>
      </c>
      <c r="D3411" s="5" t="s">
        <v>4390</v>
      </c>
      <c r="E3411" s="5" t="s">
        <v>4388</v>
      </c>
      <c r="F3411" s="2">
        <v>461</v>
      </c>
      <c r="G3411" s="2">
        <v>133395</v>
      </c>
      <c r="H3411" s="2">
        <v>50883</v>
      </c>
      <c r="I3411" s="2">
        <v>2754</v>
      </c>
      <c r="J3411" s="2">
        <v>48129</v>
      </c>
      <c r="K3411" s="33">
        <v>9.5784246504186672E-3</v>
      </c>
      <c r="L3411" s="2">
        <v>541</v>
      </c>
      <c r="M3411" s="2">
        <v>122938</v>
      </c>
      <c r="N3411" s="2">
        <v>52800</v>
      </c>
      <c r="O3411" s="33">
        <v>1.0246212121212121E-2</v>
      </c>
      <c r="P3411" s="2">
        <v>542</v>
      </c>
      <c r="Q3411" s="2">
        <v>120533</v>
      </c>
      <c r="R3411" s="2">
        <v>51117</v>
      </c>
      <c r="S3411" s="35">
        <v>1.0603126161550952E-2</v>
      </c>
      <c r="T3411" t="s">
        <v>4388</v>
      </c>
      <c r="U3411" t="s">
        <v>4388</v>
      </c>
      <c r="V3411" s="5" t="s">
        <v>4390</v>
      </c>
      <c r="W3411" s="5">
        <v>0</v>
      </c>
      <c r="X3411" s="4">
        <v>-1.0247015111322852E-3</v>
      </c>
      <c r="Y3411" s="6">
        <v>-81</v>
      </c>
      <c r="Z3411" s="4">
        <v>3.5691404033883108E-4</v>
      </c>
      <c r="AA3411" s="5">
        <v>3929</v>
      </c>
      <c r="AC3411" s="16" t="str">
        <f t="shared" si="318"/>
        <v/>
      </c>
      <c r="AD3411" s="16" t="str">
        <f t="shared" si="319"/>
        <v/>
      </c>
      <c r="AE3411" s="16" t="str">
        <f t="shared" si="320"/>
        <v/>
      </c>
      <c r="AF3411" s="16" t="str">
        <f t="shared" si="321"/>
        <v/>
      </c>
      <c r="AG3411" s="16">
        <f t="shared" si="322"/>
        <v>9.5784246504186672E-3</v>
      </c>
      <c r="AH3411" s="16" t="str">
        <f t="shared" si="323"/>
        <v/>
      </c>
      <c r="AI3411" s="17" t="str">
        <f>IF('Peer Comparison Tool'!$D$11="NR","",IF($C3411='Peer Comparison Tool'!$D$9,COUNT('ALLL &lt;50B Database'!$AI$1:AI3410)+1,""))</f>
        <v/>
      </c>
    </row>
    <row r="3412" spans="1:35" x14ac:dyDescent="0.25">
      <c r="A3412" t="s">
        <v>393</v>
      </c>
      <c r="B3412">
        <v>276551</v>
      </c>
      <c r="C3412" s="5" t="s">
        <v>343</v>
      </c>
      <c r="D3412" s="5" t="s">
        <v>4387</v>
      </c>
      <c r="E3412" s="5" t="s">
        <v>4388</v>
      </c>
      <c r="F3412" s="2">
        <v>1037</v>
      </c>
      <c r="G3412" s="2">
        <v>133326</v>
      </c>
      <c r="H3412" s="2">
        <v>65559</v>
      </c>
      <c r="I3412" s="2">
        <v>0</v>
      </c>
      <c r="J3412" s="2">
        <v>65559</v>
      </c>
      <c r="K3412" s="33">
        <v>1.5817812962369775E-2</v>
      </c>
      <c r="L3412" s="2">
        <v>979</v>
      </c>
      <c r="M3412" s="2">
        <v>120337</v>
      </c>
      <c r="N3412" s="2">
        <v>63826</v>
      </c>
      <c r="O3412" s="33">
        <v>1.5338576755554162E-2</v>
      </c>
      <c r="P3412" s="2">
        <v>972</v>
      </c>
      <c r="Q3412" s="2">
        <v>123959</v>
      </c>
      <c r="R3412" s="2">
        <v>65367</v>
      </c>
      <c r="S3412" s="35">
        <v>1.4869888475836431E-2</v>
      </c>
      <c r="T3412" t="s">
        <v>4388</v>
      </c>
      <c r="U3412" t="s">
        <v>4388</v>
      </c>
      <c r="V3412" s="5" t="s">
        <v>4387</v>
      </c>
      <c r="W3412" s="5">
        <v>0</v>
      </c>
      <c r="X3412" s="4">
        <v>9.4792448653334416E-4</v>
      </c>
      <c r="Y3412" s="6">
        <v>65</v>
      </c>
      <c r="Z3412" s="4">
        <v>-4.6868827971773171E-4</v>
      </c>
      <c r="AA3412" s="5">
        <v>1329</v>
      </c>
      <c r="AC3412" s="16" t="str">
        <f t="shared" si="318"/>
        <v/>
      </c>
      <c r="AD3412" s="16" t="str">
        <f t="shared" si="319"/>
        <v/>
      </c>
      <c r="AE3412" s="16" t="str">
        <f t="shared" si="320"/>
        <v/>
      </c>
      <c r="AF3412" s="16" t="str">
        <f t="shared" si="321"/>
        <v/>
      </c>
      <c r="AG3412" s="16">
        <f t="shared" si="322"/>
        <v>1.5817812962369775E-2</v>
      </c>
      <c r="AH3412" s="16" t="str">
        <f t="shared" si="323"/>
        <v/>
      </c>
      <c r="AI3412" s="17" t="str">
        <f>IF('Peer Comparison Tool'!$D$11="NR","",IF($C3412='Peer Comparison Tool'!$D$9,COUNT('ALLL &lt;50B Database'!$AI$1:AI3411)+1,""))</f>
        <v/>
      </c>
    </row>
    <row r="3413" spans="1:35" x14ac:dyDescent="0.25">
      <c r="A3413" t="s">
        <v>2450</v>
      </c>
      <c r="B3413">
        <v>125873</v>
      </c>
      <c r="C3413" s="5" t="s">
        <v>2299</v>
      </c>
      <c r="D3413" s="5" t="s">
        <v>4390</v>
      </c>
      <c r="E3413" s="5" t="s">
        <v>4388</v>
      </c>
      <c r="F3413" s="2">
        <v>1227</v>
      </c>
      <c r="G3413" s="2">
        <v>133287</v>
      </c>
      <c r="H3413" s="2">
        <v>81446</v>
      </c>
      <c r="I3413" s="2">
        <v>4302</v>
      </c>
      <c r="J3413" s="2">
        <v>77144</v>
      </c>
      <c r="K3413" s="33">
        <v>1.5905319921186354E-2</v>
      </c>
      <c r="L3413" s="2">
        <v>1200</v>
      </c>
      <c r="M3413" s="2">
        <v>103550</v>
      </c>
      <c r="N3413" s="2">
        <v>74828</v>
      </c>
      <c r="O3413" s="33">
        <v>1.6036777676805475E-2</v>
      </c>
      <c r="P3413" s="2">
        <v>1200</v>
      </c>
      <c r="Q3413" s="2">
        <v>126178</v>
      </c>
      <c r="R3413" s="2">
        <v>76806</v>
      </c>
      <c r="S3413" s="35">
        <v>1.5623779392234981E-2</v>
      </c>
      <c r="T3413" t="s">
        <v>4388</v>
      </c>
      <c r="U3413" t="s">
        <v>4388</v>
      </c>
      <c r="V3413" s="5" t="s">
        <v>4390</v>
      </c>
      <c r="W3413" s="5">
        <v>0</v>
      </c>
      <c r="X3413" s="4">
        <v>2.8154052895137255E-4</v>
      </c>
      <c r="Y3413" s="6">
        <v>27</v>
      </c>
      <c r="Z3413" s="4">
        <v>-4.129982845704934E-4</v>
      </c>
      <c r="AA3413" s="5">
        <v>1300</v>
      </c>
      <c r="AC3413" s="16" t="str">
        <f t="shared" si="318"/>
        <v/>
      </c>
      <c r="AD3413" s="16" t="str">
        <f t="shared" si="319"/>
        <v/>
      </c>
      <c r="AE3413" s="16" t="str">
        <f t="shared" si="320"/>
        <v/>
      </c>
      <c r="AF3413" s="16" t="str">
        <f t="shared" si="321"/>
        <v/>
      </c>
      <c r="AG3413" s="16">
        <f t="shared" si="322"/>
        <v>1.5905319921186354E-2</v>
      </c>
      <c r="AH3413" s="16" t="str">
        <f t="shared" si="323"/>
        <v/>
      </c>
      <c r="AI3413" s="17" t="str">
        <f>IF('Peer Comparison Tool'!$D$11="NR","",IF($C3413='Peer Comparison Tool'!$D$9,COUNT('ALLL &lt;50B Database'!$AI$1:AI3412)+1,""))</f>
        <v/>
      </c>
    </row>
    <row r="3414" spans="1:35" x14ac:dyDescent="0.25">
      <c r="A3414" t="s">
        <v>662</v>
      </c>
      <c r="B3414">
        <v>280138</v>
      </c>
      <c r="C3414" s="5" t="s">
        <v>561</v>
      </c>
      <c r="D3414" s="5" t="s">
        <v>4390</v>
      </c>
      <c r="E3414" s="5" t="s">
        <v>4388</v>
      </c>
      <c r="F3414" s="2">
        <v>1290</v>
      </c>
      <c r="G3414" s="2">
        <v>133138</v>
      </c>
      <c r="H3414" s="2">
        <v>46558</v>
      </c>
      <c r="I3414" s="2">
        <v>1319</v>
      </c>
      <c r="J3414" s="2">
        <v>45239</v>
      </c>
      <c r="K3414" s="33">
        <v>2.8515219169300825E-2</v>
      </c>
      <c r="L3414" s="2">
        <v>1290</v>
      </c>
      <c r="M3414" s="2">
        <v>120538</v>
      </c>
      <c r="N3414" s="2">
        <v>45095</v>
      </c>
      <c r="O3414" s="33">
        <v>2.8606275640314892E-2</v>
      </c>
      <c r="P3414" s="2">
        <v>1290</v>
      </c>
      <c r="Q3414" s="2">
        <v>124901</v>
      </c>
      <c r="R3414" s="2">
        <v>45610</v>
      </c>
      <c r="S3414" s="35">
        <v>2.8283271212453408E-2</v>
      </c>
      <c r="T3414" t="s">
        <v>4388</v>
      </c>
      <c r="U3414" t="s">
        <v>4388</v>
      </c>
      <c r="V3414" s="5" t="s">
        <v>4390</v>
      </c>
      <c r="W3414" s="5">
        <v>0</v>
      </c>
      <c r="X3414" s="4">
        <v>2.3194795684741698E-4</v>
      </c>
      <c r="Y3414" s="6">
        <v>0</v>
      </c>
      <c r="Z3414" s="4">
        <v>-3.2300442786148409E-4</v>
      </c>
      <c r="AA3414" s="5">
        <v>167</v>
      </c>
      <c r="AC3414" s="16" t="str">
        <f t="shared" si="318"/>
        <v/>
      </c>
      <c r="AD3414" s="16" t="str">
        <f t="shared" si="319"/>
        <v/>
      </c>
      <c r="AE3414" s="16" t="str">
        <f t="shared" si="320"/>
        <v/>
      </c>
      <c r="AF3414" s="16" t="str">
        <f t="shared" si="321"/>
        <v/>
      </c>
      <c r="AG3414" s="16">
        <f t="shared" si="322"/>
        <v>2.8515219169300825E-2</v>
      </c>
      <c r="AH3414" s="16" t="str">
        <f t="shared" si="323"/>
        <v/>
      </c>
      <c r="AI3414" s="17" t="str">
        <f>IF('Peer Comparison Tool'!$D$11="NR","",IF($C3414='Peer Comparison Tool'!$D$9,COUNT('ALLL &lt;50B Database'!$AI$1:AI3413)+1,""))</f>
        <v/>
      </c>
    </row>
    <row r="3415" spans="1:35" x14ac:dyDescent="0.25">
      <c r="A3415" t="s">
        <v>830</v>
      </c>
      <c r="B3415">
        <v>792640</v>
      </c>
      <c r="C3415" s="5" t="s">
        <v>716</v>
      </c>
      <c r="D3415" s="5" t="s">
        <v>4387</v>
      </c>
      <c r="E3415" s="5" t="s">
        <v>4388</v>
      </c>
      <c r="F3415" s="2">
        <v>1517</v>
      </c>
      <c r="G3415" s="2">
        <v>133063</v>
      </c>
      <c r="H3415" s="2">
        <v>112505</v>
      </c>
      <c r="I3415" s="2">
        <v>3679</v>
      </c>
      <c r="J3415" s="2">
        <v>108826</v>
      </c>
      <c r="K3415" s="33">
        <v>1.3939683531509015E-2</v>
      </c>
      <c r="L3415" s="2">
        <v>1340</v>
      </c>
      <c r="M3415" s="2">
        <v>125311</v>
      </c>
      <c r="N3415" s="2">
        <v>113313</v>
      </c>
      <c r="O3415" s="33">
        <v>1.1825651072692454E-2</v>
      </c>
      <c r="P3415" s="2">
        <v>1443</v>
      </c>
      <c r="Q3415" s="2">
        <v>129327</v>
      </c>
      <c r="R3415" s="2">
        <v>109940</v>
      </c>
      <c r="S3415" s="35">
        <v>1.3125341095142806E-2</v>
      </c>
      <c r="T3415" t="s">
        <v>4388</v>
      </c>
      <c r="U3415" t="s">
        <v>4388</v>
      </c>
      <c r="V3415" s="5" t="s">
        <v>4387</v>
      </c>
      <c r="W3415" s="5">
        <v>0</v>
      </c>
      <c r="X3415" s="4">
        <v>8.1434243636620968E-4</v>
      </c>
      <c r="Y3415" s="6">
        <v>74</v>
      </c>
      <c r="Z3415" s="4">
        <v>1.2996900224503515E-3</v>
      </c>
      <c r="AA3415" s="5">
        <v>2013</v>
      </c>
      <c r="AC3415" s="16" t="str">
        <f t="shared" si="318"/>
        <v/>
      </c>
      <c r="AD3415" s="16" t="str">
        <f t="shared" si="319"/>
        <v/>
      </c>
      <c r="AE3415" s="16" t="str">
        <f t="shared" si="320"/>
        <v/>
      </c>
      <c r="AF3415" s="16" t="str">
        <f t="shared" si="321"/>
        <v/>
      </c>
      <c r="AG3415" s="16">
        <f t="shared" si="322"/>
        <v>1.3939683531509015E-2</v>
      </c>
      <c r="AH3415" s="16" t="str">
        <f t="shared" si="323"/>
        <v/>
      </c>
      <c r="AI3415" s="17" t="str">
        <f>IF('Peer Comparison Tool'!$D$11="NR","",IF($C3415='Peer Comparison Tool'!$D$9,COUNT('ALLL &lt;50B Database'!$AI$1:AI3414)+1,""))</f>
        <v/>
      </c>
    </row>
    <row r="3416" spans="1:35" x14ac:dyDescent="0.25">
      <c r="A3416" t="s">
        <v>1488</v>
      </c>
      <c r="B3416">
        <v>225054</v>
      </c>
      <c r="C3416" s="5" t="s">
        <v>1389</v>
      </c>
      <c r="D3416" s="5" t="s">
        <v>4390</v>
      </c>
      <c r="E3416" s="5" t="s">
        <v>4388</v>
      </c>
      <c r="F3416" s="2">
        <v>1086</v>
      </c>
      <c r="G3416" s="2">
        <v>132876</v>
      </c>
      <c r="H3416" s="2">
        <v>119672</v>
      </c>
      <c r="I3416" s="2">
        <v>24523</v>
      </c>
      <c r="J3416" s="2">
        <v>95149</v>
      </c>
      <c r="K3416" s="33">
        <v>1.1413677495296851E-2</v>
      </c>
      <c r="L3416" s="2">
        <v>980</v>
      </c>
      <c r="M3416" s="2">
        <v>117565</v>
      </c>
      <c r="N3416" s="2">
        <v>89111</v>
      </c>
      <c r="O3416" s="33">
        <v>1.0997519947032353E-2</v>
      </c>
      <c r="P3416" s="2">
        <v>980</v>
      </c>
      <c r="Q3416" s="2">
        <v>116539</v>
      </c>
      <c r="R3416" s="2">
        <v>88001</v>
      </c>
      <c r="S3416" s="35">
        <v>1.1136237088214906E-2</v>
      </c>
      <c r="T3416" t="s">
        <v>4388</v>
      </c>
      <c r="U3416" t="s">
        <v>4388</v>
      </c>
      <c r="V3416" s="5" t="s">
        <v>4390</v>
      </c>
      <c r="W3416" s="5">
        <v>0</v>
      </c>
      <c r="X3416" s="4">
        <v>2.7744040708194487E-4</v>
      </c>
      <c r="Y3416" s="6">
        <v>106</v>
      </c>
      <c r="Z3416" s="4">
        <v>1.387171411825535E-4</v>
      </c>
      <c r="AA3416" s="5">
        <v>3198</v>
      </c>
      <c r="AC3416" s="16" t="str">
        <f t="shared" si="318"/>
        <v/>
      </c>
      <c r="AD3416" s="16" t="str">
        <f t="shared" si="319"/>
        <v/>
      </c>
      <c r="AE3416" s="16" t="str">
        <f t="shared" si="320"/>
        <v/>
      </c>
      <c r="AF3416" s="16" t="str">
        <f t="shared" si="321"/>
        <v/>
      </c>
      <c r="AG3416" s="16">
        <f t="shared" si="322"/>
        <v>1.1413677495296851E-2</v>
      </c>
      <c r="AH3416" s="16" t="str">
        <f t="shared" si="323"/>
        <v/>
      </c>
      <c r="AI3416" s="17" t="str">
        <f>IF('Peer Comparison Tool'!$D$11="NR","",IF($C3416='Peer Comparison Tool'!$D$9,COUNT('ALLL &lt;50B Database'!$AI$1:AI3415)+1,""))</f>
        <v/>
      </c>
    </row>
    <row r="3417" spans="1:35" x14ac:dyDescent="0.25">
      <c r="A3417" t="s">
        <v>101</v>
      </c>
      <c r="B3417">
        <v>149150</v>
      </c>
      <c r="C3417" s="5" t="s">
        <v>4163</v>
      </c>
      <c r="D3417" s="5" t="s">
        <v>4390</v>
      </c>
      <c r="E3417" s="5" t="s">
        <v>4388</v>
      </c>
      <c r="F3417" s="2">
        <v>1618</v>
      </c>
      <c r="G3417" s="2">
        <v>132561</v>
      </c>
      <c r="H3417" s="2">
        <v>86378</v>
      </c>
      <c r="I3417" s="2">
        <v>2608</v>
      </c>
      <c r="J3417" s="2">
        <v>83770</v>
      </c>
      <c r="K3417" s="33">
        <v>1.9314790497791574E-2</v>
      </c>
      <c r="L3417" s="2">
        <v>1324</v>
      </c>
      <c r="M3417" s="2">
        <v>121013</v>
      </c>
      <c r="N3417" s="2">
        <v>80760</v>
      </c>
      <c r="O3417" s="33">
        <v>1.6394254581475979E-2</v>
      </c>
      <c r="P3417" s="2">
        <v>1357</v>
      </c>
      <c r="Q3417" s="2">
        <v>117655</v>
      </c>
      <c r="R3417" s="2">
        <v>81765</v>
      </c>
      <c r="S3417" s="35">
        <v>1.6596343178621659E-2</v>
      </c>
      <c r="T3417" t="s">
        <v>4388</v>
      </c>
      <c r="U3417" t="s">
        <v>4388</v>
      </c>
      <c r="V3417" s="5" t="s">
        <v>4390</v>
      </c>
      <c r="W3417" s="5">
        <v>0</v>
      </c>
      <c r="X3417" s="4">
        <v>2.718447319169915E-3</v>
      </c>
      <c r="Y3417" s="6">
        <v>261</v>
      </c>
      <c r="Z3417" s="4">
        <v>2.020885971456797E-4</v>
      </c>
      <c r="AA3417" s="5">
        <v>632</v>
      </c>
      <c r="AC3417" s="16" t="str">
        <f t="shared" si="318"/>
        <v/>
      </c>
      <c r="AD3417" s="16" t="str">
        <f t="shared" si="319"/>
        <v/>
      </c>
      <c r="AE3417" s="16" t="str">
        <f t="shared" si="320"/>
        <v/>
      </c>
      <c r="AF3417" s="16" t="str">
        <f t="shared" si="321"/>
        <v/>
      </c>
      <c r="AG3417" s="16">
        <f t="shared" si="322"/>
        <v>1.9314790497791574E-2</v>
      </c>
      <c r="AH3417" s="16" t="str">
        <f t="shared" si="323"/>
        <v/>
      </c>
      <c r="AI3417" s="17" t="str">
        <f>IF('Peer Comparison Tool'!$D$11="NR","",IF($C3417='Peer Comparison Tool'!$D$9,COUNT('ALLL &lt;50B Database'!$AI$1:AI3416)+1,""))</f>
        <v/>
      </c>
    </row>
    <row r="3418" spans="1:35" x14ac:dyDescent="0.25">
      <c r="A3418" t="s">
        <v>2586</v>
      </c>
      <c r="B3418">
        <v>686758</v>
      </c>
      <c r="C3418" s="5" t="s">
        <v>2569</v>
      </c>
      <c r="D3418" s="5" t="s">
        <v>4390</v>
      </c>
      <c r="E3418" s="5" t="s">
        <v>4388</v>
      </c>
      <c r="F3418" s="2">
        <v>370</v>
      </c>
      <c r="G3418" s="2">
        <v>132551</v>
      </c>
      <c r="H3418" s="2">
        <v>28719</v>
      </c>
      <c r="I3418" s="2">
        <v>4862</v>
      </c>
      <c r="J3418" s="2">
        <v>23857</v>
      </c>
      <c r="K3418" s="33">
        <v>1.5509074904640147E-2</v>
      </c>
      <c r="L3418" s="2">
        <v>469</v>
      </c>
      <c r="M3418" s="2">
        <v>127889</v>
      </c>
      <c r="N3418" s="2">
        <v>24177</v>
      </c>
      <c r="O3418" s="33">
        <v>1.939860197708566E-2</v>
      </c>
      <c r="P3418" s="2">
        <v>369</v>
      </c>
      <c r="Q3418" s="2">
        <v>127101</v>
      </c>
      <c r="R3418" s="2">
        <v>20530</v>
      </c>
      <c r="S3418" s="35">
        <v>1.7973697028738432E-2</v>
      </c>
      <c r="T3418" t="s">
        <v>4388</v>
      </c>
      <c r="U3418" t="s">
        <v>4388</v>
      </c>
      <c r="V3418" s="5" t="s">
        <v>4390</v>
      </c>
      <c r="W3418" s="5">
        <v>0</v>
      </c>
      <c r="X3418" s="4">
        <v>-2.4646221240982851E-3</v>
      </c>
      <c r="Y3418" s="6">
        <v>1</v>
      </c>
      <c r="Z3418" s="4">
        <v>-1.4249049483472283E-3</v>
      </c>
      <c r="AA3418" s="5">
        <v>1433</v>
      </c>
      <c r="AC3418" s="16" t="str">
        <f t="shared" si="318"/>
        <v/>
      </c>
      <c r="AD3418" s="16" t="str">
        <f t="shared" si="319"/>
        <v/>
      </c>
      <c r="AE3418" s="16" t="str">
        <f t="shared" si="320"/>
        <v/>
      </c>
      <c r="AF3418" s="16" t="str">
        <f t="shared" si="321"/>
        <v/>
      </c>
      <c r="AG3418" s="16">
        <f t="shared" si="322"/>
        <v>1.5509074904640147E-2</v>
      </c>
      <c r="AH3418" s="16" t="str">
        <f t="shared" si="323"/>
        <v/>
      </c>
      <c r="AI3418" s="17" t="str">
        <f>IF('Peer Comparison Tool'!$D$11="NR","",IF($C3418='Peer Comparison Tool'!$D$9,COUNT('ALLL &lt;50B Database'!$AI$1:AI3417)+1,""))</f>
        <v/>
      </c>
    </row>
    <row r="3419" spans="1:35" x14ac:dyDescent="0.25">
      <c r="A3419" t="s">
        <v>3689</v>
      </c>
      <c r="B3419">
        <v>942539</v>
      </c>
      <c r="C3419" s="5" t="s">
        <v>3603</v>
      </c>
      <c r="D3419" s="5" t="s">
        <v>4390</v>
      </c>
      <c r="E3419" s="5" t="s">
        <v>4388</v>
      </c>
      <c r="F3419" s="2">
        <v>1331</v>
      </c>
      <c r="G3419" s="2">
        <v>132544</v>
      </c>
      <c r="H3419" s="2">
        <v>94968</v>
      </c>
      <c r="I3419" s="2">
        <v>3555</v>
      </c>
      <c r="J3419" s="2">
        <v>91413</v>
      </c>
      <c r="K3419" s="33">
        <v>1.4560292299782307E-2</v>
      </c>
      <c r="L3419" s="2">
        <v>1271</v>
      </c>
      <c r="M3419" s="2">
        <v>124186</v>
      </c>
      <c r="N3419" s="2">
        <v>92383</v>
      </c>
      <c r="O3419" s="33">
        <v>1.3757942478594546E-2</v>
      </c>
      <c r="P3419" s="2">
        <v>1235</v>
      </c>
      <c r="Q3419" s="2">
        <v>125007</v>
      </c>
      <c r="R3419" s="2">
        <v>91676</v>
      </c>
      <c r="S3419" s="35">
        <v>1.3471355643788995E-2</v>
      </c>
      <c r="T3419" t="s">
        <v>4388</v>
      </c>
      <c r="U3419" t="s">
        <v>4388</v>
      </c>
      <c r="V3419" s="5" t="s">
        <v>4390</v>
      </c>
      <c r="W3419" s="5">
        <v>0</v>
      </c>
      <c r="X3419" s="4">
        <v>1.0889366559933122E-3</v>
      </c>
      <c r="Y3419" s="6">
        <v>96</v>
      </c>
      <c r="Z3419" s="4">
        <v>-2.8658683480555121E-4</v>
      </c>
      <c r="AA3419" s="5">
        <v>1749</v>
      </c>
      <c r="AC3419" s="16" t="str">
        <f t="shared" si="318"/>
        <v/>
      </c>
      <c r="AD3419" s="16" t="str">
        <f t="shared" si="319"/>
        <v/>
      </c>
      <c r="AE3419" s="16" t="str">
        <f t="shared" si="320"/>
        <v/>
      </c>
      <c r="AF3419" s="16" t="str">
        <f t="shared" si="321"/>
        <v/>
      </c>
      <c r="AG3419" s="16">
        <f t="shared" si="322"/>
        <v>1.4560292299782307E-2</v>
      </c>
      <c r="AH3419" s="16" t="str">
        <f t="shared" si="323"/>
        <v/>
      </c>
      <c r="AI3419" s="17" t="str">
        <f>IF('Peer Comparison Tool'!$D$11="NR","",IF($C3419='Peer Comparison Tool'!$D$9,COUNT('ALLL &lt;50B Database'!$AI$1:AI3418)+1,""))</f>
        <v/>
      </c>
    </row>
    <row r="3420" spans="1:35" x14ac:dyDescent="0.25">
      <c r="A3420" t="s">
        <v>869</v>
      </c>
      <c r="B3420">
        <v>2304636</v>
      </c>
      <c r="C3420" s="5" t="s">
        <v>1389</v>
      </c>
      <c r="D3420" s="5" t="s">
        <v>4387</v>
      </c>
      <c r="E3420" s="5" t="s">
        <v>4388</v>
      </c>
      <c r="F3420" s="2">
        <v>1253</v>
      </c>
      <c r="G3420" s="2">
        <v>132478</v>
      </c>
      <c r="H3420" s="2">
        <v>102279</v>
      </c>
      <c r="I3420" s="2">
        <v>0</v>
      </c>
      <c r="J3420" s="2">
        <v>102279</v>
      </c>
      <c r="K3420" s="33">
        <v>1.2250804172899617E-2</v>
      </c>
      <c r="L3420" s="2">
        <v>1018</v>
      </c>
      <c r="M3420" s="2">
        <v>103197</v>
      </c>
      <c r="N3420" s="2">
        <v>79609</v>
      </c>
      <c r="O3420" s="33">
        <v>1.2787498900878042E-2</v>
      </c>
      <c r="P3420" s="2">
        <v>1181</v>
      </c>
      <c r="Q3420" s="2">
        <v>109261</v>
      </c>
      <c r="R3420" s="2">
        <v>82884</v>
      </c>
      <c r="S3420" s="35">
        <v>1.4248829689686791E-2</v>
      </c>
      <c r="T3420" t="s">
        <v>4388</v>
      </c>
      <c r="U3420" t="s">
        <v>4388</v>
      </c>
      <c r="V3420" s="5" t="s">
        <v>4387</v>
      </c>
      <c r="W3420" s="5">
        <v>0</v>
      </c>
      <c r="X3420" s="4">
        <v>-1.9980255167871743E-3</v>
      </c>
      <c r="Y3420" s="6">
        <v>72</v>
      </c>
      <c r="Z3420" s="4">
        <v>1.4613307888087495E-3</v>
      </c>
      <c r="AA3420" s="5">
        <v>2806</v>
      </c>
      <c r="AC3420" s="16" t="str">
        <f t="shared" si="318"/>
        <v/>
      </c>
      <c r="AD3420" s="16" t="str">
        <f t="shared" si="319"/>
        <v/>
      </c>
      <c r="AE3420" s="16" t="str">
        <f t="shared" si="320"/>
        <v/>
      </c>
      <c r="AF3420" s="16" t="str">
        <f t="shared" si="321"/>
        <v/>
      </c>
      <c r="AG3420" s="16">
        <f t="shared" si="322"/>
        <v>1.2250804172899617E-2</v>
      </c>
      <c r="AH3420" s="16" t="str">
        <f t="shared" si="323"/>
        <v/>
      </c>
      <c r="AI3420" s="17" t="str">
        <f>IF('Peer Comparison Tool'!$D$11="NR","",IF($C3420='Peer Comparison Tool'!$D$9,COUNT('ALLL &lt;50B Database'!$AI$1:AI3419)+1,""))</f>
        <v/>
      </c>
    </row>
    <row r="3421" spans="1:35" x14ac:dyDescent="0.25">
      <c r="A3421" t="s">
        <v>2929</v>
      </c>
      <c r="B3421">
        <v>3623969</v>
      </c>
      <c r="C3421" s="5" t="s">
        <v>2907</v>
      </c>
      <c r="D3421" s="5" t="s">
        <v>4390</v>
      </c>
      <c r="E3421" s="5" t="s">
        <v>4388</v>
      </c>
      <c r="F3421" s="2">
        <v>1573</v>
      </c>
      <c r="G3421" s="2">
        <v>132451</v>
      </c>
      <c r="H3421" s="2">
        <v>68109</v>
      </c>
      <c r="I3421" s="2">
        <v>7140</v>
      </c>
      <c r="J3421" s="2">
        <v>60969</v>
      </c>
      <c r="K3421" s="33">
        <v>2.5799996719644409E-2</v>
      </c>
      <c r="L3421" s="2">
        <v>1546</v>
      </c>
      <c r="M3421" s="2">
        <v>114986</v>
      </c>
      <c r="N3421" s="2">
        <v>63464</v>
      </c>
      <c r="O3421" s="33">
        <v>2.4360267238119248E-2</v>
      </c>
      <c r="P3421" s="2">
        <v>1559</v>
      </c>
      <c r="Q3421" s="2">
        <v>122339</v>
      </c>
      <c r="R3421" s="2">
        <v>62411</v>
      </c>
      <c r="S3421" s="35">
        <v>2.4979570908974378E-2</v>
      </c>
      <c r="T3421" t="s">
        <v>4388</v>
      </c>
      <c r="U3421" t="s">
        <v>4388</v>
      </c>
      <c r="V3421" s="5" t="s">
        <v>4390</v>
      </c>
      <c r="W3421" s="5">
        <v>0</v>
      </c>
      <c r="X3421" s="4">
        <v>8.2042581067003073E-4</v>
      </c>
      <c r="Y3421" s="6">
        <v>14</v>
      </c>
      <c r="Z3421" s="4">
        <v>6.1930367085513E-4</v>
      </c>
      <c r="AA3421" s="5">
        <v>228</v>
      </c>
      <c r="AC3421" s="16" t="str">
        <f t="shared" si="318"/>
        <v/>
      </c>
      <c r="AD3421" s="16" t="str">
        <f t="shared" si="319"/>
        <v/>
      </c>
      <c r="AE3421" s="16" t="str">
        <f t="shared" si="320"/>
        <v/>
      </c>
      <c r="AF3421" s="16" t="str">
        <f t="shared" si="321"/>
        <v/>
      </c>
      <c r="AG3421" s="16">
        <f t="shared" si="322"/>
        <v>2.5799996719644409E-2</v>
      </c>
      <c r="AH3421" s="16" t="str">
        <f t="shared" si="323"/>
        <v/>
      </c>
      <c r="AI3421" s="17" t="str">
        <f>IF('Peer Comparison Tool'!$D$11="NR","",IF($C3421='Peer Comparison Tool'!$D$9,COUNT('ALLL &lt;50B Database'!$AI$1:AI3420)+1,""))</f>
        <v/>
      </c>
    </row>
    <row r="3422" spans="1:35" x14ac:dyDescent="0.25">
      <c r="A3422" t="s">
        <v>669</v>
      </c>
      <c r="B3422">
        <v>3340903</v>
      </c>
      <c r="C3422" s="5" t="s">
        <v>561</v>
      </c>
      <c r="D3422" s="5" t="s">
        <v>4390</v>
      </c>
      <c r="E3422" s="5" t="s">
        <v>4388</v>
      </c>
      <c r="F3422" s="2">
        <v>1181</v>
      </c>
      <c r="G3422" s="2">
        <v>132422</v>
      </c>
      <c r="H3422" s="2">
        <v>104415</v>
      </c>
      <c r="I3422" s="2">
        <v>14472</v>
      </c>
      <c r="J3422" s="2">
        <v>89943</v>
      </c>
      <c r="K3422" s="33">
        <v>1.3130538229767742E-2</v>
      </c>
      <c r="L3422" s="2">
        <v>1065</v>
      </c>
      <c r="M3422" s="2">
        <v>109034</v>
      </c>
      <c r="N3422" s="2">
        <v>87755</v>
      </c>
      <c r="O3422" s="33">
        <v>1.2136060623326306E-2</v>
      </c>
      <c r="P3422" s="2">
        <v>1176</v>
      </c>
      <c r="Q3422" s="2">
        <v>113794</v>
      </c>
      <c r="R3422" s="2">
        <v>90798</v>
      </c>
      <c r="S3422" s="35">
        <v>1.2951827132756229E-2</v>
      </c>
      <c r="T3422" t="s">
        <v>4388</v>
      </c>
      <c r="U3422" t="s">
        <v>4388</v>
      </c>
      <c r="V3422" s="5" t="s">
        <v>4390</v>
      </c>
      <c r="W3422" s="5">
        <v>0</v>
      </c>
      <c r="X3422" s="4">
        <v>1.7871109701151321E-4</v>
      </c>
      <c r="Y3422" s="6">
        <v>5</v>
      </c>
      <c r="Z3422" s="4">
        <v>8.1576650942992261E-4</v>
      </c>
      <c r="AA3422" s="5">
        <v>2354</v>
      </c>
      <c r="AC3422" s="16" t="str">
        <f t="shared" si="318"/>
        <v/>
      </c>
      <c r="AD3422" s="16" t="str">
        <f t="shared" si="319"/>
        <v/>
      </c>
      <c r="AE3422" s="16" t="str">
        <f t="shared" si="320"/>
        <v/>
      </c>
      <c r="AF3422" s="16" t="str">
        <f t="shared" si="321"/>
        <v/>
      </c>
      <c r="AG3422" s="16">
        <f t="shared" si="322"/>
        <v>1.3130538229767742E-2</v>
      </c>
      <c r="AH3422" s="16" t="str">
        <f t="shared" si="323"/>
        <v/>
      </c>
      <c r="AI3422" s="17" t="str">
        <f>IF('Peer Comparison Tool'!$D$11="NR","",IF($C3422='Peer Comparison Tool'!$D$9,COUNT('ALLL &lt;50B Database'!$AI$1:AI3421)+1,""))</f>
        <v/>
      </c>
    </row>
    <row r="3423" spans="1:35" x14ac:dyDescent="0.25">
      <c r="A3423" t="s">
        <v>2678</v>
      </c>
      <c r="B3423">
        <v>821157</v>
      </c>
      <c r="C3423" s="5" t="s">
        <v>2642</v>
      </c>
      <c r="D3423" s="5" t="s">
        <v>4390</v>
      </c>
      <c r="E3423" s="5" t="s">
        <v>4388</v>
      </c>
      <c r="F3423" s="2">
        <v>1117</v>
      </c>
      <c r="G3423" s="2">
        <v>132419</v>
      </c>
      <c r="H3423" s="2">
        <v>100246</v>
      </c>
      <c r="I3423" s="2">
        <v>6104</v>
      </c>
      <c r="J3423" s="2">
        <v>94142</v>
      </c>
      <c r="K3423" s="33">
        <v>1.1865054917040216E-2</v>
      </c>
      <c r="L3423" s="2">
        <v>1122</v>
      </c>
      <c r="M3423" s="2">
        <v>127465</v>
      </c>
      <c r="N3423" s="2">
        <v>94322</v>
      </c>
      <c r="O3423" s="33">
        <v>1.1895422064841713E-2</v>
      </c>
      <c r="P3423" s="2">
        <v>1117</v>
      </c>
      <c r="Q3423" s="2">
        <v>129781</v>
      </c>
      <c r="R3423" s="2">
        <v>92889</v>
      </c>
      <c r="S3423" s="35">
        <v>1.2025105233127711E-2</v>
      </c>
      <c r="T3423" t="s">
        <v>4388</v>
      </c>
      <c r="U3423" t="s">
        <v>4388</v>
      </c>
      <c r="V3423" s="5" t="s">
        <v>4390</v>
      </c>
      <c r="W3423" s="5">
        <v>0</v>
      </c>
      <c r="X3423" s="4">
        <v>-1.6005031608749484E-4</v>
      </c>
      <c r="Y3423" s="6">
        <v>0</v>
      </c>
      <c r="Z3423" s="4">
        <v>1.2968316828599821E-4</v>
      </c>
      <c r="AA3423" s="5">
        <v>2992</v>
      </c>
      <c r="AC3423" s="16" t="str">
        <f t="shared" si="318"/>
        <v/>
      </c>
      <c r="AD3423" s="16" t="str">
        <f t="shared" si="319"/>
        <v/>
      </c>
      <c r="AE3423" s="16" t="str">
        <f t="shared" si="320"/>
        <v/>
      </c>
      <c r="AF3423" s="16" t="str">
        <f t="shared" si="321"/>
        <v/>
      </c>
      <c r="AG3423" s="16">
        <f t="shared" si="322"/>
        <v>1.1865054917040216E-2</v>
      </c>
      <c r="AH3423" s="16" t="str">
        <f t="shared" si="323"/>
        <v/>
      </c>
      <c r="AI3423" s="17" t="str">
        <f>IF('Peer Comparison Tool'!$D$11="NR","",IF($C3423='Peer Comparison Tool'!$D$9,COUNT('ALLL &lt;50B Database'!$AI$1:AI3422)+1,""))</f>
        <v/>
      </c>
    </row>
    <row r="3424" spans="1:35" x14ac:dyDescent="0.25">
      <c r="A3424" t="s">
        <v>1495</v>
      </c>
      <c r="B3424">
        <v>673851</v>
      </c>
      <c r="C3424" s="5" t="s">
        <v>1389</v>
      </c>
      <c r="D3424" s="5" t="s">
        <v>4390</v>
      </c>
      <c r="E3424" s="5" t="s">
        <v>4388</v>
      </c>
      <c r="F3424" s="2">
        <v>914</v>
      </c>
      <c r="G3424" s="2">
        <v>132370</v>
      </c>
      <c r="H3424" s="2">
        <v>74488</v>
      </c>
      <c r="I3424" s="2">
        <v>3403</v>
      </c>
      <c r="J3424" s="2">
        <v>71085</v>
      </c>
      <c r="K3424" s="33">
        <v>1.2857846240416403E-2</v>
      </c>
      <c r="L3424" s="2">
        <v>948</v>
      </c>
      <c r="M3424" s="2">
        <v>104889</v>
      </c>
      <c r="N3424" s="2">
        <v>70942</v>
      </c>
      <c r="O3424" s="33">
        <v>1.3363028953229399E-2</v>
      </c>
      <c r="P3424" s="2">
        <v>904</v>
      </c>
      <c r="Q3424" s="2">
        <v>104532</v>
      </c>
      <c r="R3424" s="2">
        <v>69757</v>
      </c>
      <c r="S3424" s="35">
        <v>1.2959272904511375E-2</v>
      </c>
      <c r="T3424" t="s">
        <v>4388</v>
      </c>
      <c r="U3424" t="s">
        <v>4388</v>
      </c>
      <c r="V3424" s="5" t="s">
        <v>4390</v>
      </c>
      <c r="W3424" s="5">
        <v>0</v>
      </c>
      <c r="X3424" s="4">
        <v>-1.0142666409497167E-4</v>
      </c>
      <c r="Y3424" s="6">
        <v>10</v>
      </c>
      <c r="Z3424" s="4">
        <v>-4.0375604871802431E-4</v>
      </c>
      <c r="AA3424" s="5">
        <v>2519</v>
      </c>
      <c r="AC3424" s="16" t="str">
        <f t="shared" si="318"/>
        <v/>
      </c>
      <c r="AD3424" s="16" t="str">
        <f t="shared" si="319"/>
        <v/>
      </c>
      <c r="AE3424" s="16" t="str">
        <f t="shared" si="320"/>
        <v/>
      </c>
      <c r="AF3424" s="16" t="str">
        <f t="shared" si="321"/>
        <v/>
      </c>
      <c r="AG3424" s="16">
        <f t="shared" si="322"/>
        <v>1.2857846240416403E-2</v>
      </c>
      <c r="AH3424" s="16" t="str">
        <f t="shared" si="323"/>
        <v/>
      </c>
      <c r="AI3424" s="17" t="str">
        <f>IF('Peer Comparison Tool'!$D$11="NR","",IF($C3424='Peer Comparison Tool'!$D$9,COUNT('ALLL &lt;50B Database'!$AI$1:AI3423)+1,""))</f>
        <v/>
      </c>
    </row>
    <row r="3425" spans="1:35" x14ac:dyDescent="0.25">
      <c r="A3425" t="s">
        <v>1894</v>
      </c>
      <c r="B3425">
        <v>948278</v>
      </c>
      <c r="C3425" s="5" t="s">
        <v>1795</v>
      </c>
      <c r="D3425" s="5" t="s">
        <v>4390</v>
      </c>
      <c r="E3425" s="5" t="s">
        <v>4388</v>
      </c>
      <c r="F3425" s="2">
        <v>444</v>
      </c>
      <c r="G3425" s="2">
        <v>132310</v>
      </c>
      <c r="H3425" s="2">
        <v>75463</v>
      </c>
      <c r="I3425" s="2">
        <v>0</v>
      </c>
      <c r="J3425" s="2">
        <v>75463</v>
      </c>
      <c r="K3425" s="33">
        <v>5.8836780939003222E-3</v>
      </c>
      <c r="L3425" s="2">
        <v>445</v>
      </c>
      <c r="M3425" s="2">
        <v>116548</v>
      </c>
      <c r="N3425" s="2">
        <v>75126</v>
      </c>
      <c r="O3425" s="33">
        <v>5.9233820514868352E-3</v>
      </c>
      <c r="P3425" s="2">
        <v>444</v>
      </c>
      <c r="Q3425" s="2">
        <v>120071</v>
      </c>
      <c r="R3425" s="2">
        <v>76418</v>
      </c>
      <c r="S3425" s="35">
        <v>5.8101494412311234E-3</v>
      </c>
      <c r="T3425" t="s">
        <v>4388</v>
      </c>
      <c r="U3425" t="s">
        <v>4388</v>
      </c>
      <c r="V3425" s="5" t="s">
        <v>4390</v>
      </c>
      <c r="W3425" s="5">
        <v>0</v>
      </c>
      <c r="X3425" s="4">
        <v>7.3528652669198856E-5</v>
      </c>
      <c r="Y3425" s="6">
        <v>0</v>
      </c>
      <c r="Z3425" s="4">
        <v>-1.1323261025571185E-4</v>
      </c>
      <c r="AA3425" s="5">
        <v>4588</v>
      </c>
      <c r="AC3425" s="16" t="str">
        <f t="shared" si="318"/>
        <v/>
      </c>
      <c r="AD3425" s="16" t="str">
        <f t="shared" si="319"/>
        <v/>
      </c>
      <c r="AE3425" s="16" t="str">
        <f t="shared" si="320"/>
        <v/>
      </c>
      <c r="AF3425" s="16" t="str">
        <f t="shared" si="321"/>
        <v/>
      </c>
      <c r="AG3425" s="16">
        <f t="shared" si="322"/>
        <v>5.8836780939003222E-3</v>
      </c>
      <c r="AH3425" s="16" t="str">
        <f t="shared" si="323"/>
        <v/>
      </c>
      <c r="AI3425" s="17" t="str">
        <f>IF('Peer Comparison Tool'!$D$11="NR","",IF($C3425='Peer Comparison Tool'!$D$9,COUNT('ALLL &lt;50B Database'!$AI$1:AI3424)+1,""))</f>
        <v/>
      </c>
    </row>
    <row r="3426" spans="1:35" x14ac:dyDescent="0.25">
      <c r="A3426" t="s">
        <v>852</v>
      </c>
      <c r="B3426">
        <v>178244</v>
      </c>
      <c r="C3426" s="5" t="s">
        <v>716</v>
      </c>
      <c r="D3426" s="5" t="s">
        <v>4390</v>
      </c>
      <c r="E3426" s="5" t="s">
        <v>4388</v>
      </c>
      <c r="F3426" s="2">
        <v>1817</v>
      </c>
      <c r="G3426" s="2">
        <v>132292</v>
      </c>
      <c r="H3426" s="2">
        <v>99274</v>
      </c>
      <c r="I3426" s="2">
        <v>4289</v>
      </c>
      <c r="J3426" s="2">
        <v>94985</v>
      </c>
      <c r="K3426" s="33">
        <v>1.9129336210980681E-2</v>
      </c>
      <c r="L3426" s="2">
        <v>1299</v>
      </c>
      <c r="M3426" s="2">
        <v>121869</v>
      </c>
      <c r="N3426" s="2">
        <v>95409</v>
      </c>
      <c r="O3426" s="33">
        <v>1.3615067760903059E-2</v>
      </c>
      <c r="P3426" s="2">
        <v>1598</v>
      </c>
      <c r="Q3426" s="2">
        <v>123398</v>
      </c>
      <c r="R3426" s="2">
        <v>97309</v>
      </c>
      <c r="S3426" s="35">
        <v>1.6421913697602483E-2</v>
      </c>
      <c r="T3426" t="s">
        <v>4388</v>
      </c>
      <c r="U3426" t="s">
        <v>4388</v>
      </c>
      <c r="V3426" s="5" t="s">
        <v>4390</v>
      </c>
      <c r="W3426" s="5">
        <v>0</v>
      </c>
      <c r="X3426" s="4">
        <v>2.7074225133781986E-3</v>
      </c>
      <c r="Y3426" s="6">
        <v>219</v>
      </c>
      <c r="Z3426" s="4">
        <v>2.8068459366994234E-3</v>
      </c>
      <c r="AA3426" s="5">
        <v>654</v>
      </c>
      <c r="AC3426" s="16" t="str">
        <f t="shared" si="318"/>
        <v/>
      </c>
      <c r="AD3426" s="16" t="str">
        <f t="shared" si="319"/>
        <v/>
      </c>
      <c r="AE3426" s="16" t="str">
        <f t="shared" si="320"/>
        <v/>
      </c>
      <c r="AF3426" s="16" t="str">
        <f t="shared" si="321"/>
        <v/>
      </c>
      <c r="AG3426" s="16">
        <f t="shared" si="322"/>
        <v>1.9129336210980681E-2</v>
      </c>
      <c r="AH3426" s="16" t="str">
        <f t="shared" si="323"/>
        <v/>
      </c>
      <c r="AI3426" s="17" t="str">
        <f>IF('Peer Comparison Tool'!$D$11="NR","",IF($C3426='Peer Comparison Tool'!$D$9,COUNT('ALLL &lt;50B Database'!$AI$1:AI3425)+1,""))</f>
        <v/>
      </c>
    </row>
    <row r="3427" spans="1:35" x14ac:dyDescent="0.25">
      <c r="A3427" t="s">
        <v>175</v>
      </c>
      <c r="B3427">
        <v>748441</v>
      </c>
      <c r="C3427" s="5" t="s">
        <v>113</v>
      </c>
      <c r="D3427" s="5" t="s">
        <v>4390</v>
      </c>
      <c r="E3427" s="5" t="s">
        <v>4388</v>
      </c>
      <c r="F3427" s="2">
        <v>261</v>
      </c>
      <c r="G3427" s="2">
        <v>132227</v>
      </c>
      <c r="H3427" s="2">
        <v>49520</v>
      </c>
      <c r="I3427" s="2">
        <v>631</v>
      </c>
      <c r="J3427" s="2">
        <v>48889</v>
      </c>
      <c r="K3427" s="33">
        <v>5.3386242303994766E-3</v>
      </c>
      <c r="L3427" s="2">
        <v>245</v>
      </c>
      <c r="M3427" s="2">
        <v>124134</v>
      </c>
      <c r="N3427" s="2">
        <v>47561</v>
      </c>
      <c r="O3427" s="33">
        <v>5.1512794096003024E-3</v>
      </c>
      <c r="P3427" s="2">
        <v>260</v>
      </c>
      <c r="Q3427" s="2">
        <v>126939</v>
      </c>
      <c r="R3427" s="2">
        <v>48065</v>
      </c>
      <c r="S3427" s="35">
        <v>5.4093415166961405E-3</v>
      </c>
      <c r="T3427" t="s">
        <v>4388</v>
      </c>
      <c r="U3427" t="s">
        <v>4388</v>
      </c>
      <c r="V3427" s="5" t="s">
        <v>4390</v>
      </c>
      <c r="W3427" s="5">
        <v>0</v>
      </c>
      <c r="X3427" s="4">
        <v>-7.0717286296663982E-5</v>
      </c>
      <c r="Y3427" s="6">
        <v>1</v>
      </c>
      <c r="Z3427" s="4">
        <v>2.5806210709583815E-4</v>
      </c>
      <c r="AA3427" s="5">
        <v>4632</v>
      </c>
      <c r="AC3427" s="16" t="str">
        <f t="shared" si="318"/>
        <v/>
      </c>
      <c r="AD3427" s="16" t="str">
        <f t="shared" si="319"/>
        <v/>
      </c>
      <c r="AE3427" s="16" t="str">
        <f t="shared" si="320"/>
        <v/>
      </c>
      <c r="AF3427" s="16" t="str">
        <f t="shared" si="321"/>
        <v/>
      </c>
      <c r="AG3427" s="16">
        <f t="shared" si="322"/>
        <v>5.3386242303994766E-3</v>
      </c>
      <c r="AH3427" s="16" t="str">
        <f t="shared" si="323"/>
        <v/>
      </c>
      <c r="AI3427" s="17" t="str">
        <f>IF('Peer Comparison Tool'!$D$11="NR","",IF($C3427='Peer Comparison Tool'!$D$9,COUNT('ALLL &lt;50B Database'!$AI$1:AI3426)+1,""))</f>
        <v/>
      </c>
    </row>
    <row r="3428" spans="1:35" x14ac:dyDescent="0.25">
      <c r="A3428" t="s">
        <v>2164</v>
      </c>
      <c r="B3428">
        <v>2391588</v>
      </c>
      <c r="C3428" s="5" t="s">
        <v>2041</v>
      </c>
      <c r="D3428" s="5" t="s">
        <v>4390</v>
      </c>
      <c r="E3428" s="5" t="s">
        <v>4388</v>
      </c>
      <c r="F3428" s="2">
        <v>1194</v>
      </c>
      <c r="G3428" s="2">
        <v>132226</v>
      </c>
      <c r="H3428" s="2">
        <v>99223</v>
      </c>
      <c r="I3428" s="2">
        <v>14880</v>
      </c>
      <c r="J3428" s="2">
        <v>84343</v>
      </c>
      <c r="K3428" s="33">
        <v>1.4156480087262726E-2</v>
      </c>
      <c r="L3428" s="2">
        <v>1000</v>
      </c>
      <c r="M3428" s="2">
        <v>116712</v>
      </c>
      <c r="N3428" s="2">
        <v>88939</v>
      </c>
      <c r="O3428" s="33">
        <v>1.1243661385893703E-2</v>
      </c>
      <c r="P3428" s="2">
        <v>1132</v>
      </c>
      <c r="Q3428" s="2">
        <v>120870</v>
      </c>
      <c r="R3428" s="2">
        <v>88771</v>
      </c>
      <c r="S3428" s="35">
        <v>1.2751912223586532E-2</v>
      </c>
      <c r="T3428" t="s">
        <v>4388</v>
      </c>
      <c r="U3428" t="s">
        <v>4388</v>
      </c>
      <c r="V3428" s="5" t="s">
        <v>4390</v>
      </c>
      <c r="W3428" s="5">
        <v>0</v>
      </c>
      <c r="X3428" s="4">
        <v>1.4045678636761937E-3</v>
      </c>
      <c r="Y3428" s="6">
        <v>62</v>
      </c>
      <c r="Z3428" s="4">
        <v>1.5082508376928292E-3</v>
      </c>
      <c r="AA3428" s="5">
        <v>1913</v>
      </c>
      <c r="AC3428" s="16" t="str">
        <f t="shared" si="318"/>
        <v/>
      </c>
      <c r="AD3428" s="16" t="str">
        <f t="shared" si="319"/>
        <v/>
      </c>
      <c r="AE3428" s="16" t="str">
        <f t="shared" si="320"/>
        <v/>
      </c>
      <c r="AF3428" s="16" t="str">
        <f t="shared" si="321"/>
        <v/>
      </c>
      <c r="AG3428" s="16">
        <f t="shared" si="322"/>
        <v>1.4156480087262726E-2</v>
      </c>
      <c r="AH3428" s="16" t="str">
        <f t="shared" si="323"/>
        <v/>
      </c>
      <c r="AI3428" s="17" t="str">
        <f>IF('Peer Comparison Tool'!$D$11="NR","",IF($C3428='Peer Comparison Tool'!$D$9,COUNT('ALLL &lt;50B Database'!$AI$1:AI3427)+1,""))</f>
        <v/>
      </c>
    </row>
    <row r="3429" spans="1:35" x14ac:dyDescent="0.25">
      <c r="A3429" t="s">
        <v>206</v>
      </c>
      <c r="B3429">
        <v>3480069</v>
      </c>
      <c r="C3429" s="5" t="s">
        <v>194</v>
      </c>
      <c r="D3429" s="5" t="s">
        <v>4387</v>
      </c>
      <c r="E3429" s="5" t="s">
        <v>4388</v>
      </c>
      <c r="F3429" s="2">
        <v>624</v>
      </c>
      <c r="G3429" s="2">
        <v>132191</v>
      </c>
      <c r="H3429" s="2">
        <v>78138</v>
      </c>
      <c r="I3429" s="2">
        <v>27061</v>
      </c>
      <c r="J3429" s="2">
        <v>51077</v>
      </c>
      <c r="K3429" s="33">
        <v>1.2216849071010435E-2</v>
      </c>
      <c r="L3429" s="2">
        <v>623</v>
      </c>
      <c r="M3429" s="2">
        <v>81108</v>
      </c>
      <c r="N3429" s="2">
        <v>48067</v>
      </c>
      <c r="O3429" s="33">
        <v>1.2961075165914245E-2</v>
      </c>
      <c r="P3429" s="2">
        <v>624</v>
      </c>
      <c r="Q3429" s="2">
        <v>90124</v>
      </c>
      <c r="R3429" s="2">
        <v>45972</v>
      </c>
      <c r="S3429" s="35">
        <v>1.357347950926651E-2</v>
      </c>
      <c r="T3429" t="s">
        <v>4388</v>
      </c>
      <c r="U3429" t="s">
        <v>4388</v>
      </c>
      <c r="V3429" s="5" t="s">
        <v>4387</v>
      </c>
      <c r="W3429" s="5">
        <v>0</v>
      </c>
      <c r="X3429" s="4">
        <v>-1.3566304382560748E-3</v>
      </c>
      <c r="Y3429" s="6">
        <v>0</v>
      </c>
      <c r="Z3429" s="4">
        <v>6.1240434335226544E-4</v>
      </c>
      <c r="AA3429" s="5">
        <v>2828</v>
      </c>
      <c r="AC3429" s="16" t="str">
        <f t="shared" si="318"/>
        <v/>
      </c>
      <c r="AD3429" s="16" t="str">
        <f t="shared" si="319"/>
        <v/>
      </c>
      <c r="AE3429" s="16" t="str">
        <f t="shared" si="320"/>
        <v/>
      </c>
      <c r="AF3429" s="16" t="str">
        <f t="shared" si="321"/>
        <v/>
      </c>
      <c r="AG3429" s="16">
        <f t="shared" si="322"/>
        <v>1.2216849071010435E-2</v>
      </c>
      <c r="AH3429" s="16" t="str">
        <f t="shared" si="323"/>
        <v/>
      </c>
      <c r="AI3429" s="17" t="str">
        <f>IF('Peer Comparison Tool'!$D$11="NR","",IF($C3429='Peer Comparison Tool'!$D$9,COUNT('ALLL &lt;50B Database'!$AI$1:AI3428)+1,""))</f>
        <v/>
      </c>
    </row>
    <row r="3430" spans="1:35" x14ac:dyDescent="0.25">
      <c r="A3430" t="s">
        <v>855</v>
      </c>
      <c r="B3430">
        <v>115146</v>
      </c>
      <c r="C3430" s="5" t="s">
        <v>716</v>
      </c>
      <c r="D3430" s="5" t="s">
        <v>4390</v>
      </c>
      <c r="E3430" s="5" t="s">
        <v>4388</v>
      </c>
      <c r="F3430" s="2">
        <v>880</v>
      </c>
      <c r="G3430" s="2">
        <v>132137</v>
      </c>
      <c r="H3430" s="2">
        <v>93076</v>
      </c>
      <c r="I3430" s="2">
        <v>6168</v>
      </c>
      <c r="J3430" s="2">
        <v>86908</v>
      </c>
      <c r="K3430" s="33">
        <v>1.0125650112762922E-2</v>
      </c>
      <c r="L3430" s="2">
        <v>769</v>
      </c>
      <c r="M3430" s="2">
        <v>124037</v>
      </c>
      <c r="N3430" s="2">
        <v>86163</v>
      </c>
      <c r="O3430" s="33">
        <v>8.9249445817810424E-3</v>
      </c>
      <c r="P3430" s="2">
        <v>770</v>
      </c>
      <c r="Q3430" s="2">
        <v>117113</v>
      </c>
      <c r="R3430" s="2">
        <v>88277</v>
      </c>
      <c r="S3430" s="35">
        <v>8.7225438109586866E-3</v>
      </c>
      <c r="T3430" t="s">
        <v>4388</v>
      </c>
      <c r="U3430" t="s">
        <v>4388</v>
      </c>
      <c r="V3430" s="5" t="s">
        <v>4390</v>
      </c>
      <c r="W3430" s="5">
        <v>0</v>
      </c>
      <c r="X3430" s="4">
        <v>1.4031063018042356E-3</v>
      </c>
      <c r="Y3430" s="6">
        <v>110</v>
      </c>
      <c r="Z3430" s="4">
        <v>-2.0240077082235575E-4</v>
      </c>
      <c r="AA3430" s="5">
        <v>3740</v>
      </c>
      <c r="AC3430" s="16" t="str">
        <f t="shared" si="318"/>
        <v/>
      </c>
      <c r="AD3430" s="16" t="str">
        <f t="shared" si="319"/>
        <v/>
      </c>
      <c r="AE3430" s="16" t="str">
        <f t="shared" si="320"/>
        <v/>
      </c>
      <c r="AF3430" s="16" t="str">
        <f t="shared" si="321"/>
        <v/>
      </c>
      <c r="AG3430" s="16">
        <f t="shared" si="322"/>
        <v>1.0125650112762922E-2</v>
      </c>
      <c r="AH3430" s="16" t="str">
        <f t="shared" si="323"/>
        <v/>
      </c>
      <c r="AI3430" s="17" t="str">
        <f>IF('Peer Comparison Tool'!$D$11="NR","",IF($C3430='Peer Comparison Tool'!$D$9,COUNT('ALLL &lt;50B Database'!$AI$1:AI3429)+1,""))</f>
        <v/>
      </c>
    </row>
    <row r="3431" spans="1:35" x14ac:dyDescent="0.25">
      <c r="A3431" t="s">
        <v>4350</v>
      </c>
      <c r="B3431">
        <v>104234</v>
      </c>
      <c r="C3431" s="5" t="s">
        <v>4315</v>
      </c>
      <c r="D3431" s="5" t="s">
        <v>4390</v>
      </c>
      <c r="E3431" s="5" t="s">
        <v>4388</v>
      </c>
      <c r="F3431" s="2">
        <v>367</v>
      </c>
      <c r="G3431" s="2">
        <v>132106</v>
      </c>
      <c r="H3431" s="2">
        <v>65738</v>
      </c>
      <c r="I3431" s="2">
        <v>6729</v>
      </c>
      <c r="J3431" s="2">
        <v>59009</v>
      </c>
      <c r="K3431" s="33">
        <v>6.2193902625023298E-3</v>
      </c>
      <c r="L3431" s="2">
        <v>361</v>
      </c>
      <c r="M3431" s="2">
        <v>117232</v>
      </c>
      <c r="N3431" s="2">
        <v>58329</v>
      </c>
      <c r="O3431" s="33">
        <v>6.1890311851737559E-3</v>
      </c>
      <c r="P3431" s="2">
        <v>336</v>
      </c>
      <c r="Q3431" s="2">
        <v>119072</v>
      </c>
      <c r="R3431" s="2">
        <v>58420</v>
      </c>
      <c r="S3431" s="35">
        <v>5.7514549811708317E-3</v>
      </c>
      <c r="T3431" t="s">
        <v>4388</v>
      </c>
      <c r="U3431" t="s">
        <v>4388</v>
      </c>
      <c r="V3431" s="5" t="s">
        <v>4390</v>
      </c>
      <c r="W3431" s="5">
        <v>0</v>
      </c>
      <c r="X3431" s="4">
        <v>4.6793528133149808E-4</v>
      </c>
      <c r="Y3431" s="6">
        <v>31</v>
      </c>
      <c r="Z3431" s="4">
        <v>-4.3757620400292421E-4</v>
      </c>
      <c r="AA3431" s="5">
        <v>4562</v>
      </c>
      <c r="AC3431" s="16" t="str">
        <f t="shared" si="318"/>
        <v/>
      </c>
      <c r="AD3431" s="16" t="str">
        <f t="shared" si="319"/>
        <v/>
      </c>
      <c r="AE3431" s="16" t="str">
        <f t="shared" si="320"/>
        <v/>
      </c>
      <c r="AF3431" s="16" t="str">
        <f t="shared" si="321"/>
        <v/>
      </c>
      <c r="AG3431" s="16">
        <f t="shared" si="322"/>
        <v>6.2193902625023298E-3</v>
      </c>
      <c r="AH3431" s="16" t="str">
        <f t="shared" si="323"/>
        <v/>
      </c>
      <c r="AI3431" s="17" t="str">
        <f>IF('Peer Comparison Tool'!$D$11="NR","",IF($C3431='Peer Comparison Tool'!$D$9,COUNT('ALLL &lt;50B Database'!$AI$1:AI3430)+1,""))</f>
        <v/>
      </c>
    </row>
    <row r="3432" spans="1:35" x14ac:dyDescent="0.25">
      <c r="A3432" t="s">
        <v>3948</v>
      </c>
      <c r="B3432">
        <v>958763</v>
      </c>
      <c r="C3432" s="5" t="s">
        <v>3704</v>
      </c>
      <c r="D3432" s="5" t="s">
        <v>4390</v>
      </c>
      <c r="E3432" s="5" t="s">
        <v>4388</v>
      </c>
      <c r="F3432" s="2">
        <v>1757</v>
      </c>
      <c r="G3432" s="2">
        <v>132087</v>
      </c>
      <c r="H3432" s="2">
        <v>69410</v>
      </c>
      <c r="I3432" s="2">
        <v>0</v>
      </c>
      <c r="J3432" s="2">
        <v>69410</v>
      </c>
      <c r="K3432" s="33">
        <v>2.5313355424290449E-2</v>
      </c>
      <c r="L3432" s="2">
        <v>1680</v>
      </c>
      <c r="M3432" s="2">
        <v>117579</v>
      </c>
      <c r="N3432" s="2">
        <v>72196</v>
      </c>
      <c r="O3432" s="33">
        <v>2.3269987256911741E-2</v>
      </c>
      <c r="P3432" s="2">
        <v>1637</v>
      </c>
      <c r="Q3432" s="2">
        <v>121315</v>
      </c>
      <c r="R3432" s="2">
        <v>70144</v>
      </c>
      <c r="S3432" s="35">
        <v>2.3337705291970802E-2</v>
      </c>
      <c r="T3432" t="s">
        <v>4388</v>
      </c>
      <c r="U3432" t="s">
        <v>4388</v>
      </c>
      <c r="V3432" s="5" t="s">
        <v>4390</v>
      </c>
      <c r="W3432" s="5">
        <v>0</v>
      </c>
      <c r="X3432" s="4">
        <v>1.9756501323196472E-3</v>
      </c>
      <c r="Y3432" s="6">
        <v>120</v>
      </c>
      <c r="Z3432" s="4">
        <v>6.7718035059061155E-5</v>
      </c>
      <c r="AA3432" s="5">
        <v>249</v>
      </c>
      <c r="AC3432" s="16" t="str">
        <f t="shared" si="318"/>
        <v/>
      </c>
      <c r="AD3432" s="16" t="str">
        <f t="shared" si="319"/>
        <v/>
      </c>
      <c r="AE3432" s="16" t="str">
        <f t="shared" si="320"/>
        <v/>
      </c>
      <c r="AF3432" s="16" t="str">
        <f t="shared" si="321"/>
        <v/>
      </c>
      <c r="AG3432" s="16">
        <f t="shared" si="322"/>
        <v>2.5313355424290449E-2</v>
      </c>
      <c r="AH3432" s="16" t="str">
        <f t="shared" si="323"/>
        <v/>
      </c>
      <c r="AI3432" s="17" t="str">
        <f>IF('Peer Comparison Tool'!$D$11="NR","",IF($C3432='Peer Comparison Tool'!$D$9,COUNT('ALLL &lt;50B Database'!$AI$1:AI3431)+1,""))</f>
        <v/>
      </c>
    </row>
    <row r="3433" spans="1:35" x14ac:dyDescent="0.25">
      <c r="A3433" t="s">
        <v>3056</v>
      </c>
      <c r="B3433">
        <v>5210989</v>
      </c>
      <c r="C3433" s="5" t="s">
        <v>2948</v>
      </c>
      <c r="D3433" s="5" t="s">
        <v>4390</v>
      </c>
      <c r="E3433" s="5" t="s">
        <v>4388</v>
      </c>
      <c r="F3433" s="2">
        <v>269</v>
      </c>
      <c r="G3433" s="2">
        <v>131979</v>
      </c>
      <c r="H3433" s="2">
        <v>19008</v>
      </c>
      <c r="I3433" s="2">
        <v>0</v>
      </c>
      <c r="J3433" s="2">
        <v>19008</v>
      </c>
      <c r="K3433" s="33">
        <v>1.4151936026936027E-2</v>
      </c>
      <c r="L3433" s="2">
        <v>59</v>
      </c>
      <c r="M3433" s="2">
        <v>100198</v>
      </c>
      <c r="N3433" s="2">
        <v>4679</v>
      </c>
      <c r="O3433" s="33">
        <v>1.260953195127164E-2</v>
      </c>
      <c r="P3433" s="2">
        <v>207</v>
      </c>
      <c r="Q3433" s="2">
        <v>100250</v>
      </c>
      <c r="R3433" s="2">
        <v>13467</v>
      </c>
      <c r="S3433" s="35">
        <v>1.537090666072622E-2</v>
      </c>
      <c r="T3433" t="s">
        <v>4388</v>
      </c>
      <c r="U3433" t="s">
        <v>4388</v>
      </c>
      <c r="V3433" s="5" t="s">
        <v>4390</v>
      </c>
      <c r="W3433" s="5">
        <v>0</v>
      </c>
      <c r="X3433" s="4">
        <v>-1.2189706337901937E-3</v>
      </c>
      <c r="Y3433" s="6">
        <v>62</v>
      </c>
      <c r="Z3433" s="4">
        <v>2.7613747094545806E-3</v>
      </c>
      <c r="AA3433" s="5">
        <v>1916</v>
      </c>
      <c r="AC3433" s="16" t="str">
        <f t="shared" si="318"/>
        <v/>
      </c>
      <c r="AD3433" s="16" t="str">
        <f t="shared" si="319"/>
        <v/>
      </c>
      <c r="AE3433" s="16" t="str">
        <f t="shared" si="320"/>
        <v/>
      </c>
      <c r="AF3433" s="16" t="str">
        <f t="shared" si="321"/>
        <v/>
      </c>
      <c r="AG3433" s="16">
        <f t="shared" si="322"/>
        <v>1.4151936026936027E-2</v>
      </c>
      <c r="AH3433" s="16" t="str">
        <f t="shared" si="323"/>
        <v/>
      </c>
      <c r="AI3433" s="17" t="str">
        <f>IF('Peer Comparison Tool'!$D$11="NR","",IF($C3433='Peer Comparison Tool'!$D$9,COUNT('ALLL &lt;50B Database'!$AI$1:AI3432)+1,""))</f>
        <v/>
      </c>
    </row>
    <row r="3434" spans="1:35" x14ac:dyDescent="0.25">
      <c r="A3434" t="s">
        <v>949</v>
      </c>
      <c r="B3434">
        <v>32766</v>
      </c>
      <c r="C3434" s="5" t="s">
        <v>3704</v>
      </c>
      <c r="D3434" s="5" t="s">
        <v>4390</v>
      </c>
      <c r="E3434" s="5" t="s">
        <v>4388</v>
      </c>
      <c r="F3434" s="2">
        <v>217</v>
      </c>
      <c r="G3434" s="2">
        <v>131923</v>
      </c>
      <c r="H3434" s="2">
        <v>59179</v>
      </c>
      <c r="I3434" s="2">
        <v>27692</v>
      </c>
      <c r="J3434" s="2">
        <v>31487</v>
      </c>
      <c r="K3434" s="33">
        <v>6.8917330961984309E-3</v>
      </c>
      <c r="L3434" s="2">
        <v>60</v>
      </c>
      <c r="M3434" s="2">
        <v>110264</v>
      </c>
      <c r="N3434" s="2">
        <v>18421</v>
      </c>
      <c r="O3434" s="33">
        <v>3.2571521632918953E-3</v>
      </c>
      <c r="P3434" s="2">
        <v>217</v>
      </c>
      <c r="Q3434" s="2">
        <v>112479</v>
      </c>
      <c r="R3434" s="2">
        <v>25317</v>
      </c>
      <c r="S3434" s="35">
        <v>8.5713157167120902E-3</v>
      </c>
      <c r="T3434" t="s">
        <v>4388</v>
      </c>
      <c r="U3434" t="s">
        <v>4388</v>
      </c>
      <c r="V3434" s="5" t="s">
        <v>4390</v>
      </c>
      <c r="W3434" s="5">
        <v>0</v>
      </c>
      <c r="X3434" s="4">
        <v>-1.6795826205136593E-3</v>
      </c>
      <c r="Y3434" s="6">
        <v>0</v>
      </c>
      <c r="Z3434" s="4">
        <v>5.3141635534201953E-3</v>
      </c>
      <c r="AA3434" s="5">
        <v>4475</v>
      </c>
      <c r="AC3434" s="16" t="str">
        <f t="shared" si="318"/>
        <v/>
      </c>
      <c r="AD3434" s="16" t="str">
        <f t="shared" si="319"/>
        <v/>
      </c>
      <c r="AE3434" s="16" t="str">
        <f t="shared" si="320"/>
        <v/>
      </c>
      <c r="AF3434" s="16" t="str">
        <f t="shared" si="321"/>
        <v/>
      </c>
      <c r="AG3434" s="16">
        <f t="shared" si="322"/>
        <v>6.8917330961984309E-3</v>
      </c>
      <c r="AH3434" s="16" t="str">
        <f t="shared" si="323"/>
        <v/>
      </c>
      <c r="AI3434" s="17" t="str">
        <f>IF('Peer Comparison Tool'!$D$11="NR","",IF($C3434='Peer Comparison Tool'!$D$9,COUNT('ALLL &lt;50B Database'!$AI$1:AI3433)+1,""))</f>
        <v/>
      </c>
    </row>
    <row r="3435" spans="1:35" x14ac:dyDescent="0.25">
      <c r="A3435" t="s">
        <v>185</v>
      </c>
      <c r="B3435">
        <v>20053</v>
      </c>
      <c r="C3435" s="5" t="s">
        <v>4163</v>
      </c>
      <c r="D3435" s="5" t="s">
        <v>4390</v>
      </c>
      <c r="E3435" s="5" t="s">
        <v>4388</v>
      </c>
      <c r="F3435" s="2">
        <v>1358</v>
      </c>
      <c r="G3435" s="2">
        <v>131901</v>
      </c>
      <c r="H3435" s="2">
        <v>100411</v>
      </c>
      <c r="I3435" s="2">
        <v>5234</v>
      </c>
      <c r="J3435" s="2">
        <v>95177</v>
      </c>
      <c r="K3435" s="33">
        <v>1.4268153020162435E-2</v>
      </c>
      <c r="L3435" s="2">
        <v>1338</v>
      </c>
      <c r="M3435" s="2">
        <v>118336</v>
      </c>
      <c r="N3435" s="2">
        <v>93605</v>
      </c>
      <c r="O3435" s="33">
        <v>1.4294108220714705E-2</v>
      </c>
      <c r="P3435" s="2">
        <v>1327</v>
      </c>
      <c r="Q3435" s="2">
        <v>115649</v>
      </c>
      <c r="R3435" s="2">
        <v>95910</v>
      </c>
      <c r="S3435" s="35">
        <v>1.3835887811489939E-2</v>
      </c>
      <c r="T3435" t="s">
        <v>4388</v>
      </c>
      <c r="U3435" t="s">
        <v>4388</v>
      </c>
      <c r="V3435" s="5" t="s">
        <v>4390</v>
      </c>
      <c r="W3435" s="5">
        <v>0</v>
      </c>
      <c r="X3435" s="4">
        <v>4.3226520867249534E-4</v>
      </c>
      <c r="Y3435" s="6">
        <v>31</v>
      </c>
      <c r="Z3435" s="4">
        <v>-4.5822040922476569E-4</v>
      </c>
      <c r="AA3435" s="5">
        <v>1855</v>
      </c>
      <c r="AC3435" s="16" t="str">
        <f t="shared" si="318"/>
        <v/>
      </c>
      <c r="AD3435" s="16" t="str">
        <f t="shared" si="319"/>
        <v/>
      </c>
      <c r="AE3435" s="16" t="str">
        <f t="shared" si="320"/>
        <v/>
      </c>
      <c r="AF3435" s="16" t="str">
        <f t="shared" si="321"/>
        <v/>
      </c>
      <c r="AG3435" s="16">
        <f t="shared" si="322"/>
        <v>1.4268153020162435E-2</v>
      </c>
      <c r="AH3435" s="16" t="str">
        <f t="shared" si="323"/>
        <v/>
      </c>
      <c r="AI3435" s="17" t="str">
        <f>IF('Peer Comparison Tool'!$D$11="NR","",IF($C3435='Peer Comparison Tool'!$D$9,COUNT('ALLL &lt;50B Database'!$AI$1:AI3434)+1,""))</f>
        <v/>
      </c>
    </row>
    <row r="3436" spans="1:35" x14ac:dyDescent="0.25">
      <c r="A3436" t="s">
        <v>2588</v>
      </c>
      <c r="B3436">
        <v>597658</v>
      </c>
      <c r="C3436" s="5" t="s">
        <v>2569</v>
      </c>
      <c r="D3436" s="5" t="s">
        <v>4390</v>
      </c>
      <c r="E3436" s="5" t="s">
        <v>4388</v>
      </c>
      <c r="F3436" s="2">
        <v>1788</v>
      </c>
      <c r="G3436" s="2">
        <v>131786</v>
      </c>
      <c r="H3436" s="2">
        <v>68748</v>
      </c>
      <c r="I3436" s="2">
        <v>3262</v>
      </c>
      <c r="J3436" s="2">
        <v>65486</v>
      </c>
      <c r="K3436" s="33">
        <v>2.7303545796048011E-2</v>
      </c>
      <c r="L3436" s="2">
        <v>1548</v>
      </c>
      <c r="M3436" s="2">
        <v>122082</v>
      </c>
      <c r="N3436" s="2">
        <v>63730</v>
      </c>
      <c r="O3436" s="33">
        <v>2.4289973324964693E-2</v>
      </c>
      <c r="P3436" s="2">
        <v>1655</v>
      </c>
      <c r="Q3436" s="2">
        <v>121649</v>
      </c>
      <c r="R3436" s="2">
        <v>67014</v>
      </c>
      <c r="S3436" s="35">
        <v>2.4696332109708421E-2</v>
      </c>
      <c r="T3436" t="s">
        <v>4388</v>
      </c>
      <c r="U3436" t="s">
        <v>4388</v>
      </c>
      <c r="V3436" s="5" t="s">
        <v>4390</v>
      </c>
      <c r="W3436" s="5">
        <v>0</v>
      </c>
      <c r="X3436" s="4">
        <v>2.6072136863395899E-3</v>
      </c>
      <c r="Y3436" s="6">
        <v>133</v>
      </c>
      <c r="Z3436" s="4">
        <v>4.0635878474372736E-4</v>
      </c>
      <c r="AA3436" s="5">
        <v>192</v>
      </c>
      <c r="AC3436" s="16" t="str">
        <f t="shared" si="318"/>
        <v/>
      </c>
      <c r="AD3436" s="16" t="str">
        <f t="shared" si="319"/>
        <v/>
      </c>
      <c r="AE3436" s="16" t="str">
        <f t="shared" si="320"/>
        <v/>
      </c>
      <c r="AF3436" s="16" t="str">
        <f t="shared" si="321"/>
        <v/>
      </c>
      <c r="AG3436" s="16">
        <f t="shared" si="322"/>
        <v>2.7303545796048011E-2</v>
      </c>
      <c r="AH3436" s="16" t="str">
        <f t="shared" si="323"/>
        <v/>
      </c>
      <c r="AI3436" s="17" t="str">
        <f>IF('Peer Comparison Tool'!$D$11="NR","",IF($C3436='Peer Comparison Tool'!$D$9,COUNT('ALLL &lt;50B Database'!$AI$1:AI3435)+1,""))</f>
        <v/>
      </c>
    </row>
    <row r="3437" spans="1:35" x14ac:dyDescent="0.25">
      <c r="A3437" t="s">
        <v>1370</v>
      </c>
      <c r="B3437">
        <v>176642</v>
      </c>
      <c r="C3437" s="5" t="s">
        <v>1309</v>
      </c>
      <c r="D3437" s="5" t="s">
        <v>4390</v>
      </c>
      <c r="E3437" s="5" t="s">
        <v>4388</v>
      </c>
      <c r="F3437" s="2">
        <v>1198</v>
      </c>
      <c r="G3437" s="2">
        <v>131602</v>
      </c>
      <c r="H3437" s="2">
        <v>82613</v>
      </c>
      <c r="I3437" s="2">
        <v>516</v>
      </c>
      <c r="J3437" s="2">
        <v>82097</v>
      </c>
      <c r="K3437" s="33">
        <v>1.4592494244613079E-2</v>
      </c>
      <c r="L3437" s="2">
        <v>1170</v>
      </c>
      <c r="M3437" s="2">
        <v>124396</v>
      </c>
      <c r="N3437" s="2">
        <v>89374</v>
      </c>
      <c r="O3437" s="33">
        <v>1.3091055564258061E-2</v>
      </c>
      <c r="P3437" s="2">
        <v>1196</v>
      </c>
      <c r="Q3437" s="2">
        <v>121576</v>
      </c>
      <c r="R3437" s="2">
        <v>86577</v>
      </c>
      <c r="S3437" s="35">
        <v>1.3814292479526894E-2</v>
      </c>
      <c r="T3437" t="s">
        <v>4388</v>
      </c>
      <c r="U3437" t="s">
        <v>4388</v>
      </c>
      <c r="V3437" s="5" t="s">
        <v>4390</v>
      </c>
      <c r="W3437" s="5">
        <v>0</v>
      </c>
      <c r="X3437" s="4">
        <v>7.7820176508618458E-4</v>
      </c>
      <c r="Y3437" s="6">
        <v>2</v>
      </c>
      <c r="Z3437" s="4">
        <v>7.2323691526883331E-4</v>
      </c>
      <c r="AA3437" s="5">
        <v>1739</v>
      </c>
      <c r="AC3437" s="16" t="str">
        <f t="shared" si="318"/>
        <v/>
      </c>
      <c r="AD3437" s="16" t="str">
        <f t="shared" si="319"/>
        <v/>
      </c>
      <c r="AE3437" s="16" t="str">
        <f t="shared" si="320"/>
        <v/>
      </c>
      <c r="AF3437" s="16" t="str">
        <f t="shared" si="321"/>
        <v/>
      </c>
      <c r="AG3437" s="16">
        <f t="shared" si="322"/>
        <v>1.4592494244613079E-2</v>
      </c>
      <c r="AH3437" s="16" t="str">
        <f t="shared" si="323"/>
        <v/>
      </c>
      <c r="AI3437" s="17" t="str">
        <f>IF('Peer Comparison Tool'!$D$11="NR","",IF($C3437='Peer Comparison Tool'!$D$9,COUNT('ALLL &lt;50B Database'!$AI$1:AI3436)+1,""))</f>
        <v/>
      </c>
    </row>
    <row r="3438" spans="1:35" x14ac:dyDescent="0.25">
      <c r="A3438" t="s">
        <v>1486</v>
      </c>
      <c r="B3438">
        <v>833758</v>
      </c>
      <c r="C3438" s="5" t="s">
        <v>1389</v>
      </c>
      <c r="D3438" s="5" t="s">
        <v>4390</v>
      </c>
      <c r="E3438" s="5" t="s">
        <v>4388</v>
      </c>
      <c r="F3438" s="2">
        <v>752</v>
      </c>
      <c r="G3438" s="2">
        <v>131333</v>
      </c>
      <c r="H3438" s="2">
        <v>68918</v>
      </c>
      <c r="I3438" s="2">
        <v>4704</v>
      </c>
      <c r="J3438" s="2">
        <v>64214</v>
      </c>
      <c r="K3438" s="33">
        <v>1.1710841872488865E-2</v>
      </c>
      <c r="L3438" s="2">
        <v>645</v>
      </c>
      <c r="M3438" s="2">
        <v>121971</v>
      </c>
      <c r="N3438" s="2">
        <v>67727</v>
      </c>
      <c r="O3438" s="33">
        <v>9.5235282826642252E-3</v>
      </c>
      <c r="P3438" s="2">
        <v>664</v>
      </c>
      <c r="Q3438" s="2">
        <v>122529</v>
      </c>
      <c r="R3438" s="2">
        <v>61848</v>
      </c>
      <c r="S3438" s="35">
        <v>1.0735997930410038E-2</v>
      </c>
      <c r="T3438" t="s">
        <v>4388</v>
      </c>
      <c r="U3438" t="s">
        <v>4388</v>
      </c>
      <c r="V3438" s="5" t="s">
        <v>4390</v>
      </c>
      <c r="W3438" s="5">
        <v>0</v>
      </c>
      <c r="X3438" s="4">
        <v>9.7484394207882769E-4</v>
      </c>
      <c r="Y3438" s="6">
        <v>88</v>
      </c>
      <c r="Z3438" s="4">
        <v>1.2124696477458126E-3</v>
      </c>
      <c r="AA3438" s="5">
        <v>3061</v>
      </c>
      <c r="AC3438" s="16" t="str">
        <f t="shared" si="318"/>
        <v/>
      </c>
      <c r="AD3438" s="16" t="str">
        <f t="shared" si="319"/>
        <v/>
      </c>
      <c r="AE3438" s="16" t="str">
        <f t="shared" si="320"/>
        <v/>
      </c>
      <c r="AF3438" s="16" t="str">
        <f t="shared" si="321"/>
        <v/>
      </c>
      <c r="AG3438" s="16">
        <f t="shared" si="322"/>
        <v>1.1710841872488865E-2</v>
      </c>
      <c r="AH3438" s="16" t="str">
        <f t="shared" si="323"/>
        <v/>
      </c>
      <c r="AI3438" s="17" t="str">
        <f>IF('Peer Comparison Tool'!$D$11="NR","",IF($C3438='Peer Comparison Tool'!$D$9,COUNT('ALLL &lt;50B Database'!$AI$1:AI3437)+1,""))</f>
        <v/>
      </c>
    </row>
    <row r="3439" spans="1:35" x14ac:dyDescent="0.25">
      <c r="A3439" t="s">
        <v>1184</v>
      </c>
      <c r="B3439">
        <v>2696180</v>
      </c>
      <c r="C3439" s="5" t="s">
        <v>926</v>
      </c>
      <c r="D3439" s="5" t="s">
        <v>4390</v>
      </c>
      <c r="E3439" s="5" t="s">
        <v>4388</v>
      </c>
      <c r="F3439" s="2">
        <v>695</v>
      </c>
      <c r="G3439" s="2">
        <v>131262</v>
      </c>
      <c r="H3439" s="2">
        <v>67805</v>
      </c>
      <c r="I3439" s="2">
        <v>2763</v>
      </c>
      <c r="J3439" s="2">
        <v>65042</v>
      </c>
      <c r="K3439" s="33">
        <v>1.0685403277881984E-2</v>
      </c>
      <c r="L3439" s="2">
        <v>614</v>
      </c>
      <c r="M3439" s="2">
        <v>105531</v>
      </c>
      <c r="N3439" s="2">
        <v>64084</v>
      </c>
      <c r="O3439" s="33">
        <v>9.5811747081954932E-3</v>
      </c>
      <c r="P3439" s="2">
        <v>638</v>
      </c>
      <c r="Q3439" s="2">
        <v>101146</v>
      </c>
      <c r="R3439" s="2">
        <v>63316</v>
      </c>
      <c r="S3439" s="35">
        <v>1.0076441973592773E-2</v>
      </c>
      <c r="T3439" t="s">
        <v>4388</v>
      </c>
      <c r="U3439" t="s">
        <v>4388</v>
      </c>
      <c r="V3439" s="5" t="s">
        <v>4390</v>
      </c>
      <c r="W3439" s="5">
        <v>0</v>
      </c>
      <c r="X3439" s="4">
        <v>6.0896130428921176E-4</v>
      </c>
      <c r="Y3439" s="6">
        <v>57</v>
      </c>
      <c r="Z3439" s="4">
        <v>4.9526726539727943E-4</v>
      </c>
      <c r="AA3439" s="5">
        <v>3515</v>
      </c>
      <c r="AC3439" s="16" t="str">
        <f t="shared" si="318"/>
        <v/>
      </c>
      <c r="AD3439" s="16" t="str">
        <f t="shared" si="319"/>
        <v/>
      </c>
      <c r="AE3439" s="16" t="str">
        <f t="shared" si="320"/>
        <v/>
      </c>
      <c r="AF3439" s="16" t="str">
        <f t="shared" si="321"/>
        <v/>
      </c>
      <c r="AG3439" s="16">
        <f t="shared" si="322"/>
        <v>1.0685403277881984E-2</v>
      </c>
      <c r="AH3439" s="16" t="str">
        <f t="shared" si="323"/>
        <v/>
      </c>
      <c r="AI3439" s="17" t="str">
        <f>IF('Peer Comparison Tool'!$D$11="NR","",IF($C3439='Peer Comparison Tool'!$D$9,COUNT('ALLL &lt;50B Database'!$AI$1:AI3438)+1,""))</f>
        <v/>
      </c>
    </row>
    <row r="3440" spans="1:35" x14ac:dyDescent="0.25">
      <c r="A3440" t="s">
        <v>1160</v>
      </c>
      <c r="B3440">
        <v>324975</v>
      </c>
      <c r="C3440" s="5" t="s">
        <v>926</v>
      </c>
      <c r="D3440" s="5" t="s">
        <v>4390</v>
      </c>
      <c r="E3440" s="5" t="s">
        <v>4388</v>
      </c>
      <c r="F3440" s="2">
        <v>309</v>
      </c>
      <c r="G3440" s="2">
        <v>131195</v>
      </c>
      <c r="H3440" s="2">
        <v>63146</v>
      </c>
      <c r="I3440" s="2">
        <v>0</v>
      </c>
      <c r="J3440" s="2">
        <v>63146</v>
      </c>
      <c r="K3440" s="33">
        <v>4.8934215944002784E-3</v>
      </c>
      <c r="L3440" s="2">
        <v>322</v>
      </c>
      <c r="M3440" s="2">
        <v>111972</v>
      </c>
      <c r="N3440" s="2">
        <v>65914</v>
      </c>
      <c r="O3440" s="33">
        <v>4.8851533816791576E-3</v>
      </c>
      <c r="P3440" s="2">
        <v>310</v>
      </c>
      <c r="Q3440" s="2">
        <v>119011</v>
      </c>
      <c r="R3440" s="2">
        <v>66122</v>
      </c>
      <c r="S3440" s="35">
        <v>4.6883034390974264E-3</v>
      </c>
      <c r="T3440" t="s">
        <v>4388</v>
      </c>
      <c r="U3440" t="s">
        <v>4388</v>
      </c>
      <c r="V3440" s="5" t="s">
        <v>4390</v>
      </c>
      <c r="W3440" s="5">
        <v>0</v>
      </c>
      <c r="X3440" s="4">
        <v>2.0511815530285197E-4</v>
      </c>
      <c r="Y3440" s="6">
        <v>-1</v>
      </c>
      <c r="Z3440" s="4">
        <v>-1.9684994258173123E-4</v>
      </c>
      <c r="AA3440" s="5">
        <v>4664</v>
      </c>
      <c r="AC3440" s="16" t="str">
        <f t="shared" si="318"/>
        <v/>
      </c>
      <c r="AD3440" s="16" t="str">
        <f t="shared" si="319"/>
        <v/>
      </c>
      <c r="AE3440" s="16" t="str">
        <f t="shared" si="320"/>
        <v/>
      </c>
      <c r="AF3440" s="16" t="str">
        <f t="shared" si="321"/>
        <v/>
      </c>
      <c r="AG3440" s="16">
        <f t="shared" si="322"/>
        <v>4.8934215944002784E-3</v>
      </c>
      <c r="AH3440" s="16" t="str">
        <f t="shared" si="323"/>
        <v/>
      </c>
      <c r="AI3440" s="17" t="str">
        <f>IF('Peer Comparison Tool'!$D$11="NR","",IF($C3440='Peer Comparison Tool'!$D$9,COUNT('ALLL &lt;50B Database'!$AI$1:AI3439)+1,""))</f>
        <v/>
      </c>
    </row>
    <row r="3441" spans="1:35" x14ac:dyDescent="0.25">
      <c r="A3441" t="s">
        <v>4284</v>
      </c>
      <c r="B3441">
        <v>807348</v>
      </c>
      <c r="C3441" s="5" t="s">
        <v>4163</v>
      </c>
      <c r="D3441" s="5" t="s">
        <v>4390</v>
      </c>
      <c r="E3441" s="5" t="s">
        <v>4388</v>
      </c>
      <c r="F3441" s="2">
        <v>832</v>
      </c>
      <c r="G3441" s="2">
        <v>131128</v>
      </c>
      <c r="H3441" s="2">
        <v>93560</v>
      </c>
      <c r="I3441" s="2">
        <v>4198</v>
      </c>
      <c r="J3441" s="2">
        <v>89362</v>
      </c>
      <c r="K3441" s="33">
        <v>9.3104451556590053E-3</v>
      </c>
      <c r="L3441" s="2">
        <v>616</v>
      </c>
      <c r="M3441" s="2">
        <v>112254</v>
      </c>
      <c r="N3441" s="2">
        <v>66142</v>
      </c>
      <c r="O3441" s="33">
        <v>9.3132956366605187E-3</v>
      </c>
      <c r="P3441" s="2">
        <v>694</v>
      </c>
      <c r="Q3441" s="2">
        <v>105093</v>
      </c>
      <c r="R3441" s="2">
        <v>78376</v>
      </c>
      <c r="S3441" s="35">
        <v>8.8547514545268963E-3</v>
      </c>
      <c r="T3441" t="s">
        <v>4388</v>
      </c>
      <c r="U3441" t="s">
        <v>4388</v>
      </c>
      <c r="V3441" s="5" t="s">
        <v>4390</v>
      </c>
      <c r="W3441" s="5">
        <v>0</v>
      </c>
      <c r="X3441" s="4">
        <v>4.5569370113210904E-4</v>
      </c>
      <c r="Y3441" s="6">
        <v>138</v>
      </c>
      <c r="Z3441" s="4">
        <v>-4.5854418213362239E-4</v>
      </c>
      <c r="AA3441" s="5">
        <v>3998</v>
      </c>
      <c r="AC3441" s="16" t="str">
        <f t="shared" si="318"/>
        <v/>
      </c>
      <c r="AD3441" s="16" t="str">
        <f t="shared" si="319"/>
        <v/>
      </c>
      <c r="AE3441" s="16" t="str">
        <f t="shared" si="320"/>
        <v/>
      </c>
      <c r="AF3441" s="16" t="str">
        <f t="shared" si="321"/>
        <v/>
      </c>
      <c r="AG3441" s="16">
        <f t="shared" si="322"/>
        <v>9.3104451556590053E-3</v>
      </c>
      <c r="AH3441" s="16" t="str">
        <f t="shared" si="323"/>
        <v/>
      </c>
      <c r="AI3441" s="17" t="str">
        <f>IF('Peer Comparison Tool'!$D$11="NR","",IF($C3441='Peer Comparison Tool'!$D$9,COUNT('ALLL &lt;50B Database'!$AI$1:AI3440)+1,""))</f>
        <v/>
      </c>
    </row>
    <row r="3442" spans="1:35" x14ac:dyDescent="0.25">
      <c r="A3442" t="s">
        <v>1482</v>
      </c>
      <c r="B3442">
        <v>901974</v>
      </c>
      <c r="C3442" s="5" t="s">
        <v>1389</v>
      </c>
      <c r="D3442" s="5" t="s">
        <v>4390</v>
      </c>
      <c r="E3442" s="5" t="s">
        <v>4388</v>
      </c>
      <c r="F3442" s="2">
        <v>1266</v>
      </c>
      <c r="G3442" s="2">
        <v>131088</v>
      </c>
      <c r="H3442" s="2">
        <v>91847</v>
      </c>
      <c r="I3442" s="2">
        <v>2064</v>
      </c>
      <c r="J3442" s="2">
        <v>89783</v>
      </c>
      <c r="K3442" s="33">
        <v>1.4100664936569285E-2</v>
      </c>
      <c r="L3442" s="2">
        <v>1094</v>
      </c>
      <c r="M3442" s="2">
        <v>121368</v>
      </c>
      <c r="N3442" s="2">
        <v>86690</v>
      </c>
      <c r="O3442" s="33">
        <v>1.2619679317106933E-2</v>
      </c>
      <c r="P3442" s="2">
        <v>1182</v>
      </c>
      <c r="Q3442" s="2">
        <v>125510</v>
      </c>
      <c r="R3442" s="2">
        <v>88095</v>
      </c>
      <c r="S3442" s="35">
        <v>1.3417333560360975E-2</v>
      </c>
      <c r="T3442" t="s">
        <v>4388</v>
      </c>
      <c r="U3442" t="s">
        <v>4388</v>
      </c>
      <c r="V3442" s="5" t="s">
        <v>4390</v>
      </c>
      <c r="W3442" s="5">
        <v>0</v>
      </c>
      <c r="X3442" s="4">
        <v>6.8333137620830986E-4</v>
      </c>
      <c r="Y3442" s="6">
        <v>84</v>
      </c>
      <c r="Z3442" s="4">
        <v>7.9765424325404198E-4</v>
      </c>
      <c r="AA3442" s="5">
        <v>1937</v>
      </c>
      <c r="AC3442" s="16" t="str">
        <f t="shared" si="318"/>
        <v/>
      </c>
      <c r="AD3442" s="16" t="str">
        <f t="shared" si="319"/>
        <v/>
      </c>
      <c r="AE3442" s="16" t="str">
        <f t="shared" si="320"/>
        <v/>
      </c>
      <c r="AF3442" s="16" t="str">
        <f t="shared" si="321"/>
        <v/>
      </c>
      <c r="AG3442" s="16">
        <f t="shared" si="322"/>
        <v>1.4100664936569285E-2</v>
      </c>
      <c r="AH3442" s="16" t="str">
        <f t="shared" si="323"/>
        <v/>
      </c>
      <c r="AI3442" s="17" t="str">
        <f>IF('Peer Comparison Tool'!$D$11="NR","",IF($C3442='Peer Comparison Tool'!$D$9,COUNT('ALLL &lt;50B Database'!$AI$1:AI3441)+1,""))</f>
        <v/>
      </c>
    </row>
    <row r="3443" spans="1:35" x14ac:dyDescent="0.25">
      <c r="A3443" t="s">
        <v>2178</v>
      </c>
      <c r="B3443">
        <v>706058</v>
      </c>
      <c r="C3443" s="5" t="s">
        <v>2041</v>
      </c>
      <c r="D3443" s="5" t="s">
        <v>4390</v>
      </c>
      <c r="E3443" s="5" t="s">
        <v>4388</v>
      </c>
      <c r="F3443" s="2">
        <v>941</v>
      </c>
      <c r="G3443" s="2">
        <v>131023</v>
      </c>
      <c r="H3443" s="2">
        <v>91737</v>
      </c>
      <c r="I3443" s="2">
        <v>8181</v>
      </c>
      <c r="J3443" s="2">
        <v>83556</v>
      </c>
      <c r="K3443" s="33">
        <v>1.126190818133946E-2</v>
      </c>
      <c r="L3443" s="2">
        <v>861</v>
      </c>
      <c r="M3443" s="2">
        <v>111005</v>
      </c>
      <c r="N3443" s="2">
        <v>79519</v>
      </c>
      <c r="O3443" s="33">
        <v>1.0827600950716181E-2</v>
      </c>
      <c r="P3443" s="2">
        <v>912</v>
      </c>
      <c r="Q3443" s="2">
        <v>113491</v>
      </c>
      <c r="R3443" s="2">
        <v>80974</v>
      </c>
      <c r="S3443" s="35">
        <v>1.1262874502926866E-2</v>
      </c>
      <c r="T3443" t="s">
        <v>4388</v>
      </c>
      <c r="U3443" t="s">
        <v>4388</v>
      </c>
      <c r="V3443" s="5" t="s">
        <v>4390</v>
      </c>
      <c r="W3443" s="5">
        <v>0</v>
      </c>
      <c r="X3443" s="4">
        <v>-9.6632158740582452E-7</v>
      </c>
      <c r="Y3443" s="6">
        <v>29</v>
      </c>
      <c r="Z3443" s="4">
        <v>4.3527355221068507E-4</v>
      </c>
      <c r="AA3443" s="5">
        <v>3261</v>
      </c>
      <c r="AC3443" s="16" t="str">
        <f t="shared" si="318"/>
        <v/>
      </c>
      <c r="AD3443" s="16" t="str">
        <f t="shared" si="319"/>
        <v/>
      </c>
      <c r="AE3443" s="16" t="str">
        <f t="shared" si="320"/>
        <v/>
      </c>
      <c r="AF3443" s="16" t="str">
        <f t="shared" si="321"/>
        <v/>
      </c>
      <c r="AG3443" s="16">
        <f t="shared" si="322"/>
        <v>1.126190818133946E-2</v>
      </c>
      <c r="AH3443" s="16" t="str">
        <f t="shared" si="323"/>
        <v/>
      </c>
      <c r="AI3443" s="17" t="str">
        <f>IF('Peer Comparison Tool'!$D$11="NR","",IF($C3443='Peer Comparison Tool'!$D$9,COUNT('ALLL &lt;50B Database'!$AI$1:AI3442)+1,""))</f>
        <v/>
      </c>
    </row>
    <row r="3444" spans="1:35" x14ac:dyDescent="0.25">
      <c r="A3444" t="s">
        <v>396</v>
      </c>
      <c r="B3444">
        <v>427858</v>
      </c>
      <c r="C3444" s="5" t="s">
        <v>343</v>
      </c>
      <c r="D3444" s="5" t="s">
        <v>4390</v>
      </c>
      <c r="E3444" s="5" t="s">
        <v>4388</v>
      </c>
      <c r="F3444" s="2">
        <v>727</v>
      </c>
      <c r="G3444" s="2">
        <v>131018</v>
      </c>
      <c r="H3444" s="2">
        <v>80065</v>
      </c>
      <c r="I3444" s="2">
        <v>18221</v>
      </c>
      <c r="J3444" s="2">
        <v>61844</v>
      </c>
      <c r="K3444" s="33">
        <v>1.1755384515878662E-2</v>
      </c>
      <c r="L3444" s="2">
        <v>737</v>
      </c>
      <c r="M3444" s="2">
        <v>120268</v>
      </c>
      <c r="N3444" s="2">
        <v>63938</v>
      </c>
      <c r="O3444" s="33">
        <v>1.1526791579342489E-2</v>
      </c>
      <c r="P3444" s="2">
        <v>726</v>
      </c>
      <c r="Q3444" s="2">
        <v>116655</v>
      </c>
      <c r="R3444" s="2">
        <v>63741</v>
      </c>
      <c r="S3444" s="35">
        <v>1.1389843271991339E-2</v>
      </c>
      <c r="T3444" t="s">
        <v>4388</v>
      </c>
      <c r="U3444" t="s">
        <v>4388</v>
      </c>
      <c r="V3444" s="5" t="s">
        <v>4390</v>
      </c>
      <c r="W3444" s="5">
        <v>0</v>
      </c>
      <c r="X3444" s="4">
        <v>3.6554124388732227E-4</v>
      </c>
      <c r="Y3444" s="6">
        <v>1</v>
      </c>
      <c r="Z3444" s="4">
        <v>-1.3694830735114932E-4</v>
      </c>
      <c r="AA3444" s="5">
        <v>3044</v>
      </c>
      <c r="AC3444" s="16" t="str">
        <f t="shared" si="318"/>
        <v/>
      </c>
      <c r="AD3444" s="16" t="str">
        <f t="shared" si="319"/>
        <v/>
      </c>
      <c r="AE3444" s="16" t="str">
        <f t="shared" si="320"/>
        <v/>
      </c>
      <c r="AF3444" s="16" t="str">
        <f t="shared" si="321"/>
        <v/>
      </c>
      <c r="AG3444" s="16">
        <f t="shared" si="322"/>
        <v>1.1755384515878662E-2</v>
      </c>
      <c r="AH3444" s="16" t="str">
        <f t="shared" si="323"/>
        <v/>
      </c>
      <c r="AI3444" s="17" t="str">
        <f>IF('Peer Comparison Tool'!$D$11="NR","",IF($C3444='Peer Comparison Tool'!$D$9,COUNT('ALLL &lt;50B Database'!$AI$1:AI3443)+1,""))</f>
        <v/>
      </c>
    </row>
    <row r="3445" spans="1:35" x14ac:dyDescent="0.25">
      <c r="A3445" t="s">
        <v>2452</v>
      </c>
      <c r="B3445">
        <v>956152</v>
      </c>
      <c r="C3445" s="5" t="s">
        <v>2299</v>
      </c>
      <c r="D3445" s="5" t="s">
        <v>4390</v>
      </c>
      <c r="E3445" s="5" t="s">
        <v>4388</v>
      </c>
      <c r="F3445" s="2">
        <v>706</v>
      </c>
      <c r="G3445" s="2">
        <v>130846</v>
      </c>
      <c r="H3445" s="2">
        <v>63309</v>
      </c>
      <c r="I3445" s="2">
        <v>0</v>
      </c>
      <c r="J3445" s="2">
        <v>63309</v>
      </c>
      <c r="K3445" s="33">
        <v>1.1151653003522406E-2</v>
      </c>
      <c r="L3445" s="2">
        <v>819</v>
      </c>
      <c r="M3445" s="2">
        <v>129259</v>
      </c>
      <c r="N3445" s="2">
        <v>64391</v>
      </c>
      <c r="O3445" s="33">
        <v>1.2719168827941793E-2</v>
      </c>
      <c r="P3445" s="2">
        <v>728</v>
      </c>
      <c r="Q3445" s="2">
        <v>123907</v>
      </c>
      <c r="R3445" s="2">
        <v>62734</v>
      </c>
      <c r="S3445" s="35">
        <v>1.1604552555233207E-2</v>
      </c>
      <c r="T3445" t="s">
        <v>4388</v>
      </c>
      <c r="U3445" t="s">
        <v>4388</v>
      </c>
      <c r="V3445" s="5" t="s">
        <v>4390</v>
      </c>
      <c r="W3445" s="5">
        <v>0</v>
      </c>
      <c r="X3445" s="4">
        <v>-4.5289955171080171E-4</v>
      </c>
      <c r="Y3445" s="6">
        <v>-22</v>
      </c>
      <c r="Z3445" s="4">
        <v>-1.1146162727085854E-3</v>
      </c>
      <c r="AA3445" s="5">
        <v>3309</v>
      </c>
      <c r="AC3445" s="16" t="str">
        <f t="shared" si="318"/>
        <v/>
      </c>
      <c r="AD3445" s="16" t="str">
        <f t="shared" si="319"/>
        <v/>
      </c>
      <c r="AE3445" s="16" t="str">
        <f t="shared" si="320"/>
        <v/>
      </c>
      <c r="AF3445" s="16" t="str">
        <f t="shared" si="321"/>
        <v/>
      </c>
      <c r="AG3445" s="16">
        <f t="shared" si="322"/>
        <v>1.1151653003522406E-2</v>
      </c>
      <c r="AH3445" s="16" t="str">
        <f t="shared" si="323"/>
        <v/>
      </c>
      <c r="AI3445" s="17" t="str">
        <f>IF('Peer Comparison Tool'!$D$11="NR","",IF($C3445='Peer Comparison Tool'!$D$9,COUNT('ALLL &lt;50B Database'!$AI$1:AI3444)+1,""))</f>
        <v/>
      </c>
    </row>
    <row r="3446" spans="1:35" x14ac:dyDescent="0.25">
      <c r="A3446" t="s">
        <v>659</v>
      </c>
      <c r="B3446">
        <v>193537</v>
      </c>
      <c r="C3446" s="5" t="s">
        <v>561</v>
      </c>
      <c r="D3446" s="5" t="s">
        <v>4390</v>
      </c>
      <c r="E3446" s="5" t="s">
        <v>4388</v>
      </c>
      <c r="F3446" s="2">
        <v>951</v>
      </c>
      <c r="G3446" s="2">
        <v>130824</v>
      </c>
      <c r="H3446" s="2">
        <v>89629</v>
      </c>
      <c r="I3446" s="2">
        <v>901</v>
      </c>
      <c r="J3446" s="2">
        <v>88728</v>
      </c>
      <c r="K3446" s="33">
        <v>1.0718149851230728E-2</v>
      </c>
      <c r="L3446" s="2">
        <v>1095</v>
      </c>
      <c r="M3446" s="2">
        <v>130803</v>
      </c>
      <c r="N3446" s="2">
        <v>78913</v>
      </c>
      <c r="O3446" s="33">
        <v>1.3876040703052728E-2</v>
      </c>
      <c r="P3446" s="2">
        <v>936</v>
      </c>
      <c r="Q3446" s="2">
        <v>127058</v>
      </c>
      <c r="R3446" s="2">
        <v>85551</v>
      </c>
      <c r="S3446" s="35">
        <v>1.0940842304590245E-2</v>
      </c>
      <c r="T3446" t="s">
        <v>4388</v>
      </c>
      <c r="U3446" t="s">
        <v>4388</v>
      </c>
      <c r="V3446" s="5" t="s">
        <v>4390</v>
      </c>
      <c r="W3446" s="5">
        <v>0</v>
      </c>
      <c r="X3446" s="4">
        <v>-2.2269245335951662E-4</v>
      </c>
      <c r="Y3446" s="6">
        <v>15</v>
      </c>
      <c r="Z3446" s="4">
        <v>-2.9351983984624835E-3</v>
      </c>
      <c r="AA3446" s="5">
        <v>3502</v>
      </c>
      <c r="AC3446" s="16" t="str">
        <f t="shared" si="318"/>
        <v/>
      </c>
      <c r="AD3446" s="16" t="str">
        <f t="shared" si="319"/>
        <v/>
      </c>
      <c r="AE3446" s="16" t="str">
        <f t="shared" si="320"/>
        <v/>
      </c>
      <c r="AF3446" s="16" t="str">
        <f t="shared" si="321"/>
        <v/>
      </c>
      <c r="AG3446" s="16">
        <f t="shared" si="322"/>
        <v>1.0718149851230728E-2</v>
      </c>
      <c r="AH3446" s="16" t="str">
        <f t="shared" si="323"/>
        <v/>
      </c>
      <c r="AI3446" s="17" t="str">
        <f>IF('Peer Comparison Tool'!$D$11="NR","",IF($C3446='Peer Comparison Tool'!$D$9,COUNT('ALLL &lt;50B Database'!$AI$1:AI3445)+1,""))</f>
        <v/>
      </c>
    </row>
    <row r="3447" spans="1:35" x14ac:dyDescent="0.25">
      <c r="A3447" t="s">
        <v>3157</v>
      </c>
      <c r="B3447">
        <v>892223</v>
      </c>
      <c r="C3447" s="5" t="s">
        <v>3064</v>
      </c>
      <c r="D3447" s="5" t="s">
        <v>4390</v>
      </c>
      <c r="E3447" s="5" t="s">
        <v>4388</v>
      </c>
      <c r="F3447" s="2">
        <v>917</v>
      </c>
      <c r="G3447" s="2">
        <v>130730</v>
      </c>
      <c r="H3447" s="2">
        <v>76505</v>
      </c>
      <c r="I3447" s="2">
        <v>3950</v>
      </c>
      <c r="J3447" s="2">
        <v>72555</v>
      </c>
      <c r="K3447" s="33">
        <v>1.2638687891944042E-2</v>
      </c>
      <c r="L3447" s="2">
        <v>871</v>
      </c>
      <c r="M3447" s="2">
        <v>119564</v>
      </c>
      <c r="N3447" s="2">
        <v>70579</v>
      </c>
      <c r="O3447" s="33">
        <v>1.2340781252213832E-2</v>
      </c>
      <c r="P3447" s="2">
        <v>894</v>
      </c>
      <c r="Q3447" s="2">
        <v>120983</v>
      </c>
      <c r="R3447" s="2">
        <v>71782</v>
      </c>
      <c r="S3447" s="35">
        <v>1.2454375748794962E-2</v>
      </c>
      <c r="T3447" t="s">
        <v>4388</v>
      </c>
      <c r="U3447" t="s">
        <v>4388</v>
      </c>
      <c r="V3447" s="5" t="s">
        <v>4390</v>
      </c>
      <c r="W3447" s="5">
        <v>0</v>
      </c>
      <c r="X3447" s="4">
        <v>1.8431214314908011E-4</v>
      </c>
      <c r="Y3447" s="6">
        <v>23</v>
      </c>
      <c r="Z3447" s="4">
        <v>1.1359449658113023E-4</v>
      </c>
      <c r="AA3447" s="5">
        <v>2618</v>
      </c>
      <c r="AC3447" s="16" t="str">
        <f t="shared" si="318"/>
        <v/>
      </c>
      <c r="AD3447" s="16" t="str">
        <f t="shared" si="319"/>
        <v/>
      </c>
      <c r="AE3447" s="16" t="str">
        <f t="shared" si="320"/>
        <v/>
      </c>
      <c r="AF3447" s="16" t="str">
        <f t="shared" si="321"/>
        <v/>
      </c>
      <c r="AG3447" s="16">
        <f t="shared" si="322"/>
        <v>1.2638687891944042E-2</v>
      </c>
      <c r="AH3447" s="16" t="str">
        <f t="shared" si="323"/>
        <v/>
      </c>
      <c r="AI3447" s="17" t="str">
        <f>IF('Peer Comparison Tool'!$D$11="NR","",IF($C3447='Peer Comparison Tool'!$D$9,COUNT('ALLL &lt;50B Database'!$AI$1:AI3446)+1,""))</f>
        <v/>
      </c>
    </row>
    <row r="3448" spans="1:35" x14ac:dyDescent="0.25">
      <c r="A3448" t="s">
        <v>2151</v>
      </c>
      <c r="B3448">
        <v>986551</v>
      </c>
      <c r="C3448" s="5" t="s">
        <v>2041</v>
      </c>
      <c r="D3448" s="5" t="s">
        <v>4387</v>
      </c>
      <c r="E3448" s="5" t="s">
        <v>4388</v>
      </c>
      <c r="F3448" s="2">
        <v>1023</v>
      </c>
      <c r="G3448" s="2">
        <v>130716</v>
      </c>
      <c r="H3448" s="2">
        <v>83884</v>
      </c>
      <c r="I3448" s="2">
        <v>5577</v>
      </c>
      <c r="J3448" s="2">
        <v>78307</v>
      </c>
      <c r="K3448" s="33">
        <v>1.3063966184376876E-2</v>
      </c>
      <c r="L3448" s="2">
        <v>992</v>
      </c>
      <c r="M3448" s="2">
        <v>128881</v>
      </c>
      <c r="N3448" s="2">
        <v>77438</v>
      </c>
      <c r="O3448" s="33">
        <v>1.2810248198558846E-2</v>
      </c>
      <c r="P3448" s="2">
        <v>1006</v>
      </c>
      <c r="Q3448" s="2">
        <v>138213</v>
      </c>
      <c r="R3448" s="2">
        <v>77428</v>
      </c>
      <c r="S3448" s="35">
        <v>1.2992715813400836E-2</v>
      </c>
      <c r="T3448" t="s">
        <v>4388</v>
      </c>
      <c r="U3448" t="s">
        <v>4388</v>
      </c>
      <c r="V3448" s="5" t="s">
        <v>4387</v>
      </c>
      <c r="W3448" s="5">
        <v>0</v>
      </c>
      <c r="X3448" s="4">
        <v>7.1250370976039951E-5</v>
      </c>
      <c r="Y3448" s="6">
        <v>17</v>
      </c>
      <c r="Z3448" s="4">
        <v>1.8246761484199021E-4</v>
      </c>
      <c r="AA3448" s="5">
        <v>2398</v>
      </c>
      <c r="AC3448" s="16" t="str">
        <f t="shared" si="318"/>
        <v/>
      </c>
      <c r="AD3448" s="16" t="str">
        <f t="shared" si="319"/>
        <v/>
      </c>
      <c r="AE3448" s="16" t="str">
        <f t="shared" si="320"/>
        <v/>
      </c>
      <c r="AF3448" s="16" t="str">
        <f t="shared" si="321"/>
        <v/>
      </c>
      <c r="AG3448" s="16">
        <f t="shared" si="322"/>
        <v>1.3063966184376876E-2</v>
      </c>
      <c r="AH3448" s="16" t="str">
        <f t="shared" si="323"/>
        <v/>
      </c>
      <c r="AI3448" s="17" t="str">
        <f>IF('Peer Comparison Tool'!$D$11="NR","",IF($C3448='Peer Comparison Tool'!$D$9,COUNT('ALLL &lt;50B Database'!$AI$1:AI3447)+1,""))</f>
        <v/>
      </c>
    </row>
    <row r="3449" spans="1:35" x14ac:dyDescent="0.25">
      <c r="A3449" t="s">
        <v>667</v>
      </c>
      <c r="B3449">
        <v>715032</v>
      </c>
      <c r="C3449" s="5" t="s">
        <v>561</v>
      </c>
      <c r="D3449" s="5" t="s">
        <v>4387</v>
      </c>
      <c r="E3449" s="5" t="s">
        <v>4388</v>
      </c>
      <c r="F3449" s="2">
        <v>1560</v>
      </c>
      <c r="G3449" s="2">
        <v>130670</v>
      </c>
      <c r="H3449" s="2">
        <v>93780</v>
      </c>
      <c r="I3449" s="2">
        <v>12238</v>
      </c>
      <c r="J3449" s="2">
        <v>81542</v>
      </c>
      <c r="K3449" s="33">
        <v>1.9131245247847734E-2</v>
      </c>
      <c r="L3449" s="2">
        <v>1267</v>
      </c>
      <c r="M3449" s="2">
        <v>111373</v>
      </c>
      <c r="N3449" s="2">
        <v>79692</v>
      </c>
      <c r="O3449" s="33">
        <v>1.5898710033629474E-2</v>
      </c>
      <c r="P3449" s="2">
        <v>1235</v>
      </c>
      <c r="Q3449" s="2">
        <v>115717</v>
      </c>
      <c r="R3449" s="2">
        <v>82171</v>
      </c>
      <c r="S3449" s="35">
        <v>1.5029633325625829E-2</v>
      </c>
      <c r="T3449" t="s">
        <v>4388</v>
      </c>
      <c r="U3449" t="s">
        <v>4388</v>
      </c>
      <c r="V3449" s="5" t="s">
        <v>4387</v>
      </c>
      <c r="W3449" s="5">
        <v>0</v>
      </c>
      <c r="X3449" s="4">
        <v>4.1016119222219045E-3</v>
      </c>
      <c r="Y3449" s="6">
        <v>325</v>
      </c>
      <c r="Z3449" s="4">
        <v>-8.6907670800364517E-4</v>
      </c>
      <c r="AA3449" s="5">
        <v>653</v>
      </c>
      <c r="AC3449" s="16" t="str">
        <f t="shared" si="318"/>
        <v/>
      </c>
      <c r="AD3449" s="16" t="str">
        <f t="shared" si="319"/>
        <v/>
      </c>
      <c r="AE3449" s="16" t="str">
        <f t="shared" si="320"/>
        <v/>
      </c>
      <c r="AF3449" s="16" t="str">
        <f t="shared" si="321"/>
        <v/>
      </c>
      <c r="AG3449" s="16">
        <f t="shared" si="322"/>
        <v>1.9131245247847734E-2</v>
      </c>
      <c r="AH3449" s="16" t="str">
        <f t="shared" si="323"/>
        <v/>
      </c>
      <c r="AI3449" s="17" t="str">
        <f>IF('Peer Comparison Tool'!$D$11="NR","",IF($C3449='Peer Comparison Tool'!$D$9,COUNT('ALLL &lt;50B Database'!$AI$1:AI3448)+1,""))</f>
        <v/>
      </c>
    </row>
    <row r="3450" spans="1:35" x14ac:dyDescent="0.25">
      <c r="A3450" t="s">
        <v>1163</v>
      </c>
      <c r="B3450">
        <v>2847085</v>
      </c>
      <c r="C3450" s="5" t="s">
        <v>926</v>
      </c>
      <c r="D3450" s="5" t="s">
        <v>4390</v>
      </c>
      <c r="E3450" s="5" t="s">
        <v>4388</v>
      </c>
      <c r="F3450" s="2">
        <v>534</v>
      </c>
      <c r="G3450" s="2">
        <v>130532</v>
      </c>
      <c r="H3450" s="2">
        <v>76515</v>
      </c>
      <c r="I3450" s="2">
        <v>0</v>
      </c>
      <c r="J3450" s="2">
        <v>76515</v>
      </c>
      <c r="K3450" s="33">
        <v>6.9790237208390508E-3</v>
      </c>
      <c r="L3450" s="2">
        <v>382</v>
      </c>
      <c r="M3450" s="2">
        <v>113659</v>
      </c>
      <c r="N3450" s="2">
        <v>74188</v>
      </c>
      <c r="O3450" s="33">
        <v>5.14908071386208E-3</v>
      </c>
      <c r="P3450" s="2">
        <v>504</v>
      </c>
      <c r="Q3450" s="2">
        <v>115869</v>
      </c>
      <c r="R3450" s="2">
        <v>76385</v>
      </c>
      <c r="S3450" s="35">
        <v>6.5981540878444723E-3</v>
      </c>
      <c r="T3450" t="s">
        <v>4388</v>
      </c>
      <c r="U3450" t="s">
        <v>4388</v>
      </c>
      <c r="V3450" s="5" t="s">
        <v>4390</v>
      </c>
      <c r="W3450" s="5">
        <v>0</v>
      </c>
      <c r="X3450" s="4">
        <v>3.8086963299457845E-4</v>
      </c>
      <c r="Y3450" s="6">
        <v>30</v>
      </c>
      <c r="Z3450" s="4">
        <v>1.4490733739823923E-3</v>
      </c>
      <c r="AA3450" s="5">
        <v>4456</v>
      </c>
      <c r="AC3450" s="16" t="str">
        <f t="shared" si="318"/>
        <v/>
      </c>
      <c r="AD3450" s="16" t="str">
        <f t="shared" si="319"/>
        <v/>
      </c>
      <c r="AE3450" s="16" t="str">
        <f t="shared" si="320"/>
        <v/>
      </c>
      <c r="AF3450" s="16" t="str">
        <f t="shared" si="321"/>
        <v/>
      </c>
      <c r="AG3450" s="16">
        <f t="shared" si="322"/>
        <v>6.9790237208390508E-3</v>
      </c>
      <c r="AH3450" s="16" t="str">
        <f t="shared" si="323"/>
        <v/>
      </c>
      <c r="AI3450" s="17" t="str">
        <f>IF('Peer Comparison Tool'!$D$11="NR","",IF($C3450='Peer Comparison Tool'!$D$9,COUNT('ALLL &lt;50B Database'!$AI$1:AI3449)+1,""))</f>
        <v/>
      </c>
    </row>
    <row r="3451" spans="1:35" x14ac:dyDescent="0.25">
      <c r="A3451" t="s">
        <v>3963</v>
      </c>
      <c r="B3451">
        <v>853251</v>
      </c>
      <c r="C3451" s="5" t="s">
        <v>3704</v>
      </c>
      <c r="D3451" s="5" t="s">
        <v>4390</v>
      </c>
      <c r="E3451" s="5" t="s">
        <v>4388</v>
      </c>
      <c r="F3451" s="2">
        <v>997</v>
      </c>
      <c r="G3451" s="2">
        <v>130480</v>
      </c>
      <c r="H3451" s="2">
        <v>104376</v>
      </c>
      <c r="I3451" s="2">
        <v>19999</v>
      </c>
      <c r="J3451" s="2">
        <v>84377</v>
      </c>
      <c r="K3451" s="33">
        <v>1.1816016212949027E-2</v>
      </c>
      <c r="L3451" s="2">
        <v>996</v>
      </c>
      <c r="M3451" s="2">
        <v>106140</v>
      </c>
      <c r="N3451" s="2">
        <v>83048</v>
      </c>
      <c r="O3451" s="33">
        <v>1.1993064251998845E-2</v>
      </c>
      <c r="P3451" s="2">
        <v>996</v>
      </c>
      <c r="Q3451" s="2">
        <v>107905</v>
      </c>
      <c r="R3451" s="2">
        <v>87213</v>
      </c>
      <c r="S3451" s="35">
        <v>1.1420315778610987E-2</v>
      </c>
      <c r="T3451" t="s">
        <v>4388</v>
      </c>
      <c r="U3451" t="s">
        <v>4388</v>
      </c>
      <c r="V3451" s="5" t="s">
        <v>4390</v>
      </c>
      <c r="W3451" s="5">
        <v>0</v>
      </c>
      <c r="X3451" s="4">
        <v>3.9570043433804006E-4</v>
      </c>
      <c r="Y3451" s="6">
        <v>1</v>
      </c>
      <c r="Z3451" s="4">
        <v>-5.7274847338785809E-4</v>
      </c>
      <c r="AA3451" s="5">
        <v>3017</v>
      </c>
      <c r="AC3451" s="16" t="str">
        <f t="shared" si="318"/>
        <v/>
      </c>
      <c r="AD3451" s="16" t="str">
        <f t="shared" si="319"/>
        <v/>
      </c>
      <c r="AE3451" s="16" t="str">
        <f t="shared" si="320"/>
        <v/>
      </c>
      <c r="AF3451" s="16" t="str">
        <f t="shared" si="321"/>
        <v/>
      </c>
      <c r="AG3451" s="16">
        <f t="shared" si="322"/>
        <v>1.1816016212949027E-2</v>
      </c>
      <c r="AH3451" s="16" t="str">
        <f t="shared" si="323"/>
        <v/>
      </c>
      <c r="AI3451" s="17" t="str">
        <f>IF('Peer Comparison Tool'!$D$11="NR","",IF($C3451='Peer Comparison Tool'!$D$9,COUNT('ALLL &lt;50B Database'!$AI$1:AI3450)+1,""))</f>
        <v/>
      </c>
    </row>
    <row r="3452" spans="1:35" x14ac:dyDescent="0.25">
      <c r="A3452" t="s">
        <v>75</v>
      </c>
      <c r="B3452">
        <v>595337</v>
      </c>
      <c r="C3452" s="5" t="s">
        <v>6</v>
      </c>
      <c r="D3452" s="5" t="s">
        <v>4390</v>
      </c>
      <c r="E3452" s="5" t="s">
        <v>4388</v>
      </c>
      <c r="F3452" s="2">
        <v>1273</v>
      </c>
      <c r="G3452" s="2">
        <v>130422</v>
      </c>
      <c r="H3452" s="2">
        <v>71001</v>
      </c>
      <c r="I3452" s="2">
        <v>3630</v>
      </c>
      <c r="J3452" s="2">
        <v>67371</v>
      </c>
      <c r="K3452" s="33">
        <v>1.8895370411601432E-2</v>
      </c>
      <c r="L3452" s="2">
        <v>1206</v>
      </c>
      <c r="M3452" s="2">
        <v>126762</v>
      </c>
      <c r="N3452" s="2">
        <v>68187</v>
      </c>
      <c r="O3452" s="33">
        <v>1.7686655814158125E-2</v>
      </c>
      <c r="P3452" s="2">
        <v>1225</v>
      </c>
      <c r="Q3452" s="2">
        <v>123925</v>
      </c>
      <c r="R3452" s="2">
        <v>68573</v>
      </c>
      <c r="S3452" s="35">
        <v>1.7864173946013737E-2</v>
      </c>
      <c r="T3452" t="s">
        <v>4388</v>
      </c>
      <c r="U3452" t="s">
        <v>4388</v>
      </c>
      <c r="V3452" s="5" t="s">
        <v>4390</v>
      </c>
      <c r="W3452" s="5">
        <v>0</v>
      </c>
      <c r="X3452" s="4">
        <v>1.031196465587695E-3</v>
      </c>
      <c r="Y3452" s="6">
        <v>48</v>
      </c>
      <c r="Z3452" s="4">
        <v>1.7751813185561127E-4</v>
      </c>
      <c r="AA3452" s="5">
        <v>698</v>
      </c>
      <c r="AC3452" s="16" t="str">
        <f t="shared" si="318"/>
        <v/>
      </c>
      <c r="AD3452" s="16" t="str">
        <f t="shared" si="319"/>
        <v/>
      </c>
      <c r="AE3452" s="16" t="str">
        <f t="shared" si="320"/>
        <v/>
      </c>
      <c r="AF3452" s="16" t="str">
        <f t="shared" si="321"/>
        <v/>
      </c>
      <c r="AG3452" s="16">
        <f t="shared" si="322"/>
        <v>1.8895370411601432E-2</v>
      </c>
      <c r="AH3452" s="16" t="str">
        <f t="shared" si="323"/>
        <v/>
      </c>
      <c r="AI3452" s="17" t="str">
        <f>IF('Peer Comparison Tool'!$D$11="NR","",IF($C3452='Peer Comparison Tool'!$D$9,COUNT('ALLL &lt;50B Database'!$AI$1:AI3451)+1,""))</f>
        <v/>
      </c>
    </row>
    <row r="3453" spans="1:35" x14ac:dyDescent="0.25">
      <c r="A3453" t="s">
        <v>3302</v>
      </c>
      <c r="B3453">
        <v>266253</v>
      </c>
      <c r="C3453" s="5" t="s">
        <v>3209</v>
      </c>
      <c r="D3453" s="5" t="s">
        <v>4390</v>
      </c>
      <c r="E3453" s="5" t="s">
        <v>4388</v>
      </c>
      <c r="F3453" s="2">
        <v>1502</v>
      </c>
      <c r="G3453" s="2">
        <v>130358</v>
      </c>
      <c r="H3453" s="2">
        <v>97584</v>
      </c>
      <c r="I3453" s="2">
        <v>3537</v>
      </c>
      <c r="J3453" s="2">
        <v>94047</v>
      </c>
      <c r="K3453" s="33">
        <v>1.59707380352377E-2</v>
      </c>
      <c r="L3453" s="2">
        <v>1198</v>
      </c>
      <c r="M3453" s="2">
        <v>129366</v>
      </c>
      <c r="N3453" s="2">
        <v>96101</v>
      </c>
      <c r="O3453" s="33">
        <v>1.2466051341817462E-2</v>
      </c>
      <c r="P3453" s="2">
        <v>1155</v>
      </c>
      <c r="Q3453" s="2">
        <v>129431</v>
      </c>
      <c r="R3453" s="2">
        <v>95995</v>
      </c>
      <c r="S3453" s="35">
        <v>1.203187666024272E-2</v>
      </c>
      <c r="T3453" t="s">
        <v>4388</v>
      </c>
      <c r="U3453" t="s">
        <v>4388</v>
      </c>
      <c r="V3453" s="5" t="s">
        <v>4390</v>
      </c>
      <c r="W3453" s="5">
        <v>0</v>
      </c>
      <c r="X3453" s="4">
        <v>3.9388613749949796E-3</v>
      </c>
      <c r="Y3453" s="6">
        <v>347</v>
      </c>
      <c r="Z3453" s="4">
        <v>-4.341746815747418E-4</v>
      </c>
      <c r="AA3453" s="5">
        <v>1284</v>
      </c>
      <c r="AC3453" s="16" t="str">
        <f t="shared" si="318"/>
        <v/>
      </c>
      <c r="AD3453" s="16" t="str">
        <f t="shared" si="319"/>
        <v/>
      </c>
      <c r="AE3453" s="16" t="str">
        <f t="shared" si="320"/>
        <v/>
      </c>
      <c r="AF3453" s="16" t="str">
        <f t="shared" si="321"/>
        <v/>
      </c>
      <c r="AG3453" s="16">
        <f t="shared" si="322"/>
        <v>1.59707380352377E-2</v>
      </c>
      <c r="AH3453" s="16" t="str">
        <f t="shared" si="323"/>
        <v/>
      </c>
      <c r="AI3453" s="17" t="str">
        <f>IF('Peer Comparison Tool'!$D$11="NR","",IF($C3453='Peer Comparison Tool'!$D$9,COUNT('ALLL &lt;50B Database'!$AI$1:AI3452)+1,""))</f>
        <v/>
      </c>
    </row>
    <row r="3454" spans="1:35" x14ac:dyDescent="0.25">
      <c r="A3454" t="s">
        <v>2168</v>
      </c>
      <c r="B3454">
        <v>164153</v>
      </c>
      <c r="C3454" s="5" t="s">
        <v>2041</v>
      </c>
      <c r="D3454" s="5" t="s">
        <v>4390</v>
      </c>
      <c r="E3454" s="5" t="s">
        <v>4388</v>
      </c>
      <c r="F3454" s="2">
        <v>647</v>
      </c>
      <c r="G3454" s="2">
        <v>130256</v>
      </c>
      <c r="H3454" s="2">
        <v>62467</v>
      </c>
      <c r="I3454" s="2">
        <v>0</v>
      </c>
      <c r="J3454" s="2">
        <v>62467</v>
      </c>
      <c r="K3454" s="33">
        <v>1.0357468743496566E-2</v>
      </c>
      <c r="L3454" s="2">
        <v>536</v>
      </c>
      <c r="M3454" s="2">
        <v>118481</v>
      </c>
      <c r="N3454" s="2">
        <v>57679</v>
      </c>
      <c r="O3454" s="33">
        <v>9.2928102082213623E-3</v>
      </c>
      <c r="P3454" s="2">
        <v>572</v>
      </c>
      <c r="Q3454" s="2">
        <v>119746</v>
      </c>
      <c r="R3454" s="2">
        <v>57375</v>
      </c>
      <c r="S3454" s="35">
        <v>9.9694989106753808E-3</v>
      </c>
      <c r="T3454" t="s">
        <v>4388</v>
      </c>
      <c r="U3454" t="s">
        <v>4388</v>
      </c>
      <c r="V3454" s="5" t="s">
        <v>4390</v>
      </c>
      <c r="W3454" s="5">
        <v>0</v>
      </c>
      <c r="X3454" s="4">
        <v>3.8796983282118544E-4</v>
      </c>
      <c r="Y3454" s="6">
        <v>75</v>
      </c>
      <c r="Z3454" s="4">
        <v>6.7668870245401851E-4</v>
      </c>
      <c r="AA3454" s="5">
        <v>3649</v>
      </c>
      <c r="AC3454" s="16" t="str">
        <f t="shared" si="318"/>
        <v/>
      </c>
      <c r="AD3454" s="16" t="str">
        <f t="shared" si="319"/>
        <v/>
      </c>
      <c r="AE3454" s="16" t="str">
        <f t="shared" si="320"/>
        <v/>
      </c>
      <c r="AF3454" s="16" t="str">
        <f t="shared" si="321"/>
        <v/>
      </c>
      <c r="AG3454" s="16">
        <f t="shared" si="322"/>
        <v>1.0357468743496566E-2</v>
      </c>
      <c r="AH3454" s="16" t="str">
        <f t="shared" si="323"/>
        <v/>
      </c>
      <c r="AI3454" s="17" t="str">
        <f>IF('Peer Comparison Tool'!$D$11="NR","",IF($C3454='Peer Comparison Tool'!$D$9,COUNT('ALLL &lt;50B Database'!$AI$1:AI3453)+1,""))</f>
        <v/>
      </c>
    </row>
    <row r="3455" spans="1:35" x14ac:dyDescent="0.25">
      <c r="A3455" t="s">
        <v>4349</v>
      </c>
      <c r="B3455">
        <v>294827</v>
      </c>
      <c r="C3455" s="5" t="s">
        <v>4315</v>
      </c>
      <c r="D3455" s="5" t="s">
        <v>4390</v>
      </c>
      <c r="E3455" s="5" t="s">
        <v>4388</v>
      </c>
      <c r="F3455" s="2">
        <v>1261</v>
      </c>
      <c r="G3455" s="2">
        <v>130234</v>
      </c>
      <c r="H3455" s="2">
        <v>92859</v>
      </c>
      <c r="I3455" s="2">
        <v>5834</v>
      </c>
      <c r="J3455" s="2">
        <v>87025</v>
      </c>
      <c r="K3455" s="33">
        <v>1.4490089054869291E-2</v>
      </c>
      <c r="L3455" s="2">
        <v>1283</v>
      </c>
      <c r="M3455" s="2">
        <v>113942</v>
      </c>
      <c r="N3455" s="2">
        <v>87273</v>
      </c>
      <c r="O3455" s="33">
        <v>1.4700995726055023E-2</v>
      </c>
      <c r="P3455" s="2">
        <v>1248</v>
      </c>
      <c r="Q3455" s="2">
        <v>119819</v>
      </c>
      <c r="R3455" s="2">
        <v>87146</v>
      </c>
      <c r="S3455" s="35">
        <v>1.4320794987721755E-2</v>
      </c>
      <c r="T3455" t="s">
        <v>4388</v>
      </c>
      <c r="U3455" t="s">
        <v>4388</v>
      </c>
      <c r="V3455" s="5" t="s">
        <v>4390</v>
      </c>
      <c r="W3455" s="5">
        <v>0</v>
      </c>
      <c r="X3455" s="4">
        <v>1.6929406714753618E-4</v>
      </c>
      <c r="Y3455" s="6">
        <v>13</v>
      </c>
      <c r="Z3455" s="4">
        <v>-3.8020073833326846E-4</v>
      </c>
      <c r="AA3455" s="5">
        <v>1779</v>
      </c>
      <c r="AC3455" s="16" t="str">
        <f t="shared" si="318"/>
        <v/>
      </c>
      <c r="AD3455" s="16" t="str">
        <f t="shared" si="319"/>
        <v/>
      </c>
      <c r="AE3455" s="16" t="str">
        <f t="shared" si="320"/>
        <v/>
      </c>
      <c r="AF3455" s="16" t="str">
        <f t="shared" si="321"/>
        <v/>
      </c>
      <c r="AG3455" s="16">
        <f t="shared" si="322"/>
        <v>1.4490089054869291E-2</v>
      </c>
      <c r="AH3455" s="16" t="str">
        <f t="shared" si="323"/>
        <v/>
      </c>
      <c r="AI3455" s="17" t="str">
        <f>IF('Peer Comparison Tool'!$D$11="NR","",IF($C3455='Peer Comparison Tool'!$D$9,COUNT('ALLL &lt;50B Database'!$AI$1:AI3454)+1,""))</f>
        <v/>
      </c>
    </row>
    <row r="3456" spans="1:35" x14ac:dyDescent="0.25">
      <c r="A3456" t="s">
        <v>3155</v>
      </c>
      <c r="B3456">
        <v>91615</v>
      </c>
      <c r="C3456" s="5" t="s">
        <v>3064</v>
      </c>
      <c r="D3456" s="5" t="s">
        <v>4390</v>
      </c>
      <c r="E3456" s="5" t="s">
        <v>4388</v>
      </c>
      <c r="F3456" s="2">
        <v>830</v>
      </c>
      <c r="G3456" s="2">
        <v>130228</v>
      </c>
      <c r="H3456" s="2">
        <v>90825</v>
      </c>
      <c r="I3456" s="2">
        <v>1400</v>
      </c>
      <c r="J3456" s="2">
        <v>89425</v>
      </c>
      <c r="K3456" s="33">
        <v>9.2815208275090853E-3</v>
      </c>
      <c r="L3456" s="2">
        <v>833</v>
      </c>
      <c r="M3456" s="2">
        <v>119454</v>
      </c>
      <c r="N3456" s="2">
        <v>88847</v>
      </c>
      <c r="O3456" s="33">
        <v>9.3756682836786832E-3</v>
      </c>
      <c r="P3456" s="2">
        <v>829</v>
      </c>
      <c r="Q3456" s="2">
        <v>125776</v>
      </c>
      <c r="R3456" s="2">
        <v>87087</v>
      </c>
      <c r="S3456" s="35">
        <v>9.5192164157681392E-3</v>
      </c>
      <c r="T3456" t="s">
        <v>4388</v>
      </c>
      <c r="U3456" t="s">
        <v>4388</v>
      </c>
      <c r="V3456" s="5" t="s">
        <v>4390</v>
      </c>
      <c r="W3456" s="5">
        <v>0</v>
      </c>
      <c r="X3456" s="4">
        <v>-2.3769558825905389E-4</v>
      </c>
      <c r="Y3456" s="6">
        <v>1</v>
      </c>
      <c r="Z3456" s="4">
        <v>1.4354813208945598E-4</v>
      </c>
      <c r="AA3456" s="5">
        <v>4007</v>
      </c>
      <c r="AC3456" s="16" t="str">
        <f t="shared" si="318"/>
        <v/>
      </c>
      <c r="AD3456" s="16" t="str">
        <f t="shared" si="319"/>
        <v/>
      </c>
      <c r="AE3456" s="16" t="str">
        <f t="shared" si="320"/>
        <v/>
      </c>
      <c r="AF3456" s="16" t="str">
        <f t="shared" si="321"/>
        <v/>
      </c>
      <c r="AG3456" s="16">
        <f t="shared" si="322"/>
        <v>9.2815208275090853E-3</v>
      </c>
      <c r="AH3456" s="16" t="str">
        <f t="shared" si="323"/>
        <v/>
      </c>
      <c r="AI3456" s="17" t="str">
        <f>IF('Peer Comparison Tool'!$D$11="NR","",IF($C3456='Peer Comparison Tool'!$D$9,COUNT('ALLL &lt;50B Database'!$AI$1:AI3455)+1,""))</f>
        <v/>
      </c>
    </row>
    <row r="3457" spans="1:35" x14ac:dyDescent="0.25">
      <c r="A3457" t="s">
        <v>3311</v>
      </c>
      <c r="B3457">
        <v>319458</v>
      </c>
      <c r="C3457" s="5" t="s">
        <v>3209</v>
      </c>
      <c r="D3457" s="5" t="s">
        <v>4387</v>
      </c>
      <c r="E3457" s="5" t="s">
        <v>4388</v>
      </c>
      <c r="F3457" s="2">
        <v>494</v>
      </c>
      <c r="G3457" s="2">
        <v>130139</v>
      </c>
      <c r="H3457" s="2">
        <v>45424</v>
      </c>
      <c r="I3457" s="2">
        <v>4655</v>
      </c>
      <c r="J3457" s="2">
        <v>40769</v>
      </c>
      <c r="K3457" s="33">
        <v>1.2117049719149354E-2</v>
      </c>
      <c r="L3457" s="2">
        <v>494</v>
      </c>
      <c r="M3457" s="2">
        <v>118029</v>
      </c>
      <c r="N3457" s="2">
        <v>41677</v>
      </c>
      <c r="O3457" s="33">
        <v>1.1853060441010629E-2</v>
      </c>
      <c r="P3457" s="2">
        <v>493</v>
      </c>
      <c r="Q3457" s="2">
        <v>116542</v>
      </c>
      <c r="R3457" s="2">
        <v>40696</v>
      </c>
      <c r="S3457" s="35">
        <v>1.211421269903676E-2</v>
      </c>
      <c r="T3457" t="s">
        <v>4388</v>
      </c>
      <c r="U3457" t="s">
        <v>4388</v>
      </c>
      <c r="V3457" s="5" t="s">
        <v>4387</v>
      </c>
      <c r="W3457" s="5">
        <v>0</v>
      </c>
      <c r="X3457" s="4">
        <v>2.8370201125942074E-6</v>
      </c>
      <c r="Y3457" s="6">
        <v>1</v>
      </c>
      <c r="Z3457" s="4">
        <v>2.6115225802613058E-4</v>
      </c>
      <c r="AA3457" s="5">
        <v>2873</v>
      </c>
      <c r="AC3457" s="16" t="str">
        <f t="shared" si="318"/>
        <v/>
      </c>
      <c r="AD3457" s="16" t="str">
        <f t="shared" si="319"/>
        <v/>
      </c>
      <c r="AE3457" s="16" t="str">
        <f t="shared" si="320"/>
        <v/>
      </c>
      <c r="AF3457" s="16" t="str">
        <f t="shared" si="321"/>
        <v/>
      </c>
      <c r="AG3457" s="16">
        <f t="shared" si="322"/>
        <v>1.2117049719149354E-2</v>
      </c>
      <c r="AH3457" s="16" t="str">
        <f t="shared" si="323"/>
        <v/>
      </c>
      <c r="AI3457" s="17" t="str">
        <f>IF('Peer Comparison Tool'!$D$11="NR","",IF($C3457='Peer Comparison Tool'!$D$9,COUNT('ALLL &lt;50B Database'!$AI$1:AI3456)+1,""))</f>
        <v/>
      </c>
    </row>
    <row r="3458" spans="1:35" x14ac:dyDescent="0.25">
      <c r="A3458" t="s">
        <v>1158</v>
      </c>
      <c r="B3458">
        <v>353546</v>
      </c>
      <c r="C3458" s="5" t="s">
        <v>926</v>
      </c>
      <c r="D3458" s="5" t="s">
        <v>4390</v>
      </c>
      <c r="E3458" s="5" t="s">
        <v>4388</v>
      </c>
      <c r="F3458" s="2">
        <v>862</v>
      </c>
      <c r="G3458" s="2">
        <v>130070</v>
      </c>
      <c r="H3458" s="2">
        <v>79790</v>
      </c>
      <c r="I3458" s="2">
        <v>2392</v>
      </c>
      <c r="J3458" s="2">
        <v>77398</v>
      </c>
      <c r="K3458" s="33">
        <v>1.11372386883382E-2</v>
      </c>
      <c r="L3458" s="2">
        <v>828</v>
      </c>
      <c r="M3458" s="2">
        <v>122346</v>
      </c>
      <c r="N3458" s="2">
        <v>79229</v>
      </c>
      <c r="O3458" s="33">
        <v>1.0450718802458696E-2</v>
      </c>
      <c r="P3458" s="2">
        <v>848</v>
      </c>
      <c r="Q3458" s="2">
        <v>120747</v>
      </c>
      <c r="R3458" s="2">
        <v>75080</v>
      </c>
      <c r="S3458" s="35">
        <v>1.1294619072988812E-2</v>
      </c>
      <c r="T3458" t="s">
        <v>4388</v>
      </c>
      <c r="U3458" t="s">
        <v>4388</v>
      </c>
      <c r="V3458" s="5" t="s">
        <v>4390</v>
      </c>
      <c r="W3458" s="5">
        <v>0</v>
      </c>
      <c r="X3458" s="4">
        <v>-1.5738038465061208E-4</v>
      </c>
      <c r="Y3458" s="6">
        <v>14</v>
      </c>
      <c r="Z3458" s="4">
        <v>8.4390027053011553E-4</v>
      </c>
      <c r="AA3458" s="5">
        <v>3316</v>
      </c>
      <c r="AC3458" s="16" t="str">
        <f t="shared" si="318"/>
        <v/>
      </c>
      <c r="AD3458" s="16" t="str">
        <f t="shared" si="319"/>
        <v/>
      </c>
      <c r="AE3458" s="16" t="str">
        <f t="shared" si="320"/>
        <v/>
      </c>
      <c r="AF3458" s="16" t="str">
        <f t="shared" si="321"/>
        <v/>
      </c>
      <c r="AG3458" s="16">
        <f t="shared" si="322"/>
        <v>1.11372386883382E-2</v>
      </c>
      <c r="AH3458" s="16" t="str">
        <f t="shared" si="323"/>
        <v/>
      </c>
      <c r="AI3458" s="17" t="str">
        <f>IF('Peer Comparison Tool'!$D$11="NR","",IF($C3458='Peer Comparison Tool'!$D$9,COUNT('ALLL &lt;50B Database'!$AI$1:AI3457)+1,""))</f>
        <v/>
      </c>
    </row>
    <row r="3459" spans="1:35" x14ac:dyDescent="0.25">
      <c r="A3459" t="s">
        <v>1519</v>
      </c>
      <c r="B3459">
        <v>460770</v>
      </c>
      <c r="C3459" s="5" t="s">
        <v>4031</v>
      </c>
      <c r="D3459" s="5" t="s">
        <v>4390</v>
      </c>
      <c r="E3459" s="5" t="s">
        <v>4388</v>
      </c>
      <c r="F3459" s="2">
        <v>1501</v>
      </c>
      <c r="G3459" s="2">
        <v>130057</v>
      </c>
      <c r="H3459" s="2">
        <v>103507</v>
      </c>
      <c r="I3459" s="2">
        <v>0</v>
      </c>
      <c r="J3459" s="2">
        <v>103507</v>
      </c>
      <c r="K3459" s="33">
        <v>1.4501434685576822E-2</v>
      </c>
      <c r="L3459" s="2">
        <v>1494</v>
      </c>
      <c r="M3459" s="2">
        <v>125108</v>
      </c>
      <c r="N3459" s="2">
        <v>103035</v>
      </c>
      <c r="O3459" s="33">
        <v>1.4499927209200757E-2</v>
      </c>
      <c r="P3459" s="2">
        <v>1474</v>
      </c>
      <c r="Q3459" s="2">
        <v>129480</v>
      </c>
      <c r="R3459" s="2">
        <v>101642</v>
      </c>
      <c r="S3459" s="35">
        <v>1.4501879144448161E-2</v>
      </c>
      <c r="T3459" t="s">
        <v>4388</v>
      </c>
      <c r="U3459" t="s">
        <v>4388</v>
      </c>
      <c r="V3459" s="5" t="s">
        <v>4390</v>
      </c>
      <c r="W3459" s="5">
        <v>0</v>
      </c>
      <c r="X3459" s="4">
        <v>-4.4445887133898188E-7</v>
      </c>
      <c r="Y3459" s="6">
        <v>27</v>
      </c>
      <c r="Z3459" s="4">
        <v>1.9519352474038631E-6</v>
      </c>
      <c r="AA3459" s="5">
        <v>1775</v>
      </c>
      <c r="AC3459" s="16" t="str">
        <f t="shared" ref="AC3459:AC3522" si="324">IF(AND($G3459&gt;=10000000,$G3459&lt;50000000),$K3459,"")</f>
        <v/>
      </c>
      <c r="AD3459" s="16" t="str">
        <f t="shared" ref="AD3459:AD3522" si="325">IF(AND($G3459&gt;=5000000,$G3459&lt;9999999),$K3459,"")</f>
        <v/>
      </c>
      <c r="AE3459" s="16" t="str">
        <f t="shared" ref="AE3459:AE3522" si="326">IF(AND($G3459&gt;=1000000,$G3459&lt;4999999),$K3459,"")</f>
        <v/>
      </c>
      <c r="AF3459" s="16" t="str">
        <f t="shared" ref="AF3459:AF3522" si="327">IF(AND($G3459&gt;=500000,$G3459&lt;999999),$K3459,"")</f>
        <v/>
      </c>
      <c r="AG3459" s="16">
        <f t="shared" ref="AG3459:AG3522" si="328">IF(AND($G3459&gt;=100000,$G3459&lt;499999),$K3459,"")</f>
        <v>1.4501434685576822E-2</v>
      </c>
      <c r="AH3459" s="16" t="str">
        <f t="shared" ref="AH3459:AH3522" si="329">IF(AND($G3459&gt;=0,$G3459&lt;99999),$K3459,"")</f>
        <v/>
      </c>
      <c r="AI3459" s="17" t="str">
        <f>IF('Peer Comparison Tool'!$D$11="NR","",IF($C3459='Peer Comparison Tool'!$D$9,COUNT('ALLL &lt;50B Database'!$AI$1:AI3458)+1,""))</f>
        <v/>
      </c>
    </row>
    <row r="3460" spans="1:35" x14ac:dyDescent="0.25">
      <c r="A3460" t="s">
        <v>1371</v>
      </c>
      <c r="B3460">
        <v>696645</v>
      </c>
      <c r="C3460" s="5" t="s">
        <v>1309</v>
      </c>
      <c r="D3460" s="5" t="s">
        <v>4387</v>
      </c>
      <c r="E3460" s="5" t="s">
        <v>4388</v>
      </c>
      <c r="F3460" s="2">
        <v>1305</v>
      </c>
      <c r="G3460" s="2">
        <v>129955</v>
      </c>
      <c r="H3460" s="2">
        <v>63652</v>
      </c>
      <c r="I3460" s="2">
        <v>4626</v>
      </c>
      <c r="J3460" s="2">
        <v>59026</v>
      </c>
      <c r="K3460" s="33">
        <v>2.2108901162199709E-2</v>
      </c>
      <c r="L3460" s="2">
        <v>1210</v>
      </c>
      <c r="M3460" s="2">
        <v>116581</v>
      </c>
      <c r="N3460" s="2">
        <v>58972</v>
      </c>
      <c r="O3460" s="33">
        <v>2.051821203282914E-2</v>
      </c>
      <c r="P3460" s="2">
        <v>1256</v>
      </c>
      <c r="Q3460" s="2">
        <v>118387</v>
      </c>
      <c r="R3460" s="2">
        <v>58770</v>
      </c>
      <c r="S3460" s="35">
        <v>2.1371448017696103E-2</v>
      </c>
      <c r="T3460" t="s">
        <v>4388</v>
      </c>
      <c r="U3460" t="s">
        <v>4388</v>
      </c>
      <c r="V3460" s="5" t="s">
        <v>4387</v>
      </c>
      <c r="W3460" s="5">
        <v>0</v>
      </c>
      <c r="X3460" s="4">
        <v>7.3745314450360602E-4</v>
      </c>
      <c r="Y3460" s="6">
        <v>49</v>
      </c>
      <c r="Z3460" s="4">
        <v>8.5323598486696309E-4</v>
      </c>
      <c r="AA3460" s="5">
        <v>385</v>
      </c>
      <c r="AC3460" s="16" t="str">
        <f t="shared" si="324"/>
        <v/>
      </c>
      <c r="AD3460" s="16" t="str">
        <f t="shared" si="325"/>
        <v/>
      </c>
      <c r="AE3460" s="16" t="str">
        <f t="shared" si="326"/>
        <v/>
      </c>
      <c r="AF3460" s="16" t="str">
        <f t="shared" si="327"/>
        <v/>
      </c>
      <c r="AG3460" s="16">
        <f t="shared" si="328"/>
        <v>2.2108901162199709E-2</v>
      </c>
      <c r="AH3460" s="16" t="str">
        <f t="shared" si="329"/>
        <v/>
      </c>
      <c r="AI3460" s="17" t="str">
        <f>IF('Peer Comparison Tool'!$D$11="NR","",IF($C3460='Peer Comparison Tool'!$D$9,COUNT('ALLL &lt;50B Database'!$AI$1:AI3459)+1,""))</f>
        <v/>
      </c>
    </row>
    <row r="3461" spans="1:35" x14ac:dyDescent="0.25">
      <c r="A3461" t="s">
        <v>2160</v>
      </c>
      <c r="B3461">
        <v>114251</v>
      </c>
      <c r="C3461" s="5" t="s">
        <v>2041</v>
      </c>
      <c r="D3461" s="5" t="s">
        <v>4390</v>
      </c>
      <c r="E3461" s="5" t="s">
        <v>4388</v>
      </c>
      <c r="F3461" s="2">
        <v>1156</v>
      </c>
      <c r="G3461" s="2">
        <v>129947</v>
      </c>
      <c r="H3461" s="2">
        <v>84235</v>
      </c>
      <c r="I3461" s="2">
        <v>986</v>
      </c>
      <c r="J3461" s="2">
        <v>83249</v>
      </c>
      <c r="K3461" s="33">
        <v>1.3886052685317542E-2</v>
      </c>
      <c r="L3461" s="2">
        <v>1034</v>
      </c>
      <c r="M3461" s="2">
        <v>128295</v>
      </c>
      <c r="N3461" s="2">
        <v>83601</v>
      </c>
      <c r="O3461" s="33">
        <v>1.2368273106781019E-2</v>
      </c>
      <c r="P3461" s="2">
        <v>1154</v>
      </c>
      <c r="Q3461" s="2">
        <v>126028</v>
      </c>
      <c r="R3461" s="2">
        <v>84568</v>
      </c>
      <c r="S3461" s="35">
        <v>1.3645823479330244E-2</v>
      </c>
      <c r="T3461" t="s">
        <v>4388</v>
      </c>
      <c r="U3461" t="s">
        <v>4388</v>
      </c>
      <c r="V3461" s="5" t="s">
        <v>4390</v>
      </c>
      <c r="W3461" s="5">
        <v>0</v>
      </c>
      <c r="X3461" s="4">
        <v>2.4022920598729819E-4</v>
      </c>
      <c r="Y3461" s="6">
        <v>2</v>
      </c>
      <c r="Z3461" s="4">
        <v>1.2775503725492247E-3</v>
      </c>
      <c r="AA3461" s="5">
        <v>2029</v>
      </c>
      <c r="AC3461" s="16" t="str">
        <f t="shared" si="324"/>
        <v/>
      </c>
      <c r="AD3461" s="16" t="str">
        <f t="shared" si="325"/>
        <v/>
      </c>
      <c r="AE3461" s="16" t="str">
        <f t="shared" si="326"/>
        <v/>
      </c>
      <c r="AF3461" s="16" t="str">
        <f t="shared" si="327"/>
        <v/>
      </c>
      <c r="AG3461" s="16">
        <f t="shared" si="328"/>
        <v>1.3886052685317542E-2</v>
      </c>
      <c r="AH3461" s="16" t="str">
        <f t="shared" si="329"/>
        <v/>
      </c>
      <c r="AI3461" s="17" t="str">
        <f>IF('Peer Comparison Tool'!$D$11="NR","",IF($C3461='Peer Comparison Tool'!$D$9,COUNT('ALLL &lt;50B Database'!$AI$1:AI3460)+1,""))</f>
        <v/>
      </c>
    </row>
    <row r="3462" spans="1:35" x14ac:dyDescent="0.25">
      <c r="A3462" t="s">
        <v>1157</v>
      </c>
      <c r="B3462">
        <v>658474</v>
      </c>
      <c r="C3462" s="5" t="s">
        <v>926</v>
      </c>
      <c r="D3462" s="5" t="s">
        <v>4390</v>
      </c>
      <c r="E3462" s="5" t="s">
        <v>4388</v>
      </c>
      <c r="F3462" s="2">
        <v>716</v>
      </c>
      <c r="G3462" s="2">
        <v>129937</v>
      </c>
      <c r="H3462" s="2">
        <v>95641</v>
      </c>
      <c r="I3462" s="2">
        <v>0</v>
      </c>
      <c r="J3462" s="2">
        <v>95641</v>
      </c>
      <c r="K3462" s="33">
        <v>7.4863290848067249E-3</v>
      </c>
      <c r="L3462" s="2">
        <v>716</v>
      </c>
      <c r="M3462" s="2">
        <v>122956</v>
      </c>
      <c r="N3462" s="2">
        <v>93333</v>
      </c>
      <c r="O3462" s="33">
        <v>7.6714559694856053E-3</v>
      </c>
      <c r="P3462" s="2">
        <v>716</v>
      </c>
      <c r="Q3462" s="2">
        <v>123428</v>
      </c>
      <c r="R3462" s="2">
        <v>94120</v>
      </c>
      <c r="S3462" s="35">
        <v>7.6073098172545683E-3</v>
      </c>
      <c r="T3462" t="s">
        <v>4388</v>
      </c>
      <c r="U3462" t="s">
        <v>4388</v>
      </c>
      <c r="V3462" s="5" t="s">
        <v>4390</v>
      </c>
      <c r="W3462" s="5">
        <v>0</v>
      </c>
      <c r="X3462" s="4">
        <v>-1.2098073244784339E-4</v>
      </c>
      <c r="Y3462" s="6">
        <v>0</v>
      </c>
      <c r="Z3462" s="4">
        <v>-6.4146152231036972E-5</v>
      </c>
      <c r="AA3462" s="5">
        <v>4386</v>
      </c>
      <c r="AC3462" s="16" t="str">
        <f t="shared" si="324"/>
        <v/>
      </c>
      <c r="AD3462" s="16" t="str">
        <f t="shared" si="325"/>
        <v/>
      </c>
      <c r="AE3462" s="16" t="str">
        <f t="shared" si="326"/>
        <v/>
      </c>
      <c r="AF3462" s="16" t="str">
        <f t="shared" si="327"/>
        <v/>
      </c>
      <c r="AG3462" s="16">
        <f t="shared" si="328"/>
        <v>7.4863290848067249E-3</v>
      </c>
      <c r="AH3462" s="16" t="str">
        <f t="shared" si="329"/>
        <v/>
      </c>
      <c r="AI3462" s="17" t="str">
        <f>IF('Peer Comparison Tool'!$D$11="NR","",IF($C3462='Peer Comparison Tool'!$D$9,COUNT('ALLL &lt;50B Database'!$AI$1:AI3461)+1,""))</f>
        <v/>
      </c>
    </row>
    <row r="3463" spans="1:35" x14ac:dyDescent="0.25">
      <c r="A3463" t="s">
        <v>3156</v>
      </c>
      <c r="B3463">
        <v>819172</v>
      </c>
      <c r="C3463" s="5" t="s">
        <v>3064</v>
      </c>
      <c r="D3463" s="5" t="s">
        <v>4390</v>
      </c>
      <c r="E3463" s="5" t="s">
        <v>4388</v>
      </c>
      <c r="F3463" s="2">
        <v>1029</v>
      </c>
      <c r="G3463" s="2">
        <v>129827</v>
      </c>
      <c r="H3463" s="2">
        <v>104796</v>
      </c>
      <c r="I3463" s="2">
        <v>663</v>
      </c>
      <c r="J3463" s="2">
        <v>104133</v>
      </c>
      <c r="K3463" s="33">
        <v>9.8815937310938896E-3</v>
      </c>
      <c r="L3463" s="2">
        <v>995</v>
      </c>
      <c r="M3463" s="2">
        <v>124218</v>
      </c>
      <c r="N3463" s="2">
        <v>108009</v>
      </c>
      <c r="O3463" s="33">
        <v>9.2121952800229608E-3</v>
      </c>
      <c r="P3463" s="2">
        <v>1009</v>
      </c>
      <c r="Q3463" s="2">
        <v>124750</v>
      </c>
      <c r="R3463" s="2">
        <v>107312</v>
      </c>
      <c r="S3463" s="35">
        <v>9.4024899358878776E-3</v>
      </c>
      <c r="T3463" t="s">
        <v>4388</v>
      </c>
      <c r="U3463" t="s">
        <v>4388</v>
      </c>
      <c r="V3463" s="5" t="s">
        <v>4390</v>
      </c>
      <c r="W3463" s="5">
        <v>0</v>
      </c>
      <c r="X3463" s="4">
        <v>4.7910379520601197E-4</v>
      </c>
      <c r="Y3463" s="6">
        <v>20</v>
      </c>
      <c r="Z3463" s="4">
        <v>1.9029465586491677E-4</v>
      </c>
      <c r="AA3463" s="5">
        <v>3814</v>
      </c>
      <c r="AC3463" s="16" t="str">
        <f t="shared" si="324"/>
        <v/>
      </c>
      <c r="AD3463" s="16" t="str">
        <f t="shared" si="325"/>
        <v/>
      </c>
      <c r="AE3463" s="16" t="str">
        <f t="shared" si="326"/>
        <v/>
      </c>
      <c r="AF3463" s="16" t="str">
        <f t="shared" si="327"/>
        <v/>
      </c>
      <c r="AG3463" s="16">
        <f t="shared" si="328"/>
        <v>9.8815937310938896E-3</v>
      </c>
      <c r="AH3463" s="16" t="str">
        <f t="shared" si="329"/>
        <v/>
      </c>
      <c r="AI3463" s="17" t="str">
        <f>IF('Peer Comparison Tool'!$D$11="NR","",IF($C3463='Peer Comparison Tool'!$D$9,COUNT('ALLL &lt;50B Database'!$AI$1:AI3462)+1,""))</f>
        <v/>
      </c>
    </row>
    <row r="3464" spans="1:35" x14ac:dyDescent="0.25">
      <c r="A3464" t="s">
        <v>176</v>
      </c>
      <c r="B3464">
        <v>942847</v>
      </c>
      <c r="C3464" s="5" t="s">
        <v>113</v>
      </c>
      <c r="D3464" s="5" t="s">
        <v>4390</v>
      </c>
      <c r="E3464" s="5" t="s">
        <v>4388</v>
      </c>
      <c r="F3464" s="2">
        <v>1638</v>
      </c>
      <c r="G3464" s="2">
        <v>129589</v>
      </c>
      <c r="H3464" s="2">
        <v>94182</v>
      </c>
      <c r="I3464" s="2">
        <v>0</v>
      </c>
      <c r="J3464" s="2">
        <v>94182</v>
      </c>
      <c r="K3464" s="33">
        <v>1.7391858316875838E-2</v>
      </c>
      <c r="L3464" s="2">
        <v>1281</v>
      </c>
      <c r="M3464" s="2">
        <v>117302</v>
      </c>
      <c r="N3464" s="2">
        <v>84194</v>
      </c>
      <c r="O3464" s="33">
        <v>1.5214860916454855E-2</v>
      </c>
      <c r="P3464" s="2">
        <v>1596</v>
      </c>
      <c r="Q3464" s="2">
        <v>122164</v>
      </c>
      <c r="R3464" s="2">
        <v>88926</v>
      </c>
      <c r="S3464" s="35">
        <v>1.7947506915862627E-2</v>
      </c>
      <c r="T3464" t="s">
        <v>4388</v>
      </c>
      <c r="U3464" t="s">
        <v>4388</v>
      </c>
      <c r="V3464" s="5" t="s">
        <v>4390</v>
      </c>
      <c r="W3464" s="5">
        <v>0</v>
      </c>
      <c r="X3464" s="4">
        <v>-5.5564859898678959E-4</v>
      </c>
      <c r="Y3464" s="6">
        <v>42</v>
      </c>
      <c r="Z3464" s="4">
        <v>2.7326459994077724E-3</v>
      </c>
      <c r="AA3464" s="5">
        <v>957</v>
      </c>
      <c r="AC3464" s="16" t="str">
        <f t="shared" si="324"/>
        <v/>
      </c>
      <c r="AD3464" s="16" t="str">
        <f t="shared" si="325"/>
        <v/>
      </c>
      <c r="AE3464" s="16" t="str">
        <f t="shared" si="326"/>
        <v/>
      </c>
      <c r="AF3464" s="16" t="str">
        <f t="shared" si="327"/>
        <v/>
      </c>
      <c r="AG3464" s="16">
        <f t="shared" si="328"/>
        <v>1.7391858316875838E-2</v>
      </c>
      <c r="AH3464" s="16" t="str">
        <f t="shared" si="329"/>
        <v/>
      </c>
      <c r="AI3464" s="17" t="str">
        <f>IF('Peer Comparison Tool'!$D$11="NR","",IF($C3464='Peer Comparison Tool'!$D$9,COUNT('ALLL &lt;50B Database'!$AI$1:AI3463)+1,""))</f>
        <v/>
      </c>
    </row>
    <row r="3465" spans="1:35" x14ac:dyDescent="0.25">
      <c r="A3465" t="s">
        <v>1493</v>
      </c>
      <c r="B3465">
        <v>372855</v>
      </c>
      <c r="C3465" s="5" t="s">
        <v>1389</v>
      </c>
      <c r="D3465" s="5" t="s">
        <v>4387</v>
      </c>
      <c r="E3465" s="5" t="s">
        <v>4388</v>
      </c>
      <c r="F3465" s="2">
        <v>795</v>
      </c>
      <c r="G3465" s="2">
        <v>129579</v>
      </c>
      <c r="H3465" s="2">
        <v>92629</v>
      </c>
      <c r="I3465" s="2">
        <v>7025</v>
      </c>
      <c r="J3465" s="2">
        <v>85604</v>
      </c>
      <c r="K3465" s="33">
        <v>9.2869492079809355E-3</v>
      </c>
      <c r="L3465" s="2">
        <v>680</v>
      </c>
      <c r="M3465" s="2">
        <v>97876</v>
      </c>
      <c r="N3465" s="2">
        <v>69683</v>
      </c>
      <c r="O3465" s="33">
        <v>9.7584776774823131E-3</v>
      </c>
      <c r="P3465" s="2">
        <v>725</v>
      </c>
      <c r="Q3465" s="2">
        <v>106359</v>
      </c>
      <c r="R3465" s="2">
        <v>78939</v>
      </c>
      <c r="S3465" s="35">
        <v>9.1843068698615384E-3</v>
      </c>
      <c r="T3465" t="s">
        <v>4388</v>
      </c>
      <c r="U3465" t="s">
        <v>4388</v>
      </c>
      <c r="V3465" s="5" t="s">
        <v>4387</v>
      </c>
      <c r="W3465" s="5">
        <v>0</v>
      </c>
      <c r="X3465" s="4">
        <v>1.0264233811939708E-4</v>
      </c>
      <c r="Y3465" s="6">
        <v>70</v>
      </c>
      <c r="Z3465" s="4">
        <v>-5.7417080762077466E-4</v>
      </c>
      <c r="AA3465" s="5">
        <v>4003</v>
      </c>
      <c r="AC3465" s="16" t="str">
        <f t="shared" si="324"/>
        <v/>
      </c>
      <c r="AD3465" s="16" t="str">
        <f t="shared" si="325"/>
        <v/>
      </c>
      <c r="AE3465" s="16" t="str">
        <f t="shared" si="326"/>
        <v/>
      </c>
      <c r="AF3465" s="16" t="str">
        <f t="shared" si="327"/>
        <v/>
      </c>
      <c r="AG3465" s="16">
        <f t="shared" si="328"/>
        <v>9.2869492079809355E-3</v>
      </c>
      <c r="AH3465" s="16" t="str">
        <f t="shared" si="329"/>
        <v/>
      </c>
      <c r="AI3465" s="17" t="str">
        <f>IF('Peer Comparison Tool'!$D$11="NR","",IF($C3465='Peer Comparison Tool'!$D$9,COUNT('ALLL &lt;50B Database'!$AI$1:AI3464)+1,""))</f>
        <v/>
      </c>
    </row>
    <row r="3466" spans="1:35" x14ac:dyDescent="0.25">
      <c r="A3466" t="s">
        <v>76</v>
      </c>
      <c r="B3466">
        <v>112332</v>
      </c>
      <c r="C3466" s="5" t="s">
        <v>6</v>
      </c>
      <c r="D3466" s="5" t="s">
        <v>4390</v>
      </c>
      <c r="E3466" s="5" t="s">
        <v>4388</v>
      </c>
      <c r="F3466" s="2">
        <v>937</v>
      </c>
      <c r="G3466" s="2">
        <v>129508</v>
      </c>
      <c r="H3466" s="2">
        <v>71733</v>
      </c>
      <c r="I3466" s="2">
        <v>1743</v>
      </c>
      <c r="J3466" s="2">
        <v>69990</v>
      </c>
      <c r="K3466" s="33">
        <v>1.3387626803829119E-2</v>
      </c>
      <c r="L3466" s="2">
        <v>989</v>
      </c>
      <c r="M3466" s="2">
        <v>121847</v>
      </c>
      <c r="N3466" s="2">
        <v>72056</v>
      </c>
      <c r="O3466" s="33">
        <v>1.3725435772177195E-2</v>
      </c>
      <c r="P3466" s="2">
        <v>1031</v>
      </c>
      <c r="Q3466" s="2">
        <v>122888</v>
      </c>
      <c r="R3466" s="2">
        <v>72116</v>
      </c>
      <c r="S3466" s="35">
        <v>1.4296411337289922E-2</v>
      </c>
      <c r="T3466" t="s">
        <v>4388</v>
      </c>
      <c r="U3466" t="s">
        <v>4388</v>
      </c>
      <c r="V3466" s="5" t="s">
        <v>4390</v>
      </c>
      <c r="W3466" s="5">
        <v>0</v>
      </c>
      <c r="X3466" s="4">
        <v>-9.087845334608026E-4</v>
      </c>
      <c r="Y3466" s="6">
        <v>-94</v>
      </c>
      <c r="Z3466" s="4">
        <v>5.7097556511272705E-4</v>
      </c>
      <c r="AA3466" s="5">
        <v>2235</v>
      </c>
      <c r="AC3466" s="16" t="str">
        <f t="shared" si="324"/>
        <v/>
      </c>
      <c r="AD3466" s="16" t="str">
        <f t="shared" si="325"/>
        <v/>
      </c>
      <c r="AE3466" s="16" t="str">
        <f t="shared" si="326"/>
        <v/>
      </c>
      <c r="AF3466" s="16" t="str">
        <f t="shared" si="327"/>
        <v/>
      </c>
      <c r="AG3466" s="16">
        <f t="shared" si="328"/>
        <v>1.3387626803829119E-2</v>
      </c>
      <c r="AH3466" s="16" t="str">
        <f t="shared" si="329"/>
        <v/>
      </c>
      <c r="AI3466" s="17" t="str">
        <f>IF('Peer Comparison Tool'!$D$11="NR","",IF($C3466='Peer Comparison Tool'!$D$9,COUNT('ALLL &lt;50B Database'!$AI$1:AI3465)+1,""))</f>
        <v/>
      </c>
    </row>
    <row r="3467" spans="1:35" x14ac:dyDescent="0.25">
      <c r="A3467" t="s">
        <v>2778</v>
      </c>
      <c r="B3467">
        <v>545154</v>
      </c>
      <c r="C3467" s="5" t="s">
        <v>2711</v>
      </c>
      <c r="D3467" s="5" t="s">
        <v>4390</v>
      </c>
      <c r="E3467" s="5" t="s">
        <v>4388</v>
      </c>
      <c r="F3467" s="2">
        <v>884</v>
      </c>
      <c r="G3467" s="2">
        <v>129491</v>
      </c>
      <c r="H3467" s="2">
        <v>81757</v>
      </c>
      <c r="I3467" s="2">
        <v>3988</v>
      </c>
      <c r="J3467" s="2">
        <v>77769</v>
      </c>
      <c r="K3467" s="33">
        <v>1.136699713253353E-2</v>
      </c>
      <c r="L3467" s="2">
        <v>847</v>
      </c>
      <c r="M3467" s="2">
        <v>117807</v>
      </c>
      <c r="N3467" s="2">
        <v>78340</v>
      </c>
      <c r="O3467" s="33">
        <v>1.0811845800357416E-2</v>
      </c>
      <c r="P3467" s="2">
        <v>865</v>
      </c>
      <c r="Q3467" s="2">
        <v>117217</v>
      </c>
      <c r="R3467" s="2">
        <v>75867</v>
      </c>
      <c r="S3467" s="35">
        <v>1.1401531627716927E-2</v>
      </c>
      <c r="T3467" t="s">
        <v>4388</v>
      </c>
      <c r="U3467" t="s">
        <v>4388</v>
      </c>
      <c r="V3467" s="5" t="s">
        <v>4390</v>
      </c>
      <c r="W3467" s="5">
        <v>0</v>
      </c>
      <c r="X3467" s="4">
        <v>-3.4534495183397018E-5</v>
      </c>
      <c r="Y3467" s="6">
        <v>19</v>
      </c>
      <c r="Z3467" s="4">
        <v>5.8968582735951028E-4</v>
      </c>
      <c r="AA3467" s="5">
        <v>3220</v>
      </c>
      <c r="AC3467" s="16" t="str">
        <f t="shared" si="324"/>
        <v/>
      </c>
      <c r="AD3467" s="16" t="str">
        <f t="shared" si="325"/>
        <v/>
      </c>
      <c r="AE3467" s="16" t="str">
        <f t="shared" si="326"/>
        <v/>
      </c>
      <c r="AF3467" s="16" t="str">
        <f t="shared" si="327"/>
        <v/>
      </c>
      <c r="AG3467" s="16">
        <f t="shared" si="328"/>
        <v>1.136699713253353E-2</v>
      </c>
      <c r="AH3467" s="16" t="str">
        <f t="shared" si="329"/>
        <v/>
      </c>
      <c r="AI3467" s="17" t="str">
        <f>IF('Peer Comparison Tool'!$D$11="NR","",IF($C3467='Peer Comparison Tool'!$D$9,COUNT('ALLL &lt;50B Database'!$AI$1:AI3466)+1,""))</f>
        <v/>
      </c>
    </row>
    <row r="3468" spans="1:35" x14ac:dyDescent="0.25">
      <c r="A3468" t="s">
        <v>2173</v>
      </c>
      <c r="B3468">
        <v>72454</v>
      </c>
      <c r="C3468" s="5" t="s">
        <v>2041</v>
      </c>
      <c r="D3468" s="5" t="s">
        <v>4390</v>
      </c>
      <c r="E3468" s="5" t="s">
        <v>4388</v>
      </c>
      <c r="F3468" s="2">
        <v>772</v>
      </c>
      <c r="G3468" s="2">
        <v>129340</v>
      </c>
      <c r="H3468" s="2">
        <v>90869</v>
      </c>
      <c r="I3468" s="2">
        <v>4221</v>
      </c>
      <c r="J3468" s="2">
        <v>86648</v>
      </c>
      <c r="K3468" s="33">
        <v>8.9096113008955771E-3</v>
      </c>
      <c r="L3468" s="2">
        <v>763</v>
      </c>
      <c r="M3468" s="2">
        <v>118244</v>
      </c>
      <c r="N3468" s="2">
        <v>87771</v>
      </c>
      <c r="O3468" s="33">
        <v>8.6930763008282921E-3</v>
      </c>
      <c r="P3468" s="2">
        <v>767</v>
      </c>
      <c r="Q3468" s="2">
        <v>116426</v>
      </c>
      <c r="R3468" s="2">
        <v>87606</v>
      </c>
      <c r="S3468" s="35">
        <v>8.7551080976188845E-3</v>
      </c>
      <c r="T3468" t="s">
        <v>4388</v>
      </c>
      <c r="U3468" t="s">
        <v>4388</v>
      </c>
      <c r="V3468" s="5" t="s">
        <v>4390</v>
      </c>
      <c r="W3468" s="5">
        <v>0</v>
      </c>
      <c r="X3468" s="4">
        <v>1.5450320327669263E-4</v>
      </c>
      <c r="Y3468" s="6">
        <v>5</v>
      </c>
      <c r="Z3468" s="4">
        <v>6.2031796790592425E-5</v>
      </c>
      <c r="AA3468" s="5">
        <v>4102</v>
      </c>
      <c r="AC3468" s="16" t="str">
        <f t="shared" si="324"/>
        <v/>
      </c>
      <c r="AD3468" s="16" t="str">
        <f t="shared" si="325"/>
        <v/>
      </c>
      <c r="AE3468" s="16" t="str">
        <f t="shared" si="326"/>
        <v/>
      </c>
      <c r="AF3468" s="16" t="str">
        <f t="shared" si="327"/>
        <v/>
      </c>
      <c r="AG3468" s="16">
        <f t="shared" si="328"/>
        <v>8.9096113008955771E-3</v>
      </c>
      <c r="AH3468" s="16" t="str">
        <f t="shared" si="329"/>
        <v/>
      </c>
      <c r="AI3468" s="17" t="str">
        <f>IF('Peer Comparison Tool'!$D$11="NR","",IF($C3468='Peer Comparison Tool'!$D$9,COUNT('ALLL &lt;50B Database'!$AI$1:AI3467)+1,""))</f>
        <v/>
      </c>
    </row>
    <row r="3469" spans="1:35" x14ac:dyDescent="0.25">
      <c r="A3469" t="s">
        <v>2025</v>
      </c>
      <c r="B3469">
        <v>382742</v>
      </c>
      <c r="C3469" s="5" t="s">
        <v>1963</v>
      </c>
      <c r="D3469" s="5" t="s">
        <v>4390</v>
      </c>
      <c r="E3469" s="5" t="s">
        <v>4388</v>
      </c>
      <c r="F3469" s="2">
        <v>1202</v>
      </c>
      <c r="G3469" s="2">
        <v>129329</v>
      </c>
      <c r="H3469" s="2">
        <v>95002</v>
      </c>
      <c r="I3469" s="2">
        <v>18132</v>
      </c>
      <c r="J3469" s="2">
        <v>76870</v>
      </c>
      <c r="K3469" s="33">
        <v>1.5636789384675425E-2</v>
      </c>
      <c r="L3469" s="2">
        <v>841</v>
      </c>
      <c r="M3469" s="2">
        <v>102271</v>
      </c>
      <c r="N3469" s="2">
        <v>76073</v>
      </c>
      <c r="O3469" s="33">
        <v>1.1055170691309664E-2</v>
      </c>
      <c r="P3469" s="2">
        <v>758</v>
      </c>
      <c r="Q3469" s="2">
        <v>105576</v>
      </c>
      <c r="R3469" s="2">
        <v>75547</v>
      </c>
      <c r="S3469" s="35">
        <v>1.0033489086264179E-2</v>
      </c>
      <c r="T3469" t="s">
        <v>4388</v>
      </c>
      <c r="U3469" t="s">
        <v>4388</v>
      </c>
      <c r="V3469" s="5" t="s">
        <v>4390</v>
      </c>
      <c r="W3469" s="5">
        <v>0</v>
      </c>
      <c r="X3469" s="4">
        <v>5.6033002984112457E-3</v>
      </c>
      <c r="Y3469" s="6">
        <v>444</v>
      </c>
      <c r="Z3469" s="4">
        <v>-1.0216816050454842E-3</v>
      </c>
      <c r="AA3469" s="5">
        <v>1384</v>
      </c>
      <c r="AC3469" s="16" t="str">
        <f t="shared" si="324"/>
        <v/>
      </c>
      <c r="AD3469" s="16" t="str">
        <f t="shared" si="325"/>
        <v/>
      </c>
      <c r="AE3469" s="16" t="str">
        <f t="shared" si="326"/>
        <v/>
      </c>
      <c r="AF3469" s="16" t="str">
        <f t="shared" si="327"/>
        <v/>
      </c>
      <c r="AG3469" s="16">
        <f t="shared" si="328"/>
        <v>1.5636789384675425E-2</v>
      </c>
      <c r="AH3469" s="16" t="str">
        <f t="shared" si="329"/>
        <v/>
      </c>
      <c r="AI3469" s="17" t="str">
        <f>IF('Peer Comparison Tool'!$D$11="NR","",IF($C3469='Peer Comparison Tool'!$D$9,COUNT('ALLL &lt;50B Database'!$AI$1:AI3468)+1,""))</f>
        <v/>
      </c>
    </row>
    <row r="3470" spans="1:35" x14ac:dyDescent="0.25">
      <c r="A3470" t="s">
        <v>661</v>
      </c>
      <c r="B3470">
        <v>628039</v>
      </c>
      <c r="C3470" s="5" t="s">
        <v>561</v>
      </c>
      <c r="D3470" s="5" t="s">
        <v>4390</v>
      </c>
      <c r="E3470" s="5" t="s">
        <v>4388</v>
      </c>
      <c r="F3470" s="2">
        <v>1796</v>
      </c>
      <c r="G3470" s="2">
        <v>129302</v>
      </c>
      <c r="H3470" s="2">
        <v>65376</v>
      </c>
      <c r="I3470" s="2">
        <v>3377</v>
      </c>
      <c r="J3470" s="2">
        <v>61999</v>
      </c>
      <c r="K3470" s="33">
        <v>2.8968209164663947E-2</v>
      </c>
      <c r="L3470" s="2">
        <v>1399</v>
      </c>
      <c r="M3470" s="2">
        <v>119862</v>
      </c>
      <c r="N3470" s="2">
        <v>62502</v>
      </c>
      <c r="O3470" s="33">
        <v>2.2383283734920482E-2</v>
      </c>
      <c r="P3470" s="2">
        <v>1635</v>
      </c>
      <c r="Q3470" s="2">
        <v>125860</v>
      </c>
      <c r="R3470" s="2">
        <v>61999</v>
      </c>
      <c r="S3470" s="35">
        <v>2.6371393086985273E-2</v>
      </c>
      <c r="T3470" t="s">
        <v>4388</v>
      </c>
      <c r="U3470" t="s">
        <v>4388</v>
      </c>
      <c r="V3470" s="5" t="s">
        <v>4390</v>
      </c>
      <c r="W3470" s="5">
        <v>0</v>
      </c>
      <c r="X3470" s="4">
        <v>2.5968160776786743E-3</v>
      </c>
      <c r="Y3470" s="6">
        <v>161</v>
      </c>
      <c r="Z3470" s="4">
        <v>3.9881093520647906E-3</v>
      </c>
      <c r="AA3470" s="5">
        <v>156</v>
      </c>
      <c r="AC3470" s="16" t="str">
        <f t="shared" si="324"/>
        <v/>
      </c>
      <c r="AD3470" s="16" t="str">
        <f t="shared" si="325"/>
        <v/>
      </c>
      <c r="AE3470" s="16" t="str">
        <f t="shared" si="326"/>
        <v/>
      </c>
      <c r="AF3470" s="16" t="str">
        <f t="shared" si="327"/>
        <v/>
      </c>
      <c r="AG3470" s="16">
        <f t="shared" si="328"/>
        <v>2.8968209164663947E-2</v>
      </c>
      <c r="AH3470" s="16" t="str">
        <f t="shared" si="329"/>
        <v/>
      </c>
      <c r="AI3470" s="17" t="str">
        <f>IF('Peer Comparison Tool'!$D$11="NR","",IF($C3470='Peer Comparison Tool'!$D$9,COUNT('ALLL &lt;50B Database'!$AI$1:AI3469)+1,""))</f>
        <v/>
      </c>
    </row>
    <row r="3471" spans="1:35" x14ac:dyDescent="0.25">
      <c r="A3471" t="s">
        <v>2453</v>
      </c>
      <c r="B3471">
        <v>504142</v>
      </c>
      <c r="C3471" s="5" t="s">
        <v>2299</v>
      </c>
      <c r="D3471" s="5" t="s">
        <v>4390</v>
      </c>
      <c r="E3471" s="5" t="s">
        <v>4388</v>
      </c>
      <c r="F3471" s="2">
        <v>1030</v>
      </c>
      <c r="G3471" s="2">
        <v>129256</v>
      </c>
      <c r="H3471" s="2">
        <v>72474</v>
      </c>
      <c r="I3471" s="2">
        <v>4082</v>
      </c>
      <c r="J3471" s="2">
        <v>68392</v>
      </c>
      <c r="K3471" s="33">
        <v>1.5060240963855422E-2</v>
      </c>
      <c r="L3471" s="2">
        <v>1071</v>
      </c>
      <c r="M3471" s="2">
        <v>120965</v>
      </c>
      <c r="N3471" s="2">
        <v>71685</v>
      </c>
      <c r="O3471" s="33">
        <v>1.4940364092906467E-2</v>
      </c>
      <c r="P3471" s="2">
        <v>1073</v>
      </c>
      <c r="Q3471" s="2">
        <v>123780</v>
      </c>
      <c r="R3471" s="2">
        <v>71379</v>
      </c>
      <c r="S3471" s="35">
        <v>1.5032432508160663E-2</v>
      </c>
      <c r="T3471" t="s">
        <v>4388</v>
      </c>
      <c r="U3471" t="s">
        <v>4388</v>
      </c>
      <c r="V3471" s="5" t="s">
        <v>4390</v>
      </c>
      <c r="W3471" s="5">
        <v>0</v>
      </c>
      <c r="X3471" s="4">
        <v>2.7808455694758663E-5</v>
      </c>
      <c r="Y3471" s="6">
        <v>-43</v>
      </c>
      <c r="Z3471" s="4">
        <v>9.2068415254196317E-5</v>
      </c>
      <c r="AA3471" s="5">
        <v>1594</v>
      </c>
      <c r="AC3471" s="16" t="str">
        <f t="shared" si="324"/>
        <v/>
      </c>
      <c r="AD3471" s="16" t="str">
        <f t="shared" si="325"/>
        <v/>
      </c>
      <c r="AE3471" s="16" t="str">
        <f t="shared" si="326"/>
        <v/>
      </c>
      <c r="AF3471" s="16" t="str">
        <f t="shared" si="327"/>
        <v/>
      </c>
      <c r="AG3471" s="16">
        <f t="shared" si="328"/>
        <v>1.5060240963855422E-2</v>
      </c>
      <c r="AH3471" s="16" t="str">
        <f t="shared" si="329"/>
        <v/>
      </c>
      <c r="AI3471" s="17" t="str">
        <f>IF('Peer Comparison Tool'!$D$11="NR","",IF($C3471='Peer Comparison Tool'!$D$9,COUNT('ALLL &lt;50B Database'!$AI$1:AI3470)+1,""))</f>
        <v/>
      </c>
    </row>
    <row r="3472" spans="1:35" x14ac:dyDescent="0.25">
      <c r="A3472" t="s">
        <v>2946</v>
      </c>
      <c r="B3472">
        <v>450669</v>
      </c>
      <c r="C3472" s="5" t="s">
        <v>2935</v>
      </c>
      <c r="D3472" s="5" t="s">
        <v>4390</v>
      </c>
      <c r="E3472" s="5" t="s">
        <v>4388</v>
      </c>
      <c r="F3472" s="2">
        <v>181</v>
      </c>
      <c r="G3472" s="2">
        <v>129030</v>
      </c>
      <c r="H3472" s="2">
        <v>15029</v>
      </c>
      <c r="I3472" s="2">
        <v>6147</v>
      </c>
      <c r="J3472" s="2">
        <v>8882</v>
      </c>
      <c r="K3472" s="33">
        <v>2.0378293177212341E-2</v>
      </c>
      <c r="L3472" s="2">
        <v>181</v>
      </c>
      <c r="M3472" s="2">
        <v>105904</v>
      </c>
      <c r="N3472" s="2">
        <v>8880</v>
      </c>
      <c r="O3472" s="33">
        <v>2.0382882882882883E-2</v>
      </c>
      <c r="P3472" s="2">
        <v>181</v>
      </c>
      <c r="Q3472" s="2">
        <v>103348</v>
      </c>
      <c r="R3472" s="2">
        <v>8742</v>
      </c>
      <c r="S3472" s="35">
        <v>2.0704644246167924E-2</v>
      </c>
      <c r="T3472" t="s">
        <v>4388</v>
      </c>
      <c r="U3472" t="s">
        <v>4388</v>
      </c>
      <c r="V3472" s="5" t="s">
        <v>4390</v>
      </c>
      <c r="W3472" s="5">
        <v>0</v>
      </c>
      <c r="X3472" s="4">
        <v>-3.2635106895558333E-4</v>
      </c>
      <c r="Y3472" s="6">
        <v>0</v>
      </c>
      <c r="Z3472" s="4">
        <v>3.2176136328504121E-4</v>
      </c>
      <c r="AA3472" s="5">
        <v>511</v>
      </c>
      <c r="AC3472" s="16" t="str">
        <f t="shared" si="324"/>
        <v/>
      </c>
      <c r="AD3472" s="16" t="str">
        <f t="shared" si="325"/>
        <v/>
      </c>
      <c r="AE3472" s="16" t="str">
        <f t="shared" si="326"/>
        <v/>
      </c>
      <c r="AF3472" s="16" t="str">
        <f t="shared" si="327"/>
        <v/>
      </c>
      <c r="AG3472" s="16">
        <f t="shared" si="328"/>
        <v>2.0378293177212341E-2</v>
      </c>
      <c r="AH3472" s="16" t="str">
        <f t="shared" si="329"/>
        <v/>
      </c>
      <c r="AI3472" s="17" t="str">
        <f>IF('Peer Comparison Tool'!$D$11="NR","",IF($C3472='Peer Comparison Tool'!$D$9,COUNT('ALLL &lt;50B Database'!$AI$1:AI3471)+1,""))</f>
        <v/>
      </c>
    </row>
    <row r="3473" spans="1:35" x14ac:dyDescent="0.25">
      <c r="A3473" t="s">
        <v>2557</v>
      </c>
      <c r="B3473">
        <v>725741</v>
      </c>
      <c r="C3473" s="5" t="s">
        <v>2519</v>
      </c>
      <c r="D3473" s="5" t="s">
        <v>4390</v>
      </c>
      <c r="E3473" s="5" t="s">
        <v>4388</v>
      </c>
      <c r="F3473" s="2">
        <v>744</v>
      </c>
      <c r="G3473" s="2">
        <v>128800</v>
      </c>
      <c r="H3473" s="2">
        <v>45764</v>
      </c>
      <c r="I3473" s="2">
        <v>1133</v>
      </c>
      <c r="J3473" s="2">
        <v>44631</v>
      </c>
      <c r="K3473" s="33">
        <v>1.6670027559319754E-2</v>
      </c>
      <c r="L3473" s="2">
        <v>692</v>
      </c>
      <c r="M3473" s="2">
        <v>120102</v>
      </c>
      <c r="N3473" s="2">
        <v>47083</v>
      </c>
      <c r="O3473" s="33">
        <v>1.4697449185480958E-2</v>
      </c>
      <c r="P3473" s="2">
        <v>711</v>
      </c>
      <c r="Q3473" s="2">
        <v>129285</v>
      </c>
      <c r="R3473" s="2">
        <v>44577</v>
      </c>
      <c r="S3473" s="35">
        <v>1.5949929335756109E-2</v>
      </c>
      <c r="T3473" t="s">
        <v>4388</v>
      </c>
      <c r="U3473" t="s">
        <v>4388</v>
      </c>
      <c r="V3473" s="5" t="s">
        <v>4390</v>
      </c>
      <c r="W3473" s="5">
        <v>0</v>
      </c>
      <c r="X3473" s="4">
        <v>7.2009822356364564E-4</v>
      </c>
      <c r="Y3473" s="6">
        <v>33</v>
      </c>
      <c r="Z3473" s="4">
        <v>1.2524801502751502E-3</v>
      </c>
      <c r="AA3473" s="5">
        <v>1103</v>
      </c>
      <c r="AC3473" s="16" t="str">
        <f t="shared" si="324"/>
        <v/>
      </c>
      <c r="AD3473" s="16" t="str">
        <f t="shared" si="325"/>
        <v/>
      </c>
      <c r="AE3473" s="16" t="str">
        <f t="shared" si="326"/>
        <v/>
      </c>
      <c r="AF3473" s="16" t="str">
        <f t="shared" si="327"/>
        <v/>
      </c>
      <c r="AG3473" s="16">
        <f t="shared" si="328"/>
        <v>1.6670027559319754E-2</v>
      </c>
      <c r="AH3473" s="16" t="str">
        <f t="shared" si="329"/>
        <v/>
      </c>
      <c r="AI3473" s="17" t="str">
        <f>IF('Peer Comparison Tool'!$D$11="NR","",IF($C3473='Peer Comparison Tool'!$D$9,COUNT('ALLL &lt;50B Database'!$AI$1:AI3472)+1,""))</f>
        <v/>
      </c>
    </row>
    <row r="3474" spans="1:35" x14ac:dyDescent="0.25">
      <c r="A3474" t="s">
        <v>1668</v>
      </c>
      <c r="B3474">
        <v>148715</v>
      </c>
      <c r="C3474" s="5" t="s">
        <v>1578</v>
      </c>
      <c r="D3474" s="5" t="s">
        <v>4390</v>
      </c>
      <c r="E3474" s="5" t="s">
        <v>4388</v>
      </c>
      <c r="F3474" s="2">
        <v>991</v>
      </c>
      <c r="G3474" s="2">
        <v>128797</v>
      </c>
      <c r="H3474" s="2">
        <v>84351</v>
      </c>
      <c r="I3474" s="2">
        <v>0</v>
      </c>
      <c r="J3474" s="2">
        <v>84351</v>
      </c>
      <c r="K3474" s="33">
        <v>1.1748526988417446E-2</v>
      </c>
      <c r="L3474" s="2">
        <v>991</v>
      </c>
      <c r="M3474" s="2">
        <v>118641</v>
      </c>
      <c r="N3474" s="2">
        <v>90151</v>
      </c>
      <c r="O3474" s="33">
        <v>1.0992667857261705E-2</v>
      </c>
      <c r="P3474" s="2">
        <v>985</v>
      </c>
      <c r="Q3474" s="2">
        <v>119645</v>
      </c>
      <c r="R3474" s="2">
        <v>88616</v>
      </c>
      <c r="S3474" s="35">
        <v>1.1115374198790285E-2</v>
      </c>
      <c r="T3474" t="s">
        <v>4388</v>
      </c>
      <c r="U3474" t="s">
        <v>4388</v>
      </c>
      <c r="V3474" s="5" t="s">
        <v>4390</v>
      </c>
      <c r="W3474" s="5">
        <v>0</v>
      </c>
      <c r="X3474" s="4">
        <v>6.3315278962716021E-4</v>
      </c>
      <c r="Y3474" s="6">
        <v>6</v>
      </c>
      <c r="Z3474" s="4">
        <v>1.2270634152857993E-4</v>
      </c>
      <c r="AA3474" s="5">
        <v>3047</v>
      </c>
      <c r="AC3474" s="16" t="str">
        <f t="shared" si="324"/>
        <v/>
      </c>
      <c r="AD3474" s="16" t="str">
        <f t="shared" si="325"/>
        <v/>
      </c>
      <c r="AE3474" s="16" t="str">
        <f t="shared" si="326"/>
        <v/>
      </c>
      <c r="AF3474" s="16" t="str">
        <f t="shared" si="327"/>
        <v/>
      </c>
      <c r="AG3474" s="16">
        <f t="shared" si="328"/>
        <v>1.1748526988417446E-2</v>
      </c>
      <c r="AH3474" s="16" t="str">
        <f t="shared" si="329"/>
        <v/>
      </c>
      <c r="AI3474" s="17" t="str">
        <f>IF('Peer Comparison Tool'!$D$11="NR","",IF($C3474='Peer Comparison Tool'!$D$9,COUNT('ALLL &lt;50B Database'!$AI$1:AI3473)+1,""))</f>
        <v/>
      </c>
    </row>
    <row r="3475" spans="1:35" x14ac:dyDescent="0.25">
      <c r="A3475" t="s">
        <v>1775</v>
      </c>
      <c r="B3475">
        <v>178356</v>
      </c>
      <c r="C3475" s="5" t="s">
        <v>1695</v>
      </c>
      <c r="D3475" s="5" t="s">
        <v>4390</v>
      </c>
      <c r="E3475" s="5" t="s">
        <v>4388</v>
      </c>
      <c r="F3475" s="2">
        <v>246</v>
      </c>
      <c r="G3475" s="2">
        <v>128781</v>
      </c>
      <c r="H3475" s="2">
        <v>60248</v>
      </c>
      <c r="I3475" s="2">
        <v>0</v>
      </c>
      <c r="J3475" s="2">
        <v>60248</v>
      </c>
      <c r="K3475" s="33">
        <v>4.0831230912229451E-3</v>
      </c>
      <c r="L3475" s="2">
        <v>244</v>
      </c>
      <c r="M3475" s="2">
        <v>113206</v>
      </c>
      <c r="N3475" s="2">
        <v>61341</v>
      </c>
      <c r="O3475" s="33">
        <v>3.9777636491090786E-3</v>
      </c>
      <c r="P3475" s="2">
        <v>243</v>
      </c>
      <c r="Q3475" s="2">
        <v>116121</v>
      </c>
      <c r="R3475" s="2">
        <v>58347</v>
      </c>
      <c r="S3475" s="35">
        <v>4.1647385469689956E-3</v>
      </c>
      <c r="T3475" t="s">
        <v>4388</v>
      </c>
      <c r="U3475" t="s">
        <v>4388</v>
      </c>
      <c r="V3475" s="5" t="s">
        <v>4390</v>
      </c>
      <c r="W3475" s="5">
        <v>0</v>
      </c>
      <c r="X3475" s="4">
        <v>-8.1615455746050433E-5</v>
      </c>
      <c r="Y3475" s="6">
        <v>3</v>
      </c>
      <c r="Z3475" s="4">
        <v>1.8697489785991697E-4</v>
      </c>
      <c r="AA3475" s="5">
        <v>4705</v>
      </c>
      <c r="AC3475" s="16" t="str">
        <f t="shared" si="324"/>
        <v/>
      </c>
      <c r="AD3475" s="16" t="str">
        <f t="shared" si="325"/>
        <v/>
      </c>
      <c r="AE3475" s="16" t="str">
        <f t="shared" si="326"/>
        <v/>
      </c>
      <c r="AF3475" s="16" t="str">
        <f t="shared" si="327"/>
        <v/>
      </c>
      <c r="AG3475" s="16">
        <f t="shared" si="328"/>
        <v>4.0831230912229451E-3</v>
      </c>
      <c r="AH3475" s="16" t="str">
        <f t="shared" si="329"/>
        <v/>
      </c>
      <c r="AI3475" s="17" t="str">
        <f>IF('Peer Comparison Tool'!$D$11="NR","",IF($C3475='Peer Comparison Tool'!$D$9,COUNT('ALLL &lt;50B Database'!$AI$1:AI3474)+1,""))</f>
        <v/>
      </c>
    </row>
    <row r="3476" spans="1:35" x14ac:dyDescent="0.25">
      <c r="A3476" t="s">
        <v>1666</v>
      </c>
      <c r="B3476">
        <v>720344</v>
      </c>
      <c r="C3476" s="5" t="s">
        <v>1578</v>
      </c>
      <c r="D3476" s="5" t="s">
        <v>4387</v>
      </c>
      <c r="E3476" s="5" t="s">
        <v>4388</v>
      </c>
      <c r="F3476" s="2">
        <v>298</v>
      </c>
      <c r="G3476" s="2">
        <v>128735</v>
      </c>
      <c r="H3476" s="2">
        <v>83075</v>
      </c>
      <c r="I3476" s="2">
        <v>0</v>
      </c>
      <c r="J3476" s="2">
        <v>83075</v>
      </c>
      <c r="K3476" s="33">
        <v>3.587120072223894E-3</v>
      </c>
      <c r="L3476" s="2">
        <v>275</v>
      </c>
      <c r="M3476" s="2">
        <v>121448</v>
      </c>
      <c r="N3476" s="2">
        <v>87670</v>
      </c>
      <c r="O3476" s="33">
        <v>3.1367628607277291E-3</v>
      </c>
      <c r="P3476" s="2">
        <v>279</v>
      </c>
      <c r="Q3476" s="2">
        <v>121368</v>
      </c>
      <c r="R3476" s="2">
        <v>86687</v>
      </c>
      <c r="S3476" s="35">
        <v>3.218475665324674E-3</v>
      </c>
      <c r="T3476" t="s">
        <v>4388</v>
      </c>
      <c r="U3476" t="s">
        <v>4388</v>
      </c>
      <c r="V3476" s="5" t="s">
        <v>4387</v>
      </c>
      <c r="W3476" s="5">
        <v>0</v>
      </c>
      <c r="X3476" s="4">
        <v>3.6864440689922005E-4</v>
      </c>
      <c r="Y3476" s="6">
        <v>19</v>
      </c>
      <c r="Z3476" s="4">
        <v>8.1712804596944903E-5</v>
      </c>
      <c r="AA3476" s="5">
        <v>4724</v>
      </c>
      <c r="AC3476" s="16" t="str">
        <f t="shared" si="324"/>
        <v/>
      </c>
      <c r="AD3476" s="16" t="str">
        <f t="shared" si="325"/>
        <v/>
      </c>
      <c r="AE3476" s="16" t="str">
        <f t="shared" si="326"/>
        <v/>
      </c>
      <c r="AF3476" s="16" t="str">
        <f t="shared" si="327"/>
        <v/>
      </c>
      <c r="AG3476" s="16">
        <f t="shared" si="328"/>
        <v>3.587120072223894E-3</v>
      </c>
      <c r="AH3476" s="16" t="str">
        <f t="shared" si="329"/>
        <v/>
      </c>
      <c r="AI3476" s="17" t="str">
        <f>IF('Peer Comparison Tool'!$D$11="NR","",IF($C3476='Peer Comparison Tool'!$D$9,COUNT('ALLL &lt;50B Database'!$AI$1:AI3475)+1,""))</f>
        <v/>
      </c>
    </row>
    <row r="3477" spans="1:35" x14ac:dyDescent="0.25">
      <c r="A3477" t="s">
        <v>178</v>
      </c>
      <c r="B3477">
        <v>855143</v>
      </c>
      <c r="C3477" s="5" t="s">
        <v>113</v>
      </c>
      <c r="D3477" s="5" t="s">
        <v>4390</v>
      </c>
      <c r="E3477" s="5" t="s">
        <v>4388</v>
      </c>
      <c r="F3477" s="2">
        <v>516</v>
      </c>
      <c r="G3477" s="2">
        <v>128583</v>
      </c>
      <c r="H3477" s="2">
        <v>63075</v>
      </c>
      <c r="I3477" s="2">
        <v>0</v>
      </c>
      <c r="J3477" s="2">
        <v>63075</v>
      </c>
      <c r="K3477" s="33">
        <v>8.180737217598098E-3</v>
      </c>
      <c r="L3477" s="2">
        <v>949</v>
      </c>
      <c r="M3477" s="2">
        <v>104873</v>
      </c>
      <c r="N3477" s="2">
        <v>66987</v>
      </c>
      <c r="O3477" s="33">
        <v>1.4166927911385791E-2</v>
      </c>
      <c r="P3477" s="2">
        <v>1093</v>
      </c>
      <c r="Q3477" s="2">
        <v>100926</v>
      </c>
      <c r="R3477" s="2">
        <v>64312</v>
      </c>
      <c r="S3477" s="35">
        <v>1.6995273043910936E-2</v>
      </c>
      <c r="T3477" t="s">
        <v>4388</v>
      </c>
      <c r="U3477" t="s">
        <v>4388</v>
      </c>
      <c r="V3477" s="5" t="s">
        <v>4390</v>
      </c>
      <c r="W3477" s="5">
        <v>0</v>
      </c>
      <c r="X3477" s="4">
        <v>-8.8145358263128377E-3</v>
      </c>
      <c r="Y3477" s="6">
        <v>-577</v>
      </c>
      <c r="Z3477" s="4">
        <v>2.8283451325251448E-3</v>
      </c>
      <c r="AA3477" s="5">
        <v>4283</v>
      </c>
      <c r="AC3477" s="16" t="str">
        <f t="shared" si="324"/>
        <v/>
      </c>
      <c r="AD3477" s="16" t="str">
        <f t="shared" si="325"/>
        <v/>
      </c>
      <c r="AE3477" s="16" t="str">
        <f t="shared" si="326"/>
        <v/>
      </c>
      <c r="AF3477" s="16" t="str">
        <f t="shared" si="327"/>
        <v/>
      </c>
      <c r="AG3477" s="16">
        <f t="shared" si="328"/>
        <v>8.180737217598098E-3</v>
      </c>
      <c r="AH3477" s="16" t="str">
        <f t="shared" si="329"/>
        <v/>
      </c>
      <c r="AI3477" s="17" t="str">
        <f>IF('Peer Comparison Tool'!$D$11="NR","",IF($C3477='Peer Comparison Tool'!$D$9,COUNT('ALLL &lt;50B Database'!$AI$1:AI3476)+1,""))</f>
        <v/>
      </c>
    </row>
    <row r="3478" spans="1:35" x14ac:dyDescent="0.25">
      <c r="A3478" t="s">
        <v>53</v>
      </c>
      <c r="B3478">
        <v>4231</v>
      </c>
      <c r="C3478" s="5" t="s">
        <v>561</v>
      </c>
      <c r="D3478" s="5" t="s">
        <v>4390</v>
      </c>
      <c r="E3478" s="5" t="s">
        <v>4388</v>
      </c>
      <c r="F3478" s="2">
        <v>748</v>
      </c>
      <c r="G3478" s="2">
        <v>128348</v>
      </c>
      <c r="H3478" s="2">
        <v>46635</v>
      </c>
      <c r="I3478" s="2">
        <v>2316</v>
      </c>
      <c r="J3478" s="2">
        <v>44319</v>
      </c>
      <c r="K3478" s="33">
        <v>1.6877637130801686E-2</v>
      </c>
      <c r="L3478" s="2">
        <v>768</v>
      </c>
      <c r="M3478" s="2">
        <v>123204</v>
      </c>
      <c r="N3478" s="2">
        <v>43402</v>
      </c>
      <c r="O3478" s="33">
        <v>1.7695037095064745E-2</v>
      </c>
      <c r="P3478" s="2">
        <v>752</v>
      </c>
      <c r="Q3478" s="2">
        <v>121266</v>
      </c>
      <c r="R3478" s="2">
        <v>44925</v>
      </c>
      <c r="S3478" s="35">
        <v>1.6739009460211462E-2</v>
      </c>
      <c r="T3478" t="s">
        <v>4388</v>
      </c>
      <c r="U3478" t="s">
        <v>4388</v>
      </c>
      <c r="V3478" s="5" t="s">
        <v>4390</v>
      </c>
      <c r="W3478" s="5">
        <v>0</v>
      </c>
      <c r="X3478" s="4">
        <v>1.3862767059022452E-4</v>
      </c>
      <c r="Y3478" s="6">
        <v>-4</v>
      </c>
      <c r="Z3478" s="4">
        <v>-9.5602763485328271E-4</v>
      </c>
      <c r="AA3478" s="5">
        <v>1065</v>
      </c>
      <c r="AC3478" s="16" t="str">
        <f t="shared" si="324"/>
        <v/>
      </c>
      <c r="AD3478" s="16" t="str">
        <f t="shared" si="325"/>
        <v/>
      </c>
      <c r="AE3478" s="16" t="str">
        <f t="shared" si="326"/>
        <v/>
      </c>
      <c r="AF3478" s="16" t="str">
        <f t="shared" si="327"/>
        <v/>
      </c>
      <c r="AG3478" s="16">
        <f t="shared" si="328"/>
        <v>1.6877637130801686E-2</v>
      </c>
      <c r="AH3478" s="16" t="str">
        <f t="shared" si="329"/>
        <v/>
      </c>
      <c r="AI3478" s="17" t="str">
        <f>IF('Peer Comparison Tool'!$D$11="NR","",IF($C3478='Peer Comparison Tool'!$D$9,COUNT('ALLL &lt;50B Database'!$AI$1:AI3477)+1,""))</f>
        <v/>
      </c>
    </row>
    <row r="3479" spans="1:35" x14ac:dyDescent="0.25">
      <c r="A3479" t="s">
        <v>2458</v>
      </c>
      <c r="B3479">
        <v>3317192</v>
      </c>
      <c r="C3479" s="5" t="s">
        <v>2299</v>
      </c>
      <c r="D3479" s="5" t="s">
        <v>4390</v>
      </c>
      <c r="E3479" s="5" t="s">
        <v>4388</v>
      </c>
      <c r="F3479" s="2">
        <v>896</v>
      </c>
      <c r="G3479" s="2">
        <v>128348</v>
      </c>
      <c r="H3479" s="2">
        <v>112408</v>
      </c>
      <c r="I3479" s="2">
        <v>18674</v>
      </c>
      <c r="J3479" s="2">
        <v>93734</v>
      </c>
      <c r="K3479" s="33">
        <v>9.5589647299805826E-3</v>
      </c>
      <c r="L3479" s="2">
        <v>830</v>
      </c>
      <c r="M3479" s="2">
        <v>112415</v>
      </c>
      <c r="N3479" s="2">
        <v>92232</v>
      </c>
      <c r="O3479" s="33">
        <v>8.9990458842917863E-3</v>
      </c>
      <c r="P3479" s="2">
        <v>839</v>
      </c>
      <c r="Q3479" s="2">
        <v>108248</v>
      </c>
      <c r="R3479" s="2">
        <v>93261</v>
      </c>
      <c r="S3479" s="35">
        <v>8.9962578140916349E-3</v>
      </c>
      <c r="T3479" t="s">
        <v>4388</v>
      </c>
      <c r="U3479" t="s">
        <v>4388</v>
      </c>
      <c r="V3479" s="5" t="s">
        <v>4390</v>
      </c>
      <c r="W3479" s="5">
        <v>0</v>
      </c>
      <c r="X3479" s="4">
        <v>5.6270691588894764E-4</v>
      </c>
      <c r="Y3479" s="6">
        <v>57</v>
      </c>
      <c r="Z3479" s="4">
        <v>-2.7880702001513435E-6</v>
      </c>
      <c r="AA3479" s="5">
        <v>3932</v>
      </c>
      <c r="AC3479" s="16" t="str">
        <f t="shared" si="324"/>
        <v/>
      </c>
      <c r="AD3479" s="16" t="str">
        <f t="shared" si="325"/>
        <v/>
      </c>
      <c r="AE3479" s="16" t="str">
        <f t="shared" si="326"/>
        <v/>
      </c>
      <c r="AF3479" s="16" t="str">
        <f t="shared" si="327"/>
        <v/>
      </c>
      <c r="AG3479" s="16">
        <f t="shared" si="328"/>
        <v>9.5589647299805826E-3</v>
      </c>
      <c r="AH3479" s="16" t="str">
        <f t="shared" si="329"/>
        <v/>
      </c>
      <c r="AI3479" s="17" t="str">
        <f>IF('Peer Comparison Tool'!$D$11="NR","",IF($C3479='Peer Comparison Tool'!$D$9,COUNT('ALLL &lt;50B Database'!$AI$1:AI3478)+1,""))</f>
        <v/>
      </c>
    </row>
    <row r="3480" spans="1:35" x14ac:dyDescent="0.25">
      <c r="A3480" t="s">
        <v>3307</v>
      </c>
      <c r="B3480">
        <v>422657</v>
      </c>
      <c r="C3480" s="5" t="s">
        <v>3209</v>
      </c>
      <c r="D3480" s="5" t="s">
        <v>4390</v>
      </c>
      <c r="E3480" s="5" t="s">
        <v>4388</v>
      </c>
      <c r="F3480" s="2">
        <v>992</v>
      </c>
      <c r="G3480" s="2">
        <v>128299</v>
      </c>
      <c r="H3480" s="2">
        <v>88410</v>
      </c>
      <c r="I3480" s="2">
        <v>3229</v>
      </c>
      <c r="J3480" s="2">
        <v>85181</v>
      </c>
      <c r="K3480" s="33">
        <v>1.1645789554008523E-2</v>
      </c>
      <c r="L3480" s="2">
        <v>948</v>
      </c>
      <c r="M3480" s="2">
        <v>118030</v>
      </c>
      <c r="N3480" s="2">
        <v>88360</v>
      </c>
      <c r="O3480" s="33">
        <v>1.072883657763694E-2</v>
      </c>
      <c r="P3480" s="2">
        <v>960</v>
      </c>
      <c r="Q3480" s="2">
        <v>121328</v>
      </c>
      <c r="R3480" s="2">
        <v>90009</v>
      </c>
      <c r="S3480" s="35">
        <v>1.0665600106656001E-2</v>
      </c>
      <c r="T3480" t="s">
        <v>4388</v>
      </c>
      <c r="U3480" t="s">
        <v>4388</v>
      </c>
      <c r="V3480" s="5" t="s">
        <v>4390</v>
      </c>
      <c r="W3480" s="5">
        <v>0</v>
      </c>
      <c r="X3480" s="4">
        <v>9.8018944735252245E-4</v>
      </c>
      <c r="Y3480" s="6">
        <v>32</v>
      </c>
      <c r="Z3480" s="4">
        <v>-6.3236470980939513E-5</v>
      </c>
      <c r="AA3480" s="5">
        <v>3096</v>
      </c>
      <c r="AC3480" s="16" t="str">
        <f t="shared" si="324"/>
        <v/>
      </c>
      <c r="AD3480" s="16" t="str">
        <f t="shared" si="325"/>
        <v/>
      </c>
      <c r="AE3480" s="16" t="str">
        <f t="shared" si="326"/>
        <v/>
      </c>
      <c r="AF3480" s="16" t="str">
        <f t="shared" si="327"/>
        <v/>
      </c>
      <c r="AG3480" s="16">
        <f t="shared" si="328"/>
        <v>1.1645789554008523E-2</v>
      </c>
      <c r="AH3480" s="16" t="str">
        <f t="shared" si="329"/>
        <v/>
      </c>
      <c r="AI3480" s="17" t="str">
        <f>IF('Peer Comparison Tool'!$D$11="NR","",IF($C3480='Peer Comparison Tool'!$D$9,COUNT('ALLL &lt;50B Database'!$AI$1:AI3479)+1,""))</f>
        <v/>
      </c>
    </row>
    <row r="3481" spans="1:35" x14ac:dyDescent="0.25">
      <c r="A3481" t="s">
        <v>3950</v>
      </c>
      <c r="B3481">
        <v>977652</v>
      </c>
      <c r="C3481" s="5" t="s">
        <v>3704</v>
      </c>
      <c r="D3481" s="5" t="s">
        <v>4390</v>
      </c>
      <c r="E3481" s="5" t="s">
        <v>4388</v>
      </c>
      <c r="F3481" s="2">
        <v>693</v>
      </c>
      <c r="G3481" s="2">
        <v>128158</v>
      </c>
      <c r="H3481" s="2">
        <v>74715</v>
      </c>
      <c r="I3481" s="2">
        <v>2394</v>
      </c>
      <c r="J3481" s="2">
        <v>72321</v>
      </c>
      <c r="K3481" s="33">
        <v>9.5822790060978141E-3</v>
      </c>
      <c r="L3481" s="2">
        <v>671</v>
      </c>
      <c r="M3481" s="2">
        <v>118523</v>
      </c>
      <c r="N3481" s="2">
        <v>70377</v>
      </c>
      <c r="O3481" s="33">
        <v>9.5343649203575038E-3</v>
      </c>
      <c r="P3481" s="2">
        <v>700</v>
      </c>
      <c r="Q3481" s="2">
        <v>119388</v>
      </c>
      <c r="R3481" s="2">
        <v>72238</v>
      </c>
      <c r="S3481" s="35">
        <v>9.6901907583266424E-3</v>
      </c>
      <c r="T3481" t="s">
        <v>4388</v>
      </c>
      <c r="U3481" t="s">
        <v>4388</v>
      </c>
      <c r="V3481" s="5" t="s">
        <v>4390</v>
      </c>
      <c r="W3481" s="5">
        <v>0</v>
      </c>
      <c r="X3481" s="4">
        <v>-1.079117522288283E-4</v>
      </c>
      <c r="Y3481" s="6">
        <v>-7</v>
      </c>
      <c r="Z3481" s="4">
        <v>1.5582583796913858E-4</v>
      </c>
      <c r="AA3481" s="5">
        <v>3928</v>
      </c>
      <c r="AC3481" s="16" t="str">
        <f t="shared" si="324"/>
        <v/>
      </c>
      <c r="AD3481" s="16" t="str">
        <f t="shared" si="325"/>
        <v/>
      </c>
      <c r="AE3481" s="16" t="str">
        <f t="shared" si="326"/>
        <v/>
      </c>
      <c r="AF3481" s="16" t="str">
        <f t="shared" si="327"/>
        <v/>
      </c>
      <c r="AG3481" s="16">
        <f t="shared" si="328"/>
        <v>9.5822790060978141E-3</v>
      </c>
      <c r="AH3481" s="16" t="str">
        <f t="shared" si="329"/>
        <v/>
      </c>
      <c r="AI3481" s="17" t="str">
        <f>IF('Peer Comparison Tool'!$D$11="NR","",IF($C3481='Peer Comparison Tool'!$D$9,COUNT('ALLL &lt;50B Database'!$AI$1:AI3480)+1,""))</f>
        <v/>
      </c>
    </row>
    <row r="3482" spans="1:35" x14ac:dyDescent="0.25">
      <c r="A3482" t="s">
        <v>880</v>
      </c>
      <c r="B3482">
        <v>647759</v>
      </c>
      <c r="C3482" s="5" t="s">
        <v>3209</v>
      </c>
      <c r="D3482" s="5" t="s">
        <v>4390</v>
      </c>
      <c r="E3482" s="5" t="s">
        <v>4388</v>
      </c>
      <c r="F3482" s="2">
        <v>1820</v>
      </c>
      <c r="G3482" s="2">
        <v>128119</v>
      </c>
      <c r="H3482" s="2">
        <v>72424</v>
      </c>
      <c r="I3482" s="2">
        <v>2553</v>
      </c>
      <c r="J3482" s="2">
        <v>69871</v>
      </c>
      <c r="K3482" s="33">
        <v>2.604800274792117E-2</v>
      </c>
      <c r="L3482" s="2">
        <v>1639</v>
      </c>
      <c r="M3482" s="2">
        <v>114504</v>
      </c>
      <c r="N3482" s="2">
        <v>69312</v>
      </c>
      <c r="O3482" s="33">
        <v>2.3646698984302862E-2</v>
      </c>
      <c r="P3482" s="2">
        <v>1713</v>
      </c>
      <c r="Q3482" s="2">
        <v>115250</v>
      </c>
      <c r="R3482" s="2">
        <v>70663</v>
      </c>
      <c r="S3482" s="35">
        <v>2.4241823868219579E-2</v>
      </c>
      <c r="T3482" t="s">
        <v>4388</v>
      </c>
      <c r="U3482" t="s">
        <v>4388</v>
      </c>
      <c r="V3482" s="5" t="s">
        <v>4390</v>
      </c>
      <c r="W3482" s="5">
        <v>0</v>
      </c>
      <c r="X3482" s="4">
        <v>1.8061788797015914E-3</v>
      </c>
      <c r="Y3482" s="6">
        <v>107</v>
      </c>
      <c r="Z3482" s="4">
        <v>5.9512488391671656E-4</v>
      </c>
      <c r="AA3482" s="5">
        <v>222</v>
      </c>
      <c r="AC3482" s="16" t="str">
        <f t="shared" si="324"/>
        <v/>
      </c>
      <c r="AD3482" s="16" t="str">
        <f t="shared" si="325"/>
        <v/>
      </c>
      <c r="AE3482" s="16" t="str">
        <f t="shared" si="326"/>
        <v/>
      </c>
      <c r="AF3482" s="16" t="str">
        <f t="shared" si="327"/>
        <v/>
      </c>
      <c r="AG3482" s="16">
        <f t="shared" si="328"/>
        <v>2.604800274792117E-2</v>
      </c>
      <c r="AH3482" s="16" t="str">
        <f t="shared" si="329"/>
        <v/>
      </c>
      <c r="AI3482" s="17" t="str">
        <f>IF('Peer Comparison Tool'!$D$11="NR","",IF($C3482='Peer Comparison Tool'!$D$9,COUNT('ALLL &lt;50B Database'!$AI$1:AI3481)+1,""))</f>
        <v/>
      </c>
    </row>
    <row r="3483" spans="1:35" x14ac:dyDescent="0.25">
      <c r="A3483" t="s">
        <v>1162</v>
      </c>
      <c r="B3483">
        <v>698546</v>
      </c>
      <c r="C3483" s="5" t="s">
        <v>926</v>
      </c>
      <c r="D3483" s="5" t="s">
        <v>4387</v>
      </c>
      <c r="E3483" s="5" t="s">
        <v>4388</v>
      </c>
      <c r="F3483" s="2">
        <v>784</v>
      </c>
      <c r="G3483" s="2">
        <v>128109</v>
      </c>
      <c r="H3483" s="2">
        <v>78248</v>
      </c>
      <c r="I3483" s="2">
        <v>1214</v>
      </c>
      <c r="J3483" s="2">
        <v>77034</v>
      </c>
      <c r="K3483" s="33">
        <v>1.0177324298361762E-2</v>
      </c>
      <c r="L3483" s="2">
        <v>762</v>
      </c>
      <c r="M3483" s="2">
        <v>114603</v>
      </c>
      <c r="N3483" s="2">
        <v>79783</v>
      </c>
      <c r="O3483" s="33">
        <v>9.5509068347893657E-3</v>
      </c>
      <c r="P3483" s="2">
        <v>768</v>
      </c>
      <c r="Q3483" s="2">
        <v>117224</v>
      </c>
      <c r="R3483" s="2">
        <v>80442</v>
      </c>
      <c r="S3483" s="35">
        <v>9.5472514358171112E-3</v>
      </c>
      <c r="T3483" t="s">
        <v>4388</v>
      </c>
      <c r="U3483" t="s">
        <v>4388</v>
      </c>
      <c r="V3483" s="5" t="s">
        <v>4387</v>
      </c>
      <c r="W3483" s="5">
        <v>0</v>
      </c>
      <c r="X3483" s="4">
        <v>6.3007286254465091E-4</v>
      </c>
      <c r="Y3483" s="6">
        <v>16</v>
      </c>
      <c r="Z3483" s="4">
        <v>-3.6553989722545172E-6</v>
      </c>
      <c r="AA3483" s="5">
        <v>3721</v>
      </c>
      <c r="AC3483" s="16" t="str">
        <f t="shared" si="324"/>
        <v/>
      </c>
      <c r="AD3483" s="16" t="str">
        <f t="shared" si="325"/>
        <v/>
      </c>
      <c r="AE3483" s="16" t="str">
        <f t="shared" si="326"/>
        <v/>
      </c>
      <c r="AF3483" s="16" t="str">
        <f t="shared" si="327"/>
        <v/>
      </c>
      <c r="AG3483" s="16">
        <f t="shared" si="328"/>
        <v>1.0177324298361762E-2</v>
      </c>
      <c r="AH3483" s="16" t="str">
        <f t="shared" si="329"/>
        <v/>
      </c>
      <c r="AI3483" s="17" t="str">
        <f>IF('Peer Comparison Tool'!$D$11="NR","",IF($C3483='Peer Comparison Tool'!$D$9,COUNT('ALLL &lt;50B Database'!$AI$1:AI3482)+1,""))</f>
        <v/>
      </c>
    </row>
    <row r="3484" spans="1:35" x14ac:dyDescent="0.25">
      <c r="A3484" t="s">
        <v>850</v>
      </c>
      <c r="B3484">
        <v>972143</v>
      </c>
      <c r="C3484" s="5" t="s">
        <v>716</v>
      </c>
      <c r="D3484" s="5" t="s">
        <v>4390</v>
      </c>
      <c r="E3484" s="5" t="s">
        <v>4388</v>
      </c>
      <c r="F3484" s="2">
        <v>824</v>
      </c>
      <c r="G3484" s="2">
        <v>128002</v>
      </c>
      <c r="H3484" s="2">
        <v>106297</v>
      </c>
      <c r="I3484" s="2">
        <v>6181</v>
      </c>
      <c r="J3484" s="2">
        <v>100116</v>
      </c>
      <c r="K3484" s="33">
        <v>8.23045267489712E-3</v>
      </c>
      <c r="L3484" s="2">
        <v>836</v>
      </c>
      <c r="M3484" s="2">
        <v>124208</v>
      </c>
      <c r="N3484" s="2">
        <v>95333</v>
      </c>
      <c r="O3484" s="33">
        <v>8.7692614309840249E-3</v>
      </c>
      <c r="P3484" s="2">
        <v>864</v>
      </c>
      <c r="Q3484" s="2">
        <v>124029</v>
      </c>
      <c r="R3484" s="2">
        <v>97758</v>
      </c>
      <c r="S3484" s="35">
        <v>8.8381513533419259E-3</v>
      </c>
      <c r="T3484" t="s">
        <v>4388</v>
      </c>
      <c r="U3484" t="s">
        <v>4388</v>
      </c>
      <c r="V3484" s="5" t="s">
        <v>4390</v>
      </c>
      <c r="W3484" s="5">
        <v>0</v>
      </c>
      <c r="X3484" s="4">
        <v>-6.0769867844480581E-4</v>
      </c>
      <c r="Y3484" s="6">
        <v>-40</v>
      </c>
      <c r="Z3484" s="4">
        <v>6.8889922357900923E-5</v>
      </c>
      <c r="AA3484" s="5">
        <v>4274</v>
      </c>
      <c r="AC3484" s="16" t="str">
        <f t="shared" si="324"/>
        <v/>
      </c>
      <c r="AD3484" s="16" t="str">
        <f t="shared" si="325"/>
        <v/>
      </c>
      <c r="AE3484" s="16" t="str">
        <f t="shared" si="326"/>
        <v/>
      </c>
      <c r="AF3484" s="16" t="str">
        <f t="shared" si="327"/>
        <v/>
      </c>
      <c r="AG3484" s="16">
        <f t="shared" si="328"/>
        <v>8.23045267489712E-3</v>
      </c>
      <c r="AH3484" s="16" t="str">
        <f t="shared" si="329"/>
        <v/>
      </c>
      <c r="AI3484" s="17" t="str">
        <f>IF('Peer Comparison Tool'!$D$11="NR","",IF($C3484='Peer Comparison Tool'!$D$9,COUNT('ALLL &lt;50B Database'!$AI$1:AI3483)+1,""))</f>
        <v/>
      </c>
    </row>
    <row r="3485" spans="1:35" x14ac:dyDescent="0.25">
      <c r="A3485" t="s">
        <v>1345</v>
      </c>
      <c r="B3485">
        <v>2694944</v>
      </c>
      <c r="C3485" s="5" t="s">
        <v>1389</v>
      </c>
      <c r="D3485" s="5" t="s">
        <v>4390</v>
      </c>
      <c r="E3485" s="5" t="s">
        <v>4388</v>
      </c>
      <c r="F3485" s="2">
        <v>1294</v>
      </c>
      <c r="G3485" s="2">
        <v>127982</v>
      </c>
      <c r="H3485" s="2">
        <v>98238</v>
      </c>
      <c r="I3485" s="2">
        <v>8346</v>
      </c>
      <c r="J3485" s="2">
        <v>89892</v>
      </c>
      <c r="K3485" s="33">
        <v>1.439505183998576E-2</v>
      </c>
      <c r="L3485" s="2">
        <v>1133</v>
      </c>
      <c r="M3485" s="2">
        <v>110738</v>
      </c>
      <c r="N3485" s="2">
        <v>84422</v>
      </c>
      <c r="O3485" s="33">
        <v>1.3420672336594726E-2</v>
      </c>
      <c r="P3485" s="2">
        <v>1200</v>
      </c>
      <c r="Q3485" s="2">
        <v>114764</v>
      </c>
      <c r="R3485" s="2">
        <v>88689</v>
      </c>
      <c r="S3485" s="35">
        <v>1.3530426546696884E-2</v>
      </c>
      <c r="T3485" t="s">
        <v>4388</v>
      </c>
      <c r="U3485" t="s">
        <v>4388</v>
      </c>
      <c r="V3485" s="5" t="s">
        <v>4390</v>
      </c>
      <c r="W3485" s="5">
        <v>0</v>
      </c>
      <c r="X3485" s="4">
        <v>8.6462529328887663E-4</v>
      </c>
      <c r="Y3485" s="6">
        <v>94</v>
      </c>
      <c r="Z3485" s="4">
        <v>1.09754210102158E-4</v>
      </c>
      <c r="AA3485" s="5">
        <v>1812</v>
      </c>
      <c r="AC3485" s="16" t="str">
        <f t="shared" si="324"/>
        <v/>
      </c>
      <c r="AD3485" s="16" t="str">
        <f t="shared" si="325"/>
        <v/>
      </c>
      <c r="AE3485" s="16" t="str">
        <f t="shared" si="326"/>
        <v/>
      </c>
      <c r="AF3485" s="16" t="str">
        <f t="shared" si="327"/>
        <v/>
      </c>
      <c r="AG3485" s="16">
        <f t="shared" si="328"/>
        <v>1.439505183998576E-2</v>
      </c>
      <c r="AH3485" s="16" t="str">
        <f t="shared" si="329"/>
        <v/>
      </c>
      <c r="AI3485" s="17" t="str">
        <f>IF('Peer Comparison Tool'!$D$11="NR","",IF($C3485='Peer Comparison Tool'!$D$9,COUNT('ALLL &lt;50B Database'!$AI$1:AI3484)+1,""))</f>
        <v/>
      </c>
    </row>
    <row r="3486" spans="1:35" x14ac:dyDescent="0.25">
      <c r="A3486" t="s">
        <v>3954</v>
      </c>
      <c r="B3486">
        <v>193162</v>
      </c>
      <c r="C3486" s="5" t="s">
        <v>3704</v>
      </c>
      <c r="D3486" s="5" t="s">
        <v>4390</v>
      </c>
      <c r="E3486" s="5" t="s">
        <v>4388</v>
      </c>
      <c r="F3486" s="2">
        <v>1532</v>
      </c>
      <c r="G3486" s="2">
        <v>127947</v>
      </c>
      <c r="H3486" s="2">
        <v>95521</v>
      </c>
      <c r="I3486" s="2">
        <v>5871</v>
      </c>
      <c r="J3486" s="2">
        <v>89650</v>
      </c>
      <c r="K3486" s="33">
        <v>1.7088678192972672E-2</v>
      </c>
      <c r="L3486" s="2">
        <v>1580</v>
      </c>
      <c r="M3486" s="2">
        <v>120021</v>
      </c>
      <c r="N3486" s="2">
        <v>91619</v>
      </c>
      <c r="O3486" s="33">
        <v>1.7245331208592105E-2</v>
      </c>
      <c r="P3486" s="2">
        <v>1491</v>
      </c>
      <c r="Q3486" s="2">
        <v>114680</v>
      </c>
      <c r="R3486" s="2">
        <v>91845</v>
      </c>
      <c r="S3486" s="35">
        <v>1.62338722848277E-2</v>
      </c>
      <c r="T3486" t="s">
        <v>4388</v>
      </c>
      <c r="U3486" t="s">
        <v>4388</v>
      </c>
      <c r="V3486" s="5" t="s">
        <v>4390</v>
      </c>
      <c r="W3486" s="5">
        <v>0</v>
      </c>
      <c r="X3486" s="4">
        <v>8.5480590814497256E-4</v>
      </c>
      <c r="Y3486" s="6">
        <v>41</v>
      </c>
      <c r="Z3486" s="4">
        <v>-1.011458923764405E-3</v>
      </c>
      <c r="AA3486" s="5">
        <v>1020</v>
      </c>
      <c r="AC3486" s="16" t="str">
        <f t="shared" si="324"/>
        <v/>
      </c>
      <c r="AD3486" s="16" t="str">
        <f t="shared" si="325"/>
        <v/>
      </c>
      <c r="AE3486" s="16" t="str">
        <f t="shared" si="326"/>
        <v/>
      </c>
      <c r="AF3486" s="16" t="str">
        <f t="shared" si="327"/>
        <v/>
      </c>
      <c r="AG3486" s="16">
        <f t="shared" si="328"/>
        <v>1.7088678192972672E-2</v>
      </c>
      <c r="AH3486" s="16" t="str">
        <f t="shared" si="329"/>
        <v/>
      </c>
      <c r="AI3486" s="17" t="str">
        <f>IF('Peer Comparison Tool'!$D$11="NR","",IF($C3486='Peer Comparison Tool'!$D$9,COUNT('ALLL &lt;50B Database'!$AI$1:AI3485)+1,""))</f>
        <v/>
      </c>
    </row>
    <row r="3487" spans="1:35" x14ac:dyDescent="0.25">
      <c r="A3487" t="s">
        <v>666</v>
      </c>
      <c r="B3487">
        <v>424633</v>
      </c>
      <c r="C3487" s="5" t="s">
        <v>561</v>
      </c>
      <c r="D3487" s="5" t="s">
        <v>4390</v>
      </c>
      <c r="E3487" s="5" t="s">
        <v>4388</v>
      </c>
      <c r="F3487" s="2">
        <v>1278</v>
      </c>
      <c r="G3487" s="2">
        <v>127882</v>
      </c>
      <c r="H3487" s="2">
        <v>88497</v>
      </c>
      <c r="I3487" s="2">
        <v>1251</v>
      </c>
      <c r="J3487" s="2">
        <v>87246</v>
      </c>
      <c r="K3487" s="33">
        <v>1.4648236022281824E-2</v>
      </c>
      <c r="L3487" s="2">
        <v>1225</v>
      </c>
      <c r="M3487" s="2">
        <v>113815</v>
      </c>
      <c r="N3487" s="2">
        <v>79900</v>
      </c>
      <c r="O3487" s="33">
        <v>1.5331664580725907E-2</v>
      </c>
      <c r="P3487" s="2">
        <v>1254</v>
      </c>
      <c r="Q3487" s="2">
        <v>116190</v>
      </c>
      <c r="R3487" s="2">
        <v>84727</v>
      </c>
      <c r="S3487" s="35">
        <v>1.4800476825569181E-2</v>
      </c>
      <c r="T3487" t="s">
        <v>4388</v>
      </c>
      <c r="U3487" t="s">
        <v>4388</v>
      </c>
      <c r="V3487" s="5" t="s">
        <v>4390</v>
      </c>
      <c r="W3487" s="5">
        <v>0</v>
      </c>
      <c r="X3487" s="4">
        <v>-1.5224080328735644E-4</v>
      </c>
      <c r="Y3487" s="6">
        <v>24</v>
      </c>
      <c r="Z3487" s="4">
        <v>-5.3118775515672602E-4</v>
      </c>
      <c r="AA3487" s="5">
        <v>1725</v>
      </c>
      <c r="AC3487" s="16" t="str">
        <f t="shared" si="324"/>
        <v/>
      </c>
      <c r="AD3487" s="16" t="str">
        <f t="shared" si="325"/>
        <v/>
      </c>
      <c r="AE3487" s="16" t="str">
        <f t="shared" si="326"/>
        <v/>
      </c>
      <c r="AF3487" s="16" t="str">
        <f t="shared" si="327"/>
        <v/>
      </c>
      <c r="AG3487" s="16">
        <f t="shared" si="328"/>
        <v>1.4648236022281824E-2</v>
      </c>
      <c r="AH3487" s="16" t="str">
        <f t="shared" si="329"/>
        <v/>
      </c>
      <c r="AI3487" s="17" t="str">
        <f>IF('Peer Comparison Tool'!$D$11="NR","",IF($C3487='Peer Comparison Tool'!$D$9,COUNT('ALLL &lt;50B Database'!$AI$1:AI3486)+1,""))</f>
        <v/>
      </c>
    </row>
    <row r="3488" spans="1:35" x14ac:dyDescent="0.25">
      <c r="A3488" t="s">
        <v>1669</v>
      </c>
      <c r="B3488">
        <v>336147</v>
      </c>
      <c r="C3488" s="5" t="s">
        <v>1578</v>
      </c>
      <c r="D3488" s="5" t="s">
        <v>4390</v>
      </c>
      <c r="E3488" s="5" t="s">
        <v>4388</v>
      </c>
      <c r="F3488" s="2">
        <v>917</v>
      </c>
      <c r="G3488" s="2">
        <v>127795</v>
      </c>
      <c r="H3488" s="2">
        <v>84489</v>
      </c>
      <c r="I3488" s="2">
        <v>6668</v>
      </c>
      <c r="J3488" s="2">
        <v>77821</v>
      </c>
      <c r="K3488" s="33">
        <v>1.1783451767517765E-2</v>
      </c>
      <c r="L3488" s="2">
        <v>922</v>
      </c>
      <c r="M3488" s="2">
        <v>111825</v>
      </c>
      <c r="N3488" s="2">
        <v>75411</v>
      </c>
      <c r="O3488" s="33">
        <v>1.2226333028338041E-2</v>
      </c>
      <c r="P3488" s="2">
        <v>916</v>
      </c>
      <c r="Q3488" s="2">
        <v>115056</v>
      </c>
      <c r="R3488" s="2">
        <v>75858</v>
      </c>
      <c r="S3488" s="35">
        <v>1.2075193123994833E-2</v>
      </c>
      <c r="T3488" t="s">
        <v>4388</v>
      </c>
      <c r="U3488" t="s">
        <v>4388</v>
      </c>
      <c r="V3488" s="5" t="s">
        <v>4390</v>
      </c>
      <c r="W3488" s="5">
        <v>0</v>
      </c>
      <c r="X3488" s="4">
        <v>-2.9174135647706823E-4</v>
      </c>
      <c r="Y3488" s="6">
        <v>1</v>
      </c>
      <c r="Z3488" s="4">
        <v>-1.5113990434320775E-4</v>
      </c>
      <c r="AA3488" s="5">
        <v>3028</v>
      </c>
      <c r="AC3488" s="16" t="str">
        <f t="shared" si="324"/>
        <v/>
      </c>
      <c r="AD3488" s="16" t="str">
        <f t="shared" si="325"/>
        <v/>
      </c>
      <c r="AE3488" s="16" t="str">
        <f t="shared" si="326"/>
        <v/>
      </c>
      <c r="AF3488" s="16" t="str">
        <f t="shared" si="327"/>
        <v/>
      </c>
      <c r="AG3488" s="16">
        <f t="shared" si="328"/>
        <v>1.1783451767517765E-2</v>
      </c>
      <c r="AH3488" s="16" t="str">
        <f t="shared" si="329"/>
        <v/>
      </c>
      <c r="AI3488" s="17" t="str">
        <f>IF('Peer Comparison Tool'!$D$11="NR","",IF($C3488='Peer Comparison Tool'!$D$9,COUNT('ALLL &lt;50B Database'!$AI$1:AI3487)+1,""))</f>
        <v/>
      </c>
    </row>
    <row r="3489" spans="1:35" x14ac:dyDescent="0.25">
      <c r="A3489" t="s">
        <v>1667</v>
      </c>
      <c r="B3489">
        <v>904845</v>
      </c>
      <c r="C3489" s="5" t="s">
        <v>1578</v>
      </c>
      <c r="D3489" s="5" t="s">
        <v>4387</v>
      </c>
      <c r="E3489" s="5" t="s">
        <v>4388</v>
      </c>
      <c r="F3489" s="2">
        <v>553</v>
      </c>
      <c r="G3489" s="2">
        <v>127700</v>
      </c>
      <c r="H3489" s="2">
        <v>64008</v>
      </c>
      <c r="I3489" s="2">
        <v>0</v>
      </c>
      <c r="J3489" s="2">
        <v>64008</v>
      </c>
      <c r="K3489" s="33">
        <v>8.6395450568678908E-3</v>
      </c>
      <c r="L3489" s="2">
        <v>602</v>
      </c>
      <c r="M3489" s="2">
        <v>114282</v>
      </c>
      <c r="N3489" s="2">
        <v>64049</v>
      </c>
      <c r="O3489" s="33">
        <v>9.3990538493965558E-3</v>
      </c>
      <c r="P3489" s="2">
        <v>547</v>
      </c>
      <c r="Q3489" s="2">
        <v>119962</v>
      </c>
      <c r="R3489" s="2">
        <v>62839</v>
      </c>
      <c r="S3489" s="35">
        <v>8.704785244832031E-3</v>
      </c>
      <c r="T3489" t="s">
        <v>4388</v>
      </c>
      <c r="U3489" t="s">
        <v>4388</v>
      </c>
      <c r="V3489" s="5" t="s">
        <v>4387</v>
      </c>
      <c r="W3489" s="5">
        <v>0</v>
      </c>
      <c r="X3489" s="4">
        <v>-6.5240187964140176E-5</v>
      </c>
      <c r="Y3489" s="6">
        <v>6</v>
      </c>
      <c r="Z3489" s="4">
        <v>-6.942686045645248E-4</v>
      </c>
      <c r="AA3489" s="5">
        <v>4171</v>
      </c>
      <c r="AC3489" s="16" t="str">
        <f t="shared" si="324"/>
        <v/>
      </c>
      <c r="AD3489" s="16" t="str">
        <f t="shared" si="325"/>
        <v/>
      </c>
      <c r="AE3489" s="16" t="str">
        <f t="shared" si="326"/>
        <v/>
      </c>
      <c r="AF3489" s="16" t="str">
        <f t="shared" si="327"/>
        <v/>
      </c>
      <c r="AG3489" s="16">
        <f t="shared" si="328"/>
        <v>8.6395450568678908E-3</v>
      </c>
      <c r="AH3489" s="16" t="str">
        <f t="shared" si="329"/>
        <v/>
      </c>
      <c r="AI3489" s="17" t="str">
        <f>IF('Peer Comparison Tool'!$D$11="NR","",IF($C3489='Peer Comparison Tool'!$D$9,COUNT('ALLL &lt;50B Database'!$AI$1:AI3488)+1,""))</f>
        <v/>
      </c>
    </row>
    <row r="3490" spans="1:35" x14ac:dyDescent="0.25">
      <c r="A3490" t="s">
        <v>77</v>
      </c>
      <c r="B3490">
        <v>1402384</v>
      </c>
      <c r="C3490" s="5" t="s">
        <v>6</v>
      </c>
      <c r="D3490" s="5" t="s">
        <v>4390</v>
      </c>
      <c r="E3490" s="5" t="s">
        <v>4388</v>
      </c>
      <c r="F3490" s="2">
        <v>847</v>
      </c>
      <c r="G3490" s="2">
        <v>127437</v>
      </c>
      <c r="H3490" s="2">
        <v>92487</v>
      </c>
      <c r="I3490" s="2">
        <v>5132</v>
      </c>
      <c r="J3490" s="2">
        <v>87355</v>
      </c>
      <c r="K3490" s="33">
        <v>9.6960677694465109E-3</v>
      </c>
      <c r="L3490" s="2">
        <v>772</v>
      </c>
      <c r="M3490" s="2">
        <v>118042</v>
      </c>
      <c r="N3490" s="2">
        <v>80458</v>
      </c>
      <c r="O3490" s="33">
        <v>9.5950682343582984E-3</v>
      </c>
      <c r="P3490" s="2">
        <v>825</v>
      </c>
      <c r="Q3490" s="2">
        <v>119432</v>
      </c>
      <c r="R3490" s="2">
        <v>82420</v>
      </c>
      <c r="S3490" s="35">
        <v>1.0009706381946129E-2</v>
      </c>
      <c r="T3490" t="s">
        <v>4388</v>
      </c>
      <c r="U3490" t="s">
        <v>4388</v>
      </c>
      <c r="V3490" s="5" t="s">
        <v>4390</v>
      </c>
      <c r="W3490" s="5">
        <v>0</v>
      </c>
      <c r="X3490" s="4">
        <v>-3.136386124996185E-4</v>
      </c>
      <c r="Y3490" s="6">
        <v>22</v>
      </c>
      <c r="Z3490" s="4">
        <v>4.14638147587831E-4</v>
      </c>
      <c r="AA3490" s="5">
        <v>3888</v>
      </c>
      <c r="AC3490" s="16" t="str">
        <f t="shared" si="324"/>
        <v/>
      </c>
      <c r="AD3490" s="16" t="str">
        <f t="shared" si="325"/>
        <v/>
      </c>
      <c r="AE3490" s="16" t="str">
        <f t="shared" si="326"/>
        <v/>
      </c>
      <c r="AF3490" s="16" t="str">
        <f t="shared" si="327"/>
        <v/>
      </c>
      <c r="AG3490" s="16">
        <f t="shared" si="328"/>
        <v>9.6960677694465109E-3</v>
      </c>
      <c r="AH3490" s="16" t="str">
        <f t="shared" si="329"/>
        <v/>
      </c>
      <c r="AI3490" s="17" t="str">
        <f>IF('Peer Comparison Tool'!$D$11="NR","",IF($C3490='Peer Comparison Tool'!$D$9,COUNT('ALLL &lt;50B Database'!$AI$1:AI3489)+1,""))</f>
        <v/>
      </c>
    </row>
    <row r="3491" spans="1:35" x14ac:dyDescent="0.25">
      <c r="A3491" t="s">
        <v>2174</v>
      </c>
      <c r="B3491">
        <v>40855</v>
      </c>
      <c r="C3491" s="5" t="s">
        <v>2041</v>
      </c>
      <c r="D3491" s="5" t="s">
        <v>4390</v>
      </c>
      <c r="E3491" s="5" t="s">
        <v>4388</v>
      </c>
      <c r="F3491" s="2">
        <v>1170</v>
      </c>
      <c r="G3491" s="2">
        <v>127385</v>
      </c>
      <c r="H3491" s="2">
        <v>99276</v>
      </c>
      <c r="I3491" s="2">
        <v>2934</v>
      </c>
      <c r="J3491" s="2">
        <v>96342</v>
      </c>
      <c r="K3491" s="33">
        <v>1.2144236158684686E-2</v>
      </c>
      <c r="L3491" s="2">
        <v>1098</v>
      </c>
      <c r="M3491" s="2">
        <v>112905</v>
      </c>
      <c r="N3491" s="2">
        <v>90732</v>
      </c>
      <c r="O3491" s="33">
        <v>1.2101573865890756E-2</v>
      </c>
      <c r="P3491" s="2">
        <v>1122</v>
      </c>
      <c r="Q3491" s="2">
        <v>115149</v>
      </c>
      <c r="R3491" s="2">
        <v>94680</v>
      </c>
      <c r="S3491" s="35">
        <v>1.1850443599493029E-2</v>
      </c>
      <c r="T3491" t="s">
        <v>4388</v>
      </c>
      <c r="U3491" t="s">
        <v>4388</v>
      </c>
      <c r="V3491" s="5" t="s">
        <v>4390</v>
      </c>
      <c r="W3491" s="5">
        <v>0</v>
      </c>
      <c r="X3491" s="4">
        <v>2.9379255919165757E-4</v>
      </c>
      <c r="Y3491" s="6">
        <v>48</v>
      </c>
      <c r="Z3491" s="4">
        <v>-2.5113026639772724E-4</v>
      </c>
      <c r="AA3491" s="5">
        <v>2856</v>
      </c>
      <c r="AC3491" s="16" t="str">
        <f t="shared" si="324"/>
        <v/>
      </c>
      <c r="AD3491" s="16" t="str">
        <f t="shared" si="325"/>
        <v/>
      </c>
      <c r="AE3491" s="16" t="str">
        <f t="shared" si="326"/>
        <v/>
      </c>
      <c r="AF3491" s="16" t="str">
        <f t="shared" si="327"/>
        <v/>
      </c>
      <c r="AG3491" s="16">
        <f t="shared" si="328"/>
        <v>1.2144236158684686E-2</v>
      </c>
      <c r="AH3491" s="16" t="str">
        <f t="shared" si="329"/>
        <v/>
      </c>
      <c r="AI3491" s="17" t="str">
        <f>IF('Peer Comparison Tool'!$D$11="NR","",IF($C3491='Peer Comparison Tool'!$D$9,COUNT('ALLL &lt;50B Database'!$AI$1:AI3490)+1,""))</f>
        <v/>
      </c>
    </row>
    <row r="3492" spans="1:35" x14ac:dyDescent="0.25">
      <c r="A3492" t="s">
        <v>3314</v>
      </c>
      <c r="B3492">
        <v>316859</v>
      </c>
      <c r="C3492" s="5" t="s">
        <v>3209</v>
      </c>
      <c r="D3492" s="5" t="s">
        <v>4390</v>
      </c>
      <c r="E3492" s="5" t="s">
        <v>4388</v>
      </c>
      <c r="F3492" s="2">
        <v>996</v>
      </c>
      <c r="G3492" s="2">
        <v>127298</v>
      </c>
      <c r="H3492" s="2">
        <v>71385</v>
      </c>
      <c r="I3492" s="2">
        <v>16649</v>
      </c>
      <c r="J3492" s="2">
        <v>54736</v>
      </c>
      <c r="K3492" s="33">
        <v>1.8196433791289098E-2</v>
      </c>
      <c r="L3492" s="2">
        <v>648</v>
      </c>
      <c r="M3492" s="2">
        <v>103984</v>
      </c>
      <c r="N3492" s="2">
        <v>56298</v>
      </c>
      <c r="O3492" s="33">
        <v>1.1510177981455825E-2</v>
      </c>
      <c r="P3492" s="2">
        <v>718</v>
      </c>
      <c r="Q3492" s="2">
        <v>110498</v>
      </c>
      <c r="R3492" s="2">
        <v>56640</v>
      </c>
      <c r="S3492" s="35">
        <v>1.2676553672316385E-2</v>
      </c>
      <c r="T3492" t="s">
        <v>4388</v>
      </c>
      <c r="U3492" t="s">
        <v>4388</v>
      </c>
      <c r="V3492" s="5" t="s">
        <v>4390</v>
      </c>
      <c r="W3492" s="5">
        <v>0</v>
      </c>
      <c r="X3492" s="4">
        <v>5.5198801189727132E-3</v>
      </c>
      <c r="Y3492" s="6">
        <v>278</v>
      </c>
      <c r="Z3492" s="4">
        <v>1.1663756908605605E-3</v>
      </c>
      <c r="AA3492" s="5">
        <v>809</v>
      </c>
      <c r="AC3492" s="16" t="str">
        <f t="shared" si="324"/>
        <v/>
      </c>
      <c r="AD3492" s="16" t="str">
        <f t="shared" si="325"/>
        <v/>
      </c>
      <c r="AE3492" s="16" t="str">
        <f t="shared" si="326"/>
        <v/>
      </c>
      <c r="AF3492" s="16" t="str">
        <f t="shared" si="327"/>
        <v/>
      </c>
      <c r="AG3492" s="16">
        <f t="shared" si="328"/>
        <v>1.8196433791289098E-2</v>
      </c>
      <c r="AH3492" s="16" t="str">
        <f t="shared" si="329"/>
        <v/>
      </c>
      <c r="AI3492" s="17" t="str">
        <f>IF('Peer Comparison Tool'!$D$11="NR","",IF($C3492='Peer Comparison Tool'!$D$9,COUNT('ALLL &lt;50B Database'!$AI$1:AI3491)+1,""))</f>
        <v/>
      </c>
    </row>
    <row r="3493" spans="1:35" x14ac:dyDescent="0.25">
      <c r="A3493" t="s">
        <v>3309</v>
      </c>
      <c r="B3493">
        <v>313157</v>
      </c>
      <c r="C3493" s="5" t="s">
        <v>3209</v>
      </c>
      <c r="D3493" s="5" t="s">
        <v>4390</v>
      </c>
      <c r="E3493" s="5" t="s">
        <v>4388</v>
      </c>
      <c r="F3493" s="2">
        <v>976</v>
      </c>
      <c r="G3493" s="2">
        <v>127280</v>
      </c>
      <c r="H3493" s="2">
        <v>79205</v>
      </c>
      <c r="I3493" s="2">
        <v>3128</v>
      </c>
      <c r="J3493" s="2">
        <v>76077</v>
      </c>
      <c r="K3493" s="33">
        <v>1.282910735176203E-2</v>
      </c>
      <c r="L3493" s="2">
        <v>825</v>
      </c>
      <c r="M3493" s="2">
        <v>112316</v>
      </c>
      <c r="N3493" s="2">
        <v>75806</v>
      </c>
      <c r="O3493" s="33">
        <v>1.0883043558557371E-2</v>
      </c>
      <c r="P3493" s="2">
        <v>912</v>
      </c>
      <c r="Q3493" s="2">
        <v>118990</v>
      </c>
      <c r="R3493" s="2">
        <v>77259</v>
      </c>
      <c r="S3493" s="35">
        <v>1.1804449966994137E-2</v>
      </c>
      <c r="T3493" t="s">
        <v>4388</v>
      </c>
      <c r="U3493" t="s">
        <v>4388</v>
      </c>
      <c r="V3493" s="5" t="s">
        <v>4390</v>
      </c>
      <c r="W3493" s="5">
        <v>0</v>
      </c>
      <c r="X3493" s="4">
        <v>1.0246573847678929E-3</v>
      </c>
      <c r="Y3493" s="6">
        <v>64</v>
      </c>
      <c r="Z3493" s="4">
        <v>9.2140640843676666E-4</v>
      </c>
      <c r="AA3493" s="5">
        <v>2534</v>
      </c>
      <c r="AC3493" s="16" t="str">
        <f t="shared" si="324"/>
        <v/>
      </c>
      <c r="AD3493" s="16" t="str">
        <f t="shared" si="325"/>
        <v/>
      </c>
      <c r="AE3493" s="16" t="str">
        <f t="shared" si="326"/>
        <v/>
      </c>
      <c r="AF3493" s="16" t="str">
        <f t="shared" si="327"/>
        <v/>
      </c>
      <c r="AG3493" s="16">
        <f t="shared" si="328"/>
        <v>1.282910735176203E-2</v>
      </c>
      <c r="AH3493" s="16" t="str">
        <f t="shared" si="329"/>
        <v/>
      </c>
      <c r="AI3493" s="17" t="str">
        <f>IF('Peer Comparison Tool'!$D$11="NR","",IF($C3493='Peer Comparison Tool'!$D$9,COUNT('ALLL &lt;50B Database'!$AI$1:AI3492)+1,""))</f>
        <v/>
      </c>
    </row>
    <row r="3494" spans="1:35" x14ac:dyDescent="0.25">
      <c r="A3494" t="s">
        <v>2930</v>
      </c>
      <c r="B3494">
        <v>495558</v>
      </c>
      <c r="C3494" s="5" t="s">
        <v>2907</v>
      </c>
      <c r="D3494" s="5" t="s">
        <v>4390</v>
      </c>
      <c r="E3494" s="5" t="s">
        <v>4388</v>
      </c>
      <c r="F3494" s="2">
        <v>974</v>
      </c>
      <c r="G3494" s="2">
        <v>127200</v>
      </c>
      <c r="H3494" s="2">
        <v>50554</v>
      </c>
      <c r="I3494" s="2">
        <v>1652</v>
      </c>
      <c r="J3494" s="2">
        <v>48902</v>
      </c>
      <c r="K3494" s="33">
        <v>1.9917385791992148E-2</v>
      </c>
      <c r="L3494" s="2">
        <v>943</v>
      </c>
      <c r="M3494" s="2">
        <v>113787</v>
      </c>
      <c r="N3494" s="2">
        <v>49188</v>
      </c>
      <c r="O3494" s="33">
        <v>1.9171342603887125E-2</v>
      </c>
      <c r="P3494" s="2">
        <v>943</v>
      </c>
      <c r="Q3494" s="2">
        <v>117898</v>
      </c>
      <c r="R3494" s="2">
        <v>49303</v>
      </c>
      <c r="S3494" s="35">
        <v>1.9126625154655904E-2</v>
      </c>
      <c r="T3494" t="s">
        <v>4388</v>
      </c>
      <c r="U3494" t="s">
        <v>4388</v>
      </c>
      <c r="V3494" s="5" t="s">
        <v>4390</v>
      </c>
      <c r="W3494" s="5">
        <v>0</v>
      </c>
      <c r="X3494" s="4">
        <v>7.9076063733624427E-4</v>
      </c>
      <c r="Y3494" s="6">
        <v>31</v>
      </c>
      <c r="Z3494" s="4">
        <v>-4.471744923122134E-5</v>
      </c>
      <c r="AA3494" s="5">
        <v>568</v>
      </c>
      <c r="AC3494" s="16" t="str">
        <f t="shared" si="324"/>
        <v/>
      </c>
      <c r="AD3494" s="16" t="str">
        <f t="shared" si="325"/>
        <v/>
      </c>
      <c r="AE3494" s="16" t="str">
        <f t="shared" si="326"/>
        <v/>
      </c>
      <c r="AF3494" s="16" t="str">
        <f t="shared" si="327"/>
        <v/>
      </c>
      <c r="AG3494" s="16">
        <f t="shared" si="328"/>
        <v>1.9917385791992148E-2</v>
      </c>
      <c r="AH3494" s="16" t="str">
        <f t="shared" si="329"/>
        <v/>
      </c>
      <c r="AI3494" s="17" t="str">
        <f>IF('Peer Comparison Tool'!$D$11="NR","",IF($C3494='Peer Comparison Tool'!$D$9,COUNT('ALLL &lt;50B Database'!$AI$1:AI3493)+1,""))</f>
        <v/>
      </c>
    </row>
    <row r="3495" spans="1:35" x14ac:dyDescent="0.25">
      <c r="A3495" t="s">
        <v>119</v>
      </c>
      <c r="B3495">
        <v>742542</v>
      </c>
      <c r="C3495" s="5" t="s">
        <v>4163</v>
      </c>
      <c r="D3495" s="5" t="s">
        <v>4390</v>
      </c>
      <c r="E3495" s="5" t="s">
        <v>4388</v>
      </c>
      <c r="F3495" s="2">
        <v>1067</v>
      </c>
      <c r="G3495" s="2">
        <v>127138</v>
      </c>
      <c r="H3495" s="2">
        <v>82198</v>
      </c>
      <c r="I3495" s="2">
        <v>8589</v>
      </c>
      <c r="J3495" s="2">
        <v>73609</v>
      </c>
      <c r="K3495" s="33">
        <v>1.4495510059911152E-2</v>
      </c>
      <c r="L3495" s="2">
        <v>1030</v>
      </c>
      <c r="M3495" s="2">
        <v>112114</v>
      </c>
      <c r="N3495" s="2">
        <v>72722</v>
      </c>
      <c r="O3495" s="33">
        <v>1.4163526855697038E-2</v>
      </c>
      <c r="P3495" s="2">
        <v>1037</v>
      </c>
      <c r="Q3495" s="2">
        <v>110737</v>
      </c>
      <c r="R3495" s="2">
        <v>70996</v>
      </c>
      <c r="S3495" s="35">
        <v>1.4606456701786017E-2</v>
      </c>
      <c r="T3495" t="s">
        <v>4388</v>
      </c>
      <c r="U3495" t="s">
        <v>4388</v>
      </c>
      <c r="V3495" s="5" t="s">
        <v>4390</v>
      </c>
      <c r="W3495" s="5">
        <v>0</v>
      </c>
      <c r="X3495" s="4">
        <v>-1.1094664187486468E-4</v>
      </c>
      <c r="Y3495" s="6">
        <v>30</v>
      </c>
      <c r="Z3495" s="4">
        <v>4.4292984608897829E-4</v>
      </c>
      <c r="AA3495" s="5">
        <v>1777</v>
      </c>
      <c r="AC3495" s="16" t="str">
        <f t="shared" si="324"/>
        <v/>
      </c>
      <c r="AD3495" s="16" t="str">
        <f t="shared" si="325"/>
        <v/>
      </c>
      <c r="AE3495" s="16" t="str">
        <f t="shared" si="326"/>
        <v/>
      </c>
      <c r="AF3495" s="16" t="str">
        <f t="shared" si="327"/>
        <v/>
      </c>
      <c r="AG3495" s="16">
        <f t="shared" si="328"/>
        <v>1.4495510059911152E-2</v>
      </c>
      <c r="AH3495" s="16" t="str">
        <f t="shared" si="329"/>
        <v/>
      </c>
      <c r="AI3495" s="17" t="str">
        <f>IF('Peer Comparison Tool'!$D$11="NR","",IF($C3495='Peer Comparison Tool'!$D$9,COUNT('ALLL &lt;50B Database'!$AI$1:AI3494)+1,""))</f>
        <v/>
      </c>
    </row>
    <row r="3496" spans="1:35" x14ac:dyDescent="0.25">
      <c r="A3496" t="s">
        <v>2167</v>
      </c>
      <c r="B3496">
        <v>284752</v>
      </c>
      <c r="C3496" s="5" t="s">
        <v>2041</v>
      </c>
      <c r="D3496" s="5" t="s">
        <v>4390</v>
      </c>
      <c r="E3496" s="5" t="s">
        <v>4388</v>
      </c>
      <c r="F3496" s="2">
        <v>887</v>
      </c>
      <c r="G3496" s="2">
        <v>127057</v>
      </c>
      <c r="H3496" s="2">
        <v>70326</v>
      </c>
      <c r="I3496" s="2">
        <v>5493</v>
      </c>
      <c r="J3496" s="2">
        <v>64833</v>
      </c>
      <c r="K3496" s="33">
        <v>1.3681304274057964E-2</v>
      </c>
      <c r="L3496" s="2">
        <v>753</v>
      </c>
      <c r="M3496" s="2">
        <v>119187</v>
      </c>
      <c r="N3496" s="2">
        <v>68223</v>
      </c>
      <c r="O3496" s="33">
        <v>1.103733345059584E-2</v>
      </c>
      <c r="P3496" s="2">
        <v>761</v>
      </c>
      <c r="Q3496" s="2">
        <v>119933</v>
      </c>
      <c r="R3496" s="2">
        <v>68490</v>
      </c>
      <c r="S3496" s="35">
        <v>1.1111111111111112E-2</v>
      </c>
      <c r="T3496" t="s">
        <v>4388</v>
      </c>
      <c r="U3496" t="s">
        <v>4388</v>
      </c>
      <c r="V3496" s="5" t="s">
        <v>4390</v>
      </c>
      <c r="W3496" s="5">
        <v>0</v>
      </c>
      <c r="X3496" s="4">
        <v>2.5701931629468523E-3</v>
      </c>
      <c r="Y3496" s="6">
        <v>126</v>
      </c>
      <c r="Z3496" s="4">
        <v>7.3777660515271515E-5</v>
      </c>
      <c r="AA3496" s="5">
        <v>2120</v>
      </c>
      <c r="AC3496" s="16" t="str">
        <f t="shared" si="324"/>
        <v/>
      </c>
      <c r="AD3496" s="16" t="str">
        <f t="shared" si="325"/>
        <v/>
      </c>
      <c r="AE3496" s="16" t="str">
        <f t="shared" si="326"/>
        <v/>
      </c>
      <c r="AF3496" s="16" t="str">
        <f t="shared" si="327"/>
        <v/>
      </c>
      <c r="AG3496" s="16">
        <f t="shared" si="328"/>
        <v>1.3681304274057964E-2</v>
      </c>
      <c r="AH3496" s="16" t="str">
        <f t="shared" si="329"/>
        <v/>
      </c>
      <c r="AI3496" s="17" t="str">
        <f>IF('Peer Comparison Tool'!$D$11="NR","",IF($C3496='Peer Comparison Tool'!$D$9,COUNT('ALLL &lt;50B Database'!$AI$1:AI3495)+1,""))</f>
        <v/>
      </c>
    </row>
    <row r="3497" spans="1:35" x14ac:dyDescent="0.25">
      <c r="A3497" t="s">
        <v>3310</v>
      </c>
      <c r="B3497">
        <v>371559</v>
      </c>
      <c r="C3497" s="5" t="s">
        <v>3209</v>
      </c>
      <c r="D3497" s="5" t="s">
        <v>4390</v>
      </c>
      <c r="E3497" s="5" t="s">
        <v>4388</v>
      </c>
      <c r="F3497" s="2">
        <v>744</v>
      </c>
      <c r="G3497" s="2">
        <v>127021</v>
      </c>
      <c r="H3497" s="2">
        <v>53325</v>
      </c>
      <c r="I3497" s="2">
        <v>3841</v>
      </c>
      <c r="J3497" s="2">
        <v>49484</v>
      </c>
      <c r="K3497" s="33">
        <v>1.5035162880931209E-2</v>
      </c>
      <c r="L3497" s="2">
        <v>704</v>
      </c>
      <c r="M3497" s="2">
        <v>115701</v>
      </c>
      <c r="N3497" s="2">
        <v>52380</v>
      </c>
      <c r="O3497" s="33">
        <v>1.344024436807942E-2</v>
      </c>
      <c r="P3497" s="2">
        <v>724</v>
      </c>
      <c r="Q3497" s="2">
        <v>116936</v>
      </c>
      <c r="R3497" s="2">
        <v>51756</v>
      </c>
      <c r="S3497" s="35">
        <v>1.3988716284102327E-2</v>
      </c>
      <c r="T3497" t="s">
        <v>4388</v>
      </c>
      <c r="U3497" t="s">
        <v>4388</v>
      </c>
      <c r="V3497" s="5" t="s">
        <v>4390</v>
      </c>
      <c r="W3497" s="5">
        <v>0</v>
      </c>
      <c r="X3497" s="4">
        <v>1.0464465968288827E-3</v>
      </c>
      <c r="Y3497" s="6">
        <v>20</v>
      </c>
      <c r="Z3497" s="4">
        <v>5.4847191602290686E-4</v>
      </c>
      <c r="AA3497" s="5">
        <v>1601</v>
      </c>
      <c r="AC3497" s="16" t="str">
        <f t="shared" si="324"/>
        <v/>
      </c>
      <c r="AD3497" s="16" t="str">
        <f t="shared" si="325"/>
        <v/>
      </c>
      <c r="AE3497" s="16" t="str">
        <f t="shared" si="326"/>
        <v/>
      </c>
      <c r="AF3497" s="16" t="str">
        <f t="shared" si="327"/>
        <v/>
      </c>
      <c r="AG3497" s="16">
        <f t="shared" si="328"/>
        <v>1.5035162880931209E-2</v>
      </c>
      <c r="AH3497" s="16" t="str">
        <f t="shared" si="329"/>
        <v/>
      </c>
      <c r="AI3497" s="17" t="str">
        <f>IF('Peer Comparison Tool'!$D$11="NR","",IF($C3497='Peer Comparison Tool'!$D$9,COUNT('ALLL &lt;50B Database'!$AI$1:AI3496)+1,""))</f>
        <v/>
      </c>
    </row>
    <row r="3498" spans="1:35" x14ac:dyDescent="0.25">
      <c r="A3498" t="s">
        <v>2776</v>
      </c>
      <c r="B3498">
        <v>967952</v>
      </c>
      <c r="C3498" s="5" t="s">
        <v>2711</v>
      </c>
      <c r="D3498" s="5" t="s">
        <v>4390</v>
      </c>
      <c r="E3498" s="5" t="s">
        <v>4388</v>
      </c>
      <c r="F3498" s="2">
        <v>1143</v>
      </c>
      <c r="G3498" s="2">
        <v>126867</v>
      </c>
      <c r="H3498" s="2">
        <v>77807</v>
      </c>
      <c r="I3498" s="2">
        <v>1649</v>
      </c>
      <c r="J3498" s="2">
        <v>76158</v>
      </c>
      <c r="K3498" s="33">
        <v>1.5008272276057669E-2</v>
      </c>
      <c r="L3498" s="2">
        <v>1094</v>
      </c>
      <c r="M3498" s="2">
        <v>115872</v>
      </c>
      <c r="N3498" s="2">
        <v>80941</v>
      </c>
      <c r="O3498" s="33">
        <v>1.3516017840155175E-2</v>
      </c>
      <c r="P3498" s="2">
        <v>1124</v>
      </c>
      <c r="Q3498" s="2">
        <v>118951</v>
      </c>
      <c r="R3498" s="2">
        <v>80390</v>
      </c>
      <c r="S3498" s="35">
        <v>1.3981838537131483E-2</v>
      </c>
      <c r="T3498" t="s">
        <v>4388</v>
      </c>
      <c r="U3498" t="s">
        <v>4388</v>
      </c>
      <c r="V3498" s="5" t="s">
        <v>4390</v>
      </c>
      <c r="W3498" s="5">
        <v>0</v>
      </c>
      <c r="X3498" s="4">
        <v>1.0264337389261861E-3</v>
      </c>
      <c r="Y3498" s="6">
        <v>19</v>
      </c>
      <c r="Z3498" s="4">
        <v>4.6582069697630873E-4</v>
      </c>
      <c r="AA3498" s="5">
        <v>1612</v>
      </c>
      <c r="AC3498" s="16" t="str">
        <f t="shared" si="324"/>
        <v/>
      </c>
      <c r="AD3498" s="16" t="str">
        <f t="shared" si="325"/>
        <v/>
      </c>
      <c r="AE3498" s="16" t="str">
        <f t="shared" si="326"/>
        <v/>
      </c>
      <c r="AF3498" s="16" t="str">
        <f t="shared" si="327"/>
        <v/>
      </c>
      <c r="AG3498" s="16">
        <f t="shared" si="328"/>
        <v>1.5008272276057669E-2</v>
      </c>
      <c r="AH3498" s="16" t="str">
        <f t="shared" si="329"/>
        <v/>
      </c>
      <c r="AI3498" s="17" t="str">
        <f>IF('Peer Comparison Tool'!$D$11="NR","",IF($C3498='Peer Comparison Tool'!$D$9,COUNT('ALLL &lt;50B Database'!$AI$1:AI3497)+1,""))</f>
        <v/>
      </c>
    </row>
    <row r="3499" spans="1:35" x14ac:dyDescent="0.25">
      <c r="A3499" t="s">
        <v>854</v>
      </c>
      <c r="B3499">
        <v>771748</v>
      </c>
      <c r="C3499" s="5" t="s">
        <v>716</v>
      </c>
      <c r="D3499" s="5" t="s">
        <v>4390</v>
      </c>
      <c r="E3499" s="5" t="s">
        <v>4388</v>
      </c>
      <c r="F3499" s="2">
        <v>496</v>
      </c>
      <c r="G3499" s="2">
        <v>126859</v>
      </c>
      <c r="H3499" s="2">
        <v>52968</v>
      </c>
      <c r="I3499" s="2">
        <v>2283</v>
      </c>
      <c r="J3499" s="2">
        <v>50685</v>
      </c>
      <c r="K3499" s="33">
        <v>9.7859327217125376E-3</v>
      </c>
      <c r="L3499" s="2">
        <v>413</v>
      </c>
      <c r="M3499" s="2">
        <v>119347</v>
      </c>
      <c r="N3499" s="2">
        <v>51926</v>
      </c>
      <c r="O3499" s="33">
        <v>7.9536263143704499E-3</v>
      </c>
      <c r="P3499" s="2">
        <v>421</v>
      </c>
      <c r="Q3499" s="2">
        <v>118966</v>
      </c>
      <c r="R3499" s="2">
        <v>52574</v>
      </c>
      <c r="S3499" s="35">
        <v>8.0077604899760346E-3</v>
      </c>
      <c r="T3499" t="s">
        <v>4388</v>
      </c>
      <c r="U3499" t="s">
        <v>4388</v>
      </c>
      <c r="V3499" s="5" t="s">
        <v>4390</v>
      </c>
      <c r="W3499" s="5">
        <v>0</v>
      </c>
      <c r="X3499" s="4">
        <v>1.778172231736503E-3</v>
      </c>
      <c r="Y3499" s="6">
        <v>75</v>
      </c>
      <c r="Z3499" s="4">
        <v>5.4134175605584714E-5</v>
      </c>
      <c r="AA3499" s="5">
        <v>3848</v>
      </c>
      <c r="AC3499" s="16" t="str">
        <f t="shared" si="324"/>
        <v/>
      </c>
      <c r="AD3499" s="16" t="str">
        <f t="shared" si="325"/>
        <v/>
      </c>
      <c r="AE3499" s="16" t="str">
        <f t="shared" si="326"/>
        <v/>
      </c>
      <c r="AF3499" s="16" t="str">
        <f t="shared" si="327"/>
        <v/>
      </c>
      <c r="AG3499" s="16">
        <f t="shared" si="328"/>
        <v>9.7859327217125376E-3</v>
      </c>
      <c r="AH3499" s="16" t="str">
        <f t="shared" si="329"/>
        <v/>
      </c>
      <c r="AI3499" s="17" t="str">
        <f>IF('Peer Comparison Tool'!$D$11="NR","",IF($C3499='Peer Comparison Tool'!$D$9,COUNT('ALLL &lt;50B Database'!$AI$1:AI3498)+1,""))</f>
        <v/>
      </c>
    </row>
    <row r="3500" spans="1:35" x14ac:dyDescent="0.25">
      <c r="A3500" t="s">
        <v>668</v>
      </c>
      <c r="B3500">
        <v>805335</v>
      </c>
      <c r="C3500" s="5" t="s">
        <v>561</v>
      </c>
      <c r="D3500" s="5" t="s">
        <v>4387</v>
      </c>
      <c r="E3500" s="5" t="s">
        <v>4388</v>
      </c>
      <c r="F3500" s="2">
        <v>879</v>
      </c>
      <c r="G3500" s="2">
        <v>126789</v>
      </c>
      <c r="H3500" s="2">
        <v>78687</v>
      </c>
      <c r="I3500" s="2">
        <v>6921</v>
      </c>
      <c r="J3500" s="2">
        <v>71766</v>
      </c>
      <c r="K3500" s="33">
        <v>1.2248139787643173E-2</v>
      </c>
      <c r="L3500" s="2">
        <v>730</v>
      </c>
      <c r="M3500" s="2">
        <v>110133</v>
      </c>
      <c r="N3500" s="2">
        <v>72111</v>
      </c>
      <c r="O3500" s="33">
        <v>1.0123282162222131E-2</v>
      </c>
      <c r="P3500" s="2">
        <v>743</v>
      </c>
      <c r="Q3500" s="2">
        <v>114250</v>
      </c>
      <c r="R3500" s="2">
        <v>71667</v>
      </c>
      <c r="S3500" s="35">
        <v>1.036739364002958E-2</v>
      </c>
      <c r="T3500" t="s">
        <v>4388</v>
      </c>
      <c r="U3500" t="s">
        <v>4388</v>
      </c>
      <c r="V3500" s="5" t="s">
        <v>4387</v>
      </c>
      <c r="W3500" s="5">
        <v>0</v>
      </c>
      <c r="X3500" s="4">
        <v>1.8807461476135923E-3</v>
      </c>
      <c r="Y3500" s="6">
        <v>136</v>
      </c>
      <c r="Z3500" s="4">
        <v>2.4411147780744984E-4</v>
      </c>
      <c r="AA3500" s="5">
        <v>2808</v>
      </c>
      <c r="AC3500" s="16" t="str">
        <f t="shared" si="324"/>
        <v/>
      </c>
      <c r="AD3500" s="16" t="str">
        <f t="shared" si="325"/>
        <v/>
      </c>
      <c r="AE3500" s="16" t="str">
        <f t="shared" si="326"/>
        <v/>
      </c>
      <c r="AF3500" s="16" t="str">
        <f t="shared" si="327"/>
        <v/>
      </c>
      <c r="AG3500" s="16">
        <f t="shared" si="328"/>
        <v>1.2248139787643173E-2</v>
      </c>
      <c r="AH3500" s="16" t="str">
        <f t="shared" si="329"/>
        <v/>
      </c>
      <c r="AI3500" s="17" t="str">
        <f>IF('Peer Comparison Tool'!$D$11="NR","",IF($C3500='Peer Comparison Tool'!$D$9,COUNT('ALLL &lt;50B Database'!$AI$1:AI3499)+1,""))</f>
        <v/>
      </c>
    </row>
    <row r="3501" spans="1:35" x14ac:dyDescent="0.25">
      <c r="A3501" t="s">
        <v>73</v>
      </c>
      <c r="B3501">
        <v>812379</v>
      </c>
      <c r="C3501" s="5" t="s">
        <v>6</v>
      </c>
      <c r="D3501" s="5" t="s">
        <v>4387</v>
      </c>
      <c r="E3501" s="5" t="s">
        <v>4388</v>
      </c>
      <c r="F3501" s="2">
        <v>1324</v>
      </c>
      <c r="G3501" s="2">
        <v>126738</v>
      </c>
      <c r="H3501" s="2">
        <v>104302</v>
      </c>
      <c r="I3501" s="2">
        <v>0</v>
      </c>
      <c r="J3501" s="2">
        <v>104302</v>
      </c>
      <c r="K3501" s="33">
        <v>1.2693908074629442E-2</v>
      </c>
      <c r="L3501" s="2">
        <v>1184</v>
      </c>
      <c r="M3501" s="2">
        <v>128825</v>
      </c>
      <c r="N3501" s="2">
        <v>103747</v>
      </c>
      <c r="O3501" s="33">
        <v>1.1412378189248847E-2</v>
      </c>
      <c r="P3501" s="2">
        <v>1248</v>
      </c>
      <c r="Q3501" s="2">
        <v>132675</v>
      </c>
      <c r="R3501" s="2">
        <v>100915</v>
      </c>
      <c r="S3501" s="35">
        <v>1.2366843383045136E-2</v>
      </c>
      <c r="T3501" t="s">
        <v>4388</v>
      </c>
      <c r="U3501" t="s">
        <v>4388</v>
      </c>
      <c r="V3501" s="5" t="s">
        <v>4387</v>
      </c>
      <c r="W3501" s="5">
        <v>0</v>
      </c>
      <c r="X3501" s="4">
        <v>3.2706469158430562E-4</v>
      </c>
      <c r="Y3501" s="6">
        <v>76</v>
      </c>
      <c r="Z3501" s="4">
        <v>9.5446519379628961E-4</v>
      </c>
      <c r="AA3501" s="5">
        <v>2593</v>
      </c>
      <c r="AC3501" s="16" t="str">
        <f t="shared" si="324"/>
        <v/>
      </c>
      <c r="AD3501" s="16" t="str">
        <f t="shared" si="325"/>
        <v/>
      </c>
      <c r="AE3501" s="16" t="str">
        <f t="shared" si="326"/>
        <v/>
      </c>
      <c r="AF3501" s="16" t="str">
        <f t="shared" si="327"/>
        <v/>
      </c>
      <c r="AG3501" s="16">
        <f t="shared" si="328"/>
        <v>1.2693908074629442E-2</v>
      </c>
      <c r="AH3501" s="16" t="str">
        <f t="shared" si="329"/>
        <v/>
      </c>
      <c r="AI3501" s="17" t="str">
        <f>IF('Peer Comparison Tool'!$D$11="NR","",IF($C3501='Peer Comparison Tool'!$D$9,COUNT('ALLL &lt;50B Database'!$AI$1:AI3500)+1,""))</f>
        <v/>
      </c>
    </row>
    <row r="3502" spans="1:35" x14ac:dyDescent="0.25">
      <c r="A3502" t="s">
        <v>79</v>
      </c>
      <c r="B3502">
        <v>477639</v>
      </c>
      <c r="C3502" s="5" t="s">
        <v>6</v>
      </c>
      <c r="D3502" s="5" t="s">
        <v>4390</v>
      </c>
      <c r="E3502" s="5" t="s">
        <v>4388</v>
      </c>
      <c r="F3502" s="2">
        <v>794</v>
      </c>
      <c r="G3502" s="2">
        <v>126437</v>
      </c>
      <c r="H3502" s="2">
        <v>68892</v>
      </c>
      <c r="I3502" s="2">
        <v>5729</v>
      </c>
      <c r="J3502" s="2">
        <v>63163</v>
      </c>
      <c r="K3502" s="33">
        <v>1.2570650539081425E-2</v>
      </c>
      <c r="L3502" s="2">
        <v>849</v>
      </c>
      <c r="M3502" s="2">
        <v>111730</v>
      </c>
      <c r="N3502" s="2">
        <v>62459</v>
      </c>
      <c r="O3502" s="33">
        <v>1.359291695352151E-2</v>
      </c>
      <c r="P3502" s="2">
        <v>774</v>
      </c>
      <c r="Q3502" s="2">
        <v>111352</v>
      </c>
      <c r="R3502" s="2">
        <v>61706</v>
      </c>
      <c r="S3502" s="35">
        <v>1.2543350727643988E-2</v>
      </c>
      <c r="T3502" t="s">
        <v>4388</v>
      </c>
      <c r="U3502" t="s">
        <v>4388</v>
      </c>
      <c r="V3502" s="5" t="s">
        <v>4390</v>
      </c>
      <c r="W3502" s="5">
        <v>0</v>
      </c>
      <c r="X3502" s="4">
        <v>2.7299811437436067E-5</v>
      </c>
      <c r="Y3502" s="6">
        <v>20</v>
      </c>
      <c r="Z3502" s="4">
        <v>-1.0495662258775216E-3</v>
      </c>
      <c r="AA3502" s="5">
        <v>2664</v>
      </c>
      <c r="AC3502" s="16" t="str">
        <f t="shared" si="324"/>
        <v/>
      </c>
      <c r="AD3502" s="16" t="str">
        <f t="shared" si="325"/>
        <v/>
      </c>
      <c r="AE3502" s="16" t="str">
        <f t="shared" si="326"/>
        <v/>
      </c>
      <c r="AF3502" s="16" t="str">
        <f t="shared" si="327"/>
        <v/>
      </c>
      <c r="AG3502" s="16">
        <f t="shared" si="328"/>
        <v>1.2570650539081425E-2</v>
      </c>
      <c r="AH3502" s="16" t="str">
        <f t="shared" si="329"/>
        <v/>
      </c>
      <c r="AI3502" s="17" t="str">
        <f>IF('Peer Comparison Tool'!$D$11="NR","",IF($C3502='Peer Comparison Tool'!$D$9,COUNT('ALLL &lt;50B Database'!$AI$1:AI3501)+1,""))</f>
        <v/>
      </c>
    </row>
    <row r="3503" spans="1:35" x14ac:dyDescent="0.25">
      <c r="A3503" t="s">
        <v>4280</v>
      </c>
      <c r="B3503">
        <v>2329200</v>
      </c>
      <c r="C3503" s="5" t="s">
        <v>4163</v>
      </c>
      <c r="D3503" s="5" t="s">
        <v>4387</v>
      </c>
      <c r="E3503" s="5" t="s">
        <v>4388</v>
      </c>
      <c r="F3503" s="2">
        <v>1577</v>
      </c>
      <c r="G3503" s="2">
        <v>126387</v>
      </c>
      <c r="H3503" s="2">
        <v>78480</v>
      </c>
      <c r="I3503" s="2">
        <v>11922</v>
      </c>
      <c r="J3503" s="2">
        <v>66558</v>
      </c>
      <c r="K3503" s="33">
        <v>2.3693620601580576E-2</v>
      </c>
      <c r="L3503" s="2">
        <v>1591</v>
      </c>
      <c r="M3503" s="2">
        <v>108303</v>
      </c>
      <c r="N3503" s="2">
        <v>65536</v>
      </c>
      <c r="O3503" s="33">
        <v>2.42767333984375E-2</v>
      </c>
      <c r="P3503" s="2">
        <v>1583</v>
      </c>
      <c r="Q3503" s="2">
        <v>110597</v>
      </c>
      <c r="R3503" s="2">
        <v>66934</v>
      </c>
      <c r="S3503" s="35">
        <v>2.3650162846983597E-2</v>
      </c>
      <c r="T3503" t="s">
        <v>4388</v>
      </c>
      <c r="U3503" t="s">
        <v>4388</v>
      </c>
      <c r="V3503" s="5" t="s">
        <v>4387</v>
      </c>
      <c r="W3503" s="5">
        <v>0</v>
      </c>
      <c r="X3503" s="4">
        <v>4.345775459697887E-5</v>
      </c>
      <c r="Y3503" s="6">
        <v>-6</v>
      </c>
      <c r="Z3503" s="4">
        <v>-6.2657055145390328E-4</v>
      </c>
      <c r="AA3503" s="5">
        <v>303</v>
      </c>
      <c r="AC3503" s="16" t="str">
        <f t="shared" si="324"/>
        <v/>
      </c>
      <c r="AD3503" s="16" t="str">
        <f t="shared" si="325"/>
        <v/>
      </c>
      <c r="AE3503" s="16" t="str">
        <f t="shared" si="326"/>
        <v/>
      </c>
      <c r="AF3503" s="16" t="str">
        <f t="shared" si="327"/>
        <v/>
      </c>
      <c r="AG3503" s="16">
        <f t="shared" si="328"/>
        <v>2.3693620601580576E-2</v>
      </c>
      <c r="AH3503" s="16" t="str">
        <f t="shared" si="329"/>
        <v/>
      </c>
      <c r="AI3503" s="17" t="str">
        <f>IF('Peer Comparison Tool'!$D$11="NR","",IF($C3503='Peer Comparison Tool'!$D$9,COUNT('ALLL &lt;50B Database'!$AI$1:AI3502)+1,""))</f>
        <v/>
      </c>
    </row>
    <row r="3504" spans="1:35" x14ac:dyDescent="0.25">
      <c r="A3504" t="s">
        <v>1774</v>
      </c>
      <c r="B3504">
        <v>754536</v>
      </c>
      <c r="C3504" s="5" t="s">
        <v>1695</v>
      </c>
      <c r="D3504" s="5" t="s">
        <v>4390</v>
      </c>
      <c r="E3504" s="5" t="s">
        <v>4388</v>
      </c>
      <c r="F3504" s="2">
        <v>1371</v>
      </c>
      <c r="G3504" s="2">
        <v>126266</v>
      </c>
      <c r="H3504" s="2">
        <v>69287</v>
      </c>
      <c r="I3504" s="2">
        <v>2532</v>
      </c>
      <c r="J3504" s="2">
        <v>66755</v>
      </c>
      <c r="K3504" s="33">
        <v>2.0537787431653059E-2</v>
      </c>
      <c r="L3504" s="2">
        <v>1215</v>
      </c>
      <c r="M3504" s="2">
        <v>128641</v>
      </c>
      <c r="N3504" s="2">
        <v>68147</v>
      </c>
      <c r="O3504" s="33">
        <v>1.7829104729481855E-2</v>
      </c>
      <c r="P3504" s="2">
        <v>1308</v>
      </c>
      <c r="Q3504" s="2">
        <v>116586</v>
      </c>
      <c r="R3504" s="2">
        <v>66938</v>
      </c>
      <c r="S3504" s="35">
        <v>1.9540470285936241E-2</v>
      </c>
      <c r="T3504" t="s">
        <v>4388</v>
      </c>
      <c r="U3504" t="s">
        <v>4388</v>
      </c>
      <c r="V3504" s="5" t="s">
        <v>4390</v>
      </c>
      <c r="W3504" s="5">
        <v>0</v>
      </c>
      <c r="X3504" s="4">
        <v>9.9731714571681812E-4</v>
      </c>
      <c r="Y3504" s="6">
        <v>63</v>
      </c>
      <c r="Z3504" s="4">
        <v>1.7113655564543855E-3</v>
      </c>
      <c r="AA3504" s="5">
        <v>496</v>
      </c>
      <c r="AC3504" s="16" t="str">
        <f t="shared" si="324"/>
        <v/>
      </c>
      <c r="AD3504" s="16" t="str">
        <f t="shared" si="325"/>
        <v/>
      </c>
      <c r="AE3504" s="16" t="str">
        <f t="shared" si="326"/>
        <v/>
      </c>
      <c r="AF3504" s="16" t="str">
        <f t="shared" si="327"/>
        <v/>
      </c>
      <c r="AG3504" s="16">
        <f t="shared" si="328"/>
        <v>2.0537787431653059E-2</v>
      </c>
      <c r="AH3504" s="16" t="str">
        <f t="shared" si="329"/>
        <v/>
      </c>
      <c r="AI3504" s="17" t="str">
        <f>IF('Peer Comparison Tool'!$D$11="NR","",IF($C3504='Peer Comparison Tool'!$D$9,COUNT('ALLL &lt;50B Database'!$AI$1:AI3503)+1,""))</f>
        <v/>
      </c>
    </row>
    <row r="3505" spans="1:35" x14ac:dyDescent="0.25">
      <c r="A3505" t="s">
        <v>78</v>
      </c>
      <c r="B3505">
        <v>563336</v>
      </c>
      <c r="C3505" s="5" t="s">
        <v>6</v>
      </c>
      <c r="D3505" s="5" t="s">
        <v>4390</v>
      </c>
      <c r="E3505" s="5" t="s">
        <v>4388</v>
      </c>
      <c r="F3505" s="2">
        <v>944</v>
      </c>
      <c r="G3505" s="2">
        <v>126181</v>
      </c>
      <c r="H3505" s="2">
        <v>84141</v>
      </c>
      <c r="I3505" s="2">
        <v>4599</v>
      </c>
      <c r="J3505" s="2">
        <v>79542</v>
      </c>
      <c r="K3505" s="33">
        <v>1.1867943979281386E-2</v>
      </c>
      <c r="L3505" s="2">
        <v>939</v>
      </c>
      <c r="M3505" s="2">
        <v>107444</v>
      </c>
      <c r="N3505" s="2">
        <v>69657</v>
      </c>
      <c r="O3505" s="33">
        <v>1.3480339377234161E-2</v>
      </c>
      <c r="P3505" s="2">
        <v>950</v>
      </c>
      <c r="Q3505" s="2">
        <v>114197</v>
      </c>
      <c r="R3505" s="2">
        <v>75835</v>
      </c>
      <c r="S3505" s="35">
        <v>1.2527197204457045E-2</v>
      </c>
      <c r="T3505" t="s">
        <v>4388</v>
      </c>
      <c r="U3505" t="s">
        <v>4388</v>
      </c>
      <c r="V3505" s="5" t="s">
        <v>4390</v>
      </c>
      <c r="W3505" s="5">
        <v>0</v>
      </c>
      <c r="X3505" s="4">
        <v>-6.5925322517565964E-4</v>
      </c>
      <c r="Y3505" s="6">
        <v>-6</v>
      </c>
      <c r="Z3505" s="4">
        <v>-9.531421727771161E-4</v>
      </c>
      <c r="AA3505" s="5">
        <v>2991</v>
      </c>
      <c r="AC3505" s="16" t="str">
        <f t="shared" si="324"/>
        <v/>
      </c>
      <c r="AD3505" s="16" t="str">
        <f t="shared" si="325"/>
        <v/>
      </c>
      <c r="AE3505" s="16" t="str">
        <f t="shared" si="326"/>
        <v/>
      </c>
      <c r="AF3505" s="16" t="str">
        <f t="shared" si="327"/>
        <v/>
      </c>
      <c r="AG3505" s="16">
        <f t="shared" si="328"/>
        <v>1.1867943979281386E-2</v>
      </c>
      <c r="AH3505" s="16" t="str">
        <f t="shared" si="329"/>
        <v/>
      </c>
      <c r="AI3505" s="17" t="str">
        <f>IF('Peer Comparison Tool'!$D$11="NR","",IF($C3505='Peer Comparison Tool'!$D$9,COUNT('ALLL &lt;50B Database'!$AI$1:AI3504)+1,""))</f>
        <v/>
      </c>
    </row>
    <row r="3506" spans="1:35" x14ac:dyDescent="0.25">
      <c r="A3506" t="s">
        <v>1773</v>
      </c>
      <c r="B3506">
        <v>485139</v>
      </c>
      <c r="C3506" s="5" t="s">
        <v>1695</v>
      </c>
      <c r="D3506" s="5" t="s">
        <v>4387</v>
      </c>
      <c r="E3506" s="5" t="s">
        <v>4388</v>
      </c>
      <c r="F3506" s="2">
        <v>1376</v>
      </c>
      <c r="G3506" s="2">
        <v>126094</v>
      </c>
      <c r="H3506" s="2">
        <v>79619</v>
      </c>
      <c r="I3506" s="2">
        <v>3818</v>
      </c>
      <c r="J3506" s="2">
        <v>75801</v>
      </c>
      <c r="K3506" s="33">
        <v>1.8152794818010316E-2</v>
      </c>
      <c r="L3506" s="2">
        <v>1274</v>
      </c>
      <c r="M3506" s="2">
        <v>114977</v>
      </c>
      <c r="N3506" s="2">
        <v>80476</v>
      </c>
      <c r="O3506" s="33">
        <v>1.58308067001342E-2</v>
      </c>
      <c r="P3506" s="2">
        <v>1323</v>
      </c>
      <c r="Q3506" s="2">
        <v>116722</v>
      </c>
      <c r="R3506" s="2">
        <v>81889</v>
      </c>
      <c r="S3506" s="35">
        <v>1.6156016070534504E-2</v>
      </c>
      <c r="T3506" t="s">
        <v>4388</v>
      </c>
      <c r="U3506" t="s">
        <v>4388</v>
      </c>
      <c r="V3506" s="5" t="s">
        <v>4387</v>
      </c>
      <c r="W3506" s="5">
        <v>0</v>
      </c>
      <c r="X3506" s="4">
        <v>1.9967787474758115E-3</v>
      </c>
      <c r="Y3506" s="6">
        <v>53</v>
      </c>
      <c r="Z3506" s="4">
        <v>3.2520937040030409E-4</v>
      </c>
      <c r="AA3506" s="5">
        <v>819</v>
      </c>
      <c r="AC3506" s="16" t="str">
        <f t="shared" si="324"/>
        <v/>
      </c>
      <c r="AD3506" s="16" t="str">
        <f t="shared" si="325"/>
        <v/>
      </c>
      <c r="AE3506" s="16" t="str">
        <f t="shared" si="326"/>
        <v/>
      </c>
      <c r="AF3506" s="16" t="str">
        <f t="shared" si="327"/>
        <v/>
      </c>
      <c r="AG3506" s="16">
        <f t="shared" si="328"/>
        <v>1.8152794818010316E-2</v>
      </c>
      <c r="AH3506" s="16" t="str">
        <f t="shared" si="329"/>
        <v/>
      </c>
      <c r="AI3506" s="17" t="str">
        <f>IF('Peer Comparison Tool'!$D$11="NR","",IF($C3506='Peer Comparison Tool'!$D$9,COUNT('ALLL &lt;50B Database'!$AI$1:AI3505)+1,""))</f>
        <v/>
      </c>
    </row>
    <row r="3507" spans="1:35" x14ac:dyDescent="0.25">
      <c r="A3507" t="s">
        <v>3965</v>
      </c>
      <c r="B3507">
        <v>3296859</v>
      </c>
      <c r="C3507" s="5" t="s">
        <v>3704</v>
      </c>
      <c r="D3507" s="5" t="s">
        <v>4390</v>
      </c>
      <c r="E3507" s="5" t="s">
        <v>4388</v>
      </c>
      <c r="F3507" s="2">
        <v>1907</v>
      </c>
      <c r="G3507" s="2">
        <v>126080</v>
      </c>
      <c r="H3507" s="2">
        <v>103865</v>
      </c>
      <c r="I3507" s="2">
        <v>34463</v>
      </c>
      <c r="J3507" s="2">
        <v>69402</v>
      </c>
      <c r="K3507" s="33">
        <v>2.7477594305639608E-2</v>
      </c>
      <c r="L3507" s="2">
        <v>1876</v>
      </c>
      <c r="M3507" s="2">
        <v>106645</v>
      </c>
      <c r="N3507" s="2">
        <v>67308</v>
      </c>
      <c r="O3507" s="33">
        <v>2.7871872585725321E-2</v>
      </c>
      <c r="P3507" s="2">
        <v>1905</v>
      </c>
      <c r="Q3507" s="2">
        <v>107521</v>
      </c>
      <c r="R3507" s="2">
        <v>68855</v>
      </c>
      <c r="S3507" s="35">
        <v>2.7666836104858036E-2</v>
      </c>
      <c r="T3507" t="s">
        <v>4388</v>
      </c>
      <c r="U3507" t="s">
        <v>4388</v>
      </c>
      <c r="V3507" s="5" t="s">
        <v>4390</v>
      </c>
      <c r="W3507" s="5">
        <v>0</v>
      </c>
      <c r="X3507" s="4">
        <v>-1.8924179921842726E-4</v>
      </c>
      <c r="Y3507" s="6">
        <v>2</v>
      </c>
      <c r="Z3507" s="4">
        <v>-2.0503648086728568E-4</v>
      </c>
      <c r="AA3507" s="5">
        <v>188</v>
      </c>
      <c r="AC3507" s="16" t="str">
        <f t="shared" si="324"/>
        <v/>
      </c>
      <c r="AD3507" s="16" t="str">
        <f t="shared" si="325"/>
        <v/>
      </c>
      <c r="AE3507" s="16" t="str">
        <f t="shared" si="326"/>
        <v/>
      </c>
      <c r="AF3507" s="16" t="str">
        <f t="shared" si="327"/>
        <v/>
      </c>
      <c r="AG3507" s="16">
        <f t="shared" si="328"/>
        <v>2.7477594305639608E-2</v>
      </c>
      <c r="AH3507" s="16" t="str">
        <f t="shared" si="329"/>
        <v/>
      </c>
      <c r="AI3507" s="17" t="str">
        <f>IF('Peer Comparison Tool'!$D$11="NR","",IF($C3507='Peer Comparison Tool'!$D$9,COUNT('ALLL &lt;50B Database'!$AI$1:AI3506)+1,""))</f>
        <v/>
      </c>
    </row>
    <row r="3508" spans="1:35" x14ac:dyDescent="0.25">
      <c r="A3508" t="s">
        <v>53</v>
      </c>
      <c r="B3508">
        <v>516154</v>
      </c>
      <c r="C3508" s="5" t="s">
        <v>2711</v>
      </c>
      <c r="D3508" s="5" t="s">
        <v>4390</v>
      </c>
      <c r="E3508" s="5" t="s">
        <v>4388</v>
      </c>
      <c r="F3508" s="2">
        <v>921</v>
      </c>
      <c r="G3508" s="2">
        <v>125851</v>
      </c>
      <c r="H3508" s="2">
        <v>99691</v>
      </c>
      <c r="I3508" s="2">
        <v>2528</v>
      </c>
      <c r="J3508" s="2">
        <v>97163</v>
      </c>
      <c r="K3508" s="33">
        <v>9.4789168716486721E-3</v>
      </c>
      <c r="L3508" s="2">
        <v>854</v>
      </c>
      <c r="M3508" s="2">
        <v>120336</v>
      </c>
      <c r="N3508" s="2">
        <v>101464</v>
      </c>
      <c r="O3508" s="33">
        <v>8.4167783647402031E-3</v>
      </c>
      <c r="P3508" s="2">
        <v>884</v>
      </c>
      <c r="Q3508" s="2">
        <v>120170</v>
      </c>
      <c r="R3508" s="2">
        <v>99954</v>
      </c>
      <c r="S3508" s="35">
        <v>8.8440682714048466E-3</v>
      </c>
      <c r="T3508" t="s">
        <v>4388</v>
      </c>
      <c r="U3508" t="s">
        <v>4388</v>
      </c>
      <c r="V3508" s="5" t="s">
        <v>4390</v>
      </c>
      <c r="W3508" s="5">
        <v>0</v>
      </c>
      <c r="X3508" s="4">
        <v>6.3484860024382549E-4</v>
      </c>
      <c r="Y3508" s="6">
        <v>37</v>
      </c>
      <c r="Z3508" s="4">
        <v>4.272899066646435E-4</v>
      </c>
      <c r="AA3508" s="5">
        <v>3946</v>
      </c>
      <c r="AC3508" s="16" t="str">
        <f t="shared" si="324"/>
        <v/>
      </c>
      <c r="AD3508" s="16" t="str">
        <f t="shared" si="325"/>
        <v/>
      </c>
      <c r="AE3508" s="16" t="str">
        <f t="shared" si="326"/>
        <v/>
      </c>
      <c r="AF3508" s="16" t="str">
        <f t="shared" si="327"/>
        <v/>
      </c>
      <c r="AG3508" s="16">
        <f t="shared" si="328"/>
        <v>9.4789168716486721E-3</v>
      </c>
      <c r="AH3508" s="16" t="str">
        <f t="shared" si="329"/>
        <v/>
      </c>
      <c r="AI3508" s="17" t="str">
        <f>IF('Peer Comparison Tool'!$D$11="NR","",IF($C3508='Peer Comparison Tool'!$D$9,COUNT('ALLL &lt;50B Database'!$AI$1:AI3507)+1,""))</f>
        <v/>
      </c>
    </row>
    <row r="3509" spans="1:35" x14ac:dyDescent="0.25">
      <c r="A3509" t="s">
        <v>3957</v>
      </c>
      <c r="B3509">
        <v>89957</v>
      </c>
      <c r="C3509" s="5" t="s">
        <v>3704</v>
      </c>
      <c r="D3509" s="5" t="s">
        <v>4390</v>
      </c>
      <c r="E3509" s="5" t="s">
        <v>4388</v>
      </c>
      <c r="F3509" s="2">
        <v>954</v>
      </c>
      <c r="G3509" s="2">
        <v>125836</v>
      </c>
      <c r="H3509" s="2">
        <v>90431</v>
      </c>
      <c r="I3509" s="2">
        <v>1503</v>
      </c>
      <c r="J3509" s="2">
        <v>88928</v>
      </c>
      <c r="K3509" s="33">
        <v>1.0727779776898165E-2</v>
      </c>
      <c r="L3509" s="2">
        <v>895</v>
      </c>
      <c r="M3509" s="2">
        <v>108754</v>
      </c>
      <c r="N3509" s="2">
        <v>91368</v>
      </c>
      <c r="O3509" s="33">
        <v>9.7955520532352677E-3</v>
      </c>
      <c r="P3509" s="2">
        <v>922</v>
      </c>
      <c r="Q3509" s="2">
        <v>112402</v>
      </c>
      <c r="R3509" s="2">
        <v>89891</v>
      </c>
      <c r="S3509" s="35">
        <v>1.0256866649608971E-2</v>
      </c>
      <c r="T3509" t="s">
        <v>4388</v>
      </c>
      <c r="U3509" t="s">
        <v>4388</v>
      </c>
      <c r="V3509" s="5" t="s">
        <v>4390</v>
      </c>
      <c r="W3509" s="5">
        <v>0</v>
      </c>
      <c r="X3509" s="4">
        <v>4.709131272891947E-4</v>
      </c>
      <c r="Y3509" s="6">
        <v>32</v>
      </c>
      <c r="Z3509" s="4">
        <v>4.6131459637370302E-4</v>
      </c>
      <c r="AA3509" s="5">
        <v>3497</v>
      </c>
      <c r="AC3509" s="16" t="str">
        <f t="shared" si="324"/>
        <v/>
      </c>
      <c r="AD3509" s="16" t="str">
        <f t="shared" si="325"/>
        <v/>
      </c>
      <c r="AE3509" s="16" t="str">
        <f t="shared" si="326"/>
        <v/>
      </c>
      <c r="AF3509" s="16" t="str">
        <f t="shared" si="327"/>
        <v/>
      </c>
      <c r="AG3509" s="16">
        <f t="shared" si="328"/>
        <v>1.0727779776898165E-2</v>
      </c>
      <c r="AH3509" s="16" t="str">
        <f t="shared" si="329"/>
        <v/>
      </c>
      <c r="AI3509" s="17" t="str">
        <f>IF('Peer Comparison Tool'!$D$11="NR","",IF($C3509='Peer Comparison Tool'!$D$9,COUNT('ALLL &lt;50B Database'!$AI$1:AI3508)+1,""))</f>
        <v/>
      </c>
    </row>
    <row r="3510" spans="1:35" x14ac:dyDescent="0.25">
      <c r="A3510" t="s">
        <v>1177</v>
      </c>
      <c r="B3510">
        <v>807946</v>
      </c>
      <c r="C3510" s="5" t="s">
        <v>926</v>
      </c>
      <c r="D3510" s="5" t="s">
        <v>4390</v>
      </c>
      <c r="E3510" s="5" t="s">
        <v>4388</v>
      </c>
      <c r="F3510" s="2">
        <v>787</v>
      </c>
      <c r="G3510" s="2">
        <v>125706</v>
      </c>
      <c r="H3510" s="2">
        <v>104523</v>
      </c>
      <c r="I3510" s="2">
        <v>21302</v>
      </c>
      <c r="J3510" s="2">
        <v>83221</v>
      </c>
      <c r="K3510" s="33">
        <v>9.4567476958940661E-3</v>
      </c>
      <c r="L3510" s="2">
        <v>787</v>
      </c>
      <c r="M3510" s="2">
        <v>104325</v>
      </c>
      <c r="N3510" s="2">
        <v>81689</v>
      </c>
      <c r="O3510" s="33">
        <v>9.6341000624319065E-3</v>
      </c>
      <c r="P3510" s="2">
        <v>787</v>
      </c>
      <c r="Q3510" s="2">
        <v>104442</v>
      </c>
      <c r="R3510" s="2">
        <v>83423</v>
      </c>
      <c r="S3510" s="35">
        <v>9.4338491782841663E-3</v>
      </c>
      <c r="T3510" t="s">
        <v>4388</v>
      </c>
      <c r="U3510" t="s">
        <v>4388</v>
      </c>
      <c r="V3510" s="5" t="s">
        <v>4390</v>
      </c>
      <c r="W3510" s="5">
        <v>0</v>
      </c>
      <c r="X3510" s="4">
        <v>2.2898517609899749E-5</v>
      </c>
      <c r="Y3510" s="6">
        <v>0</v>
      </c>
      <c r="Z3510" s="4">
        <v>-2.0025088414774017E-4</v>
      </c>
      <c r="AA3510" s="5">
        <v>3954</v>
      </c>
      <c r="AC3510" s="16" t="str">
        <f t="shared" si="324"/>
        <v/>
      </c>
      <c r="AD3510" s="16" t="str">
        <f t="shared" si="325"/>
        <v/>
      </c>
      <c r="AE3510" s="16" t="str">
        <f t="shared" si="326"/>
        <v/>
      </c>
      <c r="AF3510" s="16" t="str">
        <f t="shared" si="327"/>
        <v/>
      </c>
      <c r="AG3510" s="16">
        <f t="shared" si="328"/>
        <v>9.4567476958940661E-3</v>
      </c>
      <c r="AH3510" s="16" t="str">
        <f t="shared" si="329"/>
        <v/>
      </c>
      <c r="AI3510" s="17" t="str">
        <f>IF('Peer Comparison Tool'!$D$11="NR","",IF($C3510='Peer Comparison Tool'!$D$9,COUNT('ALLL &lt;50B Database'!$AI$1:AI3509)+1,""))</f>
        <v/>
      </c>
    </row>
    <row r="3511" spans="1:35" x14ac:dyDescent="0.25">
      <c r="A3511" t="s">
        <v>143</v>
      </c>
      <c r="B3511">
        <v>773546</v>
      </c>
      <c r="C3511" s="5" t="s">
        <v>2519</v>
      </c>
      <c r="D3511" s="5" t="s">
        <v>4390</v>
      </c>
      <c r="E3511" s="5" t="s">
        <v>4388</v>
      </c>
      <c r="F3511" s="2">
        <v>551</v>
      </c>
      <c r="G3511" s="2">
        <v>125441</v>
      </c>
      <c r="H3511" s="2">
        <v>62274</v>
      </c>
      <c r="I3511" s="2">
        <v>3112</v>
      </c>
      <c r="J3511" s="2">
        <v>59162</v>
      </c>
      <c r="K3511" s="33">
        <v>9.3134106352050303E-3</v>
      </c>
      <c r="L3511" s="2">
        <v>540</v>
      </c>
      <c r="M3511" s="2">
        <v>114667</v>
      </c>
      <c r="N3511" s="2">
        <v>63124</v>
      </c>
      <c r="O3511" s="33">
        <v>8.554590963817249E-3</v>
      </c>
      <c r="P3511" s="2">
        <v>545</v>
      </c>
      <c r="Q3511" s="2">
        <v>127273</v>
      </c>
      <c r="R3511" s="2">
        <v>61291</v>
      </c>
      <c r="S3511" s="35">
        <v>8.8920069830807132E-3</v>
      </c>
      <c r="T3511" t="s">
        <v>4388</v>
      </c>
      <c r="U3511" t="s">
        <v>4388</v>
      </c>
      <c r="V3511" s="5" t="s">
        <v>4390</v>
      </c>
      <c r="W3511" s="5">
        <v>0</v>
      </c>
      <c r="X3511" s="4">
        <v>4.214036521243171E-4</v>
      </c>
      <c r="Y3511" s="6">
        <v>6</v>
      </c>
      <c r="Z3511" s="4">
        <v>3.3741601926346419E-4</v>
      </c>
      <c r="AA3511" s="5">
        <v>3996</v>
      </c>
      <c r="AC3511" s="16" t="str">
        <f t="shared" si="324"/>
        <v/>
      </c>
      <c r="AD3511" s="16" t="str">
        <f t="shared" si="325"/>
        <v/>
      </c>
      <c r="AE3511" s="16" t="str">
        <f t="shared" si="326"/>
        <v/>
      </c>
      <c r="AF3511" s="16" t="str">
        <f t="shared" si="327"/>
        <v/>
      </c>
      <c r="AG3511" s="16">
        <f t="shared" si="328"/>
        <v>9.3134106352050303E-3</v>
      </c>
      <c r="AH3511" s="16" t="str">
        <f t="shared" si="329"/>
        <v/>
      </c>
      <c r="AI3511" s="17" t="str">
        <f>IF('Peer Comparison Tool'!$D$11="NR","",IF($C3511='Peer Comparison Tool'!$D$9,COUNT('ALLL &lt;50B Database'!$AI$1:AI3510)+1,""))</f>
        <v/>
      </c>
    </row>
    <row r="3512" spans="1:35" x14ac:dyDescent="0.25">
      <c r="A3512" t="s">
        <v>1372</v>
      </c>
      <c r="B3512">
        <v>948643</v>
      </c>
      <c r="C3512" s="5" t="s">
        <v>1309</v>
      </c>
      <c r="D3512" s="5" t="s">
        <v>4387</v>
      </c>
      <c r="E3512" s="5" t="s">
        <v>4388</v>
      </c>
      <c r="F3512" s="2">
        <v>787</v>
      </c>
      <c r="G3512" s="2">
        <v>125325</v>
      </c>
      <c r="H3512" s="2">
        <v>58576</v>
      </c>
      <c r="I3512" s="2">
        <v>0</v>
      </c>
      <c r="J3512" s="2">
        <v>58576</v>
      </c>
      <c r="K3512" s="33">
        <v>1.3435536738596012E-2</v>
      </c>
      <c r="L3512" s="2">
        <v>787</v>
      </c>
      <c r="M3512" s="2">
        <v>111644</v>
      </c>
      <c r="N3512" s="2">
        <v>59826</v>
      </c>
      <c r="O3512" s="33">
        <v>1.3154815631999465E-2</v>
      </c>
      <c r="P3512" s="2">
        <v>787</v>
      </c>
      <c r="Q3512" s="2">
        <v>116377</v>
      </c>
      <c r="R3512" s="2">
        <v>58085</v>
      </c>
      <c r="S3512" s="35">
        <v>1.3549109064302315E-2</v>
      </c>
      <c r="T3512" t="s">
        <v>4388</v>
      </c>
      <c r="U3512" t="s">
        <v>4388</v>
      </c>
      <c r="V3512" s="5" t="s">
        <v>4387</v>
      </c>
      <c r="W3512" s="5">
        <v>0</v>
      </c>
      <c r="X3512" s="4">
        <v>-1.1357232570630323E-4</v>
      </c>
      <c r="Y3512" s="6">
        <v>0</v>
      </c>
      <c r="Z3512" s="4">
        <v>3.9429343230285019E-4</v>
      </c>
      <c r="AA3512" s="5">
        <v>2218</v>
      </c>
      <c r="AC3512" s="16" t="str">
        <f t="shared" si="324"/>
        <v/>
      </c>
      <c r="AD3512" s="16" t="str">
        <f t="shared" si="325"/>
        <v/>
      </c>
      <c r="AE3512" s="16" t="str">
        <f t="shared" si="326"/>
        <v/>
      </c>
      <c r="AF3512" s="16" t="str">
        <f t="shared" si="327"/>
        <v/>
      </c>
      <c r="AG3512" s="16">
        <f t="shared" si="328"/>
        <v>1.3435536738596012E-2</v>
      </c>
      <c r="AH3512" s="16" t="str">
        <f t="shared" si="329"/>
        <v/>
      </c>
      <c r="AI3512" s="17" t="str">
        <f>IF('Peer Comparison Tool'!$D$11="NR","",IF($C3512='Peer Comparison Tool'!$D$9,COUNT('ALLL &lt;50B Database'!$AI$1:AI3511)+1,""))</f>
        <v/>
      </c>
    </row>
    <row r="3513" spans="1:35" x14ac:dyDescent="0.25">
      <c r="A3513" t="s">
        <v>2124</v>
      </c>
      <c r="B3513">
        <v>1470150</v>
      </c>
      <c r="C3513" s="5" t="s">
        <v>2041</v>
      </c>
      <c r="D3513" s="5" t="s">
        <v>4387</v>
      </c>
      <c r="E3513" s="5" t="s">
        <v>4388</v>
      </c>
      <c r="F3513" s="2">
        <v>1404</v>
      </c>
      <c r="G3513" s="2">
        <v>125237</v>
      </c>
      <c r="H3513" s="2">
        <v>113419</v>
      </c>
      <c r="I3513" s="2">
        <v>14506</v>
      </c>
      <c r="J3513" s="2">
        <v>98913</v>
      </c>
      <c r="K3513" s="33">
        <v>1.4194291953534924E-2</v>
      </c>
      <c r="L3513" s="2">
        <v>1173</v>
      </c>
      <c r="M3513" s="2">
        <v>104051</v>
      </c>
      <c r="N3513" s="2">
        <v>91386</v>
      </c>
      <c r="O3513" s="33">
        <v>1.2835664106099402E-2</v>
      </c>
      <c r="P3513" s="2">
        <v>1321</v>
      </c>
      <c r="Q3513" s="2">
        <v>110275</v>
      </c>
      <c r="R3513" s="2">
        <v>95640</v>
      </c>
      <c r="S3513" s="35">
        <v>1.3812212463404434E-2</v>
      </c>
      <c r="T3513" t="s">
        <v>4388</v>
      </c>
      <c r="U3513" t="s">
        <v>4388</v>
      </c>
      <c r="V3513" s="5" t="s">
        <v>4387</v>
      </c>
      <c r="W3513" s="5">
        <v>0</v>
      </c>
      <c r="X3513" s="4">
        <v>3.8207949013049046E-4</v>
      </c>
      <c r="Y3513" s="6">
        <v>83</v>
      </c>
      <c r="Z3513" s="4">
        <v>9.7654835730503174E-4</v>
      </c>
      <c r="AA3513" s="5">
        <v>1887</v>
      </c>
      <c r="AC3513" s="16" t="str">
        <f t="shared" si="324"/>
        <v/>
      </c>
      <c r="AD3513" s="16" t="str">
        <f t="shared" si="325"/>
        <v/>
      </c>
      <c r="AE3513" s="16" t="str">
        <f t="shared" si="326"/>
        <v/>
      </c>
      <c r="AF3513" s="16" t="str">
        <f t="shared" si="327"/>
        <v/>
      </c>
      <c r="AG3513" s="16">
        <f t="shared" si="328"/>
        <v>1.4194291953534924E-2</v>
      </c>
      <c r="AH3513" s="16" t="str">
        <f t="shared" si="329"/>
        <v/>
      </c>
      <c r="AI3513" s="17" t="str">
        <f>IF('Peer Comparison Tool'!$D$11="NR","",IF($C3513='Peer Comparison Tool'!$D$9,COUNT('ALLL &lt;50B Database'!$AI$1:AI3512)+1,""))</f>
        <v/>
      </c>
    </row>
    <row r="3514" spans="1:35" x14ac:dyDescent="0.25">
      <c r="A3514" t="s">
        <v>2681</v>
      </c>
      <c r="B3514">
        <v>713252</v>
      </c>
      <c r="C3514" s="5" t="s">
        <v>2642</v>
      </c>
      <c r="D3514" s="5" t="s">
        <v>4390</v>
      </c>
      <c r="E3514" s="5" t="s">
        <v>4388</v>
      </c>
      <c r="F3514" s="2">
        <v>1444</v>
      </c>
      <c r="G3514" s="2">
        <v>125194</v>
      </c>
      <c r="H3514" s="2">
        <v>98453</v>
      </c>
      <c r="I3514" s="2">
        <v>4777</v>
      </c>
      <c r="J3514" s="2">
        <v>93676</v>
      </c>
      <c r="K3514" s="33">
        <v>1.5414834109056749E-2</v>
      </c>
      <c r="L3514" s="2">
        <v>1424</v>
      </c>
      <c r="M3514" s="2">
        <v>117630</v>
      </c>
      <c r="N3514" s="2">
        <v>90313</v>
      </c>
      <c r="O3514" s="33">
        <v>1.576738675495222E-2</v>
      </c>
      <c r="P3514" s="2">
        <v>1429</v>
      </c>
      <c r="Q3514" s="2">
        <v>117036</v>
      </c>
      <c r="R3514" s="2">
        <v>88161</v>
      </c>
      <c r="S3514" s="35">
        <v>1.6208981295584214E-2</v>
      </c>
      <c r="T3514" t="s">
        <v>4388</v>
      </c>
      <c r="U3514" t="s">
        <v>4388</v>
      </c>
      <c r="V3514" s="5" t="s">
        <v>4390</v>
      </c>
      <c r="W3514" s="5">
        <v>0</v>
      </c>
      <c r="X3514" s="4">
        <v>-7.941471865274656E-4</v>
      </c>
      <c r="Y3514" s="6">
        <v>15</v>
      </c>
      <c r="Z3514" s="4">
        <v>4.4159454063199405E-4</v>
      </c>
      <c r="AA3514" s="5">
        <v>1462</v>
      </c>
      <c r="AC3514" s="16" t="str">
        <f t="shared" si="324"/>
        <v/>
      </c>
      <c r="AD3514" s="16" t="str">
        <f t="shared" si="325"/>
        <v/>
      </c>
      <c r="AE3514" s="16" t="str">
        <f t="shared" si="326"/>
        <v/>
      </c>
      <c r="AF3514" s="16" t="str">
        <f t="shared" si="327"/>
        <v/>
      </c>
      <c r="AG3514" s="16">
        <f t="shared" si="328"/>
        <v>1.5414834109056749E-2</v>
      </c>
      <c r="AH3514" s="16" t="str">
        <f t="shared" si="329"/>
        <v/>
      </c>
      <c r="AI3514" s="17" t="str">
        <f>IF('Peer Comparison Tool'!$D$11="NR","",IF($C3514='Peer Comparison Tool'!$D$9,COUNT('ALLL &lt;50B Database'!$AI$1:AI3513)+1,""))</f>
        <v/>
      </c>
    </row>
    <row r="3515" spans="1:35" x14ac:dyDescent="0.25">
      <c r="A3515" t="s">
        <v>3952</v>
      </c>
      <c r="B3515">
        <v>651952</v>
      </c>
      <c r="C3515" s="5" t="s">
        <v>3704</v>
      </c>
      <c r="D3515" s="5" t="s">
        <v>4387</v>
      </c>
      <c r="E3515" s="5" t="s">
        <v>4388</v>
      </c>
      <c r="F3515" s="2">
        <v>1191</v>
      </c>
      <c r="G3515" s="2">
        <v>125052</v>
      </c>
      <c r="H3515" s="2">
        <v>77710</v>
      </c>
      <c r="I3515" s="2">
        <v>2390</v>
      </c>
      <c r="J3515" s="2">
        <v>75320</v>
      </c>
      <c r="K3515" s="33">
        <v>1.5812533191715349E-2</v>
      </c>
      <c r="L3515" s="2">
        <v>859</v>
      </c>
      <c r="M3515" s="2">
        <v>125147</v>
      </c>
      <c r="N3515" s="2">
        <v>77459</v>
      </c>
      <c r="O3515" s="33">
        <v>1.1089737796769904E-2</v>
      </c>
      <c r="P3515" s="2">
        <v>931</v>
      </c>
      <c r="Q3515" s="2">
        <v>119119</v>
      </c>
      <c r="R3515" s="2">
        <v>72201</v>
      </c>
      <c r="S3515" s="35">
        <v>1.2894558247115691E-2</v>
      </c>
      <c r="T3515" t="s">
        <v>4388</v>
      </c>
      <c r="U3515" t="s">
        <v>4388</v>
      </c>
      <c r="V3515" s="5" t="s">
        <v>4387</v>
      </c>
      <c r="W3515" s="5">
        <v>0</v>
      </c>
      <c r="X3515" s="4">
        <v>2.9179749445996574E-3</v>
      </c>
      <c r="Y3515" s="6">
        <v>260</v>
      </c>
      <c r="Z3515" s="4">
        <v>1.8048204503457871E-3</v>
      </c>
      <c r="AA3515" s="5">
        <v>1333</v>
      </c>
      <c r="AC3515" s="16" t="str">
        <f t="shared" si="324"/>
        <v/>
      </c>
      <c r="AD3515" s="16" t="str">
        <f t="shared" si="325"/>
        <v/>
      </c>
      <c r="AE3515" s="16" t="str">
        <f t="shared" si="326"/>
        <v/>
      </c>
      <c r="AF3515" s="16" t="str">
        <f t="shared" si="327"/>
        <v/>
      </c>
      <c r="AG3515" s="16">
        <f t="shared" si="328"/>
        <v>1.5812533191715349E-2</v>
      </c>
      <c r="AH3515" s="16" t="str">
        <f t="shared" si="329"/>
        <v/>
      </c>
      <c r="AI3515" s="17" t="str">
        <f>IF('Peer Comparison Tool'!$D$11="NR","",IF($C3515='Peer Comparison Tool'!$D$9,COUNT('ALLL &lt;50B Database'!$AI$1:AI3514)+1,""))</f>
        <v/>
      </c>
    </row>
    <row r="3516" spans="1:35" x14ac:dyDescent="0.25">
      <c r="A3516" t="s">
        <v>665</v>
      </c>
      <c r="B3516">
        <v>441630</v>
      </c>
      <c r="C3516" s="5" t="s">
        <v>561</v>
      </c>
      <c r="D3516" s="5" t="s">
        <v>4390</v>
      </c>
      <c r="E3516" s="5" t="s">
        <v>4388</v>
      </c>
      <c r="F3516" s="2">
        <v>765</v>
      </c>
      <c r="G3516" s="2">
        <v>124945</v>
      </c>
      <c r="H3516" s="2">
        <v>54977</v>
      </c>
      <c r="I3516" s="2">
        <v>0</v>
      </c>
      <c r="J3516" s="2">
        <v>54977</v>
      </c>
      <c r="K3516" s="33">
        <v>1.3914909871400767E-2</v>
      </c>
      <c r="L3516" s="2">
        <v>743</v>
      </c>
      <c r="M3516" s="2">
        <v>114908</v>
      </c>
      <c r="N3516" s="2">
        <v>54070</v>
      </c>
      <c r="O3516" s="33">
        <v>1.3741446273349361E-2</v>
      </c>
      <c r="P3516" s="2">
        <v>754</v>
      </c>
      <c r="Q3516" s="2">
        <v>117320</v>
      </c>
      <c r="R3516" s="2">
        <v>54670</v>
      </c>
      <c r="S3516" s="35">
        <v>1.3791841960856045E-2</v>
      </c>
      <c r="T3516" t="s">
        <v>4388</v>
      </c>
      <c r="U3516" t="s">
        <v>4388</v>
      </c>
      <c r="V3516" s="5" t="s">
        <v>4390</v>
      </c>
      <c r="W3516" s="5">
        <v>0</v>
      </c>
      <c r="X3516" s="4">
        <v>1.2306791054472223E-4</v>
      </c>
      <c r="Y3516" s="6">
        <v>11</v>
      </c>
      <c r="Z3516" s="4">
        <v>5.0395687506683481E-5</v>
      </c>
      <c r="AA3516" s="5">
        <v>2021</v>
      </c>
      <c r="AC3516" s="16" t="str">
        <f t="shared" si="324"/>
        <v/>
      </c>
      <c r="AD3516" s="16" t="str">
        <f t="shared" si="325"/>
        <v/>
      </c>
      <c r="AE3516" s="16" t="str">
        <f t="shared" si="326"/>
        <v/>
      </c>
      <c r="AF3516" s="16" t="str">
        <f t="shared" si="327"/>
        <v/>
      </c>
      <c r="AG3516" s="16">
        <f t="shared" si="328"/>
        <v>1.3914909871400767E-2</v>
      </c>
      <c r="AH3516" s="16" t="str">
        <f t="shared" si="329"/>
        <v/>
      </c>
      <c r="AI3516" s="17" t="str">
        <f>IF('Peer Comparison Tool'!$D$11="NR","",IF($C3516='Peer Comparison Tool'!$D$9,COUNT('ALLL &lt;50B Database'!$AI$1:AI3515)+1,""))</f>
        <v/>
      </c>
    </row>
    <row r="3517" spans="1:35" x14ac:dyDescent="0.25">
      <c r="A3517" t="s">
        <v>1164</v>
      </c>
      <c r="B3517">
        <v>966272</v>
      </c>
      <c r="C3517" s="5" t="s">
        <v>926</v>
      </c>
      <c r="D3517" s="5" t="s">
        <v>4390</v>
      </c>
      <c r="E3517" s="5" t="s">
        <v>4388</v>
      </c>
      <c r="F3517" s="2">
        <v>572</v>
      </c>
      <c r="G3517" s="2">
        <v>124944</v>
      </c>
      <c r="H3517" s="2">
        <v>79120</v>
      </c>
      <c r="I3517" s="2">
        <v>1346</v>
      </c>
      <c r="J3517" s="2">
        <v>77774</v>
      </c>
      <c r="K3517" s="33">
        <v>7.354642939799933E-3</v>
      </c>
      <c r="L3517" s="2">
        <v>542</v>
      </c>
      <c r="M3517" s="2">
        <v>113246</v>
      </c>
      <c r="N3517" s="2">
        <v>70293</v>
      </c>
      <c r="O3517" s="33">
        <v>7.7105828460870924E-3</v>
      </c>
      <c r="P3517" s="2">
        <v>557</v>
      </c>
      <c r="Q3517" s="2">
        <v>115742</v>
      </c>
      <c r="R3517" s="2">
        <v>73882</v>
      </c>
      <c r="S3517" s="35">
        <v>7.5390487534176117E-3</v>
      </c>
      <c r="T3517" t="s">
        <v>4388</v>
      </c>
      <c r="U3517" t="s">
        <v>4388</v>
      </c>
      <c r="V3517" s="5" t="s">
        <v>4390</v>
      </c>
      <c r="W3517" s="5">
        <v>0</v>
      </c>
      <c r="X3517" s="4">
        <v>-1.8440581361767877E-4</v>
      </c>
      <c r="Y3517" s="6">
        <v>15</v>
      </c>
      <c r="Z3517" s="4">
        <v>-1.7153409266948069E-4</v>
      </c>
      <c r="AA3517" s="5">
        <v>4404</v>
      </c>
      <c r="AC3517" s="16" t="str">
        <f t="shared" si="324"/>
        <v/>
      </c>
      <c r="AD3517" s="16" t="str">
        <f t="shared" si="325"/>
        <v/>
      </c>
      <c r="AE3517" s="16" t="str">
        <f t="shared" si="326"/>
        <v/>
      </c>
      <c r="AF3517" s="16" t="str">
        <f t="shared" si="327"/>
        <v/>
      </c>
      <c r="AG3517" s="16">
        <f t="shared" si="328"/>
        <v>7.354642939799933E-3</v>
      </c>
      <c r="AH3517" s="16" t="str">
        <f t="shared" si="329"/>
        <v/>
      </c>
      <c r="AI3517" s="17" t="str">
        <f>IF('Peer Comparison Tool'!$D$11="NR","",IF($C3517='Peer Comparison Tool'!$D$9,COUNT('ALLL &lt;50B Database'!$AI$1:AI3516)+1,""))</f>
        <v/>
      </c>
    </row>
    <row r="3518" spans="1:35" x14ac:dyDescent="0.25">
      <c r="A3518" t="s">
        <v>3583</v>
      </c>
      <c r="B3518">
        <v>589158</v>
      </c>
      <c r="C3518" s="5" t="s">
        <v>3557</v>
      </c>
      <c r="D3518" s="5" t="s">
        <v>4390</v>
      </c>
      <c r="E3518" s="5" t="s">
        <v>4388</v>
      </c>
      <c r="F3518" s="2">
        <v>1415</v>
      </c>
      <c r="G3518" s="2">
        <v>124807</v>
      </c>
      <c r="H3518" s="2">
        <v>105771</v>
      </c>
      <c r="I3518" s="2">
        <v>13242</v>
      </c>
      <c r="J3518" s="2">
        <v>92529</v>
      </c>
      <c r="K3518" s="33">
        <v>1.529250289098553E-2</v>
      </c>
      <c r="L3518" s="2">
        <v>1352</v>
      </c>
      <c r="M3518" s="2">
        <v>115593</v>
      </c>
      <c r="N3518" s="2">
        <v>96680</v>
      </c>
      <c r="O3518" s="33">
        <v>1.3984278030616467E-2</v>
      </c>
      <c r="P3518" s="2">
        <v>1373</v>
      </c>
      <c r="Q3518" s="2">
        <v>116381</v>
      </c>
      <c r="R3518" s="2">
        <v>93204</v>
      </c>
      <c r="S3518" s="35">
        <v>1.473112741942406E-2</v>
      </c>
      <c r="T3518" t="s">
        <v>4388</v>
      </c>
      <c r="U3518" t="s">
        <v>4388</v>
      </c>
      <c r="V3518" s="5" t="s">
        <v>4390</v>
      </c>
      <c r="W3518" s="5">
        <v>0</v>
      </c>
      <c r="X3518" s="4">
        <v>5.613754715614698E-4</v>
      </c>
      <c r="Y3518" s="6">
        <v>42</v>
      </c>
      <c r="Z3518" s="4">
        <v>7.4684938880759284E-4</v>
      </c>
      <c r="AA3518" s="5">
        <v>1504</v>
      </c>
      <c r="AC3518" s="16" t="str">
        <f t="shared" si="324"/>
        <v/>
      </c>
      <c r="AD3518" s="16" t="str">
        <f t="shared" si="325"/>
        <v/>
      </c>
      <c r="AE3518" s="16" t="str">
        <f t="shared" si="326"/>
        <v/>
      </c>
      <c r="AF3518" s="16" t="str">
        <f t="shared" si="327"/>
        <v/>
      </c>
      <c r="AG3518" s="16">
        <f t="shared" si="328"/>
        <v>1.529250289098553E-2</v>
      </c>
      <c r="AH3518" s="16" t="str">
        <f t="shared" si="329"/>
        <v/>
      </c>
      <c r="AI3518" s="17" t="str">
        <f>IF('Peer Comparison Tool'!$D$11="NR","",IF($C3518='Peer Comparison Tool'!$D$9,COUNT('ALLL &lt;50B Database'!$AI$1:AI3517)+1,""))</f>
        <v/>
      </c>
    </row>
    <row r="3519" spans="1:35" x14ac:dyDescent="0.25">
      <c r="A3519" t="s">
        <v>1491</v>
      </c>
      <c r="B3519">
        <v>1002953</v>
      </c>
      <c r="C3519" s="5" t="s">
        <v>1389</v>
      </c>
      <c r="D3519" s="5" t="s">
        <v>4390</v>
      </c>
      <c r="E3519" s="5" t="s">
        <v>4388</v>
      </c>
      <c r="F3519" s="2">
        <v>1225</v>
      </c>
      <c r="G3519" s="2">
        <v>124330</v>
      </c>
      <c r="H3519" s="2">
        <v>43101</v>
      </c>
      <c r="I3519" s="2">
        <v>2235</v>
      </c>
      <c r="J3519" s="2">
        <v>40866</v>
      </c>
      <c r="K3519" s="33">
        <v>2.9976019184652279E-2</v>
      </c>
      <c r="L3519" s="2">
        <v>1225</v>
      </c>
      <c r="M3519" s="2">
        <v>115740</v>
      </c>
      <c r="N3519" s="2">
        <v>39802</v>
      </c>
      <c r="O3519" s="33">
        <v>3.0777347871966232E-2</v>
      </c>
      <c r="P3519" s="2">
        <v>1225</v>
      </c>
      <c r="Q3519" s="2">
        <v>113731</v>
      </c>
      <c r="R3519" s="2">
        <v>42077</v>
      </c>
      <c r="S3519" s="35">
        <v>2.9113292297454667E-2</v>
      </c>
      <c r="T3519" t="s">
        <v>4388</v>
      </c>
      <c r="U3519" t="s">
        <v>4388</v>
      </c>
      <c r="V3519" s="5" t="s">
        <v>4390</v>
      </c>
      <c r="W3519" s="5">
        <v>0</v>
      </c>
      <c r="X3519" s="4">
        <v>8.6272688719761167E-4</v>
      </c>
      <c r="Y3519" s="6">
        <v>0</v>
      </c>
      <c r="Z3519" s="4">
        <v>-1.6640555745115644E-3</v>
      </c>
      <c r="AA3519" s="5">
        <v>145</v>
      </c>
      <c r="AC3519" s="16" t="str">
        <f t="shared" si="324"/>
        <v/>
      </c>
      <c r="AD3519" s="16" t="str">
        <f t="shared" si="325"/>
        <v/>
      </c>
      <c r="AE3519" s="16" t="str">
        <f t="shared" si="326"/>
        <v/>
      </c>
      <c r="AF3519" s="16" t="str">
        <f t="shared" si="327"/>
        <v/>
      </c>
      <c r="AG3519" s="16">
        <f t="shared" si="328"/>
        <v>2.9976019184652279E-2</v>
      </c>
      <c r="AH3519" s="16" t="str">
        <f t="shared" si="329"/>
        <v/>
      </c>
      <c r="AI3519" s="17" t="str">
        <f>IF('Peer Comparison Tool'!$D$11="NR","",IF($C3519='Peer Comparison Tool'!$D$9,COUNT('ALLL &lt;50B Database'!$AI$1:AI3518)+1,""))</f>
        <v/>
      </c>
    </row>
    <row r="3520" spans="1:35" x14ac:dyDescent="0.25">
      <c r="A3520" t="s">
        <v>853</v>
      </c>
      <c r="B3520">
        <v>760649</v>
      </c>
      <c r="C3520" s="5" t="s">
        <v>716</v>
      </c>
      <c r="D3520" s="5" t="s">
        <v>4390</v>
      </c>
      <c r="E3520" s="5" t="s">
        <v>4388</v>
      </c>
      <c r="F3520" s="2">
        <v>940</v>
      </c>
      <c r="G3520" s="2">
        <v>124288</v>
      </c>
      <c r="H3520" s="2">
        <v>97012</v>
      </c>
      <c r="I3520" s="2">
        <v>5362</v>
      </c>
      <c r="J3520" s="2">
        <v>91650</v>
      </c>
      <c r="K3520" s="33">
        <v>1.0256410256410256E-2</v>
      </c>
      <c r="L3520" s="2">
        <v>895</v>
      </c>
      <c r="M3520" s="2">
        <v>119100</v>
      </c>
      <c r="N3520" s="2">
        <v>90010</v>
      </c>
      <c r="O3520" s="33">
        <v>9.9433396289301187E-3</v>
      </c>
      <c r="P3520" s="2">
        <v>883</v>
      </c>
      <c r="Q3520" s="2">
        <v>121784</v>
      </c>
      <c r="R3520" s="2">
        <v>92095</v>
      </c>
      <c r="S3520" s="35">
        <v>9.5879255116998758E-3</v>
      </c>
      <c r="T3520" t="s">
        <v>4388</v>
      </c>
      <c r="U3520" t="s">
        <v>4388</v>
      </c>
      <c r="V3520" s="5" t="s">
        <v>4390</v>
      </c>
      <c r="W3520" s="5">
        <v>0</v>
      </c>
      <c r="X3520" s="4">
        <v>6.6848474471038061E-4</v>
      </c>
      <c r="Y3520" s="6">
        <v>57</v>
      </c>
      <c r="Z3520" s="4">
        <v>-3.5541411723024295E-4</v>
      </c>
      <c r="AA3520" s="5">
        <v>3692</v>
      </c>
      <c r="AC3520" s="16" t="str">
        <f t="shared" si="324"/>
        <v/>
      </c>
      <c r="AD3520" s="16" t="str">
        <f t="shared" si="325"/>
        <v/>
      </c>
      <c r="AE3520" s="16" t="str">
        <f t="shared" si="326"/>
        <v/>
      </c>
      <c r="AF3520" s="16" t="str">
        <f t="shared" si="327"/>
        <v/>
      </c>
      <c r="AG3520" s="16">
        <f t="shared" si="328"/>
        <v>1.0256410256410256E-2</v>
      </c>
      <c r="AH3520" s="16" t="str">
        <f t="shared" si="329"/>
        <v/>
      </c>
      <c r="AI3520" s="17" t="str">
        <f>IF('Peer Comparison Tool'!$D$11="NR","",IF($C3520='Peer Comparison Tool'!$D$9,COUNT('ALLL &lt;50B Database'!$AI$1:AI3519)+1,""))</f>
        <v/>
      </c>
    </row>
    <row r="3521" spans="1:35" x14ac:dyDescent="0.25">
      <c r="A3521" t="s">
        <v>2186</v>
      </c>
      <c r="B3521">
        <v>88950</v>
      </c>
      <c r="C3521" s="5" t="s">
        <v>2041</v>
      </c>
      <c r="D3521" s="5" t="s">
        <v>4390</v>
      </c>
      <c r="E3521" s="5" t="s">
        <v>4388</v>
      </c>
      <c r="F3521" s="2">
        <v>865</v>
      </c>
      <c r="G3521" s="2">
        <v>124043</v>
      </c>
      <c r="H3521" s="2">
        <v>108110</v>
      </c>
      <c r="I3521" s="2">
        <v>21682</v>
      </c>
      <c r="J3521" s="2">
        <v>86428</v>
      </c>
      <c r="K3521" s="33">
        <v>1.0008330633590965E-2</v>
      </c>
      <c r="L3521" s="2">
        <v>695</v>
      </c>
      <c r="M3521" s="2">
        <v>104292</v>
      </c>
      <c r="N3521" s="2">
        <v>87777</v>
      </c>
      <c r="O3521" s="33">
        <v>7.9177916766351095E-3</v>
      </c>
      <c r="P3521" s="2">
        <v>696</v>
      </c>
      <c r="Q3521" s="2">
        <v>107710</v>
      </c>
      <c r="R3521" s="2">
        <v>85080</v>
      </c>
      <c r="S3521" s="35">
        <v>8.1805359661495068E-3</v>
      </c>
      <c r="T3521" t="s">
        <v>4388</v>
      </c>
      <c r="U3521" t="s">
        <v>4388</v>
      </c>
      <c r="V3521" s="5" t="s">
        <v>4390</v>
      </c>
      <c r="W3521" s="5">
        <v>0</v>
      </c>
      <c r="X3521" s="4">
        <v>1.8277946674414586E-3</v>
      </c>
      <c r="Y3521" s="6">
        <v>169</v>
      </c>
      <c r="Z3521" s="4">
        <v>2.6274428951439735E-4</v>
      </c>
      <c r="AA3521" s="5">
        <v>3777</v>
      </c>
      <c r="AC3521" s="16" t="str">
        <f t="shared" si="324"/>
        <v/>
      </c>
      <c r="AD3521" s="16" t="str">
        <f t="shared" si="325"/>
        <v/>
      </c>
      <c r="AE3521" s="16" t="str">
        <f t="shared" si="326"/>
        <v/>
      </c>
      <c r="AF3521" s="16" t="str">
        <f t="shared" si="327"/>
        <v/>
      </c>
      <c r="AG3521" s="16">
        <f t="shared" si="328"/>
        <v>1.0008330633590965E-2</v>
      </c>
      <c r="AH3521" s="16" t="str">
        <f t="shared" si="329"/>
        <v/>
      </c>
      <c r="AI3521" s="17" t="str">
        <f>IF('Peer Comparison Tool'!$D$11="NR","",IF($C3521='Peer Comparison Tool'!$D$9,COUNT('ALLL &lt;50B Database'!$AI$1:AI3520)+1,""))</f>
        <v/>
      </c>
    </row>
    <row r="3522" spans="1:35" x14ac:dyDescent="0.25">
      <c r="A3522" t="s">
        <v>3955</v>
      </c>
      <c r="B3522">
        <v>1013856</v>
      </c>
      <c r="C3522" s="5" t="s">
        <v>3704</v>
      </c>
      <c r="D3522" s="5" t="s">
        <v>4390</v>
      </c>
      <c r="E3522" s="5" t="s">
        <v>4388</v>
      </c>
      <c r="F3522" s="2">
        <v>508</v>
      </c>
      <c r="G3522" s="2">
        <v>123993</v>
      </c>
      <c r="H3522" s="2">
        <v>52207</v>
      </c>
      <c r="I3522" s="2">
        <v>0</v>
      </c>
      <c r="J3522" s="2">
        <v>52207</v>
      </c>
      <c r="K3522" s="33">
        <v>9.7304959105100845E-3</v>
      </c>
      <c r="L3522" s="2">
        <v>495</v>
      </c>
      <c r="M3522" s="2">
        <v>113417</v>
      </c>
      <c r="N3522" s="2">
        <v>54253</v>
      </c>
      <c r="O3522" s="33">
        <v>9.1239194145945838E-3</v>
      </c>
      <c r="P3522" s="2">
        <v>489</v>
      </c>
      <c r="Q3522" s="2">
        <v>114441</v>
      </c>
      <c r="R3522" s="2">
        <v>53089</v>
      </c>
      <c r="S3522" s="35">
        <v>9.2109476539396114E-3</v>
      </c>
      <c r="T3522" t="s">
        <v>4388</v>
      </c>
      <c r="U3522" t="s">
        <v>4388</v>
      </c>
      <c r="V3522" s="5" t="s">
        <v>4390</v>
      </c>
      <c r="W3522" s="5">
        <v>0</v>
      </c>
      <c r="X3522" s="4">
        <v>5.1954825657047309E-4</v>
      </c>
      <c r="Y3522" s="6">
        <v>19</v>
      </c>
      <c r="Z3522" s="4">
        <v>8.7028239345027583E-5</v>
      </c>
      <c r="AA3522" s="5">
        <v>3874</v>
      </c>
      <c r="AC3522" s="16" t="str">
        <f t="shared" si="324"/>
        <v/>
      </c>
      <c r="AD3522" s="16" t="str">
        <f t="shared" si="325"/>
        <v/>
      </c>
      <c r="AE3522" s="16" t="str">
        <f t="shared" si="326"/>
        <v/>
      </c>
      <c r="AF3522" s="16" t="str">
        <f t="shared" si="327"/>
        <v/>
      </c>
      <c r="AG3522" s="16">
        <f t="shared" si="328"/>
        <v>9.7304959105100845E-3</v>
      </c>
      <c r="AH3522" s="16" t="str">
        <f t="shared" si="329"/>
        <v/>
      </c>
      <c r="AI3522" s="17" t="str">
        <f>IF('Peer Comparison Tool'!$D$11="NR","",IF($C3522='Peer Comparison Tool'!$D$9,COUNT('ALLL &lt;50B Database'!$AI$1:AI3521)+1,""))</f>
        <v/>
      </c>
    </row>
    <row r="3523" spans="1:35" x14ac:dyDescent="0.25">
      <c r="A3523" t="s">
        <v>801</v>
      </c>
      <c r="B3523">
        <v>380346</v>
      </c>
      <c r="C3523" s="5" t="s">
        <v>716</v>
      </c>
      <c r="D3523" s="5" t="s">
        <v>4390</v>
      </c>
      <c r="E3523" s="5" t="s">
        <v>4388</v>
      </c>
      <c r="F3523" s="2">
        <v>1140</v>
      </c>
      <c r="G3523" s="2">
        <v>123816</v>
      </c>
      <c r="H3523" s="2">
        <v>82078</v>
      </c>
      <c r="I3523" s="2">
        <v>1800</v>
      </c>
      <c r="J3523" s="2">
        <v>80278</v>
      </c>
      <c r="K3523" s="33">
        <v>1.4200652731757144E-2</v>
      </c>
      <c r="L3523" s="2">
        <v>1147</v>
      </c>
      <c r="M3523" s="2">
        <v>110693</v>
      </c>
      <c r="N3523" s="2">
        <v>82993</v>
      </c>
      <c r="O3523" s="33">
        <v>1.3820442687937537E-2</v>
      </c>
      <c r="P3523" s="2">
        <v>1135</v>
      </c>
      <c r="Q3523" s="2">
        <v>111370</v>
      </c>
      <c r="R3523" s="2">
        <v>83244</v>
      </c>
      <c r="S3523" s="35">
        <v>1.3634616308682908E-2</v>
      </c>
      <c r="T3523" t="s">
        <v>4388</v>
      </c>
      <c r="U3523" t="s">
        <v>4388</v>
      </c>
      <c r="V3523" s="5" t="s">
        <v>4390</v>
      </c>
      <c r="W3523" s="5">
        <v>0</v>
      </c>
      <c r="X3523" s="4">
        <v>5.6603642307423603E-4</v>
      </c>
      <c r="Y3523" s="6">
        <v>5</v>
      </c>
      <c r="Z3523" s="4">
        <v>-1.8582637925462948E-4</v>
      </c>
      <c r="AA3523" s="5">
        <v>1885</v>
      </c>
      <c r="AC3523" s="16" t="str">
        <f t="shared" ref="AC3523:AC3586" si="330">IF(AND($G3523&gt;=10000000,$G3523&lt;50000000),$K3523,"")</f>
        <v/>
      </c>
      <c r="AD3523" s="16" t="str">
        <f t="shared" ref="AD3523:AD3586" si="331">IF(AND($G3523&gt;=5000000,$G3523&lt;9999999),$K3523,"")</f>
        <v/>
      </c>
      <c r="AE3523" s="16" t="str">
        <f t="shared" ref="AE3523:AE3586" si="332">IF(AND($G3523&gt;=1000000,$G3523&lt;4999999),$K3523,"")</f>
        <v/>
      </c>
      <c r="AF3523" s="16" t="str">
        <f t="shared" ref="AF3523:AF3586" si="333">IF(AND($G3523&gt;=500000,$G3523&lt;999999),$K3523,"")</f>
        <v/>
      </c>
      <c r="AG3523" s="16">
        <f t="shared" ref="AG3523:AG3586" si="334">IF(AND($G3523&gt;=100000,$G3523&lt;499999),$K3523,"")</f>
        <v>1.4200652731757144E-2</v>
      </c>
      <c r="AH3523" s="16" t="str">
        <f t="shared" ref="AH3523:AH3586" si="335">IF(AND($G3523&gt;=0,$G3523&lt;99999),$K3523,"")</f>
        <v/>
      </c>
      <c r="AI3523" s="17" t="str">
        <f>IF('Peer Comparison Tool'!$D$11="NR","",IF($C3523='Peer Comparison Tool'!$D$9,COUNT('ALLL &lt;50B Database'!$AI$1:AI3522)+1,""))</f>
        <v/>
      </c>
    </row>
    <row r="3524" spans="1:35" x14ac:dyDescent="0.25">
      <c r="A3524" t="s">
        <v>2176</v>
      </c>
      <c r="B3524">
        <v>769156</v>
      </c>
      <c r="C3524" s="5" t="s">
        <v>2041</v>
      </c>
      <c r="D3524" s="5" t="s">
        <v>4390</v>
      </c>
      <c r="E3524" s="5" t="s">
        <v>4388</v>
      </c>
      <c r="F3524" s="2">
        <v>858</v>
      </c>
      <c r="G3524" s="2">
        <v>123734</v>
      </c>
      <c r="H3524" s="2">
        <v>84442</v>
      </c>
      <c r="I3524" s="2">
        <v>6652</v>
      </c>
      <c r="J3524" s="2">
        <v>77790</v>
      </c>
      <c r="K3524" s="33">
        <v>1.1029695333590436E-2</v>
      </c>
      <c r="L3524" s="2">
        <v>817</v>
      </c>
      <c r="M3524" s="2">
        <v>109616</v>
      </c>
      <c r="N3524" s="2">
        <v>79258</v>
      </c>
      <c r="O3524" s="33">
        <v>1.0308107698907366E-2</v>
      </c>
      <c r="P3524" s="2">
        <v>838</v>
      </c>
      <c r="Q3524" s="2">
        <v>113994</v>
      </c>
      <c r="R3524" s="2">
        <v>76977</v>
      </c>
      <c r="S3524" s="35">
        <v>1.0886368655572444E-2</v>
      </c>
      <c r="T3524" t="s">
        <v>4388</v>
      </c>
      <c r="U3524" t="s">
        <v>4388</v>
      </c>
      <c r="V3524" s="5" t="s">
        <v>4390</v>
      </c>
      <c r="W3524" s="5">
        <v>0</v>
      </c>
      <c r="X3524" s="4">
        <v>1.4332667801799162E-4</v>
      </c>
      <c r="Y3524" s="6">
        <v>20</v>
      </c>
      <c r="Z3524" s="4">
        <v>5.782609566650776E-4</v>
      </c>
      <c r="AA3524" s="5">
        <v>3364</v>
      </c>
      <c r="AC3524" s="16" t="str">
        <f t="shared" si="330"/>
        <v/>
      </c>
      <c r="AD3524" s="16" t="str">
        <f t="shared" si="331"/>
        <v/>
      </c>
      <c r="AE3524" s="16" t="str">
        <f t="shared" si="332"/>
        <v/>
      </c>
      <c r="AF3524" s="16" t="str">
        <f t="shared" si="333"/>
        <v/>
      </c>
      <c r="AG3524" s="16">
        <f t="shared" si="334"/>
        <v>1.1029695333590436E-2</v>
      </c>
      <c r="AH3524" s="16" t="str">
        <f t="shared" si="335"/>
        <v/>
      </c>
      <c r="AI3524" s="17" t="str">
        <f>IF('Peer Comparison Tool'!$D$11="NR","",IF($C3524='Peer Comparison Tool'!$D$9,COUNT('ALLL &lt;50B Database'!$AI$1:AI3523)+1,""))</f>
        <v/>
      </c>
    </row>
    <row r="3525" spans="1:35" x14ac:dyDescent="0.25">
      <c r="A3525" t="s">
        <v>3956</v>
      </c>
      <c r="B3525">
        <v>377663</v>
      </c>
      <c r="C3525" s="5" t="s">
        <v>3704</v>
      </c>
      <c r="D3525" s="5" t="s">
        <v>4387</v>
      </c>
      <c r="E3525" s="5" t="s">
        <v>4388</v>
      </c>
      <c r="F3525" s="2">
        <v>1004</v>
      </c>
      <c r="G3525" s="2">
        <v>123722</v>
      </c>
      <c r="H3525" s="2">
        <v>70494</v>
      </c>
      <c r="I3525" s="2">
        <v>0</v>
      </c>
      <c r="J3525" s="2">
        <v>70494</v>
      </c>
      <c r="K3525" s="33">
        <v>1.4242346866399977E-2</v>
      </c>
      <c r="L3525" s="2">
        <v>1025</v>
      </c>
      <c r="M3525" s="2">
        <v>110647</v>
      </c>
      <c r="N3525" s="2">
        <v>69702</v>
      </c>
      <c r="O3525" s="33">
        <v>1.470546038851109E-2</v>
      </c>
      <c r="P3525" s="2">
        <v>1108</v>
      </c>
      <c r="Q3525" s="2">
        <v>112676</v>
      </c>
      <c r="R3525" s="2">
        <v>70365</v>
      </c>
      <c r="S3525" s="35">
        <v>1.5746464861792084E-2</v>
      </c>
      <c r="T3525" t="s">
        <v>4388</v>
      </c>
      <c r="U3525" t="s">
        <v>4388</v>
      </c>
      <c r="V3525" s="5" t="s">
        <v>4387</v>
      </c>
      <c r="W3525" s="5">
        <v>0</v>
      </c>
      <c r="X3525" s="4">
        <v>-1.5041179953921065E-3</v>
      </c>
      <c r="Y3525" s="6">
        <v>-104</v>
      </c>
      <c r="Z3525" s="4">
        <v>1.0410044732809941E-3</v>
      </c>
      <c r="AA3525" s="5">
        <v>1866</v>
      </c>
      <c r="AC3525" s="16" t="str">
        <f t="shared" si="330"/>
        <v/>
      </c>
      <c r="AD3525" s="16" t="str">
        <f t="shared" si="331"/>
        <v/>
      </c>
      <c r="AE3525" s="16" t="str">
        <f t="shared" si="332"/>
        <v/>
      </c>
      <c r="AF3525" s="16" t="str">
        <f t="shared" si="333"/>
        <v/>
      </c>
      <c r="AG3525" s="16">
        <f t="shared" si="334"/>
        <v>1.4242346866399977E-2</v>
      </c>
      <c r="AH3525" s="16" t="str">
        <f t="shared" si="335"/>
        <v/>
      </c>
      <c r="AI3525" s="17" t="str">
        <f>IF('Peer Comparison Tool'!$D$11="NR","",IF($C3525='Peer Comparison Tool'!$D$9,COUNT('ALLL &lt;50B Database'!$AI$1:AI3524)+1,""))</f>
        <v/>
      </c>
    </row>
    <row r="3526" spans="1:35" x14ac:dyDescent="0.25">
      <c r="A3526" t="s">
        <v>225</v>
      </c>
      <c r="B3526">
        <v>252452</v>
      </c>
      <c r="C3526" s="5" t="s">
        <v>2299</v>
      </c>
      <c r="D3526" s="5" t="s">
        <v>4390</v>
      </c>
      <c r="E3526" s="5" t="s">
        <v>4388</v>
      </c>
      <c r="F3526" s="2">
        <v>413</v>
      </c>
      <c r="G3526" s="2">
        <v>123707</v>
      </c>
      <c r="H3526" s="2">
        <v>38051</v>
      </c>
      <c r="I3526" s="2">
        <v>1884</v>
      </c>
      <c r="J3526" s="2">
        <v>36167</v>
      </c>
      <c r="K3526" s="33">
        <v>1.1419249592169658E-2</v>
      </c>
      <c r="L3526" s="2">
        <v>426</v>
      </c>
      <c r="M3526" s="2">
        <v>113843</v>
      </c>
      <c r="N3526" s="2">
        <v>37875</v>
      </c>
      <c r="O3526" s="33">
        <v>1.1247524752475247E-2</v>
      </c>
      <c r="P3526" s="2">
        <v>425</v>
      </c>
      <c r="Q3526" s="2">
        <v>114454</v>
      </c>
      <c r="R3526" s="2">
        <v>36432</v>
      </c>
      <c r="S3526" s="35">
        <v>1.1665568730786122E-2</v>
      </c>
      <c r="T3526" t="s">
        <v>4388</v>
      </c>
      <c r="U3526" t="s">
        <v>4388</v>
      </c>
      <c r="V3526" s="5" t="s">
        <v>4390</v>
      </c>
      <c r="W3526" s="5">
        <v>0</v>
      </c>
      <c r="X3526" s="4">
        <v>-2.4631913861646385E-4</v>
      </c>
      <c r="Y3526" s="6">
        <v>-12</v>
      </c>
      <c r="Z3526" s="4">
        <v>4.1804397831087491E-4</v>
      </c>
      <c r="AA3526" s="5">
        <v>3193</v>
      </c>
      <c r="AC3526" s="16" t="str">
        <f t="shared" si="330"/>
        <v/>
      </c>
      <c r="AD3526" s="16" t="str">
        <f t="shared" si="331"/>
        <v/>
      </c>
      <c r="AE3526" s="16" t="str">
        <f t="shared" si="332"/>
        <v/>
      </c>
      <c r="AF3526" s="16" t="str">
        <f t="shared" si="333"/>
        <v/>
      </c>
      <c r="AG3526" s="16">
        <f t="shared" si="334"/>
        <v>1.1419249592169658E-2</v>
      </c>
      <c r="AH3526" s="16" t="str">
        <f t="shared" si="335"/>
        <v/>
      </c>
      <c r="AI3526" s="17" t="str">
        <f>IF('Peer Comparison Tool'!$D$11="NR","",IF($C3526='Peer Comparison Tool'!$D$9,COUNT('ALLL &lt;50B Database'!$AI$1:AI3525)+1,""))</f>
        <v/>
      </c>
    </row>
    <row r="3527" spans="1:35" x14ac:dyDescent="0.25">
      <c r="A3527" t="s">
        <v>2166</v>
      </c>
      <c r="B3527">
        <v>773171</v>
      </c>
      <c r="C3527" s="5" t="s">
        <v>2041</v>
      </c>
      <c r="D3527" s="5" t="s">
        <v>4390</v>
      </c>
      <c r="E3527" s="5" t="s">
        <v>4388</v>
      </c>
      <c r="F3527" s="2">
        <v>817</v>
      </c>
      <c r="G3527" s="2">
        <v>123706</v>
      </c>
      <c r="H3527" s="2">
        <v>97856</v>
      </c>
      <c r="I3527" s="2">
        <v>185</v>
      </c>
      <c r="J3527" s="2">
        <v>97671</v>
      </c>
      <c r="K3527" s="33">
        <v>8.3648165781040427E-3</v>
      </c>
      <c r="L3527" s="2">
        <v>774</v>
      </c>
      <c r="M3527" s="2">
        <v>116484</v>
      </c>
      <c r="N3527" s="2">
        <v>102999</v>
      </c>
      <c r="O3527" s="33">
        <v>7.5146360644278102E-3</v>
      </c>
      <c r="P3527" s="2">
        <v>711</v>
      </c>
      <c r="Q3527" s="2">
        <v>120466</v>
      </c>
      <c r="R3527" s="2">
        <v>100419</v>
      </c>
      <c r="S3527" s="35">
        <v>7.0803334030412569E-3</v>
      </c>
      <c r="T3527" t="s">
        <v>4388</v>
      </c>
      <c r="U3527" t="s">
        <v>4388</v>
      </c>
      <c r="V3527" s="5" t="s">
        <v>4390</v>
      </c>
      <c r="W3527" s="5">
        <v>0</v>
      </c>
      <c r="X3527" s="4">
        <v>1.2844831750627858E-3</v>
      </c>
      <c r="Y3527" s="6">
        <v>106</v>
      </c>
      <c r="Z3527" s="4">
        <v>-4.3430266138655329E-4</v>
      </c>
      <c r="AA3527" s="5">
        <v>4241</v>
      </c>
      <c r="AC3527" s="16" t="str">
        <f t="shared" si="330"/>
        <v/>
      </c>
      <c r="AD3527" s="16" t="str">
        <f t="shared" si="331"/>
        <v/>
      </c>
      <c r="AE3527" s="16" t="str">
        <f t="shared" si="332"/>
        <v/>
      </c>
      <c r="AF3527" s="16" t="str">
        <f t="shared" si="333"/>
        <v/>
      </c>
      <c r="AG3527" s="16">
        <f t="shared" si="334"/>
        <v>8.3648165781040427E-3</v>
      </c>
      <c r="AH3527" s="16" t="str">
        <f t="shared" si="335"/>
        <v/>
      </c>
      <c r="AI3527" s="17" t="str">
        <f>IF('Peer Comparison Tool'!$D$11="NR","",IF($C3527='Peer Comparison Tool'!$D$9,COUNT('ALLL &lt;50B Database'!$AI$1:AI3526)+1,""))</f>
        <v/>
      </c>
    </row>
    <row r="3528" spans="1:35" x14ac:dyDescent="0.25">
      <c r="A3528" t="s">
        <v>1490</v>
      </c>
      <c r="B3528">
        <v>196752</v>
      </c>
      <c r="C3528" s="5" t="s">
        <v>1389</v>
      </c>
      <c r="D3528" s="5" t="s">
        <v>4387</v>
      </c>
      <c r="E3528" s="5" t="s">
        <v>4388</v>
      </c>
      <c r="F3528" s="2">
        <v>1195</v>
      </c>
      <c r="G3528" s="2">
        <v>123300</v>
      </c>
      <c r="H3528" s="2">
        <v>85670</v>
      </c>
      <c r="I3528" s="2">
        <v>1979</v>
      </c>
      <c r="J3528" s="2">
        <v>83691</v>
      </c>
      <c r="K3528" s="33">
        <v>1.4278715751992448E-2</v>
      </c>
      <c r="L3528" s="2">
        <v>1194</v>
      </c>
      <c r="M3528" s="2">
        <v>102492</v>
      </c>
      <c r="N3528" s="2">
        <v>79300</v>
      </c>
      <c r="O3528" s="33">
        <v>1.5056746532156369E-2</v>
      </c>
      <c r="P3528" s="2">
        <v>1195</v>
      </c>
      <c r="Q3528" s="2">
        <v>115354</v>
      </c>
      <c r="R3528" s="2">
        <v>79236</v>
      </c>
      <c r="S3528" s="35">
        <v>1.508152859811197E-2</v>
      </c>
      <c r="T3528" t="s">
        <v>4388</v>
      </c>
      <c r="U3528" t="s">
        <v>4388</v>
      </c>
      <c r="V3528" s="5" t="s">
        <v>4387</v>
      </c>
      <c r="W3528" s="5">
        <v>0</v>
      </c>
      <c r="X3528" s="4">
        <v>-8.0281284611952164E-4</v>
      </c>
      <c r="Y3528" s="6">
        <v>0</v>
      </c>
      <c r="Z3528" s="4">
        <v>2.4782065955601326E-5</v>
      </c>
      <c r="AA3528" s="5">
        <v>1853</v>
      </c>
      <c r="AC3528" s="16" t="str">
        <f t="shared" si="330"/>
        <v/>
      </c>
      <c r="AD3528" s="16" t="str">
        <f t="shared" si="331"/>
        <v/>
      </c>
      <c r="AE3528" s="16" t="str">
        <f t="shared" si="332"/>
        <v/>
      </c>
      <c r="AF3528" s="16" t="str">
        <f t="shared" si="333"/>
        <v/>
      </c>
      <c r="AG3528" s="16">
        <f t="shared" si="334"/>
        <v>1.4278715751992448E-2</v>
      </c>
      <c r="AH3528" s="16" t="str">
        <f t="shared" si="335"/>
        <v/>
      </c>
      <c r="AI3528" s="17" t="str">
        <f>IF('Peer Comparison Tool'!$D$11="NR","",IF($C3528='Peer Comparison Tool'!$D$9,COUNT('ALLL &lt;50B Database'!$AI$1:AI3527)+1,""))</f>
        <v/>
      </c>
    </row>
    <row r="3529" spans="1:35" x14ac:dyDescent="0.25">
      <c r="A3529" t="s">
        <v>1489</v>
      </c>
      <c r="B3529">
        <v>840251</v>
      </c>
      <c r="C3529" s="5" t="s">
        <v>1389</v>
      </c>
      <c r="D3529" s="5" t="s">
        <v>4390</v>
      </c>
      <c r="E3529" s="5" t="s">
        <v>4388</v>
      </c>
      <c r="F3529" s="2">
        <v>1381</v>
      </c>
      <c r="G3529" s="2">
        <v>123219</v>
      </c>
      <c r="H3529" s="2">
        <v>102911</v>
      </c>
      <c r="I3529" s="2">
        <v>7704</v>
      </c>
      <c r="J3529" s="2">
        <v>95207</v>
      </c>
      <c r="K3529" s="33">
        <v>1.4505235959540791E-2</v>
      </c>
      <c r="L3529" s="2">
        <v>1113</v>
      </c>
      <c r="M3529" s="2">
        <v>111659</v>
      </c>
      <c r="N3529" s="2">
        <v>90971</v>
      </c>
      <c r="O3529" s="33">
        <v>1.2234668190961955E-2</v>
      </c>
      <c r="P3529" s="2">
        <v>1121</v>
      </c>
      <c r="Q3529" s="2">
        <v>116281</v>
      </c>
      <c r="R3529" s="2">
        <v>92009</v>
      </c>
      <c r="S3529" s="35">
        <v>1.21835907356889E-2</v>
      </c>
      <c r="T3529" t="s">
        <v>4388</v>
      </c>
      <c r="U3529" t="s">
        <v>4388</v>
      </c>
      <c r="V3529" s="5" t="s">
        <v>4390</v>
      </c>
      <c r="W3529" s="5">
        <v>0</v>
      </c>
      <c r="X3529" s="4">
        <v>2.3216452238518908E-3</v>
      </c>
      <c r="Y3529" s="6">
        <v>260</v>
      </c>
      <c r="Z3529" s="4">
        <v>-5.1077455273055433E-5</v>
      </c>
      <c r="AA3529" s="5">
        <v>1773</v>
      </c>
      <c r="AC3529" s="16" t="str">
        <f t="shared" si="330"/>
        <v/>
      </c>
      <c r="AD3529" s="16" t="str">
        <f t="shared" si="331"/>
        <v/>
      </c>
      <c r="AE3529" s="16" t="str">
        <f t="shared" si="332"/>
        <v/>
      </c>
      <c r="AF3529" s="16" t="str">
        <f t="shared" si="333"/>
        <v/>
      </c>
      <c r="AG3529" s="16">
        <f t="shared" si="334"/>
        <v>1.4505235959540791E-2</v>
      </c>
      <c r="AH3529" s="16" t="str">
        <f t="shared" si="335"/>
        <v/>
      </c>
      <c r="AI3529" s="17" t="str">
        <f>IF('Peer Comparison Tool'!$D$11="NR","",IF($C3529='Peer Comparison Tool'!$D$9,COUNT('ALLL &lt;50B Database'!$AI$1:AI3528)+1,""))</f>
        <v/>
      </c>
    </row>
    <row r="3530" spans="1:35" x14ac:dyDescent="0.25">
      <c r="A3530" t="s">
        <v>84</v>
      </c>
      <c r="B3530">
        <v>290838</v>
      </c>
      <c r="C3530" s="5" t="s">
        <v>6</v>
      </c>
      <c r="D3530" s="5" t="s">
        <v>4390</v>
      </c>
      <c r="E3530" s="5" t="s">
        <v>4388</v>
      </c>
      <c r="F3530" s="2">
        <v>963</v>
      </c>
      <c r="G3530" s="2">
        <v>123207</v>
      </c>
      <c r="H3530" s="2">
        <v>84632</v>
      </c>
      <c r="I3530" s="2">
        <v>16443</v>
      </c>
      <c r="J3530" s="2">
        <v>68189</v>
      </c>
      <c r="K3530" s="33">
        <v>1.4122512428690845E-2</v>
      </c>
      <c r="L3530" s="2">
        <v>291</v>
      </c>
      <c r="M3530" s="2">
        <v>83332</v>
      </c>
      <c r="N3530" s="2">
        <v>31082</v>
      </c>
      <c r="O3530" s="33">
        <v>9.3623318962743705E-3</v>
      </c>
      <c r="P3530" s="2">
        <v>470</v>
      </c>
      <c r="Q3530" s="2">
        <v>103726</v>
      </c>
      <c r="R3530" s="2">
        <v>49023</v>
      </c>
      <c r="S3530" s="35">
        <v>9.5873365563103035E-3</v>
      </c>
      <c r="T3530" t="s">
        <v>4388</v>
      </c>
      <c r="U3530" t="s">
        <v>4388</v>
      </c>
      <c r="V3530" s="5" t="s">
        <v>4390</v>
      </c>
      <c r="W3530" s="5">
        <v>0</v>
      </c>
      <c r="X3530" s="4">
        <v>4.5351758723805417E-3</v>
      </c>
      <c r="Y3530" s="6">
        <v>493</v>
      </c>
      <c r="Z3530" s="4">
        <v>2.2500466003593303E-4</v>
      </c>
      <c r="AA3530" s="5">
        <v>1927</v>
      </c>
      <c r="AC3530" s="16" t="str">
        <f t="shared" si="330"/>
        <v/>
      </c>
      <c r="AD3530" s="16" t="str">
        <f t="shared" si="331"/>
        <v/>
      </c>
      <c r="AE3530" s="16" t="str">
        <f t="shared" si="332"/>
        <v/>
      </c>
      <c r="AF3530" s="16" t="str">
        <f t="shared" si="333"/>
        <v/>
      </c>
      <c r="AG3530" s="16">
        <f t="shared" si="334"/>
        <v>1.4122512428690845E-2</v>
      </c>
      <c r="AH3530" s="16" t="str">
        <f t="shared" si="335"/>
        <v/>
      </c>
      <c r="AI3530" s="17" t="str">
        <f>IF('Peer Comparison Tool'!$D$11="NR","",IF($C3530='Peer Comparison Tool'!$D$9,COUNT('ALLL &lt;50B Database'!$AI$1:AI3529)+1,""))</f>
        <v/>
      </c>
    </row>
    <row r="3531" spans="1:35" x14ac:dyDescent="0.25">
      <c r="A3531" t="s">
        <v>2179</v>
      </c>
      <c r="B3531">
        <v>2749059</v>
      </c>
      <c r="C3531" s="5" t="s">
        <v>2041</v>
      </c>
      <c r="D3531" s="5" t="s">
        <v>4390</v>
      </c>
      <c r="E3531" s="5" t="s">
        <v>4388</v>
      </c>
      <c r="F3531" s="2">
        <v>673</v>
      </c>
      <c r="G3531" s="2">
        <v>123167</v>
      </c>
      <c r="H3531" s="2">
        <v>94565</v>
      </c>
      <c r="I3531" s="2">
        <v>0</v>
      </c>
      <c r="J3531" s="2">
        <v>94565</v>
      </c>
      <c r="K3531" s="33">
        <v>7.1167979696505051E-3</v>
      </c>
      <c r="L3531" s="2">
        <v>734</v>
      </c>
      <c r="M3531" s="2">
        <v>107595</v>
      </c>
      <c r="N3531" s="2">
        <v>87738</v>
      </c>
      <c r="O3531" s="33">
        <v>8.365816407941826E-3</v>
      </c>
      <c r="P3531" s="2">
        <v>660</v>
      </c>
      <c r="Q3531" s="2">
        <v>113348</v>
      </c>
      <c r="R3531" s="2">
        <v>92202</v>
      </c>
      <c r="S3531" s="35">
        <v>7.1581961345740875E-3</v>
      </c>
      <c r="T3531" t="s">
        <v>4388</v>
      </c>
      <c r="U3531" t="s">
        <v>4388</v>
      </c>
      <c r="V3531" s="5" t="s">
        <v>4390</v>
      </c>
      <c r="W3531" s="5">
        <v>0</v>
      </c>
      <c r="X3531" s="4">
        <v>-4.1398164923582385E-5</v>
      </c>
      <c r="Y3531" s="6">
        <v>13</v>
      </c>
      <c r="Z3531" s="4">
        <v>-1.2076202733677386E-3</v>
      </c>
      <c r="AA3531" s="5">
        <v>4439</v>
      </c>
      <c r="AC3531" s="16" t="str">
        <f t="shared" si="330"/>
        <v/>
      </c>
      <c r="AD3531" s="16" t="str">
        <f t="shared" si="331"/>
        <v/>
      </c>
      <c r="AE3531" s="16" t="str">
        <f t="shared" si="332"/>
        <v/>
      </c>
      <c r="AF3531" s="16" t="str">
        <f t="shared" si="333"/>
        <v/>
      </c>
      <c r="AG3531" s="16">
        <f t="shared" si="334"/>
        <v>7.1167979696505051E-3</v>
      </c>
      <c r="AH3531" s="16" t="str">
        <f t="shared" si="335"/>
        <v/>
      </c>
      <c r="AI3531" s="17" t="str">
        <f>IF('Peer Comparison Tool'!$D$11="NR","",IF($C3531='Peer Comparison Tool'!$D$9,COUNT('ALLL &lt;50B Database'!$AI$1:AI3530)+1,""))</f>
        <v/>
      </c>
    </row>
    <row r="3532" spans="1:35" x14ac:dyDescent="0.25">
      <c r="A3532" t="s">
        <v>795</v>
      </c>
      <c r="B3532">
        <v>43052</v>
      </c>
      <c r="C3532" s="5" t="s">
        <v>4163</v>
      </c>
      <c r="D3532" s="5" t="s">
        <v>4390</v>
      </c>
      <c r="E3532" s="5" t="s">
        <v>4388</v>
      </c>
      <c r="F3532" s="2">
        <v>1025</v>
      </c>
      <c r="G3532" s="2">
        <v>123128</v>
      </c>
      <c r="H3532" s="2">
        <v>82434</v>
      </c>
      <c r="I3532" s="2">
        <v>11928</v>
      </c>
      <c r="J3532" s="2">
        <v>70506</v>
      </c>
      <c r="K3532" s="33">
        <v>1.4537769835191332E-2</v>
      </c>
      <c r="L3532" s="2">
        <v>963</v>
      </c>
      <c r="M3532" s="2">
        <v>103793</v>
      </c>
      <c r="N3532" s="2">
        <v>74229</v>
      </c>
      <c r="O3532" s="33">
        <v>1.2973366204583114E-2</v>
      </c>
      <c r="P3532" s="2">
        <v>993</v>
      </c>
      <c r="Q3532" s="2">
        <v>103702</v>
      </c>
      <c r="R3532" s="2">
        <v>72051</v>
      </c>
      <c r="S3532" s="35">
        <v>1.3781904484323605E-2</v>
      </c>
      <c r="T3532" t="s">
        <v>4388</v>
      </c>
      <c r="U3532" t="s">
        <v>4388</v>
      </c>
      <c r="V3532" s="5" t="s">
        <v>4390</v>
      </c>
      <c r="W3532" s="5">
        <v>0</v>
      </c>
      <c r="X3532" s="4">
        <v>7.558653508677269E-4</v>
      </c>
      <c r="Y3532" s="6">
        <v>32</v>
      </c>
      <c r="Z3532" s="4">
        <v>8.0853827974049046E-4</v>
      </c>
      <c r="AA3532" s="5">
        <v>1758</v>
      </c>
      <c r="AC3532" s="16" t="str">
        <f t="shared" si="330"/>
        <v/>
      </c>
      <c r="AD3532" s="16" t="str">
        <f t="shared" si="331"/>
        <v/>
      </c>
      <c r="AE3532" s="16" t="str">
        <f t="shared" si="332"/>
        <v/>
      </c>
      <c r="AF3532" s="16" t="str">
        <f t="shared" si="333"/>
        <v/>
      </c>
      <c r="AG3532" s="16">
        <f t="shared" si="334"/>
        <v>1.4537769835191332E-2</v>
      </c>
      <c r="AH3532" s="16" t="str">
        <f t="shared" si="335"/>
        <v/>
      </c>
      <c r="AI3532" s="17" t="str">
        <f>IF('Peer Comparison Tool'!$D$11="NR","",IF($C3532='Peer Comparison Tool'!$D$9,COUNT('ALLL &lt;50B Database'!$AI$1:AI3531)+1,""))</f>
        <v/>
      </c>
    </row>
    <row r="3533" spans="1:35" x14ac:dyDescent="0.25">
      <c r="A3533" t="s">
        <v>642</v>
      </c>
      <c r="B3533">
        <v>657758</v>
      </c>
      <c r="C3533" s="5" t="s">
        <v>2569</v>
      </c>
      <c r="D3533" s="5" t="s">
        <v>4390</v>
      </c>
      <c r="E3533" s="5" t="s">
        <v>4388</v>
      </c>
      <c r="F3533" s="2">
        <v>1546</v>
      </c>
      <c r="G3533" s="2">
        <v>123048</v>
      </c>
      <c r="H3533" s="2">
        <v>70601</v>
      </c>
      <c r="I3533" s="2">
        <v>2046</v>
      </c>
      <c r="J3533" s="2">
        <v>68555</v>
      </c>
      <c r="K3533" s="33">
        <v>2.2551236233680987E-2</v>
      </c>
      <c r="L3533" s="2">
        <v>1530</v>
      </c>
      <c r="M3533" s="2">
        <v>117145</v>
      </c>
      <c r="N3533" s="2">
        <v>67926</v>
      </c>
      <c r="O3533" s="33">
        <v>2.252451196890734E-2</v>
      </c>
      <c r="P3533" s="2">
        <v>1563</v>
      </c>
      <c r="Q3533" s="2">
        <v>114206</v>
      </c>
      <c r="R3533" s="2">
        <v>67656</v>
      </c>
      <c r="S3533" s="35">
        <v>2.3102163887903513E-2</v>
      </c>
      <c r="T3533" t="s">
        <v>4388</v>
      </c>
      <c r="U3533" t="s">
        <v>4388</v>
      </c>
      <c r="V3533" s="5" t="s">
        <v>4390</v>
      </c>
      <c r="W3533" s="5">
        <v>0</v>
      </c>
      <c r="X3533" s="4">
        <v>-5.5092765422252651E-4</v>
      </c>
      <c r="Y3533" s="6">
        <v>-17</v>
      </c>
      <c r="Z3533" s="4">
        <v>5.7765191899617277E-4</v>
      </c>
      <c r="AA3533" s="5">
        <v>359</v>
      </c>
      <c r="AC3533" s="16" t="str">
        <f t="shared" si="330"/>
        <v/>
      </c>
      <c r="AD3533" s="16" t="str">
        <f t="shared" si="331"/>
        <v/>
      </c>
      <c r="AE3533" s="16" t="str">
        <f t="shared" si="332"/>
        <v/>
      </c>
      <c r="AF3533" s="16" t="str">
        <f t="shared" si="333"/>
        <v/>
      </c>
      <c r="AG3533" s="16">
        <f t="shared" si="334"/>
        <v>2.2551236233680987E-2</v>
      </c>
      <c r="AH3533" s="16" t="str">
        <f t="shared" si="335"/>
        <v/>
      </c>
      <c r="AI3533" s="17" t="str">
        <f>IF('Peer Comparison Tool'!$D$11="NR","",IF($C3533='Peer Comparison Tool'!$D$9,COUNT('ALLL &lt;50B Database'!$AI$1:AI3532)+1,""))</f>
        <v/>
      </c>
    </row>
    <row r="3534" spans="1:35" x14ac:dyDescent="0.25">
      <c r="A3534" t="s">
        <v>3959</v>
      </c>
      <c r="B3534">
        <v>764067</v>
      </c>
      <c r="C3534" s="5" t="s">
        <v>3704</v>
      </c>
      <c r="D3534" s="5" t="s">
        <v>4390</v>
      </c>
      <c r="E3534" s="5" t="s">
        <v>4388</v>
      </c>
      <c r="F3534" s="2">
        <v>1453</v>
      </c>
      <c r="G3534" s="2">
        <v>122817</v>
      </c>
      <c r="H3534" s="2">
        <v>60778</v>
      </c>
      <c r="I3534" s="2">
        <v>6334</v>
      </c>
      <c r="J3534" s="2">
        <v>54444</v>
      </c>
      <c r="K3534" s="33">
        <v>2.6687972963044596E-2</v>
      </c>
      <c r="L3534" s="2">
        <v>1449</v>
      </c>
      <c r="M3534" s="2">
        <v>103865</v>
      </c>
      <c r="N3534" s="2">
        <v>57688</v>
      </c>
      <c r="O3534" s="33">
        <v>2.5117875468034945E-2</v>
      </c>
      <c r="P3534" s="2">
        <v>1445</v>
      </c>
      <c r="Q3534" s="2">
        <v>108641</v>
      </c>
      <c r="R3534" s="2">
        <v>54522</v>
      </c>
      <c r="S3534" s="35">
        <v>2.650306298374968E-2</v>
      </c>
      <c r="T3534" t="s">
        <v>4388</v>
      </c>
      <c r="U3534" t="s">
        <v>4388</v>
      </c>
      <c r="V3534" s="5" t="s">
        <v>4390</v>
      </c>
      <c r="W3534" s="5">
        <v>0</v>
      </c>
      <c r="X3534" s="4">
        <v>1.8490997929491645E-4</v>
      </c>
      <c r="Y3534" s="6">
        <v>8</v>
      </c>
      <c r="Z3534" s="4">
        <v>1.3851875157147343E-3</v>
      </c>
      <c r="AA3534" s="5">
        <v>204</v>
      </c>
      <c r="AC3534" s="16" t="str">
        <f t="shared" si="330"/>
        <v/>
      </c>
      <c r="AD3534" s="16" t="str">
        <f t="shared" si="331"/>
        <v/>
      </c>
      <c r="AE3534" s="16" t="str">
        <f t="shared" si="332"/>
        <v/>
      </c>
      <c r="AF3534" s="16" t="str">
        <f t="shared" si="333"/>
        <v/>
      </c>
      <c r="AG3534" s="16">
        <f t="shared" si="334"/>
        <v>2.6687972963044596E-2</v>
      </c>
      <c r="AH3534" s="16" t="str">
        <f t="shared" si="335"/>
        <v/>
      </c>
      <c r="AI3534" s="17" t="str">
        <f>IF('Peer Comparison Tool'!$D$11="NR","",IF($C3534='Peer Comparison Tool'!$D$9,COUNT('ALLL &lt;50B Database'!$AI$1:AI3533)+1,""))</f>
        <v/>
      </c>
    </row>
    <row r="3535" spans="1:35" x14ac:dyDescent="0.25">
      <c r="A3535" t="s">
        <v>332</v>
      </c>
      <c r="B3535">
        <v>2907439</v>
      </c>
      <c r="C3535" s="5" t="s">
        <v>207</v>
      </c>
      <c r="D3535" s="5" t="s">
        <v>4387</v>
      </c>
      <c r="E3535" s="5" t="s">
        <v>4388</v>
      </c>
      <c r="F3535" s="2">
        <v>1030</v>
      </c>
      <c r="G3535" s="2">
        <v>122731</v>
      </c>
      <c r="H3535" s="2">
        <v>52880</v>
      </c>
      <c r="I3535" s="2">
        <v>0</v>
      </c>
      <c r="J3535" s="2">
        <v>52880</v>
      </c>
      <c r="K3535" s="33">
        <v>1.9478063540090771E-2</v>
      </c>
      <c r="L3535" s="2">
        <v>1025</v>
      </c>
      <c r="M3535" s="2">
        <v>138610</v>
      </c>
      <c r="N3535" s="2">
        <v>76910</v>
      </c>
      <c r="O3535" s="33">
        <v>1.3327265635157976E-2</v>
      </c>
      <c r="P3535" s="2">
        <v>1175</v>
      </c>
      <c r="Q3535" s="2">
        <v>115375</v>
      </c>
      <c r="R3535" s="2">
        <v>60145</v>
      </c>
      <c r="S3535" s="35">
        <v>1.9536121040818023E-2</v>
      </c>
      <c r="T3535" t="s">
        <v>4388</v>
      </c>
      <c r="U3535" t="s">
        <v>4388</v>
      </c>
      <c r="V3535" s="5" t="s">
        <v>4387</v>
      </c>
      <c r="W3535" s="5">
        <v>0</v>
      </c>
      <c r="X3535" s="4">
        <v>-5.8057500727251576E-5</v>
      </c>
      <c r="Y3535" s="6">
        <v>-145</v>
      </c>
      <c r="Z3535" s="4">
        <v>6.2088554056600465E-3</v>
      </c>
      <c r="AA3535" s="5">
        <v>615</v>
      </c>
      <c r="AC3535" s="16" t="str">
        <f t="shared" si="330"/>
        <v/>
      </c>
      <c r="AD3535" s="16" t="str">
        <f t="shared" si="331"/>
        <v/>
      </c>
      <c r="AE3535" s="16" t="str">
        <f t="shared" si="332"/>
        <v/>
      </c>
      <c r="AF3535" s="16" t="str">
        <f t="shared" si="333"/>
        <v/>
      </c>
      <c r="AG3535" s="16">
        <f t="shared" si="334"/>
        <v>1.9478063540090771E-2</v>
      </c>
      <c r="AH3535" s="16" t="str">
        <f t="shared" si="335"/>
        <v/>
      </c>
      <c r="AI3535" s="17" t="str">
        <f>IF('Peer Comparison Tool'!$D$11="NR","",IF($C3535='Peer Comparison Tool'!$D$9,COUNT('ALLL &lt;50B Database'!$AI$1:AI3534)+1,""))</f>
        <v/>
      </c>
    </row>
    <row r="3536" spans="1:35" x14ac:dyDescent="0.25">
      <c r="A3536" t="s">
        <v>1933</v>
      </c>
      <c r="B3536">
        <v>613978</v>
      </c>
      <c r="C3536" s="5" t="s">
        <v>1902</v>
      </c>
      <c r="D3536" s="5" t="s">
        <v>4390</v>
      </c>
      <c r="E3536" s="5" t="s">
        <v>4388</v>
      </c>
      <c r="F3536" s="2">
        <v>1073</v>
      </c>
      <c r="G3536" s="2">
        <v>122715</v>
      </c>
      <c r="H3536" s="2">
        <v>86861</v>
      </c>
      <c r="I3536" s="2">
        <v>488</v>
      </c>
      <c r="J3536" s="2">
        <v>86373</v>
      </c>
      <c r="K3536" s="33">
        <v>1.242286362636472E-2</v>
      </c>
      <c r="L3536" s="2">
        <v>970</v>
      </c>
      <c r="M3536" s="2">
        <v>130060</v>
      </c>
      <c r="N3536" s="2">
        <v>90582</v>
      </c>
      <c r="O3536" s="33">
        <v>1.0708529288379589E-2</v>
      </c>
      <c r="P3536" s="2">
        <v>1001</v>
      </c>
      <c r="Q3536" s="2">
        <v>121253</v>
      </c>
      <c r="R3536" s="2">
        <v>89490</v>
      </c>
      <c r="S3536" s="35">
        <v>1.118560733042798E-2</v>
      </c>
      <c r="T3536" t="s">
        <v>4388</v>
      </c>
      <c r="U3536" t="s">
        <v>4388</v>
      </c>
      <c r="V3536" s="5" t="s">
        <v>4390</v>
      </c>
      <c r="W3536" s="5">
        <v>0</v>
      </c>
      <c r="X3536" s="4">
        <v>1.2372562959367395E-3</v>
      </c>
      <c r="Y3536" s="6">
        <v>72</v>
      </c>
      <c r="Z3536" s="4">
        <v>4.7707804204839138E-4</v>
      </c>
      <c r="AA3536" s="5">
        <v>2740</v>
      </c>
      <c r="AC3536" s="16" t="str">
        <f t="shared" si="330"/>
        <v/>
      </c>
      <c r="AD3536" s="16" t="str">
        <f t="shared" si="331"/>
        <v/>
      </c>
      <c r="AE3536" s="16" t="str">
        <f t="shared" si="332"/>
        <v/>
      </c>
      <c r="AF3536" s="16" t="str">
        <f t="shared" si="333"/>
        <v/>
      </c>
      <c r="AG3536" s="16">
        <f t="shared" si="334"/>
        <v>1.242286362636472E-2</v>
      </c>
      <c r="AH3536" s="16" t="str">
        <f t="shared" si="335"/>
        <v/>
      </c>
      <c r="AI3536" s="17" t="str">
        <f>IF('Peer Comparison Tool'!$D$11="NR","",IF($C3536='Peer Comparison Tool'!$D$9,COUNT('ALLL &lt;50B Database'!$AI$1:AI3535)+1,""))</f>
        <v/>
      </c>
    </row>
    <row r="3537" spans="1:35" x14ac:dyDescent="0.25">
      <c r="A3537" t="s">
        <v>2459</v>
      </c>
      <c r="B3537">
        <v>382854</v>
      </c>
      <c r="C3537" s="5" t="s">
        <v>2299</v>
      </c>
      <c r="D3537" s="5" t="s">
        <v>4387</v>
      </c>
      <c r="E3537" s="5" t="s">
        <v>4388</v>
      </c>
      <c r="F3537" s="2">
        <v>788</v>
      </c>
      <c r="G3537" s="2">
        <v>122692</v>
      </c>
      <c r="H3537" s="2">
        <v>78091</v>
      </c>
      <c r="I3537" s="2">
        <v>5840</v>
      </c>
      <c r="J3537" s="2">
        <v>72251</v>
      </c>
      <c r="K3537" s="33">
        <v>1.0906423440506014E-2</v>
      </c>
      <c r="L3537" s="2">
        <v>810</v>
      </c>
      <c r="M3537" s="2">
        <v>119459</v>
      </c>
      <c r="N3537" s="2">
        <v>70771</v>
      </c>
      <c r="O3537" s="33">
        <v>1.144536603976205E-2</v>
      </c>
      <c r="P3537" s="2">
        <v>802</v>
      </c>
      <c r="Q3537" s="2">
        <v>108114</v>
      </c>
      <c r="R3537" s="2">
        <v>71852</v>
      </c>
      <c r="S3537" s="35">
        <v>1.1161832656015142E-2</v>
      </c>
      <c r="T3537" t="s">
        <v>4388</v>
      </c>
      <c r="U3537" t="s">
        <v>4388</v>
      </c>
      <c r="V3537" s="5" t="s">
        <v>4387</v>
      </c>
      <c r="W3537" s="5">
        <v>0</v>
      </c>
      <c r="X3537" s="4">
        <v>-2.5540921550912775E-4</v>
      </c>
      <c r="Y3537" s="6">
        <v>-14</v>
      </c>
      <c r="Z3537" s="4">
        <v>-2.8353338374690826E-4</v>
      </c>
      <c r="AA3537" s="5">
        <v>3417</v>
      </c>
      <c r="AC3537" s="16" t="str">
        <f t="shared" si="330"/>
        <v/>
      </c>
      <c r="AD3537" s="16" t="str">
        <f t="shared" si="331"/>
        <v/>
      </c>
      <c r="AE3537" s="16" t="str">
        <f t="shared" si="332"/>
        <v/>
      </c>
      <c r="AF3537" s="16" t="str">
        <f t="shared" si="333"/>
        <v/>
      </c>
      <c r="AG3537" s="16">
        <f t="shared" si="334"/>
        <v>1.0906423440506014E-2</v>
      </c>
      <c r="AH3537" s="16" t="str">
        <f t="shared" si="335"/>
        <v/>
      </c>
      <c r="AI3537" s="17" t="str">
        <f>IF('Peer Comparison Tool'!$D$11="NR","",IF($C3537='Peer Comparison Tool'!$D$9,COUNT('ALLL &lt;50B Database'!$AI$1:AI3536)+1,""))</f>
        <v/>
      </c>
    </row>
    <row r="3538" spans="1:35" x14ac:dyDescent="0.25">
      <c r="A3538" t="s">
        <v>1182</v>
      </c>
      <c r="B3538">
        <v>340443</v>
      </c>
      <c r="C3538" s="5" t="s">
        <v>926</v>
      </c>
      <c r="D3538" s="5" t="s">
        <v>4390</v>
      </c>
      <c r="E3538" s="5" t="s">
        <v>4388</v>
      </c>
      <c r="F3538" s="2">
        <v>321</v>
      </c>
      <c r="G3538" s="2">
        <v>122682</v>
      </c>
      <c r="H3538" s="2">
        <v>42127</v>
      </c>
      <c r="I3538" s="2">
        <v>1954</v>
      </c>
      <c r="J3538" s="2">
        <v>40173</v>
      </c>
      <c r="K3538" s="33">
        <v>7.9904413411993128E-3</v>
      </c>
      <c r="L3538" s="2">
        <v>307</v>
      </c>
      <c r="M3538" s="2">
        <v>99145</v>
      </c>
      <c r="N3538" s="2">
        <v>42263</v>
      </c>
      <c r="O3538" s="33">
        <v>7.2640371010103399E-3</v>
      </c>
      <c r="P3538" s="2">
        <v>319</v>
      </c>
      <c r="Q3538" s="2">
        <v>102272</v>
      </c>
      <c r="R3538" s="2">
        <v>41361</v>
      </c>
      <c r="S3538" s="35">
        <v>7.7125794830879332E-3</v>
      </c>
      <c r="T3538" t="s">
        <v>4388</v>
      </c>
      <c r="U3538" t="s">
        <v>4388</v>
      </c>
      <c r="V3538" s="5" t="s">
        <v>4390</v>
      </c>
      <c r="W3538" s="5">
        <v>0</v>
      </c>
      <c r="X3538" s="4">
        <v>2.778618581113796E-4</v>
      </c>
      <c r="Y3538" s="6">
        <v>2</v>
      </c>
      <c r="Z3538" s="4">
        <v>4.4854238207759321E-4</v>
      </c>
      <c r="AA3538" s="5">
        <v>4309</v>
      </c>
      <c r="AC3538" s="16" t="str">
        <f t="shared" si="330"/>
        <v/>
      </c>
      <c r="AD3538" s="16" t="str">
        <f t="shared" si="331"/>
        <v/>
      </c>
      <c r="AE3538" s="16" t="str">
        <f t="shared" si="332"/>
        <v/>
      </c>
      <c r="AF3538" s="16" t="str">
        <f t="shared" si="333"/>
        <v/>
      </c>
      <c r="AG3538" s="16">
        <f t="shared" si="334"/>
        <v>7.9904413411993128E-3</v>
      </c>
      <c r="AH3538" s="16" t="str">
        <f t="shared" si="335"/>
        <v/>
      </c>
      <c r="AI3538" s="17" t="str">
        <f>IF('Peer Comparison Tool'!$D$11="NR","",IF($C3538='Peer Comparison Tool'!$D$9,COUNT('ALLL &lt;50B Database'!$AI$1:AI3537)+1,""))</f>
        <v/>
      </c>
    </row>
    <row r="3539" spans="1:35" x14ac:dyDescent="0.25">
      <c r="A3539" t="s">
        <v>1492</v>
      </c>
      <c r="B3539">
        <v>48057</v>
      </c>
      <c r="C3539" s="5" t="s">
        <v>1389</v>
      </c>
      <c r="D3539" s="5" t="s">
        <v>4390</v>
      </c>
      <c r="E3539" s="5" t="s">
        <v>4388</v>
      </c>
      <c r="F3539" s="2">
        <v>801</v>
      </c>
      <c r="G3539" s="2">
        <v>122592</v>
      </c>
      <c r="H3539" s="2">
        <v>71949</v>
      </c>
      <c r="I3539" s="2">
        <v>5984</v>
      </c>
      <c r="J3539" s="2">
        <v>65965</v>
      </c>
      <c r="K3539" s="33">
        <v>1.2142803001591753E-2</v>
      </c>
      <c r="L3539" s="2">
        <v>788</v>
      </c>
      <c r="M3539" s="2">
        <v>103647</v>
      </c>
      <c r="N3539" s="2">
        <v>61709</v>
      </c>
      <c r="O3539" s="33">
        <v>1.2769612212157059E-2</v>
      </c>
      <c r="P3539" s="2">
        <v>800</v>
      </c>
      <c r="Q3539" s="2">
        <v>107718</v>
      </c>
      <c r="R3539" s="2">
        <v>60379</v>
      </c>
      <c r="S3539" s="35">
        <v>1.3249639775418607E-2</v>
      </c>
      <c r="T3539" t="s">
        <v>4388</v>
      </c>
      <c r="U3539" t="s">
        <v>4388</v>
      </c>
      <c r="V3539" s="5" t="s">
        <v>4390</v>
      </c>
      <c r="W3539" s="5">
        <v>0</v>
      </c>
      <c r="X3539" s="4">
        <v>-1.1068367738268532E-3</v>
      </c>
      <c r="Y3539" s="6">
        <v>1</v>
      </c>
      <c r="Z3539" s="4">
        <v>4.800275632615477E-4</v>
      </c>
      <c r="AA3539" s="5">
        <v>2857</v>
      </c>
      <c r="AC3539" s="16" t="str">
        <f t="shared" si="330"/>
        <v/>
      </c>
      <c r="AD3539" s="16" t="str">
        <f t="shared" si="331"/>
        <v/>
      </c>
      <c r="AE3539" s="16" t="str">
        <f t="shared" si="332"/>
        <v/>
      </c>
      <c r="AF3539" s="16" t="str">
        <f t="shared" si="333"/>
        <v/>
      </c>
      <c r="AG3539" s="16">
        <f t="shared" si="334"/>
        <v>1.2142803001591753E-2</v>
      </c>
      <c r="AH3539" s="16" t="str">
        <f t="shared" si="335"/>
        <v/>
      </c>
      <c r="AI3539" s="17" t="str">
        <f>IF('Peer Comparison Tool'!$D$11="NR","",IF($C3539='Peer Comparison Tool'!$D$9,COUNT('ALLL &lt;50B Database'!$AI$1:AI3538)+1,""))</f>
        <v/>
      </c>
    </row>
    <row r="3540" spans="1:35" x14ac:dyDescent="0.25">
      <c r="A3540" t="s">
        <v>1528</v>
      </c>
      <c r="B3540">
        <v>49951</v>
      </c>
      <c r="C3540" s="5" t="s">
        <v>3209</v>
      </c>
      <c r="D3540" s="5" t="s">
        <v>4390</v>
      </c>
      <c r="E3540" s="5" t="s">
        <v>4388</v>
      </c>
      <c r="F3540" s="2">
        <v>1174</v>
      </c>
      <c r="G3540" s="2">
        <v>122435</v>
      </c>
      <c r="H3540" s="2">
        <v>85211</v>
      </c>
      <c r="I3540" s="2">
        <v>0</v>
      </c>
      <c r="J3540" s="2">
        <v>85211</v>
      </c>
      <c r="K3540" s="33">
        <v>1.3777563929539613E-2</v>
      </c>
      <c r="L3540" s="2">
        <v>959</v>
      </c>
      <c r="M3540" s="2">
        <v>117504</v>
      </c>
      <c r="N3540" s="2">
        <v>97441</v>
      </c>
      <c r="O3540" s="33">
        <v>9.8418530187498084E-3</v>
      </c>
      <c r="P3540" s="2">
        <v>892</v>
      </c>
      <c r="Q3540" s="2">
        <v>117856</v>
      </c>
      <c r="R3540" s="2">
        <v>91643</v>
      </c>
      <c r="S3540" s="35">
        <v>9.7334220835197452E-3</v>
      </c>
      <c r="T3540" t="s">
        <v>4388</v>
      </c>
      <c r="U3540" t="s">
        <v>4388</v>
      </c>
      <c r="V3540" s="5" t="s">
        <v>4390</v>
      </c>
      <c r="W3540" s="5">
        <v>0</v>
      </c>
      <c r="X3540" s="4">
        <v>4.0441418460198681E-3</v>
      </c>
      <c r="Y3540" s="6">
        <v>282</v>
      </c>
      <c r="Z3540" s="4">
        <v>-1.0843093523006317E-4</v>
      </c>
      <c r="AA3540" s="5">
        <v>2082</v>
      </c>
      <c r="AC3540" s="16" t="str">
        <f t="shared" si="330"/>
        <v/>
      </c>
      <c r="AD3540" s="16" t="str">
        <f t="shared" si="331"/>
        <v/>
      </c>
      <c r="AE3540" s="16" t="str">
        <f t="shared" si="332"/>
        <v/>
      </c>
      <c r="AF3540" s="16" t="str">
        <f t="shared" si="333"/>
        <v/>
      </c>
      <c r="AG3540" s="16">
        <f t="shared" si="334"/>
        <v>1.3777563929539613E-2</v>
      </c>
      <c r="AH3540" s="16" t="str">
        <f t="shared" si="335"/>
        <v/>
      </c>
      <c r="AI3540" s="17" t="str">
        <f>IF('Peer Comparison Tool'!$D$11="NR","",IF($C3540='Peer Comparison Tool'!$D$9,COUNT('ALLL &lt;50B Database'!$AI$1:AI3539)+1,""))</f>
        <v/>
      </c>
    </row>
    <row r="3541" spans="1:35" x14ac:dyDescent="0.25">
      <c r="A3541" t="s">
        <v>143</v>
      </c>
      <c r="B3541">
        <v>719964</v>
      </c>
      <c r="C3541" s="5" t="s">
        <v>3704</v>
      </c>
      <c r="D3541" s="5" t="s">
        <v>4390</v>
      </c>
      <c r="E3541" s="5" t="s">
        <v>4388</v>
      </c>
      <c r="F3541" s="2">
        <v>882</v>
      </c>
      <c r="G3541" s="2">
        <v>122411</v>
      </c>
      <c r="H3541" s="2">
        <v>54145</v>
      </c>
      <c r="I3541" s="2">
        <v>6194</v>
      </c>
      <c r="J3541" s="2">
        <v>47951</v>
      </c>
      <c r="K3541" s="33">
        <v>1.8393776980667766E-2</v>
      </c>
      <c r="L3541" s="2">
        <v>770</v>
      </c>
      <c r="M3541" s="2">
        <v>112366</v>
      </c>
      <c r="N3541" s="2">
        <v>50149</v>
      </c>
      <c r="O3541" s="33">
        <v>1.5354244351831543E-2</v>
      </c>
      <c r="P3541" s="2">
        <v>827</v>
      </c>
      <c r="Q3541" s="2">
        <v>114650</v>
      </c>
      <c r="R3541" s="2">
        <v>48128</v>
      </c>
      <c r="S3541" s="35">
        <v>1.7183344414893616E-2</v>
      </c>
      <c r="T3541" t="s">
        <v>4388</v>
      </c>
      <c r="U3541" t="s">
        <v>4388</v>
      </c>
      <c r="V3541" s="5" t="s">
        <v>4390</v>
      </c>
      <c r="W3541" s="5">
        <v>0</v>
      </c>
      <c r="X3541" s="4">
        <v>1.2104325657741506E-3</v>
      </c>
      <c r="Y3541" s="6">
        <v>55</v>
      </c>
      <c r="Z3541" s="4">
        <v>1.8291000630620731E-3</v>
      </c>
      <c r="AA3541" s="5">
        <v>773</v>
      </c>
      <c r="AC3541" s="16" t="str">
        <f t="shared" si="330"/>
        <v/>
      </c>
      <c r="AD3541" s="16" t="str">
        <f t="shared" si="331"/>
        <v/>
      </c>
      <c r="AE3541" s="16" t="str">
        <f t="shared" si="332"/>
        <v/>
      </c>
      <c r="AF3541" s="16" t="str">
        <f t="shared" si="333"/>
        <v/>
      </c>
      <c r="AG3541" s="16">
        <f t="shared" si="334"/>
        <v>1.8393776980667766E-2</v>
      </c>
      <c r="AH3541" s="16" t="str">
        <f t="shared" si="335"/>
        <v/>
      </c>
      <c r="AI3541" s="17" t="str">
        <f>IF('Peer Comparison Tool'!$D$11="NR","",IF($C3541='Peer Comparison Tool'!$D$9,COUNT('ALLL &lt;50B Database'!$AI$1:AI3540)+1,""))</f>
        <v/>
      </c>
    </row>
    <row r="3542" spans="1:35" x14ac:dyDescent="0.25">
      <c r="A3542" t="s">
        <v>1776</v>
      </c>
      <c r="B3542">
        <v>844138</v>
      </c>
      <c r="C3542" s="5" t="s">
        <v>1695</v>
      </c>
      <c r="D3542" s="5" t="s">
        <v>4390</v>
      </c>
      <c r="E3542" s="5" t="s">
        <v>4388</v>
      </c>
      <c r="F3542" s="2">
        <v>721</v>
      </c>
      <c r="G3542" s="2">
        <v>122098</v>
      </c>
      <c r="H3542" s="2">
        <v>94399</v>
      </c>
      <c r="I3542" s="2">
        <v>1555</v>
      </c>
      <c r="J3542" s="2">
        <v>92844</v>
      </c>
      <c r="K3542" s="33">
        <v>7.7657145319029773E-3</v>
      </c>
      <c r="L3542" s="2">
        <v>634</v>
      </c>
      <c r="M3542" s="2">
        <v>106815</v>
      </c>
      <c r="N3542" s="2">
        <v>83283</v>
      </c>
      <c r="O3542" s="33">
        <v>7.612598009197555E-3</v>
      </c>
      <c r="P3542" s="2">
        <v>649</v>
      </c>
      <c r="Q3542" s="2">
        <v>110217</v>
      </c>
      <c r="R3542" s="2">
        <v>89746</v>
      </c>
      <c r="S3542" s="35">
        <v>7.2315200677467517E-3</v>
      </c>
      <c r="T3542" t="s">
        <v>4388</v>
      </c>
      <c r="U3542" t="s">
        <v>4388</v>
      </c>
      <c r="V3542" s="5" t="s">
        <v>4390</v>
      </c>
      <c r="W3542" s="5">
        <v>0</v>
      </c>
      <c r="X3542" s="4">
        <v>5.341944641562256E-4</v>
      </c>
      <c r="Y3542" s="6">
        <v>72</v>
      </c>
      <c r="Z3542" s="4">
        <v>-3.8107794145080323E-4</v>
      </c>
      <c r="AA3542" s="5">
        <v>4351</v>
      </c>
      <c r="AC3542" s="16" t="str">
        <f t="shared" si="330"/>
        <v/>
      </c>
      <c r="AD3542" s="16" t="str">
        <f t="shared" si="331"/>
        <v/>
      </c>
      <c r="AE3542" s="16" t="str">
        <f t="shared" si="332"/>
        <v/>
      </c>
      <c r="AF3542" s="16" t="str">
        <f t="shared" si="333"/>
        <v/>
      </c>
      <c r="AG3542" s="16">
        <f t="shared" si="334"/>
        <v>7.7657145319029773E-3</v>
      </c>
      <c r="AH3542" s="16" t="str">
        <f t="shared" si="335"/>
        <v/>
      </c>
      <c r="AI3542" s="17" t="str">
        <f>IF('Peer Comparison Tool'!$D$11="NR","",IF($C3542='Peer Comparison Tool'!$D$9,COUNT('ALLL &lt;50B Database'!$AI$1:AI3541)+1,""))</f>
        <v/>
      </c>
    </row>
    <row r="3543" spans="1:35" x14ac:dyDescent="0.25">
      <c r="A3543" t="s">
        <v>3312</v>
      </c>
      <c r="B3543">
        <v>73152</v>
      </c>
      <c r="C3543" s="5" t="s">
        <v>3209</v>
      </c>
      <c r="D3543" s="5" t="s">
        <v>4390</v>
      </c>
      <c r="E3543" s="5" t="s">
        <v>4388</v>
      </c>
      <c r="F3543" s="2">
        <v>962</v>
      </c>
      <c r="G3543" s="2">
        <v>122076</v>
      </c>
      <c r="H3543" s="2">
        <v>43421</v>
      </c>
      <c r="I3543" s="2">
        <v>2911</v>
      </c>
      <c r="J3543" s="2">
        <v>40510</v>
      </c>
      <c r="K3543" s="33">
        <v>2.3747222907923971E-2</v>
      </c>
      <c r="L3543" s="2">
        <v>927</v>
      </c>
      <c r="M3543" s="2">
        <v>119955</v>
      </c>
      <c r="N3543" s="2">
        <v>42824</v>
      </c>
      <c r="O3543" s="33">
        <v>2.1646740145712686E-2</v>
      </c>
      <c r="P3543" s="2">
        <v>931</v>
      </c>
      <c r="Q3543" s="2">
        <v>114750</v>
      </c>
      <c r="R3543" s="2">
        <v>42398</v>
      </c>
      <c r="S3543" s="35">
        <v>2.1958582952026039E-2</v>
      </c>
      <c r="T3543" t="s">
        <v>4388</v>
      </c>
      <c r="U3543" t="s">
        <v>4388</v>
      </c>
      <c r="V3543" s="5" t="s">
        <v>4390</v>
      </c>
      <c r="W3543" s="5">
        <v>0</v>
      </c>
      <c r="X3543" s="4">
        <v>1.7886399558979318E-3</v>
      </c>
      <c r="Y3543" s="6">
        <v>31</v>
      </c>
      <c r="Z3543" s="4">
        <v>3.1184280631335257E-4</v>
      </c>
      <c r="AA3543" s="5">
        <v>299</v>
      </c>
      <c r="AC3543" s="16" t="str">
        <f t="shared" si="330"/>
        <v/>
      </c>
      <c r="AD3543" s="16" t="str">
        <f t="shared" si="331"/>
        <v/>
      </c>
      <c r="AE3543" s="16" t="str">
        <f t="shared" si="332"/>
        <v/>
      </c>
      <c r="AF3543" s="16" t="str">
        <f t="shared" si="333"/>
        <v/>
      </c>
      <c r="AG3543" s="16">
        <f t="shared" si="334"/>
        <v>2.3747222907923971E-2</v>
      </c>
      <c r="AH3543" s="16" t="str">
        <f t="shared" si="335"/>
        <v/>
      </c>
      <c r="AI3543" s="17" t="str">
        <f>IF('Peer Comparison Tool'!$D$11="NR","",IF($C3543='Peer Comparison Tool'!$D$9,COUNT('ALLL &lt;50B Database'!$AI$1:AI3542)+1,""))</f>
        <v/>
      </c>
    </row>
    <row r="3544" spans="1:35" x14ac:dyDescent="0.25">
      <c r="A3544" t="s">
        <v>1895</v>
      </c>
      <c r="B3544">
        <v>164975</v>
      </c>
      <c r="C3544" s="5" t="s">
        <v>1795</v>
      </c>
      <c r="D3544" s="5" t="s">
        <v>4390</v>
      </c>
      <c r="E3544" s="5" t="s">
        <v>4388</v>
      </c>
      <c r="F3544" s="2">
        <v>644</v>
      </c>
      <c r="G3544" s="2">
        <v>122054</v>
      </c>
      <c r="H3544" s="2">
        <v>86494</v>
      </c>
      <c r="I3544" s="2">
        <v>472</v>
      </c>
      <c r="J3544" s="2">
        <v>86022</v>
      </c>
      <c r="K3544" s="33">
        <v>7.4864569528725212E-3</v>
      </c>
      <c r="L3544" s="2">
        <v>644</v>
      </c>
      <c r="M3544" s="2">
        <v>118497</v>
      </c>
      <c r="N3544" s="2">
        <v>88972</v>
      </c>
      <c r="O3544" s="33">
        <v>7.2382322528435914E-3</v>
      </c>
      <c r="P3544" s="2">
        <v>644</v>
      </c>
      <c r="Q3544" s="2">
        <v>116040</v>
      </c>
      <c r="R3544" s="2">
        <v>85691</v>
      </c>
      <c r="S3544" s="35">
        <v>7.5153750102111075E-3</v>
      </c>
      <c r="T3544" t="s">
        <v>4388</v>
      </c>
      <c r="U3544" t="s">
        <v>4388</v>
      </c>
      <c r="V3544" s="5" t="s">
        <v>4390</v>
      </c>
      <c r="W3544" s="5">
        <v>0</v>
      </c>
      <c r="X3544" s="4">
        <v>-2.8918057338586309E-5</v>
      </c>
      <c r="Y3544" s="6">
        <v>0</v>
      </c>
      <c r="Z3544" s="4">
        <v>2.7714275736751611E-4</v>
      </c>
      <c r="AA3544" s="5">
        <v>4385</v>
      </c>
      <c r="AC3544" s="16" t="str">
        <f t="shared" si="330"/>
        <v/>
      </c>
      <c r="AD3544" s="16" t="str">
        <f t="shared" si="331"/>
        <v/>
      </c>
      <c r="AE3544" s="16" t="str">
        <f t="shared" si="332"/>
        <v/>
      </c>
      <c r="AF3544" s="16" t="str">
        <f t="shared" si="333"/>
        <v/>
      </c>
      <c r="AG3544" s="16">
        <f t="shared" si="334"/>
        <v>7.4864569528725212E-3</v>
      </c>
      <c r="AH3544" s="16" t="str">
        <f t="shared" si="335"/>
        <v/>
      </c>
      <c r="AI3544" s="17" t="str">
        <f>IF('Peer Comparison Tool'!$D$11="NR","",IF($C3544='Peer Comparison Tool'!$D$9,COUNT('ALLL &lt;50B Database'!$AI$1:AI3543)+1,""))</f>
        <v/>
      </c>
    </row>
    <row r="3545" spans="1:35" x14ac:dyDescent="0.25">
      <c r="A3545" t="s">
        <v>3953</v>
      </c>
      <c r="B3545">
        <v>368054</v>
      </c>
      <c r="C3545" s="5" t="s">
        <v>3704</v>
      </c>
      <c r="D3545" s="5" t="s">
        <v>4390</v>
      </c>
      <c r="E3545" s="5" t="s">
        <v>4388</v>
      </c>
      <c r="F3545" s="2">
        <v>855</v>
      </c>
      <c r="G3545" s="2">
        <v>122023</v>
      </c>
      <c r="H3545" s="2">
        <v>45527</v>
      </c>
      <c r="I3545" s="2">
        <v>2827</v>
      </c>
      <c r="J3545" s="2">
        <v>42700</v>
      </c>
      <c r="K3545" s="33">
        <v>2.0023419203747072E-2</v>
      </c>
      <c r="L3545" s="2">
        <v>865</v>
      </c>
      <c r="M3545" s="2">
        <v>120650</v>
      </c>
      <c r="N3545" s="2">
        <v>43313</v>
      </c>
      <c r="O3545" s="33">
        <v>1.9970909426731003E-2</v>
      </c>
      <c r="P3545" s="2">
        <v>862</v>
      </c>
      <c r="Q3545" s="2">
        <v>117026</v>
      </c>
      <c r="R3545" s="2">
        <v>43596</v>
      </c>
      <c r="S3545" s="35">
        <v>1.9772456188641159E-2</v>
      </c>
      <c r="T3545" t="s">
        <v>4388</v>
      </c>
      <c r="U3545" t="s">
        <v>4388</v>
      </c>
      <c r="V3545" s="5" t="s">
        <v>4390</v>
      </c>
      <c r="W3545" s="5">
        <v>0</v>
      </c>
      <c r="X3545" s="4">
        <v>2.5096301510591293E-4</v>
      </c>
      <c r="Y3545" s="6">
        <v>-7</v>
      </c>
      <c r="Z3545" s="4">
        <v>-1.9845323808984419E-4</v>
      </c>
      <c r="AA3545" s="5">
        <v>549</v>
      </c>
      <c r="AC3545" s="16" t="str">
        <f t="shared" si="330"/>
        <v/>
      </c>
      <c r="AD3545" s="16" t="str">
        <f t="shared" si="331"/>
        <v/>
      </c>
      <c r="AE3545" s="16" t="str">
        <f t="shared" si="332"/>
        <v/>
      </c>
      <c r="AF3545" s="16" t="str">
        <f t="shared" si="333"/>
        <v/>
      </c>
      <c r="AG3545" s="16">
        <f t="shared" si="334"/>
        <v>2.0023419203747072E-2</v>
      </c>
      <c r="AH3545" s="16" t="str">
        <f t="shared" si="335"/>
        <v/>
      </c>
      <c r="AI3545" s="17" t="str">
        <f>IF('Peer Comparison Tool'!$D$11="NR","",IF($C3545='Peer Comparison Tool'!$D$9,COUNT('ALLL &lt;50B Database'!$AI$1:AI3544)+1,""))</f>
        <v/>
      </c>
    </row>
    <row r="3546" spans="1:35" x14ac:dyDescent="0.25">
      <c r="A3546" t="s">
        <v>1453</v>
      </c>
      <c r="B3546">
        <v>36456</v>
      </c>
      <c r="C3546" s="5" t="s">
        <v>2711</v>
      </c>
      <c r="D3546" s="5" t="s">
        <v>4390</v>
      </c>
      <c r="E3546" s="5" t="s">
        <v>4388</v>
      </c>
      <c r="F3546" s="2">
        <v>3144</v>
      </c>
      <c r="G3546" s="2">
        <v>121938</v>
      </c>
      <c r="H3546" s="2">
        <v>94653</v>
      </c>
      <c r="I3546" s="2">
        <v>1344</v>
      </c>
      <c r="J3546" s="2">
        <v>93309</v>
      </c>
      <c r="K3546" s="33">
        <v>3.3694498922933476E-2</v>
      </c>
      <c r="L3546" s="2">
        <v>1918</v>
      </c>
      <c r="M3546" s="2">
        <v>118823</v>
      </c>
      <c r="N3546" s="2">
        <v>88050</v>
      </c>
      <c r="O3546" s="33">
        <v>2.1783077796706418E-2</v>
      </c>
      <c r="P3546" s="2">
        <v>2554</v>
      </c>
      <c r="Q3546" s="2">
        <v>118322</v>
      </c>
      <c r="R3546" s="2">
        <v>88314</v>
      </c>
      <c r="S3546" s="35">
        <v>2.8919537106234572E-2</v>
      </c>
      <c r="T3546" t="s">
        <v>4388</v>
      </c>
      <c r="U3546" t="s">
        <v>4388</v>
      </c>
      <c r="V3546" s="5" t="s">
        <v>4390</v>
      </c>
      <c r="W3546" s="5">
        <v>0</v>
      </c>
      <c r="X3546" s="4">
        <v>4.7749618166989041E-3</v>
      </c>
      <c r="Y3546" s="6">
        <v>590</v>
      </c>
      <c r="Z3546" s="4">
        <v>7.1364593095281544E-3</v>
      </c>
      <c r="AA3546" s="5">
        <v>104</v>
      </c>
      <c r="AC3546" s="16" t="str">
        <f t="shared" si="330"/>
        <v/>
      </c>
      <c r="AD3546" s="16" t="str">
        <f t="shared" si="331"/>
        <v/>
      </c>
      <c r="AE3546" s="16" t="str">
        <f t="shared" si="332"/>
        <v/>
      </c>
      <c r="AF3546" s="16" t="str">
        <f t="shared" si="333"/>
        <v/>
      </c>
      <c r="AG3546" s="16">
        <f t="shared" si="334"/>
        <v>3.3694498922933476E-2</v>
      </c>
      <c r="AH3546" s="16" t="str">
        <f t="shared" si="335"/>
        <v/>
      </c>
      <c r="AI3546" s="17" t="str">
        <f>IF('Peer Comparison Tool'!$D$11="NR","",IF($C3546='Peer Comparison Tool'!$D$9,COUNT('ALLL &lt;50B Database'!$AI$1:AI3545)+1,""))</f>
        <v/>
      </c>
    </row>
    <row r="3547" spans="1:35" x14ac:dyDescent="0.25">
      <c r="A3547" t="s">
        <v>2024</v>
      </c>
      <c r="B3547">
        <v>961446</v>
      </c>
      <c r="C3547" s="5" t="s">
        <v>1963</v>
      </c>
      <c r="D3547" s="5" t="s">
        <v>4390</v>
      </c>
      <c r="E3547" s="5" t="s">
        <v>4388</v>
      </c>
      <c r="F3547" s="2">
        <v>1306</v>
      </c>
      <c r="G3547" s="2">
        <v>121933</v>
      </c>
      <c r="H3547" s="2">
        <v>101938</v>
      </c>
      <c r="I3547" s="2">
        <v>2437</v>
      </c>
      <c r="J3547" s="2">
        <v>99501</v>
      </c>
      <c r="K3547" s="33">
        <v>1.3125496226168581E-2</v>
      </c>
      <c r="L3547" s="2">
        <v>1213</v>
      </c>
      <c r="M3547" s="2">
        <v>113373</v>
      </c>
      <c r="N3547" s="2">
        <v>96174</v>
      </c>
      <c r="O3547" s="33">
        <v>1.2612556408176847E-2</v>
      </c>
      <c r="P3547" s="2">
        <v>1244</v>
      </c>
      <c r="Q3547" s="2">
        <v>115102</v>
      </c>
      <c r="R3547" s="2">
        <v>99063</v>
      </c>
      <c r="S3547" s="35">
        <v>1.2557665324086692E-2</v>
      </c>
      <c r="T3547" t="s">
        <v>4388</v>
      </c>
      <c r="U3547" t="s">
        <v>4388</v>
      </c>
      <c r="V3547" s="5" t="s">
        <v>4390</v>
      </c>
      <c r="W3547" s="5">
        <v>0</v>
      </c>
      <c r="X3547" s="4">
        <v>5.6783090208188843E-4</v>
      </c>
      <c r="Y3547" s="6">
        <v>62</v>
      </c>
      <c r="Z3547" s="4">
        <v>-5.4891084090154599E-5</v>
      </c>
      <c r="AA3547" s="5">
        <v>2360</v>
      </c>
      <c r="AC3547" s="16" t="str">
        <f t="shared" si="330"/>
        <v/>
      </c>
      <c r="AD3547" s="16" t="str">
        <f t="shared" si="331"/>
        <v/>
      </c>
      <c r="AE3547" s="16" t="str">
        <f t="shared" si="332"/>
        <v/>
      </c>
      <c r="AF3547" s="16" t="str">
        <f t="shared" si="333"/>
        <v/>
      </c>
      <c r="AG3547" s="16">
        <f t="shared" si="334"/>
        <v>1.3125496226168581E-2</v>
      </c>
      <c r="AH3547" s="16" t="str">
        <f t="shared" si="335"/>
        <v/>
      </c>
      <c r="AI3547" s="17" t="str">
        <f>IF('Peer Comparison Tool'!$D$11="NR","",IF($C3547='Peer Comparison Tool'!$D$9,COUNT('ALLL &lt;50B Database'!$AI$1:AI3546)+1,""))</f>
        <v/>
      </c>
    </row>
    <row r="3548" spans="1:35" x14ac:dyDescent="0.25">
      <c r="A3548" t="s">
        <v>3159</v>
      </c>
      <c r="B3548">
        <v>820879</v>
      </c>
      <c r="C3548" s="5" t="s">
        <v>3064</v>
      </c>
      <c r="D3548" s="5" t="s">
        <v>4390</v>
      </c>
      <c r="E3548" s="5" t="s">
        <v>4388</v>
      </c>
      <c r="F3548" s="2">
        <v>176</v>
      </c>
      <c r="G3548" s="2">
        <v>121772</v>
      </c>
      <c r="H3548" s="2">
        <v>62555</v>
      </c>
      <c r="I3548" s="2">
        <v>0</v>
      </c>
      <c r="J3548" s="2">
        <v>62555</v>
      </c>
      <c r="K3548" s="33">
        <v>2.8135240987930622E-3</v>
      </c>
      <c r="L3548" s="2">
        <v>167</v>
      </c>
      <c r="M3548" s="2">
        <v>115523</v>
      </c>
      <c r="N3548" s="2">
        <v>61343</v>
      </c>
      <c r="O3548" s="33">
        <v>2.7223970135141743E-3</v>
      </c>
      <c r="P3548" s="2">
        <v>171</v>
      </c>
      <c r="Q3548" s="2">
        <v>115629</v>
      </c>
      <c r="R3548" s="2">
        <v>61968</v>
      </c>
      <c r="S3548" s="35">
        <v>2.7594887683965916E-3</v>
      </c>
      <c r="T3548" t="s">
        <v>4388</v>
      </c>
      <c r="U3548" t="s">
        <v>4388</v>
      </c>
      <c r="V3548" s="5" t="s">
        <v>4390</v>
      </c>
      <c r="W3548" s="5">
        <v>0</v>
      </c>
      <c r="X3548" s="4">
        <v>5.403533039647062E-5</v>
      </c>
      <c r="Y3548" s="6">
        <v>5</v>
      </c>
      <c r="Z3548" s="4">
        <v>3.7091754882417373E-5</v>
      </c>
      <c r="AA3548" s="5">
        <v>4752</v>
      </c>
      <c r="AC3548" s="16" t="str">
        <f t="shared" si="330"/>
        <v/>
      </c>
      <c r="AD3548" s="16" t="str">
        <f t="shared" si="331"/>
        <v/>
      </c>
      <c r="AE3548" s="16" t="str">
        <f t="shared" si="332"/>
        <v/>
      </c>
      <c r="AF3548" s="16" t="str">
        <f t="shared" si="333"/>
        <v/>
      </c>
      <c r="AG3548" s="16">
        <f t="shared" si="334"/>
        <v>2.8135240987930622E-3</v>
      </c>
      <c r="AH3548" s="16" t="str">
        <f t="shared" si="335"/>
        <v/>
      </c>
      <c r="AI3548" s="17" t="str">
        <f>IF('Peer Comparison Tool'!$D$11="NR","",IF($C3548='Peer Comparison Tool'!$D$9,COUNT('ALLL &lt;50B Database'!$AI$1:AI3547)+1,""))</f>
        <v/>
      </c>
    </row>
    <row r="3549" spans="1:35" x14ac:dyDescent="0.25">
      <c r="A3549" t="s">
        <v>1167</v>
      </c>
      <c r="B3549">
        <v>1007930</v>
      </c>
      <c r="C3549" s="5" t="s">
        <v>926</v>
      </c>
      <c r="D3549" s="5" t="s">
        <v>4390</v>
      </c>
      <c r="E3549" s="5">
        <v>2</v>
      </c>
      <c r="F3549" s="2">
        <v>353</v>
      </c>
      <c r="G3549" s="2">
        <v>121641</v>
      </c>
      <c r="H3549" s="2">
        <v>66715</v>
      </c>
      <c r="I3549" s="2">
        <v>105</v>
      </c>
      <c r="J3549" s="2">
        <v>66610</v>
      </c>
      <c r="K3549" s="33">
        <v>5.2995045788920584E-3</v>
      </c>
      <c r="L3549" s="2">
        <v>346</v>
      </c>
      <c r="M3549" s="2">
        <v>111060</v>
      </c>
      <c r="N3549" s="2">
        <v>65353</v>
      </c>
      <c r="O3549" s="33">
        <v>5.2943246675745568E-3</v>
      </c>
      <c r="P3549" s="2">
        <v>342</v>
      </c>
      <c r="Q3549" s="2">
        <v>112946</v>
      </c>
      <c r="R3549" s="2">
        <v>64396</v>
      </c>
      <c r="S3549" s="35">
        <v>5.3108888750854092E-3</v>
      </c>
      <c r="T3549" t="s">
        <v>4388</v>
      </c>
      <c r="U3549" t="s">
        <v>4388</v>
      </c>
      <c r="V3549" s="5" t="s">
        <v>4390</v>
      </c>
      <c r="W3549" s="5">
        <v>0</v>
      </c>
      <c r="X3549" s="4">
        <v>-1.1384296193350796E-5</v>
      </c>
      <c r="Y3549" s="6">
        <v>11</v>
      </c>
      <c r="Z3549" s="4">
        <v>1.6564207510852413E-5</v>
      </c>
      <c r="AA3549" s="5">
        <v>4636</v>
      </c>
      <c r="AC3549" s="16" t="str">
        <f t="shared" si="330"/>
        <v/>
      </c>
      <c r="AD3549" s="16" t="str">
        <f t="shared" si="331"/>
        <v/>
      </c>
      <c r="AE3549" s="16" t="str">
        <f t="shared" si="332"/>
        <v/>
      </c>
      <c r="AF3549" s="16" t="str">
        <f t="shared" si="333"/>
        <v/>
      </c>
      <c r="AG3549" s="16">
        <f t="shared" si="334"/>
        <v>5.2995045788920584E-3</v>
      </c>
      <c r="AH3549" s="16" t="str">
        <f t="shared" si="335"/>
        <v/>
      </c>
      <c r="AI3549" s="17" t="str">
        <f>IF('Peer Comparison Tool'!$D$11="NR","",IF($C3549='Peer Comparison Tool'!$D$9,COUNT('ALLL &lt;50B Database'!$AI$1:AI3548)+1,""))</f>
        <v/>
      </c>
    </row>
    <row r="3550" spans="1:35" x14ac:dyDescent="0.25">
      <c r="A3550" t="s">
        <v>2023</v>
      </c>
      <c r="B3550">
        <v>242958</v>
      </c>
      <c r="C3550" s="5" t="s">
        <v>1963</v>
      </c>
      <c r="D3550" s="5" t="s">
        <v>4390</v>
      </c>
      <c r="E3550" s="5" t="s">
        <v>4388</v>
      </c>
      <c r="F3550" s="2">
        <v>987</v>
      </c>
      <c r="G3550" s="2">
        <v>121610</v>
      </c>
      <c r="H3550" s="2">
        <v>84222</v>
      </c>
      <c r="I3550" s="2">
        <v>7068</v>
      </c>
      <c r="J3550" s="2">
        <v>77154</v>
      </c>
      <c r="K3550" s="33">
        <v>1.2792596624931955E-2</v>
      </c>
      <c r="L3550" s="2">
        <v>942</v>
      </c>
      <c r="M3550" s="2">
        <v>106281</v>
      </c>
      <c r="N3550" s="2">
        <v>79084</v>
      </c>
      <c r="O3550" s="33">
        <v>1.1911385362399473E-2</v>
      </c>
      <c r="P3550" s="2">
        <v>966</v>
      </c>
      <c r="Q3550" s="2">
        <v>115766</v>
      </c>
      <c r="R3550" s="2">
        <v>78932</v>
      </c>
      <c r="S3550" s="35">
        <v>1.2238382405108194E-2</v>
      </c>
      <c r="T3550" t="s">
        <v>4388</v>
      </c>
      <c r="U3550" t="s">
        <v>4388</v>
      </c>
      <c r="V3550" s="5" t="s">
        <v>4390</v>
      </c>
      <c r="W3550" s="5">
        <v>0</v>
      </c>
      <c r="X3550" s="4">
        <v>5.5421421982376068E-4</v>
      </c>
      <c r="Y3550" s="6">
        <v>21</v>
      </c>
      <c r="Z3550" s="4">
        <v>3.2699704270872099E-4</v>
      </c>
      <c r="AA3550" s="5">
        <v>2552</v>
      </c>
      <c r="AC3550" s="16" t="str">
        <f t="shared" si="330"/>
        <v/>
      </c>
      <c r="AD3550" s="16" t="str">
        <f t="shared" si="331"/>
        <v/>
      </c>
      <c r="AE3550" s="16" t="str">
        <f t="shared" si="332"/>
        <v/>
      </c>
      <c r="AF3550" s="16" t="str">
        <f t="shared" si="333"/>
        <v/>
      </c>
      <c r="AG3550" s="16">
        <f t="shared" si="334"/>
        <v>1.2792596624931955E-2</v>
      </c>
      <c r="AH3550" s="16" t="str">
        <f t="shared" si="335"/>
        <v/>
      </c>
      <c r="AI3550" s="17" t="str">
        <f>IF('Peer Comparison Tool'!$D$11="NR","",IF($C3550='Peer Comparison Tool'!$D$9,COUNT('ALLL &lt;50B Database'!$AI$1:AI3549)+1,""))</f>
        <v/>
      </c>
    </row>
    <row r="3551" spans="1:35" x14ac:dyDescent="0.25">
      <c r="A3551" t="s">
        <v>3160</v>
      </c>
      <c r="B3551">
        <v>210779</v>
      </c>
      <c r="C3551" s="5" t="s">
        <v>3064</v>
      </c>
      <c r="D3551" s="5" t="s">
        <v>4390</v>
      </c>
      <c r="E3551" s="5" t="s">
        <v>4388</v>
      </c>
      <c r="F3551" s="2">
        <v>1062</v>
      </c>
      <c r="G3551" s="2">
        <v>121229</v>
      </c>
      <c r="H3551" s="2">
        <v>89149</v>
      </c>
      <c r="I3551" s="2">
        <v>0</v>
      </c>
      <c r="J3551" s="2">
        <v>89149</v>
      </c>
      <c r="K3551" s="33">
        <v>1.1912640635340834E-2</v>
      </c>
      <c r="L3551" s="2">
        <v>1058</v>
      </c>
      <c r="M3551" s="2">
        <v>115782</v>
      </c>
      <c r="N3551" s="2">
        <v>87427</v>
      </c>
      <c r="O3551" s="33">
        <v>1.2101524700607364E-2</v>
      </c>
      <c r="P3551" s="2">
        <v>1051</v>
      </c>
      <c r="Q3551" s="2">
        <v>115513</v>
      </c>
      <c r="R3551" s="2">
        <v>89354</v>
      </c>
      <c r="S3551" s="35">
        <v>1.1762204266177228E-2</v>
      </c>
      <c r="T3551" t="s">
        <v>4388</v>
      </c>
      <c r="U3551" t="s">
        <v>4388</v>
      </c>
      <c r="V3551" s="5" t="s">
        <v>4390</v>
      </c>
      <c r="W3551" s="5">
        <v>0</v>
      </c>
      <c r="X3551" s="4">
        <v>1.5043636916360625E-4</v>
      </c>
      <c r="Y3551" s="6">
        <v>11</v>
      </c>
      <c r="Z3551" s="4">
        <v>-3.3932043443013656E-4</v>
      </c>
      <c r="AA3551" s="5">
        <v>2970</v>
      </c>
      <c r="AC3551" s="16" t="str">
        <f t="shared" si="330"/>
        <v/>
      </c>
      <c r="AD3551" s="16" t="str">
        <f t="shared" si="331"/>
        <v/>
      </c>
      <c r="AE3551" s="16" t="str">
        <f t="shared" si="332"/>
        <v/>
      </c>
      <c r="AF3551" s="16" t="str">
        <f t="shared" si="333"/>
        <v/>
      </c>
      <c r="AG3551" s="16">
        <f t="shared" si="334"/>
        <v>1.1912640635340834E-2</v>
      </c>
      <c r="AH3551" s="16" t="str">
        <f t="shared" si="335"/>
        <v/>
      </c>
      <c r="AI3551" s="17" t="str">
        <f>IF('Peer Comparison Tool'!$D$11="NR","",IF($C3551='Peer Comparison Tool'!$D$9,COUNT('ALLL &lt;50B Database'!$AI$1:AI3550)+1,""))</f>
        <v/>
      </c>
    </row>
    <row r="3552" spans="1:35" x14ac:dyDescent="0.25">
      <c r="A3552" t="s">
        <v>2590</v>
      </c>
      <c r="B3552">
        <v>624956</v>
      </c>
      <c r="C3552" s="5" t="s">
        <v>2569</v>
      </c>
      <c r="D3552" s="5" t="s">
        <v>4390</v>
      </c>
      <c r="E3552" s="5" t="s">
        <v>4388</v>
      </c>
      <c r="F3552" s="2">
        <v>1098</v>
      </c>
      <c r="G3552" s="2">
        <v>121211</v>
      </c>
      <c r="H3552" s="2">
        <v>71391</v>
      </c>
      <c r="I3552" s="2">
        <v>7208</v>
      </c>
      <c r="J3552" s="2">
        <v>64183</v>
      </c>
      <c r="K3552" s="33">
        <v>1.710733371765109E-2</v>
      </c>
      <c r="L3552" s="2">
        <v>988</v>
      </c>
      <c r="M3552" s="2">
        <v>105885</v>
      </c>
      <c r="N3552" s="2">
        <v>65399</v>
      </c>
      <c r="O3552" s="33">
        <v>1.5107264637073962E-2</v>
      </c>
      <c r="P3552" s="2">
        <v>1009</v>
      </c>
      <c r="Q3552" s="2">
        <v>107214</v>
      </c>
      <c r="R3552" s="2">
        <v>64866</v>
      </c>
      <c r="S3552" s="35">
        <v>1.5555144451638763E-2</v>
      </c>
      <c r="T3552" t="s">
        <v>4388</v>
      </c>
      <c r="U3552" t="s">
        <v>4388</v>
      </c>
      <c r="V3552" s="5" t="s">
        <v>4390</v>
      </c>
      <c r="W3552" s="5">
        <v>0</v>
      </c>
      <c r="X3552" s="4">
        <v>1.5521892660123274E-3</v>
      </c>
      <c r="Y3552" s="6">
        <v>89</v>
      </c>
      <c r="Z3552" s="4">
        <v>4.4787981456480101E-4</v>
      </c>
      <c r="AA3552" s="5">
        <v>1015</v>
      </c>
      <c r="AC3552" s="16" t="str">
        <f t="shared" si="330"/>
        <v/>
      </c>
      <c r="AD3552" s="16" t="str">
        <f t="shared" si="331"/>
        <v/>
      </c>
      <c r="AE3552" s="16" t="str">
        <f t="shared" si="332"/>
        <v/>
      </c>
      <c r="AF3552" s="16" t="str">
        <f t="shared" si="333"/>
        <v/>
      </c>
      <c r="AG3552" s="16">
        <f t="shared" si="334"/>
        <v>1.710733371765109E-2</v>
      </c>
      <c r="AH3552" s="16" t="str">
        <f t="shared" si="335"/>
        <v/>
      </c>
      <c r="AI3552" s="17" t="str">
        <f>IF('Peer Comparison Tool'!$D$11="NR","",IF($C3552='Peer Comparison Tool'!$D$9,COUNT('ALLL &lt;50B Database'!$AI$1:AI3551)+1,""))</f>
        <v/>
      </c>
    </row>
    <row r="3553" spans="1:35" x14ac:dyDescent="0.25">
      <c r="A3553" t="s">
        <v>670</v>
      </c>
      <c r="B3553">
        <v>156970</v>
      </c>
      <c r="C3553" s="5" t="s">
        <v>561</v>
      </c>
      <c r="D3553" s="5" t="s">
        <v>4387</v>
      </c>
      <c r="E3553" s="5" t="s">
        <v>4388</v>
      </c>
      <c r="F3553" s="2">
        <v>881</v>
      </c>
      <c r="G3553" s="2">
        <v>121205</v>
      </c>
      <c r="H3553" s="2">
        <v>95153</v>
      </c>
      <c r="I3553" s="2">
        <v>3284</v>
      </c>
      <c r="J3553" s="2">
        <v>91869</v>
      </c>
      <c r="K3553" s="33">
        <v>9.5897419151182665E-3</v>
      </c>
      <c r="L3553" s="2">
        <v>725</v>
      </c>
      <c r="M3553" s="2">
        <v>104581</v>
      </c>
      <c r="N3553" s="2">
        <v>87638</v>
      </c>
      <c r="O3553" s="33">
        <v>8.2726671078755792E-3</v>
      </c>
      <c r="P3553" s="2">
        <v>782</v>
      </c>
      <c r="Q3553" s="2">
        <v>112685</v>
      </c>
      <c r="R3553" s="2">
        <v>90087</v>
      </c>
      <c r="S3553" s="35">
        <v>8.6804977410725181E-3</v>
      </c>
      <c r="T3553" t="s">
        <v>4388</v>
      </c>
      <c r="U3553" t="s">
        <v>4388</v>
      </c>
      <c r="V3553" s="5" t="s">
        <v>4387</v>
      </c>
      <c r="W3553" s="5">
        <v>0</v>
      </c>
      <c r="X3553" s="4">
        <v>9.0924417404574832E-4</v>
      </c>
      <c r="Y3553" s="6">
        <v>99</v>
      </c>
      <c r="Z3553" s="4">
        <v>4.0783063319693898E-4</v>
      </c>
      <c r="AA3553" s="5">
        <v>3924</v>
      </c>
      <c r="AC3553" s="16" t="str">
        <f t="shared" si="330"/>
        <v/>
      </c>
      <c r="AD3553" s="16" t="str">
        <f t="shared" si="331"/>
        <v/>
      </c>
      <c r="AE3553" s="16" t="str">
        <f t="shared" si="332"/>
        <v/>
      </c>
      <c r="AF3553" s="16" t="str">
        <f t="shared" si="333"/>
        <v/>
      </c>
      <c r="AG3553" s="16">
        <f t="shared" si="334"/>
        <v>9.5897419151182665E-3</v>
      </c>
      <c r="AH3553" s="16" t="str">
        <f t="shared" si="335"/>
        <v/>
      </c>
      <c r="AI3553" s="17" t="str">
        <f>IF('Peer Comparison Tool'!$D$11="NR","",IF($C3553='Peer Comparison Tool'!$D$9,COUNT('ALLL &lt;50B Database'!$AI$1:AI3552)+1,""))</f>
        <v/>
      </c>
    </row>
    <row r="3554" spans="1:35" x14ac:dyDescent="0.25">
      <c r="A3554" t="s">
        <v>925</v>
      </c>
      <c r="B3554">
        <v>427960</v>
      </c>
      <c r="C3554" s="5" t="s">
        <v>917</v>
      </c>
      <c r="D3554" s="5" t="s">
        <v>4390</v>
      </c>
      <c r="E3554" s="5" t="s">
        <v>4388</v>
      </c>
      <c r="F3554" s="2">
        <v>606</v>
      </c>
      <c r="G3554" s="2">
        <v>121183</v>
      </c>
      <c r="H3554" s="2">
        <v>70310</v>
      </c>
      <c r="I3554" s="2">
        <v>9693</v>
      </c>
      <c r="J3554" s="2">
        <v>60617</v>
      </c>
      <c r="K3554" s="33">
        <v>9.997195506211129E-3</v>
      </c>
      <c r="L3554" s="2">
        <v>624</v>
      </c>
      <c r="M3554" s="2">
        <v>105837</v>
      </c>
      <c r="N3554" s="2">
        <v>62415</v>
      </c>
      <c r="O3554" s="33">
        <v>9.9975967315549148E-3</v>
      </c>
      <c r="P3554" s="2">
        <v>626</v>
      </c>
      <c r="Q3554" s="2">
        <v>102385</v>
      </c>
      <c r="R3554" s="2">
        <v>62709</v>
      </c>
      <c r="S3554" s="35">
        <v>9.9826181249900326E-3</v>
      </c>
      <c r="T3554" t="s">
        <v>4388</v>
      </c>
      <c r="U3554" t="s">
        <v>4388</v>
      </c>
      <c r="V3554" s="5" t="s">
        <v>4390</v>
      </c>
      <c r="W3554" s="5">
        <v>0</v>
      </c>
      <c r="X3554" s="4">
        <v>1.457738122109635E-5</v>
      </c>
      <c r="Y3554" s="6">
        <v>-20</v>
      </c>
      <c r="Z3554" s="4">
        <v>-1.4978606564882216E-5</v>
      </c>
      <c r="AA3554" s="5">
        <v>3782</v>
      </c>
      <c r="AC3554" s="16" t="str">
        <f t="shared" si="330"/>
        <v/>
      </c>
      <c r="AD3554" s="16" t="str">
        <f t="shared" si="331"/>
        <v/>
      </c>
      <c r="AE3554" s="16" t="str">
        <f t="shared" si="332"/>
        <v/>
      </c>
      <c r="AF3554" s="16" t="str">
        <f t="shared" si="333"/>
        <v/>
      </c>
      <c r="AG3554" s="16">
        <f t="shared" si="334"/>
        <v>9.997195506211129E-3</v>
      </c>
      <c r="AH3554" s="16" t="str">
        <f t="shared" si="335"/>
        <v/>
      </c>
      <c r="AI3554" s="17" t="str">
        <f>IF('Peer Comparison Tool'!$D$11="NR","",IF($C3554='Peer Comparison Tool'!$D$9,COUNT('ALLL &lt;50B Database'!$AI$1:AI3553)+1,""))</f>
        <v/>
      </c>
    </row>
    <row r="3555" spans="1:35" x14ac:dyDescent="0.25">
      <c r="A3555" t="s">
        <v>177</v>
      </c>
      <c r="B3555">
        <v>843542</v>
      </c>
      <c r="C3555" s="5" t="s">
        <v>113</v>
      </c>
      <c r="D3555" s="5" t="s">
        <v>4390</v>
      </c>
      <c r="E3555" s="5" t="s">
        <v>4388</v>
      </c>
      <c r="F3555" s="2">
        <v>547</v>
      </c>
      <c r="G3555" s="2">
        <v>121147</v>
      </c>
      <c r="H3555" s="2">
        <v>46922</v>
      </c>
      <c r="I3555" s="2">
        <v>6682</v>
      </c>
      <c r="J3555" s="2">
        <v>40240</v>
      </c>
      <c r="K3555" s="33">
        <v>1.3593439363817097E-2</v>
      </c>
      <c r="L3555" s="2">
        <v>523</v>
      </c>
      <c r="M3555" s="2">
        <v>110454</v>
      </c>
      <c r="N3555" s="2">
        <v>36415</v>
      </c>
      <c r="O3555" s="33">
        <v>1.4362213373609775E-2</v>
      </c>
      <c r="P3555" s="2">
        <v>535</v>
      </c>
      <c r="Q3555" s="2">
        <v>105976</v>
      </c>
      <c r="R3555" s="2">
        <v>38097</v>
      </c>
      <c r="S3555" s="35">
        <v>1.4043100506601569E-2</v>
      </c>
      <c r="T3555" t="s">
        <v>4388</v>
      </c>
      <c r="U3555" t="s">
        <v>4388</v>
      </c>
      <c r="V3555" s="5" t="s">
        <v>4390</v>
      </c>
      <c r="W3555" s="5">
        <v>0</v>
      </c>
      <c r="X3555" s="4">
        <v>-4.4966114278447225E-4</v>
      </c>
      <c r="Y3555" s="6">
        <v>12</v>
      </c>
      <c r="Z3555" s="4">
        <v>-3.1911286700820642E-4</v>
      </c>
      <c r="AA3555" s="5">
        <v>2160</v>
      </c>
      <c r="AC3555" s="16" t="str">
        <f t="shared" si="330"/>
        <v/>
      </c>
      <c r="AD3555" s="16" t="str">
        <f t="shared" si="331"/>
        <v/>
      </c>
      <c r="AE3555" s="16" t="str">
        <f t="shared" si="332"/>
        <v/>
      </c>
      <c r="AF3555" s="16" t="str">
        <f t="shared" si="333"/>
        <v/>
      </c>
      <c r="AG3555" s="16">
        <f t="shared" si="334"/>
        <v>1.3593439363817097E-2</v>
      </c>
      <c r="AH3555" s="16" t="str">
        <f t="shared" si="335"/>
        <v/>
      </c>
      <c r="AI3555" s="17" t="str">
        <f>IF('Peer Comparison Tool'!$D$11="NR","",IF($C3555='Peer Comparison Tool'!$D$9,COUNT('ALLL &lt;50B Database'!$AI$1:AI3554)+1,""))</f>
        <v/>
      </c>
    </row>
    <row r="3556" spans="1:35" x14ac:dyDescent="0.25">
      <c r="A3556" t="s">
        <v>858</v>
      </c>
      <c r="B3556">
        <v>621245</v>
      </c>
      <c r="C3556" s="5" t="s">
        <v>716</v>
      </c>
      <c r="D3556" s="5" t="s">
        <v>4390</v>
      </c>
      <c r="E3556" s="5" t="s">
        <v>4388</v>
      </c>
      <c r="F3556" s="2">
        <v>1620</v>
      </c>
      <c r="G3556" s="2">
        <v>120981</v>
      </c>
      <c r="H3556" s="2">
        <v>60875</v>
      </c>
      <c r="I3556" s="2">
        <v>0</v>
      </c>
      <c r="J3556" s="2">
        <v>60875</v>
      </c>
      <c r="K3556" s="33">
        <v>2.6611909650924026E-2</v>
      </c>
      <c r="L3556" s="2">
        <v>1469</v>
      </c>
      <c r="M3556" s="2">
        <v>113304</v>
      </c>
      <c r="N3556" s="2">
        <v>62815</v>
      </c>
      <c r="O3556" s="33">
        <v>2.3386133885218499E-2</v>
      </c>
      <c r="P3556" s="2">
        <v>1545</v>
      </c>
      <c r="Q3556" s="2">
        <v>113181</v>
      </c>
      <c r="R3556" s="2">
        <v>60060</v>
      </c>
      <c r="S3556" s="35">
        <v>2.5724275724275724E-2</v>
      </c>
      <c r="T3556" t="s">
        <v>4388</v>
      </c>
      <c r="U3556" t="s">
        <v>4388</v>
      </c>
      <c r="V3556" s="5" t="s">
        <v>4390</v>
      </c>
      <c r="W3556" s="5">
        <v>0</v>
      </c>
      <c r="X3556" s="4">
        <v>8.8763392664830201E-4</v>
      </c>
      <c r="Y3556" s="6">
        <v>75</v>
      </c>
      <c r="Z3556" s="4">
        <v>2.3381418390572249E-3</v>
      </c>
      <c r="AA3556" s="5">
        <v>206</v>
      </c>
      <c r="AC3556" s="16" t="str">
        <f t="shared" si="330"/>
        <v/>
      </c>
      <c r="AD3556" s="16" t="str">
        <f t="shared" si="331"/>
        <v/>
      </c>
      <c r="AE3556" s="16" t="str">
        <f t="shared" si="332"/>
        <v/>
      </c>
      <c r="AF3556" s="16" t="str">
        <f t="shared" si="333"/>
        <v/>
      </c>
      <c r="AG3556" s="16">
        <f t="shared" si="334"/>
        <v>2.6611909650924026E-2</v>
      </c>
      <c r="AH3556" s="16" t="str">
        <f t="shared" si="335"/>
        <v/>
      </c>
      <c r="AI3556" s="17" t="str">
        <f>IF('Peer Comparison Tool'!$D$11="NR","",IF($C3556='Peer Comparison Tool'!$D$9,COUNT('ALLL &lt;50B Database'!$AI$1:AI3555)+1,""))</f>
        <v/>
      </c>
    </row>
    <row r="3557" spans="1:35" x14ac:dyDescent="0.25">
      <c r="A3557" t="s">
        <v>548</v>
      </c>
      <c r="B3557">
        <v>3629484</v>
      </c>
      <c r="C3557" s="5" t="s">
        <v>462</v>
      </c>
      <c r="D3557" s="5" t="s">
        <v>4390</v>
      </c>
      <c r="E3557" s="5" t="s">
        <v>4388</v>
      </c>
      <c r="F3557" s="2">
        <v>938</v>
      </c>
      <c r="G3557" s="2">
        <v>120877</v>
      </c>
      <c r="H3557" s="2">
        <v>75056</v>
      </c>
      <c r="I3557" s="2">
        <v>8926</v>
      </c>
      <c r="J3557" s="2">
        <v>66130</v>
      </c>
      <c r="K3557" s="33">
        <v>1.4184182670497505E-2</v>
      </c>
      <c r="L3557" s="2">
        <v>593</v>
      </c>
      <c r="M3557" s="2">
        <v>90233</v>
      </c>
      <c r="N3557" s="2">
        <v>69038</v>
      </c>
      <c r="O3557" s="33">
        <v>8.5894724644398745E-3</v>
      </c>
      <c r="P3557" s="2">
        <v>607</v>
      </c>
      <c r="Q3557" s="2">
        <v>106920</v>
      </c>
      <c r="R3557" s="2">
        <v>67200</v>
      </c>
      <c r="S3557" s="35">
        <v>9.0327380952380954E-3</v>
      </c>
      <c r="T3557" t="s">
        <v>4388</v>
      </c>
      <c r="U3557" t="s">
        <v>4388</v>
      </c>
      <c r="V3557" s="5" t="s">
        <v>4390</v>
      </c>
      <c r="W3557" s="5">
        <v>0</v>
      </c>
      <c r="X3557" s="4">
        <v>5.1514445752594094E-3</v>
      </c>
      <c r="Y3557" s="6">
        <v>331</v>
      </c>
      <c r="Z3557" s="4">
        <v>4.4326563079822093E-4</v>
      </c>
      <c r="AA3557" s="5">
        <v>1894</v>
      </c>
      <c r="AC3557" s="16" t="str">
        <f t="shared" si="330"/>
        <v/>
      </c>
      <c r="AD3557" s="16" t="str">
        <f t="shared" si="331"/>
        <v/>
      </c>
      <c r="AE3557" s="16" t="str">
        <f t="shared" si="332"/>
        <v/>
      </c>
      <c r="AF3557" s="16" t="str">
        <f t="shared" si="333"/>
        <v/>
      </c>
      <c r="AG3557" s="16">
        <f t="shared" si="334"/>
        <v>1.4184182670497505E-2</v>
      </c>
      <c r="AH3557" s="16" t="str">
        <f t="shared" si="335"/>
        <v/>
      </c>
      <c r="AI3557" s="17">
        <f>IF('Peer Comparison Tool'!$D$11="NR","",IF($C3557='Peer Comparison Tool'!$D$9,COUNT('ALLL &lt;50B Database'!$AI$1:AI3556)+1,""))</f>
        <v>87</v>
      </c>
    </row>
    <row r="3558" spans="1:35" x14ac:dyDescent="0.25">
      <c r="A3558" t="s">
        <v>2902</v>
      </c>
      <c r="B3558">
        <v>657178</v>
      </c>
      <c r="C3558" s="5" t="s">
        <v>2850</v>
      </c>
      <c r="D3558" s="5" t="s">
        <v>4390</v>
      </c>
      <c r="E3558" s="5" t="s">
        <v>4388</v>
      </c>
      <c r="F3558" s="2">
        <v>862</v>
      </c>
      <c r="G3558" s="2">
        <v>120854</v>
      </c>
      <c r="H3558" s="2">
        <v>88020</v>
      </c>
      <c r="I3558" s="2">
        <v>0</v>
      </c>
      <c r="J3558" s="2">
        <v>88020</v>
      </c>
      <c r="K3558" s="33">
        <v>9.7932288116337196E-3</v>
      </c>
      <c r="L3558" s="2">
        <v>846</v>
      </c>
      <c r="M3558" s="2">
        <v>120170</v>
      </c>
      <c r="N3558" s="2">
        <v>85325</v>
      </c>
      <c r="O3558" s="33">
        <v>9.9150307647231182E-3</v>
      </c>
      <c r="P3558" s="2">
        <v>862</v>
      </c>
      <c r="Q3558" s="2">
        <v>119355</v>
      </c>
      <c r="R3558" s="2">
        <v>83969</v>
      </c>
      <c r="S3558" s="35">
        <v>1.0265693291571889E-2</v>
      </c>
      <c r="T3558" t="s">
        <v>4388</v>
      </c>
      <c r="U3558" t="s">
        <v>4388</v>
      </c>
      <c r="V3558" s="5" t="s">
        <v>4390</v>
      </c>
      <c r="W3558" s="5">
        <v>0</v>
      </c>
      <c r="X3558" s="4">
        <v>-4.7246447993816963E-4</v>
      </c>
      <c r="Y3558" s="6">
        <v>0</v>
      </c>
      <c r="Z3558" s="4">
        <v>3.5066252684877106E-4</v>
      </c>
      <c r="AA3558" s="5">
        <v>3847</v>
      </c>
      <c r="AC3558" s="16" t="str">
        <f t="shared" si="330"/>
        <v/>
      </c>
      <c r="AD3558" s="16" t="str">
        <f t="shared" si="331"/>
        <v/>
      </c>
      <c r="AE3558" s="16" t="str">
        <f t="shared" si="332"/>
        <v/>
      </c>
      <c r="AF3558" s="16" t="str">
        <f t="shared" si="333"/>
        <v/>
      </c>
      <c r="AG3558" s="16">
        <f t="shared" si="334"/>
        <v>9.7932288116337196E-3</v>
      </c>
      <c r="AH3558" s="16" t="str">
        <f t="shared" si="335"/>
        <v/>
      </c>
      <c r="AI3558" s="17" t="str">
        <f>IF('Peer Comparison Tool'!$D$11="NR","",IF($C3558='Peer Comparison Tool'!$D$9,COUNT('ALLL &lt;50B Database'!$AI$1:AI3557)+1,""))</f>
        <v/>
      </c>
    </row>
    <row r="3559" spans="1:35" x14ac:dyDescent="0.25">
      <c r="A3559" t="s">
        <v>2775</v>
      </c>
      <c r="B3559">
        <v>2726050</v>
      </c>
      <c r="C3559" s="5" t="s">
        <v>2711</v>
      </c>
      <c r="D3559" s="5" t="s">
        <v>4390</v>
      </c>
      <c r="E3559" s="5" t="s">
        <v>4388</v>
      </c>
      <c r="F3559" s="2">
        <v>2084</v>
      </c>
      <c r="G3559" s="2">
        <v>120793</v>
      </c>
      <c r="H3559" s="2">
        <v>102247</v>
      </c>
      <c r="I3559" s="2">
        <v>3276</v>
      </c>
      <c r="J3559" s="2">
        <v>98971</v>
      </c>
      <c r="K3559" s="33">
        <v>2.1056673166887269E-2</v>
      </c>
      <c r="L3559" s="2">
        <v>1965</v>
      </c>
      <c r="M3559" s="2">
        <v>125842</v>
      </c>
      <c r="N3559" s="2">
        <v>102614</v>
      </c>
      <c r="O3559" s="33">
        <v>1.9149433800456077E-2</v>
      </c>
      <c r="P3559" s="2">
        <v>2096</v>
      </c>
      <c r="Q3559" s="2">
        <v>121203</v>
      </c>
      <c r="R3559" s="2">
        <v>101779</v>
      </c>
      <c r="S3559" s="35">
        <v>2.0593639159355075E-2</v>
      </c>
      <c r="T3559" t="s">
        <v>4388</v>
      </c>
      <c r="U3559" t="s">
        <v>4388</v>
      </c>
      <c r="V3559" s="5" t="s">
        <v>4390</v>
      </c>
      <c r="W3559" s="5">
        <v>0</v>
      </c>
      <c r="X3559" s="4">
        <v>4.6303400753219467E-4</v>
      </c>
      <c r="Y3559" s="6">
        <v>-12</v>
      </c>
      <c r="Z3559" s="4">
        <v>1.4442053588989978E-3</v>
      </c>
      <c r="AA3559" s="5">
        <v>462</v>
      </c>
      <c r="AC3559" s="16" t="str">
        <f t="shared" si="330"/>
        <v/>
      </c>
      <c r="AD3559" s="16" t="str">
        <f t="shared" si="331"/>
        <v/>
      </c>
      <c r="AE3559" s="16" t="str">
        <f t="shared" si="332"/>
        <v/>
      </c>
      <c r="AF3559" s="16" t="str">
        <f t="shared" si="333"/>
        <v/>
      </c>
      <c r="AG3559" s="16">
        <f t="shared" si="334"/>
        <v>2.1056673166887269E-2</v>
      </c>
      <c r="AH3559" s="16" t="str">
        <f t="shared" si="335"/>
        <v/>
      </c>
      <c r="AI3559" s="17" t="str">
        <f>IF('Peer Comparison Tool'!$D$11="NR","",IF($C3559='Peer Comparison Tool'!$D$9,COUNT('ALLL &lt;50B Database'!$AI$1:AI3558)+1,""))</f>
        <v/>
      </c>
    </row>
    <row r="3560" spans="1:35" x14ac:dyDescent="0.25">
      <c r="A3560" t="s">
        <v>3961</v>
      </c>
      <c r="B3560">
        <v>891253</v>
      </c>
      <c r="C3560" s="5" t="s">
        <v>3704</v>
      </c>
      <c r="D3560" s="5" t="s">
        <v>4390</v>
      </c>
      <c r="E3560" s="5" t="s">
        <v>4388</v>
      </c>
      <c r="F3560" s="2">
        <v>242</v>
      </c>
      <c r="G3560" s="2">
        <v>120778</v>
      </c>
      <c r="H3560" s="2">
        <v>5834</v>
      </c>
      <c r="I3560" s="2">
        <v>0</v>
      </c>
      <c r="J3560" s="2">
        <v>5834</v>
      </c>
      <c r="K3560" s="33">
        <v>4.1480973603016801E-2</v>
      </c>
      <c r="L3560" s="2">
        <v>242</v>
      </c>
      <c r="M3560" s="2">
        <v>117920</v>
      </c>
      <c r="N3560" s="2">
        <v>8198</v>
      </c>
      <c r="O3560" s="33">
        <v>2.9519394974383995E-2</v>
      </c>
      <c r="P3560" s="2">
        <v>242</v>
      </c>
      <c r="Q3560" s="2">
        <v>108322</v>
      </c>
      <c r="R3560" s="2">
        <v>7706</v>
      </c>
      <c r="S3560" s="35">
        <v>3.1404100700752662E-2</v>
      </c>
      <c r="T3560" t="s">
        <v>4388</v>
      </c>
      <c r="U3560" t="s">
        <v>4388</v>
      </c>
      <c r="V3560" s="5" t="s">
        <v>4390</v>
      </c>
      <c r="W3560" s="5">
        <v>0</v>
      </c>
      <c r="X3560" s="4">
        <v>1.0076872902264139E-2</v>
      </c>
      <c r="Y3560" s="6">
        <v>0</v>
      </c>
      <c r="Z3560" s="4">
        <v>1.884705726368667E-3</v>
      </c>
      <c r="AA3560" s="5">
        <v>57</v>
      </c>
      <c r="AC3560" s="16" t="str">
        <f t="shared" si="330"/>
        <v/>
      </c>
      <c r="AD3560" s="16" t="str">
        <f t="shared" si="331"/>
        <v/>
      </c>
      <c r="AE3560" s="16" t="str">
        <f t="shared" si="332"/>
        <v/>
      </c>
      <c r="AF3560" s="16" t="str">
        <f t="shared" si="333"/>
        <v/>
      </c>
      <c r="AG3560" s="16">
        <f t="shared" si="334"/>
        <v>4.1480973603016801E-2</v>
      </c>
      <c r="AH3560" s="16" t="str">
        <f t="shared" si="335"/>
        <v/>
      </c>
      <c r="AI3560" s="17" t="str">
        <f>IF('Peer Comparison Tool'!$D$11="NR","",IF($C3560='Peer Comparison Tool'!$D$9,COUNT('ALLL &lt;50B Database'!$AI$1:AI3559)+1,""))</f>
        <v/>
      </c>
    </row>
    <row r="3561" spans="1:35" x14ac:dyDescent="0.25">
      <c r="A3561" t="s">
        <v>3158</v>
      </c>
      <c r="B3561">
        <v>380878</v>
      </c>
      <c r="C3561" s="5" t="s">
        <v>3064</v>
      </c>
      <c r="D3561" s="5" t="s">
        <v>4390</v>
      </c>
      <c r="E3561" s="5" t="s">
        <v>4388</v>
      </c>
      <c r="F3561" s="2">
        <v>223</v>
      </c>
      <c r="G3561" s="2">
        <v>120719</v>
      </c>
      <c r="H3561" s="2">
        <v>69717</v>
      </c>
      <c r="I3561" s="2">
        <v>0</v>
      </c>
      <c r="J3561" s="2">
        <v>69717</v>
      </c>
      <c r="K3561" s="33">
        <v>3.1986459543583345E-3</v>
      </c>
      <c r="L3561" s="2">
        <v>223</v>
      </c>
      <c r="M3561" s="2">
        <v>117834</v>
      </c>
      <c r="N3561" s="2">
        <v>68825</v>
      </c>
      <c r="O3561" s="33">
        <v>3.240101707228478E-3</v>
      </c>
      <c r="P3561" s="2">
        <v>223</v>
      </c>
      <c r="Q3561" s="2">
        <v>116835</v>
      </c>
      <c r="R3561" s="2">
        <v>69443</v>
      </c>
      <c r="S3561" s="35">
        <v>3.2112667943493224E-3</v>
      </c>
      <c r="T3561" t="s">
        <v>4388</v>
      </c>
      <c r="U3561" t="s">
        <v>4388</v>
      </c>
      <c r="V3561" s="5" t="s">
        <v>4390</v>
      </c>
      <c r="W3561" s="5">
        <v>0</v>
      </c>
      <c r="X3561" s="4">
        <v>-1.262083999098787E-5</v>
      </c>
      <c r="Y3561" s="6">
        <v>0</v>
      </c>
      <c r="Z3561" s="4">
        <v>-2.8834912879155666E-5</v>
      </c>
      <c r="AA3561" s="5">
        <v>4737</v>
      </c>
      <c r="AC3561" s="16" t="str">
        <f t="shared" si="330"/>
        <v/>
      </c>
      <c r="AD3561" s="16" t="str">
        <f t="shared" si="331"/>
        <v/>
      </c>
      <c r="AE3561" s="16" t="str">
        <f t="shared" si="332"/>
        <v/>
      </c>
      <c r="AF3561" s="16" t="str">
        <f t="shared" si="333"/>
        <v/>
      </c>
      <c r="AG3561" s="16">
        <f t="shared" si="334"/>
        <v>3.1986459543583345E-3</v>
      </c>
      <c r="AH3561" s="16" t="str">
        <f t="shared" si="335"/>
        <v/>
      </c>
      <c r="AI3561" s="17" t="str">
        <f>IF('Peer Comparison Tool'!$D$11="NR","",IF($C3561='Peer Comparison Tool'!$D$9,COUNT('ALLL &lt;50B Database'!$AI$1:AI3560)+1,""))</f>
        <v/>
      </c>
    </row>
    <row r="3562" spans="1:35" x14ac:dyDescent="0.25">
      <c r="A3562" t="s">
        <v>397</v>
      </c>
      <c r="B3562">
        <v>256076</v>
      </c>
      <c r="C3562" s="5" t="s">
        <v>343</v>
      </c>
      <c r="D3562" s="5" t="s">
        <v>4390</v>
      </c>
      <c r="E3562" s="5" t="s">
        <v>4388</v>
      </c>
      <c r="F3562" s="2">
        <v>913</v>
      </c>
      <c r="G3562" s="2">
        <v>120715</v>
      </c>
      <c r="H3562" s="2">
        <v>95458</v>
      </c>
      <c r="I3562" s="2">
        <v>1367</v>
      </c>
      <c r="J3562" s="2">
        <v>94091</v>
      </c>
      <c r="K3562" s="33">
        <v>9.7033722672731724E-3</v>
      </c>
      <c r="L3562" s="2">
        <v>875</v>
      </c>
      <c r="M3562" s="2">
        <v>111226</v>
      </c>
      <c r="N3562" s="2">
        <v>92933</v>
      </c>
      <c r="O3562" s="33">
        <v>9.4153852775655574E-3</v>
      </c>
      <c r="P3562" s="2">
        <v>892</v>
      </c>
      <c r="Q3562" s="2">
        <v>112817</v>
      </c>
      <c r="R3562" s="2">
        <v>93430</v>
      </c>
      <c r="S3562" s="35">
        <v>9.5472546291341109E-3</v>
      </c>
      <c r="T3562" t="s">
        <v>4388</v>
      </c>
      <c r="U3562" t="s">
        <v>4388</v>
      </c>
      <c r="V3562" s="5" t="s">
        <v>4390</v>
      </c>
      <c r="W3562" s="5">
        <v>0</v>
      </c>
      <c r="X3562" s="4">
        <v>1.5611763813906145E-4</v>
      </c>
      <c r="Y3562" s="6">
        <v>21</v>
      </c>
      <c r="Z3562" s="4">
        <v>1.3186935156855352E-4</v>
      </c>
      <c r="AA3562" s="5">
        <v>3884</v>
      </c>
      <c r="AC3562" s="16" t="str">
        <f t="shared" si="330"/>
        <v/>
      </c>
      <c r="AD3562" s="16" t="str">
        <f t="shared" si="331"/>
        <v/>
      </c>
      <c r="AE3562" s="16" t="str">
        <f t="shared" si="332"/>
        <v/>
      </c>
      <c r="AF3562" s="16" t="str">
        <f t="shared" si="333"/>
        <v/>
      </c>
      <c r="AG3562" s="16">
        <f t="shared" si="334"/>
        <v>9.7033722672731724E-3</v>
      </c>
      <c r="AH3562" s="16" t="str">
        <f t="shared" si="335"/>
        <v/>
      </c>
      <c r="AI3562" s="17" t="str">
        <f>IF('Peer Comparison Tool'!$D$11="NR","",IF($C3562='Peer Comparison Tool'!$D$9,COUNT('ALLL &lt;50B Database'!$AI$1:AI3561)+1,""))</f>
        <v/>
      </c>
    </row>
    <row r="3563" spans="1:35" x14ac:dyDescent="0.25">
      <c r="A3563" t="s">
        <v>1477</v>
      </c>
      <c r="B3563">
        <v>3479018</v>
      </c>
      <c r="C3563" s="5" t="s">
        <v>3704</v>
      </c>
      <c r="D3563" s="5" t="s">
        <v>4390</v>
      </c>
      <c r="E3563" s="5" t="s">
        <v>4388</v>
      </c>
      <c r="F3563" s="2">
        <v>649</v>
      </c>
      <c r="G3563" s="2">
        <v>120328</v>
      </c>
      <c r="H3563" s="2">
        <v>76118</v>
      </c>
      <c r="I3563" s="2">
        <v>0</v>
      </c>
      <c r="J3563" s="2">
        <v>76118</v>
      </c>
      <c r="K3563" s="33">
        <v>8.5262355815969946E-3</v>
      </c>
      <c r="L3563" s="2">
        <v>609</v>
      </c>
      <c r="M3563" s="2">
        <v>99875</v>
      </c>
      <c r="N3563" s="2">
        <v>72001</v>
      </c>
      <c r="O3563" s="33">
        <v>8.4582158581130822E-3</v>
      </c>
      <c r="P3563" s="2">
        <v>627</v>
      </c>
      <c r="Q3563" s="2">
        <v>105116</v>
      </c>
      <c r="R3563" s="2">
        <v>73930</v>
      </c>
      <c r="S3563" s="35">
        <v>8.4809955363181391E-3</v>
      </c>
      <c r="T3563" t="s">
        <v>4388</v>
      </c>
      <c r="U3563" t="s">
        <v>4388</v>
      </c>
      <c r="V3563" s="5" t="s">
        <v>4390</v>
      </c>
      <c r="W3563" s="5">
        <v>0</v>
      </c>
      <c r="X3563" s="4">
        <v>4.5240045278855529E-5</v>
      </c>
      <c r="Y3563" s="6">
        <v>22</v>
      </c>
      <c r="Z3563" s="4">
        <v>2.27796782050569E-5</v>
      </c>
      <c r="AA3563" s="5">
        <v>4194</v>
      </c>
      <c r="AC3563" s="16" t="str">
        <f t="shared" si="330"/>
        <v/>
      </c>
      <c r="AD3563" s="16" t="str">
        <f t="shared" si="331"/>
        <v/>
      </c>
      <c r="AE3563" s="16" t="str">
        <f t="shared" si="332"/>
        <v/>
      </c>
      <c r="AF3563" s="16" t="str">
        <f t="shared" si="333"/>
        <v/>
      </c>
      <c r="AG3563" s="16">
        <f t="shared" si="334"/>
        <v>8.5262355815969946E-3</v>
      </c>
      <c r="AH3563" s="16" t="str">
        <f t="shared" si="335"/>
        <v/>
      </c>
      <c r="AI3563" s="17" t="str">
        <f>IF('Peer Comparison Tool'!$D$11="NR","",IF($C3563='Peer Comparison Tool'!$D$9,COUNT('ALLL &lt;50B Database'!$AI$1:AI3562)+1,""))</f>
        <v/>
      </c>
    </row>
    <row r="3564" spans="1:35" x14ac:dyDescent="0.25">
      <c r="A3564" t="s">
        <v>2184</v>
      </c>
      <c r="B3564">
        <v>344852</v>
      </c>
      <c r="C3564" s="5" t="s">
        <v>2041</v>
      </c>
      <c r="D3564" s="5" t="s">
        <v>4390</v>
      </c>
      <c r="E3564" s="5" t="s">
        <v>4388</v>
      </c>
      <c r="F3564" s="2">
        <v>549</v>
      </c>
      <c r="G3564" s="2">
        <v>120319</v>
      </c>
      <c r="H3564" s="2">
        <v>37064</v>
      </c>
      <c r="I3564" s="2">
        <v>3529</v>
      </c>
      <c r="J3564" s="2">
        <v>33535</v>
      </c>
      <c r="K3564" s="33">
        <v>1.6370955717906664E-2</v>
      </c>
      <c r="L3564" s="2">
        <v>547</v>
      </c>
      <c r="M3564" s="2">
        <v>107601</v>
      </c>
      <c r="N3564" s="2">
        <v>33455</v>
      </c>
      <c r="O3564" s="33">
        <v>1.635032132715588E-2</v>
      </c>
      <c r="P3564" s="2">
        <v>548</v>
      </c>
      <c r="Q3564" s="2">
        <v>108184</v>
      </c>
      <c r="R3564" s="2">
        <v>34206</v>
      </c>
      <c r="S3564" s="35">
        <v>1.6020581184587501E-2</v>
      </c>
      <c r="T3564" t="s">
        <v>4388</v>
      </c>
      <c r="U3564" t="s">
        <v>4388</v>
      </c>
      <c r="V3564" s="5" t="s">
        <v>4390</v>
      </c>
      <c r="W3564" s="5">
        <v>0</v>
      </c>
      <c r="X3564" s="4">
        <v>3.5037453331916366E-4</v>
      </c>
      <c r="Y3564" s="6">
        <v>1</v>
      </c>
      <c r="Z3564" s="4">
        <v>-3.2974014256837922E-4</v>
      </c>
      <c r="AA3564" s="5">
        <v>1175</v>
      </c>
      <c r="AC3564" s="16" t="str">
        <f t="shared" si="330"/>
        <v/>
      </c>
      <c r="AD3564" s="16" t="str">
        <f t="shared" si="331"/>
        <v/>
      </c>
      <c r="AE3564" s="16" t="str">
        <f t="shared" si="332"/>
        <v/>
      </c>
      <c r="AF3564" s="16" t="str">
        <f t="shared" si="333"/>
        <v/>
      </c>
      <c r="AG3564" s="16">
        <f t="shared" si="334"/>
        <v>1.6370955717906664E-2</v>
      </c>
      <c r="AH3564" s="16" t="str">
        <f t="shared" si="335"/>
        <v/>
      </c>
      <c r="AI3564" s="17" t="str">
        <f>IF('Peer Comparison Tool'!$D$11="NR","",IF($C3564='Peer Comparison Tool'!$D$9,COUNT('ALLL &lt;50B Database'!$AI$1:AI3563)+1,""))</f>
        <v/>
      </c>
    </row>
    <row r="3565" spans="1:35" x14ac:dyDescent="0.25">
      <c r="A3565" t="s">
        <v>668</v>
      </c>
      <c r="B3565">
        <v>937553</v>
      </c>
      <c r="C3565" s="5" t="s">
        <v>2299</v>
      </c>
      <c r="D3565" s="5" t="s">
        <v>4390</v>
      </c>
      <c r="E3565" s="5" t="s">
        <v>4388</v>
      </c>
      <c r="F3565" s="2">
        <v>1026</v>
      </c>
      <c r="G3565" s="2">
        <v>120231</v>
      </c>
      <c r="H3565" s="2">
        <v>79494</v>
      </c>
      <c r="I3565" s="2">
        <v>2325</v>
      </c>
      <c r="J3565" s="2">
        <v>77169</v>
      </c>
      <c r="K3565" s="33">
        <v>1.3295494304707849E-2</v>
      </c>
      <c r="L3565" s="2">
        <v>1018</v>
      </c>
      <c r="M3565" s="2">
        <v>119533</v>
      </c>
      <c r="N3565" s="2">
        <v>78602</v>
      </c>
      <c r="O3565" s="33">
        <v>1.2951324393781329E-2</v>
      </c>
      <c r="P3565" s="2">
        <v>1000</v>
      </c>
      <c r="Q3565" s="2">
        <v>116319</v>
      </c>
      <c r="R3565" s="2">
        <v>76550</v>
      </c>
      <c r="S3565" s="35">
        <v>1.3063357282821686E-2</v>
      </c>
      <c r="T3565" t="s">
        <v>4388</v>
      </c>
      <c r="U3565" t="s">
        <v>4388</v>
      </c>
      <c r="V3565" s="5" t="s">
        <v>4390</v>
      </c>
      <c r="W3565" s="5">
        <v>0</v>
      </c>
      <c r="X3565" s="4">
        <v>2.3213702188616334E-4</v>
      </c>
      <c r="Y3565" s="6">
        <v>26</v>
      </c>
      <c r="Z3565" s="4">
        <v>1.1203288904035671E-4</v>
      </c>
      <c r="AA3565" s="5">
        <v>2272</v>
      </c>
      <c r="AC3565" s="16" t="str">
        <f t="shared" si="330"/>
        <v/>
      </c>
      <c r="AD3565" s="16" t="str">
        <f t="shared" si="331"/>
        <v/>
      </c>
      <c r="AE3565" s="16" t="str">
        <f t="shared" si="332"/>
        <v/>
      </c>
      <c r="AF3565" s="16" t="str">
        <f t="shared" si="333"/>
        <v/>
      </c>
      <c r="AG3565" s="16">
        <f t="shared" si="334"/>
        <v>1.3295494304707849E-2</v>
      </c>
      <c r="AH3565" s="16" t="str">
        <f t="shared" si="335"/>
        <v/>
      </c>
      <c r="AI3565" s="17" t="str">
        <f>IF('Peer Comparison Tool'!$D$11="NR","",IF($C3565='Peer Comparison Tool'!$D$9,COUNT('ALLL &lt;50B Database'!$AI$1:AI3564)+1,""))</f>
        <v/>
      </c>
    </row>
    <row r="3566" spans="1:35" x14ac:dyDescent="0.25">
      <c r="A3566" t="s">
        <v>857</v>
      </c>
      <c r="B3566">
        <v>805045</v>
      </c>
      <c r="C3566" s="5" t="s">
        <v>716</v>
      </c>
      <c r="D3566" s="5" t="s">
        <v>4390</v>
      </c>
      <c r="E3566" s="5" t="s">
        <v>4388</v>
      </c>
      <c r="F3566" s="2">
        <v>890</v>
      </c>
      <c r="G3566" s="2">
        <v>119939</v>
      </c>
      <c r="H3566" s="2">
        <v>96134</v>
      </c>
      <c r="I3566" s="2">
        <v>6157</v>
      </c>
      <c r="J3566" s="2">
        <v>89977</v>
      </c>
      <c r="K3566" s="33">
        <v>9.8914166953777069E-3</v>
      </c>
      <c r="L3566" s="2">
        <v>1228</v>
      </c>
      <c r="M3566" s="2">
        <v>113272</v>
      </c>
      <c r="N3566" s="2">
        <v>94785</v>
      </c>
      <c r="O3566" s="33">
        <v>1.2955636440365037E-2</v>
      </c>
      <c r="P3566" s="2">
        <v>1248</v>
      </c>
      <c r="Q3566" s="2">
        <v>114377</v>
      </c>
      <c r="R3566" s="2">
        <v>91071</v>
      </c>
      <c r="S3566" s="35">
        <v>1.3703593899265409E-2</v>
      </c>
      <c r="T3566" t="s">
        <v>4388</v>
      </c>
      <c r="U3566" t="s">
        <v>4388</v>
      </c>
      <c r="V3566" s="5" t="s">
        <v>4390</v>
      </c>
      <c r="W3566" s="5">
        <v>0</v>
      </c>
      <c r="X3566" s="4">
        <v>-3.8121772038877018E-3</v>
      </c>
      <c r="Y3566" s="6">
        <v>-358</v>
      </c>
      <c r="Z3566" s="4">
        <v>7.4795745890037131E-4</v>
      </c>
      <c r="AA3566" s="5">
        <v>3807</v>
      </c>
      <c r="AC3566" s="16" t="str">
        <f t="shared" si="330"/>
        <v/>
      </c>
      <c r="AD3566" s="16" t="str">
        <f t="shared" si="331"/>
        <v/>
      </c>
      <c r="AE3566" s="16" t="str">
        <f t="shared" si="332"/>
        <v/>
      </c>
      <c r="AF3566" s="16" t="str">
        <f t="shared" si="333"/>
        <v/>
      </c>
      <c r="AG3566" s="16">
        <f t="shared" si="334"/>
        <v>9.8914166953777069E-3</v>
      </c>
      <c r="AH3566" s="16" t="str">
        <f t="shared" si="335"/>
        <v/>
      </c>
      <c r="AI3566" s="17" t="str">
        <f>IF('Peer Comparison Tool'!$D$11="NR","",IF($C3566='Peer Comparison Tool'!$D$9,COUNT('ALLL &lt;50B Database'!$AI$1:AI3565)+1,""))</f>
        <v/>
      </c>
    </row>
    <row r="3567" spans="1:35" x14ac:dyDescent="0.25">
      <c r="A3567" t="s">
        <v>863</v>
      </c>
      <c r="B3567">
        <v>3103591</v>
      </c>
      <c r="C3567" s="5" t="s">
        <v>716</v>
      </c>
      <c r="D3567" s="5" t="s">
        <v>4387</v>
      </c>
      <c r="E3567" s="5" t="s">
        <v>4388</v>
      </c>
      <c r="F3567" s="2">
        <v>858</v>
      </c>
      <c r="G3567" s="2">
        <v>119891</v>
      </c>
      <c r="H3567" s="2">
        <v>63347</v>
      </c>
      <c r="I3567" s="2">
        <v>0</v>
      </c>
      <c r="J3567" s="2">
        <v>63347</v>
      </c>
      <c r="K3567" s="33">
        <v>1.3544445672249673E-2</v>
      </c>
      <c r="L3567" s="2">
        <v>799</v>
      </c>
      <c r="M3567" s="2">
        <v>100463</v>
      </c>
      <c r="N3567" s="2">
        <v>58452</v>
      </c>
      <c r="O3567" s="33">
        <v>1.3669335523164306E-2</v>
      </c>
      <c r="P3567" s="2">
        <v>831</v>
      </c>
      <c r="Q3567" s="2">
        <v>102035</v>
      </c>
      <c r="R3567" s="2">
        <v>59305</v>
      </c>
      <c r="S3567" s="35">
        <v>1.4012309248798583E-2</v>
      </c>
      <c r="T3567" t="s">
        <v>4388</v>
      </c>
      <c r="U3567" t="s">
        <v>4388</v>
      </c>
      <c r="V3567" s="5" t="s">
        <v>4387</v>
      </c>
      <c r="W3567" s="5">
        <v>0</v>
      </c>
      <c r="X3567" s="4">
        <v>-4.6786357654890996E-4</v>
      </c>
      <c r="Y3567" s="6">
        <v>27</v>
      </c>
      <c r="Z3567" s="4">
        <v>3.4297372563427651E-4</v>
      </c>
      <c r="AA3567" s="5">
        <v>2175</v>
      </c>
      <c r="AC3567" s="16" t="str">
        <f t="shared" si="330"/>
        <v/>
      </c>
      <c r="AD3567" s="16" t="str">
        <f t="shared" si="331"/>
        <v/>
      </c>
      <c r="AE3567" s="16" t="str">
        <f t="shared" si="332"/>
        <v/>
      </c>
      <c r="AF3567" s="16" t="str">
        <f t="shared" si="333"/>
        <v/>
      </c>
      <c r="AG3567" s="16">
        <f t="shared" si="334"/>
        <v>1.3544445672249673E-2</v>
      </c>
      <c r="AH3567" s="16" t="str">
        <f t="shared" si="335"/>
        <v/>
      </c>
      <c r="AI3567" s="17" t="str">
        <f>IF('Peer Comparison Tool'!$D$11="NR","",IF($C3567='Peer Comparison Tool'!$D$9,COUNT('ALLL &lt;50B Database'!$AI$1:AI3566)+1,""))</f>
        <v/>
      </c>
    </row>
    <row r="3568" spans="1:35" x14ac:dyDescent="0.25">
      <c r="A3568" t="s">
        <v>1496</v>
      </c>
      <c r="B3568">
        <v>71859</v>
      </c>
      <c r="C3568" s="5" t="s">
        <v>1389</v>
      </c>
      <c r="D3568" s="5" t="s">
        <v>4390</v>
      </c>
      <c r="E3568" s="5" t="s">
        <v>4388</v>
      </c>
      <c r="F3568" s="2">
        <v>197</v>
      </c>
      <c r="G3568" s="2">
        <v>119862</v>
      </c>
      <c r="H3568" s="2">
        <v>50929</v>
      </c>
      <c r="I3568" s="2">
        <v>47898</v>
      </c>
      <c r="J3568" s="2">
        <v>3031</v>
      </c>
      <c r="K3568" s="33">
        <v>6.4995051138238211E-2</v>
      </c>
      <c r="L3568" s="2">
        <v>50</v>
      </c>
      <c r="M3568" s="2">
        <v>86916</v>
      </c>
      <c r="N3568" s="2">
        <v>3037</v>
      </c>
      <c r="O3568" s="33">
        <v>1.6463615409944024E-2</v>
      </c>
      <c r="P3568" s="2">
        <v>197</v>
      </c>
      <c r="Q3568" s="2">
        <v>102582</v>
      </c>
      <c r="R3568" s="2">
        <v>3130</v>
      </c>
      <c r="S3568" s="35">
        <v>6.2939297124600641E-2</v>
      </c>
      <c r="T3568" t="s">
        <v>4388</v>
      </c>
      <c r="U3568" t="s">
        <v>4388</v>
      </c>
      <c r="V3568" s="5" t="s">
        <v>4390</v>
      </c>
      <c r="W3568" s="5">
        <v>0</v>
      </c>
      <c r="X3568" s="4">
        <v>2.0557540136375702E-3</v>
      </c>
      <c r="Y3568" s="6">
        <v>0</v>
      </c>
      <c r="Z3568" s="4">
        <v>4.6475681714656616E-2</v>
      </c>
      <c r="AA3568" s="5">
        <v>23</v>
      </c>
      <c r="AC3568" s="16" t="str">
        <f t="shared" si="330"/>
        <v/>
      </c>
      <c r="AD3568" s="16" t="str">
        <f t="shared" si="331"/>
        <v/>
      </c>
      <c r="AE3568" s="16" t="str">
        <f t="shared" si="332"/>
        <v/>
      </c>
      <c r="AF3568" s="16" t="str">
        <f t="shared" si="333"/>
        <v/>
      </c>
      <c r="AG3568" s="16">
        <f t="shared" si="334"/>
        <v>6.4995051138238211E-2</v>
      </c>
      <c r="AH3568" s="16" t="str">
        <f t="shared" si="335"/>
        <v/>
      </c>
      <c r="AI3568" s="17" t="str">
        <f>IF('Peer Comparison Tool'!$D$11="NR","",IF($C3568='Peer Comparison Tool'!$D$9,COUNT('ALLL &lt;50B Database'!$AI$1:AI3567)+1,""))</f>
        <v/>
      </c>
    </row>
    <row r="3569" spans="1:35" x14ac:dyDescent="0.25">
      <c r="A3569" t="s">
        <v>3958</v>
      </c>
      <c r="B3569">
        <v>971070</v>
      </c>
      <c r="C3569" s="5" t="s">
        <v>3704</v>
      </c>
      <c r="D3569" s="5" t="s">
        <v>4390</v>
      </c>
      <c r="E3569" s="5" t="s">
        <v>4388</v>
      </c>
      <c r="F3569" s="2">
        <v>279</v>
      </c>
      <c r="G3569" s="2">
        <v>119775</v>
      </c>
      <c r="H3569" s="2">
        <v>63903</v>
      </c>
      <c r="I3569" s="2">
        <v>0</v>
      </c>
      <c r="J3569" s="2">
        <v>63903</v>
      </c>
      <c r="K3569" s="33">
        <v>4.3659922069386415E-3</v>
      </c>
      <c r="L3569" s="2">
        <v>271</v>
      </c>
      <c r="M3569" s="2">
        <v>111536</v>
      </c>
      <c r="N3569" s="2">
        <v>64498</v>
      </c>
      <c r="O3569" s="33">
        <v>4.2016806722689074E-3</v>
      </c>
      <c r="P3569" s="2">
        <v>279</v>
      </c>
      <c r="Q3569" s="2">
        <v>111960</v>
      </c>
      <c r="R3569" s="2">
        <v>62906</v>
      </c>
      <c r="S3569" s="35">
        <v>4.4351890121768992E-3</v>
      </c>
      <c r="T3569" t="s">
        <v>4388</v>
      </c>
      <c r="U3569" t="s">
        <v>4388</v>
      </c>
      <c r="V3569" s="5" t="s">
        <v>4390</v>
      </c>
      <c r="W3569" s="5">
        <v>0</v>
      </c>
      <c r="X3569" s="4">
        <v>-6.9196805238257685E-5</v>
      </c>
      <c r="Y3569" s="6">
        <v>0</v>
      </c>
      <c r="Z3569" s="4">
        <v>2.3350833990799184E-4</v>
      </c>
      <c r="AA3569" s="5">
        <v>4693</v>
      </c>
      <c r="AC3569" s="16" t="str">
        <f t="shared" si="330"/>
        <v/>
      </c>
      <c r="AD3569" s="16" t="str">
        <f t="shared" si="331"/>
        <v/>
      </c>
      <c r="AE3569" s="16" t="str">
        <f t="shared" si="332"/>
        <v/>
      </c>
      <c r="AF3569" s="16" t="str">
        <f t="shared" si="333"/>
        <v/>
      </c>
      <c r="AG3569" s="16">
        <f t="shared" si="334"/>
        <v>4.3659922069386415E-3</v>
      </c>
      <c r="AH3569" s="16" t="str">
        <f t="shared" si="335"/>
        <v/>
      </c>
      <c r="AI3569" s="17" t="str">
        <f>IF('Peer Comparison Tool'!$D$11="NR","",IF($C3569='Peer Comparison Tool'!$D$9,COUNT('ALLL &lt;50B Database'!$AI$1:AI3568)+1,""))</f>
        <v/>
      </c>
    </row>
    <row r="3570" spans="1:35" x14ac:dyDescent="0.25">
      <c r="A3570" t="s">
        <v>1168</v>
      </c>
      <c r="B3570">
        <v>659734</v>
      </c>
      <c r="C3570" s="5" t="s">
        <v>926</v>
      </c>
      <c r="D3570" s="5" t="s">
        <v>4390</v>
      </c>
      <c r="E3570" s="5" t="s">
        <v>4388</v>
      </c>
      <c r="F3570" s="2">
        <v>662</v>
      </c>
      <c r="G3570" s="2">
        <v>119675</v>
      </c>
      <c r="H3570" s="2">
        <v>20449</v>
      </c>
      <c r="I3570" s="2">
        <v>1680</v>
      </c>
      <c r="J3570" s="2">
        <v>18769</v>
      </c>
      <c r="K3570" s="33">
        <v>3.5270925462198309E-2</v>
      </c>
      <c r="L3570" s="2">
        <v>662</v>
      </c>
      <c r="M3570" s="2">
        <v>112936</v>
      </c>
      <c r="N3570" s="2">
        <v>19347</v>
      </c>
      <c r="O3570" s="33">
        <v>3.4217191295808136E-2</v>
      </c>
      <c r="P3570" s="2">
        <v>662</v>
      </c>
      <c r="Q3570" s="2">
        <v>112855</v>
      </c>
      <c r="R3570" s="2">
        <v>18396</v>
      </c>
      <c r="S3570" s="35">
        <v>3.5986083931289409E-2</v>
      </c>
      <c r="T3570" t="s">
        <v>4388</v>
      </c>
      <c r="U3570" t="s">
        <v>4388</v>
      </c>
      <c r="V3570" s="5" t="s">
        <v>4390</v>
      </c>
      <c r="W3570" s="5">
        <v>0</v>
      </c>
      <c r="X3570" s="4">
        <v>-7.1515846909109976E-4</v>
      </c>
      <c r="Y3570" s="6">
        <v>0</v>
      </c>
      <c r="Z3570" s="4">
        <v>1.7688926354812728E-3</v>
      </c>
      <c r="AA3570" s="5">
        <v>92</v>
      </c>
      <c r="AC3570" s="16" t="str">
        <f t="shared" si="330"/>
        <v/>
      </c>
      <c r="AD3570" s="16" t="str">
        <f t="shared" si="331"/>
        <v/>
      </c>
      <c r="AE3570" s="16" t="str">
        <f t="shared" si="332"/>
        <v/>
      </c>
      <c r="AF3570" s="16" t="str">
        <f t="shared" si="333"/>
        <v/>
      </c>
      <c r="AG3570" s="16">
        <f t="shared" si="334"/>
        <v>3.5270925462198309E-2</v>
      </c>
      <c r="AH3570" s="16" t="str">
        <f t="shared" si="335"/>
        <v/>
      </c>
      <c r="AI3570" s="17" t="str">
        <f>IF('Peer Comparison Tool'!$D$11="NR","",IF($C3570='Peer Comparison Tool'!$D$9,COUNT('ALLL &lt;50B Database'!$AI$1:AI3569)+1,""))</f>
        <v/>
      </c>
    </row>
    <row r="3571" spans="1:35" x14ac:dyDescent="0.25">
      <c r="A3571" t="s">
        <v>2182</v>
      </c>
      <c r="B3571">
        <v>1008955</v>
      </c>
      <c r="C3571" s="5" t="s">
        <v>2041</v>
      </c>
      <c r="D3571" s="5" t="s">
        <v>4390</v>
      </c>
      <c r="E3571" s="5" t="s">
        <v>4388</v>
      </c>
      <c r="F3571" s="2">
        <v>645</v>
      </c>
      <c r="G3571" s="2">
        <v>119511</v>
      </c>
      <c r="H3571" s="2">
        <v>66351</v>
      </c>
      <c r="I3571" s="2">
        <v>5046</v>
      </c>
      <c r="J3571" s="2">
        <v>61305</v>
      </c>
      <c r="K3571" s="33">
        <v>1.0521164668460974E-2</v>
      </c>
      <c r="L3571" s="2">
        <v>644</v>
      </c>
      <c r="M3571" s="2">
        <v>110088</v>
      </c>
      <c r="N3571" s="2">
        <v>62822</v>
      </c>
      <c r="O3571" s="33">
        <v>1.025118589029321E-2</v>
      </c>
      <c r="P3571" s="2">
        <v>645</v>
      </c>
      <c r="Q3571" s="2">
        <v>108701</v>
      </c>
      <c r="R3571" s="2">
        <v>61716</v>
      </c>
      <c r="S3571" s="35">
        <v>1.0451098580594984E-2</v>
      </c>
      <c r="T3571" t="s">
        <v>4388</v>
      </c>
      <c r="U3571" t="s">
        <v>4388</v>
      </c>
      <c r="V3571" s="5" t="s">
        <v>4390</v>
      </c>
      <c r="W3571" s="5">
        <v>0</v>
      </c>
      <c r="X3571" s="4">
        <v>7.0066087865989363E-5</v>
      </c>
      <c r="Y3571" s="6">
        <v>0</v>
      </c>
      <c r="Z3571" s="4">
        <v>1.9991269030177408E-4</v>
      </c>
      <c r="AA3571" s="5">
        <v>3591</v>
      </c>
      <c r="AC3571" s="16" t="str">
        <f t="shared" si="330"/>
        <v/>
      </c>
      <c r="AD3571" s="16" t="str">
        <f t="shared" si="331"/>
        <v/>
      </c>
      <c r="AE3571" s="16" t="str">
        <f t="shared" si="332"/>
        <v/>
      </c>
      <c r="AF3571" s="16" t="str">
        <f t="shared" si="333"/>
        <v/>
      </c>
      <c r="AG3571" s="16">
        <f t="shared" si="334"/>
        <v>1.0521164668460974E-2</v>
      </c>
      <c r="AH3571" s="16" t="str">
        <f t="shared" si="335"/>
        <v/>
      </c>
      <c r="AI3571" s="17" t="str">
        <f>IF('Peer Comparison Tool'!$D$11="NR","",IF($C3571='Peer Comparison Tool'!$D$9,COUNT('ALLL &lt;50B Database'!$AI$1:AI3570)+1,""))</f>
        <v/>
      </c>
    </row>
    <row r="3572" spans="1:35" x14ac:dyDescent="0.25">
      <c r="A3572" t="s">
        <v>2183</v>
      </c>
      <c r="B3572">
        <v>788652</v>
      </c>
      <c r="C3572" s="5" t="s">
        <v>2041</v>
      </c>
      <c r="D3572" s="5" t="s">
        <v>4390</v>
      </c>
      <c r="E3572" s="5" t="s">
        <v>4388</v>
      </c>
      <c r="F3572" s="2">
        <v>888</v>
      </c>
      <c r="G3572" s="2">
        <v>119487</v>
      </c>
      <c r="H3572" s="2">
        <v>88808</v>
      </c>
      <c r="I3572" s="2">
        <v>6261</v>
      </c>
      <c r="J3572" s="2">
        <v>82547</v>
      </c>
      <c r="K3572" s="33">
        <v>1.0757507844016136E-2</v>
      </c>
      <c r="L3572" s="2">
        <v>710</v>
      </c>
      <c r="M3572" s="2">
        <v>106126</v>
      </c>
      <c r="N3572" s="2">
        <v>82575</v>
      </c>
      <c r="O3572" s="33">
        <v>8.598244020587344E-3</v>
      </c>
      <c r="P3572" s="2">
        <v>768</v>
      </c>
      <c r="Q3572" s="2">
        <v>108251</v>
      </c>
      <c r="R3572" s="2">
        <v>83164</v>
      </c>
      <c r="S3572" s="35">
        <v>9.2347650425664944E-3</v>
      </c>
      <c r="T3572" t="s">
        <v>4388</v>
      </c>
      <c r="U3572" t="s">
        <v>4388</v>
      </c>
      <c r="V3572" s="5" t="s">
        <v>4390</v>
      </c>
      <c r="W3572" s="5">
        <v>0</v>
      </c>
      <c r="X3572" s="4">
        <v>1.5227428014496416E-3</v>
      </c>
      <c r="Y3572" s="6">
        <v>120</v>
      </c>
      <c r="Z3572" s="4">
        <v>6.3652102197915041E-4</v>
      </c>
      <c r="AA3572" s="5">
        <v>3485</v>
      </c>
      <c r="AC3572" s="16" t="str">
        <f t="shared" si="330"/>
        <v/>
      </c>
      <c r="AD3572" s="16" t="str">
        <f t="shared" si="331"/>
        <v/>
      </c>
      <c r="AE3572" s="16" t="str">
        <f t="shared" si="332"/>
        <v/>
      </c>
      <c r="AF3572" s="16" t="str">
        <f t="shared" si="333"/>
        <v/>
      </c>
      <c r="AG3572" s="16">
        <f t="shared" si="334"/>
        <v>1.0757507844016136E-2</v>
      </c>
      <c r="AH3572" s="16" t="str">
        <f t="shared" si="335"/>
        <v/>
      </c>
      <c r="AI3572" s="17" t="str">
        <f>IF('Peer Comparison Tool'!$D$11="NR","",IF($C3572='Peer Comparison Tool'!$D$9,COUNT('ALLL &lt;50B Database'!$AI$1:AI3571)+1,""))</f>
        <v/>
      </c>
    </row>
    <row r="3573" spans="1:35" x14ac:dyDescent="0.25">
      <c r="A3573" t="s">
        <v>205</v>
      </c>
      <c r="B3573">
        <v>2919423</v>
      </c>
      <c r="C3573" s="5" t="s">
        <v>194</v>
      </c>
      <c r="D3573" s="5" t="s">
        <v>4390</v>
      </c>
      <c r="E3573" s="5" t="s">
        <v>4388</v>
      </c>
      <c r="F3573" s="2">
        <v>524</v>
      </c>
      <c r="G3573" s="2">
        <v>119418</v>
      </c>
      <c r="H3573" s="2">
        <v>75847</v>
      </c>
      <c r="I3573" s="2">
        <v>32543</v>
      </c>
      <c r="J3573" s="2">
        <v>43304</v>
      </c>
      <c r="K3573" s="33">
        <v>1.2100498799187141E-2</v>
      </c>
      <c r="L3573" s="2">
        <v>466</v>
      </c>
      <c r="M3573" s="2">
        <v>94998</v>
      </c>
      <c r="N3573" s="2">
        <v>39186</v>
      </c>
      <c r="O3573" s="33">
        <v>1.1892002245699996E-2</v>
      </c>
      <c r="P3573" s="2">
        <v>523</v>
      </c>
      <c r="Q3573" s="2">
        <v>92951</v>
      </c>
      <c r="R3573" s="2">
        <v>43565</v>
      </c>
      <c r="S3573" s="35">
        <v>1.2005049925398829E-2</v>
      </c>
      <c r="T3573" t="s">
        <v>4388</v>
      </c>
      <c r="U3573" t="s">
        <v>4388</v>
      </c>
      <c r="V3573" s="5" t="s">
        <v>4390</v>
      </c>
      <c r="W3573" s="5">
        <v>0</v>
      </c>
      <c r="X3573" s="4">
        <v>9.5448873788312252E-5</v>
      </c>
      <c r="Y3573" s="6">
        <v>1</v>
      </c>
      <c r="Z3573" s="4">
        <v>1.1304767969883348E-4</v>
      </c>
      <c r="AA3573" s="5">
        <v>2883</v>
      </c>
      <c r="AC3573" s="16" t="str">
        <f t="shared" si="330"/>
        <v/>
      </c>
      <c r="AD3573" s="16" t="str">
        <f t="shared" si="331"/>
        <v/>
      </c>
      <c r="AE3573" s="16" t="str">
        <f t="shared" si="332"/>
        <v/>
      </c>
      <c r="AF3573" s="16" t="str">
        <f t="shared" si="333"/>
        <v/>
      </c>
      <c r="AG3573" s="16">
        <f t="shared" si="334"/>
        <v>1.2100498799187141E-2</v>
      </c>
      <c r="AH3573" s="16" t="str">
        <f t="shared" si="335"/>
        <v/>
      </c>
      <c r="AI3573" s="17" t="str">
        <f>IF('Peer Comparison Tool'!$D$11="NR","",IF($C3573='Peer Comparison Tool'!$D$9,COUNT('ALLL &lt;50B Database'!$AI$1:AI3572)+1,""))</f>
        <v/>
      </c>
    </row>
    <row r="3574" spans="1:35" x14ac:dyDescent="0.25">
      <c r="A3574" t="s">
        <v>82</v>
      </c>
      <c r="B3574">
        <v>466932</v>
      </c>
      <c r="C3574" s="5" t="s">
        <v>6</v>
      </c>
      <c r="D3574" s="5" t="s">
        <v>4390</v>
      </c>
      <c r="E3574" s="5" t="s">
        <v>4388</v>
      </c>
      <c r="F3574" s="2">
        <v>1206</v>
      </c>
      <c r="G3574" s="2">
        <v>119378</v>
      </c>
      <c r="H3574" s="2">
        <v>73631</v>
      </c>
      <c r="I3574" s="2">
        <v>8570</v>
      </c>
      <c r="J3574" s="2">
        <v>65061</v>
      </c>
      <c r="K3574" s="33">
        <v>1.8536450408078574E-2</v>
      </c>
      <c r="L3574" s="2">
        <v>1184</v>
      </c>
      <c r="M3574" s="2">
        <v>104096</v>
      </c>
      <c r="N3574" s="2">
        <v>66477</v>
      </c>
      <c r="O3574" s="33">
        <v>1.7810671360019254E-2</v>
      </c>
      <c r="P3574" s="2">
        <v>1254</v>
      </c>
      <c r="Q3574" s="2">
        <v>106604</v>
      </c>
      <c r="R3574" s="2">
        <v>66994</v>
      </c>
      <c r="S3574" s="35">
        <v>1.8718094157685761E-2</v>
      </c>
      <c r="T3574" t="s">
        <v>4388</v>
      </c>
      <c r="U3574" t="s">
        <v>4388</v>
      </c>
      <c r="V3574" s="5" t="s">
        <v>4390</v>
      </c>
      <c r="W3574" s="5">
        <v>0</v>
      </c>
      <c r="X3574" s="4">
        <v>-1.8164374960718752E-4</v>
      </c>
      <c r="Y3574" s="6">
        <v>-48</v>
      </c>
      <c r="Z3574" s="4">
        <v>9.0742279766650724E-4</v>
      </c>
      <c r="AA3574" s="5">
        <v>749</v>
      </c>
      <c r="AC3574" s="16" t="str">
        <f t="shared" si="330"/>
        <v/>
      </c>
      <c r="AD3574" s="16" t="str">
        <f t="shared" si="331"/>
        <v/>
      </c>
      <c r="AE3574" s="16" t="str">
        <f t="shared" si="332"/>
        <v/>
      </c>
      <c r="AF3574" s="16" t="str">
        <f t="shared" si="333"/>
        <v/>
      </c>
      <c r="AG3574" s="16">
        <f t="shared" si="334"/>
        <v>1.8536450408078574E-2</v>
      </c>
      <c r="AH3574" s="16" t="str">
        <f t="shared" si="335"/>
        <v/>
      </c>
      <c r="AI3574" s="17" t="str">
        <f>IF('Peer Comparison Tool'!$D$11="NR","",IF($C3574='Peer Comparison Tool'!$D$9,COUNT('ALLL &lt;50B Database'!$AI$1:AI3573)+1,""))</f>
        <v/>
      </c>
    </row>
    <row r="3575" spans="1:35" x14ac:dyDescent="0.25">
      <c r="A3575" t="s">
        <v>1170</v>
      </c>
      <c r="B3575">
        <v>615879</v>
      </c>
      <c r="C3575" s="5" t="s">
        <v>926</v>
      </c>
      <c r="D3575" s="5" t="s">
        <v>4390</v>
      </c>
      <c r="E3575" s="5" t="s">
        <v>4388</v>
      </c>
      <c r="F3575" s="2">
        <v>1347</v>
      </c>
      <c r="G3575" s="2">
        <v>119357</v>
      </c>
      <c r="H3575" s="2">
        <v>94589</v>
      </c>
      <c r="I3575" s="2">
        <v>0</v>
      </c>
      <c r="J3575" s="2">
        <v>94589</v>
      </c>
      <c r="K3575" s="33">
        <v>1.4240556512913763E-2</v>
      </c>
      <c r="L3575" s="2">
        <v>1343</v>
      </c>
      <c r="M3575" s="2">
        <v>107779</v>
      </c>
      <c r="N3575" s="2">
        <v>94916</v>
      </c>
      <c r="O3575" s="33">
        <v>1.4149353112225546E-2</v>
      </c>
      <c r="P3575" s="2">
        <v>1345</v>
      </c>
      <c r="Q3575" s="2">
        <v>110727</v>
      </c>
      <c r="R3575" s="2">
        <v>94696</v>
      </c>
      <c r="S3575" s="35">
        <v>1.4203345442257329E-2</v>
      </c>
      <c r="T3575" t="s">
        <v>4388</v>
      </c>
      <c r="U3575" t="s">
        <v>4388</v>
      </c>
      <c r="V3575" s="5" t="s">
        <v>4390</v>
      </c>
      <c r="W3575" s="5">
        <v>0</v>
      </c>
      <c r="X3575" s="4">
        <v>3.7211070656434364E-5</v>
      </c>
      <c r="Y3575" s="6">
        <v>2</v>
      </c>
      <c r="Z3575" s="4">
        <v>5.3992330031782387E-5</v>
      </c>
      <c r="AA3575" s="5">
        <v>1868</v>
      </c>
      <c r="AC3575" s="16" t="str">
        <f t="shared" si="330"/>
        <v/>
      </c>
      <c r="AD3575" s="16" t="str">
        <f t="shared" si="331"/>
        <v/>
      </c>
      <c r="AE3575" s="16" t="str">
        <f t="shared" si="332"/>
        <v/>
      </c>
      <c r="AF3575" s="16" t="str">
        <f t="shared" si="333"/>
        <v/>
      </c>
      <c r="AG3575" s="16">
        <f t="shared" si="334"/>
        <v>1.4240556512913763E-2</v>
      </c>
      <c r="AH3575" s="16" t="str">
        <f t="shared" si="335"/>
        <v/>
      </c>
      <c r="AI3575" s="17" t="str">
        <f>IF('Peer Comparison Tool'!$D$11="NR","",IF($C3575='Peer Comparison Tool'!$D$9,COUNT('ALLL &lt;50B Database'!$AI$1:AI3574)+1,""))</f>
        <v/>
      </c>
    </row>
    <row r="3576" spans="1:35" x14ac:dyDescent="0.25">
      <c r="A3576" t="s">
        <v>1671</v>
      </c>
      <c r="B3576">
        <v>180144</v>
      </c>
      <c r="C3576" s="5" t="s">
        <v>1578</v>
      </c>
      <c r="D3576" s="5" t="s">
        <v>4390</v>
      </c>
      <c r="E3576" s="5" t="s">
        <v>4388</v>
      </c>
      <c r="F3576" s="2">
        <v>495</v>
      </c>
      <c r="G3576" s="2">
        <v>119073</v>
      </c>
      <c r="H3576" s="2">
        <v>70470</v>
      </c>
      <c r="I3576" s="2">
        <v>0</v>
      </c>
      <c r="J3576" s="2">
        <v>70470</v>
      </c>
      <c r="K3576" s="33">
        <v>7.0242656449553001E-3</v>
      </c>
      <c r="L3576" s="2">
        <v>473</v>
      </c>
      <c r="M3576" s="2">
        <v>110922</v>
      </c>
      <c r="N3576" s="2">
        <v>69882</v>
      </c>
      <c r="O3576" s="33">
        <v>6.7685527031281301E-3</v>
      </c>
      <c r="P3576" s="2">
        <v>484</v>
      </c>
      <c r="Q3576" s="2">
        <v>112210</v>
      </c>
      <c r="R3576" s="2">
        <v>71145</v>
      </c>
      <c r="S3576" s="35">
        <v>6.8030079415278659E-3</v>
      </c>
      <c r="T3576" t="s">
        <v>4388</v>
      </c>
      <c r="U3576" t="s">
        <v>4388</v>
      </c>
      <c r="V3576" s="5" t="s">
        <v>4390</v>
      </c>
      <c r="W3576" s="5">
        <v>0</v>
      </c>
      <c r="X3576" s="4">
        <v>2.2125770342743423E-4</v>
      </c>
      <c r="Y3576" s="6">
        <v>11</v>
      </c>
      <c r="Z3576" s="4">
        <v>3.4455238399735792E-5</v>
      </c>
      <c r="AA3576" s="5">
        <v>4449</v>
      </c>
      <c r="AC3576" s="16" t="str">
        <f t="shared" si="330"/>
        <v/>
      </c>
      <c r="AD3576" s="16" t="str">
        <f t="shared" si="331"/>
        <v/>
      </c>
      <c r="AE3576" s="16" t="str">
        <f t="shared" si="332"/>
        <v/>
      </c>
      <c r="AF3576" s="16" t="str">
        <f t="shared" si="333"/>
        <v/>
      </c>
      <c r="AG3576" s="16">
        <f t="shared" si="334"/>
        <v>7.0242656449553001E-3</v>
      </c>
      <c r="AH3576" s="16" t="str">
        <f t="shared" si="335"/>
        <v/>
      </c>
      <c r="AI3576" s="17" t="str">
        <f>IF('Peer Comparison Tool'!$D$11="NR","",IF($C3576='Peer Comparison Tool'!$D$9,COUNT('ALLL &lt;50B Database'!$AI$1:AI3575)+1,""))</f>
        <v/>
      </c>
    </row>
    <row r="3577" spans="1:35" x14ac:dyDescent="0.25">
      <c r="A3577" t="s">
        <v>2462</v>
      </c>
      <c r="B3577">
        <v>2917184</v>
      </c>
      <c r="C3577" s="5" t="s">
        <v>2299</v>
      </c>
      <c r="D3577" s="5" t="s">
        <v>4390</v>
      </c>
      <c r="E3577" s="5" t="s">
        <v>4388</v>
      </c>
      <c r="F3577" s="2">
        <v>1059</v>
      </c>
      <c r="G3577" s="2">
        <v>119049</v>
      </c>
      <c r="H3577" s="2">
        <v>82761</v>
      </c>
      <c r="I3577" s="2">
        <v>10575</v>
      </c>
      <c r="J3577" s="2">
        <v>72186</v>
      </c>
      <c r="K3577" s="33">
        <v>1.4670434710331644E-2</v>
      </c>
      <c r="L3577" s="2">
        <v>1052</v>
      </c>
      <c r="M3577" s="2">
        <v>103624</v>
      </c>
      <c r="N3577" s="2">
        <v>71131</v>
      </c>
      <c r="O3577" s="33">
        <v>1.4789613529965837E-2</v>
      </c>
      <c r="P3577" s="2">
        <v>1055</v>
      </c>
      <c r="Q3577" s="2">
        <v>106687</v>
      </c>
      <c r="R3577" s="2">
        <v>73341</v>
      </c>
      <c r="S3577" s="35">
        <v>1.4384859764660968E-2</v>
      </c>
      <c r="T3577" t="s">
        <v>4388</v>
      </c>
      <c r="U3577" t="s">
        <v>4388</v>
      </c>
      <c r="V3577" s="5" t="s">
        <v>4390</v>
      </c>
      <c r="W3577" s="5">
        <v>0</v>
      </c>
      <c r="X3577" s="4">
        <v>2.8557494567067569E-4</v>
      </c>
      <c r="Y3577" s="6">
        <v>4</v>
      </c>
      <c r="Z3577" s="4">
        <v>-4.0475376530486884E-4</v>
      </c>
      <c r="AA3577" s="5">
        <v>1711</v>
      </c>
      <c r="AC3577" s="16" t="str">
        <f t="shared" si="330"/>
        <v/>
      </c>
      <c r="AD3577" s="16" t="str">
        <f t="shared" si="331"/>
        <v/>
      </c>
      <c r="AE3577" s="16" t="str">
        <f t="shared" si="332"/>
        <v/>
      </c>
      <c r="AF3577" s="16" t="str">
        <f t="shared" si="333"/>
        <v/>
      </c>
      <c r="AG3577" s="16">
        <f t="shared" si="334"/>
        <v>1.4670434710331644E-2</v>
      </c>
      <c r="AH3577" s="16" t="str">
        <f t="shared" si="335"/>
        <v/>
      </c>
      <c r="AI3577" s="17" t="str">
        <f>IF('Peer Comparison Tool'!$D$11="NR","",IF($C3577='Peer Comparison Tool'!$D$9,COUNT('ALLL &lt;50B Database'!$AI$1:AI3576)+1,""))</f>
        <v/>
      </c>
    </row>
    <row r="3578" spans="1:35" x14ac:dyDescent="0.25">
      <c r="A3578" t="s">
        <v>3162</v>
      </c>
      <c r="B3578">
        <v>576578</v>
      </c>
      <c r="C3578" s="5" t="s">
        <v>3064</v>
      </c>
      <c r="D3578" s="5" t="s">
        <v>4390</v>
      </c>
      <c r="E3578" s="5" t="s">
        <v>4388</v>
      </c>
      <c r="F3578" s="2">
        <v>540</v>
      </c>
      <c r="G3578" s="2">
        <v>119026</v>
      </c>
      <c r="H3578" s="2">
        <v>86188</v>
      </c>
      <c r="I3578" s="2">
        <v>3940</v>
      </c>
      <c r="J3578" s="2">
        <v>82248</v>
      </c>
      <c r="K3578" s="33">
        <v>6.5655091917128684E-3</v>
      </c>
      <c r="L3578" s="2">
        <v>531</v>
      </c>
      <c r="M3578" s="2">
        <v>108918</v>
      </c>
      <c r="N3578" s="2">
        <v>76728</v>
      </c>
      <c r="O3578" s="33">
        <v>6.920550516108852E-3</v>
      </c>
      <c r="P3578" s="2">
        <v>537</v>
      </c>
      <c r="Q3578" s="2">
        <v>107106</v>
      </c>
      <c r="R3578" s="2">
        <v>77219</v>
      </c>
      <c r="S3578" s="35">
        <v>6.9542470117458137E-3</v>
      </c>
      <c r="T3578" t="s">
        <v>4388</v>
      </c>
      <c r="U3578" t="s">
        <v>4388</v>
      </c>
      <c r="V3578" s="5" t="s">
        <v>4390</v>
      </c>
      <c r="W3578" s="5">
        <v>0</v>
      </c>
      <c r="X3578" s="4">
        <v>-3.887378200329453E-4</v>
      </c>
      <c r="Y3578" s="6">
        <v>3</v>
      </c>
      <c r="Z3578" s="4">
        <v>3.3696495636961754E-5</v>
      </c>
      <c r="AA3578" s="5">
        <v>4527</v>
      </c>
      <c r="AC3578" s="16" t="str">
        <f t="shared" si="330"/>
        <v/>
      </c>
      <c r="AD3578" s="16" t="str">
        <f t="shared" si="331"/>
        <v/>
      </c>
      <c r="AE3578" s="16" t="str">
        <f t="shared" si="332"/>
        <v/>
      </c>
      <c r="AF3578" s="16" t="str">
        <f t="shared" si="333"/>
        <v/>
      </c>
      <c r="AG3578" s="16">
        <f t="shared" si="334"/>
        <v>6.5655091917128684E-3</v>
      </c>
      <c r="AH3578" s="16" t="str">
        <f t="shared" si="335"/>
        <v/>
      </c>
      <c r="AI3578" s="17" t="str">
        <f>IF('Peer Comparison Tool'!$D$11="NR","",IF($C3578='Peer Comparison Tool'!$D$9,COUNT('ALLL &lt;50B Database'!$AI$1:AI3577)+1,""))</f>
        <v/>
      </c>
    </row>
    <row r="3579" spans="1:35" x14ac:dyDescent="0.25">
      <c r="A3579" t="s">
        <v>1754</v>
      </c>
      <c r="B3579">
        <v>484057</v>
      </c>
      <c r="C3579" s="5" t="s">
        <v>3704</v>
      </c>
      <c r="D3579" s="5" t="s">
        <v>4390</v>
      </c>
      <c r="E3579" s="5" t="s">
        <v>4388</v>
      </c>
      <c r="F3579" s="2">
        <v>290</v>
      </c>
      <c r="G3579" s="2">
        <v>118999</v>
      </c>
      <c r="H3579" s="2">
        <v>49582</v>
      </c>
      <c r="I3579" s="2">
        <v>0</v>
      </c>
      <c r="J3579" s="2">
        <v>49582</v>
      </c>
      <c r="K3579" s="33">
        <v>5.8488967770561895E-3</v>
      </c>
      <c r="L3579" s="2">
        <v>243</v>
      </c>
      <c r="M3579" s="2">
        <v>113412</v>
      </c>
      <c r="N3579" s="2">
        <v>49624</v>
      </c>
      <c r="O3579" s="33">
        <v>4.8968241173625669E-3</v>
      </c>
      <c r="P3579" s="2">
        <v>279</v>
      </c>
      <c r="Q3579" s="2">
        <v>112551</v>
      </c>
      <c r="R3579" s="2">
        <v>49102</v>
      </c>
      <c r="S3579" s="35">
        <v>5.6820496110138079E-3</v>
      </c>
      <c r="T3579" t="s">
        <v>4388</v>
      </c>
      <c r="U3579" t="s">
        <v>4388</v>
      </c>
      <c r="V3579" s="5" t="s">
        <v>4390</v>
      </c>
      <c r="W3579" s="5">
        <v>0</v>
      </c>
      <c r="X3579" s="4">
        <v>1.6684716604238158E-4</v>
      </c>
      <c r="Y3579" s="6">
        <v>11</v>
      </c>
      <c r="Z3579" s="4">
        <v>7.8522549365124105E-4</v>
      </c>
      <c r="AA3579" s="5">
        <v>4592</v>
      </c>
      <c r="AC3579" s="16" t="str">
        <f t="shared" si="330"/>
        <v/>
      </c>
      <c r="AD3579" s="16" t="str">
        <f t="shared" si="331"/>
        <v/>
      </c>
      <c r="AE3579" s="16" t="str">
        <f t="shared" si="332"/>
        <v/>
      </c>
      <c r="AF3579" s="16" t="str">
        <f t="shared" si="333"/>
        <v/>
      </c>
      <c r="AG3579" s="16">
        <f t="shared" si="334"/>
        <v>5.8488967770561895E-3</v>
      </c>
      <c r="AH3579" s="16" t="str">
        <f t="shared" si="335"/>
        <v/>
      </c>
      <c r="AI3579" s="17" t="str">
        <f>IF('Peer Comparison Tool'!$D$11="NR","",IF($C3579='Peer Comparison Tool'!$D$9,COUNT('ALLL &lt;50B Database'!$AI$1:AI3578)+1,""))</f>
        <v/>
      </c>
    </row>
    <row r="3580" spans="1:35" x14ac:dyDescent="0.25">
      <c r="A3580" t="s">
        <v>4281</v>
      </c>
      <c r="B3580">
        <v>674344</v>
      </c>
      <c r="C3580" s="5" t="s">
        <v>4163</v>
      </c>
      <c r="D3580" s="5" t="s">
        <v>4390</v>
      </c>
      <c r="E3580" s="5" t="s">
        <v>4388</v>
      </c>
      <c r="F3580" s="2">
        <v>521</v>
      </c>
      <c r="G3580" s="2">
        <v>118934</v>
      </c>
      <c r="H3580" s="2">
        <v>67835</v>
      </c>
      <c r="I3580" s="2">
        <v>5541</v>
      </c>
      <c r="J3580" s="2">
        <v>62294</v>
      </c>
      <c r="K3580" s="33">
        <v>8.3635663145728324E-3</v>
      </c>
      <c r="L3580" s="2">
        <v>575</v>
      </c>
      <c r="M3580" s="2">
        <v>104453</v>
      </c>
      <c r="N3580" s="2">
        <v>62665</v>
      </c>
      <c r="O3580" s="33">
        <v>9.1757759514880712E-3</v>
      </c>
      <c r="P3580" s="2">
        <v>577</v>
      </c>
      <c r="Q3580" s="2">
        <v>106256</v>
      </c>
      <c r="R3580" s="2">
        <v>63482</v>
      </c>
      <c r="S3580" s="35">
        <v>9.08919063671592E-3</v>
      </c>
      <c r="T3580" t="s">
        <v>4388</v>
      </c>
      <c r="U3580" t="s">
        <v>4388</v>
      </c>
      <c r="V3580" s="5" t="s">
        <v>4390</v>
      </c>
      <c r="W3580" s="5">
        <v>0</v>
      </c>
      <c r="X3580" s="4">
        <v>-7.2562432214308761E-4</v>
      </c>
      <c r="Y3580" s="6">
        <v>-56</v>
      </c>
      <c r="Z3580" s="4">
        <v>-8.6585314772151187E-5</v>
      </c>
      <c r="AA3580" s="5">
        <v>4242</v>
      </c>
      <c r="AC3580" s="16" t="str">
        <f t="shared" si="330"/>
        <v/>
      </c>
      <c r="AD3580" s="16" t="str">
        <f t="shared" si="331"/>
        <v/>
      </c>
      <c r="AE3580" s="16" t="str">
        <f t="shared" si="332"/>
        <v/>
      </c>
      <c r="AF3580" s="16" t="str">
        <f t="shared" si="333"/>
        <v/>
      </c>
      <c r="AG3580" s="16">
        <f t="shared" si="334"/>
        <v>8.3635663145728324E-3</v>
      </c>
      <c r="AH3580" s="16" t="str">
        <f t="shared" si="335"/>
        <v/>
      </c>
      <c r="AI3580" s="17" t="str">
        <f>IF('Peer Comparison Tool'!$D$11="NR","",IF($C3580='Peer Comparison Tool'!$D$9,COUNT('ALLL &lt;50B Database'!$AI$1:AI3579)+1,""))</f>
        <v/>
      </c>
    </row>
    <row r="3581" spans="1:35" x14ac:dyDescent="0.25">
      <c r="A3581" t="s">
        <v>2456</v>
      </c>
      <c r="B3581">
        <v>651158</v>
      </c>
      <c r="C3581" s="5" t="s">
        <v>2299</v>
      </c>
      <c r="D3581" s="5" t="s">
        <v>4390</v>
      </c>
      <c r="E3581" s="5" t="s">
        <v>4388</v>
      </c>
      <c r="F3581" s="2">
        <v>819</v>
      </c>
      <c r="G3581" s="2">
        <v>118814</v>
      </c>
      <c r="H3581" s="2">
        <v>52316</v>
      </c>
      <c r="I3581" s="2">
        <v>1107</v>
      </c>
      <c r="J3581" s="2">
        <v>51209</v>
      </c>
      <c r="K3581" s="33">
        <v>1.5993282430822708E-2</v>
      </c>
      <c r="L3581" s="2">
        <v>796</v>
      </c>
      <c r="M3581" s="2">
        <v>109812</v>
      </c>
      <c r="N3581" s="2">
        <v>51574</v>
      </c>
      <c r="O3581" s="33">
        <v>1.5434133478109124E-2</v>
      </c>
      <c r="P3581" s="2">
        <v>786</v>
      </c>
      <c r="Q3581" s="2">
        <v>113987</v>
      </c>
      <c r="R3581" s="2">
        <v>52179</v>
      </c>
      <c r="S3581" s="35">
        <v>1.5063531305697694E-2</v>
      </c>
      <c r="T3581" t="s">
        <v>4388</v>
      </c>
      <c r="U3581" t="s">
        <v>4388</v>
      </c>
      <c r="V3581" s="5" t="s">
        <v>4390</v>
      </c>
      <c r="W3581" s="5">
        <v>0</v>
      </c>
      <c r="X3581" s="4">
        <v>9.2975112512501401E-4</v>
      </c>
      <c r="Y3581" s="6">
        <v>33</v>
      </c>
      <c r="Z3581" s="4">
        <v>-3.7060217241143001E-4</v>
      </c>
      <c r="AA3581" s="5">
        <v>1273</v>
      </c>
      <c r="AC3581" s="16" t="str">
        <f t="shared" si="330"/>
        <v/>
      </c>
      <c r="AD3581" s="16" t="str">
        <f t="shared" si="331"/>
        <v/>
      </c>
      <c r="AE3581" s="16" t="str">
        <f t="shared" si="332"/>
        <v/>
      </c>
      <c r="AF3581" s="16" t="str">
        <f t="shared" si="333"/>
        <v/>
      </c>
      <c r="AG3581" s="16">
        <f t="shared" si="334"/>
        <v>1.5993282430822708E-2</v>
      </c>
      <c r="AH3581" s="16" t="str">
        <f t="shared" si="335"/>
        <v/>
      </c>
      <c r="AI3581" s="17" t="str">
        <f>IF('Peer Comparison Tool'!$D$11="NR","",IF($C3581='Peer Comparison Tool'!$D$9,COUNT('ALLL &lt;50B Database'!$AI$1:AI3580)+1,""))</f>
        <v/>
      </c>
    </row>
    <row r="3582" spans="1:35" x14ac:dyDescent="0.25">
      <c r="A3582" t="s">
        <v>2460</v>
      </c>
      <c r="B3582">
        <v>1002355</v>
      </c>
      <c r="C3582" s="5" t="s">
        <v>2299</v>
      </c>
      <c r="D3582" s="5" t="s">
        <v>4390</v>
      </c>
      <c r="E3582" s="5" t="s">
        <v>4388</v>
      </c>
      <c r="F3582" s="2">
        <v>838</v>
      </c>
      <c r="G3582" s="2">
        <v>118747</v>
      </c>
      <c r="H3582" s="2">
        <v>90181</v>
      </c>
      <c r="I3582" s="2">
        <v>7723</v>
      </c>
      <c r="J3582" s="2">
        <v>82458</v>
      </c>
      <c r="K3582" s="33">
        <v>1.016274952096825E-2</v>
      </c>
      <c r="L3582" s="2">
        <v>832</v>
      </c>
      <c r="M3582" s="2">
        <v>104967</v>
      </c>
      <c r="N3582" s="2">
        <v>79652</v>
      </c>
      <c r="O3582" s="33">
        <v>1.0445437653794003E-2</v>
      </c>
      <c r="P3582" s="2">
        <v>818</v>
      </c>
      <c r="Q3582" s="2">
        <v>107072</v>
      </c>
      <c r="R3582" s="2">
        <v>85612</v>
      </c>
      <c r="S3582" s="35">
        <v>9.5547353174788574E-3</v>
      </c>
      <c r="T3582" t="s">
        <v>4388</v>
      </c>
      <c r="U3582" t="s">
        <v>4388</v>
      </c>
      <c r="V3582" s="5" t="s">
        <v>4390</v>
      </c>
      <c r="W3582" s="5">
        <v>0</v>
      </c>
      <c r="X3582" s="4">
        <v>6.0801420348939247E-4</v>
      </c>
      <c r="Y3582" s="6">
        <v>20</v>
      </c>
      <c r="Z3582" s="4">
        <v>-8.9070233631514603E-4</v>
      </c>
      <c r="AA3582" s="5">
        <v>3727</v>
      </c>
      <c r="AC3582" s="16" t="str">
        <f t="shared" si="330"/>
        <v/>
      </c>
      <c r="AD3582" s="16" t="str">
        <f t="shared" si="331"/>
        <v/>
      </c>
      <c r="AE3582" s="16" t="str">
        <f t="shared" si="332"/>
        <v/>
      </c>
      <c r="AF3582" s="16" t="str">
        <f t="shared" si="333"/>
        <v/>
      </c>
      <c r="AG3582" s="16">
        <f t="shared" si="334"/>
        <v>1.016274952096825E-2</v>
      </c>
      <c r="AH3582" s="16" t="str">
        <f t="shared" si="335"/>
        <v/>
      </c>
      <c r="AI3582" s="17" t="str">
        <f>IF('Peer Comparison Tool'!$D$11="NR","",IF($C3582='Peer Comparison Tool'!$D$9,COUNT('ALLL &lt;50B Database'!$AI$1:AI3581)+1,""))</f>
        <v/>
      </c>
    </row>
    <row r="3583" spans="1:35" x14ac:dyDescent="0.25">
      <c r="A3583" t="s">
        <v>801</v>
      </c>
      <c r="B3583">
        <v>741844</v>
      </c>
      <c r="C3583" s="5" t="s">
        <v>716</v>
      </c>
      <c r="D3583" s="5" t="s">
        <v>4390</v>
      </c>
      <c r="E3583" s="5" t="s">
        <v>4388</v>
      </c>
      <c r="F3583" s="2">
        <v>1073</v>
      </c>
      <c r="G3583" s="2">
        <v>118669</v>
      </c>
      <c r="H3583" s="2">
        <v>82436</v>
      </c>
      <c r="I3583" s="2">
        <v>6684</v>
      </c>
      <c r="J3583" s="2">
        <v>75752</v>
      </c>
      <c r="K3583" s="33">
        <v>1.4164642517689303E-2</v>
      </c>
      <c r="L3583" s="2">
        <v>1103</v>
      </c>
      <c r="M3583" s="2">
        <v>115308</v>
      </c>
      <c r="N3583" s="2">
        <v>73131</v>
      </c>
      <c r="O3583" s="33">
        <v>1.50825231434002E-2</v>
      </c>
      <c r="P3583" s="2">
        <v>1074</v>
      </c>
      <c r="Q3583" s="2">
        <v>116328</v>
      </c>
      <c r="R3583" s="2">
        <v>74659</v>
      </c>
      <c r="S3583" s="35">
        <v>1.4385405644329552E-2</v>
      </c>
      <c r="T3583" t="s">
        <v>4388</v>
      </c>
      <c r="U3583" t="s">
        <v>4388</v>
      </c>
      <c r="V3583" s="5" t="s">
        <v>4390</v>
      </c>
      <c r="W3583" s="5">
        <v>0</v>
      </c>
      <c r="X3583" s="4">
        <v>-2.2076312664024919E-4</v>
      </c>
      <c r="Y3583" s="6">
        <v>-1</v>
      </c>
      <c r="Z3583" s="4">
        <v>-6.9711749907064822E-4</v>
      </c>
      <c r="AA3583" s="5">
        <v>1910</v>
      </c>
      <c r="AC3583" s="16" t="str">
        <f t="shared" si="330"/>
        <v/>
      </c>
      <c r="AD3583" s="16" t="str">
        <f t="shared" si="331"/>
        <v/>
      </c>
      <c r="AE3583" s="16" t="str">
        <f t="shared" si="332"/>
        <v/>
      </c>
      <c r="AF3583" s="16" t="str">
        <f t="shared" si="333"/>
        <v/>
      </c>
      <c r="AG3583" s="16">
        <f t="shared" si="334"/>
        <v>1.4164642517689303E-2</v>
      </c>
      <c r="AH3583" s="16" t="str">
        <f t="shared" si="335"/>
        <v/>
      </c>
      <c r="AI3583" s="17" t="str">
        <f>IF('Peer Comparison Tool'!$D$11="NR","",IF($C3583='Peer Comparison Tool'!$D$9,COUNT('ALLL &lt;50B Database'!$AI$1:AI3582)+1,""))</f>
        <v/>
      </c>
    </row>
    <row r="3584" spans="1:35" x14ac:dyDescent="0.25">
      <c r="A3584" t="s">
        <v>1670</v>
      </c>
      <c r="B3584">
        <v>472018</v>
      </c>
      <c r="C3584" s="5" t="s">
        <v>1578</v>
      </c>
      <c r="D3584" s="5" t="s">
        <v>4390</v>
      </c>
      <c r="E3584" s="5" t="s">
        <v>4388</v>
      </c>
      <c r="F3584" s="2">
        <v>455</v>
      </c>
      <c r="G3584" s="2">
        <v>118631</v>
      </c>
      <c r="H3584" s="2">
        <v>65810</v>
      </c>
      <c r="I3584" s="2">
        <v>5271</v>
      </c>
      <c r="J3584" s="2">
        <v>60539</v>
      </c>
      <c r="K3584" s="33">
        <v>7.5158162506813791E-3</v>
      </c>
      <c r="L3584" s="2">
        <v>454</v>
      </c>
      <c r="M3584" s="2">
        <v>110515</v>
      </c>
      <c r="N3584" s="2">
        <v>60704</v>
      </c>
      <c r="O3584" s="33">
        <v>7.4789140748550342E-3</v>
      </c>
      <c r="P3584" s="2">
        <v>455</v>
      </c>
      <c r="Q3584" s="2">
        <v>114147</v>
      </c>
      <c r="R3584" s="2">
        <v>61859</v>
      </c>
      <c r="S3584" s="35">
        <v>7.3554373656218169E-3</v>
      </c>
      <c r="T3584" t="s">
        <v>4388</v>
      </c>
      <c r="U3584" t="s">
        <v>4388</v>
      </c>
      <c r="V3584" s="5" t="s">
        <v>4390</v>
      </c>
      <c r="W3584" s="5">
        <v>0</v>
      </c>
      <c r="X3584" s="4">
        <v>1.6037888505956218E-4</v>
      </c>
      <c r="Y3584" s="6">
        <v>0</v>
      </c>
      <c r="Z3584" s="4">
        <v>-1.2347670923321726E-4</v>
      </c>
      <c r="AA3584" s="5">
        <v>4379</v>
      </c>
      <c r="AC3584" s="16" t="str">
        <f t="shared" si="330"/>
        <v/>
      </c>
      <c r="AD3584" s="16" t="str">
        <f t="shared" si="331"/>
        <v/>
      </c>
      <c r="AE3584" s="16" t="str">
        <f t="shared" si="332"/>
        <v/>
      </c>
      <c r="AF3584" s="16" t="str">
        <f t="shared" si="333"/>
        <v/>
      </c>
      <c r="AG3584" s="16">
        <f t="shared" si="334"/>
        <v>7.5158162506813791E-3</v>
      </c>
      <c r="AH3584" s="16" t="str">
        <f t="shared" si="335"/>
        <v/>
      </c>
      <c r="AI3584" s="17" t="str">
        <f>IF('Peer Comparison Tool'!$D$11="NR","",IF($C3584='Peer Comparison Tool'!$D$9,COUNT('ALLL &lt;50B Database'!$AI$1:AI3583)+1,""))</f>
        <v/>
      </c>
    </row>
    <row r="3585" spans="1:35" x14ac:dyDescent="0.25">
      <c r="A3585" t="s">
        <v>3317</v>
      </c>
      <c r="B3585">
        <v>129358</v>
      </c>
      <c r="C3585" s="5" t="s">
        <v>3209</v>
      </c>
      <c r="D3585" s="5" t="s">
        <v>4390</v>
      </c>
      <c r="E3585" s="5" t="s">
        <v>4388</v>
      </c>
      <c r="F3585" s="2">
        <v>716</v>
      </c>
      <c r="G3585" s="2">
        <v>118539</v>
      </c>
      <c r="H3585" s="2">
        <v>93830</v>
      </c>
      <c r="I3585" s="2">
        <v>7167</v>
      </c>
      <c r="J3585" s="2">
        <v>86663</v>
      </c>
      <c r="K3585" s="33">
        <v>8.2618880029539706E-3</v>
      </c>
      <c r="L3585" s="2">
        <v>634</v>
      </c>
      <c r="M3585" s="2">
        <v>100086</v>
      </c>
      <c r="N3585" s="2">
        <v>78283</v>
      </c>
      <c r="O3585" s="33">
        <v>8.0988209445217989E-3</v>
      </c>
      <c r="P3585" s="2">
        <v>677</v>
      </c>
      <c r="Q3585" s="2">
        <v>100746</v>
      </c>
      <c r="R3585" s="2">
        <v>84551</v>
      </c>
      <c r="S3585" s="35">
        <v>8.0070016912869163E-3</v>
      </c>
      <c r="T3585" t="s">
        <v>4388</v>
      </c>
      <c r="U3585" t="s">
        <v>4388</v>
      </c>
      <c r="V3585" s="5" t="s">
        <v>4390</v>
      </c>
      <c r="W3585" s="5">
        <v>0</v>
      </c>
      <c r="X3585" s="4">
        <v>2.5488631166705432E-4</v>
      </c>
      <c r="Y3585" s="6">
        <v>39</v>
      </c>
      <c r="Z3585" s="4">
        <v>-9.1819253234882645E-5</v>
      </c>
      <c r="AA3585" s="5">
        <v>4268</v>
      </c>
      <c r="AC3585" s="16" t="str">
        <f t="shared" si="330"/>
        <v/>
      </c>
      <c r="AD3585" s="16" t="str">
        <f t="shared" si="331"/>
        <v/>
      </c>
      <c r="AE3585" s="16" t="str">
        <f t="shared" si="332"/>
        <v/>
      </c>
      <c r="AF3585" s="16" t="str">
        <f t="shared" si="333"/>
        <v/>
      </c>
      <c r="AG3585" s="16">
        <f t="shared" si="334"/>
        <v>8.2618880029539706E-3</v>
      </c>
      <c r="AH3585" s="16" t="str">
        <f t="shared" si="335"/>
        <v/>
      </c>
      <c r="AI3585" s="17" t="str">
        <f>IF('Peer Comparison Tool'!$D$11="NR","",IF($C3585='Peer Comparison Tool'!$D$9,COUNT('ALLL &lt;50B Database'!$AI$1:AI3584)+1,""))</f>
        <v/>
      </c>
    </row>
    <row r="3586" spans="1:35" x14ac:dyDescent="0.25">
      <c r="A3586" t="s">
        <v>1778</v>
      </c>
      <c r="B3586">
        <v>742636</v>
      </c>
      <c r="C3586" s="5" t="s">
        <v>1695</v>
      </c>
      <c r="D3586" s="5" t="s">
        <v>4390</v>
      </c>
      <c r="E3586" s="5" t="s">
        <v>4388</v>
      </c>
      <c r="F3586" s="2">
        <v>857</v>
      </c>
      <c r="G3586" s="2">
        <v>118455</v>
      </c>
      <c r="H3586" s="2">
        <v>67624</v>
      </c>
      <c r="I3586" s="2">
        <v>13493</v>
      </c>
      <c r="J3586" s="2">
        <v>54131</v>
      </c>
      <c r="K3586" s="33">
        <v>1.5831963200384252E-2</v>
      </c>
      <c r="L3586" s="2">
        <v>845</v>
      </c>
      <c r="M3586" s="2">
        <v>106155</v>
      </c>
      <c r="N3586" s="2">
        <v>54358</v>
      </c>
      <c r="O3586" s="33">
        <v>1.5545089959159646E-2</v>
      </c>
      <c r="P3586" s="2">
        <v>848</v>
      </c>
      <c r="Q3586" s="2">
        <v>105216</v>
      </c>
      <c r="R3586" s="2">
        <v>51213</v>
      </c>
      <c r="S3586" s="35">
        <v>1.6558295745220941E-2</v>
      </c>
      <c r="T3586" t="s">
        <v>4388</v>
      </c>
      <c r="U3586" t="s">
        <v>4388</v>
      </c>
      <c r="V3586" s="5" t="s">
        <v>4390</v>
      </c>
      <c r="W3586" s="5">
        <v>0</v>
      </c>
      <c r="X3586" s="4">
        <v>-7.2633254483668933E-4</v>
      </c>
      <c r="Y3586" s="6">
        <v>9</v>
      </c>
      <c r="Z3586" s="4">
        <v>1.0132057860612956E-3</v>
      </c>
      <c r="AA3586" s="5">
        <v>1324</v>
      </c>
      <c r="AC3586" s="16" t="str">
        <f t="shared" si="330"/>
        <v/>
      </c>
      <c r="AD3586" s="16" t="str">
        <f t="shared" si="331"/>
        <v/>
      </c>
      <c r="AE3586" s="16" t="str">
        <f t="shared" si="332"/>
        <v/>
      </c>
      <c r="AF3586" s="16" t="str">
        <f t="shared" si="333"/>
        <v/>
      </c>
      <c r="AG3586" s="16">
        <f t="shared" si="334"/>
        <v>1.5831963200384252E-2</v>
      </c>
      <c r="AH3586" s="16" t="str">
        <f t="shared" si="335"/>
        <v/>
      </c>
      <c r="AI3586" s="17" t="str">
        <f>IF('Peer Comparison Tool'!$D$11="NR","",IF($C3586='Peer Comparison Tool'!$D$9,COUNT('ALLL &lt;50B Database'!$AI$1:AI3585)+1,""))</f>
        <v/>
      </c>
    </row>
    <row r="3587" spans="1:35" x14ac:dyDescent="0.25">
      <c r="A3587" t="s">
        <v>1494</v>
      </c>
      <c r="B3587">
        <v>677354</v>
      </c>
      <c r="C3587" s="5" t="s">
        <v>1389</v>
      </c>
      <c r="D3587" s="5" t="s">
        <v>4387</v>
      </c>
      <c r="E3587" s="5" t="s">
        <v>4388</v>
      </c>
      <c r="F3587" s="2">
        <v>615</v>
      </c>
      <c r="G3587" s="2">
        <v>118443</v>
      </c>
      <c r="H3587" s="2">
        <v>56661</v>
      </c>
      <c r="I3587" s="2">
        <v>6823</v>
      </c>
      <c r="J3587" s="2">
        <v>49838</v>
      </c>
      <c r="K3587" s="33">
        <v>1.2339981540190217E-2</v>
      </c>
      <c r="L3587" s="2">
        <v>627</v>
      </c>
      <c r="M3587" s="2">
        <v>111263</v>
      </c>
      <c r="N3587" s="2">
        <v>53439</v>
      </c>
      <c r="O3587" s="33">
        <v>1.1733003985853028E-2</v>
      </c>
      <c r="P3587" s="2">
        <v>627</v>
      </c>
      <c r="Q3587" s="2">
        <v>105601</v>
      </c>
      <c r="R3587" s="2">
        <v>50290</v>
      </c>
      <c r="S3587" s="35">
        <v>1.2467687413004573E-2</v>
      </c>
      <c r="T3587" t="s">
        <v>4388</v>
      </c>
      <c r="U3587" t="s">
        <v>4388</v>
      </c>
      <c r="V3587" s="5" t="s">
        <v>4387</v>
      </c>
      <c r="W3587" s="5">
        <v>0</v>
      </c>
      <c r="X3587" s="4">
        <v>-1.2770587281435604E-4</v>
      </c>
      <c r="Y3587" s="6">
        <v>-12</v>
      </c>
      <c r="Z3587" s="4">
        <v>7.346834271515449E-4</v>
      </c>
      <c r="AA3587" s="5">
        <v>2767</v>
      </c>
      <c r="AC3587" s="16" t="str">
        <f t="shared" ref="AC3587:AC3650" si="336">IF(AND($G3587&gt;=10000000,$G3587&lt;50000000),$K3587,"")</f>
        <v/>
      </c>
      <c r="AD3587" s="16" t="str">
        <f t="shared" ref="AD3587:AD3650" si="337">IF(AND($G3587&gt;=5000000,$G3587&lt;9999999),$K3587,"")</f>
        <v/>
      </c>
      <c r="AE3587" s="16" t="str">
        <f t="shared" ref="AE3587:AE3650" si="338">IF(AND($G3587&gt;=1000000,$G3587&lt;4999999),$K3587,"")</f>
        <v/>
      </c>
      <c r="AF3587" s="16" t="str">
        <f t="shared" ref="AF3587:AF3650" si="339">IF(AND($G3587&gt;=500000,$G3587&lt;999999),$K3587,"")</f>
        <v/>
      </c>
      <c r="AG3587" s="16">
        <f t="shared" ref="AG3587:AG3650" si="340">IF(AND($G3587&gt;=100000,$G3587&lt;499999),$K3587,"")</f>
        <v>1.2339981540190217E-2</v>
      </c>
      <c r="AH3587" s="16" t="str">
        <f t="shared" ref="AH3587:AH3650" si="341">IF(AND($G3587&gt;=0,$G3587&lt;99999),$K3587,"")</f>
        <v/>
      </c>
      <c r="AI3587" s="17" t="str">
        <f>IF('Peer Comparison Tool'!$D$11="NR","",IF($C3587='Peer Comparison Tool'!$D$9,COUNT('ALLL &lt;50B Database'!$AI$1:AI3586)+1,""))</f>
        <v/>
      </c>
    </row>
    <row r="3588" spans="1:35" x14ac:dyDescent="0.25">
      <c r="A3588" t="s">
        <v>80</v>
      </c>
      <c r="B3588">
        <v>180537</v>
      </c>
      <c r="C3588" s="5" t="s">
        <v>6</v>
      </c>
      <c r="D3588" s="5" t="s">
        <v>4390</v>
      </c>
      <c r="E3588" s="5" t="s">
        <v>4388</v>
      </c>
      <c r="F3588" s="2">
        <v>2543</v>
      </c>
      <c r="G3588" s="2">
        <v>118417</v>
      </c>
      <c r="H3588" s="2">
        <v>71582</v>
      </c>
      <c r="I3588" s="2">
        <v>0</v>
      </c>
      <c r="J3588" s="2">
        <v>71582</v>
      </c>
      <c r="K3588" s="33">
        <v>3.5525690816126956E-2</v>
      </c>
      <c r="L3588" s="2">
        <v>2498</v>
      </c>
      <c r="M3588" s="2">
        <v>111439</v>
      </c>
      <c r="N3588" s="2">
        <v>71814</v>
      </c>
      <c r="O3588" s="33">
        <v>3.4784303896176233E-2</v>
      </c>
      <c r="P3588" s="2">
        <v>2566</v>
      </c>
      <c r="Q3588" s="2">
        <v>110454</v>
      </c>
      <c r="R3588" s="2">
        <v>71766</v>
      </c>
      <c r="S3588" s="35">
        <v>3.5755092940946968E-2</v>
      </c>
      <c r="T3588" t="s">
        <v>4388</v>
      </c>
      <c r="U3588" t="s">
        <v>4388</v>
      </c>
      <c r="V3588" s="5" t="s">
        <v>4390</v>
      </c>
      <c r="W3588" s="5">
        <v>0</v>
      </c>
      <c r="X3588" s="4">
        <v>-2.2940212482001204E-4</v>
      </c>
      <c r="Y3588" s="6">
        <v>-23</v>
      </c>
      <c r="Z3588" s="4">
        <v>9.7078904477073541E-4</v>
      </c>
      <c r="AA3588" s="5">
        <v>90</v>
      </c>
      <c r="AC3588" s="16" t="str">
        <f t="shared" si="336"/>
        <v/>
      </c>
      <c r="AD3588" s="16" t="str">
        <f t="shared" si="337"/>
        <v/>
      </c>
      <c r="AE3588" s="16" t="str">
        <f t="shared" si="338"/>
        <v/>
      </c>
      <c r="AF3588" s="16" t="str">
        <f t="shared" si="339"/>
        <v/>
      </c>
      <c r="AG3588" s="16">
        <f t="shared" si="340"/>
        <v>3.5525690816126956E-2</v>
      </c>
      <c r="AH3588" s="16" t="str">
        <f t="shared" si="341"/>
        <v/>
      </c>
      <c r="AI3588" s="17" t="str">
        <f>IF('Peer Comparison Tool'!$D$11="NR","",IF($C3588='Peer Comparison Tool'!$D$9,COUNT('ALLL &lt;50B Database'!$AI$1:AI3587)+1,""))</f>
        <v/>
      </c>
    </row>
    <row r="3589" spans="1:35" x14ac:dyDescent="0.25">
      <c r="A3589" t="s">
        <v>3980</v>
      </c>
      <c r="B3589">
        <v>3606971</v>
      </c>
      <c r="C3589" s="5" t="s">
        <v>3704</v>
      </c>
      <c r="D3589" s="5" t="s">
        <v>4390</v>
      </c>
      <c r="E3589" s="5" t="s">
        <v>4388</v>
      </c>
      <c r="F3589" s="2">
        <v>1826</v>
      </c>
      <c r="G3589" s="2">
        <v>118369</v>
      </c>
      <c r="H3589" s="2">
        <v>82856</v>
      </c>
      <c r="I3589" s="2">
        <v>27318</v>
      </c>
      <c r="J3589" s="2">
        <v>55538</v>
      </c>
      <c r="K3589" s="33">
        <v>3.287838957110447E-2</v>
      </c>
      <c r="L3589" s="2">
        <v>1468</v>
      </c>
      <c r="M3589" s="2">
        <v>93927</v>
      </c>
      <c r="N3589" s="2">
        <v>55869</v>
      </c>
      <c r="O3589" s="33">
        <v>2.6275752206053448E-2</v>
      </c>
      <c r="P3589" s="2">
        <v>1617</v>
      </c>
      <c r="Q3589" s="2">
        <v>88441</v>
      </c>
      <c r="R3589" s="2">
        <v>55885</v>
      </c>
      <c r="S3589" s="35">
        <v>2.8934418895947035E-2</v>
      </c>
      <c r="T3589" t="s">
        <v>4388</v>
      </c>
      <c r="U3589" t="s">
        <v>4388</v>
      </c>
      <c r="V3589" s="5" t="s">
        <v>4390</v>
      </c>
      <c r="W3589" s="5">
        <v>0</v>
      </c>
      <c r="X3589" s="4">
        <v>3.9439706751574349E-3</v>
      </c>
      <c r="Y3589" s="6">
        <v>209</v>
      </c>
      <c r="Z3589" s="4">
        <v>2.6586666898935872E-3</v>
      </c>
      <c r="AA3589" s="5">
        <v>111</v>
      </c>
      <c r="AC3589" s="16" t="str">
        <f t="shared" si="336"/>
        <v/>
      </c>
      <c r="AD3589" s="16" t="str">
        <f t="shared" si="337"/>
        <v/>
      </c>
      <c r="AE3589" s="16" t="str">
        <f t="shared" si="338"/>
        <v/>
      </c>
      <c r="AF3589" s="16" t="str">
        <f t="shared" si="339"/>
        <v/>
      </c>
      <c r="AG3589" s="16">
        <f t="shared" si="340"/>
        <v>3.287838957110447E-2</v>
      </c>
      <c r="AH3589" s="16" t="str">
        <f t="shared" si="341"/>
        <v/>
      </c>
      <c r="AI3589" s="17" t="str">
        <f>IF('Peer Comparison Tool'!$D$11="NR","",IF($C3589='Peer Comparison Tool'!$D$9,COUNT('ALLL &lt;50B Database'!$AI$1:AI3588)+1,""))</f>
        <v/>
      </c>
    </row>
    <row r="3590" spans="1:35" x14ac:dyDescent="0.25">
      <c r="A3590" t="s">
        <v>4283</v>
      </c>
      <c r="B3590">
        <v>167453</v>
      </c>
      <c r="C3590" s="5" t="s">
        <v>4163</v>
      </c>
      <c r="D3590" s="5" t="s">
        <v>4390</v>
      </c>
      <c r="E3590" s="5" t="s">
        <v>4388</v>
      </c>
      <c r="F3590" s="2">
        <v>1137</v>
      </c>
      <c r="G3590" s="2">
        <v>118342</v>
      </c>
      <c r="H3590" s="2">
        <v>83810</v>
      </c>
      <c r="I3590" s="2">
        <v>3630</v>
      </c>
      <c r="J3590" s="2">
        <v>80180</v>
      </c>
      <c r="K3590" s="33">
        <v>1.4180593664255425E-2</v>
      </c>
      <c r="L3590" s="2">
        <v>1137</v>
      </c>
      <c r="M3590" s="2">
        <v>107274</v>
      </c>
      <c r="N3590" s="2">
        <v>83891</v>
      </c>
      <c r="O3590" s="33">
        <v>1.3553301307649212E-2</v>
      </c>
      <c r="P3590" s="2">
        <v>1137</v>
      </c>
      <c r="Q3590" s="2">
        <v>105195</v>
      </c>
      <c r="R3590" s="2">
        <v>79206</v>
      </c>
      <c r="S3590" s="35">
        <v>1.4354973108097871E-2</v>
      </c>
      <c r="T3590" t="s">
        <v>4388</v>
      </c>
      <c r="U3590" t="s">
        <v>4388</v>
      </c>
      <c r="V3590" s="5" t="s">
        <v>4390</v>
      </c>
      <c r="W3590" s="5">
        <v>0</v>
      </c>
      <c r="X3590" s="4">
        <v>-1.7437944384244598E-4</v>
      </c>
      <c r="Y3590" s="6">
        <v>0</v>
      </c>
      <c r="Z3590" s="4">
        <v>8.0167180044865907E-4</v>
      </c>
      <c r="AA3590" s="5">
        <v>1898</v>
      </c>
      <c r="AC3590" s="16" t="str">
        <f t="shared" si="336"/>
        <v/>
      </c>
      <c r="AD3590" s="16" t="str">
        <f t="shared" si="337"/>
        <v/>
      </c>
      <c r="AE3590" s="16" t="str">
        <f t="shared" si="338"/>
        <v/>
      </c>
      <c r="AF3590" s="16" t="str">
        <f t="shared" si="339"/>
        <v/>
      </c>
      <c r="AG3590" s="16">
        <f t="shared" si="340"/>
        <v>1.4180593664255425E-2</v>
      </c>
      <c r="AH3590" s="16" t="str">
        <f t="shared" si="341"/>
        <v/>
      </c>
      <c r="AI3590" s="17" t="str">
        <f>IF('Peer Comparison Tool'!$D$11="NR","",IF($C3590='Peer Comparison Tool'!$D$9,COUNT('ALLL &lt;50B Database'!$AI$1:AI3589)+1,""))</f>
        <v/>
      </c>
    </row>
    <row r="3591" spans="1:35" x14ac:dyDescent="0.25">
      <c r="A3591" t="s">
        <v>1165</v>
      </c>
      <c r="B3591">
        <v>820477</v>
      </c>
      <c r="C3591" s="5" t="s">
        <v>926</v>
      </c>
      <c r="D3591" s="5" t="s">
        <v>4390</v>
      </c>
      <c r="E3591" s="5" t="s">
        <v>4388</v>
      </c>
      <c r="F3591" s="2">
        <v>331</v>
      </c>
      <c r="G3591" s="2">
        <v>118301</v>
      </c>
      <c r="H3591" s="2">
        <v>38416</v>
      </c>
      <c r="I3591" s="2">
        <v>216</v>
      </c>
      <c r="J3591" s="2">
        <v>38200</v>
      </c>
      <c r="K3591" s="33">
        <v>8.6649214659685857E-3</v>
      </c>
      <c r="L3591" s="2">
        <v>330</v>
      </c>
      <c r="M3591" s="2">
        <v>115900</v>
      </c>
      <c r="N3591" s="2">
        <v>40485</v>
      </c>
      <c r="O3591" s="33">
        <v>8.1511670989255283E-3</v>
      </c>
      <c r="P3591" s="2">
        <v>327</v>
      </c>
      <c r="Q3591" s="2">
        <v>114704</v>
      </c>
      <c r="R3591" s="2">
        <v>39544</v>
      </c>
      <c r="S3591" s="35">
        <v>8.2692696742868704E-3</v>
      </c>
      <c r="T3591" t="s">
        <v>4388</v>
      </c>
      <c r="U3591" t="s">
        <v>4388</v>
      </c>
      <c r="V3591" s="5" t="s">
        <v>4390</v>
      </c>
      <c r="W3591" s="5">
        <v>0</v>
      </c>
      <c r="X3591" s="4">
        <v>3.9565179168171531E-4</v>
      </c>
      <c r="Y3591" s="6">
        <v>4</v>
      </c>
      <c r="Z3591" s="4">
        <v>1.1810257536134204E-4</v>
      </c>
      <c r="AA3591" s="5">
        <v>4169</v>
      </c>
      <c r="AC3591" s="16" t="str">
        <f t="shared" si="336"/>
        <v/>
      </c>
      <c r="AD3591" s="16" t="str">
        <f t="shared" si="337"/>
        <v/>
      </c>
      <c r="AE3591" s="16" t="str">
        <f t="shared" si="338"/>
        <v/>
      </c>
      <c r="AF3591" s="16" t="str">
        <f t="shared" si="339"/>
        <v/>
      </c>
      <c r="AG3591" s="16">
        <f t="shared" si="340"/>
        <v>8.6649214659685857E-3</v>
      </c>
      <c r="AH3591" s="16" t="str">
        <f t="shared" si="341"/>
        <v/>
      </c>
      <c r="AI3591" s="17" t="str">
        <f>IF('Peer Comparison Tool'!$D$11="NR","",IF($C3591='Peer Comparison Tool'!$D$9,COUNT('ALLL &lt;50B Database'!$AI$1:AI3590)+1,""))</f>
        <v/>
      </c>
    </row>
    <row r="3592" spans="1:35" x14ac:dyDescent="0.25">
      <c r="A3592" t="s">
        <v>401</v>
      </c>
      <c r="B3592">
        <v>480059</v>
      </c>
      <c r="C3592" s="5" t="s">
        <v>343</v>
      </c>
      <c r="D3592" s="5" t="s">
        <v>4387</v>
      </c>
      <c r="E3592" s="5" t="s">
        <v>4388</v>
      </c>
      <c r="F3592" s="2">
        <v>769</v>
      </c>
      <c r="G3592" s="2">
        <v>118269</v>
      </c>
      <c r="H3592" s="2">
        <v>74960</v>
      </c>
      <c r="I3592" s="2">
        <v>4983</v>
      </c>
      <c r="J3592" s="2">
        <v>69977</v>
      </c>
      <c r="K3592" s="33">
        <v>1.0989325063949583E-2</v>
      </c>
      <c r="L3592" s="2">
        <v>769</v>
      </c>
      <c r="M3592" s="2">
        <v>102695</v>
      </c>
      <c r="N3592" s="2">
        <v>71251</v>
      </c>
      <c r="O3592" s="33">
        <v>1.0792830977810837E-2</v>
      </c>
      <c r="P3592" s="2">
        <v>769</v>
      </c>
      <c r="Q3592" s="2">
        <v>104036</v>
      </c>
      <c r="R3592" s="2">
        <v>71716</v>
      </c>
      <c r="S3592" s="35">
        <v>1.0722851246583747E-2</v>
      </c>
      <c r="T3592" t="s">
        <v>4388</v>
      </c>
      <c r="U3592" t="s">
        <v>4388</v>
      </c>
      <c r="V3592" s="5" t="s">
        <v>4387</v>
      </c>
      <c r="W3592" s="5">
        <v>0</v>
      </c>
      <c r="X3592" s="4">
        <v>2.6647381736583618E-4</v>
      </c>
      <c r="Y3592" s="6">
        <v>0</v>
      </c>
      <c r="Z3592" s="4">
        <v>-6.9979731227090558E-5</v>
      </c>
      <c r="AA3592" s="5">
        <v>3386</v>
      </c>
      <c r="AC3592" s="16" t="str">
        <f t="shared" si="336"/>
        <v/>
      </c>
      <c r="AD3592" s="16" t="str">
        <f t="shared" si="337"/>
        <v/>
      </c>
      <c r="AE3592" s="16" t="str">
        <f t="shared" si="338"/>
        <v/>
      </c>
      <c r="AF3592" s="16" t="str">
        <f t="shared" si="339"/>
        <v/>
      </c>
      <c r="AG3592" s="16">
        <f t="shared" si="340"/>
        <v>1.0989325063949583E-2</v>
      </c>
      <c r="AH3592" s="16" t="str">
        <f t="shared" si="341"/>
        <v/>
      </c>
      <c r="AI3592" s="17" t="str">
        <f>IF('Peer Comparison Tool'!$D$11="NR","",IF($C3592='Peer Comparison Tool'!$D$9,COUNT('ALLL &lt;50B Database'!$AI$1:AI3591)+1,""))</f>
        <v/>
      </c>
    </row>
    <row r="3593" spans="1:35" x14ac:dyDescent="0.25">
      <c r="A3593" t="s">
        <v>170</v>
      </c>
      <c r="B3593">
        <v>426758</v>
      </c>
      <c r="C3593" s="5" t="s">
        <v>2299</v>
      </c>
      <c r="D3593" s="5" t="s">
        <v>4390</v>
      </c>
      <c r="E3593" s="5" t="s">
        <v>4388</v>
      </c>
      <c r="F3593" s="2">
        <v>484</v>
      </c>
      <c r="G3593" s="2">
        <v>118207</v>
      </c>
      <c r="H3593" s="2">
        <v>62697</v>
      </c>
      <c r="I3593" s="2">
        <v>3600</v>
      </c>
      <c r="J3593" s="2">
        <v>59097</v>
      </c>
      <c r="K3593" s="33">
        <v>8.1899250384960317E-3</v>
      </c>
      <c r="L3593" s="2">
        <v>444</v>
      </c>
      <c r="M3593" s="2">
        <v>105848</v>
      </c>
      <c r="N3593" s="2">
        <v>57874</v>
      </c>
      <c r="O3593" s="33">
        <v>7.6718388222690673E-3</v>
      </c>
      <c r="P3593" s="2">
        <v>458</v>
      </c>
      <c r="Q3593" s="2">
        <v>102573</v>
      </c>
      <c r="R3593" s="2">
        <v>58177</v>
      </c>
      <c r="S3593" s="35">
        <v>7.87252694363752E-3</v>
      </c>
      <c r="T3593" t="s">
        <v>4388</v>
      </c>
      <c r="U3593" t="s">
        <v>4388</v>
      </c>
      <c r="V3593" s="5" t="s">
        <v>4390</v>
      </c>
      <c r="W3593" s="5">
        <v>0</v>
      </c>
      <c r="X3593" s="4">
        <v>3.1739809485851166E-4</v>
      </c>
      <c r="Y3593" s="6">
        <v>26</v>
      </c>
      <c r="Z3593" s="4">
        <v>2.006881213684527E-4</v>
      </c>
      <c r="AA3593" s="5">
        <v>4282</v>
      </c>
      <c r="AC3593" s="16" t="str">
        <f t="shared" si="336"/>
        <v/>
      </c>
      <c r="AD3593" s="16" t="str">
        <f t="shared" si="337"/>
        <v/>
      </c>
      <c r="AE3593" s="16" t="str">
        <f t="shared" si="338"/>
        <v/>
      </c>
      <c r="AF3593" s="16" t="str">
        <f t="shared" si="339"/>
        <v/>
      </c>
      <c r="AG3593" s="16">
        <f t="shared" si="340"/>
        <v>8.1899250384960317E-3</v>
      </c>
      <c r="AH3593" s="16" t="str">
        <f t="shared" si="341"/>
        <v/>
      </c>
      <c r="AI3593" s="17" t="str">
        <f>IF('Peer Comparison Tool'!$D$11="NR","",IF($C3593='Peer Comparison Tool'!$D$9,COUNT('ALLL &lt;50B Database'!$AI$1:AI3592)+1,""))</f>
        <v/>
      </c>
    </row>
    <row r="3594" spans="1:35" x14ac:dyDescent="0.25">
      <c r="A3594" t="s">
        <v>2781</v>
      </c>
      <c r="B3594">
        <v>134156</v>
      </c>
      <c r="C3594" s="5" t="s">
        <v>2711</v>
      </c>
      <c r="D3594" s="5" t="s">
        <v>4390</v>
      </c>
      <c r="E3594" s="5">
        <v>0</v>
      </c>
      <c r="F3594" s="2">
        <v>1847</v>
      </c>
      <c r="G3594" s="2">
        <v>118196</v>
      </c>
      <c r="H3594" s="2">
        <v>89672</v>
      </c>
      <c r="I3594" s="2">
        <v>3342</v>
      </c>
      <c r="J3594" s="2">
        <v>86330</v>
      </c>
      <c r="K3594" s="33">
        <v>2.1394648442024787E-2</v>
      </c>
      <c r="L3594" s="2">
        <v>2027</v>
      </c>
      <c r="M3594" s="2">
        <v>111154</v>
      </c>
      <c r="N3594" s="2">
        <v>80144</v>
      </c>
      <c r="O3594" s="33">
        <v>2.5291974445997206E-2</v>
      </c>
      <c r="P3594" s="2">
        <v>2154</v>
      </c>
      <c r="Q3594" s="2">
        <v>110126</v>
      </c>
      <c r="R3594" s="2">
        <v>81157</v>
      </c>
      <c r="S3594" s="35">
        <v>2.6541148637825449E-2</v>
      </c>
      <c r="T3594" t="s">
        <v>4388</v>
      </c>
      <c r="U3594" t="s">
        <v>4388</v>
      </c>
      <c r="V3594" s="5" t="s">
        <v>4390</v>
      </c>
      <c r="W3594" s="5">
        <v>0</v>
      </c>
      <c r="X3594" s="4">
        <v>-5.1465001958006622E-3</v>
      </c>
      <c r="Y3594" s="6">
        <v>-307</v>
      </c>
      <c r="Z3594" s="4">
        <v>1.249174191828243E-3</v>
      </c>
      <c r="AA3594" s="5">
        <v>437</v>
      </c>
      <c r="AC3594" s="16" t="str">
        <f t="shared" si="336"/>
        <v/>
      </c>
      <c r="AD3594" s="16" t="str">
        <f t="shared" si="337"/>
        <v/>
      </c>
      <c r="AE3594" s="16" t="str">
        <f t="shared" si="338"/>
        <v/>
      </c>
      <c r="AF3594" s="16" t="str">
        <f t="shared" si="339"/>
        <v/>
      </c>
      <c r="AG3594" s="16">
        <f t="shared" si="340"/>
        <v>2.1394648442024787E-2</v>
      </c>
      <c r="AH3594" s="16" t="str">
        <f t="shared" si="341"/>
        <v/>
      </c>
      <c r="AI3594" s="17" t="str">
        <f>IF('Peer Comparison Tool'!$D$11="NR","",IF($C3594='Peer Comparison Tool'!$D$9,COUNT('ALLL &lt;50B Database'!$AI$1:AI3593)+1,""))</f>
        <v/>
      </c>
    </row>
    <row r="3595" spans="1:35" x14ac:dyDescent="0.25">
      <c r="A3595" t="s">
        <v>143</v>
      </c>
      <c r="B3595">
        <v>795249</v>
      </c>
      <c r="C3595" s="5" t="s">
        <v>716</v>
      </c>
      <c r="D3595" s="5" t="s">
        <v>4387</v>
      </c>
      <c r="E3595" s="5" t="s">
        <v>4388</v>
      </c>
      <c r="F3595" s="2">
        <v>631</v>
      </c>
      <c r="G3595" s="2">
        <v>118175</v>
      </c>
      <c r="H3595" s="2">
        <v>58814</v>
      </c>
      <c r="I3595" s="2">
        <v>4615</v>
      </c>
      <c r="J3595" s="2">
        <v>54199</v>
      </c>
      <c r="K3595" s="33">
        <v>1.1642281222900791E-2</v>
      </c>
      <c r="L3595" s="2">
        <v>594</v>
      </c>
      <c r="M3595" s="2">
        <v>108250</v>
      </c>
      <c r="N3595" s="2">
        <v>53810</v>
      </c>
      <c r="O3595" s="33">
        <v>1.1038840364244564E-2</v>
      </c>
      <c r="P3595" s="2">
        <v>601</v>
      </c>
      <c r="Q3595" s="2">
        <v>112449</v>
      </c>
      <c r="R3595" s="2">
        <v>54105</v>
      </c>
      <c r="S3595" s="35">
        <v>1.1108030681083078E-2</v>
      </c>
      <c r="T3595" t="s">
        <v>4388</v>
      </c>
      <c r="U3595" t="s">
        <v>4388</v>
      </c>
      <c r="V3595" s="5" t="s">
        <v>4387</v>
      </c>
      <c r="W3595" s="5">
        <v>0</v>
      </c>
      <c r="X3595" s="4">
        <v>5.3425054181771223E-4</v>
      </c>
      <c r="Y3595" s="6">
        <v>30</v>
      </c>
      <c r="Z3595" s="4">
        <v>6.9190316838513982E-5</v>
      </c>
      <c r="AA3595" s="5">
        <v>3098</v>
      </c>
      <c r="AC3595" s="16" t="str">
        <f t="shared" si="336"/>
        <v/>
      </c>
      <c r="AD3595" s="16" t="str">
        <f t="shared" si="337"/>
        <v/>
      </c>
      <c r="AE3595" s="16" t="str">
        <f t="shared" si="338"/>
        <v/>
      </c>
      <c r="AF3595" s="16" t="str">
        <f t="shared" si="339"/>
        <v/>
      </c>
      <c r="AG3595" s="16">
        <f t="shared" si="340"/>
        <v>1.1642281222900791E-2</v>
      </c>
      <c r="AH3595" s="16" t="str">
        <f t="shared" si="341"/>
        <v/>
      </c>
      <c r="AI3595" s="17" t="str">
        <f>IF('Peer Comparison Tool'!$D$11="NR","",IF($C3595='Peer Comparison Tool'!$D$9,COUNT('ALLL &lt;50B Database'!$AI$1:AI3594)+1,""))</f>
        <v/>
      </c>
    </row>
    <row r="3596" spans="1:35" x14ac:dyDescent="0.25">
      <c r="A3596" t="s">
        <v>1175</v>
      </c>
      <c r="B3596">
        <v>823142</v>
      </c>
      <c r="C3596" s="5" t="s">
        <v>926</v>
      </c>
      <c r="D3596" s="5" t="s">
        <v>4387</v>
      </c>
      <c r="E3596" s="5" t="s">
        <v>4388</v>
      </c>
      <c r="F3596" s="2">
        <v>566</v>
      </c>
      <c r="G3596" s="2">
        <v>118050</v>
      </c>
      <c r="H3596" s="2">
        <v>30914</v>
      </c>
      <c r="I3596" s="2">
        <v>712</v>
      </c>
      <c r="J3596" s="2">
        <v>30202</v>
      </c>
      <c r="K3596" s="33">
        <v>1.8740480762863387E-2</v>
      </c>
      <c r="L3596" s="2">
        <v>564</v>
      </c>
      <c r="M3596" s="2">
        <v>108137</v>
      </c>
      <c r="N3596" s="2">
        <v>30679</v>
      </c>
      <c r="O3596" s="33">
        <v>1.838391081847518E-2</v>
      </c>
      <c r="P3596" s="2">
        <v>564</v>
      </c>
      <c r="Q3596" s="2">
        <v>106481</v>
      </c>
      <c r="R3596" s="2">
        <v>31046</v>
      </c>
      <c r="S3596" s="35">
        <v>1.8166591509373189E-2</v>
      </c>
      <c r="T3596" t="s">
        <v>4388</v>
      </c>
      <c r="U3596" t="s">
        <v>4388</v>
      </c>
      <c r="V3596" s="5" t="s">
        <v>4387</v>
      </c>
      <c r="W3596" s="5">
        <v>0</v>
      </c>
      <c r="X3596" s="4">
        <v>5.7388925349019862E-4</v>
      </c>
      <c r="Y3596" s="6">
        <v>2</v>
      </c>
      <c r="Z3596" s="4">
        <v>-2.1731930910199107E-4</v>
      </c>
      <c r="AA3596" s="5">
        <v>722</v>
      </c>
      <c r="AC3596" s="16" t="str">
        <f t="shared" si="336"/>
        <v/>
      </c>
      <c r="AD3596" s="16" t="str">
        <f t="shared" si="337"/>
        <v/>
      </c>
      <c r="AE3596" s="16" t="str">
        <f t="shared" si="338"/>
        <v/>
      </c>
      <c r="AF3596" s="16" t="str">
        <f t="shared" si="339"/>
        <v/>
      </c>
      <c r="AG3596" s="16">
        <f t="shared" si="340"/>
        <v>1.8740480762863387E-2</v>
      </c>
      <c r="AH3596" s="16" t="str">
        <f t="shared" si="341"/>
        <v/>
      </c>
      <c r="AI3596" s="17" t="str">
        <f>IF('Peer Comparison Tool'!$D$11="NR","",IF($C3596='Peer Comparison Tool'!$D$9,COUNT('ALLL &lt;50B Database'!$AI$1:AI3595)+1,""))</f>
        <v/>
      </c>
    </row>
    <row r="3597" spans="1:35" x14ac:dyDescent="0.25">
      <c r="A3597" t="s">
        <v>3508</v>
      </c>
      <c r="B3597">
        <v>617051</v>
      </c>
      <c r="C3597" s="5" t="s">
        <v>3704</v>
      </c>
      <c r="D3597" s="5" t="s">
        <v>4390</v>
      </c>
      <c r="E3597" s="5" t="s">
        <v>4388</v>
      </c>
      <c r="F3597" s="2">
        <v>1151</v>
      </c>
      <c r="G3597" s="2">
        <v>117958</v>
      </c>
      <c r="H3597" s="2">
        <v>84265</v>
      </c>
      <c r="I3597" s="2">
        <v>12587</v>
      </c>
      <c r="J3597" s="2">
        <v>71678</v>
      </c>
      <c r="K3597" s="33">
        <v>1.6057925723373979E-2</v>
      </c>
      <c r="L3597" s="2">
        <v>1150</v>
      </c>
      <c r="M3597" s="2">
        <v>107180</v>
      </c>
      <c r="N3597" s="2">
        <v>73206</v>
      </c>
      <c r="O3597" s="33">
        <v>1.5709094882933095E-2</v>
      </c>
      <c r="P3597" s="2">
        <v>1150</v>
      </c>
      <c r="Q3597" s="2">
        <v>104998</v>
      </c>
      <c r="R3597" s="2">
        <v>72783</v>
      </c>
      <c r="S3597" s="35">
        <v>1.5800392948902904E-2</v>
      </c>
      <c r="T3597" t="s">
        <v>4388</v>
      </c>
      <c r="U3597" t="s">
        <v>4388</v>
      </c>
      <c r="V3597" s="5" t="s">
        <v>4390</v>
      </c>
      <c r="W3597" s="5">
        <v>0</v>
      </c>
      <c r="X3597" s="4">
        <v>2.5753277447107537E-4</v>
      </c>
      <c r="Y3597" s="6">
        <v>1</v>
      </c>
      <c r="Z3597" s="4">
        <v>9.129806596980955E-5</v>
      </c>
      <c r="AA3597" s="5">
        <v>1254</v>
      </c>
      <c r="AC3597" s="16" t="str">
        <f t="shared" si="336"/>
        <v/>
      </c>
      <c r="AD3597" s="16" t="str">
        <f t="shared" si="337"/>
        <v/>
      </c>
      <c r="AE3597" s="16" t="str">
        <f t="shared" si="338"/>
        <v/>
      </c>
      <c r="AF3597" s="16" t="str">
        <f t="shared" si="339"/>
        <v/>
      </c>
      <c r="AG3597" s="16">
        <f t="shared" si="340"/>
        <v>1.6057925723373979E-2</v>
      </c>
      <c r="AH3597" s="16" t="str">
        <f t="shared" si="341"/>
        <v/>
      </c>
      <c r="AI3597" s="17" t="str">
        <f>IF('Peer Comparison Tool'!$D$11="NR","",IF($C3597='Peer Comparison Tool'!$D$9,COUNT('ALLL &lt;50B Database'!$AI$1:AI3596)+1,""))</f>
        <v/>
      </c>
    </row>
    <row r="3598" spans="1:35" x14ac:dyDescent="0.25">
      <c r="A3598" t="s">
        <v>3690</v>
      </c>
      <c r="B3598">
        <v>141958</v>
      </c>
      <c r="C3598" s="5" t="s">
        <v>3603</v>
      </c>
      <c r="D3598" s="5" t="s">
        <v>4390</v>
      </c>
      <c r="E3598" s="5" t="s">
        <v>4388</v>
      </c>
      <c r="F3598" s="2">
        <v>593</v>
      </c>
      <c r="G3598" s="2">
        <v>117941</v>
      </c>
      <c r="H3598" s="2">
        <v>47224</v>
      </c>
      <c r="I3598" s="2">
        <v>1556</v>
      </c>
      <c r="J3598" s="2">
        <v>45668</v>
      </c>
      <c r="K3598" s="33">
        <v>1.2985022335114303E-2</v>
      </c>
      <c r="L3598" s="2">
        <v>605</v>
      </c>
      <c r="M3598" s="2">
        <v>113694</v>
      </c>
      <c r="N3598" s="2">
        <v>40591</v>
      </c>
      <c r="O3598" s="33">
        <v>1.4904781848192949E-2</v>
      </c>
      <c r="P3598" s="2">
        <v>582</v>
      </c>
      <c r="Q3598" s="2">
        <v>113843</v>
      </c>
      <c r="R3598" s="2">
        <v>41089</v>
      </c>
      <c r="S3598" s="35">
        <v>1.4164374893523814E-2</v>
      </c>
      <c r="T3598" t="s">
        <v>4388</v>
      </c>
      <c r="U3598" t="s">
        <v>4388</v>
      </c>
      <c r="V3598" s="5" t="s">
        <v>4390</v>
      </c>
      <c r="W3598" s="5">
        <v>0</v>
      </c>
      <c r="X3598" s="4">
        <v>-1.1793525584095112E-3</v>
      </c>
      <c r="Y3598" s="6">
        <v>11</v>
      </c>
      <c r="Z3598" s="4">
        <v>-7.4040695466913442E-4</v>
      </c>
      <c r="AA3598" s="5">
        <v>2433</v>
      </c>
      <c r="AC3598" s="16" t="str">
        <f t="shared" si="336"/>
        <v/>
      </c>
      <c r="AD3598" s="16" t="str">
        <f t="shared" si="337"/>
        <v/>
      </c>
      <c r="AE3598" s="16" t="str">
        <f t="shared" si="338"/>
        <v/>
      </c>
      <c r="AF3598" s="16" t="str">
        <f t="shared" si="339"/>
        <v/>
      </c>
      <c r="AG3598" s="16">
        <f t="shared" si="340"/>
        <v>1.2985022335114303E-2</v>
      </c>
      <c r="AH3598" s="16" t="str">
        <f t="shared" si="341"/>
        <v/>
      </c>
      <c r="AI3598" s="17" t="str">
        <f>IF('Peer Comparison Tool'!$D$11="NR","",IF($C3598='Peer Comparison Tool'!$D$9,COUNT('ALLL &lt;50B Database'!$AI$1:AI3597)+1,""))</f>
        <v/>
      </c>
    </row>
    <row r="3599" spans="1:35" x14ac:dyDescent="0.25">
      <c r="A3599" t="s">
        <v>3585</v>
      </c>
      <c r="B3599">
        <v>274856</v>
      </c>
      <c r="C3599" s="5" t="s">
        <v>3557</v>
      </c>
      <c r="D3599" s="5" t="s">
        <v>4390</v>
      </c>
      <c r="E3599" s="5" t="s">
        <v>4388</v>
      </c>
      <c r="F3599" s="2">
        <v>1279</v>
      </c>
      <c r="G3599" s="2">
        <v>117939</v>
      </c>
      <c r="H3599" s="2">
        <v>71272</v>
      </c>
      <c r="I3599" s="2">
        <v>2261</v>
      </c>
      <c r="J3599" s="2">
        <v>69011</v>
      </c>
      <c r="K3599" s="33">
        <v>1.8533277303618263E-2</v>
      </c>
      <c r="L3599" s="2">
        <v>1245</v>
      </c>
      <c r="M3599" s="2">
        <v>112692</v>
      </c>
      <c r="N3599" s="2">
        <v>70206</v>
      </c>
      <c r="O3599" s="33">
        <v>1.7733527048970174E-2</v>
      </c>
      <c r="P3599" s="2">
        <v>1263</v>
      </c>
      <c r="Q3599" s="2">
        <v>112463</v>
      </c>
      <c r="R3599" s="2">
        <v>68631</v>
      </c>
      <c r="S3599" s="35">
        <v>1.8402762599991258E-2</v>
      </c>
      <c r="T3599" t="s">
        <v>4388</v>
      </c>
      <c r="U3599" t="s">
        <v>4388</v>
      </c>
      <c r="V3599" s="5" t="s">
        <v>4390</v>
      </c>
      <c r="W3599" s="5">
        <v>0</v>
      </c>
      <c r="X3599" s="4">
        <v>1.305147036270056E-4</v>
      </c>
      <c r="Y3599" s="6">
        <v>16</v>
      </c>
      <c r="Z3599" s="4">
        <v>6.6923555102108359E-4</v>
      </c>
      <c r="AA3599" s="5">
        <v>750</v>
      </c>
      <c r="AC3599" s="16" t="str">
        <f t="shared" si="336"/>
        <v/>
      </c>
      <c r="AD3599" s="16" t="str">
        <f t="shared" si="337"/>
        <v/>
      </c>
      <c r="AE3599" s="16" t="str">
        <f t="shared" si="338"/>
        <v/>
      </c>
      <c r="AF3599" s="16" t="str">
        <f t="shared" si="339"/>
        <v/>
      </c>
      <c r="AG3599" s="16">
        <f t="shared" si="340"/>
        <v>1.8533277303618263E-2</v>
      </c>
      <c r="AH3599" s="16" t="str">
        <f t="shared" si="341"/>
        <v/>
      </c>
      <c r="AI3599" s="17" t="str">
        <f>IF('Peer Comparison Tool'!$D$11="NR","",IF($C3599='Peer Comparison Tool'!$D$9,COUNT('ALLL &lt;50B Database'!$AI$1:AI3598)+1,""))</f>
        <v/>
      </c>
    </row>
    <row r="3600" spans="1:35" x14ac:dyDescent="0.25">
      <c r="A3600" t="s">
        <v>549</v>
      </c>
      <c r="B3600">
        <v>483537</v>
      </c>
      <c r="C3600" s="5" t="s">
        <v>462</v>
      </c>
      <c r="D3600" s="5" t="s">
        <v>4390</v>
      </c>
      <c r="E3600" s="5" t="s">
        <v>4388</v>
      </c>
      <c r="F3600" s="2">
        <v>679</v>
      </c>
      <c r="G3600" s="2">
        <v>117938</v>
      </c>
      <c r="H3600" s="2">
        <v>72232</v>
      </c>
      <c r="I3600" s="2">
        <v>0</v>
      </c>
      <c r="J3600" s="2">
        <v>72232</v>
      </c>
      <c r="K3600" s="33">
        <v>9.4002658101672385E-3</v>
      </c>
      <c r="L3600" s="2">
        <v>633</v>
      </c>
      <c r="M3600" s="2">
        <v>104961</v>
      </c>
      <c r="N3600" s="2">
        <v>65887</v>
      </c>
      <c r="O3600" s="33">
        <v>9.6073580524230883E-3</v>
      </c>
      <c r="P3600" s="2">
        <v>673</v>
      </c>
      <c r="Q3600" s="2">
        <v>104846</v>
      </c>
      <c r="R3600" s="2">
        <v>68119</v>
      </c>
      <c r="S3600" s="35">
        <v>9.8797692273814939E-3</v>
      </c>
      <c r="T3600" t="s">
        <v>4388</v>
      </c>
      <c r="U3600" t="s">
        <v>4388</v>
      </c>
      <c r="V3600" s="5" t="s">
        <v>4390</v>
      </c>
      <c r="W3600" s="5">
        <v>0</v>
      </c>
      <c r="X3600" s="4">
        <v>-4.7950341721425538E-4</v>
      </c>
      <c r="Y3600" s="6">
        <v>6</v>
      </c>
      <c r="Z3600" s="4">
        <v>2.7241117495840558E-4</v>
      </c>
      <c r="AA3600" s="5">
        <v>3968</v>
      </c>
      <c r="AC3600" s="16" t="str">
        <f t="shared" si="336"/>
        <v/>
      </c>
      <c r="AD3600" s="16" t="str">
        <f t="shared" si="337"/>
        <v/>
      </c>
      <c r="AE3600" s="16" t="str">
        <f t="shared" si="338"/>
        <v/>
      </c>
      <c r="AF3600" s="16" t="str">
        <f t="shared" si="339"/>
        <v/>
      </c>
      <c r="AG3600" s="16">
        <f t="shared" si="340"/>
        <v>9.4002658101672385E-3</v>
      </c>
      <c r="AH3600" s="16" t="str">
        <f t="shared" si="341"/>
        <v/>
      </c>
      <c r="AI3600" s="17">
        <f>IF('Peer Comparison Tool'!$D$11="NR","",IF($C3600='Peer Comparison Tool'!$D$9,COUNT('ALLL &lt;50B Database'!$AI$1:AI3599)+1,""))</f>
        <v>88</v>
      </c>
    </row>
    <row r="3601" spans="1:35" x14ac:dyDescent="0.25">
      <c r="A3601" t="s">
        <v>815</v>
      </c>
      <c r="B3601">
        <v>601153</v>
      </c>
      <c r="C3601" s="5" t="s">
        <v>3557</v>
      </c>
      <c r="D3601" s="5" t="s">
        <v>4390</v>
      </c>
      <c r="E3601" s="5" t="s">
        <v>4388</v>
      </c>
      <c r="F3601" s="2">
        <v>1799</v>
      </c>
      <c r="G3601" s="2">
        <v>117936</v>
      </c>
      <c r="H3601" s="2">
        <v>103010</v>
      </c>
      <c r="I3601" s="2">
        <v>3389</v>
      </c>
      <c r="J3601" s="2">
        <v>99621</v>
      </c>
      <c r="K3601" s="33">
        <v>1.8058441493259452E-2</v>
      </c>
      <c r="L3601" s="2">
        <v>1485</v>
      </c>
      <c r="M3601" s="2">
        <v>113017</v>
      </c>
      <c r="N3601" s="2">
        <v>98704</v>
      </c>
      <c r="O3601" s="33">
        <v>1.5044982979413195E-2</v>
      </c>
      <c r="P3601" s="2">
        <v>1613</v>
      </c>
      <c r="Q3601" s="2">
        <v>111724</v>
      </c>
      <c r="R3601" s="2">
        <v>97176</v>
      </c>
      <c r="S3601" s="35">
        <v>1.6598748662221125E-2</v>
      </c>
      <c r="T3601" t="s">
        <v>4388</v>
      </c>
      <c r="U3601" t="s">
        <v>4388</v>
      </c>
      <c r="V3601" s="5" t="s">
        <v>4390</v>
      </c>
      <c r="W3601" s="5">
        <v>0</v>
      </c>
      <c r="X3601" s="4">
        <v>1.459692831038327E-3</v>
      </c>
      <c r="Y3601" s="6">
        <v>186</v>
      </c>
      <c r="Z3601" s="4">
        <v>1.5537656828079303E-3</v>
      </c>
      <c r="AA3601" s="5">
        <v>833</v>
      </c>
      <c r="AC3601" s="16" t="str">
        <f t="shared" si="336"/>
        <v/>
      </c>
      <c r="AD3601" s="16" t="str">
        <f t="shared" si="337"/>
        <v/>
      </c>
      <c r="AE3601" s="16" t="str">
        <f t="shared" si="338"/>
        <v/>
      </c>
      <c r="AF3601" s="16" t="str">
        <f t="shared" si="339"/>
        <v/>
      </c>
      <c r="AG3601" s="16">
        <f t="shared" si="340"/>
        <v>1.8058441493259452E-2</v>
      </c>
      <c r="AH3601" s="16" t="str">
        <f t="shared" si="341"/>
        <v/>
      </c>
      <c r="AI3601" s="17" t="str">
        <f>IF('Peer Comparison Tool'!$D$11="NR","",IF($C3601='Peer Comparison Tool'!$D$9,COUNT('ALLL &lt;50B Database'!$AI$1:AI3600)+1,""))</f>
        <v/>
      </c>
    </row>
    <row r="3602" spans="1:35" x14ac:dyDescent="0.25">
      <c r="A3602" t="s">
        <v>2169</v>
      </c>
      <c r="B3602">
        <v>723158</v>
      </c>
      <c r="C3602" s="5" t="s">
        <v>2041</v>
      </c>
      <c r="D3602" s="5" t="s">
        <v>4387</v>
      </c>
      <c r="E3602" s="5" t="s">
        <v>4388</v>
      </c>
      <c r="F3602" s="2">
        <v>1798</v>
      </c>
      <c r="G3602" s="2">
        <v>117820</v>
      </c>
      <c r="H3602" s="2">
        <v>94547</v>
      </c>
      <c r="I3602" s="2">
        <v>1610</v>
      </c>
      <c r="J3602" s="2">
        <v>92937</v>
      </c>
      <c r="K3602" s="33">
        <v>1.9346438985549351E-2</v>
      </c>
      <c r="L3602" s="2">
        <v>1696</v>
      </c>
      <c r="M3602" s="2">
        <v>116648</v>
      </c>
      <c r="N3602" s="2">
        <v>89764</v>
      </c>
      <c r="O3602" s="33">
        <v>1.8893988681431308E-2</v>
      </c>
      <c r="P3602" s="2">
        <v>1707</v>
      </c>
      <c r="Q3602" s="2">
        <v>119517</v>
      </c>
      <c r="R3602" s="2">
        <v>95569</v>
      </c>
      <c r="S3602" s="35">
        <v>1.7861440425242493E-2</v>
      </c>
      <c r="T3602" t="s">
        <v>4388</v>
      </c>
      <c r="U3602" t="s">
        <v>4388</v>
      </c>
      <c r="V3602" s="5" t="s">
        <v>4387</v>
      </c>
      <c r="W3602" s="5">
        <v>0</v>
      </c>
      <c r="X3602" s="4">
        <v>1.4849985603068577E-3</v>
      </c>
      <c r="Y3602" s="6">
        <v>91</v>
      </c>
      <c r="Z3602" s="4">
        <v>-1.0325482561888144E-3</v>
      </c>
      <c r="AA3602" s="5">
        <v>631</v>
      </c>
      <c r="AC3602" s="16" t="str">
        <f t="shared" si="336"/>
        <v/>
      </c>
      <c r="AD3602" s="16" t="str">
        <f t="shared" si="337"/>
        <v/>
      </c>
      <c r="AE3602" s="16" t="str">
        <f t="shared" si="338"/>
        <v/>
      </c>
      <c r="AF3602" s="16" t="str">
        <f t="shared" si="339"/>
        <v/>
      </c>
      <c r="AG3602" s="16">
        <f t="shared" si="340"/>
        <v>1.9346438985549351E-2</v>
      </c>
      <c r="AH3602" s="16" t="str">
        <f t="shared" si="341"/>
        <v/>
      </c>
      <c r="AI3602" s="17" t="str">
        <f>IF('Peer Comparison Tool'!$D$11="NR","",IF($C3602='Peer Comparison Tool'!$D$9,COUNT('ALLL &lt;50B Database'!$AI$1:AI3601)+1,""))</f>
        <v/>
      </c>
    </row>
    <row r="3603" spans="1:35" x14ac:dyDescent="0.25">
      <c r="A3603" t="s">
        <v>1373</v>
      </c>
      <c r="B3603">
        <v>871648</v>
      </c>
      <c r="C3603" s="5" t="s">
        <v>1309</v>
      </c>
      <c r="D3603" s="5" t="s">
        <v>4390</v>
      </c>
      <c r="E3603" s="5" t="s">
        <v>4388</v>
      </c>
      <c r="F3603" s="2">
        <v>688</v>
      </c>
      <c r="G3603" s="2">
        <v>117740</v>
      </c>
      <c r="H3603" s="2">
        <v>67843</v>
      </c>
      <c r="I3603" s="2">
        <v>1726</v>
      </c>
      <c r="J3603" s="2">
        <v>66117</v>
      </c>
      <c r="K3603" s="33">
        <v>1.0405795786257695E-2</v>
      </c>
      <c r="L3603" s="2">
        <v>706</v>
      </c>
      <c r="M3603" s="2">
        <v>108992</v>
      </c>
      <c r="N3603" s="2">
        <v>67140</v>
      </c>
      <c r="O3603" s="33">
        <v>1.051534107834376E-2</v>
      </c>
      <c r="P3603" s="2">
        <v>675</v>
      </c>
      <c r="Q3603" s="2">
        <v>111290</v>
      </c>
      <c r="R3603" s="2">
        <v>67247</v>
      </c>
      <c r="S3603" s="35">
        <v>1.0037622496170833E-2</v>
      </c>
      <c r="T3603" t="s">
        <v>4388</v>
      </c>
      <c r="U3603" t="s">
        <v>4388</v>
      </c>
      <c r="V3603" s="5" t="s">
        <v>4390</v>
      </c>
      <c r="W3603" s="5">
        <v>0</v>
      </c>
      <c r="X3603" s="4">
        <v>3.6817329008686193E-4</v>
      </c>
      <c r="Y3603" s="6">
        <v>13</v>
      </c>
      <c r="Z3603" s="4">
        <v>-4.7771858217292643E-4</v>
      </c>
      <c r="AA3603" s="5">
        <v>3635</v>
      </c>
      <c r="AC3603" s="16" t="str">
        <f t="shared" si="336"/>
        <v/>
      </c>
      <c r="AD3603" s="16" t="str">
        <f t="shared" si="337"/>
        <v/>
      </c>
      <c r="AE3603" s="16" t="str">
        <f t="shared" si="338"/>
        <v/>
      </c>
      <c r="AF3603" s="16" t="str">
        <f t="shared" si="339"/>
        <v/>
      </c>
      <c r="AG3603" s="16">
        <f t="shared" si="340"/>
        <v>1.0405795786257695E-2</v>
      </c>
      <c r="AH3603" s="16" t="str">
        <f t="shared" si="341"/>
        <v/>
      </c>
      <c r="AI3603" s="17" t="str">
        <f>IF('Peer Comparison Tool'!$D$11="NR","",IF($C3603='Peer Comparison Tool'!$D$9,COUNT('ALLL &lt;50B Database'!$AI$1:AI3602)+1,""))</f>
        <v/>
      </c>
    </row>
    <row r="3604" spans="1:35" x14ac:dyDescent="0.25">
      <c r="A3604" t="s">
        <v>3584</v>
      </c>
      <c r="B3604">
        <v>189950</v>
      </c>
      <c r="C3604" s="5" t="s">
        <v>3557</v>
      </c>
      <c r="D3604" s="5" t="s">
        <v>4390</v>
      </c>
      <c r="E3604" s="5" t="s">
        <v>4388</v>
      </c>
      <c r="F3604" s="2">
        <v>1290</v>
      </c>
      <c r="G3604" s="2">
        <v>117685</v>
      </c>
      <c r="H3604" s="2">
        <v>84442</v>
      </c>
      <c r="I3604" s="2">
        <v>2718</v>
      </c>
      <c r="J3604" s="2">
        <v>81724</v>
      </c>
      <c r="K3604" s="33">
        <v>1.5784836767656994E-2</v>
      </c>
      <c r="L3604" s="2">
        <v>1252</v>
      </c>
      <c r="M3604" s="2">
        <v>117321</v>
      </c>
      <c r="N3604" s="2">
        <v>81103</v>
      </c>
      <c r="O3604" s="33">
        <v>1.5437160154371601E-2</v>
      </c>
      <c r="P3604" s="2">
        <v>1245</v>
      </c>
      <c r="Q3604" s="2">
        <v>115392</v>
      </c>
      <c r="R3604" s="2">
        <v>80572</v>
      </c>
      <c r="S3604" s="35">
        <v>1.5452018070793824E-2</v>
      </c>
      <c r="T3604" t="s">
        <v>4388</v>
      </c>
      <c r="U3604" t="s">
        <v>4388</v>
      </c>
      <c r="V3604" s="5" t="s">
        <v>4390</v>
      </c>
      <c r="W3604" s="5">
        <v>0</v>
      </c>
      <c r="X3604" s="4">
        <v>3.3281869686316995E-4</v>
      </c>
      <c r="Y3604" s="6">
        <v>45</v>
      </c>
      <c r="Z3604" s="4">
        <v>1.4857916422222894E-5</v>
      </c>
      <c r="AA3604" s="5">
        <v>1344</v>
      </c>
      <c r="AC3604" s="16" t="str">
        <f t="shared" si="336"/>
        <v/>
      </c>
      <c r="AD3604" s="16" t="str">
        <f t="shared" si="337"/>
        <v/>
      </c>
      <c r="AE3604" s="16" t="str">
        <f t="shared" si="338"/>
        <v/>
      </c>
      <c r="AF3604" s="16" t="str">
        <f t="shared" si="339"/>
        <v/>
      </c>
      <c r="AG3604" s="16">
        <f t="shared" si="340"/>
        <v>1.5784836767656994E-2</v>
      </c>
      <c r="AH3604" s="16" t="str">
        <f t="shared" si="341"/>
        <v/>
      </c>
      <c r="AI3604" s="17" t="str">
        <f>IF('Peer Comparison Tool'!$D$11="NR","",IF($C3604='Peer Comparison Tool'!$D$9,COUNT('ALLL &lt;50B Database'!$AI$1:AI3603)+1,""))</f>
        <v/>
      </c>
    </row>
    <row r="3605" spans="1:35" x14ac:dyDescent="0.25">
      <c r="A3605" t="s">
        <v>613</v>
      </c>
      <c r="B3605">
        <v>259059</v>
      </c>
      <c r="C3605" s="5" t="s">
        <v>2711</v>
      </c>
      <c r="D3605" s="5" t="s">
        <v>4390</v>
      </c>
      <c r="E3605" s="5" t="s">
        <v>4388</v>
      </c>
      <c r="F3605" s="2">
        <v>741</v>
      </c>
      <c r="G3605" s="2">
        <v>117523</v>
      </c>
      <c r="H3605" s="2">
        <v>64384</v>
      </c>
      <c r="I3605" s="2">
        <v>3060</v>
      </c>
      <c r="J3605" s="2">
        <v>61324</v>
      </c>
      <c r="K3605" s="33">
        <v>1.2083360511382167E-2</v>
      </c>
      <c r="L3605" s="2">
        <v>626</v>
      </c>
      <c r="M3605" s="2">
        <v>109374</v>
      </c>
      <c r="N3605" s="2">
        <v>63691</v>
      </c>
      <c r="O3605" s="33">
        <v>9.8287042125261032E-3</v>
      </c>
      <c r="P3605" s="2">
        <v>641</v>
      </c>
      <c r="Q3605" s="2">
        <v>109798</v>
      </c>
      <c r="R3605" s="2">
        <v>63427</v>
      </c>
      <c r="S3605" s="35">
        <v>1.0106106232361613E-2</v>
      </c>
      <c r="T3605" t="s">
        <v>4388</v>
      </c>
      <c r="U3605" t="s">
        <v>4388</v>
      </c>
      <c r="V3605" s="5" t="s">
        <v>4390</v>
      </c>
      <c r="W3605" s="5">
        <v>0</v>
      </c>
      <c r="X3605" s="4">
        <v>1.9772542790205544E-3</v>
      </c>
      <c r="Y3605" s="6">
        <v>100</v>
      </c>
      <c r="Z3605" s="4">
        <v>2.7740201983550948E-4</v>
      </c>
      <c r="AA3605" s="5">
        <v>2893</v>
      </c>
      <c r="AC3605" s="16" t="str">
        <f t="shared" si="336"/>
        <v/>
      </c>
      <c r="AD3605" s="16" t="str">
        <f t="shared" si="337"/>
        <v/>
      </c>
      <c r="AE3605" s="16" t="str">
        <f t="shared" si="338"/>
        <v/>
      </c>
      <c r="AF3605" s="16" t="str">
        <f t="shared" si="339"/>
        <v/>
      </c>
      <c r="AG3605" s="16">
        <f t="shared" si="340"/>
        <v>1.2083360511382167E-2</v>
      </c>
      <c r="AH3605" s="16" t="str">
        <f t="shared" si="341"/>
        <v/>
      </c>
      <c r="AI3605" s="17" t="str">
        <f>IF('Peer Comparison Tool'!$D$11="NR","",IF($C3605='Peer Comparison Tool'!$D$9,COUNT('ALLL &lt;50B Database'!$AI$1:AI3604)+1,""))</f>
        <v/>
      </c>
    </row>
    <row r="3606" spans="1:35" x14ac:dyDescent="0.25">
      <c r="A3606" t="s">
        <v>1404</v>
      </c>
      <c r="B3606">
        <v>984351</v>
      </c>
      <c r="C3606" s="5" t="s">
        <v>1389</v>
      </c>
      <c r="D3606" s="5" t="s">
        <v>4390</v>
      </c>
      <c r="E3606" s="5" t="s">
        <v>4388</v>
      </c>
      <c r="F3606" s="2">
        <v>658</v>
      </c>
      <c r="G3606" s="2">
        <v>117460</v>
      </c>
      <c r="H3606" s="2">
        <v>52916</v>
      </c>
      <c r="I3606" s="2">
        <v>2884</v>
      </c>
      <c r="J3606" s="2">
        <v>50032</v>
      </c>
      <c r="K3606" s="33">
        <v>1.3151582986888391E-2</v>
      </c>
      <c r="L3606" s="2">
        <v>556</v>
      </c>
      <c r="M3606" s="2">
        <v>112762</v>
      </c>
      <c r="N3606" s="2">
        <v>42806</v>
      </c>
      <c r="O3606" s="33">
        <v>1.2988833341120404E-2</v>
      </c>
      <c r="P3606" s="2">
        <v>617</v>
      </c>
      <c r="Q3606" s="2">
        <v>108659</v>
      </c>
      <c r="R3606" s="2">
        <v>42128</v>
      </c>
      <c r="S3606" s="35">
        <v>1.4645841245727308E-2</v>
      </c>
      <c r="T3606" t="s">
        <v>4388</v>
      </c>
      <c r="U3606" t="s">
        <v>4388</v>
      </c>
      <c r="V3606" s="5" t="s">
        <v>4390</v>
      </c>
      <c r="W3606" s="5">
        <v>0</v>
      </c>
      <c r="X3606" s="4">
        <v>-1.4942582588389174E-3</v>
      </c>
      <c r="Y3606" s="6">
        <v>41</v>
      </c>
      <c r="Z3606" s="4">
        <v>1.6570079046069035E-3</v>
      </c>
      <c r="AA3606" s="5">
        <v>2342</v>
      </c>
      <c r="AC3606" s="16" t="str">
        <f t="shared" si="336"/>
        <v/>
      </c>
      <c r="AD3606" s="16" t="str">
        <f t="shared" si="337"/>
        <v/>
      </c>
      <c r="AE3606" s="16" t="str">
        <f t="shared" si="338"/>
        <v/>
      </c>
      <c r="AF3606" s="16" t="str">
        <f t="shared" si="339"/>
        <v/>
      </c>
      <c r="AG3606" s="16">
        <f t="shared" si="340"/>
        <v>1.3151582986888391E-2</v>
      </c>
      <c r="AH3606" s="16" t="str">
        <f t="shared" si="341"/>
        <v/>
      </c>
      <c r="AI3606" s="17" t="str">
        <f>IF('Peer Comparison Tool'!$D$11="NR","",IF($C3606='Peer Comparison Tool'!$D$9,COUNT('ALLL &lt;50B Database'!$AI$1:AI3605)+1,""))</f>
        <v/>
      </c>
    </row>
    <row r="3607" spans="1:35" x14ac:dyDescent="0.25">
      <c r="A3607" t="s">
        <v>678</v>
      </c>
      <c r="B3607">
        <v>132938</v>
      </c>
      <c r="C3607" s="5" t="s">
        <v>561</v>
      </c>
      <c r="D3607" s="5" t="s">
        <v>4390</v>
      </c>
      <c r="E3607" s="5" t="s">
        <v>4388</v>
      </c>
      <c r="F3607" s="2">
        <v>622</v>
      </c>
      <c r="G3607" s="2">
        <v>117453</v>
      </c>
      <c r="H3607" s="2">
        <v>50907</v>
      </c>
      <c r="I3607" s="2">
        <v>9492</v>
      </c>
      <c r="J3607" s="2">
        <v>41415</v>
      </c>
      <c r="K3607" s="33">
        <v>1.5018713026681153E-2</v>
      </c>
      <c r="L3607" s="2">
        <v>575</v>
      </c>
      <c r="M3607" s="2">
        <v>101021</v>
      </c>
      <c r="N3607" s="2">
        <v>40317</v>
      </c>
      <c r="O3607" s="33">
        <v>1.4261973857181833E-2</v>
      </c>
      <c r="P3607" s="2">
        <v>595</v>
      </c>
      <c r="Q3607" s="2">
        <v>99991</v>
      </c>
      <c r="R3607" s="2">
        <v>42040</v>
      </c>
      <c r="S3607" s="35">
        <v>1.4153187440532827E-2</v>
      </c>
      <c r="T3607" t="s">
        <v>4388</v>
      </c>
      <c r="U3607" t="s">
        <v>4388</v>
      </c>
      <c r="V3607" s="5" t="s">
        <v>4390</v>
      </c>
      <c r="W3607" s="5">
        <v>0</v>
      </c>
      <c r="X3607" s="4">
        <v>8.6552558614832673E-4</v>
      </c>
      <c r="Y3607" s="6">
        <v>27</v>
      </c>
      <c r="Z3607" s="4">
        <v>-1.0878641664900657E-4</v>
      </c>
      <c r="AA3607" s="5">
        <v>1604</v>
      </c>
      <c r="AC3607" s="16" t="str">
        <f t="shared" si="336"/>
        <v/>
      </c>
      <c r="AD3607" s="16" t="str">
        <f t="shared" si="337"/>
        <v/>
      </c>
      <c r="AE3607" s="16" t="str">
        <f t="shared" si="338"/>
        <v/>
      </c>
      <c r="AF3607" s="16" t="str">
        <f t="shared" si="339"/>
        <v/>
      </c>
      <c r="AG3607" s="16">
        <f t="shared" si="340"/>
        <v>1.5018713026681153E-2</v>
      </c>
      <c r="AH3607" s="16" t="str">
        <f t="shared" si="341"/>
        <v/>
      </c>
      <c r="AI3607" s="17" t="str">
        <f>IF('Peer Comparison Tool'!$D$11="NR","",IF($C3607='Peer Comparison Tool'!$D$9,COUNT('ALLL &lt;50B Database'!$AI$1:AI3606)+1,""))</f>
        <v/>
      </c>
    </row>
    <row r="3608" spans="1:35" x14ac:dyDescent="0.25">
      <c r="A3608" t="s">
        <v>2177</v>
      </c>
      <c r="B3608">
        <v>874452</v>
      </c>
      <c r="C3608" s="5" t="s">
        <v>2041</v>
      </c>
      <c r="D3608" s="5" t="s">
        <v>4390</v>
      </c>
      <c r="E3608" s="5" t="s">
        <v>4388</v>
      </c>
      <c r="F3608" s="2">
        <v>989</v>
      </c>
      <c r="G3608" s="2">
        <v>117432</v>
      </c>
      <c r="H3608" s="2">
        <v>100291</v>
      </c>
      <c r="I3608" s="2">
        <v>2072</v>
      </c>
      <c r="J3608" s="2">
        <v>98219</v>
      </c>
      <c r="K3608" s="33">
        <v>1.0069334853745202E-2</v>
      </c>
      <c r="L3608" s="2">
        <v>917</v>
      </c>
      <c r="M3608" s="2">
        <v>119248</v>
      </c>
      <c r="N3608" s="2">
        <v>99635</v>
      </c>
      <c r="O3608" s="33">
        <v>9.2035931148692733E-3</v>
      </c>
      <c r="P3608" s="2">
        <v>973</v>
      </c>
      <c r="Q3608" s="2">
        <v>113867</v>
      </c>
      <c r="R3608" s="2">
        <v>96806</v>
      </c>
      <c r="S3608" s="35">
        <v>1.0051029894841228E-2</v>
      </c>
      <c r="T3608" t="s">
        <v>4388</v>
      </c>
      <c r="U3608" t="s">
        <v>4388</v>
      </c>
      <c r="V3608" s="5" t="s">
        <v>4390</v>
      </c>
      <c r="W3608" s="5">
        <v>0</v>
      </c>
      <c r="X3608" s="4">
        <v>1.8304958903973823E-5</v>
      </c>
      <c r="Y3608" s="6">
        <v>16</v>
      </c>
      <c r="Z3608" s="4">
        <v>8.474367799719551E-4</v>
      </c>
      <c r="AA3608" s="5">
        <v>3759</v>
      </c>
      <c r="AC3608" s="16" t="str">
        <f t="shared" si="336"/>
        <v/>
      </c>
      <c r="AD3608" s="16" t="str">
        <f t="shared" si="337"/>
        <v/>
      </c>
      <c r="AE3608" s="16" t="str">
        <f t="shared" si="338"/>
        <v/>
      </c>
      <c r="AF3608" s="16" t="str">
        <f t="shared" si="339"/>
        <v/>
      </c>
      <c r="AG3608" s="16">
        <f t="shared" si="340"/>
        <v>1.0069334853745202E-2</v>
      </c>
      <c r="AH3608" s="16" t="str">
        <f t="shared" si="341"/>
        <v/>
      </c>
      <c r="AI3608" s="17" t="str">
        <f>IF('Peer Comparison Tool'!$D$11="NR","",IF($C3608='Peer Comparison Tool'!$D$9,COUNT('ALLL &lt;50B Database'!$AI$1:AI3607)+1,""))</f>
        <v/>
      </c>
    </row>
    <row r="3609" spans="1:35" x14ac:dyDescent="0.25">
      <c r="A3609" t="s">
        <v>1169</v>
      </c>
      <c r="B3609">
        <v>372444</v>
      </c>
      <c r="C3609" s="5" t="s">
        <v>926</v>
      </c>
      <c r="D3609" s="5" t="s">
        <v>4390</v>
      </c>
      <c r="E3609" s="5" t="s">
        <v>4388</v>
      </c>
      <c r="F3609" s="2">
        <v>586</v>
      </c>
      <c r="G3609" s="2">
        <v>117421</v>
      </c>
      <c r="H3609" s="2">
        <v>65931</v>
      </c>
      <c r="I3609" s="2">
        <v>3922</v>
      </c>
      <c r="J3609" s="2">
        <v>62009</v>
      </c>
      <c r="K3609" s="33">
        <v>9.4502410940347364E-3</v>
      </c>
      <c r="L3609" s="2">
        <v>576</v>
      </c>
      <c r="M3609" s="2">
        <v>110105</v>
      </c>
      <c r="N3609" s="2">
        <v>63234</v>
      </c>
      <c r="O3609" s="33">
        <v>9.1090236265300318E-3</v>
      </c>
      <c r="P3609" s="2">
        <v>555</v>
      </c>
      <c r="Q3609" s="2">
        <v>111817</v>
      </c>
      <c r="R3609" s="2">
        <v>62092</v>
      </c>
      <c r="S3609" s="35">
        <v>8.938349545835212E-3</v>
      </c>
      <c r="T3609" t="s">
        <v>4388</v>
      </c>
      <c r="U3609" t="s">
        <v>4388</v>
      </c>
      <c r="V3609" s="5" t="s">
        <v>4390</v>
      </c>
      <c r="W3609" s="5">
        <v>0</v>
      </c>
      <c r="X3609" s="4">
        <v>5.118915481995244E-4</v>
      </c>
      <c r="Y3609" s="6">
        <v>31</v>
      </c>
      <c r="Z3609" s="4">
        <v>-1.7067408069481975E-4</v>
      </c>
      <c r="AA3609" s="5">
        <v>3956</v>
      </c>
      <c r="AC3609" s="16" t="str">
        <f t="shared" si="336"/>
        <v/>
      </c>
      <c r="AD3609" s="16" t="str">
        <f t="shared" si="337"/>
        <v/>
      </c>
      <c r="AE3609" s="16" t="str">
        <f t="shared" si="338"/>
        <v/>
      </c>
      <c r="AF3609" s="16" t="str">
        <f t="shared" si="339"/>
        <v/>
      </c>
      <c r="AG3609" s="16">
        <f t="shared" si="340"/>
        <v>9.4502410940347364E-3</v>
      </c>
      <c r="AH3609" s="16" t="str">
        <f t="shared" si="341"/>
        <v/>
      </c>
      <c r="AI3609" s="17" t="str">
        <f>IF('Peer Comparison Tool'!$D$11="NR","",IF($C3609='Peer Comparison Tool'!$D$9,COUNT('ALLL &lt;50B Database'!$AI$1:AI3608)+1,""))</f>
        <v/>
      </c>
    </row>
    <row r="3610" spans="1:35" x14ac:dyDescent="0.25">
      <c r="A3610" t="s">
        <v>398</v>
      </c>
      <c r="B3610">
        <v>387055</v>
      </c>
      <c r="C3610" s="5" t="s">
        <v>343</v>
      </c>
      <c r="D3610" s="5" t="s">
        <v>4390</v>
      </c>
      <c r="E3610" s="5" t="s">
        <v>4388</v>
      </c>
      <c r="F3610" s="2">
        <v>821</v>
      </c>
      <c r="G3610" s="2">
        <v>117394</v>
      </c>
      <c r="H3610" s="2">
        <v>65878</v>
      </c>
      <c r="I3610" s="2">
        <v>0</v>
      </c>
      <c r="J3610" s="2">
        <v>65878</v>
      </c>
      <c r="K3610" s="33">
        <v>1.2462430553447281E-2</v>
      </c>
      <c r="L3610" s="2">
        <v>820</v>
      </c>
      <c r="M3610" s="2">
        <v>105310</v>
      </c>
      <c r="N3610" s="2">
        <v>62443</v>
      </c>
      <c r="O3610" s="33">
        <v>1.3131976362442548E-2</v>
      </c>
      <c r="P3610" s="2">
        <v>820</v>
      </c>
      <c r="Q3610" s="2">
        <v>111929</v>
      </c>
      <c r="R3610" s="2">
        <v>64196</v>
      </c>
      <c r="S3610" s="35">
        <v>1.2773381519097763E-2</v>
      </c>
      <c r="T3610" t="s">
        <v>4388</v>
      </c>
      <c r="U3610" t="s">
        <v>4388</v>
      </c>
      <c r="V3610" s="5" t="s">
        <v>4390</v>
      </c>
      <c r="W3610" s="5">
        <v>0</v>
      </c>
      <c r="X3610" s="4">
        <v>-3.1095096565048226E-4</v>
      </c>
      <c r="Y3610" s="6">
        <v>1</v>
      </c>
      <c r="Z3610" s="4">
        <v>-3.5859484334478491E-4</v>
      </c>
      <c r="AA3610" s="5">
        <v>2724</v>
      </c>
      <c r="AC3610" s="16" t="str">
        <f t="shared" si="336"/>
        <v/>
      </c>
      <c r="AD3610" s="16" t="str">
        <f t="shared" si="337"/>
        <v/>
      </c>
      <c r="AE3610" s="16" t="str">
        <f t="shared" si="338"/>
        <v/>
      </c>
      <c r="AF3610" s="16" t="str">
        <f t="shared" si="339"/>
        <v/>
      </c>
      <c r="AG3610" s="16">
        <f t="shared" si="340"/>
        <v>1.2462430553447281E-2</v>
      </c>
      <c r="AH3610" s="16" t="str">
        <f t="shared" si="341"/>
        <v/>
      </c>
      <c r="AI3610" s="17" t="str">
        <f>IF('Peer Comparison Tool'!$D$11="NR","",IF($C3610='Peer Comparison Tool'!$D$9,COUNT('ALLL &lt;50B Database'!$AI$1:AI3609)+1,""))</f>
        <v/>
      </c>
    </row>
    <row r="3611" spans="1:35" x14ac:dyDescent="0.25">
      <c r="A3611" t="s">
        <v>815</v>
      </c>
      <c r="B3611">
        <v>677756</v>
      </c>
      <c r="C3611" s="5" t="s">
        <v>2642</v>
      </c>
      <c r="D3611" s="5" t="s">
        <v>4390</v>
      </c>
      <c r="E3611" s="5" t="s">
        <v>4388</v>
      </c>
      <c r="F3611" s="2">
        <v>1190</v>
      </c>
      <c r="G3611" s="2">
        <v>117326</v>
      </c>
      <c r="H3611" s="2">
        <v>74607</v>
      </c>
      <c r="I3611" s="2">
        <v>2710</v>
      </c>
      <c r="J3611" s="2">
        <v>71897</v>
      </c>
      <c r="K3611" s="33">
        <v>1.6551455554473762E-2</v>
      </c>
      <c r="L3611" s="2">
        <v>1191</v>
      </c>
      <c r="M3611" s="2">
        <v>110763</v>
      </c>
      <c r="N3611" s="2">
        <v>74318</v>
      </c>
      <c r="O3611" s="33">
        <v>1.6025727280066741E-2</v>
      </c>
      <c r="P3611" s="2">
        <v>1190</v>
      </c>
      <c r="Q3611" s="2">
        <v>111921</v>
      </c>
      <c r="R3611" s="2">
        <v>71429</v>
      </c>
      <c r="S3611" s="35">
        <v>1.6659900040599758E-2</v>
      </c>
      <c r="T3611" t="s">
        <v>4388</v>
      </c>
      <c r="U3611" t="s">
        <v>4388</v>
      </c>
      <c r="V3611" s="5" t="s">
        <v>4390</v>
      </c>
      <c r="W3611" s="5">
        <v>0</v>
      </c>
      <c r="X3611" s="4">
        <v>-1.084444861259963E-4</v>
      </c>
      <c r="Y3611" s="6">
        <v>0</v>
      </c>
      <c r="Z3611" s="4">
        <v>6.3417276053301733E-4</v>
      </c>
      <c r="AA3611" s="5">
        <v>1128</v>
      </c>
      <c r="AC3611" s="16" t="str">
        <f t="shared" si="336"/>
        <v/>
      </c>
      <c r="AD3611" s="16" t="str">
        <f t="shared" si="337"/>
        <v/>
      </c>
      <c r="AE3611" s="16" t="str">
        <f t="shared" si="338"/>
        <v/>
      </c>
      <c r="AF3611" s="16" t="str">
        <f t="shared" si="339"/>
        <v/>
      </c>
      <c r="AG3611" s="16">
        <f t="shared" si="340"/>
        <v>1.6551455554473762E-2</v>
      </c>
      <c r="AH3611" s="16" t="str">
        <f t="shared" si="341"/>
        <v/>
      </c>
      <c r="AI3611" s="17" t="str">
        <f>IF('Peer Comparison Tool'!$D$11="NR","",IF($C3611='Peer Comparison Tool'!$D$9,COUNT('ALLL &lt;50B Database'!$AI$1:AI3610)+1,""))</f>
        <v/>
      </c>
    </row>
    <row r="3612" spans="1:35" x14ac:dyDescent="0.25">
      <c r="A3612" t="s">
        <v>2185</v>
      </c>
      <c r="B3612">
        <v>729459</v>
      </c>
      <c r="C3612" s="5" t="s">
        <v>2041</v>
      </c>
      <c r="D3612" s="5" t="s">
        <v>4387</v>
      </c>
      <c r="E3612" s="5" t="s">
        <v>4388</v>
      </c>
      <c r="F3612" s="2">
        <v>1077</v>
      </c>
      <c r="G3612" s="2">
        <v>117322</v>
      </c>
      <c r="H3612" s="2">
        <v>93182</v>
      </c>
      <c r="I3612" s="2">
        <v>3084</v>
      </c>
      <c r="J3612" s="2">
        <v>90098</v>
      </c>
      <c r="K3612" s="33">
        <v>1.1953650469488779E-2</v>
      </c>
      <c r="L3612" s="2">
        <v>1052</v>
      </c>
      <c r="M3612" s="2">
        <v>109290</v>
      </c>
      <c r="N3612" s="2">
        <v>91334</v>
      </c>
      <c r="O3612" s="33">
        <v>1.1518164100991964E-2</v>
      </c>
      <c r="P3612" s="2">
        <v>1052</v>
      </c>
      <c r="Q3612" s="2">
        <v>108090</v>
      </c>
      <c r="R3612" s="2">
        <v>89806</v>
      </c>
      <c r="S3612" s="35">
        <v>1.1714139367080151E-2</v>
      </c>
      <c r="T3612" t="s">
        <v>4388</v>
      </c>
      <c r="U3612" t="s">
        <v>4388</v>
      </c>
      <c r="V3612" s="5" t="s">
        <v>4387</v>
      </c>
      <c r="W3612" s="5">
        <v>0</v>
      </c>
      <c r="X3612" s="4">
        <v>2.39511102408628E-4</v>
      </c>
      <c r="Y3612" s="6">
        <v>25</v>
      </c>
      <c r="Z3612" s="4">
        <v>1.9597526608818722E-4</v>
      </c>
      <c r="AA3612" s="5">
        <v>2946</v>
      </c>
      <c r="AC3612" s="16" t="str">
        <f t="shared" si="336"/>
        <v/>
      </c>
      <c r="AD3612" s="16" t="str">
        <f t="shared" si="337"/>
        <v/>
      </c>
      <c r="AE3612" s="16" t="str">
        <f t="shared" si="338"/>
        <v/>
      </c>
      <c r="AF3612" s="16" t="str">
        <f t="shared" si="339"/>
        <v/>
      </c>
      <c r="AG3612" s="16">
        <f t="shared" si="340"/>
        <v>1.1953650469488779E-2</v>
      </c>
      <c r="AH3612" s="16" t="str">
        <f t="shared" si="341"/>
        <v/>
      </c>
      <c r="AI3612" s="17" t="str">
        <f>IF('Peer Comparison Tool'!$D$11="NR","",IF($C3612='Peer Comparison Tool'!$D$9,COUNT('ALLL &lt;50B Database'!$AI$1:AI3611)+1,""))</f>
        <v/>
      </c>
    </row>
    <row r="3613" spans="1:35" x14ac:dyDescent="0.25">
      <c r="A3613" t="s">
        <v>2903</v>
      </c>
      <c r="B3613">
        <v>564678</v>
      </c>
      <c r="C3613" s="5" t="s">
        <v>2850</v>
      </c>
      <c r="D3613" s="5" t="s">
        <v>4387</v>
      </c>
      <c r="E3613" s="5" t="s">
        <v>4388</v>
      </c>
      <c r="F3613" s="2">
        <v>746</v>
      </c>
      <c r="G3613" s="2">
        <v>117222</v>
      </c>
      <c r="H3613" s="2">
        <v>99240</v>
      </c>
      <c r="I3613" s="2">
        <v>0</v>
      </c>
      <c r="J3613" s="2">
        <v>99240</v>
      </c>
      <c r="K3613" s="33">
        <v>7.517130189439742E-3</v>
      </c>
      <c r="L3613" s="2">
        <v>731</v>
      </c>
      <c r="M3613" s="2">
        <v>112122</v>
      </c>
      <c r="N3613" s="2">
        <v>90987</v>
      </c>
      <c r="O3613" s="33">
        <v>8.0341147636475534E-3</v>
      </c>
      <c r="P3613" s="2">
        <v>731</v>
      </c>
      <c r="Q3613" s="2">
        <v>114225</v>
      </c>
      <c r="R3613" s="2">
        <v>98799</v>
      </c>
      <c r="S3613" s="35">
        <v>7.3988603123513394E-3</v>
      </c>
      <c r="T3613" t="s">
        <v>4388</v>
      </c>
      <c r="U3613" t="s">
        <v>4388</v>
      </c>
      <c r="V3613" s="5" t="s">
        <v>4387</v>
      </c>
      <c r="W3613" s="5">
        <v>0</v>
      </c>
      <c r="X3613" s="4">
        <v>1.1826987708840261E-4</v>
      </c>
      <c r="Y3613" s="6">
        <v>15</v>
      </c>
      <c r="Z3613" s="4">
        <v>-6.3525445129621397E-4</v>
      </c>
      <c r="AA3613" s="5">
        <v>4377</v>
      </c>
      <c r="AC3613" s="16" t="str">
        <f t="shared" si="336"/>
        <v/>
      </c>
      <c r="AD3613" s="16" t="str">
        <f t="shared" si="337"/>
        <v/>
      </c>
      <c r="AE3613" s="16" t="str">
        <f t="shared" si="338"/>
        <v/>
      </c>
      <c r="AF3613" s="16" t="str">
        <f t="shared" si="339"/>
        <v/>
      </c>
      <c r="AG3613" s="16">
        <f t="shared" si="340"/>
        <v>7.517130189439742E-3</v>
      </c>
      <c r="AH3613" s="16" t="str">
        <f t="shared" si="341"/>
        <v/>
      </c>
      <c r="AI3613" s="17" t="str">
        <f>IF('Peer Comparison Tool'!$D$11="NR","",IF($C3613='Peer Comparison Tool'!$D$9,COUNT('ALLL &lt;50B Database'!$AI$1:AI3612)+1,""))</f>
        <v/>
      </c>
    </row>
    <row r="3614" spans="1:35" x14ac:dyDescent="0.25">
      <c r="A3614" t="s">
        <v>2180</v>
      </c>
      <c r="B3614">
        <v>127055</v>
      </c>
      <c r="C3614" s="5" t="s">
        <v>2041</v>
      </c>
      <c r="D3614" s="5" t="s">
        <v>4390</v>
      </c>
      <c r="E3614" s="5" t="s">
        <v>4388</v>
      </c>
      <c r="F3614" s="2">
        <v>773</v>
      </c>
      <c r="G3614" s="2">
        <v>117133</v>
      </c>
      <c r="H3614" s="2">
        <v>83285</v>
      </c>
      <c r="I3614" s="2">
        <v>5970</v>
      </c>
      <c r="J3614" s="2">
        <v>77315</v>
      </c>
      <c r="K3614" s="33">
        <v>9.9980598848865027E-3</v>
      </c>
      <c r="L3614" s="2">
        <v>723</v>
      </c>
      <c r="M3614" s="2">
        <v>104693</v>
      </c>
      <c r="N3614" s="2">
        <v>82021</v>
      </c>
      <c r="O3614" s="33">
        <v>8.8148157179258977E-3</v>
      </c>
      <c r="P3614" s="2">
        <v>744</v>
      </c>
      <c r="Q3614" s="2">
        <v>113231</v>
      </c>
      <c r="R3614" s="2">
        <v>81873</v>
      </c>
      <c r="S3614" s="35">
        <v>9.0872448792642269E-3</v>
      </c>
      <c r="T3614" t="s">
        <v>4388</v>
      </c>
      <c r="U3614" t="s">
        <v>4388</v>
      </c>
      <c r="V3614" s="5" t="s">
        <v>4390</v>
      </c>
      <c r="W3614" s="5">
        <v>0</v>
      </c>
      <c r="X3614" s="4">
        <v>9.108150056222758E-4</v>
      </c>
      <c r="Y3614" s="6">
        <v>29</v>
      </c>
      <c r="Z3614" s="4">
        <v>2.7242916133832923E-4</v>
      </c>
      <c r="AA3614" s="5">
        <v>3781</v>
      </c>
      <c r="AC3614" s="16" t="str">
        <f t="shared" si="336"/>
        <v/>
      </c>
      <c r="AD3614" s="16" t="str">
        <f t="shared" si="337"/>
        <v/>
      </c>
      <c r="AE3614" s="16" t="str">
        <f t="shared" si="338"/>
        <v/>
      </c>
      <c r="AF3614" s="16" t="str">
        <f t="shared" si="339"/>
        <v/>
      </c>
      <c r="AG3614" s="16">
        <f t="shared" si="340"/>
        <v>9.9980598848865027E-3</v>
      </c>
      <c r="AH3614" s="16" t="str">
        <f t="shared" si="341"/>
        <v/>
      </c>
      <c r="AI3614" s="17" t="str">
        <f>IF('Peer Comparison Tool'!$D$11="NR","",IF($C3614='Peer Comparison Tool'!$D$9,COUNT('ALLL &lt;50B Database'!$AI$1:AI3613)+1,""))</f>
        <v/>
      </c>
    </row>
    <row r="3615" spans="1:35" x14ac:dyDescent="0.25">
      <c r="A3615" t="s">
        <v>672</v>
      </c>
      <c r="B3615">
        <v>278733</v>
      </c>
      <c r="C3615" s="5" t="s">
        <v>561</v>
      </c>
      <c r="D3615" s="5" t="s">
        <v>4390</v>
      </c>
      <c r="E3615" s="5" t="s">
        <v>4388</v>
      </c>
      <c r="F3615" s="2">
        <v>554</v>
      </c>
      <c r="G3615" s="2">
        <v>116926</v>
      </c>
      <c r="H3615" s="2">
        <v>79806</v>
      </c>
      <c r="I3615" s="2">
        <v>0</v>
      </c>
      <c r="J3615" s="2">
        <v>79806</v>
      </c>
      <c r="K3615" s="33">
        <v>6.9418339473222568E-3</v>
      </c>
      <c r="L3615" s="2">
        <v>557</v>
      </c>
      <c r="M3615" s="2">
        <v>106775</v>
      </c>
      <c r="N3615" s="2">
        <v>76826</v>
      </c>
      <c r="O3615" s="33">
        <v>7.2501496889074007E-3</v>
      </c>
      <c r="P3615" s="2">
        <v>559</v>
      </c>
      <c r="Q3615" s="2">
        <v>108229</v>
      </c>
      <c r="R3615" s="2">
        <v>80766</v>
      </c>
      <c r="S3615" s="35">
        <v>6.9212292301215859E-3</v>
      </c>
      <c r="T3615" t="s">
        <v>4388</v>
      </c>
      <c r="U3615" t="s">
        <v>4388</v>
      </c>
      <c r="V3615" s="5" t="s">
        <v>4390</v>
      </c>
      <c r="W3615" s="5">
        <v>0</v>
      </c>
      <c r="X3615" s="4">
        <v>2.0604717200670836E-5</v>
      </c>
      <c r="Y3615" s="6">
        <v>-5</v>
      </c>
      <c r="Z3615" s="4">
        <v>-3.289204587858148E-4</v>
      </c>
      <c r="AA3615" s="5">
        <v>4463</v>
      </c>
      <c r="AC3615" s="16" t="str">
        <f t="shared" si="336"/>
        <v/>
      </c>
      <c r="AD3615" s="16" t="str">
        <f t="shared" si="337"/>
        <v/>
      </c>
      <c r="AE3615" s="16" t="str">
        <f t="shared" si="338"/>
        <v/>
      </c>
      <c r="AF3615" s="16" t="str">
        <f t="shared" si="339"/>
        <v/>
      </c>
      <c r="AG3615" s="16">
        <f t="shared" si="340"/>
        <v>6.9418339473222568E-3</v>
      </c>
      <c r="AH3615" s="16" t="str">
        <f t="shared" si="341"/>
        <v/>
      </c>
      <c r="AI3615" s="17" t="str">
        <f>IF('Peer Comparison Tool'!$D$11="NR","",IF($C3615='Peer Comparison Tool'!$D$9,COUNT('ALLL &lt;50B Database'!$AI$1:AI3614)+1,""))</f>
        <v/>
      </c>
    </row>
    <row r="3616" spans="1:35" x14ac:dyDescent="0.25">
      <c r="A3616" t="s">
        <v>3060</v>
      </c>
      <c r="B3616">
        <v>5342974</v>
      </c>
      <c r="C3616" s="5" t="s">
        <v>2948</v>
      </c>
      <c r="D3616" s="5" t="s">
        <v>4390</v>
      </c>
      <c r="E3616" s="5" t="s">
        <v>4388</v>
      </c>
      <c r="F3616" s="2">
        <v>691</v>
      </c>
      <c r="G3616" s="2">
        <v>116917</v>
      </c>
      <c r="H3616" s="2">
        <v>68998</v>
      </c>
      <c r="I3616" s="2">
        <v>14746</v>
      </c>
      <c r="J3616" s="2">
        <v>54252</v>
      </c>
      <c r="K3616" s="33">
        <v>1.2736857627368576E-2</v>
      </c>
      <c r="L3616" s="2">
        <v>0</v>
      </c>
      <c r="M3616" s="2">
        <v>45298</v>
      </c>
      <c r="N3616" s="2">
        <v>14926</v>
      </c>
      <c r="O3616" s="33">
        <v>0</v>
      </c>
      <c r="P3616" s="2">
        <v>268</v>
      </c>
      <c r="Q3616" s="2">
        <v>78483</v>
      </c>
      <c r="R3616" s="2">
        <v>26785</v>
      </c>
      <c r="S3616" s="35">
        <v>1.0005600149337315E-2</v>
      </c>
      <c r="T3616" t="s">
        <v>4388</v>
      </c>
      <c r="U3616" t="s">
        <v>4388</v>
      </c>
      <c r="V3616" s="5" t="s">
        <v>4390</v>
      </c>
      <c r="W3616" s="5">
        <v>0</v>
      </c>
      <c r="X3616" s="4">
        <v>2.7312574780312612E-3</v>
      </c>
      <c r="Y3616" s="6">
        <v>423</v>
      </c>
      <c r="Z3616" s="4">
        <v>1.0005600149337315E-2</v>
      </c>
      <c r="AA3616" s="5">
        <v>2577</v>
      </c>
      <c r="AC3616" s="16" t="str">
        <f t="shared" si="336"/>
        <v/>
      </c>
      <c r="AD3616" s="16" t="str">
        <f t="shared" si="337"/>
        <v/>
      </c>
      <c r="AE3616" s="16" t="str">
        <f t="shared" si="338"/>
        <v/>
      </c>
      <c r="AF3616" s="16" t="str">
        <f t="shared" si="339"/>
        <v/>
      </c>
      <c r="AG3616" s="16">
        <f t="shared" si="340"/>
        <v>1.2736857627368576E-2</v>
      </c>
      <c r="AH3616" s="16" t="str">
        <f t="shared" si="341"/>
        <v/>
      </c>
      <c r="AI3616" s="17" t="str">
        <f>IF('Peer Comparison Tool'!$D$11="NR","",IF($C3616='Peer Comparison Tool'!$D$9,COUNT('ALLL &lt;50B Database'!$AI$1:AI3615)+1,""))</f>
        <v/>
      </c>
    </row>
    <row r="3617" spans="1:35" x14ac:dyDescent="0.25">
      <c r="A3617" t="s">
        <v>842</v>
      </c>
      <c r="B3617">
        <v>544447</v>
      </c>
      <c r="C3617" s="5" t="s">
        <v>716</v>
      </c>
      <c r="D3617" s="5" t="s">
        <v>4390</v>
      </c>
      <c r="E3617" s="5" t="s">
        <v>4388</v>
      </c>
      <c r="F3617" s="2">
        <v>1005</v>
      </c>
      <c r="G3617" s="2">
        <v>116812</v>
      </c>
      <c r="H3617" s="2">
        <v>70783</v>
      </c>
      <c r="I3617" s="2">
        <v>2507</v>
      </c>
      <c r="J3617" s="2">
        <v>68276</v>
      </c>
      <c r="K3617" s="33">
        <v>1.471966723299549E-2</v>
      </c>
      <c r="L3617" s="2">
        <v>969</v>
      </c>
      <c r="M3617" s="2">
        <v>106841</v>
      </c>
      <c r="N3617" s="2">
        <v>69087</v>
      </c>
      <c r="O3617" s="33">
        <v>1.4025793564635894E-2</v>
      </c>
      <c r="P3617" s="2">
        <v>987</v>
      </c>
      <c r="Q3617" s="2">
        <v>109423</v>
      </c>
      <c r="R3617" s="2">
        <v>68519</v>
      </c>
      <c r="S3617" s="35">
        <v>1.4404763642201434E-2</v>
      </c>
      <c r="T3617" t="s">
        <v>4388</v>
      </c>
      <c r="U3617" t="s">
        <v>4388</v>
      </c>
      <c r="V3617" s="5" t="s">
        <v>4390</v>
      </c>
      <c r="W3617" s="5">
        <v>0</v>
      </c>
      <c r="X3617" s="4">
        <v>3.149035907940561E-4</v>
      </c>
      <c r="Y3617" s="6">
        <v>18</v>
      </c>
      <c r="Z3617" s="4">
        <v>3.789700775655401E-4</v>
      </c>
      <c r="AA3617" s="5">
        <v>1694</v>
      </c>
      <c r="AC3617" s="16" t="str">
        <f t="shared" si="336"/>
        <v/>
      </c>
      <c r="AD3617" s="16" t="str">
        <f t="shared" si="337"/>
        <v/>
      </c>
      <c r="AE3617" s="16" t="str">
        <f t="shared" si="338"/>
        <v/>
      </c>
      <c r="AF3617" s="16" t="str">
        <f t="shared" si="339"/>
        <v/>
      </c>
      <c r="AG3617" s="16">
        <f t="shared" si="340"/>
        <v>1.471966723299549E-2</v>
      </c>
      <c r="AH3617" s="16" t="str">
        <f t="shared" si="341"/>
        <v/>
      </c>
      <c r="AI3617" s="17" t="str">
        <f>IF('Peer Comparison Tool'!$D$11="NR","",IF($C3617='Peer Comparison Tool'!$D$9,COUNT('ALLL &lt;50B Database'!$AI$1:AI3616)+1,""))</f>
        <v/>
      </c>
    </row>
    <row r="3618" spans="1:35" x14ac:dyDescent="0.25">
      <c r="A3618" t="s">
        <v>3161</v>
      </c>
      <c r="B3618">
        <v>995674</v>
      </c>
      <c r="C3618" s="5" t="s">
        <v>3064</v>
      </c>
      <c r="D3618" s="5" t="s">
        <v>4390</v>
      </c>
      <c r="E3618" s="5" t="s">
        <v>4388</v>
      </c>
      <c r="F3618" s="2">
        <v>980</v>
      </c>
      <c r="G3618" s="2">
        <v>116757</v>
      </c>
      <c r="H3618" s="2">
        <v>92670</v>
      </c>
      <c r="I3618" s="2">
        <v>0</v>
      </c>
      <c r="J3618" s="2">
        <v>92670</v>
      </c>
      <c r="K3618" s="33">
        <v>1.0575159166936441E-2</v>
      </c>
      <c r="L3618" s="2">
        <v>950</v>
      </c>
      <c r="M3618" s="2">
        <v>105499</v>
      </c>
      <c r="N3618" s="2">
        <v>87974</v>
      </c>
      <c r="O3618" s="33">
        <v>1.0798645054220565E-2</v>
      </c>
      <c r="P3618" s="2">
        <v>965</v>
      </c>
      <c r="Q3618" s="2">
        <v>109786</v>
      </c>
      <c r="R3618" s="2">
        <v>92514</v>
      </c>
      <c r="S3618" s="35">
        <v>1.0430853708627884E-2</v>
      </c>
      <c r="T3618" t="s">
        <v>4388</v>
      </c>
      <c r="U3618" t="s">
        <v>4388</v>
      </c>
      <c r="V3618" s="5" t="s">
        <v>4390</v>
      </c>
      <c r="W3618" s="5">
        <v>0</v>
      </c>
      <c r="X3618" s="4">
        <v>1.4430545830855686E-4</v>
      </c>
      <c r="Y3618" s="6">
        <v>15</v>
      </c>
      <c r="Z3618" s="4">
        <v>-3.6779134559268047E-4</v>
      </c>
      <c r="AA3618" s="5">
        <v>3561</v>
      </c>
      <c r="AC3618" s="16" t="str">
        <f t="shared" si="336"/>
        <v/>
      </c>
      <c r="AD3618" s="16" t="str">
        <f t="shared" si="337"/>
        <v/>
      </c>
      <c r="AE3618" s="16" t="str">
        <f t="shared" si="338"/>
        <v/>
      </c>
      <c r="AF3618" s="16" t="str">
        <f t="shared" si="339"/>
        <v/>
      </c>
      <c r="AG3618" s="16">
        <f t="shared" si="340"/>
        <v>1.0575159166936441E-2</v>
      </c>
      <c r="AH3618" s="16" t="str">
        <f t="shared" si="341"/>
        <v/>
      </c>
      <c r="AI3618" s="17" t="str">
        <f>IF('Peer Comparison Tool'!$D$11="NR","",IF($C3618='Peer Comparison Tool'!$D$9,COUNT('ALLL &lt;50B Database'!$AI$1:AI3617)+1,""))</f>
        <v/>
      </c>
    </row>
    <row r="3619" spans="1:35" x14ac:dyDescent="0.25">
      <c r="A3619" t="s">
        <v>2457</v>
      </c>
      <c r="B3619">
        <v>2107341</v>
      </c>
      <c r="C3619" s="5" t="s">
        <v>2299</v>
      </c>
      <c r="D3619" s="5" t="s">
        <v>4390</v>
      </c>
      <c r="E3619" s="5" t="s">
        <v>4388</v>
      </c>
      <c r="F3619" s="2">
        <v>878</v>
      </c>
      <c r="G3619" s="2">
        <v>116704</v>
      </c>
      <c r="H3619" s="2">
        <v>81846</v>
      </c>
      <c r="I3619" s="2">
        <v>4089</v>
      </c>
      <c r="J3619" s="2">
        <v>77757</v>
      </c>
      <c r="K3619" s="33">
        <v>1.1291587895623545E-2</v>
      </c>
      <c r="L3619" s="2">
        <v>966</v>
      </c>
      <c r="M3619" s="2">
        <v>126948</v>
      </c>
      <c r="N3619" s="2">
        <v>81401</v>
      </c>
      <c r="O3619" s="33">
        <v>1.1867176078917949E-2</v>
      </c>
      <c r="P3619" s="2">
        <v>982</v>
      </c>
      <c r="Q3619" s="2">
        <v>113691</v>
      </c>
      <c r="R3619" s="2">
        <v>77370</v>
      </c>
      <c r="S3619" s="35">
        <v>1.2692257981129636E-2</v>
      </c>
      <c r="T3619" t="s">
        <v>4388</v>
      </c>
      <c r="U3619" t="s">
        <v>4388</v>
      </c>
      <c r="V3619" s="5" t="s">
        <v>4390</v>
      </c>
      <c r="W3619" s="5">
        <v>0</v>
      </c>
      <c r="X3619" s="4">
        <v>-1.4006700855060915E-3</v>
      </c>
      <c r="Y3619" s="6">
        <v>-104</v>
      </c>
      <c r="Z3619" s="4">
        <v>8.2508190221168738E-4</v>
      </c>
      <c r="AA3619" s="5">
        <v>3253</v>
      </c>
      <c r="AC3619" s="16" t="str">
        <f t="shared" si="336"/>
        <v/>
      </c>
      <c r="AD3619" s="16" t="str">
        <f t="shared" si="337"/>
        <v/>
      </c>
      <c r="AE3619" s="16" t="str">
        <f t="shared" si="338"/>
        <v/>
      </c>
      <c r="AF3619" s="16" t="str">
        <f t="shared" si="339"/>
        <v/>
      </c>
      <c r="AG3619" s="16">
        <f t="shared" si="340"/>
        <v>1.1291587895623545E-2</v>
      </c>
      <c r="AH3619" s="16" t="str">
        <f t="shared" si="341"/>
        <v/>
      </c>
      <c r="AI3619" s="17" t="str">
        <f>IF('Peer Comparison Tool'!$D$11="NR","",IF($C3619='Peer Comparison Tool'!$D$9,COUNT('ALLL &lt;50B Database'!$AI$1:AI3618)+1,""))</f>
        <v/>
      </c>
    </row>
    <row r="3620" spans="1:35" x14ac:dyDescent="0.25">
      <c r="A3620" t="s">
        <v>859</v>
      </c>
      <c r="B3620">
        <v>2702764</v>
      </c>
      <c r="C3620" s="5" t="s">
        <v>716</v>
      </c>
      <c r="D3620" s="5" t="s">
        <v>4390</v>
      </c>
      <c r="E3620" s="5" t="s">
        <v>4388</v>
      </c>
      <c r="F3620" s="2">
        <v>763</v>
      </c>
      <c r="G3620" s="2">
        <v>116672</v>
      </c>
      <c r="H3620" s="2">
        <v>61994</v>
      </c>
      <c r="I3620" s="2">
        <v>1648</v>
      </c>
      <c r="J3620" s="2">
        <v>60346</v>
      </c>
      <c r="K3620" s="33">
        <v>1.2643754349915487E-2</v>
      </c>
      <c r="L3620" s="2">
        <v>670</v>
      </c>
      <c r="M3620" s="2">
        <v>107429</v>
      </c>
      <c r="N3620" s="2">
        <v>59262</v>
      </c>
      <c r="O3620" s="33">
        <v>1.1305727110121157E-2</v>
      </c>
      <c r="P3620" s="2">
        <v>664</v>
      </c>
      <c r="Q3620" s="2">
        <v>109883</v>
      </c>
      <c r="R3620" s="2">
        <v>60821</v>
      </c>
      <c r="S3620" s="35">
        <v>1.0917281859883922E-2</v>
      </c>
      <c r="T3620" t="s">
        <v>4388</v>
      </c>
      <c r="U3620" t="s">
        <v>4388</v>
      </c>
      <c r="V3620" s="5" t="s">
        <v>4390</v>
      </c>
      <c r="W3620" s="5">
        <v>0</v>
      </c>
      <c r="X3620" s="4">
        <v>1.7264724900315654E-3</v>
      </c>
      <c r="Y3620" s="6">
        <v>99</v>
      </c>
      <c r="Z3620" s="4">
        <v>-3.8844525023723486E-4</v>
      </c>
      <c r="AA3620" s="5">
        <v>2617</v>
      </c>
      <c r="AC3620" s="16" t="str">
        <f t="shared" si="336"/>
        <v/>
      </c>
      <c r="AD3620" s="16" t="str">
        <f t="shared" si="337"/>
        <v/>
      </c>
      <c r="AE3620" s="16" t="str">
        <f t="shared" si="338"/>
        <v/>
      </c>
      <c r="AF3620" s="16" t="str">
        <f t="shared" si="339"/>
        <v/>
      </c>
      <c r="AG3620" s="16">
        <f t="shared" si="340"/>
        <v>1.2643754349915487E-2</v>
      </c>
      <c r="AH3620" s="16" t="str">
        <f t="shared" si="341"/>
        <v/>
      </c>
      <c r="AI3620" s="17" t="str">
        <f>IF('Peer Comparison Tool'!$D$11="NR","",IF($C3620='Peer Comparison Tool'!$D$9,COUNT('ALLL &lt;50B Database'!$AI$1:AI3619)+1,""))</f>
        <v/>
      </c>
    </row>
    <row r="3621" spans="1:35" x14ac:dyDescent="0.25">
      <c r="A3621" t="s">
        <v>1166</v>
      </c>
      <c r="B3621">
        <v>487142</v>
      </c>
      <c r="C3621" s="5" t="s">
        <v>926</v>
      </c>
      <c r="D3621" s="5" t="s">
        <v>4390</v>
      </c>
      <c r="E3621" s="5" t="s">
        <v>4388</v>
      </c>
      <c r="F3621" s="2">
        <v>389</v>
      </c>
      <c r="G3621" s="2">
        <v>116439</v>
      </c>
      <c r="H3621" s="2">
        <v>52927</v>
      </c>
      <c r="I3621" s="2">
        <v>0</v>
      </c>
      <c r="J3621" s="2">
        <v>52927</v>
      </c>
      <c r="K3621" s="33">
        <v>7.3497458763957906E-3</v>
      </c>
      <c r="L3621" s="2">
        <v>395</v>
      </c>
      <c r="M3621" s="2">
        <v>109750</v>
      </c>
      <c r="N3621" s="2">
        <v>53152</v>
      </c>
      <c r="O3621" s="33">
        <v>7.4315171583383506E-3</v>
      </c>
      <c r="P3621" s="2">
        <v>398</v>
      </c>
      <c r="Q3621" s="2">
        <v>113549</v>
      </c>
      <c r="R3621" s="2">
        <v>53024</v>
      </c>
      <c r="S3621" s="35">
        <v>7.5060350030175015E-3</v>
      </c>
      <c r="T3621" t="s">
        <v>4388</v>
      </c>
      <c r="U3621" t="s">
        <v>4388</v>
      </c>
      <c r="V3621" s="5" t="s">
        <v>4390</v>
      </c>
      <c r="W3621" s="5">
        <v>0</v>
      </c>
      <c r="X3621" s="4">
        <v>-1.5628912662171094E-4</v>
      </c>
      <c r="Y3621" s="6">
        <v>-9</v>
      </c>
      <c r="Z3621" s="4">
        <v>7.4517844679150916E-5</v>
      </c>
      <c r="AA3621" s="5">
        <v>4405</v>
      </c>
      <c r="AC3621" s="16" t="str">
        <f t="shared" si="336"/>
        <v/>
      </c>
      <c r="AD3621" s="16" t="str">
        <f t="shared" si="337"/>
        <v/>
      </c>
      <c r="AE3621" s="16" t="str">
        <f t="shared" si="338"/>
        <v/>
      </c>
      <c r="AF3621" s="16" t="str">
        <f t="shared" si="339"/>
        <v/>
      </c>
      <c r="AG3621" s="16">
        <f t="shared" si="340"/>
        <v>7.3497458763957906E-3</v>
      </c>
      <c r="AH3621" s="16" t="str">
        <f t="shared" si="341"/>
        <v/>
      </c>
      <c r="AI3621" s="17" t="str">
        <f>IF('Peer Comparison Tool'!$D$11="NR","",IF($C3621='Peer Comparison Tool'!$D$9,COUNT('ALLL &lt;50B Database'!$AI$1:AI3620)+1,""))</f>
        <v/>
      </c>
    </row>
    <row r="3622" spans="1:35" x14ac:dyDescent="0.25">
      <c r="A3622" t="s">
        <v>4289</v>
      </c>
      <c r="B3622">
        <v>458946</v>
      </c>
      <c r="C3622" s="5" t="s">
        <v>4163</v>
      </c>
      <c r="D3622" s="5" t="s">
        <v>4390</v>
      </c>
      <c r="E3622" s="5" t="s">
        <v>4388</v>
      </c>
      <c r="F3622" s="2">
        <v>781</v>
      </c>
      <c r="G3622" s="2">
        <v>116350</v>
      </c>
      <c r="H3622" s="2">
        <v>72726</v>
      </c>
      <c r="I3622" s="2">
        <v>5359</v>
      </c>
      <c r="J3622" s="2">
        <v>67367</v>
      </c>
      <c r="K3622" s="33">
        <v>1.1593213294342928E-2</v>
      </c>
      <c r="L3622" s="2">
        <v>751</v>
      </c>
      <c r="M3622" s="2">
        <v>93043</v>
      </c>
      <c r="N3622" s="2">
        <v>68622</v>
      </c>
      <c r="O3622" s="33">
        <v>1.0944012124391594E-2</v>
      </c>
      <c r="P3622" s="2">
        <v>764</v>
      </c>
      <c r="Q3622" s="2">
        <v>100767</v>
      </c>
      <c r="R3622" s="2">
        <v>69074</v>
      </c>
      <c r="S3622" s="35">
        <v>1.1060601673567478E-2</v>
      </c>
      <c r="T3622" t="s">
        <v>4388</v>
      </c>
      <c r="U3622" t="s">
        <v>4388</v>
      </c>
      <c r="V3622" s="5" t="s">
        <v>4390</v>
      </c>
      <c r="W3622" s="5">
        <v>0</v>
      </c>
      <c r="X3622" s="4">
        <v>5.3261162077545068E-4</v>
      </c>
      <c r="Y3622" s="6">
        <v>17</v>
      </c>
      <c r="Z3622" s="4">
        <v>1.1658954917588386E-4</v>
      </c>
      <c r="AA3622" s="5">
        <v>3120</v>
      </c>
      <c r="AC3622" s="16" t="str">
        <f t="shared" si="336"/>
        <v/>
      </c>
      <c r="AD3622" s="16" t="str">
        <f t="shared" si="337"/>
        <v/>
      </c>
      <c r="AE3622" s="16" t="str">
        <f t="shared" si="338"/>
        <v/>
      </c>
      <c r="AF3622" s="16" t="str">
        <f t="shared" si="339"/>
        <v/>
      </c>
      <c r="AG3622" s="16">
        <f t="shared" si="340"/>
        <v>1.1593213294342928E-2</v>
      </c>
      <c r="AH3622" s="16" t="str">
        <f t="shared" si="341"/>
        <v/>
      </c>
      <c r="AI3622" s="17" t="str">
        <f>IF('Peer Comparison Tool'!$D$11="NR","",IF($C3622='Peer Comparison Tool'!$D$9,COUNT('ALLL &lt;50B Database'!$AI$1:AI3621)+1,""))</f>
        <v/>
      </c>
    </row>
    <row r="3623" spans="1:35" x14ac:dyDescent="0.25">
      <c r="A3623" t="s">
        <v>2463</v>
      </c>
      <c r="B3623">
        <v>867258</v>
      </c>
      <c r="C3623" s="5" t="s">
        <v>2299</v>
      </c>
      <c r="D3623" s="5" t="s">
        <v>4390</v>
      </c>
      <c r="E3623" s="5" t="s">
        <v>4388</v>
      </c>
      <c r="F3623" s="2">
        <v>2730</v>
      </c>
      <c r="G3623" s="2">
        <v>116335</v>
      </c>
      <c r="H3623" s="2">
        <v>78041</v>
      </c>
      <c r="I3623" s="2">
        <v>2536</v>
      </c>
      <c r="J3623" s="2">
        <v>75505</v>
      </c>
      <c r="K3623" s="33">
        <v>3.6156545924110987E-2</v>
      </c>
      <c r="L3623" s="2">
        <v>2605</v>
      </c>
      <c r="M3623" s="2">
        <v>108327</v>
      </c>
      <c r="N3623" s="2">
        <v>75117</v>
      </c>
      <c r="O3623" s="33">
        <v>3.4679233728716535E-2</v>
      </c>
      <c r="P3623" s="2">
        <v>2654</v>
      </c>
      <c r="Q3623" s="2">
        <v>105276</v>
      </c>
      <c r="R3623" s="2">
        <v>75305</v>
      </c>
      <c r="S3623" s="35">
        <v>3.5243343735475732E-2</v>
      </c>
      <c r="T3623" t="s">
        <v>4388</v>
      </c>
      <c r="U3623" t="s">
        <v>4388</v>
      </c>
      <c r="V3623" s="5" t="s">
        <v>4390</v>
      </c>
      <c r="W3623" s="5">
        <v>0</v>
      </c>
      <c r="X3623" s="4">
        <v>9.132021886352551E-4</v>
      </c>
      <c r="Y3623" s="6">
        <v>76</v>
      </c>
      <c r="Z3623" s="4">
        <v>5.6411000675919698E-4</v>
      </c>
      <c r="AA3623" s="5">
        <v>86</v>
      </c>
      <c r="AC3623" s="16" t="str">
        <f t="shared" si="336"/>
        <v/>
      </c>
      <c r="AD3623" s="16" t="str">
        <f t="shared" si="337"/>
        <v/>
      </c>
      <c r="AE3623" s="16" t="str">
        <f t="shared" si="338"/>
        <v/>
      </c>
      <c r="AF3623" s="16" t="str">
        <f t="shared" si="339"/>
        <v/>
      </c>
      <c r="AG3623" s="16">
        <f t="shared" si="340"/>
        <v>3.6156545924110987E-2</v>
      </c>
      <c r="AH3623" s="16" t="str">
        <f t="shared" si="341"/>
        <v/>
      </c>
      <c r="AI3623" s="17" t="str">
        <f>IF('Peer Comparison Tool'!$D$11="NR","",IF($C3623='Peer Comparison Tool'!$D$9,COUNT('ALLL &lt;50B Database'!$AI$1:AI3622)+1,""))</f>
        <v/>
      </c>
    </row>
    <row r="3624" spans="1:35" x14ac:dyDescent="0.25">
      <c r="A3624" t="s">
        <v>1497</v>
      </c>
      <c r="B3624">
        <v>987651</v>
      </c>
      <c r="C3624" s="5" t="s">
        <v>1389</v>
      </c>
      <c r="D3624" s="5" t="s">
        <v>4390</v>
      </c>
      <c r="E3624" s="5" t="s">
        <v>4388</v>
      </c>
      <c r="F3624" s="2">
        <v>595</v>
      </c>
      <c r="G3624" s="2">
        <v>116304</v>
      </c>
      <c r="H3624" s="2">
        <v>49920</v>
      </c>
      <c r="I3624" s="2">
        <v>7945</v>
      </c>
      <c r="J3624" s="2">
        <v>41975</v>
      </c>
      <c r="K3624" s="33">
        <v>1.4175104228707564E-2</v>
      </c>
      <c r="L3624" s="2">
        <v>562</v>
      </c>
      <c r="M3624" s="2">
        <v>99430</v>
      </c>
      <c r="N3624" s="2">
        <v>43105</v>
      </c>
      <c r="O3624" s="33">
        <v>1.3037930634497158E-2</v>
      </c>
      <c r="P3624" s="2">
        <v>589</v>
      </c>
      <c r="Q3624" s="2">
        <v>101054</v>
      </c>
      <c r="R3624" s="2">
        <v>44080</v>
      </c>
      <c r="S3624" s="35">
        <v>1.3362068965517242E-2</v>
      </c>
      <c r="T3624" t="s">
        <v>4388</v>
      </c>
      <c r="U3624" t="s">
        <v>4388</v>
      </c>
      <c r="V3624" s="5" t="s">
        <v>4390</v>
      </c>
      <c r="W3624" s="5">
        <v>0</v>
      </c>
      <c r="X3624" s="4">
        <v>8.1303526319032211E-4</v>
      </c>
      <c r="Y3624" s="6">
        <v>6</v>
      </c>
      <c r="Z3624" s="4">
        <v>3.2413833102008446E-4</v>
      </c>
      <c r="AA3624" s="5">
        <v>1902</v>
      </c>
      <c r="AC3624" s="16" t="str">
        <f t="shared" si="336"/>
        <v/>
      </c>
      <c r="AD3624" s="16" t="str">
        <f t="shared" si="337"/>
        <v/>
      </c>
      <c r="AE3624" s="16" t="str">
        <f t="shared" si="338"/>
        <v/>
      </c>
      <c r="AF3624" s="16" t="str">
        <f t="shared" si="339"/>
        <v/>
      </c>
      <c r="AG3624" s="16">
        <f t="shared" si="340"/>
        <v>1.4175104228707564E-2</v>
      </c>
      <c r="AH3624" s="16" t="str">
        <f t="shared" si="341"/>
        <v/>
      </c>
      <c r="AI3624" s="17" t="str">
        <f>IF('Peer Comparison Tool'!$D$11="NR","",IF($C3624='Peer Comparison Tool'!$D$9,COUNT('ALLL &lt;50B Database'!$AI$1:AI3623)+1,""))</f>
        <v/>
      </c>
    </row>
    <row r="3625" spans="1:35" x14ac:dyDescent="0.25">
      <c r="A3625" t="s">
        <v>4351</v>
      </c>
      <c r="B3625">
        <v>732637</v>
      </c>
      <c r="C3625" s="5" t="s">
        <v>4315</v>
      </c>
      <c r="D3625" s="5" t="s">
        <v>4387</v>
      </c>
      <c r="E3625" s="5" t="s">
        <v>4388</v>
      </c>
      <c r="F3625" s="2">
        <v>796</v>
      </c>
      <c r="G3625" s="2">
        <v>116025</v>
      </c>
      <c r="H3625" s="2">
        <v>55591</v>
      </c>
      <c r="I3625" s="2">
        <v>3162</v>
      </c>
      <c r="J3625" s="2">
        <v>52429</v>
      </c>
      <c r="K3625" s="33">
        <v>1.5182437200785825E-2</v>
      </c>
      <c r="L3625" s="2">
        <v>747</v>
      </c>
      <c r="M3625" s="2">
        <v>107552</v>
      </c>
      <c r="N3625" s="2">
        <v>52549</v>
      </c>
      <c r="O3625" s="33">
        <v>1.4215303811680527E-2</v>
      </c>
      <c r="P3625" s="2">
        <v>782</v>
      </c>
      <c r="Q3625" s="2">
        <v>107926</v>
      </c>
      <c r="R3625" s="2">
        <v>51899</v>
      </c>
      <c r="S3625" s="35">
        <v>1.5067727701882503E-2</v>
      </c>
      <c r="T3625" t="s">
        <v>4388</v>
      </c>
      <c r="U3625" t="s">
        <v>4388</v>
      </c>
      <c r="V3625" s="5" t="s">
        <v>4387</v>
      </c>
      <c r="W3625" s="5">
        <v>0</v>
      </c>
      <c r="X3625" s="4">
        <v>1.1470949890332247E-4</v>
      </c>
      <c r="Y3625" s="6">
        <v>14</v>
      </c>
      <c r="Z3625" s="4">
        <v>8.5242389020197609E-4</v>
      </c>
      <c r="AA3625" s="5">
        <v>1549</v>
      </c>
      <c r="AC3625" s="16" t="str">
        <f t="shared" si="336"/>
        <v/>
      </c>
      <c r="AD3625" s="16" t="str">
        <f t="shared" si="337"/>
        <v/>
      </c>
      <c r="AE3625" s="16" t="str">
        <f t="shared" si="338"/>
        <v/>
      </c>
      <c r="AF3625" s="16" t="str">
        <f t="shared" si="339"/>
        <v/>
      </c>
      <c r="AG3625" s="16">
        <f t="shared" si="340"/>
        <v>1.5182437200785825E-2</v>
      </c>
      <c r="AH3625" s="16" t="str">
        <f t="shared" si="341"/>
        <v/>
      </c>
      <c r="AI3625" s="17" t="str">
        <f>IF('Peer Comparison Tool'!$D$11="NR","",IF($C3625='Peer Comparison Tool'!$D$9,COUNT('ALLL &lt;50B Database'!$AI$1:AI3624)+1,""))</f>
        <v/>
      </c>
    </row>
    <row r="3626" spans="1:35" x14ac:dyDescent="0.25">
      <c r="A3626" t="s">
        <v>856</v>
      </c>
      <c r="B3626">
        <v>490348</v>
      </c>
      <c r="C3626" s="5" t="s">
        <v>716</v>
      </c>
      <c r="D3626" s="5" t="s">
        <v>4390</v>
      </c>
      <c r="E3626" s="5" t="s">
        <v>4388</v>
      </c>
      <c r="F3626" s="2">
        <v>1996</v>
      </c>
      <c r="G3626" s="2">
        <v>115907</v>
      </c>
      <c r="H3626" s="2">
        <v>99385</v>
      </c>
      <c r="I3626" s="2">
        <v>1948</v>
      </c>
      <c r="J3626" s="2">
        <v>97437</v>
      </c>
      <c r="K3626" s="33">
        <v>2.0485031353592576E-2</v>
      </c>
      <c r="L3626" s="2">
        <v>1986</v>
      </c>
      <c r="M3626" s="2">
        <v>115319</v>
      </c>
      <c r="N3626" s="2">
        <v>102795</v>
      </c>
      <c r="O3626" s="33">
        <v>1.932000583685977E-2</v>
      </c>
      <c r="P3626" s="2">
        <v>2000</v>
      </c>
      <c r="Q3626" s="2">
        <v>115481</v>
      </c>
      <c r="R3626" s="2">
        <v>102152</v>
      </c>
      <c r="S3626" s="35">
        <v>1.9578667084344897E-2</v>
      </c>
      <c r="T3626" t="s">
        <v>4388</v>
      </c>
      <c r="U3626" t="s">
        <v>4388</v>
      </c>
      <c r="V3626" s="5" t="s">
        <v>4390</v>
      </c>
      <c r="W3626" s="5">
        <v>0</v>
      </c>
      <c r="X3626" s="4">
        <v>9.0636426924767949E-4</v>
      </c>
      <c r="Y3626" s="6">
        <v>-4</v>
      </c>
      <c r="Z3626" s="4">
        <v>2.5866124748512645E-4</v>
      </c>
      <c r="AA3626" s="5">
        <v>502</v>
      </c>
      <c r="AC3626" s="16" t="str">
        <f t="shared" si="336"/>
        <v/>
      </c>
      <c r="AD3626" s="16" t="str">
        <f t="shared" si="337"/>
        <v/>
      </c>
      <c r="AE3626" s="16" t="str">
        <f t="shared" si="338"/>
        <v/>
      </c>
      <c r="AF3626" s="16" t="str">
        <f t="shared" si="339"/>
        <v/>
      </c>
      <c r="AG3626" s="16">
        <f t="shared" si="340"/>
        <v>2.0485031353592576E-2</v>
      </c>
      <c r="AH3626" s="16" t="str">
        <f t="shared" si="341"/>
        <v/>
      </c>
      <c r="AI3626" s="17" t="str">
        <f>IF('Peer Comparison Tool'!$D$11="NR","",IF($C3626='Peer Comparison Tool'!$D$9,COUNT('ALLL &lt;50B Database'!$AI$1:AI3625)+1,""))</f>
        <v/>
      </c>
    </row>
    <row r="3627" spans="1:35" x14ac:dyDescent="0.25">
      <c r="A3627" t="s">
        <v>81</v>
      </c>
      <c r="B3627">
        <v>3282012</v>
      </c>
      <c r="C3627" s="5" t="s">
        <v>6</v>
      </c>
      <c r="D3627" s="5" t="s">
        <v>4390</v>
      </c>
      <c r="E3627" s="5" t="s">
        <v>4388</v>
      </c>
      <c r="F3627" s="2">
        <v>930</v>
      </c>
      <c r="G3627" s="2">
        <v>115830</v>
      </c>
      <c r="H3627" s="2">
        <v>76570</v>
      </c>
      <c r="I3627" s="2">
        <v>1943</v>
      </c>
      <c r="J3627" s="2">
        <v>74627</v>
      </c>
      <c r="K3627" s="33">
        <v>1.2461977568440377E-2</v>
      </c>
      <c r="L3627" s="2">
        <v>873</v>
      </c>
      <c r="M3627" s="2">
        <v>103685</v>
      </c>
      <c r="N3627" s="2">
        <v>74387</v>
      </c>
      <c r="O3627" s="33">
        <v>1.1735921599204162E-2</v>
      </c>
      <c r="P3627" s="2">
        <v>882</v>
      </c>
      <c r="Q3627" s="2">
        <v>106989</v>
      </c>
      <c r="R3627" s="2">
        <v>74101</v>
      </c>
      <c r="S3627" s="35">
        <v>1.1902673378227015E-2</v>
      </c>
      <c r="T3627" t="s">
        <v>4388</v>
      </c>
      <c r="U3627" t="s">
        <v>4388</v>
      </c>
      <c r="V3627" s="5" t="s">
        <v>4390</v>
      </c>
      <c r="W3627" s="5">
        <v>0</v>
      </c>
      <c r="X3627" s="4">
        <v>5.5930419021336247E-4</v>
      </c>
      <c r="Y3627" s="6">
        <v>48</v>
      </c>
      <c r="Z3627" s="4">
        <v>1.6675177902285288E-4</v>
      </c>
      <c r="AA3627" s="5">
        <v>2725</v>
      </c>
      <c r="AC3627" s="16" t="str">
        <f t="shared" si="336"/>
        <v/>
      </c>
      <c r="AD3627" s="16" t="str">
        <f t="shared" si="337"/>
        <v/>
      </c>
      <c r="AE3627" s="16" t="str">
        <f t="shared" si="338"/>
        <v/>
      </c>
      <c r="AF3627" s="16" t="str">
        <f t="shared" si="339"/>
        <v/>
      </c>
      <c r="AG3627" s="16">
        <f t="shared" si="340"/>
        <v>1.2461977568440377E-2</v>
      </c>
      <c r="AH3627" s="16" t="str">
        <f t="shared" si="341"/>
        <v/>
      </c>
      <c r="AI3627" s="17" t="str">
        <f>IF('Peer Comparison Tool'!$D$11="NR","",IF($C3627='Peer Comparison Tool'!$D$9,COUNT('ALLL &lt;50B Database'!$AI$1:AI3626)+1,""))</f>
        <v/>
      </c>
    </row>
    <row r="3628" spans="1:35" x14ac:dyDescent="0.25">
      <c r="A3628" t="s">
        <v>156</v>
      </c>
      <c r="B3628">
        <v>76443</v>
      </c>
      <c r="C3628" s="5" t="s">
        <v>1578</v>
      </c>
      <c r="D3628" s="5" t="s">
        <v>4390</v>
      </c>
      <c r="E3628" s="5" t="s">
        <v>4388</v>
      </c>
      <c r="F3628" s="2">
        <v>1043</v>
      </c>
      <c r="G3628" s="2">
        <v>115770</v>
      </c>
      <c r="H3628" s="2">
        <v>69981</v>
      </c>
      <c r="I3628" s="2">
        <v>1152</v>
      </c>
      <c r="J3628" s="2">
        <v>68829</v>
      </c>
      <c r="K3628" s="33">
        <v>1.515349634601694E-2</v>
      </c>
      <c r="L3628" s="2">
        <v>867</v>
      </c>
      <c r="M3628" s="2">
        <v>109817</v>
      </c>
      <c r="N3628" s="2">
        <v>71784</v>
      </c>
      <c r="O3628" s="33">
        <v>1.2077900367769977E-2</v>
      </c>
      <c r="P3628" s="2">
        <v>880</v>
      </c>
      <c r="Q3628" s="2">
        <v>110451</v>
      </c>
      <c r="R3628" s="2">
        <v>70588</v>
      </c>
      <c r="S3628" s="35">
        <v>1.2466708222360741E-2</v>
      </c>
      <c r="T3628" t="s">
        <v>4388</v>
      </c>
      <c r="U3628" t="s">
        <v>4388</v>
      </c>
      <c r="V3628" s="5" t="s">
        <v>4390</v>
      </c>
      <c r="W3628" s="5">
        <v>0</v>
      </c>
      <c r="X3628" s="4">
        <v>2.6867881236561988E-3</v>
      </c>
      <c r="Y3628" s="6">
        <v>163</v>
      </c>
      <c r="Z3628" s="4">
        <v>3.8880785459076417E-4</v>
      </c>
      <c r="AA3628" s="5">
        <v>1560</v>
      </c>
      <c r="AC3628" s="16" t="str">
        <f t="shared" si="336"/>
        <v/>
      </c>
      <c r="AD3628" s="16" t="str">
        <f t="shared" si="337"/>
        <v/>
      </c>
      <c r="AE3628" s="16" t="str">
        <f t="shared" si="338"/>
        <v/>
      </c>
      <c r="AF3628" s="16" t="str">
        <f t="shared" si="339"/>
        <v/>
      </c>
      <c r="AG3628" s="16">
        <f t="shared" si="340"/>
        <v>1.515349634601694E-2</v>
      </c>
      <c r="AH3628" s="16" t="str">
        <f t="shared" si="341"/>
        <v/>
      </c>
      <c r="AI3628" s="17" t="str">
        <f>IF('Peer Comparison Tool'!$D$11="NR","",IF($C3628='Peer Comparison Tool'!$D$9,COUNT('ALLL &lt;50B Database'!$AI$1:AI3627)+1,""))</f>
        <v/>
      </c>
    </row>
    <row r="3629" spans="1:35" x14ac:dyDescent="0.25">
      <c r="A3629" t="s">
        <v>3313</v>
      </c>
      <c r="B3629">
        <v>918150</v>
      </c>
      <c r="C3629" s="5" t="s">
        <v>3209</v>
      </c>
      <c r="D3629" s="5" t="s">
        <v>4390</v>
      </c>
      <c r="E3629" s="5" t="s">
        <v>4388</v>
      </c>
      <c r="F3629" s="2">
        <v>890</v>
      </c>
      <c r="G3629" s="2">
        <v>115721</v>
      </c>
      <c r="H3629" s="2">
        <v>35644</v>
      </c>
      <c r="I3629" s="2">
        <v>969</v>
      </c>
      <c r="J3629" s="2">
        <v>34675</v>
      </c>
      <c r="K3629" s="33">
        <v>2.5666906993511176E-2</v>
      </c>
      <c r="L3629" s="2">
        <v>819</v>
      </c>
      <c r="M3629" s="2">
        <v>108139</v>
      </c>
      <c r="N3629" s="2">
        <v>38682</v>
      </c>
      <c r="O3629" s="33">
        <v>2.1172638436482084E-2</v>
      </c>
      <c r="P3629" s="2">
        <v>955</v>
      </c>
      <c r="Q3629" s="2">
        <v>113589</v>
      </c>
      <c r="R3629" s="2">
        <v>40104</v>
      </c>
      <c r="S3629" s="35">
        <v>2.3813085976461201E-2</v>
      </c>
      <c r="T3629" t="s">
        <v>4388</v>
      </c>
      <c r="U3629" t="s">
        <v>4388</v>
      </c>
      <c r="V3629" s="5" t="s">
        <v>4390</v>
      </c>
      <c r="W3629" s="5">
        <v>0</v>
      </c>
      <c r="X3629" s="4">
        <v>1.8538210170499746E-3</v>
      </c>
      <c r="Y3629" s="6">
        <v>-65</v>
      </c>
      <c r="Z3629" s="4">
        <v>2.6404475399791176E-3</v>
      </c>
      <c r="AA3629" s="5">
        <v>236</v>
      </c>
      <c r="AC3629" s="16" t="str">
        <f t="shared" si="336"/>
        <v/>
      </c>
      <c r="AD3629" s="16" t="str">
        <f t="shared" si="337"/>
        <v/>
      </c>
      <c r="AE3629" s="16" t="str">
        <f t="shared" si="338"/>
        <v/>
      </c>
      <c r="AF3629" s="16" t="str">
        <f t="shared" si="339"/>
        <v/>
      </c>
      <c r="AG3629" s="16">
        <f t="shared" si="340"/>
        <v>2.5666906993511176E-2</v>
      </c>
      <c r="AH3629" s="16" t="str">
        <f t="shared" si="341"/>
        <v/>
      </c>
      <c r="AI3629" s="17" t="str">
        <f>IF('Peer Comparison Tool'!$D$11="NR","",IF($C3629='Peer Comparison Tool'!$D$9,COUNT('ALLL &lt;50B Database'!$AI$1:AI3628)+1,""))</f>
        <v/>
      </c>
    </row>
    <row r="3630" spans="1:35" x14ac:dyDescent="0.25">
      <c r="A3630" t="s">
        <v>1176</v>
      </c>
      <c r="B3630">
        <v>537038</v>
      </c>
      <c r="C3630" s="5" t="s">
        <v>926</v>
      </c>
      <c r="D3630" s="5" t="s">
        <v>4387</v>
      </c>
      <c r="E3630" s="5" t="s">
        <v>4388</v>
      </c>
      <c r="F3630" s="2">
        <v>751</v>
      </c>
      <c r="G3630" s="2">
        <v>115630</v>
      </c>
      <c r="H3630" s="2">
        <v>59453</v>
      </c>
      <c r="I3630" s="2">
        <v>0</v>
      </c>
      <c r="J3630" s="2">
        <v>59453</v>
      </c>
      <c r="K3630" s="33">
        <v>1.2631826821186484E-2</v>
      </c>
      <c r="L3630" s="2">
        <v>727</v>
      </c>
      <c r="M3630" s="2">
        <v>106046</v>
      </c>
      <c r="N3630" s="2">
        <v>62120</v>
      </c>
      <c r="O3630" s="33">
        <v>1.1703155183515775E-2</v>
      </c>
      <c r="P3630" s="2">
        <v>738</v>
      </c>
      <c r="Q3630" s="2">
        <v>106300</v>
      </c>
      <c r="R3630" s="2">
        <v>58222</v>
      </c>
      <c r="S3630" s="35">
        <v>1.267562089931641E-2</v>
      </c>
      <c r="T3630" t="s">
        <v>4388</v>
      </c>
      <c r="U3630" t="s">
        <v>4388</v>
      </c>
      <c r="V3630" s="5" t="s">
        <v>4387</v>
      </c>
      <c r="W3630" s="5">
        <v>0</v>
      </c>
      <c r="X3630" s="4">
        <v>-4.3794078129925917E-5</v>
      </c>
      <c r="Y3630" s="6">
        <v>13</v>
      </c>
      <c r="Z3630" s="4">
        <v>9.7246571580063453E-4</v>
      </c>
      <c r="AA3630" s="5">
        <v>2620</v>
      </c>
      <c r="AC3630" s="16" t="str">
        <f t="shared" si="336"/>
        <v/>
      </c>
      <c r="AD3630" s="16" t="str">
        <f t="shared" si="337"/>
        <v/>
      </c>
      <c r="AE3630" s="16" t="str">
        <f t="shared" si="338"/>
        <v/>
      </c>
      <c r="AF3630" s="16" t="str">
        <f t="shared" si="339"/>
        <v/>
      </c>
      <c r="AG3630" s="16">
        <f t="shared" si="340"/>
        <v>1.2631826821186484E-2</v>
      </c>
      <c r="AH3630" s="16" t="str">
        <f t="shared" si="341"/>
        <v/>
      </c>
      <c r="AI3630" s="17" t="str">
        <f>IF('Peer Comparison Tool'!$D$11="NR","",IF($C3630='Peer Comparison Tool'!$D$9,COUNT('ALLL &lt;50B Database'!$AI$1:AI3629)+1,""))</f>
        <v/>
      </c>
    </row>
    <row r="3631" spans="1:35" x14ac:dyDescent="0.25">
      <c r="A3631" t="s">
        <v>3964</v>
      </c>
      <c r="B3631">
        <v>656658</v>
      </c>
      <c r="C3631" s="5" t="s">
        <v>3704</v>
      </c>
      <c r="D3631" s="5" t="s">
        <v>4390</v>
      </c>
      <c r="E3631" s="5" t="s">
        <v>4388</v>
      </c>
      <c r="F3631" s="2">
        <v>626</v>
      </c>
      <c r="G3631" s="2">
        <v>115355</v>
      </c>
      <c r="H3631" s="2">
        <v>42038</v>
      </c>
      <c r="I3631" s="2">
        <v>2539</v>
      </c>
      <c r="J3631" s="2">
        <v>39499</v>
      </c>
      <c r="K3631" s="33">
        <v>1.5848502493734019E-2</v>
      </c>
      <c r="L3631" s="2">
        <v>711</v>
      </c>
      <c r="M3631" s="2">
        <v>105930</v>
      </c>
      <c r="N3631" s="2">
        <v>39123</v>
      </c>
      <c r="O3631" s="33">
        <v>1.8173452956061653E-2</v>
      </c>
      <c r="P3631" s="2">
        <v>711</v>
      </c>
      <c r="Q3631" s="2">
        <v>107833</v>
      </c>
      <c r="R3631" s="2">
        <v>40642</v>
      </c>
      <c r="S3631" s="35">
        <v>1.7494217804241916E-2</v>
      </c>
      <c r="T3631" t="s">
        <v>4388</v>
      </c>
      <c r="U3631" t="s">
        <v>4388</v>
      </c>
      <c r="V3631" s="5" t="s">
        <v>4390</v>
      </c>
      <c r="W3631" s="5">
        <v>0</v>
      </c>
      <c r="X3631" s="4">
        <v>-1.6457153105078962E-3</v>
      </c>
      <c r="Y3631" s="6">
        <v>-85</v>
      </c>
      <c r="Z3631" s="4">
        <v>-6.7923515181973759E-4</v>
      </c>
      <c r="AA3631" s="5">
        <v>1315</v>
      </c>
      <c r="AC3631" s="16" t="str">
        <f t="shared" si="336"/>
        <v/>
      </c>
      <c r="AD3631" s="16" t="str">
        <f t="shared" si="337"/>
        <v/>
      </c>
      <c r="AE3631" s="16" t="str">
        <f t="shared" si="338"/>
        <v/>
      </c>
      <c r="AF3631" s="16" t="str">
        <f t="shared" si="339"/>
        <v/>
      </c>
      <c r="AG3631" s="16">
        <f t="shared" si="340"/>
        <v>1.5848502493734019E-2</v>
      </c>
      <c r="AH3631" s="16" t="str">
        <f t="shared" si="341"/>
        <v/>
      </c>
      <c r="AI3631" s="17" t="str">
        <f>IF('Peer Comparison Tool'!$D$11="NR","",IF($C3631='Peer Comparison Tool'!$D$9,COUNT('ALLL &lt;50B Database'!$AI$1:AI3630)+1,""))</f>
        <v/>
      </c>
    </row>
    <row r="3632" spans="1:35" x14ac:dyDescent="0.25">
      <c r="A3632" t="s">
        <v>869</v>
      </c>
      <c r="B3632">
        <v>250850</v>
      </c>
      <c r="C3632" s="5" t="s">
        <v>3209</v>
      </c>
      <c r="D3632" s="5" t="s">
        <v>4390</v>
      </c>
      <c r="E3632" s="5" t="s">
        <v>4388</v>
      </c>
      <c r="F3632" s="2">
        <v>864</v>
      </c>
      <c r="G3632" s="2">
        <v>115216</v>
      </c>
      <c r="H3632" s="2">
        <v>44624</v>
      </c>
      <c r="I3632" s="2">
        <v>2792</v>
      </c>
      <c r="J3632" s="2">
        <v>41832</v>
      </c>
      <c r="K3632" s="33">
        <v>2.0654044750430294E-2</v>
      </c>
      <c r="L3632" s="2">
        <v>664</v>
      </c>
      <c r="M3632" s="2">
        <v>109125</v>
      </c>
      <c r="N3632" s="2">
        <v>44788</v>
      </c>
      <c r="O3632" s="33">
        <v>1.4825399660623382E-2</v>
      </c>
      <c r="P3632" s="2">
        <v>652</v>
      </c>
      <c r="Q3632" s="2">
        <v>106897</v>
      </c>
      <c r="R3632" s="2">
        <v>43994</v>
      </c>
      <c r="S3632" s="35">
        <v>1.4820202754921125E-2</v>
      </c>
      <c r="T3632" t="s">
        <v>4388</v>
      </c>
      <c r="U3632" t="s">
        <v>4388</v>
      </c>
      <c r="V3632" s="5" t="s">
        <v>4390</v>
      </c>
      <c r="W3632" s="5">
        <v>0</v>
      </c>
      <c r="X3632" s="4">
        <v>5.8338419955091692E-3</v>
      </c>
      <c r="Y3632" s="6">
        <v>212</v>
      </c>
      <c r="Z3632" s="4">
        <v>-5.1969057022569626E-6</v>
      </c>
      <c r="AA3632" s="5">
        <v>483</v>
      </c>
      <c r="AC3632" s="16" t="str">
        <f t="shared" si="336"/>
        <v/>
      </c>
      <c r="AD3632" s="16" t="str">
        <f t="shared" si="337"/>
        <v/>
      </c>
      <c r="AE3632" s="16" t="str">
        <f t="shared" si="338"/>
        <v/>
      </c>
      <c r="AF3632" s="16" t="str">
        <f t="shared" si="339"/>
        <v/>
      </c>
      <c r="AG3632" s="16">
        <f t="shared" si="340"/>
        <v>2.0654044750430294E-2</v>
      </c>
      <c r="AH3632" s="16" t="str">
        <f t="shared" si="341"/>
        <v/>
      </c>
      <c r="AI3632" s="17" t="str">
        <f>IF('Peer Comparison Tool'!$D$11="NR","",IF($C3632='Peer Comparison Tool'!$D$9,COUNT('ALLL &lt;50B Database'!$AI$1:AI3631)+1,""))</f>
        <v/>
      </c>
    </row>
    <row r="3633" spans="1:35" x14ac:dyDescent="0.25">
      <c r="A3633" t="s">
        <v>4055</v>
      </c>
      <c r="B3633">
        <v>256179</v>
      </c>
      <c r="C3633" s="5" t="s">
        <v>4031</v>
      </c>
      <c r="D3633" s="5" t="s">
        <v>4390</v>
      </c>
      <c r="E3633" s="5" t="s">
        <v>4388</v>
      </c>
      <c r="F3633" s="2">
        <v>853</v>
      </c>
      <c r="G3633" s="2">
        <v>115169</v>
      </c>
      <c r="H3633" s="2">
        <v>69614</v>
      </c>
      <c r="I3633" s="2">
        <v>9659</v>
      </c>
      <c r="J3633" s="2">
        <v>59955</v>
      </c>
      <c r="K3633" s="33">
        <v>1.4227337169543825E-2</v>
      </c>
      <c r="L3633" s="2">
        <v>866</v>
      </c>
      <c r="M3633" s="2">
        <v>88100</v>
      </c>
      <c r="N3633" s="2">
        <v>59483</v>
      </c>
      <c r="O3633" s="33">
        <v>1.4558781500596809E-2</v>
      </c>
      <c r="P3633" s="2">
        <v>854</v>
      </c>
      <c r="Q3633" s="2">
        <v>89355</v>
      </c>
      <c r="R3633" s="2">
        <v>61578</v>
      </c>
      <c r="S3633" s="35">
        <v>1.3868589431290396E-2</v>
      </c>
      <c r="T3633" t="s">
        <v>4388</v>
      </c>
      <c r="U3633" t="s">
        <v>4388</v>
      </c>
      <c r="V3633" s="5" t="s">
        <v>4390</v>
      </c>
      <c r="W3633" s="5">
        <v>0</v>
      </c>
      <c r="X3633" s="4">
        <v>3.5874773825342841E-4</v>
      </c>
      <c r="Y3633" s="6">
        <v>-1</v>
      </c>
      <c r="Z3633" s="4">
        <v>-6.9019206930641223E-4</v>
      </c>
      <c r="AA3633" s="5">
        <v>1872</v>
      </c>
      <c r="AC3633" s="16" t="str">
        <f t="shared" si="336"/>
        <v/>
      </c>
      <c r="AD3633" s="16" t="str">
        <f t="shared" si="337"/>
        <v/>
      </c>
      <c r="AE3633" s="16" t="str">
        <f t="shared" si="338"/>
        <v/>
      </c>
      <c r="AF3633" s="16" t="str">
        <f t="shared" si="339"/>
        <v/>
      </c>
      <c r="AG3633" s="16">
        <f t="shared" si="340"/>
        <v>1.4227337169543825E-2</v>
      </c>
      <c r="AH3633" s="16" t="str">
        <f t="shared" si="341"/>
        <v/>
      </c>
      <c r="AI3633" s="17" t="str">
        <f>IF('Peer Comparison Tool'!$D$11="NR","",IF($C3633='Peer Comparison Tool'!$D$9,COUNT('ALLL &lt;50B Database'!$AI$1:AI3632)+1,""))</f>
        <v/>
      </c>
    </row>
    <row r="3634" spans="1:35" x14ac:dyDescent="0.25">
      <c r="A3634" t="s">
        <v>4291</v>
      </c>
      <c r="B3634">
        <v>380944</v>
      </c>
      <c r="C3634" s="5" t="s">
        <v>4163</v>
      </c>
      <c r="D3634" s="5" t="s">
        <v>4390</v>
      </c>
      <c r="E3634" s="5" t="s">
        <v>4388</v>
      </c>
      <c r="F3634" s="2">
        <v>752</v>
      </c>
      <c r="G3634" s="2">
        <v>115127</v>
      </c>
      <c r="H3634" s="2">
        <v>88445</v>
      </c>
      <c r="I3634" s="2">
        <v>17421</v>
      </c>
      <c r="J3634" s="2">
        <v>71024</v>
      </c>
      <c r="K3634" s="33">
        <v>1.0587970263572877E-2</v>
      </c>
      <c r="L3634" s="2">
        <v>879</v>
      </c>
      <c r="M3634" s="2">
        <v>107472</v>
      </c>
      <c r="N3634" s="2">
        <v>70417</v>
      </c>
      <c r="O3634" s="33">
        <v>1.2482781146598123E-2</v>
      </c>
      <c r="P3634" s="2">
        <v>679</v>
      </c>
      <c r="Q3634" s="2">
        <v>99383</v>
      </c>
      <c r="R3634" s="2">
        <v>75550</v>
      </c>
      <c r="S3634" s="35">
        <v>8.9874255459960299E-3</v>
      </c>
      <c r="T3634" t="s">
        <v>4388</v>
      </c>
      <c r="U3634" t="s">
        <v>4388</v>
      </c>
      <c r="V3634" s="5" t="s">
        <v>4390</v>
      </c>
      <c r="W3634" s="5">
        <v>0</v>
      </c>
      <c r="X3634" s="4">
        <v>1.6005447175768475E-3</v>
      </c>
      <c r="Y3634" s="6">
        <v>73</v>
      </c>
      <c r="Z3634" s="4">
        <v>-3.4953556006020927E-3</v>
      </c>
      <c r="AA3634" s="5">
        <v>3558</v>
      </c>
      <c r="AC3634" s="16" t="str">
        <f t="shared" si="336"/>
        <v/>
      </c>
      <c r="AD3634" s="16" t="str">
        <f t="shared" si="337"/>
        <v/>
      </c>
      <c r="AE3634" s="16" t="str">
        <f t="shared" si="338"/>
        <v/>
      </c>
      <c r="AF3634" s="16" t="str">
        <f t="shared" si="339"/>
        <v/>
      </c>
      <c r="AG3634" s="16">
        <f t="shared" si="340"/>
        <v>1.0587970263572877E-2</v>
      </c>
      <c r="AH3634" s="16" t="str">
        <f t="shared" si="341"/>
        <v/>
      </c>
      <c r="AI3634" s="17" t="str">
        <f>IF('Peer Comparison Tool'!$D$11="NR","",IF($C3634='Peer Comparison Tool'!$D$9,COUNT('ALLL &lt;50B Database'!$AI$1:AI3633)+1,""))</f>
        <v/>
      </c>
    </row>
    <row r="3635" spans="1:35" x14ac:dyDescent="0.25">
      <c r="A3635" t="s">
        <v>1174</v>
      </c>
      <c r="B3635">
        <v>233442</v>
      </c>
      <c r="C3635" s="5" t="s">
        <v>926</v>
      </c>
      <c r="D3635" s="5" t="s">
        <v>4390</v>
      </c>
      <c r="E3635" s="5" t="s">
        <v>4388</v>
      </c>
      <c r="F3635" s="2">
        <v>1168</v>
      </c>
      <c r="G3635" s="2">
        <v>114969</v>
      </c>
      <c r="H3635" s="2">
        <v>80267</v>
      </c>
      <c r="I3635" s="2">
        <v>0</v>
      </c>
      <c r="J3635" s="2">
        <v>80267</v>
      </c>
      <c r="K3635" s="33">
        <v>1.4551434587065669E-2</v>
      </c>
      <c r="L3635" s="2">
        <v>1036</v>
      </c>
      <c r="M3635" s="2">
        <v>101340</v>
      </c>
      <c r="N3635" s="2">
        <v>81574</v>
      </c>
      <c r="O3635" s="33">
        <v>1.2700125039841127E-2</v>
      </c>
      <c r="P3635" s="2">
        <v>1071</v>
      </c>
      <c r="Q3635" s="2">
        <v>107005</v>
      </c>
      <c r="R3635" s="2">
        <v>83454</v>
      </c>
      <c r="S3635" s="35">
        <v>1.2833417211877201E-2</v>
      </c>
      <c r="T3635" t="s">
        <v>4388</v>
      </c>
      <c r="U3635" t="s">
        <v>4388</v>
      </c>
      <c r="V3635" s="5" t="s">
        <v>4390</v>
      </c>
      <c r="W3635" s="5">
        <v>0</v>
      </c>
      <c r="X3635" s="4">
        <v>1.7180173751884676E-3</v>
      </c>
      <c r="Y3635" s="6">
        <v>97</v>
      </c>
      <c r="Z3635" s="4">
        <v>1.3329217203607475E-4</v>
      </c>
      <c r="AA3635" s="5">
        <v>1753</v>
      </c>
      <c r="AC3635" s="16" t="str">
        <f t="shared" si="336"/>
        <v/>
      </c>
      <c r="AD3635" s="16" t="str">
        <f t="shared" si="337"/>
        <v/>
      </c>
      <c r="AE3635" s="16" t="str">
        <f t="shared" si="338"/>
        <v/>
      </c>
      <c r="AF3635" s="16" t="str">
        <f t="shared" si="339"/>
        <v/>
      </c>
      <c r="AG3635" s="16">
        <f t="shared" si="340"/>
        <v>1.4551434587065669E-2</v>
      </c>
      <c r="AH3635" s="16" t="str">
        <f t="shared" si="341"/>
        <v/>
      </c>
      <c r="AI3635" s="17" t="str">
        <f>IF('Peer Comparison Tool'!$D$11="NR","",IF($C3635='Peer Comparison Tool'!$D$9,COUNT('ALLL &lt;50B Database'!$AI$1:AI3634)+1,""))</f>
        <v/>
      </c>
    </row>
    <row r="3636" spans="1:35" x14ac:dyDescent="0.25">
      <c r="A3636" t="s">
        <v>2780</v>
      </c>
      <c r="B3636">
        <v>481579</v>
      </c>
      <c r="C3636" s="5" t="s">
        <v>2711</v>
      </c>
      <c r="D3636" s="5" t="s">
        <v>4387</v>
      </c>
      <c r="E3636" s="5" t="s">
        <v>4388</v>
      </c>
      <c r="F3636" s="2">
        <v>1032</v>
      </c>
      <c r="G3636" s="2">
        <v>114882</v>
      </c>
      <c r="H3636" s="2">
        <v>72832</v>
      </c>
      <c r="I3636" s="2">
        <v>3354</v>
      </c>
      <c r="J3636" s="2">
        <v>69478</v>
      </c>
      <c r="K3636" s="33">
        <v>1.4853622729497107E-2</v>
      </c>
      <c r="L3636" s="2">
        <v>1176</v>
      </c>
      <c r="M3636" s="2">
        <v>116166</v>
      </c>
      <c r="N3636" s="2">
        <v>73366</v>
      </c>
      <c r="O3636" s="33">
        <v>1.6029223345964072E-2</v>
      </c>
      <c r="P3636" s="2">
        <v>1031</v>
      </c>
      <c r="Q3636" s="2">
        <v>111788</v>
      </c>
      <c r="R3636" s="2">
        <v>69775</v>
      </c>
      <c r="S3636" s="35">
        <v>1.477606592619133E-2</v>
      </c>
      <c r="T3636" t="s">
        <v>4388</v>
      </c>
      <c r="U3636" t="s">
        <v>4388</v>
      </c>
      <c r="V3636" s="5" t="s">
        <v>4387</v>
      </c>
      <c r="W3636" s="5">
        <v>0</v>
      </c>
      <c r="X3636" s="4">
        <v>7.7556803305777258E-5</v>
      </c>
      <c r="Y3636" s="6">
        <v>1</v>
      </c>
      <c r="Z3636" s="4">
        <v>-1.2531574197727421E-3</v>
      </c>
      <c r="AA3636" s="5">
        <v>1653</v>
      </c>
      <c r="AC3636" s="16" t="str">
        <f t="shared" si="336"/>
        <v/>
      </c>
      <c r="AD3636" s="16" t="str">
        <f t="shared" si="337"/>
        <v/>
      </c>
      <c r="AE3636" s="16" t="str">
        <f t="shared" si="338"/>
        <v/>
      </c>
      <c r="AF3636" s="16" t="str">
        <f t="shared" si="339"/>
        <v/>
      </c>
      <c r="AG3636" s="16">
        <f t="shared" si="340"/>
        <v>1.4853622729497107E-2</v>
      </c>
      <c r="AH3636" s="16" t="str">
        <f t="shared" si="341"/>
        <v/>
      </c>
      <c r="AI3636" s="17" t="str">
        <f>IF('Peer Comparison Tool'!$D$11="NR","",IF($C3636='Peer Comparison Tool'!$D$9,COUNT('ALLL &lt;50B Database'!$AI$1:AI3635)+1,""))</f>
        <v/>
      </c>
    </row>
    <row r="3637" spans="1:35" x14ac:dyDescent="0.25">
      <c r="A3637" t="s">
        <v>2629</v>
      </c>
      <c r="B3637">
        <v>258379</v>
      </c>
      <c r="C3637" s="5" t="s">
        <v>2604</v>
      </c>
      <c r="D3637" s="5" t="s">
        <v>4390</v>
      </c>
      <c r="E3637" s="5" t="s">
        <v>4388</v>
      </c>
      <c r="F3637" s="2">
        <v>1276</v>
      </c>
      <c r="G3637" s="2">
        <v>114865</v>
      </c>
      <c r="H3637" s="2">
        <v>84059</v>
      </c>
      <c r="I3637" s="2">
        <v>1191</v>
      </c>
      <c r="J3637" s="2">
        <v>82868</v>
      </c>
      <c r="K3637" s="33">
        <v>1.5397982333349424E-2</v>
      </c>
      <c r="L3637" s="2">
        <v>1280</v>
      </c>
      <c r="M3637" s="2">
        <v>108438</v>
      </c>
      <c r="N3637" s="2">
        <v>82821</v>
      </c>
      <c r="O3637" s="33">
        <v>1.545501744726579E-2</v>
      </c>
      <c r="P3637" s="2">
        <v>1277</v>
      </c>
      <c r="Q3637" s="2">
        <v>108215</v>
      </c>
      <c r="R3637" s="2">
        <v>82973</v>
      </c>
      <c r="S3637" s="35">
        <v>1.5390548732720282E-2</v>
      </c>
      <c r="T3637" t="s">
        <v>4388</v>
      </c>
      <c r="U3637" t="s">
        <v>4388</v>
      </c>
      <c r="V3637" s="5" t="s">
        <v>4390</v>
      </c>
      <c r="W3637" s="5">
        <v>0</v>
      </c>
      <c r="X3637" s="4">
        <v>7.433600629141307E-6</v>
      </c>
      <c r="Y3637" s="6">
        <v>-1</v>
      </c>
      <c r="Z3637" s="4">
        <v>-6.4468714545507649E-5</v>
      </c>
      <c r="AA3637" s="5">
        <v>1465</v>
      </c>
      <c r="AC3637" s="16" t="str">
        <f t="shared" si="336"/>
        <v/>
      </c>
      <c r="AD3637" s="16" t="str">
        <f t="shared" si="337"/>
        <v/>
      </c>
      <c r="AE3637" s="16" t="str">
        <f t="shared" si="338"/>
        <v/>
      </c>
      <c r="AF3637" s="16" t="str">
        <f t="shared" si="339"/>
        <v/>
      </c>
      <c r="AG3637" s="16">
        <f t="shared" si="340"/>
        <v>1.5397982333349424E-2</v>
      </c>
      <c r="AH3637" s="16" t="str">
        <f t="shared" si="341"/>
        <v/>
      </c>
      <c r="AI3637" s="17" t="str">
        <f>IF('Peer Comparison Tool'!$D$11="NR","",IF($C3637='Peer Comparison Tool'!$D$9,COUNT('ALLL &lt;50B Database'!$AI$1:AI3636)+1,""))</f>
        <v/>
      </c>
    </row>
    <row r="3638" spans="1:35" x14ac:dyDescent="0.25">
      <c r="A3638" t="s">
        <v>375</v>
      </c>
      <c r="B3638">
        <v>714437</v>
      </c>
      <c r="C3638" s="5" t="s">
        <v>3603</v>
      </c>
      <c r="D3638" s="5" t="s">
        <v>4390</v>
      </c>
      <c r="E3638" s="5" t="s">
        <v>4388</v>
      </c>
      <c r="F3638" s="2">
        <v>808</v>
      </c>
      <c r="G3638" s="2">
        <v>114787</v>
      </c>
      <c r="H3638" s="2">
        <v>80356</v>
      </c>
      <c r="I3638" s="2">
        <v>3550</v>
      </c>
      <c r="J3638" s="2">
        <v>76806</v>
      </c>
      <c r="K3638" s="33">
        <v>1.052001145743822E-2</v>
      </c>
      <c r="L3638" s="2">
        <v>701</v>
      </c>
      <c r="M3638" s="2">
        <v>110682</v>
      </c>
      <c r="N3638" s="2">
        <v>80547</v>
      </c>
      <c r="O3638" s="33">
        <v>8.702993283424585E-3</v>
      </c>
      <c r="P3638" s="2">
        <v>736</v>
      </c>
      <c r="Q3638" s="2">
        <v>110758</v>
      </c>
      <c r="R3638" s="2">
        <v>79200</v>
      </c>
      <c r="S3638" s="35">
        <v>9.2929292929292938E-3</v>
      </c>
      <c r="T3638" t="s">
        <v>4388</v>
      </c>
      <c r="U3638" t="s">
        <v>4388</v>
      </c>
      <c r="V3638" s="5" t="s">
        <v>4390</v>
      </c>
      <c r="W3638" s="5">
        <v>0</v>
      </c>
      <c r="X3638" s="4">
        <v>1.2270821645089264E-3</v>
      </c>
      <c r="Y3638" s="6">
        <v>72</v>
      </c>
      <c r="Z3638" s="4">
        <v>5.8993600950470876E-4</v>
      </c>
      <c r="AA3638" s="5">
        <v>3592</v>
      </c>
      <c r="AC3638" s="16" t="str">
        <f t="shared" si="336"/>
        <v/>
      </c>
      <c r="AD3638" s="16" t="str">
        <f t="shared" si="337"/>
        <v/>
      </c>
      <c r="AE3638" s="16" t="str">
        <f t="shared" si="338"/>
        <v/>
      </c>
      <c r="AF3638" s="16" t="str">
        <f t="shared" si="339"/>
        <v/>
      </c>
      <c r="AG3638" s="16">
        <f t="shared" si="340"/>
        <v>1.052001145743822E-2</v>
      </c>
      <c r="AH3638" s="16" t="str">
        <f t="shared" si="341"/>
        <v/>
      </c>
      <c r="AI3638" s="17" t="str">
        <f>IF('Peer Comparison Tool'!$D$11="NR","",IF($C3638='Peer Comparison Tool'!$D$9,COUNT('ALLL &lt;50B Database'!$AI$1:AI3637)+1,""))</f>
        <v/>
      </c>
    </row>
    <row r="3639" spans="1:35" x14ac:dyDescent="0.25">
      <c r="A3639" t="s">
        <v>3316</v>
      </c>
      <c r="B3639">
        <v>522856</v>
      </c>
      <c r="C3639" s="5" t="s">
        <v>3209</v>
      </c>
      <c r="D3639" s="5" t="s">
        <v>4390</v>
      </c>
      <c r="E3639" s="5" t="s">
        <v>4388</v>
      </c>
      <c r="F3639" s="2">
        <v>1074</v>
      </c>
      <c r="G3639" s="2">
        <v>114726</v>
      </c>
      <c r="H3639" s="2">
        <v>85410</v>
      </c>
      <c r="I3639" s="2">
        <v>3205</v>
      </c>
      <c r="J3639" s="2">
        <v>82205</v>
      </c>
      <c r="K3639" s="33">
        <v>1.3064898728787787E-2</v>
      </c>
      <c r="L3639" s="2">
        <v>1074</v>
      </c>
      <c r="M3639" s="2">
        <v>113823</v>
      </c>
      <c r="N3639" s="2">
        <v>80062</v>
      </c>
      <c r="O3639" s="33">
        <v>1.3414603682146337E-2</v>
      </c>
      <c r="P3639" s="2">
        <v>1074</v>
      </c>
      <c r="Q3639" s="2">
        <v>106027</v>
      </c>
      <c r="R3639" s="2">
        <v>83495</v>
      </c>
      <c r="S3639" s="35">
        <v>1.2863045691358764E-2</v>
      </c>
      <c r="T3639" t="s">
        <v>4388</v>
      </c>
      <c r="U3639" t="s">
        <v>4388</v>
      </c>
      <c r="V3639" s="5" t="s">
        <v>4390</v>
      </c>
      <c r="W3639" s="5">
        <v>0</v>
      </c>
      <c r="X3639" s="4">
        <v>2.0185303742902352E-4</v>
      </c>
      <c r="Y3639" s="6">
        <v>0</v>
      </c>
      <c r="Z3639" s="4">
        <v>-5.5155799078757291E-4</v>
      </c>
      <c r="AA3639" s="5">
        <v>2397</v>
      </c>
      <c r="AC3639" s="16" t="str">
        <f t="shared" si="336"/>
        <v/>
      </c>
      <c r="AD3639" s="16" t="str">
        <f t="shared" si="337"/>
        <v/>
      </c>
      <c r="AE3639" s="16" t="str">
        <f t="shared" si="338"/>
        <v/>
      </c>
      <c r="AF3639" s="16" t="str">
        <f t="shared" si="339"/>
        <v/>
      </c>
      <c r="AG3639" s="16">
        <f t="shared" si="340"/>
        <v>1.3064898728787787E-2</v>
      </c>
      <c r="AH3639" s="16" t="str">
        <f t="shared" si="341"/>
        <v/>
      </c>
      <c r="AI3639" s="17" t="str">
        <f>IF('Peer Comparison Tool'!$D$11="NR","",IF($C3639='Peer Comparison Tool'!$D$9,COUNT('ALLL &lt;50B Database'!$AI$1:AI3638)+1,""))</f>
        <v/>
      </c>
    </row>
    <row r="3640" spans="1:35" x14ac:dyDescent="0.25">
      <c r="A3640" t="s">
        <v>4282</v>
      </c>
      <c r="B3640">
        <v>506052</v>
      </c>
      <c r="C3640" s="5" t="s">
        <v>4163</v>
      </c>
      <c r="D3640" s="5" t="s">
        <v>4390</v>
      </c>
      <c r="E3640" s="5" t="s">
        <v>4388</v>
      </c>
      <c r="F3640" s="2">
        <v>1304</v>
      </c>
      <c r="G3640" s="2">
        <v>114451</v>
      </c>
      <c r="H3640" s="2">
        <v>89975</v>
      </c>
      <c r="I3640" s="2">
        <v>3404</v>
      </c>
      <c r="J3640" s="2">
        <v>86571</v>
      </c>
      <c r="K3640" s="33">
        <v>1.5062780838849037E-2</v>
      </c>
      <c r="L3640" s="2">
        <v>1216</v>
      </c>
      <c r="M3640" s="2">
        <v>105591</v>
      </c>
      <c r="N3640" s="2">
        <v>84549</v>
      </c>
      <c r="O3640" s="33">
        <v>1.4382192574719985E-2</v>
      </c>
      <c r="P3640" s="2">
        <v>1270</v>
      </c>
      <c r="Q3640" s="2">
        <v>105536</v>
      </c>
      <c r="R3640" s="2">
        <v>82417</v>
      </c>
      <c r="S3640" s="35">
        <v>1.5409442226725068E-2</v>
      </c>
      <c r="T3640" t="s">
        <v>4388</v>
      </c>
      <c r="U3640" t="s">
        <v>4388</v>
      </c>
      <c r="V3640" s="5" t="s">
        <v>4390</v>
      </c>
      <c r="W3640" s="5">
        <v>0</v>
      </c>
      <c r="X3640" s="4">
        <v>-3.4666138787603148E-4</v>
      </c>
      <c r="Y3640" s="6">
        <v>34</v>
      </c>
      <c r="Z3640" s="4">
        <v>1.0272496520050828E-3</v>
      </c>
      <c r="AA3640" s="5">
        <v>1592</v>
      </c>
      <c r="AC3640" s="16" t="str">
        <f t="shared" si="336"/>
        <v/>
      </c>
      <c r="AD3640" s="16" t="str">
        <f t="shared" si="337"/>
        <v/>
      </c>
      <c r="AE3640" s="16" t="str">
        <f t="shared" si="338"/>
        <v/>
      </c>
      <c r="AF3640" s="16" t="str">
        <f t="shared" si="339"/>
        <v/>
      </c>
      <c r="AG3640" s="16">
        <f t="shared" si="340"/>
        <v>1.5062780838849037E-2</v>
      </c>
      <c r="AH3640" s="16" t="str">
        <f t="shared" si="341"/>
        <v/>
      </c>
      <c r="AI3640" s="17" t="str">
        <f>IF('Peer Comparison Tool'!$D$11="NR","",IF($C3640='Peer Comparison Tool'!$D$9,COUNT('ALLL &lt;50B Database'!$AI$1:AI3639)+1,""))</f>
        <v/>
      </c>
    </row>
    <row r="3641" spans="1:35" x14ac:dyDescent="0.25">
      <c r="A3641" t="s">
        <v>653</v>
      </c>
      <c r="B3641">
        <v>578554</v>
      </c>
      <c r="C3641" s="5" t="s">
        <v>2299</v>
      </c>
      <c r="D3641" s="5" t="s">
        <v>4390</v>
      </c>
      <c r="E3641" s="5" t="s">
        <v>4388</v>
      </c>
      <c r="F3641" s="2">
        <v>1216</v>
      </c>
      <c r="G3641" s="2">
        <v>114358</v>
      </c>
      <c r="H3641" s="2">
        <v>75758</v>
      </c>
      <c r="I3641" s="2">
        <v>1550</v>
      </c>
      <c r="J3641" s="2">
        <v>74208</v>
      </c>
      <c r="K3641" s="33">
        <v>1.6386373436826217E-2</v>
      </c>
      <c r="L3641" s="2">
        <v>1213</v>
      </c>
      <c r="M3641" s="2">
        <v>106472</v>
      </c>
      <c r="N3641" s="2">
        <v>78362</v>
      </c>
      <c r="O3641" s="33">
        <v>1.5479441566065184E-2</v>
      </c>
      <c r="P3641" s="2">
        <v>1215</v>
      </c>
      <c r="Q3641" s="2">
        <v>110844</v>
      </c>
      <c r="R3641" s="2">
        <v>75986</v>
      </c>
      <c r="S3641" s="35">
        <v>1.5989787592451243E-2</v>
      </c>
      <c r="T3641" t="s">
        <v>4388</v>
      </c>
      <c r="U3641" t="s">
        <v>4388</v>
      </c>
      <c r="V3641" s="5" t="s">
        <v>4390</v>
      </c>
      <c r="W3641" s="5">
        <v>0</v>
      </c>
      <c r="X3641" s="4">
        <v>3.965858443749741E-4</v>
      </c>
      <c r="Y3641" s="6">
        <v>1</v>
      </c>
      <c r="Z3641" s="4">
        <v>5.1034602638605833E-4</v>
      </c>
      <c r="AA3641" s="5">
        <v>1169</v>
      </c>
      <c r="AC3641" s="16" t="str">
        <f t="shared" si="336"/>
        <v/>
      </c>
      <c r="AD3641" s="16" t="str">
        <f t="shared" si="337"/>
        <v/>
      </c>
      <c r="AE3641" s="16" t="str">
        <f t="shared" si="338"/>
        <v/>
      </c>
      <c r="AF3641" s="16" t="str">
        <f t="shared" si="339"/>
        <v/>
      </c>
      <c r="AG3641" s="16">
        <f t="shared" si="340"/>
        <v>1.6386373436826217E-2</v>
      </c>
      <c r="AH3641" s="16" t="str">
        <f t="shared" si="341"/>
        <v/>
      </c>
      <c r="AI3641" s="17" t="str">
        <f>IF('Peer Comparison Tool'!$D$11="NR","",IF($C3641='Peer Comparison Tool'!$D$9,COUNT('ALLL &lt;50B Database'!$AI$1:AI3640)+1,""))</f>
        <v/>
      </c>
    </row>
    <row r="3642" spans="1:35" x14ac:dyDescent="0.25">
      <c r="A3642" t="s">
        <v>3960</v>
      </c>
      <c r="B3642">
        <v>229454</v>
      </c>
      <c r="C3642" s="5" t="s">
        <v>3704</v>
      </c>
      <c r="D3642" s="5" t="s">
        <v>4390</v>
      </c>
      <c r="E3642" s="5" t="s">
        <v>4388</v>
      </c>
      <c r="F3642" s="2">
        <v>636</v>
      </c>
      <c r="G3642" s="2">
        <v>114265</v>
      </c>
      <c r="H3642" s="2">
        <v>57022</v>
      </c>
      <c r="I3642" s="2">
        <v>0</v>
      </c>
      <c r="J3642" s="2">
        <v>57022</v>
      </c>
      <c r="K3642" s="33">
        <v>1.1153589842516923E-2</v>
      </c>
      <c r="L3642" s="2">
        <v>657</v>
      </c>
      <c r="M3642" s="2">
        <v>110828</v>
      </c>
      <c r="N3642" s="2">
        <v>57595</v>
      </c>
      <c r="O3642" s="33">
        <v>1.1407240211823943E-2</v>
      </c>
      <c r="P3642" s="2">
        <v>658</v>
      </c>
      <c r="Q3642" s="2">
        <v>108377</v>
      </c>
      <c r="R3642" s="2">
        <v>56182</v>
      </c>
      <c r="S3642" s="35">
        <v>1.171193620732619E-2</v>
      </c>
      <c r="T3642" t="s">
        <v>4388</v>
      </c>
      <c r="U3642" t="s">
        <v>4388</v>
      </c>
      <c r="V3642" s="5" t="s">
        <v>4390</v>
      </c>
      <c r="W3642" s="5">
        <v>0</v>
      </c>
      <c r="X3642" s="4">
        <v>-5.5834636480926736E-4</v>
      </c>
      <c r="Y3642" s="6">
        <v>-22</v>
      </c>
      <c r="Z3642" s="4">
        <v>3.0469599550224727E-4</v>
      </c>
      <c r="AA3642" s="5">
        <v>3307</v>
      </c>
      <c r="AC3642" s="16" t="str">
        <f t="shared" si="336"/>
        <v/>
      </c>
      <c r="AD3642" s="16" t="str">
        <f t="shared" si="337"/>
        <v/>
      </c>
      <c r="AE3642" s="16" t="str">
        <f t="shared" si="338"/>
        <v/>
      </c>
      <c r="AF3642" s="16" t="str">
        <f t="shared" si="339"/>
        <v/>
      </c>
      <c r="AG3642" s="16">
        <f t="shared" si="340"/>
        <v>1.1153589842516923E-2</v>
      </c>
      <c r="AH3642" s="16" t="str">
        <f t="shared" si="341"/>
        <v/>
      </c>
      <c r="AI3642" s="17" t="str">
        <f>IF('Peer Comparison Tool'!$D$11="NR","",IF($C3642='Peer Comparison Tool'!$D$9,COUNT('ALLL &lt;50B Database'!$AI$1:AI3641)+1,""))</f>
        <v/>
      </c>
    </row>
    <row r="3643" spans="1:35" x14ac:dyDescent="0.25">
      <c r="A3643" t="s">
        <v>3967</v>
      </c>
      <c r="B3643">
        <v>292467</v>
      </c>
      <c r="C3643" s="5" t="s">
        <v>3704</v>
      </c>
      <c r="D3643" s="5" t="s">
        <v>4387</v>
      </c>
      <c r="E3643" s="5" t="s">
        <v>4388</v>
      </c>
      <c r="F3643" s="2">
        <v>442</v>
      </c>
      <c r="G3643" s="2">
        <v>114176</v>
      </c>
      <c r="H3643" s="2">
        <v>43039</v>
      </c>
      <c r="I3643" s="2">
        <v>2879</v>
      </c>
      <c r="J3643" s="2">
        <v>40160</v>
      </c>
      <c r="K3643" s="33">
        <v>1.100597609561753E-2</v>
      </c>
      <c r="L3643" s="2">
        <v>418</v>
      </c>
      <c r="M3643" s="2">
        <v>103640</v>
      </c>
      <c r="N3643" s="2">
        <v>41492</v>
      </c>
      <c r="O3643" s="33">
        <v>1.007423117709438E-2</v>
      </c>
      <c r="P3643" s="2">
        <v>426</v>
      </c>
      <c r="Q3643" s="2">
        <v>105992</v>
      </c>
      <c r="R3643" s="2">
        <v>40226</v>
      </c>
      <c r="S3643" s="35">
        <v>1.0590165564560234E-2</v>
      </c>
      <c r="T3643" t="s">
        <v>4388</v>
      </c>
      <c r="U3643" t="s">
        <v>4388</v>
      </c>
      <c r="V3643" s="5" t="s">
        <v>4387</v>
      </c>
      <c r="W3643" s="5">
        <v>0</v>
      </c>
      <c r="X3643" s="4">
        <v>4.1581053105729619E-4</v>
      </c>
      <c r="Y3643" s="6">
        <v>16</v>
      </c>
      <c r="Z3643" s="4">
        <v>5.1593438746585368E-4</v>
      </c>
      <c r="AA3643" s="5">
        <v>3373</v>
      </c>
      <c r="AC3643" s="16" t="str">
        <f t="shared" si="336"/>
        <v/>
      </c>
      <c r="AD3643" s="16" t="str">
        <f t="shared" si="337"/>
        <v/>
      </c>
      <c r="AE3643" s="16" t="str">
        <f t="shared" si="338"/>
        <v/>
      </c>
      <c r="AF3643" s="16" t="str">
        <f t="shared" si="339"/>
        <v/>
      </c>
      <c r="AG3643" s="16">
        <f t="shared" si="340"/>
        <v>1.100597609561753E-2</v>
      </c>
      <c r="AH3643" s="16" t="str">
        <f t="shared" si="341"/>
        <v/>
      </c>
      <c r="AI3643" s="17" t="str">
        <f>IF('Peer Comparison Tool'!$D$11="NR","",IF($C3643='Peer Comparison Tool'!$D$9,COUNT('ALLL &lt;50B Database'!$AI$1:AI3642)+1,""))</f>
        <v/>
      </c>
    </row>
    <row r="3644" spans="1:35" x14ac:dyDescent="0.25">
      <c r="A3644" t="s">
        <v>657</v>
      </c>
      <c r="B3644">
        <v>208440</v>
      </c>
      <c r="C3644" s="5" t="s">
        <v>716</v>
      </c>
      <c r="D3644" s="5" t="s">
        <v>4390</v>
      </c>
      <c r="E3644" s="5" t="s">
        <v>4388</v>
      </c>
      <c r="F3644" s="2">
        <v>1297</v>
      </c>
      <c r="G3644" s="2">
        <v>114099</v>
      </c>
      <c r="H3644" s="2">
        <v>80192</v>
      </c>
      <c r="I3644" s="2">
        <v>0</v>
      </c>
      <c r="J3644" s="2">
        <v>80192</v>
      </c>
      <c r="K3644" s="33">
        <v>1.6173683160415005E-2</v>
      </c>
      <c r="L3644" s="2">
        <v>1147</v>
      </c>
      <c r="M3644" s="2">
        <v>112729</v>
      </c>
      <c r="N3644" s="2">
        <v>82650</v>
      </c>
      <c r="O3644" s="33">
        <v>1.3877797943133697E-2</v>
      </c>
      <c r="P3644" s="2">
        <v>1147</v>
      </c>
      <c r="Q3644" s="2">
        <v>107520</v>
      </c>
      <c r="R3644" s="2">
        <v>81514</v>
      </c>
      <c r="S3644" s="35">
        <v>1.4071202492823318E-2</v>
      </c>
      <c r="T3644" t="s">
        <v>4388</v>
      </c>
      <c r="U3644" t="s">
        <v>4388</v>
      </c>
      <c r="V3644" s="5" t="s">
        <v>4390</v>
      </c>
      <c r="W3644" s="5">
        <v>0</v>
      </c>
      <c r="X3644" s="4">
        <v>2.1024806675916871E-3</v>
      </c>
      <c r="Y3644" s="6">
        <v>150</v>
      </c>
      <c r="Z3644" s="4">
        <v>1.934045496896214E-4</v>
      </c>
      <c r="AA3644" s="5">
        <v>1229</v>
      </c>
      <c r="AC3644" s="16" t="str">
        <f t="shared" si="336"/>
        <v/>
      </c>
      <c r="AD3644" s="16" t="str">
        <f t="shared" si="337"/>
        <v/>
      </c>
      <c r="AE3644" s="16" t="str">
        <f t="shared" si="338"/>
        <v/>
      </c>
      <c r="AF3644" s="16" t="str">
        <f t="shared" si="339"/>
        <v/>
      </c>
      <c r="AG3644" s="16">
        <f t="shared" si="340"/>
        <v>1.6173683160415005E-2</v>
      </c>
      <c r="AH3644" s="16" t="str">
        <f t="shared" si="341"/>
        <v/>
      </c>
      <c r="AI3644" s="17" t="str">
        <f>IF('Peer Comparison Tool'!$D$11="NR","",IF($C3644='Peer Comparison Tool'!$D$9,COUNT('ALLL &lt;50B Database'!$AI$1:AI3643)+1,""))</f>
        <v/>
      </c>
    </row>
    <row r="3645" spans="1:35" x14ac:dyDescent="0.25">
      <c r="A3645" t="s">
        <v>2559</v>
      </c>
      <c r="B3645">
        <v>837840</v>
      </c>
      <c r="C3645" s="5" t="s">
        <v>2519</v>
      </c>
      <c r="D3645" s="5" t="s">
        <v>4390</v>
      </c>
      <c r="E3645" s="5" t="s">
        <v>4388</v>
      </c>
      <c r="F3645" s="2">
        <v>653</v>
      </c>
      <c r="G3645" s="2">
        <v>114085</v>
      </c>
      <c r="H3645" s="2">
        <v>50418</v>
      </c>
      <c r="I3645" s="2">
        <v>67</v>
      </c>
      <c r="J3645" s="2">
        <v>50351</v>
      </c>
      <c r="K3645" s="33">
        <v>1.2968957915433656E-2</v>
      </c>
      <c r="L3645" s="2">
        <v>614</v>
      </c>
      <c r="M3645" s="2">
        <v>102939</v>
      </c>
      <c r="N3645" s="2">
        <v>44868</v>
      </c>
      <c r="O3645" s="33">
        <v>1.3684585896407239E-2</v>
      </c>
      <c r="P3645" s="2">
        <v>630</v>
      </c>
      <c r="Q3645" s="2">
        <v>109218</v>
      </c>
      <c r="R3645" s="2">
        <v>44834</v>
      </c>
      <c r="S3645" s="35">
        <v>1.4051835660436275E-2</v>
      </c>
      <c r="T3645" t="s">
        <v>4388</v>
      </c>
      <c r="U3645" t="s">
        <v>4388</v>
      </c>
      <c r="V3645" s="5" t="s">
        <v>4390</v>
      </c>
      <c r="W3645" s="5">
        <v>0</v>
      </c>
      <c r="X3645" s="4">
        <v>-1.0828777450026198E-3</v>
      </c>
      <c r="Y3645" s="6">
        <v>23</v>
      </c>
      <c r="Z3645" s="4">
        <v>3.6724976402903627E-4</v>
      </c>
      <c r="AA3645" s="5">
        <v>2450</v>
      </c>
      <c r="AC3645" s="16" t="str">
        <f t="shared" si="336"/>
        <v/>
      </c>
      <c r="AD3645" s="16" t="str">
        <f t="shared" si="337"/>
        <v/>
      </c>
      <c r="AE3645" s="16" t="str">
        <f t="shared" si="338"/>
        <v/>
      </c>
      <c r="AF3645" s="16" t="str">
        <f t="shared" si="339"/>
        <v/>
      </c>
      <c r="AG3645" s="16">
        <f t="shared" si="340"/>
        <v>1.2968957915433656E-2</v>
      </c>
      <c r="AH3645" s="16" t="str">
        <f t="shared" si="341"/>
        <v/>
      </c>
      <c r="AI3645" s="17" t="str">
        <f>IF('Peer Comparison Tool'!$D$11="NR","",IF($C3645='Peer Comparison Tool'!$D$9,COUNT('ALLL &lt;50B Database'!$AI$1:AI3644)+1,""))</f>
        <v/>
      </c>
    </row>
    <row r="3646" spans="1:35" x14ac:dyDescent="0.25">
      <c r="A3646" t="s">
        <v>2191</v>
      </c>
      <c r="B3646">
        <v>267652</v>
      </c>
      <c r="C3646" s="5" t="s">
        <v>2041</v>
      </c>
      <c r="D3646" s="5" t="s">
        <v>4390</v>
      </c>
      <c r="E3646" s="5" t="s">
        <v>4388</v>
      </c>
      <c r="F3646" s="2">
        <v>1124</v>
      </c>
      <c r="G3646" s="2">
        <v>114034</v>
      </c>
      <c r="H3646" s="2">
        <v>63340</v>
      </c>
      <c r="I3646" s="2">
        <v>6543</v>
      </c>
      <c r="J3646" s="2">
        <v>56797</v>
      </c>
      <c r="K3646" s="33">
        <v>1.9789777629100128E-2</v>
      </c>
      <c r="L3646" s="2">
        <v>938</v>
      </c>
      <c r="M3646" s="2">
        <v>99738</v>
      </c>
      <c r="N3646" s="2">
        <v>59170</v>
      </c>
      <c r="O3646" s="33">
        <v>1.5852628020956567E-2</v>
      </c>
      <c r="P3646" s="2">
        <v>1070</v>
      </c>
      <c r="Q3646" s="2">
        <v>99691</v>
      </c>
      <c r="R3646" s="2">
        <v>58271</v>
      </c>
      <c r="S3646" s="35">
        <v>1.8362478763021058E-2</v>
      </c>
      <c r="T3646" t="s">
        <v>4388</v>
      </c>
      <c r="U3646" t="s">
        <v>4388</v>
      </c>
      <c r="V3646" s="5" t="s">
        <v>4390</v>
      </c>
      <c r="W3646" s="5">
        <v>0</v>
      </c>
      <c r="X3646" s="4">
        <v>1.42729886607907E-3</v>
      </c>
      <c r="Y3646" s="6">
        <v>54</v>
      </c>
      <c r="Z3646" s="4">
        <v>2.5098507420644907E-3</v>
      </c>
      <c r="AA3646" s="5">
        <v>585</v>
      </c>
      <c r="AC3646" s="16" t="str">
        <f t="shared" si="336"/>
        <v/>
      </c>
      <c r="AD3646" s="16" t="str">
        <f t="shared" si="337"/>
        <v/>
      </c>
      <c r="AE3646" s="16" t="str">
        <f t="shared" si="338"/>
        <v/>
      </c>
      <c r="AF3646" s="16" t="str">
        <f t="shared" si="339"/>
        <v/>
      </c>
      <c r="AG3646" s="16">
        <f t="shared" si="340"/>
        <v>1.9789777629100128E-2</v>
      </c>
      <c r="AH3646" s="16" t="str">
        <f t="shared" si="341"/>
        <v/>
      </c>
      <c r="AI3646" s="17" t="str">
        <f>IF('Peer Comparison Tool'!$D$11="NR","",IF($C3646='Peer Comparison Tool'!$D$9,COUNT('ALLL &lt;50B Database'!$AI$1:AI3645)+1,""))</f>
        <v/>
      </c>
    </row>
    <row r="3647" spans="1:35" x14ac:dyDescent="0.25">
      <c r="A3647" t="s">
        <v>4285</v>
      </c>
      <c r="B3647">
        <v>675248</v>
      </c>
      <c r="C3647" s="5" t="s">
        <v>4163</v>
      </c>
      <c r="D3647" s="5" t="s">
        <v>4390</v>
      </c>
      <c r="E3647" s="5" t="s">
        <v>4388</v>
      </c>
      <c r="F3647" s="2">
        <v>1031</v>
      </c>
      <c r="G3647" s="2">
        <v>114011</v>
      </c>
      <c r="H3647" s="2">
        <v>58375</v>
      </c>
      <c r="I3647" s="2">
        <v>2916</v>
      </c>
      <c r="J3647" s="2">
        <v>55459</v>
      </c>
      <c r="K3647" s="33">
        <v>1.8590309958708234E-2</v>
      </c>
      <c r="L3647" s="2">
        <v>1007</v>
      </c>
      <c r="M3647" s="2">
        <v>101517</v>
      </c>
      <c r="N3647" s="2">
        <v>57219</v>
      </c>
      <c r="O3647" s="33">
        <v>1.7599049266851921E-2</v>
      </c>
      <c r="P3647" s="2">
        <v>1008</v>
      </c>
      <c r="Q3647" s="2">
        <v>103931</v>
      </c>
      <c r="R3647" s="2">
        <v>57620</v>
      </c>
      <c r="S3647" s="35">
        <v>1.7493925720236028E-2</v>
      </c>
      <c r="T3647" t="s">
        <v>4388</v>
      </c>
      <c r="U3647" t="s">
        <v>4388</v>
      </c>
      <c r="V3647" s="5" t="s">
        <v>4390</v>
      </c>
      <c r="W3647" s="5">
        <v>0</v>
      </c>
      <c r="X3647" s="4">
        <v>1.0963842384722061E-3</v>
      </c>
      <c r="Y3647" s="6">
        <v>23</v>
      </c>
      <c r="Z3647" s="4">
        <v>-1.0512354661589354E-4</v>
      </c>
      <c r="AA3647" s="5">
        <v>740</v>
      </c>
      <c r="AC3647" s="16" t="str">
        <f t="shared" si="336"/>
        <v/>
      </c>
      <c r="AD3647" s="16" t="str">
        <f t="shared" si="337"/>
        <v/>
      </c>
      <c r="AE3647" s="16" t="str">
        <f t="shared" si="338"/>
        <v/>
      </c>
      <c r="AF3647" s="16" t="str">
        <f t="shared" si="339"/>
        <v/>
      </c>
      <c r="AG3647" s="16">
        <f t="shared" si="340"/>
        <v>1.8590309958708234E-2</v>
      </c>
      <c r="AH3647" s="16" t="str">
        <f t="shared" si="341"/>
        <v/>
      </c>
      <c r="AI3647" s="17" t="str">
        <f>IF('Peer Comparison Tool'!$D$11="NR","",IF($C3647='Peer Comparison Tool'!$D$9,COUNT('ALLL &lt;50B Database'!$AI$1:AI3646)+1,""))</f>
        <v/>
      </c>
    </row>
    <row r="3648" spans="1:35" x14ac:dyDescent="0.25">
      <c r="A3648" t="s">
        <v>1178</v>
      </c>
      <c r="B3648">
        <v>49148</v>
      </c>
      <c r="C3648" s="5" t="s">
        <v>926</v>
      </c>
      <c r="D3648" s="5" t="s">
        <v>4390</v>
      </c>
      <c r="E3648" s="5" t="s">
        <v>4388</v>
      </c>
      <c r="F3648" s="2">
        <v>693</v>
      </c>
      <c r="G3648" s="2">
        <v>113963</v>
      </c>
      <c r="H3648" s="2">
        <v>46843</v>
      </c>
      <c r="I3648" s="2">
        <v>2635</v>
      </c>
      <c r="J3648" s="2">
        <v>44208</v>
      </c>
      <c r="K3648" s="33">
        <v>1.5675895765472313E-2</v>
      </c>
      <c r="L3648" s="2">
        <v>676</v>
      </c>
      <c r="M3648" s="2">
        <v>104427</v>
      </c>
      <c r="N3648" s="2">
        <v>45189</v>
      </c>
      <c r="O3648" s="33">
        <v>1.4959392772577396E-2</v>
      </c>
      <c r="P3648" s="2">
        <v>690</v>
      </c>
      <c r="Q3648" s="2">
        <v>104148</v>
      </c>
      <c r="R3648" s="2">
        <v>45411</v>
      </c>
      <c r="S3648" s="35">
        <v>1.5194556385016846E-2</v>
      </c>
      <c r="T3648" t="s">
        <v>4388</v>
      </c>
      <c r="U3648" t="s">
        <v>4388</v>
      </c>
      <c r="V3648" s="5" t="s">
        <v>4390</v>
      </c>
      <c r="W3648" s="5">
        <v>0</v>
      </c>
      <c r="X3648" s="4">
        <v>4.8133938045546651E-4</v>
      </c>
      <c r="Y3648" s="6">
        <v>3</v>
      </c>
      <c r="Z3648" s="4">
        <v>2.3516361243944989E-4</v>
      </c>
      <c r="AA3648" s="5">
        <v>1374</v>
      </c>
      <c r="AC3648" s="16" t="str">
        <f t="shared" si="336"/>
        <v/>
      </c>
      <c r="AD3648" s="16" t="str">
        <f t="shared" si="337"/>
        <v/>
      </c>
      <c r="AE3648" s="16" t="str">
        <f t="shared" si="338"/>
        <v/>
      </c>
      <c r="AF3648" s="16" t="str">
        <f t="shared" si="339"/>
        <v/>
      </c>
      <c r="AG3648" s="16">
        <f t="shared" si="340"/>
        <v>1.5675895765472313E-2</v>
      </c>
      <c r="AH3648" s="16" t="str">
        <f t="shared" si="341"/>
        <v/>
      </c>
      <c r="AI3648" s="17" t="str">
        <f>IF('Peer Comparison Tool'!$D$11="NR","",IF($C3648='Peer Comparison Tool'!$D$9,COUNT('ALLL &lt;50B Database'!$AI$1:AI3647)+1,""))</f>
        <v/>
      </c>
    </row>
    <row r="3649" spans="1:35" x14ac:dyDescent="0.25">
      <c r="A3649" t="s">
        <v>94</v>
      </c>
      <c r="B3649">
        <v>2621285</v>
      </c>
      <c r="C3649" s="5" t="s">
        <v>6</v>
      </c>
      <c r="D3649" s="5" t="s">
        <v>4390</v>
      </c>
      <c r="E3649" s="5" t="s">
        <v>4388</v>
      </c>
      <c r="F3649" s="2">
        <v>640</v>
      </c>
      <c r="G3649" s="2">
        <v>113854</v>
      </c>
      <c r="H3649" s="2">
        <v>71625</v>
      </c>
      <c r="I3649" s="2">
        <v>13320</v>
      </c>
      <c r="J3649" s="2">
        <v>58305</v>
      </c>
      <c r="K3649" s="33">
        <v>1.097676014063974E-2</v>
      </c>
      <c r="L3649" s="2">
        <v>555</v>
      </c>
      <c r="M3649" s="2">
        <v>78079</v>
      </c>
      <c r="N3649" s="2">
        <v>51977</v>
      </c>
      <c r="O3649" s="33">
        <v>1.0677799796063644E-2</v>
      </c>
      <c r="P3649" s="2">
        <v>566</v>
      </c>
      <c r="Q3649" s="2">
        <v>81998</v>
      </c>
      <c r="R3649" s="2">
        <v>55033</v>
      </c>
      <c r="S3649" s="35">
        <v>1.0284738247960315E-2</v>
      </c>
      <c r="T3649" t="s">
        <v>4388</v>
      </c>
      <c r="U3649" t="s">
        <v>4388</v>
      </c>
      <c r="V3649" s="5" t="s">
        <v>4390</v>
      </c>
      <c r="W3649" s="5">
        <v>0</v>
      </c>
      <c r="X3649" s="4">
        <v>6.9202189267942443E-4</v>
      </c>
      <c r="Y3649" s="6">
        <v>74</v>
      </c>
      <c r="Z3649" s="4">
        <v>-3.9306154810332845E-4</v>
      </c>
      <c r="AA3649" s="5">
        <v>3393</v>
      </c>
      <c r="AC3649" s="16" t="str">
        <f t="shared" si="336"/>
        <v/>
      </c>
      <c r="AD3649" s="16" t="str">
        <f t="shared" si="337"/>
        <v/>
      </c>
      <c r="AE3649" s="16" t="str">
        <f t="shared" si="338"/>
        <v/>
      </c>
      <c r="AF3649" s="16" t="str">
        <f t="shared" si="339"/>
        <v/>
      </c>
      <c r="AG3649" s="16">
        <f t="shared" si="340"/>
        <v>1.097676014063974E-2</v>
      </c>
      <c r="AH3649" s="16" t="str">
        <f t="shared" si="341"/>
        <v/>
      </c>
      <c r="AI3649" s="17" t="str">
        <f>IF('Peer Comparison Tool'!$D$11="NR","",IF($C3649='Peer Comparison Tool'!$D$9,COUNT('ALLL &lt;50B Database'!$AI$1:AI3648)+1,""))</f>
        <v/>
      </c>
    </row>
    <row r="3650" spans="1:35" x14ac:dyDescent="0.25">
      <c r="A3650" t="s">
        <v>2591</v>
      </c>
      <c r="B3650">
        <v>537551</v>
      </c>
      <c r="C3650" s="5" t="s">
        <v>2569</v>
      </c>
      <c r="D3650" s="5" t="s">
        <v>4390</v>
      </c>
      <c r="E3650" s="5" t="s">
        <v>4388</v>
      </c>
      <c r="F3650" s="2">
        <v>1475</v>
      </c>
      <c r="G3650" s="2">
        <v>113741</v>
      </c>
      <c r="H3650" s="2">
        <v>97176</v>
      </c>
      <c r="I3650" s="2">
        <v>14337</v>
      </c>
      <c r="J3650" s="2">
        <v>82839</v>
      </c>
      <c r="K3650" s="33">
        <v>1.7805622955371261E-2</v>
      </c>
      <c r="L3650" s="2">
        <v>1319</v>
      </c>
      <c r="M3650" s="2">
        <v>104332</v>
      </c>
      <c r="N3650" s="2">
        <v>86303</v>
      </c>
      <c r="O3650" s="33">
        <v>1.5283362107922088E-2</v>
      </c>
      <c r="P3650" s="2">
        <v>1398</v>
      </c>
      <c r="Q3650" s="2">
        <v>105318</v>
      </c>
      <c r="R3650" s="2">
        <v>83554</v>
      </c>
      <c r="S3650" s="35">
        <v>1.6731694473035401E-2</v>
      </c>
      <c r="T3650" t="s">
        <v>4388</v>
      </c>
      <c r="U3650" t="s">
        <v>4388</v>
      </c>
      <c r="V3650" s="5" t="s">
        <v>4390</v>
      </c>
      <c r="W3650" s="5">
        <v>0</v>
      </c>
      <c r="X3650" s="4">
        <v>1.0739284823358605E-3</v>
      </c>
      <c r="Y3650" s="6">
        <v>77</v>
      </c>
      <c r="Z3650" s="4">
        <v>1.4483323651133129E-3</v>
      </c>
      <c r="AA3650" s="5">
        <v>886</v>
      </c>
      <c r="AC3650" s="16" t="str">
        <f t="shared" si="336"/>
        <v/>
      </c>
      <c r="AD3650" s="16" t="str">
        <f t="shared" si="337"/>
        <v/>
      </c>
      <c r="AE3650" s="16" t="str">
        <f t="shared" si="338"/>
        <v/>
      </c>
      <c r="AF3650" s="16" t="str">
        <f t="shared" si="339"/>
        <v/>
      </c>
      <c r="AG3650" s="16">
        <f t="shared" si="340"/>
        <v>1.7805622955371261E-2</v>
      </c>
      <c r="AH3650" s="16" t="str">
        <f t="shared" si="341"/>
        <v/>
      </c>
      <c r="AI3650" s="17" t="str">
        <f>IF('Peer Comparison Tool'!$D$11="NR","",IF($C3650='Peer Comparison Tool'!$D$9,COUNT('ALLL &lt;50B Database'!$AI$1:AI3649)+1,""))</f>
        <v/>
      </c>
    </row>
    <row r="3651" spans="1:35" x14ac:dyDescent="0.25">
      <c r="A3651" t="s">
        <v>3163</v>
      </c>
      <c r="B3651">
        <v>446176</v>
      </c>
      <c r="C3651" s="5" t="s">
        <v>3064</v>
      </c>
      <c r="D3651" s="5" t="s">
        <v>4387</v>
      </c>
      <c r="E3651" s="5" t="s">
        <v>4388</v>
      </c>
      <c r="F3651" s="2">
        <v>282</v>
      </c>
      <c r="G3651" s="2">
        <v>113598</v>
      </c>
      <c r="H3651" s="2">
        <v>57511</v>
      </c>
      <c r="I3651" s="2">
        <v>0</v>
      </c>
      <c r="J3651" s="2">
        <v>57511</v>
      </c>
      <c r="K3651" s="33">
        <v>4.9034097824763962E-3</v>
      </c>
      <c r="L3651" s="2">
        <v>277</v>
      </c>
      <c r="M3651" s="2">
        <v>107434</v>
      </c>
      <c r="N3651" s="2">
        <v>52799</v>
      </c>
      <c r="O3651" s="33">
        <v>5.2463114831720302E-3</v>
      </c>
      <c r="P3651" s="2">
        <v>277</v>
      </c>
      <c r="Q3651" s="2">
        <v>106441</v>
      </c>
      <c r="R3651" s="2">
        <v>52966</v>
      </c>
      <c r="S3651" s="35">
        <v>5.2297700411584793E-3</v>
      </c>
      <c r="T3651" t="s">
        <v>4388</v>
      </c>
      <c r="U3651" t="s">
        <v>4388</v>
      </c>
      <c r="V3651" s="5" t="s">
        <v>4387</v>
      </c>
      <c r="W3651" s="5">
        <v>0</v>
      </c>
      <c r="X3651" s="4">
        <v>-3.2636025868208306E-4</v>
      </c>
      <c r="Y3651" s="6">
        <v>5</v>
      </c>
      <c r="Z3651" s="4">
        <v>-1.6541442013550886E-5</v>
      </c>
      <c r="AA3651" s="5">
        <v>4663</v>
      </c>
      <c r="AC3651" s="16" t="str">
        <f t="shared" ref="AC3651:AC3714" si="342">IF(AND($G3651&gt;=10000000,$G3651&lt;50000000),$K3651,"")</f>
        <v/>
      </c>
      <c r="AD3651" s="16" t="str">
        <f t="shared" ref="AD3651:AD3714" si="343">IF(AND($G3651&gt;=5000000,$G3651&lt;9999999),$K3651,"")</f>
        <v/>
      </c>
      <c r="AE3651" s="16" t="str">
        <f t="shared" ref="AE3651:AE3714" si="344">IF(AND($G3651&gt;=1000000,$G3651&lt;4999999),$K3651,"")</f>
        <v/>
      </c>
      <c r="AF3651" s="16" t="str">
        <f t="shared" ref="AF3651:AF3714" si="345">IF(AND($G3651&gt;=500000,$G3651&lt;999999),$K3651,"")</f>
        <v/>
      </c>
      <c r="AG3651" s="16">
        <f t="shared" ref="AG3651:AG3714" si="346">IF(AND($G3651&gt;=100000,$G3651&lt;499999),$K3651,"")</f>
        <v>4.9034097824763962E-3</v>
      </c>
      <c r="AH3651" s="16" t="str">
        <f t="shared" ref="AH3651:AH3714" si="347">IF(AND($G3651&gt;=0,$G3651&lt;99999),$K3651,"")</f>
        <v/>
      </c>
      <c r="AI3651" s="17" t="str">
        <f>IF('Peer Comparison Tool'!$D$11="NR","",IF($C3651='Peer Comparison Tool'!$D$9,COUNT('ALLL &lt;50B Database'!$AI$1:AI3650)+1,""))</f>
        <v/>
      </c>
    </row>
    <row r="3652" spans="1:35" x14ac:dyDescent="0.25">
      <c r="A3652" t="s">
        <v>2187</v>
      </c>
      <c r="B3652">
        <v>868059</v>
      </c>
      <c r="C3652" s="5" t="s">
        <v>2041</v>
      </c>
      <c r="D3652" s="5" t="s">
        <v>4390</v>
      </c>
      <c r="E3652" s="5" t="s">
        <v>4388</v>
      </c>
      <c r="F3652" s="2">
        <v>2212</v>
      </c>
      <c r="G3652" s="2">
        <v>113255</v>
      </c>
      <c r="H3652" s="2">
        <v>52144</v>
      </c>
      <c r="I3652" s="2">
        <v>0</v>
      </c>
      <c r="J3652" s="2">
        <v>52144</v>
      </c>
      <c r="K3652" s="33">
        <v>4.2420988033138998E-2</v>
      </c>
      <c r="L3652" s="2">
        <v>1906</v>
      </c>
      <c r="M3652" s="2">
        <v>101877</v>
      </c>
      <c r="N3652" s="2">
        <v>51546</v>
      </c>
      <c r="O3652" s="33">
        <v>3.6976681022775772E-2</v>
      </c>
      <c r="P3652" s="2">
        <v>2079</v>
      </c>
      <c r="Q3652" s="2">
        <v>105387</v>
      </c>
      <c r="R3652" s="2">
        <v>51649</v>
      </c>
      <c r="S3652" s="35">
        <v>4.0252473426397414E-2</v>
      </c>
      <c r="T3652" t="s">
        <v>4388</v>
      </c>
      <c r="U3652" t="s">
        <v>4388</v>
      </c>
      <c r="V3652" s="5" t="s">
        <v>4390</v>
      </c>
      <c r="W3652" s="5">
        <v>0</v>
      </c>
      <c r="X3652" s="4">
        <v>2.1685146067415839E-3</v>
      </c>
      <c r="Y3652" s="6">
        <v>133</v>
      </c>
      <c r="Z3652" s="4">
        <v>3.2757924036216426E-3</v>
      </c>
      <c r="AA3652" s="5">
        <v>54</v>
      </c>
      <c r="AC3652" s="16" t="str">
        <f t="shared" si="342"/>
        <v/>
      </c>
      <c r="AD3652" s="16" t="str">
        <f t="shared" si="343"/>
        <v/>
      </c>
      <c r="AE3652" s="16" t="str">
        <f t="shared" si="344"/>
        <v/>
      </c>
      <c r="AF3652" s="16" t="str">
        <f t="shared" si="345"/>
        <v/>
      </c>
      <c r="AG3652" s="16">
        <f t="shared" si="346"/>
        <v>4.2420988033138998E-2</v>
      </c>
      <c r="AH3652" s="16" t="str">
        <f t="shared" si="347"/>
        <v/>
      </c>
      <c r="AI3652" s="17" t="str">
        <f>IF('Peer Comparison Tool'!$D$11="NR","",IF($C3652='Peer Comparison Tool'!$D$9,COUNT('ALLL &lt;50B Database'!$AI$1:AI3651)+1,""))</f>
        <v/>
      </c>
    </row>
    <row r="3653" spans="1:35" x14ac:dyDescent="0.25">
      <c r="A3653" t="s">
        <v>2461</v>
      </c>
      <c r="B3653">
        <v>766052</v>
      </c>
      <c r="C3653" s="5" t="s">
        <v>2299</v>
      </c>
      <c r="D3653" s="5" t="s">
        <v>4390</v>
      </c>
      <c r="E3653" s="5" t="s">
        <v>4388</v>
      </c>
      <c r="F3653" s="2">
        <v>1083</v>
      </c>
      <c r="G3653" s="2">
        <v>113219</v>
      </c>
      <c r="H3653" s="2">
        <v>55254</v>
      </c>
      <c r="I3653" s="2">
        <v>2479</v>
      </c>
      <c r="J3653" s="2">
        <v>52775</v>
      </c>
      <c r="K3653" s="33">
        <v>2.0521080056845099E-2</v>
      </c>
      <c r="L3653" s="2">
        <v>1088</v>
      </c>
      <c r="M3653" s="2">
        <v>105365</v>
      </c>
      <c r="N3653" s="2">
        <v>52945</v>
      </c>
      <c r="O3653" s="33">
        <v>2.0549626971385401E-2</v>
      </c>
      <c r="P3653" s="2">
        <v>1077</v>
      </c>
      <c r="Q3653" s="2">
        <v>107022</v>
      </c>
      <c r="R3653" s="2">
        <v>53397</v>
      </c>
      <c r="S3653" s="35">
        <v>2.0169672453508623E-2</v>
      </c>
      <c r="T3653" t="s">
        <v>4388</v>
      </c>
      <c r="U3653" t="s">
        <v>4388</v>
      </c>
      <c r="V3653" s="5" t="s">
        <v>4390</v>
      </c>
      <c r="W3653" s="5">
        <v>0</v>
      </c>
      <c r="X3653" s="4">
        <v>3.5140760333647603E-4</v>
      </c>
      <c r="Y3653" s="6">
        <v>6</v>
      </c>
      <c r="Z3653" s="4">
        <v>-3.7995451787677798E-4</v>
      </c>
      <c r="AA3653" s="5">
        <v>500</v>
      </c>
      <c r="AC3653" s="16" t="str">
        <f t="shared" si="342"/>
        <v/>
      </c>
      <c r="AD3653" s="16" t="str">
        <f t="shared" si="343"/>
        <v/>
      </c>
      <c r="AE3653" s="16" t="str">
        <f t="shared" si="344"/>
        <v/>
      </c>
      <c r="AF3653" s="16" t="str">
        <f t="shared" si="345"/>
        <v/>
      </c>
      <c r="AG3653" s="16">
        <f t="shared" si="346"/>
        <v>2.0521080056845099E-2</v>
      </c>
      <c r="AH3653" s="16" t="str">
        <f t="shared" si="347"/>
        <v/>
      </c>
      <c r="AI3653" s="17" t="str">
        <f>IF('Peer Comparison Tool'!$D$11="NR","",IF($C3653='Peer Comparison Tool'!$D$9,COUNT('ALLL &lt;50B Database'!$AI$1:AI3652)+1,""))</f>
        <v/>
      </c>
    </row>
    <row r="3654" spans="1:35" x14ac:dyDescent="0.25">
      <c r="A3654" t="s">
        <v>674</v>
      </c>
      <c r="B3654">
        <v>124830</v>
      </c>
      <c r="C3654" s="5" t="s">
        <v>561</v>
      </c>
      <c r="D3654" s="5" t="s">
        <v>4390</v>
      </c>
      <c r="E3654" s="5" t="s">
        <v>4388</v>
      </c>
      <c r="F3654" s="2">
        <v>986</v>
      </c>
      <c r="G3654" s="2">
        <v>113142</v>
      </c>
      <c r="H3654" s="2">
        <v>64075</v>
      </c>
      <c r="I3654" s="2">
        <v>2340</v>
      </c>
      <c r="J3654" s="2">
        <v>61735</v>
      </c>
      <c r="K3654" s="33">
        <v>1.5971491050457601E-2</v>
      </c>
      <c r="L3654" s="2">
        <v>954</v>
      </c>
      <c r="M3654" s="2">
        <v>109617</v>
      </c>
      <c r="N3654" s="2">
        <v>58526</v>
      </c>
      <c r="O3654" s="33">
        <v>1.6300447664285959E-2</v>
      </c>
      <c r="P3654" s="2">
        <v>979</v>
      </c>
      <c r="Q3654" s="2">
        <v>105431</v>
      </c>
      <c r="R3654" s="2">
        <v>62050</v>
      </c>
      <c r="S3654" s="35">
        <v>1.5777598710717163E-2</v>
      </c>
      <c r="T3654" t="s">
        <v>4388</v>
      </c>
      <c r="U3654" t="s">
        <v>4388</v>
      </c>
      <c r="V3654" s="5" t="s">
        <v>4390</v>
      </c>
      <c r="W3654" s="5">
        <v>0</v>
      </c>
      <c r="X3654" s="4">
        <v>1.9389233974043824E-4</v>
      </c>
      <c r="Y3654" s="6">
        <v>7</v>
      </c>
      <c r="Z3654" s="4">
        <v>-5.2284895356879621E-4</v>
      </c>
      <c r="AA3654" s="5">
        <v>1283</v>
      </c>
      <c r="AC3654" s="16" t="str">
        <f t="shared" si="342"/>
        <v/>
      </c>
      <c r="AD3654" s="16" t="str">
        <f t="shared" si="343"/>
        <v/>
      </c>
      <c r="AE3654" s="16" t="str">
        <f t="shared" si="344"/>
        <v/>
      </c>
      <c r="AF3654" s="16" t="str">
        <f t="shared" si="345"/>
        <v/>
      </c>
      <c r="AG3654" s="16">
        <f t="shared" si="346"/>
        <v>1.5971491050457601E-2</v>
      </c>
      <c r="AH3654" s="16" t="str">
        <f t="shared" si="347"/>
        <v/>
      </c>
      <c r="AI3654" s="17" t="str">
        <f>IF('Peer Comparison Tool'!$D$11="NR","",IF($C3654='Peer Comparison Tool'!$D$9,COUNT('ALLL &lt;50B Database'!$AI$1:AI3653)+1,""))</f>
        <v/>
      </c>
    </row>
    <row r="3655" spans="1:35" x14ac:dyDescent="0.25">
      <c r="A3655" t="s">
        <v>143</v>
      </c>
      <c r="B3655">
        <v>190947</v>
      </c>
      <c r="C3655" s="5" t="s">
        <v>716</v>
      </c>
      <c r="D3655" s="5" t="s">
        <v>4390</v>
      </c>
      <c r="E3655" s="5" t="s">
        <v>4388</v>
      </c>
      <c r="F3655" s="2">
        <v>1002</v>
      </c>
      <c r="G3655" s="2">
        <v>113121</v>
      </c>
      <c r="H3655" s="2">
        <v>54013</v>
      </c>
      <c r="I3655" s="2">
        <v>1652</v>
      </c>
      <c r="J3655" s="2">
        <v>52361</v>
      </c>
      <c r="K3655" s="33">
        <v>1.9136380130249615E-2</v>
      </c>
      <c r="L3655" s="2">
        <v>997</v>
      </c>
      <c r="M3655" s="2">
        <v>106016</v>
      </c>
      <c r="N3655" s="2">
        <v>57546</v>
      </c>
      <c r="O3655" s="33">
        <v>1.7325270218607722E-2</v>
      </c>
      <c r="P3655" s="2">
        <v>1000</v>
      </c>
      <c r="Q3655" s="2">
        <v>107035</v>
      </c>
      <c r="R3655" s="2">
        <v>53140</v>
      </c>
      <c r="S3655" s="35">
        <v>1.8818216033120061E-2</v>
      </c>
      <c r="T3655" t="s">
        <v>4388</v>
      </c>
      <c r="U3655" t="s">
        <v>4388</v>
      </c>
      <c r="V3655" s="5" t="s">
        <v>4390</v>
      </c>
      <c r="W3655" s="5">
        <v>0</v>
      </c>
      <c r="X3655" s="4">
        <v>3.1816409712955365E-4</v>
      </c>
      <c r="Y3655" s="6">
        <v>2</v>
      </c>
      <c r="Z3655" s="4">
        <v>1.4929458145123385E-3</v>
      </c>
      <c r="AA3655" s="5">
        <v>651</v>
      </c>
      <c r="AC3655" s="16" t="str">
        <f t="shared" si="342"/>
        <v/>
      </c>
      <c r="AD3655" s="16" t="str">
        <f t="shared" si="343"/>
        <v/>
      </c>
      <c r="AE3655" s="16" t="str">
        <f t="shared" si="344"/>
        <v/>
      </c>
      <c r="AF3655" s="16" t="str">
        <f t="shared" si="345"/>
        <v/>
      </c>
      <c r="AG3655" s="16">
        <f t="shared" si="346"/>
        <v>1.9136380130249615E-2</v>
      </c>
      <c r="AH3655" s="16" t="str">
        <f t="shared" si="347"/>
        <v/>
      </c>
      <c r="AI3655" s="17" t="str">
        <f>IF('Peer Comparison Tool'!$D$11="NR","",IF($C3655='Peer Comparison Tool'!$D$9,COUNT('ALLL &lt;50B Database'!$AI$1:AI3654)+1,""))</f>
        <v/>
      </c>
    </row>
    <row r="3656" spans="1:35" x14ac:dyDescent="0.25">
      <c r="A3656" t="s">
        <v>3549</v>
      </c>
      <c r="B3656">
        <v>535575</v>
      </c>
      <c r="C3656" s="5" t="s">
        <v>3516</v>
      </c>
      <c r="D3656" s="5" t="s">
        <v>4390</v>
      </c>
      <c r="E3656" s="5" t="s">
        <v>4388</v>
      </c>
      <c r="F3656" s="2">
        <v>879</v>
      </c>
      <c r="G3656" s="2">
        <v>113023</v>
      </c>
      <c r="H3656" s="2">
        <v>76984</v>
      </c>
      <c r="I3656" s="2">
        <v>0</v>
      </c>
      <c r="J3656" s="2">
        <v>76984</v>
      </c>
      <c r="K3656" s="33">
        <v>1.1417956978073365E-2</v>
      </c>
      <c r="L3656" s="2">
        <v>857</v>
      </c>
      <c r="M3656" s="2">
        <v>97007</v>
      </c>
      <c r="N3656" s="2">
        <v>81171</v>
      </c>
      <c r="O3656" s="33">
        <v>1.0557957891365143E-2</v>
      </c>
      <c r="P3656" s="2">
        <v>866</v>
      </c>
      <c r="Q3656" s="2">
        <v>98844</v>
      </c>
      <c r="R3656" s="2">
        <v>81569</v>
      </c>
      <c r="S3656" s="35">
        <v>1.0616778432983118E-2</v>
      </c>
      <c r="T3656" t="s">
        <v>4388</v>
      </c>
      <c r="U3656" t="s">
        <v>4388</v>
      </c>
      <c r="V3656" s="5" t="s">
        <v>4390</v>
      </c>
      <c r="W3656" s="5">
        <v>0</v>
      </c>
      <c r="X3656" s="4">
        <v>8.0117854509024686E-4</v>
      </c>
      <c r="Y3656" s="6">
        <v>13</v>
      </c>
      <c r="Z3656" s="4">
        <v>5.8820541617975522E-5</v>
      </c>
      <c r="AA3656" s="5">
        <v>3195</v>
      </c>
      <c r="AC3656" s="16" t="str">
        <f t="shared" si="342"/>
        <v/>
      </c>
      <c r="AD3656" s="16" t="str">
        <f t="shared" si="343"/>
        <v/>
      </c>
      <c r="AE3656" s="16" t="str">
        <f t="shared" si="344"/>
        <v/>
      </c>
      <c r="AF3656" s="16" t="str">
        <f t="shared" si="345"/>
        <v/>
      </c>
      <c r="AG3656" s="16">
        <f t="shared" si="346"/>
        <v>1.1417956978073365E-2</v>
      </c>
      <c r="AH3656" s="16" t="str">
        <f t="shared" si="347"/>
        <v/>
      </c>
      <c r="AI3656" s="17" t="str">
        <f>IF('Peer Comparison Tool'!$D$11="NR","",IF($C3656='Peer Comparison Tool'!$D$9,COUNT('ALLL &lt;50B Database'!$AI$1:AI3655)+1,""))</f>
        <v/>
      </c>
    </row>
    <row r="3657" spans="1:35" x14ac:dyDescent="0.25">
      <c r="A3657" t="s">
        <v>671</v>
      </c>
      <c r="B3657">
        <v>11837</v>
      </c>
      <c r="C3657" s="5" t="s">
        <v>561</v>
      </c>
      <c r="D3657" s="5" t="s">
        <v>4390</v>
      </c>
      <c r="E3657" s="5" t="s">
        <v>4388</v>
      </c>
      <c r="F3657" s="2">
        <v>827</v>
      </c>
      <c r="G3657" s="2">
        <v>112982</v>
      </c>
      <c r="H3657" s="2">
        <v>51622</v>
      </c>
      <c r="I3657" s="2">
        <v>0</v>
      </c>
      <c r="J3657" s="2">
        <v>51622</v>
      </c>
      <c r="K3657" s="33">
        <v>1.6020301421874394E-2</v>
      </c>
      <c r="L3657" s="2">
        <v>816</v>
      </c>
      <c r="M3657" s="2">
        <v>112294</v>
      </c>
      <c r="N3657" s="2">
        <v>49029</v>
      </c>
      <c r="O3657" s="33">
        <v>1.6643211160741602E-2</v>
      </c>
      <c r="P3657" s="2">
        <v>823</v>
      </c>
      <c r="Q3657" s="2">
        <v>109931</v>
      </c>
      <c r="R3657" s="2">
        <v>49739</v>
      </c>
      <c r="S3657" s="35">
        <v>1.6546372062164499E-2</v>
      </c>
      <c r="T3657" t="s">
        <v>4388</v>
      </c>
      <c r="U3657" t="s">
        <v>4388</v>
      </c>
      <c r="V3657" s="5" t="s">
        <v>4390</v>
      </c>
      <c r="W3657" s="5">
        <v>0</v>
      </c>
      <c r="X3657" s="4">
        <v>-5.2607064029010567E-4</v>
      </c>
      <c r="Y3657" s="6">
        <v>4</v>
      </c>
      <c r="Z3657" s="4">
        <v>-9.6839098577102684E-5</v>
      </c>
      <c r="AA3657" s="5">
        <v>1263</v>
      </c>
      <c r="AC3657" s="16" t="str">
        <f t="shared" si="342"/>
        <v/>
      </c>
      <c r="AD3657" s="16" t="str">
        <f t="shared" si="343"/>
        <v/>
      </c>
      <c r="AE3657" s="16" t="str">
        <f t="shared" si="344"/>
        <v/>
      </c>
      <c r="AF3657" s="16" t="str">
        <f t="shared" si="345"/>
        <v/>
      </c>
      <c r="AG3657" s="16">
        <f t="shared" si="346"/>
        <v>1.6020301421874394E-2</v>
      </c>
      <c r="AH3657" s="16" t="str">
        <f t="shared" si="347"/>
        <v/>
      </c>
      <c r="AI3657" s="17" t="str">
        <f>IF('Peer Comparison Tool'!$D$11="NR","",IF($C3657='Peer Comparison Tool'!$D$9,COUNT('ALLL &lt;50B Database'!$AI$1:AI3656)+1,""))</f>
        <v/>
      </c>
    </row>
    <row r="3658" spans="1:35" x14ac:dyDescent="0.25">
      <c r="A3658" t="s">
        <v>1368</v>
      </c>
      <c r="B3658">
        <v>760210</v>
      </c>
      <c r="C3658" s="5" t="s">
        <v>3064</v>
      </c>
      <c r="D3658" s="5" t="s">
        <v>4390</v>
      </c>
      <c r="E3658" s="5" t="s">
        <v>4388</v>
      </c>
      <c r="F3658" s="2">
        <v>1090</v>
      </c>
      <c r="G3658" s="2">
        <v>112968</v>
      </c>
      <c r="H3658" s="2">
        <v>78750</v>
      </c>
      <c r="I3658" s="2">
        <v>0</v>
      </c>
      <c r="J3658" s="2">
        <v>78750</v>
      </c>
      <c r="K3658" s="33">
        <v>1.3841269841269842E-2</v>
      </c>
      <c r="L3658" s="2">
        <v>951</v>
      </c>
      <c r="M3658" s="2">
        <v>111915</v>
      </c>
      <c r="N3658" s="2">
        <v>76917</v>
      </c>
      <c r="O3658" s="33">
        <v>1.2363976754163579E-2</v>
      </c>
      <c r="P3658" s="2">
        <v>1027</v>
      </c>
      <c r="Q3658" s="2">
        <v>112495</v>
      </c>
      <c r="R3658" s="2">
        <v>76549</v>
      </c>
      <c r="S3658" s="35">
        <v>1.3416243190636064E-2</v>
      </c>
      <c r="T3658" t="s">
        <v>4388</v>
      </c>
      <c r="U3658" t="s">
        <v>4388</v>
      </c>
      <c r="V3658" s="5" t="s">
        <v>4390</v>
      </c>
      <c r="W3658" s="5">
        <v>0</v>
      </c>
      <c r="X3658" s="4">
        <v>4.2502665063377798E-4</v>
      </c>
      <c r="Y3658" s="6">
        <v>63</v>
      </c>
      <c r="Z3658" s="4">
        <v>1.0522664364724845E-3</v>
      </c>
      <c r="AA3658" s="5">
        <v>2042</v>
      </c>
      <c r="AC3658" s="16" t="str">
        <f t="shared" si="342"/>
        <v/>
      </c>
      <c r="AD3658" s="16" t="str">
        <f t="shared" si="343"/>
        <v/>
      </c>
      <c r="AE3658" s="16" t="str">
        <f t="shared" si="344"/>
        <v/>
      </c>
      <c r="AF3658" s="16" t="str">
        <f t="shared" si="345"/>
        <v/>
      </c>
      <c r="AG3658" s="16">
        <f t="shared" si="346"/>
        <v>1.3841269841269842E-2</v>
      </c>
      <c r="AH3658" s="16" t="str">
        <f t="shared" si="347"/>
        <v/>
      </c>
      <c r="AI3658" s="17" t="str">
        <f>IF('Peer Comparison Tool'!$D$11="NR","",IF($C3658='Peer Comparison Tool'!$D$9,COUNT('ALLL &lt;50B Database'!$AI$1:AI3657)+1,""))</f>
        <v/>
      </c>
    </row>
    <row r="3659" spans="1:35" x14ac:dyDescent="0.25">
      <c r="A3659" t="s">
        <v>2631</v>
      </c>
      <c r="B3659">
        <v>332671</v>
      </c>
      <c r="C3659" s="5" t="s">
        <v>2604</v>
      </c>
      <c r="D3659" s="5" t="s">
        <v>4390</v>
      </c>
      <c r="E3659" s="5" t="s">
        <v>4388</v>
      </c>
      <c r="F3659" s="2">
        <v>1922</v>
      </c>
      <c r="G3659" s="2">
        <v>112790</v>
      </c>
      <c r="H3659" s="2">
        <v>71851</v>
      </c>
      <c r="I3659" s="2">
        <v>0</v>
      </c>
      <c r="J3659" s="2">
        <v>71851</v>
      </c>
      <c r="K3659" s="33">
        <v>2.6749801672906432E-2</v>
      </c>
      <c r="L3659" s="2">
        <v>1737</v>
      </c>
      <c r="M3659" s="2">
        <v>94995</v>
      </c>
      <c r="N3659" s="2">
        <v>68501</v>
      </c>
      <c r="O3659" s="33">
        <v>2.5357294054101399E-2</v>
      </c>
      <c r="P3659" s="2">
        <v>1759</v>
      </c>
      <c r="Q3659" s="2">
        <v>102675</v>
      </c>
      <c r="R3659" s="2">
        <v>69163</v>
      </c>
      <c r="S3659" s="35">
        <v>2.5432673539320157E-2</v>
      </c>
      <c r="T3659" t="s">
        <v>4388</v>
      </c>
      <c r="U3659" t="s">
        <v>4388</v>
      </c>
      <c r="V3659" s="5" t="s">
        <v>4390</v>
      </c>
      <c r="W3659" s="5">
        <v>0</v>
      </c>
      <c r="X3659" s="4">
        <v>1.3171281335862747E-3</v>
      </c>
      <c r="Y3659" s="6">
        <v>163</v>
      </c>
      <c r="Z3659" s="4">
        <v>7.5379485218757952E-5</v>
      </c>
      <c r="AA3659" s="5">
        <v>203</v>
      </c>
      <c r="AC3659" s="16" t="str">
        <f t="shared" si="342"/>
        <v/>
      </c>
      <c r="AD3659" s="16" t="str">
        <f t="shared" si="343"/>
        <v/>
      </c>
      <c r="AE3659" s="16" t="str">
        <f t="shared" si="344"/>
        <v/>
      </c>
      <c r="AF3659" s="16" t="str">
        <f t="shared" si="345"/>
        <v/>
      </c>
      <c r="AG3659" s="16">
        <f t="shared" si="346"/>
        <v>2.6749801672906432E-2</v>
      </c>
      <c r="AH3659" s="16" t="str">
        <f t="shared" si="347"/>
        <v/>
      </c>
      <c r="AI3659" s="17" t="str">
        <f>IF('Peer Comparison Tool'!$D$11="NR","",IF($C3659='Peer Comparison Tool'!$D$9,COUNT('ALLL &lt;50B Database'!$AI$1:AI3658)+1,""))</f>
        <v/>
      </c>
    </row>
    <row r="3660" spans="1:35" x14ac:dyDescent="0.25">
      <c r="A3660" t="s">
        <v>399</v>
      </c>
      <c r="B3660">
        <v>621151</v>
      </c>
      <c r="C3660" s="5" t="s">
        <v>343</v>
      </c>
      <c r="D3660" s="5" t="s">
        <v>4390</v>
      </c>
      <c r="E3660" s="5" t="s">
        <v>4388</v>
      </c>
      <c r="F3660" s="2">
        <v>921</v>
      </c>
      <c r="G3660" s="2">
        <v>112682</v>
      </c>
      <c r="H3660" s="2">
        <v>66957</v>
      </c>
      <c r="I3660" s="2">
        <v>1688</v>
      </c>
      <c r="J3660" s="2">
        <v>65269</v>
      </c>
      <c r="K3660" s="33">
        <v>1.4110833626989842E-2</v>
      </c>
      <c r="L3660" s="2">
        <v>921</v>
      </c>
      <c r="M3660" s="2">
        <v>112165</v>
      </c>
      <c r="N3660" s="2">
        <v>63418</v>
      </c>
      <c r="O3660" s="33">
        <v>1.4522690718723391E-2</v>
      </c>
      <c r="P3660" s="2">
        <v>921</v>
      </c>
      <c r="Q3660" s="2">
        <v>108914</v>
      </c>
      <c r="R3660" s="2">
        <v>63329</v>
      </c>
      <c r="S3660" s="35">
        <v>1.4543100317390137E-2</v>
      </c>
      <c r="T3660" t="s">
        <v>4388</v>
      </c>
      <c r="U3660" t="s">
        <v>4388</v>
      </c>
      <c r="V3660" s="5" t="s">
        <v>4390</v>
      </c>
      <c r="W3660" s="5">
        <v>0</v>
      </c>
      <c r="X3660" s="4">
        <v>-4.3226669040029482E-4</v>
      </c>
      <c r="Y3660" s="6">
        <v>0</v>
      </c>
      <c r="Z3660" s="4">
        <v>2.0409598666745396E-5</v>
      </c>
      <c r="AA3660" s="5">
        <v>1932</v>
      </c>
      <c r="AC3660" s="16" t="str">
        <f t="shared" si="342"/>
        <v/>
      </c>
      <c r="AD3660" s="16" t="str">
        <f t="shared" si="343"/>
        <v/>
      </c>
      <c r="AE3660" s="16" t="str">
        <f t="shared" si="344"/>
        <v/>
      </c>
      <c r="AF3660" s="16" t="str">
        <f t="shared" si="345"/>
        <v/>
      </c>
      <c r="AG3660" s="16">
        <f t="shared" si="346"/>
        <v>1.4110833626989842E-2</v>
      </c>
      <c r="AH3660" s="16" t="str">
        <f t="shared" si="347"/>
        <v/>
      </c>
      <c r="AI3660" s="17" t="str">
        <f>IF('Peer Comparison Tool'!$D$11="NR","",IF($C3660='Peer Comparison Tool'!$D$9,COUNT('ALLL &lt;50B Database'!$AI$1:AI3659)+1,""))</f>
        <v/>
      </c>
    </row>
    <row r="3661" spans="1:35" x14ac:dyDescent="0.25">
      <c r="A3661" t="s">
        <v>83</v>
      </c>
      <c r="B3661">
        <v>250430</v>
      </c>
      <c r="C3661" s="5" t="s">
        <v>6</v>
      </c>
      <c r="D3661" s="5" t="s">
        <v>4390</v>
      </c>
      <c r="E3661" s="5" t="s">
        <v>4388</v>
      </c>
      <c r="F3661" s="2">
        <v>484</v>
      </c>
      <c r="G3661" s="2">
        <v>112675</v>
      </c>
      <c r="H3661" s="2">
        <v>44927</v>
      </c>
      <c r="I3661" s="2">
        <v>1329</v>
      </c>
      <c r="J3661" s="2">
        <v>43598</v>
      </c>
      <c r="K3661" s="33">
        <v>1.1101426670948209E-2</v>
      </c>
      <c r="L3661" s="2">
        <v>417</v>
      </c>
      <c r="M3661" s="2">
        <v>107859</v>
      </c>
      <c r="N3661" s="2">
        <v>43388</v>
      </c>
      <c r="O3661" s="33">
        <v>9.6109523370517189E-3</v>
      </c>
      <c r="P3661" s="2">
        <v>434</v>
      </c>
      <c r="Q3661" s="2">
        <v>106412</v>
      </c>
      <c r="R3661" s="2">
        <v>43200</v>
      </c>
      <c r="S3661" s="35">
        <v>1.0046296296296296E-2</v>
      </c>
      <c r="T3661" t="s">
        <v>4388</v>
      </c>
      <c r="U3661" t="s">
        <v>4388</v>
      </c>
      <c r="V3661" s="5" t="s">
        <v>4390</v>
      </c>
      <c r="W3661" s="5">
        <v>0</v>
      </c>
      <c r="X3661" s="4">
        <v>1.0551303746519133E-3</v>
      </c>
      <c r="Y3661" s="6">
        <v>50</v>
      </c>
      <c r="Z3661" s="4">
        <v>4.3534395924457736E-4</v>
      </c>
      <c r="AA3661" s="5">
        <v>3325</v>
      </c>
      <c r="AC3661" s="16" t="str">
        <f t="shared" si="342"/>
        <v/>
      </c>
      <c r="AD3661" s="16" t="str">
        <f t="shared" si="343"/>
        <v/>
      </c>
      <c r="AE3661" s="16" t="str">
        <f t="shared" si="344"/>
        <v/>
      </c>
      <c r="AF3661" s="16" t="str">
        <f t="shared" si="345"/>
        <v/>
      </c>
      <c r="AG3661" s="16">
        <f t="shared" si="346"/>
        <v>1.1101426670948209E-2</v>
      </c>
      <c r="AH3661" s="16" t="str">
        <f t="shared" si="347"/>
        <v/>
      </c>
      <c r="AI3661" s="17" t="str">
        <f>IF('Peer Comparison Tool'!$D$11="NR","",IF($C3661='Peer Comparison Tool'!$D$9,COUNT('ALLL &lt;50B Database'!$AI$1:AI3660)+1,""))</f>
        <v/>
      </c>
    </row>
    <row r="3662" spans="1:35" x14ac:dyDescent="0.25">
      <c r="A3662" t="s">
        <v>402</v>
      </c>
      <c r="B3662">
        <v>705378</v>
      </c>
      <c r="C3662" s="5" t="s">
        <v>343</v>
      </c>
      <c r="D3662" s="5" t="s">
        <v>4390</v>
      </c>
      <c r="E3662" s="5">
        <v>0</v>
      </c>
      <c r="F3662" s="2">
        <v>875</v>
      </c>
      <c r="G3662" s="2">
        <v>112466</v>
      </c>
      <c r="H3662" s="2">
        <v>86339</v>
      </c>
      <c r="I3662" s="2">
        <v>8957</v>
      </c>
      <c r="J3662" s="2">
        <v>77382</v>
      </c>
      <c r="K3662" s="33">
        <v>1.1307539221007469E-2</v>
      </c>
      <c r="L3662" s="2">
        <v>802</v>
      </c>
      <c r="M3662" s="2">
        <v>99969</v>
      </c>
      <c r="N3662" s="2">
        <v>79567</v>
      </c>
      <c r="O3662" s="33">
        <v>1.0079555594656077E-2</v>
      </c>
      <c r="P3662" s="2">
        <v>820</v>
      </c>
      <c r="Q3662" s="2">
        <v>100915</v>
      </c>
      <c r="R3662" s="2">
        <v>78841</v>
      </c>
      <c r="S3662" s="35">
        <v>1.0400679849316979E-2</v>
      </c>
      <c r="T3662" t="s">
        <v>4388</v>
      </c>
      <c r="U3662" t="s">
        <v>4388</v>
      </c>
      <c r="V3662" s="5" t="s">
        <v>4390</v>
      </c>
      <c r="W3662" s="5">
        <v>0</v>
      </c>
      <c r="X3662" s="4">
        <v>9.0685937169049033E-4</v>
      </c>
      <c r="Y3662" s="6">
        <v>55</v>
      </c>
      <c r="Z3662" s="4">
        <v>3.211242546609025E-4</v>
      </c>
      <c r="AA3662" s="5">
        <v>3244</v>
      </c>
      <c r="AC3662" s="16" t="str">
        <f t="shared" si="342"/>
        <v/>
      </c>
      <c r="AD3662" s="16" t="str">
        <f t="shared" si="343"/>
        <v/>
      </c>
      <c r="AE3662" s="16" t="str">
        <f t="shared" si="344"/>
        <v/>
      </c>
      <c r="AF3662" s="16" t="str">
        <f t="shared" si="345"/>
        <v/>
      </c>
      <c r="AG3662" s="16">
        <f t="shared" si="346"/>
        <v>1.1307539221007469E-2</v>
      </c>
      <c r="AH3662" s="16" t="str">
        <f t="shared" si="347"/>
        <v/>
      </c>
      <c r="AI3662" s="17" t="str">
        <f>IF('Peer Comparison Tool'!$D$11="NR","",IF($C3662='Peer Comparison Tool'!$D$9,COUNT('ALLL &lt;50B Database'!$AI$1:AI3661)+1,""))</f>
        <v/>
      </c>
    </row>
    <row r="3663" spans="1:35" x14ac:dyDescent="0.25">
      <c r="A3663" t="s">
        <v>1173</v>
      </c>
      <c r="B3663">
        <v>861742</v>
      </c>
      <c r="C3663" s="5" t="s">
        <v>926</v>
      </c>
      <c r="D3663" s="5" t="s">
        <v>4390</v>
      </c>
      <c r="E3663" s="5" t="s">
        <v>4388</v>
      </c>
      <c r="F3663" s="2">
        <v>1033</v>
      </c>
      <c r="G3663" s="2">
        <v>112461</v>
      </c>
      <c r="H3663" s="2">
        <v>77148</v>
      </c>
      <c r="I3663" s="2">
        <v>2080</v>
      </c>
      <c r="J3663" s="2">
        <v>75068</v>
      </c>
      <c r="K3663" s="33">
        <v>1.3760856823147014E-2</v>
      </c>
      <c r="L3663" s="2">
        <v>945</v>
      </c>
      <c r="M3663" s="2">
        <v>106885</v>
      </c>
      <c r="N3663" s="2">
        <v>74876</v>
      </c>
      <c r="O3663" s="33">
        <v>1.2620866499278807E-2</v>
      </c>
      <c r="P3663" s="2">
        <v>997</v>
      </c>
      <c r="Q3663" s="2">
        <v>107200</v>
      </c>
      <c r="R3663" s="2">
        <v>73108</v>
      </c>
      <c r="S3663" s="35">
        <v>1.3637358428626142E-2</v>
      </c>
      <c r="T3663" t="s">
        <v>4388</v>
      </c>
      <c r="U3663" t="s">
        <v>4388</v>
      </c>
      <c r="V3663" s="5" t="s">
        <v>4390</v>
      </c>
      <c r="W3663" s="5">
        <v>0</v>
      </c>
      <c r="X3663" s="4">
        <v>1.2349839452087223E-4</v>
      </c>
      <c r="Y3663" s="6">
        <v>36</v>
      </c>
      <c r="Z3663" s="4">
        <v>1.0164919293473348E-3</v>
      </c>
      <c r="AA3663" s="5">
        <v>2086</v>
      </c>
      <c r="AC3663" s="16" t="str">
        <f t="shared" si="342"/>
        <v/>
      </c>
      <c r="AD3663" s="16" t="str">
        <f t="shared" si="343"/>
        <v/>
      </c>
      <c r="AE3663" s="16" t="str">
        <f t="shared" si="344"/>
        <v/>
      </c>
      <c r="AF3663" s="16" t="str">
        <f t="shared" si="345"/>
        <v/>
      </c>
      <c r="AG3663" s="16">
        <f t="shared" si="346"/>
        <v>1.3760856823147014E-2</v>
      </c>
      <c r="AH3663" s="16" t="str">
        <f t="shared" si="347"/>
        <v/>
      </c>
      <c r="AI3663" s="17" t="str">
        <f>IF('Peer Comparison Tool'!$D$11="NR","",IF($C3663='Peer Comparison Tool'!$D$9,COUNT('ALLL &lt;50B Database'!$AI$1:AI3662)+1,""))</f>
        <v/>
      </c>
    </row>
    <row r="3664" spans="1:35" x14ac:dyDescent="0.25">
      <c r="A3664" t="s">
        <v>3691</v>
      </c>
      <c r="B3664">
        <v>28732</v>
      </c>
      <c r="C3664" s="5" t="s">
        <v>3603</v>
      </c>
      <c r="D3664" s="5" t="s">
        <v>4390</v>
      </c>
      <c r="E3664" s="5" t="s">
        <v>4388</v>
      </c>
      <c r="F3664" s="2">
        <v>1032</v>
      </c>
      <c r="G3664" s="2">
        <v>112443</v>
      </c>
      <c r="H3664" s="2">
        <v>74393</v>
      </c>
      <c r="I3664" s="2">
        <v>3503</v>
      </c>
      <c r="J3664" s="2">
        <v>70890</v>
      </c>
      <c r="K3664" s="33">
        <v>1.4557765552264072E-2</v>
      </c>
      <c r="L3664" s="2">
        <v>988</v>
      </c>
      <c r="M3664" s="2">
        <v>100293</v>
      </c>
      <c r="N3664" s="2">
        <v>74101</v>
      </c>
      <c r="O3664" s="33">
        <v>1.3333153398739557E-2</v>
      </c>
      <c r="P3664" s="2">
        <v>1003</v>
      </c>
      <c r="Q3664" s="2">
        <v>104116</v>
      </c>
      <c r="R3664" s="2">
        <v>72776</v>
      </c>
      <c r="S3664" s="35">
        <v>1.3782016049247005E-2</v>
      </c>
      <c r="T3664" t="s">
        <v>4388</v>
      </c>
      <c r="U3664" t="s">
        <v>4388</v>
      </c>
      <c r="V3664" s="5" t="s">
        <v>4390</v>
      </c>
      <c r="W3664" s="5">
        <v>0</v>
      </c>
      <c r="X3664" s="4">
        <v>7.7574950301706642E-4</v>
      </c>
      <c r="Y3664" s="6">
        <v>29</v>
      </c>
      <c r="Z3664" s="4">
        <v>4.4886265050744778E-4</v>
      </c>
      <c r="AA3664" s="5">
        <v>1750</v>
      </c>
      <c r="AC3664" s="16" t="str">
        <f t="shared" si="342"/>
        <v/>
      </c>
      <c r="AD3664" s="16" t="str">
        <f t="shared" si="343"/>
        <v/>
      </c>
      <c r="AE3664" s="16" t="str">
        <f t="shared" si="344"/>
        <v/>
      </c>
      <c r="AF3664" s="16" t="str">
        <f t="shared" si="345"/>
        <v/>
      </c>
      <c r="AG3664" s="16">
        <f t="shared" si="346"/>
        <v>1.4557765552264072E-2</v>
      </c>
      <c r="AH3664" s="16" t="str">
        <f t="shared" si="347"/>
        <v/>
      </c>
      <c r="AI3664" s="17" t="str">
        <f>IF('Peer Comparison Tool'!$D$11="NR","",IF($C3664='Peer Comparison Tool'!$D$9,COUNT('ALLL &lt;50B Database'!$AI$1:AI3663)+1,""))</f>
        <v/>
      </c>
    </row>
    <row r="3665" spans="1:35" x14ac:dyDescent="0.25">
      <c r="A3665" t="s">
        <v>676</v>
      </c>
      <c r="B3665">
        <v>1163283</v>
      </c>
      <c r="C3665" s="5" t="s">
        <v>561</v>
      </c>
      <c r="D3665" s="5" t="s">
        <v>4390</v>
      </c>
      <c r="E3665" s="5" t="s">
        <v>4388</v>
      </c>
      <c r="F3665" s="2">
        <v>962</v>
      </c>
      <c r="G3665" s="2">
        <v>112430</v>
      </c>
      <c r="H3665" s="2">
        <v>61861</v>
      </c>
      <c r="I3665" s="2">
        <v>0</v>
      </c>
      <c r="J3665" s="2">
        <v>61861</v>
      </c>
      <c r="K3665" s="33">
        <v>1.5550993356072485E-2</v>
      </c>
      <c r="L3665" s="2">
        <v>941</v>
      </c>
      <c r="M3665" s="2">
        <v>105180</v>
      </c>
      <c r="N3665" s="2">
        <v>62306</v>
      </c>
      <c r="O3665" s="33">
        <v>1.5102879337463487E-2</v>
      </c>
      <c r="P3665" s="2">
        <v>946</v>
      </c>
      <c r="Q3665" s="2">
        <v>104468</v>
      </c>
      <c r="R3665" s="2">
        <v>61787</v>
      </c>
      <c r="S3665" s="35">
        <v>1.5310664055545665E-2</v>
      </c>
      <c r="T3665" t="s">
        <v>4388</v>
      </c>
      <c r="U3665" t="s">
        <v>4388</v>
      </c>
      <c r="V3665" s="5" t="s">
        <v>4390</v>
      </c>
      <c r="W3665" s="5">
        <v>0</v>
      </c>
      <c r="X3665" s="4">
        <v>2.4032930052681964E-4</v>
      </c>
      <c r="Y3665" s="6">
        <v>16</v>
      </c>
      <c r="Z3665" s="4">
        <v>2.0778471808217784E-4</v>
      </c>
      <c r="AA3665" s="5">
        <v>1415</v>
      </c>
      <c r="AC3665" s="16" t="str">
        <f t="shared" si="342"/>
        <v/>
      </c>
      <c r="AD3665" s="16" t="str">
        <f t="shared" si="343"/>
        <v/>
      </c>
      <c r="AE3665" s="16" t="str">
        <f t="shared" si="344"/>
        <v/>
      </c>
      <c r="AF3665" s="16" t="str">
        <f t="shared" si="345"/>
        <v/>
      </c>
      <c r="AG3665" s="16">
        <f t="shared" si="346"/>
        <v>1.5550993356072485E-2</v>
      </c>
      <c r="AH3665" s="16" t="str">
        <f t="shared" si="347"/>
        <v/>
      </c>
      <c r="AI3665" s="17" t="str">
        <f>IF('Peer Comparison Tool'!$D$11="NR","",IF($C3665='Peer Comparison Tool'!$D$9,COUNT('ALLL &lt;50B Database'!$AI$1:AI3664)+1,""))</f>
        <v/>
      </c>
    </row>
    <row r="3666" spans="1:35" x14ac:dyDescent="0.25">
      <c r="A3666" t="s">
        <v>765</v>
      </c>
      <c r="B3666">
        <v>494654</v>
      </c>
      <c r="C3666" s="5" t="s">
        <v>3704</v>
      </c>
      <c r="D3666" s="5" t="s">
        <v>4390</v>
      </c>
      <c r="E3666" s="5" t="s">
        <v>4388</v>
      </c>
      <c r="F3666" s="2">
        <v>893</v>
      </c>
      <c r="G3666" s="2">
        <v>112314</v>
      </c>
      <c r="H3666" s="2">
        <v>68423</v>
      </c>
      <c r="I3666" s="2">
        <v>20850</v>
      </c>
      <c r="J3666" s="2">
        <v>47573</v>
      </c>
      <c r="K3666" s="33">
        <v>1.8771151703697475E-2</v>
      </c>
      <c r="L3666" s="2">
        <v>534</v>
      </c>
      <c r="M3666" s="2">
        <v>99034</v>
      </c>
      <c r="N3666" s="2">
        <v>39499</v>
      </c>
      <c r="O3666" s="33">
        <v>1.3519329603281095E-2</v>
      </c>
      <c r="P3666" s="2">
        <v>615</v>
      </c>
      <c r="Q3666" s="2">
        <v>101932</v>
      </c>
      <c r="R3666" s="2">
        <v>45294</v>
      </c>
      <c r="S3666" s="35">
        <v>1.3577957345343753E-2</v>
      </c>
      <c r="T3666" t="s">
        <v>4388</v>
      </c>
      <c r="U3666" t="s">
        <v>4388</v>
      </c>
      <c r="V3666" s="5" t="s">
        <v>4390</v>
      </c>
      <c r="W3666" s="5">
        <v>0</v>
      </c>
      <c r="X3666" s="4">
        <v>5.1931943583537216E-3</v>
      </c>
      <c r="Y3666" s="6">
        <v>278</v>
      </c>
      <c r="Z3666" s="4">
        <v>5.8627742062658181E-5</v>
      </c>
      <c r="AA3666" s="5">
        <v>719</v>
      </c>
      <c r="AC3666" s="16" t="str">
        <f t="shared" si="342"/>
        <v/>
      </c>
      <c r="AD3666" s="16" t="str">
        <f t="shared" si="343"/>
        <v/>
      </c>
      <c r="AE3666" s="16" t="str">
        <f t="shared" si="344"/>
        <v/>
      </c>
      <c r="AF3666" s="16" t="str">
        <f t="shared" si="345"/>
        <v/>
      </c>
      <c r="AG3666" s="16">
        <f t="shared" si="346"/>
        <v>1.8771151703697475E-2</v>
      </c>
      <c r="AH3666" s="16" t="str">
        <f t="shared" si="347"/>
        <v/>
      </c>
      <c r="AI3666" s="17" t="str">
        <f>IF('Peer Comparison Tool'!$D$11="NR","",IF($C3666='Peer Comparison Tool'!$D$9,COUNT('ALLL &lt;50B Database'!$AI$1:AI3665)+1,""))</f>
        <v/>
      </c>
    </row>
    <row r="3667" spans="1:35" x14ac:dyDescent="0.25">
      <c r="A3667" t="s">
        <v>69</v>
      </c>
      <c r="B3667">
        <v>571135</v>
      </c>
      <c r="C3667" s="5" t="s">
        <v>6</v>
      </c>
      <c r="D3667" s="5" t="s">
        <v>4387</v>
      </c>
      <c r="E3667" s="5" t="s">
        <v>4388</v>
      </c>
      <c r="F3667" s="2">
        <v>568</v>
      </c>
      <c r="G3667" s="2">
        <v>112034</v>
      </c>
      <c r="H3667" s="2">
        <v>45225</v>
      </c>
      <c r="I3667" s="2">
        <v>2009</v>
      </c>
      <c r="J3667" s="2">
        <v>43216</v>
      </c>
      <c r="K3667" s="33">
        <v>1.3143280266567938E-2</v>
      </c>
      <c r="L3667" s="2">
        <v>530</v>
      </c>
      <c r="M3667" s="2">
        <v>95017</v>
      </c>
      <c r="N3667" s="2">
        <v>42194</v>
      </c>
      <c r="O3667" s="33">
        <v>1.2561027634260796E-2</v>
      </c>
      <c r="P3667" s="2">
        <v>522</v>
      </c>
      <c r="Q3667" s="2">
        <v>94452</v>
      </c>
      <c r="R3667" s="2">
        <v>41414</v>
      </c>
      <c r="S3667" s="35">
        <v>1.2604433283430723E-2</v>
      </c>
      <c r="T3667" t="s">
        <v>4388</v>
      </c>
      <c r="U3667" t="s">
        <v>4388</v>
      </c>
      <c r="V3667" s="5" t="s">
        <v>4387</v>
      </c>
      <c r="W3667" s="5">
        <v>0</v>
      </c>
      <c r="X3667" s="4">
        <v>5.3884698313721481E-4</v>
      </c>
      <c r="Y3667" s="6">
        <v>46</v>
      </c>
      <c r="Z3667" s="4">
        <v>4.3405649169927715E-5</v>
      </c>
      <c r="AA3667" s="5">
        <v>2348</v>
      </c>
      <c r="AC3667" s="16" t="str">
        <f t="shared" si="342"/>
        <v/>
      </c>
      <c r="AD3667" s="16" t="str">
        <f t="shared" si="343"/>
        <v/>
      </c>
      <c r="AE3667" s="16" t="str">
        <f t="shared" si="344"/>
        <v/>
      </c>
      <c r="AF3667" s="16" t="str">
        <f t="shared" si="345"/>
        <v/>
      </c>
      <c r="AG3667" s="16">
        <f t="shared" si="346"/>
        <v>1.3143280266567938E-2</v>
      </c>
      <c r="AH3667" s="16" t="str">
        <f t="shared" si="347"/>
        <v/>
      </c>
      <c r="AI3667" s="17" t="str">
        <f>IF('Peer Comparison Tool'!$D$11="NR","",IF($C3667='Peer Comparison Tool'!$D$9,COUNT('ALLL &lt;50B Database'!$AI$1:AI3666)+1,""))</f>
        <v/>
      </c>
    </row>
    <row r="3668" spans="1:35" x14ac:dyDescent="0.25">
      <c r="A3668" t="s">
        <v>400</v>
      </c>
      <c r="B3668">
        <v>968155</v>
      </c>
      <c r="C3668" s="5" t="s">
        <v>343</v>
      </c>
      <c r="D3668" s="5" t="s">
        <v>4390</v>
      </c>
      <c r="E3668" s="5" t="s">
        <v>4388</v>
      </c>
      <c r="F3668" s="2">
        <v>1000</v>
      </c>
      <c r="G3668" s="2">
        <v>111940</v>
      </c>
      <c r="H3668" s="2">
        <v>64854</v>
      </c>
      <c r="I3668" s="2">
        <v>1554</v>
      </c>
      <c r="J3668" s="2">
        <v>63300</v>
      </c>
      <c r="K3668" s="33">
        <v>1.579778830963665E-2</v>
      </c>
      <c r="L3668" s="2">
        <v>945</v>
      </c>
      <c r="M3668" s="2">
        <v>106238</v>
      </c>
      <c r="N3668" s="2">
        <v>62811</v>
      </c>
      <c r="O3668" s="33">
        <v>1.5045135406218655E-2</v>
      </c>
      <c r="P3668" s="2">
        <v>973</v>
      </c>
      <c r="Q3668" s="2">
        <v>105615</v>
      </c>
      <c r="R3668" s="2">
        <v>65257</v>
      </c>
      <c r="S3668" s="35">
        <v>1.4910277824601192E-2</v>
      </c>
      <c r="T3668" t="s">
        <v>4388</v>
      </c>
      <c r="U3668" t="s">
        <v>4388</v>
      </c>
      <c r="V3668" s="5" t="s">
        <v>4390</v>
      </c>
      <c r="W3668" s="5">
        <v>0</v>
      </c>
      <c r="X3668" s="4">
        <v>8.8751048503545732E-4</v>
      </c>
      <c r="Y3668" s="6">
        <v>27</v>
      </c>
      <c r="Z3668" s="4">
        <v>-1.348575816174629E-4</v>
      </c>
      <c r="AA3668" s="5">
        <v>1339</v>
      </c>
      <c r="AC3668" s="16" t="str">
        <f t="shared" si="342"/>
        <v/>
      </c>
      <c r="AD3668" s="16" t="str">
        <f t="shared" si="343"/>
        <v/>
      </c>
      <c r="AE3668" s="16" t="str">
        <f t="shared" si="344"/>
        <v/>
      </c>
      <c r="AF3668" s="16" t="str">
        <f t="shared" si="345"/>
        <v/>
      </c>
      <c r="AG3668" s="16">
        <f t="shared" si="346"/>
        <v>1.579778830963665E-2</v>
      </c>
      <c r="AH3668" s="16" t="str">
        <f t="shared" si="347"/>
        <v/>
      </c>
      <c r="AI3668" s="17" t="str">
        <f>IF('Peer Comparison Tool'!$D$11="NR","",IF($C3668='Peer Comparison Tool'!$D$9,COUNT('ALLL &lt;50B Database'!$AI$1:AI3667)+1,""))</f>
        <v/>
      </c>
    </row>
    <row r="3669" spans="1:35" x14ac:dyDescent="0.25">
      <c r="A3669" t="s">
        <v>2027</v>
      </c>
      <c r="B3669">
        <v>644141</v>
      </c>
      <c r="C3669" s="5" t="s">
        <v>1963</v>
      </c>
      <c r="D3669" s="5" t="s">
        <v>4390</v>
      </c>
      <c r="E3669" s="5" t="s">
        <v>4388</v>
      </c>
      <c r="F3669" s="2">
        <v>411</v>
      </c>
      <c r="G3669" s="2">
        <v>111926</v>
      </c>
      <c r="H3669" s="2">
        <v>50286</v>
      </c>
      <c r="I3669" s="2">
        <v>3927</v>
      </c>
      <c r="J3669" s="2">
        <v>46359</v>
      </c>
      <c r="K3669" s="33">
        <v>8.8655924415971012E-3</v>
      </c>
      <c r="L3669" s="2">
        <v>435</v>
      </c>
      <c r="M3669" s="2">
        <v>96031</v>
      </c>
      <c r="N3669" s="2">
        <v>45106</v>
      </c>
      <c r="O3669" s="33">
        <v>9.6439498071210043E-3</v>
      </c>
      <c r="P3669" s="2">
        <v>429</v>
      </c>
      <c r="Q3669" s="2">
        <v>98722</v>
      </c>
      <c r="R3669" s="2">
        <v>46409</v>
      </c>
      <c r="S3669" s="35">
        <v>9.2438966579758228E-3</v>
      </c>
      <c r="T3669" t="s">
        <v>4388</v>
      </c>
      <c r="U3669" t="s">
        <v>4388</v>
      </c>
      <c r="V3669" s="5" t="s">
        <v>4390</v>
      </c>
      <c r="W3669" s="5">
        <v>0</v>
      </c>
      <c r="X3669" s="4">
        <v>-3.7830421637872168E-4</v>
      </c>
      <c r="Y3669" s="6">
        <v>-18</v>
      </c>
      <c r="Z3669" s="4">
        <v>-4.0005314914518149E-4</v>
      </c>
      <c r="AA3669" s="5">
        <v>4115</v>
      </c>
      <c r="AC3669" s="16" t="str">
        <f t="shared" si="342"/>
        <v/>
      </c>
      <c r="AD3669" s="16" t="str">
        <f t="shared" si="343"/>
        <v/>
      </c>
      <c r="AE3669" s="16" t="str">
        <f t="shared" si="344"/>
        <v/>
      </c>
      <c r="AF3669" s="16" t="str">
        <f t="shared" si="345"/>
        <v/>
      </c>
      <c r="AG3669" s="16">
        <f t="shared" si="346"/>
        <v>8.8655924415971012E-3</v>
      </c>
      <c r="AH3669" s="16" t="str">
        <f t="shared" si="347"/>
        <v/>
      </c>
      <c r="AI3669" s="17" t="str">
        <f>IF('Peer Comparison Tool'!$D$11="NR","",IF($C3669='Peer Comparison Tool'!$D$9,COUNT('ALLL &lt;50B Database'!$AI$1:AI3668)+1,""))</f>
        <v/>
      </c>
    </row>
    <row r="3670" spans="1:35" x14ac:dyDescent="0.25">
      <c r="A3670" t="s">
        <v>2782</v>
      </c>
      <c r="B3670">
        <v>7456</v>
      </c>
      <c r="C3670" s="5" t="s">
        <v>2711</v>
      </c>
      <c r="D3670" s="5" t="s">
        <v>4390</v>
      </c>
      <c r="E3670" s="5" t="s">
        <v>4388</v>
      </c>
      <c r="F3670" s="2">
        <v>885</v>
      </c>
      <c r="G3670" s="2">
        <v>111855</v>
      </c>
      <c r="H3670" s="2">
        <v>73273</v>
      </c>
      <c r="I3670" s="2">
        <v>3882</v>
      </c>
      <c r="J3670" s="2">
        <v>69391</v>
      </c>
      <c r="K3670" s="33">
        <v>1.2753815336282804E-2</v>
      </c>
      <c r="L3670" s="2">
        <v>873</v>
      </c>
      <c r="M3670" s="2">
        <v>96226</v>
      </c>
      <c r="N3670" s="2">
        <v>76280</v>
      </c>
      <c r="O3670" s="33">
        <v>1.1444677503932878E-2</v>
      </c>
      <c r="P3670" s="2">
        <v>883</v>
      </c>
      <c r="Q3670" s="2">
        <v>104880</v>
      </c>
      <c r="R3670" s="2">
        <v>74124</v>
      </c>
      <c r="S3670" s="35">
        <v>1.1912470994549673E-2</v>
      </c>
      <c r="T3670" t="s">
        <v>4388</v>
      </c>
      <c r="U3670" t="s">
        <v>4388</v>
      </c>
      <c r="V3670" s="5" t="s">
        <v>4390</v>
      </c>
      <c r="W3670" s="5">
        <v>0</v>
      </c>
      <c r="X3670" s="4">
        <v>8.4134434173313045E-4</v>
      </c>
      <c r="Y3670" s="6">
        <v>2</v>
      </c>
      <c r="Z3670" s="4">
        <v>4.6779349061679479E-4</v>
      </c>
      <c r="AA3670" s="5">
        <v>2567</v>
      </c>
      <c r="AC3670" s="16" t="str">
        <f t="shared" si="342"/>
        <v/>
      </c>
      <c r="AD3670" s="16" t="str">
        <f t="shared" si="343"/>
        <v/>
      </c>
      <c r="AE3670" s="16" t="str">
        <f t="shared" si="344"/>
        <v/>
      </c>
      <c r="AF3670" s="16" t="str">
        <f t="shared" si="345"/>
        <v/>
      </c>
      <c r="AG3670" s="16">
        <f t="shared" si="346"/>
        <v>1.2753815336282804E-2</v>
      </c>
      <c r="AH3670" s="16" t="str">
        <f t="shared" si="347"/>
        <v/>
      </c>
      <c r="AI3670" s="17" t="str">
        <f>IF('Peer Comparison Tool'!$D$11="NR","",IF($C3670='Peer Comparison Tool'!$D$9,COUNT('ALLL &lt;50B Database'!$AI$1:AI3669)+1,""))</f>
        <v/>
      </c>
    </row>
    <row r="3671" spans="1:35" x14ac:dyDescent="0.25">
      <c r="A3671" t="s">
        <v>2465</v>
      </c>
      <c r="B3671">
        <v>733755</v>
      </c>
      <c r="C3671" s="5" t="s">
        <v>2299</v>
      </c>
      <c r="D3671" s="5" t="s">
        <v>4390</v>
      </c>
      <c r="E3671" s="5" t="s">
        <v>4388</v>
      </c>
      <c r="F3671" s="2">
        <v>854</v>
      </c>
      <c r="G3671" s="2">
        <v>111781</v>
      </c>
      <c r="H3671" s="2">
        <v>77870</v>
      </c>
      <c r="I3671" s="2">
        <v>3871</v>
      </c>
      <c r="J3671" s="2">
        <v>73999</v>
      </c>
      <c r="K3671" s="33">
        <v>1.1540696495898593E-2</v>
      </c>
      <c r="L3671" s="2">
        <v>842</v>
      </c>
      <c r="M3671" s="2">
        <v>100347</v>
      </c>
      <c r="N3671" s="2">
        <v>68534</v>
      </c>
      <c r="O3671" s="33">
        <v>1.2285872705518428E-2</v>
      </c>
      <c r="P3671" s="2">
        <v>849</v>
      </c>
      <c r="Q3671" s="2">
        <v>102696</v>
      </c>
      <c r="R3671" s="2">
        <v>72128</v>
      </c>
      <c r="S3671" s="35">
        <v>1.1770740905057675E-2</v>
      </c>
      <c r="T3671" t="s">
        <v>4388</v>
      </c>
      <c r="U3671" t="s">
        <v>4388</v>
      </c>
      <c r="V3671" s="5" t="s">
        <v>4390</v>
      </c>
      <c r="W3671" s="5">
        <v>0</v>
      </c>
      <c r="X3671" s="4">
        <v>-2.3004440915908204E-4</v>
      </c>
      <c r="Y3671" s="6">
        <v>5</v>
      </c>
      <c r="Z3671" s="4">
        <v>-5.1513180046075351E-4</v>
      </c>
      <c r="AA3671" s="5">
        <v>3136</v>
      </c>
      <c r="AC3671" s="16" t="str">
        <f t="shared" si="342"/>
        <v/>
      </c>
      <c r="AD3671" s="16" t="str">
        <f t="shared" si="343"/>
        <v/>
      </c>
      <c r="AE3671" s="16" t="str">
        <f t="shared" si="344"/>
        <v/>
      </c>
      <c r="AF3671" s="16" t="str">
        <f t="shared" si="345"/>
        <v/>
      </c>
      <c r="AG3671" s="16">
        <f t="shared" si="346"/>
        <v>1.1540696495898593E-2</v>
      </c>
      <c r="AH3671" s="16" t="str">
        <f t="shared" si="347"/>
        <v/>
      </c>
      <c r="AI3671" s="17" t="str">
        <f>IF('Peer Comparison Tool'!$D$11="NR","",IF($C3671='Peer Comparison Tool'!$D$9,COUNT('ALLL &lt;50B Database'!$AI$1:AI3670)+1,""))</f>
        <v/>
      </c>
    </row>
    <row r="3672" spans="1:35" x14ac:dyDescent="0.25">
      <c r="A3672" t="s">
        <v>4287</v>
      </c>
      <c r="B3672">
        <v>331544</v>
      </c>
      <c r="C3672" s="5" t="s">
        <v>4163</v>
      </c>
      <c r="D3672" s="5" t="s">
        <v>4390</v>
      </c>
      <c r="E3672" s="5" t="s">
        <v>4388</v>
      </c>
      <c r="F3672" s="2">
        <v>527</v>
      </c>
      <c r="G3672" s="2">
        <v>111660</v>
      </c>
      <c r="H3672" s="2">
        <v>47029</v>
      </c>
      <c r="I3672" s="2">
        <v>2721</v>
      </c>
      <c r="J3672" s="2">
        <v>44308</v>
      </c>
      <c r="K3672" s="33">
        <v>1.1894014624898438E-2</v>
      </c>
      <c r="L3672" s="2">
        <v>487</v>
      </c>
      <c r="M3672" s="2">
        <v>101916</v>
      </c>
      <c r="N3672" s="2">
        <v>44852</v>
      </c>
      <c r="O3672" s="33">
        <v>1.0857932756621778E-2</v>
      </c>
      <c r="P3672" s="2">
        <v>499</v>
      </c>
      <c r="Q3672" s="2">
        <v>102862</v>
      </c>
      <c r="R3672" s="2">
        <v>44068</v>
      </c>
      <c r="S3672" s="35">
        <v>1.132340927657257E-2</v>
      </c>
      <c r="T3672" t="s">
        <v>4388</v>
      </c>
      <c r="U3672" t="s">
        <v>4388</v>
      </c>
      <c r="V3672" s="5" t="s">
        <v>4390</v>
      </c>
      <c r="W3672" s="5">
        <v>0</v>
      </c>
      <c r="X3672" s="4">
        <v>5.7060534832586822E-4</v>
      </c>
      <c r="Y3672" s="6">
        <v>28</v>
      </c>
      <c r="Z3672" s="4">
        <v>4.6547651995079188E-4</v>
      </c>
      <c r="AA3672" s="5">
        <v>2979</v>
      </c>
      <c r="AC3672" s="16" t="str">
        <f t="shared" si="342"/>
        <v/>
      </c>
      <c r="AD3672" s="16" t="str">
        <f t="shared" si="343"/>
        <v/>
      </c>
      <c r="AE3672" s="16" t="str">
        <f t="shared" si="344"/>
        <v/>
      </c>
      <c r="AF3672" s="16" t="str">
        <f t="shared" si="345"/>
        <v/>
      </c>
      <c r="AG3672" s="16">
        <f t="shared" si="346"/>
        <v>1.1894014624898438E-2</v>
      </c>
      <c r="AH3672" s="16" t="str">
        <f t="shared" si="347"/>
        <v/>
      </c>
      <c r="AI3672" s="17" t="str">
        <f>IF('Peer Comparison Tool'!$D$11="NR","",IF($C3672='Peer Comparison Tool'!$D$9,COUNT('ALLL &lt;50B Database'!$AI$1:AI3671)+1,""))</f>
        <v/>
      </c>
    </row>
    <row r="3673" spans="1:35" x14ac:dyDescent="0.25">
      <c r="A3673" t="s">
        <v>3968</v>
      </c>
      <c r="B3673">
        <v>379153</v>
      </c>
      <c r="C3673" s="5" t="s">
        <v>3704</v>
      </c>
      <c r="D3673" s="5" t="s">
        <v>4390</v>
      </c>
      <c r="E3673" s="5" t="s">
        <v>4388</v>
      </c>
      <c r="F3673" s="2">
        <v>791</v>
      </c>
      <c r="G3673" s="2">
        <v>111469</v>
      </c>
      <c r="H3673" s="2">
        <v>72269</v>
      </c>
      <c r="I3673" s="2">
        <v>3167</v>
      </c>
      <c r="J3673" s="2">
        <v>69102</v>
      </c>
      <c r="K3673" s="33">
        <v>1.1446846690399699E-2</v>
      </c>
      <c r="L3673" s="2">
        <v>802</v>
      </c>
      <c r="M3673" s="2">
        <v>99257</v>
      </c>
      <c r="N3673" s="2">
        <v>73968</v>
      </c>
      <c r="O3673" s="33">
        <v>1.0842526497945057E-2</v>
      </c>
      <c r="P3673" s="2">
        <v>794</v>
      </c>
      <c r="Q3673" s="2">
        <v>104350</v>
      </c>
      <c r="R3673" s="2">
        <v>71344</v>
      </c>
      <c r="S3673" s="35">
        <v>1.1129176945503477E-2</v>
      </c>
      <c r="T3673" t="s">
        <v>4388</v>
      </c>
      <c r="U3673" t="s">
        <v>4388</v>
      </c>
      <c r="V3673" s="5" t="s">
        <v>4390</v>
      </c>
      <c r="W3673" s="5">
        <v>0</v>
      </c>
      <c r="X3673" s="4">
        <v>3.1766974489622242E-4</v>
      </c>
      <c r="Y3673" s="6">
        <v>-3</v>
      </c>
      <c r="Z3673" s="4">
        <v>2.8665044755842028E-4</v>
      </c>
      <c r="AA3673" s="5">
        <v>3176</v>
      </c>
      <c r="AC3673" s="16" t="str">
        <f t="shared" si="342"/>
        <v/>
      </c>
      <c r="AD3673" s="16" t="str">
        <f t="shared" si="343"/>
        <v/>
      </c>
      <c r="AE3673" s="16" t="str">
        <f t="shared" si="344"/>
        <v/>
      </c>
      <c r="AF3673" s="16" t="str">
        <f t="shared" si="345"/>
        <v/>
      </c>
      <c r="AG3673" s="16">
        <f t="shared" si="346"/>
        <v>1.1446846690399699E-2</v>
      </c>
      <c r="AH3673" s="16" t="str">
        <f t="shared" si="347"/>
        <v/>
      </c>
      <c r="AI3673" s="17" t="str">
        <f>IF('Peer Comparison Tool'!$D$11="NR","",IF($C3673='Peer Comparison Tool'!$D$9,COUNT('ALLL &lt;50B Database'!$AI$1:AI3672)+1,""))</f>
        <v/>
      </c>
    </row>
    <row r="3674" spans="1:35" x14ac:dyDescent="0.25">
      <c r="A3674" t="s">
        <v>4286</v>
      </c>
      <c r="B3674">
        <v>453147</v>
      </c>
      <c r="C3674" s="5" t="s">
        <v>4163</v>
      </c>
      <c r="D3674" s="5" t="s">
        <v>4390</v>
      </c>
      <c r="E3674" s="5" t="s">
        <v>4388</v>
      </c>
      <c r="F3674" s="2">
        <v>739</v>
      </c>
      <c r="G3674" s="2">
        <v>111435</v>
      </c>
      <c r="H3674" s="2">
        <v>42393</v>
      </c>
      <c r="I3674" s="2">
        <v>1147</v>
      </c>
      <c r="J3674" s="2">
        <v>41246</v>
      </c>
      <c r="K3674" s="33">
        <v>1.7916888910439799E-2</v>
      </c>
      <c r="L3674" s="2">
        <v>747</v>
      </c>
      <c r="M3674" s="2">
        <v>105889</v>
      </c>
      <c r="N3674" s="2">
        <v>38274</v>
      </c>
      <c r="O3674" s="33">
        <v>1.951716569995297E-2</v>
      </c>
      <c r="P3674" s="2">
        <v>739</v>
      </c>
      <c r="Q3674" s="2">
        <v>103094</v>
      </c>
      <c r="R3674" s="2">
        <v>38138</v>
      </c>
      <c r="S3674" s="35">
        <v>1.9376999318265246E-2</v>
      </c>
      <c r="T3674" t="s">
        <v>4388</v>
      </c>
      <c r="U3674" t="s">
        <v>4388</v>
      </c>
      <c r="V3674" s="5" t="s">
        <v>4390</v>
      </c>
      <c r="W3674" s="5">
        <v>0</v>
      </c>
      <c r="X3674" s="4">
        <v>-1.4601104078254476E-3</v>
      </c>
      <c r="Y3674" s="6">
        <v>0</v>
      </c>
      <c r="Z3674" s="4">
        <v>-1.4016638168772369E-4</v>
      </c>
      <c r="AA3674" s="5">
        <v>853</v>
      </c>
      <c r="AC3674" s="16" t="str">
        <f t="shared" si="342"/>
        <v/>
      </c>
      <c r="AD3674" s="16" t="str">
        <f t="shared" si="343"/>
        <v/>
      </c>
      <c r="AE3674" s="16" t="str">
        <f t="shared" si="344"/>
        <v/>
      </c>
      <c r="AF3674" s="16" t="str">
        <f t="shared" si="345"/>
        <v/>
      </c>
      <c r="AG3674" s="16">
        <f t="shared" si="346"/>
        <v>1.7916888910439799E-2</v>
      </c>
      <c r="AH3674" s="16" t="str">
        <f t="shared" si="347"/>
        <v/>
      </c>
      <c r="AI3674" s="17" t="str">
        <f>IF('Peer Comparison Tool'!$D$11="NR","",IF($C3674='Peer Comparison Tool'!$D$9,COUNT('ALLL &lt;50B Database'!$AI$1:AI3673)+1,""))</f>
        <v/>
      </c>
    </row>
    <row r="3675" spans="1:35" x14ac:dyDescent="0.25">
      <c r="A3675" t="s">
        <v>1374</v>
      </c>
      <c r="B3675">
        <v>1826382</v>
      </c>
      <c r="C3675" s="5" t="s">
        <v>1309</v>
      </c>
      <c r="D3675" s="5" t="s">
        <v>4390</v>
      </c>
      <c r="E3675" s="5" t="s">
        <v>4388</v>
      </c>
      <c r="F3675" s="2">
        <v>5267</v>
      </c>
      <c r="G3675" s="2">
        <v>111336</v>
      </c>
      <c r="H3675" s="2">
        <v>107981</v>
      </c>
      <c r="I3675" s="2">
        <v>0</v>
      </c>
      <c r="J3675" s="2">
        <v>107981</v>
      </c>
      <c r="K3675" s="33">
        <v>4.8777099674942814E-2</v>
      </c>
      <c r="L3675" s="2">
        <v>4597</v>
      </c>
      <c r="M3675" s="2">
        <v>96360</v>
      </c>
      <c r="N3675" s="2">
        <v>90521</v>
      </c>
      <c r="O3675" s="33">
        <v>5.0783796025231712E-2</v>
      </c>
      <c r="P3675" s="2">
        <v>4704</v>
      </c>
      <c r="Q3675" s="2">
        <v>104394</v>
      </c>
      <c r="R3675" s="2">
        <v>99975</v>
      </c>
      <c r="S3675" s="35">
        <v>4.7051762940735181E-2</v>
      </c>
      <c r="T3675" t="s">
        <v>4388</v>
      </c>
      <c r="U3675" t="s">
        <v>4388</v>
      </c>
      <c r="V3675" s="5" t="s">
        <v>4390</v>
      </c>
      <c r="W3675" s="5">
        <v>0</v>
      </c>
      <c r="X3675" s="4">
        <v>1.7253367342076331E-3</v>
      </c>
      <c r="Y3675" s="6">
        <v>563</v>
      </c>
      <c r="Z3675" s="4">
        <v>-3.7320330844965305E-3</v>
      </c>
      <c r="AA3675" s="5">
        <v>35</v>
      </c>
      <c r="AC3675" s="16" t="str">
        <f t="shared" si="342"/>
        <v/>
      </c>
      <c r="AD3675" s="16" t="str">
        <f t="shared" si="343"/>
        <v/>
      </c>
      <c r="AE3675" s="16" t="str">
        <f t="shared" si="344"/>
        <v/>
      </c>
      <c r="AF3675" s="16" t="str">
        <f t="shared" si="345"/>
        <v/>
      </c>
      <c r="AG3675" s="16">
        <f t="shared" si="346"/>
        <v>4.8777099674942814E-2</v>
      </c>
      <c r="AH3675" s="16" t="str">
        <f t="shared" si="347"/>
        <v/>
      </c>
      <c r="AI3675" s="17" t="str">
        <f>IF('Peer Comparison Tool'!$D$11="NR","",IF($C3675='Peer Comparison Tool'!$D$9,COUNT('ALLL &lt;50B Database'!$AI$1:AI3674)+1,""))</f>
        <v/>
      </c>
    </row>
    <row r="3676" spans="1:35" x14ac:dyDescent="0.25">
      <c r="A3676" t="s">
        <v>148</v>
      </c>
      <c r="B3676">
        <v>265676</v>
      </c>
      <c r="C3676" s="5" t="s">
        <v>3603</v>
      </c>
      <c r="D3676" s="5" t="s">
        <v>4390</v>
      </c>
      <c r="E3676" s="5" t="s">
        <v>4388</v>
      </c>
      <c r="F3676" s="2">
        <v>1372</v>
      </c>
      <c r="G3676" s="2">
        <v>111229</v>
      </c>
      <c r="H3676" s="2">
        <v>72374</v>
      </c>
      <c r="I3676" s="2">
        <v>3164</v>
      </c>
      <c r="J3676" s="2">
        <v>69210</v>
      </c>
      <c r="K3676" s="33">
        <v>1.982372489524635E-2</v>
      </c>
      <c r="L3676" s="2">
        <v>1347</v>
      </c>
      <c r="M3676" s="2">
        <v>98641</v>
      </c>
      <c r="N3676" s="2">
        <v>66136</v>
      </c>
      <c r="O3676" s="33">
        <v>2.036712229345591E-2</v>
      </c>
      <c r="P3676" s="2">
        <v>1365</v>
      </c>
      <c r="Q3676" s="2">
        <v>100956</v>
      </c>
      <c r="R3676" s="2">
        <v>70769</v>
      </c>
      <c r="S3676" s="35">
        <v>1.9288106374259918E-2</v>
      </c>
      <c r="T3676" t="s">
        <v>4388</v>
      </c>
      <c r="U3676" t="s">
        <v>4388</v>
      </c>
      <c r="V3676" s="5" t="s">
        <v>4390</v>
      </c>
      <c r="W3676" s="5">
        <v>0</v>
      </c>
      <c r="X3676" s="4">
        <v>5.3561852098643267E-4</v>
      </c>
      <c r="Y3676" s="6">
        <v>7</v>
      </c>
      <c r="Z3676" s="4">
        <v>-1.0790159191959928E-3</v>
      </c>
      <c r="AA3676" s="5">
        <v>582</v>
      </c>
      <c r="AC3676" s="16" t="str">
        <f t="shared" si="342"/>
        <v/>
      </c>
      <c r="AD3676" s="16" t="str">
        <f t="shared" si="343"/>
        <v/>
      </c>
      <c r="AE3676" s="16" t="str">
        <f t="shared" si="344"/>
        <v/>
      </c>
      <c r="AF3676" s="16" t="str">
        <f t="shared" si="345"/>
        <v/>
      </c>
      <c r="AG3676" s="16">
        <f t="shared" si="346"/>
        <v>1.982372489524635E-2</v>
      </c>
      <c r="AH3676" s="16" t="str">
        <f t="shared" si="347"/>
        <v/>
      </c>
      <c r="AI3676" s="17" t="str">
        <f>IF('Peer Comparison Tool'!$D$11="NR","",IF($C3676='Peer Comparison Tool'!$D$9,COUNT('ALLL &lt;50B Database'!$AI$1:AI3675)+1,""))</f>
        <v/>
      </c>
    </row>
    <row r="3677" spans="1:35" x14ac:dyDescent="0.25">
      <c r="A3677" t="s">
        <v>673</v>
      </c>
      <c r="B3677">
        <v>784430</v>
      </c>
      <c r="C3677" s="5" t="s">
        <v>561</v>
      </c>
      <c r="D3677" s="5" t="s">
        <v>4390</v>
      </c>
      <c r="E3677" s="5" t="s">
        <v>4388</v>
      </c>
      <c r="F3677" s="2">
        <v>949</v>
      </c>
      <c r="G3677" s="2">
        <v>111171</v>
      </c>
      <c r="H3677" s="2">
        <v>37132</v>
      </c>
      <c r="I3677" s="2">
        <v>1381</v>
      </c>
      <c r="J3677" s="2">
        <v>35751</v>
      </c>
      <c r="K3677" s="33">
        <v>2.6544712036026964E-2</v>
      </c>
      <c r="L3677" s="2">
        <v>983</v>
      </c>
      <c r="M3677" s="2">
        <v>104158</v>
      </c>
      <c r="N3677" s="2">
        <v>33933</v>
      </c>
      <c r="O3677" s="33">
        <v>2.8968850381634399E-2</v>
      </c>
      <c r="P3677" s="2">
        <v>985</v>
      </c>
      <c r="Q3677" s="2">
        <v>107147</v>
      </c>
      <c r="R3677" s="2">
        <v>34674</v>
      </c>
      <c r="S3677" s="35">
        <v>2.8407452269712176E-2</v>
      </c>
      <c r="T3677" t="s">
        <v>4388</v>
      </c>
      <c r="U3677" t="s">
        <v>4388</v>
      </c>
      <c r="V3677" s="5" t="s">
        <v>4390</v>
      </c>
      <c r="W3677" s="5">
        <v>0</v>
      </c>
      <c r="X3677" s="4">
        <v>-1.8627402336852117E-3</v>
      </c>
      <c r="Y3677" s="6">
        <v>-36</v>
      </c>
      <c r="Z3677" s="4">
        <v>-5.6139811192222264E-4</v>
      </c>
      <c r="AA3677" s="5">
        <v>208</v>
      </c>
      <c r="AC3677" s="16" t="str">
        <f t="shared" si="342"/>
        <v/>
      </c>
      <c r="AD3677" s="16" t="str">
        <f t="shared" si="343"/>
        <v/>
      </c>
      <c r="AE3677" s="16" t="str">
        <f t="shared" si="344"/>
        <v/>
      </c>
      <c r="AF3677" s="16" t="str">
        <f t="shared" si="345"/>
        <v/>
      </c>
      <c r="AG3677" s="16">
        <f t="shared" si="346"/>
        <v>2.6544712036026964E-2</v>
      </c>
      <c r="AH3677" s="16" t="str">
        <f t="shared" si="347"/>
        <v/>
      </c>
      <c r="AI3677" s="17" t="str">
        <f>IF('Peer Comparison Tool'!$D$11="NR","",IF($C3677='Peer Comparison Tool'!$D$9,COUNT('ALLL &lt;50B Database'!$AI$1:AI3676)+1,""))</f>
        <v/>
      </c>
    </row>
    <row r="3678" spans="1:35" x14ac:dyDescent="0.25">
      <c r="A3678" t="s">
        <v>406</v>
      </c>
      <c r="B3678">
        <v>643658</v>
      </c>
      <c r="C3678" s="5" t="s">
        <v>343</v>
      </c>
      <c r="D3678" s="5" t="s">
        <v>4387</v>
      </c>
      <c r="E3678" s="5" t="s">
        <v>4388</v>
      </c>
      <c r="F3678" s="2">
        <v>621</v>
      </c>
      <c r="G3678" s="2">
        <v>111102</v>
      </c>
      <c r="H3678" s="2">
        <v>43068</v>
      </c>
      <c r="I3678" s="2">
        <v>0</v>
      </c>
      <c r="J3678" s="2">
        <v>43068</v>
      </c>
      <c r="K3678" s="33">
        <v>1.4419058233491223E-2</v>
      </c>
      <c r="L3678" s="2">
        <v>516</v>
      </c>
      <c r="M3678" s="2">
        <v>92064</v>
      </c>
      <c r="N3678" s="2">
        <v>35976</v>
      </c>
      <c r="O3678" s="33">
        <v>1.4342895263509006E-2</v>
      </c>
      <c r="P3678" s="2">
        <v>519</v>
      </c>
      <c r="Q3678" s="2">
        <v>91996</v>
      </c>
      <c r="R3678" s="2">
        <v>37454</v>
      </c>
      <c r="S3678" s="35">
        <v>1.38569979174454E-2</v>
      </c>
      <c r="T3678" t="s">
        <v>4388</v>
      </c>
      <c r="U3678" t="s">
        <v>4388</v>
      </c>
      <c r="V3678" s="5" t="s">
        <v>4387</v>
      </c>
      <c r="W3678" s="5">
        <v>0</v>
      </c>
      <c r="X3678" s="4">
        <v>5.6206031604582284E-4</v>
      </c>
      <c r="Y3678" s="6">
        <v>102</v>
      </c>
      <c r="Z3678" s="4">
        <v>-4.8589734606360561E-4</v>
      </c>
      <c r="AA3678" s="5">
        <v>1801</v>
      </c>
      <c r="AC3678" s="16" t="str">
        <f t="shared" si="342"/>
        <v/>
      </c>
      <c r="AD3678" s="16" t="str">
        <f t="shared" si="343"/>
        <v/>
      </c>
      <c r="AE3678" s="16" t="str">
        <f t="shared" si="344"/>
        <v/>
      </c>
      <c r="AF3678" s="16" t="str">
        <f t="shared" si="345"/>
        <v/>
      </c>
      <c r="AG3678" s="16">
        <f t="shared" si="346"/>
        <v>1.4419058233491223E-2</v>
      </c>
      <c r="AH3678" s="16" t="str">
        <f t="shared" si="347"/>
        <v/>
      </c>
      <c r="AI3678" s="17" t="str">
        <f>IF('Peer Comparison Tool'!$D$11="NR","",IF($C3678='Peer Comparison Tool'!$D$9,COUNT('ALLL &lt;50B Database'!$AI$1:AI3677)+1,""))</f>
        <v/>
      </c>
    </row>
    <row r="3679" spans="1:35" x14ac:dyDescent="0.25">
      <c r="A3679" t="s">
        <v>2779</v>
      </c>
      <c r="B3679">
        <v>547251</v>
      </c>
      <c r="C3679" s="5" t="s">
        <v>2711</v>
      </c>
      <c r="D3679" s="5" t="s">
        <v>4387</v>
      </c>
      <c r="E3679" s="5" t="s">
        <v>4388</v>
      </c>
      <c r="F3679" s="2">
        <v>1579</v>
      </c>
      <c r="G3679" s="2">
        <v>111027</v>
      </c>
      <c r="H3679" s="2">
        <v>87756</v>
      </c>
      <c r="I3679" s="2">
        <v>0</v>
      </c>
      <c r="J3679" s="2">
        <v>87756</v>
      </c>
      <c r="K3679" s="33">
        <v>1.7993071698801221E-2</v>
      </c>
      <c r="L3679" s="2">
        <v>1548</v>
      </c>
      <c r="M3679" s="2">
        <v>101583</v>
      </c>
      <c r="N3679" s="2">
        <v>93687</v>
      </c>
      <c r="O3679" s="33">
        <v>1.6523103525569183E-2</v>
      </c>
      <c r="P3679" s="2">
        <v>1564</v>
      </c>
      <c r="Q3679" s="2">
        <v>115254</v>
      </c>
      <c r="R3679" s="2">
        <v>89990</v>
      </c>
      <c r="S3679" s="35">
        <v>1.7379708856539614E-2</v>
      </c>
      <c r="T3679" t="s">
        <v>4388</v>
      </c>
      <c r="U3679" t="s">
        <v>4388</v>
      </c>
      <c r="V3679" s="5" t="s">
        <v>4387</v>
      </c>
      <c r="W3679" s="5">
        <v>0</v>
      </c>
      <c r="X3679" s="4">
        <v>6.1336284226160692E-4</v>
      </c>
      <c r="Y3679" s="6">
        <v>15</v>
      </c>
      <c r="Z3679" s="4">
        <v>8.5660533097043148E-4</v>
      </c>
      <c r="AA3679" s="5">
        <v>844</v>
      </c>
      <c r="AC3679" s="16" t="str">
        <f t="shared" si="342"/>
        <v/>
      </c>
      <c r="AD3679" s="16" t="str">
        <f t="shared" si="343"/>
        <v/>
      </c>
      <c r="AE3679" s="16" t="str">
        <f t="shared" si="344"/>
        <v/>
      </c>
      <c r="AF3679" s="16" t="str">
        <f t="shared" si="345"/>
        <v/>
      </c>
      <c r="AG3679" s="16">
        <f t="shared" si="346"/>
        <v>1.7993071698801221E-2</v>
      </c>
      <c r="AH3679" s="16" t="str">
        <f t="shared" si="347"/>
        <v/>
      </c>
      <c r="AI3679" s="17" t="str">
        <f>IF('Peer Comparison Tool'!$D$11="NR","",IF($C3679='Peer Comparison Tool'!$D$9,COUNT('ALLL &lt;50B Database'!$AI$1:AI3678)+1,""))</f>
        <v/>
      </c>
    </row>
    <row r="3680" spans="1:35" x14ac:dyDescent="0.25">
      <c r="A3680" t="s">
        <v>85</v>
      </c>
      <c r="B3680">
        <v>420877</v>
      </c>
      <c r="C3680" s="5" t="s">
        <v>6</v>
      </c>
      <c r="D3680" s="5" t="s">
        <v>4390</v>
      </c>
      <c r="E3680" s="5" t="s">
        <v>4388</v>
      </c>
      <c r="F3680" s="2">
        <v>693</v>
      </c>
      <c r="G3680" s="2">
        <v>111013</v>
      </c>
      <c r="H3680" s="2">
        <v>53677</v>
      </c>
      <c r="I3680" s="2">
        <v>5601</v>
      </c>
      <c r="J3680" s="2">
        <v>48076</v>
      </c>
      <c r="K3680" s="33">
        <v>1.4414676761793827E-2</v>
      </c>
      <c r="L3680" s="2">
        <v>683</v>
      </c>
      <c r="M3680" s="2">
        <v>102923</v>
      </c>
      <c r="N3680" s="2">
        <v>47071</v>
      </c>
      <c r="O3680" s="33">
        <v>1.4509995538654372E-2</v>
      </c>
      <c r="P3680" s="2">
        <v>686</v>
      </c>
      <c r="Q3680" s="2">
        <v>102056</v>
      </c>
      <c r="R3680" s="2">
        <v>46906</v>
      </c>
      <c r="S3680" s="35">
        <v>1.4624994670191446E-2</v>
      </c>
      <c r="T3680" t="s">
        <v>4388</v>
      </c>
      <c r="U3680" t="s">
        <v>4388</v>
      </c>
      <c r="V3680" s="5" t="s">
        <v>4390</v>
      </c>
      <c r="W3680" s="5">
        <v>0</v>
      </c>
      <c r="X3680" s="4">
        <v>-2.1031790839761907E-4</v>
      </c>
      <c r="Y3680" s="6">
        <v>7</v>
      </c>
      <c r="Z3680" s="4">
        <v>1.1499913153707395E-4</v>
      </c>
      <c r="AA3680" s="5">
        <v>1804</v>
      </c>
      <c r="AC3680" s="16" t="str">
        <f t="shared" si="342"/>
        <v/>
      </c>
      <c r="AD3680" s="16" t="str">
        <f t="shared" si="343"/>
        <v/>
      </c>
      <c r="AE3680" s="16" t="str">
        <f t="shared" si="344"/>
        <v/>
      </c>
      <c r="AF3680" s="16" t="str">
        <f t="shared" si="345"/>
        <v/>
      </c>
      <c r="AG3680" s="16">
        <f t="shared" si="346"/>
        <v>1.4414676761793827E-2</v>
      </c>
      <c r="AH3680" s="16" t="str">
        <f t="shared" si="347"/>
        <v/>
      </c>
      <c r="AI3680" s="17" t="str">
        <f>IF('Peer Comparison Tool'!$D$11="NR","",IF($C3680='Peer Comparison Tool'!$D$9,COUNT('ALLL &lt;50B Database'!$AI$1:AI3679)+1,""))</f>
        <v/>
      </c>
    </row>
    <row r="3681" spans="1:35" x14ac:dyDescent="0.25">
      <c r="A3681" t="s">
        <v>86</v>
      </c>
      <c r="B3681">
        <v>253730</v>
      </c>
      <c r="C3681" s="5" t="s">
        <v>6</v>
      </c>
      <c r="D3681" s="5" t="s">
        <v>4390</v>
      </c>
      <c r="E3681" s="5" t="s">
        <v>4388</v>
      </c>
      <c r="F3681" s="2">
        <v>964</v>
      </c>
      <c r="G3681" s="2">
        <v>110913</v>
      </c>
      <c r="H3681" s="2">
        <v>65126</v>
      </c>
      <c r="I3681" s="2">
        <v>0</v>
      </c>
      <c r="J3681" s="2">
        <v>65126</v>
      </c>
      <c r="K3681" s="33">
        <v>1.4802075975800756E-2</v>
      </c>
      <c r="L3681" s="2">
        <v>1069</v>
      </c>
      <c r="M3681" s="2">
        <v>99888</v>
      </c>
      <c r="N3681" s="2">
        <v>65577</v>
      </c>
      <c r="O3681" s="33">
        <v>1.630144715372768E-2</v>
      </c>
      <c r="P3681" s="2">
        <v>1022</v>
      </c>
      <c r="Q3681" s="2">
        <v>99596</v>
      </c>
      <c r="R3681" s="2">
        <v>67808</v>
      </c>
      <c r="S3681" s="35">
        <v>1.5071967909391222E-2</v>
      </c>
      <c r="T3681" t="s">
        <v>4388</v>
      </c>
      <c r="U3681" t="s">
        <v>4388</v>
      </c>
      <c r="V3681" s="5" t="s">
        <v>4390</v>
      </c>
      <c r="W3681" s="5">
        <v>0</v>
      </c>
      <c r="X3681" s="4">
        <v>-2.6989193359046662E-4</v>
      </c>
      <c r="Y3681" s="6">
        <v>-58</v>
      </c>
      <c r="Z3681" s="4">
        <v>-1.2294792443364577E-3</v>
      </c>
      <c r="AA3681" s="5">
        <v>1668</v>
      </c>
      <c r="AC3681" s="16" t="str">
        <f t="shared" si="342"/>
        <v/>
      </c>
      <c r="AD3681" s="16" t="str">
        <f t="shared" si="343"/>
        <v/>
      </c>
      <c r="AE3681" s="16" t="str">
        <f t="shared" si="344"/>
        <v/>
      </c>
      <c r="AF3681" s="16" t="str">
        <f t="shared" si="345"/>
        <v/>
      </c>
      <c r="AG3681" s="16">
        <f t="shared" si="346"/>
        <v>1.4802075975800756E-2</v>
      </c>
      <c r="AH3681" s="16" t="str">
        <f t="shared" si="347"/>
        <v/>
      </c>
      <c r="AI3681" s="17" t="str">
        <f>IF('Peer Comparison Tool'!$D$11="NR","",IF($C3681='Peer Comparison Tool'!$D$9,COUNT('ALLL &lt;50B Database'!$AI$1:AI3680)+1,""))</f>
        <v/>
      </c>
    </row>
    <row r="3682" spans="1:35" x14ac:dyDescent="0.25">
      <c r="A3682" t="s">
        <v>1180</v>
      </c>
      <c r="B3682">
        <v>371942</v>
      </c>
      <c r="C3682" s="5" t="s">
        <v>926</v>
      </c>
      <c r="D3682" s="5" t="s">
        <v>4390</v>
      </c>
      <c r="E3682" s="5" t="s">
        <v>4388</v>
      </c>
      <c r="F3682" s="2">
        <v>513</v>
      </c>
      <c r="G3682" s="2">
        <v>110732</v>
      </c>
      <c r="H3682" s="2">
        <v>71844</v>
      </c>
      <c r="I3682" s="2">
        <v>1724</v>
      </c>
      <c r="J3682" s="2">
        <v>70120</v>
      </c>
      <c r="K3682" s="33">
        <v>7.3160296634341131E-3</v>
      </c>
      <c r="L3682" s="2">
        <v>452</v>
      </c>
      <c r="M3682" s="2">
        <v>99590</v>
      </c>
      <c r="N3682" s="2">
        <v>70339</v>
      </c>
      <c r="O3682" s="33">
        <v>6.426022547946374E-3</v>
      </c>
      <c r="P3682" s="2">
        <v>457</v>
      </c>
      <c r="Q3682" s="2">
        <v>102759</v>
      </c>
      <c r="R3682" s="2">
        <v>71249</v>
      </c>
      <c r="S3682" s="35">
        <v>6.4141251105278669E-3</v>
      </c>
      <c r="T3682" t="s">
        <v>4388</v>
      </c>
      <c r="U3682" t="s">
        <v>4388</v>
      </c>
      <c r="V3682" s="5" t="s">
        <v>4390</v>
      </c>
      <c r="W3682" s="5">
        <v>0</v>
      </c>
      <c r="X3682" s="4">
        <v>9.0190455290624621E-4</v>
      </c>
      <c r="Y3682" s="6">
        <v>56</v>
      </c>
      <c r="Z3682" s="4">
        <v>-1.1897437418507094E-5</v>
      </c>
      <c r="AA3682" s="5">
        <v>4411</v>
      </c>
      <c r="AC3682" s="16" t="str">
        <f t="shared" si="342"/>
        <v/>
      </c>
      <c r="AD3682" s="16" t="str">
        <f t="shared" si="343"/>
        <v/>
      </c>
      <c r="AE3682" s="16" t="str">
        <f t="shared" si="344"/>
        <v/>
      </c>
      <c r="AF3682" s="16" t="str">
        <f t="shared" si="345"/>
        <v/>
      </c>
      <c r="AG3682" s="16">
        <f t="shared" si="346"/>
        <v>7.3160296634341131E-3</v>
      </c>
      <c r="AH3682" s="16" t="str">
        <f t="shared" si="347"/>
        <v/>
      </c>
      <c r="AI3682" s="17" t="str">
        <f>IF('Peer Comparison Tool'!$D$11="NR","",IF($C3682='Peer Comparison Tool'!$D$9,COUNT('ALLL &lt;50B Database'!$AI$1:AI3681)+1,""))</f>
        <v/>
      </c>
    </row>
    <row r="3683" spans="1:35" x14ac:dyDescent="0.25">
      <c r="A3683" t="s">
        <v>3962</v>
      </c>
      <c r="B3683">
        <v>393252</v>
      </c>
      <c r="C3683" s="5" t="s">
        <v>3704</v>
      </c>
      <c r="D3683" s="5" t="s">
        <v>4390</v>
      </c>
      <c r="E3683" s="5" t="s">
        <v>4388</v>
      </c>
      <c r="F3683" s="2">
        <v>978</v>
      </c>
      <c r="G3683" s="2">
        <v>110693</v>
      </c>
      <c r="H3683" s="2">
        <v>58017</v>
      </c>
      <c r="I3683" s="2">
        <v>4483</v>
      </c>
      <c r="J3683" s="2">
        <v>53534</v>
      </c>
      <c r="K3683" s="33">
        <v>1.8268763776291701E-2</v>
      </c>
      <c r="L3683" s="2">
        <v>975</v>
      </c>
      <c r="M3683" s="2">
        <v>116357</v>
      </c>
      <c r="N3683" s="2">
        <v>51467</v>
      </c>
      <c r="O3683" s="33">
        <v>1.8944177822682495E-2</v>
      </c>
      <c r="P3683" s="2">
        <v>976</v>
      </c>
      <c r="Q3683" s="2">
        <v>108223</v>
      </c>
      <c r="R3683" s="2">
        <v>42545</v>
      </c>
      <c r="S3683" s="35">
        <v>2.2940416030085793E-2</v>
      </c>
      <c r="T3683" t="s">
        <v>4388</v>
      </c>
      <c r="U3683" t="s">
        <v>4388</v>
      </c>
      <c r="V3683" s="5" t="s">
        <v>4390</v>
      </c>
      <c r="W3683" s="5">
        <v>0</v>
      </c>
      <c r="X3683" s="4">
        <v>-4.6716522537940917E-3</v>
      </c>
      <c r="Y3683" s="6">
        <v>2</v>
      </c>
      <c r="Z3683" s="4">
        <v>3.9962382074032986E-3</v>
      </c>
      <c r="AA3683" s="5">
        <v>792</v>
      </c>
      <c r="AC3683" s="16" t="str">
        <f t="shared" si="342"/>
        <v/>
      </c>
      <c r="AD3683" s="16" t="str">
        <f t="shared" si="343"/>
        <v/>
      </c>
      <c r="AE3683" s="16" t="str">
        <f t="shared" si="344"/>
        <v/>
      </c>
      <c r="AF3683" s="16" t="str">
        <f t="shared" si="345"/>
        <v/>
      </c>
      <c r="AG3683" s="16">
        <f t="shared" si="346"/>
        <v>1.8268763776291701E-2</v>
      </c>
      <c r="AH3683" s="16" t="str">
        <f t="shared" si="347"/>
        <v/>
      </c>
      <c r="AI3683" s="17" t="str">
        <f>IF('Peer Comparison Tool'!$D$11="NR","",IF($C3683='Peer Comparison Tool'!$D$9,COUNT('ALLL &lt;50B Database'!$AI$1:AI3682)+1,""))</f>
        <v/>
      </c>
    </row>
    <row r="3684" spans="1:35" x14ac:dyDescent="0.25">
      <c r="A3684" t="s">
        <v>675</v>
      </c>
      <c r="B3684">
        <v>774235</v>
      </c>
      <c r="C3684" s="5" t="s">
        <v>561</v>
      </c>
      <c r="D3684" s="5" t="s">
        <v>4390</v>
      </c>
      <c r="E3684" s="5" t="s">
        <v>4388</v>
      </c>
      <c r="F3684" s="2">
        <v>1285</v>
      </c>
      <c r="G3684" s="2">
        <v>110640</v>
      </c>
      <c r="H3684" s="2">
        <v>72658</v>
      </c>
      <c r="I3684" s="2">
        <v>2210</v>
      </c>
      <c r="J3684" s="2">
        <v>70448</v>
      </c>
      <c r="K3684" s="33">
        <v>1.8240404269816036E-2</v>
      </c>
      <c r="L3684" s="2">
        <v>1183</v>
      </c>
      <c r="M3684" s="2">
        <v>103646</v>
      </c>
      <c r="N3684" s="2">
        <v>70628</v>
      </c>
      <c r="O3684" s="33">
        <v>1.674973098487852E-2</v>
      </c>
      <c r="P3684" s="2">
        <v>1201</v>
      </c>
      <c r="Q3684" s="2">
        <v>104539</v>
      </c>
      <c r="R3684" s="2">
        <v>68902</v>
      </c>
      <c r="S3684" s="35">
        <v>1.7430553539810167E-2</v>
      </c>
      <c r="T3684" t="s">
        <v>4388</v>
      </c>
      <c r="U3684" t="s">
        <v>4388</v>
      </c>
      <c r="V3684" s="5" t="s">
        <v>4390</v>
      </c>
      <c r="W3684" s="5">
        <v>0</v>
      </c>
      <c r="X3684" s="4">
        <v>8.098507300058691E-4</v>
      </c>
      <c r="Y3684" s="6">
        <v>84</v>
      </c>
      <c r="Z3684" s="4">
        <v>6.8082255493164684E-4</v>
      </c>
      <c r="AA3684" s="5">
        <v>799</v>
      </c>
      <c r="AC3684" s="16" t="str">
        <f t="shared" si="342"/>
        <v/>
      </c>
      <c r="AD3684" s="16" t="str">
        <f t="shared" si="343"/>
        <v/>
      </c>
      <c r="AE3684" s="16" t="str">
        <f t="shared" si="344"/>
        <v/>
      </c>
      <c r="AF3684" s="16" t="str">
        <f t="shared" si="345"/>
        <v/>
      </c>
      <c r="AG3684" s="16">
        <f t="shared" si="346"/>
        <v>1.8240404269816036E-2</v>
      </c>
      <c r="AH3684" s="16" t="str">
        <f t="shared" si="347"/>
        <v/>
      </c>
      <c r="AI3684" s="17" t="str">
        <f>IF('Peer Comparison Tool'!$D$11="NR","",IF($C3684='Peer Comparison Tool'!$D$9,COUNT('ALLL &lt;50B Database'!$AI$1:AI3683)+1,""))</f>
        <v/>
      </c>
    </row>
    <row r="3685" spans="1:35" x14ac:dyDescent="0.25">
      <c r="A3685" t="s">
        <v>1934</v>
      </c>
      <c r="B3685">
        <v>304520</v>
      </c>
      <c r="C3685" s="5" t="s">
        <v>1902</v>
      </c>
      <c r="D3685" s="5" t="s">
        <v>4390</v>
      </c>
      <c r="E3685" s="5" t="s">
        <v>4388</v>
      </c>
      <c r="F3685" s="2">
        <v>1208</v>
      </c>
      <c r="G3685" s="2">
        <v>110506</v>
      </c>
      <c r="H3685" s="2">
        <v>81134</v>
      </c>
      <c r="I3685" s="2">
        <v>6240</v>
      </c>
      <c r="J3685" s="2">
        <v>74894</v>
      </c>
      <c r="K3685" s="33">
        <v>1.6129462974337063E-2</v>
      </c>
      <c r="L3685" s="2">
        <v>1033</v>
      </c>
      <c r="M3685" s="2">
        <v>106937</v>
      </c>
      <c r="N3685" s="2">
        <v>77123</v>
      </c>
      <c r="O3685" s="33">
        <v>1.3394188504077902E-2</v>
      </c>
      <c r="P3685" s="2">
        <v>1133</v>
      </c>
      <c r="Q3685" s="2">
        <v>98697</v>
      </c>
      <c r="R3685" s="2">
        <v>73636</v>
      </c>
      <c r="S3685" s="35">
        <v>1.5386495735781412E-2</v>
      </c>
      <c r="T3685" t="s">
        <v>4388</v>
      </c>
      <c r="U3685" t="s">
        <v>4388</v>
      </c>
      <c r="V3685" s="5" t="s">
        <v>4390</v>
      </c>
      <c r="W3685" s="5">
        <v>0</v>
      </c>
      <c r="X3685" s="4">
        <v>7.4296723855565155E-4</v>
      </c>
      <c r="Y3685" s="6">
        <v>75</v>
      </c>
      <c r="Z3685" s="4">
        <v>1.9923072317035093E-3</v>
      </c>
      <c r="AA3685" s="5">
        <v>1241</v>
      </c>
      <c r="AC3685" s="16" t="str">
        <f t="shared" si="342"/>
        <v/>
      </c>
      <c r="AD3685" s="16" t="str">
        <f t="shared" si="343"/>
        <v/>
      </c>
      <c r="AE3685" s="16" t="str">
        <f t="shared" si="344"/>
        <v/>
      </c>
      <c r="AF3685" s="16" t="str">
        <f t="shared" si="345"/>
        <v/>
      </c>
      <c r="AG3685" s="16">
        <f t="shared" si="346"/>
        <v>1.6129462974337063E-2</v>
      </c>
      <c r="AH3685" s="16" t="str">
        <f t="shared" si="347"/>
        <v/>
      </c>
      <c r="AI3685" s="17" t="str">
        <f>IF('Peer Comparison Tool'!$D$11="NR","",IF($C3685='Peer Comparison Tool'!$D$9,COUNT('ALLL &lt;50B Database'!$AI$1:AI3684)+1,""))</f>
        <v/>
      </c>
    </row>
    <row r="3686" spans="1:35" x14ac:dyDescent="0.25">
      <c r="A3686" t="s">
        <v>2469</v>
      </c>
      <c r="B3686">
        <v>565844</v>
      </c>
      <c r="C3686" s="5" t="s">
        <v>2299</v>
      </c>
      <c r="D3686" s="5" t="s">
        <v>4387</v>
      </c>
      <c r="E3686" s="5" t="s">
        <v>4388</v>
      </c>
      <c r="F3686" s="2">
        <v>935</v>
      </c>
      <c r="G3686" s="2">
        <v>110502</v>
      </c>
      <c r="H3686" s="2">
        <v>59903</v>
      </c>
      <c r="I3686" s="2">
        <v>0</v>
      </c>
      <c r="J3686" s="2">
        <v>59903</v>
      </c>
      <c r="K3686" s="33">
        <v>1.5608567183613508E-2</v>
      </c>
      <c r="L3686" s="2">
        <v>954</v>
      </c>
      <c r="M3686" s="2">
        <v>100001</v>
      </c>
      <c r="N3686" s="2">
        <v>55975</v>
      </c>
      <c r="O3686" s="33">
        <v>1.7043322912014294E-2</v>
      </c>
      <c r="P3686" s="2">
        <v>928</v>
      </c>
      <c r="Q3686" s="2">
        <v>99889</v>
      </c>
      <c r="R3686" s="2">
        <v>56464</v>
      </c>
      <c r="S3686" s="35">
        <v>1.6435250779257581E-2</v>
      </c>
      <c r="T3686" t="s">
        <v>4388</v>
      </c>
      <c r="U3686" t="s">
        <v>4388</v>
      </c>
      <c r="V3686" s="5" t="s">
        <v>4387</v>
      </c>
      <c r="W3686" s="5">
        <v>0</v>
      </c>
      <c r="X3686" s="4">
        <v>-8.2668359564407219E-4</v>
      </c>
      <c r="Y3686" s="6">
        <v>7</v>
      </c>
      <c r="Z3686" s="4">
        <v>-6.0807213275671304E-4</v>
      </c>
      <c r="AA3686" s="5">
        <v>1396</v>
      </c>
      <c r="AC3686" s="16" t="str">
        <f t="shared" si="342"/>
        <v/>
      </c>
      <c r="AD3686" s="16" t="str">
        <f t="shared" si="343"/>
        <v/>
      </c>
      <c r="AE3686" s="16" t="str">
        <f t="shared" si="344"/>
        <v/>
      </c>
      <c r="AF3686" s="16" t="str">
        <f t="shared" si="345"/>
        <v/>
      </c>
      <c r="AG3686" s="16">
        <f t="shared" si="346"/>
        <v>1.5608567183613508E-2</v>
      </c>
      <c r="AH3686" s="16" t="str">
        <f t="shared" si="347"/>
        <v/>
      </c>
      <c r="AI3686" s="17" t="str">
        <f>IF('Peer Comparison Tool'!$D$11="NR","",IF($C3686='Peer Comparison Tool'!$D$9,COUNT('ALLL &lt;50B Database'!$AI$1:AI3685)+1,""))</f>
        <v/>
      </c>
    </row>
    <row r="3687" spans="1:35" x14ac:dyDescent="0.25">
      <c r="A3687" t="s">
        <v>1498</v>
      </c>
      <c r="B3687">
        <v>3041358</v>
      </c>
      <c r="C3687" s="5" t="s">
        <v>1389</v>
      </c>
      <c r="D3687" s="5" t="s">
        <v>4390</v>
      </c>
      <c r="E3687" s="5" t="s">
        <v>4388</v>
      </c>
      <c r="F3687" s="2">
        <v>1035</v>
      </c>
      <c r="G3687" s="2">
        <v>110487</v>
      </c>
      <c r="H3687" s="2">
        <v>81981</v>
      </c>
      <c r="I3687" s="2">
        <v>7777</v>
      </c>
      <c r="J3687" s="2">
        <v>74204</v>
      </c>
      <c r="K3687" s="33">
        <v>1.3948035146353297E-2</v>
      </c>
      <c r="L3687" s="2">
        <v>1029</v>
      </c>
      <c r="M3687" s="2">
        <v>98677</v>
      </c>
      <c r="N3687" s="2">
        <v>75492</v>
      </c>
      <c r="O3687" s="33">
        <v>1.3630583373072644E-2</v>
      </c>
      <c r="P3687" s="2">
        <v>1029</v>
      </c>
      <c r="Q3687" s="2">
        <v>99331</v>
      </c>
      <c r="R3687" s="2">
        <v>75081</v>
      </c>
      <c r="S3687" s="35">
        <v>1.3705198385743397E-2</v>
      </c>
      <c r="T3687" t="s">
        <v>4388</v>
      </c>
      <c r="U3687" t="s">
        <v>4388</v>
      </c>
      <c r="V3687" s="5" t="s">
        <v>4390</v>
      </c>
      <c r="W3687" s="5">
        <v>0</v>
      </c>
      <c r="X3687" s="4">
        <v>2.4283676060989946E-4</v>
      </c>
      <c r="Y3687" s="6">
        <v>6</v>
      </c>
      <c r="Z3687" s="4">
        <v>7.4615012670753433E-5</v>
      </c>
      <c r="AA3687" s="5">
        <v>2012</v>
      </c>
      <c r="AC3687" s="16" t="str">
        <f t="shared" si="342"/>
        <v/>
      </c>
      <c r="AD3687" s="16" t="str">
        <f t="shared" si="343"/>
        <v/>
      </c>
      <c r="AE3687" s="16" t="str">
        <f t="shared" si="344"/>
        <v/>
      </c>
      <c r="AF3687" s="16" t="str">
        <f t="shared" si="345"/>
        <v/>
      </c>
      <c r="AG3687" s="16">
        <f t="shared" si="346"/>
        <v>1.3948035146353297E-2</v>
      </c>
      <c r="AH3687" s="16" t="str">
        <f t="shared" si="347"/>
        <v/>
      </c>
      <c r="AI3687" s="17" t="str">
        <f>IF('Peer Comparison Tool'!$D$11="NR","",IF($C3687='Peer Comparison Tool'!$D$9,COUNT('ALLL &lt;50B Database'!$AI$1:AI3686)+1,""))</f>
        <v/>
      </c>
    </row>
    <row r="3688" spans="1:35" x14ac:dyDescent="0.25">
      <c r="A3688" t="s">
        <v>864</v>
      </c>
      <c r="B3688">
        <v>882541</v>
      </c>
      <c r="C3688" s="5" t="s">
        <v>716</v>
      </c>
      <c r="D3688" s="5" t="s">
        <v>4390</v>
      </c>
      <c r="E3688" s="5" t="s">
        <v>4388</v>
      </c>
      <c r="F3688" s="2">
        <v>748</v>
      </c>
      <c r="G3688" s="2">
        <v>110185</v>
      </c>
      <c r="H3688" s="2">
        <v>88599</v>
      </c>
      <c r="I3688" s="2">
        <v>15402</v>
      </c>
      <c r="J3688" s="2">
        <v>73197</v>
      </c>
      <c r="K3688" s="33">
        <v>1.0218998046368021E-2</v>
      </c>
      <c r="L3688" s="2">
        <v>637</v>
      </c>
      <c r="M3688" s="2">
        <v>100940</v>
      </c>
      <c r="N3688" s="2">
        <v>75027</v>
      </c>
      <c r="O3688" s="33">
        <v>8.4902768336732118E-3</v>
      </c>
      <c r="P3688" s="2">
        <v>646</v>
      </c>
      <c r="Q3688" s="2">
        <v>101340</v>
      </c>
      <c r="R3688" s="2">
        <v>75207</v>
      </c>
      <c r="S3688" s="35">
        <v>8.5896259656680889E-3</v>
      </c>
      <c r="T3688" t="s">
        <v>4388</v>
      </c>
      <c r="U3688" t="s">
        <v>4388</v>
      </c>
      <c r="V3688" s="5" t="s">
        <v>4390</v>
      </c>
      <c r="W3688" s="5">
        <v>0</v>
      </c>
      <c r="X3688" s="4">
        <v>1.6293720806999316E-3</v>
      </c>
      <c r="Y3688" s="6">
        <v>102</v>
      </c>
      <c r="Z3688" s="4">
        <v>9.9349131994877146E-5</v>
      </c>
      <c r="AA3688" s="5">
        <v>3704</v>
      </c>
      <c r="AC3688" s="16" t="str">
        <f t="shared" si="342"/>
        <v/>
      </c>
      <c r="AD3688" s="16" t="str">
        <f t="shared" si="343"/>
        <v/>
      </c>
      <c r="AE3688" s="16" t="str">
        <f t="shared" si="344"/>
        <v/>
      </c>
      <c r="AF3688" s="16" t="str">
        <f t="shared" si="345"/>
        <v/>
      </c>
      <c r="AG3688" s="16">
        <f t="shared" si="346"/>
        <v>1.0218998046368021E-2</v>
      </c>
      <c r="AH3688" s="16" t="str">
        <f t="shared" si="347"/>
        <v/>
      </c>
      <c r="AI3688" s="17" t="str">
        <f>IF('Peer Comparison Tool'!$D$11="NR","",IF($C3688='Peer Comparison Tool'!$D$9,COUNT('ALLL &lt;50B Database'!$AI$1:AI3687)+1,""))</f>
        <v/>
      </c>
    </row>
    <row r="3689" spans="1:35" x14ac:dyDescent="0.25">
      <c r="A3689" t="s">
        <v>143</v>
      </c>
      <c r="B3689">
        <v>854847</v>
      </c>
      <c r="C3689" s="5" t="s">
        <v>716</v>
      </c>
      <c r="D3689" s="5" t="s">
        <v>4390</v>
      </c>
      <c r="E3689" s="5" t="s">
        <v>4388</v>
      </c>
      <c r="F3689" s="2">
        <v>392</v>
      </c>
      <c r="G3689" s="2">
        <v>110158</v>
      </c>
      <c r="H3689" s="2">
        <v>42790</v>
      </c>
      <c r="I3689" s="2">
        <v>4426</v>
      </c>
      <c r="J3689" s="2">
        <v>38364</v>
      </c>
      <c r="K3689" s="33">
        <v>1.0217912626420602E-2</v>
      </c>
      <c r="L3689" s="2">
        <v>426</v>
      </c>
      <c r="M3689" s="2">
        <v>97174</v>
      </c>
      <c r="N3689" s="2">
        <v>41431</v>
      </c>
      <c r="O3689" s="33">
        <v>1.0282155873621201E-2</v>
      </c>
      <c r="P3689" s="2">
        <v>446</v>
      </c>
      <c r="Q3689" s="2">
        <v>96713</v>
      </c>
      <c r="R3689" s="2">
        <v>39071</v>
      </c>
      <c r="S3689" s="35">
        <v>1.1415116070743006E-2</v>
      </c>
      <c r="T3689" t="s">
        <v>4388</v>
      </c>
      <c r="U3689" t="s">
        <v>4388</v>
      </c>
      <c r="V3689" s="5" t="s">
        <v>4390</v>
      </c>
      <c r="W3689" s="5">
        <v>0</v>
      </c>
      <c r="X3689" s="4">
        <v>-1.1972034443224044E-3</v>
      </c>
      <c r="Y3689" s="6">
        <v>-54</v>
      </c>
      <c r="Z3689" s="4">
        <v>1.1329601971218056E-3</v>
      </c>
      <c r="AA3689" s="5">
        <v>3705</v>
      </c>
      <c r="AC3689" s="16" t="str">
        <f t="shared" si="342"/>
        <v/>
      </c>
      <c r="AD3689" s="16" t="str">
        <f t="shared" si="343"/>
        <v/>
      </c>
      <c r="AE3689" s="16" t="str">
        <f t="shared" si="344"/>
        <v/>
      </c>
      <c r="AF3689" s="16" t="str">
        <f t="shared" si="345"/>
        <v/>
      </c>
      <c r="AG3689" s="16">
        <f t="shared" si="346"/>
        <v>1.0217912626420602E-2</v>
      </c>
      <c r="AH3689" s="16" t="str">
        <f t="shared" si="347"/>
        <v/>
      </c>
      <c r="AI3689" s="17" t="str">
        <f>IF('Peer Comparison Tool'!$D$11="NR","",IF($C3689='Peer Comparison Tool'!$D$9,COUNT('ALLL &lt;50B Database'!$AI$1:AI3688)+1,""))</f>
        <v/>
      </c>
    </row>
    <row r="3690" spans="1:35" x14ac:dyDescent="0.25">
      <c r="A3690" t="s">
        <v>90</v>
      </c>
      <c r="B3690">
        <v>70058</v>
      </c>
      <c r="C3690" s="5" t="s">
        <v>3603</v>
      </c>
      <c r="D3690" s="5" t="s">
        <v>4390</v>
      </c>
      <c r="E3690" s="5" t="s">
        <v>4388</v>
      </c>
      <c r="F3690" s="2">
        <v>198</v>
      </c>
      <c r="G3690" s="2">
        <v>110158</v>
      </c>
      <c r="H3690" s="2">
        <v>34638</v>
      </c>
      <c r="I3690" s="2">
        <v>1915</v>
      </c>
      <c r="J3690" s="2">
        <v>32723</v>
      </c>
      <c r="K3690" s="33">
        <v>6.050789964245332E-3</v>
      </c>
      <c r="L3690" s="2">
        <v>186</v>
      </c>
      <c r="M3690" s="2">
        <v>98943</v>
      </c>
      <c r="N3690" s="2">
        <v>33350</v>
      </c>
      <c r="O3690" s="33">
        <v>5.5772113943028485E-3</v>
      </c>
      <c r="P3690" s="2">
        <v>189</v>
      </c>
      <c r="Q3690" s="2">
        <v>104178</v>
      </c>
      <c r="R3690" s="2">
        <v>33324</v>
      </c>
      <c r="S3690" s="35">
        <v>5.671588044652503E-3</v>
      </c>
      <c r="T3690" t="s">
        <v>4388</v>
      </c>
      <c r="U3690" t="s">
        <v>4388</v>
      </c>
      <c r="V3690" s="5" t="s">
        <v>4390</v>
      </c>
      <c r="W3690" s="5">
        <v>0</v>
      </c>
      <c r="X3690" s="4">
        <v>3.7920191959282899E-4</v>
      </c>
      <c r="Y3690" s="6">
        <v>9</v>
      </c>
      <c r="Z3690" s="4">
        <v>9.437665034965452E-5</v>
      </c>
      <c r="AA3690" s="5">
        <v>4578</v>
      </c>
      <c r="AC3690" s="16" t="str">
        <f t="shared" si="342"/>
        <v/>
      </c>
      <c r="AD3690" s="16" t="str">
        <f t="shared" si="343"/>
        <v/>
      </c>
      <c r="AE3690" s="16" t="str">
        <f t="shared" si="344"/>
        <v/>
      </c>
      <c r="AF3690" s="16" t="str">
        <f t="shared" si="345"/>
        <v/>
      </c>
      <c r="AG3690" s="16">
        <f t="shared" si="346"/>
        <v>6.050789964245332E-3</v>
      </c>
      <c r="AH3690" s="16" t="str">
        <f t="shared" si="347"/>
        <v/>
      </c>
      <c r="AI3690" s="17" t="str">
        <f>IF('Peer Comparison Tool'!$D$11="NR","",IF($C3690='Peer Comparison Tool'!$D$9,COUNT('ALLL &lt;50B Database'!$AI$1:AI3689)+1,""))</f>
        <v/>
      </c>
    </row>
    <row r="3691" spans="1:35" x14ac:dyDescent="0.25">
      <c r="A3691" t="s">
        <v>2188</v>
      </c>
      <c r="B3691">
        <v>82659</v>
      </c>
      <c r="C3691" s="5" t="s">
        <v>2041</v>
      </c>
      <c r="D3691" s="5" t="s">
        <v>4387</v>
      </c>
      <c r="E3691" s="5" t="s">
        <v>4388</v>
      </c>
      <c r="F3691" s="2">
        <v>872</v>
      </c>
      <c r="G3691" s="2">
        <v>110134</v>
      </c>
      <c r="H3691" s="2">
        <v>74803</v>
      </c>
      <c r="I3691" s="2">
        <v>5159</v>
      </c>
      <c r="J3691" s="2">
        <v>69644</v>
      </c>
      <c r="K3691" s="33">
        <v>1.2520820171156166E-2</v>
      </c>
      <c r="L3691" s="2">
        <v>584</v>
      </c>
      <c r="M3691" s="2">
        <v>103305</v>
      </c>
      <c r="N3691" s="2">
        <v>71699</v>
      </c>
      <c r="O3691" s="33">
        <v>8.1451624150964443E-3</v>
      </c>
      <c r="P3691" s="2">
        <v>722</v>
      </c>
      <c r="Q3691" s="2">
        <v>104182</v>
      </c>
      <c r="R3691" s="2">
        <v>70197</v>
      </c>
      <c r="S3691" s="35">
        <v>1.0285339829337437E-2</v>
      </c>
      <c r="T3691" t="s">
        <v>4388</v>
      </c>
      <c r="U3691" t="s">
        <v>4388</v>
      </c>
      <c r="V3691" s="5" t="s">
        <v>4387</v>
      </c>
      <c r="W3691" s="5">
        <v>0</v>
      </c>
      <c r="X3691" s="4">
        <v>2.2354803418187293E-3</v>
      </c>
      <c r="Y3691" s="6">
        <v>150</v>
      </c>
      <c r="Z3691" s="4">
        <v>2.1401774142409923E-3</v>
      </c>
      <c r="AA3691" s="5">
        <v>2687</v>
      </c>
      <c r="AC3691" s="16" t="str">
        <f t="shared" si="342"/>
        <v/>
      </c>
      <c r="AD3691" s="16" t="str">
        <f t="shared" si="343"/>
        <v/>
      </c>
      <c r="AE3691" s="16" t="str">
        <f t="shared" si="344"/>
        <v/>
      </c>
      <c r="AF3691" s="16" t="str">
        <f t="shared" si="345"/>
        <v/>
      </c>
      <c r="AG3691" s="16">
        <f t="shared" si="346"/>
        <v>1.2520820171156166E-2</v>
      </c>
      <c r="AH3691" s="16" t="str">
        <f t="shared" si="347"/>
        <v/>
      </c>
      <c r="AI3691" s="17" t="str">
        <f>IF('Peer Comparison Tool'!$D$11="NR","",IF($C3691='Peer Comparison Tool'!$D$9,COUNT('ALLL &lt;50B Database'!$AI$1:AI3690)+1,""))</f>
        <v/>
      </c>
    </row>
    <row r="3692" spans="1:35" x14ac:dyDescent="0.25">
      <c r="A3692" t="s">
        <v>4290</v>
      </c>
      <c r="B3692">
        <v>955753</v>
      </c>
      <c r="C3692" s="5" t="s">
        <v>4163</v>
      </c>
      <c r="D3692" s="5" t="s">
        <v>4390</v>
      </c>
      <c r="E3692" s="5" t="s">
        <v>4388</v>
      </c>
      <c r="F3692" s="2">
        <v>1018</v>
      </c>
      <c r="G3692" s="2">
        <v>110098</v>
      </c>
      <c r="H3692" s="2">
        <v>69171</v>
      </c>
      <c r="I3692" s="2">
        <v>2124</v>
      </c>
      <c r="J3692" s="2">
        <v>67047</v>
      </c>
      <c r="K3692" s="33">
        <v>1.5183378823810163E-2</v>
      </c>
      <c r="L3692" s="2">
        <v>951</v>
      </c>
      <c r="M3692" s="2">
        <v>94838</v>
      </c>
      <c r="N3692" s="2">
        <v>65698</v>
      </c>
      <c r="O3692" s="33">
        <v>1.4475326493957198E-2</v>
      </c>
      <c r="P3692" s="2">
        <v>967</v>
      </c>
      <c r="Q3692" s="2">
        <v>99403</v>
      </c>
      <c r="R3692" s="2">
        <v>67248</v>
      </c>
      <c r="S3692" s="35">
        <v>1.4379609802522009E-2</v>
      </c>
      <c r="T3692" t="s">
        <v>4388</v>
      </c>
      <c r="U3692" t="s">
        <v>4388</v>
      </c>
      <c r="V3692" s="5" t="s">
        <v>4390</v>
      </c>
      <c r="W3692" s="5">
        <v>0</v>
      </c>
      <c r="X3692" s="4">
        <v>8.0376902128815458E-4</v>
      </c>
      <c r="Y3692" s="6">
        <v>51</v>
      </c>
      <c r="Z3692" s="4">
        <v>-9.5716691435189516E-5</v>
      </c>
      <c r="AA3692" s="5">
        <v>1547</v>
      </c>
      <c r="AC3692" s="16" t="str">
        <f t="shared" si="342"/>
        <v/>
      </c>
      <c r="AD3692" s="16" t="str">
        <f t="shared" si="343"/>
        <v/>
      </c>
      <c r="AE3692" s="16" t="str">
        <f t="shared" si="344"/>
        <v/>
      </c>
      <c r="AF3692" s="16" t="str">
        <f t="shared" si="345"/>
        <v/>
      </c>
      <c r="AG3692" s="16">
        <f t="shared" si="346"/>
        <v>1.5183378823810163E-2</v>
      </c>
      <c r="AH3692" s="16" t="str">
        <f t="shared" si="347"/>
        <v/>
      </c>
      <c r="AI3692" s="17" t="str">
        <f>IF('Peer Comparison Tool'!$D$11="NR","",IF($C3692='Peer Comparison Tool'!$D$9,COUNT('ALLL &lt;50B Database'!$AI$1:AI3691)+1,""))</f>
        <v/>
      </c>
    </row>
    <row r="3693" spans="1:35" x14ac:dyDescent="0.25">
      <c r="A3693" t="s">
        <v>664</v>
      </c>
      <c r="B3693">
        <v>3482045</v>
      </c>
      <c r="C3693" s="5" t="s">
        <v>561</v>
      </c>
      <c r="D3693" s="5" t="s">
        <v>4390</v>
      </c>
      <c r="E3693" s="5" t="s">
        <v>4388</v>
      </c>
      <c r="F3693" s="2">
        <v>1516</v>
      </c>
      <c r="G3693" s="2">
        <v>109861</v>
      </c>
      <c r="H3693" s="2">
        <v>83931</v>
      </c>
      <c r="I3693" s="2">
        <v>8139</v>
      </c>
      <c r="J3693" s="2">
        <v>75792</v>
      </c>
      <c r="K3693" s="33">
        <v>2.0002111040743085E-2</v>
      </c>
      <c r="L3693" s="2">
        <v>1466</v>
      </c>
      <c r="M3693" s="2">
        <v>109617</v>
      </c>
      <c r="N3693" s="2">
        <v>79467</v>
      </c>
      <c r="O3693" s="33">
        <v>1.8447909195011766E-2</v>
      </c>
      <c r="P3693" s="2">
        <v>1516</v>
      </c>
      <c r="Q3693" s="2">
        <v>120821</v>
      </c>
      <c r="R3693" s="2">
        <v>76331</v>
      </c>
      <c r="S3693" s="35">
        <v>1.9860869109536099E-2</v>
      </c>
      <c r="T3693" t="s">
        <v>4388</v>
      </c>
      <c r="U3693" t="s">
        <v>4388</v>
      </c>
      <c r="V3693" s="5" t="s">
        <v>4390</v>
      </c>
      <c r="W3693" s="5">
        <v>0</v>
      </c>
      <c r="X3693" s="4">
        <v>1.412419312069868E-4</v>
      </c>
      <c r="Y3693" s="6">
        <v>0</v>
      </c>
      <c r="Z3693" s="4">
        <v>1.4129599145243331E-3</v>
      </c>
      <c r="AA3693" s="5">
        <v>553</v>
      </c>
      <c r="AC3693" s="16" t="str">
        <f t="shared" si="342"/>
        <v/>
      </c>
      <c r="AD3693" s="16" t="str">
        <f t="shared" si="343"/>
        <v/>
      </c>
      <c r="AE3693" s="16" t="str">
        <f t="shared" si="344"/>
        <v/>
      </c>
      <c r="AF3693" s="16" t="str">
        <f t="shared" si="345"/>
        <v/>
      </c>
      <c r="AG3693" s="16">
        <f t="shared" si="346"/>
        <v>2.0002111040743085E-2</v>
      </c>
      <c r="AH3693" s="16" t="str">
        <f t="shared" si="347"/>
        <v/>
      </c>
      <c r="AI3693" s="17" t="str">
        <f>IF('Peer Comparison Tool'!$D$11="NR","",IF($C3693='Peer Comparison Tool'!$D$9,COUNT('ALLL &lt;50B Database'!$AI$1:AI3692)+1,""))</f>
        <v/>
      </c>
    </row>
    <row r="3694" spans="1:35" x14ac:dyDescent="0.25">
      <c r="A3694" t="s">
        <v>1185</v>
      </c>
      <c r="B3694">
        <v>439730</v>
      </c>
      <c r="C3694" s="5" t="s">
        <v>926</v>
      </c>
      <c r="D3694" s="5" t="s">
        <v>4390</v>
      </c>
      <c r="E3694" s="5" t="s">
        <v>4388</v>
      </c>
      <c r="F3694" s="2">
        <v>610</v>
      </c>
      <c r="G3694" s="2">
        <v>109798</v>
      </c>
      <c r="H3694" s="2">
        <v>72694</v>
      </c>
      <c r="I3694" s="2">
        <v>1235</v>
      </c>
      <c r="J3694" s="2">
        <v>71459</v>
      </c>
      <c r="K3694" s="33">
        <v>8.5363635091451045E-3</v>
      </c>
      <c r="L3694" s="2">
        <v>598</v>
      </c>
      <c r="M3694" s="2">
        <v>105499</v>
      </c>
      <c r="N3694" s="2">
        <v>73548</v>
      </c>
      <c r="O3694" s="33">
        <v>8.1307445477783215E-3</v>
      </c>
      <c r="P3694" s="2">
        <v>597</v>
      </c>
      <c r="Q3694" s="2">
        <v>99368</v>
      </c>
      <c r="R3694" s="2">
        <v>71257</v>
      </c>
      <c r="S3694" s="35">
        <v>8.3781242544592113E-3</v>
      </c>
      <c r="T3694" t="s">
        <v>4388</v>
      </c>
      <c r="U3694" t="s">
        <v>4388</v>
      </c>
      <c r="V3694" s="5" t="s">
        <v>4390</v>
      </c>
      <c r="W3694" s="5">
        <v>0</v>
      </c>
      <c r="X3694" s="4">
        <v>1.5823925468589316E-4</v>
      </c>
      <c r="Y3694" s="6">
        <v>13</v>
      </c>
      <c r="Z3694" s="4">
        <v>2.4737970668088985E-4</v>
      </c>
      <c r="AA3694" s="5">
        <v>4191</v>
      </c>
      <c r="AC3694" s="16" t="str">
        <f t="shared" si="342"/>
        <v/>
      </c>
      <c r="AD3694" s="16" t="str">
        <f t="shared" si="343"/>
        <v/>
      </c>
      <c r="AE3694" s="16" t="str">
        <f t="shared" si="344"/>
        <v/>
      </c>
      <c r="AF3694" s="16" t="str">
        <f t="shared" si="345"/>
        <v/>
      </c>
      <c r="AG3694" s="16">
        <f t="shared" si="346"/>
        <v>8.5363635091451045E-3</v>
      </c>
      <c r="AH3694" s="16" t="str">
        <f t="shared" si="347"/>
        <v/>
      </c>
      <c r="AI3694" s="17" t="str">
        <f>IF('Peer Comparison Tool'!$D$11="NR","",IF($C3694='Peer Comparison Tool'!$D$9,COUNT('ALLL &lt;50B Database'!$AI$1:AI3693)+1,""))</f>
        <v/>
      </c>
    </row>
    <row r="3695" spans="1:35" x14ac:dyDescent="0.25">
      <c r="A3695" t="s">
        <v>831</v>
      </c>
      <c r="B3695">
        <v>646042</v>
      </c>
      <c r="C3695" s="5" t="s">
        <v>716</v>
      </c>
      <c r="D3695" s="5" t="s">
        <v>4390</v>
      </c>
      <c r="E3695" s="5" t="s">
        <v>4388</v>
      </c>
      <c r="F3695" s="2">
        <v>947</v>
      </c>
      <c r="G3695" s="2">
        <v>109685</v>
      </c>
      <c r="H3695" s="2">
        <v>73585</v>
      </c>
      <c r="I3695" s="2">
        <v>5029</v>
      </c>
      <c r="J3695" s="2">
        <v>68556</v>
      </c>
      <c r="K3695" s="33">
        <v>1.3813524709726355E-2</v>
      </c>
      <c r="L3695" s="2">
        <v>940</v>
      </c>
      <c r="M3695" s="2">
        <v>98093</v>
      </c>
      <c r="N3695" s="2">
        <v>71764</v>
      </c>
      <c r="O3695" s="33">
        <v>1.3098489493339279E-2</v>
      </c>
      <c r="P3695" s="2">
        <v>944</v>
      </c>
      <c r="Q3695" s="2">
        <v>98262</v>
      </c>
      <c r="R3695" s="2">
        <v>71304</v>
      </c>
      <c r="S3695" s="35">
        <v>1.3239088971165713E-2</v>
      </c>
      <c r="T3695" t="s">
        <v>4388</v>
      </c>
      <c r="U3695" t="s">
        <v>4388</v>
      </c>
      <c r="V3695" s="5" t="s">
        <v>4390</v>
      </c>
      <c r="W3695" s="5">
        <v>0</v>
      </c>
      <c r="X3695" s="4">
        <v>5.7443573856064134E-4</v>
      </c>
      <c r="Y3695" s="6">
        <v>3</v>
      </c>
      <c r="Z3695" s="4">
        <v>1.405994778264346E-4</v>
      </c>
      <c r="AA3695" s="5">
        <v>2061</v>
      </c>
      <c r="AC3695" s="16" t="str">
        <f t="shared" si="342"/>
        <v/>
      </c>
      <c r="AD3695" s="16" t="str">
        <f t="shared" si="343"/>
        <v/>
      </c>
      <c r="AE3695" s="16" t="str">
        <f t="shared" si="344"/>
        <v/>
      </c>
      <c r="AF3695" s="16" t="str">
        <f t="shared" si="345"/>
        <v/>
      </c>
      <c r="AG3695" s="16">
        <f t="shared" si="346"/>
        <v>1.3813524709726355E-2</v>
      </c>
      <c r="AH3695" s="16" t="str">
        <f t="shared" si="347"/>
        <v/>
      </c>
      <c r="AI3695" s="17" t="str">
        <f>IF('Peer Comparison Tool'!$D$11="NR","",IF($C3695='Peer Comparison Tool'!$D$9,COUNT('ALLL &lt;50B Database'!$AI$1:AI3694)+1,""))</f>
        <v/>
      </c>
    </row>
    <row r="3696" spans="1:35" x14ac:dyDescent="0.25">
      <c r="A3696" t="s">
        <v>2464</v>
      </c>
      <c r="B3696">
        <v>747051</v>
      </c>
      <c r="C3696" s="5" t="s">
        <v>2299</v>
      </c>
      <c r="D3696" s="5" t="s">
        <v>4387</v>
      </c>
      <c r="E3696" s="5" t="s">
        <v>4388</v>
      </c>
      <c r="F3696" s="2">
        <v>1174</v>
      </c>
      <c r="G3696" s="2">
        <v>109675</v>
      </c>
      <c r="H3696" s="2">
        <v>72225</v>
      </c>
      <c r="I3696" s="2">
        <v>0</v>
      </c>
      <c r="J3696" s="2">
        <v>72225</v>
      </c>
      <c r="K3696" s="33">
        <v>1.6254759432329527E-2</v>
      </c>
      <c r="L3696" s="2">
        <v>1163</v>
      </c>
      <c r="M3696" s="2">
        <v>99353</v>
      </c>
      <c r="N3696" s="2">
        <v>76628</v>
      </c>
      <c r="O3696" s="33">
        <v>1.5177219815211151E-2</v>
      </c>
      <c r="P3696" s="2">
        <v>973</v>
      </c>
      <c r="Q3696" s="2">
        <v>105248</v>
      </c>
      <c r="R3696" s="2">
        <v>75693</v>
      </c>
      <c r="S3696" s="35">
        <v>1.285455722457823E-2</v>
      </c>
      <c r="T3696" t="s">
        <v>4388</v>
      </c>
      <c r="U3696" t="s">
        <v>4388</v>
      </c>
      <c r="V3696" s="5" t="s">
        <v>4387</v>
      </c>
      <c r="W3696" s="5">
        <v>0</v>
      </c>
      <c r="X3696" s="4">
        <v>3.4002022077512968E-3</v>
      </c>
      <c r="Y3696" s="6">
        <v>201</v>
      </c>
      <c r="Z3696" s="4">
        <v>-2.3226625906329207E-3</v>
      </c>
      <c r="AA3696" s="5">
        <v>1202</v>
      </c>
      <c r="AC3696" s="16" t="str">
        <f t="shared" si="342"/>
        <v/>
      </c>
      <c r="AD3696" s="16" t="str">
        <f t="shared" si="343"/>
        <v/>
      </c>
      <c r="AE3696" s="16" t="str">
        <f t="shared" si="344"/>
        <v/>
      </c>
      <c r="AF3696" s="16" t="str">
        <f t="shared" si="345"/>
        <v/>
      </c>
      <c r="AG3696" s="16">
        <f t="shared" si="346"/>
        <v>1.6254759432329527E-2</v>
      </c>
      <c r="AH3696" s="16" t="str">
        <f t="shared" si="347"/>
        <v/>
      </c>
      <c r="AI3696" s="17" t="str">
        <f>IF('Peer Comparison Tool'!$D$11="NR","",IF($C3696='Peer Comparison Tool'!$D$9,COUNT('ALLL &lt;50B Database'!$AI$1:AI3695)+1,""))</f>
        <v/>
      </c>
    </row>
    <row r="3697" spans="1:35" x14ac:dyDescent="0.25">
      <c r="A3697" t="s">
        <v>3969</v>
      </c>
      <c r="B3697">
        <v>608451</v>
      </c>
      <c r="C3697" s="5" t="s">
        <v>3704</v>
      </c>
      <c r="D3697" s="5" t="s">
        <v>4390</v>
      </c>
      <c r="E3697" s="5" t="s">
        <v>4388</v>
      </c>
      <c r="F3697" s="2">
        <v>513</v>
      </c>
      <c r="G3697" s="2">
        <v>109534</v>
      </c>
      <c r="H3697" s="2">
        <v>49742</v>
      </c>
      <c r="I3697" s="2">
        <v>1273</v>
      </c>
      <c r="J3697" s="2">
        <v>48469</v>
      </c>
      <c r="K3697" s="33">
        <v>1.0584084672677381E-2</v>
      </c>
      <c r="L3697" s="2">
        <v>462</v>
      </c>
      <c r="M3697" s="2">
        <v>96522</v>
      </c>
      <c r="N3697" s="2">
        <v>48747</v>
      </c>
      <c r="O3697" s="33">
        <v>9.477506308080497E-3</v>
      </c>
      <c r="P3697" s="2">
        <v>486</v>
      </c>
      <c r="Q3697" s="2">
        <v>99434</v>
      </c>
      <c r="R3697" s="2">
        <v>48043</v>
      </c>
      <c r="S3697" s="35">
        <v>1.0115937805715713E-2</v>
      </c>
      <c r="T3697" t="s">
        <v>4388</v>
      </c>
      <c r="U3697" t="s">
        <v>4388</v>
      </c>
      <c r="V3697" s="5" t="s">
        <v>4390</v>
      </c>
      <c r="W3697" s="5">
        <v>0</v>
      </c>
      <c r="X3697" s="4">
        <v>4.6814686696166827E-4</v>
      </c>
      <c r="Y3697" s="6">
        <v>27</v>
      </c>
      <c r="Z3697" s="4">
        <v>6.3843149763521609E-4</v>
      </c>
      <c r="AA3697" s="5">
        <v>3559</v>
      </c>
      <c r="AC3697" s="16" t="str">
        <f t="shared" si="342"/>
        <v/>
      </c>
      <c r="AD3697" s="16" t="str">
        <f t="shared" si="343"/>
        <v/>
      </c>
      <c r="AE3697" s="16" t="str">
        <f t="shared" si="344"/>
        <v/>
      </c>
      <c r="AF3697" s="16" t="str">
        <f t="shared" si="345"/>
        <v/>
      </c>
      <c r="AG3697" s="16">
        <f t="shared" si="346"/>
        <v>1.0584084672677381E-2</v>
      </c>
      <c r="AH3697" s="16" t="str">
        <f t="shared" si="347"/>
        <v/>
      </c>
      <c r="AI3697" s="17" t="str">
        <f>IF('Peer Comparison Tool'!$D$11="NR","",IF($C3697='Peer Comparison Tool'!$D$9,COUNT('ALLL &lt;50B Database'!$AI$1:AI3696)+1,""))</f>
        <v/>
      </c>
    </row>
    <row r="3698" spans="1:35" x14ac:dyDescent="0.25">
      <c r="A3698" t="s">
        <v>550</v>
      </c>
      <c r="B3698">
        <v>717232</v>
      </c>
      <c r="C3698" s="5" t="s">
        <v>462</v>
      </c>
      <c r="D3698" s="5" t="s">
        <v>4390</v>
      </c>
      <c r="E3698" s="5" t="s">
        <v>4388</v>
      </c>
      <c r="F3698" s="2">
        <v>400</v>
      </c>
      <c r="G3698" s="2">
        <v>109530</v>
      </c>
      <c r="H3698" s="2">
        <v>43938</v>
      </c>
      <c r="I3698" s="2">
        <v>3062</v>
      </c>
      <c r="J3698" s="2">
        <v>40876</v>
      </c>
      <c r="K3698" s="33">
        <v>9.7856933163714653E-3</v>
      </c>
      <c r="L3698" s="2">
        <v>400</v>
      </c>
      <c r="M3698" s="2">
        <v>99056</v>
      </c>
      <c r="N3698" s="2">
        <v>42211</v>
      </c>
      <c r="O3698" s="33">
        <v>9.4762028855037792E-3</v>
      </c>
      <c r="P3698" s="2">
        <v>400</v>
      </c>
      <c r="Q3698" s="2">
        <v>104178</v>
      </c>
      <c r="R3698" s="2">
        <v>41200</v>
      </c>
      <c r="S3698" s="35">
        <v>9.7087378640776691E-3</v>
      </c>
      <c r="T3698" t="s">
        <v>4388</v>
      </c>
      <c r="U3698" t="s">
        <v>4388</v>
      </c>
      <c r="V3698" s="5" t="s">
        <v>4390</v>
      </c>
      <c r="W3698" s="5">
        <v>0</v>
      </c>
      <c r="X3698" s="4">
        <v>7.6955452293796245E-5</v>
      </c>
      <c r="Y3698" s="6">
        <v>0</v>
      </c>
      <c r="Z3698" s="4">
        <v>2.3253497857388984E-4</v>
      </c>
      <c r="AA3698" s="5">
        <v>3849</v>
      </c>
      <c r="AC3698" s="16" t="str">
        <f t="shared" si="342"/>
        <v/>
      </c>
      <c r="AD3698" s="16" t="str">
        <f t="shared" si="343"/>
        <v/>
      </c>
      <c r="AE3698" s="16" t="str">
        <f t="shared" si="344"/>
        <v/>
      </c>
      <c r="AF3698" s="16" t="str">
        <f t="shared" si="345"/>
        <v/>
      </c>
      <c r="AG3698" s="16">
        <f t="shared" si="346"/>
        <v>9.7856933163714653E-3</v>
      </c>
      <c r="AH3698" s="16" t="str">
        <f t="shared" si="347"/>
        <v/>
      </c>
      <c r="AI3698" s="17">
        <f>IF('Peer Comparison Tool'!$D$11="NR","",IF($C3698='Peer Comparison Tool'!$D$9,COUNT('ALLL &lt;50B Database'!$AI$1:AI3697)+1,""))</f>
        <v>89</v>
      </c>
    </row>
    <row r="3699" spans="1:35" x14ac:dyDescent="0.25">
      <c r="A3699" t="s">
        <v>1672</v>
      </c>
      <c r="B3699">
        <v>575348</v>
      </c>
      <c r="C3699" s="5" t="s">
        <v>1578</v>
      </c>
      <c r="D3699" s="5" t="s">
        <v>4390</v>
      </c>
      <c r="E3699" s="5" t="s">
        <v>4388</v>
      </c>
      <c r="F3699" s="2">
        <v>833</v>
      </c>
      <c r="G3699" s="2">
        <v>109450</v>
      </c>
      <c r="H3699" s="2">
        <v>56804</v>
      </c>
      <c r="I3699" s="2">
        <v>3906</v>
      </c>
      <c r="J3699" s="2">
        <v>52898</v>
      </c>
      <c r="K3699" s="33">
        <v>1.5747287232031455E-2</v>
      </c>
      <c r="L3699" s="2">
        <v>843</v>
      </c>
      <c r="M3699" s="2">
        <v>101275</v>
      </c>
      <c r="N3699" s="2">
        <v>52820</v>
      </c>
      <c r="O3699" s="33">
        <v>1.595986368799697E-2</v>
      </c>
      <c r="P3699" s="2">
        <v>832</v>
      </c>
      <c r="Q3699" s="2">
        <v>98549</v>
      </c>
      <c r="R3699" s="2">
        <v>53607</v>
      </c>
      <c r="S3699" s="35">
        <v>1.5520361146865148E-2</v>
      </c>
      <c r="T3699" t="s">
        <v>4388</v>
      </c>
      <c r="U3699" t="s">
        <v>4388</v>
      </c>
      <c r="V3699" s="5" t="s">
        <v>4390</v>
      </c>
      <c r="W3699" s="5">
        <v>0</v>
      </c>
      <c r="X3699" s="4">
        <v>2.2692608516630686E-4</v>
      </c>
      <c r="Y3699" s="6">
        <v>1</v>
      </c>
      <c r="Z3699" s="4">
        <v>-4.3950254113182124E-4</v>
      </c>
      <c r="AA3699" s="5">
        <v>1354</v>
      </c>
      <c r="AC3699" s="16" t="str">
        <f t="shared" si="342"/>
        <v/>
      </c>
      <c r="AD3699" s="16" t="str">
        <f t="shared" si="343"/>
        <v/>
      </c>
      <c r="AE3699" s="16" t="str">
        <f t="shared" si="344"/>
        <v/>
      </c>
      <c r="AF3699" s="16" t="str">
        <f t="shared" si="345"/>
        <v/>
      </c>
      <c r="AG3699" s="16">
        <f t="shared" si="346"/>
        <v>1.5747287232031455E-2</v>
      </c>
      <c r="AH3699" s="16" t="str">
        <f t="shared" si="347"/>
        <v/>
      </c>
      <c r="AI3699" s="17" t="str">
        <f>IF('Peer Comparison Tool'!$D$11="NR","",IF($C3699='Peer Comparison Tool'!$D$9,COUNT('ALLL &lt;50B Database'!$AI$1:AI3698)+1,""))</f>
        <v/>
      </c>
    </row>
    <row r="3700" spans="1:35" x14ac:dyDescent="0.25">
      <c r="A3700" t="s">
        <v>3966</v>
      </c>
      <c r="B3700">
        <v>849076</v>
      </c>
      <c r="C3700" s="5" t="s">
        <v>3704</v>
      </c>
      <c r="D3700" s="5" t="s">
        <v>4390</v>
      </c>
      <c r="E3700" s="5" t="s">
        <v>4388</v>
      </c>
      <c r="F3700" s="2">
        <v>1304</v>
      </c>
      <c r="G3700" s="2">
        <v>109384</v>
      </c>
      <c r="H3700" s="2">
        <v>79333</v>
      </c>
      <c r="I3700" s="2">
        <v>2361</v>
      </c>
      <c r="J3700" s="2">
        <v>76972</v>
      </c>
      <c r="K3700" s="33">
        <v>1.6941225380657902E-2</v>
      </c>
      <c r="L3700" s="2">
        <v>1354</v>
      </c>
      <c r="M3700" s="2">
        <v>106059</v>
      </c>
      <c r="N3700" s="2">
        <v>79196</v>
      </c>
      <c r="O3700" s="33">
        <v>1.7096823071872318E-2</v>
      </c>
      <c r="P3700" s="2">
        <v>1361</v>
      </c>
      <c r="Q3700" s="2">
        <v>107198</v>
      </c>
      <c r="R3700" s="2">
        <v>78126</v>
      </c>
      <c r="S3700" s="35">
        <v>1.7420577016614189E-2</v>
      </c>
      <c r="T3700" t="s">
        <v>4388</v>
      </c>
      <c r="U3700" t="s">
        <v>4388</v>
      </c>
      <c r="V3700" s="5" t="s">
        <v>4390</v>
      </c>
      <c r="W3700" s="5">
        <v>0</v>
      </c>
      <c r="X3700" s="4">
        <v>-4.7935163595628702E-4</v>
      </c>
      <c r="Y3700" s="6">
        <v>-57</v>
      </c>
      <c r="Z3700" s="4">
        <v>3.2375394474187108E-4</v>
      </c>
      <c r="AA3700" s="5">
        <v>1054</v>
      </c>
      <c r="AC3700" s="16" t="str">
        <f t="shared" si="342"/>
        <v/>
      </c>
      <c r="AD3700" s="16" t="str">
        <f t="shared" si="343"/>
        <v/>
      </c>
      <c r="AE3700" s="16" t="str">
        <f t="shared" si="344"/>
        <v/>
      </c>
      <c r="AF3700" s="16" t="str">
        <f t="shared" si="345"/>
        <v/>
      </c>
      <c r="AG3700" s="16">
        <f t="shared" si="346"/>
        <v>1.6941225380657902E-2</v>
      </c>
      <c r="AH3700" s="16" t="str">
        <f t="shared" si="347"/>
        <v/>
      </c>
      <c r="AI3700" s="17" t="str">
        <f>IF('Peer Comparison Tool'!$D$11="NR","",IF($C3700='Peer Comparison Tool'!$D$9,COUNT('ALLL &lt;50B Database'!$AI$1:AI3699)+1,""))</f>
        <v/>
      </c>
    </row>
    <row r="3701" spans="1:35" x14ac:dyDescent="0.25">
      <c r="A3701" t="s">
        <v>2190</v>
      </c>
      <c r="B3701">
        <v>22552</v>
      </c>
      <c r="C3701" s="5" t="s">
        <v>2041</v>
      </c>
      <c r="D3701" s="5" t="s">
        <v>4390</v>
      </c>
      <c r="E3701" s="5" t="s">
        <v>4388</v>
      </c>
      <c r="F3701" s="2">
        <v>1227</v>
      </c>
      <c r="G3701" s="2">
        <v>109084</v>
      </c>
      <c r="H3701" s="2">
        <v>89168</v>
      </c>
      <c r="I3701" s="2">
        <v>2655</v>
      </c>
      <c r="J3701" s="2">
        <v>86513</v>
      </c>
      <c r="K3701" s="33">
        <v>1.4182839573243327E-2</v>
      </c>
      <c r="L3701" s="2">
        <v>1170</v>
      </c>
      <c r="M3701" s="2">
        <v>102206</v>
      </c>
      <c r="N3701" s="2">
        <v>88562</v>
      </c>
      <c r="O3701" s="33">
        <v>1.3211083760529346E-2</v>
      </c>
      <c r="P3701" s="2">
        <v>1196</v>
      </c>
      <c r="Q3701" s="2">
        <v>101819</v>
      </c>
      <c r="R3701" s="2">
        <v>88524</v>
      </c>
      <c r="S3701" s="35">
        <v>1.3510460440106637E-2</v>
      </c>
      <c r="T3701" t="s">
        <v>4388</v>
      </c>
      <c r="U3701" t="s">
        <v>4388</v>
      </c>
      <c r="V3701" s="5" t="s">
        <v>4390</v>
      </c>
      <c r="W3701" s="5">
        <v>0</v>
      </c>
      <c r="X3701" s="4">
        <v>6.723791331366899E-4</v>
      </c>
      <c r="Y3701" s="6">
        <v>31</v>
      </c>
      <c r="Z3701" s="4">
        <v>2.9937667957729078E-4</v>
      </c>
      <c r="AA3701" s="5">
        <v>1895</v>
      </c>
      <c r="AC3701" s="16" t="str">
        <f t="shared" si="342"/>
        <v/>
      </c>
      <c r="AD3701" s="16" t="str">
        <f t="shared" si="343"/>
        <v/>
      </c>
      <c r="AE3701" s="16" t="str">
        <f t="shared" si="344"/>
        <v/>
      </c>
      <c r="AF3701" s="16" t="str">
        <f t="shared" si="345"/>
        <v/>
      </c>
      <c r="AG3701" s="16">
        <f t="shared" si="346"/>
        <v>1.4182839573243327E-2</v>
      </c>
      <c r="AH3701" s="16" t="str">
        <f t="shared" si="347"/>
        <v/>
      </c>
      <c r="AI3701" s="17" t="str">
        <f>IF('Peer Comparison Tool'!$D$11="NR","",IF($C3701='Peer Comparison Tool'!$D$9,COUNT('ALLL &lt;50B Database'!$AI$1:AI3700)+1,""))</f>
        <v/>
      </c>
    </row>
    <row r="3702" spans="1:35" x14ac:dyDescent="0.25">
      <c r="A3702" t="s">
        <v>57</v>
      </c>
      <c r="B3702">
        <v>148340</v>
      </c>
      <c r="C3702" s="5" t="s">
        <v>716</v>
      </c>
      <c r="D3702" s="5" t="s">
        <v>4390</v>
      </c>
      <c r="E3702" s="5" t="s">
        <v>4388</v>
      </c>
      <c r="F3702" s="2">
        <v>543</v>
      </c>
      <c r="G3702" s="2">
        <v>109076</v>
      </c>
      <c r="H3702" s="2">
        <v>64400</v>
      </c>
      <c r="I3702" s="2">
        <v>5140</v>
      </c>
      <c r="J3702" s="2">
        <v>59260</v>
      </c>
      <c r="K3702" s="33">
        <v>9.1630104623692202E-3</v>
      </c>
      <c r="L3702" s="2">
        <v>551</v>
      </c>
      <c r="M3702" s="2">
        <v>92888</v>
      </c>
      <c r="N3702" s="2">
        <v>58647</v>
      </c>
      <c r="O3702" s="33">
        <v>9.3951949801353869E-3</v>
      </c>
      <c r="P3702" s="2">
        <v>551</v>
      </c>
      <c r="Q3702" s="2">
        <v>107515</v>
      </c>
      <c r="R3702" s="2">
        <v>59954</v>
      </c>
      <c r="S3702" s="35">
        <v>9.1903792907896062E-3</v>
      </c>
      <c r="T3702" t="s">
        <v>4388</v>
      </c>
      <c r="U3702" t="s">
        <v>4388</v>
      </c>
      <c r="V3702" s="5" t="s">
        <v>4390</v>
      </c>
      <c r="W3702" s="5">
        <v>0</v>
      </c>
      <c r="X3702" s="4">
        <v>-2.7368828420385946E-5</v>
      </c>
      <c r="Y3702" s="6">
        <v>-8</v>
      </c>
      <c r="Z3702" s="4">
        <v>-2.0481568934578066E-4</v>
      </c>
      <c r="AA3702" s="5">
        <v>4037</v>
      </c>
      <c r="AC3702" s="16" t="str">
        <f t="shared" si="342"/>
        <v/>
      </c>
      <c r="AD3702" s="16" t="str">
        <f t="shared" si="343"/>
        <v/>
      </c>
      <c r="AE3702" s="16" t="str">
        <f t="shared" si="344"/>
        <v/>
      </c>
      <c r="AF3702" s="16" t="str">
        <f t="shared" si="345"/>
        <v/>
      </c>
      <c r="AG3702" s="16">
        <f t="shared" si="346"/>
        <v>9.1630104623692202E-3</v>
      </c>
      <c r="AH3702" s="16" t="str">
        <f t="shared" si="347"/>
        <v/>
      </c>
      <c r="AI3702" s="17" t="str">
        <f>IF('Peer Comparison Tool'!$D$11="NR","",IF($C3702='Peer Comparison Tool'!$D$9,COUNT('ALLL &lt;50B Database'!$AI$1:AI3701)+1,""))</f>
        <v/>
      </c>
    </row>
    <row r="3703" spans="1:35" x14ac:dyDescent="0.25">
      <c r="A3703" t="s">
        <v>2683</v>
      </c>
      <c r="B3703">
        <v>954158</v>
      </c>
      <c r="C3703" s="5" t="s">
        <v>2642</v>
      </c>
      <c r="D3703" s="5" t="s">
        <v>4390</v>
      </c>
      <c r="E3703" s="5" t="s">
        <v>4388</v>
      </c>
      <c r="F3703" s="2">
        <v>426</v>
      </c>
      <c r="G3703" s="2">
        <v>108977</v>
      </c>
      <c r="H3703" s="2">
        <v>68361</v>
      </c>
      <c r="I3703" s="2">
        <v>2177</v>
      </c>
      <c r="J3703" s="2">
        <v>66184</v>
      </c>
      <c r="K3703" s="33">
        <v>6.4366009911761149E-3</v>
      </c>
      <c r="L3703" s="2">
        <v>696</v>
      </c>
      <c r="M3703" s="2">
        <v>105248</v>
      </c>
      <c r="N3703" s="2">
        <v>69765</v>
      </c>
      <c r="O3703" s="33">
        <v>9.976349172221028E-3</v>
      </c>
      <c r="P3703" s="2">
        <v>697</v>
      </c>
      <c r="Q3703" s="2">
        <v>102756</v>
      </c>
      <c r="R3703" s="2">
        <v>63841</v>
      </c>
      <c r="S3703" s="35">
        <v>1.0917748782130606E-2</v>
      </c>
      <c r="T3703" t="s">
        <v>4388</v>
      </c>
      <c r="U3703" t="s">
        <v>4388</v>
      </c>
      <c r="V3703" s="5" t="s">
        <v>4390</v>
      </c>
      <c r="W3703" s="5">
        <v>0</v>
      </c>
      <c r="X3703" s="4">
        <v>-4.4811477909544916E-3</v>
      </c>
      <c r="Y3703" s="6">
        <v>-271</v>
      </c>
      <c r="Z3703" s="4">
        <v>9.4139960990957845E-4</v>
      </c>
      <c r="AA3703" s="5">
        <v>4539</v>
      </c>
      <c r="AC3703" s="16" t="str">
        <f t="shared" si="342"/>
        <v/>
      </c>
      <c r="AD3703" s="16" t="str">
        <f t="shared" si="343"/>
        <v/>
      </c>
      <c r="AE3703" s="16" t="str">
        <f t="shared" si="344"/>
        <v/>
      </c>
      <c r="AF3703" s="16" t="str">
        <f t="shared" si="345"/>
        <v/>
      </c>
      <c r="AG3703" s="16">
        <f t="shared" si="346"/>
        <v>6.4366009911761149E-3</v>
      </c>
      <c r="AH3703" s="16" t="str">
        <f t="shared" si="347"/>
        <v/>
      </c>
      <c r="AI3703" s="17" t="str">
        <f>IF('Peer Comparison Tool'!$D$11="NR","",IF($C3703='Peer Comparison Tool'!$D$9,COUNT('ALLL &lt;50B Database'!$AI$1:AI3702)+1,""))</f>
        <v/>
      </c>
    </row>
    <row r="3704" spans="1:35" x14ac:dyDescent="0.25">
      <c r="A3704" t="s">
        <v>4288</v>
      </c>
      <c r="B3704">
        <v>159645</v>
      </c>
      <c r="C3704" s="5" t="s">
        <v>4163</v>
      </c>
      <c r="D3704" s="5" t="s">
        <v>4390</v>
      </c>
      <c r="E3704" s="5" t="s">
        <v>4388</v>
      </c>
      <c r="F3704" s="2">
        <v>478</v>
      </c>
      <c r="G3704" s="2">
        <v>108637</v>
      </c>
      <c r="H3704" s="2">
        <v>50255</v>
      </c>
      <c r="I3704" s="2">
        <v>1668</v>
      </c>
      <c r="J3704" s="2">
        <v>48587</v>
      </c>
      <c r="K3704" s="33">
        <v>9.8380225163109472E-3</v>
      </c>
      <c r="L3704" s="2">
        <v>477</v>
      </c>
      <c r="M3704" s="2">
        <v>102931</v>
      </c>
      <c r="N3704" s="2">
        <v>45974</v>
      </c>
      <c r="O3704" s="33">
        <v>1.0375429590638186E-2</v>
      </c>
      <c r="P3704" s="2">
        <v>476</v>
      </c>
      <c r="Q3704" s="2">
        <v>102723</v>
      </c>
      <c r="R3704" s="2">
        <v>46694</v>
      </c>
      <c r="S3704" s="35">
        <v>1.0194029211461859E-2</v>
      </c>
      <c r="T3704" t="s">
        <v>4388</v>
      </c>
      <c r="U3704" t="s">
        <v>4388</v>
      </c>
      <c r="V3704" s="5" t="s">
        <v>4390</v>
      </c>
      <c r="W3704" s="5">
        <v>0</v>
      </c>
      <c r="X3704" s="4">
        <v>-3.5600669515091152E-4</v>
      </c>
      <c r="Y3704" s="6">
        <v>2</v>
      </c>
      <c r="Z3704" s="4">
        <v>-1.8140037917632745E-4</v>
      </c>
      <c r="AA3704" s="5">
        <v>3830</v>
      </c>
      <c r="AC3704" s="16" t="str">
        <f t="shared" si="342"/>
        <v/>
      </c>
      <c r="AD3704" s="16" t="str">
        <f t="shared" si="343"/>
        <v/>
      </c>
      <c r="AE3704" s="16" t="str">
        <f t="shared" si="344"/>
        <v/>
      </c>
      <c r="AF3704" s="16" t="str">
        <f t="shared" si="345"/>
        <v/>
      </c>
      <c r="AG3704" s="16">
        <f t="shared" si="346"/>
        <v>9.8380225163109472E-3</v>
      </c>
      <c r="AH3704" s="16" t="str">
        <f t="shared" si="347"/>
        <v/>
      </c>
      <c r="AI3704" s="17" t="str">
        <f>IF('Peer Comparison Tool'!$D$11="NR","",IF($C3704='Peer Comparison Tool'!$D$9,COUNT('ALLL &lt;50B Database'!$AI$1:AI3703)+1,""))</f>
        <v/>
      </c>
    </row>
    <row r="3705" spans="1:35" x14ac:dyDescent="0.25">
      <c r="A3705" t="s">
        <v>2199</v>
      </c>
      <c r="B3705">
        <v>945950</v>
      </c>
      <c r="C3705" s="5" t="s">
        <v>2041</v>
      </c>
      <c r="D3705" s="5" t="s">
        <v>4390</v>
      </c>
      <c r="E3705" s="5" t="s">
        <v>4388</v>
      </c>
      <c r="F3705" s="2">
        <v>600</v>
      </c>
      <c r="G3705" s="2">
        <v>108592</v>
      </c>
      <c r="H3705" s="2">
        <v>66325</v>
      </c>
      <c r="I3705" s="2">
        <v>6949</v>
      </c>
      <c r="J3705" s="2">
        <v>59376</v>
      </c>
      <c r="K3705" s="33">
        <v>1.0105092966855295E-2</v>
      </c>
      <c r="L3705" s="2">
        <v>520</v>
      </c>
      <c r="M3705" s="2">
        <v>90163</v>
      </c>
      <c r="N3705" s="2">
        <v>55650</v>
      </c>
      <c r="O3705" s="33">
        <v>9.3441150044923631E-3</v>
      </c>
      <c r="P3705" s="2">
        <v>550</v>
      </c>
      <c r="Q3705" s="2">
        <v>87763</v>
      </c>
      <c r="R3705" s="2">
        <v>58321</v>
      </c>
      <c r="S3705" s="35">
        <v>9.4305653195247002E-3</v>
      </c>
      <c r="T3705" t="s">
        <v>4388</v>
      </c>
      <c r="U3705" t="s">
        <v>4388</v>
      </c>
      <c r="V3705" s="5" t="s">
        <v>4390</v>
      </c>
      <c r="W3705" s="5">
        <v>0</v>
      </c>
      <c r="X3705" s="4">
        <v>6.745276473305948E-4</v>
      </c>
      <c r="Y3705" s="6">
        <v>50</v>
      </c>
      <c r="Z3705" s="4">
        <v>8.6450315032337091E-5</v>
      </c>
      <c r="AA3705" s="5">
        <v>3749</v>
      </c>
      <c r="AC3705" s="16" t="str">
        <f t="shared" si="342"/>
        <v/>
      </c>
      <c r="AD3705" s="16" t="str">
        <f t="shared" si="343"/>
        <v/>
      </c>
      <c r="AE3705" s="16" t="str">
        <f t="shared" si="344"/>
        <v/>
      </c>
      <c r="AF3705" s="16" t="str">
        <f t="shared" si="345"/>
        <v/>
      </c>
      <c r="AG3705" s="16">
        <f t="shared" si="346"/>
        <v>1.0105092966855295E-2</v>
      </c>
      <c r="AH3705" s="16" t="str">
        <f t="shared" si="347"/>
        <v/>
      </c>
      <c r="AI3705" s="17" t="str">
        <f>IF('Peer Comparison Tool'!$D$11="NR","",IF($C3705='Peer Comparison Tool'!$D$9,COUNT('ALLL &lt;50B Database'!$AI$1:AI3704)+1,""))</f>
        <v/>
      </c>
    </row>
    <row r="3706" spans="1:35" x14ac:dyDescent="0.25">
      <c r="A3706" t="s">
        <v>3548</v>
      </c>
      <c r="B3706">
        <v>884376</v>
      </c>
      <c r="C3706" s="5" t="s">
        <v>3516</v>
      </c>
      <c r="D3706" s="5" t="s">
        <v>4390</v>
      </c>
      <c r="E3706" s="5" t="s">
        <v>4388</v>
      </c>
      <c r="F3706" s="2">
        <v>850</v>
      </c>
      <c r="G3706" s="2">
        <v>108395</v>
      </c>
      <c r="H3706" s="2">
        <v>58671</v>
      </c>
      <c r="I3706" s="2">
        <v>997</v>
      </c>
      <c r="J3706" s="2">
        <v>57674</v>
      </c>
      <c r="K3706" s="33">
        <v>1.4738010195235287E-2</v>
      </c>
      <c r="L3706" s="2">
        <v>851</v>
      </c>
      <c r="M3706" s="2">
        <v>100823</v>
      </c>
      <c r="N3706" s="2">
        <v>56115</v>
      </c>
      <c r="O3706" s="33">
        <v>1.5165285574267129E-2</v>
      </c>
      <c r="P3706" s="2">
        <v>850</v>
      </c>
      <c r="Q3706" s="2">
        <v>102536</v>
      </c>
      <c r="R3706" s="2">
        <v>56671</v>
      </c>
      <c r="S3706" s="35">
        <v>1.4998853028886027E-2</v>
      </c>
      <c r="T3706" t="s">
        <v>4388</v>
      </c>
      <c r="U3706" t="s">
        <v>4388</v>
      </c>
      <c r="V3706" s="5" t="s">
        <v>4390</v>
      </c>
      <c r="W3706" s="5">
        <v>0</v>
      </c>
      <c r="X3706" s="4">
        <v>-2.6084283365073943E-4</v>
      </c>
      <c r="Y3706" s="6">
        <v>0</v>
      </c>
      <c r="Z3706" s="4">
        <v>-1.6643254538110247E-4</v>
      </c>
      <c r="AA3706" s="5">
        <v>1690</v>
      </c>
      <c r="AC3706" s="16" t="str">
        <f t="shared" si="342"/>
        <v/>
      </c>
      <c r="AD3706" s="16" t="str">
        <f t="shared" si="343"/>
        <v/>
      </c>
      <c r="AE3706" s="16" t="str">
        <f t="shared" si="344"/>
        <v/>
      </c>
      <c r="AF3706" s="16" t="str">
        <f t="shared" si="345"/>
        <v/>
      </c>
      <c r="AG3706" s="16">
        <f t="shared" si="346"/>
        <v>1.4738010195235287E-2</v>
      </c>
      <c r="AH3706" s="16" t="str">
        <f t="shared" si="347"/>
        <v/>
      </c>
      <c r="AI3706" s="17" t="str">
        <f>IF('Peer Comparison Tool'!$D$11="NR","",IF($C3706='Peer Comparison Tool'!$D$9,COUNT('ALLL &lt;50B Database'!$AI$1:AI3705)+1,""))</f>
        <v/>
      </c>
    </row>
    <row r="3707" spans="1:35" x14ac:dyDescent="0.25">
      <c r="A3707" t="s">
        <v>1179</v>
      </c>
      <c r="B3707">
        <v>667346</v>
      </c>
      <c r="C3707" s="5" t="s">
        <v>926</v>
      </c>
      <c r="D3707" s="5" t="s">
        <v>4390</v>
      </c>
      <c r="E3707" s="5" t="s">
        <v>4388</v>
      </c>
      <c r="F3707" s="2">
        <v>774</v>
      </c>
      <c r="G3707" s="2">
        <v>108355</v>
      </c>
      <c r="H3707" s="2">
        <v>69071</v>
      </c>
      <c r="I3707" s="2">
        <v>911</v>
      </c>
      <c r="J3707" s="2">
        <v>68160</v>
      </c>
      <c r="K3707" s="33">
        <v>1.1355633802816902E-2</v>
      </c>
      <c r="L3707" s="2">
        <v>734</v>
      </c>
      <c r="M3707" s="2">
        <v>105336</v>
      </c>
      <c r="N3707" s="2">
        <v>69639</v>
      </c>
      <c r="O3707" s="33">
        <v>1.0540070937262166E-2</v>
      </c>
      <c r="P3707" s="2">
        <v>732</v>
      </c>
      <c r="Q3707" s="2">
        <v>103961</v>
      </c>
      <c r="R3707" s="2">
        <v>67967</v>
      </c>
      <c r="S3707" s="35">
        <v>1.0769932467226743E-2</v>
      </c>
      <c r="T3707" t="s">
        <v>4388</v>
      </c>
      <c r="U3707" t="s">
        <v>4388</v>
      </c>
      <c r="V3707" s="5" t="s">
        <v>4390</v>
      </c>
      <c r="W3707" s="5">
        <v>0</v>
      </c>
      <c r="X3707" s="4">
        <v>5.8570133559015906E-4</v>
      </c>
      <c r="Y3707" s="6">
        <v>42</v>
      </c>
      <c r="Z3707" s="4">
        <v>2.2986152996457704E-4</v>
      </c>
      <c r="AA3707" s="5">
        <v>3227</v>
      </c>
      <c r="AC3707" s="16" t="str">
        <f t="shared" si="342"/>
        <v/>
      </c>
      <c r="AD3707" s="16" t="str">
        <f t="shared" si="343"/>
        <v/>
      </c>
      <c r="AE3707" s="16" t="str">
        <f t="shared" si="344"/>
        <v/>
      </c>
      <c r="AF3707" s="16" t="str">
        <f t="shared" si="345"/>
        <v/>
      </c>
      <c r="AG3707" s="16">
        <f t="shared" si="346"/>
        <v>1.1355633802816902E-2</v>
      </c>
      <c r="AH3707" s="16" t="str">
        <f t="shared" si="347"/>
        <v/>
      </c>
      <c r="AI3707" s="17" t="str">
        <f>IF('Peer Comparison Tool'!$D$11="NR","",IF($C3707='Peer Comparison Tool'!$D$9,COUNT('ALLL &lt;50B Database'!$AI$1:AI3706)+1,""))</f>
        <v/>
      </c>
    </row>
    <row r="3708" spans="1:35" x14ac:dyDescent="0.25">
      <c r="A3708" t="s">
        <v>677</v>
      </c>
      <c r="B3708">
        <v>989534</v>
      </c>
      <c r="C3708" s="5" t="s">
        <v>561</v>
      </c>
      <c r="D3708" s="5" t="s">
        <v>4390</v>
      </c>
      <c r="E3708" s="5" t="s">
        <v>4388</v>
      </c>
      <c r="F3708" s="2">
        <v>1143</v>
      </c>
      <c r="G3708" s="2">
        <v>108225</v>
      </c>
      <c r="H3708" s="2">
        <v>71185</v>
      </c>
      <c r="I3708" s="2">
        <v>3400</v>
      </c>
      <c r="J3708" s="2">
        <v>67785</v>
      </c>
      <c r="K3708" s="33">
        <v>1.6862137641071032E-2</v>
      </c>
      <c r="L3708" s="2">
        <v>1111</v>
      </c>
      <c r="M3708" s="2">
        <v>95040</v>
      </c>
      <c r="N3708" s="2">
        <v>70841</v>
      </c>
      <c r="O3708" s="33">
        <v>1.5683008427323161E-2</v>
      </c>
      <c r="P3708" s="2">
        <v>1157</v>
      </c>
      <c r="Q3708" s="2">
        <v>101213</v>
      </c>
      <c r="R3708" s="2">
        <v>70986</v>
      </c>
      <c r="S3708" s="35">
        <v>1.629898853295016E-2</v>
      </c>
      <c r="T3708" t="s">
        <v>4388</v>
      </c>
      <c r="U3708" t="s">
        <v>4388</v>
      </c>
      <c r="V3708" s="5" t="s">
        <v>4390</v>
      </c>
      <c r="W3708" s="5">
        <v>0</v>
      </c>
      <c r="X3708" s="4">
        <v>5.6314910812087227E-4</v>
      </c>
      <c r="Y3708" s="6">
        <v>-14</v>
      </c>
      <c r="Z3708" s="4">
        <v>6.1598010562699881E-4</v>
      </c>
      <c r="AA3708" s="5">
        <v>1069</v>
      </c>
      <c r="AC3708" s="16" t="str">
        <f t="shared" si="342"/>
        <v/>
      </c>
      <c r="AD3708" s="16" t="str">
        <f t="shared" si="343"/>
        <v/>
      </c>
      <c r="AE3708" s="16" t="str">
        <f t="shared" si="344"/>
        <v/>
      </c>
      <c r="AF3708" s="16" t="str">
        <f t="shared" si="345"/>
        <v/>
      </c>
      <c r="AG3708" s="16">
        <f t="shared" si="346"/>
        <v>1.6862137641071032E-2</v>
      </c>
      <c r="AH3708" s="16" t="str">
        <f t="shared" si="347"/>
        <v/>
      </c>
      <c r="AI3708" s="17" t="str">
        <f>IF('Peer Comparison Tool'!$D$11="NR","",IF($C3708='Peer Comparison Tool'!$D$9,COUNT('ALLL &lt;50B Database'!$AI$1:AI3707)+1,""))</f>
        <v/>
      </c>
    </row>
    <row r="3709" spans="1:35" x14ac:dyDescent="0.25">
      <c r="A3709" t="s">
        <v>1183</v>
      </c>
      <c r="B3709">
        <v>250476</v>
      </c>
      <c r="C3709" s="5" t="s">
        <v>926</v>
      </c>
      <c r="D3709" s="5" t="s">
        <v>4390</v>
      </c>
      <c r="E3709" s="5" t="s">
        <v>4388</v>
      </c>
      <c r="F3709" s="2">
        <v>634</v>
      </c>
      <c r="G3709" s="2">
        <v>108183</v>
      </c>
      <c r="H3709" s="2">
        <v>49032</v>
      </c>
      <c r="I3709" s="2">
        <v>0</v>
      </c>
      <c r="J3709" s="2">
        <v>49032</v>
      </c>
      <c r="K3709" s="33">
        <v>1.2930331212269539E-2</v>
      </c>
      <c r="L3709" s="2">
        <v>576</v>
      </c>
      <c r="M3709" s="2">
        <v>136927</v>
      </c>
      <c r="N3709" s="2">
        <v>46804</v>
      </c>
      <c r="O3709" s="33">
        <v>1.2306640458080506E-2</v>
      </c>
      <c r="P3709" s="2">
        <v>581</v>
      </c>
      <c r="Q3709" s="2">
        <v>102206</v>
      </c>
      <c r="R3709" s="2">
        <v>43968</v>
      </c>
      <c r="S3709" s="35">
        <v>1.32141557496361E-2</v>
      </c>
      <c r="T3709" t="s">
        <v>4388</v>
      </c>
      <c r="U3709" t="s">
        <v>4388</v>
      </c>
      <c r="V3709" s="5" t="s">
        <v>4390</v>
      </c>
      <c r="W3709" s="5">
        <v>0</v>
      </c>
      <c r="X3709" s="4">
        <v>-2.838245373665612E-4</v>
      </c>
      <c r="Y3709" s="6">
        <v>53</v>
      </c>
      <c r="Z3709" s="4">
        <v>9.0751529155559327E-4</v>
      </c>
      <c r="AA3709" s="5">
        <v>2475</v>
      </c>
      <c r="AC3709" s="16" t="str">
        <f t="shared" si="342"/>
        <v/>
      </c>
      <c r="AD3709" s="16" t="str">
        <f t="shared" si="343"/>
        <v/>
      </c>
      <c r="AE3709" s="16" t="str">
        <f t="shared" si="344"/>
        <v/>
      </c>
      <c r="AF3709" s="16" t="str">
        <f t="shared" si="345"/>
        <v/>
      </c>
      <c r="AG3709" s="16">
        <f t="shared" si="346"/>
        <v>1.2930331212269539E-2</v>
      </c>
      <c r="AH3709" s="16" t="str">
        <f t="shared" si="347"/>
        <v/>
      </c>
      <c r="AI3709" s="17" t="str">
        <f>IF('Peer Comparison Tool'!$D$11="NR","",IF($C3709='Peer Comparison Tool'!$D$9,COUNT('ALLL &lt;50B Database'!$AI$1:AI3708)+1,""))</f>
        <v/>
      </c>
    </row>
    <row r="3710" spans="1:35" x14ac:dyDescent="0.25">
      <c r="A3710" t="s">
        <v>2478</v>
      </c>
      <c r="B3710">
        <v>3448425</v>
      </c>
      <c r="C3710" s="5" t="s">
        <v>2299</v>
      </c>
      <c r="D3710" s="5" t="s">
        <v>4390</v>
      </c>
      <c r="E3710" s="5" t="s">
        <v>4388</v>
      </c>
      <c r="F3710" s="2">
        <v>357</v>
      </c>
      <c r="G3710" s="2">
        <v>107971</v>
      </c>
      <c r="H3710" s="2">
        <v>44522</v>
      </c>
      <c r="I3710" s="2">
        <v>10559</v>
      </c>
      <c r="J3710" s="2">
        <v>33963</v>
      </c>
      <c r="K3710" s="33">
        <v>1.0511438918823425E-2</v>
      </c>
      <c r="L3710" s="2">
        <v>356</v>
      </c>
      <c r="M3710" s="2">
        <v>82863</v>
      </c>
      <c r="N3710" s="2">
        <v>34437</v>
      </c>
      <c r="O3710" s="33">
        <v>1.0337718151987687E-2</v>
      </c>
      <c r="P3710" s="2">
        <v>358</v>
      </c>
      <c r="Q3710" s="2">
        <v>88751</v>
      </c>
      <c r="R3710" s="2">
        <v>30145</v>
      </c>
      <c r="S3710" s="35">
        <v>1.1875932990545696E-2</v>
      </c>
      <c r="T3710" t="s">
        <v>4388</v>
      </c>
      <c r="U3710" t="s">
        <v>4388</v>
      </c>
      <c r="V3710" s="5" t="s">
        <v>4390</v>
      </c>
      <c r="W3710" s="5">
        <v>0</v>
      </c>
      <c r="X3710" s="4">
        <v>-1.3644940717222713E-3</v>
      </c>
      <c r="Y3710" s="6">
        <v>-1</v>
      </c>
      <c r="Z3710" s="4">
        <v>1.538214838558009E-3</v>
      </c>
      <c r="AA3710" s="5">
        <v>3597</v>
      </c>
      <c r="AC3710" s="16" t="str">
        <f t="shared" si="342"/>
        <v/>
      </c>
      <c r="AD3710" s="16" t="str">
        <f t="shared" si="343"/>
        <v/>
      </c>
      <c r="AE3710" s="16" t="str">
        <f t="shared" si="344"/>
        <v/>
      </c>
      <c r="AF3710" s="16" t="str">
        <f t="shared" si="345"/>
        <v/>
      </c>
      <c r="AG3710" s="16">
        <f t="shared" si="346"/>
        <v>1.0511438918823425E-2</v>
      </c>
      <c r="AH3710" s="16" t="str">
        <f t="shared" si="347"/>
        <v/>
      </c>
      <c r="AI3710" s="17" t="str">
        <f>IF('Peer Comparison Tool'!$D$11="NR","",IF($C3710='Peer Comparison Tool'!$D$9,COUNT('ALLL &lt;50B Database'!$AI$1:AI3709)+1,""))</f>
        <v/>
      </c>
    </row>
    <row r="3711" spans="1:35" x14ac:dyDescent="0.25">
      <c r="A3711" t="s">
        <v>2785</v>
      </c>
      <c r="B3711">
        <v>662350</v>
      </c>
      <c r="C3711" s="5" t="s">
        <v>2711</v>
      </c>
      <c r="D3711" s="5" t="s">
        <v>4390</v>
      </c>
      <c r="E3711" s="5" t="s">
        <v>4388</v>
      </c>
      <c r="F3711" s="2">
        <v>801</v>
      </c>
      <c r="G3711" s="2">
        <v>107676</v>
      </c>
      <c r="H3711" s="2">
        <v>65447</v>
      </c>
      <c r="I3711" s="2">
        <v>1408</v>
      </c>
      <c r="J3711" s="2">
        <v>64039</v>
      </c>
      <c r="K3711" s="33">
        <v>1.2508002935711051E-2</v>
      </c>
      <c r="L3711" s="2">
        <v>793</v>
      </c>
      <c r="M3711" s="2">
        <v>91956</v>
      </c>
      <c r="N3711" s="2">
        <v>50249</v>
      </c>
      <c r="O3711" s="33">
        <v>1.5781408585245477E-2</v>
      </c>
      <c r="P3711" s="2">
        <v>797</v>
      </c>
      <c r="Q3711" s="2">
        <v>97280</v>
      </c>
      <c r="R3711" s="2">
        <v>52685</v>
      </c>
      <c r="S3711" s="35">
        <v>1.5127645439878523E-2</v>
      </c>
      <c r="T3711" t="s">
        <v>4388</v>
      </c>
      <c r="U3711" t="s">
        <v>4388</v>
      </c>
      <c r="V3711" s="5" t="s">
        <v>4390</v>
      </c>
      <c r="W3711" s="5">
        <v>0</v>
      </c>
      <c r="X3711" s="4">
        <v>-2.6196425041674718E-3</v>
      </c>
      <c r="Y3711" s="6">
        <v>4</v>
      </c>
      <c r="Z3711" s="4">
        <v>-6.537631453669545E-4</v>
      </c>
      <c r="AA3711" s="5">
        <v>2699</v>
      </c>
      <c r="AC3711" s="16" t="str">
        <f t="shared" si="342"/>
        <v/>
      </c>
      <c r="AD3711" s="16" t="str">
        <f t="shared" si="343"/>
        <v/>
      </c>
      <c r="AE3711" s="16" t="str">
        <f t="shared" si="344"/>
        <v/>
      </c>
      <c r="AF3711" s="16" t="str">
        <f t="shared" si="345"/>
        <v/>
      </c>
      <c r="AG3711" s="16">
        <f t="shared" si="346"/>
        <v>1.2508002935711051E-2</v>
      </c>
      <c r="AH3711" s="16" t="str">
        <f t="shared" si="347"/>
        <v/>
      </c>
      <c r="AI3711" s="17" t="str">
        <f>IF('Peer Comparison Tool'!$D$11="NR","",IF($C3711='Peer Comparison Tool'!$D$9,COUNT('ALLL &lt;50B Database'!$AI$1:AI3710)+1,""))</f>
        <v/>
      </c>
    </row>
    <row r="3712" spans="1:35" x14ac:dyDescent="0.25">
      <c r="A3712" t="s">
        <v>795</v>
      </c>
      <c r="B3712">
        <v>750846</v>
      </c>
      <c r="C3712" s="5" t="s">
        <v>716</v>
      </c>
      <c r="D3712" s="5" t="s">
        <v>4390</v>
      </c>
      <c r="E3712" s="5" t="s">
        <v>4388</v>
      </c>
      <c r="F3712" s="2">
        <v>1861</v>
      </c>
      <c r="G3712" s="2">
        <v>107640</v>
      </c>
      <c r="H3712" s="2">
        <v>83685</v>
      </c>
      <c r="I3712" s="2">
        <v>3718</v>
      </c>
      <c r="J3712" s="2">
        <v>79967</v>
      </c>
      <c r="K3712" s="33">
        <v>2.3272099741143221E-2</v>
      </c>
      <c r="L3712" s="2">
        <v>1768</v>
      </c>
      <c r="M3712" s="2">
        <v>100867</v>
      </c>
      <c r="N3712" s="2">
        <v>78364</v>
      </c>
      <c r="O3712" s="33">
        <v>2.2561380225613801E-2</v>
      </c>
      <c r="P3712" s="2">
        <v>1790</v>
      </c>
      <c r="Q3712" s="2">
        <v>108023</v>
      </c>
      <c r="R3712" s="2">
        <v>82302</v>
      </c>
      <c r="S3712" s="35">
        <v>2.1749167699448374E-2</v>
      </c>
      <c r="T3712" t="s">
        <v>4388</v>
      </c>
      <c r="U3712" t="s">
        <v>4388</v>
      </c>
      <c r="V3712" s="5" t="s">
        <v>4390</v>
      </c>
      <c r="W3712" s="5">
        <v>0</v>
      </c>
      <c r="X3712" s="4">
        <v>1.5229320416948466E-3</v>
      </c>
      <c r="Y3712" s="6">
        <v>71</v>
      </c>
      <c r="Z3712" s="4">
        <v>-8.1221252616542686E-4</v>
      </c>
      <c r="AA3712" s="5">
        <v>322</v>
      </c>
      <c r="AC3712" s="16" t="str">
        <f t="shared" si="342"/>
        <v/>
      </c>
      <c r="AD3712" s="16" t="str">
        <f t="shared" si="343"/>
        <v/>
      </c>
      <c r="AE3712" s="16" t="str">
        <f t="shared" si="344"/>
        <v/>
      </c>
      <c r="AF3712" s="16" t="str">
        <f t="shared" si="345"/>
        <v/>
      </c>
      <c r="AG3712" s="16">
        <f t="shared" si="346"/>
        <v>2.3272099741143221E-2</v>
      </c>
      <c r="AH3712" s="16" t="str">
        <f t="shared" si="347"/>
        <v/>
      </c>
      <c r="AI3712" s="17" t="str">
        <f>IF('Peer Comparison Tool'!$D$11="NR","",IF($C3712='Peer Comparison Tool'!$D$9,COUNT('ALLL &lt;50B Database'!$AI$1:AI3711)+1,""))</f>
        <v/>
      </c>
    </row>
    <row r="3713" spans="1:35" x14ac:dyDescent="0.25">
      <c r="A3713" t="s">
        <v>89</v>
      </c>
      <c r="B3713">
        <v>522034</v>
      </c>
      <c r="C3713" s="5" t="s">
        <v>6</v>
      </c>
      <c r="D3713" s="5" t="s">
        <v>4390</v>
      </c>
      <c r="E3713" s="5" t="s">
        <v>4388</v>
      </c>
      <c r="F3713" s="2">
        <v>423</v>
      </c>
      <c r="G3713" s="2">
        <v>107638</v>
      </c>
      <c r="H3713" s="2">
        <v>58286</v>
      </c>
      <c r="I3713" s="2">
        <v>7646</v>
      </c>
      <c r="J3713" s="2">
        <v>50640</v>
      </c>
      <c r="K3713" s="33">
        <v>8.3530805687203787E-3</v>
      </c>
      <c r="L3713" s="2">
        <v>392</v>
      </c>
      <c r="M3713" s="2">
        <v>93907</v>
      </c>
      <c r="N3713" s="2">
        <v>48331</v>
      </c>
      <c r="O3713" s="33">
        <v>8.1107363803769837E-3</v>
      </c>
      <c r="P3713" s="2">
        <v>407</v>
      </c>
      <c r="Q3713" s="2">
        <v>94886</v>
      </c>
      <c r="R3713" s="2">
        <v>50437</v>
      </c>
      <c r="S3713" s="35">
        <v>8.0694728076610416E-3</v>
      </c>
      <c r="T3713" t="s">
        <v>4388</v>
      </c>
      <c r="U3713" t="s">
        <v>4388</v>
      </c>
      <c r="V3713" s="5" t="s">
        <v>4390</v>
      </c>
      <c r="W3713" s="5">
        <v>0</v>
      </c>
      <c r="X3713" s="4">
        <v>2.8360776105933704E-4</v>
      </c>
      <c r="Y3713" s="6">
        <v>16</v>
      </c>
      <c r="Z3713" s="4">
        <v>-4.1263572715942096E-5</v>
      </c>
      <c r="AA3713" s="5">
        <v>4243</v>
      </c>
      <c r="AC3713" s="16" t="str">
        <f t="shared" si="342"/>
        <v/>
      </c>
      <c r="AD3713" s="16" t="str">
        <f t="shared" si="343"/>
        <v/>
      </c>
      <c r="AE3713" s="16" t="str">
        <f t="shared" si="344"/>
        <v/>
      </c>
      <c r="AF3713" s="16" t="str">
        <f t="shared" si="345"/>
        <v/>
      </c>
      <c r="AG3713" s="16">
        <f t="shared" si="346"/>
        <v>8.3530805687203787E-3</v>
      </c>
      <c r="AH3713" s="16" t="str">
        <f t="shared" si="347"/>
        <v/>
      </c>
      <c r="AI3713" s="17" t="str">
        <f>IF('Peer Comparison Tool'!$D$11="NR","",IF($C3713='Peer Comparison Tool'!$D$9,COUNT('ALLL &lt;50B Database'!$AI$1:AI3712)+1,""))</f>
        <v/>
      </c>
    </row>
    <row r="3714" spans="1:35" x14ac:dyDescent="0.25">
      <c r="A3714" t="s">
        <v>3492</v>
      </c>
      <c r="B3714">
        <v>19972</v>
      </c>
      <c r="C3714" s="5" t="s">
        <v>3374</v>
      </c>
      <c r="D3714" s="5" t="s">
        <v>4390</v>
      </c>
      <c r="E3714" s="5" t="s">
        <v>4388</v>
      </c>
      <c r="F3714" s="2">
        <v>400</v>
      </c>
      <c r="G3714" s="2">
        <v>107626</v>
      </c>
      <c r="H3714" s="2">
        <v>44517</v>
      </c>
      <c r="I3714" s="2">
        <v>0</v>
      </c>
      <c r="J3714" s="2">
        <v>44517</v>
      </c>
      <c r="K3714" s="33">
        <v>8.9853314464137298E-3</v>
      </c>
      <c r="L3714" s="2">
        <v>400</v>
      </c>
      <c r="M3714" s="2">
        <v>102271</v>
      </c>
      <c r="N3714" s="2">
        <v>45804</v>
      </c>
      <c r="O3714" s="33">
        <v>8.732861758798359E-3</v>
      </c>
      <c r="P3714" s="2">
        <v>400</v>
      </c>
      <c r="Q3714" s="2">
        <v>103920</v>
      </c>
      <c r="R3714" s="2">
        <v>44900</v>
      </c>
      <c r="S3714" s="35">
        <v>8.9086859688195987E-3</v>
      </c>
      <c r="T3714" t="s">
        <v>4388</v>
      </c>
      <c r="U3714" t="s">
        <v>4388</v>
      </c>
      <c r="V3714" s="5" t="s">
        <v>4390</v>
      </c>
      <c r="W3714" s="5">
        <v>0</v>
      </c>
      <c r="X3714" s="4">
        <v>7.6645477594131095E-5</v>
      </c>
      <c r="Y3714" s="6">
        <v>0</v>
      </c>
      <c r="Z3714" s="4">
        <v>1.7582421002123975E-4</v>
      </c>
      <c r="AA3714" s="5">
        <v>4083</v>
      </c>
      <c r="AC3714" s="16" t="str">
        <f t="shared" si="342"/>
        <v/>
      </c>
      <c r="AD3714" s="16" t="str">
        <f t="shared" si="343"/>
        <v/>
      </c>
      <c r="AE3714" s="16" t="str">
        <f t="shared" si="344"/>
        <v/>
      </c>
      <c r="AF3714" s="16" t="str">
        <f t="shared" si="345"/>
        <v/>
      </c>
      <c r="AG3714" s="16">
        <f t="shared" si="346"/>
        <v>8.9853314464137298E-3</v>
      </c>
      <c r="AH3714" s="16" t="str">
        <f t="shared" si="347"/>
        <v/>
      </c>
      <c r="AI3714" s="17" t="str">
        <f>IF('Peer Comparison Tool'!$D$11="NR","",IF($C3714='Peer Comparison Tool'!$D$9,COUNT('ALLL &lt;50B Database'!$AI$1:AI3713)+1,""))</f>
        <v/>
      </c>
    </row>
    <row r="3715" spans="1:35" x14ac:dyDescent="0.25">
      <c r="A3715" t="s">
        <v>795</v>
      </c>
      <c r="B3715">
        <v>527749</v>
      </c>
      <c r="C3715" s="5" t="s">
        <v>716</v>
      </c>
      <c r="D3715" s="5" t="s">
        <v>4390</v>
      </c>
      <c r="E3715" s="5" t="s">
        <v>4388</v>
      </c>
      <c r="F3715" s="2">
        <v>657</v>
      </c>
      <c r="G3715" s="2">
        <v>107599</v>
      </c>
      <c r="H3715" s="2">
        <v>54059</v>
      </c>
      <c r="I3715" s="2">
        <v>3080</v>
      </c>
      <c r="J3715" s="2">
        <v>50979</v>
      </c>
      <c r="K3715" s="33">
        <v>1.2887659624551287E-2</v>
      </c>
      <c r="L3715" s="2">
        <v>648</v>
      </c>
      <c r="M3715" s="2">
        <v>96211</v>
      </c>
      <c r="N3715" s="2">
        <v>53262</v>
      </c>
      <c r="O3715" s="33">
        <v>1.2166272389320717E-2</v>
      </c>
      <c r="P3715" s="2">
        <v>649</v>
      </c>
      <c r="Q3715" s="2">
        <v>102761</v>
      </c>
      <c r="R3715" s="2">
        <v>50559</v>
      </c>
      <c r="S3715" s="35">
        <v>1.2836488063450622E-2</v>
      </c>
      <c r="T3715" t="s">
        <v>4388</v>
      </c>
      <c r="U3715" t="s">
        <v>4388</v>
      </c>
      <c r="V3715" s="5" t="s">
        <v>4390</v>
      </c>
      <c r="W3715" s="5">
        <v>0</v>
      </c>
      <c r="X3715" s="4">
        <v>5.1171561100665092E-5</v>
      </c>
      <c r="Y3715" s="6">
        <v>8</v>
      </c>
      <c r="Z3715" s="4">
        <v>6.7021567412990472E-4</v>
      </c>
      <c r="AA3715" s="5">
        <v>2499</v>
      </c>
      <c r="AC3715" s="16" t="str">
        <f t="shared" ref="AC3715:AC3778" si="348">IF(AND($G3715&gt;=10000000,$G3715&lt;50000000),$K3715,"")</f>
        <v/>
      </c>
      <c r="AD3715" s="16" t="str">
        <f t="shared" ref="AD3715:AD3778" si="349">IF(AND($G3715&gt;=5000000,$G3715&lt;9999999),$K3715,"")</f>
        <v/>
      </c>
      <c r="AE3715" s="16" t="str">
        <f t="shared" ref="AE3715:AE3778" si="350">IF(AND($G3715&gt;=1000000,$G3715&lt;4999999),$K3715,"")</f>
        <v/>
      </c>
      <c r="AF3715" s="16" t="str">
        <f t="shared" ref="AF3715:AF3778" si="351">IF(AND($G3715&gt;=500000,$G3715&lt;999999),$K3715,"")</f>
        <v/>
      </c>
      <c r="AG3715" s="16">
        <f t="shared" ref="AG3715:AG3778" si="352">IF(AND($G3715&gt;=100000,$G3715&lt;499999),$K3715,"")</f>
        <v>1.2887659624551287E-2</v>
      </c>
      <c r="AH3715" s="16" t="str">
        <f t="shared" ref="AH3715:AH3778" si="353">IF(AND($G3715&gt;=0,$G3715&lt;99999),$K3715,"")</f>
        <v/>
      </c>
      <c r="AI3715" s="17" t="str">
        <f>IF('Peer Comparison Tool'!$D$11="NR","",IF($C3715='Peer Comparison Tool'!$D$9,COUNT('ALLL &lt;50B Database'!$AI$1:AI3714)+1,""))</f>
        <v/>
      </c>
    </row>
    <row r="3716" spans="1:35" x14ac:dyDescent="0.25">
      <c r="A3716" t="s">
        <v>1499</v>
      </c>
      <c r="B3716">
        <v>972750</v>
      </c>
      <c r="C3716" s="5" t="s">
        <v>1389</v>
      </c>
      <c r="D3716" s="5" t="s">
        <v>4390</v>
      </c>
      <c r="E3716" s="5" t="s">
        <v>4388</v>
      </c>
      <c r="F3716" s="2">
        <v>943</v>
      </c>
      <c r="G3716" s="2">
        <v>107591</v>
      </c>
      <c r="H3716" s="2">
        <v>74786</v>
      </c>
      <c r="I3716" s="2">
        <v>7506</v>
      </c>
      <c r="J3716" s="2">
        <v>67280</v>
      </c>
      <c r="K3716" s="33">
        <v>1.4016052318668253E-2</v>
      </c>
      <c r="L3716" s="2">
        <v>977</v>
      </c>
      <c r="M3716" s="2">
        <v>100156</v>
      </c>
      <c r="N3716" s="2">
        <v>67598</v>
      </c>
      <c r="O3716" s="33">
        <v>1.4453090328116217E-2</v>
      </c>
      <c r="P3716" s="2">
        <v>983</v>
      </c>
      <c r="Q3716" s="2">
        <v>97746</v>
      </c>
      <c r="R3716" s="2">
        <v>69993</v>
      </c>
      <c r="S3716" s="35">
        <v>1.4044261569014045E-2</v>
      </c>
      <c r="T3716" t="s">
        <v>4388</v>
      </c>
      <c r="U3716" t="s">
        <v>4388</v>
      </c>
      <c r="V3716" s="5" t="s">
        <v>4390</v>
      </c>
      <c r="W3716" s="5">
        <v>0</v>
      </c>
      <c r="X3716" s="4">
        <v>-2.8209250345792233E-5</v>
      </c>
      <c r="Y3716" s="6">
        <v>-40</v>
      </c>
      <c r="Z3716" s="4">
        <v>-4.0882875910217172E-4</v>
      </c>
      <c r="AA3716" s="5">
        <v>1975</v>
      </c>
      <c r="AC3716" s="16" t="str">
        <f t="shared" si="348"/>
        <v/>
      </c>
      <c r="AD3716" s="16" t="str">
        <f t="shared" si="349"/>
        <v/>
      </c>
      <c r="AE3716" s="16" t="str">
        <f t="shared" si="350"/>
        <v/>
      </c>
      <c r="AF3716" s="16" t="str">
        <f t="shared" si="351"/>
        <v/>
      </c>
      <c r="AG3716" s="16">
        <f t="shared" si="352"/>
        <v>1.4016052318668253E-2</v>
      </c>
      <c r="AH3716" s="16" t="str">
        <f t="shared" si="353"/>
        <v/>
      </c>
      <c r="AI3716" s="17" t="str">
        <f>IF('Peer Comparison Tool'!$D$11="NR","",IF($C3716='Peer Comparison Tool'!$D$9,COUNT('ALLL &lt;50B Database'!$AI$1:AI3715)+1,""))</f>
        <v/>
      </c>
    </row>
    <row r="3717" spans="1:35" x14ac:dyDescent="0.25">
      <c r="A3717" t="s">
        <v>2682</v>
      </c>
      <c r="B3717">
        <v>1008553</v>
      </c>
      <c r="C3717" s="5" t="s">
        <v>2642</v>
      </c>
      <c r="D3717" s="5" t="s">
        <v>4390</v>
      </c>
      <c r="E3717" s="5" t="s">
        <v>4388</v>
      </c>
      <c r="F3717" s="2">
        <v>769</v>
      </c>
      <c r="G3717" s="2">
        <v>107529</v>
      </c>
      <c r="H3717" s="2">
        <v>86867</v>
      </c>
      <c r="I3717" s="2">
        <v>957</v>
      </c>
      <c r="J3717" s="2">
        <v>85910</v>
      </c>
      <c r="K3717" s="33">
        <v>8.9512280293330224E-3</v>
      </c>
      <c r="L3717" s="2">
        <v>949</v>
      </c>
      <c r="M3717" s="2">
        <v>107873</v>
      </c>
      <c r="N3717" s="2">
        <v>82014</v>
      </c>
      <c r="O3717" s="33">
        <v>1.1571195161801644E-2</v>
      </c>
      <c r="P3717" s="2">
        <v>847</v>
      </c>
      <c r="Q3717" s="2">
        <v>110639</v>
      </c>
      <c r="R3717" s="2">
        <v>83066</v>
      </c>
      <c r="S3717" s="35">
        <v>1.0196711049045338E-2</v>
      </c>
      <c r="T3717" t="s">
        <v>4388</v>
      </c>
      <c r="U3717" t="s">
        <v>4388</v>
      </c>
      <c r="V3717" s="5" t="s">
        <v>4390</v>
      </c>
      <c r="W3717" s="5">
        <v>0</v>
      </c>
      <c r="X3717" s="4">
        <v>-1.2454830197123155E-3</v>
      </c>
      <c r="Y3717" s="6">
        <v>-78</v>
      </c>
      <c r="Z3717" s="4">
        <v>-1.3744841127563065E-3</v>
      </c>
      <c r="AA3717" s="5">
        <v>4090</v>
      </c>
      <c r="AC3717" s="16" t="str">
        <f t="shared" si="348"/>
        <v/>
      </c>
      <c r="AD3717" s="16" t="str">
        <f t="shared" si="349"/>
        <v/>
      </c>
      <c r="AE3717" s="16" t="str">
        <f t="shared" si="350"/>
        <v/>
      </c>
      <c r="AF3717" s="16" t="str">
        <f t="shared" si="351"/>
        <v/>
      </c>
      <c r="AG3717" s="16">
        <f t="shared" si="352"/>
        <v>8.9512280293330224E-3</v>
      </c>
      <c r="AH3717" s="16" t="str">
        <f t="shared" si="353"/>
        <v/>
      </c>
      <c r="AI3717" s="17" t="str">
        <f>IF('Peer Comparison Tool'!$D$11="NR","",IF($C3717='Peer Comparison Tool'!$D$9,COUNT('ALLL &lt;50B Database'!$AI$1:AI3716)+1,""))</f>
        <v/>
      </c>
    </row>
    <row r="3718" spans="1:35" x14ac:dyDescent="0.25">
      <c r="A3718" t="s">
        <v>2472</v>
      </c>
      <c r="B3718">
        <v>956358</v>
      </c>
      <c r="C3718" s="5" t="s">
        <v>2299</v>
      </c>
      <c r="D3718" s="5" t="s">
        <v>4390</v>
      </c>
      <c r="E3718" s="5" t="s">
        <v>4388</v>
      </c>
      <c r="F3718" s="2">
        <v>741</v>
      </c>
      <c r="G3718" s="2">
        <v>107468</v>
      </c>
      <c r="H3718" s="2">
        <v>69733</v>
      </c>
      <c r="I3718" s="2">
        <v>1345</v>
      </c>
      <c r="J3718" s="2">
        <v>68388</v>
      </c>
      <c r="K3718" s="33">
        <v>1.0835234251623091E-2</v>
      </c>
      <c r="L3718" s="2">
        <v>640</v>
      </c>
      <c r="M3718" s="2">
        <v>95366</v>
      </c>
      <c r="N3718" s="2">
        <v>64966</v>
      </c>
      <c r="O3718" s="33">
        <v>9.8513068374226527E-3</v>
      </c>
      <c r="P3718" s="2">
        <v>687</v>
      </c>
      <c r="Q3718" s="2">
        <v>95793</v>
      </c>
      <c r="R3718" s="2">
        <v>67408</v>
      </c>
      <c r="S3718" s="35">
        <v>1.0191668644671255E-2</v>
      </c>
      <c r="T3718" t="s">
        <v>4388</v>
      </c>
      <c r="U3718" t="s">
        <v>4388</v>
      </c>
      <c r="V3718" s="5" t="s">
        <v>4390</v>
      </c>
      <c r="W3718" s="5">
        <v>0</v>
      </c>
      <c r="X3718" s="4">
        <v>6.4356560695183647E-4</v>
      </c>
      <c r="Y3718" s="6">
        <v>54</v>
      </c>
      <c r="Z3718" s="4">
        <v>3.4036180724860213E-4</v>
      </c>
      <c r="AA3718" s="5">
        <v>3444</v>
      </c>
      <c r="AC3718" s="16" t="str">
        <f t="shared" si="348"/>
        <v/>
      </c>
      <c r="AD3718" s="16" t="str">
        <f t="shared" si="349"/>
        <v/>
      </c>
      <c r="AE3718" s="16" t="str">
        <f t="shared" si="350"/>
        <v/>
      </c>
      <c r="AF3718" s="16" t="str">
        <f t="shared" si="351"/>
        <v/>
      </c>
      <c r="AG3718" s="16">
        <f t="shared" si="352"/>
        <v>1.0835234251623091E-2</v>
      </c>
      <c r="AH3718" s="16" t="str">
        <f t="shared" si="353"/>
        <v/>
      </c>
      <c r="AI3718" s="17" t="str">
        <f>IF('Peer Comparison Tool'!$D$11="NR","",IF($C3718='Peer Comparison Tool'!$D$9,COUNT('ALLL &lt;50B Database'!$AI$1:AI3717)+1,""))</f>
        <v/>
      </c>
    </row>
    <row r="3719" spans="1:35" x14ac:dyDescent="0.25">
      <c r="A3719" t="s">
        <v>554</v>
      </c>
      <c r="B3719">
        <v>2939001</v>
      </c>
      <c r="C3719" s="5" t="s">
        <v>462</v>
      </c>
      <c r="D3719" s="5" t="s">
        <v>4390</v>
      </c>
      <c r="E3719" s="5" t="s">
        <v>4388</v>
      </c>
      <c r="F3719" s="2">
        <v>674</v>
      </c>
      <c r="G3719" s="2">
        <v>107401</v>
      </c>
      <c r="H3719" s="2">
        <v>65716</v>
      </c>
      <c r="I3719" s="2">
        <v>12337</v>
      </c>
      <c r="J3719" s="2">
        <v>53379</v>
      </c>
      <c r="K3719" s="33">
        <v>1.2626688398059163E-2</v>
      </c>
      <c r="L3719" s="2">
        <v>626</v>
      </c>
      <c r="M3719" s="2">
        <v>79583</v>
      </c>
      <c r="N3719" s="2">
        <v>56124</v>
      </c>
      <c r="O3719" s="33">
        <v>1.1153873565676002E-2</v>
      </c>
      <c r="P3719" s="2">
        <v>643</v>
      </c>
      <c r="Q3719" s="2">
        <v>86361</v>
      </c>
      <c r="R3719" s="2">
        <v>56209</v>
      </c>
      <c r="S3719" s="35">
        <v>1.1439449198526927E-2</v>
      </c>
      <c r="T3719" t="s">
        <v>4388</v>
      </c>
      <c r="U3719" t="s">
        <v>4388</v>
      </c>
      <c r="V3719" s="5" t="s">
        <v>4390</v>
      </c>
      <c r="W3719" s="5">
        <v>0</v>
      </c>
      <c r="X3719" s="4">
        <v>1.1872391995322359E-3</v>
      </c>
      <c r="Y3719" s="6">
        <v>31</v>
      </c>
      <c r="Z3719" s="4">
        <v>2.8557563285092416E-4</v>
      </c>
      <c r="AA3719" s="5">
        <v>2627</v>
      </c>
      <c r="AC3719" s="16" t="str">
        <f t="shared" si="348"/>
        <v/>
      </c>
      <c r="AD3719" s="16" t="str">
        <f t="shared" si="349"/>
        <v/>
      </c>
      <c r="AE3719" s="16" t="str">
        <f t="shared" si="350"/>
        <v/>
      </c>
      <c r="AF3719" s="16" t="str">
        <f t="shared" si="351"/>
        <v/>
      </c>
      <c r="AG3719" s="16">
        <f t="shared" si="352"/>
        <v>1.2626688398059163E-2</v>
      </c>
      <c r="AH3719" s="16" t="str">
        <f t="shared" si="353"/>
        <v/>
      </c>
      <c r="AI3719" s="17">
        <f>IF('Peer Comparison Tool'!$D$11="NR","",IF($C3719='Peer Comparison Tool'!$D$9,COUNT('ALLL &lt;50B Database'!$AI$1:AI3718)+1,""))</f>
        <v>90</v>
      </c>
    </row>
    <row r="3720" spans="1:35" x14ac:dyDescent="0.25">
      <c r="A3720" t="s">
        <v>1181</v>
      </c>
      <c r="B3720">
        <v>370347</v>
      </c>
      <c r="C3720" s="5" t="s">
        <v>926</v>
      </c>
      <c r="D3720" s="5" t="s">
        <v>4390</v>
      </c>
      <c r="E3720" s="5" t="s">
        <v>4388</v>
      </c>
      <c r="F3720" s="2">
        <v>1253</v>
      </c>
      <c r="G3720" s="2">
        <v>107396</v>
      </c>
      <c r="H3720" s="2">
        <v>84510</v>
      </c>
      <c r="I3720" s="2">
        <v>5188</v>
      </c>
      <c r="J3720" s="2">
        <v>79322</v>
      </c>
      <c r="K3720" s="33">
        <v>1.5796374271954818E-2</v>
      </c>
      <c r="L3720" s="2">
        <v>1245</v>
      </c>
      <c r="M3720" s="2">
        <v>100990</v>
      </c>
      <c r="N3720" s="2">
        <v>86615</v>
      </c>
      <c r="O3720" s="33">
        <v>1.4373953703169197E-2</v>
      </c>
      <c r="P3720" s="2">
        <v>1244</v>
      </c>
      <c r="Q3720" s="2">
        <v>102522</v>
      </c>
      <c r="R3720" s="2">
        <v>84546</v>
      </c>
      <c r="S3720" s="35">
        <v>1.4713883566342583E-2</v>
      </c>
      <c r="T3720" t="s">
        <v>4388</v>
      </c>
      <c r="U3720" t="s">
        <v>4388</v>
      </c>
      <c r="V3720" s="5" t="s">
        <v>4390</v>
      </c>
      <c r="W3720" s="5">
        <v>0</v>
      </c>
      <c r="X3720" s="4">
        <v>1.0824907056122355E-3</v>
      </c>
      <c r="Y3720" s="6">
        <v>9</v>
      </c>
      <c r="Z3720" s="4">
        <v>3.3992986317338617E-4</v>
      </c>
      <c r="AA3720" s="5">
        <v>1341</v>
      </c>
      <c r="AC3720" s="16" t="str">
        <f t="shared" si="348"/>
        <v/>
      </c>
      <c r="AD3720" s="16" t="str">
        <f t="shared" si="349"/>
        <v/>
      </c>
      <c r="AE3720" s="16" t="str">
        <f t="shared" si="350"/>
        <v/>
      </c>
      <c r="AF3720" s="16" t="str">
        <f t="shared" si="351"/>
        <v/>
      </c>
      <c r="AG3720" s="16">
        <f t="shared" si="352"/>
        <v>1.5796374271954818E-2</v>
      </c>
      <c r="AH3720" s="16" t="str">
        <f t="shared" si="353"/>
        <v/>
      </c>
      <c r="AI3720" s="17" t="str">
        <f>IF('Peer Comparison Tool'!$D$11="NR","",IF($C3720='Peer Comparison Tool'!$D$9,COUNT('ALLL &lt;50B Database'!$AI$1:AI3719)+1,""))</f>
        <v/>
      </c>
    </row>
    <row r="3721" spans="1:35" x14ac:dyDescent="0.25">
      <c r="A3721" t="s">
        <v>403</v>
      </c>
      <c r="B3721">
        <v>2506328</v>
      </c>
      <c r="C3721" s="5" t="s">
        <v>343</v>
      </c>
      <c r="D3721" s="5" t="s">
        <v>4390</v>
      </c>
      <c r="E3721" s="5" t="s">
        <v>4388</v>
      </c>
      <c r="F3721" s="2">
        <v>415</v>
      </c>
      <c r="G3721" s="2">
        <v>107394</v>
      </c>
      <c r="H3721" s="2">
        <v>37168</v>
      </c>
      <c r="I3721" s="2">
        <v>1638</v>
      </c>
      <c r="J3721" s="2">
        <v>35530</v>
      </c>
      <c r="K3721" s="33">
        <v>1.1680270194202083E-2</v>
      </c>
      <c r="L3721" s="2">
        <v>424</v>
      </c>
      <c r="M3721" s="2">
        <v>112140</v>
      </c>
      <c r="N3721" s="2">
        <v>47775</v>
      </c>
      <c r="O3721" s="33">
        <v>8.8749345892203037E-3</v>
      </c>
      <c r="P3721" s="2">
        <v>424</v>
      </c>
      <c r="Q3721" s="2">
        <v>100861</v>
      </c>
      <c r="R3721" s="2">
        <v>41788</v>
      </c>
      <c r="S3721" s="35">
        <v>1.014645352732842E-2</v>
      </c>
      <c r="T3721" t="s">
        <v>4388</v>
      </c>
      <c r="U3721" t="s">
        <v>4388</v>
      </c>
      <c r="V3721" s="5" t="s">
        <v>4390</v>
      </c>
      <c r="W3721" s="5">
        <v>0</v>
      </c>
      <c r="X3721" s="4">
        <v>1.5338166668736625E-3</v>
      </c>
      <c r="Y3721" s="6">
        <v>-9</v>
      </c>
      <c r="Z3721" s="4">
        <v>1.2715189381081165E-3</v>
      </c>
      <c r="AA3721" s="5">
        <v>3077</v>
      </c>
      <c r="AC3721" s="16" t="str">
        <f t="shared" si="348"/>
        <v/>
      </c>
      <c r="AD3721" s="16" t="str">
        <f t="shared" si="349"/>
        <v/>
      </c>
      <c r="AE3721" s="16" t="str">
        <f t="shared" si="350"/>
        <v/>
      </c>
      <c r="AF3721" s="16" t="str">
        <f t="shared" si="351"/>
        <v/>
      </c>
      <c r="AG3721" s="16">
        <f t="shared" si="352"/>
        <v>1.1680270194202083E-2</v>
      </c>
      <c r="AH3721" s="16" t="str">
        <f t="shared" si="353"/>
        <v/>
      </c>
      <c r="AI3721" s="17" t="str">
        <f>IF('Peer Comparison Tool'!$D$11="NR","",IF($C3721='Peer Comparison Tool'!$D$9,COUNT('ALLL &lt;50B Database'!$AI$1:AI3720)+1,""))</f>
        <v/>
      </c>
    </row>
    <row r="3722" spans="1:35" x14ac:dyDescent="0.25">
      <c r="A3722" t="s">
        <v>2904</v>
      </c>
      <c r="B3722">
        <v>670775</v>
      </c>
      <c r="C3722" s="5" t="s">
        <v>2850</v>
      </c>
      <c r="D3722" s="5" t="s">
        <v>4390</v>
      </c>
      <c r="E3722" s="5" t="s">
        <v>4388</v>
      </c>
      <c r="F3722" s="2">
        <v>630</v>
      </c>
      <c r="G3722" s="2">
        <v>107314</v>
      </c>
      <c r="H3722" s="2">
        <v>85186</v>
      </c>
      <c r="I3722" s="2">
        <v>0</v>
      </c>
      <c r="J3722" s="2">
        <v>85186</v>
      </c>
      <c r="K3722" s="33">
        <v>7.3955814335688961E-3</v>
      </c>
      <c r="L3722" s="2">
        <v>694</v>
      </c>
      <c r="M3722" s="2">
        <v>104358</v>
      </c>
      <c r="N3722" s="2">
        <v>81813</v>
      </c>
      <c r="O3722" s="33">
        <v>8.4827594636549212E-3</v>
      </c>
      <c r="P3722" s="2">
        <v>719</v>
      </c>
      <c r="Q3722" s="2">
        <v>103509</v>
      </c>
      <c r="R3722" s="2">
        <v>83631</v>
      </c>
      <c r="S3722" s="35">
        <v>8.597290478411115E-3</v>
      </c>
      <c r="T3722" t="s">
        <v>4388</v>
      </c>
      <c r="U3722" t="s">
        <v>4388</v>
      </c>
      <c r="V3722" s="5" t="s">
        <v>4390</v>
      </c>
      <c r="W3722" s="5">
        <v>0</v>
      </c>
      <c r="X3722" s="4">
        <v>-1.2017090448422189E-3</v>
      </c>
      <c r="Y3722" s="6">
        <v>-89</v>
      </c>
      <c r="Z3722" s="4">
        <v>1.1453101475619384E-4</v>
      </c>
      <c r="AA3722" s="5">
        <v>4400</v>
      </c>
      <c r="AC3722" s="16" t="str">
        <f t="shared" si="348"/>
        <v/>
      </c>
      <c r="AD3722" s="16" t="str">
        <f t="shared" si="349"/>
        <v/>
      </c>
      <c r="AE3722" s="16" t="str">
        <f t="shared" si="350"/>
        <v/>
      </c>
      <c r="AF3722" s="16" t="str">
        <f t="shared" si="351"/>
        <v/>
      </c>
      <c r="AG3722" s="16">
        <f t="shared" si="352"/>
        <v>7.3955814335688961E-3</v>
      </c>
      <c r="AH3722" s="16" t="str">
        <f t="shared" si="353"/>
        <v/>
      </c>
      <c r="AI3722" s="17" t="str">
        <f>IF('Peer Comparison Tool'!$D$11="NR","",IF($C3722='Peer Comparison Tool'!$D$9,COUNT('ALLL &lt;50B Database'!$AI$1:AI3721)+1,""))</f>
        <v/>
      </c>
    </row>
    <row r="3723" spans="1:35" x14ac:dyDescent="0.25">
      <c r="A3723" t="s">
        <v>866</v>
      </c>
      <c r="B3723">
        <v>952846</v>
      </c>
      <c r="C3723" s="5" t="s">
        <v>716</v>
      </c>
      <c r="D3723" s="5" t="s">
        <v>4390</v>
      </c>
      <c r="E3723" s="5" t="s">
        <v>4388</v>
      </c>
      <c r="F3723" s="2">
        <v>1072</v>
      </c>
      <c r="G3723" s="2">
        <v>107198</v>
      </c>
      <c r="H3723" s="2">
        <v>81831</v>
      </c>
      <c r="I3723" s="2">
        <v>5609</v>
      </c>
      <c r="J3723" s="2">
        <v>76222</v>
      </c>
      <c r="K3723" s="33">
        <v>1.4064180945133951E-2</v>
      </c>
      <c r="L3723" s="2">
        <v>982</v>
      </c>
      <c r="M3723" s="2">
        <v>97383</v>
      </c>
      <c r="N3723" s="2">
        <v>78315</v>
      </c>
      <c r="O3723" s="33">
        <v>1.2539104896890762E-2</v>
      </c>
      <c r="P3723" s="2">
        <v>1027</v>
      </c>
      <c r="Q3723" s="2">
        <v>98831</v>
      </c>
      <c r="R3723" s="2">
        <v>78192</v>
      </c>
      <c r="S3723" s="35">
        <v>1.3134335993452016E-2</v>
      </c>
      <c r="T3723" t="s">
        <v>4388</v>
      </c>
      <c r="U3723" t="s">
        <v>4388</v>
      </c>
      <c r="V3723" s="5" t="s">
        <v>4390</v>
      </c>
      <c r="W3723" s="5">
        <v>0</v>
      </c>
      <c r="X3723" s="4">
        <v>9.298449516819355E-4</v>
      </c>
      <c r="Y3723" s="6">
        <v>45</v>
      </c>
      <c r="Z3723" s="4">
        <v>5.9523109656125367E-4</v>
      </c>
      <c r="AA3723" s="5">
        <v>1957</v>
      </c>
      <c r="AC3723" s="16" t="str">
        <f t="shared" si="348"/>
        <v/>
      </c>
      <c r="AD3723" s="16" t="str">
        <f t="shared" si="349"/>
        <v/>
      </c>
      <c r="AE3723" s="16" t="str">
        <f t="shared" si="350"/>
        <v/>
      </c>
      <c r="AF3723" s="16" t="str">
        <f t="shared" si="351"/>
        <v/>
      </c>
      <c r="AG3723" s="16">
        <f t="shared" si="352"/>
        <v>1.4064180945133951E-2</v>
      </c>
      <c r="AH3723" s="16" t="str">
        <f t="shared" si="353"/>
        <v/>
      </c>
      <c r="AI3723" s="17" t="str">
        <f>IF('Peer Comparison Tool'!$D$11="NR","",IF($C3723='Peer Comparison Tool'!$D$9,COUNT('ALLL &lt;50B Database'!$AI$1:AI3722)+1,""))</f>
        <v/>
      </c>
    </row>
    <row r="3724" spans="1:35" x14ac:dyDescent="0.25">
      <c r="A3724" t="s">
        <v>1207</v>
      </c>
      <c r="B3724">
        <v>670748</v>
      </c>
      <c r="C3724" s="5" t="s">
        <v>926</v>
      </c>
      <c r="D3724" s="5" t="s">
        <v>4390</v>
      </c>
      <c r="E3724" s="5" t="s">
        <v>4388</v>
      </c>
      <c r="F3724" s="2">
        <v>711</v>
      </c>
      <c r="G3724" s="2">
        <v>106912</v>
      </c>
      <c r="H3724" s="2">
        <v>50772</v>
      </c>
      <c r="I3724" s="2">
        <v>9967</v>
      </c>
      <c r="J3724" s="2">
        <v>40805</v>
      </c>
      <c r="K3724" s="33">
        <v>1.7424335253032715E-2</v>
      </c>
      <c r="L3724" s="2">
        <v>616</v>
      </c>
      <c r="M3724" s="2">
        <v>85888</v>
      </c>
      <c r="N3724" s="2">
        <v>40455</v>
      </c>
      <c r="O3724" s="33">
        <v>1.5226795204548263E-2</v>
      </c>
      <c r="P3724" s="2">
        <v>660</v>
      </c>
      <c r="Q3724" s="2">
        <v>87603</v>
      </c>
      <c r="R3724" s="2">
        <v>40656</v>
      </c>
      <c r="S3724" s="35">
        <v>1.6233766233766232E-2</v>
      </c>
      <c r="T3724" t="s">
        <v>4388</v>
      </c>
      <c r="U3724" t="s">
        <v>4388</v>
      </c>
      <c r="V3724" s="5" t="s">
        <v>4390</v>
      </c>
      <c r="W3724" s="5">
        <v>0</v>
      </c>
      <c r="X3724" s="4">
        <v>1.1905690192664832E-3</v>
      </c>
      <c r="Y3724" s="6">
        <v>51</v>
      </c>
      <c r="Z3724" s="4">
        <v>1.0069710292179689E-3</v>
      </c>
      <c r="AA3724" s="5">
        <v>951</v>
      </c>
      <c r="AC3724" s="16" t="str">
        <f t="shared" si="348"/>
        <v/>
      </c>
      <c r="AD3724" s="16" t="str">
        <f t="shared" si="349"/>
        <v/>
      </c>
      <c r="AE3724" s="16" t="str">
        <f t="shared" si="350"/>
        <v/>
      </c>
      <c r="AF3724" s="16" t="str">
        <f t="shared" si="351"/>
        <v/>
      </c>
      <c r="AG3724" s="16">
        <f t="shared" si="352"/>
        <v>1.7424335253032715E-2</v>
      </c>
      <c r="AH3724" s="16" t="str">
        <f t="shared" si="353"/>
        <v/>
      </c>
      <c r="AI3724" s="17" t="str">
        <f>IF('Peer Comparison Tool'!$D$11="NR","",IF($C3724='Peer Comparison Tool'!$D$9,COUNT('ALLL &lt;50B Database'!$AI$1:AI3723)+1,""))</f>
        <v/>
      </c>
    </row>
    <row r="3725" spans="1:35" x14ac:dyDescent="0.25">
      <c r="A3725" t="s">
        <v>4293</v>
      </c>
      <c r="B3725">
        <v>219044</v>
      </c>
      <c r="C3725" s="5" t="s">
        <v>4163</v>
      </c>
      <c r="D3725" s="5" t="s">
        <v>4390</v>
      </c>
      <c r="E3725" s="5" t="s">
        <v>4388</v>
      </c>
      <c r="F3725" s="2">
        <v>929</v>
      </c>
      <c r="G3725" s="2">
        <v>106792</v>
      </c>
      <c r="H3725" s="2">
        <v>72814</v>
      </c>
      <c r="I3725" s="2">
        <v>70</v>
      </c>
      <c r="J3725" s="2">
        <v>72744</v>
      </c>
      <c r="K3725" s="33">
        <v>1.2770812713075992E-2</v>
      </c>
      <c r="L3725" s="2">
        <v>848</v>
      </c>
      <c r="M3725" s="2">
        <v>98372</v>
      </c>
      <c r="N3725" s="2">
        <v>69987</v>
      </c>
      <c r="O3725" s="33">
        <v>1.2116535928100932E-2</v>
      </c>
      <c r="P3725" s="2">
        <v>880</v>
      </c>
      <c r="Q3725" s="2">
        <v>93135</v>
      </c>
      <c r="R3725" s="2">
        <v>70691</v>
      </c>
      <c r="S3725" s="35">
        <v>1.2448543661852286E-2</v>
      </c>
      <c r="T3725" t="s">
        <v>4388</v>
      </c>
      <c r="U3725" t="s">
        <v>4388</v>
      </c>
      <c r="V3725" s="5" t="s">
        <v>4390</v>
      </c>
      <c r="W3725" s="5">
        <v>0</v>
      </c>
      <c r="X3725" s="4">
        <v>3.2226905122370586E-4</v>
      </c>
      <c r="Y3725" s="6">
        <v>49</v>
      </c>
      <c r="Z3725" s="4">
        <v>3.3200773375135356E-4</v>
      </c>
      <c r="AA3725" s="5">
        <v>2562</v>
      </c>
      <c r="AC3725" s="16" t="str">
        <f t="shared" si="348"/>
        <v/>
      </c>
      <c r="AD3725" s="16" t="str">
        <f t="shared" si="349"/>
        <v/>
      </c>
      <c r="AE3725" s="16" t="str">
        <f t="shared" si="350"/>
        <v/>
      </c>
      <c r="AF3725" s="16" t="str">
        <f t="shared" si="351"/>
        <v/>
      </c>
      <c r="AG3725" s="16">
        <f t="shared" si="352"/>
        <v>1.2770812713075992E-2</v>
      </c>
      <c r="AH3725" s="16" t="str">
        <f t="shared" si="353"/>
        <v/>
      </c>
      <c r="AI3725" s="17" t="str">
        <f>IF('Peer Comparison Tool'!$D$11="NR","",IF($C3725='Peer Comparison Tool'!$D$9,COUNT('ALLL &lt;50B Database'!$AI$1:AI3724)+1,""))</f>
        <v/>
      </c>
    </row>
    <row r="3726" spans="1:35" x14ac:dyDescent="0.25">
      <c r="A3726" t="s">
        <v>3165</v>
      </c>
      <c r="B3726">
        <v>1390324</v>
      </c>
      <c r="C3726" s="5" t="s">
        <v>3064</v>
      </c>
      <c r="D3726" s="5" t="s">
        <v>4390</v>
      </c>
      <c r="E3726" s="5" t="s">
        <v>4388</v>
      </c>
      <c r="F3726" s="2">
        <v>755</v>
      </c>
      <c r="G3726" s="2">
        <v>106721</v>
      </c>
      <c r="H3726" s="2">
        <v>81217</v>
      </c>
      <c r="I3726" s="2">
        <v>10643</v>
      </c>
      <c r="J3726" s="2">
        <v>70574</v>
      </c>
      <c r="K3726" s="33">
        <v>1.069799076147023E-2</v>
      </c>
      <c r="L3726" s="2">
        <v>727</v>
      </c>
      <c r="M3726" s="2">
        <v>101955</v>
      </c>
      <c r="N3726" s="2">
        <v>76040</v>
      </c>
      <c r="O3726" s="33">
        <v>9.5607574960547073E-3</v>
      </c>
      <c r="P3726" s="2">
        <v>747</v>
      </c>
      <c r="Q3726" s="2">
        <v>101914</v>
      </c>
      <c r="R3726" s="2">
        <v>73469</v>
      </c>
      <c r="S3726" s="35">
        <v>1.0167553662088772E-2</v>
      </c>
      <c r="T3726" t="s">
        <v>4388</v>
      </c>
      <c r="U3726" t="s">
        <v>4388</v>
      </c>
      <c r="V3726" s="5" t="s">
        <v>4390</v>
      </c>
      <c r="W3726" s="5">
        <v>0</v>
      </c>
      <c r="X3726" s="4">
        <v>5.3043709938145785E-4</v>
      </c>
      <c r="Y3726" s="6">
        <v>8</v>
      </c>
      <c r="Z3726" s="4">
        <v>6.0679616603406469E-4</v>
      </c>
      <c r="AA3726" s="5">
        <v>3510</v>
      </c>
      <c r="AC3726" s="16" t="str">
        <f t="shared" si="348"/>
        <v/>
      </c>
      <c r="AD3726" s="16" t="str">
        <f t="shared" si="349"/>
        <v/>
      </c>
      <c r="AE3726" s="16" t="str">
        <f t="shared" si="350"/>
        <v/>
      </c>
      <c r="AF3726" s="16" t="str">
        <f t="shared" si="351"/>
        <v/>
      </c>
      <c r="AG3726" s="16">
        <f t="shared" si="352"/>
        <v>1.069799076147023E-2</v>
      </c>
      <c r="AH3726" s="16" t="str">
        <f t="shared" si="353"/>
        <v/>
      </c>
      <c r="AI3726" s="17" t="str">
        <f>IF('Peer Comparison Tool'!$D$11="NR","",IF($C3726='Peer Comparison Tool'!$D$9,COUNT('ALLL &lt;50B Database'!$AI$1:AI3725)+1,""))</f>
        <v/>
      </c>
    </row>
    <row r="3727" spans="1:35" x14ac:dyDescent="0.25">
      <c r="A3727" t="s">
        <v>868</v>
      </c>
      <c r="B3727">
        <v>185448</v>
      </c>
      <c r="C3727" s="5" t="s">
        <v>716</v>
      </c>
      <c r="D3727" s="5" t="s">
        <v>4387</v>
      </c>
      <c r="E3727" s="5" t="s">
        <v>4388</v>
      </c>
      <c r="F3727" s="2">
        <v>475</v>
      </c>
      <c r="G3727" s="2">
        <v>106703</v>
      </c>
      <c r="H3727" s="2">
        <v>61461</v>
      </c>
      <c r="I3727" s="2">
        <v>2354</v>
      </c>
      <c r="J3727" s="2">
        <v>59107</v>
      </c>
      <c r="K3727" s="33">
        <v>8.0362731994518422E-3</v>
      </c>
      <c r="L3727" s="2">
        <v>481</v>
      </c>
      <c r="M3727" s="2">
        <v>96180</v>
      </c>
      <c r="N3727" s="2">
        <v>59368</v>
      </c>
      <c r="O3727" s="33">
        <v>8.1020078156582662E-3</v>
      </c>
      <c r="P3727" s="2">
        <v>475</v>
      </c>
      <c r="Q3727" s="2">
        <v>96593</v>
      </c>
      <c r="R3727" s="2">
        <v>59199</v>
      </c>
      <c r="S3727" s="35">
        <v>8.023784185543675E-3</v>
      </c>
      <c r="T3727" t="s">
        <v>4388</v>
      </c>
      <c r="U3727" t="s">
        <v>4388</v>
      </c>
      <c r="V3727" s="5" t="s">
        <v>4387</v>
      </c>
      <c r="W3727" s="5">
        <v>0</v>
      </c>
      <c r="X3727" s="4">
        <v>1.2489013908167229E-5</v>
      </c>
      <c r="Y3727" s="6">
        <v>0</v>
      </c>
      <c r="Z3727" s="4">
        <v>-7.8223630114591242E-5</v>
      </c>
      <c r="AA3727" s="5">
        <v>4305</v>
      </c>
      <c r="AC3727" s="16" t="str">
        <f t="shared" si="348"/>
        <v/>
      </c>
      <c r="AD3727" s="16" t="str">
        <f t="shared" si="349"/>
        <v/>
      </c>
      <c r="AE3727" s="16" t="str">
        <f t="shared" si="350"/>
        <v/>
      </c>
      <c r="AF3727" s="16" t="str">
        <f t="shared" si="351"/>
        <v/>
      </c>
      <c r="AG3727" s="16">
        <f t="shared" si="352"/>
        <v>8.0362731994518422E-3</v>
      </c>
      <c r="AH3727" s="16" t="str">
        <f t="shared" si="353"/>
        <v/>
      </c>
      <c r="AI3727" s="17" t="str">
        <f>IF('Peer Comparison Tool'!$D$11="NR","",IF($C3727='Peer Comparison Tool'!$D$9,COUNT('ALLL &lt;50B Database'!$AI$1:AI3726)+1,""))</f>
        <v/>
      </c>
    </row>
    <row r="3728" spans="1:35" x14ac:dyDescent="0.25">
      <c r="A3728" t="s">
        <v>667</v>
      </c>
      <c r="B3728">
        <v>278153</v>
      </c>
      <c r="C3728" s="5" t="s">
        <v>3209</v>
      </c>
      <c r="D3728" s="5" t="s">
        <v>4390</v>
      </c>
      <c r="E3728" s="5" t="s">
        <v>4388</v>
      </c>
      <c r="F3728" s="2">
        <v>1288</v>
      </c>
      <c r="G3728" s="2">
        <v>106583</v>
      </c>
      <c r="H3728" s="2">
        <v>79181</v>
      </c>
      <c r="I3728" s="2">
        <v>7809</v>
      </c>
      <c r="J3728" s="2">
        <v>71372</v>
      </c>
      <c r="K3728" s="33">
        <v>1.8046292663789723E-2</v>
      </c>
      <c r="L3728" s="2">
        <v>699</v>
      </c>
      <c r="M3728" s="2">
        <v>96142</v>
      </c>
      <c r="N3728" s="2">
        <v>79102</v>
      </c>
      <c r="O3728" s="33">
        <v>8.836691866198074E-3</v>
      </c>
      <c r="P3728" s="2">
        <v>863</v>
      </c>
      <c r="Q3728" s="2">
        <v>98669</v>
      </c>
      <c r="R3728" s="2">
        <v>76902</v>
      </c>
      <c r="S3728" s="35">
        <v>1.1222074848508491E-2</v>
      </c>
      <c r="T3728" t="s">
        <v>4388</v>
      </c>
      <c r="U3728" t="s">
        <v>4388</v>
      </c>
      <c r="V3728" s="5" t="s">
        <v>4390</v>
      </c>
      <c r="W3728" s="5">
        <v>0</v>
      </c>
      <c r="X3728" s="4">
        <v>6.8242178152812319E-3</v>
      </c>
      <c r="Y3728" s="6">
        <v>425</v>
      </c>
      <c r="Z3728" s="4">
        <v>2.3853829823104172E-3</v>
      </c>
      <c r="AA3728" s="5">
        <v>836</v>
      </c>
      <c r="AC3728" s="16" t="str">
        <f t="shared" si="348"/>
        <v/>
      </c>
      <c r="AD3728" s="16" t="str">
        <f t="shared" si="349"/>
        <v/>
      </c>
      <c r="AE3728" s="16" t="str">
        <f t="shared" si="350"/>
        <v/>
      </c>
      <c r="AF3728" s="16" t="str">
        <f t="shared" si="351"/>
        <v/>
      </c>
      <c r="AG3728" s="16">
        <f t="shared" si="352"/>
        <v>1.8046292663789723E-2</v>
      </c>
      <c r="AH3728" s="16" t="str">
        <f t="shared" si="353"/>
        <v/>
      </c>
      <c r="AI3728" s="17" t="str">
        <f>IF('Peer Comparison Tool'!$D$11="NR","",IF($C3728='Peer Comparison Tool'!$D$9,COUNT('ALLL &lt;50B Database'!$AI$1:AI3727)+1,""))</f>
        <v/>
      </c>
    </row>
    <row r="3729" spans="1:35" x14ac:dyDescent="0.25">
      <c r="A3729" t="s">
        <v>1779</v>
      </c>
      <c r="B3729">
        <v>399731</v>
      </c>
      <c r="C3729" s="5" t="s">
        <v>1695</v>
      </c>
      <c r="D3729" s="5" t="s">
        <v>4387</v>
      </c>
      <c r="E3729" s="5" t="s">
        <v>4388</v>
      </c>
      <c r="F3729" s="2">
        <v>660</v>
      </c>
      <c r="G3729" s="2">
        <v>106394</v>
      </c>
      <c r="H3729" s="2">
        <v>73635</v>
      </c>
      <c r="I3729" s="2">
        <v>3976</v>
      </c>
      <c r="J3729" s="2">
        <v>69659</v>
      </c>
      <c r="K3729" s="33">
        <v>9.474726883819751E-3</v>
      </c>
      <c r="L3729" s="2">
        <v>706</v>
      </c>
      <c r="M3729" s="2">
        <v>99932</v>
      </c>
      <c r="N3729" s="2">
        <v>69200</v>
      </c>
      <c r="O3729" s="33">
        <v>1.0202312138728324E-2</v>
      </c>
      <c r="P3729" s="2">
        <v>712</v>
      </c>
      <c r="Q3729" s="2">
        <v>100949</v>
      </c>
      <c r="R3729" s="2">
        <v>70744</v>
      </c>
      <c r="S3729" s="35">
        <v>1.0064457763202533E-2</v>
      </c>
      <c r="T3729" t="s">
        <v>4388</v>
      </c>
      <c r="U3729" t="s">
        <v>4388</v>
      </c>
      <c r="V3729" s="5" t="s">
        <v>4387</v>
      </c>
      <c r="W3729" s="5">
        <v>0</v>
      </c>
      <c r="X3729" s="4">
        <v>-5.8973087938278199E-4</v>
      </c>
      <c r="Y3729" s="6">
        <v>-52</v>
      </c>
      <c r="Z3729" s="4">
        <v>-1.3785437552579077E-4</v>
      </c>
      <c r="AA3729" s="5">
        <v>3947</v>
      </c>
      <c r="AC3729" s="16" t="str">
        <f t="shared" si="348"/>
        <v/>
      </c>
      <c r="AD3729" s="16" t="str">
        <f t="shared" si="349"/>
        <v/>
      </c>
      <c r="AE3729" s="16" t="str">
        <f t="shared" si="350"/>
        <v/>
      </c>
      <c r="AF3729" s="16" t="str">
        <f t="shared" si="351"/>
        <v/>
      </c>
      <c r="AG3729" s="16">
        <f t="shared" si="352"/>
        <v>9.474726883819751E-3</v>
      </c>
      <c r="AH3729" s="16" t="str">
        <f t="shared" si="353"/>
        <v/>
      </c>
      <c r="AI3729" s="17" t="str">
        <f>IF('Peer Comparison Tool'!$D$11="NR","",IF($C3729='Peer Comparison Tool'!$D$9,COUNT('ALLL &lt;50B Database'!$AI$1:AI3728)+1,""))</f>
        <v/>
      </c>
    </row>
    <row r="3730" spans="1:35" x14ac:dyDescent="0.25">
      <c r="A3730" t="s">
        <v>1453</v>
      </c>
      <c r="B3730">
        <v>62147</v>
      </c>
      <c r="C3730" s="5" t="s">
        <v>4163</v>
      </c>
      <c r="D3730" s="5" t="s">
        <v>4390</v>
      </c>
      <c r="E3730" s="5" t="s">
        <v>4388</v>
      </c>
      <c r="F3730" s="2">
        <v>760</v>
      </c>
      <c r="G3730" s="2">
        <v>106388</v>
      </c>
      <c r="H3730" s="2">
        <v>56480</v>
      </c>
      <c r="I3730" s="2">
        <v>5806</v>
      </c>
      <c r="J3730" s="2">
        <v>50674</v>
      </c>
      <c r="K3730" s="33">
        <v>1.4997829261554249E-2</v>
      </c>
      <c r="L3730" s="2">
        <v>757</v>
      </c>
      <c r="M3730" s="2">
        <v>90319</v>
      </c>
      <c r="N3730" s="2">
        <v>52010</v>
      </c>
      <c r="O3730" s="33">
        <v>1.455489328975197E-2</v>
      </c>
      <c r="P3730" s="2">
        <v>757</v>
      </c>
      <c r="Q3730" s="2">
        <v>88952</v>
      </c>
      <c r="R3730" s="2">
        <v>52299</v>
      </c>
      <c r="S3730" s="35">
        <v>1.4474464138893669E-2</v>
      </c>
      <c r="T3730" t="s">
        <v>4388</v>
      </c>
      <c r="U3730" t="s">
        <v>4388</v>
      </c>
      <c r="V3730" s="5" t="s">
        <v>4390</v>
      </c>
      <c r="W3730" s="5">
        <v>0</v>
      </c>
      <c r="X3730" s="4">
        <v>5.2336512266058094E-4</v>
      </c>
      <c r="Y3730" s="6">
        <v>3</v>
      </c>
      <c r="Z3730" s="4">
        <v>-8.0429150858301462E-5</v>
      </c>
      <c r="AA3730" s="5">
        <v>1616</v>
      </c>
      <c r="AC3730" s="16" t="str">
        <f t="shared" si="348"/>
        <v/>
      </c>
      <c r="AD3730" s="16" t="str">
        <f t="shared" si="349"/>
        <v/>
      </c>
      <c r="AE3730" s="16" t="str">
        <f t="shared" si="350"/>
        <v/>
      </c>
      <c r="AF3730" s="16" t="str">
        <f t="shared" si="351"/>
        <v/>
      </c>
      <c r="AG3730" s="16">
        <f t="shared" si="352"/>
        <v>1.4997829261554249E-2</v>
      </c>
      <c r="AH3730" s="16" t="str">
        <f t="shared" si="353"/>
        <v/>
      </c>
      <c r="AI3730" s="17" t="str">
        <f>IF('Peer Comparison Tool'!$D$11="NR","",IF($C3730='Peer Comparison Tool'!$D$9,COUNT('ALLL &lt;50B Database'!$AI$1:AI3729)+1,""))</f>
        <v/>
      </c>
    </row>
    <row r="3731" spans="1:35" x14ac:dyDescent="0.25">
      <c r="A3731" t="s">
        <v>53</v>
      </c>
      <c r="B3731">
        <v>555256</v>
      </c>
      <c r="C3731" s="5" t="s">
        <v>3704</v>
      </c>
      <c r="D3731" s="5" t="s">
        <v>4390</v>
      </c>
      <c r="E3731" s="5" t="s">
        <v>4388</v>
      </c>
      <c r="F3731" s="2">
        <v>1066</v>
      </c>
      <c r="G3731" s="2">
        <v>106248</v>
      </c>
      <c r="H3731" s="2">
        <v>58557</v>
      </c>
      <c r="I3731" s="2">
        <v>0</v>
      </c>
      <c r="J3731" s="2">
        <v>58557</v>
      </c>
      <c r="K3731" s="33">
        <v>1.8204484519357206E-2</v>
      </c>
      <c r="L3731" s="2">
        <v>986</v>
      </c>
      <c r="M3731" s="2">
        <v>93429</v>
      </c>
      <c r="N3731" s="2">
        <v>57970</v>
      </c>
      <c r="O3731" s="33">
        <v>1.7008797653958945E-2</v>
      </c>
      <c r="P3731" s="2">
        <v>1021</v>
      </c>
      <c r="Q3731" s="2">
        <v>96182</v>
      </c>
      <c r="R3731" s="2">
        <v>59444</v>
      </c>
      <c r="S3731" s="35">
        <v>1.7175829351995155E-2</v>
      </c>
      <c r="T3731" t="s">
        <v>4388</v>
      </c>
      <c r="U3731" t="s">
        <v>4388</v>
      </c>
      <c r="V3731" s="5" t="s">
        <v>4390</v>
      </c>
      <c r="W3731" s="5">
        <v>0</v>
      </c>
      <c r="X3731" s="4">
        <v>1.0286551673620511E-3</v>
      </c>
      <c r="Y3731" s="6">
        <v>45</v>
      </c>
      <c r="Z3731" s="4">
        <v>1.6703169803621021E-4</v>
      </c>
      <c r="AA3731" s="5">
        <v>807</v>
      </c>
      <c r="AC3731" s="16" t="str">
        <f t="shared" si="348"/>
        <v/>
      </c>
      <c r="AD3731" s="16" t="str">
        <f t="shared" si="349"/>
        <v/>
      </c>
      <c r="AE3731" s="16" t="str">
        <f t="shared" si="350"/>
        <v/>
      </c>
      <c r="AF3731" s="16" t="str">
        <f t="shared" si="351"/>
        <v/>
      </c>
      <c r="AG3731" s="16">
        <f t="shared" si="352"/>
        <v>1.8204484519357206E-2</v>
      </c>
      <c r="AH3731" s="16" t="str">
        <f t="shared" si="353"/>
        <v/>
      </c>
      <c r="AI3731" s="17" t="str">
        <f>IF('Peer Comparison Tool'!$D$11="NR","",IF($C3731='Peer Comparison Tool'!$D$9,COUNT('ALLL &lt;50B Database'!$AI$1:AI3730)+1,""))</f>
        <v/>
      </c>
    </row>
    <row r="3732" spans="1:35" x14ac:dyDescent="0.25">
      <c r="A3732" t="s">
        <v>3493</v>
      </c>
      <c r="B3732">
        <v>854173</v>
      </c>
      <c r="C3732" s="5" t="s">
        <v>3374</v>
      </c>
      <c r="D3732" s="5" t="s">
        <v>4390</v>
      </c>
      <c r="E3732" s="5" t="s">
        <v>4388</v>
      </c>
      <c r="F3732" s="2">
        <v>330</v>
      </c>
      <c r="G3732" s="2">
        <v>106002</v>
      </c>
      <c r="H3732" s="2">
        <v>47947</v>
      </c>
      <c r="I3732" s="2">
        <v>0</v>
      </c>
      <c r="J3732" s="2">
        <v>47947</v>
      </c>
      <c r="K3732" s="33">
        <v>6.8825995369887587E-3</v>
      </c>
      <c r="L3732" s="2">
        <v>326</v>
      </c>
      <c r="M3732" s="2">
        <v>101664</v>
      </c>
      <c r="N3732" s="2">
        <v>48557</v>
      </c>
      <c r="O3732" s="33">
        <v>6.7137590872582741E-3</v>
      </c>
      <c r="P3732" s="2">
        <v>328</v>
      </c>
      <c r="Q3732" s="2">
        <v>101876</v>
      </c>
      <c r="R3732" s="2">
        <v>48042</v>
      </c>
      <c r="S3732" s="35">
        <v>6.8273593938637028E-3</v>
      </c>
      <c r="T3732" t="s">
        <v>4388</v>
      </c>
      <c r="U3732" t="s">
        <v>4388</v>
      </c>
      <c r="V3732" s="5" t="s">
        <v>4390</v>
      </c>
      <c r="W3732" s="5">
        <v>0</v>
      </c>
      <c r="X3732" s="4">
        <v>5.5240143125055881E-5</v>
      </c>
      <c r="Y3732" s="6">
        <v>2</v>
      </c>
      <c r="Z3732" s="4">
        <v>1.1360030660542871E-4</v>
      </c>
      <c r="AA3732" s="5">
        <v>4480</v>
      </c>
      <c r="AC3732" s="16" t="str">
        <f t="shared" si="348"/>
        <v/>
      </c>
      <c r="AD3732" s="16" t="str">
        <f t="shared" si="349"/>
        <v/>
      </c>
      <c r="AE3732" s="16" t="str">
        <f t="shared" si="350"/>
        <v/>
      </c>
      <c r="AF3732" s="16" t="str">
        <f t="shared" si="351"/>
        <v/>
      </c>
      <c r="AG3732" s="16">
        <f t="shared" si="352"/>
        <v>6.8825995369887587E-3</v>
      </c>
      <c r="AH3732" s="16" t="str">
        <f t="shared" si="353"/>
        <v/>
      </c>
      <c r="AI3732" s="17" t="str">
        <f>IF('Peer Comparison Tool'!$D$11="NR","",IF($C3732='Peer Comparison Tool'!$D$9,COUNT('ALLL &lt;50B Database'!$AI$1:AI3731)+1,""))</f>
        <v/>
      </c>
    </row>
    <row r="3733" spans="1:35" x14ac:dyDescent="0.25">
      <c r="A3733" t="s">
        <v>2630</v>
      </c>
      <c r="B3733">
        <v>900379</v>
      </c>
      <c r="C3733" s="5" t="s">
        <v>2604</v>
      </c>
      <c r="D3733" s="5" t="s">
        <v>4390</v>
      </c>
      <c r="E3733" s="5" t="s">
        <v>4388</v>
      </c>
      <c r="F3733" s="2">
        <v>1434</v>
      </c>
      <c r="G3733" s="2">
        <v>105988</v>
      </c>
      <c r="H3733" s="2">
        <v>66770</v>
      </c>
      <c r="I3733" s="2">
        <v>0</v>
      </c>
      <c r="J3733" s="2">
        <v>66770</v>
      </c>
      <c r="K3733" s="33">
        <v>2.1476711097798411E-2</v>
      </c>
      <c r="L3733" s="2">
        <v>1434</v>
      </c>
      <c r="M3733" s="2">
        <v>101810</v>
      </c>
      <c r="N3733" s="2">
        <v>67547</v>
      </c>
      <c r="O3733" s="33">
        <v>2.1229662309206924E-2</v>
      </c>
      <c r="P3733" s="2">
        <v>1434</v>
      </c>
      <c r="Q3733" s="2">
        <v>104221</v>
      </c>
      <c r="R3733" s="2">
        <v>66976</v>
      </c>
      <c r="S3733" s="35">
        <v>2.1410654562828476E-2</v>
      </c>
      <c r="T3733" t="s">
        <v>4388</v>
      </c>
      <c r="U3733" t="s">
        <v>4388</v>
      </c>
      <c r="V3733" s="5" t="s">
        <v>4390</v>
      </c>
      <c r="W3733" s="5">
        <v>0</v>
      </c>
      <c r="X3733" s="4">
        <v>6.6056534969934771E-5</v>
      </c>
      <c r="Y3733" s="6">
        <v>0</v>
      </c>
      <c r="Z3733" s="4">
        <v>1.8099225362155219E-4</v>
      </c>
      <c r="AA3733" s="5">
        <v>431</v>
      </c>
      <c r="AC3733" s="16" t="str">
        <f t="shared" si="348"/>
        <v/>
      </c>
      <c r="AD3733" s="16" t="str">
        <f t="shared" si="349"/>
        <v/>
      </c>
      <c r="AE3733" s="16" t="str">
        <f t="shared" si="350"/>
        <v/>
      </c>
      <c r="AF3733" s="16" t="str">
        <f t="shared" si="351"/>
        <v/>
      </c>
      <c r="AG3733" s="16">
        <f t="shared" si="352"/>
        <v>2.1476711097798411E-2</v>
      </c>
      <c r="AH3733" s="16" t="str">
        <f t="shared" si="353"/>
        <v/>
      </c>
      <c r="AI3733" s="17" t="str">
        <f>IF('Peer Comparison Tool'!$D$11="NR","",IF($C3733='Peer Comparison Tool'!$D$9,COUNT('ALLL &lt;50B Database'!$AI$1:AI3732)+1,""))</f>
        <v/>
      </c>
    </row>
    <row r="3734" spans="1:35" x14ac:dyDescent="0.25">
      <c r="A3734" t="s">
        <v>4292</v>
      </c>
      <c r="B3734">
        <v>599643</v>
      </c>
      <c r="C3734" s="5" t="s">
        <v>4163</v>
      </c>
      <c r="D3734" s="5" t="s">
        <v>4390</v>
      </c>
      <c r="E3734" s="5" t="s">
        <v>4388</v>
      </c>
      <c r="F3734" s="2">
        <v>1014</v>
      </c>
      <c r="G3734" s="2">
        <v>105923</v>
      </c>
      <c r="H3734" s="2">
        <v>78171</v>
      </c>
      <c r="I3734" s="2">
        <v>0</v>
      </c>
      <c r="J3734" s="2">
        <v>78171</v>
      </c>
      <c r="K3734" s="33">
        <v>1.2971562344091799E-2</v>
      </c>
      <c r="L3734" s="2">
        <v>900</v>
      </c>
      <c r="M3734" s="2">
        <v>91191</v>
      </c>
      <c r="N3734" s="2">
        <v>70080</v>
      </c>
      <c r="O3734" s="33">
        <v>1.2842465753424657E-2</v>
      </c>
      <c r="P3734" s="2">
        <v>945</v>
      </c>
      <c r="Q3734" s="2">
        <v>95114</v>
      </c>
      <c r="R3734" s="2">
        <v>70626</v>
      </c>
      <c r="S3734" s="35">
        <v>1.3380341517288251E-2</v>
      </c>
      <c r="T3734" t="s">
        <v>4388</v>
      </c>
      <c r="U3734" t="s">
        <v>4388</v>
      </c>
      <c r="V3734" s="5" t="s">
        <v>4390</v>
      </c>
      <c r="W3734" s="5">
        <v>0</v>
      </c>
      <c r="X3734" s="4">
        <v>-4.0877917319645171E-4</v>
      </c>
      <c r="Y3734" s="6">
        <v>69</v>
      </c>
      <c r="Z3734" s="4">
        <v>5.3787576386359406E-4</v>
      </c>
      <c r="AA3734" s="5">
        <v>2445</v>
      </c>
      <c r="AC3734" s="16" t="str">
        <f t="shared" si="348"/>
        <v/>
      </c>
      <c r="AD3734" s="16" t="str">
        <f t="shared" si="349"/>
        <v/>
      </c>
      <c r="AE3734" s="16" t="str">
        <f t="shared" si="350"/>
        <v/>
      </c>
      <c r="AF3734" s="16" t="str">
        <f t="shared" si="351"/>
        <v/>
      </c>
      <c r="AG3734" s="16">
        <f t="shared" si="352"/>
        <v>1.2971562344091799E-2</v>
      </c>
      <c r="AH3734" s="16" t="str">
        <f t="shared" si="353"/>
        <v/>
      </c>
      <c r="AI3734" s="17" t="str">
        <f>IF('Peer Comparison Tool'!$D$11="NR","",IF($C3734='Peer Comparison Tool'!$D$9,COUNT('ALLL &lt;50B Database'!$AI$1:AI3733)+1,""))</f>
        <v/>
      </c>
    </row>
    <row r="3735" spans="1:35" x14ac:dyDescent="0.25">
      <c r="A3735" t="s">
        <v>3547</v>
      </c>
      <c r="B3735">
        <v>661474</v>
      </c>
      <c r="C3735" s="5" t="s">
        <v>3516</v>
      </c>
      <c r="D3735" s="5" t="s">
        <v>4390</v>
      </c>
      <c r="E3735" s="5" t="s">
        <v>4388</v>
      </c>
      <c r="F3735" s="2">
        <v>629</v>
      </c>
      <c r="G3735" s="2">
        <v>105898</v>
      </c>
      <c r="H3735" s="2">
        <v>56931</v>
      </c>
      <c r="I3735" s="2">
        <v>0</v>
      </c>
      <c r="J3735" s="2">
        <v>56931</v>
      </c>
      <c r="K3735" s="33">
        <v>1.1048462173508283E-2</v>
      </c>
      <c r="L3735" s="2">
        <v>689</v>
      </c>
      <c r="M3735" s="2">
        <v>103381</v>
      </c>
      <c r="N3735" s="2">
        <v>57757</v>
      </c>
      <c r="O3735" s="33">
        <v>1.1929289956195787E-2</v>
      </c>
      <c r="P3735" s="2">
        <v>659</v>
      </c>
      <c r="Q3735" s="2">
        <v>105541</v>
      </c>
      <c r="R3735" s="2">
        <v>57739</v>
      </c>
      <c r="S3735" s="35">
        <v>1.1413429397807375E-2</v>
      </c>
      <c r="T3735" t="s">
        <v>4388</v>
      </c>
      <c r="U3735" t="s">
        <v>4388</v>
      </c>
      <c r="V3735" s="5" t="s">
        <v>4390</v>
      </c>
      <c r="W3735" s="5">
        <v>0</v>
      </c>
      <c r="X3735" s="4">
        <v>-3.6496722429909222E-4</v>
      </c>
      <c r="Y3735" s="6">
        <v>-30</v>
      </c>
      <c r="Z3735" s="4">
        <v>-5.1586055838841183E-4</v>
      </c>
      <c r="AA3735" s="5">
        <v>3353</v>
      </c>
      <c r="AC3735" s="16" t="str">
        <f t="shared" si="348"/>
        <v/>
      </c>
      <c r="AD3735" s="16" t="str">
        <f t="shared" si="349"/>
        <v/>
      </c>
      <c r="AE3735" s="16" t="str">
        <f t="shared" si="350"/>
        <v/>
      </c>
      <c r="AF3735" s="16" t="str">
        <f t="shared" si="351"/>
        <v/>
      </c>
      <c r="AG3735" s="16">
        <f t="shared" si="352"/>
        <v>1.1048462173508283E-2</v>
      </c>
      <c r="AH3735" s="16" t="str">
        <f t="shared" si="353"/>
        <v/>
      </c>
      <c r="AI3735" s="17" t="str">
        <f>IF('Peer Comparison Tool'!$D$11="NR","",IF($C3735='Peer Comparison Tool'!$D$9,COUNT('ALLL &lt;50B Database'!$AI$1:AI3734)+1,""))</f>
        <v/>
      </c>
    </row>
    <row r="3736" spans="1:35" x14ac:dyDescent="0.25">
      <c r="A3736" t="s">
        <v>1189</v>
      </c>
      <c r="B3736">
        <v>679648</v>
      </c>
      <c r="C3736" s="5" t="s">
        <v>926</v>
      </c>
      <c r="D3736" s="5" t="s">
        <v>4390</v>
      </c>
      <c r="E3736" s="5" t="s">
        <v>4388</v>
      </c>
      <c r="F3736" s="2">
        <v>283</v>
      </c>
      <c r="G3736" s="2">
        <v>105612</v>
      </c>
      <c r="H3736" s="2">
        <v>20775</v>
      </c>
      <c r="I3736" s="2">
        <v>519</v>
      </c>
      <c r="J3736" s="2">
        <v>20256</v>
      </c>
      <c r="K3736" s="33">
        <v>1.3971169036334913E-2</v>
      </c>
      <c r="L3736" s="2">
        <v>280</v>
      </c>
      <c r="M3736" s="2">
        <v>98321</v>
      </c>
      <c r="N3736" s="2">
        <v>21094</v>
      </c>
      <c r="O3736" s="33">
        <v>1.3273916753579217E-2</v>
      </c>
      <c r="P3736" s="2">
        <v>281</v>
      </c>
      <c r="Q3736" s="2">
        <v>96901</v>
      </c>
      <c r="R3736" s="2">
        <v>20676</v>
      </c>
      <c r="S3736" s="35">
        <v>1.3590636486747919E-2</v>
      </c>
      <c r="T3736" t="s">
        <v>4388</v>
      </c>
      <c r="U3736" t="s">
        <v>4388</v>
      </c>
      <c r="V3736" s="5" t="s">
        <v>4390</v>
      </c>
      <c r="W3736" s="5">
        <v>0</v>
      </c>
      <c r="X3736" s="4">
        <v>3.8053254958699337E-4</v>
      </c>
      <c r="Y3736" s="6">
        <v>2</v>
      </c>
      <c r="Z3736" s="4">
        <v>3.1671973316870286E-4</v>
      </c>
      <c r="AA3736" s="5">
        <v>2002</v>
      </c>
      <c r="AC3736" s="16" t="str">
        <f t="shared" si="348"/>
        <v/>
      </c>
      <c r="AD3736" s="16" t="str">
        <f t="shared" si="349"/>
        <v/>
      </c>
      <c r="AE3736" s="16" t="str">
        <f t="shared" si="350"/>
        <v/>
      </c>
      <c r="AF3736" s="16" t="str">
        <f t="shared" si="351"/>
        <v/>
      </c>
      <c r="AG3736" s="16">
        <f t="shared" si="352"/>
        <v>1.3971169036334913E-2</v>
      </c>
      <c r="AH3736" s="16" t="str">
        <f t="shared" si="353"/>
        <v/>
      </c>
      <c r="AI3736" s="17" t="str">
        <f>IF('Peer Comparison Tool'!$D$11="NR","",IF($C3736='Peer Comparison Tool'!$D$9,COUNT('ALLL &lt;50B Database'!$AI$1:AI3735)+1,""))</f>
        <v/>
      </c>
    </row>
    <row r="3737" spans="1:35" x14ac:dyDescent="0.25">
      <c r="A3737" t="s">
        <v>861</v>
      </c>
      <c r="B3737">
        <v>837046</v>
      </c>
      <c r="C3737" s="5" t="s">
        <v>716</v>
      </c>
      <c r="D3737" s="5" t="s">
        <v>4390</v>
      </c>
      <c r="E3737" s="5" t="s">
        <v>4388</v>
      </c>
      <c r="F3737" s="2">
        <v>3378</v>
      </c>
      <c r="G3737" s="2">
        <v>105587</v>
      </c>
      <c r="H3737" s="2">
        <v>75057</v>
      </c>
      <c r="I3737" s="2">
        <v>0</v>
      </c>
      <c r="J3737" s="2">
        <v>75057</v>
      </c>
      <c r="K3737" s="33">
        <v>4.5005795595347536E-2</v>
      </c>
      <c r="L3737" s="2">
        <v>4146</v>
      </c>
      <c r="M3737" s="2">
        <v>99477</v>
      </c>
      <c r="N3737" s="2">
        <v>80075</v>
      </c>
      <c r="O3737" s="33">
        <v>5.1776459569153915E-2</v>
      </c>
      <c r="P3737" s="2">
        <v>3687</v>
      </c>
      <c r="Q3737" s="2">
        <v>102499</v>
      </c>
      <c r="R3737" s="2">
        <v>78931</v>
      </c>
      <c r="S3737" s="35">
        <v>4.6711684889333721E-2</v>
      </c>
      <c r="T3737" t="s">
        <v>4388</v>
      </c>
      <c r="U3737" t="s">
        <v>4388</v>
      </c>
      <c r="V3737" s="5" t="s">
        <v>4390</v>
      </c>
      <c r="W3737" s="5">
        <v>0</v>
      </c>
      <c r="X3737" s="4">
        <v>-1.7058892939861847E-3</v>
      </c>
      <c r="Y3737" s="6">
        <v>-309</v>
      </c>
      <c r="Z3737" s="4">
        <v>-5.0647746798201942E-3</v>
      </c>
      <c r="AA3737" s="5">
        <v>46</v>
      </c>
      <c r="AC3737" s="16" t="str">
        <f t="shared" si="348"/>
        <v/>
      </c>
      <c r="AD3737" s="16" t="str">
        <f t="shared" si="349"/>
        <v/>
      </c>
      <c r="AE3737" s="16" t="str">
        <f t="shared" si="350"/>
        <v/>
      </c>
      <c r="AF3737" s="16" t="str">
        <f t="shared" si="351"/>
        <v/>
      </c>
      <c r="AG3737" s="16">
        <f t="shared" si="352"/>
        <v>4.5005795595347536E-2</v>
      </c>
      <c r="AH3737" s="16" t="str">
        <f t="shared" si="353"/>
        <v/>
      </c>
      <c r="AI3737" s="17" t="str">
        <f>IF('Peer Comparison Tool'!$D$11="NR","",IF($C3737='Peer Comparison Tool'!$D$9,COUNT('ALLL &lt;50B Database'!$AI$1:AI3736)+1,""))</f>
        <v/>
      </c>
    </row>
    <row r="3738" spans="1:35" x14ac:dyDescent="0.25">
      <c r="A3738" t="s">
        <v>182</v>
      </c>
      <c r="B3738">
        <v>173342</v>
      </c>
      <c r="C3738" s="5" t="s">
        <v>113</v>
      </c>
      <c r="D3738" s="5" t="s">
        <v>4390</v>
      </c>
      <c r="E3738" s="5" t="s">
        <v>4388</v>
      </c>
      <c r="F3738" s="2">
        <v>842</v>
      </c>
      <c r="G3738" s="2">
        <v>105557</v>
      </c>
      <c r="H3738" s="2">
        <v>50030</v>
      </c>
      <c r="I3738" s="2">
        <v>1150</v>
      </c>
      <c r="J3738" s="2">
        <v>48880</v>
      </c>
      <c r="K3738" s="33">
        <v>1.7225859247135843E-2</v>
      </c>
      <c r="L3738" s="2">
        <v>742</v>
      </c>
      <c r="M3738" s="2">
        <v>90060</v>
      </c>
      <c r="N3738" s="2">
        <v>43363</v>
      </c>
      <c r="O3738" s="33">
        <v>1.7111362221248531E-2</v>
      </c>
      <c r="P3738" s="2">
        <v>762</v>
      </c>
      <c r="Q3738" s="2">
        <v>87468</v>
      </c>
      <c r="R3738" s="2">
        <v>45754</v>
      </c>
      <c r="S3738" s="35">
        <v>1.6654281592866197E-2</v>
      </c>
      <c r="T3738" t="s">
        <v>4388</v>
      </c>
      <c r="U3738" t="s">
        <v>4388</v>
      </c>
      <c r="V3738" s="5" t="s">
        <v>4390</v>
      </c>
      <c r="W3738" s="5">
        <v>0</v>
      </c>
      <c r="X3738" s="4">
        <v>5.715776542696456E-4</v>
      </c>
      <c r="Y3738" s="6">
        <v>80</v>
      </c>
      <c r="Z3738" s="4">
        <v>-4.5708062838233435E-4</v>
      </c>
      <c r="AA3738" s="5">
        <v>988</v>
      </c>
      <c r="AC3738" s="16" t="str">
        <f t="shared" si="348"/>
        <v/>
      </c>
      <c r="AD3738" s="16" t="str">
        <f t="shared" si="349"/>
        <v/>
      </c>
      <c r="AE3738" s="16" t="str">
        <f t="shared" si="350"/>
        <v/>
      </c>
      <c r="AF3738" s="16" t="str">
        <f t="shared" si="351"/>
        <v/>
      </c>
      <c r="AG3738" s="16">
        <f t="shared" si="352"/>
        <v>1.7225859247135843E-2</v>
      </c>
      <c r="AH3738" s="16" t="str">
        <f t="shared" si="353"/>
        <v/>
      </c>
      <c r="AI3738" s="17" t="str">
        <f>IF('Peer Comparison Tool'!$D$11="NR","",IF($C3738='Peer Comparison Tool'!$D$9,COUNT('ALLL &lt;50B Database'!$AI$1:AI3737)+1,""))</f>
        <v/>
      </c>
    </row>
    <row r="3739" spans="1:35" x14ac:dyDescent="0.25">
      <c r="A3739" t="s">
        <v>3164</v>
      </c>
      <c r="B3739">
        <v>71073</v>
      </c>
      <c r="C3739" s="5" t="s">
        <v>3064</v>
      </c>
      <c r="D3739" s="5" t="s">
        <v>4390</v>
      </c>
      <c r="E3739" s="5" t="s">
        <v>4388</v>
      </c>
      <c r="F3739" s="2">
        <v>527</v>
      </c>
      <c r="G3739" s="2">
        <v>105514</v>
      </c>
      <c r="H3739" s="2">
        <v>72692</v>
      </c>
      <c r="I3739" s="2">
        <v>106</v>
      </c>
      <c r="J3739" s="2">
        <v>72586</v>
      </c>
      <c r="K3739" s="33">
        <v>7.2603532361612431E-3</v>
      </c>
      <c r="L3739" s="2">
        <v>403</v>
      </c>
      <c r="M3739" s="2">
        <v>99811</v>
      </c>
      <c r="N3739" s="2">
        <v>68072</v>
      </c>
      <c r="O3739" s="33">
        <v>5.9202021389117409E-3</v>
      </c>
      <c r="P3739" s="2">
        <v>494</v>
      </c>
      <c r="Q3739" s="2">
        <v>104043</v>
      </c>
      <c r="R3739" s="2">
        <v>67992</v>
      </c>
      <c r="S3739" s="35">
        <v>7.2655606541946107E-3</v>
      </c>
      <c r="T3739" t="s">
        <v>4388</v>
      </c>
      <c r="U3739" t="s">
        <v>4388</v>
      </c>
      <c r="V3739" s="5" t="s">
        <v>4390</v>
      </c>
      <c r="W3739" s="5">
        <v>0</v>
      </c>
      <c r="X3739" s="4">
        <v>-5.2074180333675987E-6</v>
      </c>
      <c r="Y3739" s="6">
        <v>33</v>
      </c>
      <c r="Z3739" s="4">
        <v>1.3453585152828698E-3</v>
      </c>
      <c r="AA3739" s="5">
        <v>4416</v>
      </c>
      <c r="AC3739" s="16" t="str">
        <f t="shared" si="348"/>
        <v/>
      </c>
      <c r="AD3739" s="16" t="str">
        <f t="shared" si="349"/>
        <v/>
      </c>
      <c r="AE3739" s="16" t="str">
        <f t="shared" si="350"/>
        <v/>
      </c>
      <c r="AF3739" s="16" t="str">
        <f t="shared" si="351"/>
        <v/>
      </c>
      <c r="AG3739" s="16">
        <f t="shared" si="352"/>
        <v>7.2603532361612431E-3</v>
      </c>
      <c r="AH3739" s="16" t="str">
        <f t="shared" si="353"/>
        <v/>
      </c>
      <c r="AI3739" s="17" t="str">
        <f>IF('Peer Comparison Tool'!$D$11="NR","",IF($C3739='Peer Comparison Tool'!$D$9,COUNT('ALLL &lt;50B Database'!$AI$1:AI3738)+1,""))</f>
        <v/>
      </c>
    </row>
    <row r="3740" spans="1:35" x14ac:dyDescent="0.25">
      <c r="A3740" t="s">
        <v>3973</v>
      </c>
      <c r="B3740">
        <v>741068</v>
      </c>
      <c r="C3740" s="5" t="s">
        <v>3704</v>
      </c>
      <c r="D3740" s="5" t="s">
        <v>4390</v>
      </c>
      <c r="E3740" s="5" t="s">
        <v>4388</v>
      </c>
      <c r="F3740" s="2">
        <v>603</v>
      </c>
      <c r="G3740" s="2">
        <v>105454</v>
      </c>
      <c r="H3740" s="2">
        <v>45145</v>
      </c>
      <c r="I3740" s="2">
        <v>1175</v>
      </c>
      <c r="J3740" s="2">
        <v>43970</v>
      </c>
      <c r="K3740" s="33">
        <v>1.3713895838071413E-2</v>
      </c>
      <c r="L3740" s="2">
        <v>605</v>
      </c>
      <c r="M3740" s="2">
        <v>91446</v>
      </c>
      <c r="N3740" s="2">
        <v>43526</v>
      </c>
      <c r="O3740" s="33">
        <v>1.3899738087579838E-2</v>
      </c>
      <c r="P3740" s="2">
        <v>608</v>
      </c>
      <c r="Q3740" s="2">
        <v>91440</v>
      </c>
      <c r="R3740" s="2">
        <v>43019</v>
      </c>
      <c r="S3740" s="35">
        <v>1.4133289941653688E-2</v>
      </c>
      <c r="T3740" t="s">
        <v>4388</v>
      </c>
      <c r="U3740" t="s">
        <v>4388</v>
      </c>
      <c r="V3740" s="5" t="s">
        <v>4390</v>
      </c>
      <c r="W3740" s="5">
        <v>0</v>
      </c>
      <c r="X3740" s="4">
        <v>-4.1939410358227472E-4</v>
      </c>
      <c r="Y3740" s="6">
        <v>-5</v>
      </c>
      <c r="Z3740" s="4">
        <v>2.3355185407385008E-4</v>
      </c>
      <c r="AA3740" s="5">
        <v>2105</v>
      </c>
      <c r="AC3740" s="16" t="str">
        <f t="shared" si="348"/>
        <v/>
      </c>
      <c r="AD3740" s="16" t="str">
        <f t="shared" si="349"/>
        <v/>
      </c>
      <c r="AE3740" s="16" t="str">
        <f t="shared" si="350"/>
        <v/>
      </c>
      <c r="AF3740" s="16" t="str">
        <f t="shared" si="351"/>
        <v/>
      </c>
      <c r="AG3740" s="16">
        <f t="shared" si="352"/>
        <v>1.3713895838071413E-2</v>
      </c>
      <c r="AH3740" s="16" t="str">
        <f t="shared" si="353"/>
        <v/>
      </c>
      <c r="AI3740" s="17" t="str">
        <f>IF('Peer Comparison Tool'!$D$11="NR","",IF($C3740='Peer Comparison Tool'!$D$9,COUNT('ALLL &lt;50B Database'!$AI$1:AI3739)+1,""))</f>
        <v/>
      </c>
    </row>
    <row r="3741" spans="1:35" x14ac:dyDescent="0.25">
      <c r="A3741" t="s">
        <v>865</v>
      </c>
      <c r="B3741">
        <v>739346</v>
      </c>
      <c r="C3741" s="5" t="s">
        <v>716</v>
      </c>
      <c r="D3741" s="5" t="s">
        <v>4390</v>
      </c>
      <c r="E3741" s="5" t="s">
        <v>4388</v>
      </c>
      <c r="F3741" s="2">
        <v>1169</v>
      </c>
      <c r="G3741" s="2">
        <v>105401</v>
      </c>
      <c r="H3741" s="2">
        <v>70605</v>
      </c>
      <c r="I3741" s="2">
        <v>2585</v>
      </c>
      <c r="J3741" s="2">
        <v>68020</v>
      </c>
      <c r="K3741" s="33">
        <v>1.7186121728903263E-2</v>
      </c>
      <c r="L3741" s="2">
        <v>1249</v>
      </c>
      <c r="M3741" s="2">
        <v>100492</v>
      </c>
      <c r="N3741" s="2">
        <v>66521</v>
      </c>
      <c r="O3741" s="33">
        <v>1.8776025615970898E-2</v>
      </c>
      <c r="P3741" s="2">
        <v>1154</v>
      </c>
      <c r="Q3741" s="2">
        <v>99694</v>
      </c>
      <c r="R3741" s="2">
        <v>67861</v>
      </c>
      <c r="S3741" s="35">
        <v>1.7005349169626146E-2</v>
      </c>
      <c r="T3741" t="s">
        <v>4388</v>
      </c>
      <c r="U3741" t="s">
        <v>4388</v>
      </c>
      <c r="V3741" s="5" t="s">
        <v>4390</v>
      </c>
      <c r="W3741" s="5">
        <v>0</v>
      </c>
      <c r="X3741" s="4">
        <v>1.8077255927711686E-4</v>
      </c>
      <c r="Y3741" s="6">
        <v>15</v>
      </c>
      <c r="Z3741" s="4">
        <v>-1.7706764463447516E-3</v>
      </c>
      <c r="AA3741" s="5">
        <v>997</v>
      </c>
      <c r="AC3741" s="16" t="str">
        <f t="shared" si="348"/>
        <v/>
      </c>
      <c r="AD3741" s="16" t="str">
        <f t="shared" si="349"/>
        <v/>
      </c>
      <c r="AE3741" s="16" t="str">
        <f t="shared" si="350"/>
        <v/>
      </c>
      <c r="AF3741" s="16" t="str">
        <f t="shared" si="351"/>
        <v/>
      </c>
      <c r="AG3741" s="16">
        <f t="shared" si="352"/>
        <v>1.7186121728903263E-2</v>
      </c>
      <c r="AH3741" s="16" t="str">
        <f t="shared" si="353"/>
        <v/>
      </c>
      <c r="AI3741" s="17" t="str">
        <f>IF('Peer Comparison Tool'!$D$11="NR","",IF($C3741='Peer Comparison Tool'!$D$9,COUNT('ALLL &lt;50B Database'!$AI$1:AI3740)+1,""))</f>
        <v/>
      </c>
    </row>
    <row r="3742" spans="1:35" x14ac:dyDescent="0.25">
      <c r="A3742" t="s">
        <v>2194</v>
      </c>
      <c r="B3742">
        <v>24659</v>
      </c>
      <c r="C3742" s="5" t="s">
        <v>2041</v>
      </c>
      <c r="D3742" s="5" t="s">
        <v>4390</v>
      </c>
      <c r="E3742" s="5" t="s">
        <v>4388</v>
      </c>
      <c r="F3742" s="2">
        <v>441</v>
      </c>
      <c r="G3742" s="2">
        <v>105396</v>
      </c>
      <c r="H3742" s="2">
        <v>56597</v>
      </c>
      <c r="I3742" s="2">
        <v>3383</v>
      </c>
      <c r="J3742" s="2">
        <v>53214</v>
      </c>
      <c r="K3742" s="33">
        <v>8.2872928176795577E-3</v>
      </c>
      <c r="L3742" s="2">
        <v>438</v>
      </c>
      <c r="M3742" s="2">
        <v>60272</v>
      </c>
      <c r="N3742" s="2">
        <v>41515</v>
      </c>
      <c r="O3742" s="33">
        <v>1.0550403468625798E-2</v>
      </c>
      <c r="P3742" s="2">
        <v>595</v>
      </c>
      <c r="Q3742" s="2">
        <v>95165</v>
      </c>
      <c r="R3742" s="2">
        <v>54280</v>
      </c>
      <c r="S3742" s="35">
        <v>1.0961680176860722E-2</v>
      </c>
      <c r="T3742" t="s">
        <v>4388</v>
      </c>
      <c r="U3742" t="s">
        <v>4388</v>
      </c>
      <c r="V3742" s="5" t="s">
        <v>4390</v>
      </c>
      <c r="W3742" s="5">
        <v>0</v>
      </c>
      <c r="X3742" s="4">
        <v>-2.6743873591811643E-3</v>
      </c>
      <c r="Y3742" s="6">
        <v>-154</v>
      </c>
      <c r="Z3742" s="4">
        <v>4.1127670823492418E-4</v>
      </c>
      <c r="AA3742" s="5">
        <v>4260</v>
      </c>
      <c r="AC3742" s="16" t="str">
        <f t="shared" si="348"/>
        <v/>
      </c>
      <c r="AD3742" s="16" t="str">
        <f t="shared" si="349"/>
        <v/>
      </c>
      <c r="AE3742" s="16" t="str">
        <f t="shared" si="350"/>
        <v/>
      </c>
      <c r="AF3742" s="16" t="str">
        <f t="shared" si="351"/>
        <v/>
      </c>
      <c r="AG3742" s="16">
        <f t="shared" si="352"/>
        <v>8.2872928176795577E-3</v>
      </c>
      <c r="AH3742" s="16" t="str">
        <f t="shared" si="353"/>
        <v/>
      </c>
      <c r="AI3742" s="17" t="str">
        <f>IF('Peer Comparison Tool'!$D$11="NR","",IF($C3742='Peer Comparison Tool'!$D$9,COUNT('ALLL &lt;50B Database'!$AI$1:AI3741)+1,""))</f>
        <v/>
      </c>
    </row>
    <row r="3743" spans="1:35" x14ac:dyDescent="0.25">
      <c r="A3743" t="s">
        <v>2783</v>
      </c>
      <c r="B3743">
        <v>660253</v>
      </c>
      <c r="C3743" s="5" t="s">
        <v>2711</v>
      </c>
      <c r="D3743" s="5" t="s">
        <v>4390</v>
      </c>
      <c r="E3743" s="5" t="s">
        <v>4388</v>
      </c>
      <c r="F3743" s="2">
        <v>959</v>
      </c>
      <c r="G3743" s="2">
        <v>105370</v>
      </c>
      <c r="H3743" s="2">
        <v>80025</v>
      </c>
      <c r="I3743" s="2">
        <v>2310</v>
      </c>
      <c r="J3743" s="2">
        <v>77715</v>
      </c>
      <c r="K3743" s="33">
        <v>1.2339960110660748E-2</v>
      </c>
      <c r="L3743" s="2">
        <v>907</v>
      </c>
      <c r="M3743" s="2">
        <v>95783</v>
      </c>
      <c r="N3743" s="2">
        <v>73393</v>
      </c>
      <c r="O3743" s="33">
        <v>1.2358126796833485E-2</v>
      </c>
      <c r="P3743" s="2">
        <v>928</v>
      </c>
      <c r="Q3743" s="2">
        <v>98410</v>
      </c>
      <c r="R3743" s="2">
        <v>75870</v>
      </c>
      <c r="S3743" s="35">
        <v>1.2231448530380915E-2</v>
      </c>
      <c r="T3743" t="s">
        <v>4388</v>
      </c>
      <c r="U3743" t="s">
        <v>4388</v>
      </c>
      <c r="V3743" s="5" t="s">
        <v>4390</v>
      </c>
      <c r="W3743" s="5">
        <v>0</v>
      </c>
      <c r="X3743" s="4">
        <v>1.0851158027983324E-4</v>
      </c>
      <c r="Y3743" s="6">
        <v>31</v>
      </c>
      <c r="Z3743" s="4">
        <v>-1.2667826645256994E-4</v>
      </c>
      <c r="AA3743" s="5">
        <v>2768</v>
      </c>
      <c r="AC3743" s="16" t="str">
        <f t="shared" si="348"/>
        <v/>
      </c>
      <c r="AD3743" s="16" t="str">
        <f t="shared" si="349"/>
        <v/>
      </c>
      <c r="AE3743" s="16" t="str">
        <f t="shared" si="350"/>
        <v/>
      </c>
      <c r="AF3743" s="16" t="str">
        <f t="shared" si="351"/>
        <v/>
      </c>
      <c r="AG3743" s="16">
        <f t="shared" si="352"/>
        <v>1.2339960110660748E-2</v>
      </c>
      <c r="AH3743" s="16" t="str">
        <f t="shared" si="353"/>
        <v/>
      </c>
      <c r="AI3743" s="17" t="str">
        <f>IF('Peer Comparison Tool'!$D$11="NR","",IF($C3743='Peer Comparison Tool'!$D$9,COUNT('ALLL &lt;50B Database'!$AI$1:AI3742)+1,""))</f>
        <v/>
      </c>
    </row>
    <row r="3744" spans="1:35" x14ac:dyDescent="0.25">
      <c r="A3744" t="s">
        <v>2931</v>
      </c>
      <c r="B3744">
        <v>2960555</v>
      </c>
      <c r="C3744" s="5" t="s">
        <v>2907</v>
      </c>
      <c r="D3744" s="5" t="s">
        <v>4390</v>
      </c>
      <c r="E3744" s="5" t="s">
        <v>4388</v>
      </c>
      <c r="F3744" s="2">
        <v>918</v>
      </c>
      <c r="G3744" s="2">
        <v>105237</v>
      </c>
      <c r="H3744" s="2">
        <v>58939</v>
      </c>
      <c r="I3744" s="2">
        <v>2120</v>
      </c>
      <c r="J3744" s="2">
        <v>56819</v>
      </c>
      <c r="K3744" s="33">
        <v>1.6156567345430226E-2</v>
      </c>
      <c r="L3744" s="2">
        <v>885</v>
      </c>
      <c r="M3744" s="2">
        <v>90979</v>
      </c>
      <c r="N3744" s="2">
        <v>53064</v>
      </c>
      <c r="O3744" s="33">
        <v>1.6677973767526007E-2</v>
      </c>
      <c r="P3744" s="2">
        <v>904</v>
      </c>
      <c r="Q3744" s="2">
        <v>98896</v>
      </c>
      <c r="R3744" s="2">
        <v>54654</v>
      </c>
      <c r="S3744" s="35">
        <v>1.6540417901708931E-2</v>
      </c>
      <c r="T3744" t="s">
        <v>4388</v>
      </c>
      <c r="U3744" t="s">
        <v>4388</v>
      </c>
      <c r="V3744" s="5" t="s">
        <v>4390</v>
      </c>
      <c r="W3744" s="5">
        <v>0</v>
      </c>
      <c r="X3744" s="4">
        <v>-3.8385055627870521E-4</v>
      </c>
      <c r="Y3744" s="6">
        <v>14</v>
      </c>
      <c r="Z3744" s="4">
        <v>-1.375558658170753E-4</v>
      </c>
      <c r="AA3744" s="5">
        <v>1235</v>
      </c>
      <c r="AC3744" s="16" t="str">
        <f t="shared" si="348"/>
        <v/>
      </c>
      <c r="AD3744" s="16" t="str">
        <f t="shared" si="349"/>
        <v/>
      </c>
      <c r="AE3744" s="16" t="str">
        <f t="shared" si="350"/>
        <v/>
      </c>
      <c r="AF3744" s="16" t="str">
        <f t="shared" si="351"/>
        <v/>
      </c>
      <c r="AG3744" s="16">
        <f t="shared" si="352"/>
        <v>1.6156567345430226E-2</v>
      </c>
      <c r="AH3744" s="16" t="str">
        <f t="shared" si="353"/>
        <v/>
      </c>
      <c r="AI3744" s="17" t="str">
        <f>IF('Peer Comparison Tool'!$D$11="NR","",IF($C3744='Peer Comparison Tool'!$D$9,COUNT('ALLL &lt;50B Database'!$AI$1:AI3743)+1,""))</f>
        <v/>
      </c>
    </row>
    <row r="3745" spans="1:35" x14ac:dyDescent="0.25">
      <c r="A3745" t="s">
        <v>2026</v>
      </c>
      <c r="B3745">
        <v>937843</v>
      </c>
      <c r="C3745" s="5" t="s">
        <v>1963</v>
      </c>
      <c r="D3745" s="5" t="s">
        <v>4390</v>
      </c>
      <c r="E3745" s="5" t="s">
        <v>4388</v>
      </c>
      <c r="F3745" s="2">
        <v>963</v>
      </c>
      <c r="G3745" s="2">
        <v>105188</v>
      </c>
      <c r="H3745" s="2">
        <v>52393</v>
      </c>
      <c r="I3745" s="2">
        <v>1414</v>
      </c>
      <c r="J3745" s="2">
        <v>50979</v>
      </c>
      <c r="K3745" s="33">
        <v>1.8890131230506681E-2</v>
      </c>
      <c r="L3745" s="2">
        <v>939</v>
      </c>
      <c r="M3745" s="2">
        <v>98017</v>
      </c>
      <c r="N3745" s="2">
        <v>48145</v>
      </c>
      <c r="O3745" s="33">
        <v>1.9503582926575967E-2</v>
      </c>
      <c r="P3745" s="2">
        <v>952</v>
      </c>
      <c r="Q3745" s="2">
        <v>100455</v>
      </c>
      <c r="R3745" s="2">
        <v>50153</v>
      </c>
      <c r="S3745" s="35">
        <v>1.8981915339062468E-2</v>
      </c>
      <c r="T3745" t="s">
        <v>4388</v>
      </c>
      <c r="U3745" t="s">
        <v>4388</v>
      </c>
      <c r="V3745" s="5" t="s">
        <v>4390</v>
      </c>
      <c r="W3745" s="5">
        <v>0</v>
      </c>
      <c r="X3745" s="4">
        <v>-9.1784108555786892E-5</v>
      </c>
      <c r="Y3745" s="6">
        <v>11</v>
      </c>
      <c r="Z3745" s="4">
        <v>-5.2166758751349962E-4</v>
      </c>
      <c r="AA3745" s="5">
        <v>702</v>
      </c>
      <c r="AC3745" s="16" t="str">
        <f t="shared" si="348"/>
        <v/>
      </c>
      <c r="AD3745" s="16" t="str">
        <f t="shared" si="349"/>
        <v/>
      </c>
      <c r="AE3745" s="16" t="str">
        <f t="shared" si="350"/>
        <v/>
      </c>
      <c r="AF3745" s="16" t="str">
        <f t="shared" si="351"/>
        <v/>
      </c>
      <c r="AG3745" s="16">
        <f t="shared" si="352"/>
        <v>1.8890131230506681E-2</v>
      </c>
      <c r="AH3745" s="16" t="str">
        <f t="shared" si="353"/>
        <v/>
      </c>
      <c r="AI3745" s="17" t="str">
        <f>IF('Peer Comparison Tool'!$D$11="NR","",IF($C3745='Peer Comparison Tool'!$D$9,COUNT('ALLL &lt;50B Database'!$AI$1:AI3744)+1,""))</f>
        <v/>
      </c>
    </row>
    <row r="3746" spans="1:35" x14ac:dyDescent="0.25">
      <c r="A3746" t="s">
        <v>4352</v>
      </c>
      <c r="B3746">
        <v>488420</v>
      </c>
      <c r="C3746" s="5" t="s">
        <v>4315</v>
      </c>
      <c r="D3746" s="5" t="s">
        <v>4390</v>
      </c>
      <c r="E3746" s="5" t="s">
        <v>4388</v>
      </c>
      <c r="F3746" s="2">
        <v>750</v>
      </c>
      <c r="G3746" s="2">
        <v>105116</v>
      </c>
      <c r="H3746" s="2">
        <v>63379</v>
      </c>
      <c r="I3746" s="2">
        <v>2232</v>
      </c>
      <c r="J3746" s="2">
        <v>61147</v>
      </c>
      <c r="K3746" s="33">
        <v>1.2265524064958216E-2</v>
      </c>
      <c r="L3746" s="2">
        <v>741</v>
      </c>
      <c r="M3746" s="2">
        <v>91840</v>
      </c>
      <c r="N3746" s="2">
        <v>62127</v>
      </c>
      <c r="O3746" s="33">
        <v>1.1927181418706842E-2</v>
      </c>
      <c r="P3746" s="2">
        <v>745</v>
      </c>
      <c r="Q3746" s="2">
        <v>102085</v>
      </c>
      <c r="R3746" s="2">
        <v>61864</v>
      </c>
      <c r="S3746" s="35">
        <v>1.2042544937281779E-2</v>
      </c>
      <c r="T3746" t="s">
        <v>4388</v>
      </c>
      <c r="U3746" t="s">
        <v>4388</v>
      </c>
      <c r="V3746" s="5" t="s">
        <v>4390</v>
      </c>
      <c r="W3746" s="5">
        <v>0</v>
      </c>
      <c r="X3746" s="4">
        <v>2.2297912767643702E-4</v>
      </c>
      <c r="Y3746" s="6">
        <v>5</v>
      </c>
      <c r="Z3746" s="4">
        <v>1.1536351857493674E-4</v>
      </c>
      <c r="AA3746" s="5">
        <v>2796</v>
      </c>
      <c r="AC3746" s="16" t="str">
        <f t="shared" si="348"/>
        <v/>
      </c>
      <c r="AD3746" s="16" t="str">
        <f t="shared" si="349"/>
        <v/>
      </c>
      <c r="AE3746" s="16" t="str">
        <f t="shared" si="350"/>
        <v/>
      </c>
      <c r="AF3746" s="16" t="str">
        <f t="shared" si="351"/>
        <v/>
      </c>
      <c r="AG3746" s="16">
        <f t="shared" si="352"/>
        <v>1.2265524064958216E-2</v>
      </c>
      <c r="AH3746" s="16" t="str">
        <f t="shared" si="353"/>
        <v/>
      </c>
      <c r="AI3746" s="17" t="str">
        <f>IF('Peer Comparison Tool'!$D$11="NR","",IF($C3746='Peer Comparison Tool'!$D$9,COUNT('ALLL &lt;50B Database'!$AI$1:AI3745)+1,""))</f>
        <v/>
      </c>
    </row>
    <row r="3747" spans="1:35" x14ac:dyDescent="0.25">
      <c r="A3747" t="s">
        <v>4156</v>
      </c>
      <c r="B3747">
        <v>3102893</v>
      </c>
      <c r="C3747" s="5" t="s">
        <v>4128</v>
      </c>
      <c r="D3747" s="5" t="s">
        <v>4390</v>
      </c>
      <c r="E3747" s="5" t="s">
        <v>4388</v>
      </c>
      <c r="F3747" s="2">
        <v>638</v>
      </c>
      <c r="G3747" s="2">
        <v>104923</v>
      </c>
      <c r="H3747" s="2">
        <v>88145</v>
      </c>
      <c r="I3747" s="2">
        <v>12236</v>
      </c>
      <c r="J3747" s="2">
        <v>75909</v>
      </c>
      <c r="K3747" s="33">
        <v>8.4048004847909995E-3</v>
      </c>
      <c r="L3747" s="2">
        <v>638</v>
      </c>
      <c r="M3747" s="2">
        <v>91114</v>
      </c>
      <c r="N3747" s="2">
        <v>79486</v>
      </c>
      <c r="O3747" s="33">
        <v>8.0265707168557989E-3</v>
      </c>
      <c r="P3747" s="2">
        <v>638</v>
      </c>
      <c r="Q3747" s="2">
        <v>86889</v>
      </c>
      <c r="R3747" s="2">
        <v>74918</v>
      </c>
      <c r="S3747" s="35">
        <v>8.5159774686991117E-3</v>
      </c>
      <c r="T3747" t="s">
        <v>4388</v>
      </c>
      <c r="U3747" t="s">
        <v>4388</v>
      </c>
      <c r="V3747" s="5" t="s">
        <v>4390</v>
      </c>
      <c r="W3747" s="5">
        <v>0</v>
      </c>
      <c r="X3747" s="4">
        <v>-1.1117698390811226E-4</v>
      </c>
      <c r="Y3747" s="6">
        <v>0</v>
      </c>
      <c r="Z3747" s="4">
        <v>4.8940675184331282E-4</v>
      </c>
      <c r="AA3747" s="5">
        <v>4228</v>
      </c>
      <c r="AC3747" s="16" t="str">
        <f t="shared" si="348"/>
        <v/>
      </c>
      <c r="AD3747" s="16" t="str">
        <f t="shared" si="349"/>
        <v/>
      </c>
      <c r="AE3747" s="16" t="str">
        <f t="shared" si="350"/>
        <v/>
      </c>
      <c r="AF3747" s="16" t="str">
        <f t="shared" si="351"/>
        <v/>
      </c>
      <c r="AG3747" s="16">
        <f t="shared" si="352"/>
        <v>8.4048004847909995E-3</v>
      </c>
      <c r="AH3747" s="16" t="str">
        <f t="shared" si="353"/>
        <v/>
      </c>
      <c r="AI3747" s="17" t="str">
        <f>IF('Peer Comparison Tool'!$D$11="NR","",IF($C3747='Peer Comparison Tool'!$D$9,COUNT('ALLL &lt;50B Database'!$AI$1:AI3746)+1,""))</f>
        <v/>
      </c>
    </row>
    <row r="3748" spans="1:35" x14ac:dyDescent="0.25">
      <c r="A3748" t="s">
        <v>2475</v>
      </c>
      <c r="B3748">
        <v>956554</v>
      </c>
      <c r="C3748" s="5" t="s">
        <v>2299</v>
      </c>
      <c r="D3748" s="5" t="s">
        <v>4390</v>
      </c>
      <c r="E3748" s="5" t="s">
        <v>4388</v>
      </c>
      <c r="F3748" s="2">
        <v>934</v>
      </c>
      <c r="G3748" s="2">
        <v>104915</v>
      </c>
      <c r="H3748" s="2">
        <v>59294</v>
      </c>
      <c r="I3748" s="2">
        <v>3916</v>
      </c>
      <c r="J3748" s="2">
        <v>55378</v>
      </c>
      <c r="K3748" s="33">
        <v>1.6865903427353824E-2</v>
      </c>
      <c r="L3748" s="2">
        <v>934</v>
      </c>
      <c r="M3748" s="2">
        <v>95506</v>
      </c>
      <c r="N3748" s="2">
        <v>56516</v>
      </c>
      <c r="O3748" s="33">
        <v>1.6526293439026115E-2</v>
      </c>
      <c r="P3748" s="2">
        <v>931</v>
      </c>
      <c r="Q3748" s="2">
        <v>91058</v>
      </c>
      <c r="R3748" s="2">
        <v>56744</v>
      </c>
      <c r="S3748" s="35">
        <v>1.6407021006626252E-2</v>
      </c>
      <c r="T3748" t="s">
        <v>4388</v>
      </c>
      <c r="U3748" t="s">
        <v>4388</v>
      </c>
      <c r="V3748" s="5" t="s">
        <v>4390</v>
      </c>
      <c r="W3748" s="5">
        <v>0</v>
      </c>
      <c r="X3748" s="4">
        <v>4.5888242072757157E-4</v>
      </c>
      <c r="Y3748" s="6">
        <v>3</v>
      </c>
      <c r="Z3748" s="4">
        <v>-1.1927243239986257E-4</v>
      </c>
      <c r="AA3748" s="5">
        <v>1068</v>
      </c>
      <c r="AC3748" s="16" t="str">
        <f t="shared" si="348"/>
        <v/>
      </c>
      <c r="AD3748" s="16" t="str">
        <f t="shared" si="349"/>
        <v/>
      </c>
      <c r="AE3748" s="16" t="str">
        <f t="shared" si="350"/>
        <v/>
      </c>
      <c r="AF3748" s="16" t="str">
        <f t="shared" si="351"/>
        <v/>
      </c>
      <c r="AG3748" s="16">
        <f t="shared" si="352"/>
        <v>1.6865903427353824E-2</v>
      </c>
      <c r="AH3748" s="16" t="str">
        <f t="shared" si="353"/>
        <v/>
      </c>
      <c r="AI3748" s="17" t="str">
        <f>IF('Peer Comparison Tool'!$D$11="NR","",IF($C3748='Peer Comparison Tool'!$D$9,COUNT('ALLL &lt;50B Database'!$AI$1:AI3747)+1,""))</f>
        <v/>
      </c>
    </row>
    <row r="3749" spans="1:35" x14ac:dyDescent="0.25">
      <c r="A3749" t="s">
        <v>1777</v>
      </c>
      <c r="B3749">
        <v>794475</v>
      </c>
      <c r="C3749" s="5" t="s">
        <v>1695</v>
      </c>
      <c r="D3749" s="5" t="s">
        <v>4390</v>
      </c>
      <c r="E3749" s="5" t="s">
        <v>4388</v>
      </c>
      <c r="F3749" s="2">
        <v>850</v>
      </c>
      <c r="G3749" s="2">
        <v>104844</v>
      </c>
      <c r="H3749" s="2">
        <v>71716</v>
      </c>
      <c r="I3749" s="2">
        <v>0</v>
      </c>
      <c r="J3749" s="2">
        <v>71716</v>
      </c>
      <c r="K3749" s="33">
        <v>1.1852306319370851E-2</v>
      </c>
      <c r="L3749" s="2">
        <v>850</v>
      </c>
      <c r="M3749" s="2">
        <v>106015</v>
      </c>
      <c r="N3749" s="2">
        <v>79635</v>
      </c>
      <c r="O3749" s="33">
        <v>1.0673698750549382E-2</v>
      </c>
      <c r="P3749" s="2">
        <v>850</v>
      </c>
      <c r="Q3749" s="2">
        <v>107113</v>
      </c>
      <c r="R3749" s="2">
        <v>75112</v>
      </c>
      <c r="S3749" s="35">
        <v>1.131643412503994E-2</v>
      </c>
      <c r="T3749" t="s">
        <v>4388</v>
      </c>
      <c r="U3749" t="s">
        <v>4388</v>
      </c>
      <c r="V3749" s="5" t="s">
        <v>4390</v>
      </c>
      <c r="W3749" s="5">
        <v>0</v>
      </c>
      <c r="X3749" s="4">
        <v>5.3587219433091048E-4</v>
      </c>
      <c r="Y3749" s="6">
        <v>0</v>
      </c>
      <c r="Z3749" s="4">
        <v>6.4273537449055854E-4</v>
      </c>
      <c r="AA3749" s="5">
        <v>3002</v>
      </c>
      <c r="AC3749" s="16" t="str">
        <f t="shared" si="348"/>
        <v/>
      </c>
      <c r="AD3749" s="16" t="str">
        <f t="shared" si="349"/>
        <v/>
      </c>
      <c r="AE3749" s="16" t="str">
        <f t="shared" si="350"/>
        <v/>
      </c>
      <c r="AF3749" s="16" t="str">
        <f t="shared" si="351"/>
        <v/>
      </c>
      <c r="AG3749" s="16">
        <f t="shared" si="352"/>
        <v>1.1852306319370851E-2</v>
      </c>
      <c r="AH3749" s="16" t="str">
        <f t="shared" si="353"/>
        <v/>
      </c>
      <c r="AI3749" s="17" t="str">
        <f>IF('Peer Comparison Tool'!$D$11="NR","",IF($C3749='Peer Comparison Tool'!$D$9,COUNT('ALLL &lt;50B Database'!$AI$1:AI3748)+1,""))</f>
        <v/>
      </c>
    </row>
    <row r="3750" spans="1:35" x14ac:dyDescent="0.25">
      <c r="A3750" t="s">
        <v>2468</v>
      </c>
      <c r="B3750">
        <v>688556</v>
      </c>
      <c r="C3750" s="5" t="s">
        <v>2299</v>
      </c>
      <c r="D3750" s="5" t="s">
        <v>4390</v>
      </c>
      <c r="E3750" s="5" t="s">
        <v>4388</v>
      </c>
      <c r="F3750" s="2">
        <v>686</v>
      </c>
      <c r="G3750" s="2">
        <v>104771</v>
      </c>
      <c r="H3750" s="2">
        <v>50971</v>
      </c>
      <c r="I3750" s="2">
        <v>1273</v>
      </c>
      <c r="J3750" s="2">
        <v>49698</v>
      </c>
      <c r="K3750" s="33">
        <v>1.3803372369109421E-2</v>
      </c>
      <c r="L3750" s="2">
        <v>629</v>
      </c>
      <c r="M3750" s="2">
        <v>100531</v>
      </c>
      <c r="N3750" s="2">
        <v>53934</v>
      </c>
      <c r="O3750" s="33">
        <v>1.1662402195275708E-2</v>
      </c>
      <c r="P3750" s="2">
        <v>659</v>
      </c>
      <c r="Q3750" s="2">
        <v>101201</v>
      </c>
      <c r="R3750" s="2">
        <v>49690</v>
      </c>
      <c r="S3750" s="35">
        <v>1.326222579995975E-2</v>
      </c>
      <c r="T3750" t="s">
        <v>4388</v>
      </c>
      <c r="U3750" t="s">
        <v>4388</v>
      </c>
      <c r="V3750" s="5" t="s">
        <v>4390</v>
      </c>
      <c r="W3750" s="5">
        <v>0</v>
      </c>
      <c r="X3750" s="4">
        <v>5.4114656914967113E-4</v>
      </c>
      <c r="Y3750" s="6">
        <v>27</v>
      </c>
      <c r="Z3750" s="4">
        <v>1.5998236046840426E-3</v>
      </c>
      <c r="AA3750" s="5">
        <v>2069</v>
      </c>
      <c r="AC3750" s="16" t="str">
        <f t="shared" si="348"/>
        <v/>
      </c>
      <c r="AD3750" s="16" t="str">
        <f t="shared" si="349"/>
        <v/>
      </c>
      <c r="AE3750" s="16" t="str">
        <f t="shared" si="350"/>
        <v/>
      </c>
      <c r="AF3750" s="16" t="str">
        <f t="shared" si="351"/>
        <v/>
      </c>
      <c r="AG3750" s="16">
        <f t="shared" si="352"/>
        <v>1.3803372369109421E-2</v>
      </c>
      <c r="AH3750" s="16" t="str">
        <f t="shared" si="353"/>
        <v/>
      </c>
      <c r="AI3750" s="17" t="str">
        <f>IF('Peer Comparison Tool'!$D$11="NR","",IF($C3750='Peer Comparison Tool'!$D$9,COUNT('ALLL &lt;50B Database'!$AI$1:AI3749)+1,""))</f>
        <v/>
      </c>
    </row>
    <row r="3751" spans="1:35" x14ac:dyDescent="0.25">
      <c r="A3751" t="s">
        <v>3970</v>
      </c>
      <c r="B3751">
        <v>648550</v>
      </c>
      <c r="C3751" s="5" t="s">
        <v>3704</v>
      </c>
      <c r="D3751" s="5" t="s">
        <v>4390</v>
      </c>
      <c r="E3751" s="5" t="s">
        <v>4388</v>
      </c>
      <c r="F3751" s="2">
        <v>1088</v>
      </c>
      <c r="G3751" s="2">
        <v>104734</v>
      </c>
      <c r="H3751" s="2">
        <v>74422</v>
      </c>
      <c r="I3751" s="2">
        <v>2989</v>
      </c>
      <c r="J3751" s="2">
        <v>71433</v>
      </c>
      <c r="K3751" s="33">
        <v>1.5231055674548178E-2</v>
      </c>
      <c r="L3751" s="2">
        <v>969</v>
      </c>
      <c r="M3751" s="2">
        <v>93001</v>
      </c>
      <c r="N3751" s="2">
        <v>69529</v>
      </c>
      <c r="O3751" s="33">
        <v>1.3936630758388587E-2</v>
      </c>
      <c r="P3751" s="2">
        <v>1002</v>
      </c>
      <c r="Q3751" s="2">
        <v>95318</v>
      </c>
      <c r="R3751" s="2">
        <v>72328</v>
      </c>
      <c r="S3751" s="35">
        <v>1.3853556022563876E-2</v>
      </c>
      <c r="T3751" t="s">
        <v>4388</v>
      </c>
      <c r="U3751" t="s">
        <v>4388</v>
      </c>
      <c r="V3751" s="5" t="s">
        <v>4390</v>
      </c>
      <c r="W3751" s="5">
        <v>0</v>
      </c>
      <c r="X3751" s="4">
        <v>1.3774996519843024E-3</v>
      </c>
      <c r="Y3751" s="6">
        <v>86</v>
      </c>
      <c r="Z3751" s="4">
        <v>-8.307473582471088E-5</v>
      </c>
      <c r="AA3751" s="5">
        <v>1529</v>
      </c>
      <c r="AC3751" s="16" t="str">
        <f t="shared" si="348"/>
        <v/>
      </c>
      <c r="AD3751" s="16" t="str">
        <f t="shared" si="349"/>
        <v/>
      </c>
      <c r="AE3751" s="16" t="str">
        <f t="shared" si="350"/>
        <v/>
      </c>
      <c r="AF3751" s="16" t="str">
        <f t="shared" si="351"/>
        <v/>
      </c>
      <c r="AG3751" s="16">
        <f t="shared" si="352"/>
        <v>1.5231055674548178E-2</v>
      </c>
      <c r="AH3751" s="16" t="str">
        <f t="shared" si="353"/>
        <v/>
      </c>
      <c r="AI3751" s="17" t="str">
        <f>IF('Peer Comparison Tool'!$D$11="NR","",IF($C3751='Peer Comparison Tool'!$D$9,COUNT('ALLL &lt;50B Database'!$AI$1:AI3750)+1,""))</f>
        <v/>
      </c>
    </row>
    <row r="3752" spans="1:35" x14ac:dyDescent="0.25">
      <c r="A3752" t="s">
        <v>3951</v>
      </c>
      <c r="B3752">
        <v>818652</v>
      </c>
      <c r="C3752" s="5" t="s">
        <v>3704</v>
      </c>
      <c r="D3752" s="5" t="s">
        <v>4387</v>
      </c>
      <c r="E3752" s="5" t="s">
        <v>4388</v>
      </c>
      <c r="F3752" s="2">
        <v>230</v>
      </c>
      <c r="G3752" s="2">
        <v>104598</v>
      </c>
      <c r="H3752" s="2">
        <v>16065</v>
      </c>
      <c r="I3752" s="2">
        <v>0</v>
      </c>
      <c r="J3752" s="2">
        <v>16065</v>
      </c>
      <c r="K3752" s="33">
        <v>1.4316837846249611E-2</v>
      </c>
      <c r="L3752" s="2">
        <v>209</v>
      </c>
      <c r="M3752" s="2">
        <v>116167</v>
      </c>
      <c r="N3752" s="2">
        <v>16809</v>
      </c>
      <c r="O3752" s="33">
        <v>1.2433815218037957E-2</v>
      </c>
      <c r="P3752" s="2">
        <v>211</v>
      </c>
      <c r="Q3752" s="2">
        <v>119262</v>
      </c>
      <c r="R3752" s="2">
        <v>16536</v>
      </c>
      <c r="S3752" s="35">
        <v>1.276003870343493E-2</v>
      </c>
      <c r="T3752" t="s">
        <v>4388</v>
      </c>
      <c r="U3752" t="s">
        <v>4388</v>
      </c>
      <c r="V3752" s="5" t="s">
        <v>4387</v>
      </c>
      <c r="W3752" s="5">
        <v>0</v>
      </c>
      <c r="X3752" s="4">
        <v>1.5567991428146813E-3</v>
      </c>
      <c r="Y3752" s="6">
        <v>19</v>
      </c>
      <c r="Z3752" s="4">
        <v>3.262234853969731E-4</v>
      </c>
      <c r="AA3752" s="5">
        <v>1837</v>
      </c>
      <c r="AC3752" s="16" t="str">
        <f t="shared" si="348"/>
        <v/>
      </c>
      <c r="AD3752" s="16" t="str">
        <f t="shared" si="349"/>
        <v/>
      </c>
      <c r="AE3752" s="16" t="str">
        <f t="shared" si="350"/>
        <v/>
      </c>
      <c r="AF3752" s="16" t="str">
        <f t="shared" si="351"/>
        <v/>
      </c>
      <c r="AG3752" s="16">
        <f t="shared" si="352"/>
        <v>1.4316837846249611E-2</v>
      </c>
      <c r="AH3752" s="16" t="str">
        <f t="shared" si="353"/>
        <v/>
      </c>
      <c r="AI3752" s="17" t="str">
        <f>IF('Peer Comparison Tool'!$D$11="NR","",IF($C3752='Peer Comparison Tool'!$D$9,COUNT('ALLL &lt;50B Database'!$AI$1:AI3751)+1,""))</f>
        <v/>
      </c>
    </row>
    <row r="3753" spans="1:35" x14ac:dyDescent="0.25">
      <c r="A3753" t="s">
        <v>2466</v>
      </c>
      <c r="B3753">
        <v>795959</v>
      </c>
      <c r="C3753" s="5" t="s">
        <v>2299</v>
      </c>
      <c r="D3753" s="5" t="s">
        <v>4390</v>
      </c>
      <c r="E3753" s="5" t="s">
        <v>4388</v>
      </c>
      <c r="F3753" s="2">
        <v>606</v>
      </c>
      <c r="G3753" s="2">
        <v>104411</v>
      </c>
      <c r="H3753" s="2">
        <v>69401</v>
      </c>
      <c r="I3753" s="2">
        <v>0</v>
      </c>
      <c r="J3753" s="2">
        <v>69401</v>
      </c>
      <c r="K3753" s="33">
        <v>8.7318626532758899E-3</v>
      </c>
      <c r="L3753" s="2">
        <v>571</v>
      </c>
      <c r="M3753" s="2">
        <v>106687</v>
      </c>
      <c r="N3753" s="2">
        <v>70877</v>
      </c>
      <c r="O3753" s="33">
        <v>8.0562100540372758E-3</v>
      </c>
      <c r="P3753" s="2">
        <v>585</v>
      </c>
      <c r="Q3753" s="2">
        <v>102524</v>
      </c>
      <c r="R3753" s="2">
        <v>66423</v>
      </c>
      <c r="S3753" s="35">
        <v>8.8071902804751374E-3</v>
      </c>
      <c r="T3753" t="s">
        <v>4388</v>
      </c>
      <c r="U3753" t="s">
        <v>4388</v>
      </c>
      <c r="V3753" s="5" t="s">
        <v>4390</v>
      </c>
      <c r="W3753" s="5">
        <v>0</v>
      </c>
      <c r="X3753" s="4">
        <v>-7.5327627199247432E-5</v>
      </c>
      <c r="Y3753" s="6">
        <v>21</v>
      </c>
      <c r="Z3753" s="4">
        <v>7.5098022643786157E-4</v>
      </c>
      <c r="AA3753" s="5">
        <v>4150</v>
      </c>
      <c r="AC3753" s="16" t="str">
        <f t="shared" si="348"/>
        <v/>
      </c>
      <c r="AD3753" s="16" t="str">
        <f t="shared" si="349"/>
        <v/>
      </c>
      <c r="AE3753" s="16" t="str">
        <f t="shared" si="350"/>
        <v/>
      </c>
      <c r="AF3753" s="16" t="str">
        <f t="shared" si="351"/>
        <v/>
      </c>
      <c r="AG3753" s="16">
        <f t="shared" si="352"/>
        <v>8.7318626532758899E-3</v>
      </c>
      <c r="AH3753" s="16" t="str">
        <f t="shared" si="353"/>
        <v/>
      </c>
      <c r="AI3753" s="17" t="str">
        <f>IF('Peer Comparison Tool'!$D$11="NR","",IF($C3753='Peer Comparison Tool'!$D$9,COUNT('ALLL &lt;50B Database'!$AI$1:AI3752)+1,""))</f>
        <v/>
      </c>
    </row>
    <row r="3754" spans="1:35" x14ac:dyDescent="0.25">
      <c r="A3754" t="s">
        <v>1506</v>
      </c>
      <c r="B3754">
        <v>501655</v>
      </c>
      <c r="C3754" s="5" t="s">
        <v>1389</v>
      </c>
      <c r="D3754" s="5" t="s">
        <v>4387</v>
      </c>
      <c r="E3754" s="5" t="s">
        <v>4388</v>
      </c>
      <c r="F3754" s="2">
        <v>842</v>
      </c>
      <c r="G3754" s="2">
        <v>104220</v>
      </c>
      <c r="H3754" s="2">
        <v>69006</v>
      </c>
      <c r="I3754" s="2">
        <v>1632</v>
      </c>
      <c r="J3754" s="2">
        <v>67374</v>
      </c>
      <c r="K3754" s="33">
        <v>1.2497402558850595E-2</v>
      </c>
      <c r="L3754" s="2">
        <v>843</v>
      </c>
      <c r="M3754" s="2">
        <v>87594</v>
      </c>
      <c r="N3754" s="2">
        <v>65725</v>
      </c>
      <c r="O3754" s="33">
        <v>1.2826169646253329E-2</v>
      </c>
      <c r="P3754" s="2">
        <v>795</v>
      </c>
      <c r="Q3754" s="2">
        <v>91506</v>
      </c>
      <c r="R3754" s="2">
        <v>66238</v>
      </c>
      <c r="S3754" s="35">
        <v>1.2002173978682931E-2</v>
      </c>
      <c r="T3754" t="s">
        <v>4388</v>
      </c>
      <c r="U3754" t="s">
        <v>4388</v>
      </c>
      <c r="V3754" s="5" t="s">
        <v>4387</v>
      </c>
      <c r="W3754" s="5">
        <v>0</v>
      </c>
      <c r="X3754" s="4">
        <v>4.9522858016766425E-4</v>
      </c>
      <c r="Y3754" s="6">
        <v>47</v>
      </c>
      <c r="Z3754" s="4">
        <v>-8.2399566757039751E-4</v>
      </c>
      <c r="AA3754" s="5">
        <v>2706</v>
      </c>
      <c r="AC3754" s="16" t="str">
        <f t="shared" si="348"/>
        <v/>
      </c>
      <c r="AD3754" s="16" t="str">
        <f t="shared" si="349"/>
        <v/>
      </c>
      <c r="AE3754" s="16" t="str">
        <f t="shared" si="350"/>
        <v/>
      </c>
      <c r="AF3754" s="16" t="str">
        <f t="shared" si="351"/>
        <v/>
      </c>
      <c r="AG3754" s="16">
        <f t="shared" si="352"/>
        <v>1.2497402558850595E-2</v>
      </c>
      <c r="AH3754" s="16" t="str">
        <f t="shared" si="353"/>
        <v/>
      </c>
      <c r="AI3754" s="17" t="str">
        <f>IF('Peer Comparison Tool'!$D$11="NR","",IF($C3754='Peer Comparison Tool'!$D$9,COUNT('ALLL &lt;50B Database'!$AI$1:AI3753)+1,""))</f>
        <v/>
      </c>
    </row>
    <row r="3755" spans="1:35" x14ac:dyDescent="0.25">
      <c r="A3755" t="s">
        <v>1501</v>
      </c>
      <c r="B3755">
        <v>792453</v>
      </c>
      <c r="C3755" s="5" t="s">
        <v>1389</v>
      </c>
      <c r="D3755" s="5" t="s">
        <v>4390</v>
      </c>
      <c r="E3755" s="5" t="s">
        <v>4388</v>
      </c>
      <c r="F3755" s="2">
        <v>931</v>
      </c>
      <c r="G3755" s="2">
        <v>104209</v>
      </c>
      <c r="H3755" s="2">
        <v>77607</v>
      </c>
      <c r="I3755" s="2">
        <v>3541</v>
      </c>
      <c r="J3755" s="2">
        <v>74066</v>
      </c>
      <c r="K3755" s="33">
        <v>1.2569870115842628E-2</v>
      </c>
      <c r="L3755" s="2">
        <v>931</v>
      </c>
      <c r="M3755" s="2">
        <v>95967</v>
      </c>
      <c r="N3755" s="2">
        <v>73878</v>
      </c>
      <c r="O3755" s="33">
        <v>1.2601857115785485E-2</v>
      </c>
      <c r="P3755" s="2">
        <v>931</v>
      </c>
      <c r="Q3755" s="2">
        <v>96712</v>
      </c>
      <c r="R3755" s="2">
        <v>75056</v>
      </c>
      <c r="S3755" s="35">
        <v>1.2404071626518865E-2</v>
      </c>
      <c r="T3755" t="s">
        <v>4388</v>
      </c>
      <c r="U3755" t="s">
        <v>4388</v>
      </c>
      <c r="V3755" s="5" t="s">
        <v>4390</v>
      </c>
      <c r="W3755" s="5">
        <v>0</v>
      </c>
      <c r="X3755" s="4">
        <v>1.6579848932376205E-4</v>
      </c>
      <c r="Y3755" s="6">
        <v>0</v>
      </c>
      <c r="Z3755" s="4">
        <v>-1.9778548926661921E-4</v>
      </c>
      <c r="AA3755" s="5">
        <v>2665</v>
      </c>
      <c r="AC3755" s="16" t="str">
        <f t="shared" si="348"/>
        <v/>
      </c>
      <c r="AD3755" s="16" t="str">
        <f t="shared" si="349"/>
        <v/>
      </c>
      <c r="AE3755" s="16" t="str">
        <f t="shared" si="350"/>
        <v/>
      </c>
      <c r="AF3755" s="16" t="str">
        <f t="shared" si="351"/>
        <v/>
      </c>
      <c r="AG3755" s="16">
        <f t="shared" si="352"/>
        <v>1.2569870115842628E-2</v>
      </c>
      <c r="AH3755" s="16" t="str">
        <f t="shared" si="353"/>
        <v/>
      </c>
      <c r="AI3755" s="17" t="str">
        <f>IF('Peer Comparison Tool'!$D$11="NR","",IF($C3755='Peer Comparison Tool'!$D$9,COUNT('ALLL &lt;50B Database'!$AI$1:AI3754)+1,""))</f>
        <v/>
      </c>
    </row>
    <row r="3756" spans="1:35" x14ac:dyDescent="0.25">
      <c r="A3756" t="s">
        <v>1186</v>
      </c>
      <c r="B3756">
        <v>166849</v>
      </c>
      <c r="C3756" s="5" t="s">
        <v>926</v>
      </c>
      <c r="D3756" s="5" t="s">
        <v>4390</v>
      </c>
      <c r="E3756" s="5" t="s">
        <v>4388</v>
      </c>
      <c r="F3756" s="2">
        <v>1058</v>
      </c>
      <c r="G3756" s="2">
        <v>104182</v>
      </c>
      <c r="H3756" s="2">
        <v>81970</v>
      </c>
      <c r="I3756" s="2">
        <v>949</v>
      </c>
      <c r="J3756" s="2">
        <v>81021</v>
      </c>
      <c r="K3756" s="33">
        <v>1.3058342898754644E-2</v>
      </c>
      <c r="L3756" s="2">
        <v>931</v>
      </c>
      <c r="M3756" s="2">
        <v>95966</v>
      </c>
      <c r="N3756" s="2">
        <v>74704</v>
      </c>
      <c r="O3756" s="33">
        <v>1.2462518740629685E-2</v>
      </c>
      <c r="P3756" s="2">
        <v>1023</v>
      </c>
      <c r="Q3756" s="2">
        <v>99195</v>
      </c>
      <c r="R3756" s="2">
        <v>81117</v>
      </c>
      <c r="S3756" s="35">
        <v>1.2611413143977217E-2</v>
      </c>
      <c r="T3756" t="s">
        <v>4388</v>
      </c>
      <c r="U3756" t="s">
        <v>4388</v>
      </c>
      <c r="V3756" s="5" t="s">
        <v>4390</v>
      </c>
      <c r="W3756" s="5">
        <v>0</v>
      </c>
      <c r="X3756" s="4">
        <v>4.4692975477742675E-4</v>
      </c>
      <c r="Y3756" s="6">
        <v>35</v>
      </c>
      <c r="Z3756" s="4">
        <v>1.4889440334753257E-4</v>
      </c>
      <c r="AA3756" s="5">
        <v>2403</v>
      </c>
      <c r="AC3756" s="16" t="str">
        <f t="shared" si="348"/>
        <v/>
      </c>
      <c r="AD3756" s="16" t="str">
        <f t="shared" si="349"/>
        <v/>
      </c>
      <c r="AE3756" s="16" t="str">
        <f t="shared" si="350"/>
        <v/>
      </c>
      <c r="AF3756" s="16" t="str">
        <f t="shared" si="351"/>
        <v/>
      </c>
      <c r="AG3756" s="16">
        <f t="shared" si="352"/>
        <v>1.3058342898754644E-2</v>
      </c>
      <c r="AH3756" s="16" t="str">
        <f t="shared" si="353"/>
        <v/>
      </c>
      <c r="AI3756" s="17" t="str">
        <f>IF('Peer Comparison Tool'!$D$11="NR","",IF($C3756='Peer Comparison Tool'!$D$9,COUNT('ALLL &lt;50B Database'!$AI$1:AI3755)+1,""))</f>
        <v/>
      </c>
    </row>
    <row r="3757" spans="1:35" x14ac:dyDescent="0.25">
      <c r="A3757" t="s">
        <v>679</v>
      </c>
      <c r="B3757">
        <v>260831</v>
      </c>
      <c r="C3757" s="5" t="s">
        <v>561</v>
      </c>
      <c r="D3757" s="5" t="s">
        <v>4390</v>
      </c>
      <c r="E3757" s="5" t="s">
        <v>4388</v>
      </c>
      <c r="F3757" s="2">
        <v>1291</v>
      </c>
      <c r="G3757" s="2">
        <v>104145</v>
      </c>
      <c r="H3757" s="2">
        <v>77955</v>
      </c>
      <c r="I3757" s="2">
        <v>0</v>
      </c>
      <c r="J3757" s="2">
        <v>77955</v>
      </c>
      <c r="K3757" s="33">
        <v>1.65608363799628E-2</v>
      </c>
      <c r="L3757" s="2">
        <v>1212</v>
      </c>
      <c r="M3757" s="2">
        <v>92921</v>
      </c>
      <c r="N3757" s="2">
        <v>74229</v>
      </c>
      <c r="O3757" s="33">
        <v>1.6327850301095258E-2</v>
      </c>
      <c r="P3757" s="2">
        <v>1235</v>
      </c>
      <c r="Q3757" s="2">
        <v>95867</v>
      </c>
      <c r="R3757" s="2">
        <v>75727</v>
      </c>
      <c r="S3757" s="35">
        <v>1.630858214375322E-2</v>
      </c>
      <c r="T3757" t="s">
        <v>4388</v>
      </c>
      <c r="U3757" t="s">
        <v>4388</v>
      </c>
      <c r="V3757" s="5" t="s">
        <v>4390</v>
      </c>
      <c r="W3757" s="5">
        <v>0</v>
      </c>
      <c r="X3757" s="4">
        <v>2.5225423620958004E-4</v>
      </c>
      <c r="Y3757" s="6">
        <v>56</v>
      </c>
      <c r="Z3757" s="4">
        <v>-1.9268157342038073E-5</v>
      </c>
      <c r="AA3757" s="5">
        <v>1126</v>
      </c>
      <c r="AC3757" s="16" t="str">
        <f t="shared" si="348"/>
        <v/>
      </c>
      <c r="AD3757" s="16" t="str">
        <f t="shared" si="349"/>
        <v/>
      </c>
      <c r="AE3757" s="16" t="str">
        <f t="shared" si="350"/>
        <v/>
      </c>
      <c r="AF3757" s="16" t="str">
        <f t="shared" si="351"/>
        <v/>
      </c>
      <c r="AG3757" s="16">
        <f t="shared" si="352"/>
        <v>1.65608363799628E-2</v>
      </c>
      <c r="AH3757" s="16" t="str">
        <f t="shared" si="353"/>
        <v/>
      </c>
      <c r="AI3757" s="17" t="str">
        <f>IF('Peer Comparison Tool'!$D$11="NR","",IF($C3757='Peer Comparison Tool'!$D$9,COUNT('ALLL &lt;50B Database'!$AI$1:AI3756)+1,""))</f>
        <v/>
      </c>
    </row>
    <row r="3758" spans="1:35" x14ac:dyDescent="0.25">
      <c r="A3758" t="s">
        <v>3693</v>
      </c>
      <c r="B3758">
        <v>55635</v>
      </c>
      <c r="C3758" s="5" t="s">
        <v>3603</v>
      </c>
      <c r="D3758" s="5" t="s">
        <v>4390</v>
      </c>
      <c r="E3758" s="5" t="s">
        <v>4388</v>
      </c>
      <c r="F3758" s="2">
        <v>1110</v>
      </c>
      <c r="G3758" s="2">
        <v>104095</v>
      </c>
      <c r="H3758" s="2">
        <v>79511</v>
      </c>
      <c r="I3758" s="2">
        <v>0</v>
      </c>
      <c r="J3758" s="2">
        <v>79511</v>
      </c>
      <c r="K3758" s="33">
        <v>1.3960332532605551E-2</v>
      </c>
      <c r="L3758" s="2">
        <v>1159</v>
      </c>
      <c r="M3758" s="2">
        <v>97321</v>
      </c>
      <c r="N3758" s="2">
        <v>77782</v>
      </c>
      <c r="O3758" s="33">
        <v>1.4900619680645908E-2</v>
      </c>
      <c r="P3758" s="2">
        <v>1133</v>
      </c>
      <c r="Q3758" s="2">
        <v>97083</v>
      </c>
      <c r="R3758" s="2">
        <v>74612</v>
      </c>
      <c r="S3758" s="35">
        <v>1.5185224896799443E-2</v>
      </c>
      <c r="T3758" t="s">
        <v>4388</v>
      </c>
      <c r="U3758" t="s">
        <v>4388</v>
      </c>
      <c r="V3758" s="5" t="s">
        <v>4390</v>
      </c>
      <c r="W3758" s="5">
        <v>0</v>
      </c>
      <c r="X3758" s="4">
        <v>-1.2248923641938921E-3</v>
      </c>
      <c r="Y3758" s="6">
        <v>-23</v>
      </c>
      <c r="Z3758" s="4">
        <v>2.8460521615353458E-4</v>
      </c>
      <c r="AA3758" s="5">
        <v>2008</v>
      </c>
      <c r="AC3758" s="16" t="str">
        <f t="shared" si="348"/>
        <v/>
      </c>
      <c r="AD3758" s="16" t="str">
        <f t="shared" si="349"/>
        <v/>
      </c>
      <c r="AE3758" s="16" t="str">
        <f t="shared" si="350"/>
        <v/>
      </c>
      <c r="AF3758" s="16" t="str">
        <f t="shared" si="351"/>
        <v/>
      </c>
      <c r="AG3758" s="16">
        <f t="shared" si="352"/>
        <v>1.3960332532605551E-2</v>
      </c>
      <c r="AH3758" s="16" t="str">
        <f t="shared" si="353"/>
        <v/>
      </c>
      <c r="AI3758" s="17" t="str">
        <f>IF('Peer Comparison Tool'!$D$11="NR","",IF($C3758='Peer Comparison Tool'!$D$9,COUNT('ALLL &lt;50B Database'!$AI$1:AI3757)+1,""))</f>
        <v/>
      </c>
    </row>
    <row r="3759" spans="1:35" x14ac:dyDescent="0.25">
      <c r="A3759" t="s">
        <v>143</v>
      </c>
      <c r="B3759">
        <v>524766</v>
      </c>
      <c r="C3759" s="5" t="s">
        <v>3704</v>
      </c>
      <c r="D3759" s="5" t="s">
        <v>4387</v>
      </c>
      <c r="E3759" s="5" t="s">
        <v>4388</v>
      </c>
      <c r="F3759" s="2">
        <v>2112</v>
      </c>
      <c r="G3759" s="2">
        <v>103938</v>
      </c>
      <c r="H3759" s="2">
        <v>77064</v>
      </c>
      <c r="I3759" s="2">
        <v>10711</v>
      </c>
      <c r="J3759" s="2">
        <v>66353</v>
      </c>
      <c r="K3759" s="33">
        <v>3.1829759016171084E-2</v>
      </c>
      <c r="L3759" s="2">
        <v>2343</v>
      </c>
      <c r="M3759" s="2">
        <v>95192</v>
      </c>
      <c r="N3759" s="2">
        <v>67151</v>
      </c>
      <c r="O3759" s="33">
        <v>3.4891513156915015E-2</v>
      </c>
      <c r="P3759" s="2">
        <v>2112</v>
      </c>
      <c r="Q3759" s="2">
        <v>96591</v>
      </c>
      <c r="R3759" s="2">
        <v>64074</v>
      </c>
      <c r="S3759" s="35">
        <v>3.2961887817211349E-2</v>
      </c>
      <c r="T3759" t="s">
        <v>4388</v>
      </c>
      <c r="U3759" t="s">
        <v>4388</v>
      </c>
      <c r="V3759" s="5" t="s">
        <v>4387</v>
      </c>
      <c r="W3759" s="5">
        <v>0</v>
      </c>
      <c r="X3759" s="4">
        <v>-1.132128801040265E-3</v>
      </c>
      <c r="Y3759" s="6">
        <v>0</v>
      </c>
      <c r="Z3759" s="4">
        <v>-1.9296253397036653E-3</v>
      </c>
      <c r="AA3759" s="5">
        <v>131</v>
      </c>
      <c r="AC3759" s="16" t="str">
        <f t="shared" si="348"/>
        <v/>
      </c>
      <c r="AD3759" s="16" t="str">
        <f t="shared" si="349"/>
        <v/>
      </c>
      <c r="AE3759" s="16" t="str">
        <f t="shared" si="350"/>
        <v/>
      </c>
      <c r="AF3759" s="16" t="str">
        <f t="shared" si="351"/>
        <v/>
      </c>
      <c r="AG3759" s="16">
        <f t="shared" si="352"/>
        <v>3.1829759016171084E-2</v>
      </c>
      <c r="AH3759" s="16" t="str">
        <f t="shared" si="353"/>
        <v/>
      </c>
      <c r="AI3759" s="17" t="str">
        <f>IF('Peer Comparison Tool'!$D$11="NR","",IF($C3759='Peer Comparison Tool'!$D$9,COUNT('ALLL &lt;50B Database'!$AI$1:AI3758)+1,""))</f>
        <v/>
      </c>
    </row>
    <row r="3760" spans="1:35" x14ac:dyDescent="0.25">
      <c r="A3760" t="s">
        <v>3167</v>
      </c>
      <c r="B3760">
        <v>815772</v>
      </c>
      <c r="C3760" s="5" t="s">
        <v>3064</v>
      </c>
      <c r="D3760" s="5" t="s">
        <v>4390</v>
      </c>
      <c r="E3760" s="5" t="s">
        <v>4388</v>
      </c>
      <c r="F3760" s="2">
        <v>646</v>
      </c>
      <c r="G3760" s="2">
        <v>103853</v>
      </c>
      <c r="H3760" s="2">
        <v>86675</v>
      </c>
      <c r="I3760" s="2">
        <v>5818</v>
      </c>
      <c r="J3760" s="2">
        <v>80857</v>
      </c>
      <c r="K3760" s="33">
        <v>7.9894134088576135E-3</v>
      </c>
      <c r="L3760" s="2">
        <v>637</v>
      </c>
      <c r="M3760" s="2">
        <v>97404</v>
      </c>
      <c r="N3760" s="2">
        <v>74420</v>
      </c>
      <c r="O3760" s="33">
        <v>8.5595270088685838E-3</v>
      </c>
      <c r="P3760" s="2">
        <v>644</v>
      </c>
      <c r="Q3760" s="2">
        <v>96981</v>
      </c>
      <c r="R3760" s="2">
        <v>74874</v>
      </c>
      <c r="S3760" s="35">
        <v>8.6011165424579959E-3</v>
      </c>
      <c r="T3760" t="s">
        <v>4388</v>
      </c>
      <c r="U3760" t="s">
        <v>4388</v>
      </c>
      <c r="V3760" s="5" t="s">
        <v>4390</v>
      </c>
      <c r="W3760" s="5">
        <v>0</v>
      </c>
      <c r="X3760" s="4">
        <v>-6.1170313360038239E-4</v>
      </c>
      <c r="Y3760" s="6">
        <v>2</v>
      </c>
      <c r="Z3760" s="4">
        <v>4.15895335894121E-5</v>
      </c>
      <c r="AA3760" s="5">
        <v>4310</v>
      </c>
      <c r="AC3760" s="16" t="str">
        <f t="shared" si="348"/>
        <v/>
      </c>
      <c r="AD3760" s="16" t="str">
        <f t="shared" si="349"/>
        <v/>
      </c>
      <c r="AE3760" s="16" t="str">
        <f t="shared" si="350"/>
        <v/>
      </c>
      <c r="AF3760" s="16" t="str">
        <f t="shared" si="351"/>
        <v/>
      </c>
      <c r="AG3760" s="16">
        <f t="shared" si="352"/>
        <v>7.9894134088576135E-3</v>
      </c>
      <c r="AH3760" s="16" t="str">
        <f t="shared" si="353"/>
        <v/>
      </c>
      <c r="AI3760" s="17" t="str">
        <f>IF('Peer Comparison Tool'!$D$11="NR","",IF($C3760='Peer Comparison Tool'!$D$9,COUNT('ALLL &lt;50B Database'!$AI$1:AI3759)+1,""))</f>
        <v/>
      </c>
    </row>
    <row r="3761" spans="1:35" x14ac:dyDescent="0.25">
      <c r="A3761" t="s">
        <v>458</v>
      </c>
      <c r="B3761">
        <v>1016848</v>
      </c>
      <c r="C3761" s="5" t="s">
        <v>2299</v>
      </c>
      <c r="D3761" s="5" t="s">
        <v>4387</v>
      </c>
      <c r="E3761" s="5" t="s">
        <v>4388</v>
      </c>
      <c r="F3761" s="2">
        <v>935</v>
      </c>
      <c r="G3761" s="2">
        <v>103768</v>
      </c>
      <c r="H3761" s="2">
        <v>75134</v>
      </c>
      <c r="I3761" s="2">
        <v>5925</v>
      </c>
      <c r="J3761" s="2">
        <v>69209</v>
      </c>
      <c r="K3761" s="33">
        <v>1.350980363825514E-2</v>
      </c>
      <c r="L3761" s="2">
        <v>905</v>
      </c>
      <c r="M3761" s="2">
        <v>90807</v>
      </c>
      <c r="N3761" s="2">
        <v>69507</v>
      </c>
      <c r="O3761" s="33">
        <v>1.3020271339577309E-2</v>
      </c>
      <c r="P3761" s="2">
        <v>910</v>
      </c>
      <c r="Q3761" s="2">
        <v>94565</v>
      </c>
      <c r="R3761" s="2">
        <v>68762</v>
      </c>
      <c r="S3761" s="35">
        <v>1.323405369244641E-2</v>
      </c>
      <c r="T3761" t="s">
        <v>4388</v>
      </c>
      <c r="U3761" t="s">
        <v>4388</v>
      </c>
      <c r="V3761" s="5" t="s">
        <v>4387</v>
      </c>
      <c r="W3761" s="5">
        <v>0</v>
      </c>
      <c r="X3761" s="4">
        <v>2.7574994580873043E-4</v>
      </c>
      <c r="Y3761" s="6">
        <v>25</v>
      </c>
      <c r="Z3761" s="4">
        <v>2.1378235286910116E-4</v>
      </c>
      <c r="AA3761" s="5">
        <v>2194</v>
      </c>
      <c r="AC3761" s="16" t="str">
        <f t="shared" si="348"/>
        <v/>
      </c>
      <c r="AD3761" s="16" t="str">
        <f t="shared" si="349"/>
        <v/>
      </c>
      <c r="AE3761" s="16" t="str">
        <f t="shared" si="350"/>
        <v/>
      </c>
      <c r="AF3761" s="16" t="str">
        <f t="shared" si="351"/>
        <v/>
      </c>
      <c r="AG3761" s="16">
        <f t="shared" si="352"/>
        <v>1.350980363825514E-2</v>
      </c>
      <c r="AH3761" s="16" t="str">
        <f t="shared" si="353"/>
        <v/>
      </c>
      <c r="AI3761" s="17" t="str">
        <f>IF('Peer Comparison Tool'!$D$11="NR","",IF($C3761='Peer Comparison Tool'!$D$9,COUNT('ALLL &lt;50B Database'!$AI$1:AI3760)+1,""))</f>
        <v/>
      </c>
    </row>
    <row r="3762" spans="1:35" x14ac:dyDescent="0.25">
      <c r="A3762" t="s">
        <v>101</v>
      </c>
      <c r="B3762">
        <v>212344</v>
      </c>
      <c r="C3762" s="5" t="s">
        <v>716</v>
      </c>
      <c r="D3762" s="5" t="s">
        <v>4390</v>
      </c>
      <c r="E3762" s="5" t="s">
        <v>4388</v>
      </c>
      <c r="F3762" s="2">
        <v>697</v>
      </c>
      <c r="G3762" s="2">
        <v>103685</v>
      </c>
      <c r="H3762" s="2">
        <v>53058</v>
      </c>
      <c r="I3762" s="2">
        <v>1267</v>
      </c>
      <c r="J3762" s="2">
        <v>51791</v>
      </c>
      <c r="K3762" s="33">
        <v>1.3457936707149891E-2</v>
      </c>
      <c r="L3762" s="2">
        <v>800</v>
      </c>
      <c r="M3762" s="2">
        <v>95472</v>
      </c>
      <c r="N3762" s="2">
        <v>52851</v>
      </c>
      <c r="O3762" s="33">
        <v>1.5136894287714519E-2</v>
      </c>
      <c r="P3762" s="2">
        <v>697</v>
      </c>
      <c r="Q3762" s="2">
        <v>99030</v>
      </c>
      <c r="R3762" s="2">
        <v>49904</v>
      </c>
      <c r="S3762" s="35">
        <v>1.3966816287271561E-2</v>
      </c>
      <c r="T3762" t="s">
        <v>4388</v>
      </c>
      <c r="U3762" t="s">
        <v>4388</v>
      </c>
      <c r="V3762" s="5" t="s">
        <v>4390</v>
      </c>
      <c r="W3762" s="5">
        <v>0</v>
      </c>
      <c r="X3762" s="4">
        <v>-5.0887958012166973E-4</v>
      </c>
      <c r="Y3762" s="6">
        <v>0</v>
      </c>
      <c r="Z3762" s="4">
        <v>-1.1700780004429579E-3</v>
      </c>
      <c r="AA3762" s="5">
        <v>2213</v>
      </c>
      <c r="AC3762" s="16" t="str">
        <f t="shared" si="348"/>
        <v/>
      </c>
      <c r="AD3762" s="16" t="str">
        <f t="shared" si="349"/>
        <v/>
      </c>
      <c r="AE3762" s="16" t="str">
        <f t="shared" si="350"/>
        <v/>
      </c>
      <c r="AF3762" s="16" t="str">
        <f t="shared" si="351"/>
        <v/>
      </c>
      <c r="AG3762" s="16">
        <f t="shared" si="352"/>
        <v>1.3457936707149891E-2</v>
      </c>
      <c r="AH3762" s="16" t="str">
        <f t="shared" si="353"/>
        <v/>
      </c>
      <c r="AI3762" s="17" t="str">
        <f>IF('Peer Comparison Tool'!$D$11="NR","",IF($C3762='Peer Comparison Tool'!$D$9,COUNT('ALLL &lt;50B Database'!$AI$1:AI3761)+1,""))</f>
        <v/>
      </c>
    </row>
    <row r="3763" spans="1:35" x14ac:dyDescent="0.25">
      <c r="A3763" t="s">
        <v>3692</v>
      </c>
      <c r="B3763">
        <v>138556</v>
      </c>
      <c r="C3763" s="5" t="s">
        <v>3603</v>
      </c>
      <c r="D3763" s="5" t="s">
        <v>4390</v>
      </c>
      <c r="E3763" s="5" t="s">
        <v>4388</v>
      </c>
      <c r="F3763" s="2">
        <v>418</v>
      </c>
      <c r="G3763" s="2">
        <v>103660</v>
      </c>
      <c r="H3763" s="2">
        <v>36600</v>
      </c>
      <c r="I3763" s="2">
        <v>0</v>
      </c>
      <c r="J3763" s="2">
        <v>36600</v>
      </c>
      <c r="K3763" s="33">
        <v>1.1420765027322404E-2</v>
      </c>
      <c r="L3763" s="2">
        <v>417</v>
      </c>
      <c r="M3763" s="2">
        <v>91149</v>
      </c>
      <c r="N3763" s="2">
        <v>36281</v>
      </c>
      <c r="O3763" s="33">
        <v>1.1493619249745046E-2</v>
      </c>
      <c r="P3763" s="2">
        <v>417</v>
      </c>
      <c r="Q3763" s="2">
        <v>99100</v>
      </c>
      <c r="R3763" s="2">
        <v>36011</v>
      </c>
      <c r="S3763" s="35">
        <v>1.1579795062619755E-2</v>
      </c>
      <c r="T3763" t="s">
        <v>4388</v>
      </c>
      <c r="U3763" t="s">
        <v>4388</v>
      </c>
      <c r="V3763" s="5" t="s">
        <v>4390</v>
      </c>
      <c r="W3763" s="5">
        <v>0</v>
      </c>
      <c r="X3763" s="4">
        <v>-1.5903003529735109E-4</v>
      </c>
      <c r="Y3763" s="6">
        <v>1</v>
      </c>
      <c r="Z3763" s="4">
        <v>8.6175812874709351E-5</v>
      </c>
      <c r="AA3763" s="5">
        <v>3192</v>
      </c>
      <c r="AC3763" s="16" t="str">
        <f t="shared" si="348"/>
        <v/>
      </c>
      <c r="AD3763" s="16" t="str">
        <f t="shared" si="349"/>
        <v/>
      </c>
      <c r="AE3763" s="16" t="str">
        <f t="shared" si="350"/>
        <v/>
      </c>
      <c r="AF3763" s="16" t="str">
        <f t="shared" si="351"/>
        <v/>
      </c>
      <c r="AG3763" s="16">
        <f t="shared" si="352"/>
        <v>1.1420765027322404E-2</v>
      </c>
      <c r="AH3763" s="16" t="str">
        <f t="shared" si="353"/>
        <v/>
      </c>
      <c r="AI3763" s="17" t="str">
        <f>IF('Peer Comparison Tool'!$D$11="NR","",IF($C3763='Peer Comparison Tool'!$D$9,COUNT('ALLL &lt;50B Database'!$AI$1:AI3762)+1,""))</f>
        <v/>
      </c>
    </row>
    <row r="3764" spans="1:35" x14ac:dyDescent="0.25">
      <c r="A3764" t="s">
        <v>2786</v>
      </c>
      <c r="B3764">
        <v>139955</v>
      </c>
      <c r="C3764" s="5" t="s">
        <v>2711</v>
      </c>
      <c r="D3764" s="5" t="s">
        <v>4390</v>
      </c>
      <c r="E3764" s="5" t="s">
        <v>4388</v>
      </c>
      <c r="F3764" s="2">
        <v>835</v>
      </c>
      <c r="G3764" s="2">
        <v>103586</v>
      </c>
      <c r="H3764" s="2">
        <v>69044</v>
      </c>
      <c r="I3764" s="2">
        <v>1029</v>
      </c>
      <c r="J3764" s="2">
        <v>68015</v>
      </c>
      <c r="K3764" s="33">
        <v>1.2276703668308461E-2</v>
      </c>
      <c r="L3764" s="2">
        <v>745</v>
      </c>
      <c r="M3764" s="2">
        <v>96083</v>
      </c>
      <c r="N3764" s="2">
        <v>65823</v>
      </c>
      <c r="O3764" s="33">
        <v>1.1318232228856175E-2</v>
      </c>
      <c r="P3764" s="2">
        <v>825</v>
      </c>
      <c r="Q3764" s="2">
        <v>95479</v>
      </c>
      <c r="R3764" s="2">
        <v>66687</v>
      </c>
      <c r="S3764" s="35">
        <v>1.2371226775833371E-2</v>
      </c>
      <c r="T3764" t="s">
        <v>4388</v>
      </c>
      <c r="U3764" t="s">
        <v>4388</v>
      </c>
      <c r="V3764" s="5" t="s">
        <v>4390</v>
      </c>
      <c r="W3764" s="5">
        <v>0</v>
      </c>
      <c r="X3764" s="4">
        <v>-9.4523107524909986E-5</v>
      </c>
      <c r="Y3764" s="6">
        <v>10</v>
      </c>
      <c r="Z3764" s="4">
        <v>1.052994546977196E-3</v>
      </c>
      <c r="AA3764" s="5">
        <v>2789</v>
      </c>
      <c r="AC3764" s="16" t="str">
        <f t="shared" si="348"/>
        <v/>
      </c>
      <c r="AD3764" s="16" t="str">
        <f t="shared" si="349"/>
        <v/>
      </c>
      <c r="AE3764" s="16" t="str">
        <f t="shared" si="350"/>
        <v/>
      </c>
      <c r="AF3764" s="16" t="str">
        <f t="shared" si="351"/>
        <v/>
      </c>
      <c r="AG3764" s="16">
        <f t="shared" si="352"/>
        <v>1.2276703668308461E-2</v>
      </c>
      <c r="AH3764" s="16" t="str">
        <f t="shared" si="353"/>
        <v/>
      </c>
      <c r="AI3764" s="17" t="str">
        <f>IF('Peer Comparison Tool'!$D$11="NR","",IF($C3764='Peer Comparison Tool'!$D$9,COUNT('ALLL &lt;50B Database'!$AI$1:AI3763)+1,""))</f>
        <v/>
      </c>
    </row>
    <row r="3765" spans="1:35" x14ac:dyDescent="0.25">
      <c r="A3765" t="s">
        <v>87</v>
      </c>
      <c r="B3765">
        <v>117775</v>
      </c>
      <c r="C3765" s="5" t="s">
        <v>6</v>
      </c>
      <c r="D3765" s="5" t="s">
        <v>4387</v>
      </c>
      <c r="E3765" s="5" t="s">
        <v>4388</v>
      </c>
      <c r="F3765" s="2">
        <v>895</v>
      </c>
      <c r="G3765" s="2">
        <v>103583</v>
      </c>
      <c r="H3765" s="2">
        <v>50033</v>
      </c>
      <c r="I3765" s="2">
        <v>0</v>
      </c>
      <c r="J3765" s="2">
        <v>50033</v>
      </c>
      <c r="K3765" s="33">
        <v>1.7888193792097214E-2</v>
      </c>
      <c r="L3765" s="2">
        <v>895</v>
      </c>
      <c r="M3765" s="2">
        <v>98825</v>
      </c>
      <c r="N3765" s="2">
        <v>57394</v>
      </c>
      <c r="O3765" s="33">
        <v>1.5593964525908631E-2</v>
      </c>
      <c r="P3765" s="2">
        <v>895</v>
      </c>
      <c r="Q3765" s="2">
        <v>98590</v>
      </c>
      <c r="R3765" s="2">
        <v>54826</v>
      </c>
      <c r="S3765" s="35">
        <v>1.6324371648487945E-2</v>
      </c>
      <c r="T3765" t="s">
        <v>4388</v>
      </c>
      <c r="U3765" t="s">
        <v>4388</v>
      </c>
      <c r="V3765" s="5" t="s">
        <v>4387</v>
      </c>
      <c r="W3765" s="5">
        <v>0</v>
      </c>
      <c r="X3765" s="4">
        <v>1.5638221436092697E-3</v>
      </c>
      <c r="Y3765" s="6">
        <v>0</v>
      </c>
      <c r="Z3765" s="4">
        <v>7.3040712257931364E-4</v>
      </c>
      <c r="AA3765" s="5">
        <v>865</v>
      </c>
      <c r="AC3765" s="16" t="str">
        <f t="shared" si="348"/>
        <v/>
      </c>
      <c r="AD3765" s="16" t="str">
        <f t="shared" si="349"/>
        <v/>
      </c>
      <c r="AE3765" s="16" t="str">
        <f t="shared" si="350"/>
        <v/>
      </c>
      <c r="AF3765" s="16" t="str">
        <f t="shared" si="351"/>
        <v/>
      </c>
      <c r="AG3765" s="16">
        <f t="shared" si="352"/>
        <v>1.7888193792097214E-2</v>
      </c>
      <c r="AH3765" s="16" t="str">
        <f t="shared" si="353"/>
        <v/>
      </c>
      <c r="AI3765" s="17" t="str">
        <f>IF('Peer Comparison Tool'!$D$11="NR","",IF($C3765='Peer Comparison Tool'!$D$9,COUNT('ALLL &lt;50B Database'!$AI$1:AI3764)+1,""))</f>
        <v/>
      </c>
    </row>
    <row r="3766" spans="1:35" x14ac:dyDescent="0.25">
      <c r="A3766" t="s">
        <v>2470</v>
      </c>
      <c r="B3766">
        <v>827355</v>
      </c>
      <c r="C3766" s="5" t="s">
        <v>2299</v>
      </c>
      <c r="D3766" s="5" t="s">
        <v>4390</v>
      </c>
      <c r="E3766" s="5" t="s">
        <v>4388</v>
      </c>
      <c r="F3766" s="2">
        <v>1112</v>
      </c>
      <c r="G3766" s="2">
        <v>103533</v>
      </c>
      <c r="H3766" s="2">
        <v>53219</v>
      </c>
      <c r="I3766" s="2">
        <v>2172</v>
      </c>
      <c r="J3766" s="2">
        <v>51047</v>
      </c>
      <c r="K3766" s="33">
        <v>2.1783846259329637E-2</v>
      </c>
      <c r="L3766" s="2">
        <v>1068</v>
      </c>
      <c r="M3766" s="2">
        <v>98459</v>
      </c>
      <c r="N3766" s="2">
        <v>54376</v>
      </c>
      <c r="O3766" s="33">
        <v>1.9641018096218921E-2</v>
      </c>
      <c r="P3766" s="2">
        <v>1090</v>
      </c>
      <c r="Q3766" s="2">
        <v>99855</v>
      </c>
      <c r="R3766" s="2">
        <v>52651</v>
      </c>
      <c r="S3766" s="35">
        <v>2.0702360828854151E-2</v>
      </c>
      <c r="T3766" t="s">
        <v>4388</v>
      </c>
      <c r="U3766" t="s">
        <v>4388</v>
      </c>
      <c r="V3766" s="5" t="s">
        <v>4390</v>
      </c>
      <c r="W3766" s="5">
        <v>0</v>
      </c>
      <c r="X3766" s="4">
        <v>1.0814854304754852E-3</v>
      </c>
      <c r="Y3766" s="6">
        <v>22</v>
      </c>
      <c r="Z3766" s="4">
        <v>1.0613427326352301E-3</v>
      </c>
      <c r="AA3766" s="5">
        <v>405</v>
      </c>
      <c r="AC3766" s="16" t="str">
        <f t="shared" si="348"/>
        <v/>
      </c>
      <c r="AD3766" s="16" t="str">
        <f t="shared" si="349"/>
        <v/>
      </c>
      <c r="AE3766" s="16" t="str">
        <f t="shared" si="350"/>
        <v/>
      </c>
      <c r="AF3766" s="16" t="str">
        <f t="shared" si="351"/>
        <v/>
      </c>
      <c r="AG3766" s="16">
        <f t="shared" si="352"/>
        <v>2.1783846259329637E-2</v>
      </c>
      <c r="AH3766" s="16" t="str">
        <f t="shared" si="353"/>
        <v/>
      </c>
      <c r="AI3766" s="17" t="str">
        <f>IF('Peer Comparison Tool'!$D$11="NR","",IF($C3766='Peer Comparison Tool'!$D$9,COUNT('ALLL &lt;50B Database'!$AI$1:AI3765)+1,""))</f>
        <v/>
      </c>
    </row>
    <row r="3767" spans="1:35" x14ac:dyDescent="0.25">
      <c r="A3767" t="s">
        <v>1508</v>
      </c>
      <c r="B3767">
        <v>678557</v>
      </c>
      <c r="C3767" s="5" t="s">
        <v>1389</v>
      </c>
      <c r="D3767" s="5" t="s">
        <v>4387</v>
      </c>
      <c r="E3767" s="5" t="s">
        <v>4388</v>
      </c>
      <c r="F3767" s="2">
        <v>631</v>
      </c>
      <c r="G3767" s="2">
        <v>103416</v>
      </c>
      <c r="H3767" s="2">
        <v>50773</v>
      </c>
      <c r="I3767" s="2">
        <v>607</v>
      </c>
      <c r="J3767" s="2">
        <v>50166</v>
      </c>
      <c r="K3767" s="33">
        <v>1.2578240242395247E-2</v>
      </c>
      <c r="L3767" s="2">
        <v>634</v>
      </c>
      <c r="M3767" s="2">
        <v>86547</v>
      </c>
      <c r="N3767" s="2">
        <v>51133</v>
      </c>
      <c r="O3767" s="33">
        <v>1.239903780337551E-2</v>
      </c>
      <c r="P3767" s="2">
        <v>634</v>
      </c>
      <c r="Q3767" s="2">
        <v>88665</v>
      </c>
      <c r="R3767" s="2">
        <v>50831</v>
      </c>
      <c r="S3767" s="35">
        <v>1.2472703665086265E-2</v>
      </c>
      <c r="T3767" t="s">
        <v>4388</v>
      </c>
      <c r="U3767" t="s">
        <v>4388</v>
      </c>
      <c r="V3767" s="5" t="s">
        <v>4387</v>
      </c>
      <c r="W3767" s="5">
        <v>0</v>
      </c>
      <c r="X3767" s="4">
        <v>1.0553657730898169E-4</v>
      </c>
      <c r="Y3767" s="6">
        <v>-3</v>
      </c>
      <c r="Z3767" s="4">
        <v>7.366586171075537E-5</v>
      </c>
      <c r="AA3767" s="5">
        <v>2661</v>
      </c>
      <c r="AC3767" s="16" t="str">
        <f t="shared" si="348"/>
        <v/>
      </c>
      <c r="AD3767" s="16" t="str">
        <f t="shared" si="349"/>
        <v/>
      </c>
      <c r="AE3767" s="16" t="str">
        <f t="shared" si="350"/>
        <v/>
      </c>
      <c r="AF3767" s="16" t="str">
        <f t="shared" si="351"/>
        <v/>
      </c>
      <c r="AG3767" s="16">
        <f t="shared" si="352"/>
        <v>1.2578240242395247E-2</v>
      </c>
      <c r="AH3767" s="16" t="str">
        <f t="shared" si="353"/>
        <v/>
      </c>
      <c r="AI3767" s="17" t="str">
        <f>IF('Peer Comparison Tool'!$D$11="NR","",IF($C3767='Peer Comparison Tool'!$D$9,COUNT('ALLL &lt;50B Database'!$AI$1:AI3766)+1,""))</f>
        <v/>
      </c>
    </row>
    <row r="3768" spans="1:35" x14ac:dyDescent="0.25">
      <c r="A3768" t="s">
        <v>2092</v>
      </c>
      <c r="B3768">
        <v>366658</v>
      </c>
      <c r="C3768" s="5" t="s">
        <v>2299</v>
      </c>
      <c r="D3768" s="5" t="s">
        <v>4390</v>
      </c>
      <c r="E3768" s="5" t="s">
        <v>4388</v>
      </c>
      <c r="F3768" s="2">
        <v>779</v>
      </c>
      <c r="G3768" s="2">
        <v>103415</v>
      </c>
      <c r="H3768" s="2">
        <v>53072</v>
      </c>
      <c r="I3768" s="2">
        <v>3470</v>
      </c>
      <c r="J3768" s="2">
        <v>49602</v>
      </c>
      <c r="K3768" s="33">
        <v>1.5705011894681667E-2</v>
      </c>
      <c r="L3768" s="2">
        <v>780</v>
      </c>
      <c r="M3768" s="2">
        <v>93703</v>
      </c>
      <c r="N3768" s="2">
        <v>52716</v>
      </c>
      <c r="O3768" s="33">
        <v>1.4796266788071933E-2</v>
      </c>
      <c r="P3768" s="2">
        <v>780</v>
      </c>
      <c r="Q3768" s="2">
        <v>94663</v>
      </c>
      <c r="R3768" s="2">
        <v>51996</v>
      </c>
      <c r="S3768" s="35">
        <v>1.500115393491807E-2</v>
      </c>
      <c r="T3768" t="s">
        <v>4388</v>
      </c>
      <c r="U3768" t="s">
        <v>4388</v>
      </c>
      <c r="V3768" s="5" t="s">
        <v>4390</v>
      </c>
      <c r="W3768" s="5">
        <v>0</v>
      </c>
      <c r="X3768" s="4">
        <v>7.0385795976359716E-4</v>
      </c>
      <c r="Y3768" s="6">
        <v>-1</v>
      </c>
      <c r="Z3768" s="4">
        <v>2.0488714684613676E-4</v>
      </c>
      <c r="AA3768" s="5">
        <v>1364</v>
      </c>
      <c r="AC3768" s="16" t="str">
        <f t="shared" si="348"/>
        <v/>
      </c>
      <c r="AD3768" s="16" t="str">
        <f t="shared" si="349"/>
        <v/>
      </c>
      <c r="AE3768" s="16" t="str">
        <f t="shared" si="350"/>
        <v/>
      </c>
      <c r="AF3768" s="16" t="str">
        <f t="shared" si="351"/>
        <v/>
      </c>
      <c r="AG3768" s="16">
        <f t="shared" si="352"/>
        <v>1.5705011894681667E-2</v>
      </c>
      <c r="AH3768" s="16" t="str">
        <f t="shared" si="353"/>
        <v/>
      </c>
      <c r="AI3768" s="17" t="str">
        <f>IF('Peer Comparison Tool'!$D$11="NR","",IF($C3768='Peer Comparison Tool'!$D$9,COUNT('ALLL &lt;50B Database'!$AI$1:AI3767)+1,""))</f>
        <v/>
      </c>
    </row>
    <row r="3769" spans="1:35" x14ac:dyDescent="0.25">
      <c r="A3769" t="s">
        <v>1191</v>
      </c>
      <c r="B3769">
        <v>510947</v>
      </c>
      <c r="C3769" s="5" t="s">
        <v>926</v>
      </c>
      <c r="D3769" s="5" t="s">
        <v>4390</v>
      </c>
      <c r="E3769" s="5" t="s">
        <v>4388</v>
      </c>
      <c r="F3769" s="2">
        <v>902</v>
      </c>
      <c r="G3769" s="2">
        <v>103271</v>
      </c>
      <c r="H3769" s="2">
        <v>68271</v>
      </c>
      <c r="I3769" s="2">
        <v>3733</v>
      </c>
      <c r="J3769" s="2">
        <v>64538</v>
      </c>
      <c r="K3769" s="33">
        <v>1.397626204716601E-2</v>
      </c>
      <c r="L3769" s="2">
        <v>746</v>
      </c>
      <c r="M3769" s="2">
        <v>94448</v>
      </c>
      <c r="N3769" s="2">
        <v>63087</v>
      </c>
      <c r="O3769" s="33">
        <v>1.1824940161998509E-2</v>
      </c>
      <c r="P3769" s="2">
        <v>776</v>
      </c>
      <c r="Q3769" s="2">
        <v>95679</v>
      </c>
      <c r="R3769" s="2">
        <v>65188</v>
      </c>
      <c r="S3769" s="35">
        <v>1.1904031416825183E-2</v>
      </c>
      <c r="T3769" t="s">
        <v>4388</v>
      </c>
      <c r="U3769" t="s">
        <v>4388</v>
      </c>
      <c r="V3769" s="5" t="s">
        <v>4390</v>
      </c>
      <c r="W3769" s="5">
        <v>0</v>
      </c>
      <c r="X3769" s="4">
        <v>2.0722306303408277E-3</v>
      </c>
      <c r="Y3769" s="6">
        <v>126</v>
      </c>
      <c r="Z3769" s="4">
        <v>7.9091254826673535E-5</v>
      </c>
      <c r="AA3769" s="5">
        <v>1998</v>
      </c>
      <c r="AC3769" s="16" t="str">
        <f t="shared" si="348"/>
        <v/>
      </c>
      <c r="AD3769" s="16" t="str">
        <f t="shared" si="349"/>
        <v/>
      </c>
      <c r="AE3769" s="16" t="str">
        <f t="shared" si="350"/>
        <v/>
      </c>
      <c r="AF3769" s="16" t="str">
        <f t="shared" si="351"/>
        <v/>
      </c>
      <c r="AG3769" s="16">
        <f t="shared" si="352"/>
        <v>1.397626204716601E-2</v>
      </c>
      <c r="AH3769" s="16" t="str">
        <f t="shared" si="353"/>
        <v/>
      </c>
      <c r="AI3769" s="17" t="str">
        <f>IF('Peer Comparison Tool'!$D$11="NR","",IF($C3769='Peer Comparison Tool'!$D$9,COUNT('ALLL &lt;50B Database'!$AI$1:AI3768)+1,""))</f>
        <v/>
      </c>
    </row>
    <row r="3770" spans="1:35" x14ac:dyDescent="0.25">
      <c r="A3770" t="s">
        <v>3695</v>
      </c>
      <c r="B3770">
        <v>515054</v>
      </c>
      <c r="C3770" s="5" t="s">
        <v>3603</v>
      </c>
      <c r="D3770" s="5" t="s">
        <v>4390</v>
      </c>
      <c r="E3770" s="5" t="s">
        <v>4388</v>
      </c>
      <c r="F3770" s="2">
        <v>1625</v>
      </c>
      <c r="G3770" s="2">
        <v>103263</v>
      </c>
      <c r="H3770" s="2">
        <v>52095</v>
      </c>
      <c r="I3770" s="2">
        <v>4632</v>
      </c>
      <c r="J3770" s="2">
        <v>47463</v>
      </c>
      <c r="K3770" s="33">
        <v>3.4237195288961929E-2</v>
      </c>
      <c r="L3770" s="2">
        <v>1372</v>
      </c>
      <c r="M3770" s="2">
        <v>85597</v>
      </c>
      <c r="N3770" s="2">
        <v>49613</v>
      </c>
      <c r="O3770" s="33">
        <v>2.765404228730373E-2</v>
      </c>
      <c r="P3770" s="2">
        <v>1471</v>
      </c>
      <c r="Q3770" s="2">
        <v>90071</v>
      </c>
      <c r="R3770" s="2">
        <v>49737</v>
      </c>
      <c r="S3770" s="35">
        <v>2.9575567484970946E-2</v>
      </c>
      <c r="T3770" t="s">
        <v>4388</v>
      </c>
      <c r="U3770" t="s">
        <v>4388</v>
      </c>
      <c r="V3770" s="5" t="s">
        <v>4390</v>
      </c>
      <c r="W3770" s="5">
        <v>0</v>
      </c>
      <c r="X3770" s="4">
        <v>4.6616278039909829E-3</v>
      </c>
      <c r="Y3770" s="6">
        <v>154</v>
      </c>
      <c r="Z3770" s="4">
        <v>1.9215251976672162E-3</v>
      </c>
      <c r="AA3770" s="5">
        <v>98</v>
      </c>
      <c r="AC3770" s="16" t="str">
        <f t="shared" si="348"/>
        <v/>
      </c>
      <c r="AD3770" s="16" t="str">
        <f t="shared" si="349"/>
        <v/>
      </c>
      <c r="AE3770" s="16" t="str">
        <f t="shared" si="350"/>
        <v/>
      </c>
      <c r="AF3770" s="16" t="str">
        <f t="shared" si="351"/>
        <v/>
      </c>
      <c r="AG3770" s="16">
        <f t="shared" si="352"/>
        <v>3.4237195288961929E-2</v>
      </c>
      <c r="AH3770" s="16" t="str">
        <f t="shared" si="353"/>
        <v/>
      </c>
      <c r="AI3770" s="17" t="str">
        <f>IF('Peer Comparison Tool'!$D$11="NR","",IF($C3770='Peer Comparison Tool'!$D$9,COUNT('ALLL &lt;50B Database'!$AI$1:AI3769)+1,""))</f>
        <v/>
      </c>
    </row>
    <row r="3771" spans="1:35" x14ac:dyDescent="0.25">
      <c r="A3771" t="s">
        <v>4353</v>
      </c>
      <c r="B3771">
        <v>832528</v>
      </c>
      <c r="C3771" s="5" t="s">
        <v>4315</v>
      </c>
      <c r="D3771" s="5" t="s">
        <v>4390</v>
      </c>
      <c r="E3771" s="5" t="s">
        <v>4388</v>
      </c>
      <c r="F3771" s="2">
        <v>1256</v>
      </c>
      <c r="G3771" s="2">
        <v>103169</v>
      </c>
      <c r="H3771" s="2">
        <v>55082</v>
      </c>
      <c r="I3771" s="2">
        <v>0</v>
      </c>
      <c r="J3771" s="2">
        <v>55082</v>
      </c>
      <c r="K3771" s="33">
        <v>2.2802367379543227E-2</v>
      </c>
      <c r="L3771" s="2">
        <v>1255</v>
      </c>
      <c r="M3771" s="2">
        <v>94197</v>
      </c>
      <c r="N3771" s="2">
        <v>54763</v>
      </c>
      <c r="O3771" s="33">
        <v>2.2916932965688513E-2</v>
      </c>
      <c r="P3771" s="2">
        <v>1254</v>
      </c>
      <c r="Q3771" s="2">
        <v>96791</v>
      </c>
      <c r="R3771" s="2">
        <v>54712</v>
      </c>
      <c r="S3771" s="35">
        <v>2.2920017546424917E-2</v>
      </c>
      <c r="T3771" t="s">
        <v>4388</v>
      </c>
      <c r="U3771" t="s">
        <v>4388</v>
      </c>
      <c r="V3771" s="5" t="s">
        <v>4390</v>
      </c>
      <c r="W3771" s="5">
        <v>0</v>
      </c>
      <c r="X3771" s="4">
        <v>-1.1765016688168942E-4</v>
      </c>
      <c r="Y3771" s="6">
        <v>2</v>
      </c>
      <c r="Z3771" s="4">
        <v>3.0845807364038302E-6</v>
      </c>
      <c r="AA3771" s="5">
        <v>343</v>
      </c>
      <c r="AC3771" s="16" t="str">
        <f t="shared" si="348"/>
        <v/>
      </c>
      <c r="AD3771" s="16" t="str">
        <f t="shared" si="349"/>
        <v/>
      </c>
      <c r="AE3771" s="16" t="str">
        <f t="shared" si="350"/>
        <v/>
      </c>
      <c r="AF3771" s="16" t="str">
        <f t="shared" si="351"/>
        <v/>
      </c>
      <c r="AG3771" s="16">
        <f t="shared" si="352"/>
        <v>2.2802367379543227E-2</v>
      </c>
      <c r="AH3771" s="16" t="str">
        <f t="shared" si="353"/>
        <v/>
      </c>
      <c r="AI3771" s="17" t="str">
        <f>IF('Peer Comparison Tool'!$D$11="NR","",IF($C3771='Peer Comparison Tool'!$D$9,COUNT('ALLL &lt;50B Database'!$AI$1:AI3770)+1,""))</f>
        <v/>
      </c>
    </row>
    <row r="3772" spans="1:35" x14ac:dyDescent="0.25">
      <c r="A3772" t="s">
        <v>2467</v>
      </c>
      <c r="B3772">
        <v>223452</v>
      </c>
      <c r="C3772" s="5" t="s">
        <v>2299</v>
      </c>
      <c r="D3772" s="5" t="s">
        <v>4390</v>
      </c>
      <c r="E3772" s="5" t="s">
        <v>4388</v>
      </c>
      <c r="F3772" s="2">
        <v>1279</v>
      </c>
      <c r="G3772" s="2">
        <v>102988</v>
      </c>
      <c r="H3772" s="2">
        <v>72026</v>
      </c>
      <c r="I3772" s="2">
        <v>838</v>
      </c>
      <c r="J3772" s="2">
        <v>71188</v>
      </c>
      <c r="K3772" s="33">
        <v>1.7966511209754454E-2</v>
      </c>
      <c r="L3772" s="2">
        <v>1257</v>
      </c>
      <c r="M3772" s="2">
        <v>100555</v>
      </c>
      <c r="N3772" s="2">
        <v>68172</v>
      </c>
      <c r="O3772" s="33">
        <v>1.8438655166343954E-2</v>
      </c>
      <c r="P3772" s="2">
        <v>1238</v>
      </c>
      <c r="Q3772" s="2">
        <v>101563</v>
      </c>
      <c r="R3772" s="2">
        <v>70544</v>
      </c>
      <c r="S3772" s="35">
        <v>1.7549330914039464E-2</v>
      </c>
      <c r="T3772" t="s">
        <v>4388</v>
      </c>
      <c r="U3772" t="s">
        <v>4388</v>
      </c>
      <c r="V3772" s="5" t="s">
        <v>4390</v>
      </c>
      <c r="W3772" s="5">
        <v>0</v>
      </c>
      <c r="X3772" s="4">
        <v>4.1718029571499032E-4</v>
      </c>
      <c r="Y3772" s="6">
        <v>41</v>
      </c>
      <c r="Z3772" s="4">
        <v>-8.8932425230449016E-4</v>
      </c>
      <c r="AA3772" s="5">
        <v>849</v>
      </c>
      <c r="AC3772" s="16" t="str">
        <f t="shared" si="348"/>
        <v/>
      </c>
      <c r="AD3772" s="16" t="str">
        <f t="shared" si="349"/>
        <v/>
      </c>
      <c r="AE3772" s="16" t="str">
        <f t="shared" si="350"/>
        <v/>
      </c>
      <c r="AF3772" s="16" t="str">
        <f t="shared" si="351"/>
        <v/>
      </c>
      <c r="AG3772" s="16">
        <f t="shared" si="352"/>
        <v>1.7966511209754454E-2</v>
      </c>
      <c r="AH3772" s="16" t="str">
        <f t="shared" si="353"/>
        <v/>
      </c>
      <c r="AI3772" s="17" t="str">
        <f>IF('Peer Comparison Tool'!$D$11="NR","",IF($C3772='Peer Comparison Tool'!$D$9,COUNT('ALLL &lt;50B Database'!$AI$1:AI3771)+1,""))</f>
        <v/>
      </c>
    </row>
    <row r="3773" spans="1:35" x14ac:dyDescent="0.25">
      <c r="A3773" t="s">
        <v>2202</v>
      </c>
      <c r="B3773">
        <v>909756</v>
      </c>
      <c r="C3773" s="5" t="s">
        <v>2041</v>
      </c>
      <c r="D3773" s="5" t="s">
        <v>4390</v>
      </c>
      <c r="E3773" s="5" t="s">
        <v>4388</v>
      </c>
      <c r="F3773" s="2">
        <v>708</v>
      </c>
      <c r="G3773" s="2">
        <v>102950</v>
      </c>
      <c r="H3773" s="2">
        <v>88802</v>
      </c>
      <c r="I3773" s="2">
        <v>15480</v>
      </c>
      <c r="J3773" s="2">
        <v>73322</v>
      </c>
      <c r="K3773" s="33">
        <v>9.656037751288836E-3</v>
      </c>
      <c r="L3773" s="2">
        <v>516</v>
      </c>
      <c r="M3773" s="2">
        <v>86617</v>
      </c>
      <c r="N3773" s="2">
        <v>72079</v>
      </c>
      <c r="O3773" s="33">
        <v>7.1588118592100332E-3</v>
      </c>
      <c r="P3773" s="2">
        <v>538</v>
      </c>
      <c r="Q3773" s="2">
        <v>86409</v>
      </c>
      <c r="R3773" s="2">
        <v>69821</v>
      </c>
      <c r="S3773" s="35">
        <v>7.7054181406740092E-3</v>
      </c>
      <c r="T3773" t="s">
        <v>4388</v>
      </c>
      <c r="U3773" t="s">
        <v>4388</v>
      </c>
      <c r="V3773" s="5" t="s">
        <v>4390</v>
      </c>
      <c r="W3773" s="5">
        <v>0</v>
      </c>
      <c r="X3773" s="4">
        <v>1.9506196106148267E-3</v>
      </c>
      <c r="Y3773" s="6">
        <v>170</v>
      </c>
      <c r="Z3773" s="4">
        <v>5.4660628146397609E-4</v>
      </c>
      <c r="AA3773" s="5">
        <v>3905</v>
      </c>
      <c r="AC3773" s="16" t="str">
        <f t="shared" si="348"/>
        <v/>
      </c>
      <c r="AD3773" s="16" t="str">
        <f t="shared" si="349"/>
        <v/>
      </c>
      <c r="AE3773" s="16" t="str">
        <f t="shared" si="350"/>
        <v/>
      </c>
      <c r="AF3773" s="16" t="str">
        <f t="shared" si="351"/>
        <v/>
      </c>
      <c r="AG3773" s="16">
        <f t="shared" si="352"/>
        <v>9.656037751288836E-3</v>
      </c>
      <c r="AH3773" s="16" t="str">
        <f t="shared" si="353"/>
        <v/>
      </c>
      <c r="AI3773" s="17" t="str">
        <f>IF('Peer Comparison Tool'!$D$11="NR","",IF($C3773='Peer Comparison Tool'!$D$9,COUNT('ALLL &lt;50B Database'!$AI$1:AI3772)+1,""))</f>
        <v/>
      </c>
    </row>
    <row r="3774" spans="1:35" x14ac:dyDescent="0.25">
      <c r="A3774" t="s">
        <v>1958</v>
      </c>
      <c r="B3774">
        <v>106676</v>
      </c>
      <c r="C3774" s="5" t="s">
        <v>1938</v>
      </c>
      <c r="D3774" s="5" t="s">
        <v>4390</v>
      </c>
      <c r="E3774" s="5" t="s">
        <v>4388</v>
      </c>
      <c r="F3774" s="2">
        <v>778</v>
      </c>
      <c r="G3774" s="2">
        <v>102926</v>
      </c>
      <c r="H3774" s="2">
        <v>72575</v>
      </c>
      <c r="I3774" s="2">
        <v>0</v>
      </c>
      <c r="J3774" s="2">
        <v>72575</v>
      </c>
      <c r="K3774" s="33">
        <v>1.0719944884602135E-2</v>
      </c>
      <c r="L3774" s="2">
        <v>800</v>
      </c>
      <c r="M3774" s="2">
        <v>103466</v>
      </c>
      <c r="N3774" s="2">
        <v>75840</v>
      </c>
      <c r="O3774" s="33">
        <v>1.0548523206751054E-2</v>
      </c>
      <c r="P3774" s="2">
        <v>774</v>
      </c>
      <c r="Q3774" s="2">
        <v>103118</v>
      </c>
      <c r="R3774" s="2">
        <v>73442</v>
      </c>
      <c r="S3774" s="35">
        <v>1.0538928678412897E-2</v>
      </c>
      <c r="T3774" t="s">
        <v>4388</v>
      </c>
      <c r="U3774" t="s">
        <v>4388</v>
      </c>
      <c r="V3774" s="5" t="s">
        <v>4390</v>
      </c>
      <c r="W3774" s="5">
        <v>0</v>
      </c>
      <c r="X3774" s="4">
        <v>1.8101620618923842E-4</v>
      </c>
      <c r="Y3774" s="6">
        <v>4</v>
      </c>
      <c r="Z3774" s="4">
        <v>-9.5945283381578678E-6</v>
      </c>
      <c r="AA3774" s="5">
        <v>3501</v>
      </c>
      <c r="AC3774" s="16" t="str">
        <f t="shared" si="348"/>
        <v/>
      </c>
      <c r="AD3774" s="16" t="str">
        <f t="shared" si="349"/>
        <v/>
      </c>
      <c r="AE3774" s="16" t="str">
        <f t="shared" si="350"/>
        <v/>
      </c>
      <c r="AF3774" s="16" t="str">
        <f t="shared" si="351"/>
        <v/>
      </c>
      <c r="AG3774" s="16">
        <f t="shared" si="352"/>
        <v>1.0719944884602135E-2</v>
      </c>
      <c r="AH3774" s="16" t="str">
        <f t="shared" si="353"/>
        <v/>
      </c>
      <c r="AI3774" s="17" t="str">
        <f>IF('Peer Comparison Tool'!$D$11="NR","",IF($C3774='Peer Comparison Tool'!$D$9,COUNT('ALLL &lt;50B Database'!$AI$1:AI3773)+1,""))</f>
        <v/>
      </c>
    </row>
    <row r="3775" spans="1:35" x14ac:dyDescent="0.25">
      <c r="A3775" t="s">
        <v>3586</v>
      </c>
      <c r="B3775">
        <v>464255</v>
      </c>
      <c r="C3775" s="5" t="s">
        <v>3557</v>
      </c>
      <c r="D3775" s="5" t="s">
        <v>4390</v>
      </c>
      <c r="E3775" s="5" t="s">
        <v>4388</v>
      </c>
      <c r="F3775" s="2">
        <v>1171</v>
      </c>
      <c r="G3775" s="2">
        <v>102862</v>
      </c>
      <c r="H3775" s="2">
        <v>76492</v>
      </c>
      <c r="I3775" s="2">
        <v>997</v>
      </c>
      <c r="J3775" s="2">
        <v>75495</v>
      </c>
      <c r="K3775" s="33">
        <v>1.5510960990794092E-2</v>
      </c>
      <c r="L3775" s="2">
        <v>1122</v>
      </c>
      <c r="M3775" s="2">
        <v>93107</v>
      </c>
      <c r="N3775" s="2">
        <v>68750</v>
      </c>
      <c r="O3775" s="33">
        <v>1.6320000000000001E-2</v>
      </c>
      <c r="P3775" s="2">
        <v>1122</v>
      </c>
      <c r="Q3775" s="2">
        <v>96202</v>
      </c>
      <c r="R3775" s="2">
        <v>70598</v>
      </c>
      <c r="S3775" s="35">
        <v>1.5892801495793082E-2</v>
      </c>
      <c r="T3775" t="s">
        <v>4388</v>
      </c>
      <c r="U3775" t="s">
        <v>4388</v>
      </c>
      <c r="V3775" s="5" t="s">
        <v>4390</v>
      </c>
      <c r="W3775" s="5">
        <v>0</v>
      </c>
      <c r="X3775" s="4">
        <v>-3.8184050499899015E-4</v>
      </c>
      <c r="Y3775" s="6">
        <v>49</v>
      </c>
      <c r="Z3775" s="4">
        <v>-4.2719850420691943E-4</v>
      </c>
      <c r="AA3775" s="5">
        <v>1432</v>
      </c>
      <c r="AC3775" s="16" t="str">
        <f t="shared" si="348"/>
        <v/>
      </c>
      <c r="AD3775" s="16" t="str">
        <f t="shared" si="349"/>
        <v/>
      </c>
      <c r="AE3775" s="16" t="str">
        <f t="shared" si="350"/>
        <v/>
      </c>
      <c r="AF3775" s="16" t="str">
        <f t="shared" si="351"/>
        <v/>
      </c>
      <c r="AG3775" s="16">
        <f t="shared" si="352"/>
        <v>1.5510960990794092E-2</v>
      </c>
      <c r="AH3775" s="16" t="str">
        <f t="shared" si="353"/>
        <v/>
      </c>
      <c r="AI3775" s="17" t="str">
        <f>IF('Peer Comparison Tool'!$D$11="NR","",IF($C3775='Peer Comparison Tool'!$D$9,COUNT('ALLL &lt;50B Database'!$AI$1:AI3774)+1,""))</f>
        <v/>
      </c>
    </row>
    <row r="3776" spans="1:35" x14ac:dyDescent="0.25">
      <c r="A3776" t="s">
        <v>2471</v>
      </c>
      <c r="B3776">
        <v>963954</v>
      </c>
      <c r="C3776" s="5" t="s">
        <v>2299</v>
      </c>
      <c r="D3776" s="5" t="s">
        <v>4390</v>
      </c>
      <c r="E3776" s="5" t="s">
        <v>4388</v>
      </c>
      <c r="F3776" s="2">
        <v>1096</v>
      </c>
      <c r="G3776" s="2">
        <v>102831</v>
      </c>
      <c r="H3776" s="2">
        <v>57080</v>
      </c>
      <c r="I3776" s="2">
        <v>871</v>
      </c>
      <c r="J3776" s="2">
        <v>56209</v>
      </c>
      <c r="K3776" s="33">
        <v>1.9498656798733298E-2</v>
      </c>
      <c r="L3776" s="2">
        <v>1099</v>
      </c>
      <c r="M3776" s="2">
        <v>104567</v>
      </c>
      <c r="N3776" s="2">
        <v>56161</v>
      </c>
      <c r="O3776" s="33">
        <v>1.9568739872865511E-2</v>
      </c>
      <c r="P3776" s="2">
        <v>1096</v>
      </c>
      <c r="Q3776" s="2">
        <v>96128</v>
      </c>
      <c r="R3776" s="2">
        <v>56603</v>
      </c>
      <c r="S3776" s="35">
        <v>1.9362931293394343E-2</v>
      </c>
      <c r="T3776" t="s">
        <v>4388</v>
      </c>
      <c r="U3776" t="s">
        <v>4388</v>
      </c>
      <c r="V3776" s="5" t="s">
        <v>4390</v>
      </c>
      <c r="W3776" s="5">
        <v>0</v>
      </c>
      <c r="X3776" s="4">
        <v>1.3572550533895444E-4</v>
      </c>
      <c r="Y3776" s="6">
        <v>0</v>
      </c>
      <c r="Z3776" s="4">
        <v>-2.0580857947116726E-4</v>
      </c>
      <c r="AA3776" s="5">
        <v>613</v>
      </c>
      <c r="AC3776" s="16" t="str">
        <f t="shared" si="348"/>
        <v/>
      </c>
      <c r="AD3776" s="16" t="str">
        <f t="shared" si="349"/>
        <v/>
      </c>
      <c r="AE3776" s="16" t="str">
        <f t="shared" si="350"/>
        <v/>
      </c>
      <c r="AF3776" s="16" t="str">
        <f t="shared" si="351"/>
        <v/>
      </c>
      <c r="AG3776" s="16">
        <f t="shared" si="352"/>
        <v>1.9498656798733298E-2</v>
      </c>
      <c r="AH3776" s="16" t="str">
        <f t="shared" si="353"/>
        <v/>
      </c>
      <c r="AI3776" s="17" t="str">
        <f>IF('Peer Comparison Tool'!$D$11="NR","",IF($C3776='Peer Comparison Tool'!$D$9,COUNT('ALLL &lt;50B Database'!$AI$1:AI3775)+1,""))</f>
        <v/>
      </c>
    </row>
    <row r="3777" spans="1:35" x14ac:dyDescent="0.25">
      <c r="A3777" t="s">
        <v>3318</v>
      </c>
      <c r="B3777">
        <v>343051</v>
      </c>
      <c r="C3777" s="5" t="s">
        <v>3209</v>
      </c>
      <c r="D3777" s="5" t="s">
        <v>4390</v>
      </c>
      <c r="E3777" s="5">
        <v>0</v>
      </c>
      <c r="F3777" s="2">
        <v>363</v>
      </c>
      <c r="G3777" s="2">
        <v>102536</v>
      </c>
      <c r="H3777" s="2">
        <v>31674</v>
      </c>
      <c r="I3777" s="2">
        <v>0</v>
      </c>
      <c r="J3777" s="2">
        <v>31674</v>
      </c>
      <c r="K3777" s="33">
        <v>1.1460503883311234E-2</v>
      </c>
      <c r="L3777" s="2">
        <v>334</v>
      </c>
      <c r="M3777" s="2">
        <v>98684</v>
      </c>
      <c r="N3777" s="2">
        <v>32182</v>
      </c>
      <c r="O3777" s="33">
        <v>1.0378472438008825E-2</v>
      </c>
      <c r="P3777" s="2">
        <v>329</v>
      </c>
      <c r="Q3777" s="2">
        <v>99149</v>
      </c>
      <c r="R3777" s="2">
        <v>31794</v>
      </c>
      <c r="S3777" s="35">
        <v>1.0347864376926464E-2</v>
      </c>
      <c r="T3777" t="s">
        <v>4388</v>
      </c>
      <c r="U3777" t="s">
        <v>4388</v>
      </c>
      <c r="V3777" s="5" t="s">
        <v>4390</v>
      </c>
      <c r="W3777" s="5">
        <v>0</v>
      </c>
      <c r="X3777" s="4">
        <v>1.1126395063847695E-3</v>
      </c>
      <c r="Y3777" s="6">
        <v>34</v>
      </c>
      <c r="Z3777" s="4">
        <v>-3.0608061082361068E-5</v>
      </c>
      <c r="AA3777" s="5">
        <v>3169</v>
      </c>
      <c r="AC3777" s="16" t="str">
        <f t="shared" si="348"/>
        <v/>
      </c>
      <c r="AD3777" s="16" t="str">
        <f t="shared" si="349"/>
        <v/>
      </c>
      <c r="AE3777" s="16" t="str">
        <f t="shared" si="350"/>
        <v/>
      </c>
      <c r="AF3777" s="16" t="str">
        <f t="shared" si="351"/>
        <v/>
      </c>
      <c r="AG3777" s="16">
        <f t="shared" si="352"/>
        <v>1.1460503883311234E-2</v>
      </c>
      <c r="AH3777" s="16" t="str">
        <f t="shared" si="353"/>
        <v/>
      </c>
      <c r="AI3777" s="17" t="str">
        <f>IF('Peer Comparison Tool'!$D$11="NR","",IF($C3777='Peer Comparison Tool'!$D$9,COUNT('ALLL &lt;50B Database'!$AI$1:AI3776)+1,""))</f>
        <v/>
      </c>
    </row>
    <row r="3778" spans="1:35" x14ac:dyDescent="0.25">
      <c r="A3778" t="s">
        <v>143</v>
      </c>
      <c r="B3778">
        <v>548641</v>
      </c>
      <c r="C3778" s="5" t="s">
        <v>716</v>
      </c>
      <c r="D3778" s="5" t="s">
        <v>4390</v>
      </c>
      <c r="E3778" s="5" t="s">
        <v>4388</v>
      </c>
      <c r="F3778" s="2">
        <v>1414</v>
      </c>
      <c r="G3778" s="2">
        <v>102456</v>
      </c>
      <c r="H3778" s="2">
        <v>53529</v>
      </c>
      <c r="I3778" s="2">
        <v>3012</v>
      </c>
      <c r="J3778" s="2">
        <v>50517</v>
      </c>
      <c r="K3778" s="33">
        <v>2.7990577429380208E-2</v>
      </c>
      <c r="L3778" s="2">
        <v>1137</v>
      </c>
      <c r="M3778" s="2">
        <v>95853</v>
      </c>
      <c r="N3778" s="2">
        <v>53729</v>
      </c>
      <c r="O3778" s="33">
        <v>2.1161756221035194E-2</v>
      </c>
      <c r="P3778" s="2">
        <v>1392</v>
      </c>
      <c r="Q3778" s="2">
        <v>100287</v>
      </c>
      <c r="R3778" s="2">
        <v>53519</v>
      </c>
      <c r="S3778" s="35">
        <v>2.6009454586221715E-2</v>
      </c>
      <c r="T3778" t="s">
        <v>4388</v>
      </c>
      <c r="U3778" t="s">
        <v>4388</v>
      </c>
      <c r="V3778" s="5" t="s">
        <v>4390</v>
      </c>
      <c r="W3778" s="5">
        <v>0</v>
      </c>
      <c r="X3778" s="4">
        <v>1.9811228431584928E-3</v>
      </c>
      <c r="Y3778" s="6">
        <v>22</v>
      </c>
      <c r="Z3778" s="4">
        <v>4.8476983651865209E-3</v>
      </c>
      <c r="AA3778" s="5">
        <v>178</v>
      </c>
      <c r="AC3778" s="16" t="str">
        <f t="shared" si="348"/>
        <v/>
      </c>
      <c r="AD3778" s="16" t="str">
        <f t="shared" si="349"/>
        <v/>
      </c>
      <c r="AE3778" s="16" t="str">
        <f t="shared" si="350"/>
        <v/>
      </c>
      <c r="AF3778" s="16" t="str">
        <f t="shared" si="351"/>
        <v/>
      </c>
      <c r="AG3778" s="16">
        <f t="shared" si="352"/>
        <v>2.7990577429380208E-2</v>
      </c>
      <c r="AH3778" s="16" t="str">
        <f t="shared" si="353"/>
        <v/>
      </c>
      <c r="AI3778" s="17" t="str">
        <f>IF('Peer Comparison Tool'!$D$11="NR","",IF($C3778='Peer Comparison Tool'!$D$9,COUNT('ALLL &lt;50B Database'!$AI$1:AI3777)+1,""))</f>
        <v/>
      </c>
    </row>
    <row r="3779" spans="1:35" x14ac:dyDescent="0.25">
      <c r="A3779" t="s">
        <v>1197</v>
      </c>
      <c r="B3779">
        <v>932633</v>
      </c>
      <c r="C3779" s="5" t="s">
        <v>926</v>
      </c>
      <c r="D3779" s="5" t="s">
        <v>4390</v>
      </c>
      <c r="E3779" s="5" t="s">
        <v>4388</v>
      </c>
      <c r="F3779" s="2">
        <v>648</v>
      </c>
      <c r="G3779" s="2">
        <v>102297</v>
      </c>
      <c r="H3779" s="2">
        <v>62072</v>
      </c>
      <c r="I3779" s="2">
        <v>1680</v>
      </c>
      <c r="J3779" s="2">
        <v>60392</v>
      </c>
      <c r="K3779" s="33">
        <v>1.0729897999735064E-2</v>
      </c>
      <c r="L3779" s="2">
        <v>514</v>
      </c>
      <c r="M3779" s="2">
        <v>90742</v>
      </c>
      <c r="N3779" s="2">
        <v>52876</v>
      </c>
      <c r="O3779" s="33">
        <v>9.7208563431424467E-3</v>
      </c>
      <c r="P3779" s="2">
        <v>533</v>
      </c>
      <c r="Q3779" s="2">
        <v>91383</v>
      </c>
      <c r="R3779" s="2">
        <v>56345</v>
      </c>
      <c r="S3779" s="35">
        <v>9.4595793770520901E-3</v>
      </c>
      <c r="T3779" t="s">
        <v>4388</v>
      </c>
      <c r="U3779" t="s">
        <v>4388</v>
      </c>
      <c r="V3779" s="5" t="s">
        <v>4390</v>
      </c>
      <c r="W3779" s="5">
        <v>0</v>
      </c>
      <c r="X3779" s="4">
        <v>1.2703186226829741E-3</v>
      </c>
      <c r="Y3779" s="6">
        <v>115</v>
      </c>
      <c r="Z3779" s="4">
        <v>-2.6127696609035654E-4</v>
      </c>
      <c r="AA3779" s="5">
        <v>3496</v>
      </c>
      <c r="AC3779" s="16" t="str">
        <f t="shared" ref="AC3779:AC3842" si="354">IF(AND($G3779&gt;=10000000,$G3779&lt;50000000),$K3779,"")</f>
        <v/>
      </c>
      <c r="AD3779" s="16" t="str">
        <f t="shared" ref="AD3779:AD3842" si="355">IF(AND($G3779&gt;=5000000,$G3779&lt;9999999),$K3779,"")</f>
        <v/>
      </c>
      <c r="AE3779" s="16" t="str">
        <f t="shared" ref="AE3779:AE3842" si="356">IF(AND($G3779&gt;=1000000,$G3779&lt;4999999),$K3779,"")</f>
        <v/>
      </c>
      <c r="AF3779" s="16" t="str">
        <f t="shared" ref="AF3779:AF3842" si="357">IF(AND($G3779&gt;=500000,$G3779&lt;999999),$K3779,"")</f>
        <v/>
      </c>
      <c r="AG3779" s="16">
        <f t="shared" ref="AG3779:AG3842" si="358">IF(AND($G3779&gt;=100000,$G3779&lt;499999),$K3779,"")</f>
        <v>1.0729897999735064E-2</v>
      </c>
      <c r="AH3779" s="16" t="str">
        <f t="shared" ref="AH3779:AH3842" si="359">IF(AND($G3779&gt;=0,$G3779&lt;99999),$K3779,"")</f>
        <v/>
      </c>
      <c r="AI3779" s="17" t="str">
        <f>IF('Peer Comparison Tool'!$D$11="NR","",IF($C3779='Peer Comparison Tool'!$D$9,COUNT('ALLL &lt;50B Database'!$AI$1:AI3778)+1,""))</f>
        <v/>
      </c>
    </row>
    <row r="3780" spans="1:35" x14ac:dyDescent="0.25">
      <c r="A3780" t="s">
        <v>156</v>
      </c>
      <c r="B3780">
        <v>591357</v>
      </c>
      <c r="C3780" s="5" t="s">
        <v>3603</v>
      </c>
      <c r="D3780" s="5" t="s">
        <v>4390</v>
      </c>
      <c r="E3780" s="5" t="s">
        <v>4388</v>
      </c>
      <c r="F3780" s="2">
        <v>605</v>
      </c>
      <c r="G3780" s="2">
        <v>102267</v>
      </c>
      <c r="H3780" s="2">
        <v>68658</v>
      </c>
      <c r="I3780" s="2">
        <v>2038</v>
      </c>
      <c r="J3780" s="2">
        <v>66620</v>
      </c>
      <c r="K3780" s="33">
        <v>9.081356949864906E-3</v>
      </c>
      <c r="L3780" s="2">
        <v>598</v>
      </c>
      <c r="M3780" s="2">
        <v>89484</v>
      </c>
      <c r="N3780" s="2">
        <v>67146</v>
      </c>
      <c r="O3780" s="33">
        <v>8.9059661037142936E-3</v>
      </c>
      <c r="P3780" s="2">
        <v>595</v>
      </c>
      <c r="Q3780" s="2">
        <v>92111</v>
      </c>
      <c r="R3780" s="2">
        <v>65814</v>
      </c>
      <c r="S3780" s="35">
        <v>9.0406296532652627E-3</v>
      </c>
      <c r="T3780" t="s">
        <v>4388</v>
      </c>
      <c r="U3780" t="s">
        <v>4388</v>
      </c>
      <c r="V3780" s="5" t="s">
        <v>4390</v>
      </c>
      <c r="W3780" s="5">
        <v>0</v>
      </c>
      <c r="X3780" s="4">
        <v>4.0727296599643234E-5</v>
      </c>
      <c r="Y3780" s="6">
        <v>10</v>
      </c>
      <c r="Z3780" s="4">
        <v>1.3466354955096911E-4</v>
      </c>
      <c r="AA3780" s="5">
        <v>4058</v>
      </c>
      <c r="AC3780" s="16" t="str">
        <f t="shared" si="354"/>
        <v/>
      </c>
      <c r="AD3780" s="16" t="str">
        <f t="shared" si="355"/>
        <v/>
      </c>
      <c r="AE3780" s="16" t="str">
        <f t="shared" si="356"/>
        <v/>
      </c>
      <c r="AF3780" s="16" t="str">
        <f t="shared" si="357"/>
        <v/>
      </c>
      <c r="AG3780" s="16">
        <f t="shared" si="358"/>
        <v>9.081356949864906E-3</v>
      </c>
      <c r="AH3780" s="16" t="str">
        <f t="shared" si="359"/>
        <v/>
      </c>
      <c r="AI3780" s="17" t="str">
        <f>IF('Peer Comparison Tool'!$D$11="NR","",IF($C3780='Peer Comparison Tool'!$D$9,COUNT('ALLL &lt;50B Database'!$AI$1:AI3779)+1,""))</f>
        <v/>
      </c>
    </row>
    <row r="3781" spans="1:35" x14ac:dyDescent="0.25">
      <c r="A3781" t="s">
        <v>1897</v>
      </c>
      <c r="B3781">
        <v>157379</v>
      </c>
      <c r="C3781" s="5" t="s">
        <v>1795</v>
      </c>
      <c r="D3781" s="5" t="s">
        <v>4390</v>
      </c>
      <c r="E3781" s="5" t="s">
        <v>4388</v>
      </c>
      <c r="F3781" s="2">
        <v>608</v>
      </c>
      <c r="G3781" s="2">
        <v>102100</v>
      </c>
      <c r="H3781" s="2">
        <v>60989</v>
      </c>
      <c r="I3781" s="2">
        <v>11602</v>
      </c>
      <c r="J3781" s="2">
        <v>49387</v>
      </c>
      <c r="K3781" s="33">
        <v>1.2310932026646688E-2</v>
      </c>
      <c r="L3781" s="2">
        <v>608</v>
      </c>
      <c r="M3781" s="2">
        <v>89445</v>
      </c>
      <c r="N3781" s="2">
        <v>50473</v>
      </c>
      <c r="O3781" s="33">
        <v>1.2046044419788798E-2</v>
      </c>
      <c r="P3781" s="2">
        <v>608</v>
      </c>
      <c r="Q3781" s="2">
        <v>93165</v>
      </c>
      <c r="R3781" s="2">
        <v>51286</v>
      </c>
      <c r="S3781" s="35">
        <v>1.1855087158288811E-2</v>
      </c>
      <c r="T3781" t="s">
        <v>4388</v>
      </c>
      <c r="U3781" t="s">
        <v>4388</v>
      </c>
      <c r="V3781" s="5" t="s">
        <v>4390</v>
      </c>
      <c r="W3781" s="5">
        <v>0</v>
      </c>
      <c r="X3781" s="4">
        <v>4.5584486835787731E-4</v>
      </c>
      <c r="Y3781" s="6">
        <v>0</v>
      </c>
      <c r="Z3781" s="4">
        <v>-1.9095726149998687E-4</v>
      </c>
      <c r="AA3781" s="5">
        <v>2775</v>
      </c>
      <c r="AC3781" s="16" t="str">
        <f t="shared" si="354"/>
        <v/>
      </c>
      <c r="AD3781" s="16" t="str">
        <f t="shared" si="355"/>
        <v/>
      </c>
      <c r="AE3781" s="16" t="str">
        <f t="shared" si="356"/>
        <v/>
      </c>
      <c r="AF3781" s="16" t="str">
        <f t="shared" si="357"/>
        <v/>
      </c>
      <c r="AG3781" s="16">
        <f t="shared" si="358"/>
        <v>1.2310932026646688E-2</v>
      </c>
      <c r="AH3781" s="16" t="str">
        <f t="shared" si="359"/>
        <v/>
      </c>
      <c r="AI3781" s="17" t="str">
        <f>IF('Peer Comparison Tool'!$D$11="NR","",IF($C3781='Peer Comparison Tool'!$D$9,COUNT('ALLL &lt;50B Database'!$AI$1:AI3780)+1,""))</f>
        <v/>
      </c>
    </row>
    <row r="3782" spans="1:35" x14ac:dyDescent="0.25">
      <c r="A3782" t="s">
        <v>3978</v>
      </c>
      <c r="B3782">
        <v>518877</v>
      </c>
      <c r="C3782" s="5" t="s">
        <v>3704</v>
      </c>
      <c r="D3782" s="5" t="s">
        <v>4390</v>
      </c>
      <c r="E3782" s="5" t="s">
        <v>4388</v>
      </c>
      <c r="F3782" s="2">
        <v>744</v>
      </c>
      <c r="G3782" s="2">
        <v>102025</v>
      </c>
      <c r="H3782" s="2">
        <v>76732</v>
      </c>
      <c r="I3782" s="2">
        <v>11325</v>
      </c>
      <c r="J3782" s="2">
        <v>65407</v>
      </c>
      <c r="K3782" s="33">
        <v>1.137492928891403E-2</v>
      </c>
      <c r="L3782" s="2">
        <v>577</v>
      </c>
      <c r="M3782" s="2">
        <v>89273</v>
      </c>
      <c r="N3782" s="2">
        <v>60359</v>
      </c>
      <c r="O3782" s="33">
        <v>9.5594691760963572E-3</v>
      </c>
      <c r="P3782" s="2">
        <v>584</v>
      </c>
      <c r="Q3782" s="2">
        <v>89071</v>
      </c>
      <c r="R3782" s="2">
        <v>64135</v>
      </c>
      <c r="S3782" s="35">
        <v>9.1057924690106807E-3</v>
      </c>
      <c r="T3782" t="s">
        <v>4388</v>
      </c>
      <c r="U3782" t="s">
        <v>4388</v>
      </c>
      <c r="V3782" s="5" t="s">
        <v>4390</v>
      </c>
      <c r="W3782" s="5">
        <v>0</v>
      </c>
      <c r="X3782" s="4">
        <v>2.2691368199033498E-3</v>
      </c>
      <c r="Y3782" s="6">
        <v>160</v>
      </c>
      <c r="Z3782" s="4">
        <v>-4.5367670708567655E-4</v>
      </c>
      <c r="AA3782" s="5">
        <v>3214</v>
      </c>
      <c r="AC3782" s="16" t="str">
        <f t="shared" si="354"/>
        <v/>
      </c>
      <c r="AD3782" s="16" t="str">
        <f t="shared" si="355"/>
        <v/>
      </c>
      <c r="AE3782" s="16" t="str">
        <f t="shared" si="356"/>
        <v/>
      </c>
      <c r="AF3782" s="16" t="str">
        <f t="shared" si="357"/>
        <v/>
      </c>
      <c r="AG3782" s="16">
        <f t="shared" si="358"/>
        <v>1.137492928891403E-2</v>
      </c>
      <c r="AH3782" s="16" t="str">
        <f t="shared" si="359"/>
        <v/>
      </c>
      <c r="AI3782" s="17" t="str">
        <f>IF('Peer Comparison Tool'!$D$11="NR","",IF($C3782='Peer Comparison Tool'!$D$9,COUNT('ALLL &lt;50B Database'!$AI$1:AI3781)+1,""))</f>
        <v/>
      </c>
    </row>
    <row r="3783" spans="1:35" x14ac:dyDescent="0.25">
      <c r="A3783" t="s">
        <v>3694</v>
      </c>
      <c r="B3783">
        <v>145059</v>
      </c>
      <c r="C3783" s="5" t="s">
        <v>3603</v>
      </c>
      <c r="D3783" s="5" t="s">
        <v>4390</v>
      </c>
      <c r="E3783" s="5" t="s">
        <v>4388</v>
      </c>
      <c r="F3783" s="2">
        <v>631</v>
      </c>
      <c r="G3783" s="2">
        <v>101870</v>
      </c>
      <c r="H3783" s="2">
        <v>44519</v>
      </c>
      <c r="I3783" s="2">
        <v>1682</v>
      </c>
      <c r="J3783" s="2">
        <v>42837</v>
      </c>
      <c r="K3783" s="33">
        <v>1.4730256553913672E-2</v>
      </c>
      <c r="L3783" s="2">
        <v>629</v>
      </c>
      <c r="M3783" s="2">
        <v>90679</v>
      </c>
      <c r="N3783" s="2">
        <v>42919</v>
      </c>
      <c r="O3783" s="33">
        <v>1.4655513874973788E-2</v>
      </c>
      <c r="P3783" s="2">
        <v>629</v>
      </c>
      <c r="Q3783" s="2">
        <v>96012</v>
      </c>
      <c r="R3783" s="2">
        <v>44096</v>
      </c>
      <c r="S3783" s="35">
        <v>1.4264332365747459E-2</v>
      </c>
      <c r="T3783" t="s">
        <v>4388</v>
      </c>
      <c r="U3783" t="s">
        <v>4388</v>
      </c>
      <c r="V3783" s="5" t="s">
        <v>4390</v>
      </c>
      <c r="W3783" s="5">
        <v>0</v>
      </c>
      <c r="X3783" s="4">
        <v>4.6592418816621302E-4</v>
      </c>
      <c r="Y3783" s="6">
        <v>2</v>
      </c>
      <c r="Z3783" s="4">
        <v>-3.9118150922632863E-4</v>
      </c>
      <c r="AA3783" s="5">
        <v>1692</v>
      </c>
      <c r="AC3783" s="16" t="str">
        <f t="shared" si="354"/>
        <v/>
      </c>
      <c r="AD3783" s="16" t="str">
        <f t="shared" si="355"/>
        <v/>
      </c>
      <c r="AE3783" s="16" t="str">
        <f t="shared" si="356"/>
        <v/>
      </c>
      <c r="AF3783" s="16" t="str">
        <f t="shared" si="357"/>
        <v/>
      </c>
      <c r="AG3783" s="16">
        <f t="shared" si="358"/>
        <v>1.4730256553913672E-2</v>
      </c>
      <c r="AH3783" s="16" t="str">
        <f t="shared" si="359"/>
        <v/>
      </c>
      <c r="AI3783" s="17" t="str">
        <f>IF('Peer Comparison Tool'!$D$11="NR","",IF($C3783='Peer Comparison Tool'!$D$9,COUNT('ALLL &lt;50B Database'!$AI$1:AI3782)+1,""))</f>
        <v/>
      </c>
    </row>
    <row r="3784" spans="1:35" x14ac:dyDescent="0.25">
      <c r="A3784" t="s">
        <v>1204</v>
      </c>
      <c r="B3784">
        <v>258539</v>
      </c>
      <c r="C3784" s="5" t="s">
        <v>926</v>
      </c>
      <c r="D3784" s="5" t="s">
        <v>4390</v>
      </c>
      <c r="E3784" s="5" t="s">
        <v>4388</v>
      </c>
      <c r="F3784" s="2">
        <v>870</v>
      </c>
      <c r="G3784" s="2">
        <v>101841</v>
      </c>
      <c r="H3784" s="2">
        <v>71223</v>
      </c>
      <c r="I3784" s="2">
        <v>1550</v>
      </c>
      <c r="J3784" s="2">
        <v>69673</v>
      </c>
      <c r="K3784" s="33">
        <v>1.2486903104502461E-2</v>
      </c>
      <c r="L3784" s="2">
        <v>763</v>
      </c>
      <c r="M3784" s="2">
        <v>89711</v>
      </c>
      <c r="N3784" s="2">
        <v>63034</v>
      </c>
      <c r="O3784" s="33">
        <v>1.2104578481454454E-2</v>
      </c>
      <c r="P3784" s="2">
        <v>776</v>
      </c>
      <c r="Q3784" s="2">
        <v>88876</v>
      </c>
      <c r="R3784" s="2">
        <v>66342</v>
      </c>
      <c r="S3784" s="35">
        <v>1.1696964215730608E-2</v>
      </c>
      <c r="T3784" t="s">
        <v>4388</v>
      </c>
      <c r="U3784" t="s">
        <v>4388</v>
      </c>
      <c r="V3784" s="5" t="s">
        <v>4390</v>
      </c>
      <c r="W3784" s="5">
        <v>0</v>
      </c>
      <c r="X3784" s="4">
        <v>7.8993888877185343E-4</v>
      </c>
      <c r="Y3784" s="6">
        <v>94</v>
      </c>
      <c r="Z3784" s="4">
        <v>-4.0761426572384629E-4</v>
      </c>
      <c r="AA3784" s="5">
        <v>2712</v>
      </c>
      <c r="AC3784" s="16" t="str">
        <f t="shared" si="354"/>
        <v/>
      </c>
      <c r="AD3784" s="16" t="str">
        <f t="shared" si="355"/>
        <v/>
      </c>
      <c r="AE3784" s="16" t="str">
        <f t="shared" si="356"/>
        <v/>
      </c>
      <c r="AF3784" s="16" t="str">
        <f t="shared" si="357"/>
        <v/>
      </c>
      <c r="AG3784" s="16">
        <f t="shared" si="358"/>
        <v>1.2486903104502461E-2</v>
      </c>
      <c r="AH3784" s="16" t="str">
        <f t="shared" si="359"/>
        <v/>
      </c>
      <c r="AI3784" s="17" t="str">
        <f>IF('Peer Comparison Tool'!$D$11="NR","",IF($C3784='Peer Comparison Tool'!$D$9,COUNT('ALLL &lt;50B Database'!$AI$1:AI3783)+1,""))</f>
        <v/>
      </c>
    </row>
    <row r="3785" spans="1:35" x14ac:dyDescent="0.25">
      <c r="A3785" t="s">
        <v>119</v>
      </c>
      <c r="B3785">
        <v>233246</v>
      </c>
      <c r="C3785" s="5" t="s">
        <v>716</v>
      </c>
      <c r="D3785" s="5" t="s">
        <v>4390</v>
      </c>
      <c r="E3785" s="5" t="s">
        <v>4388</v>
      </c>
      <c r="F3785" s="2">
        <v>575</v>
      </c>
      <c r="G3785" s="2">
        <v>101832</v>
      </c>
      <c r="H3785" s="2">
        <v>61031</v>
      </c>
      <c r="I3785" s="2">
        <v>0</v>
      </c>
      <c r="J3785" s="2">
        <v>61031</v>
      </c>
      <c r="K3785" s="33">
        <v>9.4214415624846396E-3</v>
      </c>
      <c r="L3785" s="2">
        <v>545</v>
      </c>
      <c r="M3785" s="2">
        <v>97595</v>
      </c>
      <c r="N3785" s="2">
        <v>60895</v>
      </c>
      <c r="O3785" s="33">
        <v>8.9498316774776262E-3</v>
      </c>
      <c r="P3785" s="2">
        <v>545</v>
      </c>
      <c r="Q3785" s="2">
        <v>100278</v>
      </c>
      <c r="R3785" s="2">
        <v>62564</v>
      </c>
      <c r="S3785" s="35">
        <v>8.711079854229269E-3</v>
      </c>
      <c r="T3785" t="s">
        <v>4388</v>
      </c>
      <c r="U3785" t="s">
        <v>4388</v>
      </c>
      <c r="V3785" s="5" t="s">
        <v>4390</v>
      </c>
      <c r="W3785" s="5">
        <v>0</v>
      </c>
      <c r="X3785" s="4">
        <v>7.1036170825537065E-4</v>
      </c>
      <c r="Y3785" s="6">
        <v>30</v>
      </c>
      <c r="Z3785" s="4">
        <v>-2.3875182324835723E-4</v>
      </c>
      <c r="AA3785" s="5">
        <v>3963</v>
      </c>
      <c r="AC3785" s="16" t="str">
        <f t="shared" si="354"/>
        <v/>
      </c>
      <c r="AD3785" s="16" t="str">
        <f t="shared" si="355"/>
        <v/>
      </c>
      <c r="AE3785" s="16" t="str">
        <f t="shared" si="356"/>
        <v/>
      </c>
      <c r="AF3785" s="16" t="str">
        <f t="shared" si="357"/>
        <v/>
      </c>
      <c r="AG3785" s="16">
        <f t="shared" si="358"/>
        <v>9.4214415624846396E-3</v>
      </c>
      <c r="AH3785" s="16" t="str">
        <f t="shared" si="359"/>
        <v/>
      </c>
      <c r="AI3785" s="17" t="str">
        <f>IF('Peer Comparison Tool'!$D$11="NR","",IF($C3785='Peer Comparison Tool'!$D$9,COUNT('ALLL &lt;50B Database'!$AI$1:AI3784)+1,""))</f>
        <v/>
      </c>
    </row>
    <row r="3786" spans="1:35" x14ac:dyDescent="0.25">
      <c r="A3786" t="s">
        <v>2560</v>
      </c>
      <c r="B3786">
        <v>579636</v>
      </c>
      <c r="C3786" s="5" t="s">
        <v>2519</v>
      </c>
      <c r="D3786" s="5" t="s">
        <v>4390</v>
      </c>
      <c r="E3786" s="5" t="s">
        <v>4388</v>
      </c>
      <c r="F3786" s="2">
        <v>819</v>
      </c>
      <c r="G3786" s="2">
        <v>101658</v>
      </c>
      <c r="H3786" s="2">
        <v>65585</v>
      </c>
      <c r="I3786" s="2">
        <v>6344</v>
      </c>
      <c r="J3786" s="2">
        <v>59241</v>
      </c>
      <c r="K3786" s="33">
        <v>1.3824884792626729E-2</v>
      </c>
      <c r="L3786" s="2">
        <v>721</v>
      </c>
      <c r="M3786" s="2">
        <v>91107</v>
      </c>
      <c r="N3786" s="2">
        <v>56824</v>
      </c>
      <c r="O3786" s="33">
        <v>1.2688300718006477E-2</v>
      </c>
      <c r="P3786" s="2">
        <v>769</v>
      </c>
      <c r="Q3786" s="2">
        <v>100185</v>
      </c>
      <c r="R3786" s="2">
        <v>58602</v>
      </c>
      <c r="S3786" s="35">
        <v>1.3122419030067233E-2</v>
      </c>
      <c r="T3786" t="s">
        <v>4388</v>
      </c>
      <c r="U3786" t="s">
        <v>4388</v>
      </c>
      <c r="V3786" s="5" t="s">
        <v>4390</v>
      </c>
      <c r="W3786" s="5">
        <v>0</v>
      </c>
      <c r="X3786" s="4">
        <v>7.0246576255949579E-4</v>
      </c>
      <c r="Y3786" s="6">
        <v>50</v>
      </c>
      <c r="Z3786" s="4">
        <v>4.3411831206075641E-4</v>
      </c>
      <c r="AA3786" s="5">
        <v>2051</v>
      </c>
      <c r="AC3786" s="16" t="str">
        <f t="shared" si="354"/>
        <v/>
      </c>
      <c r="AD3786" s="16" t="str">
        <f t="shared" si="355"/>
        <v/>
      </c>
      <c r="AE3786" s="16" t="str">
        <f t="shared" si="356"/>
        <v/>
      </c>
      <c r="AF3786" s="16" t="str">
        <f t="shared" si="357"/>
        <v/>
      </c>
      <c r="AG3786" s="16">
        <f t="shared" si="358"/>
        <v>1.3824884792626729E-2</v>
      </c>
      <c r="AH3786" s="16" t="str">
        <f t="shared" si="359"/>
        <v/>
      </c>
      <c r="AI3786" s="17" t="str">
        <f>IF('Peer Comparison Tool'!$D$11="NR","",IF($C3786='Peer Comparison Tool'!$D$9,COUNT('ALLL &lt;50B Database'!$AI$1:AI3785)+1,""))</f>
        <v/>
      </c>
    </row>
    <row r="3787" spans="1:35" x14ac:dyDescent="0.25">
      <c r="A3787" t="s">
        <v>1188</v>
      </c>
      <c r="B3787">
        <v>415770</v>
      </c>
      <c r="C3787" s="5" t="s">
        <v>926</v>
      </c>
      <c r="D3787" s="5" t="s">
        <v>4390</v>
      </c>
      <c r="E3787" s="5">
        <v>0</v>
      </c>
      <c r="F3787" s="2">
        <v>2156</v>
      </c>
      <c r="G3787" s="2">
        <v>101644</v>
      </c>
      <c r="H3787" s="2">
        <v>79844</v>
      </c>
      <c r="I3787" s="2">
        <v>0</v>
      </c>
      <c r="J3787" s="2">
        <v>79844</v>
      </c>
      <c r="K3787" s="33">
        <v>2.7002655177596313E-2</v>
      </c>
      <c r="L3787" s="2">
        <v>196</v>
      </c>
      <c r="M3787" s="2">
        <v>99042</v>
      </c>
      <c r="N3787" s="2">
        <v>87085</v>
      </c>
      <c r="O3787" s="33">
        <v>2.2506746282367801E-3</v>
      </c>
      <c r="P3787" s="2">
        <v>2148</v>
      </c>
      <c r="Q3787" s="2">
        <v>97174</v>
      </c>
      <c r="R3787" s="2">
        <v>83723</v>
      </c>
      <c r="S3787" s="35">
        <v>2.5656032392532519E-2</v>
      </c>
      <c r="T3787">
        <v>-1014</v>
      </c>
      <c r="U3787">
        <v>0</v>
      </c>
      <c r="V3787" s="5" t="s">
        <v>4390</v>
      </c>
      <c r="W3787" s="5">
        <v>0</v>
      </c>
      <c r="X3787" s="4">
        <v>1.3466227850637939E-3</v>
      </c>
      <c r="Y3787" s="6">
        <v>8</v>
      </c>
      <c r="Z3787" s="4">
        <v>2.3405357764295739E-2</v>
      </c>
      <c r="AA3787" s="5">
        <v>200</v>
      </c>
      <c r="AC3787" s="16" t="str">
        <f t="shared" si="354"/>
        <v/>
      </c>
      <c r="AD3787" s="16" t="str">
        <f t="shared" si="355"/>
        <v/>
      </c>
      <c r="AE3787" s="16" t="str">
        <f t="shared" si="356"/>
        <v/>
      </c>
      <c r="AF3787" s="16" t="str">
        <f t="shared" si="357"/>
        <v/>
      </c>
      <c r="AG3787" s="16">
        <f t="shared" si="358"/>
        <v>2.7002655177596313E-2</v>
      </c>
      <c r="AH3787" s="16" t="str">
        <f t="shared" si="359"/>
        <v/>
      </c>
      <c r="AI3787" s="17" t="str">
        <f>IF('Peer Comparison Tool'!$D$11="NR","",IF($C3787='Peer Comparison Tool'!$D$9,COUNT('ALLL &lt;50B Database'!$AI$1:AI3786)+1,""))</f>
        <v/>
      </c>
    </row>
    <row r="3788" spans="1:35" x14ac:dyDescent="0.25">
      <c r="A3788" t="s">
        <v>2592</v>
      </c>
      <c r="B3788">
        <v>608358</v>
      </c>
      <c r="C3788" s="5" t="s">
        <v>2569</v>
      </c>
      <c r="D3788" s="5" t="s">
        <v>4390</v>
      </c>
      <c r="E3788" s="5" t="s">
        <v>4388</v>
      </c>
      <c r="F3788" s="2">
        <v>1567</v>
      </c>
      <c r="G3788" s="2">
        <v>101580</v>
      </c>
      <c r="H3788" s="2">
        <v>67689</v>
      </c>
      <c r="I3788" s="2">
        <v>0</v>
      </c>
      <c r="J3788" s="2">
        <v>67689</v>
      </c>
      <c r="K3788" s="33">
        <v>2.3149994829292794E-2</v>
      </c>
      <c r="L3788" s="2">
        <v>1490</v>
      </c>
      <c r="M3788" s="2">
        <v>94911</v>
      </c>
      <c r="N3788" s="2">
        <v>65743</v>
      </c>
      <c r="O3788" s="33">
        <v>2.2664009856562677E-2</v>
      </c>
      <c r="P3788" s="2">
        <v>1408</v>
      </c>
      <c r="Q3788" s="2">
        <v>93734</v>
      </c>
      <c r="R3788" s="2">
        <v>66196</v>
      </c>
      <c r="S3788" s="35">
        <v>2.1270167381714906E-2</v>
      </c>
      <c r="T3788" t="s">
        <v>4388</v>
      </c>
      <c r="U3788" t="s">
        <v>4388</v>
      </c>
      <c r="V3788" s="5" t="s">
        <v>4390</v>
      </c>
      <c r="W3788" s="5">
        <v>0</v>
      </c>
      <c r="X3788" s="4">
        <v>1.8798274475778885E-3</v>
      </c>
      <c r="Y3788" s="6">
        <v>159</v>
      </c>
      <c r="Z3788" s="4">
        <v>-1.3938424748477715E-3</v>
      </c>
      <c r="AA3788" s="5">
        <v>325</v>
      </c>
      <c r="AC3788" s="16" t="str">
        <f t="shared" si="354"/>
        <v/>
      </c>
      <c r="AD3788" s="16" t="str">
        <f t="shared" si="355"/>
        <v/>
      </c>
      <c r="AE3788" s="16" t="str">
        <f t="shared" si="356"/>
        <v/>
      </c>
      <c r="AF3788" s="16" t="str">
        <f t="shared" si="357"/>
        <v/>
      </c>
      <c r="AG3788" s="16">
        <f t="shared" si="358"/>
        <v>2.3149994829292794E-2</v>
      </c>
      <c r="AH3788" s="16" t="str">
        <f t="shared" si="359"/>
        <v/>
      </c>
      <c r="AI3788" s="17" t="str">
        <f>IF('Peer Comparison Tool'!$D$11="NR","",IF($C3788='Peer Comparison Tool'!$D$9,COUNT('ALLL &lt;50B Database'!$AI$1:AI3787)+1,""))</f>
        <v/>
      </c>
    </row>
    <row r="3789" spans="1:35" x14ac:dyDescent="0.25">
      <c r="A3789" t="s">
        <v>3971</v>
      </c>
      <c r="B3789">
        <v>455459</v>
      </c>
      <c r="C3789" s="5" t="s">
        <v>3704</v>
      </c>
      <c r="D3789" s="5" t="s">
        <v>4390</v>
      </c>
      <c r="E3789" s="5" t="s">
        <v>4388</v>
      </c>
      <c r="F3789" s="2">
        <v>548</v>
      </c>
      <c r="G3789" s="2">
        <v>101513</v>
      </c>
      <c r="H3789" s="2">
        <v>42512</v>
      </c>
      <c r="I3789" s="2">
        <v>213</v>
      </c>
      <c r="J3789" s="2">
        <v>42299</v>
      </c>
      <c r="K3789" s="33">
        <v>1.2955389016288801E-2</v>
      </c>
      <c r="L3789" s="2">
        <v>564</v>
      </c>
      <c r="M3789" s="2">
        <v>91807</v>
      </c>
      <c r="N3789" s="2">
        <v>40731</v>
      </c>
      <c r="O3789" s="33">
        <v>1.3846947042792958E-2</v>
      </c>
      <c r="P3789" s="2">
        <v>557</v>
      </c>
      <c r="Q3789" s="2">
        <v>94924</v>
      </c>
      <c r="R3789" s="2">
        <v>40510</v>
      </c>
      <c r="S3789" s="35">
        <v>1.3749691434213774E-2</v>
      </c>
      <c r="T3789" s="2" t="s">
        <v>4388</v>
      </c>
      <c r="U3789" s="2" t="s">
        <v>4388</v>
      </c>
      <c r="V3789" s="5" t="s">
        <v>4390</v>
      </c>
      <c r="W3789" s="5">
        <v>0</v>
      </c>
      <c r="X3789" s="4">
        <v>-7.9430241792497261E-4</v>
      </c>
      <c r="Y3789" s="6">
        <v>-9</v>
      </c>
      <c r="Z3789" s="4">
        <v>-9.7255608579184527E-5</v>
      </c>
      <c r="AA3789" s="5">
        <v>2457</v>
      </c>
      <c r="AC3789" s="16" t="str">
        <f t="shared" si="354"/>
        <v/>
      </c>
      <c r="AD3789" s="16" t="str">
        <f t="shared" si="355"/>
        <v/>
      </c>
      <c r="AE3789" s="16" t="str">
        <f t="shared" si="356"/>
        <v/>
      </c>
      <c r="AF3789" s="16" t="str">
        <f t="shared" si="357"/>
        <v/>
      </c>
      <c r="AG3789" s="16">
        <f t="shared" si="358"/>
        <v>1.2955389016288801E-2</v>
      </c>
      <c r="AH3789" s="16" t="str">
        <f t="shared" si="359"/>
        <v/>
      </c>
      <c r="AI3789" s="17" t="str">
        <f>IF('Peer Comparison Tool'!$D$11="NR","",IF($C3789='Peer Comparison Tool'!$D$9,COUNT('ALLL &lt;50B Database'!$AI$1:AI3788)+1,""))</f>
        <v/>
      </c>
    </row>
    <row r="3790" spans="1:35" x14ac:dyDescent="0.25">
      <c r="A3790" t="s">
        <v>680</v>
      </c>
      <c r="B3790">
        <v>272030</v>
      </c>
      <c r="C3790" s="5" t="s">
        <v>561</v>
      </c>
      <c r="D3790" s="5" t="s">
        <v>4390</v>
      </c>
      <c r="E3790" s="5" t="s">
        <v>4388</v>
      </c>
      <c r="F3790" s="2">
        <v>586</v>
      </c>
      <c r="G3790" s="2">
        <v>101412</v>
      </c>
      <c r="H3790" s="2">
        <v>71401</v>
      </c>
      <c r="I3790" s="2">
        <v>4907</v>
      </c>
      <c r="J3790" s="2">
        <v>66494</v>
      </c>
      <c r="K3790" s="33">
        <v>8.8128252173128394E-3</v>
      </c>
      <c r="L3790" s="2">
        <v>462</v>
      </c>
      <c r="M3790" s="2">
        <v>88766</v>
      </c>
      <c r="N3790" s="2">
        <v>62689</v>
      </c>
      <c r="O3790" s="33">
        <v>7.369713984909633E-3</v>
      </c>
      <c r="P3790" s="2">
        <v>570</v>
      </c>
      <c r="Q3790" s="2">
        <v>88561</v>
      </c>
      <c r="R3790" s="2">
        <v>64090</v>
      </c>
      <c r="S3790" s="35">
        <v>8.893743173662037E-3</v>
      </c>
      <c r="T3790" t="s">
        <v>4388</v>
      </c>
      <c r="U3790" t="s">
        <v>4388</v>
      </c>
      <c r="V3790" s="5" t="s">
        <v>4390</v>
      </c>
      <c r="W3790" s="5">
        <v>0</v>
      </c>
      <c r="X3790" s="4">
        <v>-8.0917956349197545E-5</v>
      </c>
      <c r="Y3790" s="6">
        <v>16</v>
      </c>
      <c r="Z3790" s="4">
        <v>1.524029188752404E-3</v>
      </c>
      <c r="AA3790" s="5">
        <v>4136</v>
      </c>
      <c r="AC3790" s="16" t="str">
        <f t="shared" si="354"/>
        <v/>
      </c>
      <c r="AD3790" s="16" t="str">
        <f t="shared" si="355"/>
        <v/>
      </c>
      <c r="AE3790" s="16" t="str">
        <f t="shared" si="356"/>
        <v/>
      </c>
      <c r="AF3790" s="16" t="str">
        <f t="shared" si="357"/>
        <v/>
      </c>
      <c r="AG3790" s="16">
        <f t="shared" si="358"/>
        <v>8.8128252173128394E-3</v>
      </c>
      <c r="AH3790" s="16" t="str">
        <f t="shared" si="359"/>
        <v/>
      </c>
      <c r="AI3790" s="17" t="str">
        <f>IF('Peer Comparison Tool'!$D$11="NR","",IF($C3790='Peer Comparison Tool'!$D$9,COUNT('ALLL &lt;50B Database'!$AI$1:AI3789)+1,""))</f>
        <v/>
      </c>
    </row>
    <row r="3791" spans="1:35" x14ac:dyDescent="0.25">
      <c r="A3791" t="s">
        <v>1505</v>
      </c>
      <c r="B3791">
        <v>844455</v>
      </c>
      <c r="C3791" s="5" t="s">
        <v>1389</v>
      </c>
      <c r="D3791" s="5" t="s">
        <v>4390</v>
      </c>
      <c r="E3791" s="5" t="s">
        <v>4388</v>
      </c>
      <c r="F3791" s="2">
        <v>761</v>
      </c>
      <c r="G3791" s="2">
        <v>101402</v>
      </c>
      <c r="H3791" s="2">
        <v>34810</v>
      </c>
      <c r="I3791" s="2">
        <v>0</v>
      </c>
      <c r="J3791" s="2">
        <v>34810</v>
      </c>
      <c r="K3791" s="33">
        <v>2.1861534041941969E-2</v>
      </c>
      <c r="L3791" s="2">
        <v>743</v>
      </c>
      <c r="M3791" s="2">
        <v>95188</v>
      </c>
      <c r="N3791" s="2">
        <v>34445</v>
      </c>
      <c r="O3791" s="33">
        <v>2.1570619828712442E-2</v>
      </c>
      <c r="P3791" s="2">
        <v>761</v>
      </c>
      <c r="Q3791" s="2">
        <v>92247</v>
      </c>
      <c r="R3791" s="2">
        <v>33937</v>
      </c>
      <c r="S3791" s="35">
        <v>2.242390311459469E-2</v>
      </c>
      <c r="T3791" t="s">
        <v>4388</v>
      </c>
      <c r="U3791" t="s">
        <v>4388</v>
      </c>
      <c r="V3791" s="5" t="s">
        <v>4390</v>
      </c>
      <c r="W3791" s="5">
        <v>0</v>
      </c>
      <c r="X3791" s="4">
        <v>-5.6236907265272071E-4</v>
      </c>
      <c r="Y3791" s="6">
        <v>0</v>
      </c>
      <c r="Z3791" s="4">
        <v>8.5328328588224825E-4</v>
      </c>
      <c r="AA3791" s="5">
        <v>401</v>
      </c>
      <c r="AC3791" s="16" t="str">
        <f t="shared" si="354"/>
        <v/>
      </c>
      <c r="AD3791" s="16" t="str">
        <f t="shared" si="355"/>
        <v/>
      </c>
      <c r="AE3791" s="16" t="str">
        <f t="shared" si="356"/>
        <v/>
      </c>
      <c r="AF3791" s="16" t="str">
        <f t="shared" si="357"/>
        <v/>
      </c>
      <c r="AG3791" s="16">
        <f t="shared" si="358"/>
        <v>2.1861534041941969E-2</v>
      </c>
      <c r="AH3791" s="16" t="str">
        <f t="shared" si="359"/>
        <v/>
      </c>
      <c r="AI3791" s="17" t="str">
        <f>IF('Peer Comparison Tool'!$D$11="NR","",IF($C3791='Peer Comparison Tool'!$D$9,COUNT('ALLL &lt;50B Database'!$AI$1:AI3790)+1,""))</f>
        <v/>
      </c>
    </row>
    <row r="3792" spans="1:35" x14ac:dyDescent="0.25">
      <c r="A3792" t="s">
        <v>1896</v>
      </c>
      <c r="B3792">
        <v>881900</v>
      </c>
      <c r="C3792" s="5" t="s">
        <v>1795</v>
      </c>
      <c r="D3792" s="5" t="s">
        <v>4387</v>
      </c>
      <c r="E3792" s="5" t="s">
        <v>4388</v>
      </c>
      <c r="F3792" s="2">
        <v>596</v>
      </c>
      <c r="G3792" s="2">
        <v>101225</v>
      </c>
      <c r="H3792" s="2">
        <v>72037</v>
      </c>
      <c r="I3792" s="2">
        <v>0</v>
      </c>
      <c r="J3792" s="2">
        <v>72037</v>
      </c>
      <c r="K3792" s="33">
        <v>8.2735261046406709E-3</v>
      </c>
      <c r="L3792" s="2">
        <v>518</v>
      </c>
      <c r="M3792" s="2">
        <v>100523</v>
      </c>
      <c r="N3792" s="2">
        <v>74437</v>
      </c>
      <c r="O3792" s="33">
        <v>6.9589048457084513E-3</v>
      </c>
      <c r="P3792" s="2">
        <v>568</v>
      </c>
      <c r="Q3792" s="2">
        <v>99483</v>
      </c>
      <c r="R3792" s="2">
        <v>71998</v>
      </c>
      <c r="S3792" s="35">
        <v>7.889108030778632E-3</v>
      </c>
      <c r="T3792" t="s">
        <v>4388</v>
      </c>
      <c r="U3792" t="s">
        <v>4388</v>
      </c>
      <c r="V3792" s="5" t="s">
        <v>4387</v>
      </c>
      <c r="W3792" s="5">
        <v>0</v>
      </c>
      <c r="X3792" s="4">
        <v>3.8441807386203897E-4</v>
      </c>
      <c r="Y3792" s="6">
        <v>28</v>
      </c>
      <c r="Z3792" s="4">
        <v>9.3020318507018064E-4</v>
      </c>
      <c r="AA3792" s="5">
        <v>4264</v>
      </c>
      <c r="AC3792" s="16" t="str">
        <f t="shared" si="354"/>
        <v/>
      </c>
      <c r="AD3792" s="16" t="str">
        <f t="shared" si="355"/>
        <v/>
      </c>
      <c r="AE3792" s="16" t="str">
        <f t="shared" si="356"/>
        <v/>
      </c>
      <c r="AF3792" s="16" t="str">
        <f t="shared" si="357"/>
        <v/>
      </c>
      <c r="AG3792" s="16">
        <f t="shared" si="358"/>
        <v>8.2735261046406709E-3</v>
      </c>
      <c r="AH3792" s="16" t="str">
        <f t="shared" si="359"/>
        <v/>
      </c>
      <c r="AI3792" s="17" t="str">
        <f>IF('Peer Comparison Tool'!$D$11="NR","",IF($C3792='Peer Comparison Tool'!$D$9,COUNT('ALLL &lt;50B Database'!$AI$1:AI3791)+1,""))</f>
        <v/>
      </c>
    </row>
    <row r="3793" spans="1:35" x14ac:dyDescent="0.25">
      <c r="A3793" t="s">
        <v>1193</v>
      </c>
      <c r="B3793">
        <v>640143</v>
      </c>
      <c r="C3793" s="5" t="s">
        <v>926</v>
      </c>
      <c r="D3793" s="5" t="s">
        <v>4390</v>
      </c>
      <c r="E3793" s="5" t="s">
        <v>4388</v>
      </c>
      <c r="F3793" s="2">
        <v>348</v>
      </c>
      <c r="G3793" s="2">
        <v>101150</v>
      </c>
      <c r="H3793" s="2">
        <v>46880</v>
      </c>
      <c r="I3793" s="2">
        <v>6746</v>
      </c>
      <c r="J3793" s="2">
        <v>40134</v>
      </c>
      <c r="K3793" s="33">
        <v>8.6709523097622965E-3</v>
      </c>
      <c r="L3793" s="2">
        <v>321</v>
      </c>
      <c r="M3793" s="2">
        <v>99021</v>
      </c>
      <c r="N3793" s="2">
        <v>37842</v>
      </c>
      <c r="O3793" s="33">
        <v>8.4826383383542099E-3</v>
      </c>
      <c r="P3793" s="2">
        <v>333</v>
      </c>
      <c r="Q3793" s="2">
        <v>93550</v>
      </c>
      <c r="R3793" s="2">
        <v>39101</v>
      </c>
      <c r="S3793" s="35">
        <v>8.5164062300196932E-3</v>
      </c>
      <c r="T3793" t="s">
        <v>4388</v>
      </c>
      <c r="U3793" t="s">
        <v>4388</v>
      </c>
      <c r="V3793" s="5" t="s">
        <v>4390</v>
      </c>
      <c r="W3793" s="5">
        <v>0</v>
      </c>
      <c r="X3793" s="4">
        <v>1.5454607974260334E-4</v>
      </c>
      <c r="Y3793" s="6">
        <v>15</v>
      </c>
      <c r="Z3793" s="4">
        <v>3.3767891665483288E-5</v>
      </c>
      <c r="AA3793" s="5">
        <v>4168</v>
      </c>
      <c r="AC3793" s="16" t="str">
        <f t="shared" si="354"/>
        <v/>
      </c>
      <c r="AD3793" s="16" t="str">
        <f t="shared" si="355"/>
        <v/>
      </c>
      <c r="AE3793" s="16" t="str">
        <f t="shared" si="356"/>
        <v/>
      </c>
      <c r="AF3793" s="16" t="str">
        <f t="shared" si="357"/>
        <v/>
      </c>
      <c r="AG3793" s="16">
        <f t="shared" si="358"/>
        <v>8.6709523097622965E-3</v>
      </c>
      <c r="AH3793" s="16" t="str">
        <f t="shared" si="359"/>
        <v/>
      </c>
      <c r="AI3793" s="17" t="str">
        <f>IF('Peer Comparison Tool'!$D$11="NR","",IF($C3793='Peer Comparison Tool'!$D$9,COUNT('ALLL &lt;50B Database'!$AI$1:AI3792)+1,""))</f>
        <v/>
      </c>
    </row>
    <row r="3794" spans="1:35" x14ac:dyDescent="0.25">
      <c r="A3794" t="s">
        <v>404</v>
      </c>
      <c r="B3794">
        <v>388874</v>
      </c>
      <c r="C3794" s="5" t="s">
        <v>343</v>
      </c>
      <c r="D3794" s="5" t="s">
        <v>4390</v>
      </c>
      <c r="E3794" s="5" t="s">
        <v>4388</v>
      </c>
      <c r="F3794" s="2">
        <v>504</v>
      </c>
      <c r="G3794" s="2">
        <v>101114</v>
      </c>
      <c r="H3794" s="2">
        <v>55863</v>
      </c>
      <c r="I3794" s="2">
        <v>0</v>
      </c>
      <c r="J3794" s="2">
        <v>55863</v>
      </c>
      <c r="K3794" s="33">
        <v>9.0220718543579832E-3</v>
      </c>
      <c r="L3794" s="2">
        <v>504</v>
      </c>
      <c r="M3794" s="2">
        <v>100333</v>
      </c>
      <c r="N3794" s="2">
        <v>58666</v>
      </c>
      <c r="O3794" s="33">
        <v>8.5910067159854081E-3</v>
      </c>
      <c r="P3794" s="2">
        <v>504</v>
      </c>
      <c r="Q3794" s="2">
        <v>99197</v>
      </c>
      <c r="R3794" s="2">
        <v>58108</v>
      </c>
      <c r="S3794" s="35">
        <v>8.6735045088455979E-3</v>
      </c>
      <c r="T3794" t="s">
        <v>4388</v>
      </c>
      <c r="U3794" t="s">
        <v>4388</v>
      </c>
      <c r="V3794" s="5" t="s">
        <v>4390</v>
      </c>
      <c r="W3794" s="5">
        <v>0</v>
      </c>
      <c r="X3794" s="4">
        <v>3.4856734551238534E-4</v>
      </c>
      <c r="Y3794" s="6">
        <v>0</v>
      </c>
      <c r="Z3794" s="4">
        <v>8.2497792860189781E-5</v>
      </c>
      <c r="AA3794" s="5">
        <v>4077</v>
      </c>
      <c r="AC3794" s="16" t="str">
        <f t="shared" si="354"/>
        <v/>
      </c>
      <c r="AD3794" s="16" t="str">
        <f t="shared" si="355"/>
        <v/>
      </c>
      <c r="AE3794" s="16" t="str">
        <f t="shared" si="356"/>
        <v/>
      </c>
      <c r="AF3794" s="16" t="str">
        <f t="shared" si="357"/>
        <v/>
      </c>
      <c r="AG3794" s="16">
        <f t="shared" si="358"/>
        <v>9.0220718543579832E-3</v>
      </c>
      <c r="AH3794" s="16" t="str">
        <f t="shared" si="359"/>
        <v/>
      </c>
      <c r="AI3794" s="17" t="str">
        <f>IF('Peer Comparison Tool'!$D$11="NR","",IF($C3794='Peer Comparison Tool'!$D$9,COUNT('ALLL &lt;50B Database'!$AI$1:AI3793)+1,""))</f>
        <v/>
      </c>
    </row>
    <row r="3795" spans="1:35" x14ac:dyDescent="0.25">
      <c r="A3795" t="s">
        <v>2784</v>
      </c>
      <c r="B3795">
        <v>920359</v>
      </c>
      <c r="C3795" s="5" t="s">
        <v>2711</v>
      </c>
      <c r="D3795" s="5" t="s">
        <v>4390</v>
      </c>
      <c r="E3795" s="5" t="s">
        <v>4388</v>
      </c>
      <c r="F3795" s="2">
        <v>840</v>
      </c>
      <c r="G3795" s="2">
        <v>101078</v>
      </c>
      <c r="H3795" s="2">
        <v>74149</v>
      </c>
      <c r="I3795" s="2">
        <v>1718</v>
      </c>
      <c r="J3795" s="2">
        <v>72431</v>
      </c>
      <c r="K3795" s="33">
        <v>1.159724427386064E-2</v>
      </c>
      <c r="L3795" s="2">
        <v>779</v>
      </c>
      <c r="M3795" s="2">
        <v>94252</v>
      </c>
      <c r="N3795" s="2">
        <v>69110</v>
      </c>
      <c r="O3795" s="33">
        <v>1.1271885400086818E-2</v>
      </c>
      <c r="P3795" s="2">
        <v>815</v>
      </c>
      <c r="Q3795" s="2">
        <v>98302</v>
      </c>
      <c r="R3795" s="2">
        <v>71946</v>
      </c>
      <c r="S3795" s="35">
        <v>1.1327940399744253E-2</v>
      </c>
      <c r="T3795" t="s">
        <v>4388</v>
      </c>
      <c r="U3795" t="s">
        <v>4388</v>
      </c>
      <c r="V3795" s="5" t="s">
        <v>4390</v>
      </c>
      <c r="W3795" s="5">
        <v>0</v>
      </c>
      <c r="X3795" s="4">
        <v>2.6930387411638716E-4</v>
      </c>
      <c r="Y3795" s="6">
        <v>25</v>
      </c>
      <c r="Z3795" s="4">
        <v>5.6054999657434781E-5</v>
      </c>
      <c r="AA3795" s="5">
        <v>3118</v>
      </c>
      <c r="AC3795" s="16" t="str">
        <f t="shared" si="354"/>
        <v/>
      </c>
      <c r="AD3795" s="16" t="str">
        <f t="shared" si="355"/>
        <v/>
      </c>
      <c r="AE3795" s="16" t="str">
        <f t="shared" si="356"/>
        <v/>
      </c>
      <c r="AF3795" s="16" t="str">
        <f t="shared" si="357"/>
        <v/>
      </c>
      <c r="AG3795" s="16">
        <f t="shared" si="358"/>
        <v>1.159724427386064E-2</v>
      </c>
      <c r="AH3795" s="16" t="str">
        <f t="shared" si="359"/>
        <v/>
      </c>
      <c r="AI3795" s="17" t="str">
        <f>IF('Peer Comparison Tool'!$D$11="NR","",IF($C3795='Peer Comparison Tool'!$D$9,COUNT('ALLL &lt;50B Database'!$AI$1:AI3794)+1,""))</f>
        <v/>
      </c>
    </row>
    <row r="3796" spans="1:35" x14ac:dyDescent="0.25">
      <c r="A3796" t="s">
        <v>3550</v>
      </c>
      <c r="B3796">
        <v>465524</v>
      </c>
      <c r="C3796" s="5" t="s">
        <v>3516</v>
      </c>
      <c r="D3796" s="5" t="s">
        <v>4390</v>
      </c>
      <c r="E3796" s="5" t="s">
        <v>4388</v>
      </c>
      <c r="F3796" s="2">
        <v>689</v>
      </c>
      <c r="G3796" s="2">
        <v>101009</v>
      </c>
      <c r="H3796" s="2">
        <v>68691</v>
      </c>
      <c r="I3796" s="2">
        <v>7249</v>
      </c>
      <c r="J3796" s="2">
        <v>61442</v>
      </c>
      <c r="K3796" s="33">
        <v>1.1213827674880375E-2</v>
      </c>
      <c r="L3796" s="2">
        <v>641</v>
      </c>
      <c r="M3796" s="2">
        <v>93009</v>
      </c>
      <c r="N3796" s="2">
        <v>61459</v>
      </c>
      <c r="O3796" s="33">
        <v>1.0429717372557315E-2</v>
      </c>
      <c r="P3796" s="2">
        <v>622</v>
      </c>
      <c r="Q3796" s="2">
        <v>93353</v>
      </c>
      <c r="R3796" s="2">
        <v>60430</v>
      </c>
      <c r="S3796" s="35">
        <v>1.0292900877047824E-2</v>
      </c>
      <c r="T3796" t="s">
        <v>4388</v>
      </c>
      <c r="U3796" t="s">
        <v>4388</v>
      </c>
      <c r="V3796" s="5" t="s">
        <v>4390</v>
      </c>
      <c r="W3796" s="5">
        <v>0</v>
      </c>
      <c r="X3796" s="4">
        <v>9.2092679783255076E-4</v>
      </c>
      <c r="Y3796" s="6">
        <v>67</v>
      </c>
      <c r="Z3796" s="4">
        <v>-1.3681649550949075E-4</v>
      </c>
      <c r="AA3796" s="5">
        <v>3279</v>
      </c>
      <c r="AC3796" s="16" t="str">
        <f t="shared" si="354"/>
        <v/>
      </c>
      <c r="AD3796" s="16" t="str">
        <f t="shared" si="355"/>
        <v/>
      </c>
      <c r="AE3796" s="16" t="str">
        <f t="shared" si="356"/>
        <v/>
      </c>
      <c r="AF3796" s="16" t="str">
        <f t="shared" si="357"/>
        <v/>
      </c>
      <c r="AG3796" s="16">
        <f t="shared" si="358"/>
        <v>1.1213827674880375E-2</v>
      </c>
      <c r="AH3796" s="16" t="str">
        <f t="shared" si="359"/>
        <v/>
      </c>
      <c r="AI3796" s="17" t="str">
        <f>IF('Peer Comparison Tool'!$D$11="NR","",IF($C3796='Peer Comparison Tool'!$D$9,COUNT('ALLL &lt;50B Database'!$AI$1:AI3795)+1,""))</f>
        <v/>
      </c>
    </row>
    <row r="3797" spans="1:35" x14ac:dyDescent="0.25">
      <c r="A3797" t="s">
        <v>1503</v>
      </c>
      <c r="B3797">
        <v>679451</v>
      </c>
      <c r="C3797" s="5" t="s">
        <v>1389</v>
      </c>
      <c r="D3797" s="5" t="s">
        <v>4390</v>
      </c>
      <c r="E3797" s="5" t="s">
        <v>4388</v>
      </c>
      <c r="F3797" s="2">
        <v>910</v>
      </c>
      <c r="G3797" s="2">
        <v>100734</v>
      </c>
      <c r="H3797" s="2">
        <v>60791</v>
      </c>
      <c r="I3797" s="2">
        <v>1236</v>
      </c>
      <c r="J3797" s="2">
        <v>59555</v>
      </c>
      <c r="K3797" s="33">
        <v>1.5279993283519436E-2</v>
      </c>
      <c r="L3797" s="2">
        <v>887</v>
      </c>
      <c r="M3797" s="2">
        <v>96868</v>
      </c>
      <c r="N3797" s="2">
        <v>61656</v>
      </c>
      <c r="O3797" s="33">
        <v>1.4386272220059686E-2</v>
      </c>
      <c r="P3797" s="2">
        <v>897</v>
      </c>
      <c r="Q3797" s="2">
        <v>96061</v>
      </c>
      <c r="R3797" s="2">
        <v>60170</v>
      </c>
      <c r="S3797" s="35">
        <v>1.4907761342861892E-2</v>
      </c>
      <c r="T3797" t="s">
        <v>4388</v>
      </c>
      <c r="U3797" t="s">
        <v>4388</v>
      </c>
      <c r="V3797" s="5" t="s">
        <v>4390</v>
      </c>
      <c r="W3797" s="5">
        <v>0</v>
      </c>
      <c r="X3797" s="4">
        <v>3.7223194065754382E-4</v>
      </c>
      <c r="Y3797" s="6">
        <v>13</v>
      </c>
      <c r="Z3797" s="4">
        <v>5.2148912280220588E-4</v>
      </c>
      <c r="AA3797" s="5">
        <v>1511</v>
      </c>
      <c r="AC3797" s="16" t="str">
        <f t="shared" si="354"/>
        <v/>
      </c>
      <c r="AD3797" s="16" t="str">
        <f t="shared" si="355"/>
        <v/>
      </c>
      <c r="AE3797" s="16" t="str">
        <f t="shared" si="356"/>
        <v/>
      </c>
      <c r="AF3797" s="16" t="str">
        <f t="shared" si="357"/>
        <v/>
      </c>
      <c r="AG3797" s="16">
        <f t="shared" si="358"/>
        <v>1.5279993283519436E-2</v>
      </c>
      <c r="AH3797" s="16" t="str">
        <f t="shared" si="359"/>
        <v/>
      </c>
      <c r="AI3797" s="17" t="str">
        <f>IF('Peer Comparison Tool'!$D$11="NR","",IF($C3797='Peer Comparison Tool'!$D$9,COUNT('ALLL &lt;50B Database'!$AI$1:AI3796)+1,""))</f>
        <v/>
      </c>
    </row>
    <row r="3798" spans="1:35" x14ac:dyDescent="0.25">
      <c r="A3798" t="s">
        <v>1196</v>
      </c>
      <c r="B3798">
        <v>597041</v>
      </c>
      <c r="C3798" s="5" t="s">
        <v>926</v>
      </c>
      <c r="D3798" s="5" t="s">
        <v>4390</v>
      </c>
      <c r="E3798" s="5" t="s">
        <v>4388</v>
      </c>
      <c r="F3798" s="2">
        <v>558</v>
      </c>
      <c r="G3798" s="2">
        <v>100685</v>
      </c>
      <c r="H3798" s="2">
        <v>55102</v>
      </c>
      <c r="I3798" s="2">
        <v>316</v>
      </c>
      <c r="J3798" s="2">
        <v>54786</v>
      </c>
      <c r="K3798" s="33">
        <v>1.0185083780527873E-2</v>
      </c>
      <c r="L3798" s="2">
        <v>513</v>
      </c>
      <c r="M3798" s="2">
        <v>101240</v>
      </c>
      <c r="N3798" s="2">
        <v>57081</v>
      </c>
      <c r="O3798" s="33">
        <v>8.9872286750407315E-3</v>
      </c>
      <c r="P3798" s="2">
        <v>535</v>
      </c>
      <c r="Q3798" s="2">
        <v>91673</v>
      </c>
      <c r="R3798" s="2">
        <v>56875</v>
      </c>
      <c r="S3798" s="35">
        <v>9.4065934065934061E-3</v>
      </c>
      <c r="T3798" t="s">
        <v>4388</v>
      </c>
      <c r="U3798" t="s">
        <v>4388</v>
      </c>
      <c r="V3798" s="5" t="s">
        <v>4390</v>
      </c>
      <c r="W3798" s="5">
        <v>0</v>
      </c>
      <c r="X3798" s="4">
        <v>7.7849037393446646E-4</v>
      </c>
      <c r="Y3798" s="6">
        <v>23</v>
      </c>
      <c r="Z3798" s="4">
        <v>4.1936473155267454E-4</v>
      </c>
      <c r="AA3798" s="5">
        <v>3718</v>
      </c>
      <c r="AC3798" s="16" t="str">
        <f t="shared" si="354"/>
        <v/>
      </c>
      <c r="AD3798" s="16" t="str">
        <f t="shared" si="355"/>
        <v/>
      </c>
      <c r="AE3798" s="16" t="str">
        <f t="shared" si="356"/>
        <v/>
      </c>
      <c r="AF3798" s="16" t="str">
        <f t="shared" si="357"/>
        <v/>
      </c>
      <c r="AG3798" s="16">
        <f t="shared" si="358"/>
        <v>1.0185083780527873E-2</v>
      </c>
      <c r="AH3798" s="16" t="str">
        <f t="shared" si="359"/>
        <v/>
      </c>
      <c r="AI3798" s="17" t="str">
        <f>IF('Peer Comparison Tool'!$D$11="NR","",IF($C3798='Peer Comparison Tool'!$D$9,COUNT('ALLL &lt;50B Database'!$AI$1:AI3797)+1,""))</f>
        <v/>
      </c>
    </row>
    <row r="3799" spans="1:35" x14ac:dyDescent="0.25">
      <c r="A3799" t="s">
        <v>2196</v>
      </c>
      <c r="B3799">
        <v>923855</v>
      </c>
      <c r="C3799" s="5" t="s">
        <v>2041</v>
      </c>
      <c r="D3799" s="5" t="s">
        <v>4390</v>
      </c>
      <c r="E3799" s="5" t="s">
        <v>4388</v>
      </c>
      <c r="F3799" s="2">
        <v>755</v>
      </c>
      <c r="G3799" s="2">
        <v>100666</v>
      </c>
      <c r="H3799" s="2">
        <v>56851</v>
      </c>
      <c r="I3799" s="2">
        <v>2758</v>
      </c>
      <c r="J3799" s="2">
        <v>54093</v>
      </c>
      <c r="K3799" s="33">
        <v>1.3957443661841644E-2</v>
      </c>
      <c r="L3799" s="2">
        <v>665</v>
      </c>
      <c r="M3799" s="2">
        <v>91049</v>
      </c>
      <c r="N3799" s="2">
        <v>52579</v>
      </c>
      <c r="O3799" s="33">
        <v>1.2647634987352364E-2</v>
      </c>
      <c r="P3799" s="2">
        <v>678</v>
      </c>
      <c r="Q3799" s="2">
        <v>90236</v>
      </c>
      <c r="R3799" s="2">
        <v>54509</v>
      </c>
      <c r="S3799" s="35">
        <v>1.2438312939147664E-2</v>
      </c>
      <c r="T3799" t="s">
        <v>4388</v>
      </c>
      <c r="U3799" t="s">
        <v>4388</v>
      </c>
      <c r="V3799" s="5" t="s">
        <v>4390</v>
      </c>
      <c r="W3799" s="5">
        <v>0</v>
      </c>
      <c r="X3799" s="4">
        <v>1.5191307226939798E-3</v>
      </c>
      <c r="Y3799" s="6">
        <v>77</v>
      </c>
      <c r="Z3799" s="4">
        <v>-2.0932204820470028E-4</v>
      </c>
      <c r="AA3799" s="5">
        <v>2009</v>
      </c>
      <c r="AC3799" s="16" t="str">
        <f t="shared" si="354"/>
        <v/>
      </c>
      <c r="AD3799" s="16" t="str">
        <f t="shared" si="355"/>
        <v/>
      </c>
      <c r="AE3799" s="16" t="str">
        <f t="shared" si="356"/>
        <v/>
      </c>
      <c r="AF3799" s="16" t="str">
        <f t="shared" si="357"/>
        <v/>
      </c>
      <c r="AG3799" s="16">
        <f t="shared" si="358"/>
        <v>1.3957443661841644E-2</v>
      </c>
      <c r="AH3799" s="16" t="str">
        <f t="shared" si="359"/>
        <v/>
      </c>
      <c r="AI3799" s="17" t="str">
        <f>IF('Peer Comparison Tool'!$D$11="NR","",IF($C3799='Peer Comparison Tool'!$D$9,COUNT('ALLL &lt;50B Database'!$AI$1:AI3798)+1,""))</f>
        <v/>
      </c>
    </row>
    <row r="3800" spans="1:35" x14ac:dyDescent="0.25">
      <c r="A3800" t="s">
        <v>3320</v>
      </c>
      <c r="B3800">
        <v>19356</v>
      </c>
      <c r="C3800" s="5" t="s">
        <v>3209</v>
      </c>
      <c r="D3800" s="5" t="s">
        <v>4390</v>
      </c>
      <c r="E3800" s="5" t="s">
        <v>4388</v>
      </c>
      <c r="F3800" s="2">
        <v>775</v>
      </c>
      <c r="G3800" s="2">
        <v>100518</v>
      </c>
      <c r="H3800" s="2">
        <v>70968</v>
      </c>
      <c r="I3800" s="2">
        <v>4617</v>
      </c>
      <c r="J3800" s="2">
        <v>66351</v>
      </c>
      <c r="K3800" s="33">
        <v>1.1680306250094197E-2</v>
      </c>
      <c r="L3800" s="2">
        <v>874</v>
      </c>
      <c r="M3800" s="2">
        <v>90180</v>
      </c>
      <c r="N3800" s="2">
        <v>69349</v>
      </c>
      <c r="O3800" s="33">
        <v>1.2602921455248092E-2</v>
      </c>
      <c r="P3800" s="2">
        <v>801</v>
      </c>
      <c r="Q3800" s="2">
        <v>92498</v>
      </c>
      <c r="R3800" s="2">
        <v>66623</v>
      </c>
      <c r="S3800" s="35">
        <v>1.202287498311394E-2</v>
      </c>
      <c r="T3800" t="s">
        <v>4388</v>
      </c>
      <c r="U3800" t="s">
        <v>4388</v>
      </c>
      <c r="V3800" s="5" t="s">
        <v>4390</v>
      </c>
      <c r="W3800" s="5">
        <v>0</v>
      </c>
      <c r="X3800" s="4">
        <v>-3.4256873301974355E-4</v>
      </c>
      <c r="Y3800" s="6">
        <v>-26</v>
      </c>
      <c r="Z3800" s="4">
        <v>-5.8004647213415195E-4</v>
      </c>
      <c r="AA3800" s="5">
        <v>3076</v>
      </c>
      <c r="AC3800" s="16" t="str">
        <f t="shared" si="354"/>
        <v/>
      </c>
      <c r="AD3800" s="16" t="str">
        <f t="shared" si="355"/>
        <v/>
      </c>
      <c r="AE3800" s="16" t="str">
        <f t="shared" si="356"/>
        <v/>
      </c>
      <c r="AF3800" s="16" t="str">
        <f t="shared" si="357"/>
        <v/>
      </c>
      <c r="AG3800" s="16">
        <f t="shared" si="358"/>
        <v>1.1680306250094197E-2</v>
      </c>
      <c r="AH3800" s="16" t="str">
        <f t="shared" si="359"/>
        <v/>
      </c>
      <c r="AI3800" s="17" t="str">
        <f>IF('Peer Comparison Tool'!$D$11="NR","",IF($C3800='Peer Comparison Tool'!$D$9,COUNT('ALLL &lt;50B Database'!$AI$1:AI3799)+1,""))</f>
        <v/>
      </c>
    </row>
    <row r="3801" spans="1:35" x14ac:dyDescent="0.25">
      <c r="A3801" t="s">
        <v>1510</v>
      </c>
      <c r="B3801">
        <v>2775692</v>
      </c>
      <c r="C3801" s="5" t="s">
        <v>1389</v>
      </c>
      <c r="D3801" s="5" t="s">
        <v>4390</v>
      </c>
      <c r="E3801" s="5" t="s">
        <v>4388</v>
      </c>
      <c r="F3801" s="2">
        <v>957</v>
      </c>
      <c r="G3801" s="2">
        <v>100487</v>
      </c>
      <c r="H3801" s="2">
        <v>84599</v>
      </c>
      <c r="I3801" s="2">
        <v>10825</v>
      </c>
      <c r="J3801" s="2">
        <v>73774</v>
      </c>
      <c r="K3801" s="33">
        <v>1.2972049773632987E-2</v>
      </c>
      <c r="L3801" s="2">
        <v>918</v>
      </c>
      <c r="M3801" s="2">
        <v>86726</v>
      </c>
      <c r="N3801" s="2">
        <v>73231</v>
      </c>
      <c r="O3801" s="33">
        <v>1.253567478253745E-2</v>
      </c>
      <c r="P3801" s="2">
        <v>983</v>
      </c>
      <c r="Q3801" s="2">
        <v>87761</v>
      </c>
      <c r="R3801" s="2">
        <v>72146</v>
      </c>
      <c r="S3801" s="35">
        <v>1.3625149003409753E-2</v>
      </c>
      <c r="T3801" t="s">
        <v>4388</v>
      </c>
      <c r="U3801" t="s">
        <v>4388</v>
      </c>
      <c r="V3801" s="5" t="s">
        <v>4390</v>
      </c>
      <c r="W3801" s="5">
        <v>0</v>
      </c>
      <c r="X3801" s="4">
        <v>-6.5309922977676606E-4</v>
      </c>
      <c r="Y3801" s="6">
        <v>-26</v>
      </c>
      <c r="Z3801" s="4">
        <v>1.0894742208723031E-3</v>
      </c>
      <c r="AA3801" s="5">
        <v>2444</v>
      </c>
      <c r="AC3801" s="16" t="str">
        <f t="shared" si="354"/>
        <v/>
      </c>
      <c r="AD3801" s="16" t="str">
        <f t="shared" si="355"/>
        <v/>
      </c>
      <c r="AE3801" s="16" t="str">
        <f t="shared" si="356"/>
        <v/>
      </c>
      <c r="AF3801" s="16" t="str">
        <f t="shared" si="357"/>
        <v/>
      </c>
      <c r="AG3801" s="16">
        <f t="shared" si="358"/>
        <v>1.2972049773632987E-2</v>
      </c>
      <c r="AH3801" s="16" t="str">
        <f t="shared" si="359"/>
        <v/>
      </c>
      <c r="AI3801" s="17" t="str">
        <f>IF('Peer Comparison Tool'!$D$11="NR","",IF($C3801='Peer Comparison Tool'!$D$9,COUNT('ALLL &lt;50B Database'!$AI$1:AI3800)+1,""))</f>
        <v/>
      </c>
    </row>
    <row r="3802" spans="1:35" x14ac:dyDescent="0.25">
      <c r="A3802" t="s">
        <v>1190</v>
      </c>
      <c r="B3802">
        <v>365848</v>
      </c>
      <c r="C3802" s="5" t="s">
        <v>926</v>
      </c>
      <c r="D3802" s="5" t="s">
        <v>4390</v>
      </c>
      <c r="E3802" s="5" t="s">
        <v>4388</v>
      </c>
      <c r="F3802" s="2">
        <v>203</v>
      </c>
      <c r="G3802" s="2">
        <v>100426</v>
      </c>
      <c r="H3802" s="2">
        <v>40418</v>
      </c>
      <c r="I3802" s="2">
        <v>1603</v>
      </c>
      <c r="J3802" s="2">
        <v>38815</v>
      </c>
      <c r="K3802" s="33">
        <v>5.2299368800721368E-3</v>
      </c>
      <c r="L3802" s="2">
        <v>246</v>
      </c>
      <c r="M3802" s="2">
        <v>94172</v>
      </c>
      <c r="N3802" s="2">
        <v>35417</v>
      </c>
      <c r="O3802" s="33">
        <v>6.9458169805460658E-3</v>
      </c>
      <c r="P3802" s="2">
        <v>300</v>
      </c>
      <c r="Q3802" s="2">
        <v>95750</v>
      </c>
      <c r="R3802" s="2">
        <v>36476</v>
      </c>
      <c r="S3802" s="35">
        <v>8.2245860291698652E-3</v>
      </c>
      <c r="T3802" t="s">
        <v>4388</v>
      </c>
      <c r="U3802" t="s">
        <v>4388</v>
      </c>
      <c r="V3802" s="5" t="s">
        <v>4390</v>
      </c>
      <c r="W3802" s="5">
        <v>0</v>
      </c>
      <c r="X3802" s="4">
        <v>-2.9946491490977284E-3</v>
      </c>
      <c r="Y3802" s="6">
        <v>-97</v>
      </c>
      <c r="Z3802" s="4">
        <v>1.2787690486237993E-3</v>
      </c>
      <c r="AA3802" s="5">
        <v>4640</v>
      </c>
      <c r="AC3802" s="16" t="str">
        <f t="shared" si="354"/>
        <v/>
      </c>
      <c r="AD3802" s="16" t="str">
        <f t="shared" si="355"/>
        <v/>
      </c>
      <c r="AE3802" s="16" t="str">
        <f t="shared" si="356"/>
        <v/>
      </c>
      <c r="AF3802" s="16" t="str">
        <f t="shared" si="357"/>
        <v/>
      </c>
      <c r="AG3802" s="16">
        <f t="shared" si="358"/>
        <v>5.2299368800721368E-3</v>
      </c>
      <c r="AH3802" s="16" t="str">
        <f t="shared" si="359"/>
        <v/>
      </c>
      <c r="AI3802" s="17" t="str">
        <f>IF('Peer Comparison Tool'!$D$11="NR","",IF($C3802='Peer Comparison Tool'!$D$9,COUNT('ALLL &lt;50B Database'!$AI$1:AI3801)+1,""))</f>
        <v/>
      </c>
    </row>
    <row r="3803" spans="1:35" x14ac:dyDescent="0.25">
      <c r="A3803" t="s">
        <v>180</v>
      </c>
      <c r="B3803">
        <v>126049</v>
      </c>
      <c r="C3803" s="5" t="s">
        <v>113</v>
      </c>
      <c r="D3803" s="5" t="s">
        <v>4390</v>
      </c>
      <c r="E3803" s="5" t="s">
        <v>4388</v>
      </c>
      <c r="F3803" s="2">
        <v>1285</v>
      </c>
      <c r="G3803" s="2">
        <v>100417</v>
      </c>
      <c r="H3803" s="2">
        <v>69644</v>
      </c>
      <c r="I3803" s="2">
        <v>2630</v>
      </c>
      <c r="J3803" s="2">
        <v>67014</v>
      </c>
      <c r="K3803" s="33">
        <v>1.9175097740770586E-2</v>
      </c>
      <c r="L3803" s="2">
        <v>1691</v>
      </c>
      <c r="M3803" s="2">
        <v>96604</v>
      </c>
      <c r="N3803" s="2">
        <v>66994</v>
      </c>
      <c r="O3803" s="33">
        <v>2.5241066364152014E-2</v>
      </c>
      <c r="P3803" s="2">
        <v>1711</v>
      </c>
      <c r="Q3803" s="2">
        <v>97553</v>
      </c>
      <c r="R3803" s="2">
        <v>68553</v>
      </c>
      <c r="S3803" s="35">
        <v>2.4958791008416845E-2</v>
      </c>
      <c r="T3803" t="s">
        <v>4388</v>
      </c>
      <c r="U3803" t="s">
        <v>4388</v>
      </c>
      <c r="V3803" s="5" t="s">
        <v>4390</v>
      </c>
      <c r="W3803" s="5">
        <v>0</v>
      </c>
      <c r="X3803" s="4">
        <v>-5.7836932676462588E-3</v>
      </c>
      <c r="Y3803" s="6">
        <v>-426</v>
      </c>
      <c r="Z3803" s="4">
        <v>-2.8227535573516899E-4</v>
      </c>
      <c r="AA3803" s="5">
        <v>648</v>
      </c>
      <c r="AC3803" s="16" t="str">
        <f t="shared" si="354"/>
        <v/>
      </c>
      <c r="AD3803" s="16" t="str">
        <f t="shared" si="355"/>
        <v/>
      </c>
      <c r="AE3803" s="16" t="str">
        <f t="shared" si="356"/>
        <v/>
      </c>
      <c r="AF3803" s="16" t="str">
        <f t="shared" si="357"/>
        <v/>
      </c>
      <c r="AG3803" s="16">
        <f t="shared" si="358"/>
        <v>1.9175097740770586E-2</v>
      </c>
      <c r="AH3803" s="16" t="str">
        <f t="shared" si="359"/>
        <v/>
      </c>
      <c r="AI3803" s="17" t="str">
        <f>IF('Peer Comparison Tool'!$D$11="NR","",IF($C3803='Peer Comparison Tool'!$D$9,COUNT('ALLL &lt;50B Database'!$AI$1:AI3802)+1,""))</f>
        <v/>
      </c>
    </row>
    <row r="3804" spans="1:35" x14ac:dyDescent="0.25">
      <c r="A3804" t="s">
        <v>1673</v>
      </c>
      <c r="B3804">
        <v>696047</v>
      </c>
      <c r="C3804" s="5" t="s">
        <v>1578</v>
      </c>
      <c r="D3804" s="5" t="s">
        <v>4390</v>
      </c>
      <c r="E3804" s="5" t="s">
        <v>4388</v>
      </c>
      <c r="F3804" s="2">
        <v>892</v>
      </c>
      <c r="G3804" s="2">
        <v>100404</v>
      </c>
      <c r="H3804" s="2">
        <v>56612</v>
      </c>
      <c r="I3804" s="2">
        <v>237</v>
      </c>
      <c r="J3804" s="2">
        <v>56375</v>
      </c>
      <c r="K3804" s="33">
        <v>1.582261640798226E-2</v>
      </c>
      <c r="L3804" s="2">
        <v>857</v>
      </c>
      <c r="M3804" s="2">
        <v>95873</v>
      </c>
      <c r="N3804" s="2">
        <v>54360</v>
      </c>
      <c r="O3804" s="33">
        <v>1.5765268579838117E-2</v>
      </c>
      <c r="P3804" s="2">
        <v>873</v>
      </c>
      <c r="Q3804" s="2">
        <v>94311</v>
      </c>
      <c r="R3804" s="2">
        <v>54812</v>
      </c>
      <c r="S3804" s="35">
        <v>1.5927169233014668E-2</v>
      </c>
      <c r="T3804" t="s">
        <v>4388</v>
      </c>
      <c r="U3804" t="s">
        <v>4388</v>
      </c>
      <c r="V3804" s="5" t="s">
        <v>4390</v>
      </c>
      <c r="W3804" s="5">
        <v>0</v>
      </c>
      <c r="X3804" s="4">
        <v>-1.0455282503240779E-4</v>
      </c>
      <c r="Y3804" s="6">
        <v>19</v>
      </c>
      <c r="Z3804" s="4">
        <v>1.6190065317655059E-4</v>
      </c>
      <c r="AA3804" s="5">
        <v>1328</v>
      </c>
      <c r="AC3804" s="16" t="str">
        <f t="shared" si="354"/>
        <v/>
      </c>
      <c r="AD3804" s="16" t="str">
        <f t="shared" si="355"/>
        <v/>
      </c>
      <c r="AE3804" s="16" t="str">
        <f t="shared" si="356"/>
        <v/>
      </c>
      <c r="AF3804" s="16" t="str">
        <f t="shared" si="357"/>
        <v/>
      </c>
      <c r="AG3804" s="16">
        <f t="shared" si="358"/>
        <v>1.582261640798226E-2</v>
      </c>
      <c r="AH3804" s="16" t="str">
        <f t="shared" si="359"/>
        <v/>
      </c>
      <c r="AI3804" s="17" t="str">
        <f>IF('Peer Comparison Tool'!$D$11="NR","",IF($C3804='Peer Comparison Tool'!$D$9,COUNT('ALLL &lt;50B Database'!$AI$1:AI3803)+1,""))</f>
        <v/>
      </c>
    </row>
    <row r="3805" spans="1:35" x14ac:dyDescent="0.25">
      <c r="A3805" t="s">
        <v>1187</v>
      </c>
      <c r="B3805">
        <v>934646</v>
      </c>
      <c r="C3805" s="5" t="s">
        <v>926</v>
      </c>
      <c r="D3805" s="5" t="s">
        <v>4390</v>
      </c>
      <c r="E3805" s="5" t="s">
        <v>4388</v>
      </c>
      <c r="F3805" s="2">
        <v>278</v>
      </c>
      <c r="G3805" s="2">
        <v>100391</v>
      </c>
      <c r="H3805" s="2">
        <v>13949</v>
      </c>
      <c r="I3805" s="2">
        <v>0</v>
      </c>
      <c r="J3805" s="2">
        <v>13949</v>
      </c>
      <c r="K3805" s="33">
        <v>1.9929744067675101E-2</v>
      </c>
      <c r="L3805" s="2">
        <v>278</v>
      </c>
      <c r="M3805" s="2">
        <v>105960</v>
      </c>
      <c r="N3805" s="2">
        <v>14656</v>
      </c>
      <c r="O3805" s="33">
        <v>1.8968340611353711E-2</v>
      </c>
      <c r="P3805" s="2">
        <v>278</v>
      </c>
      <c r="Q3805" s="2">
        <v>98503</v>
      </c>
      <c r="R3805" s="2">
        <v>14600</v>
      </c>
      <c r="S3805" s="35">
        <v>1.9041095890410958E-2</v>
      </c>
      <c r="T3805" t="s">
        <v>4388</v>
      </c>
      <c r="U3805" t="s">
        <v>4388</v>
      </c>
      <c r="V3805" s="5" t="s">
        <v>4390</v>
      </c>
      <c r="W3805" s="5">
        <v>0</v>
      </c>
      <c r="X3805" s="4">
        <v>8.8864817726414316E-4</v>
      </c>
      <c r="Y3805" s="6">
        <v>0</v>
      </c>
      <c r="Z3805" s="4">
        <v>7.2755279057246797E-5</v>
      </c>
      <c r="AA3805" s="5">
        <v>566</v>
      </c>
      <c r="AC3805" s="16" t="str">
        <f t="shared" si="354"/>
        <v/>
      </c>
      <c r="AD3805" s="16" t="str">
        <f t="shared" si="355"/>
        <v/>
      </c>
      <c r="AE3805" s="16" t="str">
        <f t="shared" si="356"/>
        <v/>
      </c>
      <c r="AF3805" s="16" t="str">
        <f t="shared" si="357"/>
        <v/>
      </c>
      <c r="AG3805" s="16">
        <f t="shared" si="358"/>
        <v>1.9929744067675101E-2</v>
      </c>
      <c r="AH3805" s="16" t="str">
        <f t="shared" si="359"/>
        <v/>
      </c>
      <c r="AI3805" s="17" t="str">
        <f>IF('Peer Comparison Tool'!$D$11="NR","",IF($C3805='Peer Comparison Tool'!$D$9,COUNT('ALLL &lt;50B Database'!$AI$1:AI3804)+1,""))</f>
        <v/>
      </c>
    </row>
    <row r="3806" spans="1:35" x14ac:dyDescent="0.25">
      <c r="A3806" t="s">
        <v>1195</v>
      </c>
      <c r="B3806">
        <v>560830</v>
      </c>
      <c r="C3806" s="5" t="s">
        <v>926</v>
      </c>
      <c r="D3806" s="5" t="s">
        <v>4390</v>
      </c>
      <c r="E3806" s="5" t="s">
        <v>4388</v>
      </c>
      <c r="F3806" s="2">
        <v>588</v>
      </c>
      <c r="G3806" s="2">
        <v>100286</v>
      </c>
      <c r="H3806" s="2">
        <v>38865</v>
      </c>
      <c r="I3806" s="2">
        <v>714</v>
      </c>
      <c r="J3806" s="2">
        <v>38151</v>
      </c>
      <c r="K3806" s="33">
        <v>1.5412440040890147E-2</v>
      </c>
      <c r="L3806" s="2">
        <v>538</v>
      </c>
      <c r="M3806" s="2">
        <v>90350</v>
      </c>
      <c r="N3806" s="2">
        <v>38240</v>
      </c>
      <c r="O3806" s="33">
        <v>1.4069037656903765E-2</v>
      </c>
      <c r="P3806" s="2">
        <v>566</v>
      </c>
      <c r="Q3806" s="2">
        <v>92735</v>
      </c>
      <c r="R3806" s="2">
        <v>37899</v>
      </c>
      <c r="S3806" s="35">
        <v>1.4934430987625003E-2</v>
      </c>
      <c r="T3806" t="s">
        <v>4388</v>
      </c>
      <c r="U3806" t="s">
        <v>4388</v>
      </c>
      <c r="V3806" s="5" t="s">
        <v>4390</v>
      </c>
      <c r="W3806" s="5">
        <v>0</v>
      </c>
      <c r="X3806" s="4">
        <v>4.7800905326514376E-4</v>
      </c>
      <c r="Y3806" s="6">
        <v>22</v>
      </c>
      <c r="Z3806" s="4">
        <v>8.6539333072123761E-4</v>
      </c>
      <c r="AA3806" s="5">
        <v>1463</v>
      </c>
      <c r="AC3806" s="16" t="str">
        <f t="shared" si="354"/>
        <v/>
      </c>
      <c r="AD3806" s="16" t="str">
        <f t="shared" si="355"/>
        <v/>
      </c>
      <c r="AE3806" s="16" t="str">
        <f t="shared" si="356"/>
        <v/>
      </c>
      <c r="AF3806" s="16" t="str">
        <f t="shared" si="357"/>
        <v/>
      </c>
      <c r="AG3806" s="16">
        <f t="shared" si="358"/>
        <v>1.5412440040890147E-2</v>
      </c>
      <c r="AH3806" s="16" t="str">
        <f t="shared" si="359"/>
        <v/>
      </c>
      <c r="AI3806" s="17" t="str">
        <f>IF('Peer Comparison Tool'!$D$11="NR","",IF($C3806='Peer Comparison Tool'!$D$9,COUNT('ALLL &lt;50B Database'!$AI$1:AI3805)+1,""))</f>
        <v/>
      </c>
    </row>
    <row r="3807" spans="1:35" x14ac:dyDescent="0.25">
      <c r="A3807" t="s">
        <v>2787</v>
      </c>
      <c r="B3807">
        <v>735656</v>
      </c>
      <c r="C3807" s="5" t="s">
        <v>2711</v>
      </c>
      <c r="D3807" s="5" t="s">
        <v>4387</v>
      </c>
      <c r="E3807" s="5" t="s">
        <v>4388</v>
      </c>
      <c r="F3807" s="2">
        <v>5</v>
      </c>
      <c r="G3807" s="2">
        <v>100225</v>
      </c>
      <c r="H3807" s="2">
        <v>28817</v>
      </c>
      <c r="I3807" s="2">
        <v>1354</v>
      </c>
      <c r="J3807" s="2">
        <v>27463</v>
      </c>
      <c r="K3807" s="33">
        <v>1.8206313949677749E-4</v>
      </c>
      <c r="L3807" s="2">
        <v>875</v>
      </c>
      <c r="M3807" s="2">
        <v>96062</v>
      </c>
      <c r="N3807" s="2">
        <v>37404</v>
      </c>
      <c r="O3807" s="33">
        <v>2.3393219976473104E-2</v>
      </c>
      <c r="P3807" s="2">
        <v>885</v>
      </c>
      <c r="Q3807" s="2">
        <v>93862</v>
      </c>
      <c r="R3807" s="2">
        <v>27912</v>
      </c>
      <c r="S3807" s="35">
        <v>3.1706792777300083E-2</v>
      </c>
      <c r="T3807" t="s">
        <v>4388</v>
      </c>
      <c r="U3807" t="s">
        <v>4388</v>
      </c>
      <c r="V3807" s="5" t="s">
        <v>4387</v>
      </c>
      <c r="W3807" s="5">
        <v>0</v>
      </c>
      <c r="X3807" s="4">
        <v>-3.1524729637803305E-2</v>
      </c>
      <c r="Y3807" s="6">
        <v>-880</v>
      </c>
      <c r="Z3807" s="4">
        <v>8.3135728008269794E-3</v>
      </c>
      <c r="AA3807" s="5">
        <v>4787</v>
      </c>
      <c r="AC3807" s="16" t="str">
        <f t="shared" si="354"/>
        <v/>
      </c>
      <c r="AD3807" s="16" t="str">
        <f t="shared" si="355"/>
        <v/>
      </c>
      <c r="AE3807" s="16" t="str">
        <f t="shared" si="356"/>
        <v/>
      </c>
      <c r="AF3807" s="16" t="str">
        <f t="shared" si="357"/>
        <v/>
      </c>
      <c r="AG3807" s="16">
        <f t="shared" si="358"/>
        <v>1.8206313949677749E-4</v>
      </c>
      <c r="AH3807" s="16" t="str">
        <f t="shared" si="359"/>
        <v/>
      </c>
      <c r="AI3807" s="17" t="str">
        <f>IF('Peer Comparison Tool'!$D$11="NR","",IF($C3807='Peer Comparison Tool'!$D$9,COUNT('ALLL &lt;50B Database'!$AI$1:AI3806)+1,""))</f>
        <v/>
      </c>
    </row>
    <row r="3808" spans="1:35" x14ac:dyDescent="0.25">
      <c r="A3808" t="s">
        <v>553</v>
      </c>
      <c r="B3808">
        <v>581237</v>
      </c>
      <c r="C3808" s="5" t="s">
        <v>462</v>
      </c>
      <c r="D3808" s="5" t="s">
        <v>4390</v>
      </c>
      <c r="E3808" s="5" t="s">
        <v>4388</v>
      </c>
      <c r="F3808" s="2">
        <v>491</v>
      </c>
      <c r="G3808" s="2">
        <v>100203</v>
      </c>
      <c r="H3808" s="2">
        <v>55471</v>
      </c>
      <c r="I3808" s="2">
        <v>7049</v>
      </c>
      <c r="J3808" s="2">
        <v>48422</v>
      </c>
      <c r="K3808" s="33">
        <v>1.0140018999628268E-2</v>
      </c>
      <c r="L3808" s="2">
        <v>465</v>
      </c>
      <c r="M3808" s="2">
        <v>88923</v>
      </c>
      <c r="N3808" s="2">
        <v>48621</v>
      </c>
      <c r="O3808" s="33">
        <v>9.563768741901648E-3</v>
      </c>
      <c r="P3808" s="2">
        <v>492</v>
      </c>
      <c r="Q3808" s="2">
        <v>89336</v>
      </c>
      <c r="R3808" s="2">
        <v>49185</v>
      </c>
      <c r="S3808" s="35">
        <v>1.0003049710277524E-2</v>
      </c>
      <c r="T3808" t="s">
        <v>4388</v>
      </c>
      <c r="U3808" t="s">
        <v>4388</v>
      </c>
      <c r="V3808" s="5" t="s">
        <v>4390</v>
      </c>
      <c r="W3808" s="5">
        <v>0</v>
      </c>
      <c r="X3808" s="4">
        <v>1.3696928935074369E-4</v>
      </c>
      <c r="Y3808" s="6">
        <v>-1</v>
      </c>
      <c r="Z3808" s="4">
        <v>4.3928096837587624E-4</v>
      </c>
      <c r="AA3808" s="5">
        <v>3736</v>
      </c>
      <c r="AC3808" s="16" t="str">
        <f t="shared" si="354"/>
        <v/>
      </c>
      <c r="AD3808" s="16" t="str">
        <f t="shared" si="355"/>
        <v/>
      </c>
      <c r="AE3808" s="16" t="str">
        <f t="shared" si="356"/>
        <v/>
      </c>
      <c r="AF3808" s="16" t="str">
        <f t="shared" si="357"/>
        <v/>
      </c>
      <c r="AG3808" s="16">
        <f t="shared" si="358"/>
        <v>1.0140018999628268E-2</v>
      </c>
      <c r="AH3808" s="16" t="str">
        <f t="shared" si="359"/>
        <v/>
      </c>
      <c r="AI3808" s="17">
        <f>IF('Peer Comparison Tool'!$D$11="NR","",IF($C3808='Peer Comparison Tool'!$D$9,COUNT('ALLL &lt;50B Database'!$AI$1:AI3807)+1,""))</f>
        <v>91</v>
      </c>
    </row>
    <row r="3809" spans="1:35" x14ac:dyDescent="0.25">
      <c r="A3809" t="s">
        <v>867</v>
      </c>
      <c r="B3809">
        <v>681043</v>
      </c>
      <c r="C3809" s="5" t="s">
        <v>716</v>
      </c>
      <c r="D3809" s="5" t="s">
        <v>4390</v>
      </c>
      <c r="E3809" s="5" t="s">
        <v>4388</v>
      </c>
      <c r="F3809" s="2">
        <v>1152</v>
      </c>
      <c r="G3809" s="2">
        <v>100156</v>
      </c>
      <c r="H3809" s="2">
        <v>80522</v>
      </c>
      <c r="I3809" s="2">
        <v>4144</v>
      </c>
      <c r="J3809" s="2">
        <v>76378</v>
      </c>
      <c r="K3809" s="33">
        <v>1.5082877268323339E-2</v>
      </c>
      <c r="L3809" s="2">
        <v>818</v>
      </c>
      <c r="M3809" s="2">
        <v>101393</v>
      </c>
      <c r="N3809" s="2">
        <v>82558</v>
      </c>
      <c r="O3809" s="33">
        <v>9.908185760313961E-3</v>
      </c>
      <c r="P3809" s="2">
        <v>822</v>
      </c>
      <c r="Q3809" s="2">
        <v>97353</v>
      </c>
      <c r="R3809" s="2">
        <v>82632</v>
      </c>
      <c r="S3809" s="35">
        <v>9.9477200116177746E-3</v>
      </c>
      <c r="T3809" t="s">
        <v>4388</v>
      </c>
      <c r="U3809" t="s">
        <v>4388</v>
      </c>
      <c r="V3809" s="5" t="s">
        <v>4390</v>
      </c>
      <c r="W3809" s="5">
        <v>0</v>
      </c>
      <c r="X3809" s="4">
        <v>5.1351572567055644E-3</v>
      </c>
      <c r="Y3809" s="6">
        <v>330</v>
      </c>
      <c r="Z3809" s="4">
        <v>3.953425130381362E-5</v>
      </c>
      <c r="AA3809" s="5">
        <v>1583</v>
      </c>
      <c r="AC3809" s="16" t="str">
        <f t="shared" si="354"/>
        <v/>
      </c>
      <c r="AD3809" s="16" t="str">
        <f t="shared" si="355"/>
        <v/>
      </c>
      <c r="AE3809" s="16" t="str">
        <f t="shared" si="356"/>
        <v/>
      </c>
      <c r="AF3809" s="16" t="str">
        <f t="shared" si="357"/>
        <v/>
      </c>
      <c r="AG3809" s="16">
        <f t="shared" si="358"/>
        <v>1.5082877268323339E-2</v>
      </c>
      <c r="AH3809" s="16" t="str">
        <f t="shared" si="359"/>
        <v/>
      </c>
      <c r="AI3809" s="17" t="str">
        <f>IF('Peer Comparison Tool'!$D$11="NR","",IF($C3809='Peer Comparison Tool'!$D$9,COUNT('ALLL &lt;50B Database'!$AI$1:AI3808)+1,""))</f>
        <v/>
      </c>
    </row>
    <row r="3810" spans="1:35" x14ac:dyDescent="0.25">
      <c r="A3810" t="s">
        <v>1202</v>
      </c>
      <c r="B3810">
        <v>388940</v>
      </c>
      <c r="C3810" s="5" t="s">
        <v>926</v>
      </c>
      <c r="D3810" s="5" t="s">
        <v>4390</v>
      </c>
      <c r="E3810" s="5" t="s">
        <v>4388</v>
      </c>
      <c r="F3810" s="2">
        <v>626</v>
      </c>
      <c r="G3810" s="2">
        <v>99921</v>
      </c>
      <c r="H3810" s="2">
        <v>55936</v>
      </c>
      <c r="I3810" s="2">
        <v>3746</v>
      </c>
      <c r="J3810" s="2">
        <v>52190</v>
      </c>
      <c r="K3810" s="33">
        <v>1.1994634987545506E-2</v>
      </c>
      <c r="L3810" s="2">
        <v>667</v>
      </c>
      <c r="M3810" s="2">
        <v>91382</v>
      </c>
      <c r="N3810" s="2">
        <v>54936</v>
      </c>
      <c r="O3810" s="33">
        <v>1.2141400902868792E-2</v>
      </c>
      <c r="P3810" s="2">
        <v>678</v>
      </c>
      <c r="Q3810" s="2">
        <v>89384</v>
      </c>
      <c r="R3810" s="2">
        <v>51641</v>
      </c>
      <c r="S3810" s="35">
        <v>1.3129102844638949E-2</v>
      </c>
      <c r="T3810" t="s">
        <v>4388</v>
      </c>
      <c r="U3810" t="s">
        <v>4388</v>
      </c>
      <c r="V3810" s="5" t="s">
        <v>4390</v>
      </c>
      <c r="W3810" s="5">
        <v>0</v>
      </c>
      <c r="X3810" s="4">
        <v>-1.1344678570934432E-3</v>
      </c>
      <c r="Y3810" s="6">
        <v>-52</v>
      </c>
      <c r="Z3810" s="4">
        <v>9.877019417701572E-4</v>
      </c>
      <c r="AA3810" s="5">
        <v>2929</v>
      </c>
      <c r="AC3810" s="16" t="str">
        <f t="shared" si="354"/>
        <v/>
      </c>
      <c r="AD3810" s="16" t="str">
        <f t="shared" si="355"/>
        <v/>
      </c>
      <c r="AE3810" s="16" t="str">
        <f t="shared" si="356"/>
        <v/>
      </c>
      <c r="AF3810" s="16" t="str">
        <f t="shared" si="357"/>
        <v/>
      </c>
      <c r="AG3810" s="16" t="str">
        <f t="shared" si="358"/>
        <v/>
      </c>
      <c r="AH3810" s="16">
        <f t="shared" si="359"/>
        <v>1.1994634987545506E-2</v>
      </c>
      <c r="AI3810" s="17" t="str">
        <f>IF('Peer Comparison Tool'!$D$11="NR","",IF($C3810='Peer Comparison Tool'!$D$9,COUNT('ALLL &lt;50B Database'!$AI$1:AI3809)+1,""))</f>
        <v/>
      </c>
    </row>
    <row r="3811" spans="1:35" x14ac:dyDescent="0.25">
      <c r="A3811" t="s">
        <v>1504</v>
      </c>
      <c r="B3811">
        <v>532752</v>
      </c>
      <c r="C3811" s="5" t="s">
        <v>1389</v>
      </c>
      <c r="D3811" s="5" t="s">
        <v>4390</v>
      </c>
      <c r="E3811" s="5" t="s">
        <v>4388</v>
      </c>
      <c r="F3811" s="2">
        <v>1380</v>
      </c>
      <c r="G3811" s="2">
        <v>99788</v>
      </c>
      <c r="H3811" s="2">
        <v>60669</v>
      </c>
      <c r="I3811" s="2">
        <v>1574</v>
      </c>
      <c r="J3811" s="2">
        <v>59095</v>
      </c>
      <c r="K3811" s="33">
        <v>2.3352229461037311E-2</v>
      </c>
      <c r="L3811" s="2">
        <v>1313</v>
      </c>
      <c r="M3811" s="2">
        <v>89544</v>
      </c>
      <c r="N3811" s="2">
        <v>61621</v>
      </c>
      <c r="O3811" s="33">
        <v>2.1307671086155694E-2</v>
      </c>
      <c r="P3811" s="2">
        <v>1348</v>
      </c>
      <c r="Q3811" s="2">
        <v>92656</v>
      </c>
      <c r="R3811" s="2">
        <v>60292</v>
      </c>
      <c r="S3811" s="35">
        <v>2.2357858422344591E-2</v>
      </c>
      <c r="T3811" t="s">
        <v>4388</v>
      </c>
      <c r="U3811" t="s">
        <v>4388</v>
      </c>
      <c r="V3811" s="5" t="s">
        <v>4390</v>
      </c>
      <c r="W3811" s="5">
        <v>0</v>
      </c>
      <c r="X3811" s="4">
        <v>9.9437103869272001E-4</v>
      </c>
      <c r="Y3811" s="6">
        <v>32</v>
      </c>
      <c r="Z3811" s="4">
        <v>1.0501873361888972E-3</v>
      </c>
      <c r="AA3811" s="5">
        <v>320</v>
      </c>
      <c r="AC3811" s="16" t="str">
        <f t="shared" si="354"/>
        <v/>
      </c>
      <c r="AD3811" s="16" t="str">
        <f t="shared" si="355"/>
        <v/>
      </c>
      <c r="AE3811" s="16" t="str">
        <f t="shared" si="356"/>
        <v/>
      </c>
      <c r="AF3811" s="16" t="str">
        <f t="shared" si="357"/>
        <v/>
      </c>
      <c r="AG3811" s="16" t="str">
        <f t="shared" si="358"/>
        <v/>
      </c>
      <c r="AH3811" s="16">
        <f t="shared" si="359"/>
        <v>2.3352229461037311E-2</v>
      </c>
      <c r="AI3811" s="17" t="str">
        <f>IF('Peer Comparison Tool'!$D$11="NR","",IF($C3811='Peer Comparison Tool'!$D$9,COUNT('ALLL &lt;50B Database'!$AI$1:AI3810)+1,""))</f>
        <v/>
      </c>
    </row>
    <row r="3812" spans="1:35" x14ac:dyDescent="0.25">
      <c r="A3812" t="s">
        <v>3</v>
      </c>
      <c r="B3812">
        <v>291330</v>
      </c>
      <c r="C3812" s="5" t="s">
        <v>6</v>
      </c>
      <c r="D3812" s="5" t="s">
        <v>4390</v>
      </c>
      <c r="E3812" s="5" t="s">
        <v>4388</v>
      </c>
      <c r="F3812" s="2">
        <v>373</v>
      </c>
      <c r="G3812" s="2">
        <v>99752</v>
      </c>
      <c r="H3812" s="2">
        <v>37459</v>
      </c>
      <c r="I3812" s="2">
        <v>3456</v>
      </c>
      <c r="J3812" s="2">
        <v>34003</v>
      </c>
      <c r="K3812" s="33">
        <v>1.0969620327618151E-2</v>
      </c>
      <c r="L3812" s="2">
        <v>328</v>
      </c>
      <c r="M3812" s="2">
        <v>89620</v>
      </c>
      <c r="N3812" s="2">
        <v>32069</v>
      </c>
      <c r="O3812" s="33">
        <v>1.0227945991455923E-2</v>
      </c>
      <c r="P3812" s="2">
        <v>336</v>
      </c>
      <c r="Q3812" s="2">
        <v>92733</v>
      </c>
      <c r="R3812" s="2">
        <v>33398</v>
      </c>
      <c r="S3812" s="35">
        <v>1.0060482663632552E-2</v>
      </c>
      <c r="T3812" t="s">
        <v>4388</v>
      </c>
      <c r="U3812" t="s">
        <v>4388</v>
      </c>
      <c r="V3812" s="5" t="s">
        <v>4390</v>
      </c>
      <c r="W3812" s="5">
        <v>0</v>
      </c>
      <c r="X3812" s="4">
        <v>9.0913766398559824E-4</v>
      </c>
      <c r="Y3812" s="6">
        <v>37</v>
      </c>
      <c r="Z3812" s="4">
        <v>-1.6746332782337052E-4</v>
      </c>
      <c r="AA3812" s="5">
        <v>3397</v>
      </c>
      <c r="AC3812" s="16" t="str">
        <f t="shared" si="354"/>
        <v/>
      </c>
      <c r="AD3812" s="16" t="str">
        <f t="shared" si="355"/>
        <v/>
      </c>
      <c r="AE3812" s="16" t="str">
        <f t="shared" si="356"/>
        <v/>
      </c>
      <c r="AF3812" s="16" t="str">
        <f t="shared" si="357"/>
        <v/>
      </c>
      <c r="AG3812" s="16" t="str">
        <f t="shared" si="358"/>
        <v/>
      </c>
      <c r="AH3812" s="16">
        <f t="shared" si="359"/>
        <v>1.0969620327618151E-2</v>
      </c>
      <c r="AI3812" s="17" t="str">
        <f>IF('Peer Comparison Tool'!$D$11="NR","",IF($C3812='Peer Comparison Tool'!$D$9,COUNT('ALLL &lt;50B Database'!$AI$1:AI3811)+1,""))</f>
        <v/>
      </c>
    </row>
    <row r="3813" spans="1:35" x14ac:dyDescent="0.25">
      <c r="A3813" t="s">
        <v>88</v>
      </c>
      <c r="B3813">
        <v>320034</v>
      </c>
      <c r="C3813" s="5" t="s">
        <v>6</v>
      </c>
      <c r="D3813" s="5" t="s">
        <v>4390</v>
      </c>
      <c r="E3813" s="5" t="s">
        <v>4388</v>
      </c>
      <c r="F3813" s="2">
        <v>508</v>
      </c>
      <c r="G3813" s="2">
        <v>99531</v>
      </c>
      <c r="H3813" s="2">
        <v>49307</v>
      </c>
      <c r="I3813" s="2">
        <v>0</v>
      </c>
      <c r="J3813" s="2">
        <v>49307</v>
      </c>
      <c r="K3813" s="33">
        <v>1.0302796763137081E-2</v>
      </c>
      <c r="L3813" s="2">
        <v>509</v>
      </c>
      <c r="M3813" s="2">
        <v>90986</v>
      </c>
      <c r="N3813" s="2">
        <v>50737</v>
      </c>
      <c r="O3813" s="33">
        <v>1.0032126456038E-2</v>
      </c>
      <c r="P3813" s="2">
        <v>519</v>
      </c>
      <c r="Q3813" s="2">
        <v>96623</v>
      </c>
      <c r="R3813" s="2">
        <v>49758</v>
      </c>
      <c r="S3813" s="35">
        <v>1.0430483540335222E-2</v>
      </c>
      <c r="T3813" t="s">
        <v>4388</v>
      </c>
      <c r="U3813" t="s">
        <v>4388</v>
      </c>
      <c r="V3813" s="5" t="s">
        <v>4390</v>
      </c>
      <c r="W3813" s="5">
        <v>0</v>
      </c>
      <c r="X3813" s="4">
        <v>-1.2768677719814103E-4</v>
      </c>
      <c r="Y3813" s="6">
        <v>-11</v>
      </c>
      <c r="Z3813" s="4">
        <v>3.9835708429722221E-4</v>
      </c>
      <c r="AA3813" s="5">
        <v>3670</v>
      </c>
      <c r="AC3813" s="16" t="str">
        <f t="shared" si="354"/>
        <v/>
      </c>
      <c r="AD3813" s="16" t="str">
        <f t="shared" si="355"/>
        <v/>
      </c>
      <c r="AE3813" s="16" t="str">
        <f t="shared" si="356"/>
        <v/>
      </c>
      <c r="AF3813" s="16" t="str">
        <f t="shared" si="357"/>
        <v/>
      </c>
      <c r="AG3813" s="16" t="str">
        <f t="shared" si="358"/>
        <v/>
      </c>
      <c r="AH3813" s="16">
        <f t="shared" si="359"/>
        <v>1.0302796763137081E-2</v>
      </c>
      <c r="AI3813" s="17" t="str">
        <f>IF('Peer Comparison Tool'!$D$11="NR","",IF($C3813='Peer Comparison Tool'!$D$9,COUNT('ALLL &lt;50B Database'!$AI$1:AI3812)+1,""))</f>
        <v/>
      </c>
    </row>
    <row r="3814" spans="1:35" x14ac:dyDescent="0.25">
      <c r="A3814" t="s">
        <v>2473</v>
      </c>
      <c r="B3814">
        <v>246451</v>
      </c>
      <c r="C3814" s="5" t="s">
        <v>2299</v>
      </c>
      <c r="D3814" s="5" t="s">
        <v>4390</v>
      </c>
      <c r="E3814" s="5" t="s">
        <v>4388</v>
      </c>
      <c r="F3814" s="2">
        <v>949</v>
      </c>
      <c r="G3814" s="2">
        <v>99487</v>
      </c>
      <c r="H3814" s="2">
        <v>81716</v>
      </c>
      <c r="I3814" s="2">
        <v>6510</v>
      </c>
      <c r="J3814" s="2">
        <v>75206</v>
      </c>
      <c r="K3814" s="33">
        <v>1.2618674041964737E-2</v>
      </c>
      <c r="L3814" s="2">
        <v>891</v>
      </c>
      <c r="M3814" s="2">
        <v>94627</v>
      </c>
      <c r="N3814" s="2">
        <v>78273</v>
      </c>
      <c r="O3814" s="33">
        <v>1.1383235598482234E-2</v>
      </c>
      <c r="P3814" s="2">
        <v>895</v>
      </c>
      <c r="Q3814" s="2">
        <v>95557</v>
      </c>
      <c r="R3814" s="2">
        <v>76299</v>
      </c>
      <c r="S3814" s="35">
        <v>1.1730166843602145E-2</v>
      </c>
      <c r="T3814" t="s">
        <v>4388</v>
      </c>
      <c r="U3814" t="s">
        <v>4388</v>
      </c>
      <c r="V3814" s="5" t="s">
        <v>4390</v>
      </c>
      <c r="W3814" s="5">
        <v>0</v>
      </c>
      <c r="X3814" s="4">
        <v>8.8850719836259216E-4</v>
      </c>
      <c r="Y3814" s="6">
        <v>54</v>
      </c>
      <c r="Z3814" s="4">
        <v>3.4693124511991046E-4</v>
      </c>
      <c r="AA3814" s="5">
        <v>2632</v>
      </c>
      <c r="AC3814" s="16" t="str">
        <f t="shared" si="354"/>
        <v/>
      </c>
      <c r="AD3814" s="16" t="str">
        <f t="shared" si="355"/>
        <v/>
      </c>
      <c r="AE3814" s="16" t="str">
        <f t="shared" si="356"/>
        <v/>
      </c>
      <c r="AF3814" s="16" t="str">
        <f t="shared" si="357"/>
        <v/>
      </c>
      <c r="AG3814" s="16" t="str">
        <f t="shared" si="358"/>
        <v/>
      </c>
      <c r="AH3814" s="16">
        <f t="shared" si="359"/>
        <v>1.2618674041964737E-2</v>
      </c>
      <c r="AI3814" s="17" t="str">
        <f>IF('Peer Comparison Tool'!$D$11="NR","",IF($C3814='Peer Comparison Tool'!$D$9,COUNT('ALLL &lt;50B Database'!$AI$1:AI3813)+1,""))</f>
        <v/>
      </c>
    </row>
    <row r="3815" spans="1:35" x14ac:dyDescent="0.25">
      <c r="A3815" t="s">
        <v>3496</v>
      </c>
      <c r="B3815">
        <v>1225798</v>
      </c>
      <c r="C3815" s="5" t="s">
        <v>3374</v>
      </c>
      <c r="D3815" s="5" t="s">
        <v>4390</v>
      </c>
      <c r="E3815" s="5" t="s">
        <v>4388</v>
      </c>
      <c r="F3815" s="2">
        <v>705</v>
      </c>
      <c r="G3815" s="2">
        <v>99453</v>
      </c>
      <c r="H3815" s="2">
        <v>93527</v>
      </c>
      <c r="I3815" s="2">
        <v>14301</v>
      </c>
      <c r="J3815" s="2">
        <v>79226</v>
      </c>
      <c r="K3815" s="33">
        <v>8.8985938959432517E-3</v>
      </c>
      <c r="L3815" s="2">
        <v>789</v>
      </c>
      <c r="M3815" s="2">
        <v>81707</v>
      </c>
      <c r="N3815" s="2">
        <v>78175</v>
      </c>
      <c r="O3815" s="33">
        <v>1.0092740645986569E-2</v>
      </c>
      <c r="P3815" s="2">
        <v>619</v>
      </c>
      <c r="Q3815" s="2">
        <v>84674</v>
      </c>
      <c r="R3815" s="2">
        <v>80708</v>
      </c>
      <c r="S3815" s="35">
        <v>7.6696238291123556E-3</v>
      </c>
      <c r="T3815" t="s">
        <v>4388</v>
      </c>
      <c r="U3815" t="s">
        <v>4388</v>
      </c>
      <c r="V3815" s="5" t="s">
        <v>4390</v>
      </c>
      <c r="W3815" s="5">
        <v>0</v>
      </c>
      <c r="X3815" s="4">
        <v>1.2289700668308961E-3</v>
      </c>
      <c r="Y3815" s="6">
        <v>86</v>
      </c>
      <c r="Z3815" s="4">
        <v>-2.4231168168742136E-3</v>
      </c>
      <c r="AA3815" s="5">
        <v>4106</v>
      </c>
      <c r="AC3815" s="16" t="str">
        <f t="shared" si="354"/>
        <v/>
      </c>
      <c r="AD3815" s="16" t="str">
        <f t="shared" si="355"/>
        <v/>
      </c>
      <c r="AE3815" s="16" t="str">
        <f t="shared" si="356"/>
        <v/>
      </c>
      <c r="AF3815" s="16" t="str">
        <f t="shared" si="357"/>
        <v/>
      </c>
      <c r="AG3815" s="16" t="str">
        <f t="shared" si="358"/>
        <v/>
      </c>
      <c r="AH3815" s="16">
        <f t="shared" si="359"/>
        <v>8.8985938959432517E-3</v>
      </c>
      <c r="AI3815" s="17" t="str">
        <f>IF('Peer Comparison Tool'!$D$11="NR","",IF($C3815='Peer Comparison Tool'!$D$9,COUNT('ALLL &lt;50B Database'!$AI$1:AI3814)+1,""))</f>
        <v/>
      </c>
    </row>
    <row r="3816" spans="1:35" x14ac:dyDescent="0.25">
      <c r="A3816" t="s">
        <v>2222</v>
      </c>
      <c r="B3816">
        <v>3151417</v>
      </c>
      <c r="C3816" s="5" t="s">
        <v>2041</v>
      </c>
      <c r="D3816" s="5" t="s">
        <v>4387</v>
      </c>
      <c r="E3816" s="5" t="s">
        <v>4388</v>
      </c>
      <c r="F3816" s="2">
        <v>973</v>
      </c>
      <c r="G3816" s="2">
        <v>99383</v>
      </c>
      <c r="H3816" s="2">
        <v>78362</v>
      </c>
      <c r="I3816" s="2">
        <v>22269</v>
      </c>
      <c r="J3816" s="2">
        <v>56093</v>
      </c>
      <c r="K3816" s="33">
        <v>1.7346192929599057E-2</v>
      </c>
      <c r="L3816" s="2">
        <v>796</v>
      </c>
      <c r="M3816" s="2">
        <v>69087</v>
      </c>
      <c r="N3816" s="2">
        <v>56669</v>
      </c>
      <c r="O3816" s="33">
        <v>1.4046480439040745E-2</v>
      </c>
      <c r="P3816" s="2">
        <v>821</v>
      </c>
      <c r="Q3816" s="2">
        <v>71491</v>
      </c>
      <c r="R3816" s="2">
        <v>57699</v>
      </c>
      <c r="S3816" s="35">
        <v>1.4229016100798974E-2</v>
      </c>
      <c r="T3816" t="s">
        <v>4388</v>
      </c>
      <c r="U3816" t="s">
        <v>4388</v>
      </c>
      <c r="V3816" s="5" t="s">
        <v>4387</v>
      </c>
      <c r="W3816" s="5">
        <v>0</v>
      </c>
      <c r="X3816" s="4">
        <v>3.1171768288000834E-3</v>
      </c>
      <c r="Y3816" s="6">
        <v>152</v>
      </c>
      <c r="Z3816" s="4">
        <v>1.8253566175822911E-4</v>
      </c>
      <c r="AA3816" s="5">
        <v>966</v>
      </c>
      <c r="AC3816" s="16" t="str">
        <f t="shared" si="354"/>
        <v/>
      </c>
      <c r="AD3816" s="16" t="str">
        <f t="shared" si="355"/>
        <v/>
      </c>
      <c r="AE3816" s="16" t="str">
        <f t="shared" si="356"/>
        <v/>
      </c>
      <c r="AF3816" s="16" t="str">
        <f t="shared" si="357"/>
        <v/>
      </c>
      <c r="AG3816" s="16" t="str">
        <f t="shared" si="358"/>
        <v/>
      </c>
      <c r="AH3816" s="16">
        <f t="shared" si="359"/>
        <v>1.7346192929599057E-2</v>
      </c>
      <c r="AI3816" s="17" t="str">
        <f>IF('Peer Comparison Tool'!$D$11="NR","",IF($C3816='Peer Comparison Tool'!$D$9,COUNT('ALLL &lt;50B Database'!$AI$1:AI3815)+1,""))</f>
        <v/>
      </c>
    </row>
    <row r="3817" spans="1:35" x14ac:dyDescent="0.25">
      <c r="A3817" t="s">
        <v>2195</v>
      </c>
      <c r="B3817">
        <v>1005655</v>
      </c>
      <c r="C3817" s="5" t="s">
        <v>2041</v>
      </c>
      <c r="D3817" s="5" t="s">
        <v>4387</v>
      </c>
      <c r="E3817" s="5" t="s">
        <v>4388</v>
      </c>
      <c r="F3817" s="2">
        <v>720</v>
      </c>
      <c r="G3817" s="2">
        <v>99346</v>
      </c>
      <c r="H3817" s="2">
        <v>84537</v>
      </c>
      <c r="I3817" s="2">
        <v>0</v>
      </c>
      <c r="J3817" s="2">
        <v>84537</v>
      </c>
      <c r="K3817" s="33">
        <v>8.5169807303310981E-3</v>
      </c>
      <c r="L3817" s="2">
        <v>599</v>
      </c>
      <c r="M3817" s="2">
        <v>91897</v>
      </c>
      <c r="N3817" s="2">
        <v>76475</v>
      </c>
      <c r="O3817" s="33">
        <v>7.8326250408630275E-3</v>
      </c>
      <c r="P3817" s="2">
        <v>674</v>
      </c>
      <c r="Q3817" s="2">
        <v>93121</v>
      </c>
      <c r="R3817" s="2">
        <v>78150</v>
      </c>
      <c r="S3817" s="35">
        <v>8.6244401791426735E-3</v>
      </c>
      <c r="T3817" t="s">
        <v>4388</v>
      </c>
      <c r="U3817" t="s">
        <v>4388</v>
      </c>
      <c r="V3817" s="5" t="s">
        <v>4387</v>
      </c>
      <c r="W3817" s="5">
        <v>0</v>
      </c>
      <c r="X3817" s="4">
        <v>-1.0745944881157543E-4</v>
      </c>
      <c r="Y3817" s="6">
        <v>46</v>
      </c>
      <c r="Z3817" s="4">
        <v>7.9181513827964595E-4</v>
      </c>
      <c r="AA3817" s="5">
        <v>4196</v>
      </c>
      <c r="AC3817" s="16" t="str">
        <f t="shared" si="354"/>
        <v/>
      </c>
      <c r="AD3817" s="16" t="str">
        <f t="shared" si="355"/>
        <v/>
      </c>
      <c r="AE3817" s="16" t="str">
        <f t="shared" si="356"/>
        <v/>
      </c>
      <c r="AF3817" s="16" t="str">
        <f t="shared" si="357"/>
        <v/>
      </c>
      <c r="AG3817" s="16" t="str">
        <f t="shared" si="358"/>
        <v/>
      </c>
      <c r="AH3817" s="16">
        <f t="shared" si="359"/>
        <v>8.5169807303310981E-3</v>
      </c>
      <c r="AI3817" s="17" t="str">
        <f>IF('Peer Comparison Tool'!$D$11="NR","",IF($C3817='Peer Comparison Tool'!$D$9,COUNT('ALLL &lt;50B Database'!$AI$1:AI3816)+1,""))</f>
        <v/>
      </c>
    </row>
    <row r="3818" spans="1:35" x14ac:dyDescent="0.25">
      <c r="A3818" t="s">
        <v>862</v>
      </c>
      <c r="B3818">
        <v>402846</v>
      </c>
      <c r="C3818" s="5" t="s">
        <v>716</v>
      </c>
      <c r="D3818" s="5" t="s">
        <v>4390</v>
      </c>
      <c r="E3818" s="5" t="s">
        <v>4388</v>
      </c>
      <c r="F3818" s="2">
        <v>268</v>
      </c>
      <c r="G3818" s="2">
        <v>99297</v>
      </c>
      <c r="H3818" s="2">
        <v>39895</v>
      </c>
      <c r="I3818" s="2">
        <v>865</v>
      </c>
      <c r="J3818" s="2">
        <v>39030</v>
      </c>
      <c r="K3818" s="33">
        <v>6.8665129387650526E-3</v>
      </c>
      <c r="L3818" s="2">
        <v>267</v>
      </c>
      <c r="M3818" s="2">
        <v>101775</v>
      </c>
      <c r="N3818" s="2">
        <v>40345</v>
      </c>
      <c r="O3818" s="33">
        <v>6.6179204362374518E-3</v>
      </c>
      <c r="P3818" s="2">
        <v>268</v>
      </c>
      <c r="Q3818" s="2">
        <v>102115</v>
      </c>
      <c r="R3818" s="2">
        <v>40618</v>
      </c>
      <c r="S3818" s="35">
        <v>6.5980599734108032E-3</v>
      </c>
      <c r="T3818" t="s">
        <v>4388</v>
      </c>
      <c r="U3818" t="s">
        <v>4388</v>
      </c>
      <c r="V3818" s="5" t="s">
        <v>4390</v>
      </c>
      <c r="W3818" s="5">
        <v>0</v>
      </c>
      <c r="X3818" s="4">
        <v>2.6845296535424942E-4</v>
      </c>
      <c r="Y3818" s="6">
        <v>0</v>
      </c>
      <c r="Z3818" s="4">
        <v>-1.9860462826648551E-5</v>
      </c>
      <c r="AA3818" s="5">
        <v>4486</v>
      </c>
      <c r="AC3818" s="16" t="str">
        <f t="shared" si="354"/>
        <v/>
      </c>
      <c r="AD3818" s="16" t="str">
        <f t="shared" si="355"/>
        <v/>
      </c>
      <c r="AE3818" s="16" t="str">
        <f t="shared" si="356"/>
        <v/>
      </c>
      <c r="AF3818" s="16" t="str">
        <f t="shared" si="357"/>
        <v/>
      </c>
      <c r="AG3818" s="16" t="str">
        <f t="shared" si="358"/>
        <v/>
      </c>
      <c r="AH3818" s="16">
        <f t="shared" si="359"/>
        <v>6.8665129387650526E-3</v>
      </c>
      <c r="AI3818" s="17" t="str">
        <f>IF('Peer Comparison Tool'!$D$11="NR","",IF($C3818='Peer Comparison Tool'!$D$9,COUNT('ALLL &lt;50B Database'!$AI$1:AI3817)+1,""))</f>
        <v/>
      </c>
    </row>
    <row r="3819" spans="1:35" x14ac:dyDescent="0.25">
      <c r="A3819" t="s">
        <v>2476</v>
      </c>
      <c r="B3819">
        <v>3446225</v>
      </c>
      <c r="C3819" s="5" t="s">
        <v>2299</v>
      </c>
      <c r="D3819" s="5" t="s">
        <v>4390</v>
      </c>
      <c r="E3819" s="5" t="s">
        <v>4388</v>
      </c>
      <c r="F3819" s="2">
        <v>642</v>
      </c>
      <c r="G3819" s="2">
        <v>99279</v>
      </c>
      <c r="H3819" s="2">
        <v>66339</v>
      </c>
      <c r="I3819" s="2">
        <v>2057</v>
      </c>
      <c r="J3819" s="2">
        <v>64282</v>
      </c>
      <c r="K3819" s="33">
        <v>9.9872437074142069E-3</v>
      </c>
      <c r="L3819" s="2">
        <v>666</v>
      </c>
      <c r="M3819" s="2">
        <v>86840</v>
      </c>
      <c r="N3819" s="2">
        <v>66931</v>
      </c>
      <c r="O3819" s="33">
        <v>9.9505460847738713E-3</v>
      </c>
      <c r="P3819" s="2">
        <v>615</v>
      </c>
      <c r="Q3819" s="2">
        <v>90795</v>
      </c>
      <c r="R3819" s="2">
        <v>64447</v>
      </c>
      <c r="S3819" s="35">
        <v>9.5427250298695046E-3</v>
      </c>
      <c r="T3819" t="s">
        <v>4388</v>
      </c>
      <c r="U3819" t="s">
        <v>4388</v>
      </c>
      <c r="V3819" s="5" t="s">
        <v>4390</v>
      </c>
      <c r="W3819" s="5">
        <v>0</v>
      </c>
      <c r="X3819" s="4">
        <v>4.4451867754470228E-4</v>
      </c>
      <c r="Y3819" s="6">
        <v>27</v>
      </c>
      <c r="Z3819" s="4">
        <v>-4.0782105490436669E-4</v>
      </c>
      <c r="AA3819" s="5">
        <v>3787</v>
      </c>
      <c r="AC3819" s="16" t="str">
        <f t="shared" si="354"/>
        <v/>
      </c>
      <c r="AD3819" s="16" t="str">
        <f t="shared" si="355"/>
        <v/>
      </c>
      <c r="AE3819" s="16" t="str">
        <f t="shared" si="356"/>
        <v/>
      </c>
      <c r="AF3819" s="16" t="str">
        <f t="shared" si="357"/>
        <v/>
      </c>
      <c r="AG3819" s="16" t="str">
        <f t="shared" si="358"/>
        <v/>
      </c>
      <c r="AH3819" s="16">
        <f t="shared" si="359"/>
        <v>9.9872437074142069E-3</v>
      </c>
      <c r="AI3819" s="17" t="str">
        <f>IF('Peer Comparison Tool'!$D$11="NR","",IF($C3819='Peer Comparison Tool'!$D$9,COUNT('ALLL &lt;50B Database'!$AI$1:AI3818)+1,""))</f>
        <v/>
      </c>
    </row>
    <row r="3820" spans="1:35" x14ac:dyDescent="0.25">
      <c r="A3820" t="s">
        <v>179</v>
      </c>
      <c r="B3820">
        <v>29476</v>
      </c>
      <c r="C3820" s="5" t="s">
        <v>113</v>
      </c>
      <c r="D3820" s="5" t="s">
        <v>4390</v>
      </c>
      <c r="E3820" s="5" t="s">
        <v>4388</v>
      </c>
      <c r="F3820" s="2">
        <v>1187</v>
      </c>
      <c r="G3820" s="2">
        <v>99228</v>
      </c>
      <c r="H3820" s="2">
        <v>80734</v>
      </c>
      <c r="I3820" s="2">
        <v>2865</v>
      </c>
      <c r="J3820" s="2">
        <v>77869</v>
      </c>
      <c r="K3820" s="33">
        <v>1.5243550064852509E-2</v>
      </c>
      <c r="L3820" s="2">
        <v>1077</v>
      </c>
      <c r="M3820" s="2">
        <v>105558</v>
      </c>
      <c r="N3820" s="2">
        <v>82587</v>
      </c>
      <c r="O3820" s="33">
        <v>1.3040793345199607E-2</v>
      </c>
      <c r="P3820" s="2">
        <v>1141</v>
      </c>
      <c r="Q3820" s="2">
        <v>100891</v>
      </c>
      <c r="R3820" s="2">
        <v>78084</v>
      </c>
      <c r="S3820" s="35">
        <v>1.4612468623533631E-2</v>
      </c>
      <c r="T3820" t="s">
        <v>4388</v>
      </c>
      <c r="U3820" t="s">
        <v>4388</v>
      </c>
      <c r="V3820" s="5" t="s">
        <v>4390</v>
      </c>
      <c r="W3820" s="5">
        <v>0</v>
      </c>
      <c r="X3820" s="4">
        <v>6.3108144131887763E-4</v>
      </c>
      <c r="Y3820" s="6">
        <v>46</v>
      </c>
      <c r="Z3820" s="4">
        <v>1.571675278334024E-3</v>
      </c>
      <c r="AA3820" s="5">
        <v>1526</v>
      </c>
      <c r="AC3820" s="16" t="str">
        <f t="shared" si="354"/>
        <v/>
      </c>
      <c r="AD3820" s="16" t="str">
        <f t="shared" si="355"/>
        <v/>
      </c>
      <c r="AE3820" s="16" t="str">
        <f t="shared" si="356"/>
        <v/>
      </c>
      <c r="AF3820" s="16" t="str">
        <f t="shared" si="357"/>
        <v/>
      </c>
      <c r="AG3820" s="16" t="str">
        <f t="shared" si="358"/>
        <v/>
      </c>
      <c r="AH3820" s="16">
        <f t="shared" si="359"/>
        <v>1.5243550064852509E-2</v>
      </c>
      <c r="AI3820" s="17" t="str">
        <f>IF('Peer Comparison Tool'!$D$11="NR","",IF($C3820='Peer Comparison Tool'!$D$9,COUNT('ALLL &lt;50B Database'!$AI$1:AI3819)+1,""))</f>
        <v/>
      </c>
    </row>
    <row r="3821" spans="1:35" x14ac:dyDescent="0.25">
      <c r="A3821" t="s">
        <v>3808</v>
      </c>
      <c r="B3821">
        <v>37051</v>
      </c>
      <c r="C3821" s="5" t="s">
        <v>4163</v>
      </c>
      <c r="D3821" s="5" t="s">
        <v>4390</v>
      </c>
      <c r="E3821" s="5" t="s">
        <v>4388</v>
      </c>
      <c r="F3821" s="2">
        <v>479</v>
      </c>
      <c r="G3821" s="2">
        <v>99064</v>
      </c>
      <c r="H3821" s="2">
        <v>73208</v>
      </c>
      <c r="I3821" s="2">
        <v>2168</v>
      </c>
      <c r="J3821" s="2">
        <v>71040</v>
      </c>
      <c r="K3821" s="33">
        <v>6.7426801801801798E-3</v>
      </c>
      <c r="L3821" s="2">
        <v>356</v>
      </c>
      <c r="M3821" s="2">
        <v>90823</v>
      </c>
      <c r="N3821" s="2">
        <v>68922</v>
      </c>
      <c r="O3821" s="33">
        <v>5.1652592786048E-3</v>
      </c>
      <c r="P3821" s="2">
        <v>422</v>
      </c>
      <c r="Q3821" s="2">
        <v>90134</v>
      </c>
      <c r="R3821" s="2">
        <v>72114</v>
      </c>
      <c r="S3821" s="35">
        <v>5.8518456887705576E-3</v>
      </c>
      <c r="T3821" t="s">
        <v>4388</v>
      </c>
      <c r="U3821" t="s">
        <v>4388</v>
      </c>
      <c r="V3821" s="5" t="s">
        <v>4390</v>
      </c>
      <c r="W3821" s="5">
        <v>0</v>
      </c>
      <c r="X3821" s="4">
        <v>8.9083449140962227E-4</v>
      </c>
      <c r="Y3821" s="6">
        <v>57</v>
      </c>
      <c r="Z3821" s="4">
        <v>6.8658641016575758E-4</v>
      </c>
      <c r="AA3821" s="5">
        <v>4500</v>
      </c>
      <c r="AC3821" s="16" t="str">
        <f t="shared" si="354"/>
        <v/>
      </c>
      <c r="AD3821" s="16" t="str">
        <f t="shared" si="355"/>
        <v/>
      </c>
      <c r="AE3821" s="16" t="str">
        <f t="shared" si="356"/>
        <v/>
      </c>
      <c r="AF3821" s="16" t="str">
        <f t="shared" si="357"/>
        <v/>
      </c>
      <c r="AG3821" s="16" t="str">
        <f t="shared" si="358"/>
        <v/>
      </c>
      <c r="AH3821" s="16">
        <f t="shared" si="359"/>
        <v>6.7426801801801798E-3</v>
      </c>
      <c r="AI3821" s="17" t="str">
        <f>IF('Peer Comparison Tool'!$D$11="NR","",IF($C3821='Peer Comparison Tool'!$D$9,COUNT('ALLL &lt;50B Database'!$AI$1:AI3820)+1,""))</f>
        <v/>
      </c>
    </row>
    <row r="3822" spans="1:35" x14ac:dyDescent="0.25">
      <c r="A3822" t="s">
        <v>2198</v>
      </c>
      <c r="B3822">
        <v>334657</v>
      </c>
      <c r="C3822" s="5" t="s">
        <v>2041</v>
      </c>
      <c r="D3822" s="5" t="s">
        <v>4387</v>
      </c>
      <c r="E3822" s="5" t="s">
        <v>4388</v>
      </c>
      <c r="F3822" s="2">
        <v>741</v>
      </c>
      <c r="G3822" s="2">
        <v>99008</v>
      </c>
      <c r="H3822" s="2">
        <v>74474</v>
      </c>
      <c r="I3822" s="2">
        <v>7023</v>
      </c>
      <c r="J3822" s="2">
        <v>67451</v>
      </c>
      <c r="K3822" s="33">
        <v>1.0985752620420749E-2</v>
      </c>
      <c r="L3822" s="2">
        <v>741</v>
      </c>
      <c r="M3822" s="2">
        <v>89041</v>
      </c>
      <c r="N3822" s="2">
        <v>67612</v>
      </c>
      <c r="O3822" s="33">
        <v>1.0959592971661835E-2</v>
      </c>
      <c r="P3822" s="2">
        <v>741</v>
      </c>
      <c r="Q3822" s="2">
        <v>88581</v>
      </c>
      <c r="R3822" s="2">
        <v>68839</v>
      </c>
      <c r="S3822" s="35">
        <v>1.0764247011141939E-2</v>
      </c>
      <c r="T3822" t="s">
        <v>4388</v>
      </c>
      <c r="U3822" t="s">
        <v>4388</v>
      </c>
      <c r="V3822" s="5" t="s">
        <v>4387</v>
      </c>
      <c r="W3822" s="5">
        <v>0</v>
      </c>
      <c r="X3822" s="4">
        <v>2.2150560927881001E-4</v>
      </c>
      <c r="Y3822" s="6">
        <v>0</v>
      </c>
      <c r="Z3822" s="4">
        <v>-1.9534596051989581E-4</v>
      </c>
      <c r="AA3822" s="5">
        <v>3390</v>
      </c>
      <c r="AC3822" s="16" t="str">
        <f t="shared" si="354"/>
        <v/>
      </c>
      <c r="AD3822" s="16" t="str">
        <f t="shared" si="355"/>
        <v/>
      </c>
      <c r="AE3822" s="16" t="str">
        <f t="shared" si="356"/>
        <v/>
      </c>
      <c r="AF3822" s="16" t="str">
        <f t="shared" si="357"/>
        <v/>
      </c>
      <c r="AG3822" s="16" t="str">
        <f t="shared" si="358"/>
        <v/>
      </c>
      <c r="AH3822" s="16">
        <f t="shared" si="359"/>
        <v>1.0985752620420749E-2</v>
      </c>
      <c r="AI3822" s="17" t="str">
        <f>IF('Peer Comparison Tool'!$D$11="NR","",IF($C3822='Peer Comparison Tool'!$D$9,COUNT('ALLL &lt;50B Database'!$AI$1:AI3821)+1,""))</f>
        <v/>
      </c>
    </row>
    <row r="3823" spans="1:35" x14ac:dyDescent="0.25">
      <c r="A3823" t="s">
        <v>1206</v>
      </c>
      <c r="B3823">
        <v>255547</v>
      </c>
      <c r="C3823" s="5" t="s">
        <v>926</v>
      </c>
      <c r="D3823" s="5" t="s">
        <v>4387</v>
      </c>
      <c r="E3823" s="5" t="s">
        <v>4388</v>
      </c>
      <c r="F3823" s="2">
        <v>1058</v>
      </c>
      <c r="G3823" s="2">
        <v>98926</v>
      </c>
      <c r="H3823" s="2">
        <v>67364</v>
      </c>
      <c r="I3823" s="2">
        <v>0</v>
      </c>
      <c r="J3823" s="2">
        <v>67364</v>
      </c>
      <c r="K3823" s="33">
        <v>1.5705718187756072E-2</v>
      </c>
      <c r="L3823" s="2">
        <v>811</v>
      </c>
      <c r="M3823" s="2">
        <v>84495</v>
      </c>
      <c r="N3823" s="2">
        <v>62381</v>
      </c>
      <c r="O3823" s="33">
        <v>1.3000753434539363E-2</v>
      </c>
      <c r="P3823" s="2">
        <v>1072</v>
      </c>
      <c r="Q3823" s="2">
        <v>87822</v>
      </c>
      <c r="R3823" s="2">
        <v>63867</v>
      </c>
      <c r="S3823" s="35">
        <v>1.6784881080996447E-2</v>
      </c>
      <c r="T3823" t="s">
        <v>4388</v>
      </c>
      <c r="U3823" t="s">
        <v>4388</v>
      </c>
      <c r="V3823" s="5" t="s">
        <v>4387</v>
      </c>
      <c r="W3823" s="5">
        <v>0</v>
      </c>
      <c r="X3823" s="4">
        <v>-1.0791628932403756E-3</v>
      </c>
      <c r="Y3823" s="6">
        <v>-14</v>
      </c>
      <c r="Z3823" s="4">
        <v>3.784127646457084E-3</v>
      </c>
      <c r="AA3823" s="5">
        <v>1363</v>
      </c>
      <c r="AC3823" s="16" t="str">
        <f t="shared" si="354"/>
        <v/>
      </c>
      <c r="AD3823" s="16" t="str">
        <f t="shared" si="355"/>
        <v/>
      </c>
      <c r="AE3823" s="16" t="str">
        <f t="shared" si="356"/>
        <v/>
      </c>
      <c r="AF3823" s="16" t="str">
        <f t="shared" si="357"/>
        <v/>
      </c>
      <c r="AG3823" s="16" t="str">
        <f t="shared" si="358"/>
        <v/>
      </c>
      <c r="AH3823" s="16">
        <f t="shared" si="359"/>
        <v>1.5705718187756072E-2</v>
      </c>
      <c r="AI3823" s="17" t="str">
        <f>IF('Peer Comparison Tool'!$D$11="NR","",IF($C3823='Peer Comparison Tool'!$D$9,COUNT('ALLL &lt;50B Database'!$AI$1:AI3822)+1,""))</f>
        <v/>
      </c>
    </row>
    <row r="3824" spans="1:35" x14ac:dyDescent="0.25">
      <c r="A3824" t="s">
        <v>2193</v>
      </c>
      <c r="B3824">
        <v>854753</v>
      </c>
      <c r="C3824" s="5" t="s">
        <v>2041</v>
      </c>
      <c r="D3824" s="5" t="s">
        <v>4390</v>
      </c>
      <c r="E3824" s="5" t="s">
        <v>4388</v>
      </c>
      <c r="F3824" s="2">
        <v>1513</v>
      </c>
      <c r="G3824" s="2">
        <v>98910</v>
      </c>
      <c r="H3824" s="2">
        <v>76393</v>
      </c>
      <c r="I3824" s="2">
        <v>587</v>
      </c>
      <c r="J3824" s="2">
        <v>75806</v>
      </c>
      <c r="K3824" s="33">
        <v>1.995884230799673E-2</v>
      </c>
      <c r="L3824" s="2">
        <v>1459</v>
      </c>
      <c r="M3824" s="2">
        <v>97707</v>
      </c>
      <c r="N3824" s="2">
        <v>75604</v>
      </c>
      <c r="O3824" s="33">
        <v>1.9297920744934131E-2</v>
      </c>
      <c r="P3824" s="2">
        <v>1488</v>
      </c>
      <c r="Q3824" s="2">
        <v>97988</v>
      </c>
      <c r="R3824" s="2">
        <v>76806</v>
      </c>
      <c r="S3824" s="35">
        <v>1.9373486446371376E-2</v>
      </c>
      <c r="T3824" t="s">
        <v>4388</v>
      </c>
      <c r="U3824" t="s">
        <v>4388</v>
      </c>
      <c r="V3824" s="5" t="s">
        <v>4390</v>
      </c>
      <c r="W3824" s="5">
        <v>0</v>
      </c>
      <c r="X3824" s="4">
        <v>5.8535586162535361E-4</v>
      </c>
      <c r="Y3824" s="6">
        <v>25</v>
      </c>
      <c r="Z3824" s="4">
        <v>7.5565701437244753E-5</v>
      </c>
      <c r="AA3824" s="5">
        <v>562</v>
      </c>
      <c r="AC3824" s="16" t="str">
        <f t="shared" si="354"/>
        <v/>
      </c>
      <c r="AD3824" s="16" t="str">
        <f t="shared" si="355"/>
        <v/>
      </c>
      <c r="AE3824" s="16" t="str">
        <f t="shared" si="356"/>
        <v/>
      </c>
      <c r="AF3824" s="16" t="str">
        <f t="shared" si="357"/>
        <v/>
      </c>
      <c r="AG3824" s="16" t="str">
        <f t="shared" si="358"/>
        <v/>
      </c>
      <c r="AH3824" s="16">
        <f t="shared" si="359"/>
        <v>1.995884230799673E-2</v>
      </c>
      <c r="AI3824" s="17" t="str">
        <f>IF('Peer Comparison Tool'!$D$11="NR","",IF($C3824='Peer Comparison Tool'!$D$9,COUNT('ALLL &lt;50B Database'!$AI$1:AI3823)+1,""))</f>
        <v/>
      </c>
    </row>
    <row r="3825" spans="1:35" x14ac:dyDescent="0.25">
      <c r="A3825" t="s">
        <v>24</v>
      </c>
      <c r="B3825">
        <v>964250</v>
      </c>
      <c r="C3825" s="5" t="s">
        <v>2299</v>
      </c>
      <c r="D3825" s="5" t="s">
        <v>4390</v>
      </c>
      <c r="E3825" s="5" t="s">
        <v>4388</v>
      </c>
      <c r="F3825" s="2">
        <v>625</v>
      </c>
      <c r="G3825" s="2">
        <v>98899</v>
      </c>
      <c r="H3825" s="2">
        <v>48018</v>
      </c>
      <c r="I3825" s="2">
        <v>3044</v>
      </c>
      <c r="J3825" s="2">
        <v>44974</v>
      </c>
      <c r="K3825" s="33">
        <v>1.3896918219415662E-2</v>
      </c>
      <c r="L3825" s="2">
        <v>610</v>
      </c>
      <c r="M3825" s="2">
        <v>100323</v>
      </c>
      <c r="N3825" s="2">
        <v>42386</v>
      </c>
      <c r="O3825" s="33">
        <v>1.4391544377860613E-2</v>
      </c>
      <c r="P3825" s="2">
        <v>623</v>
      </c>
      <c r="Q3825" s="2">
        <v>97831</v>
      </c>
      <c r="R3825" s="2">
        <v>41688</v>
      </c>
      <c r="S3825" s="35">
        <v>1.4944348493571291E-2</v>
      </c>
      <c r="T3825" t="s">
        <v>4388</v>
      </c>
      <c r="U3825" t="s">
        <v>4388</v>
      </c>
      <c r="V3825" s="5" t="s">
        <v>4390</v>
      </c>
      <c r="W3825" s="5">
        <v>0</v>
      </c>
      <c r="X3825" s="4">
        <v>-1.047430274155629E-3</v>
      </c>
      <c r="Y3825" s="6">
        <v>2</v>
      </c>
      <c r="Z3825" s="4">
        <v>5.5280411571067764E-4</v>
      </c>
      <c r="AA3825" s="5">
        <v>2026</v>
      </c>
      <c r="AC3825" s="16" t="str">
        <f t="shared" si="354"/>
        <v/>
      </c>
      <c r="AD3825" s="16" t="str">
        <f t="shared" si="355"/>
        <v/>
      </c>
      <c r="AE3825" s="16" t="str">
        <f t="shared" si="356"/>
        <v/>
      </c>
      <c r="AF3825" s="16" t="str">
        <f t="shared" si="357"/>
        <v/>
      </c>
      <c r="AG3825" s="16" t="str">
        <f t="shared" si="358"/>
        <v/>
      </c>
      <c r="AH3825" s="16">
        <f t="shared" si="359"/>
        <v>1.3896918219415662E-2</v>
      </c>
      <c r="AI3825" s="17" t="str">
        <f>IF('Peer Comparison Tool'!$D$11="NR","",IF($C3825='Peer Comparison Tool'!$D$9,COUNT('ALLL &lt;50B Database'!$AI$1:AI3824)+1,""))</f>
        <v/>
      </c>
    </row>
    <row r="3826" spans="1:35" x14ac:dyDescent="0.25">
      <c r="A3826" t="s">
        <v>93</v>
      </c>
      <c r="B3826">
        <v>465337</v>
      </c>
      <c r="C3826" s="5" t="s">
        <v>6</v>
      </c>
      <c r="D3826" s="5" t="s">
        <v>4390</v>
      </c>
      <c r="E3826" s="5" t="s">
        <v>4388</v>
      </c>
      <c r="F3826" s="2">
        <v>690</v>
      </c>
      <c r="G3826" s="2">
        <v>98866</v>
      </c>
      <c r="H3826" s="2">
        <v>57142</v>
      </c>
      <c r="I3826" s="2">
        <v>4780</v>
      </c>
      <c r="J3826" s="2">
        <v>52362</v>
      </c>
      <c r="K3826" s="33">
        <v>1.3177495130056147E-2</v>
      </c>
      <c r="L3826" s="2">
        <v>670</v>
      </c>
      <c r="M3826" s="2">
        <v>89665</v>
      </c>
      <c r="N3826" s="2">
        <v>55625</v>
      </c>
      <c r="O3826" s="33">
        <v>1.2044943820224719E-2</v>
      </c>
      <c r="P3826" s="2">
        <v>688</v>
      </c>
      <c r="Q3826" s="2">
        <v>86009</v>
      </c>
      <c r="R3826" s="2">
        <v>54286</v>
      </c>
      <c r="S3826" s="35">
        <v>1.2673617507276278E-2</v>
      </c>
      <c r="T3826" t="s">
        <v>4388</v>
      </c>
      <c r="U3826" t="s">
        <v>4388</v>
      </c>
      <c r="V3826" s="5" t="s">
        <v>4390</v>
      </c>
      <c r="W3826" s="5">
        <v>0</v>
      </c>
      <c r="X3826" s="4">
        <v>5.0387762277986914E-4</v>
      </c>
      <c r="Y3826" s="6">
        <v>2</v>
      </c>
      <c r="Z3826" s="4">
        <v>6.2867368705155947E-4</v>
      </c>
      <c r="AA3826" s="5">
        <v>2329</v>
      </c>
      <c r="AC3826" s="16" t="str">
        <f t="shared" si="354"/>
        <v/>
      </c>
      <c r="AD3826" s="16" t="str">
        <f t="shared" si="355"/>
        <v/>
      </c>
      <c r="AE3826" s="16" t="str">
        <f t="shared" si="356"/>
        <v/>
      </c>
      <c r="AF3826" s="16" t="str">
        <f t="shared" si="357"/>
        <v/>
      </c>
      <c r="AG3826" s="16" t="str">
        <f t="shared" si="358"/>
        <v/>
      </c>
      <c r="AH3826" s="16">
        <f t="shared" si="359"/>
        <v>1.3177495130056147E-2</v>
      </c>
      <c r="AI3826" s="17" t="str">
        <f>IF('Peer Comparison Tool'!$D$11="NR","",IF($C3826='Peer Comparison Tool'!$D$9,COUNT('ALLL &lt;50B Database'!$AI$1:AI3825)+1,""))</f>
        <v/>
      </c>
    </row>
    <row r="3827" spans="1:35" x14ac:dyDescent="0.25">
      <c r="A3827" t="s">
        <v>3058</v>
      </c>
      <c r="B3827">
        <v>516873</v>
      </c>
      <c r="C3827" s="5" t="s">
        <v>2948</v>
      </c>
      <c r="D3827" s="5" t="s">
        <v>4390</v>
      </c>
      <c r="E3827" s="5" t="s">
        <v>4388</v>
      </c>
      <c r="F3827" s="2">
        <v>450</v>
      </c>
      <c r="G3827" s="2">
        <v>98850</v>
      </c>
      <c r="H3827" s="2">
        <v>42665</v>
      </c>
      <c r="I3827" s="2">
        <v>6112</v>
      </c>
      <c r="J3827" s="2">
        <v>36553</v>
      </c>
      <c r="K3827" s="33">
        <v>1.2310891034935573E-2</v>
      </c>
      <c r="L3827" s="2">
        <v>429</v>
      </c>
      <c r="M3827" s="2">
        <v>87641</v>
      </c>
      <c r="N3827" s="2">
        <v>41391</v>
      </c>
      <c r="O3827" s="33">
        <v>1.0364572008407624E-2</v>
      </c>
      <c r="P3827" s="2">
        <v>440</v>
      </c>
      <c r="Q3827" s="2">
        <v>88900</v>
      </c>
      <c r="R3827" s="2">
        <v>39208</v>
      </c>
      <c r="S3827" s="35">
        <v>1.1222199551112018E-2</v>
      </c>
      <c r="T3827" t="s">
        <v>4388</v>
      </c>
      <c r="U3827" t="s">
        <v>4388</v>
      </c>
      <c r="V3827" s="5" t="s">
        <v>4390</v>
      </c>
      <c r="W3827" s="5">
        <v>0</v>
      </c>
      <c r="X3827" s="4">
        <v>1.0886914838235551E-3</v>
      </c>
      <c r="Y3827" s="6">
        <v>10</v>
      </c>
      <c r="Z3827" s="4">
        <v>8.5762754270439327E-4</v>
      </c>
      <c r="AA3827" s="5">
        <v>2776</v>
      </c>
      <c r="AC3827" s="16" t="str">
        <f t="shared" si="354"/>
        <v/>
      </c>
      <c r="AD3827" s="16" t="str">
        <f t="shared" si="355"/>
        <v/>
      </c>
      <c r="AE3827" s="16" t="str">
        <f t="shared" si="356"/>
        <v/>
      </c>
      <c r="AF3827" s="16" t="str">
        <f t="shared" si="357"/>
        <v/>
      </c>
      <c r="AG3827" s="16" t="str">
        <f t="shared" si="358"/>
        <v/>
      </c>
      <c r="AH3827" s="16">
        <f t="shared" si="359"/>
        <v>1.2310891034935573E-2</v>
      </c>
      <c r="AI3827" s="17" t="str">
        <f>IF('Peer Comparison Tool'!$D$11="NR","",IF($C3827='Peer Comparison Tool'!$D$9,COUNT('ALLL &lt;50B Database'!$AI$1:AI3826)+1,""))</f>
        <v/>
      </c>
    </row>
    <row r="3828" spans="1:35" x14ac:dyDescent="0.25">
      <c r="A3828" t="s">
        <v>2594</v>
      </c>
      <c r="B3828">
        <v>619457</v>
      </c>
      <c r="C3828" s="5" t="s">
        <v>2569</v>
      </c>
      <c r="D3828" s="5" t="s">
        <v>4390</v>
      </c>
      <c r="E3828" s="5" t="s">
        <v>4388</v>
      </c>
      <c r="F3828" s="2">
        <v>722</v>
      </c>
      <c r="G3828" s="2">
        <v>98742</v>
      </c>
      <c r="H3828" s="2">
        <v>54730</v>
      </c>
      <c r="I3828" s="2">
        <v>8982</v>
      </c>
      <c r="J3828" s="2">
        <v>45748</v>
      </c>
      <c r="K3828" s="33">
        <v>1.5782110693363643E-2</v>
      </c>
      <c r="L3828" s="2">
        <v>606</v>
      </c>
      <c r="M3828" s="2">
        <v>85911</v>
      </c>
      <c r="N3828" s="2">
        <v>45129</v>
      </c>
      <c r="O3828" s="33">
        <v>1.342817257196038E-2</v>
      </c>
      <c r="P3828" s="2">
        <v>606</v>
      </c>
      <c r="Q3828" s="2">
        <v>83903</v>
      </c>
      <c r="R3828" s="2">
        <v>45268</v>
      </c>
      <c r="S3828" s="35">
        <v>1.3386940001767253E-2</v>
      </c>
      <c r="T3828" t="s">
        <v>4388</v>
      </c>
      <c r="U3828" t="s">
        <v>4388</v>
      </c>
      <c r="V3828" s="5" t="s">
        <v>4390</v>
      </c>
      <c r="W3828" s="5">
        <v>0</v>
      </c>
      <c r="X3828" s="4">
        <v>2.3951706915963898E-3</v>
      </c>
      <c r="Y3828" s="6">
        <v>116</v>
      </c>
      <c r="Z3828" s="4">
        <v>-4.123257019312751E-5</v>
      </c>
      <c r="AA3828" s="5">
        <v>1345</v>
      </c>
      <c r="AC3828" s="16" t="str">
        <f t="shared" si="354"/>
        <v/>
      </c>
      <c r="AD3828" s="16" t="str">
        <f t="shared" si="355"/>
        <v/>
      </c>
      <c r="AE3828" s="16" t="str">
        <f t="shared" si="356"/>
        <v/>
      </c>
      <c r="AF3828" s="16" t="str">
        <f t="shared" si="357"/>
        <v/>
      </c>
      <c r="AG3828" s="16" t="str">
        <f t="shared" si="358"/>
        <v/>
      </c>
      <c r="AH3828" s="16">
        <f t="shared" si="359"/>
        <v>1.5782110693363643E-2</v>
      </c>
      <c r="AI3828" s="17" t="str">
        <f>IF('Peer Comparison Tool'!$D$11="NR","",IF($C3828='Peer Comparison Tool'!$D$9,COUNT('ALLL &lt;50B Database'!$AI$1:AI3827)+1,""))</f>
        <v/>
      </c>
    </row>
    <row r="3829" spans="1:35" x14ac:dyDescent="0.25">
      <c r="A3829" t="s">
        <v>143</v>
      </c>
      <c r="B3829">
        <v>41553</v>
      </c>
      <c r="C3829" s="5" t="s">
        <v>3209</v>
      </c>
      <c r="D3829" s="5" t="s">
        <v>4390</v>
      </c>
      <c r="E3829" s="5" t="s">
        <v>4388</v>
      </c>
      <c r="F3829" s="2">
        <v>710</v>
      </c>
      <c r="G3829" s="2">
        <v>98659</v>
      </c>
      <c r="H3829" s="2">
        <v>28486</v>
      </c>
      <c r="I3829" s="2">
        <v>3603</v>
      </c>
      <c r="J3829" s="2">
        <v>24883</v>
      </c>
      <c r="K3829" s="33">
        <v>2.8533536952939757E-2</v>
      </c>
      <c r="L3829" s="2">
        <v>1172</v>
      </c>
      <c r="M3829" s="2">
        <v>99792</v>
      </c>
      <c r="N3829" s="2">
        <v>27310</v>
      </c>
      <c r="O3829" s="33">
        <v>4.2914683266202854E-2</v>
      </c>
      <c r="P3829" s="2">
        <v>697</v>
      </c>
      <c r="Q3829" s="2">
        <v>94285</v>
      </c>
      <c r="R3829" s="2">
        <v>26038</v>
      </c>
      <c r="S3829" s="35">
        <v>2.6768569014517244E-2</v>
      </c>
      <c r="T3829" t="s">
        <v>4388</v>
      </c>
      <c r="U3829" t="s">
        <v>4388</v>
      </c>
      <c r="V3829" s="5" t="s">
        <v>4390</v>
      </c>
      <c r="W3829" s="5">
        <v>0</v>
      </c>
      <c r="X3829" s="4">
        <v>1.7649679384225125E-3</v>
      </c>
      <c r="Y3829" s="6">
        <v>13</v>
      </c>
      <c r="Z3829" s="4">
        <v>-1.6146114251685609E-2</v>
      </c>
      <c r="AA3829" s="5">
        <v>165</v>
      </c>
      <c r="AC3829" s="16" t="str">
        <f t="shared" si="354"/>
        <v/>
      </c>
      <c r="AD3829" s="16" t="str">
        <f t="shared" si="355"/>
        <v/>
      </c>
      <c r="AE3829" s="16" t="str">
        <f t="shared" si="356"/>
        <v/>
      </c>
      <c r="AF3829" s="16" t="str">
        <f t="shared" si="357"/>
        <v/>
      </c>
      <c r="AG3829" s="16" t="str">
        <f t="shared" si="358"/>
        <v/>
      </c>
      <c r="AH3829" s="16">
        <f t="shared" si="359"/>
        <v>2.8533536952939757E-2</v>
      </c>
      <c r="AI3829" s="17" t="str">
        <f>IF('Peer Comparison Tool'!$D$11="NR","",IF($C3829='Peer Comparison Tool'!$D$9,COUNT('ALLL &lt;50B Database'!$AI$1:AI3828)+1,""))</f>
        <v/>
      </c>
    </row>
    <row r="3830" spans="1:35" x14ac:dyDescent="0.25">
      <c r="A3830" t="s">
        <v>1502</v>
      </c>
      <c r="B3830">
        <v>1013650</v>
      </c>
      <c r="C3830" s="5" t="s">
        <v>1389</v>
      </c>
      <c r="D3830" s="5" t="s">
        <v>4390</v>
      </c>
      <c r="E3830" s="5" t="s">
        <v>4388</v>
      </c>
      <c r="F3830" s="2">
        <v>735</v>
      </c>
      <c r="G3830" s="2">
        <v>98637</v>
      </c>
      <c r="H3830" s="2">
        <v>50819</v>
      </c>
      <c r="I3830" s="2">
        <v>2105</v>
      </c>
      <c r="J3830" s="2">
        <v>48714</v>
      </c>
      <c r="K3830" s="33">
        <v>1.5088065032639488E-2</v>
      </c>
      <c r="L3830" s="2">
        <v>727</v>
      </c>
      <c r="M3830" s="2">
        <v>96060</v>
      </c>
      <c r="N3830" s="2">
        <v>50892</v>
      </c>
      <c r="O3830" s="33">
        <v>1.4285152872750138E-2</v>
      </c>
      <c r="P3830" s="2">
        <v>732</v>
      </c>
      <c r="Q3830" s="2">
        <v>96218</v>
      </c>
      <c r="R3830" s="2">
        <v>49369</v>
      </c>
      <c r="S3830" s="35">
        <v>1.4827118232088963E-2</v>
      </c>
      <c r="T3830" t="s">
        <v>4388</v>
      </c>
      <c r="U3830" t="s">
        <v>4388</v>
      </c>
      <c r="V3830" s="5" t="s">
        <v>4390</v>
      </c>
      <c r="W3830" s="5">
        <v>0</v>
      </c>
      <c r="X3830" s="4">
        <v>2.6094680055052492E-4</v>
      </c>
      <c r="Y3830" s="6">
        <v>3</v>
      </c>
      <c r="Z3830" s="4">
        <v>5.4196535933882448E-4</v>
      </c>
      <c r="AA3830" s="5">
        <v>1581</v>
      </c>
      <c r="AC3830" s="16" t="str">
        <f t="shared" si="354"/>
        <v/>
      </c>
      <c r="AD3830" s="16" t="str">
        <f t="shared" si="355"/>
        <v/>
      </c>
      <c r="AE3830" s="16" t="str">
        <f t="shared" si="356"/>
        <v/>
      </c>
      <c r="AF3830" s="16" t="str">
        <f t="shared" si="357"/>
        <v/>
      </c>
      <c r="AG3830" s="16" t="str">
        <f t="shared" si="358"/>
        <v/>
      </c>
      <c r="AH3830" s="16">
        <f t="shared" si="359"/>
        <v>1.5088065032639488E-2</v>
      </c>
      <c r="AI3830" s="17" t="str">
        <f>IF('Peer Comparison Tool'!$D$11="NR","",IF($C3830='Peer Comparison Tool'!$D$9,COUNT('ALLL &lt;50B Database'!$AI$1:AI3829)+1,""))</f>
        <v/>
      </c>
    </row>
    <row r="3831" spans="1:35" x14ac:dyDescent="0.25">
      <c r="A3831" t="s">
        <v>857</v>
      </c>
      <c r="B3831">
        <v>769334</v>
      </c>
      <c r="C3831" s="5" t="s">
        <v>926</v>
      </c>
      <c r="D3831" s="5" t="s">
        <v>4390</v>
      </c>
      <c r="E3831" s="5" t="s">
        <v>4388</v>
      </c>
      <c r="F3831" s="2">
        <v>502</v>
      </c>
      <c r="G3831" s="2">
        <v>98303</v>
      </c>
      <c r="H3831" s="2">
        <v>44105</v>
      </c>
      <c r="I3831" s="2">
        <v>0</v>
      </c>
      <c r="J3831" s="2">
        <v>44105</v>
      </c>
      <c r="K3831" s="33">
        <v>1.1381929486452783E-2</v>
      </c>
      <c r="L3831" s="2">
        <v>502</v>
      </c>
      <c r="M3831" s="2">
        <v>90727</v>
      </c>
      <c r="N3831" s="2">
        <v>45148</v>
      </c>
      <c r="O3831" s="33">
        <v>1.1118986444582262E-2</v>
      </c>
      <c r="P3831" s="2">
        <v>502</v>
      </c>
      <c r="Q3831" s="2">
        <v>86381</v>
      </c>
      <c r="R3831" s="2">
        <v>41301</v>
      </c>
      <c r="S3831" s="35">
        <v>1.2154669378465412E-2</v>
      </c>
      <c r="T3831" t="s">
        <v>4388</v>
      </c>
      <c r="U3831" t="s">
        <v>4388</v>
      </c>
      <c r="V3831" s="5" t="s">
        <v>4390</v>
      </c>
      <c r="W3831" s="5">
        <v>0</v>
      </c>
      <c r="X3831" s="4">
        <v>-7.7273989201262841E-4</v>
      </c>
      <c r="Y3831" s="6">
        <v>0</v>
      </c>
      <c r="Z3831" s="4">
        <v>1.0356829338831492E-3</v>
      </c>
      <c r="AA3831" s="5">
        <v>3211</v>
      </c>
      <c r="AC3831" s="16" t="str">
        <f t="shared" si="354"/>
        <v/>
      </c>
      <c r="AD3831" s="16" t="str">
        <f t="shared" si="355"/>
        <v/>
      </c>
      <c r="AE3831" s="16" t="str">
        <f t="shared" si="356"/>
        <v/>
      </c>
      <c r="AF3831" s="16" t="str">
        <f t="shared" si="357"/>
        <v/>
      </c>
      <c r="AG3831" s="16" t="str">
        <f t="shared" si="358"/>
        <v/>
      </c>
      <c r="AH3831" s="16">
        <f t="shared" si="359"/>
        <v>1.1381929486452783E-2</v>
      </c>
      <c r="AI3831" s="17" t="str">
        <f>IF('Peer Comparison Tool'!$D$11="NR","",IF($C3831='Peer Comparison Tool'!$D$9,COUNT('ALLL &lt;50B Database'!$AI$1:AI3830)+1,""))</f>
        <v/>
      </c>
    </row>
    <row r="3832" spans="1:35" x14ac:dyDescent="0.25">
      <c r="A3832" t="s">
        <v>3975</v>
      </c>
      <c r="B3832">
        <v>830252</v>
      </c>
      <c r="C3832" s="5" t="s">
        <v>3704</v>
      </c>
      <c r="D3832" s="5" t="s">
        <v>4390</v>
      </c>
      <c r="E3832" s="5" t="s">
        <v>4388</v>
      </c>
      <c r="F3832" s="2">
        <v>399</v>
      </c>
      <c r="G3832" s="2">
        <v>98260</v>
      </c>
      <c r="H3832" s="2">
        <v>31434</v>
      </c>
      <c r="I3832" s="2">
        <v>0</v>
      </c>
      <c r="J3832" s="2">
        <v>31434</v>
      </c>
      <c r="K3832" s="33">
        <v>1.2693262072914678E-2</v>
      </c>
      <c r="L3832" s="2">
        <v>385</v>
      </c>
      <c r="M3832" s="2">
        <v>89962</v>
      </c>
      <c r="N3832" s="2">
        <v>32607</v>
      </c>
      <c r="O3832" s="33">
        <v>1.180728064526022E-2</v>
      </c>
      <c r="P3832" s="2">
        <v>392</v>
      </c>
      <c r="Q3832" s="2">
        <v>90732</v>
      </c>
      <c r="R3832" s="2">
        <v>32502</v>
      </c>
      <c r="S3832" s="35">
        <v>1.2060796258691773E-2</v>
      </c>
      <c r="T3832" t="s">
        <v>4388</v>
      </c>
      <c r="U3832" t="s">
        <v>4388</v>
      </c>
      <c r="V3832" s="5" t="s">
        <v>4390</v>
      </c>
      <c r="W3832" s="5">
        <v>0</v>
      </c>
      <c r="X3832" s="4">
        <v>6.3246581422290483E-4</v>
      </c>
      <c r="Y3832" s="6">
        <v>7</v>
      </c>
      <c r="Z3832" s="4">
        <v>2.5351561343155311E-4</v>
      </c>
      <c r="AA3832" s="5">
        <v>2594</v>
      </c>
      <c r="AC3832" s="16" t="str">
        <f t="shared" si="354"/>
        <v/>
      </c>
      <c r="AD3832" s="16" t="str">
        <f t="shared" si="355"/>
        <v/>
      </c>
      <c r="AE3832" s="16" t="str">
        <f t="shared" si="356"/>
        <v/>
      </c>
      <c r="AF3832" s="16" t="str">
        <f t="shared" si="357"/>
        <v/>
      </c>
      <c r="AG3832" s="16" t="str">
        <f t="shared" si="358"/>
        <v/>
      </c>
      <c r="AH3832" s="16">
        <f t="shared" si="359"/>
        <v>1.2693262072914678E-2</v>
      </c>
      <c r="AI3832" s="17" t="str">
        <f>IF('Peer Comparison Tool'!$D$11="NR","",IF($C3832='Peer Comparison Tool'!$D$9,COUNT('ALLL &lt;50B Database'!$AI$1:AI3831)+1,""))</f>
        <v/>
      </c>
    </row>
    <row r="3833" spans="1:35" x14ac:dyDescent="0.25">
      <c r="A3833" t="s">
        <v>2684</v>
      </c>
      <c r="B3833">
        <v>883351</v>
      </c>
      <c r="C3833" s="5" t="s">
        <v>2642</v>
      </c>
      <c r="D3833" s="5" t="s">
        <v>4390</v>
      </c>
      <c r="E3833" s="5" t="s">
        <v>4388</v>
      </c>
      <c r="F3833" s="2">
        <v>655</v>
      </c>
      <c r="G3833" s="2">
        <v>98200</v>
      </c>
      <c r="H3833" s="2">
        <v>44177</v>
      </c>
      <c r="I3833" s="2">
        <v>1462</v>
      </c>
      <c r="J3833" s="2">
        <v>42715</v>
      </c>
      <c r="K3833" s="33">
        <v>1.5334191735924148E-2</v>
      </c>
      <c r="L3833" s="2">
        <v>640</v>
      </c>
      <c r="M3833" s="2">
        <v>93276</v>
      </c>
      <c r="N3833" s="2">
        <v>41712</v>
      </c>
      <c r="O3833" s="33">
        <v>1.5343306482546989E-2</v>
      </c>
      <c r="P3833" s="2">
        <v>648</v>
      </c>
      <c r="Q3833" s="2">
        <v>96427</v>
      </c>
      <c r="R3833" s="2">
        <v>38827</v>
      </c>
      <c r="S3833" s="35">
        <v>1.6689417158163133E-2</v>
      </c>
      <c r="T3833" t="s">
        <v>4388</v>
      </c>
      <c r="U3833" t="s">
        <v>4388</v>
      </c>
      <c r="V3833" s="5" t="s">
        <v>4390</v>
      </c>
      <c r="W3833" s="5">
        <v>0</v>
      </c>
      <c r="X3833" s="4">
        <v>-1.3552254222389849E-3</v>
      </c>
      <c r="Y3833" s="6">
        <v>7</v>
      </c>
      <c r="Z3833" s="4">
        <v>1.3461106756161439E-3</v>
      </c>
      <c r="AA3833" s="5">
        <v>1486</v>
      </c>
      <c r="AC3833" s="16" t="str">
        <f t="shared" si="354"/>
        <v/>
      </c>
      <c r="AD3833" s="16" t="str">
        <f t="shared" si="355"/>
        <v/>
      </c>
      <c r="AE3833" s="16" t="str">
        <f t="shared" si="356"/>
        <v/>
      </c>
      <c r="AF3833" s="16" t="str">
        <f t="shared" si="357"/>
        <v/>
      </c>
      <c r="AG3833" s="16" t="str">
        <f t="shared" si="358"/>
        <v/>
      </c>
      <c r="AH3833" s="16">
        <f t="shared" si="359"/>
        <v>1.5334191735924148E-2</v>
      </c>
      <c r="AI3833" s="17" t="str">
        <f>IF('Peer Comparison Tool'!$D$11="NR","",IF($C3833='Peer Comparison Tool'!$D$9,COUNT('ALLL &lt;50B Database'!$AI$1:AI3832)+1,""))</f>
        <v/>
      </c>
    </row>
    <row r="3834" spans="1:35" x14ac:dyDescent="0.25">
      <c r="A3834" t="s">
        <v>2788</v>
      </c>
      <c r="B3834">
        <v>266655</v>
      </c>
      <c r="C3834" s="5" t="s">
        <v>2711</v>
      </c>
      <c r="D3834" s="5" t="s">
        <v>4390</v>
      </c>
      <c r="E3834" s="5" t="s">
        <v>4388</v>
      </c>
      <c r="F3834" s="2">
        <v>814</v>
      </c>
      <c r="G3834" s="2">
        <v>98172</v>
      </c>
      <c r="H3834" s="2">
        <v>67703</v>
      </c>
      <c r="I3834" s="2">
        <v>1199</v>
      </c>
      <c r="J3834" s="2">
        <v>66504</v>
      </c>
      <c r="K3834" s="33">
        <v>1.2239865271261878E-2</v>
      </c>
      <c r="L3834" s="2">
        <v>811</v>
      </c>
      <c r="M3834" s="2">
        <v>93373</v>
      </c>
      <c r="N3834" s="2">
        <v>63318</v>
      </c>
      <c r="O3834" s="33">
        <v>1.2808364130263117E-2</v>
      </c>
      <c r="P3834" s="2">
        <v>812</v>
      </c>
      <c r="Q3834" s="2">
        <v>90605</v>
      </c>
      <c r="R3834" s="2">
        <v>63807</v>
      </c>
      <c r="S3834" s="35">
        <v>1.2725876471233563E-2</v>
      </c>
      <c r="T3834" t="s">
        <v>4388</v>
      </c>
      <c r="U3834" t="s">
        <v>4388</v>
      </c>
      <c r="V3834" s="5" t="s">
        <v>4390</v>
      </c>
      <c r="W3834" s="5">
        <v>0</v>
      </c>
      <c r="X3834" s="4">
        <v>-4.8601119997168478E-4</v>
      </c>
      <c r="Y3834" s="6">
        <v>2</v>
      </c>
      <c r="Z3834" s="4">
        <v>-8.2487659029554031E-5</v>
      </c>
      <c r="AA3834" s="5">
        <v>2815</v>
      </c>
      <c r="AC3834" s="16" t="str">
        <f t="shared" si="354"/>
        <v/>
      </c>
      <c r="AD3834" s="16" t="str">
        <f t="shared" si="355"/>
        <v/>
      </c>
      <c r="AE3834" s="16" t="str">
        <f t="shared" si="356"/>
        <v/>
      </c>
      <c r="AF3834" s="16" t="str">
        <f t="shared" si="357"/>
        <v/>
      </c>
      <c r="AG3834" s="16" t="str">
        <f t="shared" si="358"/>
        <v/>
      </c>
      <c r="AH3834" s="16">
        <f t="shared" si="359"/>
        <v>1.2239865271261878E-2</v>
      </c>
      <c r="AI3834" s="17" t="str">
        <f>IF('Peer Comparison Tool'!$D$11="NR","",IF($C3834='Peer Comparison Tool'!$D$9,COUNT('ALLL &lt;50B Database'!$AI$1:AI3833)+1,""))</f>
        <v/>
      </c>
    </row>
    <row r="3835" spans="1:35" x14ac:dyDescent="0.25">
      <c r="A3835" t="s">
        <v>334</v>
      </c>
      <c r="B3835">
        <v>3390337</v>
      </c>
      <c r="C3835" s="5" t="s">
        <v>207</v>
      </c>
      <c r="D3835" s="5" t="s">
        <v>4390</v>
      </c>
      <c r="E3835" s="5" t="s">
        <v>4388</v>
      </c>
      <c r="F3835" s="2">
        <v>1801</v>
      </c>
      <c r="G3835" s="2">
        <v>98097</v>
      </c>
      <c r="H3835" s="2">
        <v>68889</v>
      </c>
      <c r="I3835" s="2">
        <v>0</v>
      </c>
      <c r="J3835" s="2">
        <v>68889</v>
      </c>
      <c r="K3835" s="33">
        <v>2.6143506220151259E-2</v>
      </c>
      <c r="L3835" s="2">
        <v>1809</v>
      </c>
      <c r="M3835" s="2">
        <v>82608</v>
      </c>
      <c r="N3835" s="2">
        <v>66992</v>
      </c>
      <c r="O3835" s="33">
        <v>2.700322426558395E-2</v>
      </c>
      <c r="P3835" s="2">
        <v>1809</v>
      </c>
      <c r="Q3835" s="2">
        <v>93176</v>
      </c>
      <c r="R3835" s="2">
        <v>65550</v>
      </c>
      <c r="S3835" s="35">
        <v>2.759725400457666E-2</v>
      </c>
      <c r="T3835" t="s">
        <v>4388</v>
      </c>
      <c r="U3835" t="s">
        <v>4388</v>
      </c>
      <c r="V3835" s="5" t="s">
        <v>4390</v>
      </c>
      <c r="W3835" s="5">
        <v>0</v>
      </c>
      <c r="X3835" s="4">
        <v>-1.4537477844254014E-3</v>
      </c>
      <c r="Y3835" s="6">
        <v>-8</v>
      </c>
      <c r="Z3835" s="4">
        <v>5.9402973899271017E-4</v>
      </c>
      <c r="AA3835" s="5">
        <v>220</v>
      </c>
      <c r="AC3835" s="16" t="str">
        <f t="shared" si="354"/>
        <v/>
      </c>
      <c r="AD3835" s="16" t="str">
        <f t="shared" si="355"/>
        <v/>
      </c>
      <c r="AE3835" s="16" t="str">
        <f t="shared" si="356"/>
        <v/>
      </c>
      <c r="AF3835" s="16" t="str">
        <f t="shared" si="357"/>
        <v/>
      </c>
      <c r="AG3835" s="16" t="str">
        <f t="shared" si="358"/>
        <v/>
      </c>
      <c r="AH3835" s="16">
        <f t="shared" si="359"/>
        <v>2.6143506220151259E-2</v>
      </c>
      <c r="AI3835" s="17" t="str">
        <f>IF('Peer Comparison Tool'!$D$11="NR","",IF($C3835='Peer Comparison Tool'!$D$9,COUNT('ALLL &lt;50B Database'!$AI$1:AI3834)+1,""))</f>
        <v/>
      </c>
    </row>
    <row r="3836" spans="1:35" x14ac:dyDescent="0.25">
      <c r="A3836" t="s">
        <v>2685</v>
      </c>
      <c r="B3836">
        <v>720858</v>
      </c>
      <c r="C3836" s="5" t="s">
        <v>2642</v>
      </c>
      <c r="D3836" s="5" t="s">
        <v>4390</v>
      </c>
      <c r="E3836" s="5" t="s">
        <v>4388</v>
      </c>
      <c r="F3836" s="2">
        <v>1661</v>
      </c>
      <c r="G3836" s="2">
        <v>98048</v>
      </c>
      <c r="H3836" s="2">
        <v>63344</v>
      </c>
      <c r="I3836" s="2">
        <v>0</v>
      </c>
      <c r="J3836" s="2">
        <v>63344</v>
      </c>
      <c r="K3836" s="33">
        <v>2.622189946956302E-2</v>
      </c>
      <c r="L3836" s="2">
        <v>1662</v>
      </c>
      <c r="M3836" s="2">
        <v>84978</v>
      </c>
      <c r="N3836" s="2">
        <v>58149</v>
      </c>
      <c r="O3836" s="33">
        <v>2.8581746891606048E-2</v>
      </c>
      <c r="P3836" s="2">
        <v>1726</v>
      </c>
      <c r="Q3836" s="2">
        <v>86268</v>
      </c>
      <c r="R3836" s="2">
        <v>58787</v>
      </c>
      <c r="S3836" s="35">
        <v>2.9360232704509499E-2</v>
      </c>
      <c r="T3836" t="s">
        <v>4388</v>
      </c>
      <c r="U3836" t="s">
        <v>4388</v>
      </c>
      <c r="V3836" s="5" t="s">
        <v>4390</v>
      </c>
      <c r="W3836" s="5">
        <v>0</v>
      </c>
      <c r="X3836" s="4">
        <v>-3.138333234946479E-3</v>
      </c>
      <c r="Y3836" s="6">
        <v>-65</v>
      </c>
      <c r="Z3836" s="4">
        <v>7.7848581290345178E-4</v>
      </c>
      <c r="AA3836" s="5">
        <v>217</v>
      </c>
      <c r="AC3836" s="16" t="str">
        <f t="shared" si="354"/>
        <v/>
      </c>
      <c r="AD3836" s="16" t="str">
        <f t="shared" si="355"/>
        <v/>
      </c>
      <c r="AE3836" s="16" t="str">
        <f t="shared" si="356"/>
        <v/>
      </c>
      <c r="AF3836" s="16" t="str">
        <f t="shared" si="357"/>
        <v/>
      </c>
      <c r="AG3836" s="16" t="str">
        <f t="shared" si="358"/>
        <v/>
      </c>
      <c r="AH3836" s="16">
        <f t="shared" si="359"/>
        <v>2.622189946956302E-2</v>
      </c>
      <c r="AI3836" s="17" t="str">
        <f>IF('Peer Comparison Tool'!$D$11="NR","",IF($C3836='Peer Comparison Tool'!$D$9,COUNT('ALLL &lt;50B Database'!$AI$1:AI3835)+1,""))</f>
        <v/>
      </c>
    </row>
    <row r="3837" spans="1:35" x14ac:dyDescent="0.25">
      <c r="A3837" t="s">
        <v>3166</v>
      </c>
      <c r="B3837">
        <v>685023</v>
      </c>
      <c r="C3837" s="5" t="s">
        <v>3064</v>
      </c>
      <c r="D3837" s="5" t="s">
        <v>4390</v>
      </c>
      <c r="E3837" s="5" t="s">
        <v>4388</v>
      </c>
      <c r="F3837" s="2">
        <v>759</v>
      </c>
      <c r="G3837" s="2">
        <v>97965</v>
      </c>
      <c r="H3837" s="2">
        <v>64139</v>
      </c>
      <c r="I3837" s="2">
        <v>0</v>
      </c>
      <c r="J3837" s="2">
        <v>64139</v>
      </c>
      <c r="K3837" s="33">
        <v>1.1833673739846272E-2</v>
      </c>
      <c r="L3837" s="2">
        <v>683</v>
      </c>
      <c r="M3837" s="2">
        <v>98767</v>
      </c>
      <c r="N3837" s="2">
        <v>68160</v>
      </c>
      <c r="O3837" s="33">
        <v>1.0020539906103286E-2</v>
      </c>
      <c r="P3837" s="2">
        <v>696</v>
      </c>
      <c r="Q3837" s="2">
        <v>100738</v>
      </c>
      <c r="R3837" s="2">
        <v>67149</v>
      </c>
      <c r="S3837" s="35">
        <v>1.0365009158736541E-2</v>
      </c>
      <c r="T3837" t="s">
        <v>4388</v>
      </c>
      <c r="U3837" t="s">
        <v>4388</v>
      </c>
      <c r="V3837" s="5" t="s">
        <v>4390</v>
      </c>
      <c r="W3837" s="5">
        <v>0</v>
      </c>
      <c r="X3837" s="4">
        <v>1.4686645811097312E-3</v>
      </c>
      <c r="Y3837" s="6">
        <v>63</v>
      </c>
      <c r="Z3837" s="4">
        <v>3.4446925263325462E-4</v>
      </c>
      <c r="AA3837" s="5">
        <v>3012</v>
      </c>
      <c r="AC3837" s="16" t="str">
        <f t="shared" si="354"/>
        <v/>
      </c>
      <c r="AD3837" s="16" t="str">
        <f t="shared" si="355"/>
        <v/>
      </c>
      <c r="AE3837" s="16" t="str">
        <f t="shared" si="356"/>
        <v/>
      </c>
      <c r="AF3837" s="16" t="str">
        <f t="shared" si="357"/>
        <v/>
      </c>
      <c r="AG3837" s="16" t="str">
        <f t="shared" si="358"/>
        <v/>
      </c>
      <c r="AH3837" s="16">
        <f t="shared" si="359"/>
        <v>1.1833673739846272E-2</v>
      </c>
      <c r="AI3837" s="17" t="str">
        <f>IF('Peer Comparison Tool'!$D$11="NR","",IF($C3837='Peer Comparison Tool'!$D$9,COUNT('ALLL &lt;50B Database'!$AI$1:AI3836)+1,""))</f>
        <v/>
      </c>
    </row>
    <row r="3838" spans="1:35" x14ac:dyDescent="0.25">
      <c r="A3838" t="s">
        <v>2791</v>
      </c>
      <c r="B3838">
        <v>398051</v>
      </c>
      <c r="C3838" s="5" t="s">
        <v>2711</v>
      </c>
      <c r="D3838" s="5" t="s">
        <v>4387</v>
      </c>
      <c r="E3838" s="5" t="s">
        <v>4388</v>
      </c>
      <c r="F3838" s="2">
        <v>655</v>
      </c>
      <c r="G3838" s="2">
        <v>97954</v>
      </c>
      <c r="H3838" s="2">
        <v>64170</v>
      </c>
      <c r="I3838" s="2">
        <v>3406</v>
      </c>
      <c r="J3838" s="2">
        <v>60764</v>
      </c>
      <c r="K3838" s="33">
        <v>1.0779408860509512E-2</v>
      </c>
      <c r="L3838" s="2">
        <v>626</v>
      </c>
      <c r="M3838" s="2">
        <v>80354</v>
      </c>
      <c r="N3838" s="2">
        <v>57255</v>
      </c>
      <c r="O3838" s="33">
        <v>1.0933542922015545E-2</v>
      </c>
      <c r="P3838" s="2">
        <v>640</v>
      </c>
      <c r="Q3838" s="2">
        <v>82708</v>
      </c>
      <c r="R3838" s="2">
        <v>60328</v>
      </c>
      <c r="S3838" s="35">
        <v>1.0608672589842195E-2</v>
      </c>
      <c r="T3838" t="s">
        <v>4388</v>
      </c>
      <c r="U3838" t="s">
        <v>4388</v>
      </c>
      <c r="V3838" s="5" t="s">
        <v>4387</v>
      </c>
      <c r="W3838" s="5">
        <v>0</v>
      </c>
      <c r="X3838" s="4">
        <v>1.7073627066731614E-4</v>
      </c>
      <c r="Y3838" s="6">
        <v>15</v>
      </c>
      <c r="Z3838" s="4">
        <v>-3.2487033217334926E-4</v>
      </c>
      <c r="AA3838" s="5">
        <v>3473</v>
      </c>
      <c r="AC3838" s="16" t="str">
        <f t="shared" si="354"/>
        <v/>
      </c>
      <c r="AD3838" s="16" t="str">
        <f t="shared" si="355"/>
        <v/>
      </c>
      <c r="AE3838" s="16" t="str">
        <f t="shared" si="356"/>
        <v/>
      </c>
      <c r="AF3838" s="16" t="str">
        <f t="shared" si="357"/>
        <v/>
      </c>
      <c r="AG3838" s="16" t="str">
        <f t="shared" si="358"/>
        <v/>
      </c>
      <c r="AH3838" s="16">
        <f t="shared" si="359"/>
        <v>1.0779408860509512E-2</v>
      </c>
      <c r="AI3838" s="17" t="str">
        <f>IF('Peer Comparison Tool'!$D$11="NR","",IF($C3838='Peer Comparison Tool'!$D$9,COUNT('ALLL &lt;50B Database'!$AI$1:AI3837)+1,""))</f>
        <v/>
      </c>
    </row>
    <row r="3839" spans="1:35" x14ac:dyDescent="0.25">
      <c r="A3839" t="s">
        <v>3168</v>
      </c>
      <c r="B3839">
        <v>538222</v>
      </c>
      <c r="C3839" s="5" t="s">
        <v>3064</v>
      </c>
      <c r="D3839" s="5" t="s">
        <v>4387</v>
      </c>
      <c r="E3839" s="5" t="s">
        <v>4388</v>
      </c>
      <c r="F3839" s="2">
        <v>471</v>
      </c>
      <c r="G3839" s="2">
        <v>97848</v>
      </c>
      <c r="H3839" s="2">
        <v>51158</v>
      </c>
      <c r="I3839" s="2">
        <v>1799</v>
      </c>
      <c r="J3839" s="2">
        <v>49359</v>
      </c>
      <c r="K3839" s="33">
        <v>9.5423327052817121E-3</v>
      </c>
      <c r="L3839" s="2">
        <v>471</v>
      </c>
      <c r="M3839" s="2">
        <v>95605</v>
      </c>
      <c r="N3839" s="2">
        <v>48970</v>
      </c>
      <c r="O3839" s="33">
        <v>9.6181335511537677E-3</v>
      </c>
      <c r="P3839" s="2">
        <v>471</v>
      </c>
      <c r="Q3839" s="2">
        <v>96811</v>
      </c>
      <c r="R3839" s="2">
        <v>48726</v>
      </c>
      <c r="S3839" s="35">
        <v>9.6662972540327539E-3</v>
      </c>
      <c r="T3839" t="s">
        <v>4388</v>
      </c>
      <c r="U3839" t="s">
        <v>4388</v>
      </c>
      <c r="V3839" s="5" t="s">
        <v>4387</v>
      </c>
      <c r="W3839" s="5">
        <v>0</v>
      </c>
      <c r="X3839" s="4">
        <v>-1.2396454875104185E-4</v>
      </c>
      <c r="Y3839" s="6">
        <v>0</v>
      </c>
      <c r="Z3839" s="4">
        <v>4.8163702878986289E-5</v>
      </c>
      <c r="AA3839" s="5">
        <v>3936</v>
      </c>
      <c r="AC3839" s="16" t="str">
        <f t="shared" si="354"/>
        <v/>
      </c>
      <c r="AD3839" s="16" t="str">
        <f t="shared" si="355"/>
        <v/>
      </c>
      <c r="AE3839" s="16" t="str">
        <f t="shared" si="356"/>
        <v/>
      </c>
      <c r="AF3839" s="16" t="str">
        <f t="shared" si="357"/>
        <v/>
      </c>
      <c r="AG3839" s="16" t="str">
        <f t="shared" si="358"/>
        <v/>
      </c>
      <c r="AH3839" s="16">
        <f t="shared" si="359"/>
        <v>9.5423327052817121E-3</v>
      </c>
      <c r="AI3839" s="17" t="str">
        <f>IF('Peer Comparison Tool'!$D$11="NR","",IF($C3839='Peer Comparison Tool'!$D$9,COUNT('ALLL &lt;50B Database'!$AI$1:AI3838)+1,""))</f>
        <v/>
      </c>
    </row>
    <row r="3840" spans="1:35" x14ac:dyDescent="0.25">
      <c r="A3840" t="s">
        <v>869</v>
      </c>
      <c r="B3840">
        <v>675042</v>
      </c>
      <c r="C3840" s="5" t="s">
        <v>716</v>
      </c>
      <c r="D3840" s="5" t="s">
        <v>4387</v>
      </c>
      <c r="E3840" s="5" t="s">
        <v>4388</v>
      </c>
      <c r="F3840" s="2">
        <v>756</v>
      </c>
      <c r="G3840" s="2">
        <v>97808</v>
      </c>
      <c r="H3840" s="2">
        <v>69425</v>
      </c>
      <c r="I3840" s="2">
        <v>1080</v>
      </c>
      <c r="J3840" s="2">
        <v>68345</v>
      </c>
      <c r="K3840" s="33">
        <v>1.1061526080913014E-2</v>
      </c>
      <c r="L3840" s="2">
        <v>687</v>
      </c>
      <c r="M3840" s="2">
        <v>94590</v>
      </c>
      <c r="N3840" s="2">
        <v>65605</v>
      </c>
      <c r="O3840" s="33">
        <v>1.0471762822955567E-2</v>
      </c>
      <c r="P3840" s="2">
        <v>750</v>
      </c>
      <c r="Q3840" s="2">
        <v>96228</v>
      </c>
      <c r="R3840" s="2">
        <v>66280</v>
      </c>
      <c r="S3840" s="35">
        <v>1.1315630657815328E-2</v>
      </c>
      <c r="T3840" t="s">
        <v>4388</v>
      </c>
      <c r="U3840" t="s">
        <v>4388</v>
      </c>
      <c r="V3840" s="5" t="s">
        <v>4387</v>
      </c>
      <c r="W3840" s="5">
        <v>0</v>
      </c>
      <c r="X3840" s="4">
        <v>-2.541045769023139E-4</v>
      </c>
      <c r="Y3840" s="6">
        <v>6</v>
      </c>
      <c r="Z3840" s="4">
        <v>8.4386783485976107E-4</v>
      </c>
      <c r="AA3840" s="5">
        <v>3348</v>
      </c>
      <c r="AC3840" s="16" t="str">
        <f t="shared" si="354"/>
        <v/>
      </c>
      <c r="AD3840" s="16" t="str">
        <f t="shared" si="355"/>
        <v/>
      </c>
      <c r="AE3840" s="16" t="str">
        <f t="shared" si="356"/>
        <v/>
      </c>
      <c r="AF3840" s="16" t="str">
        <f t="shared" si="357"/>
        <v/>
      </c>
      <c r="AG3840" s="16" t="str">
        <f t="shared" si="358"/>
        <v/>
      </c>
      <c r="AH3840" s="16">
        <f t="shared" si="359"/>
        <v>1.1061526080913014E-2</v>
      </c>
      <c r="AI3840" s="17" t="str">
        <f>IF('Peer Comparison Tool'!$D$11="NR","",IF($C3840='Peer Comparison Tool'!$D$9,COUNT('ALLL &lt;50B Database'!$AI$1:AI3839)+1,""))</f>
        <v/>
      </c>
    </row>
    <row r="3841" spans="1:35" x14ac:dyDescent="0.25">
      <c r="A3841" t="s">
        <v>2201</v>
      </c>
      <c r="B3841">
        <v>989851</v>
      </c>
      <c r="C3841" s="5" t="s">
        <v>2041</v>
      </c>
      <c r="D3841" s="5" t="s">
        <v>4390</v>
      </c>
      <c r="E3841" s="5" t="s">
        <v>4388</v>
      </c>
      <c r="F3841" s="2">
        <v>467</v>
      </c>
      <c r="G3841" s="2">
        <v>97298</v>
      </c>
      <c r="H3841" s="2">
        <v>42813</v>
      </c>
      <c r="I3841" s="2">
        <v>2693</v>
      </c>
      <c r="J3841" s="2">
        <v>40120</v>
      </c>
      <c r="K3841" s="33">
        <v>1.1640079760717846E-2</v>
      </c>
      <c r="L3841" s="2">
        <v>466</v>
      </c>
      <c r="M3841" s="2">
        <v>88686</v>
      </c>
      <c r="N3841" s="2">
        <v>43594</v>
      </c>
      <c r="O3841" s="33">
        <v>1.06895444327201E-2</v>
      </c>
      <c r="P3841" s="2">
        <v>466</v>
      </c>
      <c r="Q3841" s="2">
        <v>86496</v>
      </c>
      <c r="R3841" s="2">
        <v>42696</v>
      </c>
      <c r="S3841" s="35">
        <v>1.0914371369683342E-2</v>
      </c>
      <c r="T3841" t="s">
        <v>4388</v>
      </c>
      <c r="U3841" t="s">
        <v>4388</v>
      </c>
      <c r="V3841" s="5" t="s">
        <v>4390</v>
      </c>
      <c r="W3841" s="5">
        <v>0</v>
      </c>
      <c r="X3841" s="4">
        <v>7.2570839103450364E-4</v>
      </c>
      <c r="Y3841" s="6">
        <v>1</v>
      </c>
      <c r="Z3841" s="4">
        <v>2.2482693696324225E-4</v>
      </c>
      <c r="AA3841" s="5">
        <v>3099</v>
      </c>
      <c r="AC3841" s="16" t="str">
        <f t="shared" si="354"/>
        <v/>
      </c>
      <c r="AD3841" s="16" t="str">
        <f t="shared" si="355"/>
        <v/>
      </c>
      <c r="AE3841" s="16" t="str">
        <f t="shared" si="356"/>
        <v/>
      </c>
      <c r="AF3841" s="16" t="str">
        <f t="shared" si="357"/>
        <v/>
      </c>
      <c r="AG3841" s="16" t="str">
        <f t="shared" si="358"/>
        <v/>
      </c>
      <c r="AH3841" s="16">
        <f t="shared" si="359"/>
        <v>1.1640079760717846E-2</v>
      </c>
      <c r="AI3841" s="17" t="str">
        <f>IF('Peer Comparison Tool'!$D$11="NR","",IF($C3841='Peer Comparison Tool'!$D$9,COUNT('ALLL &lt;50B Database'!$AI$1:AI3840)+1,""))</f>
        <v/>
      </c>
    </row>
    <row r="3842" spans="1:35" x14ac:dyDescent="0.25">
      <c r="A3842" t="s">
        <v>2905</v>
      </c>
      <c r="B3842">
        <v>927077</v>
      </c>
      <c r="C3842" s="5" t="s">
        <v>2850</v>
      </c>
      <c r="D3842" s="5" t="s">
        <v>4387</v>
      </c>
      <c r="E3842" s="5" t="s">
        <v>4388</v>
      </c>
      <c r="F3842" s="2">
        <v>706</v>
      </c>
      <c r="G3842" s="2">
        <v>97100</v>
      </c>
      <c r="H3842" s="2">
        <v>70406</v>
      </c>
      <c r="I3842" s="2">
        <v>0</v>
      </c>
      <c r="J3842" s="2">
        <v>70406</v>
      </c>
      <c r="K3842" s="33">
        <v>1.0027554469789507E-2</v>
      </c>
      <c r="L3842" s="2">
        <v>676</v>
      </c>
      <c r="M3842" s="2">
        <v>93048</v>
      </c>
      <c r="N3842" s="2">
        <v>69004</v>
      </c>
      <c r="O3842" s="33">
        <v>9.7965335342878671E-3</v>
      </c>
      <c r="P3842" s="2">
        <v>690</v>
      </c>
      <c r="Q3842" s="2">
        <v>91193</v>
      </c>
      <c r="R3842" s="2">
        <v>69202</v>
      </c>
      <c r="S3842" s="35">
        <v>9.9708100921938672E-3</v>
      </c>
      <c r="T3842" t="s">
        <v>4388</v>
      </c>
      <c r="U3842" t="s">
        <v>4388</v>
      </c>
      <c r="V3842" s="5" t="s">
        <v>4387</v>
      </c>
      <c r="W3842" s="5">
        <v>0</v>
      </c>
      <c r="X3842" s="4">
        <v>5.6744377595639717E-5</v>
      </c>
      <c r="Y3842" s="6">
        <v>16</v>
      </c>
      <c r="Z3842" s="4">
        <v>1.7427655790600016E-4</v>
      </c>
      <c r="AA3842" s="5">
        <v>3771</v>
      </c>
      <c r="AC3842" s="16" t="str">
        <f t="shared" si="354"/>
        <v/>
      </c>
      <c r="AD3842" s="16" t="str">
        <f t="shared" si="355"/>
        <v/>
      </c>
      <c r="AE3842" s="16" t="str">
        <f t="shared" si="356"/>
        <v/>
      </c>
      <c r="AF3842" s="16" t="str">
        <f t="shared" si="357"/>
        <v/>
      </c>
      <c r="AG3842" s="16" t="str">
        <f t="shared" si="358"/>
        <v/>
      </c>
      <c r="AH3842" s="16">
        <f t="shared" si="359"/>
        <v>1.0027554469789507E-2</v>
      </c>
      <c r="AI3842" s="17" t="str">
        <f>IF('Peer Comparison Tool'!$D$11="NR","",IF($C3842='Peer Comparison Tool'!$D$9,COUNT('ALLL &lt;50B Database'!$AI$1:AI3841)+1,""))</f>
        <v/>
      </c>
    </row>
    <row r="3843" spans="1:35" x14ac:dyDescent="0.25">
      <c r="A3843" t="s">
        <v>2593</v>
      </c>
      <c r="B3843">
        <v>445674</v>
      </c>
      <c r="C3843" s="5" t="s">
        <v>2569</v>
      </c>
      <c r="D3843" s="5" t="s">
        <v>4390</v>
      </c>
      <c r="E3843" s="5" t="s">
        <v>4388</v>
      </c>
      <c r="F3843" s="2">
        <v>1114</v>
      </c>
      <c r="G3843" s="2">
        <v>97025</v>
      </c>
      <c r="H3843" s="2">
        <v>60283</v>
      </c>
      <c r="I3843" s="2">
        <v>0</v>
      </c>
      <c r="J3843" s="2">
        <v>60283</v>
      </c>
      <c r="K3843" s="33">
        <v>1.8479505001410015E-2</v>
      </c>
      <c r="L3843" s="2">
        <v>1114</v>
      </c>
      <c r="M3843" s="2">
        <v>89429</v>
      </c>
      <c r="N3843" s="2">
        <v>61988</v>
      </c>
      <c r="O3843" s="33">
        <v>1.7971220236174743E-2</v>
      </c>
      <c r="P3843" s="2">
        <v>1114</v>
      </c>
      <c r="Q3843" s="2">
        <v>90542</v>
      </c>
      <c r="R3843" s="2">
        <v>60183</v>
      </c>
      <c r="S3843" s="35">
        <v>1.8510210524566736E-2</v>
      </c>
      <c r="T3843" t="s">
        <v>4388</v>
      </c>
      <c r="U3843" t="s">
        <v>4388</v>
      </c>
      <c r="V3843" s="5" t="s">
        <v>4390</v>
      </c>
      <c r="W3843" s="5">
        <v>0</v>
      </c>
      <c r="X3843" s="4">
        <v>-3.0705523156721731E-5</v>
      </c>
      <c r="Y3843" s="6">
        <v>0</v>
      </c>
      <c r="Z3843" s="4">
        <v>5.3899028839199392E-4</v>
      </c>
      <c r="AA3843" s="5">
        <v>757</v>
      </c>
      <c r="AC3843" s="16" t="str">
        <f t="shared" ref="AC3843:AC3906" si="360">IF(AND($G3843&gt;=10000000,$G3843&lt;50000000),$K3843,"")</f>
        <v/>
      </c>
      <c r="AD3843" s="16" t="str">
        <f t="shared" ref="AD3843:AD3906" si="361">IF(AND($G3843&gt;=5000000,$G3843&lt;9999999),$K3843,"")</f>
        <v/>
      </c>
      <c r="AE3843" s="16" t="str">
        <f t="shared" ref="AE3843:AE3906" si="362">IF(AND($G3843&gt;=1000000,$G3843&lt;4999999),$K3843,"")</f>
        <v/>
      </c>
      <c r="AF3843" s="16" t="str">
        <f t="shared" ref="AF3843:AF3906" si="363">IF(AND($G3843&gt;=500000,$G3843&lt;999999),$K3843,"")</f>
        <v/>
      </c>
      <c r="AG3843" s="16" t="str">
        <f t="shared" ref="AG3843:AG3906" si="364">IF(AND($G3843&gt;=100000,$G3843&lt;499999),$K3843,"")</f>
        <v/>
      </c>
      <c r="AH3843" s="16">
        <f t="shared" ref="AH3843:AH3906" si="365">IF(AND($G3843&gt;=0,$G3843&lt;99999),$K3843,"")</f>
        <v>1.8479505001410015E-2</v>
      </c>
      <c r="AI3843" s="17" t="str">
        <f>IF('Peer Comparison Tool'!$D$11="NR","",IF($C3843='Peer Comparison Tool'!$D$9,COUNT('ALLL &lt;50B Database'!$AI$1:AI3842)+1,""))</f>
        <v/>
      </c>
    </row>
    <row r="3844" spans="1:35" x14ac:dyDescent="0.25">
      <c r="A3844" t="s">
        <v>1500</v>
      </c>
      <c r="B3844">
        <v>198073</v>
      </c>
      <c r="C3844" s="5" t="s">
        <v>1389</v>
      </c>
      <c r="D3844" s="5" t="s">
        <v>4390</v>
      </c>
      <c r="E3844" s="5" t="s">
        <v>4388</v>
      </c>
      <c r="F3844" s="2">
        <v>897</v>
      </c>
      <c r="G3844" s="2">
        <v>97016</v>
      </c>
      <c r="H3844" s="2">
        <v>75150</v>
      </c>
      <c r="I3844" s="2">
        <v>0</v>
      </c>
      <c r="J3844" s="2">
        <v>75150</v>
      </c>
      <c r="K3844" s="33">
        <v>1.1936127744510978E-2</v>
      </c>
      <c r="L3844" s="2">
        <v>939</v>
      </c>
      <c r="M3844" s="2">
        <v>96953</v>
      </c>
      <c r="N3844" s="2">
        <v>79249</v>
      </c>
      <c r="O3844" s="33">
        <v>1.1848729952428421E-2</v>
      </c>
      <c r="P3844" s="2">
        <v>942</v>
      </c>
      <c r="Q3844" s="2">
        <v>96902</v>
      </c>
      <c r="R3844" s="2">
        <v>77691</v>
      </c>
      <c r="S3844" s="35">
        <v>1.212495655867475E-2</v>
      </c>
      <c r="T3844" t="s">
        <v>4388</v>
      </c>
      <c r="U3844" t="s">
        <v>4388</v>
      </c>
      <c r="V3844" s="5" t="s">
        <v>4390</v>
      </c>
      <c r="W3844" s="5">
        <v>0</v>
      </c>
      <c r="X3844" s="4">
        <v>-1.8882881416377138E-4</v>
      </c>
      <c r="Y3844" s="6">
        <v>-45</v>
      </c>
      <c r="Z3844" s="4">
        <v>2.7622660624632839E-4</v>
      </c>
      <c r="AA3844" s="5">
        <v>2956</v>
      </c>
      <c r="AC3844" s="16" t="str">
        <f t="shared" si="360"/>
        <v/>
      </c>
      <c r="AD3844" s="16" t="str">
        <f t="shared" si="361"/>
        <v/>
      </c>
      <c r="AE3844" s="16" t="str">
        <f t="shared" si="362"/>
        <v/>
      </c>
      <c r="AF3844" s="16" t="str">
        <f t="shared" si="363"/>
        <v/>
      </c>
      <c r="AG3844" s="16" t="str">
        <f t="shared" si="364"/>
        <v/>
      </c>
      <c r="AH3844" s="16">
        <f t="shared" si="365"/>
        <v>1.1936127744510978E-2</v>
      </c>
      <c r="AI3844" s="17" t="str">
        <f>IF('Peer Comparison Tool'!$D$11="NR","",IF($C3844='Peer Comparison Tool'!$D$9,COUNT('ALLL &lt;50B Database'!$AI$1:AI3843)+1,""))</f>
        <v/>
      </c>
    </row>
    <row r="3845" spans="1:35" x14ac:dyDescent="0.25">
      <c r="A3845" t="s">
        <v>767</v>
      </c>
      <c r="B3845">
        <v>136048</v>
      </c>
      <c r="C3845" s="5" t="s">
        <v>716</v>
      </c>
      <c r="D3845" s="5" t="s">
        <v>4390</v>
      </c>
      <c r="E3845" s="5" t="s">
        <v>4388</v>
      </c>
      <c r="F3845" s="2">
        <v>876</v>
      </c>
      <c r="G3845" s="2">
        <v>97006</v>
      </c>
      <c r="H3845" s="2">
        <v>69122</v>
      </c>
      <c r="I3845" s="2">
        <v>1628</v>
      </c>
      <c r="J3845" s="2">
        <v>67494</v>
      </c>
      <c r="K3845" s="33">
        <v>1.2978931460574274E-2</v>
      </c>
      <c r="L3845" s="2">
        <v>863</v>
      </c>
      <c r="M3845" s="2">
        <v>96343</v>
      </c>
      <c r="N3845" s="2">
        <v>65885</v>
      </c>
      <c r="O3845" s="33">
        <v>1.3098580860590422E-2</v>
      </c>
      <c r="P3845" s="2">
        <v>863</v>
      </c>
      <c r="Q3845" s="2">
        <v>97288</v>
      </c>
      <c r="R3845" s="2">
        <v>69065</v>
      </c>
      <c r="S3845" s="35">
        <v>1.2495475276913052E-2</v>
      </c>
      <c r="T3845" t="s">
        <v>4388</v>
      </c>
      <c r="U3845" t="s">
        <v>4388</v>
      </c>
      <c r="V3845" s="5" t="s">
        <v>4390</v>
      </c>
      <c r="W3845" s="5">
        <v>0</v>
      </c>
      <c r="X3845" s="4">
        <v>4.8345618366122181E-4</v>
      </c>
      <c r="Y3845" s="6">
        <v>13</v>
      </c>
      <c r="Z3845" s="4">
        <v>-6.0310558367736994E-4</v>
      </c>
      <c r="AA3845" s="5">
        <v>2437</v>
      </c>
      <c r="AC3845" s="16" t="str">
        <f t="shared" si="360"/>
        <v/>
      </c>
      <c r="AD3845" s="16" t="str">
        <f t="shared" si="361"/>
        <v/>
      </c>
      <c r="AE3845" s="16" t="str">
        <f t="shared" si="362"/>
        <v/>
      </c>
      <c r="AF3845" s="16" t="str">
        <f t="shared" si="363"/>
        <v/>
      </c>
      <c r="AG3845" s="16" t="str">
        <f t="shared" si="364"/>
        <v/>
      </c>
      <c r="AH3845" s="16">
        <f t="shared" si="365"/>
        <v>1.2978931460574274E-2</v>
      </c>
      <c r="AI3845" s="17" t="str">
        <f>IF('Peer Comparison Tool'!$D$11="NR","",IF($C3845='Peer Comparison Tool'!$D$9,COUNT('ALLL &lt;50B Database'!$AI$1:AI3844)+1,""))</f>
        <v/>
      </c>
    </row>
    <row r="3846" spans="1:35" x14ac:dyDescent="0.25">
      <c r="A3846" t="s">
        <v>2595</v>
      </c>
      <c r="B3846">
        <v>3308529</v>
      </c>
      <c r="C3846" s="5" t="s">
        <v>2569</v>
      </c>
      <c r="D3846" s="5" t="s">
        <v>4387</v>
      </c>
      <c r="E3846" s="5" t="s">
        <v>4388</v>
      </c>
      <c r="F3846" s="2">
        <v>1164</v>
      </c>
      <c r="G3846" s="2">
        <v>96983</v>
      </c>
      <c r="H3846" s="2">
        <v>72200</v>
      </c>
      <c r="I3846" s="2">
        <v>5461</v>
      </c>
      <c r="J3846" s="2">
        <v>66739</v>
      </c>
      <c r="K3846" s="33">
        <v>1.7441076432071202E-2</v>
      </c>
      <c r="L3846" s="2">
        <v>996</v>
      </c>
      <c r="M3846" s="2">
        <v>80301</v>
      </c>
      <c r="N3846" s="2">
        <v>66322</v>
      </c>
      <c r="O3846" s="33">
        <v>1.5017641205030005E-2</v>
      </c>
      <c r="P3846" s="2">
        <v>1034</v>
      </c>
      <c r="Q3846" s="2">
        <v>82067</v>
      </c>
      <c r="R3846" s="2">
        <v>69761</v>
      </c>
      <c r="S3846" s="35">
        <v>1.482203523458666E-2</v>
      </c>
      <c r="T3846" t="s">
        <v>4388</v>
      </c>
      <c r="U3846" t="s">
        <v>4388</v>
      </c>
      <c r="V3846" s="5" t="s">
        <v>4387</v>
      </c>
      <c r="W3846" s="5">
        <v>0</v>
      </c>
      <c r="X3846" s="4">
        <v>2.6190411974845416E-3</v>
      </c>
      <c r="Y3846" s="6">
        <v>130</v>
      </c>
      <c r="Z3846" s="4">
        <v>-1.9560597044334521E-4</v>
      </c>
      <c r="AA3846" s="5">
        <v>946</v>
      </c>
      <c r="AC3846" s="16" t="str">
        <f t="shared" si="360"/>
        <v/>
      </c>
      <c r="AD3846" s="16" t="str">
        <f t="shared" si="361"/>
        <v/>
      </c>
      <c r="AE3846" s="16" t="str">
        <f t="shared" si="362"/>
        <v/>
      </c>
      <c r="AF3846" s="16" t="str">
        <f t="shared" si="363"/>
        <v/>
      </c>
      <c r="AG3846" s="16" t="str">
        <f t="shared" si="364"/>
        <v/>
      </c>
      <c r="AH3846" s="16">
        <f t="shared" si="365"/>
        <v>1.7441076432071202E-2</v>
      </c>
      <c r="AI3846" s="17" t="str">
        <f>IF('Peer Comparison Tool'!$D$11="NR","",IF($C3846='Peer Comparison Tool'!$D$9,COUNT('ALLL &lt;50B Database'!$AI$1:AI3845)+1,""))</f>
        <v/>
      </c>
    </row>
    <row r="3847" spans="1:35" x14ac:dyDescent="0.25">
      <c r="A3847" t="s">
        <v>1509</v>
      </c>
      <c r="B3847">
        <v>870856</v>
      </c>
      <c r="C3847" s="5" t="s">
        <v>1389</v>
      </c>
      <c r="D3847" s="5" t="s">
        <v>4390</v>
      </c>
      <c r="E3847" s="5" t="s">
        <v>4388</v>
      </c>
      <c r="F3847" s="2">
        <v>1073</v>
      </c>
      <c r="G3847" s="2">
        <v>96966</v>
      </c>
      <c r="H3847" s="2">
        <v>55221</v>
      </c>
      <c r="I3847" s="2">
        <v>1584</v>
      </c>
      <c r="J3847" s="2">
        <v>53637</v>
      </c>
      <c r="K3847" s="33">
        <v>2.0004847400115593E-2</v>
      </c>
      <c r="L3847" s="2">
        <v>1209</v>
      </c>
      <c r="M3847" s="2">
        <v>86586</v>
      </c>
      <c r="N3847" s="2">
        <v>57758</v>
      </c>
      <c r="O3847" s="33">
        <v>2.0932165241178712E-2</v>
      </c>
      <c r="P3847" s="2">
        <v>1044</v>
      </c>
      <c r="Q3847" s="2">
        <v>88303</v>
      </c>
      <c r="R3847" s="2">
        <v>55304</v>
      </c>
      <c r="S3847" s="35">
        <v>1.8877477216837843E-2</v>
      </c>
      <c r="T3847" t="s">
        <v>4388</v>
      </c>
      <c r="U3847" t="s">
        <v>4388</v>
      </c>
      <c r="V3847" s="5" t="s">
        <v>4390</v>
      </c>
      <c r="W3847" s="5">
        <v>0</v>
      </c>
      <c r="X3847" s="4">
        <v>1.1273701832777497E-3</v>
      </c>
      <c r="Y3847" s="6">
        <v>29</v>
      </c>
      <c r="Z3847" s="4">
        <v>-2.0546880243408686E-3</v>
      </c>
      <c r="AA3847" s="5">
        <v>552</v>
      </c>
      <c r="AC3847" s="16" t="str">
        <f t="shared" si="360"/>
        <v/>
      </c>
      <c r="AD3847" s="16" t="str">
        <f t="shared" si="361"/>
        <v/>
      </c>
      <c r="AE3847" s="16" t="str">
        <f t="shared" si="362"/>
        <v/>
      </c>
      <c r="AF3847" s="16" t="str">
        <f t="shared" si="363"/>
        <v/>
      </c>
      <c r="AG3847" s="16" t="str">
        <f t="shared" si="364"/>
        <v/>
      </c>
      <c r="AH3847" s="16">
        <f t="shared" si="365"/>
        <v>2.0004847400115593E-2</v>
      </c>
      <c r="AI3847" s="17" t="str">
        <f>IF('Peer Comparison Tool'!$D$11="NR","",IF($C3847='Peer Comparison Tool'!$D$9,COUNT('ALLL &lt;50B Database'!$AI$1:AI3846)+1,""))</f>
        <v/>
      </c>
    </row>
    <row r="3848" spans="1:35" x14ac:dyDescent="0.25">
      <c r="A3848" t="s">
        <v>2200</v>
      </c>
      <c r="B3848">
        <v>875655</v>
      </c>
      <c r="C3848" s="5" t="s">
        <v>2041</v>
      </c>
      <c r="D3848" s="5" t="s">
        <v>4390</v>
      </c>
      <c r="E3848" s="5" t="s">
        <v>4388</v>
      </c>
      <c r="F3848" s="2">
        <v>791</v>
      </c>
      <c r="G3848" s="2">
        <v>96929</v>
      </c>
      <c r="H3848" s="2">
        <v>65291</v>
      </c>
      <c r="I3848" s="2">
        <v>10482</v>
      </c>
      <c r="J3848" s="2">
        <v>54809</v>
      </c>
      <c r="K3848" s="33">
        <v>1.4431936360816654E-2</v>
      </c>
      <c r="L3848" s="2">
        <v>748</v>
      </c>
      <c r="M3848" s="2">
        <v>84999</v>
      </c>
      <c r="N3848" s="2">
        <v>52411</v>
      </c>
      <c r="O3848" s="33">
        <v>1.4271813168991242E-2</v>
      </c>
      <c r="P3848" s="2">
        <v>716</v>
      </c>
      <c r="Q3848" s="2">
        <v>87223</v>
      </c>
      <c r="R3848" s="2">
        <v>54227</v>
      </c>
      <c r="S3848" s="35">
        <v>1.3203754587198259E-2</v>
      </c>
      <c r="T3848" t="s">
        <v>4388</v>
      </c>
      <c r="U3848" t="s">
        <v>4388</v>
      </c>
      <c r="V3848" s="5" t="s">
        <v>4390</v>
      </c>
      <c r="W3848" s="5">
        <v>0</v>
      </c>
      <c r="X3848" s="4">
        <v>1.2281817736183951E-3</v>
      </c>
      <c r="Y3848" s="6">
        <v>75</v>
      </c>
      <c r="Z3848" s="4">
        <v>-1.0680585817929838E-3</v>
      </c>
      <c r="AA3848" s="5">
        <v>1797</v>
      </c>
      <c r="AC3848" s="16" t="str">
        <f t="shared" si="360"/>
        <v/>
      </c>
      <c r="AD3848" s="16" t="str">
        <f t="shared" si="361"/>
        <v/>
      </c>
      <c r="AE3848" s="16" t="str">
        <f t="shared" si="362"/>
        <v/>
      </c>
      <c r="AF3848" s="16" t="str">
        <f t="shared" si="363"/>
        <v/>
      </c>
      <c r="AG3848" s="16" t="str">
        <f t="shared" si="364"/>
        <v/>
      </c>
      <c r="AH3848" s="16">
        <f t="shared" si="365"/>
        <v>1.4431936360816654E-2</v>
      </c>
      <c r="AI3848" s="17" t="str">
        <f>IF('Peer Comparison Tool'!$D$11="NR","",IF($C3848='Peer Comparison Tool'!$D$9,COUNT('ALLL &lt;50B Database'!$AI$1:AI3847)+1,""))</f>
        <v/>
      </c>
    </row>
    <row r="3849" spans="1:35" x14ac:dyDescent="0.25">
      <c r="A3849" t="s">
        <v>4295</v>
      </c>
      <c r="B3849">
        <v>903754</v>
      </c>
      <c r="C3849" s="5" t="s">
        <v>4163</v>
      </c>
      <c r="D3849" s="5" t="s">
        <v>4390</v>
      </c>
      <c r="E3849" s="5" t="s">
        <v>4388</v>
      </c>
      <c r="F3849" s="2">
        <v>850</v>
      </c>
      <c r="G3849" s="2">
        <v>96804</v>
      </c>
      <c r="H3849" s="2">
        <v>63633</v>
      </c>
      <c r="I3849" s="2">
        <v>3488</v>
      </c>
      <c r="J3849" s="2">
        <v>60145</v>
      </c>
      <c r="K3849" s="33">
        <v>1.4132513093357718E-2</v>
      </c>
      <c r="L3849" s="2">
        <v>737</v>
      </c>
      <c r="M3849" s="2">
        <v>89593</v>
      </c>
      <c r="N3849" s="2">
        <v>63099</v>
      </c>
      <c r="O3849" s="33">
        <v>1.1680058321051047E-2</v>
      </c>
      <c r="P3849" s="2">
        <v>785</v>
      </c>
      <c r="Q3849" s="2">
        <v>84162</v>
      </c>
      <c r="R3849" s="2">
        <v>59689</v>
      </c>
      <c r="S3849" s="35">
        <v>1.315150195178341E-2</v>
      </c>
      <c r="T3849" t="s">
        <v>4388</v>
      </c>
      <c r="U3849" t="s">
        <v>4388</v>
      </c>
      <c r="V3849" s="5" t="s">
        <v>4390</v>
      </c>
      <c r="W3849" s="5">
        <v>0</v>
      </c>
      <c r="X3849" s="4">
        <v>9.8101114157430822E-4</v>
      </c>
      <c r="Y3849" s="6">
        <v>65</v>
      </c>
      <c r="Z3849" s="4">
        <v>1.4714436307323633E-3</v>
      </c>
      <c r="AA3849" s="5">
        <v>1924</v>
      </c>
      <c r="AC3849" s="16" t="str">
        <f t="shared" si="360"/>
        <v/>
      </c>
      <c r="AD3849" s="16" t="str">
        <f t="shared" si="361"/>
        <v/>
      </c>
      <c r="AE3849" s="16" t="str">
        <f t="shared" si="362"/>
        <v/>
      </c>
      <c r="AF3849" s="16" t="str">
        <f t="shared" si="363"/>
        <v/>
      </c>
      <c r="AG3849" s="16" t="str">
        <f t="shared" si="364"/>
        <v/>
      </c>
      <c r="AH3849" s="16">
        <f t="shared" si="365"/>
        <v>1.4132513093357718E-2</v>
      </c>
      <c r="AI3849" s="17" t="str">
        <f>IF('Peer Comparison Tool'!$D$11="NR","",IF($C3849='Peer Comparison Tool'!$D$9,COUNT('ALLL &lt;50B Database'!$AI$1:AI3848)+1,""))</f>
        <v/>
      </c>
    </row>
    <row r="3850" spans="1:35" x14ac:dyDescent="0.25">
      <c r="A3850" t="s">
        <v>2706</v>
      </c>
      <c r="B3850">
        <v>3626184</v>
      </c>
      <c r="C3850" s="5" t="s">
        <v>2642</v>
      </c>
      <c r="D3850" s="5" t="s">
        <v>4390</v>
      </c>
      <c r="E3850" s="5" t="s">
        <v>4388</v>
      </c>
      <c r="F3850" s="2">
        <v>253</v>
      </c>
      <c r="G3850" s="2">
        <v>96760</v>
      </c>
      <c r="H3850" s="2">
        <v>19335</v>
      </c>
      <c r="I3850" s="2">
        <v>4193</v>
      </c>
      <c r="J3850" s="2">
        <v>15142</v>
      </c>
      <c r="K3850" s="33">
        <v>1.6708492933562278E-2</v>
      </c>
      <c r="L3850" s="2">
        <v>357</v>
      </c>
      <c r="M3850" s="2">
        <v>35753</v>
      </c>
      <c r="N3850" s="2">
        <v>14459</v>
      </c>
      <c r="O3850" s="33">
        <v>2.4690504184245107E-2</v>
      </c>
      <c r="P3850" s="2">
        <v>223</v>
      </c>
      <c r="Q3850" s="2">
        <v>39521</v>
      </c>
      <c r="R3850" s="2">
        <v>14954</v>
      </c>
      <c r="S3850" s="35">
        <v>1.4912398020596495E-2</v>
      </c>
      <c r="T3850" t="s">
        <v>4388</v>
      </c>
      <c r="U3850" t="s">
        <v>4388</v>
      </c>
      <c r="V3850" s="5" t="s">
        <v>4390</v>
      </c>
      <c r="W3850" s="5">
        <v>0</v>
      </c>
      <c r="X3850" s="4">
        <v>1.7960949129657827E-3</v>
      </c>
      <c r="Y3850" s="6">
        <v>30</v>
      </c>
      <c r="Z3850" s="4">
        <v>-9.778106163648612E-3</v>
      </c>
      <c r="AA3850" s="5">
        <v>1094</v>
      </c>
      <c r="AC3850" s="16" t="str">
        <f t="shared" si="360"/>
        <v/>
      </c>
      <c r="AD3850" s="16" t="str">
        <f t="shared" si="361"/>
        <v/>
      </c>
      <c r="AE3850" s="16" t="str">
        <f t="shared" si="362"/>
        <v/>
      </c>
      <c r="AF3850" s="16" t="str">
        <f t="shared" si="363"/>
        <v/>
      </c>
      <c r="AG3850" s="16" t="str">
        <f t="shared" si="364"/>
        <v/>
      </c>
      <c r="AH3850" s="16">
        <f t="shared" si="365"/>
        <v>1.6708492933562278E-2</v>
      </c>
      <c r="AI3850" s="17" t="str">
        <f>IF('Peer Comparison Tool'!$D$11="NR","",IF($C3850='Peer Comparison Tool'!$D$9,COUNT('ALLL &lt;50B Database'!$AI$1:AI3849)+1,""))</f>
        <v/>
      </c>
    </row>
    <row r="3851" spans="1:35" x14ac:dyDescent="0.25">
      <c r="A3851" t="s">
        <v>405</v>
      </c>
      <c r="B3851">
        <v>401072</v>
      </c>
      <c r="C3851" s="5" t="s">
        <v>343</v>
      </c>
      <c r="D3851" s="5" t="s">
        <v>4390</v>
      </c>
      <c r="E3851" s="5" t="s">
        <v>4388</v>
      </c>
      <c r="F3851" s="2">
        <v>743</v>
      </c>
      <c r="G3851" s="2">
        <v>96685</v>
      </c>
      <c r="H3851" s="2">
        <v>30203</v>
      </c>
      <c r="I3851" s="2">
        <v>0</v>
      </c>
      <c r="J3851" s="2">
        <v>30203</v>
      </c>
      <c r="K3851" s="33">
        <v>2.4600205277621429E-2</v>
      </c>
      <c r="L3851" s="2">
        <v>743</v>
      </c>
      <c r="M3851" s="2">
        <v>88988</v>
      </c>
      <c r="N3851" s="2">
        <v>30156</v>
      </c>
      <c r="O3851" s="33">
        <v>2.463854622628996E-2</v>
      </c>
      <c r="P3851" s="2">
        <v>744</v>
      </c>
      <c r="Q3851" s="2">
        <v>94212</v>
      </c>
      <c r="R3851" s="2">
        <v>30120</v>
      </c>
      <c r="S3851" s="35">
        <v>2.4701195219123506E-2</v>
      </c>
      <c r="T3851" t="s">
        <v>4388</v>
      </c>
      <c r="U3851" t="s">
        <v>4388</v>
      </c>
      <c r="V3851" s="5" t="s">
        <v>4390</v>
      </c>
      <c r="W3851" s="5">
        <v>0</v>
      </c>
      <c r="X3851" s="4">
        <v>-1.0098994150207694E-4</v>
      </c>
      <c r="Y3851" s="6">
        <v>-1</v>
      </c>
      <c r="Z3851" s="4">
        <v>6.2648992833546496E-5</v>
      </c>
      <c r="AA3851" s="5">
        <v>267</v>
      </c>
      <c r="AC3851" s="16" t="str">
        <f t="shared" si="360"/>
        <v/>
      </c>
      <c r="AD3851" s="16" t="str">
        <f t="shared" si="361"/>
        <v/>
      </c>
      <c r="AE3851" s="16" t="str">
        <f t="shared" si="362"/>
        <v/>
      </c>
      <c r="AF3851" s="16" t="str">
        <f t="shared" si="363"/>
        <v/>
      </c>
      <c r="AG3851" s="16" t="str">
        <f t="shared" si="364"/>
        <v/>
      </c>
      <c r="AH3851" s="16">
        <f t="shared" si="365"/>
        <v>2.4600205277621429E-2</v>
      </c>
      <c r="AI3851" s="17" t="str">
        <f>IF('Peer Comparison Tool'!$D$11="NR","",IF($C3851='Peer Comparison Tool'!$D$9,COUNT('ALLL &lt;50B Database'!$AI$1:AI3850)+1,""))</f>
        <v/>
      </c>
    </row>
    <row r="3852" spans="1:35" x14ac:dyDescent="0.25">
      <c r="A3852" t="s">
        <v>2694</v>
      </c>
      <c r="B3852">
        <v>135854</v>
      </c>
      <c r="C3852" s="5" t="s">
        <v>3557</v>
      </c>
      <c r="D3852" s="5" t="s">
        <v>4390</v>
      </c>
      <c r="E3852" s="5" t="s">
        <v>4388</v>
      </c>
      <c r="F3852" s="2">
        <v>914</v>
      </c>
      <c r="G3852" s="2">
        <v>96580</v>
      </c>
      <c r="H3852" s="2">
        <v>72518</v>
      </c>
      <c r="I3852" s="2">
        <v>3796</v>
      </c>
      <c r="J3852" s="2">
        <v>68722</v>
      </c>
      <c r="K3852" s="33">
        <v>1.3299962166409593E-2</v>
      </c>
      <c r="L3852" s="2">
        <v>855</v>
      </c>
      <c r="M3852" s="2">
        <v>89034</v>
      </c>
      <c r="N3852" s="2">
        <v>68851</v>
      </c>
      <c r="O3852" s="33">
        <v>1.2418120288739452E-2</v>
      </c>
      <c r="P3852" s="2">
        <v>915</v>
      </c>
      <c r="Q3852" s="2">
        <v>91207</v>
      </c>
      <c r="R3852" s="2">
        <v>69934</v>
      </c>
      <c r="S3852" s="35">
        <v>1.3083764692424286E-2</v>
      </c>
      <c r="T3852" t="s">
        <v>4388</v>
      </c>
      <c r="U3852" t="s">
        <v>4388</v>
      </c>
      <c r="V3852" s="5" t="s">
        <v>4390</v>
      </c>
      <c r="W3852" s="5">
        <v>0</v>
      </c>
      <c r="X3852" s="4">
        <v>2.1619747398530717E-4</v>
      </c>
      <c r="Y3852" s="6">
        <v>-1</v>
      </c>
      <c r="Z3852" s="4">
        <v>6.6564440368483378E-4</v>
      </c>
      <c r="AA3852" s="5">
        <v>2269</v>
      </c>
      <c r="AC3852" s="16" t="str">
        <f t="shared" si="360"/>
        <v/>
      </c>
      <c r="AD3852" s="16" t="str">
        <f t="shared" si="361"/>
        <v/>
      </c>
      <c r="AE3852" s="16" t="str">
        <f t="shared" si="362"/>
        <v/>
      </c>
      <c r="AF3852" s="16" t="str">
        <f t="shared" si="363"/>
        <v/>
      </c>
      <c r="AG3852" s="16" t="str">
        <f t="shared" si="364"/>
        <v/>
      </c>
      <c r="AH3852" s="16">
        <f t="shared" si="365"/>
        <v>1.3299962166409593E-2</v>
      </c>
      <c r="AI3852" s="17" t="str">
        <f>IF('Peer Comparison Tool'!$D$11="NR","",IF($C3852='Peer Comparison Tool'!$D$9,COUNT('ALLL &lt;50B Database'!$AI$1:AI3851)+1,""))</f>
        <v/>
      </c>
    </row>
    <row r="3853" spans="1:35" x14ac:dyDescent="0.25">
      <c r="A3853" t="s">
        <v>91</v>
      </c>
      <c r="B3853">
        <v>586335</v>
      </c>
      <c r="C3853" s="5" t="s">
        <v>6</v>
      </c>
      <c r="D3853" s="5" t="s">
        <v>4390</v>
      </c>
      <c r="E3853" s="5" t="s">
        <v>4388</v>
      </c>
      <c r="F3853" s="2">
        <v>257</v>
      </c>
      <c r="G3853" s="2">
        <v>96462</v>
      </c>
      <c r="H3853" s="2">
        <v>27297</v>
      </c>
      <c r="I3853" s="2">
        <v>4103</v>
      </c>
      <c r="J3853" s="2">
        <v>23194</v>
      </c>
      <c r="K3853" s="33">
        <v>1.108045184099336E-2</v>
      </c>
      <c r="L3853" s="2">
        <v>259</v>
      </c>
      <c r="M3853" s="2">
        <v>92665</v>
      </c>
      <c r="N3853" s="2">
        <v>25351</v>
      </c>
      <c r="O3853" s="33">
        <v>1.0216559504556032E-2</v>
      </c>
      <c r="P3853" s="2">
        <v>259</v>
      </c>
      <c r="Q3853" s="2">
        <v>87748</v>
      </c>
      <c r="R3853" s="2">
        <v>25266</v>
      </c>
      <c r="S3853" s="35">
        <v>1.0250930103696668E-2</v>
      </c>
      <c r="T3853" t="s">
        <v>4388</v>
      </c>
      <c r="U3853" t="s">
        <v>4388</v>
      </c>
      <c r="V3853" s="5" t="s">
        <v>4390</v>
      </c>
      <c r="W3853" s="5">
        <v>0</v>
      </c>
      <c r="X3853" s="4">
        <v>8.2952173729669218E-4</v>
      </c>
      <c r="Y3853" s="6">
        <v>-2</v>
      </c>
      <c r="Z3853" s="4">
        <v>3.4370599140635255E-5</v>
      </c>
      <c r="AA3853" s="5">
        <v>3334</v>
      </c>
      <c r="AC3853" s="16" t="str">
        <f t="shared" si="360"/>
        <v/>
      </c>
      <c r="AD3853" s="16" t="str">
        <f t="shared" si="361"/>
        <v/>
      </c>
      <c r="AE3853" s="16" t="str">
        <f t="shared" si="362"/>
        <v/>
      </c>
      <c r="AF3853" s="16" t="str">
        <f t="shared" si="363"/>
        <v/>
      </c>
      <c r="AG3853" s="16" t="str">
        <f t="shared" si="364"/>
        <v/>
      </c>
      <c r="AH3853" s="16">
        <f t="shared" si="365"/>
        <v>1.108045184099336E-2</v>
      </c>
      <c r="AI3853" s="17" t="str">
        <f>IF('Peer Comparison Tool'!$D$11="NR","",IF($C3853='Peer Comparison Tool'!$D$9,COUNT('ALLL &lt;50B Database'!$AI$1:AI3852)+1,""))</f>
        <v/>
      </c>
    </row>
    <row r="3854" spans="1:35" x14ac:dyDescent="0.25">
      <c r="A3854" t="s">
        <v>3319</v>
      </c>
      <c r="B3854">
        <v>952257</v>
      </c>
      <c r="C3854" s="5" t="s">
        <v>3209</v>
      </c>
      <c r="D3854" s="5" t="s">
        <v>4390</v>
      </c>
      <c r="E3854" s="5" t="s">
        <v>4388</v>
      </c>
      <c r="F3854" s="2">
        <v>698</v>
      </c>
      <c r="G3854" s="2">
        <v>96453</v>
      </c>
      <c r="H3854" s="2">
        <v>41648</v>
      </c>
      <c r="I3854" s="2">
        <v>1124</v>
      </c>
      <c r="J3854" s="2">
        <v>40524</v>
      </c>
      <c r="K3854" s="33">
        <v>1.7224360872569341E-2</v>
      </c>
      <c r="L3854" s="2">
        <v>490</v>
      </c>
      <c r="M3854" s="2">
        <v>95503</v>
      </c>
      <c r="N3854" s="2">
        <v>48781</v>
      </c>
      <c r="O3854" s="33">
        <v>1.004489452860745E-2</v>
      </c>
      <c r="P3854" s="2">
        <v>700</v>
      </c>
      <c r="Q3854" s="2">
        <v>93351</v>
      </c>
      <c r="R3854" s="2">
        <v>47825</v>
      </c>
      <c r="S3854" s="35">
        <v>1.4636696288552013E-2</v>
      </c>
      <c r="T3854" t="s">
        <v>4388</v>
      </c>
      <c r="U3854" t="s">
        <v>4388</v>
      </c>
      <c r="V3854" s="5" t="s">
        <v>4390</v>
      </c>
      <c r="W3854" s="5">
        <v>0</v>
      </c>
      <c r="X3854" s="4">
        <v>2.5876645840173275E-3</v>
      </c>
      <c r="Y3854" s="6">
        <v>-2</v>
      </c>
      <c r="Z3854" s="4">
        <v>4.5918017599445634E-3</v>
      </c>
      <c r="AA3854" s="5">
        <v>989</v>
      </c>
      <c r="AC3854" s="16" t="str">
        <f t="shared" si="360"/>
        <v/>
      </c>
      <c r="AD3854" s="16" t="str">
        <f t="shared" si="361"/>
        <v/>
      </c>
      <c r="AE3854" s="16" t="str">
        <f t="shared" si="362"/>
        <v/>
      </c>
      <c r="AF3854" s="16" t="str">
        <f t="shared" si="363"/>
        <v/>
      </c>
      <c r="AG3854" s="16" t="str">
        <f t="shared" si="364"/>
        <v/>
      </c>
      <c r="AH3854" s="16">
        <f t="shared" si="365"/>
        <v>1.7224360872569341E-2</v>
      </c>
      <c r="AI3854" s="17" t="str">
        <f>IF('Peer Comparison Tool'!$D$11="NR","",IF($C3854='Peer Comparison Tool'!$D$9,COUNT('ALLL &lt;50B Database'!$AI$1:AI3853)+1,""))</f>
        <v/>
      </c>
    </row>
    <row r="3855" spans="1:35" x14ac:dyDescent="0.25">
      <c r="A3855" t="s">
        <v>4354</v>
      </c>
      <c r="B3855">
        <v>917630</v>
      </c>
      <c r="C3855" s="5" t="s">
        <v>4315</v>
      </c>
      <c r="D3855" s="5" t="s">
        <v>4387</v>
      </c>
      <c r="E3855" s="5" t="s">
        <v>4388</v>
      </c>
      <c r="F3855" s="2">
        <v>971</v>
      </c>
      <c r="G3855" s="2">
        <v>96312</v>
      </c>
      <c r="H3855" s="2">
        <v>73838</v>
      </c>
      <c r="I3855" s="2">
        <v>0</v>
      </c>
      <c r="J3855" s="2">
        <v>73838</v>
      </c>
      <c r="K3855" s="33">
        <v>1.3150410357810342E-2</v>
      </c>
      <c r="L3855" s="2">
        <v>865</v>
      </c>
      <c r="M3855" s="2">
        <v>87342</v>
      </c>
      <c r="N3855" s="2">
        <v>68893</v>
      </c>
      <c r="O3855" s="33">
        <v>1.2555702320990521E-2</v>
      </c>
      <c r="P3855" s="2">
        <v>927</v>
      </c>
      <c r="Q3855" s="2">
        <v>89405</v>
      </c>
      <c r="R3855" s="2">
        <v>69759</v>
      </c>
      <c r="S3855" s="35">
        <v>1.3288607921558509E-2</v>
      </c>
      <c r="T3855" t="s">
        <v>4388</v>
      </c>
      <c r="U3855" t="s">
        <v>4388</v>
      </c>
      <c r="V3855" s="5" t="s">
        <v>4387</v>
      </c>
      <c r="W3855" s="5">
        <v>0</v>
      </c>
      <c r="X3855" s="4">
        <v>-1.3819756374816757E-4</v>
      </c>
      <c r="Y3855" s="6">
        <v>44</v>
      </c>
      <c r="Z3855" s="4">
        <v>7.3290560056798841E-4</v>
      </c>
      <c r="AA3855" s="5">
        <v>2345</v>
      </c>
      <c r="AC3855" s="16" t="str">
        <f t="shared" si="360"/>
        <v/>
      </c>
      <c r="AD3855" s="16" t="str">
        <f t="shared" si="361"/>
        <v/>
      </c>
      <c r="AE3855" s="16" t="str">
        <f t="shared" si="362"/>
        <v/>
      </c>
      <c r="AF3855" s="16" t="str">
        <f t="shared" si="363"/>
        <v/>
      </c>
      <c r="AG3855" s="16" t="str">
        <f t="shared" si="364"/>
        <v/>
      </c>
      <c r="AH3855" s="16">
        <f t="shared" si="365"/>
        <v>1.3150410357810342E-2</v>
      </c>
      <c r="AI3855" s="17" t="str">
        <f>IF('Peer Comparison Tool'!$D$11="NR","",IF($C3855='Peer Comparison Tool'!$D$9,COUNT('ALLL &lt;50B Database'!$AI$1:AI3854)+1,""))</f>
        <v/>
      </c>
    </row>
    <row r="3856" spans="1:35" x14ac:dyDescent="0.25">
      <c r="A3856" t="s">
        <v>518</v>
      </c>
      <c r="B3856">
        <v>3314119</v>
      </c>
      <c r="C3856" s="5" t="s">
        <v>2569</v>
      </c>
      <c r="D3856" s="5" t="s">
        <v>4390</v>
      </c>
      <c r="E3856" s="5" t="s">
        <v>4388</v>
      </c>
      <c r="F3856" s="2">
        <v>1325</v>
      </c>
      <c r="G3856" s="2">
        <v>96095</v>
      </c>
      <c r="H3856" s="2">
        <v>84720</v>
      </c>
      <c r="I3856" s="2">
        <v>11738</v>
      </c>
      <c r="J3856" s="2">
        <v>72982</v>
      </c>
      <c r="K3856" s="33">
        <v>1.8155161546682744E-2</v>
      </c>
      <c r="L3856" s="2">
        <v>1090</v>
      </c>
      <c r="M3856" s="2">
        <v>81253</v>
      </c>
      <c r="N3856" s="2">
        <v>72030</v>
      </c>
      <c r="O3856" s="33">
        <v>1.513258364570318E-2</v>
      </c>
      <c r="P3856" s="2">
        <v>1120</v>
      </c>
      <c r="Q3856" s="2">
        <v>83299</v>
      </c>
      <c r="R3856" s="2">
        <v>72839</v>
      </c>
      <c r="S3856" s="35">
        <v>1.5376378039237222E-2</v>
      </c>
      <c r="T3856" t="s">
        <v>4388</v>
      </c>
      <c r="U3856" t="s">
        <v>4388</v>
      </c>
      <c r="V3856" s="5" t="s">
        <v>4390</v>
      </c>
      <c r="W3856" s="5">
        <v>0</v>
      </c>
      <c r="X3856" s="4">
        <v>2.7787835074455213E-3</v>
      </c>
      <c r="Y3856" s="6">
        <v>205</v>
      </c>
      <c r="Z3856" s="4">
        <v>2.4379439353404246E-4</v>
      </c>
      <c r="AA3856" s="5">
        <v>818</v>
      </c>
      <c r="AC3856" s="16" t="str">
        <f t="shared" si="360"/>
        <v/>
      </c>
      <c r="AD3856" s="16" t="str">
        <f t="shared" si="361"/>
        <v/>
      </c>
      <c r="AE3856" s="16" t="str">
        <f t="shared" si="362"/>
        <v/>
      </c>
      <c r="AF3856" s="16" t="str">
        <f t="shared" si="363"/>
        <v/>
      </c>
      <c r="AG3856" s="16" t="str">
        <f t="shared" si="364"/>
        <v/>
      </c>
      <c r="AH3856" s="16">
        <f t="shared" si="365"/>
        <v>1.8155161546682744E-2</v>
      </c>
      <c r="AI3856" s="17" t="str">
        <f>IF('Peer Comparison Tool'!$D$11="NR","",IF($C3856='Peer Comparison Tool'!$D$9,COUNT('ALLL &lt;50B Database'!$AI$1:AI3855)+1,""))</f>
        <v/>
      </c>
    </row>
    <row r="3857" spans="1:35" x14ac:dyDescent="0.25">
      <c r="A3857" t="s">
        <v>3170</v>
      </c>
      <c r="B3857">
        <v>290922</v>
      </c>
      <c r="C3857" s="5" t="s">
        <v>3064</v>
      </c>
      <c r="D3857" s="5" t="s">
        <v>4390</v>
      </c>
      <c r="E3857" s="5" t="s">
        <v>4388</v>
      </c>
      <c r="F3857" s="2">
        <v>741</v>
      </c>
      <c r="G3857" s="2">
        <v>96076</v>
      </c>
      <c r="H3857" s="2">
        <v>41454</v>
      </c>
      <c r="I3857" s="2">
        <v>1041</v>
      </c>
      <c r="J3857" s="2">
        <v>40413</v>
      </c>
      <c r="K3857" s="33">
        <v>1.8335684062059238E-2</v>
      </c>
      <c r="L3857" s="2">
        <v>599</v>
      </c>
      <c r="M3857" s="2">
        <v>84684</v>
      </c>
      <c r="N3857" s="2">
        <v>41751</v>
      </c>
      <c r="O3857" s="33">
        <v>1.4346961749419176E-2</v>
      </c>
      <c r="P3857" s="2">
        <v>739</v>
      </c>
      <c r="Q3857" s="2">
        <v>86528</v>
      </c>
      <c r="R3857" s="2">
        <v>41322</v>
      </c>
      <c r="S3857" s="35">
        <v>1.7883935917912975E-2</v>
      </c>
      <c r="T3857" t="s">
        <v>4388</v>
      </c>
      <c r="U3857" t="s">
        <v>4388</v>
      </c>
      <c r="V3857" s="5" t="s">
        <v>4390</v>
      </c>
      <c r="W3857" s="5">
        <v>0</v>
      </c>
      <c r="X3857" s="4">
        <v>4.5174814414626271E-4</v>
      </c>
      <c r="Y3857" s="6">
        <v>2</v>
      </c>
      <c r="Z3857" s="4">
        <v>3.5369741684937988E-3</v>
      </c>
      <c r="AA3857" s="5">
        <v>781</v>
      </c>
      <c r="AC3857" s="16" t="str">
        <f t="shared" si="360"/>
        <v/>
      </c>
      <c r="AD3857" s="16" t="str">
        <f t="shared" si="361"/>
        <v/>
      </c>
      <c r="AE3857" s="16" t="str">
        <f t="shared" si="362"/>
        <v/>
      </c>
      <c r="AF3857" s="16" t="str">
        <f t="shared" si="363"/>
        <v/>
      </c>
      <c r="AG3857" s="16" t="str">
        <f t="shared" si="364"/>
        <v/>
      </c>
      <c r="AH3857" s="16">
        <f t="shared" si="365"/>
        <v>1.8335684062059238E-2</v>
      </c>
      <c r="AI3857" s="17" t="str">
        <f>IF('Peer Comparison Tool'!$D$11="NR","",IF($C3857='Peer Comparison Tool'!$D$9,COUNT('ALLL &lt;50B Database'!$AI$1:AI3856)+1,""))</f>
        <v/>
      </c>
    </row>
    <row r="3858" spans="1:35" x14ac:dyDescent="0.25">
      <c r="A3858" t="s">
        <v>156</v>
      </c>
      <c r="B3858">
        <v>271341</v>
      </c>
      <c r="C3858" s="5" t="s">
        <v>1578</v>
      </c>
      <c r="D3858" s="5" t="s">
        <v>4390</v>
      </c>
      <c r="E3858" s="5" t="s">
        <v>4388</v>
      </c>
      <c r="F3858" s="2">
        <v>963</v>
      </c>
      <c r="G3858" s="2">
        <v>96057</v>
      </c>
      <c r="H3858" s="2">
        <v>67226</v>
      </c>
      <c r="I3858" s="2">
        <v>1921</v>
      </c>
      <c r="J3858" s="2">
        <v>65305</v>
      </c>
      <c r="K3858" s="33">
        <v>1.4746190950156956E-2</v>
      </c>
      <c r="L3858" s="2">
        <v>713</v>
      </c>
      <c r="M3858" s="2">
        <v>85717</v>
      </c>
      <c r="N3858" s="2">
        <v>60885</v>
      </c>
      <c r="O3858" s="33">
        <v>1.1710601954504393E-2</v>
      </c>
      <c r="P3858" s="2">
        <v>742</v>
      </c>
      <c r="Q3858" s="2">
        <v>87380</v>
      </c>
      <c r="R3858" s="2">
        <v>61688</v>
      </c>
      <c r="S3858" s="35">
        <v>1.2028271300739204E-2</v>
      </c>
      <c r="T3858" t="s">
        <v>4388</v>
      </c>
      <c r="U3858" t="s">
        <v>4388</v>
      </c>
      <c r="V3858" s="5" t="s">
        <v>4390</v>
      </c>
      <c r="W3858" s="5">
        <v>0</v>
      </c>
      <c r="X3858" s="4">
        <v>2.7179196494177514E-3</v>
      </c>
      <c r="Y3858" s="6">
        <v>221</v>
      </c>
      <c r="Z3858" s="4">
        <v>3.1766934623481125E-4</v>
      </c>
      <c r="AA3858" s="5">
        <v>1687</v>
      </c>
      <c r="AC3858" s="16" t="str">
        <f t="shared" si="360"/>
        <v/>
      </c>
      <c r="AD3858" s="16" t="str">
        <f t="shared" si="361"/>
        <v/>
      </c>
      <c r="AE3858" s="16" t="str">
        <f t="shared" si="362"/>
        <v/>
      </c>
      <c r="AF3858" s="16" t="str">
        <f t="shared" si="363"/>
        <v/>
      </c>
      <c r="AG3858" s="16" t="str">
        <f t="shared" si="364"/>
        <v/>
      </c>
      <c r="AH3858" s="16">
        <f t="shared" si="365"/>
        <v>1.4746190950156956E-2</v>
      </c>
      <c r="AI3858" s="17" t="str">
        <f>IF('Peer Comparison Tool'!$D$11="NR","",IF($C3858='Peer Comparison Tool'!$D$9,COUNT('ALLL &lt;50B Database'!$AI$1:AI3857)+1,""))</f>
        <v/>
      </c>
    </row>
    <row r="3859" spans="1:35" x14ac:dyDescent="0.25">
      <c r="A3859" t="s">
        <v>1203</v>
      </c>
      <c r="B3859">
        <v>598646</v>
      </c>
      <c r="C3859" s="5" t="s">
        <v>926</v>
      </c>
      <c r="D3859" s="5" t="s">
        <v>4390</v>
      </c>
      <c r="E3859" s="5" t="s">
        <v>4388</v>
      </c>
      <c r="F3859" s="2">
        <v>964</v>
      </c>
      <c r="G3859" s="2">
        <v>96023</v>
      </c>
      <c r="H3859" s="2">
        <v>53080</v>
      </c>
      <c r="I3859" s="2">
        <v>607</v>
      </c>
      <c r="J3859" s="2">
        <v>52473</v>
      </c>
      <c r="K3859" s="33">
        <v>1.8371352886246261E-2</v>
      </c>
      <c r="L3859" s="2">
        <v>1063</v>
      </c>
      <c r="M3859" s="2">
        <v>87309</v>
      </c>
      <c r="N3859" s="2">
        <v>52900</v>
      </c>
      <c r="O3859" s="33">
        <v>2.0094517958412099E-2</v>
      </c>
      <c r="P3859" s="2">
        <v>1062</v>
      </c>
      <c r="Q3859" s="2">
        <v>89005</v>
      </c>
      <c r="R3859" s="2">
        <v>54262</v>
      </c>
      <c r="S3859" s="35">
        <v>1.9571707640706204E-2</v>
      </c>
      <c r="T3859" t="s">
        <v>4388</v>
      </c>
      <c r="U3859" t="s">
        <v>4388</v>
      </c>
      <c r="V3859" s="5" t="s">
        <v>4390</v>
      </c>
      <c r="W3859" s="5">
        <v>0</v>
      </c>
      <c r="X3859" s="4">
        <v>-1.2003547544599431E-3</v>
      </c>
      <c r="Y3859" s="6">
        <v>-98</v>
      </c>
      <c r="Z3859" s="4">
        <v>-5.2281031770589487E-4</v>
      </c>
      <c r="AA3859" s="5">
        <v>779</v>
      </c>
      <c r="AC3859" s="16" t="str">
        <f t="shared" si="360"/>
        <v/>
      </c>
      <c r="AD3859" s="16" t="str">
        <f t="shared" si="361"/>
        <v/>
      </c>
      <c r="AE3859" s="16" t="str">
        <f t="shared" si="362"/>
        <v/>
      </c>
      <c r="AF3859" s="16" t="str">
        <f t="shared" si="363"/>
        <v/>
      </c>
      <c r="AG3859" s="16" t="str">
        <f t="shared" si="364"/>
        <v/>
      </c>
      <c r="AH3859" s="16">
        <f t="shared" si="365"/>
        <v>1.8371352886246261E-2</v>
      </c>
      <c r="AI3859" s="17" t="str">
        <f>IF('Peer Comparison Tool'!$D$11="NR","",IF($C3859='Peer Comparison Tool'!$D$9,COUNT('ALLL &lt;50B Database'!$AI$1:AI3858)+1,""))</f>
        <v/>
      </c>
    </row>
    <row r="3860" spans="1:35" x14ac:dyDescent="0.25">
      <c r="A3860" t="s">
        <v>1200</v>
      </c>
      <c r="B3860">
        <v>487843</v>
      </c>
      <c r="C3860" s="5" t="s">
        <v>926</v>
      </c>
      <c r="D3860" s="5" t="s">
        <v>4390</v>
      </c>
      <c r="E3860" s="5" t="s">
        <v>4388</v>
      </c>
      <c r="F3860" s="2">
        <v>331</v>
      </c>
      <c r="G3860" s="2">
        <v>96017</v>
      </c>
      <c r="H3860" s="2">
        <v>50716</v>
      </c>
      <c r="I3860" s="2">
        <v>1618</v>
      </c>
      <c r="J3860" s="2">
        <v>49098</v>
      </c>
      <c r="K3860" s="33">
        <v>6.741618803209907E-3</v>
      </c>
      <c r="L3860" s="2">
        <v>321</v>
      </c>
      <c r="M3860" s="2">
        <v>91398</v>
      </c>
      <c r="N3860" s="2">
        <v>46742</v>
      </c>
      <c r="O3860" s="33">
        <v>6.8674853450857902E-3</v>
      </c>
      <c r="P3860" s="2">
        <v>321</v>
      </c>
      <c r="Q3860" s="2">
        <v>90204</v>
      </c>
      <c r="R3860" s="2">
        <v>47781</v>
      </c>
      <c r="S3860" s="35">
        <v>6.7181515665222574E-3</v>
      </c>
      <c r="T3860" t="s">
        <v>4388</v>
      </c>
      <c r="U3860" t="s">
        <v>4388</v>
      </c>
      <c r="V3860" s="5" t="s">
        <v>4390</v>
      </c>
      <c r="W3860" s="5">
        <v>0</v>
      </c>
      <c r="X3860" s="4">
        <v>2.346723668764962E-5</v>
      </c>
      <c r="Y3860" s="6">
        <v>10</v>
      </c>
      <c r="Z3860" s="4">
        <v>-1.4933377856353285E-4</v>
      </c>
      <c r="AA3860" s="5">
        <v>4502</v>
      </c>
      <c r="AC3860" s="16" t="str">
        <f t="shared" si="360"/>
        <v/>
      </c>
      <c r="AD3860" s="16" t="str">
        <f t="shared" si="361"/>
        <v/>
      </c>
      <c r="AE3860" s="16" t="str">
        <f t="shared" si="362"/>
        <v/>
      </c>
      <c r="AF3860" s="16" t="str">
        <f t="shared" si="363"/>
        <v/>
      </c>
      <c r="AG3860" s="16" t="str">
        <f t="shared" si="364"/>
        <v/>
      </c>
      <c r="AH3860" s="16">
        <f t="shared" si="365"/>
        <v>6.741618803209907E-3</v>
      </c>
      <c r="AI3860" s="17" t="str">
        <f>IF('Peer Comparison Tool'!$D$11="NR","",IF($C3860='Peer Comparison Tool'!$D$9,COUNT('ALLL &lt;50B Database'!$AI$1:AI3859)+1,""))</f>
        <v/>
      </c>
    </row>
    <row r="3861" spans="1:35" x14ac:dyDescent="0.25">
      <c r="A3861" t="s">
        <v>3974</v>
      </c>
      <c r="B3861">
        <v>675051</v>
      </c>
      <c r="C3861" s="5" t="s">
        <v>3704</v>
      </c>
      <c r="D3861" s="5" t="s">
        <v>4390</v>
      </c>
      <c r="E3861" s="5" t="s">
        <v>4388</v>
      </c>
      <c r="F3861" s="2">
        <v>482</v>
      </c>
      <c r="G3861" s="2">
        <v>95742</v>
      </c>
      <c r="H3861" s="2">
        <v>66753</v>
      </c>
      <c r="I3861" s="2">
        <v>0</v>
      </c>
      <c r="J3861" s="2">
        <v>66753</v>
      </c>
      <c r="K3861" s="33">
        <v>7.2206492592093241E-3</v>
      </c>
      <c r="L3861" s="2">
        <v>462</v>
      </c>
      <c r="M3861" s="2">
        <v>90378</v>
      </c>
      <c r="N3861" s="2">
        <v>58257</v>
      </c>
      <c r="O3861" s="33">
        <v>7.9303774653689679E-3</v>
      </c>
      <c r="P3861" s="2">
        <v>462</v>
      </c>
      <c r="Q3861" s="2">
        <v>91285</v>
      </c>
      <c r="R3861" s="2">
        <v>61136</v>
      </c>
      <c r="S3861" s="35">
        <v>7.5569222716566345E-3</v>
      </c>
      <c r="T3861" t="s">
        <v>4388</v>
      </c>
      <c r="U3861" t="s">
        <v>4388</v>
      </c>
      <c r="V3861" s="5" t="s">
        <v>4390</v>
      </c>
      <c r="W3861" s="5">
        <v>0</v>
      </c>
      <c r="X3861" s="4">
        <v>-3.3627301244731032E-4</v>
      </c>
      <c r="Y3861" s="6">
        <v>20</v>
      </c>
      <c r="Z3861" s="4">
        <v>-3.7345519371233347E-4</v>
      </c>
      <c r="AA3861" s="5">
        <v>4423</v>
      </c>
      <c r="AC3861" s="16" t="str">
        <f t="shared" si="360"/>
        <v/>
      </c>
      <c r="AD3861" s="16" t="str">
        <f t="shared" si="361"/>
        <v/>
      </c>
      <c r="AE3861" s="16" t="str">
        <f t="shared" si="362"/>
        <v/>
      </c>
      <c r="AF3861" s="16" t="str">
        <f t="shared" si="363"/>
        <v/>
      </c>
      <c r="AG3861" s="16" t="str">
        <f t="shared" si="364"/>
        <v/>
      </c>
      <c r="AH3861" s="16">
        <f t="shared" si="365"/>
        <v>7.2206492592093241E-3</v>
      </c>
      <c r="AI3861" s="17" t="str">
        <f>IF('Peer Comparison Tool'!$D$11="NR","",IF($C3861='Peer Comparison Tool'!$D$9,COUNT('ALLL &lt;50B Database'!$AI$1:AI3860)+1,""))</f>
        <v/>
      </c>
    </row>
    <row r="3862" spans="1:35" x14ac:dyDescent="0.25">
      <c r="A3862" t="s">
        <v>870</v>
      </c>
      <c r="B3862">
        <v>673244</v>
      </c>
      <c r="C3862" s="5" t="s">
        <v>716</v>
      </c>
      <c r="D3862" s="5" t="s">
        <v>4390</v>
      </c>
      <c r="E3862" s="5" t="s">
        <v>4388</v>
      </c>
      <c r="F3862" s="2">
        <v>786</v>
      </c>
      <c r="G3862" s="2">
        <v>95712</v>
      </c>
      <c r="H3862" s="2">
        <v>69257</v>
      </c>
      <c r="I3862" s="2">
        <v>4851</v>
      </c>
      <c r="J3862" s="2">
        <v>64406</v>
      </c>
      <c r="K3862" s="33">
        <v>1.2203831941123499E-2</v>
      </c>
      <c r="L3862" s="2">
        <v>637</v>
      </c>
      <c r="M3862" s="2">
        <v>92621</v>
      </c>
      <c r="N3862" s="2">
        <v>65682</v>
      </c>
      <c r="O3862" s="33">
        <v>9.6982430498462283E-3</v>
      </c>
      <c r="P3862" s="2">
        <v>652</v>
      </c>
      <c r="Q3862" s="2">
        <v>91075</v>
      </c>
      <c r="R3862" s="2">
        <v>64774</v>
      </c>
      <c r="S3862" s="35">
        <v>1.0065767128786242E-2</v>
      </c>
      <c r="T3862" t="s">
        <v>4388</v>
      </c>
      <c r="U3862" t="s">
        <v>4388</v>
      </c>
      <c r="V3862" s="5" t="s">
        <v>4390</v>
      </c>
      <c r="W3862" s="5">
        <v>0</v>
      </c>
      <c r="X3862" s="4">
        <v>2.1380648123372568E-3</v>
      </c>
      <c r="Y3862" s="6">
        <v>134</v>
      </c>
      <c r="Z3862" s="4">
        <v>3.6752407894001353E-4</v>
      </c>
      <c r="AA3862" s="5">
        <v>2833</v>
      </c>
      <c r="AC3862" s="16" t="str">
        <f t="shared" si="360"/>
        <v/>
      </c>
      <c r="AD3862" s="16" t="str">
        <f t="shared" si="361"/>
        <v/>
      </c>
      <c r="AE3862" s="16" t="str">
        <f t="shared" si="362"/>
        <v/>
      </c>
      <c r="AF3862" s="16" t="str">
        <f t="shared" si="363"/>
        <v/>
      </c>
      <c r="AG3862" s="16" t="str">
        <f t="shared" si="364"/>
        <v/>
      </c>
      <c r="AH3862" s="16">
        <f t="shared" si="365"/>
        <v>1.2203831941123499E-2</v>
      </c>
      <c r="AI3862" s="17" t="str">
        <f>IF('Peer Comparison Tool'!$D$11="NR","",IF($C3862='Peer Comparison Tool'!$D$9,COUNT('ALLL &lt;50B Database'!$AI$1:AI3861)+1,""))</f>
        <v/>
      </c>
    </row>
    <row r="3863" spans="1:35" x14ac:dyDescent="0.25">
      <c r="A3863" t="s">
        <v>4109</v>
      </c>
      <c r="B3863">
        <v>3816154</v>
      </c>
      <c r="C3863" s="5" t="s">
        <v>4058</v>
      </c>
      <c r="D3863" s="5" t="s">
        <v>4390</v>
      </c>
      <c r="E3863" s="5" t="s">
        <v>4388</v>
      </c>
      <c r="F3863" s="2">
        <v>724</v>
      </c>
      <c r="G3863" s="2">
        <v>95597</v>
      </c>
      <c r="H3863" s="2">
        <v>79528</v>
      </c>
      <c r="I3863" s="2">
        <v>11247</v>
      </c>
      <c r="J3863" s="2">
        <v>68281</v>
      </c>
      <c r="K3863" s="33">
        <v>1.0603242483267673E-2</v>
      </c>
      <c r="L3863" s="2">
        <v>610</v>
      </c>
      <c r="M3863" s="2">
        <v>88742</v>
      </c>
      <c r="N3863" s="2">
        <v>70237</v>
      </c>
      <c r="O3863" s="33">
        <v>8.684881187977847E-3</v>
      </c>
      <c r="P3863" s="2">
        <v>614</v>
      </c>
      <c r="Q3863" s="2">
        <v>89716</v>
      </c>
      <c r="R3863" s="2">
        <v>70334</v>
      </c>
      <c r="S3863" s="35">
        <v>8.7297750732220555E-3</v>
      </c>
      <c r="T3863" t="s">
        <v>4388</v>
      </c>
      <c r="U3863" t="s">
        <v>4388</v>
      </c>
      <c r="V3863" s="5" t="s">
        <v>4390</v>
      </c>
      <c r="W3863" s="5">
        <v>0</v>
      </c>
      <c r="X3863" s="4">
        <v>1.8734674100456174E-3</v>
      </c>
      <c r="Y3863" s="6">
        <v>110</v>
      </c>
      <c r="Z3863" s="4">
        <v>4.4893885244208509E-5</v>
      </c>
      <c r="AA3863" s="5">
        <v>3548</v>
      </c>
      <c r="AC3863" s="16" t="str">
        <f t="shared" si="360"/>
        <v/>
      </c>
      <c r="AD3863" s="16" t="str">
        <f t="shared" si="361"/>
        <v/>
      </c>
      <c r="AE3863" s="16" t="str">
        <f t="shared" si="362"/>
        <v/>
      </c>
      <c r="AF3863" s="16" t="str">
        <f t="shared" si="363"/>
        <v/>
      </c>
      <c r="AG3863" s="16" t="str">
        <f t="shared" si="364"/>
        <v/>
      </c>
      <c r="AH3863" s="16">
        <f t="shared" si="365"/>
        <v>1.0603242483267673E-2</v>
      </c>
      <c r="AI3863" s="17" t="str">
        <f>IF('Peer Comparison Tool'!$D$11="NR","",IF($C3863='Peer Comparison Tool'!$D$9,COUNT('ALLL &lt;50B Database'!$AI$1:AI3862)+1,""))</f>
        <v/>
      </c>
    </row>
    <row r="3864" spans="1:35" x14ac:dyDescent="0.25">
      <c r="A3864" t="s">
        <v>3057</v>
      </c>
      <c r="B3864">
        <v>548472</v>
      </c>
      <c r="C3864" s="5" t="s">
        <v>2948</v>
      </c>
      <c r="D3864" s="5" t="s">
        <v>4390</v>
      </c>
      <c r="E3864" s="5" t="s">
        <v>4388</v>
      </c>
      <c r="F3864" s="2">
        <v>439</v>
      </c>
      <c r="G3864" s="2">
        <v>95552</v>
      </c>
      <c r="H3864" s="2">
        <v>76364</v>
      </c>
      <c r="I3864" s="2">
        <v>3320</v>
      </c>
      <c r="J3864" s="2">
        <v>73044</v>
      </c>
      <c r="K3864" s="33">
        <v>6.0100761185039155E-3</v>
      </c>
      <c r="L3864" s="2">
        <v>476</v>
      </c>
      <c r="M3864" s="2">
        <v>86546</v>
      </c>
      <c r="N3864" s="2">
        <v>76988</v>
      </c>
      <c r="O3864" s="33">
        <v>6.1827817322180076E-3</v>
      </c>
      <c r="P3864" s="2">
        <v>485</v>
      </c>
      <c r="Q3864" s="2">
        <v>88903</v>
      </c>
      <c r="R3864" s="2">
        <v>76506</v>
      </c>
      <c r="S3864" s="35">
        <v>6.3393720753927799E-3</v>
      </c>
      <c r="T3864" t="s">
        <v>4388</v>
      </c>
      <c r="U3864" t="s">
        <v>4388</v>
      </c>
      <c r="V3864" s="5" t="s">
        <v>4390</v>
      </c>
      <c r="W3864" s="5">
        <v>0</v>
      </c>
      <c r="X3864" s="4">
        <v>-3.2929595688886443E-4</v>
      </c>
      <c r="Y3864" s="6">
        <v>-46</v>
      </c>
      <c r="Z3864" s="4">
        <v>1.5659034317477231E-4</v>
      </c>
      <c r="AA3864" s="5">
        <v>4581</v>
      </c>
      <c r="AC3864" s="16" t="str">
        <f t="shared" si="360"/>
        <v/>
      </c>
      <c r="AD3864" s="16" t="str">
        <f t="shared" si="361"/>
        <v/>
      </c>
      <c r="AE3864" s="16" t="str">
        <f t="shared" si="362"/>
        <v/>
      </c>
      <c r="AF3864" s="16" t="str">
        <f t="shared" si="363"/>
        <v/>
      </c>
      <c r="AG3864" s="16" t="str">
        <f t="shared" si="364"/>
        <v/>
      </c>
      <c r="AH3864" s="16">
        <f t="shared" si="365"/>
        <v>6.0100761185039155E-3</v>
      </c>
      <c r="AI3864" s="17" t="str">
        <f>IF('Peer Comparison Tool'!$D$11="NR","",IF($C3864='Peer Comparison Tool'!$D$9,COUNT('ALLL &lt;50B Database'!$AI$1:AI3863)+1,""))</f>
        <v/>
      </c>
    </row>
    <row r="3865" spans="1:35" x14ac:dyDescent="0.25">
      <c r="A3865" t="s">
        <v>1198</v>
      </c>
      <c r="B3865">
        <v>593333</v>
      </c>
      <c r="C3865" s="5" t="s">
        <v>926</v>
      </c>
      <c r="D3865" s="5" t="s">
        <v>4390</v>
      </c>
      <c r="E3865" s="5" t="s">
        <v>4388</v>
      </c>
      <c r="F3865" s="2">
        <v>859</v>
      </c>
      <c r="G3865" s="2">
        <v>95493</v>
      </c>
      <c r="H3865" s="2">
        <v>64753</v>
      </c>
      <c r="I3865" s="2">
        <v>3908</v>
      </c>
      <c r="J3865" s="2">
        <v>60845</v>
      </c>
      <c r="K3865" s="33">
        <v>1.4117840414167146E-2</v>
      </c>
      <c r="L3865" s="2">
        <v>777</v>
      </c>
      <c r="M3865" s="2">
        <v>86684</v>
      </c>
      <c r="N3865" s="2">
        <v>62974</v>
      </c>
      <c r="O3865" s="33">
        <v>1.2338425381903642E-2</v>
      </c>
      <c r="P3865" s="2">
        <v>810</v>
      </c>
      <c r="Q3865" s="2">
        <v>91109</v>
      </c>
      <c r="R3865" s="2">
        <v>62813</v>
      </c>
      <c r="S3865" s="35">
        <v>1.2895419737952335E-2</v>
      </c>
      <c r="T3865" t="s">
        <v>4388</v>
      </c>
      <c r="U3865" t="s">
        <v>4388</v>
      </c>
      <c r="V3865" s="5" t="s">
        <v>4390</v>
      </c>
      <c r="W3865" s="5">
        <v>0</v>
      </c>
      <c r="X3865" s="4">
        <v>1.2224206762148117E-3</v>
      </c>
      <c r="Y3865" s="6">
        <v>49</v>
      </c>
      <c r="Z3865" s="4">
        <v>5.5699435604869216E-4</v>
      </c>
      <c r="AA3865" s="5">
        <v>1930</v>
      </c>
      <c r="AC3865" s="16" t="str">
        <f t="shared" si="360"/>
        <v/>
      </c>
      <c r="AD3865" s="16" t="str">
        <f t="shared" si="361"/>
        <v/>
      </c>
      <c r="AE3865" s="16" t="str">
        <f t="shared" si="362"/>
        <v/>
      </c>
      <c r="AF3865" s="16" t="str">
        <f t="shared" si="363"/>
        <v/>
      </c>
      <c r="AG3865" s="16" t="str">
        <f t="shared" si="364"/>
        <v/>
      </c>
      <c r="AH3865" s="16">
        <f t="shared" si="365"/>
        <v>1.4117840414167146E-2</v>
      </c>
      <c r="AI3865" s="17" t="str">
        <f>IF('Peer Comparison Tool'!$D$11="NR","",IF($C3865='Peer Comparison Tool'!$D$9,COUNT('ALLL &lt;50B Database'!$AI$1:AI3864)+1,""))</f>
        <v/>
      </c>
    </row>
    <row r="3866" spans="1:35" x14ac:dyDescent="0.25">
      <c r="A3866" t="s">
        <v>552</v>
      </c>
      <c r="B3866">
        <v>199137</v>
      </c>
      <c r="C3866" s="5" t="s">
        <v>462</v>
      </c>
      <c r="D3866" s="5" t="s">
        <v>4390</v>
      </c>
      <c r="E3866" s="5" t="s">
        <v>4388</v>
      </c>
      <c r="F3866" s="2">
        <v>299</v>
      </c>
      <c r="G3866" s="2">
        <v>95406</v>
      </c>
      <c r="H3866" s="2">
        <v>27317</v>
      </c>
      <c r="I3866" s="2">
        <v>942</v>
      </c>
      <c r="J3866" s="2">
        <v>26375</v>
      </c>
      <c r="K3866" s="33">
        <v>1.133649289099526E-2</v>
      </c>
      <c r="L3866" s="2">
        <v>299</v>
      </c>
      <c r="M3866" s="2">
        <v>88009</v>
      </c>
      <c r="N3866" s="2">
        <v>26947</v>
      </c>
      <c r="O3866" s="33">
        <v>1.1095854826140202E-2</v>
      </c>
      <c r="P3866" s="2">
        <v>299</v>
      </c>
      <c r="Q3866" s="2">
        <v>93762</v>
      </c>
      <c r="R3866" s="2">
        <v>25889</v>
      </c>
      <c r="S3866" s="35">
        <v>1.1549306655336242E-2</v>
      </c>
      <c r="T3866" t="s">
        <v>4388</v>
      </c>
      <c r="U3866" t="s">
        <v>4388</v>
      </c>
      <c r="V3866" s="5" t="s">
        <v>4390</v>
      </c>
      <c r="W3866" s="5">
        <v>0</v>
      </c>
      <c r="X3866" s="4">
        <v>-2.1281376434098206E-4</v>
      </c>
      <c r="Y3866" s="6">
        <v>0</v>
      </c>
      <c r="Z3866" s="4">
        <v>4.534518291960405E-4</v>
      </c>
      <c r="AA3866" s="5">
        <v>3231</v>
      </c>
      <c r="AC3866" s="16" t="str">
        <f t="shared" si="360"/>
        <v/>
      </c>
      <c r="AD3866" s="16" t="str">
        <f t="shared" si="361"/>
        <v/>
      </c>
      <c r="AE3866" s="16" t="str">
        <f t="shared" si="362"/>
        <v/>
      </c>
      <c r="AF3866" s="16" t="str">
        <f t="shared" si="363"/>
        <v/>
      </c>
      <c r="AG3866" s="16" t="str">
        <f t="shared" si="364"/>
        <v/>
      </c>
      <c r="AH3866" s="16">
        <f t="shared" si="365"/>
        <v>1.133649289099526E-2</v>
      </c>
      <c r="AI3866" s="17">
        <f>IF('Peer Comparison Tool'!$D$11="NR","",IF($C3866='Peer Comparison Tool'!$D$9,COUNT('ALLL &lt;50B Database'!$AI$1:AI3865)+1,""))</f>
        <v>92</v>
      </c>
    </row>
    <row r="3867" spans="1:35" x14ac:dyDescent="0.25">
      <c r="A3867" t="s">
        <v>3981</v>
      </c>
      <c r="B3867">
        <v>946461</v>
      </c>
      <c r="C3867" s="5" t="s">
        <v>3704</v>
      </c>
      <c r="D3867" s="5" t="s">
        <v>4387</v>
      </c>
      <c r="E3867" s="5" t="s">
        <v>4388</v>
      </c>
      <c r="F3867" s="2">
        <v>418</v>
      </c>
      <c r="G3867" s="2">
        <v>95361</v>
      </c>
      <c r="H3867" s="2">
        <v>13984</v>
      </c>
      <c r="I3867" s="2">
        <v>0</v>
      </c>
      <c r="J3867" s="2">
        <v>13984</v>
      </c>
      <c r="K3867" s="33">
        <v>2.9891304347826088E-2</v>
      </c>
      <c r="L3867" s="2">
        <v>418</v>
      </c>
      <c r="M3867" s="2">
        <v>90702</v>
      </c>
      <c r="N3867" s="2">
        <v>15104</v>
      </c>
      <c r="O3867" s="33">
        <v>2.7674788135593219E-2</v>
      </c>
      <c r="P3867" s="2">
        <v>418</v>
      </c>
      <c r="Q3867" s="2">
        <v>88353</v>
      </c>
      <c r="R3867" s="2">
        <v>14135</v>
      </c>
      <c r="S3867" s="35">
        <v>2.9571984435797664E-2</v>
      </c>
      <c r="T3867" t="s">
        <v>4388</v>
      </c>
      <c r="U3867" t="s">
        <v>4388</v>
      </c>
      <c r="V3867" s="5" t="s">
        <v>4387</v>
      </c>
      <c r="W3867" s="5">
        <v>0</v>
      </c>
      <c r="X3867" s="4">
        <v>3.1931991202842347E-4</v>
      </c>
      <c r="Y3867" s="6">
        <v>0</v>
      </c>
      <c r="Z3867" s="4">
        <v>1.8971963002044449E-3</v>
      </c>
      <c r="AA3867" s="5">
        <v>147</v>
      </c>
      <c r="AC3867" s="16" t="str">
        <f t="shared" si="360"/>
        <v/>
      </c>
      <c r="AD3867" s="16" t="str">
        <f t="shared" si="361"/>
        <v/>
      </c>
      <c r="AE3867" s="16" t="str">
        <f t="shared" si="362"/>
        <v/>
      </c>
      <c r="AF3867" s="16" t="str">
        <f t="shared" si="363"/>
        <v/>
      </c>
      <c r="AG3867" s="16" t="str">
        <f t="shared" si="364"/>
        <v/>
      </c>
      <c r="AH3867" s="16">
        <f t="shared" si="365"/>
        <v>2.9891304347826088E-2</v>
      </c>
      <c r="AI3867" s="17" t="str">
        <f>IF('Peer Comparison Tool'!$D$11="NR","",IF($C3867='Peer Comparison Tool'!$D$9,COUNT('ALLL &lt;50B Database'!$AI$1:AI3866)+1,""))</f>
        <v/>
      </c>
    </row>
    <row r="3868" spans="1:35" x14ac:dyDescent="0.25">
      <c r="A3868" t="s">
        <v>4294</v>
      </c>
      <c r="B3868">
        <v>131940</v>
      </c>
      <c r="C3868" s="5" t="s">
        <v>4163</v>
      </c>
      <c r="D3868" s="5" t="s">
        <v>4390</v>
      </c>
      <c r="E3868" s="5" t="s">
        <v>4388</v>
      </c>
      <c r="F3868" s="2">
        <v>1021</v>
      </c>
      <c r="G3868" s="2">
        <v>95322</v>
      </c>
      <c r="H3868" s="2">
        <v>65377</v>
      </c>
      <c r="I3868" s="2">
        <v>2600</v>
      </c>
      <c r="J3868" s="2">
        <v>62777</v>
      </c>
      <c r="K3868" s="33">
        <v>1.6263918314032209E-2</v>
      </c>
      <c r="L3868" s="2">
        <v>978</v>
      </c>
      <c r="M3868" s="2">
        <v>86960</v>
      </c>
      <c r="N3868" s="2">
        <v>63702</v>
      </c>
      <c r="O3868" s="33">
        <v>1.5352736177828012E-2</v>
      </c>
      <c r="P3868" s="2">
        <v>1011</v>
      </c>
      <c r="Q3868" s="2">
        <v>84481</v>
      </c>
      <c r="R3868" s="2">
        <v>61328</v>
      </c>
      <c r="S3868" s="35">
        <v>1.6485129141664494E-2</v>
      </c>
      <c r="T3868" t="s">
        <v>4388</v>
      </c>
      <c r="U3868" t="s">
        <v>4388</v>
      </c>
      <c r="V3868" s="5" t="s">
        <v>4390</v>
      </c>
      <c r="W3868" s="5">
        <v>0</v>
      </c>
      <c r="X3868" s="4">
        <v>-2.2121082763228508E-4</v>
      </c>
      <c r="Y3868" s="6">
        <v>10</v>
      </c>
      <c r="Z3868" s="4">
        <v>1.1323929638364823E-3</v>
      </c>
      <c r="AA3868" s="5">
        <v>1197</v>
      </c>
      <c r="AC3868" s="16" t="str">
        <f t="shared" si="360"/>
        <v/>
      </c>
      <c r="AD3868" s="16" t="str">
        <f t="shared" si="361"/>
        <v/>
      </c>
      <c r="AE3868" s="16" t="str">
        <f t="shared" si="362"/>
        <v/>
      </c>
      <c r="AF3868" s="16" t="str">
        <f t="shared" si="363"/>
        <v/>
      </c>
      <c r="AG3868" s="16" t="str">
        <f t="shared" si="364"/>
        <v/>
      </c>
      <c r="AH3868" s="16">
        <f t="shared" si="365"/>
        <v>1.6263918314032209E-2</v>
      </c>
      <c r="AI3868" s="17" t="str">
        <f>IF('Peer Comparison Tool'!$D$11="NR","",IF($C3868='Peer Comparison Tool'!$D$9,COUNT('ALLL &lt;50B Database'!$AI$1:AI3867)+1,""))</f>
        <v/>
      </c>
    </row>
    <row r="3869" spans="1:35" x14ac:dyDescent="0.25">
      <c r="A3869" t="s">
        <v>1192</v>
      </c>
      <c r="B3869">
        <v>3559714</v>
      </c>
      <c r="C3869" s="5" t="s">
        <v>926</v>
      </c>
      <c r="D3869" s="5" t="s">
        <v>4390</v>
      </c>
      <c r="E3869" s="5" t="s">
        <v>4388</v>
      </c>
      <c r="F3869" s="2">
        <v>472</v>
      </c>
      <c r="G3869" s="2">
        <v>95310</v>
      </c>
      <c r="H3869" s="2">
        <v>61064</v>
      </c>
      <c r="I3869" s="2">
        <v>0</v>
      </c>
      <c r="J3869" s="2">
        <v>61064</v>
      </c>
      <c r="K3869" s="33">
        <v>7.7295951788287701E-3</v>
      </c>
      <c r="L3869" s="2">
        <v>508</v>
      </c>
      <c r="M3869" s="2">
        <v>93385</v>
      </c>
      <c r="N3869" s="2">
        <v>68890</v>
      </c>
      <c r="O3869" s="33">
        <v>7.374074611699811E-3</v>
      </c>
      <c r="P3869" s="2">
        <v>492</v>
      </c>
      <c r="Q3869" s="2">
        <v>94568</v>
      </c>
      <c r="R3869" s="2">
        <v>67178</v>
      </c>
      <c r="S3869" s="35">
        <v>7.3238262526422338E-3</v>
      </c>
      <c r="T3869" t="s">
        <v>4388</v>
      </c>
      <c r="U3869" t="s">
        <v>4388</v>
      </c>
      <c r="V3869" s="5" t="s">
        <v>4390</v>
      </c>
      <c r="W3869" s="5">
        <v>0</v>
      </c>
      <c r="X3869" s="4">
        <v>4.0576892618653625E-4</v>
      </c>
      <c r="Y3869" s="6">
        <v>-20</v>
      </c>
      <c r="Z3869" s="4">
        <v>-5.0248359057577206E-5</v>
      </c>
      <c r="AA3869" s="5">
        <v>4356</v>
      </c>
      <c r="AC3869" s="16" t="str">
        <f t="shared" si="360"/>
        <v/>
      </c>
      <c r="AD3869" s="16" t="str">
        <f t="shared" si="361"/>
        <v/>
      </c>
      <c r="AE3869" s="16" t="str">
        <f t="shared" si="362"/>
        <v/>
      </c>
      <c r="AF3869" s="16" t="str">
        <f t="shared" si="363"/>
        <v/>
      </c>
      <c r="AG3869" s="16" t="str">
        <f t="shared" si="364"/>
        <v/>
      </c>
      <c r="AH3869" s="16">
        <f t="shared" si="365"/>
        <v>7.7295951788287701E-3</v>
      </c>
      <c r="AI3869" s="17" t="str">
        <f>IF('Peer Comparison Tool'!$D$11="NR","",IF($C3869='Peer Comparison Tool'!$D$9,COUNT('ALLL &lt;50B Database'!$AI$1:AI3868)+1,""))</f>
        <v/>
      </c>
    </row>
    <row r="3870" spans="1:35" x14ac:dyDescent="0.25">
      <c r="A3870" t="s">
        <v>1959</v>
      </c>
      <c r="B3870">
        <v>463977</v>
      </c>
      <c r="C3870" s="5" t="s">
        <v>1938</v>
      </c>
      <c r="D3870" s="5" t="s">
        <v>4390</v>
      </c>
      <c r="E3870" s="5" t="s">
        <v>4388</v>
      </c>
      <c r="F3870" s="2">
        <v>521</v>
      </c>
      <c r="G3870" s="2">
        <v>95267</v>
      </c>
      <c r="H3870" s="2">
        <v>77279</v>
      </c>
      <c r="I3870" s="2">
        <v>0</v>
      </c>
      <c r="J3870" s="2">
        <v>77279</v>
      </c>
      <c r="K3870" s="33">
        <v>6.7418056651871788E-3</v>
      </c>
      <c r="L3870" s="2">
        <v>534</v>
      </c>
      <c r="M3870" s="2">
        <v>96014</v>
      </c>
      <c r="N3870" s="2">
        <v>85319</v>
      </c>
      <c r="O3870" s="33">
        <v>6.2588637935278189E-3</v>
      </c>
      <c r="P3870" s="2">
        <v>499</v>
      </c>
      <c r="Q3870" s="2">
        <v>94512</v>
      </c>
      <c r="R3870" s="2">
        <v>82028</v>
      </c>
      <c r="S3870" s="35">
        <v>6.083288633149656E-3</v>
      </c>
      <c r="T3870" t="s">
        <v>4388</v>
      </c>
      <c r="U3870" t="s">
        <v>4388</v>
      </c>
      <c r="V3870" s="5" t="s">
        <v>4390</v>
      </c>
      <c r="W3870" s="5">
        <v>0</v>
      </c>
      <c r="X3870" s="4">
        <v>6.5851703203752276E-4</v>
      </c>
      <c r="Y3870" s="6">
        <v>22</v>
      </c>
      <c r="Z3870" s="4">
        <v>-1.7557516037816287E-4</v>
      </c>
      <c r="AA3870" s="5">
        <v>4501</v>
      </c>
      <c r="AC3870" s="16" t="str">
        <f t="shared" si="360"/>
        <v/>
      </c>
      <c r="AD3870" s="16" t="str">
        <f t="shared" si="361"/>
        <v/>
      </c>
      <c r="AE3870" s="16" t="str">
        <f t="shared" si="362"/>
        <v/>
      </c>
      <c r="AF3870" s="16" t="str">
        <f t="shared" si="363"/>
        <v/>
      </c>
      <c r="AG3870" s="16" t="str">
        <f t="shared" si="364"/>
        <v/>
      </c>
      <c r="AH3870" s="16">
        <f t="shared" si="365"/>
        <v>6.7418056651871788E-3</v>
      </c>
      <c r="AI3870" s="17" t="str">
        <f>IF('Peer Comparison Tool'!$D$11="NR","",IF($C3870='Peer Comparison Tool'!$D$9,COUNT('ALLL &lt;50B Database'!$AI$1:AI3869)+1,""))</f>
        <v/>
      </c>
    </row>
    <row r="3871" spans="1:35" x14ac:dyDescent="0.25">
      <c r="A3871" t="s">
        <v>4006</v>
      </c>
      <c r="B3871">
        <v>352651</v>
      </c>
      <c r="C3871" s="5" t="s">
        <v>3704</v>
      </c>
      <c r="D3871" s="5" t="s">
        <v>4390</v>
      </c>
      <c r="E3871" s="5" t="s">
        <v>4388</v>
      </c>
      <c r="F3871" s="2">
        <v>504</v>
      </c>
      <c r="G3871" s="2">
        <v>95215</v>
      </c>
      <c r="H3871" s="2">
        <v>66247</v>
      </c>
      <c r="I3871" s="2">
        <v>31866</v>
      </c>
      <c r="J3871" s="2">
        <v>34381</v>
      </c>
      <c r="K3871" s="33">
        <v>1.465925947470987E-2</v>
      </c>
      <c r="L3871" s="2">
        <v>354</v>
      </c>
      <c r="M3871" s="2">
        <v>49856</v>
      </c>
      <c r="N3871" s="2">
        <v>32505</v>
      </c>
      <c r="O3871" s="33">
        <v>1.0890632210429164E-2</v>
      </c>
      <c r="P3871" s="2">
        <v>404</v>
      </c>
      <c r="Q3871" s="2">
        <v>57346</v>
      </c>
      <c r="R3871" s="2">
        <v>32092</v>
      </c>
      <c r="S3871" s="35">
        <v>1.2588807179359342E-2</v>
      </c>
      <c r="T3871" t="s">
        <v>4388</v>
      </c>
      <c r="U3871" t="s">
        <v>4388</v>
      </c>
      <c r="V3871" s="5" t="s">
        <v>4390</v>
      </c>
      <c r="W3871" s="5">
        <v>0</v>
      </c>
      <c r="X3871" s="4">
        <v>2.0704522953505274E-3</v>
      </c>
      <c r="Y3871" s="6">
        <v>100</v>
      </c>
      <c r="Z3871" s="4">
        <v>1.6981749689301776E-3</v>
      </c>
      <c r="AA3871" s="5">
        <v>1717</v>
      </c>
      <c r="AC3871" s="16" t="str">
        <f t="shared" si="360"/>
        <v/>
      </c>
      <c r="AD3871" s="16" t="str">
        <f t="shared" si="361"/>
        <v/>
      </c>
      <c r="AE3871" s="16" t="str">
        <f t="shared" si="362"/>
        <v/>
      </c>
      <c r="AF3871" s="16" t="str">
        <f t="shared" si="363"/>
        <v/>
      </c>
      <c r="AG3871" s="16" t="str">
        <f t="shared" si="364"/>
        <v/>
      </c>
      <c r="AH3871" s="16">
        <f t="shared" si="365"/>
        <v>1.465925947470987E-2</v>
      </c>
      <c r="AI3871" s="17" t="str">
        <f>IF('Peer Comparison Tool'!$D$11="NR","",IF($C3871='Peer Comparison Tool'!$D$9,COUNT('ALLL &lt;50B Database'!$AI$1:AI3870)+1,""))</f>
        <v/>
      </c>
    </row>
    <row r="3872" spans="1:35" x14ac:dyDescent="0.25">
      <c r="A3872" t="s">
        <v>2203</v>
      </c>
      <c r="B3872">
        <v>392255</v>
      </c>
      <c r="C3872" s="5" t="s">
        <v>2041</v>
      </c>
      <c r="D3872" s="5" t="s">
        <v>4390</v>
      </c>
      <c r="E3872" s="5" t="s">
        <v>4388</v>
      </c>
      <c r="F3872" s="2">
        <v>966</v>
      </c>
      <c r="G3872" s="2">
        <v>94729</v>
      </c>
      <c r="H3872" s="2">
        <v>62278</v>
      </c>
      <c r="I3872" s="2">
        <v>1637</v>
      </c>
      <c r="J3872" s="2">
        <v>60641</v>
      </c>
      <c r="K3872" s="33">
        <v>1.5929816460810344E-2</v>
      </c>
      <c r="L3872" s="2">
        <v>923</v>
      </c>
      <c r="M3872" s="2">
        <v>88948</v>
      </c>
      <c r="N3872" s="2">
        <v>61599</v>
      </c>
      <c r="O3872" s="33">
        <v>1.4984009480673388E-2</v>
      </c>
      <c r="P3872" s="2">
        <v>940</v>
      </c>
      <c r="Q3872" s="2">
        <v>86296</v>
      </c>
      <c r="R3872" s="2">
        <v>60138</v>
      </c>
      <c r="S3872" s="35">
        <v>1.5630716019821078E-2</v>
      </c>
      <c r="T3872" t="s">
        <v>4388</v>
      </c>
      <c r="U3872" t="s">
        <v>4388</v>
      </c>
      <c r="V3872" s="5" t="s">
        <v>4390</v>
      </c>
      <c r="W3872" s="5">
        <v>0</v>
      </c>
      <c r="X3872" s="4">
        <v>2.99100440989266E-4</v>
      </c>
      <c r="Y3872" s="6">
        <v>26</v>
      </c>
      <c r="Z3872" s="4">
        <v>6.467065391476904E-4</v>
      </c>
      <c r="AA3872" s="5">
        <v>1294</v>
      </c>
      <c r="AC3872" s="16" t="str">
        <f t="shared" si="360"/>
        <v/>
      </c>
      <c r="AD3872" s="16" t="str">
        <f t="shared" si="361"/>
        <v/>
      </c>
      <c r="AE3872" s="16" t="str">
        <f t="shared" si="362"/>
        <v/>
      </c>
      <c r="AF3872" s="16" t="str">
        <f t="shared" si="363"/>
        <v/>
      </c>
      <c r="AG3872" s="16" t="str">
        <f t="shared" si="364"/>
        <v/>
      </c>
      <c r="AH3872" s="16">
        <f t="shared" si="365"/>
        <v>1.5929816460810344E-2</v>
      </c>
      <c r="AI3872" s="17" t="str">
        <f>IF('Peer Comparison Tool'!$D$11="NR","",IF($C3872='Peer Comparison Tool'!$D$9,COUNT('ALLL &lt;50B Database'!$AI$1:AI3871)+1,""))</f>
        <v/>
      </c>
    </row>
    <row r="3873" spans="1:35" x14ac:dyDescent="0.25">
      <c r="A3873" t="s">
        <v>2474</v>
      </c>
      <c r="B3873">
        <v>3357947</v>
      </c>
      <c r="C3873" s="5" t="s">
        <v>2299</v>
      </c>
      <c r="D3873" s="5" t="s">
        <v>4390</v>
      </c>
      <c r="E3873" s="5" t="s">
        <v>4388</v>
      </c>
      <c r="F3873" s="2">
        <v>654</v>
      </c>
      <c r="G3873" s="2">
        <v>94638</v>
      </c>
      <c r="H3873" s="2">
        <v>74725</v>
      </c>
      <c r="I3873" s="2">
        <v>1733</v>
      </c>
      <c r="J3873" s="2">
        <v>72992</v>
      </c>
      <c r="K3873" s="33">
        <v>8.9598860149057435E-3</v>
      </c>
      <c r="L3873" s="2">
        <v>554</v>
      </c>
      <c r="M3873" s="2">
        <v>89429</v>
      </c>
      <c r="N3873" s="2">
        <v>71878</v>
      </c>
      <c r="O3873" s="33">
        <v>7.7075043824257772E-3</v>
      </c>
      <c r="P3873" s="2">
        <v>599</v>
      </c>
      <c r="Q3873" s="2">
        <v>91399</v>
      </c>
      <c r="R3873" s="2">
        <v>71429</v>
      </c>
      <c r="S3873" s="35">
        <v>8.3859496843018948E-3</v>
      </c>
      <c r="T3873" t="s">
        <v>4388</v>
      </c>
      <c r="U3873" t="s">
        <v>4388</v>
      </c>
      <c r="V3873" s="5" t="s">
        <v>4390</v>
      </c>
      <c r="W3873" s="5">
        <v>0</v>
      </c>
      <c r="X3873" s="4">
        <v>5.739363306038487E-4</v>
      </c>
      <c r="Y3873" s="6">
        <v>55</v>
      </c>
      <c r="Z3873" s="4">
        <v>6.784453018761176E-4</v>
      </c>
      <c r="AA3873" s="5">
        <v>4089</v>
      </c>
      <c r="AC3873" s="16" t="str">
        <f t="shared" si="360"/>
        <v/>
      </c>
      <c r="AD3873" s="16" t="str">
        <f t="shared" si="361"/>
        <v/>
      </c>
      <c r="AE3873" s="16" t="str">
        <f t="shared" si="362"/>
        <v/>
      </c>
      <c r="AF3873" s="16" t="str">
        <f t="shared" si="363"/>
        <v/>
      </c>
      <c r="AG3873" s="16" t="str">
        <f t="shared" si="364"/>
        <v/>
      </c>
      <c r="AH3873" s="16">
        <f t="shared" si="365"/>
        <v>8.9598860149057435E-3</v>
      </c>
      <c r="AI3873" s="17" t="str">
        <f>IF('Peer Comparison Tool'!$D$11="NR","",IF($C3873='Peer Comparison Tool'!$D$9,COUNT('ALLL &lt;50B Database'!$AI$1:AI3872)+1,""))</f>
        <v/>
      </c>
    </row>
    <row r="3874" spans="1:35" x14ac:dyDescent="0.25">
      <c r="A3874" t="s">
        <v>869</v>
      </c>
      <c r="B3874">
        <v>938550</v>
      </c>
      <c r="C3874" s="5" t="s">
        <v>3209</v>
      </c>
      <c r="D3874" s="5" t="s">
        <v>4390</v>
      </c>
      <c r="E3874" s="5" t="s">
        <v>4388</v>
      </c>
      <c r="F3874" s="2">
        <v>785</v>
      </c>
      <c r="G3874" s="2">
        <v>94608</v>
      </c>
      <c r="H3874" s="2">
        <v>63016</v>
      </c>
      <c r="I3874" s="2">
        <v>1659</v>
      </c>
      <c r="J3874" s="2">
        <v>61357</v>
      </c>
      <c r="K3874" s="33">
        <v>1.2793976237430123E-2</v>
      </c>
      <c r="L3874" s="2">
        <v>729</v>
      </c>
      <c r="M3874" s="2">
        <v>87138</v>
      </c>
      <c r="N3874" s="2">
        <v>63104</v>
      </c>
      <c r="O3874" s="33">
        <v>1.1552358012170385E-2</v>
      </c>
      <c r="P3874" s="2">
        <v>729</v>
      </c>
      <c r="Q3874" s="2">
        <v>89456</v>
      </c>
      <c r="R3874" s="2">
        <v>62181</v>
      </c>
      <c r="S3874" s="35">
        <v>1.1723838471558836E-2</v>
      </c>
      <c r="T3874" t="s">
        <v>4388</v>
      </c>
      <c r="U3874" t="s">
        <v>4388</v>
      </c>
      <c r="V3874" s="5" t="s">
        <v>4390</v>
      </c>
      <c r="W3874" s="5">
        <v>0</v>
      </c>
      <c r="X3874" s="4">
        <v>1.070137765871287E-3</v>
      </c>
      <c r="Y3874" s="6">
        <v>56</v>
      </c>
      <c r="Z3874" s="4">
        <v>1.7148045938845079E-4</v>
      </c>
      <c r="AA3874" s="5">
        <v>2550</v>
      </c>
      <c r="AC3874" s="16" t="str">
        <f t="shared" si="360"/>
        <v/>
      </c>
      <c r="AD3874" s="16" t="str">
        <f t="shared" si="361"/>
        <v/>
      </c>
      <c r="AE3874" s="16" t="str">
        <f t="shared" si="362"/>
        <v/>
      </c>
      <c r="AF3874" s="16" t="str">
        <f t="shared" si="363"/>
        <v/>
      </c>
      <c r="AG3874" s="16" t="str">
        <f t="shared" si="364"/>
        <v/>
      </c>
      <c r="AH3874" s="16">
        <f t="shared" si="365"/>
        <v>1.2793976237430123E-2</v>
      </c>
      <c r="AI3874" s="17" t="str">
        <f>IF('Peer Comparison Tool'!$D$11="NR","",IF($C3874='Peer Comparison Tool'!$D$9,COUNT('ALLL &lt;50B Database'!$AI$1:AI3873)+1,""))</f>
        <v/>
      </c>
    </row>
    <row r="3875" spans="1:35" x14ac:dyDescent="0.25">
      <c r="A3875" t="s">
        <v>2192</v>
      </c>
      <c r="B3875">
        <v>1011656</v>
      </c>
      <c r="C3875" s="5" t="s">
        <v>2041</v>
      </c>
      <c r="D3875" s="5" t="s">
        <v>4390</v>
      </c>
      <c r="E3875" s="5" t="s">
        <v>4388</v>
      </c>
      <c r="F3875" s="2">
        <v>1915</v>
      </c>
      <c r="G3875" s="2">
        <v>94554</v>
      </c>
      <c r="H3875" s="2">
        <v>86901</v>
      </c>
      <c r="I3875" s="2">
        <v>0</v>
      </c>
      <c r="J3875" s="2">
        <v>86901</v>
      </c>
      <c r="K3875" s="33">
        <v>2.2036570350168583E-2</v>
      </c>
      <c r="L3875" s="2">
        <v>1420</v>
      </c>
      <c r="M3875" s="2">
        <v>102974</v>
      </c>
      <c r="N3875" s="2">
        <v>84549</v>
      </c>
      <c r="O3875" s="33">
        <v>1.6794994618505244E-2</v>
      </c>
      <c r="P3875" s="2">
        <v>1665</v>
      </c>
      <c r="Q3875" s="2">
        <v>98766</v>
      </c>
      <c r="R3875" s="2">
        <v>85092</v>
      </c>
      <c r="S3875" s="35">
        <v>1.956705683260471E-2</v>
      </c>
      <c r="T3875" t="s">
        <v>4388</v>
      </c>
      <c r="U3875" t="s">
        <v>4388</v>
      </c>
      <c r="V3875" s="5" t="s">
        <v>4390</v>
      </c>
      <c r="W3875" s="5">
        <v>0</v>
      </c>
      <c r="X3875" s="4">
        <v>2.4695135175638733E-3</v>
      </c>
      <c r="Y3875" s="6">
        <v>250</v>
      </c>
      <c r="Z3875" s="4">
        <v>2.7720622140994661E-3</v>
      </c>
      <c r="AA3875" s="5">
        <v>390</v>
      </c>
      <c r="AC3875" s="16" t="str">
        <f t="shared" si="360"/>
        <v/>
      </c>
      <c r="AD3875" s="16" t="str">
        <f t="shared" si="361"/>
        <v/>
      </c>
      <c r="AE3875" s="16" t="str">
        <f t="shared" si="362"/>
        <v/>
      </c>
      <c r="AF3875" s="16" t="str">
        <f t="shared" si="363"/>
        <v/>
      </c>
      <c r="AG3875" s="16" t="str">
        <f t="shared" si="364"/>
        <v/>
      </c>
      <c r="AH3875" s="16">
        <f t="shared" si="365"/>
        <v>2.2036570350168583E-2</v>
      </c>
      <c r="AI3875" s="17" t="str">
        <f>IF('Peer Comparison Tool'!$D$11="NR","",IF($C3875='Peer Comparison Tool'!$D$9,COUNT('ALLL &lt;50B Database'!$AI$1:AI3874)+1,""))</f>
        <v/>
      </c>
    </row>
    <row r="3876" spans="1:35" x14ac:dyDescent="0.25">
      <c r="A3876" t="s">
        <v>1205</v>
      </c>
      <c r="B3876">
        <v>478533</v>
      </c>
      <c r="C3876" s="5" t="s">
        <v>926</v>
      </c>
      <c r="D3876" s="5" t="s">
        <v>4387</v>
      </c>
      <c r="E3876" s="5" t="s">
        <v>4388</v>
      </c>
      <c r="F3876" s="2">
        <v>1349</v>
      </c>
      <c r="G3876" s="2">
        <v>94537</v>
      </c>
      <c r="H3876" s="2">
        <v>54142</v>
      </c>
      <c r="I3876" s="2">
        <v>0</v>
      </c>
      <c r="J3876" s="2">
        <v>54142</v>
      </c>
      <c r="K3876" s="33">
        <v>2.4915961730264859E-2</v>
      </c>
      <c r="L3876" s="2">
        <v>1349</v>
      </c>
      <c r="M3876" s="2">
        <v>91262</v>
      </c>
      <c r="N3876" s="2">
        <v>57377</v>
      </c>
      <c r="O3876" s="33">
        <v>2.3511163009568292E-2</v>
      </c>
      <c r="P3876" s="2">
        <v>1349</v>
      </c>
      <c r="Q3876" s="2">
        <v>88397</v>
      </c>
      <c r="R3876" s="2">
        <v>53405</v>
      </c>
      <c r="S3876" s="35">
        <v>2.5259807134163467E-2</v>
      </c>
      <c r="T3876" t="s">
        <v>4388</v>
      </c>
      <c r="U3876" t="s">
        <v>4388</v>
      </c>
      <c r="V3876" s="5" t="s">
        <v>4387</v>
      </c>
      <c r="W3876" s="5">
        <v>0</v>
      </c>
      <c r="X3876" s="4">
        <v>-3.4384540389860788E-4</v>
      </c>
      <c r="Y3876" s="6">
        <v>0</v>
      </c>
      <c r="Z3876" s="4">
        <v>1.748644124595175E-3</v>
      </c>
      <c r="AA3876" s="5">
        <v>258</v>
      </c>
      <c r="AC3876" s="16" t="str">
        <f t="shared" si="360"/>
        <v/>
      </c>
      <c r="AD3876" s="16" t="str">
        <f t="shared" si="361"/>
        <v/>
      </c>
      <c r="AE3876" s="16" t="str">
        <f t="shared" si="362"/>
        <v/>
      </c>
      <c r="AF3876" s="16" t="str">
        <f t="shared" si="363"/>
        <v/>
      </c>
      <c r="AG3876" s="16" t="str">
        <f t="shared" si="364"/>
        <v/>
      </c>
      <c r="AH3876" s="16">
        <f t="shared" si="365"/>
        <v>2.4915961730264859E-2</v>
      </c>
      <c r="AI3876" s="17" t="str">
        <f>IF('Peer Comparison Tool'!$D$11="NR","",IF($C3876='Peer Comparison Tool'!$D$9,COUNT('ALLL &lt;50B Database'!$AI$1:AI3875)+1,""))</f>
        <v/>
      </c>
    </row>
    <row r="3877" spans="1:35" x14ac:dyDescent="0.25">
      <c r="A3877" t="s">
        <v>3979</v>
      </c>
      <c r="B3877">
        <v>770068</v>
      </c>
      <c r="C3877" s="5" t="s">
        <v>3704</v>
      </c>
      <c r="D3877" s="5" t="s">
        <v>4387</v>
      </c>
      <c r="E3877" s="5" t="s">
        <v>4388</v>
      </c>
      <c r="F3877" s="2">
        <v>1186</v>
      </c>
      <c r="G3877" s="2">
        <v>94494</v>
      </c>
      <c r="H3877" s="2">
        <v>57065</v>
      </c>
      <c r="I3877" s="2">
        <v>3377</v>
      </c>
      <c r="J3877" s="2">
        <v>53688</v>
      </c>
      <c r="K3877" s="33">
        <v>2.2090597526449113E-2</v>
      </c>
      <c r="L3877" s="2">
        <v>1052</v>
      </c>
      <c r="M3877" s="2">
        <v>89918</v>
      </c>
      <c r="N3877" s="2">
        <v>57238</v>
      </c>
      <c r="O3877" s="33">
        <v>1.8379398301827457E-2</v>
      </c>
      <c r="P3877" s="2">
        <v>1206</v>
      </c>
      <c r="Q3877" s="2">
        <v>88330</v>
      </c>
      <c r="R3877" s="2">
        <v>54684</v>
      </c>
      <c r="S3877" s="35">
        <v>2.2053982883475973E-2</v>
      </c>
      <c r="T3877" t="s">
        <v>4388</v>
      </c>
      <c r="U3877" t="s">
        <v>4388</v>
      </c>
      <c r="V3877" s="5" t="s">
        <v>4387</v>
      </c>
      <c r="W3877" s="5">
        <v>0</v>
      </c>
      <c r="X3877" s="4">
        <v>3.6614642973140793E-5</v>
      </c>
      <c r="Y3877" s="6">
        <v>-20</v>
      </c>
      <c r="Z3877" s="4">
        <v>3.6745845816485156E-3</v>
      </c>
      <c r="AA3877" s="5">
        <v>386</v>
      </c>
      <c r="AC3877" s="16" t="str">
        <f t="shared" si="360"/>
        <v/>
      </c>
      <c r="AD3877" s="16" t="str">
        <f t="shared" si="361"/>
        <v/>
      </c>
      <c r="AE3877" s="16" t="str">
        <f t="shared" si="362"/>
        <v/>
      </c>
      <c r="AF3877" s="16" t="str">
        <f t="shared" si="363"/>
        <v/>
      </c>
      <c r="AG3877" s="16" t="str">
        <f t="shared" si="364"/>
        <v/>
      </c>
      <c r="AH3877" s="16">
        <f t="shared" si="365"/>
        <v>2.2090597526449113E-2</v>
      </c>
      <c r="AI3877" s="17" t="str">
        <f>IF('Peer Comparison Tool'!$D$11="NR","",IF($C3877='Peer Comparison Tool'!$D$9,COUNT('ALLL &lt;50B Database'!$AI$1:AI3876)+1,""))</f>
        <v/>
      </c>
    </row>
    <row r="3878" spans="1:35" x14ac:dyDescent="0.25">
      <c r="A3878" t="s">
        <v>1199</v>
      </c>
      <c r="B3878">
        <v>916343</v>
      </c>
      <c r="C3878" s="5" t="s">
        <v>926</v>
      </c>
      <c r="D3878" s="5" t="s">
        <v>4390</v>
      </c>
      <c r="E3878" s="5" t="s">
        <v>4388</v>
      </c>
      <c r="F3878" s="2">
        <v>247</v>
      </c>
      <c r="G3878" s="2">
        <v>94481</v>
      </c>
      <c r="H3878" s="2">
        <v>30399</v>
      </c>
      <c r="I3878" s="2">
        <v>1127</v>
      </c>
      <c r="J3878" s="2">
        <v>29272</v>
      </c>
      <c r="K3878" s="33">
        <v>8.4380978409401477E-3</v>
      </c>
      <c r="L3878" s="2">
        <v>245</v>
      </c>
      <c r="M3878" s="2">
        <v>86423</v>
      </c>
      <c r="N3878" s="2">
        <v>28955</v>
      </c>
      <c r="O3878" s="33">
        <v>8.4614056294249704E-3</v>
      </c>
      <c r="P3878" s="2">
        <v>246</v>
      </c>
      <c r="Q3878" s="2">
        <v>91086</v>
      </c>
      <c r="R3878" s="2">
        <v>29446</v>
      </c>
      <c r="S3878" s="35">
        <v>8.3542756231746243E-3</v>
      </c>
      <c r="T3878" t="s">
        <v>4388</v>
      </c>
      <c r="U3878" t="s">
        <v>4388</v>
      </c>
      <c r="V3878" s="5" t="s">
        <v>4390</v>
      </c>
      <c r="W3878" s="5">
        <v>0</v>
      </c>
      <c r="X3878" s="4">
        <v>8.3822217765523385E-5</v>
      </c>
      <c r="Y3878" s="6">
        <v>1</v>
      </c>
      <c r="Z3878" s="4">
        <v>-1.0713000625034615E-4</v>
      </c>
      <c r="AA3878" s="5">
        <v>4217</v>
      </c>
      <c r="AC3878" s="16" t="str">
        <f t="shared" si="360"/>
        <v/>
      </c>
      <c r="AD3878" s="16" t="str">
        <f t="shared" si="361"/>
        <v/>
      </c>
      <c r="AE3878" s="16" t="str">
        <f t="shared" si="362"/>
        <v/>
      </c>
      <c r="AF3878" s="16" t="str">
        <f t="shared" si="363"/>
        <v/>
      </c>
      <c r="AG3878" s="16" t="str">
        <f t="shared" si="364"/>
        <v/>
      </c>
      <c r="AH3878" s="16">
        <f t="shared" si="365"/>
        <v>8.4380978409401477E-3</v>
      </c>
      <c r="AI3878" s="17" t="str">
        <f>IF('Peer Comparison Tool'!$D$11="NR","",IF($C3878='Peer Comparison Tool'!$D$9,COUNT('ALLL &lt;50B Database'!$AI$1:AI3877)+1,""))</f>
        <v/>
      </c>
    </row>
    <row r="3879" spans="1:35" x14ac:dyDescent="0.25">
      <c r="A3879" t="s">
        <v>3972</v>
      </c>
      <c r="B3879">
        <v>370954</v>
      </c>
      <c r="C3879" s="5" t="s">
        <v>3704</v>
      </c>
      <c r="D3879" s="5" t="s">
        <v>4390</v>
      </c>
      <c r="E3879" s="5" t="s">
        <v>4388</v>
      </c>
      <c r="F3879" s="2">
        <v>513</v>
      </c>
      <c r="G3879" s="2">
        <v>94453</v>
      </c>
      <c r="H3879" s="2">
        <v>61317</v>
      </c>
      <c r="I3879" s="2">
        <v>0</v>
      </c>
      <c r="J3879" s="2">
        <v>61317</v>
      </c>
      <c r="K3879" s="33">
        <v>8.3663584324086306E-3</v>
      </c>
      <c r="L3879" s="2">
        <v>503</v>
      </c>
      <c r="M3879" s="2">
        <v>89572</v>
      </c>
      <c r="N3879" s="2">
        <v>59320</v>
      </c>
      <c r="O3879" s="33">
        <v>8.4794335805799051E-3</v>
      </c>
      <c r="P3879" s="2">
        <v>510</v>
      </c>
      <c r="Q3879" s="2">
        <v>92155</v>
      </c>
      <c r="R3879" s="2">
        <v>59226</v>
      </c>
      <c r="S3879" s="35">
        <v>8.6110829703170896E-3</v>
      </c>
      <c r="T3879" t="s">
        <v>4388</v>
      </c>
      <c r="U3879" t="s">
        <v>4388</v>
      </c>
      <c r="V3879" s="5" t="s">
        <v>4390</v>
      </c>
      <c r="W3879" s="5">
        <v>0</v>
      </c>
      <c r="X3879" s="4">
        <v>-2.4472453790845908E-4</v>
      </c>
      <c r="Y3879" s="6">
        <v>3</v>
      </c>
      <c r="Z3879" s="4">
        <v>1.3164938973718454E-4</v>
      </c>
      <c r="AA3879" s="5">
        <v>4240</v>
      </c>
      <c r="AC3879" s="16" t="str">
        <f t="shared" si="360"/>
        <v/>
      </c>
      <c r="AD3879" s="16" t="str">
        <f t="shared" si="361"/>
        <v/>
      </c>
      <c r="AE3879" s="16" t="str">
        <f t="shared" si="362"/>
        <v/>
      </c>
      <c r="AF3879" s="16" t="str">
        <f t="shared" si="363"/>
        <v/>
      </c>
      <c r="AG3879" s="16" t="str">
        <f t="shared" si="364"/>
        <v/>
      </c>
      <c r="AH3879" s="16">
        <f t="shared" si="365"/>
        <v>8.3663584324086306E-3</v>
      </c>
      <c r="AI3879" s="17" t="str">
        <f>IF('Peer Comparison Tool'!$D$11="NR","",IF($C3879='Peer Comparison Tool'!$D$9,COUNT('ALLL &lt;50B Database'!$AI$1:AI3878)+1,""))</f>
        <v/>
      </c>
    </row>
    <row r="3880" spans="1:35" x14ac:dyDescent="0.25">
      <c r="A3880" t="s">
        <v>3696</v>
      </c>
      <c r="B3880">
        <v>841838</v>
      </c>
      <c r="C3880" s="5" t="s">
        <v>3603</v>
      </c>
      <c r="D3880" s="5" t="s">
        <v>4390</v>
      </c>
      <c r="E3880" s="5" t="s">
        <v>4388</v>
      </c>
      <c r="F3880" s="2">
        <v>390</v>
      </c>
      <c r="G3880" s="2">
        <v>94324</v>
      </c>
      <c r="H3880" s="2">
        <v>52404</v>
      </c>
      <c r="I3880" s="2">
        <v>2807</v>
      </c>
      <c r="J3880" s="2">
        <v>49597</v>
      </c>
      <c r="K3880" s="33">
        <v>7.8633788333971819E-3</v>
      </c>
      <c r="L3880" s="2">
        <v>583</v>
      </c>
      <c r="M3880" s="2">
        <v>88815</v>
      </c>
      <c r="N3880" s="2">
        <v>52305</v>
      </c>
      <c r="O3880" s="33">
        <v>1.1146161934805467E-2</v>
      </c>
      <c r="P3880" s="2">
        <v>390</v>
      </c>
      <c r="Q3880" s="2">
        <v>88951</v>
      </c>
      <c r="R3880" s="2">
        <v>51332</v>
      </c>
      <c r="S3880" s="35">
        <v>7.5975999376607182E-3</v>
      </c>
      <c r="T3880" t="s">
        <v>4388</v>
      </c>
      <c r="U3880" t="s">
        <v>4388</v>
      </c>
      <c r="V3880" s="5" t="s">
        <v>4390</v>
      </c>
      <c r="W3880" s="5">
        <v>0</v>
      </c>
      <c r="X3880" s="4">
        <v>2.6577889573646367E-4</v>
      </c>
      <c r="Y3880" s="6">
        <v>0</v>
      </c>
      <c r="Z3880" s="4">
        <v>-3.5485619971447491E-3</v>
      </c>
      <c r="AA3880" s="5">
        <v>4338</v>
      </c>
      <c r="AC3880" s="16" t="str">
        <f t="shared" si="360"/>
        <v/>
      </c>
      <c r="AD3880" s="16" t="str">
        <f t="shared" si="361"/>
        <v/>
      </c>
      <c r="AE3880" s="16" t="str">
        <f t="shared" si="362"/>
        <v/>
      </c>
      <c r="AF3880" s="16" t="str">
        <f t="shared" si="363"/>
        <v/>
      </c>
      <c r="AG3880" s="16" t="str">
        <f t="shared" si="364"/>
        <v/>
      </c>
      <c r="AH3880" s="16">
        <f t="shared" si="365"/>
        <v>7.8633788333971819E-3</v>
      </c>
      <c r="AI3880" s="17" t="str">
        <f>IF('Peer Comparison Tool'!$D$11="NR","",IF($C3880='Peer Comparison Tool'!$D$9,COUNT('ALLL &lt;50B Database'!$AI$1:AI3879)+1,""))</f>
        <v/>
      </c>
    </row>
    <row r="3881" spans="1:35" x14ac:dyDescent="0.25">
      <c r="A3881" t="s">
        <v>3321</v>
      </c>
      <c r="B3881">
        <v>1856</v>
      </c>
      <c r="C3881" s="5" t="s">
        <v>3209</v>
      </c>
      <c r="D3881" s="5" t="s">
        <v>4390</v>
      </c>
      <c r="E3881" s="5" t="s">
        <v>4388</v>
      </c>
      <c r="F3881" s="2">
        <v>265</v>
      </c>
      <c r="G3881" s="2">
        <v>94308</v>
      </c>
      <c r="H3881" s="2">
        <v>39500</v>
      </c>
      <c r="I3881" s="2">
        <v>486</v>
      </c>
      <c r="J3881" s="2">
        <v>39014</v>
      </c>
      <c r="K3881" s="33">
        <v>6.7924334854154922E-3</v>
      </c>
      <c r="L3881" s="2">
        <v>235</v>
      </c>
      <c r="M3881" s="2">
        <v>89407</v>
      </c>
      <c r="N3881" s="2">
        <v>34779</v>
      </c>
      <c r="O3881" s="33">
        <v>6.756951033669743E-3</v>
      </c>
      <c r="P3881" s="2">
        <v>250</v>
      </c>
      <c r="Q3881" s="2">
        <v>88374</v>
      </c>
      <c r="R3881" s="2">
        <v>36092</v>
      </c>
      <c r="S3881" s="35">
        <v>6.9267427684805497E-3</v>
      </c>
      <c r="T3881" t="s">
        <v>4388</v>
      </c>
      <c r="U3881" t="s">
        <v>4388</v>
      </c>
      <c r="V3881" s="5" t="s">
        <v>4390</v>
      </c>
      <c r="W3881" s="5">
        <v>0</v>
      </c>
      <c r="X3881" s="4">
        <v>-1.343092830650575E-4</v>
      </c>
      <c r="Y3881" s="6">
        <v>15</v>
      </c>
      <c r="Z3881" s="4">
        <v>1.6979173481080669E-4</v>
      </c>
      <c r="AA3881" s="5">
        <v>4497</v>
      </c>
      <c r="AC3881" s="16" t="str">
        <f t="shared" si="360"/>
        <v/>
      </c>
      <c r="AD3881" s="16" t="str">
        <f t="shared" si="361"/>
        <v/>
      </c>
      <c r="AE3881" s="16" t="str">
        <f t="shared" si="362"/>
        <v/>
      </c>
      <c r="AF3881" s="16" t="str">
        <f t="shared" si="363"/>
        <v/>
      </c>
      <c r="AG3881" s="16" t="str">
        <f t="shared" si="364"/>
        <v/>
      </c>
      <c r="AH3881" s="16">
        <f t="shared" si="365"/>
        <v>6.7924334854154922E-3</v>
      </c>
      <c r="AI3881" s="17" t="str">
        <f>IF('Peer Comparison Tool'!$D$11="NR","",IF($C3881='Peer Comparison Tool'!$D$9,COUNT('ALLL &lt;50B Database'!$AI$1:AI3880)+1,""))</f>
        <v/>
      </c>
    </row>
    <row r="3882" spans="1:35" x14ac:dyDescent="0.25">
      <c r="A3882" t="s">
        <v>1414</v>
      </c>
      <c r="B3882">
        <v>141350</v>
      </c>
      <c r="C3882" s="5" t="s">
        <v>3209</v>
      </c>
      <c r="D3882" s="5" t="s">
        <v>4390</v>
      </c>
      <c r="E3882" s="5" t="s">
        <v>4388</v>
      </c>
      <c r="F3882" s="2">
        <v>458</v>
      </c>
      <c r="G3882" s="2">
        <v>94161</v>
      </c>
      <c r="H3882" s="2">
        <v>67676</v>
      </c>
      <c r="I3882" s="2">
        <v>1342</v>
      </c>
      <c r="J3882" s="2">
        <v>66334</v>
      </c>
      <c r="K3882" s="33">
        <v>6.9044532215756628E-3</v>
      </c>
      <c r="L3882" s="2">
        <v>455</v>
      </c>
      <c r="M3882" s="2">
        <v>79242</v>
      </c>
      <c r="N3882" s="2">
        <v>63441</v>
      </c>
      <c r="O3882" s="33">
        <v>7.1720180955533487E-3</v>
      </c>
      <c r="P3882" s="2">
        <v>473</v>
      </c>
      <c r="Q3882" s="2">
        <v>83769</v>
      </c>
      <c r="R3882" s="2">
        <v>68011</v>
      </c>
      <c r="S3882" s="35">
        <v>6.9547573186690389E-3</v>
      </c>
      <c r="T3882" t="s">
        <v>4388</v>
      </c>
      <c r="U3882" t="s">
        <v>4388</v>
      </c>
      <c r="V3882" s="5" t="s">
        <v>4390</v>
      </c>
      <c r="W3882" s="5">
        <v>0</v>
      </c>
      <c r="X3882" s="4">
        <v>-5.0304097093376021E-5</v>
      </c>
      <c r="Y3882" s="6">
        <v>-15</v>
      </c>
      <c r="Z3882" s="4">
        <v>-2.1726077688430986E-4</v>
      </c>
      <c r="AA3882" s="5">
        <v>4472</v>
      </c>
      <c r="AC3882" s="16" t="str">
        <f t="shared" si="360"/>
        <v/>
      </c>
      <c r="AD3882" s="16" t="str">
        <f t="shared" si="361"/>
        <v/>
      </c>
      <c r="AE3882" s="16" t="str">
        <f t="shared" si="362"/>
        <v/>
      </c>
      <c r="AF3882" s="16" t="str">
        <f t="shared" si="363"/>
        <v/>
      </c>
      <c r="AG3882" s="16" t="str">
        <f t="shared" si="364"/>
        <v/>
      </c>
      <c r="AH3882" s="16">
        <f t="shared" si="365"/>
        <v>6.9044532215756628E-3</v>
      </c>
      <c r="AI3882" s="17" t="str">
        <f>IF('Peer Comparison Tool'!$D$11="NR","",IF($C3882='Peer Comparison Tool'!$D$9,COUNT('ALLL &lt;50B Database'!$AI$1:AI3881)+1,""))</f>
        <v/>
      </c>
    </row>
    <row r="3883" spans="1:35" x14ac:dyDescent="0.25">
      <c r="A3883" t="s">
        <v>2031</v>
      </c>
      <c r="B3883">
        <v>5332603</v>
      </c>
      <c r="C3883" s="5" t="s">
        <v>1963</v>
      </c>
      <c r="D3883" s="5" t="s">
        <v>4390</v>
      </c>
      <c r="E3883" s="5" t="s">
        <v>4388</v>
      </c>
      <c r="F3883" s="2">
        <v>550</v>
      </c>
      <c r="G3883" s="2">
        <v>94109</v>
      </c>
      <c r="H3883" s="2">
        <v>79399</v>
      </c>
      <c r="I3883" s="2">
        <v>18788</v>
      </c>
      <c r="J3883" s="2">
        <v>60611</v>
      </c>
      <c r="K3883" s="33">
        <v>9.0742604477735064E-3</v>
      </c>
      <c r="L3883" s="2">
        <v>344</v>
      </c>
      <c r="M3883" s="2">
        <v>68188</v>
      </c>
      <c r="N3883" s="2">
        <v>42784</v>
      </c>
      <c r="O3883" s="33">
        <v>8.0403889304412873E-3</v>
      </c>
      <c r="P3883" s="2">
        <v>365</v>
      </c>
      <c r="Q3883" s="2">
        <v>71979</v>
      </c>
      <c r="R3883" s="2">
        <v>48223</v>
      </c>
      <c r="S3883" s="35">
        <v>7.5690023432801777E-3</v>
      </c>
      <c r="T3883" t="s">
        <v>4388</v>
      </c>
      <c r="U3883" t="s">
        <v>4388</v>
      </c>
      <c r="V3883" s="5" t="s">
        <v>4390</v>
      </c>
      <c r="W3883" s="5">
        <v>0</v>
      </c>
      <c r="X3883" s="4">
        <v>1.5052581044933287E-3</v>
      </c>
      <c r="Y3883" s="6">
        <v>185</v>
      </c>
      <c r="Z3883" s="4">
        <v>-4.7138658716110952E-4</v>
      </c>
      <c r="AA3883" s="5">
        <v>4062</v>
      </c>
      <c r="AC3883" s="16" t="str">
        <f t="shared" si="360"/>
        <v/>
      </c>
      <c r="AD3883" s="16" t="str">
        <f t="shared" si="361"/>
        <v/>
      </c>
      <c r="AE3883" s="16" t="str">
        <f t="shared" si="362"/>
        <v/>
      </c>
      <c r="AF3883" s="16" t="str">
        <f t="shared" si="363"/>
        <v/>
      </c>
      <c r="AG3883" s="16" t="str">
        <f t="shared" si="364"/>
        <v/>
      </c>
      <c r="AH3883" s="16">
        <f t="shared" si="365"/>
        <v>9.0742604477735064E-3</v>
      </c>
      <c r="AI3883" s="17" t="str">
        <f>IF('Peer Comparison Tool'!$D$11="NR","",IF($C3883='Peer Comparison Tool'!$D$9,COUNT('ALLL &lt;50B Database'!$AI$1:AI3882)+1,""))</f>
        <v/>
      </c>
    </row>
    <row r="3884" spans="1:35" x14ac:dyDescent="0.25">
      <c r="A3884" t="s">
        <v>4297</v>
      </c>
      <c r="B3884">
        <v>603540</v>
      </c>
      <c r="C3884" s="5" t="s">
        <v>4163</v>
      </c>
      <c r="D3884" s="5" t="s">
        <v>4390</v>
      </c>
      <c r="E3884" s="5" t="s">
        <v>4388</v>
      </c>
      <c r="F3884" s="2">
        <v>944</v>
      </c>
      <c r="G3884" s="2">
        <v>94106</v>
      </c>
      <c r="H3884" s="2">
        <v>68263</v>
      </c>
      <c r="I3884" s="2">
        <v>2603</v>
      </c>
      <c r="J3884" s="2">
        <v>65660</v>
      </c>
      <c r="K3884" s="33">
        <v>1.4377094121230581E-2</v>
      </c>
      <c r="L3884" s="2">
        <v>923</v>
      </c>
      <c r="M3884" s="2">
        <v>81029</v>
      </c>
      <c r="N3884" s="2">
        <v>66136</v>
      </c>
      <c r="O3884" s="33">
        <v>1.3956090480222571E-2</v>
      </c>
      <c r="P3884" s="2">
        <v>929</v>
      </c>
      <c r="Q3884" s="2">
        <v>80097</v>
      </c>
      <c r="R3884" s="2">
        <v>66256</v>
      </c>
      <c r="S3884" s="35">
        <v>1.4021371649360058E-2</v>
      </c>
      <c r="T3884" t="s">
        <v>4388</v>
      </c>
      <c r="U3884" t="s">
        <v>4388</v>
      </c>
      <c r="V3884" s="5" t="s">
        <v>4390</v>
      </c>
      <c r="W3884" s="5">
        <v>0</v>
      </c>
      <c r="X3884" s="4">
        <v>3.5572247187052285E-4</v>
      </c>
      <c r="Y3884" s="6">
        <v>15</v>
      </c>
      <c r="Z3884" s="4">
        <v>6.5281169137487369E-5</v>
      </c>
      <c r="AA3884" s="5">
        <v>1820</v>
      </c>
      <c r="AC3884" s="16" t="str">
        <f t="shared" si="360"/>
        <v/>
      </c>
      <c r="AD3884" s="16" t="str">
        <f t="shared" si="361"/>
        <v/>
      </c>
      <c r="AE3884" s="16" t="str">
        <f t="shared" si="362"/>
        <v/>
      </c>
      <c r="AF3884" s="16" t="str">
        <f t="shared" si="363"/>
        <v/>
      </c>
      <c r="AG3884" s="16" t="str">
        <f t="shared" si="364"/>
        <v/>
      </c>
      <c r="AH3884" s="16">
        <f t="shared" si="365"/>
        <v>1.4377094121230581E-2</v>
      </c>
      <c r="AI3884" s="17" t="str">
        <f>IF('Peer Comparison Tool'!$D$11="NR","",IF($C3884='Peer Comparison Tool'!$D$9,COUNT('ALLL &lt;50B Database'!$AI$1:AI3883)+1,""))</f>
        <v/>
      </c>
    </row>
    <row r="3885" spans="1:35" x14ac:dyDescent="0.25">
      <c r="A3885" t="s">
        <v>2632</v>
      </c>
      <c r="B3885">
        <v>919773</v>
      </c>
      <c r="C3885" s="5" t="s">
        <v>2604</v>
      </c>
      <c r="D3885" s="5" t="s">
        <v>4390</v>
      </c>
      <c r="E3885" s="5" t="s">
        <v>4388</v>
      </c>
      <c r="F3885" s="2">
        <v>267</v>
      </c>
      <c r="G3885" s="2">
        <v>93972</v>
      </c>
      <c r="H3885" s="2">
        <v>73383</v>
      </c>
      <c r="I3885" s="2">
        <v>0</v>
      </c>
      <c r="J3885" s="2">
        <v>73383</v>
      </c>
      <c r="K3885" s="33">
        <v>3.6384448714279873E-3</v>
      </c>
      <c r="L3885" s="2">
        <v>263</v>
      </c>
      <c r="M3885" s="2">
        <v>91409</v>
      </c>
      <c r="N3885" s="2">
        <v>71504</v>
      </c>
      <c r="O3885" s="33">
        <v>3.6781159095994631E-3</v>
      </c>
      <c r="P3885" s="2">
        <v>264</v>
      </c>
      <c r="Q3885" s="2">
        <v>95017</v>
      </c>
      <c r="R3885" s="2">
        <v>72690</v>
      </c>
      <c r="S3885" s="35">
        <v>3.6318613289310774E-3</v>
      </c>
      <c r="T3885" t="s">
        <v>4388</v>
      </c>
      <c r="U3885" t="s">
        <v>4388</v>
      </c>
      <c r="V3885" s="5" t="s">
        <v>4390</v>
      </c>
      <c r="W3885" s="5">
        <v>0</v>
      </c>
      <c r="X3885" s="4">
        <v>6.5835424969099172E-6</v>
      </c>
      <c r="Y3885" s="6">
        <v>3</v>
      </c>
      <c r="Z3885" s="4">
        <v>-4.6254580668385684E-5</v>
      </c>
      <c r="AA3885" s="5">
        <v>4722</v>
      </c>
      <c r="AC3885" s="16" t="str">
        <f t="shared" si="360"/>
        <v/>
      </c>
      <c r="AD3885" s="16" t="str">
        <f t="shared" si="361"/>
        <v/>
      </c>
      <c r="AE3885" s="16" t="str">
        <f t="shared" si="362"/>
        <v/>
      </c>
      <c r="AF3885" s="16" t="str">
        <f t="shared" si="363"/>
        <v/>
      </c>
      <c r="AG3885" s="16" t="str">
        <f t="shared" si="364"/>
        <v/>
      </c>
      <c r="AH3885" s="16">
        <f t="shared" si="365"/>
        <v>3.6384448714279873E-3</v>
      </c>
      <c r="AI3885" s="17" t="str">
        <f>IF('Peer Comparison Tool'!$D$11="NR","",IF($C3885='Peer Comparison Tool'!$D$9,COUNT('ALLL &lt;50B Database'!$AI$1:AI3884)+1,""))</f>
        <v/>
      </c>
    </row>
    <row r="3886" spans="1:35" x14ac:dyDescent="0.25">
      <c r="A3886" t="s">
        <v>407</v>
      </c>
      <c r="B3886">
        <v>433859</v>
      </c>
      <c r="C3886" s="5" t="s">
        <v>343</v>
      </c>
      <c r="D3886" s="5" t="s">
        <v>4390</v>
      </c>
      <c r="E3886" s="5" t="s">
        <v>4388</v>
      </c>
      <c r="F3886" s="2">
        <v>1055</v>
      </c>
      <c r="G3886" s="2">
        <v>93961</v>
      </c>
      <c r="H3886" s="2">
        <v>44666</v>
      </c>
      <c r="I3886" s="2">
        <v>4129</v>
      </c>
      <c r="J3886" s="2">
        <v>40537</v>
      </c>
      <c r="K3886" s="33">
        <v>2.6025606236277969E-2</v>
      </c>
      <c r="L3886" s="2">
        <v>1002</v>
      </c>
      <c r="M3886" s="2">
        <v>87413</v>
      </c>
      <c r="N3886" s="2">
        <v>42457</v>
      </c>
      <c r="O3886" s="33">
        <v>2.3600348587983135E-2</v>
      </c>
      <c r="P3886" s="2">
        <v>1029</v>
      </c>
      <c r="Q3886" s="2">
        <v>87408</v>
      </c>
      <c r="R3886" s="2">
        <v>41198</v>
      </c>
      <c r="S3886" s="35">
        <v>2.4976940628185833E-2</v>
      </c>
      <c r="T3886" t="s">
        <v>4388</v>
      </c>
      <c r="U3886" t="s">
        <v>4388</v>
      </c>
      <c r="V3886" s="5" t="s">
        <v>4390</v>
      </c>
      <c r="W3886" s="5">
        <v>0</v>
      </c>
      <c r="X3886" s="4">
        <v>1.0486656080921364E-3</v>
      </c>
      <c r="Y3886" s="6">
        <v>26</v>
      </c>
      <c r="Z3886" s="4">
        <v>1.3765920402026982E-3</v>
      </c>
      <c r="AA3886" s="5">
        <v>223</v>
      </c>
      <c r="AC3886" s="16" t="str">
        <f t="shared" si="360"/>
        <v/>
      </c>
      <c r="AD3886" s="16" t="str">
        <f t="shared" si="361"/>
        <v/>
      </c>
      <c r="AE3886" s="16" t="str">
        <f t="shared" si="362"/>
        <v/>
      </c>
      <c r="AF3886" s="16" t="str">
        <f t="shared" si="363"/>
        <v/>
      </c>
      <c r="AG3886" s="16" t="str">
        <f t="shared" si="364"/>
        <v/>
      </c>
      <c r="AH3886" s="16">
        <f t="shared" si="365"/>
        <v>2.6025606236277969E-2</v>
      </c>
      <c r="AI3886" s="17" t="str">
        <f>IF('Peer Comparison Tool'!$D$11="NR","",IF($C3886='Peer Comparison Tool'!$D$9,COUNT('ALLL &lt;50B Database'!$AI$1:AI3885)+1,""))</f>
        <v/>
      </c>
    </row>
    <row r="3887" spans="1:35" x14ac:dyDescent="0.25">
      <c r="A3887" t="s">
        <v>3977</v>
      </c>
      <c r="B3887">
        <v>851060</v>
      </c>
      <c r="C3887" s="5" t="s">
        <v>3704</v>
      </c>
      <c r="D3887" s="5" t="s">
        <v>4390</v>
      </c>
      <c r="E3887" s="5" t="s">
        <v>4388</v>
      </c>
      <c r="F3887" s="2">
        <v>181</v>
      </c>
      <c r="G3887" s="2">
        <v>93821</v>
      </c>
      <c r="H3887" s="2">
        <v>12838</v>
      </c>
      <c r="I3887" s="2">
        <v>0</v>
      </c>
      <c r="J3887" s="2">
        <v>12838</v>
      </c>
      <c r="K3887" s="33">
        <v>1.4098769278703849E-2</v>
      </c>
      <c r="L3887" s="2">
        <v>168</v>
      </c>
      <c r="M3887" s="2">
        <v>91381</v>
      </c>
      <c r="N3887" s="2">
        <v>13347</v>
      </c>
      <c r="O3887" s="33">
        <v>1.2587098224320073E-2</v>
      </c>
      <c r="P3887" s="2">
        <v>178</v>
      </c>
      <c r="Q3887" s="2">
        <v>89546</v>
      </c>
      <c r="R3887" s="2">
        <v>13627</v>
      </c>
      <c r="S3887" s="35">
        <v>1.306230278124312E-2</v>
      </c>
      <c r="T3887" t="s">
        <v>4388</v>
      </c>
      <c r="U3887" t="s">
        <v>4388</v>
      </c>
      <c r="V3887" s="5" t="s">
        <v>4390</v>
      </c>
      <c r="W3887" s="5">
        <v>0</v>
      </c>
      <c r="X3887" s="4">
        <v>1.0364664974607286E-3</v>
      </c>
      <c r="Y3887" s="6">
        <v>3</v>
      </c>
      <c r="Z3887" s="4">
        <v>4.7520455692304751E-4</v>
      </c>
      <c r="AA3887" s="5">
        <v>1941</v>
      </c>
      <c r="AC3887" s="16" t="str">
        <f t="shared" si="360"/>
        <v/>
      </c>
      <c r="AD3887" s="16" t="str">
        <f t="shared" si="361"/>
        <v/>
      </c>
      <c r="AE3887" s="16" t="str">
        <f t="shared" si="362"/>
        <v/>
      </c>
      <c r="AF3887" s="16" t="str">
        <f t="shared" si="363"/>
        <v/>
      </c>
      <c r="AG3887" s="16" t="str">
        <f t="shared" si="364"/>
        <v/>
      </c>
      <c r="AH3887" s="16">
        <f t="shared" si="365"/>
        <v>1.4098769278703849E-2</v>
      </c>
      <c r="AI3887" s="17" t="str">
        <f>IF('Peer Comparison Tool'!$D$11="NR","",IF($C3887='Peer Comparison Tool'!$D$9,COUNT('ALLL &lt;50B Database'!$AI$1:AI3886)+1,""))</f>
        <v/>
      </c>
    </row>
    <row r="3888" spans="1:35" x14ac:dyDescent="0.25">
      <c r="A3888" t="s">
        <v>2721</v>
      </c>
      <c r="B3888">
        <v>45056</v>
      </c>
      <c r="C3888" s="5" t="s">
        <v>2711</v>
      </c>
      <c r="D3888" s="5" t="s">
        <v>4390</v>
      </c>
      <c r="E3888" s="5" t="s">
        <v>4388</v>
      </c>
      <c r="F3888" s="2">
        <v>599</v>
      </c>
      <c r="G3888" s="2">
        <v>93669</v>
      </c>
      <c r="H3888" s="2">
        <v>49787</v>
      </c>
      <c r="I3888" s="2">
        <v>3004</v>
      </c>
      <c r="J3888" s="2">
        <v>46783</v>
      </c>
      <c r="K3888" s="33">
        <v>1.2803796250774855E-2</v>
      </c>
      <c r="L3888" s="2">
        <v>518</v>
      </c>
      <c r="M3888" s="2">
        <v>87546</v>
      </c>
      <c r="N3888" s="2">
        <v>48519</v>
      </c>
      <c r="O3888" s="33">
        <v>1.0676229930542675E-2</v>
      </c>
      <c r="P3888" s="2">
        <v>519</v>
      </c>
      <c r="Q3888" s="2">
        <v>89239</v>
      </c>
      <c r="R3888" s="2">
        <v>46032</v>
      </c>
      <c r="S3888" s="35">
        <v>1.1274765380604797E-2</v>
      </c>
      <c r="T3888" t="s">
        <v>4388</v>
      </c>
      <c r="U3888" t="s">
        <v>4388</v>
      </c>
      <c r="V3888" s="5" t="s">
        <v>4390</v>
      </c>
      <c r="W3888" s="5">
        <v>0</v>
      </c>
      <c r="X3888" s="4">
        <v>1.5290308701700582E-3</v>
      </c>
      <c r="Y3888" s="6">
        <v>80</v>
      </c>
      <c r="Z3888" s="4">
        <v>5.9853545006212198E-4</v>
      </c>
      <c r="AA3888" s="5">
        <v>2546</v>
      </c>
      <c r="AC3888" s="16" t="str">
        <f t="shared" si="360"/>
        <v/>
      </c>
      <c r="AD3888" s="16" t="str">
        <f t="shared" si="361"/>
        <v/>
      </c>
      <c r="AE3888" s="16" t="str">
        <f t="shared" si="362"/>
        <v/>
      </c>
      <c r="AF3888" s="16" t="str">
        <f t="shared" si="363"/>
        <v/>
      </c>
      <c r="AG3888" s="16" t="str">
        <f t="shared" si="364"/>
        <v/>
      </c>
      <c r="AH3888" s="16">
        <f t="shared" si="365"/>
        <v>1.2803796250774855E-2</v>
      </c>
      <c r="AI3888" s="17" t="str">
        <f>IF('Peer Comparison Tool'!$D$11="NR","",IF($C3888='Peer Comparison Tool'!$D$9,COUNT('ALLL &lt;50B Database'!$AI$1:AI3887)+1,""))</f>
        <v/>
      </c>
    </row>
    <row r="3889" spans="1:35" x14ac:dyDescent="0.25">
      <c r="A3889" t="s">
        <v>2029</v>
      </c>
      <c r="B3889">
        <v>648345</v>
      </c>
      <c r="C3889" s="5" t="s">
        <v>1963</v>
      </c>
      <c r="D3889" s="5" t="s">
        <v>4387</v>
      </c>
      <c r="E3889" s="5" t="s">
        <v>4388</v>
      </c>
      <c r="F3889" s="2">
        <v>701</v>
      </c>
      <c r="G3889" s="2">
        <v>93566</v>
      </c>
      <c r="H3889" s="2">
        <v>67146</v>
      </c>
      <c r="I3889" s="2">
        <v>0</v>
      </c>
      <c r="J3889" s="2">
        <v>67146</v>
      </c>
      <c r="K3889" s="33">
        <v>1.0439936854019598E-2</v>
      </c>
      <c r="L3889" s="2">
        <v>730</v>
      </c>
      <c r="M3889" s="2">
        <v>81828</v>
      </c>
      <c r="N3889" s="2">
        <v>66971</v>
      </c>
      <c r="O3889" s="33">
        <v>1.0900240402562303E-2</v>
      </c>
      <c r="P3889" s="2">
        <v>685</v>
      </c>
      <c r="Q3889" s="2">
        <v>86289</v>
      </c>
      <c r="R3889" s="2">
        <v>67069</v>
      </c>
      <c r="S3889" s="35">
        <v>1.0213362358168453E-2</v>
      </c>
      <c r="T3889" t="s">
        <v>4388</v>
      </c>
      <c r="U3889" t="s">
        <v>4388</v>
      </c>
      <c r="V3889" s="5" t="s">
        <v>4387</v>
      </c>
      <c r="W3889" s="5">
        <v>0</v>
      </c>
      <c r="X3889" s="4">
        <v>2.2657449585114509E-4</v>
      </c>
      <c r="Y3889" s="6">
        <v>16</v>
      </c>
      <c r="Z3889" s="4">
        <v>-6.8687804439384985E-4</v>
      </c>
      <c r="AA3889" s="5">
        <v>3620</v>
      </c>
      <c r="AC3889" s="16" t="str">
        <f t="shared" si="360"/>
        <v/>
      </c>
      <c r="AD3889" s="16" t="str">
        <f t="shared" si="361"/>
        <v/>
      </c>
      <c r="AE3889" s="16" t="str">
        <f t="shared" si="362"/>
        <v/>
      </c>
      <c r="AF3889" s="16" t="str">
        <f t="shared" si="363"/>
        <v/>
      </c>
      <c r="AG3889" s="16" t="str">
        <f t="shared" si="364"/>
        <v/>
      </c>
      <c r="AH3889" s="16">
        <f t="shared" si="365"/>
        <v>1.0439936854019598E-2</v>
      </c>
      <c r="AI3889" s="17" t="str">
        <f>IF('Peer Comparison Tool'!$D$11="NR","",IF($C3889='Peer Comparison Tool'!$D$9,COUNT('ALLL &lt;50B Database'!$AI$1:AI3888)+1,""))</f>
        <v/>
      </c>
    </row>
    <row r="3890" spans="1:35" x14ac:dyDescent="0.25">
      <c r="A3890" t="s">
        <v>101</v>
      </c>
      <c r="B3890">
        <v>804860</v>
      </c>
      <c r="C3890" s="5" t="s">
        <v>3704</v>
      </c>
      <c r="D3890" s="5" t="s">
        <v>4387</v>
      </c>
      <c r="E3890" s="5" t="s">
        <v>4388</v>
      </c>
      <c r="F3890" s="2">
        <v>561</v>
      </c>
      <c r="G3890" s="2">
        <v>93477</v>
      </c>
      <c r="H3890" s="2">
        <v>47074</v>
      </c>
      <c r="I3890" s="2">
        <v>0</v>
      </c>
      <c r="J3890" s="2">
        <v>47074</v>
      </c>
      <c r="K3890" s="33">
        <v>1.1917406636359774E-2</v>
      </c>
      <c r="L3890" s="2">
        <v>581</v>
      </c>
      <c r="M3890" s="2">
        <v>87858</v>
      </c>
      <c r="N3890" s="2">
        <v>48635</v>
      </c>
      <c r="O3890" s="33">
        <v>1.1946129330728899E-2</v>
      </c>
      <c r="P3890" s="2">
        <v>534</v>
      </c>
      <c r="Q3890" s="2">
        <v>89031</v>
      </c>
      <c r="R3890" s="2">
        <v>48058</v>
      </c>
      <c r="S3890" s="35">
        <v>1.1111573515335637E-2</v>
      </c>
      <c r="T3890" t="s">
        <v>4388</v>
      </c>
      <c r="U3890" t="s">
        <v>4388</v>
      </c>
      <c r="V3890" s="5" t="s">
        <v>4387</v>
      </c>
      <c r="W3890" s="5">
        <v>0</v>
      </c>
      <c r="X3890" s="4">
        <v>8.0583312102413748E-4</v>
      </c>
      <c r="Y3890" s="6">
        <v>27</v>
      </c>
      <c r="Z3890" s="4">
        <v>-8.345558153932623E-4</v>
      </c>
      <c r="AA3890" s="5">
        <v>2967</v>
      </c>
      <c r="AC3890" s="16" t="str">
        <f t="shared" si="360"/>
        <v/>
      </c>
      <c r="AD3890" s="16" t="str">
        <f t="shared" si="361"/>
        <v/>
      </c>
      <c r="AE3890" s="16" t="str">
        <f t="shared" si="362"/>
        <v/>
      </c>
      <c r="AF3890" s="16" t="str">
        <f t="shared" si="363"/>
        <v/>
      </c>
      <c r="AG3890" s="16" t="str">
        <f t="shared" si="364"/>
        <v/>
      </c>
      <c r="AH3890" s="16">
        <f t="shared" si="365"/>
        <v>1.1917406636359774E-2</v>
      </c>
      <c r="AI3890" s="17" t="str">
        <f>IF('Peer Comparison Tool'!$D$11="NR","",IF($C3890='Peer Comparison Tool'!$D$9,COUNT('ALLL &lt;50B Database'!$AI$1:AI3889)+1,""))</f>
        <v/>
      </c>
    </row>
    <row r="3891" spans="1:35" x14ac:dyDescent="0.25">
      <c r="A3891" t="s">
        <v>155</v>
      </c>
      <c r="B3891">
        <v>80431</v>
      </c>
      <c r="C3891" s="5" t="s">
        <v>3603</v>
      </c>
      <c r="D3891" s="5" t="s">
        <v>4390</v>
      </c>
      <c r="E3891" s="5" t="s">
        <v>4388</v>
      </c>
      <c r="F3891" s="2">
        <v>782</v>
      </c>
      <c r="G3891" s="2">
        <v>93473</v>
      </c>
      <c r="H3891" s="2">
        <v>58466</v>
      </c>
      <c r="I3891" s="2">
        <v>1039</v>
      </c>
      <c r="J3891" s="2">
        <v>57427</v>
      </c>
      <c r="K3891" s="33">
        <v>1.3617288035244746E-2</v>
      </c>
      <c r="L3891" s="2">
        <v>1020</v>
      </c>
      <c r="M3891" s="2">
        <v>85796</v>
      </c>
      <c r="N3891" s="2">
        <v>59862</v>
      </c>
      <c r="O3891" s="33">
        <v>1.7039190137315828E-2</v>
      </c>
      <c r="P3891" s="2">
        <v>662</v>
      </c>
      <c r="Q3891" s="2">
        <v>88778</v>
      </c>
      <c r="R3891" s="2">
        <v>60093</v>
      </c>
      <c r="S3891" s="35">
        <v>1.1016258133226832E-2</v>
      </c>
      <c r="T3891" t="s">
        <v>4388</v>
      </c>
      <c r="U3891" t="s">
        <v>4388</v>
      </c>
      <c r="V3891" s="5" t="s">
        <v>4390</v>
      </c>
      <c r="W3891" s="5">
        <v>0</v>
      </c>
      <c r="X3891" s="4">
        <v>2.6010299020179147E-3</v>
      </c>
      <c r="Y3891" s="6">
        <v>120</v>
      </c>
      <c r="Z3891" s="4">
        <v>-6.0229320040889964E-3</v>
      </c>
      <c r="AA3891" s="5">
        <v>2149</v>
      </c>
      <c r="AC3891" s="16" t="str">
        <f t="shared" si="360"/>
        <v/>
      </c>
      <c r="AD3891" s="16" t="str">
        <f t="shared" si="361"/>
        <v/>
      </c>
      <c r="AE3891" s="16" t="str">
        <f t="shared" si="362"/>
        <v/>
      </c>
      <c r="AF3891" s="16" t="str">
        <f t="shared" si="363"/>
        <v/>
      </c>
      <c r="AG3891" s="16" t="str">
        <f t="shared" si="364"/>
        <v/>
      </c>
      <c r="AH3891" s="16">
        <f t="shared" si="365"/>
        <v>1.3617288035244746E-2</v>
      </c>
      <c r="AI3891" s="17" t="str">
        <f>IF('Peer Comparison Tool'!$D$11="NR","",IF($C3891='Peer Comparison Tool'!$D$9,COUNT('ALLL &lt;50B Database'!$AI$1:AI3890)+1,""))</f>
        <v/>
      </c>
    </row>
    <row r="3892" spans="1:35" x14ac:dyDescent="0.25">
      <c r="A3892" t="s">
        <v>3323</v>
      </c>
      <c r="B3892">
        <v>709956</v>
      </c>
      <c r="C3892" s="5" t="s">
        <v>3209</v>
      </c>
      <c r="D3892" s="5" t="s">
        <v>4387</v>
      </c>
      <c r="E3892" s="5" t="s">
        <v>4388</v>
      </c>
      <c r="F3892" s="2">
        <v>773</v>
      </c>
      <c r="G3892" s="2">
        <v>93361</v>
      </c>
      <c r="H3892" s="2">
        <v>63116</v>
      </c>
      <c r="I3892" s="2">
        <v>0</v>
      </c>
      <c r="J3892" s="2">
        <v>63116</v>
      </c>
      <c r="K3892" s="33">
        <v>1.224729070283288E-2</v>
      </c>
      <c r="L3892" s="2">
        <v>765</v>
      </c>
      <c r="M3892" s="2">
        <v>82067</v>
      </c>
      <c r="N3892" s="2">
        <v>58066</v>
      </c>
      <c r="O3892" s="33">
        <v>1.317466331415975E-2</v>
      </c>
      <c r="P3892" s="2">
        <v>778</v>
      </c>
      <c r="Q3892" s="2">
        <v>85743</v>
      </c>
      <c r="R3892" s="2">
        <v>60347</v>
      </c>
      <c r="S3892" s="35">
        <v>1.2892107312708172E-2</v>
      </c>
      <c r="T3892" t="s">
        <v>4388</v>
      </c>
      <c r="U3892" t="s">
        <v>4388</v>
      </c>
      <c r="V3892" s="5" t="s">
        <v>4387</v>
      </c>
      <c r="W3892" s="5">
        <v>0</v>
      </c>
      <c r="X3892" s="4">
        <v>-6.4481660987529207E-4</v>
      </c>
      <c r="Y3892" s="6">
        <v>-5</v>
      </c>
      <c r="Z3892" s="4">
        <v>-2.8255600145157822E-4</v>
      </c>
      <c r="AA3892" s="5">
        <v>2809</v>
      </c>
      <c r="AC3892" s="16" t="str">
        <f t="shared" si="360"/>
        <v/>
      </c>
      <c r="AD3892" s="16" t="str">
        <f t="shared" si="361"/>
        <v/>
      </c>
      <c r="AE3892" s="16" t="str">
        <f t="shared" si="362"/>
        <v/>
      </c>
      <c r="AF3892" s="16" t="str">
        <f t="shared" si="363"/>
        <v/>
      </c>
      <c r="AG3892" s="16" t="str">
        <f t="shared" si="364"/>
        <v/>
      </c>
      <c r="AH3892" s="16">
        <f t="shared" si="365"/>
        <v>1.224729070283288E-2</v>
      </c>
      <c r="AI3892" s="17" t="str">
        <f>IF('Peer Comparison Tool'!$D$11="NR","",IF($C3892='Peer Comparison Tool'!$D$9,COUNT('ALLL &lt;50B Database'!$AI$1:AI3891)+1,""))</f>
        <v/>
      </c>
    </row>
    <row r="3893" spans="1:35" x14ac:dyDescent="0.25">
      <c r="A3893" t="s">
        <v>2208</v>
      </c>
      <c r="B3893">
        <v>986159</v>
      </c>
      <c r="C3893" s="5" t="s">
        <v>2041</v>
      </c>
      <c r="D3893" s="5" t="s">
        <v>4390</v>
      </c>
      <c r="E3893" s="5" t="s">
        <v>4388</v>
      </c>
      <c r="F3893" s="2">
        <v>733</v>
      </c>
      <c r="G3893" s="2">
        <v>93350</v>
      </c>
      <c r="H3893" s="2">
        <v>62958</v>
      </c>
      <c r="I3893" s="2">
        <v>3905</v>
      </c>
      <c r="J3893" s="2">
        <v>59053</v>
      </c>
      <c r="K3893" s="33">
        <v>1.2412578531149984E-2</v>
      </c>
      <c r="L3893" s="2">
        <v>716</v>
      </c>
      <c r="M3893" s="2">
        <v>86916</v>
      </c>
      <c r="N3893" s="2">
        <v>59490</v>
      </c>
      <c r="O3893" s="33">
        <v>1.2035636241385107E-2</v>
      </c>
      <c r="P3893" s="2">
        <v>790</v>
      </c>
      <c r="Q3893" s="2">
        <v>83629</v>
      </c>
      <c r="R3893" s="2">
        <v>59557</v>
      </c>
      <c r="S3893" s="35">
        <v>1.3264603657000856E-2</v>
      </c>
      <c r="T3893" t="s">
        <v>4388</v>
      </c>
      <c r="U3893" t="s">
        <v>4388</v>
      </c>
      <c r="V3893" s="5" t="s">
        <v>4390</v>
      </c>
      <c r="W3893" s="5">
        <v>0</v>
      </c>
      <c r="X3893" s="4">
        <v>-8.5202512585087244E-4</v>
      </c>
      <c r="Y3893" s="6">
        <v>-57</v>
      </c>
      <c r="Z3893" s="4">
        <v>1.2289674156157494E-3</v>
      </c>
      <c r="AA3893" s="5">
        <v>2744</v>
      </c>
      <c r="AC3893" s="16" t="str">
        <f t="shared" si="360"/>
        <v/>
      </c>
      <c r="AD3893" s="16" t="str">
        <f t="shared" si="361"/>
        <v/>
      </c>
      <c r="AE3893" s="16" t="str">
        <f t="shared" si="362"/>
        <v/>
      </c>
      <c r="AF3893" s="16" t="str">
        <f t="shared" si="363"/>
        <v/>
      </c>
      <c r="AG3893" s="16" t="str">
        <f t="shared" si="364"/>
        <v/>
      </c>
      <c r="AH3893" s="16">
        <f t="shared" si="365"/>
        <v>1.2412578531149984E-2</v>
      </c>
      <c r="AI3893" s="17" t="str">
        <f>IF('Peer Comparison Tool'!$D$11="NR","",IF($C3893='Peer Comparison Tool'!$D$9,COUNT('ALLL &lt;50B Database'!$AI$1:AI3892)+1,""))</f>
        <v/>
      </c>
    </row>
    <row r="3894" spans="1:35" x14ac:dyDescent="0.25">
      <c r="A3894" t="s">
        <v>1507</v>
      </c>
      <c r="B3894">
        <v>614256</v>
      </c>
      <c r="C3894" s="5" t="s">
        <v>1389</v>
      </c>
      <c r="D3894" s="5" t="s">
        <v>4390</v>
      </c>
      <c r="E3894" s="5" t="s">
        <v>4388</v>
      </c>
      <c r="F3894" s="2">
        <v>328</v>
      </c>
      <c r="G3894" s="2">
        <v>93339</v>
      </c>
      <c r="H3894" s="2">
        <v>24511</v>
      </c>
      <c r="I3894" s="2">
        <v>574</v>
      </c>
      <c r="J3894" s="2">
        <v>23937</v>
      </c>
      <c r="K3894" s="33">
        <v>1.3702636086393449E-2</v>
      </c>
      <c r="L3894" s="2">
        <v>298</v>
      </c>
      <c r="M3894" s="2">
        <v>88366</v>
      </c>
      <c r="N3894" s="2">
        <v>23775</v>
      </c>
      <c r="O3894" s="33">
        <v>1.2534174553101999E-2</v>
      </c>
      <c r="P3894" s="2">
        <v>299</v>
      </c>
      <c r="Q3894" s="2">
        <v>90538</v>
      </c>
      <c r="R3894" s="2">
        <v>23641</v>
      </c>
      <c r="S3894" s="35">
        <v>1.2647519140476291E-2</v>
      </c>
      <c r="T3894" t="s">
        <v>4388</v>
      </c>
      <c r="U3894" t="s">
        <v>4388</v>
      </c>
      <c r="V3894" s="5" t="s">
        <v>4390</v>
      </c>
      <c r="W3894" s="5">
        <v>0</v>
      </c>
      <c r="X3894" s="4">
        <v>1.0551169459171571E-3</v>
      </c>
      <c r="Y3894" s="6">
        <v>29</v>
      </c>
      <c r="Z3894" s="4">
        <v>1.133445873742929E-4</v>
      </c>
      <c r="AA3894" s="5">
        <v>2110</v>
      </c>
      <c r="AC3894" s="16" t="str">
        <f t="shared" si="360"/>
        <v/>
      </c>
      <c r="AD3894" s="16" t="str">
        <f t="shared" si="361"/>
        <v/>
      </c>
      <c r="AE3894" s="16" t="str">
        <f t="shared" si="362"/>
        <v/>
      </c>
      <c r="AF3894" s="16" t="str">
        <f t="shared" si="363"/>
        <v/>
      </c>
      <c r="AG3894" s="16" t="str">
        <f t="shared" si="364"/>
        <v/>
      </c>
      <c r="AH3894" s="16">
        <f t="shared" si="365"/>
        <v>1.3702636086393449E-2</v>
      </c>
      <c r="AI3894" s="17" t="str">
        <f>IF('Peer Comparison Tool'!$D$11="NR","",IF($C3894='Peer Comparison Tool'!$D$9,COUNT('ALLL &lt;50B Database'!$AI$1:AI3893)+1,""))</f>
        <v/>
      </c>
    </row>
    <row r="3895" spans="1:35" x14ac:dyDescent="0.25">
      <c r="A3895" t="s">
        <v>1209</v>
      </c>
      <c r="B3895">
        <v>991135</v>
      </c>
      <c r="C3895" s="5" t="s">
        <v>926</v>
      </c>
      <c r="D3895" s="5" t="s">
        <v>4390</v>
      </c>
      <c r="E3895" s="5" t="s">
        <v>4388</v>
      </c>
      <c r="F3895" s="2">
        <v>849</v>
      </c>
      <c r="G3895" s="2">
        <v>93335</v>
      </c>
      <c r="H3895" s="2">
        <v>56684</v>
      </c>
      <c r="I3895" s="2">
        <v>5869</v>
      </c>
      <c r="J3895" s="2">
        <v>50815</v>
      </c>
      <c r="K3895" s="33">
        <v>1.6707665059529666E-2</v>
      </c>
      <c r="L3895" s="2">
        <v>849</v>
      </c>
      <c r="M3895" s="2">
        <v>82660</v>
      </c>
      <c r="N3895" s="2">
        <v>49112</v>
      </c>
      <c r="O3895" s="33">
        <v>1.7287017429548787E-2</v>
      </c>
      <c r="P3895" s="2">
        <v>849</v>
      </c>
      <c r="Q3895" s="2">
        <v>84589</v>
      </c>
      <c r="R3895" s="2">
        <v>51639</v>
      </c>
      <c r="S3895" s="35">
        <v>1.6441061988032302E-2</v>
      </c>
      <c r="T3895" t="s">
        <v>4388</v>
      </c>
      <c r="U3895" t="s">
        <v>4388</v>
      </c>
      <c r="V3895" s="5" t="s">
        <v>4390</v>
      </c>
      <c r="W3895" s="5">
        <v>0</v>
      </c>
      <c r="X3895" s="4">
        <v>2.6660307149736426E-4</v>
      </c>
      <c r="Y3895" s="6">
        <v>0</v>
      </c>
      <c r="Z3895" s="4">
        <v>-8.459554415164855E-4</v>
      </c>
      <c r="AA3895" s="5">
        <v>1095</v>
      </c>
      <c r="AC3895" s="16" t="str">
        <f t="shared" si="360"/>
        <v/>
      </c>
      <c r="AD3895" s="16" t="str">
        <f t="shared" si="361"/>
        <v/>
      </c>
      <c r="AE3895" s="16" t="str">
        <f t="shared" si="362"/>
        <v/>
      </c>
      <c r="AF3895" s="16" t="str">
        <f t="shared" si="363"/>
        <v/>
      </c>
      <c r="AG3895" s="16" t="str">
        <f t="shared" si="364"/>
        <v/>
      </c>
      <c r="AH3895" s="16">
        <f t="shared" si="365"/>
        <v>1.6707665059529666E-2</v>
      </c>
      <c r="AI3895" s="17" t="str">
        <f>IF('Peer Comparison Tool'!$D$11="NR","",IF($C3895='Peer Comparison Tool'!$D$9,COUNT('ALLL &lt;50B Database'!$AI$1:AI3894)+1,""))</f>
        <v/>
      </c>
    </row>
    <row r="3896" spans="1:35" x14ac:dyDescent="0.25">
      <c r="A3896" t="s">
        <v>1208</v>
      </c>
      <c r="B3896">
        <v>691743</v>
      </c>
      <c r="C3896" s="5" t="s">
        <v>926</v>
      </c>
      <c r="D3896" s="5" t="s">
        <v>4390</v>
      </c>
      <c r="E3896" s="5" t="s">
        <v>4388</v>
      </c>
      <c r="F3896" s="2">
        <v>324</v>
      </c>
      <c r="G3896" s="2">
        <v>93326</v>
      </c>
      <c r="H3896" s="2">
        <v>38276</v>
      </c>
      <c r="I3896" s="2">
        <v>1499</v>
      </c>
      <c r="J3896" s="2">
        <v>36777</v>
      </c>
      <c r="K3896" s="33">
        <v>8.8098539848274742E-3</v>
      </c>
      <c r="L3896" s="2">
        <v>317</v>
      </c>
      <c r="M3896" s="2">
        <v>86994</v>
      </c>
      <c r="N3896" s="2">
        <v>35786</v>
      </c>
      <c r="O3896" s="33">
        <v>8.8582127088805678E-3</v>
      </c>
      <c r="P3896" s="2">
        <v>320</v>
      </c>
      <c r="Q3896" s="2">
        <v>87438</v>
      </c>
      <c r="R3896" s="2">
        <v>37243</v>
      </c>
      <c r="S3896" s="35">
        <v>8.5922186719652009E-3</v>
      </c>
      <c r="T3896" t="s">
        <v>4388</v>
      </c>
      <c r="U3896" t="s">
        <v>4388</v>
      </c>
      <c r="V3896" s="5" t="s">
        <v>4390</v>
      </c>
      <c r="W3896" s="5">
        <v>0</v>
      </c>
      <c r="X3896" s="4">
        <v>2.1763531286227329E-4</v>
      </c>
      <c r="Y3896" s="6">
        <v>4</v>
      </c>
      <c r="Z3896" s="4">
        <v>-2.659940369153669E-4</v>
      </c>
      <c r="AA3896" s="5">
        <v>4137</v>
      </c>
      <c r="AC3896" s="16" t="str">
        <f t="shared" si="360"/>
        <v/>
      </c>
      <c r="AD3896" s="16" t="str">
        <f t="shared" si="361"/>
        <v/>
      </c>
      <c r="AE3896" s="16" t="str">
        <f t="shared" si="362"/>
        <v/>
      </c>
      <c r="AF3896" s="16" t="str">
        <f t="shared" si="363"/>
        <v/>
      </c>
      <c r="AG3896" s="16" t="str">
        <f t="shared" si="364"/>
        <v/>
      </c>
      <c r="AH3896" s="16">
        <f t="shared" si="365"/>
        <v>8.8098539848274742E-3</v>
      </c>
      <c r="AI3896" s="17" t="str">
        <f>IF('Peer Comparison Tool'!$D$11="NR","",IF($C3896='Peer Comparison Tool'!$D$9,COUNT('ALLL &lt;50B Database'!$AI$1:AI3895)+1,""))</f>
        <v/>
      </c>
    </row>
    <row r="3897" spans="1:35" x14ac:dyDescent="0.25">
      <c r="A3897" t="s">
        <v>4355</v>
      </c>
      <c r="B3897">
        <v>706236</v>
      </c>
      <c r="C3897" s="5" t="s">
        <v>4315</v>
      </c>
      <c r="D3897" s="5" t="s">
        <v>4390</v>
      </c>
      <c r="E3897" s="5" t="s">
        <v>4388</v>
      </c>
      <c r="F3897" s="2">
        <v>406</v>
      </c>
      <c r="G3897" s="2">
        <v>93153</v>
      </c>
      <c r="H3897" s="2">
        <v>68752</v>
      </c>
      <c r="I3897" s="2">
        <v>1478</v>
      </c>
      <c r="J3897" s="2">
        <v>67274</v>
      </c>
      <c r="K3897" s="33">
        <v>6.035020959062937E-3</v>
      </c>
      <c r="L3897" s="2">
        <v>382</v>
      </c>
      <c r="M3897" s="2">
        <v>87962</v>
      </c>
      <c r="N3897" s="2">
        <v>66570</v>
      </c>
      <c r="O3897" s="33">
        <v>5.7383205648189875E-3</v>
      </c>
      <c r="P3897" s="2">
        <v>363</v>
      </c>
      <c r="Q3897" s="2">
        <v>88179</v>
      </c>
      <c r="R3897" s="2">
        <v>66149</v>
      </c>
      <c r="S3897" s="35">
        <v>5.4876113017581522E-3</v>
      </c>
      <c r="T3897">
        <v>0</v>
      </c>
      <c r="U3897">
        <v>0</v>
      </c>
      <c r="V3897" s="5" t="s">
        <v>4390</v>
      </c>
      <c r="W3897" s="5">
        <v>0</v>
      </c>
      <c r="X3897" s="4">
        <v>5.4740965730478482E-4</v>
      </c>
      <c r="Y3897" s="6">
        <v>43</v>
      </c>
      <c r="Z3897" s="4">
        <v>-2.5070926306083527E-4</v>
      </c>
      <c r="AA3897" s="5">
        <v>4579</v>
      </c>
      <c r="AC3897" s="16" t="str">
        <f t="shared" si="360"/>
        <v/>
      </c>
      <c r="AD3897" s="16" t="str">
        <f t="shared" si="361"/>
        <v/>
      </c>
      <c r="AE3897" s="16" t="str">
        <f t="shared" si="362"/>
        <v/>
      </c>
      <c r="AF3897" s="16" t="str">
        <f t="shared" si="363"/>
        <v/>
      </c>
      <c r="AG3897" s="16" t="str">
        <f t="shared" si="364"/>
        <v/>
      </c>
      <c r="AH3897" s="16">
        <f t="shared" si="365"/>
        <v>6.035020959062937E-3</v>
      </c>
      <c r="AI3897" s="17" t="str">
        <f>IF('Peer Comparison Tool'!$D$11="NR","",IF($C3897='Peer Comparison Tool'!$D$9,COUNT('ALLL &lt;50B Database'!$AI$1:AI3896)+1,""))</f>
        <v/>
      </c>
    </row>
    <row r="3898" spans="1:35" x14ac:dyDescent="0.25">
      <c r="A3898" t="s">
        <v>2690</v>
      </c>
      <c r="B3898">
        <v>251857</v>
      </c>
      <c r="C3898" s="5" t="s">
        <v>2642</v>
      </c>
      <c r="D3898" s="5" t="s">
        <v>4387</v>
      </c>
      <c r="E3898" s="5" t="s">
        <v>4388</v>
      </c>
      <c r="F3898" s="2">
        <v>272</v>
      </c>
      <c r="G3898" s="2">
        <v>93057</v>
      </c>
      <c r="H3898" s="2">
        <v>27987</v>
      </c>
      <c r="I3898" s="2">
        <v>1926</v>
      </c>
      <c r="J3898" s="2">
        <v>26061</v>
      </c>
      <c r="K3898" s="33">
        <v>1.0437051532941943E-2</v>
      </c>
      <c r="L3898" s="2">
        <v>448</v>
      </c>
      <c r="M3898" s="2">
        <v>75540</v>
      </c>
      <c r="N3898" s="2">
        <v>25764</v>
      </c>
      <c r="O3898" s="33">
        <v>1.7388604253997825E-2</v>
      </c>
      <c r="P3898" s="2">
        <v>447</v>
      </c>
      <c r="Q3898" s="2">
        <v>77755</v>
      </c>
      <c r="R3898" s="2">
        <v>25492</v>
      </c>
      <c r="S3898" s="35">
        <v>1.7534912913855328E-2</v>
      </c>
      <c r="T3898" t="s">
        <v>4388</v>
      </c>
      <c r="U3898" t="s">
        <v>4388</v>
      </c>
      <c r="V3898" s="5" t="s">
        <v>4387</v>
      </c>
      <c r="W3898" s="5">
        <v>0</v>
      </c>
      <c r="X3898" s="4">
        <v>-7.0978613809133846E-3</v>
      </c>
      <c r="Y3898" s="6">
        <v>-175</v>
      </c>
      <c r="Z3898" s="4">
        <v>1.4630865985750321E-4</v>
      </c>
      <c r="AA3898" s="5">
        <v>3621</v>
      </c>
      <c r="AC3898" s="16" t="str">
        <f t="shared" si="360"/>
        <v/>
      </c>
      <c r="AD3898" s="16" t="str">
        <f t="shared" si="361"/>
        <v/>
      </c>
      <c r="AE3898" s="16" t="str">
        <f t="shared" si="362"/>
        <v/>
      </c>
      <c r="AF3898" s="16" t="str">
        <f t="shared" si="363"/>
        <v/>
      </c>
      <c r="AG3898" s="16" t="str">
        <f t="shared" si="364"/>
        <v/>
      </c>
      <c r="AH3898" s="16">
        <f t="shared" si="365"/>
        <v>1.0437051532941943E-2</v>
      </c>
      <c r="AI3898" s="17" t="str">
        <f>IF('Peer Comparison Tool'!$D$11="NR","",IF($C3898='Peer Comparison Tool'!$D$9,COUNT('ALLL &lt;50B Database'!$AI$1:AI3897)+1,""))</f>
        <v/>
      </c>
    </row>
    <row r="3899" spans="1:35" x14ac:dyDescent="0.25">
      <c r="A3899" t="s">
        <v>1201</v>
      </c>
      <c r="B3899">
        <v>459644</v>
      </c>
      <c r="C3899" s="5" t="s">
        <v>926</v>
      </c>
      <c r="D3899" s="5" t="s">
        <v>4390</v>
      </c>
      <c r="E3899" s="5" t="s">
        <v>4388</v>
      </c>
      <c r="F3899" s="2">
        <v>788</v>
      </c>
      <c r="G3899" s="2">
        <v>93014</v>
      </c>
      <c r="H3899" s="2">
        <v>52372</v>
      </c>
      <c r="I3899" s="2">
        <v>971</v>
      </c>
      <c r="J3899" s="2">
        <v>51401</v>
      </c>
      <c r="K3899" s="33">
        <v>1.5330441042003073E-2</v>
      </c>
      <c r="L3899" s="2">
        <v>738</v>
      </c>
      <c r="M3899" s="2">
        <v>87818</v>
      </c>
      <c r="N3899" s="2">
        <v>54190</v>
      </c>
      <c r="O3899" s="33">
        <v>1.3618748846650673E-2</v>
      </c>
      <c r="P3899" s="2">
        <v>748</v>
      </c>
      <c r="Q3899" s="2">
        <v>89856</v>
      </c>
      <c r="R3899" s="2">
        <v>50992</v>
      </c>
      <c r="S3899" s="35">
        <v>1.4668967681204894E-2</v>
      </c>
      <c r="T3899" t="s">
        <v>4388</v>
      </c>
      <c r="U3899" t="s">
        <v>4388</v>
      </c>
      <c r="V3899" s="5" t="s">
        <v>4390</v>
      </c>
      <c r="W3899" s="5">
        <v>0</v>
      </c>
      <c r="X3899" s="4">
        <v>6.6147336079817876E-4</v>
      </c>
      <c r="Y3899" s="6">
        <v>40</v>
      </c>
      <c r="Z3899" s="4">
        <v>1.0502188345542212E-3</v>
      </c>
      <c r="AA3899" s="5">
        <v>1488</v>
      </c>
      <c r="AC3899" s="16" t="str">
        <f t="shared" si="360"/>
        <v/>
      </c>
      <c r="AD3899" s="16" t="str">
        <f t="shared" si="361"/>
        <v/>
      </c>
      <c r="AE3899" s="16" t="str">
        <f t="shared" si="362"/>
        <v/>
      </c>
      <c r="AF3899" s="16" t="str">
        <f t="shared" si="363"/>
        <v/>
      </c>
      <c r="AG3899" s="16" t="str">
        <f t="shared" si="364"/>
        <v/>
      </c>
      <c r="AH3899" s="16">
        <f t="shared" si="365"/>
        <v>1.5330441042003073E-2</v>
      </c>
      <c r="AI3899" s="17" t="str">
        <f>IF('Peer Comparison Tool'!$D$11="NR","",IF($C3899='Peer Comparison Tool'!$D$9,COUNT('ALLL &lt;50B Database'!$AI$1:AI3898)+1,""))</f>
        <v/>
      </c>
    </row>
    <row r="3900" spans="1:35" x14ac:dyDescent="0.25">
      <c r="A3900" t="s">
        <v>2767</v>
      </c>
      <c r="B3900">
        <v>1017564</v>
      </c>
      <c r="C3900" s="5" t="s">
        <v>3704</v>
      </c>
      <c r="D3900" s="5" t="s">
        <v>4390</v>
      </c>
      <c r="E3900" s="5" t="s">
        <v>4388</v>
      </c>
      <c r="F3900" s="2">
        <v>548</v>
      </c>
      <c r="G3900" s="2">
        <v>92892</v>
      </c>
      <c r="H3900" s="2">
        <v>40403</v>
      </c>
      <c r="I3900" s="2">
        <v>4614</v>
      </c>
      <c r="J3900" s="2">
        <v>35789</v>
      </c>
      <c r="K3900" s="33">
        <v>1.5311967364273938E-2</v>
      </c>
      <c r="L3900" s="2">
        <v>544</v>
      </c>
      <c r="M3900" s="2">
        <v>81353</v>
      </c>
      <c r="N3900" s="2">
        <v>37914</v>
      </c>
      <c r="O3900" s="33">
        <v>1.4348261855778867E-2</v>
      </c>
      <c r="P3900" s="2">
        <v>563</v>
      </c>
      <c r="Q3900" s="2">
        <v>81611</v>
      </c>
      <c r="R3900" s="2">
        <v>36375</v>
      </c>
      <c r="S3900" s="35">
        <v>1.547766323024055E-2</v>
      </c>
      <c r="T3900" t="s">
        <v>4388</v>
      </c>
      <c r="U3900" t="s">
        <v>4388</v>
      </c>
      <c r="V3900" s="5" t="s">
        <v>4390</v>
      </c>
      <c r="W3900" s="5">
        <v>0</v>
      </c>
      <c r="X3900" s="4">
        <v>-1.6569586596661134E-4</v>
      </c>
      <c r="Y3900" s="6">
        <v>-15</v>
      </c>
      <c r="Z3900" s="4">
        <v>1.1294013744616825E-3</v>
      </c>
      <c r="AA3900" s="5">
        <v>1495</v>
      </c>
      <c r="AC3900" s="16" t="str">
        <f t="shared" si="360"/>
        <v/>
      </c>
      <c r="AD3900" s="16" t="str">
        <f t="shared" si="361"/>
        <v/>
      </c>
      <c r="AE3900" s="16" t="str">
        <f t="shared" si="362"/>
        <v/>
      </c>
      <c r="AF3900" s="16" t="str">
        <f t="shared" si="363"/>
        <v/>
      </c>
      <c r="AG3900" s="16" t="str">
        <f t="shared" si="364"/>
        <v/>
      </c>
      <c r="AH3900" s="16">
        <f t="shared" si="365"/>
        <v>1.5311967364273938E-2</v>
      </c>
      <c r="AI3900" s="17" t="str">
        <f>IF('Peer Comparison Tool'!$D$11="NR","",IF($C3900='Peer Comparison Tool'!$D$9,COUNT('ALLL &lt;50B Database'!$AI$1:AI3899)+1,""))</f>
        <v/>
      </c>
    </row>
    <row r="3901" spans="1:35" x14ac:dyDescent="0.25">
      <c r="A3901" t="s">
        <v>2206</v>
      </c>
      <c r="B3901">
        <v>311658</v>
      </c>
      <c r="C3901" s="5" t="s">
        <v>2041</v>
      </c>
      <c r="D3901" s="5" t="s">
        <v>4390</v>
      </c>
      <c r="E3901" s="5" t="s">
        <v>4388</v>
      </c>
      <c r="F3901" s="2">
        <v>354</v>
      </c>
      <c r="G3901" s="2">
        <v>92887</v>
      </c>
      <c r="H3901" s="2">
        <v>35229</v>
      </c>
      <c r="I3901" s="2">
        <v>733</v>
      </c>
      <c r="J3901" s="2">
        <v>34496</v>
      </c>
      <c r="K3901" s="33">
        <v>1.0262059369202227E-2</v>
      </c>
      <c r="L3901" s="2">
        <v>336</v>
      </c>
      <c r="M3901" s="2">
        <v>85968</v>
      </c>
      <c r="N3901" s="2">
        <v>33650</v>
      </c>
      <c r="O3901" s="33">
        <v>9.9851411589895987E-3</v>
      </c>
      <c r="P3901" s="2">
        <v>342</v>
      </c>
      <c r="Q3901" s="2">
        <v>84329</v>
      </c>
      <c r="R3901" s="2">
        <v>34683</v>
      </c>
      <c r="S3901" s="35">
        <v>9.8607386904247044E-3</v>
      </c>
      <c r="T3901" t="s">
        <v>4388</v>
      </c>
      <c r="U3901" t="s">
        <v>4388</v>
      </c>
      <c r="V3901" s="5" t="s">
        <v>4390</v>
      </c>
      <c r="W3901" s="5">
        <v>0</v>
      </c>
      <c r="X3901" s="4">
        <v>4.0132067877752219E-4</v>
      </c>
      <c r="Y3901" s="6">
        <v>12</v>
      </c>
      <c r="Z3901" s="4">
        <v>-1.2440246856489437E-4</v>
      </c>
      <c r="AA3901" s="5">
        <v>3690</v>
      </c>
      <c r="AC3901" s="16" t="str">
        <f t="shared" si="360"/>
        <v/>
      </c>
      <c r="AD3901" s="16" t="str">
        <f t="shared" si="361"/>
        <v/>
      </c>
      <c r="AE3901" s="16" t="str">
        <f t="shared" si="362"/>
        <v/>
      </c>
      <c r="AF3901" s="16" t="str">
        <f t="shared" si="363"/>
        <v/>
      </c>
      <c r="AG3901" s="16" t="str">
        <f t="shared" si="364"/>
        <v/>
      </c>
      <c r="AH3901" s="16">
        <f t="shared" si="365"/>
        <v>1.0262059369202227E-2</v>
      </c>
      <c r="AI3901" s="17" t="str">
        <f>IF('Peer Comparison Tool'!$D$11="NR","",IF($C3901='Peer Comparison Tool'!$D$9,COUNT('ALLL &lt;50B Database'!$AI$1:AI3900)+1,""))</f>
        <v/>
      </c>
    </row>
    <row r="3902" spans="1:35" x14ac:dyDescent="0.25">
      <c r="A3902" t="s">
        <v>3982</v>
      </c>
      <c r="B3902">
        <v>3134399</v>
      </c>
      <c r="C3902" s="5" t="s">
        <v>3704</v>
      </c>
      <c r="D3902" s="5" t="s">
        <v>4390</v>
      </c>
      <c r="E3902" s="5" t="s">
        <v>4388</v>
      </c>
      <c r="F3902" s="2">
        <v>298</v>
      </c>
      <c r="G3902" s="2">
        <v>92825</v>
      </c>
      <c r="H3902" s="2">
        <v>20897</v>
      </c>
      <c r="I3902" s="2">
        <v>1097</v>
      </c>
      <c r="J3902" s="2">
        <v>19800</v>
      </c>
      <c r="K3902" s="33">
        <v>1.505050505050505E-2</v>
      </c>
      <c r="L3902" s="2">
        <v>213</v>
      </c>
      <c r="M3902" s="2">
        <v>81805</v>
      </c>
      <c r="N3902" s="2">
        <v>20508</v>
      </c>
      <c r="O3902" s="33">
        <v>1.0386190754827385E-2</v>
      </c>
      <c r="P3902" s="2">
        <v>148</v>
      </c>
      <c r="Q3902" s="2">
        <v>85410</v>
      </c>
      <c r="R3902" s="2">
        <v>20351</v>
      </c>
      <c r="S3902" s="35">
        <v>7.2723699081126232E-3</v>
      </c>
      <c r="T3902" t="s">
        <v>4388</v>
      </c>
      <c r="U3902" t="s">
        <v>4388</v>
      </c>
      <c r="V3902" s="5" t="s">
        <v>4390</v>
      </c>
      <c r="W3902" s="5">
        <v>0</v>
      </c>
      <c r="X3902" s="4">
        <v>7.7781351423924271E-3</v>
      </c>
      <c r="Y3902" s="6">
        <v>150</v>
      </c>
      <c r="Z3902" s="4">
        <v>-3.1138208467147615E-3</v>
      </c>
      <c r="AA3902" s="5">
        <v>1598</v>
      </c>
      <c r="AC3902" s="16" t="str">
        <f t="shared" si="360"/>
        <v/>
      </c>
      <c r="AD3902" s="16" t="str">
        <f t="shared" si="361"/>
        <v/>
      </c>
      <c r="AE3902" s="16" t="str">
        <f t="shared" si="362"/>
        <v/>
      </c>
      <c r="AF3902" s="16" t="str">
        <f t="shared" si="363"/>
        <v/>
      </c>
      <c r="AG3902" s="16" t="str">
        <f t="shared" si="364"/>
        <v/>
      </c>
      <c r="AH3902" s="16">
        <f t="shared" si="365"/>
        <v>1.505050505050505E-2</v>
      </c>
      <c r="AI3902" s="17" t="str">
        <f>IF('Peer Comparison Tool'!$D$11="NR","",IF($C3902='Peer Comparison Tool'!$D$9,COUNT('ALLL &lt;50B Database'!$AI$1:AI3901)+1,""))</f>
        <v/>
      </c>
    </row>
    <row r="3903" spans="1:35" x14ac:dyDescent="0.25">
      <c r="A3903" t="s">
        <v>3173</v>
      </c>
      <c r="B3903">
        <v>381026</v>
      </c>
      <c r="C3903" s="5" t="s">
        <v>3064</v>
      </c>
      <c r="D3903" s="5" t="s">
        <v>4387</v>
      </c>
      <c r="E3903" s="5" t="s">
        <v>4388</v>
      </c>
      <c r="F3903" s="2">
        <v>330</v>
      </c>
      <c r="G3903" s="2">
        <v>92789</v>
      </c>
      <c r="H3903" s="2">
        <v>60596</v>
      </c>
      <c r="I3903" s="2">
        <v>4288</v>
      </c>
      <c r="J3903" s="2">
        <v>56308</v>
      </c>
      <c r="K3903" s="33">
        <v>5.8606237124387301E-3</v>
      </c>
      <c r="L3903" s="2">
        <v>328</v>
      </c>
      <c r="M3903" s="2">
        <v>81059</v>
      </c>
      <c r="N3903" s="2">
        <v>55647</v>
      </c>
      <c r="O3903" s="33">
        <v>5.8942979855158405E-3</v>
      </c>
      <c r="P3903" s="2">
        <v>336</v>
      </c>
      <c r="Q3903" s="2">
        <v>82321</v>
      </c>
      <c r="R3903" s="2">
        <v>56220</v>
      </c>
      <c r="S3903" s="35">
        <v>5.9765208110992528E-3</v>
      </c>
      <c r="T3903" t="s">
        <v>4388</v>
      </c>
      <c r="U3903" t="s">
        <v>4388</v>
      </c>
      <c r="V3903" s="5" t="s">
        <v>4387</v>
      </c>
      <c r="W3903" s="5">
        <v>0</v>
      </c>
      <c r="X3903" s="4">
        <v>-1.1589709866052268E-4</v>
      </c>
      <c r="Y3903" s="6">
        <v>-6</v>
      </c>
      <c r="Z3903" s="4">
        <v>8.2222825583412248E-5</v>
      </c>
      <c r="AA3903" s="5">
        <v>4591</v>
      </c>
      <c r="AC3903" s="16" t="str">
        <f t="shared" si="360"/>
        <v/>
      </c>
      <c r="AD3903" s="16" t="str">
        <f t="shared" si="361"/>
        <v/>
      </c>
      <c r="AE3903" s="16" t="str">
        <f t="shared" si="362"/>
        <v/>
      </c>
      <c r="AF3903" s="16" t="str">
        <f t="shared" si="363"/>
        <v/>
      </c>
      <c r="AG3903" s="16" t="str">
        <f t="shared" si="364"/>
        <v/>
      </c>
      <c r="AH3903" s="16">
        <f t="shared" si="365"/>
        <v>5.8606237124387301E-3</v>
      </c>
      <c r="AI3903" s="17" t="str">
        <f>IF('Peer Comparison Tool'!$D$11="NR","",IF($C3903='Peer Comparison Tool'!$D$9,COUNT('ALLL &lt;50B Database'!$AI$1:AI3902)+1,""))</f>
        <v/>
      </c>
    </row>
    <row r="3904" spans="1:35" x14ac:dyDescent="0.25">
      <c r="A3904" t="s">
        <v>1375</v>
      </c>
      <c r="B3904">
        <v>50144</v>
      </c>
      <c r="C3904" s="5" t="s">
        <v>1309</v>
      </c>
      <c r="D3904" s="5" t="s">
        <v>4390</v>
      </c>
      <c r="E3904" s="5" t="s">
        <v>4388</v>
      </c>
      <c r="F3904" s="2">
        <v>518</v>
      </c>
      <c r="G3904" s="2">
        <v>92720</v>
      </c>
      <c r="H3904" s="2">
        <v>32934</v>
      </c>
      <c r="I3904" s="2">
        <v>556</v>
      </c>
      <c r="J3904" s="2">
        <v>32378</v>
      </c>
      <c r="K3904" s="33">
        <v>1.599851751189079E-2</v>
      </c>
      <c r="L3904" s="2">
        <v>495</v>
      </c>
      <c r="M3904" s="2">
        <v>93162</v>
      </c>
      <c r="N3904" s="2">
        <v>29932</v>
      </c>
      <c r="O3904" s="33">
        <v>1.6537484965922757E-2</v>
      </c>
      <c r="P3904" s="2">
        <v>496</v>
      </c>
      <c r="Q3904" s="2">
        <v>90770</v>
      </c>
      <c r="R3904" s="2">
        <v>29362</v>
      </c>
      <c r="S3904" s="35">
        <v>1.6892582249165587E-2</v>
      </c>
      <c r="T3904" t="s">
        <v>4388</v>
      </c>
      <c r="U3904" t="s">
        <v>4388</v>
      </c>
      <c r="V3904" s="5" t="s">
        <v>4390</v>
      </c>
      <c r="W3904" s="5">
        <v>0</v>
      </c>
      <c r="X3904" s="4">
        <v>-8.9406473727479674E-4</v>
      </c>
      <c r="Y3904" s="6">
        <v>22</v>
      </c>
      <c r="Z3904" s="4">
        <v>3.5509728324283063E-4</v>
      </c>
      <c r="AA3904" s="5">
        <v>1271</v>
      </c>
      <c r="AC3904" s="16" t="str">
        <f t="shared" si="360"/>
        <v/>
      </c>
      <c r="AD3904" s="16" t="str">
        <f t="shared" si="361"/>
        <v/>
      </c>
      <c r="AE3904" s="16" t="str">
        <f t="shared" si="362"/>
        <v/>
      </c>
      <c r="AF3904" s="16" t="str">
        <f t="shared" si="363"/>
        <v/>
      </c>
      <c r="AG3904" s="16" t="str">
        <f t="shared" si="364"/>
        <v/>
      </c>
      <c r="AH3904" s="16">
        <f t="shared" si="365"/>
        <v>1.599851751189079E-2</v>
      </c>
      <c r="AI3904" s="17" t="str">
        <f>IF('Peer Comparison Tool'!$D$11="NR","",IF($C3904='Peer Comparison Tool'!$D$9,COUNT('ALLL &lt;50B Database'!$AI$1:AI3903)+1,""))</f>
        <v/>
      </c>
    </row>
    <row r="3905" spans="1:35" x14ac:dyDescent="0.25">
      <c r="A3905" t="s">
        <v>117</v>
      </c>
      <c r="B3905">
        <v>416339</v>
      </c>
      <c r="C3905" s="5" t="s">
        <v>926</v>
      </c>
      <c r="D3905" s="5" t="s">
        <v>4390</v>
      </c>
      <c r="E3905" s="5" t="s">
        <v>4388</v>
      </c>
      <c r="F3905" s="2">
        <v>933</v>
      </c>
      <c r="G3905" s="2">
        <v>92655</v>
      </c>
      <c r="H3905" s="2">
        <v>69851</v>
      </c>
      <c r="I3905" s="2">
        <v>3212</v>
      </c>
      <c r="J3905" s="2">
        <v>66639</v>
      </c>
      <c r="K3905" s="33">
        <v>1.4000810336289559E-2</v>
      </c>
      <c r="L3905" s="2">
        <v>862</v>
      </c>
      <c r="M3905" s="2">
        <v>83792</v>
      </c>
      <c r="N3905" s="2">
        <v>66367</v>
      </c>
      <c r="O3905" s="33">
        <v>1.2988382780598792E-2</v>
      </c>
      <c r="P3905" s="2">
        <v>833</v>
      </c>
      <c r="Q3905" s="2">
        <v>83043</v>
      </c>
      <c r="R3905" s="2">
        <v>66088</v>
      </c>
      <c r="S3905" s="35">
        <v>1.2604406246217165E-2</v>
      </c>
      <c r="T3905" t="s">
        <v>4388</v>
      </c>
      <c r="U3905" t="s">
        <v>4388</v>
      </c>
      <c r="V3905" s="5" t="s">
        <v>4390</v>
      </c>
      <c r="W3905" s="5">
        <v>0</v>
      </c>
      <c r="X3905" s="4">
        <v>1.3964040900723944E-3</v>
      </c>
      <c r="Y3905" s="6">
        <v>100</v>
      </c>
      <c r="Z3905" s="4">
        <v>-3.839765343816269E-4</v>
      </c>
      <c r="AA3905" s="5">
        <v>1985</v>
      </c>
      <c r="AC3905" s="16" t="str">
        <f t="shared" si="360"/>
        <v/>
      </c>
      <c r="AD3905" s="16" t="str">
        <f t="shared" si="361"/>
        <v/>
      </c>
      <c r="AE3905" s="16" t="str">
        <f t="shared" si="362"/>
        <v/>
      </c>
      <c r="AF3905" s="16" t="str">
        <f t="shared" si="363"/>
        <v/>
      </c>
      <c r="AG3905" s="16" t="str">
        <f t="shared" si="364"/>
        <v/>
      </c>
      <c r="AH3905" s="16">
        <f t="shared" si="365"/>
        <v>1.4000810336289559E-2</v>
      </c>
      <c r="AI3905" s="17" t="str">
        <f>IF('Peer Comparison Tool'!$D$11="NR","",IF($C3905='Peer Comparison Tool'!$D$9,COUNT('ALLL &lt;50B Database'!$AI$1:AI3904)+1,""))</f>
        <v/>
      </c>
    </row>
    <row r="3906" spans="1:35" x14ac:dyDescent="0.25">
      <c r="A3906" t="s">
        <v>1213</v>
      </c>
      <c r="B3906">
        <v>246947</v>
      </c>
      <c r="C3906" s="5" t="s">
        <v>926</v>
      </c>
      <c r="D3906" s="5" t="s">
        <v>4390</v>
      </c>
      <c r="E3906" s="5" t="s">
        <v>4388</v>
      </c>
      <c r="F3906" s="2">
        <v>566</v>
      </c>
      <c r="G3906" s="2">
        <v>92636</v>
      </c>
      <c r="H3906" s="2">
        <v>44044</v>
      </c>
      <c r="I3906" s="2">
        <v>4305</v>
      </c>
      <c r="J3906" s="2">
        <v>39739</v>
      </c>
      <c r="K3906" s="33">
        <v>1.4242935151865924E-2</v>
      </c>
      <c r="L3906" s="2">
        <v>535</v>
      </c>
      <c r="M3906" s="2">
        <v>82050</v>
      </c>
      <c r="N3906" s="2">
        <v>40203</v>
      </c>
      <c r="O3906" s="33">
        <v>1.3307464617068379E-2</v>
      </c>
      <c r="P3906" s="2">
        <v>537</v>
      </c>
      <c r="Q3906" s="2">
        <v>81168</v>
      </c>
      <c r="R3906" s="2">
        <v>40155</v>
      </c>
      <c r="S3906" s="35">
        <v>1.3373178931639895E-2</v>
      </c>
      <c r="T3906" t="s">
        <v>4388</v>
      </c>
      <c r="U3906" t="s">
        <v>4388</v>
      </c>
      <c r="V3906" s="5" t="s">
        <v>4390</v>
      </c>
      <c r="W3906" s="5">
        <v>0</v>
      </c>
      <c r="X3906" s="4">
        <v>8.6975622022602943E-4</v>
      </c>
      <c r="Y3906" s="6">
        <v>29</v>
      </c>
      <c r="Z3906" s="4">
        <v>6.5714314571516108E-5</v>
      </c>
      <c r="AA3906" s="5">
        <v>1865</v>
      </c>
      <c r="AC3906" s="16" t="str">
        <f t="shared" si="360"/>
        <v/>
      </c>
      <c r="AD3906" s="16" t="str">
        <f t="shared" si="361"/>
        <v/>
      </c>
      <c r="AE3906" s="16" t="str">
        <f t="shared" si="362"/>
        <v/>
      </c>
      <c r="AF3906" s="16" t="str">
        <f t="shared" si="363"/>
        <v/>
      </c>
      <c r="AG3906" s="16" t="str">
        <f t="shared" si="364"/>
        <v/>
      </c>
      <c r="AH3906" s="16">
        <f t="shared" si="365"/>
        <v>1.4242935151865924E-2</v>
      </c>
      <c r="AI3906" s="17" t="str">
        <f>IF('Peer Comparison Tool'!$D$11="NR","",IF($C3906='Peer Comparison Tool'!$D$9,COUNT('ALLL &lt;50B Database'!$AI$1:AI3905)+1,""))</f>
        <v/>
      </c>
    </row>
    <row r="3907" spans="1:35" x14ac:dyDescent="0.25">
      <c r="A3907" t="s">
        <v>40</v>
      </c>
      <c r="B3907">
        <v>195456</v>
      </c>
      <c r="C3907" s="5" t="s">
        <v>3209</v>
      </c>
      <c r="D3907" s="5" t="s">
        <v>4390</v>
      </c>
      <c r="E3907" s="5" t="s">
        <v>4388</v>
      </c>
      <c r="F3907" s="2">
        <v>662</v>
      </c>
      <c r="G3907" s="2">
        <v>92618</v>
      </c>
      <c r="H3907" s="2">
        <v>59792</v>
      </c>
      <c r="I3907" s="2">
        <v>3763</v>
      </c>
      <c r="J3907" s="2">
        <v>56029</v>
      </c>
      <c r="K3907" s="33">
        <v>1.1815309928786879E-2</v>
      </c>
      <c r="L3907" s="2">
        <v>599</v>
      </c>
      <c r="M3907" s="2">
        <v>83558</v>
      </c>
      <c r="N3907" s="2">
        <v>57107</v>
      </c>
      <c r="O3907" s="33">
        <v>1.0489081898891554E-2</v>
      </c>
      <c r="P3907" s="2">
        <v>527</v>
      </c>
      <c r="Q3907" s="2">
        <v>85508</v>
      </c>
      <c r="R3907" s="2">
        <v>55923</v>
      </c>
      <c r="S3907" s="35">
        <v>9.4236718344867052E-3</v>
      </c>
      <c r="T3907" t="s">
        <v>4388</v>
      </c>
      <c r="U3907" t="s">
        <v>4388</v>
      </c>
      <c r="V3907" s="5" t="s">
        <v>4390</v>
      </c>
      <c r="W3907" s="5">
        <v>0</v>
      </c>
      <c r="X3907" s="4">
        <v>2.3916380943001733E-3</v>
      </c>
      <c r="Y3907" s="6">
        <v>135</v>
      </c>
      <c r="Z3907" s="4">
        <v>-1.0654100644048488E-3</v>
      </c>
      <c r="AA3907" s="5">
        <v>3018</v>
      </c>
      <c r="AC3907" s="16" t="str">
        <f t="shared" ref="AC3907:AC3970" si="366">IF(AND($G3907&gt;=10000000,$G3907&lt;50000000),$K3907,"")</f>
        <v/>
      </c>
      <c r="AD3907" s="16" t="str">
        <f t="shared" ref="AD3907:AD3970" si="367">IF(AND($G3907&gt;=5000000,$G3907&lt;9999999),$K3907,"")</f>
        <v/>
      </c>
      <c r="AE3907" s="16" t="str">
        <f t="shared" ref="AE3907:AE3970" si="368">IF(AND($G3907&gt;=1000000,$G3907&lt;4999999),$K3907,"")</f>
        <v/>
      </c>
      <c r="AF3907" s="16" t="str">
        <f t="shared" ref="AF3907:AF3970" si="369">IF(AND($G3907&gt;=500000,$G3907&lt;999999),$K3907,"")</f>
        <v/>
      </c>
      <c r="AG3907" s="16" t="str">
        <f t="shared" ref="AG3907:AG3970" si="370">IF(AND($G3907&gt;=100000,$G3907&lt;499999),$K3907,"")</f>
        <v/>
      </c>
      <c r="AH3907" s="16">
        <f t="shared" ref="AH3907:AH3970" si="371">IF(AND($G3907&gt;=0,$G3907&lt;99999),$K3907,"")</f>
        <v>1.1815309928786879E-2</v>
      </c>
      <c r="AI3907" s="17" t="str">
        <f>IF('Peer Comparison Tool'!$D$11="NR","",IF($C3907='Peer Comparison Tool'!$D$9,COUNT('ALLL &lt;50B Database'!$AI$1:AI3906)+1,""))</f>
        <v/>
      </c>
    </row>
    <row r="3908" spans="1:35" x14ac:dyDescent="0.25">
      <c r="A3908" t="s">
        <v>2477</v>
      </c>
      <c r="B3908">
        <v>236256</v>
      </c>
      <c r="C3908" s="5" t="s">
        <v>2299</v>
      </c>
      <c r="D3908" s="5" t="s">
        <v>4390</v>
      </c>
      <c r="E3908" s="5" t="s">
        <v>4388</v>
      </c>
      <c r="F3908" s="2">
        <v>375</v>
      </c>
      <c r="G3908" s="2">
        <v>92574</v>
      </c>
      <c r="H3908" s="2">
        <v>26069</v>
      </c>
      <c r="I3908" s="2">
        <v>3558</v>
      </c>
      <c r="J3908" s="2">
        <v>22511</v>
      </c>
      <c r="K3908" s="33">
        <v>1.6658522500111055E-2</v>
      </c>
      <c r="L3908" s="2">
        <v>375</v>
      </c>
      <c r="M3908" s="2">
        <v>86431</v>
      </c>
      <c r="N3908" s="2">
        <v>24015</v>
      </c>
      <c r="O3908" s="33">
        <v>1.561524047470331E-2</v>
      </c>
      <c r="P3908" s="2">
        <v>375</v>
      </c>
      <c r="Q3908" s="2">
        <v>88987</v>
      </c>
      <c r="R3908" s="2">
        <v>22499</v>
      </c>
      <c r="S3908" s="35">
        <v>1.666740744033068E-2</v>
      </c>
      <c r="T3908" t="s">
        <v>4388</v>
      </c>
      <c r="U3908" t="s">
        <v>4388</v>
      </c>
      <c r="V3908" s="5" t="s">
        <v>4390</v>
      </c>
      <c r="W3908" s="5">
        <v>0</v>
      </c>
      <c r="X3908" s="4">
        <v>-8.8849402196250482E-6</v>
      </c>
      <c r="Y3908" s="6">
        <v>0</v>
      </c>
      <c r="Z3908" s="4">
        <v>1.0521669656273699E-3</v>
      </c>
      <c r="AA3908" s="5">
        <v>1107</v>
      </c>
      <c r="AC3908" s="16" t="str">
        <f t="shared" si="366"/>
        <v/>
      </c>
      <c r="AD3908" s="16" t="str">
        <f t="shared" si="367"/>
        <v/>
      </c>
      <c r="AE3908" s="16" t="str">
        <f t="shared" si="368"/>
        <v/>
      </c>
      <c r="AF3908" s="16" t="str">
        <f t="shared" si="369"/>
        <v/>
      </c>
      <c r="AG3908" s="16" t="str">
        <f t="shared" si="370"/>
        <v/>
      </c>
      <c r="AH3908" s="16">
        <f t="shared" si="371"/>
        <v>1.6658522500111055E-2</v>
      </c>
      <c r="AI3908" s="17" t="str">
        <f>IF('Peer Comparison Tool'!$D$11="NR","",IF($C3908='Peer Comparison Tool'!$D$9,COUNT('ALLL &lt;50B Database'!$AI$1:AI3907)+1,""))</f>
        <v/>
      </c>
    </row>
    <row r="3909" spans="1:35" x14ac:dyDescent="0.25">
      <c r="A3909" t="s">
        <v>2028</v>
      </c>
      <c r="B3909">
        <v>358448</v>
      </c>
      <c r="C3909" s="5" t="s">
        <v>1963</v>
      </c>
      <c r="D3909" s="5" t="s">
        <v>4390</v>
      </c>
      <c r="E3909" s="5" t="s">
        <v>4388</v>
      </c>
      <c r="F3909" s="2">
        <v>508</v>
      </c>
      <c r="G3909" s="2">
        <v>92449</v>
      </c>
      <c r="H3909" s="2">
        <v>41365</v>
      </c>
      <c r="I3909" s="2">
        <v>2822</v>
      </c>
      <c r="J3909" s="2">
        <v>38543</v>
      </c>
      <c r="K3909" s="33">
        <v>1.3180084580857744E-2</v>
      </c>
      <c r="L3909" s="2">
        <v>567</v>
      </c>
      <c r="M3909" s="2">
        <v>86418</v>
      </c>
      <c r="N3909" s="2">
        <v>39783</v>
      </c>
      <c r="O3909" s="33">
        <v>1.4252318829650857E-2</v>
      </c>
      <c r="P3909" s="2">
        <v>567</v>
      </c>
      <c r="Q3909" s="2">
        <v>86467</v>
      </c>
      <c r="R3909" s="2">
        <v>38826</v>
      </c>
      <c r="S3909" s="35">
        <v>1.4603616133518776E-2</v>
      </c>
      <c r="T3909">
        <v>0</v>
      </c>
      <c r="U3909">
        <v>0</v>
      </c>
      <c r="V3909" s="5" t="s">
        <v>4390</v>
      </c>
      <c r="W3909" s="5">
        <v>0</v>
      </c>
      <c r="X3909" s="4">
        <v>-1.423531552661032E-3</v>
      </c>
      <c r="Y3909" s="6">
        <v>-59</v>
      </c>
      <c r="Z3909" s="4">
        <v>3.5129730386791909E-4</v>
      </c>
      <c r="AA3909" s="5">
        <v>2327</v>
      </c>
      <c r="AC3909" s="16" t="str">
        <f t="shared" si="366"/>
        <v/>
      </c>
      <c r="AD3909" s="16" t="str">
        <f t="shared" si="367"/>
        <v/>
      </c>
      <c r="AE3909" s="16" t="str">
        <f t="shared" si="368"/>
        <v/>
      </c>
      <c r="AF3909" s="16" t="str">
        <f t="shared" si="369"/>
        <v/>
      </c>
      <c r="AG3909" s="16" t="str">
        <f t="shared" si="370"/>
        <v/>
      </c>
      <c r="AH3909" s="16">
        <f t="shared" si="371"/>
        <v>1.3180084580857744E-2</v>
      </c>
      <c r="AI3909" s="17" t="str">
        <f>IF('Peer Comparison Tool'!$D$11="NR","",IF($C3909='Peer Comparison Tool'!$D$9,COUNT('ALLL &lt;50B Database'!$AI$1:AI3908)+1,""))</f>
        <v/>
      </c>
    </row>
    <row r="3910" spans="1:35" x14ac:dyDescent="0.25">
      <c r="A3910" t="s">
        <v>90</v>
      </c>
      <c r="B3910">
        <v>291732</v>
      </c>
      <c r="C3910" s="5" t="s">
        <v>6</v>
      </c>
      <c r="D3910" s="5" t="s">
        <v>4390</v>
      </c>
      <c r="E3910" s="5" t="s">
        <v>4388</v>
      </c>
      <c r="F3910" s="2">
        <v>268</v>
      </c>
      <c r="G3910" s="2">
        <v>92399</v>
      </c>
      <c r="H3910" s="2">
        <v>5858</v>
      </c>
      <c r="I3910" s="2">
        <v>198</v>
      </c>
      <c r="J3910" s="2">
        <v>5660</v>
      </c>
      <c r="K3910" s="33">
        <v>4.7349823321554768E-2</v>
      </c>
      <c r="L3910" s="2">
        <v>317</v>
      </c>
      <c r="M3910" s="2">
        <v>91505</v>
      </c>
      <c r="N3910" s="2">
        <v>6222</v>
      </c>
      <c r="O3910" s="33">
        <v>5.0948248151719701E-2</v>
      </c>
      <c r="P3910" s="2">
        <v>245</v>
      </c>
      <c r="Q3910" s="2">
        <v>90021</v>
      </c>
      <c r="R3910" s="2">
        <v>5551</v>
      </c>
      <c r="S3910" s="35">
        <v>4.4136191677175286E-2</v>
      </c>
      <c r="T3910" t="s">
        <v>4388</v>
      </c>
      <c r="U3910" t="s">
        <v>4388</v>
      </c>
      <c r="V3910" s="5" t="s">
        <v>4390</v>
      </c>
      <c r="W3910" s="5">
        <v>0</v>
      </c>
      <c r="X3910" s="4">
        <v>3.2136316443794818E-3</v>
      </c>
      <c r="Y3910" s="6">
        <v>23</v>
      </c>
      <c r="Z3910" s="4">
        <v>-6.8120564745444145E-3</v>
      </c>
      <c r="AA3910" s="5">
        <v>39</v>
      </c>
      <c r="AC3910" s="16" t="str">
        <f t="shared" si="366"/>
        <v/>
      </c>
      <c r="AD3910" s="16" t="str">
        <f t="shared" si="367"/>
        <v/>
      </c>
      <c r="AE3910" s="16" t="str">
        <f t="shared" si="368"/>
        <v/>
      </c>
      <c r="AF3910" s="16" t="str">
        <f t="shared" si="369"/>
        <v/>
      </c>
      <c r="AG3910" s="16" t="str">
        <f t="shared" si="370"/>
        <v/>
      </c>
      <c r="AH3910" s="16">
        <f t="shared" si="371"/>
        <v>4.7349823321554768E-2</v>
      </c>
      <c r="AI3910" s="17" t="str">
        <f>IF('Peer Comparison Tool'!$D$11="NR","",IF($C3910='Peer Comparison Tool'!$D$9,COUNT('ALLL &lt;50B Database'!$AI$1:AI3909)+1,""))</f>
        <v/>
      </c>
    </row>
    <row r="3911" spans="1:35" x14ac:dyDescent="0.25">
      <c r="A3911" t="s">
        <v>1512</v>
      </c>
      <c r="B3911">
        <v>997155</v>
      </c>
      <c r="C3911" s="5" t="s">
        <v>1389</v>
      </c>
      <c r="D3911" s="5" t="s">
        <v>4390</v>
      </c>
      <c r="E3911" s="5" t="s">
        <v>4388</v>
      </c>
      <c r="F3911" s="2">
        <v>502</v>
      </c>
      <c r="G3911" s="2">
        <v>92212</v>
      </c>
      <c r="H3911" s="2">
        <v>45193</v>
      </c>
      <c r="I3911" s="2">
        <v>0</v>
      </c>
      <c r="J3911" s="2">
        <v>45193</v>
      </c>
      <c r="K3911" s="33">
        <v>1.1107914942579603E-2</v>
      </c>
      <c r="L3911" s="2">
        <v>498</v>
      </c>
      <c r="M3911" s="2">
        <v>82144</v>
      </c>
      <c r="N3911" s="2">
        <v>39672</v>
      </c>
      <c r="O3911" s="33">
        <v>1.2552934059286147E-2</v>
      </c>
      <c r="P3911" s="2">
        <v>505</v>
      </c>
      <c r="Q3911" s="2">
        <v>83179</v>
      </c>
      <c r="R3911" s="2">
        <v>39360</v>
      </c>
      <c r="S3911" s="35">
        <v>1.2830284552845529E-2</v>
      </c>
      <c r="T3911" t="s">
        <v>4388</v>
      </c>
      <c r="U3911" t="s">
        <v>4388</v>
      </c>
      <c r="V3911" s="5" t="s">
        <v>4390</v>
      </c>
      <c r="W3911" s="5">
        <v>0</v>
      </c>
      <c r="X3911" s="4">
        <v>-1.722369610265926E-3</v>
      </c>
      <c r="Y3911" s="6">
        <v>-3</v>
      </c>
      <c r="Z3911" s="4">
        <v>2.7735049355938172E-4</v>
      </c>
      <c r="AA3911" s="5">
        <v>3323</v>
      </c>
      <c r="AC3911" s="16" t="str">
        <f t="shared" si="366"/>
        <v/>
      </c>
      <c r="AD3911" s="16" t="str">
        <f t="shared" si="367"/>
        <v/>
      </c>
      <c r="AE3911" s="16" t="str">
        <f t="shared" si="368"/>
        <v/>
      </c>
      <c r="AF3911" s="16" t="str">
        <f t="shared" si="369"/>
        <v/>
      </c>
      <c r="AG3911" s="16" t="str">
        <f t="shared" si="370"/>
        <v/>
      </c>
      <c r="AH3911" s="16">
        <f t="shared" si="371"/>
        <v>1.1107914942579603E-2</v>
      </c>
      <c r="AI3911" s="17" t="str">
        <f>IF('Peer Comparison Tool'!$D$11="NR","",IF($C3911='Peer Comparison Tool'!$D$9,COUNT('ALLL &lt;50B Database'!$AI$1:AI3910)+1,""))</f>
        <v/>
      </c>
    </row>
    <row r="3912" spans="1:35" x14ac:dyDescent="0.25">
      <c r="A3912" t="s">
        <v>2209</v>
      </c>
      <c r="B3912">
        <v>213958</v>
      </c>
      <c r="C3912" s="5" t="s">
        <v>2041</v>
      </c>
      <c r="D3912" s="5" t="s">
        <v>4387</v>
      </c>
      <c r="E3912" s="5" t="s">
        <v>4388</v>
      </c>
      <c r="F3912" s="2">
        <v>692</v>
      </c>
      <c r="G3912" s="2">
        <v>92146</v>
      </c>
      <c r="H3912" s="2">
        <v>54690</v>
      </c>
      <c r="I3912" s="2">
        <v>3553</v>
      </c>
      <c r="J3912" s="2">
        <v>51137</v>
      </c>
      <c r="K3912" s="33">
        <v>1.3532276042787023E-2</v>
      </c>
      <c r="L3912" s="2">
        <v>589</v>
      </c>
      <c r="M3912" s="2">
        <v>82075</v>
      </c>
      <c r="N3912" s="2">
        <v>54055</v>
      </c>
      <c r="O3912" s="33">
        <v>1.0896309314586995E-2</v>
      </c>
      <c r="P3912" s="2">
        <v>618</v>
      </c>
      <c r="Q3912" s="2">
        <v>82279</v>
      </c>
      <c r="R3912" s="2">
        <v>52767</v>
      </c>
      <c r="S3912" s="35">
        <v>1.1711865370401956E-2</v>
      </c>
      <c r="T3912" t="s">
        <v>4388</v>
      </c>
      <c r="U3912" t="s">
        <v>4388</v>
      </c>
      <c r="V3912" s="5" t="s">
        <v>4387</v>
      </c>
      <c r="W3912" s="5">
        <v>0</v>
      </c>
      <c r="X3912" s="4">
        <v>1.8204106723850675E-3</v>
      </c>
      <c r="Y3912" s="6">
        <v>74</v>
      </c>
      <c r="Z3912" s="4">
        <v>8.1555605581496056E-4</v>
      </c>
      <c r="AA3912" s="5">
        <v>2181</v>
      </c>
      <c r="AC3912" s="16" t="str">
        <f t="shared" si="366"/>
        <v/>
      </c>
      <c r="AD3912" s="16" t="str">
        <f t="shared" si="367"/>
        <v/>
      </c>
      <c r="AE3912" s="16" t="str">
        <f t="shared" si="368"/>
        <v/>
      </c>
      <c r="AF3912" s="16" t="str">
        <f t="shared" si="369"/>
        <v/>
      </c>
      <c r="AG3912" s="16" t="str">
        <f t="shared" si="370"/>
        <v/>
      </c>
      <c r="AH3912" s="16">
        <f t="shared" si="371"/>
        <v>1.3532276042787023E-2</v>
      </c>
      <c r="AI3912" s="17" t="str">
        <f>IF('Peer Comparison Tool'!$D$11="NR","",IF($C3912='Peer Comparison Tool'!$D$9,COUNT('ALLL &lt;50B Database'!$AI$1:AI3911)+1,""))</f>
        <v/>
      </c>
    </row>
    <row r="3913" spans="1:35" x14ac:dyDescent="0.25">
      <c r="A3913" t="s">
        <v>92</v>
      </c>
      <c r="B3913">
        <v>472531</v>
      </c>
      <c r="C3913" s="5" t="s">
        <v>6</v>
      </c>
      <c r="D3913" s="5" t="s">
        <v>4390</v>
      </c>
      <c r="E3913" s="5" t="s">
        <v>4388</v>
      </c>
      <c r="F3913" s="2">
        <v>519</v>
      </c>
      <c r="G3913" s="2">
        <v>92115</v>
      </c>
      <c r="H3913" s="2">
        <v>41752</v>
      </c>
      <c r="I3913" s="2">
        <v>4385</v>
      </c>
      <c r="J3913" s="2">
        <v>37367</v>
      </c>
      <c r="K3913" s="33">
        <v>1.388926057751492E-2</v>
      </c>
      <c r="L3913" s="2">
        <v>500</v>
      </c>
      <c r="M3913" s="2">
        <v>81106</v>
      </c>
      <c r="N3913" s="2">
        <v>35870</v>
      </c>
      <c r="O3913" s="33">
        <v>1.3939224979091162E-2</v>
      </c>
      <c r="P3913" s="2">
        <v>507</v>
      </c>
      <c r="Q3913" s="2">
        <v>86557</v>
      </c>
      <c r="R3913" s="2">
        <v>37163</v>
      </c>
      <c r="S3913" s="35">
        <v>1.3642601512256814E-2</v>
      </c>
      <c r="T3913" t="s">
        <v>4388</v>
      </c>
      <c r="U3913" t="s">
        <v>4388</v>
      </c>
      <c r="V3913" s="5" t="s">
        <v>4390</v>
      </c>
      <c r="W3913" s="5">
        <v>0</v>
      </c>
      <c r="X3913" s="4">
        <v>2.4665906525810598E-4</v>
      </c>
      <c r="Y3913" s="6">
        <v>12</v>
      </c>
      <c r="Z3913" s="4">
        <v>-2.9662346683434829E-4</v>
      </c>
      <c r="AA3913" s="5">
        <v>2027</v>
      </c>
      <c r="AC3913" s="16" t="str">
        <f t="shared" si="366"/>
        <v/>
      </c>
      <c r="AD3913" s="16" t="str">
        <f t="shared" si="367"/>
        <v/>
      </c>
      <c r="AE3913" s="16" t="str">
        <f t="shared" si="368"/>
        <v/>
      </c>
      <c r="AF3913" s="16" t="str">
        <f t="shared" si="369"/>
        <v/>
      </c>
      <c r="AG3913" s="16" t="str">
        <f t="shared" si="370"/>
        <v/>
      </c>
      <c r="AH3913" s="16">
        <f t="shared" si="371"/>
        <v>1.388926057751492E-2</v>
      </c>
      <c r="AI3913" s="17" t="str">
        <f>IF('Peer Comparison Tool'!$D$11="NR","",IF($C3913='Peer Comparison Tool'!$D$9,COUNT('ALLL &lt;50B Database'!$AI$1:AI3912)+1,""))</f>
        <v/>
      </c>
    </row>
    <row r="3914" spans="1:35" x14ac:dyDescent="0.25">
      <c r="A3914" t="s">
        <v>3169</v>
      </c>
      <c r="B3914">
        <v>493077</v>
      </c>
      <c r="C3914" s="5" t="s">
        <v>3064</v>
      </c>
      <c r="D3914" s="5" t="s">
        <v>4390</v>
      </c>
      <c r="E3914" s="5" t="s">
        <v>4388</v>
      </c>
      <c r="F3914" s="2">
        <v>139</v>
      </c>
      <c r="G3914" s="2">
        <v>92086</v>
      </c>
      <c r="H3914" s="2">
        <v>47355</v>
      </c>
      <c r="I3914" s="2">
        <v>1993</v>
      </c>
      <c r="J3914" s="2">
        <v>45362</v>
      </c>
      <c r="K3914" s="33">
        <v>3.0642387901767998E-3</v>
      </c>
      <c r="L3914" s="2">
        <v>120</v>
      </c>
      <c r="M3914" s="2">
        <v>88454</v>
      </c>
      <c r="N3914" s="2">
        <v>41874</v>
      </c>
      <c r="O3914" s="33">
        <v>2.8657400773749822E-3</v>
      </c>
      <c r="P3914" s="2">
        <v>128</v>
      </c>
      <c r="Q3914" s="2">
        <v>89843</v>
      </c>
      <c r="R3914" s="2">
        <v>43734</v>
      </c>
      <c r="S3914" s="35">
        <v>2.9267846526729777E-3</v>
      </c>
      <c r="T3914" t="s">
        <v>4388</v>
      </c>
      <c r="U3914" t="s">
        <v>4388</v>
      </c>
      <c r="V3914" s="5" t="s">
        <v>4390</v>
      </c>
      <c r="W3914" s="5">
        <v>0</v>
      </c>
      <c r="X3914" s="4">
        <v>1.3745413750382209E-4</v>
      </c>
      <c r="Y3914" s="6">
        <v>11</v>
      </c>
      <c r="Z3914" s="4">
        <v>6.1044575297995556E-5</v>
      </c>
      <c r="AA3914" s="5">
        <v>4742</v>
      </c>
      <c r="AC3914" s="16" t="str">
        <f t="shared" si="366"/>
        <v/>
      </c>
      <c r="AD3914" s="16" t="str">
        <f t="shared" si="367"/>
        <v/>
      </c>
      <c r="AE3914" s="16" t="str">
        <f t="shared" si="368"/>
        <v/>
      </c>
      <c r="AF3914" s="16" t="str">
        <f t="shared" si="369"/>
        <v/>
      </c>
      <c r="AG3914" s="16" t="str">
        <f t="shared" si="370"/>
        <v/>
      </c>
      <c r="AH3914" s="16">
        <f t="shared" si="371"/>
        <v>3.0642387901767998E-3</v>
      </c>
      <c r="AI3914" s="17" t="str">
        <f>IF('Peer Comparison Tool'!$D$11="NR","",IF($C3914='Peer Comparison Tool'!$D$9,COUNT('ALLL &lt;50B Database'!$AI$1:AI3913)+1,""))</f>
        <v/>
      </c>
    </row>
    <row r="3915" spans="1:35" x14ac:dyDescent="0.25">
      <c r="A3915" t="s">
        <v>3552</v>
      </c>
      <c r="B3915">
        <v>416272</v>
      </c>
      <c r="C3915" s="5" t="s">
        <v>3516</v>
      </c>
      <c r="D3915" s="5" t="s">
        <v>4390</v>
      </c>
      <c r="E3915" s="5" t="s">
        <v>4388</v>
      </c>
      <c r="F3915" s="2">
        <v>706</v>
      </c>
      <c r="G3915" s="2">
        <v>91979</v>
      </c>
      <c r="H3915" s="2">
        <v>55983</v>
      </c>
      <c r="I3915" s="2">
        <v>5601</v>
      </c>
      <c r="J3915" s="2">
        <v>50382</v>
      </c>
      <c r="K3915" s="33">
        <v>1.4012941129768568E-2</v>
      </c>
      <c r="L3915" s="2">
        <v>599</v>
      </c>
      <c r="M3915" s="2">
        <v>78451</v>
      </c>
      <c r="N3915" s="2">
        <v>48586</v>
      </c>
      <c r="O3915" s="33">
        <v>1.2328654344873008E-2</v>
      </c>
      <c r="P3915" s="2">
        <v>602</v>
      </c>
      <c r="Q3915" s="2">
        <v>81496</v>
      </c>
      <c r="R3915" s="2">
        <v>49382</v>
      </c>
      <c r="S3915" s="35">
        <v>1.2190676764813091E-2</v>
      </c>
      <c r="T3915" t="s">
        <v>4388</v>
      </c>
      <c r="U3915" t="s">
        <v>4388</v>
      </c>
      <c r="V3915" s="5" t="s">
        <v>4390</v>
      </c>
      <c r="W3915" s="5">
        <v>0</v>
      </c>
      <c r="X3915" s="4">
        <v>1.8222643649554778E-3</v>
      </c>
      <c r="Y3915" s="6">
        <v>104</v>
      </c>
      <c r="Z3915" s="4">
        <v>-1.379775800599177E-4</v>
      </c>
      <c r="AA3915" s="5">
        <v>1976</v>
      </c>
      <c r="AC3915" s="16" t="str">
        <f t="shared" si="366"/>
        <v/>
      </c>
      <c r="AD3915" s="16" t="str">
        <f t="shared" si="367"/>
        <v/>
      </c>
      <c r="AE3915" s="16" t="str">
        <f t="shared" si="368"/>
        <v/>
      </c>
      <c r="AF3915" s="16" t="str">
        <f t="shared" si="369"/>
        <v/>
      </c>
      <c r="AG3915" s="16" t="str">
        <f t="shared" si="370"/>
        <v/>
      </c>
      <c r="AH3915" s="16">
        <f t="shared" si="371"/>
        <v>1.4012941129768568E-2</v>
      </c>
      <c r="AI3915" s="17" t="str">
        <f>IF('Peer Comparison Tool'!$D$11="NR","",IF($C3915='Peer Comparison Tool'!$D$9,COUNT('ALLL &lt;50B Database'!$AI$1:AI3914)+1,""))</f>
        <v/>
      </c>
    </row>
    <row r="3916" spans="1:35" x14ac:dyDescent="0.25">
      <c r="A3916" t="s">
        <v>3322</v>
      </c>
      <c r="B3916">
        <v>155759</v>
      </c>
      <c r="C3916" s="5" t="s">
        <v>3209</v>
      </c>
      <c r="D3916" s="5" t="s">
        <v>4390</v>
      </c>
      <c r="E3916" s="5" t="s">
        <v>4388</v>
      </c>
      <c r="F3916" s="2">
        <v>556</v>
      </c>
      <c r="G3916" s="2">
        <v>91610</v>
      </c>
      <c r="H3916" s="2">
        <v>32374</v>
      </c>
      <c r="I3916" s="2">
        <v>924</v>
      </c>
      <c r="J3916" s="2">
        <v>31450</v>
      </c>
      <c r="K3916" s="33">
        <v>1.767885532591415E-2</v>
      </c>
      <c r="L3916" s="2">
        <v>453</v>
      </c>
      <c r="M3916" s="2">
        <v>86193</v>
      </c>
      <c r="N3916" s="2">
        <v>30801</v>
      </c>
      <c r="O3916" s="33">
        <v>1.4707314697574754E-2</v>
      </c>
      <c r="P3916" s="2">
        <v>486</v>
      </c>
      <c r="Q3916" s="2">
        <v>88081</v>
      </c>
      <c r="R3916" s="2">
        <v>33689</v>
      </c>
      <c r="S3916" s="35">
        <v>1.442607379263261E-2</v>
      </c>
      <c r="T3916" t="s">
        <v>4388</v>
      </c>
      <c r="U3916" t="s">
        <v>4388</v>
      </c>
      <c r="V3916" s="5" t="s">
        <v>4390</v>
      </c>
      <c r="W3916" s="5">
        <v>0</v>
      </c>
      <c r="X3916" s="4">
        <v>3.2527815332815402E-3</v>
      </c>
      <c r="Y3916" s="6">
        <v>70</v>
      </c>
      <c r="Z3916" s="4">
        <v>-2.812409049421441E-4</v>
      </c>
      <c r="AA3916" s="5">
        <v>909</v>
      </c>
      <c r="AC3916" s="16" t="str">
        <f t="shared" si="366"/>
        <v/>
      </c>
      <c r="AD3916" s="16" t="str">
        <f t="shared" si="367"/>
        <v/>
      </c>
      <c r="AE3916" s="16" t="str">
        <f t="shared" si="368"/>
        <v/>
      </c>
      <c r="AF3916" s="16" t="str">
        <f t="shared" si="369"/>
        <v/>
      </c>
      <c r="AG3916" s="16" t="str">
        <f t="shared" si="370"/>
        <v/>
      </c>
      <c r="AH3916" s="16">
        <f t="shared" si="371"/>
        <v>1.767885532591415E-2</v>
      </c>
      <c r="AI3916" s="17" t="str">
        <f>IF('Peer Comparison Tool'!$D$11="NR","",IF($C3916='Peer Comparison Tool'!$D$9,COUNT('ALLL &lt;50B Database'!$AI$1:AI3915)+1,""))</f>
        <v/>
      </c>
    </row>
    <row r="3917" spans="1:35" x14ac:dyDescent="0.25">
      <c r="A3917" t="s">
        <v>3976</v>
      </c>
      <c r="B3917">
        <v>173959</v>
      </c>
      <c r="C3917" s="5" t="s">
        <v>3704</v>
      </c>
      <c r="D3917" s="5" t="s">
        <v>4390</v>
      </c>
      <c r="E3917" s="5" t="s">
        <v>4388</v>
      </c>
      <c r="F3917" s="2">
        <v>386</v>
      </c>
      <c r="G3917" s="2">
        <v>91559</v>
      </c>
      <c r="H3917" s="2">
        <v>30544</v>
      </c>
      <c r="I3917" s="2">
        <v>742</v>
      </c>
      <c r="J3917" s="2">
        <v>29802</v>
      </c>
      <c r="K3917" s="33">
        <v>1.2952150862358231E-2</v>
      </c>
      <c r="L3917" s="2">
        <v>381</v>
      </c>
      <c r="M3917" s="2">
        <v>89063</v>
      </c>
      <c r="N3917" s="2">
        <v>31526</v>
      </c>
      <c r="O3917" s="33">
        <v>1.2085262957558841E-2</v>
      </c>
      <c r="P3917" s="2">
        <v>360</v>
      </c>
      <c r="Q3917" s="2">
        <v>90357</v>
      </c>
      <c r="R3917" s="2">
        <v>31090</v>
      </c>
      <c r="S3917" s="35">
        <v>1.1579285944033452E-2</v>
      </c>
      <c r="T3917" t="s">
        <v>4388</v>
      </c>
      <c r="U3917" t="s">
        <v>4388</v>
      </c>
      <c r="V3917" s="5" t="s">
        <v>4390</v>
      </c>
      <c r="W3917" s="5">
        <v>0</v>
      </c>
      <c r="X3917" s="4">
        <v>1.3728649183247787E-3</v>
      </c>
      <c r="Y3917" s="6">
        <v>26</v>
      </c>
      <c r="Z3917" s="4">
        <v>-5.0597701352538861E-4</v>
      </c>
      <c r="AA3917" s="5">
        <v>2461</v>
      </c>
      <c r="AC3917" s="16" t="str">
        <f t="shared" si="366"/>
        <v/>
      </c>
      <c r="AD3917" s="16" t="str">
        <f t="shared" si="367"/>
        <v/>
      </c>
      <c r="AE3917" s="16" t="str">
        <f t="shared" si="368"/>
        <v/>
      </c>
      <c r="AF3917" s="16" t="str">
        <f t="shared" si="369"/>
        <v/>
      </c>
      <c r="AG3917" s="16" t="str">
        <f t="shared" si="370"/>
        <v/>
      </c>
      <c r="AH3917" s="16">
        <f t="shared" si="371"/>
        <v>1.2952150862358231E-2</v>
      </c>
      <c r="AI3917" s="17" t="str">
        <f>IF('Peer Comparison Tool'!$D$11="NR","",IF($C3917='Peer Comparison Tool'!$D$9,COUNT('ALLL &lt;50B Database'!$AI$1:AI3916)+1,""))</f>
        <v/>
      </c>
    </row>
    <row r="3918" spans="1:35" x14ac:dyDescent="0.25">
      <c r="A3918" t="s">
        <v>1898</v>
      </c>
      <c r="B3918">
        <v>931270</v>
      </c>
      <c r="C3918" s="5" t="s">
        <v>1795</v>
      </c>
      <c r="D3918" s="5" t="s">
        <v>4390</v>
      </c>
      <c r="E3918" s="5" t="s">
        <v>4388</v>
      </c>
      <c r="F3918" s="2">
        <v>582</v>
      </c>
      <c r="G3918" s="2">
        <v>91505</v>
      </c>
      <c r="H3918" s="2">
        <v>54359</v>
      </c>
      <c r="I3918" s="2">
        <v>8</v>
      </c>
      <c r="J3918" s="2">
        <v>54351</v>
      </c>
      <c r="K3918" s="33">
        <v>1.0708174642600873E-2</v>
      </c>
      <c r="L3918" s="2">
        <v>582</v>
      </c>
      <c r="M3918" s="2">
        <v>93344</v>
      </c>
      <c r="N3918" s="2">
        <v>56808</v>
      </c>
      <c r="O3918" s="33">
        <v>1.024503591043515E-2</v>
      </c>
      <c r="P3918" s="2">
        <v>582</v>
      </c>
      <c r="Q3918" s="2">
        <v>91370</v>
      </c>
      <c r="R3918" s="2">
        <v>56516</v>
      </c>
      <c r="S3918" s="35">
        <v>1.0297968716823555E-2</v>
      </c>
      <c r="T3918" t="s">
        <v>4388</v>
      </c>
      <c r="U3918" t="s">
        <v>4388</v>
      </c>
      <c r="V3918" s="5" t="s">
        <v>4390</v>
      </c>
      <c r="W3918" s="5">
        <v>0</v>
      </c>
      <c r="X3918" s="4">
        <v>4.1020592577731795E-4</v>
      </c>
      <c r="Y3918" s="6">
        <v>0</v>
      </c>
      <c r="Z3918" s="4">
        <v>5.2932806388404294E-5</v>
      </c>
      <c r="AA3918" s="5">
        <v>3505</v>
      </c>
      <c r="AC3918" s="16" t="str">
        <f t="shared" si="366"/>
        <v/>
      </c>
      <c r="AD3918" s="16" t="str">
        <f t="shared" si="367"/>
        <v/>
      </c>
      <c r="AE3918" s="16" t="str">
        <f t="shared" si="368"/>
        <v/>
      </c>
      <c r="AF3918" s="16" t="str">
        <f t="shared" si="369"/>
        <v/>
      </c>
      <c r="AG3918" s="16" t="str">
        <f t="shared" si="370"/>
        <v/>
      </c>
      <c r="AH3918" s="16">
        <f t="shared" si="371"/>
        <v>1.0708174642600873E-2</v>
      </c>
      <c r="AI3918" s="17" t="str">
        <f>IF('Peer Comparison Tool'!$D$11="NR","",IF($C3918='Peer Comparison Tool'!$D$9,COUNT('ALLL &lt;50B Database'!$AI$1:AI3917)+1,""))</f>
        <v/>
      </c>
    </row>
    <row r="3919" spans="1:35" x14ac:dyDescent="0.25">
      <c r="A3919" t="s">
        <v>1674</v>
      </c>
      <c r="B3919">
        <v>811541</v>
      </c>
      <c r="C3919" s="5" t="s">
        <v>1578</v>
      </c>
      <c r="D3919" s="5" t="s">
        <v>4390</v>
      </c>
      <c r="E3919" s="5" t="s">
        <v>4388</v>
      </c>
      <c r="F3919" s="2">
        <v>506</v>
      </c>
      <c r="G3919" s="2">
        <v>91451</v>
      </c>
      <c r="H3919" s="2">
        <v>61267</v>
      </c>
      <c r="I3919" s="2">
        <v>3666</v>
      </c>
      <c r="J3919" s="2">
        <v>57601</v>
      </c>
      <c r="K3919" s="33">
        <v>8.7845697123313839E-3</v>
      </c>
      <c r="L3919" s="2">
        <v>468</v>
      </c>
      <c r="M3919" s="2">
        <v>84493</v>
      </c>
      <c r="N3919" s="2">
        <v>55493</v>
      </c>
      <c r="O3919" s="33">
        <v>8.4334961166273228E-3</v>
      </c>
      <c r="P3919" s="2">
        <v>493</v>
      </c>
      <c r="Q3919" s="2">
        <v>87080</v>
      </c>
      <c r="R3919" s="2">
        <v>56060</v>
      </c>
      <c r="S3919" s="35">
        <v>8.7941491259364967E-3</v>
      </c>
      <c r="T3919" t="s">
        <v>4388</v>
      </c>
      <c r="U3919" t="s">
        <v>4388</v>
      </c>
      <c r="V3919" s="5" t="s">
        <v>4390</v>
      </c>
      <c r="W3919" s="5">
        <v>0</v>
      </c>
      <c r="X3919" s="4">
        <v>-9.5794136051128437E-6</v>
      </c>
      <c r="Y3919" s="6">
        <v>13</v>
      </c>
      <c r="Z3919" s="4">
        <v>3.6065300930917393E-4</v>
      </c>
      <c r="AA3919" s="5">
        <v>4141</v>
      </c>
      <c r="AC3919" s="16" t="str">
        <f t="shared" si="366"/>
        <v/>
      </c>
      <c r="AD3919" s="16" t="str">
        <f t="shared" si="367"/>
        <v/>
      </c>
      <c r="AE3919" s="16" t="str">
        <f t="shared" si="368"/>
        <v/>
      </c>
      <c r="AF3919" s="16" t="str">
        <f t="shared" si="369"/>
        <v/>
      </c>
      <c r="AG3919" s="16" t="str">
        <f t="shared" si="370"/>
        <v/>
      </c>
      <c r="AH3919" s="16">
        <f t="shared" si="371"/>
        <v>8.7845697123313839E-3</v>
      </c>
      <c r="AI3919" s="17" t="str">
        <f>IF('Peer Comparison Tool'!$D$11="NR","",IF($C3919='Peer Comparison Tool'!$D$9,COUNT('ALLL &lt;50B Database'!$AI$1:AI3918)+1,""))</f>
        <v/>
      </c>
    </row>
    <row r="3920" spans="1:35" x14ac:dyDescent="0.25">
      <c r="A3920" t="s">
        <v>1677</v>
      </c>
      <c r="B3920">
        <v>502447</v>
      </c>
      <c r="C3920" s="5" t="s">
        <v>1578</v>
      </c>
      <c r="D3920" s="5" t="s">
        <v>4390</v>
      </c>
      <c r="E3920" s="5" t="s">
        <v>4388</v>
      </c>
      <c r="F3920" s="2">
        <v>1087</v>
      </c>
      <c r="G3920" s="2">
        <v>91438</v>
      </c>
      <c r="H3920" s="2">
        <v>57689</v>
      </c>
      <c r="I3920" s="2">
        <v>1534</v>
      </c>
      <c r="J3920" s="2">
        <v>56155</v>
      </c>
      <c r="K3920" s="33">
        <v>1.9357136497195265E-2</v>
      </c>
      <c r="L3920" s="2">
        <v>1147</v>
      </c>
      <c r="M3920" s="2">
        <v>84472</v>
      </c>
      <c r="N3920" s="2">
        <v>56393</v>
      </c>
      <c r="O3920" s="33">
        <v>2.0339403826716083E-2</v>
      </c>
      <c r="P3920" s="2">
        <v>1059</v>
      </c>
      <c r="Q3920" s="2">
        <v>82859</v>
      </c>
      <c r="R3920" s="2">
        <v>55213</v>
      </c>
      <c r="S3920" s="35">
        <v>1.9180265517178927E-2</v>
      </c>
      <c r="T3920" t="s">
        <v>4388</v>
      </c>
      <c r="U3920" t="s">
        <v>4388</v>
      </c>
      <c r="V3920" s="5" t="s">
        <v>4390</v>
      </c>
      <c r="W3920" s="5">
        <v>0</v>
      </c>
      <c r="X3920" s="4">
        <v>1.7687098001633803E-4</v>
      </c>
      <c r="Y3920" s="6">
        <v>28</v>
      </c>
      <c r="Z3920" s="4">
        <v>-1.1591383095371569E-3</v>
      </c>
      <c r="AA3920" s="5">
        <v>629</v>
      </c>
      <c r="AC3920" s="16" t="str">
        <f t="shared" si="366"/>
        <v/>
      </c>
      <c r="AD3920" s="16" t="str">
        <f t="shared" si="367"/>
        <v/>
      </c>
      <c r="AE3920" s="16" t="str">
        <f t="shared" si="368"/>
        <v/>
      </c>
      <c r="AF3920" s="16" t="str">
        <f t="shared" si="369"/>
        <v/>
      </c>
      <c r="AG3920" s="16" t="str">
        <f t="shared" si="370"/>
        <v/>
      </c>
      <c r="AH3920" s="16">
        <f t="shared" si="371"/>
        <v>1.9357136497195265E-2</v>
      </c>
      <c r="AI3920" s="17" t="str">
        <f>IF('Peer Comparison Tool'!$D$11="NR","",IF($C3920='Peer Comparison Tool'!$D$9,COUNT('ALLL &lt;50B Database'!$AI$1:AI3919)+1,""))</f>
        <v/>
      </c>
    </row>
    <row r="3921" spans="1:35" x14ac:dyDescent="0.25">
      <c r="A3921" t="s">
        <v>3177</v>
      </c>
      <c r="B3921">
        <v>940021</v>
      </c>
      <c r="C3921" s="5" t="s">
        <v>3064</v>
      </c>
      <c r="D3921" s="5" t="s">
        <v>4387</v>
      </c>
      <c r="E3921" s="5" t="s">
        <v>4388</v>
      </c>
      <c r="F3921" s="2">
        <v>551</v>
      </c>
      <c r="G3921" s="2">
        <v>91277</v>
      </c>
      <c r="H3921" s="2">
        <v>43362</v>
      </c>
      <c r="I3921" s="2">
        <v>5464</v>
      </c>
      <c r="J3921" s="2">
        <v>37898</v>
      </c>
      <c r="K3921" s="33">
        <v>1.453902580611114E-2</v>
      </c>
      <c r="L3921" s="2">
        <v>512</v>
      </c>
      <c r="M3921" s="2">
        <v>80145</v>
      </c>
      <c r="N3921" s="2">
        <v>39530</v>
      </c>
      <c r="O3921" s="33">
        <v>1.2952188211484948E-2</v>
      </c>
      <c r="P3921" s="2">
        <v>551</v>
      </c>
      <c r="Q3921" s="2">
        <v>80515</v>
      </c>
      <c r="R3921" s="2">
        <v>38579</v>
      </c>
      <c r="S3921" s="35">
        <v>1.4282381606573524E-2</v>
      </c>
      <c r="T3921" t="s">
        <v>4388</v>
      </c>
      <c r="U3921" t="s">
        <v>4388</v>
      </c>
      <c r="V3921" s="5" t="s">
        <v>4387</v>
      </c>
      <c r="W3921" s="5">
        <v>0</v>
      </c>
      <c r="X3921" s="4">
        <v>2.5664419953761591E-4</v>
      </c>
      <c r="Y3921" s="6">
        <v>0</v>
      </c>
      <c r="Z3921" s="4">
        <v>1.3301933950885768E-3</v>
      </c>
      <c r="AA3921" s="5">
        <v>1756</v>
      </c>
      <c r="AC3921" s="16" t="str">
        <f t="shared" si="366"/>
        <v/>
      </c>
      <c r="AD3921" s="16" t="str">
        <f t="shared" si="367"/>
        <v/>
      </c>
      <c r="AE3921" s="16" t="str">
        <f t="shared" si="368"/>
        <v/>
      </c>
      <c r="AF3921" s="16" t="str">
        <f t="shared" si="369"/>
        <v/>
      </c>
      <c r="AG3921" s="16" t="str">
        <f t="shared" si="370"/>
        <v/>
      </c>
      <c r="AH3921" s="16">
        <f t="shared" si="371"/>
        <v>1.453902580611114E-2</v>
      </c>
      <c r="AI3921" s="17" t="str">
        <f>IF('Peer Comparison Tool'!$D$11="NR","",IF($C3921='Peer Comparison Tool'!$D$9,COUNT('ALLL &lt;50B Database'!$AI$1:AI3920)+1,""))</f>
        <v/>
      </c>
    </row>
    <row r="3922" spans="1:35" x14ac:dyDescent="0.25">
      <c r="A3922" t="s">
        <v>1211</v>
      </c>
      <c r="B3922">
        <v>760340</v>
      </c>
      <c r="C3922" s="5" t="s">
        <v>926</v>
      </c>
      <c r="D3922" s="5" t="s">
        <v>4390</v>
      </c>
      <c r="E3922" s="5" t="s">
        <v>4388</v>
      </c>
      <c r="F3922" s="2">
        <v>758</v>
      </c>
      <c r="G3922" s="2">
        <v>91106</v>
      </c>
      <c r="H3922" s="2">
        <v>69158</v>
      </c>
      <c r="I3922" s="2">
        <v>4158</v>
      </c>
      <c r="J3922" s="2">
        <v>65000</v>
      </c>
      <c r="K3922" s="33">
        <v>1.1661538461538461E-2</v>
      </c>
      <c r="L3922" s="2">
        <v>575</v>
      </c>
      <c r="M3922" s="2">
        <v>85025</v>
      </c>
      <c r="N3922" s="2">
        <v>54826</v>
      </c>
      <c r="O3922" s="33">
        <v>1.0487724802101193E-2</v>
      </c>
      <c r="P3922" s="2">
        <v>657</v>
      </c>
      <c r="Q3922" s="2">
        <v>82169</v>
      </c>
      <c r="R3922" s="2">
        <v>59206</v>
      </c>
      <c r="S3922" s="35">
        <v>1.1096848292402798E-2</v>
      </c>
      <c r="T3922" t="s">
        <v>4388</v>
      </c>
      <c r="U3922" t="s">
        <v>4388</v>
      </c>
      <c r="V3922" s="5" t="s">
        <v>4390</v>
      </c>
      <c r="W3922" s="5">
        <v>0</v>
      </c>
      <c r="X3922" s="4">
        <v>5.6469016913566344E-4</v>
      </c>
      <c r="Y3922" s="6">
        <v>101</v>
      </c>
      <c r="Z3922" s="4">
        <v>6.0912349030160448E-4</v>
      </c>
      <c r="AA3922" s="5">
        <v>3087</v>
      </c>
      <c r="AC3922" s="16" t="str">
        <f t="shared" si="366"/>
        <v/>
      </c>
      <c r="AD3922" s="16" t="str">
        <f t="shared" si="367"/>
        <v/>
      </c>
      <c r="AE3922" s="16" t="str">
        <f t="shared" si="368"/>
        <v/>
      </c>
      <c r="AF3922" s="16" t="str">
        <f t="shared" si="369"/>
        <v/>
      </c>
      <c r="AG3922" s="16" t="str">
        <f t="shared" si="370"/>
        <v/>
      </c>
      <c r="AH3922" s="16">
        <f t="shared" si="371"/>
        <v>1.1661538461538461E-2</v>
      </c>
      <c r="AI3922" s="17" t="str">
        <f>IF('Peer Comparison Tool'!$D$11="NR","",IF($C3922='Peer Comparison Tool'!$D$9,COUNT('ALLL &lt;50B Database'!$AI$1:AI3921)+1,""))</f>
        <v/>
      </c>
    </row>
    <row r="3923" spans="1:35" x14ac:dyDescent="0.25">
      <c r="A3923" t="s">
        <v>181</v>
      </c>
      <c r="B3923">
        <v>2059990</v>
      </c>
      <c r="C3923" s="5" t="s">
        <v>113</v>
      </c>
      <c r="D3923" s="5" t="s">
        <v>4390</v>
      </c>
      <c r="E3923" s="5" t="s">
        <v>4388</v>
      </c>
      <c r="F3923" s="2">
        <v>1229</v>
      </c>
      <c r="G3923" s="2">
        <v>90988</v>
      </c>
      <c r="H3923" s="2">
        <v>74537</v>
      </c>
      <c r="I3923" s="2">
        <v>713</v>
      </c>
      <c r="J3923" s="2">
        <v>73824</v>
      </c>
      <c r="K3923" s="33">
        <v>1.6647702644126572E-2</v>
      </c>
      <c r="L3923" s="2">
        <v>1166</v>
      </c>
      <c r="M3923" s="2">
        <v>92843</v>
      </c>
      <c r="N3923" s="2">
        <v>73550</v>
      </c>
      <c r="O3923" s="33">
        <v>1.5853161114887833E-2</v>
      </c>
      <c r="P3923" s="2">
        <v>1175</v>
      </c>
      <c r="Q3923" s="2">
        <v>89082</v>
      </c>
      <c r="R3923" s="2">
        <v>72592</v>
      </c>
      <c r="S3923" s="35">
        <v>1.6186356623319374E-2</v>
      </c>
      <c r="T3923" t="s">
        <v>4388</v>
      </c>
      <c r="U3923" t="s">
        <v>4388</v>
      </c>
      <c r="V3923" s="5" t="s">
        <v>4390</v>
      </c>
      <c r="W3923" s="5">
        <v>0</v>
      </c>
      <c r="X3923" s="4">
        <v>4.6134602080719761E-4</v>
      </c>
      <c r="Y3923" s="6">
        <v>54</v>
      </c>
      <c r="Z3923" s="4">
        <v>3.3319550843154133E-4</v>
      </c>
      <c r="AA3923" s="5">
        <v>1112</v>
      </c>
      <c r="AC3923" s="16" t="str">
        <f t="shared" si="366"/>
        <v/>
      </c>
      <c r="AD3923" s="16" t="str">
        <f t="shared" si="367"/>
        <v/>
      </c>
      <c r="AE3923" s="16" t="str">
        <f t="shared" si="368"/>
        <v/>
      </c>
      <c r="AF3923" s="16" t="str">
        <f t="shared" si="369"/>
        <v/>
      </c>
      <c r="AG3923" s="16" t="str">
        <f t="shared" si="370"/>
        <v/>
      </c>
      <c r="AH3923" s="16">
        <f t="shared" si="371"/>
        <v>1.6647702644126572E-2</v>
      </c>
      <c r="AI3923" s="17" t="str">
        <f>IF('Peer Comparison Tool'!$D$11="NR","",IF($C3923='Peer Comparison Tool'!$D$9,COUNT('ALLL &lt;50B Database'!$AI$1:AI3922)+1,""))</f>
        <v/>
      </c>
    </row>
    <row r="3924" spans="1:35" x14ac:dyDescent="0.25">
      <c r="A3924" t="s">
        <v>1376</v>
      </c>
      <c r="B3924">
        <v>198046</v>
      </c>
      <c r="C3924" s="5" t="s">
        <v>1309</v>
      </c>
      <c r="D3924" s="5" t="s">
        <v>4390</v>
      </c>
      <c r="E3924" s="5" t="s">
        <v>4388</v>
      </c>
      <c r="F3924" s="2">
        <v>750</v>
      </c>
      <c r="G3924" s="2">
        <v>90888</v>
      </c>
      <c r="H3924" s="2">
        <v>58825</v>
      </c>
      <c r="I3924" s="2">
        <v>0</v>
      </c>
      <c r="J3924" s="2">
        <v>58825</v>
      </c>
      <c r="K3924" s="33">
        <v>1.2749681257968552E-2</v>
      </c>
      <c r="L3924" s="2">
        <v>750</v>
      </c>
      <c r="M3924" s="2">
        <v>85329</v>
      </c>
      <c r="N3924" s="2">
        <v>60145</v>
      </c>
      <c r="O3924" s="33">
        <v>1.2469864494139164E-2</v>
      </c>
      <c r="P3924" s="2">
        <v>750</v>
      </c>
      <c r="Q3924" s="2">
        <v>89637</v>
      </c>
      <c r="R3924" s="2">
        <v>60447</v>
      </c>
      <c r="S3924" s="35">
        <v>1.2407563650801529E-2</v>
      </c>
      <c r="T3924" t="s">
        <v>4388</v>
      </c>
      <c r="U3924" t="s">
        <v>4388</v>
      </c>
      <c r="V3924" s="5" t="s">
        <v>4390</v>
      </c>
      <c r="W3924" s="5">
        <v>0</v>
      </c>
      <c r="X3924" s="4">
        <v>3.4211760716702268E-4</v>
      </c>
      <c r="Y3924" s="6">
        <v>0</v>
      </c>
      <c r="Z3924" s="4">
        <v>-6.2300843337635345E-5</v>
      </c>
      <c r="AA3924" s="5">
        <v>2570</v>
      </c>
      <c r="AC3924" s="16" t="str">
        <f t="shared" si="366"/>
        <v/>
      </c>
      <c r="AD3924" s="16" t="str">
        <f t="shared" si="367"/>
        <v/>
      </c>
      <c r="AE3924" s="16" t="str">
        <f t="shared" si="368"/>
        <v/>
      </c>
      <c r="AF3924" s="16" t="str">
        <f t="shared" si="369"/>
        <v/>
      </c>
      <c r="AG3924" s="16" t="str">
        <f t="shared" si="370"/>
        <v/>
      </c>
      <c r="AH3924" s="16">
        <f t="shared" si="371"/>
        <v>1.2749681257968552E-2</v>
      </c>
      <c r="AI3924" s="17" t="str">
        <f>IF('Peer Comparison Tool'!$D$11="NR","",IF($C3924='Peer Comparison Tool'!$D$9,COUNT('ALLL &lt;50B Database'!$AI$1:AI3923)+1,""))</f>
        <v/>
      </c>
    </row>
    <row r="3925" spans="1:35" x14ac:dyDescent="0.25">
      <c r="A3925" t="s">
        <v>3985</v>
      </c>
      <c r="B3925">
        <v>442655</v>
      </c>
      <c r="C3925" s="5" t="s">
        <v>3704</v>
      </c>
      <c r="D3925" s="5" t="s">
        <v>4390</v>
      </c>
      <c r="E3925" s="5" t="s">
        <v>4388</v>
      </c>
      <c r="F3925" s="2">
        <v>254</v>
      </c>
      <c r="G3925" s="2">
        <v>90853</v>
      </c>
      <c r="H3925" s="2">
        <v>28494</v>
      </c>
      <c r="I3925" s="2">
        <v>8789</v>
      </c>
      <c r="J3925" s="2">
        <v>19705</v>
      </c>
      <c r="K3925" s="33">
        <v>1.2890129408779498E-2</v>
      </c>
      <c r="L3925" s="2">
        <v>260</v>
      </c>
      <c r="M3925" s="2">
        <v>78891</v>
      </c>
      <c r="N3925" s="2">
        <v>16086</v>
      </c>
      <c r="O3925" s="33">
        <v>1.6163123212731566E-2</v>
      </c>
      <c r="P3925" s="2">
        <v>260</v>
      </c>
      <c r="Q3925" s="2">
        <v>80834</v>
      </c>
      <c r="R3925" s="2">
        <v>18810</v>
      </c>
      <c r="S3925" s="35">
        <v>1.3822434875066455E-2</v>
      </c>
      <c r="T3925" t="s">
        <v>4388</v>
      </c>
      <c r="U3925" t="s">
        <v>4388</v>
      </c>
      <c r="V3925" s="5" t="s">
        <v>4390</v>
      </c>
      <c r="W3925" s="5">
        <v>0</v>
      </c>
      <c r="X3925" s="4">
        <v>-9.3230546628695656E-4</v>
      </c>
      <c r="Y3925" s="6">
        <v>-6</v>
      </c>
      <c r="Z3925" s="4">
        <v>-2.3406883376651116E-3</v>
      </c>
      <c r="AA3925" s="5">
        <v>2497</v>
      </c>
      <c r="AC3925" s="16" t="str">
        <f t="shared" si="366"/>
        <v/>
      </c>
      <c r="AD3925" s="16" t="str">
        <f t="shared" si="367"/>
        <v/>
      </c>
      <c r="AE3925" s="16" t="str">
        <f t="shared" si="368"/>
        <v/>
      </c>
      <c r="AF3925" s="16" t="str">
        <f t="shared" si="369"/>
        <v/>
      </c>
      <c r="AG3925" s="16" t="str">
        <f t="shared" si="370"/>
        <v/>
      </c>
      <c r="AH3925" s="16">
        <f t="shared" si="371"/>
        <v>1.2890129408779498E-2</v>
      </c>
      <c r="AI3925" s="17" t="str">
        <f>IF('Peer Comparison Tool'!$D$11="NR","",IF($C3925='Peer Comparison Tool'!$D$9,COUNT('ALLL &lt;50B Database'!$AI$1:AI3924)+1,""))</f>
        <v/>
      </c>
    </row>
    <row r="3926" spans="1:35" x14ac:dyDescent="0.25">
      <c r="A3926" t="s">
        <v>3614</v>
      </c>
      <c r="B3926">
        <v>700252</v>
      </c>
      <c r="C3926" s="5" t="s">
        <v>3704</v>
      </c>
      <c r="D3926" s="5" t="s">
        <v>4390</v>
      </c>
      <c r="E3926" s="5" t="s">
        <v>4388</v>
      </c>
      <c r="F3926" s="2">
        <v>694</v>
      </c>
      <c r="G3926" s="2">
        <v>90750</v>
      </c>
      <c r="H3926" s="2">
        <v>40080</v>
      </c>
      <c r="I3926" s="2">
        <v>3634</v>
      </c>
      <c r="J3926" s="2">
        <v>36446</v>
      </c>
      <c r="K3926" s="33">
        <v>1.9041870164078361E-2</v>
      </c>
      <c r="L3926" s="2">
        <v>693</v>
      </c>
      <c r="M3926" s="2">
        <v>90827</v>
      </c>
      <c r="N3926" s="2">
        <v>36391</v>
      </c>
      <c r="O3926" s="33">
        <v>1.9043170014564039E-2</v>
      </c>
      <c r="P3926" s="2">
        <v>696</v>
      </c>
      <c r="Q3926" s="2">
        <v>85951</v>
      </c>
      <c r="R3926" s="2">
        <v>35268</v>
      </c>
      <c r="S3926" s="35">
        <v>1.9734603606668934E-2</v>
      </c>
      <c r="T3926" t="s">
        <v>4388</v>
      </c>
      <c r="U3926" t="s">
        <v>4388</v>
      </c>
      <c r="V3926" s="5" t="s">
        <v>4390</v>
      </c>
      <c r="W3926" s="5">
        <v>0</v>
      </c>
      <c r="X3926" s="4">
        <v>-6.9273344259057276E-4</v>
      </c>
      <c r="Y3926" s="6">
        <v>-2</v>
      </c>
      <c r="Z3926" s="4">
        <v>6.9143359210489461E-4</v>
      </c>
      <c r="AA3926" s="5">
        <v>667</v>
      </c>
      <c r="AC3926" s="16" t="str">
        <f t="shared" si="366"/>
        <v/>
      </c>
      <c r="AD3926" s="16" t="str">
        <f t="shared" si="367"/>
        <v/>
      </c>
      <c r="AE3926" s="16" t="str">
        <f t="shared" si="368"/>
        <v/>
      </c>
      <c r="AF3926" s="16" t="str">
        <f t="shared" si="369"/>
        <v/>
      </c>
      <c r="AG3926" s="16" t="str">
        <f t="shared" si="370"/>
        <v/>
      </c>
      <c r="AH3926" s="16">
        <f t="shared" si="371"/>
        <v>1.9041870164078361E-2</v>
      </c>
      <c r="AI3926" s="17" t="str">
        <f>IF('Peer Comparison Tool'!$D$11="NR","",IF($C3926='Peer Comparison Tool'!$D$9,COUNT('ALLL &lt;50B Database'!$AI$1:AI3925)+1,""))</f>
        <v/>
      </c>
    </row>
    <row r="3927" spans="1:35" x14ac:dyDescent="0.25">
      <c r="A3927" t="s">
        <v>1210</v>
      </c>
      <c r="B3927">
        <v>151546</v>
      </c>
      <c r="C3927" s="5" t="s">
        <v>926</v>
      </c>
      <c r="D3927" s="5" t="s">
        <v>4387</v>
      </c>
      <c r="E3927" s="5" t="s">
        <v>4388</v>
      </c>
      <c r="F3927" s="2">
        <v>866</v>
      </c>
      <c r="G3927" s="2">
        <v>90476</v>
      </c>
      <c r="H3927" s="2">
        <v>53809</v>
      </c>
      <c r="I3927" s="2">
        <v>0</v>
      </c>
      <c r="J3927" s="2">
        <v>53809</v>
      </c>
      <c r="K3927" s="33">
        <v>1.609396197662101E-2</v>
      </c>
      <c r="L3927" s="2">
        <v>777</v>
      </c>
      <c r="M3927" s="2">
        <v>81173</v>
      </c>
      <c r="N3927" s="2">
        <v>55828</v>
      </c>
      <c r="O3927" s="33">
        <v>1.3917747366912661E-2</v>
      </c>
      <c r="P3927" s="2">
        <v>791</v>
      </c>
      <c r="Q3927" s="2">
        <v>83232</v>
      </c>
      <c r="R3927" s="2">
        <v>54610</v>
      </c>
      <c r="S3927" s="35">
        <v>1.4484526643471891E-2</v>
      </c>
      <c r="T3927" t="s">
        <v>4388</v>
      </c>
      <c r="U3927" t="s">
        <v>4388</v>
      </c>
      <c r="V3927" s="5" t="s">
        <v>4387</v>
      </c>
      <c r="W3927" s="5">
        <v>0</v>
      </c>
      <c r="X3927" s="4">
        <v>1.6094353331491187E-3</v>
      </c>
      <c r="Y3927" s="6">
        <v>75</v>
      </c>
      <c r="Z3927" s="4">
        <v>5.6677927655923027E-4</v>
      </c>
      <c r="AA3927" s="5">
        <v>1247</v>
      </c>
      <c r="AC3927" s="16" t="str">
        <f t="shared" si="366"/>
        <v/>
      </c>
      <c r="AD3927" s="16" t="str">
        <f t="shared" si="367"/>
        <v/>
      </c>
      <c r="AE3927" s="16" t="str">
        <f t="shared" si="368"/>
        <v/>
      </c>
      <c r="AF3927" s="16" t="str">
        <f t="shared" si="369"/>
        <v/>
      </c>
      <c r="AG3927" s="16" t="str">
        <f t="shared" si="370"/>
        <v/>
      </c>
      <c r="AH3927" s="16">
        <f t="shared" si="371"/>
        <v>1.609396197662101E-2</v>
      </c>
      <c r="AI3927" s="17" t="str">
        <f>IF('Peer Comparison Tool'!$D$11="NR","",IF($C3927='Peer Comparison Tool'!$D$9,COUNT('ALLL &lt;50B Database'!$AI$1:AI3926)+1,""))</f>
        <v/>
      </c>
    </row>
    <row r="3928" spans="1:35" x14ac:dyDescent="0.25">
      <c r="A3928" t="s">
        <v>2204</v>
      </c>
      <c r="B3928">
        <v>364850</v>
      </c>
      <c r="C3928" s="5" t="s">
        <v>2041</v>
      </c>
      <c r="D3928" s="5" t="s">
        <v>4387</v>
      </c>
      <c r="E3928" s="5" t="s">
        <v>4388</v>
      </c>
      <c r="F3928" s="2">
        <v>856</v>
      </c>
      <c r="G3928" s="2">
        <v>90426</v>
      </c>
      <c r="H3928" s="2">
        <v>71911</v>
      </c>
      <c r="I3928" s="2">
        <v>0</v>
      </c>
      <c r="J3928" s="2">
        <v>71911</v>
      </c>
      <c r="K3928" s="33">
        <v>1.1903603064899668E-2</v>
      </c>
      <c r="L3928" s="2">
        <v>802</v>
      </c>
      <c r="M3928" s="2">
        <v>81607</v>
      </c>
      <c r="N3928" s="2">
        <v>69695</v>
      </c>
      <c r="O3928" s="33">
        <v>1.1507281727527083E-2</v>
      </c>
      <c r="P3928" s="2">
        <v>839</v>
      </c>
      <c r="Q3928" s="2">
        <v>84958</v>
      </c>
      <c r="R3928" s="2">
        <v>70092</v>
      </c>
      <c r="S3928" s="35">
        <v>1.1969982308965359E-2</v>
      </c>
      <c r="T3928" t="s">
        <v>4388</v>
      </c>
      <c r="U3928" t="s">
        <v>4388</v>
      </c>
      <c r="V3928" s="5" t="s">
        <v>4387</v>
      </c>
      <c r="W3928" s="5">
        <v>0</v>
      </c>
      <c r="X3928" s="4">
        <v>-6.6379244065691359E-5</v>
      </c>
      <c r="Y3928" s="6">
        <v>17</v>
      </c>
      <c r="Z3928" s="4">
        <v>4.6270058143827592E-4</v>
      </c>
      <c r="AA3928" s="5">
        <v>2972</v>
      </c>
      <c r="AC3928" s="16" t="str">
        <f t="shared" si="366"/>
        <v/>
      </c>
      <c r="AD3928" s="16" t="str">
        <f t="shared" si="367"/>
        <v/>
      </c>
      <c r="AE3928" s="16" t="str">
        <f t="shared" si="368"/>
        <v/>
      </c>
      <c r="AF3928" s="16" t="str">
        <f t="shared" si="369"/>
        <v/>
      </c>
      <c r="AG3928" s="16" t="str">
        <f t="shared" si="370"/>
        <v/>
      </c>
      <c r="AH3928" s="16">
        <f t="shared" si="371"/>
        <v>1.1903603064899668E-2</v>
      </c>
      <c r="AI3928" s="17" t="str">
        <f>IF('Peer Comparison Tool'!$D$11="NR","",IF($C3928='Peer Comparison Tool'!$D$9,COUNT('ALLL &lt;50B Database'!$AI$1:AI3927)+1,""))</f>
        <v/>
      </c>
    </row>
    <row r="3929" spans="1:35" x14ac:dyDescent="0.25">
      <c r="A3929" t="s">
        <v>2485</v>
      </c>
      <c r="B3929">
        <v>829452</v>
      </c>
      <c r="C3929" s="5" t="s">
        <v>2299</v>
      </c>
      <c r="D3929" s="5" t="s">
        <v>4390</v>
      </c>
      <c r="E3929" s="5" t="s">
        <v>4388</v>
      </c>
      <c r="F3929" s="2">
        <v>1142</v>
      </c>
      <c r="G3929" s="2">
        <v>90418</v>
      </c>
      <c r="H3929" s="2">
        <v>54734</v>
      </c>
      <c r="I3929" s="2">
        <v>624</v>
      </c>
      <c r="J3929" s="2">
        <v>54110</v>
      </c>
      <c r="K3929" s="33">
        <v>2.110515616337091E-2</v>
      </c>
      <c r="L3929" s="2">
        <v>1142</v>
      </c>
      <c r="M3929" s="2">
        <v>82590</v>
      </c>
      <c r="N3929" s="2">
        <v>54615</v>
      </c>
      <c r="O3929" s="33">
        <v>2.0910006408495836E-2</v>
      </c>
      <c r="P3929" s="2">
        <v>1142</v>
      </c>
      <c r="Q3929" s="2">
        <v>81532</v>
      </c>
      <c r="R3929" s="2">
        <v>55651</v>
      </c>
      <c r="S3929" s="35">
        <v>2.0520745359472427E-2</v>
      </c>
      <c r="T3929" t="s">
        <v>4388</v>
      </c>
      <c r="U3929" t="s">
        <v>4388</v>
      </c>
      <c r="V3929" s="5" t="s">
        <v>4390</v>
      </c>
      <c r="W3929" s="5">
        <v>0</v>
      </c>
      <c r="X3929" s="4">
        <v>5.8441080389848299E-4</v>
      </c>
      <c r="Y3929" s="6">
        <v>0</v>
      </c>
      <c r="Z3929" s="4">
        <v>-3.8926104902340872E-4</v>
      </c>
      <c r="AA3929" s="5">
        <v>457</v>
      </c>
      <c r="AC3929" s="16" t="str">
        <f t="shared" si="366"/>
        <v/>
      </c>
      <c r="AD3929" s="16" t="str">
        <f t="shared" si="367"/>
        <v/>
      </c>
      <c r="AE3929" s="16" t="str">
        <f t="shared" si="368"/>
        <v/>
      </c>
      <c r="AF3929" s="16" t="str">
        <f t="shared" si="369"/>
        <v/>
      </c>
      <c r="AG3929" s="16" t="str">
        <f t="shared" si="370"/>
        <v/>
      </c>
      <c r="AH3929" s="16">
        <f t="shared" si="371"/>
        <v>2.110515616337091E-2</v>
      </c>
      <c r="AI3929" s="17" t="str">
        <f>IF('Peer Comparison Tool'!$D$11="NR","",IF($C3929='Peer Comparison Tool'!$D$9,COUNT('ALLL &lt;50B Database'!$AI$1:AI3928)+1,""))</f>
        <v/>
      </c>
    </row>
    <row r="3930" spans="1:35" x14ac:dyDescent="0.25">
      <c r="A3930" t="s">
        <v>1511</v>
      </c>
      <c r="B3930">
        <v>431350</v>
      </c>
      <c r="C3930" s="5" t="s">
        <v>1389</v>
      </c>
      <c r="D3930" s="5" t="s">
        <v>4390</v>
      </c>
      <c r="E3930" s="5" t="s">
        <v>4388</v>
      </c>
      <c r="F3930" s="2">
        <v>436</v>
      </c>
      <c r="G3930" s="2">
        <v>90371</v>
      </c>
      <c r="H3930" s="2">
        <v>47503</v>
      </c>
      <c r="I3930" s="2">
        <v>2207</v>
      </c>
      <c r="J3930" s="2">
        <v>45296</v>
      </c>
      <c r="K3930" s="33">
        <v>9.6255740021193928E-3</v>
      </c>
      <c r="L3930" s="2">
        <v>416</v>
      </c>
      <c r="M3930" s="2">
        <v>81963</v>
      </c>
      <c r="N3930" s="2">
        <v>45691</v>
      </c>
      <c r="O3930" s="33">
        <v>9.1046376748156084E-3</v>
      </c>
      <c r="P3930" s="2">
        <v>416</v>
      </c>
      <c r="Q3930" s="2">
        <v>85117</v>
      </c>
      <c r="R3930" s="2">
        <v>45682</v>
      </c>
      <c r="S3930" s="35">
        <v>9.1064314171883896E-3</v>
      </c>
      <c r="T3930">
        <v>0</v>
      </c>
      <c r="U3930">
        <v>0</v>
      </c>
      <c r="V3930" s="5" t="s">
        <v>4390</v>
      </c>
      <c r="W3930" s="5">
        <v>0</v>
      </c>
      <c r="X3930" s="4">
        <v>5.1914258493100315E-4</v>
      </c>
      <c r="Y3930" s="6">
        <v>20</v>
      </c>
      <c r="Z3930" s="4">
        <v>1.7937423727812374E-6</v>
      </c>
      <c r="AA3930" s="5">
        <v>3914</v>
      </c>
      <c r="AC3930" s="16" t="str">
        <f t="shared" si="366"/>
        <v/>
      </c>
      <c r="AD3930" s="16" t="str">
        <f t="shared" si="367"/>
        <v/>
      </c>
      <c r="AE3930" s="16" t="str">
        <f t="shared" si="368"/>
        <v/>
      </c>
      <c r="AF3930" s="16" t="str">
        <f t="shared" si="369"/>
        <v/>
      </c>
      <c r="AG3930" s="16" t="str">
        <f t="shared" si="370"/>
        <v/>
      </c>
      <c r="AH3930" s="16">
        <f t="shared" si="371"/>
        <v>9.6255740021193928E-3</v>
      </c>
      <c r="AI3930" s="17" t="str">
        <f>IF('Peer Comparison Tool'!$D$11="NR","",IF($C3930='Peer Comparison Tool'!$D$9,COUNT('ALLL &lt;50B Database'!$AI$1:AI3929)+1,""))</f>
        <v/>
      </c>
    </row>
    <row r="3931" spans="1:35" x14ac:dyDescent="0.25">
      <c r="A3931" t="s">
        <v>2789</v>
      </c>
      <c r="B3931">
        <v>389059</v>
      </c>
      <c r="C3931" s="5" t="s">
        <v>2711</v>
      </c>
      <c r="D3931" s="5" t="s">
        <v>4390</v>
      </c>
      <c r="E3931" s="5" t="s">
        <v>4388</v>
      </c>
      <c r="F3931" s="2">
        <v>1044</v>
      </c>
      <c r="G3931" s="2">
        <v>90347</v>
      </c>
      <c r="H3931" s="2">
        <v>61822</v>
      </c>
      <c r="I3931" s="2">
        <v>1460</v>
      </c>
      <c r="J3931" s="2">
        <v>60362</v>
      </c>
      <c r="K3931" s="33">
        <v>1.7295649580862132E-2</v>
      </c>
      <c r="L3931" s="2">
        <v>1037</v>
      </c>
      <c r="M3931" s="2">
        <v>83686</v>
      </c>
      <c r="N3931" s="2">
        <v>64051</v>
      </c>
      <c r="O3931" s="33">
        <v>1.6190223415715601E-2</v>
      </c>
      <c r="P3931" s="2">
        <v>1041</v>
      </c>
      <c r="Q3931" s="2">
        <v>84785</v>
      </c>
      <c r="R3931" s="2">
        <v>61272</v>
      </c>
      <c r="S3931" s="35">
        <v>1.6989815902859379E-2</v>
      </c>
      <c r="T3931" t="s">
        <v>4388</v>
      </c>
      <c r="U3931" t="s">
        <v>4388</v>
      </c>
      <c r="V3931" s="5" t="s">
        <v>4390</v>
      </c>
      <c r="W3931" s="5">
        <v>0</v>
      </c>
      <c r="X3931" s="4">
        <v>3.0583367800275305E-4</v>
      </c>
      <c r="Y3931" s="6">
        <v>3</v>
      </c>
      <c r="Z3931" s="4">
        <v>7.9959248714377845E-4</v>
      </c>
      <c r="AA3931" s="5">
        <v>978</v>
      </c>
      <c r="AC3931" s="16" t="str">
        <f t="shared" si="366"/>
        <v/>
      </c>
      <c r="AD3931" s="16" t="str">
        <f t="shared" si="367"/>
        <v/>
      </c>
      <c r="AE3931" s="16" t="str">
        <f t="shared" si="368"/>
        <v/>
      </c>
      <c r="AF3931" s="16" t="str">
        <f t="shared" si="369"/>
        <v/>
      </c>
      <c r="AG3931" s="16" t="str">
        <f t="shared" si="370"/>
        <v/>
      </c>
      <c r="AH3931" s="16">
        <f t="shared" si="371"/>
        <v>1.7295649580862132E-2</v>
      </c>
      <c r="AI3931" s="17" t="str">
        <f>IF('Peer Comparison Tool'!$D$11="NR","",IF($C3931='Peer Comparison Tool'!$D$9,COUNT('ALLL &lt;50B Database'!$AI$1:AI3930)+1,""))</f>
        <v/>
      </c>
    </row>
    <row r="3932" spans="1:35" x14ac:dyDescent="0.25">
      <c r="A3932" t="s">
        <v>1518</v>
      </c>
      <c r="B3932">
        <v>235950</v>
      </c>
      <c r="C3932" s="5" t="s">
        <v>1389</v>
      </c>
      <c r="D3932" s="5" t="s">
        <v>4390</v>
      </c>
      <c r="E3932" s="5" t="s">
        <v>4388</v>
      </c>
      <c r="F3932" s="2">
        <v>1380</v>
      </c>
      <c r="G3932" s="2">
        <v>90117</v>
      </c>
      <c r="H3932" s="2">
        <v>31055</v>
      </c>
      <c r="I3932" s="2">
        <v>2022</v>
      </c>
      <c r="J3932" s="2">
        <v>29033</v>
      </c>
      <c r="K3932" s="33">
        <v>4.7532118623635176E-2</v>
      </c>
      <c r="L3932" s="2">
        <v>1301</v>
      </c>
      <c r="M3932" s="2">
        <v>86875</v>
      </c>
      <c r="N3932" s="2">
        <v>31071</v>
      </c>
      <c r="O3932" s="33">
        <v>4.1871841910463135E-2</v>
      </c>
      <c r="P3932" s="2">
        <v>1378</v>
      </c>
      <c r="Q3932" s="2">
        <v>77999</v>
      </c>
      <c r="R3932" s="2">
        <v>28925</v>
      </c>
      <c r="S3932" s="35">
        <v>4.7640449438202247E-2</v>
      </c>
      <c r="T3932" t="s">
        <v>4388</v>
      </c>
      <c r="U3932" t="s">
        <v>4388</v>
      </c>
      <c r="V3932" s="5" t="s">
        <v>4390</v>
      </c>
      <c r="W3932" s="5">
        <v>0</v>
      </c>
      <c r="X3932" s="4">
        <v>-1.0833081456707028E-4</v>
      </c>
      <c r="Y3932" s="6">
        <v>2</v>
      </c>
      <c r="Z3932" s="4">
        <v>5.7686075277391113E-3</v>
      </c>
      <c r="AA3932" s="5">
        <v>38</v>
      </c>
      <c r="AC3932" s="16" t="str">
        <f t="shared" si="366"/>
        <v/>
      </c>
      <c r="AD3932" s="16" t="str">
        <f t="shared" si="367"/>
        <v/>
      </c>
      <c r="AE3932" s="16" t="str">
        <f t="shared" si="368"/>
        <v/>
      </c>
      <c r="AF3932" s="16" t="str">
        <f t="shared" si="369"/>
        <v/>
      </c>
      <c r="AG3932" s="16" t="str">
        <f t="shared" si="370"/>
        <v/>
      </c>
      <c r="AH3932" s="16">
        <f t="shared" si="371"/>
        <v>4.7532118623635176E-2</v>
      </c>
      <c r="AI3932" s="17" t="str">
        <f>IF('Peer Comparison Tool'!$D$11="NR","",IF($C3932='Peer Comparison Tool'!$D$9,COUNT('ALLL &lt;50B Database'!$AI$1:AI3931)+1,""))</f>
        <v/>
      </c>
    </row>
    <row r="3933" spans="1:35" x14ac:dyDescent="0.25">
      <c r="A3933" t="s">
        <v>2481</v>
      </c>
      <c r="B3933">
        <v>723550</v>
      </c>
      <c r="C3933" s="5" t="s">
        <v>2299</v>
      </c>
      <c r="D3933" s="5" t="s">
        <v>4390</v>
      </c>
      <c r="E3933" s="5" t="s">
        <v>4388</v>
      </c>
      <c r="F3933" s="2">
        <v>297</v>
      </c>
      <c r="G3933" s="2">
        <v>90109</v>
      </c>
      <c r="H3933" s="2">
        <v>49793</v>
      </c>
      <c r="I3933" s="2">
        <v>865</v>
      </c>
      <c r="J3933" s="2">
        <v>48928</v>
      </c>
      <c r="K3933" s="33">
        <v>6.0701438848920868E-3</v>
      </c>
      <c r="L3933" s="2">
        <v>256</v>
      </c>
      <c r="M3933" s="2">
        <v>79117</v>
      </c>
      <c r="N3933" s="2">
        <v>50572</v>
      </c>
      <c r="O3933" s="33">
        <v>5.0620896939017638E-3</v>
      </c>
      <c r="P3933" s="2">
        <v>287</v>
      </c>
      <c r="Q3933" s="2">
        <v>85004</v>
      </c>
      <c r="R3933" s="2">
        <v>48223</v>
      </c>
      <c r="S3933" s="35">
        <v>5.9515169110175639E-3</v>
      </c>
      <c r="T3933" t="s">
        <v>4388</v>
      </c>
      <c r="U3933" t="s">
        <v>4388</v>
      </c>
      <c r="V3933" s="5" t="s">
        <v>4390</v>
      </c>
      <c r="W3933" s="5">
        <v>0</v>
      </c>
      <c r="X3933" s="4">
        <v>1.1862697387452284E-4</v>
      </c>
      <c r="Y3933" s="6">
        <v>10</v>
      </c>
      <c r="Z3933" s="4">
        <v>8.8942721711580009E-4</v>
      </c>
      <c r="AA3933" s="5">
        <v>4575</v>
      </c>
      <c r="AC3933" s="16" t="str">
        <f t="shared" si="366"/>
        <v/>
      </c>
      <c r="AD3933" s="16" t="str">
        <f t="shared" si="367"/>
        <v/>
      </c>
      <c r="AE3933" s="16" t="str">
        <f t="shared" si="368"/>
        <v/>
      </c>
      <c r="AF3933" s="16" t="str">
        <f t="shared" si="369"/>
        <v/>
      </c>
      <c r="AG3933" s="16" t="str">
        <f t="shared" si="370"/>
        <v/>
      </c>
      <c r="AH3933" s="16">
        <f t="shared" si="371"/>
        <v>6.0701438848920868E-3</v>
      </c>
      <c r="AI3933" s="17" t="str">
        <f>IF('Peer Comparison Tool'!$D$11="NR","",IF($C3933='Peer Comparison Tool'!$D$9,COUNT('ALLL &lt;50B Database'!$AI$1:AI3932)+1,""))</f>
        <v/>
      </c>
    </row>
    <row r="3934" spans="1:35" x14ac:dyDescent="0.25">
      <c r="A3934" t="s">
        <v>137</v>
      </c>
      <c r="B3934">
        <v>193247</v>
      </c>
      <c r="C3934" s="5" t="s">
        <v>716</v>
      </c>
      <c r="D3934" s="5" t="s">
        <v>4390</v>
      </c>
      <c r="E3934" s="5" t="s">
        <v>4388</v>
      </c>
      <c r="F3934" s="2">
        <v>670</v>
      </c>
      <c r="G3934" s="2">
        <v>89917</v>
      </c>
      <c r="H3934" s="2">
        <v>53818</v>
      </c>
      <c r="I3934" s="2">
        <v>1740</v>
      </c>
      <c r="J3934" s="2">
        <v>52078</v>
      </c>
      <c r="K3934" s="33">
        <v>1.286531740850263E-2</v>
      </c>
      <c r="L3934" s="2">
        <v>670</v>
      </c>
      <c r="M3934" s="2">
        <v>85216</v>
      </c>
      <c r="N3934" s="2">
        <v>51730</v>
      </c>
      <c r="O3934" s="33">
        <v>1.2951865455248405E-2</v>
      </c>
      <c r="P3934" s="2">
        <v>670</v>
      </c>
      <c r="Q3934" s="2">
        <v>83138</v>
      </c>
      <c r="R3934" s="2">
        <v>51495</v>
      </c>
      <c r="S3934" s="35">
        <v>1.3010971939023206E-2</v>
      </c>
      <c r="T3934" t="s">
        <v>4388</v>
      </c>
      <c r="U3934" t="s">
        <v>4388</v>
      </c>
      <c r="V3934" s="5" t="s">
        <v>4390</v>
      </c>
      <c r="W3934" s="5">
        <v>0</v>
      </c>
      <c r="X3934" s="4">
        <v>-1.4565453052057566E-4</v>
      </c>
      <c r="Y3934" s="6">
        <v>0</v>
      </c>
      <c r="Z3934" s="4">
        <v>5.9106483774801211E-5</v>
      </c>
      <c r="AA3934" s="5">
        <v>2516</v>
      </c>
      <c r="AC3934" s="16" t="str">
        <f t="shared" si="366"/>
        <v/>
      </c>
      <c r="AD3934" s="16" t="str">
        <f t="shared" si="367"/>
        <v/>
      </c>
      <c r="AE3934" s="16" t="str">
        <f t="shared" si="368"/>
        <v/>
      </c>
      <c r="AF3934" s="16" t="str">
        <f t="shared" si="369"/>
        <v/>
      </c>
      <c r="AG3934" s="16" t="str">
        <f t="shared" si="370"/>
        <v/>
      </c>
      <c r="AH3934" s="16">
        <f t="shared" si="371"/>
        <v>1.286531740850263E-2</v>
      </c>
      <c r="AI3934" s="17" t="str">
        <f>IF('Peer Comparison Tool'!$D$11="NR","",IF($C3934='Peer Comparison Tool'!$D$9,COUNT('ALLL &lt;50B Database'!$AI$1:AI3933)+1,""))</f>
        <v/>
      </c>
    </row>
    <row r="3935" spans="1:35" x14ac:dyDescent="0.25">
      <c r="A3935" t="s">
        <v>3494</v>
      </c>
      <c r="B3935">
        <v>269571</v>
      </c>
      <c r="C3935" s="5" t="s">
        <v>3374</v>
      </c>
      <c r="D3935" s="5" t="s">
        <v>4390</v>
      </c>
      <c r="E3935" s="5" t="s">
        <v>4388</v>
      </c>
      <c r="F3935" s="2">
        <v>335</v>
      </c>
      <c r="G3935" s="2">
        <v>89721</v>
      </c>
      <c r="H3935" s="2">
        <v>52036</v>
      </c>
      <c r="I3935" s="2">
        <v>0</v>
      </c>
      <c r="J3935" s="2">
        <v>52036</v>
      </c>
      <c r="K3935" s="33">
        <v>6.4378507187331851E-3</v>
      </c>
      <c r="L3935" s="2">
        <v>267</v>
      </c>
      <c r="M3935" s="2">
        <v>86776</v>
      </c>
      <c r="N3935" s="2">
        <v>53273</v>
      </c>
      <c r="O3935" s="33">
        <v>5.0119197341993126E-3</v>
      </c>
      <c r="P3935" s="2">
        <v>325</v>
      </c>
      <c r="Q3935" s="2">
        <v>88477</v>
      </c>
      <c r="R3935" s="2">
        <v>52312</v>
      </c>
      <c r="S3935" s="35">
        <v>6.2127236580516903E-3</v>
      </c>
      <c r="T3935" t="s">
        <v>4388</v>
      </c>
      <c r="U3935" t="s">
        <v>4388</v>
      </c>
      <c r="V3935" s="5" t="s">
        <v>4390</v>
      </c>
      <c r="W3935" s="5">
        <v>0</v>
      </c>
      <c r="X3935" s="4">
        <v>2.2512706068149486E-4</v>
      </c>
      <c r="Y3935" s="6">
        <v>10</v>
      </c>
      <c r="Z3935" s="4">
        <v>1.2008039238523777E-3</v>
      </c>
      <c r="AA3935" s="5">
        <v>4538</v>
      </c>
      <c r="AC3935" s="16" t="str">
        <f t="shared" si="366"/>
        <v/>
      </c>
      <c r="AD3935" s="16" t="str">
        <f t="shared" si="367"/>
        <v/>
      </c>
      <c r="AE3935" s="16" t="str">
        <f t="shared" si="368"/>
        <v/>
      </c>
      <c r="AF3935" s="16" t="str">
        <f t="shared" si="369"/>
        <v/>
      </c>
      <c r="AG3935" s="16" t="str">
        <f t="shared" si="370"/>
        <v/>
      </c>
      <c r="AH3935" s="16">
        <f t="shared" si="371"/>
        <v>6.4378507187331851E-3</v>
      </c>
      <c r="AI3935" s="17" t="str">
        <f>IF('Peer Comparison Tool'!$D$11="NR","",IF($C3935='Peer Comparison Tool'!$D$9,COUNT('ALLL &lt;50B Database'!$AI$1:AI3934)+1,""))</f>
        <v/>
      </c>
    </row>
    <row r="3936" spans="1:35" x14ac:dyDescent="0.25">
      <c r="A3936" t="s">
        <v>3499</v>
      </c>
      <c r="B3936">
        <v>885579</v>
      </c>
      <c r="C3936" s="5" t="s">
        <v>3374</v>
      </c>
      <c r="D3936" s="5" t="s">
        <v>4390</v>
      </c>
      <c r="E3936" s="5" t="s">
        <v>4388</v>
      </c>
      <c r="F3936" s="2">
        <v>1186</v>
      </c>
      <c r="G3936" s="2">
        <v>89482</v>
      </c>
      <c r="H3936" s="2">
        <v>79407</v>
      </c>
      <c r="I3936" s="2">
        <v>37260</v>
      </c>
      <c r="J3936" s="2">
        <v>42147</v>
      </c>
      <c r="K3936" s="33">
        <v>2.8139606614942938E-2</v>
      </c>
      <c r="L3936" s="2">
        <v>861</v>
      </c>
      <c r="M3936" s="2">
        <v>43906</v>
      </c>
      <c r="N3936" s="2">
        <v>38467</v>
      </c>
      <c r="O3936" s="33">
        <v>2.2382821639327217E-2</v>
      </c>
      <c r="P3936" s="2">
        <v>876</v>
      </c>
      <c r="Q3936" s="2">
        <v>48353</v>
      </c>
      <c r="R3936" s="2">
        <v>43934</v>
      </c>
      <c r="S3936" s="35">
        <v>1.9938999408203213E-2</v>
      </c>
      <c r="T3936" t="s">
        <v>4388</v>
      </c>
      <c r="U3936" t="s">
        <v>4388</v>
      </c>
      <c r="V3936" s="5" t="s">
        <v>4390</v>
      </c>
      <c r="W3936" s="5">
        <v>0</v>
      </c>
      <c r="X3936" s="4">
        <v>8.2006072067397247E-3</v>
      </c>
      <c r="Y3936" s="6">
        <v>310</v>
      </c>
      <c r="Z3936" s="4">
        <v>-2.4438222311240036E-3</v>
      </c>
      <c r="AA3936" s="5">
        <v>174</v>
      </c>
      <c r="AC3936" s="16" t="str">
        <f t="shared" si="366"/>
        <v/>
      </c>
      <c r="AD3936" s="16" t="str">
        <f t="shared" si="367"/>
        <v/>
      </c>
      <c r="AE3936" s="16" t="str">
        <f t="shared" si="368"/>
        <v/>
      </c>
      <c r="AF3936" s="16" t="str">
        <f t="shared" si="369"/>
        <v/>
      </c>
      <c r="AG3936" s="16" t="str">
        <f t="shared" si="370"/>
        <v/>
      </c>
      <c r="AH3936" s="16">
        <f t="shared" si="371"/>
        <v>2.8139606614942938E-2</v>
      </c>
      <c r="AI3936" s="17" t="str">
        <f>IF('Peer Comparison Tool'!$D$11="NR","",IF($C3936='Peer Comparison Tool'!$D$9,COUNT('ALLL &lt;50B Database'!$AI$1:AI3935)+1,""))</f>
        <v/>
      </c>
    </row>
    <row r="3937" spans="1:35" x14ac:dyDescent="0.25">
      <c r="A3937" t="s">
        <v>3172</v>
      </c>
      <c r="B3937">
        <v>2607412</v>
      </c>
      <c r="C3937" s="5" t="s">
        <v>3064</v>
      </c>
      <c r="D3937" s="5" t="s">
        <v>4390</v>
      </c>
      <c r="E3937" s="5" t="s">
        <v>4388</v>
      </c>
      <c r="F3937" s="2">
        <v>422</v>
      </c>
      <c r="G3937" s="2">
        <v>89322</v>
      </c>
      <c r="H3937" s="2">
        <v>73734</v>
      </c>
      <c r="I3937" s="2">
        <v>910</v>
      </c>
      <c r="J3937" s="2">
        <v>72824</v>
      </c>
      <c r="K3937" s="33">
        <v>5.7947929254092059E-3</v>
      </c>
      <c r="L3937" s="2">
        <v>442</v>
      </c>
      <c r="M3937" s="2">
        <v>82040</v>
      </c>
      <c r="N3937" s="2">
        <v>74938</v>
      </c>
      <c r="O3937" s="33">
        <v>5.8982091862606421E-3</v>
      </c>
      <c r="P3937" s="2">
        <v>452</v>
      </c>
      <c r="Q3937" s="2">
        <v>84114</v>
      </c>
      <c r="R3937" s="2">
        <v>75303</v>
      </c>
      <c r="S3937" s="35">
        <v>6.0024169023810475E-3</v>
      </c>
      <c r="T3937" t="s">
        <v>4388</v>
      </c>
      <c r="U3937" t="s">
        <v>4388</v>
      </c>
      <c r="V3937" s="5" t="s">
        <v>4390</v>
      </c>
      <c r="W3937" s="5">
        <v>0</v>
      </c>
      <c r="X3937" s="4">
        <v>-2.0762397697184163E-4</v>
      </c>
      <c r="Y3937" s="6">
        <v>-30</v>
      </c>
      <c r="Z3937" s="4">
        <v>1.0420771612040542E-4</v>
      </c>
      <c r="AA3937" s="5">
        <v>4598</v>
      </c>
      <c r="AC3937" s="16" t="str">
        <f t="shared" si="366"/>
        <v/>
      </c>
      <c r="AD3937" s="16" t="str">
        <f t="shared" si="367"/>
        <v/>
      </c>
      <c r="AE3937" s="16" t="str">
        <f t="shared" si="368"/>
        <v/>
      </c>
      <c r="AF3937" s="16" t="str">
        <f t="shared" si="369"/>
        <v/>
      </c>
      <c r="AG3937" s="16" t="str">
        <f t="shared" si="370"/>
        <v/>
      </c>
      <c r="AH3937" s="16">
        <f t="shared" si="371"/>
        <v>5.7947929254092059E-3</v>
      </c>
      <c r="AI3937" s="17" t="str">
        <f>IF('Peer Comparison Tool'!$D$11="NR","",IF($C3937='Peer Comparison Tool'!$D$9,COUNT('ALLL &lt;50B Database'!$AI$1:AI3936)+1,""))</f>
        <v/>
      </c>
    </row>
    <row r="3938" spans="1:35" x14ac:dyDescent="0.25">
      <c r="A3938" t="s">
        <v>873</v>
      </c>
      <c r="B3938">
        <v>242949</v>
      </c>
      <c r="C3938" s="5" t="s">
        <v>716</v>
      </c>
      <c r="D3938" s="5" t="s">
        <v>4390</v>
      </c>
      <c r="E3938" s="5" t="s">
        <v>4388</v>
      </c>
      <c r="F3938" s="2">
        <v>518</v>
      </c>
      <c r="G3938" s="2">
        <v>89318</v>
      </c>
      <c r="H3938" s="2">
        <v>60572</v>
      </c>
      <c r="I3938" s="2">
        <v>14956</v>
      </c>
      <c r="J3938" s="2">
        <v>45616</v>
      </c>
      <c r="K3938" s="33">
        <v>1.135566467905998E-2</v>
      </c>
      <c r="L3938" s="2">
        <v>504</v>
      </c>
      <c r="M3938" s="2">
        <v>78436</v>
      </c>
      <c r="N3938" s="2">
        <v>45082</v>
      </c>
      <c r="O3938" s="33">
        <v>1.1179628232997649E-2</v>
      </c>
      <c r="P3938" s="2">
        <v>512</v>
      </c>
      <c r="Q3938" s="2">
        <v>77607</v>
      </c>
      <c r="R3938" s="2">
        <v>44183</v>
      </c>
      <c r="S3938" s="35">
        <v>1.1588167394699318E-2</v>
      </c>
      <c r="T3938" t="s">
        <v>4388</v>
      </c>
      <c r="U3938" t="s">
        <v>4388</v>
      </c>
      <c r="V3938" s="5" t="s">
        <v>4390</v>
      </c>
      <c r="W3938" s="5">
        <v>0</v>
      </c>
      <c r="X3938" s="4">
        <v>-2.3250271563933847E-4</v>
      </c>
      <c r="Y3938" s="6">
        <v>6</v>
      </c>
      <c r="Z3938" s="4">
        <v>4.0853916170166885E-4</v>
      </c>
      <c r="AA3938" s="5">
        <v>3226</v>
      </c>
      <c r="AC3938" s="16" t="str">
        <f t="shared" si="366"/>
        <v/>
      </c>
      <c r="AD3938" s="16" t="str">
        <f t="shared" si="367"/>
        <v/>
      </c>
      <c r="AE3938" s="16" t="str">
        <f t="shared" si="368"/>
        <v/>
      </c>
      <c r="AF3938" s="16" t="str">
        <f t="shared" si="369"/>
        <v/>
      </c>
      <c r="AG3938" s="16" t="str">
        <f t="shared" si="370"/>
        <v/>
      </c>
      <c r="AH3938" s="16">
        <f t="shared" si="371"/>
        <v>1.135566467905998E-2</v>
      </c>
      <c r="AI3938" s="17" t="str">
        <f>IF('Peer Comparison Tool'!$D$11="NR","",IF($C3938='Peer Comparison Tool'!$D$9,COUNT('ALLL &lt;50B Database'!$AI$1:AI3937)+1,""))</f>
        <v/>
      </c>
    </row>
    <row r="3939" spans="1:35" x14ac:dyDescent="0.25">
      <c r="A3939" t="s">
        <v>1222</v>
      </c>
      <c r="B3939">
        <v>777441</v>
      </c>
      <c r="C3939" s="5" t="s">
        <v>926</v>
      </c>
      <c r="D3939" s="5" t="s">
        <v>4390</v>
      </c>
      <c r="E3939" s="5" t="s">
        <v>4388</v>
      </c>
      <c r="F3939" s="2">
        <v>172</v>
      </c>
      <c r="G3939" s="2">
        <v>89311</v>
      </c>
      <c r="H3939" s="2">
        <v>49299</v>
      </c>
      <c r="I3939" s="2">
        <v>4786</v>
      </c>
      <c r="J3939" s="2">
        <v>44513</v>
      </c>
      <c r="K3939" s="33">
        <v>3.8640397187338529E-3</v>
      </c>
      <c r="L3939" s="2">
        <v>238</v>
      </c>
      <c r="M3939" s="2">
        <v>71455</v>
      </c>
      <c r="N3939" s="2">
        <v>44833</v>
      </c>
      <c r="O3939" s="33">
        <v>5.3085896549416728E-3</v>
      </c>
      <c r="P3939" s="2">
        <v>127</v>
      </c>
      <c r="Q3939" s="2">
        <v>74917</v>
      </c>
      <c r="R3939" s="2">
        <v>44937</v>
      </c>
      <c r="S3939" s="35">
        <v>2.8261788726439236E-3</v>
      </c>
      <c r="T3939" t="s">
        <v>4388</v>
      </c>
      <c r="U3939" t="s">
        <v>4388</v>
      </c>
      <c r="V3939" s="5" t="s">
        <v>4390</v>
      </c>
      <c r="W3939" s="5">
        <v>0</v>
      </c>
      <c r="X3939" s="4">
        <v>1.0378608460899293E-3</v>
      </c>
      <c r="Y3939" s="6">
        <v>45</v>
      </c>
      <c r="Z3939" s="4">
        <v>-2.4824107822977491E-3</v>
      </c>
      <c r="AA3939" s="5">
        <v>4714</v>
      </c>
      <c r="AC3939" s="16" t="str">
        <f t="shared" si="366"/>
        <v/>
      </c>
      <c r="AD3939" s="16" t="str">
        <f t="shared" si="367"/>
        <v/>
      </c>
      <c r="AE3939" s="16" t="str">
        <f t="shared" si="368"/>
        <v/>
      </c>
      <c r="AF3939" s="16" t="str">
        <f t="shared" si="369"/>
        <v/>
      </c>
      <c r="AG3939" s="16" t="str">
        <f t="shared" si="370"/>
        <v/>
      </c>
      <c r="AH3939" s="16">
        <f t="shared" si="371"/>
        <v>3.8640397187338529E-3</v>
      </c>
      <c r="AI3939" s="17" t="str">
        <f>IF('Peer Comparison Tool'!$D$11="NR","",IF($C3939='Peer Comparison Tool'!$D$9,COUNT('ALLL &lt;50B Database'!$AI$1:AI3938)+1,""))</f>
        <v/>
      </c>
    </row>
    <row r="3940" spans="1:35" x14ac:dyDescent="0.25">
      <c r="A3940" t="s">
        <v>4296</v>
      </c>
      <c r="B3940">
        <v>208972</v>
      </c>
      <c r="C3940" s="5" t="s">
        <v>4163</v>
      </c>
      <c r="D3940" s="5" t="s">
        <v>4390</v>
      </c>
      <c r="E3940" s="5" t="s">
        <v>4388</v>
      </c>
      <c r="F3940" s="2">
        <v>176</v>
      </c>
      <c r="G3940" s="2">
        <v>89160</v>
      </c>
      <c r="H3940" s="2">
        <v>45968</v>
      </c>
      <c r="I3940" s="2">
        <v>0</v>
      </c>
      <c r="J3940" s="2">
        <v>45968</v>
      </c>
      <c r="K3940" s="33">
        <v>3.8287504350852765E-3</v>
      </c>
      <c r="L3940" s="2">
        <v>176</v>
      </c>
      <c r="M3940" s="2">
        <v>80755</v>
      </c>
      <c r="N3940" s="2">
        <v>44196</v>
      </c>
      <c r="O3940" s="33">
        <v>3.9822608380848945E-3</v>
      </c>
      <c r="P3940" s="2">
        <v>176</v>
      </c>
      <c r="Q3940" s="2">
        <v>81821</v>
      </c>
      <c r="R3940" s="2">
        <v>44650</v>
      </c>
      <c r="S3940" s="35">
        <v>3.9417693169092943E-3</v>
      </c>
      <c r="T3940" t="s">
        <v>4388</v>
      </c>
      <c r="U3940" t="s">
        <v>4388</v>
      </c>
      <c r="V3940" s="5" t="s">
        <v>4390</v>
      </c>
      <c r="W3940" s="5">
        <v>0</v>
      </c>
      <c r="X3940" s="4">
        <v>-1.1301888182401777E-4</v>
      </c>
      <c r="Y3940" s="6">
        <v>0</v>
      </c>
      <c r="Z3940" s="4">
        <v>-4.0491521175600211E-5</v>
      </c>
      <c r="AA3940" s="5">
        <v>4718</v>
      </c>
      <c r="AC3940" s="16" t="str">
        <f t="shared" si="366"/>
        <v/>
      </c>
      <c r="AD3940" s="16" t="str">
        <f t="shared" si="367"/>
        <v/>
      </c>
      <c r="AE3940" s="16" t="str">
        <f t="shared" si="368"/>
        <v/>
      </c>
      <c r="AF3940" s="16" t="str">
        <f t="shared" si="369"/>
        <v/>
      </c>
      <c r="AG3940" s="16" t="str">
        <f t="shared" si="370"/>
        <v/>
      </c>
      <c r="AH3940" s="16">
        <f t="shared" si="371"/>
        <v>3.8287504350852765E-3</v>
      </c>
      <c r="AI3940" s="17" t="str">
        <f>IF('Peer Comparison Tool'!$D$11="NR","",IF($C3940='Peer Comparison Tool'!$D$9,COUNT('ALLL &lt;50B Database'!$AI$1:AI3939)+1,""))</f>
        <v/>
      </c>
    </row>
    <row r="3941" spans="1:35" x14ac:dyDescent="0.25">
      <c r="A3941" t="s">
        <v>99</v>
      </c>
      <c r="B3941">
        <v>411231</v>
      </c>
      <c r="C3941" s="5" t="s">
        <v>6</v>
      </c>
      <c r="D3941" s="5" t="s">
        <v>4390</v>
      </c>
      <c r="E3941" s="5" t="s">
        <v>4388</v>
      </c>
      <c r="F3941" s="2">
        <v>498</v>
      </c>
      <c r="G3941" s="2">
        <v>88807</v>
      </c>
      <c r="H3941" s="2">
        <v>39701</v>
      </c>
      <c r="I3941" s="2">
        <v>2812</v>
      </c>
      <c r="J3941" s="2">
        <v>36889</v>
      </c>
      <c r="K3941" s="33">
        <v>1.3499959337471876E-2</v>
      </c>
      <c r="L3941" s="2">
        <v>406</v>
      </c>
      <c r="M3941" s="2">
        <v>69967</v>
      </c>
      <c r="N3941" s="2">
        <v>32964</v>
      </c>
      <c r="O3941" s="33">
        <v>1.2316466448246572E-2</v>
      </c>
      <c r="P3941" s="2">
        <v>461</v>
      </c>
      <c r="Q3941" s="2">
        <v>75124</v>
      </c>
      <c r="R3941" s="2">
        <v>35873</v>
      </c>
      <c r="S3941" s="35">
        <v>1.2850890641987009E-2</v>
      </c>
      <c r="T3941" t="s">
        <v>4388</v>
      </c>
      <c r="U3941" t="s">
        <v>4388</v>
      </c>
      <c r="V3941" s="5" t="s">
        <v>4390</v>
      </c>
      <c r="W3941" s="5">
        <v>0</v>
      </c>
      <c r="X3941" s="4">
        <v>6.4906869548486679E-4</v>
      </c>
      <c r="Y3941" s="6">
        <v>37</v>
      </c>
      <c r="Z3941" s="4">
        <v>5.3442419374043725E-4</v>
      </c>
      <c r="AA3941" s="5">
        <v>2198</v>
      </c>
      <c r="AC3941" s="16" t="str">
        <f t="shared" si="366"/>
        <v/>
      </c>
      <c r="AD3941" s="16" t="str">
        <f t="shared" si="367"/>
        <v/>
      </c>
      <c r="AE3941" s="16" t="str">
        <f t="shared" si="368"/>
        <v/>
      </c>
      <c r="AF3941" s="16" t="str">
        <f t="shared" si="369"/>
        <v/>
      </c>
      <c r="AG3941" s="16" t="str">
        <f t="shared" si="370"/>
        <v/>
      </c>
      <c r="AH3941" s="16">
        <f t="shared" si="371"/>
        <v>1.3499959337471876E-2</v>
      </c>
      <c r="AI3941" s="17" t="str">
        <f>IF('Peer Comparison Tool'!$D$11="NR","",IF($C3941='Peer Comparison Tool'!$D$9,COUNT('ALLL &lt;50B Database'!$AI$1:AI3940)+1,""))</f>
        <v/>
      </c>
    </row>
    <row r="3942" spans="1:35" x14ac:dyDescent="0.25">
      <c r="A3942" t="s">
        <v>1960</v>
      </c>
      <c r="B3942">
        <v>229173</v>
      </c>
      <c r="C3942" s="5" t="s">
        <v>1938</v>
      </c>
      <c r="D3942" s="5" t="s">
        <v>4390</v>
      </c>
      <c r="E3942" s="5" t="s">
        <v>4388</v>
      </c>
      <c r="F3942" s="2">
        <v>832</v>
      </c>
      <c r="G3942" s="2">
        <v>88760</v>
      </c>
      <c r="H3942" s="2">
        <v>76670</v>
      </c>
      <c r="I3942" s="2">
        <v>5788</v>
      </c>
      <c r="J3942" s="2">
        <v>70882</v>
      </c>
      <c r="K3942" s="33">
        <v>1.1737817781665303E-2</v>
      </c>
      <c r="L3942" s="2">
        <v>802</v>
      </c>
      <c r="M3942" s="2">
        <v>84197</v>
      </c>
      <c r="N3942" s="2">
        <v>73225</v>
      </c>
      <c r="O3942" s="33">
        <v>1.0952543530215091E-2</v>
      </c>
      <c r="P3942" s="2">
        <v>813</v>
      </c>
      <c r="Q3942" s="2">
        <v>84620</v>
      </c>
      <c r="R3942" s="2">
        <v>71497</v>
      </c>
      <c r="S3942" s="35">
        <v>1.1371106479992168E-2</v>
      </c>
      <c r="T3942" t="s">
        <v>4388</v>
      </c>
      <c r="U3942" t="s">
        <v>4388</v>
      </c>
      <c r="V3942" s="5" t="s">
        <v>4390</v>
      </c>
      <c r="W3942" s="5">
        <v>0</v>
      </c>
      <c r="X3942" s="4">
        <v>3.6671130167313486E-4</v>
      </c>
      <c r="Y3942" s="6">
        <v>19</v>
      </c>
      <c r="Z3942" s="4">
        <v>4.1856294977707723E-4</v>
      </c>
      <c r="AA3942" s="5">
        <v>3052</v>
      </c>
      <c r="AC3942" s="16" t="str">
        <f t="shared" si="366"/>
        <v/>
      </c>
      <c r="AD3942" s="16" t="str">
        <f t="shared" si="367"/>
        <v/>
      </c>
      <c r="AE3942" s="16" t="str">
        <f t="shared" si="368"/>
        <v/>
      </c>
      <c r="AF3942" s="16" t="str">
        <f t="shared" si="369"/>
        <v/>
      </c>
      <c r="AG3942" s="16" t="str">
        <f t="shared" si="370"/>
        <v/>
      </c>
      <c r="AH3942" s="16">
        <f t="shared" si="371"/>
        <v>1.1737817781665303E-2</v>
      </c>
      <c r="AI3942" s="17" t="str">
        <f>IF('Peer Comparison Tool'!$D$11="NR","",IF($C3942='Peer Comparison Tool'!$D$9,COUNT('ALLL &lt;50B Database'!$AI$1:AI3941)+1,""))</f>
        <v/>
      </c>
    </row>
    <row r="3943" spans="1:35" x14ac:dyDescent="0.25">
      <c r="A3943" t="s">
        <v>2197</v>
      </c>
      <c r="B3943">
        <v>808354</v>
      </c>
      <c r="C3943" s="5" t="s">
        <v>2041</v>
      </c>
      <c r="D3943" s="5" t="s">
        <v>4390</v>
      </c>
      <c r="E3943" s="5" t="s">
        <v>4388</v>
      </c>
      <c r="F3943" s="2">
        <v>900</v>
      </c>
      <c r="G3943" s="2">
        <v>88642</v>
      </c>
      <c r="H3943" s="2">
        <v>66890</v>
      </c>
      <c r="I3943" s="2">
        <v>583</v>
      </c>
      <c r="J3943" s="2">
        <v>66307</v>
      </c>
      <c r="K3943" s="33">
        <v>1.357322756270077E-2</v>
      </c>
      <c r="L3943" s="2">
        <v>1015</v>
      </c>
      <c r="M3943" s="2">
        <v>88375</v>
      </c>
      <c r="N3943" s="2">
        <v>63375</v>
      </c>
      <c r="O3943" s="33">
        <v>1.601577909270217E-2</v>
      </c>
      <c r="P3943" s="2">
        <v>900</v>
      </c>
      <c r="Q3943" s="2">
        <v>90119</v>
      </c>
      <c r="R3943" s="2">
        <v>63878</v>
      </c>
      <c r="S3943" s="35">
        <v>1.4089357838379411E-2</v>
      </c>
      <c r="T3943" t="s">
        <v>4388</v>
      </c>
      <c r="U3943" t="s">
        <v>4388</v>
      </c>
      <c r="V3943" s="5" t="s">
        <v>4390</v>
      </c>
      <c r="W3943" s="5">
        <v>0</v>
      </c>
      <c r="X3943" s="4">
        <v>-5.1613027567864143E-4</v>
      </c>
      <c r="Y3943" s="6">
        <v>0</v>
      </c>
      <c r="Z3943" s="4">
        <v>-1.9264212543227584E-3</v>
      </c>
      <c r="AA3943" s="5">
        <v>2165</v>
      </c>
      <c r="AC3943" s="16" t="str">
        <f t="shared" si="366"/>
        <v/>
      </c>
      <c r="AD3943" s="16" t="str">
        <f t="shared" si="367"/>
        <v/>
      </c>
      <c r="AE3943" s="16" t="str">
        <f t="shared" si="368"/>
        <v/>
      </c>
      <c r="AF3943" s="16" t="str">
        <f t="shared" si="369"/>
        <v/>
      </c>
      <c r="AG3943" s="16" t="str">
        <f t="shared" si="370"/>
        <v/>
      </c>
      <c r="AH3943" s="16">
        <f t="shared" si="371"/>
        <v>1.357322756270077E-2</v>
      </c>
      <c r="AI3943" s="17" t="str">
        <f>IF('Peer Comparison Tool'!$D$11="NR","",IF($C3943='Peer Comparison Tool'!$D$9,COUNT('ALLL &lt;50B Database'!$AI$1:AI3942)+1,""))</f>
        <v/>
      </c>
    </row>
    <row r="3944" spans="1:35" x14ac:dyDescent="0.25">
      <c r="A3944" t="s">
        <v>2207</v>
      </c>
      <c r="B3944">
        <v>343958</v>
      </c>
      <c r="C3944" s="5" t="s">
        <v>2041</v>
      </c>
      <c r="D3944" s="5" t="s">
        <v>4390</v>
      </c>
      <c r="E3944" s="5" t="s">
        <v>4388</v>
      </c>
      <c r="F3944" s="2">
        <v>1033</v>
      </c>
      <c r="G3944" s="2">
        <v>88586</v>
      </c>
      <c r="H3944" s="2">
        <v>82220</v>
      </c>
      <c r="I3944" s="2">
        <v>1074</v>
      </c>
      <c r="J3944" s="2">
        <v>81146</v>
      </c>
      <c r="K3944" s="33">
        <v>1.2730140733985656E-2</v>
      </c>
      <c r="L3944" s="2">
        <v>1123</v>
      </c>
      <c r="M3944" s="2">
        <v>87106</v>
      </c>
      <c r="N3944" s="2">
        <v>80489</v>
      </c>
      <c r="O3944" s="33">
        <v>1.3952217073140429E-2</v>
      </c>
      <c r="P3944" s="2">
        <v>1101</v>
      </c>
      <c r="Q3944" s="2">
        <v>83844</v>
      </c>
      <c r="R3944" s="2">
        <v>80679</v>
      </c>
      <c r="S3944" s="35">
        <v>1.3646673855650169E-2</v>
      </c>
      <c r="T3944" t="s">
        <v>4388</v>
      </c>
      <c r="U3944" t="s">
        <v>4388</v>
      </c>
      <c r="V3944" s="5" t="s">
        <v>4390</v>
      </c>
      <c r="W3944" s="5">
        <v>0</v>
      </c>
      <c r="X3944" s="4">
        <v>-9.1653312166451242E-4</v>
      </c>
      <c r="Y3944" s="6">
        <v>-68</v>
      </c>
      <c r="Z3944" s="4">
        <v>-3.0554321749026031E-4</v>
      </c>
      <c r="AA3944" s="5">
        <v>2579</v>
      </c>
      <c r="AC3944" s="16" t="str">
        <f t="shared" si="366"/>
        <v/>
      </c>
      <c r="AD3944" s="16" t="str">
        <f t="shared" si="367"/>
        <v/>
      </c>
      <c r="AE3944" s="16" t="str">
        <f t="shared" si="368"/>
        <v/>
      </c>
      <c r="AF3944" s="16" t="str">
        <f t="shared" si="369"/>
        <v/>
      </c>
      <c r="AG3944" s="16" t="str">
        <f t="shared" si="370"/>
        <v/>
      </c>
      <c r="AH3944" s="16">
        <f t="shared" si="371"/>
        <v>1.2730140733985656E-2</v>
      </c>
      <c r="AI3944" s="17" t="str">
        <f>IF('Peer Comparison Tool'!$D$11="NR","",IF($C3944='Peer Comparison Tool'!$D$9,COUNT('ALLL &lt;50B Database'!$AI$1:AI3943)+1,""))</f>
        <v/>
      </c>
    </row>
    <row r="3945" spans="1:35" x14ac:dyDescent="0.25">
      <c r="A3945" t="s">
        <v>3984</v>
      </c>
      <c r="B3945">
        <v>732954</v>
      </c>
      <c r="C3945" s="5" t="s">
        <v>3704</v>
      </c>
      <c r="D3945" s="5" t="s">
        <v>4390</v>
      </c>
      <c r="E3945" s="5" t="s">
        <v>4388</v>
      </c>
      <c r="F3945" s="2">
        <v>165</v>
      </c>
      <c r="G3945" s="2">
        <v>88518</v>
      </c>
      <c r="H3945" s="2">
        <v>25635</v>
      </c>
      <c r="I3945" s="2">
        <v>2191</v>
      </c>
      <c r="J3945" s="2">
        <v>23444</v>
      </c>
      <c r="K3945" s="33">
        <v>7.0380481146562019E-3</v>
      </c>
      <c r="L3945" s="2">
        <v>147</v>
      </c>
      <c r="M3945" s="2">
        <v>81973</v>
      </c>
      <c r="N3945" s="2">
        <v>23231</v>
      </c>
      <c r="O3945" s="33">
        <v>6.3277517110757178E-3</v>
      </c>
      <c r="P3945" s="2">
        <v>160</v>
      </c>
      <c r="Q3945" s="2">
        <v>84386</v>
      </c>
      <c r="R3945" s="2">
        <v>22996</v>
      </c>
      <c r="S3945" s="35">
        <v>6.9577317794399024E-3</v>
      </c>
      <c r="T3945" t="s">
        <v>4388</v>
      </c>
      <c r="U3945" t="s">
        <v>4388</v>
      </c>
      <c r="V3945" s="5" t="s">
        <v>4390</v>
      </c>
      <c r="W3945" s="5">
        <v>0</v>
      </c>
      <c r="X3945" s="4">
        <v>8.0316335216299578E-5</v>
      </c>
      <c r="Y3945" s="6">
        <v>5</v>
      </c>
      <c r="Z3945" s="4">
        <v>6.2998006836418458E-4</v>
      </c>
      <c r="AA3945" s="5">
        <v>4448</v>
      </c>
      <c r="AC3945" s="16" t="str">
        <f t="shared" si="366"/>
        <v/>
      </c>
      <c r="AD3945" s="16" t="str">
        <f t="shared" si="367"/>
        <v/>
      </c>
      <c r="AE3945" s="16" t="str">
        <f t="shared" si="368"/>
        <v/>
      </c>
      <c r="AF3945" s="16" t="str">
        <f t="shared" si="369"/>
        <v/>
      </c>
      <c r="AG3945" s="16" t="str">
        <f t="shared" si="370"/>
        <v/>
      </c>
      <c r="AH3945" s="16">
        <f t="shared" si="371"/>
        <v>7.0380481146562019E-3</v>
      </c>
      <c r="AI3945" s="17" t="str">
        <f>IF('Peer Comparison Tool'!$D$11="NR","",IF($C3945='Peer Comparison Tool'!$D$9,COUNT('ALLL &lt;50B Database'!$AI$1:AI3944)+1,""))</f>
        <v/>
      </c>
    </row>
    <row r="3946" spans="1:35" x14ac:dyDescent="0.25">
      <c r="A3946" t="s">
        <v>891</v>
      </c>
      <c r="B3946">
        <v>2536633</v>
      </c>
      <c r="C3946" s="5" t="s">
        <v>716</v>
      </c>
      <c r="D3946" s="5" t="s">
        <v>4390</v>
      </c>
      <c r="E3946" s="5" t="s">
        <v>4388</v>
      </c>
      <c r="F3946" s="2">
        <v>816</v>
      </c>
      <c r="G3946" s="2">
        <v>88504</v>
      </c>
      <c r="H3946" s="2">
        <v>72265</v>
      </c>
      <c r="I3946" s="2">
        <v>2387</v>
      </c>
      <c r="J3946" s="2">
        <v>69878</v>
      </c>
      <c r="K3946" s="33">
        <v>1.1677495062823779E-2</v>
      </c>
      <c r="L3946" s="2">
        <v>556</v>
      </c>
      <c r="M3946" s="2">
        <v>53222</v>
      </c>
      <c r="N3946" s="2">
        <v>51149</v>
      </c>
      <c r="O3946" s="33">
        <v>1.0870202741011555E-2</v>
      </c>
      <c r="P3946" s="2">
        <v>558</v>
      </c>
      <c r="Q3946" s="2">
        <v>51309</v>
      </c>
      <c r="R3946" s="2">
        <v>49346</v>
      </c>
      <c r="S3946" s="35">
        <v>1.130790742917359E-2</v>
      </c>
      <c r="T3946" t="s">
        <v>4388</v>
      </c>
      <c r="U3946" t="s">
        <v>4388</v>
      </c>
      <c r="V3946" s="5" t="s">
        <v>4390</v>
      </c>
      <c r="W3946" s="5">
        <v>0</v>
      </c>
      <c r="X3946" s="4">
        <v>3.6958763365018896E-4</v>
      </c>
      <c r="Y3946" s="6">
        <v>258</v>
      </c>
      <c r="Z3946" s="4">
        <v>4.3770468816203487E-4</v>
      </c>
      <c r="AA3946" s="5">
        <v>3079</v>
      </c>
      <c r="AC3946" s="16" t="str">
        <f t="shared" si="366"/>
        <v/>
      </c>
      <c r="AD3946" s="16" t="str">
        <f t="shared" si="367"/>
        <v/>
      </c>
      <c r="AE3946" s="16" t="str">
        <f t="shared" si="368"/>
        <v/>
      </c>
      <c r="AF3946" s="16" t="str">
        <f t="shared" si="369"/>
        <v/>
      </c>
      <c r="AG3946" s="16" t="str">
        <f t="shared" si="370"/>
        <v/>
      </c>
      <c r="AH3946" s="16">
        <f t="shared" si="371"/>
        <v>1.1677495062823779E-2</v>
      </c>
      <c r="AI3946" s="17" t="str">
        <f>IF('Peer Comparison Tool'!$D$11="NR","",IF($C3946='Peer Comparison Tool'!$D$9,COUNT('ALLL &lt;50B Database'!$AI$1:AI3945)+1,""))</f>
        <v/>
      </c>
    </row>
    <row r="3947" spans="1:35" x14ac:dyDescent="0.25">
      <c r="A3947" t="s">
        <v>95</v>
      </c>
      <c r="B3947">
        <v>455477</v>
      </c>
      <c r="C3947" s="5" t="s">
        <v>6</v>
      </c>
      <c r="D3947" s="5" t="s">
        <v>4390</v>
      </c>
      <c r="E3947" s="5" t="s">
        <v>4388</v>
      </c>
      <c r="F3947" s="2">
        <v>889</v>
      </c>
      <c r="G3947" s="2">
        <v>88449</v>
      </c>
      <c r="H3947" s="2">
        <v>52499</v>
      </c>
      <c r="I3947" s="2">
        <v>5099</v>
      </c>
      <c r="J3947" s="2">
        <v>47400</v>
      </c>
      <c r="K3947" s="33">
        <v>1.8755274261603377E-2</v>
      </c>
      <c r="L3947" s="2">
        <v>836</v>
      </c>
      <c r="M3947" s="2">
        <v>76911</v>
      </c>
      <c r="N3947" s="2">
        <v>52124</v>
      </c>
      <c r="O3947" s="33">
        <v>1.603867700099762E-2</v>
      </c>
      <c r="P3947" s="2">
        <v>888</v>
      </c>
      <c r="Q3947" s="2">
        <v>80698</v>
      </c>
      <c r="R3947" s="2">
        <v>50508</v>
      </c>
      <c r="S3947" s="35">
        <v>1.7581373247802328E-2</v>
      </c>
      <c r="T3947" t="s">
        <v>4388</v>
      </c>
      <c r="U3947" t="s">
        <v>4388</v>
      </c>
      <c r="V3947" s="5" t="s">
        <v>4390</v>
      </c>
      <c r="W3947" s="5">
        <v>0</v>
      </c>
      <c r="X3947" s="4">
        <v>1.1739010138010486E-3</v>
      </c>
      <c r="Y3947" s="6">
        <v>1</v>
      </c>
      <c r="Z3947" s="4">
        <v>1.5426962468047083E-3</v>
      </c>
      <c r="AA3947" s="5">
        <v>721</v>
      </c>
      <c r="AC3947" s="16" t="str">
        <f t="shared" si="366"/>
        <v/>
      </c>
      <c r="AD3947" s="16" t="str">
        <f t="shared" si="367"/>
        <v/>
      </c>
      <c r="AE3947" s="16" t="str">
        <f t="shared" si="368"/>
        <v/>
      </c>
      <c r="AF3947" s="16" t="str">
        <f t="shared" si="369"/>
        <v/>
      </c>
      <c r="AG3947" s="16" t="str">
        <f t="shared" si="370"/>
        <v/>
      </c>
      <c r="AH3947" s="16">
        <f t="shared" si="371"/>
        <v>1.8755274261603377E-2</v>
      </c>
      <c r="AI3947" s="17" t="str">
        <f>IF('Peer Comparison Tool'!$D$11="NR","",IF($C3947='Peer Comparison Tool'!$D$9,COUNT('ALLL &lt;50B Database'!$AI$1:AI3946)+1,""))</f>
        <v/>
      </c>
    </row>
    <row r="3948" spans="1:35" x14ac:dyDescent="0.25">
      <c r="A3948" t="s">
        <v>2790</v>
      </c>
      <c r="B3948">
        <v>474357</v>
      </c>
      <c r="C3948" s="5" t="s">
        <v>2711</v>
      </c>
      <c r="D3948" s="5" t="s">
        <v>4390</v>
      </c>
      <c r="E3948" s="5" t="s">
        <v>4388</v>
      </c>
      <c r="F3948" s="2">
        <v>396</v>
      </c>
      <c r="G3948" s="2">
        <v>88374</v>
      </c>
      <c r="H3948" s="2">
        <v>45640</v>
      </c>
      <c r="I3948" s="2">
        <v>1236</v>
      </c>
      <c r="J3948" s="2">
        <v>44404</v>
      </c>
      <c r="K3948" s="33">
        <v>8.9181154850914331E-3</v>
      </c>
      <c r="L3948" s="2">
        <v>381</v>
      </c>
      <c r="M3948" s="2">
        <v>80169</v>
      </c>
      <c r="N3948" s="2">
        <v>44896</v>
      </c>
      <c r="O3948" s="33">
        <v>8.4862794012829645E-3</v>
      </c>
      <c r="P3948" s="2">
        <v>387</v>
      </c>
      <c r="Q3948" s="2">
        <v>83771</v>
      </c>
      <c r="R3948" s="2">
        <v>43066</v>
      </c>
      <c r="S3948" s="35">
        <v>8.9862072168299823E-3</v>
      </c>
      <c r="T3948" t="s">
        <v>4388</v>
      </c>
      <c r="U3948" t="s">
        <v>4388</v>
      </c>
      <c r="V3948" s="5" t="s">
        <v>4390</v>
      </c>
      <c r="W3948" s="5">
        <v>0</v>
      </c>
      <c r="X3948" s="4">
        <v>-6.8091731738549252E-5</v>
      </c>
      <c r="Y3948" s="6">
        <v>9</v>
      </c>
      <c r="Z3948" s="4">
        <v>4.9992781554701778E-4</v>
      </c>
      <c r="AA3948" s="5">
        <v>4101</v>
      </c>
      <c r="AC3948" s="16" t="str">
        <f t="shared" si="366"/>
        <v/>
      </c>
      <c r="AD3948" s="16" t="str">
        <f t="shared" si="367"/>
        <v/>
      </c>
      <c r="AE3948" s="16" t="str">
        <f t="shared" si="368"/>
        <v/>
      </c>
      <c r="AF3948" s="16" t="str">
        <f t="shared" si="369"/>
        <v/>
      </c>
      <c r="AG3948" s="16" t="str">
        <f t="shared" si="370"/>
        <v/>
      </c>
      <c r="AH3948" s="16">
        <f t="shared" si="371"/>
        <v>8.9181154850914331E-3</v>
      </c>
      <c r="AI3948" s="17" t="str">
        <f>IF('Peer Comparison Tool'!$D$11="NR","",IF($C3948='Peer Comparison Tool'!$D$9,COUNT('ALLL &lt;50B Database'!$AI$1:AI3947)+1,""))</f>
        <v/>
      </c>
    </row>
    <row r="3949" spans="1:35" x14ac:dyDescent="0.25">
      <c r="A3949" t="s">
        <v>3171</v>
      </c>
      <c r="B3949">
        <v>887827</v>
      </c>
      <c r="C3949" s="5" t="s">
        <v>3064</v>
      </c>
      <c r="D3949" s="5" t="s">
        <v>4390</v>
      </c>
      <c r="E3949" s="5" t="s">
        <v>4388</v>
      </c>
      <c r="F3949" s="2">
        <v>580</v>
      </c>
      <c r="G3949" s="2">
        <v>88320</v>
      </c>
      <c r="H3949" s="2">
        <v>63886</v>
      </c>
      <c r="I3949" s="2">
        <v>1074</v>
      </c>
      <c r="J3949" s="2">
        <v>62812</v>
      </c>
      <c r="K3949" s="33">
        <v>9.2339043494873586E-3</v>
      </c>
      <c r="L3949" s="2">
        <v>528</v>
      </c>
      <c r="M3949" s="2">
        <v>85816</v>
      </c>
      <c r="N3949" s="2">
        <v>59589</v>
      </c>
      <c r="O3949" s="33">
        <v>8.86069576599708E-3</v>
      </c>
      <c r="P3949" s="2">
        <v>555</v>
      </c>
      <c r="Q3949" s="2">
        <v>85676</v>
      </c>
      <c r="R3949" s="2">
        <v>60662</v>
      </c>
      <c r="S3949" s="35">
        <v>9.1490554218456362E-3</v>
      </c>
      <c r="T3949" t="s">
        <v>4388</v>
      </c>
      <c r="U3949" t="s">
        <v>4388</v>
      </c>
      <c r="V3949" s="5" t="s">
        <v>4390</v>
      </c>
      <c r="W3949" s="5">
        <v>0</v>
      </c>
      <c r="X3949" s="4">
        <v>8.4848927641722333E-5</v>
      </c>
      <c r="Y3949" s="6">
        <v>25</v>
      </c>
      <c r="Z3949" s="4">
        <v>2.883596558485562E-4</v>
      </c>
      <c r="AA3949" s="5">
        <v>4019</v>
      </c>
      <c r="AC3949" s="16" t="str">
        <f t="shared" si="366"/>
        <v/>
      </c>
      <c r="AD3949" s="16" t="str">
        <f t="shared" si="367"/>
        <v/>
      </c>
      <c r="AE3949" s="16" t="str">
        <f t="shared" si="368"/>
        <v/>
      </c>
      <c r="AF3949" s="16" t="str">
        <f t="shared" si="369"/>
        <v/>
      </c>
      <c r="AG3949" s="16" t="str">
        <f t="shared" si="370"/>
        <v/>
      </c>
      <c r="AH3949" s="16">
        <f t="shared" si="371"/>
        <v>9.2339043494873586E-3</v>
      </c>
      <c r="AI3949" s="17" t="str">
        <f>IF('Peer Comparison Tool'!$D$11="NR","",IF($C3949='Peer Comparison Tool'!$D$9,COUNT('ALLL &lt;50B Database'!$AI$1:AI3948)+1,""))</f>
        <v/>
      </c>
    </row>
    <row r="3950" spans="1:35" x14ac:dyDescent="0.25">
      <c r="A3950" t="s">
        <v>1378</v>
      </c>
      <c r="B3950">
        <v>16748</v>
      </c>
      <c r="C3950" s="5" t="s">
        <v>1309</v>
      </c>
      <c r="D3950" s="5" t="s">
        <v>4390</v>
      </c>
      <c r="E3950" s="5" t="s">
        <v>4388</v>
      </c>
      <c r="F3950" s="2">
        <v>653</v>
      </c>
      <c r="G3950" s="2">
        <v>88237</v>
      </c>
      <c r="H3950" s="2">
        <v>46749</v>
      </c>
      <c r="I3950" s="2">
        <v>7157</v>
      </c>
      <c r="J3950" s="2">
        <v>39592</v>
      </c>
      <c r="K3950" s="33">
        <v>1.6493230955748638E-2</v>
      </c>
      <c r="L3950" s="2">
        <v>653</v>
      </c>
      <c r="M3950" s="2">
        <v>80929</v>
      </c>
      <c r="N3950" s="2">
        <v>43953</v>
      </c>
      <c r="O3950" s="33">
        <v>1.4856778831934111E-2</v>
      </c>
      <c r="P3950" s="2">
        <v>653</v>
      </c>
      <c r="Q3950" s="2">
        <v>82057</v>
      </c>
      <c r="R3950" s="2">
        <v>42150</v>
      </c>
      <c r="S3950" s="35">
        <v>1.5492289442467378E-2</v>
      </c>
      <c r="T3950" t="s">
        <v>4388</v>
      </c>
      <c r="U3950" t="s">
        <v>4388</v>
      </c>
      <c r="V3950" s="5" t="s">
        <v>4390</v>
      </c>
      <c r="W3950" s="5">
        <v>0</v>
      </c>
      <c r="X3950" s="4">
        <v>1.0009415132812595E-3</v>
      </c>
      <c r="Y3950" s="6">
        <v>0</v>
      </c>
      <c r="Z3950" s="4">
        <v>6.3551061053326689E-4</v>
      </c>
      <c r="AA3950" s="5">
        <v>1143</v>
      </c>
      <c r="AC3950" s="16" t="str">
        <f t="shared" si="366"/>
        <v/>
      </c>
      <c r="AD3950" s="16" t="str">
        <f t="shared" si="367"/>
        <v/>
      </c>
      <c r="AE3950" s="16" t="str">
        <f t="shared" si="368"/>
        <v/>
      </c>
      <c r="AF3950" s="16" t="str">
        <f t="shared" si="369"/>
        <v/>
      </c>
      <c r="AG3950" s="16" t="str">
        <f t="shared" si="370"/>
        <v/>
      </c>
      <c r="AH3950" s="16">
        <f t="shared" si="371"/>
        <v>1.6493230955748638E-2</v>
      </c>
      <c r="AI3950" s="17" t="str">
        <f>IF('Peer Comparison Tool'!$D$11="NR","",IF($C3950='Peer Comparison Tool'!$D$9,COUNT('ALLL &lt;50B Database'!$AI$1:AI3949)+1,""))</f>
        <v/>
      </c>
    </row>
    <row r="3951" spans="1:35" x14ac:dyDescent="0.25">
      <c r="A3951" t="s">
        <v>3495</v>
      </c>
      <c r="B3951">
        <v>658072</v>
      </c>
      <c r="C3951" s="5" t="s">
        <v>3374</v>
      </c>
      <c r="D3951" s="5" t="s">
        <v>4390</v>
      </c>
      <c r="E3951" s="5" t="s">
        <v>4388</v>
      </c>
      <c r="F3951" s="2">
        <v>365</v>
      </c>
      <c r="G3951" s="2">
        <v>88126</v>
      </c>
      <c r="H3951" s="2">
        <v>41042</v>
      </c>
      <c r="I3951" s="2">
        <v>0</v>
      </c>
      <c r="J3951" s="2">
        <v>41042</v>
      </c>
      <c r="K3951" s="33">
        <v>8.8933287851469221E-3</v>
      </c>
      <c r="L3951" s="2">
        <v>353</v>
      </c>
      <c r="M3951" s="2">
        <v>84281</v>
      </c>
      <c r="N3951" s="2">
        <v>40441</v>
      </c>
      <c r="O3951" s="33">
        <v>8.7287653618852157E-3</v>
      </c>
      <c r="P3951" s="2">
        <v>359</v>
      </c>
      <c r="Q3951" s="2">
        <v>84787</v>
      </c>
      <c r="R3951" s="2">
        <v>39824</v>
      </c>
      <c r="S3951" s="35">
        <v>9.0146645239051835E-3</v>
      </c>
      <c r="T3951" t="s">
        <v>4388</v>
      </c>
      <c r="U3951" t="s">
        <v>4388</v>
      </c>
      <c r="V3951" s="5" t="s">
        <v>4390</v>
      </c>
      <c r="W3951" s="5">
        <v>0</v>
      </c>
      <c r="X3951" s="4">
        <v>-1.2133573875826136E-4</v>
      </c>
      <c r="Y3951" s="6">
        <v>6</v>
      </c>
      <c r="Z3951" s="4">
        <v>2.858991620199678E-4</v>
      </c>
      <c r="AA3951" s="5">
        <v>4108</v>
      </c>
      <c r="AC3951" s="16" t="str">
        <f t="shared" si="366"/>
        <v/>
      </c>
      <c r="AD3951" s="16" t="str">
        <f t="shared" si="367"/>
        <v/>
      </c>
      <c r="AE3951" s="16" t="str">
        <f t="shared" si="368"/>
        <v/>
      </c>
      <c r="AF3951" s="16" t="str">
        <f t="shared" si="369"/>
        <v/>
      </c>
      <c r="AG3951" s="16" t="str">
        <f t="shared" si="370"/>
        <v/>
      </c>
      <c r="AH3951" s="16">
        <f t="shared" si="371"/>
        <v>8.8933287851469221E-3</v>
      </c>
      <c r="AI3951" s="17" t="str">
        <f>IF('Peer Comparison Tool'!$D$11="NR","",IF($C3951='Peer Comparison Tool'!$D$9,COUNT('ALLL &lt;50B Database'!$AI$1:AI3950)+1,""))</f>
        <v/>
      </c>
    </row>
    <row r="3952" spans="1:35" x14ac:dyDescent="0.25">
      <c r="A3952" t="s">
        <v>96</v>
      </c>
      <c r="B3952">
        <v>376237</v>
      </c>
      <c r="C3952" s="5" t="s">
        <v>6</v>
      </c>
      <c r="D3952" s="5" t="s">
        <v>4390</v>
      </c>
      <c r="E3952" s="5" t="s">
        <v>4388</v>
      </c>
      <c r="F3952" s="2">
        <v>547</v>
      </c>
      <c r="G3952" s="2">
        <v>88066</v>
      </c>
      <c r="H3952" s="2">
        <v>49427</v>
      </c>
      <c r="I3952" s="2">
        <v>0</v>
      </c>
      <c r="J3952" s="2">
        <v>49427</v>
      </c>
      <c r="K3952" s="33">
        <v>1.106682582394238E-2</v>
      </c>
      <c r="L3952" s="2">
        <v>527</v>
      </c>
      <c r="M3952" s="2">
        <v>77494</v>
      </c>
      <c r="N3952" s="2">
        <v>46817</v>
      </c>
      <c r="O3952" s="33">
        <v>1.1256594826665528E-2</v>
      </c>
      <c r="P3952" s="2">
        <v>541</v>
      </c>
      <c r="Q3952" s="2">
        <v>79532</v>
      </c>
      <c r="R3952" s="2">
        <v>48540</v>
      </c>
      <c r="S3952" s="35">
        <v>1.1145447053976102E-2</v>
      </c>
      <c r="T3952" t="s">
        <v>4388</v>
      </c>
      <c r="U3952" t="s">
        <v>4388</v>
      </c>
      <c r="V3952" s="5" t="s">
        <v>4390</v>
      </c>
      <c r="W3952" s="5">
        <v>0</v>
      </c>
      <c r="X3952" s="4">
        <v>-7.8621230033722178E-5</v>
      </c>
      <c r="Y3952" s="6">
        <v>6</v>
      </c>
      <c r="Z3952" s="4">
        <v>-1.1114777268942527E-4</v>
      </c>
      <c r="AA3952" s="5">
        <v>3345</v>
      </c>
      <c r="AC3952" s="16" t="str">
        <f t="shared" si="366"/>
        <v/>
      </c>
      <c r="AD3952" s="16" t="str">
        <f t="shared" si="367"/>
        <v/>
      </c>
      <c r="AE3952" s="16" t="str">
        <f t="shared" si="368"/>
        <v/>
      </c>
      <c r="AF3952" s="16" t="str">
        <f t="shared" si="369"/>
        <v/>
      </c>
      <c r="AG3952" s="16" t="str">
        <f t="shared" si="370"/>
        <v/>
      </c>
      <c r="AH3952" s="16">
        <f t="shared" si="371"/>
        <v>1.106682582394238E-2</v>
      </c>
      <c r="AI3952" s="17" t="str">
        <f>IF('Peer Comparison Tool'!$D$11="NR","",IF($C3952='Peer Comparison Tool'!$D$9,COUNT('ALLL &lt;50B Database'!$AI$1:AI3951)+1,""))</f>
        <v/>
      </c>
    </row>
    <row r="3953" spans="1:35" x14ac:dyDescent="0.25">
      <c r="A3953" t="s">
        <v>3983</v>
      </c>
      <c r="B3953">
        <v>218261</v>
      </c>
      <c r="C3953" s="5" t="s">
        <v>3704</v>
      </c>
      <c r="D3953" s="5" t="s">
        <v>4390</v>
      </c>
      <c r="E3953" s="5" t="s">
        <v>4388</v>
      </c>
      <c r="F3953" s="2">
        <v>428</v>
      </c>
      <c r="G3953" s="2">
        <v>88046</v>
      </c>
      <c r="H3953" s="2">
        <v>32969</v>
      </c>
      <c r="I3953" s="2">
        <v>0</v>
      </c>
      <c r="J3953" s="2">
        <v>32969</v>
      </c>
      <c r="K3953" s="33">
        <v>1.2981892080439201E-2</v>
      </c>
      <c r="L3953" s="2">
        <v>425</v>
      </c>
      <c r="M3953" s="2">
        <v>86614</v>
      </c>
      <c r="N3953" s="2">
        <v>32974</v>
      </c>
      <c r="O3953" s="33">
        <v>1.2888942803420877E-2</v>
      </c>
      <c r="P3953" s="2">
        <v>425</v>
      </c>
      <c r="Q3953" s="2">
        <v>85370</v>
      </c>
      <c r="R3953" s="2">
        <v>33444</v>
      </c>
      <c r="S3953" s="35">
        <v>1.2707810070565722E-2</v>
      </c>
      <c r="T3953" t="s">
        <v>4388</v>
      </c>
      <c r="U3953" t="s">
        <v>4388</v>
      </c>
      <c r="V3953" s="5" t="s">
        <v>4390</v>
      </c>
      <c r="W3953" s="5">
        <v>0</v>
      </c>
      <c r="X3953" s="4">
        <v>2.7408200987347892E-4</v>
      </c>
      <c r="Y3953" s="6">
        <v>3</v>
      </c>
      <c r="Z3953" s="4">
        <v>-1.8113273285515555E-4</v>
      </c>
      <c r="AA3953" s="5">
        <v>2435</v>
      </c>
      <c r="AC3953" s="16" t="str">
        <f t="shared" si="366"/>
        <v/>
      </c>
      <c r="AD3953" s="16" t="str">
        <f t="shared" si="367"/>
        <v/>
      </c>
      <c r="AE3953" s="16" t="str">
        <f t="shared" si="368"/>
        <v/>
      </c>
      <c r="AF3953" s="16" t="str">
        <f t="shared" si="369"/>
        <v/>
      </c>
      <c r="AG3953" s="16" t="str">
        <f t="shared" si="370"/>
        <v/>
      </c>
      <c r="AH3953" s="16">
        <f t="shared" si="371"/>
        <v>1.2981892080439201E-2</v>
      </c>
      <c r="AI3953" s="17" t="str">
        <f>IF('Peer Comparison Tool'!$D$11="NR","",IF($C3953='Peer Comparison Tool'!$D$9,COUNT('ALLL &lt;50B Database'!$AI$1:AI3952)+1,""))</f>
        <v/>
      </c>
    </row>
    <row r="3954" spans="1:35" x14ac:dyDescent="0.25">
      <c r="A3954" t="s">
        <v>1514</v>
      </c>
      <c r="B3954">
        <v>843953</v>
      </c>
      <c r="C3954" s="5" t="s">
        <v>1389</v>
      </c>
      <c r="D3954" s="5" t="s">
        <v>4390</v>
      </c>
      <c r="E3954" s="5" t="s">
        <v>4388</v>
      </c>
      <c r="F3954" s="2">
        <v>1394</v>
      </c>
      <c r="G3954" s="2">
        <v>87861</v>
      </c>
      <c r="H3954" s="2">
        <v>35012</v>
      </c>
      <c r="I3954" s="2">
        <v>0</v>
      </c>
      <c r="J3954" s="2">
        <v>35012</v>
      </c>
      <c r="K3954" s="33">
        <v>3.9814920598651889E-2</v>
      </c>
      <c r="L3954" s="2">
        <v>1397</v>
      </c>
      <c r="M3954" s="2">
        <v>82396</v>
      </c>
      <c r="N3954" s="2">
        <v>39348</v>
      </c>
      <c r="O3954" s="33">
        <v>3.5503710480837655E-2</v>
      </c>
      <c r="P3954" s="2">
        <v>1511</v>
      </c>
      <c r="Q3954" s="2">
        <v>81442</v>
      </c>
      <c r="R3954" s="2">
        <v>37672</v>
      </c>
      <c r="S3954" s="35">
        <v>4.010936504565725E-2</v>
      </c>
      <c r="T3954" t="s">
        <v>4388</v>
      </c>
      <c r="U3954" t="s">
        <v>4388</v>
      </c>
      <c r="V3954" s="5" t="s">
        <v>4390</v>
      </c>
      <c r="W3954" s="5">
        <v>0</v>
      </c>
      <c r="X3954" s="4">
        <v>-2.9444444700536115E-4</v>
      </c>
      <c r="Y3954" s="6">
        <v>-117</v>
      </c>
      <c r="Z3954" s="4">
        <v>4.6056545648195946E-3</v>
      </c>
      <c r="AA3954" s="5">
        <v>68</v>
      </c>
      <c r="AC3954" s="16" t="str">
        <f t="shared" si="366"/>
        <v/>
      </c>
      <c r="AD3954" s="16" t="str">
        <f t="shared" si="367"/>
        <v/>
      </c>
      <c r="AE3954" s="16" t="str">
        <f t="shared" si="368"/>
        <v/>
      </c>
      <c r="AF3954" s="16" t="str">
        <f t="shared" si="369"/>
        <v/>
      </c>
      <c r="AG3954" s="16" t="str">
        <f t="shared" si="370"/>
        <v/>
      </c>
      <c r="AH3954" s="16">
        <f t="shared" si="371"/>
        <v>3.9814920598651889E-2</v>
      </c>
      <c r="AI3954" s="17" t="str">
        <f>IF('Peer Comparison Tool'!$D$11="NR","",IF($C3954='Peer Comparison Tool'!$D$9,COUNT('ALLL &lt;50B Database'!$AI$1:AI3953)+1,""))</f>
        <v/>
      </c>
    </row>
    <row r="3955" spans="1:35" x14ac:dyDescent="0.25">
      <c r="A3955" t="s">
        <v>1961</v>
      </c>
      <c r="B3955">
        <v>95677</v>
      </c>
      <c r="C3955" s="5" t="s">
        <v>1938</v>
      </c>
      <c r="D3955" s="5" t="s">
        <v>4390</v>
      </c>
      <c r="E3955" s="5" t="s">
        <v>4388</v>
      </c>
      <c r="F3955" s="2">
        <v>752</v>
      </c>
      <c r="G3955" s="2">
        <v>87790</v>
      </c>
      <c r="H3955" s="2">
        <v>67405</v>
      </c>
      <c r="I3955" s="2">
        <v>0</v>
      </c>
      <c r="J3955" s="2">
        <v>67405</v>
      </c>
      <c r="K3955" s="33">
        <v>1.11564424004154E-2</v>
      </c>
      <c r="L3955" s="2">
        <v>792</v>
      </c>
      <c r="M3955" s="2">
        <v>86896</v>
      </c>
      <c r="N3955" s="2">
        <v>66108</v>
      </c>
      <c r="O3955" s="33">
        <v>1.1980395716100926E-2</v>
      </c>
      <c r="P3955" s="2">
        <v>718</v>
      </c>
      <c r="Q3955" s="2">
        <v>83005</v>
      </c>
      <c r="R3955" s="2">
        <v>66606</v>
      </c>
      <c r="S3955" s="35">
        <v>1.0779809626760352E-2</v>
      </c>
      <c r="T3955" t="s">
        <v>4388</v>
      </c>
      <c r="U3955" t="s">
        <v>4388</v>
      </c>
      <c r="V3955" s="5" t="s">
        <v>4390</v>
      </c>
      <c r="W3955" s="5">
        <v>0</v>
      </c>
      <c r="X3955" s="4">
        <v>3.7663277365504802E-4</v>
      </c>
      <c r="Y3955" s="6">
        <v>34</v>
      </c>
      <c r="Z3955" s="4">
        <v>-1.2005860893405749E-3</v>
      </c>
      <c r="AA3955" s="5">
        <v>3305</v>
      </c>
      <c r="AC3955" s="16" t="str">
        <f t="shared" si="366"/>
        <v/>
      </c>
      <c r="AD3955" s="16" t="str">
        <f t="shared" si="367"/>
        <v/>
      </c>
      <c r="AE3955" s="16" t="str">
        <f t="shared" si="368"/>
        <v/>
      </c>
      <c r="AF3955" s="16" t="str">
        <f t="shared" si="369"/>
        <v/>
      </c>
      <c r="AG3955" s="16" t="str">
        <f t="shared" si="370"/>
        <v/>
      </c>
      <c r="AH3955" s="16">
        <f t="shared" si="371"/>
        <v>1.11564424004154E-2</v>
      </c>
      <c r="AI3955" s="17" t="str">
        <f>IF('Peer Comparison Tool'!$D$11="NR","",IF($C3955='Peer Comparison Tool'!$D$9,COUNT('ALLL &lt;50B Database'!$AI$1:AI3954)+1,""))</f>
        <v/>
      </c>
    </row>
    <row r="3956" spans="1:35" x14ac:dyDescent="0.25">
      <c r="A3956" t="s">
        <v>2482</v>
      </c>
      <c r="B3956">
        <v>1007051</v>
      </c>
      <c r="C3956" s="5" t="s">
        <v>2299</v>
      </c>
      <c r="D3956" s="5" t="s">
        <v>4387</v>
      </c>
      <c r="E3956" s="5" t="s">
        <v>4388</v>
      </c>
      <c r="F3956" s="2">
        <v>796</v>
      </c>
      <c r="G3956" s="2">
        <v>87680</v>
      </c>
      <c r="H3956" s="2">
        <v>41640</v>
      </c>
      <c r="I3956" s="2">
        <v>1294</v>
      </c>
      <c r="J3956" s="2">
        <v>40346</v>
      </c>
      <c r="K3956" s="33">
        <v>1.9729341198631834E-2</v>
      </c>
      <c r="L3956" s="2">
        <v>796</v>
      </c>
      <c r="M3956" s="2">
        <v>86069</v>
      </c>
      <c r="N3956" s="2">
        <v>43331</v>
      </c>
      <c r="O3956" s="33">
        <v>1.8370219934919572E-2</v>
      </c>
      <c r="P3956" s="2">
        <v>796</v>
      </c>
      <c r="Q3956" s="2">
        <v>83671</v>
      </c>
      <c r="R3956" s="2">
        <v>41036</v>
      </c>
      <c r="S3956" s="35">
        <v>1.939760210546837E-2</v>
      </c>
      <c r="T3956" t="s">
        <v>4388</v>
      </c>
      <c r="U3956" t="s">
        <v>4388</v>
      </c>
      <c r="V3956" s="5" t="s">
        <v>4387</v>
      </c>
      <c r="W3956" s="5">
        <v>0</v>
      </c>
      <c r="X3956" s="4">
        <v>3.3173909316346409E-4</v>
      </c>
      <c r="Y3956" s="6">
        <v>0</v>
      </c>
      <c r="Z3956" s="4">
        <v>1.0273821705487976E-3</v>
      </c>
      <c r="AA3956" s="5">
        <v>591</v>
      </c>
      <c r="AC3956" s="16" t="str">
        <f t="shared" si="366"/>
        <v/>
      </c>
      <c r="AD3956" s="16" t="str">
        <f t="shared" si="367"/>
        <v/>
      </c>
      <c r="AE3956" s="16" t="str">
        <f t="shared" si="368"/>
        <v/>
      </c>
      <c r="AF3956" s="16" t="str">
        <f t="shared" si="369"/>
        <v/>
      </c>
      <c r="AG3956" s="16" t="str">
        <f t="shared" si="370"/>
        <v/>
      </c>
      <c r="AH3956" s="16">
        <f t="shared" si="371"/>
        <v>1.9729341198631834E-2</v>
      </c>
      <c r="AI3956" s="17" t="str">
        <f>IF('Peer Comparison Tool'!$D$11="NR","",IF($C3956='Peer Comparison Tool'!$D$9,COUNT('ALLL &lt;50B Database'!$AI$1:AI3955)+1,""))</f>
        <v/>
      </c>
    </row>
    <row r="3957" spans="1:35" x14ac:dyDescent="0.25">
      <c r="A3957" t="s">
        <v>795</v>
      </c>
      <c r="B3957">
        <v>306140</v>
      </c>
      <c r="C3957" s="5" t="s">
        <v>716</v>
      </c>
      <c r="D3957" s="5" t="s">
        <v>4387</v>
      </c>
      <c r="E3957" s="5" t="s">
        <v>4388</v>
      </c>
      <c r="F3957" s="2">
        <v>282</v>
      </c>
      <c r="G3957" s="2">
        <v>87478</v>
      </c>
      <c r="H3957" s="2">
        <v>39816</v>
      </c>
      <c r="I3957" s="2">
        <v>899</v>
      </c>
      <c r="J3957" s="2">
        <v>38917</v>
      </c>
      <c r="K3957" s="33">
        <v>7.2461906107870594E-3</v>
      </c>
      <c r="L3957" s="2">
        <v>257</v>
      </c>
      <c r="M3957" s="2">
        <v>88142</v>
      </c>
      <c r="N3957" s="2">
        <v>40144</v>
      </c>
      <c r="O3957" s="33">
        <v>6.4019529693104824E-3</v>
      </c>
      <c r="P3957" s="2">
        <v>257</v>
      </c>
      <c r="Q3957" s="2">
        <v>93110</v>
      </c>
      <c r="R3957" s="2">
        <v>38961</v>
      </c>
      <c r="S3957" s="35">
        <v>6.5963399296732634E-3</v>
      </c>
      <c r="T3957" t="s">
        <v>4388</v>
      </c>
      <c r="U3957" t="s">
        <v>4388</v>
      </c>
      <c r="V3957" s="5" t="s">
        <v>4387</v>
      </c>
      <c r="W3957" s="5">
        <v>0</v>
      </c>
      <c r="X3957" s="4">
        <v>6.49850681113796E-4</v>
      </c>
      <c r="Y3957" s="6">
        <v>25</v>
      </c>
      <c r="Z3957" s="4">
        <v>1.94386960362781E-4</v>
      </c>
      <c r="AA3957" s="5">
        <v>4421</v>
      </c>
      <c r="AC3957" s="16" t="str">
        <f t="shared" si="366"/>
        <v/>
      </c>
      <c r="AD3957" s="16" t="str">
        <f t="shared" si="367"/>
        <v/>
      </c>
      <c r="AE3957" s="16" t="str">
        <f t="shared" si="368"/>
        <v/>
      </c>
      <c r="AF3957" s="16" t="str">
        <f t="shared" si="369"/>
        <v/>
      </c>
      <c r="AG3957" s="16" t="str">
        <f t="shared" si="370"/>
        <v/>
      </c>
      <c r="AH3957" s="16">
        <f t="shared" si="371"/>
        <v>7.2461906107870594E-3</v>
      </c>
      <c r="AI3957" s="17" t="str">
        <f>IF('Peer Comparison Tool'!$D$11="NR","",IF($C3957='Peer Comparison Tool'!$D$9,COUNT('ALLL &lt;50B Database'!$AI$1:AI3956)+1,""))</f>
        <v/>
      </c>
    </row>
    <row r="3958" spans="1:35" x14ac:dyDescent="0.25">
      <c r="A3958" t="s">
        <v>2687</v>
      </c>
      <c r="B3958">
        <v>931159</v>
      </c>
      <c r="C3958" s="5" t="s">
        <v>2642</v>
      </c>
      <c r="D3958" s="5" t="s">
        <v>4390</v>
      </c>
      <c r="E3958" s="5" t="s">
        <v>4388</v>
      </c>
      <c r="F3958" s="2">
        <v>588</v>
      </c>
      <c r="G3958" s="2">
        <v>87271</v>
      </c>
      <c r="H3958" s="2">
        <v>40820</v>
      </c>
      <c r="I3958" s="2">
        <v>0</v>
      </c>
      <c r="J3958" s="2">
        <v>40820</v>
      </c>
      <c r="K3958" s="33">
        <v>1.4404703576678099E-2</v>
      </c>
      <c r="L3958" s="2">
        <v>588</v>
      </c>
      <c r="M3958" s="2">
        <v>78133</v>
      </c>
      <c r="N3958" s="2">
        <v>38438</v>
      </c>
      <c r="O3958" s="33">
        <v>1.5297361985535147E-2</v>
      </c>
      <c r="P3958" s="2">
        <v>588</v>
      </c>
      <c r="Q3958" s="2">
        <v>81425</v>
      </c>
      <c r="R3958" s="2">
        <v>36721</v>
      </c>
      <c r="S3958" s="35">
        <v>1.6012635821464557E-2</v>
      </c>
      <c r="T3958" t="s">
        <v>4388</v>
      </c>
      <c r="U3958" t="s">
        <v>4388</v>
      </c>
      <c r="V3958" s="5" t="s">
        <v>4390</v>
      </c>
      <c r="W3958" s="5">
        <v>0</v>
      </c>
      <c r="X3958" s="4">
        <v>-1.6079322447864579E-3</v>
      </c>
      <c r="Y3958" s="6">
        <v>0</v>
      </c>
      <c r="Z3958" s="4">
        <v>7.1527383592940967E-4</v>
      </c>
      <c r="AA3958" s="5">
        <v>1806</v>
      </c>
      <c r="AC3958" s="16" t="str">
        <f t="shared" si="366"/>
        <v/>
      </c>
      <c r="AD3958" s="16" t="str">
        <f t="shared" si="367"/>
        <v/>
      </c>
      <c r="AE3958" s="16" t="str">
        <f t="shared" si="368"/>
        <v/>
      </c>
      <c r="AF3958" s="16" t="str">
        <f t="shared" si="369"/>
        <v/>
      </c>
      <c r="AG3958" s="16" t="str">
        <f t="shared" si="370"/>
        <v/>
      </c>
      <c r="AH3958" s="16">
        <f t="shared" si="371"/>
        <v>1.4404703576678099E-2</v>
      </c>
      <c r="AI3958" s="17" t="str">
        <f>IF('Peer Comparison Tool'!$D$11="NR","",IF($C3958='Peer Comparison Tool'!$D$9,COUNT('ALLL &lt;50B Database'!$AI$1:AI3957)+1,""))</f>
        <v/>
      </c>
    </row>
    <row r="3959" spans="1:35" x14ac:dyDescent="0.25">
      <c r="A3959" t="s">
        <v>1215</v>
      </c>
      <c r="B3959">
        <v>484141</v>
      </c>
      <c r="C3959" s="5" t="s">
        <v>926</v>
      </c>
      <c r="D3959" s="5" t="s">
        <v>4390</v>
      </c>
      <c r="E3959" s="5" t="s">
        <v>4388</v>
      </c>
      <c r="F3959" s="2">
        <v>558</v>
      </c>
      <c r="G3959" s="2">
        <v>87209</v>
      </c>
      <c r="H3959" s="2">
        <v>41862</v>
      </c>
      <c r="I3959" s="2">
        <v>4990</v>
      </c>
      <c r="J3959" s="2">
        <v>36872</v>
      </c>
      <c r="K3959" s="33">
        <v>1.5133434584508569E-2</v>
      </c>
      <c r="L3959" s="2">
        <v>491</v>
      </c>
      <c r="M3959" s="2">
        <v>82785</v>
      </c>
      <c r="N3959" s="2">
        <v>36364</v>
      </c>
      <c r="O3959" s="33">
        <v>1.3502364976350236E-2</v>
      </c>
      <c r="P3959" s="2">
        <v>540</v>
      </c>
      <c r="Q3959" s="2">
        <v>79719</v>
      </c>
      <c r="R3959" s="2">
        <v>36543</v>
      </c>
      <c r="S3959" s="35">
        <v>1.4777111895575077E-2</v>
      </c>
      <c r="T3959" t="s">
        <v>4388</v>
      </c>
      <c r="U3959" t="s">
        <v>4388</v>
      </c>
      <c r="V3959" s="5" t="s">
        <v>4390</v>
      </c>
      <c r="W3959" s="5">
        <v>0</v>
      </c>
      <c r="X3959" s="4">
        <v>3.5632268893349278E-4</v>
      </c>
      <c r="Y3959" s="6">
        <v>18</v>
      </c>
      <c r="Z3959" s="4">
        <v>1.2747469192248406E-3</v>
      </c>
      <c r="AA3959" s="5">
        <v>1568</v>
      </c>
      <c r="AC3959" s="16" t="str">
        <f t="shared" si="366"/>
        <v/>
      </c>
      <c r="AD3959" s="16" t="str">
        <f t="shared" si="367"/>
        <v/>
      </c>
      <c r="AE3959" s="16" t="str">
        <f t="shared" si="368"/>
        <v/>
      </c>
      <c r="AF3959" s="16" t="str">
        <f t="shared" si="369"/>
        <v/>
      </c>
      <c r="AG3959" s="16" t="str">
        <f t="shared" si="370"/>
        <v/>
      </c>
      <c r="AH3959" s="16">
        <f t="shared" si="371"/>
        <v>1.5133434584508569E-2</v>
      </c>
      <c r="AI3959" s="17" t="str">
        <f>IF('Peer Comparison Tool'!$D$11="NR","",IF($C3959='Peer Comparison Tool'!$D$9,COUNT('ALLL &lt;50B Database'!$AI$1:AI3958)+1,""))</f>
        <v/>
      </c>
    </row>
    <row r="3960" spans="1:35" x14ac:dyDescent="0.25">
      <c r="A3960" t="s">
        <v>3587</v>
      </c>
      <c r="B3960">
        <v>401559</v>
      </c>
      <c r="C3960" s="5" t="s">
        <v>3557</v>
      </c>
      <c r="D3960" s="5" t="s">
        <v>4390</v>
      </c>
      <c r="E3960" s="5" t="s">
        <v>4388</v>
      </c>
      <c r="F3960" s="2">
        <v>461</v>
      </c>
      <c r="G3960" s="2">
        <v>87020</v>
      </c>
      <c r="H3960" s="2">
        <v>25906</v>
      </c>
      <c r="I3960" s="2">
        <v>3863</v>
      </c>
      <c r="J3960" s="2">
        <v>22043</v>
      </c>
      <c r="K3960" s="33">
        <v>2.0913668738374993E-2</v>
      </c>
      <c r="L3960" s="2">
        <v>461</v>
      </c>
      <c r="M3960" s="2">
        <v>81877</v>
      </c>
      <c r="N3960" s="2">
        <v>23087</v>
      </c>
      <c r="O3960" s="33">
        <v>1.9967947329666044E-2</v>
      </c>
      <c r="P3960" s="2">
        <v>461</v>
      </c>
      <c r="Q3960" s="2">
        <v>82638</v>
      </c>
      <c r="R3960" s="2">
        <v>23161</v>
      </c>
      <c r="S3960" s="35">
        <v>1.9904149216355079E-2</v>
      </c>
      <c r="T3960" t="s">
        <v>4388</v>
      </c>
      <c r="U3960" t="s">
        <v>4388</v>
      </c>
      <c r="V3960" s="5" t="s">
        <v>4390</v>
      </c>
      <c r="W3960" s="5">
        <v>0</v>
      </c>
      <c r="X3960" s="4">
        <v>1.0095195220199138E-3</v>
      </c>
      <c r="Y3960" s="6">
        <v>0</v>
      </c>
      <c r="Z3960" s="4">
        <v>-6.3798113310965104E-5</v>
      </c>
      <c r="AA3960" s="5">
        <v>469</v>
      </c>
      <c r="AC3960" s="16" t="str">
        <f t="shared" si="366"/>
        <v/>
      </c>
      <c r="AD3960" s="16" t="str">
        <f t="shared" si="367"/>
        <v/>
      </c>
      <c r="AE3960" s="16" t="str">
        <f t="shared" si="368"/>
        <v/>
      </c>
      <c r="AF3960" s="16" t="str">
        <f t="shared" si="369"/>
        <v/>
      </c>
      <c r="AG3960" s="16" t="str">
        <f t="shared" si="370"/>
        <v/>
      </c>
      <c r="AH3960" s="16">
        <f t="shared" si="371"/>
        <v>2.0913668738374993E-2</v>
      </c>
      <c r="AI3960" s="17" t="str">
        <f>IF('Peer Comparison Tool'!$D$11="NR","",IF($C3960='Peer Comparison Tool'!$D$9,COUNT('ALLL &lt;50B Database'!$AI$1:AI3959)+1,""))</f>
        <v/>
      </c>
    </row>
    <row r="3961" spans="1:35" x14ac:dyDescent="0.25">
      <c r="A3961" t="s">
        <v>2479</v>
      </c>
      <c r="B3961">
        <v>612878</v>
      </c>
      <c r="C3961" s="5" t="s">
        <v>2299</v>
      </c>
      <c r="D3961" s="5" t="s">
        <v>4390</v>
      </c>
      <c r="E3961" s="5" t="s">
        <v>4388</v>
      </c>
      <c r="F3961" s="2">
        <v>968</v>
      </c>
      <c r="G3961" s="2">
        <v>87007</v>
      </c>
      <c r="H3961" s="2">
        <v>57078</v>
      </c>
      <c r="I3961" s="2">
        <v>339</v>
      </c>
      <c r="J3961" s="2">
        <v>56739</v>
      </c>
      <c r="K3961" s="33">
        <v>1.7060575618181497E-2</v>
      </c>
      <c r="L3961" s="2">
        <v>1019</v>
      </c>
      <c r="M3961" s="2">
        <v>86475</v>
      </c>
      <c r="N3961" s="2">
        <v>57185</v>
      </c>
      <c r="O3961" s="33">
        <v>1.7819358223310308E-2</v>
      </c>
      <c r="P3961" s="2">
        <v>992</v>
      </c>
      <c r="Q3961" s="2">
        <v>87434</v>
      </c>
      <c r="R3961" s="2">
        <v>57631</v>
      </c>
      <c r="S3961" s="35">
        <v>1.7212958303690722E-2</v>
      </c>
      <c r="T3961" t="s">
        <v>4388</v>
      </c>
      <c r="U3961" t="s">
        <v>4388</v>
      </c>
      <c r="V3961" s="5" t="s">
        <v>4390</v>
      </c>
      <c r="W3961" s="5">
        <v>0</v>
      </c>
      <c r="X3961" s="4">
        <v>-1.5238268550922529E-4</v>
      </c>
      <c r="Y3961" s="6">
        <v>-24</v>
      </c>
      <c r="Z3961" s="4">
        <v>-6.0639991961958586E-4</v>
      </c>
      <c r="AA3961" s="5">
        <v>1024</v>
      </c>
      <c r="AC3961" s="16" t="str">
        <f t="shared" si="366"/>
        <v/>
      </c>
      <c r="AD3961" s="16" t="str">
        <f t="shared" si="367"/>
        <v/>
      </c>
      <c r="AE3961" s="16" t="str">
        <f t="shared" si="368"/>
        <v/>
      </c>
      <c r="AF3961" s="16" t="str">
        <f t="shared" si="369"/>
        <v/>
      </c>
      <c r="AG3961" s="16" t="str">
        <f t="shared" si="370"/>
        <v/>
      </c>
      <c r="AH3961" s="16">
        <f t="shared" si="371"/>
        <v>1.7060575618181497E-2</v>
      </c>
      <c r="AI3961" s="17" t="str">
        <f>IF('Peer Comparison Tool'!$D$11="NR","",IF($C3961='Peer Comparison Tool'!$D$9,COUNT('ALLL &lt;50B Database'!$AI$1:AI3960)+1,""))</f>
        <v/>
      </c>
    </row>
    <row r="3962" spans="1:35" x14ac:dyDescent="0.25">
      <c r="A3962" t="s">
        <v>2030</v>
      </c>
      <c r="B3962">
        <v>554941</v>
      </c>
      <c r="C3962" s="5" t="s">
        <v>1963</v>
      </c>
      <c r="D3962" s="5" t="s">
        <v>4390</v>
      </c>
      <c r="E3962" s="5" t="s">
        <v>4388</v>
      </c>
      <c r="F3962" s="2">
        <v>826</v>
      </c>
      <c r="G3962" s="2">
        <v>86968</v>
      </c>
      <c r="H3962" s="2">
        <v>45462</v>
      </c>
      <c r="I3962" s="2">
        <v>0</v>
      </c>
      <c r="J3962" s="2">
        <v>45462</v>
      </c>
      <c r="K3962" s="33">
        <v>1.8169020280673971E-2</v>
      </c>
      <c r="L3962" s="2">
        <v>467</v>
      </c>
      <c r="M3962" s="2">
        <v>77525</v>
      </c>
      <c r="N3962" s="2">
        <v>48736</v>
      </c>
      <c r="O3962" s="33">
        <v>9.5822390019697969E-3</v>
      </c>
      <c r="P3962" s="2">
        <v>504</v>
      </c>
      <c r="Q3962" s="2">
        <v>84267</v>
      </c>
      <c r="R3962" s="2">
        <v>47212</v>
      </c>
      <c r="S3962" s="35">
        <v>1.0675252054562399E-2</v>
      </c>
      <c r="T3962" t="s">
        <v>4388</v>
      </c>
      <c r="U3962" t="s">
        <v>4388</v>
      </c>
      <c r="V3962" s="5" t="s">
        <v>4390</v>
      </c>
      <c r="W3962" s="5">
        <v>0</v>
      </c>
      <c r="X3962" s="4">
        <v>7.4937682261115718E-3</v>
      </c>
      <c r="Y3962" s="6">
        <v>322</v>
      </c>
      <c r="Z3962" s="4">
        <v>1.0930130525926025E-3</v>
      </c>
      <c r="AA3962" s="5">
        <v>815</v>
      </c>
      <c r="AC3962" s="16" t="str">
        <f t="shared" si="366"/>
        <v/>
      </c>
      <c r="AD3962" s="16" t="str">
        <f t="shared" si="367"/>
        <v/>
      </c>
      <c r="AE3962" s="16" t="str">
        <f t="shared" si="368"/>
        <v/>
      </c>
      <c r="AF3962" s="16" t="str">
        <f t="shared" si="369"/>
        <v/>
      </c>
      <c r="AG3962" s="16" t="str">
        <f t="shared" si="370"/>
        <v/>
      </c>
      <c r="AH3962" s="16">
        <f t="shared" si="371"/>
        <v>1.8169020280673971E-2</v>
      </c>
      <c r="AI3962" s="17" t="str">
        <f>IF('Peer Comparison Tool'!$D$11="NR","",IF($C3962='Peer Comparison Tool'!$D$9,COUNT('ALLL &lt;50B Database'!$AI$1:AI3961)+1,""))</f>
        <v/>
      </c>
    </row>
    <row r="3963" spans="1:35" x14ac:dyDescent="0.25">
      <c r="A3963" t="s">
        <v>2480</v>
      </c>
      <c r="B3963">
        <v>966973</v>
      </c>
      <c r="C3963" s="5" t="s">
        <v>2299</v>
      </c>
      <c r="D3963" s="5" t="s">
        <v>4390</v>
      </c>
      <c r="E3963" s="5" t="s">
        <v>4388</v>
      </c>
      <c r="F3963" s="2">
        <v>766</v>
      </c>
      <c r="G3963" s="2">
        <v>86948</v>
      </c>
      <c r="H3963" s="2">
        <v>62683</v>
      </c>
      <c r="I3963" s="2">
        <v>0</v>
      </c>
      <c r="J3963" s="2">
        <v>62683</v>
      </c>
      <c r="K3963" s="33">
        <v>1.2220219198187707E-2</v>
      </c>
      <c r="L3963" s="2">
        <v>766</v>
      </c>
      <c r="M3963" s="2">
        <v>82290</v>
      </c>
      <c r="N3963" s="2">
        <v>61697</v>
      </c>
      <c r="O3963" s="33">
        <v>1.2415514530690308E-2</v>
      </c>
      <c r="P3963" s="2">
        <v>766</v>
      </c>
      <c r="Q3963" s="2">
        <v>85928</v>
      </c>
      <c r="R3963" s="2">
        <v>62751</v>
      </c>
      <c r="S3963" s="35">
        <v>1.2206976781246513E-2</v>
      </c>
      <c r="T3963" t="s">
        <v>4388</v>
      </c>
      <c r="U3963" t="s">
        <v>4388</v>
      </c>
      <c r="V3963" s="5" t="s">
        <v>4390</v>
      </c>
      <c r="W3963" s="5">
        <v>0</v>
      </c>
      <c r="X3963" s="4">
        <v>1.3242416941193491E-5</v>
      </c>
      <c r="Y3963" s="6">
        <v>0</v>
      </c>
      <c r="Z3963" s="4">
        <v>-2.0853774944379518E-4</v>
      </c>
      <c r="AA3963" s="5">
        <v>2827</v>
      </c>
      <c r="AC3963" s="16" t="str">
        <f t="shared" si="366"/>
        <v/>
      </c>
      <c r="AD3963" s="16" t="str">
        <f t="shared" si="367"/>
        <v/>
      </c>
      <c r="AE3963" s="16" t="str">
        <f t="shared" si="368"/>
        <v/>
      </c>
      <c r="AF3963" s="16" t="str">
        <f t="shared" si="369"/>
        <v/>
      </c>
      <c r="AG3963" s="16" t="str">
        <f t="shared" si="370"/>
        <v/>
      </c>
      <c r="AH3963" s="16">
        <f t="shared" si="371"/>
        <v>1.2220219198187707E-2</v>
      </c>
      <c r="AI3963" s="17" t="str">
        <f>IF('Peer Comparison Tool'!$D$11="NR","",IF($C3963='Peer Comparison Tool'!$D$9,COUNT('ALLL &lt;50B Database'!$AI$1:AI3962)+1,""))</f>
        <v/>
      </c>
    </row>
    <row r="3964" spans="1:35" x14ac:dyDescent="0.25">
      <c r="A3964" t="s">
        <v>183</v>
      </c>
      <c r="B3964">
        <v>932642</v>
      </c>
      <c r="C3964" s="5" t="s">
        <v>113</v>
      </c>
      <c r="D3964" s="5" t="s">
        <v>4390</v>
      </c>
      <c r="E3964" s="5" t="s">
        <v>4388</v>
      </c>
      <c r="F3964" s="2">
        <v>421</v>
      </c>
      <c r="G3964" s="2">
        <v>86946</v>
      </c>
      <c r="H3964" s="2">
        <v>34653</v>
      </c>
      <c r="I3964" s="2">
        <v>0</v>
      </c>
      <c r="J3964" s="2">
        <v>34653</v>
      </c>
      <c r="K3964" s="33">
        <v>1.2149020286843852E-2</v>
      </c>
      <c r="L3964" s="2">
        <v>417</v>
      </c>
      <c r="M3964" s="2">
        <v>83559</v>
      </c>
      <c r="N3964" s="2">
        <v>34577</v>
      </c>
      <c r="O3964" s="33">
        <v>1.2060039910923446E-2</v>
      </c>
      <c r="P3964" s="2">
        <v>412</v>
      </c>
      <c r="Q3964" s="2">
        <v>80864</v>
      </c>
      <c r="R3964" s="2">
        <v>34840</v>
      </c>
      <c r="S3964" s="35">
        <v>1.182548794489093E-2</v>
      </c>
      <c r="T3964" t="s">
        <v>4388</v>
      </c>
      <c r="U3964" t="s">
        <v>4388</v>
      </c>
      <c r="V3964" s="5" t="s">
        <v>4390</v>
      </c>
      <c r="W3964" s="5">
        <v>0</v>
      </c>
      <c r="X3964" s="4">
        <v>3.2353234195292221E-4</v>
      </c>
      <c r="Y3964" s="6">
        <v>9</v>
      </c>
      <c r="Z3964" s="4">
        <v>-2.3455196603251564E-4</v>
      </c>
      <c r="AA3964" s="5">
        <v>2854</v>
      </c>
      <c r="AC3964" s="16" t="str">
        <f t="shared" si="366"/>
        <v/>
      </c>
      <c r="AD3964" s="16" t="str">
        <f t="shared" si="367"/>
        <v/>
      </c>
      <c r="AE3964" s="16" t="str">
        <f t="shared" si="368"/>
        <v/>
      </c>
      <c r="AF3964" s="16" t="str">
        <f t="shared" si="369"/>
        <v/>
      </c>
      <c r="AG3964" s="16" t="str">
        <f t="shared" si="370"/>
        <v/>
      </c>
      <c r="AH3964" s="16">
        <f t="shared" si="371"/>
        <v>1.2149020286843852E-2</v>
      </c>
      <c r="AI3964" s="17" t="str">
        <f>IF('Peer Comparison Tool'!$D$11="NR","",IF($C3964='Peer Comparison Tool'!$D$9,COUNT('ALLL &lt;50B Database'!$AI$1:AI3963)+1,""))</f>
        <v/>
      </c>
    </row>
    <row r="3965" spans="1:35" x14ac:dyDescent="0.25">
      <c r="A3965" t="s">
        <v>4110</v>
      </c>
      <c r="B3965">
        <v>711520</v>
      </c>
      <c r="C3965" s="5" t="s">
        <v>4058</v>
      </c>
      <c r="D3965" s="5" t="s">
        <v>4390</v>
      </c>
      <c r="E3965" s="5" t="s">
        <v>4388</v>
      </c>
      <c r="F3965" s="2">
        <v>549</v>
      </c>
      <c r="G3965" s="2">
        <v>86840</v>
      </c>
      <c r="H3965" s="2">
        <v>53485</v>
      </c>
      <c r="I3965" s="2">
        <v>2195</v>
      </c>
      <c r="J3965" s="2">
        <v>51290</v>
      </c>
      <c r="K3965" s="33">
        <v>1.0703840904659779E-2</v>
      </c>
      <c r="L3965" s="2">
        <v>547</v>
      </c>
      <c r="M3965" s="2">
        <v>84845</v>
      </c>
      <c r="N3965" s="2">
        <v>51003</v>
      </c>
      <c r="O3965" s="33">
        <v>1.0724859322000667E-2</v>
      </c>
      <c r="P3965" s="2">
        <v>532</v>
      </c>
      <c r="Q3965" s="2">
        <v>81929</v>
      </c>
      <c r="R3965" s="2">
        <v>50766</v>
      </c>
      <c r="S3965" s="35">
        <v>1.0479454753181263E-2</v>
      </c>
      <c r="T3965" t="s">
        <v>4388</v>
      </c>
      <c r="U3965" t="s">
        <v>4388</v>
      </c>
      <c r="V3965" s="5" t="s">
        <v>4390</v>
      </c>
      <c r="W3965" s="5">
        <v>0</v>
      </c>
      <c r="X3965" s="4">
        <v>2.2438615147851552E-4</v>
      </c>
      <c r="Y3965" s="6">
        <v>17</v>
      </c>
      <c r="Z3965" s="4">
        <v>-2.4540456881940419E-4</v>
      </c>
      <c r="AA3965" s="5">
        <v>3508</v>
      </c>
      <c r="AC3965" s="16" t="str">
        <f t="shared" si="366"/>
        <v/>
      </c>
      <c r="AD3965" s="16" t="str">
        <f t="shared" si="367"/>
        <v/>
      </c>
      <c r="AE3965" s="16" t="str">
        <f t="shared" si="368"/>
        <v/>
      </c>
      <c r="AF3965" s="16" t="str">
        <f t="shared" si="369"/>
        <v/>
      </c>
      <c r="AG3965" s="16" t="str">
        <f t="shared" si="370"/>
        <v/>
      </c>
      <c r="AH3965" s="16">
        <f t="shared" si="371"/>
        <v>1.0703840904659779E-2</v>
      </c>
      <c r="AI3965" s="17" t="str">
        <f>IF('Peer Comparison Tool'!$D$11="NR","",IF($C3965='Peer Comparison Tool'!$D$9,COUNT('ALLL &lt;50B Database'!$AI$1:AI3964)+1,""))</f>
        <v/>
      </c>
    </row>
    <row r="3966" spans="1:35" x14ac:dyDescent="0.25">
      <c r="A3966" t="s">
        <v>2484</v>
      </c>
      <c r="B3966">
        <v>897853</v>
      </c>
      <c r="C3966" s="5" t="s">
        <v>2299</v>
      </c>
      <c r="D3966" s="5" t="s">
        <v>4390</v>
      </c>
      <c r="E3966" s="5" t="s">
        <v>4388</v>
      </c>
      <c r="F3966" s="2">
        <v>864</v>
      </c>
      <c r="G3966" s="2">
        <v>86713</v>
      </c>
      <c r="H3966" s="2">
        <v>60534</v>
      </c>
      <c r="I3966" s="2">
        <v>2075</v>
      </c>
      <c r="J3966" s="2">
        <v>58459</v>
      </c>
      <c r="K3966" s="33">
        <v>1.4779589113737833E-2</v>
      </c>
      <c r="L3966" s="2">
        <v>815</v>
      </c>
      <c r="M3966" s="2">
        <v>78810</v>
      </c>
      <c r="N3966" s="2">
        <v>59585</v>
      </c>
      <c r="O3966" s="33">
        <v>1.3677939078627171E-2</v>
      </c>
      <c r="P3966" s="2">
        <v>838</v>
      </c>
      <c r="Q3966" s="2">
        <v>81812</v>
      </c>
      <c r="R3966" s="2">
        <v>59070</v>
      </c>
      <c r="S3966" s="35">
        <v>1.4186558320636533E-2</v>
      </c>
      <c r="T3966" t="s">
        <v>4388</v>
      </c>
      <c r="U3966" t="s">
        <v>4388</v>
      </c>
      <c r="V3966" s="5" t="s">
        <v>4390</v>
      </c>
      <c r="W3966" s="5">
        <v>0</v>
      </c>
      <c r="X3966" s="4">
        <v>5.9303079310129951E-4</v>
      </c>
      <c r="Y3966" s="6">
        <v>26</v>
      </c>
      <c r="Z3966" s="4">
        <v>5.0861924200936229E-4</v>
      </c>
      <c r="AA3966" s="5">
        <v>1675</v>
      </c>
      <c r="AC3966" s="16" t="str">
        <f t="shared" si="366"/>
        <v/>
      </c>
      <c r="AD3966" s="16" t="str">
        <f t="shared" si="367"/>
        <v/>
      </c>
      <c r="AE3966" s="16" t="str">
        <f t="shared" si="368"/>
        <v/>
      </c>
      <c r="AF3966" s="16" t="str">
        <f t="shared" si="369"/>
        <v/>
      </c>
      <c r="AG3966" s="16" t="str">
        <f t="shared" si="370"/>
        <v/>
      </c>
      <c r="AH3966" s="16">
        <f t="shared" si="371"/>
        <v>1.4779589113737833E-2</v>
      </c>
      <c r="AI3966" s="17" t="str">
        <f>IF('Peer Comparison Tool'!$D$11="NR","",IF($C3966='Peer Comparison Tool'!$D$9,COUNT('ALLL &lt;50B Database'!$AI$1:AI3965)+1,""))</f>
        <v/>
      </c>
    </row>
    <row r="3967" spans="1:35" x14ac:dyDescent="0.25">
      <c r="A3967" t="s">
        <v>1513</v>
      </c>
      <c r="B3967">
        <v>265452</v>
      </c>
      <c r="C3967" s="5" t="s">
        <v>1389</v>
      </c>
      <c r="D3967" s="5" t="s">
        <v>4390</v>
      </c>
      <c r="E3967" s="5" t="s">
        <v>4388</v>
      </c>
      <c r="F3967" s="2">
        <v>703</v>
      </c>
      <c r="G3967" s="2">
        <v>86635</v>
      </c>
      <c r="H3967" s="2">
        <v>47945</v>
      </c>
      <c r="I3967" s="2">
        <v>0</v>
      </c>
      <c r="J3967" s="2">
        <v>47945</v>
      </c>
      <c r="K3967" s="33">
        <v>1.4662634268432579E-2</v>
      </c>
      <c r="L3967" s="2">
        <v>672</v>
      </c>
      <c r="M3967" s="2">
        <v>86957</v>
      </c>
      <c r="N3967" s="2">
        <v>47215</v>
      </c>
      <c r="O3967" s="33">
        <v>1.4232765011119348E-2</v>
      </c>
      <c r="P3967" s="2">
        <v>693</v>
      </c>
      <c r="Q3967" s="2">
        <v>82744</v>
      </c>
      <c r="R3967" s="2">
        <v>46199</v>
      </c>
      <c r="S3967" s="35">
        <v>1.5000324682352432E-2</v>
      </c>
      <c r="T3967" t="s">
        <v>4388</v>
      </c>
      <c r="U3967" t="s">
        <v>4388</v>
      </c>
      <c r="V3967" s="5" t="s">
        <v>4390</v>
      </c>
      <c r="W3967" s="5">
        <v>0</v>
      </c>
      <c r="X3967" s="4">
        <v>-3.3769041391985312E-4</v>
      </c>
      <c r="Y3967" s="6">
        <v>10</v>
      </c>
      <c r="Z3967" s="4">
        <v>7.67559671233084E-4</v>
      </c>
      <c r="AA3967" s="5">
        <v>1714</v>
      </c>
      <c r="AC3967" s="16" t="str">
        <f t="shared" si="366"/>
        <v/>
      </c>
      <c r="AD3967" s="16" t="str">
        <f t="shared" si="367"/>
        <v/>
      </c>
      <c r="AE3967" s="16" t="str">
        <f t="shared" si="368"/>
        <v/>
      </c>
      <c r="AF3967" s="16" t="str">
        <f t="shared" si="369"/>
        <v/>
      </c>
      <c r="AG3967" s="16" t="str">
        <f t="shared" si="370"/>
        <v/>
      </c>
      <c r="AH3967" s="16">
        <f t="shared" si="371"/>
        <v>1.4662634268432579E-2</v>
      </c>
      <c r="AI3967" s="17" t="str">
        <f>IF('Peer Comparison Tool'!$D$11="NR","",IF($C3967='Peer Comparison Tool'!$D$9,COUNT('ALLL &lt;50B Database'!$AI$1:AI3966)+1,""))</f>
        <v/>
      </c>
    </row>
    <row r="3968" spans="1:35" x14ac:dyDescent="0.25">
      <c r="A3968" t="s">
        <v>2487</v>
      </c>
      <c r="B3968">
        <v>164957</v>
      </c>
      <c r="C3968" s="5" t="s">
        <v>2299</v>
      </c>
      <c r="D3968" s="5" t="s">
        <v>4390</v>
      </c>
      <c r="E3968" s="5" t="s">
        <v>4388</v>
      </c>
      <c r="F3968" s="2">
        <v>427</v>
      </c>
      <c r="G3968" s="2">
        <v>86607</v>
      </c>
      <c r="H3968" s="2">
        <v>63886</v>
      </c>
      <c r="I3968" s="2">
        <v>6950</v>
      </c>
      <c r="J3968" s="2">
        <v>56936</v>
      </c>
      <c r="K3968" s="33">
        <v>7.4996487283967963E-3</v>
      </c>
      <c r="L3968" s="2">
        <v>349</v>
      </c>
      <c r="M3968" s="2">
        <v>69750</v>
      </c>
      <c r="N3968" s="2">
        <v>55161</v>
      </c>
      <c r="O3968" s="33">
        <v>6.3269338844473451E-3</v>
      </c>
      <c r="P3968" s="2">
        <v>415</v>
      </c>
      <c r="Q3968" s="2">
        <v>76340</v>
      </c>
      <c r="R3968" s="2">
        <v>55461</v>
      </c>
      <c r="S3968" s="35">
        <v>7.4827356160184636E-3</v>
      </c>
      <c r="T3968" t="s">
        <v>4388</v>
      </c>
      <c r="U3968" t="s">
        <v>4388</v>
      </c>
      <c r="V3968" s="5" t="s">
        <v>4390</v>
      </c>
      <c r="W3968" s="5">
        <v>0</v>
      </c>
      <c r="X3968" s="4">
        <v>1.6913112378332679E-5</v>
      </c>
      <c r="Y3968" s="6">
        <v>12</v>
      </c>
      <c r="Z3968" s="4">
        <v>1.1558017315711185E-3</v>
      </c>
      <c r="AA3968" s="5">
        <v>4383</v>
      </c>
      <c r="AC3968" s="16" t="str">
        <f t="shared" si="366"/>
        <v/>
      </c>
      <c r="AD3968" s="16" t="str">
        <f t="shared" si="367"/>
        <v/>
      </c>
      <c r="AE3968" s="16" t="str">
        <f t="shared" si="368"/>
        <v/>
      </c>
      <c r="AF3968" s="16" t="str">
        <f t="shared" si="369"/>
        <v/>
      </c>
      <c r="AG3968" s="16" t="str">
        <f t="shared" si="370"/>
        <v/>
      </c>
      <c r="AH3968" s="16">
        <f t="shared" si="371"/>
        <v>7.4996487283967963E-3</v>
      </c>
      <c r="AI3968" s="17" t="str">
        <f>IF('Peer Comparison Tool'!$D$11="NR","",IF($C3968='Peer Comparison Tool'!$D$9,COUNT('ALLL &lt;50B Database'!$AI$1:AI3967)+1,""))</f>
        <v/>
      </c>
    </row>
    <row r="3969" spans="1:35" x14ac:dyDescent="0.25">
      <c r="A3969" t="s">
        <v>1377</v>
      </c>
      <c r="B3969">
        <v>735973</v>
      </c>
      <c r="C3969" s="5" t="s">
        <v>1309</v>
      </c>
      <c r="D3969" s="5" t="s">
        <v>4390</v>
      </c>
      <c r="E3969" s="5" t="s">
        <v>4388</v>
      </c>
      <c r="F3969" s="2">
        <v>344</v>
      </c>
      <c r="G3969" s="2">
        <v>86434</v>
      </c>
      <c r="H3969" s="2">
        <v>43445</v>
      </c>
      <c r="I3969" s="2">
        <v>0</v>
      </c>
      <c r="J3969" s="2">
        <v>43445</v>
      </c>
      <c r="K3969" s="33">
        <v>7.9180573138450915E-3</v>
      </c>
      <c r="L3969" s="2">
        <v>344</v>
      </c>
      <c r="M3969" s="2">
        <v>86572</v>
      </c>
      <c r="N3969" s="2">
        <v>44522</v>
      </c>
      <c r="O3969" s="33">
        <v>7.7265172274381209E-3</v>
      </c>
      <c r="P3969" s="2">
        <v>344</v>
      </c>
      <c r="Q3969" s="2">
        <v>85041</v>
      </c>
      <c r="R3969" s="2">
        <v>44011</v>
      </c>
      <c r="S3969" s="35">
        <v>7.8162277612415076E-3</v>
      </c>
      <c r="T3969" t="s">
        <v>4388</v>
      </c>
      <c r="U3969" t="s">
        <v>4388</v>
      </c>
      <c r="V3969" s="5" t="s">
        <v>4390</v>
      </c>
      <c r="W3969" s="5">
        <v>0</v>
      </c>
      <c r="X3969" s="4">
        <v>1.0182955260358388E-4</v>
      </c>
      <c r="Y3969" s="6">
        <v>0</v>
      </c>
      <c r="Z3969" s="4">
        <v>8.9710533803386699E-5</v>
      </c>
      <c r="AA3969" s="5">
        <v>4321</v>
      </c>
      <c r="AC3969" s="16" t="str">
        <f t="shared" si="366"/>
        <v/>
      </c>
      <c r="AD3969" s="16" t="str">
        <f t="shared" si="367"/>
        <v/>
      </c>
      <c r="AE3969" s="16" t="str">
        <f t="shared" si="368"/>
        <v/>
      </c>
      <c r="AF3969" s="16" t="str">
        <f t="shared" si="369"/>
        <v/>
      </c>
      <c r="AG3969" s="16" t="str">
        <f t="shared" si="370"/>
        <v/>
      </c>
      <c r="AH3969" s="16">
        <f t="shared" si="371"/>
        <v>7.9180573138450915E-3</v>
      </c>
      <c r="AI3969" s="17" t="str">
        <f>IF('Peer Comparison Tool'!$D$11="NR","",IF($C3969='Peer Comparison Tool'!$D$9,COUNT('ALLL &lt;50B Database'!$AI$1:AI3968)+1,""))</f>
        <v/>
      </c>
    </row>
    <row r="3970" spans="1:35" x14ac:dyDescent="0.25">
      <c r="A3970" t="s">
        <v>392</v>
      </c>
      <c r="B3970">
        <v>367150</v>
      </c>
      <c r="C3970" s="5" t="s">
        <v>2299</v>
      </c>
      <c r="D3970" s="5" t="s">
        <v>4390</v>
      </c>
      <c r="E3970" s="5" t="s">
        <v>4388</v>
      </c>
      <c r="F3970" s="2">
        <v>510</v>
      </c>
      <c r="G3970" s="2">
        <v>86407</v>
      </c>
      <c r="H3970" s="2">
        <v>55105</v>
      </c>
      <c r="I3970" s="2">
        <v>1579</v>
      </c>
      <c r="J3970" s="2">
        <v>53526</v>
      </c>
      <c r="K3970" s="33">
        <v>9.5280798116803046E-3</v>
      </c>
      <c r="L3970" s="2">
        <v>483</v>
      </c>
      <c r="M3970" s="2">
        <v>81554</v>
      </c>
      <c r="N3970" s="2">
        <v>51102</v>
      </c>
      <c r="O3970" s="33">
        <v>9.4516848655629912E-3</v>
      </c>
      <c r="P3970" s="2">
        <v>489</v>
      </c>
      <c r="Q3970" s="2">
        <v>83217</v>
      </c>
      <c r="R3970" s="2">
        <v>52147</v>
      </c>
      <c r="S3970" s="35">
        <v>9.3773371430763038E-3</v>
      </c>
      <c r="T3970" t="s">
        <v>4388</v>
      </c>
      <c r="U3970" t="s">
        <v>4388</v>
      </c>
      <c r="V3970" s="5" t="s">
        <v>4390</v>
      </c>
      <c r="W3970" s="5">
        <v>0</v>
      </c>
      <c r="X3970" s="4">
        <v>1.5074266860400087E-4</v>
      </c>
      <c r="Y3970" s="6">
        <v>21</v>
      </c>
      <c r="Z3970" s="4">
        <v>-7.4347722486687445E-5</v>
      </c>
      <c r="AA3970" s="5">
        <v>3939</v>
      </c>
      <c r="AC3970" s="16" t="str">
        <f t="shared" si="366"/>
        <v/>
      </c>
      <c r="AD3970" s="16" t="str">
        <f t="shared" si="367"/>
        <v/>
      </c>
      <c r="AE3970" s="16" t="str">
        <f t="shared" si="368"/>
        <v/>
      </c>
      <c r="AF3970" s="16" t="str">
        <f t="shared" si="369"/>
        <v/>
      </c>
      <c r="AG3970" s="16" t="str">
        <f t="shared" si="370"/>
        <v/>
      </c>
      <c r="AH3970" s="16">
        <f t="shared" si="371"/>
        <v>9.5280798116803046E-3</v>
      </c>
      <c r="AI3970" s="17" t="str">
        <f>IF('Peer Comparison Tool'!$D$11="NR","",IF($C3970='Peer Comparison Tool'!$D$9,COUNT('ALLL &lt;50B Database'!$AI$1:AI3969)+1,""))</f>
        <v/>
      </c>
    </row>
    <row r="3971" spans="1:35" x14ac:dyDescent="0.25">
      <c r="A3971" t="s">
        <v>667</v>
      </c>
      <c r="B3971">
        <v>923257</v>
      </c>
      <c r="C3971" s="5" t="s">
        <v>1695</v>
      </c>
      <c r="D3971" s="5" t="s">
        <v>4390</v>
      </c>
      <c r="E3971" s="5" t="s">
        <v>4388</v>
      </c>
      <c r="F3971" s="2">
        <v>719</v>
      </c>
      <c r="G3971" s="2">
        <v>86363</v>
      </c>
      <c r="H3971" s="2">
        <v>72161</v>
      </c>
      <c r="I3971" s="2">
        <v>1250</v>
      </c>
      <c r="J3971" s="2">
        <v>70911</v>
      </c>
      <c r="K3971" s="33">
        <v>1.0139470603996559E-2</v>
      </c>
      <c r="L3971" s="2">
        <v>730</v>
      </c>
      <c r="M3971" s="2">
        <v>89191</v>
      </c>
      <c r="N3971" s="2">
        <v>75242</v>
      </c>
      <c r="O3971" s="33">
        <v>9.7020281225911054E-3</v>
      </c>
      <c r="P3971" s="2">
        <v>747</v>
      </c>
      <c r="Q3971" s="2">
        <v>88657</v>
      </c>
      <c r="R3971" s="2">
        <v>74047</v>
      </c>
      <c r="S3971" s="35">
        <v>1.0088187232433455E-2</v>
      </c>
      <c r="T3971" t="s">
        <v>4388</v>
      </c>
      <c r="U3971" t="s">
        <v>4388</v>
      </c>
      <c r="V3971" s="5" t="s">
        <v>4390</v>
      </c>
      <c r="W3971" s="5">
        <v>0</v>
      </c>
      <c r="X3971" s="4">
        <v>5.1283371563104127E-5</v>
      </c>
      <c r="Y3971" s="6">
        <v>-28</v>
      </c>
      <c r="Z3971" s="4">
        <v>3.8615910984234926E-4</v>
      </c>
      <c r="AA3971" s="5">
        <v>3737</v>
      </c>
      <c r="AC3971" s="16" t="str">
        <f t="shared" ref="AC3971:AC4034" si="372">IF(AND($G3971&gt;=10000000,$G3971&lt;50000000),$K3971,"")</f>
        <v/>
      </c>
      <c r="AD3971" s="16" t="str">
        <f t="shared" ref="AD3971:AD4034" si="373">IF(AND($G3971&gt;=5000000,$G3971&lt;9999999),$K3971,"")</f>
        <v/>
      </c>
      <c r="AE3971" s="16" t="str">
        <f t="shared" ref="AE3971:AE4034" si="374">IF(AND($G3971&gt;=1000000,$G3971&lt;4999999),$K3971,"")</f>
        <v/>
      </c>
      <c r="AF3971" s="16" t="str">
        <f t="shared" ref="AF3971:AF4034" si="375">IF(AND($G3971&gt;=500000,$G3971&lt;999999),$K3971,"")</f>
        <v/>
      </c>
      <c r="AG3971" s="16" t="str">
        <f t="shared" ref="AG3971:AG4034" si="376">IF(AND($G3971&gt;=100000,$G3971&lt;499999),$K3971,"")</f>
        <v/>
      </c>
      <c r="AH3971" s="16">
        <f t="shared" ref="AH3971:AH4034" si="377">IF(AND($G3971&gt;=0,$G3971&lt;99999),$K3971,"")</f>
        <v>1.0139470603996559E-2</v>
      </c>
      <c r="AI3971" s="17" t="str">
        <f>IF('Peer Comparison Tool'!$D$11="NR","",IF($C3971='Peer Comparison Tool'!$D$9,COUNT('ALLL &lt;50B Database'!$AI$1:AI3970)+1,""))</f>
        <v/>
      </c>
    </row>
    <row r="3972" spans="1:35" x14ac:dyDescent="0.25">
      <c r="A3972" t="s">
        <v>1515</v>
      </c>
      <c r="B3972">
        <v>1229198</v>
      </c>
      <c r="C3972" s="5" t="s">
        <v>1389</v>
      </c>
      <c r="D3972" s="5" t="s">
        <v>4390</v>
      </c>
      <c r="E3972" s="5" t="s">
        <v>4388</v>
      </c>
      <c r="F3972" s="2">
        <v>889</v>
      </c>
      <c r="G3972" s="2">
        <v>86287</v>
      </c>
      <c r="H3972" s="2">
        <v>67657</v>
      </c>
      <c r="I3972" s="2">
        <v>4155</v>
      </c>
      <c r="J3972" s="2">
        <v>63502</v>
      </c>
      <c r="K3972" s="33">
        <v>1.39995590690057E-2</v>
      </c>
      <c r="L3972" s="2">
        <v>887</v>
      </c>
      <c r="M3972" s="2">
        <v>77737</v>
      </c>
      <c r="N3972" s="2">
        <v>63302</v>
      </c>
      <c r="O3972" s="33">
        <v>1.4012195507250956E-2</v>
      </c>
      <c r="P3972" s="2">
        <v>893</v>
      </c>
      <c r="Q3972" s="2">
        <v>79845</v>
      </c>
      <c r="R3972" s="2">
        <v>65729</v>
      </c>
      <c r="S3972" s="35">
        <v>1.3586088332395137E-2</v>
      </c>
      <c r="T3972" t="s">
        <v>4388</v>
      </c>
      <c r="U3972" t="s">
        <v>4388</v>
      </c>
      <c r="V3972" s="5" t="s">
        <v>4390</v>
      </c>
      <c r="W3972" s="5">
        <v>0</v>
      </c>
      <c r="X3972" s="4">
        <v>4.1347073661056333E-4</v>
      </c>
      <c r="Y3972" s="6">
        <v>-4</v>
      </c>
      <c r="Z3972" s="4">
        <v>-4.2610717485581928E-4</v>
      </c>
      <c r="AA3972" s="5">
        <v>1988</v>
      </c>
      <c r="AC3972" s="16" t="str">
        <f t="shared" si="372"/>
        <v/>
      </c>
      <c r="AD3972" s="16" t="str">
        <f t="shared" si="373"/>
        <v/>
      </c>
      <c r="AE3972" s="16" t="str">
        <f t="shared" si="374"/>
        <v/>
      </c>
      <c r="AF3972" s="16" t="str">
        <f t="shared" si="375"/>
        <v/>
      </c>
      <c r="AG3972" s="16" t="str">
        <f t="shared" si="376"/>
        <v/>
      </c>
      <c r="AH3972" s="16">
        <f t="shared" si="377"/>
        <v>1.39995590690057E-2</v>
      </c>
      <c r="AI3972" s="17" t="str">
        <f>IF('Peer Comparison Tool'!$D$11="NR","",IF($C3972='Peer Comparison Tool'!$D$9,COUNT('ALLL &lt;50B Database'!$AI$1:AI3971)+1,""))</f>
        <v/>
      </c>
    </row>
    <row r="3973" spans="1:35" x14ac:dyDescent="0.25">
      <c r="A3973" t="s">
        <v>337</v>
      </c>
      <c r="B3973">
        <v>1418255</v>
      </c>
      <c r="C3973" s="5" t="s">
        <v>207</v>
      </c>
      <c r="D3973" s="5" t="s">
        <v>4390</v>
      </c>
      <c r="E3973" s="5" t="s">
        <v>4388</v>
      </c>
      <c r="F3973" s="2">
        <v>2170</v>
      </c>
      <c r="G3973" s="2">
        <v>86252</v>
      </c>
      <c r="H3973" s="2">
        <v>64496</v>
      </c>
      <c r="I3973" s="2">
        <v>11170</v>
      </c>
      <c r="J3973" s="2">
        <v>53326</v>
      </c>
      <c r="K3973" s="33">
        <v>4.0693095300603832E-2</v>
      </c>
      <c r="L3973" s="2">
        <v>2170</v>
      </c>
      <c r="M3973" s="2">
        <v>74536</v>
      </c>
      <c r="N3973" s="2">
        <v>57972</v>
      </c>
      <c r="O3973" s="33">
        <v>3.7431863658317806E-2</v>
      </c>
      <c r="P3973" s="2">
        <v>2170</v>
      </c>
      <c r="Q3973" s="2">
        <v>74242</v>
      </c>
      <c r="R3973" s="2">
        <v>55644</v>
      </c>
      <c r="S3973" s="35">
        <v>3.899791531881245E-2</v>
      </c>
      <c r="T3973" t="s">
        <v>4388</v>
      </c>
      <c r="U3973" t="s">
        <v>4388</v>
      </c>
      <c r="V3973" s="5" t="s">
        <v>4390</v>
      </c>
      <c r="W3973" s="5">
        <v>0</v>
      </c>
      <c r="X3973" s="4">
        <v>1.6951799817913824E-3</v>
      </c>
      <c r="Y3973" s="6">
        <v>0</v>
      </c>
      <c r="Z3973" s="4">
        <v>1.5660516604946439E-3</v>
      </c>
      <c r="AA3973" s="5">
        <v>60</v>
      </c>
      <c r="AC3973" s="16" t="str">
        <f t="shared" si="372"/>
        <v/>
      </c>
      <c r="AD3973" s="16" t="str">
        <f t="shared" si="373"/>
        <v/>
      </c>
      <c r="AE3973" s="16" t="str">
        <f t="shared" si="374"/>
        <v/>
      </c>
      <c r="AF3973" s="16" t="str">
        <f t="shared" si="375"/>
        <v/>
      </c>
      <c r="AG3973" s="16" t="str">
        <f t="shared" si="376"/>
        <v/>
      </c>
      <c r="AH3973" s="16">
        <f t="shared" si="377"/>
        <v>4.0693095300603832E-2</v>
      </c>
      <c r="AI3973" s="17" t="str">
        <f>IF('Peer Comparison Tool'!$D$11="NR","",IF($C3973='Peer Comparison Tool'!$D$9,COUNT('ALLL &lt;50B Database'!$AI$1:AI3972)+1,""))</f>
        <v/>
      </c>
    </row>
    <row r="3974" spans="1:35" x14ac:dyDescent="0.25">
      <c r="A3974" t="s">
        <v>1214</v>
      </c>
      <c r="B3974">
        <v>498942</v>
      </c>
      <c r="C3974" s="5" t="s">
        <v>926</v>
      </c>
      <c r="D3974" s="5" t="s">
        <v>4390</v>
      </c>
      <c r="E3974" s="5" t="s">
        <v>4388</v>
      </c>
      <c r="F3974" s="2">
        <v>492</v>
      </c>
      <c r="G3974" s="2">
        <v>86182</v>
      </c>
      <c r="H3974" s="2">
        <v>51502</v>
      </c>
      <c r="I3974" s="2">
        <v>882</v>
      </c>
      <c r="J3974" s="2">
        <v>50620</v>
      </c>
      <c r="K3974" s="33">
        <v>9.7194784670090878E-3</v>
      </c>
      <c r="L3974" s="2">
        <v>476</v>
      </c>
      <c r="M3974" s="2">
        <v>75744</v>
      </c>
      <c r="N3974" s="2">
        <v>51911</v>
      </c>
      <c r="O3974" s="33">
        <v>9.1695401745294832E-3</v>
      </c>
      <c r="P3974" s="2">
        <v>484</v>
      </c>
      <c r="Q3974" s="2">
        <v>79876</v>
      </c>
      <c r="R3974" s="2">
        <v>50259</v>
      </c>
      <c r="S3974" s="35">
        <v>9.6301159991245347E-3</v>
      </c>
      <c r="T3974" t="s">
        <v>4388</v>
      </c>
      <c r="U3974" t="s">
        <v>4388</v>
      </c>
      <c r="V3974" s="5" t="s">
        <v>4390</v>
      </c>
      <c r="W3974" s="5">
        <v>0</v>
      </c>
      <c r="X3974" s="4">
        <v>8.9362467884553098E-5</v>
      </c>
      <c r="Y3974" s="6">
        <v>8</v>
      </c>
      <c r="Z3974" s="4">
        <v>4.6057582459505149E-4</v>
      </c>
      <c r="AA3974" s="5">
        <v>3878</v>
      </c>
      <c r="AC3974" s="16" t="str">
        <f t="shared" si="372"/>
        <v/>
      </c>
      <c r="AD3974" s="16" t="str">
        <f t="shared" si="373"/>
        <v/>
      </c>
      <c r="AE3974" s="16" t="str">
        <f t="shared" si="374"/>
        <v/>
      </c>
      <c r="AF3974" s="16" t="str">
        <f t="shared" si="375"/>
        <v/>
      </c>
      <c r="AG3974" s="16" t="str">
        <f t="shared" si="376"/>
        <v/>
      </c>
      <c r="AH3974" s="16">
        <f t="shared" si="377"/>
        <v>9.7194784670090878E-3</v>
      </c>
      <c r="AI3974" s="17" t="str">
        <f>IF('Peer Comparison Tool'!$D$11="NR","",IF($C3974='Peer Comparison Tool'!$D$9,COUNT('ALLL &lt;50B Database'!$AI$1:AI3973)+1,""))</f>
        <v/>
      </c>
    </row>
    <row r="3975" spans="1:35" x14ac:dyDescent="0.25">
      <c r="A3975" t="s">
        <v>3175</v>
      </c>
      <c r="B3975">
        <v>533227</v>
      </c>
      <c r="C3975" s="5" t="s">
        <v>3064</v>
      </c>
      <c r="D3975" s="5" t="s">
        <v>4390</v>
      </c>
      <c r="E3975" s="5" t="s">
        <v>4388</v>
      </c>
      <c r="F3975" s="2">
        <v>452</v>
      </c>
      <c r="G3975" s="2">
        <v>86024</v>
      </c>
      <c r="H3975" s="2">
        <v>64403</v>
      </c>
      <c r="I3975" s="2">
        <v>3358</v>
      </c>
      <c r="J3975" s="2">
        <v>61045</v>
      </c>
      <c r="K3975" s="33">
        <v>7.4043738225898926E-3</v>
      </c>
      <c r="L3975" s="2">
        <v>451</v>
      </c>
      <c r="M3975" s="2">
        <v>82897</v>
      </c>
      <c r="N3975" s="2">
        <v>57202</v>
      </c>
      <c r="O3975" s="33">
        <v>7.8843397084018049E-3</v>
      </c>
      <c r="P3975" s="2">
        <v>451</v>
      </c>
      <c r="Q3975" s="2">
        <v>81184</v>
      </c>
      <c r="R3975" s="2">
        <v>60193</v>
      </c>
      <c r="S3975" s="35">
        <v>7.4925655807153652E-3</v>
      </c>
      <c r="T3975" t="s">
        <v>4388</v>
      </c>
      <c r="U3975" t="s">
        <v>4388</v>
      </c>
      <c r="V3975" s="5" t="s">
        <v>4390</v>
      </c>
      <c r="W3975" s="5">
        <v>0</v>
      </c>
      <c r="X3975" s="4">
        <v>-8.8191758125472607E-5</v>
      </c>
      <c r="Y3975" s="6">
        <v>1</v>
      </c>
      <c r="Z3975" s="4">
        <v>-3.9177412768643966E-4</v>
      </c>
      <c r="AA3975" s="5">
        <v>4398</v>
      </c>
      <c r="AC3975" s="16" t="str">
        <f t="shared" si="372"/>
        <v/>
      </c>
      <c r="AD3975" s="16" t="str">
        <f t="shared" si="373"/>
        <v/>
      </c>
      <c r="AE3975" s="16" t="str">
        <f t="shared" si="374"/>
        <v/>
      </c>
      <c r="AF3975" s="16" t="str">
        <f t="shared" si="375"/>
        <v/>
      </c>
      <c r="AG3975" s="16" t="str">
        <f t="shared" si="376"/>
        <v/>
      </c>
      <c r="AH3975" s="16">
        <f t="shared" si="377"/>
        <v>7.4043738225898926E-3</v>
      </c>
      <c r="AI3975" s="17" t="str">
        <f>IF('Peer Comparison Tool'!$D$11="NR","",IF($C3975='Peer Comparison Tool'!$D$9,COUNT('ALLL &lt;50B Database'!$AI$1:AI3974)+1,""))</f>
        <v/>
      </c>
    </row>
    <row r="3976" spans="1:35" x14ac:dyDescent="0.25">
      <c r="A3976" t="s">
        <v>335</v>
      </c>
      <c r="B3976">
        <v>50461</v>
      </c>
      <c r="C3976" s="5" t="s">
        <v>207</v>
      </c>
      <c r="D3976" s="5" t="s">
        <v>4387</v>
      </c>
      <c r="E3976" s="5" t="s">
        <v>4388</v>
      </c>
      <c r="F3976" s="2">
        <v>4188</v>
      </c>
      <c r="G3976" s="2">
        <v>85921</v>
      </c>
      <c r="H3976" s="2">
        <v>62771</v>
      </c>
      <c r="I3976" s="2">
        <v>2470</v>
      </c>
      <c r="J3976" s="2">
        <v>60301</v>
      </c>
      <c r="K3976" s="33">
        <v>6.9451584550836637E-2</v>
      </c>
      <c r="L3976" s="2">
        <v>4188</v>
      </c>
      <c r="M3976" s="2">
        <v>77392</v>
      </c>
      <c r="N3976" s="2">
        <v>55337</v>
      </c>
      <c r="O3976" s="33">
        <v>7.5681731933426102E-2</v>
      </c>
      <c r="P3976" s="2">
        <v>4188</v>
      </c>
      <c r="Q3976" s="2">
        <v>80748</v>
      </c>
      <c r="R3976" s="2">
        <v>56379</v>
      </c>
      <c r="S3976" s="35">
        <v>7.4282977704464431E-2</v>
      </c>
      <c r="T3976" t="s">
        <v>4388</v>
      </c>
      <c r="U3976" t="s">
        <v>4388</v>
      </c>
      <c r="V3976" s="5" t="s">
        <v>4387</v>
      </c>
      <c r="W3976" s="5">
        <v>0</v>
      </c>
      <c r="X3976" s="4">
        <v>-4.8313931536277943E-3</v>
      </c>
      <c r="Y3976" s="6">
        <v>0</v>
      </c>
      <c r="Z3976" s="4">
        <v>-1.3987542289616711E-3</v>
      </c>
      <c r="AA3976" s="5">
        <v>20</v>
      </c>
      <c r="AC3976" s="16" t="str">
        <f t="shared" si="372"/>
        <v/>
      </c>
      <c r="AD3976" s="16" t="str">
        <f t="shared" si="373"/>
        <v/>
      </c>
      <c r="AE3976" s="16" t="str">
        <f t="shared" si="374"/>
        <v/>
      </c>
      <c r="AF3976" s="16" t="str">
        <f t="shared" si="375"/>
        <v/>
      </c>
      <c r="AG3976" s="16" t="str">
        <f t="shared" si="376"/>
        <v/>
      </c>
      <c r="AH3976" s="16">
        <f t="shared" si="377"/>
        <v>6.9451584550836637E-2</v>
      </c>
      <c r="AI3976" s="17" t="str">
        <f>IF('Peer Comparison Tool'!$D$11="NR","",IF($C3976='Peer Comparison Tool'!$D$9,COUNT('ALLL &lt;50B Database'!$AI$1:AI3975)+1,""))</f>
        <v/>
      </c>
    </row>
    <row r="3977" spans="1:35" x14ac:dyDescent="0.25">
      <c r="A3977" t="s">
        <v>2215</v>
      </c>
      <c r="B3977">
        <v>338851</v>
      </c>
      <c r="C3977" s="5" t="s">
        <v>2041</v>
      </c>
      <c r="D3977" s="5" t="s">
        <v>4387</v>
      </c>
      <c r="E3977" s="5" t="s">
        <v>4388</v>
      </c>
      <c r="F3977" s="2">
        <v>315</v>
      </c>
      <c r="G3977" s="2">
        <v>85891</v>
      </c>
      <c r="H3977" s="2">
        <v>47998</v>
      </c>
      <c r="I3977" s="2">
        <v>6309</v>
      </c>
      <c r="J3977" s="2">
        <v>41689</v>
      </c>
      <c r="K3977" s="33">
        <v>7.5559500107942141E-3</v>
      </c>
      <c r="L3977" s="2">
        <v>312</v>
      </c>
      <c r="M3977" s="2">
        <v>77071</v>
      </c>
      <c r="N3977" s="2">
        <v>40779</v>
      </c>
      <c r="O3977" s="33">
        <v>7.6509968366070772E-3</v>
      </c>
      <c r="P3977" s="2">
        <v>313</v>
      </c>
      <c r="Q3977" s="2">
        <v>75967</v>
      </c>
      <c r="R3977" s="2">
        <v>41828</v>
      </c>
      <c r="S3977" s="35">
        <v>7.4830257243951419E-3</v>
      </c>
      <c r="T3977" t="s">
        <v>4388</v>
      </c>
      <c r="U3977" t="s">
        <v>4388</v>
      </c>
      <c r="V3977" s="5" t="s">
        <v>4387</v>
      </c>
      <c r="W3977" s="5">
        <v>0</v>
      </c>
      <c r="X3977" s="4">
        <v>7.2924286399072245E-5</v>
      </c>
      <c r="Y3977" s="6">
        <v>2</v>
      </c>
      <c r="Z3977" s="4">
        <v>-1.6797111221193532E-4</v>
      </c>
      <c r="AA3977" s="5">
        <v>4373</v>
      </c>
      <c r="AC3977" s="16" t="str">
        <f t="shared" si="372"/>
        <v/>
      </c>
      <c r="AD3977" s="16" t="str">
        <f t="shared" si="373"/>
        <v/>
      </c>
      <c r="AE3977" s="16" t="str">
        <f t="shared" si="374"/>
        <v/>
      </c>
      <c r="AF3977" s="16" t="str">
        <f t="shared" si="375"/>
        <v/>
      </c>
      <c r="AG3977" s="16" t="str">
        <f t="shared" si="376"/>
        <v/>
      </c>
      <c r="AH3977" s="16">
        <f t="shared" si="377"/>
        <v>7.5559500107942141E-3</v>
      </c>
      <c r="AI3977" s="17" t="str">
        <f>IF('Peer Comparison Tool'!$D$11="NR","",IF($C3977='Peer Comparison Tool'!$D$9,COUNT('ALLL &lt;50B Database'!$AI$1:AI3976)+1,""))</f>
        <v/>
      </c>
    </row>
    <row r="3978" spans="1:35" x14ac:dyDescent="0.25">
      <c r="A3978" t="s">
        <v>1780</v>
      </c>
      <c r="B3978">
        <v>675855</v>
      </c>
      <c r="C3978" s="5" t="s">
        <v>1695</v>
      </c>
      <c r="D3978" s="5" t="s">
        <v>4390</v>
      </c>
      <c r="E3978" s="5" t="s">
        <v>4388</v>
      </c>
      <c r="F3978" s="2">
        <v>300</v>
      </c>
      <c r="G3978" s="2">
        <v>85818</v>
      </c>
      <c r="H3978" s="2">
        <v>42334</v>
      </c>
      <c r="I3978" s="2">
        <v>1945</v>
      </c>
      <c r="J3978" s="2">
        <v>40389</v>
      </c>
      <c r="K3978" s="33">
        <v>7.4277649855158581E-3</v>
      </c>
      <c r="L3978" s="2">
        <v>286</v>
      </c>
      <c r="M3978" s="2">
        <v>74975</v>
      </c>
      <c r="N3978" s="2">
        <v>40482</v>
      </c>
      <c r="O3978" s="33">
        <v>7.064868336544637E-3</v>
      </c>
      <c r="P3978" s="2">
        <v>293</v>
      </c>
      <c r="Q3978" s="2">
        <v>81971</v>
      </c>
      <c r="R3978" s="2">
        <v>39753</v>
      </c>
      <c r="S3978" s="35">
        <v>7.3705129172641059E-3</v>
      </c>
      <c r="T3978" t="s">
        <v>4388</v>
      </c>
      <c r="U3978" t="s">
        <v>4388</v>
      </c>
      <c r="V3978" s="5" t="s">
        <v>4390</v>
      </c>
      <c r="W3978" s="5">
        <v>0</v>
      </c>
      <c r="X3978" s="4">
        <v>5.7252068251752164E-5</v>
      </c>
      <c r="Y3978" s="6">
        <v>7</v>
      </c>
      <c r="Z3978" s="4">
        <v>3.0564458071946892E-4</v>
      </c>
      <c r="AA3978" s="5">
        <v>4393</v>
      </c>
      <c r="AC3978" s="16" t="str">
        <f t="shared" si="372"/>
        <v/>
      </c>
      <c r="AD3978" s="16" t="str">
        <f t="shared" si="373"/>
        <v/>
      </c>
      <c r="AE3978" s="16" t="str">
        <f t="shared" si="374"/>
        <v/>
      </c>
      <c r="AF3978" s="16" t="str">
        <f t="shared" si="375"/>
        <v/>
      </c>
      <c r="AG3978" s="16" t="str">
        <f t="shared" si="376"/>
        <v/>
      </c>
      <c r="AH3978" s="16">
        <f t="shared" si="377"/>
        <v>7.4277649855158581E-3</v>
      </c>
      <c r="AI3978" s="17" t="str">
        <f>IF('Peer Comparison Tool'!$D$11="NR","",IF($C3978='Peer Comparison Tool'!$D$9,COUNT('ALLL &lt;50B Database'!$AI$1:AI3977)+1,""))</f>
        <v/>
      </c>
    </row>
    <row r="3979" spans="1:35" x14ac:dyDescent="0.25">
      <c r="A3979" t="s">
        <v>2688</v>
      </c>
      <c r="B3979">
        <v>667551</v>
      </c>
      <c r="C3979" s="5" t="s">
        <v>2642</v>
      </c>
      <c r="D3979" s="5" t="s">
        <v>4390</v>
      </c>
      <c r="E3979" s="5" t="s">
        <v>4388</v>
      </c>
      <c r="F3979" s="2">
        <v>724</v>
      </c>
      <c r="G3979" s="2">
        <v>85798</v>
      </c>
      <c r="H3979" s="2">
        <v>44180</v>
      </c>
      <c r="I3979" s="2">
        <v>3008</v>
      </c>
      <c r="J3979" s="2">
        <v>41172</v>
      </c>
      <c r="K3979" s="33">
        <v>1.7584766346060429E-2</v>
      </c>
      <c r="L3979" s="2">
        <v>718</v>
      </c>
      <c r="M3979" s="2">
        <v>77474</v>
      </c>
      <c r="N3979" s="2">
        <v>42949</v>
      </c>
      <c r="O3979" s="33">
        <v>1.6717502153717201E-2</v>
      </c>
      <c r="P3979" s="2">
        <v>718</v>
      </c>
      <c r="Q3979" s="2">
        <v>80509</v>
      </c>
      <c r="R3979" s="2">
        <v>41666</v>
      </c>
      <c r="S3979" s="35">
        <v>1.7232275716411463E-2</v>
      </c>
      <c r="T3979" t="s">
        <v>4388</v>
      </c>
      <c r="U3979" t="s">
        <v>4388</v>
      </c>
      <c r="V3979" s="5" t="s">
        <v>4390</v>
      </c>
      <c r="W3979" s="5">
        <v>0</v>
      </c>
      <c r="X3979" s="4">
        <v>3.5249062964896535E-4</v>
      </c>
      <c r="Y3979" s="6">
        <v>6</v>
      </c>
      <c r="Z3979" s="4">
        <v>5.1477356269426233E-4</v>
      </c>
      <c r="AA3979" s="5">
        <v>924</v>
      </c>
      <c r="AC3979" s="16" t="str">
        <f t="shared" si="372"/>
        <v/>
      </c>
      <c r="AD3979" s="16" t="str">
        <f t="shared" si="373"/>
        <v/>
      </c>
      <c r="AE3979" s="16" t="str">
        <f t="shared" si="374"/>
        <v/>
      </c>
      <c r="AF3979" s="16" t="str">
        <f t="shared" si="375"/>
        <v/>
      </c>
      <c r="AG3979" s="16" t="str">
        <f t="shared" si="376"/>
        <v/>
      </c>
      <c r="AH3979" s="16">
        <f t="shared" si="377"/>
        <v>1.7584766346060429E-2</v>
      </c>
      <c r="AI3979" s="17" t="str">
        <f>IF('Peer Comparison Tool'!$D$11="NR","",IF($C3979='Peer Comparison Tool'!$D$9,COUNT('ALLL &lt;50B Database'!$AI$1:AI3978)+1,""))</f>
        <v/>
      </c>
    </row>
    <row r="3980" spans="1:35" x14ac:dyDescent="0.25">
      <c r="A3980" t="s">
        <v>2686</v>
      </c>
      <c r="B3980">
        <v>997557</v>
      </c>
      <c r="C3980" s="5" t="s">
        <v>2642</v>
      </c>
      <c r="D3980" s="5" t="s">
        <v>4387</v>
      </c>
      <c r="E3980" s="5" t="s">
        <v>4388</v>
      </c>
      <c r="F3980" s="2">
        <v>396</v>
      </c>
      <c r="G3980" s="2">
        <v>85740</v>
      </c>
      <c r="H3980" s="2">
        <v>27732</v>
      </c>
      <c r="I3980" s="2">
        <v>929</v>
      </c>
      <c r="J3980" s="2">
        <v>26803</v>
      </c>
      <c r="K3980" s="33">
        <v>1.477446554490169E-2</v>
      </c>
      <c r="L3980" s="2">
        <v>399</v>
      </c>
      <c r="M3980" s="2">
        <v>82346</v>
      </c>
      <c r="N3980" s="2">
        <v>28672</v>
      </c>
      <c r="O3980" s="33">
        <v>1.3916015625E-2</v>
      </c>
      <c r="P3980" s="2">
        <v>396</v>
      </c>
      <c r="Q3980" s="2">
        <v>83192</v>
      </c>
      <c r="R3980" s="2">
        <v>25828</v>
      </c>
      <c r="S3980" s="35">
        <v>1.5332197614991482E-2</v>
      </c>
      <c r="T3980" t="s">
        <v>4388</v>
      </c>
      <c r="U3980" t="s">
        <v>4388</v>
      </c>
      <c r="V3980" s="5" t="s">
        <v>4387</v>
      </c>
      <c r="W3980" s="5">
        <v>0</v>
      </c>
      <c r="X3980" s="4">
        <v>-5.5773207008979163E-4</v>
      </c>
      <c r="Y3980" s="6">
        <v>0</v>
      </c>
      <c r="Z3980" s="4">
        <v>1.4161819899914819E-3</v>
      </c>
      <c r="AA3980" s="5">
        <v>1677</v>
      </c>
      <c r="AC3980" s="16" t="str">
        <f t="shared" si="372"/>
        <v/>
      </c>
      <c r="AD3980" s="16" t="str">
        <f t="shared" si="373"/>
        <v/>
      </c>
      <c r="AE3980" s="16" t="str">
        <f t="shared" si="374"/>
        <v/>
      </c>
      <c r="AF3980" s="16" t="str">
        <f t="shared" si="375"/>
        <v/>
      </c>
      <c r="AG3980" s="16" t="str">
        <f t="shared" si="376"/>
        <v/>
      </c>
      <c r="AH3980" s="16">
        <f t="shared" si="377"/>
        <v>1.477446554490169E-2</v>
      </c>
      <c r="AI3980" s="17" t="str">
        <f>IF('Peer Comparison Tool'!$D$11="NR","",IF($C3980='Peer Comparison Tool'!$D$9,COUNT('ALLL &lt;50B Database'!$AI$1:AI3979)+1,""))</f>
        <v/>
      </c>
    </row>
    <row r="3981" spans="1:35" x14ac:dyDescent="0.25">
      <c r="A3981" t="s">
        <v>871</v>
      </c>
      <c r="B3981">
        <v>598543</v>
      </c>
      <c r="C3981" s="5" t="s">
        <v>716</v>
      </c>
      <c r="D3981" s="5" t="s">
        <v>4390</v>
      </c>
      <c r="E3981" s="5" t="s">
        <v>4388</v>
      </c>
      <c r="F3981" s="2">
        <v>748</v>
      </c>
      <c r="G3981" s="2">
        <v>85727</v>
      </c>
      <c r="H3981" s="2">
        <v>65394</v>
      </c>
      <c r="I3981" s="2">
        <v>6030</v>
      </c>
      <c r="J3981" s="2">
        <v>59364</v>
      </c>
      <c r="K3981" s="33">
        <v>1.2600229095074456E-2</v>
      </c>
      <c r="L3981" s="2">
        <v>781</v>
      </c>
      <c r="M3981" s="2">
        <v>79348</v>
      </c>
      <c r="N3981" s="2">
        <v>64626</v>
      </c>
      <c r="O3981" s="33">
        <v>1.2084919382291956E-2</v>
      </c>
      <c r="P3981" s="2">
        <v>779</v>
      </c>
      <c r="Q3981" s="2">
        <v>82489</v>
      </c>
      <c r="R3981" s="2">
        <v>60117</v>
      </c>
      <c r="S3981" s="35">
        <v>1.2958065106375901E-2</v>
      </c>
      <c r="T3981" t="s">
        <v>4388</v>
      </c>
      <c r="U3981" t="s">
        <v>4388</v>
      </c>
      <c r="V3981" s="5" t="s">
        <v>4390</v>
      </c>
      <c r="W3981" s="5">
        <v>0</v>
      </c>
      <c r="X3981" s="4">
        <v>-3.5783601130144442E-4</v>
      </c>
      <c r="Y3981" s="6">
        <v>-31</v>
      </c>
      <c r="Z3981" s="4">
        <v>8.7314572408394436E-4</v>
      </c>
      <c r="AA3981" s="5">
        <v>2648</v>
      </c>
      <c r="AC3981" s="16" t="str">
        <f t="shared" si="372"/>
        <v/>
      </c>
      <c r="AD3981" s="16" t="str">
        <f t="shared" si="373"/>
        <v/>
      </c>
      <c r="AE3981" s="16" t="str">
        <f t="shared" si="374"/>
        <v/>
      </c>
      <c r="AF3981" s="16" t="str">
        <f t="shared" si="375"/>
        <v/>
      </c>
      <c r="AG3981" s="16" t="str">
        <f t="shared" si="376"/>
        <v/>
      </c>
      <c r="AH3981" s="16">
        <f t="shared" si="377"/>
        <v>1.2600229095074456E-2</v>
      </c>
      <c r="AI3981" s="17" t="str">
        <f>IF('Peer Comparison Tool'!$D$11="NR","",IF($C3981='Peer Comparison Tool'!$D$9,COUNT('ALLL &lt;50B Database'!$AI$1:AI3980)+1,""))</f>
        <v/>
      </c>
    </row>
    <row r="3982" spans="1:35" x14ac:dyDescent="0.25">
      <c r="A3982" t="s">
        <v>1437</v>
      </c>
      <c r="B3982">
        <v>660066</v>
      </c>
      <c r="C3982" s="5" t="s">
        <v>3704</v>
      </c>
      <c r="D3982" s="5" t="s">
        <v>4390</v>
      </c>
      <c r="E3982" s="5" t="s">
        <v>4388</v>
      </c>
      <c r="F3982" s="2">
        <v>112</v>
      </c>
      <c r="G3982" s="2">
        <v>85491</v>
      </c>
      <c r="H3982" s="2">
        <v>36558</v>
      </c>
      <c r="I3982" s="2">
        <v>0</v>
      </c>
      <c r="J3982" s="2">
        <v>36558</v>
      </c>
      <c r="K3982" s="33">
        <v>3.0636249247770666E-3</v>
      </c>
      <c r="L3982" s="2">
        <v>114</v>
      </c>
      <c r="M3982" s="2">
        <v>83116</v>
      </c>
      <c r="N3982" s="2">
        <v>37269</v>
      </c>
      <c r="O3982" s="33">
        <v>3.0588424696128148E-3</v>
      </c>
      <c r="P3982" s="2">
        <v>112</v>
      </c>
      <c r="Q3982" s="2">
        <v>78306</v>
      </c>
      <c r="R3982" s="2">
        <v>36585</v>
      </c>
      <c r="S3982" s="35">
        <v>3.0613639469728032E-3</v>
      </c>
      <c r="T3982" t="s">
        <v>4388</v>
      </c>
      <c r="U3982" t="s">
        <v>4388</v>
      </c>
      <c r="V3982" s="5" t="s">
        <v>4390</v>
      </c>
      <c r="W3982" s="5">
        <v>0</v>
      </c>
      <c r="X3982" s="4">
        <v>2.2609778042633616E-6</v>
      </c>
      <c r="Y3982" s="6">
        <v>0</v>
      </c>
      <c r="Z3982" s="4">
        <v>2.5214773599884638E-6</v>
      </c>
      <c r="AA3982" s="5">
        <v>4743</v>
      </c>
      <c r="AC3982" s="16" t="str">
        <f t="shared" si="372"/>
        <v/>
      </c>
      <c r="AD3982" s="16" t="str">
        <f t="shared" si="373"/>
        <v/>
      </c>
      <c r="AE3982" s="16" t="str">
        <f t="shared" si="374"/>
        <v/>
      </c>
      <c r="AF3982" s="16" t="str">
        <f t="shared" si="375"/>
        <v/>
      </c>
      <c r="AG3982" s="16" t="str">
        <f t="shared" si="376"/>
        <v/>
      </c>
      <c r="AH3982" s="16">
        <f t="shared" si="377"/>
        <v>3.0636249247770666E-3</v>
      </c>
      <c r="AI3982" s="17" t="str">
        <f>IF('Peer Comparison Tool'!$D$11="NR","",IF($C3982='Peer Comparison Tool'!$D$9,COUNT('ALLL &lt;50B Database'!$AI$1:AI3981)+1,""))</f>
        <v/>
      </c>
    </row>
    <row r="3983" spans="1:35" x14ac:dyDescent="0.25">
      <c r="A3983" t="s">
        <v>1781</v>
      </c>
      <c r="B3983">
        <v>271136</v>
      </c>
      <c r="C3983" s="5" t="s">
        <v>1695</v>
      </c>
      <c r="D3983" s="5" t="s">
        <v>4390</v>
      </c>
      <c r="E3983" s="5" t="s">
        <v>4388</v>
      </c>
      <c r="F3983" s="2">
        <v>1800</v>
      </c>
      <c r="G3983" s="2">
        <v>85462</v>
      </c>
      <c r="H3983" s="2">
        <v>45494</v>
      </c>
      <c r="I3983" s="2">
        <v>0</v>
      </c>
      <c r="J3983" s="2">
        <v>45494</v>
      </c>
      <c r="K3983" s="33">
        <v>3.9565657009715566E-2</v>
      </c>
      <c r="L3983" s="2">
        <v>1800</v>
      </c>
      <c r="M3983" s="2">
        <v>78438</v>
      </c>
      <c r="N3983" s="2">
        <v>47061</v>
      </c>
      <c r="O3983" s="33">
        <v>3.8248231019315355E-2</v>
      </c>
      <c r="P3983" s="2">
        <v>1800</v>
      </c>
      <c r="Q3983" s="2">
        <v>78587</v>
      </c>
      <c r="R3983" s="2">
        <v>46334</v>
      </c>
      <c r="S3983" s="35">
        <v>3.8848361894073466E-2</v>
      </c>
      <c r="T3983" t="s">
        <v>4388</v>
      </c>
      <c r="U3983" t="s">
        <v>4388</v>
      </c>
      <c r="V3983" s="5" t="s">
        <v>4390</v>
      </c>
      <c r="W3983" s="5">
        <v>0</v>
      </c>
      <c r="X3983" s="4">
        <v>7.172951156420998E-4</v>
      </c>
      <c r="Y3983" s="6">
        <v>0</v>
      </c>
      <c r="Z3983" s="4">
        <v>6.001308747581105E-4</v>
      </c>
      <c r="AA3983" s="5">
        <v>72</v>
      </c>
      <c r="AC3983" s="16" t="str">
        <f t="shared" si="372"/>
        <v/>
      </c>
      <c r="AD3983" s="16" t="str">
        <f t="shared" si="373"/>
        <v/>
      </c>
      <c r="AE3983" s="16" t="str">
        <f t="shared" si="374"/>
        <v/>
      </c>
      <c r="AF3983" s="16" t="str">
        <f t="shared" si="375"/>
        <v/>
      </c>
      <c r="AG3983" s="16" t="str">
        <f t="shared" si="376"/>
        <v/>
      </c>
      <c r="AH3983" s="16">
        <f t="shared" si="377"/>
        <v>3.9565657009715566E-2</v>
      </c>
      <c r="AI3983" s="17" t="str">
        <f>IF('Peer Comparison Tool'!$D$11="NR","",IF($C3983='Peer Comparison Tool'!$D$9,COUNT('ALLL &lt;50B Database'!$AI$1:AI3982)+1,""))</f>
        <v/>
      </c>
    </row>
    <row r="3984" spans="1:35" x14ac:dyDescent="0.25">
      <c r="A3984" t="s">
        <v>2483</v>
      </c>
      <c r="B3984">
        <v>203052</v>
      </c>
      <c r="C3984" s="5" t="s">
        <v>2299</v>
      </c>
      <c r="D3984" s="5" t="s">
        <v>4387</v>
      </c>
      <c r="E3984" s="5" t="s">
        <v>4388</v>
      </c>
      <c r="F3984" s="2">
        <v>755</v>
      </c>
      <c r="G3984" s="2">
        <v>85454</v>
      </c>
      <c r="H3984" s="2">
        <v>48778</v>
      </c>
      <c r="I3984" s="2">
        <v>0</v>
      </c>
      <c r="J3984" s="2">
        <v>48778</v>
      </c>
      <c r="K3984" s="33">
        <v>1.5478289392759031E-2</v>
      </c>
      <c r="L3984" s="2">
        <v>770</v>
      </c>
      <c r="M3984" s="2">
        <v>83698</v>
      </c>
      <c r="N3984" s="2">
        <v>46714</v>
      </c>
      <c r="O3984" s="33">
        <v>1.6483281243310357E-2</v>
      </c>
      <c r="P3984" s="2">
        <v>753</v>
      </c>
      <c r="Q3984" s="2">
        <v>83545</v>
      </c>
      <c r="R3984" s="2">
        <v>47859</v>
      </c>
      <c r="S3984" s="35">
        <v>1.5733717796025826E-2</v>
      </c>
      <c r="T3984" t="s">
        <v>4388</v>
      </c>
      <c r="U3984" t="s">
        <v>4388</v>
      </c>
      <c r="V3984" s="5" t="s">
        <v>4387</v>
      </c>
      <c r="W3984" s="5">
        <v>0</v>
      </c>
      <c r="X3984" s="4">
        <v>-2.5542840326679521E-4</v>
      </c>
      <c r="Y3984" s="6">
        <v>2</v>
      </c>
      <c r="Z3984" s="4">
        <v>-7.4956344728453056E-4</v>
      </c>
      <c r="AA3984" s="5">
        <v>1443</v>
      </c>
      <c r="AC3984" s="16" t="str">
        <f t="shared" si="372"/>
        <v/>
      </c>
      <c r="AD3984" s="16" t="str">
        <f t="shared" si="373"/>
        <v/>
      </c>
      <c r="AE3984" s="16" t="str">
        <f t="shared" si="374"/>
        <v/>
      </c>
      <c r="AF3984" s="16" t="str">
        <f t="shared" si="375"/>
        <v/>
      </c>
      <c r="AG3984" s="16" t="str">
        <f t="shared" si="376"/>
        <v/>
      </c>
      <c r="AH3984" s="16">
        <f t="shared" si="377"/>
        <v>1.5478289392759031E-2</v>
      </c>
      <c r="AI3984" s="17" t="str">
        <f>IF('Peer Comparison Tool'!$D$11="NR","",IF($C3984='Peer Comparison Tool'!$D$9,COUNT('ALLL &lt;50B Database'!$AI$1:AI3983)+1,""))</f>
        <v/>
      </c>
    </row>
    <row r="3985" spans="1:35" x14ac:dyDescent="0.25">
      <c r="A3985" t="s">
        <v>3553</v>
      </c>
      <c r="B3985">
        <v>513322</v>
      </c>
      <c r="C3985" s="5" t="s">
        <v>3516</v>
      </c>
      <c r="D3985" s="5" t="s">
        <v>4390</v>
      </c>
      <c r="E3985" s="5" t="s">
        <v>4388</v>
      </c>
      <c r="F3985" s="2">
        <v>315</v>
      </c>
      <c r="G3985" s="2">
        <v>85446</v>
      </c>
      <c r="H3985" s="2">
        <v>61647</v>
      </c>
      <c r="I3985" s="2">
        <v>10319</v>
      </c>
      <c r="J3985" s="2">
        <v>51328</v>
      </c>
      <c r="K3985" s="33">
        <v>6.1370012468827933E-3</v>
      </c>
      <c r="L3985" s="2">
        <v>278</v>
      </c>
      <c r="M3985" s="2">
        <v>68926</v>
      </c>
      <c r="N3985" s="2">
        <v>48777</v>
      </c>
      <c r="O3985" s="33">
        <v>5.6994075076367964E-3</v>
      </c>
      <c r="P3985" s="2">
        <v>290</v>
      </c>
      <c r="Q3985" s="2">
        <v>69907</v>
      </c>
      <c r="R3985" s="2">
        <v>51081</v>
      </c>
      <c r="S3985" s="35">
        <v>5.6772576887688178E-3</v>
      </c>
      <c r="T3985" t="s">
        <v>4388</v>
      </c>
      <c r="U3985" t="s">
        <v>4388</v>
      </c>
      <c r="V3985" s="5" t="s">
        <v>4390</v>
      </c>
      <c r="W3985" s="5">
        <v>0</v>
      </c>
      <c r="X3985" s="4">
        <v>4.5974355811397548E-4</v>
      </c>
      <c r="Y3985" s="6">
        <v>25</v>
      </c>
      <c r="Z3985" s="4">
        <v>-2.2149818867978587E-5</v>
      </c>
      <c r="AA3985" s="5">
        <v>4568</v>
      </c>
      <c r="AC3985" s="16" t="str">
        <f t="shared" si="372"/>
        <v/>
      </c>
      <c r="AD3985" s="16" t="str">
        <f t="shared" si="373"/>
        <v/>
      </c>
      <c r="AE3985" s="16" t="str">
        <f t="shared" si="374"/>
        <v/>
      </c>
      <c r="AF3985" s="16" t="str">
        <f t="shared" si="375"/>
        <v/>
      </c>
      <c r="AG3985" s="16" t="str">
        <f t="shared" si="376"/>
        <v/>
      </c>
      <c r="AH3985" s="16">
        <f t="shared" si="377"/>
        <v>6.1370012468827933E-3</v>
      </c>
      <c r="AI3985" s="17" t="str">
        <f>IF('Peer Comparison Tool'!$D$11="NR","",IF($C3985='Peer Comparison Tool'!$D$9,COUNT('ALLL &lt;50B Database'!$AI$1:AI3984)+1,""))</f>
        <v/>
      </c>
    </row>
    <row r="3986" spans="1:35" x14ac:dyDescent="0.25">
      <c r="A3986" t="s">
        <v>667</v>
      </c>
      <c r="B3986">
        <v>519445</v>
      </c>
      <c r="C3986" s="5" t="s">
        <v>1578</v>
      </c>
      <c r="D3986" s="5" t="s">
        <v>4390</v>
      </c>
      <c r="E3986" s="5" t="s">
        <v>4388</v>
      </c>
      <c r="F3986" s="2">
        <v>352</v>
      </c>
      <c r="G3986" s="2">
        <v>85437</v>
      </c>
      <c r="H3986" s="2">
        <v>62844</v>
      </c>
      <c r="I3986" s="2">
        <v>19867</v>
      </c>
      <c r="J3986" s="2">
        <v>42977</v>
      </c>
      <c r="K3986" s="33">
        <v>8.1904274379319165E-3</v>
      </c>
      <c r="L3986" s="2">
        <v>309</v>
      </c>
      <c r="M3986" s="2">
        <v>64566</v>
      </c>
      <c r="N3986" s="2">
        <v>36781</v>
      </c>
      <c r="O3986" s="33">
        <v>8.4010766428318975E-3</v>
      </c>
      <c r="P3986" s="2">
        <v>318</v>
      </c>
      <c r="Q3986" s="2">
        <v>67032</v>
      </c>
      <c r="R3986" s="2">
        <v>39166</v>
      </c>
      <c r="S3986" s="35">
        <v>8.1192871368023292E-3</v>
      </c>
      <c r="T3986" t="s">
        <v>4388</v>
      </c>
      <c r="U3986" t="s">
        <v>4388</v>
      </c>
      <c r="V3986" s="5" t="s">
        <v>4390</v>
      </c>
      <c r="W3986" s="5">
        <v>0</v>
      </c>
      <c r="X3986" s="4">
        <v>7.114030112958733E-5</v>
      </c>
      <c r="Y3986" s="6">
        <v>34</v>
      </c>
      <c r="Z3986" s="4">
        <v>-2.8178950602956825E-4</v>
      </c>
      <c r="AA3986" s="5">
        <v>4281</v>
      </c>
      <c r="AC3986" s="16" t="str">
        <f t="shared" si="372"/>
        <v/>
      </c>
      <c r="AD3986" s="16" t="str">
        <f t="shared" si="373"/>
        <v/>
      </c>
      <c r="AE3986" s="16" t="str">
        <f t="shared" si="374"/>
        <v/>
      </c>
      <c r="AF3986" s="16" t="str">
        <f t="shared" si="375"/>
        <v/>
      </c>
      <c r="AG3986" s="16" t="str">
        <f t="shared" si="376"/>
        <v/>
      </c>
      <c r="AH3986" s="16">
        <f t="shared" si="377"/>
        <v>8.1904274379319165E-3</v>
      </c>
      <c r="AI3986" s="17" t="str">
        <f>IF('Peer Comparison Tool'!$D$11="NR","",IF($C3986='Peer Comparison Tool'!$D$9,COUNT('ALLL &lt;50B Database'!$AI$1:AI3985)+1,""))</f>
        <v/>
      </c>
    </row>
    <row r="3987" spans="1:35" x14ac:dyDescent="0.25">
      <c r="A3987" t="s">
        <v>3324</v>
      </c>
      <c r="B3987">
        <v>310950</v>
      </c>
      <c r="C3987" s="5" t="s">
        <v>3209</v>
      </c>
      <c r="D3987" s="5" t="s">
        <v>4390</v>
      </c>
      <c r="E3987" s="5" t="s">
        <v>4388</v>
      </c>
      <c r="F3987" s="2">
        <v>757</v>
      </c>
      <c r="G3987" s="2">
        <v>85324</v>
      </c>
      <c r="H3987" s="2">
        <v>43585</v>
      </c>
      <c r="I3987" s="2">
        <v>65</v>
      </c>
      <c r="J3987" s="2">
        <v>43520</v>
      </c>
      <c r="K3987" s="33">
        <v>1.7394301470588236E-2</v>
      </c>
      <c r="L3987" s="2">
        <v>596</v>
      </c>
      <c r="M3987" s="2">
        <v>83951</v>
      </c>
      <c r="N3987" s="2">
        <v>47074</v>
      </c>
      <c r="O3987" s="33">
        <v>1.2660916854314483E-2</v>
      </c>
      <c r="P3987" s="2">
        <v>676</v>
      </c>
      <c r="Q3987" s="2">
        <v>84387</v>
      </c>
      <c r="R3987" s="2">
        <v>46348</v>
      </c>
      <c r="S3987" s="35">
        <v>1.4585311124536118E-2</v>
      </c>
      <c r="T3987" t="s">
        <v>4388</v>
      </c>
      <c r="U3987" t="s">
        <v>4388</v>
      </c>
      <c r="V3987" s="5" t="s">
        <v>4390</v>
      </c>
      <c r="W3987" s="5">
        <v>0</v>
      </c>
      <c r="X3987" s="4">
        <v>2.8089903460521183E-3</v>
      </c>
      <c r="Y3987" s="6">
        <v>81</v>
      </c>
      <c r="Z3987" s="4">
        <v>1.9243942702216344E-3</v>
      </c>
      <c r="AA3987" s="5">
        <v>956</v>
      </c>
      <c r="AC3987" s="16" t="str">
        <f t="shared" si="372"/>
        <v/>
      </c>
      <c r="AD3987" s="16" t="str">
        <f t="shared" si="373"/>
        <v/>
      </c>
      <c r="AE3987" s="16" t="str">
        <f t="shared" si="374"/>
        <v/>
      </c>
      <c r="AF3987" s="16" t="str">
        <f t="shared" si="375"/>
        <v/>
      </c>
      <c r="AG3987" s="16" t="str">
        <f t="shared" si="376"/>
        <v/>
      </c>
      <c r="AH3987" s="16">
        <f t="shared" si="377"/>
        <v>1.7394301470588236E-2</v>
      </c>
      <c r="AI3987" s="17" t="str">
        <f>IF('Peer Comparison Tool'!$D$11="NR","",IF($C3987='Peer Comparison Tool'!$D$9,COUNT('ALLL &lt;50B Database'!$AI$1:AI3986)+1,""))</f>
        <v/>
      </c>
    </row>
    <row r="3988" spans="1:35" x14ac:dyDescent="0.25">
      <c r="A3988" t="s">
        <v>671</v>
      </c>
      <c r="B3988">
        <v>998657</v>
      </c>
      <c r="C3988" s="5" t="s">
        <v>3209</v>
      </c>
      <c r="D3988" s="5" t="s">
        <v>4390</v>
      </c>
      <c r="E3988" s="5" t="s">
        <v>4388</v>
      </c>
      <c r="F3988" s="2">
        <v>1862</v>
      </c>
      <c r="G3988" s="2">
        <v>85289</v>
      </c>
      <c r="H3988" s="2">
        <v>56710</v>
      </c>
      <c r="I3988" s="2">
        <v>0</v>
      </c>
      <c r="J3988" s="2">
        <v>56710</v>
      </c>
      <c r="K3988" s="33">
        <v>3.283371539411039E-2</v>
      </c>
      <c r="L3988" s="2">
        <v>1796</v>
      </c>
      <c r="M3988" s="2">
        <v>89848</v>
      </c>
      <c r="N3988" s="2">
        <v>68184</v>
      </c>
      <c r="O3988" s="33">
        <v>2.6340490437639329E-2</v>
      </c>
      <c r="P3988" s="2">
        <v>1803</v>
      </c>
      <c r="Q3988" s="2">
        <v>86611</v>
      </c>
      <c r="R3988" s="2">
        <v>60373</v>
      </c>
      <c r="S3988" s="35">
        <v>2.9864343332284299E-2</v>
      </c>
      <c r="T3988" t="s">
        <v>4388</v>
      </c>
      <c r="U3988" t="s">
        <v>4388</v>
      </c>
      <c r="V3988" s="5" t="s">
        <v>4390</v>
      </c>
      <c r="W3988" s="5">
        <v>0</v>
      </c>
      <c r="X3988" s="4">
        <v>2.9693720618260908E-3</v>
      </c>
      <c r="Y3988" s="6">
        <v>59</v>
      </c>
      <c r="Z3988" s="4">
        <v>3.5238528946449701E-3</v>
      </c>
      <c r="AA3988" s="5">
        <v>113</v>
      </c>
      <c r="AC3988" s="16" t="str">
        <f t="shared" si="372"/>
        <v/>
      </c>
      <c r="AD3988" s="16" t="str">
        <f t="shared" si="373"/>
        <v/>
      </c>
      <c r="AE3988" s="16" t="str">
        <f t="shared" si="374"/>
        <v/>
      </c>
      <c r="AF3988" s="16" t="str">
        <f t="shared" si="375"/>
        <v/>
      </c>
      <c r="AG3988" s="16" t="str">
        <f t="shared" si="376"/>
        <v/>
      </c>
      <c r="AH3988" s="16">
        <f t="shared" si="377"/>
        <v>3.283371539411039E-2</v>
      </c>
      <c r="AI3988" s="17" t="str">
        <f>IF('Peer Comparison Tool'!$D$11="NR","",IF($C3988='Peer Comparison Tool'!$D$9,COUNT('ALLL &lt;50B Database'!$AI$1:AI3987)+1,""))</f>
        <v/>
      </c>
    </row>
    <row r="3989" spans="1:35" x14ac:dyDescent="0.25">
      <c r="A3989" t="s">
        <v>4382</v>
      </c>
      <c r="B3989">
        <v>78559</v>
      </c>
      <c r="C3989" s="5" t="s">
        <v>4362</v>
      </c>
      <c r="D3989" s="5" t="s">
        <v>4390</v>
      </c>
      <c r="E3989" s="5" t="s">
        <v>4388</v>
      </c>
      <c r="F3989" s="2">
        <v>1009</v>
      </c>
      <c r="G3989" s="2">
        <v>85286</v>
      </c>
      <c r="H3989" s="2">
        <v>53652</v>
      </c>
      <c r="I3989" s="2">
        <v>1580</v>
      </c>
      <c r="J3989" s="2">
        <v>52072</v>
      </c>
      <c r="K3989" s="33">
        <v>1.9377016438777078E-2</v>
      </c>
      <c r="L3989" s="2">
        <v>938</v>
      </c>
      <c r="M3989" s="2">
        <v>80146</v>
      </c>
      <c r="N3989" s="2">
        <v>52760</v>
      </c>
      <c r="O3989" s="33">
        <v>1.7778620166793026E-2</v>
      </c>
      <c r="P3989" s="2">
        <v>969</v>
      </c>
      <c r="Q3989" s="2">
        <v>85943</v>
      </c>
      <c r="R3989" s="2">
        <v>51860</v>
      </c>
      <c r="S3989" s="35">
        <v>1.8684920940994987E-2</v>
      </c>
      <c r="T3989" t="s">
        <v>4388</v>
      </c>
      <c r="U3989" t="s">
        <v>4388</v>
      </c>
      <c r="V3989" s="5" t="s">
        <v>4390</v>
      </c>
      <c r="W3989" s="5">
        <v>0</v>
      </c>
      <c r="X3989" s="4">
        <v>6.9209549778209006E-4</v>
      </c>
      <c r="Y3989" s="6">
        <v>40</v>
      </c>
      <c r="Z3989" s="4">
        <v>9.0630077420196173E-4</v>
      </c>
      <c r="AA3989" s="5">
        <v>627</v>
      </c>
      <c r="AC3989" s="16" t="str">
        <f t="shared" si="372"/>
        <v/>
      </c>
      <c r="AD3989" s="16" t="str">
        <f t="shared" si="373"/>
        <v/>
      </c>
      <c r="AE3989" s="16" t="str">
        <f t="shared" si="374"/>
        <v/>
      </c>
      <c r="AF3989" s="16" t="str">
        <f t="shared" si="375"/>
        <v/>
      </c>
      <c r="AG3989" s="16" t="str">
        <f t="shared" si="376"/>
        <v/>
      </c>
      <c r="AH3989" s="16">
        <f t="shared" si="377"/>
        <v>1.9377016438777078E-2</v>
      </c>
      <c r="AI3989" s="17" t="str">
        <f>IF('Peer Comparison Tool'!$D$11="NR","",IF($C3989='Peer Comparison Tool'!$D$9,COUNT('ALLL &lt;50B Database'!$AI$1:AI3988)+1,""))</f>
        <v/>
      </c>
    </row>
    <row r="3990" spans="1:35" x14ac:dyDescent="0.25">
      <c r="A3990" t="s">
        <v>2486</v>
      </c>
      <c r="B3990">
        <v>772754</v>
      </c>
      <c r="C3990" s="5" t="s">
        <v>2299</v>
      </c>
      <c r="D3990" s="5" t="s">
        <v>4390</v>
      </c>
      <c r="E3990" s="5" t="s">
        <v>4388</v>
      </c>
      <c r="F3990" s="2">
        <v>577</v>
      </c>
      <c r="G3990" s="2">
        <v>85226</v>
      </c>
      <c r="H3990" s="2">
        <v>51210</v>
      </c>
      <c r="I3990" s="2">
        <v>1911</v>
      </c>
      <c r="J3990" s="2">
        <v>49299</v>
      </c>
      <c r="K3990" s="33">
        <v>1.1704091360879531E-2</v>
      </c>
      <c r="L3990" s="2">
        <v>609</v>
      </c>
      <c r="M3990" s="2">
        <v>74600</v>
      </c>
      <c r="N3990" s="2">
        <v>50459</v>
      </c>
      <c r="O3990" s="33">
        <v>1.2069204700846232E-2</v>
      </c>
      <c r="P3990" s="2">
        <v>610</v>
      </c>
      <c r="Q3990" s="2">
        <v>77420</v>
      </c>
      <c r="R3990" s="2">
        <v>50243</v>
      </c>
      <c r="S3990" s="35">
        <v>1.2140994765439962E-2</v>
      </c>
      <c r="T3990" t="s">
        <v>4388</v>
      </c>
      <c r="U3990" t="s">
        <v>4388</v>
      </c>
      <c r="V3990" s="5" t="s">
        <v>4390</v>
      </c>
      <c r="W3990" s="5">
        <v>0</v>
      </c>
      <c r="X3990" s="4">
        <v>-4.3690340456043093E-4</v>
      </c>
      <c r="Y3990" s="6">
        <v>-33</v>
      </c>
      <c r="Z3990" s="4">
        <v>7.1790064593730066E-5</v>
      </c>
      <c r="AA3990" s="5">
        <v>3066</v>
      </c>
      <c r="AC3990" s="16" t="str">
        <f t="shared" si="372"/>
        <v/>
      </c>
      <c r="AD3990" s="16" t="str">
        <f t="shared" si="373"/>
        <v/>
      </c>
      <c r="AE3990" s="16" t="str">
        <f t="shared" si="374"/>
        <v/>
      </c>
      <c r="AF3990" s="16" t="str">
        <f t="shared" si="375"/>
        <v/>
      </c>
      <c r="AG3990" s="16" t="str">
        <f t="shared" si="376"/>
        <v/>
      </c>
      <c r="AH3990" s="16">
        <f t="shared" si="377"/>
        <v>1.1704091360879531E-2</v>
      </c>
      <c r="AI3990" s="17" t="str">
        <f>IF('Peer Comparison Tool'!$D$11="NR","",IF($C3990='Peer Comparison Tool'!$D$9,COUNT('ALLL &lt;50B Database'!$AI$1:AI3989)+1,""))</f>
        <v/>
      </c>
    </row>
    <row r="3991" spans="1:35" x14ac:dyDescent="0.25">
      <c r="A3991" t="s">
        <v>156</v>
      </c>
      <c r="B3991">
        <v>575133</v>
      </c>
      <c r="C3991" s="5" t="s">
        <v>561</v>
      </c>
      <c r="D3991" s="5" t="s">
        <v>4390</v>
      </c>
      <c r="E3991" s="5" t="s">
        <v>4388</v>
      </c>
      <c r="F3991" s="2">
        <v>234</v>
      </c>
      <c r="G3991" s="2">
        <v>85205</v>
      </c>
      <c r="H3991" s="2">
        <v>41553</v>
      </c>
      <c r="I3991" s="2">
        <v>0</v>
      </c>
      <c r="J3991" s="2">
        <v>41553</v>
      </c>
      <c r="K3991" s="33">
        <v>5.6313623565085553E-3</v>
      </c>
      <c r="L3991" s="2">
        <v>229</v>
      </c>
      <c r="M3991" s="2">
        <v>75899</v>
      </c>
      <c r="N3991" s="2">
        <v>43838</v>
      </c>
      <c r="O3991" s="33">
        <v>5.2237784570463982E-3</v>
      </c>
      <c r="P3991" s="2">
        <v>229</v>
      </c>
      <c r="Q3991" s="2">
        <v>79267</v>
      </c>
      <c r="R3991" s="2">
        <v>43652</v>
      </c>
      <c r="S3991" s="35">
        <v>5.2460368368001465E-3</v>
      </c>
      <c r="T3991" t="s">
        <v>4388</v>
      </c>
      <c r="U3991" t="s">
        <v>4388</v>
      </c>
      <c r="V3991" s="5" t="s">
        <v>4390</v>
      </c>
      <c r="W3991" s="5">
        <v>0</v>
      </c>
      <c r="X3991" s="4">
        <v>3.8532551970840885E-4</v>
      </c>
      <c r="Y3991" s="6">
        <v>5</v>
      </c>
      <c r="Z3991" s="4">
        <v>2.2258379753748239E-5</v>
      </c>
      <c r="AA3991" s="5">
        <v>4615</v>
      </c>
      <c r="AC3991" s="16" t="str">
        <f t="shared" si="372"/>
        <v/>
      </c>
      <c r="AD3991" s="16" t="str">
        <f t="shared" si="373"/>
        <v/>
      </c>
      <c r="AE3991" s="16" t="str">
        <f t="shared" si="374"/>
        <v/>
      </c>
      <c r="AF3991" s="16" t="str">
        <f t="shared" si="375"/>
        <v/>
      </c>
      <c r="AG3991" s="16" t="str">
        <f t="shared" si="376"/>
        <v/>
      </c>
      <c r="AH3991" s="16">
        <f t="shared" si="377"/>
        <v>5.6313623565085553E-3</v>
      </c>
      <c r="AI3991" s="17" t="str">
        <f>IF('Peer Comparison Tool'!$D$11="NR","",IF($C3991='Peer Comparison Tool'!$D$9,COUNT('ALLL &lt;50B Database'!$AI$1:AI3990)+1,""))</f>
        <v/>
      </c>
    </row>
    <row r="3992" spans="1:35" x14ac:dyDescent="0.25">
      <c r="A3992" t="s">
        <v>1516</v>
      </c>
      <c r="B3992">
        <v>1011553</v>
      </c>
      <c r="C3992" s="5" t="s">
        <v>1389</v>
      </c>
      <c r="D3992" s="5" t="s">
        <v>4390</v>
      </c>
      <c r="E3992" s="5" t="s">
        <v>4388</v>
      </c>
      <c r="F3992" s="2">
        <v>951</v>
      </c>
      <c r="G3992" s="2">
        <v>85184</v>
      </c>
      <c r="H3992" s="2">
        <v>48974</v>
      </c>
      <c r="I3992" s="2">
        <v>4408</v>
      </c>
      <c r="J3992" s="2">
        <v>44566</v>
      </c>
      <c r="K3992" s="33">
        <v>2.1339137459049501E-2</v>
      </c>
      <c r="L3992" s="2">
        <v>849</v>
      </c>
      <c r="M3992" s="2">
        <v>82571</v>
      </c>
      <c r="N3992" s="2">
        <v>46779</v>
      </c>
      <c r="O3992" s="33">
        <v>1.8149169499134227E-2</v>
      </c>
      <c r="P3992" s="2">
        <v>949</v>
      </c>
      <c r="Q3992" s="2">
        <v>79209</v>
      </c>
      <c r="R3992" s="2">
        <v>46706</v>
      </c>
      <c r="S3992" s="35">
        <v>2.0318588618164688E-2</v>
      </c>
      <c r="T3992" t="s">
        <v>4388</v>
      </c>
      <c r="U3992" t="s">
        <v>4388</v>
      </c>
      <c r="V3992" s="5" t="s">
        <v>4390</v>
      </c>
      <c r="W3992" s="5">
        <v>0</v>
      </c>
      <c r="X3992" s="4">
        <v>1.0205488408848128E-3</v>
      </c>
      <c r="Y3992" s="6">
        <v>2</v>
      </c>
      <c r="Z3992" s="4">
        <v>2.1694191190304614E-3</v>
      </c>
      <c r="AA3992" s="5">
        <v>441</v>
      </c>
      <c r="AC3992" s="16" t="str">
        <f t="shared" si="372"/>
        <v/>
      </c>
      <c r="AD3992" s="16" t="str">
        <f t="shared" si="373"/>
        <v/>
      </c>
      <c r="AE3992" s="16" t="str">
        <f t="shared" si="374"/>
        <v/>
      </c>
      <c r="AF3992" s="16" t="str">
        <f t="shared" si="375"/>
        <v/>
      </c>
      <c r="AG3992" s="16" t="str">
        <f t="shared" si="376"/>
        <v/>
      </c>
      <c r="AH3992" s="16">
        <f t="shared" si="377"/>
        <v>2.1339137459049501E-2</v>
      </c>
      <c r="AI3992" s="17" t="str">
        <f>IF('Peer Comparison Tool'!$D$11="NR","",IF($C3992='Peer Comparison Tool'!$D$9,COUNT('ALLL &lt;50B Database'!$AI$1:AI3991)+1,""))</f>
        <v/>
      </c>
    </row>
    <row r="3993" spans="1:35" x14ac:dyDescent="0.25">
      <c r="A3993" t="s">
        <v>795</v>
      </c>
      <c r="B3993">
        <v>270652</v>
      </c>
      <c r="C3993" s="5" t="s">
        <v>3557</v>
      </c>
      <c r="D3993" s="5" t="s">
        <v>4390</v>
      </c>
      <c r="E3993" s="5" t="s">
        <v>4388</v>
      </c>
      <c r="F3993" s="2">
        <v>390</v>
      </c>
      <c r="G3993" s="2">
        <v>85042</v>
      </c>
      <c r="H3993" s="2">
        <v>56674</v>
      </c>
      <c r="I3993" s="2">
        <v>728</v>
      </c>
      <c r="J3993" s="2">
        <v>55946</v>
      </c>
      <c r="K3993" s="33">
        <v>6.9710077574804278E-3</v>
      </c>
      <c r="L3993" s="2">
        <v>373</v>
      </c>
      <c r="M3993" s="2">
        <v>84144</v>
      </c>
      <c r="N3993" s="2">
        <v>51869</v>
      </c>
      <c r="O3993" s="33">
        <v>7.1911931982494362E-3</v>
      </c>
      <c r="P3993" s="2">
        <v>373</v>
      </c>
      <c r="Q3993" s="2">
        <v>80836</v>
      </c>
      <c r="R3993" s="2">
        <v>54101</v>
      </c>
      <c r="S3993" s="35">
        <v>6.8945121162270568E-3</v>
      </c>
      <c r="T3993" t="s">
        <v>4388</v>
      </c>
      <c r="U3993" t="s">
        <v>4388</v>
      </c>
      <c r="V3993" s="5" t="s">
        <v>4390</v>
      </c>
      <c r="W3993" s="5">
        <v>0</v>
      </c>
      <c r="X3993" s="4">
        <v>7.6495641253370925E-5</v>
      </c>
      <c r="Y3993" s="6">
        <v>17</v>
      </c>
      <c r="Z3993" s="4">
        <v>-2.9668108202237937E-4</v>
      </c>
      <c r="AA3993" s="5">
        <v>4458</v>
      </c>
      <c r="AC3993" s="16" t="str">
        <f t="shared" si="372"/>
        <v/>
      </c>
      <c r="AD3993" s="16" t="str">
        <f t="shared" si="373"/>
        <v/>
      </c>
      <c r="AE3993" s="16" t="str">
        <f t="shared" si="374"/>
        <v/>
      </c>
      <c r="AF3993" s="16" t="str">
        <f t="shared" si="375"/>
        <v/>
      </c>
      <c r="AG3993" s="16" t="str">
        <f t="shared" si="376"/>
        <v/>
      </c>
      <c r="AH3993" s="16">
        <f t="shared" si="377"/>
        <v>6.9710077574804278E-3</v>
      </c>
      <c r="AI3993" s="17" t="str">
        <f>IF('Peer Comparison Tool'!$D$11="NR","",IF($C3993='Peer Comparison Tool'!$D$9,COUNT('ALLL &lt;50B Database'!$AI$1:AI3992)+1,""))</f>
        <v/>
      </c>
    </row>
    <row r="3994" spans="1:35" x14ac:dyDescent="0.25">
      <c r="A3994" t="s">
        <v>336</v>
      </c>
      <c r="B3994">
        <v>209362</v>
      </c>
      <c r="C3994" s="5" t="s">
        <v>207</v>
      </c>
      <c r="D3994" s="5" t="s">
        <v>4390</v>
      </c>
      <c r="E3994" s="5" t="s">
        <v>4388</v>
      </c>
      <c r="F3994" s="2">
        <v>1194</v>
      </c>
      <c r="G3994" s="2">
        <v>84974</v>
      </c>
      <c r="H3994" s="2">
        <v>33769</v>
      </c>
      <c r="I3994" s="2">
        <v>7212</v>
      </c>
      <c r="J3994" s="2">
        <v>26557</v>
      </c>
      <c r="K3994" s="33">
        <v>4.4959897578792783E-2</v>
      </c>
      <c r="L3994" s="2">
        <v>1169</v>
      </c>
      <c r="M3994" s="2">
        <v>73884</v>
      </c>
      <c r="N3994" s="2">
        <v>27739</v>
      </c>
      <c r="O3994" s="33">
        <v>4.2142831392624105E-2</v>
      </c>
      <c r="P3994" s="2">
        <v>1178</v>
      </c>
      <c r="Q3994" s="2">
        <v>74761</v>
      </c>
      <c r="R3994" s="2">
        <v>27739</v>
      </c>
      <c r="S3994" s="35">
        <v>4.2467284328923174E-2</v>
      </c>
      <c r="T3994" t="s">
        <v>4388</v>
      </c>
      <c r="U3994" t="s">
        <v>4388</v>
      </c>
      <c r="V3994" s="5" t="s">
        <v>4390</v>
      </c>
      <c r="W3994" s="5">
        <v>0</v>
      </c>
      <c r="X3994" s="4">
        <v>2.4926132498696088E-3</v>
      </c>
      <c r="Y3994" s="6">
        <v>16</v>
      </c>
      <c r="Z3994" s="4">
        <v>3.2445293629906891E-4</v>
      </c>
      <c r="AA3994" s="5">
        <v>47</v>
      </c>
      <c r="AC3994" s="16" t="str">
        <f t="shared" si="372"/>
        <v/>
      </c>
      <c r="AD3994" s="16" t="str">
        <f t="shared" si="373"/>
        <v/>
      </c>
      <c r="AE3994" s="16" t="str">
        <f t="shared" si="374"/>
        <v/>
      </c>
      <c r="AF3994" s="16" t="str">
        <f t="shared" si="375"/>
        <v/>
      </c>
      <c r="AG3994" s="16" t="str">
        <f t="shared" si="376"/>
        <v/>
      </c>
      <c r="AH3994" s="16">
        <f t="shared" si="377"/>
        <v>4.4959897578792783E-2</v>
      </c>
      <c r="AI3994" s="17" t="str">
        <f>IF('Peer Comparison Tool'!$D$11="NR","",IF($C3994='Peer Comparison Tool'!$D$9,COUNT('ALLL &lt;50B Database'!$AI$1:AI3993)+1,""))</f>
        <v/>
      </c>
    </row>
    <row r="3995" spans="1:35" x14ac:dyDescent="0.25">
      <c r="A3995" t="s">
        <v>2211</v>
      </c>
      <c r="B3995">
        <v>3229642</v>
      </c>
      <c r="C3995" s="5" t="s">
        <v>2041</v>
      </c>
      <c r="D3995" s="5" t="s">
        <v>4390</v>
      </c>
      <c r="E3995" s="5" t="s">
        <v>4388</v>
      </c>
      <c r="F3995" s="2">
        <v>855</v>
      </c>
      <c r="G3995" s="2">
        <v>84968</v>
      </c>
      <c r="H3995" s="2">
        <v>66418</v>
      </c>
      <c r="I3995" s="2">
        <v>0</v>
      </c>
      <c r="J3995" s="2">
        <v>66418</v>
      </c>
      <c r="K3995" s="33">
        <v>1.287301635098919E-2</v>
      </c>
      <c r="L3995" s="2">
        <v>823</v>
      </c>
      <c r="M3995" s="2">
        <v>74784</v>
      </c>
      <c r="N3995" s="2">
        <v>59087</v>
      </c>
      <c r="O3995" s="33">
        <v>1.3928613739062738E-2</v>
      </c>
      <c r="P3995" s="2">
        <v>840</v>
      </c>
      <c r="Q3995" s="2">
        <v>78834</v>
      </c>
      <c r="R3995" s="2">
        <v>59179</v>
      </c>
      <c r="S3995" s="35">
        <v>1.4194224302539752E-2</v>
      </c>
      <c r="T3995" t="s">
        <v>4388</v>
      </c>
      <c r="U3995" t="s">
        <v>4388</v>
      </c>
      <c r="V3995" s="5" t="s">
        <v>4390</v>
      </c>
      <c r="W3995" s="5">
        <v>0</v>
      </c>
      <c r="X3995" s="4">
        <v>-1.3212079515505619E-3</v>
      </c>
      <c r="Y3995" s="6">
        <v>15</v>
      </c>
      <c r="Z3995" s="4">
        <v>2.6561056347701451E-4</v>
      </c>
      <c r="AA3995" s="5">
        <v>2506</v>
      </c>
      <c r="AC3995" s="16" t="str">
        <f t="shared" si="372"/>
        <v/>
      </c>
      <c r="AD3995" s="16" t="str">
        <f t="shared" si="373"/>
        <v/>
      </c>
      <c r="AE3995" s="16" t="str">
        <f t="shared" si="374"/>
        <v/>
      </c>
      <c r="AF3995" s="16" t="str">
        <f t="shared" si="375"/>
        <v/>
      </c>
      <c r="AG3995" s="16" t="str">
        <f t="shared" si="376"/>
        <v/>
      </c>
      <c r="AH3995" s="16">
        <f t="shared" si="377"/>
        <v>1.287301635098919E-2</v>
      </c>
      <c r="AI3995" s="17" t="str">
        <f>IF('Peer Comparison Tool'!$D$11="NR","",IF($C3995='Peer Comparison Tool'!$D$9,COUNT('ALLL &lt;50B Database'!$AI$1:AI3994)+1,""))</f>
        <v/>
      </c>
    </row>
    <row r="3996" spans="1:35" x14ac:dyDescent="0.25">
      <c r="A3996" t="s">
        <v>3325</v>
      </c>
      <c r="B3996">
        <v>61953</v>
      </c>
      <c r="C3996" s="5" t="s">
        <v>3209</v>
      </c>
      <c r="D3996" s="5" t="s">
        <v>4390</v>
      </c>
      <c r="E3996" s="5" t="s">
        <v>4388</v>
      </c>
      <c r="F3996" s="2">
        <v>696</v>
      </c>
      <c r="G3996" s="2">
        <v>84956</v>
      </c>
      <c r="H3996" s="2">
        <v>42213</v>
      </c>
      <c r="I3996" s="2">
        <v>5407</v>
      </c>
      <c r="J3996" s="2">
        <v>36806</v>
      </c>
      <c r="K3996" s="33">
        <v>1.8909960332554474E-2</v>
      </c>
      <c r="L3996" s="2">
        <v>492</v>
      </c>
      <c r="M3996" s="2">
        <v>77184</v>
      </c>
      <c r="N3996" s="2">
        <v>37650</v>
      </c>
      <c r="O3996" s="33">
        <v>1.3067729083665339E-2</v>
      </c>
      <c r="P3996" s="2">
        <v>492</v>
      </c>
      <c r="Q3996" s="2">
        <v>78283</v>
      </c>
      <c r="R3996" s="2">
        <v>36428</v>
      </c>
      <c r="S3996" s="35">
        <v>1.3506094213242561E-2</v>
      </c>
      <c r="T3996" t="s">
        <v>4388</v>
      </c>
      <c r="U3996" t="s">
        <v>4388</v>
      </c>
      <c r="V3996" s="5" t="s">
        <v>4390</v>
      </c>
      <c r="W3996" s="5">
        <v>0</v>
      </c>
      <c r="X3996" s="4">
        <v>5.403866119311913E-3</v>
      </c>
      <c r="Y3996" s="6">
        <v>204</v>
      </c>
      <c r="Z3996" s="4">
        <v>4.383651295772218E-4</v>
      </c>
      <c r="AA3996" s="5">
        <v>692</v>
      </c>
      <c r="AC3996" s="16" t="str">
        <f t="shared" si="372"/>
        <v/>
      </c>
      <c r="AD3996" s="16" t="str">
        <f t="shared" si="373"/>
        <v/>
      </c>
      <c r="AE3996" s="16" t="str">
        <f t="shared" si="374"/>
        <v/>
      </c>
      <c r="AF3996" s="16" t="str">
        <f t="shared" si="375"/>
        <v/>
      </c>
      <c r="AG3996" s="16" t="str">
        <f t="shared" si="376"/>
        <v/>
      </c>
      <c r="AH3996" s="16">
        <f t="shared" si="377"/>
        <v>1.8909960332554474E-2</v>
      </c>
      <c r="AI3996" s="17" t="str">
        <f>IF('Peer Comparison Tool'!$D$11="NR","",IF($C3996='Peer Comparison Tool'!$D$9,COUNT('ALLL &lt;50B Database'!$AI$1:AI3995)+1,""))</f>
        <v/>
      </c>
    </row>
    <row r="3997" spans="1:35" x14ac:dyDescent="0.25">
      <c r="A3997" t="s">
        <v>3176</v>
      </c>
      <c r="B3997">
        <v>112510</v>
      </c>
      <c r="C3997" s="5" t="s">
        <v>3064</v>
      </c>
      <c r="D3997" s="5" t="s">
        <v>4390</v>
      </c>
      <c r="E3997" s="5" t="s">
        <v>4388</v>
      </c>
      <c r="F3997" s="2">
        <v>440</v>
      </c>
      <c r="G3997" s="2">
        <v>84916</v>
      </c>
      <c r="H3997" s="2">
        <v>65167</v>
      </c>
      <c r="I3997" s="2">
        <v>0</v>
      </c>
      <c r="J3997" s="2">
        <v>65167</v>
      </c>
      <c r="K3997" s="33">
        <v>6.7518836220786596E-3</v>
      </c>
      <c r="L3997" s="2">
        <v>405</v>
      </c>
      <c r="M3997" s="2">
        <v>76590</v>
      </c>
      <c r="N3997" s="2">
        <v>64670</v>
      </c>
      <c r="O3997" s="33">
        <v>6.2625637853718878E-3</v>
      </c>
      <c r="P3997" s="2">
        <v>420</v>
      </c>
      <c r="Q3997" s="2">
        <v>80558</v>
      </c>
      <c r="R3997" s="2">
        <v>65451</v>
      </c>
      <c r="S3997" s="35">
        <v>6.4170142549388092E-3</v>
      </c>
      <c r="T3997" t="s">
        <v>4388</v>
      </c>
      <c r="U3997" t="s">
        <v>4388</v>
      </c>
      <c r="V3997" s="5" t="s">
        <v>4390</v>
      </c>
      <c r="W3997" s="5">
        <v>0</v>
      </c>
      <c r="X3997" s="4">
        <v>3.3486936713985043E-4</v>
      </c>
      <c r="Y3997" s="6">
        <v>20</v>
      </c>
      <c r="Z3997" s="4">
        <v>1.5445046956692136E-4</v>
      </c>
      <c r="AA3997" s="5">
        <v>4499</v>
      </c>
      <c r="AC3997" s="16" t="str">
        <f t="shared" si="372"/>
        <v/>
      </c>
      <c r="AD3997" s="16" t="str">
        <f t="shared" si="373"/>
        <v/>
      </c>
      <c r="AE3997" s="16" t="str">
        <f t="shared" si="374"/>
        <v/>
      </c>
      <c r="AF3997" s="16" t="str">
        <f t="shared" si="375"/>
        <v/>
      </c>
      <c r="AG3997" s="16" t="str">
        <f t="shared" si="376"/>
        <v/>
      </c>
      <c r="AH3997" s="16">
        <f t="shared" si="377"/>
        <v>6.7518836220786596E-3</v>
      </c>
      <c r="AI3997" s="17" t="str">
        <f>IF('Peer Comparison Tool'!$D$11="NR","",IF($C3997='Peer Comparison Tool'!$D$9,COUNT('ALLL &lt;50B Database'!$AI$1:AI3996)+1,""))</f>
        <v/>
      </c>
    </row>
    <row r="3998" spans="1:35" x14ac:dyDescent="0.25">
      <c r="A3998" t="s">
        <v>4000</v>
      </c>
      <c r="B3998">
        <v>426057</v>
      </c>
      <c r="C3998" s="5" t="s">
        <v>3704</v>
      </c>
      <c r="D3998" s="5" t="s">
        <v>4390</v>
      </c>
      <c r="E3998" s="5" t="s">
        <v>4388</v>
      </c>
      <c r="F3998" s="2">
        <v>903</v>
      </c>
      <c r="G3998" s="2">
        <v>84783</v>
      </c>
      <c r="H3998" s="2">
        <v>51623</v>
      </c>
      <c r="I3998" s="2">
        <v>8858</v>
      </c>
      <c r="J3998" s="2">
        <v>42765</v>
      </c>
      <c r="K3998" s="33">
        <v>2.1115398105927746E-2</v>
      </c>
      <c r="L3998" s="2">
        <v>1471</v>
      </c>
      <c r="M3998" s="2">
        <v>68210</v>
      </c>
      <c r="N3998" s="2">
        <v>51992</v>
      </c>
      <c r="O3998" s="33">
        <v>2.8292814279119866E-2</v>
      </c>
      <c r="P3998" s="2">
        <v>1586</v>
      </c>
      <c r="Q3998" s="2">
        <v>62945</v>
      </c>
      <c r="R3998" s="2">
        <v>47207</v>
      </c>
      <c r="S3998" s="35">
        <v>3.3596712351981695E-2</v>
      </c>
      <c r="T3998" t="s">
        <v>4388</v>
      </c>
      <c r="U3998" t="s">
        <v>4388</v>
      </c>
      <c r="V3998" s="5" t="s">
        <v>4390</v>
      </c>
      <c r="W3998" s="5">
        <v>0</v>
      </c>
      <c r="X3998" s="4">
        <v>-1.2481314246053948E-2</v>
      </c>
      <c r="Y3998" s="6">
        <v>-683</v>
      </c>
      <c r="Z3998" s="4">
        <v>5.303898072861829E-3</v>
      </c>
      <c r="AA3998" s="5">
        <v>456</v>
      </c>
      <c r="AC3998" s="16" t="str">
        <f t="shared" si="372"/>
        <v/>
      </c>
      <c r="AD3998" s="16" t="str">
        <f t="shared" si="373"/>
        <v/>
      </c>
      <c r="AE3998" s="16" t="str">
        <f t="shared" si="374"/>
        <v/>
      </c>
      <c r="AF3998" s="16" t="str">
        <f t="shared" si="375"/>
        <v/>
      </c>
      <c r="AG3998" s="16" t="str">
        <f t="shared" si="376"/>
        <v/>
      </c>
      <c r="AH3998" s="16">
        <f t="shared" si="377"/>
        <v>2.1115398105927746E-2</v>
      </c>
      <c r="AI3998" s="17" t="str">
        <f>IF('Peer Comparison Tool'!$D$11="NR","",IF($C3998='Peer Comparison Tool'!$D$9,COUNT('ALLL &lt;50B Database'!$AI$1:AI3997)+1,""))</f>
        <v/>
      </c>
    </row>
    <row r="3999" spans="1:35" x14ac:dyDescent="0.25">
      <c r="A3999" t="s">
        <v>2216</v>
      </c>
      <c r="B3999">
        <v>774253</v>
      </c>
      <c r="C3999" s="5" t="s">
        <v>2041</v>
      </c>
      <c r="D3999" s="5" t="s">
        <v>4390</v>
      </c>
      <c r="E3999" s="5" t="s">
        <v>4388</v>
      </c>
      <c r="F3999" s="2">
        <v>517</v>
      </c>
      <c r="G3999" s="2">
        <v>84722</v>
      </c>
      <c r="H3999" s="2">
        <v>60505</v>
      </c>
      <c r="I3999" s="2">
        <v>7178</v>
      </c>
      <c r="J3999" s="2">
        <v>53327</v>
      </c>
      <c r="K3999" s="33">
        <v>9.6949012695257564E-3</v>
      </c>
      <c r="L3999" s="2">
        <v>513</v>
      </c>
      <c r="M3999" s="2">
        <v>76473</v>
      </c>
      <c r="N3999" s="2">
        <v>57044</v>
      </c>
      <c r="O3999" s="33">
        <v>8.9930579903232596E-3</v>
      </c>
      <c r="P3999" s="2">
        <v>517</v>
      </c>
      <c r="Q3999" s="2">
        <v>74328</v>
      </c>
      <c r="R3999" s="2">
        <v>57472</v>
      </c>
      <c r="S3999" s="35">
        <v>8.9956848552338528E-3</v>
      </c>
      <c r="T3999" t="s">
        <v>4388</v>
      </c>
      <c r="U3999" t="s">
        <v>4388</v>
      </c>
      <c r="V3999" s="5" t="s">
        <v>4390</v>
      </c>
      <c r="W3999" s="5">
        <v>0</v>
      </c>
      <c r="X3999" s="4">
        <v>6.9921641429190363E-4</v>
      </c>
      <c r="Y3999" s="6">
        <v>0</v>
      </c>
      <c r="Z3999" s="4">
        <v>2.626864910593163E-6</v>
      </c>
      <c r="AA3999" s="5">
        <v>3889</v>
      </c>
      <c r="AC3999" s="16" t="str">
        <f t="shared" si="372"/>
        <v/>
      </c>
      <c r="AD3999" s="16" t="str">
        <f t="shared" si="373"/>
        <v/>
      </c>
      <c r="AE3999" s="16" t="str">
        <f t="shared" si="374"/>
        <v/>
      </c>
      <c r="AF3999" s="16" t="str">
        <f t="shared" si="375"/>
        <v/>
      </c>
      <c r="AG3999" s="16" t="str">
        <f t="shared" si="376"/>
        <v/>
      </c>
      <c r="AH3999" s="16">
        <f t="shared" si="377"/>
        <v>9.6949012695257564E-3</v>
      </c>
      <c r="AI3999" s="17" t="str">
        <f>IF('Peer Comparison Tool'!$D$11="NR","",IF($C3999='Peer Comparison Tool'!$D$9,COUNT('ALLL &lt;50B Database'!$AI$1:AI3998)+1,""))</f>
        <v/>
      </c>
    </row>
    <row r="4000" spans="1:35" x14ac:dyDescent="0.25">
      <c r="A4000" t="s">
        <v>2561</v>
      </c>
      <c r="B4000">
        <v>68671</v>
      </c>
      <c r="C4000" s="5" t="s">
        <v>2519</v>
      </c>
      <c r="D4000" s="5" t="s">
        <v>4390</v>
      </c>
      <c r="E4000" s="5" t="s">
        <v>4388</v>
      </c>
      <c r="F4000" s="2">
        <v>553</v>
      </c>
      <c r="G4000" s="2">
        <v>84698</v>
      </c>
      <c r="H4000" s="2">
        <v>69975</v>
      </c>
      <c r="I4000" s="2">
        <v>0</v>
      </c>
      <c r="J4000" s="2">
        <v>69975</v>
      </c>
      <c r="K4000" s="33">
        <v>7.9028224365844946E-3</v>
      </c>
      <c r="L4000" s="2">
        <v>479</v>
      </c>
      <c r="M4000" s="2">
        <v>84543</v>
      </c>
      <c r="N4000" s="2">
        <v>67018</v>
      </c>
      <c r="O4000" s="33">
        <v>7.1473335521800114E-3</v>
      </c>
      <c r="P4000" s="2">
        <v>552</v>
      </c>
      <c r="Q4000" s="2">
        <v>87495</v>
      </c>
      <c r="R4000" s="2">
        <v>67711</v>
      </c>
      <c r="S4000" s="35">
        <v>8.1522943096394972E-3</v>
      </c>
      <c r="T4000" t="s">
        <v>4388</v>
      </c>
      <c r="U4000" t="s">
        <v>4388</v>
      </c>
      <c r="V4000" s="5" t="s">
        <v>4390</v>
      </c>
      <c r="W4000" s="5">
        <v>0</v>
      </c>
      <c r="X4000" s="4">
        <v>-2.4947187305500267E-4</v>
      </c>
      <c r="Y4000" s="6">
        <v>1</v>
      </c>
      <c r="Z4000" s="4">
        <v>1.0049607574594858E-3</v>
      </c>
      <c r="AA4000" s="5">
        <v>4324</v>
      </c>
      <c r="AC4000" s="16" t="str">
        <f t="shared" si="372"/>
        <v/>
      </c>
      <c r="AD4000" s="16" t="str">
        <f t="shared" si="373"/>
        <v/>
      </c>
      <c r="AE4000" s="16" t="str">
        <f t="shared" si="374"/>
        <v/>
      </c>
      <c r="AF4000" s="16" t="str">
        <f t="shared" si="375"/>
        <v/>
      </c>
      <c r="AG4000" s="16" t="str">
        <f t="shared" si="376"/>
        <v/>
      </c>
      <c r="AH4000" s="16">
        <f t="shared" si="377"/>
        <v>7.9028224365844946E-3</v>
      </c>
      <c r="AI4000" s="17" t="str">
        <f>IF('Peer Comparison Tool'!$D$11="NR","",IF($C4000='Peer Comparison Tool'!$D$9,COUNT('ALLL &lt;50B Database'!$AI$1:AI3999)+1,""))</f>
        <v/>
      </c>
    </row>
    <row r="4001" spans="1:35" x14ac:dyDescent="0.25">
      <c r="A4001" t="s">
        <v>1212</v>
      </c>
      <c r="B4001">
        <v>235174</v>
      </c>
      <c r="C4001" s="5" t="s">
        <v>926</v>
      </c>
      <c r="D4001" s="5" t="s">
        <v>4390</v>
      </c>
      <c r="E4001" s="5" t="s">
        <v>4388</v>
      </c>
      <c r="F4001" s="2">
        <v>871</v>
      </c>
      <c r="G4001" s="2">
        <v>84617</v>
      </c>
      <c r="H4001" s="2">
        <v>59438</v>
      </c>
      <c r="I4001" s="2">
        <v>0</v>
      </c>
      <c r="J4001" s="2">
        <v>59438</v>
      </c>
      <c r="K4001" s="33">
        <v>1.4653925098421885E-2</v>
      </c>
      <c r="L4001" s="2">
        <v>721</v>
      </c>
      <c r="M4001" s="2">
        <v>70824</v>
      </c>
      <c r="N4001" s="2">
        <v>52381</v>
      </c>
      <c r="O4001" s="33">
        <v>1.3764532941333689E-2</v>
      </c>
      <c r="P4001" s="2">
        <v>796</v>
      </c>
      <c r="Q4001" s="2">
        <v>81481</v>
      </c>
      <c r="R4001" s="2">
        <v>57069</v>
      </c>
      <c r="S4001" s="35">
        <v>1.394802782596506E-2</v>
      </c>
      <c r="T4001" t="s">
        <v>4388</v>
      </c>
      <c r="U4001" t="s">
        <v>4388</v>
      </c>
      <c r="V4001" s="5" t="s">
        <v>4390</v>
      </c>
      <c r="W4001" s="5">
        <v>0</v>
      </c>
      <c r="X4001" s="4">
        <v>7.0589727245682493E-4</v>
      </c>
      <c r="Y4001" s="6">
        <v>75</v>
      </c>
      <c r="Z4001" s="4">
        <v>1.8349488463137095E-4</v>
      </c>
      <c r="AA4001" s="5">
        <v>1721</v>
      </c>
      <c r="AC4001" s="16" t="str">
        <f t="shared" si="372"/>
        <v/>
      </c>
      <c r="AD4001" s="16" t="str">
        <f t="shared" si="373"/>
        <v/>
      </c>
      <c r="AE4001" s="16" t="str">
        <f t="shared" si="374"/>
        <v/>
      </c>
      <c r="AF4001" s="16" t="str">
        <f t="shared" si="375"/>
        <v/>
      </c>
      <c r="AG4001" s="16" t="str">
        <f t="shared" si="376"/>
        <v/>
      </c>
      <c r="AH4001" s="16">
        <f t="shared" si="377"/>
        <v>1.4653925098421885E-2</v>
      </c>
      <c r="AI4001" s="17" t="str">
        <f>IF('Peer Comparison Tool'!$D$11="NR","",IF($C4001='Peer Comparison Tool'!$D$9,COUNT('ALLL &lt;50B Database'!$AI$1:AI4000)+1,""))</f>
        <v/>
      </c>
    </row>
    <row r="4002" spans="1:35" x14ac:dyDescent="0.25">
      <c r="A4002" t="s">
        <v>409</v>
      </c>
      <c r="B4002">
        <v>249658</v>
      </c>
      <c r="C4002" s="5" t="s">
        <v>343</v>
      </c>
      <c r="D4002" s="5" t="s">
        <v>4390</v>
      </c>
      <c r="E4002" s="5" t="s">
        <v>4388</v>
      </c>
      <c r="F4002" s="2">
        <v>632</v>
      </c>
      <c r="G4002" s="2">
        <v>84606</v>
      </c>
      <c r="H4002" s="2">
        <v>46645</v>
      </c>
      <c r="I4002" s="2">
        <v>8702</v>
      </c>
      <c r="J4002" s="2">
        <v>37943</v>
      </c>
      <c r="K4002" s="33">
        <v>1.6656563793058007E-2</v>
      </c>
      <c r="L4002" s="2">
        <v>545</v>
      </c>
      <c r="M4002" s="2">
        <v>73895</v>
      </c>
      <c r="N4002" s="2">
        <v>42502</v>
      </c>
      <c r="O4002" s="33">
        <v>1.2822925979953884E-2</v>
      </c>
      <c r="P4002" s="2">
        <v>541</v>
      </c>
      <c r="Q4002" s="2">
        <v>71790</v>
      </c>
      <c r="R4002" s="2">
        <v>41595</v>
      </c>
      <c r="S4002" s="35">
        <v>1.3006370958047842E-2</v>
      </c>
      <c r="T4002" t="s">
        <v>4388</v>
      </c>
      <c r="U4002" t="s">
        <v>4388</v>
      </c>
      <c r="V4002" s="5" t="s">
        <v>4390</v>
      </c>
      <c r="W4002" s="5">
        <v>0</v>
      </c>
      <c r="X4002" s="4">
        <v>3.6501928350101652E-3</v>
      </c>
      <c r="Y4002" s="6">
        <v>91</v>
      </c>
      <c r="Z4002" s="4">
        <v>1.8344497809395788E-4</v>
      </c>
      <c r="AA4002" s="5">
        <v>1109</v>
      </c>
      <c r="AC4002" s="16" t="str">
        <f t="shared" si="372"/>
        <v/>
      </c>
      <c r="AD4002" s="16" t="str">
        <f t="shared" si="373"/>
        <v/>
      </c>
      <c r="AE4002" s="16" t="str">
        <f t="shared" si="374"/>
        <v/>
      </c>
      <c r="AF4002" s="16" t="str">
        <f t="shared" si="375"/>
        <v/>
      </c>
      <c r="AG4002" s="16" t="str">
        <f t="shared" si="376"/>
        <v/>
      </c>
      <c r="AH4002" s="16">
        <f t="shared" si="377"/>
        <v>1.6656563793058007E-2</v>
      </c>
      <c r="AI4002" s="17" t="str">
        <f>IF('Peer Comparison Tool'!$D$11="NR","",IF($C4002='Peer Comparison Tool'!$D$9,COUNT('ALLL &lt;50B Database'!$AI$1:AI4001)+1,""))</f>
        <v/>
      </c>
    </row>
    <row r="4003" spans="1:35" x14ac:dyDescent="0.25">
      <c r="A4003" t="s">
        <v>3059</v>
      </c>
      <c r="B4003">
        <v>70218</v>
      </c>
      <c r="C4003" s="5" t="s">
        <v>2948</v>
      </c>
      <c r="D4003" s="5" t="s">
        <v>4387</v>
      </c>
      <c r="E4003" s="5" t="s">
        <v>4388</v>
      </c>
      <c r="F4003" s="2">
        <v>1027</v>
      </c>
      <c r="G4003" s="2">
        <v>84584</v>
      </c>
      <c r="H4003" s="2">
        <v>64736</v>
      </c>
      <c r="I4003" s="2">
        <v>0</v>
      </c>
      <c r="J4003" s="2">
        <v>64736</v>
      </c>
      <c r="K4003" s="33">
        <v>1.5864434008897678E-2</v>
      </c>
      <c r="L4003" s="2">
        <v>1027</v>
      </c>
      <c r="M4003" s="2">
        <v>82908</v>
      </c>
      <c r="N4003" s="2">
        <v>67079</v>
      </c>
      <c r="O4003" s="33">
        <v>1.5310305758881319E-2</v>
      </c>
      <c r="P4003" s="2">
        <v>1027</v>
      </c>
      <c r="Q4003" s="2">
        <v>79607</v>
      </c>
      <c r="R4003" s="2">
        <v>64877</v>
      </c>
      <c r="S4003" s="35">
        <v>1.5829955145891455E-2</v>
      </c>
      <c r="T4003" t="s">
        <v>4388</v>
      </c>
      <c r="U4003" t="s">
        <v>4388</v>
      </c>
      <c r="V4003" s="5" t="s">
        <v>4387</v>
      </c>
      <c r="W4003" s="5">
        <v>0</v>
      </c>
      <c r="X4003" s="4">
        <v>3.4478863006223021E-5</v>
      </c>
      <c r="Y4003" s="6">
        <v>0</v>
      </c>
      <c r="Z4003" s="4">
        <v>5.1964938701013624E-4</v>
      </c>
      <c r="AA4003" s="5">
        <v>1308</v>
      </c>
      <c r="AC4003" s="16" t="str">
        <f t="shared" si="372"/>
        <v/>
      </c>
      <c r="AD4003" s="16" t="str">
        <f t="shared" si="373"/>
        <v/>
      </c>
      <c r="AE4003" s="16" t="str">
        <f t="shared" si="374"/>
        <v/>
      </c>
      <c r="AF4003" s="16" t="str">
        <f t="shared" si="375"/>
        <v/>
      </c>
      <c r="AG4003" s="16" t="str">
        <f t="shared" si="376"/>
        <v/>
      </c>
      <c r="AH4003" s="16">
        <f t="shared" si="377"/>
        <v>1.5864434008897678E-2</v>
      </c>
      <c r="AI4003" s="17" t="str">
        <f>IF('Peer Comparison Tool'!$D$11="NR","",IF($C4003='Peer Comparison Tool'!$D$9,COUNT('ALLL &lt;50B Database'!$AI$1:AI4002)+1,""))</f>
        <v/>
      </c>
    </row>
    <row r="4004" spans="1:35" x14ac:dyDescent="0.25">
      <c r="A4004" t="s">
        <v>1219</v>
      </c>
      <c r="B4004">
        <v>2533043</v>
      </c>
      <c r="C4004" s="5" t="s">
        <v>926</v>
      </c>
      <c r="D4004" s="5" t="s">
        <v>4390</v>
      </c>
      <c r="E4004" s="5" t="s">
        <v>4388</v>
      </c>
      <c r="F4004" s="2">
        <v>688</v>
      </c>
      <c r="G4004" s="2">
        <v>84546</v>
      </c>
      <c r="H4004" s="2">
        <v>64065</v>
      </c>
      <c r="I4004" s="2">
        <v>2061</v>
      </c>
      <c r="J4004" s="2">
        <v>62004</v>
      </c>
      <c r="K4004" s="33">
        <v>1.1096058318818141E-2</v>
      </c>
      <c r="L4004" s="2">
        <v>646</v>
      </c>
      <c r="M4004" s="2">
        <v>80451</v>
      </c>
      <c r="N4004" s="2">
        <v>63618</v>
      </c>
      <c r="O4004" s="33">
        <v>1.0154358829262158E-2</v>
      </c>
      <c r="P4004" s="2">
        <v>668</v>
      </c>
      <c r="Q4004" s="2">
        <v>76668</v>
      </c>
      <c r="R4004" s="2">
        <v>62947</v>
      </c>
      <c r="S4004" s="35">
        <v>1.061210224474558E-2</v>
      </c>
      <c r="T4004" t="s">
        <v>4388</v>
      </c>
      <c r="U4004" t="s">
        <v>4388</v>
      </c>
      <c r="V4004" s="5" t="s">
        <v>4390</v>
      </c>
      <c r="W4004" s="5">
        <v>0</v>
      </c>
      <c r="X4004" s="4">
        <v>4.8395607407256125E-4</v>
      </c>
      <c r="Y4004" s="6">
        <v>20</v>
      </c>
      <c r="Z4004" s="4">
        <v>4.5774341548342201E-4</v>
      </c>
      <c r="AA4004" s="5">
        <v>3329</v>
      </c>
      <c r="AC4004" s="16" t="str">
        <f t="shared" si="372"/>
        <v/>
      </c>
      <c r="AD4004" s="16" t="str">
        <f t="shared" si="373"/>
        <v/>
      </c>
      <c r="AE4004" s="16" t="str">
        <f t="shared" si="374"/>
        <v/>
      </c>
      <c r="AF4004" s="16" t="str">
        <f t="shared" si="375"/>
        <v/>
      </c>
      <c r="AG4004" s="16" t="str">
        <f t="shared" si="376"/>
        <v/>
      </c>
      <c r="AH4004" s="16">
        <f t="shared" si="377"/>
        <v>1.1096058318818141E-2</v>
      </c>
      <c r="AI4004" s="17" t="str">
        <f>IF('Peer Comparison Tool'!$D$11="NR","",IF($C4004='Peer Comparison Tool'!$D$9,COUNT('ALLL &lt;50B Database'!$AI$1:AI4003)+1,""))</f>
        <v/>
      </c>
    </row>
    <row r="4005" spans="1:35" x14ac:dyDescent="0.25">
      <c r="A4005" t="s">
        <v>682</v>
      </c>
      <c r="B4005">
        <v>307334</v>
      </c>
      <c r="C4005" s="5" t="s">
        <v>561</v>
      </c>
      <c r="D4005" s="5" t="s">
        <v>4390</v>
      </c>
      <c r="E4005" s="5" t="s">
        <v>4388</v>
      </c>
      <c r="F4005" s="2">
        <v>520</v>
      </c>
      <c r="G4005" s="2">
        <v>84455</v>
      </c>
      <c r="H4005" s="2">
        <v>43210</v>
      </c>
      <c r="I4005" s="2">
        <v>922</v>
      </c>
      <c r="J4005" s="2">
        <v>42288</v>
      </c>
      <c r="K4005" s="33">
        <v>1.2296632614453273E-2</v>
      </c>
      <c r="L4005" s="2">
        <v>502</v>
      </c>
      <c r="M4005" s="2">
        <v>79137</v>
      </c>
      <c r="N4005" s="2">
        <v>44555</v>
      </c>
      <c r="O4005" s="33">
        <v>1.12669734036584E-2</v>
      </c>
      <c r="P4005" s="2">
        <v>518</v>
      </c>
      <c r="Q4005" s="2">
        <v>79651</v>
      </c>
      <c r="R4005" s="2">
        <v>43821</v>
      </c>
      <c r="S4005" s="35">
        <v>1.1820816503502887E-2</v>
      </c>
      <c r="T4005" t="s">
        <v>4388</v>
      </c>
      <c r="U4005" t="s">
        <v>4388</v>
      </c>
      <c r="V4005" s="5" t="s">
        <v>4390</v>
      </c>
      <c r="W4005" s="5">
        <v>0</v>
      </c>
      <c r="X4005" s="4">
        <v>4.7581611095038646E-4</v>
      </c>
      <c r="Y4005" s="6">
        <v>2</v>
      </c>
      <c r="Z4005" s="4">
        <v>5.5384309984448689E-4</v>
      </c>
      <c r="AA4005" s="5">
        <v>2781</v>
      </c>
      <c r="AC4005" s="16" t="str">
        <f t="shared" si="372"/>
        <v/>
      </c>
      <c r="AD4005" s="16" t="str">
        <f t="shared" si="373"/>
        <v/>
      </c>
      <c r="AE4005" s="16" t="str">
        <f t="shared" si="374"/>
        <v/>
      </c>
      <c r="AF4005" s="16" t="str">
        <f t="shared" si="375"/>
        <v/>
      </c>
      <c r="AG4005" s="16" t="str">
        <f t="shared" si="376"/>
        <v/>
      </c>
      <c r="AH4005" s="16">
        <f t="shared" si="377"/>
        <v>1.2296632614453273E-2</v>
      </c>
      <c r="AI4005" s="17" t="str">
        <f>IF('Peer Comparison Tool'!$D$11="NR","",IF($C4005='Peer Comparison Tool'!$D$9,COUNT('ALLL &lt;50B Database'!$AI$1:AI4004)+1,""))</f>
        <v/>
      </c>
    </row>
    <row r="4006" spans="1:35" x14ac:dyDescent="0.25">
      <c r="A4006" t="s">
        <v>1411</v>
      </c>
      <c r="B4006">
        <v>243955</v>
      </c>
      <c r="C4006" s="5" t="s">
        <v>3209</v>
      </c>
      <c r="D4006" s="5" t="s">
        <v>4390</v>
      </c>
      <c r="E4006" s="5" t="s">
        <v>4388</v>
      </c>
      <c r="F4006" s="2">
        <v>477</v>
      </c>
      <c r="G4006" s="2">
        <v>84430</v>
      </c>
      <c r="H4006" s="2">
        <v>68184</v>
      </c>
      <c r="I4006" s="2">
        <v>0</v>
      </c>
      <c r="J4006" s="2">
        <v>68184</v>
      </c>
      <c r="K4006" s="33">
        <v>6.9957761351636749E-3</v>
      </c>
      <c r="L4006" s="2">
        <v>387</v>
      </c>
      <c r="M4006" s="2">
        <v>48283</v>
      </c>
      <c r="N4006" s="2">
        <v>30360</v>
      </c>
      <c r="O4006" s="33">
        <v>1.2747035573122529E-2</v>
      </c>
      <c r="P4006" s="2">
        <v>477</v>
      </c>
      <c r="Q4006" s="2">
        <v>49492</v>
      </c>
      <c r="R4006" s="2">
        <v>34369</v>
      </c>
      <c r="S4006" s="35">
        <v>1.3878786115394687E-2</v>
      </c>
      <c r="T4006" t="s">
        <v>4388</v>
      </c>
      <c r="U4006" t="s">
        <v>4388</v>
      </c>
      <c r="V4006" s="5" t="s">
        <v>4390</v>
      </c>
      <c r="W4006" s="5">
        <v>0</v>
      </c>
      <c r="X4006" s="4">
        <v>-6.8830099802310125E-3</v>
      </c>
      <c r="Y4006" s="6">
        <v>0</v>
      </c>
      <c r="Z4006" s="4">
        <v>1.1317505422721585E-3</v>
      </c>
      <c r="AA4006" s="5">
        <v>4453</v>
      </c>
      <c r="AC4006" s="16" t="str">
        <f t="shared" si="372"/>
        <v/>
      </c>
      <c r="AD4006" s="16" t="str">
        <f t="shared" si="373"/>
        <v/>
      </c>
      <c r="AE4006" s="16" t="str">
        <f t="shared" si="374"/>
        <v/>
      </c>
      <c r="AF4006" s="16" t="str">
        <f t="shared" si="375"/>
        <v/>
      </c>
      <c r="AG4006" s="16" t="str">
        <f t="shared" si="376"/>
        <v/>
      </c>
      <c r="AH4006" s="16">
        <f t="shared" si="377"/>
        <v>6.9957761351636749E-3</v>
      </c>
      <c r="AI4006" s="17" t="str">
        <f>IF('Peer Comparison Tool'!$D$11="NR","",IF($C4006='Peer Comparison Tool'!$D$9,COUNT('ALLL &lt;50B Database'!$AI$1:AI4005)+1,""))</f>
        <v/>
      </c>
    </row>
    <row r="4007" spans="1:35" x14ac:dyDescent="0.25">
      <c r="A4007" t="s">
        <v>3174</v>
      </c>
      <c r="B4007">
        <v>443625</v>
      </c>
      <c r="C4007" s="5" t="s">
        <v>3064</v>
      </c>
      <c r="D4007" s="5" t="s">
        <v>4390</v>
      </c>
      <c r="E4007" s="5" t="s">
        <v>4388</v>
      </c>
      <c r="F4007" s="2">
        <v>863</v>
      </c>
      <c r="G4007" s="2">
        <v>84385</v>
      </c>
      <c r="H4007" s="2">
        <v>40991</v>
      </c>
      <c r="I4007" s="2">
        <v>1272</v>
      </c>
      <c r="J4007" s="2">
        <v>39719</v>
      </c>
      <c r="K4007" s="33">
        <v>2.1727636647448326E-2</v>
      </c>
      <c r="L4007" s="2">
        <v>832</v>
      </c>
      <c r="M4007" s="2">
        <v>77219</v>
      </c>
      <c r="N4007" s="2">
        <v>45483</v>
      </c>
      <c r="O4007" s="33">
        <v>1.8292548864410878E-2</v>
      </c>
      <c r="P4007" s="2">
        <v>848</v>
      </c>
      <c r="Q4007" s="2">
        <v>82184</v>
      </c>
      <c r="R4007" s="2">
        <v>45179</v>
      </c>
      <c r="S4007" s="35">
        <v>1.8769782421036323E-2</v>
      </c>
      <c r="T4007" t="s">
        <v>4388</v>
      </c>
      <c r="U4007" t="s">
        <v>4388</v>
      </c>
      <c r="V4007" s="5" t="s">
        <v>4390</v>
      </c>
      <c r="W4007" s="5">
        <v>0</v>
      </c>
      <c r="X4007" s="4">
        <v>2.9578542264120031E-3</v>
      </c>
      <c r="Y4007" s="6">
        <v>15</v>
      </c>
      <c r="Z4007" s="4">
        <v>4.7723355662544417E-4</v>
      </c>
      <c r="AA4007" s="5">
        <v>410</v>
      </c>
      <c r="AC4007" s="16" t="str">
        <f t="shared" si="372"/>
        <v/>
      </c>
      <c r="AD4007" s="16" t="str">
        <f t="shared" si="373"/>
        <v/>
      </c>
      <c r="AE4007" s="16" t="str">
        <f t="shared" si="374"/>
        <v/>
      </c>
      <c r="AF4007" s="16" t="str">
        <f t="shared" si="375"/>
        <v/>
      </c>
      <c r="AG4007" s="16" t="str">
        <f t="shared" si="376"/>
        <v/>
      </c>
      <c r="AH4007" s="16">
        <f t="shared" si="377"/>
        <v>2.1727636647448326E-2</v>
      </c>
      <c r="AI4007" s="17" t="str">
        <f>IF('Peer Comparison Tool'!$D$11="NR","",IF($C4007='Peer Comparison Tool'!$D$9,COUNT('ALLL &lt;50B Database'!$AI$1:AI4006)+1,""))</f>
        <v/>
      </c>
    </row>
    <row r="4008" spans="1:35" x14ac:dyDescent="0.25">
      <c r="A4008" t="s">
        <v>681</v>
      </c>
      <c r="B4008">
        <v>140634</v>
      </c>
      <c r="C4008" s="5" t="s">
        <v>561</v>
      </c>
      <c r="D4008" s="5" t="s">
        <v>4390</v>
      </c>
      <c r="E4008" s="5" t="s">
        <v>4388</v>
      </c>
      <c r="F4008" s="2">
        <v>254</v>
      </c>
      <c r="G4008" s="2">
        <v>84347</v>
      </c>
      <c r="H4008" s="2">
        <v>33898</v>
      </c>
      <c r="I4008" s="2">
        <v>3240</v>
      </c>
      <c r="J4008" s="2">
        <v>30658</v>
      </c>
      <c r="K4008" s="33">
        <v>8.2849500945919499E-3</v>
      </c>
      <c r="L4008" s="2">
        <v>444</v>
      </c>
      <c r="M4008" s="2">
        <v>79219</v>
      </c>
      <c r="N4008" s="2">
        <v>30210</v>
      </c>
      <c r="O4008" s="33">
        <v>1.4697120158887786E-2</v>
      </c>
      <c r="P4008" s="2">
        <v>458</v>
      </c>
      <c r="Q4008" s="2">
        <v>80903</v>
      </c>
      <c r="R4008" s="2">
        <v>30142</v>
      </c>
      <c r="S4008" s="35">
        <v>1.5194744874261827E-2</v>
      </c>
      <c r="T4008" t="s">
        <v>4388</v>
      </c>
      <c r="U4008" t="s">
        <v>4388</v>
      </c>
      <c r="V4008" s="5" t="s">
        <v>4390</v>
      </c>
      <c r="W4008" s="5">
        <v>0</v>
      </c>
      <c r="X4008" s="4">
        <v>-6.9097947796698776E-3</v>
      </c>
      <c r="Y4008" s="6">
        <v>-204</v>
      </c>
      <c r="Z4008" s="4">
        <v>4.9762471537404158E-4</v>
      </c>
      <c r="AA4008" s="5">
        <v>4262</v>
      </c>
      <c r="AC4008" s="16" t="str">
        <f t="shared" si="372"/>
        <v/>
      </c>
      <c r="AD4008" s="16" t="str">
        <f t="shared" si="373"/>
        <v/>
      </c>
      <c r="AE4008" s="16" t="str">
        <f t="shared" si="374"/>
        <v/>
      </c>
      <c r="AF4008" s="16" t="str">
        <f t="shared" si="375"/>
        <v/>
      </c>
      <c r="AG4008" s="16" t="str">
        <f t="shared" si="376"/>
        <v/>
      </c>
      <c r="AH4008" s="16">
        <f t="shared" si="377"/>
        <v>8.2849500945919499E-3</v>
      </c>
      <c r="AI4008" s="17" t="str">
        <f>IF('Peer Comparison Tool'!$D$11="NR","",IF($C4008='Peer Comparison Tool'!$D$9,COUNT('ALLL &lt;50B Database'!$AI$1:AI4007)+1,""))</f>
        <v/>
      </c>
    </row>
    <row r="4009" spans="1:35" x14ac:dyDescent="0.25">
      <c r="A4009" t="s">
        <v>2213</v>
      </c>
      <c r="B4009">
        <v>276654</v>
      </c>
      <c r="C4009" s="5" t="s">
        <v>2041</v>
      </c>
      <c r="D4009" s="5" t="s">
        <v>4387</v>
      </c>
      <c r="E4009" s="5" t="s">
        <v>4388</v>
      </c>
      <c r="F4009" s="2">
        <v>764</v>
      </c>
      <c r="G4009" s="2">
        <v>84338</v>
      </c>
      <c r="H4009" s="2">
        <v>59769</v>
      </c>
      <c r="I4009" s="2">
        <v>4327</v>
      </c>
      <c r="J4009" s="2">
        <v>55442</v>
      </c>
      <c r="K4009" s="33">
        <v>1.3780166660654378E-2</v>
      </c>
      <c r="L4009" s="2">
        <v>612</v>
      </c>
      <c r="M4009" s="2">
        <v>76345</v>
      </c>
      <c r="N4009" s="2">
        <v>55439</v>
      </c>
      <c r="O4009" s="33">
        <v>1.1039160158011508E-2</v>
      </c>
      <c r="P4009" s="2">
        <v>728</v>
      </c>
      <c r="Q4009" s="2">
        <v>78436</v>
      </c>
      <c r="R4009" s="2">
        <v>53108</v>
      </c>
      <c r="S4009" s="35">
        <v>1.3707915944867064E-2</v>
      </c>
      <c r="T4009" t="s">
        <v>4388</v>
      </c>
      <c r="U4009" t="s">
        <v>4388</v>
      </c>
      <c r="V4009" s="5" t="s">
        <v>4387</v>
      </c>
      <c r="W4009" s="5">
        <v>0</v>
      </c>
      <c r="X4009" s="4">
        <v>7.2250715787314235E-5</v>
      </c>
      <c r="Y4009" s="6">
        <v>36</v>
      </c>
      <c r="Z4009" s="4">
        <v>2.6687557868555565E-3</v>
      </c>
      <c r="AA4009" s="5">
        <v>2079</v>
      </c>
      <c r="AC4009" s="16" t="str">
        <f t="shared" si="372"/>
        <v/>
      </c>
      <c r="AD4009" s="16" t="str">
        <f t="shared" si="373"/>
        <v/>
      </c>
      <c r="AE4009" s="16" t="str">
        <f t="shared" si="374"/>
        <v/>
      </c>
      <c r="AF4009" s="16" t="str">
        <f t="shared" si="375"/>
        <v/>
      </c>
      <c r="AG4009" s="16" t="str">
        <f t="shared" si="376"/>
        <v/>
      </c>
      <c r="AH4009" s="16">
        <f t="shared" si="377"/>
        <v>1.3780166660654378E-2</v>
      </c>
      <c r="AI4009" s="17" t="str">
        <f>IF('Peer Comparison Tool'!$D$11="NR","",IF($C4009='Peer Comparison Tool'!$D$9,COUNT('ALLL &lt;50B Database'!$AI$1:AI4008)+1,""))</f>
        <v/>
      </c>
    </row>
    <row r="4010" spans="1:35" x14ac:dyDescent="0.25">
      <c r="A4010" t="s">
        <v>1867</v>
      </c>
      <c r="B4010">
        <v>3346633</v>
      </c>
      <c r="C4010" s="5" t="s">
        <v>2569</v>
      </c>
      <c r="D4010" s="5" t="s">
        <v>4390</v>
      </c>
      <c r="E4010" s="5" t="s">
        <v>4388</v>
      </c>
      <c r="F4010" s="2">
        <v>880</v>
      </c>
      <c r="G4010" s="2">
        <v>84259</v>
      </c>
      <c r="H4010" s="2">
        <v>55897</v>
      </c>
      <c r="I4010" s="2">
        <v>4312</v>
      </c>
      <c r="J4010" s="2">
        <v>51585</v>
      </c>
      <c r="K4010" s="33">
        <v>1.7059222642240961E-2</v>
      </c>
      <c r="L4010" s="2">
        <v>765</v>
      </c>
      <c r="M4010" s="2">
        <v>70491</v>
      </c>
      <c r="N4010" s="2">
        <v>49442</v>
      </c>
      <c r="O4010" s="33">
        <v>1.5472675053598155E-2</v>
      </c>
      <c r="P4010" s="2">
        <v>813</v>
      </c>
      <c r="Q4010" s="2">
        <v>72737</v>
      </c>
      <c r="R4010" s="2">
        <v>53250</v>
      </c>
      <c r="S4010" s="35">
        <v>1.5267605633802818E-2</v>
      </c>
      <c r="T4010" t="s">
        <v>4388</v>
      </c>
      <c r="U4010" t="s">
        <v>4388</v>
      </c>
      <c r="V4010" s="5" t="s">
        <v>4390</v>
      </c>
      <c r="W4010" s="5">
        <v>0</v>
      </c>
      <c r="X4010" s="4">
        <v>1.7916170084381431E-3</v>
      </c>
      <c r="Y4010" s="6">
        <v>67</v>
      </c>
      <c r="Z4010" s="4">
        <v>-2.0506941979533781E-4</v>
      </c>
      <c r="AA4010" s="5">
        <v>1025</v>
      </c>
      <c r="AC4010" s="16" t="str">
        <f t="shared" si="372"/>
        <v/>
      </c>
      <c r="AD4010" s="16" t="str">
        <f t="shared" si="373"/>
        <v/>
      </c>
      <c r="AE4010" s="16" t="str">
        <f t="shared" si="374"/>
        <v/>
      </c>
      <c r="AF4010" s="16" t="str">
        <f t="shared" si="375"/>
        <v/>
      </c>
      <c r="AG4010" s="16" t="str">
        <f t="shared" si="376"/>
        <v/>
      </c>
      <c r="AH4010" s="16">
        <f t="shared" si="377"/>
        <v>1.7059222642240961E-2</v>
      </c>
      <c r="AI4010" s="17" t="str">
        <f>IF('Peer Comparison Tool'!$D$11="NR","",IF($C4010='Peer Comparison Tool'!$D$9,COUNT('ALLL &lt;50B Database'!$AI$1:AI4009)+1,""))</f>
        <v/>
      </c>
    </row>
    <row r="4011" spans="1:35" x14ac:dyDescent="0.25">
      <c r="A4011" t="s">
        <v>184</v>
      </c>
      <c r="B4011">
        <v>733540</v>
      </c>
      <c r="C4011" s="5" t="s">
        <v>113</v>
      </c>
      <c r="D4011" s="5" t="s">
        <v>4390</v>
      </c>
      <c r="E4011" s="5" t="s">
        <v>4388</v>
      </c>
      <c r="F4011" s="2">
        <v>1049</v>
      </c>
      <c r="G4011" s="2">
        <v>84238</v>
      </c>
      <c r="H4011" s="2">
        <v>71506</v>
      </c>
      <c r="I4011" s="2">
        <v>0</v>
      </c>
      <c r="J4011" s="2">
        <v>71506</v>
      </c>
      <c r="K4011" s="33">
        <v>1.4670097614186223E-2</v>
      </c>
      <c r="L4011" s="2">
        <v>853</v>
      </c>
      <c r="M4011" s="2">
        <v>76536</v>
      </c>
      <c r="N4011" s="2">
        <v>64702</v>
      </c>
      <c r="O4011" s="33">
        <v>1.3183518283824303E-2</v>
      </c>
      <c r="P4011" s="2">
        <v>843</v>
      </c>
      <c r="Q4011" s="2">
        <v>79092</v>
      </c>
      <c r="R4011" s="2">
        <v>68416</v>
      </c>
      <c r="S4011" s="35">
        <v>1.2321679139382601E-2</v>
      </c>
      <c r="T4011" t="s">
        <v>4388</v>
      </c>
      <c r="U4011" t="s">
        <v>4388</v>
      </c>
      <c r="V4011" s="5" t="s">
        <v>4390</v>
      </c>
      <c r="W4011" s="5">
        <v>0</v>
      </c>
      <c r="X4011" s="4">
        <v>2.3484184748036215E-3</v>
      </c>
      <c r="Y4011" s="6">
        <v>206</v>
      </c>
      <c r="Z4011" s="4">
        <v>-8.6183914444170132E-4</v>
      </c>
      <c r="AA4011" s="5">
        <v>1712</v>
      </c>
      <c r="AC4011" s="16" t="str">
        <f t="shared" si="372"/>
        <v/>
      </c>
      <c r="AD4011" s="16" t="str">
        <f t="shared" si="373"/>
        <v/>
      </c>
      <c r="AE4011" s="16" t="str">
        <f t="shared" si="374"/>
        <v/>
      </c>
      <c r="AF4011" s="16" t="str">
        <f t="shared" si="375"/>
        <v/>
      </c>
      <c r="AG4011" s="16" t="str">
        <f t="shared" si="376"/>
        <v/>
      </c>
      <c r="AH4011" s="16">
        <f t="shared" si="377"/>
        <v>1.4670097614186223E-2</v>
      </c>
      <c r="AI4011" s="17" t="str">
        <f>IF('Peer Comparison Tool'!$D$11="NR","",IF($C4011='Peer Comparison Tool'!$D$9,COUNT('ALLL &lt;50B Database'!$AI$1:AI4010)+1,""))</f>
        <v/>
      </c>
    </row>
    <row r="4012" spans="1:35" x14ac:dyDescent="0.25">
      <c r="A4012" t="s">
        <v>2205</v>
      </c>
      <c r="B4012">
        <v>818559</v>
      </c>
      <c r="C4012" s="5" t="s">
        <v>2041</v>
      </c>
      <c r="D4012" s="5" t="s">
        <v>4390</v>
      </c>
      <c r="E4012" s="5" t="s">
        <v>4388</v>
      </c>
      <c r="F4012" s="2">
        <v>199</v>
      </c>
      <c r="G4012" s="2">
        <v>84140</v>
      </c>
      <c r="H4012" s="2">
        <v>29856</v>
      </c>
      <c r="I4012" s="2">
        <v>529</v>
      </c>
      <c r="J4012" s="2">
        <v>29327</v>
      </c>
      <c r="K4012" s="33">
        <v>6.7855559723122034E-3</v>
      </c>
      <c r="L4012" s="2">
        <v>202</v>
      </c>
      <c r="M4012" s="2">
        <v>78968</v>
      </c>
      <c r="N4012" s="2">
        <v>21600</v>
      </c>
      <c r="O4012" s="33">
        <v>9.3518518518518525E-3</v>
      </c>
      <c r="P4012" s="2">
        <v>202</v>
      </c>
      <c r="Q4012" s="2">
        <v>84370</v>
      </c>
      <c r="R4012" s="2">
        <v>29002</v>
      </c>
      <c r="S4012" s="35">
        <v>6.96503689400731E-3</v>
      </c>
      <c r="T4012" t="s">
        <v>4388</v>
      </c>
      <c r="U4012" t="s">
        <v>4388</v>
      </c>
      <c r="V4012" s="5" t="s">
        <v>4390</v>
      </c>
      <c r="W4012" s="5">
        <v>0</v>
      </c>
      <c r="X4012" s="4">
        <v>-1.7948092169510661E-4</v>
      </c>
      <c r="Y4012" s="6">
        <v>-3</v>
      </c>
      <c r="Z4012" s="4">
        <v>-2.3868149578445425E-3</v>
      </c>
      <c r="AA4012" s="5">
        <v>4498</v>
      </c>
      <c r="AC4012" s="16" t="str">
        <f t="shared" si="372"/>
        <v/>
      </c>
      <c r="AD4012" s="16" t="str">
        <f t="shared" si="373"/>
        <v/>
      </c>
      <c r="AE4012" s="16" t="str">
        <f t="shared" si="374"/>
        <v/>
      </c>
      <c r="AF4012" s="16" t="str">
        <f t="shared" si="375"/>
        <v/>
      </c>
      <c r="AG4012" s="16" t="str">
        <f t="shared" si="376"/>
        <v/>
      </c>
      <c r="AH4012" s="16">
        <f t="shared" si="377"/>
        <v>6.7855559723122034E-3</v>
      </c>
      <c r="AI4012" s="17" t="str">
        <f>IF('Peer Comparison Tool'!$D$11="NR","",IF($C4012='Peer Comparison Tool'!$D$9,COUNT('ALLL &lt;50B Database'!$AI$1:AI4011)+1,""))</f>
        <v/>
      </c>
    </row>
    <row r="4013" spans="1:35" x14ac:dyDescent="0.25">
      <c r="A4013" t="s">
        <v>3</v>
      </c>
      <c r="B4013">
        <v>280352</v>
      </c>
      <c r="C4013" s="5" t="s">
        <v>3209</v>
      </c>
      <c r="D4013" s="5" t="s">
        <v>4390</v>
      </c>
      <c r="E4013" s="5" t="s">
        <v>4388</v>
      </c>
      <c r="F4013" s="2">
        <v>1308</v>
      </c>
      <c r="G4013" s="2">
        <v>84039</v>
      </c>
      <c r="H4013" s="2">
        <v>60604</v>
      </c>
      <c r="I4013" s="2">
        <v>14423</v>
      </c>
      <c r="J4013" s="2">
        <v>46181</v>
      </c>
      <c r="K4013" s="33">
        <v>2.8323336437062863E-2</v>
      </c>
      <c r="L4013" s="2">
        <v>1209</v>
      </c>
      <c r="M4013" s="2">
        <v>72316</v>
      </c>
      <c r="N4013" s="2">
        <v>50064</v>
      </c>
      <c r="O4013" s="33">
        <v>2.414908916586769E-2</v>
      </c>
      <c r="P4013" s="2">
        <v>1266</v>
      </c>
      <c r="Q4013" s="2">
        <v>76705</v>
      </c>
      <c r="R4013" s="2">
        <v>48623</v>
      </c>
      <c r="S4013" s="35">
        <v>2.6037060650309526E-2</v>
      </c>
      <c r="T4013" t="s">
        <v>4388</v>
      </c>
      <c r="U4013" t="s">
        <v>4388</v>
      </c>
      <c r="V4013" s="5" t="s">
        <v>4390</v>
      </c>
      <c r="W4013" s="5">
        <v>0</v>
      </c>
      <c r="X4013" s="4">
        <v>2.2862757867533369E-3</v>
      </c>
      <c r="Y4013" s="6">
        <v>42</v>
      </c>
      <c r="Z4013" s="4">
        <v>1.887971484441836E-3</v>
      </c>
      <c r="AA4013" s="5">
        <v>171</v>
      </c>
      <c r="AC4013" s="16" t="str">
        <f t="shared" si="372"/>
        <v/>
      </c>
      <c r="AD4013" s="16" t="str">
        <f t="shared" si="373"/>
        <v/>
      </c>
      <c r="AE4013" s="16" t="str">
        <f t="shared" si="374"/>
        <v/>
      </c>
      <c r="AF4013" s="16" t="str">
        <f t="shared" si="375"/>
        <v/>
      </c>
      <c r="AG4013" s="16" t="str">
        <f t="shared" si="376"/>
        <v/>
      </c>
      <c r="AH4013" s="16">
        <f t="shared" si="377"/>
        <v>2.8323336437062863E-2</v>
      </c>
      <c r="AI4013" s="17" t="str">
        <f>IF('Peer Comparison Tool'!$D$11="NR","",IF($C4013='Peer Comparison Tool'!$D$9,COUNT('ALLL &lt;50B Database'!$AI$1:AI4012)+1,""))</f>
        <v/>
      </c>
    </row>
    <row r="4014" spans="1:35" x14ac:dyDescent="0.25">
      <c r="A4014" t="s">
        <v>4126</v>
      </c>
      <c r="B4014">
        <v>177500</v>
      </c>
      <c r="C4014" s="5" t="s">
        <v>4118</v>
      </c>
      <c r="D4014" s="5" t="s">
        <v>4390</v>
      </c>
      <c r="E4014" s="5" t="s">
        <v>4388</v>
      </c>
      <c r="F4014" s="2">
        <v>834</v>
      </c>
      <c r="G4014" s="2">
        <v>83847</v>
      </c>
      <c r="H4014" s="2">
        <v>62504</v>
      </c>
      <c r="I4014" s="2">
        <v>96</v>
      </c>
      <c r="J4014" s="2">
        <v>62408</v>
      </c>
      <c r="K4014" s="33">
        <v>1.3363671324189207E-2</v>
      </c>
      <c r="L4014" s="2">
        <v>796</v>
      </c>
      <c r="M4014" s="2">
        <v>72917</v>
      </c>
      <c r="N4014" s="2">
        <v>65627</v>
      </c>
      <c r="O4014" s="33">
        <v>1.2129154159111342E-2</v>
      </c>
      <c r="P4014" s="2">
        <v>830</v>
      </c>
      <c r="Q4014" s="2">
        <v>76736</v>
      </c>
      <c r="R4014" s="2">
        <v>62954</v>
      </c>
      <c r="S4014" s="35">
        <v>1.318422975505925E-2</v>
      </c>
      <c r="T4014" t="s">
        <v>4388</v>
      </c>
      <c r="U4014" t="s">
        <v>4388</v>
      </c>
      <c r="V4014" s="5" t="s">
        <v>4390</v>
      </c>
      <c r="W4014" s="5">
        <v>0</v>
      </c>
      <c r="X4014" s="4">
        <v>1.7944156912995737E-4</v>
      </c>
      <c r="Y4014" s="6">
        <v>4</v>
      </c>
      <c r="Z4014" s="4">
        <v>1.0550755959479081E-3</v>
      </c>
      <c r="AA4014" s="5">
        <v>2244</v>
      </c>
      <c r="AC4014" s="16" t="str">
        <f t="shared" si="372"/>
        <v/>
      </c>
      <c r="AD4014" s="16" t="str">
        <f t="shared" si="373"/>
        <v/>
      </c>
      <c r="AE4014" s="16" t="str">
        <f t="shared" si="374"/>
        <v/>
      </c>
      <c r="AF4014" s="16" t="str">
        <f t="shared" si="375"/>
        <v/>
      </c>
      <c r="AG4014" s="16" t="str">
        <f t="shared" si="376"/>
        <v/>
      </c>
      <c r="AH4014" s="16">
        <f t="shared" si="377"/>
        <v>1.3363671324189207E-2</v>
      </c>
      <c r="AI4014" s="17" t="str">
        <f>IF('Peer Comparison Tool'!$D$11="NR","",IF($C4014='Peer Comparison Tool'!$D$9,COUNT('ALLL &lt;50B Database'!$AI$1:AI4013)+1,""))</f>
        <v/>
      </c>
    </row>
    <row r="4015" spans="1:35" x14ac:dyDescent="0.25">
      <c r="A4015" t="s">
        <v>3327</v>
      </c>
      <c r="B4015">
        <v>521952</v>
      </c>
      <c r="C4015" s="5" t="s">
        <v>3209</v>
      </c>
      <c r="D4015" s="5" t="s">
        <v>4390</v>
      </c>
      <c r="E4015" s="5" t="s">
        <v>4388</v>
      </c>
      <c r="F4015" s="2">
        <v>540</v>
      </c>
      <c r="G4015" s="2">
        <v>83830</v>
      </c>
      <c r="H4015" s="2">
        <v>48083</v>
      </c>
      <c r="I4015" s="2">
        <v>4924</v>
      </c>
      <c r="J4015" s="2">
        <v>43159</v>
      </c>
      <c r="K4015" s="33">
        <v>1.2511874695891935E-2</v>
      </c>
      <c r="L4015" s="2">
        <v>530</v>
      </c>
      <c r="M4015" s="2">
        <v>74114</v>
      </c>
      <c r="N4015" s="2">
        <v>44134</v>
      </c>
      <c r="O4015" s="33">
        <v>1.2008882041056781E-2</v>
      </c>
      <c r="P4015" s="2">
        <v>534</v>
      </c>
      <c r="Q4015" s="2">
        <v>75434</v>
      </c>
      <c r="R4015" s="2">
        <v>44723</v>
      </c>
      <c r="S4015" s="35">
        <v>1.19401650157637E-2</v>
      </c>
      <c r="T4015" t="s">
        <v>4388</v>
      </c>
      <c r="U4015" t="s">
        <v>4388</v>
      </c>
      <c r="V4015" s="5" t="s">
        <v>4390</v>
      </c>
      <c r="W4015" s="5">
        <v>0</v>
      </c>
      <c r="X4015" s="4">
        <v>5.7170968012823509E-4</v>
      </c>
      <c r="Y4015" s="6">
        <v>6</v>
      </c>
      <c r="Z4015" s="4">
        <v>-6.8717025293081255E-5</v>
      </c>
      <c r="AA4015" s="5">
        <v>2694</v>
      </c>
      <c r="AC4015" s="16" t="str">
        <f t="shared" si="372"/>
        <v/>
      </c>
      <c r="AD4015" s="16" t="str">
        <f t="shared" si="373"/>
        <v/>
      </c>
      <c r="AE4015" s="16" t="str">
        <f t="shared" si="374"/>
        <v/>
      </c>
      <c r="AF4015" s="16" t="str">
        <f t="shared" si="375"/>
        <v/>
      </c>
      <c r="AG4015" s="16" t="str">
        <f t="shared" si="376"/>
        <v/>
      </c>
      <c r="AH4015" s="16">
        <f t="shared" si="377"/>
        <v>1.2511874695891935E-2</v>
      </c>
      <c r="AI4015" s="17" t="str">
        <f>IF('Peer Comparison Tool'!$D$11="NR","",IF($C4015='Peer Comparison Tool'!$D$9,COUNT('ALLL &lt;50B Database'!$AI$1:AI4014)+1,""))</f>
        <v/>
      </c>
    </row>
    <row r="4016" spans="1:35" x14ac:dyDescent="0.25">
      <c r="A4016" t="s">
        <v>156</v>
      </c>
      <c r="B4016">
        <v>446149</v>
      </c>
      <c r="C4016" s="5" t="s">
        <v>1578</v>
      </c>
      <c r="D4016" s="5" t="s">
        <v>4390</v>
      </c>
      <c r="E4016" s="5" t="s">
        <v>4388</v>
      </c>
      <c r="F4016" s="2">
        <v>293</v>
      </c>
      <c r="G4016" s="2">
        <v>83738</v>
      </c>
      <c r="H4016" s="2">
        <v>65009</v>
      </c>
      <c r="I4016" s="2">
        <v>1056</v>
      </c>
      <c r="J4016" s="2">
        <v>63953</v>
      </c>
      <c r="K4016" s="33">
        <v>4.5814895313746034E-3</v>
      </c>
      <c r="L4016" s="2">
        <v>384</v>
      </c>
      <c r="M4016" s="2">
        <v>73759</v>
      </c>
      <c r="N4016" s="2">
        <v>58779</v>
      </c>
      <c r="O4016" s="33">
        <v>6.5329454396978511E-3</v>
      </c>
      <c r="P4016" s="2">
        <v>263</v>
      </c>
      <c r="Q4016" s="2">
        <v>75102</v>
      </c>
      <c r="R4016" s="2">
        <v>62263</v>
      </c>
      <c r="S4016" s="35">
        <v>4.2240174742624028E-3</v>
      </c>
      <c r="T4016" t="s">
        <v>4388</v>
      </c>
      <c r="U4016" t="s">
        <v>4388</v>
      </c>
      <c r="V4016" s="5" t="s">
        <v>4390</v>
      </c>
      <c r="W4016" s="5">
        <v>0</v>
      </c>
      <c r="X4016" s="4">
        <v>3.5747205711220056E-4</v>
      </c>
      <c r="Y4016" s="6">
        <v>30</v>
      </c>
      <c r="Z4016" s="4">
        <v>-2.3089279654354483E-3</v>
      </c>
      <c r="AA4016" s="5">
        <v>4684</v>
      </c>
      <c r="AC4016" s="16" t="str">
        <f t="shared" si="372"/>
        <v/>
      </c>
      <c r="AD4016" s="16" t="str">
        <f t="shared" si="373"/>
        <v/>
      </c>
      <c r="AE4016" s="16" t="str">
        <f t="shared" si="374"/>
        <v/>
      </c>
      <c r="AF4016" s="16" t="str">
        <f t="shared" si="375"/>
        <v/>
      </c>
      <c r="AG4016" s="16" t="str">
        <f t="shared" si="376"/>
        <v/>
      </c>
      <c r="AH4016" s="16">
        <f t="shared" si="377"/>
        <v>4.5814895313746034E-3</v>
      </c>
      <c r="AI4016" s="17" t="str">
        <f>IF('Peer Comparison Tool'!$D$11="NR","",IF($C4016='Peer Comparison Tool'!$D$9,COUNT('ALLL &lt;50B Database'!$AI$1:AI4015)+1,""))</f>
        <v/>
      </c>
    </row>
    <row r="4017" spans="1:35" x14ac:dyDescent="0.25">
      <c r="A4017" t="s">
        <v>889</v>
      </c>
      <c r="B4017">
        <v>209447</v>
      </c>
      <c r="C4017" s="5" t="s">
        <v>2519</v>
      </c>
      <c r="D4017" s="5" t="s">
        <v>4390</v>
      </c>
      <c r="E4017" s="5" t="s">
        <v>4388</v>
      </c>
      <c r="F4017" s="2">
        <v>383</v>
      </c>
      <c r="G4017" s="2">
        <v>83734</v>
      </c>
      <c r="H4017" s="2">
        <v>38277</v>
      </c>
      <c r="I4017" s="2">
        <v>0</v>
      </c>
      <c r="J4017" s="2">
        <v>38277</v>
      </c>
      <c r="K4017" s="33">
        <v>1.0006008830368106E-2</v>
      </c>
      <c r="L4017" s="2">
        <v>366</v>
      </c>
      <c r="M4017" s="2">
        <v>76189</v>
      </c>
      <c r="N4017" s="2">
        <v>36354</v>
      </c>
      <c r="O4017" s="33">
        <v>1.006766793200198E-2</v>
      </c>
      <c r="P4017" s="2">
        <v>379</v>
      </c>
      <c r="Q4017" s="2">
        <v>78569</v>
      </c>
      <c r="R4017" s="2">
        <v>36971</v>
      </c>
      <c r="S4017" s="35">
        <v>1.0251278028725217E-2</v>
      </c>
      <c r="T4017" t="s">
        <v>4388</v>
      </c>
      <c r="U4017" t="s">
        <v>4388</v>
      </c>
      <c r="V4017" s="5" t="s">
        <v>4390</v>
      </c>
      <c r="W4017" s="5">
        <v>0</v>
      </c>
      <c r="X4017" s="4">
        <v>-2.4526919835711133E-4</v>
      </c>
      <c r="Y4017" s="6">
        <v>4</v>
      </c>
      <c r="Z4017" s="4">
        <v>1.8361009672323778E-4</v>
      </c>
      <c r="AA4017" s="5">
        <v>3780</v>
      </c>
      <c r="AC4017" s="16" t="str">
        <f t="shared" si="372"/>
        <v/>
      </c>
      <c r="AD4017" s="16" t="str">
        <f t="shared" si="373"/>
        <v/>
      </c>
      <c r="AE4017" s="16" t="str">
        <f t="shared" si="374"/>
        <v/>
      </c>
      <c r="AF4017" s="16" t="str">
        <f t="shared" si="375"/>
        <v/>
      </c>
      <c r="AG4017" s="16" t="str">
        <f t="shared" si="376"/>
        <v/>
      </c>
      <c r="AH4017" s="16">
        <f t="shared" si="377"/>
        <v>1.0006008830368106E-2</v>
      </c>
      <c r="AI4017" s="17" t="str">
        <f>IF('Peer Comparison Tool'!$D$11="NR","",IF($C4017='Peer Comparison Tool'!$D$9,COUNT('ALLL &lt;50B Database'!$AI$1:AI4016)+1,""))</f>
        <v/>
      </c>
    </row>
    <row r="4018" spans="1:35" x14ac:dyDescent="0.25">
      <c r="A4018" t="s">
        <v>1218</v>
      </c>
      <c r="B4018">
        <v>303747</v>
      </c>
      <c r="C4018" s="5" t="s">
        <v>926</v>
      </c>
      <c r="D4018" s="5" t="s">
        <v>4390</v>
      </c>
      <c r="E4018" s="5" t="s">
        <v>4388</v>
      </c>
      <c r="F4018" s="2">
        <v>576</v>
      </c>
      <c r="G4018" s="2">
        <v>83634</v>
      </c>
      <c r="H4018" s="2">
        <v>51144</v>
      </c>
      <c r="I4018" s="2">
        <v>1006</v>
      </c>
      <c r="J4018" s="2">
        <v>50138</v>
      </c>
      <c r="K4018" s="33">
        <v>1.1488292313215525E-2</v>
      </c>
      <c r="L4018" s="2">
        <v>447</v>
      </c>
      <c r="M4018" s="2">
        <v>77255</v>
      </c>
      <c r="N4018" s="2">
        <v>50496</v>
      </c>
      <c r="O4018" s="33">
        <v>8.8521863117870716E-3</v>
      </c>
      <c r="P4018" s="2">
        <v>511</v>
      </c>
      <c r="Q4018" s="2">
        <v>77621</v>
      </c>
      <c r="R4018" s="2">
        <v>50200</v>
      </c>
      <c r="S4018" s="35">
        <v>1.0179282868525897E-2</v>
      </c>
      <c r="T4018" t="s">
        <v>4388</v>
      </c>
      <c r="U4018" t="s">
        <v>4388</v>
      </c>
      <c r="V4018" s="5" t="s">
        <v>4390</v>
      </c>
      <c r="W4018" s="5">
        <v>0</v>
      </c>
      <c r="X4018" s="4">
        <v>1.3090094446896287E-3</v>
      </c>
      <c r="Y4018" s="6">
        <v>65</v>
      </c>
      <c r="Z4018" s="4">
        <v>1.327096556738825E-3</v>
      </c>
      <c r="AA4018" s="5">
        <v>3160</v>
      </c>
      <c r="AC4018" s="16" t="str">
        <f t="shared" si="372"/>
        <v/>
      </c>
      <c r="AD4018" s="16" t="str">
        <f t="shared" si="373"/>
        <v/>
      </c>
      <c r="AE4018" s="16" t="str">
        <f t="shared" si="374"/>
        <v/>
      </c>
      <c r="AF4018" s="16" t="str">
        <f t="shared" si="375"/>
        <v/>
      </c>
      <c r="AG4018" s="16" t="str">
        <f t="shared" si="376"/>
        <v/>
      </c>
      <c r="AH4018" s="16">
        <f t="shared" si="377"/>
        <v>1.1488292313215525E-2</v>
      </c>
      <c r="AI4018" s="17" t="str">
        <f>IF('Peer Comparison Tool'!$D$11="NR","",IF($C4018='Peer Comparison Tool'!$D$9,COUNT('ALLL &lt;50B Database'!$AI$1:AI4017)+1,""))</f>
        <v/>
      </c>
    </row>
    <row r="4019" spans="1:35" x14ac:dyDescent="0.25">
      <c r="A4019" t="s">
        <v>557</v>
      </c>
      <c r="B4019">
        <v>83236</v>
      </c>
      <c r="C4019" s="5" t="s">
        <v>462</v>
      </c>
      <c r="D4019" s="5" t="s">
        <v>4390</v>
      </c>
      <c r="E4019" s="5" t="s">
        <v>4388</v>
      </c>
      <c r="F4019" s="2">
        <v>267</v>
      </c>
      <c r="G4019" s="2">
        <v>83633</v>
      </c>
      <c r="H4019" s="2">
        <v>29610</v>
      </c>
      <c r="I4019" s="2">
        <v>2887</v>
      </c>
      <c r="J4019" s="2">
        <v>26723</v>
      </c>
      <c r="K4019" s="33">
        <v>9.9913931819032298E-3</v>
      </c>
      <c r="L4019" s="2">
        <v>267</v>
      </c>
      <c r="M4019" s="2">
        <v>74748</v>
      </c>
      <c r="N4019" s="2">
        <v>24937</v>
      </c>
      <c r="O4019" s="33">
        <v>1.0706981593615912E-2</v>
      </c>
      <c r="P4019" s="2">
        <v>267</v>
      </c>
      <c r="Q4019" s="2">
        <v>73839</v>
      </c>
      <c r="R4019" s="2">
        <v>25853</v>
      </c>
      <c r="S4019" s="35">
        <v>1.0327621552624454E-2</v>
      </c>
      <c r="T4019" t="s">
        <v>4388</v>
      </c>
      <c r="U4019" t="s">
        <v>4388</v>
      </c>
      <c r="V4019" s="5" t="s">
        <v>4390</v>
      </c>
      <c r="W4019" s="5">
        <v>0</v>
      </c>
      <c r="X4019" s="4">
        <v>-3.3622837072122373E-4</v>
      </c>
      <c r="Y4019" s="6">
        <v>0</v>
      </c>
      <c r="Z4019" s="4">
        <v>-3.7936004099145895E-4</v>
      </c>
      <c r="AA4019" s="5">
        <v>3784</v>
      </c>
      <c r="AC4019" s="16" t="str">
        <f t="shared" si="372"/>
        <v/>
      </c>
      <c r="AD4019" s="16" t="str">
        <f t="shared" si="373"/>
        <v/>
      </c>
      <c r="AE4019" s="16" t="str">
        <f t="shared" si="374"/>
        <v/>
      </c>
      <c r="AF4019" s="16" t="str">
        <f t="shared" si="375"/>
        <v/>
      </c>
      <c r="AG4019" s="16" t="str">
        <f t="shared" si="376"/>
        <v/>
      </c>
      <c r="AH4019" s="16">
        <f t="shared" si="377"/>
        <v>9.9913931819032298E-3</v>
      </c>
      <c r="AI4019" s="17">
        <f>IF('Peer Comparison Tool'!$D$11="NR","",IF($C4019='Peer Comparison Tool'!$D$9,COUNT('ALLL &lt;50B Database'!$AI$1:AI4018)+1,""))</f>
        <v>93</v>
      </c>
    </row>
    <row r="4020" spans="1:35" x14ac:dyDescent="0.25">
      <c r="A4020" t="s">
        <v>684</v>
      </c>
      <c r="B4020">
        <v>761833</v>
      </c>
      <c r="C4020" s="5" t="s">
        <v>561</v>
      </c>
      <c r="D4020" s="5" t="s">
        <v>4387</v>
      </c>
      <c r="E4020" s="5" t="s">
        <v>4388</v>
      </c>
      <c r="F4020" s="2">
        <v>545</v>
      </c>
      <c r="G4020" s="2">
        <v>83617</v>
      </c>
      <c r="H4020" s="2">
        <v>51152</v>
      </c>
      <c r="I4020" s="2">
        <v>12138</v>
      </c>
      <c r="J4020" s="2">
        <v>39014</v>
      </c>
      <c r="K4020" s="33">
        <v>1.3969344337929974E-2</v>
      </c>
      <c r="L4020" s="2">
        <v>546</v>
      </c>
      <c r="M4020" s="2">
        <v>73846</v>
      </c>
      <c r="N4020" s="2">
        <v>41189</v>
      </c>
      <c r="O4020" s="33">
        <v>1.3255966398795794E-2</v>
      </c>
      <c r="P4020" s="2">
        <v>539</v>
      </c>
      <c r="Q4020" s="2">
        <v>74040</v>
      </c>
      <c r="R4020" s="2">
        <v>40677</v>
      </c>
      <c r="S4020" s="35">
        <v>1.3250731371536741E-2</v>
      </c>
      <c r="T4020" t="s">
        <v>4388</v>
      </c>
      <c r="U4020" t="s">
        <v>4388</v>
      </c>
      <c r="V4020" s="5" t="s">
        <v>4387</v>
      </c>
      <c r="W4020" s="5">
        <v>0</v>
      </c>
      <c r="X4020" s="4">
        <v>7.1861296639323322E-4</v>
      </c>
      <c r="Y4020" s="6">
        <v>6</v>
      </c>
      <c r="Z4020" s="4">
        <v>-5.2350272590536567E-6</v>
      </c>
      <c r="AA4020" s="5">
        <v>2004</v>
      </c>
      <c r="AC4020" s="16" t="str">
        <f t="shared" si="372"/>
        <v/>
      </c>
      <c r="AD4020" s="16" t="str">
        <f t="shared" si="373"/>
        <v/>
      </c>
      <c r="AE4020" s="16" t="str">
        <f t="shared" si="374"/>
        <v/>
      </c>
      <c r="AF4020" s="16" t="str">
        <f t="shared" si="375"/>
        <v/>
      </c>
      <c r="AG4020" s="16" t="str">
        <f t="shared" si="376"/>
        <v/>
      </c>
      <c r="AH4020" s="16">
        <f t="shared" si="377"/>
        <v>1.3969344337929974E-2</v>
      </c>
      <c r="AI4020" s="17" t="str">
        <f>IF('Peer Comparison Tool'!$D$11="NR","",IF($C4020='Peer Comparison Tool'!$D$9,COUNT('ALLL &lt;50B Database'!$AI$1:AI4019)+1,""))</f>
        <v/>
      </c>
    </row>
    <row r="4021" spans="1:35" x14ac:dyDescent="0.25">
      <c r="A4021" t="s">
        <v>3697</v>
      </c>
      <c r="B4021">
        <v>2123930</v>
      </c>
      <c r="C4021" s="5" t="s">
        <v>3603</v>
      </c>
      <c r="D4021" s="5" t="s">
        <v>4390</v>
      </c>
      <c r="E4021" s="5" t="s">
        <v>4388</v>
      </c>
      <c r="F4021" s="2">
        <v>268</v>
      </c>
      <c r="G4021" s="2">
        <v>83544</v>
      </c>
      <c r="H4021" s="2">
        <v>43260</v>
      </c>
      <c r="I4021" s="2">
        <v>2069</v>
      </c>
      <c r="J4021" s="2">
        <v>41191</v>
      </c>
      <c r="K4021" s="33">
        <v>6.5062756427374914E-3</v>
      </c>
      <c r="L4021" s="2">
        <v>186</v>
      </c>
      <c r="M4021" s="2">
        <v>76952</v>
      </c>
      <c r="N4021" s="2">
        <v>39503</v>
      </c>
      <c r="O4021" s="33">
        <v>4.7085031516593675E-3</v>
      </c>
      <c r="P4021" s="2">
        <v>213</v>
      </c>
      <c r="Q4021" s="2">
        <v>78257</v>
      </c>
      <c r="R4021" s="2">
        <v>40740</v>
      </c>
      <c r="S4021" s="35">
        <v>5.2282768777614135E-3</v>
      </c>
      <c r="T4021" t="s">
        <v>4388</v>
      </c>
      <c r="U4021" t="s">
        <v>4388</v>
      </c>
      <c r="V4021" s="5" t="s">
        <v>4390</v>
      </c>
      <c r="W4021" s="5">
        <v>0</v>
      </c>
      <c r="X4021" s="4">
        <v>1.277998764976078E-3</v>
      </c>
      <c r="Y4021" s="6">
        <v>55</v>
      </c>
      <c r="Z4021" s="4">
        <v>5.1977372610204596E-4</v>
      </c>
      <c r="AA4021" s="5">
        <v>4528</v>
      </c>
      <c r="AC4021" s="16" t="str">
        <f t="shared" si="372"/>
        <v/>
      </c>
      <c r="AD4021" s="16" t="str">
        <f t="shared" si="373"/>
        <v/>
      </c>
      <c r="AE4021" s="16" t="str">
        <f t="shared" si="374"/>
        <v/>
      </c>
      <c r="AF4021" s="16" t="str">
        <f t="shared" si="375"/>
        <v/>
      </c>
      <c r="AG4021" s="16" t="str">
        <f t="shared" si="376"/>
        <v/>
      </c>
      <c r="AH4021" s="16">
        <f t="shared" si="377"/>
        <v>6.5062756427374914E-3</v>
      </c>
      <c r="AI4021" s="17" t="str">
        <f>IF('Peer Comparison Tool'!$D$11="NR","",IF($C4021='Peer Comparison Tool'!$D$9,COUNT('ALLL &lt;50B Database'!$AI$1:AI4020)+1,""))</f>
        <v/>
      </c>
    </row>
    <row r="4022" spans="1:35" x14ac:dyDescent="0.25">
      <c r="A4022" t="s">
        <v>3988</v>
      </c>
      <c r="B4022">
        <v>53051</v>
      </c>
      <c r="C4022" s="5" t="s">
        <v>3704</v>
      </c>
      <c r="D4022" s="5" t="s">
        <v>4390</v>
      </c>
      <c r="E4022" s="5" t="s">
        <v>4388</v>
      </c>
      <c r="F4022" s="2">
        <v>399</v>
      </c>
      <c r="G4022" s="2">
        <v>83513</v>
      </c>
      <c r="H4022" s="2">
        <v>41146</v>
      </c>
      <c r="I4022" s="2">
        <v>1934</v>
      </c>
      <c r="J4022" s="2">
        <v>39212</v>
      </c>
      <c r="K4022" s="33">
        <v>1.0175456492910333E-2</v>
      </c>
      <c r="L4022" s="2">
        <v>400</v>
      </c>
      <c r="M4022" s="2">
        <v>76958</v>
      </c>
      <c r="N4022" s="2">
        <v>40757</v>
      </c>
      <c r="O4022" s="33">
        <v>9.8142650342272486E-3</v>
      </c>
      <c r="P4022" s="2">
        <v>399</v>
      </c>
      <c r="Q4022" s="2">
        <v>76172</v>
      </c>
      <c r="R4022" s="2">
        <v>41082</v>
      </c>
      <c r="S4022" s="35">
        <v>9.7122827515700311E-3</v>
      </c>
      <c r="T4022" t="s">
        <v>4388</v>
      </c>
      <c r="U4022" t="s">
        <v>4388</v>
      </c>
      <c r="V4022" s="5" t="s">
        <v>4390</v>
      </c>
      <c r="W4022" s="5">
        <v>0</v>
      </c>
      <c r="X4022" s="4">
        <v>4.631737413403024E-4</v>
      </c>
      <c r="Y4022" s="6">
        <v>0</v>
      </c>
      <c r="Z4022" s="4">
        <v>-1.0198228265721754E-4</v>
      </c>
      <c r="AA4022" s="5">
        <v>3723</v>
      </c>
      <c r="AC4022" s="16" t="str">
        <f t="shared" si="372"/>
        <v/>
      </c>
      <c r="AD4022" s="16" t="str">
        <f t="shared" si="373"/>
        <v/>
      </c>
      <c r="AE4022" s="16" t="str">
        <f t="shared" si="374"/>
        <v/>
      </c>
      <c r="AF4022" s="16" t="str">
        <f t="shared" si="375"/>
        <v/>
      </c>
      <c r="AG4022" s="16" t="str">
        <f t="shared" si="376"/>
        <v/>
      </c>
      <c r="AH4022" s="16">
        <f t="shared" si="377"/>
        <v>1.0175456492910333E-2</v>
      </c>
      <c r="AI4022" s="17" t="str">
        <f>IF('Peer Comparison Tool'!$D$11="NR","",IF($C4022='Peer Comparison Tool'!$D$9,COUNT('ALLL &lt;50B Database'!$AI$1:AI4021)+1,""))</f>
        <v/>
      </c>
    </row>
    <row r="4023" spans="1:35" x14ac:dyDescent="0.25">
      <c r="A4023" t="s">
        <v>555</v>
      </c>
      <c r="B4023">
        <v>89135</v>
      </c>
      <c r="C4023" s="5" t="s">
        <v>462</v>
      </c>
      <c r="D4023" s="5" t="s">
        <v>4390</v>
      </c>
      <c r="E4023" s="5" t="s">
        <v>4388</v>
      </c>
      <c r="F4023" s="2">
        <v>863</v>
      </c>
      <c r="G4023" s="2">
        <v>83447</v>
      </c>
      <c r="H4023" s="2">
        <v>56218</v>
      </c>
      <c r="I4023" s="2">
        <v>0</v>
      </c>
      <c r="J4023" s="2">
        <v>56218</v>
      </c>
      <c r="K4023" s="33">
        <v>1.5350955210075064E-2</v>
      </c>
      <c r="L4023" s="2">
        <v>923</v>
      </c>
      <c r="M4023" s="2">
        <v>72703</v>
      </c>
      <c r="N4023" s="2">
        <v>53242</v>
      </c>
      <c r="O4023" s="33">
        <v>1.7335937793471319E-2</v>
      </c>
      <c r="P4023" s="2">
        <v>869</v>
      </c>
      <c r="Q4023" s="2">
        <v>76156</v>
      </c>
      <c r="R4023" s="2">
        <v>55122</v>
      </c>
      <c r="S4023" s="35">
        <v>1.5765030296433367E-2</v>
      </c>
      <c r="T4023" t="s">
        <v>4388</v>
      </c>
      <c r="U4023" t="s">
        <v>4388</v>
      </c>
      <c r="V4023" s="5" t="s">
        <v>4390</v>
      </c>
      <c r="W4023" s="5">
        <v>0</v>
      </c>
      <c r="X4023" s="4">
        <v>-4.1407508635830231E-4</v>
      </c>
      <c r="Y4023" s="6">
        <v>-6</v>
      </c>
      <c r="Z4023" s="4">
        <v>-1.5709074970379523E-3</v>
      </c>
      <c r="AA4023" s="5">
        <v>1478</v>
      </c>
      <c r="AC4023" s="16" t="str">
        <f t="shared" si="372"/>
        <v/>
      </c>
      <c r="AD4023" s="16" t="str">
        <f t="shared" si="373"/>
        <v/>
      </c>
      <c r="AE4023" s="16" t="str">
        <f t="shared" si="374"/>
        <v/>
      </c>
      <c r="AF4023" s="16" t="str">
        <f t="shared" si="375"/>
        <v/>
      </c>
      <c r="AG4023" s="16" t="str">
        <f t="shared" si="376"/>
        <v/>
      </c>
      <c r="AH4023" s="16">
        <f t="shared" si="377"/>
        <v>1.5350955210075064E-2</v>
      </c>
      <c r="AI4023" s="17">
        <f>IF('Peer Comparison Tool'!$D$11="NR","",IF($C4023='Peer Comparison Tool'!$D$9,COUNT('ALLL &lt;50B Database'!$AI$1:AI4022)+1,""))</f>
        <v>94</v>
      </c>
    </row>
    <row r="4024" spans="1:35" x14ac:dyDescent="0.25">
      <c r="A4024" t="s">
        <v>1379</v>
      </c>
      <c r="B4024">
        <v>163343</v>
      </c>
      <c r="C4024" s="5" t="s">
        <v>1309</v>
      </c>
      <c r="D4024" s="5" t="s">
        <v>4390</v>
      </c>
      <c r="E4024" s="5" t="s">
        <v>4388</v>
      </c>
      <c r="F4024" s="2">
        <v>1041</v>
      </c>
      <c r="G4024" s="2">
        <v>83166</v>
      </c>
      <c r="H4024" s="2">
        <v>59195</v>
      </c>
      <c r="I4024" s="2">
        <v>2053</v>
      </c>
      <c r="J4024" s="2">
        <v>57142</v>
      </c>
      <c r="K4024" s="33">
        <v>1.8217773266598999E-2</v>
      </c>
      <c r="L4024" s="2">
        <v>1035</v>
      </c>
      <c r="M4024" s="2">
        <v>78641</v>
      </c>
      <c r="N4024" s="2">
        <v>57621</v>
      </c>
      <c r="O4024" s="33">
        <v>1.7962201280783047E-2</v>
      </c>
      <c r="P4024" s="2">
        <v>1034</v>
      </c>
      <c r="Q4024" s="2">
        <v>77684</v>
      </c>
      <c r="R4024" s="2">
        <v>57147</v>
      </c>
      <c r="S4024" s="35">
        <v>1.8093688207604947E-2</v>
      </c>
      <c r="T4024" t="s">
        <v>4388</v>
      </c>
      <c r="U4024" t="s">
        <v>4388</v>
      </c>
      <c r="V4024" s="5" t="s">
        <v>4390</v>
      </c>
      <c r="W4024" s="5">
        <v>0</v>
      </c>
      <c r="X4024" s="4">
        <v>1.2408505899405217E-4</v>
      </c>
      <c r="Y4024" s="6">
        <v>7</v>
      </c>
      <c r="Z4024" s="4">
        <v>1.3148692682190058E-4</v>
      </c>
      <c r="AA4024" s="5">
        <v>805</v>
      </c>
      <c r="AC4024" s="16" t="str">
        <f t="shared" si="372"/>
        <v/>
      </c>
      <c r="AD4024" s="16" t="str">
        <f t="shared" si="373"/>
        <v/>
      </c>
      <c r="AE4024" s="16" t="str">
        <f t="shared" si="374"/>
        <v/>
      </c>
      <c r="AF4024" s="16" t="str">
        <f t="shared" si="375"/>
        <v/>
      </c>
      <c r="AG4024" s="16" t="str">
        <f t="shared" si="376"/>
        <v/>
      </c>
      <c r="AH4024" s="16">
        <f t="shared" si="377"/>
        <v>1.8217773266598999E-2</v>
      </c>
      <c r="AI4024" s="17" t="str">
        <f>IF('Peer Comparison Tool'!$D$11="NR","",IF($C4024='Peer Comparison Tool'!$D$9,COUNT('ALLL &lt;50B Database'!$AI$1:AI4023)+1,""))</f>
        <v/>
      </c>
    </row>
    <row r="4025" spans="1:35" x14ac:dyDescent="0.25">
      <c r="A4025" t="s">
        <v>3986</v>
      </c>
      <c r="B4025">
        <v>435666</v>
      </c>
      <c r="C4025" s="5" t="s">
        <v>3704</v>
      </c>
      <c r="D4025" s="5" t="s">
        <v>4390</v>
      </c>
      <c r="E4025" s="5" t="s">
        <v>4388</v>
      </c>
      <c r="F4025" s="2">
        <v>767</v>
      </c>
      <c r="G4025" s="2">
        <v>83103</v>
      </c>
      <c r="H4025" s="2">
        <v>60795</v>
      </c>
      <c r="I4025" s="2">
        <v>3606</v>
      </c>
      <c r="J4025" s="2">
        <v>57189</v>
      </c>
      <c r="K4025" s="33">
        <v>1.3411670076413296E-2</v>
      </c>
      <c r="L4025" s="2">
        <v>659</v>
      </c>
      <c r="M4025" s="2">
        <v>77583</v>
      </c>
      <c r="N4025" s="2">
        <v>55328</v>
      </c>
      <c r="O4025" s="33">
        <v>1.1910786581839214E-2</v>
      </c>
      <c r="P4025" s="2">
        <v>737</v>
      </c>
      <c r="Q4025" s="2">
        <v>76864</v>
      </c>
      <c r="R4025" s="2">
        <v>55890</v>
      </c>
      <c r="S4025" s="35">
        <v>1.318661656825908E-2</v>
      </c>
      <c r="T4025" t="s">
        <v>4388</v>
      </c>
      <c r="U4025" t="s">
        <v>4388</v>
      </c>
      <c r="V4025" s="5" t="s">
        <v>4390</v>
      </c>
      <c r="W4025" s="5">
        <v>0</v>
      </c>
      <c r="X4025" s="4">
        <v>2.2505350815421599E-4</v>
      </c>
      <c r="Y4025" s="6">
        <v>30</v>
      </c>
      <c r="Z4025" s="4">
        <v>1.2758299864198668E-3</v>
      </c>
      <c r="AA4025" s="5">
        <v>2229</v>
      </c>
      <c r="AC4025" s="16" t="str">
        <f t="shared" si="372"/>
        <v/>
      </c>
      <c r="AD4025" s="16" t="str">
        <f t="shared" si="373"/>
        <v/>
      </c>
      <c r="AE4025" s="16" t="str">
        <f t="shared" si="374"/>
        <v/>
      </c>
      <c r="AF4025" s="16" t="str">
        <f t="shared" si="375"/>
        <v/>
      </c>
      <c r="AG4025" s="16" t="str">
        <f t="shared" si="376"/>
        <v/>
      </c>
      <c r="AH4025" s="16">
        <f t="shared" si="377"/>
        <v>1.3411670076413296E-2</v>
      </c>
      <c r="AI4025" s="17" t="str">
        <f>IF('Peer Comparison Tool'!$D$11="NR","",IF($C4025='Peer Comparison Tool'!$D$9,COUNT('ALLL &lt;50B Database'!$AI$1:AI4024)+1,""))</f>
        <v/>
      </c>
    </row>
    <row r="4026" spans="1:35" x14ac:dyDescent="0.25">
      <c r="A4026" t="s">
        <v>2212</v>
      </c>
      <c r="B4026">
        <v>374354</v>
      </c>
      <c r="C4026" s="5" t="s">
        <v>2041</v>
      </c>
      <c r="D4026" s="5" t="s">
        <v>4390</v>
      </c>
      <c r="E4026" s="5" t="s">
        <v>4388</v>
      </c>
      <c r="F4026" s="2">
        <v>465</v>
      </c>
      <c r="G4026" s="2">
        <v>82797</v>
      </c>
      <c r="H4026" s="2">
        <v>49393</v>
      </c>
      <c r="I4026" s="2">
        <v>1608</v>
      </c>
      <c r="J4026" s="2">
        <v>47785</v>
      </c>
      <c r="K4026" s="33">
        <v>9.7310871612430686E-3</v>
      </c>
      <c r="L4026" s="2">
        <v>315</v>
      </c>
      <c r="M4026" s="2">
        <v>81881</v>
      </c>
      <c r="N4026" s="2">
        <v>43853</v>
      </c>
      <c r="O4026" s="33">
        <v>7.1830889562857726E-3</v>
      </c>
      <c r="P4026" s="2">
        <v>430</v>
      </c>
      <c r="Q4026" s="2">
        <v>78772</v>
      </c>
      <c r="R4026" s="2">
        <v>45943</v>
      </c>
      <c r="S4026" s="35">
        <v>9.3594236336329798E-3</v>
      </c>
      <c r="T4026" t="s">
        <v>4388</v>
      </c>
      <c r="U4026" t="s">
        <v>4388</v>
      </c>
      <c r="V4026" s="5" t="s">
        <v>4390</v>
      </c>
      <c r="W4026" s="5">
        <v>0</v>
      </c>
      <c r="X4026" s="4">
        <v>3.7166352761008881E-4</v>
      </c>
      <c r="Y4026" s="6">
        <v>35</v>
      </c>
      <c r="Z4026" s="4">
        <v>2.1763346773472072E-3</v>
      </c>
      <c r="AA4026" s="5">
        <v>3873</v>
      </c>
      <c r="AC4026" s="16" t="str">
        <f t="shared" si="372"/>
        <v/>
      </c>
      <c r="AD4026" s="16" t="str">
        <f t="shared" si="373"/>
        <v/>
      </c>
      <c r="AE4026" s="16" t="str">
        <f t="shared" si="374"/>
        <v/>
      </c>
      <c r="AF4026" s="16" t="str">
        <f t="shared" si="375"/>
        <v/>
      </c>
      <c r="AG4026" s="16" t="str">
        <f t="shared" si="376"/>
        <v/>
      </c>
      <c r="AH4026" s="16">
        <f t="shared" si="377"/>
        <v>9.7310871612430686E-3</v>
      </c>
      <c r="AI4026" s="17" t="str">
        <f>IF('Peer Comparison Tool'!$D$11="NR","",IF($C4026='Peer Comparison Tool'!$D$9,COUNT('ALLL &lt;50B Database'!$AI$1:AI4025)+1,""))</f>
        <v/>
      </c>
    </row>
    <row r="4027" spans="1:35" x14ac:dyDescent="0.25">
      <c r="A4027" t="s">
        <v>872</v>
      </c>
      <c r="B4027">
        <v>287342</v>
      </c>
      <c r="C4027" s="5" t="s">
        <v>716</v>
      </c>
      <c r="D4027" s="5" t="s">
        <v>4387</v>
      </c>
      <c r="E4027" s="5" t="s">
        <v>4388</v>
      </c>
      <c r="F4027" s="2">
        <v>687</v>
      </c>
      <c r="G4027" s="2">
        <v>82654</v>
      </c>
      <c r="H4027" s="2">
        <v>56394</v>
      </c>
      <c r="I4027" s="2">
        <v>1938</v>
      </c>
      <c r="J4027" s="2">
        <v>54456</v>
      </c>
      <c r="K4027" s="33">
        <v>1.2615689731159101E-2</v>
      </c>
      <c r="L4027" s="2">
        <v>641</v>
      </c>
      <c r="M4027" s="2">
        <v>77501</v>
      </c>
      <c r="N4027" s="2">
        <v>55093</v>
      </c>
      <c r="O4027" s="33">
        <v>1.1634871943804113E-2</v>
      </c>
      <c r="P4027" s="2">
        <v>657</v>
      </c>
      <c r="Q4027" s="2">
        <v>78300</v>
      </c>
      <c r="R4027" s="2">
        <v>56378</v>
      </c>
      <c r="S4027" s="35">
        <v>1.1653481854624144E-2</v>
      </c>
      <c r="T4027" t="s">
        <v>4388</v>
      </c>
      <c r="U4027" t="s">
        <v>4388</v>
      </c>
      <c r="V4027" s="5" t="s">
        <v>4387</v>
      </c>
      <c r="W4027" s="5">
        <v>0</v>
      </c>
      <c r="X4027" s="4">
        <v>9.6220787653495711E-4</v>
      </c>
      <c r="Y4027" s="6">
        <v>30</v>
      </c>
      <c r="Z4027" s="4">
        <v>1.8609910820031536E-5</v>
      </c>
      <c r="AA4027" s="5">
        <v>2637</v>
      </c>
      <c r="AC4027" s="16" t="str">
        <f t="shared" si="372"/>
        <v/>
      </c>
      <c r="AD4027" s="16" t="str">
        <f t="shared" si="373"/>
        <v/>
      </c>
      <c r="AE4027" s="16" t="str">
        <f t="shared" si="374"/>
        <v/>
      </c>
      <c r="AF4027" s="16" t="str">
        <f t="shared" si="375"/>
        <v/>
      </c>
      <c r="AG4027" s="16" t="str">
        <f t="shared" si="376"/>
        <v/>
      </c>
      <c r="AH4027" s="16">
        <f t="shared" si="377"/>
        <v>1.2615689731159101E-2</v>
      </c>
      <c r="AI4027" s="17" t="str">
        <f>IF('Peer Comparison Tool'!$D$11="NR","",IF($C4027='Peer Comparison Tool'!$D$9,COUNT('ALLL &lt;50B Database'!$AI$1:AI4026)+1,""))</f>
        <v/>
      </c>
    </row>
    <row r="4028" spans="1:35" x14ac:dyDescent="0.25">
      <c r="A4028" t="s">
        <v>757</v>
      </c>
      <c r="B4028">
        <v>847979</v>
      </c>
      <c r="C4028" s="5" t="s">
        <v>3064</v>
      </c>
      <c r="D4028" s="5" t="s">
        <v>4390</v>
      </c>
      <c r="E4028" s="5" t="s">
        <v>4388</v>
      </c>
      <c r="F4028" s="2">
        <v>301</v>
      </c>
      <c r="G4028" s="2">
        <v>82599</v>
      </c>
      <c r="H4028" s="2">
        <v>63801</v>
      </c>
      <c r="I4028" s="2">
        <v>0</v>
      </c>
      <c r="J4028" s="2">
        <v>63801</v>
      </c>
      <c r="K4028" s="33">
        <v>4.7177943919374304E-3</v>
      </c>
      <c r="L4028" s="2">
        <v>255</v>
      </c>
      <c r="M4028" s="2">
        <v>80899</v>
      </c>
      <c r="N4028" s="2">
        <v>63832</v>
      </c>
      <c r="O4028" s="33">
        <v>3.9948615114676024E-3</v>
      </c>
      <c r="P4028" s="2">
        <v>300</v>
      </c>
      <c r="Q4028" s="2">
        <v>80097</v>
      </c>
      <c r="R4028" s="2">
        <v>64781</v>
      </c>
      <c r="S4028" s="35">
        <v>4.6309874808971767E-3</v>
      </c>
      <c r="T4028" t="s">
        <v>4388</v>
      </c>
      <c r="U4028" t="s">
        <v>4388</v>
      </c>
      <c r="V4028" s="5" t="s">
        <v>4390</v>
      </c>
      <c r="W4028" s="5">
        <v>0</v>
      </c>
      <c r="X4028" s="4">
        <v>8.680691104025369E-5</v>
      </c>
      <c r="Y4028" s="6">
        <v>1</v>
      </c>
      <c r="Z4028" s="4">
        <v>6.3612596942957435E-4</v>
      </c>
      <c r="AA4028" s="5">
        <v>4675</v>
      </c>
      <c r="AC4028" s="16" t="str">
        <f t="shared" si="372"/>
        <v/>
      </c>
      <c r="AD4028" s="16" t="str">
        <f t="shared" si="373"/>
        <v/>
      </c>
      <c r="AE4028" s="16" t="str">
        <f t="shared" si="374"/>
        <v/>
      </c>
      <c r="AF4028" s="16" t="str">
        <f t="shared" si="375"/>
        <v/>
      </c>
      <c r="AG4028" s="16" t="str">
        <f t="shared" si="376"/>
        <v/>
      </c>
      <c r="AH4028" s="16">
        <f t="shared" si="377"/>
        <v>4.7177943919374304E-3</v>
      </c>
      <c r="AI4028" s="17" t="str">
        <f>IF('Peer Comparison Tool'!$D$11="NR","",IF($C4028='Peer Comparison Tool'!$D$9,COUNT('ALLL &lt;50B Database'!$AI$1:AI4027)+1,""))</f>
        <v/>
      </c>
    </row>
    <row r="4029" spans="1:35" x14ac:dyDescent="0.25">
      <c r="A4029" t="s">
        <v>57</v>
      </c>
      <c r="B4029">
        <v>746942</v>
      </c>
      <c r="C4029" s="5" t="s">
        <v>716</v>
      </c>
      <c r="D4029" s="5" t="s">
        <v>4390</v>
      </c>
      <c r="E4029" s="5" t="s">
        <v>4388</v>
      </c>
      <c r="F4029" s="2">
        <v>656</v>
      </c>
      <c r="G4029" s="2">
        <v>82595</v>
      </c>
      <c r="H4029" s="2">
        <v>59544</v>
      </c>
      <c r="I4029" s="2">
        <v>1817</v>
      </c>
      <c r="J4029" s="2">
        <v>57727</v>
      </c>
      <c r="K4029" s="33">
        <v>1.1363833214960071E-2</v>
      </c>
      <c r="L4029" s="2">
        <v>599</v>
      </c>
      <c r="M4029" s="2">
        <v>81751</v>
      </c>
      <c r="N4029" s="2">
        <v>60343</v>
      </c>
      <c r="O4029" s="33">
        <v>9.9265863480436835E-3</v>
      </c>
      <c r="P4029" s="2">
        <v>600</v>
      </c>
      <c r="Q4029" s="2">
        <v>82641</v>
      </c>
      <c r="R4029" s="2">
        <v>58600</v>
      </c>
      <c r="S4029" s="35">
        <v>1.0238907849829351E-2</v>
      </c>
      <c r="T4029" t="s">
        <v>4388</v>
      </c>
      <c r="U4029" t="s">
        <v>4388</v>
      </c>
      <c r="V4029" s="5" t="s">
        <v>4390</v>
      </c>
      <c r="W4029" s="5">
        <v>0</v>
      </c>
      <c r="X4029" s="4">
        <v>1.1249253651307196E-3</v>
      </c>
      <c r="Y4029" s="6">
        <v>56</v>
      </c>
      <c r="Z4029" s="4">
        <v>3.1232150178566766E-4</v>
      </c>
      <c r="AA4029" s="5">
        <v>3222</v>
      </c>
      <c r="AC4029" s="16" t="str">
        <f t="shared" si="372"/>
        <v/>
      </c>
      <c r="AD4029" s="16" t="str">
        <f t="shared" si="373"/>
        <v/>
      </c>
      <c r="AE4029" s="16" t="str">
        <f t="shared" si="374"/>
        <v/>
      </c>
      <c r="AF4029" s="16" t="str">
        <f t="shared" si="375"/>
        <v/>
      </c>
      <c r="AG4029" s="16" t="str">
        <f t="shared" si="376"/>
        <v/>
      </c>
      <c r="AH4029" s="16">
        <f t="shared" si="377"/>
        <v>1.1363833214960071E-2</v>
      </c>
      <c r="AI4029" s="17" t="str">
        <f>IF('Peer Comparison Tool'!$D$11="NR","",IF($C4029='Peer Comparison Tool'!$D$9,COUNT('ALLL &lt;50B Database'!$AI$1:AI4028)+1,""))</f>
        <v/>
      </c>
    </row>
    <row r="4030" spans="1:35" x14ac:dyDescent="0.25">
      <c r="A4030" t="s">
        <v>1217</v>
      </c>
      <c r="B4030">
        <v>808448</v>
      </c>
      <c r="C4030" s="5" t="s">
        <v>926</v>
      </c>
      <c r="D4030" s="5" t="s">
        <v>4390</v>
      </c>
      <c r="E4030" s="5" t="s">
        <v>4388</v>
      </c>
      <c r="F4030" s="2">
        <v>60</v>
      </c>
      <c r="G4030" s="2">
        <v>82511</v>
      </c>
      <c r="H4030" s="2">
        <v>30443</v>
      </c>
      <c r="I4030" s="2">
        <v>0</v>
      </c>
      <c r="J4030" s="2">
        <v>30443</v>
      </c>
      <c r="K4030" s="33">
        <v>1.9708964293926354E-3</v>
      </c>
      <c r="L4030" s="2">
        <v>0</v>
      </c>
      <c r="M4030" s="2">
        <v>78221</v>
      </c>
      <c r="N4030" s="2">
        <v>24595</v>
      </c>
      <c r="O4030" s="33">
        <v>0</v>
      </c>
      <c r="P4030" s="2">
        <v>30</v>
      </c>
      <c r="Q4030" s="2">
        <v>78102</v>
      </c>
      <c r="R4030" s="2">
        <v>33732</v>
      </c>
      <c r="S4030" s="35">
        <v>8.8936321593738885E-4</v>
      </c>
      <c r="T4030" t="s">
        <v>4388</v>
      </c>
      <c r="U4030" t="s">
        <v>4388</v>
      </c>
      <c r="V4030" s="5" t="s">
        <v>4390</v>
      </c>
      <c r="W4030" s="5">
        <v>0</v>
      </c>
      <c r="X4030" s="4">
        <v>1.0815332134552465E-3</v>
      </c>
      <c r="Y4030" s="6">
        <v>30</v>
      </c>
      <c r="Z4030" s="4">
        <v>8.8936321593738885E-4</v>
      </c>
      <c r="AA4030" s="5">
        <v>4773</v>
      </c>
      <c r="AC4030" s="16" t="str">
        <f t="shared" si="372"/>
        <v/>
      </c>
      <c r="AD4030" s="16" t="str">
        <f t="shared" si="373"/>
        <v/>
      </c>
      <c r="AE4030" s="16" t="str">
        <f t="shared" si="374"/>
        <v/>
      </c>
      <c r="AF4030" s="16" t="str">
        <f t="shared" si="375"/>
        <v/>
      </c>
      <c r="AG4030" s="16" t="str">
        <f t="shared" si="376"/>
        <v/>
      </c>
      <c r="AH4030" s="16">
        <f t="shared" si="377"/>
        <v>1.9708964293926354E-3</v>
      </c>
      <c r="AI4030" s="17" t="str">
        <f>IF('Peer Comparison Tool'!$D$11="NR","",IF($C4030='Peer Comparison Tool'!$D$9,COUNT('ALLL &lt;50B Database'!$AI$1:AI4029)+1,""))</f>
        <v/>
      </c>
    </row>
    <row r="4031" spans="1:35" x14ac:dyDescent="0.25">
      <c r="A4031" t="s">
        <v>4298</v>
      </c>
      <c r="B4031">
        <v>504647</v>
      </c>
      <c r="C4031" s="5" t="s">
        <v>4163</v>
      </c>
      <c r="D4031" s="5" t="s">
        <v>4390</v>
      </c>
      <c r="E4031" s="5" t="s">
        <v>4388</v>
      </c>
      <c r="F4031" s="2">
        <v>358</v>
      </c>
      <c r="G4031" s="2">
        <v>82322</v>
      </c>
      <c r="H4031" s="2">
        <v>42718</v>
      </c>
      <c r="I4031" s="2">
        <v>2808</v>
      </c>
      <c r="J4031" s="2">
        <v>39910</v>
      </c>
      <c r="K4031" s="33">
        <v>8.9701829115509894E-3</v>
      </c>
      <c r="L4031" s="2">
        <v>332</v>
      </c>
      <c r="M4031" s="2">
        <v>74103</v>
      </c>
      <c r="N4031" s="2">
        <v>38305</v>
      </c>
      <c r="O4031" s="33">
        <v>8.667275812557107E-3</v>
      </c>
      <c r="P4031" s="2">
        <v>332</v>
      </c>
      <c r="Q4031" s="2">
        <v>75372</v>
      </c>
      <c r="R4031" s="2">
        <v>39812</v>
      </c>
      <c r="S4031" s="35">
        <v>8.3391942128001606E-3</v>
      </c>
      <c r="T4031" t="s">
        <v>4388</v>
      </c>
      <c r="U4031" t="s">
        <v>4388</v>
      </c>
      <c r="V4031" s="5" t="s">
        <v>4390</v>
      </c>
      <c r="W4031" s="5">
        <v>0</v>
      </c>
      <c r="X4031" s="4">
        <v>6.3098869875082876E-4</v>
      </c>
      <c r="Y4031" s="6">
        <v>26</v>
      </c>
      <c r="Z4031" s="4">
        <v>-3.280815997569464E-4</v>
      </c>
      <c r="AA4031" s="5">
        <v>4085</v>
      </c>
      <c r="AC4031" s="16" t="str">
        <f t="shared" si="372"/>
        <v/>
      </c>
      <c r="AD4031" s="16" t="str">
        <f t="shared" si="373"/>
        <v/>
      </c>
      <c r="AE4031" s="16" t="str">
        <f t="shared" si="374"/>
        <v/>
      </c>
      <c r="AF4031" s="16" t="str">
        <f t="shared" si="375"/>
        <v/>
      </c>
      <c r="AG4031" s="16" t="str">
        <f t="shared" si="376"/>
        <v/>
      </c>
      <c r="AH4031" s="16">
        <f t="shared" si="377"/>
        <v>8.9701829115509894E-3</v>
      </c>
      <c r="AI4031" s="17" t="str">
        <f>IF('Peer Comparison Tool'!$D$11="NR","",IF($C4031='Peer Comparison Tool'!$D$9,COUNT('ALLL &lt;50B Database'!$AI$1:AI4030)+1,""))</f>
        <v/>
      </c>
    </row>
    <row r="4032" spans="1:35" x14ac:dyDescent="0.25">
      <c r="A4032" t="s">
        <v>2210</v>
      </c>
      <c r="B4032">
        <v>258874</v>
      </c>
      <c r="C4032" s="5" t="s">
        <v>2041</v>
      </c>
      <c r="D4032" s="5" t="s">
        <v>4387</v>
      </c>
      <c r="E4032" s="5" t="s">
        <v>4388</v>
      </c>
      <c r="F4032" s="2">
        <v>241</v>
      </c>
      <c r="G4032" s="2">
        <v>82155</v>
      </c>
      <c r="H4032" s="2">
        <v>56718</v>
      </c>
      <c r="I4032" s="2">
        <v>139</v>
      </c>
      <c r="J4032" s="2">
        <v>56579</v>
      </c>
      <c r="K4032" s="33">
        <v>4.2595309213665847E-3</v>
      </c>
      <c r="L4032" s="2">
        <v>231</v>
      </c>
      <c r="M4032" s="2">
        <v>77636</v>
      </c>
      <c r="N4032" s="2">
        <v>56101</v>
      </c>
      <c r="O4032" s="33">
        <v>4.11757366178856E-3</v>
      </c>
      <c r="P4032" s="2">
        <v>236</v>
      </c>
      <c r="Q4032" s="2">
        <v>79925</v>
      </c>
      <c r="R4032" s="2">
        <v>55967</v>
      </c>
      <c r="S4032" s="35">
        <v>4.2167705969589223E-3</v>
      </c>
      <c r="T4032" t="s">
        <v>4388</v>
      </c>
      <c r="U4032" t="s">
        <v>4388</v>
      </c>
      <c r="V4032" s="5" t="s">
        <v>4387</v>
      </c>
      <c r="W4032" s="5">
        <v>0</v>
      </c>
      <c r="X4032" s="4">
        <v>4.2760324407662385E-5</v>
      </c>
      <c r="Y4032" s="6">
        <v>5</v>
      </c>
      <c r="Z4032" s="4">
        <v>9.9196935170362335E-5</v>
      </c>
      <c r="AA4032" s="5">
        <v>4698</v>
      </c>
      <c r="AC4032" s="16" t="str">
        <f t="shared" si="372"/>
        <v/>
      </c>
      <c r="AD4032" s="16" t="str">
        <f t="shared" si="373"/>
        <v/>
      </c>
      <c r="AE4032" s="16" t="str">
        <f t="shared" si="374"/>
        <v/>
      </c>
      <c r="AF4032" s="16" t="str">
        <f t="shared" si="375"/>
        <v/>
      </c>
      <c r="AG4032" s="16" t="str">
        <f t="shared" si="376"/>
        <v/>
      </c>
      <c r="AH4032" s="16">
        <f t="shared" si="377"/>
        <v>4.2595309213665847E-3</v>
      </c>
      <c r="AI4032" s="17" t="str">
        <f>IF('Peer Comparison Tool'!$D$11="NR","",IF($C4032='Peer Comparison Tool'!$D$9,COUNT('ALLL &lt;50B Database'!$AI$1:AI4031)+1,""))</f>
        <v/>
      </c>
    </row>
    <row r="4033" spans="1:35" x14ac:dyDescent="0.25">
      <c r="A4033" t="s">
        <v>97</v>
      </c>
      <c r="B4033">
        <v>478430</v>
      </c>
      <c r="C4033" s="5" t="s">
        <v>6</v>
      </c>
      <c r="D4033" s="5" t="s">
        <v>4390</v>
      </c>
      <c r="E4033" s="5" t="s">
        <v>4388</v>
      </c>
      <c r="F4033" s="2">
        <v>322</v>
      </c>
      <c r="G4033" s="2">
        <v>82086</v>
      </c>
      <c r="H4033" s="2">
        <v>23698</v>
      </c>
      <c r="I4033" s="2">
        <v>0</v>
      </c>
      <c r="J4033" s="2">
        <v>23698</v>
      </c>
      <c r="K4033" s="33">
        <v>1.3587644526964301E-2</v>
      </c>
      <c r="L4033" s="2">
        <v>346</v>
      </c>
      <c r="M4033" s="2">
        <v>80480</v>
      </c>
      <c r="N4033" s="2">
        <v>30137</v>
      </c>
      <c r="O4033" s="33">
        <v>1.1480903872316421E-2</v>
      </c>
      <c r="P4033" s="2">
        <v>325</v>
      </c>
      <c r="Q4033" s="2">
        <v>77227</v>
      </c>
      <c r="R4033" s="2">
        <v>26898</v>
      </c>
      <c r="S4033" s="35">
        <v>1.2082682727340322E-2</v>
      </c>
      <c r="T4033" t="s">
        <v>4388</v>
      </c>
      <c r="U4033" t="s">
        <v>4388</v>
      </c>
      <c r="V4033" s="5" t="s">
        <v>4390</v>
      </c>
      <c r="W4033" s="5">
        <v>0</v>
      </c>
      <c r="X4033" s="4">
        <v>1.504961799623979E-3</v>
      </c>
      <c r="Y4033" s="6">
        <v>-3</v>
      </c>
      <c r="Z4033" s="4">
        <v>6.0177885502390137E-4</v>
      </c>
      <c r="AA4033" s="5">
        <v>2161</v>
      </c>
      <c r="AC4033" s="16" t="str">
        <f t="shared" si="372"/>
        <v/>
      </c>
      <c r="AD4033" s="16" t="str">
        <f t="shared" si="373"/>
        <v/>
      </c>
      <c r="AE4033" s="16" t="str">
        <f t="shared" si="374"/>
        <v/>
      </c>
      <c r="AF4033" s="16" t="str">
        <f t="shared" si="375"/>
        <v/>
      </c>
      <c r="AG4033" s="16" t="str">
        <f t="shared" si="376"/>
        <v/>
      </c>
      <c r="AH4033" s="16">
        <f t="shared" si="377"/>
        <v>1.3587644526964301E-2</v>
      </c>
      <c r="AI4033" s="17" t="str">
        <f>IF('Peer Comparison Tool'!$D$11="NR","",IF($C4033='Peer Comparison Tool'!$D$9,COUNT('ALLL &lt;50B Database'!$AI$1:AI4032)+1,""))</f>
        <v/>
      </c>
    </row>
    <row r="4034" spans="1:35" x14ac:dyDescent="0.25">
      <c r="A4034" t="s">
        <v>3328</v>
      </c>
      <c r="B4034">
        <v>826451</v>
      </c>
      <c r="C4034" s="5" t="s">
        <v>3209</v>
      </c>
      <c r="D4034" s="5" t="s">
        <v>4390</v>
      </c>
      <c r="E4034" s="5" t="s">
        <v>4388</v>
      </c>
      <c r="F4034" s="2">
        <v>946</v>
      </c>
      <c r="G4034" s="2">
        <v>82082</v>
      </c>
      <c r="H4034" s="2">
        <v>21459</v>
      </c>
      <c r="I4034" s="2">
        <v>0</v>
      </c>
      <c r="J4034" s="2">
        <v>21459</v>
      </c>
      <c r="K4034" s="33">
        <v>4.4084067291113284E-2</v>
      </c>
      <c r="L4034" s="2">
        <v>951</v>
      </c>
      <c r="M4034" s="2">
        <v>72403</v>
      </c>
      <c r="N4034" s="2">
        <v>19937</v>
      </c>
      <c r="O4034" s="33">
        <v>4.7700255805788232E-2</v>
      </c>
      <c r="P4034" s="2">
        <v>948</v>
      </c>
      <c r="Q4034" s="2">
        <v>72928</v>
      </c>
      <c r="R4034" s="2">
        <v>19101</v>
      </c>
      <c r="S4034" s="35">
        <v>4.9630909376472437E-2</v>
      </c>
      <c r="T4034" t="s">
        <v>4388</v>
      </c>
      <c r="U4034" t="s">
        <v>4388</v>
      </c>
      <c r="V4034" s="5" t="s">
        <v>4390</v>
      </c>
      <c r="W4034" s="5">
        <v>0</v>
      </c>
      <c r="X4034" s="4">
        <v>-5.5468420853591535E-3</v>
      </c>
      <c r="Y4034" s="6">
        <v>-2</v>
      </c>
      <c r="Z4034" s="4">
        <v>1.9306535706842057E-3</v>
      </c>
      <c r="AA4034" s="5">
        <v>51</v>
      </c>
      <c r="AC4034" s="16" t="str">
        <f t="shared" si="372"/>
        <v/>
      </c>
      <c r="AD4034" s="16" t="str">
        <f t="shared" si="373"/>
        <v/>
      </c>
      <c r="AE4034" s="16" t="str">
        <f t="shared" si="374"/>
        <v/>
      </c>
      <c r="AF4034" s="16" t="str">
        <f t="shared" si="375"/>
        <v/>
      </c>
      <c r="AG4034" s="16" t="str">
        <f t="shared" si="376"/>
        <v/>
      </c>
      <c r="AH4034" s="16">
        <f t="shared" si="377"/>
        <v>4.4084067291113284E-2</v>
      </c>
      <c r="AI4034" s="17" t="str">
        <f>IF('Peer Comparison Tool'!$D$11="NR","",IF($C4034='Peer Comparison Tool'!$D$9,COUNT('ALLL &lt;50B Database'!$AI$1:AI4033)+1,""))</f>
        <v/>
      </c>
    </row>
    <row r="4035" spans="1:35" x14ac:dyDescent="0.25">
      <c r="A4035" t="s">
        <v>1675</v>
      </c>
      <c r="B4035">
        <v>831875</v>
      </c>
      <c r="C4035" s="5" t="s">
        <v>1578</v>
      </c>
      <c r="D4035" s="5" t="s">
        <v>4390</v>
      </c>
      <c r="E4035" s="5" t="s">
        <v>4388</v>
      </c>
      <c r="F4035" s="2">
        <v>529</v>
      </c>
      <c r="G4035" s="2">
        <v>82055</v>
      </c>
      <c r="H4035" s="2">
        <v>74600</v>
      </c>
      <c r="I4035" s="2">
        <v>0</v>
      </c>
      <c r="J4035" s="2">
        <v>74600</v>
      </c>
      <c r="K4035" s="33">
        <v>7.0911528150134047E-3</v>
      </c>
      <c r="L4035" s="2">
        <v>530</v>
      </c>
      <c r="M4035" s="2">
        <v>83257</v>
      </c>
      <c r="N4035" s="2">
        <v>76355</v>
      </c>
      <c r="O4035" s="33">
        <v>6.9412612140658768E-3</v>
      </c>
      <c r="P4035" s="2">
        <v>529</v>
      </c>
      <c r="Q4035" s="2">
        <v>83829</v>
      </c>
      <c r="R4035" s="2">
        <v>76831</v>
      </c>
      <c r="S4035" s="35">
        <v>6.8852416342361803E-3</v>
      </c>
      <c r="T4035" t="s">
        <v>4388</v>
      </c>
      <c r="U4035" t="s">
        <v>4388</v>
      </c>
      <c r="V4035" s="5" t="s">
        <v>4390</v>
      </c>
      <c r="W4035" s="5">
        <v>0</v>
      </c>
      <c r="X4035" s="4">
        <v>2.0591118077722438E-4</v>
      </c>
      <c r="Y4035" s="6">
        <v>0</v>
      </c>
      <c r="Z4035" s="4">
        <v>-5.6019579829696443E-5</v>
      </c>
      <c r="AA4035" s="5">
        <v>4441</v>
      </c>
      <c r="AC4035" s="16" t="str">
        <f t="shared" ref="AC4035:AC4098" si="378">IF(AND($G4035&gt;=10000000,$G4035&lt;50000000),$K4035,"")</f>
        <v/>
      </c>
      <c r="AD4035" s="16" t="str">
        <f t="shared" ref="AD4035:AD4098" si="379">IF(AND($G4035&gt;=5000000,$G4035&lt;9999999),$K4035,"")</f>
        <v/>
      </c>
      <c r="AE4035" s="16" t="str">
        <f t="shared" ref="AE4035:AE4098" si="380">IF(AND($G4035&gt;=1000000,$G4035&lt;4999999),$K4035,"")</f>
        <v/>
      </c>
      <c r="AF4035" s="16" t="str">
        <f t="shared" ref="AF4035:AF4098" si="381">IF(AND($G4035&gt;=500000,$G4035&lt;999999),$K4035,"")</f>
        <v/>
      </c>
      <c r="AG4035" s="16" t="str">
        <f t="shared" ref="AG4035:AG4098" si="382">IF(AND($G4035&gt;=100000,$G4035&lt;499999),$K4035,"")</f>
        <v/>
      </c>
      <c r="AH4035" s="16">
        <f t="shared" ref="AH4035:AH4098" si="383">IF(AND($G4035&gt;=0,$G4035&lt;99999),$K4035,"")</f>
        <v>7.0911528150134047E-3</v>
      </c>
      <c r="AI4035" s="17" t="str">
        <f>IF('Peer Comparison Tool'!$D$11="NR","",IF($C4035='Peer Comparison Tool'!$D$9,COUNT('ALLL &lt;50B Database'!$AI$1:AI4034)+1,""))</f>
        <v/>
      </c>
    </row>
    <row r="4036" spans="1:35" x14ac:dyDescent="0.25">
      <c r="A4036" t="s">
        <v>102</v>
      </c>
      <c r="B4036">
        <v>42037</v>
      </c>
      <c r="C4036" s="5" t="s">
        <v>6</v>
      </c>
      <c r="D4036" s="5" t="s">
        <v>4390</v>
      </c>
      <c r="E4036" s="5" t="s">
        <v>4388</v>
      </c>
      <c r="F4036" s="2">
        <v>498</v>
      </c>
      <c r="G4036" s="2">
        <v>82026</v>
      </c>
      <c r="H4036" s="2">
        <v>49811</v>
      </c>
      <c r="I4036" s="2">
        <v>1852</v>
      </c>
      <c r="J4036" s="2">
        <v>47959</v>
      </c>
      <c r="K4036" s="33">
        <v>1.0383869555245106E-2</v>
      </c>
      <c r="L4036" s="2">
        <v>497</v>
      </c>
      <c r="M4036" s="2">
        <v>69897</v>
      </c>
      <c r="N4036" s="2">
        <v>50011</v>
      </c>
      <c r="O4036" s="33">
        <v>9.9378136809901828E-3</v>
      </c>
      <c r="P4036" s="2">
        <v>502</v>
      </c>
      <c r="Q4036" s="2">
        <v>69958</v>
      </c>
      <c r="R4036" s="2">
        <v>49649</v>
      </c>
      <c r="S4036" s="35">
        <v>1.0110979073093114E-2</v>
      </c>
      <c r="T4036" t="s">
        <v>4388</v>
      </c>
      <c r="U4036" t="s">
        <v>4388</v>
      </c>
      <c r="V4036" s="5" t="s">
        <v>4390</v>
      </c>
      <c r="W4036" s="5">
        <v>0</v>
      </c>
      <c r="X4036" s="4">
        <v>2.7289048215199153E-4</v>
      </c>
      <c r="Y4036" s="6">
        <v>-4</v>
      </c>
      <c r="Z4036" s="4">
        <v>1.7316539210293115E-4</v>
      </c>
      <c r="AA4036" s="5">
        <v>3642</v>
      </c>
      <c r="AC4036" s="16" t="str">
        <f t="shared" si="378"/>
        <v/>
      </c>
      <c r="AD4036" s="16" t="str">
        <f t="shared" si="379"/>
        <v/>
      </c>
      <c r="AE4036" s="16" t="str">
        <f t="shared" si="380"/>
        <v/>
      </c>
      <c r="AF4036" s="16" t="str">
        <f t="shared" si="381"/>
        <v/>
      </c>
      <c r="AG4036" s="16" t="str">
        <f t="shared" si="382"/>
        <v/>
      </c>
      <c r="AH4036" s="16">
        <f t="shared" si="383"/>
        <v>1.0383869555245106E-2</v>
      </c>
      <c r="AI4036" s="17" t="str">
        <f>IF('Peer Comparison Tool'!$D$11="NR","",IF($C4036='Peer Comparison Tool'!$D$9,COUNT('ALLL &lt;50B Database'!$AI$1:AI4035)+1,""))</f>
        <v/>
      </c>
    </row>
    <row r="4037" spans="1:35" x14ac:dyDescent="0.25">
      <c r="A4037" t="s">
        <v>2563</v>
      </c>
      <c r="B4037">
        <v>697035</v>
      </c>
      <c r="C4037" s="5" t="s">
        <v>2519</v>
      </c>
      <c r="D4037" s="5" t="s">
        <v>4387</v>
      </c>
      <c r="E4037" s="5" t="s">
        <v>4388</v>
      </c>
      <c r="F4037" s="2">
        <v>109</v>
      </c>
      <c r="G4037" s="2">
        <v>81908</v>
      </c>
      <c r="H4037" s="2">
        <v>40833</v>
      </c>
      <c r="I4037" s="2">
        <v>2042</v>
      </c>
      <c r="J4037" s="2">
        <v>38791</v>
      </c>
      <c r="K4037" s="33">
        <v>2.809930138434173E-3</v>
      </c>
      <c r="L4037" s="2">
        <v>66</v>
      </c>
      <c r="M4037" s="2">
        <v>77930</v>
      </c>
      <c r="N4037" s="2">
        <v>40571</v>
      </c>
      <c r="O4037" s="33">
        <v>1.6267777476522639E-3</v>
      </c>
      <c r="P4037" s="2">
        <v>107</v>
      </c>
      <c r="Q4037" s="2">
        <v>73051</v>
      </c>
      <c r="R4037" s="2">
        <v>41434</v>
      </c>
      <c r="S4037" s="35">
        <v>2.5824202345899501E-3</v>
      </c>
      <c r="T4037" t="s">
        <v>4388</v>
      </c>
      <c r="U4037" t="s">
        <v>4388</v>
      </c>
      <c r="V4037" s="5" t="s">
        <v>4387</v>
      </c>
      <c r="W4037" s="5">
        <v>0</v>
      </c>
      <c r="X4037" s="4">
        <v>2.2750990384422286E-4</v>
      </c>
      <c r="Y4037" s="6">
        <v>2</v>
      </c>
      <c r="Z4037" s="4">
        <v>9.5564248693768617E-4</v>
      </c>
      <c r="AA4037" s="5">
        <v>4753</v>
      </c>
      <c r="AC4037" s="16" t="str">
        <f t="shared" si="378"/>
        <v/>
      </c>
      <c r="AD4037" s="16" t="str">
        <f t="shared" si="379"/>
        <v/>
      </c>
      <c r="AE4037" s="16" t="str">
        <f t="shared" si="380"/>
        <v/>
      </c>
      <c r="AF4037" s="16" t="str">
        <f t="shared" si="381"/>
        <v/>
      </c>
      <c r="AG4037" s="16" t="str">
        <f t="shared" si="382"/>
        <v/>
      </c>
      <c r="AH4037" s="16">
        <f t="shared" si="383"/>
        <v>2.809930138434173E-3</v>
      </c>
      <c r="AI4037" s="17" t="str">
        <f>IF('Peer Comparison Tool'!$D$11="NR","",IF($C4037='Peer Comparison Tool'!$D$9,COUNT('ALLL &lt;50B Database'!$AI$1:AI4036)+1,""))</f>
        <v/>
      </c>
    </row>
    <row r="4038" spans="1:35" x14ac:dyDescent="0.25">
      <c r="A4038" t="s">
        <v>2217</v>
      </c>
      <c r="B4038">
        <v>760957</v>
      </c>
      <c r="C4038" s="5" t="s">
        <v>2041</v>
      </c>
      <c r="D4038" s="5" t="s">
        <v>4390</v>
      </c>
      <c r="E4038" s="5" t="s">
        <v>4388</v>
      </c>
      <c r="F4038" s="2">
        <v>513</v>
      </c>
      <c r="G4038" s="2">
        <v>81860</v>
      </c>
      <c r="H4038" s="2">
        <v>55212</v>
      </c>
      <c r="I4038" s="2">
        <v>7366</v>
      </c>
      <c r="J4038" s="2">
        <v>47846</v>
      </c>
      <c r="K4038" s="33">
        <v>1.0721899427329349E-2</v>
      </c>
      <c r="L4038" s="2">
        <v>328</v>
      </c>
      <c r="M4038" s="2">
        <v>72174</v>
      </c>
      <c r="N4038" s="2">
        <v>45001</v>
      </c>
      <c r="O4038" s="33">
        <v>7.2887269171796184E-3</v>
      </c>
      <c r="P4038" s="2">
        <v>347</v>
      </c>
      <c r="Q4038" s="2">
        <v>74294</v>
      </c>
      <c r="R4038" s="2">
        <v>47384</v>
      </c>
      <c r="S4038" s="35">
        <v>7.3231470538578421E-3</v>
      </c>
      <c r="T4038" t="s">
        <v>4388</v>
      </c>
      <c r="U4038" t="s">
        <v>4388</v>
      </c>
      <c r="V4038" s="5" t="s">
        <v>4390</v>
      </c>
      <c r="W4038" s="5">
        <v>0</v>
      </c>
      <c r="X4038" s="4">
        <v>3.3987523734715069E-3</v>
      </c>
      <c r="Y4038" s="6">
        <v>166</v>
      </c>
      <c r="Z4038" s="4">
        <v>3.442013667822371E-5</v>
      </c>
      <c r="AA4038" s="5">
        <v>3500</v>
      </c>
      <c r="AC4038" s="16" t="str">
        <f t="shared" si="378"/>
        <v/>
      </c>
      <c r="AD4038" s="16" t="str">
        <f t="shared" si="379"/>
        <v/>
      </c>
      <c r="AE4038" s="16" t="str">
        <f t="shared" si="380"/>
        <v/>
      </c>
      <c r="AF4038" s="16" t="str">
        <f t="shared" si="381"/>
        <v/>
      </c>
      <c r="AG4038" s="16" t="str">
        <f t="shared" si="382"/>
        <v/>
      </c>
      <c r="AH4038" s="16">
        <f t="shared" si="383"/>
        <v>1.0721899427329349E-2</v>
      </c>
      <c r="AI4038" s="17" t="str">
        <f>IF('Peer Comparison Tool'!$D$11="NR","",IF($C4038='Peer Comparison Tool'!$D$9,COUNT('ALLL &lt;50B Database'!$AI$1:AI4037)+1,""))</f>
        <v/>
      </c>
    </row>
    <row r="4039" spans="1:35" x14ac:dyDescent="0.25">
      <c r="A4039" t="s">
        <v>1523</v>
      </c>
      <c r="B4039">
        <v>209559</v>
      </c>
      <c r="C4039" s="5" t="s">
        <v>1389</v>
      </c>
      <c r="D4039" s="5" t="s">
        <v>4390</v>
      </c>
      <c r="E4039" s="5" t="s">
        <v>4388</v>
      </c>
      <c r="F4039" s="2">
        <v>938</v>
      </c>
      <c r="G4039" s="2">
        <v>81725</v>
      </c>
      <c r="H4039" s="2">
        <v>39622</v>
      </c>
      <c r="I4039" s="2">
        <v>5918</v>
      </c>
      <c r="J4039" s="2">
        <v>33704</v>
      </c>
      <c r="K4039" s="33">
        <v>2.7830524566816995E-2</v>
      </c>
      <c r="L4039" s="2">
        <v>938</v>
      </c>
      <c r="M4039" s="2">
        <v>71501</v>
      </c>
      <c r="N4039" s="2">
        <v>33851</v>
      </c>
      <c r="O4039" s="33">
        <v>2.7709668842870225E-2</v>
      </c>
      <c r="P4039" s="2">
        <v>938</v>
      </c>
      <c r="Q4039" s="2">
        <v>71793</v>
      </c>
      <c r="R4039" s="2">
        <v>33510</v>
      </c>
      <c r="S4039" s="35">
        <v>2.7991644285287973E-2</v>
      </c>
      <c r="T4039" t="s">
        <v>4388</v>
      </c>
      <c r="U4039" t="s">
        <v>4388</v>
      </c>
      <c r="V4039" s="5" t="s">
        <v>4390</v>
      </c>
      <c r="W4039" s="5">
        <v>0</v>
      </c>
      <c r="X4039" s="4">
        <v>-1.6111971847097839E-4</v>
      </c>
      <c r="Y4039" s="6">
        <v>0</v>
      </c>
      <c r="Z4039" s="4">
        <v>2.8197544241774855E-4</v>
      </c>
      <c r="AA4039" s="5">
        <v>182</v>
      </c>
      <c r="AC4039" s="16" t="str">
        <f t="shared" si="378"/>
        <v/>
      </c>
      <c r="AD4039" s="16" t="str">
        <f t="shared" si="379"/>
        <v/>
      </c>
      <c r="AE4039" s="16" t="str">
        <f t="shared" si="380"/>
        <v/>
      </c>
      <c r="AF4039" s="16" t="str">
        <f t="shared" si="381"/>
        <v/>
      </c>
      <c r="AG4039" s="16" t="str">
        <f t="shared" si="382"/>
        <v/>
      </c>
      <c r="AH4039" s="16">
        <f t="shared" si="383"/>
        <v>2.7830524566816995E-2</v>
      </c>
      <c r="AI4039" s="17" t="str">
        <f>IF('Peer Comparison Tool'!$D$11="NR","",IF($C4039='Peer Comparison Tool'!$D$9,COUNT('ALLL &lt;50B Database'!$AI$1:AI4038)+1,""))</f>
        <v/>
      </c>
    </row>
    <row r="4040" spans="1:35" x14ac:dyDescent="0.25">
      <c r="A4040" t="s">
        <v>1221</v>
      </c>
      <c r="B4040">
        <v>663638</v>
      </c>
      <c r="C4040" s="5" t="s">
        <v>926</v>
      </c>
      <c r="D4040" s="5" t="s">
        <v>4390</v>
      </c>
      <c r="E4040" s="5" t="s">
        <v>4388</v>
      </c>
      <c r="F4040" s="2">
        <v>503</v>
      </c>
      <c r="G4040" s="2">
        <v>81626</v>
      </c>
      <c r="H4040" s="2">
        <v>33973</v>
      </c>
      <c r="I4040" s="2">
        <v>924</v>
      </c>
      <c r="J4040" s="2">
        <v>33049</v>
      </c>
      <c r="K4040" s="33">
        <v>1.5219825108172713E-2</v>
      </c>
      <c r="L4040" s="2">
        <v>448</v>
      </c>
      <c r="M4040" s="2">
        <v>75845</v>
      </c>
      <c r="N4040" s="2">
        <v>36060</v>
      </c>
      <c r="O4040" s="33">
        <v>1.2423738214087631E-2</v>
      </c>
      <c r="P4040" s="2">
        <v>476</v>
      </c>
      <c r="Q4040" s="2">
        <v>75099</v>
      </c>
      <c r="R4040" s="2">
        <v>34735</v>
      </c>
      <c r="S4040" s="35">
        <v>1.370375701741759E-2</v>
      </c>
      <c r="T4040" t="s">
        <v>4388</v>
      </c>
      <c r="U4040" t="s">
        <v>4388</v>
      </c>
      <c r="V4040" s="5" t="s">
        <v>4390</v>
      </c>
      <c r="W4040" s="5">
        <v>0</v>
      </c>
      <c r="X4040" s="4">
        <v>1.5160680907551228E-3</v>
      </c>
      <c r="Y4040" s="6">
        <v>27</v>
      </c>
      <c r="Z4040" s="4">
        <v>1.2800188033299589E-3</v>
      </c>
      <c r="AA4040" s="5">
        <v>1532</v>
      </c>
      <c r="AC4040" s="16" t="str">
        <f t="shared" si="378"/>
        <v/>
      </c>
      <c r="AD4040" s="16" t="str">
        <f t="shared" si="379"/>
        <v/>
      </c>
      <c r="AE4040" s="16" t="str">
        <f t="shared" si="380"/>
        <v/>
      </c>
      <c r="AF4040" s="16" t="str">
        <f t="shared" si="381"/>
        <v/>
      </c>
      <c r="AG4040" s="16" t="str">
        <f t="shared" si="382"/>
        <v/>
      </c>
      <c r="AH4040" s="16">
        <f t="shared" si="383"/>
        <v>1.5219825108172713E-2</v>
      </c>
      <c r="AI4040" s="17" t="str">
        <f>IF('Peer Comparison Tool'!$D$11="NR","",IF($C4040='Peer Comparison Tool'!$D$9,COUNT('ALLL &lt;50B Database'!$AI$1:AI4039)+1,""))</f>
        <v/>
      </c>
    </row>
    <row r="4041" spans="1:35" x14ac:dyDescent="0.25">
      <c r="A4041" t="s">
        <v>1228</v>
      </c>
      <c r="B4041">
        <v>411240</v>
      </c>
      <c r="C4041" s="5" t="s">
        <v>926</v>
      </c>
      <c r="D4041" s="5" t="s">
        <v>4390</v>
      </c>
      <c r="E4041" s="5" t="s">
        <v>4388</v>
      </c>
      <c r="F4041" s="2">
        <v>405</v>
      </c>
      <c r="G4041" s="2">
        <v>81268</v>
      </c>
      <c r="H4041" s="2">
        <v>34363</v>
      </c>
      <c r="I4041" s="2">
        <v>4638</v>
      </c>
      <c r="J4041" s="2">
        <v>29725</v>
      </c>
      <c r="K4041" s="33">
        <v>1.3624894869638351E-2</v>
      </c>
      <c r="L4041" s="2">
        <v>396</v>
      </c>
      <c r="M4041" s="2">
        <v>75044</v>
      </c>
      <c r="N4041" s="2">
        <v>32853</v>
      </c>
      <c r="O4041" s="33">
        <v>1.205369372660031E-2</v>
      </c>
      <c r="P4041" s="2">
        <v>396</v>
      </c>
      <c r="Q4041" s="2">
        <v>71438</v>
      </c>
      <c r="R4041" s="2">
        <v>30654</v>
      </c>
      <c r="S4041" s="35">
        <v>1.2918379330593071E-2</v>
      </c>
      <c r="T4041" t="s">
        <v>4388</v>
      </c>
      <c r="U4041" t="s">
        <v>4388</v>
      </c>
      <c r="V4041" s="5" t="s">
        <v>4390</v>
      </c>
      <c r="W4041" s="5">
        <v>0</v>
      </c>
      <c r="X4041" s="4">
        <v>7.0651553904528021E-4</v>
      </c>
      <c r="Y4041" s="6">
        <v>9</v>
      </c>
      <c r="Z4041" s="4">
        <v>8.6468560399276077E-4</v>
      </c>
      <c r="AA4041" s="5">
        <v>2146</v>
      </c>
      <c r="AC4041" s="16" t="str">
        <f t="shared" si="378"/>
        <v/>
      </c>
      <c r="AD4041" s="16" t="str">
        <f t="shared" si="379"/>
        <v/>
      </c>
      <c r="AE4041" s="16" t="str">
        <f t="shared" si="380"/>
        <v/>
      </c>
      <c r="AF4041" s="16" t="str">
        <f t="shared" si="381"/>
        <v/>
      </c>
      <c r="AG4041" s="16" t="str">
        <f t="shared" si="382"/>
        <v/>
      </c>
      <c r="AH4041" s="16">
        <f t="shared" si="383"/>
        <v>1.3624894869638351E-2</v>
      </c>
      <c r="AI4041" s="17" t="str">
        <f>IF('Peer Comparison Tool'!$D$11="NR","",IF($C4041='Peer Comparison Tool'!$D$9,COUNT('ALLL &lt;50B Database'!$AI$1:AI4040)+1,""))</f>
        <v/>
      </c>
    </row>
    <row r="4042" spans="1:35" x14ac:dyDescent="0.25">
      <c r="A4042" t="s">
        <v>2219</v>
      </c>
      <c r="B4042">
        <v>865852</v>
      </c>
      <c r="C4042" s="5" t="s">
        <v>2041</v>
      </c>
      <c r="D4042" s="5" t="s">
        <v>4390</v>
      </c>
      <c r="E4042" s="5" t="s">
        <v>4388</v>
      </c>
      <c r="F4042" s="2">
        <v>827</v>
      </c>
      <c r="G4042" s="2">
        <v>81239</v>
      </c>
      <c r="H4042" s="2">
        <v>58978</v>
      </c>
      <c r="I4042" s="2">
        <v>2613</v>
      </c>
      <c r="J4042" s="2">
        <v>56365</v>
      </c>
      <c r="K4042" s="33">
        <v>1.4672225671959549E-2</v>
      </c>
      <c r="L4042" s="2">
        <v>788</v>
      </c>
      <c r="M4042" s="2">
        <v>73006</v>
      </c>
      <c r="N4042" s="2">
        <v>53871</v>
      </c>
      <c r="O4042" s="33">
        <v>1.4627536151175957E-2</v>
      </c>
      <c r="P4042" s="2">
        <v>800</v>
      </c>
      <c r="Q4042" s="2">
        <v>72924</v>
      </c>
      <c r="R4042" s="2">
        <v>54364</v>
      </c>
      <c r="S4042" s="35">
        <v>1.4715620631300125E-2</v>
      </c>
      <c r="T4042" t="s">
        <v>4388</v>
      </c>
      <c r="U4042" t="s">
        <v>4388</v>
      </c>
      <c r="V4042" s="5" t="s">
        <v>4390</v>
      </c>
      <c r="W4042" s="5">
        <v>0</v>
      </c>
      <c r="X4042" s="4">
        <v>-4.3394959340576147E-5</v>
      </c>
      <c r="Y4042" s="6">
        <v>27</v>
      </c>
      <c r="Z4042" s="4">
        <v>8.808448012416828E-5</v>
      </c>
      <c r="AA4042" s="5">
        <v>1710</v>
      </c>
      <c r="AC4042" s="16" t="str">
        <f t="shared" si="378"/>
        <v/>
      </c>
      <c r="AD4042" s="16" t="str">
        <f t="shared" si="379"/>
        <v/>
      </c>
      <c r="AE4042" s="16" t="str">
        <f t="shared" si="380"/>
        <v/>
      </c>
      <c r="AF4042" s="16" t="str">
        <f t="shared" si="381"/>
        <v/>
      </c>
      <c r="AG4042" s="16" t="str">
        <f t="shared" si="382"/>
        <v/>
      </c>
      <c r="AH4042" s="16">
        <f t="shared" si="383"/>
        <v>1.4672225671959549E-2</v>
      </c>
      <c r="AI4042" s="17" t="str">
        <f>IF('Peer Comparison Tool'!$D$11="NR","",IF($C4042='Peer Comparison Tool'!$D$9,COUNT('ALLL &lt;50B Database'!$AI$1:AI4041)+1,""))</f>
        <v/>
      </c>
    </row>
    <row r="4043" spans="1:35" x14ac:dyDescent="0.25">
      <c r="A4043" t="s">
        <v>3993</v>
      </c>
      <c r="B4043">
        <v>170257</v>
      </c>
      <c r="C4043" s="5" t="s">
        <v>3704</v>
      </c>
      <c r="D4043" s="5" t="s">
        <v>4390</v>
      </c>
      <c r="E4043" s="5" t="s">
        <v>4388</v>
      </c>
      <c r="F4043" s="2">
        <v>304</v>
      </c>
      <c r="G4043" s="2">
        <v>81227</v>
      </c>
      <c r="H4043" s="2">
        <v>28473</v>
      </c>
      <c r="I4043" s="2">
        <v>2995</v>
      </c>
      <c r="J4043" s="2">
        <v>25478</v>
      </c>
      <c r="K4043" s="33">
        <v>1.1931862783577989E-2</v>
      </c>
      <c r="L4043" s="2">
        <v>303</v>
      </c>
      <c r="M4043" s="2">
        <v>71333</v>
      </c>
      <c r="N4043" s="2">
        <v>25690</v>
      </c>
      <c r="O4043" s="33">
        <v>1.1794472557415336E-2</v>
      </c>
      <c r="P4043" s="2">
        <v>303</v>
      </c>
      <c r="Q4043" s="2">
        <v>72215</v>
      </c>
      <c r="R4043" s="2">
        <v>23870</v>
      </c>
      <c r="S4043" s="35">
        <v>1.2693757855048178E-2</v>
      </c>
      <c r="T4043" t="s">
        <v>4388</v>
      </c>
      <c r="U4043" t="s">
        <v>4388</v>
      </c>
      <c r="V4043" s="5" t="s">
        <v>4390</v>
      </c>
      <c r="W4043" s="5">
        <v>0</v>
      </c>
      <c r="X4043" s="4">
        <v>-7.6189507147018942E-4</v>
      </c>
      <c r="Y4043" s="6">
        <v>1</v>
      </c>
      <c r="Z4043" s="4">
        <v>8.9928529763284165E-4</v>
      </c>
      <c r="AA4043" s="5">
        <v>2961</v>
      </c>
      <c r="AC4043" s="16" t="str">
        <f t="shared" si="378"/>
        <v/>
      </c>
      <c r="AD4043" s="16" t="str">
        <f t="shared" si="379"/>
        <v/>
      </c>
      <c r="AE4043" s="16" t="str">
        <f t="shared" si="380"/>
        <v/>
      </c>
      <c r="AF4043" s="16" t="str">
        <f t="shared" si="381"/>
        <v/>
      </c>
      <c r="AG4043" s="16" t="str">
        <f t="shared" si="382"/>
        <v/>
      </c>
      <c r="AH4043" s="16">
        <f t="shared" si="383"/>
        <v>1.1931862783577989E-2</v>
      </c>
      <c r="AI4043" s="17" t="str">
        <f>IF('Peer Comparison Tool'!$D$11="NR","",IF($C4043='Peer Comparison Tool'!$D$9,COUNT('ALLL &lt;50B Database'!$AI$1:AI4042)+1,""))</f>
        <v/>
      </c>
    </row>
    <row r="4044" spans="1:35" x14ac:dyDescent="0.25">
      <c r="A4044" t="s">
        <v>686</v>
      </c>
      <c r="B4044">
        <v>937834</v>
      </c>
      <c r="C4044" s="5" t="s">
        <v>561</v>
      </c>
      <c r="D4044" s="5" t="s">
        <v>4390</v>
      </c>
      <c r="E4044" s="5" t="s">
        <v>4388</v>
      </c>
      <c r="F4044" s="2">
        <v>429</v>
      </c>
      <c r="G4044" s="2">
        <v>81202</v>
      </c>
      <c r="H4044" s="2">
        <v>59423</v>
      </c>
      <c r="I4044" s="2">
        <v>0</v>
      </c>
      <c r="J4044" s="2">
        <v>59423</v>
      </c>
      <c r="K4044" s="33">
        <v>7.2194268212644932E-3</v>
      </c>
      <c r="L4044" s="2">
        <v>430</v>
      </c>
      <c r="M4044" s="2">
        <v>68883</v>
      </c>
      <c r="N4044" s="2">
        <v>44955</v>
      </c>
      <c r="O4044" s="33">
        <v>9.5651206762317875E-3</v>
      </c>
      <c r="P4044" s="2">
        <v>418</v>
      </c>
      <c r="Q4044" s="2">
        <v>70859</v>
      </c>
      <c r="R4044" s="2">
        <v>43278</v>
      </c>
      <c r="S4044" s="35">
        <v>9.6584869910809196E-3</v>
      </c>
      <c r="T4044" t="s">
        <v>4388</v>
      </c>
      <c r="U4044" t="s">
        <v>4388</v>
      </c>
      <c r="V4044" s="5" t="s">
        <v>4390</v>
      </c>
      <c r="W4044" s="5">
        <v>0</v>
      </c>
      <c r="X4044" s="4">
        <v>-2.4390601698164264E-3</v>
      </c>
      <c r="Y4044" s="6">
        <v>11</v>
      </c>
      <c r="Z4044" s="4">
        <v>9.3366314849132118E-5</v>
      </c>
      <c r="AA4044" s="5">
        <v>4424</v>
      </c>
      <c r="AC4044" s="16" t="str">
        <f t="shared" si="378"/>
        <v/>
      </c>
      <c r="AD4044" s="16" t="str">
        <f t="shared" si="379"/>
        <v/>
      </c>
      <c r="AE4044" s="16" t="str">
        <f t="shared" si="380"/>
        <v/>
      </c>
      <c r="AF4044" s="16" t="str">
        <f t="shared" si="381"/>
        <v/>
      </c>
      <c r="AG4044" s="16" t="str">
        <f t="shared" si="382"/>
        <v/>
      </c>
      <c r="AH4044" s="16">
        <f t="shared" si="383"/>
        <v>7.2194268212644932E-3</v>
      </c>
      <c r="AI4044" s="17" t="str">
        <f>IF('Peer Comparison Tool'!$D$11="NR","",IF($C4044='Peer Comparison Tool'!$D$9,COUNT('ALLL &lt;50B Database'!$AI$1:AI4043)+1,""))</f>
        <v/>
      </c>
    </row>
    <row r="4045" spans="1:35" x14ac:dyDescent="0.25">
      <c r="A4045" t="s">
        <v>3334</v>
      </c>
      <c r="B4045">
        <v>296858</v>
      </c>
      <c r="C4045" s="5" t="s">
        <v>3209</v>
      </c>
      <c r="D4045" s="5" t="s">
        <v>4390</v>
      </c>
      <c r="E4045" s="5" t="s">
        <v>4388</v>
      </c>
      <c r="F4045" s="2">
        <v>1250</v>
      </c>
      <c r="G4045" s="2">
        <v>81089</v>
      </c>
      <c r="H4045" s="2">
        <v>53158</v>
      </c>
      <c r="I4045" s="2">
        <v>4679</v>
      </c>
      <c r="J4045" s="2">
        <v>48479</v>
      </c>
      <c r="K4045" s="33">
        <v>2.5784360238453763E-2</v>
      </c>
      <c r="L4045" s="2">
        <v>1195</v>
      </c>
      <c r="M4045" s="2">
        <v>66016</v>
      </c>
      <c r="N4045" s="2">
        <v>49631</v>
      </c>
      <c r="O4045" s="33">
        <v>2.407769337712317E-2</v>
      </c>
      <c r="P4045" s="2">
        <v>1220</v>
      </c>
      <c r="Q4045" s="2">
        <v>68820</v>
      </c>
      <c r="R4045" s="2">
        <v>49943</v>
      </c>
      <c r="S4045" s="35">
        <v>2.442784774643093E-2</v>
      </c>
      <c r="T4045" t="s">
        <v>4388</v>
      </c>
      <c r="U4045" t="s">
        <v>4388</v>
      </c>
      <c r="V4045" s="5" t="s">
        <v>4390</v>
      </c>
      <c r="W4045" s="5">
        <v>0</v>
      </c>
      <c r="X4045" s="4">
        <v>1.3565124920228329E-3</v>
      </c>
      <c r="Y4045" s="6">
        <v>30</v>
      </c>
      <c r="Z4045" s="4">
        <v>3.5015436930775981E-4</v>
      </c>
      <c r="AA4045" s="5">
        <v>229</v>
      </c>
      <c r="AC4045" s="16" t="str">
        <f t="shared" si="378"/>
        <v/>
      </c>
      <c r="AD4045" s="16" t="str">
        <f t="shared" si="379"/>
        <v/>
      </c>
      <c r="AE4045" s="16" t="str">
        <f t="shared" si="380"/>
        <v/>
      </c>
      <c r="AF4045" s="16" t="str">
        <f t="shared" si="381"/>
        <v/>
      </c>
      <c r="AG4045" s="16" t="str">
        <f t="shared" si="382"/>
        <v/>
      </c>
      <c r="AH4045" s="16">
        <f t="shared" si="383"/>
        <v>2.5784360238453763E-2</v>
      </c>
      <c r="AI4045" s="17" t="str">
        <f>IF('Peer Comparison Tool'!$D$11="NR","",IF($C4045='Peer Comparison Tool'!$D$9,COUNT('ALLL &lt;50B Database'!$AI$1:AI4044)+1,""))</f>
        <v/>
      </c>
    </row>
    <row r="4046" spans="1:35" x14ac:dyDescent="0.25">
      <c r="A4046" t="s">
        <v>2792</v>
      </c>
      <c r="B4046">
        <v>96553</v>
      </c>
      <c r="C4046" s="5" t="s">
        <v>2711</v>
      </c>
      <c r="D4046" s="5" t="s">
        <v>4390</v>
      </c>
      <c r="E4046" s="5" t="s">
        <v>4388</v>
      </c>
      <c r="F4046" s="2">
        <v>346</v>
      </c>
      <c r="G4046" s="2">
        <v>81009</v>
      </c>
      <c r="H4046" s="2">
        <v>64298</v>
      </c>
      <c r="I4046" s="2">
        <v>1569</v>
      </c>
      <c r="J4046" s="2">
        <v>62729</v>
      </c>
      <c r="K4046" s="33">
        <v>5.5157901449090531E-3</v>
      </c>
      <c r="L4046" s="2">
        <v>156</v>
      </c>
      <c r="M4046" s="2">
        <v>77413</v>
      </c>
      <c r="N4046" s="2">
        <v>62124</v>
      </c>
      <c r="O4046" s="33">
        <v>2.511106818620823E-3</v>
      </c>
      <c r="P4046" s="2">
        <v>223</v>
      </c>
      <c r="Q4046" s="2">
        <v>78110</v>
      </c>
      <c r="R4046" s="2">
        <v>62996</v>
      </c>
      <c r="S4046" s="35">
        <v>3.5399072957013143E-3</v>
      </c>
      <c r="T4046" t="s">
        <v>4388</v>
      </c>
      <c r="U4046" t="s">
        <v>4388</v>
      </c>
      <c r="V4046" s="5" t="s">
        <v>4390</v>
      </c>
      <c r="W4046" s="5">
        <v>0</v>
      </c>
      <c r="X4046" s="4">
        <v>1.9758828492077388E-3</v>
      </c>
      <c r="Y4046" s="6">
        <v>123</v>
      </c>
      <c r="Z4046" s="4">
        <v>1.0288004770804913E-3</v>
      </c>
      <c r="AA4046" s="5">
        <v>4623</v>
      </c>
      <c r="AC4046" s="16" t="str">
        <f t="shared" si="378"/>
        <v/>
      </c>
      <c r="AD4046" s="16" t="str">
        <f t="shared" si="379"/>
        <v/>
      </c>
      <c r="AE4046" s="16" t="str">
        <f t="shared" si="380"/>
        <v/>
      </c>
      <c r="AF4046" s="16" t="str">
        <f t="shared" si="381"/>
        <v/>
      </c>
      <c r="AG4046" s="16" t="str">
        <f t="shared" si="382"/>
        <v/>
      </c>
      <c r="AH4046" s="16">
        <f t="shared" si="383"/>
        <v>5.5157901449090531E-3</v>
      </c>
      <c r="AI4046" s="17" t="str">
        <f>IF('Peer Comparison Tool'!$D$11="NR","",IF($C4046='Peer Comparison Tool'!$D$9,COUNT('ALLL &lt;50B Database'!$AI$1:AI4045)+1,""))</f>
        <v/>
      </c>
    </row>
    <row r="4047" spans="1:35" x14ac:dyDescent="0.25">
      <c r="A4047" t="s">
        <v>1225</v>
      </c>
      <c r="B4047">
        <v>308836</v>
      </c>
      <c r="C4047" s="5" t="s">
        <v>926</v>
      </c>
      <c r="D4047" s="5" t="s">
        <v>4390</v>
      </c>
      <c r="E4047" s="5" t="s">
        <v>4388</v>
      </c>
      <c r="F4047" s="2">
        <v>1120</v>
      </c>
      <c r="G4047" s="2">
        <v>81008</v>
      </c>
      <c r="H4047" s="2">
        <v>46823</v>
      </c>
      <c r="I4047" s="2">
        <v>0</v>
      </c>
      <c r="J4047" s="2">
        <v>46823</v>
      </c>
      <c r="K4047" s="33">
        <v>2.3919868440723576E-2</v>
      </c>
      <c r="L4047" s="2">
        <v>1134</v>
      </c>
      <c r="M4047" s="2">
        <v>70133</v>
      </c>
      <c r="N4047" s="2">
        <v>53059</v>
      </c>
      <c r="O4047" s="33">
        <v>2.137243445975235E-2</v>
      </c>
      <c r="P4047" s="2">
        <v>1110</v>
      </c>
      <c r="Q4047" s="2">
        <v>73751</v>
      </c>
      <c r="R4047" s="2">
        <v>49987</v>
      </c>
      <c r="S4047" s="35">
        <v>2.220577350111029E-2</v>
      </c>
      <c r="T4047" t="s">
        <v>4388</v>
      </c>
      <c r="U4047" t="s">
        <v>4388</v>
      </c>
      <c r="V4047" s="5" t="s">
        <v>4390</v>
      </c>
      <c r="W4047" s="5">
        <v>0</v>
      </c>
      <c r="X4047" s="4">
        <v>1.7140949396132858E-3</v>
      </c>
      <c r="Y4047" s="6">
        <v>10</v>
      </c>
      <c r="Z4047" s="4">
        <v>8.3333904135794029E-4</v>
      </c>
      <c r="AA4047" s="5">
        <v>289</v>
      </c>
      <c r="AC4047" s="16" t="str">
        <f t="shared" si="378"/>
        <v/>
      </c>
      <c r="AD4047" s="16" t="str">
        <f t="shared" si="379"/>
        <v/>
      </c>
      <c r="AE4047" s="16" t="str">
        <f t="shared" si="380"/>
        <v/>
      </c>
      <c r="AF4047" s="16" t="str">
        <f t="shared" si="381"/>
        <v/>
      </c>
      <c r="AG4047" s="16" t="str">
        <f t="shared" si="382"/>
        <v/>
      </c>
      <c r="AH4047" s="16">
        <f t="shared" si="383"/>
        <v>2.3919868440723576E-2</v>
      </c>
      <c r="AI4047" s="17" t="str">
        <f>IF('Peer Comparison Tool'!$D$11="NR","",IF($C4047='Peer Comparison Tool'!$D$9,COUNT('ALLL &lt;50B Database'!$AI$1:AI4046)+1,""))</f>
        <v/>
      </c>
    </row>
    <row r="4048" spans="1:35" x14ac:dyDescent="0.25">
      <c r="A4048" t="s">
        <v>1517</v>
      </c>
      <c r="B4048">
        <v>136655</v>
      </c>
      <c r="C4048" s="5" t="s">
        <v>1389</v>
      </c>
      <c r="D4048" s="5" t="s">
        <v>4390</v>
      </c>
      <c r="E4048" s="5" t="s">
        <v>4388</v>
      </c>
      <c r="F4048" s="2">
        <v>793</v>
      </c>
      <c r="G4048" s="2">
        <v>80998</v>
      </c>
      <c r="H4048" s="2">
        <v>58688</v>
      </c>
      <c r="I4048" s="2">
        <v>629</v>
      </c>
      <c r="J4048" s="2">
        <v>58059</v>
      </c>
      <c r="K4048" s="33">
        <v>1.3658519781601474E-2</v>
      </c>
      <c r="L4048" s="2">
        <v>781</v>
      </c>
      <c r="M4048" s="2">
        <v>73939</v>
      </c>
      <c r="N4048" s="2">
        <v>54184</v>
      </c>
      <c r="O4048" s="33">
        <v>1.4413849106747379E-2</v>
      </c>
      <c r="P4048" s="2">
        <v>788</v>
      </c>
      <c r="Q4048" s="2">
        <v>78224</v>
      </c>
      <c r="R4048" s="2">
        <v>55921</v>
      </c>
      <c r="S4048" s="35">
        <v>1.4091307380054005E-2</v>
      </c>
      <c r="T4048" t="s">
        <v>4388</v>
      </c>
      <c r="U4048" t="s">
        <v>4388</v>
      </c>
      <c r="V4048" s="5" t="s">
        <v>4390</v>
      </c>
      <c r="W4048" s="5">
        <v>0</v>
      </c>
      <c r="X4048" s="4">
        <v>-4.3278759845253104E-4</v>
      </c>
      <c r="Y4048" s="6">
        <v>5</v>
      </c>
      <c r="Z4048" s="4">
        <v>-3.2254172669337472E-4</v>
      </c>
      <c r="AA4048" s="5">
        <v>2128</v>
      </c>
      <c r="AC4048" s="16" t="str">
        <f t="shared" si="378"/>
        <v/>
      </c>
      <c r="AD4048" s="16" t="str">
        <f t="shared" si="379"/>
        <v/>
      </c>
      <c r="AE4048" s="16" t="str">
        <f t="shared" si="380"/>
        <v/>
      </c>
      <c r="AF4048" s="16" t="str">
        <f t="shared" si="381"/>
        <v/>
      </c>
      <c r="AG4048" s="16" t="str">
        <f t="shared" si="382"/>
        <v/>
      </c>
      <c r="AH4048" s="16">
        <f t="shared" si="383"/>
        <v>1.3658519781601474E-2</v>
      </c>
      <c r="AI4048" s="17" t="str">
        <f>IF('Peer Comparison Tool'!$D$11="NR","",IF($C4048='Peer Comparison Tool'!$D$9,COUNT('ALLL &lt;50B Database'!$AI$1:AI4047)+1,""))</f>
        <v/>
      </c>
    </row>
    <row r="4049" spans="1:35" x14ac:dyDescent="0.25">
      <c r="A4049" t="s">
        <v>683</v>
      </c>
      <c r="B4049">
        <v>37</v>
      </c>
      <c r="C4049" s="5" t="s">
        <v>561</v>
      </c>
      <c r="D4049" s="5" t="s">
        <v>4390</v>
      </c>
      <c r="E4049" s="5" t="s">
        <v>4388</v>
      </c>
      <c r="F4049" s="2">
        <v>974</v>
      </c>
      <c r="G4049" s="2">
        <v>80970</v>
      </c>
      <c r="H4049" s="2">
        <v>24557</v>
      </c>
      <c r="I4049" s="2">
        <v>61</v>
      </c>
      <c r="J4049" s="2">
        <v>24496</v>
      </c>
      <c r="K4049" s="33">
        <v>3.9761593729588506E-2</v>
      </c>
      <c r="L4049" s="2">
        <v>981</v>
      </c>
      <c r="M4049" s="2">
        <v>75528</v>
      </c>
      <c r="N4049" s="2">
        <v>22564</v>
      </c>
      <c r="O4049" s="33">
        <v>4.3476333983336286E-2</v>
      </c>
      <c r="P4049" s="2">
        <v>973</v>
      </c>
      <c r="Q4049" s="2">
        <v>76416</v>
      </c>
      <c r="R4049" s="2">
        <v>23261</v>
      </c>
      <c r="S4049" s="35">
        <v>4.1829671983147756E-2</v>
      </c>
      <c r="T4049" t="s">
        <v>4388</v>
      </c>
      <c r="U4049" t="s">
        <v>4388</v>
      </c>
      <c r="V4049" s="5" t="s">
        <v>4390</v>
      </c>
      <c r="W4049" s="5">
        <v>0</v>
      </c>
      <c r="X4049" s="4">
        <v>-2.068078253559251E-3</v>
      </c>
      <c r="Y4049" s="6">
        <v>1</v>
      </c>
      <c r="Z4049" s="4">
        <v>-1.6466620001885299E-3</v>
      </c>
      <c r="AA4049" s="5">
        <v>69</v>
      </c>
      <c r="AC4049" s="16" t="str">
        <f t="shared" si="378"/>
        <v/>
      </c>
      <c r="AD4049" s="16" t="str">
        <f t="shared" si="379"/>
        <v/>
      </c>
      <c r="AE4049" s="16" t="str">
        <f t="shared" si="380"/>
        <v/>
      </c>
      <c r="AF4049" s="16" t="str">
        <f t="shared" si="381"/>
        <v/>
      </c>
      <c r="AG4049" s="16" t="str">
        <f t="shared" si="382"/>
        <v/>
      </c>
      <c r="AH4049" s="16">
        <f t="shared" si="383"/>
        <v>3.9761593729588506E-2</v>
      </c>
      <c r="AI4049" s="17" t="str">
        <f>IF('Peer Comparison Tool'!$D$11="NR","",IF($C4049='Peer Comparison Tool'!$D$9,COUNT('ALLL &lt;50B Database'!$AI$1:AI4048)+1,""))</f>
        <v/>
      </c>
    </row>
    <row r="4050" spans="1:35" x14ac:dyDescent="0.25">
      <c r="A4050" t="s">
        <v>338</v>
      </c>
      <c r="B4050">
        <v>733661</v>
      </c>
      <c r="C4050" s="5" t="s">
        <v>207</v>
      </c>
      <c r="D4050" s="5" t="s">
        <v>4390</v>
      </c>
      <c r="E4050" s="5" t="s">
        <v>4388</v>
      </c>
      <c r="F4050" s="2">
        <v>872</v>
      </c>
      <c r="G4050" s="2">
        <v>80807</v>
      </c>
      <c r="H4050" s="2">
        <v>54162</v>
      </c>
      <c r="I4050" s="2">
        <v>0</v>
      </c>
      <c r="J4050" s="2">
        <v>54162</v>
      </c>
      <c r="K4050" s="33">
        <v>1.6099848602341125E-2</v>
      </c>
      <c r="L4050" s="2">
        <v>839</v>
      </c>
      <c r="M4050" s="2">
        <v>68535</v>
      </c>
      <c r="N4050" s="2">
        <v>57794</v>
      </c>
      <c r="O4050" s="33">
        <v>1.4517077897359587E-2</v>
      </c>
      <c r="P4050" s="2">
        <v>887</v>
      </c>
      <c r="Q4050" s="2">
        <v>72368</v>
      </c>
      <c r="R4050" s="2">
        <v>59127</v>
      </c>
      <c r="S4050" s="35">
        <v>1.5001606710978064E-2</v>
      </c>
      <c r="T4050" t="s">
        <v>4388</v>
      </c>
      <c r="U4050" t="s">
        <v>4388</v>
      </c>
      <c r="V4050" s="5" t="s">
        <v>4390</v>
      </c>
      <c r="W4050" s="5">
        <v>0</v>
      </c>
      <c r="X4050" s="4">
        <v>1.0982418913630613E-3</v>
      </c>
      <c r="Y4050" s="6">
        <v>-15</v>
      </c>
      <c r="Z4050" s="4">
        <v>4.8452881361847611E-4</v>
      </c>
      <c r="AA4050" s="5">
        <v>1245</v>
      </c>
      <c r="AC4050" s="16" t="str">
        <f t="shared" si="378"/>
        <v/>
      </c>
      <c r="AD4050" s="16" t="str">
        <f t="shared" si="379"/>
        <v/>
      </c>
      <c r="AE4050" s="16" t="str">
        <f t="shared" si="380"/>
        <v/>
      </c>
      <c r="AF4050" s="16" t="str">
        <f t="shared" si="381"/>
        <v/>
      </c>
      <c r="AG4050" s="16" t="str">
        <f t="shared" si="382"/>
        <v/>
      </c>
      <c r="AH4050" s="16">
        <f t="shared" si="383"/>
        <v>1.6099848602341125E-2</v>
      </c>
      <c r="AI4050" s="17" t="str">
        <f>IF('Peer Comparison Tool'!$D$11="NR","",IF($C4050='Peer Comparison Tool'!$D$9,COUNT('ALLL &lt;50B Database'!$AI$1:AI4049)+1,""))</f>
        <v/>
      </c>
    </row>
    <row r="4051" spans="1:35" x14ac:dyDescent="0.25">
      <c r="A4051" t="s">
        <v>2562</v>
      </c>
      <c r="B4051">
        <v>715975</v>
      </c>
      <c r="C4051" s="5" t="s">
        <v>2519</v>
      </c>
      <c r="D4051" s="5" t="s">
        <v>4390</v>
      </c>
      <c r="E4051" s="5" t="s">
        <v>4388</v>
      </c>
      <c r="F4051" s="2">
        <v>455</v>
      </c>
      <c r="G4051" s="2">
        <v>80580</v>
      </c>
      <c r="H4051" s="2">
        <v>51851</v>
      </c>
      <c r="I4051" s="2">
        <v>0</v>
      </c>
      <c r="J4051" s="2">
        <v>51851</v>
      </c>
      <c r="K4051" s="33">
        <v>8.7751441630826797E-3</v>
      </c>
      <c r="L4051" s="2">
        <v>455</v>
      </c>
      <c r="M4051" s="2">
        <v>80565</v>
      </c>
      <c r="N4051" s="2">
        <v>55759</v>
      </c>
      <c r="O4051" s="33">
        <v>8.1601176491687445E-3</v>
      </c>
      <c r="P4051" s="2">
        <v>455</v>
      </c>
      <c r="Q4051" s="2">
        <v>80312</v>
      </c>
      <c r="R4051" s="2">
        <v>53931</v>
      </c>
      <c r="S4051" s="35">
        <v>8.4367061615768305E-3</v>
      </c>
      <c r="T4051" t="s">
        <v>4388</v>
      </c>
      <c r="U4051" t="s">
        <v>4388</v>
      </c>
      <c r="V4051" s="5" t="s">
        <v>4390</v>
      </c>
      <c r="W4051" s="5">
        <v>0</v>
      </c>
      <c r="X4051" s="4">
        <v>3.384380015058492E-4</v>
      </c>
      <c r="Y4051" s="6">
        <v>0</v>
      </c>
      <c r="Z4051" s="4">
        <v>2.7658851240808593E-4</v>
      </c>
      <c r="AA4051" s="5">
        <v>4142</v>
      </c>
      <c r="AC4051" s="16" t="str">
        <f t="shared" si="378"/>
        <v/>
      </c>
      <c r="AD4051" s="16" t="str">
        <f t="shared" si="379"/>
        <v/>
      </c>
      <c r="AE4051" s="16" t="str">
        <f t="shared" si="380"/>
        <v/>
      </c>
      <c r="AF4051" s="16" t="str">
        <f t="shared" si="381"/>
        <v/>
      </c>
      <c r="AG4051" s="16" t="str">
        <f t="shared" si="382"/>
        <v/>
      </c>
      <c r="AH4051" s="16">
        <f t="shared" si="383"/>
        <v>8.7751441630826797E-3</v>
      </c>
      <c r="AI4051" s="17" t="str">
        <f>IF('Peer Comparison Tool'!$D$11="NR","",IF($C4051='Peer Comparison Tool'!$D$9,COUNT('ALLL &lt;50B Database'!$AI$1:AI4050)+1,""))</f>
        <v/>
      </c>
    </row>
    <row r="4052" spans="1:35" x14ac:dyDescent="0.25">
      <c r="A4052" t="s">
        <v>1676</v>
      </c>
      <c r="B4052">
        <v>724548</v>
      </c>
      <c r="C4052" s="5" t="s">
        <v>1578</v>
      </c>
      <c r="D4052" s="5" t="s">
        <v>4390</v>
      </c>
      <c r="E4052" s="5" t="s">
        <v>4388</v>
      </c>
      <c r="F4052" s="2">
        <v>406</v>
      </c>
      <c r="G4052" s="2">
        <v>80424</v>
      </c>
      <c r="H4052" s="2">
        <v>17957</v>
      </c>
      <c r="I4052" s="2">
        <v>0</v>
      </c>
      <c r="J4052" s="2">
        <v>17957</v>
      </c>
      <c r="K4052" s="33">
        <v>2.2609567299660301E-2</v>
      </c>
      <c r="L4052" s="2">
        <v>353</v>
      </c>
      <c r="M4052" s="2">
        <v>83354</v>
      </c>
      <c r="N4052" s="2">
        <v>18618</v>
      </c>
      <c r="O4052" s="33">
        <v>1.8960146095176711E-2</v>
      </c>
      <c r="P4052" s="2">
        <v>404</v>
      </c>
      <c r="Q4052" s="2">
        <v>82933</v>
      </c>
      <c r="R4052" s="2">
        <v>17966</v>
      </c>
      <c r="S4052" s="35">
        <v>2.2486919737281532E-2</v>
      </c>
      <c r="T4052" t="s">
        <v>4388</v>
      </c>
      <c r="U4052" t="s">
        <v>4388</v>
      </c>
      <c r="V4052" s="5" t="s">
        <v>4390</v>
      </c>
      <c r="W4052" s="5">
        <v>0</v>
      </c>
      <c r="X4052" s="4">
        <v>1.2264756237876859E-4</v>
      </c>
      <c r="Y4052" s="6">
        <v>2</v>
      </c>
      <c r="Z4052" s="4">
        <v>3.5267736421048211E-3</v>
      </c>
      <c r="AA4052" s="5">
        <v>355</v>
      </c>
      <c r="AC4052" s="16" t="str">
        <f t="shared" si="378"/>
        <v/>
      </c>
      <c r="AD4052" s="16" t="str">
        <f t="shared" si="379"/>
        <v/>
      </c>
      <c r="AE4052" s="16" t="str">
        <f t="shared" si="380"/>
        <v/>
      </c>
      <c r="AF4052" s="16" t="str">
        <f t="shared" si="381"/>
        <v/>
      </c>
      <c r="AG4052" s="16" t="str">
        <f t="shared" si="382"/>
        <v/>
      </c>
      <c r="AH4052" s="16">
        <f t="shared" si="383"/>
        <v>2.2609567299660301E-2</v>
      </c>
      <c r="AI4052" s="17" t="str">
        <f>IF('Peer Comparison Tool'!$D$11="NR","",IF($C4052='Peer Comparison Tool'!$D$9,COUNT('ALLL &lt;50B Database'!$AI$1:AI4051)+1,""))</f>
        <v/>
      </c>
    </row>
    <row r="4053" spans="1:35" x14ac:dyDescent="0.25">
      <c r="A4053" t="s">
        <v>3326</v>
      </c>
      <c r="B4053">
        <v>816256</v>
      </c>
      <c r="C4053" s="5" t="s">
        <v>3209</v>
      </c>
      <c r="D4053" s="5" t="s">
        <v>4390</v>
      </c>
      <c r="E4053" s="5" t="s">
        <v>4388</v>
      </c>
      <c r="F4053" s="2">
        <v>646</v>
      </c>
      <c r="G4053" s="2">
        <v>80409</v>
      </c>
      <c r="H4053" s="2">
        <v>50694</v>
      </c>
      <c r="I4053" s="2">
        <v>2088</v>
      </c>
      <c r="J4053" s="2">
        <v>48606</v>
      </c>
      <c r="K4053" s="33">
        <v>1.3290540262519031E-2</v>
      </c>
      <c r="L4053" s="2">
        <v>618</v>
      </c>
      <c r="M4053" s="2">
        <v>73113</v>
      </c>
      <c r="N4053" s="2">
        <v>49309</v>
      </c>
      <c r="O4053" s="33">
        <v>1.2533208947656615E-2</v>
      </c>
      <c r="P4053" s="2">
        <v>646</v>
      </c>
      <c r="Q4053" s="2">
        <v>76419</v>
      </c>
      <c r="R4053" s="2">
        <v>47785</v>
      </c>
      <c r="S4053" s="35">
        <v>1.3518886679920477E-2</v>
      </c>
      <c r="T4053" t="s">
        <v>4388</v>
      </c>
      <c r="U4053" t="s">
        <v>4388</v>
      </c>
      <c r="V4053" s="5" t="s">
        <v>4390</v>
      </c>
      <c r="W4053" s="5">
        <v>0</v>
      </c>
      <c r="X4053" s="4">
        <v>-2.283464174014458E-4</v>
      </c>
      <c r="Y4053" s="6">
        <v>0</v>
      </c>
      <c r="Z4053" s="4">
        <v>9.8567773226386143E-4</v>
      </c>
      <c r="AA4053" s="5">
        <v>2277</v>
      </c>
      <c r="AC4053" s="16" t="str">
        <f t="shared" si="378"/>
        <v/>
      </c>
      <c r="AD4053" s="16" t="str">
        <f t="shared" si="379"/>
        <v/>
      </c>
      <c r="AE4053" s="16" t="str">
        <f t="shared" si="380"/>
        <v/>
      </c>
      <c r="AF4053" s="16" t="str">
        <f t="shared" si="381"/>
        <v/>
      </c>
      <c r="AG4053" s="16" t="str">
        <f t="shared" si="382"/>
        <v/>
      </c>
      <c r="AH4053" s="16">
        <f t="shared" si="383"/>
        <v>1.3290540262519031E-2</v>
      </c>
      <c r="AI4053" s="17" t="str">
        <f>IF('Peer Comparison Tool'!$D$11="NR","",IF($C4053='Peer Comparison Tool'!$D$9,COUNT('ALLL &lt;50B Database'!$AI$1:AI4052)+1,""))</f>
        <v/>
      </c>
    </row>
    <row r="4054" spans="1:35" x14ac:dyDescent="0.25">
      <c r="A4054" t="s">
        <v>143</v>
      </c>
      <c r="B4054">
        <v>522454</v>
      </c>
      <c r="C4054" s="5" t="s">
        <v>3209</v>
      </c>
      <c r="D4054" s="5" t="s">
        <v>4390</v>
      </c>
      <c r="E4054" s="5" t="s">
        <v>4388</v>
      </c>
      <c r="F4054" s="2">
        <v>526</v>
      </c>
      <c r="G4054" s="2">
        <v>80363</v>
      </c>
      <c r="H4054" s="2">
        <v>55762</v>
      </c>
      <c r="I4054" s="2">
        <v>12233</v>
      </c>
      <c r="J4054" s="2">
        <v>43529</v>
      </c>
      <c r="K4054" s="33">
        <v>1.2083898090927888E-2</v>
      </c>
      <c r="L4054" s="2">
        <v>517</v>
      </c>
      <c r="M4054" s="2">
        <v>62217</v>
      </c>
      <c r="N4054" s="2">
        <v>40608</v>
      </c>
      <c r="O4054" s="33">
        <v>1.2731481481481481E-2</v>
      </c>
      <c r="P4054" s="2">
        <v>523</v>
      </c>
      <c r="Q4054" s="2">
        <v>62302</v>
      </c>
      <c r="R4054" s="2">
        <v>41821</v>
      </c>
      <c r="S4054" s="35">
        <v>1.2505678965113221E-2</v>
      </c>
      <c r="T4054" t="s">
        <v>4388</v>
      </c>
      <c r="U4054" t="s">
        <v>4388</v>
      </c>
      <c r="V4054" s="5" t="s">
        <v>4390</v>
      </c>
      <c r="W4054" s="5">
        <v>0</v>
      </c>
      <c r="X4054" s="4">
        <v>-4.2178087418533357E-4</v>
      </c>
      <c r="Y4054" s="6">
        <v>3</v>
      </c>
      <c r="Z4054" s="4">
        <v>-2.2580251636825956E-4</v>
      </c>
      <c r="AA4054" s="5">
        <v>2892</v>
      </c>
      <c r="AC4054" s="16" t="str">
        <f t="shared" si="378"/>
        <v/>
      </c>
      <c r="AD4054" s="16" t="str">
        <f t="shared" si="379"/>
        <v/>
      </c>
      <c r="AE4054" s="16" t="str">
        <f t="shared" si="380"/>
        <v/>
      </c>
      <c r="AF4054" s="16" t="str">
        <f t="shared" si="381"/>
        <v/>
      </c>
      <c r="AG4054" s="16" t="str">
        <f t="shared" si="382"/>
        <v/>
      </c>
      <c r="AH4054" s="16">
        <f t="shared" si="383"/>
        <v>1.2083898090927888E-2</v>
      </c>
      <c r="AI4054" s="17" t="str">
        <f>IF('Peer Comparison Tool'!$D$11="NR","",IF($C4054='Peer Comparison Tool'!$D$9,COUNT('ALLL &lt;50B Database'!$AI$1:AI4053)+1,""))</f>
        <v/>
      </c>
    </row>
    <row r="4055" spans="1:35" x14ac:dyDescent="0.25">
      <c r="A4055" t="s">
        <v>3992</v>
      </c>
      <c r="B4055">
        <v>500658</v>
      </c>
      <c r="C4055" s="5" t="s">
        <v>3704</v>
      </c>
      <c r="D4055" s="5" t="s">
        <v>4390</v>
      </c>
      <c r="E4055" s="5" t="s">
        <v>4388</v>
      </c>
      <c r="F4055" s="2">
        <v>747</v>
      </c>
      <c r="G4055" s="2">
        <v>80284</v>
      </c>
      <c r="H4055" s="2">
        <v>55196</v>
      </c>
      <c r="I4055" s="2">
        <v>3476</v>
      </c>
      <c r="J4055" s="2">
        <v>51720</v>
      </c>
      <c r="K4055" s="33">
        <v>1.4443155452436195E-2</v>
      </c>
      <c r="L4055" s="2">
        <v>745</v>
      </c>
      <c r="M4055" s="2">
        <v>74183</v>
      </c>
      <c r="N4055" s="2">
        <v>51693</v>
      </c>
      <c r="O4055" s="33">
        <v>1.4412009362969842E-2</v>
      </c>
      <c r="P4055" s="2">
        <v>746</v>
      </c>
      <c r="Q4055" s="2">
        <v>73163</v>
      </c>
      <c r="R4055" s="2">
        <v>51008</v>
      </c>
      <c r="S4055" s="35">
        <v>1.4625156838143036E-2</v>
      </c>
      <c r="T4055" t="s">
        <v>4388</v>
      </c>
      <c r="U4055" t="s">
        <v>4388</v>
      </c>
      <c r="V4055" s="5" t="s">
        <v>4390</v>
      </c>
      <c r="W4055" s="5">
        <v>0</v>
      </c>
      <c r="X4055" s="4">
        <v>-1.8200138570684081E-4</v>
      </c>
      <c r="Y4055" s="6">
        <v>1</v>
      </c>
      <c r="Z4055" s="4">
        <v>2.1314747517319453E-4</v>
      </c>
      <c r="AA4055" s="5">
        <v>1790</v>
      </c>
      <c r="AC4055" s="16" t="str">
        <f t="shared" si="378"/>
        <v/>
      </c>
      <c r="AD4055" s="16" t="str">
        <f t="shared" si="379"/>
        <v/>
      </c>
      <c r="AE4055" s="16" t="str">
        <f t="shared" si="380"/>
        <v/>
      </c>
      <c r="AF4055" s="16" t="str">
        <f t="shared" si="381"/>
        <v/>
      </c>
      <c r="AG4055" s="16" t="str">
        <f t="shared" si="382"/>
        <v/>
      </c>
      <c r="AH4055" s="16">
        <f t="shared" si="383"/>
        <v>1.4443155452436195E-2</v>
      </c>
      <c r="AI4055" s="17" t="str">
        <f>IF('Peer Comparison Tool'!$D$11="NR","",IF($C4055='Peer Comparison Tool'!$D$9,COUNT('ALLL &lt;50B Database'!$AI$1:AI4054)+1,""))</f>
        <v/>
      </c>
    </row>
    <row r="4056" spans="1:35" x14ac:dyDescent="0.25">
      <c r="A4056" t="s">
        <v>3178</v>
      </c>
      <c r="B4056">
        <v>203575</v>
      </c>
      <c r="C4056" s="5" t="s">
        <v>3064</v>
      </c>
      <c r="D4056" s="5" t="s">
        <v>4390</v>
      </c>
      <c r="E4056" s="5" t="s">
        <v>4388</v>
      </c>
      <c r="F4056" s="2">
        <v>280</v>
      </c>
      <c r="G4056" s="2">
        <v>80159</v>
      </c>
      <c r="H4056" s="2">
        <v>50053</v>
      </c>
      <c r="I4056" s="2">
        <v>1672</v>
      </c>
      <c r="J4056" s="2">
        <v>48381</v>
      </c>
      <c r="K4056" s="33">
        <v>5.7873958785473641E-3</v>
      </c>
      <c r="L4056" s="2">
        <v>279</v>
      </c>
      <c r="M4056" s="2">
        <v>77070</v>
      </c>
      <c r="N4056" s="2">
        <v>46420</v>
      </c>
      <c r="O4056" s="33">
        <v>6.0103403705299438E-3</v>
      </c>
      <c r="P4056" s="2">
        <v>280</v>
      </c>
      <c r="Q4056" s="2">
        <v>76433</v>
      </c>
      <c r="R4056" s="2">
        <v>45981</v>
      </c>
      <c r="S4056" s="35">
        <v>6.0894717383267001E-3</v>
      </c>
      <c r="T4056" t="s">
        <v>4388</v>
      </c>
      <c r="U4056" t="s">
        <v>4388</v>
      </c>
      <c r="V4056" s="5" t="s">
        <v>4390</v>
      </c>
      <c r="W4056" s="5">
        <v>0</v>
      </c>
      <c r="X4056" s="4">
        <v>-3.0207585977933601E-4</v>
      </c>
      <c r="Y4056" s="6">
        <v>0</v>
      </c>
      <c r="Z4056" s="4">
        <v>7.9131367796756238E-5</v>
      </c>
      <c r="AA4056" s="5">
        <v>4600</v>
      </c>
      <c r="AC4056" s="16" t="str">
        <f t="shared" si="378"/>
        <v/>
      </c>
      <c r="AD4056" s="16" t="str">
        <f t="shared" si="379"/>
        <v/>
      </c>
      <c r="AE4056" s="16" t="str">
        <f t="shared" si="380"/>
        <v/>
      </c>
      <c r="AF4056" s="16" t="str">
        <f t="shared" si="381"/>
        <v/>
      </c>
      <c r="AG4056" s="16" t="str">
        <f t="shared" si="382"/>
        <v/>
      </c>
      <c r="AH4056" s="16">
        <f t="shared" si="383"/>
        <v>5.7873958785473641E-3</v>
      </c>
      <c r="AI4056" s="17" t="str">
        <f>IF('Peer Comparison Tool'!$D$11="NR","",IF($C4056='Peer Comparison Tool'!$D$9,COUNT('ALLL &lt;50B Database'!$AI$1:AI4055)+1,""))</f>
        <v/>
      </c>
    </row>
    <row r="4057" spans="1:35" x14ac:dyDescent="0.25">
      <c r="A4057" t="s">
        <v>1220</v>
      </c>
      <c r="B4057">
        <v>593940</v>
      </c>
      <c r="C4057" s="5" t="s">
        <v>926</v>
      </c>
      <c r="D4057" s="5" t="s">
        <v>4387</v>
      </c>
      <c r="E4057" s="5" t="s">
        <v>4388</v>
      </c>
      <c r="F4057" s="2">
        <v>317</v>
      </c>
      <c r="G4057" s="2">
        <v>79910</v>
      </c>
      <c r="H4057" s="2">
        <v>27696</v>
      </c>
      <c r="I4057" s="2">
        <v>288</v>
      </c>
      <c r="J4057" s="2">
        <v>27408</v>
      </c>
      <c r="K4057" s="33">
        <v>1.1565966141272621E-2</v>
      </c>
      <c r="L4057" s="2">
        <v>317</v>
      </c>
      <c r="M4057" s="2">
        <v>74059</v>
      </c>
      <c r="N4057" s="2">
        <v>27026</v>
      </c>
      <c r="O4057" s="33">
        <v>1.1729445718937319E-2</v>
      </c>
      <c r="P4057" s="2">
        <v>317</v>
      </c>
      <c r="Q4057" s="2">
        <v>75147</v>
      </c>
      <c r="R4057" s="2">
        <v>27431</v>
      </c>
      <c r="S4057" s="35">
        <v>1.1556268455397178E-2</v>
      </c>
      <c r="T4057" t="s">
        <v>4388</v>
      </c>
      <c r="U4057" t="s">
        <v>4388</v>
      </c>
      <c r="V4057" s="5" t="s">
        <v>4387</v>
      </c>
      <c r="W4057" s="5">
        <v>0</v>
      </c>
      <c r="X4057" s="4">
        <v>9.6976858754427298E-6</v>
      </c>
      <c r="Y4057" s="6">
        <v>0</v>
      </c>
      <c r="Z4057" s="4">
        <v>-1.7317726354014115E-4</v>
      </c>
      <c r="AA4057" s="5">
        <v>3127</v>
      </c>
      <c r="AC4057" s="16" t="str">
        <f t="shared" si="378"/>
        <v/>
      </c>
      <c r="AD4057" s="16" t="str">
        <f t="shared" si="379"/>
        <v/>
      </c>
      <c r="AE4057" s="16" t="str">
        <f t="shared" si="380"/>
        <v/>
      </c>
      <c r="AF4057" s="16" t="str">
        <f t="shared" si="381"/>
        <v/>
      </c>
      <c r="AG4057" s="16" t="str">
        <f t="shared" si="382"/>
        <v/>
      </c>
      <c r="AH4057" s="16">
        <f t="shared" si="383"/>
        <v>1.1565966141272621E-2</v>
      </c>
      <c r="AI4057" s="17" t="str">
        <f>IF('Peer Comparison Tool'!$D$11="NR","",IF($C4057='Peer Comparison Tool'!$D$9,COUNT('ALLL &lt;50B Database'!$AI$1:AI4056)+1,""))</f>
        <v/>
      </c>
    </row>
    <row r="4058" spans="1:35" x14ac:dyDescent="0.25">
      <c r="A4058" t="s">
        <v>1380</v>
      </c>
      <c r="B4058">
        <v>110972</v>
      </c>
      <c r="C4058" s="5" t="s">
        <v>1309</v>
      </c>
      <c r="D4058" s="5" t="s">
        <v>4390</v>
      </c>
      <c r="E4058" s="5" t="s">
        <v>4388</v>
      </c>
      <c r="F4058" s="2">
        <v>158</v>
      </c>
      <c r="G4058" s="2">
        <v>79856</v>
      </c>
      <c r="H4058" s="2">
        <v>56217</v>
      </c>
      <c r="I4058" s="2">
        <v>2321</v>
      </c>
      <c r="J4058" s="2">
        <v>53896</v>
      </c>
      <c r="K4058" s="33">
        <v>2.9315719162832121E-3</v>
      </c>
      <c r="L4058" s="2">
        <v>132</v>
      </c>
      <c r="M4058" s="2">
        <v>78273</v>
      </c>
      <c r="N4058" s="2">
        <v>54852</v>
      </c>
      <c r="O4058" s="33">
        <v>2.4064756070881644E-3</v>
      </c>
      <c r="P4058" s="2">
        <v>143</v>
      </c>
      <c r="Q4058" s="2">
        <v>77410</v>
      </c>
      <c r="R4058" s="2">
        <v>56191</v>
      </c>
      <c r="S4058" s="35">
        <v>2.5448915306721717E-3</v>
      </c>
      <c r="T4058" t="s">
        <v>4388</v>
      </c>
      <c r="U4058" t="s">
        <v>4388</v>
      </c>
      <c r="V4058" s="5" t="s">
        <v>4390</v>
      </c>
      <c r="W4058" s="5">
        <v>0</v>
      </c>
      <c r="X4058" s="4">
        <v>3.8668038561104042E-4</v>
      </c>
      <c r="Y4058" s="6">
        <v>15</v>
      </c>
      <c r="Z4058" s="4">
        <v>1.3841592358400726E-4</v>
      </c>
      <c r="AA4058" s="5">
        <v>4749</v>
      </c>
      <c r="AC4058" s="16" t="str">
        <f t="shared" si="378"/>
        <v/>
      </c>
      <c r="AD4058" s="16" t="str">
        <f t="shared" si="379"/>
        <v/>
      </c>
      <c r="AE4058" s="16" t="str">
        <f t="shared" si="380"/>
        <v/>
      </c>
      <c r="AF4058" s="16" t="str">
        <f t="shared" si="381"/>
        <v/>
      </c>
      <c r="AG4058" s="16" t="str">
        <f t="shared" si="382"/>
        <v/>
      </c>
      <c r="AH4058" s="16">
        <f t="shared" si="383"/>
        <v>2.9315719162832121E-3</v>
      </c>
      <c r="AI4058" s="17" t="str">
        <f>IF('Peer Comparison Tool'!$D$11="NR","",IF($C4058='Peer Comparison Tool'!$D$9,COUNT('ALLL &lt;50B Database'!$AI$1:AI4057)+1,""))</f>
        <v/>
      </c>
    </row>
    <row r="4059" spans="1:35" x14ac:dyDescent="0.25">
      <c r="A4059" t="s">
        <v>2218</v>
      </c>
      <c r="B4059">
        <v>88259</v>
      </c>
      <c r="C4059" s="5" t="s">
        <v>2041</v>
      </c>
      <c r="D4059" s="5" t="s">
        <v>4390</v>
      </c>
      <c r="E4059" s="5" t="s">
        <v>4388</v>
      </c>
      <c r="F4059" s="2">
        <v>778</v>
      </c>
      <c r="G4059" s="2">
        <v>79834</v>
      </c>
      <c r="H4059" s="2">
        <v>61700</v>
      </c>
      <c r="I4059" s="2">
        <v>1577</v>
      </c>
      <c r="J4059" s="2">
        <v>60123</v>
      </c>
      <c r="K4059" s="33">
        <v>1.2940139380935748E-2</v>
      </c>
      <c r="L4059" s="2">
        <v>753</v>
      </c>
      <c r="M4059" s="2">
        <v>75305</v>
      </c>
      <c r="N4059" s="2">
        <v>60960</v>
      </c>
      <c r="O4059" s="33">
        <v>1.235236220472441E-2</v>
      </c>
      <c r="P4059" s="2">
        <v>763</v>
      </c>
      <c r="Q4059" s="2">
        <v>73982</v>
      </c>
      <c r="R4059" s="2">
        <v>59222</v>
      </c>
      <c r="S4059" s="35">
        <v>1.288372564249772E-2</v>
      </c>
      <c r="T4059" t="s">
        <v>4388</v>
      </c>
      <c r="U4059" t="s">
        <v>4388</v>
      </c>
      <c r="V4059" s="5" t="s">
        <v>4390</v>
      </c>
      <c r="W4059" s="5">
        <v>0</v>
      </c>
      <c r="X4059" s="4">
        <v>5.6413738438027689E-5</v>
      </c>
      <c r="Y4059" s="6">
        <v>15</v>
      </c>
      <c r="Z4059" s="4">
        <v>5.3136343777331063E-4</v>
      </c>
      <c r="AA4059" s="5">
        <v>2468</v>
      </c>
      <c r="AC4059" s="16" t="str">
        <f t="shared" si="378"/>
        <v/>
      </c>
      <c r="AD4059" s="16" t="str">
        <f t="shared" si="379"/>
        <v/>
      </c>
      <c r="AE4059" s="16" t="str">
        <f t="shared" si="380"/>
        <v/>
      </c>
      <c r="AF4059" s="16" t="str">
        <f t="shared" si="381"/>
        <v/>
      </c>
      <c r="AG4059" s="16" t="str">
        <f t="shared" si="382"/>
        <v/>
      </c>
      <c r="AH4059" s="16">
        <f t="shared" si="383"/>
        <v>1.2940139380935748E-2</v>
      </c>
      <c r="AI4059" s="17" t="str">
        <f>IF('Peer Comparison Tool'!$D$11="NR","",IF($C4059='Peer Comparison Tool'!$D$9,COUNT('ALLL &lt;50B Database'!$AI$1:AI4058)+1,""))</f>
        <v/>
      </c>
    </row>
    <row r="4060" spans="1:35" x14ac:dyDescent="0.25">
      <c r="A4060" t="s">
        <v>3989</v>
      </c>
      <c r="B4060">
        <v>969956</v>
      </c>
      <c r="C4060" s="5" t="s">
        <v>3704</v>
      </c>
      <c r="D4060" s="5" t="s">
        <v>4390</v>
      </c>
      <c r="E4060" s="5" t="s">
        <v>4388</v>
      </c>
      <c r="F4060" s="2">
        <v>125</v>
      </c>
      <c r="G4060" s="2">
        <v>79744</v>
      </c>
      <c r="H4060" s="2">
        <v>7955</v>
      </c>
      <c r="I4060" s="2">
        <v>0</v>
      </c>
      <c r="J4060" s="2">
        <v>7955</v>
      </c>
      <c r="K4060" s="33">
        <v>1.5713387806411062E-2</v>
      </c>
      <c r="L4060" s="2">
        <v>128</v>
      </c>
      <c r="M4060" s="2">
        <v>75438</v>
      </c>
      <c r="N4060" s="2">
        <v>9546</v>
      </c>
      <c r="O4060" s="33">
        <v>1.3408757594804106E-2</v>
      </c>
      <c r="P4060" s="2">
        <v>129</v>
      </c>
      <c r="Q4060" s="2">
        <v>74815</v>
      </c>
      <c r="R4060" s="2">
        <v>8188</v>
      </c>
      <c r="S4060" s="35">
        <v>1.575476306790425E-2</v>
      </c>
      <c r="T4060" t="s">
        <v>4388</v>
      </c>
      <c r="U4060" t="s">
        <v>4388</v>
      </c>
      <c r="V4060" s="5" t="s">
        <v>4390</v>
      </c>
      <c r="W4060" s="5">
        <v>0</v>
      </c>
      <c r="X4060" s="4">
        <v>-4.1375261493187959E-5</v>
      </c>
      <c r="Y4060" s="6">
        <v>-4</v>
      </c>
      <c r="Z4060" s="4">
        <v>2.3460054731001441E-3</v>
      </c>
      <c r="AA4060" s="5">
        <v>1360</v>
      </c>
      <c r="AC4060" s="16" t="str">
        <f t="shared" si="378"/>
        <v/>
      </c>
      <c r="AD4060" s="16" t="str">
        <f t="shared" si="379"/>
        <v/>
      </c>
      <c r="AE4060" s="16" t="str">
        <f t="shared" si="380"/>
        <v/>
      </c>
      <c r="AF4060" s="16" t="str">
        <f t="shared" si="381"/>
        <v/>
      </c>
      <c r="AG4060" s="16" t="str">
        <f t="shared" si="382"/>
        <v/>
      </c>
      <c r="AH4060" s="16">
        <f t="shared" si="383"/>
        <v>1.5713387806411062E-2</v>
      </c>
      <c r="AI4060" s="17" t="str">
        <f>IF('Peer Comparison Tool'!$D$11="NR","",IF($C4060='Peer Comparison Tool'!$D$9,COUNT('ALLL &lt;50B Database'!$AI$1:AI4059)+1,""))</f>
        <v/>
      </c>
    </row>
    <row r="4061" spans="1:35" x14ac:dyDescent="0.25">
      <c r="A4061" t="s">
        <v>1521</v>
      </c>
      <c r="B4061">
        <v>534859</v>
      </c>
      <c r="C4061" s="5" t="s">
        <v>1389</v>
      </c>
      <c r="D4061" s="5" t="s">
        <v>4390</v>
      </c>
      <c r="E4061" s="5" t="s">
        <v>4388</v>
      </c>
      <c r="F4061" s="2">
        <v>537</v>
      </c>
      <c r="G4061" s="2">
        <v>79627</v>
      </c>
      <c r="H4061" s="2">
        <v>43287</v>
      </c>
      <c r="I4061" s="2">
        <v>651</v>
      </c>
      <c r="J4061" s="2">
        <v>42636</v>
      </c>
      <c r="K4061" s="33">
        <v>1.2594990149169715E-2</v>
      </c>
      <c r="L4061" s="2">
        <v>515</v>
      </c>
      <c r="M4061" s="2">
        <v>72560</v>
      </c>
      <c r="N4061" s="2">
        <v>39455</v>
      </c>
      <c r="O4061" s="33">
        <v>1.3052845013306297E-2</v>
      </c>
      <c r="P4061" s="2">
        <v>530</v>
      </c>
      <c r="Q4061" s="2">
        <v>75116</v>
      </c>
      <c r="R4061" s="2">
        <v>42818</v>
      </c>
      <c r="S4061" s="35">
        <v>1.2377971880984632E-2</v>
      </c>
      <c r="T4061" t="s">
        <v>4388</v>
      </c>
      <c r="U4061" t="s">
        <v>4388</v>
      </c>
      <c r="V4061" s="5" t="s">
        <v>4390</v>
      </c>
      <c r="W4061" s="5">
        <v>0</v>
      </c>
      <c r="X4061" s="4">
        <v>2.1701826818508289E-4</v>
      </c>
      <c r="Y4061" s="6">
        <v>7</v>
      </c>
      <c r="Z4061" s="4">
        <v>-6.7487313232166522E-4</v>
      </c>
      <c r="AA4061" s="5">
        <v>2652</v>
      </c>
      <c r="AC4061" s="16" t="str">
        <f t="shared" si="378"/>
        <v/>
      </c>
      <c r="AD4061" s="16" t="str">
        <f t="shared" si="379"/>
        <v/>
      </c>
      <c r="AE4061" s="16" t="str">
        <f t="shared" si="380"/>
        <v/>
      </c>
      <c r="AF4061" s="16" t="str">
        <f t="shared" si="381"/>
        <v/>
      </c>
      <c r="AG4061" s="16" t="str">
        <f t="shared" si="382"/>
        <v/>
      </c>
      <c r="AH4061" s="16">
        <f t="shared" si="383"/>
        <v>1.2594990149169715E-2</v>
      </c>
      <c r="AI4061" s="17" t="str">
        <f>IF('Peer Comparison Tool'!$D$11="NR","",IF($C4061='Peer Comparison Tool'!$D$9,COUNT('ALLL &lt;50B Database'!$AI$1:AI4060)+1,""))</f>
        <v/>
      </c>
    </row>
    <row r="4062" spans="1:35" x14ac:dyDescent="0.25">
      <c r="A4062" t="s">
        <v>3994</v>
      </c>
      <c r="B4062">
        <v>741152</v>
      </c>
      <c r="C4062" s="5" t="s">
        <v>3704</v>
      </c>
      <c r="D4062" s="5" t="s">
        <v>4390</v>
      </c>
      <c r="E4062" s="5" t="s">
        <v>4388</v>
      </c>
      <c r="F4062" s="2">
        <v>260</v>
      </c>
      <c r="G4062" s="2">
        <v>79525</v>
      </c>
      <c r="H4062" s="2">
        <v>16283</v>
      </c>
      <c r="I4062" s="2">
        <v>1954</v>
      </c>
      <c r="J4062" s="2">
        <v>14329</v>
      </c>
      <c r="K4062" s="33">
        <v>1.8145020587619513E-2</v>
      </c>
      <c r="L4062" s="2">
        <v>206</v>
      </c>
      <c r="M4062" s="2">
        <v>68179</v>
      </c>
      <c r="N4062" s="2">
        <v>14503</v>
      </c>
      <c r="O4062" s="33">
        <v>1.4203957801834104E-2</v>
      </c>
      <c r="P4062" s="2">
        <v>257</v>
      </c>
      <c r="Q4062" s="2">
        <v>71844</v>
      </c>
      <c r="R4062" s="2">
        <v>14723</v>
      </c>
      <c r="S4062" s="35">
        <v>1.7455681586633159E-2</v>
      </c>
      <c r="T4062" t="s">
        <v>4388</v>
      </c>
      <c r="U4062" t="s">
        <v>4388</v>
      </c>
      <c r="V4062" s="5" t="s">
        <v>4390</v>
      </c>
      <c r="W4062" s="5">
        <v>0</v>
      </c>
      <c r="X4062" s="4">
        <v>6.8933900098635398E-4</v>
      </c>
      <c r="Y4062" s="6">
        <v>3</v>
      </c>
      <c r="Z4062" s="4">
        <v>3.2517237847990554E-3</v>
      </c>
      <c r="AA4062" s="5">
        <v>821</v>
      </c>
      <c r="AC4062" s="16" t="str">
        <f t="shared" si="378"/>
        <v/>
      </c>
      <c r="AD4062" s="16" t="str">
        <f t="shared" si="379"/>
        <v/>
      </c>
      <c r="AE4062" s="16" t="str">
        <f t="shared" si="380"/>
        <v/>
      </c>
      <c r="AF4062" s="16" t="str">
        <f t="shared" si="381"/>
        <v/>
      </c>
      <c r="AG4062" s="16" t="str">
        <f t="shared" si="382"/>
        <v/>
      </c>
      <c r="AH4062" s="16">
        <f t="shared" si="383"/>
        <v>1.8145020587619513E-2</v>
      </c>
      <c r="AI4062" s="17" t="str">
        <f>IF('Peer Comparison Tool'!$D$11="NR","",IF($C4062='Peer Comparison Tool'!$D$9,COUNT('ALLL &lt;50B Database'!$AI$1:AI4061)+1,""))</f>
        <v/>
      </c>
    </row>
    <row r="4063" spans="1:35" x14ac:dyDescent="0.25">
      <c r="A4063" t="s">
        <v>392</v>
      </c>
      <c r="B4063">
        <v>1176920</v>
      </c>
      <c r="C4063" s="5" t="s">
        <v>3209</v>
      </c>
      <c r="D4063" s="5" t="s">
        <v>4390</v>
      </c>
      <c r="E4063" s="5" t="s">
        <v>4388</v>
      </c>
      <c r="F4063" s="2">
        <v>379</v>
      </c>
      <c r="G4063" s="2">
        <v>79455</v>
      </c>
      <c r="H4063" s="2">
        <v>25547</v>
      </c>
      <c r="I4063" s="2">
        <v>2599</v>
      </c>
      <c r="J4063" s="2">
        <v>22948</v>
      </c>
      <c r="K4063" s="33">
        <v>1.6515600488059962E-2</v>
      </c>
      <c r="L4063" s="2">
        <v>357</v>
      </c>
      <c r="M4063" s="2">
        <v>68925</v>
      </c>
      <c r="N4063" s="2">
        <v>23992</v>
      </c>
      <c r="O4063" s="33">
        <v>1.4879959986662221E-2</v>
      </c>
      <c r="P4063" s="2">
        <v>414</v>
      </c>
      <c r="Q4063" s="2">
        <v>74637</v>
      </c>
      <c r="R4063" s="2">
        <v>24219</v>
      </c>
      <c r="S4063" s="35">
        <v>1.7094017094017096E-2</v>
      </c>
      <c r="T4063" t="s">
        <v>4388</v>
      </c>
      <c r="U4063" t="s">
        <v>4388</v>
      </c>
      <c r="V4063" s="5" t="s">
        <v>4390</v>
      </c>
      <c r="W4063" s="5">
        <v>0</v>
      </c>
      <c r="X4063" s="4">
        <v>-5.7841660595713343E-4</v>
      </c>
      <c r="Y4063" s="6">
        <v>-35</v>
      </c>
      <c r="Z4063" s="4">
        <v>2.2140571073548752E-3</v>
      </c>
      <c r="AA4063" s="5">
        <v>1137</v>
      </c>
      <c r="AC4063" s="16" t="str">
        <f t="shared" si="378"/>
        <v/>
      </c>
      <c r="AD4063" s="16" t="str">
        <f t="shared" si="379"/>
        <v/>
      </c>
      <c r="AE4063" s="16" t="str">
        <f t="shared" si="380"/>
        <v/>
      </c>
      <c r="AF4063" s="16" t="str">
        <f t="shared" si="381"/>
        <v/>
      </c>
      <c r="AG4063" s="16" t="str">
        <f t="shared" si="382"/>
        <v/>
      </c>
      <c r="AH4063" s="16">
        <f t="shared" si="383"/>
        <v>1.6515600488059962E-2</v>
      </c>
      <c r="AI4063" s="17" t="str">
        <f>IF('Peer Comparison Tool'!$D$11="NR","",IF($C4063='Peer Comparison Tool'!$D$9,COUNT('ALLL &lt;50B Database'!$AI$1:AI4062)+1,""))</f>
        <v/>
      </c>
    </row>
    <row r="4064" spans="1:35" x14ac:dyDescent="0.25">
      <c r="A4064" t="s">
        <v>1216</v>
      </c>
      <c r="B4064">
        <v>912578</v>
      </c>
      <c r="C4064" s="5" t="s">
        <v>926</v>
      </c>
      <c r="D4064" s="5" t="s">
        <v>4390</v>
      </c>
      <c r="E4064" s="5" t="s">
        <v>4388</v>
      </c>
      <c r="F4064" s="2">
        <v>1196</v>
      </c>
      <c r="G4064" s="2">
        <v>79350</v>
      </c>
      <c r="H4064" s="2">
        <v>61505</v>
      </c>
      <c r="I4064" s="2">
        <v>0</v>
      </c>
      <c r="J4064" s="2">
        <v>61505</v>
      </c>
      <c r="K4064" s="33">
        <v>1.9445573530607267E-2</v>
      </c>
      <c r="L4064" s="2">
        <v>1909</v>
      </c>
      <c r="M4064" s="2">
        <v>79929</v>
      </c>
      <c r="N4064" s="2">
        <v>69861</v>
      </c>
      <c r="O4064" s="33">
        <v>2.7325689583601723E-2</v>
      </c>
      <c r="P4064" s="2">
        <v>1839</v>
      </c>
      <c r="Q4064" s="2">
        <v>79183</v>
      </c>
      <c r="R4064" s="2">
        <v>65839</v>
      </c>
      <c r="S4064" s="35">
        <v>2.7931772961314723E-2</v>
      </c>
      <c r="T4064" t="s">
        <v>4388</v>
      </c>
      <c r="U4064" t="s">
        <v>4388</v>
      </c>
      <c r="V4064" s="5" t="s">
        <v>4390</v>
      </c>
      <c r="W4064" s="5">
        <v>0</v>
      </c>
      <c r="X4064" s="4">
        <v>-8.4861994307074556E-3</v>
      </c>
      <c r="Y4064" s="6">
        <v>-643</v>
      </c>
      <c r="Z4064" s="4">
        <v>6.0608337771300008E-4</v>
      </c>
      <c r="AA4064" s="5">
        <v>617</v>
      </c>
      <c r="AC4064" s="16" t="str">
        <f t="shared" si="378"/>
        <v/>
      </c>
      <c r="AD4064" s="16" t="str">
        <f t="shared" si="379"/>
        <v/>
      </c>
      <c r="AE4064" s="16" t="str">
        <f t="shared" si="380"/>
        <v/>
      </c>
      <c r="AF4064" s="16" t="str">
        <f t="shared" si="381"/>
        <v/>
      </c>
      <c r="AG4064" s="16" t="str">
        <f t="shared" si="382"/>
        <v/>
      </c>
      <c r="AH4064" s="16">
        <f t="shared" si="383"/>
        <v>1.9445573530607267E-2</v>
      </c>
      <c r="AI4064" s="17" t="str">
        <f>IF('Peer Comparison Tool'!$D$11="NR","",IF($C4064='Peer Comparison Tool'!$D$9,COUNT('ALLL &lt;50B Database'!$AI$1:AI4063)+1,""))</f>
        <v/>
      </c>
    </row>
    <row r="4065" spans="1:35" x14ac:dyDescent="0.25">
      <c r="A4065" t="s">
        <v>875</v>
      </c>
      <c r="B4065">
        <v>1014246</v>
      </c>
      <c r="C4065" s="5" t="s">
        <v>716</v>
      </c>
      <c r="D4065" s="5" t="s">
        <v>4390</v>
      </c>
      <c r="E4065" s="5" t="s">
        <v>4388</v>
      </c>
      <c r="F4065" s="2">
        <v>409</v>
      </c>
      <c r="G4065" s="2">
        <v>79321</v>
      </c>
      <c r="H4065" s="2">
        <v>62797</v>
      </c>
      <c r="I4065" s="2">
        <v>4857</v>
      </c>
      <c r="J4065" s="2">
        <v>57940</v>
      </c>
      <c r="K4065" s="33">
        <v>7.0590265792198825E-3</v>
      </c>
      <c r="L4065" s="2">
        <v>401</v>
      </c>
      <c r="M4065" s="2">
        <v>71673</v>
      </c>
      <c r="N4065" s="2">
        <v>55875</v>
      </c>
      <c r="O4065" s="33">
        <v>7.1767337807606265E-3</v>
      </c>
      <c r="P4065" s="2">
        <v>387</v>
      </c>
      <c r="Q4065" s="2">
        <v>71638</v>
      </c>
      <c r="R4065" s="2">
        <v>57628</v>
      </c>
      <c r="S4065" s="35">
        <v>6.7154855278683976E-3</v>
      </c>
      <c r="T4065" t="s">
        <v>4388</v>
      </c>
      <c r="U4065" t="s">
        <v>4388</v>
      </c>
      <c r="V4065" s="5" t="s">
        <v>4390</v>
      </c>
      <c r="W4065" s="5">
        <v>0</v>
      </c>
      <c r="X4065" s="4">
        <v>3.4354105135148486E-4</v>
      </c>
      <c r="Y4065" s="6">
        <v>22</v>
      </c>
      <c r="Z4065" s="4">
        <v>-4.612482528922289E-4</v>
      </c>
      <c r="AA4065" s="5">
        <v>4446</v>
      </c>
      <c r="AC4065" s="16" t="str">
        <f t="shared" si="378"/>
        <v/>
      </c>
      <c r="AD4065" s="16" t="str">
        <f t="shared" si="379"/>
        <v/>
      </c>
      <c r="AE4065" s="16" t="str">
        <f t="shared" si="380"/>
        <v/>
      </c>
      <c r="AF4065" s="16" t="str">
        <f t="shared" si="381"/>
        <v/>
      </c>
      <c r="AG4065" s="16" t="str">
        <f t="shared" si="382"/>
        <v/>
      </c>
      <c r="AH4065" s="16">
        <f t="shared" si="383"/>
        <v>7.0590265792198825E-3</v>
      </c>
      <c r="AI4065" s="17" t="str">
        <f>IF('Peer Comparison Tool'!$D$11="NR","",IF($C4065='Peer Comparison Tool'!$D$9,COUNT('ALLL &lt;50B Database'!$AI$1:AI4064)+1,""))</f>
        <v/>
      </c>
    </row>
    <row r="4066" spans="1:35" x14ac:dyDescent="0.25">
      <c r="A4066" t="s">
        <v>1227</v>
      </c>
      <c r="B4066">
        <v>601041</v>
      </c>
      <c r="C4066" s="5" t="s">
        <v>926</v>
      </c>
      <c r="D4066" s="5" t="s">
        <v>4387</v>
      </c>
      <c r="E4066" s="5" t="s">
        <v>4388</v>
      </c>
      <c r="F4066" s="2">
        <v>1176</v>
      </c>
      <c r="G4066" s="2">
        <v>79273</v>
      </c>
      <c r="H4066" s="2">
        <v>58380</v>
      </c>
      <c r="I4066" s="2">
        <v>785</v>
      </c>
      <c r="J4066" s="2">
        <v>57595</v>
      </c>
      <c r="K4066" s="33">
        <v>2.0418439100616373E-2</v>
      </c>
      <c r="L4066" s="2">
        <v>1182</v>
      </c>
      <c r="M4066" s="2">
        <v>71367</v>
      </c>
      <c r="N4066" s="2">
        <v>57926</v>
      </c>
      <c r="O4066" s="33">
        <v>2.0405344750198531E-2</v>
      </c>
      <c r="P4066" s="2">
        <v>1186</v>
      </c>
      <c r="Q4066" s="2">
        <v>73019</v>
      </c>
      <c r="R4066" s="2">
        <v>57782</v>
      </c>
      <c r="S4066" s="35">
        <v>2.0525423142154997E-2</v>
      </c>
      <c r="T4066" t="s">
        <v>4388</v>
      </c>
      <c r="U4066" t="s">
        <v>4388</v>
      </c>
      <c r="V4066" s="5" t="s">
        <v>4387</v>
      </c>
      <c r="W4066" s="5">
        <v>0</v>
      </c>
      <c r="X4066" s="4">
        <v>-1.0698404153862417E-4</v>
      </c>
      <c r="Y4066" s="6">
        <v>-10</v>
      </c>
      <c r="Z4066" s="4">
        <v>1.2007839195646644E-4</v>
      </c>
      <c r="AA4066" s="5">
        <v>505</v>
      </c>
      <c r="AC4066" s="16" t="str">
        <f t="shared" si="378"/>
        <v/>
      </c>
      <c r="AD4066" s="16" t="str">
        <f t="shared" si="379"/>
        <v/>
      </c>
      <c r="AE4066" s="16" t="str">
        <f t="shared" si="380"/>
        <v/>
      </c>
      <c r="AF4066" s="16" t="str">
        <f t="shared" si="381"/>
        <v/>
      </c>
      <c r="AG4066" s="16" t="str">
        <f t="shared" si="382"/>
        <v/>
      </c>
      <c r="AH4066" s="16">
        <f t="shared" si="383"/>
        <v>2.0418439100616373E-2</v>
      </c>
      <c r="AI4066" s="17" t="str">
        <f>IF('Peer Comparison Tool'!$D$11="NR","",IF($C4066='Peer Comparison Tool'!$D$9,COUNT('ALLL &lt;50B Database'!$AI$1:AI4065)+1,""))</f>
        <v/>
      </c>
    </row>
    <row r="4067" spans="1:35" x14ac:dyDescent="0.25">
      <c r="A4067" t="s">
        <v>1382</v>
      </c>
      <c r="B4067">
        <v>412872</v>
      </c>
      <c r="C4067" s="5" t="s">
        <v>1309</v>
      </c>
      <c r="D4067" s="5" t="s">
        <v>4390</v>
      </c>
      <c r="E4067" s="5" t="s">
        <v>4388</v>
      </c>
      <c r="F4067" s="2">
        <v>137</v>
      </c>
      <c r="G4067" s="2">
        <v>79184</v>
      </c>
      <c r="H4067" s="2">
        <v>38942</v>
      </c>
      <c r="I4067" s="2">
        <v>6316</v>
      </c>
      <c r="J4067" s="2">
        <v>32626</v>
      </c>
      <c r="K4067" s="33">
        <v>4.1991050082756083E-3</v>
      </c>
      <c r="L4067" s="2">
        <v>109</v>
      </c>
      <c r="M4067" s="2">
        <v>74156</v>
      </c>
      <c r="N4067" s="2">
        <v>26190</v>
      </c>
      <c r="O4067" s="33">
        <v>4.1618938526155023E-3</v>
      </c>
      <c r="P4067" s="2">
        <v>109</v>
      </c>
      <c r="Q4067" s="2">
        <v>71405</v>
      </c>
      <c r="R4067" s="2">
        <v>28620</v>
      </c>
      <c r="S4067" s="35">
        <v>3.8085255066387142E-3</v>
      </c>
      <c r="T4067" t="s">
        <v>4388</v>
      </c>
      <c r="U4067" t="s">
        <v>4388</v>
      </c>
      <c r="V4067" s="5" t="s">
        <v>4390</v>
      </c>
      <c r="W4067" s="5">
        <v>0</v>
      </c>
      <c r="X4067" s="4">
        <v>3.9057950163689419E-4</v>
      </c>
      <c r="Y4067" s="6">
        <v>28</v>
      </c>
      <c r="Z4067" s="4">
        <v>-3.5336834597678819E-4</v>
      </c>
      <c r="AA4067" s="5">
        <v>4701</v>
      </c>
      <c r="AC4067" s="16" t="str">
        <f t="shared" si="378"/>
        <v/>
      </c>
      <c r="AD4067" s="16" t="str">
        <f t="shared" si="379"/>
        <v/>
      </c>
      <c r="AE4067" s="16" t="str">
        <f t="shared" si="380"/>
        <v/>
      </c>
      <c r="AF4067" s="16" t="str">
        <f t="shared" si="381"/>
        <v/>
      </c>
      <c r="AG4067" s="16" t="str">
        <f t="shared" si="382"/>
        <v/>
      </c>
      <c r="AH4067" s="16">
        <f t="shared" si="383"/>
        <v>4.1991050082756083E-3</v>
      </c>
      <c r="AI4067" s="17" t="str">
        <f>IF('Peer Comparison Tool'!$D$11="NR","",IF($C4067='Peer Comparison Tool'!$D$9,COUNT('ALLL &lt;50B Database'!$AI$1:AI4066)+1,""))</f>
        <v/>
      </c>
    </row>
    <row r="4068" spans="1:35" x14ac:dyDescent="0.25">
      <c r="A4068" t="s">
        <v>2488</v>
      </c>
      <c r="B4068">
        <v>881441</v>
      </c>
      <c r="C4068" s="5" t="s">
        <v>2299</v>
      </c>
      <c r="D4068" s="5" t="s">
        <v>4390</v>
      </c>
      <c r="E4068" s="5" t="s">
        <v>4388</v>
      </c>
      <c r="F4068" s="2">
        <v>446</v>
      </c>
      <c r="G4068" s="2">
        <v>79178</v>
      </c>
      <c r="H4068" s="2">
        <v>43461</v>
      </c>
      <c r="I4068" s="2">
        <v>0</v>
      </c>
      <c r="J4068" s="2">
        <v>43461</v>
      </c>
      <c r="K4068" s="33">
        <v>1.0262074043395228E-2</v>
      </c>
      <c r="L4068" s="2">
        <v>385</v>
      </c>
      <c r="M4068" s="2">
        <v>72815</v>
      </c>
      <c r="N4068" s="2">
        <v>43278</v>
      </c>
      <c r="O4068" s="33">
        <v>8.8959748602061087E-3</v>
      </c>
      <c r="P4068" s="2">
        <v>404</v>
      </c>
      <c r="Q4068" s="2">
        <v>74057</v>
      </c>
      <c r="R4068" s="2">
        <v>43404</v>
      </c>
      <c r="S4068" s="35">
        <v>9.3078978895954293E-3</v>
      </c>
      <c r="T4068" t="s">
        <v>4388</v>
      </c>
      <c r="U4068" t="s">
        <v>4388</v>
      </c>
      <c r="V4068" s="5" t="s">
        <v>4390</v>
      </c>
      <c r="W4068" s="5">
        <v>0</v>
      </c>
      <c r="X4068" s="4">
        <v>9.5417615379979857E-4</v>
      </c>
      <c r="Y4068" s="6">
        <v>42</v>
      </c>
      <c r="Z4068" s="4">
        <v>4.1192302938932064E-4</v>
      </c>
      <c r="AA4068" s="5">
        <v>3689</v>
      </c>
      <c r="AC4068" s="16" t="str">
        <f t="shared" si="378"/>
        <v/>
      </c>
      <c r="AD4068" s="16" t="str">
        <f t="shared" si="379"/>
        <v/>
      </c>
      <c r="AE4068" s="16" t="str">
        <f t="shared" si="380"/>
        <v/>
      </c>
      <c r="AF4068" s="16" t="str">
        <f t="shared" si="381"/>
        <v/>
      </c>
      <c r="AG4068" s="16" t="str">
        <f t="shared" si="382"/>
        <v/>
      </c>
      <c r="AH4068" s="16">
        <f t="shared" si="383"/>
        <v>1.0262074043395228E-2</v>
      </c>
      <c r="AI4068" s="17" t="str">
        <f>IF('Peer Comparison Tool'!$D$11="NR","",IF($C4068='Peer Comparison Tool'!$D$9,COUNT('ALLL &lt;50B Database'!$AI$1:AI4067)+1,""))</f>
        <v/>
      </c>
    </row>
    <row r="4069" spans="1:35" x14ac:dyDescent="0.25">
      <c r="A4069" t="s">
        <v>2625</v>
      </c>
      <c r="B4069">
        <v>919568</v>
      </c>
      <c r="C4069" s="5" t="s">
        <v>3704</v>
      </c>
      <c r="D4069" s="5" t="s">
        <v>4390</v>
      </c>
      <c r="E4069" s="5" t="s">
        <v>4388</v>
      </c>
      <c r="F4069" s="2">
        <v>736</v>
      </c>
      <c r="G4069" s="2">
        <v>79040</v>
      </c>
      <c r="H4069" s="2">
        <v>56360</v>
      </c>
      <c r="I4069" s="2">
        <v>3682</v>
      </c>
      <c r="J4069" s="2">
        <v>52678</v>
      </c>
      <c r="K4069" s="33">
        <v>1.3971676980902844E-2</v>
      </c>
      <c r="L4069" s="2">
        <v>629</v>
      </c>
      <c r="M4069" s="2">
        <v>65089</v>
      </c>
      <c r="N4069" s="2">
        <v>50662</v>
      </c>
      <c r="O4069" s="33">
        <v>1.241561722790257E-2</v>
      </c>
      <c r="P4069" s="2">
        <v>635</v>
      </c>
      <c r="Q4069" s="2">
        <v>65233</v>
      </c>
      <c r="R4069" s="2">
        <v>51987</v>
      </c>
      <c r="S4069" s="35">
        <v>1.2214592109565853E-2</v>
      </c>
      <c r="T4069" t="s">
        <v>4388</v>
      </c>
      <c r="U4069" t="s">
        <v>4388</v>
      </c>
      <c r="V4069" s="5" t="s">
        <v>4390</v>
      </c>
      <c r="W4069" s="5">
        <v>0</v>
      </c>
      <c r="X4069" s="4">
        <v>1.7570848713369912E-3</v>
      </c>
      <c r="Y4069" s="6">
        <v>101</v>
      </c>
      <c r="Z4069" s="4">
        <v>-2.0102511833671767E-4</v>
      </c>
      <c r="AA4069" s="5">
        <v>2001</v>
      </c>
      <c r="AC4069" s="16" t="str">
        <f t="shared" si="378"/>
        <v/>
      </c>
      <c r="AD4069" s="16" t="str">
        <f t="shared" si="379"/>
        <v/>
      </c>
      <c r="AE4069" s="16" t="str">
        <f t="shared" si="380"/>
        <v/>
      </c>
      <c r="AF4069" s="16" t="str">
        <f t="shared" si="381"/>
        <v/>
      </c>
      <c r="AG4069" s="16" t="str">
        <f t="shared" si="382"/>
        <v/>
      </c>
      <c r="AH4069" s="16">
        <f t="shared" si="383"/>
        <v>1.3971676980902844E-2</v>
      </c>
      <c r="AI4069" s="17" t="str">
        <f>IF('Peer Comparison Tool'!$D$11="NR","",IF($C4069='Peer Comparison Tool'!$D$9,COUNT('ALLL &lt;50B Database'!$AI$1:AI4068)+1,""))</f>
        <v/>
      </c>
    </row>
    <row r="4070" spans="1:35" x14ac:dyDescent="0.25">
      <c r="A4070" t="s">
        <v>3987</v>
      </c>
      <c r="B4070">
        <v>304155</v>
      </c>
      <c r="C4070" s="5" t="s">
        <v>3704</v>
      </c>
      <c r="D4070" s="5" t="s">
        <v>4390</v>
      </c>
      <c r="E4070" s="5" t="s">
        <v>4388</v>
      </c>
      <c r="F4070" s="2">
        <v>145</v>
      </c>
      <c r="G4070" s="2">
        <v>79006</v>
      </c>
      <c r="H4070" s="2">
        <v>22076</v>
      </c>
      <c r="I4070" s="2">
        <v>0</v>
      </c>
      <c r="J4070" s="2">
        <v>22076</v>
      </c>
      <c r="K4070" s="33">
        <v>6.5682188802319262E-3</v>
      </c>
      <c r="L4070" s="2">
        <v>145</v>
      </c>
      <c r="M4070" s="2">
        <v>72467</v>
      </c>
      <c r="N4070" s="2">
        <v>21491</v>
      </c>
      <c r="O4070" s="33">
        <v>6.7470103764366478E-3</v>
      </c>
      <c r="P4070" s="2">
        <v>145</v>
      </c>
      <c r="Q4070" s="2">
        <v>76519</v>
      </c>
      <c r="R4070" s="2">
        <v>21174</v>
      </c>
      <c r="S4070" s="35">
        <v>6.8480211580239916E-3</v>
      </c>
      <c r="T4070" t="s">
        <v>4388</v>
      </c>
      <c r="U4070" t="s">
        <v>4388</v>
      </c>
      <c r="V4070" s="5" t="s">
        <v>4390</v>
      </c>
      <c r="W4070" s="5">
        <v>0</v>
      </c>
      <c r="X4070" s="4">
        <v>-2.7980227779206539E-4</v>
      </c>
      <c r="Y4070" s="6">
        <v>0</v>
      </c>
      <c r="Z4070" s="4">
        <v>1.0101078158734379E-4</v>
      </c>
      <c r="AA4070" s="5">
        <v>4526</v>
      </c>
      <c r="AC4070" s="16" t="str">
        <f t="shared" si="378"/>
        <v/>
      </c>
      <c r="AD4070" s="16" t="str">
        <f t="shared" si="379"/>
        <v/>
      </c>
      <c r="AE4070" s="16" t="str">
        <f t="shared" si="380"/>
        <v/>
      </c>
      <c r="AF4070" s="16" t="str">
        <f t="shared" si="381"/>
        <v/>
      </c>
      <c r="AG4070" s="16" t="str">
        <f t="shared" si="382"/>
        <v/>
      </c>
      <c r="AH4070" s="16">
        <f t="shared" si="383"/>
        <v>6.5682188802319262E-3</v>
      </c>
      <c r="AI4070" s="17" t="str">
        <f>IF('Peer Comparison Tool'!$D$11="NR","",IF($C4070='Peer Comparison Tool'!$D$9,COUNT('ALLL &lt;50B Database'!$AI$1:AI4069)+1,""))</f>
        <v/>
      </c>
    </row>
    <row r="4071" spans="1:35" x14ac:dyDescent="0.25">
      <c r="A4071" t="s">
        <v>1679</v>
      </c>
      <c r="B4071">
        <v>2921622</v>
      </c>
      <c r="C4071" s="5" t="s">
        <v>1578</v>
      </c>
      <c r="D4071" s="5" t="s">
        <v>4390</v>
      </c>
      <c r="E4071" s="5" t="s">
        <v>4388</v>
      </c>
      <c r="F4071" s="2">
        <v>750</v>
      </c>
      <c r="G4071" s="2">
        <v>78748</v>
      </c>
      <c r="H4071" s="2">
        <v>50602</v>
      </c>
      <c r="I4071" s="2">
        <v>407</v>
      </c>
      <c r="J4071" s="2">
        <v>50195</v>
      </c>
      <c r="K4071" s="33">
        <v>1.494172726367168E-2</v>
      </c>
      <c r="L4071" s="2">
        <v>763</v>
      </c>
      <c r="M4071" s="2">
        <v>75992</v>
      </c>
      <c r="N4071" s="2">
        <v>52031</v>
      </c>
      <c r="O4071" s="33">
        <v>1.4664334723530204E-2</v>
      </c>
      <c r="P4071" s="2">
        <v>745</v>
      </c>
      <c r="Q4071" s="2">
        <v>73676</v>
      </c>
      <c r="R4071" s="2">
        <v>50586</v>
      </c>
      <c r="S4071" s="35">
        <v>1.4727394931403947E-2</v>
      </c>
      <c r="T4071" t="s">
        <v>4388</v>
      </c>
      <c r="U4071" t="s">
        <v>4388</v>
      </c>
      <c r="V4071" s="5" t="s">
        <v>4390</v>
      </c>
      <c r="W4071" s="5">
        <v>0</v>
      </c>
      <c r="X4071" s="4">
        <v>2.1433233226773353E-4</v>
      </c>
      <c r="Y4071" s="6">
        <v>5</v>
      </c>
      <c r="Z4071" s="4">
        <v>6.3060207873742724E-5</v>
      </c>
      <c r="AA4071" s="5">
        <v>1631</v>
      </c>
      <c r="AC4071" s="16" t="str">
        <f t="shared" si="378"/>
        <v/>
      </c>
      <c r="AD4071" s="16" t="str">
        <f t="shared" si="379"/>
        <v/>
      </c>
      <c r="AE4071" s="16" t="str">
        <f t="shared" si="380"/>
        <v/>
      </c>
      <c r="AF4071" s="16" t="str">
        <f t="shared" si="381"/>
        <v/>
      </c>
      <c r="AG4071" s="16" t="str">
        <f t="shared" si="382"/>
        <v/>
      </c>
      <c r="AH4071" s="16">
        <f t="shared" si="383"/>
        <v>1.494172726367168E-2</v>
      </c>
      <c r="AI4071" s="17" t="str">
        <f>IF('Peer Comparison Tool'!$D$11="NR","",IF($C4071='Peer Comparison Tool'!$D$9,COUNT('ALLL &lt;50B Database'!$AI$1:AI4070)+1,""))</f>
        <v/>
      </c>
    </row>
    <row r="4072" spans="1:35" x14ac:dyDescent="0.25">
      <c r="A4072" t="s">
        <v>40</v>
      </c>
      <c r="B4072">
        <v>2490285</v>
      </c>
      <c r="C4072" s="5" t="s">
        <v>3704</v>
      </c>
      <c r="D4072" s="5" t="s">
        <v>4390</v>
      </c>
      <c r="E4072" s="5" t="s">
        <v>4388</v>
      </c>
      <c r="F4072" s="2">
        <v>914</v>
      </c>
      <c r="G4072" s="2">
        <v>78587</v>
      </c>
      <c r="H4072" s="2">
        <v>35577</v>
      </c>
      <c r="I4072" s="2">
        <v>4176</v>
      </c>
      <c r="J4072" s="2">
        <v>31401</v>
      </c>
      <c r="K4072" s="33">
        <v>2.9107353269004172E-2</v>
      </c>
      <c r="L4072" s="2">
        <v>1189</v>
      </c>
      <c r="M4072" s="2">
        <v>78394</v>
      </c>
      <c r="N4072" s="2">
        <v>33688</v>
      </c>
      <c r="O4072" s="33">
        <v>3.5294466872476844E-2</v>
      </c>
      <c r="P4072" s="2">
        <v>1197</v>
      </c>
      <c r="Q4072" s="2">
        <v>73577</v>
      </c>
      <c r="R4072" s="2">
        <v>30443</v>
      </c>
      <c r="S4072" s="35">
        <v>3.9319383766383074E-2</v>
      </c>
      <c r="T4072" t="s">
        <v>4388</v>
      </c>
      <c r="U4072" t="s">
        <v>4388</v>
      </c>
      <c r="V4072" s="5" t="s">
        <v>4390</v>
      </c>
      <c r="W4072" s="5">
        <v>0</v>
      </c>
      <c r="X4072" s="4">
        <v>-1.0212030497378902E-2</v>
      </c>
      <c r="Y4072" s="6">
        <v>-283</v>
      </c>
      <c r="Z4072" s="4">
        <v>4.0249168939062302E-3</v>
      </c>
      <c r="AA4072" s="5">
        <v>154</v>
      </c>
      <c r="AC4072" s="16" t="str">
        <f t="shared" si="378"/>
        <v/>
      </c>
      <c r="AD4072" s="16" t="str">
        <f t="shared" si="379"/>
        <v/>
      </c>
      <c r="AE4072" s="16" t="str">
        <f t="shared" si="380"/>
        <v/>
      </c>
      <c r="AF4072" s="16" t="str">
        <f t="shared" si="381"/>
        <v/>
      </c>
      <c r="AG4072" s="16" t="str">
        <f t="shared" si="382"/>
        <v/>
      </c>
      <c r="AH4072" s="16">
        <f t="shared" si="383"/>
        <v>2.9107353269004172E-2</v>
      </c>
      <c r="AI4072" s="17" t="str">
        <f>IF('Peer Comparison Tool'!$D$11="NR","",IF($C4072='Peer Comparison Tool'!$D$9,COUNT('ALLL &lt;50B Database'!$AI$1:AI4071)+1,""))</f>
        <v/>
      </c>
    </row>
    <row r="4073" spans="1:35" x14ac:dyDescent="0.25">
      <c r="A4073" t="s">
        <v>143</v>
      </c>
      <c r="B4073">
        <v>965051</v>
      </c>
      <c r="C4073" s="5" t="s">
        <v>3209</v>
      </c>
      <c r="D4073" s="5" t="s">
        <v>4390</v>
      </c>
      <c r="E4073" s="5" t="s">
        <v>4388</v>
      </c>
      <c r="F4073" s="2">
        <v>940</v>
      </c>
      <c r="G4073" s="2">
        <v>78500</v>
      </c>
      <c r="H4073" s="2">
        <v>36957</v>
      </c>
      <c r="I4073" s="2">
        <v>1108</v>
      </c>
      <c r="J4073" s="2">
        <v>35849</v>
      </c>
      <c r="K4073" s="33">
        <v>2.6221094033306368E-2</v>
      </c>
      <c r="L4073" s="2">
        <v>693</v>
      </c>
      <c r="M4073" s="2">
        <v>72846</v>
      </c>
      <c r="N4073" s="2">
        <v>37616</v>
      </c>
      <c r="O4073" s="33">
        <v>1.8423011484474693E-2</v>
      </c>
      <c r="P4073" s="2">
        <v>738</v>
      </c>
      <c r="Q4073" s="2">
        <v>76203</v>
      </c>
      <c r="R4073" s="2">
        <v>37254</v>
      </c>
      <c r="S4073" s="35">
        <v>1.9809953293606054E-2</v>
      </c>
      <c r="T4073" t="s">
        <v>4388</v>
      </c>
      <c r="U4073" t="s">
        <v>4388</v>
      </c>
      <c r="V4073" s="5" t="s">
        <v>4390</v>
      </c>
      <c r="W4073" s="5">
        <v>0</v>
      </c>
      <c r="X4073" s="4">
        <v>6.4111407397003141E-3</v>
      </c>
      <c r="Y4073" s="6">
        <v>202</v>
      </c>
      <c r="Z4073" s="4">
        <v>1.3869418091313618E-3</v>
      </c>
      <c r="AA4073" s="5">
        <v>218</v>
      </c>
      <c r="AC4073" s="16" t="str">
        <f t="shared" si="378"/>
        <v/>
      </c>
      <c r="AD4073" s="16" t="str">
        <f t="shared" si="379"/>
        <v/>
      </c>
      <c r="AE4073" s="16" t="str">
        <f t="shared" si="380"/>
        <v/>
      </c>
      <c r="AF4073" s="16" t="str">
        <f t="shared" si="381"/>
        <v/>
      </c>
      <c r="AG4073" s="16" t="str">
        <f t="shared" si="382"/>
        <v/>
      </c>
      <c r="AH4073" s="16">
        <f t="shared" si="383"/>
        <v>2.6221094033306368E-2</v>
      </c>
      <c r="AI4073" s="17" t="str">
        <f>IF('Peer Comparison Tool'!$D$11="NR","",IF($C4073='Peer Comparison Tool'!$D$9,COUNT('ALLL &lt;50B Database'!$AI$1:AI4072)+1,""))</f>
        <v/>
      </c>
    </row>
    <row r="4074" spans="1:35" x14ac:dyDescent="0.25">
      <c r="A4074" t="s">
        <v>2596</v>
      </c>
      <c r="B4074">
        <v>666358</v>
      </c>
      <c r="C4074" s="5" t="s">
        <v>2569</v>
      </c>
      <c r="D4074" s="5" t="s">
        <v>4390</v>
      </c>
      <c r="E4074" s="5" t="s">
        <v>4388</v>
      </c>
      <c r="F4074" s="2">
        <v>805</v>
      </c>
      <c r="G4074" s="2">
        <v>78425</v>
      </c>
      <c r="H4074" s="2">
        <v>47014</v>
      </c>
      <c r="I4074" s="2">
        <v>5199</v>
      </c>
      <c r="J4074" s="2">
        <v>41815</v>
      </c>
      <c r="K4074" s="33">
        <v>1.9251464785364103E-2</v>
      </c>
      <c r="L4074" s="2">
        <v>805</v>
      </c>
      <c r="M4074" s="2">
        <v>70345</v>
      </c>
      <c r="N4074" s="2">
        <v>41201</v>
      </c>
      <c r="O4074" s="33">
        <v>1.9538360719400013E-2</v>
      </c>
      <c r="P4074" s="2">
        <v>805</v>
      </c>
      <c r="Q4074" s="2">
        <v>71322</v>
      </c>
      <c r="R4074" s="2">
        <v>41689</v>
      </c>
      <c r="S4074" s="35">
        <v>1.9309650027585213E-2</v>
      </c>
      <c r="T4074" t="s">
        <v>4388</v>
      </c>
      <c r="U4074" t="s">
        <v>4388</v>
      </c>
      <c r="V4074" s="5" t="s">
        <v>4390</v>
      </c>
      <c r="W4074" s="5">
        <v>0</v>
      </c>
      <c r="X4074" s="4">
        <v>-5.8185242221110017E-5</v>
      </c>
      <c r="Y4074" s="6">
        <v>0</v>
      </c>
      <c r="Z4074" s="4">
        <v>-2.2871069181479992E-4</v>
      </c>
      <c r="AA4074" s="5">
        <v>639</v>
      </c>
      <c r="AC4074" s="16" t="str">
        <f t="shared" si="378"/>
        <v/>
      </c>
      <c r="AD4074" s="16" t="str">
        <f t="shared" si="379"/>
        <v/>
      </c>
      <c r="AE4074" s="16" t="str">
        <f t="shared" si="380"/>
        <v/>
      </c>
      <c r="AF4074" s="16" t="str">
        <f t="shared" si="381"/>
        <v/>
      </c>
      <c r="AG4074" s="16" t="str">
        <f t="shared" si="382"/>
        <v/>
      </c>
      <c r="AH4074" s="16">
        <f t="shared" si="383"/>
        <v>1.9251464785364103E-2</v>
      </c>
      <c r="AI4074" s="17" t="str">
        <f>IF('Peer Comparison Tool'!$D$11="NR","",IF($C4074='Peer Comparison Tool'!$D$9,COUNT('ALLL &lt;50B Database'!$AI$1:AI4073)+1,""))</f>
        <v/>
      </c>
    </row>
    <row r="4075" spans="1:35" x14ac:dyDescent="0.25">
      <c r="A4075" t="s">
        <v>1528</v>
      </c>
      <c r="B4075">
        <v>460350</v>
      </c>
      <c r="C4075" s="5" t="s">
        <v>1389</v>
      </c>
      <c r="D4075" s="5" t="s">
        <v>4387</v>
      </c>
      <c r="E4075" s="5" t="s">
        <v>4388</v>
      </c>
      <c r="F4075" s="2">
        <v>581</v>
      </c>
      <c r="G4075" s="2">
        <v>78424</v>
      </c>
      <c r="H4075" s="2">
        <v>54003</v>
      </c>
      <c r="I4075" s="2">
        <v>2729</v>
      </c>
      <c r="J4075" s="2">
        <v>51274</v>
      </c>
      <c r="K4075" s="33">
        <v>1.1331279010804697E-2</v>
      </c>
      <c r="L4075" s="2">
        <v>562</v>
      </c>
      <c r="M4075" s="2">
        <v>64788</v>
      </c>
      <c r="N4075" s="2">
        <v>48882</v>
      </c>
      <c r="O4075" s="33">
        <v>1.1497074587782824E-2</v>
      </c>
      <c r="P4075" s="2">
        <v>571</v>
      </c>
      <c r="Q4075" s="2">
        <v>65009</v>
      </c>
      <c r="R4075" s="2">
        <v>50659</v>
      </c>
      <c r="S4075" s="35">
        <v>1.1271442389308909E-2</v>
      </c>
      <c r="T4075" t="s">
        <v>4388</v>
      </c>
      <c r="U4075" t="s">
        <v>4388</v>
      </c>
      <c r="V4075" s="5" t="s">
        <v>4387</v>
      </c>
      <c r="W4075" s="5">
        <v>0</v>
      </c>
      <c r="X4075" s="4">
        <v>5.9836621495787737E-5</v>
      </c>
      <c r="Y4075" s="6">
        <v>10</v>
      </c>
      <c r="Z4075" s="4">
        <v>-2.256321984739143E-4</v>
      </c>
      <c r="AA4075" s="5">
        <v>3234</v>
      </c>
      <c r="AC4075" s="16" t="str">
        <f t="shared" si="378"/>
        <v/>
      </c>
      <c r="AD4075" s="16" t="str">
        <f t="shared" si="379"/>
        <v/>
      </c>
      <c r="AE4075" s="16" t="str">
        <f t="shared" si="380"/>
        <v/>
      </c>
      <c r="AF4075" s="16" t="str">
        <f t="shared" si="381"/>
        <v/>
      </c>
      <c r="AG4075" s="16" t="str">
        <f t="shared" si="382"/>
        <v/>
      </c>
      <c r="AH4075" s="16">
        <f t="shared" si="383"/>
        <v>1.1331279010804697E-2</v>
      </c>
      <c r="AI4075" s="17" t="str">
        <f>IF('Peer Comparison Tool'!$D$11="NR","",IF($C4075='Peer Comparison Tool'!$D$9,COUNT('ALLL &lt;50B Database'!$AI$1:AI4074)+1,""))</f>
        <v/>
      </c>
    </row>
    <row r="4076" spans="1:35" x14ac:dyDescent="0.25">
      <c r="A4076" t="s">
        <v>695</v>
      </c>
      <c r="B4076">
        <v>5401273</v>
      </c>
      <c r="C4076" s="5" t="s">
        <v>561</v>
      </c>
      <c r="D4076" s="5" t="s">
        <v>4390</v>
      </c>
      <c r="E4076" s="5" t="s">
        <v>4388</v>
      </c>
      <c r="F4076" s="2">
        <v>335</v>
      </c>
      <c r="G4076" s="2">
        <v>78242</v>
      </c>
      <c r="H4076" s="2">
        <v>57471</v>
      </c>
      <c r="I4076" s="2">
        <v>30907</v>
      </c>
      <c r="J4076" s="2">
        <v>26564</v>
      </c>
      <c r="K4076" s="33">
        <v>1.2611052552326456E-2</v>
      </c>
      <c r="L4076" s="2">
        <v>72</v>
      </c>
      <c r="M4076" s="2">
        <v>35356</v>
      </c>
      <c r="N4076" s="2">
        <v>7155</v>
      </c>
      <c r="O4076" s="33">
        <v>1.0062893081761006E-2</v>
      </c>
      <c r="P4076" s="2">
        <v>289</v>
      </c>
      <c r="Q4076" s="2">
        <v>43223</v>
      </c>
      <c r="R4076" s="2">
        <v>23544</v>
      </c>
      <c r="S4076" s="35">
        <v>1.227488956846755E-2</v>
      </c>
      <c r="T4076" t="s">
        <v>4388</v>
      </c>
      <c r="U4076" t="s">
        <v>4388</v>
      </c>
      <c r="V4076" s="5" t="s">
        <v>4390</v>
      </c>
      <c r="W4076" s="5">
        <v>0</v>
      </c>
      <c r="X4076" s="4">
        <v>3.3616298385890676E-4</v>
      </c>
      <c r="Y4076" s="6">
        <v>46</v>
      </c>
      <c r="Z4076" s="4">
        <v>2.2119964867065439E-3</v>
      </c>
      <c r="AA4076" s="5">
        <v>2642</v>
      </c>
      <c r="AC4076" s="16" t="str">
        <f t="shared" si="378"/>
        <v/>
      </c>
      <c r="AD4076" s="16" t="str">
        <f t="shared" si="379"/>
        <v/>
      </c>
      <c r="AE4076" s="16" t="str">
        <f t="shared" si="380"/>
        <v/>
      </c>
      <c r="AF4076" s="16" t="str">
        <f t="shared" si="381"/>
        <v/>
      </c>
      <c r="AG4076" s="16" t="str">
        <f t="shared" si="382"/>
        <v/>
      </c>
      <c r="AH4076" s="16">
        <f t="shared" si="383"/>
        <v>1.2611052552326456E-2</v>
      </c>
      <c r="AI4076" s="17" t="str">
        <f>IF('Peer Comparison Tool'!$D$11="NR","",IF($C4076='Peer Comparison Tool'!$D$9,COUNT('ALLL &lt;50B Database'!$AI$1:AI4075)+1,""))</f>
        <v/>
      </c>
    </row>
    <row r="4077" spans="1:35" x14ac:dyDescent="0.25">
      <c r="A4077" t="s">
        <v>143</v>
      </c>
      <c r="B4077">
        <v>513854</v>
      </c>
      <c r="C4077" s="5" t="s">
        <v>3209</v>
      </c>
      <c r="D4077" s="5" t="s">
        <v>4390</v>
      </c>
      <c r="E4077" s="5" t="s">
        <v>4388</v>
      </c>
      <c r="F4077" s="2">
        <v>529</v>
      </c>
      <c r="G4077" s="2">
        <v>78181</v>
      </c>
      <c r="H4077" s="2">
        <v>51850</v>
      </c>
      <c r="I4077" s="2">
        <v>1196</v>
      </c>
      <c r="J4077" s="2">
        <v>50654</v>
      </c>
      <c r="K4077" s="33">
        <v>1.0443400323765152E-2</v>
      </c>
      <c r="L4077" s="2">
        <v>567</v>
      </c>
      <c r="M4077" s="2">
        <v>67577</v>
      </c>
      <c r="N4077" s="2">
        <v>52993</v>
      </c>
      <c r="O4077" s="33">
        <v>1.0699526352537127E-2</v>
      </c>
      <c r="P4077" s="2">
        <v>511</v>
      </c>
      <c r="Q4077" s="2">
        <v>68529</v>
      </c>
      <c r="R4077" s="2">
        <v>51761</v>
      </c>
      <c r="S4077" s="35">
        <v>9.87229767585634E-3</v>
      </c>
      <c r="T4077" t="s">
        <v>4388</v>
      </c>
      <c r="U4077" t="s">
        <v>4388</v>
      </c>
      <c r="V4077" s="5" t="s">
        <v>4390</v>
      </c>
      <c r="W4077" s="5">
        <v>0</v>
      </c>
      <c r="X4077" s="4">
        <v>5.7110264790881209E-4</v>
      </c>
      <c r="Y4077" s="6">
        <v>18</v>
      </c>
      <c r="Z4077" s="4">
        <v>-8.2722867668078709E-4</v>
      </c>
      <c r="AA4077" s="5">
        <v>3618</v>
      </c>
      <c r="AC4077" s="16" t="str">
        <f t="shared" si="378"/>
        <v/>
      </c>
      <c r="AD4077" s="16" t="str">
        <f t="shared" si="379"/>
        <v/>
      </c>
      <c r="AE4077" s="16" t="str">
        <f t="shared" si="380"/>
        <v/>
      </c>
      <c r="AF4077" s="16" t="str">
        <f t="shared" si="381"/>
        <v/>
      </c>
      <c r="AG4077" s="16" t="str">
        <f t="shared" si="382"/>
        <v/>
      </c>
      <c r="AH4077" s="16">
        <f t="shared" si="383"/>
        <v>1.0443400323765152E-2</v>
      </c>
      <c r="AI4077" s="17" t="str">
        <f>IF('Peer Comparison Tool'!$D$11="NR","",IF($C4077='Peer Comparison Tool'!$D$9,COUNT('ALLL &lt;50B Database'!$AI$1:AI4076)+1,""))</f>
        <v/>
      </c>
    </row>
    <row r="4078" spans="1:35" x14ac:dyDescent="0.25">
      <c r="A4078" t="s">
        <v>98</v>
      </c>
      <c r="B4078">
        <v>3254297</v>
      </c>
      <c r="C4078" s="5" t="s">
        <v>6</v>
      </c>
      <c r="D4078" s="5" t="s">
        <v>4390</v>
      </c>
      <c r="E4078" s="5" t="s">
        <v>4388</v>
      </c>
      <c r="F4078" s="2">
        <v>573</v>
      </c>
      <c r="G4078" s="2">
        <v>78131</v>
      </c>
      <c r="H4078" s="2">
        <v>55998</v>
      </c>
      <c r="I4078" s="2">
        <v>2969</v>
      </c>
      <c r="J4078" s="2">
        <v>53029</v>
      </c>
      <c r="K4078" s="33">
        <v>1.0805408361462597E-2</v>
      </c>
      <c r="L4078" s="2">
        <v>567</v>
      </c>
      <c r="M4078" s="2">
        <v>70521</v>
      </c>
      <c r="N4078" s="2">
        <v>56296</v>
      </c>
      <c r="O4078" s="33">
        <v>1.0071763535597555E-2</v>
      </c>
      <c r="P4078" s="2">
        <v>567</v>
      </c>
      <c r="Q4078" s="2">
        <v>75985</v>
      </c>
      <c r="R4078" s="2">
        <v>57527</v>
      </c>
      <c r="S4078" s="35">
        <v>9.8562414170737227E-3</v>
      </c>
      <c r="T4078" t="s">
        <v>4388</v>
      </c>
      <c r="U4078" t="s">
        <v>4388</v>
      </c>
      <c r="V4078" s="5" t="s">
        <v>4390</v>
      </c>
      <c r="W4078" s="5">
        <v>0</v>
      </c>
      <c r="X4078" s="4">
        <v>9.4916694438887395E-4</v>
      </c>
      <c r="Y4078" s="6">
        <v>6</v>
      </c>
      <c r="Z4078" s="4">
        <v>-2.1552211852383235E-4</v>
      </c>
      <c r="AA4078" s="5">
        <v>3462</v>
      </c>
      <c r="AC4078" s="16" t="str">
        <f t="shared" si="378"/>
        <v/>
      </c>
      <c r="AD4078" s="16" t="str">
        <f t="shared" si="379"/>
        <v/>
      </c>
      <c r="AE4078" s="16" t="str">
        <f t="shared" si="380"/>
        <v/>
      </c>
      <c r="AF4078" s="16" t="str">
        <f t="shared" si="381"/>
        <v/>
      </c>
      <c r="AG4078" s="16" t="str">
        <f t="shared" si="382"/>
        <v/>
      </c>
      <c r="AH4078" s="16">
        <f t="shared" si="383"/>
        <v>1.0805408361462597E-2</v>
      </c>
      <c r="AI4078" s="17" t="str">
        <f>IF('Peer Comparison Tool'!$D$11="NR","",IF($C4078='Peer Comparison Tool'!$D$9,COUNT('ALLL &lt;50B Database'!$AI$1:AI4077)+1,""))</f>
        <v/>
      </c>
    </row>
    <row r="4079" spans="1:35" x14ac:dyDescent="0.25">
      <c r="A4079" t="s">
        <v>1782</v>
      </c>
      <c r="B4079">
        <v>603232</v>
      </c>
      <c r="C4079" s="5" t="s">
        <v>1695</v>
      </c>
      <c r="D4079" s="5" t="s">
        <v>4387</v>
      </c>
      <c r="E4079" s="5" t="s">
        <v>4388</v>
      </c>
      <c r="F4079" s="2">
        <v>602</v>
      </c>
      <c r="G4079" s="2">
        <v>78118</v>
      </c>
      <c r="H4079" s="2">
        <v>18696</v>
      </c>
      <c r="I4079" s="2">
        <v>0</v>
      </c>
      <c r="J4079" s="2">
        <v>18696</v>
      </c>
      <c r="K4079" s="33">
        <v>3.2199400941377833E-2</v>
      </c>
      <c r="L4079" s="2">
        <v>510</v>
      </c>
      <c r="M4079" s="2">
        <v>75338</v>
      </c>
      <c r="N4079" s="2">
        <v>18778</v>
      </c>
      <c r="O4079" s="33">
        <v>2.7159441900095858E-2</v>
      </c>
      <c r="P4079" s="2">
        <v>614</v>
      </c>
      <c r="Q4079" s="2">
        <v>76928</v>
      </c>
      <c r="R4079" s="2">
        <v>17813</v>
      </c>
      <c r="S4079" s="35">
        <v>3.4469207881884019E-2</v>
      </c>
      <c r="T4079" t="s">
        <v>4388</v>
      </c>
      <c r="U4079" t="s">
        <v>4388</v>
      </c>
      <c r="V4079" s="5" t="s">
        <v>4387</v>
      </c>
      <c r="W4079" s="5">
        <v>0</v>
      </c>
      <c r="X4079" s="4">
        <v>-2.269806940506186E-3</v>
      </c>
      <c r="Y4079" s="6">
        <v>-12</v>
      </c>
      <c r="Z4079" s="4">
        <v>7.3097659817881605E-3</v>
      </c>
      <c r="AA4079" s="5">
        <v>125</v>
      </c>
      <c r="AC4079" s="16" t="str">
        <f t="shared" si="378"/>
        <v/>
      </c>
      <c r="AD4079" s="16" t="str">
        <f t="shared" si="379"/>
        <v/>
      </c>
      <c r="AE4079" s="16" t="str">
        <f t="shared" si="380"/>
        <v/>
      </c>
      <c r="AF4079" s="16" t="str">
        <f t="shared" si="381"/>
        <v/>
      </c>
      <c r="AG4079" s="16" t="str">
        <f t="shared" si="382"/>
        <v/>
      </c>
      <c r="AH4079" s="16">
        <f t="shared" si="383"/>
        <v>3.2199400941377833E-2</v>
      </c>
      <c r="AI4079" s="17" t="str">
        <f>IF('Peer Comparison Tool'!$D$11="NR","",IF($C4079='Peer Comparison Tool'!$D$9,COUNT('ALLL &lt;50B Database'!$AI$1:AI4078)+1,""))</f>
        <v/>
      </c>
    </row>
    <row r="4080" spans="1:35" x14ac:dyDescent="0.25">
      <c r="A4080" t="s">
        <v>3179</v>
      </c>
      <c r="B4080">
        <v>548829</v>
      </c>
      <c r="C4080" s="5" t="s">
        <v>3064</v>
      </c>
      <c r="D4080" s="5" t="s">
        <v>4390</v>
      </c>
      <c r="E4080" s="5" t="s">
        <v>4388</v>
      </c>
      <c r="F4080" s="2">
        <v>450</v>
      </c>
      <c r="G4080" s="2">
        <v>78104</v>
      </c>
      <c r="H4080" s="2">
        <v>40316</v>
      </c>
      <c r="I4080" s="2">
        <v>1968</v>
      </c>
      <c r="J4080" s="2">
        <v>38348</v>
      </c>
      <c r="K4080" s="33">
        <v>1.1734640659226036E-2</v>
      </c>
      <c r="L4080" s="2">
        <v>422</v>
      </c>
      <c r="M4080" s="2">
        <v>76525</v>
      </c>
      <c r="N4080" s="2">
        <v>42556</v>
      </c>
      <c r="O4080" s="33">
        <v>9.9163455211956006E-3</v>
      </c>
      <c r="P4080" s="2">
        <v>445</v>
      </c>
      <c r="Q4080" s="2">
        <v>75613</v>
      </c>
      <c r="R4080" s="2">
        <v>42257</v>
      </c>
      <c r="S4080" s="35">
        <v>1.0530799630830395E-2</v>
      </c>
      <c r="T4080" t="s">
        <v>4388</v>
      </c>
      <c r="U4080" t="s">
        <v>4388</v>
      </c>
      <c r="V4080" s="5" t="s">
        <v>4390</v>
      </c>
      <c r="W4080" s="5">
        <v>0</v>
      </c>
      <c r="X4080" s="4">
        <v>1.2038410283956406E-3</v>
      </c>
      <c r="Y4080" s="6">
        <v>5</v>
      </c>
      <c r="Z4080" s="4">
        <v>6.1445410963479469E-4</v>
      </c>
      <c r="AA4080" s="5">
        <v>3056</v>
      </c>
      <c r="AC4080" s="16" t="str">
        <f t="shared" si="378"/>
        <v/>
      </c>
      <c r="AD4080" s="16" t="str">
        <f t="shared" si="379"/>
        <v/>
      </c>
      <c r="AE4080" s="16" t="str">
        <f t="shared" si="380"/>
        <v/>
      </c>
      <c r="AF4080" s="16" t="str">
        <f t="shared" si="381"/>
        <v/>
      </c>
      <c r="AG4080" s="16" t="str">
        <f t="shared" si="382"/>
        <v/>
      </c>
      <c r="AH4080" s="16">
        <f t="shared" si="383"/>
        <v>1.1734640659226036E-2</v>
      </c>
      <c r="AI4080" s="17" t="str">
        <f>IF('Peer Comparison Tool'!$D$11="NR","",IF($C4080='Peer Comparison Tool'!$D$9,COUNT('ALLL &lt;50B Database'!$AI$1:AI4079)+1,""))</f>
        <v/>
      </c>
    </row>
    <row r="4081" spans="1:35" x14ac:dyDescent="0.25">
      <c r="A4081" t="s">
        <v>3333</v>
      </c>
      <c r="B4081">
        <v>3599804</v>
      </c>
      <c r="C4081" s="5" t="s">
        <v>3209</v>
      </c>
      <c r="D4081" s="5" t="s">
        <v>4390</v>
      </c>
      <c r="E4081" s="5" t="s">
        <v>4388</v>
      </c>
      <c r="F4081" s="2">
        <v>591</v>
      </c>
      <c r="G4081" s="2">
        <v>78007</v>
      </c>
      <c r="H4081" s="2">
        <v>64391</v>
      </c>
      <c r="I4081" s="2">
        <v>0</v>
      </c>
      <c r="J4081" s="2">
        <v>64391</v>
      </c>
      <c r="K4081" s="33">
        <v>9.1783013154012206E-3</v>
      </c>
      <c r="L4081" s="2">
        <v>608</v>
      </c>
      <c r="M4081" s="2">
        <v>65839</v>
      </c>
      <c r="N4081" s="2">
        <v>57971</v>
      </c>
      <c r="O4081" s="33">
        <v>1.0488002622000656E-2</v>
      </c>
      <c r="P4081" s="2">
        <v>572</v>
      </c>
      <c r="Q4081" s="2">
        <v>68967</v>
      </c>
      <c r="R4081" s="2">
        <v>62145</v>
      </c>
      <c r="S4081" s="35">
        <v>9.2042803121731437E-3</v>
      </c>
      <c r="T4081" t="s">
        <v>4388</v>
      </c>
      <c r="U4081" t="s">
        <v>4388</v>
      </c>
      <c r="V4081" s="5" t="s">
        <v>4390</v>
      </c>
      <c r="W4081" s="5">
        <v>0</v>
      </c>
      <c r="X4081" s="4">
        <v>-2.5978996771923099E-5</v>
      </c>
      <c r="Y4081" s="6">
        <v>19</v>
      </c>
      <c r="Z4081" s="4">
        <v>-1.2837223098275119E-3</v>
      </c>
      <c r="AA4081" s="5">
        <v>4033</v>
      </c>
      <c r="AC4081" s="16" t="str">
        <f t="shared" si="378"/>
        <v/>
      </c>
      <c r="AD4081" s="16" t="str">
        <f t="shared" si="379"/>
        <v/>
      </c>
      <c r="AE4081" s="16" t="str">
        <f t="shared" si="380"/>
        <v/>
      </c>
      <c r="AF4081" s="16" t="str">
        <f t="shared" si="381"/>
        <v/>
      </c>
      <c r="AG4081" s="16" t="str">
        <f t="shared" si="382"/>
        <v/>
      </c>
      <c r="AH4081" s="16">
        <f t="shared" si="383"/>
        <v>9.1783013154012206E-3</v>
      </c>
      <c r="AI4081" s="17" t="str">
        <f>IF('Peer Comparison Tool'!$D$11="NR","",IF($C4081='Peer Comparison Tool'!$D$9,COUNT('ALLL &lt;50B Database'!$AI$1:AI4080)+1,""))</f>
        <v/>
      </c>
    </row>
    <row r="4082" spans="1:35" x14ac:dyDescent="0.25">
      <c r="A4082" t="s">
        <v>830</v>
      </c>
      <c r="B4082">
        <v>286840</v>
      </c>
      <c r="C4082" s="5" t="s">
        <v>716</v>
      </c>
      <c r="D4082" s="5" t="s">
        <v>4390</v>
      </c>
      <c r="E4082" s="5" t="s">
        <v>4388</v>
      </c>
      <c r="F4082" s="2">
        <v>996</v>
      </c>
      <c r="G4082" s="2">
        <v>77938</v>
      </c>
      <c r="H4082" s="2">
        <v>67251</v>
      </c>
      <c r="I4082" s="2">
        <v>916</v>
      </c>
      <c r="J4082" s="2">
        <v>66335</v>
      </c>
      <c r="K4082" s="33">
        <v>1.5014698123162735E-2</v>
      </c>
      <c r="L4082" s="2">
        <v>1501</v>
      </c>
      <c r="M4082" s="2">
        <v>77040</v>
      </c>
      <c r="N4082" s="2">
        <v>63359</v>
      </c>
      <c r="O4082" s="33">
        <v>2.3690399154027052E-2</v>
      </c>
      <c r="P4082" s="2">
        <v>846</v>
      </c>
      <c r="Q4082" s="2">
        <v>78564</v>
      </c>
      <c r="R4082" s="2">
        <v>65893</v>
      </c>
      <c r="S4082" s="35">
        <v>1.2838996555021019E-2</v>
      </c>
      <c r="T4082" t="s">
        <v>4388</v>
      </c>
      <c r="U4082" t="s">
        <v>4388</v>
      </c>
      <c r="V4082" s="5" t="s">
        <v>4390</v>
      </c>
      <c r="W4082" s="5">
        <v>0</v>
      </c>
      <c r="X4082" s="4">
        <v>2.1757015681417163E-3</v>
      </c>
      <c r="Y4082" s="6">
        <v>150</v>
      </c>
      <c r="Z4082" s="4">
        <v>-1.0851402599006034E-2</v>
      </c>
      <c r="AA4082" s="5">
        <v>1607</v>
      </c>
      <c r="AC4082" s="16" t="str">
        <f t="shared" si="378"/>
        <v/>
      </c>
      <c r="AD4082" s="16" t="str">
        <f t="shared" si="379"/>
        <v/>
      </c>
      <c r="AE4082" s="16" t="str">
        <f t="shared" si="380"/>
        <v/>
      </c>
      <c r="AF4082" s="16" t="str">
        <f t="shared" si="381"/>
        <v/>
      </c>
      <c r="AG4082" s="16" t="str">
        <f t="shared" si="382"/>
        <v/>
      </c>
      <c r="AH4082" s="16">
        <f t="shared" si="383"/>
        <v>1.5014698123162735E-2</v>
      </c>
      <c r="AI4082" s="17" t="str">
        <f>IF('Peer Comparison Tool'!$D$11="NR","",IF($C4082='Peer Comparison Tool'!$D$9,COUNT('ALLL &lt;50B Database'!$AI$1:AI4081)+1,""))</f>
        <v/>
      </c>
    </row>
    <row r="4083" spans="1:35" x14ac:dyDescent="0.25">
      <c r="A4083" t="s">
        <v>2689</v>
      </c>
      <c r="B4083">
        <v>1014554</v>
      </c>
      <c r="C4083" s="5" t="s">
        <v>2642</v>
      </c>
      <c r="D4083" s="5" t="s">
        <v>4390</v>
      </c>
      <c r="E4083" s="5" t="s">
        <v>4388</v>
      </c>
      <c r="F4083" s="2">
        <v>1000</v>
      </c>
      <c r="G4083" s="2">
        <v>77897</v>
      </c>
      <c r="H4083" s="2">
        <v>69160</v>
      </c>
      <c r="I4083" s="2">
        <v>2297</v>
      </c>
      <c r="J4083" s="2">
        <v>66863</v>
      </c>
      <c r="K4083" s="33">
        <v>1.4955954713369128E-2</v>
      </c>
      <c r="L4083" s="2">
        <v>940</v>
      </c>
      <c r="M4083" s="2">
        <v>77758</v>
      </c>
      <c r="N4083" s="2">
        <v>60883</v>
      </c>
      <c r="O4083" s="33">
        <v>1.5439449435803098E-2</v>
      </c>
      <c r="P4083" s="2">
        <v>970</v>
      </c>
      <c r="Q4083" s="2">
        <v>77956</v>
      </c>
      <c r="R4083" s="2">
        <v>63718</v>
      </c>
      <c r="S4083" s="35">
        <v>1.5223327788066166E-2</v>
      </c>
      <c r="T4083" t="s">
        <v>4388</v>
      </c>
      <c r="U4083" t="s">
        <v>4388</v>
      </c>
      <c r="V4083" s="5" t="s">
        <v>4390</v>
      </c>
      <c r="W4083" s="5">
        <v>0</v>
      </c>
      <c r="X4083" s="4">
        <v>-2.6737307469703805E-4</v>
      </c>
      <c r="Y4083" s="6">
        <v>30</v>
      </c>
      <c r="Z4083" s="4">
        <v>-2.1612164773693147E-4</v>
      </c>
      <c r="AA4083" s="5">
        <v>1626</v>
      </c>
      <c r="AC4083" s="16" t="str">
        <f t="shared" si="378"/>
        <v/>
      </c>
      <c r="AD4083" s="16" t="str">
        <f t="shared" si="379"/>
        <v/>
      </c>
      <c r="AE4083" s="16" t="str">
        <f t="shared" si="380"/>
        <v/>
      </c>
      <c r="AF4083" s="16" t="str">
        <f t="shared" si="381"/>
        <v/>
      </c>
      <c r="AG4083" s="16" t="str">
        <f t="shared" si="382"/>
        <v/>
      </c>
      <c r="AH4083" s="16">
        <f t="shared" si="383"/>
        <v>1.4955954713369128E-2</v>
      </c>
      <c r="AI4083" s="17" t="str">
        <f>IF('Peer Comparison Tool'!$D$11="NR","",IF($C4083='Peer Comparison Tool'!$D$9,COUNT('ALLL &lt;50B Database'!$AI$1:AI4082)+1,""))</f>
        <v/>
      </c>
    </row>
    <row r="4084" spans="1:35" x14ac:dyDescent="0.25">
      <c r="A4084" t="s">
        <v>1520</v>
      </c>
      <c r="B4084">
        <v>864855</v>
      </c>
      <c r="C4084" s="5" t="s">
        <v>1389</v>
      </c>
      <c r="D4084" s="5" t="s">
        <v>4390</v>
      </c>
      <c r="E4084" s="5" t="s">
        <v>4388</v>
      </c>
      <c r="F4084" s="2">
        <v>752</v>
      </c>
      <c r="G4084" s="2">
        <v>77788</v>
      </c>
      <c r="H4084" s="2">
        <v>42710</v>
      </c>
      <c r="I4084" s="2">
        <v>366</v>
      </c>
      <c r="J4084" s="2">
        <v>42344</v>
      </c>
      <c r="K4084" s="33">
        <v>1.7759304742112222E-2</v>
      </c>
      <c r="L4084" s="2">
        <v>794</v>
      </c>
      <c r="M4084" s="2">
        <v>83136</v>
      </c>
      <c r="N4084" s="2">
        <v>44702</v>
      </c>
      <c r="O4084" s="33">
        <v>1.776206881123887E-2</v>
      </c>
      <c r="P4084" s="2">
        <v>803</v>
      </c>
      <c r="Q4084" s="2">
        <v>77337</v>
      </c>
      <c r="R4084" s="2">
        <v>40587</v>
      </c>
      <c r="S4084" s="35">
        <v>1.9784660112844014E-2</v>
      </c>
      <c r="T4084" t="s">
        <v>4388</v>
      </c>
      <c r="U4084" t="s">
        <v>4388</v>
      </c>
      <c r="V4084" s="5" t="s">
        <v>4390</v>
      </c>
      <c r="W4084" s="5">
        <v>0</v>
      </c>
      <c r="X4084" s="4">
        <v>-2.025355370731792E-3</v>
      </c>
      <c r="Y4084" s="6">
        <v>-51</v>
      </c>
      <c r="Z4084" s="4">
        <v>2.0225913016051443E-3</v>
      </c>
      <c r="AA4084" s="5">
        <v>895</v>
      </c>
      <c r="AC4084" s="16" t="str">
        <f t="shared" si="378"/>
        <v/>
      </c>
      <c r="AD4084" s="16" t="str">
        <f t="shared" si="379"/>
        <v/>
      </c>
      <c r="AE4084" s="16" t="str">
        <f t="shared" si="380"/>
        <v/>
      </c>
      <c r="AF4084" s="16" t="str">
        <f t="shared" si="381"/>
        <v/>
      </c>
      <c r="AG4084" s="16" t="str">
        <f t="shared" si="382"/>
        <v/>
      </c>
      <c r="AH4084" s="16">
        <f t="shared" si="383"/>
        <v>1.7759304742112222E-2</v>
      </c>
      <c r="AI4084" s="17" t="str">
        <f>IF('Peer Comparison Tool'!$D$11="NR","",IF($C4084='Peer Comparison Tool'!$D$9,COUNT('ALLL &lt;50B Database'!$AI$1:AI4083)+1,""))</f>
        <v/>
      </c>
    </row>
    <row r="4085" spans="1:35" x14ac:dyDescent="0.25">
      <c r="A4085" t="s">
        <v>1681</v>
      </c>
      <c r="B4085">
        <v>422116</v>
      </c>
      <c r="C4085" s="5" t="s">
        <v>1578</v>
      </c>
      <c r="D4085" s="5" t="s">
        <v>4390</v>
      </c>
      <c r="E4085" s="5" t="s">
        <v>4388</v>
      </c>
      <c r="F4085" s="2">
        <v>787</v>
      </c>
      <c r="G4085" s="2">
        <v>77758</v>
      </c>
      <c r="H4085" s="2">
        <v>58009</v>
      </c>
      <c r="I4085" s="2">
        <v>4003</v>
      </c>
      <c r="J4085" s="2">
        <v>54006</v>
      </c>
      <c r="K4085" s="33">
        <v>1.4572454912417139E-2</v>
      </c>
      <c r="L4085" s="2">
        <v>733</v>
      </c>
      <c r="M4085" s="2">
        <v>71705</v>
      </c>
      <c r="N4085" s="2">
        <v>55509</v>
      </c>
      <c r="O4085" s="33">
        <v>1.3205065845178259E-2</v>
      </c>
      <c r="P4085" s="2">
        <v>732</v>
      </c>
      <c r="Q4085" s="2">
        <v>70139</v>
      </c>
      <c r="R4085" s="2">
        <v>53817</v>
      </c>
      <c r="S4085" s="35">
        <v>1.3601650036233905E-2</v>
      </c>
      <c r="T4085" t="s">
        <v>4388</v>
      </c>
      <c r="U4085" t="s">
        <v>4388</v>
      </c>
      <c r="V4085" s="5" t="s">
        <v>4390</v>
      </c>
      <c r="W4085" s="5">
        <v>0</v>
      </c>
      <c r="X4085" s="4">
        <v>9.7080487618323406E-4</v>
      </c>
      <c r="Y4085" s="6">
        <v>55</v>
      </c>
      <c r="Z4085" s="4">
        <v>3.9658419105564544E-4</v>
      </c>
      <c r="AA4085" s="5">
        <v>1745</v>
      </c>
      <c r="AC4085" s="16" t="str">
        <f t="shared" si="378"/>
        <v/>
      </c>
      <c r="AD4085" s="16" t="str">
        <f t="shared" si="379"/>
        <v/>
      </c>
      <c r="AE4085" s="16" t="str">
        <f t="shared" si="380"/>
        <v/>
      </c>
      <c r="AF4085" s="16" t="str">
        <f t="shared" si="381"/>
        <v/>
      </c>
      <c r="AG4085" s="16" t="str">
        <f t="shared" si="382"/>
        <v/>
      </c>
      <c r="AH4085" s="16">
        <f t="shared" si="383"/>
        <v>1.4572454912417139E-2</v>
      </c>
      <c r="AI4085" s="17" t="str">
        <f>IF('Peer Comparison Tool'!$D$11="NR","",IF($C4085='Peer Comparison Tool'!$D$9,COUNT('ALLL &lt;50B Database'!$AI$1:AI4084)+1,""))</f>
        <v/>
      </c>
    </row>
    <row r="4086" spans="1:35" x14ac:dyDescent="0.25">
      <c r="A4086" t="s">
        <v>1223</v>
      </c>
      <c r="B4086">
        <v>321330</v>
      </c>
      <c r="C4086" s="5" t="s">
        <v>926</v>
      </c>
      <c r="D4086" s="5" t="s">
        <v>4390</v>
      </c>
      <c r="E4086" s="5" t="s">
        <v>4388</v>
      </c>
      <c r="F4086" s="2">
        <v>275</v>
      </c>
      <c r="G4086" s="2">
        <v>77749</v>
      </c>
      <c r="H4086" s="2">
        <v>36925</v>
      </c>
      <c r="I4086" s="2">
        <v>2047</v>
      </c>
      <c r="J4086" s="2">
        <v>34878</v>
      </c>
      <c r="K4086" s="33">
        <v>7.8846264120649122E-3</v>
      </c>
      <c r="L4086" s="2">
        <v>288</v>
      </c>
      <c r="M4086" s="2">
        <v>73985</v>
      </c>
      <c r="N4086" s="2">
        <v>36454</v>
      </c>
      <c r="O4086" s="33">
        <v>7.9003675865474288E-3</v>
      </c>
      <c r="P4086" s="2">
        <v>285</v>
      </c>
      <c r="Q4086" s="2">
        <v>74551</v>
      </c>
      <c r="R4086" s="2">
        <v>35719</v>
      </c>
      <c r="S4086" s="35">
        <v>7.9789467790251679E-3</v>
      </c>
      <c r="T4086" t="s">
        <v>4388</v>
      </c>
      <c r="U4086" t="s">
        <v>4388</v>
      </c>
      <c r="V4086" s="5" t="s">
        <v>4390</v>
      </c>
      <c r="W4086" s="5">
        <v>0</v>
      </c>
      <c r="X4086" s="4">
        <v>-9.4320366960255753E-5</v>
      </c>
      <c r="Y4086" s="6">
        <v>-10</v>
      </c>
      <c r="Z4086" s="4">
        <v>7.8579192477739104E-5</v>
      </c>
      <c r="AA4086" s="5">
        <v>4331</v>
      </c>
      <c r="AC4086" s="16" t="str">
        <f t="shared" si="378"/>
        <v/>
      </c>
      <c r="AD4086" s="16" t="str">
        <f t="shared" si="379"/>
        <v/>
      </c>
      <c r="AE4086" s="16" t="str">
        <f t="shared" si="380"/>
        <v/>
      </c>
      <c r="AF4086" s="16" t="str">
        <f t="shared" si="381"/>
        <v/>
      </c>
      <c r="AG4086" s="16" t="str">
        <f t="shared" si="382"/>
        <v/>
      </c>
      <c r="AH4086" s="16">
        <f t="shared" si="383"/>
        <v>7.8846264120649122E-3</v>
      </c>
      <c r="AI4086" s="17" t="str">
        <f>IF('Peer Comparison Tool'!$D$11="NR","",IF($C4086='Peer Comparison Tool'!$D$9,COUNT('ALLL &lt;50B Database'!$AI$1:AI4085)+1,""))</f>
        <v/>
      </c>
    </row>
    <row r="4087" spans="1:35" x14ac:dyDescent="0.25">
      <c r="A4087" t="s">
        <v>1519</v>
      </c>
      <c r="B4087">
        <v>765877</v>
      </c>
      <c r="C4087" s="5" t="s">
        <v>1389</v>
      </c>
      <c r="D4087" s="5" t="s">
        <v>4390</v>
      </c>
      <c r="E4087" s="5" t="s">
        <v>4388</v>
      </c>
      <c r="F4087" s="2">
        <v>614</v>
      </c>
      <c r="G4087" s="2">
        <v>77731</v>
      </c>
      <c r="H4087" s="2">
        <v>45452</v>
      </c>
      <c r="I4087" s="2">
        <v>26</v>
      </c>
      <c r="J4087" s="2">
        <v>45426</v>
      </c>
      <c r="K4087" s="33">
        <v>1.3516488354686744E-2</v>
      </c>
      <c r="L4087" s="2">
        <v>575</v>
      </c>
      <c r="M4087" s="2">
        <v>76959</v>
      </c>
      <c r="N4087" s="2">
        <v>46255</v>
      </c>
      <c r="O4087" s="33">
        <v>1.2431088530969626E-2</v>
      </c>
      <c r="P4087" s="2">
        <v>594</v>
      </c>
      <c r="Q4087" s="2">
        <v>77747</v>
      </c>
      <c r="R4087" s="2">
        <v>47037</v>
      </c>
      <c r="S4087" s="35">
        <v>1.262835640028063E-2</v>
      </c>
      <c r="T4087" t="s">
        <v>4388</v>
      </c>
      <c r="U4087" t="s">
        <v>4388</v>
      </c>
      <c r="V4087" s="5" t="s">
        <v>4390</v>
      </c>
      <c r="W4087" s="5">
        <v>0</v>
      </c>
      <c r="X4087" s="4">
        <v>8.8813195440611351E-4</v>
      </c>
      <c r="Y4087" s="6">
        <v>20</v>
      </c>
      <c r="Z4087" s="4">
        <v>1.9726786931100436E-4</v>
      </c>
      <c r="AA4087" s="5">
        <v>2192</v>
      </c>
      <c r="AC4087" s="16" t="str">
        <f t="shared" si="378"/>
        <v/>
      </c>
      <c r="AD4087" s="16" t="str">
        <f t="shared" si="379"/>
        <v/>
      </c>
      <c r="AE4087" s="16" t="str">
        <f t="shared" si="380"/>
        <v/>
      </c>
      <c r="AF4087" s="16" t="str">
        <f t="shared" si="381"/>
        <v/>
      </c>
      <c r="AG4087" s="16" t="str">
        <f t="shared" si="382"/>
        <v/>
      </c>
      <c r="AH4087" s="16">
        <f t="shared" si="383"/>
        <v>1.3516488354686744E-2</v>
      </c>
      <c r="AI4087" s="17" t="str">
        <f>IF('Peer Comparison Tool'!$D$11="NR","",IF($C4087='Peer Comparison Tool'!$D$9,COUNT('ALLL &lt;50B Database'!$AI$1:AI4086)+1,""))</f>
        <v/>
      </c>
    </row>
    <row r="4088" spans="1:35" x14ac:dyDescent="0.25">
      <c r="A4088" t="s">
        <v>117</v>
      </c>
      <c r="B4088">
        <v>109154</v>
      </c>
      <c r="C4088" s="5" t="s">
        <v>2041</v>
      </c>
      <c r="D4088" s="5" t="s">
        <v>4390</v>
      </c>
      <c r="E4088" s="5" t="s">
        <v>4388</v>
      </c>
      <c r="F4088" s="2">
        <v>584</v>
      </c>
      <c r="G4088" s="2">
        <v>77682</v>
      </c>
      <c r="H4088" s="2">
        <v>52928</v>
      </c>
      <c r="I4088" s="2">
        <v>3054</v>
      </c>
      <c r="J4088" s="2">
        <v>49874</v>
      </c>
      <c r="K4088" s="33">
        <v>1.1709507960059349E-2</v>
      </c>
      <c r="L4088" s="2">
        <v>576</v>
      </c>
      <c r="M4088" s="2">
        <v>70880</v>
      </c>
      <c r="N4088" s="2">
        <v>45981</v>
      </c>
      <c r="O4088" s="33">
        <v>1.2526913290272069E-2</v>
      </c>
      <c r="P4088" s="2">
        <v>583</v>
      </c>
      <c r="Q4088" s="2">
        <v>70941</v>
      </c>
      <c r="R4088" s="2">
        <v>48322</v>
      </c>
      <c r="S4088" s="35">
        <v>1.2064897976077149E-2</v>
      </c>
      <c r="T4088" t="s">
        <v>4388</v>
      </c>
      <c r="U4088" t="s">
        <v>4388</v>
      </c>
      <c r="V4088" s="5" t="s">
        <v>4390</v>
      </c>
      <c r="W4088" s="5">
        <v>0</v>
      </c>
      <c r="X4088" s="4">
        <v>-3.553900160178005E-4</v>
      </c>
      <c r="Y4088" s="6">
        <v>1</v>
      </c>
      <c r="Z4088" s="4">
        <v>-4.6201531419491973E-4</v>
      </c>
      <c r="AA4088" s="5">
        <v>3062</v>
      </c>
      <c r="AC4088" s="16" t="str">
        <f t="shared" si="378"/>
        <v/>
      </c>
      <c r="AD4088" s="16" t="str">
        <f t="shared" si="379"/>
        <v/>
      </c>
      <c r="AE4088" s="16" t="str">
        <f t="shared" si="380"/>
        <v/>
      </c>
      <c r="AF4088" s="16" t="str">
        <f t="shared" si="381"/>
        <v/>
      </c>
      <c r="AG4088" s="16" t="str">
        <f t="shared" si="382"/>
        <v/>
      </c>
      <c r="AH4088" s="16">
        <f t="shared" si="383"/>
        <v>1.1709507960059349E-2</v>
      </c>
      <c r="AI4088" s="17" t="str">
        <f>IF('Peer Comparison Tool'!$D$11="NR","",IF($C4088='Peer Comparison Tool'!$D$9,COUNT('ALLL &lt;50B Database'!$AI$1:AI4087)+1,""))</f>
        <v/>
      </c>
    </row>
    <row r="4089" spans="1:35" x14ac:dyDescent="0.25">
      <c r="A4089" t="s">
        <v>40</v>
      </c>
      <c r="B4089">
        <v>371755</v>
      </c>
      <c r="C4089" s="5" t="s">
        <v>2041</v>
      </c>
      <c r="D4089" s="5" t="s">
        <v>4387</v>
      </c>
      <c r="E4089" s="5" t="s">
        <v>4388</v>
      </c>
      <c r="F4089" s="2">
        <v>335</v>
      </c>
      <c r="G4089" s="2">
        <v>77517</v>
      </c>
      <c r="H4089" s="2">
        <v>23510</v>
      </c>
      <c r="I4089" s="2">
        <v>0</v>
      </c>
      <c r="J4089" s="2">
        <v>23510</v>
      </c>
      <c r="K4089" s="33">
        <v>1.4249255635899617E-2</v>
      </c>
      <c r="L4089" s="2">
        <v>295</v>
      </c>
      <c r="M4089" s="2">
        <v>73875</v>
      </c>
      <c r="N4089" s="2">
        <v>24763</v>
      </c>
      <c r="O4089" s="33">
        <v>1.1912934620199491E-2</v>
      </c>
      <c r="P4089" s="2">
        <v>306</v>
      </c>
      <c r="Q4089" s="2">
        <v>73002</v>
      </c>
      <c r="R4089" s="2">
        <v>22480</v>
      </c>
      <c r="S4089" s="35">
        <v>1.3612099644128114E-2</v>
      </c>
      <c r="T4089" t="s">
        <v>4388</v>
      </c>
      <c r="U4089" t="s">
        <v>4388</v>
      </c>
      <c r="V4089" s="5" t="s">
        <v>4387</v>
      </c>
      <c r="W4089" s="5">
        <v>0</v>
      </c>
      <c r="X4089" s="4">
        <v>6.3715599177150209E-4</v>
      </c>
      <c r="Y4089" s="6">
        <v>29</v>
      </c>
      <c r="Z4089" s="4">
        <v>1.6991650239286237E-3</v>
      </c>
      <c r="AA4089" s="5">
        <v>1862</v>
      </c>
      <c r="AC4089" s="16" t="str">
        <f t="shared" si="378"/>
        <v/>
      </c>
      <c r="AD4089" s="16" t="str">
        <f t="shared" si="379"/>
        <v/>
      </c>
      <c r="AE4089" s="16" t="str">
        <f t="shared" si="380"/>
        <v/>
      </c>
      <c r="AF4089" s="16" t="str">
        <f t="shared" si="381"/>
        <v/>
      </c>
      <c r="AG4089" s="16" t="str">
        <f t="shared" si="382"/>
        <v/>
      </c>
      <c r="AH4089" s="16">
        <f t="shared" si="383"/>
        <v>1.4249255635899617E-2</v>
      </c>
      <c r="AI4089" s="17" t="str">
        <f>IF('Peer Comparison Tool'!$D$11="NR","",IF($C4089='Peer Comparison Tool'!$D$9,COUNT('ALLL &lt;50B Database'!$AI$1:AI4088)+1,""))</f>
        <v/>
      </c>
    </row>
    <row r="4090" spans="1:35" x14ac:dyDescent="0.25">
      <c r="A4090" t="s">
        <v>3330</v>
      </c>
      <c r="B4090">
        <v>1014059</v>
      </c>
      <c r="C4090" s="5" t="s">
        <v>3209</v>
      </c>
      <c r="D4090" s="5" t="s">
        <v>4387</v>
      </c>
      <c r="E4090" s="5" t="s">
        <v>4388</v>
      </c>
      <c r="F4090" s="2">
        <v>827</v>
      </c>
      <c r="G4090" s="2">
        <v>77378</v>
      </c>
      <c r="H4090" s="2">
        <v>43832</v>
      </c>
      <c r="I4090" s="2">
        <v>2886</v>
      </c>
      <c r="J4090" s="2">
        <v>40946</v>
      </c>
      <c r="K4090" s="33">
        <v>2.0197333072827627E-2</v>
      </c>
      <c r="L4090" s="2">
        <v>789</v>
      </c>
      <c r="M4090" s="2">
        <v>68535</v>
      </c>
      <c r="N4090" s="2">
        <v>41681</v>
      </c>
      <c r="O4090" s="33">
        <v>1.8929488256039923E-2</v>
      </c>
      <c r="P4090" s="2">
        <v>805</v>
      </c>
      <c r="Q4090" s="2">
        <v>72352</v>
      </c>
      <c r="R4090" s="2">
        <v>42972</v>
      </c>
      <c r="S4090" s="35">
        <v>1.8733128548822489E-2</v>
      </c>
      <c r="T4090" t="s">
        <v>4388</v>
      </c>
      <c r="U4090" t="s">
        <v>4388</v>
      </c>
      <c r="V4090" s="5" t="s">
        <v>4387</v>
      </c>
      <c r="W4090" s="5">
        <v>0</v>
      </c>
      <c r="X4090" s="4">
        <v>1.4642045240051381E-3</v>
      </c>
      <c r="Y4090" s="6">
        <v>22</v>
      </c>
      <c r="Z4090" s="4">
        <v>-1.9635970721743404E-4</v>
      </c>
      <c r="AA4090" s="5">
        <v>534</v>
      </c>
      <c r="AC4090" s="16" t="str">
        <f t="shared" si="378"/>
        <v/>
      </c>
      <c r="AD4090" s="16" t="str">
        <f t="shared" si="379"/>
        <v/>
      </c>
      <c r="AE4090" s="16" t="str">
        <f t="shared" si="380"/>
        <v/>
      </c>
      <c r="AF4090" s="16" t="str">
        <f t="shared" si="381"/>
        <v/>
      </c>
      <c r="AG4090" s="16" t="str">
        <f t="shared" si="382"/>
        <v/>
      </c>
      <c r="AH4090" s="16">
        <f t="shared" si="383"/>
        <v>2.0197333072827627E-2</v>
      </c>
      <c r="AI4090" s="17" t="str">
        <f>IF('Peer Comparison Tool'!$D$11="NR","",IF($C4090='Peer Comparison Tool'!$D$9,COUNT('ALLL &lt;50B Database'!$AI$1:AI4089)+1,""))</f>
        <v/>
      </c>
    </row>
    <row r="4091" spans="1:35" x14ac:dyDescent="0.25">
      <c r="A4091" t="s">
        <v>2600</v>
      </c>
      <c r="B4091">
        <v>647955</v>
      </c>
      <c r="C4091" s="5" t="s">
        <v>2569</v>
      </c>
      <c r="D4091" s="5" t="s">
        <v>4390</v>
      </c>
      <c r="E4091" s="5" t="s">
        <v>4388</v>
      </c>
      <c r="F4091" s="2">
        <v>731</v>
      </c>
      <c r="G4091" s="2">
        <v>77365</v>
      </c>
      <c r="H4091" s="2">
        <v>56830</v>
      </c>
      <c r="I4091" s="2">
        <v>13280</v>
      </c>
      <c r="J4091" s="2">
        <v>43550</v>
      </c>
      <c r="K4091" s="33">
        <v>1.6785304247990816E-2</v>
      </c>
      <c r="L4091" s="2">
        <v>631</v>
      </c>
      <c r="M4091" s="2">
        <v>57710</v>
      </c>
      <c r="N4091" s="2">
        <v>42577</v>
      </c>
      <c r="O4091" s="33">
        <v>1.4820208093571647E-2</v>
      </c>
      <c r="P4091" s="2">
        <v>631</v>
      </c>
      <c r="Q4091" s="2">
        <v>57771</v>
      </c>
      <c r="R4091" s="2">
        <v>42933</v>
      </c>
      <c r="S4091" s="35">
        <v>1.4697319078564275E-2</v>
      </c>
      <c r="T4091" t="s">
        <v>4388</v>
      </c>
      <c r="U4091" t="s">
        <v>4388</v>
      </c>
      <c r="V4091" s="5" t="s">
        <v>4390</v>
      </c>
      <c r="W4091" s="5">
        <v>0</v>
      </c>
      <c r="X4091" s="4">
        <v>2.087985169426541E-3</v>
      </c>
      <c r="Y4091" s="6">
        <v>100</v>
      </c>
      <c r="Z4091" s="4">
        <v>-1.2288901500737137E-4</v>
      </c>
      <c r="AA4091" s="5">
        <v>1086</v>
      </c>
      <c r="AC4091" s="16" t="str">
        <f t="shared" si="378"/>
        <v/>
      </c>
      <c r="AD4091" s="16" t="str">
        <f t="shared" si="379"/>
        <v/>
      </c>
      <c r="AE4091" s="16" t="str">
        <f t="shared" si="380"/>
        <v/>
      </c>
      <c r="AF4091" s="16" t="str">
        <f t="shared" si="381"/>
        <v/>
      </c>
      <c r="AG4091" s="16" t="str">
        <f t="shared" si="382"/>
        <v/>
      </c>
      <c r="AH4091" s="16">
        <f t="shared" si="383"/>
        <v>1.6785304247990816E-2</v>
      </c>
      <c r="AI4091" s="17" t="str">
        <f>IF('Peer Comparison Tool'!$D$11="NR","",IF($C4091='Peer Comparison Tool'!$D$9,COUNT('ALLL &lt;50B Database'!$AI$1:AI4090)+1,""))</f>
        <v/>
      </c>
    </row>
    <row r="4092" spans="1:35" x14ac:dyDescent="0.25">
      <c r="A4092" t="s">
        <v>1226</v>
      </c>
      <c r="B4092">
        <v>156635</v>
      </c>
      <c r="C4092" s="5" t="s">
        <v>926</v>
      </c>
      <c r="D4092" s="5" t="s">
        <v>4390</v>
      </c>
      <c r="E4092" s="5" t="s">
        <v>4388</v>
      </c>
      <c r="F4092" s="2">
        <v>593</v>
      </c>
      <c r="G4092" s="2">
        <v>77363</v>
      </c>
      <c r="H4092" s="2">
        <v>24317</v>
      </c>
      <c r="I4092" s="2">
        <v>253</v>
      </c>
      <c r="J4092" s="2">
        <v>24064</v>
      </c>
      <c r="K4092" s="33">
        <v>2.4642619680851064E-2</v>
      </c>
      <c r="L4092" s="2">
        <v>591</v>
      </c>
      <c r="M4092" s="2">
        <v>68631</v>
      </c>
      <c r="N4092" s="2">
        <v>25054</v>
      </c>
      <c r="O4092" s="33">
        <v>2.3589047657060748E-2</v>
      </c>
      <c r="P4092" s="2">
        <v>583</v>
      </c>
      <c r="Q4092" s="2">
        <v>73036</v>
      </c>
      <c r="R4092" s="2">
        <v>24873</v>
      </c>
      <c r="S4092" s="35">
        <v>2.3439070478028384E-2</v>
      </c>
      <c r="T4092" t="s">
        <v>4388</v>
      </c>
      <c r="U4092" t="s">
        <v>4388</v>
      </c>
      <c r="V4092" s="5" t="s">
        <v>4390</v>
      </c>
      <c r="W4092" s="5">
        <v>0</v>
      </c>
      <c r="X4092" s="4">
        <v>1.2035492028226805E-3</v>
      </c>
      <c r="Y4092" s="6">
        <v>10</v>
      </c>
      <c r="Z4092" s="4">
        <v>-1.4997717903236438E-4</v>
      </c>
      <c r="AA4092" s="5">
        <v>264</v>
      </c>
      <c r="AC4092" s="16" t="str">
        <f t="shared" si="378"/>
        <v/>
      </c>
      <c r="AD4092" s="16" t="str">
        <f t="shared" si="379"/>
        <v/>
      </c>
      <c r="AE4092" s="16" t="str">
        <f t="shared" si="380"/>
        <v/>
      </c>
      <c r="AF4092" s="16" t="str">
        <f t="shared" si="381"/>
        <v/>
      </c>
      <c r="AG4092" s="16" t="str">
        <f t="shared" si="382"/>
        <v/>
      </c>
      <c r="AH4092" s="16">
        <f t="shared" si="383"/>
        <v>2.4642619680851064E-2</v>
      </c>
      <c r="AI4092" s="17" t="str">
        <f>IF('Peer Comparison Tool'!$D$11="NR","",IF($C4092='Peer Comparison Tool'!$D$9,COUNT('ALLL &lt;50B Database'!$AI$1:AI4091)+1,""))</f>
        <v/>
      </c>
    </row>
    <row r="4093" spans="1:35" x14ac:dyDescent="0.25">
      <c r="A4093" t="s">
        <v>3187</v>
      </c>
      <c r="B4093">
        <v>978417</v>
      </c>
      <c r="C4093" s="5" t="s">
        <v>3064</v>
      </c>
      <c r="D4093" s="5" t="s">
        <v>4387</v>
      </c>
      <c r="E4093" s="5" t="s">
        <v>4388</v>
      </c>
      <c r="F4093" s="2">
        <v>738</v>
      </c>
      <c r="G4093" s="2">
        <v>77311</v>
      </c>
      <c r="H4093" s="2">
        <v>65593</v>
      </c>
      <c r="I4093" s="2">
        <v>9768</v>
      </c>
      <c r="J4093" s="2">
        <v>55825</v>
      </c>
      <c r="K4093" s="33">
        <v>1.3219883564711151E-2</v>
      </c>
      <c r="L4093" s="2">
        <v>730</v>
      </c>
      <c r="M4093" s="2">
        <v>64545</v>
      </c>
      <c r="N4093" s="2">
        <v>56512</v>
      </c>
      <c r="O4093" s="33">
        <v>1.2917610419026048E-2</v>
      </c>
      <c r="P4093" s="2">
        <v>730</v>
      </c>
      <c r="Q4093" s="2">
        <v>65363</v>
      </c>
      <c r="R4093" s="2">
        <v>57107</v>
      </c>
      <c r="S4093" s="35">
        <v>1.2783021345894549E-2</v>
      </c>
      <c r="T4093" t="s">
        <v>4388</v>
      </c>
      <c r="U4093" t="s">
        <v>4388</v>
      </c>
      <c r="V4093" s="5" t="s">
        <v>4387</v>
      </c>
      <c r="W4093" s="5">
        <v>0</v>
      </c>
      <c r="X4093" s="4">
        <v>4.3686221881660166E-4</v>
      </c>
      <c r="Y4093" s="6">
        <v>8</v>
      </c>
      <c r="Z4093" s="4">
        <v>-1.3458907313149832E-4</v>
      </c>
      <c r="AA4093" s="5">
        <v>2309</v>
      </c>
      <c r="AC4093" s="16" t="str">
        <f t="shared" si="378"/>
        <v/>
      </c>
      <c r="AD4093" s="16" t="str">
        <f t="shared" si="379"/>
        <v/>
      </c>
      <c r="AE4093" s="16" t="str">
        <f t="shared" si="380"/>
        <v/>
      </c>
      <c r="AF4093" s="16" t="str">
        <f t="shared" si="381"/>
        <v/>
      </c>
      <c r="AG4093" s="16" t="str">
        <f t="shared" si="382"/>
        <v/>
      </c>
      <c r="AH4093" s="16">
        <f t="shared" si="383"/>
        <v>1.3219883564711151E-2</v>
      </c>
      <c r="AI4093" s="17" t="str">
        <f>IF('Peer Comparison Tool'!$D$11="NR","",IF($C4093='Peer Comparison Tool'!$D$9,COUNT('ALLL &lt;50B Database'!$AI$1:AI4092)+1,""))</f>
        <v/>
      </c>
    </row>
    <row r="4094" spans="1:35" x14ac:dyDescent="0.25">
      <c r="A4094" t="s">
        <v>3181</v>
      </c>
      <c r="B4094">
        <v>546320</v>
      </c>
      <c r="C4094" s="5" t="s">
        <v>3064</v>
      </c>
      <c r="D4094" s="5" t="s">
        <v>4390</v>
      </c>
      <c r="E4094" s="5" t="s">
        <v>4388</v>
      </c>
      <c r="F4094" s="2">
        <v>529</v>
      </c>
      <c r="G4094" s="2">
        <v>76902</v>
      </c>
      <c r="H4094" s="2">
        <v>54964</v>
      </c>
      <c r="I4094" s="2">
        <v>1387</v>
      </c>
      <c r="J4094" s="2">
        <v>53577</v>
      </c>
      <c r="K4094" s="33">
        <v>9.8736398081266212E-3</v>
      </c>
      <c r="L4094" s="2">
        <v>532</v>
      </c>
      <c r="M4094" s="2">
        <v>73407</v>
      </c>
      <c r="N4094" s="2">
        <v>52901</v>
      </c>
      <c r="O4094" s="33">
        <v>1.0056520670686754E-2</v>
      </c>
      <c r="P4094" s="2">
        <v>559</v>
      </c>
      <c r="Q4094" s="2">
        <v>74077</v>
      </c>
      <c r="R4094" s="2">
        <v>53957</v>
      </c>
      <c r="S4094" s="35">
        <v>1.0360101562355209E-2</v>
      </c>
      <c r="T4094" t="s">
        <v>4388</v>
      </c>
      <c r="U4094" t="s">
        <v>4388</v>
      </c>
      <c r="V4094" s="5" t="s">
        <v>4390</v>
      </c>
      <c r="W4094" s="5">
        <v>0</v>
      </c>
      <c r="X4094" s="4">
        <v>-4.864617542285881E-4</v>
      </c>
      <c r="Y4094" s="6">
        <v>-30</v>
      </c>
      <c r="Z4094" s="4">
        <v>3.0358089166845556E-4</v>
      </c>
      <c r="AA4094" s="5">
        <v>3819</v>
      </c>
      <c r="AC4094" s="16" t="str">
        <f t="shared" si="378"/>
        <v/>
      </c>
      <c r="AD4094" s="16" t="str">
        <f t="shared" si="379"/>
        <v/>
      </c>
      <c r="AE4094" s="16" t="str">
        <f t="shared" si="380"/>
        <v/>
      </c>
      <c r="AF4094" s="16" t="str">
        <f t="shared" si="381"/>
        <v/>
      </c>
      <c r="AG4094" s="16" t="str">
        <f t="shared" si="382"/>
        <v/>
      </c>
      <c r="AH4094" s="16">
        <f t="shared" si="383"/>
        <v>9.8736398081266212E-3</v>
      </c>
      <c r="AI4094" s="17" t="str">
        <f>IF('Peer Comparison Tool'!$D$11="NR","",IF($C4094='Peer Comparison Tool'!$D$9,COUNT('ALLL &lt;50B Database'!$AI$1:AI4093)+1,""))</f>
        <v/>
      </c>
    </row>
    <row r="4095" spans="1:35" x14ac:dyDescent="0.25">
      <c r="A4095" t="s">
        <v>4299</v>
      </c>
      <c r="B4095">
        <v>472643</v>
      </c>
      <c r="C4095" s="5" t="s">
        <v>4163</v>
      </c>
      <c r="D4095" s="5" t="s">
        <v>4390</v>
      </c>
      <c r="E4095" s="5" t="s">
        <v>4388</v>
      </c>
      <c r="F4095" s="2">
        <v>623</v>
      </c>
      <c r="G4095" s="2">
        <v>76697</v>
      </c>
      <c r="H4095" s="2">
        <v>64931</v>
      </c>
      <c r="I4095" s="2">
        <v>229</v>
      </c>
      <c r="J4095" s="2">
        <v>64702</v>
      </c>
      <c r="K4095" s="33">
        <v>9.6287595437544431E-3</v>
      </c>
      <c r="L4095" s="2">
        <v>602</v>
      </c>
      <c r="M4095" s="2">
        <v>73818</v>
      </c>
      <c r="N4095" s="2">
        <v>65231</v>
      </c>
      <c r="O4095" s="33">
        <v>9.2287409360580098E-3</v>
      </c>
      <c r="P4095" s="2">
        <v>622</v>
      </c>
      <c r="Q4095" s="2">
        <v>73817</v>
      </c>
      <c r="R4095" s="2">
        <v>63723</v>
      </c>
      <c r="S4095" s="35">
        <v>9.7609968143370519E-3</v>
      </c>
      <c r="T4095" t="s">
        <v>4388</v>
      </c>
      <c r="U4095" t="s">
        <v>4388</v>
      </c>
      <c r="V4095" s="5" t="s">
        <v>4390</v>
      </c>
      <c r="W4095" s="5">
        <v>0</v>
      </c>
      <c r="X4095" s="4">
        <v>-1.3223727058260873E-4</v>
      </c>
      <c r="Y4095" s="6">
        <v>1</v>
      </c>
      <c r="Z4095" s="4">
        <v>5.3225587827904208E-4</v>
      </c>
      <c r="AA4095" s="5">
        <v>3913</v>
      </c>
      <c r="AC4095" s="16" t="str">
        <f t="shared" si="378"/>
        <v/>
      </c>
      <c r="AD4095" s="16" t="str">
        <f t="shared" si="379"/>
        <v/>
      </c>
      <c r="AE4095" s="16" t="str">
        <f t="shared" si="380"/>
        <v/>
      </c>
      <c r="AF4095" s="16" t="str">
        <f t="shared" si="381"/>
        <v/>
      </c>
      <c r="AG4095" s="16" t="str">
        <f t="shared" si="382"/>
        <v/>
      </c>
      <c r="AH4095" s="16">
        <f t="shared" si="383"/>
        <v>9.6287595437544431E-3</v>
      </c>
      <c r="AI4095" s="17" t="str">
        <f>IF('Peer Comparison Tool'!$D$11="NR","",IF($C4095='Peer Comparison Tool'!$D$9,COUNT('ALLL &lt;50B Database'!$AI$1:AI4094)+1,""))</f>
        <v/>
      </c>
    </row>
    <row r="4096" spans="1:35" x14ac:dyDescent="0.25">
      <c r="A4096" t="s">
        <v>2691</v>
      </c>
      <c r="B4096">
        <v>890957</v>
      </c>
      <c r="C4096" s="5" t="s">
        <v>2642</v>
      </c>
      <c r="D4096" s="5" t="s">
        <v>4390</v>
      </c>
      <c r="E4096" s="5" t="s">
        <v>4388</v>
      </c>
      <c r="F4096" s="2">
        <v>316</v>
      </c>
      <c r="G4096" s="2">
        <v>76669</v>
      </c>
      <c r="H4096" s="2">
        <v>34497</v>
      </c>
      <c r="I4096" s="2">
        <v>393</v>
      </c>
      <c r="J4096" s="2">
        <v>34104</v>
      </c>
      <c r="K4096" s="33">
        <v>9.2657752756274917E-3</v>
      </c>
      <c r="L4096" s="2">
        <v>316</v>
      </c>
      <c r="M4096" s="2">
        <v>70763</v>
      </c>
      <c r="N4096" s="2">
        <v>37050</v>
      </c>
      <c r="O4096" s="33">
        <v>8.5290148448043182E-3</v>
      </c>
      <c r="P4096" s="2">
        <v>316</v>
      </c>
      <c r="Q4096" s="2">
        <v>72786</v>
      </c>
      <c r="R4096" s="2">
        <v>34057</v>
      </c>
      <c r="S4096" s="35">
        <v>9.2785624100772228E-3</v>
      </c>
      <c r="T4096" t="s">
        <v>4388</v>
      </c>
      <c r="U4096" t="s">
        <v>4388</v>
      </c>
      <c r="V4096" s="5" t="s">
        <v>4390</v>
      </c>
      <c r="W4096" s="5">
        <v>0</v>
      </c>
      <c r="X4096" s="4">
        <v>-1.2787134449731077E-5</v>
      </c>
      <c r="Y4096" s="6">
        <v>0</v>
      </c>
      <c r="Z4096" s="4">
        <v>7.4954756527290459E-4</v>
      </c>
      <c r="AA4096" s="5">
        <v>4010</v>
      </c>
      <c r="AC4096" s="16" t="str">
        <f t="shared" si="378"/>
        <v/>
      </c>
      <c r="AD4096" s="16" t="str">
        <f t="shared" si="379"/>
        <v/>
      </c>
      <c r="AE4096" s="16" t="str">
        <f t="shared" si="380"/>
        <v/>
      </c>
      <c r="AF4096" s="16" t="str">
        <f t="shared" si="381"/>
        <v/>
      </c>
      <c r="AG4096" s="16" t="str">
        <f t="shared" si="382"/>
        <v/>
      </c>
      <c r="AH4096" s="16">
        <f t="shared" si="383"/>
        <v>9.2657752756274917E-3</v>
      </c>
      <c r="AI4096" s="17" t="str">
        <f>IF('Peer Comparison Tool'!$D$11="NR","",IF($C4096='Peer Comparison Tool'!$D$9,COUNT('ALLL &lt;50B Database'!$AI$1:AI4095)+1,""))</f>
        <v/>
      </c>
    </row>
    <row r="4097" spans="1:35" x14ac:dyDescent="0.25">
      <c r="A4097" t="s">
        <v>100</v>
      </c>
      <c r="B4097">
        <v>305433</v>
      </c>
      <c r="C4097" s="5" t="s">
        <v>6</v>
      </c>
      <c r="D4097" s="5" t="s">
        <v>4390</v>
      </c>
      <c r="E4097" s="5" t="s">
        <v>4388</v>
      </c>
      <c r="F4097" s="2">
        <v>398</v>
      </c>
      <c r="G4097" s="2">
        <v>76588</v>
      </c>
      <c r="H4097" s="2">
        <v>28133</v>
      </c>
      <c r="I4097" s="2">
        <v>0</v>
      </c>
      <c r="J4097" s="2">
        <v>28133</v>
      </c>
      <c r="K4097" s="33">
        <v>1.4147087050794441E-2</v>
      </c>
      <c r="L4097" s="2">
        <v>418</v>
      </c>
      <c r="M4097" s="2">
        <v>73283</v>
      </c>
      <c r="N4097" s="2">
        <v>27984</v>
      </c>
      <c r="O4097" s="33">
        <v>1.4937106918238994E-2</v>
      </c>
      <c r="P4097" s="2">
        <v>425</v>
      </c>
      <c r="Q4097" s="2">
        <v>72937</v>
      </c>
      <c r="R4097" s="2">
        <v>29751</v>
      </c>
      <c r="S4097" s="35">
        <v>1.4285234109777823E-2</v>
      </c>
      <c r="T4097" t="s">
        <v>4388</v>
      </c>
      <c r="U4097" t="s">
        <v>4388</v>
      </c>
      <c r="V4097" s="5" t="s">
        <v>4390</v>
      </c>
      <c r="W4097" s="5">
        <v>0</v>
      </c>
      <c r="X4097" s="4">
        <v>-1.3814705898338234E-4</v>
      </c>
      <c r="Y4097" s="6">
        <v>-27</v>
      </c>
      <c r="Z4097" s="4">
        <v>-6.5187280846117079E-4</v>
      </c>
      <c r="AA4097" s="5">
        <v>1921</v>
      </c>
      <c r="AC4097" s="16" t="str">
        <f t="shared" si="378"/>
        <v/>
      </c>
      <c r="AD4097" s="16" t="str">
        <f t="shared" si="379"/>
        <v/>
      </c>
      <c r="AE4097" s="16" t="str">
        <f t="shared" si="380"/>
        <v/>
      </c>
      <c r="AF4097" s="16" t="str">
        <f t="shared" si="381"/>
        <v/>
      </c>
      <c r="AG4097" s="16" t="str">
        <f t="shared" si="382"/>
        <v/>
      </c>
      <c r="AH4097" s="16">
        <f t="shared" si="383"/>
        <v>1.4147087050794441E-2</v>
      </c>
      <c r="AI4097" s="17" t="str">
        <f>IF('Peer Comparison Tool'!$D$11="NR","",IF($C4097='Peer Comparison Tool'!$D$9,COUNT('ALLL &lt;50B Database'!$AI$1:AI4096)+1,""))</f>
        <v/>
      </c>
    </row>
    <row r="4098" spans="1:35" x14ac:dyDescent="0.25">
      <c r="A4098" t="s">
        <v>2223</v>
      </c>
      <c r="B4098">
        <v>726458</v>
      </c>
      <c r="C4098" s="5" t="s">
        <v>2041</v>
      </c>
      <c r="D4098" s="5" t="s">
        <v>4390</v>
      </c>
      <c r="E4098" s="5" t="s">
        <v>4388</v>
      </c>
      <c r="F4098" s="2">
        <v>66</v>
      </c>
      <c r="G4098" s="2">
        <v>76452</v>
      </c>
      <c r="H4098" s="2">
        <v>48108</v>
      </c>
      <c r="I4098" s="2">
        <v>0</v>
      </c>
      <c r="J4098" s="2">
        <v>48108</v>
      </c>
      <c r="K4098" s="33">
        <v>1.3719131953105514E-3</v>
      </c>
      <c r="L4098" s="2">
        <v>0</v>
      </c>
      <c r="M4098" s="2">
        <v>71281</v>
      </c>
      <c r="N4098" s="2">
        <v>47074</v>
      </c>
      <c r="O4098" s="33">
        <v>0</v>
      </c>
      <c r="P4098" s="2">
        <v>33</v>
      </c>
      <c r="Q4098" s="2">
        <v>70901</v>
      </c>
      <c r="R4098" s="2">
        <v>47438</v>
      </c>
      <c r="S4098" s="35">
        <v>6.9564484168809816E-4</v>
      </c>
      <c r="T4098" t="s">
        <v>4388</v>
      </c>
      <c r="U4098" t="s">
        <v>4388</v>
      </c>
      <c r="V4098" s="5" t="s">
        <v>4390</v>
      </c>
      <c r="W4098" s="5">
        <v>0</v>
      </c>
      <c r="X4098" s="4">
        <v>6.762683536224532E-4</v>
      </c>
      <c r="Y4098" s="6">
        <v>33</v>
      </c>
      <c r="Z4098" s="4">
        <v>6.9564484168809816E-4</v>
      </c>
      <c r="AA4098" s="5">
        <v>4780</v>
      </c>
      <c r="AC4098" s="16" t="str">
        <f t="shared" si="378"/>
        <v/>
      </c>
      <c r="AD4098" s="16" t="str">
        <f t="shared" si="379"/>
        <v/>
      </c>
      <c r="AE4098" s="16" t="str">
        <f t="shared" si="380"/>
        <v/>
      </c>
      <c r="AF4098" s="16" t="str">
        <f t="shared" si="381"/>
        <v/>
      </c>
      <c r="AG4098" s="16" t="str">
        <f t="shared" si="382"/>
        <v/>
      </c>
      <c r="AH4098" s="16">
        <f t="shared" si="383"/>
        <v>1.3719131953105514E-3</v>
      </c>
      <c r="AI4098" s="17" t="str">
        <f>IF('Peer Comparison Tool'!$D$11="NR","",IF($C4098='Peer Comparison Tool'!$D$9,COUNT('ALLL &lt;50B Database'!$AI$1:AI4097)+1,""))</f>
        <v/>
      </c>
    </row>
    <row r="4099" spans="1:35" x14ac:dyDescent="0.25">
      <c r="A4099" t="s">
        <v>685</v>
      </c>
      <c r="B4099">
        <v>7634</v>
      </c>
      <c r="C4099" s="5" t="s">
        <v>561</v>
      </c>
      <c r="D4099" s="5" t="s">
        <v>4390</v>
      </c>
      <c r="E4099" s="5" t="s">
        <v>4388</v>
      </c>
      <c r="F4099" s="2">
        <v>1209</v>
      </c>
      <c r="G4099" s="2">
        <v>76402</v>
      </c>
      <c r="H4099" s="2">
        <v>53756</v>
      </c>
      <c r="I4099" s="2">
        <v>0</v>
      </c>
      <c r="J4099" s="2">
        <v>53756</v>
      </c>
      <c r="K4099" s="33">
        <v>2.2490512686955875E-2</v>
      </c>
      <c r="L4099" s="2">
        <v>1204</v>
      </c>
      <c r="M4099" s="2">
        <v>72288</v>
      </c>
      <c r="N4099" s="2">
        <v>55284</v>
      </c>
      <c r="O4099" s="33">
        <v>2.1778453078648435E-2</v>
      </c>
      <c r="P4099" s="2">
        <v>1193</v>
      </c>
      <c r="Q4099" s="2">
        <v>73042</v>
      </c>
      <c r="R4099" s="2">
        <v>54526</v>
      </c>
      <c r="S4099" s="35">
        <v>2.1879470344422842E-2</v>
      </c>
      <c r="T4099" t="s">
        <v>4388</v>
      </c>
      <c r="U4099" t="s">
        <v>4388</v>
      </c>
      <c r="V4099" s="5" t="s">
        <v>4390</v>
      </c>
      <c r="W4099" s="5">
        <v>0</v>
      </c>
      <c r="X4099" s="4">
        <v>6.1104234253303233E-4</v>
      </c>
      <c r="Y4099" s="6">
        <v>16</v>
      </c>
      <c r="Z4099" s="4">
        <v>1.0101726577440781E-4</v>
      </c>
      <c r="AA4099" s="5">
        <v>368</v>
      </c>
      <c r="AC4099" s="16" t="str">
        <f t="shared" ref="AC4099:AC4162" si="384">IF(AND($G4099&gt;=10000000,$G4099&lt;50000000),$K4099,"")</f>
        <v/>
      </c>
      <c r="AD4099" s="16" t="str">
        <f t="shared" ref="AD4099:AD4162" si="385">IF(AND($G4099&gt;=5000000,$G4099&lt;9999999),$K4099,"")</f>
        <v/>
      </c>
      <c r="AE4099" s="16" t="str">
        <f t="shared" ref="AE4099:AE4162" si="386">IF(AND($G4099&gt;=1000000,$G4099&lt;4999999),$K4099,"")</f>
        <v/>
      </c>
      <c r="AF4099" s="16" t="str">
        <f t="shared" ref="AF4099:AF4162" si="387">IF(AND($G4099&gt;=500000,$G4099&lt;999999),$K4099,"")</f>
        <v/>
      </c>
      <c r="AG4099" s="16" t="str">
        <f t="shared" ref="AG4099:AG4162" si="388">IF(AND($G4099&gt;=100000,$G4099&lt;499999),$K4099,"")</f>
        <v/>
      </c>
      <c r="AH4099" s="16">
        <f t="shared" ref="AH4099:AH4162" si="389">IF(AND($G4099&gt;=0,$G4099&lt;99999),$K4099,"")</f>
        <v>2.2490512686955875E-2</v>
      </c>
      <c r="AI4099" s="17" t="str">
        <f>IF('Peer Comparison Tool'!$D$11="NR","",IF($C4099='Peer Comparison Tool'!$D$9,COUNT('ALLL &lt;50B Database'!$AI$1:AI4098)+1,""))</f>
        <v/>
      </c>
    </row>
    <row r="4100" spans="1:35" x14ac:dyDescent="0.25">
      <c r="A4100" t="s">
        <v>1783</v>
      </c>
      <c r="B4100">
        <v>931355</v>
      </c>
      <c r="C4100" s="5" t="s">
        <v>1695</v>
      </c>
      <c r="D4100" s="5" t="s">
        <v>4390</v>
      </c>
      <c r="E4100" s="5" t="s">
        <v>4388</v>
      </c>
      <c r="F4100" s="2">
        <v>856</v>
      </c>
      <c r="G4100" s="2">
        <v>76368</v>
      </c>
      <c r="H4100" s="2">
        <v>47381</v>
      </c>
      <c r="I4100" s="2">
        <v>1023</v>
      </c>
      <c r="J4100" s="2">
        <v>46358</v>
      </c>
      <c r="K4100" s="33">
        <v>1.8464989861512578E-2</v>
      </c>
      <c r="L4100" s="2">
        <v>1030</v>
      </c>
      <c r="M4100" s="2">
        <v>71424</v>
      </c>
      <c r="N4100" s="2">
        <v>48915</v>
      </c>
      <c r="O4100" s="33">
        <v>2.1056935500357764E-2</v>
      </c>
      <c r="P4100" s="2">
        <v>932</v>
      </c>
      <c r="Q4100" s="2">
        <v>73766</v>
      </c>
      <c r="R4100" s="2">
        <v>47096</v>
      </c>
      <c r="S4100" s="35">
        <v>1.978936640054357E-2</v>
      </c>
      <c r="T4100" t="s">
        <v>4388</v>
      </c>
      <c r="U4100" t="s">
        <v>4388</v>
      </c>
      <c r="V4100" s="5" t="s">
        <v>4390</v>
      </c>
      <c r="W4100" s="5">
        <v>0</v>
      </c>
      <c r="X4100" s="4">
        <v>-1.3243765390309921E-3</v>
      </c>
      <c r="Y4100" s="6">
        <v>-76</v>
      </c>
      <c r="Z4100" s="4">
        <v>-1.2675690998141947E-3</v>
      </c>
      <c r="AA4100" s="5">
        <v>760</v>
      </c>
      <c r="AC4100" s="16" t="str">
        <f t="shared" si="384"/>
        <v/>
      </c>
      <c r="AD4100" s="16" t="str">
        <f t="shared" si="385"/>
        <v/>
      </c>
      <c r="AE4100" s="16" t="str">
        <f t="shared" si="386"/>
        <v/>
      </c>
      <c r="AF4100" s="16" t="str">
        <f t="shared" si="387"/>
        <v/>
      </c>
      <c r="AG4100" s="16" t="str">
        <f t="shared" si="388"/>
        <v/>
      </c>
      <c r="AH4100" s="16">
        <f t="shared" si="389"/>
        <v>1.8464989861512578E-2</v>
      </c>
      <c r="AI4100" s="17" t="str">
        <f>IF('Peer Comparison Tool'!$D$11="NR","",IF($C4100='Peer Comparison Tool'!$D$9,COUNT('ALLL &lt;50B Database'!$AI$1:AI4099)+1,""))</f>
        <v/>
      </c>
    </row>
    <row r="4101" spans="1:35" x14ac:dyDescent="0.25">
      <c r="A4101" t="s">
        <v>2226</v>
      </c>
      <c r="B4101">
        <v>280558</v>
      </c>
      <c r="C4101" s="5" t="s">
        <v>2041</v>
      </c>
      <c r="D4101" s="5" t="s">
        <v>4390</v>
      </c>
      <c r="E4101" s="5" t="s">
        <v>4388</v>
      </c>
      <c r="F4101" s="2">
        <v>648</v>
      </c>
      <c r="G4101" s="2">
        <v>76327</v>
      </c>
      <c r="H4101" s="2">
        <v>55577</v>
      </c>
      <c r="I4101" s="2">
        <v>13921</v>
      </c>
      <c r="J4101" s="2">
        <v>41656</v>
      </c>
      <c r="K4101" s="33">
        <v>1.5555982331476858E-2</v>
      </c>
      <c r="L4101" s="2">
        <v>578</v>
      </c>
      <c r="M4101" s="2">
        <v>61040</v>
      </c>
      <c r="N4101" s="2">
        <v>42170</v>
      </c>
      <c r="O4101" s="33">
        <v>1.3706426369456961E-2</v>
      </c>
      <c r="P4101" s="2">
        <v>618</v>
      </c>
      <c r="Q4101" s="2">
        <v>68665</v>
      </c>
      <c r="R4101" s="2">
        <v>42852</v>
      </c>
      <c r="S4101" s="35">
        <v>1.4421730607672921E-2</v>
      </c>
      <c r="T4101" t="s">
        <v>4388</v>
      </c>
      <c r="U4101" t="s">
        <v>4388</v>
      </c>
      <c r="V4101" s="5" t="s">
        <v>4390</v>
      </c>
      <c r="W4101" s="5">
        <v>0</v>
      </c>
      <c r="X4101" s="4">
        <v>1.1342517238039362E-3</v>
      </c>
      <c r="Y4101" s="6">
        <v>30</v>
      </c>
      <c r="Z4101" s="4">
        <v>7.1530423821596079E-4</v>
      </c>
      <c r="AA4101" s="5">
        <v>1412</v>
      </c>
      <c r="AC4101" s="16" t="str">
        <f t="shared" si="384"/>
        <v/>
      </c>
      <c r="AD4101" s="16" t="str">
        <f t="shared" si="385"/>
        <v/>
      </c>
      <c r="AE4101" s="16" t="str">
        <f t="shared" si="386"/>
        <v/>
      </c>
      <c r="AF4101" s="16" t="str">
        <f t="shared" si="387"/>
        <v/>
      </c>
      <c r="AG4101" s="16" t="str">
        <f t="shared" si="388"/>
        <v/>
      </c>
      <c r="AH4101" s="16">
        <f t="shared" si="389"/>
        <v>1.5555982331476858E-2</v>
      </c>
      <c r="AI4101" s="17" t="str">
        <f>IF('Peer Comparison Tool'!$D$11="NR","",IF($C4101='Peer Comparison Tool'!$D$9,COUNT('ALLL &lt;50B Database'!$AI$1:AI4100)+1,""))</f>
        <v/>
      </c>
    </row>
    <row r="4102" spans="1:35" x14ac:dyDescent="0.25">
      <c r="A4102" t="s">
        <v>2490</v>
      </c>
      <c r="B4102">
        <v>699253</v>
      </c>
      <c r="C4102" s="5" t="s">
        <v>2299</v>
      </c>
      <c r="D4102" s="5" t="s">
        <v>4390</v>
      </c>
      <c r="E4102" s="5" t="s">
        <v>4388</v>
      </c>
      <c r="F4102" s="2">
        <v>710</v>
      </c>
      <c r="G4102" s="2">
        <v>76316</v>
      </c>
      <c r="H4102" s="2">
        <v>62003</v>
      </c>
      <c r="I4102" s="2">
        <v>977</v>
      </c>
      <c r="J4102" s="2">
        <v>61026</v>
      </c>
      <c r="K4102" s="33">
        <v>1.1634385343951758E-2</v>
      </c>
      <c r="L4102" s="2">
        <v>739</v>
      </c>
      <c r="M4102" s="2">
        <v>73639</v>
      </c>
      <c r="N4102" s="2">
        <v>61015</v>
      </c>
      <c r="O4102" s="33">
        <v>1.2111775792837827E-2</v>
      </c>
      <c r="P4102" s="2">
        <v>711</v>
      </c>
      <c r="Q4102" s="2">
        <v>71328</v>
      </c>
      <c r="R4102" s="2">
        <v>59375</v>
      </c>
      <c r="S4102" s="35">
        <v>1.1974736842105264E-2</v>
      </c>
      <c r="T4102" t="s">
        <v>4388</v>
      </c>
      <c r="U4102" t="s">
        <v>4388</v>
      </c>
      <c r="V4102" s="5" t="s">
        <v>4390</v>
      </c>
      <c r="W4102" s="5">
        <v>0</v>
      </c>
      <c r="X4102" s="4">
        <v>-3.4035149815350545E-4</v>
      </c>
      <c r="Y4102" s="6">
        <v>-1</v>
      </c>
      <c r="Z4102" s="4">
        <v>-1.3703895073256291E-4</v>
      </c>
      <c r="AA4102" s="5">
        <v>3102</v>
      </c>
      <c r="AC4102" s="16" t="str">
        <f t="shared" si="384"/>
        <v/>
      </c>
      <c r="AD4102" s="16" t="str">
        <f t="shared" si="385"/>
        <v/>
      </c>
      <c r="AE4102" s="16" t="str">
        <f t="shared" si="386"/>
        <v/>
      </c>
      <c r="AF4102" s="16" t="str">
        <f t="shared" si="387"/>
        <v/>
      </c>
      <c r="AG4102" s="16" t="str">
        <f t="shared" si="388"/>
        <v/>
      </c>
      <c r="AH4102" s="16">
        <f t="shared" si="389"/>
        <v>1.1634385343951758E-2</v>
      </c>
      <c r="AI4102" s="17" t="str">
        <f>IF('Peer Comparison Tool'!$D$11="NR","",IF($C4102='Peer Comparison Tool'!$D$9,COUNT('ALLL &lt;50B Database'!$AI$1:AI4101)+1,""))</f>
        <v/>
      </c>
    </row>
    <row r="4103" spans="1:35" x14ac:dyDescent="0.25">
      <c r="A4103" t="s">
        <v>2795</v>
      </c>
      <c r="B4103">
        <v>114859</v>
      </c>
      <c r="C4103" s="5" t="s">
        <v>2711</v>
      </c>
      <c r="D4103" s="5" t="s">
        <v>4390</v>
      </c>
      <c r="E4103" s="5" t="s">
        <v>4388</v>
      </c>
      <c r="F4103" s="2">
        <v>777</v>
      </c>
      <c r="G4103" s="2">
        <v>76291</v>
      </c>
      <c r="H4103" s="2">
        <v>40296</v>
      </c>
      <c r="I4103" s="2">
        <v>1535</v>
      </c>
      <c r="J4103" s="2">
        <v>38761</v>
      </c>
      <c r="K4103" s="33">
        <v>2.0045922447821263E-2</v>
      </c>
      <c r="L4103" s="2">
        <v>716</v>
      </c>
      <c r="M4103" s="2">
        <v>72352</v>
      </c>
      <c r="N4103" s="2">
        <v>39048</v>
      </c>
      <c r="O4103" s="33">
        <v>1.8336406474083179E-2</v>
      </c>
      <c r="P4103" s="2">
        <v>717</v>
      </c>
      <c r="Q4103" s="2">
        <v>71413</v>
      </c>
      <c r="R4103" s="2">
        <v>37691</v>
      </c>
      <c r="S4103" s="35">
        <v>1.902310896500491E-2</v>
      </c>
      <c r="T4103" t="s">
        <v>4388</v>
      </c>
      <c r="U4103" t="s">
        <v>4388</v>
      </c>
      <c r="V4103" s="5" t="s">
        <v>4390</v>
      </c>
      <c r="W4103" s="5">
        <v>0</v>
      </c>
      <c r="X4103" s="4">
        <v>1.0228134828163538E-3</v>
      </c>
      <c r="Y4103" s="6">
        <v>60</v>
      </c>
      <c r="Z4103" s="4">
        <v>6.8670249092173119E-4</v>
      </c>
      <c r="AA4103" s="5">
        <v>544</v>
      </c>
      <c r="AC4103" s="16" t="str">
        <f t="shared" si="384"/>
        <v/>
      </c>
      <c r="AD4103" s="16" t="str">
        <f t="shared" si="385"/>
        <v/>
      </c>
      <c r="AE4103" s="16" t="str">
        <f t="shared" si="386"/>
        <v/>
      </c>
      <c r="AF4103" s="16" t="str">
        <f t="shared" si="387"/>
        <v/>
      </c>
      <c r="AG4103" s="16" t="str">
        <f t="shared" si="388"/>
        <v/>
      </c>
      <c r="AH4103" s="16">
        <f t="shared" si="389"/>
        <v>2.0045922447821263E-2</v>
      </c>
      <c r="AI4103" s="17" t="str">
        <f>IF('Peer Comparison Tool'!$D$11="NR","",IF($C4103='Peer Comparison Tool'!$D$9,COUNT('ALLL &lt;50B Database'!$AI$1:AI4102)+1,""))</f>
        <v/>
      </c>
    </row>
    <row r="4104" spans="1:35" x14ac:dyDescent="0.25">
      <c r="A4104" t="s">
        <v>2806</v>
      </c>
      <c r="B4104">
        <v>811550</v>
      </c>
      <c r="C4104" s="5" t="s">
        <v>3209</v>
      </c>
      <c r="D4104" s="5" t="s">
        <v>4390</v>
      </c>
      <c r="E4104" s="5" t="s">
        <v>4388</v>
      </c>
      <c r="F4104" s="2">
        <v>625</v>
      </c>
      <c r="G4104" s="2">
        <v>76279</v>
      </c>
      <c r="H4104" s="2">
        <v>56700</v>
      </c>
      <c r="I4104" s="2">
        <v>737</v>
      </c>
      <c r="J4104" s="2">
        <v>55963</v>
      </c>
      <c r="K4104" s="33">
        <v>1.1168093204438647E-2</v>
      </c>
      <c r="L4104" s="2">
        <v>495</v>
      </c>
      <c r="M4104" s="2">
        <v>70079</v>
      </c>
      <c r="N4104" s="2">
        <v>54666</v>
      </c>
      <c r="O4104" s="33">
        <v>9.0549884754692125E-3</v>
      </c>
      <c r="P4104" s="2">
        <v>513</v>
      </c>
      <c r="Q4104" s="2">
        <v>72307</v>
      </c>
      <c r="R4104" s="2">
        <v>55844</v>
      </c>
      <c r="S4104" s="35">
        <v>9.1863047059666213E-3</v>
      </c>
      <c r="T4104" t="s">
        <v>4388</v>
      </c>
      <c r="U4104" t="s">
        <v>4388</v>
      </c>
      <c r="V4104" s="5" t="s">
        <v>4390</v>
      </c>
      <c r="W4104" s="5">
        <v>0</v>
      </c>
      <c r="X4104" s="4">
        <v>1.9817884984720258E-3</v>
      </c>
      <c r="Y4104" s="6">
        <v>112</v>
      </c>
      <c r="Z4104" s="4">
        <v>1.3131623049740873E-4</v>
      </c>
      <c r="AA4104" s="5">
        <v>3299</v>
      </c>
      <c r="AC4104" s="16" t="str">
        <f t="shared" si="384"/>
        <v/>
      </c>
      <c r="AD4104" s="16" t="str">
        <f t="shared" si="385"/>
        <v/>
      </c>
      <c r="AE4104" s="16" t="str">
        <f t="shared" si="386"/>
        <v/>
      </c>
      <c r="AF4104" s="16" t="str">
        <f t="shared" si="387"/>
        <v/>
      </c>
      <c r="AG4104" s="16" t="str">
        <f t="shared" si="388"/>
        <v/>
      </c>
      <c r="AH4104" s="16">
        <f t="shared" si="389"/>
        <v>1.1168093204438647E-2</v>
      </c>
      <c r="AI4104" s="17" t="str">
        <f>IF('Peer Comparison Tool'!$D$11="NR","",IF($C4104='Peer Comparison Tool'!$D$9,COUNT('ALLL &lt;50B Database'!$AI$1:AI4103)+1,""))</f>
        <v/>
      </c>
    </row>
    <row r="4105" spans="1:35" x14ac:dyDescent="0.25">
      <c r="A4105" t="s">
        <v>3995</v>
      </c>
      <c r="B4105">
        <v>78157</v>
      </c>
      <c r="C4105" s="5" t="s">
        <v>3704</v>
      </c>
      <c r="D4105" s="5" t="s">
        <v>4390</v>
      </c>
      <c r="E4105" s="5" t="s">
        <v>4388</v>
      </c>
      <c r="F4105" s="2">
        <v>339</v>
      </c>
      <c r="G4105" s="2">
        <v>76215</v>
      </c>
      <c r="H4105" s="2">
        <v>38290</v>
      </c>
      <c r="I4105" s="2">
        <v>1473</v>
      </c>
      <c r="J4105" s="2">
        <v>36817</v>
      </c>
      <c r="K4105" s="33">
        <v>9.2077029633049947E-3</v>
      </c>
      <c r="L4105" s="2">
        <v>343</v>
      </c>
      <c r="M4105" s="2">
        <v>69467</v>
      </c>
      <c r="N4105" s="2">
        <v>36954</v>
      </c>
      <c r="O4105" s="33">
        <v>9.2818098176110832E-3</v>
      </c>
      <c r="P4105" s="2">
        <v>348</v>
      </c>
      <c r="Q4105" s="2">
        <v>71259</v>
      </c>
      <c r="R4105" s="2">
        <v>36862</v>
      </c>
      <c r="S4105" s="35">
        <v>9.4406163528837281E-3</v>
      </c>
      <c r="T4105" t="s">
        <v>4388</v>
      </c>
      <c r="U4105" t="s">
        <v>4388</v>
      </c>
      <c r="V4105" s="5" t="s">
        <v>4390</v>
      </c>
      <c r="W4105" s="5">
        <v>0</v>
      </c>
      <c r="X4105" s="4">
        <v>-2.3291338957873338E-4</v>
      </c>
      <c r="Y4105" s="6">
        <v>-9</v>
      </c>
      <c r="Z4105" s="4">
        <v>1.5880653527264484E-4</v>
      </c>
      <c r="AA4105" s="5">
        <v>4026</v>
      </c>
      <c r="AC4105" s="16" t="str">
        <f t="shared" si="384"/>
        <v/>
      </c>
      <c r="AD4105" s="16" t="str">
        <f t="shared" si="385"/>
        <v/>
      </c>
      <c r="AE4105" s="16" t="str">
        <f t="shared" si="386"/>
        <v/>
      </c>
      <c r="AF4105" s="16" t="str">
        <f t="shared" si="387"/>
        <v/>
      </c>
      <c r="AG4105" s="16" t="str">
        <f t="shared" si="388"/>
        <v/>
      </c>
      <c r="AH4105" s="16">
        <f t="shared" si="389"/>
        <v>9.2077029633049947E-3</v>
      </c>
      <c r="AI4105" s="17" t="str">
        <f>IF('Peer Comparison Tool'!$D$11="NR","",IF($C4105='Peer Comparison Tool'!$D$9,COUNT('ALLL &lt;50B Database'!$AI$1:AI4104)+1,""))</f>
        <v/>
      </c>
    </row>
    <row r="4106" spans="1:35" x14ac:dyDescent="0.25">
      <c r="A4106" t="s">
        <v>3180</v>
      </c>
      <c r="B4106">
        <v>97279</v>
      </c>
      <c r="C4106" s="5" t="s">
        <v>3064</v>
      </c>
      <c r="D4106" s="5" t="s">
        <v>4390</v>
      </c>
      <c r="E4106" s="5" t="s">
        <v>4388</v>
      </c>
      <c r="F4106" s="2">
        <v>377</v>
      </c>
      <c r="G4106" s="2">
        <v>76060</v>
      </c>
      <c r="H4106" s="2">
        <v>45926</v>
      </c>
      <c r="I4106" s="2">
        <v>0</v>
      </c>
      <c r="J4106" s="2">
        <v>45926</v>
      </c>
      <c r="K4106" s="33">
        <v>8.2088577276488266E-3</v>
      </c>
      <c r="L4106" s="2">
        <v>347</v>
      </c>
      <c r="M4106" s="2">
        <v>70293</v>
      </c>
      <c r="N4106" s="2">
        <v>42734</v>
      </c>
      <c r="O4106" s="33">
        <v>8.1199981279543223E-3</v>
      </c>
      <c r="P4106" s="2">
        <v>364</v>
      </c>
      <c r="Q4106" s="2">
        <v>74536</v>
      </c>
      <c r="R4106" s="2">
        <v>44350</v>
      </c>
      <c r="S4106" s="35">
        <v>8.2074408117249146E-3</v>
      </c>
      <c r="T4106" t="s">
        <v>4388</v>
      </c>
      <c r="U4106" t="s">
        <v>4388</v>
      </c>
      <c r="V4106" s="5" t="s">
        <v>4390</v>
      </c>
      <c r="W4106" s="5">
        <v>0</v>
      </c>
      <c r="X4106" s="4">
        <v>1.4169159239119794E-6</v>
      </c>
      <c r="Y4106" s="6">
        <v>13</v>
      </c>
      <c r="Z4106" s="4">
        <v>8.7442683770592305E-5</v>
      </c>
      <c r="AA4106" s="5">
        <v>4279</v>
      </c>
      <c r="AC4106" s="16" t="str">
        <f t="shared" si="384"/>
        <v/>
      </c>
      <c r="AD4106" s="16" t="str">
        <f t="shared" si="385"/>
        <v/>
      </c>
      <c r="AE4106" s="16" t="str">
        <f t="shared" si="386"/>
        <v/>
      </c>
      <c r="AF4106" s="16" t="str">
        <f t="shared" si="387"/>
        <v/>
      </c>
      <c r="AG4106" s="16" t="str">
        <f t="shared" si="388"/>
        <v/>
      </c>
      <c r="AH4106" s="16">
        <f t="shared" si="389"/>
        <v>8.2088577276488266E-3</v>
      </c>
      <c r="AI4106" s="17" t="str">
        <f>IF('Peer Comparison Tool'!$D$11="NR","",IF($C4106='Peer Comparison Tool'!$D$9,COUNT('ALLL &lt;50B Database'!$AI$1:AI4105)+1,""))</f>
        <v/>
      </c>
    </row>
    <row r="4107" spans="1:35" x14ac:dyDescent="0.25">
      <c r="A4107" t="s">
        <v>392</v>
      </c>
      <c r="B4107">
        <v>322449</v>
      </c>
      <c r="C4107" s="5" t="s">
        <v>1309</v>
      </c>
      <c r="D4107" s="5" t="s">
        <v>4390</v>
      </c>
      <c r="E4107" s="5" t="s">
        <v>4388</v>
      </c>
      <c r="F4107" s="2">
        <v>743</v>
      </c>
      <c r="G4107" s="2">
        <v>76006</v>
      </c>
      <c r="H4107" s="2">
        <v>58362</v>
      </c>
      <c r="I4107" s="2">
        <v>2993</v>
      </c>
      <c r="J4107" s="2">
        <v>55369</v>
      </c>
      <c r="K4107" s="33">
        <v>1.3419061207534902E-2</v>
      </c>
      <c r="L4107" s="2">
        <v>711</v>
      </c>
      <c r="M4107" s="2">
        <v>69177</v>
      </c>
      <c r="N4107" s="2">
        <v>53171</v>
      </c>
      <c r="O4107" s="33">
        <v>1.3371950875477235E-2</v>
      </c>
      <c r="P4107" s="2">
        <v>725</v>
      </c>
      <c r="Q4107" s="2">
        <v>71552</v>
      </c>
      <c r="R4107" s="2">
        <v>53837</v>
      </c>
      <c r="S4107" s="35">
        <v>1.3466575032041161E-2</v>
      </c>
      <c r="T4107" t="s">
        <v>4388</v>
      </c>
      <c r="U4107" t="s">
        <v>4388</v>
      </c>
      <c r="V4107" s="5" t="s">
        <v>4390</v>
      </c>
      <c r="W4107" s="5">
        <v>0</v>
      </c>
      <c r="X4107" s="4">
        <v>-4.751382450625917E-5</v>
      </c>
      <c r="Y4107" s="6">
        <v>18</v>
      </c>
      <c r="Z4107" s="4">
        <v>9.4624156563926504E-5</v>
      </c>
      <c r="AA4107" s="5">
        <v>2226</v>
      </c>
      <c r="AC4107" s="16" t="str">
        <f t="shared" si="384"/>
        <v/>
      </c>
      <c r="AD4107" s="16" t="str">
        <f t="shared" si="385"/>
        <v/>
      </c>
      <c r="AE4107" s="16" t="str">
        <f t="shared" si="386"/>
        <v/>
      </c>
      <c r="AF4107" s="16" t="str">
        <f t="shared" si="387"/>
        <v/>
      </c>
      <c r="AG4107" s="16" t="str">
        <f t="shared" si="388"/>
        <v/>
      </c>
      <c r="AH4107" s="16">
        <f t="shared" si="389"/>
        <v>1.3419061207534902E-2</v>
      </c>
      <c r="AI4107" s="17" t="str">
        <f>IF('Peer Comparison Tool'!$D$11="NR","",IF($C4107='Peer Comparison Tool'!$D$9,COUNT('ALLL &lt;50B Database'!$AI$1:AI4106)+1,""))</f>
        <v/>
      </c>
    </row>
    <row r="4108" spans="1:35" x14ac:dyDescent="0.25">
      <c r="A4108" t="s">
        <v>2489</v>
      </c>
      <c r="B4108">
        <v>552956</v>
      </c>
      <c r="C4108" s="5" t="s">
        <v>2299</v>
      </c>
      <c r="D4108" s="5" t="s">
        <v>4390</v>
      </c>
      <c r="E4108" s="5" t="s">
        <v>4388</v>
      </c>
      <c r="F4108" s="2">
        <v>713</v>
      </c>
      <c r="G4108" s="2">
        <v>75967</v>
      </c>
      <c r="H4108" s="2">
        <v>37508</v>
      </c>
      <c r="I4108" s="2">
        <v>2423</v>
      </c>
      <c r="J4108" s="2">
        <v>35085</v>
      </c>
      <c r="K4108" s="33">
        <v>2.0322074960809462E-2</v>
      </c>
      <c r="L4108" s="2">
        <v>713</v>
      </c>
      <c r="M4108" s="2">
        <v>71949</v>
      </c>
      <c r="N4108" s="2">
        <v>34791</v>
      </c>
      <c r="O4108" s="33">
        <v>2.0493805869334022E-2</v>
      </c>
      <c r="P4108" s="2">
        <v>713</v>
      </c>
      <c r="Q4108" s="2">
        <v>72750</v>
      </c>
      <c r="R4108" s="2">
        <v>34438</v>
      </c>
      <c r="S4108" s="35">
        <v>2.0703873627969105E-2</v>
      </c>
      <c r="T4108" t="s">
        <v>4388</v>
      </c>
      <c r="U4108" t="s">
        <v>4388</v>
      </c>
      <c r="V4108" s="5" t="s">
        <v>4390</v>
      </c>
      <c r="W4108" s="5">
        <v>0</v>
      </c>
      <c r="X4108" s="4">
        <v>-3.8179866715964267E-4</v>
      </c>
      <c r="Y4108" s="6">
        <v>0</v>
      </c>
      <c r="Z4108" s="4">
        <v>2.1006775863508312E-4</v>
      </c>
      <c r="AA4108" s="5">
        <v>517</v>
      </c>
      <c r="AC4108" s="16" t="str">
        <f t="shared" si="384"/>
        <v/>
      </c>
      <c r="AD4108" s="16" t="str">
        <f t="shared" si="385"/>
        <v/>
      </c>
      <c r="AE4108" s="16" t="str">
        <f t="shared" si="386"/>
        <v/>
      </c>
      <c r="AF4108" s="16" t="str">
        <f t="shared" si="387"/>
        <v/>
      </c>
      <c r="AG4108" s="16" t="str">
        <f t="shared" si="388"/>
        <v/>
      </c>
      <c r="AH4108" s="16">
        <f t="shared" si="389"/>
        <v>2.0322074960809462E-2</v>
      </c>
      <c r="AI4108" s="17" t="str">
        <f>IF('Peer Comparison Tool'!$D$11="NR","",IF($C4108='Peer Comparison Tool'!$D$9,COUNT('ALLL &lt;50B Database'!$AI$1:AI4107)+1,""))</f>
        <v/>
      </c>
    </row>
    <row r="4109" spans="1:35" x14ac:dyDescent="0.25">
      <c r="A4109" t="s">
        <v>4300</v>
      </c>
      <c r="B4109">
        <v>396057</v>
      </c>
      <c r="C4109" s="5" t="s">
        <v>4163</v>
      </c>
      <c r="D4109" s="5" t="s">
        <v>4390</v>
      </c>
      <c r="E4109" s="5" t="s">
        <v>4388</v>
      </c>
      <c r="F4109" s="2">
        <v>719</v>
      </c>
      <c r="G4109" s="2">
        <v>75951</v>
      </c>
      <c r="H4109" s="2">
        <v>50761</v>
      </c>
      <c r="I4109" s="2">
        <v>3163</v>
      </c>
      <c r="J4109" s="2">
        <v>47598</v>
      </c>
      <c r="K4109" s="33">
        <v>1.5105676709105424E-2</v>
      </c>
      <c r="L4109" s="2">
        <v>701</v>
      </c>
      <c r="M4109" s="2">
        <v>69522</v>
      </c>
      <c r="N4109" s="2">
        <v>49462</v>
      </c>
      <c r="O4109" s="33">
        <v>1.4172496057579555E-2</v>
      </c>
      <c r="P4109" s="2">
        <v>709</v>
      </c>
      <c r="Q4109" s="2">
        <v>70864</v>
      </c>
      <c r="R4109" s="2">
        <v>49760</v>
      </c>
      <c r="S4109" s="35">
        <v>1.4248392282958199E-2</v>
      </c>
      <c r="T4109" t="s">
        <v>4388</v>
      </c>
      <c r="U4109" t="s">
        <v>4388</v>
      </c>
      <c r="V4109" s="5" t="s">
        <v>4390</v>
      </c>
      <c r="W4109" s="5">
        <v>0</v>
      </c>
      <c r="X4109" s="4">
        <v>8.5728442614722497E-4</v>
      </c>
      <c r="Y4109" s="6">
        <v>10</v>
      </c>
      <c r="Z4109" s="4">
        <v>7.5896225378643475E-5</v>
      </c>
      <c r="AA4109" s="5">
        <v>1578</v>
      </c>
      <c r="AC4109" s="16" t="str">
        <f t="shared" si="384"/>
        <v/>
      </c>
      <c r="AD4109" s="16" t="str">
        <f t="shared" si="385"/>
        <v/>
      </c>
      <c r="AE4109" s="16" t="str">
        <f t="shared" si="386"/>
        <v/>
      </c>
      <c r="AF4109" s="16" t="str">
        <f t="shared" si="387"/>
        <v/>
      </c>
      <c r="AG4109" s="16" t="str">
        <f t="shared" si="388"/>
        <v/>
      </c>
      <c r="AH4109" s="16">
        <f t="shared" si="389"/>
        <v>1.5105676709105424E-2</v>
      </c>
      <c r="AI4109" s="17" t="str">
        <f>IF('Peer Comparison Tool'!$D$11="NR","",IF($C4109='Peer Comparison Tool'!$D$9,COUNT('ALLL &lt;50B Database'!$AI$1:AI4108)+1,""))</f>
        <v/>
      </c>
    </row>
    <row r="4110" spans="1:35" x14ac:dyDescent="0.25">
      <c r="A4110" t="s">
        <v>1524</v>
      </c>
      <c r="B4110">
        <v>531157</v>
      </c>
      <c r="C4110" s="5" t="s">
        <v>1389</v>
      </c>
      <c r="D4110" s="5" t="s">
        <v>4390</v>
      </c>
      <c r="E4110" s="5" t="s">
        <v>4388</v>
      </c>
      <c r="F4110" s="2">
        <v>645</v>
      </c>
      <c r="G4110" s="2">
        <v>75911</v>
      </c>
      <c r="H4110" s="2">
        <v>48731</v>
      </c>
      <c r="I4110" s="2">
        <v>3018</v>
      </c>
      <c r="J4110" s="2">
        <v>45713</v>
      </c>
      <c r="K4110" s="33">
        <v>1.4109771837332925E-2</v>
      </c>
      <c r="L4110" s="2">
        <v>592</v>
      </c>
      <c r="M4110" s="2">
        <v>68566</v>
      </c>
      <c r="N4110" s="2">
        <v>49096</v>
      </c>
      <c r="O4110" s="33">
        <v>1.2058008799087501E-2</v>
      </c>
      <c r="P4110" s="2">
        <v>592</v>
      </c>
      <c r="Q4110" s="2">
        <v>68204</v>
      </c>
      <c r="R4110" s="2">
        <v>47430</v>
      </c>
      <c r="S4110" s="35">
        <v>1.2481551760489143E-2</v>
      </c>
      <c r="T4110" t="s">
        <v>4388</v>
      </c>
      <c r="U4110" t="s">
        <v>4388</v>
      </c>
      <c r="V4110" s="5" t="s">
        <v>4390</v>
      </c>
      <c r="W4110" s="5">
        <v>0</v>
      </c>
      <c r="X4110" s="4">
        <v>1.6282200768437827E-3</v>
      </c>
      <c r="Y4110" s="6">
        <v>53</v>
      </c>
      <c r="Z4110" s="4">
        <v>4.235429614016413E-4</v>
      </c>
      <c r="AA4110" s="5">
        <v>1934</v>
      </c>
      <c r="AC4110" s="16" t="str">
        <f t="shared" si="384"/>
        <v/>
      </c>
      <c r="AD4110" s="16" t="str">
        <f t="shared" si="385"/>
        <v/>
      </c>
      <c r="AE4110" s="16" t="str">
        <f t="shared" si="386"/>
        <v/>
      </c>
      <c r="AF4110" s="16" t="str">
        <f t="shared" si="387"/>
        <v/>
      </c>
      <c r="AG4110" s="16" t="str">
        <f t="shared" si="388"/>
        <v/>
      </c>
      <c r="AH4110" s="16">
        <f t="shared" si="389"/>
        <v>1.4109771837332925E-2</v>
      </c>
      <c r="AI4110" s="17" t="str">
        <f>IF('Peer Comparison Tool'!$D$11="NR","",IF($C4110='Peer Comparison Tool'!$D$9,COUNT('ALLL &lt;50B Database'!$AI$1:AI4109)+1,""))</f>
        <v/>
      </c>
    </row>
    <row r="4111" spans="1:35" x14ac:dyDescent="0.25">
      <c r="A4111" t="s">
        <v>117</v>
      </c>
      <c r="B4111">
        <v>943143</v>
      </c>
      <c r="C4111" s="5" t="s">
        <v>716</v>
      </c>
      <c r="D4111" s="5" t="s">
        <v>4390</v>
      </c>
      <c r="E4111" s="5" t="s">
        <v>4388</v>
      </c>
      <c r="F4111" s="2">
        <v>525</v>
      </c>
      <c r="G4111" s="2">
        <v>75835</v>
      </c>
      <c r="H4111" s="2">
        <v>42991</v>
      </c>
      <c r="I4111" s="2">
        <v>1050</v>
      </c>
      <c r="J4111" s="2">
        <v>41941</v>
      </c>
      <c r="K4111" s="33">
        <v>1.2517584225459575E-2</v>
      </c>
      <c r="L4111" s="2">
        <v>516</v>
      </c>
      <c r="M4111" s="2">
        <v>69633</v>
      </c>
      <c r="N4111" s="2">
        <v>43115</v>
      </c>
      <c r="O4111" s="33">
        <v>1.19679925779891E-2</v>
      </c>
      <c r="P4111" s="2">
        <v>516</v>
      </c>
      <c r="Q4111" s="2">
        <v>71005</v>
      </c>
      <c r="R4111" s="2">
        <v>41758</v>
      </c>
      <c r="S4111" s="35">
        <v>1.2356913645289526E-2</v>
      </c>
      <c r="T4111" t="s">
        <v>4388</v>
      </c>
      <c r="U4111" t="s">
        <v>4388</v>
      </c>
      <c r="V4111" s="5" t="s">
        <v>4390</v>
      </c>
      <c r="W4111" s="5">
        <v>0</v>
      </c>
      <c r="X4111" s="4">
        <v>1.6067058017004907E-4</v>
      </c>
      <c r="Y4111" s="6">
        <v>9</v>
      </c>
      <c r="Z4111" s="4">
        <v>3.8892106730042605E-4</v>
      </c>
      <c r="AA4111" s="5">
        <v>2690</v>
      </c>
      <c r="AC4111" s="16" t="str">
        <f t="shared" si="384"/>
        <v/>
      </c>
      <c r="AD4111" s="16" t="str">
        <f t="shared" si="385"/>
        <v/>
      </c>
      <c r="AE4111" s="16" t="str">
        <f t="shared" si="386"/>
        <v/>
      </c>
      <c r="AF4111" s="16" t="str">
        <f t="shared" si="387"/>
        <v/>
      </c>
      <c r="AG4111" s="16" t="str">
        <f t="shared" si="388"/>
        <v/>
      </c>
      <c r="AH4111" s="16">
        <f t="shared" si="389"/>
        <v>1.2517584225459575E-2</v>
      </c>
      <c r="AI4111" s="17" t="str">
        <f>IF('Peer Comparison Tool'!$D$11="NR","",IF($C4111='Peer Comparison Tool'!$D$9,COUNT('ALLL &lt;50B Database'!$AI$1:AI4110)+1,""))</f>
        <v/>
      </c>
    </row>
    <row r="4112" spans="1:35" x14ac:dyDescent="0.25">
      <c r="A4112" t="s">
        <v>101</v>
      </c>
      <c r="B4112">
        <v>139834</v>
      </c>
      <c r="C4112" s="5" t="s">
        <v>6</v>
      </c>
      <c r="D4112" s="5" t="s">
        <v>4390</v>
      </c>
      <c r="E4112" s="5" t="s">
        <v>4388</v>
      </c>
      <c r="F4112" s="2">
        <v>415</v>
      </c>
      <c r="G4112" s="2">
        <v>75740</v>
      </c>
      <c r="H4112" s="2">
        <v>27016</v>
      </c>
      <c r="I4112" s="2">
        <v>840</v>
      </c>
      <c r="J4112" s="2">
        <v>26176</v>
      </c>
      <c r="K4112" s="33">
        <v>1.585421760391198E-2</v>
      </c>
      <c r="L4112" s="2">
        <v>416</v>
      </c>
      <c r="M4112" s="2">
        <v>72082</v>
      </c>
      <c r="N4112" s="2">
        <v>26450</v>
      </c>
      <c r="O4112" s="33">
        <v>1.5727788279773156E-2</v>
      </c>
      <c r="P4112" s="2">
        <v>417</v>
      </c>
      <c r="Q4112" s="2">
        <v>71557</v>
      </c>
      <c r="R4112" s="2">
        <v>26797</v>
      </c>
      <c r="S4112" s="35">
        <v>1.5561443445161771E-2</v>
      </c>
      <c r="T4112" t="s">
        <v>4388</v>
      </c>
      <c r="U4112" t="s">
        <v>4388</v>
      </c>
      <c r="V4112" s="5" t="s">
        <v>4390</v>
      </c>
      <c r="W4112" s="5">
        <v>0</v>
      </c>
      <c r="X4112" s="4">
        <v>2.9277415875020828E-4</v>
      </c>
      <c r="Y4112" s="6">
        <v>-2</v>
      </c>
      <c r="Z4112" s="4">
        <v>-1.6634483461138404E-4</v>
      </c>
      <c r="AA4112" s="5">
        <v>1313</v>
      </c>
      <c r="AC4112" s="16" t="str">
        <f t="shared" si="384"/>
        <v/>
      </c>
      <c r="AD4112" s="16" t="str">
        <f t="shared" si="385"/>
        <v/>
      </c>
      <c r="AE4112" s="16" t="str">
        <f t="shared" si="386"/>
        <v/>
      </c>
      <c r="AF4112" s="16" t="str">
        <f t="shared" si="387"/>
        <v/>
      </c>
      <c r="AG4112" s="16" t="str">
        <f t="shared" si="388"/>
        <v/>
      </c>
      <c r="AH4112" s="16">
        <f t="shared" si="389"/>
        <v>1.585421760391198E-2</v>
      </c>
      <c r="AI4112" s="17" t="str">
        <f>IF('Peer Comparison Tool'!$D$11="NR","",IF($C4112='Peer Comparison Tool'!$D$9,COUNT('ALLL &lt;50B Database'!$AI$1:AI4111)+1,""))</f>
        <v/>
      </c>
    </row>
    <row r="4113" spans="1:35" x14ac:dyDescent="0.25">
      <c r="A4113" t="s">
        <v>2225</v>
      </c>
      <c r="B4113">
        <v>60554</v>
      </c>
      <c r="C4113" s="5" t="s">
        <v>2041</v>
      </c>
      <c r="D4113" s="5" t="s">
        <v>4390</v>
      </c>
      <c r="E4113" s="5" t="s">
        <v>4388</v>
      </c>
      <c r="F4113" s="2">
        <v>1021</v>
      </c>
      <c r="G4113" s="2">
        <v>75687</v>
      </c>
      <c r="H4113" s="2">
        <v>55319</v>
      </c>
      <c r="I4113" s="2">
        <v>1893</v>
      </c>
      <c r="J4113" s="2">
        <v>53426</v>
      </c>
      <c r="K4113" s="33">
        <v>1.9110545427320033E-2</v>
      </c>
      <c r="L4113" s="2">
        <v>991</v>
      </c>
      <c r="M4113" s="2">
        <v>70693</v>
      </c>
      <c r="N4113" s="2">
        <v>48580</v>
      </c>
      <c r="O4113" s="33">
        <v>2.039934129271305E-2</v>
      </c>
      <c r="P4113" s="2">
        <v>1006</v>
      </c>
      <c r="Q4113" s="2">
        <v>70312</v>
      </c>
      <c r="R4113" s="2">
        <v>48308</v>
      </c>
      <c r="S4113" s="35">
        <v>2.0824708122878198E-2</v>
      </c>
      <c r="T4113" t="s">
        <v>4388</v>
      </c>
      <c r="U4113" t="s">
        <v>4388</v>
      </c>
      <c r="V4113" s="5" t="s">
        <v>4390</v>
      </c>
      <c r="W4113" s="5">
        <v>0</v>
      </c>
      <c r="X4113" s="4">
        <v>-1.7141626955581649E-3</v>
      </c>
      <c r="Y4113" s="6">
        <v>15</v>
      </c>
      <c r="Z4113" s="4">
        <v>4.2536683016514837E-4</v>
      </c>
      <c r="AA4113" s="5">
        <v>658</v>
      </c>
      <c r="AC4113" s="16" t="str">
        <f t="shared" si="384"/>
        <v/>
      </c>
      <c r="AD4113" s="16" t="str">
        <f t="shared" si="385"/>
        <v/>
      </c>
      <c r="AE4113" s="16" t="str">
        <f t="shared" si="386"/>
        <v/>
      </c>
      <c r="AF4113" s="16" t="str">
        <f t="shared" si="387"/>
        <v/>
      </c>
      <c r="AG4113" s="16" t="str">
        <f t="shared" si="388"/>
        <v/>
      </c>
      <c r="AH4113" s="16">
        <f t="shared" si="389"/>
        <v>1.9110545427320033E-2</v>
      </c>
      <c r="AI4113" s="17" t="str">
        <f>IF('Peer Comparison Tool'!$D$11="NR","",IF($C4113='Peer Comparison Tool'!$D$9,COUNT('ALLL &lt;50B Database'!$AI$1:AI4112)+1,""))</f>
        <v/>
      </c>
    </row>
    <row r="4114" spans="1:35" x14ac:dyDescent="0.25">
      <c r="A4114" t="s">
        <v>2221</v>
      </c>
      <c r="B4114">
        <v>890078</v>
      </c>
      <c r="C4114" s="5" t="s">
        <v>2041</v>
      </c>
      <c r="D4114" s="5" t="s">
        <v>4390</v>
      </c>
      <c r="E4114" s="5" t="s">
        <v>4388</v>
      </c>
      <c r="F4114" s="2">
        <v>750</v>
      </c>
      <c r="G4114" s="2">
        <v>75622</v>
      </c>
      <c r="H4114" s="2">
        <v>53336</v>
      </c>
      <c r="I4114" s="2">
        <v>622</v>
      </c>
      <c r="J4114" s="2">
        <v>52714</v>
      </c>
      <c r="K4114" s="33">
        <v>1.4227719391433016E-2</v>
      </c>
      <c r="L4114" s="2">
        <v>757</v>
      </c>
      <c r="M4114" s="2">
        <v>71178</v>
      </c>
      <c r="N4114" s="2">
        <v>50811</v>
      </c>
      <c r="O4114" s="33">
        <v>1.4898348782743895E-2</v>
      </c>
      <c r="P4114" s="2">
        <v>758</v>
      </c>
      <c r="Q4114" s="2">
        <v>72229</v>
      </c>
      <c r="R4114" s="2">
        <v>51841</v>
      </c>
      <c r="S4114" s="35">
        <v>1.4621631527169615E-2</v>
      </c>
      <c r="T4114" t="s">
        <v>4388</v>
      </c>
      <c r="U4114" t="s">
        <v>4388</v>
      </c>
      <c r="V4114" s="5" t="s">
        <v>4390</v>
      </c>
      <c r="W4114" s="5">
        <v>0</v>
      </c>
      <c r="X4114" s="4">
        <v>-3.9391213573659878E-4</v>
      </c>
      <c r="Y4114" s="6">
        <v>-8</v>
      </c>
      <c r="Z4114" s="4">
        <v>-2.7671725557427973E-4</v>
      </c>
      <c r="AA4114" s="5">
        <v>1871</v>
      </c>
      <c r="AC4114" s="16" t="str">
        <f t="shared" si="384"/>
        <v/>
      </c>
      <c r="AD4114" s="16" t="str">
        <f t="shared" si="385"/>
        <v/>
      </c>
      <c r="AE4114" s="16" t="str">
        <f t="shared" si="386"/>
        <v/>
      </c>
      <c r="AF4114" s="16" t="str">
        <f t="shared" si="387"/>
        <v/>
      </c>
      <c r="AG4114" s="16" t="str">
        <f t="shared" si="388"/>
        <v/>
      </c>
      <c r="AH4114" s="16">
        <f t="shared" si="389"/>
        <v>1.4227719391433016E-2</v>
      </c>
      <c r="AI4114" s="17" t="str">
        <f>IF('Peer Comparison Tool'!$D$11="NR","",IF($C4114='Peer Comparison Tool'!$D$9,COUNT('ALLL &lt;50B Database'!$AI$1:AI4113)+1,""))</f>
        <v/>
      </c>
    </row>
    <row r="4115" spans="1:35" x14ac:dyDescent="0.25">
      <c r="A4115" t="s">
        <v>3329</v>
      </c>
      <c r="B4115">
        <v>474656</v>
      </c>
      <c r="C4115" s="5" t="s">
        <v>3209</v>
      </c>
      <c r="D4115" s="5" t="s">
        <v>4390</v>
      </c>
      <c r="E4115" s="5" t="s">
        <v>4388</v>
      </c>
      <c r="F4115" s="2">
        <v>579</v>
      </c>
      <c r="G4115" s="2">
        <v>75609</v>
      </c>
      <c r="H4115" s="2">
        <v>56040</v>
      </c>
      <c r="I4115" s="2">
        <v>0</v>
      </c>
      <c r="J4115" s="2">
        <v>56040</v>
      </c>
      <c r="K4115" s="33">
        <v>1.0331905781584582E-2</v>
      </c>
      <c r="L4115" s="2">
        <v>487</v>
      </c>
      <c r="M4115" s="2">
        <v>69047</v>
      </c>
      <c r="N4115" s="2">
        <v>50724</v>
      </c>
      <c r="O4115" s="33">
        <v>9.6009778408642846E-3</v>
      </c>
      <c r="P4115" s="2">
        <v>548</v>
      </c>
      <c r="Q4115" s="2">
        <v>72714</v>
      </c>
      <c r="R4115" s="2">
        <v>52201</v>
      </c>
      <c r="S4115" s="35">
        <v>1.0497883182314515E-2</v>
      </c>
      <c r="T4115" t="s">
        <v>4388</v>
      </c>
      <c r="U4115" t="s">
        <v>4388</v>
      </c>
      <c r="V4115" s="5" t="s">
        <v>4390</v>
      </c>
      <c r="W4115" s="5">
        <v>0</v>
      </c>
      <c r="X4115" s="4">
        <v>-1.6597740072993306E-4</v>
      </c>
      <c r="Y4115" s="6">
        <v>31</v>
      </c>
      <c r="Z4115" s="4">
        <v>8.9690534145023086E-4</v>
      </c>
      <c r="AA4115" s="5">
        <v>3662</v>
      </c>
      <c r="AC4115" s="16" t="str">
        <f t="shared" si="384"/>
        <v/>
      </c>
      <c r="AD4115" s="16" t="str">
        <f t="shared" si="385"/>
        <v/>
      </c>
      <c r="AE4115" s="16" t="str">
        <f t="shared" si="386"/>
        <v/>
      </c>
      <c r="AF4115" s="16" t="str">
        <f t="shared" si="387"/>
        <v/>
      </c>
      <c r="AG4115" s="16" t="str">
        <f t="shared" si="388"/>
        <v/>
      </c>
      <c r="AH4115" s="16">
        <f t="shared" si="389"/>
        <v>1.0331905781584582E-2</v>
      </c>
      <c r="AI4115" s="17" t="str">
        <f>IF('Peer Comparison Tool'!$D$11="NR","",IF($C4115='Peer Comparison Tool'!$D$9,COUNT('ALLL &lt;50B Database'!$AI$1:AI4114)+1,""))</f>
        <v/>
      </c>
    </row>
    <row r="4116" spans="1:35" x14ac:dyDescent="0.25">
      <c r="A4116" t="s">
        <v>2798</v>
      </c>
      <c r="B4116">
        <v>157155</v>
      </c>
      <c r="C4116" s="5" t="s">
        <v>2711</v>
      </c>
      <c r="D4116" s="5" t="s">
        <v>4390</v>
      </c>
      <c r="E4116" s="5" t="s">
        <v>4388</v>
      </c>
      <c r="F4116" s="2">
        <v>601</v>
      </c>
      <c r="G4116" s="2">
        <v>75477</v>
      </c>
      <c r="H4116" s="2">
        <v>48792</v>
      </c>
      <c r="I4116" s="2">
        <v>2864</v>
      </c>
      <c r="J4116" s="2">
        <v>45928</v>
      </c>
      <c r="K4116" s="33">
        <v>1.3085699355512978E-2</v>
      </c>
      <c r="L4116" s="2">
        <v>573</v>
      </c>
      <c r="M4116" s="2">
        <v>64946</v>
      </c>
      <c r="N4116" s="2">
        <v>43525</v>
      </c>
      <c r="O4116" s="33">
        <v>1.3164847788627226E-2</v>
      </c>
      <c r="P4116" s="2">
        <v>585</v>
      </c>
      <c r="Q4116" s="2">
        <v>67563</v>
      </c>
      <c r="R4116" s="2">
        <v>42241</v>
      </c>
      <c r="S4116" s="35">
        <v>1.3849103951137521E-2</v>
      </c>
      <c r="T4116" t="s">
        <v>4388</v>
      </c>
      <c r="U4116" t="s">
        <v>4388</v>
      </c>
      <c r="V4116" s="5" t="s">
        <v>4390</v>
      </c>
      <c r="W4116" s="5">
        <v>0</v>
      </c>
      <c r="X4116" s="4">
        <v>-7.6340459562454326E-4</v>
      </c>
      <c r="Y4116" s="6">
        <v>16</v>
      </c>
      <c r="Z4116" s="4">
        <v>6.8425616251029456E-4</v>
      </c>
      <c r="AA4116" s="5">
        <v>2383</v>
      </c>
      <c r="AC4116" s="16" t="str">
        <f t="shared" si="384"/>
        <v/>
      </c>
      <c r="AD4116" s="16" t="str">
        <f t="shared" si="385"/>
        <v/>
      </c>
      <c r="AE4116" s="16" t="str">
        <f t="shared" si="386"/>
        <v/>
      </c>
      <c r="AF4116" s="16" t="str">
        <f t="shared" si="387"/>
        <v/>
      </c>
      <c r="AG4116" s="16" t="str">
        <f t="shared" si="388"/>
        <v/>
      </c>
      <c r="AH4116" s="16">
        <f t="shared" si="389"/>
        <v>1.3085699355512978E-2</v>
      </c>
      <c r="AI4116" s="17" t="str">
        <f>IF('Peer Comparison Tool'!$D$11="NR","",IF($C4116='Peer Comparison Tool'!$D$9,COUNT('ALLL &lt;50B Database'!$AI$1:AI4115)+1,""))</f>
        <v/>
      </c>
    </row>
    <row r="4117" spans="1:35" x14ac:dyDescent="0.25">
      <c r="A4117" t="s">
        <v>408</v>
      </c>
      <c r="B4117">
        <v>587752</v>
      </c>
      <c r="C4117" s="5" t="s">
        <v>343</v>
      </c>
      <c r="D4117" s="5" t="s">
        <v>4390</v>
      </c>
      <c r="E4117" s="5" t="s">
        <v>4388</v>
      </c>
      <c r="F4117" s="2">
        <v>82</v>
      </c>
      <c r="G4117" s="2">
        <v>75467</v>
      </c>
      <c r="H4117" s="2">
        <v>8143</v>
      </c>
      <c r="I4117" s="2">
        <v>2575</v>
      </c>
      <c r="J4117" s="2">
        <v>5568</v>
      </c>
      <c r="K4117" s="33">
        <v>1.4727011494252873E-2</v>
      </c>
      <c r="L4117" s="2">
        <v>71</v>
      </c>
      <c r="M4117" s="2">
        <v>77674</v>
      </c>
      <c r="N4117" s="2">
        <v>6528</v>
      </c>
      <c r="O4117" s="33">
        <v>1.0876225490196078E-2</v>
      </c>
      <c r="P4117" s="2">
        <v>82</v>
      </c>
      <c r="Q4117" s="2">
        <v>73040</v>
      </c>
      <c r="R4117" s="2">
        <v>5905</v>
      </c>
      <c r="S4117" s="35">
        <v>1.3886536833192209E-2</v>
      </c>
      <c r="T4117" t="s">
        <v>4388</v>
      </c>
      <c r="U4117" t="s">
        <v>4388</v>
      </c>
      <c r="V4117" s="5" t="s">
        <v>4390</v>
      </c>
      <c r="W4117" s="5">
        <v>0</v>
      </c>
      <c r="X4117" s="4">
        <v>8.4047466106066358E-4</v>
      </c>
      <c r="Y4117" s="6">
        <v>0</v>
      </c>
      <c r="Z4117" s="4">
        <v>3.0103113429961314E-3</v>
      </c>
      <c r="AA4117" s="5">
        <v>1693</v>
      </c>
      <c r="AC4117" s="16" t="str">
        <f t="shared" si="384"/>
        <v/>
      </c>
      <c r="AD4117" s="16" t="str">
        <f t="shared" si="385"/>
        <v/>
      </c>
      <c r="AE4117" s="16" t="str">
        <f t="shared" si="386"/>
        <v/>
      </c>
      <c r="AF4117" s="16" t="str">
        <f t="shared" si="387"/>
        <v/>
      </c>
      <c r="AG4117" s="16" t="str">
        <f t="shared" si="388"/>
        <v/>
      </c>
      <c r="AH4117" s="16">
        <f t="shared" si="389"/>
        <v>1.4727011494252873E-2</v>
      </c>
      <c r="AI4117" s="17" t="str">
        <f>IF('Peer Comparison Tool'!$D$11="NR","",IF($C4117='Peer Comparison Tool'!$D$9,COUNT('ALLL &lt;50B Database'!$AI$1:AI4116)+1,""))</f>
        <v/>
      </c>
    </row>
    <row r="4118" spans="1:35" x14ac:dyDescent="0.25">
      <c r="A4118" t="s">
        <v>2932</v>
      </c>
      <c r="B4118">
        <v>640554</v>
      </c>
      <c r="C4118" s="5" t="s">
        <v>2907</v>
      </c>
      <c r="D4118" s="5" t="s">
        <v>4387</v>
      </c>
      <c r="E4118" s="5" t="s">
        <v>4388</v>
      </c>
      <c r="F4118" s="2">
        <v>752</v>
      </c>
      <c r="G4118" s="2">
        <v>75464</v>
      </c>
      <c r="H4118" s="2">
        <v>51847</v>
      </c>
      <c r="I4118" s="2">
        <v>7997</v>
      </c>
      <c r="J4118" s="2">
        <v>43850</v>
      </c>
      <c r="K4118" s="33">
        <v>1.7149372862029645E-2</v>
      </c>
      <c r="L4118" s="2">
        <v>640</v>
      </c>
      <c r="M4118" s="2">
        <v>74853</v>
      </c>
      <c r="N4118" s="2">
        <v>43680</v>
      </c>
      <c r="O4118" s="33">
        <v>1.4652014652014652E-2</v>
      </c>
      <c r="P4118" s="2">
        <v>647</v>
      </c>
      <c r="Q4118" s="2">
        <v>67637</v>
      </c>
      <c r="R4118" s="2">
        <v>43722</v>
      </c>
      <c r="S4118" s="35">
        <v>1.479804217556379E-2</v>
      </c>
      <c r="T4118" t="s">
        <v>4388</v>
      </c>
      <c r="U4118" t="s">
        <v>4388</v>
      </c>
      <c r="V4118" s="5" t="s">
        <v>4387</v>
      </c>
      <c r="W4118" s="5">
        <v>0</v>
      </c>
      <c r="X4118" s="4">
        <v>2.3513306864658551E-3</v>
      </c>
      <c r="Y4118" s="6">
        <v>105</v>
      </c>
      <c r="Z4118" s="4">
        <v>1.4602752354913803E-4</v>
      </c>
      <c r="AA4118" s="5">
        <v>1003</v>
      </c>
      <c r="AC4118" s="16" t="str">
        <f t="shared" si="384"/>
        <v/>
      </c>
      <c r="AD4118" s="16" t="str">
        <f t="shared" si="385"/>
        <v/>
      </c>
      <c r="AE4118" s="16" t="str">
        <f t="shared" si="386"/>
        <v/>
      </c>
      <c r="AF4118" s="16" t="str">
        <f t="shared" si="387"/>
        <v/>
      </c>
      <c r="AG4118" s="16" t="str">
        <f t="shared" si="388"/>
        <v/>
      </c>
      <c r="AH4118" s="16">
        <f t="shared" si="389"/>
        <v>1.7149372862029645E-2</v>
      </c>
      <c r="AI4118" s="17" t="str">
        <f>IF('Peer Comparison Tool'!$D$11="NR","",IF($C4118='Peer Comparison Tool'!$D$9,COUNT('ALLL &lt;50B Database'!$AI$1:AI4117)+1,""))</f>
        <v/>
      </c>
    </row>
    <row r="4119" spans="1:35" x14ac:dyDescent="0.25">
      <c r="A4119" t="s">
        <v>2492</v>
      </c>
      <c r="B4119">
        <v>365950</v>
      </c>
      <c r="C4119" s="5" t="s">
        <v>2299</v>
      </c>
      <c r="D4119" s="5" t="s">
        <v>4390</v>
      </c>
      <c r="E4119" s="5" t="s">
        <v>4388</v>
      </c>
      <c r="F4119" s="2">
        <v>253</v>
      </c>
      <c r="G4119" s="2">
        <v>75425</v>
      </c>
      <c r="H4119" s="2">
        <v>55496</v>
      </c>
      <c r="I4119" s="2">
        <v>1130</v>
      </c>
      <c r="J4119" s="2">
        <v>54366</v>
      </c>
      <c r="K4119" s="33">
        <v>4.6536438215060887E-3</v>
      </c>
      <c r="L4119" s="2">
        <v>90</v>
      </c>
      <c r="M4119" s="2">
        <v>65583</v>
      </c>
      <c r="N4119" s="2">
        <v>54453</v>
      </c>
      <c r="O4119" s="33">
        <v>1.6528014985400254E-3</v>
      </c>
      <c r="P4119" s="2">
        <v>174</v>
      </c>
      <c r="Q4119" s="2">
        <v>69077</v>
      </c>
      <c r="R4119" s="2">
        <v>54459</v>
      </c>
      <c r="S4119" s="35">
        <v>3.1950641767201013E-3</v>
      </c>
      <c r="T4119" t="s">
        <v>4388</v>
      </c>
      <c r="U4119" t="s">
        <v>4388</v>
      </c>
      <c r="V4119" s="5" t="s">
        <v>4390</v>
      </c>
      <c r="W4119" s="5">
        <v>0</v>
      </c>
      <c r="X4119" s="4">
        <v>1.4585796447859874E-3</v>
      </c>
      <c r="Y4119" s="6">
        <v>79</v>
      </c>
      <c r="Z4119" s="4">
        <v>1.5422626781800759E-3</v>
      </c>
      <c r="AA4119" s="5">
        <v>4681</v>
      </c>
      <c r="AC4119" s="16" t="str">
        <f t="shared" si="384"/>
        <v/>
      </c>
      <c r="AD4119" s="16" t="str">
        <f t="shared" si="385"/>
        <v/>
      </c>
      <c r="AE4119" s="16" t="str">
        <f t="shared" si="386"/>
        <v/>
      </c>
      <c r="AF4119" s="16" t="str">
        <f t="shared" si="387"/>
        <v/>
      </c>
      <c r="AG4119" s="16" t="str">
        <f t="shared" si="388"/>
        <v/>
      </c>
      <c r="AH4119" s="16">
        <f t="shared" si="389"/>
        <v>4.6536438215060887E-3</v>
      </c>
      <c r="AI4119" s="17" t="str">
        <f>IF('Peer Comparison Tool'!$D$11="NR","",IF($C4119='Peer Comparison Tool'!$D$9,COUNT('ALLL &lt;50B Database'!$AI$1:AI4118)+1,""))</f>
        <v/>
      </c>
    </row>
    <row r="4120" spans="1:35" x14ac:dyDescent="0.25">
      <c r="A4120" t="s">
        <v>903</v>
      </c>
      <c r="B4120">
        <v>3120897</v>
      </c>
      <c r="C4120" s="5" t="s">
        <v>1389</v>
      </c>
      <c r="D4120" s="5" t="s">
        <v>4387</v>
      </c>
      <c r="E4120" s="5" t="s">
        <v>4388</v>
      </c>
      <c r="F4120" s="2">
        <v>594</v>
      </c>
      <c r="G4120" s="2">
        <v>75348</v>
      </c>
      <c r="H4120" s="2">
        <v>59033</v>
      </c>
      <c r="I4120" s="2">
        <v>0</v>
      </c>
      <c r="J4120" s="2">
        <v>59033</v>
      </c>
      <c r="K4120" s="33">
        <v>1.0062168617552894E-2</v>
      </c>
      <c r="L4120" s="2">
        <v>524</v>
      </c>
      <c r="M4120" s="2">
        <v>64334</v>
      </c>
      <c r="N4120" s="2">
        <v>51225</v>
      </c>
      <c r="O4120" s="33">
        <v>1.022938018545632E-2</v>
      </c>
      <c r="P4120" s="2">
        <v>538</v>
      </c>
      <c r="Q4120" s="2">
        <v>65930</v>
      </c>
      <c r="R4120" s="2">
        <v>53016</v>
      </c>
      <c r="S4120" s="35">
        <v>1.0147879885317641E-2</v>
      </c>
      <c r="T4120" t="s">
        <v>4388</v>
      </c>
      <c r="U4120" t="s">
        <v>4388</v>
      </c>
      <c r="V4120" s="5" t="s">
        <v>4387</v>
      </c>
      <c r="W4120" s="5">
        <v>0</v>
      </c>
      <c r="X4120" s="4">
        <v>-8.5711267764746607E-5</v>
      </c>
      <c r="Y4120" s="6">
        <v>56</v>
      </c>
      <c r="Z4120" s="4">
        <v>-8.150030013867951E-5</v>
      </c>
      <c r="AA4120" s="5">
        <v>3761</v>
      </c>
      <c r="AC4120" s="16" t="str">
        <f t="shared" si="384"/>
        <v/>
      </c>
      <c r="AD4120" s="16" t="str">
        <f t="shared" si="385"/>
        <v/>
      </c>
      <c r="AE4120" s="16" t="str">
        <f t="shared" si="386"/>
        <v/>
      </c>
      <c r="AF4120" s="16" t="str">
        <f t="shared" si="387"/>
        <v/>
      </c>
      <c r="AG4120" s="16" t="str">
        <f t="shared" si="388"/>
        <v/>
      </c>
      <c r="AH4120" s="16">
        <f t="shared" si="389"/>
        <v>1.0062168617552894E-2</v>
      </c>
      <c r="AI4120" s="17" t="str">
        <f>IF('Peer Comparison Tool'!$D$11="NR","",IF($C4120='Peer Comparison Tool'!$D$9,COUNT('ALLL &lt;50B Database'!$AI$1:AI4119)+1,""))</f>
        <v/>
      </c>
    </row>
    <row r="4121" spans="1:35" x14ac:dyDescent="0.25">
      <c r="A4121" t="s">
        <v>3184</v>
      </c>
      <c r="B4121">
        <v>79127</v>
      </c>
      <c r="C4121" s="5" t="s">
        <v>3064</v>
      </c>
      <c r="D4121" s="5" t="s">
        <v>4387</v>
      </c>
      <c r="E4121" s="5" t="s">
        <v>4388</v>
      </c>
      <c r="F4121" s="2">
        <v>730</v>
      </c>
      <c r="G4121" s="2">
        <v>75288</v>
      </c>
      <c r="H4121" s="2">
        <v>46046</v>
      </c>
      <c r="I4121" s="2">
        <v>1491</v>
      </c>
      <c r="J4121" s="2">
        <v>44555</v>
      </c>
      <c r="K4121" s="33">
        <v>1.6384244192570979E-2</v>
      </c>
      <c r="L4121" s="2">
        <v>723</v>
      </c>
      <c r="M4121" s="2">
        <v>71868</v>
      </c>
      <c r="N4121" s="2">
        <v>44994</v>
      </c>
      <c r="O4121" s="33">
        <v>1.6068809174556609E-2</v>
      </c>
      <c r="P4121" s="2">
        <v>744</v>
      </c>
      <c r="Q4121" s="2">
        <v>69905</v>
      </c>
      <c r="R4121" s="2">
        <v>44807</v>
      </c>
      <c r="S4121" s="35">
        <v>1.660454839645591E-2</v>
      </c>
      <c r="T4121" t="s">
        <v>4388</v>
      </c>
      <c r="U4121" t="s">
        <v>4388</v>
      </c>
      <c r="V4121" s="5" t="s">
        <v>4387</v>
      </c>
      <c r="W4121" s="5">
        <v>0</v>
      </c>
      <c r="X4121" s="4">
        <v>-2.203042038849308E-4</v>
      </c>
      <c r="Y4121" s="6">
        <v>-14</v>
      </c>
      <c r="Z4121" s="4">
        <v>5.3573922189930137E-4</v>
      </c>
      <c r="AA4121" s="5">
        <v>1170</v>
      </c>
      <c r="AC4121" s="16" t="str">
        <f t="shared" si="384"/>
        <v/>
      </c>
      <c r="AD4121" s="16" t="str">
        <f t="shared" si="385"/>
        <v/>
      </c>
      <c r="AE4121" s="16" t="str">
        <f t="shared" si="386"/>
        <v/>
      </c>
      <c r="AF4121" s="16" t="str">
        <f t="shared" si="387"/>
        <v/>
      </c>
      <c r="AG4121" s="16" t="str">
        <f t="shared" si="388"/>
        <v/>
      </c>
      <c r="AH4121" s="16">
        <f t="shared" si="389"/>
        <v>1.6384244192570979E-2</v>
      </c>
      <c r="AI4121" s="17" t="str">
        <f>IF('Peer Comparison Tool'!$D$11="NR","",IF($C4121='Peer Comparison Tool'!$D$9,COUNT('ALLL &lt;50B Database'!$AI$1:AI4120)+1,""))</f>
        <v/>
      </c>
    </row>
    <row r="4122" spans="1:35" x14ac:dyDescent="0.25">
      <c r="A4122" t="s">
        <v>2794</v>
      </c>
      <c r="B4122">
        <v>563457</v>
      </c>
      <c r="C4122" s="5" t="s">
        <v>2711</v>
      </c>
      <c r="D4122" s="5" t="s">
        <v>4390</v>
      </c>
      <c r="E4122" s="5" t="s">
        <v>4388</v>
      </c>
      <c r="F4122" s="2">
        <v>234</v>
      </c>
      <c r="G4122" s="2">
        <v>75222</v>
      </c>
      <c r="H4122" s="2">
        <v>26592</v>
      </c>
      <c r="I4122" s="2">
        <v>490</v>
      </c>
      <c r="J4122" s="2">
        <v>26102</v>
      </c>
      <c r="K4122" s="33">
        <v>8.9648302812045059E-3</v>
      </c>
      <c r="L4122" s="2">
        <v>256</v>
      </c>
      <c r="M4122" s="2">
        <v>71334</v>
      </c>
      <c r="N4122" s="2">
        <v>25865</v>
      </c>
      <c r="O4122" s="33">
        <v>9.8975449449062447E-3</v>
      </c>
      <c r="P4122" s="2">
        <v>233</v>
      </c>
      <c r="Q4122" s="2">
        <v>71660</v>
      </c>
      <c r="R4122" s="2">
        <v>25606</v>
      </c>
      <c r="S4122" s="35">
        <v>9.0994298211356708E-3</v>
      </c>
      <c r="T4122" t="s">
        <v>4388</v>
      </c>
      <c r="U4122" t="s">
        <v>4388</v>
      </c>
      <c r="V4122" s="5" t="s">
        <v>4390</v>
      </c>
      <c r="W4122" s="5">
        <v>0</v>
      </c>
      <c r="X4122" s="4">
        <v>-1.3459953993116489E-4</v>
      </c>
      <c r="Y4122" s="6">
        <v>1</v>
      </c>
      <c r="Z4122" s="4">
        <v>-7.9811512377057393E-4</v>
      </c>
      <c r="AA4122" s="5">
        <v>4087</v>
      </c>
      <c r="AC4122" s="16" t="str">
        <f t="shared" si="384"/>
        <v/>
      </c>
      <c r="AD4122" s="16" t="str">
        <f t="shared" si="385"/>
        <v/>
      </c>
      <c r="AE4122" s="16" t="str">
        <f t="shared" si="386"/>
        <v/>
      </c>
      <c r="AF4122" s="16" t="str">
        <f t="shared" si="387"/>
        <v/>
      </c>
      <c r="AG4122" s="16" t="str">
        <f t="shared" si="388"/>
        <v/>
      </c>
      <c r="AH4122" s="16">
        <f t="shared" si="389"/>
        <v>8.9648302812045059E-3</v>
      </c>
      <c r="AI4122" s="17" t="str">
        <f>IF('Peer Comparison Tool'!$D$11="NR","",IF($C4122='Peer Comparison Tool'!$D$9,COUNT('ALLL &lt;50B Database'!$AI$1:AI4121)+1,""))</f>
        <v/>
      </c>
    </row>
    <row r="4123" spans="1:35" x14ac:dyDescent="0.25">
      <c r="A4123" t="s">
        <v>4356</v>
      </c>
      <c r="B4123">
        <v>719030</v>
      </c>
      <c r="C4123" s="5" t="s">
        <v>4315</v>
      </c>
      <c r="D4123" s="5" t="s">
        <v>4390</v>
      </c>
      <c r="E4123" s="5" t="s">
        <v>4388</v>
      </c>
      <c r="F4123" s="2">
        <v>541</v>
      </c>
      <c r="G4123" s="2">
        <v>75037</v>
      </c>
      <c r="H4123" s="2">
        <v>44073</v>
      </c>
      <c r="I4123" s="2">
        <v>0</v>
      </c>
      <c r="J4123" s="2">
        <v>44073</v>
      </c>
      <c r="K4123" s="33">
        <v>1.227508905679214E-2</v>
      </c>
      <c r="L4123" s="2">
        <v>523</v>
      </c>
      <c r="M4123" s="2">
        <v>68182</v>
      </c>
      <c r="N4123" s="2">
        <v>45228</v>
      </c>
      <c r="O4123" s="33">
        <v>1.1563633147607676E-2</v>
      </c>
      <c r="P4123" s="2">
        <v>534</v>
      </c>
      <c r="Q4123" s="2">
        <v>70190</v>
      </c>
      <c r="R4123" s="2">
        <v>44530</v>
      </c>
      <c r="S4123" s="35">
        <v>1.1991915562542107E-2</v>
      </c>
      <c r="T4123" t="s">
        <v>4388</v>
      </c>
      <c r="U4123" t="s">
        <v>4388</v>
      </c>
      <c r="V4123" s="5" t="s">
        <v>4390</v>
      </c>
      <c r="W4123" s="5">
        <v>0</v>
      </c>
      <c r="X4123" s="4">
        <v>2.8317349425003267E-4</v>
      </c>
      <c r="Y4123" s="6">
        <v>7</v>
      </c>
      <c r="Z4123" s="4">
        <v>4.2828241493443088E-4</v>
      </c>
      <c r="AA4123" s="5">
        <v>2791</v>
      </c>
      <c r="AC4123" s="16" t="str">
        <f t="shared" si="384"/>
        <v/>
      </c>
      <c r="AD4123" s="16" t="str">
        <f t="shared" si="385"/>
        <v/>
      </c>
      <c r="AE4123" s="16" t="str">
        <f t="shared" si="386"/>
        <v/>
      </c>
      <c r="AF4123" s="16" t="str">
        <f t="shared" si="387"/>
        <v/>
      </c>
      <c r="AG4123" s="16" t="str">
        <f t="shared" si="388"/>
        <v/>
      </c>
      <c r="AH4123" s="16">
        <f t="shared" si="389"/>
        <v>1.227508905679214E-2</v>
      </c>
      <c r="AI4123" s="17" t="str">
        <f>IF('Peer Comparison Tool'!$D$11="NR","",IF($C4123='Peer Comparison Tool'!$D$9,COUNT('ALLL &lt;50B Database'!$AI$1:AI4122)+1,""))</f>
        <v/>
      </c>
    </row>
    <row r="4124" spans="1:35" x14ac:dyDescent="0.25">
      <c r="A4124" t="s">
        <v>2228</v>
      </c>
      <c r="B4124">
        <v>309851</v>
      </c>
      <c r="C4124" s="5" t="s">
        <v>2041</v>
      </c>
      <c r="D4124" s="5" t="s">
        <v>4390</v>
      </c>
      <c r="E4124" s="5" t="s">
        <v>4388</v>
      </c>
      <c r="F4124" s="2">
        <v>251</v>
      </c>
      <c r="G4124" s="2">
        <v>74900</v>
      </c>
      <c r="H4124" s="2">
        <v>33593</v>
      </c>
      <c r="I4124" s="2">
        <v>2090</v>
      </c>
      <c r="J4124" s="2">
        <v>31503</v>
      </c>
      <c r="K4124" s="33">
        <v>7.9674951591911878E-3</v>
      </c>
      <c r="L4124" s="2">
        <v>250</v>
      </c>
      <c r="M4124" s="2">
        <v>69645</v>
      </c>
      <c r="N4124" s="2">
        <v>32752</v>
      </c>
      <c r="O4124" s="33">
        <v>7.6331216414264776E-3</v>
      </c>
      <c r="P4124" s="2">
        <v>250</v>
      </c>
      <c r="Q4124" s="2">
        <v>67625</v>
      </c>
      <c r="R4124" s="2">
        <v>32209</v>
      </c>
      <c r="S4124" s="35">
        <v>7.7618057064795555E-3</v>
      </c>
      <c r="T4124" t="s">
        <v>4388</v>
      </c>
      <c r="U4124" t="s">
        <v>4388</v>
      </c>
      <c r="V4124" s="5" t="s">
        <v>4390</v>
      </c>
      <c r="W4124" s="5">
        <v>0</v>
      </c>
      <c r="X4124" s="4">
        <v>2.0568945271163229E-4</v>
      </c>
      <c r="Y4124" s="6">
        <v>1</v>
      </c>
      <c r="Z4124" s="4">
        <v>1.2868406505307795E-4</v>
      </c>
      <c r="AA4124" s="5">
        <v>4314</v>
      </c>
      <c r="AC4124" s="16" t="str">
        <f t="shared" si="384"/>
        <v/>
      </c>
      <c r="AD4124" s="16" t="str">
        <f t="shared" si="385"/>
        <v/>
      </c>
      <c r="AE4124" s="16" t="str">
        <f t="shared" si="386"/>
        <v/>
      </c>
      <c r="AF4124" s="16" t="str">
        <f t="shared" si="387"/>
        <v/>
      </c>
      <c r="AG4124" s="16" t="str">
        <f t="shared" si="388"/>
        <v/>
      </c>
      <c r="AH4124" s="16">
        <f t="shared" si="389"/>
        <v>7.9674951591911878E-3</v>
      </c>
      <c r="AI4124" s="17" t="str">
        <f>IF('Peer Comparison Tool'!$D$11="NR","",IF($C4124='Peer Comparison Tool'!$D$9,COUNT('ALLL &lt;50B Database'!$AI$1:AI4123)+1,""))</f>
        <v/>
      </c>
    </row>
    <row r="4125" spans="1:35" x14ac:dyDescent="0.25">
      <c r="A4125" t="s">
        <v>3997</v>
      </c>
      <c r="B4125">
        <v>578862</v>
      </c>
      <c r="C4125" s="5" t="s">
        <v>3704</v>
      </c>
      <c r="D4125" s="5" t="s">
        <v>4387</v>
      </c>
      <c r="E4125" s="5" t="s">
        <v>4388</v>
      </c>
      <c r="F4125" s="2">
        <v>347</v>
      </c>
      <c r="G4125" s="2">
        <v>74886</v>
      </c>
      <c r="H4125" s="2">
        <v>27165</v>
      </c>
      <c r="I4125" s="2">
        <v>7603</v>
      </c>
      <c r="J4125" s="2">
        <v>19562</v>
      </c>
      <c r="K4125" s="33">
        <v>1.7738472548819138E-2</v>
      </c>
      <c r="L4125" s="2">
        <v>287</v>
      </c>
      <c r="M4125" s="2">
        <v>67678</v>
      </c>
      <c r="N4125" s="2">
        <v>19040</v>
      </c>
      <c r="O4125" s="33">
        <v>1.5073529411764706E-2</v>
      </c>
      <c r="P4125" s="2">
        <v>307</v>
      </c>
      <c r="Q4125" s="2">
        <v>69177</v>
      </c>
      <c r="R4125" s="2">
        <v>19148</v>
      </c>
      <c r="S4125" s="35">
        <v>1.6033006058073951E-2</v>
      </c>
      <c r="T4125" t="s">
        <v>4388</v>
      </c>
      <c r="U4125" t="s">
        <v>4388</v>
      </c>
      <c r="V4125" s="5" t="s">
        <v>4387</v>
      </c>
      <c r="W4125" s="5">
        <v>0</v>
      </c>
      <c r="X4125" s="4">
        <v>1.7054664907451868E-3</v>
      </c>
      <c r="Y4125" s="6">
        <v>40</v>
      </c>
      <c r="Z4125" s="4">
        <v>9.5947664630924474E-4</v>
      </c>
      <c r="AA4125" s="5">
        <v>896</v>
      </c>
      <c r="AC4125" s="16" t="str">
        <f t="shared" si="384"/>
        <v/>
      </c>
      <c r="AD4125" s="16" t="str">
        <f t="shared" si="385"/>
        <v/>
      </c>
      <c r="AE4125" s="16" t="str">
        <f t="shared" si="386"/>
        <v/>
      </c>
      <c r="AF4125" s="16" t="str">
        <f t="shared" si="387"/>
        <v/>
      </c>
      <c r="AG4125" s="16" t="str">
        <f t="shared" si="388"/>
        <v/>
      </c>
      <c r="AH4125" s="16">
        <f t="shared" si="389"/>
        <v>1.7738472548819138E-2</v>
      </c>
      <c r="AI4125" s="17" t="str">
        <f>IF('Peer Comparison Tool'!$D$11="NR","",IF($C4125='Peer Comparison Tool'!$D$9,COUNT('ALLL &lt;50B Database'!$AI$1:AI4124)+1,""))</f>
        <v/>
      </c>
    </row>
    <row r="4126" spans="1:35" x14ac:dyDescent="0.25">
      <c r="A4126" t="s">
        <v>3182</v>
      </c>
      <c r="B4126">
        <v>560214</v>
      </c>
      <c r="C4126" s="5" t="s">
        <v>3064</v>
      </c>
      <c r="D4126" s="5" t="s">
        <v>4390</v>
      </c>
      <c r="E4126" s="5">
        <v>0</v>
      </c>
      <c r="F4126" s="2">
        <v>224</v>
      </c>
      <c r="G4126" s="2">
        <v>74854</v>
      </c>
      <c r="H4126" s="2">
        <v>32852</v>
      </c>
      <c r="I4126" s="2">
        <v>671</v>
      </c>
      <c r="J4126" s="2">
        <v>32181</v>
      </c>
      <c r="K4126" s="33">
        <v>6.9606289425437366E-3</v>
      </c>
      <c r="L4126" s="2">
        <v>213</v>
      </c>
      <c r="M4126" s="2">
        <v>67560</v>
      </c>
      <c r="N4126" s="2">
        <v>32727</v>
      </c>
      <c r="O4126" s="33">
        <v>6.5083875698964157E-3</v>
      </c>
      <c r="P4126" s="2">
        <v>214</v>
      </c>
      <c r="Q4126" s="2">
        <v>72872</v>
      </c>
      <c r="R4126" s="2">
        <v>32188</v>
      </c>
      <c r="S4126" s="35">
        <v>6.648440412576115E-3</v>
      </c>
      <c r="T4126" t="s">
        <v>4388</v>
      </c>
      <c r="U4126" t="s">
        <v>4388</v>
      </c>
      <c r="V4126" s="5" t="s">
        <v>4390</v>
      </c>
      <c r="W4126" s="5">
        <v>0</v>
      </c>
      <c r="X4126" s="4">
        <v>3.1218852996762157E-4</v>
      </c>
      <c r="Y4126" s="6">
        <v>10</v>
      </c>
      <c r="Z4126" s="4">
        <v>1.4005284267969934E-4</v>
      </c>
      <c r="AA4126" s="5">
        <v>4459</v>
      </c>
      <c r="AC4126" s="16" t="str">
        <f t="shared" si="384"/>
        <v/>
      </c>
      <c r="AD4126" s="16" t="str">
        <f t="shared" si="385"/>
        <v/>
      </c>
      <c r="AE4126" s="16" t="str">
        <f t="shared" si="386"/>
        <v/>
      </c>
      <c r="AF4126" s="16" t="str">
        <f t="shared" si="387"/>
        <v/>
      </c>
      <c r="AG4126" s="16" t="str">
        <f t="shared" si="388"/>
        <v/>
      </c>
      <c r="AH4126" s="16">
        <f t="shared" si="389"/>
        <v>6.9606289425437366E-3</v>
      </c>
      <c r="AI4126" s="17" t="str">
        <f>IF('Peer Comparison Tool'!$D$11="NR","",IF($C4126='Peer Comparison Tool'!$D$9,COUNT('ALLL &lt;50B Database'!$AI$1:AI4125)+1,""))</f>
        <v/>
      </c>
    </row>
    <row r="4127" spans="1:35" x14ac:dyDescent="0.25">
      <c r="A4127" t="s">
        <v>2793</v>
      </c>
      <c r="B4127">
        <v>111157</v>
      </c>
      <c r="C4127" s="5" t="s">
        <v>2711</v>
      </c>
      <c r="D4127" s="5" t="s">
        <v>4387</v>
      </c>
      <c r="E4127" s="5" t="s">
        <v>4388</v>
      </c>
      <c r="F4127" s="2">
        <v>463</v>
      </c>
      <c r="G4127" s="2">
        <v>74675</v>
      </c>
      <c r="H4127" s="2">
        <v>61107</v>
      </c>
      <c r="I4127" s="2">
        <v>2460</v>
      </c>
      <c r="J4127" s="2">
        <v>58647</v>
      </c>
      <c r="K4127" s="33">
        <v>7.8946919706037819E-3</v>
      </c>
      <c r="L4127" s="2">
        <v>525</v>
      </c>
      <c r="M4127" s="2">
        <v>76016</v>
      </c>
      <c r="N4127" s="2">
        <v>62374</v>
      </c>
      <c r="O4127" s="33">
        <v>8.4169686087151689E-3</v>
      </c>
      <c r="P4127" s="2">
        <v>525</v>
      </c>
      <c r="Q4127" s="2">
        <v>76777</v>
      </c>
      <c r="R4127" s="2">
        <v>65222</v>
      </c>
      <c r="S4127" s="35">
        <v>8.0494311735304046E-3</v>
      </c>
      <c r="T4127" t="s">
        <v>4388</v>
      </c>
      <c r="U4127" t="s">
        <v>4388</v>
      </c>
      <c r="V4127" s="5" t="s">
        <v>4387</v>
      </c>
      <c r="W4127" s="5">
        <v>0</v>
      </c>
      <c r="X4127" s="4">
        <v>-1.5473920292662265E-4</v>
      </c>
      <c r="Y4127" s="6">
        <v>-62</v>
      </c>
      <c r="Z4127" s="4">
        <v>-3.6753743518476434E-4</v>
      </c>
      <c r="AA4127" s="5">
        <v>4329</v>
      </c>
      <c r="AC4127" s="16" t="str">
        <f t="shared" si="384"/>
        <v/>
      </c>
      <c r="AD4127" s="16" t="str">
        <f t="shared" si="385"/>
        <v/>
      </c>
      <c r="AE4127" s="16" t="str">
        <f t="shared" si="386"/>
        <v/>
      </c>
      <c r="AF4127" s="16" t="str">
        <f t="shared" si="387"/>
        <v/>
      </c>
      <c r="AG4127" s="16" t="str">
        <f t="shared" si="388"/>
        <v/>
      </c>
      <c r="AH4127" s="16">
        <f t="shared" si="389"/>
        <v>7.8946919706037819E-3</v>
      </c>
      <c r="AI4127" s="17" t="str">
        <f>IF('Peer Comparison Tool'!$D$11="NR","",IF($C4127='Peer Comparison Tool'!$D$9,COUNT('ALLL &lt;50B Database'!$AI$1:AI4126)+1,""))</f>
        <v/>
      </c>
    </row>
    <row r="4128" spans="1:35" x14ac:dyDescent="0.25">
      <c r="A4128" t="s">
        <v>2564</v>
      </c>
      <c r="B4128">
        <v>897330</v>
      </c>
      <c r="C4128" s="5" t="s">
        <v>2519</v>
      </c>
      <c r="D4128" s="5" t="s">
        <v>4390</v>
      </c>
      <c r="E4128" s="5" t="s">
        <v>4388</v>
      </c>
      <c r="F4128" s="2">
        <v>106</v>
      </c>
      <c r="G4128" s="2">
        <v>74640</v>
      </c>
      <c r="H4128" s="2">
        <v>48583</v>
      </c>
      <c r="I4128" s="2">
        <v>0</v>
      </c>
      <c r="J4128" s="2">
        <v>48583</v>
      </c>
      <c r="K4128" s="33">
        <v>2.1818331515139041E-3</v>
      </c>
      <c r="L4128" s="2">
        <v>118</v>
      </c>
      <c r="M4128" s="2">
        <v>67527</v>
      </c>
      <c r="N4128" s="2">
        <v>52016</v>
      </c>
      <c r="O4128" s="33">
        <v>2.2685327591510304E-3</v>
      </c>
      <c r="P4128" s="2">
        <v>114</v>
      </c>
      <c r="Q4128" s="2">
        <v>69958</v>
      </c>
      <c r="R4128" s="2">
        <v>50442</v>
      </c>
      <c r="S4128" s="35">
        <v>2.2600214107291543E-3</v>
      </c>
      <c r="T4128" t="s">
        <v>4388</v>
      </c>
      <c r="U4128" t="s">
        <v>4388</v>
      </c>
      <c r="V4128" s="5" t="s">
        <v>4390</v>
      </c>
      <c r="W4128" s="5">
        <v>0</v>
      </c>
      <c r="X4128" s="4">
        <v>-7.8188259215250262E-5</v>
      </c>
      <c r="Y4128" s="6">
        <v>-8</v>
      </c>
      <c r="Z4128" s="4">
        <v>-8.511348421876095E-6</v>
      </c>
      <c r="AA4128" s="5">
        <v>4768</v>
      </c>
      <c r="AC4128" s="16" t="str">
        <f t="shared" si="384"/>
        <v/>
      </c>
      <c r="AD4128" s="16" t="str">
        <f t="shared" si="385"/>
        <v/>
      </c>
      <c r="AE4128" s="16" t="str">
        <f t="shared" si="386"/>
        <v/>
      </c>
      <c r="AF4128" s="16" t="str">
        <f t="shared" si="387"/>
        <v/>
      </c>
      <c r="AG4128" s="16" t="str">
        <f t="shared" si="388"/>
        <v/>
      </c>
      <c r="AH4128" s="16">
        <f t="shared" si="389"/>
        <v>2.1818331515139041E-3</v>
      </c>
      <c r="AI4128" s="17" t="str">
        <f>IF('Peer Comparison Tool'!$D$11="NR","",IF($C4128='Peer Comparison Tool'!$D$9,COUNT('ALLL &lt;50B Database'!$AI$1:AI4127)+1,""))</f>
        <v/>
      </c>
    </row>
    <row r="4129" spans="1:35" x14ac:dyDescent="0.25">
      <c r="A4129" t="s">
        <v>3699</v>
      </c>
      <c r="B4129">
        <v>423636</v>
      </c>
      <c r="C4129" s="5" t="s">
        <v>3603</v>
      </c>
      <c r="D4129" s="5" t="s">
        <v>4390</v>
      </c>
      <c r="E4129" s="5" t="s">
        <v>4388</v>
      </c>
      <c r="F4129" s="2">
        <v>588</v>
      </c>
      <c r="G4129" s="2">
        <v>74639</v>
      </c>
      <c r="H4129" s="2">
        <v>57152</v>
      </c>
      <c r="I4129" s="2">
        <v>10235</v>
      </c>
      <c r="J4129" s="2">
        <v>46917</v>
      </c>
      <c r="K4129" s="33">
        <v>1.2532770637508793E-2</v>
      </c>
      <c r="L4129" s="2">
        <v>563</v>
      </c>
      <c r="M4129" s="2">
        <v>66811</v>
      </c>
      <c r="N4129" s="2">
        <v>46028</v>
      </c>
      <c r="O4129" s="33">
        <v>1.2231685061267055E-2</v>
      </c>
      <c r="P4129" s="2">
        <v>579</v>
      </c>
      <c r="Q4129" s="2">
        <v>66411</v>
      </c>
      <c r="R4129" s="2">
        <v>47492</v>
      </c>
      <c r="S4129" s="35">
        <v>1.2191526994020046E-2</v>
      </c>
      <c r="T4129" t="s">
        <v>4388</v>
      </c>
      <c r="U4129" t="s">
        <v>4388</v>
      </c>
      <c r="V4129" s="5" t="s">
        <v>4390</v>
      </c>
      <c r="W4129" s="5">
        <v>0</v>
      </c>
      <c r="X4129" s="4">
        <v>3.4124364348874642E-4</v>
      </c>
      <c r="Y4129" s="6">
        <v>9</v>
      </c>
      <c r="Z4129" s="4">
        <v>-4.0158067247008516E-5</v>
      </c>
      <c r="AA4129" s="5">
        <v>2679</v>
      </c>
      <c r="AC4129" s="16" t="str">
        <f t="shared" si="384"/>
        <v/>
      </c>
      <c r="AD4129" s="16" t="str">
        <f t="shared" si="385"/>
        <v/>
      </c>
      <c r="AE4129" s="16" t="str">
        <f t="shared" si="386"/>
        <v/>
      </c>
      <c r="AF4129" s="16" t="str">
        <f t="shared" si="387"/>
        <v/>
      </c>
      <c r="AG4129" s="16" t="str">
        <f t="shared" si="388"/>
        <v/>
      </c>
      <c r="AH4129" s="16">
        <f t="shared" si="389"/>
        <v>1.2532770637508793E-2</v>
      </c>
      <c r="AI4129" s="17" t="str">
        <f>IF('Peer Comparison Tool'!$D$11="NR","",IF($C4129='Peer Comparison Tool'!$D$9,COUNT('ALLL &lt;50B Database'!$AI$1:AI4128)+1,""))</f>
        <v/>
      </c>
    </row>
    <row r="4130" spans="1:35" x14ac:dyDescent="0.25">
      <c r="A4130" t="s">
        <v>1232</v>
      </c>
      <c r="B4130">
        <v>822631</v>
      </c>
      <c r="C4130" s="5" t="s">
        <v>926</v>
      </c>
      <c r="D4130" s="5" t="s">
        <v>4390</v>
      </c>
      <c r="E4130" s="5" t="s">
        <v>4388</v>
      </c>
      <c r="F4130" s="2">
        <v>293</v>
      </c>
      <c r="G4130" s="2">
        <v>74613</v>
      </c>
      <c r="H4130" s="2">
        <v>46352</v>
      </c>
      <c r="I4130" s="2">
        <v>1110</v>
      </c>
      <c r="J4130" s="2">
        <v>45242</v>
      </c>
      <c r="K4130" s="33">
        <v>6.4762830997745456E-3</v>
      </c>
      <c r="L4130" s="2">
        <v>293</v>
      </c>
      <c r="M4130" s="2">
        <v>64917</v>
      </c>
      <c r="N4130" s="2">
        <v>45699</v>
      </c>
      <c r="O4130" s="33">
        <v>6.4115188516160092E-3</v>
      </c>
      <c r="P4130" s="2">
        <v>293</v>
      </c>
      <c r="Q4130" s="2">
        <v>67042</v>
      </c>
      <c r="R4130" s="2">
        <v>45480</v>
      </c>
      <c r="S4130" s="35">
        <v>6.4423922603342124E-3</v>
      </c>
      <c r="T4130" t="s">
        <v>4388</v>
      </c>
      <c r="U4130" t="s">
        <v>4388</v>
      </c>
      <c r="V4130" s="5" t="s">
        <v>4390</v>
      </c>
      <c r="W4130" s="5">
        <v>0</v>
      </c>
      <c r="X4130" s="4">
        <v>3.3890839440333179E-5</v>
      </c>
      <c r="Y4130" s="6">
        <v>0</v>
      </c>
      <c r="Z4130" s="4">
        <v>3.0873408718203217E-5</v>
      </c>
      <c r="AA4130" s="5">
        <v>4532</v>
      </c>
      <c r="AC4130" s="16" t="str">
        <f t="shared" si="384"/>
        <v/>
      </c>
      <c r="AD4130" s="16" t="str">
        <f t="shared" si="385"/>
        <v/>
      </c>
      <c r="AE4130" s="16" t="str">
        <f t="shared" si="386"/>
        <v/>
      </c>
      <c r="AF4130" s="16" t="str">
        <f t="shared" si="387"/>
        <v/>
      </c>
      <c r="AG4130" s="16" t="str">
        <f t="shared" si="388"/>
        <v/>
      </c>
      <c r="AH4130" s="16">
        <f t="shared" si="389"/>
        <v>6.4762830997745456E-3</v>
      </c>
      <c r="AI4130" s="17" t="str">
        <f>IF('Peer Comparison Tool'!$D$11="NR","",IF($C4130='Peer Comparison Tool'!$D$9,COUNT('ALLL &lt;50B Database'!$AI$1:AI4129)+1,""))</f>
        <v/>
      </c>
    </row>
    <row r="4131" spans="1:35" x14ac:dyDescent="0.25">
      <c r="A4131" t="s">
        <v>2491</v>
      </c>
      <c r="B4131">
        <v>809379</v>
      </c>
      <c r="C4131" s="5" t="s">
        <v>2299</v>
      </c>
      <c r="D4131" s="5" t="s">
        <v>4390</v>
      </c>
      <c r="E4131" s="5" t="s">
        <v>4388</v>
      </c>
      <c r="F4131" s="2">
        <v>609</v>
      </c>
      <c r="G4131" s="2">
        <v>74580</v>
      </c>
      <c r="H4131" s="2">
        <v>27306</v>
      </c>
      <c r="I4131" s="2">
        <v>1515</v>
      </c>
      <c r="J4131" s="2">
        <v>25791</v>
      </c>
      <c r="K4131" s="33">
        <v>2.3612888216819821E-2</v>
      </c>
      <c r="L4131" s="2">
        <v>623</v>
      </c>
      <c r="M4131" s="2">
        <v>70557</v>
      </c>
      <c r="N4131" s="2">
        <v>26717</v>
      </c>
      <c r="O4131" s="33">
        <v>2.3318486357001161E-2</v>
      </c>
      <c r="P4131" s="2">
        <v>630</v>
      </c>
      <c r="Q4131" s="2">
        <v>69689</v>
      </c>
      <c r="R4131" s="2">
        <v>26643</v>
      </c>
      <c r="S4131" s="35">
        <v>2.3645985812408513E-2</v>
      </c>
      <c r="T4131" t="s">
        <v>4388</v>
      </c>
      <c r="U4131" t="s">
        <v>4388</v>
      </c>
      <c r="V4131" s="5" t="s">
        <v>4390</v>
      </c>
      <c r="W4131" s="5">
        <v>0</v>
      </c>
      <c r="X4131" s="4">
        <v>-3.3097595588692241E-5</v>
      </c>
      <c r="Y4131" s="6">
        <v>-21</v>
      </c>
      <c r="Z4131" s="4">
        <v>3.2749945540735265E-4</v>
      </c>
      <c r="AA4131" s="5">
        <v>309</v>
      </c>
      <c r="AC4131" s="16" t="str">
        <f t="shared" si="384"/>
        <v/>
      </c>
      <c r="AD4131" s="16" t="str">
        <f t="shared" si="385"/>
        <v/>
      </c>
      <c r="AE4131" s="16" t="str">
        <f t="shared" si="386"/>
        <v/>
      </c>
      <c r="AF4131" s="16" t="str">
        <f t="shared" si="387"/>
        <v/>
      </c>
      <c r="AG4131" s="16" t="str">
        <f t="shared" si="388"/>
        <v/>
      </c>
      <c r="AH4131" s="16">
        <f t="shared" si="389"/>
        <v>2.3612888216819821E-2</v>
      </c>
      <c r="AI4131" s="17" t="str">
        <f>IF('Peer Comparison Tool'!$D$11="NR","",IF($C4131='Peer Comparison Tool'!$D$9,COUNT('ALLL &lt;50B Database'!$AI$1:AI4130)+1,""))</f>
        <v/>
      </c>
    </row>
    <row r="4132" spans="1:35" x14ac:dyDescent="0.25">
      <c r="A4132" t="s">
        <v>2220</v>
      </c>
      <c r="B4132">
        <v>803256</v>
      </c>
      <c r="C4132" s="5" t="s">
        <v>2041</v>
      </c>
      <c r="D4132" s="5" t="s">
        <v>4390</v>
      </c>
      <c r="E4132" s="5" t="s">
        <v>4388</v>
      </c>
      <c r="F4132" s="2">
        <v>616</v>
      </c>
      <c r="G4132" s="2">
        <v>74575</v>
      </c>
      <c r="H4132" s="2">
        <v>47395</v>
      </c>
      <c r="I4132" s="2">
        <v>1137</v>
      </c>
      <c r="J4132" s="2">
        <v>46258</v>
      </c>
      <c r="K4132" s="33">
        <v>1.3316615504345194E-2</v>
      </c>
      <c r="L4132" s="2">
        <v>589</v>
      </c>
      <c r="M4132" s="2">
        <v>74403</v>
      </c>
      <c r="N4132" s="2">
        <v>48097</v>
      </c>
      <c r="O4132" s="33">
        <v>1.2246086034472005E-2</v>
      </c>
      <c r="P4132" s="2">
        <v>603</v>
      </c>
      <c r="Q4132" s="2">
        <v>72436</v>
      </c>
      <c r="R4132" s="2">
        <v>45133</v>
      </c>
      <c r="S4132" s="35">
        <v>1.3360512263753795E-2</v>
      </c>
      <c r="T4132" t="s">
        <v>4388</v>
      </c>
      <c r="U4132" t="s">
        <v>4388</v>
      </c>
      <c r="V4132" s="5" t="s">
        <v>4390</v>
      </c>
      <c r="W4132" s="5">
        <v>0</v>
      </c>
      <c r="X4132" s="4">
        <v>-4.3896759408600106E-5</v>
      </c>
      <c r="Y4132" s="6">
        <v>13</v>
      </c>
      <c r="Z4132" s="4">
        <v>1.1144262292817897E-3</v>
      </c>
      <c r="AA4132" s="5">
        <v>2261</v>
      </c>
      <c r="AC4132" s="16" t="str">
        <f t="shared" si="384"/>
        <v/>
      </c>
      <c r="AD4132" s="16" t="str">
        <f t="shared" si="385"/>
        <v/>
      </c>
      <c r="AE4132" s="16" t="str">
        <f t="shared" si="386"/>
        <v/>
      </c>
      <c r="AF4132" s="16" t="str">
        <f t="shared" si="387"/>
        <v/>
      </c>
      <c r="AG4132" s="16" t="str">
        <f t="shared" si="388"/>
        <v/>
      </c>
      <c r="AH4132" s="16">
        <f t="shared" si="389"/>
        <v>1.3316615504345194E-2</v>
      </c>
      <c r="AI4132" s="17" t="str">
        <f>IF('Peer Comparison Tool'!$D$11="NR","",IF($C4132='Peer Comparison Tool'!$D$9,COUNT('ALLL &lt;50B Database'!$AI$1:AI4131)+1,""))</f>
        <v/>
      </c>
    </row>
    <row r="4133" spans="1:35" x14ac:dyDescent="0.25">
      <c r="A4133" t="s">
        <v>2237</v>
      </c>
      <c r="B4133">
        <v>116358</v>
      </c>
      <c r="C4133" s="5" t="s">
        <v>2041</v>
      </c>
      <c r="D4133" s="5" t="s">
        <v>4390</v>
      </c>
      <c r="E4133" s="5" t="s">
        <v>4388</v>
      </c>
      <c r="F4133" s="2">
        <v>343</v>
      </c>
      <c r="G4133" s="2">
        <v>74524</v>
      </c>
      <c r="H4133" s="2">
        <v>40158</v>
      </c>
      <c r="I4133" s="2">
        <v>2349</v>
      </c>
      <c r="J4133" s="2">
        <v>37809</v>
      </c>
      <c r="K4133" s="33">
        <v>9.0719140945277575E-3</v>
      </c>
      <c r="L4133" s="2">
        <v>333</v>
      </c>
      <c r="M4133" s="2">
        <v>64452</v>
      </c>
      <c r="N4133" s="2">
        <v>37517</v>
      </c>
      <c r="O4133" s="33">
        <v>8.8759762241117368E-3</v>
      </c>
      <c r="P4133" s="2">
        <v>339</v>
      </c>
      <c r="Q4133" s="2">
        <v>63029</v>
      </c>
      <c r="R4133" s="2">
        <v>38344</v>
      </c>
      <c r="S4133" s="35">
        <v>8.8410181514708957E-3</v>
      </c>
      <c r="T4133" t="s">
        <v>4388</v>
      </c>
      <c r="U4133" t="s">
        <v>4388</v>
      </c>
      <c r="V4133" s="5" t="s">
        <v>4390</v>
      </c>
      <c r="W4133" s="5">
        <v>0</v>
      </c>
      <c r="X4133" s="4">
        <v>2.3089594305686183E-4</v>
      </c>
      <c r="Y4133" s="6">
        <v>4</v>
      </c>
      <c r="Z4133" s="4">
        <v>-3.4958072640841123E-5</v>
      </c>
      <c r="AA4133" s="5">
        <v>4064</v>
      </c>
      <c r="AC4133" s="16" t="str">
        <f t="shared" si="384"/>
        <v/>
      </c>
      <c r="AD4133" s="16" t="str">
        <f t="shared" si="385"/>
        <v/>
      </c>
      <c r="AE4133" s="16" t="str">
        <f t="shared" si="386"/>
        <v/>
      </c>
      <c r="AF4133" s="16" t="str">
        <f t="shared" si="387"/>
        <v/>
      </c>
      <c r="AG4133" s="16" t="str">
        <f t="shared" si="388"/>
        <v/>
      </c>
      <c r="AH4133" s="16">
        <f t="shared" si="389"/>
        <v>9.0719140945277575E-3</v>
      </c>
      <c r="AI4133" s="17" t="str">
        <f>IF('Peer Comparison Tool'!$D$11="NR","",IF($C4133='Peer Comparison Tool'!$D$9,COUNT('ALLL &lt;50B Database'!$AI$1:AI4132)+1,""))</f>
        <v/>
      </c>
    </row>
    <row r="4134" spans="1:35" x14ac:dyDescent="0.25">
      <c r="A4134" t="s">
        <v>3991</v>
      </c>
      <c r="B4134">
        <v>644963</v>
      </c>
      <c r="C4134" s="5" t="s">
        <v>3704</v>
      </c>
      <c r="D4134" s="5" t="s">
        <v>4390</v>
      </c>
      <c r="E4134" s="5" t="s">
        <v>4388</v>
      </c>
      <c r="F4134" s="2">
        <v>433</v>
      </c>
      <c r="G4134" s="2">
        <v>74484</v>
      </c>
      <c r="H4134" s="2">
        <v>34494</v>
      </c>
      <c r="I4134" s="2">
        <v>2404</v>
      </c>
      <c r="J4134" s="2">
        <v>32090</v>
      </c>
      <c r="K4134" s="33">
        <v>1.3493300093487067E-2</v>
      </c>
      <c r="L4134" s="2">
        <v>438</v>
      </c>
      <c r="M4134" s="2">
        <v>70384</v>
      </c>
      <c r="N4134" s="2">
        <v>31998</v>
      </c>
      <c r="O4134" s="33">
        <v>1.3688355522220138E-2</v>
      </c>
      <c r="P4134" s="2">
        <v>442</v>
      </c>
      <c r="Q4134" s="2">
        <v>73584</v>
      </c>
      <c r="R4134" s="2">
        <v>26849</v>
      </c>
      <c r="S4134" s="35">
        <v>1.6462438079630527E-2</v>
      </c>
      <c r="T4134" t="s">
        <v>4388</v>
      </c>
      <c r="U4134" t="s">
        <v>4388</v>
      </c>
      <c r="V4134" s="5" t="s">
        <v>4390</v>
      </c>
      <c r="W4134" s="5">
        <v>0</v>
      </c>
      <c r="X4134" s="4">
        <v>-2.9691379861434605E-3</v>
      </c>
      <c r="Y4134" s="6">
        <v>-9</v>
      </c>
      <c r="Z4134" s="4">
        <v>2.7740825574103893E-3</v>
      </c>
      <c r="AA4134" s="5">
        <v>2200</v>
      </c>
      <c r="AC4134" s="16" t="str">
        <f t="shared" si="384"/>
        <v/>
      </c>
      <c r="AD4134" s="16" t="str">
        <f t="shared" si="385"/>
        <v/>
      </c>
      <c r="AE4134" s="16" t="str">
        <f t="shared" si="386"/>
        <v/>
      </c>
      <c r="AF4134" s="16" t="str">
        <f t="shared" si="387"/>
        <v/>
      </c>
      <c r="AG4134" s="16" t="str">
        <f t="shared" si="388"/>
        <v/>
      </c>
      <c r="AH4134" s="16">
        <f t="shared" si="389"/>
        <v>1.3493300093487067E-2</v>
      </c>
      <c r="AI4134" s="17" t="str">
        <f>IF('Peer Comparison Tool'!$D$11="NR","",IF($C4134='Peer Comparison Tool'!$D$9,COUNT('ALLL &lt;50B Database'!$AI$1:AI4133)+1,""))</f>
        <v/>
      </c>
    </row>
    <row r="4135" spans="1:35" x14ac:dyDescent="0.25">
      <c r="A4135" t="s">
        <v>876</v>
      </c>
      <c r="B4135">
        <v>437044</v>
      </c>
      <c r="C4135" s="5" t="s">
        <v>716</v>
      </c>
      <c r="D4135" s="5" t="s">
        <v>4390</v>
      </c>
      <c r="E4135" s="5" t="s">
        <v>4388</v>
      </c>
      <c r="F4135" s="2">
        <v>170</v>
      </c>
      <c r="G4135" s="2">
        <v>74459</v>
      </c>
      <c r="H4135" s="2">
        <v>30454</v>
      </c>
      <c r="I4135" s="2">
        <v>0</v>
      </c>
      <c r="J4135" s="2">
        <v>30454</v>
      </c>
      <c r="K4135" s="33">
        <v>5.5821895317528071E-3</v>
      </c>
      <c r="L4135" s="2">
        <v>170</v>
      </c>
      <c r="M4135" s="2">
        <v>69784</v>
      </c>
      <c r="N4135" s="2">
        <v>30693</v>
      </c>
      <c r="O4135" s="33">
        <v>5.5387221842113834E-3</v>
      </c>
      <c r="P4135" s="2">
        <v>170</v>
      </c>
      <c r="Q4135" s="2">
        <v>71104</v>
      </c>
      <c r="R4135" s="2">
        <v>31883</v>
      </c>
      <c r="S4135" s="35">
        <v>5.3319951071103726E-3</v>
      </c>
      <c r="T4135" t="s">
        <v>4388</v>
      </c>
      <c r="U4135" t="s">
        <v>4388</v>
      </c>
      <c r="V4135" s="5" t="s">
        <v>4390</v>
      </c>
      <c r="W4135" s="5">
        <v>0</v>
      </c>
      <c r="X4135" s="4">
        <v>2.5019442464243452E-4</v>
      </c>
      <c r="Y4135" s="6">
        <v>0</v>
      </c>
      <c r="Z4135" s="4">
        <v>-2.0672707710101077E-4</v>
      </c>
      <c r="AA4135" s="5">
        <v>4620</v>
      </c>
      <c r="AC4135" s="16" t="str">
        <f t="shared" si="384"/>
        <v/>
      </c>
      <c r="AD4135" s="16" t="str">
        <f t="shared" si="385"/>
        <v/>
      </c>
      <c r="AE4135" s="16" t="str">
        <f t="shared" si="386"/>
        <v/>
      </c>
      <c r="AF4135" s="16" t="str">
        <f t="shared" si="387"/>
        <v/>
      </c>
      <c r="AG4135" s="16" t="str">
        <f t="shared" si="388"/>
        <v/>
      </c>
      <c r="AH4135" s="16">
        <f t="shared" si="389"/>
        <v>5.5821895317528071E-3</v>
      </c>
      <c r="AI4135" s="17" t="str">
        <f>IF('Peer Comparison Tool'!$D$11="NR","",IF($C4135='Peer Comparison Tool'!$D$9,COUNT('ALLL &lt;50B Database'!$AI$1:AI4134)+1,""))</f>
        <v/>
      </c>
    </row>
    <row r="4136" spans="1:35" x14ac:dyDescent="0.25">
      <c r="A4136" t="s">
        <v>2597</v>
      </c>
      <c r="B4136">
        <v>625056</v>
      </c>
      <c r="C4136" s="5" t="s">
        <v>2569</v>
      </c>
      <c r="D4136" s="5" t="s">
        <v>4390</v>
      </c>
      <c r="E4136" s="5" t="s">
        <v>4388</v>
      </c>
      <c r="F4136" s="2">
        <v>617</v>
      </c>
      <c r="G4136" s="2">
        <v>74397</v>
      </c>
      <c r="H4136" s="2">
        <v>33230</v>
      </c>
      <c r="I4136" s="2">
        <v>2468</v>
      </c>
      <c r="J4136" s="2">
        <v>30762</v>
      </c>
      <c r="K4136" s="33">
        <v>2.0057213445159611E-2</v>
      </c>
      <c r="L4136" s="2">
        <v>582</v>
      </c>
      <c r="M4136" s="2">
        <v>66737</v>
      </c>
      <c r="N4136" s="2">
        <v>30683</v>
      </c>
      <c r="O4136" s="33">
        <v>1.8968158263533551E-2</v>
      </c>
      <c r="P4136" s="2">
        <v>609</v>
      </c>
      <c r="Q4136" s="2">
        <v>67058</v>
      </c>
      <c r="R4136" s="2">
        <v>30028</v>
      </c>
      <c r="S4136" s="35">
        <v>2.0281071000399626E-2</v>
      </c>
      <c r="T4136" t="s">
        <v>4388</v>
      </c>
      <c r="U4136" t="s">
        <v>4388</v>
      </c>
      <c r="V4136" s="5" t="s">
        <v>4390</v>
      </c>
      <c r="W4136" s="5">
        <v>0</v>
      </c>
      <c r="X4136" s="4">
        <v>-2.2385755524001461E-4</v>
      </c>
      <c r="Y4136" s="6">
        <v>8</v>
      </c>
      <c r="Z4136" s="4">
        <v>1.3129127368660745E-3</v>
      </c>
      <c r="AA4136" s="5">
        <v>543</v>
      </c>
      <c r="AC4136" s="16" t="str">
        <f t="shared" si="384"/>
        <v/>
      </c>
      <c r="AD4136" s="16" t="str">
        <f t="shared" si="385"/>
        <v/>
      </c>
      <c r="AE4136" s="16" t="str">
        <f t="shared" si="386"/>
        <v/>
      </c>
      <c r="AF4136" s="16" t="str">
        <f t="shared" si="387"/>
        <v/>
      </c>
      <c r="AG4136" s="16" t="str">
        <f t="shared" si="388"/>
        <v/>
      </c>
      <c r="AH4136" s="16">
        <f t="shared" si="389"/>
        <v>2.0057213445159611E-2</v>
      </c>
      <c r="AI4136" s="17" t="str">
        <f>IF('Peer Comparison Tool'!$D$11="NR","",IF($C4136='Peer Comparison Tool'!$D$9,COUNT('ALLL &lt;50B Database'!$AI$1:AI4135)+1,""))</f>
        <v/>
      </c>
    </row>
    <row r="4137" spans="1:35" x14ac:dyDescent="0.25">
      <c r="A4137" t="s">
        <v>4159</v>
      </c>
      <c r="B4137">
        <v>2905761</v>
      </c>
      <c r="C4137" s="5" t="s">
        <v>4128</v>
      </c>
      <c r="D4137" s="5" t="s">
        <v>4390</v>
      </c>
      <c r="E4137" s="5" t="s">
        <v>4388</v>
      </c>
      <c r="F4137" s="2">
        <v>512</v>
      </c>
      <c r="G4137" s="2">
        <v>74216</v>
      </c>
      <c r="H4137" s="2">
        <v>59441</v>
      </c>
      <c r="I4137" s="2">
        <v>14463</v>
      </c>
      <c r="J4137" s="2">
        <v>44978</v>
      </c>
      <c r="K4137" s="33">
        <v>1.1383342967673085E-2</v>
      </c>
      <c r="L4137" s="2">
        <v>511</v>
      </c>
      <c r="M4137" s="2">
        <v>52033</v>
      </c>
      <c r="N4137" s="2">
        <v>45500</v>
      </c>
      <c r="O4137" s="33">
        <v>1.123076923076923E-2</v>
      </c>
      <c r="P4137" s="2">
        <v>512</v>
      </c>
      <c r="Q4137" s="2">
        <v>56330</v>
      </c>
      <c r="R4137" s="2">
        <v>46889</v>
      </c>
      <c r="S4137" s="35">
        <v>1.0919405404252597E-2</v>
      </c>
      <c r="T4137" t="s">
        <v>4388</v>
      </c>
      <c r="U4137" t="s">
        <v>4388</v>
      </c>
      <c r="V4137" s="5" t="s">
        <v>4390</v>
      </c>
      <c r="W4137" s="5">
        <v>0</v>
      </c>
      <c r="X4137" s="4">
        <v>4.6393756342048842E-4</v>
      </c>
      <c r="Y4137" s="6">
        <v>0</v>
      </c>
      <c r="Z4137" s="4">
        <v>-3.1136382651663318E-4</v>
      </c>
      <c r="AA4137" s="5">
        <v>3210</v>
      </c>
      <c r="AC4137" s="16" t="str">
        <f t="shared" si="384"/>
        <v/>
      </c>
      <c r="AD4137" s="16" t="str">
        <f t="shared" si="385"/>
        <v/>
      </c>
      <c r="AE4137" s="16" t="str">
        <f t="shared" si="386"/>
        <v/>
      </c>
      <c r="AF4137" s="16" t="str">
        <f t="shared" si="387"/>
        <v/>
      </c>
      <c r="AG4137" s="16" t="str">
        <f t="shared" si="388"/>
        <v/>
      </c>
      <c r="AH4137" s="16">
        <f t="shared" si="389"/>
        <v>1.1383342967673085E-2</v>
      </c>
      <c r="AI4137" s="17" t="str">
        <f>IF('Peer Comparison Tool'!$D$11="NR","",IF($C4137='Peer Comparison Tool'!$D$9,COUNT('ALLL &lt;50B Database'!$AI$1:AI4136)+1,""))</f>
        <v/>
      </c>
    </row>
    <row r="4138" spans="1:35" x14ac:dyDescent="0.25">
      <c r="A4138" t="s">
        <v>1224</v>
      </c>
      <c r="B4138">
        <v>474245</v>
      </c>
      <c r="C4138" s="5" t="s">
        <v>926</v>
      </c>
      <c r="D4138" s="5" t="s">
        <v>4390</v>
      </c>
      <c r="E4138" s="5" t="s">
        <v>4388</v>
      </c>
      <c r="F4138" s="2">
        <v>768</v>
      </c>
      <c r="G4138" s="2">
        <v>74116</v>
      </c>
      <c r="H4138" s="2">
        <v>49361</v>
      </c>
      <c r="I4138" s="2">
        <v>0</v>
      </c>
      <c r="J4138" s="2">
        <v>49361</v>
      </c>
      <c r="K4138" s="33">
        <v>1.5558842000769839E-2</v>
      </c>
      <c r="L4138" s="2">
        <v>754</v>
      </c>
      <c r="M4138" s="2">
        <v>73875</v>
      </c>
      <c r="N4138" s="2">
        <v>48221</v>
      </c>
      <c r="O4138" s="33">
        <v>1.5636341013251488E-2</v>
      </c>
      <c r="P4138" s="2">
        <v>759</v>
      </c>
      <c r="Q4138" s="2">
        <v>74469</v>
      </c>
      <c r="R4138" s="2">
        <v>50574</v>
      </c>
      <c r="S4138" s="35">
        <v>1.5007711472298018E-2</v>
      </c>
      <c r="T4138" t="s">
        <v>4388</v>
      </c>
      <c r="U4138" t="s">
        <v>4388</v>
      </c>
      <c r="V4138" s="5" t="s">
        <v>4390</v>
      </c>
      <c r="W4138" s="5">
        <v>0</v>
      </c>
      <c r="X4138" s="4">
        <v>5.5113052847182049E-4</v>
      </c>
      <c r="Y4138" s="6">
        <v>9</v>
      </c>
      <c r="Z4138" s="4">
        <v>-6.2862954095346986E-4</v>
      </c>
      <c r="AA4138" s="5">
        <v>1411</v>
      </c>
      <c r="AC4138" s="16" t="str">
        <f t="shared" si="384"/>
        <v/>
      </c>
      <c r="AD4138" s="16" t="str">
        <f t="shared" si="385"/>
        <v/>
      </c>
      <c r="AE4138" s="16" t="str">
        <f t="shared" si="386"/>
        <v/>
      </c>
      <c r="AF4138" s="16" t="str">
        <f t="shared" si="387"/>
        <v/>
      </c>
      <c r="AG4138" s="16" t="str">
        <f t="shared" si="388"/>
        <v/>
      </c>
      <c r="AH4138" s="16">
        <f t="shared" si="389"/>
        <v>1.5558842000769839E-2</v>
      </c>
      <c r="AI4138" s="17" t="str">
        <f>IF('Peer Comparison Tool'!$D$11="NR","",IF($C4138='Peer Comparison Tool'!$D$9,COUNT('ALLL &lt;50B Database'!$AI$1:AI4137)+1,""))</f>
        <v/>
      </c>
    </row>
    <row r="4139" spans="1:35" x14ac:dyDescent="0.25">
      <c r="A4139" t="s">
        <v>879</v>
      </c>
      <c r="B4139">
        <v>651149</v>
      </c>
      <c r="C4139" s="5" t="s">
        <v>716</v>
      </c>
      <c r="D4139" s="5" t="s">
        <v>4390</v>
      </c>
      <c r="E4139" s="5" t="s">
        <v>4388</v>
      </c>
      <c r="F4139" s="2">
        <v>534</v>
      </c>
      <c r="G4139" s="2">
        <v>74075</v>
      </c>
      <c r="H4139" s="2">
        <v>48892</v>
      </c>
      <c r="I4139" s="2">
        <v>0</v>
      </c>
      <c r="J4139" s="2">
        <v>48892</v>
      </c>
      <c r="K4139" s="33">
        <v>1.0922032234312361E-2</v>
      </c>
      <c r="L4139" s="2">
        <v>506</v>
      </c>
      <c r="M4139" s="2">
        <v>69087</v>
      </c>
      <c r="N4139" s="2">
        <v>47112</v>
      </c>
      <c r="O4139" s="33">
        <v>1.0740363389370011E-2</v>
      </c>
      <c r="P4139" s="2">
        <v>521</v>
      </c>
      <c r="Q4139" s="2">
        <v>68733</v>
      </c>
      <c r="R4139" s="2">
        <v>49014</v>
      </c>
      <c r="S4139" s="35">
        <v>1.0629616028073611E-2</v>
      </c>
      <c r="T4139" t="s">
        <v>4388</v>
      </c>
      <c r="U4139" t="s">
        <v>4388</v>
      </c>
      <c r="V4139" s="5" t="s">
        <v>4390</v>
      </c>
      <c r="W4139" s="5">
        <v>0</v>
      </c>
      <c r="X4139" s="4">
        <v>2.9241620623875024E-4</v>
      </c>
      <c r="Y4139" s="6">
        <v>13</v>
      </c>
      <c r="Z4139" s="4">
        <v>-1.1074736129640037E-4</v>
      </c>
      <c r="AA4139" s="5">
        <v>3409</v>
      </c>
      <c r="AC4139" s="16" t="str">
        <f t="shared" si="384"/>
        <v/>
      </c>
      <c r="AD4139" s="16" t="str">
        <f t="shared" si="385"/>
        <v/>
      </c>
      <c r="AE4139" s="16" t="str">
        <f t="shared" si="386"/>
        <v/>
      </c>
      <c r="AF4139" s="16" t="str">
        <f t="shared" si="387"/>
        <v/>
      </c>
      <c r="AG4139" s="16" t="str">
        <f t="shared" si="388"/>
        <v/>
      </c>
      <c r="AH4139" s="16">
        <f t="shared" si="389"/>
        <v>1.0922032234312361E-2</v>
      </c>
      <c r="AI4139" s="17" t="str">
        <f>IF('Peer Comparison Tool'!$D$11="NR","",IF($C4139='Peer Comparison Tool'!$D$9,COUNT('ALLL &lt;50B Database'!$AI$1:AI4138)+1,""))</f>
        <v/>
      </c>
    </row>
    <row r="4140" spans="1:35" x14ac:dyDescent="0.25">
      <c r="A4140" t="s">
        <v>3990</v>
      </c>
      <c r="B4140">
        <v>714165</v>
      </c>
      <c r="C4140" s="5" t="s">
        <v>3704</v>
      </c>
      <c r="D4140" s="5" t="s">
        <v>4390</v>
      </c>
      <c r="E4140" s="5" t="s">
        <v>4388</v>
      </c>
      <c r="F4140" s="2">
        <v>280</v>
      </c>
      <c r="G4140" s="2">
        <v>73864</v>
      </c>
      <c r="H4140" s="2">
        <v>8519</v>
      </c>
      <c r="I4140" s="2">
        <v>0</v>
      </c>
      <c r="J4140" s="2">
        <v>8519</v>
      </c>
      <c r="K4140" s="33">
        <v>3.2867707477403453E-2</v>
      </c>
      <c r="L4140" s="2">
        <v>291</v>
      </c>
      <c r="M4140" s="2">
        <v>68350</v>
      </c>
      <c r="N4140" s="2">
        <v>9461</v>
      </c>
      <c r="O4140" s="33">
        <v>3.0757848007610188E-2</v>
      </c>
      <c r="P4140" s="2">
        <v>291</v>
      </c>
      <c r="Q4140" s="2">
        <v>74648</v>
      </c>
      <c r="R4140" s="2">
        <v>9060</v>
      </c>
      <c r="S4140" s="35">
        <v>3.2119205298013244E-2</v>
      </c>
      <c r="T4140" t="s">
        <v>4388</v>
      </c>
      <c r="U4140" t="s">
        <v>4388</v>
      </c>
      <c r="V4140" s="5" t="s">
        <v>4390</v>
      </c>
      <c r="W4140" s="5">
        <v>0</v>
      </c>
      <c r="X4140" s="4">
        <v>7.4850217939020913E-4</v>
      </c>
      <c r="Y4140" s="6">
        <v>-11</v>
      </c>
      <c r="Z4140" s="4">
        <v>1.3613572904030563E-3</v>
      </c>
      <c r="AA4140" s="5">
        <v>112</v>
      </c>
      <c r="AC4140" s="16" t="str">
        <f t="shared" si="384"/>
        <v/>
      </c>
      <c r="AD4140" s="16" t="str">
        <f t="shared" si="385"/>
        <v/>
      </c>
      <c r="AE4140" s="16" t="str">
        <f t="shared" si="386"/>
        <v/>
      </c>
      <c r="AF4140" s="16" t="str">
        <f t="shared" si="387"/>
        <v/>
      </c>
      <c r="AG4140" s="16" t="str">
        <f t="shared" si="388"/>
        <v/>
      </c>
      <c r="AH4140" s="16">
        <f t="shared" si="389"/>
        <v>3.2867707477403453E-2</v>
      </c>
      <c r="AI4140" s="17" t="str">
        <f>IF('Peer Comparison Tool'!$D$11="NR","",IF($C4140='Peer Comparison Tool'!$D$9,COUNT('ALLL &lt;50B Database'!$AI$1:AI4139)+1,""))</f>
        <v/>
      </c>
    </row>
    <row r="4141" spans="1:35" x14ac:dyDescent="0.25">
      <c r="A4141" t="s">
        <v>2493</v>
      </c>
      <c r="B4141">
        <v>743950</v>
      </c>
      <c r="C4141" s="5" t="s">
        <v>2299</v>
      </c>
      <c r="D4141" s="5" t="s">
        <v>4390</v>
      </c>
      <c r="E4141" s="5" t="s">
        <v>4388</v>
      </c>
      <c r="F4141" s="2">
        <v>208</v>
      </c>
      <c r="G4141" s="2">
        <v>73859</v>
      </c>
      <c r="H4141" s="2">
        <v>19068</v>
      </c>
      <c r="I4141" s="2">
        <v>0</v>
      </c>
      <c r="J4141" s="2">
        <v>19068</v>
      </c>
      <c r="K4141" s="33">
        <v>1.0908328088944829E-2</v>
      </c>
      <c r="L4141" s="2">
        <v>214</v>
      </c>
      <c r="M4141" s="2">
        <v>67911</v>
      </c>
      <c r="N4141" s="2">
        <v>19094</v>
      </c>
      <c r="O4141" s="33">
        <v>1.1207709228029748E-2</v>
      </c>
      <c r="P4141" s="2">
        <v>214</v>
      </c>
      <c r="Q4141" s="2">
        <v>67479</v>
      </c>
      <c r="R4141" s="2">
        <v>19341</v>
      </c>
      <c r="S4141" s="35">
        <v>1.106457783982214E-2</v>
      </c>
      <c r="T4141" t="s">
        <v>4388</v>
      </c>
      <c r="U4141" t="s">
        <v>4388</v>
      </c>
      <c r="V4141" s="5" t="s">
        <v>4390</v>
      </c>
      <c r="W4141" s="5">
        <v>0</v>
      </c>
      <c r="X4141" s="4">
        <v>-1.5624975087731065E-4</v>
      </c>
      <c r="Y4141" s="6">
        <v>-6</v>
      </c>
      <c r="Z4141" s="4">
        <v>-1.4313138820760789E-4</v>
      </c>
      <c r="AA4141" s="5">
        <v>3416</v>
      </c>
      <c r="AC4141" s="16" t="str">
        <f t="shared" si="384"/>
        <v/>
      </c>
      <c r="AD4141" s="16" t="str">
        <f t="shared" si="385"/>
        <v/>
      </c>
      <c r="AE4141" s="16" t="str">
        <f t="shared" si="386"/>
        <v/>
      </c>
      <c r="AF4141" s="16" t="str">
        <f t="shared" si="387"/>
        <v/>
      </c>
      <c r="AG4141" s="16" t="str">
        <f t="shared" si="388"/>
        <v/>
      </c>
      <c r="AH4141" s="16">
        <f t="shared" si="389"/>
        <v>1.0908328088944829E-2</v>
      </c>
      <c r="AI4141" s="17" t="str">
        <f>IF('Peer Comparison Tool'!$D$11="NR","",IF($C4141='Peer Comparison Tool'!$D$9,COUNT('ALLL &lt;50B Database'!$AI$1:AI4140)+1,""))</f>
        <v/>
      </c>
    </row>
    <row r="4142" spans="1:35" x14ac:dyDescent="0.25">
      <c r="A4142" t="s">
        <v>410</v>
      </c>
      <c r="B4142">
        <v>809856</v>
      </c>
      <c r="C4142" s="5" t="s">
        <v>343</v>
      </c>
      <c r="D4142" s="5" t="s">
        <v>4390</v>
      </c>
      <c r="E4142" s="5" t="s">
        <v>4388</v>
      </c>
      <c r="F4142" s="2">
        <v>600</v>
      </c>
      <c r="G4142" s="2">
        <v>73764</v>
      </c>
      <c r="H4142" s="2">
        <v>42746</v>
      </c>
      <c r="I4142" s="2">
        <v>9544</v>
      </c>
      <c r="J4142" s="2">
        <v>33202</v>
      </c>
      <c r="K4142" s="33">
        <v>1.8071200530088549E-2</v>
      </c>
      <c r="L4142" s="2">
        <v>500</v>
      </c>
      <c r="M4142" s="2">
        <v>66518</v>
      </c>
      <c r="N4142" s="2">
        <v>34095</v>
      </c>
      <c r="O4142" s="33">
        <v>1.4664906877841326E-2</v>
      </c>
      <c r="P4142" s="2">
        <v>500</v>
      </c>
      <c r="Q4142" s="2">
        <v>65702</v>
      </c>
      <c r="R4142" s="2">
        <v>32820</v>
      </c>
      <c r="S4142" s="35">
        <v>1.5234613040828763E-2</v>
      </c>
      <c r="T4142" t="s">
        <v>4388</v>
      </c>
      <c r="U4142" t="s">
        <v>4388</v>
      </c>
      <c r="V4142" s="5" t="s">
        <v>4390</v>
      </c>
      <c r="W4142" s="5">
        <v>0</v>
      </c>
      <c r="X4142" s="4">
        <v>2.8365874892597853E-3</v>
      </c>
      <c r="Y4142" s="6">
        <v>100</v>
      </c>
      <c r="Z4142" s="4">
        <v>5.6970616298743747E-4</v>
      </c>
      <c r="AA4142" s="5">
        <v>832</v>
      </c>
      <c r="AC4142" s="16" t="str">
        <f t="shared" si="384"/>
        <v/>
      </c>
      <c r="AD4142" s="16" t="str">
        <f t="shared" si="385"/>
        <v/>
      </c>
      <c r="AE4142" s="16" t="str">
        <f t="shared" si="386"/>
        <v/>
      </c>
      <c r="AF4142" s="16" t="str">
        <f t="shared" si="387"/>
        <v/>
      </c>
      <c r="AG4142" s="16" t="str">
        <f t="shared" si="388"/>
        <v/>
      </c>
      <c r="AH4142" s="16">
        <f t="shared" si="389"/>
        <v>1.8071200530088549E-2</v>
      </c>
      <c r="AI4142" s="17" t="str">
        <f>IF('Peer Comparison Tool'!$D$11="NR","",IF($C4142='Peer Comparison Tool'!$D$9,COUNT('ALLL &lt;50B Database'!$AI$1:AI4141)+1,""))</f>
        <v/>
      </c>
    </row>
    <row r="4143" spans="1:35" x14ac:dyDescent="0.25">
      <c r="A4143" t="s">
        <v>1678</v>
      </c>
      <c r="B4143">
        <v>825940</v>
      </c>
      <c r="C4143" s="5" t="s">
        <v>1578</v>
      </c>
      <c r="D4143" s="5" t="s">
        <v>4390</v>
      </c>
      <c r="E4143" s="5" t="s">
        <v>4388</v>
      </c>
      <c r="F4143" s="2">
        <v>388</v>
      </c>
      <c r="G4143" s="2">
        <v>73727</v>
      </c>
      <c r="H4143" s="2">
        <v>39573</v>
      </c>
      <c r="I4143" s="2">
        <v>0</v>
      </c>
      <c r="J4143" s="2">
        <v>39573</v>
      </c>
      <c r="K4143" s="33">
        <v>9.8046647967048248E-3</v>
      </c>
      <c r="L4143" s="2">
        <v>343</v>
      </c>
      <c r="M4143" s="2">
        <v>72885</v>
      </c>
      <c r="N4143" s="2">
        <v>40609</v>
      </c>
      <c r="O4143" s="33">
        <v>8.446403506611834E-3</v>
      </c>
      <c r="P4143" s="2">
        <v>398</v>
      </c>
      <c r="Q4143" s="2">
        <v>74955</v>
      </c>
      <c r="R4143" s="2">
        <v>40588</v>
      </c>
      <c r="S4143" s="35">
        <v>9.8058539469794027E-3</v>
      </c>
      <c r="T4143" t="s">
        <v>4388</v>
      </c>
      <c r="U4143" t="s">
        <v>4388</v>
      </c>
      <c r="V4143" s="5" t="s">
        <v>4390</v>
      </c>
      <c r="W4143" s="5">
        <v>0</v>
      </c>
      <c r="X4143" s="4">
        <v>-1.189150274577902E-6</v>
      </c>
      <c r="Y4143" s="6">
        <v>-10</v>
      </c>
      <c r="Z4143" s="4">
        <v>1.3594504403675687E-3</v>
      </c>
      <c r="AA4143" s="5">
        <v>3841</v>
      </c>
      <c r="AC4143" s="16" t="str">
        <f t="shared" si="384"/>
        <v/>
      </c>
      <c r="AD4143" s="16" t="str">
        <f t="shared" si="385"/>
        <v/>
      </c>
      <c r="AE4143" s="16" t="str">
        <f t="shared" si="386"/>
        <v/>
      </c>
      <c r="AF4143" s="16" t="str">
        <f t="shared" si="387"/>
        <v/>
      </c>
      <c r="AG4143" s="16" t="str">
        <f t="shared" si="388"/>
        <v/>
      </c>
      <c r="AH4143" s="16">
        <f t="shared" si="389"/>
        <v>9.8046647967048248E-3</v>
      </c>
      <c r="AI4143" s="17" t="str">
        <f>IF('Peer Comparison Tool'!$D$11="NR","",IF($C4143='Peer Comparison Tool'!$D$9,COUNT('ALLL &lt;50B Database'!$AI$1:AI4142)+1,""))</f>
        <v/>
      </c>
    </row>
    <row r="4144" spans="1:35" x14ac:dyDescent="0.25">
      <c r="A4144" t="s">
        <v>1381</v>
      </c>
      <c r="B4144">
        <v>474777</v>
      </c>
      <c r="C4144" s="5" t="s">
        <v>1309</v>
      </c>
      <c r="D4144" s="5" t="s">
        <v>4390</v>
      </c>
      <c r="E4144" s="5" t="s">
        <v>4388</v>
      </c>
      <c r="F4144" s="2">
        <v>521</v>
      </c>
      <c r="G4144" s="2">
        <v>73660</v>
      </c>
      <c r="H4144" s="2">
        <v>52354</v>
      </c>
      <c r="I4144" s="2">
        <v>0</v>
      </c>
      <c r="J4144" s="2">
        <v>52354</v>
      </c>
      <c r="K4144" s="33">
        <v>9.9514841272873127E-3</v>
      </c>
      <c r="L4144" s="2">
        <v>510</v>
      </c>
      <c r="M4144" s="2">
        <v>72703</v>
      </c>
      <c r="N4144" s="2">
        <v>54197</v>
      </c>
      <c r="O4144" s="33">
        <v>9.4101149510120493E-3</v>
      </c>
      <c r="P4144" s="2">
        <v>520</v>
      </c>
      <c r="Q4144" s="2">
        <v>73298</v>
      </c>
      <c r="R4144" s="2">
        <v>52765</v>
      </c>
      <c r="S4144" s="35">
        <v>9.8550175305600306E-3</v>
      </c>
      <c r="T4144" t="s">
        <v>4388</v>
      </c>
      <c r="U4144" t="s">
        <v>4388</v>
      </c>
      <c r="V4144" s="5" t="s">
        <v>4390</v>
      </c>
      <c r="W4144" s="5">
        <v>0</v>
      </c>
      <c r="X4144" s="4">
        <v>9.6466596727282083E-5</v>
      </c>
      <c r="Y4144" s="6">
        <v>1</v>
      </c>
      <c r="Z4144" s="4">
        <v>4.4490257954798128E-4</v>
      </c>
      <c r="AA4144" s="5">
        <v>3795</v>
      </c>
      <c r="AC4144" s="16" t="str">
        <f t="shared" si="384"/>
        <v/>
      </c>
      <c r="AD4144" s="16" t="str">
        <f t="shared" si="385"/>
        <v/>
      </c>
      <c r="AE4144" s="16" t="str">
        <f t="shared" si="386"/>
        <v/>
      </c>
      <c r="AF4144" s="16" t="str">
        <f t="shared" si="387"/>
        <v/>
      </c>
      <c r="AG4144" s="16" t="str">
        <f t="shared" si="388"/>
        <v/>
      </c>
      <c r="AH4144" s="16">
        <f t="shared" si="389"/>
        <v>9.9514841272873127E-3</v>
      </c>
      <c r="AI4144" s="17" t="str">
        <f>IF('Peer Comparison Tool'!$D$11="NR","",IF($C4144='Peer Comparison Tool'!$D$9,COUNT('ALLL &lt;50B Database'!$AI$1:AI4143)+1,""))</f>
        <v/>
      </c>
    </row>
    <row r="4145" spans="1:35" x14ac:dyDescent="0.25">
      <c r="A4145" t="s">
        <v>3698</v>
      </c>
      <c r="B4145">
        <v>834175</v>
      </c>
      <c r="C4145" s="5" t="s">
        <v>3603</v>
      </c>
      <c r="D4145" s="5" t="s">
        <v>4390</v>
      </c>
      <c r="E4145" s="5" t="s">
        <v>4388</v>
      </c>
      <c r="F4145" s="2">
        <v>217</v>
      </c>
      <c r="G4145" s="2">
        <v>73656</v>
      </c>
      <c r="H4145" s="2">
        <v>59967</v>
      </c>
      <c r="I4145" s="2">
        <v>0</v>
      </c>
      <c r="J4145" s="2">
        <v>59967</v>
      </c>
      <c r="K4145" s="33">
        <v>3.6186569279770542E-3</v>
      </c>
      <c r="L4145" s="2">
        <v>233</v>
      </c>
      <c r="M4145" s="2">
        <v>71930</v>
      </c>
      <c r="N4145" s="2">
        <v>60298</v>
      </c>
      <c r="O4145" s="33">
        <v>3.8641414308932301E-3</v>
      </c>
      <c r="P4145" s="2">
        <v>218</v>
      </c>
      <c r="Q4145" s="2">
        <v>72253</v>
      </c>
      <c r="R4145" s="2">
        <v>59756</v>
      </c>
      <c r="S4145" s="35">
        <v>3.6481692215007697E-3</v>
      </c>
      <c r="T4145" t="s">
        <v>4388</v>
      </c>
      <c r="U4145" t="s">
        <v>4388</v>
      </c>
      <c r="V4145" s="5" t="s">
        <v>4390</v>
      </c>
      <c r="W4145" s="5">
        <v>0</v>
      </c>
      <c r="X4145" s="4">
        <v>-2.9512293523715517E-5</v>
      </c>
      <c r="Y4145" s="6">
        <v>-1</v>
      </c>
      <c r="Z4145" s="4">
        <v>-2.1597220939246044E-4</v>
      </c>
      <c r="AA4145" s="5">
        <v>4723</v>
      </c>
      <c r="AC4145" s="16" t="str">
        <f t="shared" si="384"/>
        <v/>
      </c>
      <c r="AD4145" s="16" t="str">
        <f t="shared" si="385"/>
        <v/>
      </c>
      <c r="AE4145" s="16" t="str">
        <f t="shared" si="386"/>
        <v/>
      </c>
      <c r="AF4145" s="16" t="str">
        <f t="shared" si="387"/>
        <v/>
      </c>
      <c r="AG4145" s="16" t="str">
        <f t="shared" si="388"/>
        <v/>
      </c>
      <c r="AH4145" s="16">
        <f t="shared" si="389"/>
        <v>3.6186569279770542E-3</v>
      </c>
      <c r="AI4145" s="17" t="str">
        <f>IF('Peer Comparison Tool'!$D$11="NR","",IF($C4145='Peer Comparison Tool'!$D$9,COUNT('ALLL &lt;50B Database'!$AI$1:AI4144)+1,""))</f>
        <v/>
      </c>
    </row>
    <row r="4146" spans="1:35" x14ac:dyDescent="0.25">
      <c r="A4146" t="s">
        <v>2214</v>
      </c>
      <c r="B4146">
        <v>208459</v>
      </c>
      <c r="C4146" s="5" t="s">
        <v>2041</v>
      </c>
      <c r="D4146" s="5" t="s">
        <v>4390</v>
      </c>
      <c r="E4146" s="5" t="s">
        <v>4388</v>
      </c>
      <c r="F4146" s="2">
        <v>1275</v>
      </c>
      <c r="G4146" s="2">
        <v>73603</v>
      </c>
      <c r="H4146" s="2">
        <v>66310</v>
      </c>
      <c r="I4146" s="2">
        <v>0</v>
      </c>
      <c r="J4146" s="2">
        <v>66310</v>
      </c>
      <c r="K4146" s="33">
        <v>1.9227869099683305E-2</v>
      </c>
      <c r="L4146" s="2">
        <v>965</v>
      </c>
      <c r="M4146" s="2">
        <v>81866</v>
      </c>
      <c r="N4146" s="2">
        <v>64672</v>
      </c>
      <c r="O4146" s="33">
        <v>1.4921449777337951E-2</v>
      </c>
      <c r="P4146" s="2">
        <v>1091</v>
      </c>
      <c r="Q4146" s="2">
        <v>76181</v>
      </c>
      <c r="R4146" s="2">
        <v>64926</v>
      </c>
      <c r="S4146" s="35">
        <v>1.6803745802914088E-2</v>
      </c>
      <c r="T4146" t="s">
        <v>4388</v>
      </c>
      <c r="U4146" t="s">
        <v>4388</v>
      </c>
      <c r="V4146" s="5" t="s">
        <v>4390</v>
      </c>
      <c r="W4146" s="5">
        <v>0</v>
      </c>
      <c r="X4146" s="4">
        <v>2.4241232967692171E-3</v>
      </c>
      <c r="Y4146" s="6">
        <v>184</v>
      </c>
      <c r="Z4146" s="4">
        <v>1.882296025576137E-3</v>
      </c>
      <c r="AA4146" s="5">
        <v>642</v>
      </c>
      <c r="AC4146" s="16" t="str">
        <f t="shared" si="384"/>
        <v/>
      </c>
      <c r="AD4146" s="16" t="str">
        <f t="shared" si="385"/>
        <v/>
      </c>
      <c r="AE4146" s="16" t="str">
        <f t="shared" si="386"/>
        <v/>
      </c>
      <c r="AF4146" s="16" t="str">
        <f t="shared" si="387"/>
        <v/>
      </c>
      <c r="AG4146" s="16" t="str">
        <f t="shared" si="388"/>
        <v/>
      </c>
      <c r="AH4146" s="16">
        <f t="shared" si="389"/>
        <v>1.9227869099683305E-2</v>
      </c>
      <c r="AI4146" s="17" t="str">
        <f>IF('Peer Comparison Tool'!$D$11="NR","",IF($C4146='Peer Comparison Tool'!$D$9,COUNT('ALLL &lt;50B Database'!$AI$1:AI4145)+1,""))</f>
        <v/>
      </c>
    </row>
    <row r="4147" spans="1:35" x14ac:dyDescent="0.25">
      <c r="A4147" t="s">
        <v>2232</v>
      </c>
      <c r="B4147">
        <v>897451</v>
      </c>
      <c r="C4147" s="5" t="s">
        <v>2041</v>
      </c>
      <c r="D4147" s="5" t="s">
        <v>4390</v>
      </c>
      <c r="E4147" s="5" t="s">
        <v>4388</v>
      </c>
      <c r="F4147" s="2">
        <v>1076</v>
      </c>
      <c r="G4147" s="2">
        <v>73514</v>
      </c>
      <c r="H4147" s="2">
        <v>49786</v>
      </c>
      <c r="I4147" s="2">
        <v>2362</v>
      </c>
      <c r="J4147" s="2">
        <v>47424</v>
      </c>
      <c r="K4147" s="33">
        <v>2.2688933873144398E-2</v>
      </c>
      <c r="L4147" s="2">
        <v>1077</v>
      </c>
      <c r="M4147" s="2">
        <v>66377</v>
      </c>
      <c r="N4147" s="2">
        <v>42976</v>
      </c>
      <c r="O4147" s="33">
        <v>2.5060498883097544E-2</v>
      </c>
      <c r="P4147" s="2">
        <v>1077</v>
      </c>
      <c r="Q4147" s="2">
        <v>66214</v>
      </c>
      <c r="R4147" s="2">
        <v>46161</v>
      </c>
      <c r="S4147" s="35">
        <v>2.3331383635536492E-2</v>
      </c>
      <c r="T4147" t="s">
        <v>4388</v>
      </c>
      <c r="U4147" t="s">
        <v>4388</v>
      </c>
      <c r="V4147" s="5" t="s">
        <v>4390</v>
      </c>
      <c r="W4147" s="5">
        <v>0</v>
      </c>
      <c r="X4147" s="4">
        <v>-6.424497623920937E-4</v>
      </c>
      <c r="Y4147" s="6">
        <v>-1</v>
      </c>
      <c r="Z4147" s="4">
        <v>-1.7291152475610513E-3</v>
      </c>
      <c r="AA4147" s="5">
        <v>351</v>
      </c>
      <c r="AC4147" s="16" t="str">
        <f t="shared" si="384"/>
        <v/>
      </c>
      <c r="AD4147" s="16" t="str">
        <f t="shared" si="385"/>
        <v/>
      </c>
      <c r="AE4147" s="16" t="str">
        <f t="shared" si="386"/>
        <v/>
      </c>
      <c r="AF4147" s="16" t="str">
        <f t="shared" si="387"/>
        <v/>
      </c>
      <c r="AG4147" s="16" t="str">
        <f t="shared" si="388"/>
        <v/>
      </c>
      <c r="AH4147" s="16">
        <f t="shared" si="389"/>
        <v>2.2688933873144398E-2</v>
      </c>
      <c r="AI4147" s="17" t="str">
        <f>IF('Peer Comparison Tool'!$D$11="NR","",IF($C4147='Peer Comparison Tool'!$D$9,COUNT('ALLL &lt;50B Database'!$AI$1:AI4146)+1,""))</f>
        <v/>
      </c>
    </row>
    <row r="4148" spans="1:35" x14ac:dyDescent="0.25">
      <c r="A4148" t="s">
        <v>2633</v>
      </c>
      <c r="B4148">
        <v>247476</v>
      </c>
      <c r="C4148" s="5" t="s">
        <v>2604</v>
      </c>
      <c r="D4148" s="5" t="s">
        <v>4390</v>
      </c>
      <c r="E4148" s="5" t="s">
        <v>4388</v>
      </c>
      <c r="F4148" s="2">
        <v>247</v>
      </c>
      <c r="G4148" s="2">
        <v>73447</v>
      </c>
      <c r="H4148" s="2">
        <v>45765</v>
      </c>
      <c r="I4148" s="2">
        <v>0</v>
      </c>
      <c r="J4148" s="2">
        <v>45765</v>
      </c>
      <c r="K4148" s="33">
        <v>5.397137550529881E-3</v>
      </c>
      <c r="L4148" s="2">
        <v>242</v>
      </c>
      <c r="M4148" s="2">
        <v>72564</v>
      </c>
      <c r="N4148" s="2">
        <v>45985</v>
      </c>
      <c r="O4148" s="33">
        <v>5.262585625747526E-3</v>
      </c>
      <c r="P4148" s="2">
        <v>239</v>
      </c>
      <c r="Q4148" s="2">
        <v>70168</v>
      </c>
      <c r="R4148" s="2">
        <v>45200</v>
      </c>
      <c r="S4148" s="35">
        <v>5.2876106194690263E-3</v>
      </c>
      <c r="T4148" t="s">
        <v>4388</v>
      </c>
      <c r="U4148" t="s">
        <v>4388</v>
      </c>
      <c r="V4148" s="5" t="s">
        <v>4390</v>
      </c>
      <c r="W4148" s="5">
        <v>0</v>
      </c>
      <c r="X4148" s="4">
        <v>1.095269310608547E-4</v>
      </c>
      <c r="Y4148" s="6">
        <v>8</v>
      </c>
      <c r="Z4148" s="4">
        <v>2.5024993721500279E-5</v>
      </c>
      <c r="AA4148" s="5">
        <v>4630</v>
      </c>
      <c r="AC4148" s="16" t="str">
        <f t="shared" si="384"/>
        <v/>
      </c>
      <c r="AD4148" s="16" t="str">
        <f t="shared" si="385"/>
        <v/>
      </c>
      <c r="AE4148" s="16" t="str">
        <f t="shared" si="386"/>
        <v/>
      </c>
      <c r="AF4148" s="16" t="str">
        <f t="shared" si="387"/>
        <v/>
      </c>
      <c r="AG4148" s="16" t="str">
        <f t="shared" si="388"/>
        <v/>
      </c>
      <c r="AH4148" s="16">
        <f t="shared" si="389"/>
        <v>5.397137550529881E-3</v>
      </c>
      <c r="AI4148" s="17" t="str">
        <f>IF('Peer Comparison Tool'!$D$11="NR","",IF($C4148='Peer Comparison Tool'!$D$9,COUNT('ALLL &lt;50B Database'!$AI$1:AI4147)+1,""))</f>
        <v/>
      </c>
    </row>
    <row r="4149" spans="1:35" x14ac:dyDescent="0.25">
      <c r="A4149" t="s">
        <v>2032</v>
      </c>
      <c r="B4149">
        <v>132778</v>
      </c>
      <c r="C4149" s="5" t="s">
        <v>1963</v>
      </c>
      <c r="D4149" s="5" t="s">
        <v>4390</v>
      </c>
      <c r="E4149" s="5" t="s">
        <v>4388</v>
      </c>
      <c r="F4149" s="2">
        <v>346</v>
      </c>
      <c r="G4149" s="2">
        <v>73446</v>
      </c>
      <c r="H4149" s="2">
        <v>46548</v>
      </c>
      <c r="I4149" s="2">
        <v>2995</v>
      </c>
      <c r="J4149" s="2">
        <v>43553</v>
      </c>
      <c r="K4149" s="33">
        <v>7.9443436732257247E-3</v>
      </c>
      <c r="L4149" s="2">
        <v>346</v>
      </c>
      <c r="M4149" s="2">
        <v>65786</v>
      </c>
      <c r="N4149" s="2">
        <v>48363</v>
      </c>
      <c r="O4149" s="33">
        <v>7.1542294729441932E-3</v>
      </c>
      <c r="P4149" s="2">
        <v>346</v>
      </c>
      <c r="Q4149" s="2">
        <v>67524</v>
      </c>
      <c r="R4149" s="2">
        <v>45698</v>
      </c>
      <c r="S4149" s="35">
        <v>7.5714473281106396E-3</v>
      </c>
      <c r="T4149" t="s">
        <v>4388</v>
      </c>
      <c r="U4149" t="s">
        <v>4388</v>
      </c>
      <c r="V4149" s="5" t="s">
        <v>4390</v>
      </c>
      <c r="W4149" s="5">
        <v>0</v>
      </c>
      <c r="X4149" s="4">
        <v>3.7289634511508511E-4</v>
      </c>
      <c r="Y4149" s="6">
        <v>0</v>
      </c>
      <c r="Z4149" s="4">
        <v>4.1721785516644645E-4</v>
      </c>
      <c r="AA4149" s="5">
        <v>4319</v>
      </c>
      <c r="AC4149" s="16" t="str">
        <f t="shared" si="384"/>
        <v/>
      </c>
      <c r="AD4149" s="16" t="str">
        <f t="shared" si="385"/>
        <v/>
      </c>
      <c r="AE4149" s="16" t="str">
        <f t="shared" si="386"/>
        <v/>
      </c>
      <c r="AF4149" s="16" t="str">
        <f t="shared" si="387"/>
        <v/>
      </c>
      <c r="AG4149" s="16" t="str">
        <f t="shared" si="388"/>
        <v/>
      </c>
      <c r="AH4149" s="16">
        <f t="shared" si="389"/>
        <v>7.9443436732257247E-3</v>
      </c>
      <c r="AI4149" s="17" t="str">
        <f>IF('Peer Comparison Tool'!$D$11="NR","",IF($C4149='Peer Comparison Tool'!$D$9,COUNT('ALLL &lt;50B Database'!$AI$1:AI4148)+1,""))</f>
        <v/>
      </c>
    </row>
    <row r="4150" spans="1:35" x14ac:dyDescent="0.25">
      <c r="A4150" t="s">
        <v>1680</v>
      </c>
      <c r="B4150">
        <v>492810</v>
      </c>
      <c r="C4150" s="5" t="s">
        <v>1578</v>
      </c>
      <c r="D4150" s="5" t="s">
        <v>4387</v>
      </c>
      <c r="E4150" s="5" t="s">
        <v>4388</v>
      </c>
      <c r="F4150" s="2">
        <v>771</v>
      </c>
      <c r="G4150" s="2">
        <v>73439</v>
      </c>
      <c r="H4150" s="2">
        <v>49396</v>
      </c>
      <c r="I4150" s="2">
        <v>64</v>
      </c>
      <c r="J4150" s="2">
        <v>49332</v>
      </c>
      <c r="K4150" s="33">
        <v>1.5628800778399416E-2</v>
      </c>
      <c r="L4150" s="2">
        <v>708</v>
      </c>
      <c r="M4150" s="2">
        <v>70083</v>
      </c>
      <c r="N4150" s="2">
        <v>47967</v>
      </c>
      <c r="O4150" s="33">
        <v>1.4760147601476014E-2</v>
      </c>
      <c r="P4150" s="2">
        <v>738</v>
      </c>
      <c r="Q4150" s="2">
        <v>70452</v>
      </c>
      <c r="R4150" s="2">
        <v>48506</v>
      </c>
      <c r="S4150" s="35">
        <v>1.5214612625242239E-2</v>
      </c>
      <c r="T4150" t="s">
        <v>4388</v>
      </c>
      <c r="U4150" t="s">
        <v>4388</v>
      </c>
      <c r="V4150" s="5" t="s">
        <v>4387</v>
      </c>
      <c r="W4150" s="5">
        <v>0</v>
      </c>
      <c r="X4150" s="4">
        <v>4.1418815315717727E-4</v>
      </c>
      <c r="Y4150" s="6">
        <v>33</v>
      </c>
      <c r="Z4150" s="4">
        <v>4.5446502376622448E-4</v>
      </c>
      <c r="AA4150" s="5">
        <v>1387</v>
      </c>
      <c r="AC4150" s="16" t="str">
        <f t="shared" si="384"/>
        <v/>
      </c>
      <c r="AD4150" s="16" t="str">
        <f t="shared" si="385"/>
        <v/>
      </c>
      <c r="AE4150" s="16" t="str">
        <f t="shared" si="386"/>
        <v/>
      </c>
      <c r="AF4150" s="16" t="str">
        <f t="shared" si="387"/>
        <v/>
      </c>
      <c r="AG4150" s="16" t="str">
        <f t="shared" si="388"/>
        <v/>
      </c>
      <c r="AH4150" s="16">
        <f t="shared" si="389"/>
        <v>1.5628800778399416E-2</v>
      </c>
      <c r="AI4150" s="17" t="str">
        <f>IF('Peer Comparison Tool'!$D$11="NR","",IF($C4150='Peer Comparison Tool'!$D$9,COUNT('ALLL &lt;50B Database'!$AI$1:AI4149)+1,""))</f>
        <v/>
      </c>
    </row>
    <row r="4151" spans="1:35" x14ac:dyDescent="0.25">
      <c r="A4151" t="s">
        <v>1235</v>
      </c>
      <c r="B4151">
        <v>858443</v>
      </c>
      <c r="C4151" s="5" t="s">
        <v>926</v>
      </c>
      <c r="D4151" s="5" t="s">
        <v>4387</v>
      </c>
      <c r="E4151" s="5" t="s">
        <v>4388</v>
      </c>
      <c r="F4151" s="2">
        <v>582</v>
      </c>
      <c r="G4151" s="2">
        <v>73275</v>
      </c>
      <c r="H4151" s="2">
        <v>35138</v>
      </c>
      <c r="I4151" s="2">
        <v>1750</v>
      </c>
      <c r="J4151" s="2">
        <v>33388</v>
      </c>
      <c r="K4151" s="33">
        <v>1.7431412483527017E-2</v>
      </c>
      <c r="L4151" s="2">
        <v>596</v>
      </c>
      <c r="M4151" s="2">
        <v>65258</v>
      </c>
      <c r="N4151" s="2">
        <v>33560</v>
      </c>
      <c r="O4151" s="33">
        <v>1.7759237187127533E-2</v>
      </c>
      <c r="P4151" s="2">
        <v>625</v>
      </c>
      <c r="Q4151" s="2">
        <v>65734</v>
      </c>
      <c r="R4151" s="2">
        <v>33333</v>
      </c>
      <c r="S4151" s="35">
        <v>1.8750187501875019E-2</v>
      </c>
      <c r="T4151" t="s">
        <v>4388</v>
      </c>
      <c r="U4151" t="s">
        <v>4388</v>
      </c>
      <c r="V4151" s="5" t="s">
        <v>4387</v>
      </c>
      <c r="W4151" s="5">
        <v>0</v>
      </c>
      <c r="X4151" s="4">
        <v>-1.3187750183480014E-3</v>
      </c>
      <c r="Y4151" s="6">
        <v>-43</v>
      </c>
      <c r="Z4151" s="4">
        <v>9.9095031474748588E-4</v>
      </c>
      <c r="AA4151" s="5">
        <v>949</v>
      </c>
      <c r="AC4151" s="16" t="str">
        <f t="shared" si="384"/>
        <v/>
      </c>
      <c r="AD4151" s="16" t="str">
        <f t="shared" si="385"/>
        <v/>
      </c>
      <c r="AE4151" s="16" t="str">
        <f t="shared" si="386"/>
        <v/>
      </c>
      <c r="AF4151" s="16" t="str">
        <f t="shared" si="387"/>
        <v/>
      </c>
      <c r="AG4151" s="16" t="str">
        <f t="shared" si="388"/>
        <v/>
      </c>
      <c r="AH4151" s="16">
        <f t="shared" si="389"/>
        <v>1.7431412483527017E-2</v>
      </c>
      <c r="AI4151" s="17" t="str">
        <f>IF('Peer Comparison Tool'!$D$11="NR","",IF($C4151='Peer Comparison Tool'!$D$9,COUNT('ALLL &lt;50B Database'!$AI$1:AI4150)+1,""))</f>
        <v/>
      </c>
    </row>
    <row r="4152" spans="1:35" x14ac:dyDescent="0.25">
      <c r="A4152" t="s">
        <v>1526</v>
      </c>
      <c r="B4152">
        <v>924254</v>
      </c>
      <c r="C4152" s="5" t="s">
        <v>1389</v>
      </c>
      <c r="D4152" s="5" t="s">
        <v>4390</v>
      </c>
      <c r="E4152" s="5" t="s">
        <v>4388</v>
      </c>
      <c r="F4152" s="2">
        <v>753</v>
      </c>
      <c r="G4152" s="2">
        <v>73218</v>
      </c>
      <c r="H4152" s="2">
        <v>34449</v>
      </c>
      <c r="I4152" s="2">
        <v>2434</v>
      </c>
      <c r="J4152" s="2">
        <v>32015</v>
      </c>
      <c r="K4152" s="33">
        <v>2.3520224894580666E-2</v>
      </c>
      <c r="L4152" s="2">
        <v>721</v>
      </c>
      <c r="M4152" s="2">
        <v>61026</v>
      </c>
      <c r="N4152" s="2">
        <v>34330</v>
      </c>
      <c r="O4152" s="33">
        <v>2.1002039032915816E-2</v>
      </c>
      <c r="P4152" s="2">
        <v>730</v>
      </c>
      <c r="Q4152" s="2">
        <v>66737</v>
      </c>
      <c r="R4152" s="2">
        <v>32879</v>
      </c>
      <c r="S4152" s="35">
        <v>2.2202621734237659E-2</v>
      </c>
      <c r="T4152" t="s">
        <v>4388</v>
      </c>
      <c r="U4152" t="s">
        <v>4388</v>
      </c>
      <c r="V4152" s="5" t="s">
        <v>4390</v>
      </c>
      <c r="W4152" s="5">
        <v>0</v>
      </c>
      <c r="X4152" s="4">
        <v>1.3176031603430068E-3</v>
      </c>
      <c r="Y4152" s="6">
        <v>23</v>
      </c>
      <c r="Z4152" s="4">
        <v>1.200582701321843E-3</v>
      </c>
      <c r="AA4152" s="5">
        <v>312</v>
      </c>
      <c r="AC4152" s="16" t="str">
        <f t="shared" si="384"/>
        <v/>
      </c>
      <c r="AD4152" s="16" t="str">
        <f t="shared" si="385"/>
        <v/>
      </c>
      <c r="AE4152" s="16" t="str">
        <f t="shared" si="386"/>
        <v/>
      </c>
      <c r="AF4152" s="16" t="str">
        <f t="shared" si="387"/>
        <v/>
      </c>
      <c r="AG4152" s="16" t="str">
        <f t="shared" si="388"/>
        <v/>
      </c>
      <c r="AH4152" s="16">
        <f t="shared" si="389"/>
        <v>2.3520224894580666E-2</v>
      </c>
      <c r="AI4152" s="17" t="str">
        <f>IF('Peer Comparison Tool'!$D$11="NR","",IF($C4152='Peer Comparison Tool'!$D$9,COUNT('ALLL &lt;50B Database'!$AI$1:AI4151)+1,""))</f>
        <v/>
      </c>
    </row>
    <row r="4153" spans="1:35" x14ac:dyDescent="0.25">
      <c r="A4153" t="s">
        <v>3588</v>
      </c>
      <c r="B4153">
        <v>403656</v>
      </c>
      <c r="C4153" s="5" t="s">
        <v>3557</v>
      </c>
      <c r="D4153" s="5" t="s">
        <v>4390</v>
      </c>
      <c r="E4153" s="5" t="s">
        <v>4388</v>
      </c>
      <c r="F4153" s="2">
        <v>800</v>
      </c>
      <c r="G4153" s="2">
        <v>73173</v>
      </c>
      <c r="H4153" s="2">
        <v>33554</v>
      </c>
      <c r="I4153" s="2">
        <v>365</v>
      </c>
      <c r="J4153" s="2">
        <v>33189</v>
      </c>
      <c r="K4153" s="33">
        <v>2.4104371930458886E-2</v>
      </c>
      <c r="L4153" s="2">
        <v>866</v>
      </c>
      <c r="M4153" s="2">
        <v>66502</v>
      </c>
      <c r="N4153" s="2">
        <v>34271</v>
      </c>
      <c r="O4153" s="33">
        <v>2.5269178022234544E-2</v>
      </c>
      <c r="P4153" s="2">
        <v>879</v>
      </c>
      <c r="Q4153" s="2">
        <v>71185</v>
      </c>
      <c r="R4153" s="2">
        <v>33345</v>
      </c>
      <c r="S4153" s="35">
        <v>2.6360773729194781E-2</v>
      </c>
      <c r="T4153" t="s">
        <v>4388</v>
      </c>
      <c r="U4153" t="s">
        <v>4388</v>
      </c>
      <c r="V4153" s="5" t="s">
        <v>4390</v>
      </c>
      <c r="W4153" s="5">
        <v>0</v>
      </c>
      <c r="X4153" s="4">
        <v>-2.256401798735895E-3</v>
      </c>
      <c r="Y4153" s="6">
        <v>-79</v>
      </c>
      <c r="Z4153" s="4">
        <v>1.0915957069602376E-3</v>
      </c>
      <c r="AA4153" s="5">
        <v>279</v>
      </c>
      <c r="AC4153" s="16" t="str">
        <f t="shared" si="384"/>
        <v/>
      </c>
      <c r="AD4153" s="16" t="str">
        <f t="shared" si="385"/>
        <v/>
      </c>
      <c r="AE4153" s="16" t="str">
        <f t="shared" si="386"/>
        <v/>
      </c>
      <c r="AF4153" s="16" t="str">
        <f t="shared" si="387"/>
        <v/>
      </c>
      <c r="AG4153" s="16" t="str">
        <f t="shared" si="388"/>
        <v/>
      </c>
      <c r="AH4153" s="16">
        <f t="shared" si="389"/>
        <v>2.4104371930458886E-2</v>
      </c>
      <c r="AI4153" s="17" t="str">
        <f>IF('Peer Comparison Tool'!$D$11="NR","",IF($C4153='Peer Comparison Tool'!$D$9,COUNT('ALLL &lt;50B Database'!$AI$1:AI4152)+1,""))</f>
        <v/>
      </c>
    </row>
    <row r="4154" spans="1:35" x14ac:dyDescent="0.25">
      <c r="A4154" t="s">
        <v>874</v>
      </c>
      <c r="B4154">
        <v>764441</v>
      </c>
      <c r="C4154" s="5" t="s">
        <v>716</v>
      </c>
      <c r="D4154" s="5" t="s">
        <v>4390</v>
      </c>
      <c r="E4154" s="5" t="s">
        <v>4388</v>
      </c>
      <c r="F4154" s="2">
        <v>306</v>
      </c>
      <c r="G4154" s="2">
        <v>73155</v>
      </c>
      <c r="H4154" s="2">
        <v>26380</v>
      </c>
      <c r="I4154" s="2">
        <v>1322</v>
      </c>
      <c r="J4154" s="2">
        <v>25058</v>
      </c>
      <c r="K4154" s="33">
        <v>1.2211668928086838E-2</v>
      </c>
      <c r="L4154" s="2">
        <v>405</v>
      </c>
      <c r="M4154" s="2">
        <v>73939</v>
      </c>
      <c r="N4154" s="2">
        <v>23838</v>
      </c>
      <c r="O4154" s="33">
        <v>1.6989680342310597E-2</v>
      </c>
      <c r="P4154" s="2">
        <v>402</v>
      </c>
      <c r="Q4154" s="2">
        <v>74408</v>
      </c>
      <c r="R4154" s="2">
        <v>26025</v>
      </c>
      <c r="S4154" s="35">
        <v>1.5446685878962536E-2</v>
      </c>
      <c r="T4154" t="s">
        <v>4388</v>
      </c>
      <c r="U4154" t="s">
        <v>4388</v>
      </c>
      <c r="V4154" s="5" t="s">
        <v>4390</v>
      </c>
      <c r="W4154" s="5">
        <v>0</v>
      </c>
      <c r="X4154" s="4">
        <v>-3.2350169508756979E-3</v>
      </c>
      <c r="Y4154" s="6">
        <v>-96</v>
      </c>
      <c r="Z4154" s="4">
        <v>-1.5429944633480602E-3</v>
      </c>
      <c r="AA4154" s="5">
        <v>2830</v>
      </c>
      <c r="AC4154" s="16" t="str">
        <f t="shared" si="384"/>
        <v/>
      </c>
      <c r="AD4154" s="16" t="str">
        <f t="shared" si="385"/>
        <v/>
      </c>
      <c r="AE4154" s="16" t="str">
        <f t="shared" si="386"/>
        <v/>
      </c>
      <c r="AF4154" s="16" t="str">
        <f t="shared" si="387"/>
        <v/>
      </c>
      <c r="AG4154" s="16" t="str">
        <f t="shared" si="388"/>
        <v/>
      </c>
      <c r="AH4154" s="16">
        <f t="shared" si="389"/>
        <v>1.2211668928086838E-2</v>
      </c>
      <c r="AI4154" s="17" t="str">
        <f>IF('Peer Comparison Tool'!$D$11="NR","",IF($C4154='Peer Comparison Tool'!$D$9,COUNT('ALLL &lt;50B Database'!$AI$1:AI4153)+1,""))</f>
        <v/>
      </c>
    </row>
    <row r="4155" spans="1:35" x14ac:dyDescent="0.25">
      <c r="A4155" t="s">
        <v>398</v>
      </c>
      <c r="B4155">
        <v>550448</v>
      </c>
      <c r="C4155" s="5" t="s">
        <v>716</v>
      </c>
      <c r="D4155" s="5" t="s">
        <v>4390</v>
      </c>
      <c r="E4155" s="5" t="s">
        <v>4388</v>
      </c>
      <c r="F4155" s="2">
        <v>898</v>
      </c>
      <c r="G4155" s="2">
        <v>73119</v>
      </c>
      <c r="H4155" s="2">
        <v>35875</v>
      </c>
      <c r="I4155" s="2">
        <v>1655</v>
      </c>
      <c r="J4155" s="2">
        <v>34220</v>
      </c>
      <c r="K4155" s="33">
        <v>2.6241963763880771E-2</v>
      </c>
      <c r="L4155" s="2">
        <v>723</v>
      </c>
      <c r="M4155" s="2">
        <v>70402</v>
      </c>
      <c r="N4155" s="2">
        <v>34912</v>
      </c>
      <c r="O4155" s="33">
        <v>2.0709211732355636E-2</v>
      </c>
      <c r="P4155" s="2">
        <v>818</v>
      </c>
      <c r="Q4155" s="2">
        <v>71069</v>
      </c>
      <c r="R4155" s="2">
        <v>37193</v>
      </c>
      <c r="S4155" s="35">
        <v>2.1993385852176486E-2</v>
      </c>
      <c r="T4155" t="s">
        <v>4388</v>
      </c>
      <c r="U4155" t="s">
        <v>4388</v>
      </c>
      <c r="V4155" s="5" t="s">
        <v>4390</v>
      </c>
      <c r="W4155" s="5">
        <v>0</v>
      </c>
      <c r="X4155" s="4">
        <v>4.2485779117042849E-3</v>
      </c>
      <c r="Y4155" s="6">
        <v>80</v>
      </c>
      <c r="Z4155" s="4">
        <v>1.2841741198208502E-3</v>
      </c>
      <c r="AA4155" s="5">
        <v>215</v>
      </c>
      <c r="AC4155" s="16" t="str">
        <f t="shared" si="384"/>
        <v/>
      </c>
      <c r="AD4155" s="16" t="str">
        <f t="shared" si="385"/>
        <v/>
      </c>
      <c r="AE4155" s="16" t="str">
        <f t="shared" si="386"/>
        <v/>
      </c>
      <c r="AF4155" s="16" t="str">
        <f t="shared" si="387"/>
        <v/>
      </c>
      <c r="AG4155" s="16" t="str">
        <f t="shared" si="388"/>
        <v/>
      </c>
      <c r="AH4155" s="16">
        <f t="shared" si="389"/>
        <v>2.6241963763880771E-2</v>
      </c>
      <c r="AI4155" s="17" t="str">
        <f>IF('Peer Comparison Tool'!$D$11="NR","",IF($C4155='Peer Comparison Tool'!$D$9,COUNT('ALLL &lt;50B Database'!$AI$1:AI4154)+1,""))</f>
        <v/>
      </c>
    </row>
    <row r="4156" spans="1:35" x14ac:dyDescent="0.25">
      <c r="A4156" t="s">
        <v>1532</v>
      </c>
      <c r="B4156">
        <v>663656</v>
      </c>
      <c r="C4156" s="5" t="s">
        <v>1389</v>
      </c>
      <c r="D4156" s="5" t="s">
        <v>4390</v>
      </c>
      <c r="E4156" s="5" t="s">
        <v>4388</v>
      </c>
      <c r="F4156" s="2">
        <v>733</v>
      </c>
      <c r="G4156" s="2">
        <v>73103</v>
      </c>
      <c r="H4156" s="2">
        <v>54248</v>
      </c>
      <c r="I4156" s="2">
        <v>11780</v>
      </c>
      <c r="J4156" s="2">
        <v>42468</v>
      </c>
      <c r="K4156" s="33">
        <v>1.7260054629367996E-2</v>
      </c>
      <c r="L4156" s="2">
        <v>748</v>
      </c>
      <c r="M4156" s="2">
        <v>60231</v>
      </c>
      <c r="N4156" s="2">
        <v>45482</v>
      </c>
      <c r="O4156" s="33">
        <v>1.6446066575788225E-2</v>
      </c>
      <c r="P4156" s="2">
        <v>747</v>
      </c>
      <c r="Q4156" s="2">
        <v>58021</v>
      </c>
      <c r="R4156" s="2">
        <v>45438</v>
      </c>
      <c r="S4156" s="35">
        <v>1.6439984154232142E-2</v>
      </c>
      <c r="T4156" t="s">
        <v>4388</v>
      </c>
      <c r="U4156" t="s">
        <v>4388</v>
      </c>
      <c r="V4156" s="5" t="s">
        <v>4390</v>
      </c>
      <c r="W4156" s="5">
        <v>0</v>
      </c>
      <c r="X4156" s="4">
        <v>8.2007047513585341E-4</v>
      </c>
      <c r="Y4156" s="6">
        <v>-14</v>
      </c>
      <c r="Z4156" s="4">
        <v>-6.0824215560827122E-6</v>
      </c>
      <c r="AA4156" s="5">
        <v>985</v>
      </c>
      <c r="AC4156" s="16" t="str">
        <f t="shared" si="384"/>
        <v/>
      </c>
      <c r="AD4156" s="16" t="str">
        <f t="shared" si="385"/>
        <v/>
      </c>
      <c r="AE4156" s="16" t="str">
        <f t="shared" si="386"/>
        <v/>
      </c>
      <c r="AF4156" s="16" t="str">
        <f t="shared" si="387"/>
        <v/>
      </c>
      <c r="AG4156" s="16" t="str">
        <f t="shared" si="388"/>
        <v/>
      </c>
      <c r="AH4156" s="16">
        <f t="shared" si="389"/>
        <v>1.7260054629367996E-2</v>
      </c>
      <c r="AI4156" s="17" t="str">
        <f>IF('Peer Comparison Tool'!$D$11="NR","",IF($C4156='Peer Comparison Tool'!$D$9,COUNT('ALLL &lt;50B Database'!$AI$1:AI4155)+1,""))</f>
        <v/>
      </c>
    </row>
    <row r="4157" spans="1:35" x14ac:dyDescent="0.25">
      <c r="A4157" t="s">
        <v>2224</v>
      </c>
      <c r="B4157">
        <v>77150</v>
      </c>
      <c r="C4157" s="5" t="s">
        <v>2041</v>
      </c>
      <c r="D4157" s="5" t="s">
        <v>4387</v>
      </c>
      <c r="E4157" s="5" t="s">
        <v>4388</v>
      </c>
      <c r="F4157" s="2">
        <v>852</v>
      </c>
      <c r="G4157" s="2">
        <v>72947</v>
      </c>
      <c r="H4157" s="2">
        <v>55927</v>
      </c>
      <c r="I4157" s="2">
        <v>2157</v>
      </c>
      <c r="J4157" s="2">
        <v>53770</v>
      </c>
      <c r="K4157" s="33">
        <v>1.5845266877440953E-2</v>
      </c>
      <c r="L4157" s="2">
        <v>749</v>
      </c>
      <c r="M4157" s="2">
        <v>73181</v>
      </c>
      <c r="N4157" s="2">
        <v>55688</v>
      </c>
      <c r="O4157" s="33">
        <v>1.3449935354115788E-2</v>
      </c>
      <c r="P4157" s="2">
        <v>777</v>
      </c>
      <c r="Q4157" s="2">
        <v>70807</v>
      </c>
      <c r="R4157" s="2">
        <v>54175</v>
      </c>
      <c r="S4157" s="35">
        <v>1.4342408860175357E-2</v>
      </c>
      <c r="T4157" t="s">
        <v>4388</v>
      </c>
      <c r="U4157" t="s">
        <v>4388</v>
      </c>
      <c r="V4157" s="5" t="s">
        <v>4387</v>
      </c>
      <c r="W4157" s="5">
        <v>0</v>
      </c>
      <c r="X4157" s="4">
        <v>1.5028580172655962E-3</v>
      </c>
      <c r="Y4157" s="6">
        <v>75</v>
      </c>
      <c r="Z4157" s="4">
        <v>8.9247350605956878E-4</v>
      </c>
      <c r="AA4157" s="5">
        <v>1318</v>
      </c>
      <c r="AC4157" s="16" t="str">
        <f t="shared" si="384"/>
        <v/>
      </c>
      <c r="AD4157" s="16" t="str">
        <f t="shared" si="385"/>
        <v/>
      </c>
      <c r="AE4157" s="16" t="str">
        <f t="shared" si="386"/>
        <v/>
      </c>
      <c r="AF4157" s="16" t="str">
        <f t="shared" si="387"/>
        <v/>
      </c>
      <c r="AG4157" s="16" t="str">
        <f t="shared" si="388"/>
        <v/>
      </c>
      <c r="AH4157" s="16">
        <f t="shared" si="389"/>
        <v>1.5845266877440953E-2</v>
      </c>
      <c r="AI4157" s="17" t="str">
        <f>IF('Peer Comparison Tool'!$D$11="NR","",IF($C4157='Peer Comparison Tool'!$D$9,COUNT('ALLL &lt;50B Database'!$AI$1:AI4156)+1,""))</f>
        <v/>
      </c>
    </row>
    <row r="4158" spans="1:35" x14ac:dyDescent="0.25">
      <c r="A4158" t="s">
        <v>1243</v>
      </c>
      <c r="B4158">
        <v>824738</v>
      </c>
      <c r="C4158" s="5" t="s">
        <v>926</v>
      </c>
      <c r="D4158" s="5" t="s">
        <v>4390</v>
      </c>
      <c r="E4158" s="5" t="s">
        <v>4388</v>
      </c>
      <c r="F4158" s="2">
        <v>597</v>
      </c>
      <c r="G4158" s="2">
        <v>72837</v>
      </c>
      <c r="H4158" s="2">
        <v>46335</v>
      </c>
      <c r="I4158" s="2">
        <v>0</v>
      </c>
      <c r="J4158" s="2">
        <v>46335</v>
      </c>
      <c r="K4158" s="33">
        <v>1.2884428617675624E-2</v>
      </c>
      <c r="L4158" s="2">
        <v>599</v>
      </c>
      <c r="M4158" s="2">
        <v>59956</v>
      </c>
      <c r="N4158" s="2">
        <v>45790</v>
      </c>
      <c r="O4158" s="33">
        <v>1.3081458833806507E-2</v>
      </c>
      <c r="P4158" s="2">
        <v>595</v>
      </c>
      <c r="Q4158" s="2">
        <v>58382</v>
      </c>
      <c r="R4158" s="2">
        <v>45652</v>
      </c>
      <c r="S4158" s="35">
        <v>1.303338298431613E-2</v>
      </c>
      <c r="T4158" t="s">
        <v>4388</v>
      </c>
      <c r="U4158" t="s">
        <v>4388</v>
      </c>
      <c r="V4158" s="5" t="s">
        <v>4390</v>
      </c>
      <c r="W4158" s="5">
        <v>0</v>
      </c>
      <c r="X4158" s="4">
        <v>-1.489543666405059E-4</v>
      </c>
      <c r="Y4158" s="6">
        <v>2</v>
      </c>
      <c r="Z4158" s="4">
        <v>-4.8075849490377201E-5</v>
      </c>
      <c r="AA4158" s="5">
        <v>2502</v>
      </c>
      <c r="AC4158" s="16" t="str">
        <f t="shared" si="384"/>
        <v/>
      </c>
      <c r="AD4158" s="16" t="str">
        <f t="shared" si="385"/>
        <v/>
      </c>
      <c r="AE4158" s="16" t="str">
        <f t="shared" si="386"/>
        <v/>
      </c>
      <c r="AF4158" s="16" t="str">
        <f t="shared" si="387"/>
        <v/>
      </c>
      <c r="AG4158" s="16" t="str">
        <f t="shared" si="388"/>
        <v/>
      </c>
      <c r="AH4158" s="16">
        <f t="shared" si="389"/>
        <v>1.2884428617675624E-2</v>
      </c>
      <c r="AI4158" s="17" t="str">
        <f>IF('Peer Comparison Tool'!$D$11="NR","",IF($C4158='Peer Comparison Tool'!$D$9,COUNT('ALLL &lt;50B Database'!$AI$1:AI4157)+1,""))</f>
        <v/>
      </c>
    </row>
    <row r="4159" spans="1:35" x14ac:dyDescent="0.25">
      <c r="A4159" t="s">
        <v>2234</v>
      </c>
      <c r="B4159">
        <v>308256</v>
      </c>
      <c r="C4159" s="5" t="s">
        <v>2041</v>
      </c>
      <c r="D4159" s="5" t="s">
        <v>4390</v>
      </c>
      <c r="E4159" s="5" t="s">
        <v>4388</v>
      </c>
      <c r="F4159" s="2">
        <v>512</v>
      </c>
      <c r="G4159" s="2">
        <v>72833</v>
      </c>
      <c r="H4159" s="2">
        <v>52912</v>
      </c>
      <c r="I4159" s="2">
        <v>4356</v>
      </c>
      <c r="J4159" s="2">
        <v>48556</v>
      </c>
      <c r="K4159" s="33">
        <v>1.0544525908229673E-2</v>
      </c>
      <c r="L4159" s="2">
        <v>447</v>
      </c>
      <c r="M4159" s="2">
        <v>67188</v>
      </c>
      <c r="N4159" s="2">
        <v>45614</v>
      </c>
      <c r="O4159" s="33">
        <v>9.7996229227868634E-3</v>
      </c>
      <c r="P4159" s="2">
        <v>462</v>
      </c>
      <c r="Q4159" s="2">
        <v>65677</v>
      </c>
      <c r="R4159" s="2">
        <v>47169</v>
      </c>
      <c r="S4159" s="35">
        <v>9.7945684665776255E-3</v>
      </c>
      <c r="T4159" t="s">
        <v>4388</v>
      </c>
      <c r="U4159" t="s">
        <v>4388</v>
      </c>
      <c r="V4159" s="5" t="s">
        <v>4390</v>
      </c>
      <c r="W4159" s="5">
        <v>0</v>
      </c>
      <c r="X4159" s="4">
        <v>7.4995744165204728E-4</v>
      </c>
      <c r="Y4159" s="6">
        <v>50</v>
      </c>
      <c r="Z4159" s="4">
        <v>-5.0544562092379175E-6</v>
      </c>
      <c r="AA4159" s="5">
        <v>3580</v>
      </c>
      <c r="AC4159" s="16" t="str">
        <f t="shared" si="384"/>
        <v/>
      </c>
      <c r="AD4159" s="16" t="str">
        <f t="shared" si="385"/>
        <v/>
      </c>
      <c r="AE4159" s="16" t="str">
        <f t="shared" si="386"/>
        <v/>
      </c>
      <c r="AF4159" s="16" t="str">
        <f t="shared" si="387"/>
        <v/>
      </c>
      <c r="AG4159" s="16" t="str">
        <f t="shared" si="388"/>
        <v/>
      </c>
      <c r="AH4159" s="16">
        <f t="shared" si="389"/>
        <v>1.0544525908229673E-2</v>
      </c>
      <c r="AI4159" s="17" t="str">
        <f>IF('Peer Comparison Tool'!$D$11="NR","",IF($C4159='Peer Comparison Tool'!$D$9,COUNT('ALLL &lt;50B Database'!$AI$1:AI4158)+1,""))</f>
        <v/>
      </c>
    </row>
    <row r="4160" spans="1:35" x14ac:dyDescent="0.25">
      <c r="A4160" t="s">
        <v>4302</v>
      </c>
      <c r="B4160">
        <v>575375</v>
      </c>
      <c r="C4160" s="5" t="s">
        <v>4163</v>
      </c>
      <c r="D4160" s="5" t="s">
        <v>4387</v>
      </c>
      <c r="E4160" s="5" t="s">
        <v>4388</v>
      </c>
      <c r="F4160" s="2">
        <v>1362</v>
      </c>
      <c r="G4160" s="2">
        <v>72776</v>
      </c>
      <c r="H4160" s="2">
        <v>41714</v>
      </c>
      <c r="I4160" s="2">
        <v>0</v>
      </c>
      <c r="J4160" s="2">
        <v>41714</v>
      </c>
      <c r="K4160" s="33">
        <v>3.2650908567866906E-2</v>
      </c>
      <c r="L4160" s="2">
        <v>1314</v>
      </c>
      <c r="M4160" s="2">
        <v>68505</v>
      </c>
      <c r="N4160" s="2">
        <v>44670</v>
      </c>
      <c r="O4160" s="33">
        <v>2.9415715245130959E-2</v>
      </c>
      <c r="P4160" s="2">
        <v>1329</v>
      </c>
      <c r="Q4160" s="2">
        <v>67332</v>
      </c>
      <c r="R4160" s="2">
        <v>43132</v>
      </c>
      <c r="S4160" s="35">
        <v>3.0812389872948161E-2</v>
      </c>
      <c r="T4160" t="s">
        <v>4388</v>
      </c>
      <c r="U4160" t="s">
        <v>4388</v>
      </c>
      <c r="V4160" s="5" t="s">
        <v>4387</v>
      </c>
      <c r="W4160" s="5">
        <v>0</v>
      </c>
      <c r="X4160" s="4">
        <v>1.8385186949187449E-3</v>
      </c>
      <c r="Y4160" s="6">
        <v>33</v>
      </c>
      <c r="Z4160" s="4">
        <v>1.3966746278172015E-3</v>
      </c>
      <c r="AA4160" s="5">
        <v>118</v>
      </c>
      <c r="AC4160" s="16" t="str">
        <f t="shared" si="384"/>
        <v/>
      </c>
      <c r="AD4160" s="16" t="str">
        <f t="shared" si="385"/>
        <v/>
      </c>
      <c r="AE4160" s="16" t="str">
        <f t="shared" si="386"/>
        <v/>
      </c>
      <c r="AF4160" s="16" t="str">
        <f t="shared" si="387"/>
        <v/>
      </c>
      <c r="AG4160" s="16" t="str">
        <f t="shared" si="388"/>
        <v/>
      </c>
      <c r="AH4160" s="16">
        <f t="shared" si="389"/>
        <v>3.2650908567866906E-2</v>
      </c>
      <c r="AI4160" s="17" t="str">
        <f>IF('Peer Comparison Tool'!$D$11="NR","",IF($C4160='Peer Comparison Tool'!$D$9,COUNT('ALLL &lt;50B Database'!$AI$1:AI4159)+1,""))</f>
        <v/>
      </c>
    </row>
    <row r="4161" spans="1:35" x14ac:dyDescent="0.25">
      <c r="A4161" t="s">
        <v>2797</v>
      </c>
      <c r="B4161">
        <v>711753</v>
      </c>
      <c r="C4161" s="5" t="s">
        <v>2711</v>
      </c>
      <c r="D4161" s="5" t="s">
        <v>4390</v>
      </c>
      <c r="E4161" s="5" t="s">
        <v>4388</v>
      </c>
      <c r="F4161" s="2">
        <v>737</v>
      </c>
      <c r="G4161" s="2">
        <v>72632</v>
      </c>
      <c r="H4161" s="2">
        <v>44602</v>
      </c>
      <c r="I4161" s="2">
        <v>1454</v>
      </c>
      <c r="J4161" s="2">
        <v>43148</v>
      </c>
      <c r="K4161" s="33">
        <v>1.7080745341614908E-2</v>
      </c>
      <c r="L4161" s="2">
        <v>736</v>
      </c>
      <c r="M4161" s="2">
        <v>67845</v>
      </c>
      <c r="N4161" s="2">
        <v>45259</v>
      </c>
      <c r="O4161" s="33">
        <v>1.6261958947391679E-2</v>
      </c>
      <c r="P4161" s="2">
        <v>737</v>
      </c>
      <c r="Q4161" s="2">
        <v>69484</v>
      </c>
      <c r="R4161" s="2">
        <v>41970</v>
      </c>
      <c r="S4161" s="35">
        <v>1.7560162020490828E-2</v>
      </c>
      <c r="T4161" t="s">
        <v>4388</v>
      </c>
      <c r="U4161" t="s">
        <v>4388</v>
      </c>
      <c r="V4161" s="5" t="s">
        <v>4390</v>
      </c>
      <c r="W4161" s="5">
        <v>0</v>
      </c>
      <c r="X4161" s="4">
        <v>-4.7941667887592063E-4</v>
      </c>
      <c r="Y4161" s="6">
        <v>0</v>
      </c>
      <c r="Z4161" s="4">
        <v>1.2982030730991495E-3</v>
      </c>
      <c r="AA4161" s="5">
        <v>1023</v>
      </c>
      <c r="AC4161" s="16" t="str">
        <f t="shared" si="384"/>
        <v/>
      </c>
      <c r="AD4161" s="16" t="str">
        <f t="shared" si="385"/>
        <v/>
      </c>
      <c r="AE4161" s="16" t="str">
        <f t="shared" si="386"/>
        <v/>
      </c>
      <c r="AF4161" s="16" t="str">
        <f t="shared" si="387"/>
        <v/>
      </c>
      <c r="AG4161" s="16" t="str">
        <f t="shared" si="388"/>
        <v/>
      </c>
      <c r="AH4161" s="16">
        <f t="shared" si="389"/>
        <v>1.7080745341614908E-2</v>
      </c>
      <c r="AI4161" s="17" t="str">
        <f>IF('Peer Comparison Tool'!$D$11="NR","",IF($C4161='Peer Comparison Tool'!$D$9,COUNT('ALLL &lt;50B Database'!$AI$1:AI4160)+1,""))</f>
        <v/>
      </c>
    </row>
    <row r="4162" spans="1:35" x14ac:dyDescent="0.25">
      <c r="A4162" t="s">
        <v>2800</v>
      </c>
      <c r="B4162">
        <v>472951</v>
      </c>
      <c r="C4162" s="5" t="s">
        <v>2711</v>
      </c>
      <c r="D4162" s="5" t="s">
        <v>4390</v>
      </c>
      <c r="E4162" s="5" t="s">
        <v>4388</v>
      </c>
      <c r="F4162" s="2">
        <v>339</v>
      </c>
      <c r="G4162" s="2">
        <v>72517</v>
      </c>
      <c r="H4162" s="2">
        <v>36292</v>
      </c>
      <c r="I4162" s="2">
        <v>6482</v>
      </c>
      <c r="J4162" s="2">
        <v>29810</v>
      </c>
      <c r="K4162" s="33">
        <v>1.1372022811137202E-2</v>
      </c>
      <c r="L4162" s="2">
        <v>335</v>
      </c>
      <c r="M4162" s="2">
        <v>59037</v>
      </c>
      <c r="N4162" s="2">
        <v>29666</v>
      </c>
      <c r="O4162" s="33">
        <v>1.1292388593002091E-2</v>
      </c>
      <c r="P4162" s="2">
        <v>337</v>
      </c>
      <c r="Q4162" s="2">
        <v>61345</v>
      </c>
      <c r="R4162" s="2">
        <v>29768</v>
      </c>
      <c r="S4162" s="35">
        <v>1.1320881483472186E-2</v>
      </c>
      <c r="T4162" t="s">
        <v>4388</v>
      </c>
      <c r="U4162" t="s">
        <v>4388</v>
      </c>
      <c r="V4162" s="5" t="s">
        <v>4390</v>
      </c>
      <c r="W4162" s="5">
        <v>0</v>
      </c>
      <c r="X4162" s="4">
        <v>5.1141327665015987E-5</v>
      </c>
      <c r="Y4162" s="6">
        <v>2</v>
      </c>
      <c r="Z4162" s="4">
        <v>2.8492890470094984E-5</v>
      </c>
      <c r="AA4162" s="5">
        <v>3216</v>
      </c>
      <c r="AC4162" s="16" t="str">
        <f t="shared" si="384"/>
        <v/>
      </c>
      <c r="AD4162" s="16" t="str">
        <f t="shared" si="385"/>
        <v/>
      </c>
      <c r="AE4162" s="16" t="str">
        <f t="shared" si="386"/>
        <v/>
      </c>
      <c r="AF4162" s="16" t="str">
        <f t="shared" si="387"/>
        <v/>
      </c>
      <c r="AG4162" s="16" t="str">
        <f t="shared" si="388"/>
        <v/>
      </c>
      <c r="AH4162" s="16">
        <f t="shared" si="389"/>
        <v>1.1372022811137202E-2</v>
      </c>
      <c r="AI4162" s="17" t="str">
        <f>IF('Peer Comparison Tool'!$D$11="NR","",IF($C4162='Peer Comparison Tool'!$D$9,COUNT('ALLL &lt;50B Database'!$AI$1:AI4161)+1,""))</f>
        <v/>
      </c>
    </row>
    <row r="4163" spans="1:35" x14ac:dyDescent="0.25">
      <c r="A4163" t="s">
        <v>3061</v>
      </c>
      <c r="B4163">
        <v>84804</v>
      </c>
      <c r="C4163" s="5" t="s">
        <v>2948</v>
      </c>
      <c r="D4163" s="5" t="s">
        <v>4390</v>
      </c>
      <c r="E4163" s="5" t="s">
        <v>4388</v>
      </c>
      <c r="F4163" s="2">
        <v>619</v>
      </c>
      <c r="G4163" s="2">
        <v>72500</v>
      </c>
      <c r="H4163" s="2">
        <v>35852</v>
      </c>
      <c r="I4163" s="2">
        <v>0</v>
      </c>
      <c r="J4163" s="2">
        <v>35852</v>
      </c>
      <c r="K4163" s="33">
        <v>1.7265424523039162E-2</v>
      </c>
      <c r="L4163" s="2">
        <v>633</v>
      </c>
      <c r="M4163" s="2">
        <v>69520</v>
      </c>
      <c r="N4163" s="2">
        <v>35137</v>
      </c>
      <c r="O4163" s="33">
        <v>1.8015197654893702E-2</v>
      </c>
      <c r="P4163" s="2">
        <v>606</v>
      </c>
      <c r="Q4163" s="2">
        <v>68030</v>
      </c>
      <c r="R4163" s="2">
        <v>34756</v>
      </c>
      <c r="S4163" s="35">
        <v>1.7435838416388537E-2</v>
      </c>
      <c r="T4163" t="s">
        <v>4388</v>
      </c>
      <c r="U4163" t="s">
        <v>4388</v>
      </c>
      <c r="V4163" s="5" t="s">
        <v>4390</v>
      </c>
      <c r="W4163" s="5">
        <v>0</v>
      </c>
      <c r="X4163" s="4">
        <v>-1.7041389334937485E-4</v>
      </c>
      <c r="Y4163" s="6">
        <v>13</v>
      </c>
      <c r="Z4163" s="4">
        <v>-5.7935923850516505E-4</v>
      </c>
      <c r="AA4163" s="5">
        <v>984</v>
      </c>
      <c r="AC4163" s="16" t="str">
        <f t="shared" ref="AC4163:AC4226" si="390">IF(AND($G4163&gt;=10000000,$G4163&lt;50000000),$K4163,"")</f>
        <v/>
      </c>
      <c r="AD4163" s="16" t="str">
        <f t="shared" ref="AD4163:AD4226" si="391">IF(AND($G4163&gt;=5000000,$G4163&lt;9999999),$K4163,"")</f>
        <v/>
      </c>
      <c r="AE4163" s="16" t="str">
        <f t="shared" ref="AE4163:AE4226" si="392">IF(AND($G4163&gt;=1000000,$G4163&lt;4999999),$K4163,"")</f>
        <v/>
      </c>
      <c r="AF4163" s="16" t="str">
        <f t="shared" ref="AF4163:AF4226" si="393">IF(AND($G4163&gt;=500000,$G4163&lt;999999),$K4163,"")</f>
        <v/>
      </c>
      <c r="AG4163" s="16" t="str">
        <f t="shared" ref="AG4163:AG4226" si="394">IF(AND($G4163&gt;=100000,$G4163&lt;499999),$K4163,"")</f>
        <v/>
      </c>
      <c r="AH4163" s="16">
        <f t="shared" ref="AH4163:AH4226" si="395">IF(AND($G4163&gt;=0,$G4163&lt;99999),$K4163,"")</f>
        <v>1.7265424523039162E-2</v>
      </c>
      <c r="AI4163" s="17" t="str">
        <f>IF('Peer Comparison Tool'!$D$11="NR","",IF($C4163='Peer Comparison Tool'!$D$9,COUNT('ALLL &lt;50B Database'!$AI$1:AI4162)+1,""))</f>
        <v/>
      </c>
    </row>
    <row r="4164" spans="1:35" x14ac:dyDescent="0.25">
      <c r="A4164" t="s">
        <v>3999</v>
      </c>
      <c r="B4164">
        <v>660879</v>
      </c>
      <c r="C4164" s="5" t="s">
        <v>3704</v>
      </c>
      <c r="D4164" s="5" t="s">
        <v>4390</v>
      </c>
      <c r="E4164" s="5" t="s">
        <v>4388</v>
      </c>
      <c r="F4164" s="2">
        <v>299</v>
      </c>
      <c r="G4164" s="2">
        <v>72466</v>
      </c>
      <c r="H4164" s="2">
        <v>42207</v>
      </c>
      <c r="I4164" s="2">
        <v>0</v>
      </c>
      <c r="J4164" s="2">
        <v>42207</v>
      </c>
      <c r="K4164" s="33">
        <v>7.0841329637263964E-3</v>
      </c>
      <c r="L4164" s="2">
        <v>247</v>
      </c>
      <c r="M4164" s="2">
        <v>65779</v>
      </c>
      <c r="N4164" s="2">
        <v>40746</v>
      </c>
      <c r="O4164" s="33">
        <v>6.0619447307711186E-3</v>
      </c>
      <c r="P4164" s="2">
        <v>272</v>
      </c>
      <c r="Q4164" s="2">
        <v>64672</v>
      </c>
      <c r="R4164" s="2">
        <v>41875</v>
      </c>
      <c r="S4164" s="35">
        <v>6.4955223880597017E-3</v>
      </c>
      <c r="T4164" t="s">
        <v>4388</v>
      </c>
      <c r="U4164" t="s">
        <v>4388</v>
      </c>
      <c r="V4164" s="5" t="s">
        <v>4390</v>
      </c>
      <c r="W4164" s="5">
        <v>0</v>
      </c>
      <c r="X4164" s="4">
        <v>5.886105756666947E-4</v>
      </c>
      <c r="Y4164" s="6">
        <v>27</v>
      </c>
      <c r="Z4164" s="4">
        <v>4.3357765728858303E-4</v>
      </c>
      <c r="AA4164" s="5">
        <v>4444</v>
      </c>
      <c r="AC4164" s="16" t="str">
        <f t="shared" si="390"/>
        <v/>
      </c>
      <c r="AD4164" s="16" t="str">
        <f t="shared" si="391"/>
        <v/>
      </c>
      <c r="AE4164" s="16" t="str">
        <f t="shared" si="392"/>
        <v/>
      </c>
      <c r="AF4164" s="16" t="str">
        <f t="shared" si="393"/>
        <v/>
      </c>
      <c r="AG4164" s="16" t="str">
        <f t="shared" si="394"/>
        <v/>
      </c>
      <c r="AH4164" s="16">
        <f t="shared" si="395"/>
        <v>7.0841329637263964E-3</v>
      </c>
      <c r="AI4164" s="17" t="str">
        <f>IF('Peer Comparison Tool'!$D$11="NR","",IF($C4164='Peer Comparison Tool'!$D$9,COUNT('ALLL &lt;50B Database'!$AI$1:AI4163)+1,""))</f>
        <v/>
      </c>
    </row>
    <row r="4165" spans="1:35" x14ac:dyDescent="0.25">
      <c r="A4165" t="s">
        <v>3185</v>
      </c>
      <c r="B4165">
        <v>835079</v>
      </c>
      <c r="C4165" s="5" t="s">
        <v>3064</v>
      </c>
      <c r="D4165" s="5" t="s">
        <v>4390</v>
      </c>
      <c r="E4165" s="5" t="s">
        <v>4388</v>
      </c>
      <c r="F4165" s="2">
        <v>205</v>
      </c>
      <c r="G4165" s="2">
        <v>72428</v>
      </c>
      <c r="H4165" s="2">
        <v>41683</v>
      </c>
      <c r="I4165" s="2">
        <v>0</v>
      </c>
      <c r="J4165" s="2">
        <v>41683</v>
      </c>
      <c r="K4165" s="33">
        <v>4.9180721157306333E-3</v>
      </c>
      <c r="L4165" s="2">
        <v>205</v>
      </c>
      <c r="M4165" s="2">
        <v>71256</v>
      </c>
      <c r="N4165" s="2">
        <v>38431</v>
      </c>
      <c r="O4165" s="33">
        <v>5.3342353828940182E-3</v>
      </c>
      <c r="P4165" s="2">
        <v>205</v>
      </c>
      <c r="Q4165" s="2">
        <v>69400</v>
      </c>
      <c r="R4165" s="2">
        <v>40511</v>
      </c>
      <c r="S4165" s="35">
        <v>5.0603539779319195E-3</v>
      </c>
      <c r="T4165" t="s">
        <v>4388</v>
      </c>
      <c r="U4165" t="s">
        <v>4388</v>
      </c>
      <c r="V4165" s="5" t="s">
        <v>4390</v>
      </c>
      <c r="W4165" s="5">
        <v>0</v>
      </c>
      <c r="X4165" s="4">
        <v>-1.4228186220128624E-4</v>
      </c>
      <c r="Y4165" s="6">
        <v>0</v>
      </c>
      <c r="Z4165" s="4">
        <v>-2.738814049620987E-4</v>
      </c>
      <c r="AA4165" s="5">
        <v>4661</v>
      </c>
      <c r="AC4165" s="16" t="str">
        <f t="shared" si="390"/>
        <v/>
      </c>
      <c r="AD4165" s="16" t="str">
        <f t="shared" si="391"/>
        <v/>
      </c>
      <c r="AE4165" s="16" t="str">
        <f t="shared" si="392"/>
        <v/>
      </c>
      <c r="AF4165" s="16" t="str">
        <f t="shared" si="393"/>
        <v/>
      </c>
      <c r="AG4165" s="16" t="str">
        <f t="shared" si="394"/>
        <v/>
      </c>
      <c r="AH4165" s="16">
        <f t="shared" si="395"/>
        <v>4.9180721157306333E-3</v>
      </c>
      <c r="AI4165" s="17" t="str">
        <f>IF('Peer Comparison Tool'!$D$11="NR","",IF($C4165='Peer Comparison Tool'!$D$9,COUNT('ALLL &lt;50B Database'!$AI$1:AI4164)+1,""))</f>
        <v/>
      </c>
    </row>
    <row r="4166" spans="1:35" x14ac:dyDescent="0.25">
      <c r="A4166" t="s">
        <v>1229</v>
      </c>
      <c r="B4166">
        <v>371849</v>
      </c>
      <c r="C4166" s="5" t="s">
        <v>926</v>
      </c>
      <c r="D4166" s="5" t="s">
        <v>4390</v>
      </c>
      <c r="E4166" s="5" t="s">
        <v>4388</v>
      </c>
      <c r="F4166" s="2">
        <v>792</v>
      </c>
      <c r="G4166" s="2">
        <v>72311</v>
      </c>
      <c r="H4166" s="2">
        <v>47320</v>
      </c>
      <c r="I4166" s="2">
        <v>1134</v>
      </c>
      <c r="J4166" s="2">
        <v>46186</v>
      </c>
      <c r="K4166" s="33">
        <v>1.7148053522712509E-2</v>
      </c>
      <c r="L4166" s="2">
        <v>764</v>
      </c>
      <c r="M4166" s="2">
        <v>69572</v>
      </c>
      <c r="N4166" s="2">
        <v>48869</v>
      </c>
      <c r="O4166" s="33">
        <v>1.5633632773332788E-2</v>
      </c>
      <c r="P4166" s="2">
        <v>903</v>
      </c>
      <c r="Q4166" s="2">
        <v>69263</v>
      </c>
      <c r="R4166" s="2">
        <v>47052</v>
      </c>
      <c r="S4166" s="35">
        <v>1.9191532772251975E-2</v>
      </c>
      <c r="T4166" t="s">
        <v>4388</v>
      </c>
      <c r="U4166" t="s">
        <v>4388</v>
      </c>
      <c r="V4166" s="5" t="s">
        <v>4390</v>
      </c>
      <c r="W4166" s="5">
        <v>0</v>
      </c>
      <c r="X4166" s="4">
        <v>-2.0434792495394663E-3</v>
      </c>
      <c r="Y4166" s="6">
        <v>-111</v>
      </c>
      <c r="Z4166" s="4">
        <v>3.5578999989191867E-3</v>
      </c>
      <c r="AA4166" s="5">
        <v>1005</v>
      </c>
      <c r="AC4166" s="16" t="str">
        <f t="shared" si="390"/>
        <v/>
      </c>
      <c r="AD4166" s="16" t="str">
        <f t="shared" si="391"/>
        <v/>
      </c>
      <c r="AE4166" s="16" t="str">
        <f t="shared" si="392"/>
        <v/>
      </c>
      <c r="AF4166" s="16" t="str">
        <f t="shared" si="393"/>
        <v/>
      </c>
      <c r="AG4166" s="16" t="str">
        <f t="shared" si="394"/>
        <v/>
      </c>
      <c r="AH4166" s="16">
        <f t="shared" si="395"/>
        <v>1.7148053522712509E-2</v>
      </c>
      <c r="AI4166" s="17" t="str">
        <f>IF('Peer Comparison Tool'!$D$11="NR","",IF($C4166='Peer Comparison Tool'!$D$9,COUNT('ALLL &lt;50B Database'!$AI$1:AI4165)+1,""))</f>
        <v/>
      </c>
    </row>
    <row r="4167" spans="1:35" x14ac:dyDescent="0.25">
      <c r="A4167" t="s">
        <v>3996</v>
      </c>
      <c r="B4167">
        <v>954653</v>
      </c>
      <c r="C4167" s="5" t="s">
        <v>3704</v>
      </c>
      <c r="D4167" s="5" t="s">
        <v>4390</v>
      </c>
      <c r="E4167" s="5" t="s">
        <v>4388</v>
      </c>
      <c r="F4167" s="2">
        <v>1083</v>
      </c>
      <c r="G4167" s="2">
        <v>72217</v>
      </c>
      <c r="H4167" s="2">
        <v>59161</v>
      </c>
      <c r="I4167" s="2">
        <v>2315</v>
      </c>
      <c r="J4167" s="2">
        <v>56846</v>
      </c>
      <c r="K4167" s="33">
        <v>1.9051472399113395E-2</v>
      </c>
      <c r="L4167" s="2">
        <v>961</v>
      </c>
      <c r="M4167" s="2">
        <v>74071</v>
      </c>
      <c r="N4167" s="2">
        <v>58889</v>
      </c>
      <c r="O4167" s="33">
        <v>1.6318837134269557E-2</v>
      </c>
      <c r="P4167" s="2">
        <v>960</v>
      </c>
      <c r="Q4167" s="2">
        <v>69373</v>
      </c>
      <c r="R4167" s="2">
        <v>57789</v>
      </c>
      <c r="S4167" s="35">
        <v>1.6612158023153197E-2</v>
      </c>
      <c r="T4167" t="s">
        <v>4388</v>
      </c>
      <c r="U4167" t="s">
        <v>4388</v>
      </c>
      <c r="V4167" s="5" t="s">
        <v>4390</v>
      </c>
      <c r="W4167" s="5">
        <v>0</v>
      </c>
      <c r="X4167" s="4">
        <v>2.4393143759601985E-3</v>
      </c>
      <c r="Y4167" s="6">
        <v>123</v>
      </c>
      <c r="Z4167" s="4">
        <v>2.9332088888364E-4</v>
      </c>
      <c r="AA4167" s="5">
        <v>664</v>
      </c>
      <c r="AC4167" s="16" t="str">
        <f t="shared" si="390"/>
        <v/>
      </c>
      <c r="AD4167" s="16" t="str">
        <f t="shared" si="391"/>
        <v/>
      </c>
      <c r="AE4167" s="16" t="str">
        <f t="shared" si="392"/>
        <v/>
      </c>
      <c r="AF4167" s="16" t="str">
        <f t="shared" si="393"/>
        <v/>
      </c>
      <c r="AG4167" s="16" t="str">
        <f t="shared" si="394"/>
        <v/>
      </c>
      <c r="AH4167" s="16">
        <f t="shared" si="395"/>
        <v>1.9051472399113395E-2</v>
      </c>
      <c r="AI4167" s="17" t="str">
        <f>IF('Peer Comparison Tool'!$D$11="NR","",IF($C4167='Peer Comparison Tool'!$D$9,COUNT('ALLL &lt;50B Database'!$AI$1:AI4166)+1,""))</f>
        <v/>
      </c>
    </row>
    <row r="4168" spans="1:35" x14ac:dyDescent="0.25">
      <c r="A4168" t="s">
        <v>1414</v>
      </c>
      <c r="B4168">
        <v>275657</v>
      </c>
      <c r="C4168" s="5" t="s">
        <v>1389</v>
      </c>
      <c r="D4168" s="5" t="s">
        <v>4390</v>
      </c>
      <c r="E4168" s="5" t="s">
        <v>4388</v>
      </c>
      <c r="F4168" s="2">
        <v>938</v>
      </c>
      <c r="G4168" s="2">
        <v>72190</v>
      </c>
      <c r="H4168" s="2">
        <v>25863</v>
      </c>
      <c r="I4168" s="2">
        <v>2195</v>
      </c>
      <c r="J4168" s="2">
        <v>23668</v>
      </c>
      <c r="K4168" s="33">
        <v>3.9631570052391416E-2</v>
      </c>
      <c r="L4168" s="2">
        <v>936</v>
      </c>
      <c r="M4168" s="2">
        <v>69148</v>
      </c>
      <c r="N4168" s="2">
        <v>24013</v>
      </c>
      <c r="O4168" s="33">
        <v>3.8978886436513552E-2</v>
      </c>
      <c r="P4168" s="2">
        <v>933</v>
      </c>
      <c r="Q4168" s="2">
        <v>64201</v>
      </c>
      <c r="R4168" s="2">
        <v>24020</v>
      </c>
      <c r="S4168" s="35">
        <v>3.8842631140716073E-2</v>
      </c>
      <c r="T4168" t="s">
        <v>4388</v>
      </c>
      <c r="U4168" t="s">
        <v>4388</v>
      </c>
      <c r="V4168" s="5" t="s">
        <v>4390</v>
      </c>
      <c r="W4168" s="5">
        <v>0</v>
      </c>
      <c r="X4168" s="4">
        <v>7.889389116753423E-4</v>
      </c>
      <c r="Y4168" s="6">
        <v>5</v>
      </c>
      <c r="Z4168" s="4">
        <v>-1.3625529579747858E-4</v>
      </c>
      <c r="AA4168" s="5">
        <v>71</v>
      </c>
      <c r="AC4168" s="16" t="str">
        <f t="shared" si="390"/>
        <v/>
      </c>
      <c r="AD4168" s="16" t="str">
        <f t="shared" si="391"/>
        <v/>
      </c>
      <c r="AE4168" s="16" t="str">
        <f t="shared" si="392"/>
        <v/>
      </c>
      <c r="AF4168" s="16" t="str">
        <f t="shared" si="393"/>
        <v/>
      </c>
      <c r="AG4168" s="16" t="str">
        <f t="shared" si="394"/>
        <v/>
      </c>
      <c r="AH4168" s="16">
        <f t="shared" si="395"/>
        <v>3.9631570052391416E-2</v>
      </c>
      <c r="AI4168" s="17" t="str">
        <f>IF('Peer Comparison Tool'!$D$11="NR","",IF($C4168='Peer Comparison Tool'!$D$9,COUNT('ALLL &lt;50B Database'!$AI$1:AI4167)+1,""))</f>
        <v/>
      </c>
    </row>
    <row r="4169" spans="1:35" x14ac:dyDescent="0.25">
      <c r="A4169" t="s">
        <v>2695</v>
      </c>
      <c r="B4169">
        <v>918655</v>
      </c>
      <c r="C4169" s="5" t="s">
        <v>2642</v>
      </c>
      <c r="D4169" s="5" t="s">
        <v>4390</v>
      </c>
      <c r="E4169" s="5" t="s">
        <v>4388</v>
      </c>
      <c r="F4169" s="2">
        <v>256</v>
      </c>
      <c r="G4169" s="2">
        <v>72065</v>
      </c>
      <c r="H4169" s="2">
        <v>36862</v>
      </c>
      <c r="I4169" s="2">
        <v>5774</v>
      </c>
      <c r="J4169" s="2">
        <v>31088</v>
      </c>
      <c r="K4169" s="33">
        <v>8.2346886258363363E-3</v>
      </c>
      <c r="L4169" s="2">
        <v>358</v>
      </c>
      <c r="M4169" s="2">
        <v>63674</v>
      </c>
      <c r="N4169" s="2">
        <v>33858</v>
      </c>
      <c r="O4169" s="33">
        <v>1.0573571977080748E-2</v>
      </c>
      <c r="P4169" s="2">
        <v>287</v>
      </c>
      <c r="Q4169" s="2">
        <v>61500</v>
      </c>
      <c r="R4169" s="2">
        <v>31727</v>
      </c>
      <c r="S4169" s="35">
        <v>9.0459230308569984E-3</v>
      </c>
      <c r="T4169" t="s">
        <v>4388</v>
      </c>
      <c r="U4169" t="s">
        <v>4388</v>
      </c>
      <c r="V4169" s="5" t="s">
        <v>4390</v>
      </c>
      <c r="W4169" s="5">
        <v>0</v>
      </c>
      <c r="X4169" s="4">
        <v>-8.1123440502066206E-4</v>
      </c>
      <c r="Y4169" s="6">
        <v>-31</v>
      </c>
      <c r="Z4169" s="4">
        <v>-1.5276489462237499E-3</v>
      </c>
      <c r="AA4169" s="5">
        <v>4273</v>
      </c>
      <c r="AC4169" s="16" t="str">
        <f t="shared" si="390"/>
        <v/>
      </c>
      <c r="AD4169" s="16" t="str">
        <f t="shared" si="391"/>
        <v/>
      </c>
      <c r="AE4169" s="16" t="str">
        <f t="shared" si="392"/>
        <v/>
      </c>
      <c r="AF4169" s="16" t="str">
        <f t="shared" si="393"/>
        <v/>
      </c>
      <c r="AG4169" s="16" t="str">
        <f t="shared" si="394"/>
        <v/>
      </c>
      <c r="AH4169" s="16">
        <f t="shared" si="395"/>
        <v>8.2346886258363363E-3</v>
      </c>
      <c r="AI4169" s="17" t="str">
        <f>IF('Peer Comparison Tool'!$D$11="NR","",IF($C4169='Peer Comparison Tool'!$D$9,COUNT('ALLL &lt;50B Database'!$AI$1:AI4168)+1,""))</f>
        <v/>
      </c>
    </row>
    <row r="4170" spans="1:35" x14ac:dyDescent="0.25">
      <c r="A4170" t="s">
        <v>1327</v>
      </c>
      <c r="B4170">
        <v>83955</v>
      </c>
      <c r="C4170" s="5" t="s">
        <v>3603</v>
      </c>
      <c r="D4170" s="5" t="s">
        <v>4390</v>
      </c>
      <c r="E4170" s="5" t="s">
        <v>4388</v>
      </c>
      <c r="F4170" s="2">
        <v>892</v>
      </c>
      <c r="G4170" s="2">
        <v>72009</v>
      </c>
      <c r="H4170" s="2">
        <v>52349</v>
      </c>
      <c r="I4170" s="2">
        <v>0</v>
      </c>
      <c r="J4170" s="2">
        <v>52349</v>
      </c>
      <c r="K4170" s="33">
        <v>1.703948499493782E-2</v>
      </c>
      <c r="L4170" s="2">
        <v>664</v>
      </c>
      <c r="M4170" s="2">
        <v>66232</v>
      </c>
      <c r="N4170" s="2">
        <v>50049</v>
      </c>
      <c r="O4170" s="33">
        <v>1.3266998341625208E-2</v>
      </c>
      <c r="P4170" s="2">
        <v>746</v>
      </c>
      <c r="Q4170" s="2">
        <v>68593</v>
      </c>
      <c r="R4170" s="2">
        <v>50608</v>
      </c>
      <c r="S4170" s="35">
        <v>1.4740752450205501E-2</v>
      </c>
      <c r="T4170" t="s">
        <v>4388</v>
      </c>
      <c r="U4170" t="s">
        <v>4388</v>
      </c>
      <c r="V4170" s="5" t="s">
        <v>4390</v>
      </c>
      <c r="W4170" s="5">
        <v>0</v>
      </c>
      <c r="X4170" s="4">
        <v>2.2987325447323195E-3</v>
      </c>
      <c r="Y4170" s="6">
        <v>146</v>
      </c>
      <c r="Z4170" s="4">
        <v>1.4737541085802931E-3</v>
      </c>
      <c r="AA4170" s="5">
        <v>1029</v>
      </c>
      <c r="AC4170" s="16" t="str">
        <f t="shared" si="390"/>
        <v/>
      </c>
      <c r="AD4170" s="16" t="str">
        <f t="shared" si="391"/>
        <v/>
      </c>
      <c r="AE4170" s="16" t="str">
        <f t="shared" si="392"/>
        <v/>
      </c>
      <c r="AF4170" s="16" t="str">
        <f t="shared" si="393"/>
        <v/>
      </c>
      <c r="AG4170" s="16" t="str">
        <f t="shared" si="394"/>
        <v/>
      </c>
      <c r="AH4170" s="16">
        <f t="shared" si="395"/>
        <v>1.703948499493782E-2</v>
      </c>
      <c r="AI4170" s="17" t="str">
        <f>IF('Peer Comparison Tool'!$D$11="NR","",IF($C4170='Peer Comparison Tool'!$D$9,COUNT('ALLL &lt;50B Database'!$AI$1:AI4169)+1,""))</f>
        <v/>
      </c>
    </row>
    <row r="4171" spans="1:35" x14ac:dyDescent="0.25">
      <c r="A4171" t="s">
        <v>877</v>
      </c>
      <c r="B4171">
        <v>855648</v>
      </c>
      <c r="C4171" s="5" t="s">
        <v>716</v>
      </c>
      <c r="D4171" s="5" t="s">
        <v>4390</v>
      </c>
      <c r="E4171" s="5" t="s">
        <v>4388</v>
      </c>
      <c r="F4171" s="2">
        <v>342</v>
      </c>
      <c r="G4171" s="2">
        <v>71992</v>
      </c>
      <c r="H4171" s="2">
        <v>27413</v>
      </c>
      <c r="I4171" s="2">
        <v>1147</v>
      </c>
      <c r="J4171" s="2">
        <v>26266</v>
      </c>
      <c r="K4171" s="33">
        <v>1.3020635041498516E-2</v>
      </c>
      <c r="L4171" s="2">
        <v>347</v>
      </c>
      <c r="M4171" s="2">
        <v>71968</v>
      </c>
      <c r="N4171" s="2">
        <v>27893</v>
      </c>
      <c r="O4171" s="33">
        <v>1.2440397232280501E-2</v>
      </c>
      <c r="P4171" s="2">
        <v>342</v>
      </c>
      <c r="Q4171" s="2">
        <v>70192</v>
      </c>
      <c r="R4171" s="2">
        <v>26866</v>
      </c>
      <c r="S4171" s="35">
        <v>1.272984441301273E-2</v>
      </c>
      <c r="T4171" t="s">
        <v>4388</v>
      </c>
      <c r="U4171" t="s">
        <v>4388</v>
      </c>
      <c r="V4171" s="5" t="s">
        <v>4390</v>
      </c>
      <c r="W4171" s="5">
        <v>0</v>
      </c>
      <c r="X4171" s="4">
        <v>2.9079062848578509E-4</v>
      </c>
      <c r="Y4171" s="6">
        <v>0</v>
      </c>
      <c r="Z4171" s="4">
        <v>2.894471807322295E-4</v>
      </c>
      <c r="AA4171" s="5">
        <v>2422</v>
      </c>
      <c r="AC4171" s="16" t="str">
        <f t="shared" si="390"/>
        <v/>
      </c>
      <c r="AD4171" s="16" t="str">
        <f t="shared" si="391"/>
        <v/>
      </c>
      <c r="AE4171" s="16" t="str">
        <f t="shared" si="392"/>
        <v/>
      </c>
      <c r="AF4171" s="16" t="str">
        <f t="shared" si="393"/>
        <v/>
      </c>
      <c r="AG4171" s="16" t="str">
        <f t="shared" si="394"/>
        <v/>
      </c>
      <c r="AH4171" s="16">
        <f t="shared" si="395"/>
        <v>1.3020635041498516E-2</v>
      </c>
      <c r="AI4171" s="17" t="str">
        <f>IF('Peer Comparison Tool'!$D$11="NR","",IF($C4171='Peer Comparison Tool'!$D$9,COUNT('ALLL &lt;50B Database'!$AI$1:AI4170)+1,""))</f>
        <v/>
      </c>
    </row>
    <row r="4172" spans="1:35" x14ac:dyDescent="0.25">
      <c r="A4172" t="s">
        <v>883</v>
      </c>
      <c r="B4172">
        <v>180443</v>
      </c>
      <c r="C4172" s="5" t="s">
        <v>716</v>
      </c>
      <c r="D4172" s="5" t="s">
        <v>4390</v>
      </c>
      <c r="E4172" s="5" t="s">
        <v>4388</v>
      </c>
      <c r="F4172" s="2">
        <v>642</v>
      </c>
      <c r="G4172" s="2">
        <v>71976</v>
      </c>
      <c r="H4172" s="2">
        <v>27782</v>
      </c>
      <c r="I4172" s="2">
        <v>808</v>
      </c>
      <c r="J4172" s="2">
        <v>26974</v>
      </c>
      <c r="K4172" s="33">
        <v>2.3800696967450137E-2</v>
      </c>
      <c r="L4172" s="2">
        <v>636</v>
      </c>
      <c r="M4172" s="2">
        <v>61738</v>
      </c>
      <c r="N4172" s="2">
        <v>29006</v>
      </c>
      <c r="O4172" s="33">
        <v>2.1926497965938083E-2</v>
      </c>
      <c r="P4172" s="2">
        <v>642</v>
      </c>
      <c r="Q4172" s="2">
        <v>64125</v>
      </c>
      <c r="R4172" s="2">
        <v>28263</v>
      </c>
      <c r="S4172" s="35">
        <v>2.2715210699501113E-2</v>
      </c>
      <c r="T4172" t="s">
        <v>4388</v>
      </c>
      <c r="U4172" t="s">
        <v>4388</v>
      </c>
      <c r="V4172" s="5" t="s">
        <v>4390</v>
      </c>
      <c r="W4172" s="5">
        <v>0</v>
      </c>
      <c r="X4172" s="4">
        <v>1.0854862679490242E-3</v>
      </c>
      <c r="Y4172" s="6">
        <v>0</v>
      </c>
      <c r="Z4172" s="4">
        <v>7.887127335630302E-4</v>
      </c>
      <c r="AA4172" s="5">
        <v>297</v>
      </c>
      <c r="AC4172" s="16" t="str">
        <f t="shared" si="390"/>
        <v/>
      </c>
      <c r="AD4172" s="16" t="str">
        <f t="shared" si="391"/>
        <v/>
      </c>
      <c r="AE4172" s="16" t="str">
        <f t="shared" si="392"/>
        <v/>
      </c>
      <c r="AF4172" s="16" t="str">
        <f t="shared" si="393"/>
        <v/>
      </c>
      <c r="AG4172" s="16" t="str">
        <f t="shared" si="394"/>
        <v/>
      </c>
      <c r="AH4172" s="16">
        <f t="shared" si="395"/>
        <v>2.3800696967450137E-2</v>
      </c>
      <c r="AI4172" s="17" t="str">
        <f>IF('Peer Comparison Tool'!$D$11="NR","",IF($C4172='Peer Comparison Tool'!$D$9,COUNT('ALLL &lt;50B Database'!$AI$1:AI4171)+1,""))</f>
        <v/>
      </c>
    </row>
    <row r="4173" spans="1:35" x14ac:dyDescent="0.25">
      <c r="A4173" t="s">
        <v>3332</v>
      </c>
      <c r="B4173">
        <v>635457</v>
      </c>
      <c r="C4173" s="5" t="s">
        <v>3209</v>
      </c>
      <c r="D4173" s="5" t="s">
        <v>4390</v>
      </c>
      <c r="E4173" s="5" t="s">
        <v>4388</v>
      </c>
      <c r="F4173" s="2">
        <v>398</v>
      </c>
      <c r="G4173" s="2">
        <v>71821</v>
      </c>
      <c r="H4173" s="2">
        <v>29878</v>
      </c>
      <c r="I4173" s="2">
        <v>0</v>
      </c>
      <c r="J4173" s="2">
        <v>29878</v>
      </c>
      <c r="K4173" s="33">
        <v>1.3320838074837674E-2</v>
      </c>
      <c r="L4173" s="2">
        <v>370</v>
      </c>
      <c r="M4173" s="2">
        <v>66287</v>
      </c>
      <c r="N4173" s="2">
        <v>33315</v>
      </c>
      <c r="O4173" s="33">
        <v>1.1106108359597779E-2</v>
      </c>
      <c r="P4173" s="2">
        <v>405</v>
      </c>
      <c r="Q4173" s="2">
        <v>69227</v>
      </c>
      <c r="R4173" s="2">
        <v>31669</v>
      </c>
      <c r="S4173" s="35">
        <v>1.2788531371372636E-2</v>
      </c>
      <c r="T4173" t="s">
        <v>4388</v>
      </c>
      <c r="U4173" t="s">
        <v>4388</v>
      </c>
      <c r="V4173" s="5" t="s">
        <v>4390</v>
      </c>
      <c r="W4173" s="5">
        <v>0</v>
      </c>
      <c r="X4173" s="4">
        <v>5.3230670346503771E-4</v>
      </c>
      <c r="Y4173" s="6">
        <v>-7</v>
      </c>
      <c r="Z4173" s="4">
        <v>1.6824230117748577E-3</v>
      </c>
      <c r="AA4173" s="5">
        <v>2258</v>
      </c>
      <c r="AC4173" s="16" t="str">
        <f t="shared" si="390"/>
        <v/>
      </c>
      <c r="AD4173" s="16" t="str">
        <f t="shared" si="391"/>
        <v/>
      </c>
      <c r="AE4173" s="16" t="str">
        <f t="shared" si="392"/>
        <v/>
      </c>
      <c r="AF4173" s="16" t="str">
        <f t="shared" si="393"/>
        <v/>
      </c>
      <c r="AG4173" s="16" t="str">
        <f t="shared" si="394"/>
        <v/>
      </c>
      <c r="AH4173" s="16">
        <f t="shared" si="395"/>
        <v>1.3320838074837674E-2</v>
      </c>
      <c r="AI4173" s="17" t="str">
        <f>IF('Peer Comparison Tool'!$D$11="NR","",IF($C4173='Peer Comparison Tool'!$D$9,COUNT('ALLL &lt;50B Database'!$AI$1:AI4172)+1,""))</f>
        <v/>
      </c>
    </row>
    <row r="4174" spans="1:35" x14ac:dyDescent="0.25">
      <c r="A4174" t="s">
        <v>4111</v>
      </c>
      <c r="B4174">
        <v>722227</v>
      </c>
      <c r="C4174" s="5" t="s">
        <v>4058</v>
      </c>
      <c r="D4174" s="5" t="s">
        <v>4390</v>
      </c>
      <c r="E4174" s="5" t="s">
        <v>4388</v>
      </c>
      <c r="F4174" s="2">
        <v>839</v>
      </c>
      <c r="G4174" s="2">
        <v>71807</v>
      </c>
      <c r="H4174" s="2">
        <v>37367</v>
      </c>
      <c r="I4174" s="2">
        <v>2461</v>
      </c>
      <c r="J4174" s="2">
        <v>34906</v>
      </c>
      <c r="K4174" s="33">
        <v>2.4035982352604138E-2</v>
      </c>
      <c r="L4174" s="2">
        <v>827</v>
      </c>
      <c r="M4174" s="2">
        <v>50417</v>
      </c>
      <c r="N4174" s="2">
        <v>33697</v>
      </c>
      <c r="O4174" s="33">
        <v>2.4542244116686946E-2</v>
      </c>
      <c r="P4174" s="2">
        <v>832</v>
      </c>
      <c r="Q4174" s="2">
        <v>61748</v>
      </c>
      <c r="R4174" s="2">
        <v>34884</v>
      </c>
      <c r="S4174" s="35">
        <v>2.3850475862859762E-2</v>
      </c>
      <c r="T4174" t="s">
        <v>4388</v>
      </c>
      <c r="U4174" t="s">
        <v>4388</v>
      </c>
      <c r="V4174" s="5" t="s">
        <v>4390</v>
      </c>
      <c r="W4174" s="5">
        <v>0</v>
      </c>
      <c r="X4174" s="4">
        <v>1.8550648974437547E-4</v>
      </c>
      <c r="Y4174" s="6">
        <v>7</v>
      </c>
      <c r="Z4174" s="4">
        <v>-6.9176825382718382E-4</v>
      </c>
      <c r="AA4174" s="5">
        <v>284</v>
      </c>
      <c r="AC4174" s="16" t="str">
        <f t="shared" si="390"/>
        <v/>
      </c>
      <c r="AD4174" s="16" t="str">
        <f t="shared" si="391"/>
        <v/>
      </c>
      <c r="AE4174" s="16" t="str">
        <f t="shared" si="392"/>
        <v/>
      </c>
      <c r="AF4174" s="16" t="str">
        <f t="shared" si="393"/>
        <v/>
      </c>
      <c r="AG4174" s="16" t="str">
        <f t="shared" si="394"/>
        <v/>
      </c>
      <c r="AH4174" s="16">
        <f t="shared" si="395"/>
        <v>2.4035982352604138E-2</v>
      </c>
      <c r="AI4174" s="17" t="str">
        <f>IF('Peer Comparison Tool'!$D$11="NR","",IF($C4174='Peer Comparison Tool'!$D$9,COUNT('ALLL &lt;50B Database'!$AI$1:AI4173)+1,""))</f>
        <v/>
      </c>
    </row>
    <row r="4175" spans="1:35" x14ac:dyDescent="0.25">
      <c r="A4175" t="s">
        <v>1525</v>
      </c>
      <c r="B4175">
        <v>582654</v>
      </c>
      <c r="C4175" s="5" t="s">
        <v>1389</v>
      </c>
      <c r="D4175" s="5" t="s">
        <v>4390</v>
      </c>
      <c r="E4175" s="5" t="s">
        <v>4388</v>
      </c>
      <c r="F4175" s="2">
        <v>1296</v>
      </c>
      <c r="G4175" s="2">
        <v>71693</v>
      </c>
      <c r="H4175" s="2">
        <v>34881</v>
      </c>
      <c r="I4175" s="2">
        <v>0</v>
      </c>
      <c r="J4175" s="2">
        <v>34881</v>
      </c>
      <c r="K4175" s="33">
        <v>3.71548980820504E-2</v>
      </c>
      <c r="L4175" s="2">
        <v>1197</v>
      </c>
      <c r="M4175" s="2">
        <v>66581</v>
      </c>
      <c r="N4175" s="2">
        <v>33938</v>
      </c>
      <c r="O4175" s="33">
        <v>3.5270198597442397E-2</v>
      </c>
      <c r="P4175" s="2">
        <v>1281</v>
      </c>
      <c r="Q4175" s="2">
        <v>68056</v>
      </c>
      <c r="R4175" s="2">
        <v>32350</v>
      </c>
      <c r="S4175" s="35">
        <v>3.9598145285935082E-2</v>
      </c>
      <c r="T4175" t="s">
        <v>4388</v>
      </c>
      <c r="U4175" t="s">
        <v>4388</v>
      </c>
      <c r="V4175" s="5" t="s">
        <v>4390</v>
      </c>
      <c r="W4175" s="5">
        <v>0</v>
      </c>
      <c r="X4175" s="4">
        <v>-2.4432472038846825E-3</v>
      </c>
      <c r="Y4175" s="6">
        <v>15</v>
      </c>
      <c r="Z4175" s="4">
        <v>4.3279466884926857E-3</v>
      </c>
      <c r="AA4175" s="5">
        <v>82</v>
      </c>
      <c r="AC4175" s="16" t="str">
        <f t="shared" si="390"/>
        <v/>
      </c>
      <c r="AD4175" s="16" t="str">
        <f t="shared" si="391"/>
        <v/>
      </c>
      <c r="AE4175" s="16" t="str">
        <f t="shared" si="392"/>
        <v/>
      </c>
      <c r="AF4175" s="16" t="str">
        <f t="shared" si="393"/>
        <v/>
      </c>
      <c r="AG4175" s="16" t="str">
        <f t="shared" si="394"/>
        <v/>
      </c>
      <c r="AH4175" s="16">
        <f t="shared" si="395"/>
        <v>3.71548980820504E-2</v>
      </c>
      <c r="AI4175" s="17" t="str">
        <f>IF('Peer Comparison Tool'!$D$11="NR","",IF($C4175='Peer Comparison Tool'!$D$9,COUNT('ALLL &lt;50B Database'!$AI$1:AI4174)+1,""))</f>
        <v/>
      </c>
    </row>
    <row r="4176" spans="1:35" x14ac:dyDescent="0.25">
      <c r="A4176" t="s">
        <v>2231</v>
      </c>
      <c r="B4176">
        <v>339353</v>
      </c>
      <c r="C4176" s="5" t="s">
        <v>2041</v>
      </c>
      <c r="D4176" s="5" t="s">
        <v>4390</v>
      </c>
      <c r="E4176" s="5" t="s">
        <v>4388</v>
      </c>
      <c r="F4176" s="2">
        <v>521</v>
      </c>
      <c r="G4176" s="2">
        <v>71688</v>
      </c>
      <c r="H4176" s="2">
        <v>44561</v>
      </c>
      <c r="I4176" s="2">
        <v>2425</v>
      </c>
      <c r="J4176" s="2">
        <v>42136</v>
      </c>
      <c r="K4176" s="33">
        <v>1.2364723751661288E-2</v>
      </c>
      <c r="L4176" s="2">
        <v>514</v>
      </c>
      <c r="M4176" s="2">
        <v>66997</v>
      </c>
      <c r="N4176" s="2">
        <v>44485</v>
      </c>
      <c r="O4176" s="33">
        <v>1.1554456558390469E-2</v>
      </c>
      <c r="P4176" s="2">
        <v>512</v>
      </c>
      <c r="Q4176" s="2">
        <v>66978</v>
      </c>
      <c r="R4176" s="2">
        <v>44130</v>
      </c>
      <c r="S4176" s="35">
        <v>1.1602084749603444E-2</v>
      </c>
      <c r="T4176" t="s">
        <v>4388</v>
      </c>
      <c r="U4176" t="s">
        <v>4388</v>
      </c>
      <c r="V4176" s="5" t="s">
        <v>4390</v>
      </c>
      <c r="W4176" s="5">
        <v>0</v>
      </c>
      <c r="X4176" s="4">
        <v>7.626390020578442E-4</v>
      </c>
      <c r="Y4176" s="6">
        <v>9</v>
      </c>
      <c r="Z4176" s="4">
        <v>4.7628191212975221E-5</v>
      </c>
      <c r="AA4176" s="5">
        <v>2759</v>
      </c>
      <c r="AC4176" s="16" t="str">
        <f t="shared" si="390"/>
        <v/>
      </c>
      <c r="AD4176" s="16" t="str">
        <f t="shared" si="391"/>
        <v/>
      </c>
      <c r="AE4176" s="16" t="str">
        <f t="shared" si="392"/>
        <v/>
      </c>
      <c r="AF4176" s="16" t="str">
        <f t="shared" si="393"/>
        <v/>
      </c>
      <c r="AG4176" s="16" t="str">
        <f t="shared" si="394"/>
        <v/>
      </c>
      <c r="AH4176" s="16">
        <f t="shared" si="395"/>
        <v>1.2364723751661288E-2</v>
      </c>
      <c r="AI4176" s="17" t="str">
        <f>IF('Peer Comparison Tool'!$D$11="NR","",IF($C4176='Peer Comparison Tool'!$D$9,COUNT('ALLL &lt;50B Database'!$AI$1:AI4175)+1,""))</f>
        <v/>
      </c>
    </row>
    <row r="4177" spans="1:35" x14ac:dyDescent="0.25">
      <c r="A4177" t="s">
        <v>3998</v>
      </c>
      <c r="B4177">
        <v>366359</v>
      </c>
      <c r="C4177" s="5" t="s">
        <v>3704</v>
      </c>
      <c r="D4177" s="5" t="s">
        <v>4390</v>
      </c>
      <c r="E4177" s="5" t="s">
        <v>4388</v>
      </c>
      <c r="F4177" s="2">
        <v>838</v>
      </c>
      <c r="G4177" s="2">
        <v>71684</v>
      </c>
      <c r="H4177" s="2">
        <v>37210</v>
      </c>
      <c r="I4177" s="2">
        <v>0</v>
      </c>
      <c r="J4177" s="2">
        <v>37210</v>
      </c>
      <c r="K4177" s="33">
        <v>2.2520827734479977E-2</v>
      </c>
      <c r="L4177" s="2">
        <v>789</v>
      </c>
      <c r="M4177" s="2">
        <v>65538</v>
      </c>
      <c r="N4177" s="2">
        <v>37391</v>
      </c>
      <c r="O4177" s="33">
        <v>2.1101334545746302E-2</v>
      </c>
      <c r="P4177" s="2">
        <v>782</v>
      </c>
      <c r="Q4177" s="2">
        <v>67158</v>
      </c>
      <c r="R4177" s="2">
        <v>37173</v>
      </c>
      <c r="S4177" s="35">
        <v>2.1036774002636323E-2</v>
      </c>
      <c r="T4177" t="s">
        <v>4388</v>
      </c>
      <c r="U4177" t="s">
        <v>4388</v>
      </c>
      <c r="V4177" s="5" t="s">
        <v>4390</v>
      </c>
      <c r="W4177" s="5">
        <v>0</v>
      </c>
      <c r="X4177" s="4">
        <v>1.4840537318436542E-3</v>
      </c>
      <c r="Y4177" s="6">
        <v>56</v>
      </c>
      <c r="Z4177" s="4">
        <v>-6.456054310997883E-5</v>
      </c>
      <c r="AA4177" s="5">
        <v>366</v>
      </c>
      <c r="AC4177" s="16" t="str">
        <f t="shared" si="390"/>
        <v/>
      </c>
      <c r="AD4177" s="16" t="str">
        <f t="shared" si="391"/>
        <v/>
      </c>
      <c r="AE4177" s="16" t="str">
        <f t="shared" si="392"/>
        <v/>
      </c>
      <c r="AF4177" s="16" t="str">
        <f t="shared" si="393"/>
        <v/>
      </c>
      <c r="AG4177" s="16" t="str">
        <f t="shared" si="394"/>
        <v/>
      </c>
      <c r="AH4177" s="16">
        <f t="shared" si="395"/>
        <v>2.2520827734479977E-2</v>
      </c>
      <c r="AI4177" s="17" t="str">
        <f>IF('Peer Comparison Tool'!$D$11="NR","",IF($C4177='Peer Comparison Tool'!$D$9,COUNT('ALLL &lt;50B Database'!$AI$1:AI4176)+1,""))</f>
        <v/>
      </c>
    </row>
    <row r="4178" spans="1:35" x14ac:dyDescent="0.25">
      <c r="A4178" t="s">
        <v>3331</v>
      </c>
      <c r="B4178">
        <v>51356</v>
      </c>
      <c r="C4178" s="5" t="s">
        <v>3209</v>
      </c>
      <c r="D4178" s="5" t="s">
        <v>4387</v>
      </c>
      <c r="E4178" s="5" t="s">
        <v>4388</v>
      </c>
      <c r="F4178" s="2">
        <v>298</v>
      </c>
      <c r="G4178" s="2">
        <v>71444</v>
      </c>
      <c r="H4178" s="2">
        <v>13761</v>
      </c>
      <c r="I4178" s="2">
        <v>0</v>
      </c>
      <c r="J4178" s="2">
        <v>13761</v>
      </c>
      <c r="K4178" s="33">
        <v>2.165540295036698E-2</v>
      </c>
      <c r="L4178" s="2">
        <v>293</v>
      </c>
      <c r="M4178" s="2">
        <v>70177</v>
      </c>
      <c r="N4178" s="2">
        <v>14611</v>
      </c>
      <c r="O4178" s="33">
        <v>2.0053384436383548E-2</v>
      </c>
      <c r="P4178" s="2">
        <v>298</v>
      </c>
      <c r="Q4178" s="2">
        <v>71301</v>
      </c>
      <c r="R4178" s="2">
        <v>14019</v>
      </c>
      <c r="S4178" s="35">
        <v>2.1256865682288323E-2</v>
      </c>
      <c r="T4178" t="s">
        <v>4388</v>
      </c>
      <c r="U4178" t="s">
        <v>4388</v>
      </c>
      <c r="V4178" s="5" t="s">
        <v>4387</v>
      </c>
      <c r="W4178" s="5">
        <v>0</v>
      </c>
      <c r="X4178" s="4">
        <v>3.9853726807865739E-4</v>
      </c>
      <c r="Y4178" s="6">
        <v>0</v>
      </c>
      <c r="Z4178" s="4">
        <v>1.203481245904775E-3</v>
      </c>
      <c r="AA4178" s="5">
        <v>418</v>
      </c>
      <c r="AC4178" s="16" t="str">
        <f t="shared" si="390"/>
        <v/>
      </c>
      <c r="AD4178" s="16" t="str">
        <f t="shared" si="391"/>
        <v/>
      </c>
      <c r="AE4178" s="16" t="str">
        <f t="shared" si="392"/>
        <v/>
      </c>
      <c r="AF4178" s="16" t="str">
        <f t="shared" si="393"/>
        <v/>
      </c>
      <c r="AG4178" s="16" t="str">
        <f t="shared" si="394"/>
        <v/>
      </c>
      <c r="AH4178" s="16">
        <f t="shared" si="395"/>
        <v>2.165540295036698E-2</v>
      </c>
      <c r="AI4178" s="17" t="str">
        <f>IF('Peer Comparison Tool'!$D$11="NR","",IF($C4178='Peer Comparison Tool'!$D$9,COUNT('ALLL &lt;50B Database'!$AI$1:AI4177)+1,""))</f>
        <v/>
      </c>
    </row>
    <row r="4179" spans="1:35" x14ac:dyDescent="0.25">
      <c r="A4179" t="s">
        <v>2796</v>
      </c>
      <c r="B4179">
        <v>391959</v>
      </c>
      <c r="C4179" s="5" t="s">
        <v>2711</v>
      </c>
      <c r="D4179" s="5" t="s">
        <v>4387</v>
      </c>
      <c r="E4179" s="5" t="s">
        <v>4388</v>
      </c>
      <c r="F4179" s="2">
        <v>1037</v>
      </c>
      <c r="G4179" s="2">
        <v>71441</v>
      </c>
      <c r="H4179" s="2">
        <v>61003</v>
      </c>
      <c r="I4179" s="2">
        <v>1743</v>
      </c>
      <c r="J4179" s="2">
        <v>59260</v>
      </c>
      <c r="K4179" s="33">
        <v>1.7499156260546742E-2</v>
      </c>
      <c r="L4179" s="2">
        <v>1056</v>
      </c>
      <c r="M4179" s="2">
        <v>67651</v>
      </c>
      <c r="N4179" s="2">
        <v>60179</v>
      </c>
      <c r="O4179" s="33">
        <v>1.7547649512288339E-2</v>
      </c>
      <c r="P4179" s="2">
        <v>1076</v>
      </c>
      <c r="Q4179" s="2">
        <v>71147</v>
      </c>
      <c r="R4179" s="2">
        <v>57830</v>
      </c>
      <c r="S4179" s="35">
        <v>1.8606259726785406E-2</v>
      </c>
      <c r="T4179" t="s">
        <v>4388</v>
      </c>
      <c r="U4179" t="s">
        <v>4388</v>
      </c>
      <c r="V4179" s="5" t="s">
        <v>4387</v>
      </c>
      <c r="W4179" s="5">
        <v>0</v>
      </c>
      <c r="X4179" s="4">
        <v>-1.1071034662386639E-3</v>
      </c>
      <c r="Y4179" s="6">
        <v>-39</v>
      </c>
      <c r="Z4179" s="4">
        <v>1.0586102144970674E-3</v>
      </c>
      <c r="AA4179" s="5">
        <v>940</v>
      </c>
      <c r="AC4179" s="16" t="str">
        <f t="shared" si="390"/>
        <v/>
      </c>
      <c r="AD4179" s="16" t="str">
        <f t="shared" si="391"/>
        <v/>
      </c>
      <c r="AE4179" s="16" t="str">
        <f t="shared" si="392"/>
        <v/>
      </c>
      <c r="AF4179" s="16" t="str">
        <f t="shared" si="393"/>
        <v/>
      </c>
      <c r="AG4179" s="16" t="str">
        <f t="shared" si="394"/>
        <v/>
      </c>
      <c r="AH4179" s="16">
        <f t="shared" si="395"/>
        <v>1.7499156260546742E-2</v>
      </c>
      <c r="AI4179" s="17" t="str">
        <f>IF('Peer Comparison Tool'!$D$11="NR","",IF($C4179='Peer Comparison Tool'!$D$9,COUNT('ALLL &lt;50B Database'!$AI$1:AI4178)+1,""))</f>
        <v/>
      </c>
    </row>
    <row r="4180" spans="1:35" x14ac:dyDescent="0.25">
      <c r="A4180" t="s">
        <v>1557</v>
      </c>
      <c r="B4180">
        <v>354851</v>
      </c>
      <c r="C4180" s="5" t="s">
        <v>3209</v>
      </c>
      <c r="D4180" s="5" t="s">
        <v>4390</v>
      </c>
      <c r="E4180" s="5" t="s">
        <v>4388</v>
      </c>
      <c r="F4180" s="2">
        <v>1089</v>
      </c>
      <c r="G4180" s="2">
        <v>71371</v>
      </c>
      <c r="H4180" s="2">
        <v>60902</v>
      </c>
      <c r="I4180" s="2">
        <v>7493</v>
      </c>
      <c r="J4180" s="2">
        <v>53409</v>
      </c>
      <c r="K4180" s="33">
        <v>2.0389821940122451E-2</v>
      </c>
      <c r="L4180" s="2">
        <v>1264</v>
      </c>
      <c r="M4180" s="2">
        <v>66194</v>
      </c>
      <c r="N4180" s="2">
        <v>52201</v>
      </c>
      <c r="O4180" s="33">
        <v>2.4214095515411583E-2</v>
      </c>
      <c r="P4180" s="2">
        <v>1023</v>
      </c>
      <c r="Q4180" s="2">
        <v>65806</v>
      </c>
      <c r="R4180" s="2">
        <v>53412</v>
      </c>
      <c r="S4180" s="35">
        <v>1.9152999325994159E-2</v>
      </c>
      <c r="T4180" t="s">
        <v>4388</v>
      </c>
      <c r="U4180" t="s">
        <v>4388</v>
      </c>
      <c r="V4180" s="5" t="s">
        <v>4390</v>
      </c>
      <c r="W4180" s="5">
        <v>0</v>
      </c>
      <c r="X4180" s="4">
        <v>1.2368226141282919E-3</v>
      </c>
      <c r="Y4180" s="6">
        <v>66</v>
      </c>
      <c r="Z4180" s="4">
        <v>-5.0610961894174238E-3</v>
      </c>
      <c r="AA4180" s="5">
        <v>508</v>
      </c>
      <c r="AC4180" s="16" t="str">
        <f t="shared" si="390"/>
        <v/>
      </c>
      <c r="AD4180" s="16" t="str">
        <f t="shared" si="391"/>
        <v/>
      </c>
      <c r="AE4180" s="16" t="str">
        <f t="shared" si="392"/>
        <v/>
      </c>
      <c r="AF4180" s="16" t="str">
        <f t="shared" si="393"/>
        <v/>
      </c>
      <c r="AG4180" s="16" t="str">
        <f t="shared" si="394"/>
        <v/>
      </c>
      <c r="AH4180" s="16">
        <f t="shared" si="395"/>
        <v>2.0389821940122451E-2</v>
      </c>
      <c r="AI4180" s="17" t="str">
        <f>IF('Peer Comparison Tool'!$D$11="NR","",IF($C4180='Peer Comparison Tool'!$D$9,COUNT('ALLL &lt;50B Database'!$AI$1:AI4179)+1,""))</f>
        <v/>
      </c>
    </row>
    <row r="4181" spans="1:35" x14ac:dyDescent="0.25">
      <c r="A4181" t="s">
        <v>188</v>
      </c>
      <c r="B4181">
        <v>476445</v>
      </c>
      <c r="C4181" s="5" t="s">
        <v>113</v>
      </c>
      <c r="D4181" s="5" t="s">
        <v>4390</v>
      </c>
      <c r="E4181" s="5" t="s">
        <v>4388</v>
      </c>
      <c r="F4181" s="2">
        <v>883</v>
      </c>
      <c r="G4181" s="2">
        <v>71039</v>
      </c>
      <c r="H4181" s="2">
        <v>46354</v>
      </c>
      <c r="I4181" s="2">
        <v>5516</v>
      </c>
      <c r="J4181" s="2">
        <v>40838</v>
      </c>
      <c r="K4181" s="33">
        <v>2.1622018708066015E-2</v>
      </c>
      <c r="L4181" s="2">
        <v>899</v>
      </c>
      <c r="M4181" s="2">
        <v>63712</v>
      </c>
      <c r="N4181" s="2">
        <v>29138</v>
      </c>
      <c r="O4181" s="33">
        <v>3.0853181412588374E-2</v>
      </c>
      <c r="P4181" s="2">
        <v>899</v>
      </c>
      <c r="Q4181" s="2">
        <v>63404</v>
      </c>
      <c r="R4181" s="2">
        <v>31371</v>
      </c>
      <c r="S4181" s="35">
        <v>2.8657039941347103E-2</v>
      </c>
      <c r="T4181" t="s">
        <v>4388</v>
      </c>
      <c r="U4181" t="s">
        <v>4388</v>
      </c>
      <c r="V4181" s="5" t="s">
        <v>4390</v>
      </c>
      <c r="W4181" s="5">
        <v>0</v>
      </c>
      <c r="X4181" s="4">
        <v>-7.0350212332810878E-3</v>
      </c>
      <c r="Y4181" s="6">
        <v>-16</v>
      </c>
      <c r="Z4181" s="4">
        <v>-2.1961414712412704E-3</v>
      </c>
      <c r="AA4181" s="5">
        <v>422</v>
      </c>
      <c r="AC4181" s="16" t="str">
        <f t="shared" si="390"/>
        <v/>
      </c>
      <c r="AD4181" s="16" t="str">
        <f t="shared" si="391"/>
        <v/>
      </c>
      <c r="AE4181" s="16" t="str">
        <f t="shared" si="392"/>
        <v/>
      </c>
      <c r="AF4181" s="16" t="str">
        <f t="shared" si="393"/>
        <v/>
      </c>
      <c r="AG4181" s="16" t="str">
        <f t="shared" si="394"/>
        <v/>
      </c>
      <c r="AH4181" s="16">
        <f t="shared" si="395"/>
        <v>2.1622018708066015E-2</v>
      </c>
      <c r="AI4181" s="17" t="str">
        <f>IF('Peer Comparison Tool'!$D$11="NR","",IF($C4181='Peer Comparison Tool'!$D$9,COUNT('ALLL &lt;50B Database'!$AI$1:AI4180)+1,""))</f>
        <v/>
      </c>
    </row>
    <row r="4182" spans="1:35" x14ac:dyDescent="0.25">
      <c r="A4182" t="s">
        <v>3183</v>
      </c>
      <c r="B4182">
        <v>363778</v>
      </c>
      <c r="C4182" s="5" t="s">
        <v>3064</v>
      </c>
      <c r="D4182" s="5" t="s">
        <v>4390</v>
      </c>
      <c r="E4182" s="5" t="s">
        <v>4388</v>
      </c>
      <c r="F4182" s="2">
        <v>559</v>
      </c>
      <c r="G4182" s="2">
        <v>71030</v>
      </c>
      <c r="H4182" s="2">
        <v>52217</v>
      </c>
      <c r="I4182" s="2">
        <v>0</v>
      </c>
      <c r="J4182" s="2">
        <v>52217</v>
      </c>
      <c r="K4182" s="33">
        <v>1.070532585173411E-2</v>
      </c>
      <c r="L4182" s="2">
        <v>555</v>
      </c>
      <c r="M4182" s="2">
        <v>70807</v>
      </c>
      <c r="N4182" s="2">
        <v>54678</v>
      </c>
      <c r="O4182" s="33">
        <v>1.0150334686711291E-2</v>
      </c>
      <c r="P4182" s="2">
        <v>557</v>
      </c>
      <c r="Q4182" s="2">
        <v>71063</v>
      </c>
      <c r="R4182" s="2">
        <v>54199</v>
      </c>
      <c r="S4182" s="35">
        <v>1.0276942379010683E-2</v>
      </c>
      <c r="T4182" t="s">
        <v>4388</v>
      </c>
      <c r="U4182" t="s">
        <v>4388</v>
      </c>
      <c r="V4182" s="5" t="s">
        <v>4390</v>
      </c>
      <c r="W4182" s="5">
        <v>0</v>
      </c>
      <c r="X4182" s="4">
        <v>4.2838347272342731E-4</v>
      </c>
      <c r="Y4182" s="6">
        <v>2</v>
      </c>
      <c r="Z4182" s="4">
        <v>1.2660769229939223E-4</v>
      </c>
      <c r="AA4182" s="5">
        <v>3507</v>
      </c>
      <c r="AC4182" s="16" t="str">
        <f t="shared" si="390"/>
        <v/>
      </c>
      <c r="AD4182" s="16" t="str">
        <f t="shared" si="391"/>
        <v/>
      </c>
      <c r="AE4182" s="16" t="str">
        <f t="shared" si="392"/>
        <v/>
      </c>
      <c r="AF4182" s="16" t="str">
        <f t="shared" si="393"/>
        <v/>
      </c>
      <c r="AG4182" s="16" t="str">
        <f t="shared" si="394"/>
        <v/>
      </c>
      <c r="AH4182" s="16">
        <f t="shared" si="395"/>
        <v>1.070532585173411E-2</v>
      </c>
      <c r="AI4182" s="17" t="str">
        <f>IF('Peer Comparison Tool'!$D$11="NR","",IF($C4182='Peer Comparison Tool'!$D$9,COUNT('ALLL &lt;50B Database'!$AI$1:AI4181)+1,""))</f>
        <v/>
      </c>
    </row>
    <row r="4183" spans="1:35" x14ac:dyDescent="0.25">
      <c r="A4183" t="s">
        <v>2634</v>
      </c>
      <c r="B4183">
        <v>2754222</v>
      </c>
      <c r="C4183" s="5" t="s">
        <v>2604</v>
      </c>
      <c r="D4183" s="5" t="s">
        <v>4390</v>
      </c>
      <c r="E4183" s="5" t="s">
        <v>4388</v>
      </c>
      <c r="F4183" s="2">
        <v>598</v>
      </c>
      <c r="G4183" s="2">
        <v>70970</v>
      </c>
      <c r="H4183" s="2">
        <v>59753</v>
      </c>
      <c r="I4183" s="2">
        <v>0</v>
      </c>
      <c r="J4183" s="2">
        <v>59753</v>
      </c>
      <c r="K4183" s="33">
        <v>1.0007865713855372E-2</v>
      </c>
      <c r="L4183" s="2">
        <v>561</v>
      </c>
      <c r="M4183" s="2">
        <v>64414</v>
      </c>
      <c r="N4183" s="2">
        <v>56096</v>
      </c>
      <c r="O4183" s="33">
        <v>1.0000713063320022E-2</v>
      </c>
      <c r="P4183" s="2">
        <v>568</v>
      </c>
      <c r="Q4183" s="2">
        <v>65525</v>
      </c>
      <c r="R4183" s="2">
        <v>56749</v>
      </c>
      <c r="S4183" s="35">
        <v>1.0008986942501189E-2</v>
      </c>
      <c r="T4183" t="s">
        <v>4388</v>
      </c>
      <c r="U4183" t="s">
        <v>4388</v>
      </c>
      <c r="V4183" s="5" t="s">
        <v>4390</v>
      </c>
      <c r="W4183" s="5">
        <v>0</v>
      </c>
      <c r="X4183" s="4">
        <v>-1.1212286458173182E-6</v>
      </c>
      <c r="Y4183" s="6">
        <v>30</v>
      </c>
      <c r="Z4183" s="4">
        <v>8.2738791811667184E-6</v>
      </c>
      <c r="AA4183" s="5">
        <v>3779</v>
      </c>
      <c r="AC4183" s="16" t="str">
        <f t="shared" si="390"/>
        <v/>
      </c>
      <c r="AD4183" s="16" t="str">
        <f t="shared" si="391"/>
        <v/>
      </c>
      <c r="AE4183" s="16" t="str">
        <f t="shared" si="392"/>
        <v/>
      </c>
      <c r="AF4183" s="16" t="str">
        <f t="shared" si="393"/>
        <v/>
      </c>
      <c r="AG4183" s="16" t="str">
        <f t="shared" si="394"/>
        <v/>
      </c>
      <c r="AH4183" s="16">
        <f t="shared" si="395"/>
        <v>1.0007865713855372E-2</v>
      </c>
      <c r="AI4183" s="17" t="str">
        <f>IF('Peer Comparison Tool'!$D$11="NR","",IF($C4183='Peer Comparison Tool'!$D$9,COUNT('ALLL &lt;50B Database'!$AI$1:AI4182)+1,""))</f>
        <v/>
      </c>
    </row>
    <row r="4184" spans="1:35" x14ac:dyDescent="0.25">
      <c r="A4184" t="s">
        <v>411</v>
      </c>
      <c r="B4184">
        <v>2901558</v>
      </c>
      <c r="C4184" s="5" t="s">
        <v>343</v>
      </c>
      <c r="D4184" s="5" t="s">
        <v>4387</v>
      </c>
      <c r="E4184" s="5" t="s">
        <v>4388</v>
      </c>
      <c r="F4184" s="2">
        <v>435</v>
      </c>
      <c r="G4184" s="2">
        <v>70815</v>
      </c>
      <c r="H4184" s="2">
        <v>25747</v>
      </c>
      <c r="I4184" s="2">
        <v>4685</v>
      </c>
      <c r="J4184" s="2">
        <v>21062</v>
      </c>
      <c r="K4184" s="33">
        <v>2.0653309277371568E-2</v>
      </c>
      <c r="L4184" s="2">
        <v>435</v>
      </c>
      <c r="M4184" s="2">
        <v>66436</v>
      </c>
      <c r="N4184" s="2">
        <v>21212</v>
      </c>
      <c r="O4184" s="33">
        <v>2.0507260041485953E-2</v>
      </c>
      <c r="P4184" s="2">
        <v>435</v>
      </c>
      <c r="Q4184" s="2">
        <v>64021</v>
      </c>
      <c r="R4184" s="2">
        <v>20712</v>
      </c>
      <c r="S4184" s="35">
        <v>2.1002317497103129E-2</v>
      </c>
      <c r="T4184" t="s">
        <v>4388</v>
      </c>
      <c r="U4184" t="s">
        <v>4388</v>
      </c>
      <c r="V4184" s="5" t="s">
        <v>4387</v>
      </c>
      <c r="W4184" s="5">
        <v>0</v>
      </c>
      <c r="X4184" s="4">
        <v>-3.4900821973156068E-4</v>
      </c>
      <c r="Y4184" s="6">
        <v>0</v>
      </c>
      <c r="Z4184" s="4">
        <v>4.9505745561717607E-4</v>
      </c>
      <c r="AA4184" s="5">
        <v>484</v>
      </c>
      <c r="AC4184" s="16" t="str">
        <f t="shared" si="390"/>
        <v/>
      </c>
      <c r="AD4184" s="16" t="str">
        <f t="shared" si="391"/>
        <v/>
      </c>
      <c r="AE4184" s="16" t="str">
        <f t="shared" si="392"/>
        <v/>
      </c>
      <c r="AF4184" s="16" t="str">
        <f t="shared" si="393"/>
        <v/>
      </c>
      <c r="AG4184" s="16" t="str">
        <f t="shared" si="394"/>
        <v/>
      </c>
      <c r="AH4184" s="16">
        <f t="shared" si="395"/>
        <v>2.0653309277371568E-2</v>
      </c>
      <c r="AI4184" s="17" t="str">
        <f>IF('Peer Comparison Tool'!$D$11="NR","",IF($C4184='Peer Comparison Tool'!$D$9,COUNT('ALLL &lt;50B Database'!$AI$1:AI4183)+1,""))</f>
        <v/>
      </c>
    </row>
    <row r="4185" spans="1:35" x14ac:dyDescent="0.25">
      <c r="A4185" t="s">
        <v>185</v>
      </c>
      <c r="B4185">
        <v>741648</v>
      </c>
      <c r="C4185" s="5" t="s">
        <v>113</v>
      </c>
      <c r="D4185" s="5" t="s">
        <v>4390</v>
      </c>
      <c r="E4185" s="5" t="s">
        <v>4388</v>
      </c>
      <c r="F4185" s="2">
        <v>1080</v>
      </c>
      <c r="G4185" s="2">
        <v>70798</v>
      </c>
      <c r="H4185" s="2">
        <v>55528</v>
      </c>
      <c r="I4185" s="2">
        <v>0</v>
      </c>
      <c r="J4185" s="2">
        <v>55528</v>
      </c>
      <c r="K4185" s="33">
        <v>1.9449647024924362E-2</v>
      </c>
      <c r="L4185" s="2">
        <v>1024</v>
      </c>
      <c r="M4185" s="2">
        <v>68976</v>
      </c>
      <c r="N4185" s="2">
        <v>57302</v>
      </c>
      <c r="O4185" s="33">
        <v>1.7870231405535585E-2</v>
      </c>
      <c r="P4185" s="2">
        <v>1070</v>
      </c>
      <c r="Q4185" s="2">
        <v>69404</v>
      </c>
      <c r="R4185" s="2">
        <v>57520</v>
      </c>
      <c r="S4185" s="35">
        <v>1.8602225312934633E-2</v>
      </c>
      <c r="T4185" t="s">
        <v>4388</v>
      </c>
      <c r="U4185" t="s">
        <v>4388</v>
      </c>
      <c r="V4185" s="5" t="s">
        <v>4390</v>
      </c>
      <c r="W4185" s="5">
        <v>0</v>
      </c>
      <c r="X4185" s="4">
        <v>8.4742171198972857E-4</v>
      </c>
      <c r="Y4185" s="6">
        <v>10</v>
      </c>
      <c r="Z4185" s="4">
        <v>7.3199390739904849E-4</v>
      </c>
      <c r="AA4185" s="5">
        <v>616</v>
      </c>
      <c r="AC4185" s="16" t="str">
        <f t="shared" si="390"/>
        <v/>
      </c>
      <c r="AD4185" s="16" t="str">
        <f t="shared" si="391"/>
        <v/>
      </c>
      <c r="AE4185" s="16" t="str">
        <f t="shared" si="392"/>
        <v/>
      </c>
      <c r="AF4185" s="16" t="str">
        <f t="shared" si="393"/>
        <v/>
      </c>
      <c r="AG4185" s="16" t="str">
        <f t="shared" si="394"/>
        <v/>
      </c>
      <c r="AH4185" s="16">
        <f t="shared" si="395"/>
        <v>1.9449647024924362E-2</v>
      </c>
      <c r="AI4185" s="17" t="str">
        <f>IF('Peer Comparison Tool'!$D$11="NR","",IF($C4185='Peer Comparison Tool'!$D$9,COUNT('ALLL &lt;50B Database'!$AI$1:AI4184)+1,""))</f>
        <v/>
      </c>
    </row>
    <row r="4186" spans="1:35" x14ac:dyDescent="0.25">
      <c r="A4186" t="s">
        <v>2229</v>
      </c>
      <c r="B4186">
        <v>43856</v>
      </c>
      <c r="C4186" s="5" t="s">
        <v>2041</v>
      </c>
      <c r="D4186" s="5" t="s">
        <v>4390</v>
      </c>
      <c r="E4186" s="5" t="s">
        <v>4388</v>
      </c>
      <c r="F4186" s="2">
        <v>325</v>
      </c>
      <c r="G4186" s="2">
        <v>70722</v>
      </c>
      <c r="H4186" s="2">
        <v>37950</v>
      </c>
      <c r="I4186" s="2">
        <v>1553</v>
      </c>
      <c r="J4186" s="2">
        <v>36397</v>
      </c>
      <c r="K4186" s="33">
        <v>8.9293073604967445E-3</v>
      </c>
      <c r="L4186" s="2">
        <v>278</v>
      </c>
      <c r="M4186" s="2">
        <v>69662</v>
      </c>
      <c r="N4186" s="2">
        <v>33328</v>
      </c>
      <c r="O4186" s="33">
        <v>8.3413346135381653E-3</v>
      </c>
      <c r="P4186" s="2">
        <v>301</v>
      </c>
      <c r="Q4186" s="2">
        <v>67268</v>
      </c>
      <c r="R4186" s="2">
        <v>34230</v>
      </c>
      <c r="S4186" s="35">
        <v>8.7934560327198371E-3</v>
      </c>
      <c r="T4186" t="s">
        <v>4388</v>
      </c>
      <c r="U4186" t="s">
        <v>4388</v>
      </c>
      <c r="V4186" s="5" t="s">
        <v>4390</v>
      </c>
      <c r="W4186" s="5">
        <v>0</v>
      </c>
      <c r="X4186" s="4">
        <v>1.3585132777690738E-4</v>
      </c>
      <c r="Y4186" s="6">
        <v>24</v>
      </c>
      <c r="Z4186" s="4">
        <v>4.5212141918167179E-4</v>
      </c>
      <c r="AA4186" s="5">
        <v>4096</v>
      </c>
      <c r="AC4186" s="16" t="str">
        <f t="shared" si="390"/>
        <v/>
      </c>
      <c r="AD4186" s="16" t="str">
        <f t="shared" si="391"/>
        <v/>
      </c>
      <c r="AE4186" s="16" t="str">
        <f t="shared" si="392"/>
        <v/>
      </c>
      <c r="AF4186" s="16" t="str">
        <f t="shared" si="393"/>
        <v/>
      </c>
      <c r="AG4186" s="16" t="str">
        <f t="shared" si="394"/>
        <v/>
      </c>
      <c r="AH4186" s="16">
        <f t="shared" si="395"/>
        <v>8.9293073604967445E-3</v>
      </c>
      <c r="AI4186" s="17" t="str">
        <f>IF('Peer Comparison Tool'!$D$11="NR","",IF($C4186='Peer Comparison Tool'!$D$9,COUNT('ALLL &lt;50B Database'!$AI$1:AI4185)+1,""))</f>
        <v/>
      </c>
    </row>
    <row r="4187" spans="1:35" x14ac:dyDescent="0.25">
      <c r="A4187" t="s">
        <v>1233</v>
      </c>
      <c r="B4187">
        <v>960047</v>
      </c>
      <c r="C4187" s="5" t="s">
        <v>926</v>
      </c>
      <c r="D4187" s="5" t="s">
        <v>4390</v>
      </c>
      <c r="E4187" s="5" t="s">
        <v>4388</v>
      </c>
      <c r="F4187" s="2">
        <v>273</v>
      </c>
      <c r="G4187" s="2">
        <v>70642</v>
      </c>
      <c r="H4187" s="2">
        <v>38006</v>
      </c>
      <c r="I4187" s="2">
        <v>0</v>
      </c>
      <c r="J4187" s="2">
        <v>38006</v>
      </c>
      <c r="K4187" s="33">
        <v>7.1830763563647841E-3</v>
      </c>
      <c r="L4187" s="2">
        <v>273</v>
      </c>
      <c r="M4187" s="2">
        <v>66325</v>
      </c>
      <c r="N4187" s="2">
        <v>36549</v>
      </c>
      <c r="O4187" s="33">
        <v>7.4694246080604125E-3</v>
      </c>
      <c r="P4187" s="2">
        <v>273</v>
      </c>
      <c r="Q4187" s="2">
        <v>66862</v>
      </c>
      <c r="R4187" s="2">
        <v>36593</v>
      </c>
      <c r="S4187" s="35">
        <v>7.460443254174296E-3</v>
      </c>
      <c r="T4187" t="s">
        <v>4388</v>
      </c>
      <c r="U4187" t="s">
        <v>4388</v>
      </c>
      <c r="V4187" s="5" t="s">
        <v>4390</v>
      </c>
      <c r="W4187" s="5">
        <v>0</v>
      </c>
      <c r="X4187" s="4">
        <v>-2.7736689780951188E-4</v>
      </c>
      <c r="Y4187" s="6">
        <v>0</v>
      </c>
      <c r="Z4187" s="4">
        <v>-8.981353886116511E-6</v>
      </c>
      <c r="AA4187" s="5">
        <v>4434</v>
      </c>
      <c r="AC4187" s="16" t="str">
        <f t="shared" si="390"/>
        <v/>
      </c>
      <c r="AD4187" s="16" t="str">
        <f t="shared" si="391"/>
        <v/>
      </c>
      <c r="AE4187" s="16" t="str">
        <f t="shared" si="392"/>
        <v/>
      </c>
      <c r="AF4187" s="16" t="str">
        <f t="shared" si="393"/>
        <v/>
      </c>
      <c r="AG4187" s="16" t="str">
        <f t="shared" si="394"/>
        <v/>
      </c>
      <c r="AH4187" s="16">
        <f t="shared" si="395"/>
        <v>7.1830763563647841E-3</v>
      </c>
      <c r="AI4187" s="17" t="str">
        <f>IF('Peer Comparison Tool'!$D$11="NR","",IF($C4187='Peer Comparison Tool'!$D$9,COUNT('ALLL &lt;50B Database'!$AI$1:AI4186)+1,""))</f>
        <v/>
      </c>
    </row>
    <row r="4188" spans="1:35" x14ac:dyDescent="0.25">
      <c r="A4188" t="s">
        <v>1784</v>
      </c>
      <c r="B4188">
        <v>122153</v>
      </c>
      <c r="C4188" s="5" t="s">
        <v>1695</v>
      </c>
      <c r="D4188" s="5" t="s">
        <v>4390</v>
      </c>
      <c r="E4188" s="5" t="s">
        <v>4388</v>
      </c>
      <c r="F4188" s="2">
        <v>233</v>
      </c>
      <c r="G4188" s="2">
        <v>70560</v>
      </c>
      <c r="H4188" s="2">
        <v>17641</v>
      </c>
      <c r="I4188" s="2">
        <v>0</v>
      </c>
      <c r="J4188" s="2">
        <v>17641</v>
      </c>
      <c r="K4188" s="33">
        <v>1.320786803469191E-2</v>
      </c>
      <c r="L4188" s="2">
        <v>203</v>
      </c>
      <c r="M4188" s="2">
        <v>83815</v>
      </c>
      <c r="N4188" s="2">
        <v>18192</v>
      </c>
      <c r="O4188" s="33">
        <v>1.1158751099384344E-2</v>
      </c>
      <c r="P4188" s="2">
        <v>227</v>
      </c>
      <c r="Q4188" s="2">
        <v>68396</v>
      </c>
      <c r="R4188" s="2">
        <v>17855</v>
      </c>
      <c r="S4188" s="35">
        <v>1.2713525623074769E-2</v>
      </c>
      <c r="T4188" t="s">
        <v>4388</v>
      </c>
      <c r="U4188" t="s">
        <v>4388</v>
      </c>
      <c r="V4188" s="5" t="s">
        <v>4390</v>
      </c>
      <c r="W4188" s="5">
        <v>0</v>
      </c>
      <c r="X4188" s="4">
        <v>4.9434241161714146E-4</v>
      </c>
      <c r="Y4188" s="6">
        <v>6</v>
      </c>
      <c r="Z4188" s="4">
        <v>1.5547745236904244E-3</v>
      </c>
      <c r="AA4188" s="5">
        <v>2315</v>
      </c>
      <c r="AC4188" s="16" t="str">
        <f t="shared" si="390"/>
        <v/>
      </c>
      <c r="AD4188" s="16" t="str">
        <f t="shared" si="391"/>
        <v/>
      </c>
      <c r="AE4188" s="16" t="str">
        <f t="shared" si="392"/>
        <v/>
      </c>
      <c r="AF4188" s="16" t="str">
        <f t="shared" si="393"/>
        <v/>
      </c>
      <c r="AG4188" s="16" t="str">
        <f t="shared" si="394"/>
        <v/>
      </c>
      <c r="AH4188" s="16">
        <f t="shared" si="395"/>
        <v>1.320786803469191E-2</v>
      </c>
      <c r="AI4188" s="17" t="str">
        <f>IF('Peer Comparison Tool'!$D$11="NR","",IF($C4188='Peer Comparison Tool'!$D$9,COUNT('ALLL &lt;50B Database'!$AI$1:AI4187)+1,""))</f>
        <v/>
      </c>
    </row>
    <row r="4189" spans="1:35" x14ac:dyDescent="0.25">
      <c r="A4189" t="s">
        <v>2227</v>
      </c>
      <c r="B4189">
        <v>416973</v>
      </c>
      <c r="C4189" s="5" t="s">
        <v>2041</v>
      </c>
      <c r="D4189" s="5" t="s">
        <v>4390</v>
      </c>
      <c r="E4189" s="5" t="s">
        <v>4388</v>
      </c>
      <c r="F4189" s="2">
        <v>399</v>
      </c>
      <c r="G4189" s="2">
        <v>70559</v>
      </c>
      <c r="H4189" s="2">
        <v>50040</v>
      </c>
      <c r="I4189" s="2">
        <v>0</v>
      </c>
      <c r="J4189" s="2">
        <v>50040</v>
      </c>
      <c r="K4189" s="33">
        <v>7.973621103117506E-3</v>
      </c>
      <c r="L4189" s="2">
        <v>407</v>
      </c>
      <c r="M4189" s="2">
        <v>67280</v>
      </c>
      <c r="N4189" s="2">
        <v>52799</v>
      </c>
      <c r="O4189" s="33">
        <v>7.7084793272599863E-3</v>
      </c>
      <c r="P4189" s="2">
        <v>409</v>
      </c>
      <c r="Q4189" s="2">
        <v>67923</v>
      </c>
      <c r="R4189" s="2">
        <v>55404</v>
      </c>
      <c r="S4189" s="35">
        <v>7.3821384737564073E-3</v>
      </c>
      <c r="T4189" t="s">
        <v>4388</v>
      </c>
      <c r="U4189" t="s">
        <v>4388</v>
      </c>
      <c r="V4189" s="5" t="s">
        <v>4390</v>
      </c>
      <c r="W4189" s="5">
        <v>0</v>
      </c>
      <c r="X4189" s="4">
        <v>5.9148262936109877E-4</v>
      </c>
      <c r="Y4189" s="6">
        <v>-10</v>
      </c>
      <c r="Z4189" s="4">
        <v>-3.2634085350357906E-4</v>
      </c>
      <c r="AA4189" s="5">
        <v>4312</v>
      </c>
      <c r="AC4189" s="16" t="str">
        <f t="shared" si="390"/>
        <v/>
      </c>
      <c r="AD4189" s="16" t="str">
        <f t="shared" si="391"/>
        <v/>
      </c>
      <c r="AE4189" s="16" t="str">
        <f t="shared" si="392"/>
        <v/>
      </c>
      <c r="AF4189" s="16" t="str">
        <f t="shared" si="393"/>
        <v/>
      </c>
      <c r="AG4189" s="16" t="str">
        <f t="shared" si="394"/>
        <v/>
      </c>
      <c r="AH4189" s="16">
        <f t="shared" si="395"/>
        <v>7.973621103117506E-3</v>
      </c>
      <c r="AI4189" s="17" t="str">
        <f>IF('Peer Comparison Tool'!$D$11="NR","",IF($C4189='Peer Comparison Tool'!$D$9,COUNT('ALLL &lt;50B Database'!$AI$1:AI4188)+1,""))</f>
        <v/>
      </c>
    </row>
    <row r="4190" spans="1:35" x14ac:dyDescent="0.25">
      <c r="A4190" t="s">
        <v>3347</v>
      </c>
      <c r="B4190">
        <v>412452</v>
      </c>
      <c r="C4190" s="5" t="s">
        <v>3209</v>
      </c>
      <c r="D4190" s="5" t="s">
        <v>4390</v>
      </c>
      <c r="E4190" s="5" t="s">
        <v>4388</v>
      </c>
      <c r="F4190" s="2">
        <v>311</v>
      </c>
      <c r="G4190" s="2">
        <v>70553</v>
      </c>
      <c r="H4190" s="2">
        <v>30241</v>
      </c>
      <c r="I4190" s="2">
        <v>2604</v>
      </c>
      <c r="J4190" s="2">
        <v>27637</v>
      </c>
      <c r="K4190" s="33">
        <v>1.1253030357853602E-2</v>
      </c>
      <c r="L4190" s="2">
        <v>281</v>
      </c>
      <c r="M4190" s="2">
        <v>41186</v>
      </c>
      <c r="N4190" s="2">
        <v>29973</v>
      </c>
      <c r="O4190" s="33">
        <v>9.3751042605011176E-3</v>
      </c>
      <c r="P4190" s="2">
        <v>281</v>
      </c>
      <c r="Q4190" s="2">
        <v>42835</v>
      </c>
      <c r="R4190" s="2">
        <v>29079</v>
      </c>
      <c r="S4190" s="35">
        <v>9.6633309260978715E-3</v>
      </c>
      <c r="T4190" t="s">
        <v>4388</v>
      </c>
      <c r="U4190" t="s">
        <v>4388</v>
      </c>
      <c r="V4190" s="5" t="s">
        <v>4390</v>
      </c>
      <c r="W4190" s="5">
        <v>0</v>
      </c>
      <c r="X4190" s="4">
        <v>1.5896994317557301E-3</v>
      </c>
      <c r="Y4190" s="6">
        <v>30</v>
      </c>
      <c r="Z4190" s="4">
        <v>2.8822666559675386E-4</v>
      </c>
      <c r="AA4190" s="5">
        <v>3268</v>
      </c>
      <c r="AC4190" s="16" t="str">
        <f t="shared" si="390"/>
        <v/>
      </c>
      <c r="AD4190" s="16" t="str">
        <f t="shared" si="391"/>
        <v/>
      </c>
      <c r="AE4190" s="16" t="str">
        <f t="shared" si="392"/>
        <v/>
      </c>
      <c r="AF4190" s="16" t="str">
        <f t="shared" si="393"/>
        <v/>
      </c>
      <c r="AG4190" s="16" t="str">
        <f t="shared" si="394"/>
        <v/>
      </c>
      <c r="AH4190" s="16">
        <f t="shared" si="395"/>
        <v>1.1253030357853602E-2</v>
      </c>
      <c r="AI4190" s="17" t="str">
        <f>IF('Peer Comparison Tool'!$D$11="NR","",IF($C4190='Peer Comparison Tool'!$D$9,COUNT('ALLL &lt;50B Database'!$AI$1:AI4189)+1,""))</f>
        <v/>
      </c>
    </row>
    <row r="4191" spans="1:35" x14ac:dyDescent="0.25">
      <c r="A4191" t="s">
        <v>1527</v>
      </c>
      <c r="B4191">
        <v>1008151</v>
      </c>
      <c r="C4191" s="5" t="s">
        <v>1389</v>
      </c>
      <c r="D4191" s="5" t="s">
        <v>4387</v>
      </c>
      <c r="E4191" s="5" t="s">
        <v>4388</v>
      </c>
      <c r="F4191" s="2">
        <v>598</v>
      </c>
      <c r="G4191" s="2">
        <v>70502</v>
      </c>
      <c r="H4191" s="2">
        <v>51968</v>
      </c>
      <c r="I4191" s="2">
        <v>1417</v>
      </c>
      <c r="J4191" s="2">
        <v>50551</v>
      </c>
      <c r="K4191" s="33">
        <v>1.1829637395897213E-2</v>
      </c>
      <c r="L4191" s="2">
        <v>599</v>
      </c>
      <c r="M4191" s="2">
        <v>65621</v>
      </c>
      <c r="N4191" s="2">
        <v>49488</v>
      </c>
      <c r="O4191" s="33">
        <v>1.2103944390559328E-2</v>
      </c>
      <c r="P4191" s="2">
        <v>598</v>
      </c>
      <c r="Q4191" s="2">
        <v>65820</v>
      </c>
      <c r="R4191" s="2">
        <v>49510</v>
      </c>
      <c r="S4191" s="35">
        <v>1.2078368006463341E-2</v>
      </c>
      <c r="T4191" t="s">
        <v>4388</v>
      </c>
      <c r="U4191" t="s">
        <v>4388</v>
      </c>
      <c r="V4191" s="5" t="s">
        <v>4387</v>
      </c>
      <c r="W4191" s="5">
        <v>0</v>
      </c>
      <c r="X4191" s="4">
        <v>-2.48730610566128E-4</v>
      </c>
      <c r="Y4191" s="6">
        <v>0</v>
      </c>
      <c r="Z4191" s="4">
        <v>-2.5576384095987031E-5</v>
      </c>
      <c r="AA4191" s="5">
        <v>3013</v>
      </c>
      <c r="AC4191" s="16" t="str">
        <f t="shared" si="390"/>
        <v/>
      </c>
      <c r="AD4191" s="16" t="str">
        <f t="shared" si="391"/>
        <v/>
      </c>
      <c r="AE4191" s="16" t="str">
        <f t="shared" si="392"/>
        <v/>
      </c>
      <c r="AF4191" s="16" t="str">
        <f t="shared" si="393"/>
        <v/>
      </c>
      <c r="AG4191" s="16" t="str">
        <f t="shared" si="394"/>
        <v/>
      </c>
      <c r="AH4191" s="16">
        <f t="shared" si="395"/>
        <v>1.1829637395897213E-2</v>
      </c>
      <c r="AI4191" s="17" t="str">
        <f>IF('Peer Comparison Tool'!$D$11="NR","",IF($C4191='Peer Comparison Tool'!$D$9,COUNT('ALLL &lt;50B Database'!$AI$1:AI4190)+1,""))</f>
        <v/>
      </c>
    </row>
    <row r="4192" spans="1:35" x14ac:dyDescent="0.25">
      <c r="A4192" t="s">
        <v>2799</v>
      </c>
      <c r="B4192">
        <v>416357</v>
      </c>
      <c r="C4192" s="5" t="s">
        <v>2711</v>
      </c>
      <c r="D4192" s="5" t="s">
        <v>4390</v>
      </c>
      <c r="E4192" s="5" t="s">
        <v>4388</v>
      </c>
      <c r="F4192" s="2">
        <v>429</v>
      </c>
      <c r="G4192" s="2">
        <v>70366</v>
      </c>
      <c r="H4192" s="2">
        <v>55954</v>
      </c>
      <c r="I4192" s="2">
        <v>983</v>
      </c>
      <c r="J4192" s="2">
        <v>54971</v>
      </c>
      <c r="K4192" s="33">
        <v>7.8041148969456619E-3</v>
      </c>
      <c r="L4192" s="2">
        <v>427</v>
      </c>
      <c r="M4192" s="2">
        <v>61753</v>
      </c>
      <c r="N4192" s="2">
        <v>48267</v>
      </c>
      <c r="O4192" s="33">
        <v>8.8466239874034017E-3</v>
      </c>
      <c r="P4192" s="2">
        <v>427</v>
      </c>
      <c r="Q4192" s="2">
        <v>64752</v>
      </c>
      <c r="R4192" s="2">
        <v>50654</v>
      </c>
      <c r="S4192" s="35">
        <v>8.4297390137007943E-3</v>
      </c>
      <c r="T4192" t="s">
        <v>4388</v>
      </c>
      <c r="U4192" t="s">
        <v>4388</v>
      </c>
      <c r="V4192" s="5" t="s">
        <v>4390</v>
      </c>
      <c r="W4192" s="5">
        <v>0</v>
      </c>
      <c r="X4192" s="4">
        <v>-6.2562411675513244E-4</v>
      </c>
      <c r="Y4192" s="6">
        <v>2</v>
      </c>
      <c r="Z4192" s="4">
        <v>-4.1688497370260744E-4</v>
      </c>
      <c r="AA4192" s="5">
        <v>4346</v>
      </c>
      <c r="AC4192" s="16" t="str">
        <f t="shared" si="390"/>
        <v/>
      </c>
      <c r="AD4192" s="16" t="str">
        <f t="shared" si="391"/>
        <v/>
      </c>
      <c r="AE4192" s="16" t="str">
        <f t="shared" si="392"/>
        <v/>
      </c>
      <c r="AF4192" s="16" t="str">
        <f t="shared" si="393"/>
        <v/>
      </c>
      <c r="AG4192" s="16" t="str">
        <f t="shared" si="394"/>
        <v/>
      </c>
      <c r="AH4192" s="16">
        <f t="shared" si="395"/>
        <v>7.8041148969456619E-3</v>
      </c>
      <c r="AI4192" s="17" t="str">
        <f>IF('Peer Comparison Tool'!$D$11="NR","",IF($C4192='Peer Comparison Tool'!$D$9,COUNT('ALLL &lt;50B Database'!$AI$1:AI4191)+1,""))</f>
        <v/>
      </c>
    </row>
    <row r="4193" spans="1:35" x14ac:dyDescent="0.25">
      <c r="A4193" t="s">
        <v>878</v>
      </c>
      <c r="B4193">
        <v>754246</v>
      </c>
      <c r="C4193" s="5" t="s">
        <v>716</v>
      </c>
      <c r="D4193" s="5" t="s">
        <v>4390</v>
      </c>
      <c r="E4193" s="5" t="s">
        <v>4388</v>
      </c>
      <c r="F4193" s="2">
        <v>482</v>
      </c>
      <c r="G4193" s="2">
        <v>70105</v>
      </c>
      <c r="H4193" s="2">
        <v>63489</v>
      </c>
      <c r="I4193" s="2">
        <v>5202</v>
      </c>
      <c r="J4193" s="2">
        <v>58287</v>
      </c>
      <c r="K4193" s="33">
        <v>8.2694254293410197E-3</v>
      </c>
      <c r="L4193" s="2">
        <v>464</v>
      </c>
      <c r="M4193" s="2">
        <v>68203</v>
      </c>
      <c r="N4193" s="2">
        <v>56823</v>
      </c>
      <c r="O4193" s="33">
        <v>8.1657075479999296E-3</v>
      </c>
      <c r="P4193" s="2">
        <v>473</v>
      </c>
      <c r="Q4193" s="2">
        <v>69871</v>
      </c>
      <c r="R4193" s="2">
        <v>57487</v>
      </c>
      <c r="S4193" s="35">
        <v>8.227947188059909E-3</v>
      </c>
      <c r="T4193" t="s">
        <v>4388</v>
      </c>
      <c r="U4193" t="s">
        <v>4388</v>
      </c>
      <c r="V4193" s="5" t="s">
        <v>4390</v>
      </c>
      <c r="W4193" s="5">
        <v>0</v>
      </c>
      <c r="X4193" s="4">
        <v>4.1478241281110717E-5</v>
      </c>
      <c r="Y4193" s="6">
        <v>9</v>
      </c>
      <c r="Z4193" s="4">
        <v>6.2239640059979368E-5</v>
      </c>
      <c r="AA4193" s="5">
        <v>4266</v>
      </c>
      <c r="AC4193" s="16" t="str">
        <f t="shared" si="390"/>
        <v/>
      </c>
      <c r="AD4193" s="16" t="str">
        <f t="shared" si="391"/>
        <v/>
      </c>
      <c r="AE4193" s="16" t="str">
        <f t="shared" si="392"/>
        <v/>
      </c>
      <c r="AF4193" s="16" t="str">
        <f t="shared" si="393"/>
        <v/>
      </c>
      <c r="AG4193" s="16" t="str">
        <f t="shared" si="394"/>
        <v/>
      </c>
      <c r="AH4193" s="16">
        <f t="shared" si="395"/>
        <v>8.2694254293410197E-3</v>
      </c>
      <c r="AI4193" s="17" t="str">
        <f>IF('Peer Comparison Tool'!$D$11="NR","",IF($C4193='Peer Comparison Tool'!$D$9,COUNT('ALLL &lt;50B Database'!$AI$1:AI4192)+1,""))</f>
        <v/>
      </c>
    </row>
    <row r="4194" spans="1:35" x14ac:dyDescent="0.25">
      <c r="A4194" t="s">
        <v>1522</v>
      </c>
      <c r="B4194">
        <v>224552</v>
      </c>
      <c r="C4194" s="5" t="s">
        <v>1389</v>
      </c>
      <c r="D4194" s="5" t="s">
        <v>4387</v>
      </c>
      <c r="E4194" s="5" t="s">
        <v>4388</v>
      </c>
      <c r="F4194" s="2">
        <v>4405</v>
      </c>
      <c r="G4194" s="2">
        <v>70044</v>
      </c>
      <c r="H4194" s="2">
        <v>53624</v>
      </c>
      <c r="I4194" s="2">
        <v>0</v>
      </c>
      <c r="J4194" s="2">
        <v>53624</v>
      </c>
      <c r="K4194" s="33">
        <v>8.21460540056691E-2</v>
      </c>
      <c r="L4194" s="2">
        <v>3821</v>
      </c>
      <c r="M4194" s="2">
        <v>78472</v>
      </c>
      <c r="N4194" s="2">
        <v>60950</v>
      </c>
      <c r="O4194" s="33">
        <v>6.269073010664479E-2</v>
      </c>
      <c r="P4194" s="2">
        <v>4618</v>
      </c>
      <c r="Q4194" s="2">
        <v>73525</v>
      </c>
      <c r="R4194" s="2">
        <v>55350</v>
      </c>
      <c r="S4194" s="35">
        <v>8.3432700993676598E-2</v>
      </c>
      <c r="T4194" t="s">
        <v>4388</v>
      </c>
      <c r="U4194" t="s">
        <v>4388</v>
      </c>
      <c r="V4194" s="5" t="s">
        <v>4387</v>
      </c>
      <c r="W4194" s="5">
        <v>0</v>
      </c>
      <c r="X4194" s="4">
        <v>-1.2866469880074977E-3</v>
      </c>
      <c r="Y4194" s="6">
        <v>-213</v>
      </c>
      <c r="Z4194" s="4">
        <v>2.0741970887031808E-2</v>
      </c>
      <c r="AA4194" s="5">
        <v>12</v>
      </c>
      <c r="AC4194" s="16" t="str">
        <f t="shared" si="390"/>
        <v/>
      </c>
      <c r="AD4194" s="16" t="str">
        <f t="shared" si="391"/>
        <v/>
      </c>
      <c r="AE4194" s="16" t="str">
        <f t="shared" si="392"/>
        <v/>
      </c>
      <c r="AF4194" s="16" t="str">
        <f t="shared" si="393"/>
        <v/>
      </c>
      <c r="AG4194" s="16" t="str">
        <f t="shared" si="394"/>
        <v/>
      </c>
      <c r="AH4194" s="16">
        <f t="shared" si="395"/>
        <v>8.21460540056691E-2</v>
      </c>
      <c r="AI4194" s="17" t="str">
        <f>IF('Peer Comparison Tool'!$D$11="NR","",IF($C4194='Peer Comparison Tool'!$D$9,COUNT('ALLL &lt;50B Database'!$AI$1:AI4193)+1,""))</f>
        <v/>
      </c>
    </row>
    <row r="4195" spans="1:35" x14ac:dyDescent="0.25">
      <c r="A4195" t="s">
        <v>2508</v>
      </c>
      <c r="B4195">
        <v>503640</v>
      </c>
      <c r="C4195" s="5" t="s">
        <v>2299</v>
      </c>
      <c r="D4195" s="5" t="s">
        <v>4390</v>
      </c>
      <c r="E4195" s="5" t="s">
        <v>4388</v>
      </c>
      <c r="F4195" s="2">
        <v>130</v>
      </c>
      <c r="G4195" s="2">
        <v>70007</v>
      </c>
      <c r="H4195" s="2">
        <v>11659</v>
      </c>
      <c r="I4195" s="2">
        <v>0</v>
      </c>
      <c r="J4195" s="2">
        <v>11659</v>
      </c>
      <c r="K4195" s="33">
        <v>1.115018440689596E-2</v>
      </c>
      <c r="L4195" s="2">
        <v>111</v>
      </c>
      <c r="M4195" s="2">
        <v>31634</v>
      </c>
      <c r="N4195" s="2">
        <v>11159</v>
      </c>
      <c r="O4195" s="33">
        <v>9.94712787884219E-3</v>
      </c>
      <c r="P4195" s="2">
        <v>130</v>
      </c>
      <c r="Q4195" s="2">
        <v>40579</v>
      </c>
      <c r="R4195" s="2">
        <v>11393</v>
      </c>
      <c r="S4195" s="35">
        <v>1.141051522864917E-2</v>
      </c>
      <c r="T4195" t="s">
        <v>4388</v>
      </c>
      <c r="U4195" t="s">
        <v>4388</v>
      </c>
      <c r="V4195" s="5" t="s">
        <v>4390</v>
      </c>
      <c r="W4195" s="5">
        <v>0</v>
      </c>
      <c r="X4195" s="4">
        <v>-2.6033082175321021E-4</v>
      </c>
      <c r="Y4195" s="6">
        <v>0</v>
      </c>
      <c r="Z4195" s="4">
        <v>1.4633873498069803E-3</v>
      </c>
      <c r="AA4195" s="5">
        <v>3310</v>
      </c>
      <c r="AC4195" s="16" t="str">
        <f t="shared" si="390"/>
        <v/>
      </c>
      <c r="AD4195" s="16" t="str">
        <f t="shared" si="391"/>
        <v/>
      </c>
      <c r="AE4195" s="16" t="str">
        <f t="shared" si="392"/>
        <v/>
      </c>
      <c r="AF4195" s="16" t="str">
        <f t="shared" si="393"/>
        <v/>
      </c>
      <c r="AG4195" s="16" t="str">
        <f t="shared" si="394"/>
        <v/>
      </c>
      <c r="AH4195" s="16">
        <f t="shared" si="395"/>
        <v>1.115018440689596E-2</v>
      </c>
      <c r="AI4195" s="17" t="str">
        <f>IF('Peer Comparison Tool'!$D$11="NR","",IF($C4195='Peer Comparison Tool'!$D$9,COUNT('ALLL &lt;50B Database'!$AI$1:AI4194)+1,""))</f>
        <v/>
      </c>
    </row>
    <row r="4196" spans="1:35" x14ac:dyDescent="0.25">
      <c r="A4196" t="s">
        <v>2236</v>
      </c>
      <c r="B4196">
        <v>3139321</v>
      </c>
      <c r="C4196" s="5" t="s">
        <v>2041</v>
      </c>
      <c r="D4196" s="5" t="s">
        <v>4387</v>
      </c>
      <c r="E4196" s="5" t="s">
        <v>4388</v>
      </c>
      <c r="F4196" s="2">
        <v>484</v>
      </c>
      <c r="G4196" s="2">
        <v>69989</v>
      </c>
      <c r="H4196" s="2">
        <v>46374</v>
      </c>
      <c r="I4196" s="2">
        <v>3482</v>
      </c>
      <c r="J4196" s="2">
        <v>42892</v>
      </c>
      <c r="K4196" s="33">
        <v>1.1284155553483168E-2</v>
      </c>
      <c r="L4196" s="2">
        <v>446</v>
      </c>
      <c r="M4196" s="2">
        <v>60769</v>
      </c>
      <c r="N4196" s="2">
        <v>43383</v>
      </c>
      <c r="O4196" s="33">
        <v>1.0280524629463154E-2</v>
      </c>
      <c r="P4196" s="2">
        <v>404</v>
      </c>
      <c r="Q4196" s="2">
        <v>63427</v>
      </c>
      <c r="R4196" s="2">
        <v>42634</v>
      </c>
      <c r="S4196" s="35">
        <v>9.4760050663789466E-3</v>
      </c>
      <c r="T4196" t="s">
        <v>4388</v>
      </c>
      <c r="U4196" t="s">
        <v>4388</v>
      </c>
      <c r="V4196" s="5" t="s">
        <v>4387</v>
      </c>
      <c r="W4196" s="5">
        <v>0</v>
      </c>
      <c r="X4196" s="4">
        <v>1.8081504871042212E-3</v>
      </c>
      <c r="Y4196" s="6">
        <v>80</v>
      </c>
      <c r="Z4196" s="4">
        <v>-8.045195630842078E-4</v>
      </c>
      <c r="AA4196" s="5">
        <v>3255</v>
      </c>
      <c r="AC4196" s="16" t="str">
        <f t="shared" si="390"/>
        <v/>
      </c>
      <c r="AD4196" s="16" t="str">
        <f t="shared" si="391"/>
        <v/>
      </c>
      <c r="AE4196" s="16" t="str">
        <f t="shared" si="392"/>
        <v/>
      </c>
      <c r="AF4196" s="16" t="str">
        <f t="shared" si="393"/>
        <v/>
      </c>
      <c r="AG4196" s="16" t="str">
        <f t="shared" si="394"/>
        <v/>
      </c>
      <c r="AH4196" s="16">
        <f t="shared" si="395"/>
        <v>1.1284155553483168E-2</v>
      </c>
      <c r="AI4196" s="17" t="str">
        <f>IF('Peer Comparison Tool'!$D$11="NR","",IF($C4196='Peer Comparison Tool'!$D$9,COUNT('ALLL &lt;50B Database'!$AI$1:AI4195)+1,""))</f>
        <v/>
      </c>
    </row>
    <row r="4197" spans="1:35" x14ac:dyDescent="0.25">
      <c r="A4197" t="s">
        <v>1238</v>
      </c>
      <c r="B4197">
        <v>343770</v>
      </c>
      <c r="C4197" s="5" t="s">
        <v>926</v>
      </c>
      <c r="D4197" s="5" t="s">
        <v>4390</v>
      </c>
      <c r="E4197" s="5" t="s">
        <v>4388</v>
      </c>
      <c r="F4197" s="2">
        <v>459</v>
      </c>
      <c r="G4197" s="2">
        <v>69957</v>
      </c>
      <c r="H4197" s="2">
        <v>47009</v>
      </c>
      <c r="I4197" s="2">
        <v>0</v>
      </c>
      <c r="J4197" s="2">
        <v>47009</v>
      </c>
      <c r="K4197" s="33">
        <v>9.7640877278818948E-3</v>
      </c>
      <c r="L4197" s="2">
        <v>458</v>
      </c>
      <c r="M4197" s="2">
        <v>64921</v>
      </c>
      <c r="N4197" s="2">
        <v>46679</v>
      </c>
      <c r="O4197" s="33">
        <v>9.8116926240922036E-3</v>
      </c>
      <c r="P4197" s="2">
        <v>459</v>
      </c>
      <c r="Q4197" s="2">
        <v>62980</v>
      </c>
      <c r="R4197" s="2">
        <v>47154</v>
      </c>
      <c r="S4197" s="35">
        <v>9.7340628578699573E-3</v>
      </c>
      <c r="T4197" t="s">
        <v>4388</v>
      </c>
      <c r="U4197" t="s">
        <v>4388</v>
      </c>
      <c r="V4197" s="5" t="s">
        <v>4390</v>
      </c>
      <c r="W4197" s="5">
        <v>0</v>
      </c>
      <c r="X4197" s="4">
        <v>3.0024870011937516E-5</v>
      </c>
      <c r="Y4197" s="6">
        <v>0</v>
      </c>
      <c r="Z4197" s="4">
        <v>-7.7629766222246308E-5</v>
      </c>
      <c r="AA4197" s="5">
        <v>3859</v>
      </c>
      <c r="AC4197" s="16" t="str">
        <f t="shared" si="390"/>
        <v/>
      </c>
      <c r="AD4197" s="16" t="str">
        <f t="shared" si="391"/>
        <v/>
      </c>
      <c r="AE4197" s="16" t="str">
        <f t="shared" si="392"/>
        <v/>
      </c>
      <c r="AF4197" s="16" t="str">
        <f t="shared" si="393"/>
        <v/>
      </c>
      <c r="AG4197" s="16" t="str">
        <f t="shared" si="394"/>
        <v/>
      </c>
      <c r="AH4197" s="16">
        <f t="shared" si="395"/>
        <v>9.7640877278818948E-3</v>
      </c>
      <c r="AI4197" s="17" t="str">
        <f>IF('Peer Comparison Tool'!$D$11="NR","",IF($C4197='Peer Comparison Tool'!$D$9,COUNT('ALLL &lt;50B Database'!$AI$1:AI4196)+1,""))</f>
        <v/>
      </c>
    </row>
    <row r="4198" spans="1:35" x14ac:dyDescent="0.25">
      <c r="A4198" t="s">
        <v>1231</v>
      </c>
      <c r="B4198">
        <v>108746</v>
      </c>
      <c r="C4198" s="5" t="s">
        <v>926</v>
      </c>
      <c r="D4198" s="5" t="s">
        <v>4390</v>
      </c>
      <c r="E4198" s="5" t="s">
        <v>4388</v>
      </c>
      <c r="F4198" s="2">
        <v>145</v>
      </c>
      <c r="G4198" s="2">
        <v>69951</v>
      </c>
      <c r="H4198" s="2">
        <v>28692</v>
      </c>
      <c r="I4198" s="2">
        <v>592</v>
      </c>
      <c r="J4198" s="2">
        <v>28100</v>
      </c>
      <c r="K4198" s="33">
        <v>5.1601423487544484E-3</v>
      </c>
      <c r="L4198" s="2">
        <v>141</v>
      </c>
      <c r="M4198" s="2">
        <v>68098</v>
      </c>
      <c r="N4198" s="2">
        <v>27714</v>
      </c>
      <c r="O4198" s="33">
        <v>5.0876813163022302E-3</v>
      </c>
      <c r="P4198" s="2">
        <v>141</v>
      </c>
      <c r="Q4198" s="2">
        <v>67349</v>
      </c>
      <c r="R4198" s="2">
        <v>28544</v>
      </c>
      <c r="S4198" s="35">
        <v>4.9397421524663681E-3</v>
      </c>
      <c r="T4198" t="s">
        <v>4388</v>
      </c>
      <c r="U4198" t="s">
        <v>4388</v>
      </c>
      <c r="V4198" s="5" t="s">
        <v>4390</v>
      </c>
      <c r="W4198" s="5">
        <v>0</v>
      </c>
      <c r="X4198" s="4">
        <v>2.2040019628808034E-4</v>
      </c>
      <c r="Y4198" s="6">
        <v>4</v>
      </c>
      <c r="Z4198" s="4">
        <v>-1.4793916383586212E-4</v>
      </c>
      <c r="AA4198" s="5">
        <v>4645</v>
      </c>
      <c r="AC4198" s="16" t="str">
        <f t="shared" si="390"/>
        <v/>
      </c>
      <c r="AD4198" s="16" t="str">
        <f t="shared" si="391"/>
        <v/>
      </c>
      <c r="AE4198" s="16" t="str">
        <f t="shared" si="392"/>
        <v/>
      </c>
      <c r="AF4198" s="16" t="str">
        <f t="shared" si="393"/>
        <v/>
      </c>
      <c r="AG4198" s="16" t="str">
        <f t="shared" si="394"/>
        <v/>
      </c>
      <c r="AH4198" s="16">
        <f t="shared" si="395"/>
        <v>5.1601423487544484E-3</v>
      </c>
      <c r="AI4198" s="17" t="str">
        <f>IF('Peer Comparison Tool'!$D$11="NR","",IF($C4198='Peer Comparison Tool'!$D$9,COUNT('ALLL &lt;50B Database'!$AI$1:AI4197)+1,""))</f>
        <v/>
      </c>
    </row>
    <row r="4199" spans="1:35" x14ac:dyDescent="0.25">
      <c r="A4199" t="s">
        <v>4301</v>
      </c>
      <c r="B4199">
        <v>411576</v>
      </c>
      <c r="C4199" s="5" t="s">
        <v>4163</v>
      </c>
      <c r="D4199" s="5" t="s">
        <v>4387</v>
      </c>
      <c r="E4199" s="5" t="s">
        <v>4388</v>
      </c>
      <c r="F4199" s="2">
        <v>465</v>
      </c>
      <c r="G4199" s="2">
        <v>69840</v>
      </c>
      <c r="H4199" s="2">
        <v>48225</v>
      </c>
      <c r="I4199" s="2">
        <v>488</v>
      </c>
      <c r="J4199" s="2">
        <v>47737</v>
      </c>
      <c r="K4199" s="33">
        <v>9.7408718604017844E-3</v>
      </c>
      <c r="L4199" s="2">
        <v>411</v>
      </c>
      <c r="M4199" s="2">
        <v>67254</v>
      </c>
      <c r="N4199" s="2">
        <v>51008</v>
      </c>
      <c r="O4199" s="33">
        <v>8.0575595984943536E-3</v>
      </c>
      <c r="P4199" s="2">
        <v>431</v>
      </c>
      <c r="Q4199" s="2">
        <v>68975</v>
      </c>
      <c r="R4199" s="2">
        <v>50500</v>
      </c>
      <c r="S4199" s="35">
        <v>8.5346534653465353E-3</v>
      </c>
      <c r="T4199" t="s">
        <v>4388</v>
      </c>
      <c r="U4199" t="s">
        <v>4388</v>
      </c>
      <c r="V4199" s="5" t="s">
        <v>4387</v>
      </c>
      <c r="W4199" s="5">
        <v>0</v>
      </c>
      <c r="X4199" s="4">
        <v>1.2062183950552492E-3</v>
      </c>
      <c r="Y4199" s="6">
        <v>34</v>
      </c>
      <c r="Z4199" s="4">
        <v>4.7709386685218166E-4</v>
      </c>
      <c r="AA4199" s="5">
        <v>3870</v>
      </c>
      <c r="AC4199" s="16" t="str">
        <f t="shared" si="390"/>
        <v/>
      </c>
      <c r="AD4199" s="16" t="str">
        <f t="shared" si="391"/>
        <v/>
      </c>
      <c r="AE4199" s="16" t="str">
        <f t="shared" si="392"/>
        <v/>
      </c>
      <c r="AF4199" s="16" t="str">
        <f t="shared" si="393"/>
        <v/>
      </c>
      <c r="AG4199" s="16" t="str">
        <f t="shared" si="394"/>
        <v/>
      </c>
      <c r="AH4199" s="16">
        <f t="shared" si="395"/>
        <v>9.7408718604017844E-3</v>
      </c>
      <c r="AI4199" s="17" t="str">
        <f>IF('Peer Comparison Tool'!$D$11="NR","",IF($C4199='Peer Comparison Tool'!$D$9,COUNT('ALLL &lt;50B Database'!$AI$1:AI4198)+1,""))</f>
        <v/>
      </c>
    </row>
    <row r="4200" spans="1:35" x14ac:dyDescent="0.25">
      <c r="A4200" t="s">
        <v>4304</v>
      </c>
      <c r="B4200">
        <v>224954</v>
      </c>
      <c r="C4200" s="5" t="s">
        <v>4163</v>
      </c>
      <c r="D4200" s="5" t="s">
        <v>4390</v>
      </c>
      <c r="E4200" s="5" t="s">
        <v>4388</v>
      </c>
      <c r="F4200" s="2">
        <v>430</v>
      </c>
      <c r="G4200" s="2">
        <v>69793</v>
      </c>
      <c r="H4200" s="2">
        <v>40388</v>
      </c>
      <c r="I4200" s="2">
        <v>913</v>
      </c>
      <c r="J4200" s="2">
        <v>39475</v>
      </c>
      <c r="K4200" s="33">
        <v>1.0892970234325523E-2</v>
      </c>
      <c r="L4200" s="2">
        <v>445</v>
      </c>
      <c r="M4200" s="2">
        <v>67103</v>
      </c>
      <c r="N4200" s="2">
        <v>40346</v>
      </c>
      <c r="O4200" s="33">
        <v>1.1029594011797948E-2</v>
      </c>
      <c r="P4200" s="2">
        <v>435</v>
      </c>
      <c r="Q4200" s="2">
        <v>64910</v>
      </c>
      <c r="R4200" s="2">
        <v>39362</v>
      </c>
      <c r="S4200" s="35">
        <v>1.1051267720136171E-2</v>
      </c>
      <c r="T4200" t="s">
        <v>4388</v>
      </c>
      <c r="U4200" t="s">
        <v>4388</v>
      </c>
      <c r="V4200" s="5" t="s">
        <v>4390</v>
      </c>
      <c r="W4200" s="5">
        <v>0</v>
      </c>
      <c r="X4200" s="4">
        <v>-1.5829748581064861E-4</v>
      </c>
      <c r="Y4200" s="6">
        <v>-5</v>
      </c>
      <c r="Z4200" s="4">
        <v>2.1673708338222977E-5</v>
      </c>
      <c r="AA4200" s="5">
        <v>3423</v>
      </c>
      <c r="AC4200" s="16" t="str">
        <f t="shared" si="390"/>
        <v/>
      </c>
      <c r="AD4200" s="16" t="str">
        <f t="shared" si="391"/>
        <v/>
      </c>
      <c r="AE4200" s="16" t="str">
        <f t="shared" si="392"/>
        <v/>
      </c>
      <c r="AF4200" s="16" t="str">
        <f t="shared" si="393"/>
        <v/>
      </c>
      <c r="AG4200" s="16" t="str">
        <f t="shared" si="394"/>
        <v/>
      </c>
      <c r="AH4200" s="16">
        <f t="shared" si="395"/>
        <v>1.0892970234325523E-2</v>
      </c>
      <c r="AI4200" s="17" t="str">
        <f>IF('Peer Comparison Tool'!$D$11="NR","",IF($C4200='Peer Comparison Tool'!$D$9,COUNT('ALLL &lt;50B Database'!$AI$1:AI4199)+1,""))</f>
        <v/>
      </c>
    </row>
    <row r="4201" spans="1:35" x14ac:dyDescent="0.25">
      <c r="A4201" t="s">
        <v>3497</v>
      </c>
      <c r="B4201">
        <v>123075</v>
      </c>
      <c r="C4201" s="5" t="s">
        <v>3374</v>
      </c>
      <c r="D4201" s="5" t="s">
        <v>4390</v>
      </c>
      <c r="E4201" s="5" t="s">
        <v>4388</v>
      </c>
      <c r="F4201" s="2">
        <v>711</v>
      </c>
      <c r="G4201" s="2">
        <v>69770</v>
      </c>
      <c r="H4201" s="2">
        <v>40188</v>
      </c>
      <c r="I4201" s="2">
        <v>0</v>
      </c>
      <c r="J4201" s="2">
        <v>40188</v>
      </c>
      <c r="K4201" s="33">
        <v>1.7691848312929234E-2</v>
      </c>
      <c r="L4201" s="2">
        <v>711</v>
      </c>
      <c r="M4201" s="2">
        <v>63339</v>
      </c>
      <c r="N4201" s="2">
        <v>40688</v>
      </c>
      <c r="O4201" s="33">
        <v>1.7474439638222573E-2</v>
      </c>
      <c r="P4201" s="2">
        <v>711</v>
      </c>
      <c r="Q4201" s="2">
        <v>65334</v>
      </c>
      <c r="R4201" s="2">
        <v>40656</v>
      </c>
      <c r="S4201" s="35">
        <v>1.7488193624557263E-2</v>
      </c>
      <c r="T4201" t="s">
        <v>4388</v>
      </c>
      <c r="U4201" t="s">
        <v>4388</v>
      </c>
      <c r="V4201" s="5" t="s">
        <v>4390</v>
      </c>
      <c r="W4201" s="5">
        <v>0</v>
      </c>
      <c r="X4201" s="4">
        <v>2.0365468837197157E-4</v>
      </c>
      <c r="Y4201" s="6">
        <v>0</v>
      </c>
      <c r="Z4201" s="4">
        <v>1.37539863346893E-5</v>
      </c>
      <c r="AA4201" s="5">
        <v>905</v>
      </c>
      <c r="AC4201" s="16" t="str">
        <f t="shared" si="390"/>
        <v/>
      </c>
      <c r="AD4201" s="16" t="str">
        <f t="shared" si="391"/>
        <v/>
      </c>
      <c r="AE4201" s="16" t="str">
        <f t="shared" si="392"/>
        <v/>
      </c>
      <c r="AF4201" s="16" t="str">
        <f t="shared" si="393"/>
        <v/>
      </c>
      <c r="AG4201" s="16" t="str">
        <f t="shared" si="394"/>
        <v/>
      </c>
      <c r="AH4201" s="16">
        <f t="shared" si="395"/>
        <v>1.7691848312929234E-2</v>
      </c>
      <c r="AI4201" s="17" t="str">
        <f>IF('Peer Comparison Tool'!$D$11="NR","",IF($C4201='Peer Comparison Tool'!$D$9,COUNT('ALLL &lt;50B Database'!$AI$1:AI4200)+1,""))</f>
        <v/>
      </c>
    </row>
    <row r="4202" spans="1:35" x14ac:dyDescent="0.25">
      <c r="A4202" t="s">
        <v>4305</v>
      </c>
      <c r="B4202">
        <v>208347</v>
      </c>
      <c r="C4202" s="5" t="s">
        <v>4163</v>
      </c>
      <c r="D4202" s="5" t="s">
        <v>4387</v>
      </c>
      <c r="E4202" s="5" t="s">
        <v>4388</v>
      </c>
      <c r="F4202" s="2">
        <v>786</v>
      </c>
      <c r="G4202" s="2">
        <v>69733</v>
      </c>
      <c r="H4202" s="2">
        <v>60089</v>
      </c>
      <c r="I4202" s="2">
        <v>0</v>
      </c>
      <c r="J4202" s="2">
        <v>60089</v>
      </c>
      <c r="K4202" s="33">
        <v>1.3080597114280484E-2</v>
      </c>
      <c r="L4202" s="2">
        <v>749</v>
      </c>
      <c r="M4202" s="2">
        <v>64245</v>
      </c>
      <c r="N4202" s="2">
        <v>54477</v>
      </c>
      <c r="O4202" s="33">
        <v>1.3748921563228518E-2</v>
      </c>
      <c r="P4202" s="2">
        <v>773</v>
      </c>
      <c r="Q4202" s="2">
        <v>63548</v>
      </c>
      <c r="R4202" s="2">
        <v>54411</v>
      </c>
      <c r="S4202" s="35">
        <v>1.4206686148021539E-2</v>
      </c>
      <c r="T4202" t="s">
        <v>4388</v>
      </c>
      <c r="U4202" t="s">
        <v>4388</v>
      </c>
      <c r="V4202" s="5" t="s">
        <v>4387</v>
      </c>
      <c r="W4202" s="5">
        <v>0</v>
      </c>
      <c r="X4202" s="4">
        <v>-1.1260890337410553E-3</v>
      </c>
      <c r="Y4202" s="6">
        <v>13</v>
      </c>
      <c r="Z4202" s="4">
        <v>4.5776458479302069E-4</v>
      </c>
      <c r="AA4202" s="5">
        <v>2386</v>
      </c>
      <c r="AC4202" s="16" t="str">
        <f t="shared" si="390"/>
        <v/>
      </c>
      <c r="AD4202" s="16" t="str">
        <f t="shared" si="391"/>
        <v/>
      </c>
      <c r="AE4202" s="16" t="str">
        <f t="shared" si="392"/>
        <v/>
      </c>
      <c r="AF4202" s="16" t="str">
        <f t="shared" si="393"/>
        <v/>
      </c>
      <c r="AG4202" s="16" t="str">
        <f t="shared" si="394"/>
        <v/>
      </c>
      <c r="AH4202" s="16">
        <f t="shared" si="395"/>
        <v>1.3080597114280484E-2</v>
      </c>
      <c r="AI4202" s="17" t="str">
        <f>IF('Peer Comparison Tool'!$D$11="NR","",IF($C4202='Peer Comparison Tool'!$D$9,COUNT('ALLL &lt;50B Database'!$AI$1:AI4201)+1,""))</f>
        <v/>
      </c>
    </row>
    <row r="4203" spans="1:35" x14ac:dyDescent="0.25">
      <c r="A4203" t="s">
        <v>2494</v>
      </c>
      <c r="B4203">
        <v>941541</v>
      </c>
      <c r="C4203" s="5" t="s">
        <v>2299</v>
      </c>
      <c r="D4203" s="5" t="s">
        <v>4390</v>
      </c>
      <c r="E4203" s="5" t="s">
        <v>4388</v>
      </c>
      <c r="F4203" s="2">
        <v>695</v>
      </c>
      <c r="G4203" s="2">
        <v>69716</v>
      </c>
      <c r="H4203" s="2">
        <v>46202</v>
      </c>
      <c r="I4203" s="2">
        <v>999</v>
      </c>
      <c r="J4203" s="2">
        <v>45203</v>
      </c>
      <c r="K4203" s="33">
        <v>1.5375085724398822E-2</v>
      </c>
      <c r="L4203" s="2">
        <v>695</v>
      </c>
      <c r="M4203" s="2">
        <v>63487</v>
      </c>
      <c r="N4203" s="2">
        <v>46726</v>
      </c>
      <c r="O4203" s="33">
        <v>1.4873945982964517E-2</v>
      </c>
      <c r="P4203" s="2">
        <v>695</v>
      </c>
      <c r="Q4203" s="2">
        <v>64655</v>
      </c>
      <c r="R4203" s="2">
        <v>46328</v>
      </c>
      <c r="S4203" s="35">
        <v>1.5001726817475393E-2</v>
      </c>
      <c r="T4203" t="s">
        <v>4388</v>
      </c>
      <c r="U4203" t="s">
        <v>4388</v>
      </c>
      <c r="V4203" s="5" t="s">
        <v>4390</v>
      </c>
      <c r="W4203" s="5">
        <v>0</v>
      </c>
      <c r="X4203" s="4">
        <v>3.7335890692342943E-4</v>
      </c>
      <c r="Y4203" s="6">
        <v>0</v>
      </c>
      <c r="Z4203" s="4">
        <v>1.2778083451087628E-4</v>
      </c>
      <c r="AA4203" s="5">
        <v>1472</v>
      </c>
      <c r="AC4203" s="16" t="str">
        <f t="shared" si="390"/>
        <v/>
      </c>
      <c r="AD4203" s="16" t="str">
        <f t="shared" si="391"/>
        <v/>
      </c>
      <c r="AE4203" s="16" t="str">
        <f t="shared" si="392"/>
        <v/>
      </c>
      <c r="AF4203" s="16" t="str">
        <f t="shared" si="393"/>
        <v/>
      </c>
      <c r="AG4203" s="16" t="str">
        <f t="shared" si="394"/>
        <v/>
      </c>
      <c r="AH4203" s="16">
        <f t="shared" si="395"/>
        <v>1.5375085724398822E-2</v>
      </c>
      <c r="AI4203" s="17" t="str">
        <f>IF('Peer Comparison Tool'!$D$11="NR","",IF($C4203='Peer Comparison Tool'!$D$9,COUNT('ALLL &lt;50B Database'!$AI$1:AI4202)+1,""))</f>
        <v/>
      </c>
    </row>
    <row r="4204" spans="1:35" x14ac:dyDescent="0.25">
      <c r="A4204" t="s">
        <v>2033</v>
      </c>
      <c r="B4204">
        <v>540542</v>
      </c>
      <c r="C4204" s="5" t="s">
        <v>1963</v>
      </c>
      <c r="D4204" s="5" t="s">
        <v>4390</v>
      </c>
      <c r="E4204" s="5" t="s">
        <v>4388</v>
      </c>
      <c r="F4204" s="2">
        <v>267</v>
      </c>
      <c r="G4204" s="2">
        <v>69658</v>
      </c>
      <c r="H4204" s="2">
        <v>25942</v>
      </c>
      <c r="I4204" s="2">
        <v>2164</v>
      </c>
      <c r="J4204" s="2">
        <v>23778</v>
      </c>
      <c r="K4204" s="33">
        <v>1.1228867019934393E-2</v>
      </c>
      <c r="L4204" s="2">
        <v>307</v>
      </c>
      <c r="M4204" s="2">
        <v>61476</v>
      </c>
      <c r="N4204" s="2">
        <v>25519</v>
      </c>
      <c r="O4204" s="33">
        <v>1.2030251969121048E-2</v>
      </c>
      <c r="P4204" s="2">
        <v>307</v>
      </c>
      <c r="Q4204" s="2">
        <v>63983</v>
      </c>
      <c r="R4204" s="2">
        <v>24902</v>
      </c>
      <c r="S4204" s="35">
        <v>1.2328327042004658E-2</v>
      </c>
      <c r="T4204" t="s">
        <v>4388</v>
      </c>
      <c r="U4204" t="s">
        <v>4388</v>
      </c>
      <c r="V4204" s="5" t="s">
        <v>4390</v>
      </c>
      <c r="W4204" s="5">
        <v>0</v>
      </c>
      <c r="X4204" s="4">
        <v>-1.0994600220702658E-3</v>
      </c>
      <c r="Y4204" s="6">
        <v>-40</v>
      </c>
      <c r="Z4204" s="4">
        <v>2.9807507288361068E-4</v>
      </c>
      <c r="AA4204" s="5">
        <v>3276</v>
      </c>
      <c r="AC4204" s="16" t="str">
        <f t="shared" si="390"/>
        <v/>
      </c>
      <c r="AD4204" s="16" t="str">
        <f t="shared" si="391"/>
        <v/>
      </c>
      <c r="AE4204" s="16" t="str">
        <f t="shared" si="392"/>
        <v/>
      </c>
      <c r="AF4204" s="16" t="str">
        <f t="shared" si="393"/>
        <v/>
      </c>
      <c r="AG4204" s="16" t="str">
        <f t="shared" si="394"/>
        <v/>
      </c>
      <c r="AH4204" s="16">
        <f t="shared" si="395"/>
        <v>1.1228867019934393E-2</v>
      </c>
      <c r="AI4204" s="17" t="str">
        <f>IF('Peer Comparison Tool'!$D$11="NR","",IF($C4204='Peer Comparison Tool'!$D$9,COUNT('ALLL &lt;50B Database'!$AI$1:AI4203)+1,""))</f>
        <v/>
      </c>
    </row>
    <row r="4205" spans="1:35" x14ac:dyDescent="0.25">
      <c r="A4205" t="s">
        <v>1237</v>
      </c>
      <c r="B4205">
        <v>338945</v>
      </c>
      <c r="C4205" s="5" t="s">
        <v>926</v>
      </c>
      <c r="D4205" s="5" t="s">
        <v>4390</v>
      </c>
      <c r="E4205" s="5" t="s">
        <v>4388</v>
      </c>
      <c r="F4205" s="2">
        <v>480</v>
      </c>
      <c r="G4205" s="2">
        <v>69565</v>
      </c>
      <c r="H4205" s="2">
        <v>49254</v>
      </c>
      <c r="I4205" s="2">
        <v>1550</v>
      </c>
      <c r="J4205" s="2">
        <v>47704</v>
      </c>
      <c r="K4205" s="33">
        <v>1.0062049304041591E-2</v>
      </c>
      <c r="L4205" s="2">
        <v>475</v>
      </c>
      <c r="M4205" s="2">
        <v>65371</v>
      </c>
      <c r="N4205" s="2">
        <v>46871</v>
      </c>
      <c r="O4205" s="33">
        <v>1.0134198118239422E-2</v>
      </c>
      <c r="P4205" s="2">
        <v>477</v>
      </c>
      <c r="Q4205" s="2">
        <v>64256</v>
      </c>
      <c r="R4205" s="2">
        <v>47291</v>
      </c>
      <c r="S4205" s="35">
        <v>1.0086485800680891E-2</v>
      </c>
      <c r="T4205" t="s">
        <v>4388</v>
      </c>
      <c r="U4205" t="s">
        <v>4388</v>
      </c>
      <c r="V4205" s="5" t="s">
        <v>4390</v>
      </c>
      <c r="W4205" s="5">
        <v>0</v>
      </c>
      <c r="X4205" s="4">
        <v>-2.4436496639300073E-5</v>
      </c>
      <c r="Y4205" s="6">
        <v>3</v>
      </c>
      <c r="Z4205" s="4">
        <v>-4.7712317558531656E-5</v>
      </c>
      <c r="AA4205" s="5">
        <v>3762</v>
      </c>
      <c r="AC4205" s="16" t="str">
        <f t="shared" si="390"/>
        <v/>
      </c>
      <c r="AD4205" s="16" t="str">
        <f t="shared" si="391"/>
        <v/>
      </c>
      <c r="AE4205" s="16" t="str">
        <f t="shared" si="392"/>
        <v/>
      </c>
      <c r="AF4205" s="16" t="str">
        <f t="shared" si="393"/>
        <v/>
      </c>
      <c r="AG4205" s="16" t="str">
        <f t="shared" si="394"/>
        <v/>
      </c>
      <c r="AH4205" s="16">
        <f t="shared" si="395"/>
        <v>1.0062049304041591E-2</v>
      </c>
      <c r="AI4205" s="17" t="str">
        <f>IF('Peer Comparison Tool'!$D$11="NR","",IF($C4205='Peer Comparison Tool'!$D$9,COUNT('ALLL &lt;50B Database'!$AI$1:AI4204)+1,""))</f>
        <v/>
      </c>
    </row>
    <row r="4206" spans="1:35" x14ac:dyDescent="0.25">
      <c r="A4206" t="s">
        <v>2598</v>
      </c>
      <c r="B4206">
        <v>223751</v>
      </c>
      <c r="C4206" s="5" t="s">
        <v>2569</v>
      </c>
      <c r="D4206" s="5" t="s">
        <v>4390</v>
      </c>
      <c r="E4206" s="5" t="s">
        <v>4388</v>
      </c>
      <c r="F4206" s="2">
        <v>778</v>
      </c>
      <c r="G4206" s="2">
        <v>69524</v>
      </c>
      <c r="H4206" s="2">
        <v>57466</v>
      </c>
      <c r="I4206" s="2">
        <v>1319</v>
      </c>
      <c r="J4206" s="2">
        <v>56147</v>
      </c>
      <c r="K4206" s="33">
        <v>1.3856483872691328E-2</v>
      </c>
      <c r="L4206" s="2">
        <v>777</v>
      </c>
      <c r="M4206" s="2">
        <v>65559</v>
      </c>
      <c r="N4206" s="2">
        <v>56368</v>
      </c>
      <c r="O4206" s="33">
        <v>1.3784416690320749E-2</v>
      </c>
      <c r="P4206" s="2">
        <v>778</v>
      </c>
      <c r="Q4206" s="2">
        <v>64530</v>
      </c>
      <c r="R4206" s="2">
        <v>55877</v>
      </c>
      <c r="S4206" s="35">
        <v>1.392343898204986E-2</v>
      </c>
      <c r="T4206" t="s">
        <v>4388</v>
      </c>
      <c r="U4206" t="s">
        <v>4388</v>
      </c>
      <c r="V4206" s="5" t="s">
        <v>4390</v>
      </c>
      <c r="W4206" s="5">
        <v>0</v>
      </c>
      <c r="X4206" s="4">
        <v>-6.6955109358531398E-5</v>
      </c>
      <c r="Y4206" s="6">
        <v>0</v>
      </c>
      <c r="Z4206" s="4">
        <v>1.3902229172911042E-4</v>
      </c>
      <c r="AA4206" s="5">
        <v>2039</v>
      </c>
      <c r="AC4206" s="16" t="str">
        <f t="shared" si="390"/>
        <v/>
      </c>
      <c r="AD4206" s="16" t="str">
        <f t="shared" si="391"/>
        <v/>
      </c>
      <c r="AE4206" s="16" t="str">
        <f t="shared" si="392"/>
        <v/>
      </c>
      <c r="AF4206" s="16" t="str">
        <f t="shared" si="393"/>
        <v/>
      </c>
      <c r="AG4206" s="16" t="str">
        <f t="shared" si="394"/>
        <v/>
      </c>
      <c r="AH4206" s="16">
        <f t="shared" si="395"/>
        <v>1.3856483872691328E-2</v>
      </c>
      <c r="AI4206" s="17" t="str">
        <f>IF('Peer Comparison Tool'!$D$11="NR","",IF($C4206='Peer Comparison Tool'!$D$9,COUNT('ALLL &lt;50B Database'!$AI$1:AI4205)+1,""))</f>
        <v/>
      </c>
    </row>
    <row r="4207" spans="1:35" x14ac:dyDescent="0.25">
      <c r="A4207" t="s">
        <v>2238</v>
      </c>
      <c r="B4207">
        <v>721752</v>
      </c>
      <c r="C4207" s="5" t="s">
        <v>2041</v>
      </c>
      <c r="D4207" s="5" t="s">
        <v>4390</v>
      </c>
      <c r="E4207" s="5" t="s">
        <v>4388</v>
      </c>
      <c r="F4207" s="2">
        <v>455</v>
      </c>
      <c r="G4207" s="2">
        <v>69435</v>
      </c>
      <c r="H4207" s="2">
        <v>32695</v>
      </c>
      <c r="I4207" s="2">
        <v>3028</v>
      </c>
      <c r="J4207" s="2">
        <v>29667</v>
      </c>
      <c r="K4207" s="33">
        <v>1.5336906326895203E-2</v>
      </c>
      <c r="L4207" s="2">
        <v>443</v>
      </c>
      <c r="M4207" s="2">
        <v>62490</v>
      </c>
      <c r="N4207" s="2">
        <v>31042</v>
      </c>
      <c r="O4207" s="33">
        <v>1.4270987694091875E-2</v>
      </c>
      <c r="P4207" s="2">
        <v>448</v>
      </c>
      <c r="Q4207" s="2">
        <v>62268</v>
      </c>
      <c r="R4207" s="2">
        <v>30615</v>
      </c>
      <c r="S4207" s="35">
        <v>1.4633349665196799E-2</v>
      </c>
      <c r="T4207" t="s">
        <v>4388</v>
      </c>
      <c r="U4207" t="s">
        <v>4388</v>
      </c>
      <c r="V4207" s="5" t="s">
        <v>4390</v>
      </c>
      <c r="W4207" s="5">
        <v>0</v>
      </c>
      <c r="X4207" s="4">
        <v>7.0355666169840368E-4</v>
      </c>
      <c r="Y4207" s="6">
        <v>7</v>
      </c>
      <c r="Z4207" s="4">
        <v>3.6236197110492419E-4</v>
      </c>
      <c r="AA4207" s="5">
        <v>1484</v>
      </c>
      <c r="AC4207" s="16" t="str">
        <f t="shared" si="390"/>
        <v/>
      </c>
      <c r="AD4207" s="16" t="str">
        <f t="shared" si="391"/>
        <v/>
      </c>
      <c r="AE4207" s="16" t="str">
        <f t="shared" si="392"/>
        <v/>
      </c>
      <c r="AF4207" s="16" t="str">
        <f t="shared" si="393"/>
        <v/>
      </c>
      <c r="AG4207" s="16" t="str">
        <f t="shared" si="394"/>
        <v/>
      </c>
      <c r="AH4207" s="16">
        <f t="shared" si="395"/>
        <v>1.5336906326895203E-2</v>
      </c>
      <c r="AI4207" s="17" t="str">
        <f>IF('Peer Comparison Tool'!$D$11="NR","",IF($C4207='Peer Comparison Tool'!$D$9,COUNT('ALLL &lt;50B Database'!$AI$1:AI4206)+1,""))</f>
        <v/>
      </c>
    </row>
    <row r="4208" spans="1:35" x14ac:dyDescent="0.25">
      <c r="A4208" t="s">
        <v>119</v>
      </c>
      <c r="B4208">
        <v>1017555</v>
      </c>
      <c r="C4208" s="5" t="s">
        <v>2041</v>
      </c>
      <c r="D4208" s="5" t="s">
        <v>4390</v>
      </c>
      <c r="E4208" s="5" t="s">
        <v>4388</v>
      </c>
      <c r="F4208" s="2">
        <v>415</v>
      </c>
      <c r="G4208" s="2">
        <v>69176</v>
      </c>
      <c r="H4208" s="2">
        <v>36004</v>
      </c>
      <c r="I4208" s="2">
        <v>1645</v>
      </c>
      <c r="J4208" s="2">
        <v>34359</v>
      </c>
      <c r="K4208" s="33">
        <v>1.2078349195261795E-2</v>
      </c>
      <c r="L4208" s="2">
        <v>397</v>
      </c>
      <c r="M4208" s="2">
        <v>63106</v>
      </c>
      <c r="N4208" s="2">
        <v>33456</v>
      </c>
      <c r="O4208" s="33">
        <v>1.1866331898613103E-2</v>
      </c>
      <c r="P4208" s="2">
        <v>400</v>
      </c>
      <c r="Q4208" s="2">
        <v>62718</v>
      </c>
      <c r="R4208" s="2">
        <v>34352</v>
      </c>
      <c r="S4208" s="35">
        <v>1.1644154634373545E-2</v>
      </c>
      <c r="T4208" t="s">
        <v>4388</v>
      </c>
      <c r="U4208" t="s">
        <v>4388</v>
      </c>
      <c r="V4208" s="5" t="s">
        <v>4390</v>
      </c>
      <c r="W4208" s="5">
        <v>0</v>
      </c>
      <c r="X4208" s="4">
        <v>4.3419456088824963E-4</v>
      </c>
      <c r="Y4208" s="6">
        <v>15</v>
      </c>
      <c r="Z4208" s="4">
        <v>-2.221772642395578E-4</v>
      </c>
      <c r="AA4208" s="5">
        <v>2894</v>
      </c>
      <c r="AC4208" s="16" t="str">
        <f t="shared" si="390"/>
        <v/>
      </c>
      <c r="AD4208" s="16" t="str">
        <f t="shared" si="391"/>
        <v/>
      </c>
      <c r="AE4208" s="16" t="str">
        <f t="shared" si="392"/>
        <v/>
      </c>
      <c r="AF4208" s="16" t="str">
        <f t="shared" si="393"/>
        <v/>
      </c>
      <c r="AG4208" s="16" t="str">
        <f t="shared" si="394"/>
        <v/>
      </c>
      <c r="AH4208" s="16">
        <f t="shared" si="395"/>
        <v>1.2078349195261795E-2</v>
      </c>
      <c r="AI4208" s="17" t="str">
        <f>IF('Peer Comparison Tool'!$D$11="NR","",IF($C4208='Peer Comparison Tool'!$D$9,COUNT('ALLL &lt;50B Database'!$AI$1:AI4207)+1,""))</f>
        <v/>
      </c>
    </row>
    <row r="4209" spans="1:35" x14ac:dyDescent="0.25">
      <c r="A4209" t="s">
        <v>1234</v>
      </c>
      <c r="B4209">
        <v>362940</v>
      </c>
      <c r="C4209" s="5" t="s">
        <v>926</v>
      </c>
      <c r="D4209" s="5" t="s">
        <v>4390</v>
      </c>
      <c r="E4209" s="5" t="s">
        <v>4388</v>
      </c>
      <c r="F4209" s="2">
        <v>839</v>
      </c>
      <c r="G4209" s="2">
        <v>69130</v>
      </c>
      <c r="H4209" s="2">
        <v>29306</v>
      </c>
      <c r="I4209" s="2">
        <v>0</v>
      </c>
      <c r="J4209" s="2">
        <v>29306</v>
      </c>
      <c r="K4209" s="33">
        <v>2.8628949703132463E-2</v>
      </c>
      <c r="L4209" s="2">
        <v>743</v>
      </c>
      <c r="M4209" s="2">
        <v>66670</v>
      </c>
      <c r="N4209" s="2">
        <v>28573</v>
      </c>
      <c r="O4209" s="33">
        <v>2.6003569803660798E-2</v>
      </c>
      <c r="P4209" s="2">
        <v>730</v>
      </c>
      <c r="Q4209" s="2">
        <v>66045</v>
      </c>
      <c r="R4209" s="2">
        <v>29179</v>
      </c>
      <c r="S4209" s="35">
        <v>2.5017992391788615E-2</v>
      </c>
      <c r="T4209" t="s">
        <v>4388</v>
      </c>
      <c r="U4209" t="s">
        <v>4388</v>
      </c>
      <c r="V4209" s="5" t="s">
        <v>4390</v>
      </c>
      <c r="W4209" s="5">
        <v>0</v>
      </c>
      <c r="X4209" s="4">
        <v>3.610957311343848E-3</v>
      </c>
      <c r="Y4209" s="6">
        <v>109</v>
      </c>
      <c r="Z4209" s="4">
        <v>-9.8557741187218356E-4</v>
      </c>
      <c r="AA4209" s="5">
        <v>162</v>
      </c>
      <c r="AC4209" s="16" t="str">
        <f t="shared" si="390"/>
        <v/>
      </c>
      <c r="AD4209" s="16" t="str">
        <f t="shared" si="391"/>
        <v/>
      </c>
      <c r="AE4209" s="16" t="str">
        <f t="shared" si="392"/>
        <v/>
      </c>
      <c r="AF4209" s="16" t="str">
        <f t="shared" si="393"/>
        <v/>
      </c>
      <c r="AG4209" s="16" t="str">
        <f t="shared" si="394"/>
        <v/>
      </c>
      <c r="AH4209" s="16">
        <f t="shared" si="395"/>
        <v>2.8628949703132463E-2</v>
      </c>
      <c r="AI4209" s="17" t="str">
        <f>IF('Peer Comparison Tool'!$D$11="NR","",IF($C4209='Peer Comparison Tool'!$D$9,COUNT('ALLL &lt;50B Database'!$AI$1:AI4208)+1,""))</f>
        <v/>
      </c>
    </row>
    <row r="4210" spans="1:35" x14ac:dyDescent="0.25">
      <c r="A4210" t="s">
        <v>2230</v>
      </c>
      <c r="B4210">
        <v>107758</v>
      </c>
      <c r="C4210" s="5" t="s">
        <v>2041</v>
      </c>
      <c r="D4210" s="5" t="s">
        <v>4390</v>
      </c>
      <c r="E4210" s="5" t="s">
        <v>4388</v>
      </c>
      <c r="F4210" s="2">
        <v>495</v>
      </c>
      <c r="G4210" s="2">
        <v>68985</v>
      </c>
      <c r="H4210" s="2">
        <v>55646</v>
      </c>
      <c r="I4210" s="2">
        <v>564</v>
      </c>
      <c r="J4210" s="2">
        <v>55082</v>
      </c>
      <c r="K4210" s="33">
        <v>8.9866017936894079E-3</v>
      </c>
      <c r="L4210" s="2">
        <v>519</v>
      </c>
      <c r="M4210" s="2">
        <v>67956</v>
      </c>
      <c r="N4210" s="2">
        <v>54238</v>
      </c>
      <c r="O4210" s="33">
        <v>9.5689369077030864E-3</v>
      </c>
      <c r="P4210" s="2">
        <v>504</v>
      </c>
      <c r="Q4210" s="2">
        <v>67210</v>
      </c>
      <c r="R4210" s="2">
        <v>53368</v>
      </c>
      <c r="S4210" s="35">
        <v>9.4438614900314802E-3</v>
      </c>
      <c r="T4210" t="s">
        <v>4388</v>
      </c>
      <c r="U4210" t="s">
        <v>4388</v>
      </c>
      <c r="V4210" s="5" t="s">
        <v>4390</v>
      </c>
      <c r="W4210" s="5">
        <v>0</v>
      </c>
      <c r="X4210" s="4">
        <v>-4.5725969634207234E-4</v>
      </c>
      <c r="Y4210" s="6">
        <v>-9</v>
      </c>
      <c r="Z4210" s="4">
        <v>-1.2507541767160617E-4</v>
      </c>
      <c r="AA4210" s="5">
        <v>4082</v>
      </c>
      <c r="AC4210" s="16" t="str">
        <f t="shared" si="390"/>
        <v/>
      </c>
      <c r="AD4210" s="16" t="str">
        <f t="shared" si="391"/>
        <v/>
      </c>
      <c r="AE4210" s="16" t="str">
        <f t="shared" si="392"/>
        <v/>
      </c>
      <c r="AF4210" s="16" t="str">
        <f t="shared" si="393"/>
        <v/>
      </c>
      <c r="AG4210" s="16" t="str">
        <f t="shared" si="394"/>
        <v/>
      </c>
      <c r="AH4210" s="16">
        <f t="shared" si="395"/>
        <v>8.9866017936894079E-3</v>
      </c>
      <c r="AI4210" s="17" t="str">
        <f>IF('Peer Comparison Tool'!$D$11="NR","",IF($C4210='Peer Comparison Tool'!$D$9,COUNT('ALLL &lt;50B Database'!$AI$1:AI4209)+1,""))</f>
        <v/>
      </c>
    </row>
    <row r="4211" spans="1:35" x14ac:dyDescent="0.25">
      <c r="A4211" t="s">
        <v>1682</v>
      </c>
      <c r="B4211">
        <v>798512</v>
      </c>
      <c r="C4211" s="5" t="s">
        <v>1578</v>
      </c>
      <c r="D4211" s="5" t="s">
        <v>4390</v>
      </c>
      <c r="E4211" s="5" t="s">
        <v>4388</v>
      </c>
      <c r="F4211" s="2">
        <v>442</v>
      </c>
      <c r="G4211" s="2">
        <v>68902</v>
      </c>
      <c r="H4211" s="2">
        <v>33089</v>
      </c>
      <c r="I4211" s="2">
        <v>293</v>
      </c>
      <c r="J4211" s="2">
        <v>32796</v>
      </c>
      <c r="K4211" s="33">
        <v>1.3477253323576046E-2</v>
      </c>
      <c r="L4211" s="2">
        <v>442</v>
      </c>
      <c r="M4211" s="2">
        <v>64747</v>
      </c>
      <c r="N4211" s="2">
        <v>34328</v>
      </c>
      <c r="O4211" s="33">
        <v>1.2875786529946399E-2</v>
      </c>
      <c r="P4211" s="2">
        <v>442</v>
      </c>
      <c r="Q4211" s="2">
        <v>64886</v>
      </c>
      <c r="R4211" s="2">
        <v>33716</v>
      </c>
      <c r="S4211" s="35">
        <v>1.3109502906631865E-2</v>
      </c>
      <c r="T4211" t="s">
        <v>4388</v>
      </c>
      <c r="U4211" t="s">
        <v>4388</v>
      </c>
      <c r="V4211" s="5" t="s">
        <v>4390</v>
      </c>
      <c r="W4211" s="5">
        <v>0</v>
      </c>
      <c r="X4211" s="4">
        <v>3.6775041694418059E-4</v>
      </c>
      <c r="Y4211" s="6">
        <v>0</v>
      </c>
      <c r="Z4211" s="4">
        <v>2.3371637668546594E-4</v>
      </c>
      <c r="AA4211" s="5">
        <v>2206</v>
      </c>
      <c r="AC4211" s="16" t="str">
        <f t="shared" si="390"/>
        <v/>
      </c>
      <c r="AD4211" s="16" t="str">
        <f t="shared" si="391"/>
        <v/>
      </c>
      <c r="AE4211" s="16" t="str">
        <f t="shared" si="392"/>
        <v/>
      </c>
      <c r="AF4211" s="16" t="str">
        <f t="shared" si="393"/>
        <v/>
      </c>
      <c r="AG4211" s="16" t="str">
        <f t="shared" si="394"/>
        <v/>
      </c>
      <c r="AH4211" s="16">
        <f t="shared" si="395"/>
        <v>1.3477253323576046E-2</v>
      </c>
      <c r="AI4211" s="17" t="str">
        <f>IF('Peer Comparison Tool'!$D$11="NR","",IF($C4211='Peer Comparison Tool'!$D$9,COUNT('ALLL &lt;50B Database'!$AI$1:AI4210)+1,""))</f>
        <v/>
      </c>
    </row>
    <row r="4212" spans="1:35" x14ac:dyDescent="0.25">
      <c r="A4212" t="s">
        <v>3186</v>
      </c>
      <c r="B4212">
        <v>505916</v>
      </c>
      <c r="C4212" s="5" t="s">
        <v>3064</v>
      </c>
      <c r="D4212" s="5" t="s">
        <v>4390</v>
      </c>
      <c r="E4212" s="5" t="s">
        <v>4388</v>
      </c>
      <c r="F4212" s="2">
        <v>472</v>
      </c>
      <c r="G4212" s="2">
        <v>68876</v>
      </c>
      <c r="H4212" s="2">
        <v>46627</v>
      </c>
      <c r="I4212" s="2">
        <v>3447</v>
      </c>
      <c r="J4212" s="2">
        <v>43180</v>
      </c>
      <c r="K4212" s="33">
        <v>1.0930986567855489E-2</v>
      </c>
      <c r="L4212" s="2">
        <v>427</v>
      </c>
      <c r="M4212" s="2">
        <v>66075</v>
      </c>
      <c r="N4212" s="2">
        <v>42688</v>
      </c>
      <c r="O4212" s="33">
        <v>1.0002811094452774E-2</v>
      </c>
      <c r="P4212" s="2">
        <v>437</v>
      </c>
      <c r="Q4212" s="2">
        <v>65980</v>
      </c>
      <c r="R4212" s="2">
        <v>43482</v>
      </c>
      <c r="S4212" s="35">
        <v>1.0050135688330804E-2</v>
      </c>
      <c r="T4212" t="s">
        <v>4388</v>
      </c>
      <c r="U4212" t="s">
        <v>4388</v>
      </c>
      <c r="V4212" s="5" t="s">
        <v>4390</v>
      </c>
      <c r="W4212" s="5">
        <v>0</v>
      </c>
      <c r="X4212" s="4">
        <v>8.8085087952468472E-4</v>
      </c>
      <c r="Y4212" s="6">
        <v>35</v>
      </c>
      <c r="Z4212" s="4">
        <v>4.7324593878029717E-5</v>
      </c>
      <c r="AA4212" s="5">
        <v>3406</v>
      </c>
      <c r="AC4212" s="16" t="str">
        <f t="shared" si="390"/>
        <v/>
      </c>
      <c r="AD4212" s="16" t="str">
        <f t="shared" si="391"/>
        <v/>
      </c>
      <c r="AE4212" s="16" t="str">
        <f t="shared" si="392"/>
        <v/>
      </c>
      <c r="AF4212" s="16" t="str">
        <f t="shared" si="393"/>
        <v/>
      </c>
      <c r="AG4212" s="16" t="str">
        <f t="shared" si="394"/>
        <v/>
      </c>
      <c r="AH4212" s="16">
        <f t="shared" si="395"/>
        <v>1.0930986567855489E-2</v>
      </c>
      <c r="AI4212" s="17" t="str">
        <f>IF('Peer Comparison Tool'!$D$11="NR","",IF($C4212='Peer Comparison Tool'!$D$9,COUNT('ALLL &lt;50B Database'!$AI$1:AI4211)+1,""))</f>
        <v/>
      </c>
    </row>
    <row r="4213" spans="1:35" x14ac:dyDescent="0.25">
      <c r="A4213" t="s">
        <v>880</v>
      </c>
      <c r="B4213">
        <v>944748</v>
      </c>
      <c r="C4213" s="5" t="s">
        <v>716</v>
      </c>
      <c r="D4213" s="5" t="s">
        <v>4390</v>
      </c>
      <c r="E4213" s="5" t="s">
        <v>4388</v>
      </c>
      <c r="F4213" s="2">
        <v>812</v>
      </c>
      <c r="G4213" s="2">
        <v>68754</v>
      </c>
      <c r="H4213" s="2">
        <v>41897</v>
      </c>
      <c r="I4213" s="2">
        <v>1592</v>
      </c>
      <c r="J4213" s="2">
        <v>40305</v>
      </c>
      <c r="K4213" s="33">
        <v>2.0146383823346978E-2</v>
      </c>
      <c r="L4213" s="2">
        <v>804</v>
      </c>
      <c r="M4213" s="2">
        <v>66250</v>
      </c>
      <c r="N4213" s="2">
        <v>43875</v>
      </c>
      <c r="O4213" s="33">
        <v>1.8324786324786325E-2</v>
      </c>
      <c r="P4213" s="2">
        <v>812</v>
      </c>
      <c r="Q4213" s="2">
        <v>65890</v>
      </c>
      <c r="R4213" s="2">
        <v>42041</v>
      </c>
      <c r="S4213" s="35">
        <v>1.9314478723151209E-2</v>
      </c>
      <c r="T4213" t="s">
        <v>4388</v>
      </c>
      <c r="U4213" t="s">
        <v>4388</v>
      </c>
      <c r="V4213" s="5" t="s">
        <v>4390</v>
      </c>
      <c r="W4213" s="5">
        <v>0</v>
      </c>
      <c r="X4213" s="4">
        <v>8.3190510019576919E-4</v>
      </c>
      <c r="Y4213" s="6">
        <v>0</v>
      </c>
      <c r="Z4213" s="4">
        <v>9.896923983648831E-4</v>
      </c>
      <c r="AA4213" s="5">
        <v>539</v>
      </c>
      <c r="AC4213" s="16" t="str">
        <f t="shared" si="390"/>
        <v/>
      </c>
      <c r="AD4213" s="16" t="str">
        <f t="shared" si="391"/>
        <v/>
      </c>
      <c r="AE4213" s="16" t="str">
        <f t="shared" si="392"/>
        <v/>
      </c>
      <c r="AF4213" s="16" t="str">
        <f t="shared" si="393"/>
        <v/>
      </c>
      <c r="AG4213" s="16" t="str">
        <f t="shared" si="394"/>
        <v/>
      </c>
      <c r="AH4213" s="16">
        <f t="shared" si="395"/>
        <v>2.0146383823346978E-2</v>
      </c>
      <c r="AI4213" s="17" t="str">
        <f>IF('Peer Comparison Tool'!$D$11="NR","",IF($C4213='Peer Comparison Tool'!$D$9,COUNT('ALLL &lt;50B Database'!$AI$1:AI4212)+1,""))</f>
        <v/>
      </c>
    </row>
    <row r="4214" spans="1:35" x14ac:dyDescent="0.25">
      <c r="A4214" t="s">
        <v>1785</v>
      </c>
      <c r="B4214">
        <v>123374</v>
      </c>
      <c r="C4214" s="5" t="s">
        <v>1695</v>
      </c>
      <c r="D4214" s="5" t="s">
        <v>4390</v>
      </c>
      <c r="E4214" s="5" t="s">
        <v>4388</v>
      </c>
      <c r="F4214" s="2">
        <v>873</v>
      </c>
      <c r="G4214" s="2">
        <v>68564</v>
      </c>
      <c r="H4214" s="2">
        <v>43139</v>
      </c>
      <c r="I4214" s="2">
        <v>0</v>
      </c>
      <c r="J4214" s="2">
        <v>43139</v>
      </c>
      <c r="K4214" s="33">
        <v>2.0236908597788546E-2</v>
      </c>
      <c r="L4214" s="2">
        <v>954</v>
      </c>
      <c r="M4214" s="2">
        <v>66206</v>
      </c>
      <c r="N4214" s="2">
        <v>44780</v>
      </c>
      <c r="O4214" s="33">
        <v>2.1304153640017864E-2</v>
      </c>
      <c r="P4214" s="2">
        <v>970</v>
      </c>
      <c r="Q4214" s="2">
        <v>64342</v>
      </c>
      <c r="R4214" s="2">
        <v>45809</v>
      </c>
      <c r="S4214" s="35">
        <v>2.1174878299024209E-2</v>
      </c>
      <c r="T4214" t="s">
        <v>4388</v>
      </c>
      <c r="U4214" t="s">
        <v>4388</v>
      </c>
      <c r="V4214" s="5" t="s">
        <v>4390</v>
      </c>
      <c r="W4214" s="5">
        <v>0</v>
      </c>
      <c r="X4214" s="4">
        <v>-9.3796970123566359E-4</v>
      </c>
      <c r="Y4214" s="6">
        <v>-97</v>
      </c>
      <c r="Z4214" s="4">
        <v>-1.2927534099365506E-4</v>
      </c>
      <c r="AA4214" s="5">
        <v>529</v>
      </c>
      <c r="AC4214" s="16" t="str">
        <f t="shared" si="390"/>
        <v/>
      </c>
      <c r="AD4214" s="16" t="str">
        <f t="shared" si="391"/>
        <v/>
      </c>
      <c r="AE4214" s="16" t="str">
        <f t="shared" si="392"/>
        <v/>
      </c>
      <c r="AF4214" s="16" t="str">
        <f t="shared" si="393"/>
        <v/>
      </c>
      <c r="AG4214" s="16" t="str">
        <f t="shared" si="394"/>
        <v/>
      </c>
      <c r="AH4214" s="16">
        <f t="shared" si="395"/>
        <v>2.0236908597788546E-2</v>
      </c>
      <c r="AI4214" s="17" t="str">
        <f>IF('Peer Comparison Tool'!$D$11="NR","",IF($C4214='Peer Comparison Tool'!$D$9,COUNT('ALLL &lt;50B Database'!$AI$1:AI4213)+1,""))</f>
        <v/>
      </c>
    </row>
    <row r="4215" spans="1:35" x14ac:dyDescent="0.25">
      <c r="A4215" t="s">
        <v>1230</v>
      </c>
      <c r="B4215">
        <v>333940</v>
      </c>
      <c r="C4215" s="5" t="s">
        <v>926</v>
      </c>
      <c r="D4215" s="5" t="s">
        <v>4387</v>
      </c>
      <c r="E4215" s="5" t="s">
        <v>4388</v>
      </c>
      <c r="F4215" s="2">
        <v>186</v>
      </c>
      <c r="G4215" s="2">
        <v>68371</v>
      </c>
      <c r="H4215" s="2">
        <v>23372</v>
      </c>
      <c r="I4215" s="2">
        <v>0</v>
      </c>
      <c r="J4215" s="2">
        <v>23372</v>
      </c>
      <c r="K4215" s="33">
        <v>7.9582406298134515E-3</v>
      </c>
      <c r="L4215" s="2">
        <v>182</v>
      </c>
      <c r="M4215" s="2">
        <v>62384</v>
      </c>
      <c r="N4215" s="2">
        <v>24308</v>
      </c>
      <c r="O4215" s="33">
        <v>7.4872469968734574E-3</v>
      </c>
      <c r="P4215" s="2">
        <v>182</v>
      </c>
      <c r="Q4215" s="2">
        <v>68142</v>
      </c>
      <c r="R4215" s="2">
        <v>22326</v>
      </c>
      <c r="S4215" s="35">
        <v>8.1519304846367456E-3</v>
      </c>
      <c r="T4215" t="s">
        <v>4388</v>
      </c>
      <c r="U4215" t="s">
        <v>4388</v>
      </c>
      <c r="V4215" s="5" t="s">
        <v>4387</v>
      </c>
      <c r="W4215" s="5">
        <v>0</v>
      </c>
      <c r="X4215" s="4">
        <v>-1.9368985482329411E-4</v>
      </c>
      <c r="Y4215" s="6">
        <v>4</v>
      </c>
      <c r="Z4215" s="4">
        <v>6.6468348776328821E-4</v>
      </c>
      <c r="AA4215" s="5">
        <v>4315</v>
      </c>
      <c r="AC4215" s="16" t="str">
        <f t="shared" si="390"/>
        <v/>
      </c>
      <c r="AD4215" s="16" t="str">
        <f t="shared" si="391"/>
        <v/>
      </c>
      <c r="AE4215" s="16" t="str">
        <f t="shared" si="392"/>
        <v/>
      </c>
      <c r="AF4215" s="16" t="str">
        <f t="shared" si="393"/>
        <v/>
      </c>
      <c r="AG4215" s="16" t="str">
        <f t="shared" si="394"/>
        <v/>
      </c>
      <c r="AH4215" s="16">
        <f t="shared" si="395"/>
        <v>7.9582406298134515E-3</v>
      </c>
      <c r="AI4215" s="17" t="str">
        <f>IF('Peer Comparison Tool'!$D$11="NR","",IF($C4215='Peer Comparison Tool'!$D$9,COUNT('ALLL &lt;50B Database'!$AI$1:AI4214)+1,""))</f>
        <v/>
      </c>
    </row>
    <row r="4216" spans="1:35" x14ac:dyDescent="0.25">
      <c r="A4216" t="s">
        <v>881</v>
      </c>
      <c r="B4216">
        <v>595944</v>
      </c>
      <c r="C4216" s="5" t="s">
        <v>716</v>
      </c>
      <c r="D4216" s="5" t="s">
        <v>4390</v>
      </c>
      <c r="E4216" s="5" t="s">
        <v>4388</v>
      </c>
      <c r="F4216" s="2">
        <v>694</v>
      </c>
      <c r="G4216" s="2">
        <v>68225</v>
      </c>
      <c r="H4216" s="2">
        <v>51248</v>
      </c>
      <c r="I4216" s="2">
        <v>1419</v>
      </c>
      <c r="J4216" s="2">
        <v>49829</v>
      </c>
      <c r="K4216" s="33">
        <v>1.392763250316081E-2</v>
      </c>
      <c r="L4216" s="2">
        <v>614</v>
      </c>
      <c r="M4216" s="2">
        <v>69335</v>
      </c>
      <c r="N4216" s="2">
        <v>48768</v>
      </c>
      <c r="O4216" s="33">
        <v>1.2590223097112861E-2</v>
      </c>
      <c r="P4216" s="2">
        <v>621</v>
      </c>
      <c r="Q4216" s="2">
        <v>65353</v>
      </c>
      <c r="R4216" s="2">
        <v>48890</v>
      </c>
      <c r="S4216" s="35">
        <v>1.2701984045817141E-2</v>
      </c>
      <c r="T4216" t="s">
        <v>4388</v>
      </c>
      <c r="U4216" t="s">
        <v>4388</v>
      </c>
      <c r="V4216" s="5" t="s">
        <v>4390</v>
      </c>
      <c r="W4216" s="5">
        <v>0</v>
      </c>
      <c r="X4216" s="4">
        <v>1.2256484573436692E-3</v>
      </c>
      <c r="Y4216" s="6">
        <v>73</v>
      </c>
      <c r="Z4216" s="4">
        <v>1.1176094870428074E-4</v>
      </c>
      <c r="AA4216" s="5">
        <v>2016</v>
      </c>
      <c r="AC4216" s="16" t="str">
        <f t="shared" si="390"/>
        <v/>
      </c>
      <c r="AD4216" s="16" t="str">
        <f t="shared" si="391"/>
        <v/>
      </c>
      <c r="AE4216" s="16" t="str">
        <f t="shared" si="392"/>
        <v/>
      </c>
      <c r="AF4216" s="16" t="str">
        <f t="shared" si="393"/>
        <v/>
      </c>
      <c r="AG4216" s="16" t="str">
        <f t="shared" si="394"/>
        <v/>
      </c>
      <c r="AH4216" s="16">
        <f t="shared" si="395"/>
        <v>1.392763250316081E-2</v>
      </c>
      <c r="AI4216" s="17" t="str">
        <f>IF('Peer Comparison Tool'!$D$11="NR","",IF($C4216='Peer Comparison Tool'!$D$9,COUNT('ALLL &lt;50B Database'!$AI$1:AI4215)+1,""))</f>
        <v/>
      </c>
    </row>
    <row r="4217" spans="1:35" x14ac:dyDescent="0.25">
      <c r="A4217" t="s">
        <v>2233</v>
      </c>
      <c r="B4217">
        <v>211851</v>
      </c>
      <c r="C4217" s="5" t="s">
        <v>2041</v>
      </c>
      <c r="D4217" s="5" t="s">
        <v>4390</v>
      </c>
      <c r="E4217" s="5" t="s">
        <v>4388</v>
      </c>
      <c r="F4217" s="2">
        <v>799</v>
      </c>
      <c r="G4217" s="2">
        <v>68016</v>
      </c>
      <c r="H4217" s="2">
        <v>43790</v>
      </c>
      <c r="I4217" s="2">
        <v>732</v>
      </c>
      <c r="J4217" s="2">
        <v>43058</v>
      </c>
      <c r="K4217" s="33">
        <v>1.8556365832133402E-2</v>
      </c>
      <c r="L4217" s="2">
        <v>799</v>
      </c>
      <c r="M4217" s="2">
        <v>71276</v>
      </c>
      <c r="N4217" s="2">
        <v>40495</v>
      </c>
      <c r="O4217" s="33">
        <v>1.9730830966786024E-2</v>
      </c>
      <c r="P4217" s="2">
        <v>799</v>
      </c>
      <c r="Q4217" s="2">
        <v>65710</v>
      </c>
      <c r="R4217" s="2">
        <v>40248</v>
      </c>
      <c r="S4217" s="35">
        <v>1.9851918107732063E-2</v>
      </c>
      <c r="T4217" t="s">
        <v>4388</v>
      </c>
      <c r="U4217" t="s">
        <v>4388</v>
      </c>
      <c r="V4217" s="5" t="s">
        <v>4390</v>
      </c>
      <c r="W4217" s="5">
        <v>0</v>
      </c>
      <c r="X4217" s="4">
        <v>-1.2955522755986604E-3</v>
      </c>
      <c r="Y4217" s="6">
        <v>0</v>
      </c>
      <c r="Z4217" s="4">
        <v>1.2108714094603845E-4</v>
      </c>
      <c r="AA4217" s="5">
        <v>746</v>
      </c>
      <c r="AC4217" s="16" t="str">
        <f t="shared" si="390"/>
        <v/>
      </c>
      <c r="AD4217" s="16" t="str">
        <f t="shared" si="391"/>
        <v/>
      </c>
      <c r="AE4217" s="16" t="str">
        <f t="shared" si="392"/>
        <v/>
      </c>
      <c r="AF4217" s="16" t="str">
        <f t="shared" si="393"/>
        <v/>
      </c>
      <c r="AG4217" s="16" t="str">
        <f t="shared" si="394"/>
        <v/>
      </c>
      <c r="AH4217" s="16">
        <f t="shared" si="395"/>
        <v>1.8556365832133402E-2</v>
      </c>
      <c r="AI4217" s="17" t="str">
        <f>IF('Peer Comparison Tool'!$D$11="NR","",IF($C4217='Peer Comparison Tool'!$D$9,COUNT('ALLL &lt;50B Database'!$AI$1:AI4216)+1,""))</f>
        <v/>
      </c>
    </row>
    <row r="4218" spans="1:35" x14ac:dyDescent="0.25">
      <c r="A4218" t="s">
        <v>1789</v>
      </c>
      <c r="B4218">
        <v>687054</v>
      </c>
      <c r="C4218" s="5" t="s">
        <v>1695</v>
      </c>
      <c r="D4218" s="5" t="s">
        <v>4390</v>
      </c>
      <c r="E4218" s="5" t="s">
        <v>4388</v>
      </c>
      <c r="F4218" s="2">
        <v>413</v>
      </c>
      <c r="G4218" s="2">
        <v>67903</v>
      </c>
      <c r="H4218" s="2">
        <v>43835</v>
      </c>
      <c r="I4218" s="2">
        <v>0</v>
      </c>
      <c r="J4218" s="2">
        <v>43835</v>
      </c>
      <c r="K4218" s="33">
        <v>9.4216949925858325E-3</v>
      </c>
      <c r="L4218" s="2">
        <v>379</v>
      </c>
      <c r="M4218" s="2">
        <v>55081</v>
      </c>
      <c r="N4218" s="2">
        <v>38610</v>
      </c>
      <c r="O4218" s="33">
        <v>9.8161098161098168E-3</v>
      </c>
      <c r="P4218" s="2">
        <v>391</v>
      </c>
      <c r="Q4218" s="2">
        <v>59533</v>
      </c>
      <c r="R4218" s="2">
        <v>40672</v>
      </c>
      <c r="S4218" s="35">
        <v>9.6134933123524779E-3</v>
      </c>
      <c r="T4218" t="s">
        <v>4388</v>
      </c>
      <c r="U4218" t="s">
        <v>4388</v>
      </c>
      <c r="V4218" s="5" t="s">
        <v>4390</v>
      </c>
      <c r="W4218" s="5">
        <v>0</v>
      </c>
      <c r="X4218" s="4">
        <v>-1.9179831976664542E-4</v>
      </c>
      <c r="Y4218" s="6">
        <v>22</v>
      </c>
      <c r="Z4218" s="4">
        <v>-2.0261650375733888E-4</v>
      </c>
      <c r="AA4218" s="5">
        <v>3962</v>
      </c>
      <c r="AC4218" s="16" t="str">
        <f t="shared" si="390"/>
        <v/>
      </c>
      <c r="AD4218" s="16" t="str">
        <f t="shared" si="391"/>
        <v/>
      </c>
      <c r="AE4218" s="16" t="str">
        <f t="shared" si="392"/>
        <v/>
      </c>
      <c r="AF4218" s="16" t="str">
        <f t="shared" si="393"/>
        <v/>
      </c>
      <c r="AG4218" s="16" t="str">
        <f t="shared" si="394"/>
        <v/>
      </c>
      <c r="AH4218" s="16">
        <f t="shared" si="395"/>
        <v>9.4216949925858325E-3</v>
      </c>
      <c r="AI4218" s="17" t="str">
        <f>IF('Peer Comparison Tool'!$D$11="NR","",IF($C4218='Peer Comparison Tool'!$D$9,COUNT('ALLL &lt;50B Database'!$AI$1:AI4217)+1,""))</f>
        <v/>
      </c>
    </row>
    <row r="4219" spans="1:35" x14ac:dyDescent="0.25">
      <c r="A4219" t="s">
        <v>4303</v>
      </c>
      <c r="B4219">
        <v>35646</v>
      </c>
      <c r="C4219" s="5" t="s">
        <v>4163</v>
      </c>
      <c r="D4219" s="5" t="s">
        <v>4390</v>
      </c>
      <c r="E4219" s="5" t="s">
        <v>4388</v>
      </c>
      <c r="F4219" s="2">
        <v>253</v>
      </c>
      <c r="G4219" s="2">
        <v>67895</v>
      </c>
      <c r="H4219" s="2">
        <v>27068</v>
      </c>
      <c r="I4219" s="2">
        <v>0</v>
      </c>
      <c r="J4219" s="2">
        <v>27068</v>
      </c>
      <c r="K4219" s="33">
        <v>9.3468302054086003E-3</v>
      </c>
      <c r="L4219" s="2">
        <v>243</v>
      </c>
      <c r="M4219" s="2">
        <v>64761</v>
      </c>
      <c r="N4219" s="2">
        <v>25947</v>
      </c>
      <c r="O4219" s="33">
        <v>9.3652445369406864E-3</v>
      </c>
      <c r="P4219" s="2">
        <v>245</v>
      </c>
      <c r="Q4219" s="2">
        <v>65070</v>
      </c>
      <c r="R4219" s="2">
        <v>26209</v>
      </c>
      <c r="S4219" s="35">
        <v>9.3479339158304402E-3</v>
      </c>
      <c r="T4219" t="s">
        <v>4388</v>
      </c>
      <c r="U4219" t="s">
        <v>4388</v>
      </c>
      <c r="V4219" s="5" t="s">
        <v>4390</v>
      </c>
      <c r="W4219" s="5">
        <v>0</v>
      </c>
      <c r="X4219" s="4">
        <v>-1.1037104218399735E-6</v>
      </c>
      <c r="Y4219" s="6">
        <v>8</v>
      </c>
      <c r="Z4219" s="4">
        <v>-1.7310621110246116E-5</v>
      </c>
      <c r="AA4219" s="5">
        <v>3983</v>
      </c>
      <c r="AC4219" s="16" t="str">
        <f t="shared" si="390"/>
        <v/>
      </c>
      <c r="AD4219" s="16" t="str">
        <f t="shared" si="391"/>
        <v/>
      </c>
      <c r="AE4219" s="16" t="str">
        <f t="shared" si="392"/>
        <v/>
      </c>
      <c r="AF4219" s="16" t="str">
        <f t="shared" si="393"/>
        <v/>
      </c>
      <c r="AG4219" s="16" t="str">
        <f t="shared" si="394"/>
        <v/>
      </c>
      <c r="AH4219" s="16">
        <f t="shared" si="395"/>
        <v>9.3468302054086003E-3</v>
      </c>
      <c r="AI4219" s="17" t="str">
        <f>IF('Peer Comparison Tool'!$D$11="NR","",IF($C4219='Peer Comparison Tool'!$D$9,COUNT('ALLL &lt;50B Database'!$AI$1:AI4218)+1,""))</f>
        <v/>
      </c>
    </row>
    <row r="4220" spans="1:35" x14ac:dyDescent="0.25">
      <c r="A4220" t="s">
        <v>2692</v>
      </c>
      <c r="B4220">
        <v>969059</v>
      </c>
      <c r="C4220" s="5" t="s">
        <v>2642</v>
      </c>
      <c r="D4220" s="5" t="s">
        <v>4390</v>
      </c>
      <c r="E4220" s="5" t="s">
        <v>4388</v>
      </c>
      <c r="F4220" s="2">
        <v>769</v>
      </c>
      <c r="G4220" s="2">
        <v>67819</v>
      </c>
      <c r="H4220" s="2">
        <v>39731</v>
      </c>
      <c r="I4220" s="2">
        <v>1352</v>
      </c>
      <c r="J4220" s="2">
        <v>38379</v>
      </c>
      <c r="K4220" s="33">
        <v>2.0036999400713931E-2</v>
      </c>
      <c r="L4220" s="2">
        <v>576</v>
      </c>
      <c r="M4220" s="2">
        <v>61151</v>
      </c>
      <c r="N4220" s="2">
        <v>36539</v>
      </c>
      <c r="O4220" s="33">
        <v>1.5763978215057883E-2</v>
      </c>
      <c r="P4220" s="2">
        <v>583</v>
      </c>
      <c r="Q4220" s="2">
        <v>67597</v>
      </c>
      <c r="R4220" s="2">
        <v>37470</v>
      </c>
      <c r="S4220" s="35">
        <v>1.5559113957832932E-2</v>
      </c>
      <c r="T4220" t="s">
        <v>4388</v>
      </c>
      <c r="U4220" t="s">
        <v>4388</v>
      </c>
      <c r="V4220" s="5" t="s">
        <v>4390</v>
      </c>
      <c r="W4220" s="5">
        <v>0</v>
      </c>
      <c r="X4220" s="4">
        <v>4.4778854428809984E-3</v>
      </c>
      <c r="Y4220" s="6">
        <v>186</v>
      </c>
      <c r="Z4220" s="4">
        <v>-2.0486425722495046E-4</v>
      </c>
      <c r="AA4220" s="5">
        <v>546</v>
      </c>
      <c r="AC4220" s="16" t="str">
        <f t="shared" si="390"/>
        <v/>
      </c>
      <c r="AD4220" s="16" t="str">
        <f t="shared" si="391"/>
        <v/>
      </c>
      <c r="AE4220" s="16" t="str">
        <f t="shared" si="392"/>
        <v/>
      </c>
      <c r="AF4220" s="16" t="str">
        <f t="shared" si="393"/>
        <v/>
      </c>
      <c r="AG4220" s="16" t="str">
        <f t="shared" si="394"/>
        <v/>
      </c>
      <c r="AH4220" s="16">
        <f t="shared" si="395"/>
        <v>2.0036999400713931E-2</v>
      </c>
      <c r="AI4220" s="17" t="str">
        <f>IF('Peer Comparison Tool'!$D$11="NR","",IF($C4220='Peer Comparison Tool'!$D$9,COUNT('ALLL &lt;50B Database'!$AI$1:AI4219)+1,""))</f>
        <v/>
      </c>
    </row>
    <row r="4221" spans="1:35" x14ac:dyDescent="0.25">
      <c r="A4221" t="s">
        <v>882</v>
      </c>
      <c r="B4221">
        <v>818540</v>
      </c>
      <c r="C4221" s="5" t="s">
        <v>716</v>
      </c>
      <c r="D4221" s="5" t="s">
        <v>4387</v>
      </c>
      <c r="E4221" s="5" t="s">
        <v>4388</v>
      </c>
      <c r="F4221" s="2">
        <v>726</v>
      </c>
      <c r="G4221" s="2">
        <v>67739</v>
      </c>
      <c r="H4221" s="2">
        <v>42764</v>
      </c>
      <c r="I4221" s="2">
        <v>3367</v>
      </c>
      <c r="J4221" s="2">
        <v>39397</v>
      </c>
      <c r="K4221" s="33">
        <v>1.8427799070995253E-2</v>
      </c>
      <c r="L4221" s="2">
        <v>725</v>
      </c>
      <c r="M4221" s="2">
        <v>65822</v>
      </c>
      <c r="N4221" s="2">
        <v>41146</v>
      </c>
      <c r="O4221" s="33">
        <v>1.7620181791668691E-2</v>
      </c>
      <c r="P4221" s="2">
        <v>725</v>
      </c>
      <c r="Q4221" s="2">
        <v>65190</v>
      </c>
      <c r="R4221" s="2">
        <v>40757</v>
      </c>
      <c r="S4221" s="35">
        <v>1.778835537453689E-2</v>
      </c>
      <c r="T4221" t="s">
        <v>4388</v>
      </c>
      <c r="U4221" t="s">
        <v>4388</v>
      </c>
      <c r="V4221" s="5" t="s">
        <v>4387</v>
      </c>
      <c r="W4221" s="5">
        <v>0</v>
      </c>
      <c r="X4221" s="4">
        <v>6.3944369645836316E-4</v>
      </c>
      <c r="Y4221" s="6">
        <v>1</v>
      </c>
      <c r="Z4221" s="4">
        <v>1.6817358286819878E-4</v>
      </c>
      <c r="AA4221" s="5">
        <v>768</v>
      </c>
      <c r="AC4221" s="16" t="str">
        <f t="shared" si="390"/>
        <v/>
      </c>
      <c r="AD4221" s="16" t="str">
        <f t="shared" si="391"/>
        <v/>
      </c>
      <c r="AE4221" s="16" t="str">
        <f t="shared" si="392"/>
        <v/>
      </c>
      <c r="AF4221" s="16" t="str">
        <f t="shared" si="393"/>
        <v/>
      </c>
      <c r="AG4221" s="16" t="str">
        <f t="shared" si="394"/>
        <v/>
      </c>
      <c r="AH4221" s="16">
        <f t="shared" si="395"/>
        <v>1.8427799070995253E-2</v>
      </c>
      <c r="AI4221" s="17" t="str">
        <f>IF('Peer Comparison Tool'!$D$11="NR","",IF($C4221='Peer Comparison Tool'!$D$9,COUNT('ALLL &lt;50B Database'!$AI$1:AI4220)+1,""))</f>
        <v/>
      </c>
    </row>
    <row r="4222" spans="1:35" x14ac:dyDescent="0.25">
      <c r="A4222" t="s">
        <v>187</v>
      </c>
      <c r="B4222">
        <v>596642</v>
      </c>
      <c r="C4222" s="5" t="s">
        <v>113</v>
      </c>
      <c r="D4222" s="5" t="s">
        <v>4390</v>
      </c>
      <c r="E4222" s="5" t="s">
        <v>4388</v>
      </c>
      <c r="F4222" s="2">
        <v>953</v>
      </c>
      <c r="G4222" s="2">
        <v>67723</v>
      </c>
      <c r="H4222" s="2">
        <v>52902</v>
      </c>
      <c r="I4222" s="2">
        <v>555</v>
      </c>
      <c r="J4222" s="2">
        <v>52347</v>
      </c>
      <c r="K4222" s="33">
        <v>1.8205436796760083E-2</v>
      </c>
      <c r="L4222" s="2">
        <v>922</v>
      </c>
      <c r="M4222" s="2">
        <v>67827</v>
      </c>
      <c r="N4222" s="2">
        <v>53278</v>
      </c>
      <c r="O4222" s="33">
        <v>1.7305454408949286E-2</v>
      </c>
      <c r="P4222" s="2">
        <v>947</v>
      </c>
      <c r="Q4222" s="2">
        <v>64819</v>
      </c>
      <c r="R4222" s="2">
        <v>50401</v>
      </c>
      <c r="S4222" s="35">
        <v>1.8789309735917938E-2</v>
      </c>
      <c r="T4222" t="s">
        <v>4388</v>
      </c>
      <c r="U4222" t="s">
        <v>4388</v>
      </c>
      <c r="V4222" s="5" t="s">
        <v>4390</v>
      </c>
      <c r="W4222" s="5">
        <v>0</v>
      </c>
      <c r="X4222" s="4">
        <v>-5.8387293915785482E-4</v>
      </c>
      <c r="Y4222" s="6">
        <v>6</v>
      </c>
      <c r="Z4222" s="4">
        <v>1.4838553269686527E-3</v>
      </c>
      <c r="AA4222" s="5">
        <v>806</v>
      </c>
      <c r="AC4222" s="16" t="str">
        <f t="shared" si="390"/>
        <v/>
      </c>
      <c r="AD4222" s="16" t="str">
        <f t="shared" si="391"/>
        <v/>
      </c>
      <c r="AE4222" s="16" t="str">
        <f t="shared" si="392"/>
        <v/>
      </c>
      <c r="AF4222" s="16" t="str">
        <f t="shared" si="393"/>
        <v/>
      </c>
      <c r="AG4222" s="16" t="str">
        <f t="shared" si="394"/>
        <v/>
      </c>
      <c r="AH4222" s="16">
        <f t="shared" si="395"/>
        <v>1.8205436796760083E-2</v>
      </c>
      <c r="AI4222" s="17" t="str">
        <f>IF('Peer Comparison Tool'!$D$11="NR","",IF($C4222='Peer Comparison Tool'!$D$9,COUNT('ALLL &lt;50B Database'!$AI$1:AI4221)+1,""))</f>
        <v/>
      </c>
    </row>
    <row r="4223" spans="1:35" x14ac:dyDescent="0.25">
      <c r="A4223" t="s">
        <v>842</v>
      </c>
      <c r="B4223">
        <v>474544</v>
      </c>
      <c r="C4223" s="5" t="s">
        <v>716</v>
      </c>
      <c r="D4223" s="5" t="s">
        <v>4390</v>
      </c>
      <c r="E4223" s="5" t="s">
        <v>4388</v>
      </c>
      <c r="F4223" s="2">
        <v>349</v>
      </c>
      <c r="G4223" s="2">
        <v>67717</v>
      </c>
      <c r="H4223" s="2">
        <v>51907</v>
      </c>
      <c r="I4223" s="2">
        <v>2063</v>
      </c>
      <c r="J4223" s="2">
        <v>49844</v>
      </c>
      <c r="K4223" s="33">
        <v>7.0018457587673541E-3</v>
      </c>
      <c r="L4223" s="2">
        <v>323</v>
      </c>
      <c r="M4223" s="2">
        <v>63256</v>
      </c>
      <c r="N4223" s="2">
        <v>48521</v>
      </c>
      <c r="O4223" s="33">
        <v>6.656911440407246E-3</v>
      </c>
      <c r="P4223" s="2">
        <v>336</v>
      </c>
      <c r="Q4223" s="2">
        <v>64826</v>
      </c>
      <c r="R4223" s="2">
        <v>49158</v>
      </c>
      <c r="S4223" s="35">
        <v>6.8351031368241184E-3</v>
      </c>
      <c r="T4223" t="s">
        <v>4388</v>
      </c>
      <c r="U4223" t="s">
        <v>4388</v>
      </c>
      <c r="V4223" s="5" t="s">
        <v>4390</v>
      </c>
      <c r="W4223" s="5">
        <v>0</v>
      </c>
      <c r="X4223" s="4">
        <v>1.6674262194323573E-4</v>
      </c>
      <c r="Y4223" s="6">
        <v>13</v>
      </c>
      <c r="Z4223" s="4">
        <v>1.7819169641687237E-4</v>
      </c>
      <c r="AA4223" s="5">
        <v>4452</v>
      </c>
      <c r="AC4223" s="16" t="str">
        <f t="shared" si="390"/>
        <v/>
      </c>
      <c r="AD4223" s="16" t="str">
        <f t="shared" si="391"/>
        <v/>
      </c>
      <c r="AE4223" s="16" t="str">
        <f t="shared" si="392"/>
        <v/>
      </c>
      <c r="AF4223" s="16" t="str">
        <f t="shared" si="393"/>
        <v/>
      </c>
      <c r="AG4223" s="16" t="str">
        <f t="shared" si="394"/>
        <v/>
      </c>
      <c r="AH4223" s="16">
        <f t="shared" si="395"/>
        <v>7.0018457587673541E-3</v>
      </c>
      <c r="AI4223" s="17" t="str">
        <f>IF('Peer Comparison Tool'!$D$11="NR","",IF($C4223='Peer Comparison Tool'!$D$9,COUNT('ALLL &lt;50B Database'!$AI$1:AI4222)+1,""))</f>
        <v/>
      </c>
    </row>
    <row r="4224" spans="1:35" x14ac:dyDescent="0.25">
      <c r="A4224" t="s">
        <v>2693</v>
      </c>
      <c r="B4224">
        <v>1009055</v>
      </c>
      <c r="C4224" s="5" t="s">
        <v>2642</v>
      </c>
      <c r="D4224" s="5" t="s">
        <v>4390</v>
      </c>
      <c r="E4224" s="5" t="s">
        <v>4388</v>
      </c>
      <c r="F4224" s="2">
        <v>324</v>
      </c>
      <c r="G4224" s="2">
        <v>67585</v>
      </c>
      <c r="H4224" s="2">
        <v>35788</v>
      </c>
      <c r="I4224" s="2">
        <v>1338</v>
      </c>
      <c r="J4224" s="2">
        <v>34450</v>
      </c>
      <c r="K4224" s="33">
        <v>9.4049346879535554E-3</v>
      </c>
      <c r="L4224" s="2">
        <v>332</v>
      </c>
      <c r="M4224" s="2">
        <v>71112</v>
      </c>
      <c r="N4224" s="2">
        <v>32925</v>
      </c>
      <c r="O4224" s="33">
        <v>1.0083523158694001E-2</v>
      </c>
      <c r="P4224" s="2">
        <v>332</v>
      </c>
      <c r="Q4224" s="2">
        <v>66809</v>
      </c>
      <c r="R4224" s="2">
        <v>33942</v>
      </c>
      <c r="S4224" s="35">
        <v>9.781391785987862E-3</v>
      </c>
      <c r="T4224" t="s">
        <v>4388</v>
      </c>
      <c r="U4224" t="s">
        <v>4388</v>
      </c>
      <c r="V4224" s="5" t="s">
        <v>4390</v>
      </c>
      <c r="W4224" s="5">
        <v>0</v>
      </c>
      <c r="X4224" s="4">
        <v>-3.7645709803430655E-4</v>
      </c>
      <c r="Y4224" s="6">
        <v>-8</v>
      </c>
      <c r="Z4224" s="4">
        <v>-3.0213137270613914E-4</v>
      </c>
      <c r="AA4224" s="5">
        <v>3966</v>
      </c>
      <c r="AC4224" s="16" t="str">
        <f t="shared" si="390"/>
        <v/>
      </c>
      <c r="AD4224" s="16" t="str">
        <f t="shared" si="391"/>
        <v/>
      </c>
      <c r="AE4224" s="16" t="str">
        <f t="shared" si="392"/>
        <v/>
      </c>
      <c r="AF4224" s="16" t="str">
        <f t="shared" si="393"/>
        <v/>
      </c>
      <c r="AG4224" s="16" t="str">
        <f t="shared" si="394"/>
        <v/>
      </c>
      <c r="AH4224" s="16">
        <f t="shared" si="395"/>
        <v>9.4049346879535554E-3</v>
      </c>
      <c r="AI4224" s="17" t="str">
        <f>IF('Peer Comparison Tool'!$D$11="NR","",IF($C4224='Peer Comparison Tool'!$D$9,COUNT('ALLL &lt;50B Database'!$AI$1:AI4223)+1,""))</f>
        <v/>
      </c>
    </row>
    <row r="4225" spans="1:35" x14ac:dyDescent="0.25">
      <c r="A4225" t="s">
        <v>4056</v>
      </c>
      <c r="B4225">
        <v>617275</v>
      </c>
      <c r="C4225" s="5" t="s">
        <v>4031</v>
      </c>
      <c r="D4225" s="5" t="s">
        <v>4387</v>
      </c>
      <c r="E4225" s="5" t="s">
        <v>4388</v>
      </c>
      <c r="F4225" s="2">
        <v>978</v>
      </c>
      <c r="G4225" s="2">
        <v>67504</v>
      </c>
      <c r="H4225" s="2">
        <v>44846</v>
      </c>
      <c r="I4225" s="2">
        <v>6302</v>
      </c>
      <c r="J4225" s="2">
        <v>38544</v>
      </c>
      <c r="K4225" s="33">
        <v>2.5373599003735991E-2</v>
      </c>
      <c r="L4225" s="2">
        <v>975</v>
      </c>
      <c r="M4225" s="2">
        <v>56999</v>
      </c>
      <c r="N4225" s="2">
        <v>37573</v>
      </c>
      <c r="O4225" s="33">
        <v>2.5949485002528413E-2</v>
      </c>
      <c r="P4225" s="2">
        <v>974</v>
      </c>
      <c r="Q4225" s="2">
        <v>60113</v>
      </c>
      <c r="R4225" s="2">
        <v>40056</v>
      </c>
      <c r="S4225" s="35">
        <v>2.4315957659277011E-2</v>
      </c>
      <c r="T4225" t="s">
        <v>4388</v>
      </c>
      <c r="U4225" t="s">
        <v>4388</v>
      </c>
      <c r="V4225" s="5" t="s">
        <v>4387</v>
      </c>
      <c r="W4225" s="5">
        <v>0</v>
      </c>
      <c r="X4225" s="4">
        <v>1.0576413444589802E-3</v>
      </c>
      <c r="Y4225" s="6">
        <v>4</v>
      </c>
      <c r="Z4225" s="4">
        <v>-1.6335273432514022E-3</v>
      </c>
      <c r="AA4225" s="5">
        <v>244</v>
      </c>
      <c r="AC4225" s="16" t="str">
        <f t="shared" si="390"/>
        <v/>
      </c>
      <c r="AD4225" s="16" t="str">
        <f t="shared" si="391"/>
        <v/>
      </c>
      <c r="AE4225" s="16" t="str">
        <f t="shared" si="392"/>
        <v/>
      </c>
      <c r="AF4225" s="16" t="str">
        <f t="shared" si="393"/>
        <v/>
      </c>
      <c r="AG4225" s="16" t="str">
        <f t="shared" si="394"/>
        <v/>
      </c>
      <c r="AH4225" s="16">
        <f t="shared" si="395"/>
        <v>2.5373599003735991E-2</v>
      </c>
      <c r="AI4225" s="17" t="str">
        <f>IF('Peer Comparison Tool'!$D$11="NR","",IF($C4225='Peer Comparison Tool'!$D$9,COUNT('ALLL &lt;50B Database'!$AI$1:AI4224)+1,""))</f>
        <v/>
      </c>
    </row>
    <row r="4226" spans="1:35" x14ac:dyDescent="0.25">
      <c r="A4226" t="s">
        <v>2235</v>
      </c>
      <c r="B4226">
        <v>156457</v>
      </c>
      <c r="C4226" s="5" t="s">
        <v>2041</v>
      </c>
      <c r="D4226" s="5" t="s">
        <v>4390</v>
      </c>
      <c r="E4226" s="5" t="s">
        <v>4388</v>
      </c>
      <c r="F4226" s="2">
        <v>302</v>
      </c>
      <c r="G4226" s="2">
        <v>67339</v>
      </c>
      <c r="H4226" s="2">
        <v>49664</v>
      </c>
      <c r="I4226" s="2">
        <v>1066</v>
      </c>
      <c r="J4226" s="2">
        <v>48598</v>
      </c>
      <c r="K4226" s="33">
        <v>6.214247499897115E-3</v>
      </c>
      <c r="L4226" s="2">
        <v>243</v>
      </c>
      <c r="M4226" s="2">
        <v>63531</v>
      </c>
      <c r="N4226" s="2">
        <v>52047</v>
      </c>
      <c r="O4226" s="33">
        <v>4.6688569946394601E-3</v>
      </c>
      <c r="P4226" s="2">
        <v>284</v>
      </c>
      <c r="Q4226" s="2">
        <v>64411</v>
      </c>
      <c r="R4226" s="2">
        <v>49511</v>
      </c>
      <c r="S4226" s="35">
        <v>5.736099048696249E-3</v>
      </c>
      <c r="T4226" t="s">
        <v>4388</v>
      </c>
      <c r="U4226" t="s">
        <v>4388</v>
      </c>
      <c r="V4226" s="5" t="s">
        <v>4390</v>
      </c>
      <c r="W4226" s="5">
        <v>0</v>
      </c>
      <c r="X4226" s="4">
        <v>4.7814845120086602E-4</v>
      </c>
      <c r="Y4226" s="6">
        <v>18</v>
      </c>
      <c r="Z4226" s="4">
        <v>1.0672420540567889E-3</v>
      </c>
      <c r="AA4226" s="5">
        <v>4563</v>
      </c>
      <c r="AC4226" s="16" t="str">
        <f t="shared" si="390"/>
        <v/>
      </c>
      <c r="AD4226" s="16" t="str">
        <f t="shared" si="391"/>
        <v/>
      </c>
      <c r="AE4226" s="16" t="str">
        <f t="shared" si="392"/>
        <v/>
      </c>
      <c r="AF4226" s="16" t="str">
        <f t="shared" si="393"/>
        <v/>
      </c>
      <c r="AG4226" s="16" t="str">
        <f t="shared" si="394"/>
        <v/>
      </c>
      <c r="AH4226" s="16">
        <f t="shared" si="395"/>
        <v>6.214247499897115E-3</v>
      </c>
      <c r="AI4226" s="17" t="str">
        <f>IF('Peer Comparison Tool'!$D$11="NR","",IF($C4226='Peer Comparison Tool'!$D$9,COUNT('ALLL &lt;50B Database'!$AI$1:AI4225)+1,""))</f>
        <v/>
      </c>
    </row>
    <row r="4227" spans="1:35" x14ac:dyDescent="0.25">
      <c r="A4227" t="s">
        <v>4003</v>
      </c>
      <c r="B4227">
        <v>138257</v>
      </c>
      <c r="C4227" s="5" t="s">
        <v>3704</v>
      </c>
      <c r="D4227" s="5" t="s">
        <v>4390</v>
      </c>
      <c r="E4227" s="5" t="s">
        <v>4388</v>
      </c>
      <c r="F4227" s="2">
        <v>454</v>
      </c>
      <c r="G4227" s="2">
        <v>67273</v>
      </c>
      <c r="H4227" s="2">
        <v>18646</v>
      </c>
      <c r="I4227" s="2">
        <v>2814</v>
      </c>
      <c r="J4227" s="2">
        <v>15832</v>
      </c>
      <c r="K4227" s="33">
        <v>2.8676099039919151E-2</v>
      </c>
      <c r="L4227" s="2">
        <v>452</v>
      </c>
      <c r="M4227" s="2">
        <v>60423</v>
      </c>
      <c r="N4227" s="2">
        <v>14312</v>
      </c>
      <c r="O4227" s="33">
        <v>3.1581889323644495E-2</v>
      </c>
      <c r="P4227" s="2">
        <v>452</v>
      </c>
      <c r="Q4227" s="2">
        <v>58913</v>
      </c>
      <c r="R4227" s="2">
        <v>15566</v>
      </c>
      <c r="S4227" s="35">
        <v>2.9037646151869458E-2</v>
      </c>
      <c r="T4227" t="s">
        <v>4388</v>
      </c>
      <c r="U4227" t="s">
        <v>4388</v>
      </c>
      <c r="V4227" s="5" t="s">
        <v>4390</v>
      </c>
      <c r="W4227" s="5">
        <v>0</v>
      </c>
      <c r="X4227" s="4">
        <v>-3.6154711195030692E-4</v>
      </c>
      <c r="Y4227" s="6">
        <v>2</v>
      </c>
      <c r="Z4227" s="4">
        <v>-2.5442431717750368E-3</v>
      </c>
      <c r="AA4227" s="5">
        <v>160</v>
      </c>
      <c r="AC4227" s="16" t="str">
        <f t="shared" ref="AC4227:AC4290" si="396">IF(AND($G4227&gt;=10000000,$G4227&lt;50000000),$K4227,"")</f>
        <v/>
      </c>
      <c r="AD4227" s="16" t="str">
        <f t="shared" ref="AD4227:AD4290" si="397">IF(AND($G4227&gt;=5000000,$G4227&lt;9999999),$K4227,"")</f>
        <v/>
      </c>
      <c r="AE4227" s="16" t="str">
        <f t="shared" ref="AE4227:AE4290" si="398">IF(AND($G4227&gt;=1000000,$G4227&lt;4999999),$K4227,"")</f>
        <v/>
      </c>
      <c r="AF4227" s="16" t="str">
        <f t="shared" ref="AF4227:AF4290" si="399">IF(AND($G4227&gt;=500000,$G4227&lt;999999),$K4227,"")</f>
        <v/>
      </c>
      <c r="AG4227" s="16" t="str">
        <f t="shared" ref="AG4227:AG4290" si="400">IF(AND($G4227&gt;=100000,$G4227&lt;499999),$K4227,"")</f>
        <v/>
      </c>
      <c r="AH4227" s="16">
        <f t="shared" ref="AH4227:AH4290" si="401">IF(AND($G4227&gt;=0,$G4227&lt;99999),$K4227,"")</f>
        <v>2.8676099039919151E-2</v>
      </c>
      <c r="AI4227" s="17" t="str">
        <f>IF('Peer Comparison Tool'!$D$11="NR","",IF($C4227='Peer Comparison Tool'!$D$9,COUNT('ALLL &lt;50B Database'!$AI$1:AI4226)+1,""))</f>
        <v/>
      </c>
    </row>
    <row r="4228" spans="1:35" x14ac:dyDescent="0.25">
      <c r="A4228" t="s">
        <v>2573</v>
      </c>
      <c r="B4228">
        <v>3180136</v>
      </c>
      <c r="C4228" s="5" t="s">
        <v>3509</v>
      </c>
      <c r="D4228" s="5" t="s">
        <v>4387</v>
      </c>
      <c r="E4228" s="5" t="s">
        <v>4388</v>
      </c>
      <c r="F4228" s="2">
        <v>9808</v>
      </c>
      <c r="G4228" s="2">
        <v>67220</v>
      </c>
      <c r="H4228" s="2">
        <v>45678</v>
      </c>
      <c r="I4228" s="2">
        <v>0</v>
      </c>
      <c r="J4228" s="2">
        <v>45678</v>
      </c>
      <c r="K4228" s="33">
        <v>0.21472043434476115</v>
      </c>
      <c r="L4228" s="2">
        <v>10567</v>
      </c>
      <c r="M4228" s="2">
        <v>65892</v>
      </c>
      <c r="N4228" s="2">
        <v>49595</v>
      </c>
      <c r="O4228" s="33">
        <v>0.21306583324931949</v>
      </c>
      <c r="P4228" s="2">
        <v>9978</v>
      </c>
      <c r="Q4228" s="2">
        <v>67591</v>
      </c>
      <c r="R4228" s="2">
        <v>47399</v>
      </c>
      <c r="S4228" s="35">
        <v>0.21051077026941498</v>
      </c>
      <c r="T4228" t="s">
        <v>4388</v>
      </c>
      <c r="U4228" t="s">
        <v>4388</v>
      </c>
      <c r="V4228" s="5" t="s">
        <v>4387</v>
      </c>
      <c r="W4228" s="5">
        <v>0</v>
      </c>
      <c r="X4228" s="4">
        <v>4.2096640753461756E-3</v>
      </c>
      <c r="Y4228" s="6">
        <v>-170</v>
      </c>
      <c r="Z4228" s="4">
        <v>-2.5550629799045155E-3</v>
      </c>
      <c r="AA4228" s="5">
        <v>1</v>
      </c>
      <c r="AC4228" s="16" t="str">
        <f t="shared" si="396"/>
        <v/>
      </c>
      <c r="AD4228" s="16" t="str">
        <f t="shared" si="397"/>
        <v/>
      </c>
      <c r="AE4228" s="16" t="str">
        <f t="shared" si="398"/>
        <v/>
      </c>
      <c r="AF4228" s="16" t="str">
        <f t="shared" si="399"/>
        <v/>
      </c>
      <c r="AG4228" s="16" t="str">
        <f t="shared" si="400"/>
        <v/>
      </c>
      <c r="AH4228" s="16">
        <f t="shared" si="401"/>
        <v>0.21472043434476115</v>
      </c>
      <c r="AI4228" s="17" t="str">
        <f>IF('Peer Comparison Tool'!$D$11="NR","",IF($C4228='Peer Comparison Tool'!$D$9,COUNT('ALLL &lt;50B Database'!$AI$1:AI4227)+1,""))</f>
        <v/>
      </c>
    </row>
    <row r="4229" spans="1:35" x14ac:dyDescent="0.25">
      <c r="A4229" t="s">
        <v>885</v>
      </c>
      <c r="B4229">
        <v>404943</v>
      </c>
      <c r="C4229" s="5" t="s">
        <v>716</v>
      </c>
      <c r="D4229" s="5" t="s">
        <v>4390</v>
      </c>
      <c r="E4229" s="5" t="s">
        <v>4388</v>
      </c>
      <c r="F4229" s="2">
        <v>371</v>
      </c>
      <c r="G4229" s="2">
        <v>67008</v>
      </c>
      <c r="H4229" s="2">
        <v>44336</v>
      </c>
      <c r="I4229" s="2">
        <v>2846</v>
      </c>
      <c r="J4229" s="2">
        <v>41490</v>
      </c>
      <c r="K4229" s="33">
        <v>8.9419137141479883E-3</v>
      </c>
      <c r="L4229" s="2">
        <v>331</v>
      </c>
      <c r="M4229" s="2">
        <v>60892</v>
      </c>
      <c r="N4229" s="2">
        <v>38893</v>
      </c>
      <c r="O4229" s="33">
        <v>8.5105288869462368E-3</v>
      </c>
      <c r="P4229" s="2">
        <v>297</v>
      </c>
      <c r="Q4229" s="2">
        <v>61416</v>
      </c>
      <c r="R4229" s="2">
        <v>41252</v>
      </c>
      <c r="S4229" s="35">
        <v>7.1996509260157087E-3</v>
      </c>
      <c r="T4229" t="s">
        <v>4388</v>
      </c>
      <c r="U4229" t="s">
        <v>4388</v>
      </c>
      <c r="V4229" s="5" t="s">
        <v>4390</v>
      </c>
      <c r="W4229" s="5">
        <v>0</v>
      </c>
      <c r="X4229" s="4">
        <v>1.7422627881322796E-3</v>
      </c>
      <c r="Y4229" s="6">
        <v>74</v>
      </c>
      <c r="Z4229" s="4">
        <v>-1.3108779609305281E-3</v>
      </c>
      <c r="AA4229" s="5">
        <v>4092</v>
      </c>
      <c r="AC4229" s="16" t="str">
        <f t="shared" si="396"/>
        <v/>
      </c>
      <c r="AD4229" s="16" t="str">
        <f t="shared" si="397"/>
        <v/>
      </c>
      <c r="AE4229" s="16" t="str">
        <f t="shared" si="398"/>
        <v/>
      </c>
      <c r="AF4229" s="16" t="str">
        <f t="shared" si="399"/>
        <v/>
      </c>
      <c r="AG4229" s="16" t="str">
        <f t="shared" si="400"/>
        <v/>
      </c>
      <c r="AH4229" s="16">
        <f t="shared" si="401"/>
        <v>8.9419137141479883E-3</v>
      </c>
      <c r="AI4229" s="17" t="str">
        <f>IF('Peer Comparison Tool'!$D$11="NR","",IF($C4229='Peer Comparison Tool'!$D$9,COUNT('ALLL &lt;50B Database'!$AI$1:AI4228)+1,""))</f>
        <v/>
      </c>
    </row>
    <row r="4230" spans="1:35" x14ac:dyDescent="0.25">
      <c r="A4230" t="s">
        <v>1236</v>
      </c>
      <c r="B4230">
        <v>104542</v>
      </c>
      <c r="C4230" s="5" t="s">
        <v>926</v>
      </c>
      <c r="D4230" s="5" t="s">
        <v>4390</v>
      </c>
      <c r="E4230" s="5" t="s">
        <v>4388</v>
      </c>
      <c r="F4230" s="2">
        <v>125</v>
      </c>
      <c r="G4230" s="2">
        <v>66776</v>
      </c>
      <c r="H4230" s="2">
        <v>28022</v>
      </c>
      <c r="I4230" s="2">
        <v>0</v>
      </c>
      <c r="J4230" s="2">
        <v>28022</v>
      </c>
      <c r="K4230" s="33">
        <v>4.4607808150738705E-3</v>
      </c>
      <c r="L4230" s="2">
        <v>133</v>
      </c>
      <c r="M4230" s="2">
        <v>62147</v>
      </c>
      <c r="N4230" s="2">
        <v>29105</v>
      </c>
      <c r="O4230" s="33">
        <v>4.5696615701769456E-3</v>
      </c>
      <c r="P4230" s="2">
        <v>97</v>
      </c>
      <c r="Q4230" s="2">
        <v>64557</v>
      </c>
      <c r="R4230" s="2">
        <v>28502</v>
      </c>
      <c r="S4230" s="35">
        <v>3.403269945968704E-3</v>
      </c>
      <c r="T4230" t="s">
        <v>4388</v>
      </c>
      <c r="U4230" t="s">
        <v>4388</v>
      </c>
      <c r="V4230" s="5" t="s">
        <v>4390</v>
      </c>
      <c r="W4230" s="5">
        <v>0</v>
      </c>
      <c r="X4230" s="4">
        <v>1.0575108691051665E-3</v>
      </c>
      <c r="Y4230" s="6">
        <v>28</v>
      </c>
      <c r="Z4230" s="4">
        <v>-1.1663916242082416E-3</v>
      </c>
      <c r="AA4230" s="5">
        <v>4691</v>
      </c>
      <c r="AC4230" s="16" t="str">
        <f t="shared" si="396"/>
        <v/>
      </c>
      <c r="AD4230" s="16" t="str">
        <f t="shared" si="397"/>
        <v/>
      </c>
      <c r="AE4230" s="16" t="str">
        <f t="shared" si="398"/>
        <v/>
      </c>
      <c r="AF4230" s="16" t="str">
        <f t="shared" si="399"/>
        <v/>
      </c>
      <c r="AG4230" s="16" t="str">
        <f t="shared" si="400"/>
        <v/>
      </c>
      <c r="AH4230" s="16">
        <f t="shared" si="401"/>
        <v>4.4607808150738705E-3</v>
      </c>
      <c r="AI4230" s="17" t="str">
        <f>IF('Peer Comparison Tool'!$D$11="NR","",IF($C4230='Peer Comparison Tool'!$D$9,COUNT('ALLL &lt;50B Database'!$AI$1:AI4229)+1,""))</f>
        <v/>
      </c>
    </row>
    <row r="4231" spans="1:35" x14ac:dyDescent="0.25">
      <c r="A4231" t="s">
        <v>687</v>
      </c>
      <c r="B4231">
        <v>176437</v>
      </c>
      <c r="C4231" s="5" t="s">
        <v>561</v>
      </c>
      <c r="D4231" s="5" t="s">
        <v>4390</v>
      </c>
      <c r="E4231" s="5" t="s">
        <v>4388</v>
      </c>
      <c r="F4231" s="2">
        <v>443</v>
      </c>
      <c r="G4231" s="2">
        <v>66766</v>
      </c>
      <c r="H4231" s="2">
        <v>36459</v>
      </c>
      <c r="I4231" s="2">
        <v>2235</v>
      </c>
      <c r="J4231" s="2">
        <v>34224</v>
      </c>
      <c r="K4231" s="33">
        <v>1.2944132772323516E-2</v>
      </c>
      <c r="L4231" s="2">
        <v>427</v>
      </c>
      <c r="M4231" s="2">
        <v>56772</v>
      </c>
      <c r="N4231" s="2">
        <v>35374</v>
      </c>
      <c r="O4231" s="33">
        <v>1.2071012608130266E-2</v>
      </c>
      <c r="P4231" s="2">
        <v>418</v>
      </c>
      <c r="Q4231" s="2">
        <v>61223</v>
      </c>
      <c r="R4231" s="2">
        <v>34477</v>
      </c>
      <c r="S4231" s="35">
        <v>1.2124024712126926E-2</v>
      </c>
      <c r="T4231" t="s">
        <v>4388</v>
      </c>
      <c r="U4231" t="s">
        <v>4388</v>
      </c>
      <c r="V4231" s="5" t="s">
        <v>4390</v>
      </c>
      <c r="W4231" s="5">
        <v>0</v>
      </c>
      <c r="X4231" s="4">
        <v>8.2010806019659072E-4</v>
      </c>
      <c r="Y4231" s="6">
        <v>25</v>
      </c>
      <c r="Z4231" s="4">
        <v>5.3012103996660093E-5</v>
      </c>
      <c r="AA4231" s="5">
        <v>2467</v>
      </c>
      <c r="AC4231" s="16" t="str">
        <f t="shared" si="396"/>
        <v/>
      </c>
      <c r="AD4231" s="16" t="str">
        <f t="shared" si="397"/>
        <v/>
      </c>
      <c r="AE4231" s="16" t="str">
        <f t="shared" si="398"/>
        <v/>
      </c>
      <c r="AF4231" s="16" t="str">
        <f t="shared" si="399"/>
        <v/>
      </c>
      <c r="AG4231" s="16" t="str">
        <f t="shared" si="400"/>
        <v/>
      </c>
      <c r="AH4231" s="16">
        <f t="shared" si="401"/>
        <v>1.2944132772323516E-2</v>
      </c>
      <c r="AI4231" s="17" t="str">
        <f>IF('Peer Comparison Tool'!$D$11="NR","",IF($C4231='Peer Comparison Tool'!$D$9,COUNT('ALLL &lt;50B Database'!$AI$1:AI4230)+1,""))</f>
        <v/>
      </c>
    </row>
    <row r="4232" spans="1:35" x14ac:dyDescent="0.25">
      <c r="A4232" t="s">
        <v>1786</v>
      </c>
      <c r="B4232">
        <v>47452</v>
      </c>
      <c r="C4232" s="5" t="s">
        <v>1695</v>
      </c>
      <c r="D4232" s="5" t="s">
        <v>4390</v>
      </c>
      <c r="E4232" s="5" t="s">
        <v>4388</v>
      </c>
      <c r="F4232" s="2">
        <v>1627</v>
      </c>
      <c r="G4232" s="2">
        <v>66743</v>
      </c>
      <c r="H4232" s="2">
        <v>41888</v>
      </c>
      <c r="I4232" s="2">
        <v>166</v>
      </c>
      <c r="J4232" s="2">
        <v>41722</v>
      </c>
      <c r="K4232" s="33">
        <v>3.8996213029097358E-2</v>
      </c>
      <c r="L4232" s="2">
        <v>1202</v>
      </c>
      <c r="M4232" s="2">
        <v>63261</v>
      </c>
      <c r="N4232" s="2">
        <v>42046</v>
      </c>
      <c r="O4232" s="33">
        <v>2.8587737240165532E-2</v>
      </c>
      <c r="P4232" s="2">
        <v>1628</v>
      </c>
      <c r="Q4232" s="2">
        <v>63847</v>
      </c>
      <c r="R4232" s="2">
        <v>42356</v>
      </c>
      <c r="S4232" s="35">
        <v>3.8436112947398245E-2</v>
      </c>
      <c r="T4232" t="s">
        <v>4388</v>
      </c>
      <c r="U4232" t="s">
        <v>4388</v>
      </c>
      <c r="V4232" s="5" t="s">
        <v>4390</v>
      </c>
      <c r="W4232" s="5">
        <v>0</v>
      </c>
      <c r="X4232" s="4">
        <v>5.6010008169911363E-4</v>
      </c>
      <c r="Y4232" s="6">
        <v>-1</v>
      </c>
      <c r="Z4232" s="4">
        <v>9.8483757072327129E-3</v>
      </c>
      <c r="AA4232" s="5">
        <v>75</v>
      </c>
      <c r="AC4232" s="16" t="str">
        <f t="shared" si="396"/>
        <v/>
      </c>
      <c r="AD4232" s="16" t="str">
        <f t="shared" si="397"/>
        <v/>
      </c>
      <c r="AE4232" s="16" t="str">
        <f t="shared" si="398"/>
        <v/>
      </c>
      <c r="AF4232" s="16" t="str">
        <f t="shared" si="399"/>
        <v/>
      </c>
      <c r="AG4232" s="16" t="str">
        <f t="shared" si="400"/>
        <v/>
      </c>
      <c r="AH4232" s="16">
        <f t="shared" si="401"/>
        <v>3.8996213029097358E-2</v>
      </c>
      <c r="AI4232" s="17" t="str">
        <f>IF('Peer Comparison Tool'!$D$11="NR","",IF($C4232='Peer Comparison Tool'!$D$9,COUNT('ALLL &lt;50B Database'!$AI$1:AI4231)+1,""))</f>
        <v/>
      </c>
    </row>
    <row r="4233" spans="1:35" x14ac:dyDescent="0.25">
      <c r="A4233" t="s">
        <v>186</v>
      </c>
      <c r="B4233">
        <v>78241</v>
      </c>
      <c r="C4233" s="5" t="s">
        <v>113</v>
      </c>
      <c r="D4233" s="5" t="s">
        <v>4390</v>
      </c>
      <c r="E4233" s="5" t="s">
        <v>4388</v>
      </c>
      <c r="F4233" s="2">
        <v>456</v>
      </c>
      <c r="G4233" s="2">
        <v>66739</v>
      </c>
      <c r="H4233" s="2">
        <v>49371</v>
      </c>
      <c r="I4233" s="2">
        <v>0</v>
      </c>
      <c r="J4233" s="2">
        <v>49371</v>
      </c>
      <c r="K4233" s="33">
        <v>9.2361912863826948E-3</v>
      </c>
      <c r="L4233" s="2">
        <v>444</v>
      </c>
      <c r="M4233" s="2">
        <v>60743</v>
      </c>
      <c r="N4233" s="2">
        <v>44073</v>
      </c>
      <c r="O4233" s="33">
        <v>1.0074195085426452E-2</v>
      </c>
      <c r="P4233" s="2">
        <v>450</v>
      </c>
      <c r="Q4233" s="2">
        <v>65009</v>
      </c>
      <c r="R4233" s="2">
        <v>44924</v>
      </c>
      <c r="S4233" s="35">
        <v>1.0016917460600124E-2</v>
      </c>
      <c r="T4233">
        <v>0</v>
      </c>
      <c r="U4233">
        <v>0</v>
      </c>
      <c r="V4233" s="5" t="s">
        <v>4390</v>
      </c>
      <c r="W4233" s="5">
        <v>0</v>
      </c>
      <c r="X4233" s="4">
        <v>-7.8072617421742936E-4</v>
      </c>
      <c r="Y4233" s="6">
        <v>6</v>
      </c>
      <c r="Z4233" s="4">
        <v>-5.7277624826327506E-5</v>
      </c>
      <c r="AA4233" s="5">
        <v>4018</v>
      </c>
      <c r="AC4233" s="16" t="str">
        <f t="shared" si="396"/>
        <v/>
      </c>
      <c r="AD4233" s="16" t="str">
        <f t="shared" si="397"/>
        <v/>
      </c>
      <c r="AE4233" s="16" t="str">
        <f t="shared" si="398"/>
        <v/>
      </c>
      <c r="AF4233" s="16" t="str">
        <f t="shared" si="399"/>
        <v/>
      </c>
      <c r="AG4233" s="16" t="str">
        <f t="shared" si="400"/>
        <v/>
      </c>
      <c r="AH4233" s="16">
        <f t="shared" si="401"/>
        <v>9.2361912863826948E-3</v>
      </c>
      <c r="AI4233" s="17" t="str">
        <f>IF('Peer Comparison Tool'!$D$11="NR","",IF($C4233='Peer Comparison Tool'!$D$9,COUNT('ALLL &lt;50B Database'!$AI$1:AI4232)+1,""))</f>
        <v/>
      </c>
    </row>
    <row r="4234" spans="1:35" x14ac:dyDescent="0.25">
      <c r="A4234" t="s">
        <v>1787</v>
      </c>
      <c r="B4234">
        <v>1002458</v>
      </c>
      <c r="C4234" s="5" t="s">
        <v>1695</v>
      </c>
      <c r="D4234" s="5" t="s">
        <v>4390</v>
      </c>
      <c r="E4234" s="5" t="s">
        <v>4388</v>
      </c>
      <c r="F4234" s="2">
        <v>661</v>
      </c>
      <c r="G4234" s="2">
        <v>66715</v>
      </c>
      <c r="H4234" s="2">
        <v>52035</v>
      </c>
      <c r="I4234" s="2">
        <v>3056</v>
      </c>
      <c r="J4234" s="2">
        <v>48979</v>
      </c>
      <c r="K4234" s="33">
        <v>1.3495579738255171E-2</v>
      </c>
      <c r="L4234" s="2">
        <v>626</v>
      </c>
      <c r="M4234" s="2">
        <v>65689</v>
      </c>
      <c r="N4234" s="2">
        <v>47311</v>
      </c>
      <c r="O4234" s="33">
        <v>1.3231595189279449E-2</v>
      </c>
      <c r="P4234" s="2">
        <v>624</v>
      </c>
      <c r="Q4234" s="2">
        <v>62931</v>
      </c>
      <c r="R4234" s="2">
        <v>47912</v>
      </c>
      <c r="S4234" s="35">
        <v>1.3023877108031391E-2</v>
      </c>
      <c r="T4234" t="s">
        <v>4388</v>
      </c>
      <c r="U4234" t="s">
        <v>4388</v>
      </c>
      <c r="V4234" s="5" t="s">
        <v>4390</v>
      </c>
      <c r="W4234" s="5">
        <v>0</v>
      </c>
      <c r="X4234" s="4">
        <v>4.7170263022378034E-4</v>
      </c>
      <c r="Y4234" s="6">
        <v>37</v>
      </c>
      <c r="Z4234" s="4">
        <v>-2.0771808124805773E-4</v>
      </c>
      <c r="AA4234" s="5">
        <v>2199</v>
      </c>
      <c r="AC4234" s="16" t="str">
        <f t="shared" si="396"/>
        <v/>
      </c>
      <c r="AD4234" s="16" t="str">
        <f t="shared" si="397"/>
        <v/>
      </c>
      <c r="AE4234" s="16" t="str">
        <f t="shared" si="398"/>
        <v/>
      </c>
      <c r="AF4234" s="16" t="str">
        <f t="shared" si="399"/>
        <v/>
      </c>
      <c r="AG4234" s="16" t="str">
        <f t="shared" si="400"/>
        <v/>
      </c>
      <c r="AH4234" s="16">
        <f t="shared" si="401"/>
        <v>1.3495579738255171E-2</v>
      </c>
      <c r="AI4234" s="17" t="str">
        <f>IF('Peer Comparison Tool'!$D$11="NR","",IF($C4234='Peer Comparison Tool'!$D$9,COUNT('ALLL &lt;50B Database'!$AI$1:AI4233)+1,""))</f>
        <v/>
      </c>
    </row>
    <row r="4235" spans="1:35" x14ac:dyDescent="0.25">
      <c r="A4235" t="s">
        <v>1683</v>
      </c>
      <c r="B4235">
        <v>782548</v>
      </c>
      <c r="C4235" s="5" t="s">
        <v>1578</v>
      </c>
      <c r="D4235" s="5" t="s">
        <v>4390</v>
      </c>
      <c r="E4235" s="5" t="s">
        <v>4388</v>
      </c>
      <c r="F4235" s="2">
        <v>449</v>
      </c>
      <c r="G4235" s="2">
        <v>66558</v>
      </c>
      <c r="H4235" s="2">
        <v>36742</v>
      </c>
      <c r="I4235" s="2">
        <v>523</v>
      </c>
      <c r="J4235" s="2">
        <v>36219</v>
      </c>
      <c r="K4235" s="33">
        <v>1.239680830503327E-2</v>
      </c>
      <c r="L4235" s="2">
        <v>429</v>
      </c>
      <c r="M4235" s="2">
        <v>64571</v>
      </c>
      <c r="N4235" s="2">
        <v>38999</v>
      </c>
      <c r="O4235" s="33">
        <v>1.100028205851432E-2</v>
      </c>
      <c r="P4235" s="2">
        <v>440</v>
      </c>
      <c r="Q4235" s="2">
        <v>61118</v>
      </c>
      <c r="R4235" s="2">
        <v>35878</v>
      </c>
      <c r="S4235" s="35">
        <v>1.2263782819555159E-2</v>
      </c>
      <c r="T4235" t="s">
        <v>4388</v>
      </c>
      <c r="U4235" t="s">
        <v>4388</v>
      </c>
      <c r="V4235" s="5" t="s">
        <v>4390</v>
      </c>
      <c r="W4235" s="5">
        <v>0</v>
      </c>
      <c r="X4235" s="4">
        <v>1.3302548547811099E-4</v>
      </c>
      <c r="Y4235" s="6">
        <v>9</v>
      </c>
      <c r="Z4235" s="4">
        <v>1.2635007610408387E-3</v>
      </c>
      <c r="AA4235" s="5">
        <v>2749</v>
      </c>
      <c r="AC4235" s="16" t="str">
        <f t="shared" si="396"/>
        <v/>
      </c>
      <c r="AD4235" s="16" t="str">
        <f t="shared" si="397"/>
        <v/>
      </c>
      <c r="AE4235" s="16" t="str">
        <f t="shared" si="398"/>
        <v/>
      </c>
      <c r="AF4235" s="16" t="str">
        <f t="shared" si="399"/>
        <v/>
      </c>
      <c r="AG4235" s="16" t="str">
        <f t="shared" si="400"/>
        <v/>
      </c>
      <c r="AH4235" s="16">
        <f t="shared" si="401"/>
        <v>1.239680830503327E-2</v>
      </c>
      <c r="AI4235" s="17" t="str">
        <f>IF('Peer Comparison Tool'!$D$11="NR","",IF($C4235='Peer Comparison Tool'!$D$9,COUNT('ALLL &lt;50B Database'!$AI$1:AI4234)+1,""))</f>
        <v/>
      </c>
    </row>
    <row r="4236" spans="1:35" x14ac:dyDescent="0.25">
      <c r="A4236" t="s">
        <v>4306</v>
      </c>
      <c r="B4236">
        <v>686570</v>
      </c>
      <c r="C4236" s="5" t="s">
        <v>4163</v>
      </c>
      <c r="D4236" s="5" t="s">
        <v>4390</v>
      </c>
      <c r="E4236" s="5" t="s">
        <v>4388</v>
      </c>
      <c r="F4236" s="2">
        <v>398</v>
      </c>
      <c r="G4236" s="2">
        <v>66472</v>
      </c>
      <c r="H4236" s="2">
        <v>45770</v>
      </c>
      <c r="I4236" s="2">
        <v>2640</v>
      </c>
      <c r="J4236" s="2">
        <v>43130</v>
      </c>
      <c r="K4236" s="33">
        <v>9.2279156039879427E-3</v>
      </c>
      <c r="L4236" s="2">
        <v>258</v>
      </c>
      <c r="M4236" s="2">
        <v>55863</v>
      </c>
      <c r="N4236" s="2">
        <v>41359</v>
      </c>
      <c r="O4236" s="33">
        <v>6.2380618486907327E-3</v>
      </c>
      <c r="P4236" s="2">
        <v>258</v>
      </c>
      <c r="Q4236" s="2">
        <v>57071</v>
      </c>
      <c r="R4236" s="2">
        <v>41845</v>
      </c>
      <c r="S4236" s="35">
        <v>6.1656111841319151E-3</v>
      </c>
      <c r="T4236" t="s">
        <v>4388</v>
      </c>
      <c r="U4236" t="s">
        <v>4388</v>
      </c>
      <c r="V4236" s="5" t="s">
        <v>4390</v>
      </c>
      <c r="W4236" s="5">
        <v>0</v>
      </c>
      <c r="X4236" s="4">
        <v>3.0623044198560276E-3</v>
      </c>
      <c r="Y4236" s="6">
        <v>140</v>
      </c>
      <c r="Z4236" s="4">
        <v>-7.2450664558817643E-5</v>
      </c>
      <c r="AA4236" s="5">
        <v>4021</v>
      </c>
      <c r="AC4236" s="16" t="str">
        <f t="shared" si="396"/>
        <v/>
      </c>
      <c r="AD4236" s="16" t="str">
        <f t="shared" si="397"/>
        <v/>
      </c>
      <c r="AE4236" s="16" t="str">
        <f t="shared" si="398"/>
        <v/>
      </c>
      <c r="AF4236" s="16" t="str">
        <f t="shared" si="399"/>
        <v/>
      </c>
      <c r="AG4236" s="16" t="str">
        <f t="shared" si="400"/>
        <v/>
      </c>
      <c r="AH4236" s="16">
        <f t="shared" si="401"/>
        <v>9.2279156039879427E-3</v>
      </c>
      <c r="AI4236" s="17" t="str">
        <f>IF('Peer Comparison Tool'!$D$11="NR","",IF($C4236='Peer Comparison Tool'!$D$9,COUNT('ALLL &lt;50B Database'!$AI$1:AI4235)+1,""))</f>
        <v/>
      </c>
    </row>
    <row r="4237" spans="1:35" x14ac:dyDescent="0.25">
      <c r="A4237" t="s">
        <v>880</v>
      </c>
      <c r="B4237">
        <v>72351</v>
      </c>
      <c r="C4237" s="5" t="s">
        <v>1389</v>
      </c>
      <c r="D4237" s="5" t="s">
        <v>4390</v>
      </c>
      <c r="E4237" s="5" t="s">
        <v>4388</v>
      </c>
      <c r="F4237" s="2">
        <v>1211</v>
      </c>
      <c r="G4237" s="2">
        <v>66358</v>
      </c>
      <c r="H4237" s="2">
        <v>28737</v>
      </c>
      <c r="I4237" s="2">
        <v>871</v>
      </c>
      <c r="J4237" s="2">
        <v>27866</v>
      </c>
      <c r="K4237" s="33">
        <v>4.3457977463575687E-2</v>
      </c>
      <c r="L4237" s="2">
        <v>1195</v>
      </c>
      <c r="M4237" s="2">
        <v>63145</v>
      </c>
      <c r="N4237" s="2">
        <v>26911</v>
      </c>
      <c r="O4237" s="33">
        <v>4.4405633384118022E-2</v>
      </c>
      <c r="P4237" s="2">
        <v>1217</v>
      </c>
      <c r="Q4237" s="2">
        <v>64963</v>
      </c>
      <c r="R4237" s="2">
        <v>27227</v>
      </c>
      <c r="S4237" s="35">
        <v>4.4698277445183093E-2</v>
      </c>
      <c r="T4237" t="s">
        <v>4388</v>
      </c>
      <c r="U4237" t="s">
        <v>4388</v>
      </c>
      <c r="V4237" s="5" t="s">
        <v>4390</v>
      </c>
      <c r="W4237" s="5">
        <v>0</v>
      </c>
      <c r="X4237" s="4">
        <v>-1.2402999816074067E-3</v>
      </c>
      <c r="Y4237" s="6">
        <v>-6</v>
      </c>
      <c r="Z4237" s="4">
        <v>2.9264406106507129E-4</v>
      </c>
      <c r="AA4237" s="5">
        <v>53</v>
      </c>
      <c r="AC4237" s="16" t="str">
        <f t="shared" si="396"/>
        <v/>
      </c>
      <c r="AD4237" s="16" t="str">
        <f t="shared" si="397"/>
        <v/>
      </c>
      <c r="AE4237" s="16" t="str">
        <f t="shared" si="398"/>
        <v/>
      </c>
      <c r="AF4237" s="16" t="str">
        <f t="shared" si="399"/>
        <v/>
      </c>
      <c r="AG4237" s="16" t="str">
        <f t="shared" si="400"/>
        <v/>
      </c>
      <c r="AH4237" s="16">
        <f t="shared" si="401"/>
        <v>4.3457977463575687E-2</v>
      </c>
      <c r="AI4237" s="17" t="str">
        <f>IF('Peer Comparison Tool'!$D$11="NR","",IF($C4237='Peer Comparison Tool'!$D$9,COUNT('ALLL &lt;50B Database'!$AI$1:AI4236)+1,""))</f>
        <v/>
      </c>
    </row>
    <row r="4238" spans="1:35" x14ac:dyDescent="0.25">
      <c r="A4238" t="s">
        <v>3189</v>
      </c>
      <c r="B4238">
        <v>24378</v>
      </c>
      <c r="C4238" s="5" t="s">
        <v>3064</v>
      </c>
      <c r="D4238" s="5" t="s">
        <v>4390</v>
      </c>
      <c r="E4238" s="5" t="s">
        <v>4388</v>
      </c>
      <c r="F4238" s="2">
        <v>184</v>
      </c>
      <c r="G4238" s="2">
        <v>66345</v>
      </c>
      <c r="H4238" s="2">
        <v>45286</v>
      </c>
      <c r="I4238" s="2">
        <v>1686</v>
      </c>
      <c r="J4238" s="2">
        <v>43600</v>
      </c>
      <c r="K4238" s="33">
        <v>4.2201834862385318E-3</v>
      </c>
      <c r="L4238" s="2">
        <v>197</v>
      </c>
      <c r="M4238" s="2">
        <v>62252</v>
      </c>
      <c r="N4238" s="2">
        <v>46297</v>
      </c>
      <c r="O4238" s="33">
        <v>4.2551353219431069E-3</v>
      </c>
      <c r="P4238" s="2">
        <v>211</v>
      </c>
      <c r="Q4238" s="2">
        <v>63095</v>
      </c>
      <c r="R4238" s="2">
        <v>45334</v>
      </c>
      <c r="S4238" s="35">
        <v>4.6543433184806108E-3</v>
      </c>
      <c r="T4238" t="s">
        <v>4388</v>
      </c>
      <c r="U4238" t="s">
        <v>4388</v>
      </c>
      <c r="V4238" s="5" t="s">
        <v>4390</v>
      </c>
      <c r="W4238" s="5">
        <v>0</v>
      </c>
      <c r="X4238" s="4">
        <v>-4.3415983224207901E-4</v>
      </c>
      <c r="Y4238" s="6">
        <v>-27</v>
      </c>
      <c r="Z4238" s="4">
        <v>3.9920799653750394E-4</v>
      </c>
      <c r="AA4238" s="5">
        <v>4700</v>
      </c>
      <c r="AC4238" s="16" t="str">
        <f t="shared" si="396"/>
        <v/>
      </c>
      <c r="AD4238" s="16" t="str">
        <f t="shared" si="397"/>
        <v/>
      </c>
      <c r="AE4238" s="16" t="str">
        <f t="shared" si="398"/>
        <v/>
      </c>
      <c r="AF4238" s="16" t="str">
        <f t="shared" si="399"/>
        <v/>
      </c>
      <c r="AG4238" s="16" t="str">
        <f t="shared" si="400"/>
        <v/>
      </c>
      <c r="AH4238" s="16">
        <f t="shared" si="401"/>
        <v>4.2201834862385318E-3</v>
      </c>
      <c r="AI4238" s="17" t="str">
        <f>IF('Peer Comparison Tool'!$D$11="NR","",IF($C4238='Peer Comparison Tool'!$D$9,COUNT('ALLL &lt;50B Database'!$AI$1:AI4237)+1,""))</f>
        <v/>
      </c>
    </row>
    <row r="4239" spans="1:35" x14ac:dyDescent="0.25">
      <c r="A4239" t="s">
        <v>1241</v>
      </c>
      <c r="B4239">
        <v>672238</v>
      </c>
      <c r="C4239" s="5" t="s">
        <v>926</v>
      </c>
      <c r="D4239" s="5" t="s">
        <v>4390</v>
      </c>
      <c r="E4239" s="5" t="s">
        <v>4388</v>
      </c>
      <c r="F4239" s="2">
        <v>193</v>
      </c>
      <c r="G4239" s="2">
        <v>66303</v>
      </c>
      <c r="H4239" s="2">
        <v>20196</v>
      </c>
      <c r="I4239" s="2">
        <v>241</v>
      </c>
      <c r="J4239" s="2">
        <v>19955</v>
      </c>
      <c r="K4239" s="33">
        <v>9.6717614632924071E-3</v>
      </c>
      <c r="L4239" s="2">
        <v>183</v>
      </c>
      <c r="M4239" s="2">
        <v>60343</v>
      </c>
      <c r="N4239" s="2">
        <v>19753</v>
      </c>
      <c r="O4239" s="33">
        <v>9.2644155318179523E-3</v>
      </c>
      <c r="P4239" s="2">
        <v>186</v>
      </c>
      <c r="Q4239" s="2">
        <v>60645</v>
      </c>
      <c r="R4239" s="2">
        <v>18580</v>
      </c>
      <c r="S4239" s="35">
        <v>1.0010764262648009E-2</v>
      </c>
      <c r="T4239" t="s">
        <v>4388</v>
      </c>
      <c r="U4239" t="s">
        <v>4388</v>
      </c>
      <c r="V4239" s="5" t="s">
        <v>4390</v>
      </c>
      <c r="W4239" s="5">
        <v>0</v>
      </c>
      <c r="X4239" s="4">
        <v>-3.3900279935560225E-4</v>
      </c>
      <c r="Y4239" s="6">
        <v>7</v>
      </c>
      <c r="Z4239" s="4">
        <v>7.4634873083005704E-4</v>
      </c>
      <c r="AA4239" s="5">
        <v>3897</v>
      </c>
      <c r="AC4239" s="16" t="str">
        <f t="shared" si="396"/>
        <v/>
      </c>
      <c r="AD4239" s="16" t="str">
        <f t="shared" si="397"/>
        <v/>
      </c>
      <c r="AE4239" s="16" t="str">
        <f t="shared" si="398"/>
        <v/>
      </c>
      <c r="AF4239" s="16" t="str">
        <f t="shared" si="399"/>
        <v/>
      </c>
      <c r="AG4239" s="16" t="str">
        <f t="shared" si="400"/>
        <v/>
      </c>
      <c r="AH4239" s="16">
        <f t="shared" si="401"/>
        <v>9.6717614632924071E-3</v>
      </c>
      <c r="AI4239" s="17" t="str">
        <f>IF('Peer Comparison Tool'!$D$11="NR","",IF($C4239='Peer Comparison Tool'!$D$9,COUNT('ALLL &lt;50B Database'!$AI$1:AI4238)+1,""))</f>
        <v/>
      </c>
    </row>
    <row r="4240" spans="1:35" x14ac:dyDescent="0.25">
      <c r="A4240" t="s">
        <v>1619</v>
      </c>
      <c r="B4240">
        <v>565152</v>
      </c>
      <c r="C4240" s="5" t="s">
        <v>2711</v>
      </c>
      <c r="D4240" s="5" t="s">
        <v>4390</v>
      </c>
      <c r="E4240" s="5" t="s">
        <v>4388</v>
      </c>
      <c r="F4240" s="2">
        <v>434</v>
      </c>
      <c r="G4240" s="2">
        <v>66297</v>
      </c>
      <c r="H4240" s="2">
        <v>24392</v>
      </c>
      <c r="I4240" s="2">
        <v>0</v>
      </c>
      <c r="J4240" s="2">
        <v>24392</v>
      </c>
      <c r="K4240" s="33">
        <v>1.7792718924237456E-2</v>
      </c>
      <c r="L4240" s="2">
        <v>412</v>
      </c>
      <c r="M4240" s="2">
        <v>56318</v>
      </c>
      <c r="N4240" s="2">
        <v>23580</v>
      </c>
      <c r="O4240" s="33">
        <v>1.7472434266327396E-2</v>
      </c>
      <c r="P4240" s="2">
        <v>418</v>
      </c>
      <c r="Q4240" s="2">
        <v>56798</v>
      </c>
      <c r="R4240" s="2">
        <v>23766</v>
      </c>
      <c r="S4240" s="35">
        <v>1.758815114028444E-2</v>
      </c>
      <c r="T4240" t="s">
        <v>4388</v>
      </c>
      <c r="U4240" t="s">
        <v>4388</v>
      </c>
      <c r="V4240" s="5" t="s">
        <v>4390</v>
      </c>
      <c r="W4240" s="5">
        <v>0</v>
      </c>
      <c r="X4240" s="4">
        <v>2.0456778395301634E-4</v>
      </c>
      <c r="Y4240" s="6">
        <v>16</v>
      </c>
      <c r="Z4240" s="4">
        <v>1.1571687395704397E-4</v>
      </c>
      <c r="AA4240" s="5">
        <v>889</v>
      </c>
      <c r="AC4240" s="16" t="str">
        <f t="shared" si="396"/>
        <v/>
      </c>
      <c r="AD4240" s="16" t="str">
        <f t="shared" si="397"/>
        <v/>
      </c>
      <c r="AE4240" s="16" t="str">
        <f t="shared" si="398"/>
        <v/>
      </c>
      <c r="AF4240" s="16" t="str">
        <f t="shared" si="399"/>
        <v/>
      </c>
      <c r="AG4240" s="16" t="str">
        <f t="shared" si="400"/>
        <v/>
      </c>
      <c r="AH4240" s="16">
        <f t="shared" si="401"/>
        <v>1.7792718924237456E-2</v>
      </c>
      <c r="AI4240" s="17" t="str">
        <f>IF('Peer Comparison Tool'!$D$11="NR","",IF($C4240='Peer Comparison Tool'!$D$9,COUNT('ALLL &lt;50B Database'!$AI$1:AI4239)+1,""))</f>
        <v/>
      </c>
    </row>
    <row r="4241" spans="1:35" x14ac:dyDescent="0.25">
      <c r="A4241" t="s">
        <v>884</v>
      </c>
      <c r="B4241">
        <v>856542</v>
      </c>
      <c r="C4241" s="5" t="s">
        <v>716</v>
      </c>
      <c r="D4241" s="5" t="s">
        <v>4390</v>
      </c>
      <c r="E4241" s="5" t="s">
        <v>4388</v>
      </c>
      <c r="F4241" s="2">
        <v>406</v>
      </c>
      <c r="G4241" s="2">
        <v>66250</v>
      </c>
      <c r="H4241" s="2">
        <v>41720</v>
      </c>
      <c r="I4241" s="2">
        <v>3452</v>
      </c>
      <c r="J4241" s="2">
        <v>38268</v>
      </c>
      <c r="K4241" s="33">
        <v>1.0609386432528484E-2</v>
      </c>
      <c r="L4241" s="2">
        <v>406</v>
      </c>
      <c r="M4241" s="2">
        <v>62615</v>
      </c>
      <c r="N4241" s="2">
        <v>39068</v>
      </c>
      <c r="O4241" s="33">
        <v>1.039213678714037E-2</v>
      </c>
      <c r="P4241" s="2">
        <v>406</v>
      </c>
      <c r="Q4241" s="2">
        <v>61470</v>
      </c>
      <c r="R4241" s="2">
        <v>39778</v>
      </c>
      <c r="S4241" s="35">
        <v>1.0206646890240837E-2</v>
      </c>
      <c r="T4241" t="s">
        <v>4388</v>
      </c>
      <c r="U4241" t="s">
        <v>4388</v>
      </c>
      <c r="V4241" s="5" t="s">
        <v>4390</v>
      </c>
      <c r="W4241" s="5">
        <v>0</v>
      </c>
      <c r="X4241" s="4">
        <v>4.0273954228764626E-4</v>
      </c>
      <c r="Y4241" s="6">
        <v>0</v>
      </c>
      <c r="Z4241" s="4">
        <v>-1.8548989689953256E-4</v>
      </c>
      <c r="AA4241" s="5">
        <v>3546</v>
      </c>
      <c r="AC4241" s="16" t="str">
        <f t="shared" si="396"/>
        <v/>
      </c>
      <c r="AD4241" s="16" t="str">
        <f t="shared" si="397"/>
        <v/>
      </c>
      <c r="AE4241" s="16" t="str">
        <f t="shared" si="398"/>
        <v/>
      </c>
      <c r="AF4241" s="16" t="str">
        <f t="shared" si="399"/>
        <v/>
      </c>
      <c r="AG4241" s="16" t="str">
        <f t="shared" si="400"/>
        <v/>
      </c>
      <c r="AH4241" s="16">
        <f t="shared" si="401"/>
        <v>1.0609386432528484E-2</v>
      </c>
      <c r="AI4241" s="17" t="str">
        <f>IF('Peer Comparison Tool'!$D$11="NR","",IF($C4241='Peer Comparison Tool'!$D$9,COUNT('ALLL &lt;50B Database'!$AI$1:AI4240)+1,""))</f>
        <v/>
      </c>
    </row>
    <row r="4242" spans="1:35" x14ac:dyDescent="0.25">
      <c r="A4242" t="s">
        <v>1242</v>
      </c>
      <c r="B4242">
        <v>231279</v>
      </c>
      <c r="C4242" s="5" t="s">
        <v>926</v>
      </c>
      <c r="D4242" s="5" t="s">
        <v>4390</v>
      </c>
      <c r="E4242" s="5" t="s">
        <v>4388</v>
      </c>
      <c r="F4242" s="2">
        <v>420</v>
      </c>
      <c r="G4242" s="2">
        <v>66213</v>
      </c>
      <c r="H4242" s="2">
        <v>41454</v>
      </c>
      <c r="I4242" s="2">
        <v>0</v>
      </c>
      <c r="J4242" s="2">
        <v>41454</v>
      </c>
      <c r="K4242" s="33">
        <v>1.0131712259371834E-2</v>
      </c>
      <c r="L4242" s="2">
        <v>421</v>
      </c>
      <c r="M4242" s="2">
        <v>64118</v>
      </c>
      <c r="N4242" s="2">
        <v>44190</v>
      </c>
      <c r="O4242" s="33">
        <v>9.5270423172663498E-3</v>
      </c>
      <c r="P4242" s="2">
        <v>421</v>
      </c>
      <c r="Q4242" s="2">
        <v>60522</v>
      </c>
      <c r="R4242" s="2">
        <v>43951</v>
      </c>
      <c r="S4242" s="35">
        <v>9.5788491729425947E-3</v>
      </c>
      <c r="T4242" t="s">
        <v>4388</v>
      </c>
      <c r="U4242" t="s">
        <v>4388</v>
      </c>
      <c r="V4242" s="5" t="s">
        <v>4390</v>
      </c>
      <c r="W4242" s="5">
        <v>0</v>
      </c>
      <c r="X4242" s="4">
        <v>5.5286308642923943E-4</v>
      </c>
      <c r="Y4242" s="6">
        <v>-1</v>
      </c>
      <c r="Z4242" s="4">
        <v>5.1806855676244865E-5</v>
      </c>
      <c r="AA4242" s="5">
        <v>3738</v>
      </c>
      <c r="AC4242" s="16" t="str">
        <f t="shared" si="396"/>
        <v/>
      </c>
      <c r="AD4242" s="16" t="str">
        <f t="shared" si="397"/>
        <v/>
      </c>
      <c r="AE4242" s="16" t="str">
        <f t="shared" si="398"/>
        <v/>
      </c>
      <c r="AF4242" s="16" t="str">
        <f t="shared" si="399"/>
        <v/>
      </c>
      <c r="AG4242" s="16" t="str">
        <f t="shared" si="400"/>
        <v/>
      </c>
      <c r="AH4242" s="16">
        <f t="shared" si="401"/>
        <v>1.0131712259371834E-2</v>
      </c>
      <c r="AI4242" s="17" t="str">
        <f>IF('Peer Comparison Tool'!$D$11="NR","",IF($C4242='Peer Comparison Tool'!$D$9,COUNT('ALLL &lt;50B Database'!$AI$1:AI4241)+1,""))</f>
        <v/>
      </c>
    </row>
    <row r="4243" spans="1:35" x14ac:dyDescent="0.25">
      <c r="A4243" t="s">
        <v>3188</v>
      </c>
      <c r="B4243">
        <v>735414</v>
      </c>
      <c r="C4243" s="5" t="s">
        <v>3064</v>
      </c>
      <c r="D4243" s="5" t="s">
        <v>4390</v>
      </c>
      <c r="E4243" s="5" t="s">
        <v>4388</v>
      </c>
      <c r="F4243" s="2">
        <v>191</v>
      </c>
      <c r="G4243" s="2">
        <v>66169</v>
      </c>
      <c r="H4243" s="2">
        <v>38784</v>
      </c>
      <c r="I4243" s="2">
        <v>0</v>
      </c>
      <c r="J4243" s="2">
        <v>38784</v>
      </c>
      <c r="K4243" s="33">
        <v>4.924711221122112E-3</v>
      </c>
      <c r="L4243" s="2">
        <v>179</v>
      </c>
      <c r="M4243" s="2">
        <v>60632</v>
      </c>
      <c r="N4243" s="2">
        <v>38322</v>
      </c>
      <c r="O4243" s="33">
        <v>4.6709461927874332E-3</v>
      </c>
      <c r="P4243" s="2">
        <v>180</v>
      </c>
      <c r="Q4243" s="2">
        <v>64079</v>
      </c>
      <c r="R4243" s="2">
        <v>38508</v>
      </c>
      <c r="S4243" s="35">
        <v>4.6743533811156122E-3</v>
      </c>
      <c r="T4243" t="s">
        <v>4388</v>
      </c>
      <c r="U4243" t="s">
        <v>4388</v>
      </c>
      <c r="V4243" s="5" t="s">
        <v>4390</v>
      </c>
      <c r="W4243" s="5">
        <v>0</v>
      </c>
      <c r="X4243" s="4">
        <v>2.5035784000649978E-4</v>
      </c>
      <c r="Y4243" s="6">
        <v>11</v>
      </c>
      <c r="Z4243" s="4">
        <v>3.4071883281789825E-6</v>
      </c>
      <c r="AA4243" s="5">
        <v>4660</v>
      </c>
      <c r="AC4243" s="16" t="str">
        <f t="shared" si="396"/>
        <v/>
      </c>
      <c r="AD4243" s="16" t="str">
        <f t="shared" si="397"/>
        <v/>
      </c>
      <c r="AE4243" s="16" t="str">
        <f t="shared" si="398"/>
        <v/>
      </c>
      <c r="AF4243" s="16" t="str">
        <f t="shared" si="399"/>
        <v/>
      </c>
      <c r="AG4243" s="16" t="str">
        <f t="shared" si="400"/>
        <v/>
      </c>
      <c r="AH4243" s="16">
        <f t="shared" si="401"/>
        <v>4.924711221122112E-3</v>
      </c>
      <c r="AI4243" s="17" t="str">
        <f>IF('Peer Comparison Tool'!$D$11="NR","",IF($C4243='Peer Comparison Tool'!$D$9,COUNT('ALLL &lt;50B Database'!$AI$1:AI4242)+1,""))</f>
        <v/>
      </c>
    </row>
    <row r="4244" spans="1:35" x14ac:dyDescent="0.25">
      <c r="A4244" t="s">
        <v>1437</v>
      </c>
      <c r="B4244">
        <v>238250</v>
      </c>
      <c r="C4244" s="5" t="s">
        <v>2642</v>
      </c>
      <c r="D4244" s="5" t="s">
        <v>4390</v>
      </c>
      <c r="E4244" s="5" t="s">
        <v>4388</v>
      </c>
      <c r="F4244" s="2">
        <v>878</v>
      </c>
      <c r="G4244" s="2">
        <v>66073</v>
      </c>
      <c r="H4244" s="2">
        <v>34302</v>
      </c>
      <c r="I4244" s="2">
        <v>3522</v>
      </c>
      <c r="J4244" s="2">
        <v>30780</v>
      </c>
      <c r="K4244" s="33">
        <v>2.8525016244314489E-2</v>
      </c>
      <c r="L4244" s="2">
        <v>875</v>
      </c>
      <c r="M4244" s="2">
        <v>63327</v>
      </c>
      <c r="N4244" s="2">
        <v>34063</v>
      </c>
      <c r="O4244" s="33">
        <v>2.5687696327393358E-2</v>
      </c>
      <c r="P4244" s="2">
        <v>876</v>
      </c>
      <c r="Q4244" s="2">
        <v>63169</v>
      </c>
      <c r="R4244" s="2">
        <v>27271</v>
      </c>
      <c r="S4244" s="35">
        <v>3.2122034395511714E-2</v>
      </c>
      <c r="T4244" t="s">
        <v>4388</v>
      </c>
      <c r="U4244" t="s">
        <v>4388</v>
      </c>
      <c r="V4244" s="5" t="s">
        <v>4390</v>
      </c>
      <c r="W4244" s="5">
        <v>0</v>
      </c>
      <c r="X4244" s="4">
        <v>-3.5970181511972253E-3</v>
      </c>
      <c r="Y4244" s="6">
        <v>2</v>
      </c>
      <c r="Z4244" s="4">
        <v>6.434338068118356E-3</v>
      </c>
      <c r="AA4244" s="5">
        <v>166</v>
      </c>
      <c r="AC4244" s="16" t="str">
        <f t="shared" si="396"/>
        <v/>
      </c>
      <c r="AD4244" s="16" t="str">
        <f t="shared" si="397"/>
        <v/>
      </c>
      <c r="AE4244" s="16" t="str">
        <f t="shared" si="398"/>
        <v/>
      </c>
      <c r="AF4244" s="16" t="str">
        <f t="shared" si="399"/>
        <v/>
      </c>
      <c r="AG4244" s="16" t="str">
        <f t="shared" si="400"/>
        <v/>
      </c>
      <c r="AH4244" s="16">
        <f t="shared" si="401"/>
        <v>2.8525016244314489E-2</v>
      </c>
      <c r="AI4244" s="17" t="str">
        <f>IF('Peer Comparison Tool'!$D$11="NR","",IF($C4244='Peer Comparison Tool'!$D$9,COUNT('ALLL &lt;50B Database'!$AI$1:AI4243)+1,""))</f>
        <v/>
      </c>
    </row>
    <row r="4245" spans="1:35" x14ac:dyDescent="0.25">
      <c r="A4245" t="s">
        <v>4357</v>
      </c>
      <c r="B4245">
        <v>8631</v>
      </c>
      <c r="C4245" s="5" t="s">
        <v>4315</v>
      </c>
      <c r="D4245" s="5" t="s">
        <v>4390</v>
      </c>
      <c r="E4245" s="5" t="s">
        <v>4388</v>
      </c>
      <c r="F4245" s="2">
        <v>409</v>
      </c>
      <c r="G4245" s="2">
        <v>65963</v>
      </c>
      <c r="H4245" s="2">
        <v>38144</v>
      </c>
      <c r="I4245" s="2">
        <v>1337</v>
      </c>
      <c r="J4245" s="2">
        <v>36807</v>
      </c>
      <c r="K4245" s="33">
        <v>1.1112016735946967E-2</v>
      </c>
      <c r="L4245" s="2">
        <v>417</v>
      </c>
      <c r="M4245" s="2">
        <v>64141</v>
      </c>
      <c r="N4245" s="2">
        <v>35153</v>
      </c>
      <c r="O4245" s="33">
        <v>1.1862429949079737E-2</v>
      </c>
      <c r="P4245" s="2">
        <v>410</v>
      </c>
      <c r="Q4245" s="2">
        <v>63828</v>
      </c>
      <c r="R4245" s="2">
        <v>35598</v>
      </c>
      <c r="S4245" s="35">
        <v>1.1517500983201303E-2</v>
      </c>
      <c r="T4245" t="s">
        <v>4388</v>
      </c>
      <c r="U4245" t="s">
        <v>4388</v>
      </c>
      <c r="V4245" s="5" t="s">
        <v>4390</v>
      </c>
      <c r="W4245" s="5">
        <v>0</v>
      </c>
      <c r="X4245" s="4">
        <v>-4.0548424725433616E-4</v>
      </c>
      <c r="Y4245" s="6">
        <v>-1</v>
      </c>
      <c r="Z4245" s="4">
        <v>-3.4492896587843408E-4</v>
      </c>
      <c r="AA4245" s="5">
        <v>3321</v>
      </c>
      <c r="AC4245" s="16" t="str">
        <f t="shared" si="396"/>
        <v/>
      </c>
      <c r="AD4245" s="16" t="str">
        <f t="shared" si="397"/>
        <v/>
      </c>
      <c r="AE4245" s="16" t="str">
        <f t="shared" si="398"/>
        <v/>
      </c>
      <c r="AF4245" s="16" t="str">
        <f t="shared" si="399"/>
        <v/>
      </c>
      <c r="AG4245" s="16" t="str">
        <f t="shared" si="400"/>
        <v/>
      </c>
      <c r="AH4245" s="16">
        <f t="shared" si="401"/>
        <v>1.1112016735946967E-2</v>
      </c>
      <c r="AI4245" s="17" t="str">
        <f>IF('Peer Comparison Tool'!$D$11="NR","",IF($C4245='Peer Comparison Tool'!$D$9,COUNT('ALLL &lt;50B Database'!$AI$1:AI4244)+1,""))</f>
        <v/>
      </c>
    </row>
    <row r="4246" spans="1:35" x14ac:dyDescent="0.25">
      <c r="A4246" t="s">
        <v>3700</v>
      </c>
      <c r="B4246">
        <v>652070</v>
      </c>
      <c r="C4246" s="5" t="s">
        <v>3603</v>
      </c>
      <c r="D4246" s="5" t="s">
        <v>4390</v>
      </c>
      <c r="E4246" s="5" t="s">
        <v>4388</v>
      </c>
      <c r="F4246" s="2">
        <v>217</v>
      </c>
      <c r="G4246" s="2">
        <v>65944</v>
      </c>
      <c r="H4246" s="2">
        <v>31319</v>
      </c>
      <c r="I4246" s="2">
        <v>0</v>
      </c>
      <c r="J4246" s="2">
        <v>31319</v>
      </c>
      <c r="K4246" s="33">
        <v>6.9287014272486347E-3</v>
      </c>
      <c r="L4246" s="2">
        <v>199</v>
      </c>
      <c r="M4246" s="2">
        <v>61506</v>
      </c>
      <c r="N4246" s="2">
        <v>32405</v>
      </c>
      <c r="O4246" s="33">
        <v>6.1410276191945692E-3</v>
      </c>
      <c r="P4246" s="2">
        <v>208</v>
      </c>
      <c r="Q4246" s="2">
        <v>62508</v>
      </c>
      <c r="R4246" s="2">
        <v>32727</v>
      </c>
      <c r="S4246" s="35">
        <v>6.3556085189598798E-3</v>
      </c>
      <c r="T4246" t="s">
        <v>4388</v>
      </c>
      <c r="U4246" t="s">
        <v>4388</v>
      </c>
      <c r="V4246" s="5" t="s">
        <v>4390</v>
      </c>
      <c r="W4246" s="5">
        <v>0</v>
      </c>
      <c r="X4246" s="4">
        <v>5.7309290828875484E-4</v>
      </c>
      <c r="Y4246" s="6">
        <v>9</v>
      </c>
      <c r="Z4246" s="4">
        <v>2.1458089976531067E-4</v>
      </c>
      <c r="AA4246" s="5">
        <v>4468</v>
      </c>
      <c r="AC4246" s="16" t="str">
        <f t="shared" si="396"/>
        <v/>
      </c>
      <c r="AD4246" s="16" t="str">
        <f t="shared" si="397"/>
        <v/>
      </c>
      <c r="AE4246" s="16" t="str">
        <f t="shared" si="398"/>
        <v/>
      </c>
      <c r="AF4246" s="16" t="str">
        <f t="shared" si="399"/>
        <v/>
      </c>
      <c r="AG4246" s="16" t="str">
        <f t="shared" si="400"/>
        <v/>
      </c>
      <c r="AH4246" s="16">
        <f t="shared" si="401"/>
        <v>6.9287014272486347E-3</v>
      </c>
      <c r="AI4246" s="17" t="str">
        <f>IF('Peer Comparison Tool'!$D$11="NR","",IF($C4246='Peer Comparison Tool'!$D$9,COUNT('ALLL &lt;50B Database'!$AI$1:AI4245)+1,""))</f>
        <v/>
      </c>
    </row>
    <row r="4247" spans="1:35" x14ac:dyDescent="0.25">
      <c r="A4247" t="s">
        <v>4112</v>
      </c>
      <c r="B4247">
        <v>804422</v>
      </c>
      <c r="C4247" s="5" t="s">
        <v>4058</v>
      </c>
      <c r="D4247" s="5" t="s">
        <v>4390</v>
      </c>
      <c r="E4247" s="5" t="s">
        <v>4388</v>
      </c>
      <c r="F4247" s="2">
        <v>422</v>
      </c>
      <c r="G4247" s="2">
        <v>65860</v>
      </c>
      <c r="H4247" s="2">
        <v>33210</v>
      </c>
      <c r="I4247" s="2">
        <v>1015</v>
      </c>
      <c r="J4247" s="2">
        <v>32195</v>
      </c>
      <c r="K4247" s="33">
        <v>1.3107625407671998E-2</v>
      </c>
      <c r="L4247" s="2">
        <v>417</v>
      </c>
      <c r="M4247" s="2">
        <v>61108</v>
      </c>
      <c r="N4247" s="2">
        <v>33217</v>
      </c>
      <c r="O4247" s="33">
        <v>1.2553812806695366E-2</v>
      </c>
      <c r="P4247" s="2">
        <v>419</v>
      </c>
      <c r="Q4247" s="2">
        <v>60450</v>
      </c>
      <c r="R4247" s="2">
        <v>32439</v>
      </c>
      <c r="S4247" s="35">
        <v>1.2916551065075988E-2</v>
      </c>
      <c r="T4247" t="s">
        <v>4388</v>
      </c>
      <c r="U4247" t="s">
        <v>4388</v>
      </c>
      <c r="V4247" s="5" t="s">
        <v>4390</v>
      </c>
      <c r="W4247" s="5">
        <v>0</v>
      </c>
      <c r="X4247" s="4">
        <v>1.9107434259601E-4</v>
      </c>
      <c r="Y4247" s="6">
        <v>3</v>
      </c>
      <c r="Z4247" s="4">
        <v>3.6273825838062206E-4</v>
      </c>
      <c r="AA4247" s="5">
        <v>2372</v>
      </c>
      <c r="AC4247" s="16" t="str">
        <f t="shared" si="396"/>
        <v/>
      </c>
      <c r="AD4247" s="16" t="str">
        <f t="shared" si="397"/>
        <v/>
      </c>
      <c r="AE4247" s="16" t="str">
        <f t="shared" si="398"/>
        <v/>
      </c>
      <c r="AF4247" s="16" t="str">
        <f t="shared" si="399"/>
        <v/>
      </c>
      <c r="AG4247" s="16" t="str">
        <f t="shared" si="400"/>
        <v/>
      </c>
      <c r="AH4247" s="16">
        <f t="shared" si="401"/>
        <v>1.3107625407671998E-2</v>
      </c>
      <c r="AI4247" s="17" t="str">
        <f>IF('Peer Comparison Tool'!$D$11="NR","",IF($C4247='Peer Comparison Tool'!$D$9,COUNT('ALLL &lt;50B Database'!$AI$1:AI4246)+1,""))</f>
        <v/>
      </c>
    </row>
    <row r="4248" spans="1:35" x14ac:dyDescent="0.25">
      <c r="A4248" t="s">
        <v>1240</v>
      </c>
      <c r="B4248">
        <v>450472</v>
      </c>
      <c r="C4248" s="5" t="s">
        <v>926</v>
      </c>
      <c r="D4248" s="5" t="s">
        <v>4390</v>
      </c>
      <c r="E4248" s="5" t="s">
        <v>4388</v>
      </c>
      <c r="F4248" s="2">
        <v>221</v>
      </c>
      <c r="G4248" s="2">
        <v>65804</v>
      </c>
      <c r="H4248" s="2">
        <v>19783</v>
      </c>
      <c r="I4248" s="2">
        <v>0</v>
      </c>
      <c r="J4248" s="2">
        <v>19783</v>
      </c>
      <c r="K4248" s="33">
        <v>1.1171207602486985E-2</v>
      </c>
      <c r="L4248" s="2">
        <v>310</v>
      </c>
      <c r="M4248" s="2">
        <v>61548</v>
      </c>
      <c r="N4248" s="2">
        <v>23284</v>
      </c>
      <c r="O4248" s="33">
        <v>1.3313863597320048E-2</v>
      </c>
      <c r="P4248" s="2">
        <v>241</v>
      </c>
      <c r="Q4248" s="2">
        <v>60732</v>
      </c>
      <c r="R4248" s="2">
        <v>21519</v>
      </c>
      <c r="S4248" s="35">
        <v>1.1199405176820484E-2</v>
      </c>
      <c r="T4248" t="s">
        <v>4388</v>
      </c>
      <c r="U4248" t="s">
        <v>4388</v>
      </c>
      <c r="V4248" s="5" t="s">
        <v>4390</v>
      </c>
      <c r="W4248" s="5">
        <v>0</v>
      </c>
      <c r="X4248" s="4">
        <v>-2.81975743334998E-5</v>
      </c>
      <c r="Y4248" s="6">
        <v>-20</v>
      </c>
      <c r="Z4248" s="4">
        <v>-2.1144584204995636E-3</v>
      </c>
      <c r="AA4248" s="5">
        <v>3298</v>
      </c>
      <c r="AC4248" s="16" t="str">
        <f t="shared" si="396"/>
        <v/>
      </c>
      <c r="AD4248" s="16" t="str">
        <f t="shared" si="397"/>
        <v/>
      </c>
      <c r="AE4248" s="16" t="str">
        <f t="shared" si="398"/>
        <v/>
      </c>
      <c r="AF4248" s="16" t="str">
        <f t="shared" si="399"/>
        <v/>
      </c>
      <c r="AG4248" s="16" t="str">
        <f t="shared" si="400"/>
        <v/>
      </c>
      <c r="AH4248" s="16">
        <f t="shared" si="401"/>
        <v>1.1171207602486985E-2</v>
      </c>
      <c r="AI4248" s="17" t="str">
        <f>IF('Peer Comparison Tool'!$D$11="NR","",IF($C4248='Peer Comparison Tool'!$D$9,COUNT('ALLL &lt;50B Database'!$AI$1:AI4247)+1,""))</f>
        <v/>
      </c>
    </row>
    <row r="4249" spans="1:35" x14ac:dyDescent="0.25">
      <c r="A4249" t="s">
        <v>2503</v>
      </c>
      <c r="B4249">
        <v>941653</v>
      </c>
      <c r="C4249" s="5" t="s">
        <v>2299</v>
      </c>
      <c r="D4249" s="5" t="s">
        <v>4390</v>
      </c>
      <c r="E4249" s="5" t="s">
        <v>4388</v>
      </c>
      <c r="F4249" s="2">
        <v>250</v>
      </c>
      <c r="G4249" s="2">
        <v>65612</v>
      </c>
      <c r="H4249" s="2">
        <v>21028</v>
      </c>
      <c r="I4249" s="2">
        <v>0</v>
      </c>
      <c r="J4249" s="2">
        <v>21028</v>
      </c>
      <c r="K4249" s="33">
        <v>1.1888910024728933E-2</v>
      </c>
      <c r="L4249" s="2">
        <v>250</v>
      </c>
      <c r="M4249" s="2">
        <v>52757</v>
      </c>
      <c r="N4249" s="2">
        <v>22470</v>
      </c>
      <c r="O4249" s="33">
        <v>1.1125945705384957E-2</v>
      </c>
      <c r="P4249" s="2">
        <v>250</v>
      </c>
      <c r="Q4249" s="2">
        <v>53709</v>
      </c>
      <c r="R4249" s="2">
        <v>21312</v>
      </c>
      <c r="S4249" s="35">
        <v>1.173048048048048E-2</v>
      </c>
      <c r="T4249" t="s">
        <v>4388</v>
      </c>
      <c r="U4249" t="s">
        <v>4388</v>
      </c>
      <c r="V4249" s="5" t="s">
        <v>4390</v>
      </c>
      <c r="W4249" s="5">
        <v>0</v>
      </c>
      <c r="X4249" s="4">
        <v>1.5842954424845346E-4</v>
      </c>
      <c r="Y4249" s="6">
        <v>0</v>
      </c>
      <c r="Z4249" s="4">
        <v>6.0453477509552281E-4</v>
      </c>
      <c r="AA4249" s="5">
        <v>2982</v>
      </c>
      <c r="AC4249" s="16" t="str">
        <f t="shared" si="396"/>
        <v/>
      </c>
      <c r="AD4249" s="16" t="str">
        <f t="shared" si="397"/>
        <v/>
      </c>
      <c r="AE4249" s="16" t="str">
        <f t="shared" si="398"/>
        <v/>
      </c>
      <c r="AF4249" s="16" t="str">
        <f t="shared" si="399"/>
        <v/>
      </c>
      <c r="AG4249" s="16" t="str">
        <f t="shared" si="400"/>
        <v/>
      </c>
      <c r="AH4249" s="16">
        <f t="shared" si="401"/>
        <v>1.1888910024728933E-2</v>
      </c>
      <c r="AI4249" s="17" t="str">
        <f>IF('Peer Comparison Tool'!$D$11="NR","",IF($C4249='Peer Comparison Tool'!$D$9,COUNT('ALLL &lt;50B Database'!$AI$1:AI4248)+1,""))</f>
        <v/>
      </c>
    </row>
    <row r="4250" spans="1:35" x14ac:dyDescent="0.25">
      <c r="A4250" t="s">
        <v>3156</v>
      </c>
      <c r="B4250">
        <v>287922</v>
      </c>
      <c r="C4250" s="5" t="s">
        <v>3064</v>
      </c>
      <c r="D4250" s="5" t="s">
        <v>4390</v>
      </c>
      <c r="E4250" s="5" t="s">
        <v>4388</v>
      </c>
      <c r="F4250" s="2">
        <v>371</v>
      </c>
      <c r="G4250" s="2">
        <v>65519</v>
      </c>
      <c r="H4250" s="2">
        <v>23923</v>
      </c>
      <c r="I4250" s="2">
        <v>0</v>
      </c>
      <c r="J4250" s="2">
        <v>23923</v>
      </c>
      <c r="K4250" s="33">
        <v>1.5508088450445177E-2</v>
      </c>
      <c r="L4250" s="2">
        <v>397</v>
      </c>
      <c r="M4250" s="2">
        <v>61984</v>
      </c>
      <c r="N4250" s="2">
        <v>24087</v>
      </c>
      <c r="O4250" s="33">
        <v>1.648191970772616E-2</v>
      </c>
      <c r="P4250" s="2">
        <v>366</v>
      </c>
      <c r="Q4250" s="2">
        <v>62257</v>
      </c>
      <c r="R4250" s="2">
        <v>23121</v>
      </c>
      <c r="S4250" s="35">
        <v>1.5829765148566238E-2</v>
      </c>
      <c r="T4250" t="s">
        <v>4388</v>
      </c>
      <c r="U4250" t="s">
        <v>4388</v>
      </c>
      <c r="V4250" s="5" t="s">
        <v>4390</v>
      </c>
      <c r="W4250" s="5">
        <v>0</v>
      </c>
      <c r="X4250" s="4">
        <v>-3.2167669812106087E-4</v>
      </c>
      <c r="Y4250" s="6">
        <v>5</v>
      </c>
      <c r="Z4250" s="4">
        <v>-6.5215455915992177E-4</v>
      </c>
      <c r="AA4250" s="5">
        <v>1434</v>
      </c>
      <c r="AC4250" s="16" t="str">
        <f t="shared" si="396"/>
        <v/>
      </c>
      <c r="AD4250" s="16" t="str">
        <f t="shared" si="397"/>
        <v/>
      </c>
      <c r="AE4250" s="16" t="str">
        <f t="shared" si="398"/>
        <v/>
      </c>
      <c r="AF4250" s="16" t="str">
        <f t="shared" si="399"/>
        <v/>
      </c>
      <c r="AG4250" s="16" t="str">
        <f t="shared" si="400"/>
        <v/>
      </c>
      <c r="AH4250" s="16">
        <f t="shared" si="401"/>
        <v>1.5508088450445177E-2</v>
      </c>
      <c r="AI4250" s="17" t="str">
        <f>IF('Peer Comparison Tool'!$D$11="NR","",IF($C4250='Peer Comparison Tool'!$D$9,COUNT('ALLL &lt;50B Database'!$AI$1:AI4249)+1,""))</f>
        <v/>
      </c>
    </row>
    <row r="4251" spans="1:35" x14ac:dyDescent="0.25">
      <c r="A4251" t="s">
        <v>1529</v>
      </c>
      <c r="B4251">
        <v>871358</v>
      </c>
      <c r="C4251" s="5" t="s">
        <v>1389</v>
      </c>
      <c r="D4251" s="5" t="s">
        <v>4387</v>
      </c>
      <c r="E4251" s="5" t="s">
        <v>4388</v>
      </c>
      <c r="F4251" s="2">
        <v>809</v>
      </c>
      <c r="G4251" s="2">
        <v>65366</v>
      </c>
      <c r="H4251" s="2">
        <v>48484</v>
      </c>
      <c r="I4251" s="2">
        <v>0</v>
      </c>
      <c r="J4251" s="2">
        <v>48484</v>
      </c>
      <c r="K4251" s="33">
        <v>1.6685917003547563E-2</v>
      </c>
      <c r="L4251" s="2">
        <v>878</v>
      </c>
      <c r="M4251" s="2">
        <v>62601</v>
      </c>
      <c r="N4251" s="2">
        <v>46630</v>
      </c>
      <c r="O4251" s="33">
        <v>1.8829079991421832E-2</v>
      </c>
      <c r="P4251" s="2">
        <v>909</v>
      </c>
      <c r="Q4251" s="2">
        <v>63091</v>
      </c>
      <c r="R4251" s="2">
        <v>45634</v>
      </c>
      <c r="S4251" s="35">
        <v>1.9919358373142831E-2</v>
      </c>
      <c r="T4251" t="s">
        <v>4388</v>
      </c>
      <c r="U4251" t="s">
        <v>4388</v>
      </c>
      <c r="V4251" s="5" t="s">
        <v>4387</v>
      </c>
      <c r="W4251" s="5">
        <v>0</v>
      </c>
      <c r="X4251" s="4">
        <v>-3.2334413695952677E-3</v>
      </c>
      <c r="Y4251" s="6">
        <v>-100</v>
      </c>
      <c r="Z4251" s="4">
        <v>1.0902783817209986E-3</v>
      </c>
      <c r="AA4251" s="5">
        <v>1097</v>
      </c>
      <c r="AC4251" s="16" t="str">
        <f t="shared" si="396"/>
        <v/>
      </c>
      <c r="AD4251" s="16" t="str">
        <f t="shared" si="397"/>
        <v/>
      </c>
      <c r="AE4251" s="16" t="str">
        <f t="shared" si="398"/>
        <v/>
      </c>
      <c r="AF4251" s="16" t="str">
        <f t="shared" si="399"/>
        <v/>
      </c>
      <c r="AG4251" s="16" t="str">
        <f t="shared" si="400"/>
        <v/>
      </c>
      <c r="AH4251" s="16">
        <f t="shared" si="401"/>
        <v>1.6685917003547563E-2</v>
      </c>
      <c r="AI4251" s="17" t="str">
        <f>IF('Peer Comparison Tool'!$D$11="NR","",IF($C4251='Peer Comparison Tool'!$D$9,COUNT('ALLL &lt;50B Database'!$AI$1:AI4250)+1,""))</f>
        <v/>
      </c>
    </row>
    <row r="4252" spans="1:35" x14ac:dyDescent="0.25">
      <c r="A4252" t="s">
        <v>3335</v>
      </c>
      <c r="B4252">
        <v>85454</v>
      </c>
      <c r="C4252" s="5" t="s">
        <v>3209</v>
      </c>
      <c r="D4252" s="5" t="s">
        <v>4390</v>
      </c>
      <c r="E4252" s="5" t="s">
        <v>4388</v>
      </c>
      <c r="F4252" s="2">
        <v>901</v>
      </c>
      <c r="G4252" s="2">
        <v>65281</v>
      </c>
      <c r="H4252" s="2">
        <v>26628</v>
      </c>
      <c r="I4252" s="2">
        <v>1541</v>
      </c>
      <c r="J4252" s="2">
        <v>25087</v>
      </c>
      <c r="K4252" s="33">
        <v>3.5915015745206683E-2</v>
      </c>
      <c r="L4252" s="2">
        <v>995</v>
      </c>
      <c r="M4252" s="2">
        <v>59651</v>
      </c>
      <c r="N4252" s="2">
        <v>26555</v>
      </c>
      <c r="O4252" s="33">
        <v>3.7469403125588399E-2</v>
      </c>
      <c r="P4252" s="2">
        <v>901</v>
      </c>
      <c r="Q4252" s="2">
        <v>60358</v>
      </c>
      <c r="R4252" s="2">
        <v>26818</v>
      </c>
      <c r="S4252" s="35">
        <v>3.3596837944664032E-2</v>
      </c>
      <c r="T4252" t="s">
        <v>4388</v>
      </c>
      <c r="U4252" t="s">
        <v>4388</v>
      </c>
      <c r="V4252" s="5" t="s">
        <v>4390</v>
      </c>
      <c r="W4252" s="5">
        <v>0</v>
      </c>
      <c r="X4252" s="4">
        <v>2.3181778005426507E-3</v>
      </c>
      <c r="Y4252" s="6">
        <v>0</v>
      </c>
      <c r="Z4252" s="4">
        <v>-3.8725651809243672E-3</v>
      </c>
      <c r="AA4252" s="5">
        <v>89</v>
      </c>
      <c r="AC4252" s="16" t="str">
        <f t="shared" si="396"/>
        <v/>
      </c>
      <c r="AD4252" s="16" t="str">
        <f t="shared" si="397"/>
        <v/>
      </c>
      <c r="AE4252" s="16" t="str">
        <f t="shared" si="398"/>
        <v/>
      </c>
      <c r="AF4252" s="16" t="str">
        <f t="shared" si="399"/>
        <v/>
      </c>
      <c r="AG4252" s="16" t="str">
        <f t="shared" si="400"/>
        <v/>
      </c>
      <c r="AH4252" s="16">
        <f t="shared" si="401"/>
        <v>3.5915015745206683E-2</v>
      </c>
      <c r="AI4252" s="17" t="str">
        <f>IF('Peer Comparison Tool'!$D$11="NR","",IF($C4252='Peer Comparison Tool'!$D$9,COUNT('ALLL &lt;50B Database'!$AI$1:AI4251)+1,""))</f>
        <v/>
      </c>
    </row>
    <row r="4253" spans="1:35" x14ac:dyDescent="0.25">
      <c r="A4253" t="s">
        <v>2242</v>
      </c>
      <c r="B4253">
        <v>777254</v>
      </c>
      <c r="C4253" s="5" t="s">
        <v>2041</v>
      </c>
      <c r="D4253" s="5" t="s">
        <v>4390</v>
      </c>
      <c r="E4253" s="5" t="s">
        <v>4388</v>
      </c>
      <c r="F4253" s="2">
        <v>573</v>
      </c>
      <c r="G4253" s="2">
        <v>65263</v>
      </c>
      <c r="H4253" s="2">
        <v>44530</v>
      </c>
      <c r="I4253" s="2">
        <v>2757</v>
      </c>
      <c r="J4253" s="2">
        <v>41773</v>
      </c>
      <c r="K4253" s="33">
        <v>1.3716994230723194E-2</v>
      </c>
      <c r="L4253" s="2">
        <v>594</v>
      </c>
      <c r="M4253" s="2">
        <v>57252</v>
      </c>
      <c r="N4253" s="2">
        <v>44340</v>
      </c>
      <c r="O4253" s="33">
        <v>1.3396481732070366E-2</v>
      </c>
      <c r="P4253" s="2">
        <v>572</v>
      </c>
      <c r="Q4253" s="2">
        <v>59000</v>
      </c>
      <c r="R4253" s="2">
        <v>42741</v>
      </c>
      <c r="S4253" s="35">
        <v>1.3382934418942E-2</v>
      </c>
      <c r="T4253" t="s">
        <v>4388</v>
      </c>
      <c r="U4253" t="s">
        <v>4388</v>
      </c>
      <c r="V4253" s="5" t="s">
        <v>4390</v>
      </c>
      <c r="W4253" s="5">
        <v>0</v>
      </c>
      <c r="X4253" s="4">
        <v>3.3405981178119375E-4</v>
      </c>
      <c r="Y4253" s="6">
        <v>1</v>
      </c>
      <c r="Z4253" s="4">
        <v>-1.3547313128366156E-5</v>
      </c>
      <c r="AA4253" s="5">
        <v>2103</v>
      </c>
      <c r="AC4253" s="16" t="str">
        <f t="shared" si="396"/>
        <v/>
      </c>
      <c r="AD4253" s="16" t="str">
        <f t="shared" si="397"/>
        <v/>
      </c>
      <c r="AE4253" s="16" t="str">
        <f t="shared" si="398"/>
        <v/>
      </c>
      <c r="AF4253" s="16" t="str">
        <f t="shared" si="399"/>
        <v/>
      </c>
      <c r="AG4253" s="16" t="str">
        <f t="shared" si="400"/>
        <v/>
      </c>
      <c r="AH4253" s="16">
        <f t="shared" si="401"/>
        <v>1.3716994230723194E-2</v>
      </c>
      <c r="AI4253" s="17" t="str">
        <f>IF('Peer Comparison Tool'!$D$11="NR","",IF($C4253='Peer Comparison Tool'!$D$9,COUNT('ALLL &lt;50B Database'!$AI$1:AI4252)+1,""))</f>
        <v/>
      </c>
    </row>
    <row r="4254" spans="1:35" x14ac:dyDescent="0.25">
      <c r="A4254" t="s">
        <v>4004</v>
      </c>
      <c r="B4254">
        <v>346566</v>
      </c>
      <c r="C4254" s="5" t="s">
        <v>3704</v>
      </c>
      <c r="D4254" s="5" t="s">
        <v>4390</v>
      </c>
      <c r="E4254" s="5" t="s">
        <v>4388</v>
      </c>
      <c r="F4254" s="2">
        <v>541</v>
      </c>
      <c r="G4254" s="2">
        <v>64933</v>
      </c>
      <c r="H4254" s="2">
        <v>30821</v>
      </c>
      <c r="I4254" s="2">
        <v>2423</v>
      </c>
      <c r="J4254" s="2">
        <v>28398</v>
      </c>
      <c r="K4254" s="33">
        <v>1.9050637368828789E-2</v>
      </c>
      <c r="L4254" s="2">
        <v>536</v>
      </c>
      <c r="M4254" s="2">
        <v>55468</v>
      </c>
      <c r="N4254" s="2">
        <v>30921</v>
      </c>
      <c r="O4254" s="33">
        <v>1.7334497590634195E-2</v>
      </c>
      <c r="P4254" s="2">
        <v>541</v>
      </c>
      <c r="Q4254" s="2">
        <v>57945</v>
      </c>
      <c r="R4254" s="2">
        <v>28712</v>
      </c>
      <c r="S4254" s="35">
        <v>1.8842295904151575E-2</v>
      </c>
      <c r="T4254" t="s">
        <v>4388</v>
      </c>
      <c r="U4254" t="s">
        <v>4388</v>
      </c>
      <c r="V4254" s="5" t="s">
        <v>4390</v>
      </c>
      <c r="W4254" s="5">
        <v>0</v>
      </c>
      <c r="X4254" s="4">
        <v>2.0834146467721415E-4</v>
      </c>
      <c r="Y4254" s="6">
        <v>0</v>
      </c>
      <c r="Z4254" s="4">
        <v>1.5077983135173799E-3</v>
      </c>
      <c r="AA4254" s="5">
        <v>665</v>
      </c>
      <c r="AC4254" s="16" t="str">
        <f t="shared" si="396"/>
        <v/>
      </c>
      <c r="AD4254" s="16" t="str">
        <f t="shared" si="397"/>
        <v/>
      </c>
      <c r="AE4254" s="16" t="str">
        <f t="shared" si="398"/>
        <v/>
      </c>
      <c r="AF4254" s="16" t="str">
        <f t="shared" si="399"/>
        <v/>
      </c>
      <c r="AG4254" s="16" t="str">
        <f t="shared" si="400"/>
        <v/>
      </c>
      <c r="AH4254" s="16">
        <f t="shared" si="401"/>
        <v>1.9050637368828789E-2</v>
      </c>
      <c r="AI4254" s="17" t="str">
        <f>IF('Peer Comparison Tool'!$D$11="NR","",IF($C4254='Peer Comparison Tool'!$D$9,COUNT('ALLL &lt;50B Database'!$AI$1:AI4253)+1,""))</f>
        <v/>
      </c>
    </row>
    <row r="4255" spans="1:35" x14ac:dyDescent="0.25">
      <c r="A4255" t="s">
        <v>2239</v>
      </c>
      <c r="B4255">
        <v>803658</v>
      </c>
      <c r="C4255" s="5" t="s">
        <v>2041</v>
      </c>
      <c r="D4255" s="5" t="s">
        <v>4390</v>
      </c>
      <c r="E4255" s="5" t="s">
        <v>4388</v>
      </c>
      <c r="F4255" s="2">
        <v>521</v>
      </c>
      <c r="G4255" s="2">
        <v>64874</v>
      </c>
      <c r="H4255" s="2">
        <v>35629</v>
      </c>
      <c r="I4255" s="2">
        <v>1179</v>
      </c>
      <c r="J4255" s="2">
        <v>34450</v>
      </c>
      <c r="K4255" s="33">
        <v>1.5123367198838897E-2</v>
      </c>
      <c r="L4255" s="2">
        <v>488</v>
      </c>
      <c r="M4255" s="2">
        <v>60655</v>
      </c>
      <c r="N4255" s="2">
        <v>33006</v>
      </c>
      <c r="O4255" s="33">
        <v>1.4785190571411259E-2</v>
      </c>
      <c r="P4255" s="2">
        <v>499</v>
      </c>
      <c r="Q4255" s="2">
        <v>62046</v>
      </c>
      <c r="R4255" s="2">
        <v>33622</v>
      </c>
      <c r="S4255" s="35">
        <v>1.4841472845160906E-2</v>
      </c>
      <c r="T4255" t="s">
        <v>4388</v>
      </c>
      <c r="U4255" t="s">
        <v>4388</v>
      </c>
      <c r="V4255" s="5" t="s">
        <v>4390</v>
      </c>
      <c r="W4255" s="5">
        <v>0</v>
      </c>
      <c r="X4255" s="4">
        <v>2.8189435367799096E-4</v>
      </c>
      <c r="Y4255" s="6">
        <v>22</v>
      </c>
      <c r="Z4255" s="4">
        <v>5.6282273749647463E-5</v>
      </c>
      <c r="AA4255" s="5">
        <v>1572</v>
      </c>
      <c r="AC4255" s="16" t="str">
        <f t="shared" si="396"/>
        <v/>
      </c>
      <c r="AD4255" s="16" t="str">
        <f t="shared" si="397"/>
        <v/>
      </c>
      <c r="AE4255" s="16" t="str">
        <f t="shared" si="398"/>
        <v/>
      </c>
      <c r="AF4255" s="16" t="str">
        <f t="shared" si="399"/>
        <v/>
      </c>
      <c r="AG4255" s="16" t="str">
        <f t="shared" si="400"/>
        <v/>
      </c>
      <c r="AH4255" s="16">
        <f t="shared" si="401"/>
        <v>1.5123367198838897E-2</v>
      </c>
      <c r="AI4255" s="17" t="str">
        <f>IF('Peer Comparison Tool'!$D$11="NR","",IF($C4255='Peer Comparison Tool'!$D$9,COUNT('ALLL &lt;50B Database'!$AI$1:AI4254)+1,""))</f>
        <v/>
      </c>
    </row>
    <row r="4256" spans="1:35" x14ac:dyDescent="0.25">
      <c r="A4256" t="s">
        <v>1790</v>
      </c>
      <c r="B4256">
        <v>188739</v>
      </c>
      <c r="C4256" s="5" t="s">
        <v>1695</v>
      </c>
      <c r="D4256" s="5" t="s">
        <v>4390</v>
      </c>
      <c r="E4256" s="5" t="s">
        <v>4388</v>
      </c>
      <c r="F4256" s="2">
        <v>632</v>
      </c>
      <c r="G4256" s="2">
        <v>64816</v>
      </c>
      <c r="H4256" s="2">
        <v>45140</v>
      </c>
      <c r="I4256" s="2">
        <v>0</v>
      </c>
      <c r="J4256" s="2">
        <v>45140</v>
      </c>
      <c r="K4256" s="33">
        <v>1.4000886132033673E-2</v>
      </c>
      <c r="L4256" s="2">
        <v>600</v>
      </c>
      <c r="M4256" s="2">
        <v>56230</v>
      </c>
      <c r="N4256" s="2">
        <v>43461</v>
      </c>
      <c r="O4256" s="33">
        <v>1.3805480775868019E-2</v>
      </c>
      <c r="P4256" s="2">
        <v>612</v>
      </c>
      <c r="Q4256" s="2">
        <v>58692</v>
      </c>
      <c r="R4256" s="2">
        <v>42964</v>
      </c>
      <c r="S4256" s="35">
        <v>1.4244483753840425E-2</v>
      </c>
      <c r="T4256" t="s">
        <v>4388</v>
      </c>
      <c r="U4256" t="s">
        <v>4388</v>
      </c>
      <c r="V4256" s="5" t="s">
        <v>4390</v>
      </c>
      <c r="W4256" s="5">
        <v>0</v>
      </c>
      <c r="X4256" s="4">
        <v>-2.4359762180675183E-4</v>
      </c>
      <c r="Y4256" s="6">
        <v>20</v>
      </c>
      <c r="Z4256" s="4">
        <v>4.3900297797240528E-4</v>
      </c>
      <c r="AA4256" s="5">
        <v>1984</v>
      </c>
      <c r="AC4256" s="16" t="str">
        <f t="shared" si="396"/>
        <v/>
      </c>
      <c r="AD4256" s="16" t="str">
        <f t="shared" si="397"/>
        <v/>
      </c>
      <c r="AE4256" s="16" t="str">
        <f t="shared" si="398"/>
        <v/>
      </c>
      <c r="AF4256" s="16" t="str">
        <f t="shared" si="399"/>
        <v/>
      </c>
      <c r="AG4256" s="16" t="str">
        <f t="shared" si="400"/>
        <v/>
      </c>
      <c r="AH4256" s="16">
        <f t="shared" si="401"/>
        <v>1.4000886132033673E-2</v>
      </c>
      <c r="AI4256" s="17" t="str">
        <f>IF('Peer Comparison Tool'!$D$11="NR","",IF($C4256='Peer Comparison Tool'!$D$9,COUNT('ALLL &lt;50B Database'!$AI$1:AI4255)+1,""))</f>
        <v/>
      </c>
    </row>
    <row r="4257" spans="1:35" x14ac:dyDescent="0.25">
      <c r="A4257" t="s">
        <v>2565</v>
      </c>
      <c r="B4257">
        <v>40033</v>
      </c>
      <c r="C4257" s="5" t="s">
        <v>2519</v>
      </c>
      <c r="D4257" s="5" t="s">
        <v>4390</v>
      </c>
      <c r="E4257" s="5" t="s">
        <v>4388</v>
      </c>
      <c r="F4257" s="2">
        <v>396</v>
      </c>
      <c r="G4257" s="2">
        <v>64685</v>
      </c>
      <c r="H4257" s="2">
        <v>21604</v>
      </c>
      <c r="I4257" s="2">
        <v>0</v>
      </c>
      <c r="J4257" s="2">
        <v>21604</v>
      </c>
      <c r="K4257" s="33">
        <v>1.8329938900203666E-2</v>
      </c>
      <c r="L4257" s="2">
        <v>402</v>
      </c>
      <c r="M4257" s="2">
        <v>55663</v>
      </c>
      <c r="N4257" s="2">
        <v>23017</v>
      </c>
      <c r="O4257" s="33">
        <v>1.7465351696572099E-2</v>
      </c>
      <c r="P4257" s="2">
        <v>402</v>
      </c>
      <c r="Q4257" s="2">
        <v>55638</v>
      </c>
      <c r="R4257" s="2">
        <v>22644</v>
      </c>
      <c r="S4257" s="35">
        <v>1.775304716481187E-2</v>
      </c>
      <c r="T4257" t="s">
        <v>4388</v>
      </c>
      <c r="U4257" t="s">
        <v>4388</v>
      </c>
      <c r="V4257" s="5" t="s">
        <v>4390</v>
      </c>
      <c r="W4257" s="5">
        <v>0</v>
      </c>
      <c r="X4257" s="4">
        <v>5.7689173539179558E-4</v>
      </c>
      <c r="Y4257" s="6">
        <v>-6</v>
      </c>
      <c r="Z4257" s="4">
        <v>2.8769546823977088E-4</v>
      </c>
      <c r="AA4257" s="5">
        <v>783</v>
      </c>
      <c r="AC4257" s="16" t="str">
        <f t="shared" si="396"/>
        <v/>
      </c>
      <c r="AD4257" s="16" t="str">
        <f t="shared" si="397"/>
        <v/>
      </c>
      <c r="AE4257" s="16" t="str">
        <f t="shared" si="398"/>
        <v/>
      </c>
      <c r="AF4257" s="16" t="str">
        <f t="shared" si="399"/>
        <v/>
      </c>
      <c r="AG4257" s="16" t="str">
        <f t="shared" si="400"/>
        <v/>
      </c>
      <c r="AH4257" s="16">
        <f t="shared" si="401"/>
        <v>1.8329938900203666E-2</v>
      </c>
      <c r="AI4257" s="17" t="str">
        <f>IF('Peer Comparison Tool'!$D$11="NR","",IF($C4257='Peer Comparison Tool'!$D$9,COUNT('ALLL &lt;50B Database'!$AI$1:AI4256)+1,""))</f>
        <v/>
      </c>
    </row>
    <row r="4258" spans="1:35" x14ac:dyDescent="0.25">
      <c r="A4258" t="s">
        <v>4002</v>
      </c>
      <c r="B4258">
        <v>479567</v>
      </c>
      <c r="C4258" s="5" t="s">
        <v>3704</v>
      </c>
      <c r="D4258" s="5" t="s">
        <v>4390</v>
      </c>
      <c r="E4258" s="5" t="s">
        <v>4388</v>
      </c>
      <c r="F4258" s="2">
        <v>359</v>
      </c>
      <c r="G4258" s="2">
        <v>64623</v>
      </c>
      <c r="H4258" s="2">
        <v>29502</v>
      </c>
      <c r="I4258" s="2">
        <v>0</v>
      </c>
      <c r="J4258" s="2">
        <v>29502</v>
      </c>
      <c r="K4258" s="33">
        <v>1.2168666531082638E-2</v>
      </c>
      <c r="L4258" s="2">
        <v>335</v>
      </c>
      <c r="M4258" s="2">
        <v>60370</v>
      </c>
      <c r="N4258" s="2">
        <v>30678</v>
      </c>
      <c r="O4258" s="33">
        <v>1.0919877436599518E-2</v>
      </c>
      <c r="P4258" s="2">
        <v>337</v>
      </c>
      <c r="Q4258" s="2">
        <v>59055</v>
      </c>
      <c r="R4258" s="2">
        <v>30447</v>
      </c>
      <c r="S4258" s="35">
        <v>1.1068413965251092E-2</v>
      </c>
      <c r="T4258" t="s">
        <v>4388</v>
      </c>
      <c r="U4258" t="s">
        <v>4388</v>
      </c>
      <c r="V4258" s="5" t="s">
        <v>4390</v>
      </c>
      <c r="W4258" s="5">
        <v>0</v>
      </c>
      <c r="X4258" s="4">
        <v>1.100252565831546E-3</v>
      </c>
      <c r="Y4258" s="6">
        <v>22</v>
      </c>
      <c r="Z4258" s="4">
        <v>1.4853652865157337E-4</v>
      </c>
      <c r="AA4258" s="5">
        <v>2843</v>
      </c>
      <c r="AC4258" s="16" t="str">
        <f t="shared" si="396"/>
        <v/>
      </c>
      <c r="AD4258" s="16" t="str">
        <f t="shared" si="397"/>
        <v/>
      </c>
      <c r="AE4258" s="16" t="str">
        <f t="shared" si="398"/>
        <v/>
      </c>
      <c r="AF4258" s="16" t="str">
        <f t="shared" si="399"/>
        <v/>
      </c>
      <c r="AG4258" s="16" t="str">
        <f t="shared" si="400"/>
        <v/>
      </c>
      <c r="AH4258" s="16">
        <f t="shared" si="401"/>
        <v>1.2168666531082638E-2</v>
      </c>
      <c r="AI4258" s="17" t="str">
        <f>IF('Peer Comparison Tool'!$D$11="NR","",IF($C4258='Peer Comparison Tool'!$D$9,COUNT('ALLL &lt;50B Database'!$AI$1:AI4257)+1,""))</f>
        <v/>
      </c>
    </row>
    <row r="4259" spans="1:35" x14ac:dyDescent="0.25">
      <c r="A4259" t="s">
        <v>747</v>
      </c>
      <c r="B4259">
        <v>377850</v>
      </c>
      <c r="C4259" s="5" t="s">
        <v>3209</v>
      </c>
      <c r="D4259" s="5" t="s">
        <v>4390</v>
      </c>
      <c r="E4259" s="5" t="s">
        <v>4388</v>
      </c>
      <c r="F4259" s="2">
        <v>455</v>
      </c>
      <c r="G4259" s="2">
        <v>64602</v>
      </c>
      <c r="H4259" s="2">
        <v>53947</v>
      </c>
      <c r="I4259" s="2">
        <v>4718</v>
      </c>
      <c r="J4259" s="2">
        <v>49229</v>
      </c>
      <c r="K4259" s="33">
        <v>9.2425196530500318E-3</v>
      </c>
      <c r="L4259" s="2">
        <v>432</v>
      </c>
      <c r="M4259" s="2">
        <v>55713</v>
      </c>
      <c r="N4259" s="2">
        <v>48444</v>
      </c>
      <c r="O4259" s="33">
        <v>8.9175130047064646E-3</v>
      </c>
      <c r="P4259" s="2">
        <v>450</v>
      </c>
      <c r="Q4259" s="2">
        <v>57476</v>
      </c>
      <c r="R4259" s="2">
        <v>49525</v>
      </c>
      <c r="S4259" s="35">
        <v>9.0863200403836445E-3</v>
      </c>
      <c r="T4259" t="s">
        <v>4388</v>
      </c>
      <c r="U4259" t="s">
        <v>4388</v>
      </c>
      <c r="V4259" s="5" t="s">
        <v>4390</v>
      </c>
      <c r="W4259" s="5">
        <v>0</v>
      </c>
      <c r="X4259" s="4">
        <v>1.5619961266638734E-4</v>
      </c>
      <c r="Y4259" s="6">
        <v>5</v>
      </c>
      <c r="Z4259" s="4">
        <v>1.6880703567717995E-4</v>
      </c>
      <c r="AA4259" s="5">
        <v>4016</v>
      </c>
      <c r="AC4259" s="16" t="str">
        <f t="shared" si="396"/>
        <v/>
      </c>
      <c r="AD4259" s="16" t="str">
        <f t="shared" si="397"/>
        <v/>
      </c>
      <c r="AE4259" s="16" t="str">
        <f t="shared" si="398"/>
        <v/>
      </c>
      <c r="AF4259" s="16" t="str">
        <f t="shared" si="399"/>
        <v/>
      </c>
      <c r="AG4259" s="16" t="str">
        <f t="shared" si="400"/>
        <v/>
      </c>
      <c r="AH4259" s="16">
        <f t="shared" si="401"/>
        <v>9.2425196530500318E-3</v>
      </c>
      <c r="AI4259" s="17" t="str">
        <f>IF('Peer Comparison Tool'!$D$11="NR","",IF($C4259='Peer Comparison Tool'!$D$9,COUNT('ALLL &lt;50B Database'!$AI$1:AI4258)+1,""))</f>
        <v/>
      </c>
    </row>
    <row r="4260" spans="1:35" x14ac:dyDescent="0.25">
      <c r="A4260" t="s">
        <v>2496</v>
      </c>
      <c r="B4260">
        <v>572347</v>
      </c>
      <c r="C4260" s="5" t="s">
        <v>2299</v>
      </c>
      <c r="D4260" s="5" t="s">
        <v>4387</v>
      </c>
      <c r="E4260" s="5" t="s">
        <v>4388</v>
      </c>
      <c r="F4260" s="2">
        <v>564</v>
      </c>
      <c r="G4260" s="2">
        <v>64525</v>
      </c>
      <c r="H4260" s="2">
        <v>50559</v>
      </c>
      <c r="I4260" s="2">
        <v>0</v>
      </c>
      <c r="J4260" s="2">
        <v>50559</v>
      </c>
      <c r="K4260" s="33">
        <v>1.1155283925710555E-2</v>
      </c>
      <c r="L4260" s="2">
        <v>519</v>
      </c>
      <c r="M4260" s="2">
        <v>60220</v>
      </c>
      <c r="N4260" s="2">
        <v>47368</v>
      </c>
      <c r="O4260" s="33">
        <v>1.0956764060124979E-2</v>
      </c>
      <c r="P4260" s="2">
        <v>538</v>
      </c>
      <c r="Q4260" s="2">
        <v>60209</v>
      </c>
      <c r="R4260" s="2">
        <v>46139</v>
      </c>
      <c r="S4260" s="35">
        <v>1.1660417434274692E-2</v>
      </c>
      <c r="T4260" t="s">
        <v>4388</v>
      </c>
      <c r="U4260" t="s">
        <v>4388</v>
      </c>
      <c r="V4260" s="5" t="s">
        <v>4387</v>
      </c>
      <c r="W4260" s="5">
        <v>0</v>
      </c>
      <c r="X4260" s="4">
        <v>-5.0513350856413661E-4</v>
      </c>
      <c r="Y4260" s="6">
        <v>26</v>
      </c>
      <c r="Z4260" s="4">
        <v>7.0365337414971321E-4</v>
      </c>
      <c r="AA4260" s="5">
        <v>3306</v>
      </c>
      <c r="AC4260" s="16" t="str">
        <f t="shared" si="396"/>
        <v/>
      </c>
      <c r="AD4260" s="16" t="str">
        <f t="shared" si="397"/>
        <v/>
      </c>
      <c r="AE4260" s="16" t="str">
        <f t="shared" si="398"/>
        <v/>
      </c>
      <c r="AF4260" s="16" t="str">
        <f t="shared" si="399"/>
        <v/>
      </c>
      <c r="AG4260" s="16" t="str">
        <f t="shared" si="400"/>
        <v/>
      </c>
      <c r="AH4260" s="16">
        <f t="shared" si="401"/>
        <v>1.1155283925710555E-2</v>
      </c>
      <c r="AI4260" s="17" t="str">
        <f>IF('Peer Comparison Tool'!$D$11="NR","",IF($C4260='Peer Comparison Tool'!$D$9,COUNT('ALLL &lt;50B Database'!$AI$1:AI4259)+1,""))</f>
        <v/>
      </c>
    </row>
    <row r="4261" spans="1:35" x14ac:dyDescent="0.25">
      <c r="A4261" t="s">
        <v>103</v>
      </c>
      <c r="B4261">
        <v>560438</v>
      </c>
      <c r="C4261" s="5" t="s">
        <v>6</v>
      </c>
      <c r="D4261" s="5" t="s">
        <v>4390</v>
      </c>
      <c r="E4261" s="5" t="s">
        <v>4388</v>
      </c>
      <c r="F4261" s="2">
        <v>545</v>
      </c>
      <c r="G4261" s="2">
        <v>64433</v>
      </c>
      <c r="H4261" s="2">
        <v>35996</v>
      </c>
      <c r="I4261" s="2">
        <v>1777</v>
      </c>
      <c r="J4261" s="2">
        <v>34219</v>
      </c>
      <c r="K4261" s="33">
        <v>1.5926824278909377E-2</v>
      </c>
      <c r="L4261" s="2">
        <v>862</v>
      </c>
      <c r="M4261" s="2">
        <v>62765</v>
      </c>
      <c r="N4261" s="2">
        <v>34898</v>
      </c>
      <c r="O4261" s="33">
        <v>2.4700555905782566E-2</v>
      </c>
      <c r="P4261" s="2">
        <v>460</v>
      </c>
      <c r="Q4261" s="2">
        <v>60414</v>
      </c>
      <c r="R4261" s="2">
        <v>32733</v>
      </c>
      <c r="S4261" s="35">
        <v>1.4053096263709406E-2</v>
      </c>
      <c r="T4261" t="s">
        <v>4388</v>
      </c>
      <c r="U4261" t="s">
        <v>4388</v>
      </c>
      <c r="V4261" s="5" t="s">
        <v>4390</v>
      </c>
      <c r="W4261" s="5">
        <v>0</v>
      </c>
      <c r="X4261" s="4">
        <v>1.8737280151999713E-3</v>
      </c>
      <c r="Y4261" s="6">
        <v>85</v>
      </c>
      <c r="Z4261" s="4">
        <v>-1.064745964207316E-2</v>
      </c>
      <c r="AA4261" s="5">
        <v>1295</v>
      </c>
      <c r="AC4261" s="16" t="str">
        <f t="shared" si="396"/>
        <v/>
      </c>
      <c r="AD4261" s="16" t="str">
        <f t="shared" si="397"/>
        <v/>
      </c>
      <c r="AE4261" s="16" t="str">
        <f t="shared" si="398"/>
        <v/>
      </c>
      <c r="AF4261" s="16" t="str">
        <f t="shared" si="399"/>
        <v/>
      </c>
      <c r="AG4261" s="16" t="str">
        <f t="shared" si="400"/>
        <v/>
      </c>
      <c r="AH4261" s="16">
        <f t="shared" si="401"/>
        <v>1.5926824278909377E-2</v>
      </c>
      <c r="AI4261" s="17" t="str">
        <f>IF('Peer Comparison Tool'!$D$11="NR","",IF($C4261='Peer Comparison Tool'!$D$9,COUNT('ALLL &lt;50B Database'!$AI$1:AI4260)+1,""))</f>
        <v/>
      </c>
    </row>
    <row r="4262" spans="1:35" x14ac:dyDescent="0.25">
      <c r="A4262" t="s">
        <v>2034</v>
      </c>
      <c r="B4262">
        <v>753641</v>
      </c>
      <c r="C4262" s="5" t="s">
        <v>1963</v>
      </c>
      <c r="D4262" s="5" t="s">
        <v>4390</v>
      </c>
      <c r="E4262" s="5" t="s">
        <v>4388</v>
      </c>
      <c r="F4262" s="2">
        <v>551</v>
      </c>
      <c r="G4262" s="2">
        <v>64266</v>
      </c>
      <c r="H4262" s="2">
        <v>34414</v>
      </c>
      <c r="I4262" s="2">
        <v>0</v>
      </c>
      <c r="J4262" s="2">
        <v>34414</v>
      </c>
      <c r="K4262" s="33">
        <v>1.6010925786017319E-2</v>
      </c>
      <c r="L4262" s="2">
        <v>440</v>
      </c>
      <c r="M4262" s="2">
        <v>62513</v>
      </c>
      <c r="N4262" s="2">
        <v>35996</v>
      </c>
      <c r="O4262" s="33">
        <v>1.222358039782198E-2</v>
      </c>
      <c r="P4262" s="2">
        <v>516</v>
      </c>
      <c r="Q4262" s="2">
        <v>62251</v>
      </c>
      <c r="R4262" s="2">
        <v>35001</v>
      </c>
      <c r="S4262" s="35">
        <v>1.4742435930401988E-2</v>
      </c>
      <c r="T4262" t="s">
        <v>4388</v>
      </c>
      <c r="U4262" t="s">
        <v>4388</v>
      </c>
      <c r="V4262" s="5" t="s">
        <v>4390</v>
      </c>
      <c r="W4262" s="5">
        <v>0</v>
      </c>
      <c r="X4262" s="4">
        <v>1.2684898556153314E-3</v>
      </c>
      <c r="Y4262" s="6">
        <v>35</v>
      </c>
      <c r="Z4262" s="4">
        <v>2.5188555325800083E-3</v>
      </c>
      <c r="AA4262" s="5">
        <v>1266</v>
      </c>
      <c r="AC4262" s="16" t="str">
        <f t="shared" si="396"/>
        <v/>
      </c>
      <c r="AD4262" s="16" t="str">
        <f t="shared" si="397"/>
        <v/>
      </c>
      <c r="AE4262" s="16" t="str">
        <f t="shared" si="398"/>
        <v/>
      </c>
      <c r="AF4262" s="16" t="str">
        <f t="shared" si="399"/>
        <v/>
      </c>
      <c r="AG4262" s="16" t="str">
        <f t="shared" si="400"/>
        <v/>
      </c>
      <c r="AH4262" s="16">
        <f t="shared" si="401"/>
        <v>1.6010925786017319E-2</v>
      </c>
      <c r="AI4262" s="17" t="str">
        <f>IF('Peer Comparison Tool'!$D$11="NR","",IF($C4262='Peer Comparison Tool'!$D$9,COUNT('ALLL &lt;50B Database'!$AI$1:AI4261)+1,""))</f>
        <v/>
      </c>
    </row>
    <row r="4263" spans="1:35" x14ac:dyDescent="0.25">
      <c r="A4263" t="s">
        <v>2698</v>
      </c>
      <c r="B4263">
        <v>993353</v>
      </c>
      <c r="C4263" s="5" t="s">
        <v>2642</v>
      </c>
      <c r="D4263" s="5" t="s">
        <v>4390</v>
      </c>
      <c r="E4263" s="5" t="s">
        <v>4388</v>
      </c>
      <c r="F4263" s="2">
        <v>463</v>
      </c>
      <c r="G4263" s="2">
        <v>64243</v>
      </c>
      <c r="H4263" s="2">
        <v>55261</v>
      </c>
      <c r="I4263" s="2">
        <v>2007</v>
      </c>
      <c r="J4263" s="2">
        <v>53254</v>
      </c>
      <c r="K4263" s="33">
        <v>8.6941825966124608E-3</v>
      </c>
      <c r="L4263" s="2">
        <v>463</v>
      </c>
      <c r="M4263" s="2">
        <v>61923</v>
      </c>
      <c r="N4263" s="2">
        <v>52057</v>
      </c>
      <c r="O4263" s="33">
        <v>8.8940968553700758E-3</v>
      </c>
      <c r="P4263" s="2">
        <v>463</v>
      </c>
      <c r="Q4263" s="2">
        <v>59789</v>
      </c>
      <c r="R4263" s="2">
        <v>51178</v>
      </c>
      <c r="S4263" s="35">
        <v>9.0468560709679943E-3</v>
      </c>
      <c r="T4263" t="s">
        <v>4388</v>
      </c>
      <c r="U4263" t="s">
        <v>4388</v>
      </c>
      <c r="V4263" s="5" t="s">
        <v>4390</v>
      </c>
      <c r="W4263" s="5">
        <v>0</v>
      </c>
      <c r="X4263" s="4">
        <v>-3.5267347435553355E-4</v>
      </c>
      <c r="Y4263" s="6">
        <v>0</v>
      </c>
      <c r="Z4263" s="4">
        <v>1.5275921559791857E-4</v>
      </c>
      <c r="AA4263" s="5">
        <v>4162</v>
      </c>
      <c r="AC4263" s="16" t="str">
        <f t="shared" si="396"/>
        <v/>
      </c>
      <c r="AD4263" s="16" t="str">
        <f t="shared" si="397"/>
        <v/>
      </c>
      <c r="AE4263" s="16" t="str">
        <f t="shared" si="398"/>
        <v/>
      </c>
      <c r="AF4263" s="16" t="str">
        <f t="shared" si="399"/>
        <v/>
      </c>
      <c r="AG4263" s="16" t="str">
        <f t="shared" si="400"/>
        <v/>
      </c>
      <c r="AH4263" s="16">
        <f t="shared" si="401"/>
        <v>8.6941825966124608E-3</v>
      </c>
      <c r="AI4263" s="17" t="str">
        <f>IF('Peer Comparison Tool'!$D$11="NR","",IF($C4263='Peer Comparison Tool'!$D$9,COUNT('ALLL &lt;50B Database'!$AI$1:AI4262)+1,""))</f>
        <v/>
      </c>
    </row>
    <row r="4264" spans="1:35" x14ac:dyDescent="0.25">
      <c r="A4264" t="s">
        <v>225</v>
      </c>
      <c r="B4264">
        <v>2811086</v>
      </c>
      <c r="C4264" s="5" t="s">
        <v>926</v>
      </c>
      <c r="D4264" s="5" t="s">
        <v>4390</v>
      </c>
      <c r="E4264" s="5" t="s">
        <v>4388</v>
      </c>
      <c r="F4264" s="2">
        <v>529</v>
      </c>
      <c r="G4264" s="2">
        <v>64163</v>
      </c>
      <c r="H4264" s="2">
        <v>41754</v>
      </c>
      <c r="I4264" s="2">
        <v>673</v>
      </c>
      <c r="J4264" s="2">
        <v>41081</v>
      </c>
      <c r="K4264" s="33">
        <v>1.2876999099340328E-2</v>
      </c>
      <c r="L4264" s="2">
        <v>527</v>
      </c>
      <c r="M4264" s="2">
        <v>60432</v>
      </c>
      <c r="N4264" s="2">
        <v>41537</v>
      </c>
      <c r="O4264" s="33">
        <v>1.2687483448491707E-2</v>
      </c>
      <c r="P4264" s="2">
        <v>545</v>
      </c>
      <c r="Q4264" s="2">
        <v>60323</v>
      </c>
      <c r="R4264" s="2">
        <v>41486</v>
      </c>
      <c r="S4264" s="35">
        <v>1.313696186665381E-2</v>
      </c>
      <c r="T4264" t="s">
        <v>4388</v>
      </c>
      <c r="U4264" t="s">
        <v>4388</v>
      </c>
      <c r="V4264" s="5" t="s">
        <v>4390</v>
      </c>
      <c r="W4264" s="5">
        <v>0</v>
      </c>
      <c r="X4264" s="4">
        <v>-2.5996276731348258E-4</v>
      </c>
      <c r="Y4264" s="6">
        <v>-16</v>
      </c>
      <c r="Z4264" s="4">
        <v>4.4947841816210359E-4</v>
      </c>
      <c r="AA4264" s="5">
        <v>2504</v>
      </c>
      <c r="AC4264" s="16" t="str">
        <f t="shared" si="396"/>
        <v/>
      </c>
      <c r="AD4264" s="16" t="str">
        <f t="shared" si="397"/>
        <v/>
      </c>
      <c r="AE4264" s="16" t="str">
        <f t="shared" si="398"/>
        <v/>
      </c>
      <c r="AF4264" s="16" t="str">
        <f t="shared" si="399"/>
        <v/>
      </c>
      <c r="AG4264" s="16" t="str">
        <f t="shared" si="400"/>
        <v/>
      </c>
      <c r="AH4264" s="16">
        <f t="shared" si="401"/>
        <v>1.2876999099340328E-2</v>
      </c>
      <c r="AI4264" s="17" t="str">
        <f>IF('Peer Comparison Tool'!$D$11="NR","",IF($C4264='Peer Comparison Tool'!$D$9,COUNT('ALLL &lt;50B Database'!$AI$1:AI4263)+1,""))</f>
        <v/>
      </c>
    </row>
    <row r="4265" spans="1:35" x14ac:dyDescent="0.25">
      <c r="A4265" t="s">
        <v>189</v>
      </c>
      <c r="B4265">
        <v>977045</v>
      </c>
      <c r="C4265" s="5" t="s">
        <v>113</v>
      </c>
      <c r="D4265" s="5" t="s">
        <v>4387</v>
      </c>
      <c r="E4265" s="5" t="s">
        <v>4388</v>
      </c>
      <c r="F4265" s="2">
        <v>483</v>
      </c>
      <c r="G4265" s="2">
        <v>64083</v>
      </c>
      <c r="H4265" s="2">
        <v>46281</v>
      </c>
      <c r="I4265" s="2">
        <v>0</v>
      </c>
      <c r="J4265" s="2">
        <v>46281</v>
      </c>
      <c r="K4265" s="33">
        <v>1.0436248136384262E-2</v>
      </c>
      <c r="L4265" s="2">
        <v>483</v>
      </c>
      <c r="M4265" s="2">
        <v>60349</v>
      </c>
      <c r="N4265" s="2">
        <v>47321</v>
      </c>
      <c r="O4265" s="33">
        <v>1.0206884892542423E-2</v>
      </c>
      <c r="P4265" s="2">
        <v>483</v>
      </c>
      <c r="Q4265" s="2">
        <v>60404</v>
      </c>
      <c r="R4265" s="2">
        <v>48390</v>
      </c>
      <c r="S4265" s="35">
        <v>9.9814011159330435E-3</v>
      </c>
      <c r="T4265" t="s">
        <v>4388</v>
      </c>
      <c r="U4265" t="s">
        <v>4388</v>
      </c>
      <c r="V4265" s="5" t="s">
        <v>4387</v>
      </c>
      <c r="W4265" s="5">
        <v>0</v>
      </c>
      <c r="X4265" s="4">
        <v>4.5484702045121839E-4</v>
      </c>
      <c r="Y4265" s="6">
        <v>0</v>
      </c>
      <c r="Z4265" s="4">
        <v>-2.2548377660937952E-4</v>
      </c>
      <c r="AA4265" s="5">
        <v>3622</v>
      </c>
      <c r="AC4265" s="16" t="str">
        <f t="shared" si="396"/>
        <v/>
      </c>
      <c r="AD4265" s="16" t="str">
        <f t="shared" si="397"/>
        <v/>
      </c>
      <c r="AE4265" s="16" t="str">
        <f t="shared" si="398"/>
        <v/>
      </c>
      <c r="AF4265" s="16" t="str">
        <f t="shared" si="399"/>
        <v/>
      </c>
      <c r="AG4265" s="16" t="str">
        <f t="shared" si="400"/>
        <v/>
      </c>
      <c r="AH4265" s="16">
        <f t="shared" si="401"/>
        <v>1.0436248136384262E-2</v>
      </c>
      <c r="AI4265" s="17" t="str">
        <f>IF('Peer Comparison Tool'!$D$11="NR","",IF($C4265='Peer Comparison Tool'!$D$9,COUNT('ALLL &lt;50B Database'!$AI$1:AI4264)+1,""))</f>
        <v/>
      </c>
    </row>
    <row r="4266" spans="1:35" x14ac:dyDescent="0.25">
      <c r="A4266" t="s">
        <v>1239</v>
      </c>
      <c r="B4266">
        <v>307932</v>
      </c>
      <c r="C4266" s="5" t="s">
        <v>926</v>
      </c>
      <c r="D4266" s="5" t="s">
        <v>4390</v>
      </c>
      <c r="E4266" s="5" t="s">
        <v>4388</v>
      </c>
      <c r="F4266" s="2">
        <v>457</v>
      </c>
      <c r="G4266" s="2">
        <v>64049</v>
      </c>
      <c r="H4266" s="2">
        <v>44322</v>
      </c>
      <c r="I4266" s="2">
        <v>4763</v>
      </c>
      <c r="J4266" s="2">
        <v>39559</v>
      </c>
      <c r="K4266" s="33">
        <v>1.1552364822164362E-2</v>
      </c>
      <c r="L4266" s="2">
        <v>261</v>
      </c>
      <c r="M4266" s="2">
        <v>62781</v>
      </c>
      <c r="N4266" s="2">
        <v>39818</v>
      </c>
      <c r="O4266" s="33">
        <v>6.5548244512532022E-3</v>
      </c>
      <c r="P4266" s="2">
        <v>337</v>
      </c>
      <c r="Q4266" s="2">
        <v>62237</v>
      </c>
      <c r="R4266" s="2">
        <v>38900</v>
      </c>
      <c r="S4266" s="35">
        <v>8.6632390745501279E-3</v>
      </c>
      <c r="T4266" t="s">
        <v>4388</v>
      </c>
      <c r="U4266" t="s">
        <v>4388</v>
      </c>
      <c r="V4266" s="5" t="s">
        <v>4390</v>
      </c>
      <c r="W4266" s="5">
        <v>0</v>
      </c>
      <c r="X4266" s="4">
        <v>2.8891257476142337E-3</v>
      </c>
      <c r="Y4266" s="6">
        <v>120</v>
      </c>
      <c r="Z4266" s="4">
        <v>2.1084146232969257E-3</v>
      </c>
      <c r="AA4266" s="5">
        <v>3131</v>
      </c>
      <c r="AC4266" s="16" t="str">
        <f t="shared" si="396"/>
        <v/>
      </c>
      <c r="AD4266" s="16" t="str">
        <f t="shared" si="397"/>
        <v/>
      </c>
      <c r="AE4266" s="16" t="str">
        <f t="shared" si="398"/>
        <v/>
      </c>
      <c r="AF4266" s="16" t="str">
        <f t="shared" si="399"/>
        <v/>
      </c>
      <c r="AG4266" s="16" t="str">
        <f t="shared" si="400"/>
        <v/>
      </c>
      <c r="AH4266" s="16">
        <f t="shared" si="401"/>
        <v>1.1552364822164362E-2</v>
      </c>
      <c r="AI4266" s="17" t="str">
        <f>IF('Peer Comparison Tool'!$D$11="NR","",IF($C4266='Peer Comparison Tool'!$D$9,COUNT('ALLL &lt;50B Database'!$AI$1:AI4265)+1,""))</f>
        <v/>
      </c>
    </row>
    <row r="4267" spans="1:35" x14ac:dyDescent="0.25">
      <c r="A4267" t="s">
        <v>143</v>
      </c>
      <c r="B4267">
        <v>861854</v>
      </c>
      <c r="C4267" s="5" t="s">
        <v>2711</v>
      </c>
      <c r="D4267" s="5" t="s">
        <v>4390</v>
      </c>
      <c r="E4267" s="5" t="s">
        <v>4388</v>
      </c>
      <c r="F4267" s="2">
        <v>869</v>
      </c>
      <c r="G4267" s="2">
        <v>63999</v>
      </c>
      <c r="H4267" s="2">
        <v>44368</v>
      </c>
      <c r="I4267" s="2">
        <v>593</v>
      </c>
      <c r="J4267" s="2">
        <v>43775</v>
      </c>
      <c r="K4267" s="33">
        <v>1.9851513420902342E-2</v>
      </c>
      <c r="L4267" s="2">
        <v>886</v>
      </c>
      <c r="M4267" s="2">
        <v>64143</v>
      </c>
      <c r="N4267" s="2">
        <v>47109</v>
      </c>
      <c r="O4267" s="33">
        <v>1.8807446560105287E-2</v>
      </c>
      <c r="P4267" s="2">
        <v>844</v>
      </c>
      <c r="Q4267" s="2">
        <v>60798</v>
      </c>
      <c r="R4267" s="2">
        <v>46743</v>
      </c>
      <c r="S4267" s="35">
        <v>1.8056179534903623E-2</v>
      </c>
      <c r="T4267" t="s">
        <v>4388</v>
      </c>
      <c r="U4267" t="s">
        <v>4388</v>
      </c>
      <c r="V4267" s="5" t="s">
        <v>4390</v>
      </c>
      <c r="W4267" s="5">
        <v>0</v>
      </c>
      <c r="X4267" s="4">
        <v>1.7953338859987185E-3</v>
      </c>
      <c r="Y4267" s="6">
        <v>25</v>
      </c>
      <c r="Z4267" s="4">
        <v>-7.5126702520166358E-4</v>
      </c>
      <c r="AA4267" s="5">
        <v>579</v>
      </c>
      <c r="AC4267" s="16" t="str">
        <f t="shared" si="396"/>
        <v/>
      </c>
      <c r="AD4267" s="16" t="str">
        <f t="shared" si="397"/>
        <v/>
      </c>
      <c r="AE4267" s="16" t="str">
        <f t="shared" si="398"/>
        <v/>
      </c>
      <c r="AF4267" s="16" t="str">
        <f t="shared" si="399"/>
        <v/>
      </c>
      <c r="AG4267" s="16" t="str">
        <f t="shared" si="400"/>
        <v/>
      </c>
      <c r="AH4267" s="16">
        <f t="shared" si="401"/>
        <v>1.9851513420902342E-2</v>
      </c>
      <c r="AI4267" s="17" t="str">
        <f>IF('Peer Comparison Tool'!$D$11="NR","",IF($C4267='Peer Comparison Tool'!$D$9,COUNT('ALLL &lt;50B Database'!$AI$1:AI4266)+1,""))</f>
        <v/>
      </c>
    </row>
    <row r="4268" spans="1:35" x14ac:dyDescent="0.25">
      <c r="A4268" t="s">
        <v>1245</v>
      </c>
      <c r="B4268">
        <v>122546</v>
      </c>
      <c r="C4268" s="5" t="s">
        <v>926</v>
      </c>
      <c r="D4268" s="5" t="s">
        <v>4390</v>
      </c>
      <c r="E4268" s="5" t="s">
        <v>4388</v>
      </c>
      <c r="F4268" s="2">
        <v>721</v>
      </c>
      <c r="G4268" s="2">
        <v>63960</v>
      </c>
      <c r="H4268" s="2">
        <v>46611</v>
      </c>
      <c r="I4268" s="2">
        <v>3495</v>
      </c>
      <c r="J4268" s="2">
        <v>43116</v>
      </c>
      <c r="K4268" s="33">
        <v>1.6722330457370812E-2</v>
      </c>
      <c r="L4268" s="2">
        <v>620</v>
      </c>
      <c r="M4268" s="2">
        <v>56107</v>
      </c>
      <c r="N4268" s="2">
        <v>41074</v>
      </c>
      <c r="O4268" s="33">
        <v>1.5094707113989385E-2</v>
      </c>
      <c r="P4268" s="2">
        <v>673</v>
      </c>
      <c r="Q4268" s="2">
        <v>57310</v>
      </c>
      <c r="R4268" s="2">
        <v>42148</v>
      </c>
      <c r="S4268" s="35">
        <v>1.5967542943911929E-2</v>
      </c>
      <c r="T4268" t="s">
        <v>4388</v>
      </c>
      <c r="U4268" t="s">
        <v>4388</v>
      </c>
      <c r="V4268" s="5" t="s">
        <v>4390</v>
      </c>
      <c r="W4268" s="5">
        <v>0</v>
      </c>
      <c r="X4268" s="4">
        <v>7.5478751345888287E-4</v>
      </c>
      <c r="Y4268" s="6">
        <v>48</v>
      </c>
      <c r="Z4268" s="4">
        <v>8.7283582992254451E-4</v>
      </c>
      <c r="AA4268" s="5">
        <v>1093</v>
      </c>
      <c r="AC4268" s="16" t="str">
        <f t="shared" si="396"/>
        <v/>
      </c>
      <c r="AD4268" s="16" t="str">
        <f t="shared" si="397"/>
        <v/>
      </c>
      <c r="AE4268" s="16" t="str">
        <f t="shared" si="398"/>
        <v/>
      </c>
      <c r="AF4268" s="16" t="str">
        <f t="shared" si="399"/>
        <v/>
      </c>
      <c r="AG4268" s="16" t="str">
        <f t="shared" si="400"/>
        <v/>
      </c>
      <c r="AH4268" s="16">
        <f t="shared" si="401"/>
        <v>1.6722330457370812E-2</v>
      </c>
      <c r="AI4268" s="17" t="str">
        <f>IF('Peer Comparison Tool'!$D$11="NR","",IF($C4268='Peer Comparison Tool'!$D$9,COUNT('ALLL &lt;50B Database'!$AI$1:AI4267)+1,""))</f>
        <v/>
      </c>
    </row>
    <row r="4269" spans="1:35" x14ac:dyDescent="0.25">
      <c r="A4269" t="s">
        <v>268</v>
      </c>
      <c r="B4269">
        <v>630340</v>
      </c>
      <c r="C4269" s="5" t="s">
        <v>2299</v>
      </c>
      <c r="D4269" s="5" t="s">
        <v>4390</v>
      </c>
      <c r="E4269" s="5" t="s">
        <v>4388</v>
      </c>
      <c r="F4269" s="2">
        <v>514</v>
      </c>
      <c r="G4269" s="2">
        <v>63958</v>
      </c>
      <c r="H4269" s="2">
        <v>42897</v>
      </c>
      <c r="I4269" s="2">
        <v>0</v>
      </c>
      <c r="J4269" s="2">
        <v>42897</v>
      </c>
      <c r="K4269" s="33">
        <v>1.1982189896729376E-2</v>
      </c>
      <c r="L4269" s="2">
        <v>518</v>
      </c>
      <c r="M4269" s="2">
        <v>61501</v>
      </c>
      <c r="N4269" s="2">
        <v>42477</v>
      </c>
      <c r="O4269" s="33">
        <v>1.2194834851802151E-2</v>
      </c>
      <c r="P4269" s="2">
        <v>519</v>
      </c>
      <c r="Q4269" s="2">
        <v>61136</v>
      </c>
      <c r="R4269" s="2">
        <v>43699</v>
      </c>
      <c r="S4269" s="35">
        <v>1.1876701984027094E-2</v>
      </c>
      <c r="T4269" t="s">
        <v>4388</v>
      </c>
      <c r="U4269" t="s">
        <v>4388</v>
      </c>
      <c r="V4269" s="5" t="s">
        <v>4390</v>
      </c>
      <c r="W4269" s="5">
        <v>0</v>
      </c>
      <c r="X4269" s="4">
        <v>1.054879127022814E-4</v>
      </c>
      <c r="Y4269" s="6">
        <v>-5</v>
      </c>
      <c r="Z4269" s="4">
        <v>-3.1813286777505716E-4</v>
      </c>
      <c r="AA4269" s="5">
        <v>2933</v>
      </c>
      <c r="AC4269" s="16" t="str">
        <f t="shared" si="396"/>
        <v/>
      </c>
      <c r="AD4269" s="16" t="str">
        <f t="shared" si="397"/>
        <v/>
      </c>
      <c r="AE4269" s="16" t="str">
        <f t="shared" si="398"/>
        <v/>
      </c>
      <c r="AF4269" s="16" t="str">
        <f t="shared" si="399"/>
        <v/>
      </c>
      <c r="AG4269" s="16" t="str">
        <f t="shared" si="400"/>
        <v/>
      </c>
      <c r="AH4269" s="16">
        <f t="shared" si="401"/>
        <v>1.1982189896729376E-2</v>
      </c>
      <c r="AI4269" s="17" t="str">
        <f>IF('Peer Comparison Tool'!$D$11="NR","",IF($C4269='Peer Comparison Tool'!$D$9,COUNT('ALLL &lt;50B Database'!$AI$1:AI4268)+1,""))</f>
        <v/>
      </c>
    </row>
    <row r="4270" spans="1:35" x14ac:dyDescent="0.25">
      <c r="A4270" t="s">
        <v>694</v>
      </c>
      <c r="B4270">
        <v>304762</v>
      </c>
      <c r="C4270" s="5" t="s">
        <v>3704</v>
      </c>
      <c r="D4270" s="5" t="s">
        <v>4390</v>
      </c>
      <c r="E4270" s="5" t="s">
        <v>4388</v>
      </c>
      <c r="F4270" s="2">
        <v>361</v>
      </c>
      <c r="G4270" s="2">
        <v>63938</v>
      </c>
      <c r="H4270" s="2">
        <v>28563</v>
      </c>
      <c r="I4270" s="2">
        <v>1452</v>
      </c>
      <c r="J4270" s="2">
        <v>27111</v>
      </c>
      <c r="K4270" s="33">
        <v>1.3315628342739109E-2</v>
      </c>
      <c r="L4270" s="2">
        <v>349</v>
      </c>
      <c r="M4270" s="2">
        <v>61669</v>
      </c>
      <c r="N4270" s="2">
        <v>28942</v>
      </c>
      <c r="O4270" s="33">
        <v>1.2058599958537764E-2</v>
      </c>
      <c r="P4270" s="2">
        <v>414</v>
      </c>
      <c r="Q4270" s="2">
        <v>59058</v>
      </c>
      <c r="R4270" s="2">
        <v>28491</v>
      </c>
      <c r="S4270" s="35">
        <v>1.4530904496156681E-2</v>
      </c>
      <c r="T4270" t="s">
        <v>4388</v>
      </c>
      <c r="U4270" t="s">
        <v>4388</v>
      </c>
      <c r="V4270" s="5" t="s">
        <v>4390</v>
      </c>
      <c r="W4270" s="5">
        <v>0</v>
      </c>
      <c r="X4270" s="4">
        <v>-1.2152761534175716E-3</v>
      </c>
      <c r="Y4270" s="6">
        <v>-53</v>
      </c>
      <c r="Z4270" s="4">
        <v>2.4723045376189162E-3</v>
      </c>
      <c r="AA4270" s="5">
        <v>2262</v>
      </c>
      <c r="AC4270" s="16" t="str">
        <f t="shared" si="396"/>
        <v/>
      </c>
      <c r="AD4270" s="16" t="str">
        <f t="shared" si="397"/>
        <v/>
      </c>
      <c r="AE4270" s="16" t="str">
        <f t="shared" si="398"/>
        <v/>
      </c>
      <c r="AF4270" s="16" t="str">
        <f t="shared" si="399"/>
        <v/>
      </c>
      <c r="AG4270" s="16" t="str">
        <f t="shared" si="400"/>
        <v/>
      </c>
      <c r="AH4270" s="16">
        <f t="shared" si="401"/>
        <v>1.3315628342739109E-2</v>
      </c>
      <c r="AI4270" s="17" t="str">
        <f>IF('Peer Comparison Tool'!$D$11="NR","",IF($C4270='Peer Comparison Tool'!$D$9,COUNT('ALLL &lt;50B Database'!$AI$1:AI4269)+1,""))</f>
        <v/>
      </c>
    </row>
    <row r="4271" spans="1:35" x14ac:dyDescent="0.25">
      <c r="A4271" t="s">
        <v>2599</v>
      </c>
      <c r="B4271">
        <v>3425725</v>
      </c>
      <c r="C4271" s="5" t="s">
        <v>2569</v>
      </c>
      <c r="D4271" s="5" t="s">
        <v>4387</v>
      </c>
      <c r="E4271" s="5" t="s">
        <v>4388</v>
      </c>
      <c r="F4271" s="2">
        <v>15</v>
      </c>
      <c r="G4271" s="2">
        <v>63888</v>
      </c>
      <c r="H4271" s="2">
        <v>47651</v>
      </c>
      <c r="I4271" s="2">
        <v>2837</v>
      </c>
      <c r="J4271" s="2">
        <v>44814</v>
      </c>
      <c r="K4271" s="33">
        <v>3.3471682956219041E-4</v>
      </c>
      <c r="L4271" s="2">
        <v>786</v>
      </c>
      <c r="M4271" s="2">
        <v>52307</v>
      </c>
      <c r="N4271" s="2">
        <v>40321</v>
      </c>
      <c r="O4271" s="33">
        <v>1.9493564147714592E-2</v>
      </c>
      <c r="P4271" s="2">
        <v>6</v>
      </c>
      <c r="Q4271" s="2">
        <v>58505</v>
      </c>
      <c r="R4271" s="2">
        <v>38356</v>
      </c>
      <c r="S4271" s="35">
        <v>1.5642924183960789E-4</v>
      </c>
      <c r="T4271" t="s">
        <v>4388</v>
      </c>
      <c r="U4271" t="s">
        <v>4388</v>
      </c>
      <c r="V4271" s="5" t="s">
        <v>4387</v>
      </c>
      <c r="W4271" s="5">
        <v>0</v>
      </c>
      <c r="X4271" s="4">
        <v>1.7828758772258252E-4</v>
      </c>
      <c r="Y4271" s="6">
        <v>9</v>
      </c>
      <c r="Z4271" s="4">
        <v>-1.9337134905874985E-2</v>
      </c>
      <c r="AA4271" s="5">
        <v>4784</v>
      </c>
      <c r="AC4271" s="16" t="str">
        <f t="shared" si="396"/>
        <v/>
      </c>
      <c r="AD4271" s="16" t="str">
        <f t="shared" si="397"/>
        <v/>
      </c>
      <c r="AE4271" s="16" t="str">
        <f t="shared" si="398"/>
        <v/>
      </c>
      <c r="AF4271" s="16" t="str">
        <f t="shared" si="399"/>
        <v/>
      </c>
      <c r="AG4271" s="16" t="str">
        <f t="shared" si="400"/>
        <v/>
      </c>
      <c r="AH4271" s="16">
        <f t="shared" si="401"/>
        <v>3.3471682956219041E-4</v>
      </c>
      <c r="AI4271" s="17" t="str">
        <f>IF('Peer Comparison Tool'!$D$11="NR","",IF($C4271='Peer Comparison Tool'!$D$9,COUNT('ALLL &lt;50B Database'!$AI$1:AI4270)+1,""))</f>
        <v/>
      </c>
    </row>
    <row r="4272" spans="1:35" x14ac:dyDescent="0.25">
      <c r="A4272" t="s">
        <v>880</v>
      </c>
      <c r="B4272">
        <v>863652</v>
      </c>
      <c r="C4272" s="5" t="s">
        <v>1389</v>
      </c>
      <c r="D4272" s="5" t="s">
        <v>4390</v>
      </c>
      <c r="E4272" s="5" t="s">
        <v>4388</v>
      </c>
      <c r="F4272" s="2">
        <v>493</v>
      </c>
      <c r="G4272" s="2">
        <v>63850</v>
      </c>
      <c r="H4272" s="2">
        <v>37268</v>
      </c>
      <c r="I4272" s="2">
        <v>0</v>
      </c>
      <c r="J4272" s="2">
        <v>37268</v>
      </c>
      <c r="K4272" s="33">
        <v>1.3228507030159922E-2</v>
      </c>
      <c r="L4272" s="2">
        <v>485</v>
      </c>
      <c r="M4272" s="2">
        <v>58306</v>
      </c>
      <c r="N4272" s="2">
        <v>36524</v>
      </c>
      <c r="O4272" s="33">
        <v>1.3278939875150586E-2</v>
      </c>
      <c r="P4272" s="2">
        <v>489</v>
      </c>
      <c r="Q4272" s="2">
        <v>57623</v>
      </c>
      <c r="R4272" s="2">
        <v>36113</v>
      </c>
      <c r="S4272" s="35">
        <v>1.3540830171960236E-2</v>
      </c>
      <c r="T4272" t="s">
        <v>4388</v>
      </c>
      <c r="U4272" t="s">
        <v>4388</v>
      </c>
      <c r="V4272" s="5" t="s">
        <v>4390</v>
      </c>
      <c r="W4272" s="5">
        <v>0</v>
      </c>
      <c r="X4272" s="4">
        <v>-3.1232314180031431E-4</v>
      </c>
      <c r="Y4272" s="6">
        <v>4</v>
      </c>
      <c r="Z4272" s="4">
        <v>2.6189029680965051E-4</v>
      </c>
      <c r="AA4272" s="5">
        <v>2303</v>
      </c>
      <c r="AC4272" s="16" t="str">
        <f t="shared" si="396"/>
        <v/>
      </c>
      <c r="AD4272" s="16" t="str">
        <f t="shared" si="397"/>
        <v/>
      </c>
      <c r="AE4272" s="16" t="str">
        <f t="shared" si="398"/>
        <v/>
      </c>
      <c r="AF4272" s="16" t="str">
        <f t="shared" si="399"/>
        <v/>
      </c>
      <c r="AG4272" s="16" t="str">
        <f t="shared" si="400"/>
        <v/>
      </c>
      <c r="AH4272" s="16">
        <f t="shared" si="401"/>
        <v>1.3228507030159922E-2</v>
      </c>
      <c r="AI4272" s="17" t="str">
        <f>IF('Peer Comparison Tool'!$D$11="NR","",IF($C4272='Peer Comparison Tool'!$D$9,COUNT('ALLL &lt;50B Database'!$AI$1:AI4271)+1,""))</f>
        <v/>
      </c>
    </row>
    <row r="4273" spans="1:35" x14ac:dyDescent="0.25">
      <c r="A4273" t="s">
        <v>1531</v>
      </c>
      <c r="B4273">
        <v>636753</v>
      </c>
      <c r="C4273" s="5" t="s">
        <v>1389</v>
      </c>
      <c r="D4273" s="5" t="s">
        <v>4390</v>
      </c>
      <c r="E4273" s="5" t="s">
        <v>4388</v>
      </c>
      <c r="F4273" s="2">
        <v>424</v>
      </c>
      <c r="G4273" s="2">
        <v>63819</v>
      </c>
      <c r="H4273" s="2">
        <v>31713</v>
      </c>
      <c r="I4273" s="2">
        <v>2256</v>
      </c>
      <c r="J4273" s="2">
        <v>29457</v>
      </c>
      <c r="K4273" s="33">
        <v>1.4393862239875072E-2</v>
      </c>
      <c r="L4273" s="2">
        <v>331</v>
      </c>
      <c r="M4273" s="2">
        <v>58296</v>
      </c>
      <c r="N4273" s="2">
        <v>27783</v>
      </c>
      <c r="O4273" s="33">
        <v>1.1913760213079942E-2</v>
      </c>
      <c r="P4273" s="2">
        <v>402</v>
      </c>
      <c r="Q4273" s="2">
        <v>59148</v>
      </c>
      <c r="R4273" s="2">
        <v>29238</v>
      </c>
      <c r="S4273" s="35">
        <v>1.3749230453519393E-2</v>
      </c>
      <c r="T4273" t="s">
        <v>4388</v>
      </c>
      <c r="U4273" t="s">
        <v>4388</v>
      </c>
      <c r="V4273" s="5" t="s">
        <v>4390</v>
      </c>
      <c r="W4273" s="5">
        <v>0</v>
      </c>
      <c r="X4273" s="4">
        <v>6.4463178635567817E-4</v>
      </c>
      <c r="Y4273" s="6">
        <v>22</v>
      </c>
      <c r="Z4273" s="4">
        <v>1.8354702404394518E-3</v>
      </c>
      <c r="AA4273" s="5">
        <v>1814</v>
      </c>
      <c r="AC4273" s="16" t="str">
        <f t="shared" si="396"/>
        <v/>
      </c>
      <c r="AD4273" s="16" t="str">
        <f t="shared" si="397"/>
        <v/>
      </c>
      <c r="AE4273" s="16" t="str">
        <f t="shared" si="398"/>
        <v/>
      </c>
      <c r="AF4273" s="16" t="str">
        <f t="shared" si="399"/>
        <v/>
      </c>
      <c r="AG4273" s="16" t="str">
        <f t="shared" si="400"/>
        <v/>
      </c>
      <c r="AH4273" s="16">
        <f t="shared" si="401"/>
        <v>1.4393862239875072E-2</v>
      </c>
      <c r="AI4273" s="17" t="str">
        <f>IF('Peer Comparison Tool'!$D$11="NR","",IF($C4273='Peer Comparison Tool'!$D$9,COUNT('ALLL &lt;50B Database'!$AI$1:AI4272)+1,""))</f>
        <v/>
      </c>
    </row>
    <row r="4274" spans="1:35" x14ac:dyDescent="0.25">
      <c r="A4274" t="s">
        <v>2697</v>
      </c>
      <c r="B4274">
        <v>688453</v>
      </c>
      <c r="C4274" s="5" t="s">
        <v>2642</v>
      </c>
      <c r="D4274" s="5" t="s">
        <v>4390</v>
      </c>
      <c r="E4274" s="5" t="s">
        <v>4388</v>
      </c>
      <c r="F4274" s="2">
        <v>439</v>
      </c>
      <c r="G4274" s="2">
        <v>63764</v>
      </c>
      <c r="H4274" s="2">
        <v>45056</v>
      </c>
      <c r="I4274" s="2">
        <v>0</v>
      </c>
      <c r="J4274" s="2">
        <v>45056</v>
      </c>
      <c r="K4274" s="33">
        <v>9.7434303977272721E-3</v>
      </c>
      <c r="L4274" s="2">
        <v>439</v>
      </c>
      <c r="M4274" s="2">
        <v>59831</v>
      </c>
      <c r="N4274" s="2">
        <v>44076</v>
      </c>
      <c r="O4274" s="33">
        <v>9.9600689717760232E-3</v>
      </c>
      <c r="P4274" s="2">
        <v>439</v>
      </c>
      <c r="Q4274" s="2">
        <v>60863</v>
      </c>
      <c r="R4274" s="2">
        <v>43148</v>
      </c>
      <c r="S4274" s="35">
        <v>1.0174283860202095E-2</v>
      </c>
      <c r="T4274" t="s">
        <v>4388</v>
      </c>
      <c r="U4274" t="s">
        <v>4388</v>
      </c>
      <c r="V4274" s="5" t="s">
        <v>4390</v>
      </c>
      <c r="W4274" s="5">
        <v>0</v>
      </c>
      <c r="X4274" s="4">
        <v>-4.3085346247482247E-4</v>
      </c>
      <c r="Y4274" s="6">
        <v>0</v>
      </c>
      <c r="Z4274" s="4">
        <v>2.1421488842607132E-4</v>
      </c>
      <c r="AA4274" s="5">
        <v>3867</v>
      </c>
      <c r="AC4274" s="16" t="str">
        <f t="shared" si="396"/>
        <v/>
      </c>
      <c r="AD4274" s="16" t="str">
        <f t="shared" si="397"/>
        <v/>
      </c>
      <c r="AE4274" s="16" t="str">
        <f t="shared" si="398"/>
        <v/>
      </c>
      <c r="AF4274" s="16" t="str">
        <f t="shared" si="399"/>
        <v/>
      </c>
      <c r="AG4274" s="16" t="str">
        <f t="shared" si="400"/>
        <v/>
      </c>
      <c r="AH4274" s="16">
        <f t="shared" si="401"/>
        <v>9.7434303977272721E-3</v>
      </c>
      <c r="AI4274" s="17" t="str">
        <f>IF('Peer Comparison Tool'!$D$11="NR","",IF($C4274='Peer Comparison Tool'!$D$9,COUNT('ALLL &lt;50B Database'!$AI$1:AI4273)+1,""))</f>
        <v/>
      </c>
    </row>
    <row r="4275" spans="1:35" x14ac:dyDescent="0.25">
      <c r="A4275" t="s">
        <v>4001</v>
      </c>
      <c r="B4275">
        <v>665258</v>
      </c>
      <c r="C4275" s="5" t="s">
        <v>3704</v>
      </c>
      <c r="D4275" s="5" t="s">
        <v>4387</v>
      </c>
      <c r="E4275" s="5" t="s">
        <v>4388</v>
      </c>
      <c r="F4275" s="2">
        <v>1051</v>
      </c>
      <c r="G4275" s="2">
        <v>63589</v>
      </c>
      <c r="H4275" s="2">
        <v>41735</v>
      </c>
      <c r="I4275" s="2">
        <v>6951</v>
      </c>
      <c r="J4275" s="2">
        <v>34784</v>
      </c>
      <c r="K4275" s="33">
        <v>3.0215041398344068E-2</v>
      </c>
      <c r="L4275" s="2">
        <v>782</v>
      </c>
      <c r="M4275" s="2">
        <v>61706</v>
      </c>
      <c r="N4275" s="2">
        <v>33466</v>
      </c>
      <c r="O4275" s="33">
        <v>2.3366999342616386E-2</v>
      </c>
      <c r="P4275" s="2">
        <v>812</v>
      </c>
      <c r="Q4275" s="2">
        <v>61607</v>
      </c>
      <c r="R4275" s="2">
        <v>34540</v>
      </c>
      <c r="S4275" s="35">
        <v>2.3508975101331788E-2</v>
      </c>
      <c r="T4275" t="s">
        <v>4388</v>
      </c>
      <c r="U4275" t="s">
        <v>4388</v>
      </c>
      <c r="V4275" s="5" t="s">
        <v>4387</v>
      </c>
      <c r="W4275" s="5">
        <v>0</v>
      </c>
      <c r="X4275" s="4">
        <v>6.7060662970122795E-3</v>
      </c>
      <c r="Y4275" s="6">
        <v>239</v>
      </c>
      <c r="Z4275" s="4">
        <v>1.4197575871540205E-4</v>
      </c>
      <c r="AA4275" s="5">
        <v>143</v>
      </c>
      <c r="AC4275" s="16" t="str">
        <f t="shared" si="396"/>
        <v/>
      </c>
      <c r="AD4275" s="16" t="str">
        <f t="shared" si="397"/>
        <v/>
      </c>
      <c r="AE4275" s="16" t="str">
        <f t="shared" si="398"/>
        <v/>
      </c>
      <c r="AF4275" s="16" t="str">
        <f t="shared" si="399"/>
        <v/>
      </c>
      <c r="AG4275" s="16" t="str">
        <f t="shared" si="400"/>
        <v/>
      </c>
      <c r="AH4275" s="16">
        <f t="shared" si="401"/>
        <v>3.0215041398344068E-2</v>
      </c>
      <c r="AI4275" s="17" t="str">
        <f>IF('Peer Comparison Tool'!$D$11="NR","",IF($C4275='Peer Comparison Tool'!$D$9,COUNT('ALLL &lt;50B Database'!$AI$1:AI4274)+1,""))</f>
        <v/>
      </c>
    </row>
    <row r="4276" spans="1:35" x14ac:dyDescent="0.25">
      <c r="A4276" t="s">
        <v>2495</v>
      </c>
      <c r="B4276">
        <v>915056</v>
      </c>
      <c r="C4276" s="5" t="s">
        <v>2299</v>
      </c>
      <c r="D4276" s="5" t="s">
        <v>4390</v>
      </c>
      <c r="E4276" s="5" t="s">
        <v>4388</v>
      </c>
      <c r="F4276" s="2">
        <v>535</v>
      </c>
      <c r="G4276" s="2">
        <v>63582</v>
      </c>
      <c r="H4276" s="2">
        <v>35014</v>
      </c>
      <c r="I4276" s="2">
        <v>885</v>
      </c>
      <c r="J4276" s="2">
        <v>34129</v>
      </c>
      <c r="K4276" s="33">
        <v>1.5675818219109849E-2</v>
      </c>
      <c r="L4276" s="2">
        <v>566</v>
      </c>
      <c r="M4276" s="2">
        <v>59367</v>
      </c>
      <c r="N4276" s="2">
        <v>35467</v>
      </c>
      <c r="O4276" s="33">
        <v>1.5958496630670765E-2</v>
      </c>
      <c r="P4276" s="2">
        <v>569</v>
      </c>
      <c r="Q4276" s="2">
        <v>62026</v>
      </c>
      <c r="R4276" s="2">
        <v>35165</v>
      </c>
      <c r="S4276" s="35">
        <v>1.6180861652211005E-2</v>
      </c>
      <c r="T4276" t="s">
        <v>4388</v>
      </c>
      <c r="U4276" t="s">
        <v>4388</v>
      </c>
      <c r="V4276" s="5" t="s">
        <v>4390</v>
      </c>
      <c r="W4276" s="5">
        <v>0</v>
      </c>
      <c r="X4276" s="4">
        <v>-5.0504343310115579E-4</v>
      </c>
      <c r="Y4276" s="6">
        <v>-34</v>
      </c>
      <c r="Z4276" s="4">
        <v>2.2236502154024049E-4</v>
      </c>
      <c r="AA4276" s="5">
        <v>1375</v>
      </c>
      <c r="AC4276" s="16" t="str">
        <f t="shared" si="396"/>
        <v/>
      </c>
      <c r="AD4276" s="16" t="str">
        <f t="shared" si="397"/>
        <v/>
      </c>
      <c r="AE4276" s="16" t="str">
        <f t="shared" si="398"/>
        <v/>
      </c>
      <c r="AF4276" s="16" t="str">
        <f t="shared" si="399"/>
        <v/>
      </c>
      <c r="AG4276" s="16" t="str">
        <f t="shared" si="400"/>
        <v/>
      </c>
      <c r="AH4276" s="16">
        <f t="shared" si="401"/>
        <v>1.5675818219109849E-2</v>
      </c>
      <c r="AI4276" s="17" t="str">
        <f>IF('Peer Comparison Tool'!$D$11="NR","",IF($C4276='Peer Comparison Tool'!$D$9,COUNT('ALLL &lt;50B Database'!$AI$1:AI4275)+1,""))</f>
        <v/>
      </c>
    </row>
    <row r="4277" spans="1:35" x14ac:dyDescent="0.25">
      <c r="A4277" t="s">
        <v>3590</v>
      </c>
      <c r="B4277">
        <v>715470</v>
      </c>
      <c r="C4277" s="5" t="s">
        <v>3557</v>
      </c>
      <c r="D4277" s="5" t="s">
        <v>4387</v>
      </c>
      <c r="E4277" s="5" t="s">
        <v>4388</v>
      </c>
      <c r="F4277" s="2">
        <v>389</v>
      </c>
      <c r="G4277" s="2">
        <v>63509</v>
      </c>
      <c r="H4277" s="2">
        <v>57397</v>
      </c>
      <c r="I4277" s="2">
        <v>540</v>
      </c>
      <c r="J4277" s="2">
        <v>56857</v>
      </c>
      <c r="K4277" s="33">
        <v>6.8417257329792284E-3</v>
      </c>
      <c r="L4277" s="2">
        <v>389</v>
      </c>
      <c r="M4277" s="2">
        <v>61420</v>
      </c>
      <c r="N4277" s="2">
        <v>57495</v>
      </c>
      <c r="O4277" s="33">
        <v>6.7658057222367163E-3</v>
      </c>
      <c r="P4277" s="2">
        <v>389</v>
      </c>
      <c r="Q4277" s="2">
        <v>60934</v>
      </c>
      <c r="R4277" s="2">
        <v>56487</v>
      </c>
      <c r="S4277" s="35">
        <v>6.8865402659018891E-3</v>
      </c>
      <c r="T4277" t="s">
        <v>4388</v>
      </c>
      <c r="U4277" t="s">
        <v>4388</v>
      </c>
      <c r="V4277" s="5" t="s">
        <v>4387</v>
      </c>
      <c r="W4277" s="5">
        <v>0</v>
      </c>
      <c r="X4277" s="4">
        <v>-4.4814532922660653E-5</v>
      </c>
      <c r="Y4277" s="6">
        <v>0</v>
      </c>
      <c r="Z4277" s="4">
        <v>1.2073454366517272E-4</v>
      </c>
      <c r="AA4277" s="5">
        <v>4490</v>
      </c>
      <c r="AC4277" s="16" t="str">
        <f t="shared" si="396"/>
        <v/>
      </c>
      <c r="AD4277" s="16" t="str">
        <f t="shared" si="397"/>
        <v/>
      </c>
      <c r="AE4277" s="16" t="str">
        <f t="shared" si="398"/>
        <v/>
      </c>
      <c r="AF4277" s="16" t="str">
        <f t="shared" si="399"/>
        <v/>
      </c>
      <c r="AG4277" s="16" t="str">
        <f t="shared" si="400"/>
        <v/>
      </c>
      <c r="AH4277" s="16">
        <f t="shared" si="401"/>
        <v>6.8417257329792284E-3</v>
      </c>
      <c r="AI4277" s="17" t="str">
        <f>IF('Peer Comparison Tool'!$D$11="NR","",IF($C4277='Peer Comparison Tool'!$D$9,COUNT('ALLL &lt;50B Database'!$AI$1:AI4276)+1,""))</f>
        <v/>
      </c>
    </row>
    <row r="4278" spans="1:35" x14ac:dyDescent="0.25">
      <c r="A4278" t="s">
        <v>2802</v>
      </c>
      <c r="B4278">
        <v>1007958</v>
      </c>
      <c r="C4278" s="5" t="s">
        <v>2711</v>
      </c>
      <c r="D4278" s="5" t="s">
        <v>4390</v>
      </c>
      <c r="E4278" s="5" t="s">
        <v>4388</v>
      </c>
      <c r="F4278" s="2">
        <v>885</v>
      </c>
      <c r="G4278" s="2">
        <v>63477</v>
      </c>
      <c r="H4278" s="2">
        <v>35664</v>
      </c>
      <c r="I4278" s="2">
        <v>1262</v>
      </c>
      <c r="J4278" s="2">
        <v>34402</v>
      </c>
      <c r="K4278" s="33">
        <v>2.5725248532062088E-2</v>
      </c>
      <c r="L4278" s="2">
        <v>897</v>
      </c>
      <c r="M4278" s="2">
        <v>59181</v>
      </c>
      <c r="N4278" s="2">
        <v>35664</v>
      </c>
      <c r="O4278" s="33">
        <v>2.5151413189771196E-2</v>
      </c>
      <c r="P4278" s="2">
        <v>896</v>
      </c>
      <c r="Q4278" s="2">
        <v>59094</v>
      </c>
      <c r="R4278" s="2">
        <v>35336</v>
      </c>
      <c r="S4278" s="35">
        <v>2.5356576862123614E-2</v>
      </c>
      <c r="T4278" t="s">
        <v>4388</v>
      </c>
      <c r="U4278" t="s">
        <v>4388</v>
      </c>
      <c r="V4278" s="5" t="s">
        <v>4390</v>
      </c>
      <c r="W4278" s="5">
        <v>0</v>
      </c>
      <c r="X4278" s="4">
        <v>3.6867166993847372E-4</v>
      </c>
      <c r="Y4278" s="6">
        <v>-11</v>
      </c>
      <c r="Z4278" s="4">
        <v>2.0516367235241806E-4</v>
      </c>
      <c r="AA4278" s="5">
        <v>232</v>
      </c>
      <c r="AC4278" s="16" t="str">
        <f t="shared" si="396"/>
        <v/>
      </c>
      <c r="AD4278" s="16" t="str">
        <f t="shared" si="397"/>
        <v/>
      </c>
      <c r="AE4278" s="16" t="str">
        <f t="shared" si="398"/>
        <v/>
      </c>
      <c r="AF4278" s="16" t="str">
        <f t="shared" si="399"/>
        <v/>
      </c>
      <c r="AG4278" s="16" t="str">
        <f t="shared" si="400"/>
        <v/>
      </c>
      <c r="AH4278" s="16">
        <f t="shared" si="401"/>
        <v>2.5725248532062088E-2</v>
      </c>
      <c r="AI4278" s="17" t="str">
        <f>IF('Peer Comparison Tool'!$D$11="NR","",IF($C4278='Peer Comparison Tool'!$D$9,COUNT('ALLL &lt;50B Database'!$AI$1:AI4277)+1,""))</f>
        <v/>
      </c>
    </row>
    <row r="4279" spans="1:35" x14ac:dyDescent="0.25">
      <c r="A4279" t="s">
        <v>2240</v>
      </c>
      <c r="B4279">
        <v>916259</v>
      </c>
      <c r="C4279" s="5" t="s">
        <v>2041</v>
      </c>
      <c r="D4279" s="5" t="s">
        <v>4390</v>
      </c>
      <c r="E4279" s="5" t="s">
        <v>4388</v>
      </c>
      <c r="F4279" s="2">
        <v>853</v>
      </c>
      <c r="G4279" s="2">
        <v>63234</v>
      </c>
      <c r="H4279" s="2">
        <v>53034</v>
      </c>
      <c r="I4279" s="2">
        <v>1443</v>
      </c>
      <c r="J4279" s="2">
        <v>51591</v>
      </c>
      <c r="K4279" s="33">
        <v>1.6533891570235118E-2</v>
      </c>
      <c r="L4279" s="2">
        <v>746</v>
      </c>
      <c r="M4279" s="2">
        <v>63629</v>
      </c>
      <c r="N4279" s="2">
        <v>53845</v>
      </c>
      <c r="O4279" s="33">
        <v>1.3854582598198533E-2</v>
      </c>
      <c r="P4279" s="2">
        <v>786</v>
      </c>
      <c r="Q4279" s="2">
        <v>61082</v>
      </c>
      <c r="R4279" s="2">
        <v>53030</v>
      </c>
      <c r="S4279" s="35">
        <v>1.4821798981708467E-2</v>
      </c>
      <c r="T4279" t="s">
        <v>4388</v>
      </c>
      <c r="U4279" t="s">
        <v>4388</v>
      </c>
      <c r="V4279" s="5" t="s">
        <v>4390</v>
      </c>
      <c r="W4279" s="5">
        <v>0</v>
      </c>
      <c r="X4279" s="4">
        <v>1.7120925885266512E-3</v>
      </c>
      <c r="Y4279" s="6">
        <v>67</v>
      </c>
      <c r="Z4279" s="4">
        <v>9.6721638350993379E-4</v>
      </c>
      <c r="AA4279" s="5">
        <v>1130</v>
      </c>
      <c r="AC4279" s="16" t="str">
        <f t="shared" si="396"/>
        <v/>
      </c>
      <c r="AD4279" s="16" t="str">
        <f t="shared" si="397"/>
        <v/>
      </c>
      <c r="AE4279" s="16" t="str">
        <f t="shared" si="398"/>
        <v/>
      </c>
      <c r="AF4279" s="16" t="str">
        <f t="shared" si="399"/>
        <v/>
      </c>
      <c r="AG4279" s="16" t="str">
        <f t="shared" si="400"/>
        <v/>
      </c>
      <c r="AH4279" s="16">
        <f t="shared" si="401"/>
        <v>1.6533891570235118E-2</v>
      </c>
      <c r="AI4279" s="17" t="str">
        <f>IF('Peer Comparison Tool'!$D$11="NR","",IF($C4279='Peer Comparison Tool'!$D$9,COUNT('ALLL &lt;50B Database'!$AI$1:AI4278)+1,""))</f>
        <v/>
      </c>
    </row>
    <row r="4280" spans="1:35" x14ac:dyDescent="0.25">
      <c r="A4280" t="s">
        <v>616</v>
      </c>
      <c r="B4280">
        <v>491653</v>
      </c>
      <c r="C4280" s="5" t="s">
        <v>3704</v>
      </c>
      <c r="D4280" s="5" t="s">
        <v>4390</v>
      </c>
      <c r="E4280" s="5" t="s">
        <v>4388</v>
      </c>
      <c r="F4280" s="2">
        <v>633</v>
      </c>
      <c r="G4280" s="2">
        <v>63078</v>
      </c>
      <c r="H4280" s="2">
        <v>28860</v>
      </c>
      <c r="I4280" s="2">
        <v>1185</v>
      </c>
      <c r="J4280" s="2">
        <v>27675</v>
      </c>
      <c r="K4280" s="33">
        <v>2.2872628726287262E-2</v>
      </c>
      <c r="L4280" s="2">
        <v>547</v>
      </c>
      <c r="M4280" s="2">
        <v>54039</v>
      </c>
      <c r="N4280" s="2">
        <v>28899</v>
      </c>
      <c r="O4280" s="33">
        <v>1.8927990587909616E-2</v>
      </c>
      <c r="P4280" s="2">
        <v>601</v>
      </c>
      <c r="Q4280" s="2">
        <v>57124</v>
      </c>
      <c r="R4280" s="2">
        <v>28977</v>
      </c>
      <c r="S4280" s="35">
        <v>2.0740587362390862E-2</v>
      </c>
      <c r="T4280" t="s">
        <v>4388</v>
      </c>
      <c r="U4280" t="s">
        <v>4388</v>
      </c>
      <c r="V4280" s="5" t="s">
        <v>4390</v>
      </c>
      <c r="W4280" s="5">
        <v>0</v>
      </c>
      <c r="X4280" s="4">
        <v>2.1320413638964003E-3</v>
      </c>
      <c r="Y4280" s="6">
        <v>32</v>
      </c>
      <c r="Z4280" s="4">
        <v>1.8125967744812461E-3</v>
      </c>
      <c r="AA4280" s="5">
        <v>338</v>
      </c>
      <c r="AC4280" s="16" t="str">
        <f t="shared" si="396"/>
        <v/>
      </c>
      <c r="AD4280" s="16" t="str">
        <f t="shared" si="397"/>
        <v/>
      </c>
      <c r="AE4280" s="16" t="str">
        <f t="shared" si="398"/>
        <v/>
      </c>
      <c r="AF4280" s="16" t="str">
        <f t="shared" si="399"/>
        <v/>
      </c>
      <c r="AG4280" s="16" t="str">
        <f t="shared" si="400"/>
        <v/>
      </c>
      <c r="AH4280" s="16">
        <f t="shared" si="401"/>
        <v>2.2872628726287262E-2</v>
      </c>
      <c r="AI4280" s="17" t="str">
        <f>IF('Peer Comparison Tool'!$D$11="NR","",IF($C4280='Peer Comparison Tool'!$D$9,COUNT('ALLL &lt;50B Database'!$AI$1:AI4279)+1,""))</f>
        <v/>
      </c>
    </row>
    <row r="4281" spans="1:35" x14ac:dyDescent="0.25">
      <c r="A4281" t="s">
        <v>2035</v>
      </c>
      <c r="B4281">
        <v>356752</v>
      </c>
      <c r="C4281" s="5" t="s">
        <v>1963</v>
      </c>
      <c r="D4281" s="5" t="s">
        <v>4390</v>
      </c>
      <c r="E4281" s="5" t="s">
        <v>4388</v>
      </c>
      <c r="F4281" s="2">
        <v>258</v>
      </c>
      <c r="G4281" s="2">
        <v>63047</v>
      </c>
      <c r="H4281" s="2">
        <v>15128</v>
      </c>
      <c r="I4281" s="2">
        <v>712</v>
      </c>
      <c r="J4281" s="2">
        <v>14416</v>
      </c>
      <c r="K4281" s="33">
        <v>1.7896781354051053E-2</v>
      </c>
      <c r="L4281" s="2">
        <v>213</v>
      </c>
      <c r="M4281" s="2">
        <v>52582</v>
      </c>
      <c r="N4281" s="2">
        <v>14990</v>
      </c>
      <c r="O4281" s="33">
        <v>1.4209472981987992E-2</v>
      </c>
      <c r="P4281" s="2">
        <v>215</v>
      </c>
      <c r="Q4281" s="2">
        <v>55376</v>
      </c>
      <c r="R4281" s="2">
        <v>14511</v>
      </c>
      <c r="S4281" s="35">
        <v>1.4816346220108884E-2</v>
      </c>
      <c r="T4281" t="s">
        <v>4388</v>
      </c>
      <c r="U4281" t="s">
        <v>4388</v>
      </c>
      <c r="V4281" s="5" t="s">
        <v>4390</v>
      </c>
      <c r="W4281" s="5">
        <v>0</v>
      </c>
      <c r="X4281" s="4">
        <v>3.0804351339421693E-3</v>
      </c>
      <c r="Y4281" s="6">
        <v>43</v>
      </c>
      <c r="Z4281" s="4">
        <v>6.0687323812089189E-4</v>
      </c>
      <c r="AA4281" s="5">
        <v>862</v>
      </c>
      <c r="AC4281" s="16" t="str">
        <f t="shared" si="396"/>
        <v/>
      </c>
      <c r="AD4281" s="16" t="str">
        <f t="shared" si="397"/>
        <v/>
      </c>
      <c r="AE4281" s="16" t="str">
        <f t="shared" si="398"/>
        <v/>
      </c>
      <c r="AF4281" s="16" t="str">
        <f t="shared" si="399"/>
        <v/>
      </c>
      <c r="AG4281" s="16" t="str">
        <f t="shared" si="400"/>
        <v/>
      </c>
      <c r="AH4281" s="16">
        <f t="shared" si="401"/>
        <v>1.7896781354051053E-2</v>
      </c>
      <c r="AI4281" s="17" t="str">
        <f>IF('Peer Comparison Tool'!$D$11="NR","",IF($C4281='Peer Comparison Tool'!$D$9,COUNT('ALLL &lt;50B Database'!$AI$1:AI4280)+1,""))</f>
        <v/>
      </c>
    </row>
    <row r="4282" spans="1:35" x14ac:dyDescent="0.25">
      <c r="A4282" t="s">
        <v>1536</v>
      </c>
      <c r="B4282">
        <v>195157</v>
      </c>
      <c r="C4282" s="5" t="s">
        <v>1389</v>
      </c>
      <c r="D4282" s="5" t="s">
        <v>4390</v>
      </c>
      <c r="E4282" s="5" t="s">
        <v>4388</v>
      </c>
      <c r="F4282" s="2">
        <v>594</v>
      </c>
      <c r="G4282" s="2">
        <v>63033</v>
      </c>
      <c r="H4282" s="2">
        <v>28812</v>
      </c>
      <c r="I4282" s="2">
        <v>0</v>
      </c>
      <c r="J4282" s="2">
        <v>28812</v>
      </c>
      <c r="K4282" s="33">
        <v>2.0616409829237816E-2</v>
      </c>
      <c r="L4282" s="2">
        <v>485</v>
      </c>
      <c r="M4282" s="2">
        <v>54894</v>
      </c>
      <c r="N4282" s="2">
        <v>28065</v>
      </c>
      <c r="O4282" s="33">
        <v>1.7281311241760199E-2</v>
      </c>
      <c r="P4282" s="2">
        <v>583</v>
      </c>
      <c r="Q4282" s="2">
        <v>53806</v>
      </c>
      <c r="R4282" s="2">
        <v>29099</v>
      </c>
      <c r="S4282" s="35">
        <v>2.0035052750953641E-2</v>
      </c>
      <c r="T4282" t="s">
        <v>4388</v>
      </c>
      <c r="U4282" t="s">
        <v>4388</v>
      </c>
      <c r="V4282" s="5" t="s">
        <v>4390</v>
      </c>
      <c r="W4282" s="5">
        <v>0</v>
      </c>
      <c r="X4282" s="4">
        <v>5.8135707828417538E-4</v>
      </c>
      <c r="Y4282" s="6">
        <v>11</v>
      </c>
      <c r="Z4282" s="4">
        <v>2.7537415091934414E-3</v>
      </c>
      <c r="AA4282" s="5">
        <v>489</v>
      </c>
      <c r="AC4282" s="16" t="str">
        <f t="shared" si="396"/>
        <v/>
      </c>
      <c r="AD4282" s="16" t="str">
        <f t="shared" si="397"/>
        <v/>
      </c>
      <c r="AE4282" s="16" t="str">
        <f t="shared" si="398"/>
        <v/>
      </c>
      <c r="AF4282" s="16" t="str">
        <f t="shared" si="399"/>
        <v/>
      </c>
      <c r="AG4282" s="16" t="str">
        <f t="shared" si="400"/>
        <v/>
      </c>
      <c r="AH4282" s="16">
        <f t="shared" si="401"/>
        <v>2.0616409829237816E-2</v>
      </c>
      <c r="AI4282" s="17" t="str">
        <f>IF('Peer Comparison Tool'!$D$11="NR","",IF($C4282='Peer Comparison Tool'!$D$9,COUNT('ALLL &lt;50B Database'!$AI$1:AI4281)+1,""))</f>
        <v/>
      </c>
    </row>
    <row r="4283" spans="1:35" x14ac:dyDescent="0.25">
      <c r="A4283" t="s">
        <v>918</v>
      </c>
      <c r="B4283">
        <v>103134</v>
      </c>
      <c r="C4283" s="5" t="s">
        <v>1695</v>
      </c>
      <c r="D4283" s="5" t="s">
        <v>4387</v>
      </c>
      <c r="E4283" s="5" t="s">
        <v>4388</v>
      </c>
      <c r="F4283" s="2">
        <v>538</v>
      </c>
      <c r="G4283" s="2">
        <v>62992</v>
      </c>
      <c r="H4283" s="2">
        <v>34355</v>
      </c>
      <c r="I4283" s="2">
        <v>1040</v>
      </c>
      <c r="J4283" s="2">
        <v>33315</v>
      </c>
      <c r="K4283" s="33">
        <v>1.614888188503677E-2</v>
      </c>
      <c r="L4283" s="2">
        <v>546</v>
      </c>
      <c r="M4283" s="2">
        <v>66040</v>
      </c>
      <c r="N4283" s="2">
        <v>33327</v>
      </c>
      <c r="O4283" s="33">
        <v>1.6383112791430371E-2</v>
      </c>
      <c r="P4283" s="2">
        <v>545</v>
      </c>
      <c r="Q4283" s="2">
        <v>62084</v>
      </c>
      <c r="R4283" s="2">
        <v>33871</v>
      </c>
      <c r="S4283" s="35">
        <v>1.6090460866227747E-2</v>
      </c>
      <c r="T4283" t="s">
        <v>4388</v>
      </c>
      <c r="U4283" t="s">
        <v>4388</v>
      </c>
      <c r="V4283" s="5" t="s">
        <v>4387</v>
      </c>
      <c r="W4283" s="5">
        <v>0</v>
      </c>
      <c r="X4283" s="4">
        <v>5.8421018809023256E-5</v>
      </c>
      <c r="Y4283" s="6">
        <v>-7</v>
      </c>
      <c r="Z4283" s="4">
        <v>-2.9265192520262426E-4</v>
      </c>
      <c r="AA4283" s="5">
        <v>1238</v>
      </c>
      <c r="AC4283" s="16" t="str">
        <f t="shared" si="396"/>
        <v/>
      </c>
      <c r="AD4283" s="16" t="str">
        <f t="shared" si="397"/>
        <v/>
      </c>
      <c r="AE4283" s="16" t="str">
        <f t="shared" si="398"/>
        <v/>
      </c>
      <c r="AF4283" s="16" t="str">
        <f t="shared" si="399"/>
        <v/>
      </c>
      <c r="AG4283" s="16" t="str">
        <f t="shared" si="400"/>
        <v/>
      </c>
      <c r="AH4283" s="16">
        <f t="shared" si="401"/>
        <v>1.614888188503677E-2</v>
      </c>
      <c r="AI4283" s="17" t="str">
        <f>IF('Peer Comparison Tool'!$D$11="NR","",IF($C4283='Peer Comparison Tool'!$D$9,COUNT('ALLL &lt;50B Database'!$AI$1:AI4282)+1,""))</f>
        <v/>
      </c>
    </row>
    <row r="4284" spans="1:35" x14ac:dyDescent="0.25">
      <c r="A4284" t="s">
        <v>2241</v>
      </c>
      <c r="B4284">
        <v>884657</v>
      </c>
      <c r="C4284" s="5" t="s">
        <v>2041</v>
      </c>
      <c r="D4284" s="5" t="s">
        <v>4390</v>
      </c>
      <c r="E4284" s="5" t="s">
        <v>4388</v>
      </c>
      <c r="F4284" s="2">
        <v>690</v>
      </c>
      <c r="G4284" s="2">
        <v>62882</v>
      </c>
      <c r="H4284" s="2">
        <v>44309</v>
      </c>
      <c r="I4284" s="2">
        <v>630</v>
      </c>
      <c r="J4284" s="2">
        <v>43679</v>
      </c>
      <c r="K4284" s="33">
        <v>1.5797064951120675E-2</v>
      </c>
      <c r="L4284" s="2">
        <v>667</v>
      </c>
      <c r="M4284" s="2">
        <v>58154</v>
      </c>
      <c r="N4284" s="2">
        <v>43121</v>
      </c>
      <c r="O4284" s="33">
        <v>1.5468101389114353E-2</v>
      </c>
      <c r="P4284" s="2">
        <v>643</v>
      </c>
      <c r="Q4284" s="2">
        <v>59399</v>
      </c>
      <c r="R4284" s="2">
        <v>43853</v>
      </c>
      <c r="S4284" s="35">
        <v>1.4662622853624609E-2</v>
      </c>
      <c r="T4284" t="s">
        <v>4388</v>
      </c>
      <c r="U4284" t="s">
        <v>4388</v>
      </c>
      <c r="V4284" s="5" t="s">
        <v>4390</v>
      </c>
      <c r="W4284" s="5">
        <v>0</v>
      </c>
      <c r="X4284" s="4">
        <v>1.1344420974960662E-3</v>
      </c>
      <c r="Y4284" s="6">
        <v>47</v>
      </c>
      <c r="Z4284" s="4">
        <v>-8.0547853548974466E-4</v>
      </c>
      <c r="AA4284" s="5">
        <v>1340</v>
      </c>
      <c r="AC4284" s="16" t="str">
        <f t="shared" si="396"/>
        <v/>
      </c>
      <c r="AD4284" s="16" t="str">
        <f t="shared" si="397"/>
        <v/>
      </c>
      <c r="AE4284" s="16" t="str">
        <f t="shared" si="398"/>
        <v/>
      </c>
      <c r="AF4284" s="16" t="str">
        <f t="shared" si="399"/>
        <v/>
      </c>
      <c r="AG4284" s="16" t="str">
        <f t="shared" si="400"/>
        <v/>
      </c>
      <c r="AH4284" s="16">
        <f t="shared" si="401"/>
        <v>1.5797064951120675E-2</v>
      </c>
      <c r="AI4284" s="17" t="str">
        <f>IF('Peer Comparison Tool'!$D$11="NR","",IF($C4284='Peer Comparison Tool'!$D$9,COUNT('ALLL &lt;50B Database'!$AI$1:AI4283)+1,""))</f>
        <v/>
      </c>
    </row>
    <row r="4285" spans="1:35" x14ac:dyDescent="0.25">
      <c r="A4285" t="s">
        <v>1246</v>
      </c>
      <c r="B4285">
        <v>413347</v>
      </c>
      <c r="C4285" s="5" t="s">
        <v>926</v>
      </c>
      <c r="D4285" s="5" t="s">
        <v>4390</v>
      </c>
      <c r="E4285" s="5" t="s">
        <v>4388</v>
      </c>
      <c r="F4285" s="2">
        <v>351</v>
      </c>
      <c r="G4285" s="2">
        <v>62855</v>
      </c>
      <c r="H4285" s="2">
        <v>38471</v>
      </c>
      <c r="I4285" s="2">
        <v>612</v>
      </c>
      <c r="J4285" s="2">
        <v>37859</v>
      </c>
      <c r="K4285" s="33">
        <v>9.2712432974986127E-3</v>
      </c>
      <c r="L4285" s="2">
        <v>341</v>
      </c>
      <c r="M4285" s="2">
        <v>53861</v>
      </c>
      <c r="N4285" s="2">
        <v>36884</v>
      </c>
      <c r="O4285" s="33">
        <v>9.2452011712395622E-3</v>
      </c>
      <c r="P4285" s="2">
        <v>344</v>
      </c>
      <c r="Q4285" s="2">
        <v>55883</v>
      </c>
      <c r="R4285" s="2">
        <v>37195</v>
      </c>
      <c r="S4285" s="35">
        <v>9.2485549132947983E-3</v>
      </c>
      <c r="T4285" t="s">
        <v>4388</v>
      </c>
      <c r="U4285" t="s">
        <v>4388</v>
      </c>
      <c r="V4285" s="5" t="s">
        <v>4390</v>
      </c>
      <c r="W4285" s="5">
        <v>0</v>
      </c>
      <c r="X4285" s="4">
        <v>2.2688384203814471E-5</v>
      </c>
      <c r="Y4285" s="6">
        <v>7</v>
      </c>
      <c r="Z4285" s="4">
        <v>3.3537420552360447E-6</v>
      </c>
      <c r="AA4285" s="5">
        <v>4009</v>
      </c>
      <c r="AC4285" s="16" t="str">
        <f t="shared" si="396"/>
        <v/>
      </c>
      <c r="AD4285" s="16" t="str">
        <f t="shared" si="397"/>
        <v/>
      </c>
      <c r="AE4285" s="16" t="str">
        <f t="shared" si="398"/>
        <v/>
      </c>
      <c r="AF4285" s="16" t="str">
        <f t="shared" si="399"/>
        <v/>
      </c>
      <c r="AG4285" s="16" t="str">
        <f t="shared" si="400"/>
        <v/>
      </c>
      <c r="AH4285" s="16">
        <f t="shared" si="401"/>
        <v>9.2712432974986127E-3</v>
      </c>
      <c r="AI4285" s="17" t="str">
        <f>IF('Peer Comparison Tool'!$D$11="NR","",IF($C4285='Peer Comparison Tool'!$D$9,COUNT('ALLL &lt;50B Database'!$AI$1:AI4284)+1,""))</f>
        <v/>
      </c>
    </row>
    <row r="4286" spans="1:35" x14ac:dyDescent="0.25">
      <c r="A4286" t="s">
        <v>1244</v>
      </c>
      <c r="B4286">
        <v>3316739</v>
      </c>
      <c r="C4286" s="5" t="s">
        <v>926</v>
      </c>
      <c r="D4286" s="5" t="s">
        <v>4390</v>
      </c>
      <c r="E4286" s="5" t="s">
        <v>4388</v>
      </c>
      <c r="F4286" s="2">
        <v>385</v>
      </c>
      <c r="G4286" s="2">
        <v>62797</v>
      </c>
      <c r="H4286" s="2">
        <v>26948</v>
      </c>
      <c r="I4286" s="2">
        <v>1577</v>
      </c>
      <c r="J4286" s="2">
        <v>25371</v>
      </c>
      <c r="K4286" s="33">
        <v>1.5174805880729968E-2</v>
      </c>
      <c r="L4286" s="2">
        <v>381</v>
      </c>
      <c r="M4286" s="2">
        <v>58652</v>
      </c>
      <c r="N4286" s="2">
        <v>26249</v>
      </c>
      <c r="O4286" s="33">
        <v>1.4514838660520401E-2</v>
      </c>
      <c r="P4286" s="2">
        <v>380</v>
      </c>
      <c r="Q4286" s="2">
        <v>57391</v>
      </c>
      <c r="R4286" s="2">
        <v>25359</v>
      </c>
      <c r="S4286" s="35">
        <v>1.4984818013328601E-2</v>
      </c>
      <c r="T4286" t="s">
        <v>4388</v>
      </c>
      <c r="U4286" t="s">
        <v>4388</v>
      </c>
      <c r="V4286" s="5" t="s">
        <v>4390</v>
      </c>
      <c r="W4286" s="5">
        <v>0</v>
      </c>
      <c r="X4286" s="4">
        <v>1.8998786740136685E-4</v>
      </c>
      <c r="Y4286" s="6">
        <v>5</v>
      </c>
      <c r="Z4286" s="4">
        <v>4.699793528081999E-4</v>
      </c>
      <c r="AA4286" s="5">
        <v>1551</v>
      </c>
      <c r="AC4286" s="16" t="str">
        <f t="shared" si="396"/>
        <v/>
      </c>
      <c r="AD4286" s="16" t="str">
        <f t="shared" si="397"/>
        <v/>
      </c>
      <c r="AE4286" s="16" t="str">
        <f t="shared" si="398"/>
        <v/>
      </c>
      <c r="AF4286" s="16" t="str">
        <f t="shared" si="399"/>
        <v/>
      </c>
      <c r="AG4286" s="16" t="str">
        <f t="shared" si="400"/>
        <v/>
      </c>
      <c r="AH4286" s="16">
        <f t="shared" si="401"/>
        <v>1.5174805880729968E-2</v>
      </c>
      <c r="AI4286" s="17" t="str">
        <f>IF('Peer Comparison Tool'!$D$11="NR","",IF($C4286='Peer Comparison Tool'!$D$9,COUNT('ALLL &lt;50B Database'!$AI$1:AI4285)+1,""))</f>
        <v/>
      </c>
    </row>
    <row r="4287" spans="1:35" x14ac:dyDescent="0.25">
      <c r="A4287" t="s">
        <v>1267</v>
      </c>
      <c r="B4287">
        <v>604640</v>
      </c>
      <c r="C4287" s="5" t="s">
        <v>926</v>
      </c>
      <c r="D4287" s="5" t="s">
        <v>4390</v>
      </c>
      <c r="E4287" s="5" t="s">
        <v>4388</v>
      </c>
      <c r="F4287" s="2">
        <v>42</v>
      </c>
      <c r="G4287" s="2">
        <v>62774</v>
      </c>
      <c r="H4287" s="2">
        <v>32441</v>
      </c>
      <c r="I4287" s="2">
        <v>15780</v>
      </c>
      <c r="J4287" s="2">
        <v>16661</v>
      </c>
      <c r="K4287" s="33">
        <v>2.5208570914110797E-3</v>
      </c>
      <c r="L4287" s="2">
        <v>198</v>
      </c>
      <c r="M4287" s="2">
        <v>33731</v>
      </c>
      <c r="N4287" s="2">
        <v>16501</v>
      </c>
      <c r="O4287" s="33">
        <v>1.1999272771347191E-2</v>
      </c>
      <c r="P4287" s="2">
        <v>6</v>
      </c>
      <c r="Q4287" s="2">
        <v>41661</v>
      </c>
      <c r="R4287" s="2">
        <v>16188</v>
      </c>
      <c r="S4287" s="35">
        <v>3.7064492216456633E-4</v>
      </c>
      <c r="T4287" t="s">
        <v>4388</v>
      </c>
      <c r="U4287" t="s">
        <v>4388</v>
      </c>
      <c r="V4287" s="5" t="s">
        <v>4390</v>
      </c>
      <c r="W4287" s="5">
        <v>0</v>
      </c>
      <c r="X4287" s="4">
        <v>2.1502121692465134E-3</v>
      </c>
      <c r="Y4287" s="6">
        <v>36</v>
      </c>
      <c r="Z4287" s="4">
        <v>-1.1628627849182624E-2</v>
      </c>
      <c r="AA4287" s="5">
        <v>4761</v>
      </c>
      <c r="AC4287" s="16" t="str">
        <f t="shared" si="396"/>
        <v/>
      </c>
      <c r="AD4287" s="16" t="str">
        <f t="shared" si="397"/>
        <v/>
      </c>
      <c r="AE4287" s="16" t="str">
        <f t="shared" si="398"/>
        <v/>
      </c>
      <c r="AF4287" s="16" t="str">
        <f t="shared" si="399"/>
        <v/>
      </c>
      <c r="AG4287" s="16" t="str">
        <f t="shared" si="400"/>
        <v/>
      </c>
      <c r="AH4287" s="16">
        <f t="shared" si="401"/>
        <v>2.5208570914110797E-3</v>
      </c>
      <c r="AI4287" s="17" t="str">
        <f>IF('Peer Comparison Tool'!$D$11="NR","",IF($C4287='Peer Comparison Tool'!$D$9,COUNT('ALLL &lt;50B Database'!$AI$1:AI4286)+1,""))</f>
        <v/>
      </c>
    </row>
    <row r="4288" spans="1:35" x14ac:dyDescent="0.25">
      <c r="A4288" t="s">
        <v>4179</v>
      </c>
      <c r="B4288">
        <v>518354</v>
      </c>
      <c r="C4288" s="5" t="s">
        <v>4163</v>
      </c>
      <c r="D4288" s="5" t="s">
        <v>4390</v>
      </c>
      <c r="E4288" s="5" t="s">
        <v>4388</v>
      </c>
      <c r="F4288" s="2">
        <v>662</v>
      </c>
      <c r="G4288" s="2">
        <v>62668</v>
      </c>
      <c r="H4288" s="2">
        <v>33488</v>
      </c>
      <c r="I4288" s="2">
        <v>0</v>
      </c>
      <c r="J4288" s="2">
        <v>33488</v>
      </c>
      <c r="K4288" s="33">
        <v>1.9768275203057812E-2</v>
      </c>
      <c r="L4288" s="2">
        <v>713</v>
      </c>
      <c r="M4288" s="2">
        <v>58395</v>
      </c>
      <c r="N4288" s="2">
        <v>32248</v>
      </c>
      <c r="O4288" s="33">
        <v>2.2109898288265938E-2</v>
      </c>
      <c r="P4288" s="2">
        <v>666</v>
      </c>
      <c r="Q4288" s="2">
        <v>56876</v>
      </c>
      <c r="R4288" s="2">
        <v>31970</v>
      </c>
      <c r="S4288" s="35">
        <v>2.0832030028151392E-2</v>
      </c>
      <c r="T4288" t="s">
        <v>4388</v>
      </c>
      <c r="U4288" t="s">
        <v>4388</v>
      </c>
      <c r="V4288" s="5" t="s">
        <v>4390</v>
      </c>
      <c r="W4288" s="5">
        <v>0</v>
      </c>
      <c r="X4288" s="4">
        <v>-1.0637548250935804E-3</v>
      </c>
      <c r="Y4288" s="6">
        <v>-4</v>
      </c>
      <c r="Z4288" s="4">
        <v>-1.2778682601145459E-3</v>
      </c>
      <c r="AA4288" s="5">
        <v>586</v>
      </c>
      <c r="AC4288" s="16" t="str">
        <f t="shared" si="396"/>
        <v/>
      </c>
      <c r="AD4288" s="16" t="str">
        <f t="shared" si="397"/>
        <v/>
      </c>
      <c r="AE4288" s="16" t="str">
        <f t="shared" si="398"/>
        <v/>
      </c>
      <c r="AF4288" s="16" t="str">
        <f t="shared" si="399"/>
        <v/>
      </c>
      <c r="AG4288" s="16" t="str">
        <f t="shared" si="400"/>
        <v/>
      </c>
      <c r="AH4288" s="16">
        <f t="shared" si="401"/>
        <v>1.9768275203057812E-2</v>
      </c>
      <c r="AI4288" s="17" t="str">
        <f>IF('Peer Comparison Tool'!$D$11="NR","",IF($C4288='Peer Comparison Tool'!$D$9,COUNT('ALLL &lt;50B Database'!$AI$1:AI4287)+1,""))</f>
        <v/>
      </c>
    </row>
    <row r="4289" spans="1:35" x14ac:dyDescent="0.25">
      <c r="A4289" t="s">
        <v>4157</v>
      </c>
      <c r="B4289">
        <v>768476</v>
      </c>
      <c r="C4289" s="5" t="s">
        <v>4128</v>
      </c>
      <c r="D4289" s="5" t="s">
        <v>4390</v>
      </c>
      <c r="E4289" s="5" t="s">
        <v>4388</v>
      </c>
      <c r="F4289" s="2">
        <v>694</v>
      </c>
      <c r="G4289" s="2">
        <v>62529</v>
      </c>
      <c r="H4289" s="2">
        <v>48922</v>
      </c>
      <c r="I4289" s="2">
        <v>0</v>
      </c>
      <c r="J4289" s="2">
        <v>48922</v>
      </c>
      <c r="K4289" s="33">
        <v>1.4185846858264175E-2</v>
      </c>
      <c r="L4289" s="2">
        <v>694</v>
      </c>
      <c r="M4289" s="2">
        <v>59470</v>
      </c>
      <c r="N4289" s="2">
        <v>49147</v>
      </c>
      <c r="O4289" s="33">
        <v>1.4120902598327467E-2</v>
      </c>
      <c r="P4289" s="2">
        <v>694</v>
      </c>
      <c r="Q4289" s="2">
        <v>60127</v>
      </c>
      <c r="R4289" s="2">
        <v>48113</v>
      </c>
      <c r="S4289" s="35">
        <v>1.4424375948288404E-2</v>
      </c>
      <c r="T4289" t="s">
        <v>4388</v>
      </c>
      <c r="U4289" t="s">
        <v>4388</v>
      </c>
      <c r="V4289" s="5" t="s">
        <v>4390</v>
      </c>
      <c r="W4289" s="5">
        <v>0</v>
      </c>
      <c r="X4289" s="4">
        <v>-2.3852909002422887E-4</v>
      </c>
      <c r="Y4289" s="6">
        <v>0</v>
      </c>
      <c r="Z4289" s="4">
        <v>3.0347334996093725E-4</v>
      </c>
      <c r="AA4289" s="5">
        <v>1893</v>
      </c>
      <c r="AC4289" s="16" t="str">
        <f t="shared" si="396"/>
        <v/>
      </c>
      <c r="AD4289" s="16" t="str">
        <f t="shared" si="397"/>
        <v/>
      </c>
      <c r="AE4289" s="16" t="str">
        <f t="shared" si="398"/>
        <v/>
      </c>
      <c r="AF4289" s="16" t="str">
        <f t="shared" si="399"/>
        <v/>
      </c>
      <c r="AG4289" s="16" t="str">
        <f t="shared" si="400"/>
        <v/>
      </c>
      <c r="AH4289" s="16">
        <f t="shared" si="401"/>
        <v>1.4185846858264175E-2</v>
      </c>
      <c r="AI4289" s="17" t="str">
        <f>IF('Peer Comparison Tool'!$D$11="NR","",IF($C4289='Peer Comparison Tool'!$D$9,COUNT('ALLL &lt;50B Database'!$AI$1:AI4288)+1,""))</f>
        <v/>
      </c>
    </row>
    <row r="4290" spans="1:35" x14ac:dyDescent="0.25">
      <c r="A4290" t="s">
        <v>886</v>
      </c>
      <c r="B4290">
        <v>1009840</v>
      </c>
      <c r="C4290" s="5" t="s">
        <v>716</v>
      </c>
      <c r="D4290" s="5" t="s">
        <v>4387</v>
      </c>
      <c r="E4290" s="5" t="s">
        <v>4388</v>
      </c>
      <c r="F4290" s="2">
        <v>778</v>
      </c>
      <c r="G4290" s="2">
        <v>62516</v>
      </c>
      <c r="H4290" s="2">
        <v>41638</v>
      </c>
      <c r="I4290" s="2">
        <v>0</v>
      </c>
      <c r="J4290" s="2">
        <v>41638</v>
      </c>
      <c r="K4290" s="33">
        <v>1.8684855180364092E-2</v>
      </c>
      <c r="L4290" s="2">
        <v>914</v>
      </c>
      <c r="M4290" s="2">
        <v>60892</v>
      </c>
      <c r="N4290" s="2">
        <v>41775</v>
      </c>
      <c r="O4290" s="33">
        <v>2.1879114302812686E-2</v>
      </c>
      <c r="P4290" s="2">
        <v>867</v>
      </c>
      <c r="Q4290" s="2">
        <v>60136</v>
      </c>
      <c r="R4290" s="2">
        <v>42321</v>
      </c>
      <c r="S4290" s="35">
        <v>2.0486283405401574E-2</v>
      </c>
      <c r="T4290" t="s">
        <v>4388</v>
      </c>
      <c r="U4290" t="s">
        <v>4388</v>
      </c>
      <c r="V4290" s="5" t="s">
        <v>4387</v>
      </c>
      <c r="W4290" s="5">
        <v>0</v>
      </c>
      <c r="X4290" s="4">
        <v>-1.8014282250374825E-3</v>
      </c>
      <c r="Y4290" s="6">
        <v>-89</v>
      </c>
      <c r="Z4290" s="4">
        <v>-1.3928308974111119E-3</v>
      </c>
      <c r="AA4290" s="5">
        <v>730</v>
      </c>
      <c r="AC4290" s="16" t="str">
        <f t="shared" si="396"/>
        <v/>
      </c>
      <c r="AD4290" s="16" t="str">
        <f t="shared" si="397"/>
        <v/>
      </c>
      <c r="AE4290" s="16" t="str">
        <f t="shared" si="398"/>
        <v/>
      </c>
      <c r="AF4290" s="16" t="str">
        <f t="shared" si="399"/>
        <v/>
      </c>
      <c r="AG4290" s="16" t="str">
        <f t="shared" si="400"/>
        <v/>
      </c>
      <c r="AH4290" s="16">
        <f t="shared" si="401"/>
        <v>1.8684855180364092E-2</v>
      </c>
      <c r="AI4290" s="17" t="str">
        <f>IF('Peer Comparison Tool'!$D$11="NR","",IF($C4290='Peer Comparison Tool'!$D$9,COUNT('ALLL &lt;50B Database'!$AI$1:AI4289)+1,""))</f>
        <v/>
      </c>
    </row>
    <row r="4291" spans="1:35" x14ac:dyDescent="0.25">
      <c r="A4291" t="s">
        <v>2694</v>
      </c>
      <c r="B4291">
        <v>837653</v>
      </c>
      <c r="C4291" s="5" t="s">
        <v>2642</v>
      </c>
      <c r="D4291" s="5" t="s">
        <v>4390</v>
      </c>
      <c r="E4291" s="5" t="s">
        <v>4388</v>
      </c>
      <c r="F4291" s="2">
        <v>446</v>
      </c>
      <c r="G4291" s="2">
        <v>62497</v>
      </c>
      <c r="H4291" s="2">
        <v>40718</v>
      </c>
      <c r="I4291" s="2">
        <v>929</v>
      </c>
      <c r="J4291" s="2">
        <v>39789</v>
      </c>
      <c r="K4291" s="33">
        <v>1.1209128150996506E-2</v>
      </c>
      <c r="L4291" s="2">
        <v>434</v>
      </c>
      <c r="M4291" s="2">
        <v>60359</v>
      </c>
      <c r="N4291" s="2">
        <v>38476</v>
      </c>
      <c r="O4291" s="33">
        <v>1.1279758810687181E-2</v>
      </c>
      <c r="P4291" s="2">
        <v>440</v>
      </c>
      <c r="Q4291" s="2">
        <v>64504</v>
      </c>
      <c r="R4291" s="2">
        <v>37179</v>
      </c>
      <c r="S4291" s="35">
        <v>1.1834637833185401E-2</v>
      </c>
      <c r="T4291" t="s">
        <v>4388</v>
      </c>
      <c r="U4291" t="s">
        <v>4388</v>
      </c>
      <c r="V4291" s="5" t="s">
        <v>4390</v>
      </c>
      <c r="W4291" s="5">
        <v>0</v>
      </c>
      <c r="X4291" s="4">
        <v>-6.2550968218889544E-4</v>
      </c>
      <c r="Y4291" s="6">
        <v>6</v>
      </c>
      <c r="Z4291" s="4">
        <v>5.5487902249821974E-4</v>
      </c>
      <c r="AA4291" s="5">
        <v>3281</v>
      </c>
      <c r="AC4291" s="16" t="str">
        <f t="shared" ref="AC4291:AC4354" si="402">IF(AND($G4291&gt;=10000000,$G4291&lt;50000000),$K4291,"")</f>
        <v/>
      </c>
      <c r="AD4291" s="16" t="str">
        <f t="shared" ref="AD4291:AD4354" si="403">IF(AND($G4291&gt;=5000000,$G4291&lt;9999999),$K4291,"")</f>
        <v/>
      </c>
      <c r="AE4291" s="16" t="str">
        <f t="shared" ref="AE4291:AE4354" si="404">IF(AND($G4291&gt;=1000000,$G4291&lt;4999999),$K4291,"")</f>
        <v/>
      </c>
      <c r="AF4291" s="16" t="str">
        <f t="shared" ref="AF4291:AF4354" si="405">IF(AND($G4291&gt;=500000,$G4291&lt;999999),$K4291,"")</f>
        <v/>
      </c>
      <c r="AG4291" s="16" t="str">
        <f t="shared" ref="AG4291:AG4354" si="406">IF(AND($G4291&gt;=100000,$G4291&lt;499999),$K4291,"")</f>
        <v/>
      </c>
      <c r="AH4291" s="16">
        <f t="shared" ref="AH4291:AH4354" si="407">IF(AND($G4291&gt;=0,$G4291&lt;99999),$K4291,"")</f>
        <v>1.1209128150996506E-2</v>
      </c>
      <c r="AI4291" s="17" t="str">
        <f>IF('Peer Comparison Tool'!$D$11="NR","",IF($C4291='Peer Comparison Tool'!$D$9,COUNT('ALLL &lt;50B Database'!$AI$1:AI4290)+1,""))</f>
        <v/>
      </c>
    </row>
    <row r="4292" spans="1:35" x14ac:dyDescent="0.25">
      <c r="A4292" t="s">
        <v>556</v>
      </c>
      <c r="B4292">
        <v>3049729</v>
      </c>
      <c r="C4292" s="5" t="s">
        <v>462</v>
      </c>
      <c r="D4292" s="5" t="s">
        <v>4390</v>
      </c>
      <c r="E4292" s="5" t="s">
        <v>4388</v>
      </c>
      <c r="F4292" s="2">
        <v>920</v>
      </c>
      <c r="G4292" s="2">
        <v>62421</v>
      </c>
      <c r="H4292" s="2">
        <v>50872</v>
      </c>
      <c r="I4292" s="2">
        <v>0</v>
      </c>
      <c r="J4292" s="2">
        <v>50872</v>
      </c>
      <c r="K4292" s="33">
        <v>1.8084604497562509E-2</v>
      </c>
      <c r="L4292" s="2">
        <v>792</v>
      </c>
      <c r="M4292" s="2">
        <v>72540</v>
      </c>
      <c r="N4292" s="2">
        <v>54003</v>
      </c>
      <c r="O4292" s="33">
        <v>1.4665851897116828E-2</v>
      </c>
      <c r="P4292" s="2">
        <v>800</v>
      </c>
      <c r="Q4292" s="2">
        <v>74232</v>
      </c>
      <c r="R4292" s="2">
        <v>47769</v>
      </c>
      <c r="S4292" s="35">
        <v>1.6747262869224813E-2</v>
      </c>
      <c r="T4292" t="s">
        <v>4388</v>
      </c>
      <c r="U4292" t="s">
        <v>4388</v>
      </c>
      <c r="V4292" s="5" t="s">
        <v>4390</v>
      </c>
      <c r="W4292" s="5">
        <v>0</v>
      </c>
      <c r="X4292" s="4">
        <v>1.3373416283376967E-3</v>
      </c>
      <c r="Y4292" s="6">
        <v>120</v>
      </c>
      <c r="Z4292" s="4">
        <v>2.0814109721079849E-3</v>
      </c>
      <c r="AA4292" s="5">
        <v>828</v>
      </c>
      <c r="AC4292" s="16" t="str">
        <f t="shared" si="402"/>
        <v/>
      </c>
      <c r="AD4292" s="16" t="str">
        <f t="shared" si="403"/>
        <v/>
      </c>
      <c r="AE4292" s="16" t="str">
        <f t="shared" si="404"/>
        <v/>
      </c>
      <c r="AF4292" s="16" t="str">
        <f t="shared" si="405"/>
        <v/>
      </c>
      <c r="AG4292" s="16" t="str">
        <f t="shared" si="406"/>
        <v/>
      </c>
      <c r="AH4292" s="16">
        <f t="shared" si="407"/>
        <v>1.8084604497562509E-2</v>
      </c>
      <c r="AI4292" s="17">
        <f>IF('Peer Comparison Tool'!$D$11="NR","",IF($C4292='Peer Comparison Tool'!$D$9,COUNT('ALLL &lt;50B Database'!$AI$1:AI4291)+1,""))</f>
        <v>95</v>
      </c>
    </row>
    <row r="4293" spans="1:35" x14ac:dyDescent="0.25">
      <c r="A4293" t="s">
        <v>2497</v>
      </c>
      <c r="B4293">
        <v>634973</v>
      </c>
      <c r="C4293" s="5" t="s">
        <v>2299</v>
      </c>
      <c r="D4293" s="5" t="s">
        <v>4390</v>
      </c>
      <c r="E4293" s="5" t="s">
        <v>4388</v>
      </c>
      <c r="F4293" s="2">
        <v>472</v>
      </c>
      <c r="G4293" s="2">
        <v>62418</v>
      </c>
      <c r="H4293" s="2">
        <v>45186</v>
      </c>
      <c r="I4293" s="2">
        <v>151</v>
      </c>
      <c r="J4293" s="2">
        <v>45035</v>
      </c>
      <c r="K4293" s="33">
        <v>1.048073720439658E-2</v>
      </c>
      <c r="L4293" s="2">
        <v>472</v>
      </c>
      <c r="M4293" s="2">
        <v>58964</v>
      </c>
      <c r="N4293" s="2">
        <v>44098</v>
      </c>
      <c r="O4293" s="33">
        <v>1.0703433262279469E-2</v>
      </c>
      <c r="P4293" s="2">
        <v>472</v>
      </c>
      <c r="Q4293" s="2">
        <v>59901</v>
      </c>
      <c r="R4293" s="2">
        <v>44413</v>
      </c>
      <c r="S4293" s="35">
        <v>1.0627518969671042E-2</v>
      </c>
      <c r="T4293" t="s">
        <v>4388</v>
      </c>
      <c r="U4293" t="s">
        <v>4388</v>
      </c>
      <c r="V4293" s="5" t="s">
        <v>4390</v>
      </c>
      <c r="W4293" s="5">
        <v>0</v>
      </c>
      <c r="X4293" s="4">
        <v>-1.467817652744622E-4</v>
      </c>
      <c r="Y4293" s="6">
        <v>0</v>
      </c>
      <c r="Z4293" s="4">
        <v>-7.5914292608426914E-5</v>
      </c>
      <c r="AA4293" s="5">
        <v>3605</v>
      </c>
      <c r="AC4293" s="16" t="str">
        <f t="shared" si="402"/>
        <v/>
      </c>
      <c r="AD4293" s="16" t="str">
        <f t="shared" si="403"/>
        <v/>
      </c>
      <c r="AE4293" s="16" t="str">
        <f t="shared" si="404"/>
        <v/>
      </c>
      <c r="AF4293" s="16" t="str">
        <f t="shared" si="405"/>
        <v/>
      </c>
      <c r="AG4293" s="16" t="str">
        <f t="shared" si="406"/>
        <v/>
      </c>
      <c r="AH4293" s="16">
        <f t="shared" si="407"/>
        <v>1.048073720439658E-2</v>
      </c>
      <c r="AI4293" s="17" t="str">
        <f>IF('Peer Comparison Tool'!$D$11="NR","",IF($C4293='Peer Comparison Tool'!$D$9,COUNT('ALLL &lt;50B Database'!$AI$1:AI4292)+1,""))</f>
        <v/>
      </c>
    </row>
    <row r="4294" spans="1:35" x14ac:dyDescent="0.25">
      <c r="A4294" t="s">
        <v>2767</v>
      </c>
      <c r="B4294">
        <v>924553</v>
      </c>
      <c r="C4294" s="5" t="s">
        <v>2711</v>
      </c>
      <c r="D4294" s="5" t="s">
        <v>4390</v>
      </c>
      <c r="E4294" s="5" t="s">
        <v>4388</v>
      </c>
      <c r="F4294" s="2">
        <v>233</v>
      </c>
      <c r="G4294" s="2">
        <v>62373</v>
      </c>
      <c r="H4294" s="2">
        <v>19969</v>
      </c>
      <c r="I4294" s="2">
        <v>0</v>
      </c>
      <c r="J4294" s="2">
        <v>19969</v>
      </c>
      <c r="K4294" s="33">
        <v>1.1668085532575492E-2</v>
      </c>
      <c r="L4294" s="2">
        <v>231</v>
      </c>
      <c r="M4294" s="2">
        <v>60040</v>
      </c>
      <c r="N4294" s="2">
        <v>24434</v>
      </c>
      <c r="O4294" s="33">
        <v>9.4540394532209217E-3</v>
      </c>
      <c r="P4294" s="2">
        <v>231</v>
      </c>
      <c r="Q4294" s="2">
        <v>58509</v>
      </c>
      <c r="R4294" s="2">
        <v>19228</v>
      </c>
      <c r="S4294" s="35">
        <v>1.2013729977116704E-2</v>
      </c>
      <c r="T4294" t="s">
        <v>4388</v>
      </c>
      <c r="U4294" t="s">
        <v>4388</v>
      </c>
      <c r="V4294" s="5" t="s">
        <v>4390</v>
      </c>
      <c r="W4294" s="5">
        <v>0</v>
      </c>
      <c r="X4294" s="4">
        <v>-3.4564444454121199E-4</v>
      </c>
      <c r="Y4294" s="6">
        <v>2</v>
      </c>
      <c r="Z4294" s="4">
        <v>2.5596905238957825E-3</v>
      </c>
      <c r="AA4294" s="5">
        <v>3083</v>
      </c>
      <c r="AC4294" s="16" t="str">
        <f t="shared" si="402"/>
        <v/>
      </c>
      <c r="AD4294" s="16" t="str">
        <f t="shared" si="403"/>
        <v/>
      </c>
      <c r="AE4294" s="16" t="str">
        <f t="shared" si="404"/>
        <v/>
      </c>
      <c r="AF4294" s="16" t="str">
        <f t="shared" si="405"/>
        <v/>
      </c>
      <c r="AG4294" s="16" t="str">
        <f t="shared" si="406"/>
        <v/>
      </c>
      <c r="AH4294" s="16">
        <f t="shared" si="407"/>
        <v>1.1668085532575492E-2</v>
      </c>
      <c r="AI4294" s="17" t="str">
        <f>IF('Peer Comparison Tool'!$D$11="NR","",IF($C4294='Peer Comparison Tool'!$D$9,COUNT('ALLL &lt;50B Database'!$AI$1:AI4293)+1,""))</f>
        <v/>
      </c>
    </row>
    <row r="4295" spans="1:35" x14ac:dyDescent="0.25">
      <c r="A4295" t="s">
        <v>3589</v>
      </c>
      <c r="B4295">
        <v>300157</v>
      </c>
      <c r="C4295" s="5" t="s">
        <v>3557</v>
      </c>
      <c r="D4295" s="5" t="s">
        <v>4390</v>
      </c>
      <c r="E4295" s="5" t="s">
        <v>4388</v>
      </c>
      <c r="F4295" s="2">
        <v>241</v>
      </c>
      <c r="G4295" s="2">
        <v>62322</v>
      </c>
      <c r="H4295" s="2">
        <v>20662</v>
      </c>
      <c r="I4295" s="2">
        <v>524</v>
      </c>
      <c r="J4295" s="2">
        <v>20138</v>
      </c>
      <c r="K4295" s="33">
        <v>1.1967424769093257E-2</v>
      </c>
      <c r="L4295" s="2">
        <v>241</v>
      </c>
      <c r="M4295" s="2">
        <v>67095</v>
      </c>
      <c r="N4295" s="2">
        <v>19852</v>
      </c>
      <c r="O4295" s="33">
        <v>1.2139834777352409E-2</v>
      </c>
      <c r="P4295" s="2">
        <v>239</v>
      </c>
      <c r="Q4295" s="2">
        <v>61835</v>
      </c>
      <c r="R4295" s="2">
        <v>19817</v>
      </c>
      <c r="S4295" s="35">
        <v>1.2060352222838976E-2</v>
      </c>
      <c r="T4295" t="s">
        <v>4388</v>
      </c>
      <c r="U4295" t="s">
        <v>4388</v>
      </c>
      <c r="V4295" s="5" t="s">
        <v>4390</v>
      </c>
      <c r="W4295" s="5">
        <v>0</v>
      </c>
      <c r="X4295" s="4">
        <v>-9.292745374571941E-5</v>
      </c>
      <c r="Y4295" s="6">
        <v>2</v>
      </c>
      <c r="Z4295" s="4">
        <v>-7.948255451343221E-5</v>
      </c>
      <c r="AA4295" s="5">
        <v>2939</v>
      </c>
      <c r="AC4295" s="16" t="str">
        <f t="shared" si="402"/>
        <v/>
      </c>
      <c r="AD4295" s="16" t="str">
        <f t="shared" si="403"/>
        <v/>
      </c>
      <c r="AE4295" s="16" t="str">
        <f t="shared" si="404"/>
        <v/>
      </c>
      <c r="AF4295" s="16" t="str">
        <f t="shared" si="405"/>
        <v/>
      </c>
      <c r="AG4295" s="16" t="str">
        <f t="shared" si="406"/>
        <v/>
      </c>
      <c r="AH4295" s="16">
        <f t="shared" si="407"/>
        <v>1.1967424769093257E-2</v>
      </c>
      <c r="AI4295" s="17" t="str">
        <f>IF('Peer Comparison Tool'!$D$11="NR","",IF($C4295='Peer Comparison Tool'!$D$9,COUNT('ALLL &lt;50B Database'!$AI$1:AI4294)+1,""))</f>
        <v/>
      </c>
    </row>
    <row r="4296" spans="1:35" x14ac:dyDescent="0.25">
      <c r="A4296" t="s">
        <v>1788</v>
      </c>
      <c r="B4296">
        <v>2807173</v>
      </c>
      <c r="C4296" s="5" t="s">
        <v>1695</v>
      </c>
      <c r="D4296" s="5" t="s">
        <v>4390</v>
      </c>
      <c r="E4296" s="5" t="s">
        <v>4388</v>
      </c>
      <c r="F4296" s="2">
        <v>362</v>
      </c>
      <c r="G4296" s="2">
        <v>62313</v>
      </c>
      <c r="H4296" s="2">
        <v>39115</v>
      </c>
      <c r="I4296" s="2">
        <v>0</v>
      </c>
      <c r="J4296" s="2">
        <v>39115</v>
      </c>
      <c r="K4296" s="33">
        <v>9.2547616004090508E-3</v>
      </c>
      <c r="L4296" s="2">
        <v>363</v>
      </c>
      <c r="M4296" s="2">
        <v>65304</v>
      </c>
      <c r="N4296" s="2">
        <v>34738</v>
      </c>
      <c r="O4296" s="33">
        <v>1.044965167827739E-2</v>
      </c>
      <c r="P4296" s="2">
        <v>363</v>
      </c>
      <c r="Q4296" s="2">
        <v>60167</v>
      </c>
      <c r="R4296" s="2">
        <v>35040</v>
      </c>
      <c r="S4296" s="35">
        <v>1.0359589041095891E-2</v>
      </c>
      <c r="T4296" t="s">
        <v>4388</v>
      </c>
      <c r="U4296" t="s">
        <v>4388</v>
      </c>
      <c r="V4296" s="5" t="s">
        <v>4390</v>
      </c>
      <c r="W4296" s="5">
        <v>0</v>
      </c>
      <c r="X4296" s="4">
        <v>-1.1048274406868404E-3</v>
      </c>
      <c r="Y4296" s="6">
        <v>-1</v>
      </c>
      <c r="Z4296" s="4">
        <v>-9.0062637181498664E-5</v>
      </c>
      <c r="AA4296" s="5">
        <v>4014</v>
      </c>
      <c r="AC4296" s="16" t="str">
        <f t="shared" si="402"/>
        <v/>
      </c>
      <c r="AD4296" s="16" t="str">
        <f t="shared" si="403"/>
        <v/>
      </c>
      <c r="AE4296" s="16" t="str">
        <f t="shared" si="404"/>
        <v/>
      </c>
      <c r="AF4296" s="16" t="str">
        <f t="shared" si="405"/>
        <v/>
      </c>
      <c r="AG4296" s="16" t="str">
        <f t="shared" si="406"/>
        <v/>
      </c>
      <c r="AH4296" s="16">
        <f t="shared" si="407"/>
        <v>9.2547616004090508E-3</v>
      </c>
      <c r="AI4296" s="17" t="str">
        <f>IF('Peer Comparison Tool'!$D$11="NR","",IF($C4296='Peer Comparison Tool'!$D$9,COUNT('ALLL &lt;50B Database'!$AI$1:AI4295)+1,""))</f>
        <v/>
      </c>
    </row>
    <row r="4297" spans="1:35" x14ac:dyDescent="0.25">
      <c r="A4297" t="s">
        <v>2803</v>
      </c>
      <c r="B4297">
        <v>485054</v>
      </c>
      <c r="C4297" s="5" t="s">
        <v>2711</v>
      </c>
      <c r="D4297" s="5" t="s">
        <v>4390</v>
      </c>
      <c r="E4297" s="5" t="s">
        <v>4388</v>
      </c>
      <c r="F4297" s="2">
        <v>656</v>
      </c>
      <c r="G4297" s="2">
        <v>62303</v>
      </c>
      <c r="H4297" s="2">
        <v>49085</v>
      </c>
      <c r="I4297" s="2">
        <v>1297</v>
      </c>
      <c r="J4297" s="2">
        <v>47788</v>
      </c>
      <c r="K4297" s="33">
        <v>1.3727295555369549E-2</v>
      </c>
      <c r="L4297" s="2">
        <v>655</v>
      </c>
      <c r="M4297" s="2">
        <v>61328</v>
      </c>
      <c r="N4297" s="2">
        <v>46008</v>
      </c>
      <c r="O4297" s="33">
        <v>1.4236654494870457E-2</v>
      </c>
      <c r="P4297" s="2">
        <v>656</v>
      </c>
      <c r="Q4297" s="2">
        <v>57546</v>
      </c>
      <c r="R4297" s="2">
        <v>47012</v>
      </c>
      <c r="S4297" s="35">
        <v>1.395388411469412E-2</v>
      </c>
      <c r="T4297" t="s">
        <v>4388</v>
      </c>
      <c r="U4297" t="s">
        <v>4388</v>
      </c>
      <c r="V4297" s="5" t="s">
        <v>4390</v>
      </c>
      <c r="W4297" s="5">
        <v>0</v>
      </c>
      <c r="X4297" s="4">
        <v>-2.2658855932457082E-4</v>
      </c>
      <c r="Y4297" s="6">
        <v>0</v>
      </c>
      <c r="Z4297" s="4">
        <v>-2.8277038017633649E-4</v>
      </c>
      <c r="AA4297" s="5">
        <v>2099</v>
      </c>
      <c r="AC4297" s="16" t="str">
        <f t="shared" si="402"/>
        <v/>
      </c>
      <c r="AD4297" s="16" t="str">
        <f t="shared" si="403"/>
        <v/>
      </c>
      <c r="AE4297" s="16" t="str">
        <f t="shared" si="404"/>
        <v/>
      </c>
      <c r="AF4297" s="16" t="str">
        <f t="shared" si="405"/>
        <v/>
      </c>
      <c r="AG4297" s="16" t="str">
        <f t="shared" si="406"/>
        <v/>
      </c>
      <c r="AH4297" s="16">
        <f t="shared" si="407"/>
        <v>1.3727295555369549E-2</v>
      </c>
      <c r="AI4297" s="17" t="str">
        <f>IF('Peer Comparison Tool'!$D$11="NR","",IF($C4297='Peer Comparison Tool'!$D$9,COUNT('ALLL &lt;50B Database'!$AI$1:AI4296)+1,""))</f>
        <v/>
      </c>
    </row>
    <row r="4298" spans="1:35" x14ac:dyDescent="0.25">
      <c r="A4298" t="s">
        <v>190</v>
      </c>
      <c r="B4298">
        <v>311144</v>
      </c>
      <c r="C4298" s="5" t="s">
        <v>113</v>
      </c>
      <c r="D4298" s="5" t="s">
        <v>4390</v>
      </c>
      <c r="E4298" s="5" t="s">
        <v>4388</v>
      </c>
      <c r="F4298" s="2">
        <v>337</v>
      </c>
      <c r="G4298" s="2">
        <v>62286</v>
      </c>
      <c r="H4298" s="2">
        <v>28737</v>
      </c>
      <c r="I4298" s="2">
        <v>0</v>
      </c>
      <c r="J4298" s="2">
        <v>28737</v>
      </c>
      <c r="K4298" s="33">
        <v>1.1727041792810661E-2</v>
      </c>
      <c r="L4298" s="2">
        <v>326</v>
      </c>
      <c r="M4298" s="2">
        <v>47833</v>
      </c>
      <c r="N4298" s="2">
        <v>28929</v>
      </c>
      <c r="O4298" s="33">
        <v>1.1268968854782398E-2</v>
      </c>
      <c r="P4298" s="2">
        <v>330</v>
      </c>
      <c r="Q4298" s="2">
        <v>55320</v>
      </c>
      <c r="R4298" s="2">
        <v>30139</v>
      </c>
      <c r="S4298" s="35">
        <v>1.0949268389793954E-2</v>
      </c>
      <c r="T4298" t="s">
        <v>4388</v>
      </c>
      <c r="U4298" t="s">
        <v>4388</v>
      </c>
      <c r="V4298" s="5" t="s">
        <v>4390</v>
      </c>
      <c r="W4298" s="5">
        <v>0</v>
      </c>
      <c r="X4298" s="4">
        <v>7.7777340301670751E-4</v>
      </c>
      <c r="Y4298" s="6">
        <v>7</v>
      </c>
      <c r="Z4298" s="4">
        <v>-3.1970046498844447E-4</v>
      </c>
      <c r="AA4298" s="5">
        <v>3058</v>
      </c>
      <c r="AC4298" s="16" t="str">
        <f t="shared" si="402"/>
        <v/>
      </c>
      <c r="AD4298" s="16" t="str">
        <f t="shared" si="403"/>
        <v/>
      </c>
      <c r="AE4298" s="16" t="str">
        <f t="shared" si="404"/>
        <v/>
      </c>
      <c r="AF4298" s="16" t="str">
        <f t="shared" si="405"/>
        <v/>
      </c>
      <c r="AG4298" s="16" t="str">
        <f t="shared" si="406"/>
        <v/>
      </c>
      <c r="AH4298" s="16">
        <f t="shared" si="407"/>
        <v>1.1727041792810661E-2</v>
      </c>
      <c r="AI4298" s="17" t="str">
        <f>IF('Peer Comparison Tool'!$D$11="NR","",IF($C4298='Peer Comparison Tool'!$D$9,COUNT('ALLL &lt;50B Database'!$AI$1:AI4297)+1,""))</f>
        <v/>
      </c>
    </row>
    <row r="4299" spans="1:35" x14ac:dyDescent="0.25">
      <c r="A4299" t="s">
        <v>1251</v>
      </c>
      <c r="B4299">
        <v>923949</v>
      </c>
      <c r="C4299" s="5" t="s">
        <v>926</v>
      </c>
      <c r="D4299" s="5" t="s">
        <v>4390</v>
      </c>
      <c r="E4299" s="5" t="s">
        <v>4388</v>
      </c>
      <c r="F4299" s="2">
        <v>533</v>
      </c>
      <c r="G4299" s="2">
        <v>62284</v>
      </c>
      <c r="H4299" s="2">
        <v>33054</v>
      </c>
      <c r="I4299" s="2">
        <v>202</v>
      </c>
      <c r="J4299" s="2">
        <v>32852</v>
      </c>
      <c r="K4299" s="33">
        <v>1.6224278582734689E-2</v>
      </c>
      <c r="L4299" s="2">
        <v>547</v>
      </c>
      <c r="M4299" s="2">
        <v>56316</v>
      </c>
      <c r="N4299" s="2">
        <v>34175</v>
      </c>
      <c r="O4299" s="33">
        <v>1.6005852231163131E-2</v>
      </c>
      <c r="P4299" s="2">
        <v>541</v>
      </c>
      <c r="Q4299" s="2">
        <v>53719</v>
      </c>
      <c r="R4299" s="2">
        <v>32750</v>
      </c>
      <c r="S4299" s="35">
        <v>1.651908396946565E-2</v>
      </c>
      <c r="T4299" t="s">
        <v>4388</v>
      </c>
      <c r="U4299" t="s">
        <v>4388</v>
      </c>
      <c r="V4299" s="5" t="s">
        <v>4390</v>
      </c>
      <c r="W4299" s="5">
        <v>0</v>
      </c>
      <c r="X4299" s="4">
        <v>-2.948053867309619E-4</v>
      </c>
      <c r="Y4299" s="6">
        <v>-8</v>
      </c>
      <c r="Z4299" s="4">
        <v>5.1323173830251922E-4</v>
      </c>
      <c r="AA4299" s="5">
        <v>1214</v>
      </c>
      <c r="AC4299" s="16" t="str">
        <f t="shared" si="402"/>
        <v/>
      </c>
      <c r="AD4299" s="16" t="str">
        <f t="shared" si="403"/>
        <v/>
      </c>
      <c r="AE4299" s="16" t="str">
        <f t="shared" si="404"/>
        <v/>
      </c>
      <c r="AF4299" s="16" t="str">
        <f t="shared" si="405"/>
        <v/>
      </c>
      <c r="AG4299" s="16" t="str">
        <f t="shared" si="406"/>
        <v/>
      </c>
      <c r="AH4299" s="16">
        <f t="shared" si="407"/>
        <v>1.6224278582734689E-2</v>
      </c>
      <c r="AI4299" s="17" t="str">
        <f>IF('Peer Comparison Tool'!$D$11="NR","",IF($C4299='Peer Comparison Tool'!$D$9,COUNT('ALLL &lt;50B Database'!$AI$1:AI4298)+1,""))</f>
        <v/>
      </c>
    </row>
    <row r="4300" spans="1:35" x14ac:dyDescent="0.25">
      <c r="A4300" t="s">
        <v>3336</v>
      </c>
      <c r="B4300">
        <v>17259</v>
      </c>
      <c r="C4300" s="5" t="s">
        <v>3209</v>
      </c>
      <c r="D4300" s="5" t="s">
        <v>4390</v>
      </c>
      <c r="E4300" s="5" t="s">
        <v>4388</v>
      </c>
      <c r="F4300" s="2">
        <v>178</v>
      </c>
      <c r="G4300" s="2">
        <v>62272</v>
      </c>
      <c r="H4300" s="2">
        <v>35072</v>
      </c>
      <c r="I4300" s="2">
        <v>1533</v>
      </c>
      <c r="J4300" s="2">
        <v>33539</v>
      </c>
      <c r="K4300" s="33">
        <v>5.3072542413309881E-3</v>
      </c>
      <c r="L4300" s="2">
        <v>153</v>
      </c>
      <c r="M4300" s="2">
        <v>57897</v>
      </c>
      <c r="N4300" s="2">
        <v>36089</v>
      </c>
      <c r="O4300" s="33">
        <v>4.2395189669982543E-3</v>
      </c>
      <c r="P4300" s="2">
        <v>156</v>
      </c>
      <c r="Q4300" s="2">
        <v>58429</v>
      </c>
      <c r="R4300" s="2">
        <v>35458</v>
      </c>
      <c r="S4300" s="35">
        <v>4.3995713238197303E-3</v>
      </c>
      <c r="T4300" t="s">
        <v>4388</v>
      </c>
      <c r="U4300" t="s">
        <v>4388</v>
      </c>
      <c r="V4300" s="5" t="s">
        <v>4390</v>
      </c>
      <c r="W4300" s="5">
        <v>0</v>
      </c>
      <c r="X4300" s="4">
        <v>9.0768291751125788E-4</v>
      </c>
      <c r="Y4300" s="6">
        <v>22</v>
      </c>
      <c r="Z4300" s="4">
        <v>1.6005235682147595E-4</v>
      </c>
      <c r="AA4300" s="5">
        <v>4635</v>
      </c>
      <c r="AC4300" s="16" t="str">
        <f t="shared" si="402"/>
        <v/>
      </c>
      <c r="AD4300" s="16" t="str">
        <f t="shared" si="403"/>
        <v/>
      </c>
      <c r="AE4300" s="16" t="str">
        <f t="shared" si="404"/>
        <v/>
      </c>
      <c r="AF4300" s="16" t="str">
        <f t="shared" si="405"/>
        <v/>
      </c>
      <c r="AG4300" s="16" t="str">
        <f t="shared" si="406"/>
        <v/>
      </c>
      <c r="AH4300" s="16">
        <f t="shared" si="407"/>
        <v>5.3072542413309881E-3</v>
      </c>
      <c r="AI4300" s="17" t="str">
        <f>IF('Peer Comparison Tool'!$D$11="NR","",IF($C4300='Peer Comparison Tool'!$D$9,COUNT('ALLL &lt;50B Database'!$AI$1:AI4299)+1,""))</f>
        <v/>
      </c>
    </row>
    <row r="4301" spans="1:35" x14ac:dyDescent="0.25">
      <c r="A4301" t="s">
        <v>2801</v>
      </c>
      <c r="B4301">
        <v>2750</v>
      </c>
      <c r="C4301" s="5" t="s">
        <v>2711</v>
      </c>
      <c r="D4301" s="5" t="s">
        <v>4390</v>
      </c>
      <c r="E4301" s="5" t="s">
        <v>4388</v>
      </c>
      <c r="F4301" s="2">
        <v>544</v>
      </c>
      <c r="G4301" s="2">
        <v>62194</v>
      </c>
      <c r="H4301" s="2">
        <v>44070</v>
      </c>
      <c r="I4301" s="2">
        <v>1354</v>
      </c>
      <c r="J4301" s="2">
        <v>42716</v>
      </c>
      <c r="K4301" s="33">
        <v>1.2735274838468022E-2</v>
      </c>
      <c r="L4301" s="2">
        <v>553</v>
      </c>
      <c r="M4301" s="2">
        <v>63995</v>
      </c>
      <c r="N4301" s="2">
        <v>42393</v>
      </c>
      <c r="O4301" s="33">
        <v>1.3044606420871371E-2</v>
      </c>
      <c r="P4301" s="2">
        <v>371</v>
      </c>
      <c r="Q4301" s="2">
        <v>59214</v>
      </c>
      <c r="R4301" s="2">
        <v>43020</v>
      </c>
      <c r="S4301" s="35">
        <v>8.6238958623895863E-3</v>
      </c>
      <c r="T4301" t="s">
        <v>4388</v>
      </c>
      <c r="U4301" t="s">
        <v>4388</v>
      </c>
      <c r="V4301" s="5" t="s">
        <v>4390</v>
      </c>
      <c r="W4301" s="5">
        <v>0</v>
      </c>
      <c r="X4301" s="4">
        <v>4.1113789760784357E-3</v>
      </c>
      <c r="Y4301" s="6">
        <v>173</v>
      </c>
      <c r="Z4301" s="4">
        <v>-4.4207105584817847E-3</v>
      </c>
      <c r="AA4301" s="5">
        <v>2578</v>
      </c>
      <c r="AC4301" s="16" t="str">
        <f t="shared" si="402"/>
        <v/>
      </c>
      <c r="AD4301" s="16" t="str">
        <f t="shared" si="403"/>
        <v/>
      </c>
      <c r="AE4301" s="16" t="str">
        <f t="shared" si="404"/>
        <v/>
      </c>
      <c r="AF4301" s="16" t="str">
        <f t="shared" si="405"/>
        <v/>
      </c>
      <c r="AG4301" s="16" t="str">
        <f t="shared" si="406"/>
        <v/>
      </c>
      <c r="AH4301" s="16">
        <f t="shared" si="407"/>
        <v>1.2735274838468022E-2</v>
      </c>
      <c r="AI4301" s="17" t="str">
        <f>IF('Peer Comparison Tool'!$D$11="NR","",IF($C4301='Peer Comparison Tool'!$D$9,COUNT('ALLL &lt;50B Database'!$AI$1:AI4300)+1,""))</f>
        <v/>
      </c>
    </row>
    <row r="4302" spans="1:35" x14ac:dyDescent="0.25">
      <c r="A4302" t="s">
        <v>2257</v>
      </c>
      <c r="B4302">
        <v>2610784</v>
      </c>
      <c r="C4302" s="5" t="s">
        <v>2041</v>
      </c>
      <c r="D4302" s="5" t="s">
        <v>4390</v>
      </c>
      <c r="E4302" s="5" t="s">
        <v>4388</v>
      </c>
      <c r="F4302" s="2">
        <v>455</v>
      </c>
      <c r="G4302" s="2">
        <v>62153</v>
      </c>
      <c r="H4302" s="2">
        <v>40597</v>
      </c>
      <c r="I4302" s="2">
        <v>11432</v>
      </c>
      <c r="J4302" s="2">
        <v>29165</v>
      </c>
      <c r="K4302" s="33">
        <v>1.5600891479513115E-2</v>
      </c>
      <c r="L4302" s="2">
        <v>404</v>
      </c>
      <c r="M4302" s="2">
        <v>52310</v>
      </c>
      <c r="N4302" s="2">
        <v>29848</v>
      </c>
      <c r="O4302" s="33">
        <v>1.3535245242562315E-2</v>
      </c>
      <c r="P4302" s="2">
        <v>404</v>
      </c>
      <c r="Q4302" s="2">
        <v>49876</v>
      </c>
      <c r="R4302" s="2">
        <v>29617</v>
      </c>
      <c r="S4302" s="35">
        <v>1.3640814397136779E-2</v>
      </c>
      <c r="T4302" t="s">
        <v>4388</v>
      </c>
      <c r="U4302" t="s">
        <v>4388</v>
      </c>
      <c r="V4302" s="5" t="s">
        <v>4390</v>
      </c>
      <c r="W4302" s="5">
        <v>0</v>
      </c>
      <c r="X4302" s="4">
        <v>1.960077082376336E-3</v>
      </c>
      <c r="Y4302" s="6">
        <v>51</v>
      </c>
      <c r="Z4302" s="4">
        <v>1.0556915457446414E-4</v>
      </c>
      <c r="AA4302" s="5">
        <v>1402</v>
      </c>
      <c r="AC4302" s="16" t="str">
        <f t="shared" si="402"/>
        <v/>
      </c>
      <c r="AD4302" s="16" t="str">
        <f t="shared" si="403"/>
        <v/>
      </c>
      <c r="AE4302" s="16" t="str">
        <f t="shared" si="404"/>
        <v/>
      </c>
      <c r="AF4302" s="16" t="str">
        <f t="shared" si="405"/>
        <v/>
      </c>
      <c r="AG4302" s="16" t="str">
        <f t="shared" si="406"/>
        <v/>
      </c>
      <c r="AH4302" s="16">
        <f t="shared" si="407"/>
        <v>1.5600891479513115E-2</v>
      </c>
      <c r="AI4302" s="17" t="str">
        <f>IF('Peer Comparison Tool'!$D$11="NR","",IF($C4302='Peer Comparison Tool'!$D$9,COUNT('ALLL &lt;50B Database'!$AI$1:AI4301)+1,""))</f>
        <v/>
      </c>
    </row>
    <row r="4303" spans="1:35" x14ac:dyDescent="0.25">
      <c r="A4303" t="s">
        <v>518</v>
      </c>
      <c r="B4303">
        <v>432058</v>
      </c>
      <c r="C4303" s="5" t="s">
        <v>3704</v>
      </c>
      <c r="D4303" s="5" t="s">
        <v>4387</v>
      </c>
      <c r="E4303" s="5" t="s">
        <v>4388</v>
      </c>
      <c r="F4303" s="2">
        <v>198</v>
      </c>
      <c r="G4303" s="2">
        <v>62149</v>
      </c>
      <c r="H4303" s="2">
        <v>33056</v>
      </c>
      <c r="I4303" s="2">
        <v>3324</v>
      </c>
      <c r="J4303" s="2">
        <v>29732</v>
      </c>
      <c r="K4303" s="33">
        <v>6.6594914570160093E-3</v>
      </c>
      <c r="L4303" s="2">
        <v>141</v>
      </c>
      <c r="M4303" s="2">
        <v>48148</v>
      </c>
      <c r="N4303" s="2">
        <v>25358</v>
      </c>
      <c r="O4303" s="33">
        <v>5.560375423929332E-3</v>
      </c>
      <c r="P4303" s="2">
        <v>168</v>
      </c>
      <c r="Q4303" s="2">
        <v>52357</v>
      </c>
      <c r="R4303" s="2">
        <v>28491</v>
      </c>
      <c r="S4303" s="35">
        <v>5.8965989259766238E-3</v>
      </c>
      <c r="T4303" t="s">
        <v>4388</v>
      </c>
      <c r="U4303" t="s">
        <v>4388</v>
      </c>
      <c r="V4303" s="5" t="s">
        <v>4387</v>
      </c>
      <c r="W4303" s="5">
        <v>0</v>
      </c>
      <c r="X4303" s="4">
        <v>7.6289253103938547E-4</v>
      </c>
      <c r="Y4303" s="6">
        <v>30</v>
      </c>
      <c r="Z4303" s="4">
        <v>3.3622350204729184E-4</v>
      </c>
      <c r="AA4303" s="5">
        <v>4518</v>
      </c>
      <c r="AC4303" s="16" t="str">
        <f t="shared" si="402"/>
        <v/>
      </c>
      <c r="AD4303" s="16" t="str">
        <f t="shared" si="403"/>
        <v/>
      </c>
      <c r="AE4303" s="16" t="str">
        <f t="shared" si="404"/>
        <v/>
      </c>
      <c r="AF4303" s="16" t="str">
        <f t="shared" si="405"/>
        <v/>
      </c>
      <c r="AG4303" s="16" t="str">
        <f t="shared" si="406"/>
        <v/>
      </c>
      <c r="AH4303" s="16">
        <f t="shared" si="407"/>
        <v>6.6594914570160093E-3</v>
      </c>
      <c r="AI4303" s="17" t="str">
        <f>IF('Peer Comparison Tool'!$D$11="NR","",IF($C4303='Peer Comparison Tool'!$D$9,COUNT('ALLL &lt;50B Database'!$AI$1:AI4302)+1,""))</f>
        <v/>
      </c>
    </row>
    <row r="4304" spans="1:35" x14ac:dyDescent="0.25">
      <c r="A4304" t="s">
        <v>2498</v>
      </c>
      <c r="B4304">
        <v>835659</v>
      </c>
      <c r="C4304" s="5" t="s">
        <v>2299</v>
      </c>
      <c r="D4304" s="5" t="s">
        <v>4390</v>
      </c>
      <c r="E4304" s="5" t="s">
        <v>4388</v>
      </c>
      <c r="F4304" s="2">
        <v>760</v>
      </c>
      <c r="G4304" s="2">
        <v>62041</v>
      </c>
      <c r="H4304" s="2">
        <v>43659</v>
      </c>
      <c r="I4304" s="2">
        <v>1373</v>
      </c>
      <c r="J4304" s="2">
        <v>42286</v>
      </c>
      <c r="K4304" s="33">
        <v>1.7972851534786928E-2</v>
      </c>
      <c r="L4304" s="2">
        <v>707</v>
      </c>
      <c r="M4304" s="2">
        <v>58250</v>
      </c>
      <c r="N4304" s="2">
        <v>40989</v>
      </c>
      <c r="O4304" s="33">
        <v>1.7248530093439702E-2</v>
      </c>
      <c r="P4304" s="2">
        <v>715</v>
      </c>
      <c r="Q4304" s="2">
        <v>58027</v>
      </c>
      <c r="R4304" s="2">
        <v>41923</v>
      </c>
      <c r="S4304" s="35">
        <v>1.7055077165279202E-2</v>
      </c>
      <c r="T4304" t="s">
        <v>4388</v>
      </c>
      <c r="U4304" t="s">
        <v>4388</v>
      </c>
      <c r="V4304" s="5" t="s">
        <v>4390</v>
      </c>
      <c r="W4304" s="5">
        <v>0</v>
      </c>
      <c r="X4304" s="4">
        <v>9.1777436950772617E-4</v>
      </c>
      <c r="Y4304" s="6">
        <v>45</v>
      </c>
      <c r="Z4304" s="4">
        <v>-1.9345292816050005E-4</v>
      </c>
      <c r="AA4304" s="5">
        <v>846</v>
      </c>
      <c r="AC4304" s="16" t="str">
        <f t="shared" si="402"/>
        <v/>
      </c>
      <c r="AD4304" s="16" t="str">
        <f t="shared" si="403"/>
        <v/>
      </c>
      <c r="AE4304" s="16" t="str">
        <f t="shared" si="404"/>
        <v/>
      </c>
      <c r="AF4304" s="16" t="str">
        <f t="shared" si="405"/>
        <v/>
      </c>
      <c r="AG4304" s="16" t="str">
        <f t="shared" si="406"/>
        <v/>
      </c>
      <c r="AH4304" s="16">
        <f t="shared" si="407"/>
        <v>1.7972851534786928E-2</v>
      </c>
      <c r="AI4304" s="17" t="str">
        <f>IF('Peer Comparison Tool'!$D$11="NR","",IF($C4304='Peer Comparison Tool'!$D$9,COUNT('ALLL &lt;50B Database'!$AI$1:AI4303)+1,""))</f>
        <v/>
      </c>
    </row>
    <row r="4305" spans="1:35" x14ac:dyDescent="0.25">
      <c r="A4305" t="s">
        <v>1935</v>
      </c>
      <c r="B4305">
        <v>359472</v>
      </c>
      <c r="C4305" s="5" t="s">
        <v>1902</v>
      </c>
      <c r="D4305" s="5" t="s">
        <v>4390</v>
      </c>
      <c r="E4305" s="5" t="s">
        <v>4388</v>
      </c>
      <c r="F4305" s="2">
        <v>445</v>
      </c>
      <c r="G4305" s="2">
        <v>62008</v>
      </c>
      <c r="H4305" s="2">
        <v>42713</v>
      </c>
      <c r="I4305" s="2">
        <v>0</v>
      </c>
      <c r="J4305" s="2">
        <v>42713</v>
      </c>
      <c r="K4305" s="33">
        <v>1.0418373797204597E-2</v>
      </c>
      <c r="L4305" s="2">
        <v>377</v>
      </c>
      <c r="M4305" s="2">
        <v>60604</v>
      </c>
      <c r="N4305" s="2">
        <v>44392</v>
      </c>
      <c r="O4305" s="33">
        <v>8.4925211749864848E-3</v>
      </c>
      <c r="P4305" s="2">
        <v>389</v>
      </c>
      <c r="Q4305" s="2">
        <v>61012</v>
      </c>
      <c r="R4305" s="2">
        <v>44157</v>
      </c>
      <c r="S4305" s="35">
        <v>8.8094752813823399E-3</v>
      </c>
      <c r="T4305" t="s">
        <v>4388</v>
      </c>
      <c r="U4305" t="s">
        <v>4388</v>
      </c>
      <c r="V4305" s="5" t="s">
        <v>4390</v>
      </c>
      <c r="W4305" s="5">
        <v>0</v>
      </c>
      <c r="X4305" s="4">
        <v>1.6088985158222574E-3</v>
      </c>
      <c r="Y4305" s="6">
        <v>56</v>
      </c>
      <c r="Z4305" s="4">
        <v>3.1695410639585517E-4</v>
      </c>
      <c r="AA4305" s="5">
        <v>3630</v>
      </c>
      <c r="AC4305" s="16" t="str">
        <f t="shared" si="402"/>
        <v/>
      </c>
      <c r="AD4305" s="16" t="str">
        <f t="shared" si="403"/>
        <v/>
      </c>
      <c r="AE4305" s="16" t="str">
        <f t="shared" si="404"/>
        <v/>
      </c>
      <c r="AF4305" s="16" t="str">
        <f t="shared" si="405"/>
        <v/>
      </c>
      <c r="AG4305" s="16" t="str">
        <f t="shared" si="406"/>
        <v/>
      </c>
      <c r="AH4305" s="16">
        <f t="shared" si="407"/>
        <v>1.0418373797204597E-2</v>
      </c>
      <c r="AI4305" s="17" t="str">
        <f>IF('Peer Comparison Tool'!$D$11="NR","",IF($C4305='Peer Comparison Tool'!$D$9,COUNT('ALLL &lt;50B Database'!$AI$1:AI4304)+1,""))</f>
        <v/>
      </c>
    </row>
    <row r="4306" spans="1:35" x14ac:dyDescent="0.25">
      <c r="A4306" t="s">
        <v>1533</v>
      </c>
      <c r="B4306">
        <v>358756</v>
      </c>
      <c r="C4306" s="5" t="s">
        <v>1389</v>
      </c>
      <c r="D4306" s="5" t="s">
        <v>4390</v>
      </c>
      <c r="E4306" s="5" t="s">
        <v>4388</v>
      </c>
      <c r="F4306" s="2">
        <v>662</v>
      </c>
      <c r="G4306" s="2">
        <v>61900</v>
      </c>
      <c r="H4306" s="2">
        <v>41977</v>
      </c>
      <c r="I4306" s="2">
        <v>2102</v>
      </c>
      <c r="J4306" s="2">
        <v>39875</v>
      </c>
      <c r="K4306" s="33">
        <v>1.6601880877742947E-2</v>
      </c>
      <c r="L4306" s="2">
        <v>683</v>
      </c>
      <c r="M4306" s="2">
        <v>57246</v>
      </c>
      <c r="N4306" s="2">
        <v>37738</v>
      </c>
      <c r="O4306" s="33">
        <v>1.8098468387301923E-2</v>
      </c>
      <c r="P4306" s="2">
        <v>688</v>
      </c>
      <c r="Q4306" s="2">
        <v>58009</v>
      </c>
      <c r="R4306" s="2">
        <v>38468</v>
      </c>
      <c r="S4306" s="35">
        <v>1.7884995320786107E-2</v>
      </c>
      <c r="T4306" t="s">
        <v>4388</v>
      </c>
      <c r="U4306" t="s">
        <v>4388</v>
      </c>
      <c r="V4306" s="5" t="s">
        <v>4390</v>
      </c>
      <c r="W4306" s="5">
        <v>0</v>
      </c>
      <c r="X4306" s="4">
        <v>-1.2831144430431596E-3</v>
      </c>
      <c r="Y4306" s="6">
        <v>-26</v>
      </c>
      <c r="Z4306" s="4">
        <v>-2.1347306651581591E-4</v>
      </c>
      <c r="AA4306" s="5">
        <v>1120</v>
      </c>
      <c r="AC4306" s="16" t="str">
        <f t="shared" si="402"/>
        <v/>
      </c>
      <c r="AD4306" s="16" t="str">
        <f t="shared" si="403"/>
        <v/>
      </c>
      <c r="AE4306" s="16" t="str">
        <f t="shared" si="404"/>
        <v/>
      </c>
      <c r="AF4306" s="16" t="str">
        <f t="shared" si="405"/>
        <v/>
      </c>
      <c r="AG4306" s="16" t="str">
        <f t="shared" si="406"/>
        <v/>
      </c>
      <c r="AH4306" s="16">
        <f t="shared" si="407"/>
        <v>1.6601880877742947E-2</v>
      </c>
      <c r="AI4306" s="17" t="str">
        <f>IF('Peer Comparison Tool'!$D$11="NR","",IF($C4306='Peer Comparison Tool'!$D$9,COUNT('ALLL &lt;50B Database'!$AI$1:AI4305)+1,""))</f>
        <v/>
      </c>
    </row>
    <row r="4307" spans="1:35" x14ac:dyDescent="0.25">
      <c r="A4307" t="s">
        <v>4307</v>
      </c>
      <c r="B4307">
        <v>467144</v>
      </c>
      <c r="C4307" s="5" t="s">
        <v>4163</v>
      </c>
      <c r="D4307" s="5" t="s">
        <v>4390</v>
      </c>
      <c r="E4307" s="5" t="s">
        <v>4388</v>
      </c>
      <c r="F4307" s="2">
        <v>415</v>
      </c>
      <c r="G4307" s="2">
        <v>61868</v>
      </c>
      <c r="H4307" s="2">
        <v>45146</v>
      </c>
      <c r="I4307" s="2">
        <v>708</v>
      </c>
      <c r="J4307" s="2">
        <v>44438</v>
      </c>
      <c r="K4307" s="33">
        <v>9.3388541338494079E-3</v>
      </c>
      <c r="L4307" s="2">
        <v>415</v>
      </c>
      <c r="M4307" s="2">
        <v>55949</v>
      </c>
      <c r="N4307" s="2">
        <v>45529</v>
      </c>
      <c r="O4307" s="33">
        <v>9.1150695161325741E-3</v>
      </c>
      <c r="P4307" s="2">
        <v>415</v>
      </c>
      <c r="Q4307" s="2">
        <v>55101</v>
      </c>
      <c r="R4307" s="2">
        <v>44594</v>
      </c>
      <c r="S4307" s="35">
        <v>9.3061846885231191E-3</v>
      </c>
      <c r="T4307" t="s">
        <v>4388</v>
      </c>
      <c r="U4307" t="s">
        <v>4388</v>
      </c>
      <c r="V4307" s="5" t="s">
        <v>4390</v>
      </c>
      <c r="W4307" s="5">
        <v>0</v>
      </c>
      <c r="X4307" s="4">
        <v>3.2669445326288793E-5</v>
      </c>
      <c r="Y4307" s="6">
        <v>0</v>
      </c>
      <c r="Z4307" s="4">
        <v>1.9111517239054493E-4</v>
      </c>
      <c r="AA4307" s="5">
        <v>3986</v>
      </c>
      <c r="AC4307" s="16" t="str">
        <f t="shared" si="402"/>
        <v/>
      </c>
      <c r="AD4307" s="16" t="str">
        <f t="shared" si="403"/>
        <v/>
      </c>
      <c r="AE4307" s="16" t="str">
        <f t="shared" si="404"/>
        <v/>
      </c>
      <c r="AF4307" s="16" t="str">
        <f t="shared" si="405"/>
        <v/>
      </c>
      <c r="AG4307" s="16" t="str">
        <f t="shared" si="406"/>
        <v/>
      </c>
      <c r="AH4307" s="16">
        <f t="shared" si="407"/>
        <v>9.3388541338494079E-3</v>
      </c>
      <c r="AI4307" s="17" t="str">
        <f>IF('Peer Comparison Tool'!$D$11="NR","",IF($C4307='Peer Comparison Tool'!$D$9,COUNT('ALLL &lt;50B Database'!$AI$1:AI4306)+1,""))</f>
        <v/>
      </c>
    </row>
    <row r="4308" spans="1:35" x14ac:dyDescent="0.25">
      <c r="A4308" t="s">
        <v>3519</v>
      </c>
      <c r="B4308">
        <v>406778</v>
      </c>
      <c r="C4308" s="5" t="s">
        <v>3603</v>
      </c>
      <c r="D4308" s="5" t="s">
        <v>4390</v>
      </c>
      <c r="E4308" s="5" t="s">
        <v>4388</v>
      </c>
      <c r="F4308" s="2">
        <v>448</v>
      </c>
      <c r="G4308" s="2">
        <v>61841</v>
      </c>
      <c r="H4308" s="2">
        <v>42490</v>
      </c>
      <c r="I4308" s="2">
        <v>0</v>
      </c>
      <c r="J4308" s="2">
        <v>42490</v>
      </c>
      <c r="K4308" s="33">
        <v>1.0543657331136738E-2</v>
      </c>
      <c r="L4308" s="2">
        <v>445</v>
      </c>
      <c r="M4308" s="2">
        <v>62169</v>
      </c>
      <c r="N4308" s="2">
        <v>45556</v>
      </c>
      <c r="O4308" s="33">
        <v>9.7681973834401609E-3</v>
      </c>
      <c r="P4308" s="2">
        <v>448</v>
      </c>
      <c r="Q4308" s="2">
        <v>63839</v>
      </c>
      <c r="R4308" s="2">
        <v>44414</v>
      </c>
      <c r="S4308" s="35">
        <v>1.0086909533030125E-2</v>
      </c>
      <c r="T4308" t="s">
        <v>4388</v>
      </c>
      <c r="U4308" t="s">
        <v>4388</v>
      </c>
      <c r="V4308" s="5" t="s">
        <v>4390</v>
      </c>
      <c r="W4308" s="5">
        <v>0</v>
      </c>
      <c r="X4308" s="4">
        <v>4.5674779810661245E-4</v>
      </c>
      <c r="Y4308" s="6">
        <v>0</v>
      </c>
      <c r="Z4308" s="4">
        <v>3.1871214958996419E-4</v>
      </c>
      <c r="AA4308" s="5">
        <v>3581</v>
      </c>
      <c r="AC4308" s="16" t="str">
        <f t="shared" si="402"/>
        <v/>
      </c>
      <c r="AD4308" s="16" t="str">
        <f t="shared" si="403"/>
        <v/>
      </c>
      <c r="AE4308" s="16" t="str">
        <f t="shared" si="404"/>
        <v/>
      </c>
      <c r="AF4308" s="16" t="str">
        <f t="shared" si="405"/>
        <v/>
      </c>
      <c r="AG4308" s="16" t="str">
        <f t="shared" si="406"/>
        <v/>
      </c>
      <c r="AH4308" s="16">
        <f t="shared" si="407"/>
        <v>1.0543657331136738E-2</v>
      </c>
      <c r="AI4308" s="17" t="str">
        <f>IF('Peer Comparison Tool'!$D$11="NR","",IF($C4308='Peer Comparison Tool'!$D$9,COUNT('ALLL &lt;50B Database'!$AI$1:AI4307)+1,""))</f>
        <v/>
      </c>
    </row>
    <row r="4309" spans="1:35" x14ac:dyDescent="0.25">
      <c r="A4309" t="s">
        <v>3297</v>
      </c>
      <c r="B4309">
        <v>324256</v>
      </c>
      <c r="C4309" s="5" t="s">
        <v>3209</v>
      </c>
      <c r="D4309" s="5" t="s">
        <v>4390</v>
      </c>
      <c r="E4309" s="5" t="s">
        <v>4388</v>
      </c>
      <c r="F4309" s="2">
        <v>263</v>
      </c>
      <c r="G4309" s="2">
        <v>61786</v>
      </c>
      <c r="H4309" s="2">
        <v>36476</v>
      </c>
      <c r="I4309" s="2">
        <v>1811</v>
      </c>
      <c r="J4309" s="2">
        <v>34665</v>
      </c>
      <c r="K4309" s="33">
        <v>7.5869032165007937E-3</v>
      </c>
      <c r="L4309" s="2">
        <v>239</v>
      </c>
      <c r="M4309" s="2">
        <v>55972</v>
      </c>
      <c r="N4309" s="2">
        <v>38695</v>
      </c>
      <c r="O4309" s="33">
        <v>6.176508592841452E-3</v>
      </c>
      <c r="P4309" s="2">
        <v>215</v>
      </c>
      <c r="Q4309" s="2">
        <v>55420</v>
      </c>
      <c r="R4309" s="2">
        <v>39505</v>
      </c>
      <c r="S4309" s="35">
        <v>5.4423490697380079E-3</v>
      </c>
      <c r="T4309" t="s">
        <v>4388</v>
      </c>
      <c r="U4309" t="s">
        <v>4388</v>
      </c>
      <c r="V4309" s="5" t="s">
        <v>4390</v>
      </c>
      <c r="W4309" s="5">
        <v>0</v>
      </c>
      <c r="X4309" s="4">
        <v>2.1445541467627859E-3</v>
      </c>
      <c r="Y4309" s="6">
        <v>48</v>
      </c>
      <c r="Z4309" s="4">
        <v>-7.3415952310344409E-4</v>
      </c>
      <c r="AA4309" s="5">
        <v>4368</v>
      </c>
      <c r="AC4309" s="16" t="str">
        <f t="shared" si="402"/>
        <v/>
      </c>
      <c r="AD4309" s="16" t="str">
        <f t="shared" si="403"/>
        <v/>
      </c>
      <c r="AE4309" s="16" t="str">
        <f t="shared" si="404"/>
        <v/>
      </c>
      <c r="AF4309" s="16" t="str">
        <f t="shared" si="405"/>
        <v/>
      </c>
      <c r="AG4309" s="16" t="str">
        <f t="shared" si="406"/>
        <v/>
      </c>
      <c r="AH4309" s="16">
        <f t="shared" si="407"/>
        <v>7.5869032165007937E-3</v>
      </c>
      <c r="AI4309" s="17" t="str">
        <f>IF('Peer Comparison Tool'!$D$11="NR","",IF($C4309='Peer Comparison Tool'!$D$9,COUNT('ALLL &lt;50B Database'!$AI$1:AI4308)+1,""))</f>
        <v/>
      </c>
    </row>
    <row r="4310" spans="1:35" x14ac:dyDescent="0.25">
      <c r="A4310" t="s">
        <v>2253</v>
      </c>
      <c r="B4310">
        <v>960551</v>
      </c>
      <c r="C4310" s="5" t="s">
        <v>2041</v>
      </c>
      <c r="D4310" s="5" t="s">
        <v>4390</v>
      </c>
      <c r="E4310" s="5" t="s">
        <v>4388</v>
      </c>
      <c r="F4310" s="2">
        <v>577</v>
      </c>
      <c r="G4310" s="2">
        <v>61557</v>
      </c>
      <c r="H4310" s="2">
        <v>42781</v>
      </c>
      <c r="I4310" s="2">
        <v>913</v>
      </c>
      <c r="J4310" s="2">
        <v>41868</v>
      </c>
      <c r="K4310" s="33">
        <v>1.3781408235406516E-2</v>
      </c>
      <c r="L4310" s="2">
        <v>507</v>
      </c>
      <c r="M4310" s="2">
        <v>50272</v>
      </c>
      <c r="N4310" s="2">
        <v>37597</v>
      </c>
      <c r="O4310" s="33">
        <v>1.3485118493496822E-2</v>
      </c>
      <c r="P4310" s="2">
        <v>544</v>
      </c>
      <c r="Q4310" s="2">
        <v>50553</v>
      </c>
      <c r="R4310" s="2">
        <v>38436</v>
      </c>
      <c r="S4310" s="35">
        <v>1.4153397856176501E-2</v>
      </c>
      <c r="T4310" t="s">
        <v>4388</v>
      </c>
      <c r="U4310" t="s">
        <v>4388</v>
      </c>
      <c r="V4310" s="5" t="s">
        <v>4390</v>
      </c>
      <c r="W4310" s="5">
        <v>0</v>
      </c>
      <c r="X4310" s="4">
        <v>-3.7198962076998542E-4</v>
      </c>
      <c r="Y4310" s="6">
        <v>33</v>
      </c>
      <c r="Z4310" s="4">
        <v>6.6827936267967875E-4</v>
      </c>
      <c r="AA4310" s="5">
        <v>2078</v>
      </c>
      <c r="AC4310" s="16" t="str">
        <f t="shared" si="402"/>
        <v/>
      </c>
      <c r="AD4310" s="16" t="str">
        <f t="shared" si="403"/>
        <v/>
      </c>
      <c r="AE4310" s="16" t="str">
        <f t="shared" si="404"/>
        <v/>
      </c>
      <c r="AF4310" s="16" t="str">
        <f t="shared" si="405"/>
        <v/>
      </c>
      <c r="AG4310" s="16" t="str">
        <f t="shared" si="406"/>
        <v/>
      </c>
      <c r="AH4310" s="16">
        <f t="shared" si="407"/>
        <v>1.3781408235406516E-2</v>
      </c>
      <c r="AI4310" s="17" t="str">
        <f>IF('Peer Comparison Tool'!$D$11="NR","",IF($C4310='Peer Comparison Tool'!$D$9,COUNT('ALLL &lt;50B Database'!$AI$1:AI4309)+1,""))</f>
        <v/>
      </c>
    </row>
    <row r="4311" spans="1:35" x14ac:dyDescent="0.25">
      <c r="A4311" t="s">
        <v>2499</v>
      </c>
      <c r="B4311">
        <v>3458</v>
      </c>
      <c r="C4311" s="5" t="s">
        <v>2299</v>
      </c>
      <c r="D4311" s="5" t="s">
        <v>4390</v>
      </c>
      <c r="E4311" s="5" t="s">
        <v>4388</v>
      </c>
      <c r="F4311" s="2">
        <v>533</v>
      </c>
      <c r="G4311" s="2">
        <v>61504</v>
      </c>
      <c r="H4311" s="2">
        <v>44744</v>
      </c>
      <c r="I4311" s="2">
        <v>1232</v>
      </c>
      <c r="J4311" s="2">
        <v>43512</v>
      </c>
      <c r="K4311" s="33">
        <v>1.2249494392351535E-2</v>
      </c>
      <c r="L4311" s="2">
        <v>552</v>
      </c>
      <c r="M4311" s="2">
        <v>55052</v>
      </c>
      <c r="N4311" s="2">
        <v>42097</v>
      </c>
      <c r="O4311" s="33">
        <v>1.3112573342518469E-2</v>
      </c>
      <c r="P4311" s="2">
        <v>606</v>
      </c>
      <c r="Q4311" s="2">
        <v>57983</v>
      </c>
      <c r="R4311" s="2">
        <v>43228</v>
      </c>
      <c r="S4311" s="35">
        <v>1.4018691588785047E-2</v>
      </c>
      <c r="T4311" t="s">
        <v>4388</v>
      </c>
      <c r="U4311" t="s">
        <v>4388</v>
      </c>
      <c r="V4311" s="5" t="s">
        <v>4390</v>
      </c>
      <c r="W4311" s="5">
        <v>0</v>
      </c>
      <c r="X4311" s="4">
        <v>-1.7691971964335119E-3</v>
      </c>
      <c r="Y4311" s="6">
        <v>-73</v>
      </c>
      <c r="Z4311" s="4">
        <v>9.0611824626657747E-4</v>
      </c>
      <c r="AA4311" s="5">
        <v>2807</v>
      </c>
      <c r="AC4311" s="16" t="str">
        <f t="shared" si="402"/>
        <v/>
      </c>
      <c r="AD4311" s="16" t="str">
        <f t="shared" si="403"/>
        <v/>
      </c>
      <c r="AE4311" s="16" t="str">
        <f t="shared" si="404"/>
        <v/>
      </c>
      <c r="AF4311" s="16" t="str">
        <f t="shared" si="405"/>
        <v/>
      </c>
      <c r="AG4311" s="16" t="str">
        <f t="shared" si="406"/>
        <v/>
      </c>
      <c r="AH4311" s="16">
        <f t="shared" si="407"/>
        <v>1.2249494392351535E-2</v>
      </c>
      <c r="AI4311" s="17" t="str">
        <f>IF('Peer Comparison Tool'!$D$11="NR","",IF($C4311='Peer Comparison Tool'!$D$9,COUNT('ALLL &lt;50B Database'!$AI$1:AI4310)+1,""))</f>
        <v/>
      </c>
    </row>
    <row r="4312" spans="1:35" x14ac:dyDescent="0.25">
      <c r="A4312" t="s">
        <v>764</v>
      </c>
      <c r="B4312">
        <v>480246</v>
      </c>
      <c r="C4312" s="5" t="s">
        <v>926</v>
      </c>
      <c r="D4312" s="5" t="s">
        <v>4390</v>
      </c>
      <c r="E4312" s="5" t="s">
        <v>4388</v>
      </c>
      <c r="F4312" s="2">
        <v>222</v>
      </c>
      <c r="G4312" s="2">
        <v>61401</v>
      </c>
      <c r="H4312" s="2">
        <v>29522</v>
      </c>
      <c r="I4312" s="2">
        <v>347</v>
      </c>
      <c r="J4312" s="2">
        <v>29175</v>
      </c>
      <c r="K4312" s="33">
        <v>7.6092544987146531E-3</v>
      </c>
      <c r="L4312" s="2">
        <v>174</v>
      </c>
      <c r="M4312" s="2">
        <v>62917</v>
      </c>
      <c r="N4312" s="2">
        <v>30342</v>
      </c>
      <c r="O4312" s="33">
        <v>5.7346252719003366E-3</v>
      </c>
      <c r="P4312" s="2">
        <v>163</v>
      </c>
      <c r="Q4312" s="2">
        <v>61481</v>
      </c>
      <c r="R4312" s="2">
        <v>29489</v>
      </c>
      <c r="S4312" s="35">
        <v>5.5274848248499445E-3</v>
      </c>
      <c r="T4312" t="s">
        <v>4388</v>
      </c>
      <c r="U4312" t="s">
        <v>4388</v>
      </c>
      <c r="V4312" s="5" t="s">
        <v>4390</v>
      </c>
      <c r="W4312" s="5">
        <v>0</v>
      </c>
      <c r="X4312" s="4">
        <v>2.0817696738647086E-3</v>
      </c>
      <c r="Y4312" s="6">
        <v>59</v>
      </c>
      <c r="Z4312" s="4">
        <v>-2.0714044705039212E-4</v>
      </c>
      <c r="AA4312" s="5">
        <v>4366</v>
      </c>
      <c r="AC4312" s="16" t="str">
        <f t="shared" si="402"/>
        <v/>
      </c>
      <c r="AD4312" s="16" t="str">
        <f t="shared" si="403"/>
        <v/>
      </c>
      <c r="AE4312" s="16" t="str">
        <f t="shared" si="404"/>
        <v/>
      </c>
      <c r="AF4312" s="16" t="str">
        <f t="shared" si="405"/>
        <v/>
      </c>
      <c r="AG4312" s="16" t="str">
        <f t="shared" si="406"/>
        <v/>
      </c>
      <c r="AH4312" s="16">
        <f t="shared" si="407"/>
        <v>7.6092544987146531E-3</v>
      </c>
      <c r="AI4312" s="17" t="str">
        <f>IF('Peer Comparison Tool'!$D$11="NR","",IF($C4312='Peer Comparison Tool'!$D$9,COUNT('ALLL &lt;50B Database'!$AI$1:AI4311)+1,""))</f>
        <v/>
      </c>
    </row>
    <row r="4313" spans="1:35" x14ac:dyDescent="0.25">
      <c r="A4313" t="s">
        <v>2696</v>
      </c>
      <c r="B4313">
        <v>228055</v>
      </c>
      <c r="C4313" s="5" t="s">
        <v>2642</v>
      </c>
      <c r="D4313" s="5" t="s">
        <v>4390</v>
      </c>
      <c r="E4313" s="5" t="s">
        <v>4388</v>
      </c>
      <c r="F4313" s="2">
        <v>556</v>
      </c>
      <c r="G4313" s="2">
        <v>61339</v>
      </c>
      <c r="H4313" s="2">
        <v>36427</v>
      </c>
      <c r="I4313" s="2">
        <v>1335</v>
      </c>
      <c r="J4313" s="2">
        <v>35092</v>
      </c>
      <c r="K4313" s="33">
        <v>1.5844067023823093E-2</v>
      </c>
      <c r="L4313" s="2">
        <v>526</v>
      </c>
      <c r="M4313" s="2">
        <v>57731</v>
      </c>
      <c r="N4313" s="2">
        <v>35197</v>
      </c>
      <c r="O4313" s="33">
        <v>1.4944455493365911E-2</v>
      </c>
      <c r="P4313" s="2">
        <v>541</v>
      </c>
      <c r="Q4313" s="2">
        <v>60957</v>
      </c>
      <c r="R4313" s="2">
        <v>32763</v>
      </c>
      <c r="S4313" s="35">
        <v>1.651252937765162E-2</v>
      </c>
      <c r="T4313" t="s">
        <v>4388</v>
      </c>
      <c r="U4313" t="s">
        <v>4388</v>
      </c>
      <c r="V4313" s="5" t="s">
        <v>4390</v>
      </c>
      <c r="W4313" s="5">
        <v>0</v>
      </c>
      <c r="X4313" s="4">
        <v>-6.6846235382852712E-4</v>
      </c>
      <c r="Y4313" s="6">
        <v>15</v>
      </c>
      <c r="Z4313" s="4">
        <v>1.5680738842857086E-3</v>
      </c>
      <c r="AA4313" s="5">
        <v>1320</v>
      </c>
      <c r="AC4313" s="16" t="str">
        <f t="shared" si="402"/>
        <v/>
      </c>
      <c r="AD4313" s="16" t="str">
        <f t="shared" si="403"/>
        <v/>
      </c>
      <c r="AE4313" s="16" t="str">
        <f t="shared" si="404"/>
        <v/>
      </c>
      <c r="AF4313" s="16" t="str">
        <f t="shared" si="405"/>
        <v/>
      </c>
      <c r="AG4313" s="16" t="str">
        <f t="shared" si="406"/>
        <v/>
      </c>
      <c r="AH4313" s="16">
        <f t="shared" si="407"/>
        <v>1.5844067023823093E-2</v>
      </c>
      <c r="AI4313" s="17" t="str">
        <f>IF('Peer Comparison Tool'!$D$11="NR","",IF($C4313='Peer Comparison Tool'!$D$9,COUNT('ALLL &lt;50B Database'!$AI$1:AI4312)+1,""))</f>
        <v/>
      </c>
    </row>
    <row r="4314" spans="1:35" x14ac:dyDescent="0.25">
      <c r="A4314" t="s">
        <v>3591</v>
      </c>
      <c r="B4314">
        <v>99255</v>
      </c>
      <c r="C4314" s="5" t="s">
        <v>3557</v>
      </c>
      <c r="D4314" s="5" t="s">
        <v>4387</v>
      </c>
      <c r="E4314" s="5" t="s">
        <v>4388</v>
      </c>
      <c r="F4314" s="2">
        <v>516</v>
      </c>
      <c r="G4314" s="2">
        <v>61318</v>
      </c>
      <c r="H4314" s="2">
        <v>24799</v>
      </c>
      <c r="I4314" s="2">
        <v>0</v>
      </c>
      <c r="J4314" s="2">
        <v>24799</v>
      </c>
      <c r="K4314" s="33">
        <v>2.080729061655712E-2</v>
      </c>
      <c r="L4314" s="2">
        <v>516</v>
      </c>
      <c r="M4314" s="2">
        <v>58701</v>
      </c>
      <c r="N4314" s="2">
        <v>25654</v>
      </c>
      <c r="O4314" s="33">
        <v>2.0113822405862635E-2</v>
      </c>
      <c r="P4314" s="2">
        <v>516</v>
      </c>
      <c r="Q4314" s="2">
        <v>59850</v>
      </c>
      <c r="R4314" s="2">
        <v>23386</v>
      </c>
      <c r="S4314" s="35">
        <v>2.2064483024031471E-2</v>
      </c>
      <c r="T4314" t="s">
        <v>4388</v>
      </c>
      <c r="U4314" t="s">
        <v>4388</v>
      </c>
      <c r="V4314" s="5" t="s">
        <v>4387</v>
      </c>
      <c r="W4314" s="5">
        <v>0</v>
      </c>
      <c r="X4314" s="4">
        <v>-1.2571924074743501E-3</v>
      </c>
      <c r="Y4314" s="6">
        <v>0</v>
      </c>
      <c r="Z4314" s="4">
        <v>1.9506606181688355E-3</v>
      </c>
      <c r="AA4314" s="5">
        <v>475</v>
      </c>
      <c r="AC4314" s="16" t="str">
        <f t="shared" si="402"/>
        <v/>
      </c>
      <c r="AD4314" s="16" t="str">
        <f t="shared" si="403"/>
        <v/>
      </c>
      <c r="AE4314" s="16" t="str">
        <f t="shared" si="404"/>
        <v/>
      </c>
      <c r="AF4314" s="16" t="str">
        <f t="shared" si="405"/>
        <v/>
      </c>
      <c r="AG4314" s="16" t="str">
        <f t="shared" si="406"/>
        <v/>
      </c>
      <c r="AH4314" s="16">
        <f t="shared" si="407"/>
        <v>2.080729061655712E-2</v>
      </c>
      <c r="AI4314" s="17" t="str">
        <f>IF('Peer Comparison Tool'!$D$11="NR","",IF($C4314='Peer Comparison Tool'!$D$9,COUNT('ALLL &lt;50B Database'!$AI$1:AI4313)+1,""))</f>
        <v/>
      </c>
    </row>
    <row r="4315" spans="1:35" x14ac:dyDescent="0.25">
      <c r="A4315" t="s">
        <v>156</v>
      </c>
      <c r="B4315">
        <v>378110</v>
      </c>
      <c r="C4315" s="5" t="s">
        <v>3064</v>
      </c>
      <c r="D4315" s="5" t="s">
        <v>4390</v>
      </c>
      <c r="E4315" s="5" t="s">
        <v>4388</v>
      </c>
      <c r="F4315" s="2">
        <v>317</v>
      </c>
      <c r="G4315" s="2">
        <v>61273</v>
      </c>
      <c r="H4315" s="2">
        <v>37759</v>
      </c>
      <c r="I4315" s="2">
        <v>0</v>
      </c>
      <c r="J4315" s="2">
        <v>37759</v>
      </c>
      <c r="K4315" s="33">
        <v>8.395349453110516E-3</v>
      </c>
      <c r="L4315" s="2">
        <v>315</v>
      </c>
      <c r="M4315" s="2">
        <v>59182</v>
      </c>
      <c r="N4315" s="2">
        <v>39343</v>
      </c>
      <c r="O4315" s="33">
        <v>8.0065068754289204E-3</v>
      </c>
      <c r="P4315" s="2">
        <v>324</v>
      </c>
      <c r="Q4315" s="2">
        <v>59177</v>
      </c>
      <c r="R4315" s="2">
        <v>38868</v>
      </c>
      <c r="S4315" s="35">
        <v>8.3359061438715645E-3</v>
      </c>
      <c r="T4315" t="s">
        <v>4388</v>
      </c>
      <c r="U4315" t="s">
        <v>4388</v>
      </c>
      <c r="V4315" s="5" t="s">
        <v>4390</v>
      </c>
      <c r="W4315" s="5">
        <v>0</v>
      </c>
      <c r="X4315" s="4">
        <v>5.9443309238951456E-5</v>
      </c>
      <c r="Y4315" s="6">
        <v>-7</v>
      </c>
      <c r="Z4315" s="4">
        <v>3.2939926844264417E-4</v>
      </c>
      <c r="AA4315" s="5">
        <v>4234</v>
      </c>
      <c r="AC4315" s="16" t="str">
        <f t="shared" si="402"/>
        <v/>
      </c>
      <c r="AD4315" s="16" t="str">
        <f t="shared" si="403"/>
        <v/>
      </c>
      <c r="AE4315" s="16" t="str">
        <f t="shared" si="404"/>
        <v/>
      </c>
      <c r="AF4315" s="16" t="str">
        <f t="shared" si="405"/>
        <v/>
      </c>
      <c r="AG4315" s="16" t="str">
        <f t="shared" si="406"/>
        <v/>
      </c>
      <c r="AH4315" s="16">
        <f t="shared" si="407"/>
        <v>8.395349453110516E-3</v>
      </c>
      <c r="AI4315" s="17" t="str">
        <f>IF('Peer Comparison Tool'!$D$11="NR","",IF($C4315='Peer Comparison Tool'!$D$9,COUNT('ALLL &lt;50B Database'!$AI$1:AI4314)+1,""))</f>
        <v/>
      </c>
    </row>
    <row r="4316" spans="1:35" x14ac:dyDescent="0.25">
      <c r="A4316" t="s">
        <v>2500</v>
      </c>
      <c r="B4316">
        <v>3005097</v>
      </c>
      <c r="C4316" s="5" t="s">
        <v>2299</v>
      </c>
      <c r="D4316" s="5" t="s">
        <v>4390</v>
      </c>
      <c r="E4316" s="5" t="s">
        <v>4388</v>
      </c>
      <c r="F4316" s="2">
        <v>503</v>
      </c>
      <c r="G4316" s="2">
        <v>61175</v>
      </c>
      <c r="H4316" s="2">
        <v>43943</v>
      </c>
      <c r="I4316" s="2">
        <v>2030</v>
      </c>
      <c r="J4316" s="2">
        <v>41913</v>
      </c>
      <c r="K4316" s="33">
        <v>1.2001049793620117E-2</v>
      </c>
      <c r="L4316" s="2">
        <v>494</v>
      </c>
      <c r="M4316" s="2">
        <v>53861</v>
      </c>
      <c r="N4316" s="2">
        <v>42285</v>
      </c>
      <c r="O4316" s="33">
        <v>1.168262977415159E-2</v>
      </c>
      <c r="P4316" s="2">
        <v>502</v>
      </c>
      <c r="Q4316" s="2">
        <v>56780</v>
      </c>
      <c r="R4316" s="2">
        <v>40945</v>
      </c>
      <c r="S4316" s="35">
        <v>1.2260349248992551E-2</v>
      </c>
      <c r="T4316" t="s">
        <v>4388</v>
      </c>
      <c r="U4316" t="s">
        <v>4388</v>
      </c>
      <c r="V4316" s="5" t="s">
        <v>4390</v>
      </c>
      <c r="W4316" s="5">
        <v>0</v>
      </c>
      <c r="X4316" s="4">
        <v>-2.592994553724335E-4</v>
      </c>
      <c r="Y4316" s="6">
        <v>1</v>
      </c>
      <c r="Z4316" s="4">
        <v>5.777194748409608E-4</v>
      </c>
      <c r="AA4316" s="5">
        <v>2924</v>
      </c>
      <c r="AC4316" s="16" t="str">
        <f t="shared" si="402"/>
        <v/>
      </c>
      <c r="AD4316" s="16" t="str">
        <f t="shared" si="403"/>
        <v/>
      </c>
      <c r="AE4316" s="16" t="str">
        <f t="shared" si="404"/>
        <v/>
      </c>
      <c r="AF4316" s="16" t="str">
        <f t="shared" si="405"/>
        <v/>
      </c>
      <c r="AG4316" s="16" t="str">
        <f t="shared" si="406"/>
        <v/>
      </c>
      <c r="AH4316" s="16">
        <f t="shared" si="407"/>
        <v>1.2001049793620117E-2</v>
      </c>
      <c r="AI4316" s="17" t="str">
        <f>IF('Peer Comparison Tool'!$D$11="NR","",IF($C4316='Peer Comparison Tool'!$D$9,COUNT('ALLL &lt;50B Database'!$AI$1:AI4315)+1,""))</f>
        <v/>
      </c>
    </row>
    <row r="4317" spans="1:35" x14ac:dyDescent="0.25">
      <c r="A4317" t="s">
        <v>1535</v>
      </c>
      <c r="B4317">
        <v>671053</v>
      </c>
      <c r="C4317" s="5" t="s">
        <v>1389</v>
      </c>
      <c r="D4317" s="5" t="s">
        <v>4390</v>
      </c>
      <c r="E4317" s="5" t="s">
        <v>4388</v>
      </c>
      <c r="F4317" s="2">
        <v>765</v>
      </c>
      <c r="G4317" s="2">
        <v>61092</v>
      </c>
      <c r="H4317" s="2">
        <v>46162</v>
      </c>
      <c r="I4317" s="2">
        <v>0</v>
      </c>
      <c r="J4317" s="2">
        <v>46162</v>
      </c>
      <c r="K4317" s="33">
        <v>1.6572072267232788E-2</v>
      </c>
      <c r="L4317" s="2">
        <v>743</v>
      </c>
      <c r="M4317" s="2">
        <v>53328</v>
      </c>
      <c r="N4317" s="2">
        <v>44584</v>
      </c>
      <c r="O4317" s="33">
        <v>1.666517136192356E-2</v>
      </c>
      <c r="P4317" s="2">
        <v>752</v>
      </c>
      <c r="Q4317" s="2">
        <v>55458</v>
      </c>
      <c r="R4317" s="2">
        <v>45553</v>
      </c>
      <c r="S4317" s="35">
        <v>1.6508243145347178E-2</v>
      </c>
      <c r="T4317" t="s">
        <v>4388</v>
      </c>
      <c r="U4317" t="s">
        <v>4388</v>
      </c>
      <c r="V4317" s="5" t="s">
        <v>4390</v>
      </c>
      <c r="W4317" s="5">
        <v>0</v>
      </c>
      <c r="X4317" s="4">
        <v>6.3829121885610601E-5</v>
      </c>
      <c r="Y4317" s="6">
        <v>13</v>
      </c>
      <c r="Z4317" s="4">
        <v>-1.5692821657638245E-4</v>
      </c>
      <c r="AA4317" s="5">
        <v>1123</v>
      </c>
      <c r="AC4317" s="16" t="str">
        <f t="shared" si="402"/>
        <v/>
      </c>
      <c r="AD4317" s="16" t="str">
        <f t="shared" si="403"/>
        <v/>
      </c>
      <c r="AE4317" s="16" t="str">
        <f t="shared" si="404"/>
        <v/>
      </c>
      <c r="AF4317" s="16" t="str">
        <f t="shared" si="405"/>
        <v/>
      </c>
      <c r="AG4317" s="16" t="str">
        <f t="shared" si="406"/>
        <v/>
      </c>
      <c r="AH4317" s="16">
        <f t="shared" si="407"/>
        <v>1.6572072267232788E-2</v>
      </c>
      <c r="AI4317" s="17" t="str">
        <f>IF('Peer Comparison Tool'!$D$11="NR","",IF($C4317='Peer Comparison Tool'!$D$9,COUNT('ALLL &lt;50B Database'!$AI$1:AI4316)+1,""))</f>
        <v/>
      </c>
    </row>
    <row r="4318" spans="1:35" x14ac:dyDescent="0.25">
      <c r="A4318" t="s">
        <v>1443</v>
      </c>
      <c r="B4318">
        <v>361354</v>
      </c>
      <c r="C4318" s="5" t="s">
        <v>3209</v>
      </c>
      <c r="D4318" s="5" t="s">
        <v>4390</v>
      </c>
      <c r="E4318" s="5" t="s">
        <v>4388</v>
      </c>
      <c r="F4318" s="2">
        <v>551</v>
      </c>
      <c r="G4318" s="2">
        <v>61066</v>
      </c>
      <c r="H4318" s="2">
        <v>18016</v>
      </c>
      <c r="I4318" s="2">
        <v>0</v>
      </c>
      <c r="J4318" s="2">
        <v>18016</v>
      </c>
      <c r="K4318" s="33">
        <v>3.058392539964476E-2</v>
      </c>
      <c r="L4318" s="2">
        <v>591</v>
      </c>
      <c r="M4318" s="2">
        <v>55373</v>
      </c>
      <c r="N4318" s="2">
        <v>19714</v>
      </c>
      <c r="O4318" s="33">
        <v>2.9978695343410775E-2</v>
      </c>
      <c r="P4318" s="2">
        <v>555</v>
      </c>
      <c r="Q4318" s="2">
        <v>58009</v>
      </c>
      <c r="R4318" s="2">
        <v>18882</v>
      </c>
      <c r="S4318" s="35">
        <v>2.9393072767715283E-2</v>
      </c>
      <c r="T4318" t="s">
        <v>4388</v>
      </c>
      <c r="U4318" t="s">
        <v>4388</v>
      </c>
      <c r="V4318" s="5" t="s">
        <v>4390</v>
      </c>
      <c r="W4318" s="5">
        <v>0</v>
      </c>
      <c r="X4318" s="4">
        <v>1.1908526319294767E-3</v>
      </c>
      <c r="Y4318" s="6">
        <v>-4</v>
      </c>
      <c r="Z4318" s="4">
        <v>-5.856225756954922E-4</v>
      </c>
      <c r="AA4318" s="5">
        <v>138</v>
      </c>
      <c r="AC4318" s="16" t="str">
        <f t="shared" si="402"/>
        <v/>
      </c>
      <c r="AD4318" s="16" t="str">
        <f t="shared" si="403"/>
        <v/>
      </c>
      <c r="AE4318" s="16" t="str">
        <f t="shared" si="404"/>
        <v/>
      </c>
      <c r="AF4318" s="16" t="str">
        <f t="shared" si="405"/>
        <v/>
      </c>
      <c r="AG4318" s="16" t="str">
        <f t="shared" si="406"/>
        <v/>
      </c>
      <c r="AH4318" s="16">
        <f t="shared" si="407"/>
        <v>3.058392539964476E-2</v>
      </c>
      <c r="AI4318" s="17" t="str">
        <f>IF('Peer Comparison Tool'!$D$11="NR","",IF($C4318='Peer Comparison Tool'!$D$9,COUNT('ALLL &lt;50B Database'!$AI$1:AI4317)+1,""))</f>
        <v/>
      </c>
    </row>
    <row r="4319" spans="1:35" x14ac:dyDescent="0.25">
      <c r="A4319" t="s">
        <v>341</v>
      </c>
      <c r="B4319">
        <v>3394380</v>
      </c>
      <c r="C4319" s="5" t="s">
        <v>207</v>
      </c>
      <c r="D4319" s="5" t="s">
        <v>4390</v>
      </c>
      <c r="E4319" s="5" t="s">
        <v>4388</v>
      </c>
      <c r="F4319" s="2">
        <v>2463</v>
      </c>
      <c r="G4319" s="2">
        <v>61027</v>
      </c>
      <c r="H4319" s="2">
        <v>41682</v>
      </c>
      <c r="I4319" s="2">
        <v>7307</v>
      </c>
      <c r="J4319" s="2">
        <v>34375</v>
      </c>
      <c r="K4319" s="33">
        <v>7.1650909090909085E-2</v>
      </c>
      <c r="L4319" s="2">
        <v>2463</v>
      </c>
      <c r="M4319" s="2">
        <v>42943</v>
      </c>
      <c r="N4319" s="2">
        <v>33092</v>
      </c>
      <c r="O4319" s="33">
        <v>7.44288649824731E-2</v>
      </c>
      <c r="P4319" s="2">
        <v>2463</v>
      </c>
      <c r="Q4319" s="2">
        <v>51569</v>
      </c>
      <c r="R4319" s="2">
        <v>35456</v>
      </c>
      <c r="S4319" s="35">
        <v>6.9466380866425995E-2</v>
      </c>
      <c r="T4319" t="s">
        <v>4388</v>
      </c>
      <c r="U4319" t="s">
        <v>4388</v>
      </c>
      <c r="V4319" s="5" t="s">
        <v>4390</v>
      </c>
      <c r="W4319" s="5">
        <v>0</v>
      </c>
      <c r="X4319" s="4">
        <v>2.1845282244830899E-3</v>
      </c>
      <c r="Y4319" s="6">
        <v>0</v>
      </c>
      <c r="Z4319" s="4">
        <v>-4.9624841160471056E-3</v>
      </c>
      <c r="AA4319" s="5">
        <v>18</v>
      </c>
      <c r="AC4319" s="16" t="str">
        <f t="shared" si="402"/>
        <v/>
      </c>
      <c r="AD4319" s="16" t="str">
        <f t="shared" si="403"/>
        <v/>
      </c>
      <c r="AE4319" s="16" t="str">
        <f t="shared" si="404"/>
        <v/>
      </c>
      <c r="AF4319" s="16" t="str">
        <f t="shared" si="405"/>
        <v/>
      </c>
      <c r="AG4319" s="16" t="str">
        <f t="shared" si="406"/>
        <v/>
      </c>
      <c r="AH4319" s="16">
        <f t="shared" si="407"/>
        <v>7.1650909090909085E-2</v>
      </c>
      <c r="AI4319" s="17" t="str">
        <f>IF('Peer Comparison Tool'!$D$11="NR","",IF($C4319='Peer Comparison Tool'!$D$9,COUNT('ALLL &lt;50B Database'!$AI$1:AI4318)+1,""))</f>
        <v/>
      </c>
    </row>
    <row r="4320" spans="1:35" x14ac:dyDescent="0.25">
      <c r="A4320" t="s">
        <v>888</v>
      </c>
      <c r="B4320">
        <v>481748</v>
      </c>
      <c r="C4320" s="5" t="s">
        <v>716</v>
      </c>
      <c r="D4320" s="5" t="s">
        <v>4390</v>
      </c>
      <c r="E4320" s="5" t="s">
        <v>4388</v>
      </c>
      <c r="F4320" s="2">
        <v>309</v>
      </c>
      <c r="G4320" s="2">
        <v>60889</v>
      </c>
      <c r="H4320" s="2">
        <v>27256</v>
      </c>
      <c r="I4320" s="2">
        <v>1002</v>
      </c>
      <c r="J4320" s="2">
        <v>26254</v>
      </c>
      <c r="K4320" s="33">
        <v>1.1769635103222367E-2</v>
      </c>
      <c r="L4320" s="2">
        <v>309</v>
      </c>
      <c r="M4320" s="2">
        <v>56823</v>
      </c>
      <c r="N4320" s="2">
        <v>30217</v>
      </c>
      <c r="O4320" s="33">
        <v>1.0226031704007679E-2</v>
      </c>
      <c r="P4320" s="2">
        <v>309</v>
      </c>
      <c r="Q4320" s="2">
        <v>56891</v>
      </c>
      <c r="R4320" s="2">
        <v>27766</v>
      </c>
      <c r="S4320" s="35">
        <v>1.1128718576676511E-2</v>
      </c>
      <c r="T4320" t="s">
        <v>4388</v>
      </c>
      <c r="U4320" t="s">
        <v>4388</v>
      </c>
      <c r="V4320" s="5" t="s">
        <v>4390</v>
      </c>
      <c r="W4320" s="5">
        <v>0</v>
      </c>
      <c r="X4320" s="4">
        <v>6.4091652654585558E-4</v>
      </c>
      <c r="Y4320" s="6">
        <v>0</v>
      </c>
      <c r="Z4320" s="4">
        <v>9.026868726688328E-4</v>
      </c>
      <c r="AA4320" s="5">
        <v>3033</v>
      </c>
      <c r="AC4320" s="16" t="str">
        <f t="shared" si="402"/>
        <v/>
      </c>
      <c r="AD4320" s="16" t="str">
        <f t="shared" si="403"/>
        <v/>
      </c>
      <c r="AE4320" s="16" t="str">
        <f t="shared" si="404"/>
        <v/>
      </c>
      <c r="AF4320" s="16" t="str">
        <f t="shared" si="405"/>
        <v/>
      </c>
      <c r="AG4320" s="16" t="str">
        <f t="shared" si="406"/>
        <v/>
      </c>
      <c r="AH4320" s="16">
        <f t="shared" si="407"/>
        <v>1.1769635103222367E-2</v>
      </c>
      <c r="AI4320" s="17" t="str">
        <f>IF('Peer Comparison Tool'!$D$11="NR","",IF($C4320='Peer Comparison Tool'!$D$9,COUNT('ALLL &lt;50B Database'!$AI$1:AI4319)+1,""))</f>
        <v/>
      </c>
    </row>
    <row r="4321" spans="1:35" x14ac:dyDescent="0.25">
      <c r="A4321" t="s">
        <v>1250</v>
      </c>
      <c r="B4321">
        <v>695947</v>
      </c>
      <c r="C4321" s="5" t="s">
        <v>926</v>
      </c>
      <c r="D4321" s="5" t="s">
        <v>4390</v>
      </c>
      <c r="E4321" s="5" t="s">
        <v>4388</v>
      </c>
      <c r="F4321" s="2">
        <v>392</v>
      </c>
      <c r="G4321" s="2">
        <v>60732</v>
      </c>
      <c r="H4321" s="2">
        <v>35560</v>
      </c>
      <c r="I4321" s="2">
        <v>0</v>
      </c>
      <c r="J4321" s="2">
        <v>35560</v>
      </c>
      <c r="K4321" s="33">
        <v>1.1023622047244094E-2</v>
      </c>
      <c r="L4321" s="2">
        <v>351</v>
      </c>
      <c r="M4321" s="2">
        <v>55221</v>
      </c>
      <c r="N4321" s="2">
        <v>33959</v>
      </c>
      <c r="O4321" s="33">
        <v>1.0335993403810478E-2</v>
      </c>
      <c r="P4321" s="2">
        <v>389</v>
      </c>
      <c r="Q4321" s="2">
        <v>54060</v>
      </c>
      <c r="R4321" s="2">
        <v>32749</v>
      </c>
      <c r="S4321" s="35">
        <v>1.1878225289321811E-2</v>
      </c>
      <c r="T4321" t="s">
        <v>4388</v>
      </c>
      <c r="U4321" t="s">
        <v>4388</v>
      </c>
      <c r="V4321" s="5" t="s">
        <v>4390</v>
      </c>
      <c r="W4321" s="5">
        <v>0</v>
      </c>
      <c r="X4321" s="4">
        <v>-8.5460324207771617E-4</v>
      </c>
      <c r="Y4321" s="6">
        <v>3</v>
      </c>
      <c r="Z4321" s="4">
        <v>1.5422318855113325E-3</v>
      </c>
      <c r="AA4321" s="5">
        <v>3367</v>
      </c>
      <c r="AC4321" s="16" t="str">
        <f t="shared" si="402"/>
        <v/>
      </c>
      <c r="AD4321" s="16" t="str">
        <f t="shared" si="403"/>
        <v/>
      </c>
      <c r="AE4321" s="16" t="str">
        <f t="shared" si="404"/>
        <v/>
      </c>
      <c r="AF4321" s="16" t="str">
        <f t="shared" si="405"/>
        <v/>
      </c>
      <c r="AG4321" s="16" t="str">
        <f t="shared" si="406"/>
        <v/>
      </c>
      <c r="AH4321" s="16">
        <f t="shared" si="407"/>
        <v>1.1023622047244094E-2</v>
      </c>
      <c r="AI4321" s="17" t="str">
        <f>IF('Peer Comparison Tool'!$D$11="NR","",IF($C4321='Peer Comparison Tool'!$D$9,COUNT('ALLL &lt;50B Database'!$AI$1:AI4320)+1,""))</f>
        <v/>
      </c>
    </row>
    <row r="4322" spans="1:35" x14ac:dyDescent="0.25">
      <c r="A4322" t="s">
        <v>1249</v>
      </c>
      <c r="B4322">
        <v>835378</v>
      </c>
      <c r="C4322" s="5" t="s">
        <v>926</v>
      </c>
      <c r="D4322" s="5" t="s">
        <v>4390</v>
      </c>
      <c r="E4322" s="5" t="s">
        <v>4388</v>
      </c>
      <c r="F4322" s="2">
        <v>349</v>
      </c>
      <c r="G4322" s="2">
        <v>60725</v>
      </c>
      <c r="H4322" s="2">
        <v>39058</v>
      </c>
      <c r="I4322" s="2">
        <v>1687</v>
      </c>
      <c r="J4322" s="2">
        <v>37371</v>
      </c>
      <c r="K4322" s="33">
        <v>9.3387921115303304E-3</v>
      </c>
      <c r="L4322" s="2">
        <v>364</v>
      </c>
      <c r="M4322" s="2">
        <v>53855</v>
      </c>
      <c r="N4322" s="2">
        <v>40825</v>
      </c>
      <c r="O4322" s="33">
        <v>8.9161053276178813E-3</v>
      </c>
      <c r="P4322" s="2">
        <v>371</v>
      </c>
      <c r="Q4322" s="2">
        <v>54331</v>
      </c>
      <c r="R4322" s="2">
        <v>40234</v>
      </c>
      <c r="S4322" s="35">
        <v>9.2210568176169412E-3</v>
      </c>
      <c r="T4322" t="s">
        <v>4388</v>
      </c>
      <c r="U4322" t="s">
        <v>4388</v>
      </c>
      <c r="V4322" s="5" t="s">
        <v>4390</v>
      </c>
      <c r="W4322" s="5">
        <v>0</v>
      </c>
      <c r="X4322" s="4">
        <v>1.1773529391338917E-4</v>
      </c>
      <c r="Y4322" s="6">
        <v>-22</v>
      </c>
      <c r="Z4322" s="4">
        <v>3.0495148999905991E-4</v>
      </c>
      <c r="AA4322" s="5">
        <v>3987</v>
      </c>
      <c r="AC4322" s="16" t="str">
        <f t="shared" si="402"/>
        <v/>
      </c>
      <c r="AD4322" s="16" t="str">
        <f t="shared" si="403"/>
        <v/>
      </c>
      <c r="AE4322" s="16" t="str">
        <f t="shared" si="404"/>
        <v/>
      </c>
      <c r="AF4322" s="16" t="str">
        <f t="shared" si="405"/>
        <v/>
      </c>
      <c r="AG4322" s="16" t="str">
        <f t="shared" si="406"/>
        <v/>
      </c>
      <c r="AH4322" s="16">
        <f t="shared" si="407"/>
        <v>9.3387921115303304E-3</v>
      </c>
      <c r="AI4322" s="17" t="str">
        <f>IF('Peer Comparison Tool'!$D$11="NR","",IF($C4322='Peer Comparison Tool'!$D$9,COUNT('ALLL &lt;50B Database'!$AI$1:AI4321)+1,""))</f>
        <v/>
      </c>
    </row>
    <row r="4323" spans="1:35" x14ac:dyDescent="0.25">
      <c r="A4323" t="s">
        <v>3592</v>
      </c>
      <c r="B4323">
        <v>532453</v>
      </c>
      <c r="C4323" s="5" t="s">
        <v>3557</v>
      </c>
      <c r="D4323" s="5" t="s">
        <v>4390</v>
      </c>
      <c r="E4323" s="5" t="s">
        <v>4388</v>
      </c>
      <c r="F4323" s="2">
        <v>131</v>
      </c>
      <c r="G4323" s="2">
        <v>60698</v>
      </c>
      <c r="H4323" s="2">
        <v>31204</v>
      </c>
      <c r="I4323" s="2">
        <v>669</v>
      </c>
      <c r="J4323" s="2">
        <v>30535</v>
      </c>
      <c r="K4323" s="33">
        <v>4.290158834124775E-3</v>
      </c>
      <c r="L4323" s="2">
        <v>132</v>
      </c>
      <c r="M4323" s="2">
        <v>55796</v>
      </c>
      <c r="N4323" s="2">
        <v>29246</v>
      </c>
      <c r="O4323" s="33">
        <v>4.5134377350748824E-3</v>
      </c>
      <c r="P4323" s="2">
        <v>131</v>
      </c>
      <c r="Q4323" s="2">
        <v>57755</v>
      </c>
      <c r="R4323" s="2">
        <v>29755</v>
      </c>
      <c r="S4323" s="35">
        <v>4.4026214081666947E-3</v>
      </c>
      <c r="T4323" t="s">
        <v>4388</v>
      </c>
      <c r="U4323" t="s">
        <v>4388</v>
      </c>
      <c r="V4323" s="5" t="s">
        <v>4390</v>
      </c>
      <c r="W4323" s="5">
        <v>0</v>
      </c>
      <c r="X4323" s="4">
        <v>-1.1246257404191971E-4</v>
      </c>
      <c r="Y4323" s="6">
        <v>0</v>
      </c>
      <c r="Z4323" s="4">
        <v>-1.1081632690818771E-4</v>
      </c>
      <c r="AA4323" s="5">
        <v>4697</v>
      </c>
      <c r="AC4323" s="16" t="str">
        <f t="shared" si="402"/>
        <v/>
      </c>
      <c r="AD4323" s="16" t="str">
        <f t="shared" si="403"/>
        <v/>
      </c>
      <c r="AE4323" s="16" t="str">
        <f t="shared" si="404"/>
        <v/>
      </c>
      <c r="AF4323" s="16" t="str">
        <f t="shared" si="405"/>
        <v/>
      </c>
      <c r="AG4323" s="16" t="str">
        <f t="shared" si="406"/>
        <v/>
      </c>
      <c r="AH4323" s="16">
        <f t="shared" si="407"/>
        <v>4.290158834124775E-3</v>
      </c>
      <c r="AI4323" s="17" t="str">
        <f>IF('Peer Comparison Tool'!$D$11="NR","",IF($C4323='Peer Comparison Tool'!$D$9,COUNT('ALLL &lt;50B Database'!$AI$1:AI4322)+1,""))</f>
        <v/>
      </c>
    </row>
    <row r="4324" spans="1:35" x14ac:dyDescent="0.25">
      <c r="A4324" t="s">
        <v>2243</v>
      </c>
      <c r="B4324">
        <v>21359</v>
      </c>
      <c r="C4324" s="5" t="s">
        <v>2041</v>
      </c>
      <c r="D4324" s="5" t="s">
        <v>4390</v>
      </c>
      <c r="E4324" s="5" t="s">
        <v>4388</v>
      </c>
      <c r="F4324" s="2">
        <v>404</v>
      </c>
      <c r="G4324" s="2">
        <v>60469</v>
      </c>
      <c r="H4324" s="2">
        <v>38114</v>
      </c>
      <c r="I4324" s="2">
        <v>1362</v>
      </c>
      <c r="J4324" s="2">
        <v>36752</v>
      </c>
      <c r="K4324" s="33">
        <v>1.0992599042228995E-2</v>
      </c>
      <c r="L4324" s="2">
        <v>412</v>
      </c>
      <c r="M4324" s="2">
        <v>57328</v>
      </c>
      <c r="N4324" s="2">
        <v>35821</v>
      </c>
      <c r="O4324" s="33">
        <v>1.1501633120236733E-2</v>
      </c>
      <c r="P4324" s="2">
        <v>449</v>
      </c>
      <c r="Q4324" s="2">
        <v>57271</v>
      </c>
      <c r="R4324" s="2">
        <v>35586</v>
      </c>
      <c r="S4324" s="35">
        <v>1.2617321418535379E-2</v>
      </c>
      <c r="T4324" t="s">
        <v>4388</v>
      </c>
      <c r="U4324" t="s">
        <v>4388</v>
      </c>
      <c r="V4324" s="5" t="s">
        <v>4390</v>
      </c>
      <c r="W4324" s="5">
        <v>0</v>
      </c>
      <c r="X4324" s="4">
        <v>-1.6247223763063839E-3</v>
      </c>
      <c r="Y4324" s="6">
        <v>-45</v>
      </c>
      <c r="Z4324" s="4">
        <v>1.1156882982986463E-3</v>
      </c>
      <c r="AA4324" s="5">
        <v>3383</v>
      </c>
      <c r="AC4324" s="16" t="str">
        <f t="shared" si="402"/>
        <v/>
      </c>
      <c r="AD4324" s="16" t="str">
        <f t="shared" si="403"/>
        <v/>
      </c>
      <c r="AE4324" s="16" t="str">
        <f t="shared" si="404"/>
        <v/>
      </c>
      <c r="AF4324" s="16" t="str">
        <f t="shared" si="405"/>
        <v/>
      </c>
      <c r="AG4324" s="16" t="str">
        <f t="shared" si="406"/>
        <v/>
      </c>
      <c r="AH4324" s="16">
        <f t="shared" si="407"/>
        <v>1.0992599042228995E-2</v>
      </c>
      <c r="AI4324" s="17" t="str">
        <f>IF('Peer Comparison Tool'!$D$11="NR","",IF($C4324='Peer Comparison Tool'!$D$9,COUNT('ALLL &lt;50B Database'!$AI$1:AI4323)+1,""))</f>
        <v/>
      </c>
    </row>
    <row r="4325" spans="1:35" x14ac:dyDescent="0.25">
      <c r="A4325" t="s">
        <v>2635</v>
      </c>
      <c r="B4325">
        <v>800479</v>
      </c>
      <c r="C4325" s="5" t="s">
        <v>2604</v>
      </c>
      <c r="D4325" s="5" t="s">
        <v>4390</v>
      </c>
      <c r="E4325" s="5" t="s">
        <v>4388</v>
      </c>
      <c r="F4325" s="2">
        <v>142</v>
      </c>
      <c r="G4325" s="2">
        <v>60352</v>
      </c>
      <c r="H4325" s="2">
        <v>35196</v>
      </c>
      <c r="I4325" s="2">
        <v>0</v>
      </c>
      <c r="J4325" s="2">
        <v>35196</v>
      </c>
      <c r="K4325" s="33">
        <v>4.0345493806114331E-3</v>
      </c>
      <c r="L4325" s="2">
        <v>144</v>
      </c>
      <c r="M4325" s="2">
        <v>49464</v>
      </c>
      <c r="N4325" s="2">
        <v>36031</v>
      </c>
      <c r="O4325" s="33">
        <v>3.9965585190530374E-3</v>
      </c>
      <c r="P4325" s="2">
        <v>150</v>
      </c>
      <c r="Q4325" s="2">
        <v>57257</v>
      </c>
      <c r="R4325" s="2">
        <v>35876</v>
      </c>
      <c r="S4325" s="35">
        <v>4.1810681235366258E-3</v>
      </c>
      <c r="T4325" t="s">
        <v>4388</v>
      </c>
      <c r="U4325" t="s">
        <v>4388</v>
      </c>
      <c r="V4325" s="5" t="s">
        <v>4390</v>
      </c>
      <c r="W4325" s="5">
        <v>0</v>
      </c>
      <c r="X4325" s="4">
        <v>-1.4651874292519271E-4</v>
      </c>
      <c r="Y4325" s="6">
        <v>-8</v>
      </c>
      <c r="Z4325" s="4">
        <v>1.8450960448358842E-4</v>
      </c>
      <c r="AA4325" s="5">
        <v>4706</v>
      </c>
      <c r="AC4325" s="16" t="str">
        <f t="shared" si="402"/>
        <v/>
      </c>
      <c r="AD4325" s="16" t="str">
        <f t="shared" si="403"/>
        <v/>
      </c>
      <c r="AE4325" s="16" t="str">
        <f t="shared" si="404"/>
        <v/>
      </c>
      <c r="AF4325" s="16" t="str">
        <f t="shared" si="405"/>
        <v/>
      </c>
      <c r="AG4325" s="16" t="str">
        <f t="shared" si="406"/>
        <v/>
      </c>
      <c r="AH4325" s="16">
        <f t="shared" si="407"/>
        <v>4.0345493806114331E-3</v>
      </c>
      <c r="AI4325" s="17" t="str">
        <f>IF('Peer Comparison Tool'!$D$11="NR","",IF($C4325='Peer Comparison Tool'!$D$9,COUNT('ALLL &lt;50B Database'!$AI$1:AI4324)+1,""))</f>
        <v/>
      </c>
    </row>
    <row r="4326" spans="1:35" x14ac:dyDescent="0.25">
      <c r="A4326" t="s">
        <v>3190</v>
      </c>
      <c r="B4326">
        <v>289225</v>
      </c>
      <c r="C4326" s="5" t="s">
        <v>3064</v>
      </c>
      <c r="D4326" s="5" t="s">
        <v>4390</v>
      </c>
      <c r="E4326" s="5" t="s">
        <v>4388</v>
      </c>
      <c r="F4326" s="2">
        <v>52</v>
      </c>
      <c r="G4326" s="2">
        <v>60268</v>
      </c>
      <c r="H4326" s="2">
        <v>4367</v>
      </c>
      <c r="I4326" s="2">
        <v>0</v>
      </c>
      <c r="J4326" s="2">
        <v>4367</v>
      </c>
      <c r="K4326" s="33">
        <v>1.1907487978016945E-2</v>
      </c>
      <c r="L4326" s="2">
        <v>52</v>
      </c>
      <c r="M4326" s="2">
        <v>56768</v>
      </c>
      <c r="N4326" s="2">
        <v>4356</v>
      </c>
      <c r="O4326" s="33">
        <v>1.1937557392102846E-2</v>
      </c>
      <c r="P4326" s="2">
        <v>52</v>
      </c>
      <c r="Q4326" s="2">
        <v>58300</v>
      </c>
      <c r="R4326" s="2">
        <v>4346</v>
      </c>
      <c r="S4326" s="35">
        <v>1.1965025310630465E-2</v>
      </c>
      <c r="T4326" t="s">
        <v>4388</v>
      </c>
      <c r="U4326" t="s">
        <v>4388</v>
      </c>
      <c r="V4326" s="5" t="s">
        <v>4390</v>
      </c>
      <c r="W4326" s="5">
        <v>0</v>
      </c>
      <c r="X4326" s="4">
        <v>-5.7537332613519926E-5</v>
      </c>
      <c r="Y4326" s="6">
        <v>0</v>
      </c>
      <c r="Z4326" s="4">
        <v>2.7467918527618318E-5</v>
      </c>
      <c r="AA4326" s="5">
        <v>2971</v>
      </c>
      <c r="AC4326" s="16" t="str">
        <f t="shared" si="402"/>
        <v/>
      </c>
      <c r="AD4326" s="16" t="str">
        <f t="shared" si="403"/>
        <v/>
      </c>
      <c r="AE4326" s="16" t="str">
        <f t="shared" si="404"/>
        <v/>
      </c>
      <c r="AF4326" s="16" t="str">
        <f t="shared" si="405"/>
        <v/>
      </c>
      <c r="AG4326" s="16" t="str">
        <f t="shared" si="406"/>
        <v/>
      </c>
      <c r="AH4326" s="16">
        <f t="shared" si="407"/>
        <v>1.1907487978016945E-2</v>
      </c>
      <c r="AI4326" s="17" t="str">
        <f>IF('Peer Comparison Tool'!$D$11="NR","",IF($C4326='Peer Comparison Tool'!$D$9,COUNT('ALLL &lt;50B Database'!$AI$1:AI4325)+1,""))</f>
        <v/>
      </c>
    </row>
    <row r="4327" spans="1:35" x14ac:dyDescent="0.25">
      <c r="A4327" t="s">
        <v>1383</v>
      </c>
      <c r="B4327">
        <v>991078</v>
      </c>
      <c r="C4327" s="5" t="s">
        <v>1309</v>
      </c>
      <c r="D4327" s="5" t="s">
        <v>4390</v>
      </c>
      <c r="E4327" s="5" t="s">
        <v>4388</v>
      </c>
      <c r="F4327" s="2">
        <v>245</v>
      </c>
      <c r="G4327" s="2">
        <v>60116</v>
      </c>
      <c r="H4327" s="2">
        <v>40044</v>
      </c>
      <c r="I4327" s="2">
        <v>4178</v>
      </c>
      <c r="J4327" s="2">
        <v>35866</v>
      </c>
      <c r="K4327" s="33">
        <v>6.8309819885127975E-3</v>
      </c>
      <c r="L4327" s="2">
        <v>166</v>
      </c>
      <c r="M4327" s="2">
        <v>54703</v>
      </c>
      <c r="N4327" s="2">
        <v>36050</v>
      </c>
      <c r="O4327" s="33">
        <v>4.6047156726768375E-3</v>
      </c>
      <c r="P4327" s="2">
        <v>173</v>
      </c>
      <c r="Q4327" s="2">
        <v>55964</v>
      </c>
      <c r="R4327" s="2">
        <v>36801</v>
      </c>
      <c r="S4327" s="35">
        <v>4.700959213064862E-3</v>
      </c>
      <c r="T4327" t="s">
        <v>4388</v>
      </c>
      <c r="U4327" t="s">
        <v>4388</v>
      </c>
      <c r="V4327" s="5" t="s">
        <v>4390</v>
      </c>
      <c r="W4327" s="5">
        <v>0</v>
      </c>
      <c r="X4327" s="4">
        <v>2.1300227754479355E-3</v>
      </c>
      <c r="Y4327" s="6">
        <v>72</v>
      </c>
      <c r="Z4327" s="4">
        <v>9.6243540388024455E-5</v>
      </c>
      <c r="AA4327" s="5">
        <v>4491</v>
      </c>
      <c r="AC4327" s="16" t="str">
        <f t="shared" si="402"/>
        <v/>
      </c>
      <c r="AD4327" s="16" t="str">
        <f t="shared" si="403"/>
        <v/>
      </c>
      <c r="AE4327" s="16" t="str">
        <f t="shared" si="404"/>
        <v/>
      </c>
      <c r="AF4327" s="16" t="str">
        <f t="shared" si="405"/>
        <v/>
      </c>
      <c r="AG4327" s="16" t="str">
        <f t="shared" si="406"/>
        <v/>
      </c>
      <c r="AH4327" s="16">
        <f t="shared" si="407"/>
        <v>6.8309819885127975E-3</v>
      </c>
      <c r="AI4327" s="17" t="str">
        <f>IF('Peer Comparison Tool'!$D$11="NR","",IF($C4327='Peer Comparison Tool'!$D$9,COUNT('ALLL &lt;50B Database'!$AI$1:AI4326)+1,""))</f>
        <v/>
      </c>
    </row>
    <row r="4328" spans="1:35" x14ac:dyDescent="0.25">
      <c r="A4328" t="s">
        <v>143</v>
      </c>
      <c r="B4328">
        <v>603755</v>
      </c>
      <c r="C4328" s="5" t="s">
        <v>3704</v>
      </c>
      <c r="D4328" s="5" t="s">
        <v>4390</v>
      </c>
      <c r="E4328" s="5" t="s">
        <v>4388</v>
      </c>
      <c r="F4328" s="2">
        <v>450</v>
      </c>
      <c r="G4328" s="2">
        <v>60095</v>
      </c>
      <c r="H4328" s="2">
        <v>27600</v>
      </c>
      <c r="I4328" s="2">
        <v>1310</v>
      </c>
      <c r="J4328" s="2">
        <v>26290</v>
      </c>
      <c r="K4328" s="33">
        <v>1.7116774438950173E-2</v>
      </c>
      <c r="L4328" s="2">
        <v>417</v>
      </c>
      <c r="M4328" s="2">
        <v>59778</v>
      </c>
      <c r="N4328" s="2">
        <v>27003</v>
      </c>
      <c r="O4328" s="33">
        <v>1.5442728585712698E-2</v>
      </c>
      <c r="P4328" s="2">
        <v>430</v>
      </c>
      <c r="Q4328" s="2">
        <v>59048</v>
      </c>
      <c r="R4328" s="2">
        <v>26953</v>
      </c>
      <c r="S4328" s="35">
        <v>1.5953697176566615E-2</v>
      </c>
      <c r="T4328" t="s">
        <v>4388</v>
      </c>
      <c r="U4328" t="s">
        <v>4388</v>
      </c>
      <c r="V4328" s="5" t="s">
        <v>4390</v>
      </c>
      <c r="W4328" s="5">
        <v>0</v>
      </c>
      <c r="X4328" s="4">
        <v>1.1630772623835578E-3</v>
      </c>
      <c r="Y4328" s="6">
        <v>20</v>
      </c>
      <c r="Z4328" s="4">
        <v>5.1096859085391667E-4</v>
      </c>
      <c r="AA4328" s="5">
        <v>1014</v>
      </c>
      <c r="AC4328" s="16" t="str">
        <f t="shared" si="402"/>
        <v/>
      </c>
      <c r="AD4328" s="16" t="str">
        <f t="shared" si="403"/>
        <v/>
      </c>
      <c r="AE4328" s="16" t="str">
        <f t="shared" si="404"/>
        <v/>
      </c>
      <c r="AF4328" s="16" t="str">
        <f t="shared" si="405"/>
        <v/>
      </c>
      <c r="AG4328" s="16" t="str">
        <f t="shared" si="406"/>
        <v/>
      </c>
      <c r="AH4328" s="16">
        <f t="shared" si="407"/>
        <v>1.7116774438950173E-2</v>
      </c>
      <c r="AI4328" s="17" t="str">
        <f>IF('Peer Comparison Tool'!$D$11="NR","",IF($C4328='Peer Comparison Tool'!$D$9,COUNT('ALLL &lt;50B Database'!$AI$1:AI4327)+1,""))</f>
        <v/>
      </c>
    </row>
    <row r="4329" spans="1:35" x14ac:dyDescent="0.25">
      <c r="A4329" t="s">
        <v>4158</v>
      </c>
      <c r="B4329">
        <v>1494482</v>
      </c>
      <c r="C4329" s="5" t="s">
        <v>4128</v>
      </c>
      <c r="D4329" s="5" t="s">
        <v>4390</v>
      </c>
      <c r="E4329" s="5" t="s">
        <v>4388</v>
      </c>
      <c r="F4329" s="2">
        <v>634</v>
      </c>
      <c r="G4329" s="2">
        <v>60078</v>
      </c>
      <c r="H4329" s="2">
        <v>38642</v>
      </c>
      <c r="I4329" s="2">
        <v>0</v>
      </c>
      <c r="J4329" s="2">
        <v>38642</v>
      </c>
      <c r="K4329" s="33">
        <v>1.6407018270275867E-2</v>
      </c>
      <c r="L4329" s="2">
        <v>634</v>
      </c>
      <c r="M4329" s="2">
        <v>54721</v>
      </c>
      <c r="N4329" s="2">
        <v>38419</v>
      </c>
      <c r="O4329" s="33">
        <v>1.6502251490148105E-2</v>
      </c>
      <c r="P4329" s="2">
        <v>634</v>
      </c>
      <c r="Q4329" s="2">
        <v>58402</v>
      </c>
      <c r="R4329" s="2">
        <v>37223</v>
      </c>
      <c r="S4329" s="35">
        <v>1.7032479918330064E-2</v>
      </c>
      <c r="T4329" t="s">
        <v>4388</v>
      </c>
      <c r="U4329" t="s">
        <v>4388</v>
      </c>
      <c r="V4329" s="5" t="s">
        <v>4390</v>
      </c>
      <c r="W4329" s="5">
        <v>0</v>
      </c>
      <c r="X4329" s="4">
        <v>-6.2546164805419788E-4</v>
      </c>
      <c r="Y4329" s="6">
        <v>0</v>
      </c>
      <c r="Z4329" s="4">
        <v>5.3022842818195928E-4</v>
      </c>
      <c r="AA4329" s="5">
        <v>1165</v>
      </c>
      <c r="AC4329" s="16" t="str">
        <f t="shared" si="402"/>
        <v/>
      </c>
      <c r="AD4329" s="16" t="str">
        <f t="shared" si="403"/>
        <v/>
      </c>
      <c r="AE4329" s="16" t="str">
        <f t="shared" si="404"/>
        <v/>
      </c>
      <c r="AF4329" s="16" t="str">
        <f t="shared" si="405"/>
        <v/>
      </c>
      <c r="AG4329" s="16" t="str">
        <f t="shared" si="406"/>
        <v/>
      </c>
      <c r="AH4329" s="16">
        <f t="shared" si="407"/>
        <v>1.6407018270275867E-2</v>
      </c>
      <c r="AI4329" s="17" t="str">
        <f>IF('Peer Comparison Tool'!$D$11="NR","",IF($C4329='Peer Comparison Tool'!$D$9,COUNT('ALLL &lt;50B Database'!$AI$1:AI4328)+1,""))</f>
        <v/>
      </c>
    </row>
    <row r="4330" spans="1:35" x14ac:dyDescent="0.25">
      <c r="A4330" t="s">
        <v>4383</v>
      </c>
      <c r="B4330">
        <v>912550</v>
      </c>
      <c r="C4330" s="5" t="s">
        <v>4362</v>
      </c>
      <c r="D4330" s="5" t="s">
        <v>4390</v>
      </c>
      <c r="E4330" s="5" t="s">
        <v>4388</v>
      </c>
      <c r="F4330" s="2">
        <v>473</v>
      </c>
      <c r="G4330" s="2">
        <v>60040</v>
      </c>
      <c r="H4330" s="2">
        <v>33448</v>
      </c>
      <c r="I4330" s="2">
        <v>1371</v>
      </c>
      <c r="J4330" s="2">
        <v>32077</v>
      </c>
      <c r="K4330" s="33">
        <v>1.4745767995760202E-2</v>
      </c>
      <c r="L4330" s="2">
        <v>467</v>
      </c>
      <c r="M4330" s="2">
        <v>54255</v>
      </c>
      <c r="N4330" s="2">
        <v>29567</v>
      </c>
      <c r="O4330" s="33">
        <v>1.5794635911658268E-2</v>
      </c>
      <c r="P4330" s="2">
        <v>469</v>
      </c>
      <c r="Q4330" s="2">
        <v>53630</v>
      </c>
      <c r="R4330" s="2">
        <v>32154</v>
      </c>
      <c r="S4330" s="35">
        <v>1.4586054612178889E-2</v>
      </c>
      <c r="T4330" t="s">
        <v>4388</v>
      </c>
      <c r="U4330" t="s">
        <v>4388</v>
      </c>
      <c r="V4330" s="5" t="s">
        <v>4390</v>
      </c>
      <c r="W4330" s="5">
        <v>0</v>
      </c>
      <c r="X4330" s="4">
        <v>1.5971338358131311E-4</v>
      </c>
      <c r="Y4330" s="6">
        <v>4</v>
      </c>
      <c r="Z4330" s="4">
        <v>-1.208581299479379E-3</v>
      </c>
      <c r="AA4330" s="5">
        <v>1688</v>
      </c>
      <c r="AC4330" s="16" t="str">
        <f t="shared" si="402"/>
        <v/>
      </c>
      <c r="AD4330" s="16" t="str">
        <f t="shared" si="403"/>
        <v/>
      </c>
      <c r="AE4330" s="16" t="str">
        <f t="shared" si="404"/>
        <v/>
      </c>
      <c r="AF4330" s="16" t="str">
        <f t="shared" si="405"/>
        <v/>
      </c>
      <c r="AG4330" s="16" t="str">
        <f t="shared" si="406"/>
        <v/>
      </c>
      <c r="AH4330" s="16">
        <f t="shared" si="407"/>
        <v>1.4745767995760202E-2</v>
      </c>
      <c r="AI4330" s="17" t="str">
        <f>IF('Peer Comparison Tool'!$D$11="NR","",IF($C4330='Peer Comparison Tool'!$D$9,COUNT('ALLL &lt;50B Database'!$AI$1:AI4329)+1,""))</f>
        <v/>
      </c>
    </row>
    <row r="4331" spans="1:35" x14ac:dyDescent="0.25">
      <c r="A4331" t="s">
        <v>1792</v>
      </c>
      <c r="B4331">
        <v>518176</v>
      </c>
      <c r="C4331" s="5" t="s">
        <v>1695</v>
      </c>
      <c r="D4331" s="5" t="s">
        <v>4390</v>
      </c>
      <c r="E4331" s="5" t="s">
        <v>4388</v>
      </c>
      <c r="F4331" s="2">
        <v>275</v>
      </c>
      <c r="G4331" s="2">
        <v>59851</v>
      </c>
      <c r="H4331" s="2">
        <v>23382</v>
      </c>
      <c r="I4331" s="2">
        <v>62</v>
      </c>
      <c r="J4331" s="2">
        <v>23320</v>
      </c>
      <c r="K4331" s="33">
        <v>1.179245283018868E-2</v>
      </c>
      <c r="L4331" s="2">
        <v>250</v>
      </c>
      <c r="M4331" s="2">
        <v>53501</v>
      </c>
      <c r="N4331" s="2">
        <v>23276</v>
      </c>
      <c r="O4331" s="33">
        <v>1.0740677092283898E-2</v>
      </c>
      <c r="P4331" s="2">
        <v>275</v>
      </c>
      <c r="Q4331" s="2">
        <v>53741</v>
      </c>
      <c r="R4331" s="2">
        <v>23664</v>
      </c>
      <c r="S4331" s="35">
        <v>1.1621027721433402E-2</v>
      </c>
      <c r="T4331" t="s">
        <v>4388</v>
      </c>
      <c r="U4331" t="s">
        <v>4388</v>
      </c>
      <c r="V4331" s="5" t="s">
        <v>4390</v>
      </c>
      <c r="W4331" s="5">
        <v>0</v>
      </c>
      <c r="X4331" s="4">
        <v>1.7142510875527844E-4</v>
      </c>
      <c r="Y4331" s="6">
        <v>0</v>
      </c>
      <c r="Z4331" s="4">
        <v>8.8035062914950356E-4</v>
      </c>
      <c r="AA4331" s="5">
        <v>3025</v>
      </c>
      <c r="AC4331" s="16" t="str">
        <f t="shared" si="402"/>
        <v/>
      </c>
      <c r="AD4331" s="16" t="str">
        <f t="shared" si="403"/>
        <v/>
      </c>
      <c r="AE4331" s="16" t="str">
        <f t="shared" si="404"/>
        <v/>
      </c>
      <c r="AF4331" s="16" t="str">
        <f t="shared" si="405"/>
        <v/>
      </c>
      <c r="AG4331" s="16" t="str">
        <f t="shared" si="406"/>
        <v/>
      </c>
      <c r="AH4331" s="16">
        <f t="shared" si="407"/>
        <v>1.179245283018868E-2</v>
      </c>
      <c r="AI4331" s="17" t="str">
        <f>IF('Peer Comparison Tool'!$D$11="NR","",IF($C4331='Peer Comparison Tool'!$D$9,COUNT('ALLL &lt;50B Database'!$AI$1:AI4330)+1,""))</f>
        <v/>
      </c>
    </row>
    <row r="4332" spans="1:35" x14ac:dyDescent="0.25">
      <c r="A4332" t="s">
        <v>1530</v>
      </c>
      <c r="B4332">
        <v>392152</v>
      </c>
      <c r="C4332" s="5" t="s">
        <v>1389</v>
      </c>
      <c r="D4332" s="5" t="s">
        <v>4390</v>
      </c>
      <c r="E4332" s="5" t="s">
        <v>4388</v>
      </c>
      <c r="F4332" s="2">
        <v>877</v>
      </c>
      <c r="G4332" s="2">
        <v>59819</v>
      </c>
      <c r="H4332" s="2">
        <v>51928</v>
      </c>
      <c r="I4332" s="2">
        <v>0</v>
      </c>
      <c r="J4332" s="2">
        <v>51928</v>
      </c>
      <c r="K4332" s="33">
        <v>1.6888769064859036E-2</v>
      </c>
      <c r="L4332" s="2">
        <v>864</v>
      </c>
      <c r="M4332" s="2">
        <v>60837</v>
      </c>
      <c r="N4332" s="2">
        <v>52868</v>
      </c>
      <c r="O4332" s="33">
        <v>1.6342589089808578E-2</v>
      </c>
      <c r="P4332" s="2">
        <v>874</v>
      </c>
      <c r="Q4332" s="2">
        <v>60119</v>
      </c>
      <c r="R4332" s="2">
        <v>52317</v>
      </c>
      <c r="S4332" s="35">
        <v>1.6705850870653897E-2</v>
      </c>
      <c r="T4332" t="s">
        <v>4388</v>
      </c>
      <c r="U4332" t="s">
        <v>4388</v>
      </c>
      <c r="V4332" s="5" t="s">
        <v>4390</v>
      </c>
      <c r="W4332" s="5">
        <v>0</v>
      </c>
      <c r="X4332" s="4">
        <v>1.8291819420513875E-4</v>
      </c>
      <c r="Y4332" s="6">
        <v>3</v>
      </c>
      <c r="Z4332" s="4">
        <v>3.632617808453191E-4</v>
      </c>
      <c r="AA4332" s="5">
        <v>1063</v>
      </c>
      <c r="AC4332" s="16" t="str">
        <f t="shared" si="402"/>
        <v/>
      </c>
      <c r="AD4332" s="16" t="str">
        <f t="shared" si="403"/>
        <v/>
      </c>
      <c r="AE4332" s="16" t="str">
        <f t="shared" si="404"/>
        <v/>
      </c>
      <c r="AF4332" s="16" t="str">
        <f t="shared" si="405"/>
        <v/>
      </c>
      <c r="AG4332" s="16" t="str">
        <f t="shared" si="406"/>
        <v/>
      </c>
      <c r="AH4332" s="16">
        <f t="shared" si="407"/>
        <v>1.6888769064859036E-2</v>
      </c>
      <c r="AI4332" s="17" t="str">
        <f>IF('Peer Comparison Tool'!$D$11="NR","",IF($C4332='Peer Comparison Tool'!$D$9,COUNT('ALLL &lt;50B Database'!$AI$1:AI4331)+1,""))</f>
        <v/>
      </c>
    </row>
    <row r="4333" spans="1:35" x14ac:dyDescent="0.25">
      <c r="A4333" t="s">
        <v>2807</v>
      </c>
      <c r="B4333">
        <v>911759</v>
      </c>
      <c r="C4333" s="5" t="s">
        <v>2711</v>
      </c>
      <c r="D4333" s="5" t="s">
        <v>4390</v>
      </c>
      <c r="E4333" s="5" t="s">
        <v>4388</v>
      </c>
      <c r="F4333" s="2">
        <v>436</v>
      </c>
      <c r="G4333" s="2">
        <v>59760</v>
      </c>
      <c r="H4333" s="2">
        <v>49371</v>
      </c>
      <c r="I4333" s="2">
        <v>2724</v>
      </c>
      <c r="J4333" s="2">
        <v>46647</v>
      </c>
      <c r="K4333" s="33">
        <v>9.3467961498059898E-3</v>
      </c>
      <c r="L4333" s="2">
        <v>436</v>
      </c>
      <c r="M4333" s="2">
        <v>49707</v>
      </c>
      <c r="N4333" s="2">
        <v>39596</v>
      </c>
      <c r="O4333" s="33">
        <v>1.1011213253864026E-2</v>
      </c>
      <c r="P4333" s="2">
        <v>436</v>
      </c>
      <c r="Q4333" s="2">
        <v>51807</v>
      </c>
      <c r="R4333" s="2">
        <v>42386</v>
      </c>
      <c r="S4333" s="35">
        <v>1.0286415325815128E-2</v>
      </c>
      <c r="T4333" t="s">
        <v>4388</v>
      </c>
      <c r="U4333" t="s">
        <v>4388</v>
      </c>
      <c r="V4333" s="5" t="s">
        <v>4390</v>
      </c>
      <c r="W4333" s="5">
        <v>0</v>
      </c>
      <c r="X4333" s="4">
        <v>-9.3961917600913873E-4</v>
      </c>
      <c r="Y4333" s="6">
        <v>0</v>
      </c>
      <c r="Z4333" s="4">
        <v>-7.2479792804889739E-4</v>
      </c>
      <c r="AA4333" s="5">
        <v>3984</v>
      </c>
      <c r="AC4333" s="16" t="str">
        <f t="shared" si="402"/>
        <v/>
      </c>
      <c r="AD4333" s="16" t="str">
        <f t="shared" si="403"/>
        <v/>
      </c>
      <c r="AE4333" s="16" t="str">
        <f t="shared" si="404"/>
        <v/>
      </c>
      <c r="AF4333" s="16" t="str">
        <f t="shared" si="405"/>
        <v/>
      </c>
      <c r="AG4333" s="16" t="str">
        <f t="shared" si="406"/>
        <v/>
      </c>
      <c r="AH4333" s="16">
        <f t="shared" si="407"/>
        <v>9.3467961498059898E-3</v>
      </c>
      <c r="AI4333" s="17" t="str">
        <f>IF('Peer Comparison Tool'!$D$11="NR","",IF($C4333='Peer Comparison Tool'!$D$9,COUNT('ALLL &lt;50B Database'!$AI$1:AI4332)+1,""))</f>
        <v/>
      </c>
    </row>
    <row r="4334" spans="1:35" x14ac:dyDescent="0.25">
      <c r="A4334" t="s">
        <v>4358</v>
      </c>
      <c r="B4334">
        <v>913436</v>
      </c>
      <c r="C4334" s="5" t="s">
        <v>4315</v>
      </c>
      <c r="D4334" s="5" t="s">
        <v>4390</v>
      </c>
      <c r="E4334" s="5" t="s">
        <v>4388</v>
      </c>
      <c r="F4334" s="2">
        <v>200</v>
      </c>
      <c r="G4334" s="2">
        <v>59699</v>
      </c>
      <c r="H4334" s="2">
        <v>16828</v>
      </c>
      <c r="I4334" s="2">
        <v>351</v>
      </c>
      <c r="J4334" s="2">
        <v>16477</v>
      </c>
      <c r="K4334" s="33">
        <v>1.2138131941494204E-2</v>
      </c>
      <c r="L4334" s="2">
        <v>200</v>
      </c>
      <c r="M4334" s="2">
        <v>54797</v>
      </c>
      <c r="N4334" s="2">
        <v>16301</v>
      </c>
      <c r="O4334" s="33">
        <v>1.2269185939512914E-2</v>
      </c>
      <c r="P4334" s="2">
        <v>198</v>
      </c>
      <c r="Q4334" s="2">
        <v>55289</v>
      </c>
      <c r="R4334" s="2">
        <v>16040</v>
      </c>
      <c r="S4334" s="35">
        <v>1.2344139650872818E-2</v>
      </c>
      <c r="T4334" t="s">
        <v>4388</v>
      </c>
      <c r="U4334" t="s">
        <v>4388</v>
      </c>
      <c r="V4334" s="5" t="s">
        <v>4390</v>
      </c>
      <c r="W4334" s="5">
        <v>0</v>
      </c>
      <c r="X4334" s="4">
        <v>-2.0600770937861425E-4</v>
      </c>
      <c r="Y4334" s="6">
        <v>2</v>
      </c>
      <c r="Z4334" s="4">
        <v>7.495371135990414E-5</v>
      </c>
      <c r="AA4334" s="5">
        <v>2858</v>
      </c>
      <c r="AC4334" s="16" t="str">
        <f t="shared" si="402"/>
        <v/>
      </c>
      <c r="AD4334" s="16" t="str">
        <f t="shared" si="403"/>
        <v/>
      </c>
      <c r="AE4334" s="16" t="str">
        <f t="shared" si="404"/>
        <v/>
      </c>
      <c r="AF4334" s="16" t="str">
        <f t="shared" si="405"/>
        <v/>
      </c>
      <c r="AG4334" s="16" t="str">
        <f t="shared" si="406"/>
        <v/>
      </c>
      <c r="AH4334" s="16">
        <f t="shared" si="407"/>
        <v>1.2138131941494204E-2</v>
      </c>
      <c r="AI4334" s="17" t="str">
        <f>IF('Peer Comparison Tool'!$D$11="NR","",IF($C4334='Peer Comparison Tool'!$D$9,COUNT('ALLL &lt;50B Database'!$AI$1:AI4333)+1,""))</f>
        <v/>
      </c>
    </row>
    <row r="4335" spans="1:35" x14ac:dyDescent="0.25">
      <c r="A4335" t="s">
        <v>4005</v>
      </c>
      <c r="B4335">
        <v>373553</v>
      </c>
      <c r="C4335" s="5" t="s">
        <v>3704</v>
      </c>
      <c r="D4335" s="5" t="s">
        <v>4390</v>
      </c>
      <c r="E4335" s="5" t="s">
        <v>4388</v>
      </c>
      <c r="F4335" s="2">
        <v>619</v>
      </c>
      <c r="G4335" s="2">
        <v>59480</v>
      </c>
      <c r="H4335" s="2">
        <v>41786</v>
      </c>
      <c r="I4335" s="2">
        <v>8230</v>
      </c>
      <c r="J4335" s="2">
        <v>33556</v>
      </c>
      <c r="K4335" s="33">
        <v>1.8446775539396828E-2</v>
      </c>
      <c r="L4335" s="2">
        <v>619</v>
      </c>
      <c r="M4335" s="2">
        <v>58160</v>
      </c>
      <c r="N4335" s="2">
        <v>34934</v>
      </c>
      <c r="O4335" s="33">
        <v>1.771912749756684E-2</v>
      </c>
      <c r="P4335" s="2">
        <v>619</v>
      </c>
      <c r="Q4335" s="2">
        <v>57776</v>
      </c>
      <c r="R4335" s="2">
        <v>32692</v>
      </c>
      <c r="S4335" s="35">
        <v>1.8934295852196255E-2</v>
      </c>
      <c r="T4335" t="s">
        <v>4388</v>
      </c>
      <c r="U4335" t="s">
        <v>4388</v>
      </c>
      <c r="V4335" s="5" t="s">
        <v>4390</v>
      </c>
      <c r="W4335" s="5">
        <v>0</v>
      </c>
      <c r="X4335" s="4">
        <v>-4.8752031279942695E-4</v>
      </c>
      <c r="Y4335" s="6">
        <v>0</v>
      </c>
      <c r="Z4335" s="4">
        <v>1.2151683546294152E-3</v>
      </c>
      <c r="AA4335" s="5">
        <v>764</v>
      </c>
      <c r="AC4335" s="16" t="str">
        <f t="shared" si="402"/>
        <v/>
      </c>
      <c r="AD4335" s="16" t="str">
        <f t="shared" si="403"/>
        <v/>
      </c>
      <c r="AE4335" s="16" t="str">
        <f t="shared" si="404"/>
        <v/>
      </c>
      <c r="AF4335" s="16" t="str">
        <f t="shared" si="405"/>
        <v/>
      </c>
      <c r="AG4335" s="16" t="str">
        <f t="shared" si="406"/>
        <v/>
      </c>
      <c r="AH4335" s="16">
        <f t="shared" si="407"/>
        <v>1.8446775539396828E-2</v>
      </c>
      <c r="AI4335" s="17" t="str">
        <f>IF('Peer Comparison Tool'!$D$11="NR","",IF($C4335='Peer Comparison Tool'!$D$9,COUNT('ALLL &lt;50B Database'!$AI$1:AI4334)+1,""))</f>
        <v/>
      </c>
    </row>
    <row r="4336" spans="1:35" x14ac:dyDescent="0.25">
      <c r="A4336" t="s">
        <v>2804</v>
      </c>
      <c r="B4336">
        <v>570651</v>
      </c>
      <c r="C4336" s="5" t="s">
        <v>2711</v>
      </c>
      <c r="D4336" s="5" t="s">
        <v>4390</v>
      </c>
      <c r="E4336" s="5" t="s">
        <v>4388</v>
      </c>
      <c r="F4336" s="2">
        <v>351</v>
      </c>
      <c r="G4336" s="2">
        <v>59449</v>
      </c>
      <c r="H4336" s="2">
        <v>47402</v>
      </c>
      <c r="I4336" s="2">
        <v>761</v>
      </c>
      <c r="J4336" s="2">
        <v>46641</v>
      </c>
      <c r="K4336" s="33">
        <v>7.5255676336270661E-3</v>
      </c>
      <c r="L4336" s="2">
        <v>350</v>
      </c>
      <c r="M4336" s="2">
        <v>53616</v>
      </c>
      <c r="N4336" s="2">
        <v>47076</v>
      </c>
      <c r="O4336" s="33">
        <v>7.4347863029994056E-3</v>
      </c>
      <c r="P4336" s="2">
        <v>350</v>
      </c>
      <c r="Q4336" s="2">
        <v>54795</v>
      </c>
      <c r="R4336" s="2">
        <v>46381</v>
      </c>
      <c r="S4336" s="35">
        <v>7.54619348440094E-3</v>
      </c>
      <c r="T4336" t="s">
        <v>4388</v>
      </c>
      <c r="U4336" t="s">
        <v>4388</v>
      </c>
      <c r="V4336" s="5" t="s">
        <v>4390</v>
      </c>
      <c r="W4336" s="5">
        <v>0</v>
      </c>
      <c r="X4336" s="4">
        <v>-2.0625850773873904E-5</v>
      </c>
      <c r="Y4336" s="6">
        <v>1</v>
      </c>
      <c r="Z4336" s="4">
        <v>1.1140718140153442E-4</v>
      </c>
      <c r="AA4336" s="5">
        <v>4375</v>
      </c>
      <c r="AC4336" s="16" t="str">
        <f t="shared" si="402"/>
        <v/>
      </c>
      <c r="AD4336" s="16" t="str">
        <f t="shared" si="403"/>
        <v/>
      </c>
      <c r="AE4336" s="16" t="str">
        <f t="shared" si="404"/>
        <v/>
      </c>
      <c r="AF4336" s="16" t="str">
        <f t="shared" si="405"/>
        <v/>
      </c>
      <c r="AG4336" s="16" t="str">
        <f t="shared" si="406"/>
        <v/>
      </c>
      <c r="AH4336" s="16">
        <f t="shared" si="407"/>
        <v>7.5255676336270661E-3</v>
      </c>
      <c r="AI4336" s="17" t="str">
        <f>IF('Peer Comparison Tool'!$D$11="NR","",IF($C4336='Peer Comparison Tool'!$D$9,COUNT('ALLL &lt;50B Database'!$AI$1:AI4335)+1,""))</f>
        <v/>
      </c>
    </row>
    <row r="4337" spans="1:35" x14ac:dyDescent="0.25">
      <c r="A4337" t="s">
        <v>3192</v>
      </c>
      <c r="B4337">
        <v>402873</v>
      </c>
      <c r="C4337" s="5" t="s">
        <v>3064</v>
      </c>
      <c r="D4337" s="5" t="s">
        <v>4390</v>
      </c>
      <c r="E4337" s="5" t="s">
        <v>4388</v>
      </c>
      <c r="F4337" s="2">
        <v>255</v>
      </c>
      <c r="G4337" s="2">
        <v>59421</v>
      </c>
      <c r="H4337" s="2">
        <v>39465</v>
      </c>
      <c r="I4337" s="2">
        <v>0</v>
      </c>
      <c r="J4337" s="2">
        <v>39465</v>
      </c>
      <c r="K4337" s="33">
        <v>6.4614215127328008E-3</v>
      </c>
      <c r="L4337" s="2">
        <v>255</v>
      </c>
      <c r="M4337" s="2">
        <v>54935</v>
      </c>
      <c r="N4337" s="2">
        <v>42335</v>
      </c>
      <c r="O4337" s="33">
        <v>6.0233849061060588E-3</v>
      </c>
      <c r="P4337" s="2">
        <v>255</v>
      </c>
      <c r="Q4337" s="2">
        <v>56331</v>
      </c>
      <c r="R4337" s="2">
        <v>42934</v>
      </c>
      <c r="S4337" s="35">
        <v>5.9393487678762753E-3</v>
      </c>
      <c r="T4337" t="s">
        <v>4388</v>
      </c>
      <c r="U4337" t="s">
        <v>4388</v>
      </c>
      <c r="V4337" s="5" t="s">
        <v>4390</v>
      </c>
      <c r="W4337" s="5">
        <v>0</v>
      </c>
      <c r="X4337" s="4">
        <v>5.2207274485652558E-4</v>
      </c>
      <c r="Y4337" s="6">
        <v>0</v>
      </c>
      <c r="Z4337" s="4">
        <v>-8.4036138229783529E-5</v>
      </c>
      <c r="AA4337" s="5">
        <v>4535</v>
      </c>
      <c r="AC4337" s="16" t="str">
        <f t="shared" si="402"/>
        <v/>
      </c>
      <c r="AD4337" s="16" t="str">
        <f t="shared" si="403"/>
        <v/>
      </c>
      <c r="AE4337" s="16" t="str">
        <f t="shared" si="404"/>
        <v/>
      </c>
      <c r="AF4337" s="16" t="str">
        <f t="shared" si="405"/>
        <v/>
      </c>
      <c r="AG4337" s="16" t="str">
        <f t="shared" si="406"/>
        <v/>
      </c>
      <c r="AH4337" s="16">
        <f t="shared" si="407"/>
        <v>6.4614215127328008E-3</v>
      </c>
      <c r="AI4337" s="17" t="str">
        <f>IF('Peer Comparison Tool'!$D$11="NR","",IF($C4337='Peer Comparison Tool'!$D$9,COUNT('ALLL &lt;50B Database'!$AI$1:AI4336)+1,""))</f>
        <v/>
      </c>
    </row>
    <row r="4338" spans="1:35" x14ac:dyDescent="0.25">
      <c r="A4338" t="s">
        <v>2501</v>
      </c>
      <c r="B4338">
        <v>790150</v>
      </c>
      <c r="C4338" s="5" t="s">
        <v>2299</v>
      </c>
      <c r="D4338" s="5" t="s">
        <v>4390</v>
      </c>
      <c r="E4338" s="5" t="s">
        <v>4388</v>
      </c>
      <c r="F4338" s="2">
        <v>520</v>
      </c>
      <c r="G4338" s="2">
        <v>59228</v>
      </c>
      <c r="H4338" s="2">
        <v>31744</v>
      </c>
      <c r="I4338" s="2">
        <v>0</v>
      </c>
      <c r="J4338" s="2">
        <v>31744</v>
      </c>
      <c r="K4338" s="33">
        <v>1.6381048387096774E-2</v>
      </c>
      <c r="L4338" s="2">
        <v>615</v>
      </c>
      <c r="M4338" s="2">
        <v>55632</v>
      </c>
      <c r="N4338" s="2">
        <v>32846</v>
      </c>
      <c r="O4338" s="33">
        <v>1.8723741094806064E-2</v>
      </c>
      <c r="P4338" s="2">
        <v>619</v>
      </c>
      <c r="Q4338" s="2">
        <v>55667</v>
      </c>
      <c r="R4338" s="2">
        <v>31968</v>
      </c>
      <c r="S4338" s="35">
        <v>1.9363113113113114E-2</v>
      </c>
      <c r="T4338" t="s">
        <v>4388</v>
      </c>
      <c r="U4338" t="s">
        <v>4388</v>
      </c>
      <c r="V4338" s="5" t="s">
        <v>4390</v>
      </c>
      <c r="W4338" s="5">
        <v>0</v>
      </c>
      <c r="X4338" s="4">
        <v>-2.9820647260163403E-3</v>
      </c>
      <c r="Y4338" s="6">
        <v>-99</v>
      </c>
      <c r="Z4338" s="4">
        <v>6.3937201830704948E-4</v>
      </c>
      <c r="AA4338" s="5">
        <v>1171</v>
      </c>
      <c r="AC4338" s="16" t="str">
        <f t="shared" si="402"/>
        <v/>
      </c>
      <c r="AD4338" s="16" t="str">
        <f t="shared" si="403"/>
        <v/>
      </c>
      <c r="AE4338" s="16" t="str">
        <f t="shared" si="404"/>
        <v/>
      </c>
      <c r="AF4338" s="16" t="str">
        <f t="shared" si="405"/>
        <v/>
      </c>
      <c r="AG4338" s="16" t="str">
        <f t="shared" si="406"/>
        <v/>
      </c>
      <c r="AH4338" s="16">
        <f t="shared" si="407"/>
        <v>1.6381048387096774E-2</v>
      </c>
      <c r="AI4338" s="17" t="str">
        <f>IF('Peer Comparison Tool'!$D$11="NR","",IF($C4338='Peer Comparison Tool'!$D$9,COUNT('ALLL &lt;50B Database'!$AI$1:AI4337)+1,""))</f>
        <v/>
      </c>
    </row>
    <row r="4339" spans="1:35" x14ac:dyDescent="0.25">
      <c r="A4339" t="s">
        <v>805</v>
      </c>
      <c r="B4339">
        <v>84046</v>
      </c>
      <c r="C4339" s="5" t="s">
        <v>716</v>
      </c>
      <c r="D4339" s="5" t="s">
        <v>4390</v>
      </c>
      <c r="E4339" s="5" t="s">
        <v>4388</v>
      </c>
      <c r="F4339" s="2">
        <v>150</v>
      </c>
      <c r="G4339" s="2">
        <v>59214</v>
      </c>
      <c r="H4339" s="2">
        <v>11415</v>
      </c>
      <c r="I4339" s="2">
        <v>626</v>
      </c>
      <c r="J4339" s="2">
        <v>10789</v>
      </c>
      <c r="K4339" s="33">
        <v>1.3903049402168875E-2</v>
      </c>
      <c r="L4339" s="2">
        <v>150</v>
      </c>
      <c r="M4339" s="2">
        <v>49153</v>
      </c>
      <c r="N4339" s="2">
        <v>11240</v>
      </c>
      <c r="O4339" s="33">
        <v>1.3345195729537367E-2</v>
      </c>
      <c r="P4339" s="2">
        <v>150</v>
      </c>
      <c r="Q4339" s="2">
        <v>49146</v>
      </c>
      <c r="R4339" s="2">
        <v>11646</v>
      </c>
      <c r="S4339" s="35">
        <v>1.287995878413189E-2</v>
      </c>
      <c r="T4339" t="s">
        <v>4388</v>
      </c>
      <c r="U4339" t="s">
        <v>4388</v>
      </c>
      <c r="V4339" s="5" t="s">
        <v>4390</v>
      </c>
      <c r="W4339" s="5">
        <v>0</v>
      </c>
      <c r="X4339" s="4">
        <v>1.0230906180369852E-3</v>
      </c>
      <c r="Y4339" s="6">
        <v>0</v>
      </c>
      <c r="Z4339" s="4">
        <v>-4.6523694540547694E-4</v>
      </c>
      <c r="AA4339" s="5">
        <v>2023</v>
      </c>
      <c r="AC4339" s="16" t="str">
        <f t="shared" si="402"/>
        <v/>
      </c>
      <c r="AD4339" s="16" t="str">
        <f t="shared" si="403"/>
        <v/>
      </c>
      <c r="AE4339" s="16" t="str">
        <f t="shared" si="404"/>
        <v/>
      </c>
      <c r="AF4339" s="16" t="str">
        <f t="shared" si="405"/>
        <v/>
      </c>
      <c r="AG4339" s="16" t="str">
        <f t="shared" si="406"/>
        <v/>
      </c>
      <c r="AH4339" s="16">
        <f t="shared" si="407"/>
        <v>1.3903049402168875E-2</v>
      </c>
      <c r="AI4339" s="17" t="str">
        <f>IF('Peer Comparison Tool'!$D$11="NR","",IF($C4339='Peer Comparison Tool'!$D$9,COUNT('ALLL &lt;50B Database'!$AI$1:AI4338)+1,""))</f>
        <v/>
      </c>
    </row>
    <row r="4340" spans="1:35" x14ac:dyDescent="0.25">
      <c r="A4340" t="s">
        <v>2247</v>
      </c>
      <c r="B4340">
        <v>273653</v>
      </c>
      <c r="C4340" s="5" t="s">
        <v>2041</v>
      </c>
      <c r="D4340" s="5" t="s">
        <v>4390</v>
      </c>
      <c r="E4340" s="5" t="s">
        <v>4388</v>
      </c>
      <c r="F4340" s="2">
        <v>1101</v>
      </c>
      <c r="G4340" s="2">
        <v>59176</v>
      </c>
      <c r="H4340" s="2">
        <v>44417</v>
      </c>
      <c r="I4340" s="2">
        <v>1036</v>
      </c>
      <c r="J4340" s="2">
        <v>43381</v>
      </c>
      <c r="K4340" s="33">
        <v>2.5379774555681058E-2</v>
      </c>
      <c r="L4340" s="2">
        <v>1054</v>
      </c>
      <c r="M4340" s="2">
        <v>55963</v>
      </c>
      <c r="N4340" s="2">
        <v>44899</v>
      </c>
      <c r="O4340" s="33">
        <v>2.3474910354350877E-2</v>
      </c>
      <c r="P4340" s="2">
        <v>1079</v>
      </c>
      <c r="Q4340" s="2">
        <v>54936</v>
      </c>
      <c r="R4340" s="2">
        <v>44257</v>
      </c>
      <c r="S4340" s="35">
        <v>2.4380324016539758E-2</v>
      </c>
      <c r="T4340" t="s">
        <v>4388</v>
      </c>
      <c r="U4340" t="s">
        <v>4388</v>
      </c>
      <c r="V4340" s="5" t="s">
        <v>4390</v>
      </c>
      <c r="W4340" s="5">
        <v>0</v>
      </c>
      <c r="X4340" s="4">
        <v>9.994505391413E-4</v>
      </c>
      <c r="Y4340" s="6">
        <v>22</v>
      </c>
      <c r="Z4340" s="4">
        <v>9.0541366218888086E-4</v>
      </c>
      <c r="AA4340" s="5">
        <v>243</v>
      </c>
      <c r="AC4340" s="16" t="str">
        <f t="shared" si="402"/>
        <v/>
      </c>
      <c r="AD4340" s="16" t="str">
        <f t="shared" si="403"/>
        <v/>
      </c>
      <c r="AE4340" s="16" t="str">
        <f t="shared" si="404"/>
        <v/>
      </c>
      <c r="AF4340" s="16" t="str">
        <f t="shared" si="405"/>
        <v/>
      </c>
      <c r="AG4340" s="16" t="str">
        <f t="shared" si="406"/>
        <v/>
      </c>
      <c r="AH4340" s="16">
        <f t="shared" si="407"/>
        <v>2.5379774555681058E-2</v>
      </c>
      <c r="AI4340" s="17" t="str">
        <f>IF('Peer Comparison Tool'!$D$11="NR","",IF($C4340='Peer Comparison Tool'!$D$9,COUNT('ALLL &lt;50B Database'!$AI$1:AI4339)+1,""))</f>
        <v/>
      </c>
    </row>
    <row r="4341" spans="1:35" x14ac:dyDescent="0.25">
      <c r="A4341" t="s">
        <v>3193</v>
      </c>
      <c r="B4341">
        <v>943273</v>
      </c>
      <c r="C4341" s="5" t="s">
        <v>3064</v>
      </c>
      <c r="D4341" s="5" t="s">
        <v>4390</v>
      </c>
      <c r="E4341" s="5" t="s">
        <v>4388</v>
      </c>
      <c r="F4341" s="2">
        <v>767</v>
      </c>
      <c r="G4341" s="2">
        <v>59109</v>
      </c>
      <c r="H4341" s="2">
        <v>49433</v>
      </c>
      <c r="I4341" s="2">
        <v>0</v>
      </c>
      <c r="J4341" s="2">
        <v>49433</v>
      </c>
      <c r="K4341" s="33">
        <v>1.5515950883013371E-2</v>
      </c>
      <c r="L4341" s="2">
        <v>767</v>
      </c>
      <c r="M4341" s="2">
        <v>51235</v>
      </c>
      <c r="N4341" s="2">
        <v>43641</v>
      </c>
      <c r="O4341" s="33">
        <v>1.757521596663688E-2</v>
      </c>
      <c r="P4341" s="2">
        <v>767</v>
      </c>
      <c r="Q4341" s="2">
        <v>55651</v>
      </c>
      <c r="R4341" s="2">
        <v>45895</v>
      </c>
      <c r="S4341" s="35">
        <v>1.6712060137269856E-2</v>
      </c>
      <c r="T4341" t="s">
        <v>4388</v>
      </c>
      <c r="U4341" t="s">
        <v>4388</v>
      </c>
      <c r="V4341" s="5" t="s">
        <v>4390</v>
      </c>
      <c r="W4341" s="5">
        <v>0</v>
      </c>
      <c r="X4341" s="4">
        <v>-1.1961092542564847E-3</v>
      </c>
      <c r="Y4341" s="6">
        <v>0</v>
      </c>
      <c r="Z4341" s="4">
        <v>-8.6315582936702384E-4</v>
      </c>
      <c r="AA4341" s="5">
        <v>1428</v>
      </c>
      <c r="AC4341" s="16" t="str">
        <f t="shared" si="402"/>
        <v/>
      </c>
      <c r="AD4341" s="16" t="str">
        <f t="shared" si="403"/>
        <v/>
      </c>
      <c r="AE4341" s="16" t="str">
        <f t="shared" si="404"/>
        <v/>
      </c>
      <c r="AF4341" s="16" t="str">
        <f t="shared" si="405"/>
        <v/>
      </c>
      <c r="AG4341" s="16" t="str">
        <f t="shared" si="406"/>
        <v/>
      </c>
      <c r="AH4341" s="16">
        <f t="shared" si="407"/>
        <v>1.5515950883013371E-2</v>
      </c>
      <c r="AI4341" s="17" t="str">
        <f>IF('Peer Comparison Tool'!$D$11="NR","",IF($C4341='Peer Comparison Tool'!$D$9,COUNT('ALLL &lt;50B Database'!$AI$1:AI4340)+1,""))</f>
        <v/>
      </c>
    </row>
    <row r="4342" spans="1:35" x14ac:dyDescent="0.25">
      <c r="A4342" t="s">
        <v>2265</v>
      </c>
      <c r="B4342">
        <v>310754</v>
      </c>
      <c r="C4342" s="5" t="s">
        <v>2041</v>
      </c>
      <c r="D4342" s="5" t="s">
        <v>4390</v>
      </c>
      <c r="E4342" s="5" t="s">
        <v>4388</v>
      </c>
      <c r="F4342" s="2">
        <v>462</v>
      </c>
      <c r="G4342" s="2">
        <v>59098</v>
      </c>
      <c r="H4342" s="2">
        <v>49357</v>
      </c>
      <c r="I4342" s="2">
        <v>15819</v>
      </c>
      <c r="J4342" s="2">
        <v>33538</v>
      </c>
      <c r="K4342" s="33">
        <v>1.377541892778341E-2</v>
      </c>
      <c r="L4342" s="2">
        <v>521</v>
      </c>
      <c r="M4342" s="2">
        <v>54288</v>
      </c>
      <c r="N4342" s="2">
        <v>44150</v>
      </c>
      <c r="O4342" s="33">
        <v>1.1800679501698753E-2</v>
      </c>
      <c r="P4342" s="2">
        <v>487</v>
      </c>
      <c r="Q4342" s="2">
        <v>45141</v>
      </c>
      <c r="R4342" s="2">
        <v>37499</v>
      </c>
      <c r="S4342" s="35">
        <v>1.2987012987012988E-2</v>
      </c>
      <c r="T4342" t="s">
        <v>4388</v>
      </c>
      <c r="U4342" t="s">
        <v>4388</v>
      </c>
      <c r="V4342" s="5" t="s">
        <v>4390</v>
      </c>
      <c r="W4342" s="5">
        <v>0</v>
      </c>
      <c r="X4342" s="4">
        <v>7.8840594077042234E-4</v>
      </c>
      <c r="Y4342" s="6">
        <v>-25</v>
      </c>
      <c r="Z4342" s="4">
        <v>1.1863334853142345E-3</v>
      </c>
      <c r="AA4342" s="5">
        <v>2083</v>
      </c>
      <c r="AC4342" s="16" t="str">
        <f t="shared" si="402"/>
        <v/>
      </c>
      <c r="AD4342" s="16" t="str">
        <f t="shared" si="403"/>
        <v/>
      </c>
      <c r="AE4342" s="16" t="str">
        <f t="shared" si="404"/>
        <v/>
      </c>
      <c r="AF4342" s="16" t="str">
        <f t="shared" si="405"/>
        <v/>
      </c>
      <c r="AG4342" s="16" t="str">
        <f t="shared" si="406"/>
        <v/>
      </c>
      <c r="AH4342" s="16">
        <f t="shared" si="407"/>
        <v>1.377541892778341E-2</v>
      </c>
      <c r="AI4342" s="17" t="str">
        <f>IF('Peer Comparison Tool'!$D$11="NR","",IF($C4342='Peer Comparison Tool'!$D$9,COUNT('ALLL &lt;50B Database'!$AI$1:AI4341)+1,""))</f>
        <v/>
      </c>
    </row>
    <row r="4343" spans="1:35" x14ac:dyDescent="0.25">
      <c r="A4343" t="s">
        <v>887</v>
      </c>
      <c r="B4343">
        <v>792248</v>
      </c>
      <c r="C4343" s="5" t="s">
        <v>716</v>
      </c>
      <c r="D4343" s="5" t="s">
        <v>4390</v>
      </c>
      <c r="E4343" s="5" t="s">
        <v>4388</v>
      </c>
      <c r="F4343" s="2">
        <v>766</v>
      </c>
      <c r="G4343" s="2">
        <v>59071</v>
      </c>
      <c r="H4343" s="2">
        <v>39278</v>
      </c>
      <c r="I4343" s="2">
        <v>982</v>
      </c>
      <c r="J4343" s="2">
        <v>38296</v>
      </c>
      <c r="K4343" s="33">
        <v>2.0002088991017339E-2</v>
      </c>
      <c r="L4343" s="2">
        <v>744</v>
      </c>
      <c r="M4343" s="2">
        <v>58040</v>
      </c>
      <c r="N4343" s="2">
        <v>37326</v>
      </c>
      <c r="O4343" s="33">
        <v>1.9932486738466485E-2</v>
      </c>
      <c r="P4343" s="2">
        <v>746</v>
      </c>
      <c r="Q4343" s="2">
        <v>58872</v>
      </c>
      <c r="R4343" s="2">
        <v>39056</v>
      </c>
      <c r="S4343" s="35">
        <v>1.9100778369520687E-2</v>
      </c>
      <c r="T4343" t="s">
        <v>4388</v>
      </c>
      <c r="U4343" t="s">
        <v>4388</v>
      </c>
      <c r="V4343" s="5" t="s">
        <v>4390</v>
      </c>
      <c r="W4343" s="5">
        <v>0</v>
      </c>
      <c r="X4343" s="4">
        <v>9.0131062149665167E-4</v>
      </c>
      <c r="Y4343" s="6">
        <v>20</v>
      </c>
      <c r="Z4343" s="4">
        <v>-8.3170836894579797E-4</v>
      </c>
      <c r="AA4343" s="5">
        <v>554</v>
      </c>
      <c r="AC4343" s="16" t="str">
        <f t="shared" si="402"/>
        <v/>
      </c>
      <c r="AD4343" s="16" t="str">
        <f t="shared" si="403"/>
        <v/>
      </c>
      <c r="AE4343" s="16" t="str">
        <f t="shared" si="404"/>
        <v/>
      </c>
      <c r="AF4343" s="16" t="str">
        <f t="shared" si="405"/>
        <v/>
      </c>
      <c r="AG4343" s="16" t="str">
        <f t="shared" si="406"/>
        <v/>
      </c>
      <c r="AH4343" s="16">
        <f t="shared" si="407"/>
        <v>2.0002088991017339E-2</v>
      </c>
      <c r="AI4343" s="17" t="str">
        <f>IF('Peer Comparison Tool'!$D$11="NR","",IF($C4343='Peer Comparison Tool'!$D$9,COUNT('ALLL &lt;50B Database'!$AI$1:AI4342)+1,""))</f>
        <v/>
      </c>
    </row>
    <row r="4344" spans="1:35" x14ac:dyDescent="0.25">
      <c r="A4344" t="s">
        <v>1791</v>
      </c>
      <c r="B4344">
        <v>114774</v>
      </c>
      <c r="C4344" s="5" t="s">
        <v>1695</v>
      </c>
      <c r="D4344" s="5" t="s">
        <v>4390</v>
      </c>
      <c r="E4344" s="5" t="s">
        <v>4388</v>
      </c>
      <c r="F4344" s="2">
        <v>652</v>
      </c>
      <c r="G4344" s="2">
        <v>59030</v>
      </c>
      <c r="H4344" s="2">
        <v>39647</v>
      </c>
      <c r="I4344" s="2">
        <v>0</v>
      </c>
      <c r="J4344" s="2">
        <v>39647</v>
      </c>
      <c r="K4344" s="33">
        <v>1.6445128256866851E-2</v>
      </c>
      <c r="L4344" s="2">
        <v>492</v>
      </c>
      <c r="M4344" s="2">
        <v>53909</v>
      </c>
      <c r="N4344" s="2">
        <v>44102</v>
      </c>
      <c r="O4344" s="33">
        <v>1.11559566459571E-2</v>
      </c>
      <c r="P4344" s="2">
        <v>508</v>
      </c>
      <c r="Q4344" s="2">
        <v>54004</v>
      </c>
      <c r="R4344" s="2">
        <v>42107</v>
      </c>
      <c r="S4344" s="35">
        <v>1.2064502339278504E-2</v>
      </c>
      <c r="T4344" t="s">
        <v>4388</v>
      </c>
      <c r="U4344" t="s">
        <v>4388</v>
      </c>
      <c r="V4344" s="5" t="s">
        <v>4390</v>
      </c>
      <c r="W4344" s="5">
        <v>0</v>
      </c>
      <c r="X4344" s="4">
        <v>4.3806259175883464E-3</v>
      </c>
      <c r="Y4344" s="6">
        <v>144</v>
      </c>
      <c r="Z4344" s="4">
        <v>9.0854569332140395E-4</v>
      </c>
      <c r="AA4344" s="5">
        <v>1154</v>
      </c>
      <c r="AC4344" s="16" t="str">
        <f t="shared" si="402"/>
        <v/>
      </c>
      <c r="AD4344" s="16" t="str">
        <f t="shared" si="403"/>
        <v/>
      </c>
      <c r="AE4344" s="16" t="str">
        <f t="shared" si="404"/>
        <v/>
      </c>
      <c r="AF4344" s="16" t="str">
        <f t="shared" si="405"/>
        <v/>
      </c>
      <c r="AG4344" s="16" t="str">
        <f t="shared" si="406"/>
        <v/>
      </c>
      <c r="AH4344" s="16">
        <f t="shared" si="407"/>
        <v>1.6445128256866851E-2</v>
      </c>
      <c r="AI4344" s="17" t="str">
        <f>IF('Peer Comparison Tool'!$D$11="NR","",IF($C4344='Peer Comparison Tool'!$D$9,COUNT('ALLL &lt;50B Database'!$AI$1:AI4343)+1,""))</f>
        <v/>
      </c>
    </row>
    <row r="4345" spans="1:35" x14ac:dyDescent="0.25">
      <c r="A4345" t="s">
        <v>209</v>
      </c>
      <c r="B4345">
        <v>697950</v>
      </c>
      <c r="C4345" s="5" t="s">
        <v>3704</v>
      </c>
      <c r="D4345" s="5" t="s">
        <v>4390</v>
      </c>
      <c r="E4345" s="5" t="s">
        <v>4388</v>
      </c>
      <c r="F4345" s="2">
        <v>531</v>
      </c>
      <c r="G4345" s="2">
        <v>58982</v>
      </c>
      <c r="H4345" s="2">
        <v>39102</v>
      </c>
      <c r="I4345" s="2">
        <v>0</v>
      </c>
      <c r="J4345" s="2">
        <v>39102</v>
      </c>
      <c r="K4345" s="33">
        <v>1.357986803744054E-2</v>
      </c>
      <c r="L4345" s="2">
        <v>532</v>
      </c>
      <c r="M4345" s="2">
        <v>52058</v>
      </c>
      <c r="N4345" s="2">
        <v>39384</v>
      </c>
      <c r="O4345" s="33">
        <v>1.350802356286817E-2</v>
      </c>
      <c r="P4345" s="2">
        <v>531</v>
      </c>
      <c r="Q4345" s="2">
        <v>53696</v>
      </c>
      <c r="R4345" s="2">
        <v>39324</v>
      </c>
      <c r="S4345" s="35">
        <v>1.3503204150137321E-2</v>
      </c>
      <c r="T4345">
        <v>0</v>
      </c>
      <c r="U4345">
        <v>0</v>
      </c>
      <c r="V4345" s="5" t="s">
        <v>4390</v>
      </c>
      <c r="W4345" s="5">
        <v>0</v>
      </c>
      <c r="X4345" s="4">
        <v>7.6663887303219866E-5</v>
      </c>
      <c r="Y4345" s="6">
        <v>0</v>
      </c>
      <c r="Z4345" s="4">
        <v>-4.8194127308491541E-6</v>
      </c>
      <c r="AA4345" s="5">
        <v>2162</v>
      </c>
      <c r="AC4345" s="16" t="str">
        <f t="shared" si="402"/>
        <v/>
      </c>
      <c r="AD4345" s="16" t="str">
        <f t="shared" si="403"/>
        <v/>
      </c>
      <c r="AE4345" s="16" t="str">
        <f t="shared" si="404"/>
        <v/>
      </c>
      <c r="AF4345" s="16" t="str">
        <f t="shared" si="405"/>
        <v/>
      </c>
      <c r="AG4345" s="16" t="str">
        <f t="shared" si="406"/>
        <v/>
      </c>
      <c r="AH4345" s="16">
        <f t="shared" si="407"/>
        <v>1.357986803744054E-2</v>
      </c>
      <c r="AI4345" s="17" t="str">
        <f>IF('Peer Comparison Tool'!$D$11="NR","",IF($C4345='Peer Comparison Tool'!$D$9,COUNT('ALLL &lt;50B Database'!$AI$1:AI4344)+1,""))</f>
        <v/>
      </c>
    </row>
    <row r="4346" spans="1:35" x14ac:dyDescent="0.25">
      <c r="A4346" t="s">
        <v>1247</v>
      </c>
      <c r="B4346">
        <v>482370</v>
      </c>
      <c r="C4346" s="5" t="s">
        <v>926</v>
      </c>
      <c r="D4346" s="5" t="s">
        <v>4387</v>
      </c>
      <c r="E4346" s="5" t="s">
        <v>4388</v>
      </c>
      <c r="F4346" s="2">
        <v>130</v>
      </c>
      <c r="G4346" s="2">
        <v>58977</v>
      </c>
      <c r="H4346" s="2">
        <v>26058</v>
      </c>
      <c r="I4346" s="2">
        <v>0</v>
      </c>
      <c r="J4346" s="2">
        <v>26058</v>
      </c>
      <c r="K4346" s="33">
        <v>4.9888709801212683E-3</v>
      </c>
      <c r="L4346" s="2">
        <v>130</v>
      </c>
      <c r="M4346" s="2">
        <v>53681</v>
      </c>
      <c r="N4346" s="2">
        <v>26952</v>
      </c>
      <c r="O4346" s="33">
        <v>4.8233897298901752E-3</v>
      </c>
      <c r="P4346" s="2">
        <v>130</v>
      </c>
      <c r="Q4346" s="2">
        <v>55442</v>
      </c>
      <c r="R4346" s="2">
        <v>25784</v>
      </c>
      <c r="S4346" s="35">
        <v>5.0418864412038475E-3</v>
      </c>
      <c r="T4346" t="s">
        <v>4388</v>
      </c>
      <c r="U4346" t="s">
        <v>4388</v>
      </c>
      <c r="V4346" s="5" t="s">
        <v>4387</v>
      </c>
      <c r="W4346" s="5">
        <v>0</v>
      </c>
      <c r="X4346" s="4">
        <v>-5.3015461082579242E-5</v>
      </c>
      <c r="Y4346" s="6">
        <v>0</v>
      </c>
      <c r="Z4346" s="4">
        <v>2.1849671131367234E-4</v>
      </c>
      <c r="AA4346" s="5">
        <v>4657</v>
      </c>
      <c r="AC4346" s="16" t="str">
        <f t="shared" si="402"/>
        <v/>
      </c>
      <c r="AD4346" s="16" t="str">
        <f t="shared" si="403"/>
        <v/>
      </c>
      <c r="AE4346" s="16" t="str">
        <f t="shared" si="404"/>
        <v/>
      </c>
      <c r="AF4346" s="16" t="str">
        <f t="shared" si="405"/>
        <v/>
      </c>
      <c r="AG4346" s="16" t="str">
        <f t="shared" si="406"/>
        <v/>
      </c>
      <c r="AH4346" s="16">
        <f t="shared" si="407"/>
        <v>4.9888709801212683E-3</v>
      </c>
      <c r="AI4346" s="17" t="str">
        <f>IF('Peer Comparison Tool'!$D$11="NR","",IF($C4346='Peer Comparison Tool'!$D$9,COUNT('ALLL &lt;50B Database'!$AI$1:AI4345)+1,""))</f>
        <v/>
      </c>
    </row>
    <row r="4347" spans="1:35" x14ac:dyDescent="0.25">
      <c r="A4347" t="s">
        <v>1539</v>
      </c>
      <c r="B4347">
        <v>651354</v>
      </c>
      <c r="C4347" s="5" t="s">
        <v>1389</v>
      </c>
      <c r="D4347" s="5" t="s">
        <v>4390</v>
      </c>
      <c r="E4347" s="5" t="s">
        <v>4388</v>
      </c>
      <c r="F4347" s="2">
        <v>314</v>
      </c>
      <c r="G4347" s="2">
        <v>58735</v>
      </c>
      <c r="H4347" s="2">
        <v>23625</v>
      </c>
      <c r="I4347" s="2">
        <v>0</v>
      </c>
      <c r="J4347" s="2">
        <v>23625</v>
      </c>
      <c r="K4347" s="33">
        <v>1.3291005291005291E-2</v>
      </c>
      <c r="L4347" s="2">
        <v>343</v>
      </c>
      <c r="M4347" s="2">
        <v>51303</v>
      </c>
      <c r="N4347" s="2">
        <v>24652</v>
      </c>
      <c r="O4347" s="33">
        <v>1.391367840337498E-2</v>
      </c>
      <c r="P4347" s="2">
        <v>322</v>
      </c>
      <c r="Q4347" s="2">
        <v>53353</v>
      </c>
      <c r="R4347" s="2">
        <v>23035</v>
      </c>
      <c r="S4347" s="35">
        <v>1.3978728022574343E-2</v>
      </c>
      <c r="T4347" t="s">
        <v>4388</v>
      </c>
      <c r="U4347" t="s">
        <v>4388</v>
      </c>
      <c r="V4347" s="5" t="s">
        <v>4390</v>
      </c>
      <c r="W4347" s="5">
        <v>0</v>
      </c>
      <c r="X4347" s="4">
        <v>-6.8772273156905185E-4</v>
      </c>
      <c r="Y4347" s="6">
        <v>-8</v>
      </c>
      <c r="Z4347" s="4">
        <v>6.5049619199362974E-5</v>
      </c>
      <c r="AA4347" s="5">
        <v>2276</v>
      </c>
      <c r="AC4347" s="16" t="str">
        <f t="shared" si="402"/>
        <v/>
      </c>
      <c r="AD4347" s="16" t="str">
        <f t="shared" si="403"/>
        <v/>
      </c>
      <c r="AE4347" s="16" t="str">
        <f t="shared" si="404"/>
        <v/>
      </c>
      <c r="AF4347" s="16" t="str">
        <f t="shared" si="405"/>
        <v/>
      </c>
      <c r="AG4347" s="16" t="str">
        <f t="shared" si="406"/>
        <v/>
      </c>
      <c r="AH4347" s="16">
        <f t="shared" si="407"/>
        <v>1.3291005291005291E-2</v>
      </c>
      <c r="AI4347" s="17" t="str">
        <f>IF('Peer Comparison Tool'!$D$11="NR","",IF($C4347='Peer Comparison Tool'!$D$9,COUNT('ALLL &lt;50B Database'!$AI$1:AI4346)+1,""))</f>
        <v/>
      </c>
    </row>
    <row r="4348" spans="1:35" x14ac:dyDescent="0.25">
      <c r="A4348" t="s">
        <v>3338</v>
      </c>
      <c r="B4348">
        <v>397858</v>
      </c>
      <c r="C4348" s="5" t="s">
        <v>3209</v>
      </c>
      <c r="D4348" s="5" t="s">
        <v>4390</v>
      </c>
      <c r="E4348" s="5" t="s">
        <v>4388</v>
      </c>
      <c r="F4348" s="2">
        <v>400</v>
      </c>
      <c r="G4348" s="2">
        <v>58631</v>
      </c>
      <c r="H4348" s="2">
        <v>11503</v>
      </c>
      <c r="I4348" s="2">
        <v>0</v>
      </c>
      <c r="J4348" s="2">
        <v>11503</v>
      </c>
      <c r="K4348" s="33">
        <v>3.4773537338085719E-2</v>
      </c>
      <c r="L4348" s="2">
        <v>400</v>
      </c>
      <c r="M4348" s="2">
        <v>51420</v>
      </c>
      <c r="N4348" s="2">
        <v>12446</v>
      </c>
      <c r="O4348" s="33">
        <v>3.2138839787883657E-2</v>
      </c>
      <c r="P4348" s="2">
        <v>400</v>
      </c>
      <c r="Q4348" s="2">
        <v>54038</v>
      </c>
      <c r="R4348" s="2">
        <v>12036</v>
      </c>
      <c r="S4348" s="35">
        <v>3.3233632436025257E-2</v>
      </c>
      <c r="T4348" t="s">
        <v>4388</v>
      </c>
      <c r="U4348" t="s">
        <v>4388</v>
      </c>
      <c r="V4348" s="5" t="s">
        <v>4390</v>
      </c>
      <c r="W4348" s="5">
        <v>0</v>
      </c>
      <c r="X4348" s="4">
        <v>1.5399049020604627E-3</v>
      </c>
      <c r="Y4348" s="6">
        <v>0</v>
      </c>
      <c r="Z4348" s="4">
        <v>1.0947926481416001E-3</v>
      </c>
      <c r="AA4348" s="5">
        <v>93</v>
      </c>
      <c r="AC4348" s="16" t="str">
        <f t="shared" si="402"/>
        <v/>
      </c>
      <c r="AD4348" s="16" t="str">
        <f t="shared" si="403"/>
        <v/>
      </c>
      <c r="AE4348" s="16" t="str">
        <f t="shared" si="404"/>
        <v/>
      </c>
      <c r="AF4348" s="16" t="str">
        <f t="shared" si="405"/>
        <v/>
      </c>
      <c r="AG4348" s="16" t="str">
        <f t="shared" si="406"/>
        <v/>
      </c>
      <c r="AH4348" s="16">
        <f t="shared" si="407"/>
        <v>3.4773537338085719E-2</v>
      </c>
      <c r="AI4348" s="17" t="str">
        <f>IF('Peer Comparison Tool'!$D$11="NR","",IF($C4348='Peer Comparison Tool'!$D$9,COUNT('ALLL &lt;50B Database'!$AI$1:AI4347)+1,""))</f>
        <v/>
      </c>
    </row>
    <row r="4349" spans="1:35" x14ac:dyDescent="0.25">
      <c r="A4349" t="s">
        <v>2244</v>
      </c>
      <c r="B4349">
        <v>984454</v>
      </c>
      <c r="C4349" s="5" t="s">
        <v>2041</v>
      </c>
      <c r="D4349" s="5" t="s">
        <v>4390</v>
      </c>
      <c r="E4349" s="5" t="s">
        <v>4388</v>
      </c>
      <c r="F4349" s="2">
        <v>1044</v>
      </c>
      <c r="G4349" s="2">
        <v>58590</v>
      </c>
      <c r="H4349" s="2">
        <v>47301</v>
      </c>
      <c r="I4349" s="2">
        <v>0</v>
      </c>
      <c r="J4349" s="2">
        <v>47301</v>
      </c>
      <c r="K4349" s="33">
        <v>2.2071414980655801E-2</v>
      </c>
      <c r="L4349" s="2">
        <v>1054</v>
      </c>
      <c r="M4349" s="2">
        <v>56504</v>
      </c>
      <c r="N4349" s="2">
        <v>47875</v>
      </c>
      <c r="O4349" s="33">
        <v>2.2015665796344647E-2</v>
      </c>
      <c r="P4349" s="2">
        <v>1056</v>
      </c>
      <c r="Q4349" s="2">
        <v>56510</v>
      </c>
      <c r="R4349" s="2">
        <v>47834</v>
      </c>
      <c r="S4349" s="35">
        <v>2.2076347367980934E-2</v>
      </c>
      <c r="T4349" t="s">
        <v>4388</v>
      </c>
      <c r="U4349" t="s">
        <v>4388</v>
      </c>
      <c r="V4349" s="5" t="s">
        <v>4390</v>
      </c>
      <c r="W4349" s="5">
        <v>0</v>
      </c>
      <c r="X4349" s="4">
        <v>-4.9323873251329309E-6</v>
      </c>
      <c r="Y4349" s="6">
        <v>-12</v>
      </c>
      <c r="Z4349" s="4">
        <v>6.0681571636286846E-5</v>
      </c>
      <c r="AA4349" s="5">
        <v>387</v>
      </c>
      <c r="AC4349" s="16" t="str">
        <f t="shared" si="402"/>
        <v/>
      </c>
      <c r="AD4349" s="16" t="str">
        <f t="shared" si="403"/>
        <v/>
      </c>
      <c r="AE4349" s="16" t="str">
        <f t="shared" si="404"/>
        <v/>
      </c>
      <c r="AF4349" s="16" t="str">
        <f t="shared" si="405"/>
        <v/>
      </c>
      <c r="AG4349" s="16" t="str">
        <f t="shared" si="406"/>
        <v/>
      </c>
      <c r="AH4349" s="16">
        <f t="shared" si="407"/>
        <v>2.2071414980655801E-2</v>
      </c>
      <c r="AI4349" s="17" t="str">
        <f>IF('Peer Comparison Tool'!$D$11="NR","",IF($C4349='Peer Comparison Tool'!$D$9,COUNT('ALLL &lt;50B Database'!$AI$1:AI4348)+1,""))</f>
        <v/>
      </c>
    </row>
    <row r="4350" spans="1:35" x14ac:dyDescent="0.25">
      <c r="A4350" t="s">
        <v>690</v>
      </c>
      <c r="B4350">
        <v>760939</v>
      </c>
      <c r="C4350" s="5" t="s">
        <v>561</v>
      </c>
      <c r="D4350" s="5" t="s">
        <v>4390</v>
      </c>
      <c r="E4350" s="5" t="s">
        <v>4388</v>
      </c>
      <c r="F4350" s="2">
        <v>465</v>
      </c>
      <c r="G4350" s="2">
        <v>58577</v>
      </c>
      <c r="H4350" s="2">
        <v>34545</v>
      </c>
      <c r="I4350" s="2">
        <v>843</v>
      </c>
      <c r="J4350" s="2">
        <v>33702</v>
      </c>
      <c r="K4350" s="33">
        <v>1.3797400747730105E-2</v>
      </c>
      <c r="L4350" s="2">
        <v>429</v>
      </c>
      <c r="M4350" s="2">
        <v>51963</v>
      </c>
      <c r="N4350" s="2">
        <v>33570</v>
      </c>
      <c r="O4350" s="33">
        <v>1.2779267202859696E-2</v>
      </c>
      <c r="P4350" s="2">
        <v>445</v>
      </c>
      <c r="Q4350" s="2">
        <v>53139</v>
      </c>
      <c r="R4350" s="2">
        <v>33438</v>
      </c>
      <c r="S4350" s="35">
        <v>1.3308212213649142E-2</v>
      </c>
      <c r="T4350" t="s">
        <v>4388</v>
      </c>
      <c r="U4350" t="s">
        <v>4388</v>
      </c>
      <c r="V4350" s="5" t="s">
        <v>4390</v>
      </c>
      <c r="W4350" s="5">
        <v>0</v>
      </c>
      <c r="X4350" s="4">
        <v>4.8918853408096326E-4</v>
      </c>
      <c r="Y4350" s="6">
        <v>20</v>
      </c>
      <c r="Z4350" s="4">
        <v>5.2894501078944514E-4</v>
      </c>
      <c r="AA4350" s="5">
        <v>2072</v>
      </c>
      <c r="AC4350" s="16" t="str">
        <f t="shared" si="402"/>
        <v/>
      </c>
      <c r="AD4350" s="16" t="str">
        <f t="shared" si="403"/>
        <v/>
      </c>
      <c r="AE4350" s="16" t="str">
        <f t="shared" si="404"/>
        <v/>
      </c>
      <c r="AF4350" s="16" t="str">
        <f t="shared" si="405"/>
        <v/>
      </c>
      <c r="AG4350" s="16" t="str">
        <f t="shared" si="406"/>
        <v/>
      </c>
      <c r="AH4350" s="16">
        <f t="shared" si="407"/>
        <v>1.3797400747730105E-2</v>
      </c>
      <c r="AI4350" s="17" t="str">
        <f>IF('Peer Comparison Tool'!$D$11="NR","",IF($C4350='Peer Comparison Tool'!$D$9,COUNT('ALLL &lt;50B Database'!$AI$1:AI4349)+1,""))</f>
        <v/>
      </c>
    </row>
    <row r="4351" spans="1:35" x14ac:dyDescent="0.25">
      <c r="A4351" t="s">
        <v>1684</v>
      </c>
      <c r="B4351">
        <v>835613</v>
      </c>
      <c r="C4351" s="5" t="s">
        <v>1578</v>
      </c>
      <c r="D4351" s="5" t="s">
        <v>4390</v>
      </c>
      <c r="E4351" s="5" t="s">
        <v>4388</v>
      </c>
      <c r="F4351" s="2">
        <v>280</v>
      </c>
      <c r="G4351" s="2">
        <v>58520</v>
      </c>
      <c r="H4351" s="2">
        <v>26445</v>
      </c>
      <c r="I4351" s="2">
        <v>0</v>
      </c>
      <c r="J4351" s="2">
        <v>26445</v>
      </c>
      <c r="K4351" s="33">
        <v>1.0588012856872754E-2</v>
      </c>
      <c r="L4351" s="2">
        <v>277</v>
      </c>
      <c r="M4351" s="2">
        <v>52685</v>
      </c>
      <c r="N4351" s="2">
        <v>27520</v>
      </c>
      <c r="O4351" s="33">
        <v>1.0065406976744186E-2</v>
      </c>
      <c r="P4351" s="2">
        <v>279</v>
      </c>
      <c r="Q4351" s="2">
        <v>54177</v>
      </c>
      <c r="R4351" s="2">
        <v>26881</v>
      </c>
      <c r="S4351" s="35">
        <v>1.0379078159294669E-2</v>
      </c>
      <c r="T4351" t="s">
        <v>4388</v>
      </c>
      <c r="U4351" t="s">
        <v>4388</v>
      </c>
      <c r="V4351" s="5" t="s">
        <v>4390</v>
      </c>
      <c r="W4351" s="5">
        <v>0</v>
      </c>
      <c r="X4351" s="4">
        <v>2.0893469757808474E-4</v>
      </c>
      <c r="Y4351" s="6">
        <v>1</v>
      </c>
      <c r="Z4351" s="4">
        <v>3.1367118255048315E-4</v>
      </c>
      <c r="AA4351" s="5">
        <v>3557</v>
      </c>
      <c r="AC4351" s="16" t="str">
        <f t="shared" si="402"/>
        <v/>
      </c>
      <c r="AD4351" s="16" t="str">
        <f t="shared" si="403"/>
        <v/>
      </c>
      <c r="AE4351" s="16" t="str">
        <f t="shared" si="404"/>
        <v/>
      </c>
      <c r="AF4351" s="16" t="str">
        <f t="shared" si="405"/>
        <v/>
      </c>
      <c r="AG4351" s="16" t="str">
        <f t="shared" si="406"/>
        <v/>
      </c>
      <c r="AH4351" s="16">
        <f t="shared" si="407"/>
        <v>1.0588012856872754E-2</v>
      </c>
      <c r="AI4351" s="17" t="str">
        <f>IF('Peer Comparison Tool'!$D$11="NR","",IF($C4351='Peer Comparison Tool'!$D$9,COUNT('ALLL &lt;50B Database'!$AI$1:AI4350)+1,""))</f>
        <v/>
      </c>
    </row>
    <row r="4352" spans="1:35" x14ac:dyDescent="0.25">
      <c r="A4352" t="s">
        <v>3191</v>
      </c>
      <c r="B4352">
        <v>875879</v>
      </c>
      <c r="C4352" s="5" t="s">
        <v>3064</v>
      </c>
      <c r="D4352" s="5" t="s">
        <v>4390</v>
      </c>
      <c r="E4352" s="5" t="s">
        <v>4388</v>
      </c>
      <c r="F4352" s="2">
        <v>2</v>
      </c>
      <c r="G4352" s="2">
        <v>58485</v>
      </c>
      <c r="H4352" s="2">
        <v>26208</v>
      </c>
      <c r="I4352" s="2">
        <v>0</v>
      </c>
      <c r="J4352" s="2">
        <v>26208</v>
      </c>
      <c r="K4352" s="33">
        <v>7.6312576312576313E-5</v>
      </c>
      <c r="L4352" s="2">
        <v>520</v>
      </c>
      <c r="M4352" s="2">
        <v>55445</v>
      </c>
      <c r="N4352" s="2">
        <v>30792</v>
      </c>
      <c r="O4352" s="33">
        <v>1.6887503247596778E-2</v>
      </c>
      <c r="P4352" s="2">
        <v>484</v>
      </c>
      <c r="Q4352" s="2">
        <v>56394</v>
      </c>
      <c r="R4352" s="2">
        <v>29409</v>
      </c>
      <c r="S4352" s="35">
        <v>1.6457547009418885E-2</v>
      </c>
      <c r="T4352" t="s">
        <v>4388</v>
      </c>
      <c r="U4352" t="s">
        <v>4388</v>
      </c>
      <c r="V4352" s="5" t="s">
        <v>4390</v>
      </c>
      <c r="W4352" s="5">
        <v>0</v>
      </c>
      <c r="X4352" s="4">
        <v>-1.6381234433106309E-2</v>
      </c>
      <c r="Y4352" s="6">
        <v>-482</v>
      </c>
      <c r="Z4352" s="4">
        <v>-4.2995623817789277E-4</v>
      </c>
      <c r="AA4352" s="5">
        <v>4788</v>
      </c>
      <c r="AC4352" s="16" t="str">
        <f t="shared" si="402"/>
        <v/>
      </c>
      <c r="AD4352" s="16" t="str">
        <f t="shared" si="403"/>
        <v/>
      </c>
      <c r="AE4352" s="16" t="str">
        <f t="shared" si="404"/>
        <v/>
      </c>
      <c r="AF4352" s="16" t="str">
        <f t="shared" si="405"/>
        <v/>
      </c>
      <c r="AG4352" s="16" t="str">
        <f t="shared" si="406"/>
        <v/>
      </c>
      <c r="AH4352" s="16">
        <f t="shared" si="407"/>
        <v>7.6312576312576313E-5</v>
      </c>
      <c r="AI4352" s="17" t="str">
        <f>IF('Peer Comparison Tool'!$D$11="NR","",IF($C4352='Peer Comparison Tool'!$D$9,COUNT('ALLL &lt;50B Database'!$AI$1:AI4351)+1,""))</f>
        <v/>
      </c>
    </row>
    <row r="4353" spans="1:35" x14ac:dyDescent="0.25">
      <c r="A4353" t="s">
        <v>2795</v>
      </c>
      <c r="B4353">
        <v>157856</v>
      </c>
      <c r="C4353" s="5" t="s">
        <v>3209</v>
      </c>
      <c r="D4353" s="5" t="s">
        <v>4390</v>
      </c>
      <c r="E4353" s="5" t="s">
        <v>4388</v>
      </c>
      <c r="F4353" s="2">
        <v>244</v>
      </c>
      <c r="G4353" s="2">
        <v>58449</v>
      </c>
      <c r="H4353" s="2">
        <v>21503</v>
      </c>
      <c r="I4353" s="2">
        <v>1348</v>
      </c>
      <c r="J4353" s="2">
        <v>20155</v>
      </c>
      <c r="K4353" s="33">
        <v>1.2106177127263706E-2</v>
      </c>
      <c r="L4353" s="2">
        <v>247</v>
      </c>
      <c r="M4353" s="2">
        <v>53943</v>
      </c>
      <c r="N4353" s="2">
        <v>21279</v>
      </c>
      <c r="O4353" s="33">
        <v>1.1607688331218573E-2</v>
      </c>
      <c r="P4353" s="2">
        <v>243</v>
      </c>
      <c r="Q4353" s="2">
        <v>54267</v>
      </c>
      <c r="R4353" s="2">
        <v>21188</v>
      </c>
      <c r="S4353" s="35">
        <v>1.1468755899565792E-2</v>
      </c>
      <c r="T4353" t="s">
        <v>4388</v>
      </c>
      <c r="U4353" t="s">
        <v>4388</v>
      </c>
      <c r="V4353" s="5" t="s">
        <v>4390</v>
      </c>
      <c r="W4353" s="5">
        <v>0</v>
      </c>
      <c r="X4353" s="4">
        <v>6.3742122769791347E-4</v>
      </c>
      <c r="Y4353" s="6">
        <v>1</v>
      </c>
      <c r="Z4353" s="4">
        <v>-1.3893243165278082E-4</v>
      </c>
      <c r="AA4353" s="5">
        <v>2879</v>
      </c>
      <c r="AC4353" s="16" t="str">
        <f t="shared" si="402"/>
        <v/>
      </c>
      <c r="AD4353" s="16" t="str">
        <f t="shared" si="403"/>
        <v/>
      </c>
      <c r="AE4353" s="16" t="str">
        <f t="shared" si="404"/>
        <v/>
      </c>
      <c r="AF4353" s="16" t="str">
        <f t="shared" si="405"/>
        <v/>
      </c>
      <c r="AG4353" s="16" t="str">
        <f t="shared" si="406"/>
        <v/>
      </c>
      <c r="AH4353" s="16">
        <f t="shared" si="407"/>
        <v>1.2106177127263706E-2</v>
      </c>
      <c r="AI4353" s="17" t="str">
        <f>IF('Peer Comparison Tool'!$D$11="NR","",IF($C4353='Peer Comparison Tool'!$D$9,COUNT('ALLL &lt;50B Database'!$AI$1:AI4352)+1,""))</f>
        <v/>
      </c>
    </row>
    <row r="4354" spans="1:35" x14ac:dyDescent="0.25">
      <c r="A4354" t="s">
        <v>101</v>
      </c>
      <c r="B4354">
        <v>317650</v>
      </c>
      <c r="C4354" s="5" t="s">
        <v>3704</v>
      </c>
      <c r="D4354" s="5" t="s">
        <v>4390</v>
      </c>
      <c r="E4354" s="5" t="s">
        <v>4388</v>
      </c>
      <c r="F4354" s="2">
        <v>122</v>
      </c>
      <c r="G4354" s="2">
        <v>58414</v>
      </c>
      <c r="H4354" s="2">
        <v>9476</v>
      </c>
      <c r="I4354" s="2">
        <v>513</v>
      </c>
      <c r="J4354" s="2">
        <v>8963</v>
      </c>
      <c r="K4354" s="33">
        <v>1.3611514002008256E-2</v>
      </c>
      <c r="L4354" s="2">
        <v>122</v>
      </c>
      <c r="M4354" s="2">
        <v>56256</v>
      </c>
      <c r="N4354" s="2">
        <v>8959</v>
      </c>
      <c r="O4354" s="33">
        <v>1.3617591249023328E-2</v>
      </c>
      <c r="P4354" s="2">
        <v>122</v>
      </c>
      <c r="Q4354" s="2">
        <v>56938</v>
      </c>
      <c r="R4354" s="2">
        <v>8849</v>
      </c>
      <c r="S4354" s="35">
        <v>1.3786868572720082E-2</v>
      </c>
      <c r="T4354" t="s">
        <v>4388</v>
      </c>
      <c r="U4354" t="s">
        <v>4388</v>
      </c>
      <c r="V4354" s="5" t="s">
        <v>4390</v>
      </c>
      <c r="W4354" s="5">
        <v>0</v>
      </c>
      <c r="X4354" s="4">
        <v>-1.7535457071182585E-4</v>
      </c>
      <c r="Y4354" s="6">
        <v>0</v>
      </c>
      <c r="Z4354" s="4">
        <v>1.6927732369675409E-4</v>
      </c>
      <c r="AA4354" s="5">
        <v>2152</v>
      </c>
      <c r="AC4354" s="16" t="str">
        <f t="shared" si="402"/>
        <v/>
      </c>
      <c r="AD4354" s="16" t="str">
        <f t="shared" si="403"/>
        <v/>
      </c>
      <c r="AE4354" s="16" t="str">
        <f t="shared" si="404"/>
        <v/>
      </c>
      <c r="AF4354" s="16" t="str">
        <f t="shared" si="405"/>
        <v/>
      </c>
      <c r="AG4354" s="16" t="str">
        <f t="shared" si="406"/>
        <v/>
      </c>
      <c r="AH4354" s="16">
        <f t="shared" si="407"/>
        <v>1.3611514002008256E-2</v>
      </c>
      <c r="AI4354" s="17" t="str">
        <f>IF('Peer Comparison Tool'!$D$11="NR","",IF($C4354='Peer Comparison Tool'!$D$9,COUNT('ALLL &lt;50B Database'!$AI$1:AI4353)+1,""))</f>
        <v/>
      </c>
    </row>
    <row r="4355" spans="1:35" x14ac:dyDescent="0.25">
      <c r="A4355" t="s">
        <v>2245</v>
      </c>
      <c r="B4355">
        <v>457</v>
      </c>
      <c r="C4355" s="5" t="s">
        <v>2041</v>
      </c>
      <c r="D4355" s="5" t="s">
        <v>4390</v>
      </c>
      <c r="E4355" s="5" t="s">
        <v>4388</v>
      </c>
      <c r="F4355" s="2">
        <v>566</v>
      </c>
      <c r="G4355" s="2">
        <v>58348</v>
      </c>
      <c r="H4355" s="2">
        <v>46352</v>
      </c>
      <c r="I4355" s="2">
        <v>0</v>
      </c>
      <c r="J4355" s="2">
        <v>46352</v>
      </c>
      <c r="K4355" s="33">
        <v>1.2210907835692095E-2</v>
      </c>
      <c r="L4355" s="2">
        <v>496</v>
      </c>
      <c r="M4355" s="2">
        <v>52223</v>
      </c>
      <c r="N4355" s="2">
        <v>47457</v>
      </c>
      <c r="O4355" s="33">
        <v>1.0451566681416861E-2</v>
      </c>
      <c r="P4355" s="2">
        <v>565</v>
      </c>
      <c r="Q4355" s="2">
        <v>55556</v>
      </c>
      <c r="R4355" s="2">
        <v>46196</v>
      </c>
      <c r="S4355" s="35">
        <v>1.2230496146852541E-2</v>
      </c>
      <c r="T4355" t="s">
        <v>4388</v>
      </c>
      <c r="U4355" t="s">
        <v>4388</v>
      </c>
      <c r="V4355" s="5" t="s">
        <v>4390</v>
      </c>
      <c r="W4355" s="5">
        <v>0</v>
      </c>
      <c r="X4355" s="4">
        <v>-1.9588311160445571E-5</v>
      </c>
      <c r="Y4355" s="6">
        <v>1</v>
      </c>
      <c r="Z4355" s="4">
        <v>1.7789294654356799E-3</v>
      </c>
      <c r="AA4355" s="5">
        <v>2831</v>
      </c>
      <c r="AC4355" s="16" t="str">
        <f t="shared" ref="AC4355:AC4418" si="408">IF(AND($G4355&gt;=10000000,$G4355&lt;50000000),$K4355,"")</f>
        <v/>
      </c>
      <c r="AD4355" s="16" t="str">
        <f t="shared" ref="AD4355:AD4418" si="409">IF(AND($G4355&gt;=5000000,$G4355&lt;9999999),$K4355,"")</f>
        <v/>
      </c>
      <c r="AE4355" s="16" t="str">
        <f t="shared" ref="AE4355:AE4418" si="410">IF(AND($G4355&gt;=1000000,$G4355&lt;4999999),$K4355,"")</f>
        <v/>
      </c>
      <c r="AF4355" s="16" t="str">
        <f t="shared" ref="AF4355:AF4418" si="411">IF(AND($G4355&gt;=500000,$G4355&lt;999999),$K4355,"")</f>
        <v/>
      </c>
      <c r="AG4355" s="16" t="str">
        <f t="shared" ref="AG4355:AG4418" si="412">IF(AND($G4355&gt;=100000,$G4355&lt;499999),$K4355,"")</f>
        <v/>
      </c>
      <c r="AH4355" s="16">
        <f t="shared" ref="AH4355:AH4418" si="413">IF(AND($G4355&gt;=0,$G4355&lt;99999),$K4355,"")</f>
        <v>1.2210907835692095E-2</v>
      </c>
      <c r="AI4355" s="17" t="str">
        <f>IF('Peer Comparison Tool'!$D$11="NR","",IF($C4355='Peer Comparison Tool'!$D$9,COUNT('ALLL &lt;50B Database'!$AI$1:AI4354)+1,""))</f>
        <v/>
      </c>
    </row>
    <row r="4356" spans="1:35" x14ac:dyDescent="0.25">
      <c r="A4356" t="s">
        <v>4007</v>
      </c>
      <c r="B4356">
        <v>871956</v>
      </c>
      <c r="C4356" s="5" t="s">
        <v>3704</v>
      </c>
      <c r="D4356" s="5" t="s">
        <v>4390</v>
      </c>
      <c r="E4356" s="5" t="s">
        <v>4388</v>
      </c>
      <c r="F4356" s="2">
        <v>340</v>
      </c>
      <c r="G4356" s="2">
        <v>58292</v>
      </c>
      <c r="H4356" s="2">
        <v>27580</v>
      </c>
      <c r="I4356" s="2">
        <v>6603</v>
      </c>
      <c r="J4356" s="2">
        <v>20977</v>
      </c>
      <c r="K4356" s="33">
        <v>1.6208228059303047E-2</v>
      </c>
      <c r="L4356" s="2">
        <v>330</v>
      </c>
      <c r="M4356" s="2">
        <v>52867</v>
      </c>
      <c r="N4356" s="2">
        <v>20987</v>
      </c>
      <c r="O4356" s="33">
        <v>1.5724019631200268E-2</v>
      </c>
      <c r="P4356" s="2">
        <v>335</v>
      </c>
      <c r="Q4356" s="2">
        <v>53398</v>
      </c>
      <c r="R4356" s="2">
        <v>21489</v>
      </c>
      <c r="S4356" s="35">
        <v>1.5589371306249709E-2</v>
      </c>
      <c r="T4356" t="s">
        <v>4388</v>
      </c>
      <c r="U4356" t="s">
        <v>4388</v>
      </c>
      <c r="V4356" s="5" t="s">
        <v>4390</v>
      </c>
      <c r="W4356" s="5">
        <v>0</v>
      </c>
      <c r="X4356" s="4">
        <v>6.1885675305333766E-4</v>
      </c>
      <c r="Y4356" s="6">
        <v>5</v>
      </c>
      <c r="Z4356" s="4">
        <v>-1.3464832495055888E-4</v>
      </c>
      <c r="AA4356" s="5">
        <v>1219</v>
      </c>
      <c r="AC4356" s="16" t="str">
        <f t="shared" si="408"/>
        <v/>
      </c>
      <c r="AD4356" s="16" t="str">
        <f t="shared" si="409"/>
        <v/>
      </c>
      <c r="AE4356" s="16" t="str">
        <f t="shared" si="410"/>
        <v/>
      </c>
      <c r="AF4356" s="16" t="str">
        <f t="shared" si="411"/>
        <v/>
      </c>
      <c r="AG4356" s="16" t="str">
        <f t="shared" si="412"/>
        <v/>
      </c>
      <c r="AH4356" s="16">
        <f t="shared" si="413"/>
        <v>1.6208228059303047E-2</v>
      </c>
      <c r="AI4356" s="17" t="str">
        <f>IF('Peer Comparison Tool'!$D$11="NR","",IF($C4356='Peer Comparison Tool'!$D$9,COUNT('ALLL &lt;50B Database'!$AI$1:AI4355)+1,""))</f>
        <v/>
      </c>
    </row>
    <row r="4357" spans="1:35" x14ac:dyDescent="0.25">
      <c r="A4357" t="s">
        <v>2250</v>
      </c>
      <c r="B4357">
        <v>270353</v>
      </c>
      <c r="C4357" s="5" t="s">
        <v>2041</v>
      </c>
      <c r="D4357" s="5" t="s">
        <v>4390</v>
      </c>
      <c r="E4357" s="5" t="s">
        <v>4388</v>
      </c>
      <c r="F4357" s="2">
        <v>379</v>
      </c>
      <c r="G4357" s="2">
        <v>58287</v>
      </c>
      <c r="H4357" s="2">
        <v>21340</v>
      </c>
      <c r="I4357" s="2">
        <v>610</v>
      </c>
      <c r="J4357" s="2">
        <v>20730</v>
      </c>
      <c r="K4357" s="33">
        <v>1.8282682103232032E-2</v>
      </c>
      <c r="L4357" s="2">
        <v>404</v>
      </c>
      <c r="M4357" s="2">
        <v>50981</v>
      </c>
      <c r="N4357" s="2">
        <v>20817</v>
      </c>
      <c r="O4357" s="33">
        <v>1.9407215256761302E-2</v>
      </c>
      <c r="P4357" s="2">
        <v>386</v>
      </c>
      <c r="Q4357" s="2">
        <v>52287</v>
      </c>
      <c r="R4357" s="2">
        <v>20213</v>
      </c>
      <c r="S4357" s="35">
        <v>1.909662098649384E-2</v>
      </c>
      <c r="T4357" t="s">
        <v>4388</v>
      </c>
      <c r="U4357" t="s">
        <v>4388</v>
      </c>
      <c r="V4357" s="5" t="s">
        <v>4390</v>
      </c>
      <c r="W4357" s="5">
        <v>0</v>
      </c>
      <c r="X4357" s="4">
        <v>-8.1393888326180761E-4</v>
      </c>
      <c r="Y4357" s="6">
        <v>-7</v>
      </c>
      <c r="Z4357" s="4">
        <v>-3.1059427026746203E-4</v>
      </c>
      <c r="AA4357" s="5">
        <v>791</v>
      </c>
      <c r="AC4357" s="16" t="str">
        <f t="shared" si="408"/>
        <v/>
      </c>
      <c r="AD4357" s="16" t="str">
        <f t="shared" si="409"/>
        <v/>
      </c>
      <c r="AE4357" s="16" t="str">
        <f t="shared" si="410"/>
        <v/>
      </c>
      <c r="AF4357" s="16" t="str">
        <f t="shared" si="411"/>
        <v/>
      </c>
      <c r="AG4357" s="16" t="str">
        <f t="shared" si="412"/>
        <v/>
      </c>
      <c r="AH4357" s="16">
        <f t="shared" si="413"/>
        <v>1.8282682103232032E-2</v>
      </c>
      <c r="AI4357" s="17" t="str">
        <f>IF('Peer Comparison Tool'!$D$11="NR","",IF($C4357='Peer Comparison Tool'!$D$9,COUNT('ALLL &lt;50B Database'!$AI$1:AI4356)+1,""))</f>
        <v/>
      </c>
    </row>
    <row r="4358" spans="1:35" x14ac:dyDescent="0.25">
      <c r="A4358" t="s">
        <v>2637</v>
      </c>
      <c r="B4358">
        <v>5230790</v>
      </c>
      <c r="C4358" s="5" t="s">
        <v>2604</v>
      </c>
      <c r="D4358" s="5" t="s">
        <v>4390</v>
      </c>
      <c r="E4358" s="5" t="s">
        <v>4388</v>
      </c>
      <c r="F4358" s="2">
        <v>320</v>
      </c>
      <c r="G4358" s="2">
        <v>58200</v>
      </c>
      <c r="H4358" s="2">
        <v>35827</v>
      </c>
      <c r="I4358" s="2">
        <v>10364</v>
      </c>
      <c r="J4358" s="2">
        <v>25463</v>
      </c>
      <c r="K4358" s="33">
        <v>1.2567254447629895E-2</v>
      </c>
      <c r="L4358" s="2">
        <v>164</v>
      </c>
      <c r="M4358" s="2">
        <v>44062</v>
      </c>
      <c r="N4358" s="2">
        <v>13074</v>
      </c>
      <c r="O4358" s="33">
        <v>1.2543980419152516E-2</v>
      </c>
      <c r="P4358" s="2">
        <v>245</v>
      </c>
      <c r="Q4358" s="2">
        <v>46080</v>
      </c>
      <c r="R4358" s="2">
        <v>19214</v>
      </c>
      <c r="S4358" s="35">
        <v>1.2751118975746852E-2</v>
      </c>
      <c r="T4358" t="s">
        <v>4388</v>
      </c>
      <c r="U4358" t="s">
        <v>4388</v>
      </c>
      <c r="V4358" s="5" t="s">
        <v>4390</v>
      </c>
      <c r="W4358" s="5">
        <v>0</v>
      </c>
      <c r="X4358" s="4">
        <v>-1.8386452811695701E-4</v>
      </c>
      <c r="Y4358" s="6">
        <v>75</v>
      </c>
      <c r="Z4358" s="4">
        <v>2.0713855659433567E-4</v>
      </c>
      <c r="AA4358" s="5">
        <v>2668</v>
      </c>
      <c r="AC4358" s="16" t="str">
        <f t="shared" si="408"/>
        <v/>
      </c>
      <c r="AD4358" s="16" t="str">
        <f t="shared" si="409"/>
        <v/>
      </c>
      <c r="AE4358" s="16" t="str">
        <f t="shared" si="410"/>
        <v/>
      </c>
      <c r="AF4358" s="16" t="str">
        <f t="shared" si="411"/>
        <v/>
      </c>
      <c r="AG4358" s="16" t="str">
        <f t="shared" si="412"/>
        <v/>
      </c>
      <c r="AH4358" s="16">
        <f t="shared" si="413"/>
        <v>1.2567254447629895E-2</v>
      </c>
      <c r="AI4358" s="17" t="str">
        <f>IF('Peer Comparison Tool'!$D$11="NR","",IF($C4358='Peer Comparison Tool'!$D$9,COUNT('ALLL &lt;50B Database'!$AI$1:AI4357)+1,""))</f>
        <v/>
      </c>
    </row>
    <row r="4359" spans="1:35" x14ac:dyDescent="0.25">
      <c r="A4359" t="s">
        <v>1781</v>
      </c>
      <c r="B4359">
        <v>663450</v>
      </c>
      <c r="C4359" s="5" t="s">
        <v>2299</v>
      </c>
      <c r="D4359" s="5" t="s">
        <v>4390</v>
      </c>
      <c r="E4359" s="5" t="s">
        <v>4388</v>
      </c>
      <c r="F4359" s="2">
        <v>494</v>
      </c>
      <c r="G4359" s="2">
        <v>58033</v>
      </c>
      <c r="H4359" s="2">
        <v>35386</v>
      </c>
      <c r="I4359" s="2">
        <v>1645</v>
      </c>
      <c r="J4359" s="2">
        <v>33741</v>
      </c>
      <c r="K4359" s="33">
        <v>1.4640941288047183E-2</v>
      </c>
      <c r="L4359" s="2">
        <v>420</v>
      </c>
      <c r="M4359" s="2">
        <v>51714</v>
      </c>
      <c r="N4359" s="2">
        <v>35084</v>
      </c>
      <c r="O4359" s="33">
        <v>1.1971268954509178E-2</v>
      </c>
      <c r="P4359" s="2">
        <v>476</v>
      </c>
      <c r="Q4359" s="2">
        <v>53972</v>
      </c>
      <c r="R4359" s="2">
        <v>35167</v>
      </c>
      <c r="S4359" s="35">
        <v>1.3535416725907811E-2</v>
      </c>
      <c r="T4359" t="s">
        <v>4388</v>
      </c>
      <c r="U4359" t="s">
        <v>4388</v>
      </c>
      <c r="V4359" s="5" t="s">
        <v>4390</v>
      </c>
      <c r="W4359" s="5">
        <v>0</v>
      </c>
      <c r="X4359" s="4">
        <v>1.1055245621393716E-3</v>
      </c>
      <c r="Y4359" s="6">
        <v>18</v>
      </c>
      <c r="Z4359" s="4">
        <v>1.5641477713986326E-3</v>
      </c>
      <c r="AA4359" s="5">
        <v>1728</v>
      </c>
      <c r="AC4359" s="16" t="str">
        <f t="shared" si="408"/>
        <v/>
      </c>
      <c r="AD4359" s="16" t="str">
        <f t="shared" si="409"/>
        <v/>
      </c>
      <c r="AE4359" s="16" t="str">
        <f t="shared" si="410"/>
        <v/>
      </c>
      <c r="AF4359" s="16" t="str">
        <f t="shared" si="411"/>
        <v/>
      </c>
      <c r="AG4359" s="16" t="str">
        <f t="shared" si="412"/>
        <v/>
      </c>
      <c r="AH4359" s="16">
        <f t="shared" si="413"/>
        <v>1.4640941288047183E-2</v>
      </c>
      <c r="AI4359" s="17" t="str">
        <f>IF('Peer Comparison Tool'!$D$11="NR","",IF($C4359='Peer Comparison Tool'!$D$9,COUNT('ALLL &lt;50B Database'!$AI$1:AI4358)+1,""))</f>
        <v/>
      </c>
    </row>
    <row r="4360" spans="1:35" x14ac:dyDescent="0.25">
      <c r="A4360" t="s">
        <v>2246</v>
      </c>
      <c r="B4360">
        <v>192651</v>
      </c>
      <c r="C4360" s="5" t="s">
        <v>2041</v>
      </c>
      <c r="D4360" s="5" t="s">
        <v>4390</v>
      </c>
      <c r="E4360" s="5" t="s">
        <v>4388</v>
      </c>
      <c r="F4360" s="2">
        <v>560</v>
      </c>
      <c r="G4360" s="2">
        <v>58002</v>
      </c>
      <c r="H4360" s="2">
        <v>45726</v>
      </c>
      <c r="I4360" s="2">
        <v>842</v>
      </c>
      <c r="J4360" s="2">
        <v>44884</v>
      </c>
      <c r="K4360" s="33">
        <v>1.2476606363069246E-2</v>
      </c>
      <c r="L4360" s="2">
        <v>560</v>
      </c>
      <c r="M4360" s="2">
        <v>58248</v>
      </c>
      <c r="N4360" s="2">
        <v>45039</v>
      </c>
      <c r="O4360" s="33">
        <v>1.2433668598325896E-2</v>
      </c>
      <c r="P4360" s="2">
        <v>560</v>
      </c>
      <c r="Q4360" s="2">
        <v>55299</v>
      </c>
      <c r="R4360" s="2">
        <v>44254</v>
      </c>
      <c r="S4360" s="35">
        <v>1.2654223347042075E-2</v>
      </c>
      <c r="T4360" t="s">
        <v>4388</v>
      </c>
      <c r="U4360" t="s">
        <v>4388</v>
      </c>
      <c r="V4360" s="5" t="s">
        <v>4390</v>
      </c>
      <c r="W4360" s="5">
        <v>0</v>
      </c>
      <c r="X4360" s="4">
        <v>-1.776169839728288E-4</v>
      </c>
      <c r="Y4360" s="6">
        <v>0</v>
      </c>
      <c r="Z4360" s="4">
        <v>2.2055474871617888E-4</v>
      </c>
      <c r="AA4360" s="5">
        <v>2719</v>
      </c>
      <c r="AC4360" s="16" t="str">
        <f t="shared" si="408"/>
        <v/>
      </c>
      <c r="AD4360" s="16" t="str">
        <f t="shared" si="409"/>
        <v/>
      </c>
      <c r="AE4360" s="16" t="str">
        <f t="shared" si="410"/>
        <v/>
      </c>
      <c r="AF4360" s="16" t="str">
        <f t="shared" si="411"/>
        <v/>
      </c>
      <c r="AG4360" s="16" t="str">
        <f t="shared" si="412"/>
        <v/>
      </c>
      <c r="AH4360" s="16">
        <f t="shared" si="413"/>
        <v>1.2476606363069246E-2</v>
      </c>
      <c r="AI4360" s="17" t="str">
        <f>IF('Peer Comparison Tool'!$D$11="NR","",IF($C4360='Peer Comparison Tool'!$D$9,COUNT('ALLL &lt;50B Database'!$AI$1:AI4359)+1,""))</f>
        <v/>
      </c>
    </row>
    <row r="4361" spans="1:35" x14ac:dyDescent="0.25">
      <c r="A4361" t="s">
        <v>2636</v>
      </c>
      <c r="B4361">
        <v>141677</v>
      </c>
      <c r="C4361" s="5" t="s">
        <v>2604</v>
      </c>
      <c r="D4361" s="5" t="s">
        <v>4390</v>
      </c>
      <c r="E4361" s="5" t="s">
        <v>4388</v>
      </c>
      <c r="F4361" s="2">
        <v>204</v>
      </c>
      <c r="G4361" s="2">
        <v>57854</v>
      </c>
      <c r="H4361" s="2">
        <v>33442</v>
      </c>
      <c r="I4361" s="2">
        <v>0</v>
      </c>
      <c r="J4361" s="2">
        <v>33442</v>
      </c>
      <c r="K4361" s="33">
        <v>6.1001136295676097E-3</v>
      </c>
      <c r="L4361" s="2">
        <v>184</v>
      </c>
      <c r="M4361" s="2">
        <v>55897</v>
      </c>
      <c r="N4361" s="2">
        <v>34110</v>
      </c>
      <c r="O4361" s="33">
        <v>5.394312518323072E-3</v>
      </c>
      <c r="P4361" s="2">
        <v>209</v>
      </c>
      <c r="Q4361" s="2">
        <v>56364</v>
      </c>
      <c r="R4361" s="2">
        <v>35035</v>
      </c>
      <c r="S4361" s="35">
        <v>5.965463108320251E-3</v>
      </c>
      <c r="T4361" t="s">
        <v>4388</v>
      </c>
      <c r="U4361" t="s">
        <v>4388</v>
      </c>
      <c r="V4361" s="5" t="s">
        <v>4390</v>
      </c>
      <c r="W4361" s="5">
        <v>0</v>
      </c>
      <c r="X4361" s="4">
        <v>1.3465052124735869E-4</v>
      </c>
      <c r="Y4361" s="6">
        <v>-5</v>
      </c>
      <c r="Z4361" s="4">
        <v>5.7115058999717902E-4</v>
      </c>
      <c r="AA4361" s="5">
        <v>4571</v>
      </c>
      <c r="AC4361" s="16" t="str">
        <f t="shared" si="408"/>
        <v/>
      </c>
      <c r="AD4361" s="16" t="str">
        <f t="shared" si="409"/>
        <v/>
      </c>
      <c r="AE4361" s="16" t="str">
        <f t="shared" si="410"/>
        <v/>
      </c>
      <c r="AF4361" s="16" t="str">
        <f t="shared" si="411"/>
        <v/>
      </c>
      <c r="AG4361" s="16" t="str">
        <f t="shared" si="412"/>
        <v/>
      </c>
      <c r="AH4361" s="16">
        <f t="shared" si="413"/>
        <v>6.1001136295676097E-3</v>
      </c>
      <c r="AI4361" s="17" t="str">
        <f>IF('Peer Comparison Tool'!$D$11="NR","",IF($C4361='Peer Comparison Tool'!$D$9,COUNT('ALLL &lt;50B Database'!$AI$1:AI4360)+1,""))</f>
        <v/>
      </c>
    </row>
    <row r="4362" spans="1:35" x14ac:dyDescent="0.25">
      <c r="A4362" t="s">
        <v>3339</v>
      </c>
      <c r="B4362">
        <v>536853</v>
      </c>
      <c r="C4362" s="5" t="s">
        <v>3209</v>
      </c>
      <c r="D4362" s="5" t="s">
        <v>4390</v>
      </c>
      <c r="E4362" s="5" t="s">
        <v>4388</v>
      </c>
      <c r="F4362" s="2">
        <v>375</v>
      </c>
      <c r="G4362" s="2">
        <v>57832</v>
      </c>
      <c r="H4362" s="2">
        <v>26195</v>
      </c>
      <c r="I4362" s="2">
        <v>567</v>
      </c>
      <c r="J4362" s="2">
        <v>25628</v>
      </c>
      <c r="K4362" s="33">
        <v>1.4632433276104261E-2</v>
      </c>
      <c r="L4362" s="2">
        <v>380</v>
      </c>
      <c r="M4362" s="2">
        <v>53625</v>
      </c>
      <c r="N4362" s="2">
        <v>27489</v>
      </c>
      <c r="O4362" s="33">
        <v>1.38237113027029E-2</v>
      </c>
      <c r="P4362" s="2">
        <v>384</v>
      </c>
      <c r="Q4362" s="2">
        <v>52630</v>
      </c>
      <c r="R4362" s="2">
        <v>28173</v>
      </c>
      <c r="S4362" s="35">
        <v>1.3630071344904696E-2</v>
      </c>
      <c r="T4362" t="s">
        <v>4388</v>
      </c>
      <c r="U4362" t="s">
        <v>4388</v>
      </c>
      <c r="V4362" s="5" t="s">
        <v>4390</v>
      </c>
      <c r="W4362" s="5">
        <v>0</v>
      </c>
      <c r="X4362" s="4">
        <v>1.0023619311995656E-3</v>
      </c>
      <c r="Y4362" s="6">
        <v>-9</v>
      </c>
      <c r="Z4362" s="4">
        <v>-1.9363995779820425E-4</v>
      </c>
      <c r="AA4362" s="5">
        <v>1730</v>
      </c>
      <c r="AC4362" s="16" t="str">
        <f t="shared" si="408"/>
        <v/>
      </c>
      <c r="AD4362" s="16" t="str">
        <f t="shared" si="409"/>
        <v/>
      </c>
      <c r="AE4362" s="16" t="str">
        <f t="shared" si="410"/>
        <v/>
      </c>
      <c r="AF4362" s="16" t="str">
        <f t="shared" si="411"/>
        <v/>
      </c>
      <c r="AG4362" s="16" t="str">
        <f t="shared" si="412"/>
        <v/>
      </c>
      <c r="AH4362" s="16">
        <f t="shared" si="413"/>
        <v>1.4632433276104261E-2</v>
      </c>
      <c r="AI4362" s="17" t="str">
        <f>IF('Peer Comparison Tool'!$D$11="NR","",IF($C4362='Peer Comparison Tool'!$D$9,COUNT('ALLL &lt;50B Database'!$AI$1:AI4361)+1,""))</f>
        <v/>
      </c>
    </row>
    <row r="4363" spans="1:35" x14ac:dyDescent="0.25">
      <c r="A4363" t="s">
        <v>558</v>
      </c>
      <c r="B4363">
        <v>2728746</v>
      </c>
      <c r="C4363" s="5" t="s">
        <v>462</v>
      </c>
      <c r="D4363" s="5" t="s">
        <v>4390</v>
      </c>
      <c r="E4363" s="5" t="s">
        <v>4388</v>
      </c>
      <c r="F4363" s="2">
        <v>464</v>
      </c>
      <c r="G4363" s="2">
        <v>57770</v>
      </c>
      <c r="H4363" s="2">
        <v>34538</v>
      </c>
      <c r="I4363" s="2">
        <v>0</v>
      </c>
      <c r="J4363" s="2">
        <v>34538</v>
      </c>
      <c r="K4363" s="33">
        <v>1.343447796629799E-2</v>
      </c>
      <c r="L4363" s="2">
        <v>378</v>
      </c>
      <c r="M4363" s="2">
        <v>55975</v>
      </c>
      <c r="N4363" s="2">
        <v>41283</v>
      </c>
      <c r="O4363" s="33">
        <v>9.1563113145846954E-3</v>
      </c>
      <c r="P4363" s="2">
        <v>378</v>
      </c>
      <c r="Q4363" s="2">
        <v>58266</v>
      </c>
      <c r="R4363" s="2">
        <v>37651</v>
      </c>
      <c r="S4363" s="35">
        <v>1.0039573982098749E-2</v>
      </c>
      <c r="T4363" t="s">
        <v>4388</v>
      </c>
      <c r="U4363" t="s">
        <v>4388</v>
      </c>
      <c r="V4363" s="5" t="s">
        <v>4390</v>
      </c>
      <c r="W4363" s="5">
        <v>0</v>
      </c>
      <c r="X4363" s="4">
        <v>3.3949039841992407E-3</v>
      </c>
      <c r="Y4363" s="6">
        <v>86</v>
      </c>
      <c r="Z4363" s="4">
        <v>8.8326266751405369E-4</v>
      </c>
      <c r="AA4363" s="5">
        <v>2219</v>
      </c>
      <c r="AC4363" s="16" t="str">
        <f t="shared" si="408"/>
        <v/>
      </c>
      <c r="AD4363" s="16" t="str">
        <f t="shared" si="409"/>
        <v/>
      </c>
      <c r="AE4363" s="16" t="str">
        <f t="shared" si="410"/>
        <v/>
      </c>
      <c r="AF4363" s="16" t="str">
        <f t="shared" si="411"/>
        <v/>
      </c>
      <c r="AG4363" s="16" t="str">
        <f t="shared" si="412"/>
        <v/>
      </c>
      <c r="AH4363" s="16">
        <f t="shared" si="413"/>
        <v>1.343447796629799E-2</v>
      </c>
      <c r="AI4363" s="17">
        <f>IF('Peer Comparison Tool'!$D$11="NR","",IF($C4363='Peer Comparison Tool'!$D$9,COUNT('ALLL &lt;50B Database'!$AI$1:AI4362)+1,""))</f>
        <v>96</v>
      </c>
    </row>
    <row r="4364" spans="1:35" x14ac:dyDescent="0.25">
      <c r="A4364" t="s">
        <v>143</v>
      </c>
      <c r="B4364">
        <v>3285246</v>
      </c>
      <c r="C4364" s="5" t="s">
        <v>716</v>
      </c>
      <c r="D4364" s="5" t="s">
        <v>4387</v>
      </c>
      <c r="E4364" s="5" t="s">
        <v>4388</v>
      </c>
      <c r="F4364" s="2">
        <v>379</v>
      </c>
      <c r="G4364" s="2">
        <v>57768</v>
      </c>
      <c r="H4364" s="2">
        <v>41308</v>
      </c>
      <c r="I4364" s="2">
        <v>2942</v>
      </c>
      <c r="J4364" s="2">
        <v>38366</v>
      </c>
      <c r="K4364" s="33">
        <v>9.87853828911015E-3</v>
      </c>
      <c r="L4364" s="2">
        <v>435</v>
      </c>
      <c r="M4364" s="2">
        <v>54855</v>
      </c>
      <c r="N4364" s="2">
        <v>38650</v>
      </c>
      <c r="O4364" s="33">
        <v>1.1254851228978008E-2</v>
      </c>
      <c r="P4364" s="2">
        <v>442</v>
      </c>
      <c r="Q4364" s="2">
        <v>55546</v>
      </c>
      <c r="R4364" s="2">
        <v>39137</v>
      </c>
      <c r="S4364" s="35">
        <v>1.1293660730255258E-2</v>
      </c>
      <c r="T4364" t="s">
        <v>4388</v>
      </c>
      <c r="U4364" t="s">
        <v>4388</v>
      </c>
      <c r="V4364" s="5" t="s">
        <v>4387</v>
      </c>
      <c r="W4364" s="5">
        <v>0</v>
      </c>
      <c r="X4364" s="4">
        <v>-1.4151224411451079E-3</v>
      </c>
      <c r="Y4364" s="6">
        <v>-63</v>
      </c>
      <c r="Z4364" s="4">
        <v>3.8809501277249636E-5</v>
      </c>
      <c r="AA4364" s="5">
        <v>3816</v>
      </c>
      <c r="AC4364" s="16" t="str">
        <f t="shared" si="408"/>
        <v/>
      </c>
      <c r="AD4364" s="16" t="str">
        <f t="shared" si="409"/>
        <v/>
      </c>
      <c r="AE4364" s="16" t="str">
        <f t="shared" si="410"/>
        <v/>
      </c>
      <c r="AF4364" s="16" t="str">
        <f t="shared" si="411"/>
        <v/>
      </c>
      <c r="AG4364" s="16" t="str">
        <f t="shared" si="412"/>
        <v/>
      </c>
      <c r="AH4364" s="16">
        <f t="shared" si="413"/>
        <v>9.87853828911015E-3</v>
      </c>
      <c r="AI4364" s="17" t="str">
        <f>IF('Peer Comparison Tool'!$D$11="NR","",IF($C4364='Peer Comparison Tool'!$D$9,COUNT('ALLL &lt;50B Database'!$AI$1:AI4363)+1,""))</f>
        <v/>
      </c>
    </row>
    <row r="4365" spans="1:35" x14ac:dyDescent="0.25">
      <c r="A4365" t="s">
        <v>1248</v>
      </c>
      <c r="B4365">
        <v>944935</v>
      </c>
      <c r="C4365" s="5" t="s">
        <v>926</v>
      </c>
      <c r="D4365" s="5" t="s">
        <v>4390</v>
      </c>
      <c r="E4365" s="5" t="s">
        <v>4388</v>
      </c>
      <c r="F4365" s="2">
        <v>323</v>
      </c>
      <c r="G4365" s="2">
        <v>57732</v>
      </c>
      <c r="H4365" s="2">
        <v>34905</v>
      </c>
      <c r="I4365" s="2">
        <v>471</v>
      </c>
      <c r="J4365" s="2">
        <v>34434</v>
      </c>
      <c r="K4365" s="33">
        <v>9.380263692861707E-3</v>
      </c>
      <c r="L4365" s="2">
        <v>327</v>
      </c>
      <c r="M4365" s="2">
        <v>55056</v>
      </c>
      <c r="N4365" s="2">
        <v>35543</v>
      </c>
      <c r="O4365" s="33">
        <v>9.2001237937146558E-3</v>
      </c>
      <c r="P4365" s="2">
        <v>323</v>
      </c>
      <c r="Q4365" s="2">
        <v>55196</v>
      </c>
      <c r="R4365" s="2">
        <v>35085</v>
      </c>
      <c r="S4365" s="35">
        <v>9.2062134815448192E-3</v>
      </c>
      <c r="T4365" t="s">
        <v>4388</v>
      </c>
      <c r="U4365" t="s">
        <v>4388</v>
      </c>
      <c r="V4365" s="5" t="s">
        <v>4390</v>
      </c>
      <c r="W4365" s="5">
        <v>0</v>
      </c>
      <c r="X4365" s="4">
        <v>1.7405021131688785E-4</v>
      </c>
      <c r="Y4365" s="6">
        <v>0</v>
      </c>
      <c r="Z4365" s="4">
        <v>6.0896878301634066E-6</v>
      </c>
      <c r="AA4365" s="5">
        <v>3972</v>
      </c>
      <c r="AC4365" s="16" t="str">
        <f t="shared" si="408"/>
        <v/>
      </c>
      <c r="AD4365" s="16" t="str">
        <f t="shared" si="409"/>
        <v/>
      </c>
      <c r="AE4365" s="16" t="str">
        <f t="shared" si="410"/>
        <v/>
      </c>
      <c r="AF4365" s="16" t="str">
        <f t="shared" si="411"/>
        <v/>
      </c>
      <c r="AG4365" s="16" t="str">
        <f t="shared" si="412"/>
        <v/>
      </c>
      <c r="AH4365" s="16">
        <f t="shared" si="413"/>
        <v>9.380263692861707E-3</v>
      </c>
      <c r="AI4365" s="17" t="str">
        <f>IF('Peer Comparison Tool'!$D$11="NR","",IF($C4365='Peer Comparison Tool'!$D$9,COUNT('ALLL &lt;50B Database'!$AI$1:AI4364)+1,""))</f>
        <v/>
      </c>
    </row>
    <row r="4366" spans="1:35" x14ac:dyDescent="0.25">
      <c r="A4366" t="s">
        <v>4010</v>
      </c>
      <c r="B4366">
        <v>467265</v>
      </c>
      <c r="C4366" s="5" t="s">
        <v>3704</v>
      </c>
      <c r="D4366" s="5" t="s">
        <v>4390</v>
      </c>
      <c r="E4366" s="5" t="s">
        <v>4388</v>
      </c>
      <c r="F4366" s="2">
        <v>340</v>
      </c>
      <c r="G4366" s="2">
        <v>57655</v>
      </c>
      <c r="H4366" s="2">
        <v>11612</v>
      </c>
      <c r="I4366" s="2">
        <v>0</v>
      </c>
      <c r="J4366" s="2">
        <v>11612</v>
      </c>
      <c r="K4366" s="33">
        <v>2.9280055115397864E-2</v>
      </c>
      <c r="L4366" s="2">
        <v>350</v>
      </c>
      <c r="M4366" s="2">
        <v>55372</v>
      </c>
      <c r="N4366" s="2">
        <v>13794</v>
      </c>
      <c r="O4366" s="33">
        <v>2.5373350732202406E-2</v>
      </c>
      <c r="P4366" s="2">
        <v>350</v>
      </c>
      <c r="Q4366" s="2">
        <v>52281</v>
      </c>
      <c r="R4366" s="2">
        <v>10890</v>
      </c>
      <c r="S4366" s="35">
        <v>3.2139577594123052E-2</v>
      </c>
      <c r="T4366" t="s">
        <v>4388</v>
      </c>
      <c r="U4366" t="s">
        <v>4388</v>
      </c>
      <c r="V4366" s="5" t="s">
        <v>4390</v>
      </c>
      <c r="W4366" s="5">
        <v>0</v>
      </c>
      <c r="X4366" s="4">
        <v>-2.8595224787251877E-3</v>
      </c>
      <c r="Y4366" s="6">
        <v>-10</v>
      </c>
      <c r="Z4366" s="4">
        <v>6.7662268619206462E-3</v>
      </c>
      <c r="AA4366" s="5">
        <v>152</v>
      </c>
      <c r="AC4366" s="16" t="str">
        <f t="shared" si="408"/>
        <v/>
      </c>
      <c r="AD4366" s="16" t="str">
        <f t="shared" si="409"/>
        <v/>
      </c>
      <c r="AE4366" s="16" t="str">
        <f t="shared" si="410"/>
        <v/>
      </c>
      <c r="AF4366" s="16" t="str">
        <f t="shared" si="411"/>
        <v/>
      </c>
      <c r="AG4366" s="16" t="str">
        <f t="shared" si="412"/>
        <v/>
      </c>
      <c r="AH4366" s="16">
        <f t="shared" si="413"/>
        <v>2.9280055115397864E-2</v>
      </c>
      <c r="AI4366" s="17" t="str">
        <f>IF('Peer Comparison Tool'!$D$11="NR","",IF($C4366='Peer Comparison Tool'!$D$9,COUNT('ALLL &lt;50B Database'!$AI$1:AI4365)+1,""))</f>
        <v/>
      </c>
    </row>
    <row r="4367" spans="1:35" x14ac:dyDescent="0.25">
      <c r="A4367" t="s">
        <v>657</v>
      </c>
      <c r="B4367">
        <v>921936</v>
      </c>
      <c r="C4367" s="5" t="s">
        <v>926</v>
      </c>
      <c r="D4367" s="5" t="s">
        <v>4390</v>
      </c>
      <c r="E4367" s="5" t="s">
        <v>4388</v>
      </c>
      <c r="F4367" s="2">
        <v>469</v>
      </c>
      <c r="G4367" s="2">
        <v>57461</v>
      </c>
      <c r="H4367" s="2">
        <v>32506</v>
      </c>
      <c r="I4367" s="2">
        <v>1599</v>
      </c>
      <c r="J4367" s="2">
        <v>30907</v>
      </c>
      <c r="K4367" s="33">
        <v>1.5174555925842043E-2</v>
      </c>
      <c r="L4367" s="2">
        <v>432</v>
      </c>
      <c r="M4367" s="2">
        <v>55851</v>
      </c>
      <c r="N4367" s="2">
        <v>33745</v>
      </c>
      <c r="O4367" s="33">
        <v>1.2801896577270707E-2</v>
      </c>
      <c r="P4367" s="2">
        <v>408</v>
      </c>
      <c r="Q4367" s="2">
        <v>54770</v>
      </c>
      <c r="R4367" s="2">
        <v>32260</v>
      </c>
      <c r="S4367" s="35">
        <v>1.2647241165530069E-2</v>
      </c>
      <c r="T4367" t="s">
        <v>4388</v>
      </c>
      <c r="U4367" t="s">
        <v>4388</v>
      </c>
      <c r="V4367" s="5" t="s">
        <v>4390</v>
      </c>
      <c r="W4367" s="5">
        <v>0</v>
      </c>
      <c r="X4367" s="4">
        <v>2.5273147603119741E-3</v>
      </c>
      <c r="Y4367" s="6">
        <v>61</v>
      </c>
      <c r="Z4367" s="4">
        <v>-1.5465541174063818E-4</v>
      </c>
      <c r="AA4367" s="5">
        <v>1552</v>
      </c>
      <c r="AC4367" s="16" t="str">
        <f t="shared" si="408"/>
        <v/>
      </c>
      <c r="AD4367" s="16" t="str">
        <f t="shared" si="409"/>
        <v/>
      </c>
      <c r="AE4367" s="16" t="str">
        <f t="shared" si="410"/>
        <v/>
      </c>
      <c r="AF4367" s="16" t="str">
        <f t="shared" si="411"/>
        <v/>
      </c>
      <c r="AG4367" s="16" t="str">
        <f t="shared" si="412"/>
        <v/>
      </c>
      <c r="AH4367" s="16">
        <f t="shared" si="413"/>
        <v>1.5174555925842043E-2</v>
      </c>
      <c r="AI4367" s="17" t="str">
        <f>IF('Peer Comparison Tool'!$D$11="NR","",IF($C4367='Peer Comparison Tool'!$D$9,COUNT('ALLL &lt;50B Database'!$AI$1:AI4366)+1,""))</f>
        <v/>
      </c>
    </row>
    <row r="4368" spans="1:35" x14ac:dyDescent="0.25">
      <c r="A4368" t="s">
        <v>3337</v>
      </c>
      <c r="B4368">
        <v>147651</v>
      </c>
      <c r="C4368" s="5" t="s">
        <v>3209</v>
      </c>
      <c r="D4368" s="5" t="s">
        <v>4390</v>
      </c>
      <c r="E4368" s="5" t="s">
        <v>4388</v>
      </c>
      <c r="F4368" s="2">
        <v>506</v>
      </c>
      <c r="G4368" s="2">
        <v>57436</v>
      </c>
      <c r="H4368" s="2">
        <v>37859</v>
      </c>
      <c r="I4368" s="2">
        <v>0</v>
      </c>
      <c r="J4368" s="2">
        <v>37859</v>
      </c>
      <c r="K4368" s="33">
        <v>1.3365382075596292E-2</v>
      </c>
      <c r="L4368" s="2">
        <v>616</v>
      </c>
      <c r="M4368" s="2">
        <v>50142</v>
      </c>
      <c r="N4368" s="2">
        <v>35582</v>
      </c>
      <c r="O4368" s="33">
        <v>1.7312124107694903E-2</v>
      </c>
      <c r="P4368" s="2">
        <v>436</v>
      </c>
      <c r="Q4368" s="2">
        <v>54394</v>
      </c>
      <c r="R4368" s="2">
        <v>37547</v>
      </c>
      <c r="S4368" s="35">
        <v>1.1612112818600686E-2</v>
      </c>
      <c r="T4368" t="s">
        <v>4388</v>
      </c>
      <c r="U4368" t="s">
        <v>4388</v>
      </c>
      <c r="V4368" s="5" t="s">
        <v>4390</v>
      </c>
      <c r="W4368" s="5">
        <v>0</v>
      </c>
      <c r="X4368" s="4">
        <v>1.7532692569956054E-3</v>
      </c>
      <c r="Y4368" s="6">
        <v>70</v>
      </c>
      <c r="Z4368" s="4">
        <v>-5.7000112890942169E-3</v>
      </c>
      <c r="AA4368" s="5">
        <v>2243</v>
      </c>
      <c r="AC4368" s="16" t="str">
        <f t="shared" si="408"/>
        <v/>
      </c>
      <c r="AD4368" s="16" t="str">
        <f t="shared" si="409"/>
        <v/>
      </c>
      <c r="AE4368" s="16" t="str">
        <f t="shared" si="410"/>
        <v/>
      </c>
      <c r="AF4368" s="16" t="str">
        <f t="shared" si="411"/>
        <v/>
      </c>
      <c r="AG4368" s="16" t="str">
        <f t="shared" si="412"/>
        <v/>
      </c>
      <c r="AH4368" s="16">
        <f t="shared" si="413"/>
        <v>1.3365382075596292E-2</v>
      </c>
      <c r="AI4368" s="17" t="str">
        <f>IF('Peer Comparison Tool'!$D$11="NR","",IF($C4368='Peer Comparison Tool'!$D$9,COUNT('ALLL &lt;50B Database'!$AI$1:AI4367)+1,""))</f>
        <v/>
      </c>
    </row>
    <row r="4369" spans="1:35" x14ac:dyDescent="0.25">
      <c r="A4369" t="s">
        <v>2036</v>
      </c>
      <c r="B4369">
        <v>779641</v>
      </c>
      <c r="C4369" s="5" t="s">
        <v>1963</v>
      </c>
      <c r="D4369" s="5" t="s">
        <v>4390</v>
      </c>
      <c r="E4369" s="5" t="s">
        <v>4388</v>
      </c>
      <c r="F4369" s="2">
        <v>327</v>
      </c>
      <c r="G4369" s="2">
        <v>57340</v>
      </c>
      <c r="H4369" s="2">
        <v>37727</v>
      </c>
      <c r="I4369" s="2">
        <v>750</v>
      </c>
      <c r="J4369" s="2">
        <v>36977</v>
      </c>
      <c r="K4369" s="33">
        <v>8.8433350461097435E-3</v>
      </c>
      <c r="L4369" s="2">
        <v>289</v>
      </c>
      <c r="M4369" s="2">
        <v>52619</v>
      </c>
      <c r="N4369" s="2">
        <v>39205</v>
      </c>
      <c r="O4369" s="33">
        <v>7.3715087361305954E-3</v>
      </c>
      <c r="P4369" s="2">
        <v>307</v>
      </c>
      <c r="Q4369" s="2">
        <v>54341</v>
      </c>
      <c r="R4369" s="2">
        <v>37756</v>
      </c>
      <c r="S4369" s="35">
        <v>8.1311579616484796E-3</v>
      </c>
      <c r="T4369" t="s">
        <v>4388</v>
      </c>
      <c r="U4369" t="s">
        <v>4388</v>
      </c>
      <c r="V4369" s="5" t="s">
        <v>4390</v>
      </c>
      <c r="W4369" s="5">
        <v>0</v>
      </c>
      <c r="X4369" s="4">
        <v>7.1217708446126397E-4</v>
      </c>
      <c r="Y4369" s="6">
        <v>20</v>
      </c>
      <c r="Z4369" s="4">
        <v>7.5964922551788414E-4</v>
      </c>
      <c r="AA4369" s="5">
        <v>4123</v>
      </c>
      <c r="AC4369" s="16" t="str">
        <f t="shared" si="408"/>
        <v/>
      </c>
      <c r="AD4369" s="16" t="str">
        <f t="shared" si="409"/>
        <v/>
      </c>
      <c r="AE4369" s="16" t="str">
        <f t="shared" si="410"/>
        <v/>
      </c>
      <c r="AF4369" s="16" t="str">
        <f t="shared" si="411"/>
        <v/>
      </c>
      <c r="AG4369" s="16" t="str">
        <f t="shared" si="412"/>
        <v/>
      </c>
      <c r="AH4369" s="16">
        <f t="shared" si="413"/>
        <v>8.8433350461097435E-3</v>
      </c>
      <c r="AI4369" s="17" t="str">
        <f>IF('Peer Comparison Tool'!$D$11="NR","",IF($C4369='Peer Comparison Tool'!$D$9,COUNT('ALLL &lt;50B Database'!$AI$1:AI4368)+1,""))</f>
        <v/>
      </c>
    </row>
    <row r="4370" spans="1:35" x14ac:dyDescent="0.25">
      <c r="A4370" t="s">
        <v>2848</v>
      </c>
      <c r="B4370">
        <v>5448915</v>
      </c>
      <c r="C4370" s="5" t="s">
        <v>2833</v>
      </c>
      <c r="D4370" s="5" t="s">
        <v>4387</v>
      </c>
      <c r="E4370" s="5" t="s">
        <v>4388</v>
      </c>
      <c r="F4370" s="2">
        <v>237</v>
      </c>
      <c r="G4370" s="2">
        <v>57174</v>
      </c>
      <c r="H4370" s="2">
        <v>32426</v>
      </c>
      <c r="I4370" s="2">
        <v>18740</v>
      </c>
      <c r="J4370" s="2">
        <v>13686</v>
      </c>
      <c r="K4370" s="33">
        <v>1.7316966242875931E-2</v>
      </c>
      <c r="L4370" s="2">
        <v>1</v>
      </c>
      <c r="M4370" s="2">
        <v>19968</v>
      </c>
      <c r="N4370" s="2">
        <v>110</v>
      </c>
      <c r="O4370" s="33">
        <v>9.0909090909090905E-3</v>
      </c>
      <c r="P4370" s="2">
        <v>67</v>
      </c>
      <c r="Q4370" s="2">
        <v>23524</v>
      </c>
      <c r="R4370" s="2">
        <v>6645</v>
      </c>
      <c r="S4370" s="35">
        <v>1.0082768999247555E-2</v>
      </c>
      <c r="T4370" t="s">
        <v>4388</v>
      </c>
      <c r="U4370" t="s">
        <v>4388</v>
      </c>
      <c r="V4370" s="5" t="s">
        <v>4387</v>
      </c>
      <c r="W4370" s="5">
        <v>0</v>
      </c>
      <c r="X4370" s="4">
        <v>7.2341972436283757E-3</v>
      </c>
      <c r="Y4370" s="6">
        <v>170</v>
      </c>
      <c r="Z4370" s="4">
        <v>9.9185990833846466E-4</v>
      </c>
      <c r="AA4370" s="5">
        <v>971</v>
      </c>
      <c r="AC4370" s="16" t="str">
        <f t="shared" si="408"/>
        <v/>
      </c>
      <c r="AD4370" s="16" t="str">
        <f t="shared" si="409"/>
        <v/>
      </c>
      <c r="AE4370" s="16" t="str">
        <f t="shared" si="410"/>
        <v/>
      </c>
      <c r="AF4370" s="16" t="str">
        <f t="shared" si="411"/>
        <v/>
      </c>
      <c r="AG4370" s="16" t="str">
        <f t="shared" si="412"/>
        <v/>
      </c>
      <c r="AH4370" s="16">
        <f t="shared" si="413"/>
        <v>1.7316966242875931E-2</v>
      </c>
      <c r="AI4370" s="17" t="str">
        <f>IF('Peer Comparison Tool'!$D$11="NR","",IF($C4370='Peer Comparison Tool'!$D$9,COUNT('ALLL &lt;50B Database'!$AI$1:AI4369)+1,""))</f>
        <v/>
      </c>
    </row>
    <row r="4371" spans="1:35" x14ac:dyDescent="0.25">
      <c r="A4371" t="s">
        <v>2700</v>
      </c>
      <c r="B4371">
        <v>831352</v>
      </c>
      <c r="C4371" s="5" t="s">
        <v>2642</v>
      </c>
      <c r="D4371" s="5" t="s">
        <v>4390</v>
      </c>
      <c r="E4371" s="5" t="s">
        <v>4388</v>
      </c>
      <c r="F4371" s="2">
        <v>718</v>
      </c>
      <c r="G4371" s="2">
        <v>57142</v>
      </c>
      <c r="H4371" s="2">
        <v>46319</v>
      </c>
      <c r="I4371" s="2">
        <v>1773</v>
      </c>
      <c r="J4371" s="2">
        <v>44546</v>
      </c>
      <c r="K4371" s="33">
        <v>1.6118169981592063E-2</v>
      </c>
      <c r="L4371" s="2">
        <v>673</v>
      </c>
      <c r="M4371" s="2">
        <v>52671</v>
      </c>
      <c r="N4371" s="2">
        <v>42650</v>
      </c>
      <c r="O4371" s="33">
        <v>1.5779601406799532E-2</v>
      </c>
      <c r="P4371" s="2">
        <v>696</v>
      </c>
      <c r="Q4371" s="2">
        <v>53497</v>
      </c>
      <c r="R4371" s="2">
        <v>38741</v>
      </c>
      <c r="S4371" s="35">
        <v>1.7965462946232674E-2</v>
      </c>
      <c r="T4371" t="s">
        <v>4388</v>
      </c>
      <c r="U4371" t="s">
        <v>4388</v>
      </c>
      <c r="V4371" s="5" t="s">
        <v>4390</v>
      </c>
      <c r="W4371" s="5">
        <v>0</v>
      </c>
      <c r="X4371" s="4">
        <v>-1.8472929646406108E-3</v>
      </c>
      <c r="Y4371" s="6">
        <v>22</v>
      </c>
      <c r="Z4371" s="4">
        <v>2.1858615394331413E-3</v>
      </c>
      <c r="AA4371" s="5">
        <v>1243</v>
      </c>
      <c r="AC4371" s="16" t="str">
        <f t="shared" si="408"/>
        <v/>
      </c>
      <c r="AD4371" s="16" t="str">
        <f t="shared" si="409"/>
        <v/>
      </c>
      <c r="AE4371" s="16" t="str">
        <f t="shared" si="410"/>
        <v/>
      </c>
      <c r="AF4371" s="16" t="str">
        <f t="shared" si="411"/>
        <v/>
      </c>
      <c r="AG4371" s="16" t="str">
        <f t="shared" si="412"/>
        <v/>
      </c>
      <c r="AH4371" s="16">
        <f t="shared" si="413"/>
        <v>1.6118169981592063E-2</v>
      </c>
      <c r="AI4371" s="17" t="str">
        <f>IF('Peer Comparison Tool'!$D$11="NR","",IF($C4371='Peer Comparison Tool'!$D$9,COUNT('ALLL &lt;50B Database'!$AI$1:AI4370)+1,""))</f>
        <v/>
      </c>
    </row>
    <row r="4372" spans="1:35" x14ac:dyDescent="0.25">
      <c r="A4372" t="s">
        <v>2502</v>
      </c>
      <c r="B4372">
        <v>979357</v>
      </c>
      <c r="C4372" s="5" t="s">
        <v>2299</v>
      </c>
      <c r="D4372" s="5" t="s">
        <v>4390</v>
      </c>
      <c r="E4372" s="5" t="s">
        <v>4388</v>
      </c>
      <c r="F4372" s="2">
        <v>562</v>
      </c>
      <c r="G4372" s="2">
        <v>57140</v>
      </c>
      <c r="H4372" s="2">
        <v>31949</v>
      </c>
      <c r="I4372" s="2">
        <v>437</v>
      </c>
      <c r="J4372" s="2">
        <v>31512</v>
      </c>
      <c r="K4372" s="33">
        <v>1.7834475755267833E-2</v>
      </c>
      <c r="L4372" s="2">
        <v>656</v>
      </c>
      <c r="M4372" s="2">
        <v>52160</v>
      </c>
      <c r="N4372" s="2">
        <v>31139</v>
      </c>
      <c r="O4372" s="33">
        <v>2.1066829377950479E-2</v>
      </c>
      <c r="P4372" s="2">
        <v>557</v>
      </c>
      <c r="Q4372" s="2">
        <v>54789</v>
      </c>
      <c r="R4372" s="2">
        <v>31966</v>
      </c>
      <c r="S4372" s="35">
        <v>1.7424763811549771E-2</v>
      </c>
      <c r="T4372" t="s">
        <v>4388</v>
      </c>
      <c r="U4372" t="s">
        <v>4388</v>
      </c>
      <c r="V4372" s="5" t="s">
        <v>4390</v>
      </c>
      <c r="W4372" s="5">
        <v>0</v>
      </c>
      <c r="X4372" s="4">
        <v>4.0971194371806213E-4</v>
      </c>
      <c r="Y4372" s="6">
        <v>5</v>
      </c>
      <c r="Z4372" s="4">
        <v>-3.6420655664007075E-3</v>
      </c>
      <c r="AA4372" s="5">
        <v>878</v>
      </c>
      <c r="AC4372" s="16" t="str">
        <f t="shared" si="408"/>
        <v/>
      </c>
      <c r="AD4372" s="16" t="str">
        <f t="shared" si="409"/>
        <v/>
      </c>
      <c r="AE4372" s="16" t="str">
        <f t="shared" si="410"/>
        <v/>
      </c>
      <c r="AF4372" s="16" t="str">
        <f t="shared" si="411"/>
        <v/>
      </c>
      <c r="AG4372" s="16" t="str">
        <f t="shared" si="412"/>
        <v/>
      </c>
      <c r="AH4372" s="16">
        <f t="shared" si="413"/>
        <v>1.7834475755267833E-2</v>
      </c>
      <c r="AI4372" s="17" t="str">
        <f>IF('Peer Comparison Tool'!$D$11="NR","",IF($C4372='Peer Comparison Tool'!$D$9,COUNT('ALLL &lt;50B Database'!$AI$1:AI4371)+1,""))</f>
        <v/>
      </c>
    </row>
    <row r="4373" spans="1:35" x14ac:dyDescent="0.25">
      <c r="A4373" t="s">
        <v>340</v>
      </c>
      <c r="B4373">
        <v>1462986</v>
      </c>
      <c r="C4373" s="5" t="s">
        <v>207</v>
      </c>
      <c r="D4373" s="5" t="s">
        <v>4390</v>
      </c>
      <c r="E4373" s="5" t="s">
        <v>4388</v>
      </c>
      <c r="F4373" s="2">
        <v>557</v>
      </c>
      <c r="G4373" s="2">
        <v>57130</v>
      </c>
      <c r="H4373" s="2">
        <v>24073</v>
      </c>
      <c r="I4373" s="2">
        <v>0</v>
      </c>
      <c r="J4373" s="2">
        <v>24073</v>
      </c>
      <c r="K4373" s="33">
        <v>2.3137955385701823E-2</v>
      </c>
      <c r="L4373" s="2">
        <v>543</v>
      </c>
      <c r="M4373" s="2">
        <v>56537</v>
      </c>
      <c r="N4373" s="2">
        <v>22125</v>
      </c>
      <c r="O4373" s="33">
        <v>2.4542372881355932E-2</v>
      </c>
      <c r="P4373" s="2">
        <v>548</v>
      </c>
      <c r="Q4373" s="2">
        <v>55094</v>
      </c>
      <c r="R4373" s="2">
        <v>22562</v>
      </c>
      <c r="S4373" s="35">
        <v>2.4288626894778832E-2</v>
      </c>
      <c r="T4373" t="s">
        <v>4388</v>
      </c>
      <c r="U4373" t="s">
        <v>4388</v>
      </c>
      <c r="V4373" s="5" t="s">
        <v>4390</v>
      </c>
      <c r="W4373" s="5">
        <v>0</v>
      </c>
      <c r="X4373" s="4">
        <v>-1.1506715090770087E-3</v>
      </c>
      <c r="Y4373" s="6">
        <v>9</v>
      </c>
      <c r="Z4373" s="4">
        <v>-2.5374598657710093E-4</v>
      </c>
      <c r="AA4373" s="5">
        <v>326</v>
      </c>
      <c r="AC4373" s="16" t="str">
        <f t="shared" si="408"/>
        <v/>
      </c>
      <c r="AD4373" s="16" t="str">
        <f t="shared" si="409"/>
        <v/>
      </c>
      <c r="AE4373" s="16" t="str">
        <f t="shared" si="410"/>
        <v/>
      </c>
      <c r="AF4373" s="16" t="str">
        <f t="shared" si="411"/>
        <v/>
      </c>
      <c r="AG4373" s="16" t="str">
        <f t="shared" si="412"/>
        <v/>
      </c>
      <c r="AH4373" s="16">
        <f t="shared" si="413"/>
        <v>2.3137955385701823E-2</v>
      </c>
      <c r="AI4373" s="17" t="str">
        <f>IF('Peer Comparison Tool'!$D$11="NR","",IF($C4373='Peer Comparison Tool'!$D$9,COUNT('ALLL &lt;50B Database'!$AI$1:AI4372)+1,""))</f>
        <v/>
      </c>
    </row>
    <row r="4374" spans="1:35" x14ac:dyDescent="0.25">
      <c r="A4374" t="s">
        <v>688</v>
      </c>
      <c r="B4374">
        <v>577230</v>
      </c>
      <c r="C4374" s="5" t="s">
        <v>561</v>
      </c>
      <c r="D4374" s="5" t="s">
        <v>4390</v>
      </c>
      <c r="E4374" s="5" t="s">
        <v>4388</v>
      </c>
      <c r="F4374" s="2">
        <v>402</v>
      </c>
      <c r="G4374" s="2">
        <v>56925</v>
      </c>
      <c r="H4374" s="2">
        <v>29726</v>
      </c>
      <c r="I4374" s="2">
        <v>0</v>
      </c>
      <c r="J4374" s="2">
        <v>29726</v>
      </c>
      <c r="K4374" s="33">
        <v>1.3523514768216376E-2</v>
      </c>
      <c r="L4374" s="2">
        <v>404</v>
      </c>
      <c r="M4374" s="2">
        <v>56585</v>
      </c>
      <c r="N4374" s="2">
        <v>28556</v>
      </c>
      <c r="O4374" s="33">
        <v>1.4147639725451744E-2</v>
      </c>
      <c r="P4374" s="2">
        <v>402</v>
      </c>
      <c r="Q4374" s="2">
        <v>54951</v>
      </c>
      <c r="R4374" s="2">
        <v>28899</v>
      </c>
      <c r="S4374" s="35">
        <v>1.3910515934807433E-2</v>
      </c>
      <c r="T4374" t="s">
        <v>4388</v>
      </c>
      <c r="U4374" t="s">
        <v>4388</v>
      </c>
      <c r="V4374" s="5" t="s">
        <v>4390</v>
      </c>
      <c r="W4374" s="5">
        <v>0</v>
      </c>
      <c r="X4374" s="4">
        <v>-3.8700116659105659E-4</v>
      </c>
      <c r="Y4374" s="6">
        <v>0</v>
      </c>
      <c r="Z4374" s="4">
        <v>-2.3712379064431098E-4</v>
      </c>
      <c r="AA4374" s="5">
        <v>2186</v>
      </c>
      <c r="AC4374" s="16" t="str">
        <f t="shared" si="408"/>
        <v/>
      </c>
      <c r="AD4374" s="16" t="str">
        <f t="shared" si="409"/>
        <v/>
      </c>
      <c r="AE4374" s="16" t="str">
        <f t="shared" si="410"/>
        <v/>
      </c>
      <c r="AF4374" s="16" t="str">
        <f t="shared" si="411"/>
        <v/>
      </c>
      <c r="AG4374" s="16" t="str">
        <f t="shared" si="412"/>
        <v/>
      </c>
      <c r="AH4374" s="16">
        <f t="shared" si="413"/>
        <v>1.3523514768216376E-2</v>
      </c>
      <c r="AI4374" s="17" t="str">
        <f>IF('Peer Comparison Tool'!$D$11="NR","",IF($C4374='Peer Comparison Tool'!$D$9,COUNT('ALLL &lt;50B Database'!$AI$1:AI4373)+1,""))</f>
        <v/>
      </c>
    </row>
    <row r="4375" spans="1:35" x14ac:dyDescent="0.25">
      <c r="A4375" t="s">
        <v>889</v>
      </c>
      <c r="B4375">
        <v>410944</v>
      </c>
      <c r="C4375" s="5" t="s">
        <v>716</v>
      </c>
      <c r="D4375" s="5" t="s">
        <v>4390</v>
      </c>
      <c r="E4375" s="5" t="s">
        <v>4388</v>
      </c>
      <c r="F4375" s="2">
        <v>455</v>
      </c>
      <c r="G4375" s="2">
        <v>56858</v>
      </c>
      <c r="H4375" s="2">
        <v>29910</v>
      </c>
      <c r="I4375" s="2">
        <v>1769</v>
      </c>
      <c r="J4375" s="2">
        <v>28141</v>
      </c>
      <c r="K4375" s="33">
        <v>1.6168579652464377E-2</v>
      </c>
      <c r="L4375" s="2">
        <v>400</v>
      </c>
      <c r="M4375" s="2">
        <v>50726</v>
      </c>
      <c r="N4375" s="2">
        <v>29414</v>
      </c>
      <c r="O4375" s="33">
        <v>1.3598966478547631E-2</v>
      </c>
      <c r="P4375" s="2">
        <v>449</v>
      </c>
      <c r="Q4375" s="2">
        <v>54857</v>
      </c>
      <c r="R4375" s="2">
        <v>28006</v>
      </c>
      <c r="S4375" s="35">
        <v>1.6032278797400556E-2</v>
      </c>
      <c r="T4375" t="s">
        <v>4388</v>
      </c>
      <c r="U4375" t="s">
        <v>4388</v>
      </c>
      <c r="V4375" s="5" t="s">
        <v>4390</v>
      </c>
      <c r="W4375" s="5">
        <v>0</v>
      </c>
      <c r="X4375" s="4">
        <v>1.3630085506382075E-4</v>
      </c>
      <c r="Y4375" s="6">
        <v>6</v>
      </c>
      <c r="Z4375" s="4">
        <v>2.4333123188529249E-3</v>
      </c>
      <c r="AA4375" s="5">
        <v>1230</v>
      </c>
      <c r="AC4375" s="16" t="str">
        <f t="shared" si="408"/>
        <v/>
      </c>
      <c r="AD4375" s="16" t="str">
        <f t="shared" si="409"/>
        <v/>
      </c>
      <c r="AE4375" s="16" t="str">
        <f t="shared" si="410"/>
        <v/>
      </c>
      <c r="AF4375" s="16" t="str">
        <f t="shared" si="411"/>
        <v/>
      </c>
      <c r="AG4375" s="16" t="str">
        <f t="shared" si="412"/>
        <v/>
      </c>
      <c r="AH4375" s="16">
        <f t="shared" si="413"/>
        <v>1.6168579652464377E-2</v>
      </c>
      <c r="AI4375" s="17" t="str">
        <f>IF('Peer Comparison Tool'!$D$11="NR","",IF($C4375='Peer Comparison Tool'!$D$9,COUNT('ALLL &lt;50B Database'!$AI$1:AI4374)+1,""))</f>
        <v/>
      </c>
    </row>
    <row r="4376" spans="1:35" x14ac:dyDescent="0.25">
      <c r="A4376" t="s">
        <v>4008</v>
      </c>
      <c r="B4376">
        <v>174367</v>
      </c>
      <c r="C4376" s="5" t="s">
        <v>3704</v>
      </c>
      <c r="D4376" s="5" t="s">
        <v>4387</v>
      </c>
      <c r="E4376" s="5" t="s">
        <v>4388</v>
      </c>
      <c r="F4376" s="2">
        <v>338</v>
      </c>
      <c r="G4376" s="2">
        <v>56537</v>
      </c>
      <c r="H4376" s="2">
        <v>32572</v>
      </c>
      <c r="I4376" s="2">
        <v>0</v>
      </c>
      <c r="J4376" s="2">
        <v>32572</v>
      </c>
      <c r="K4376" s="33">
        <v>1.0377010929632814E-2</v>
      </c>
      <c r="L4376" s="2">
        <v>338</v>
      </c>
      <c r="M4376" s="2">
        <v>54422</v>
      </c>
      <c r="N4376" s="2">
        <v>33896</v>
      </c>
      <c r="O4376" s="33">
        <v>9.9716780741090395E-3</v>
      </c>
      <c r="P4376" s="2">
        <v>338</v>
      </c>
      <c r="Q4376" s="2">
        <v>53298</v>
      </c>
      <c r="R4376" s="2">
        <v>33761</v>
      </c>
      <c r="S4376" s="35">
        <v>1.0011551790527531E-2</v>
      </c>
      <c r="T4376" t="s">
        <v>4388</v>
      </c>
      <c r="U4376" t="s">
        <v>4388</v>
      </c>
      <c r="V4376" s="5" t="s">
        <v>4387</v>
      </c>
      <c r="W4376" s="5">
        <v>0</v>
      </c>
      <c r="X4376" s="4">
        <v>3.6545913910528312E-4</v>
      </c>
      <c r="Y4376" s="6">
        <v>0</v>
      </c>
      <c r="Z4376" s="4">
        <v>3.9873716418491537E-5</v>
      </c>
      <c r="AA4376" s="5">
        <v>3646</v>
      </c>
      <c r="AC4376" s="16" t="str">
        <f t="shared" si="408"/>
        <v/>
      </c>
      <c r="AD4376" s="16" t="str">
        <f t="shared" si="409"/>
        <v/>
      </c>
      <c r="AE4376" s="16" t="str">
        <f t="shared" si="410"/>
        <v/>
      </c>
      <c r="AF4376" s="16" t="str">
        <f t="shared" si="411"/>
        <v/>
      </c>
      <c r="AG4376" s="16" t="str">
        <f t="shared" si="412"/>
        <v/>
      </c>
      <c r="AH4376" s="16">
        <f t="shared" si="413"/>
        <v>1.0377010929632814E-2</v>
      </c>
      <c r="AI4376" s="17" t="str">
        <f>IF('Peer Comparison Tool'!$D$11="NR","",IF($C4376='Peer Comparison Tool'!$D$9,COUNT('ALLL &lt;50B Database'!$AI$1:AI4375)+1,""))</f>
        <v/>
      </c>
    </row>
    <row r="4377" spans="1:35" x14ac:dyDescent="0.25">
      <c r="A4377" t="s">
        <v>1537</v>
      </c>
      <c r="B4377">
        <v>998358</v>
      </c>
      <c r="C4377" s="5" t="s">
        <v>1389</v>
      </c>
      <c r="D4377" s="5" t="s">
        <v>4390</v>
      </c>
      <c r="E4377" s="5" t="s">
        <v>4388</v>
      </c>
      <c r="F4377" s="2">
        <v>471</v>
      </c>
      <c r="G4377" s="2">
        <v>56524</v>
      </c>
      <c r="H4377" s="2">
        <v>24484</v>
      </c>
      <c r="I4377" s="2">
        <v>0</v>
      </c>
      <c r="J4377" s="2">
        <v>24484</v>
      </c>
      <c r="K4377" s="33">
        <v>1.9237052769155365E-2</v>
      </c>
      <c r="L4377" s="2">
        <v>475</v>
      </c>
      <c r="M4377" s="2">
        <v>54590</v>
      </c>
      <c r="N4377" s="2">
        <v>24396</v>
      </c>
      <c r="O4377" s="33">
        <v>1.9470404984423675E-2</v>
      </c>
      <c r="P4377" s="2">
        <v>484</v>
      </c>
      <c r="Q4377" s="2">
        <v>53707</v>
      </c>
      <c r="R4377" s="2">
        <v>24675</v>
      </c>
      <c r="S4377" s="35">
        <v>1.961499493414387E-2</v>
      </c>
      <c r="T4377" t="s">
        <v>4388</v>
      </c>
      <c r="U4377" t="s">
        <v>4388</v>
      </c>
      <c r="V4377" s="5" t="s">
        <v>4390</v>
      </c>
      <c r="W4377" s="5">
        <v>0</v>
      </c>
      <c r="X4377" s="4">
        <v>-3.7794216498850466E-4</v>
      </c>
      <c r="Y4377" s="6">
        <v>-13</v>
      </c>
      <c r="Z4377" s="4">
        <v>1.4458994972019537E-4</v>
      </c>
      <c r="AA4377" s="5">
        <v>641</v>
      </c>
      <c r="AC4377" s="16" t="str">
        <f t="shared" si="408"/>
        <v/>
      </c>
      <c r="AD4377" s="16" t="str">
        <f t="shared" si="409"/>
        <v/>
      </c>
      <c r="AE4377" s="16" t="str">
        <f t="shared" si="410"/>
        <v/>
      </c>
      <c r="AF4377" s="16" t="str">
        <f t="shared" si="411"/>
        <v/>
      </c>
      <c r="AG4377" s="16" t="str">
        <f t="shared" si="412"/>
        <v/>
      </c>
      <c r="AH4377" s="16">
        <f t="shared" si="413"/>
        <v>1.9237052769155365E-2</v>
      </c>
      <c r="AI4377" s="17" t="str">
        <f>IF('Peer Comparison Tool'!$D$11="NR","",IF($C4377='Peer Comparison Tool'!$D$9,COUNT('ALLL &lt;50B Database'!$AI$1:AI4376)+1,""))</f>
        <v/>
      </c>
    </row>
    <row r="4378" spans="1:35" x14ac:dyDescent="0.25">
      <c r="A4378" t="s">
        <v>53</v>
      </c>
      <c r="B4378">
        <v>257653</v>
      </c>
      <c r="C4378" s="5" t="s">
        <v>3209</v>
      </c>
      <c r="D4378" s="5" t="s">
        <v>4390</v>
      </c>
      <c r="E4378" s="5" t="s">
        <v>4388</v>
      </c>
      <c r="F4378" s="2">
        <v>435</v>
      </c>
      <c r="G4378" s="2">
        <v>56519</v>
      </c>
      <c r="H4378" s="2">
        <v>19896</v>
      </c>
      <c r="I4378" s="2">
        <v>471</v>
      </c>
      <c r="J4378" s="2">
        <v>19425</v>
      </c>
      <c r="K4378" s="33">
        <v>2.2393822393822392E-2</v>
      </c>
      <c r="L4378" s="2">
        <v>433</v>
      </c>
      <c r="M4378" s="2">
        <v>53183</v>
      </c>
      <c r="N4378" s="2">
        <v>19932</v>
      </c>
      <c r="O4378" s="33">
        <v>2.1723861127834639E-2</v>
      </c>
      <c r="P4378" s="2">
        <v>435</v>
      </c>
      <c r="Q4378" s="2">
        <v>54610</v>
      </c>
      <c r="R4378" s="2">
        <v>19774</v>
      </c>
      <c r="S4378" s="35">
        <v>2.1998583999190857E-2</v>
      </c>
      <c r="T4378" t="s">
        <v>4388</v>
      </c>
      <c r="U4378" t="s">
        <v>4388</v>
      </c>
      <c r="V4378" s="5" t="s">
        <v>4390</v>
      </c>
      <c r="W4378" s="5">
        <v>0</v>
      </c>
      <c r="X4378" s="4">
        <v>3.9523839463153493E-4</v>
      </c>
      <c r="Y4378" s="6">
        <v>0</v>
      </c>
      <c r="Z4378" s="4">
        <v>2.747228713562179E-4</v>
      </c>
      <c r="AA4378" s="5">
        <v>373</v>
      </c>
      <c r="AC4378" s="16" t="str">
        <f t="shared" si="408"/>
        <v/>
      </c>
      <c r="AD4378" s="16" t="str">
        <f t="shared" si="409"/>
        <v/>
      </c>
      <c r="AE4378" s="16" t="str">
        <f t="shared" si="410"/>
        <v/>
      </c>
      <c r="AF4378" s="16" t="str">
        <f t="shared" si="411"/>
        <v/>
      </c>
      <c r="AG4378" s="16" t="str">
        <f t="shared" si="412"/>
        <v/>
      </c>
      <c r="AH4378" s="16">
        <f t="shared" si="413"/>
        <v>2.2393822393822392E-2</v>
      </c>
      <c r="AI4378" s="17" t="str">
        <f>IF('Peer Comparison Tool'!$D$11="NR","",IF($C4378='Peer Comparison Tool'!$D$9,COUNT('ALLL &lt;50B Database'!$AI$1:AI4377)+1,""))</f>
        <v/>
      </c>
    </row>
    <row r="4379" spans="1:35" x14ac:dyDescent="0.25">
      <c r="A4379" t="s">
        <v>2810</v>
      </c>
      <c r="B4379">
        <v>332756</v>
      </c>
      <c r="C4379" s="5" t="s">
        <v>2711</v>
      </c>
      <c r="D4379" s="5" t="s">
        <v>4390</v>
      </c>
      <c r="E4379" s="5" t="s">
        <v>4388</v>
      </c>
      <c r="F4379" s="2">
        <v>288</v>
      </c>
      <c r="G4379" s="2">
        <v>56475</v>
      </c>
      <c r="H4379" s="2">
        <v>32692</v>
      </c>
      <c r="I4379" s="2">
        <v>0</v>
      </c>
      <c r="J4379" s="2">
        <v>32692</v>
      </c>
      <c r="K4379" s="33">
        <v>8.8094946775969657E-3</v>
      </c>
      <c r="L4379" s="2">
        <v>283</v>
      </c>
      <c r="M4379" s="2">
        <v>48987</v>
      </c>
      <c r="N4379" s="2">
        <v>35519</v>
      </c>
      <c r="O4379" s="33">
        <v>7.9675666544666238E-3</v>
      </c>
      <c r="P4379" s="2">
        <v>285</v>
      </c>
      <c r="Q4379" s="2">
        <v>50577</v>
      </c>
      <c r="R4379" s="2">
        <v>33597</v>
      </c>
      <c r="S4379" s="35">
        <v>8.4829002589516915E-3</v>
      </c>
      <c r="T4379" t="s">
        <v>4388</v>
      </c>
      <c r="U4379" t="s">
        <v>4388</v>
      </c>
      <c r="V4379" s="5" t="s">
        <v>4390</v>
      </c>
      <c r="W4379" s="5">
        <v>0</v>
      </c>
      <c r="X4379" s="4">
        <v>3.2659441864527419E-4</v>
      </c>
      <c r="Y4379" s="6">
        <v>3</v>
      </c>
      <c r="Z4379" s="4">
        <v>5.1533360448506767E-4</v>
      </c>
      <c r="AA4379" s="5">
        <v>4138</v>
      </c>
      <c r="AC4379" s="16" t="str">
        <f t="shared" si="408"/>
        <v/>
      </c>
      <c r="AD4379" s="16" t="str">
        <f t="shared" si="409"/>
        <v/>
      </c>
      <c r="AE4379" s="16" t="str">
        <f t="shared" si="410"/>
        <v/>
      </c>
      <c r="AF4379" s="16" t="str">
        <f t="shared" si="411"/>
        <v/>
      </c>
      <c r="AG4379" s="16" t="str">
        <f t="shared" si="412"/>
        <v/>
      </c>
      <c r="AH4379" s="16">
        <f t="shared" si="413"/>
        <v>8.8094946775969657E-3</v>
      </c>
      <c r="AI4379" s="17" t="str">
        <f>IF('Peer Comparison Tool'!$D$11="NR","",IF($C4379='Peer Comparison Tool'!$D$9,COUNT('ALLL &lt;50B Database'!$AI$1:AI4378)+1,""))</f>
        <v/>
      </c>
    </row>
    <row r="4380" spans="1:35" x14ac:dyDescent="0.25">
      <c r="A4380" t="s">
        <v>3593</v>
      </c>
      <c r="B4380">
        <v>354253</v>
      </c>
      <c r="C4380" s="5" t="s">
        <v>3557</v>
      </c>
      <c r="D4380" s="5" t="s">
        <v>4390</v>
      </c>
      <c r="E4380" s="5" t="s">
        <v>4388</v>
      </c>
      <c r="F4380" s="2">
        <v>565</v>
      </c>
      <c r="G4380" s="2">
        <v>56422</v>
      </c>
      <c r="H4380" s="2">
        <v>35614</v>
      </c>
      <c r="I4380" s="2">
        <v>261</v>
      </c>
      <c r="J4380" s="2">
        <v>35353</v>
      </c>
      <c r="K4380" s="33">
        <v>1.5981670579583062E-2</v>
      </c>
      <c r="L4380" s="2">
        <v>604</v>
      </c>
      <c r="M4380" s="2">
        <v>54217</v>
      </c>
      <c r="N4380" s="2">
        <v>36749</v>
      </c>
      <c r="O4380" s="33">
        <v>1.6435821382894771E-2</v>
      </c>
      <c r="P4380" s="2">
        <v>564</v>
      </c>
      <c r="Q4380" s="2">
        <v>54381</v>
      </c>
      <c r="R4380" s="2">
        <v>35468</v>
      </c>
      <c r="S4380" s="35">
        <v>1.5901657832412316E-2</v>
      </c>
      <c r="T4380" t="s">
        <v>4388</v>
      </c>
      <c r="U4380" t="s">
        <v>4388</v>
      </c>
      <c r="V4380" s="5" t="s">
        <v>4390</v>
      </c>
      <c r="W4380" s="5">
        <v>0</v>
      </c>
      <c r="X4380" s="4">
        <v>8.0012747170746246E-5</v>
      </c>
      <c r="Y4380" s="6">
        <v>1</v>
      </c>
      <c r="Z4380" s="4">
        <v>-5.3416355048245545E-4</v>
      </c>
      <c r="AA4380" s="5">
        <v>1280</v>
      </c>
      <c r="AC4380" s="16" t="str">
        <f t="shared" si="408"/>
        <v/>
      </c>
      <c r="AD4380" s="16" t="str">
        <f t="shared" si="409"/>
        <v/>
      </c>
      <c r="AE4380" s="16" t="str">
        <f t="shared" si="410"/>
        <v/>
      </c>
      <c r="AF4380" s="16" t="str">
        <f t="shared" si="411"/>
        <v/>
      </c>
      <c r="AG4380" s="16" t="str">
        <f t="shared" si="412"/>
        <v/>
      </c>
      <c r="AH4380" s="16">
        <f t="shared" si="413"/>
        <v>1.5981670579583062E-2</v>
      </c>
      <c r="AI4380" s="17" t="str">
        <f>IF('Peer Comparison Tool'!$D$11="NR","",IF($C4380='Peer Comparison Tool'!$D$9,COUNT('ALLL &lt;50B Database'!$AI$1:AI4379)+1,""))</f>
        <v/>
      </c>
    </row>
    <row r="4381" spans="1:35" x14ac:dyDescent="0.25">
      <c r="A4381" t="s">
        <v>2806</v>
      </c>
      <c r="B4381">
        <v>1014451</v>
      </c>
      <c r="C4381" s="5" t="s">
        <v>2711</v>
      </c>
      <c r="D4381" s="5" t="s">
        <v>4390</v>
      </c>
      <c r="E4381" s="5" t="s">
        <v>4388</v>
      </c>
      <c r="F4381" s="2">
        <v>747</v>
      </c>
      <c r="G4381" s="2">
        <v>56361</v>
      </c>
      <c r="H4381" s="2">
        <v>37777</v>
      </c>
      <c r="I4381" s="2">
        <v>6932</v>
      </c>
      <c r="J4381" s="2">
        <v>30845</v>
      </c>
      <c r="K4381" s="33">
        <v>2.4217863511103905E-2</v>
      </c>
      <c r="L4381" s="2">
        <v>711</v>
      </c>
      <c r="M4381" s="2">
        <v>45579</v>
      </c>
      <c r="N4381" s="2">
        <v>31291</v>
      </c>
      <c r="O4381" s="33">
        <v>2.2722188488702822E-2</v>
      </c>
      <c r="P4381" s="2">
        <v>735</v>
      </c>
      <c r="Q4381" s="2">
        <v>52412</v>
      </c>
      <c r="R4381" s="2">
        <v>30013</v>
      </c>
      <c r="S4381" s="35">
        <v>2.448938793189618E-2</v>
      </c>
      <c r="T4381" t="s">
        <v>4388</v>
      </c>
      <c r="U4381" t="s">
        <v>4388</v>
      </c>
      <c r="V4381" s="5" t="s">
        <v>4390</v>
      </c>
      <c r="W4381" s="5">
        <v>0</v>
      </c>
      <c r="X4381" s="4">
        <v>-2.7152442079227471E-4</v>
      </c>
      <c r="Y4381" s="6">
        <v>12</v>
      </c>
      <c r="Z4381" s="4">
        <v>1.7671994431933576E-3</v>
      </c>
      <c r="AA4381" s="5">
        <v>275</v>
      </c>
      <c r="AC4381" s="16" t="str">
        <f t="shared" si="408"/>
        <v/>
      </c>
      <c r="AD4381" s="16" t="str">
        <f t="shared" si="409"/>
        <v/>
      </c>
      <c r="AE4381" s="16" t="str">
        <f t="shared" si="410"/>
        <v/>
      </c>
      <c r="AF4381" s="16" t="str">
        <f t="shared" si="411"/>
        <v/>
      </c>
      <c r="AG4381" s="16" t="str">
        <f t="shared" si="412"/>
        <v/>
      </c>
      <c r="AH4381" s="16">
        <f t="shared" si="413"/>
        <v>2.4217863511103905E-2</v>
      </c>
      <c r="AI4381" s="17" t="str">
        <f>IF('Peer Comparison Tool'!$D$11="NR","",IF($C4381='Peer Comparison Tool'!$D$9,COUNT('ALLL &lt;50B Database'!$AI$1:AI4380)+1,""))</f>
        <v/>
      </c>
    </row>
    <row r="4382" spans="1:35" x14ac:dyDescent="0.25">
      <c r="A4382" t="s">
        <v>689</v>
      </c>
      <c r="B4382">
        <v>610539</v>
      </c>
      <c r="C4382" s="5" t="s">
        <v>561</v>
      </c>
      <c r="D4382" s="5" t="s">
        <v>4387</v>
      </c>
      <c r="E4382" s="5" t="s">
        <v>4388</v>
      </c>
      <c r="F4382" s="2">
        <v>370</v>
      </c>
      <c r="G4382" s="2">
        <v>56224</v>
      </c>
      <c r="H4382" s="2">
        <v>33014</v>
      </c>
      <c r="I4382" s="2">
        <v>0</v>
      </c>
      <c r="J4382" s="2">
        <v>33014</v>
      </c>
      <c r="K4382" s="33">
        <v>1.1207366571757436E-2</v>
      </c>
      <c r="L4382" s="2">
        <v>304</v>
      </c>
      <c r="M4382" s="2">
        <v>50731</v>
      </c>
      <c r="N4382" s="2">
        <v>22087</v>
      </c>
      <c r="O4382" s="33">
        <v>1.3763752433558202E-2</v>
      </c>
      <c r="P4382" s="2">
        <v>303</v>
      </c>
      <c r="Q4382" s="2">
        <v>53191</v>
      </c>
      <c r="R4382" s="2">
        <v>24813</v>
      </c>
      <c r="S4382" s="35">
        <v>1.2211340829403941E-2</v>
      </c>
      <c r="T4382" t="s">
        <v>4388</v>
      </c>
      <c r="U4382" t="s">
        <v>4388</v>
      </c>
      <c r="V4382" s="5" t="s">
        <v>4387</v>
      </c>
      <c r="W4382" s="5">
        <v>0</v>
      </c>
      <c r="X4382" s="4">
        <v>-1.0039742576465043E-3</v>
      </c>
      <c r="Y4382" s="6">
        <v>67</v>
      </c>
      <c r="Z4382" s="4">
        <v>-1.5524116041542614E-3</v>
      </c>
      <c r="AA4382" s="5">
        <v>3282</v>
      </c>
      <c r="AC4382" s="16" t="str">
        <f t="shared" si="408"/>
        <v/>
      </c>
      <c r="AD4382" s="16" t="str">
        <f t="shared" si="409"/>
        <v/>
      </c>
      <c r="AE4382" s="16" t="str">
        <f t="shared" si="410"/>
        <v/>
      </c>
      <c r="AF4382" s="16" t="str">
        <f t="shared" si="411"/>
        <v/>
      </c>
      <c r="AG4382" s="16" t="str">
        <f t="shared" si="412"/>
        <v/>
      </c>
      <c r="AH4382" s="16">
        <f t="shared" si="413"/>
        <v>1.1207366571757436E-2</v>
      </c>
      <c r="AI4382" s="17" t="str">
        <f>IF('Peer Comparison Tool'!$D$11="NR","",IF($C4382='Peer Comparison Tool'!$D$9,COUNT('ALLL &lt;50B Database'!$AI$1:AI4381)+1,""))</f>
        <v/>
      </c>
    </row>
    <row r="4383" spans="1:35" x14ac:dyDescent="0.25">
      <c r="A4383" t="s">
        <v>3194</v>
      </c>
      <c r="B4383">
        <v>579319</v>
      </c>
      <c r="C4383" s="5" t="s">
        <v>3064</v>
      </c>
      <c r="D4383" s="5" t="s">
        <v>4390</v>
      </c>
      <c r="E4383" s="5" t="s">
        <v>4388</v>
      </c>
      <c r="F4383" s="2">
        <v>169</v>
      </c>
      <c r="G4383" s="2">
        <v>56082</v>
      </c>
      <c r="H4383" s="2">
        <v>30147</v>
      </c>
      <c r="I4383" s="2">
        <v>1346</v>
      </c>
      <c r="J4383" s="2">
        <v>28801</v>
      </c>
      <c r="K4383" s="33">
        <v>5.8678518107010171E-3</v>
      </c>
      <c r="L4383" s="2">
        <v>171</v>
      </c>
      <c r="M4383" s="2">
        <v>51415</v>
      </c>
      <c r="N4383" s="2">
        <v>30342</v>
      </c>
      <c r="O4383" s="33">
        <v>5.6357524223848128E-3</v>
      </c>
      <c r="P4383" s="2">
        <v>171</v>
      </c>
      <c r="Q4383" s="2">
        <v>54537</v>
      </c>
      <c r="R4383" s="2">
        <v>29350</v>
      </c>
      <c r="S4383" s="35">
        <v>5.8262350936967629E-3</v>
      </c>
      <c r="T4383" t="s">
        <v>4388</v>
      </c>
      <c r="U4383" t="s">
        <v>4388</v>
      </c>
      <c r="V4383" s="5" t="s">
        <v>4390</v>
      </c>
      <c r="W4383" s="5">
        <v>0</v>
      </c>
      <c r="X4383" s="4">
        <v>4.1616717004254108E-5</v>
      </c>
      <c r="Y4383" s="6">
        <v>-2</v>
      </c>
      <c r="Z4383" s="4">
        <v>1.904826713119501E-4</v>
      </c>
      <c r="AA4383" s="5">
        <v>4590</v>
      </c>
      <c r="AC4383" s="16" t="str">
        <f t="shared" si="408"/>
        <v/>
      </c>
      <c r="AD4383" s="16" t="str">
        <f t="shared" si="409"/>
        <v/>
      </c>
      <c r="AE4383" s="16" t="str">
        <f t="shared" si="410"/>
        <v/>
      </c>
      <c r="AF4383" s="16" t="str">
        <f t="shared" si="411"/>
        <v/>
      </c>
      <c r="AG4383" s="16" t="str">
        <f t="shared" si="412"/>
        <v/>
      </c>
      <c r="AH4383" s="16">
        <f t="shared" si="413"/>
        <v>5.8678518107010171E-3</v>
      </c>
      <c r="AI4383" s="17" t="str">
        <f>IF('Peer Comparison Tool'!$D$11="NR","",IF($C4383='Peer Comparison Tool'!$D$9,COUNT('ALLL &lt;50B Database'!$AI$1:AI4382)+1,""))</f>
        <v/>
      </c>
    </row>
    <row r="4384" spans="1:35" x14ac:dyDescent="0.25">
      <c r="A4384" t="s">
        <v>1253</v>
      </c>
      <c r="B4384">
        <v>480330</v>
      </c>
      <c r="C4384" s="5" t="s">
        <v>926</v>
      </c>
      <c r="D4384" s="5" t="s">
        <v>4387</v>
      </c>
      <c r="E4384" s="5" t="s">
        <v>4388</v>
      </c>
      <c r="F4384" s="2">
        <v>36</v>
      </c>
      <c r="G4384" s="2">
        <v>56045</v>
      </c>
      <c r="H4384" s="2">
        <v>7201</v>
      </c>
      <c r="I4384" s="2">
        <v>0</v>
      </c>
      <c r="J4384" s="2">
        <v>7201</v>
      </c>
      <c r="K4384" s="33">
        <v>4.9993056519927791E-3</v>
      </c>
      <c r="L4384" s="2">
        <v>36</v>
      </c>
      <c r="M4384" s="2">
        <v>53276</v>
      </c>
      <c r="N4384" s="2">
        <v>7238</v>
      </c>
      <c r="O4384" s="33">
        <v>4.9737496546007186E-3</v>
      </c>
      <c r="P4384" s="2">
        <v>36</v>
      </c>
      <c r="Q4384" s="2">
        <v>53282</v>
      </c>
      <c r="R4384" s="2">
        <v>7050</v>
      </c>
      <c r="S4384" s="35">
        <v>5.106382978723404E-3</v>
      </c>
      <c r="T4384" t="s">
        <v>4388</v>
      </c>
      <c r="U4384" t="s">
        <v>4388</v>
      </c>
      <c r="V4384" s="5" t="s">
        <v>4387</v>
      </c>
      <c r="W4384" s="5">
        <v>0</v>
      </c>
      <c r="X4384" s="4">
        <v>-1.0707732673062489E-4</v>
      </c>
      <c r="Y4384" s="6">
        <v>0</v>
      </c>
      <c r="Z4384" s="4">
        <v>1.3263332412268534E-4</v>
      </c>
      <c r="AA4384" s="5">
        <v>4654</v>
      </c>
      <c r="AC4384" s="16" t="str">
        <f t="shared" si="408"/>
        <v/>
      </c>
      <c r="AD4384" s="16" t="str">
        <f t="shared" si="409"/>
        <v/>
      </c>
      <c r="AE4384" s="16" t="str">
        <f t="shared" si="410"/>
        <v/>
      </c>
      <c r="AF4384" s="16" t="str">
        <f t="shared" si="411"/>
        <v/>
      </c>
      <c r="AG4384" s="16" t="str">
        <f t="shared" si="412"/>
        <v/>
      </c>
      <c r="AH4384" s="16">
        <f t="shared" si="413"/>
        <v>4.9993056519927791E-3</v>
      </c>
      <c r="AI4384" s="17" t="str">
        <f>IF('Peer Comparison Tool'!$D$11="NR","",IF($C4384='Peer Comparison Tool'!$D$9,COUNT('ALLL &lt;50B Database'!$AI$1:AI4383)+1,""))</f>
        <v/>
      </c>
    </row>
    <row r="4385" spans="1:35" x14ac:dyDescent="0.25">
      <c r="A4385" t="s">
        <v>3701</v>
      </c>
      <c r="B4385">
        <v>82350</v>
      </c>
      <c r="C4385" s="5" t="s">
        <v>3603</v>
      </c>
      <c r="D4385" s="5" t="s">
        <v>4390</v>
      </c>
      <c r="E4385" s="5" t="s">
        <v>4388</v>
      </c>
      <c r="F4385" s="2">
        <v>300</v>
      </c>
      <c r="G4385" s="2">
        <v>56033</v>
      </c>
      <c r="H4385" s="2">
        <v>27509</v>
      </c>
      <c r="I4385" s="2">
        <v>3103</v>
      </c>
      <c r="J4385" s="2">
        <v>24406</v>
      </c>
      <c r="K4385" s="33">
        <v>1.2292059329673031E-2</v>
      </c>
      <c r="L4385" s="2">
        <v>246</v>
      </c>
      <c r="M4385" s="2">
        <v>51662</v>
      </c>
      <c r="N4385" s="2">
        <v>25519</v>
      </c>
      <c r="O4385" s="33">
        <v>9.6398761706963446E-3</v>
      </c>
      <c r="P4385" s="2">
        <v>253</v>
      </c>
      <c r="Q4385" s="2">
        <v>53460</v>
      </c>
      <c r="R4385" s="2">
        <v>25029</v>
      </c>
      <c r="S4385" s="35">
        <v>1.0108274401694034E-2</v>
      </c>
      <c r="T4385" t="s">
        <v>4388</v>
      </c>
      <c r="U4385" t="s">
        <v>4388</v>
      </c>
      <c r="V4385" s="5" t="s">
        <v>4390</v>
      </c>
      <c r="W4385" s="5">
        <v>0</v>
      </c>
      <c r="X4385" s="4">
        <v>2.1837849279789968E-3</v>
      </c>
      <c r="Y4385" s="6">
        <v>47</v>
      </c>
      <c r="Z4385" s="4">
        <v>4.683982309976898E-4</v>
      </c>
      <c r="AA4385" s="5">
        <v>2784</v>
      </c>
      <c r="AC4385" s="16" t="str">
        <f t="shared" si="408"/>
        <v/>
      </c>
      <c r="AD4385" s="16" t="str">
        <f t="shared" si="409"/>
        <v/>
      </c>
      <c r="AE4385" s="16" t="str">
        <f t="shared" si="410"/>
        <v/>
      </c>
      <c r="AF4385" s="16" t="str">
        <f t="shared" si="411"/>
        <v/>
      </c>
      <c r="AG4385" s="16" t="str">
        <f t="shared" si="412"/>
        <v/>
      </c>
      <c r="AH4385" s="16">
        <f t="shared" si="413"/>
        <v>1.2292059329673031E-2</v>
      </c>
      <c r="AI4385" s="17" t="str">
        <f>IF('Peer Comparison Tool'!$D$11="NR","",IF($C4385='Peer Comparison Tool'!$D$9,COUNT('ALLL &lt;50B Database'!$AI$1:AI4384)+1,""))</f>
        <v/>
      </c>
    </row>
    <row r="4386" spans="1:35" x14ac:dyDescent="0.25">
      <c r="A4386" t="s">
        <v>2699</v>
      </c>
      <c r="B4386">
        <v>678258</v>
      </c>
      <c r="C4386" s="5" t="s">
        <v>2642</v>
      </c>
      <c r="D4386" s="5" t="s">
        <v>4390</v>
      </c>
      <c r="E4386" s="5" t="s">
        <v>4388</v>
      </c>
      <c r="F4386" s="2">
        <v>315</v>
      </c>
      <c r="G4386" s="2">
        <v>55816</v>
      </c>
      <c r="H4386" s="2">
        <v>36326</v>
      </c>
      <c r="I4386" s="2">
        <v>1070</v>
      </c>
      <c r="J4386" s="2">
        <v>35256</v>
      </c>
      <c r="K4386" s="33">
        <v>8.9346494213750852E-3</v>
      </c>
      <c r="L4386" s="2">
        <v>300</v>
      </c>
      <c r="M4386" s="2">
        <v>52368</v>
      </c>
      <c r="N4386" s="2">
        <v>37131</v>
      </c>
      <c r="O4386" s="33">
        <v>8.079502302658156E-3</v>
      </c>
      <c r="P4386" s="2">
        <v>303</v>
      </c>
      <c r="Q4386" s="2">
        <v>54650</v>
      </c>
      <c r="R4386" s="2">
        <v>34462</v>
      </c>
      <c r="S4386" s="35">
        <v>8.7922929603621372E-3</v>
      </c>
      <c r="T4386" t="s">
        <v>4388</v>
      </c>
      <c r="U4386" t="s">
        <v>4388</v>
      </c>
      <c r="V4386" s="5" t="s">
        <v>4390</v>
      </c>
      <c r="W4386" s="5">
        <v>0</v>
      </c>
      <c r="X4386" s="4">
        <v>1.4235646101294804E-4</v>
      </c>
      <c r="Y4386" s="6">
        <v>12</v>
      </c>
      <c r="Z4386" s="4">
        <v>7.1279065770398116E-4</v>
      </c>
      <c r="AA4386" s="5">
        <v>4094</v>
      </c>
      <c r="AC4386" s="16" t="str">
        <f t="shared" si="408"/>
        <v/>
      </c>
      <c r="AD4386" s="16" t="str">
        <f t="shared" si="409"/>
        <v/>
      </c>
      <c r="AE4386" s="16" t="str">
        <f t="shared" si="410"/>
        <v/>
      </c>
      <c r="AF4386" s="16" t="str">
        <f t="shared" si="411"/>
        <v/>
      </c>
      <c r="AG4386" s="16" t="str">
        <f t="shared" si="412"/>
        <v/>
      </c>
      <c r="AH4386" s="16">
        <f t="shared" si="413"/>
        <v>8.9346494213750852E-3</v>
      </c>
      <c r="AI4386" s="17" t="str">
        <f>IF('Peer Comparison Tool'!$D$11="NR","",IF($C4386='Peer Comparison Tool'!$D$9,COUNT('ALLL &lt;50B Database'!$AI$1:AI4385)+1,""))</f>
        <v/>
      </c>
    </row>
    <row r="4387" spans="1:35" x14ac:dyDescent="0.25">
      <c r="A4387" t="s">
        <v>1534</v>
      </c>
      <c r="B4387">
        <v>120476</v>
      </c>
      <c r="C4387" s="5" t="s">
        <v>1389</v>
      </c>
      <c r="D4387" s="5" t="s">
        <v>4390</v>
      </c>
      <c r="E4387" s="5" t="s">
        <v>4388</v>
      </c>
      <c r="F4387" s="2">
        <v>289</v>
      </c>
      <c r="G4387" s="2">
        <v>55709</v>
      </c>
      <c r="H4387" s="2">
        <v>32005</v>
      </c>
      <c r="I4387" s="2">
        <v>0</v>
      </c>
      <c r="J4387" s="2">
        <v>32005</v>
      </c>
      <c r="K4387" s="33">
        <v>9.029839087642556E-3</v>
      </c>
      <c r="L4387" s="2">
        <v>282</v>
      </c>
      <c r="M4387" s="2">
        <v>55257</v>
      </c>
      <c r="N4387" s="2">
        <v>35207</v>
      </c>
      <c r="O4387" s="33">
        <v>8.0097707842190467E-3</v>
      </c>
      <c r="P4387" s="2">
        <v>285</v>
      </c>
      <c r="Q4387" s="2">
        <v>56334</v>
      </c>
      <c r="R4387" s="2">
        <v>34569</v>
      </c>
      <c r="S4387" s="35">
        <v>8.2443808036101705E-3</v>
      </c>
      <c r="T4387" t="s">
        <v>4388</v>
      </c>
      <c r="U4387" t="s">
        <v>4388</v>
      </c>
      <c r="V4387" s="5" t="s">
        <v>4390</v>
      </c>
      <c r="W4387" s="5">
        <v>0</v>
      </c>
      <c r="X4387" s="4">
        <v>7.8545828403238545E-4</v>
      </c>
      <c r="Y4387" s="6">
        <v>4</v>
      </c>
      <c r="Z4387" s="4">
        <v>2.346100193911238E-4</v>
      </c>
      <c r="AA4387" s="5">
        <v>4074</v>
      </c>
      <c r="AC4387" s="16" t="str">
        <f t="shared" si="408"/>
        <v/>
      </c>
      <c r="AD4387" s="16" t="str">
        <f t="shared" si="409"/>
        <v/>
      </c>
      <c r="AE4387" s="16" t="str">
        <f t="shared" si="410"/>
        <v/>
      </c>
      <c r="AF4387" s="16" t="str">
        <f t="shared" si="411"/>
        <v/>
      </c>
      <c r="AG4387" s="16" t="str">
        <f t="shared" si="412"/>
        <v/>
      </c>
      <c r="AH4387" s="16">
        <f t="shared" si="413"/>
        <v>9.029839087642556E-3</v>
      </c>
      <c r="AI4387" s="17" t="str">
        <f>IF('Peer Comparison Tool'!$D$11="NR","",IF($C4387='Peer Comparison Tool'!$D$9,COUNT('ALLL &lt;50B Database'!$AI$1:AI4386)+1,""))</f>
        <v/>
      </c>
    </row>
    <row r="4388" spans="1:35" x14ac:dyDescent="0.25">
      <c r="A4388" t="s">
        <v>1540</v>
      </c>
      <c r="B4388">
        <v>442057</v>
      </c>
      <c r="C4388" s="5" t="s">
        <v>1389</v>
      </c>
      <c r="D4388" s="5" t="s">
        <v>4390</v>
      </c>
      <c r="E4388" s="5" t="s">
        <v>4388</v>
      </c>
      <c r="F4388" s="2">
        <v>430</v>
      </c>
      <c r="G4388" s="2">
        <v>55671</v>
      </c>
      <c r="H4388" s="2">
        <v>46563</v>
      </c>
      <c r="I4388" s="2">
        <v>3446</v>
      </c>
      <c r="J4388" s="2">
        <v>43117</v>
      </c>
      <c r="K4388" s="33">
        <v>9.9728645313913299E-3</v>
      </c>
      <c r="L4388" s="2">
        <v>388</v>
      </c>
      <c r="M4388" s="2">
        <v>47024</v>
      </c>
      <c r="N4388" s="2">
        <v>41374</v>
      </c>
      <c r="O4388" s="33">
        <v>9.3778701600038677E-3</v>
      </c>
      <c r="P4388" s="2">
        <v>409</v>
      </c>
      <c r="Q4388" s="2">
        <v>50586</v>
      </c>
      <c r="R4388" s="2">
        <v>44676</v>
      </c>
      <c r="S4388" s="35">
        <v>9.1548034739009753E-3</v>
      </c>
      <c r="T4388" t="s">
        <v>4388</v>
      </c>
      <c r="U4388" t="s">
        <v>4388</v>
      </c>
      <c r="V4388" s="5" t="s">
        <v>4390</v>
      </c>
      <c r="W4388" s="5">
        <v>0</v>
      </c>
      <c r="X4388" s="4">
        <v>8.1806105749035463E-4</v>
      </c>
      <c r="Y4388" s="6">
        <v>21</v>
      </c>
      <c r="Z4388" s="4">
        <v>-2.2306668610289244E-4</v>
      </c>
      <c r="AA4388" s="5">
        <v>3790</v>
      </c>
      <c r="AC4388" s="16" t="str">
        <f t="shared" si="408"/>
        <v/>
      </c>
      <c r="AD4388" s="16" t="str">
        <f t="shared" si="409"/>
        <v/>
      </c>
      <c r="AE4388" s="16" t="str">
        <f t="shared" si="410"/>
        <v/>
      </c>
      <c r="AF4388" s="16" t="str">
        <f t="shared" si="411"/>
        <v/>
      </c>
      <c r="AG4388" s="16" t="str">
        <f t="shared" si="412"/>
        <v/>
      </c>
      <c r="AH4388" s="16">
        <f t="shared" si="413"/>
        <v>9.9728645313913299E-3</v>
      </c>
      <c r="AI4388" s="17" t="str">
        <f>IF('Peer Comparison Tool'!$D$11="NR","",IF($C4388='Peer Comparison Tool'!$D$9,COUNT('ALLL &lt;50B Database'!$AI$1:AI4387)+1,""))</f>
        <v/>
      </c>
    </row>
    <row r="4389" spans="1:35" x14ac:dyDescent="0.25">
      <c r="A4389" t="s">
        <v>667</v>
      </c>
      <c r="B4389">
        <v>723756</v>
      </c>
      <c r="C4389" s="5" t="s">
        <v>1389</v>
      </c>
      <c r="D4389" s="5" t="s">
        <v>4390</v>
      </c>
      <c r="E4389" s="5" t="s">
        <v>4388</v>
      </c>
      <c r="F4389" s="2">
        <v>437</v>
      </c>
      <c r="G4389" s="2">
        <v>55585</v>
      </c>
      <c r="H4389" s="2">
        <v>27472</v>
      </c>
      <c r="I4389" s="2">
        <v>562</v>
      </c>
      <c r="J4389" s="2">
        <v>26910</v>
      </c>
      <c r="K4389" s="33">
        <v>1.6239316239316241E-2</v>
      </c>
      <c r="L4389" s="2">
        <v>426</v>
      </c>
      <c r="M4389" s="2">
        <v>51749</v>
      </c>
      <c r="N4389" s="2">
        <v>26382</v>
      </c>
      <c r="O4389" s="33">
        <v>1.6147373209006142E-2</v>
      </c>
      <c r="P4389" s="2">
        <v>429</v>
      </c>
      <c r="Q4389" s="2">
        <v>50412</v>
      </c>
      <c r="R4389" s="2">
        <v>27677</v>
      </c>
      <c r="S4389" s="35">
        <v>1.5500234852043212E-2</v>
      </c>
      <c r="T4389" t="s">
        <v>4388</v>
      </c>
      <c r="U4389" t="s">
        <v>4388</v>
      </c>
      <c r="V4389" s="5" t="s">
        <v>4390</v>
      </c>
      <c r="W4389" s="5">
        <v>0</v>
      </c>
      <c r="X4389" s="4">
        <v>7.3908138727302869E-4</v>
      </c>
      <c r="Y4389" s="6">
        <v>8</v>
      </c>
      <c r="Z4389" s="4">
        <v>-6.4713835696292993E-4</v>
      </c>
      <c r="AA4389" s="5">
        <v>1209</v>
      </c>
      <c r="AC4389" s="16" t="str">
        <f t="shared" si="408"/>
        <v/>
      </c>
      <c r="AD4389" s="16" t="str">
        <f t="shared" si="409"/>
        <v/>
      </c>
      <c r="AE4389" s="16" t="str">
        <f t="shared" si="410"/>
        <v/>
      </c>
      <c r="AF4389" s="16" t="str">
        <f t="shared" si="411"/>
        <v/>
      </c>
      <c r="AG4389" s="16" t="str">
        <f t="shared" si="412"/>
        <v/>
      </c>
      <c r="AH4389" s="16">
        <f t="shared" si="413"/>
        <v>1.6239316239316241E-2</v>
      </c>
      <c r="AI4389" s="17" t="str">
        <f>IF('Peer Comparison Tool'!$D$11="NR","",IF($C4389='Peer Comparison Tool'!$D$9,COUNT('ALLL &lt;50B Database'!$AI$1:AI4388)+1,""))</f>
        <v/>
      </c>
    </row>
    <row r="4390" spans="1:35" x14ac:dyDescent="0.25">
      <c r="A4390" t="s">
        <v>2504</v>
      </c>
      <c r="B4390">
        <v>887854</v>
      </c>
      <c r="C4390" s="5" t="s">
        <v>2299</v>
      </c>
      <c r="D4390" s="5" t="s">
        <v>4390</v>
      </c>
      <c r="E4390" s="5" t="s">
        <v>4388</v>
      </c>
      <c r="F4390" s="2">
        <v>354</v>
      </c>
      <c r="G4390" s="2">
        <v>55573</v>
      </c>
      <c r="H4390" s="2">
        <v>28413</v>
      </c>
      <c r="I4390" s="2">
        <v>1035</v>
      </c>
      <c r="J4390" s="2">
        <v>27378</v>
      </c>
      <c r="K4390" s="33">
        <v>1.2930089853166776E-2</v>
      </c>
      <c r="L4390" s="2">
        <v>345</v>
      </c>
      <c r="M4390" s="2">
        <v>46892</v>
      </c>
      <c r="N4390" s="2">
        <v>28453</v>
      </c>
      <c r="O4390" s="33">
        <v>1.2125259199381436E-2</v>
      </c>
      <c r="P4390" s="2">
        <v>345</v>
      </c>
      <c r="Q4390" s="2">
        <v>51606</v>
      </c>
      <c r="R4390" s="2">
        <v>27893</v>
      </c>
      <c r="S4390" s="35">
        <v>1.2368694654572831E-2</v>
      </c>
      <c r="T4390" t="s">
        <v>4388</v>
      </c>
      <c r="U4390" t="s">
        <v>4388</v>
      </c>
      <c r="V4390" s="5" t="s">
        <v>4390</v>
      </c>
      <c r="W4390" s="5">
        <v>0</v>
      </c>
      <c r="X4390" s="4">
        <v>5.6139519859394436E-4</v>
      </c>
      <c r="Y4390" s="6">
        <v>9</v>
      </c>
      <c r="Z4390" s="4">
        <v>2.4343545519139517E-4</v>
      </c>
      <c r="AA4390" s="5">
        <v>2476</v>
      </c>
      <c r="AC4390" s="16" t="str">
        <f t="shared" si="408"/>
        <v/>
      </c>
      <c r="AD4390" s="16" t="str">
        <f t="shared" si="409"/>
        <v/>
      </c>
      <c r="AE4390" s="16" t="str">
        <f t="shared" si="410"/>
        <v/>
      </c>
      <c r="AF4390" s="16" t="str">
        <f t="shared" si="411"/>
        <v/>
      </c>
      <c r="AG4390" s="16" t="str">
        <f t="shared" si="412"/>
        <v/>
      </c>
      <c r="AH4390" s="16">
        <f t="shared" si="413"/>
        <v>1.2930089853166776E-2</v>
      </c>
      <c r="AI4390" s="17" t="str">
        <f>IF('Peer Comparison Tool'!$D$11="NR","",IF($C4390='Peer Comparison Tool'!$D$9,COUNT('ALLL &lt;50B Database'!$AI$1:AI4389)+1,""))</f>
        <v/>
      </c>
    </row>
    <row r="4391" spans="1:35" x14ac:dyDescent="0.25">
      <c r="A4391" t="s">
        <v>657</v>
      </c>
      <c r="B4391">
        <v>507349</v>
      </c>
      <c r="C4391" s="5" t="s">
        <v>716</v>
      </c>
      <c r="D4391" s="5" t="s">
        <v>4390</v>
      </c>
      <c r="E4391" s="5" t="s">
        <v>4388</v>
      </c>
      <c r="F4391" s="2">
        <v>321</v>
      </c>
      <c r="G4391" s="2">
        <v>55423</v>
      </c>
      <c r="H4391" s="2">
        <v>31959</v>
      </c>
      <c r="I4391" s="2">
        <v>1057</v>
      </c>
      <c r="J4391" s="2">
        <v>30902</v>
      </c>
      <c r="K4391" s="33">
        <v>1.0387677172998511E-2</v>
      </c>
      <c r="L4391" s="2">
        <v>309</v>
      </c>
      <c r="M4391" s="2">
        <v>55445</v>
      </c>
      <c r="N4391" s="2">
        <v>29413</v>
      </c>
      <c r="O4391" s="33">
        <v>1.0505558766531805E-2</v>
      </c>
      <c r="P4391" s="2">
        <v>315</v>
      </c>
      <c r="Q4391" s="2">
        <v>51913</v>
      </c>
      <c r="R4391" s="2">
        <v>29084</v>
      </c>
      <c r="S4391" s="35">
        <v>1.0830697290606518E-2</v>
      </c>
      <c r="T4391" t="s">
        <v>4388</v>
      </c>
      <c r="U4391" t="s">
        <v>4388</v>
      </c>
      <c r="V4391" s="5" t="s">
        <v>4390</v>
      </c>
      <c r="W4391" s="5">
        <v>0</v>
      </c>
      <c r="X4391" s="4">
        <v>-4.4302011760800723E-4</v>
      </c>
      <c r="Y4391" s="6">
        <v>6</v>
      </c>
      <c r="Z4391" s="4">
        <v>3.251385240747133E-4</v>
      </c>
      <c r="AA4391" s="5">
        <v>3639</v>
      </c>
      <c r="AC4391" s="16" t="str">
        <f t="shared" si="408"/>
        <v/>
      </c>
      <c r="AD4391" s="16" t="str">
        <f t="shared" si="409"/>
        <v/>
      </c>
      <c r="AE4391" s="16" t="str">
        <f t="shared" si="410"/>
        <v/>
      </c>
      <c r="AF4391" s="16" t="str">
        <f t="shared" si="411"/>
        <v/>
      </c>
      <c r="AG4391" s="16" t="str">
        <f t="shared" si="412"/>
        <v/>
      </c>
      <c r="AH4391" s="16">
        <f t="shared" si="413"/>
        <v>1.0387677172998511E-2</v>
      </c>
      <c r="AI4391" s="17" t="str">
        <f>IF('Peer Comparison Tool'!$D$11="NR","",IF($C4391='Peer Comparison Tool'!$D$9,COUNT('ALLL &lt;50B Database'!$AI$1:AI4390)+1,""))</f>
        <v/>
      </c>
    </row>
    <row r="4392" spans="1:35" x14ac:dyDescent="0.25">
      <c r="A4392" t="s">
        <v>2249</v>
      </c>
      <c r="B4392">
        <v>293352</v>
      </c>
      <c r="C4392" s="5" t="s">
        <v>2041</v>
      </c>
      <c r="D4392" s="5" t="s">
        <v>4390</v>
      </c>
      <c r="E4392" s="5" t="s">
        <v>4388</v>
      </c>
      <c r="F4392" s="2">
        <v>539</v>
      </c>
      <c r="G4392" s="2">
        <v>55410</v>
      </c>
      <c r="H4392" s="2">
        <v>44051</v>
      </c>
      <c r="I4392" s="2">
        <v>725</v>
      </c>
      <c r="J4392" s="2">
        <v>43326</v>
      </c>
      <c r="K4392" s="33">
        <v>1.2440566865161796E-2</v>
      </c>
      <c r="L4392" s="2">
        <v>470</v>
      </c>
      <c r="M4392" s="2">
        <v>54856</v>
      </c>
      <c r="N4392" s="2">
        <v>44466</v>
      </c>
      <c r="O4392" s="33">
        <v>1.0569873611298521E-2</v>
      </c>
      <c r="P4392" s="2">
        <v>506</v>
      </c>
      <c r="Q4392" s="2">
        <v>52998</v>
      </c>
      <c r="R4392" s="2">
        <v>43004</v>
      </c>
      <c r="S4392" s="35">
        <v>1.1766347316528696E-2</v>
      </c>
      <c r="T4392" t="s">
        <v>4388</v>
      </c>
      <c r="U4392" t="s">
        <v>4388</v>
      </c>
      <c r="V4392" s="5" t="s">
        <v>4390</v>
      </c>
      <c r="W4392" s="5">
        <v>0</v>
      </c>
      <c r="X4392" s="4">
        <v>6.7421954863310096E-4</v>
      </c>
      <c r="Y4392" s="6">
        <v>33</v>
      </c>
      <c r="Z4392" s="4">
        <v>1.1964737052301746E-3</v>
      </c>
      <c r="AA4392" s="5">
        <v>2734</v>
      </c>
      <c r="AC4392" s="16" t="str">
        <f t="shared" si="408"/>
        <v/>
      </c>
      <c r="AD4392" s="16" t="str">
        <f t="shared" si="409"/>
        <v/>
      </c>
      <c r="AE4392" s="16" t="str">
        <f t="shared" si="410"/>
        <v/>
      </c>
      <c r="AF4392" s="16" t="str">
        <f t="shared" si="411"/>
        <v/>
      </c>
      <c r="AG4392" s="16" t="str">
        <f t="shared" si="412"/>
        <v/>
      </c>
      <c r="AH4392" s="16">
        <f t="shared" si="413"/>
        <v>1.2440566865161796E-2</v>
      </c>
      <c r="AI4392" s="17" t="str">
        <f>IF('Peer Comparison Tool'!$D$11="NR","",IF($C4392='Peer Comparison Tool'!$D$9,COUNT('ALLL &lt;50B Database'!$AI$1:AI4391)+1,""))</f>
        <v/>
      </c>
    </row>
    <row r="4393" spans="1:35" x14ac:dyDescent="0.25">
      <c r="A4393" t="s">
        <v>657</v>
      </c>
      <c r="B4393">
        <v>131717</v>
      </c>
      <c r="C4393" s="5" t="s">
        <v>1578</v>
      </c>
      <c r="D4393" s="5" t="s">
        <v>4387</v>
      </c>
      <c r="E4393" s="5" t="s">
        <v>4388</v>
      </c>
      <c r="F4393" s="2">
        <v>746</v>
      </c>
      <c r="G4393" s="2">
        <v>55316</v>
      </c>
      <c r="H4393" s="2">
        <v>22338</v>
      </c>
      <c r="I4393" s="2">
        <v>0</v>
      </c>
      <c r="J4393" s="2">
        <v>22338</v>
      </c>
      <c r="K4393" s="33">
        <v>3.3396006804548302E-2</v>
      </c>
      <c r="L4393" s="2">
        <v>767</v>
      </c>
      <c r="M4393" s="2">
        <v>50103</v>
      </c>
      <c r="N4393" s="2">
        <v>23019</v>
      </c>
      <c r="O4393" s="33">
        <v>3.3320300621225943E-2</v>
      </c>
      <c r="P4393" s="2">
        <v>762</v>
      </c>
      <c r="Q4393" s="2">
        <v>52312</v>
      </c>
      <c r="R4393" s="2">
        <v>22217</v>
      </c>
      <c r="S4393" s="35">
        <v>3.4298060044110366E-2</v>
      </c>
      <c r="T4393" t="s">
        <v>4388</v>
      </c>
      <c r="U4393" t="s">
        <v>4388</v>
      </c>
      <c r="V4393" s="5" t="s">
        <v>4387</v>
      </c>
      <c r="W4393" s="5">
        <v>0</v>
      </c>
      <c r="X4393" s="4">
        <v>-9.0205323956206451E-4</v>
      </c>
      <c r="Y4393" s="6">
        <v>-16</v>
      </c>
      <c r="Z4393" s="4">
        <v>9.7775942288442358E-4</v>
      </c>
      <c r="AA4393" s="5">
        <v>107</v>
      </c>
      <c r="AC4393" s="16" t="str">
        <f t="shared" si="408"/>
        <v/>
      </c>
      <c r="AD4393" s="16" t="str">
        <f t="shared" si="409"/>
        <v/>
      </c>
      <c r="AE4393" s="16" t="str">
        <f t="shared" si="410"/>
        <v/>
      </c>
      <c r="AF4393" s="16" t="str">
        <f t="shared" si="411"/>
        <v/>
      </c>
      <c r="AG4393" s="16" t="str">
        <f t="shared" si="412"/>
        <v/>
      </c>
      <c r="AH4393" s="16">
        <f t="shared" si="413"/>
        <v>3.3396006804548302E-2</v>
      </c>
      <c r="AI4393" s="17" t="str">
        <f>IF('Peer Comparison Tool'!$D$11="NR","",IF($C4393='Peer Comparison Tool'!$D$9,COUNT('ALLL &lt;50B Database'!$AI$1:AI4392)+1,""))</f>
        <v/>
      </c>
    </row>
    <row r="4394" spans="1:35" x14ac:dyDescent="0.25">
      <c r="A4394" t="s">
        <v>2260</v>
      </c>
      <c r="B4394">
        <v>975452</v>
      </c>
      <c r="C4394" s="5" t="s">
        <v>2041</v>
      </c>
      <c r="D4394" s="5" t="s">
        <v>4390</v>
      </c>
      <c r="E4394" s="5" t="s">
        <v>4388</v>
      </c>
      <c r="F4394" s="2">
        <v>381</v>
      </c>
      <c r="G4394" s="2">
        <v>55265</v>
      </c>
      <c r="H4394" s="2">
        <v>37992</v>
      </c>
      <c r="I4394" s="2">
        <v>1167</v>
      </c>
      <c r="J4394" s="2">
        <v>36825</v>
      </c>
      <c r="K4394" s="33">
        <v>1.034623217922607E-2</v>
      </c>
      <c r="L4394" s="2">
        <v>328</v>
      </c>
      <c r="M4394" s="2">
        <v>48744</v>
      </c>
      <c r="N4394" s="2">
        <v>35124</v>
      </c>
      <c r="O4394" s="33">
        <v>9.3383441521466808E-3</v>
      </c>
      <c r="P4394" s="2">
        <v>378</v>
      </c>
      <c r="Q4394" s="2">
        <v>48552</v>
      </c>
      <c r="R4394" s="2">
        <v>35418</v>
      </c>
      <c r="S4394" s="35">
        <v>1.0672539386752498E-2</v>
      </c>
      <c r="T4394" t="s">
        <v>4388</v>
      </c>
      <c r="U4394" t="s">
        <v>4388</v>
      </c>
      <c r="V4394" s="5" t="s">
        <v>4390</v>
      </c>
      <c r="W4394" s="5">
        <v>0</v>
      </c>
      <c r="X4394" s="4">
        <v>-3.2630720752642797E-4</v>
      </c>
      <c r="Y4394" s="6">
        <v>3</v>
      </c>
      <c r="Z4394" s="4">
        <v>1.3341952346058172E-3</v>
      </c>
      <c r="AA4394" s="5">
        <v>3656</v>
      </c>
      <c r="AC4394" s="16" t="str">
        <f t="shared" si="408"/>
        <v/>
      </c>
      <c r="AD4394" s="16" t="str">
        <f t="shared" si="409"/>
        <v/>
      </c>
      <c r="AE4394" s="16" t="str">
        <f t="shared" si="410"/>
        <v/>
      </c>
      <c r="AF4394" s="16" t="str">
        <f t="shared" si="411"/>
        <v/>
      </c>
      <c r="AG4394" s="16" t="str">
        <f t="shared" si="412"/>
        <v/>
      </c>
      <c r="AH4394" s="16">
        <f t="shared" si="413"/>
        <v>1.034623217922607E-2</v>
      </c>
      <c r="AI4394" s="17" t="str">
        <f>IF('Peer Comparison Tool'!$D$11="NR","",IF($C4394='Peer Comparison Tool'!$D$9,COUNT('ALLL &lt;50B Database'!$AI$1:AI4393)+1,""))</f>
        <v/>
      </c>
    </row>
    <row r="4395" spans="1:35" x14ac:dyDescent="0.25">
      <c r="A4395" t="s">
        <v>71</v>
      </c>
      <c r="B4395">
        <v>534073</v>
      </c>
      <c r="C4395" s="5" t="s">
        <v>3064</v>
      </c>
      <c r="D4395" s="5" t="s">
        <v>4390</v>
      </c>
      <c r="E4395" s="5" t="s">
        <v>4388</v>
      </c>
      <c r="F4395" s="2">
        <v>110</v>
      </c>
      <c r="G4395" s="2">
        <v>55127</v>
      </c>
      <c r="H4395" s="2">
        <v>33469</v>
      </c>
      <c r="I4395" s="2">
        <v>499</v>
      </c>
      <c r="J4395" s="2">
        <v>32970</v>
      </c>
      <c r="K4395" s="33">
        <v>3.3363663936912345E-3</v>
      </c>
      <c r="L4395" s="2">
        <v>109</v>
      </c>
      <c r="M4395" s="2">
        <v>50647</v>
      </c>
      <c r="N4395" s="2">
        <v>33594</v>
      </c>
      <c r="O4395" s="33">
        <v>3.2446270167291779E-3</v>
      </c>
      <c r="P4395" s="2">
        <v>108</v>
      </c>
      <c r="Q4395" s="2">
        <v>51892</v>
      </c>
      <c r="R4395" s="2">
        <v>32705</v>
      </c>
      <c r="S4395" s="35">
        <v>3.3022473627885643E-3</v>
      </c>
      <c r="T4395" t="s">
        <v>4388</v>
      </c>
      <c r="U4395" t="s">
        <v>4388</v>
      </c>
      <c r="V4395" s="5" t="s">
        <v>4390</v>
      </c>
      <c r="W4395" s="5">
        <v>0</v>
      </c>
      <c r="X4395" s="4">
        <v>3.4119030902670169E-5</v>
      </c>
      <c r="Y4395" s="6">
        <v>2</v>
      </c>
      <c r="Z4395" s="4">
        <v>5.7620346059386422E-5</v>
      </c>
      <c r="AA4395" s="5">
        <v>4732</v>
      </c>
      <c r="AC4395" s="16" t="str">
        <f t="shared" si="408"/>
        <v/>
      </c>
      <c r="AD4395" s="16" t="str">
        <f t="shared" si="409"/>
        <v/>
      </c>
      <c r="AE4395" s="16" t="str">
        <f t="shared" si="410"/>
        <v/>
      </c>
      <c r="AF4395" s="16" t="str">
        <f t="shared" si="411"/>
        <v/>
      </c>
      <c r="AG4395" s="16" t="str">
        <f t="shared" si="412"/>
        <v/>
      </c>
      <c r="AH4395" s="16">
        <f t="shared" si="413"/>
        <v>3.3363663936912345E-3</v>
      </c>
      <c r="AI4395" s="17" t="str">
        <f>IF('Peer Comparison Tool'!$D$11="NR","",IF($C4395='Peer Comparison Tool'!$D$9,COUNT('ALLL &lt;50B Database'!$AI$1:AI4394)+1,""))</f>
        <v/>
      </c>
    </row>
    <row r="4396" spans="1:35" x14ac:dyDescent="0.25">
      <c r="A4396" t="s">
        <v>1360</v>
      </c>
      <c r="B4396">
        <v>729570</v>
      </c>
      <c r="C4396" s="5" t="s">
        <v>3516</v>
      </c>
      <c r="D4396" s="5" t="s">
        <v>4390</v>
      </c>
      <c r="E4396" s="5" t="s">
        <v>4388</v>
      </c>
      <c r="F4396" s="2">
        <v>203</v>
      </c>
      <c r="G4396" s="2">
        <v>54873</v>
      </c>
      <c r="H4396" s="2">
        <v>39833</v>
      </c>
      <c r="I4396" s="2">
        <v>0</v>
      </c>
      <c r="J4396" s="2">
        <v>39833</v>
      </c>
      <c r="K4396" s="33">
        <v>5.0962769562925211E-3</v>
      </c>
      <c r="L4396" s="2">
        <v>203</v>
      </c>
      <c r="M4396" s="2">
        <v>52010</v>
      </c>
      <c r="N4396" s="2">
        <v>39551</v>
      </c>
      <c r="O4396" s="33">
        <v>5.1326135875199106E-3</v>
      </c>
      <c r="P4396" s="2">
        <v>203</v>
      </c>
      <c r="Q4396" s="2">
        <v>52345</v>
      </c>
      <c r="R4396" s="2">
        <v>41237</v>
      </c>
      <c r="S4396" s="35">
        <v>4.9227635375997288E-3</v>
      </c>
      <c r="T4396" t="s">
        <v>4388</v>
      </c>
      <c r="U4396" t="s">
        <v>4388</v>
      </c>
      <c r="V4396" s="5" t="s">
        <v>4390</v>
      </c>
      <c r="W4396" s="5">
        <v>0</v>
      </c>
      <c r="X4396" s="4">
        <v>1.7351341869279238E-4</v>
      </c>
      <c r="Y4396" s="6">
        <v>0</v>
      </c>
      <c r="Z4396" s="4">
        <v>-2.0985004992018184E-4</v>
      </c>
      <c r="AA4396" s="5">
        <v>4648</v>
      </c>
      <c r="AC4396" s="16" t="str">
        <f t="shared" si="408"/>
        <v/>
      </c>
      <c r="AD4396" s="16" t="str">
        <f t="shared" si="409"/>
        <v/>
      </c>
      <c r="AE4396" s="16" t="str">
        <f t="shared" si="410"/>
        <v/>
      </c>
      <c r="AF4396" s="16" t="str">
        <f t="shared" si="411"/>
        <v/>
      </c>
      <c r="AG4396" s="16" t="str">
        <f t="shared" si="412"/>
        <v/>
      </c>
      <c r="AH4396" s="16">
        <f t="shared" si="413"/>
        <v>5.0962769562925211E-3</v>
      </c>
      <c r="AI4396" s="17" t="str">
        <f>IF('Peer Comparison Tool'!$D$11="NR","",IF($C4396='Peer Comparison Tool'!$D$9,COUNT('ALLL &lt;50B Database'!$AI$1:AI4395)+1,""))</f>
        <v/>
      </c>
    </row>
    <row r="4397" spans="1:35" x14ac:dyDescent="0.25">
      <c r="A4397" t="s">
        <v>1258</v>
      </c>
      <c r="B4397">
        <v>617538</v>
      </c>
      <c r="C4397" s="5" t="s">
        <v>926</v>
      </c>
      <c r="D4397" s="5" t="s">
        <v>4390</v>
      </c>
      <c r="E4397" s="5" t="s">
        <v>4388</v>
      </c>
      <c r="F4397" s="2">
        <v>194</v>
      </c>
      <c r="G4397" s="2">
        <v>54871</v>
      </c>
      <c r="H4397" s="2">
        <v>21195</v>
      </c>
      <c r="I4397" s="2">
        <v>392</v>
      </c>
      <c r="J4397" s="2">
        <v>20803</v>
      </c>
      <c r="K4397" s="33">
        <v>9.3255780416286113E-3</v>
      </c>
      <c r="L4397" s="2">
        <v>161</v>
      </c>
      <c r="M4397" s="2">
        <v>46358</v>
      </c>
      <c r="N4397" s="2">
        <v>21542</v>
      </c>
      <c r="O4397" s="33">
        <v>7.4737721660012996E-3</v>
      </c>
      <c r="P4397" s="2">
        <v>174</v>
      </c>
      <c r="Q4397" s="2">
        <v>47638</v>
      </c>
      <c r="R4397" s="2">
        <v>21083</v>
      </c>
      <c r="S4397" s="35">
        <v>8.253094910591471E-3</v>
      </c>
      <c r="T4397" t="s">
        <v>4388</v>
      </c>
      <c r="U4397" t="s">
        <v>4388</v>
      </c>
      <c r="V4397" s="5" t="s">
        <v>4390</v>
      </c>
      <c r="W4397" s="5">
        <v>0</v>
      </c>
      <c r="X4397" s="4">
        <v>1.0724831310371403E-3</v>
      </c>
      <c r="Y4397" s="6">
        <v>20</v>
      </c>
      <c r="Z4397" s="4">
        <v>7.7932274459017147E-4</v>
      </c>
      <c r="AA4397" s="5">
        <v>3994</v>
      </c>
      <c r="AC4397" s="16" t="str">
        <f t="shared" si="408"/>
        <v/>
      </c>
      <c r="AD4397" s="16" t="str">
        <f t="shared" si="409"/>
        <v/>
      </c>
      <c r="AE4397" s="16" t="str">
        <f t="shared" si="410"/>
        <v/>
      </c>
      <c r="AF4397" s="16" t="str">
        <f t="shared" si="411"/>
        <v/>
      </c>
      <c r="AG4397" s="16" t="str">
        <f t="shared" si="412"/>
        <v/>
      </c>
      <c r="AH4397" s="16">
        <f t="shared" si="413"/>
        <v>9.3255780416286113E-3</v>
      </c>
      <c r="AI4397" s="17" t="str">
        <f>IF('Peer Comparison Tool'!$D$11="NR","",IF($C4397='Peer Comparison Tool'!$D$9,COUNT('ALLL &lt;50B Database'!$AI$1:AI4396)+1,""))</f>
        <v/>
      </c>
    </row>
    <row r="4398" spans="1:35" x14ac:dyDescent="0.25">
      <c r="A4398" t="s">
        <v>1252</v>
      </c>
      <c r="B4398">
        <v>830645</v>
      </c>
      <c r="C4398" s="5" t="s">
        <v>926</v>
      </c>
      <c r="D4398" s="5" t="s">
        <v>4387</v>
      </c>
      <c r="E4398" s="5" t="s">
        <v>4388</v>
      </c>
      <c r="F4398" s="2">
        <v>297</v>
      </c>
      <c r="G4398" s="2">
        <v>54859</v>
      </c>
      <c r="H4398" s="2">
        <v>17575</v>
      </c>
      <c r="I4398" s="2">
        <v>0</v>
      </c>
      <c r="J4398" s="2">
        <v>17575</v>
      </c>
      <c r="K4398" s="33">
        <v>1.689900426742532E-2</v>
      </c>
      <c r="L4398" s="2">
        <v>296</v>
      </c>
      <c r="M4398" s="2">
        <v>54917</v>
      </c>
      <c r="N4398" s="2">
        <v>18708</v>
      </c>
      <c r="O4398" s="33">
        <v>1.5822108189010049E-2</v>
      </c>
      <c r="P4398" s="2">
        <v>301</v>
      </c>
      <c r="Q4398" s="2">
        <v>53556</v>
      </c>
      <c r="R4398" s="2">
        <v>18393</v>
      </c>
      <c r="S4398" s="35">
        <v>1.6364921437503399E-2</v>
      </c>
      <c r="T4398" t="s">
        <v>4388</v>
      </c>
      <c r="U4398" t="s">
        <v>4388</v>
      </c>
      <c r="V4398" s="5" t="s">
        <v>4387</v>
      </c>
      <c r="W4398" s="5">
        <v>0</v>
      </c>
      <c r="X4398" s="4">
        <v>5.3408282992192108E-4</v>
      </c>
      <c r="Y4398" s="6">
        <v>-4</v>
      </c>
      <c r="Z4398" s="4">
        <v>5.4281324849335053E-4</v>
      </c>
      <c r="AA4398" s="5">
        <v>1060</v>
      </c>
      <c r="AC4398" s="16" t="str">
        <f t="shared" si="408"/>
        <v/>
      </c>
      <c r="AD4398" s="16" t="str">
        <f t="shared" si="409"/>
        <v/>
      </c>
      <c r="AE4398" s="16" t="str">
        <f t="shared" si="410"/>
        <v/>
      </c>
      <c r="AF4398" s="16" t="str">
        <f t="shared" si="411"/>
        <v/>
      </c>
      <c r="AG4398" s="16" t="str">
        <f t="shared" si="412"/>
        <v/>
      </c>
      <c r="AH4398" s="16">
        <f t="shared" si="413"/>
        <v>1.689900426742532E-2</v>
      </c>
      <c r="AI4398" s="17" t="str">
        <f>IF('Peer Comparison Tool'!$D$11="NR","",IF($C4398='Peer Comparison Tool'!$D$9,COUNT('ALLL &lt;50B Database'!$AI$1:AI4397)+1,""))</f>
        <v/>
      </c>
    </row>
    <row r="4399" spans="1:35" x14ac:dyDescent="0.25">
      <c r="A4399" t="s">
        <v>2808</v>
      </c>
      <c r="B4399">
        <v>388557</v>
      </c>
      <c r="C4399" s="5" t="s">
        <v>2711</v>
      </c>
      <c r="D4399" s="5" t="s">
        <v>4390</v>
      </c>
      <c r="E4399" s="5" t="s">
        <v>4388</v>
      </c>
      <c r="F4399" s="2">
        <v>491</v>
      </c>
      <c r="G4399" s="2">
        <v>54690</v>
      </c>
      <c r="H4399" s="2">
        <v>45386</v>
      </c>
      <c r="I4399" s="2">
        <v>396</v>
      </c>
      <c r="J4399" s="2">
        <v>44990</v>
      </c>
      <c r="K4399" s="33">
        <v>1.0913536341409203E-2</v>
      </c>
      <c r="L4399" s="2">
        <v>492</v>
      </c>
      <c r="M4399" s="2">
        <v>51122</v>
      </c>
      <c r="N4399" s="2">
        <v>42663</v>
      </c>
      <c r="O4399" s="33">
        <v>1.1532241051965403E-2</v>
      </c>
      <c r="P4399" s="2">
        <v>491</v>
      </c>
      <c r="Q4399" s="2">
        <v>51032</v>
      </c>
      <c r="R4399" s="2">
        <v>42421</v>
      </c>
      <c r="S4399" s="35">
        <v>1.1574456047712218E-2</v>
      </c>
      <c r="T4399" t="s">
        <v>4388</v>
      </c>
      <c r="U4399" t="s">
        <v>4388</v>
      </c>
      <c r="V4399" s="5" t="s">
        <v>4390</v>
      </c>
      <c r="W4399" s="5">
        <v>0</v>
      </c>
      <c r="X4399" s="4">
        <v>-6.6091970630301547E-4</v>
      </c>
      <c r="Y4399" s="6">
        <v>0</v>
      </c>
      <c r="Z4399" s="4">
        <v>4.2214995746815351E-5</v>
      </c>
      <c r="AA4399" s="5">
        <v>3414</v>
      </c>
      <c r="AC4399" s="16" t="str">
        <f t="shared" si="408"/>
        <v/>
      </c>
      <c r="AD4399" s="16" t="str">
        <f t="shared" si="409"/>
        <v/>
      </c>
      <c r="AE4399" s="16" t="str">
        <f t="shared" si="410"/>
        <v/>
      </c>
      <c r="AF4399" s="16" t="str">
        <f t="shared" si="411"/>
        <v/>
      </c>
      <c r="AG4399" s="16" t="str">
        <f t="shared" si="412"/>
        <v/>
      </c>
      <c r="AH4399" s="16">
        <f t="shared" si="413"/>
        <v>1.0913536341409203E-2</v>
      </c>
      <c r="AI4399" s="17" t="str">
        <f>IF('Peer Comparison Tool'!$D$11="NR","",IF($C4399='Peer Comparison Tool'!$D$9,COUNT('ALLL &lt;50B Database'!$AI$1:AI4398)+1,""))</f>
        <v/>
      </c>
    </row>
    <row r="4400" spans="1:35" x14ac:dyDescent="0.25">
      <c r="A4400" t="s">
        <v>4013</v>
      </c>
      <c r="B4400">
        <v>702966</v>
      </c>
      <c r="C4400" s="5" t="s">
        <v>3704</v>
      </c>
      <c r="D4400" s="5" t="s">
        <v>4390</v>
      </c>
      <c r="E4400" s="5" t="s">
        <v>4388</v>
      </c>
      <c r="F4400" s="2">
        <v>344</v>
      </c>
      <c r="G4400" s="2">
        <v>54659</v>
      </c>
      <c r="H4400" s="2">
        <v>29387</v>
      </c>
      <c r="I4400" s="2">
        <v>5985</v>
      </c>
      <c r="J4400" s="2">
        <v>23402</v>
      </c>
      <c r="K4400" s="33">
        <v>1.4699598324929493E-2</v>
      </c>
      <c r="L4400" s="2">
        <v>308</v>
      </c>
      <c r="M4400" s="2">
        <v>47132</v>
      </c>
      <c r="N4400" s="2">
        <v>21830</v>
      </c>
      <c r="O4400" s="33">
        <v>1.4109024278515804E-2</v>
      </c>
      <c r="P4400" s="2">
        <v>318</v>
      </c>
      <c r="Q4400" s="2">
        <v>48676</v>
      </c>
      <c r="R4400" s="2">
        <v>23452</v>
      </c>
      <c r="S4400" s="35">
        <v>1.3559611120586731E-2</v>
      </c>
      <c r="T4400" t="s">
        <v>4388</v>
      </c>
      <c r="U4400" t="s">
        <v>4388</v>
      </c>
      <c r="V4400" s="5" t="s">
        <v>4390</v>
      </c>
      <c r="W4400" s="5">
        <v>0</v>
      </c>
      <c r="X4400" s="4">
        <v>1.1399872043427618E-3</v>
      </c>
      <c r="Y4400" s="6">
        <v>26</v>
      </c>
      <c r="Z4400" s="4">
        <v>-5.4941315792907293E-4</v>
      </c>
      <c r="AA4400" s="5">
        <v>1701</v>
      </c>
      <c r="AC4400" s="16" t="str">
        <f t="shared" si="408"/>
        <v/>
      </c>
      <c r="AD4400" s="16" t="str">
        <f t="shared" si="409"/>
        <v/>
      </c>
      <c r="AE4400" s="16" t="str">
        <f t="shared" si="410"/>
        <v/>
      </c>
      <c r="AF4400" s="16" t="str">
        <f t="shared" si="411"/>
        <v/>
      </c>
      <c r="AG4400" s="16" t="str">
        <f t="shared" si="412"/>
        <v/>
      </c>
      <c r="AH4400" s="16">
        <f t="shared" si="413"/>
        <v>1.4699598324929493E-2</v>
      </c>
      <c r="AI4400" s="17" t="str">
        <f>IF('Peer Comparison Tool'!$D$11="NR","",IF($C4400='Peer Comparison Tool'!$D$9,COUNT('ALLL &lt;50B Database'!$AI$1:AI4399)+1,""))</f>
        <v/>
      </c>
    </row>
    <row r="4401" spans="1:35" x14ac:dyDescent="0.25">
      <c r="A4401" t="s">
        <v>57</v>
      </c>
      <c r="B4401">
        <v>206950</v>
      </c>
      <c r="C4401" s="5" t="s">
        <v>1389</v>
      </c>
      <c r="D4401" s="5" t="s">
        <v>4390</v>
      </c>
      <c r="E4401" s="5" t="s">
        <v>4388</v>
      </c>
      <c r="F4401" s="2">
        <v>350</v>
      </c>
      <c r="G4401" s="2">
        <v>54588</v>
      </c>
      <c r="H4401" s="2">
        <v>40088</v>
      </c>
      <c r="I4401" s="2">
        <v>0</v>
      </c>
      <c r="J4401" s="2">
        <v>40088</v>
      </c>
      <c r="K4401" s="33">
        <v>8.7307922570345232E-3</v>
      </c>
      <c r="L4401" s="2">
        <v>423</v>
      </c>
      <c r="M4401" s="2">
        <v>49932</v>
      </c>
      <c r="N4401" s="2">
        <v>38037</v>
      </c>
      <c r="O4401" s="33">
        <v>1.1120750847858664E-2</v>
      </c>
      <c r="P4401" s="2">
        <v>345</v>
      </c>
      <c r="Q4401" s="2">
        <v>49858</v>
      </c>
      <c r="R4401" s="2">
        <v>37732</v>
      </c>
      <c r="S4401" s="35">
        <v>9.1434326301282724E-3</v>
      </c>
      <c r="T4401" t="s">
        <v>4388</v>
      </c>
      <c r="U4401" t="s">
        <v>4388</v>
      </c>
      <c r="V4401" s="5" t="s">
        <v>4390</v>
      </c>
      <c r="W4401" s="5">
        <v>0</v>
      </c>
      <c r="X4401" s="4">
        <v>-4.1264037309374918E-4</v>
      </c>
      <c r="Y4401" s="6">
        <v>5</v>
      </c>
      <c r="Z4401" s="4">
        <v>-1.9773182177303915E-3</v>
      </c>
      <c r="AA4401" s="5">
        <v>4152</v>
      </c>
      <c r="AC4401" s="16" t="str">
        <f t="shared" si="408"/>
        <v/>
      </c>
      <c r="AD4401" s="16" t="str">
        <f t="shared" si="409"/>
        <v/>
      </c>
      <c r="AE4401" s="16" t="str">
        <f t="shared" si="410"/>
        <v/>
      </c>
      <c r="AF4401" s="16" t="str">
        <f t="shared" si="411"/>
        <v/>
      </c>
      <c r="AG4401" s="16" t="str">
        <f t="shared" si="412"/>
        <v/>
      </c>
      <c r="AH4401" s="16">
        <f t="shared" si="413"/>
        <v>8.7307922570345232E-3</v>
      </c>
      <c r="AI4401" s="17" t="str">
        <f>IF('Peer Comparison Tool'!$D$11="NR","",IF($C4401='Peer Comparison Tool'!$D$9,COUNT('ALLL &lt;50B Database'!$AI$1:AI4400)+1,""))</f>
        <v/>
      </c>
    </row>
    <row r="4402" spans="1:35" x14ac:dyDescent="0.25">
      <c r="A4402" t="s">
        <v>2811</v>
      </c>
      <c r="B4402">
        <v>75651</v>
      </c>
      <c r="C4402" s="5" t="s">
        <v>2711</v>
      </c>
      <c r="D4402" s="5" t="s">
        <v>4390</v>
      </c>
      <c r="E4402" s="5" t="s">
        <v>4388</v>
      </c>
      <c r="F4402" s="2">
        <v>703</v>
      </c>
      <c r="G4402" s="2">
        <v>54578</v>
      </c>
      <c r="H4402" s="2">
        <v>36337</v>
      </c>
      <c r="I4402" s="2">
        <v>1404</v>
      </c>
      <c r="J4402" s="2">
        <v>34933</v>
      </c>
      <c r="K4402" s="33">
        <v>2.0124237826696818E-2</v>
      </c>
      <c r="L4402" s="2">
        <v>599</v>
      </c>
      <c r="M4402" s="2">
        <v>51310</v>
      </c>
      <c r="N4402" s="2">
        <v>34201</v>
      </c>
      <c r="O4402" s="33">
        <v>1.7514107774626472E-2</v>
      </c>
      <c r="P4402" s="2">
        <v>652</v>
      </c>
      <c r="Q4402" s="2">
        <v>50294</v>
      </c>
      <c r="R4402" s="2">
        <v>34811</v>
      </c>
      <c r="S4402" s="35">
        <v>1.8729711872683921E-2</v>
      </c>
      <c r="T4402" t="s">
        <v>4388</v>
      </c>
      <c r="U4402" t="s">
        <v>4388</v>
      </c>
      <c r="V4402" s="5" t="s">
        <v>4390</v>
      </c>
      <c r="W4402" s="5">
        <v>0</v>
      </c>
      <c r="X4402" s="4">
        <v>1.3945259540128971E-3</v>
      </c>
      <c r="Y4402" s="6">
        <v>51</v>
      </c>
      <c r="Z4402" s="4">
        <v>1.2156040980574497E-3</v>
      </c>
      <c r="AA4402" s="5">
        <v>540</v>
      </c>
      <c r="AC4402" s="16" t="str">
        <f t="shared" si="408"/>
        <v/>
      </c>
      <c r="AD4402" s="16" t="str">
        <f t="shared" si="409"/>
        <v/>
      </c>
      <c r="AE4402" s="16" t="str">
        <f t="shared" si="410"/>
        <v/>
      </c>
      <c r="AF4402" s="16" t="str">
        <f t="shared" si="411"/>
        <v/>
      </c>
      <c r="AG4402" s="16" t="str">
        <f t="shared" si="412"/>
        <v/>
      </c>
      <c r="AH4402" s="16">
        <f t="shared" si="413"/>
        <v>2.0124237826696818E-2</v>
      </c>
      <c r="AI4402" s="17" t="str">
        <f>IF('Peer Comparison Tool'!$D$11="NR","",IF($C4402='Peer Comparison Tool'!$D$9,COUNT('ALLL &lt;50B Database'!$AI$1:AI4401)+1,""))</f>
        <v/>
      </c>
    </row>
    <row r="4403" spans="1:35" x14ac:dyDescent="0.25">
      <c r="A4403" t="s">
        <v>698</v>
      </c>
      <c r="B4403">
        <v>5427684</v>
      </c>
      <c r="C4403" s="5" t="s">
        <v>561</v>
      </c>
      <c r="D4403" s="5" t="s">
        <v>4390</v>
      </c>
      <c r="E4403" s="5" t="s">
        <v>4388</v>
      </c>
      <c r="F4403" s="2">
        <v>362</v>
      </c>
      <c r="G4403" s="2">
        <v>54536</v>
      </c>
      <c r="H4403" s="2">
        <v>43542</v>
      </c>
      <c r="I4403" s="2">
        <v>33051</v>
      </c>
      <c r="J4403" s="2">
        <v>10491</v>
      </c>
      <c r="K4403" s="33">
        <v>3.4505766847774282E-2</v>
      </c>
      <c r="L4403" s="2">
        <v>14</v>
      </c>
      <c r="M4403" s="2">
        <v>25679</v>
      </c>
      <c r="N4403" s="2">
        <v>941</v>
      </c>
      <c r="O4403" s="33">
        <v>1.487778958554729E-2</v>
      </c>
      <c r="P4403" s="2">
        <v>195</v>
      </c>
      <c r="Q4403" s="2">
        <v>30489</v>
      </c>
      <c r="R4403" s="2">
        <v>11372</v>
      </c>
      <c r="S4403" s="35">
        <v>1.7147379528666903E-2</v>
      </c>
      <c r="T4403" t="s">
        <v>4388</v>
      </c>
      <c r="U4403" t="s">
        <v>4388</v>
      </c>
      <c r="V4403" s="5" t="s">
        <v>4390</v>
      </c>
      <c r="W4403" s="5">
        <v>0</v>
      </c>
      <c r="X4403" s="4">
        <v>1.7358387319107379E-2</v>
      </c>
      <c r="Y4403" s="6">
        <v>167</v>
      </c>
      <c r="Z4403" s="4">
        <v>2.2695899431196126E-3</v>
      </c>
      <c r="AA4403" s="5">
        <v>95</v>
      </c>
      <c r="AC4403" s="16" t="str">
        <f t="shared" si="408"/>
        <v/>
      </c>
      <c r="AD4403" s="16" t="str">
        <f t="shared" si="409"/>
        <v/>
      </c>
      <c r="AE4403" s="16" t="str">
        <f t="shared" si="410"/>
        <v/>
      </c>
      <c r="AF4403" s="16" t="str">
        <f t="shared" si="411"/>
        <v/>
      </c>
      <c r="AG4403" s="16" t="str">
        <f t="shared" si="412"/>
        <v/>
      </c>
      <c r="AH4403" s="16">
        <f t="shared" si="413"/>
        <v>3.4505766847774282E-2</v>
      </c>
      <c r="AI4403" s="17" t="str">
        <f>IF('Peer Comparison Tool'!$D$11="NR","",IF($C4403='Peer Comparison Tool'!$D$9,COUNT('ALLL &lt;50B Database'!$AI$1:AI4402)+1,""))</f>
        <v/>
      </c>
    </row>
    <row r="4404" spans="1:35" x14ac:dyDescent="0.25">
      <c r="A4404" t="s">
        <v>2255</v>
      </c>
      <c r="B4404">
        <v>283157</v>
      </c>
      <c r="C4404" s="5" t="s">
        <v>2041</v>
      </c>
      <c r="D4404" s="5" t="s">
        <v>4390</v>
      </c>
      <c r="E4404" s="5" t="s">
        <v>4388</v>
      </c>
      <c r="F4404" s="2">
        <v>496</v>
      </c>
      <c r="G4404" s="2">
        <v>54487</v>
      </c>
      <c r="H4404" s="2">
        <v>20587</v>
      </c>
      <c r="I4404" s="2">
        <v>1223</v>
      </c>
      <c r="J4404" s="2">
        <v>19364</v>
      </c>
      <c r="K4404" s="33">
        <v>2.5614542449907043E-2</v>
      </c>
      <c r="L4404" s="2">
        <v>497</v>
      </c>
      <c r="M4404" s="2">
        <v>50395</v>
      </c>
      <c r="N4404" s="2">
        <v>22916</v>
      </c>
      <c r="O4404" s="33">
        <v>2.1687903648106126E-2</v>
      </c>
      <c r="P4404" s="2">
        <v>497</v>
      </c>
      <c r="Q4404" s="2">
        <v>50342</v>
      </c>
      <c r="R4404" s="2">
        <v>20307</v>
      </c>
      <c r="S4404" s="35">
        <v>2.4474319200275766E-2</v>
      </c>
      <c r="T4404" t="s">
        <v>4388</v>
      </c>
      <c r="U4404" t="s">
        <v>4388</v>
      </c>
      <c r="V4404" s="5" t="s">
        <v>4390</v>
      </c>
      <c r="W4404" s="5">
        <v>0</v>
      </c>
      <c r="X4404" s="4">
        <v>1.1402232496312767E-3</v>
      </c>
      <c r="Y4404" s="6">
        <v>-1</v>
      </c>
      <c r="Z4404" s="4">
        <v>2.7864155521696403E-3</v>
      </c>
      <c r="AA4404" s="5">
        <v>240</v>
      </c>
      <c r="AC4404" s="16" t="str">
        <f t="shared" si="408"/>
        <v/>
      </c>
      <c r="AD4404" s="16" t="str">
        <f t="shared" si="409"/>
        <v/>
      </c>
      <c r="AE4404" s="16" t="str">
        <f t="shared" si="410"/>
        <v/>
      </c>
      <c r="AF4404" s="16" t="str">
        <f t="shared" si="411"/>
        <v/>
      </c>
      <c r="AG4404" s="16" t="str">
        <f t="shared" si="412"/>
        <v/>
      </c>
      <c r="AH4404" s="16">
        <f t="shared" si="413"/>
        <v>2.5614542449907043E-2</v>
      </c>
      <c r="AI4404" s="17" t="str">
        <f>IF('Peer Comparison Tool'!$D$11="NR","",IF($C4404='Peer Comparison Tool'!$D$9,COUNT('ALLL &lt;50B Database'!$AI$1:AI4403)+1,""))</f>
        <v/>
      </c>
    </row>
    <row r="4405" spans="1:35" x14ac:dyDescent="0.25">
      <c r="A4405" t="s">
        <v>869</v>
      </c>
      <c r="B4405">
        <v>276953</v>
      </c>
      <c r="C4405" s="5" t="s">
        <v>3557</v>
      </c>
      <c r="D4405" s="5" t="s">
        <v>4390</v>
      </c>
      <c r="E4405" s="5" t="s">
        <v>4388</v>
      </c>
      <c r="F4405" s="2">
        <v>359</v>
      </c>
      <c r="G4405" s="2">
        <v>54428</v>
      </c>
      <c r="H4405" s="2">
        <v>28118</v>
      </c>
      <c r="I4405" s="2">
        <v>572</v>
      </c>
      <c r="J4405" s="2">
        <v>27546</v>
      </c>
      <c r="K4405" s="33">
        <v>1.3032745226167139E-2</v>
      </c>
      <c r="L4405" s="2">
        <v>318</v>
      </c>
      <c r="M4405" s="2">
        <v>53434</v>
      </c>
      <c r="N4405" s="2">
        <v>26299</v>
      </c>
      <c r="O4405" s="33">
        <v>1.2091714513859842E-2</v>
      </c>
      <c r="P4405" s="2">
        <v>338</v>
      </c>
      <c r="Q4405" s="2">
        <v>52810</v>
      </c>
      <c r="R4405" s="2">
        <v>27069</v>
      </c>
      <c r="S4405" s="35">
        <v>1.248660829731427E-2</v>
      </c>
      <c r="T4405" t="s">
        <v>4388</v>
      </c>
      <c r="U4405" t="s">
        <v>4388</v>
      </c>
      <c r="V4405" s="5" t="s">
        <v>4390</v>
      </c>
      <c r="W4405" s="5">
        <v>0</v>
      </c>
      <c r="X4405" s="4">
        <v>5.4613692885286877E-4</v>
      </c>
      <c r="Y4405" s="6">
        <v>21</v>
      </c>
      <c r="Z4405" s="4">
        <v>3.948937834544284E-4</v>
      </c>
      <c r="AA4405" s="5">
        <v>2416</v>
      </c>
      <c r="AC4405" s="16" t="str">
        <f t="shared" si="408"/>
        <v/>
      </c>
      <c r="AD4405" s="16" t="str">
        <f t="shared" si="409"/>
        <v/>
      </c>
      <c r="AE4405" s="16" t="str">
        <f t="shared" si="410"/>
        <v/>
      </c>
      <c r="AF4405" s="16" t="str">
        <f t="shared" si="411"/>
        <v/>
      </c>
      <c r="AG4405" s="16" t="str">
        <f t="shared" si="412"/>
        <v/>
      </c>
      <c r="AH4405" s="16">
        <f t="shared" si="413"/>
        <v>1.3032745226167139E-2</v>
      </c>
      <c r="AI4405" s="17" t="str">
        <f>IF('Peer Comparison Tool'!$D$11="NR","",IF($C4405='Peer Comparison Tool'!$D$9,COUNT('ALLL &lt;50B Database'!$AI$1:AI4404)+1,""))</f>
        <v/>
      </c>
    </row>
    <row r="4406" spans="1:35" x14ac:dyDescent="0.25">
      <c r="A4406" t="s">
        <v>2037</v>
      </c>
      <c r="B4406">
        <v>654047</v>
      </c>
      <c r="C4406" s="5" t="s">
        <v>1963</v>
      </c>
      <c r="D4406" s="5" t="s">
        <v>4390</v>
      </c>
      <c r="E4406" s="5" t="s">
        <v>4388</v>
      </c>
      <c r="F4406" s="2">
        <v>438</v>
      </c>
      <c r="G4406" s="2">
        <v>54267</v>
      </c>
      <c r="H4406" s="2">
        <v>28677</v>
      </c>
      <c r="I4406" s="2">
        <v>0</v>
      </c>
      <c r="J4406" s="2">
        <v>28677</v>
      </c>
      <c r="K4406" s="33">
        <v>1.5273564180353593E-2</v>
      </c>
      <c r="L4406" s="2">
        <v>432</v>
      </c>
      <c r="M4406" s="2">
        <v>51117</v>
      </c>
      <c r="N4406" s="2">
        <v>30431</v>
      </c>
      <c r="O4406" s="33">
        <v>1.4196050080510007E-2</v>
      </c>
      <c r="P4406" s="2">
        <v>441</v>
      </c>
      <c r="Q4406" s="2">
        <v>52405</v>
      </c>
      <c r="R4406" s="2">
        <v>29914</v>
      </c>
      <c r="S4406" s="35">
        <v>1.4742261148626061E-2</v>
      </c>
      <c r="T4406" t="s">
        <v>4388</v>
      </c>
      <c r="U4406" t="s">
        <v>4388</v>
      </c>
      <c r="V4406" s="5" t="s">
        <v>4390</v>
      </c>
      <c r="W4406" s="5">
        <v>0</v>
      </c>
      <c r="X4406" s="4">
        <v>5.3130303172753239E-4</v>
      </c>
      <c r="Y4406" s="6">
        <v>-3</v>
      </c>
      <c r="Z4406" s="4">
        <v>5.4621106811605404E-4</v>
      </c>
      <c r="AA4406" s="5">
        <v>1513</v>
      </c>
      <c r="AC4406" s="16" t="str">
        <f t="shared" si="408"/>
        <v/>
      </c>
      <c r="AD4406" s="16" t="str">
        <f t="shared" si="409"/>
        <v/>
      </c>
      <c r="AE4406" s="16" t="str">
        <f t="shared" si="410"/>
        <v/>
      </c>
      <c r="AF4406" s="16" t="str">
        <f t="shared" si="411"/>
        <v/>
      </c>
      <c r="AG4406" s="16" t="str">
        <f t="shared" si="412"/>
        <v/>
      </c>
      <c r="AH4406" s="16">
        <f t="shared" si="413"/>
        <v>1.5273564180353593E-2</v>
      </c>
      <c r="AI4406" s="17" t="str">
        <f>IF('Peer Comparison Tool'!$D$11="NR","",IF($C4406='Peer Comparison Tool'!$D$9,COUNT('ALLL &lt;50B Database'!$AI$1:AI4405)+1,""))</f>
        <v/>
      </c>
    </row>
    <row r="4407" spans="1:35" x14ac:dyDescent="0.25">
      <c r="A4407" t="s">
        <v>1426</v>
      </c>
      <c r="B4407">
        <v>42457</v>
      </c>
      <c r="C4407" s="5" t="s">
        <v>2711</v>
      </c>
      <c r="D4407" s="5" t="s">
        <v>4390</v>
      </c>
      <c r="E4407" s="5" t="s">
        <v>4388</v>
      </c>
      <c r="F4407" s="2">
        <v>697</v>
      </c>
      <c r="G4407" s="2">
        <v>54246</v>
      </c>
      <c r="H4407" s="2">
        <v>35303</v>
      </c>
      <c r="I4407" s="2">
        <v>273</v>
      </c>
      <c r="J4407" s="2">
        <v>35030</v>
      </c>
      <c r="K4407" s="33">
        <v>1.9897230944904368E-2</v>
      </c>
      <c r="L4407" s="2">
        <v>649</v>
      </c>
      <c r="M4407" s="2">
        <v>56933</v>
      </c>
      <c r="N4407" s="2">
        <v>38863</v>
      </c>
      <c r="O4407" s="33">
        <v>1.6699688649872629E-2</v>
      </c>
      <c r="P4407" s="2">
        <v>673</v>
      </c>
      <c r="Q4407" s="2">
        <v>51505</v>
      </c>
      <c r="R4407" s="2">
        <v>32667</v>
      </c>
      <c r="S4407" s="35">
        <v>2.0601830593565372E-2</v>
      </c>
      <c r="T4407" t="s">
        <v>4388</v>
      </c>
      <c r="U4407" t="s">
        <v>4388</v>
      </c>
      <c r="V4407" s="5" t="s">
        <v>4390</v>
      </c>
      <c r="W4407" s="5">
        <v>0</v>
      </c>
      <c r="X4407" s="4">
        <v>-7.0459964866100358E-4</v>
      </c>
      <c r="Y4407" s="6">
        <v>24</v>
      </c>
      <c r="Z4407" s="4">
        <v>3.9021419436927433E-3</v>
      </c>
      <c r="AA4407" s="5">
        <v>570</v>
      </c>
      <c r="AC4407" s="16" t="str">
        <f t="shared" si="408"/>
        <v/>
      </c>
      <c r="AD4407" s="16" t="str">
        <f t="shared" si="409"/>
        <v/>
      </c>
      <c r="AE4407" s="16" t="str">
        <f t="shared" si="410"/>
        <v/>
      </c>
      <c r="AF4407" s="16" t="str">
        <f t="shared" si="411"/>
        <v/>
      </c>
      <c r="AG4407" s="16" t="str">
        <f t="shared" si="412"/>
        <v/>
      </c>
      <c r="AH4407" s="16">
        <f t="shared" si="413"/>
        <v>1.9897230944904368E-2</v>
      </c>
      <c r="AI4407" s="17" t="str">
        <f>IF('Peer Comparison Tool'!$D$11="NR","",IF($C4407='Peer Comparison Tool'!$D$9,COUNT('ALLL &lt;50B Database'!$AI$1:AI4406)+1,""))</f>
        <v/>
      </c>
    </row>
    <row r="4408" spans="1:35" x14ac:dyDescent="0.25">
      <c r="A4408" t="s">
        <v>1542</v>
      </c>
      <c r="B4408">
        <v>418856</v>
      </c>
      <c r="C4408" s="5" t="s">
        <v>1389</v>
      </c>
      <c r="D4408" s="5" t="s">
        <v>4390</v>
      </c>
      <c r="E4408" s="5" t="s">
        <v>4388</v>
      </c>
      <c r="F4408" s="2">
        <v>180</v>
      </c>
      <c r="G4408" s="2">
        <v>53962</v>
      </c>
      <c r="H4408" s="2">
        <v>12398</v>
      </c>
      <c r="I4408" s="2">
        <v>761</v>
      </c>
      <c r="J4408" s="2">
        <v>11637</v>
      </c>
      <c r="K4408" s="33">
        <v>1.5467904098994586E-2</v>
      </c>
      <c r="L4408" s="2">
        <v>180</v>
      </c>
      <c r="M4408" s="2">
        <v>45664</v>
      </c>
      <c r="N4408" s="2">
        <v>11461</v>
      </c>
      <c r="O4408" s="33">
        <v>1.5705435825844168E-2</v>
      </c>
      <c r="P4408" s="2">
        <v>180</v>
      </c>
      <c r="Q4408" s="2">
        <v>47157</v>
      </c>
      <c r="R4408" s="2">
        <v>12024</v>
      </c>
      <c r="S4408" s="35">
        <v>1.4970059880239521E-2</v>
      </c>
      <c r="T4408" t="s">
        <v>4388</v>
      </c>
      <c r="U4408" t="s">
        <v>4388</v>
      </c>
      <c r="V4408" s="5" t="s">
        <v>4390</v>
      </c>
      <c r="W4408" s="5">
        <v>0</v>
      </c>
      <c r="X4408" s="4">
        <v>4.9784421875506517E-4</v>
      </c>
      <c r="Y4408" s="6">
        <v>0</v>
      </c>
      <c r="Z4408" s="4">
        <v>-7.3537594560464659E-4</v>
      </c>
      <c r="AA4408" s="5">
        <v>1451</v>
      </c>
      <c r="AC4408" s="16" t="str">
        <f t="shared" si="408"/>
        <v/>
      </c>
      <c r="AD4408" s="16" t="str">
        <f t="shared" si="409"/>
        <v/>
      </c>
      <c r="AE4408" s="16" t="str">
        <f t="shared" si="410"/>
        <v/>
      </c>
      <c r="AF4408" s="16" t="str">
        <f t="shared" si="411"/>
        <v/>
      </c>
      <c r="AG4408" s="16" t="str">
        <f t="shared" si="412"/>
        <v/>
      </c>
      <c r="AH4408" s="16">
        <f t="shared" si="413"/>
        <v>1.5467904098994586E-2</v>
      </c>
      <c r="AI4408" s="17" t="str">
        <f>IF('Peer Comparison Tool'!$D$11="NR","",IF($C4408='Peer Comparison Tool'!$D$9,COUNT('ALLL &lt;50B Database'!$AI$1:AI4407)+1,""))</f>
        <v/>
      </c>
    </row>
    <row r="4409" spans="1:35" x14ac:dyDescent="0.25">
      <c r="A4409" t="s">
        <v>2566</v>
      </c>
      <c r="B4409">
        <v>854548</v>
      </c>
      <c r="C4409" s="5" t="s">
        <v>2519</v>
      </c>
      <c r="D4409" s="5" t="s">
        <v>4387</v>
      </c>
      <c r="E4409" s="5" t="s">
        <v>4388</v>
      </c>
      <c r="F4409" s="2">
        <v>375</v>
      </c>
      <c r="G4409" s="2">
        <v>53895</v>
      </c>
      <c r="H4409" s="2">
        <v>31867</v>
      </c>
      <c r="I4409" s="2">
        <v>0</v>
      </c>
      <c r="J4409" s="2">
        <v>31867</v>
      </c>
      <c r="K4409" s="33">
        <v>1.1767659334107384E-2</v>
      </c>
      <c r="L4409" s="2">
        <v>504</v>
      </c>
      <c r="M4409" s="2">
        <v>48829</v>
      </c>
      <c r="N4409" s="2">
        <v>30760</v>
      </c>
      <c r="O4409" s="33">
        <v>1.6384915474642391E-2</v>
      </c>
      <c r="P4409" s="2">
        <v>373</v>
      </c>
      <c r="Q4409" s="2">
        <v>48017</v>
      </c>
      <c r="R4409" s="2">
        <v>30333</v>
      </c>
      <c r="S4409" s="35">
        <v>1.2296838426795898E-2</v>
      </c>
      <c r="T4409" t="s">
        <v>4388</v>
      </c>
      <c r="U4409" t="s">
        <v>4388</v>
      </c>
      <c r="V4409" s="5" t="s">
        <v>4387</v>
      </c>
      <c r="W4409" s="5">
        <v>0</v>
      </c>
      <c r="X4409" s="4">
        <v>-5.2917909268851426E-4</v>
      </c>
      <c r="Y4409" s="6">
        <v>2</v>
      </c>
      <c r="Z4409" s="4">
        <v>-4.0880770478464931E-3</v>
      </c>
      <c r="AA4409" s="5">
        <v>3035</v>
      </c>
      <c r="AC4409" s="16" t="str">
        <f t="shared" si="408"/>
        <v/>
      </c>
      <c r="AD4409" s="16" t="str">
        <f t="shared" si="409"/>
        <v/>
      </c>
      <c r="AE4409" s="16" t="str">
        <f t="shared" si="410"/>
        <v/>
      </c>
      <c r="AF4409" s="16" t="str">
        <f t="shared" si="411"/>
        <v/>
      </c>
      <c r="AG4409" s="16" t="str">
        <f t="shared" si="412"/>
        <v/>
      </c>
      <c r="AH4409" s="16">
        <f t="shared" si="413"/>
        <v>1.1767659334107384E-2</v>
      </c>
      <c r="AI4409" s="17" t="str">
        <f>IF('Peer Comparison Tool'!$D$11="NR","",IF($C4409='Peer Comparison Tool'!$D$9,COUNT('ALLL &lt;50B Database'!$AI$1:AI4408)+1,""))</f>
        <v/>
      </c>
    </row>
    <row r="4410" spans="1:35" x14ac:dyDescent="0.25">
      <c r="A4410" t="s">
        <v>4160</v>
      </c>
      <c r="B4410">
        <v>519874</v>
      </c>
      <c r="C4410" s="5" t="s">
        <v>4128</v>
      </c>
      <c r="D4410" s="5" t="s">
        <v>4390</v>
      </c>
      <c r="E4410" s="5" t="s">
        <v>4388</v>
      </c>
      <c r="F4410" s="2">
        <v>284</v>
      </c>
      <c r="G4410" s="2">
        <v>53819</v>
      </c>
      <c r="H4410" s="2">
        <v>31199</v>
      </c>
      <c r="I4410" s="2">
        <v>0</v>
      </c>
      <c r="J4410" s="2">
        <v>31199</v>
      </c>
      <c r="K4410" s="33">
        <v>9.1028558607647685E-3</v>
      </c>
      <c r="L4410" s="2">
        <v>260</v>
      </c>
      <c r="M4410" s="2">
        <v>52520</v>
      </c>
      <c r="N4410" s="2">
        <v>23581</v>
      </c>
      <c r="O4410" s="33">
        <v>1.1025825876765193E-2</v>
      </c>
      <c r="P4410" s="2">
        <v>271</v>
      </c>
      <c r="Q4410" s="2">
        <v>54278</v>
      </c>
      <c r="R4410" s="2">
        <v>27609</v>
      </c>
      <c r="S4410" s="35">
        <v>9.8156398275924522E-3</v>
      </c>
      <c r="T4410" t="s">
        <v>4388</v>
      </c>
      <c r="U4410" t="s">
        <v>4388</v>
      </c>
      <c r="V4410" s="5" t="s">
        <v>4390</v>
      </c>
      <c r="W4410" s="5">
        <v>0</v>
      </c>
      <c r="X4410" s="4">
        <v>-7.127839668276837E-4</v>
      </c>
      <c r="Y4410" s="6">
        <v>13</v>
      </c>
      <c r="Z4410" s="4">
        <v>-1.2101860491727408E-3</v>
      </c>
      <c r="AA4410" s="5">
        <v>4051</v>
      </c>
      <c r="AC4410" s="16" t="str">
        <f t="shared" si="408"/>
        <v/>
      </c>
      <c r="AD4410" s="16" t="str">
        <f t="shared" si="409"/>
        <v/>
      </c>
      <c r="AE4410" s="16" t="str">
        <f t="shared" si="410"/>
        <v/>
      </c>
      <c r="AF4410" s="16" t="str">
        <f t="shared" si="411"/>
        <v/>
      </c>
      <c r="AG4410" s="16" t="str">
        <f t="shared" si="412"/>
        <v/>
      </c>
      <c r="AH4410" s="16">
        <f t="shared" si="413"/>
        <v>9.1028558607647685E-3</v>
      </c>
      <c r="AI4410" s="17" t="str">
        <f>IF('Peer Comparison Tool'!$D$11="NR","",IF($C4410='Peer Comparison Tool'!$D$9,COUNT('ALLL &lt;50B Database'!$AI$1:AI4409)+1,""))</f>
        <v/>
      </c>
    </row>
    <row r="4411" spans="1:35" x14ac:dyDescent="0.25">
      <c r="A4411" t="s">
        <v>2039</v>
      </c>
      <c r="B4411">
        <v>292850</v>
      </c>
      <c r="C4411" s="5" t="s">
        <v>1963</v>
      </c>
      <c r="D4411" s="5" t="s">
        <v>4390</v>
      </c>
      <c r="E4411" s="5" t="s">
        <v>4388</v>
      </c>
      <c r="F4411" s="2">
        <v>299</v>
      </c>
      <c r="G4411" s="2">
        <v>53751</v>
      </c>
      <c r="H4411" s="2">
        <v>20659</v>
      </c>
      <c r="I4411" s="2">
        <v>618</v>
      </c>
      <c r="J4411" s="2">
        <v>20041</v>
      </c>
      <c r="K4411" s="33">
        <v>1.4919415198842373E-2</v>
      </c>
      <c r="L4411" s="2">
        <v>300</v>
      </c>
      <c r="M4411" s="2">
        <v>49474</v>
      </c>
      <c r="N4411" s="2">
        <v>19957</v>
      </c>
      <c r="O4411" s="33">
        <v>1.5032319486896829E-2</v>
      </c>
      <c r="P4411" s="2">
        <v>301</v>
      </c>
      <c r="Q4411" s="2">
        <v>50043</v>
      </c>
      <c r="R4411" s="2">
        <v>19928</v>
      </c>
      <c r="S4411" s="35">
        <v>1.5104375752709755E-2</v>
      </c>
      <c r="T4411" t="s">
        <v>4388</v>
      </c>
      <c r="U4411" t="s">
        <v>4388</v>
      </c>
      <c r="V4411" s="5" t="s">
        <v>4390</v>
      </c>
      <c r="W4411" s="5">
        <v>0</v>
      </c>
      <c r="X4411" s="4">
        <v>-1.8496055386738215E-4</v>
      </c>
      <c r="Y4411" s="6">
        <v>-2</v>
      </c>
      <c r="Z4411" s="4">
        <v>7.2056265812926387E-5</v>
      </c>
      <c r="AA4411" s="5">
        <v>1640</v>
      </c>
      <c r="AC4411" s="16" t="str">
        <f t="shared" si="408"/>
        <v/>
      </c>
      <c r="AD4411" s="16" t="str">
        <f t="shared" si="409"/>
        <v/>
      </c>
      <c r="AE4411" s="16" t="str">
        <f t="shared" si="410"/>
        <v/>
      </c>
      <c r="AF4411" s="16" t="str">
        <f t="shared" si="411"/>
        <v/>
      </c>
      <c r="AG4411" s="16" t="str">
        <f t="shared" si="412"/>
        <v/>
      </c>
      <c r="AH4411" s="16">
        <f t="shared" si="413"/>
        <v>1.4919415198842373E-2</v>
      </c>
      <c r="AI4411" s="17" t="str">
        <f>IF('Peer Comparison Tool'!$D$11="NR","",IF($C4411='Peer Comparison Tool'!$D$9,COUNT('ALLL &lt;50B Database'!$AI$1:AI4410)+1,""))</f>
        <v/>
      </c>
    </row>
    <row r="4412" spans="1:35" x14ac:dyDescent="0.25">
      <c r="A4412" t="s">
        <v>4009</v>
      </c>
      <c r="B4412">
        <v>901451</v>
      </c>
      <c r="C4412" s="5" t="s">
        <v>3704</v>
      </c>
      <c r="D4412" s="5" t="s">
        <v>4390</v>
      </c>
      <c r="E4412" s="5" t="s">
        <v>4388</v>
      </c>
      <c r="F4412" s="2">
        <v>191</v>
      </c>
      <c r="G4412" s="2">
        <v>53581</v>
      </c>
      <c r="H4412" s="2">
        <v>14941</v>
      </c>
      <c r="I4412" s="2">
        <v>1175</v>
      </c>
      <c r="J4412" s="2">
        <v>13766</v>
      </c>
      <c r="K4412" s="33">
        <v>1.3874763911085282E-2</v>
      </c>
      <c r="L4412" s="2">
        <v>195</v>
      </c>
      <c r="M4412" s="2">
        <v>51897</v>
      </c>
      <c r="N4412" s="2">
        <v>14278</v>
      </c>
      <c r="O4412" s="33">
        <v>1.3657374982490545E-2</v>
      </c>
      <c r="P4412" s="2">
        <v>195</v>
      </c>
      <c r="Q4412" s="2">
        <v>52482</v>
      </c>
      <c r="R4412" s="2">
        <v>12795</v>
      </c>
      <c r="S4412" s="35">
        <v>1.5240328253223915E-2</v>
      </c>
      <c r="T4412" t="s">
        <v>4388</v>
      </c>
      <c r="U4412" t="s">
        <v>4388</v>
      </c>
      <c r="V4412" s="5" t="s">
        <v>4390</v>
      </c>
      <c r="W4412" s="5">
        <v>0</v>
      </c>
      <c r="X4412" s="4">
        <v>-1.3655643421386331E-3</v>
      </c>
      <c r="Y4412" s="6">
        <v>-4</v>
      </c>
      <c r="Z4412" s="4">
        <v>1.5829532707333695E-3</v>
      </c>
      <c r="AA4412" s="5">
        <v>2033</v>
      </c>
      <c r="AC4412" s="16" t="str">
        <f t="shared" si="408"/>
        <v/>
      </c>
      <c r="AD4412" s="16" t="str">
        <f t="shared" si="409"/>
        <v/>
      </c>
      <c r="AE4412" s="16" t="str">
        <f t="shared" si="410"/>
        <v/>
      </c>
      <c r="AF4412" s="16" t="str">
        <f t="shared" si="411"/>
        <v/>
      </c>
      <c r="AG4412" s="16" t="str">
        <f t="shared" si="412"/>
        <v/>
      </c>
      <c r="AH4412" s="16">
        <f t="shared" si="413"/>
        <v>1.3874763911085282E-2</v>
      </c>
      <c r="AI4412" s="17" t="str">
        <f>IF('Peer Comparison Tool'!$D$11="NR","",IF($C4412='Peer Comparison Tool'!$D$9,COUNT('ALLL &lt;50B Database'!$AI$1:AI4411)+1,""))</f>
        <v/>
      </c>
    </row>
    <row r="4413" spans="1:35" x14ac:dyDescent="0.25">
      <c r="A4413" t="s">
        <v>143</v>
      </c>
      <c r="B4413">
        <v>99853</v>
      </c>
      <c r="C4413" s="5" t="s">
        <v>3209</v>
      </c>
      <c r="D4413" s="5" t="s">
        <v>4390</v>
      </c>
      <c r="E4413" s="5" t="s">
        <v>4388</v>
      </c>
      <c r="F4413" s="2">
        <v>164</v>
      </c>
      <c r="G4413" s="2">
        <v>53509</v>
      </c>
      <c r="H4413" s="2">
        <v>15414</v>
      </c>
      <c r="I4413" s="2">
        <v>0</v>
      </c>
      <c r="J4413" s="2">
        <v>15414</v>
      </c>
      <c r="K4413" s="33">
        <v>1.0639678214610095E-2</v>
      </c>
      <c r="L4413" s="2">
        <v>165</v>
      </c>
      <c r="M4413" s="2">
        <v>43617</v>
      </c>
      <c r="N4413" s="2">
        <v>15792</v>
      </c>
      <c r="O4413" s="33">
        <v>1.0448328267477203E-2</v>
      </c>
      <c r="P4413" s="2">
        <v>169</v>
      </c>
      <c r="Q4413" s="2">
        <v>44896</v>
      </c>
      <c r="R4413" s="2">
        <v>15578</v>
      </c>
      <c r="S4413" s="35">
        <v>1.0848632687122866E-2</v>
      </c>
      <c r="T4413" t="s">
        <v>4388</v>
      </c>
      <c r="U4413" t="s">
        <v>4388</v>
      </c>
      <c r="V4413" s="5" t="s">
        <v>4390</v>
      </c>
      <c r="W4413" s="5">
        <v>0</v>
      </c>
      <c r="X4413" s="4">
        <v>-2.0895447251277101E-4</v>
      </c>
      <c r="Y4413" s="6">
        <v>-5</v>
      </c>
      <c r="Z4413" s="4">
        <v>4.003044196456626E-4</v>
      </c>
      <c r="AA4413" s="5">
        <v>3536</v>
      </c>
      <c r="AC4413" s="16" t="str">
        <f t="shared" si="408"/>
        <v/>
      </c>
      <c r="AD4413" s="16" t="str">
        <f t="shared" si="409"/>
        <v/>
      </c>
      <c r="AE4413" s="16" t="str">
        <f t="shared" si="410"/>
        <v/>
      </c>
      <c r="AF4413" s="16" t="str">
        <f t="shared" si="411"/>
        <v/>
      </c>
      <c r="AG4413" s="16" t="str">
        <f t="shared" si="412"/>
        <v/>
      </c>
      <c r="AH4413" s="16">
        <f t="shared" si="413"/>
        <v>1.0639678214610095E-2</v>
      </c>
      <c r="AI4413" s="17" t="str">
        <f>IF('Peer Comparison Tool'!$D$11="NR","",IF($C4413='Peer Comparison Tool'!$D$9,COUNT('ALLL &lt;50B Database'!$AI$1:AI4412)+1,""))</f>
        <v/>
      </c>
    </row>
    <row r="4414" spans="1:35" x14ac:dyDescent="0.25">
      <c r="A4414" t="s">
        <v>2251</v>
      </c>
      <c r="B4414">
        <v>13251</v>
      </c>
      <c r="C4414" s="5" t="s">
        <v>2041</v>
      </c>
      <c r="D4414" s="5" t="s">
        <v>4390</v>
      </c>
      <c r="E4414" s="5" t="s">
        <v>4388</v>
      </c>
      <c r="F4414" s="2">
        <v>555</v>
      </c>
      <c r="G4414" s="2">
        <v>53461</v>
      </c>
      <c r="H4414" s="2">
        <v>33653</v>
      </c>
      <c r="I4414" s="2">
        <v>980</v>
      </c>
      <c r="J4414" s="2">
        <v>32673</v>
      </c>
      <c r="K4414" s="33">
        <v>1.6986502616839594E-2</v>
      </c>
      <c r="L4414" s="2">
        <v>483</v>
      </c>
      <c r="M4414" s="2">
        <v>50617</v>
      </c>
      <c r="N4414" s="2">
        <v>31552</v>
      </c>
      <c r="O4414" s="33">
        <v>1.5308062880324543E-2</v>
      </c>
      <c r="P4414" s="2">
        <v>536</v>
      </c>
      <c r="Q4414" s="2">
        <v>50822</v>
      </c>
      <c r="R4414" s="2">
        <v>31829</v>
      </c>
      <c r="S4414" s="35">
        <v>1.6839988689559836E-2</v>
      </c>
      <c r="T4414" t="s">
        <v>4388</v>
      </c>
      <c r="U4414" t="s">
        <v>4388</v>
      </c>
      <c r="V4414" s="5" t="s">
        <v>4390</v>
      </c>
      <c r="W4414" s="5">
        <v>0</v>
      </c>
      <c r="X4414" s="4">
        <v>1.4651392727975734E-4</v>
      </c>
      <c r="Y4414" s="6">
        <v>19</v>
      </c>
      <c r="Z4414" s="4">
        <v>1.5319258092352933E-3</v>
      </c>
      <c r="AA4414" s="5">
        <v>1040</v>
      </c>
      <c r="AC4414" s="16" t="str">
        <f t="shared" si="408"/>
        <v/>
      </c>
      <c r="AD4414" s="16" t="str">
        <f t="shared" si="409"/>
        <v/>
      </c>
      <c r="AE4414" s="16" t="str">
        <f t="shared" si="410"/>
        <v/>
      </c>
      <c r="AF4414" s="16" t="str">
        <f t="shared" si="411"/>
        <v/>
      </c>
      <c r="AG4414" s="16" t="str">
        <f t="shared" si="412"/>
        <v/>
      </c>
      <c r="AH4414" s="16">
        <f t="shared" si="413"/>
        <v>1.6986502616839594E-2</v>
      </c>
      <c r="AI4414" s="17" t="str">
        <f>IF('Peer Comparison Tool'!$D$11="NR","",IF($C4414='Peer Comparison Tool'!$D$9,COUNT('ALLL &lt;50B Database'!$AI$1:AI4413)+1,""))</f>
        <v/>
      </c>
    </row>
    <row r="4415" spans="1:35" x14ac:dyDescent="0.25">
      <c r="A4415" t="s">
        <v>1538</v>
      </c>
      <c r="B4415">
        <v>422059</v>
      </c>
      <c r="C4415" s="5" t="s">
        <v>1389</v>
      </c>
      <c r="D4415" s="5" t="s">
        <v>4387</v>
      </c>
      <c r="E4415" s="5" t="s">
        <v>4388</v>
      </c>
      <c r="F4415" s="2">
        <v>968</v>
      </c>
      <c r="G4415" s="2">
        <v>53460</v>
      </c>
      <c r="H4415" s="2">
        <v>33139</v>
      </c>
      <c r="I4415" s="2">
        <v>912</v>
      </c>
      <c r="J4415" s="2">
        <v>32227</v>
      </c>
      <c r="K4415" s="33">
        <v>3.0036925559313619E-2</v>
      </c>
      <c r="L4415" s="2">
        <v>882</v>
      </c>
      <c r="M4415" s="2">
        <v>52524</v>
      </c>
      <c r="N4415" s="2">
        <v>35102</v>
      </c>
      <c r="O4415" s="33">
        <v>2.5126773403224889E-2</v>
      </c>
      <c r="P4415" s="2">
        <v>883</v>
      </c>
      <c r="Q4415" s="2">
        <v>53520</v>
      </c>
      <c r="R4415" s="2">
        <v>34263</v>
      </c>
      <c r="S4415" s="35">
        <v>2.5771240113241688E-2</v>
      </c>
      <c r="T4415" t="s">
        <v>4388</v>
      </c>
      <c r="U4415" t="s">
        <v>4388</v>
      </c>
      <c r="V4415" s="5" t="s">
        <v>4387</v>
      </c>
      <c r="W4415" s="5">
        <v>0</v>
      </c>
      <c r="X4415" s="4">
        <v>4.2656854460719311E-3</v>
      </c>
      <c r="Y4415" s="6">
        <v>85</v>
      </c>
      <c r="Z4415" s="4">
        <v>6.4446671001679862E-4</v>
      </c>
      <c r="AA4415" s="5">
        <v>144</v>
      </c>
      <c r="AC4415" s="16" t="str">
        <f t="shared" si="408"/>
        <v/>
      </c>
      <c r="AD4415" s="16" t="str">
        <f t="shared" si="409"/>
        <v/>
      </c>
      <c r="AE4415" s="16" t="str">
        <f t="shared" si="410"/>
        <v/>
      </c>
      <c r="AF4415" s="16" t="str">
        <f t="shared" si="411"/>
        <v/>
      </c>
      <c r="AG4415" s="16" t="str">
        <f t="shared" si="412"/>
        <v/>
      </c>
      <c r="AH4415" s="16">
        <f t="shared" si="413"/>
        <v>3.0036925559313619E-2</v>
      </c>
      <c r="AI4415" s="17" t="str">
        <f>IF('Peer Comparison Tool'!$D$11="NR","",IF($C4415='Peer Comparison Tool'!$D$9,COUNT('ALLL &lt;50B Database'!$AI$1:AI4414)+1,""))</f>
        <v/>
      </c>
    </row>
    <row r="4416" spans="1:35" x14ac:dyDescent="0.25">
      <c r="A4416" t="s">
        <v>890</v>
      </c>
      <c r="B4416">
        <v>337247</v>
      </c>
      <c r="C4416" s="5" t="s">
        <v>716</v>
      </c>
      <c r="D4416" s="5" t="s">
        <v>4390</v>
      </c>
      <c r="E4416" s="5" t="s">
        <v>4388</v>
      </c>
      <c r="F4416" s="2">
        <v>310</v>
      </c>
      <c r="G4416" s="2">
        <v>53451</v>
      </c>
      <c r="H4416" s="2">
        <v>25908</v>
      </c>
      <c r="I4416" s="2">
        <v>307</v>
      </c>
      <c r="J4416" s="2">
        <v>25601</v>
      </c>
      <c r="K4416" s="33">
        <v>1.210890199601578E-2</v>
      </c>
      <c r="L4416" s="2">
        <v>299</v>
      </c>
      <c r="M4416" s="2">
        <v>51332</v>
      </c>
      <c r="N4416" s="2">
        <v>26597</v>
      </c>
      <c r="O4416" s="33">
        <v>1.1241869383765086E-2</v>
      </c>
      <c r="P4416" s="2">
        <v>295</v>
      </c>
      <c r="Q4416" s="2">
        <v>51745</v>
      </c>
      <c r="R4416" s="2">
        <v>26414</v>
      </c>
      <c r="S4416" s="35">
        <v>1.1168319830392973E-2</v>
      </c>
      <c r="T4416" t="s">
        <v>4388</v>
      </c>
      <c r="U4416" t="s">
        <v>4388</v>
      </c>
      <c r="V4416" s="5" t="s">
        <v>4390</v>
      </c>
      <c r="W4416" s="5">
        <v>0</v>
      </c>
      <c r="X4416" s="4">
        <v>9.4058216562280771E-4</v>
      </c>
      <c r="Y4416" s="6">
        <v>15</v>
      </c>
      <c r="Z4416" s="4">
        <v>-7.35495533721129E-5</v>
      </c>
      <c r="AA4416" s="5">
        <v>2877</v>
      </c>
      <c r="AC4416" s="16" t="str">
        <f t="shared" si="408"/>
        <v/>
      </c>
      <c r="AD4416" s="16" t="str">
        <f t="shared" si="409"/>
        <v/>
      </c>
      <c r="AE4416" s="16" t="str">
        <f t="shared" si="410"/>
        <v/>
      </c>
      <c r="AF4416" s="16" t="str">
        <f t="shared" si="411"/>
        <v/>
      </c>
      <c r="AG4416" s="16" t="str">
        <f t="shared" si="412"/>
        <v/>
      </c>
      <c r="AH4416" s="16">
        <f t="shared" si="413"/>
        <v>1.210890199601578E-2</v>
      </c>
      <c r="AI4416" s="17" t="str">
        <f>IF('Peer Comparison Tool'!$D$11="NR","",IF($C4416='Peer Comparison Tool'!$D$9,COUNT('ALLL &lt;50B Database'!$AI$1:AI4415)+1,""))</f>
        <v/>
      </c>
    </row>
    <row r="4417" spans="1:35" x14ac:dyDescent="0.25">
      <c r="A4417" t="s">
        <v>1254</v>
      </c>
      <c r="B4417">
        <v>102539</v>
      </c>
      <c r="C4417" s="5" t="s">
        <v>926</v>
      </c>
      <c r="D4417" s="5" t="s">
        <v>4390</v>
      </c>
      <c r="E4417" s="5" t="s">
        <v>4388</v>
      </c>
      <c r="F4417" s="2">
        <v>274</v>
      </c>
      <c r="G4417" s="2">
        <v>53416</v>
      </c>
      <c r="H4417" s="2">
        <v>24869</v>
      </c>
      <c r="I4417" s="2">
        <v>0</v>
      </c>
      <c r="J4417" s="2">
        <v>24869</v>
      </c>
      <c r="K4417" s="33">
        <v>1.1017732920503438E-2</v>
      </c>
      <c r="L4417" s="2">
        <v>267</v>
      </c>
      <c r="M4417" s="2">
        <v>49568</v>
      </c>
      <c r="N4417" s="2">
        <v>25607</v>
      </c>
      <c r="O4417" s="33">
        <v>1.0426836411918616E-2</v>
      </c>
      <c r="P4417" s="2">
        <v>274</v>
      </c>
      <c r="Q4417" s="2">
        <v>50873</v>
      </c>
      <c r="R4417" s="2">
        <v>24743</v>
      </c>
      <c r="S4417" s="35">
        <v>1.107383906559431E-2</v>
      </c>
      <c r="T4417" t="s">
        <v>4388</v>
      </c>
      <c r="U4417" t="s">
        <v>4388</v>
      </c>
      <c r="V4417" s="5" t="s">
        <v>4390</v>
      </c>
      <c r="W4417" s="5">
        <v>0</v>
      </c>
      <c r="X4417" s="4">
        <v>-5.610614509087182E-5</v>
      </c>
      <c r="Y4417" s="6">
        <v>0</v>
      </c>
      <c r="Z4417" s="4">
        <v>6.4700265367569412E-4</v>
      </c>
      <c r="AA4417" s="5">
        <v>3371</v>
      </c>
      <c r="AC4417" s="16" t="str">
        <f t="shared" si="408"/>
        <v/>
      </c>
      <c r="AD4417" s="16" t="str">
        <f t="shared" si="409"/>
        <v/>
      </c>
      <c r="AE4417" s="16" t="str">
        <f t="shared" si="410"/>
        <v/>
      </c>
      <c r="AF4417" s="16" t="str">
        <f t="shared" si="411"/>
        <v/>
      </c>
      <c r="AG4417" s="16" t="str">
        <f t="shared" si="412"/>
        <v/>
      </c>
      <c r="AH4417" s="16">
        <f t="shared" si="413"/>
        <v>1.1017732920503438E-2</v>
      </c>
      <c r="AI4417" s="17" t="str">
        <f>IF('Peer Comparison Tool'!$D$11="NR","",IF($C4417='Peer Comparison Tool'!$D$9,COUNT('ALLL &lt;50B Database'!$AI$1:AI4416)+1,""))</f>
        <v/>
      </c>
    </row>
    <row r="4418" spans="1:35" x14ac:dyDescent="0.25">
      <c r="A4418" t="s">
        <v>1686</v>
      </c>
      <c r="B4418">
        <v>839817</v>
      </c>
      <c r="C4418" s="5" t="s">
        <v>1578</v>
      </c>
      <c r="D4418" s="5" t="s">
        <v>4387</v>
      </c>
      <c r="E4418" s="5" t="s">
        <v>4388</v>
      </c>
      <c r="F4418" s="2">
        <v>341</v>
      </c>
      <c r="G4418" s="2">
        <v>53388</v>
      </c>
      <c r="H4418" s="2">
        <v>24674</v>
      </c>
      <c r="I4418" s="2">
        <v>0</v>
      </c>
      <c r="J4418" s="2">
        <v>24674</v>
      </c>
      <c r="K4418" s="33">
        <v>1.3820215611574937E-2</v>
      </c>
      <c r="L4418" s="2">
        <v>324</v>
      </c>
      <c r="M4418" s="2">
        <v>46761</v>
      </c>
      <c r="N4418" s="2">
        <v>24790</v>
      </c>
      <c r="O4418" s="33">
        <v>1.3069786204114562E-2</v>
      </c>
      <c r="P4418" s="2">
        <v>334</v>
      </c>
      <c r="Q4418" s="2">
        <v>49396</v>
      </c>
      <c r="R4418" s="2">
        <v>24522</v>
      </c>
      <c r="S4418" s="35">
        <v>1.3620422477775059E-2</v>
      </c>
      <c r="T4418" t="s">
        <v>4388</v>
      </c>
      <c r="U4418" t="s">
        <v>4388</v>
      </c>
      <c r="V4418" s="5" t="s">
        <v>4387</v>
      </c>
      <c r="W4418" s="5">
        <v>0</v>
      </c>
      <c r="X4418" s="4">
        <v>1.9979313379987762E-4</v>
      </c>
      <c r="Y4418" s="6">
        <v>7</v>
      </c>
      <c r="Z4418" s="4">
        <v>5.5063627366049722E-4</v>
      </c>
      <c r="AA4418" s="5">
        <v>2056</v>
      </c>
      <c r="AC4418" s="16" t="str">
        <f t="shared" si="408"/>
        <v/>
      </c>
      <c r="AD4418" s="16" t="str">
        <f t="shared" si="409"/>
        <v/>
      </c>
      <c r="AE4418" s="16" t="str">
        <f t="shared" si="410"/>
        <v/>
      </c>
      <c r="AF4418" s="16" t="str">
        <f t="shared" si="411"/>
        <v/>
      </c>
      <c r="AG4418" s="16" t="str">
        <f t="shared" si="412"/>
        <v/>
      </c>
      <c r="AH4418" s="16">
        <f t="shared" si="413"/>
        <v>1.3820215611574937E-2</v>
      </c>
      <c r="AI4418" s="17" t="str">
        <f>IF('Peer Comparison Tool'!$D$11="NR","",IF($C4418='Peer Comparison Tool'!$D$9,COUNT('ALLL &lt;50B Database'!$AI$1:AI4417)+1,""))</f>
        <v/>
      </c>
    </row>
    <row r="4419" spans="1:35" x14ac:dyDescent="0.25">
      <c r="A4419" t="s">
        <v>4308</v>
      </c>
      <c r="B4419">
        <v>761347</v>
      </c>
      <c r="C4419" s="5" t="s">
        <v>4163</v>
      </c>
      <c r="D4419" s="5" t="s">
        <v>4390</v>
      </c>
      <c r="E4419" s="5" t="s">
        <v>4388</v>
      </c>
      <c r="F4419" s="2">
        <v>190</v>
      </c>
      <c r="G4419" s="2">
        <v>53358</v>
      </c>
      <c r="H4419" s="2">
        <v>17218</v>
      </c>
      <c r="I4419" s="2">
        <v>2902</v>
      </c>
      <c r="J4419" s="2">
        <v>14316</v>
      </c>
      <c r="K4419" s="33">
        <v>1.3271863649063985E-2</v>
      </c>
      <c r="L4419" s="2">
        <v>204</v>
      </c>
      <c r="M4419" s="2">
        <v>47240</v>
      </c>
      <c r="N4419" s="2">
        <v>13931</v>
      </c>
      <c r="O4419" s="33">
        <v>1.464360060297179E-2</v>
      </c>
      <c r="P4419" s="2">
        <v>205</v>
      </c>
      <c r="Q4419" s="2">
        <v>48951</v>
      </c>
      <c r="R4419" s="2">
        <v>14857</v>
      </c>
      <c r="S4419" s="35">
        <v>1.3798209598169213E-2</v>
      </c>
      <c r="T4419" t="s">
        <v>4388</v>
      </c>
      <c r="U4419" t="s">
        <v>4388</v>
      </c>
      <c r="V4419" s="5" t="s">
        <v>4390</v>
      </c>
      <c r="W4419" s="5">
        <v>0</v>
      </c>
      <c r="X4419" s="4">
        <v>-5.2634594910522768E-4</v>
      </c>
      <c r="Y4419" s="6">
        <v>-15</v>
      </c>
      <c r="Z4419" s="4">
        <v>-8.4539100480257763E-4</v>
      </c>
      <c r="AA4419" s="5">
        <v>2285</v>
      </c>
      <c r="AC4419" s="16" t="str">
        <f t="shared" ref="AC4419:AC4482" si="414">IF(AND($G4419&gt;=10000000,$G4419&lt;50000000),$K4419,"")</f>
        <v/>
      </c>
      <c r="AD4419" s="16" t="str">
        <f t="shared" ref="AD4419:AD4482" si="415">IF(AND($G4419&gt;=5000000,$G4419&lt;9999999),$K4419,"")</f>
        <v/>
      </c>
      <c r="AE4419" s="16" t="str">
        <f t="shared" ref="AE4419:AE4482" si="416">IF(AND($G4419&gt;=1000000,$G4419&lt;4999999),$K4419,"")</f>
        <v/>
      </c>
      <c r="AF4419" s="16" t="str">
        <f t="shared" ref="AF4419:AF4482" si="417">IF(AND($G4419&gt;=500000,$G4419&lt;999999),$K4419,"")</f>
        <v/>
      </c>
      <c r="AG4419" s="16" t="str">
        <f t="shared" ref="AG4419:AG4482" si="418">IF(AND($G4419&gt;=100000,$G4419&lt;499999),$K4419,"")</f>
        <v/>
      </c>
      <c r="AH4419" s="16">
        <f t="shared" ref="AH4419:AH4482" si="419">IF(AND($G4419&gt;=0,$G4419&lt;99999),$K4419,"")</f>
        <v>1.3271863649063985E-2</v>
      </c>
      <c r="AI4419" s="17" t="str">
        <f>IF('Peer Comparison Tool'!$D$11="NR","",IF($C4419='Peer Comparison Tool'!$D$9,COUNT('ALLL &lt;50B Database'!$AI$1:AI4418)+1,""))</f>
        <v/>
      </c>
    </row>
    <row r="4420" spans="1:35" x14ac:dyDescent="0.25">
      <c r="A4420" t="s">
        <v>694</v>
      </c>
      <c r="B4420">
        <v>285553</v>
      </c>
      <c r="C4420" s="5" t="s">
        <v>3557</v>
      </c>
      <c r="D4420" s="5" t="s">
        <v>4387</v>
      </c>
      <c r="E4420" s="5" t="s">
        <v>4388</v>
      </c>
      <c r="F4420" s="2">
        <v>173</v>
      </c>
      <c r="G4420" s="2">
        <v>53191</v>
      </c>
      <c r="H4420" s="2">
        <v>21068</v>
      </c>
      <c r="I4420" s="2">
        <v>640</v>
      </c>
      <c r="J4420" s="2">
        <v>20428</v>
      </c>
      <c r="K4420" s="33">
        <v>8.4687683571568438E-3</v>
      </c>
      <c r="L4420" s="2">
        <v>173</v>
      </c>
      <c r="M4420" s="2">
        <v>51878</v>
      </c>
      <c r="N4420" s="2">
        <v>19546</v>
      </c>
      <c r="O4420" s="33">
        <v>8.8509157883966023E-3</v>
      </c>
      <c r="P4420" s="2">
        <v>173</v>
      </c>
      <c r="Q4420" s="2">
        <v>50427</v>
      </c>
      <c r="R4420" s="2">
        <v>19499</v>
      </c>
      <c r="S4420" s="35">
        <v>8.872249858967127E-3</v>
      </c>
      <c r="T4420" t="s">
        <v>4388</v>
      </c>
      <c r="U4420" t="s">
        <v>4388</v>
      </c>
      <c r="V4420" s="5" t="s">
        <v>4387</v>
      </c>
      <c r="W4420" s="5">
        <v>0</v>
      </c>
      <c r="X4420" s="4">
        <v>-4.0348150181028324E-4</v>
      </c>
      <c r="Y4420" s="6">
        <v>0</v>
      </c>
      <c r="Z4420" s="4">
        <v>2.1334070570524707E-5</v>
      </c>
      <c r="AA4420" s="5">
        <v>4207</v>
      </c>
      <c r="AC4420" s="16" t="str">
        <f t="shared" si="414"/>
        <v/>
      </c>
      <c r="AD4420" s="16" t="str">
        <f t="shared" si="415"/>
        <v/>
      </c>
      <c r="AE4420" s="16" t="str">
        <f t="shared" si="416"/>
        <v/>
      </c>
      <c r="AF4420" s="16" t="str">
        <f t="shared" si="417"/>
        <v/>
      </c>
      <c r="AG4420" s="16" t="str">
        <f t="shared" si="418"/>
        <v/>
      </c>
      <c r="AH4420" s="16">
        <f t="shared" si="419"/>
        <v>8.4687683571568438E-3</v>
      </c>
      <c r="AI4420" s="17" t="str">
        <f>IF('Peer Comparison Tool'!$D$11="NR","",IF($C4420='Peer Comparison Tool'!$D$9,COUNT('ALLL &lt;50B Database'!$AI$1:AI4419)+1,""))</f>
        <v/>
      </c>
    </row>
    <row r="4421" spans="1:35" x14ac:dyDescent="0.25">
      <c r="A4421" t="s">
        <v>3196</v>
      </c>
      <c r="B4421">
        <v>148920</v>
      </c>
      <c r="C4421" s="5" t="s">
        <v>3064</v>
      </c>
      <c r="D4421" s="5" t="s">
        <v>4390</v>
      </c>
      <c r="E4421" s="5" t="s">
        <v>4388</v>
      </c>
      <c r="F4421" s="2">
        <v>585</v>
      </c>
      <c r="G4421" s="2">
        <v>53098</v>
      </c>
      <c r="H4421" s="2">
        <v>44371</v>
      </c>
      <c r="I4421" s="2">
        <v>0</v>
      </c>
      <c r="J4421" s="2">
        <v>44371</v>
      </c>
      <c r="K4421" s="33">
        <v>1.318428703432422E-2</v>
      </c>
      <c r="L4421" s="2">
        <v>505</v>
      </c>
      <c r="M4421" s="2">
        <v>51020</v>
      </c>
      <c r="N4421" s="2">
        <v>43193</v>
      </c>
      <c r="O4421" s="33">
        <v>1.1691709304748455E-2</v>
      </c>
      <c r="P4421" s="2">
        <v>508</v>
      </c>
      <c r="Q4421" s="2">
        <v>50032</v>
      </c>
      <c r="R4421" s="2">
        <v>43861</v>
      </c>
      <c r="S4421" s="35">
        <v>1.1582043273067189E-2</v>
      </c>
      <c r="T4421" t="s">
        <v>4388</v>
      </c>
      <c r="U4421" t="s">
        <v>4388</v>
      </c>
      <c r="V4421" s="5" t="s">
        <v>4390</v>
      </c>
      <c r="W4421" s="5">
        <v>0</v>
      </c>
      <c r="X4421" s="4">
        <v>1.6022437612570311E-3</v>
      </c>
      <c r="Y4421" s="6">
        <v>77</v>
      </c>
      <c r="Z4421" s="4">
        <v>-1.0966603168126657E-4</v>
      </c>
      <c r="AA4421" s="5">
        <v>2324</v>
      </c>
      <c r="AC4421" s="16" t="str">
        <f t="shared" si="414"/>
        <v/>
      </c>
      <c r="AD4421" s="16" t="str">
        <f t="shared" si="415"/>
        <v/>
      </c>
      <c r="AE4421" s="16" t="str">
        <f t="shared" si="416"/>
        <v/>
      </c>
      <c r="AF4421" s="16" t="str">
        <f t="shared" si="417"/>
        <v/>
      </c>
      <c r="AG4421" s="16" t="str">
        <f t="shared" si="418"/>
        <v/>
      </c>
      <c r="AH4421" s="16">
        <f t="shared" si="419"/>
        <v>1.318428703432422E-2</v>
      </c>
      <c r="AI4421" s="17" t="str">
        <f>IF('Peer Comparison Tool'!$D$11="NR","",IF($C4421='Peer Comparison Tool'!$D$9,COUNT('ALLL &lt;50B Database'!$AI$1:AI4420)+1,""))</f>
        <v/>
      </c>
    </row>
    <row r="4422" spans="1:35" x14ac:dyDescent="0.25">
      <c r="A4422" t="s">
        <v>693</v>
      </c>
      <c r="B4422">
        <v>370833</v>
      </c>
      <c r="C4422" s="5" t="s">
        <v>561</v>
      </c>
      <c r="D4422" s="5" t="s">
        <v>4390</v>
      </c>
      <c r="E4422" s="5" t="s">
        <v>4388</v>
      </c>
      <c r="F4422" s="2">
        <v>265</v>
      </c>
      <c r="G4422" s="2">
        <v>52721</v>
      </c>
      <c r="H4422" s="2">
        <v>34983</v>
      </c>
      <c r="I4422" s="2">
        <v>7946</v>
      </c>
      <c r="J4422" s="2">
        <v>27037</v>
      </c>
      <c r="K4422" s="33">
        <v>9.8013832895661509E-3</v>
      </c>
      <c r="L4422" s="2">
        <v>243</v>
      </c>
      <c r="M4422" s="2">
        <v>42345</v>
      </c>
      <c r="N4422" s="2">
        <v>26907</v>
      </c>
      <c r="O4422" s="33">
        <v>9.0311071468391121E-3</v>
      </c>
      <c r="P4422" s="2">
        <v>265</v>
      </c>
      <c r="Q4422" s="2">
        <v>46124</v>
      </c>
      <c r="R4422" s="2">
        <v>27076</v>
      </c>
      <c r="S4422" s="35">
        <v>9.7872654749593738E-3</v>
      </c>
      <c r="T4422" t="s">
        <v>4388</v>
      </c>
      <c r="U4422" t="s">
        <v>4388</v>
      </c>
      <c r="V4422" s="5" t="s">
        <v>4390</v>
      </c>
      <c r="W4422" s="5">
        <v>0</v>
      </c>
      <c r="X4422" s="4">
        <v>1.4117814606777121E-5</v>
      </c>
      <c r="Y4422" s="6">
        <v>0</v>
      </c>
      <c r="Z4422" s="4">
        <v>7.5615832812026169E-4</v>
      </c>
      <c r="AA4422" s="5">
        <v>3844</v>
      </c>
      <c r="AC4422" s="16" t="str">
        <f t="shared" si="414"/>
        <v/>
      </c>
      <c r="AD4422" s="16" t="str">
        <f t="shared" si="415"/>
        <v/>
      </c>
      <c r="AE4422" s="16" t="str">
        <f t="shared" si="416"/>
        <v/>
      </c>
      <c r="AF4422" s="16" t="str">
        <f t="shared" si="417"/>
        <v/>
      </c>
      <c r="AG4422" s="16" t="str">
        <f t="shared" si="418"/>
        <v/>
      </c>
      <c r="AH4422" s="16">
        <f t="shared" si="419"/>
        <v>9.8013832895661509E-3</v>
      </c>
      <c r="AI4422" s="17" t="str">
        <f>IF('Peer Comparison Tool'!$D$11="NR","",IF($C4422='Peer Comparison Tool'!$D$9,COUNT('ALLL &lt;50B Database'!$AI$1:AI4421)+1,""))</f>
        <v/>
      </c>
    </row>
    <row r="4423" spans="1:35" x14ac:dyDescent="0.25">
      <c r="A4423" t="s">
        <v>3195</v>
      </c>
      <c r="B4423">
        <v>476472</v>
      </c>
      <c r="C4423" s="5" t="s">
        <v>3064</v>
      </c>
      <c r="D4423" s="5" t="s">
        <v>4390</v>
      </c>
      <c r="E4423" s="5" t="s">
        <v>4388</v>
      </c>
      <c r="F4423" s="2">
        <v>271</v>
      </c>
      <c r="G4423" s="2">
        <v>52696</v>
      </c>
      <c r="H4423" s="2">
        <v>40625</v>
      </c>
      <c r="I4423" s="2">
        <v>0</v>
      </c>
      <c r="J4423" s="2">
        <v>40625</v>
      </c>
      <c r="K4423" s="33">
        <v>6.670769230769231E-3</v>
      </c>
      <c r="L4423" s="2">
        <v>251</v>
      </c>
      <c r="M4423" s="2">
        <v>51874</v>
      </c>
      <c r="N4423" s="2">
        <v>36787</v>
      </c>
      <c r="O4423" s="33">
        <v>6.8230624949030911E-3</v>
      </c>
      <c r="P4423" s="2">
        <v>251</v>
      </c>
      <c r="Q4423" s="2">
        <v>50961</v>
      </c>
      <c r="R4423" s="2">
        <v>37558</v>
      </c>
      <c r="S4423" s="35">
        <v>6.6829969646946055E-3</v>
      </c>
      <c r="T4423" t="s">
        <v>4388</v>
      </c>
      <c r="U4423" t="s">
        <v>4388</v>
      </c>
      <c r="V4423" s="5" t="s">
        <v>4390</v>
      </c>
      <c r="W4423" s="5">
        <v>0</v>
      </c>
      <c r="X4423" s="4">
        <v>-1.2227733925374538E-5</v>
      </c>
      <c r="Y4423" s="6">
        <v>20</v>
      </c>
      <c r="Z4423" s="4">
        <v>-1.400655302084856E-4</v>
      </c>
      <c r="AA4423" s="5">
        <v>4517</v>
      </c>
      <c r="AC4423" s="16" t="str">
        <f t="shared" si="414"/>
        <v/>
      </c>
      <c r="AD4423" s="16" t="str">
        <f t="shared" si="415"/>
        <v/>
      </c>
      <c r="AE4423" s="16" t="str">
        <f t="shared" si="416"/>
        <v/>
      </c>
      <c r="AF4423" s="16" t="str">
        <f t="shared" si="417"/>
        <v/>
      </c>
      <c r="AG4423" s="16" t="str">
        <f t="shared" si="418"/>
        <v/>
      </c>
      <c r="AH4423" s="16">
        <f t="shared" si="419"/>
        <v>6.670769230769231E-3</v>
      </c>
      <c r="AI4423" s="17" t="str">
        <f>IF('Peer Comparison Tool'!$D$11="NR","",IF($C4423='Peer Comparison Tool'!$D$9,COUNT('ALLL &lt;50B Database'!$AI$1:AI4422)+1,""))</f>
        <v/>
      </c>
    </row>
    <row r="4424" spans="1:35" x14ac:dyDescent="0.25">
      <c r="A4424" t="s">
        <v>1256</v>
      </c>
      <c r="B4424">
        <v>476342</v>
      </c>
      <c r="C4424" s="5" t="s">
        <v>926</v>
      </c>
      <c r="D4424" s="5" t="s">
        <v>4390</v>
      </c>
      <c r="E4424" s="5" t="s">
        <v>4388</v>
      </c>
      <c r="F4424" s="2">
        <v>269</v>
      </c>
      <c r="G4424" s="2">
        <v>52588</v>
      </c>
      <c r="H4424" s="2">
        <v>24703</v>
      </c>
      <c r="I4424" s="2">
        <v>1366</v>
      </c>
      <c r="J4424" s="2">
        <v>23337</v>
      </c>
      <c r="K4424" s="33">
        <v>1.152676008055877E-2</v>
      </c>
      <c r="L4424" s="2">
        <v>318</v>
      </c>
      <c r="M4424" s="2">
        <v>46844</v>
      </c>
      <c r="N4424" s="2">
        <v>25132</v>
      </c>
      <c r="O4424" s="33">
        <v>1.2653191150724176E-2</v>
      </c>
      <c r="P4424" s="2">
        <v>269</v>
      </c>
      <c r="Q4424" s="2">
        <v>48621</v>
      </c>
      <c r="R4424" s="2">
        <v>24341</v>
      </c>
      <c r="S4424" s="35">
        <v>1.1051312600139682E-2</v>
      </c>
      <c r="T4424" t="s">
        <v>4388</v>
      </c>
      <c r="U4424" t="s">
        <v>4388</v>
      </c>
      <c r="V4424" s="5" t="s">
        <v>4390</v>
      </c>
      <c r="W4424" s="5">
        <v>0</v>
      </c>
      <c r="X4424" s="4">
        <v>4.7544748041908856E-4</v>
      </c>
      <c r="Y4424" s="6">
        <v>0</v>
      </c>
      <c r="Z4424" s="4">
        <v>-1.601878550584494E-3</v>
      </c>
      <c r="AA4424" s="5">
        <v>3139</v>
      </c>
      <c r="AC4424" s="16" t="str">
        <f t="shared" si="414"/>
        <v/>
      </c>
      <c r="AD4424" s="16" t="str">
        <f t="shared" si="415"/>
        <v/>
      </c>
      <c r="AE4424" s="16" t="str">
        <f t="shared" si="416"/>
        <v/>
      </c>
      <c r="AF4424" s="16" t="str">
        <f t="shared" si="417"/>
        <v/>
      </c>
      <c r="AG4424" s="16" t="str">
        <f t="shared" si="418"/>
        <v/>
      </c>
      <c r="AH4424" s="16">
        <f t="shared" si="419"/>
        <v>1.152676008055877E-2</v>
      </c>
      <c r="AI4424" s="17" t="str">
        <f>IF('Peer Comparison Tool'!$D$11="NR","",IF($C4424='Peer Comparison Tool'!$D$9,COUNT('ALLL &lt;50B Database'!$AI$1:AI4423)+1,""))</f>
        <v/>
      </c>
    </row>
    <row r="4425" spans="1:35" x14ac:dyDescent="0.25">
      <c r="A4425" t="s">
        <v>694</v>
      </c>
      <c r="B4425">
        <v>73956</v>
      </c>
      <c r="C4425" s="5" t="s">
        <v>1389</v>
      </c>
      <c r="D4425" s="5" t="s">
        <v>4390</v>
      </c>
      <c r="E4425" s="5" t="s">
        <v>4388</v>
      </c>
      <c r="F4425" s="2">
        <v>593</v>
      </c>
      <c r="G4425" s="2">
        <v>52514</v>
      </c>
      <c r="H4425" s="2">
        <v>22280</v>
      </c>
      <c r="I4425" s="2">
        <v>1507</v>
      </c>
      <c r="J4425" s="2">
        <v>20773</v>
      </c>
      <c r="K4425" s="33">
        <v>2.8546671159678429E-2</v>
      </c>
      <c r="L4425" s="2">
        <v>617</v>
      </c>
      <c r="M4425" s="2">
        <v>50844</v>
      </c>
      <c r="N4425" s="2">
        <v>20916</v>
      </c>
      <c r="O4425" s="33">
        <v>2.9498948173646969E-2</v>
      </c>
      <c r="P4425" s="2">
        <v>592</v>
      </c>
      <c r="Q4425" s="2">
        <v>48612</v>
      </c>
      <c r="R4425" s="2">
        <v>20188</v>
      </c>
      <c r="S4425" s="35">
        <v>2.9324351099663165E-2</v>
      </c>
      <c r="T4425" t="s">
        <v>4388</v>
      </c>
      <c r="U4425" t="s">
        <v>4388</v>
      </c>
      <c r="V4425" s="5" t="s">
        <v>4390</v>
      </c>
      <c r="W4425" s="5">
        <v>0</v>
      </c>
      <c r="X4425" s="4">
        <v>-7.7767993998473575E-4</v>
      </c>
      <c r="Y4425" s="6">
        <v>1</v>
      </c>
      <c r="Z4425" s="4">
        <v>-1.7459707398380375E-4</v>
      </c>
      <c r="AA4425" s="5">
        <v>164</v>
      </c>
      <c r="AC4425" s="16" t="str">
        <f t="shared" si="414"/>
        <v/>
      </c>
      <c r="AD4425" s="16" t="str">
        <f t="shared" si="415"/>
        <v/>
      </c>
      <c r="AE4425" s="16" t="str">
        <f t="shared" si="416"/>
        <v/>
      </c>
      <c r="AF4425" s="16" t="str">
        <f t="shared" si="417"/>
        <v/>
      </c>
      <c r="AG4425" s="16" t="str">
        <f t="shared" si="418"/>
        <v/>
      </c>
      <c r="AH4425" s="16">
        <f t="shared" si="419"/>
        <v>2.8546671159678429E-2</v>
      </c>
      <c r="AI4425" s="17" t="str">
        <f>IF('Peer Comparison Tool'!$D$11="NR","",IF($C4425='Peer Comparison Tool'!$D$9,COUNT('ALLL &lt;50B Database'!$AI$1:AI4424)+1,""))</f>
        <v/>
      </c>
    </row>
    <row r="4426" spans="1:35" x14ac:dyDescent="0.25">
      <c r="A4426" t="s">
        <v>2254</v>
      </c>
      <c r="B4426">
        <v>804150</v>
      </c>
      <c r="C4426" s="5" t="s">
        <v>2041</v>
      </c>
      <c r="D4426" s="5" t="s">
        <v>4387</v>
      </c>
      <c r="E4426" s="5" t="s">
        <v>4388</v>
      </c>
      <c r="F4426" s="2">
        <v>395</v>
      </c>
      <c r="G4426" s="2">
        <v>52414</v>
      </c>
      <c r="H4426" s="2">
        <v>17980</v>
      </c>
      <c r="I4426" s="2">
        <v>451</v>
      </c>
      <c r="J4426" s="2">
        <v>17529</v>
      </c>
      <c r="K4426" s="33">
        <v>2.2534086371156368E-2</v>
      </c>
      <c r="L4426" s="2">
        <v>395</v>
      </c>
      <c r="M4426" s="2">
        <v>50951</v>
      </c>
      <c r="N4426" s="2">
        <v>17187</v>
      </c>
      <c r="O4426" s="33">
        <v>2.2982486763251295E-2</v>
      </c>
      <c r="P4426" s="2">
        <v>395</v>
      </c>
      <c r="Q4426" s="2">
        <v>50525</v>
      </c>
      <c r="R4426" s="2">
        <v>17657</v>
      </c>
      <c r="S4426" s="35">
        <v>2.2370731154782806E-2</v>
      </c>
      <c r="T4426" t="s">
        <v>4388</v>
      </c>
      <c r="U4426" t="s">
        <v>4388</v>
      </c>
      <c r="V4426" s="5" t="s">
        <v>4387</v>
      </c>
      <c r="W4426" s="5">
        <v>0</v>
      </c>
      <c r="X4426" s="4">
        <v>1.6335521637356187E-4</v>
      </c>
      <c r="Y4426" s="6">
        <v>0</v>
      </c>
      <c r="Z4426" s="4">
        <v>-6.1175560846848942E-4</v>
      </c>
      <c r="AA4426" s="5">
        <v>361</v>
      </c>
      <c r="AC4426" s="16" t="str">
        <f t="shared" si="414"/>
        <v/>
      </c>
      <c r="AD4426" s="16" t="str">
        <f t="shared" si="415"/>
        <v/>
      </c>
      <c r="AE4426" s="16" t="str">
        <f t="shared" si="416"/>
        <v/>
      </c>
      <c r="AF4426" s="16" t="str">
        <f t="shared" si="417"/>
        <v/>
      </c>
      <c r="AG4426" s="16" t="str">
        <f t="shared" si="418"/>
        <v/>
      </c>
      <c r="AH4426" s="16">
        <f t="shared" si="419"/>
        <v>2.2534086371156368E-2</v>
      </c>
      <c r="AI4426" s="17" t="str">
        <f>IF('Peer Comparison Tool'!$D$11="NR","",IF($C4426='Peer Comparison Tool'!$D$9,COUNT('ALLL &lt;50B Database'!$AI$1:AI4425)+1,""))</f>
        <v/>
      </c>
    </row>
    <row r="4427" spans="1:35" x14ac:dyDescent="0.25">
      <c r="A4427" t="s">
        <v>2038</v>
      </c>
      <c r="B4427">
        <v>735049</v>
      </c>
      <c r="C4427" s="5" t="s">
        <v>1963</v>
      </c>
      <c r="D4427" s="5" t="s">
        <v>4390</v>
      </c>
      <c r="E4427" s="5" t="s">
        <v>4388</v>
      </c>
      <c r="F4427" s="2">
        <v>191</v>
      </c>
      <c r="G4427" s="2">
        <v>52274</v>
      </c>
      <c r="H4427" s="2">
        <v>5757</v>
      </c>
      <c r="I4427" s="2">
        <v>0</v>
      </c>
      <c r="J4427" s="2">
        <v>5757</v>
      </c>
      <c r="K4427" s="33">
        <v>3.3177001910717388E-2</v>
      </c>
      <c r="L4427" s="2">
        <v>177</v>
      </c>
      <c r="M4427" s="2">
        <v>51055</v>
      </c>
      <c r="N4427" s="2">
        <v>6089</v>
      </c>
      <c r="O4427" s="33">
        <v>2.9068812612908522E-2</v>
      </c>
      <c r="P4427" s="2">
        <v>184</v>
      </c>
      <c r="Q4427" s="2">
        <v>51479</v>
      </c>
      <c r="R4427" s="2">
        <v>5876</v>
      </c>
      <c r="S4427" s="35">
        <v>3.1313818924438394E-2</v>
      </c>
      <c r="T4427" t="s">
        <v>4388</v>
      </c>
      <c r="U4427" t="s">
        <v>4388</v>
      </c>
      <c r="V4427" s="5" t="s">
        <v>4390</v>
      </c>
      <c r="W4427" s="5">
        <v>0</v>
      </c>
      <c r="X4427" s="4">
        <v>1.8631829862789939E-3</v>
      </c>
      <c r="Y4427" s="6">
        <v>7</v>
      </c>
      <c r="Z4427" s="4">
        <v>2.2450063115298721E-3</v>
      </c>
      <c r="AA4427" s="5">
        <v>108</v>
      </c>
      <c r="AC4427" s="16" t="str">
        <f t="shared" si="414"/>
        <v/>
      </c>
      <c r="AD4427" s="16" t="str">
        <f t="shared" si="415"/>
        <v/>
      </c>
      <c r="AE4427" s="16" t="str">
        <f t="shared" si="416"/>
        <v/>
      </c>
      <c r="AF4427" s="16" t="str">
        <f t="shared" si="417"/>
        <v/>
      </c>
      <c r="AG4427" s="16" t="str">
        <f t="shared" si="418"/>
        <v/>
      </c>
      <c r="AH4427" s="16">
        <f t="shared" si="419"/>
        <v>3.3177001910717388E-2</v>
      </c>
      <c r="AI4427" s="17" t="str">
        <f>IF('Peer Comparison Tool'!$D$11="NR","",IF($C4427='Peer Comparison Tool'!$D$9,COUNT('ALLL &lt;50B Database'!$AI$1:AI4426)+1,""))</f>
        <v/>
      </c>
    </row>
    <row r="4428" spans="1:35" x14ac:dyDescent="0.25">
      <c r="A4428" t="s">
        <v>1544</v>
      </c>
      <c r="B4428">
        <v>14753</v>
      </c>
      <c r="C4428" s="5" t="s">
        <v>1389</v>
      </c>
      <c r="D4428" s="5" t="s">
        <v>4390</v>
      </c>
      <c r="E4428" s="5" t="s">
        <v>4388</v>
      </c>
      <c r="F4428" s="2">
        <v>530</v>
      </c>
      <c r="G4428" s="2">
        <v>52245</v>
      </c>
      <c r="H4428" s="2">
        <v>22469</v>
      </c>
      <c r="I4428" s="2">
        <v>1063</v>
      </c>
      <c r="J4428" s="2">
        <v>21406</v>
      </c>
      <c r="K4428" s="33">
        <v>2.4759413248621881E-2</v>
      </c>
      <c r="L4428" s="2">
        <v>530</v>
      </c>
      <c r="M4428" s="2">
        <v>47661</v>
      </c>
      <c r="N4428" s="2">
        <v>23260</v>
      </c>
      <c r="O4428" s="33">
        <v>2.2785898538263114E-2</v>
      </c>
      <c r="P4428" s="2">
        <v>530</v>
      </c>
      <c r="Q4428" s="2">
        <v>44588</v>
      </c>
      <c r="R4428" s="2">
        <v>20662</v>
      </c>
      <c r="S4428" s="35">
        <v>2.5650953441099602E-2</v>
      </c>
      <c r="T4428" t="s">
        <v>4388</v>
      </c>
      <c r="U4428" t="s">
        <v>4388</v>
      </c>
      <c r="V4428" s="5" t="s">
        <v>4390</v>
      </c>
      <c r="W4428" s="5">
        <v>0</v>
      </c>
      <c r="X4428" s="4">
        <v>-8.9154019247772096E-4</v>
      </c>
      <c r="Y4428" s="6">
        <v>0</v>
      </c>
      <c r="Z4428" s="4">
        <v>2.8650549028364884E-3</v>
      </c>
      <c r="AA4428" s="5">
        <v>262</v>
      </c>
      <c r="AC4428" s="16" t="str">
        <f t="shared" si="414"/>
        <v/>
      </c>
      <c r="AD4428" s="16" t="str">
        <f t="shared" si="415"/>
        <v/>
      </c>
      <c r="AE4428" s="16" t="str">
        <f t="shared" si="416"/>
        <v/>
      </c>
      <c r="AF4428" s="16" t="str">
        <f t="shared" si="417"/>
        <v/>
      </c>
      <c r="AG4428" s="16" t="str">
        <f t="shared" si="418"/>
        <v/>
      </c>
      <c r="AH4428" s="16">
        <f t="shared" si="419"/>
        <v>2.4759413248621881E-2</v>
      </c>
      <c r="AI4428" s="17" t="str">
        <f>IF('Peer Comparison Tool'!$D$11="NR","",IF($C4428='Peer Comparison Tool'!$D$9,COUNT('ALLL &lt;50B Database'!$AI$1:AI4427)+1,""))</f>
        <v/>
      </c>
    </row>
    <row r="4429" spans="1:35" x14ac:dyDescent="0.25">
      <c r="A4429" t="s">
        <v>3197</v>
      </c>
      <c r="B4429">
        <v>513920</v>
      </c>
      <c r="C4429" s="5" t="s">
        <v>3064</v>
      </c>
      <c r="D4429" s="5" t="s">
        <v>4390</v>
      </c>
      <c r="E4429" s="5" t="s">
        <v>4388</v>
      </c>
      <c r="F4429" s="2">
        <v>201</v>
      </c>
      <c r="G4429" s="2">
        <v>52227</v>
      </c>
      <c r="H4429" s="2">
        <v>19727</v>
      </c>
      <c r="I4429" s="2">
        <v>772</v>
      </c>
      <c r="J4429" s="2">
        <v>18955</v>
      </c>
      <c r="K4429" s="33">
        <v>1.0604062252703772E-2</v>
      </c>
      <c r="L4429" s="2">
        <v>198</v>
      </c>
      <c r="M4429" s="2">
        <v>48767</v>
      </c>
      <c r="N4429" s="2">
        <v>19314</v>
      </c>
      <c r="O4429" s="33">
        <v>1.0251630941286114E-2</v>
      </c>
      <c r="P4429" s="2">
        <v>199</v>
      </c>
      <c r="Q4429" s="2">
        <v>49542</v>
      </c>
      <c r="R4429" s="2">
        <v>19514</v>
      </c>
      <c r="S4429" s="35">
        <v>1.0197806702879984E-2</v>
      </c>
      <c r="T4429" t="s">
        <v>4388</v>
      </c>
      <c r="U4429" t="s">
        <v>4388</v>
      </c>
      <c r="V4429" s="5" t="s">
        <v>4390</v>
      </c>
      <c r="W4429" s="5">
        <v>0</v>
      </c>
      <c r="X4429" s="4">
        <v>4.0625554982378839E-4</v>
      </c>
      <c r="Y4429" s="6">
        <v>2</v>
      </c>
      <c r="Z4429" s="4">
        <v>-5.3824238406130834E-5</v>
      </c>
      <c r="AA4429" s="5">
        <v>3547</v>
      </c>
      <c r="AC4429" s="16" t="str">
        <f t="shared" si="414"/>
        <v/>
      </c>
      <c r="AD4429" s="16" t="str">
        <f t="shared" si="415"/>
        <v/>
      </c>
      <c r="AE4429" s="16" t="str">
        <f t="shared" si="416"/>
        <v/>
      </c>
      <c r="AF4429" s="16" t="str">
        <f t="shared" si="417"/>
        <v/>
      </c>
      <c r="AG4429" s="16" t="str">
        <f t="shared" si="418"/>
        <v/>
      </c>
      <c r="AH4429" s="16">
        <f t="shared" si="419"/>
        <v>1.0604062252703772E-2</v>
      </c>
      <c r="AI4429" s="17" t="str">
        <f>IF('Peer Comparison Tool'!$D$11="NR","",IF($C4429='Peer Comparison Tool'!$D$9,COUNT('ALLL &lt;50B Database'!$AI$1:AI4428)+1,""))</f>
        <v/>
      </c>
    </row>
    <row r="4430" spans="1:35" x14ac:dyDescent="0.25">
      <c r="A4430" t="s">
        <v>4011</v>
      </c>
      <c r="B4430">
        <v>521064</v>
      </c>
      <c r="C4430" s="5" t="s">
        <v>3704</v>
      </c>
      <c r="D4430" s="5" t="s">
        <v>4390</v>
      </c>
      <c r="E4430" s="5" t="s">
        <v>4388</v>
      </c>
      <c r="F4430" s="2">
        <v>431</v>
      </c>
      <c r="G4430" s="2">
        <v>52193</v>
      </c>
      <c r="H4430" s="2">
        <v>29609</v>
      </c>
      <c r="I4430" s="2">
        <v>0</v>
      </c>
      <c r="J4430" s="2">
        <v>29609</v>
      </c>
      <c r="K4430" s="33">
        <v>1.4556384882974772E-2</v>
      </c>
      <c r="L4430" s="2">
        <v>448</v>
      </c>
      <c r="M4430" s="2">
        <v>53928</v>
      </c>
      <c r="N4430" s="2">
        <v>29510</v>
      </c>
      <c r="O4430" s="33">
        <v>1.5181294476448661E-2</v>
      </c>
      <c r="P4430" s="2">
        <v>402</v>
      </c>
      <c r="Q4430" s="2">
        <v>51476</v>
      </c>
      <c r="R4430" s="2">
        <v>29690</v>
      </c>
      <c r="S4430" s="35">
        <v>1.353991242842708E-2</v>
      </c>
      <c r="T4430" t="s">
        <v>4388</v>
      </c>
      <c r="U4430" t="s">
        <v>4388</v>
      </c>
      <c r="V4430" s="5" t="s">
        <v>4390</v>
      </c>
      <c r="W4430" s="5">
        <v>0</v>
      </c>
      <c r="X4430" s="4">
        <v>1.0164724545476921E-3</v>
      </c>
      <c r="Y4430" s="6">
        <v>29</v>
      </c>
      <c r="Z4430" s="4">
        <v>-1.6413820480215818E-3</v>
      </c>
      <c r="AA4430" s="5">
        <v>1752</v>
      </c>
      <c r="AC4430" s="16" t="str">
        <f t="shared" si="414"/>
        <v/>
      </c>
      <c r="AD4430" s="16" t="str">
        <f t="shared" si="415"/>
        <v/>
      </c>
      <c r="AE4430" s="16" t="str">
        <f t="shared" si="416"/>
        <v/>
      </c>
      <c r="AF4430" s="16" t="str">
        <f t="shared" si="417"/>
        <v/>
      </c>
      <c r="AG4430" s="16" t="str">
        <f t="shared" si="418"/>
        <v/>
      </c>
      <c r="AH4430" s="16">
        <f t="shared" si="419"/>
        <v>1.4556384882974772E-2</v>
      </c>
      <c r="AI4430" s="17" t="str">
        <f>IF('Peer Comparison Tool'!$D$11="NR","",IF($C4430='Peer Comparison Tool'!$D$9,COUNT('ALLL &lt;50B Database'!$AI$1:AI4429)+1,""))</f>
        <v/>
      </c>
    </row>
    <row r="4431" spans="1:35" x14ac:dyDescent="0.25">
      <c r="A4431" t="s">
        <v>2602</v>
      </c>
      <c r="B4431">
        <v>670654</v>
      </c>
      <c r="C4431" s="5" t="s">
        <v>2569</v>
      </c>
      <c r="D4431" s="5" t="s">
        <v>4390</v>
      </c>
      <c r="E4431" s="5" t="s">
        <v>4388</v>
      </c>
      <c r="F4431" s="2">
        <v>315</v>
      </c>
      <c r="G4431" s="2">
        <v>52076</v>
      </c>
      <c r="H4431" s="2">
        <v>41458</v>
      </c>
      <c r="I4431" s="2">
        <v>5811</v>
      </c>
      <c r="J4431" s="2">
        <v>35647</v>
      </c>
      <c r="K4431" s="33">
        <v>8.8366482452941347E-3</v>
      </c>
      <c r="L4431" s="2">
        <v>300</v>
      </c>
      <c r="M4431" s="2">
        <v>40267</v>
      </c>
      <c r="N4431" s="2">
        <v>32258</v>
      </c>
      <c r="O4431" s="33">
        <v>9.3000186000372007E-3</v>
      </c>
      <c r="P4431" s="2">
        <v>300</v>
      </c>
      <c r="Q4431" s="2">
        <v>42262</v>
      </c>
      <c r="R4431" s="2">
        <v>33998</v>
      </c>
      <c r="S4431" s="35">
        <v>8.8240484734396149E-3</v>
      </c>
      <c r="T4431" t="s">
        <v>4388</v>
      </c>
      <c r="U4431" t="s">
        <v>4388</v>
      </c>
      <c r="V4431" s="5" t="s">
        <v>4390</v>
      </c>
      <c r="W4431" s="5">
        <v>0</v>
      </c>
      <c r="X4431" s="4">
        <v>1.2599771854519826E-5</v>
      </c>
      <c r="Y4431" s="6">
        <v>15</v>
      </c>
      <c r="Z4431" s="4">
        <v>-4.7597012659758575E-4</v>
      </c>
      <c r="AA4431" s="5">
        <v>4125</v>
      </c>
      <c r="AC4431" s="16" t="str">
        <f t="shared" si="414"/>
        <v/>
      </c>
      <c r="AD4431" s="16" t="str">
        <f t="shared" si="415"/>
        <v/>
      </c>
      <c r="AE4431" s="16" t="str">
        <f t="shared" si="416"/>
        <v/>
      </c>
      <c r="AF4431" s="16" t="str">
        <f t="shared" si="417"/>
        <v/>
      </c>
      <c r="AG4431" s="16" t="str">
        <f t="shared" si="418"/>
        <v/>
      </c>
      <c r="AH4431" s="16">
        <f t="shared" si="419"/>
        <v>8.8366482452941347E-3</v>
      </c>
      <c r="AI4431" s="17" t="str">
        <f>IF('Peer Comparison Tool'!$D$11="NR","",IF($C4431='Peer Comparison Tool'!$D$9,COUNT('ALLL &lt;50B Database'!$AI$1:AI4430)+1,""))</f>
        <v/>
      </c>
    </row>
    <row r="4432" spans="1:35" x14ac:dyDescent="0.25">
      <c r="A4432" t="s">
        <v>2701</v>
      </c>
      <c r="B4432">
        <v>856458</v>
      </c>
      <c r="C4432" s="5" t="s">
        <v>2642</v>
      </c>
      <c r="D4432" s="5" t="s">
        <v>4390</v>
      </c>
      <c r="E4432" s="5" t="s">
        <v>4388</v>
      </c>
      <c r="F4432" s="2">
        <v>330</v>
      </c>
      <c r="G4432" s="2">
        <v>52061</v>
      </c>
      <c r="H4432" s="2">
        <v>22862</v>
      </c>
      <c r="I4432" s="2">
        <v>886</v>
      </c>
      <c r="J4432" s="2">
        <v>21976</v>
      </c>
      <c r="K4432" s="33">
        <v>1.5016381507098654E-2</v>
      </c>
      <c r="L4432" s="2">
        <v>330</v>
      </c>
      <c r="M4432" s="2">
        <v>50271</v>
      </c>
      <c r="N4432" s="2">
        <v>23783</v>
      </c>
      <c r="O4432" s="33">
        <v>1.3875457259386957E-2</v>
      </c>
      <c r="P4432" s="2">
        <v>330</v>
      </c>
      <c r="Q4432" s="2">
        <v>50865</v>
      </c>
      <c r="R4432" s="2">
        <v>22500</v>
      </c>
      <c r="S4432" s="35">
        <v>1.4666666666666666E-2</v>
      </c>
      <c r="T4432" t="s">
        <v>4388</v>
      </c>
      <c r="U4432" t="s">
        <v>4388</v>
      </c>
      <c r="V4432" s="5" t="s">
        <v>4390</v>
      </c>
      <c r="W4432" s="5">
        <v>0</v>
      </c>
      <c r="X4432" s="4">
        <v>3.4971484043198713E-4</v>
      </c>
      <c r="Y4432" s="6">
        <v>0</v>
      </c>
      <c r="Z4432" s="4">
        <v>7.9120940727970927E-4</v>
      </c>
      <c r="AA4432" s="5">
        <v>1606</v>
      </c>
      <c r="AC4432" s="16" t="str">
        <f t="shared" si="414"/>
        <v/>
      </c>
      <c r="AD4432" s="16" t="str">
        <f t="shared" si="415"/>
        <v/>
      </c>
      <c r="AE4432" s="16" t="str">
        <f t="shared" si="416"/>
        <v/>
      </c>
      <c r="AF4432" s="16" t="str">
        <f t="shared" si="417"/>
        <v/>
      </c>
      <c r="AG4432" s="16" t="str">
        <f t="shared" si="418"/>
        <v/>
      </c>
      <c r="AH4432" s="16">
        <f t="shared" si="419"/>
        <v>1.5016381507098654E-2</v>
      </c>
      <c r="AI4432" s="17" t="str">
        <f>IF('Peer Comparison Tool'!$D$11="NR","",IF($C4432='Peer Comparison Tool'!$D$9,COUNT('ALLL &lt;50B Database'!$AI$1:AI4431)+1,""))</f>
        <v/>
      </c>
    </row>
    <row r="4433" spans="1:35" x14ac:dyDescent="0.25">
      <c r="A4433" t="s">
        <v>1255</v>
      </c>
      <c r="B4433">
        <v>489249</v>
      </c>
      <c r="C4433" s="5" t="s">
        <v>926</v>
      </c>
      <c r="D4433" s="5" t="s">
        <v>4390</v>
      </c>
      <c r="E4433" s="5" t="s">
        <v>4388</v>
      </c>
      <c r="F4433" s="2">
        <v>402</v>
      </c>
      <c r="G4433" s="2">
        <v>51875</v>
      </c>
      <c r="H4433" s="2">
        <v>36053</v>
      </c>
      <c r="I4433" s="2">
        <v>1421</v>
      </c>
      <c r="J4433" s="2">
        <v>34632</v>
      </c>
      <c r="K4433" s="33">
        <v>1.1607761607761608E-2</v>
      </c>
      <c r="L4433" s="2">
        <v>400</v>
      </c>
      <c r="M4433" s="2">
        <v>48699</v>
      </c>
      <c r="N4433" s="2">
        <v>36149</v>
      </c>
      <c r="O4433" s="33">
        <v>1.1065313010041771E-2</v>
      </c>
      <c r="P4433" s="2">
        <v>400</v>
      </c>
      <c r="Q4433" s="2">
        <v>49851</v>
      </c>
      <c r="R4433" s="2">
        <v>35215</v>
      </c>
      <c r="S4433" s="35">
        <v>1.1358795967627431E-2</v>
      </c>
      <c r="T4433" t="s">
        <v>4388</v>
      </c>
      <c r="U4433" t="s">
        <v>4388</v>
      </c>
      <c r="V4433" s="5" t="s">
        <v>4390</v>
      </c>
      <c r="W4433" s="5">
        <v>0</v>
      </c>
      <c r="X4433" s="4">
        <v>2.4896564013417687E-4</v>
      </c>
      <c r="Y4433" s="6">
        <v>2</v>
      </c>
      <c r="Z4433" s="4">
        <v>2.934829575856595E-4</v>
      </c>
      <c r="AA4433" s="5">
        <v>3110</v>
      </c>
      <c r="AC4433" s="16" t="str">
        <f t="shared" si="414"/>
        <v/>
      </c>
      <c r="AD4433" s="16" t="str">
        <f t="shared" si="415"/>
        <v/>
      </c>
      <c r="AE4433" s="16" t="str">
        <f t="shared" si="416"/>
        <v/>
      </c>
      <c r="AF4433" s="16" t="str">
        <f t="shared" si="417"/>
        <v/>
      </c>
      <c r="AG4433" s="16" t="str">
        <f t="shared" si="418"/>
        <v/>
      </c>
      <c r="AH4433" s="16">
        <f t="shared" si="419"/>
        <v>1.1607761607761608E-2</v>
      </c>
      <c r="AI4433" s="17" t="str">
        <f>IF('Peer Comparison Tool'!$D$11="NR","",IF($C4433='Peer Comparison Tool'!$D$9,COUNT('ALLL &lt;50B Database'!$AI$1:AI4432)+1,""))</f>
        <v/>
      </c>
    </row>
    <row r="4434" spans="1:35" x14ac:dyDescent="0.25">
      <c r="A4434" t="s">
        <v>3199</v>
      </c>
      <c r="B4434">
        <v>324229</v>
      </c>
      <c r="C4434" s="5" t="s">
        <v>3064</v>
      </c>
      <c r="D4434" s="5" t="s">
        <v>4390</v>
      </c>
      <c r="E4434" s="5" t="s">
        <v>4388</v>
      </c>
      <c r="F4434" s="2">
        <v>172</v>
      </c>
      <c r="G4434" s="2">
        <v>51837</v>
      </c>
      <c r="H4434" s="2">
        <v>29379</v>
      </c>
      <c r="I4434" s="2">
        <v>227</v>
      </c>
      <c r="J4434" s="2">
        <v>29152</v>
      </c>
      <c r="K4434" s="33">
        <v>5.9001097694840838E-3</v>
      </c>
      <c r="L4434" s="2">
        <v>166</v>
      </c>
      <c r="M4434" s="2">
        <v>44500</v>
      </c>
      <c r="N4434" s="2">
        <v>28866</v>
      </c>
      <c r="O4434" s="33">
        <v>5.7507101780641589E-3</v>
      </c>
      <c r="P4434" s="2">
        <v>169</v>
      </c>
      <c r="Q4434" s="2">
        <v>43971</v>
      </c>
      <c r="R4434" s="2">
        <v>28706</v>
      </c>
      <c r="S4434" s="35">
        <v>5.8872709538075668E-3</v>
      </c>
      <c r="T4434" t="s">
        <v>4388</v>
      </c>
      <c r="U4434" t="s">
        <v>4388</v>
      </c>
      <c r="V4434" s="5" t="s">
        <v>4390</v>
      </c>
      <c r="W4434" s="5">
        <v>0</v>
      </c>
      <c r="X4434" s="4">
        <v>1.283881567651704E-5</v>
      </c>
      <c r="Y4434" s="6">
        <v>3</v>
      </c>
      <c r="Z4434" s="4">
        <v>1.3656077574340786E-4</v>
      </c>
      <c r="AA4434" s="5">
        <v>4585</v>
      </c>
      <c r="AC4434" s="16" t="str">
        <f t="shared" si="414"/>
        <v/>
      </c>
      <c r="AD4434" s="16" t="str">
        <f t="shared" si="415"/>
        <v/>
      </c>
      <c r="AE4434" s="16" t="str">
        <f t="shared" si="416"/>
        <v/>
      </c>
      <c r="AF4434" s="16" t="str">
        <f t="shared" si="417"/>
        <v/>
      </c>
      <c r="AG4434" s="16" t="str">
        <f t="shared" si="418"/>
        <v/>
      </c>
      <c r="AH4434" s="16">
        <f t="shared" si="419"/>
        <v>5.9001097694840838E-3</v>
      </c>
      <c r="AI4434" s="17" t="str">
        <f>IF('Peer Comparison Tool'!$D$11="NR","",IF($C4434='Peer Comparison Tool'!$D$9,COUNT('ALLL &lt;50B Database'!$AI$1:AI4433)+1,""))</f>
        <v/>
      </c>
    </row>
    <row r="4435" spans="1:35" x14ac:dyDescent="0.25">
      <c r="A4435" t="s">
        <v>3702</v>
      </c>
      <c r="B4435">
        <v>136459</v>
      </c>
      <c r="C4435" s="5" t="s">
        <v>3603</v>
      </c>
      <c r="D4435" s="5" t="s">
        <v>4390</v>
      </c>
      <c r="E4435" s="5" t="s">
        <v>4388</v>
      </c>
      <c r="F4435" s="2">
        <v>306</v>
      </c>
      <c r="G4435" s="2">
        <v>51663</v>
      </c>
      <c r="H4435" s="2">
        <v>15507</v>
      </c>
      <c r="I4435" s="2">
        <v>0</v>
      </c>
      <c r="J4435" s="2">
        <v>15507</v>
      </c>
      <c r="K4435" s="33">
        <v>1.9733023795705164E-2</v>
      </c>
      <c r="L4435" s="2">
        <v>306</v>
      </c>
      <c r="M4435" s="2">
        <v>47281</v>
      </c>
      <c r="N4435" s="2">
        <v>16361</v>
      </c>
      <c r="O4435" s="33">
        <v>1.8703013263247966E-2</v>
      </c>
      <c r="P4435" s="2">
        <v>306</v>
      </c>
      <c r="Q4435" s="2">
        <v>50851</v>
      </c>
      <c r="R4435" s="2">
        <v>16214</v>
      </c>
      <c r="S4435" s="35">
        <v>1.8872579252497843E-2</v>
      </c>
      <c r="T4435" t="s">
        <v>4388</v>
      </c>
      <c r="U4435" t="s">
        <v>4388</v>
      </c>
      <c r="V4435" s="5" t="s">
        <v>4390</v>
      </c>
      <c r="W4435" s="5">
        <v>0</v>
      </c>
      <c r="X4435" s="4">
        <v>8.6044454320732128E-4</v>
      </c>
      <c r="Y4435" s="6">
        <v>0</v>
      </c>
      <c r="Z4435" s="4">
        <v>1.6956598924987645E-4</v>
      </c>
      <c r="AA4435" s="5">
        <v>590</v>
      </c>
      <c r="AC4435" s="16" t="str">
        <f t="shared" si="414"/>
        <v/>
      </c>
      <c r="AD4435" s="16" t="str">
        <f t="shared" si="415"/>
        <v/>
      </c>
      <c r="AE4435" s="16" t="str">
        <f t="shared" si="416"/>
        <v/>
      </c>
      <c r="AF4435" s="16" t="str">
        <f t="shared" si="417"/>
        <v/>
      </c>
      <c r="AG4435" s="16" t="str">
        <f t="shared" si="418"/>
        <v/>
      </c>
      <c r="AH4435" s="16">
        <f t="shared" si="419"/>
        <v>1.9733023795705164E-2</v>
      </c>
      <c r="AI4435" s="17" t="str">
        <f>IF('Peer Comparison Tool'!$D$11="NR","",IF($C4435='Peer Comparison Tool'!$D$9,COUNT('ALLL &lt;50B Database'!$AI$1:AI4434)+1,""))</f>
        <v/>
      </c>
    </row>
    <row r="4436" spans="1:35" x14ac:dyDescent="0.25">
      <c r="A4436" t="s">
        <v>2601</v>
      </c>
      <c r="B4436">
        <v>564856</v>
      </c>
      <c r="C4436" s="5" t="s">
        <v>2569</v>
      </c>
      <c r="D4436" s="5" t="s">
        <v>4390</v>
      </c>
      <c r="E4436" s="5" t="s">
        <v>4388</v>
      </c>
      <c r="F4436" s="2">
        <v>288</v>
      </c>
      <c r="G4436" s="2">
        <v>51660</v>
      </c>
      <c r="H4436" s="2">
        <v>22924</v>
      </c>
      <c r="I4436" s="2">
        <v>420</v>
      </c>
      <c r="J4436" s="2">
        <v>22504</v>
      </c>
      <c r="K4436" s="33">
        <v>1.2797724848915748E-2</v>
      </c>
      <c r="L4436" s="2">
        <v>1038</v>
      </c>
      <c r="M4436" s="2">
        <v>51711</v>
      </c>
      <c r="N4436" s="2">
        <v>19592</v>
      </c>
      <c r="O4436" s="33">
        <v>5.2980808493262553E-2</v>
      </c>
      <c r="P4436" s="2">
        <v>288</v>
      </c>
      <c r="Q4436" s="2">
        <v>48935</v>
      </c>
      <c r="R4436" s="2">
        <v>21025</v>
      </c>
      <c r="S4436" s="35">
        <v>1.3697978596908442E-2</v>
      </c>
      <c r="T4436" t="s">
        <v>4388</v>
      </c>
      <c r="U4436" t="s">
        <v>4388</v>
      </c>
      <c r="V4436" s="5" t="s">
        <v>4390</v>
      </c>
      <c r="W4436" s="5">
        <v>0</v>
      </c>
      <c r="X4436" s="4">
        <v>-9.0025374799269399E-4</v>
      </c>
      <c r="Y4436" s="6">
        <v>0</v>
      </c>
      <c r="Z4436" s="4">
        <v>-3.9282829896354107E-2</v>
      </c>
      <c r="AA4436" s="5">
        <v>2549</v>
      </c>
      <c r="AC4436" s="16" t="str">
        <f t="shared" si="414"/>
        <v/>
      </c>
      <c r="AD4436" s="16" t="str">
        <f t="shared" si="415"/>
        <v/>
      </c>
      <c r="AE4436" s="16" t="str">
        <f t="shared" si="416"/>
        <v/>
      </c>
      <c r="AF4436" s="16" t="str">
        <f t="shared" si="417"/>
        <v/>
      </c>
      <c r="AG4436" s="16" t="str">
        <f t="shared" si="418"/>
        <v/>
      </c>
      <c r="AH4436" s="16">
        <f t="shared" si="419"/>
        <v>1.2797724848915748E-2</v>
      </c>
      <c r="AI4436" s="17" t="str">
        <f>IF('Peer Comparison Tool'!$D$11="NR","",IF($C4436='Peer Comparison Tool'!$D$9,COUNT('ALLL &lt;50B Database'!$AI$1:AI4435)+1,""))</f>
        <v/>
      </c>
    </row>
    <row r="4437" spans="1:35" x14ac:dyDescent="0.25">
      <c r="A4437" t="s">
        <v>2815</v>
      </c>
      <c r="B4437">
        <v>252256</v>
      </c>
      <c r="C4437" s="5" t="s">
        <v>2711</v>
      </c>
      <c r="D4437" s="5" t="s">
        <v>4390</v>
      </c>
      <c r="E4437" s="5" t="s">
        <v>4388</v>
      </c>
      <c r="F4437" s="2">
        <v>452</v>
      </c>
      <c r="G4437" s="2">
        <v>51595</v>
      </c>
      <c r="H4437" s="2">
        <v>44125</v>
      </c>
      <c r="I4437" s="2">
        <v>950</v>
      </c>
      <c r="J4437" s="2">
        <v>43175</v>
      </c>
      <c r="K4437" s="33">
        <v>1.0469021424435437E-2</v>
      </c>
      <c r="L4437" s="2">
        <v>415</v>
      </c>
      <c r="M4437" s="2">
        <v>43254</v>
      </c>
      <c r="N4437" s="2">
        <v>36672</v>
      </c>
      <c r="O4437" s="33">
        <v>1.131653577661431E-2</v>
      </c>
      <c r="P4437" s="2">
        <v>428</v>
      </c>
      <c r="Q4437" s="2">
        <v>45418</v>
      </c>
      <c r="R4437" s="2">
        <v>40614</v>
      </c>
      <c r="S4437" s="35">
        <v>1.0538238045993992E-2</v>
      </c>
      <c r="T4437" t="s">
        <v>4388</v>
      </c>
      <c r="U4437" t="s">
        <v>4388</v>
      </c>
      <c r="V4437" s="5" t="s">
        <v>4390</v>
      </c>
      <c r="W4437" s="5">
        <v>0</v>
      </c>
      <c r="X4437" s="4">
        <v>-6.9216621558555042E-5</v>
      </c>
      <c r="Y4437" s="6">
        <v>24</v>
      </c>
      <c r="Z4437" s="4">
        <v>-7.7829773062031843E-4</v>
      </c>
      <c r="AA4437" s="5">
        <v>3612</v>
      </c>
      <c r="AC4437" s="16" t="str">
        <f t="shared" si="414"/>
        <v/>
      </c>
      <c r="AD4437" s="16" t="str">
        <f t="shared" si="415"/>
        <v/>
      </c>
      <c r="AE4437" s="16" t="str">
        <f t="shared" si="416"/>
        <v/>
      </c>
      <c r="AF4437" s="16" t="str">
        <f t="shared" si="417"/>
        <v/>
      </c>
      <c r="AG4437" s="16" t="str">
        <f t="shared" si="418"/>
        <v/>
      </c>
      <c r="AH4437" s="16">
        <f t="shared" si="419"/>
        <v>1.0469021424435437E-2</v>
      </c>
      <c r="AI4437" s="17" t="str">
        <f>IF('Peer Comparison Tool'!$D$11="NR","",IF($C4437='Peer Comparison Tool'!$D$9,COUNT('ALLL &lt;50B Database'!$AI$1:AI4436)+1,""))</f>
        <v/>
      </c>
    </row>
    <row r="4438" spans="1:35" x14ac:dyDescent="0.25">
      <c r="A4438" t="s">
        <v>2813</v>
      </c>
      <c r="B4438">
        <v>550653</v>
      </c>
      <c r="C4438" s="5" t="s">
        <v>2711</v>
      </c>
      <c r="D4438" s="5" t="s">
        <v>4390</v>
      </c>
      <c r="E4438" s="5" t="s">
        <v>4388</v>
      </c>
      <c r="F4438" s="2">
        <v>1726</v>
      </c>
      <c r="G4438" s="2">
        <v>51569</v>
      </c>
      <c r="H4438" s="2">
        <v>32071</v>
      </c>
      <c r="I4438" s="2">
        <v>1325</v>
      </c>
      <c r="J4438" s="2">
        <v>30746</v>
      </c>
      <c r="K4438" s="33">
        <v>5.6137383724712157E-2</v>
      </c>
      <c r="L4438" s="2">
        <v>1910</v>
      </c>
      <c r="M4438" s="2">
        <v>48433</v>
      </c>
      <c r="N4438" s="2">
        <v>32579</v>
      </c>
      <c r="O4438" s="33">
        <v>5.8626722735504469E-2</v>
      </c>
      <c r="P4438" s="2">
        <v>1921</v>
      </c>
      <c r="Q4438" s="2">
        <v>48272</v>
      </c>
      <c r="R4438" s="2">
        <v>32146</v>
      </c>
      <c r="S4438" s="35">
        <v>5.9758601381198283E-2</v>
      </c>
      <c r="T4438" t="s">
        <v>4388</v>
      </c>
      <c r="U4438" t="s">
        <v>4388</v>
      </c>
      <c r="V4438" s="5" t="s">
        <v>4390</v>
      </c>
      <c r="W4438" s="5">
        <v>0</v>
      </c>
      <c r="X4438" s="4">
        <v>-3.6212176564861254E-3</v>
      </c>
      <c r="Y4438" s="6">
        <v>-195</v>
      </c>
      <c r="Z4438" s="4">
        <v>1.1318786456938137E-3</v>
      </c>
      <c r="AA4438" s="5">
        <v>29</v>
      </c>
      <c r="AC4438" s="16" t="str">
        <f t="shared" si="414"/>
        <v/>
      </c>
      <c r="AD4438" s="16" t="str">
        <f t="shared" si="415"/>
        <v/>
      </c>
      <c r="AE4438" s="16" t="str">
        <f t="shared" si="416"/>
        <v/>
      </c>
      <c r="AF4438" s="16" t="str">
        <f t="shared" si="417"/>
        <v/>
      </c>
      <c r="AG4438" s="16" t="str">
        <f t="shared" si="418"/>
        <v/>
      </c>
      <c r="AH4438" s="16">
        <f t="shared" si="419"/>
        <v>5.6137383724712157E-2</v>
      </c>
      <c r="AI4438" s="17" t="str">
        <f>IF('Peer Comparison Tool'!$D$11="NR","",IF($C4438='Peer Comparison Tool'!$D$9,COUNT('ALLL &lt;50B Database'!$AI$1:AI4437)+1,""))</f>
        <v/>
      </c>
    </row>
    <row r="4439" spans="1:35" x14ac:dyDescent="0.25">
      <c r="A4439" t="s">
        <v>3498</v>
      </c>
      <c r="B4439">
        <v>373272</v>
      </c>
      <c r="C4439" s="5" t="s">
        <v>3374</v>
      </c>
      <c r="D4439" s="5" t="s">
        <v>4390</v>
      </c>
      <c r="E4439" s="5" t="s">
        <v>4388</v>
      </c>
      <c r="F4439" s="2">
        <v>277</v>
      </c>
      <c r="G4439" s="2">
        <v>51529</v>
      </c>
      <c r="H4439" s="2">
        <v>38626</v>
      </c>
      <c r="I4439" s="2">
        <v>125</v>
      </c>
      <c r="J4439" s="2">
        <v>38501</v>
      </c>
      <c r="K4439" s="33">
        <v>7.1946183216020365E-3</v>
      </c>
      <c r="L4439" s="2">
        <v>277</v>
      </c>
      <c r="M4439" s="2">
        <v>49168</v>
      </c>
      <c r="N4439" s="2">
        <v>37412</v>
      </c>
      <c r="O4439" s="33">
        <v>7.404041484015824E-3</v>
      </c>
      <c r="P4439" s="2">
        <v>277</v>
      </c>
      <c r="Q4439" s="2">
        <v>49743</v>
      </c>
      <c r="R4439" s="2">
        <v>37767</v>
      </c>
      <c r="S4439" s="35">
        <v>7.3344454153096619E-3</v>
      </c>
      <c r="T4439" t="s">
        <v>4388</v>
      </c>
      <c r="U4439" t="s">
        <v>4388</v>
      </c>
      <c r="V4439" s="5" t="s">
        <v>4390</v>
      </c>
      <c r="W4439" s="5">
        <v>0</v>
      </c>
      <c r="X4439" s="4">
        <v>-1.3982709370762535E-4</v>
      </c>
      <c r="Y4439" s="6">
        <v>0</v>
      </c>
      <c r="Z4439" s="4">
        <v>-6.9596068706162181E-5</v>
      </c>
      <c r="AA4439" s="5">
        <v>4433</v>
      </c>
      <c r="AC4439" s="16" t="str">
        <f t="shared" si="414"/>
        <v/>
      </c>
      <c r="AD4439" s="16" t="str">
        <f t="shared" si="415"/>
        <v/>
      </c>
      <c r="AE4439" s="16" t="str">
        <f t="shared" si="416"/>
        <v/>
      </c>
      <c r="AF4439" s="16" t="str">
        <f t="shared" si="417"/>
        <v/>
      </c>
      <c r="AG4439" s="16" t="str">
        <f t="shared" si="418"/>
        <v/>
      </c>
      <c r="AH4439" s="16">
        <f t="shared" si="419"/>
        <v>7.1946183216020365E-3</v>
      </c>
      <c r="AI4439" s="17" t="str">
        <f>IF('Peer Comparison Tool'!$D$11="NR","",IF($C4439='Peer Comparison Tool'!$D$9,COUNT('ALLL &lt;50B Database'!$AI$1:AI4438)+1,""))</f>
        <v/>
      </c>
    </row>
    <row r="4440" spans="1:35" x14ac:dyDescent="0.25">
      <c r="A4440" t="s">
        <v>143</v>
      </c>
      <c r="B4440">
        <v>498456</v>
      </c>
      <c r="C4440" s="5" t="s">
        <v>3704</v>
      </c>
      <c r="D4440" s="5" t="s">
        <v>4390</v>
      </c>
      <c r="E4440" s="5" t="s">
        <v>4388</v>
      </c>
      <c r="F4440" s="2">
        <v>127</v>
      </c>
      <c r="G4440" s="2">
        <v>51513</v>
      </c>
      <c r="H4440" s="2">
        <v>17933</v>
      </c>
      <c r="I4440" s="2">
        <v>0</v>
      </c>
      <c r="J4440" s="2">
        <v>17933</v>
      </c>
      <c r="K4440" s="33">
        <v>7.0819160207438803E-3</v>
      </c>
      <c r="L4440" s="2">
        <v>112</v>
      </c>
      <c r="M4440" s="2">
        <v>43851</v>
      </c>
      <c r="N4440" s="2">
        <v>11993</v>
      </c>
      <c r="O4440" s="33">
        <v>9.3387809555574089E-3</v>
      </c>
      <c r="P4440" s="2">
        <v>112</v>
      </c>
      <c r="Q4440" s="2">
        <v>46236</v>
      </c>
      <c r="R4440" s="2">
        <v>12803</v>
      </c>
      <c r="S4440" s="35">
        <v>8.7479496992892286E-3</v>
      </c>
      <c r="T4440" t="s">
        <v>4388</v>
      </c>
      <c r="U4440" t="s">
        <v>4388</v>
      </c>
      <c r="V4440" s="5" t="s">
        <v>4390</v>
      </c>
      <c r="W4440" s="5">
        <v>0</v>
      </c>
      <c r="X4440" s="4">
        <v>-1.6660336785453483E-3</v>
      </c>
      <c r="Y4440" s="6">
        <v>15</v>
      </c>
      <c r="Z4440" s="4">
        <v>-5.9083125626818028E-4</v>
      </c>
      <c r="AA4440" s="5">
        <v>4445</v>
      </c>
      <c r="AC4440" s="16" t="str">
        <f t="shared" si="414"/>
        <v/>
      </c>
      <c r="AD4440" s="16" t="str">
        <f t="shared" si="415"/>
        <v/>
      </c>
      <c r="AE4440" s="16" t="str">
        <f t="shared" si="416"/>
        <v/>
      </c>
      <c r="AF4440" s="16" t="str">
        <f t="shared" si="417"/>
        <v/>
      </c>
      <c r="AG4440" s="16" t="str">
        <f t="shared" si="418"/>
        <v/>
      </c>
      <c r="AH4440" s="16">
        <f t="shared" si="419"/>
        <v>7.0819160207438803E-3</v>
      </c>
      <c r="AI4440" s="17" t="str">
        <f>IF('Peer Comparison Tool'!$D$11="NR","",IF($C4440='Peer Comparison Tool'!$D$9,COUNT('ALLL &lt;50B Database'!$AI$1:AI4439)+1,""))</f>
        <v/>
      </c>
    </row>
    <row r="4441" spans="1:35" x14ac:dyDescent="0.25">
      <c r="A4441" t="s">
        <v>2814</v>
      </c>
      <c r="B4441">
        <v>382256</v>
      </c>
      <c r="C4441" s="5" t="s">
        <v>2711</v>
      </c>
      <c r="D4441" s="5" t="s">
        <v>4390</v>
      </c>
      <c r="E4441" s="5" t="s">
        <v>4388</v>
      </c>
      <c r="F4441" s="2">
        <v>408</v>
      </c>
      <c r="G4441" s="2">
        <v>51494</v>
      </c>
      <c r="H4441" s="2">
        <v>27516</v>
      </c>
      <c r="I4441" s="2">
        <v>643</v>
      </c>
      <c r="J4441" s="2">
        <v>26873</v>
      </c>
      <c r="K4441" s="33">
        <v>1.5182525211178506E-2</v>
      </c>
      <c r="L4441" s="2">
        <v>409</v>
      </c>
      <c r="M4441" s="2">
        <v>44862</v>
      </c>
      <c r="N4441" s="2">
        <v>25752</v>
      </c>
      <c r="O4441" s="33">
        <v>1.5882261571916745E-2</v>
      </c>
      <c r="P4441" s="2">
        <v>409</v>
      </c>
      <c r="Q4441" s="2">
        <v>48066</v>
      </c>
      <c r="R4441" s="2">
        <v>26338</v>
      </c>
      <c r="S4441" s="35">
        <v>1.5528893613789962E-2</v>
      </c>
      <c r="T4441" t="s">
        <v>4388</v>
      </c>
      <c r="U4441" t="s">
        <v>4388</v>
      </c>
      <c r="V4441" s="5" t="s">
        <v>4390</v>
      </c>
      <c r="W4441" s="5">
        <v>0</v>
      </c>
      <c r="X4441" s="4">
        <v>-3.46368402611456E-4</v>
      </c>
      <c r="Y4441" s="6">
        <v>-1</v>
      </c>
      <c r="Z4441" s="4">
        <v>-3.5336795812678304E-4</v>
      </c>
      <c r="AA4441" s="5">
        <v>1548</v>
      </c>
      <c r="AC4441" s="16" t="str">
        <f t="shared" si="414"/>
        <v/>
      </c>
      <c r="AD4441" s="16" t="str">
        <f t="shared" si="415"/>
        <v/>
      </c>
      <c r="AE4441" s="16" t="str">
        <f t="shared" si="416"/>
        <v/>
      </c>
      <c r="AF4441" s="16" t="str">
        <f t="shared" si="417"/>
        <v/>
      </c>
      <c r="AG4441" s="16" t="str">
        <f t="shared" si="418"/>
        <v/>
      </c>
      <c r="AH4441" s="16">
        <f t="shared" si="419"/>
        <v>1.5182525211178506E-2</v>
      </c>
      <c r="AI4441" s="17" t="str">
        <f>IF('Peer Comparison Tool'!$D$11="NR","",IF($C4441='Peer Comparison Tool'!$D$9,COUNT('ALLL &lt;50B Database'!$AI$1:AI4440)+1,""))</f>
        <v/>
      </c>
    </row>
    <row r="4442" spans="1:35" x14ac:dyDescent="0.25">
      <c r="A4442" t="s">
        <v>2266</v>
      </c>
      <c r="B4442">
        <v>918356</v>
      </c>
      <c r="C4442" s="5" t="s">
        <v>2041</v>
      </c>
      <c r="D4442" s="5" t="s">
        <v>4390</v>
      </c>
      <c r="E4442" s="5" t="s">
        <v>4388</v>
      </c>
      <c r="F4442" s="2">
        <v>790</v>
      </c>
      <c r="G4442" s="2">
        <v>51483</v>
      </c>
      <c r="H4442" s="2">
        <v>31711</v>
      </c>
      <c r="I4442" s="2">
        <v>0</v>
      </c>
      <c r="J4442" s="2">
        <v>31711</v>
      </c>
      <c r="K4442" s="33">
        <v>2.4912490933745389E-2</v>
      </c>
      <c r="L4442" s="2">
        <v>843</v>
      </c>
      <c r="M4442" s="2">
        <v>44292</v>
      </c>
      <c r="N4442" s="2">
        <v>33052</v>
      </c>
      <c r="O4442" s="33">
        <v>2.5505264431804429E-2</v>
      </c>
      <c r="P4442" s="2">
        <v>845</v>
      </c>
      <c r="Q4442" s="2">
        <v>44329</v>
      </c>
      <c r="R4442" s="2">
        <v>33287</v>
      </c>
      <c r="S4442" s="35">
        <v>2.5385285546910205E-2</v>
      </c>
      <c r="T4442" t="s">
        <v>4388</v>
      </c>
      <c r="U4442" t="s">
        <v>4388</v>
      </c>
      <c r="V4442" s="5" t="s">
        <v>4390</v>
      </c>
      <c r="W4442" s="5">
        <v>0</v>
      </c>
      <c r="X4442" s="4">
        <v>-4.7279461316481614E-4</v>
      </c>
      <c r="Y4442" s="6">
        <v>-55</v>
      </c>
      <c r="Z4442" s="4">
        <v>-1.1997888489422362E-4</v>
      </c>
      <c r="AA4442" s="5">
        <v>259</v>
      </c>
      <c r="AC4442" s="16" t="str">
        <f t="shared" si="414"/>
        <v/>
      </c>
      <c r="AD4442" s="16" t="str">
        <f t="shared" si="415"/>
        <v/>
      </c>
      <c r="AE4442" s="16" t="str">
        <f t="shared" si="416"/>
        <v/>
      </c>
      <c r="AF4442" s="16" t="str">
        <f t="shared" si="417"/>
        <v/>
      </c>
      <c r="AG4442" s="16" t="str">
        <f t="shared" si="418"/>
        <v/>
      </c>
      <c r="AH4442" s="16">
        <f t="shared" si="419"/>
        <v>2.4912490933745389E-2</v>
      </c>
      <c r="AI4442" s="17" t="str">
        <f>IF('Peer Comparison Tool'!$D$11="NR","",IF($C4442='Peer Comparison Tool'!$D$9,COUNT('ALLL &lt;50B Database'!$AI$1:AI4441)+1,""))</f>
        <v/>
      </c>
    </row>
    <row r="4443" spans="1:35" x14ac:dyDescent="0.25">
      <c r="A4443" t="s">
        <v>2805</v>
      </c>
      <c r="B4443">
        <v>1005851</v>
      </c>
      <c r="C4443" s="5" t="s">
        <v>2711</v>
      </c>
      <c r="D4443" s="5" t="s">
        <v>4390</v>
      </c>
      <c r="E4443" s="5" t="s">
        <v>4388</v>
      </c>
      <c r="F4443" s="2">
        <v>359</v>
      </c>
      <c r="G4443" s="2">
        <v>51446</v>
      </c>
      <c r="H4443" s="2">
        <v>39837</v>
      </c>
      <c r="I4443" s="2">
        <v>929</v>
      </c>
      <c r="J4443" s="2">
        <v>38908</v>
      </c>
      <c r="K4443" s="33">
        <v>9.2268942119872518E-3</v>
      </c>
      <c r="L4443" s="2">
        <v>356</v>
      </c>
      <c r="M4443" s="2">
        <v>49412</v>
      </c>
      <c r="N4443" s="2">
        <v>38097</v>
      </c>
      <c r="O4443" s="33">
        <v>9.3445678137386145E-3</v>
      </c>
      <c r="P4443" s="2">
        <v>345</v>
      </c>
      <c r="Q4443" s="2">
        <v>53032</v>
      </c>
      <c r="R4443" s="2">
        <v>38315</v>
      </c>
      <c r="S4443" s="35">
        <v>9.0043064074122412E-3</v>
      </c>
      <c r="T4443" t="s">
        <v>4388</v>
      </c>
      <c r="U4443" t="s">
        <v>4388</v>
      </c>
      <c r="V4443" s="5" t="s">
        <v>4390</v>
      </c>
      <c r="W4443" s="5">
        <v>0</v>
      </c>
      <c r="X4443" s="4">
        <v>2.2258780457501057E-4</v>
      </c>
      <c r="Y4443" s="6">
        <v>14</v>
      </c>
      <c r="Z4443" s="4">
        <v>-3.4026140632637328E-4</v>
      </c>
      <c r="AA4443" s="5">
        <v>4022</v>
      </c>
      <c r="AC4443" s="16" t="str">
        <f t="shared" si="414"/>
        <v/>
      </c>
      <c r="AD4443" s="16" t="str">
        <f t="shared" si="415"/>
        <v/>
      </c>
      <c r="AE4443" s="16" t="str">
        <f t="shared" si="416"/>
        <v/>
      </c>
      <c r="AF4443" s="16" t="str">
        <f t="shared" si="417"/>
        <v/>
      </c>
      <c r="AG4443" s="16" t="str">
        <f t="shared" si="418"/>
        <v/>
      </c>
      <c r="AH4443" s="16">
        <f t="shared" si="419"/>
        <v>9.2268942119872518E-3</v>
      </c>
      <c r="AI4443" s="17" t="str">
        <f>IF('Peer Comparison Tool'!$D$11="NR","",IF($C4443='Peer Comparison Tool'!$D$9,COUNT('ALLL &lt;50B Database'!$AI$1:AI4442)+1,""))</f>
        <v/>
      </c>
    </row>
    <row r="4444" spans="1:35" x14ac:dyDescent="0.25">
      <c r="A4444" t="s">
        <v>692</v>
      </c>
      <c r="B4444">
        <v>102333</v>
      </c>
      <c r="C4444" s="5" t="s">
        <v>561</v>
      </c>
      <c r="D4444" s="5" t="s">
        <v>4390</v>
      </c>
      <c r="E4444" s="5" t="s">
        <v>4388</v>
      </c>
      <c r="F4444" s="2">
        <v>400</v>
      </c>
      <c r="G4444" s="2">
        <v>51368</v>
      </c>
      <c r="H4444" s="2">
        <v>26000</v>
      </c>
      <c r="I4444" s="2">
        <v>0</v>
      </c>
      <c r="J4444" s="2">
        <v>26000</v>
      </c>
      <c r="K4444" s="33">
        <v>1.5384615384615385E-2</v>
      </c>
      <c r="L4444" s="2">
        <v>552</v>
      </c>
      <c r="M4444" s="2">
        <v>48717</v>
      </c>
      <c r="N4444" s="2">
        <v>28033</v>
      </c>
      <c r="O4444" s="33">
        <v>1.9691078371918809E-2</v>
      </c>
      <c r="P4444" s="2">
        <v>542</v>
      </c>
      <c r="Q4444" s="2">
        <v>49466</v>
      </c>
      <c r="R4444" s="2">
        <v>27125</v>
      </c>
      <c r="S4444" s="35">
        <v>1.9981566820276499E-2</v>
      </c>
      <c r="T4444" t="s">
        <v>4388</v>
      </c>
      <c r="U4444" t="s">
        <v>4388</v>
      </c>
      <c r="V4444" s="5" t="s">
        <v>4390</v>
      </c>
      <c r="W4444" s="5">
        <v>0</v>
      </c>
      <c r="X4444" s="4">
        <v>-4.5969514356611132E-3</v>
      </c>
      <c r="Y4444" s="6">
        <v>-142</v>
      </c>
      <c r="Z4444" s="4">
        <v>2.9048844835768972E-4</v>
      </c>
      <c r="AA4444" s="5">
        <v>1469</v>
      </c>
      <c r="AC4444" s="16" t="str">
        <f t="shared" si="414"/>
        <v/>
      </c>
      <c r="AD4444" s="16" t="str">
        <f t="shared" si="415"/>
        <v/>
      </c>
      <c r="AE4444" s="16" t="str">
        <f t="shared" si="416"/>
        <v/>
      </c>
      <c r="AF4444" s="16" t="str">
        <f t="shared" si="417"/>
        <v/>
      </c>
      <c r="AG4444" s="16" t="str">
        <f t="shared" si="418"/>
        <v/>
      </c>
      <c r="AH4444" s="16">
        <f t="shared" si="419"/>
        <v>1.5384615384615385E-2</v>
      </c>
      <c r="AI4444" s="17" t="str">
        <f>IF('Peer Comparison Tool'!$D$11="NR","",IF($C4444='Peer Comparison Tool'!$D$9,COUNT('ALLL &lt;50B Database'!$AI$1:AI4443)+1,""))</f>
        <v/>
      </c>
    </row>
    <row r="4445" spans="1:35" x14ac:dyDescent="0.25">
      <c r="A4445" t="s">
        <v>2252</v>
      </c>
      <c r="B4445">
        <v>269759</v>
      </c>
      <c r="C4445" s="5" t="s">
        <v>2041</v>
      </c>
      <c r="D4445" s="5" t="s">
        <v>4390</v>
      </c>
      <c r="E4445" s="5" t="s">
        <v>4388</v>
      </c>
      <c r="F4445" s="2">
        <v>760</v>
      </c>
      <c r="G4445" s="2">
        <v>51307</v>
      </c>
      <c r="H4445" s="2">
        <v>40415</v>
      </c>
      <c r="I4445" s="2">
        <v>2857</v>
      </c>
      <c r="J4445" s="2">
        <v>37558</v>
      </c>
      <c r="K4445" s="33">
        <v>2.0235369295489643E-2</v>
      </c>
      <c r="L4445" s="2">
        <v>687</v>
      </c>
      <c r="M4445" s="2">
        <v>45826</v>
      </c>
      <c r="N4445" s="2">
        <v>35306</v>
      </c>
      <c r="O4445" s="33">
        <v>1.9458448988840422E-2</v>
      </c>
      <c r="P4445" s="2">
        <v>736</v>
      </c>
      <c r="Q4445" s="2">
        <v>50731</v>
      </c>
      <c r="R4445" s="2">
        <v>33809</v>
      </c>
      <c r="S4445" s="35">
        <v>2.176935135614777E-2</v>
      </c>
      <c r="T4445" t="s">
        <v>4388</v>
      </c>
      <c r="U4445" t="s">
        <v>4388</v>
      </c>
      <c r="V4445" s="5" t="s">
        <v>4390</v>
      </c>
      <c r="W4445" s="5">
        <v>0</v>
      </c>
      <c r="X4445" s="4">
        <v>-1.5339820606581275E-3</v>
      </c>
      <c r="Y4445" s="6">
        <v>24</v>
      </c>
      <c r="Z4445" s="4">
        <v>2.3109023673073478E-3</v>
      </c>
      <c r="AA4445" s="5">
        <v>530</v>
      </c>
      <c r="AC4445" s="16" t="str">
        <f t="shared" si="414"/>
        <v/>
      </c>
      <c r="AD4445" s="16" t="str">
        <f t="shared" si="415"/>
        <v/>
      </c>
      <c r="AE4445" s="16" t="str">
        <f t="shared" si="416"/>
        <v/>
      </c>
      <c r="AF4445" s="16" t="str">
        <f t="shared" si="417"/>
        <v/>
      </c>
      <c r="AG4445" s="16" t="str">
        <f t="shared" si="418"/>
        <v/>
      </c>
      <c r="AH4445" s="16">
        <f t="shared" si="419"/>
        <v>2.0235369295489643E-2</v>
      </c>
      <c r="AI4445" s="17" t="str">
        <f>IF('Peer Comparison Tool'!$D$11="NR","",IF($C4445='Peer Comparison Tool'!$D$9,COUNT('ALLL &lt;50B Database'!$AI$1:AI4444)+1,""))</f>
        <v/>
      </c>
    </row>
    <row r="4446" spans="1:35" x14ac:dyDescent="0.25">
      <c r="A4446" t="s">
        <v>2248</v>
      </c>
      <c r="B4446">
        <v>943853</v>
      </c>
      <c r="C4446" s="5" t="s">
        <v>2041</v>
      </c>
      <c r="D4446" s="5" t="s">
        <v>4390</v>
      </c>
      <c r="E4446" s="5" t="s">
        <v>4388</v>
      </c>
      <c r="F4446" s="2">
        <v>713</v>
      </c>
      <c r="G4446" s="2">
        <v>51223</v>
      </c>
      <c r="H4446" s="2">
        <v>43504</v>
      </c>
      <c r="I4446" s="2">
        <v>1785</v>
      </c>
      <c r="J4446" s="2">
        <v>41719</v>
      </c>
      <c r="K4446" s="33">
        <v>1.7090534288933101E-2</v>
      </c>
      <c r="L4446" s="2">
        <v>781</v>
      </c>
      <c r="M4446" s="2">
        <v>54196</v>
      </c>
      <c r="N4446" s="2">
        <v>43247</v>
      </c>
      <c r="O4446" s="33">
        <v>1.8059056119499619E-2</v>
      </c>
      <c r="P4446" s="2">
        <v>511</v>
      </c>
      <c r="Q4446" s="2">
        <v>53614</v>
      </c>
      <c r="R4446" s="2">
        <v>41268</v>
      </c>
      <c r="S4446" s="35">
        <v>1.2382475525831152E-2</v>
      </c>
      <c r="T4446" t="s">
        <v>4388</v>
      </c>
      <c r="U4446" t="s">
        <v>4388</v>
      </c>
      <c r="V4446" s="5" t="s">
        <v>4390</v>
      </c>
      <c r="W4446" s="5">
        <v>0</v>
      </c>
      <c r="X4446" s="4">
        <v>4.708058763101949E-3</v>
      </c>
      <c r="Y4446" s="6">
        <v>202</v>
      </c>
      <c r="Z4446" s="4">
        <v>-5.6765805936684673E-3</v>
      </c>
      <c r="AA4446" s="5">
        <v>1018</v>
      </c>
      <c r="AC4446" s="16" t="str">
        <f t="shared" si="414"/>
        <v/>
      </c>
      <c r="AD4446" s="16" t="str">
        <f t="shared" si="415"/>
        <v/>
      </c>
      <c r="AE4446" s="16" t="str">
        <f t="shared" si="416"/>
        <v/>
      </c>
      <c r="AF4446" s="16" t="str">
        <f t="shared" si="417"/>
        <v/>
      </c>
      <c r="AG4446" s="16" t="str">
        <f t="shared" si="418"/>
        <v/>
      </c>
      <c r="AH4446" s="16">
        <f t="shared" si="419"/>
        <v>1.7090534288933101E-2</v>
      </c>
      <c r="AI4446" s="17" t="str">
        <f>IF('Peer Comparison Tool'!$D$11="NR","",IF($C4446='Peer Comparison Tool'!$D$9,COUNT('ALLL &lt;50B Database'!$AI$1:AI4445)+1,""))</f>
        <v/>
      </c>
    </row>
    <row r="4447" spans="1:35" x14ac:dyDescent="0.25">
      <c r="A4447" t="s">
        <v>2703</v>
      </c>
      <c r="B4447">
        <v>668053</v>
      </c>
      <c r="C4447" s="5" t="s">
        <v>2642</v>
      </c>
      <c r="D4447" s="5" t="s">
        <v>4390</v>
      </c>
      <c r="E4447" s="5" t="s">
        <v>4388</v>
      </c>
      <c r="F4447" s="2">
        <v>262</v>
      </c>
      <c r="G4447" s="2">
        <v>51141</v>
      </c>
      <c r="H4447" s="2">
        <v>42731</v>
      </c>
      <c r="I4447" s="2">
        <v>10977</v>
      </c>
      <c r="J4447" s="2">
        <v>31754</v>
      </c>
      <c r="K4447" s="33">
        <v>8.2509290168167795E-3</v>
      </c>
      <c r="L4447" s="2">
        <v>207</v>
      </c>
      <c r="M4447" s="2">
        <v>40601</v>
      </c>
      <c r="N4447" s="2">
        <v>29368</v>
      </c>
      <c r="O4447" s="33">
        <v>7.0484881503677472E-3</v>
      </c>
      <c r="P4447" s="2">
        <v>233</v>
      </c>
      <c r="Q4447" s="2">
        <v>40511</v>
      </c>
      <c r="R4447" s="2">
        <v>30237</v>
      </c>
      <c r="S4447" s="35">
        <v>7.7057909184112183E-3</v>
      </c>
      <c r="T4447" t="s">
        <v>4388</v>
      </c>
      <c r="U4447" t="s">
        <v>4388</v>
      </c>
      <c r="V4447" s="5" t="s">
        <v>4390</v>
      </c>
      <c r="W4447" s="5">
        <v>0</v>
      </c>
      <c r="X4447" s="4">
        <v>5.4513809840556118E-4</v>
      </c>
      <c r="Y4447" s="6">
        <v>29</v>
      </c>
      <c r="Z4447" s="4">
        <v>6.5730276804347107E-4</v>
      </c>
      <c r="AA4447" s="5">
        <v>4269</v>
      </c>
      <c r="AC4447" s="16" t="str">
        <f t="shared" si="414"/>
        <v/>
      </c>
      <c r="AD4447" s="16" t="str">
        <f t="shared" si="415"/>
        <v/>
      </c>
      <c r="AE4447" s="16" t="str">
        <f t="shared" si="416"/>
        <v/>
      </c>
      <c r="AF4447" s="16" t="str">
        <f t="shared" si="417"/>
        <v/>
      </c>
      <c r="AG4447" s="16" t="str">
        <f t="shared" si="418"/>
        <v/>
      </c>
      <c r="AH4447" s="16">
        <f t="shared" si="419"/>
        <v>8.2509290168167795E-3</v>
      </c>
      <c r="AI4447" s="17" t="str">
        <f>IF('Peer Comparison Tool'!$D$11="NR","",IF($C4447='Peer Comparison Tool'!$D$9,COUNT('ALLL &lt;50B Database'!$AI$1:AI4446)+1,""))</f>
        <v/>
      </c>
    </row>
    <row r="4448" spans="1:35" x14ac:dyDescent="0.25">
      <c r="A4448" t="s">
        <v>1900</v>
      </c>
      <c r="B4448">
        <v>972406</v>
      </c>
      <c r="C4448" s="5" t="s">
        <v>1795</v>
      </c>
      <c r="D4448" s="5" t="s">
        <v>4387</v>
      </c>
      <c r="E4448" s="5" t="s">
        <v>4388</v>
      </c>
      <c r="F4448" s="2">
        <v>6</v>
      </c>
      <c r="G4448" s="2">
        <v>51021</v>
      </c>
      <c r="H4448" s="2">
        <v>50</v>
      </c>
      <c r="I4448" s="2">
        <v>0</v>
      </c>
      <c r="J4448" s="2">
        <v>50</v>
      </c>
      <c r="K4448" s="33">
        <v>0.12</v>
      </c>
      <c r="L4448" s="2">
        <v>6</v>
      </c>
      <c r="M4448" s="2">
        <v>48297</v>
      </c>
      <c r="N4448" s="2">
        <v>50</v>
      </c>
      <c r="O4448" s="33">
        <v>0.12</v>
      </c>
      <c r="P4448" s="2">
        <v>6</v>
      </c>
      <c r="Q4448" s="2">
        <v>43106</v>
      </c>
      <c r="R4448" s="2">
        <v>50</v>
      </c>
      <c r="S4448" s="35">
        <v>0.12</v>
      </c>
      <c r="T4448" t="s">
        <v>4388</v>
      </c>
      <c r="U4448" t="s">
        <v>4388</v>
      </c>
      <c r="V4448" s="5" t="s">
        <v>4387</v>
      </c>
      <c r="W4448" s="5">
        <v>0</v>
      </c>
      <c r="X4448" s="4">
        <v>0</v>
      </c>
      <c r="Y4448" s="6">
        <v>0</v>
      </c>
      <c r="Z4448" s="4">
        <v>0</v>
      </c>
      <c r="AA4448" s="5">
        <v>8</v>
      </c>
      <c r="AC4448" s="16" t="str">
        <f t="shared" si="414"/>
        <v/>
      </c>
      <c r="AD4448" s="16" t="str">
        <f t="shared" si="415"/>
        <v/>
      </c>
      <c r="AE4448" s="16" t="str">
        <f t="shared" si="416"/>
        <v/>
      </c>
      <c r="AF4448" s="16" t="str">
        <f t="shared" si="417"/>
        <v/>
      </c>
      <c r="AG4448" s="16" t="str">
        <f t="shared" si="418"/>
        <v/>
      </c>
      <c r="AH4448" s="16">
        <f t="shared" si="419"/>
        <v>0.12</v>
      </c>
      <c r="AI4448" s="17" t="str">
        <f>IF('Peer Comparison Tool'!$D$11="NR","",IF($C4448='Peer Comparison Tool'!$D$9,COUNT('ALLL &lt;50B Database'!$AI$1:AI4447)+1,""))</f>
        <v/>
      </c>
    </row>
    <row r="4449" spans="1:35" x14ac:dyDescent="0.25">
      <c r="A4449" t="s">
        <v>691</v>
      </c>
      <c r="B4449">
        <v>563934</v>
      </c>
      <c r="C4449" s="5" t="s">
        <v>561</v>
      </c>
      <c r="D4449" s="5" t="s">
        <v>4390</v>
      </c>
      <c r="E4449" s="5" t="s">
        <v>4388</v>
      </c>
      <c r="F4449" s="2">
        <v>253</v>
      </c>
      <c r="G4449" s="2">
        <v>50969</v>
      </c>
      <c r="H4449" s="2">
        <v>22491</v>
      </c>
      <c r="I4449" s="2">
        <v>3843</v>
      </c>
      <c r="J4449" s="2">
        <v>18648</v>
      </c>
      <c r="K4449" s="33">
        <v>1.3567138567138566E-2</v>
      </c>
      <c r="L4449" s="2">
        <v>248</v>
      </c>
      <c r="M4449" s="2">
        <v>60370</v>
      </c>
      <c r="N4449" s="2">
        <v>17096</v>
      </c>
      <c r="O4449" s="33">
        <v>1.4506317267197005E-2</v>
      </c>
      <c r="P4449" s="2">
        <v>251</v>
      </c>
      <c r="Q4449" s="2">
        <v>51306</v>
      </c>
      <c r="R4449" s="2">
        <v>18356</v>
      </c>
      <c r="S4449" s="35">
        <v>1.3674003050773589E-2</v>
      </c>
      <c r="T4449" t="s">
        <v>4388</v>
      </c>
      <c r="U4449" t="s">
        <v>4388</v>
      </c>
      <c r="V4449" s="5" t="s">
        <v>4390</v>
      </c>
      <c r="W4449" s="5">
        <v>0</v>
      </c>
      <c r="X4449" s="4">
        <v>-1.0686448363502257E-4</v>
      </c>
      <c r="Y4449" s="6">
        <v>2</v>
      </c>
      <c r="Z4449" s="4">
        <v>-8.3231421642341631E-4</v>
      </c>
      <c r="AA4449" s="5">
        <v>2168</v>
      </c>
      <c r="AC4449" s="16" t="str">
        <f t="shared" si="414"/>
        <v/>
      </c>
      <c r="AD4449" s="16" t="str">
        <f t="shared" si="415"/>
        <v/>
      </c>
      <c r="AE4449" s="16" t="str">
        <f t="shared" si="416"/>
        <v/>
      </c>
      <c r="AF4449" s="16" t="str">
        <f t="shared" si="417"/>
        <v/>
      </c>
      <c r="AG4449" s="16" t="str">
        <f t="shared" si="418"/>
        <v/>
      </c>
      <c r="AH4449" s="16">
        <f t="shared" si="419"/>
        <v>1.3567138567138566E-2</v>
      </c>
      <c r="AI4449" s="17" t="str">
        <f>IF('Peer Comparison Tool'!$D$11="NR","",IF($C4449='Peer Comparison Tool'!$D$9,COUNT('ALLL &lt;50B Database'!$AI$1:AI4448)+1,""))</f>
        <v/>
      </c>
    </row>
    <row r="4450" spans="1:35" x14ac:dyDescent="0.25">
      <c r="A4450" t="s">
        <v>4310</v>
      </c>
      <c r="B4450">
        <v>47256</v>
      </c>
      <c r="C4450" s="5" t="s">
        <v>4163</v>
      </c>
      <c r="D4450" s="5" t="s">
        <v>4390</v>
      </c>
      <c r="E4450" s="5" t="s">
        <v>4388</v>
      </c>
      <c r="F4450" s="2">
        <v>347</v>
      </c>
      <c r="G4450" s="2">
        <v>50781</v>
      </c>
      <c r="H4450" s="2">
        <v>32244</v>
      </c>
      <c r="I4450" s="2">
        <v>68</v>
      </c>
      <c r="J4450" s="2">
        <v>32176</v>
      </c>
      <c r="K4450" s="33">
        <v>1.0784435604177026E-2</v>
      </c>
      <c r="L4450" s="2">
        <v>347</v>
      </c>
      <c r="M4450" s="2">
        <v>44642</v>
      </c>
      <c r="N4450" s="2">
        <v>33807</v>
      </c>
      <c r="O4450" s="33">
        <v>1.0264146478539947E-2</v>
      </c>
      <c r="P4450" s="2">
        <v>347</v>
      </c>
      <c r="Q4450" s="2">
        <v>45257</v>
      </c>
      <c r="R4450" s="2">
        <v>33318</v>
      </c>
      <c r="S4450" s="35">
        <v>1.0414790803769733E-2</v>
      </c>
      <c r="T4450" t="s">
        <v>4388</v>
      </c>
      <c r="U4450" t="s">
        <v>4388</v>
      </c>
      <c r="V4450" s="5" t="s">
        <v>4390</v>
      </c>
      <c r="W4450" s="5">
        <v>0</v>
      </c>
      <c r="X4450" s="4">
        <v>3.696448004072931E-4</v>
      </c>
      <c r="Y4450" s="6">
        <v>0</v>
      </c>
      <c r="Z4450" s="4">
        <v>1.5064432522978594E-4</v>
      </c>
      <c r="AA4450" s="5">
        <v>3472</v>
      </c>
      <c r="AC4450" s="16" t="str">
        <f t="shared" si="414"/>
        <v/>
      </c>
      <c r="AD4450" s="16" t="str">
        <f t="shared" si="415"/>
        <v/>
      </c>
      <c r="AE4450" s="16" t="str">
        <f t="shared" si="416"/>
        <v/>
      </c>
      <c r="AF4450" s="16" t="str">
        <f t="shared" si="417"/>
        <v/>
      </c>
      <c r="AG4450" s="16" t="str">
        <f t="shared" si="418"/>
        <v/>
      </c>
      <c r="AH4450" s="16">
        <f t="shared" si="419"/>
        <v>1.0784435604177026E-2</v>
      </c>
      <c r="AI4450" s="17" t="str">
        <f>IF('Peer Comparison Tool'!$D$11="NR","",IF($C4450='Peer Comparison Tool'!$D$9,COUNT('ALLL &lt;50B Database'!$AI$1:AI4449)+1,""))</f>
        <v/>
      </c>
    </row>
    <row r="4451" spans="1:35" x14ac:dyDescent="0.25">
      <c r="A4451" t="s">
        <v>2261</v>
      </c>
      <c r="B4451">
        <v>205458</v>
      </c>
      <c r="C4451" s="5" t="s">
        <v>2041</v>
      </c>
      <c r="D4451" s="5" t="s">
        <v>4390</v>
      </c>
      <c r="E4451" s="5" t="s">
        <v>4388</v>
      </c>
      <c r="F4451" s="2">
        <v>463</v>
      </c>
      <c r="G4451" s="2">
        <v>50765</v>
      </c>
      <c r="H4451" s="2">
        <v>36240</v>
      </c>
      <c r="I4451" s="2">
        <v>860</v>
      </c>
      <c r="J4451" s="2">
        <v>35380</v>
      </c>
      <c r="K4451" s="33">
        <v>1.3086489542114188E-2</v>
      </c>
      <c r="L4451" s="2">
        <v>455</v>
      </c>
      <c r="M4451" s="2">
        <v>48226</v>
      </c>
      <c r="N4451" s="2">
        <v>35008</v>
      </c>
      <c r="O4451" s="33">
        <v>1.2997029250457039E-2</v>
      </c>
      <c r="P4451" s="2">
        <v>458</v>
      </c>
      <c r="Q4451" s="2">
        <v>48524</v>
      </c>
      <c r="R4451" s="2">
        <v>34105</v>
      </c>
      <c r="S4451" s="35">
        <v>1.3429115965400968E-2</v>
      </c>
      <c r="T4451" t="s">
        <v>4388</v>
      </c>
      <c r="U4451" t="s">
        <v>4388</v>
      </c>
      <c r="V4451" s="5" t="s">
        <v>4390</v>
      </c>
      <c r="W4451" s="5">
        <v>0</v>
      </c>
      <c r="X4451" s="4">
        <v>-3.4262642328677928E-4</v>
      </c>
      <c r="Y4451" s="6">
        <v>5</v>
      </c>
      <c r="Z4451" s="4">
        <v>4.3208671494392864E-4</v>
      </c>
      <c r="AA4451" s="5">
        <v>2382</v>
      </c>
      <c r="AC4451" s="16" t="str">
        <f t="shared" si="414"/>
        <v/>
      </c>
      <c r="AD4451" s="16" t="str">
        <f t="shared" si="415"/>
        <v/>
      </c>
      <c r="AE4451" s="16" t="str">
        <f t="shared" si="416"/>
        <v/>
      </c>
      <c r="AF4451" s="16" t="str">
        <f t="shared" si="417"/>
        <v/>
      </c>
      <c r="AG4451" s="16" t="str">
        <f t="shared" si="418"/>
        <v/>
      </c>
      <c r="AH4451" s="16">
        <f t="shared" si="419"/>
        <v>1.3086489542114188E-2</v>
      </c>
      <c r="AI4451" s="17" t="str">
        <f>IF('Peer Comparison Tool'!$D$11="NR","",IF($C4451='Peer Comparison Tool'!$D$9,COUNT('ALLL &lt;50B Database'!$AI$1:AI4450)+1,""))</f>
        <v/>
      </c>
    </row>
    <row r="4452" spans="1:35" x14ac:dyDescent="0.25">
      <c r="A4452" t="s">
        <v>106</v>
      </c>
      <c r="B4452">
        <v>578237</v>
      </c>
      <c r="C4452" s="5" t="s">
        <v>6</v>
      </c>
      <c r="D4452" s="5" t="s">
        <v>4390</v>
      </c>
      <c r="E4452" s="5" t="s">
        <v>4388</v>
      </c>
      <c r="F4452" s="2">
        <v>426</v>
      </c>
      <c r="G4452" s="2">
        <v>50752</v>
      </c>
      <c r="H4452" s="2">
        <v>15611</v>
      </c>
      <c r="I4452" s="2">
        <v>0</v>
      </c>
      <c r="J4452" s="2">
        <v>15611</v>
      </c>
      <c r="K4452" s="33">
        <v>2.7288450451604638E-2</v>
      </c>
      <c r="L4452" s="2">
        <v>568</v>
      </c>
      <c r="M4452" s="2">
        <v>49006</v>
      </c>
      <c r="N4452" s="2">
        <v>16642</v>
      </c>
      <c r="O4452" s="33">
        <v>3.4130513159476024E-2</v>
      </c>
      <c r="P4452" s="2">
        <v>436</v>
      </c>
      <c r="Q4452" s="2">
        <v>47609</v>
      </c>
      <c r="R4452" s="2">
        <v>15371</v>
      </c>
      <c r="S4452" s="35">
        <v>2.8365103116257888E-2</v>
      </c>
      <c r="T4452" t="s">
        <v>4388</v>
      </c>
      <c r="U4452" t="s">
        <v>4388</v>
      </c>
      <c r="V4452" s="5" t="s">
        <v>4390</v>
      </c>
      <c r="W4452" s="5">
        <v>0</v>
      </c>
      <c r="X4452" s="4">
        <v>-1.07665266465325E-3</v>
      </c>
      <c r="Y4452" s="6">
        <v>-10</v>
      </c>
      <c r="Z4452" s="4">
        <v>-5.765410043218136E-3</v>
      </c>
      <c r="AA4452" s="5">
        <v>194</v>
      </c>
      <c r="AC4452" s="16" t="str">
        <f t="shared" si="414"/>
        <v/>
      </c>
      <c r="AD4452" s="16" t="str">
        <f t="shared" si="415"/>
        <v/>
      </c>
      <c r="AE4452" s="16" t="str">
        <f t="shared" si="416"/>
        <v/>
      </c>
      <c r="AF4452" s="16" t="str">
        <f t="shared" si="417"/>
        <v/>
      </c>
      <c r="AG4452" s="16" t="str">
        <f t="shared" si="418"/>
        <v/>
      </c>
      <c r="AH4452" s="16">
        <f t="shared" si="419"/>
        <v>2.7288450451604638E-2</v>
      </c>
      <c r="AI4452" s="17" t="str">
        <f>IF('Peer Comparison Tool'!$D$11="NR","",IF($C4452='Peer Comparison Tool'!$D$9,COUNT('ALLL &lt;50B Database'!$AI$1:AI4451)+1,""))</f>
        <v/>
      </c>
    </row>
    <row r="4453" spans="1:35" x14ac:dyDescent="0.25">
      <c r="A4453" t="s">
        <v>4309</v>
      </c>
      <c r="B4453">
        <v>37341</v>
      </c>
      <c r="C4453" s="5" t="s">
        <v>4163</v>
      </c>
      <c r="D4453" s="5" t="s">
        <v>4390</v>
      </c>
      <c r="E4453" s="5" t="s">
        <v>4388</v>
      </c>
      <c r="F4453" s="2">
        <v>796</v>
      </c>
      <c r="G4453" s="2">
        <v>50623</v>
      </c>
      <c r="H4453" s="2">
        <v>43669</v>
      </c>
      <c r="I4453" s="2">
        <v>206</v>
      </c>
      <c r="J4453" s="2">
        <v>43463</v>
      </c>
      <c r="K4453" s="33">
        <v>1.831442836435589E-2</v>
      </c>
      <c r="L4453" s="2">
        <v>686</v>
      </c>
      <c r="M4453" s="2">
        <v>49173</v>
      </c>
      <c r="N4453" s="2">
        <v>40086</v>
      </c>
      <c r="O4453" s="33">
        <v>1.7113206605797536E-2</v>
      </c>
      <c r="P4453" s="2">
        <v>716</v>
      </c>
      <c r="Q4453" s="2">
        <v>47911</v>
      </c>
      <c r="R4453" s="2">
        <v>40323</v>
      </c>
      <c r="S4453" s="35">
        <v>1.7756615331200556E-2</v>
      </c>
      <c r="T4453" t="s">
        <v>4388</v>
      </c>
      <c r="U4453" t="s">
        <v>4388</v>
      </c>
      <c r="V4453" s="5" t="s">
        <v>4390</v>
      </c>
      <c r="W4453" s="5">
        <v>0</v>
      </c>
      <c r="X4453" s="4">
        <v>5.578130331553334E-4</v>
      </c>
      <c r="Y4453" s="6">
        <v>80</v>
      </c>
      <c r="Z4453" s="4">
        <v>6.4340872540302047E-4</v>
      </c>
      <c r="AA4453" s="5">
        <v>785</v>
      </c>
      <c r="AC4453" s="16" t="str">
        <f t="shared" si="414"/>
        <v/>
      </c>
      <c r="AD4453" s="16" t="str">
        <f t="shared" si="415"/>
        <v/>
      </c>
      <c r="AE4453" s="16" t="str">
        <f t="shared" si="416"/>
        <v/>
      </c>
      <c r="AF4453" s="16" t="str">
        <f t="shared" si="417"/>
        <v/>
      </c>
      <c r="AG4453" s="16" t="str">
        <f t="shared" si="418"/>
        <v/>
      </c>
      <c r="AH4453" s="16">
        <f t="shared" si="419"/>
        <v>1.831442836435589E-2</v>
      </c>
      <c r="AI4453" s="17" t="str">
        <f>IF('Peer Comparison Tool'!$D$11="NR","",IF($C4453='Peer Comparison Tool'!$D$9,COUNT('ALLL &lt;50B Database'!$AI$1:AI4452)+1,""))</f>
        <v/>
      </c>
    </row>
    <row r="4454" spans="1:35" x14ac:dyDescent="0.25">
      <c r="A4454" t="s">
        <v>1685</v>
      </c>
      <c r="B4454">
        <v>417710</v>
      </c>
      <c r="C4454" s="5" t="s">
        <v>1578</v>
      </c>
      <c r="D4454" s="5" t="s">
        <v>4390</v>
      </c>
      <c r="E4454" s="5" t="s">
        <v>4388</v>
      </c>
      <c r="F4454" s="2">
        <v>437</v>
      </c>
      <c r="G4454" s="2">
        <v>50593</v>
      </c>
      <c r="H4454" s="2">
        <v>36308</v>
      </c>
      <c r="I4454" s="2">
        <v>461</v>
      </c>
      <c r="J4454" s="2">
        <v>35847</v>
      </c>
      <c r="K4454" s="33">
        <v>1.2190699361173878E-2</v>
      </c>
      <c r="L4454" s="2">
        <v>465</v>
      </c>
      <c r="M4454" s="2">
        <v>51247</v>
      </c>
      <c r="N4454" s="2">
        <v>37502</v>
      </c>
      <c r="O4454" s="33">
        <v>1.2399338701935896E-2</v>
      </c>
      <c r="P4454" s="2">
        <v>433</v>
      </c>
      <c r="Q4454" s="2">
        <v>50449</v>
      </c>
      <c r="R4454" s="2">
        <v>36003</v>
      </c>
      <c r="S4454" s="35">
        <v>1.2026775546482238E-2</v>
      </c>
      <c r="T4454" t="s">
        <v>4388</v>
      </c>
      <c r="U4454" t="s">
        <v>4388</v>
      </c>
      <c r="V4454" s="5" t="s">
        <v>4390</v>
      </c>
      <c r="W4454" s="5">
        <v>0</v>
      </c>
      <c r="X4454" s="4">
        <v>1.6392381469164038E-4</v>
      </c>
      <c r="Y4454" s="6">
        <v>4</v>
      </c>
      <c r="Z4454" s="4">
        <v>-3.7256315545365799E-4</v>
      </c>
      <c r="AA4454" s="5">
        <v>2837</v>
      </c>
      <c r="AC4454" s="16" t="str">
        <f t="shared" si="414"/>
        <v/>
      </c>
      <c r="AD4454" s="16" t="str">
        <f t="shared" si="415"/>
        <v/>
      </c>
      <c r="AE4454" s="16" t="str">
        <f t="shared" si="416"/>
        <v/>
      </c>
      <c r="AF4454" s="16" t="str">
        <f t="shared" si="417"/>
        <v/>
      </c>
      <c r="AG4454" s="16" t="str">
        <f t="shared" si="418"/>
        <v/>
      </c>
      <c r="AH4454" s="16">
        <f t="shared" si="419"/>
        <v>1.2190699361173878E-2</v>
      </c>
      <c r="AI4454" s="17" t="str">
        <f>IF('Peer Comparison Tool'!$D$11="NR","",IF($C4454='Peer Comparison Tool'!$D$9,COUNT('ALLL &lt;50B Database'!$AI$1:AI4453)+1,""))</f>
        <v/>
      </c>
    </row>
    <row r="4455" spans="1:35" x14ac:dyDescent="0.25">
      <c r="A4455" t="s">
        <v>1541</v>
      </c>
      <c r="B4455">
        <v>923350</v>
      </c>
      <c r="C4455" s="5" t="s">
        <v>1389</v>
      </c>
      <c r="D4455" s="5" t="s">
        <v>4390</v>
      </c>
      <c r="E4455" s="5" t="s">
        <v>4388</v>
      </c>
      <c r="F4455" s="2">
        <v>339</v>
      </c>
      <c r="G4455" s="2">
        <v>50563</v>
      </c>
      <c r="H4455" s="2">
        <v>24253</v>
      </c>
      <c r="I4455" s="2">
        <v>1288</v>
      </c>
      <c r="J4455" s="2">
        <v>22965</v>
      </c>
      <c r="K4455" s="33">
        <v>1.4761593729588504E-2</v>
      </c>
      <c r="L4455" s="2">
        <v>331</v>
      </c>
      <c r="M4455" s="2">
        <v>48325</v>
      </c>
      <c r="N4455" s="2">
        <v>24310</v>
      </c>
      <c r="O4455" s="33">
        <v>1.3615795968737146E-2</v>
      </c>
      <c r="P4455" s="2">
        <v>335</v>
      </c>
      <c r="Q4455" s="2">
        <v>48192</v>
      </c>
      <c r="R4455" s="2">
        <v>23066</v>
      </c>
      <c r="S4455" s="35">
        <v>1.4523541142807595E-2</v>
      </c>
      <c r="T4455" t="s">
        <v>4388</v>
      </c>
      <c r="U4455" t="s">
        <v>4388</v>
      </c>
      <c r="V4455" s="5" t="s">
        <v>4390</v>
      </c>
      <c r="W4455" s="5">
        <v>0</v>
      </c>
      <c r="X4455" s="4">
        <v>2.3805258678090933E-4</v>
      </c>
      <c r="Y4455" s="6">
        <v>4</v>
      </c>
      <c r="Z4455" s="4">
        <v>9.0774517407044876E-4</v>
      </c>
      <c r="AA4455" s="5">
        <v>1682</v>
      </c>
      <c r="AC4455" s="16" t="str">
        <f t="shared" si="414"/>
        <v/>
      </c>
      <c r="AD4455" s="16" t="str">
        <f t="shared" si="415"/>
        <v/>
      </c>
      <c r="AE4455" s="16" t="str">
        <f t="shared" si="416"/>
        <v/>
      </c>
      <c r="AF4455" s="16" t="str">
        <f t="shared" si="417"/>
        <v/>
      </c>
      <c r="AG4455" s="16" t="str">
        <f t="shared" si="418"/>
        <v/>
      </c>
      <c r="AH4455" s="16">
        <f t="shared" si="419"/>
        <v>1.4761593729588504E-2</v>
      </c>
      <c r="AI4455" s="17" t="str">
        <f>IF('Peer Comparison Tool'!$D$11="NR","",IF($C4455='Peer Comparison Tool'!$D$9,COUNT('ALLL &lt;50B Database'!$AI$1:AI4454)+1,""))</f>
        <v/>
      </c>
    </row>
    <row r="4456" spans="1:35" x14ac:dyDescent="0.25">
      <c r="A4456" t="s">
        <v>892</v>
      </c>
      <c r="B4456">
        <v>821643</v>
      </c>
      <c r="C4456" s="5" t="s">
        <v>716</v>
      </c>
      <c r="D4456" s="5" t="s">
        <v>4387</v>
      </c>
      <c r="E4456" s="5" t="s">
        <v>4388</v>
      </c>
      <c r="F4456" s="2">
        <v>234</v>
      </c>
      <c r="G4456" s="2">
        <v>50536</v>
      </c>
      <c r="H4456" s="2">
        <v>30947</v>
      </c>
      <c r="I4456" s="2">
        <v>934</v>
      </c>
      <c r="J4456" s="2">
        <v>30013</v>
      </c>
      <c r="K4456" s="33">
        <v>7.7966214640322528E-3</v>
      </c>
      <c r="L4456" s="2">
        <v>340</v>
      </c>
      <c r="M4456" s="2">
        <v>50617</v>
      </c>
      <c r="N4456" s="2">
        <v>31861</v>
      </c>
      <c r="O4456" s="33">
        <v>1.0671353692602241E-2</v>
      </c>
      <c r="P4456" s="2">
        <v>364</v>
      </c>
      <c r="Q4456" s="2">
        <v>49327</v>
      </c>
      <c r="R4456" s="2">
        <v>31738</v>
      </c>
      <c r="S4456" s="35">
        <v>1.1468901632112925E-2</v>
      </c>
      <c r="T4456" t="s">
        <v>4388</v>
      </c>
      <c r="U4456" t="s">
        <v>4388</v>
      </c>
      <c r="V4456" s="5" t="s">
        <v>4387</v>
      </c>
      <c r="W4456" s="5">
        <v>0</v>
      </c>
      <c r="X4456" s="4">
        <v>-3.6722801680806718E-3</v>
      </c>
      <c r="Y4456" s="6">
        <v>-130</v>
      </c>
      <c r="Z4456" s="4">
        <v>7.9754793951068367E-4</v>
      </c>
      <c r="AA4456" s="5">
        <v>4347</v>
      </c>
      <c r="AC4456" s="16" t="str">
        <f t="shared" si="414"/>
        <v/>
      </c>
      <c r="AD4456" s="16" t="str">
        <f t="shared" si="415"/>
        <v/>
      </c>
      <c r="AE4456" s="16" t="str">
        <f t="shared" si="416"/>
        <v/>
      </c>
      <c r="AF4456" s="16" t="str">
        <f t="shared" si="417"/>
        <v/>
      </c>
      <c r="AG4456" s="16" t="str">
        <f t="shared" si="418"/>
        <v/>
      </c>
      <c r="AH4456" s="16">
        <f t="shared" si="419"/>
        <v>7.7966214640322528E-3</v>
      </c>
      <c r="AI4456" s="17" t="str">
        <f>IF('Peer Comparison Tool'!$D$11="NR","",IF($C4456='Peer Comparison Tool'!$D$9,COUNT('ALLL &lt;50B Database'!$AI$1:AI4455)+1,""))</f>
        <v/>
      </c>
    </row>
    <row r="4457" spans="1:35" x14ac:dyDescent="0.25">
      <c r="A4457" t="s">
        <v>2259</v>
      </c>
      <c r="B4457">
        <v>876157</v>
      </c>
      <c r="C4457" s="5" t="s">
        <v>2041</v>
      </c>
      <c r="D4457" s="5" t="s">
        <v>4390</v>
      </c>
      <c r="E4457" s="5" t="s">
        <v>4388</v>
      </c>
      <c r="F4457" s="2">
        <v>680</v>
      </c>
      <c r="G4457" s="2">
        <v>50479</v>
      </c>
      <c r="H4457" s="2">
        <v>34580</v>
      </c>
      <c r="I4457" s="2">
        <v>884</v>
      </c>
      <c r="J4457" s="2">
        <v>33696</v>
      </c>
      <c r="K4457" s="33">
        <v>2.0180436847103515E-2</v>
      </c>
      <c r="L4457" s="2">
        <v>549</v>
      </c>
      <c r="M4457" s="2">
        <v>45674</v>
      </c>
      <c r="N4457" s="2">
        <v>34999</v>
      </c>
      <c r="O4457" s="33">
        <v>1.5686162461784621E-2</v>
      </c>
      <c r="P4457" s="2">
        <v>612</v>
      </c>
      <c r="Q4457" s="2">
        <v>48649</v>
      </c>
      <c r="R4457" s="2">
        <v>33279</v>
      </c>
      <c r="S4457" s="35">
        <v>1.8389975660326331E-2</v>
      </c>
      <c r="T4457" t="s">
        <v>4388</v>
      </c>
      <c r="U4457" t="s">
        <v>4388</v>
      </c>
      <c r="V4457" s="5" t="s">
        <v>4390</v>
      </c>
      <c r="W4457" s="5">
        <v>0</v>
      </c>
      <c r="X4457" s="4">
        <v>1.7904611867771841E-3</v>
      </c>
      <c r="Y4457" s="6">
        <v>68</v>
      </c>
      <c r="Z4457" s="4">
        <v>2.7038131985417102E-3</v>
      </c>
      <c r="AA4457" s="5">
        <v>536</v>
      </c>
      <c r="AC4457" s="16" t="str">
        <f t="shared" si="414"/>
        <v/>
      </c>
      <c r="AD4457" s="16" t="str">
        <f t="shared" si="415"/>
        <v/>
      </c>
      <c r="AE4457" s="16" t="str">
        <f t="shared" si="416"/>
        <v/>
      </c>
      <c r="AF4457" s="16" t="str">
        <f t="shared" si="417"/>
        <v/>
      </c>
      <c r="AG4457" s="16" t="str">
        <f t="shared" si="418"/>
        <v/>
      </c>
      <c r="AH4457" s="16">
        <f t="shared" si="419"/>
        <v>2.0180436847103515E-2</v>
      </c>
      <c r="AI4457" s="17" t="str">
        <f>IF('Peer Comparison Tool'!$D$11="NR","",IF($C4457='Peer Comparison Tool'!$D$9,COUNT('ALLL &lt;50B Database'!$AI$1:AI4456)+1,""))</f>
        <v/>
      </c>
    </row>
    <row r="4458" spans="1:35" x14ac:dyDescent="0.25">
      <c r="A4458" t="s">
        <v>105</v>
      </c>
      <c r="B4458">
        <v>351131</v>
      </c>
      <c r="C4458" s="5" t="s">
        <v>6</v>
      </c>
      <c r="D4458" s="5" t="s">
        <v>4387</v>
      </c>
      <c r="E4458" s="5" t="s">
        <v>4388</v>
      </c>
      <c r="F4458" s="2">
        <v>202</v>
      </c>
      <c r="G4458" s="2">
        <v>50401</v>
      </c>
      <c r="H4458" s="2">
        <v>19941</v>
      </c>
      <c r="I4458" s="2">
        <v>0</v>
      </c>
      <c r="J4458" s="2">
        <v>19941</v>
      </c>
      <c r="K4458" s="33">
        <v>1.012988315530816E-2</v>
      </c>
      <c r="L4458" s="2">
        <v>240</v>
      </c>
      <c r="M4458" s="2">
        <v>47677</v>
      </c>
      <c r="N4458" s="2">
        <v>17176</v>
      </c>
      <c r="O4458" s="33">
        <v>1.3972985561248253E-2</v>
      </c>
      <c r="P4458" s="2">
        <v>212</v>
      </c>
      <c r="Q4458" s="2">
        <v>48347</v>
      </c>
      <c r="R4458" s="2">
        <v>18509</v>
      </c>
      <c r="S4458" s="35">
        <v>1.1453887298071208E-2</v>
      </c>
      <c r="T4458" t="s">
        <v>4388</v>
      </c>
      <c r="U4458" t="s">
        <v>4388</v>
      </c>
      <c r="V4458" s="5" t="s">
        <v>4387</v>
      </c>
      <c r="W4458" s="5">
        <v>0</v>
      </c>
      <c r="X4458" s="4">
        <v>-1.3240041427630481E-3</v>
      </c>
      <c r="Y4458" s="6">
        <v>-10</v>
      </c>
      <c r="Z4458" s="4">
        <v>-2.5190982631770453E-3</v>
      </c>
      <c r="AA4458" s="5">
        <v>3739</v>
      </c>
      <c r="AC4458" s="16" t="str">
        <f t="shared" si="414"/>
        <v/>
      </c>
      <c r="AD4458" s="16" t="str">
        <f t="shared" si="415"/>
        <v/>
      </c>
      <c r="AE4458" s="16" t="str">
        <f t="shared" si="416"/>
        <v/>
      </c>
      <c r="AF4458" s="16" t="str">
        <f t="shared" si="417"/>
        <v/>
      </c>
      <c r="AG4458" s="16" t="str">
        <f t="shared" si="418"/>
        <v/>
      </c>
      <c r="AH4458" s="16">
        <f t="shared" si="419"/>
        <v>1.012988315530816E-2</v>
      </c>
      <c r="AI4458" s="17" t="str">
        <f>IF('Peer Comparison Tool'!$D$11="NR","",IF($C4458='Peer Comparison Tool'!$D$9,COUNT('ALLL &lt;50B Database'!$AI$1:AI4457)+1,""))</f>
        <v/>
      </c>
    </row>
    <row r="4459" spans="1:35" x14ac:dyDescent="0.25">
      <c r="A4459" t="s">
        <v>2505</v>
      </c>
      <c r="B4459">
        <v>2724766</v>
      </c>
      <c r="C4459" s="5" t="s">
        <v>2299</v>
      </c>
      <c r="D4459" s="5" t="s">
        <v>4390</v>
      </c>
      <c r="E4459" s="5" t="s">
        <v>4388</v>
      </c>
      <c r="F4459" s="2">
        <v>597</v>
      </c>
      <c r="G4459" s="2">
        <v>50338</v>
      </c>
      <c r="H4459" s="2">
        <v>27017</v>
      </c>
      <c r="I4459" s="2">
        <v>248</v>
      </c>
      <c r="J4459" s="2">
        <v>26769</v>
      </c>
      <c r="K4459" s="33">
        <v>2.2301916395830998E-2</v>
      </c>
      <c r="L4459" s="2">
        <v>571</v>
      </c>
      <c r="M4459" s="2">
        <v>43869</v>
      </c>
      <c r="N4459" s="2">
        <v>25205</v>
      </c>
      <c r="O4459" s="33">
        <v>2.2654235270779609E-2</v>
      </c>
      <c r="P4459" s="2">
        <v>581</v>
      </c>
      <c r="Q4459" s="2">
        <v>44542</v>
      </c>
      <c r="R4459" s="2">
        <v>26065</v>
      </c>
      <c r="S4459" s="35">
        <v>2.2290427776712064E-2</v>
      </c>
      <c r="T4459" t="s">
        <v>4388</v>
      </c>
      <c r="U4459" t="s">
        <v>4388</v>
      </c>
      <c r="V4459" s="5" t="s">
        <v>4390</v>
      </c>
      <c r="W4459" s="5">
        <v>0</v>
      </c>
      <c r="X4459" s="4">
        <v>1.1488619118933674E-5</v>
      </c>
      <c r="Y4459" s="6">
        <v>16</v>
      </c>
      <c r="Z4459" s="4">
        <v>-3.6380749406754453E-4</v>
      </c>
      <c r="AA4459" s="5">
        <v>377</v>
      </c>
      <c r="AC4459" s="16" t="str">
        <f t="shared" si="414"/>
        <v/>
      </c>
      <c r="AD4459" s="16" t="str">
        <f t="shared" si="415"/>
        <v/>
      </c>
      <c r="AE4459" s="16" t="str">
        <f t="shared" si="416"/>
        <v/>
      </c>
      <c r="AF4459" s="16" t="str">
        <f t="shared" si="417"/>
        <v/>
      </c>
      <c r="AG4459" s="16" t="str">
        <f t="shared" si="418"/>
        <v/>
      </c>
      <c r="AH4459" s="16">
        <f t="shared" si="419"/>
        <v>2.2301916395830998E-2</v>
      </c>
      <c r="AI4459" s="17" t="str">
        <f>IF('Peer Comparison Tool'!$D$11="NR","",IF($C4459='Peer Comparison Tool'!$D$9,COUNT('ALLL &lt;50B Database'!$AI$1:AI4458)+1,""))</f>
        <v/>
      </c>
    </row>
    <row r="4460" spans="1:35" x14ac:dyDescent="0.25">
      <c r="A4460" t="s">
        <v>3340</v>
      </c>
      <c r="B4460">
        <v>644057</v>
      </c>
      <c r="C4460" s="5" t="s">
        <v>3209</v>
      </c>
      <c r="D4460" s="5" t="s">
        <v>4387</v>
      </c>
      <c r="E4460" s="5" t="s">
        <v>4388</v>
      </c>
      <c r="F4460" s="2">
        <v>775</v>
      </c>
      <c r="G4460" s="2">
        <v>50320</v>
      </c>
      <c r="H4460" s="2">
        <v>36055</v>
      </c>
      <c r="I4460" s="2">
        <v>1748</v>
      </c>
      <c r="J4460" s="2">
        <v>34307</v>
      </c>
      <c r="K4460" s="33">
        <v>2.2590141953537177E-2</v>
      </c>
      <c r="L4460" s="2">
        <v>725</v>
      </c>
      <c r="M4460" s="2">
        <v>47025</v>
      </c>
      <c r="N4460" s="2">
        <v>34806</v>
      </c>
      <c r="O4460" s="33">
        <v>2.0829741998506006E-2</v>
      </c>
      <c r="P4460" s="2">
        <v>725</v>
      </c>
      <c r="Q4460" s="2">
        <v>46847</v>
      </c>
      <c r="R4460" s="2">
        <v>35089</v>
      </c>
      <c r="S4460" s="35">
        <v>2.066174584627661E-2</v>
      </c>
      <c r="T4460" t="s">
        <v>4388</v>
      </c>
      <c r="U4460" t="s">
        <v>4388</v>
      </c>
      <c r="V4460" s="5" t="s">
        <v>4387</v>
      </c>
      <c r="W4460" s="5">
        <v>0</v>
      </c>
      <c r="X4460" s="4">
        <v>1.9283961072605674E-3</v>
      </c>
      <c r="Y4460" s="6">
        <v>50</v>
      </c>
      <c r="Z4460" s="4">
        <v>-1.6799615222939587E-4</v>
      </c>
      <c r="AA4460" s="5">
        <v>358</v>
      </c>
      <c r="AC4460" s="16" t="str">
        <f t="shared" si="414"/>
        <v/>
      </c>
      <c r="AD4460" s="16" t="str">
        <f t="shared" si="415"/>
        <v/>
      </c>
      <c r="AE4460" s="16" t="str">
        <f t="shared" si="416"/>
        <v/>
      </c>
      <c r="AF4460" s="16" t="str">
        <f t="shared" si="417"/>
        <v/>
      </c>
      <c r="AG4460" s="16" t="str">
        <f t="shared" si="418"/>
        <v/>
      </c>
      <c r="AH4460" s="16">
        <f t="shared" si="419"/>
        <v>2.2590141953537177E-2</v>
      </c>
      <c r="AI4460" s="17" t="str">
        <f>IF('Peer Comparison Tool'!$D$11="NR","",IF($C4460='Peer Comparison Tool'!$D$9,COUNT('ALLL &lt;50B Database'!$AI$1:AI4459)+1,""))</f>
        <v/>
      </c>
    </row>
    <row r="4461" spans="1:35" x14ac:dyDescent="0.25">
      <c r="A4461" t="s">
        <v>2812</v>
      </c>
      <c r="B4461">
        <v>926650</v>
      </c>
      <c r="C4461" s="5" t="s">
        <v>2711</v>
      </c>
      <c r="D4461" s="5" t="s">
        <v>4390</v>
      </c>
      <c r="E4461" s="5" t="s">
        <v>4388</v>
      </c>
      <c r="F4461" s="2">
        <v>684</v>
      </c>
      <c r="G4461" s="2">
        <v>50320</v>
      </c>
      <c r="H4461" s="2">
        <v>39004</v>
      </c>
      <c r="I4461" s="2">
        <v>294</v>
      </c>
      <c r="J4461" s="2">
        <v>38710</v>
      </c>
      <c r="K4461" s="33">
        <v>1.7669852751227073E-2</v>
      </c>
      <c r="L4461" s="2">
        <v>659</v>
      </c>
      <c r="M4461" s="2">
        <v>46674</v>
      </c>
      <c r="N4461" s="2">
        <v>35563</v>
      </c>
      <c r="O4461" s="33">
        <v>1.8530495177572198E-2</v>
      </c>
      <c r="P4461" s="2">
        <v>682</v>
      </c>
      <c r="Q4461" s="2">
        <v>48491</v>
      </c>
      <c r="R4461" s="2">
        <v>36561</v>
      </c>
      <c r="S4461" s="35">
        <v>1.8653756735319056E-2</v>
      </c>
      <c r="T4461" t="s">
        <v>4388</v>
      </c>
      <c r="U4461" t="s">
        <v>4388</v>
      </c>
      <c r="V4461" s="5" t="s">
        <v>4390</v>
      </c>
      <c r="W4461" s="5">
        <v>0</v>
      </c>
      <c r="X4461" s="4">
        <v>-9.8390398409198276E-4</v>
      </c>
      <c r="Y4461" s="6">
        <v>2</v>
      </c>
      <c r="Z4461" s="4">
        <v>1.2326155774685862E-4</v>
      </c>
      <c r="AA4461" s="5">
        <v>911</v>
      </c>
      <c r="AC4461" s="16" t="str">
        <f t="shared" si="414"/>
        <v/>
      </c>
      <c r="AD4461" s="16" t="str">
        <f t="shared" si="415"/>
        <v/>
      </c>
      <c r="AE4461" s="16" t="str">
        <f t="shared" si="416"/>
        <v/>
      </c>
      <c r="AF4461" s="16" t="str">
        <f t="shared" si="417"/>
        <v/>
      </c>
      <c r="AG4461" s="16" t="str">
        <f t="shared" si="418"/>
        <v/>
      </c>
      <c r="AH4461" s="16">
        <f t="shared" si="419"/>
        <v>1.7669852751227073E-2</v>
      </c>
      <c r="AI4461" s="17" t="str">
        <f>IF('Peer Comparison Tool'!$D$11="NR","",IF($C4461='Peer Comparison Tool'!$D$9,COUNT('ALLL &lt;50B Database'!$AI$1:AI4460)+1,""))</f>
        <v/>
      </c>
    </row>
    <row r="4462" spans="1:35" x14ac:dyDescent="0.25">
      <c r="A4462" t="s">
        <v>2256</v>
      </c>
      <c r="B4462">
        <v>840354</v>
      </c>
      <c r="C4462" s="5" t="s">
        <v>2041</v>
      </c>
      <c r="D4462" s="5" t="s">
        <v>4390</v>
      </c>
      <c r="E4462" s="5" t="s">
        <v>4388</v>
      </c>
      <c r="F4462" s="2">
        <v>373</v>
      </c>
      <c r="G4462" s="2">
        <v>50304</v>
      </c>
      <c r="H4462" s="2">
        <v>35436</v>
      </c>
      <c r="I4462" s="2">
        <v>1808</v>
      </c>
      <c r="J4462" s="2">
        <v>33628</v>
      </c>
      <c r="K4462" s="33">
        <v>1.1091947186868087E-2</v>
      </c>
      <c r="L4462" s="2">
        <v>373</v>
      </c>
      <c r="M4462" s="2">
        <v>48841</v>
      </c>
      <c r="N4462" s="2">
        <v>35400</v>
      </c>
      <c r="O4462" s="33">
        <v>1.0536723163841808E-2</v>
      </c>
      <c r="P4462" s="2">
        <v>373</v>
      </c>
      <c r="Q4462" s="2">
        <v>50125</v>
      </c>
      <c r="R4462" s="2">
        <v>36021</v>
      </c>
      <c r="S4462" s="35">
        <v>1.035507065323006E-2</v>
      </c>
      <c r="T4462" t="s">
        <v>4388</v>
      </c>
      <c r="U4462" t="s">
        <v>4388</v>
      </c>
      <c r="V4462" s="5" t="s">
        <v>4390</v>
      </c>
      <c r="W4462" s="5">
        <v>0</v>
      </c>
      <c r="X4462" s="4">
        <v>7.3687653363802702E-4</v>
      </c>
      <c r="Y4462" s="6">
        <v>0</v>
      </c>
      <c r="Z4462" s="4">
        <v>-1.8165251061174822E-4</v>
      </c>
      <c r="AA4462" s="5">
        <v>3330</v>
      </c>
      <c r="AC4462" s="16" t="str">
        <f t="shared" si="414"/>
        <v/>
      </c>
      <c r="AD4462" s="16" t="str">
        <f t="shared" si="415"/>
        <v/>
      </c>
      <c r="AE4462" s="16" t="str">
        <f t="shared" si="416"/>
        <v/>
      </c>
      <c r="AF4462" s="16" t="str">
        <f t="shared" si="417"/>
        <v/>
      </c>
      <c r="AG4462" s="16" t="str">
        <f t="shared" si="418"/>
        <v/>
      </c>
      <c r="AH4462" s="16">
        <f t="shared" si="419"/>
        <v>1.1091947186868087E-2</v>
      </c>
      <c r="AI4462" s="17" t="str">
        <f>IF('Peer Comparison Tool'!$D$11="NR","",IF($C4462='Peer Comparison Tool'!$D$9,COUNT('ALLL &lt;50B Database'!$AI$1:AI4461)+1,""))</f>
        <v/>
      </c>
    </row>
    <row r="4463" spans="1:35" x14ac:dyDescent="0.25">
      <c r="A4463" t="s">
        <v>2264</v>
      </c>
      <c r="B4463">
        <v>172251</v>
      </c>
      <c r="C4463" s="5" t="s">
        <v>2041</v>
      </c>
      <c r="D4463" s="5" t="s">
        <v>4390</v>
      </c>
      <c r="E4463" s="5" t="s">
        <v>4388</v>
      </c>
      <c r="F4463" s="2">
        <v>449</v>
      </c>
      <c r="G4463" s="2">
        <v>50281</v>
      </c>
      <c r="H4463" s="2">
        <v>36005</v>
      </c>
      <c r="I4463" s="2">
        <v>2225</v>
      </c>
      <c r="J4463" s="2">
        <v>33780</v>
      </c>
      <c r="K4463" s="33">
        <v>1.3291888691533452E-2</v>
      </c>
      <c r="L4463" s="2">
        <v>412</v>
      </c>
      <c r="M4463" s="2">
        <v>46499</v>
      </c>
      <c r="N4463" s="2">
        <v>34822</v>
      </c>
      <c r="O4463" s="33">
        <v>1.1831600712193441E-2</v>
      </c>
      <c r="P4463" s="2">
        <v>419</v>
      </c>
      <c r="Q4463" s="2">
        <v>45394</v>
      </c>
      <c r="R4463" s="2">
        <v>34650</v>
      </c>
      <c r="S4463" s="35">
        <v>1.2092352092352092E-2</v>
      </c>
      <c r="T4463" t="s">
        <v>4388</v>
      </c>
      <c r="U4463" t="s">
        <v>4388</v>
      </c>
      <c r="V4463" s="5" t="s">
        <v>4390</v>
      </c>
      <c r="W4463" s="5">
        <v>0</v>
      </c>
      <c r="X4463" s="4">
        <v>1.1995365991813601E-3</v>
      </c>
      <c r="Y4463" s="6">
        <v>30</v>
      </c>
      <c r="Z4463" s="4">
        <v>2.6075138015865112E-4</v>
      </c>
      <c r="AA4463" s="5">
        <v>2275</v>
      </c>
      <c r="AC4463" s="16" t="str">
        <f t="shared" si="414"/>
        <v/>
      </c>
      <c r="AD4463" s="16" t="str">
        <f t="shared" si="415"/>
        <v/>
      </c>
      <c r="AE4463" s="16" t="str">
        <f t="shared" si="416"/>
        <v/>
      </c>
      <c r="AF4463" s="16" t="str">
        <f t="shared" si="417"/>
        <v/>
      </c>
      <c r="AG4463" s="16" t="str">
        <f t="shared" si="418"/>
        <v/>
      </c>
      <c r="AH4463" s="16">
        <f t="shared" si="419"/>
        <v>1.3291888691533452E-2</v>
      </c>
      <c r="AI4463" s="17" t="str">
        <f>IF('Peer Comparison Tool'!$D$11="NR","",IF($C4463='Peer Comparison Tool'!$D$9,COUNT('ALLL &lt;50B Database'!$AI$1:AI4462)+1,""))</f>
        <v/>
      </c>
    </row>
    <row r="4464" spans="1:35" x14ac:dyDescent="0.25">
      <c r="A4464" t="s">
        <v>3500</v>
      </c>
      <c r="B4464">
        <v>1945247</v>
      </c>
      <c r="C4464" s="5" t="s">
        <v>3374</v>
      </c>
      <c r="D4464" s="5" t="s">
        <v>4390</v>
      </c>
      <c r="E4464" s="5" t="s">
        <v>4388</v>
      </c>
      <c r="F4464" s="2">
        <v>235</v>
      </c>
      <c r="G4464" s="2">
        <v>50241</v>
      </c>
      <c r="H4464" s="2">
        <v>24557</v>
      </c>
      <c r="I4464" s="2">
        <v>3219</v>
      </c>
      <c r="J4464" s="2">
        <v>21338</v>
      </c>
      <c r="K4464" s="33">
        <v>1.1013215859030838E-2</v>
      </c>
      <c r="L4464" s="2">
        <v>205</v>
      </c>
      <c r="M4464" s="2">
        <v>49442</v>
      </c>
      <c r="N4464" s="2">
        <v>22316</v>
      </c>
      <c r="O4464" s="33">
        <v>9.1862340921312069E-3</v>
      </c>
      <c r="P4464" s="2">
        <v>218</v>
      </c>
      <c r="Q4464" s="2">
        <v>45547</v>
      </c>
      <c r="R4464" s="2">
        <v>21507</v>
      </c>
      <c r="S4464" s="35">
        <v>1.0136234714279073E-2</v>
      </c>
      <c r="T4464" t="s">
        <v>4388</v>
      </c>
      <c r="U4464" t="s">
        <v>4388</v>
      </c>
      <c r="V4464" s="5" t="s">
        <v>4390</v>
      </c>
      <c r="W4464" s="5">
        <v>0</v>
      </c>
      <c r="X4464" s="4">
        <v>8.7698114475176503E-4</v>
      </c>
      <c r="Y4464" s="6">
        <v>17</v>
      </c>
      <c r="Z4464" s="4">
        <v>9.5000062214786567E-4</v>
      </c>
      <c r="AA4464" s="5">
        <v>3372</v>
      </c>
      <c r="AC4464" s="16" t="str">
        <f t="shared" si="414"/>
        <v/>
      </c>
      <c r="AD4464" s="16" t="str">
        <f t="shared" si="415"/>
        <v/>
      </c>
      <c r="AE4464" s="16" t="str">
        <f t="shared" si="416"/>
        <v/>
      </c>
      <c r="AF4464" s="16" t="str">
        <f t="shared" si="417"/>
        <v/>
      </c>
      <c r="AG4464" s="16" t="str">
        <f t="shared" si="418"/>
        <v/>
      </c>
      <c r="AH4464" s="16">
        <f t="shared" si="419"/>
        <v>1.1013215859030838E-2</v>
      </c>
      <c r="AI4464" s="17" t="str">
        <f>IF('Peer Comparison Tool'!$D$11="NR","",IF($C4464='Peer Comparison Tool'!$D$9,COUNT('ALLL &lt;50B Database'!$AI$1:AI4463)+1,""))</f>
        <v/>
      </c>
    </row>
    <row r="4465" spans="1:35" x14ac:dyDescent="0.25">
      <c r="A4465" t="s">
        <v>2702</v>
      </c>
      <c r="B4465">
        <v>940852</v>
      </c>
      <c r="C4465" s="5" t="s">
        <v>2642</v>
      </c>
      <c r="D4465" s="5" t="s">
        <v>4387</v>
      </c>
      <c r="E4465" s="5" t="s">
        <v>4388</v>
      </c>
      <c r="F4465" s="2">
        <v>344</v>
      </c>
      <c r="G4465" s="2">
        <v>50219</v>
      </c>
      <c r="H4465" s="2">
        <v>29844</v>
      </c>
      <c r="I4465" s="2">
        <v>927</v>
      </c>
      <c r="J4465" s="2">
        <v>28917</v>
      </c>
      <c r="K4465" s="33">
        <v>1.1896116471279869E-2</v>
      </c>
      <c r="L4465" s="2">
        <v>344</v>
      </c>
      <c r="M4465" s="2">
        <v>48287</v>
      </c>
      <c r="N4465" s="2">
        <v>29662</v>
      </c>
      <c r="O4465" s="33">
        <v>1.1597329917065606E-2</v>
      </c>
      <c r="P4465" s="2">
        <v>345</v>
      </c>
      <c r="Q4465" s="2">
        <v>47181</v>
      </c>
      <c r="R4465" s="2">
        <v>28380</v>
      </c>
      <c r="S4465" s="35">
        <v>1.2156448202959831E-2</v>
      </c>
      <c r="T4465" t="s">
        <v>4388</v>
      </c>
      <c r="U4465" t="s">
        <v>4388</v>
      </c>
      <c r="V4465" s="5" t="s">
        <v>4387</v>
      </c>
      <c r="W4465" s="5">
        <v>0</v>
      </c>
      <c r="X4465" s="4">
        <v>-2.6033173167996221E-4</v>
      </c>
      <c r="Y4465" s="6">
        <v>-1</v>
      </c>
      <c r="Z4465" s="4">
        <v>5.5911828589422577E-4</v>
      </c>
      <c r="AA4465" s="5">
        <v>2978</v>
      </c>
      <c r="AC4465" s="16" t="str">
        <f t="shared" si="414"/>
        <v/>
      </c>
      <c r="AD4465" s="16" t="str">
        <f t="shared" si="415"/>
        <v/>
      </c>
      <c r="AE4465" s="16" t="str">
        <f t="shared" si="416"/>
        <v/>
      </c>
      <c r="AF4465" s="16" t="str">
        <f t="shared" si="417"/>
        <v/>
      </c>
      <c r="AG4465" s="16" t="str">
        <f t="shared" si="418"/>
        <v/>
      </c>
      <c r="AH4465" s="16">
        <f t="shared" si="419"/>
        <v>1.1896116471279869E-2</v>
      </c>
      <c r="AI4465" s="17" t="str">
        <f>IF('Peer Comparison Tool'!$D$11="NR","",IF($C4465='Peer Comparison Tool'!$D$9,COUNT('ALLL &lt;50B Database'!$AI$1:AI4464)+1,""))</f>
        <v/>
      </c>
    </row>
    <row r="4466" spans="1:35" x14ac:dyDescent="0.25">
      <c r="A4466" t="s">
        <v>4384</v>
      </c>
      <c r="B4466">
        <v>544951</v>
      </c>
      <c r="C4466" s="5" t="s">
        <v>4362</v>
      </c>
      <c r="D4466" s="5" t="s">
        <v>4390</v>
      </c>
      <c r="E4466" s="5" t="s">
        <v>4388</v>
      </c>
      <c r="F4466" s="2">
        <v>472</v>
      </c>
      <c r="G4466" s="2">
        <v>50196</v>
      </c>
      <c r="H4466" s="2">
        <v>27281</v>
      </c>
      <c r="I4466" s="2">
        <v>759</v>
      </c>
      <c r="J4466" s="2">
        <v>26522</v>
      </c>
      <c r="K4466" s="33">
        <v>1.7796546263479377E-2</v>
      </c>
      <c r="L4466" s="2">
        <v>477</v>
      </c>
      <c r="M4466" s="2">
        <v>49411</v>
      </c>
      <c r="N4466" s="2">
        <v>28922</v>
      </c>
      <c r="O4466" s="33">
        <v>1.6492635364082704E-2</v>
      </c>
      <c r="P4466" s="2">
        <v>477</v>
      </c>
      <c r="Q4466" s="2">
        <v>46519</v>
      </c>
      <c r="R4466" s="2">
        <v>27601</v>
      </c>
      <c r="S4466" s="35">
        <v>1.7281982536864606E-2</v>
      </c>
      <c r="T4466" t="s">
        <v>4388</v>
      </c>
      <c r="U4466" t="s">
        <v>4388</v>
      </c>
      <c r="V4466" s="5" t="s">
        <v>4390</v>
      </c>
      <c r="W4466" s="5">
        <v>0</v>
      </c>
      <c r="X4466" s="4">
        <v>5.1456372661477096E-4</v>
      </c>
      <c r="Y4466" s="6">
        <v>-5</v>
      </c>
      <c r="Z4466" s="4">
        <v>7.8934717278190264E-4</v>
      </c>
      <c r="AA4466" s="5">
        <v>888</v>
      </c>
      <c r="AC4466" s="16" t="str">
        <f t="shared" si="414"/>
        <v/>
      </c>
      <c r="AD4466" s="16" t="str">
        <f t="shared" si="415"/>
        <v/>
      </c>
      <c r="AE4466" s="16" t="str">
        <f t="shared" si="416"/>
        <v/>
      </c>
      <c r="AF4466" s="16" t="str">
        <f t="shared" si="417"/>
        <v/>
      </c>
      <c r="AG4466" s="16" t="str">
        <f t="shared" si="418"/>
        <v/>
      </c>
      <c r="AH4466" s="16">
        <f t="shared" si="419"/>
        <v>1.7796546263479377E-2</v>
      </c>
      <c r="AI4466" s="17" t="str">
        <f>IF('Peer Comparison Tool'!$D$11="NR","",IF($C4466='Peer Comparison Tool'!$D$9,COUNT('ALLL &lt;50B Database'!$AI$1:AI4465)+1,""))</f>
        <v/>
      </c>
    </row>
    <row r="4467" spans="1:35" x14ac:dyDescent="0.25">
      <c r="A4467" t="s">
        <v>2258</v>
      </c>
      <c r="B4467">
        <v>272058</v>
      </c>
      <c r="C4467" s="5" t="s">
        <v>2041</v>
      </c>
      <c r="D4467" s="5" t="s">
        <v>4390</v>
      </c>
      <c r="E4467" s="5" t="s">
        <v>4388</v>
      </c>
      <c r="F4467" s="2">
        <v>500</v>
      </c>
      <c r="G4467" s="2">
        <v>49683</v>
      </c>
      <c r="H4467" s="2">
        <v>29966</v>
      </c>
      <c r="I4467" s="2">
        <v>0</v>
      </c>
      <c r="J4467" s="2">
        <v>29966</v>
      </c>
      <c r="K4467" s="33">
        <v>1.6685576987252218E-2</v>
      </c>
      <c r="L4467" s="2">
        <v>488</v>
      </c>
      <c r="M4467" s="2">
        <v>47823</v>
      </c>
      <c r="N4467" s="2">
        <v>36468</v>
      </c>
      <c r="O4467" s="33">
        <v>1.3381594822858396E-2</v>
      </c>
      <c r="P4467" s="2">
        <v>494</v>
      </c>
      <c r="Q4467" s="2">
        <v>49090</v>
      </c>
      <c r="R4467" s="2">
        <v>32667</v>
      </c>
      <c r="S4467" s="35">
        <v>1.5122294670462546E-2</v>
      </c>
      <c r="T4467" t="s">
        <v>4388</v>
      </c>
      <c r="U4467" t="s">
        <v>4388</v>
      </c>
      <c r="V4467" s="5" t="s">
        <v>4390</v>
      </c>
      <c r="W4467" s="5">
        <v>0</v>
      </c>
      <c r="X4467" s="4">
        <v>1.5632823167896718E-3</v>
      </c>
      <c r="Y4467" s="6">
        <v>6</v>
      </c>
      <c r="Z4467" s="4">
        <v>1.7406998476041501E-3</v>
      </c>
      <c r="AA4467" s="5">
        <v>1098</v>
      </c>
      <c r="AC4467" s="16" t="str">
        <f t="shared" si="414"/>
        <v/>
      </c>
      <c r="AD4467" s="16" t="str">
        <f t="shared" si="415"/>
        <v/>
      </c>
      <c r="AE4467" s="16" t="str">
        <f t="shared" si="416"/>
        <v/>
      </c>
      <c r="AF4467" s="16" t="str">
        <f t="shared" si="417"/>
        <v/>
      </c>
      <c r="AG4467" s="16" t="str">
        <f t="shared" si="418"/>
        <v/>
      </c>
      <c r="AH4467" s="16">
        <f t="shared" si="419"/>
        <v>1.6685576987252218E-2</v>
      </c>
      <c r="AI4467" s="17" t="str">
        <f>IF('Peer Comparison Tool'!$D$11="NR","",IF($C4467='Peer Comparison Tool'!$D$9,COUNT('ALLL &lt;50B Database'!$AI$1:AI4466)+1,""))</f>
        <v/>
      </c>
    </row>
    <row r="4468" spans="1:35" x14ac:dyDescent="0.25">
      <c r="A4468" t="s">
        <v>4012</v>
      </c>
      <c r="B4468">
        <v>14977</v>
      </c>
      <c r="C4468" s="5" t="s">
        <v>3704</v>
      </c>
      <c r="D4468" s="5" t="s">
        <v>4387</v>
      </c>
      <c r="E4468" s="5" t="s">
        <v>4388</v>
      </c>
      <c r="F4468" s="2">
        <v>459</v>
      </c>
      <c r="G4468" s="2">
        <v>49561</v>
      </c>
      <c r="H4468" s="2">
        <v>40780</v>
      </c>
      <c r="I4468" s="2">
        <v>1313</v>
      </c>
      <c r="J4468" s="2">
        <v>39467</v>
      </c>
      <c r="K4468" s="33">
        <v>1.1629969341475156E-2</v>
      </c>
      <c r="L4468" s="2">
        <v>374</v>
      </c>
      <c r="M4468" s="2">
        <v>50566</v>
      </c>
      <c r="N4468" s="2">
        <v>40061</v>
      </c>
      <c r="O4468" s="33">
        <v>9.3357629614837373E-3</v>
      </c>
      <c r="P4468" s="2">
        <v>405</v>
      </c>
      <c r="Q4468" s="2">
        <v>49776</v>
      </c>
      <c r="R4468" s="2">
        <v>37634</v>
      </c>
      <c r="S4468" s="35">
        <v>1.0761545411064463E-2</v>
      </c>
      <c r="T4468" t="s">
        <v>4388</v>
      </c>
      <c r="U4468" t="s">
        <v>4388</v>
      </c>
      <c r="V4468" s="5" t="s">
        <v>4387</v>
      </c>
      <c r="W4468" s="5">
        <v>0</v>
      </c>
      <c r="X4468" s="4">
        <v>8.6842393041069305E-4</v>
      </c>
      <c r="Y4468" s="6">
        <v>54</v>
      </c>
      <c r="Z4468" s="4">
        <v>1.4257824495807255E-3</v>
      </c>
      <c r="AA4468" s="5">
        <v>3105</v>
      </c>
      <c r="AC4468" s="16" t="str">
        <f t="shared" si="414"/>
        <v/>
      </c>
      <c r="AD4468" s="16" t="str">
        <f t="shared" si="415"/>
        <v/>
      </c>
      <c r="AE4468" s="16" t="str">
        <f t="shared" si="416"/>
        <v/>
      </c>
      <c r="AF4468" s="16" t="str">
        <f t="shared" si="417"/>
        <v/>
      </c>
      <c r="AG4468" s="16" t="str">
        <f t="shared" si="418"/>
        <v/>
      </c>
      <c r="AH4468" s="16">
        <f t="shared" si="419"/>
        <v>1.1629969341475156E-2</v>
      </c>
      <c r="AI4468" s="17" t="str">
        <f>IF('Peer Comparison Tool'!$D$11="NR","",IF($C4468='Peer Comparison Tool'!$D$9,COUNT('ALLL &lt;50B Database'!$AI$1:AI4467)+1,""))</f>
        <v/>
      </c>
    </row>
    <row r="4469" spans="1:35" x14ac:dyDescent="0.25">
      <c r="A4469" t="s">
        <v>104</v>
      </c>
      <c r="B4469">
        <v>1474309</v>
      </c>
      <c r="C4469" s="5" t="s">
        <v>6</v>
      </c>
      <c r="D4469" s="5" t="s">
        <v>4390</v>
      </c>
      <c r="E4469" s="5" t="s">
        <v>4388</v>
      </c>
      <c r="F4469" s="2">
        <v>871</v>
      </c>
      <c r="G4469" s="2">
        <v>49503</v>
      </c>
      <c r="H4469" s="2">
        <v>18477</v>
      </c>
      <c r="I4469" s="2">
        <v>0</v>
      </c>
      <c r="J4469" s="2">
        <v>18477</v>
      </c>
      <c r="K4469" s="33">
        <v>4.7139687178654542E-2</v>
      </c>
      <c r="L4469" s="2">
        <v>882</v>
      </c>
      <c r="M4469" s="2">
        <v>48528</v>
      </c>
      <c r="N4469" s="2">
        <v>17821</v>
      </c>
      <c r="O4469" s="33">
        <v>4.9492172156444643E-2</v>
      </c>
      <c r="P4469" s="2">
        <v>867</v>
      </c>
      <c r="Q4469" s="2">
        <v>48650</v>
      </c>
      <c r="R4469" s="2">
        <v>17894</v>
      </c>
      <c r="S4469" s="35">
        <v>4.8451995082150444E-2</v>
      </c>
      <c r="T4469" t="s">
        <v>4388</v>
      </c>
      <c r="U4469" t="s">
        <v>4388</v>
      </c>
      <c r="V4469" s="5" t="s">
        <v>4390</v>
      </c>
      <c r="W4469" s="5">
        <v>0</v>
      </c>
      <c r="X4469" s="4">
        <v>-1.3123079034959018E-3</v>
      </c>
      <c r="Y4469" s="6">
        <v>4</v>
      </c>
      <c r="Z4469" s="4">
        <v>-1.040177074294199E-3</v>
      </c>
      <c r="AA4469" s="5">
        <v>41</v>
      </c>
      <c r="AC4469" s="16" t="str">
        <f t="shared" si="414"/>
        <v/>
      </c>
      <c r="AD4469" s="16" t="str">
        <f t="shared" si="415"/>
        <v/>
      </c>
      <c r="AE4469" s="16" t="str">
        <f t="shared" si="416"/>
        <v/>
      </c>
      <c r="AF4469" s="16" t="str">
        <f t="shared" si="417"/>
        <v/>
      </c>
      <c r="AG4469" s="16" t="str">
        <f t="shared" si="418"/>
        <v/>
      </c>
      <c r="AH4469" s="16">
        <f t="shared" si="419"/>
        <v>4.7139687178654542E-2</v>
      </c>
      <c r="AI4469" s="17" t="str">
        <f>IF('Peer Comparison Tool'!$D$11="NR","",IF($C4469='Peer Comparison Tool'!$D$9,COUNT('ALLL &lt;50B Database'!$AI$1:AI4468)+1,""))</f>
        <v/>
      </c>
    </row>
    <row r="4470" spans="1:35" x14ac:dyDescent="0.25">
      <c r="A4470" t="s">
        <v>2263</v>
      </c>
      <c r="B4470">
        <v>112556</v>
      </c>
      <c r="C4470" s="5" t="s">
        <v>2041</v>
      </c>
      <c r="D4470" s="5" t="s">
        <v>4390</v>
      </c>
      <c r="E4470" s="5" t="s">
        <v>4388</v>
      </c>
      <c r="F4470" s="2">
        <v>571</v>
      </c>
      <c r="G4470" s="2">
        <v>49379</v>
      </c>
      <c r="H4470" s="2">
        <v>36770</v>
      </c>
      <c r="I4470" s="2">
        <v>2870</v>
      </c>
      <c r="J4470" s="2">
        <v>33900</v>
      </c>
      <c r="K4470" s="33">
        <v>1.6843657817109146E-2</v>
      </c>
      <c r="L4470" s="2">
        <v>552</v>
      </c>
      <c r="M4470" s="2">
        <v>46182</v>
      </c>
      <c r="N4470" s="2">
        <v>31517</v>
      </c>
      <c r="O4470" s="33">
        <v>1.751435733096424E-2</v>
      </c>
      <c r="P4470" s="2">
        <v>562</v>
      </c>
      <c r="Q4470" s="2">
        <v>45701</v>
      </c>
      <c r="R4470" s="2">
        <v>32929</v>
      </c>
      <c r="S4470" s="35">
        <v>1.7067022988854808E-2</v>
      </c>
      <c r="T4470" t="s">
        <v>4388</v>
      </c>
      <c r="U4470" t="s">
        <v>4388</v>
      </c>
      <c r="V4470" s="5" t="s">
        <v>4390</v>
      </c>
      <c r="W4470" s="5">
        <v>0</v>
      </c>
      <c r="X4470" s="4">
        <v>-2.2336517174566251E-4</v>
      </c>
      <c r="Y4470" s="6">
        <v>9</v>
      </c>
      <c r="Z4470" s="4">
        <v>-4.4733434210943168E-4</v>
      </c>
      <c r="AA4470" s="5">
        <v>1077</v>
      </c>
      <c r="AC4470" s="16" t="str">
        <f t="shared" si="414"/>
        <v/>
      </c>
      <c r="AD4470" s="16" t="str">
        <f t="shared" si="415"/>
        <v/>
      </c>
      <c r="AE4470" s="16" t="str">
        <f t="shared" si="416"/>
        <v/>
      </c>
      <c r="AF4470" s="16" t="str">
        <f t="shared" si="417"/>
        <v/>
      </c>
      <c r="AG4470" s="16" t="str">
        <f t="shared" si="418"/>
        <v/>
      </c>
      <c r="AH4470" s="16">
        <f t="shared" si="419"/>
        <v>1.6843657817109146E-2</v>
      </c>
      <c r="AI4470" s="17" t="str">
        <f>IF('Peer Comparison Tool'!$D$11="NR","",IF($C4470='Peer Comparison Tool'!$D$9,COUNT('ALLL &lt;50B Database'!$AI$1:AI4469)+1,""))</f>
        <v/>
      </c>
    </row>
    <row r="4471" spans="1:35" x14ac:dyDescent="0.25">
      <c r="A4471" t="s">
        <v>3594</v>
      </c>
      <c r="B4471">
        <v>91950</v>
      </c>
      <c r="C4471" s="5" t="s">
        <v>3557</v>
      </c>
      <c r="D4471" s="5" t="s">
        <v>4390</v>
      </c>
      <c r="E4471" s="5" t="s">
        <v>4388</v>
      </c>
      <c r="F4471" s="2">
        <v>210</v>
      </c>
      <c r="G4471" s="2">
        <v>49362</v>
      </c>
      <c r="H4471" s="2">
        <v>34387</v>
      </c>
      <c r="I4471" s="2">
        <v>654</v>
      </c>
      <c r="J4471" s="2">
        <v>33733</v>
      </c>
      <c r="K4471" s="33">
        <v>6.2253579580825898E-3</v>
      </c>
      <c r="L4471" s="2">
        <v>300</v>
      </c>
      <c r="M4471" s="2">
        <v>47179</v>
      </c>
      <c r="N4471" s="2">
        <v>32522</v>
      </c>
      <c r="O4471" s="33">
        <v>9.2245249369657459E-3</v>
      </c>
      <c r="P4471" s="2">
        <v>258</v>
      </c>
      <c r="Q4471" s="2">
        <v>47317</v>
      </c>
      <c r="R4471" s="2">
        <v>32427</v>
      </c>
      <c r="S4471" s="35">
        <v>7.9563326857248588E-3</v>
      </c>
      <c r="T4471" t="s">
        <v>4388</v>
      </c>
      <c r="U4471" t="s">
        <v>4388</v>
      </c>
      <c r="V4471" s="5" t="s">
        <v>4390</v>
      </c>
      <c r="W4471" s="5">
        <v>0</v>
      </c>
      <c r="X4471" s="4">
        <v>-1.7309747276422691E-3</v>
      </c>
      <c r="Y4471" s="6">
        <v>-48</v>
      </c>
      <c r="Z4471" s="4">
        <v>-1.2681922512408871E-3</v>
      </c>
      <c r="AA4471" s="5">
        <v>4561</v>
      </c>
      <c r="AC4471" s="16" t="str">
        <f t="shared" si="414"/>
        <v/>
      </c>
      <c r="AD4471" s="16" t="str">
        <f t="shared" si="415"/>
        <v/>
      </c>
      <c r="AE4471" s="16" t="str">
        <f t="shared" si="416"/>
        <v/>
      </c>
      <c r="AF4471" s="16" t="str">
        <f t="shared" si="417"/>
        <v/>
      </c>
      <c r="AG4471" s="16" t="str">
        <f t="shared" si="418"/>
        <v/>
      </c>
      <c r="AH4471" s="16">
        <f t="shared" si="419"/>
        <v>6.2253579580825898E-3</v>
      </c>
      <c r="AI4471" s="17" t="str">
        <f>IF('Peer Comparison Tool'!$D$11="NR","",IF($C4471='Peer Comparison Tool'!$D$9,COUNT('ALLL &lt;50B Database'!$AI$1:AI4470)+1,""))</f>
        <v/>
      </c>
    </row>
    <row r="4472" spans="1:35" x14ac:dyDescent="0.25">
      <c r="A4472" t="s">
        <v>2809</v>
      </c>
      <c r="B4472">
        <v>389376</v>
      </c>
      <c r="C4472" s="5" t="s">
        <v>2711</v>
      </c>
      <c r="D4472" s="5" t="s">
        <v>4390</v>
      </c>
      <c r="E4472" s="5" t="s">
        <v>4388</v>
      </c>
      <c r="F4472" s="2">
        <v>402</v>
      </c>
      <c r="G4472" s="2">
        <v>49234</v>
      </c>
      <c r="H4472" s="2">
        <v>28673</v>
      </c>
      <c r="I4472" s="2">
        <v>0</v>
      </c>
      <c r="J4472" s="2">
        <v>28673</v>
      </c>
      <c r="K4472" s="33">
        <v>1.4020158337111569E-2</v>
      </c>
      <c r="L4472" s="2">
        <v>392</v>
      </c>
      <c r="M4472" s="2">
        <v>50662</v>
      </c>
      <c r="N4472" s="2">
        <v>28240</v>
      </c>
      <c r="O4472" s="33">
        <v>1.3881019830028329E-2</v>
      </c>
      <c r="P4472" s="2">
        <v>394</v>
      </c>
      <c r="Q4472" s="2">
        <v>50898</v>
      </c>
      <c r="R4472" s="2">
        <v>27985</v>
      </c>
      <c r="S4472" s="35">
        <v>1.4078970877255672E-2</v>
      </c>
      <c r="T4472" t="s">
        <v>4388</v>
      </c>
      <c r="U4472" t="s">
        <v>4388</v>
      </c>
      <c r="V4472" s="5" t="s">
        <v>4390</v>
      </c>
      <c r="W4472" s="5">
        <v>0</v>
      </c>
      <c r="X4472" s="4">
        <v>-5.8812540144103156E-5</v>
      </c>
      <c r="Y4472" s="6">
        <v>8</v>
      </c>
      <c r="Z4472" s="4">
        <v>1.9795104722734359E-4</v>
      </c>
      <c r="AA4472" s="5">
        <v>1973</v>
      </c>
      <c r="AC4472" s="16" t="str">
        <f t="shared" si="414"/>
        <v/>
      </c>
      <c r="AD4472" s="16" t="str">
        <f t="shared" si="415"/>
        <v/>
      </c>
      <c r="AE4472" s="16" t="str">
        <f t="shared" si="416"/>
        <v/>
      </c>
      <c r="AF4472" s="16" t="str">
        <f t="shared" si="417"/>
        <v/>
      </c>
      <c r="AG4472" s="16" t="str">
        <f t="shared" si="418"/>
        <v/>
      </c>
      <c r="AH4472" s="16">
        <f t="shared" si="419"/>
        <v>1.4020158337111569E-2</v>
      </c>
      <c r="AI4472" s="17" t="str">
        <f>IF('Peer Comparison Tool'!$D$11="NR","",IF($C4472='Peer Comparison Tool'!$D$9,COUNT('ALLL &lt;50B Database'!$AI$1:AI4471)+1,""))</f>
        <v/>
      </c>
    </row>
    <row r="4473" spans="1:35" x14ac:dyDescent="0.25">
      <c r="A4473" t="s">
        <v>3343</v>
      </c>
      <c r="B4473">
        <v>353957</v>
      </c>
      <c r="C4473" s="5" t="s">
        <v>3209</v>
      </c>
      <c r="D4473" s="5" t="s">
        <v>4390</v>
      </c>
      <c r="E4473" s="5" t="s">
        <v>4388</v>
      </c>
      <c r="F4473" s="2">
        <v>1021</v>
      </c>
      <c r="G4473" s="2">
        <v>49098</v>
      </c>
      <c r="H4473" s="2">
        <v>16103</v>
      </c>
      <c r="I4473" s="2">
        <v>94</v>
      </c>
      <c r="J4473" s="2">
        <v>16009</v>
      </c>
      <c r="K4473" s="33">
        <v>6.377662564807296E-2</v>
      </c>
      <c r="L4473" s="2">
        <v>1015</v>
      </c>
      <c r="M4473" s="2">
        <v>47407</v>
      </c>
      <c r="N4473" s="2">
        <v>19706</v>
      </c>
      <c r="O4473" s="33">
        <v>5.1507155181163097E-2</v>
      </c>
      <c r="P4473" s="2">
        <v>1020</v>
      </c>
      <c r="Q4473" s="2">
        <v>46207</v>
      </c>
      <c r="R4473" s="2">
        <v>21663</v>
      </c>
      <c r="S4473" s="35">
        <v>4.7084891289295112E-2</v>
      </c>
      <c r="T4473" t="s">
        <v>4388</v>
      </c>
      <c r="U4473" t="s">
        <v>4388</v>
      </c>
      <c r="V4473" s="5" t="s">
        <v>4390</v>
      </c>
      <c r="W4473" s="5">
        <v>0</v>
      </c>
      <c r="X4473" s="4">
        <v>1.6691734358777847E-2</v>
      </c>
      <c r="Y4473" s="6">
        <v>1</v>
      </c>
      <c r="Z4473" s="4">
        <v>-4.4222638918679849E-3</v>
      </c>
      <c r="AA4473" s="5">
        <v>24</v>
      </c>
      <c r="AC4473" s="16" t="str">
        <f t="shared" si="414"/>
        <v/>
      </c>
      <c r="AD4473" s="16" t="str">
        <f t="shared" si="415"/>
        <v/>
      </c>
      <c r="AE4473" s="16" t="str">
        <f t="shared" si="416"/>
        <v/>
      </c>
      <c r="AF4473" s="16" t="str">
        <f t="shared" si="417"/>
        <v/>
      </c>
      <c r="AG4473" s="16" t="str">
        <f t="shared" si="418"/>
        <v/>
      </c>
      <c r="AH4473" s="16">
        <f t="shared" si="419"/>
        <v>6.377662564807296E-2</v>
      </c>
      <c r="AI4473" s="17" t="str">
        <f>IF('Peer Comparison Tool'!$D$11="NR","",IF($C4473='Peer Comparison Tool'!$D$9,COUNT('ALLL &lt;50B Database'!$AI$1:AI4472)+1,""))</f>
        <v/>
      </c>
    </row>
    <row r="4474" spans="1:35" x14ac:dyDescent="0.25">
      <c r="A4474" t="s">
        <v>4015</v>
      </c>
      <c r="B4474">
        <v>108269</v>
      </c>
      <c r="C4474" s="5" t="s">
        <v>3704</v>
      </c>
      <c r="D4474" s="5" t="s">
        <v>4390</v>
      </c>
      <c r="E4474" s="5" t="s">
        <v>4388</v>
      </c>
      <c r="F4474" s="2">
        <v>825</v>
      </c>
      <c r="G4474" s="2">
        <v>49054</v>
      </c>
      <c r="H4474" s="2">
        <v>22966</v>
      </c>
      <c r="I4474" s="2">
        <v>1013</v>
      </c>
      <c r="J4474" s="2">
        <v>21953</v>
      </c>
      <c r="K4474" s="33">
        <v>3.758028515464857E-2</v>
      </c>
      <c r="L4474" s="2">
        <v>802</v>
      </c>
      <c r="M4474" s="2">
        <v>48180</v>
      </c>
      <c r="N4474" s="2">
        <v>21392</v>
      </c>
      <c r="O4474" s="33">
        <v>3.7490650710545997E-2</v>
      </c>
      <c r="P4474" s="2">
        <v>819</v>
      </c>
      <c r="Q4474" s="2">
        <v>47307</v>
      </c>
      <c r="R4474" s="2">
        <v>22109</v>
      </c>
      <c r="S4474" s="35">
        <v>3.7043737844316797E-2</v>
      </c>
      <c r="T4474" t="s">
        <v>4388</v>
      </c>
      <c r="U4474" t="s">
        <v>4388</v>
      </c>
      <c r="V4474" s="5" t="s">
        <v>4390</v>
      </c>
      <c r="W4474" s="5">
        <v>0</v>
      </c>
      <c r="X4474" s="4">
        <v>5.365473103317725E-4</v>
      </c>
      <c r="Y4474" s="6">
        <v>6</v>
      </c>
      <c r="Z4474" s="4">
        <v>-4.4691286622920018E-4</v>
      </c>
      <c r="AA4474" s="5">
        <v>78</v>
      </c>
      <c r="AC4474" s="16" t="str">
        <f t="shared" si="414"/>
        <v/>
      </c>
      <c r="AD4474" s="16" t="str">
        <f t="shared" si="415"/>
        <v/>
      </c>
      <c r="AE4474" s="16" t="str">
        <f t="shared" si="416"/>
        <v/>
      </c>
      <c r="AF4474" s="16" t="str">
        <f t="shared" si="417"/>
        <v/>
      </c>
      <c r="AG4474" s="16" t="str">
        <f t="shared" si="418"/>
        <v/>
      </c>
      <c r="AH4474" s="16">
        <f t="shared" si="419"/>
        <v>3.758028515464857E-2</v>
      </c>
      <c r="AI4474" s="17" t="str">
        <f>IF('Peer Comparison Tool'!$D$11="NR","",IF($C4474='Peer Comparison Tool'!$D$9,COUNT('ALLL &lt;50B Database'!$AI$1:AI4473)+1,""))</f>
        <v/>
      </c>
    </row>
    <row r="4475" spans="1:35" x14ac:dyDescent="0.25">
      <c r="A4475" t="s">
        <v>3198</v>
      </c>
      <c r="B4475">
        <v>559179</v>
      </c>
      <c r="C4475" s="5" t="s">
        <v>3064</v>
      </c>
      <c r="D4475" s="5" t="s">
        <v>4390</v>
      </c>
      <c r="E4475" s="5" t="s">
        <v>4388</v>
      </c>
      <c r="F4475" s="2">
        <v>328</v>
      </c>
      <c r="G4475" s="2">
        <v>48932</v>
      </c>
      <c r="H4475" s="2">
        <v>34845</v>
      </c>
      <c r="I4475" s="2">
        <v>2721</v>
      </c>
      <c r="J4475" s="2">
        <v>32124</v>
      </c>
      <c r="K4475" s="33">
        <v>1.0210434566056531E-2</v>
      </c>
      <c r="L4475" s="2">
        <v>332</v>
      </c>
      <c r="M4475" s="2">
        <v>44957</v>
      </c>
      <c r="N4475" s="2">
        <v>32368</v>
      </c>
      <c r="O4475" s="33">
        <v>1.0257043994068215E-2</v>
      </c>
      <c r="P4475" s="2">
        <v>333</v>
      </c>
      <c r="Q4475" s="2">
        <v>46277</v>
      </c>
      <c r="R4475" s="2">
        <v>32455</v>
      </c>
      <c r="S4475" s="35">
        <v>1.0260360499152674E-2</v>
      </c>
      <c r="T4475" t="s">
        <v>4388</v>
      </c>
      <c r="U4475" t="s">
        <v>4388</v>
      </c>
      <c r="V4475" s="5" t="s">
        <v>4390</v>
      </c>
      <c r="W4475" s="5">
        <v>0</v>
      </c>
      <c r="X4475" s="4">
        <v>-4.992593309614303E-5</v>
      </c>
      <c r="Y4475" s="6">
        <v>-5</v>
      </c>
      <c r="Z4475" s="4">
        <v>3.3165050844583682E-6</v>
      </c>
      <c r="AA4475" s="5">
        <v>3709</v>
      </c>
      <c r="AC4475" s="16" t="str">
        <f t="shared" si="414"/>
        <v/>
      </c>
      <c r="AD4475" s="16" t="str">
        <f t="shared" si="415"/>
        <v/>
      </c>
      <c r="AE4475" s="16" t="str">
        <f t="shared" si="416"/>
        <v/>
      </c>
      <c r="AF4475" s="16" t="str">
        <f t="shared" si="417"/>
        <v/>
      </c>
      <c r="AG4475" s="16" t="str">
        <f t="shared" si="418"/>
        <v/>
      </c>
      <c r="AH4475" s="16">
        <f t="shared" si="419"/>
        <v>1.0210434566056531E-2</v>
      </c>
      <c r="AI4475" s="17" t="str">
        <f>IF('Peer Comparison Tool'!$D$11="NR","",IF($C4475='Peer Comparison Tool'!$D$9,COUNT('ALLL &lt;50B Database'!$AI$1:AI4474)+1,""))</f>
        <v/>
      </c>
    </row>
    <row r="4476" spans="1:35" x14ac:dyDescent="0.25">
      <c r="A4476" t="s">
        <v>2262</v>
      </c>
      <c r="B4476">
        <v>343257</v>
      </c>
      <c r="C4476" s="5" t="s">
        <v>2041</v>
      </c>
      <c r="D4476" s="5" t="s">
        <v>4390</v>
      </c>
      <c r="E4476" s="5" t="s">
        <v>4388</v>
      </c>
      <c r="F4476" s="2">
        <v>325</v>
      </c>
      <c r="G4476" s="2">
        <v>48894</v>
      </c>
      <c r="H4476" s="2">
        <v>17082</v>
      </c>
      <c r="I4476" s="2">
        <v>0</v>
      </c>
      <c r="J4476" s="2">
        <v>17082</v>
      </c>
      <c r="K4476" s="33">
        <v>1.9025875190258751E-2</v>
      </c>
      <c r="L4476" s="2">
        <v>324</v>
      </c>
      <c r="M4476" s="2">
        <v>50779</v>
      </c>
      <c r="N4476" s="2">
        <v>17987</v>
      </c>
      <c r="O4476" s="33">
        <v>1.8013009395674653E-2</v>
      </c>
      <c r="P4476" s="2">
        <v>327</v>
      </c>
      <c r="Q4476" s="2">
        <v>47764</v>
      </c>
      <c r="R4476" s="2">
        <v>16719</v>
      </c>
      <c r="S4476" s="35">
        <v>1.9558586039834919E-2</v>
      </c>
      <c r="T4476" t="s">
        <v>4388</v>
      </c>
      <c r="U4476" t="s">
        <v>4388</v>
      </c>
      <c r="V4476" s="5" t="s">
        <v>4390</v>
      </c>
      <c r="W4476" s="5">
        <v>0</v>
      </c>
      <c r="X4476" s="4">
        <v>-5.3271084957616857E-4</v>
      </c>
      <c r="Y4476" s="6">
        <v>-2</v>
      </c>
      <c r="Z4476" s="4">
        <v>1.5455766441602667E-3</v>
      </c>
      <c r="AA4476" s="5">
        <v>672</v>
      </c>
      <c r="AC4476" s="16" t="str">
        <f t="shared" si="414"/>
        <v/>
      </c>
      <c r="AD4476" s="16" t="str">
        <f t="shared" si="415"/>
        <v/>
      </c>
      <c r="AE4476" s="16" t="str">
        <f t="shared" si="416"/>
        <v/>
      </c>
      <c r="AF4476" s="16" t="str">
        <f t="shared" si="417"/>
        <v/>
      </c>
      <c r="AG4476" s="16" t="str">
        <f t="shared" si="418"/>
        <v/>
      </c>
      <c r="AH4476" s="16">
        <f t="shared" si="419"/>
        <v>1.9025875190258751E-2</v>
      </c>
      <c r="AI4476" s="17" t="str">
        <f>IF('Peer Comparison Tool'!$D$11="NR","",IF($C4476='Peer Comparison Tool'!$D$9,COUNT('ALLL &lt;50B Database'!$AI$1:AI4475)+1,""))</f>
        <v/>
      </c>
    </row>
    <row r="4477" spans="1:35" x14ac:dyDescent="0.25">
      <c r="A4477" t="s">
        <v>4018</v>
      </c>
      <c r="B4477">
        <v>375650</v>
      </c>
      <c r="C4477" s="5" t="s">
        <v>3704</v>
      </c>
      <c r="D4477" s="5" t="s">
        <v>4390</v>
      </c>
      <c r="E4477" s="5" t="s">
        <v>4388</v>
      </c>
      <c r="F4477" s="2">
        <v>205</v>
      </c>
      <c r="G4477" s="2">
        <v>48754</v>
      </c>
      <c r="H4477" s="2">
        <v>11675</v>
      </c>
      <c r="I4477" s="2">
        <v>0</v>
      </c>
      <c r="J4477" s="2">
        <v>11675</v>
      </c>
      <c r="K4477" s="33">
        <v>1.7558886509635975E-2</v>
      </c>
      <c r="L4477" s="2">
        <v>205</v>
      </c>
      <c r="M4477" s="2">
        <v>43159</v>
      </c>
      <c r="N4477" s="2">
        <v>12979</v>
      </c>
      <c r="O4477" s="33">
        <v>1.5794745357885817E-2</v>
      </c>
      <c r="P4477" s="2">
        <v>205</v>
      </c>
      <c r="Q4477" s="2">
        <v>43198</v>
      </c>
      <c r="R4477" s="2">
        <v>11988</v>
      </c>
      <c r="S4477" s="35">
        <v>1.7100433767100433E-2</v>
      </c>
      <c r="T4477" t="s">
        <v>4388</v>
      </c>
      <c r="U4477" t="s">
        <v>4388</v>
      </c>
      <c r="V4477" s="5" t="s">
        <v>4390</v>
      </c>
      <c r="W4477" s="5">
        <v>0</v>
      </c>
      <c r="X4477" s="4">
        <v>4.5845274253554155E-4</v>
      </c>
      <c r="Y4477" s="6">
        <v>0</v>
      </c>
      <c r="Z4477" s="4">
        <v>1.3056884092146163E-3</v>
      </c>
      <c r="AA4477" s="5">
        <v>929</v>
      </c>
      <c r="AC4477" s="16" t="str">
        <f t="shared" si="414"/>
        <v/>
      </c>
      <c r="AD4477" s="16" t="str">
        <f t="shared" si="415"/>
        <v/>
      </c>
      <c r="AE4477" s="16" t="str">
        <f t="shared" si="416"/>
        <v/>
      </c>
      <c r="AF4477" s="16" t="str">
        <f t="shared" si="417"/>
        <v/>
      </c>
      <c r="AG4477" s="16" t="str">
        <f t="shared" si="418"/>
        <v/>
      </c>
      <c r="AH4477" s="16">
        <f t="shared" si="419"/>
        <v>1.7558886509635975E-2</v>
      </c>
      <c r="AI4477" s="17" t="str">
        <f>IF('Peer Comparison Tool'!$D$11="NR","",IF($C4477='Peer Comparison Tool'!$D$9,COUNT('ALLL &lt;50B Database'!$AI$1:AI4476)+1,""))</f>
        <v/>
      </c>
    </row>
    <row r="4478" spans="1:35" x14ac:dyDescent="0.25">
      <c r="A4478" t="s">
        <v>4014</v>
      </c>
      <c r="B4478">
        <v>803265</v>
      </c>
      <c r="C4478" s="5" t="s">
        <v>3704</v>
      </c>
      <c r="D4478" s="5" t="s">
        <v>4390</v>
      </c>
      <c r="E4478" s="5" t="s">
        <v>4388</v>
      </c>
      <c r="F4478" s="2">
        <v>268</v>
      </c>
      <c r="G4478" s="2">
        <v>48734</v>
      </c>
      <c r="H4478" s="2">
        <v>16781</v>
      </c>
      <c r="I4478" s="2">
        <v>0</v>
      </c>
      <c r="J4478" s="2">
        <v>16781</v>
      </c>
      <c r="K4478" s="33">
        <v>1.5970442762648234E-2</v>
      </c>
      <c r="L4478" s="2">
        <v>293</v>
      </c>
      <c r="M4478" s="2">
        <v>45973</v>
      </c>
      <c r="N4478" s="2">
        <v>16802</v>
      </c>
      <c r="O4478" s="33">
        <v>1.7438400190453517E-2</v>
      </c>
      <c r="P4478" s="2">
        <v>308</v>
      </c>
      <c r="Q4478" s="2">
        <v>48440</v>
      </c>
      <c r="R4478" s="2">
        <v>17162</v>
      </c>
      <c r="S4478" s="35">
        <v>1.7946626267334811E-2</v>
      </c>
      <c r="T4478" t="s">
        <v>4388</v>
      </c>
      <c r="U4478" t="s">
        <v>4388</v>
      </c>
      <c r="V4478" s="5" t="s">
        <v>4390</v>
      </c>
      <c r="W4478" s="5">
        <v>0</v>
      </c>
      <c r="X4478" s="4">
        <v>-1.9761835046865767E-3</v>
      </c>
      <c r="Y4478" s="6">
        <v>-40</v>
      </c>
      <c r="Z4478" s="4">
        <v>5.0822607688129351E-4</v>
      </c>
      <c r="AA4478" s="5">
        <v>1285</v>
      </c>
      <c r="AC4478" s="16" t="str">
        <f t="shared" si="414"/>
        <v/>
      </c>
      <c r="AD4478" s="16" t="str">
        <f t="shared" si="415"/>
        <v/>
      </c>
      <c r="AE4478" s="16" t="str">
        <f t="shared" si="416"/>
        <v/>
      </c>
      <c r="AF4478" s="16" t="str">
        <f t="shared" si="417"/>
        <v/>
      </c>
      <c r="AG4478" s="16" t="str">
        <f t="shared" si="418"/>
        <v/>
      </c>
      <c r="AH4478" s="16">
        <f t="shared" si="419"/>
        <v>1.5970442762648234E-2</v>
      </c>
      <c r="AI4478" s="17" t="str">
        <f>IF('Peer Comparison Tool'!$D$11="NR","",IF($C4478='Peer Comparison Tool'!$D$9,COUNT('ALLL &lt;50B Database'!$AI$1:AI4477)+1,""))</f>
        <v/>
      </c>
    </row>
    <row r="4479" spans="1:35" x14ac:dyDescent="0.25">
      <c r="A4479" t="s">
        <v>801</v>
      </c>
      <c r="B4479">
        <v>656247</v>
      </c>
      <c r="C4479" s="5" t="s">
        <v>716</v>
      </c>
      <c r="D4479" s="5" t="s">
        <v>4390</v>
      </c>
      <c r="E4479" s="5" t="s">
        <v>4388</v>
      </c>
      <c r="F4479" s="2">
        <v>303</v>
      </c>
      <c r="G4479" s="2">
        <v>48729</v>
      </c>
      <c r="H4479" s="2">
        <v>25165</v>
      </c>
      <c r="I4479" s="2">
        <v>0</v>
      </c>
      <c r="J4479" s="2">
        <v>25165</v>
      </c>
      <c r="K4479" s="33">
        <v>1.2040532485595072E-2</v>
      </c>
      <c r="L4479" s="2">
        <v>298</v>
      </c>
      <c r="M4479" s="2">
        <v>47727</v>
      </c>
      <c r="N4479" s="2">
        <v>27311</v>
      </c>
      <c r="O4479" s="33">
        <v>1.0911354399326278E-2</v>
      </c>
      <c r="P4479" s="2">
        <v>304</v>
      </c>
      <c r="Q4479" s="2">
        <v>46394</v>
      </c>
      <c r="R4479" s="2">
        <v>28598</v>
      </c>
      <c r="S4479" s="35">
        <v>1.0630113993985594E-2</v>
      </c>
      <c r="T4479" t="s">
        <v>4388</v>
      </c>
      <c r="U4479" t="s">
        <v>4388</v>
      </c>
      <c r="V4479" s="5" t="s">
        <v>4390</v>
      </c>
      <c r="W4479" s="5">
        <v>0</v>
      </c>
      <c r="X4479" s="4">
        <v>1.4104184916094789E-3</v>
      </c>
      <c r="Y4479" s="6">
        <v>-1</v>
      </c>
      <c r="Z4479" s="4">
        <v>-2.8124040534068494E-4</v>
      </c>
      <c r="AA4479" s="5">
        <v>2910</v>
      </c>
      <c r="AC4479" s="16" t="str">
        <f t="shared" si="414"/>
        <v/>
      </c>
      <c r="AD4479" s="16" t="str">
        <f t="shared" si="415"/>
        <v/>
      </c>
      <c r="AE4479" s="16" t="str">
        <f t="shared" si="416"/>
        <v/>
      </c>
      <c r="AF4479" s="16" t="str">
        <f t="shared" si="417"/>
        <v/>
      </c>
      <c r="AG4479" s="16" t="str">
        <f t="shared" si="418"/>
        <v/>
      </c>
      <c r="AH4479" s="16">
        <f t="shared" si="419"/>
        <v>1.2040532485595072E-2</v>
      </c>
      <c r="AI4479" s="17" t="str">
        <f>IF('Peer Comparison Tool'!$D$11="NR","",IF($C4479='Peer Comparison Tool'!$D$9,COUNT('ALLL &lt;50B Database'!$AI$1:AI4478)+1,""))</f>
        <v/>
      </c>
    </row>
    <row r="4480" spans="1:35" x14ac:dyDescent="0.25">
      <c r="A4480" t="s">
        <v>1257</v>
      </c>
      <c r="B4480">
        <v>775241</v>
      </c>
      <c r="C4480" s="5" t="s">
        <v>926</v>
      </c>
      <c r="D4480" s="5" t="s">
        <v>4387</v>
      </c>
      <c r="E4480" s="5" t="s">
        <v>4388</v>
      </c>
      <c r="F4480" s="2">
        <v>335</v>
      </c>
      <c r="G4480" s="2">
        <v>48436</v>
      </c>
      <c r="H4480" s="2">
        <v>26185</v>
      </c>
      <c r="I4480" s="2">
        <v>0</v>
      </c>
      <c r="J4480" s="2">
        <v>26185</v>
      </c>
      <c r="K4480" s="33">
        <v>1.2793584113041817E-2</v>
      </c>
      <c r="L4480" s="2">
        <v>316</v>
      </c>
      <c r="M4480" s="2">
        <v>41810</v>
      </c>
      <c r="N4480" s="2">
        <v>25001</v>
      </c>
      <c r="O4480" s="33">
        <v>1.2639494420223191E-2</v>
      </c>
      <c r="P4480" s="2">
        <v>320</v>
      </c>
      <c r="Q4480" s="2">
        <v>48217</v>
      </c>
      <c r="R4480" s="2">
        <v>25230</v>
      </c>
      <c r="S4480" s="35">
        <v>1.2683313515655966E-2</v>
      </c>
      <c r="T4480" t="s">
        <v>4388</v>
      </c>
      <c r="U4480" t="s">
        <v>4388</v>
      </c>
      <c r="V4480" s="5" t="s">
        <v>4387</v>
      </c>
      <c r="W4480" s="5">
        <v>0</v>
      </c>
      <c r="X4480" s="4">
        <v>1.1027059738585171E-4</v>
      </c>
      <c r="Y4480" s="6">
        <v>15</v>
      </c>
      <c r="Z4480" s="4">
        <v>4.3819095432775026E-5</v>
      </c>
      <c r="AA4480" s="5">
        <v>2551</v>
      </c>
      <c r="AC4480" s="16" t="str">
        <f t="shared" si="414"/>
        <v/>
      </c>
      <c r="AD4480" s="16" t="str">
        <f t="shared" si="415"/>
        <v/>
      </c>
      <c r="AE4480" s="16" t="str">
        <f t="shared" si="416"/>
        <v/>
      </c>
      <c r="AF4480" s="16" t="str">
        <f t="shared" si="417"/>
        <v/>
      </c>
      <c r="AG4480" s="16" t="str">
        <f t="shared" si="418"/>
        <v/>
      </c>
      <c r="AH4480" s="16">
        <f t="shared" si="419"/>
        <v>1.2793584113041817E-2</v>
      </c>
      <c r="AI4480" s="17" t="str">
        <f>IF('Peer Comparison Tool'!$D$11="NR","",IF($C4480='Peer Comparison Tool'!$D$9,COUNT('ALLL &lt;50B Database'!$AI$1:AI4479)+1,""))</f>
        <v/>
      </c>
    </row>
    <row r="4481" spans="1:35" x14ac:dyDescent="0.25">
      <c r="A4481" t="s">
        <v>1543</v>
      </c>
      <c r="B4481">
        <v>182353</v>
      </c>
      <c r="C4481" s="5" t="s">
        <v>1389</v>
      </c>
      <c r="D4481" s="5" t="s">
        <v>4390</v>
      </c>
      <c r="E4481" s="5" t="s">
        <v>4388</v>
      </c>
      <c r="F4481" s="2">
        <v>373</v>
      </c>
      <c r="G4481" s="2">
        <v>48201</v>
      </c>
      <c r="H4481" s="2">
        <v>23624</v>
      </c>
      <c r="I4481" s="2">
        <v>0</v>
      </c>
      <c r="J4481" s="2">
        <v>23624</v>
      </c>
      <c r="K4481" s="33">
        <v>1.5789028107009821E-2</v>
      </c>
      <c r="L4481" s="2">
        <v>350</v>
      </c>
      <c r="M4481" s="2">
        <v>44766</v>
      </c>
      <c r="N4481" s="2">
        <v>25204</v>
      </c>
      <c r="O4481" s="33">
        <v>1.3886684653229646E-2</v>
      </c>
      <c r="P4481" s="2">
        <v>350</v>
      </c>
      <c r="Q4481" s="2">
        <v>46086</v>
      </c>
      <c r="R4481" s="2">
        <v>21540</v>
      </c>
      <c r="S4481" s="35">
        <v>1.6248839368616527E-2</v>
      </c>
      <c r="T4481" t="s">
        <v>4388</v>
      </c>
      <c r="U4481" t="s">
        <v>4388</v>
      </c>
      <c r="V4481" s="5" t="s">
        <v>4390</v>
      </c>
      <c r="W4481" s="5">
        <v>0</v>
      </c>
      <c r="X4481" s="4">
        <v>-4.5981126160670599E-4</v>
      </c>
      <c r="Y4481" s="6">
        <v>23</v>
      </c>
      <c r="Z4481" s="4">
        <v>2.3621547153868817E-3</v>
      </c>
      <c r="AA4481" s="5">
        <v>1342</v>
      </c>
      <c r="AC4481" s="16" t="str">
        <f t="shared" si="414"/>
        <v/>
      </c>
      <c r="AD4481" s="16" t="str">
        <f t="shared" si="415"/>
        <v/>
      </c>
      <c r="AE4481" s="16" t="str">
        <f t="shared" si="416"/>
        <v/>
      </c>
      <c r="AF4481" s="16" t="str">
        <f t="shared" si="417"/>
        <v/>
      </c>
      <c r="AG4481" s="16" t="str">
        <f t="shared" si="418"/>
        <v/>
      </c>
      <c r="AH4481" s="16">
        <f t="shared" si="419"/>
        <v>1.5789028107009821E-2</v>
      </c>
      <c r="AI4481" s="17" t="str">
        <f>IF('Peer Comparison Tool'!$D$11="NR","",IF($C4481='Peer Comparison Tool'!$D$9,COUNT('ALLL &lt;50B Database'!$AI$1:AI4480)+1,""))</f>
        <v/>
      </c>
    </row>
    <row r="4482" spans="1:35" x14ac:dyDescent="0.25">
      <c r="A4482" t="s">
        <v>1259</v>
      </c>
      <c r="B4482">
        <v>490179</v>
      </c>
      <c r="C4482" s="5" t="s">
        <v>926</v>
      </c>
      <c r="D4482" s="5" t="s">
        <v>4387</v>
      </c>
      <c r="E4482" s="5" t="s">
        <v>4388</v>
      </c>
      <c r="F4482" s="2">
        <v>124</v>
      </c>
      <c r="G4482" s="2">
        <v>48164</v>
      </c>
      <c r="H4482" s="2">
        <v>37897</v>
      </c>
      <c r="I4482" s="2">
        <v>0</v>
      </c>
      <c r="J4482" s="2">
        <v>37897</v>
      </c>
      <c r="K4482" s="33">
        <v>3.2720268095099876E-3</v>
      </c>
      <c r="L4482" s="2">
        <v>124</v>
      </c>
      <c r="M4482" s="2">
        <v>46418</v>
      </c>
      <c r="N4482" s="2">
        <v>38215</v>
      </c>
      <c r="O4482" s="33">
        <v>3.2447991626324744E-3</v>
      </c>
      <c r="P4482" s="2">
        <v>124</v>
      </c>
      <c r="Q4482" s="2">
        <v>46249</v>
      </c>
      <c r="R4482" s="2">
        <v>37869</v>
      </c>
      <c r="S4482" s="35">
        <v>3.2744461168766007E-3</v>
      </c>
      <c r="T4482" t="s">
        <v>4388</v>
      </c>
      <c r="U4482" t="s">
        <v>4388</v>
      </c>
      <c r="V4482" s="5" t="s">
        <v>4387</v>
      </c>
      <c r="W4482" s="5">
        <v>0</v>
      </c>
      <c r="X4482" s="4">
        <v>-2.4193073666130965E-6</v>
      </c>
      <c r="Y4482" s="6">
        <v>0</v>
      </c>
      <c r="Z4482" s="4">
        <v>2.9646954244126351E-5</v>
      </c>
      <c r="AA4482" s="5">
        <v>4733</v>
      </c>
      <c r="AC4482" s="16" t="str">
        <f t="shared" si="414"/>
        <v/>
      </c>
      <c r="AD4482" s="16" t="str">
        <f t="shared" si="415"/>
        <v/>
      </c>
      <c r="AE4482" s="16" t="str">
        <f t="shared" si="416"/>
        <v/>
      </c>
      <c r="AF4482" s="16" t="str">
        <f t="shared" si="417"/>
        <v/>
      </c>
      <c r="AG4482" s="16" t="str">
        <f t="shared" si="418"/>
        <v/>
      </c>
      <c r="AH4482" s="16">
        <f t="shared" si="419"/>
        <v>3.2720268095099876E-3</v>
      </c>
      <c r="AI4482" s="17" t="str">
        <f>IF('Peer Comparison Tool'!$D$11="NR","",IF($C4482='Peer Comparison Tool'!$D$9,COUNT('ALLL &lt;50B Database'!$AI$1:AI4481)+1,""))</f>
        <v/>
      </c>
    </row>
    <row r="4483" spans="1:35" x14ac:dyDescent="0.25">
      <c r="A4483" t="s">
        <v>1260</v>
      </c>
      <c r="B4483">
        <v>411549</v>
      </c>
      <c r="C4483" s="5" t="s">
        <v>926</v>
      </c>
      <c r="D4483" s="5" t="s">
        <v>4390</v>
      </c>
      <c r="E4483" s="5" t="s">
        <v>4388</v>
      </c>
      <c r="F4483" s="2">
        <v>277</v>
      </c>
      <c r="G4483" s="2">
        <v>48095</v>
      </c>
      <c r="H4483" s="2">
        <v>31527</v>
      </c>
      <c r="I4483" s="2">
        <v>0</v>
      </c>
      <c r="J4483" s="2">
        <v>31527</v>
      </c>
      <c r="K4483" s="33">
        <v>8.7861198337932569E-3</v>
      </c>
      <c r="L4483" s="2">
        <v>252</v>
      </c>
      <c r="M4483" s="2">
        <v>45610</v>
      </c>
      <c r="N4483" s="2">
        <v>33339</v>
      </c>
      <c r="O4483" s="33">
        <v>7.5587150184468644E-3</v>
      </c>
      <c r="P4483" s="2">
        <v>262</v>
      </c>
      <c r="Q4483" s="2">
        <v>45438</v>
      </c>
      <c r="R4483" s="2">
        <v>33847</v>
      </c>
      <c r="S4483" s="35">
        <v>7.7407155730197658E-3</v>
      </c>
      <c r="T4483" t="s">
        <v>4388</v>
      </c>
      <c r="U4483" t="s">
        <v>4388</v>
      </c>
      <c r="V4483" s="5" t="s">
        <v>4390</v>
      </c>
      <c r="W4483" s="5">
        <v>0</v>
      </c>
      <c r="X4483" s="4">
        <v>1.0454042607734911E-3</v>
      </c>
      <c r="Y4483" s="6">
        <v>15</v>
      </c>
      <c r="Z4483" s="4">
        <v>1.8200055457290136E-4</v>
      </c>
      <c r="AA4483" s="5">
        <v>4140</v>
      </c>
      <c r="AC4483" s="16" t="str">
        <f t="shared" ref="AC4483:AC4546" si="420">IF(AND($G4483&gt;=10000000,$G4483&lt;50000000),$K4483,"")</f>
        <v/>
      </c>
      <c r="AD4483" s="16" t="str">
        <f t="shared" ref="AD4483:AD4546" si="421">IF(AND($G4483&gt;=5000000,$G4483&lt;9999999),$K4483,"")</f>
        <v/>
      </c>
      <c r="AE4483" s="16" t="str">
        <f t="shared" ref="AE4483:AE4546" si="422">IF(AND($G4483&gt;=1000000,$G4483&lt;4999999),$K4483,"")</f>
        <v/>
      </c>
      <c r="AF4483" s="16" t="str">
        <f t="shared" ref="AF4483:AF4546" si="423">IF(AND($G4483&gt;=500000,$G4483&lt;999999),$K4483,"")</f>
        <v/>
      </c>
      <c r="AG4483" s="16" t="str">
        <f t="shared" ref="AG4483:AG4546" si="424">IF(AND($G4483&gt;=100000,$G4483&lt;499999),$K4483,"")</f>
        <v/>
      </c>
      <c r="AH4483" s="16">
        <f t="shared" ref="AH4483:AH4546" si="425">IF(AND($G4483&gt;=0,$G4483&lt;99999),$K4483,"")</f>
        <v>8.7861198337932569E-3</v>
      </c>
      <c r="AI4483" s="17" t="str">
        <f>IF('Peer Comparison Tool'!$D$11="NR","",IF($C4483='Peer Comparison Tool'!$D$9,COUNT('ALLL &lt;50B Database'!$AI$1:AI4482)+1,""))</f>
        <v/>
      </c>
    </row>
    <row r="4484" spans="1:35" x14ac:dyDescent="0.25">
      <c r="A4484" t="s">
        <v>3341</v>
      </c>
      <c r="B4484">
        <v>328058</v>
      </c>
      <c r="C4484" s="5" t="s">
        <v>3209</v>
      </c>
      <c r="D4484" s="5" t="s">
        <v>4387</v>
      </c>
      <c r="E4484" s="5" t="s">
        <v>4388</v>
      </c>
      <c r="F4484" s="2">
        <v>431</v>
      </c>
      <c r="G4484" s="2">
        <v>48050</v>
      </c>
      <c r="H4484" s="2">
        <v>24795</v>
      </c>
      <c r="I4484" s="2">
        <v>0</v>
      </c>
      <c r="J4484" s="2">
        <v>24795</v>
      </c>
      <c r="K4484" s="33">
        <v>1.738253680177455E-2</v>
      </c>
      <c r="L4484" s="2">
        <v>455</v>
      </c>
      <c r="M4484" s="2">
        <v>44608</v>
      </c>
      <c r="N4484" s="2">
        <v>23326</v>
      </c>
      <c r="O4484" s="33">
        <v>1.9506130498156565E-2</v>
      </c>
      <c r="P4484" s="2">
        <v>455</v>
      </c>
      <c r="Q4484" s="2">
        <v>46448</v>
      </c>
      <c r="R4484" s="2">
        <v>26025</v>
      </c>
      <c r="S4484" s="35">
        <v>1.7483189241114312E-2</v>
      </c>
      <c r="T4484" t="s">
        <v>4388</v>
      </c>
      <c r="U4484" t="s">
        <v>4388</v>
      </c>
      <c r="V4484" s="5" t="s">
        <v>4387</v>
      </c>
      <c r="W4484" s="5">
        <v>0</v>
      </c>
      <c r="X4484" s="4">
        <v>-1.0065243933976217E-4</v>
      </c>
      <c r="Y4484" s="6">
        <v>-24</v>
      </c>
      <c r="Z4484" s="4">
        <v>-2.0229412570422524E-3</v>
      </c>
      <c r="AA4484" s="5">
        <v>959</v>
      </c>
      <c r="AC4484" s="16" t="str">
        <f t="shared" si="420"/>
        <v/>
      </c>
      <c r="AD4484" s="16" t="str">
        <f t="shared" si="421"/>
        <v/>
      </c>
      <c r="AE4484" s="16" t="str">
        <f t="shared" si="422"/>
        <v/>
      </c>
      <c r="AF4484" s="16" t="str">
        <f t="shared" si="423"/>
        <v/>
      </c>
      <c r="AG4484" s="16" t="str">
        <f t="shared" si="424"/>
        <v/>
      </c>
      <c r="AH4484" s="16">
        <f t="shared" si="425"/>
        <v>1.738253680177455E-2</v>
      </c>
      <c r="AI4484" s="17" t="str">
        <f>IF('Peer Comparison Tool'!$D$11="NR","",IF($C4484='Peer Comparison Tool'!$D$9,COUNT('ALLL &lt;50B Database'!$AI$1:AI4483)+1,""))</f>
        <v/>
      </c>
    </row>
    <row r="4485" spans="1:35" x14ac:dyDescent="0.25">
      <c r="A4485" t="s">
        <v>4016</v>
      </c>
      <c r="B4485">
        <v>409265</v>
      </c>
      <c r="C4485" s="5" t="s">
        <v>3704</v>
      </c>
      <c r="D4485" s="5" t="s">
        <v>4390</v>
      </c>
      <c r="E4485" s="5" t="s">
        <v>4388</v>
      </c>
      <c r="F4485" s="2">
        <v>52</v>
      </c>
      <c r="G4485" s="2">
        <v>48046</v>
      </c>
      <c r="H4485" s="2">
        <v>7869</v>
      </c>
      <c r="I4485" s="2">
        <v>0</v>
      </c>
      <c r="J4485" s="2">
        <v>7869</v>
      </c>
      <c r="K4485" s="33">
        <v>6.6082094294065323E-3</v>
      </c>
      <c r="L4485" s="2">
        <v>52</v>
      </c>
      <c r="M4485" s="2">
        <v>46240</v>
      </c>
      <c r="N4485" s="2">
        <v>8365</v>
      </c>
      <c r="O4485" s="33">
        <v>6.2163777644949191E-3</v>
      </c>
      <c r="P4485" s="2">
        <v>51</v>
      </c>
      <c r="Q4485" s="2">
        <v>47262</v>
      </c>
      <c r="R4485" s="2">
        <v>7733</v>
      </c>
      <c r="S4485" s="35">
        <v>6.5951118582697529E-3</v>
      </c>
      <c r="T4485" t="s">
        <v>4388</v>
      </c>
      <c r="U4485" t="s">
        <v>4388</v>
      </c>
      <c r="V4485" s="5" t="s">
        <v>4390</v>
      </c>
      <c r="W4485" s="5">
        <v>0</v>
      </c>
      <c r="X4485" s="4">
        <v>1.3097571136779472E-5</v>
      </c>
      <c r="Y4485" s="6">
        <v>1</v>
      </c>
      <c r="Z4485" s="4">
        <v>3.7873409377483375E-4</v>
      </c>
      <c r="AA4485" s="5">
        <v>4523</v>
      </c>
      <c r="AC4485" s="16" t="str">
        <f t="shared" si="420"/>
        <v/>
      </c>
      <c r="AD4485" s="16" t="str">
        <f t="shared" si="421"/>
        <v/>
      </c>
      <c r="AE4485" s="16" t="str">
        <f t="shared" si="422"/>
        <v/>
      </c>
      <c r="AF4485" s="16" t="str">
        <f t="shared" si="423"/>
        <v/>
      </c>
      <c r="AG4485" s="16" t="str">
        <f t="shared" si="424"/>
        <v/>
      </c>
      <c r="AH4485" s="16">
        <f t="shared" si="425"/>
        <v>6.6082094294065323E-3</v>
      </c>
      <c r="AI4485" s="17" t="str">
        <f>IF('Peer Comparison Tool'!$D$11="NR","",IF($C4485='Peer Comparison Tool'!$D$9,COUNT('ALLL &lt;50B Database'!$AI$1:AI4484)+1,""))</f>
        <v/>
      </c>
    </row>
    <row r="4486" spans="1:35" x14ac:dyDescent="0.25">
      <c r="A4486" t="s">
        <v>694</v>
      </c>
      <c r="B4486">
        <v>598132</v>
      </c>
      <c r="C4486" s="5" t="s">
        <v>561</v>
      </c>
      <c r="D4486" s="5" t="s">
        <v>4390</v>
      </c>
      <c r="E4486" s="5" t="s">
        <v>4388</v>
      </c>
      <c r="F4486" s="2">
        <v>524</v>
      </c>
      <c r="G4486" s="2">
        <v>47893</v>
      </c>
      <c r="H4486" s="2">
        <v>22166</v>
      </c>
      <c r="I4486" s="2">
        <v>1839</v>
      </c>
      <c r="J4486" s="2">
        <v>20327</v>
      </c>
      <c r="K4486" s="33">
        <v>2.5778521178727802E-2</v>
      </c>
      <c r="L4486" s="2">
        <v>513</v>
      </c>
      <c r="M4486" s="2">
        <v>46452</v>
      </c>
      <c r="N4486" s="2">
        <v>18980</v>
      </c>
      <c r="O4486" s="33">
        <v>2.7028451001053742E-2</v>
      </c>
      <c r="P4486" s="2">
        <v>519</v>
      </c>
      <c r="Q4486" s="2">
        <v>45366</v>
      </c>
      <c r="R4486" s="2">
        <v>18824</v>
      </c>
      <c r="S4486" s="35">
        <v>2.7571185720356991E-2</v>
      </c>
      <c r="T4486" t="s">
        <v>4388</v>
      </c>
      <c r="U4486" t="s">
        <v>4388</v>
      </c>
      <c r="V4486" s="5" t="s">
        <v>4390</v>
      </c>
      <c r="W4486" s="5">
        <v>0</v>
      </c>
      <c r="X4486" s="4">
        <v>-1.7926645416291888E-3</v>
      </c>
      <c r="Y4486" s="6">
        <v>5</v>
      </c>
      <c r="Z4486" s="4">
        <v>5.4273471930324849E-4</v>
      </c>
      <c r="AA4486" s="5">
        <v>231</v>
      </c>
      <c r="AC4486" s="16" t="str">
        <f t="shared" si="420"/>
        <v/>
      </c>
      <c r="AD4486" s="16" t="str">
        <f t="shared" si="421"/>
        <v/>
      </c>
      <c r="AE4486" s="16" t="str">
        <f t="shared" si="422"/>
        <v/>
      </c>
      <c r="AF4486" s="16" t="str">
        <f t="shared" si="423"/>
        <v/>
      </c>
      <c r="AG4486" s="16" t="str">
        <f t="shared" si="424"/>
        <v/>
      </c>
      <c r="AH4486" s="16">
        <f t="shared" si="425"/>
        <v>2.5778521178727802E-2</v>
      </c>
      <c r="AI4486" s="17" t="str">
        <f>IF('Peer Comparison Tool'!$D$11="NR","",IF($C4486='Peer Comparison Tool'!$D$9,COUNT('ALLL &lt;50B Database'!$AI$1:AI4485)+1,""))</f>
        <v/>
      </c>
    </row>
    <row r="4487" spans="1:35" x14ac:dyDescent="0.25">
      <c r="A4487" t="s">
        <v>1384</v>
      </c>
      <c r="B4487">
        <v>503547</v>
      </c>
      <c r="C4487" s="5" t="s">
        <v>1309</v>
      </c>
      <c r="D4487" s="5" t="s">
        <v>4390</v>
      </c>
      <c r="E4487" s="5" t="s">
        <v>4388</v>
      </c>
      <c r="F4487" s="2">
        <v>220</v>
      </c>
      <c r="G4487" s="2">
        <v>47888</v>
      </c>
      <c r="H4487" s="2">
        <v>29559</v>
      </c>
      <c r="I4487" s="2">
        <v>0</v>
      </c>
      <c r="J4487" s="2">
        <v>29559</v>
      </c>
      <c r="K4487" s="33">
        <v>7.4427416353733209E-3</v>
      </c>
      <c r="L4487" s="2">
        <v>236</v>
      </c>
      <c r="M4487" s="2">
        <v>45468</v>
      </c>
      <c r="N4487" s="2">
        <v>30826</v>
      </c>
      <c r="O4487" s="33">
        <v>7.6558749107895931E-3</v>
      </c>
      <c r="P4487" s="2">
        <v>245</v>
      </c>
      <c r="Q4487" s="2">
        <v>45460</v>
      </c>
      <c r="R4487" s="2">
        <v>29414</v>
      </c>
      <c r="S4487" s="35">
        <v>8.3293669681104229E-3</v>
      </c>
      <c r="T4487" t="s">
        <v>4388</v>
      </c>
      <c r="U4487" t="s">
        <v>4388</v>
      </c>
      <c r="V4487" s="5" t="s">
        <v>4390</v>
      </c>
      <c r="W4487" s="5">
        <v>0</v>
      </c>
      <c r="X4487" s="4">
        <v>-8.8662533273710202E-4</v>
      </c>
      <c r="Y4487" s="6">
        <v>-25</v>
      </c>
      <c r="Z4487" s="4">
        <v>6.7349205732082987E-4</v>
      </c>
      <c r="AA4487" s="5">
        <v>4392</v>
      </c>
      <c r="AC4487" s="16" t="str">
        <f t="shared" si="420"/>
        <v/>
      </c>
      <c r="AD4487" s="16" t="str">
        <f t="shared" si="421"/>
        <v/>
      </c>
      <c r="AE4487" s="16" t="str">
        <f t="shared" si="422"/>
        <v/>
      </c>
      <c r="AF4487" s="16" t="str">
        <f t="shared" si="423"/>
        <v/>
      </c>
      <c r="AG4487" s="16" t="str">
        <f t="shared" si="424"/>
        <v/>
      </c>
      <c r="AH4487" s="16">
        <f t="shared" si="425"/>
        <v>7.4427416353733209E-3</v>
      </c>
      <c r="AI4487" s="17" t="str">
        <f>IF('Peer Comparison Tool'!$D$11="NR","",IF($C4487='Peer Comparison Tool'!$D$9,COUNT('ALLL &lt;50B Database'!$AI$1:AI4486)+1,""))</f>
        <v/>
      </c>
    </row>
    <row r="4488" spans="1:35" x14ac:dyDescent="0.25">
      <c r="A4488" t="s">
        <v>893</v>
      </c>
      <c r="B4488">
        <v>362043</v>
      </c>
      <c r="C4488" s="5" t="s">
        <v>716</v>
      </c>
      <c r="D4488" s="5" t="s">
        <v>4390</v>
      </c>
      <c r="E4488" s="5" t="s">
        <v>4388</v>
      </c>
      <c r="F4488" s="2">
        <v>370</v>
      </c>
      <c r="G4488" s="2">
        <v>47792</v>
      </c>
      <c r="H4488" s="2">
        <v>27605</v>
      </c>
      <c r="I4488" s="2">
        <v>684</v>
      </c>
      <c r="J4488" s="2">
        <v>26921</v>
      </c>
      <c r="K4488" s="33">
        <v>1.3743917387912781E-2</v>
      </c>
      <c r="L4488" s="2">
        <v>356</v>
      </c>
      <c r="M4488" s="2">
        <v>45864</v>
      </c>
      <c r="N4488" s="2">
        <v>27202</v>
      </c>
      <c r="O4488" s="33">
        <v>1.3087272994632748E-2</v>
      </c>
      <c r="P4488" s="2">
        <v>356</v>
      </c>
      <c r="Q4488" s="2">
        <v>45655</v>
      </c>
      <c r="R4488" s="2">
        <v>26952</v>
      </c>
      <c r="S4488" s="35">
        <v>1.3208667260314633E-2</v>
      </c>
      <c r="T4488" t="s">
        <v>4388</v>
      </c>
      <c r="U4488" t="s">
        <v>4388</v>
      </c>
      <c r="V4488" s="5" t="s">
        <v>4390</v>
      </c>
      <c r="W4488" s="5">
        <v>0</v>
      </c>
      <c r="X4488" s="4">
        <v>5.3525012759814833E-4</v>
      </c>
      <c r="Y4488" s="6">
        <v>14</v>
      </c>
      <c r="Z4488" s="4">
        <v>1.2139426568188484E-4</v>
      </c>
      <c r="AA4488" s="5">
        <v>2091</v>
      </c>
      <c r="AC4488" s="16" t="str">
        <f t="shared" si="420"/>
        <v/>
      </c>
      <c r="AD4488" s="16" t="str">
        <f t="shared" si="421"/>
        <v/>
      </c>
      <c r="AE4488" s="16" t="str">
        <f t="shared" si="422"/>
        <v/>
      </c>
      <c r="AF4488" s="16" t="str">
        <f t="shared" si="423"/>
        <v/>
      </c>
      <c r="AG4488" s="16" t="str">
        <f t="shared" si="424"/>
        <v/>
      </c>
      <c r="AH4488" s="16">
        <f t="shared" si="425"/>
        <v>1.3743917387912781E-2</v>
      </c>
      <c r="AI4488" s="17" t="str">
        <f>IF('Peer Comparison Tool'!$D$11="NR","",IF($C4488='Peer Comparison Tool'!$D$9,COUNT('ALLL &lt;50B Database'!$AI$1:AI4487)+1,""))</f>
        <v/>
      </c>
    </row>
    <row r="4489" spans="1:35" x14ac:dyDescent="0.25">
      <c r="A4489" t="s">
        <v>3342</v>
      </c>
      <c r="B4489">
        <v>618777</v>
      </c>
      <c r="C4489" s="5" t="s">
        <v>3209</v>
      </c>
      <c r="D4489" s="5" t="s">
        <v>4390</v>
      </c>
      <c r="E4489" s="5" t="s">
        <v>4388</v>
      </c>
      <c r="F4489" s="2">
        <v>218</v>
      </c>
      <c r="G4489" s="2">
        <v>47733</v>
      </c>
      <c r="H4489" s="2">
        <v>36567</v>
      </c>
      <c r="I4489" s="2">
        <v>1848</v>
      </c>
      <c r="J4489" s="2">
        <v>34719</v>
      </c>
      <c r="K4489" s="33">
        <v>6.2789826895935947E-3</v>
      </c>
      <c r="L4489" s="2">
        <v>203</v>
      </c>
      <c r="M4489" s="2">
        <v>46108</v>
      </c>
      <c r="N4489" s="2">
        <v>35858</v>
      </c>
      <c r="O4489" s="33">
        <v>5.6612192537230186E-3</v>
      </c>
      <c r="P4489" s="2">
        <v>203</v>
      </c>
      <c r="Q4489" s="2">
        <v>46297</v>
      </c>
      <c r="R4489" s="2">
        <v>35151</v>
      </c>
      <c r="S4489" s="35">
        <v>5.7750846348610281E-3</v>
      </c>
      <c r="T4489" t="s">
        <v>4388</v>
      </c>
      <c r="U4489" t="s">
        <v>4388</v>
      </c>
      <c r="V4489" s="5" t="s">
        <v>4390</v>
      </c>
      <c r="W4489" s="5">
        <v>0</v>
      </c>
      <c r="X4489" s="4">
        <v>5.0389805473256659E-4</v>
      </c>
      <c r="Y4489" s="6">
        <v>15</v>
      </c>
      <c r="Z4489" s="4">
        <v>1.1386538113800949E-4</v>
      </c>
      <c r="AA4489" s="5">
        <v>4556</v>
      </c>
      <c r="AC4489" s="16" t="str">
        <f t="shared" si="420"/>
        <v/>
      </c>
      <c r="AD4489" s="16" t="str">
        <f t="shared" si="421"/>
        <v/>
      </c>
      <c r="AE4489" s="16" t="str">
        <f t="shared" si="422"/>
        <v/>
      </c>
      <c r="AF4489" s="16" t="str">
        <f t="shared" si="423"/>
        <v/>
      </c>
      <c r="AG4489" s="16" t="str">
        <f t="shared" si="424"/>
        <v/>
      </c>
      <c r="AH4489" s="16">
        <f t="shared" si="425"/>
        <v>6.2789826895935947E-3</v>
      </c>
      <c r="AI4489" s="17" t="str">
        <f>IF('Peer Comparison Tool'!$D$11="NR","",IF($C4489='Peer Comparison Tool'!$D$9,COUNT('ALLL &lt;50B Database'!$AI$1:AI4488)+1,""))</f>
        <v/>
      </c>
    </row>
    <row r="4490" spans="1:35" x14ac:dyDescent="0.25">
      <c r="A4490" t="s">
        <v>896</v>
      </c>
      <c r="B4490">
        <v>618647</v>
      </c>
      <c r="C4490" s="5" t="s">
        <v>716</v>
      </c>
      <c r="D4490" s="5" t="s">
        <v>4390</v>
      </c>
      <c r="E4490" s="5" t="s">
        <v>4388</v>
      </c>
      <c r="F4490" s="2">
        <v>455</v>
      </c>
      <c r="G4490" s="2">
        <v>47493</v>
      </c>
      <c r="H4490" s="2">
        <v>36274</v>
      </c>
      <c r="I4490" s="2">
        <v>7095</v>
      </c>
      <c r="J4490" s="2">
        <v>29179</v>
      </c>
      <c r="K4490" s="33">
        <v>1.5593406216799752E-2</v>
      </c>
      <c r="L4490" s="2">
        <v>432</v>
      </c>
      <c r="M4490" s="2">
        <v>39949</v>
      </c>
      <c r="N4490" s="2">
        <v>29397</v>
      </c>
      <c r="O4490" s="33">
        <v>1.4695377079293805E-2</v>
      </c>
      <c r="P4490" s="2">
        <v>440</v>
      </c>
      <c r="Q4490" s="2">
        <v>42846</v>
      </c>
      <c r="R4490" s="2">
        <v>30217</v>
      </c>
      <c r="S4490" s="35">
        <v>1.4561339643247179E-2</v>
      </c>
      <c r="T4490" t="s">
        <v>4388</v>
      </c>
      <c r="U4490" t="s">
        <v>4388</v>
      </c>
      <c r="V4490" s="5" t="s">
        <v>4390</v>
      </c>
      <c r="W4490" s="5">
        <v>0</v>
      </c>
      <c r="X4490" s="4">
        <v>1.0320665735525734E-3</v>
      </c>
      <c r="Y4490" s="6">
        <v>15</v>
      </c>
      <c r="Z4490" s="4">
        <v>-1.3403743604662594E-4</v>
      </c>
      <c r="AA4490" s="5">
        <v>1405</v>
      </c>
      <c r="AC4490" s="16" t="str">
        <f t="shared" si="420"/>
        <v/>
      </c>
      <c r="AD4490" s="16" t="str">
        <f t="shared" si="421"/>
        <v/>
      </c>
      <c r="AE4490" s="16" t="str">
        <f t="shared" si="422"/>
        <v/>
      </c>
      <c r="AF4490" s="16" t="str">
        <f t="shared" si="423"/>
        <v/>
      </c>
      <c r="AG4490" s="16" t="str">
        <f t="shared" si="424"/>
        <v/>
      </c>
      <c r="AH4490" s="16">
        <f t="shared" si="425"/>
        <v>1.5593406216799752E-2</v>
      </c>
      <c r="AI4490" s="17" t="str">
        <f>IF('Peer Comparison Tool'!$D$11="NR","",IF($C4490='Peer Comparison Tool'!$D$9,COUNT('ALLL &lt;50B Database'!$AI$1:AI4489)+1,""))</f>
        <v/>
      </c>
    </row>
    <row r="4491" spans="1:35" x14ac:dyDescent="0.25">
      <c r="A4491" t="s">
        <v>1269</v>
      </c>
      <c r="B4491">
        <v>375379</v>
      </c>
      <c r="C4491" s="5" t="s">
        <v>926</v>
      </c>
      <c r="D4491" s="5" t="s">
        <v>4390</v>
      </c>
      <c r="E4491" s="5" t="s">
        <v>4388</v>
      </c>
      <c r="F4491" s="2">
        <v>287</v>
      </c>
      <c r="G4491" s="2">
        <v>47396</v>
      </c>
      <c r="H4491" s="2">
        <v>29010</v>
      </c>
      <c r="I4491" s="2">
        <v>4842</v>
      </c>
      <c r="J4491" s="2">
        <v>24168</v>
      </c>
      <c r="K4491" s="33">
        <v>1.1875206885137372E-2</v>
      </c>
      <c r="L4491" s="2">
        <v>287</v>
      </c>
      <c r="M4491" s="2">
        <v>41042</v>
      </c>
      <c r="N4491" s="2">
        <v>25140</v>
      </c>
      <c r="O4491" s="33">
        <v>1.1416070007955449E-2</v>
      </c>
      <c r="P4491" s="2">
        <v>287</v>
      </c>
      <c r="Q4491" s="2">
        <v>40174</v>
      </c>
      <c r="R4491" s="2">
        <v>24467</v>
      </c>
      <c r="S4491" s="35">
        <v>1.1730085421179547E-2</v>
      </c>
      <c r="T4491" t="s">
        <v>4388</v>
      </c>
      <c r="U4491" t="s">
        <v>4388</v>
      </c>
      <c r="V4491" s="5" t="s">
        <v>4390</v>
      </c>
      <c r="W4491" s="5">
        <v>0</v>
      </c>
      <c r="X4491" s="4">
        <v>1.4512146395782508E-4</v>
      </c>
      <c r="Y4491" s="6">
        <v>0</v>
      </c>
      <c r="Z4491" s="4">
        <v>3.1401541322409812E-4</v>
      </c>
      <c r="AA4491" s="5">
        <v>2988</v>
      </c>
      <c r="AC4491" s="16" t="str">
        <f t="shared" si="420"/>
        <v/>
      </c>
      <c r="AD4491" s="16" t="str">
        <f t="shared" si="421"/>
        <v/>
      </c>
      <c r="AE4491" s="16" t="str">
        <f t="shared" si="422"/>
        <v/>
      </c>
      <c r="AF4491" s="16" t="str">
        <f t="shared" si="423"/>
        <v/>
      </c>
      <c r="AG4491" s="16" t="str">
        <f t="shared" si="424"/>
        <v/>
      </c>
      <c r="AH4491" s="16">
        <f t="shared" si="425"/>
        <v>1.1875206885137372E-2</v>
      </c>
      <c r="AI4491" s="17" t="str">
        <f>IF('Peer Comparison Tool'!$D$11="NR","",IF($C4491='Peer Comparison Tool'!$D$9,COUNT('ALLL &lt;50B Database'!$AI$1:AI4490)+1,""))</f>
        <v/>
      </c>
    </row>
    <row r="4492" spans="1:35" x14ac:dyDescent="0.25">
      <c r="A4492" t="s">
        <v>4017</v>
      </c>
      <c r="B4492">
        <v>764151</v>
      </c>
      <c r="C4492" s="5" t="s">
        <v>3704</v>
      </c>
      <c r="D4492" s="5" t="s">
        <v>4390</v>
      </c>
      <c r="E4492" s="5" t="s">
        <v>4388</v>
      </c>
      <c r="F4492" s="2">
        <v>305</v>
      </c>
      <c r="G4492" s="2">
        <v>47357</v>
      </c>
      <c r="H4492" s="2">
        <v>22349</v>
      </c>
      <c r="I4492" s="2">
        <v>0</v>
      </c>
      <c r="J4492" s="2">
        <v>22349</v>
      </c>
      <c r="K4492" s="33">
        <v>1.3647143048905991E-2</v>
      </c>
      <c r="L4492" s="2">
        <v>308</v>
      </c>
      <c r="M4492" s="2">
        <v>45053</v>
      </c>
      <c r="N4492" s="2">
        <v>22313</v>
      </c>
      <c r="O4492" s="33">
        <v>1.3803612243983328E-2</v>
      </c>
      <c r="P4492" s="2">
        <v>309</v>
      </c>
      <c r="Q4492" s="2">
        <v>44626</v>
      </c>
      <c r="R4492" s="2">
        <v>22013</v>
      </c>
      <c r="S4492" s="35">
        <v>1.4037159860082679E-2</v>
      </c>
      <c r="T4492" t="s">
        <v>4388</v>
      </c>
      <c r="U4492" t="s">
        <v>4388</v>
      </c>
      <c r="V4492" s="5" t="s">
        <v>4390</v>
      </c>
      <c r="W4492" s="5">
        <v>0</v>
      </c>
      <c r="X4492" s="4">
        <v>-3.9001681117668829E-4</v>
      </c>
      <c r="Y4492" s="6">
        <v>-4</v>
      </c>
      <c r="Z4492" s="4">
        <v>2.3354761609935097E-4</v>
      </c>
      <c r="AA4492" s="5">
        <v>2134</v>
      </c>
      <c r="AC4492" s="16" t="str">
        <f t="shared" si="420"/>
        <v/>
      </c>
      <c r="AD4492" s="16" t="str">
        <f t="shared" si="421"/>
        <v/>
      </c>
      <c r="AE4492" s="16" t="str">
        <f t="shared" si="422"/>
        <v/>
      </c>
      <c r="AF4492" s="16" t="str">
        <f t="shared" si="423"/>
        <v/>
      </c>
      <c r="AG4492" s="16" t="str">
        <f t="shared" si="424"/>
        <v/>
      </c>
      <c r="AH4492" s="16">
        <f t="shared" si="425"/>
        <v>1.3647143048905991E-2</v>
      </c>
      <c r="AI4492" s="17" t="str">
        <f>IF('Peer Comparison Tool'!$D$11="NR","",IF($C4492='Peer Comparison Tool'!$D$9,COUNT('ALLL &lt;50B Database'!$AI$1:AI4491)+1,""))</f>
        <v/>
      </c>
    </row>
    <row r="4493" spans="1:35" x14ac:dyDescent="0.25">
      <c r="A4493" t="s">
        <v>1264</v>
      </c>
      <c r="B4493">
        <v>242</v>
      </c>
      <c r="C4493" s="5" t="s">
        <v>926</v>
      </c>
      <c r="D4493" s="5" t="s">
        <v>4390</v>
      </c>
      <c r="E4493" s="5" t="s">
        <v>4388</v>
      </c>
      <c r="F4493" s="2">
        <v>161</v>
      </c>
      <c r="G4493" s="2">
        <v>47217</v>
      </c>
      <c r="H4493" s="2">
        <v>24580</v>
      </c>
      <c r="I4493" s="2">
        <v>164</v>
      </c>
      <c r="J4493" s="2">
        <v>24416</v>
      </c>
      <c r="K4493" s="33">
        <v>6.5940366972477068E-3</v>
      </c>
      <c r="L4493" s="2">
        <v>187</v>
      </c>
      <c r="M4493" s="2">
        <v>40945</v>
      </c>
      <c r="N4493" s="2">
        <v>24857</v>
      </c>
      <c r="O4493" s="33">
        <v>7.5230317415617334E-3</v>
      </c>
      <c r="P4493" s="2">
        <v>156</v>
      </c>
      <c r="Q4493" s="2">
        <v>43297</v>
      </c>
      <c r="R4493" s="2">
        <v>24102</v>
      </c>
      <c r="S4493" s="35">
        <v>6.4724919093851136E-3</v>
      </c>
      <c r="T4493" t="s">
        <v>4388</v>
      </c>
      <c r="U4493" t="s">
        <v>4388</v>
      </c>
      <c r="V4493" s="5" t="s">
        <v>4390</v>
      </c>
      <c r="W4493" s="5">
        <v>0</v>
      </c>
      <c r="X4493" s="4">
        <v>1.2154478786259321E-4</v>
      </c>
      <c r="Y4493" s="6">
        <v>5</v>
      </c>
      <c r="Z4493" s="4">
        <v>-1.0505398321766198E-3</v>
      </c>
      <c r="AA4493" s="5">
        <v>4525</v>
      </c>
      <c r="AC4493" s="16" t="str">
        <f t="shared" si="420"/>
        <v/>
      </c>
      <c r="AD4493" s="16" t="str">
        <f t="shared" si="421"/>
        <v/>
      </c>
      <c r="AE4493" s="16" t="str">
        <f t="shared" si="422"/>
        <v/>
      </c>
      <c r="AF4493" s="16" t="str">
        <f t="shared" si="423"/>
        <v/>
      </c>
      <c r="AG4493" s="16" t="str">
        <f t="shared" si="424"/>
        <v/>
      </c>
      <c r="AH4493" s="16">
        <f t="shared" si="425"/>
        <v>6.5940366972477068E-3</v>
      </c>
      <c r="AI4493" s="17" t="str">
        <f>IF('Peer Comparison Tool'!$D$11="NR","",IF($C4493='Peer Comparison Tool'!$D$9,COUNT('ALLL &lt;50B Database'!$AI$1:AI4492)+1,""))</f>
        <v/>
      </c>
    </row>
    <row r="4494" spans="1:35" x14ac:dyDescent="0.25">
      <c r="A4494" t="s">
        <v>1263</v>
      </c>
      <c r="B4494">
        <v>771047</v>
      </c>
      <c r="C4494" s="5" t="s">
        <v>926</v>
      </c>
      <c r="D4494" s="5" t="s">
        <v>4390</v>
      </c>
      <c r="E4494" s="5" t="s">
        <v>4388</v>
      </c>
      <c r="F4494" s="2">
        <v>124</v>
      </c>
      <c r="G4494" s="2">
        <v>47086</v>
      </c>
      <c r="H4494" s="2">
        <v>23737</v>
      </c>
      <c r="I4494" s="2">
        <v>902</v>
      </c>
      <c r="J4494" s="2">
        <v>22835</v>
      </c>
      <c r="K4494" s="33">
        <v>5.4302605649222688E-3</v>
      </c>
      <c r="L4494" s="2">
        <v>121</v>
      </c>
      <c r="M4494" s="2">
        <v>45999</v>
      </c>
      <c r="N4494" s="2">
        <v>23766</v>
      </c>
      <c r="O4494" s="33">
        <v>5.091306909029706E-3</v>
      </c>
      <c r="P4494" s="2">
        <v>119</v>
      </c>
      <c r="Q4494" s="2">
        <v>43472</v>
      </c>
      <c r="R4494" s="2">
        <v>23493</v>
      </c>
      <c r="S4494" s="35">
        <v>5.0653386115012983E-3</v>
      </c>
      <c r="T4494" t="s">
        <v>4388</v>
      </c>
      <c r="U4494" t="s">
        <v>4388</v>
      </c>
      <c r="V4494" s="5" t="s">
        <v>4390</v>
      </c>
      <c r="W4494" s="5">
        <v>0</v>
      </c>
      <c r="X4494" s="4">
        <v>3.6492195342097047E-4</v>
      </c>
      <c r="Y4494" s="6">
        <v>5</v>
      </c>
      <c r="Z4494" s="4">
        <v>-2.5968297528407638E-5</v>
      </c>
      <c r="AA4494" s="5">
        <v>4628</v>
      </c>
      <c r="AC4494" s="16" t="str">
        <f t="shared" si="420"/>
        <v/>
      </c>
      <c r="AD4494" s="16" t="str">
        <f t="shared" si="421"/>
        <v/>
      </c>
      <c r="AE4494" s="16" t="str">
        <f t="shared" si="422"/>
        <v/>
      </c>
      <c r="AF4494" s="16" t="str">
        <f t="shared" si="423"/>
        <v/>
      </c>
      <c r="AG4494" s="16" t="str">
        <f t="shared" si="424"/>
        <v/>
      </c>
      <c r="AH4494" s="16">
        <f t="shared" si="425"/>
        <v>5.4302605649222688E-3</v>
      </c>
      <c r="AI4494" s="17" t="str">
        <f>IF('Peer Comparison Tool'!$D$11="NR","",IF($C4494='Peer Comparison Tool'!$D$9,COUNT('ALLL &lt;50B Database'!$AI$1:AI4493)+1,""))</f>
        <v/>
      </c>
    </row>
    <row r="4495" spans="1:35" x14ac:dyDescent="0.25">
      <c r="A4495" t="s">
        <v>1545</v>
      </c>
      <c r="B4495">
        <v>1017854</v>
      </c>
      <c r="C4495" s="5" t="s">
        <v>1389</v>
      </c>
      <c r="D4495" s="5" t="s">
        <v>4390</v>
      </c>
      <c r="E4495" s="5" t="s">
        <v>4388</v>
      </c>
      <c r="F4495" s="2">
        <v>453</v>
      </c>
      <c r="G4495" s="2">
        <v>47000</v>
      </c>
      <c r="H4495" s="2">
        <v>35125</v>
      </c>
      <c r="I4495" s="2">
        <v>1300</v>
      </c>
      <c r="J4495" s="2">
        <v>33825</v>
      </c>
      <c r="K4495" s="33">
        <v>1.3392461197339247E-2</v>
      </c>
      <c r="L4495" s="2">
        <v>441</v>
      </c>
      <c r="M4495" s="2">
        <v>44098</v>
      </c>
      <c r="N4495" s="2">
        <v>32247</v>
      </c>
      <c r="O4495" s="33">
        <v>1.3675690761931342E-2</v>
      </c>
      <c r="P4495" s="2">
        <v>436</v>
      </c>
      <c r="Q4495" s="2">
        <v>44453</v>
      </c>
      <c r="R4495" s="2">
        <v>32294</v>
      </c>
      <c r="S4495" s="35">
        <v>1.350095993063727E-2</v>
      </c>
      <c r="T4495" t="s">
        <v>4388</v>
      </c>
      <c r="U4495" t="s">
        <v>4388</v>
      </c>
      <c r="V4495" s="5" t="s">
        <v>4390</v>
      </c>
      <c r="W4495" s="5">
        <v>0</v>
      </c>
      <c r="X4495" s="4">
        <v>-1.0849873329802327E-4</v>
      </c>
      <c r="Y4495" s="6">
        <v>17</v>
      </c>
      <c r="Z4495" s="4">
        <v>-1.7473083129407145E-4</v>
      </c>
      <c r="AA4495" s="5">
        <v>2234</v>
      </c>
      <c r="AC4495" s="16" t="str">
        <f t="shared" si="420"/>
        <v/>
      </c>
      <c r="AD4495" s="16" t="str">
        <f t="shared" si="421"/>
        <v/>
      </c>
      <c r="AE4495" s="16" t="str">
        <f t="shared" si="422"/>
        <v/>
      </c>
      <c r="AF4495" s="16" t="str">
        <f t="shared" si="423"/>
        <v/>
      </c>
      <c r="AG4495" s="16" t="str">
        <f t="shared" si="424"/>
        <v/>
      </c>
      <c r="AH4495" s="16">
        <f t="shared" si="425"/>
        <v>1.3392461197339247E-2</v>
      </c>
      <c r="AI4495" s="17" t="str">
        <f>IF('Peer Comparison Tool'!$D$11="NR","",IF($C4495='Peer Comparison Tool'!$D$9,COUNT('ALLL &lt;50B Database'!$AI$1:AI4494)+1,""))</f>
        <v/>
      </c>
    </row>
    <row r="4496" spans="1:35" x14ac:dyDescent="0.25">
      <c r="A4496" t="s">
        <v>1547</v>
      </c>
      <c r="B4496">
        <v>471057</v>
      </c>
      <c r="C4496" s="5" t="s">
        <v>1389</v>
      </c>
      <c r="D4496" s="5" t="s">
        <v>4387</v>
      </c>
      <c r="E4496" s="5" t="s">
        <v>4388</v>
      </c>
      <c r="F4496" s="2">
        <v>390</v>
      </c>
      <c r="G4496" s="2">
        <v>46838</v>
      </c>
      <c r="H4496" s="2">
        <v>15145</v>
      </c>
      <c r="I4496" s="2">
        <v>843</v>
      </c>
      <c r="J4496" s="2">
        <v>14302</v>
      </c>
      <c r="K4496" s="33">
        <v>2.7268913438679904E-2</v>
      </c>
      <c r="L4496" s="2">
        <v>389</v>
      </c>
      <c r="M4496" s="2">
        <v>40286</v>
      </c>
      <c r="N4496" s="2">
        <v>16352</v>
      </c>
      <c r="O4496" s="33">
        <v>2.3789138943248533E-2</v>
      </c>
      <c r="P4496" s="2">
        <v>389</v>
      </c>
      <c r="Q4496" s="2">
        <v>42026</v>
      </c>
      <c r="R4496" s="2">
        <v>14094</v>
      </c>
      <c r="S4496" s="35">
        <v>2.7600397332198098E-2</v>
      </c>
      <c r="T4496" t="s">
        <v>4388</v>
      </c>
      <c r="U4496" t="s">
        <v>4388</v>
      </c>
      <c r="V4496" s="5" t="s">
        <v>4387</v>
      </c>
      <c r="W4496" s="5">
        <v>0</v>
      </c>
      <c r="X4496" s="4">
        <v>-3.3148389351819393E-4</v>
      </c>
      <c r="Y4496" s="6">
        <v>1</v>
      </c>
      <c r="Z4496" s="4">
        <v>3.8112583889495649E-3</v>
      </c>
      <c r="AA4496" s="5">
        <v>195</v>
      </c>
      <c r="AC4496" s="16" t="str">
        <f t="shared" si="420"/>
        <v/>
      </c>
      <c r="AD4496" s="16" t="str">
        <f t="shared" si="421"/>
        <v/>
      </c>
      <c r="AE4496" s="16" t="str">
        <f t="shared" si="422"/>
        <v/>
      </c>
      <c r="AF4496" s="16" t="str">
        <f t="shared" si="423"/>
        <v/>
      </c>
      <c r="AG4496" s="16" t="str">
        <f t="shared" si="424"/>
        <v/>
      </c>
      <c r="AH4496" s="16">
        <f t="shared" si="425"/>
        <v>2.7268913438679904E-2</v>
      </c>
      <c r="AI4496" s="17" t="str">
        <f>IF('Peer Comparison Tool'!$D$11="NR","",IF($C4496='Peer Comparison Tool'!$D$9,COUNT('ALLL &lt;50B Database'!$AI$1:AI4495)+1,""))</f>
        <v/>
      </c>
    </row>
    <row r="4497" spans="1:35" x14ac:dyDescent="0.25">
      <c r="A4497" t="s">
        <v>4113</v>
      </c>
      <c r="B4497">
        <v>755421</v>
      </c>
      <c r="C4497" s="5" t="s">
        <v>4058</v>
      </c>
      <c r="D4497" s="5" t="s">
        <v>4390</v>
      </c>
      <c r="E4497" s="5" t="s">
        <v>4388</v>
      </c>
      <c r="F4497" s="2">
        <v>545</v>
      </c>
      <c r="G4497" s="2">
        <v>46809</v>
      </c>
      <c r="H4497" s="2">
        <v>28850</v>
      </c>
      <c r="I4497" s="2">
        <v>0</v>
      </c>
      <c r="J4497" s="2">
        <v>28850</v>
      </c>
      <c r="K4497" s="33">
        <v>1.8890814558058924E-2</v>
      </c>
      <c r="L4497" s="2">
        <v>510</v>
      </c>
      <c r="M4497" s="2">
        <v>45314</v>
      </c>
      <c r="N4497" s="2">
        <v>28632</v>
      </c>
      <c r="O4497" s="33">
        <v>1.7812238055322716E-2</v>
      </c>
      <c r="P4497" s="2">
        <v>524</v>
      </c>
      <c r="Q4497" s="2">
        <v>44963</v>
      </c>
      <c r="R4497" s="2">
        <v>28716</v>
      </c>
      <c r="S4497" s="35">
        <v>1.8247666805961835E-2</v>
      </c>
      <c r="T4497" t="s">
        <v>4388</v>
      </c>
      <c r="U4497" t="s">
        <v>4388</v>
      </c>
      <c r="V4497" s="5" t="s">
        <v>4390</v>
      </c>
      <c r="W4497" s="5">
        <v>0</v>
      </c>
      <c r="X4497" s="4">
        <v>6.4314775209708963E-4</v>
      </c>
      <c r="Y4497" s="6">
        <v>21</v>
      </c>
      <c r="Z4497" s="4">
        <v>4.3542875063911843E-4</v>
      </c>
      <c r="AA4497" s="5">
        <v>700</v>
      </c>
      <c r="AC4497" s="16" t="str">
        <f t="shared" si="420"/>
        <v/>
      </c>
      <c r="AD4497" s="16" t="str">
        <f t="shared" si="421"/>
        <v/>
      </c>
      <c r="AE4497" s="16" t="str">
        <f t="shared" si="422"/>
        <v/>
      </c>
      <c r="AF4497" s="16" t="str">
        <f t="shared" si="423"/>
        <v/>
      </c>
      <c r="AG4497" s="16" t="str">
        <f t="shared" si="424"/>
        <v/>
      </c>
      <c r="AH4497" s="16">
        <f t="shared" si="425"/>
        <v>1.8890814558058924E-2</v>
      </c>
      <c r="AI4497" s="17" t="str">
        <f>IF('Peer Comparison Tool'!$D$11="NR","",IF($C4497='Peer Comparison Tool'!$D$9,COUNT('ALLL &lt;50B Database'!$AI$1:AI4496)+1,""))</f>
        <v/>
      </c>
    </row>
    <row r="4498" spans="1:35" x14ac:dyDescent="0.25">
      <c r="A4498" t="s">
        <v>1548</v>
      </c>
      <c r="B4498">
        <v>973252</v>
      </c>
      <c r="C4498" s="5" t="s">
        <v>1389</v>
      </c>
      <c r="D4498" s="5" t="s">
        <v>4390</v>
      </c>
      <c r="E4498" s="5" t="s">
        <v>4388</v>
      </c>
      <c r="F4498" s="2">
        <v>630</v>
      </c>
      <c r="G4498" s="2">
        <v>46775</v>
      </c>
      <c r="H4498" s="2">
        <v>34348</v>
      </c>
      <c r="I4498" s="2">
        <v>2525</v>
      </c>
      <c r="J4498" s="2">
        <v>31823</v>
      </c>
      <c r="K4498" s="33">
        <v>1.9797002168243094E-2</v>
      </c>
      <c r="L4498" s="2">
        <v>626</v>
      </c>
      <c r="M4498" s="2">
        <v>40299</v>
      </c>
      <c r="N4498" s="2">
        <v>32162</v>
      </c>
      <c r="O4498" s="33">
        <v>1.9463963683850508E-2</v>
      </c>
      <c r="P4498" s="2">
        <v>632</v>
      </c>
      <c r="Q4498" s="2">
        <v>41895</v>
      </c>
      <c r="R4498" s="2">
        <v>30378</v>
      </c>
      <c r="S4498" s="35">
        <v>2.0804529593784975E-2</v>
      </c>
      <c r="T4498" t="s">
        <v>4388</v>
      </c>
      <c r="U4498" t="s">
        <v>4388</v>
      </c>
      <c r="V4498" s="5" t="s">
        <v>4390</v>
      </c>
      <c r="W4498" s="5">
        <v>0</v>
      </c>
      <c r="X4498" s="4">
        <v>-1.0075274255418806E-3</v>
      </c>
      <c r="Y4498" s="6">
        <v>-2</v>
      </c>
      <c r="Z4498" s="4">
        <v>1.3405659099344665E-3</v>
      </c>
      <c r="AA4498" s="5">
        <v>583</v>
      </c>
      <c r="AC4498" s="16" t="str">
        <f t="shared" si="420"/>
        <v/>
      </c>
      <c r="AD4498" s="16" t="str">
        <f t="shared" si="421"/>
        <v/>
      </c>
      <c r="AE4498" s="16" t="str">
        <f t="shared" si="422"/>
        <v/>
      </c>
      <c r="AF4498" s="16" t="str">
        <f t="shared" si="423"/>
        <v/>
      </c>
      <c r="AG4498" s="16" t="str">
        <f t="shared" si="424"/>
        <v/>
      </c>
      <c r="AH4498" s="16">
        <f t="shared" si="425"/>
        <v>1.9797002168243094E-2</v>
      </c>
      <c r="AI4498" s="17" t="str">
        <f>IF('Peer Comparison Tool'!$D$11="NR","",IF($C4498='Peer Comparison Tool'!$D$9,COUNT('ALLL &lt;50B Database'!$AI$1:AI4497)+1,""))</f>
        <v/>
      </c>
    </row>
    <row r="4499" spans="1:35" x14ac:dyDescent="0.25">
      <c r="A4499" t="s">
        <v>3344</v>
      </c>
      <c r="B4499">
        <v>146056</v>
      </c>
      <c r="C4499" s="5" t="s">
        <v>3209</v>
      </c>
      <c r="D4499" s="5" t="s">
        <v>4390</v>
      </c>
      <c r="E4499" s="5" t="s">
        <v>4388</v>
      </c>
      <c r="F4499" s="2">
        <v>1084</v>
      </c>
      <c r="G4499" s="2">
        <v>46593</v>
      </c>
      <c r="H4499" s="2">
        <v>21960</v>
      </c>
      <c r="I4499" s="2">
        <v>0</v>
      </c>
      <c r="J4499" s="2">
        <v>21960</v>
      </c>
      <c r="K4499" s="33">
        <v>4.9362477231329693E-2</v>
      </c>
      <c r="L4499" s="2">
        <v>975</v>
      </c>
      <c r="M4499" s="2">
        <v>43346</v>
      </c>
      <c r="N4499" s="2">
        <v>22569</v>
      </c>
      <c r="O4499" s="33">
        <v>4.3200850724445038E-2</v>
      </c>
      <c r="P4499" s="2">
        <v>1073</v>
      </c>
      <c r="Q4499" s="2">
        <v>44358</v>
      </c>
      <c r="R4499" s="2">
        <v>24338</v>
      </c>
      <c r="S4499" s="35">
        <v>4.4087435286383432E-2</v>
      </c>
      <c r="T4499" t="s">
        <v>4388</v>
      </c>
      <c r="U4499" t="s">
        <v>4388</v>
      </c>
      <c r="V4499" s="5" t="s">
        <v>4390</v>
      </c>
      <c r="W4499" s="5">
        <v>0</v>
      </c>
      <c r="X4499" s="4">
        <v>5.2750419449462613E-3</v>
      </c>
      <c r="Y4499" s="6">
        <v>11</v>
      </c>
      <c r="Z4499" s="4">
        <v>8.8658456193839441E-4</v>
      </c>
      <c r="AA4499" s="5">
        <v>34</v>
      </c>
      <c r="AC4499" s="16" t="str">
        <f t="shared" si="420"/>
        <v/>
      </c>
      <c r="AD4499" s="16" t="str">
        <f t="shared" si="421"/>
        <v/>
      </c>
      <c r="AE4499" s="16" t="str">
        <f t="shared" si="422"/>
        <v/>
      </c>
      <c r="AF4499" s="16" t="str">
        <f t="shared" si="423"/>
        <v/>
      </c>
      <c r="AG4499" s="16" t="str">
        <f t="shared" si="424"/>
        <v/>
      </c>
      <c r="AH4499" s="16">
        <f t="shared" si="425"/>
        <v>4.9362477231329693E-2</v>
      </c>
      <c r="AI4499" s="17" t="str">
        <f>IF('Peer Comparison Tool'!$D$11="NR","",IF($C4499='Peer Comparison Tool'!$D$9,COUNT('ALLL &lt;50B Database'!$AI$1:AI4498)+1,""))</f>
        <v/>
      </c>
    </row>
    <row r="4500" spans="1:35" x14ac:dyDescent="0.25">
      <c r="A4500" t="s">
        <v>1549</v>
      </c>
      <c r="B4500">
        <v>738657</v>
      </c>
      <c r="C4500" s="5" t="s">
        <v>1389</v>
      </c>
      <c r="D4500" s="5" t="s">
        <v>4387</v>
      </c>
      <c r="E4500" s="5" t="s">
        <v>4388</v>
      </c>
      <c r="F4500" s="2">
        <v>283</v>
      </c>
      <c r="G4500" s="2">
        <v>46319</v>
      </c>
      <c r="H4500" s="2">
        <v>28776</v>
      </c>
      <c r="I4500" s="2">
        <v>0</v>
      </c>
      <c r="J4500" s="2">
        <v>28776</v>
      </c>
      <c r="K4500" s="33">
        <v>9.8345843758687792E-3</v>
      </c>
      <c r="L4500" s="2">
        <v>279</v>
      </c>
      <c r="M4500" s="2">
        <v>39625</v>
      </c>
      <c r="N4500" s="2">
        <v>26734</v>
      </c>
      <c r="O4500" s="33">
        <v>1.0436148724470712E-2</v>
      </c>
      <c r="P4500" s="2">
        <v>281</v>
      </c>
      <c r="Q4500" s="2">
        <v>41459</v>
      </c>
      <c r="R4500" s="2">
        <v>26728</v>
      </c>
      <c r="S4500" s="35">
        <v>1.0513319365459444E-2</v>
      </c>
      <c r="T4500" t="s">
        <v>4388</v>
      </c>
      <c r="U4500" t="s">
        <v>4388</v>
      </c>
      <c r="V4500" s="5" t="s">
        <v>4387</v>
      </c>
      <c r="W4500" s="5">
        <v>0</v>
      </c>
      <c r="X4500" s="4">
        <v>-6.787349895906649E-4</v>
      </c>
      <c r="Y4500" s="6">
        <v>2</v>
      </c>
      <c r="Z4500" s="4">
        <v>7.7170640988732248E-5</v>
      </c>
      <c r="AA4500" s="5">
        <v>3831</v>
      </c>
      <c r="AC4500" s="16" t="str">
        <f t="shared" si="420"/>
        <v/>
      </c>
      <c r="AD4500" s="16" t="str">
        <f t="shared" si="421"/>
        <v/>
      </c>
      <c r="AE4500" s="16" t="str">
        <f t="shared" si="422"/>
        <v/>
      </c>
      <c r="AF4500" s="16" t="str">
        <f t="shared" si="423"/>
        <v/>
      </c>
      <c r="AG4500" s="16" t="str">
        <f t="shared" si="424"/>
        <v/>
      </c>
      <c r="AH4500" s="16">
        <f t="shared" si="425"/>
        <v>9.8345843758687792E-3</v>
      </c>
      <c r="AI4500" s="17" t="str">
        <f>IF('Peer Comparison Tool'!$D$11="NR","",IF($C4500='Peer Comparison Tool'!$D$9,COUNT('ALLL &lt;50B Database'!$AI$1:AI4499)+1,""))</f>
        <v/>
      </c>
    </row>
    <row r="4501" spans="1:35" x14ac:dyDescent="0.25">
      <c r="A4501" t="s">
        <v>894</v>
      </c>
      <c r="B4501">
        <v>824242</v>
      </c>
      <c r="C4501" s="5" t="s">
        <v>716</v>
      </c>
      <c r="D4501" s="5" t="s">
        <v>4390</v>
      </c>
      <c r="E4501" s="5" t="s">
        <v>4388</v>
      </c>
      <c r="F4501" s="2">
        <v>246</v>
      </c>
      <c r="G4501" s="2">
        <v>46165</v>
      </c>
      <c r="H4501" s="2">
        <v>33027</v>
      </c>
      <c r="I4501" s="2">
        <v>334</v>
      </c>
      <c r="J4501" s="2">
        <v>32693</v>
      </c>
      <c r="K4501" s="33">
        <v>7.5245465390144676E-3</v>
      </c>
      <c r="L4501" s="2">
        <v>246</v>
      </c>
      <c r="M4501" s="2">
        <v>45900</v>
      </c>
      <c r="N4501" s="2">
        <v>33439</v>
      </c>
      <c r="O4501" s="33">
        <v>7.3566793265348847E-3</v>
      </c>
      <c r="P4501" s="2">
        <v>247</v>
      </c>
      <c r="Q4501" s="2">
        <v>44995</v>
      </c>
      <c r="R4501" s="2">
        <v>32792</v>
      </c>
      <c r="S4501" s="35">
        <v>7.5323249573066601E-3</v>
      </c>
      <c r="T4501" t="s">
        <v>4388</v>
      </c>
      <c r="U4501" t="s">
        <v>4388</v>
      </c>
      <c r="V4501" s="5" t="s">
        <v>4390</v>
      </c>
      <c r="W4501" s="5">
        <v>0</v>
      </c>
      <c r="X4501" s="4">
        <v>-7.7784182921925016E-6</v>
      </c>
      <c r="Y4501" s="6">
        <v>-1</v>
      </c>
      <c r="Z4501" s="4">
        <v>1.756456307717754E-4</v>
      </c>
      <c r="AA4501" s="5">
        <v>4376</v>
      </c>
      <c r="AC4501" s="16" t="str">
        <f t="shared" si="420"/>
        <v/>
      </c>
      <c r="AD4501" s="16" t="str">
        <f t="shared" si="421"/>
        <v/>
      </c>
      <c r="AE4501" s="16" t="str">
        <f t="shared" si="422"/>
        <v/>
      </c>
      <c r="AF4501" s="16" t="str">
        <f t="shared" si="423"/>
        <v/>
      </c>
      <c r="AG4501" s="16" t="str">
        <f t="shared" si="424"/>
        <v/>
      </c>
      <c r="AH4501" s="16">
        <f t="shared" si="425"/>
        <v>7.5245465390144676E-3</v>
      </c>
      <c r="AI4501" s="17" t="str">
        <f>IF('Peer Comparison Tool'!$D$11="NR","",IF($C4501='Peer Comparison Tool'!$D$9,COUNT('ALLL &lt;50B Database'!$AI$1:AI4500)+1,""))</f>
        <v/>
      </c>
    </row>
    <row r="4502" spans="1:35" x14ac:dyDescent="0.25">
      <c r="A4502" t="s">
        <v>3345</v>
      </c>
      <c r="B4502">
        <v>184759</v>
      </c>
      <c r="C4502" s="5" t="s">
        <v>3209</v>
      </c>
      <c r="D4502" s="5" t="s">
        <v>4390</v>
      </c>
      <c r="E4502" s="5" t="s">
        <v>4388</v>
      </c>
      <c r="F4502" s="2">
        <v>365</v>
      </c>
      <c r="G4502" s="2">
        <v>46141</v>
      </c>
      <c r="H4502" s="2">
        <v>25744</v>
      </c>
      <c r="I4502" s="2">
        <v>834</v>
      </c>
      <c r="J4502" s="2">
        <v>24910</v>
      </c>
      <c r="K4502" s="33">
        <v>1.46527498996387E-2</v>
      </c>
      <c r="L4502" s="2">
        <v>375</v>
      </c>
      <c r="M4502" s="2">
        <v>42172</v>
      </c>
      <c r="N4502" s="2">
        <v>26549</v>
      </c>
      <c r="O4502" s="33">
        <v>1.412482579381521E-2</v>
      </c>
      <c r="P4502" s="2">
        <v>346</v>
      </c>
      <c r="Q4502" s="2">
        <v>43979</v>
      </c>
      <c r="R4502" s="2">
        <v>26353</v>
      </c>
      <c r="S4502" s="35">
        <v>1.3129434978939779E-2</v>
      </c>
      <c r="T4502" t="s">
        <v>4388</v>
      </c>
      <c r="U4502" t="s">
        <v>4388</v>
      </c>
      <c r="V4502" s="5" t="s">
        <v>4390</v>
      </c>
      <c r="W4502" s="5">
        <v>0</v>
      </c>
      <c r="X4502" s="4">
        <v>1.5233149206989212E-3</v>
      </c>
      <c r="Y4502" s="6">
        <v>19</v>
      </c>
      <c r="Z4502" s="4">
        <v>-9.9539081487543153E-4</v>
      </c>
      <c r="AA4502" s="5">
        <v>1723</v>
      </c>
      <c r="AC4502" s="16" t="str">
        <f t="shared" si="420"/>
        <v/>
      </c>
      <c r="AD4502" s="16" t="str">
        <f t="shared" si="421"/>
        <v/>
      </c>
      <c r="AE4502" s="16" t="str">
        <f t="shared" si="422"/>
        <v/>
      </c>
      <c r="AF4502" s="16" t="str">
        <f t="shared" si="423"/>
        <v/>
      </c>
      <c r="AG4502" s="16" t="str">
        <f t="shared" si="424"/>
        <v/>
      </c>
      <c r="AH4502" s="16">
        <f t="shared" si="425"/>
        <v>1.46527498996387E-2</v>
      </c>
      <c r="AI4502" s="17" t="str">
        <f>IF('Peer Comparison Tool'!$D$11="NR","",IF($C4502='Peer Comparison Tool'!$D$9,COUNT('ALLL &lt;50B Database'!$AI$1:AI4501)+1,""))</f>
        <v/>
      </c>
    </row>
    <row r="4503" spans="1:35" x14ac:dyDescent="0.25">
      <c r="A4503" t="s">
        <v>392</v>
      </c>
      <c r="B4503">
        <v>92144</v>
      </c>
      <c r="C4503" s="5" t="s">
        <v>716</v>
      </c>
      <c r="D4503" s="5" t="s">
        <v>4390</v>
      </c>
      <c r="E4503" s="5" t="s">
        <v>4388</v>
      </c>
      <c r="F4503" s="2">
        <v>233</v>
      </c>
      <c r="G4503" s="2">
        <v>46031</v>
      </c>
      <c r="H4503" s="2">
        <v>18660</v>
      </c>
      <c r="I4503" s="2">
        <v>314</v>
      </c>
      <c r="J4503" s="2">
        <v>18346</v>
      </c>
      <c r="K4503" s="33">
        <v>1.2700316145208765E-2</v>
      </c>
      <c r="L4503" s="2">
        <v>230</v>
      </c>
      <c r="M4503" s="2">
        <v>44617</v>
      </c>
      <c r="N4503" s="2">
        <v>18049</v>
      </c>
      <c r="O4503" s="33">
        <v>1.2743088259737382E-2</v>
      </c>
      <c r="P4503" s="2">
        <v>233</v>
      </c>
      <c r="Q4503" s="2">
        <v>44383</v>
      </c>
      <c r="R4503" s="2">
        <v>16715</v>
      </c>
      <c r="S4503" s="35">
        <v>1.39395752318277E-2</v>
      </c>
      <c r="T4503" t="s">
        <v>4388</v>
      </c>
      <c r="U4503" t="s">
        <v>4388</v>
      </c>
      <c r="V4503" s="5" t="s">
        <v>4390</v>
      </c>
      <c r="W4503" s="5">
        <v>0</v>
      </c>
      <c r="X4503" s="4">
        <v>-1.2392590866189355E-3</v>
      </c>
      <c r="Y4503" s="6">
        <v>0</v>
      </c>
      <c r="Z4503" s="4">
        <v>1.196486972090318E-3</v>
      </c>
      <c r="AA4503" s="5">
        <v>2590</v>
      </c>
      <c r="AC4503" s="16" t="str">
        <f t="shared" si="420"/>
        <v/>
      </c>
      <c r="AD4503" s="16" t="str">
        <f t="shared" si="421"/>
        <v/>
      </c>
      <c r="AE4503" s="16" t="str">
        <f t="shared" si="422"/>
        <v/>
      </c>
      <c r="AF4503" s="16" t="str">
        <f t="shared" si="423"/>
        <v/>
      </c>
      <c r="AG4503" s="16" t="str">
        <f t="shared" si="424"/>
        <v/>
      </c>
      <c r="AH4503" s="16">
        <f t="shared" si="425"/>
        <v>1.2700316145208765E-2</v>
      </c>
      <c r="AI4503" s="17" t="str">
        <f>IF('Peer Comparison Tool'!$D$11="NR","",IF($C4503='Peer Comparison Tool'!$D$9,COUNT('ALLL &lt;50B Database'!$AI$1:AI4502)+1,""))</f>
        <v/>
      </c>
    </row>
    <row r="4504" spans="1:35" x14ac:dyDescent="0.25">
      <c r="A4504" t="s">
        <v>895</v>
      </c>
      <c r="B4504">
        <v>750444</v>
      </c>
      <c r="C4504" s="5" t="s">
        <v>716</v>
      </c>
      <c r="D4504" s="5" t="s">
        <v>4390</v>
      </c>
      <c r="E4504" s="5" t="s">
        <v>4388</v>
      </c>
      <c r="F4504" s="2">
        <v>372</v>
      </c>
      <c r="G4504" s="2">
        <v>45823</v>
      </c>
      <c r="H4504" s="2">
        <v>32171</v>
      </c>
      <c r="I4504" s="2">
        <v>0</v>
      </c>
      <c r="J4504" s="2">
        <v>32171</v>
      </c>
      <c r="K4504" s="33">
        <v>1.1563209101364583E-2</v>
      </c>
      <c r="L4504" s="2">
        <v>362</v>
      </c>
      <c r="M4504" s="2">
        <v>43308</v>
      </c>
      <c r="N4504" s="2">
        <v>33560</v>
      </c>
      <c r="O4504" s="33">
        <v>1.0786650774731824E-2</v>
      </c>
      <c r="P4504" s="2">
        <v>371</v>
      </c>
      <c r="Q4504" s="2">
        <v>43944</v>
      </c>
      <c r="R4504" s="2">
        <v>33720</v>
      </c>
      <c r="S4504" s="35">
        <v>1.1002372479240807E-2</v>
      </c>
      <c r="T4504" t="s">
        <v>4388</v>
      </c>
      <c r="U4504" t="s">
        <v>4388</v>
      </c>
      <c r="V4504" s="5" t="s">
        <v>4390</v>
      </c>
      <c r="W4504" s="5">
        <v>0</v>
      </c>
      <c r="X4504" s="4">
        <v>5.6083662212377643E-4</v>
      </c>
      <c r="Y4504" s="6">
        <v>1</v>
      </c>
      <c r="Z4504" s="4">
        <v>2.1572170450898272E-4</v>
      </c>
      <c r="AA4504" s="5">
        <v>3128</v>
      </c>
      <c r="AC4504" s="16" t="str">
        <f t="shared" si="420"/>
        <v/>
      </c>
      <c r="AD4504" s="16" t="str">
        <f t="shared" si="421"/>
        <v/>
      </c>
      <c r="AE4504" s="16" t="str">
        <f t="shared" si="422"/>
        <v/>
      </c>
      <c r="AF4504" s="16" t="str">
        <f t="shared" si="423"/>
        <v/>
      </c>
      <c r="AG4504" s="16" t="str">
        <f t="shared" si="424"/>
        <v/>
      </c>
      <c r="AH4504" s="16">
        <f t="shared" si="425"/>
        <v>1.1563209101364583E-2</v>
      </c>
      <c r="AI4504" s="17" t="str">
        <f>IF('Peer Comparison Tool'!$D$11="NR","",IF($C4504='Peer Comparison Tool'!$D$9,COUNT('ALLL &lt;50B Database'!$AI$1:AI4503)+1,""))</f>
        <v/>
      </c>
    </row>
    <row r="4505" spans="1:35" x14ac:dyDescent="0.25">
      <c r="A4505" t="s">
        <v>2816</v>
      </c>
      <c r="B4505">
        <v>1004256</v>
      </c>
      <c r="C4505" s="5" t="s">
        <v>2711</v>
      </c>
      <c r="D4505" s="5" t="s">
        <v>4390</v>
      </c>
      <c r="E4505" s="5" t="s">
        <v>4388</v>
      </c>
      <c r="F4505" s="2">
        <v>354</v>
      </c>
      <c r="G4505" s="2">
        <v>45712</v>
      </c>
      <c r="H4505" s="2">
        <v>29159</v>
      </c>
      <c r="I4505" s="2">
        <v>902</v>
      </c>
      <c r="J4505" s="2">
        <v>28257</v>
      </c>
      <c r="K4505" s="33">
        <v>1.2527869200552075E-2</v>
      </c>
      <c r="L4505" s="2">
        <v>335</v>
      </c>
      <c r="M4505" s="2">
        <v>42811</v>
      </c>
      <c r="N4505" s="2">
        <v>26477</v>
      </c>
      <c r="O4505" s="33">
        <v>1.2652490841107377E-2</v>
      </c>
      <c r="P4505" s="2">
        <v>341</v>
      </c>
      <c r="Q4505" s="2">
        <v>44504</v>
      </c>
      <c r="R4505" s="2">
        <v>28402</v>
      </c>
      <c r="S4505" s="35">
        <v>1.2006196746707979E-2</v>
      </c>
      <c r="T4505" t="s">
        <v>4388</v>
      </c>
      <c r="U4505" t="s">
        <v>4388</v>
      </c>
      <c r="V4505" s="5" t="s">
        <v>4390</v>
      </c>
      <c r="W4505" s="5">
        <v>0</v>
      </c>
      <c r="X4505" s="4">
        <v>5.2167245384409679E-4</v>
      </c>
      <c r="Y4505" s="6">
        <v>13</v>
      </c>
      <c r="Z4505" s="4">
        <v>-6.462940943993984E-4</v>
      </c>
      <c r="AA4505" s="5">
        <v>2681</v>
      </c>
      <c r="AC4505" s="16" t="str">
        <f t="shared" si="420"/>
        <v/>
      </c>
      <c r="AD4505" s="16" t="str">
        <f t="shared" si="421"/>
        <v/>
      </c>
      <c r="AE4505" s="16" t="str">
        <f t="shared" si="422"/>
        <v/>
      </c>
      <c r="AF4505" s="16" t="str">
        <f t="shared" si="423"/>
        <v/>
      </c>
      <c r="AG4505" s="16" t="str">
        <f t="shared" si="424"/>
        <v/>
      </c>
      <c r="AH4505" s="16">
        <f t="shared" si="425"/>
        <v>1.2527869200552075E-2</v>
      </c>
      <c r="AI4505" s="17" t="str">
        <f>IF('Peer Comparison Tool'!$D$11="NR","",IF($C4505='Peer Comparison Tool'!$D$9,COUNT('ALLL &lt;50B Database'!$AI$1:AI4504)+1,""))</f>
        <v/>
      </c>
    </row>
    <row r="4506" spans="1:35" x14ac:dyDescent="0.25">
      <c r="A4506" t="s">
        <v>1261</v>
      </c>
      <c r="B4506">
        <v>724940</v>
      </c>
      <c r="C4506" s="5" t="s">
        <v>926</v>
      </c>
      <c r="D4506" s="5" t="s">
        <v>4390</v>
      </c>
      <c r="E4506" s="5" t="s">
        <v>4388</v>
      </c>
      <c r="F4506" s="2">
        <v>84</v>
      </c>
      <c r="G4506" s="2">
        <v>45688</v>
      </c>
      <c r="H4506" s="2">
        <v>28100</v>
      </c>
      <c r="I4506" s="2">
        <v>450</v>
      </c>
      <c r="J4506" s="2">
        <v>27650</v>
      </c>
      <c r="K4506" s="33">
        <v>3.0379746835443038E-3</v>
      </c>
      <c r="L4506" s="2">
        <v>84</v>
      </c>
      <c r="M4506" s="2">
        <v>44116</v>
      </c>
      <c r="N4506" s="2">
        <v>26851</v>
      </c>
      <c r="O4506" s="33">
        <v>3.1283751070723623E-3</v>
      </c>
      <c r="P4506" s="2">
        <v>84</v>
      </c>
      <c r="Q4506" s="2">
        <v>44940</v>
      </c>
      <c r="R4506" s="2">
        <v>27237</v>
      </c>
      <c r="S4506" s="35">
        <v>3.0840400925212026E-3</v>
      </c>
      <c r="T4506" t="s">
        <v>4388</v>
      </c>
      <c r="U4506" t="s">
        <v>4388</v>
      </c>
      <c r="V4506" s="5" t="s">
        <v>4390</v>
      </c>
      <c r="W4506" s="5">
        <v>0</v>
      </c>
      <c r="X4506" s="4">
        <v>-4.6065408976898869E-5</v>
      </c>
      <c r="Y4506" s="6">
        <v>0</v>
      </c>
      <c r="Z4506" s="4">
        <v>-4.4335014551159704E-5</v>
      </c>
      <c r="AA4506" s="5">
        <v>4744</v>
      </c>
      <c r="AC4506" s="16" t="str">
        <f t="shared" si="420"/>
        <v/>
      </c>
      <c r="AD4506" s="16" t="str">
        <f t="shared" si="421"/>
        <v/>
      </c>
      <c r="AE4506" s="16" t="str">
        <f t="shared" si="422"/>
        <v/>
      </c>
      <c r="AF4506" s="16" t="str">
        <f t="shared" si="423"/>
        <v/>
      </c>
      <c r="AG4506" s="16" t="str">
        <f t="shared" si="424"/>
        <v/>
      </c>
      <c r="AH4506" s="16">
        <f t="shared" si="425"/>
        <v>3.0379746835443038E-3</v>
      </c>
      <c r="AI4506" s="17" t="str">
        <f>IF('Peer Comparison Tool'!$D$11="NR","",IF($C4506='Peer Comparison Tool'!$D$9,COUNT('ALLL &lt;50B Database'!$AI$1:AI4505)+1,""))</f>
        <v/>
      </c>
    </row>
    <row r="4507" spans="1:35" x14ac:dyDescent="0.25">
      <c r="A4507" t="s">
        <v>657</v>
      </c>
      <c r="B4507">
        <v>694771</v>
      </c>
      <c r="C4507" s="5" t="s">
        <v>4128</v>
      </c>
      <c r="D4507" s="5" t="s">
        <v>4390</v>
      </c>
      <c r="E4507" s="5" t="s">
        <v>4388</v>
      </c>
      <c r="F4507" s="2">
        <v>212</v>
      </c>
      <c r="G4507" s="2">
        <v>45648</v>
      </c>
      <c r="H4507" s="2">
        <v>5303</v>
      </c>
      <c r="I4507" s="2">
        <v>797</v>
      </c>
      <c r="J4507" s="2">
        <v>4506</v>
      </c>
      <c r="K4507" s="33">
        <v>4.7048379937860631E-2</v>
      </c>
      <c r="L4507" s="2">
        <v>202</v>
      </c>
      <c r="M4507" s="2">
        <v>42196</v>
      </c>
      <c r="N4507" s="2">
        <v>4876</v>
      </c>
      <c r="O4507" s="33">
        <v>4.1427399507793276E-2</v>
      </c>
      <c r="P4507" s="2">
        <v>205</v>
      </c>
      <c r="Q4507" s="2">
        <v>41462</v>
      </c>
      <c r="R4507" s="2">
        <v>4687</v>
      </c>
      <c r="S4507" s="35">
        <v>4.3737998719863454E-2</v>
      </c>
      <c r="T4507" t="s">
        <v>4388</v>
      </c>
      <c r="U4507" t="s">
        <v>4388</v>
      </c>
      <c r="V4507" s="5" t="s">
        <v>4390</v>
      </c>
      <c r="W4507" s="5">
        <v>0</v>
      </c>
      <c r="X4507" s="4">
        <v>3.310381217997177E-3</v>
      </c>
      <c r="Y4507" s="6">
        <v>7</v>
      </c>
      <c r="Z4507" s="4">
        <v>2.3105992120701774E-3</v>
      </c>
      <c r="AA4507" s="5">
        <v>42</v>
      </c>
      <c r="AC4507" s="16" t="str">
        <f t="shared" si="420"/>
        <v/>
      </c>
      <c r="AD4507" s="16" t="str">
        <f t="shared" si="421"/>
        <v/>
      </c>
      <c r="AE4507" s="16" t="str">
        <f t="shared" si="422"/>
        <v/>
      </c>
      <c r="AF4507" s="16" t="str">
        <f t="shared" si="423"/>
        <v/>
      </c>
      <c r="AG4507" s="16" t="str">
        <f t="shared" si="424"/>
        <v/>
      </c>
      <c r="AH4507" s="16">
        <f t="shared" si="425"/>
        <v>4.7048379937860631E-2</v>
      </c>
      <c r="AI4507" s="17" t="str">
        <f>IF('Peer Comparison Tool'!$D$11="NR","",IF($C4507='Peer Comparison Tool'!$D$9,COUNT('ALLL &lt;50B Database'!$AI$1:AI4506)+1,""))</f>
        <v/>
      </c>
    </row>
    <row r="4508" spans="1:35" x14ac:dyDescent="0.25">
      <c r="A4508" t="s">
        <v>3346</v>
      </c>
      <c r="B4508">
        <v>14650</v>
      </c>
      <c r="C4508" s="5" t="s">
        <v>3209</v>
      </c>
      <c r="D4508" s="5" t="s">
        <v>4390</v>
      </c>
      <c r="E4508" s="5" t="s">
        <v>4388</v>
      </c>
      <c r="F4508" s="2">
        <v>767</v>
      </c>
      <c r="G4508" s="2">
        <v>45630</v>
      </c>
      <c r="H4508" s="2">
        <v>32213</v>
      </c>
      <c r="I4508" s="2">
        <v>325</v>
      </c>
      <c r="J4508" s="2">
        <v>31888</v>
      </c>
      <c r="K4508" s="33">
        <v>2.4052935273457098E-2</v>
      </c>
      <c r="L4508" s="2">
        <v>697</v>
      </c>
      <c r="M4508" s="2">
        <v>40143</v>
      </c>
      <c r="N4508" s="2">
        <v>30117</v>
      </c>
      <c r="O4508" s="33">
        <v>2.3143075339509246E-2</v>
      </c>
      <c r="P4508" s="2">
        <v>747</v>
      </c>
      <c r="Q4508" s="2">
        <v>42849</v>
      </c>
      <c r="R4508" s="2">
        <v>31096</v>
      </c>
      <c r="S4508" s="35">
        <v>2.4022382299974273E-2</v>
      </c>
      <c r="T4508" t="s">
        <v>4388</v>
      </c>
      <c r="U4508" t="s">
        <v>4388</v>
      </c>
      <c r="V4508" s="5" t="s">
        <v>4390</v>
      </c>
      <c r="W4508" s="5">
        <v>0</v>
      </c>
      <c r="X4508" s="4">
        <v>3.0552973482825263E-5</v>
      </c>
      <c r="Y4508" s="6">
        <v>20</v>
      </c>
      <c r="Z4508" s="4">
        <v>8.7930696046502679E-4</v>
      </c>
      <c r="AA4508" s="5">
        <v>283</v>
      </c>
      <c r="AC4508" s="16" t="str">
        <f t="shared" si="420"/>
        <v/>
      </c>
      <c r="AD4508" s="16" t="str">
        <f t="shared" si="421"/>
        <v/>
      </c>
      <c r="AE4508" s="16" t="str">
        <f t="shared" si="422"/>
        <v/>
      </c>
      <c r="AF4508" s="16" t="str">
        <f t="shared" si="423"/>
        <v/>
      </c>
      <c r="AG4508" s="16" t="str">
        <f t="shared" si="424"/>
        <v/>
      </c>
      <c r="AH4508" s="16">
        <f t="shared" si="425"/>
        <v>2.4052935273457098E-2</v>
      </c>
      <c r="AI4508" s="17" t="str">
        <f>IF('Peer Comparison Tool'!$D$11="NR","",IF($C4508='Peer Comparison Tool'!$D$9,COUNT('ALLL &lt;50B Database'!$AI$1:AI4507)+1,""))</f>
        <v/>
      </c>
    </row>
    <row r="4509" spans="1:35" x14ac:dyDescent="0.25">
      <c r="A4509" t="s">
        <v>3201</v>
      </c>
      <c r="B4509">
        <v>235316</v>
      </c>
      <c r="C4509" s="5" t="s">
        <v>3064</v>
      </c>
      <c r="D4509" s="5" t="s">
        <v>4390</v>
      </c>
      <c r="E4509" s="5" t="s">
        <v>4388</v>
      </c>
      <c r="F4509" s="2">
        <v>316</v>
      </c>
      <c r="G4509" s="2">
        <v>45610</v>
      </c>
      <c r="H4509" s="2">
        <v>38332</v>
      </c>
      <c r="I4509" s="2">
        <v>5360</v>
      </c>
      <c r="J4509" s="2">
        <v>32972</v>
      </c>
      <c r="K4509" s="33">
        <v>9.583889360669659E-3</v>
      </c>
      <c r="L4509" s="2">
        <v>326</v>
      </c>
      <c r="M4509" s="2">
        <v>40086</v>
      </c>
      <c r="N4509" s="2">
        <v>34319</v>
      </c>
      <c r="O4509" s="33">
        <v>9.4991112794661856E-3</v>
      </c>
      <c r="P4509" s="2">
        <v>328</v>
      </c>
      <c r="Q4509" s="2">
        <v>40519</v>
      </c>
      <c r="R4509" s="2">
        <v>34095</v>
      </c>
      <c r="S4509" s="35">
        <v>9.6201789118639091E-3</v>
      </c>
      <c r="T4509" t="s">
        <v>4388</v>
      </c>
      <c r="U4509" t="s">
        <v>4388</v>
      </c>
      <c r="V4509" s="5" t="s">
        <v>4390</v>
      </c>
      <c r="W4509" s="5">
        <v>0</v>
      </c>
      <c r="X4509" s="4">
        <v>-3.6289551194250078E-5</v>
      </c>
      <c r="Y4509" s="6">
        <v>-12</v>
      </c>
      <c r="Z4509" s="4">
        <v>1.2106763239772347E-4</v>
      </c>
      <c r="AA4509" s="5">
        <v>3926</v>
      </c>
      <c r="AC4509" s="16" t="str">
        <f t="shared" si="420"/>
        <v/>
      </c>
      <c r="AD4509" s="16" t="str">
        <f t="shared" si="421"/>
        <v/>
      </c>
      <c r="AE4509" s="16" t="str">
        <f t="shared" si="422"/>
        <v/>
      </c>
      <c r="AF4509" s="16" t="str">
        <f t="shared" si="423"/>
        <v/>
      </c>
      <c r="AG4509" s="16" t="str">
        <f t="shared" si="424"/>
        <v/>
      </c>
      <c r="AH4509" s="16">
        <f t="shared" si="425"/>
        <v>9.583889360669659E-3</v>
      </c>
      <c r="AI4509" s="17" t="str">
        <f>IF('Peer Comparison Tool'!$D$11="NR","",IF($C4509='Peer Comparison Tool'!$D$9,COUNT('ALLL &lt;50B Database'!$AI$1:AI4508)+1,""))</f>
        <v/>
      </c>
    </row>
    <row r="4510" spans="1:35" x14ac:dyDescent="0.25">
      <c r="A4510" t="s">
        <v>1552</v>
      </c>
      <c r="B4510">
        <v>366854</v>
      </c>
      <c r="C4510" s="5" t="s">
        <v>1389</v>
      </c>
      <c r="D4510" s="5" t="s">
        <v>4387</v>
      </c>
      <c r="E4510" s="5" t="s">
        <v>4388</v>
      </c>
      <c r="F4510" s="2">
        <v>33</v>
      </c>
      <c r="G4510" s="2">
        <v>45538</v>
      </c>
      <c r="H4510" s="2">
        <v>30892</v>
      </c>
      <c r="I4510" s="2">
        <v>6965</v>
      </c>
      <c r="J4510" s="2">
        <v>23927</v>
      </c>
      <c r="K4510" s="33">
        <v>1.37919505161533E-3</v>
      </c>
      <c r="L4510" s="2">
        <v>0</v>
      </c>
      <c r="M4510" s="2">
        <v>39744</v>
      </c>
      <c r="N4510" s="2">
        <v>23686</v>
      </c>
      <c r="O4510" s="33">
        <v>0</v>
      </c>
      <c r="P4510" s="2">
        <v>17</v>
      </c>
      <c r="Q4510" s="2">
        <v>39672</v>
      </c>
      <c r="R4510" s="2">
        <v>23447</v>
      </c>
      <c r="S4510" s="35">
        <v>7.2503945067599264E-4</v>
      </c>
      <c r="T4510" t="s">
        <v>4388</v>
      </c>
      <c r="U4510" t="s">
        <v>4388</v>
      </c>
      <c r="V4510" s="5" t="s">
        <v>4387</v>
      </c>
      <c r="W4510" s="5">
        <v>0</v>
      </c>
      <c r="X4510" s="4">
        <v>6.5415560093933737E-4</v>
      </c>
      <c r="Y4510" s="6">
        <v>16</v>
      </c>
      <c r="Z4510" s="4">
        <v>7.2503945067599264E-4</v>
      </c>
      <c r="AA4510" s="5">
        <v>4779</v>
      </c>
      <c r="AC4510" s="16" t="str">
        <f t="shared" si="420"/>
        <v/>
      </c>
      <c r="AD4510" s="16" t="str">
        <f t="shared" si="421"/>
        <v/>
      </c>
      <c r="AE4510" s="16" t="str">
        <f t="shared" si="422"/>
        <v/>
      </c>
      <c r="AF4510" s="16" t="str">
        <f t="shared" si="423"/>
        <v/>
      </c>
      <c r="AG4510" s="16" t="str">
        <f t="shared" si="424"/>
        <v/>
      </c>
      <c r="AH4510" s="16">
        <f t="shared" si="425"/>
        <v>1.37919505161533E-3</v>
      </c>
      <c r="AI4510" s="17" t="str">
        <f>IF('Peer Comparison Tool'!$D$11="NR","",IF($C4510='Peer Comparison Tool'!$D$9,COUNT('ALLL &lt;50B Database'!$AI$1:AI4509)+1,""))</f>
        <v/>
      </c>
    </row>
    <row r="4511" spans="1:35" x14ac:dyDescent="0.25">
      <c r="A4511" t="s">
        <v>3348</v>
      </c>
      <c r="B4511">
        <v>391557</v>
      </c>
      <c r="C4511" s="5" t="s">
        <v>3209</v>
      </c>
      <c r="D4511" s="5" t="s">
        <v>4390</v>
      </c>
      <c r="E4511" s="5" t="s">
        <v>4388</v>
      </c>
      <c r="F4511" s="2">
        <v>802</v>
      </c>
      <c r="G4511" s="2">
        <v>45161</v>
      </c>
      <c r="H4511" s="2">
        <v>32095</v>
      </c>
      <c r="I4511" s="2">
        <v>164</v>
      </c>
      <c r="J4511" s="2">
        <v>31931</v>
      </c>
      <c r="K4511" s="33">
        <v>2.5116657793366949E-2</v>
      </c>
      <c r="L4511" s="2">
        <v>705</v>
      </c>
      <c r="M4511" s="2">
        <v>38812</v>
      </c>
      <c r="N4511" s="2">
        <v>28237</v>
      </c>
      <c r="O4511" s="33">
        <v>2.4967241562488932E-2</v>
      </c>
      <c r="P4511" s="2">
        <v>756</v>
      </c>
      <c r="Q4511" s="2">
        <v>42505</v>
      </c>
      <c r="R4511" s="2">
        <v>30670</v>
      </c>
      <c r="S4511" s="35">
        <v>2.4649494620149984E-2</v>
      </c>
      <c r="T4511" t="s">
        <v>4388</v>
      </c>
      <c r="U4511" t="s">
        <v>4388</v>
      </c>
      <c r="V4511" s="5" t="s">
        <v>4390</v>
      </c>
      <c r="W4511" s="5">
        <v>0</v>
      </c>
      <c r="X4511" s="4">
        <v>4.6716317321696468E-4</v>
      </c>
      <c r="Y4511" s="6">
        <v>46</v>
      </c>
      <c r="Z4511" s="4">
        <v>-3.1774694233894715E-4</v>
      </c>
      <c r="AA4511" s="5">
        <v>252</v>
      </c>
      <c r="AC4511" s="16" t="str">
        <f t="shared" si="420"/>
        <v/>
      </c>
      <c r="AD4511" s="16" t="str">
        <f t="shared" si="421"/>
        <v/>
      </c>
      <c r="AE4511" s="16" t="str">
        <f t="shared" si="422"/>
        <v/>
      </c>
      <c r="AF4511" s="16" t="str">
        <f t="shared" si="423"/>
        <v/>
      </c>
      <c r="AG4511" s="16" t="str">
        <f t="shared" si="424"/>
        <v/>
      </c>
      <c r="AH4511" s="16">
        <f t="shared" si="425"/>
        <v>2.5116657793366949E-2</v>
      </c>
      <c r="AI4511" s="17" t="str">
        <f>IF('Peer Comparison Tool'!$D$11="NR","",IF($C4511='Peer Comparison Tool'!$D$9,COUNT('ALLL &lt;50B Database'!$AI$1:AI4510)+1,""))</f>
        <v/>
      </c>
    </row>
    <row r="4512" spans="1:35" x14ac:dyDescent="0.25">
      <c r="A4512" t="s">
        <v>1385</v>
      </c>
      <c r="B4512">
        <v>225241</v>
      </c>
      <c r="C4512" s="5" t="s">
        <v>1309</v>
      </c>
      <c r="D4512" s="5" t="s">
        <v>4387</v>
      </c>
      <c r="E4512" s="5" t="s">
        <v>4388</v>
      </c>
      <c r="F4512" s="2">
        <v>282</v>
      </c>
      <c r="G4512" s="2">
        <v>45161</v>
      </c>
      <c r="H4512" s="2">
        <v>21274</v>
      </c>
      <c r="I4512" s="2">
        <v>0</v>
      </c>
      <c r="J4512" s="2">
        <v>21274</v>
      </c>
      <c r="K4512" s="33">
        <v>1.3255617185296607E-2</v>
      </c>
      <c r="L4512" s="2">
        <v>215</v>
      </c>
      <c r="M4512" s="2">
        <v>42599</v>
      </c>
      <c r="N4512" s="2">
        <v>21494</v>
      </c>
      <c r="O4512" s="33">
        <v>1.000279147669117E-2</v>
      </c>
      <c r="P4512" s="2">
        <v>222</v>
      </c>
      <c r="Q4512" s="2">
        <v>40796</v>
      </c>
      <c r="R4512" s="2">
        <v>21562</v>
      </c>
      <c r="S4512" s="35">
        <v>1.0295890919209721E-2</v>
      </c>
      <c r="T4512" t="s">
        <v>4388</v>
      </c>
      <c r="U4512" t="s">
        <v>4388</v>
      </c>
      <c r="V4512" s="5" t="s">
        <v>4387</v>
      </c>
      <c r="W4512" s="5">
        <v>0</v>
      </c>
      <c r="X4512" s="4">
        <v>2.9597262660868862E-3</v>
      </c>
      <c r="Y4512" s="6">
        <v>60</v>
      </c>
      <c r="Z4512" s="4">
        <v>2.9309944251855111E-4</v>
      </c>
      <c r="AA4512" s="5">
        <v>2291</v>
      </c>
      <c r="AC4512" s="16" t="str">
        <f t="shared" si="420"/>
        <v/>
      </c>
      <c r="AD4512" s="16" t="str">
        <f t="shared" si="421"/>
        <v/>
      </c>
      <c r="AE4512" s="16" t="str">
        <f t="shared" si="422"/>
        <v/>
      </c>
      <c r="AF4512" s="16" t="str">
        <f t="shared" si="423"/>
        <v/>
      </c>
      <c r="AG4512" s="16" t="str">
        <f t="shared" si="424"/>
        <v/>
      </c>
      <c r="AH4512" s="16">
        <f t="shared" si="425"/>
        <v>1.3255617185296607E-2</v>
      </c>
      <c r="AI4512" s="17" t="str">
        <f>IF('Peer Comparison Tool'!$D$11="NR","",IF($C4512='Peer Comparison Tool'!$D$9,COUNT('ALLL &lt;50B Database'!$AI$1:AI4511)+1,""))</f>
        <v/>
      </c>
    </row>
    <row r="4513" spans="1:35" x14ac:dyDescent="0.25">
      <c r="A4513" t="s">
        <v>1793</v>
      </c>
      <c r="B4513">
        <v>809070</v>
      </c>
      <c r="C4513" s="5" t="s">
        <v>1695</v>
      </c>
      <c r="D4513" s="5" t="s">
        <v>4390</v>
      </c>
      <c r="E4513" s="5" t="s">
        <v>4388</v>
      </c>
      <c r="F4513" s="2">
        <v>200</v>
      </c>
      <c r="G4513" s="2">
        <v>45004</v>
      </c>
      <c r="H4513" s="2">
        <v>41254</v>
      </c>
      <c r="I4513" s="2">
        <v>0</v>
      </c>
      <c r="J4513" s="2">
        <v>41254</v>
      </c>
      <c r="K4513" s="33">
        <v>4.8480147379648033E-3</v>
      </c>
      <c r="L4513" s="2">
        <v>200</v>
      </c>
      <c r="M4513" s="2">
        <v>49053</v>
      </c>
      <c r="N4513" s="2">
        <v>44798</v>
      </c>
      <c r="O4513" s="33">
        <v>4.4644850216527523E-3</v>
      </c>
      <c r="P4513" s="2">
        <v>200</v>
      </c>
      <c r="Q4513" s="2">
        <v>49850</v>
      </c>
      <c r="R4513" s="2">
        <v>43722</v>
      </c>
      <c r="S4513" s="35">
        <v>4.5743561593705687E-3</v>
      </c>
      <c r="T4513" t="s">
        <v>4388</v>
      </c>
      <c r="U4513" t="s">
        <v>4388</v>
      </c>
      <c r="V4513" s="5" t="s">
        <v>4390</v>
      </c>
      <c r="W4513" s="5">
        <v>0</v>
      </c>
      <c r="X4513" s="4">
        <v>2.7365857859423456E-4</v>
      </c>
      <c r="Y4513" s="6">
        <v>0</v>
      </c>
      <c r="Z4513" s="4">
        <v>1.0987113771781642E-4</v>
      </c>
      <c r="AA4513" s="5">
        <v>4666</v>
      </c>
      <c r="AC4513" s="16" t="str">
        <f t="shared" si="420"/>
        <v/>
      </c>
      <c r="AD4513" s="16" t="str">
        <f t="shared" si="421"/>
        <v/>
      </c>
      <c r="AE4513" s="16" t="str">
        <f t="shared" si="422"/>
        <v/>
      </c>
      <c r="AF4513" s="16" t="str">
        <f t="shared" si="423"/>
        <v/>
      </c>
      <c r="AG4513" s="16" t="str">
        <f t="shared" si="424"/>
        <v/>
      </c>
      <c r="AH4513" s="16">
        <f t="shared" si="425"/>
        <v>4.8480147379648033E-3</v>
      </c>
      <c r="AI4513" s="17" t="str">
        <f>IF('Peer Comparison Tool'!$D$11="NR","",IF($C4513='Peer Comparison Tool'!$D$9,COUNT('ALLL &lt;50B Database'!$AI$1:AI4512)+1,""))</f>
        <v/>
      </c>
    </row>
    <row r="4514" spans="1:35" x14ac:dyDescent="0.25">
      <c r="A4514" t="s">
        <v>1262</v>
      </c>
      <c r="B4514">
        <v>207041</v>
      </c>
      <c r="C4514" s="5" t="s">
        <v>926</v>
      </c>
      <c r="D4514" s="5" t="s">
        <v>4390</v>
      </c>
      <c r="E4514" s="5" t="s">
        <v>4388</v>
      </c>
      <c r="F4514" s="2">
        <v>354</v>
      </c>
      <c r="G4514" s="2">
        <v>44983</v>
      </c>
      <c r="H4514" s="2">
        <v>19052</v>
      </c>
      <c r="I4514" s="2">
        <v>724</v>
      </c>
      <c r="J4514" s="2">
        <v>18328</v>
      </c>
      <c r="K4514" s="33">
        <v>1.9314709733740724E-2</v>
      </c>
      <c r="L4514" s="2">
        <v>376</v>
      </c>
      <c r="M4514" s="2">
        <v>40432</v>
      </c>
      <c r="N4514" s="2">
        <v>19456</v>
      </c>
      <c r="O4514" s="33">
        <v>1.9325657894736843E-2</v>
      </c>
      <c r="P4514" s="2">
        <v>394</v>
      </c>
      <c r="Q4514" s="2">
        <v>43718</v>
      </c>
      <c r="R4514" s="2">
        <v>18788</v>
      </c>
      <c r="S4514" s="35">
        <v>2.0970832446242281E-2</v>
      </c>
      <c r="T4514" t="s">
        <v>4388</v>
      </c>
      <c r="U4514" t="s">
        <v>4388</v>
      </c>
      <c r="V4514" s="5" t="s">
        <v>4390</v>
      </c>
      <c r="W4514" s="5">
        <v>0</v>
      </c>
      <c r="X4514" s="4">
        <v>-1.6561227125015572E-3</v>
      </c>
      <c r="Y4514" s="6">
        <v>-40</v>
      </c>
      <c r="Z4514" s="4">
        <v>1.6451745515054378E-3</v>
      </c>
      <c r="AA4514" s="5">
        <v>633</v>
      </c>
      <c r="AC4514" s="16" t="str">
        <f t="shared" si="420"/>
        <v/>
      </c>
      <c r="AD4514" s="16" t="str">
        <f t="shared" si="421"/>
        <v/>
      </c>
      <c r="AE4514" s="16" t="str">
        <f t="shared" si="422"/>
        <v/>
      </c>
      <c r="AF4514" s="16" t="str">
        <f t="shared" si="423"/>
        <v/>
      </c>
      <c r="AG4514" s="16" t="str">
        <f t="shared" si="424"/>
        <v/>
      </c>
      <c r="AH4514" s="16">
        <f t="shared" si="425"/>
        <v>1.9314709733740724E-2</v>
      </c>
      <c r="AI4514" s="17" t="str">
        <f>IF('Peer Comparison Tool'!$D$11="NR","",IF($C4514='Peer Comparison Tool'!$D$9,COUNT('ALLL &lt;50B Database'!$AI$1:AI4513)+1,""))</f>
        <v/>
      </c>
    </row>
    <row r="4515" spans="1:35" x14ac:dyDescent="0.25">
      <c r="A4515" t="s">
        <v>4385</v>
      </c>
      <c r="B4515">
        <v>3032833</v>
      </c>
      <c r="C4515" s="5" t="s">
        <v>4362</v>
      </c>
      <c r="D4515" s="5" t="s">
        <v>4390</v>
      </c>
      <c r="E4515" s="5" t="s">
        <v>4388</v>
      </c>
      <c r="F4515" s="2">
        <v>432</v>
      </c>
      <c r="G4515" s="2">
        <v>44916</v>
      </c>
      <c r="H4515" s="2">
        <v>29937</v>
      </c>
      <c r="I4515" s="2">
        <v>0</v>
      </c>
      <c r="J4515" s="2">
        <v>29937</v>
      </c>
      <c r="K4515" s="33">
        <v>1.4430303637639042E-2</v>
      </c>
      <c r="L4515" s="2">
        <v>374</v>
      </c>
      <c r="M4515" s="2">
        <v>39146</v>
      </c>
      <c r="N4515" s="2">
        <v>31928</v>
      </c>
      <c r="O4515" s="33">
        <v>1.1713856176396894E-2</v>
      </c>
      <c r="P4515" s="2">
        <v>401</v>
      </c>
      <c r="Q4515" s="2">
        <v>39380</v>
      </c>
      <c r="R4515" s="2">
        <v>30318</v>
      </c>
      <c r="S4515" s="35">
        <v>1.3226466125733888E-2</v>
      </c>
      <c r="T4515" t="s">
        <v>4388</v>
      </c>
      <c r="U4515" t="s">
        <v>4388</v>
      </c>
      <c r="V4515" s="5" t="s">
        <v>4390</v>
      </c>
      <c r="W4515" s="5">
        <v>0</v>
      </c>
      <c r="X4515" s="4">
        <v>1.2038375119051547E-3</v>
      </c>
      <c r="Y4515" s="6">
        <v>31</v>
      </c>
      <c r="Z4515" s="4">
        <v>1.5126099493369943E-3</v>
      </c>
      <c r="AA4515" s="5">
        <v>1798</v>
      </c>
      <c r="AC4515" s="16" t="str">
        <f t="shared" si="420"/>
        <v/>
      </c>
      <c r="AD4515" s="16" t="str">
        <f t="shared" si="421"/>
        <v/>
      </c>
      <c r="AE4515" s="16" t="str">
        <f t="shared" si="422"/>
        <v/>
      </c>
      <c r="AF4515" s="16" t="str">
        <f t="shared" si="423"/>
        <v/>
      </c>
      <c r="AG4515" s="16" t="str">
        <f t="shared" si="424"/>
        <v/>
      </c>
      <c r="AH4515" s="16">
        <f t="shared" si="425"/>
        <v>1.4430303637639042E-2</v>
      </c>
      <c r="AI4515" s="17" t="str">
        <f>IF('Peer Comparison Tool'!$D$11="NR","",IF($C4515='Peer Comparison Tool'!$D$9,COUNT('ALLL &lt;50B Database'!$AI$1:AI4514)+1,""))</f>
        <v/>
      </c>
    </row>
    <row r="4516" spans="1:35" x14ac:dyDescent="0.25">
      <c r="A4516" t="s">
        <v>2506</v>
      </c>
      <c r="B4516">
        <v>753052</v>
      </c>
      <c r="C4516" s="5" t="s">
        <v>2299</v>
      </c>
      <c r="D4516" s="5" t="s">
        <v>4390</v>
      </c>
      <c r="E4516" s="5" t="s">
        <v>4388</v>
      </c>
      <c r="F4516" s="2">
        <v>461</v>
      </c>
      <c r="G4516" s="2">
        <v>44774</v>
      </c>
      <c r="H4516" s="2">
        <v>28569</v>
      </c>
      <c r="I4516" s="2">
        <v>0</v>
      </c>
      <c r="J4516" s="2">
        <v>28569</v>
      </c>
      <c r="K4516" s="33">
        <v>1.6136371591585284E-2</v>
      </c>
      <c r="L4516" s="2">
        <v>444</v>
      </c>
      <c r="M4516" s="2">
        <v>41729</v>
      </c>
      <c r="N4516" s="2">
        <v>28026</v>
      </c>
      <c r="O4516" s="33">
        <v>1.5842432027403125E-2</v>
      </c>
      <c r="P4516" s="2">
        <v>454</v>
      </c>
      <c r="Q4516" s="2">
        <v>42134</v>
      </c>
      <c r="R4516" s="2">
        <v>27976</v>
      </c>
      <c r="S4516" s="35">
        <v>1.6228195596225337E-2</v>
      </c>
      <c r="T4516" t="s">
        <v>4388</v>
      </c>
      <c r="U4516" t="s">
        <v>4388</v>
      </c>
      <c r="V4516" s="5" t="s">
        <v>4390</v>
      </c>
      <c r="W4516" s="5">
        <v>0</v>
      </c>
      <c r="X4516" s="4">
        <v>-9.1824004640052997E-5</v>
      </c>
      <c r="Y4516" s="6">
        <v>7</v>
      </c>
      <c r="Z4516" s="4">
        <v>3.8576356882221233E-4</v>
      </c>
      <c r="AA4516" s="5">
        <v>1239</v>
      </c>
      <c r="AC4516" s="16" t="str">
        <f t="shared" si="420"/>
        <v/>
      </c>
      <c r="AD4516" s="16" t="str">
        <f t="shared" si="421"/>
        <v/>
      </c>
      <c r="AE4516" s="16" t="str">
        <f t="shared" si="422"/>
        <v/>
      </c>
      <c r="AF4516" s="16" t="str">
        <f t="shared" si="423"/>
        <v/>
      </c>
      <c r="AG4516" s="16" t="str">
        <f t="shared" si="424"/>
        <v/>
      </c>
      <c r="AH4516" s="16">
        <f t="shared" si="425"/>
        <v>1.6136371591585284E-2</v>
      </c>
      <c r="AI4516" s="17" t="str">
        <f>IF('Peer Comparison Tool'!$D$11="NR","",IF($C4516='Peer Comparison Tool'!$D$9,COUNT('ALLL &lt;50B Database'!$AI$1:AI4515)+1,""))</f>
        <v/>
      </c>
    </row>
    <row r="4517" spans="1:35" x14ac:dyDescent="0.25">
      <c r="A4517" t="s">
        <v>3349</v>
      </c>
      <c r="B4517">
        <v>37659</v>
      </c>
      <c r="C4517" s="5" t="s">
        <v>3209</v>
      </c>
      <c r="D4517" s="5" t="s">
        <v>4387</v>
      </c>
      <c r="E4517" s="5" t="s">
        <v>4388</v>
      </c>
      <c r="F4517" s="2">
        <v>434</v>
      </c>
      <c r="G4517" s="2">
        <v>44742</v>
      </c>
      <c r="H4517" s="2">
        <v>30736</v>
      </c>
      <c r="I4517" s="2">
        <v>0</v>
      </c>
      <c r="J4517" s="2">
        <v>30736</v>
      </c>
      <c r="K4517" s="33">
        <v>1.4120249869859448E-2</v>
      </c>
      <c r="L4517" s="2">
        <v>431</v>
      </c>
      <c r="M4517" s="2">
        <v>40264</v>
      </c>
      <c r="N4517" s="2">
        <v>31760</v>
      </c>
      <c r="O4517" s="33">
        <v>1.3570528967254409E-2</v>
      </c>
      <c r="P4517" s="2">
        <v>455</v>
      </c>
      <c r="Q4517" s="2">
        <v>41418</v>
      </c>
      <c r="R4517" s="2">
        <v>30761</v>
      </c>
      <c r="S4517" s="35">
        <v>1.4791456714671174E-2</v>
      </c>
      <c r="T4517" t="s">
        <v>4388</v>
      </c>
      <c r="U4517" t="s">
        <v>4388</v>
      </c>
      <c r="V4517" s="5" t="s">
        <v>4387</v>
      </c>
      <c r="W4517" s="5">
        <v>0</v>
      </c>
      <c r="X4517" s="4">
        <v>-6.7120684481172636E-4</v>
      </c>
      <c r="Y4517" s="6">
        <v>-21</v>
      </c>
      <c r="Z4517" s="4">
        <v>1.2209277474167658E-3</v>
      </c>
      <c r="AA4517" s="5">
        <v>1928</v>
      </c>
      <c r="AC4517" s="16" t="str">
        <f t="shared" si="420"/>
        <v/>
      </c>
      <c r="AD4517" s="16" t="str">
        <f t="shared" si="421"/>
        <v/>
      </c>
      <c r="AE4517" s="16" t="str">
        <f t="shared" si="422"/>
        <v/>
      </c>
      <c r="AF4517" s="16" t="str">
        <f t="shared" si="423"/>
        <v/>
      </c>
      <c r="AG4517" s="16" t="str">
        <f t="shared" si="424"/>
        <v/>
      </c>
      <c r="AH4517" s="16">
        <f t="shared" si="425"/>
        <v>1.4120249869859448E-2</v>
      </c>
      <c r="AI4517" s="17" t="str">
        <f>IF('Peer Comparison Tool'!$D$11="NR","",IF($C4517='Peer Comparison Tool'!$D$9,COUNT('ALLL &lt;50B Database'!$AI$1:AI4516)+1,""))</f>
        <v/>
      </c>
    </row>
    <row r="4518" spans="1:35" x14ac:dyDescent="0.25">
      <c r="A4518" t="s">
        <v>897</v>
      </c>
      <c r="B4518">
        <v>617341</v>
      </c>
      <c r="C4518" s="5" t="s">
        <v>716</v>
      </c>
      <c r="D4518" s="5" t="s">
        <v>4390</v>
      </c>
      <c r="E4518" s="5" t="s">
        <v>4388</v>
      </c>
      <c r="F4518" s="2">
        <v>342</v>
      </c>
      <c r="G4518" s="2">
        <v>44677</v>
      </c>
      <c r="H4518" s="2">
        <v>24879</v>
      </c>
      <c r="I4518" s="2">
        <v>959</v>
      </c>
      <c r="J4518" s="2">
        <v>23920</v>
      </c>
      <c r="K4518" s="33">
        <v>1.4297658862876254E-2</v>
      </c>
      <c r="L4518" s="2">
        <v>327</v>
      </c>
      <c r="M4518" s="2">
        <v>42925</v>
      </c>
      <c r="N4518" s="2">
        <v>24969</v>
      </c>
      <c r="O4518" s="33">
        <v>1.3096239336777605E-2</v>
      </c>
      <c r="P4518" s="2">
        <v>334</v>
      </c>
      <c r="Q4518" s="2">
        <v>42546</v>
      </c>
      <c r="R4518" s="2">
        <v>25518</v>
      </c>
      <c r="S4518" s="35">
        <v>1.3088800062700839E-2</v>
      </c>
      <c r="T4518" t="s">
        <v>4388</v>
      </c>
      <c r="U4518" t="s">
        <v>4388</v>
      </c>
      <c r="V4518" s="5" t="s">
        <v>4390</v>
      </c>
      <c r="W4518" s="5">
        <v>0</v>
      </c>
      <c r="X4518" s="4">
        <v>1.2088588001754157E-3</v>
      </c>
      <c r="Y4518" s="6">
        <v>8</v>
      </c>
      <c r="Z4518" s="4">
        <v>-7.4392740767662002E-6</v>
      </c>
      <c r="AA4518" s="5">
        <v>1849</v>
      </c>
      <c r="AC4518" s="16" t="str">
        <f t="shared" si="420"/>
        <v/>
      </c>
      <c r="AD4518" s="16" t="str">
        <f t="shared" si="421"/>
        <v/>
      </c>
      <c r="AE4518" s="16" t="str">
        <f t="shared" si="422"/>
        <v/>
      </c>
      <c r="AF4518" s="16" t="str">
        <f t="shared" si="423"/>
        <v/>
      </c>
      <c r="AG4518" s="16" t="str">
        <f t="shared" si="424"/>
        <v/>
      </c>
      <c r="AH4518" s="16">
        <f t="shared" si="425"/>
        <v>1.4297658862876254E-2</v>
      </c>
      <c r="AI4518" s="17" t="str">
        <f>IF('Peer Comparison Tool'!$D$11="NR","",IF($C4518='Peer Comparison Tool'!$D$9,COUNT('ALLL &lt;50B Database'!$AI$1:AI4517)+1,""))</f>
        <v/>
      </c>
    </row>
    <row r="4519" spans="1:35" x14ac:dyDescent="0.25">
      <c r="A4519" t="s">
        <v>2513</v>
      </c>
      <c r="B4519">
        <v>848453</v>
      </c>
      <c r="C4519" s="5" t="s">
        <v>2299</v>
      </c>
      <c r="D4519" s="5" t="s">
        <v>4390</v>
      </c>
      <c r="E4519" s="5" t="s">
        <v>4388</v>
      </c>
      <c r="F4519" s="2">
        <v>150</v>
      </c>
      <c r="G4519" s="2">
        <v>44657</v>
      </c>
      <c r="H4519" s="2">
        <v>31886</v>
      </c>
      <c r="I4519" s="2">
        <v>15494</v>
      </c>
      <c r="J4519" s="2">
        <v>16392</v>
      </c>
      <c r="K4519" s="33">
        <v>9.1508052708638363E-3</v>
      </c>
      <c r="L4519" s="2">
        <v>0</v>
      </c>
      <c r="M4519" s="2">
        <v>31308</v>
      </c>
      <c r="N4519" s="2">
        <v>12495</v>
      </c>
      <c r="O4519" s="33">
        <v>0</v>
      </c>
      <c r="P4519" s="2">
        <v>75</v>
      </c>
      <c r="Q4519" s="2">
        <v>32340</v>
      </c>
      <c r="R4519" s="2">
        <v>14670</v>
      </c>
      <c r="S4519" s="35">
        <v>5.1124744376278121E-3</v>
      </c>
      <c r="T4519" t="s">
        <v>4388</v>
      </c>
      <c r="U4519" t="s">
        <v>4388</v>
      </c>
      <c r="V4519" s="5" t="s">
        <v>4390</v>
      </c>
      <c r="W4519" s="5">
        <v>0</v>
      </c>
      <c r="X4519" s="4">
        <v>4.0383308332360241E-3</v>
      </c>
      <c r="Y4519" s="6">
        <v>75</v>
      </c>
      <c r="Z4519" s="4">
        <v>5.1124744376278121E-3</v>
      </c>
      <c r="AA4519" s="5">
        <v>4039</v>
      </c>
      <c r="AC4519" s="16" t="str">
        <f t="shared" si="420"/>
        <v/>
      </c>
      <c r="AD4519" s="16" t="str">
        <f t="shared" si="421"/>
        <v/>
      </c>
      <c r="AE4519" s="16" t="str">
        <f t="shared" si="422"/>
        <v/>
      </c>
      <c r="AF4519" s="16" t="str">
        <f t="shared" si="423"/>
        <v/>
      </c>
      <c r="AG4519" s="16" t="str">
        <f t="shared" si="424"/>
        <v/>
      </c>
      <c r="AH4519" s="16">
        <f t="shared" si="425"/>
        <v>9.1508052708638363E-3</v>
      </c>
      <c r="AI4519" s="17" t="str">
        <f>IF('Peer Comparison Tool'!$D$11="NR","",IF($C4519='Peer Comparison Tool'!$D$9,COUNT('ALLL &lt;50B Database'!$AI$1:AI4518)+1,""))</f>
        <v/>
      </c>
    </row>
    <row r="4520" spans="1:35" x14ac:dyDescent="0.25">
      <c r="A4520" t="s">
        <v>4019</v>
      </c>
      <c r="B4520">
        <v>767152</v>
      </c>
      <c r="C4520" s="5" t="s">
        <v>3704</v>
      </c>
      <c r="D4520" s="5" t="s">
        <v>4387</v>
      </c>
      <c r="E4520" s="5" t="s">
        <v>4388</v>
      </c>
      <c r="F4520" s="2">
        <v>176</v>
      </c>
      <c r="G4520" s="2">
        <v>44469</v>
      </c>
      <c r="H4520" s="2">
        <v>21332</v>
      </c>
      <c r="I4520" s="2">
        <v>0</v>
      </c>
      <c r="J4520" s="2">
        <v>21332</v>
      </c>
      <c r="K4520" s="33">
        <v>8.250515657228577E-3</v>
      </c>
      <c r="L4520" s="2">
        <v>181</v>
      </c>
      <c r="M4520" s="2">
        <v>44963</v>
      </c>
      <c r="N4520" s="2">
        <v>20926</v>
      </c>
      <c r="O4520" s="33">
        <v>8.6495269043295429E-3</v>
      </c>
      <c r="P4520" s="2">
        <v>178</v>
      </c>
      <c r="Q4520" s="2">
        <v>42791</v>
      </c>
      <c r="R4520" s="2">
        <v>20697</v>
      </c>
      <c r="S4520" s="35">
        <v>8.6002802338503159E-3</v>
      </c>
      <c r="T4520" t="s">
        <v>4388</v>
      </c>
      <c r="U4520" t="s">
        <v>4388</v>
      </c>
      <c r="V4520" s="5" t="s">
        <v>4387</v>
      </c>
      <c r="W4520" s="5">
        <v>0</v>
      </c>
      <c r="X4520" s="4">
        <v>-3.4976457662173888E-4</v>
      </c>
      <c r="Y4520" s="6">
        <v>-2</v>
      </c>
      <c r="Z4520" s="4">
        <v>-4.9246670479227012E-5</v>
      </c>
      <c r="AA4520" s="5">
        <v>4270</v>
      </c>
      <c r="AC4520" s="16" t="str">
        <f t="shared" si="420"/>
        <v/>
      </c>
      <c r="AD4520" s="16" t="str">
        <f t="shared" si="421"/>
        <v/>
      </c>
      <c r="AE4520" s="16" t="str">
        <f t="shared" si="422"/>
        <v/>
      </c>
      <c r="AF4520" s="16" t="str">
        <f t="shared" si="423"/>
        <v/>
      </c>
      <c r="AG4520" s="16" t="str">
        <f t="shared" si="424"/>
        <v/>
      </c>
      <c r="AH4520" s="16">
        <f t="shared" si="425"/>
        <v>8.250515657228577E-3</v>
      </c>
      <c r="AI4520" s="17" t="str">
        <f>IF('Peer Comparison Tool'!$D$11="NR","",IF($C4520='Peer Comparison Tool'!$D$9,COUNT('ALLL &lt;50B Database'!$AI$1:AI4519)+1,""))</f>
        <v/>
      </c>
    </row>
    <row r="4521" spans="1:35" x14ac:dyDescent="0.25">
      <c r="A4521" t="s">
        <v>4020</v>
      </c>
      <c r="B4521">
        <v>678052</v>
      </c>
      <c r="C4521" s="5" t="s">
        <v>3704</v>
      </c>
      <c r="D4521" s="5" t="s">
        <v>4390</v>
      </c>
      <c r="E4521" s="5" t="s">
        <v>4388</v>
      </c>
      <c r="F4521" s="2">
        <v>241</v>
      </c>
      <c r="G4521" s="2">
        <v>44458</v>
      </c>
      <c r="H4521" s="2">
        <v>15747</v>
      </c>
      <c r="I4521" s="2">
        <v>518</v>
      </c>
      <c r="J4521" s="2">
        <v>15229</v>
      </c>
      <c r="K4521" s="33">
        <v>1.5825070589007815E-2</v>
      </c>
      <c r="L4521" s="2">
        <v>241</v>
      </c>
      <c r="M4521" s="2">
        <v>40384</v>
      </c>
      <c r="N4521" s="2">
        <v>17767</v>
      </c>
      <c r="O4521" s="33">
        <v>1.3564473462036359E-2</v>
      </c>
      <c r="P4521" s="2">
        <v>241</v>
      </c>
      <c r="Q4521" s="2">
        <v>40414</v>
      </c>
      <c r="R4521" s="2">
        <v>16371</v>
      </c>
      <c r="S4521" s="35">
        <v>1.4721153258811313E-2</v>
      </c>
      <c r="T4521" t="s">
        <v>4388</v>
      </c>
      <c r="U4521" t="s">
        <v>4388</v>
      </c>
      <c r="V4521" s="5" t="s">
        <v>4390</v>
      </c>
      <c r="W4521" s="5">
        <v>0</v>
      </c>
      <c r="X4521" s="4">
        <v>1.1039173301965015E-3</v>
      </c>
      <c r="Y4521" s="6">
        <v>0</v>
      </c>
      <c r="Z4521" s="4">
        <v>1.156679796774954E-3</v>
      </c>
      <c r="AA4521" s="5">
        <v>1326</v>
      </c>
      <c r="AC4521" s="16" t="str">
        <f t="shared" si="420"/>
        <v/>
      </c>
      <c r="AD4521" s="16" t="str">
        <f t="shared" si="421"/>
        <v/>
      </c>
      <c r="AE4521" s="16" t="str">
        <f t="shared" si="422"/>
        <v/>
      </c>
      <c r="AF4521" s="16" t="str">
        <f t="shared" si="423"/>
        <v/>
      </c>
      <c r="AG4521" s="16" t="str">
        <f t="shared" si="424"/>
        <v/>
      </c>
      <c r="AH4521" s="16">
        <f t="shared" si="425"/>
        <v>1.5825070589007815E-2</v>
      </c>
      <c r="AI4521" s="17" t="str">
        <f>IF('Peer Comparison Tool'!$D$11="NR","",IF($C4521='Peer Comparison Tool'!$D$9,COUNT('ALLL &lt;50B Database'!$AI$1:AI4520)+1,""))</f>
        <v/>
      </c>
    </row>
    <row r="4522" spans="1:35" x14ac:dyDescent="0.25">
      <c r="A4522" t="s">
        <v>1936</v>
      </c>
      <c r="B4522">
        <v>809678</v>
      </c>
      <c r="C4522" s="5" t="s">
        <v>1902</v>
      </c>
      <c r="D4522" s="5" t="s">
        <v>4387</v>
      </c>
      <c r="E4522" s="5" t="s">
        <v>4388</v>
      </c>
      <c r="F4522" s="2">
        <v>271</v>
      </c>
      <c r="G4522" s="2">
        <v>44458</v>
      </c>
      <c r="H4522" s="2">
        <v>32995</v>
      </c>
      <c r="I4522" s="2">
        <v>0</v>
      </c>
      <c r="J4522" s="2">
        <v>32995</v>
      </c>
      <c r="K4522" s="33">
        <v>8.2133656614638579E-3</v>
      </c>
      <c r="L4522" s="2">
        <v>194</v>
      </c>
      <c r="M4522" s="2">
        <v>43890</v>
      </c>
      <c r="N4522" s="2">
        <v>31926</v>
      </c>
      <c r="O4522" s="33">
        <v>6.076552026561423E-3</v>
      </c>
      <c r="P4522" s="2">
        <v>268</v>
      </c>
      <c r="Q4522" s="2">
        <v>44179</v>
      </c>
      <c r="R4522" s="2">
        <v>32822</v>
      </c>
      <c r="S4522" s="35">
        <v>8.1652550118822744E-3</v>
      </c>
      <c r="T4522" t="s">
        <v>4388</v>
      </c>
      <c r="U4522" t="s">
        <v>4388</v>
      </c>
      <c r="V4522" s="5" t="s">
        <v>4387</v>
      </c>
      <c r="W4522" s="5">
        <v>0</v>
      </c>
      <c r="X4522" s="4">
        <v>4.8110649581583481E-5</v>
      </c>
      <c r="Y4522" s="6">
        <v>3</v>
      </c>
      <c r="Z4522" s="4">
        <v>2.0887029853208514E-3</v>
      </c>
      <c r="AA4522" s="5">
        <v>4278</v>
      </c>
      <c r="AC4522" s="16" t="str">
        <f t="shared" si="420"/>
        <v/>
      </c>
      <c r="AD4522" s="16" t="str">
        <f t="shared" si="421"/>
        <v/>
      </c>
      <c r="AE4522" s="16" t="str">
        <f t="shared" si="422"/>
        <v/>
      </c>
      <c r="AF4522" s="16" t="str">
        <f t="shared" si="423"/>
        <v/>
      </c>
      <c r="AG4522" s="16" t="str">
        <f t="shared" si="424"/>
        <v/>
      </c>
      <c r="AH4522" s="16">
        <f t="shared" si="425"/>
        <v>8.2133656614638579E-3</v>
      </c>
      <c r="AI4522" s="17" t="str">
        <f>IF('Peer Comparison Tool'!$D$11="NR","",IF($C4522='Peer Comparison Tool'!$D$9,COUNT('ALLL &lt;50B Database'!$AI$1:AI4521)+1,""))</f>
        <v/>
      </c>
    </row>
    <row r="4523" spans="1:35" x14ac:dyDescent="0.25">
      <c r="A4523" t="s">
        <v>898</v>
      </c>
      <c r="B4523">
        <v>359744</v>
      </c>
      <c r="C4523" s="5" t="s">
        <v>716</v>
      </c>
      <c r="D4523" s="5" t="s">
        <v>4390</v>
      </c>
      <c r="E4523" s="5" t="s">
        <v>4388</v>
      </c>
      <c r="F4523" s="2">
        <v>333</v>
      </c>
      <c r="G4523" s="2">
        <v>44359</v>
      </c>
      <c r="H4523" s="2">
        <v>27249</v>
      </c>
      <c r="I4523" s="2">
        <v>2050</v>
      </c>
      <c r="J4523" s="2">
        <v>25199</v>
      </c>
      <c r="K4523" s="33">
        <v>1.3214810111512362E-2</v>
      </c>
      <c r="L4523" s="2">
        <v>324</v>
      </c>
      <c r="M4523" s="2">
        <v>41214</v>
      </c>
      <c r="N4523" s="2">
        <v>24081</v>
      </c>
      <c r="O4523" s="33">
        <v>1.3454590756197832E-2</v>
      </c>
      <c r="P4523" s="2">
        <v>328</v>
      </c>
      <c r="Q4523" s="2">
        <v>41505</v>
      </c>
      <c r="R4523" s="2">
        <v>24646</v>
      </c>
      <c r="S4523" s="35">
        <v>1.3308447618274771E-2</v>
      </c>
      <c r="T4523" t="s">
        <v>4388</v>
      </c>
      <c r="U4523" t="s">
        <v>4388</v>
      </c>
      <c r="V4523" s="5" t="s">
        <v>4390</v>
      </c>
      <c r="W4523" s="5">
        <v>0</v>
      </c>
      <c r="X4523" s="4">
        <v>-9.3637506762408659E-5</v>
      </c>
      <c r="Y4523" s="6">
        <v>5</v>
      </c>
      <c r="Z4523" s="4">
        <v>-1.4614313792306148E-4</v>
      </c>
      <c r="AA4523" s="5">
        <v>2312</v>
      </c>
      <c r="AC4523" s="16" t="str">
        <f t="shared" si="420"/>
        <v/>
      </c>
      <c r="AD4523" s="16" t="str">
        <f t="shared" si="421"/>
        <v/>
      </c>
      <c r="AE4523" s="16" t="str">
        <f t="shared" si="422"/>
        <v/>
      </c>
      <c r="AF4523" s="16" t="str">
        <f t="shared" si="423"/>
        <v/>
      </c>
      <c r="AG4523" s="16" t="str">
        <f t="shared" si="424"/>
        <v/>
      </c>
      <c r="AH4523" s="16">
        <f t="shared" si="425"/>
        <v>1.3214810111512362E-2</v>
      </c>
      <c r="AI4523" s="17" t="str">
        <f>IF('Peer Comparison Tool'!$D$11="NR","",IF($C4523='Peer Comparison Tool'!$D$9,COUNT('ALLL &lt;50B Database'!$AI$1:AI4522)+1,""))</f>
        <v/>
      </c>
    </row>
    <row r="4524" spans="1:35" x14ac:dyDescent="0.25">
      <c r="A4524" t="s">
        <v>1546</v>
      </c>
      <c r="B4524">
        <v>540850</v>
      </c>
      <c r="C4524" s="5" t="s">
        <v>1389</v>
      </c>
      <c r="D4524" s="5" t="s">
        <v>4390</v>
      </c>
      <c r="E4524" s="5">
        <v>0</v>
      </c>
      <c r="F4524" s="2">
        <v>1025</v>
      </c>
      <c r="G4524" s="2">
        <v>44317</v>
      </c>
      <c r="H4524" s="2">
        <v>21248</v>
      </c>
      <c r="I4524" s="2">
        <v>0</v>
      </c>
      <c r="J4524" s="2">
        <v>21248</v>
      </c>
      <c r="K4524" s="33">
        <v>4.8239834337349401E-2</v>
      </c>
      <c r="L4524" s="2">
        <v>1167</v>
      </c>
      <c r="M4524" s="2">
        <v>40564</v>
      </c>
      <c r="N4524" s="2">
        <v>25119</v>
      </c>
      <c r="O4524" s="33">
        <v>4.6458855846172223E-2</v>
      </c>
      <c r="P4524" s="2">
        <v>1194</v>
      </c>
      <c r="Q4524" s="2">
        <v>43141</v>
      </c>
      <c r="R4524" s="2">
        <v>22653</v>
      </c>
      <c r="S4524" s="35">
        <v>5.2708250562839357E-2</v>
      </c>
      <c r="T4524" t="s">
        <v>4388</v>
      </c>
      <c r="U4524" t="s">
        <v>4388</v>
      </c>
      <c r="V4524" s="5" t="s">
        <v>4390</v>
      </c>
      <c r="W4524" s="5">
        <v>0</v>
      </c>
      <c r="X4524" s="4">
        <v>-4.4684162254899559E-3</v>
      </c>
      <c r="Y4524" s="6">
        <v>-169</v>
      </c>
      <c r="Z4524" s="4">
        <v>6.2493947166671338E-3</v>
      </c>
      <c r="AA4524" s="5">
        <v>36</v>
      </c>
      <c r="AC4524" s="16" t="str">
        <f t="shared" si="420"/>
        <v/>
      </c>
      <c r="AD4524" s="16" t="str">
        <f t="shared" si="421"/>
        <v/>
      </c>
      <c r="AE4524" s="16" t="str">
        <f t="shared" si="422"/>
        <v/>
      </c>
      <c r="AF4524" s="16" t="str">
        <f t="shared" si="423"/>
        <v/>
      </c>
      <c r="AG4524" s="16" t="str">
        <f t="shared" si="424"/>
        <v/>
      </c>
      <c r="AH4524" s="16">
        <f t="shared" si="425"/>
        <v>4.8239834337349401E-2</v>
      </c>
      <c r="AI4524" s="17" t="str">
        <f>IF('Peer Comparison Tool'!$D$11="NR","",IF($C4524='Peer Comparison Tool'!$D$9,COUNT('ALLL &lt;50B Database'!$AI$1:AI4523)+1,""))</f>
        <v/>
      </c>
    </row>
    <row r="4525" spans="1:35" x14ac:dyDescent="0.25">
      <c r="A4525" t="s">
        <v>767</v>
      </c>
      <c r="B4525">
        <v>1013744</v>
      </c>
      <c r="C4525" s="5" t="s">
        <v>716</v>
      </c>
      <c r="D4525" s="5" t="s">
        <v>4390</v>
      </c>
      <c r="E4525" s="5" t="s">
        <v>4388</v>
      </c>
      <c r="F4525" s="2">
        <v>161</v>
      </c>
      <c r="G4525" s="2">
        <v>44280</v>
      </c>
      <c r="H4525" s="2">
        <v>19851</v>
      </c>
      <c r="I4525" s="2">
        <v>679</v>
      </c>
      <c r="J4525" s="2">
        <v>19172</v>
      </c>
      <c r="K4525" s="33">
        <v>8.3976632589192572E-3</v>
      </c>
      <c r="L4525" s="2">
        <v>126</v>
      </c>
      <c r="M4525" s="2">
        <v>40703</v>
      </c>
      <c r="N4525" s="2">
        <v>20012</v>
      </c>
      <c r="O4525" s="33">
        <v>6.2962222666400162E-3</v>
      </c>
      <c r="P4525" s="2">
        <v>138</v>
      </c>
      <c r="Q4525" s="2">
        <v>42130</v>
      </c>
      <c r="R4525" s="2">
        <v>19563</v>
      </c>
      <c r="S4525" s="35">
        <v>7.0541328017175277E-3</v>
      </c>
      <c r="T4525" t="s">
        <v>4388</v>
      </c>
      <c r="U4525" t="s">
        <v>4388</v>
      </c>
      <c r="V4525" s="5" t="s">
        <v>4390</v>
      </c>
      <c r="W4525" s="5">
        <v>0</v>
      </c>
      <c r="X4525" s="4">
        <v>1.3435304572017295E-3</v>
      </c>
      <c r="Y4525" s="6">
        <v>23</v>
      </c>
      <c r="Z4525" s="4">
        <v>7.5791053507751147E-4</v>
      </c>
      <c r="AA4525" s="5">
        <v>4232</v>
      </c>
      <c r="AC4525" s="16" t="str">
        <f t="shared" si="420"/>
        <v/>
      </c>
      <c r="AD4525" s="16" t="str">
        <f t="shared" si="421"/>
        <v/>
      </c>
      <c r="AE4525" s="16" t="str">
        <f t="shared" si="422"/>
        <v/>
      </c>
      <c r="AF4525" s="16" t="str">
        <f t="shared" si="423"/>
        <v/>
      </c>
      <c r="AG4525" s="16" t="str">
        <f t="shared" si="424"/>
        <v/>
      </c>
      <c r="AH4525" s="16">
        <f t="shared" si="425"/>
        <v>8.3976632589192572E-3</v>
      </c>
      <c r="AI4525" s="17" t="str">
        <f>IF('Peer Comparison Tool'!$D$11="NR","",IF($C4525='Peer Comparison Tool'!$D$9,COUNT('ALLL &lt;50B Database'!$AI$1:AI4524)+1,""))</f>
        <v/>
      </c>
    </row>
    <row r="4526" spans="1:35" x14ac:dyDescent="0.25">
      <c r="A4526" t="s">
        <v>412</v>
      </c>
      <c r="B4526">
        <v>399357</v>
      </c>
      <c r="C4526" s="5" t="s">
        <v>343</v>
      </c>
      <c r="D4526" s="5" t="s">
        <v>4390</v>
      </c>
      <c r="E4526" s="5" t="s">
        <v>4388</v>
      </c>
      <c r="F4526" s="2">
        <v>398</v>
      </c>
      <c r="G4526" s="2">
        <v>44264</v>
      </c>
      <c r="H4526" s="2">
        <v>37371</v>
      </c>
      <c r="I4526" s="2">
        <v>0</v>
      </c>
      <c r="J4526" s="2">
        <v>37371</v>
      </c>
      <c r="K4526" s="33">
        <v>1.0649969227475851E-2</v>
      </c>
      <c r="L4526" s="2">
        <v>487</v>
      </c>
      <c r="M4526" s="2">
        <v>45503</v>
      </c>
      <c r="N4526" s="2">
        <v>38863</v>
      </c>
      <c r="O4526" s="33">
        <v>1.2531199341275764E-2</v>
      </c>
      <c r="P4526" s="2">
        <v>398</v>
      </c>
      <c r="Q4526" s="2">
        <v>44465</v>
      </c>
      <c r="R4526" s="2">
        <v>36206</v>
      </c>
      <c r="S4526" s="35">
        <v>1.0992653151411368E-2</v>
      </c>
      <c r="T4526" t="s">
        <v>4388</v>
      </c>
      <c r="U4526" t="s">
        <v>4388</v>
      </c>
      <c r="V4526" s="5" t="s">
        <v>4390</v>
      </c>
      <c r="W4526" s="5">
        <v>0</v>
      </c>
      <c r="X4526" s="4">
        <v>-3.4268392393551651E-4</v>
      </c>
      <c r="Y4526" s="6">
        <v>0</v>
      </c>
      <c r="Z4526" s="4">
        <v>-1.5385461898643968E-3</v>
      </c>
      <c r="AA4526" s="5">
        <v>3531</v>
      </c>
      <c r="AC4526" s="16" t="str">
        <f t="shared" si="420"/>
        <v/>
      </c>
      <c r="AD4526" s="16" t="str">
        <f t="shared" si="421"/>
        <v/>
      </c>
      <c r="AE4526" s="16" t="str">
        <f t="shared" si="422"/>
        <v/>
      </c>
      <c r="AF4526" s="16" t="str">
        <f t="shared" si="423"/>
        <v/>
      </c>
      <c r="AG4526" s="16" t="str">
        <f t="shared" si="424"/>
        <v/>
      </c>
      <c r="AH4526" s="16">
        <f t="shared" si="425"/>
        <v>1.0649969227475851E-2</v>
      </c>
      <c r="AI4526" s="17" t="str">
        <f>IF('Peer Comparison Tool'!$D$11="NR","",IF($C4526='Peer Comparison Tool'!$D$9,COUNT('ALLL &lt;50B Database'!$AI$1:AI4525)+1,""))</f>
        <v/>
      </c>
    </row>
    <row r="4527" spans="1:35" x14ac:dyDescent="0.25">
      <c r="A4527" t="s">
        <v>1675</v>
      </c>
      <c r="B4527">
        <v>339876</v>
      </c>
      <c r="C4527" s="5" t="s">
        <v>2519</v>
      </c>
      <c r="D4527" s="5" t="s">
        <v>4390</v>
      </c>
      <c r="E4527" s="5" t="s">
        <v>4388</v>
      </c>
      <c r="F4527" s="2">
        <v>159</v>
      </c>
      <c r="G4527" s="2">
        <v>44260</v>
      </c>
      <c r="H4527" s="2">
        <v>30407</v>
      </c>
      <c r="I4527" s="2">
        <v>0</v>
      </c>
      <c r="J4527" s="2">
        <v>30407</v>
      </c>
      <c r="K4527" s="33">
        <v>5.2290590982339595E-3</v>
      </c>
      <c r="L4527" s="2">
        <v>147</v>
      </c>
      <c r="M4527" s="2">
        <v>43503</v>
      </c>
      <c r="N4527" s="2">
        <v>30285</v>
      </c>
      <c r="O4527" s="33">
        <v>4.8538880633977217E-3</v>
      </c>
      <c r="P4527" s="2">
        <v>153</v>
      </c>
      <c r="Q4527" s="2">
        <v>43948</v>
      </c>
      <c r="R4527" s="2">
        <v>30033</v>
      </c>
      <c r="S4527" s="35">
        <v>5.0943961642193588E-3</v>
      </c>
      <c r="T4527" t="s">
        <v>4388</v>
      </c>
      <c r="U4527" t="s">
        <v>4388</v>
      </c>
      <c r="V4527" s="5" t="s">
        <v>4390</v>
      </c>
      <c r="W4527" s="5">
        <v>0</v>
      </c>
      <c r="X4527" s="4">
        <v>1.3466293401460071E-4</v>
      </c>
      <c r="Y4527" s="6">
        <v>6</v>
      </c>
      <c r="Z4527" s="4">
        <v>2.4050810082163702E-4</v>
      </c>
      <c r="AA4527" s="5">
        <v>4641</v>
      </c>
      <c r="AC4527" s="16" t="str">
        <f t="shared" si="420"/>
        <v/>
      </c>
      <c r="AD4527" s="16" t="str">
        <f t="shared" si="421"/>
        <v/>
      </c>
      <c r="AE4527" s="16" t="str">
        <f t="shared" si="422"/>
        <v/>
      </c>
      <c r="AF4527" s="16" t="str">
        <f t="shared" si="423"/>
        <v/>
      </c>
      <c r="AG4527" s="16" t="str">
        <f t="shared" si="424"/>
        <v/>
      </c>
      <c r="AH4527" s="16">
        <f t="shared" si="425"/>
        <v>5.2290590982339595E-3</v>
      </c>
      <c r="AI4527" s="17" t="str">
        <f>IF('Peer Comparison Tool'!$D$11="NR","",IF($C4527='Peer Comparison Tool'!$D$9,COUNT('ALLL &lt;50B Database'!$AI$1:AI4526)+1,""))</f>
        <v/>
      </c>
    </row>
    <row r="4528" spans="1:35" x14ac:dyDescent="0.25">
      <c r="A4528" t="s">
        <v>1553</v>
      </c>
      <c r="B4528">
        <v>396356</v>
      </c>
      <c r="C4528" s="5" t="s">
        <v>1389</v>
      </c>
      <c r="D4528" s="5" t="s">
        <v>4390</v>
      </c>
      <c r="E4528" s="5" t="s">
        <v>4388</v>
      </c>
      <c r="F4528" s="2">
        <v>319</v>
      </c>
      <c r="G4528" s="2">
        <v>44190</v>
      </c>
      <c r="H4528" s="2">
        <v>22374</v>
      </c>
      <c r="I4528" s="2">
        <v>1054</v>
      </c>
      <c r="J4528" s="2">
        <v>21320</v>
      </c>
      <c r="K4528" s="33">
        <v>1.4962476547842402E-2</v>
      </c>
      <c r="L4528" s="2">
        <v>313</v>
      </c>
      <c r="M4528" s="2">
        <v>39194</v>
      </c>
      <c r="N4528" s="2">
        <v>20994</v>
      </c>
      <c r="O4528" s="33">
        <v>1.4909021625226256E-2</v>
      </c>
      <c r="P4528" s="2">
        <v>316</v>
      </c>
      <c r="Q4528" s="2">
        <v>39360</v>
      </c>
      <c r="R4528" s="2">
        <v>21366</v>
      </c>
      <c r="S4528" s="35">
        <v>1.4789853037536273E-2</v>
      </c>
      <c r="T4528" t="s">
        <v>4388</v>
      </c>
      <c r="U4528" t="s">
        <v>4388</v>
      </c>
      <c r="V4528" s="5" t="s">
        <v>4390</v>
      </c>
      <c r="W4528" s="5">
        <v>0</v>
      </c>
      <c r="X4528" s="4">
        <v>1.7262351030612917E-4</v>
      </c>
      <c r="Y4528" s="6">
        <v>3</v>
      </c>
      <c r="Z4528" s="4">
        <v>-1.1916858768998284E-4</v>
      </c>
      <c r="AA4528" s="5">
        <v>1625</v>
      </c>
      <c r="AC4528" s="16" t="str">
        <f t="shared" si="420"/>
        <v/>
      </c>
      <c r="AD4528" s="16" t="str">
        <f t="shared" si="421"/>
        <v/>
      </c>
      <c r="AE4528" s="16" t="str">
        <f t="shared" si="422"/>
        <v/>
      </c>
      <c r="AF4528" s="16" t="str">
        <f t="shared" si="423"/>
        <v/>
      </c>
      <c r="AG4528" s="16" t="str">
        <f t="shared" si="424"/>
        <v/>
      </c>
      <c r="AH4528" s="16">
        <f t="shared" si="425"/>
        <v>1.4962476547842402E-2</v>
      </c>
      <c r="AI4528" s="17" t="str">
        <f>IF('Peer Comparison Tool'!$D$11="NR","",IF($C4528='Peer Comparison Tool'!$D$9,COUNT('ALLL &lt;50B Database'!$AI$1:AI4527)+1,""))</f>
        <v/>
      </c>
    </row>
    <row r="4529" spans="1:35" x14ac:dyDescent="0.25">
      <c r="A4529" t="s">
        <v>1687</v>
      </c>
      <c r="B4529">
        <v>3335301</v>
      </c>
      <c r="C4529" s="5" t="s">
        <v>1578</v>
      </c>
      <c r="D4529" s="5" t="s">
        <v>4390</v>
      </c>
      <c r="E4529" s="5" t="s">
        <v>4388</v>
      </c>
      <c r="F4529" s="2">
        <v>197</v>
      </c>
      <c r="G4529" s="2">
        <v>44115</v>
      </c>
      <c r="H4529" s="2">
        <v>34728</v>
      </c>
      <c r="I4529" s="2">
        <v>846</v>
      </c>
      <c r="J4529" s="2">
        <v>33882</v>
      </c>
      <c r="K4529" s="33">
        <v>5.8142966767014935E-3</v>
      </c>
      <c r="L4529" s="2">
        <v>219</v>
      </c>
      <c r="M4529" s="2">
        <v>41504</v>
      </c>
      <c r="N4529" s="2">
        <v>34469</v>
      </c>
      <c r="O4529" s="33">
        <v>6.353535060489135E-3</v>
      </c>
      <c r="P4529" s="2">
        <v>181</v>
      </c>
      <c r="Q4529" s="2">
        <v>42253</v>
      </c>
      <c r="R4529" s="2">
        <v>33833</v>
      </c>
      <c r="S4529" s="35">
        <v>5.3498064020335179E-3</v>
      </c>
      <c r="T4529" t="s">
        <v>4388</v>
      </c>
      <c r="U4529" t="s">
        <v>4388</v>
      </c>
      <c r="V4529" s="5" t="s">
        <v>4390</v>
      </c>
      <c r="W4529" s="5">
        <v>0</v>
      </c>
      <c r="X4529" s="4">
        <v>4.6449027466797556E-4</v>
      </c>
      <c r="Y4529" s="6">
        <v>16</v>
      </c>
      <c r="Z4529" s="4">
        <v>-1.003728658455617E-3</v>
      </c>
      <c r="AA4529" s="5">
        <v>4597</v>
      </c>
      <c r="AC4529" s="16" t="str">
        <f t="shared" si="420"/>
        <v/>
      </c>
      <c r="AD4529" s="16" t="str">
        <f t="shared" si="421"/>
        <v/>
      </c>
      <c r="AE4529" s="16" t="str">
        <f t="shared" si="422"/>
        <v/>
      </c>
      <c r="AF4529" s="16" t="str">
        <f t="shared" si="423"/>
        <v/>
      </c>
      <c r="AG4529" s="16" t="str">
        <f t="shared" si="424"/>
        <v/>
      </c>
      <c r="AH4529" s="16">
        <f t="shared" si="425"/>
        <v>5.8142966767014935E-3</v>
      </c>
      <c r="AI4529" s="17" t="str">
        <f>IF('Peer Comparison Tool'!$D$11="NR","",IF($C4529='Peer Comparison Tool'!$D$9,COUNT('ALLL &lt;50B Database'!$AI$1:AI4528)+1,""))</f>
        <v/>
      </c>
    </row>
    <row r="4530" spans="1:35" x14ac:dyDescent="0.25">
      <c r="A4530" t="s">
        <v>3595</v>
      </c>
      <c r="B4530">
        <v>128258</v>
      </c>
      <c r="C4530" s="5" t="s">
        <v>3557</v>
      </c>
      <c r="D4530" s="5" t="s">
        <v>4390</v>
      </c>
      <c r="E4530" s="5" t="s">
        <v>4388</v>
      </c>
      <c r="F4530" s="2">
        <v>226</v>
      </c>
      <c r="G4530" s="2">
        <v>44095</v>
      </c>
      <c r="H4530" s="2">
        <v>18188</v>
      </c>
      <c r="I4530" s="2">
        <v>0</v>
      </c>
      <c r="J4530" s="2">
        <v>18188</v>
      </c>
      <c r="K4530" s="33">
        <v>1.2425775236419617E-2</v>
      </c>
      <c r="L4530" s="2">
        <v>203</v>
      </c>
      <c r="M4530" s="2">
        <v>42680</v>
      </c>
      <c r="N4530" s="2">
        <v>16072</v>
      </c>
      <c r="O4530" s="33">
        <v>1.2630662020905924E-2</v>
      </c>
      <c r="P4530" s="2">
        <v>212</v>
      </c>
      <c r="Q4530" s="2">
        <v>40458</v>
      </c>
      <c r="R4530" s="2">
        <v>16234</v>
      </c>
      <c r="S4530" s="35">
        <v>1.3059011950227916E-2</v>
      </c>
      <c r="T4530" t="s">
        <v>4388</v>
      </c>
      <c r="U4530" t="s">
        <v>4388</v>
      </c>
      <c r="V4530" s="5" t="s">
        <v>4390</v>
      </c>
      <c r="W4530" s="5">
        <v>0</v>
      </c>
      <c r="X4530" s="4">
        <v>-6.3323671380829949E-4</v>
      </c>
      <c r="Y4530" s="6">
        <v>14</v>
      </c>
      <c r="Z4530" s="4">
        <v>4.2834992932199237E-4</v>
      </c>
      <c r="AA4530" s="5">
        <v>2737</v>
      </c>
      <c r="AC4530" s="16" t="str">
        <f t="shared" si="420"/>
        <v/>
      </c>
      <c r="AD4530" s="16" t="str">
        <f t="shared" si="421"/>
        <v/>
      </c>
      <c r="AE4530" s="16" t="str">
        <f t="shared" si="422"/>
        <v/>
      </c>
      <c r="AF4530" s="16" t="str">
        <f t="shared" si="423"/>
        <v/>
      </c>
      <c r="AG4530" s="16" t="str">
        <f t="shared" si="424"/>
        <v/>
      </c>
      <c r="AH4530" s="16">
        <f t="shared" si="425"/>
        <v>1.2425775236419617E-2</v>
      </c>
      <c r="AI4530" s="17" t="str">
        <f>IF('Peer Comparison Tool'!$D$11="NR","",IF($C4530='Peer Comparison Tool'!$D$9,COUNT('ALLL &lt;50B Database'!$AI$1:AI4529)+1,""))</f>
        <v/>
      </c>
    </row>
    <row r="4531" spans="1:35" x14ac:dyDescent="0.25">
      <c r="A4531" t="s">
        <v>901</v>
      </c>
      <c r="B4531">
        <v>808345</v>
      </c>
      <c r="C4531" s="5" t="s">
        <v>716</v>
      </c>
      <c r="D4531" s="5" t="s">
        <v>4390</v>
      </c>
      <c r="E4531" s="5" t="s">
        <v>4388</v>
      </c>
      <c r="F4531" s="2">
        <v>542</v>
      </c>
      <c r="G4531" s="2">
        <v>43827</v>
      </c>
      <c r="H4531" s="2">
        <v>18367</v>
      </c>
      <c r="I4531" s="2">
        <v>1088</v>
      </c>
      <c r="J4531" s="2">
        <v>17279</v>
      </c>
      <c r="K4531" s="33">
        <v>3.1367555992823662E-2</v>
      </c>
      <c r="L4531" s="2">
        <v>478</v>
      </c>
      <c r="M4531" s="2">
        <v>42056</v>
      </c>
      <c r="N4531" s="2">
        <v>18692</v>
      </c>
      <c r="O4531" s="33">
        <v>2.557243740637706E-2</v>
      </c>
      <c r="P4531" s="2">
        <v>523</v>
      </c>
      <c r="Q4531" s="2">
        <v>38962</v>
      </c>
      <c r="R4531" s="2">
        <v>18404</v>
      </c>
      <c r="S4531" s="35">
        <v>2.841773527494023E-2</v>
      </c>
      <c r="T4531" t="s">
        <v>4388</v>
      </c>
      <c r="U4531" t="s">
        <v>4388</v>
      </c>
      <c r="V4531" s="5" t="s">
        <v>4390</v>
      </c>
      <c r="W4531" s="5">
        <v>0</v>
      </c>
      <c r="X4531" s="4">
        <v>2.9498207178834321E-3</v>
      </c>
      <c r="Y4531" s="6">
        <v>19</v>
      </c>
      <c r="Z4531" s="4">
        <v>2.8452978685631694E-3</v>
      </c>
      <c r="AA4531" s="5">
        <v>134</v>
      </c>
      <c r="AC4531" s="16" t="str">
        <f t="shared" si="420"/>
        <v/>
      </c>
      <c r="AD4531" s="16" t="str">
        <f t="shared" si="421"/>
        <v/>
      </c>
      <c r="AE4531" s="16" t="str">
        <f t="shared" si="422"/>
        <v/>
      </c>
      <c r="AF4531" s="16" t="str">
        <f t="shared" si="423"/>
        <v/>
      </c>
      <c r="AG4531" s="16" t="str">
        <f t="shared" si="424"/>
        <v/>
      </c>
      <c r="AH4531" s="16">
        <f t="shared" si="425"/>
        <v>3.1367555992823662E-2</v>
      </c>
      <c r="AI4531" s="17" t="str">
        <f>IF('Peer Comparison Tool'!$D$11="NR","",IF($C4531='Peer Comparison Tool'!$D$9,COUNT('ALLL &lt;50B Database'!$AI$1:AI4530)+1,""))</f>
        <v/>
      </c>
    </row>
    <row r="4532" spans="1:35" x14ac:dyDescent="0.25">
      <c r="A4532" t="s">
        <v>1266</v>
      </c>
      <c r="B4532">
        <v>316934</v>
      </c>
      <c r="C4532" s="5" t="s">
        <v>926</v>
      </c>
      <c r="D4532" s="5" t="s">
        <v>4390</v>
      </c>
      <c r="E4532" s="5" t="s">
        <v>4388</v>
      </c>
      <c r="F4532" s="2">
        <v>195</v>
      </c>
      <c r="G4532" s="2">
        <v>43810</v>
      </c>
      <c r="H4532" s="2">
        <v>24201</v>
      </c>
      <c r="I4532" s="2">
        <v>0</v>
      </c>
      <c r="J4532" s="2">
        <v>24201</v>
      </c>
      <c r="K4532" s="33">
        <v>8.0575182843684139E-3</v>
      </c>
      <c r="L4532" s="2">
        <v>195</v>
      </c>
      <c r="M4532" s="2">
        <v>41280</v>
      </c>
      <c r="N4532" s="2">
        <v>24971</v>
      </c>
      <c r="O4532" s="33">
        <v>7.8090585078691285E-3</v>
      </c>
      <c r="P4532" s="2">
        <v>195</v>
      </c>
      <c r="Q4532" s="2">
        <v>41953</v>
      </c>
      <c r="R4532" s="2">
        <v>23884</v>
      </c>
      <c r="S4532" s="35">
        <v>8.1644615642270969E-3</v>
      </c>
      <c r="T4532" t="s">
        <v>4388</v>
      </c>
      <c r="U4532" t="s">
        <v>4388</v>
      </c>
      <c r="V4532" s="5" t="s">
        <v>4390</v>
      </c>
      <c r="W4532" s="5">
        <v>0</v>
      </c>
      <c r="X4532" s="4">
        <v>-1.0694327985868307E-4</v>
      </c>
      <c r="Y4532" s="6">
        <v>0</v>
      </c>
      <c r="Z4532" s="4">
        <v>3.5540305635796843E-4</v>
      </c>
      <c r="AA4532" s="5">
        <v>4301</v>
      </c>
      <c r="AC4532" s="16" t="str">
        <f t="shared" si="420"/>
        <v/>
      </c>
      <c r="AD4532" s="16" t="str">
        <f t="shared" si="421"/>
        <v/>
      </c>
      <c r="AE4532" s="16" t="str">
        <f t="shared" si="422"/>
        <v/>
      </c>
      <c r="AF4532" s="16" t="str">
        <f t="shared" si="423"/>
        <v/>
      </c>
      <c r="AG4532" s="16" t="str">
        <f t="shared" si="424"/>
        <v/>
      </c>
      <c r="AH4532" s="16">
        <f t="shared" si="425"/>
        <v>8.0575182843684139E-3</v>
      </c>
      <c r="AI4532" s="17" t="str">
        <f>IF('Peer Comparison Tool'!$D$11="NR","",IF($C4532='Peer Comparison Tool'!$D$9,COUNT('ALLL &lt;50B Database'!$AI$1:AI4531)+1,""))</f>
        <v/>
      </c>
    </row>
    <row r="4533" spans="1:35" x14ac:dyDescent="0.25">
      <c r="A4533" t="s">
        <v>1273</v>
      </c>
      <c r="B4533">
        <v>258146</v>
      </c>
      <c r="C4533" s="5" t="s">
        <v>926</v>
      </c>
      <c r="D4533" s="5" t="s">
        <v>4390</v>
      </c>
      <c r="E4533" s="5" t="s">
        <v>4388</v>
      </c>
      <c r="F4533" s="2">
        <v>174</v>
      </c>
      <c r="G4533" s="2">
        <v>43681</v>
      </c>
      <c r="H4533" s="2">
        <v>26252</v>
      </c>
      <c r="I4533" s="2">
        <v>932</v>
      </c>
      <c r="J4533" s="2">
        <v>25320</v>
      </c>
      <c r="K4533" s="33">
        <v>6.872037914691943E-3</v>
      </c>
      <c r="L4533" s="2">
        <v>153</v>
      </c>
      <c r="M4533" s="2">
        <v>38247</v>
      </c>
      <c r="N4533" s="2">
        <v>25999</v>
      </c>
      <c r="O4533" s="33">
        <v>5.8848417246817183E-3</v>
      </c>
      <c r="P4533" s="2">
        <v>151</v>
      </c>
      <c r="Q4533" s="2">
        <v>37112</v>
      </c>
      <c r="R4533" s="2">
        <v>25140</v>
      </c>
      <c r="S4533" s="35">
        <v>6.0063643595863166E-3</v>
      </c>
      <c r="T4533" t="s">
        <v>4388</v>
      </c>
      <c r="U4533" t="s">
        <v>4388</v>
      </c>
      <c r="V4533" s="5" t="s">
        <v>4390</v>
      </c>
      <c r="W4533" s="5">
        <v>0</v>
      </c>
      <c r="X4533" s="4">
        <v>8.6567355510562636E-4</v>
      </c>
      <c r="Y4533" s="6">
        <v>23</v>
      </c>
      <c r="Z4533" s="4">
        <v>1.2152263490459829E-4</v>
      </c>
      <c r="AA4533" s="5">
        <v>4485</v>
      </c>
      <c r="AC4533" s="16" t="str">
        <f t="shared" si="420"/>
        <v/>
      </c>
      <c r="AD4533" s="16" t="str">
        <f t="shared" si="421"/>
        <v/>
      </c>
      <c r="AE4533" s="16" t="str">
        <f t="shared" si="422"/>
        <v/>
      </c>
      <c r="AF4533" s="16" t="str">
        <f t="shared" si="423"/>
        <v/>
      </c>
      <c r="AG4533" s="16" t="str">
        <f t="shared" si="424"/>
        <v/>
      </c>
      <c r="AH4533" s="16">
        <f t="shared" si="425"/>
        <v>6.872037914691943E-3</v>
      </c>
      <c r="AI4533" s="17" t="str">
        <f>IF('Peer Comparison Tool'!$D$11="NR","",IF($C4533='Peer Comparison Tool'!$D$9,COUNT('ALLL &lt;50B Database'!$AI$1:AI4532)+1,""))</f>
        <v/>
      </c>
    </row>
    <row r="4534" spans="1:35" x14ac:dyDescent="0.25">
      <c r="A4534" t="s">
        <v>1794</v>
      </c>
      <c r="B4534">
        <v>741956</v>
      </c>
      <c r="C4534" s="5" t="s">
        <v>1695</v>
      </c>
      <c r="D4534" s="5" t="s">
        <v>4390</v>
      </c>
      <c r="E4534" s="5" t="s">
        <v>4388</v>
      </c>
      <c r="F4534" s="2">
        <v>120</v>
      </c>
      <c r="G4534" s="2">
        <v>43637</v>
      </c>
      <c r="H4534" s="2">
        <v>24369</v>
      </c>
      <c r="I4534" s="2">
        <v>1598</v>
      </c>
      <c r="J4534" s="2">
        <v>22771</v>
      </c>
      <c r="K4534" s="33">
        <v>5.2698607878441878E-3</v>
      </c>
      <c r="L4534" s="2">
        <v>222</v>
      </c>
      <c r="M4534" s="2">
        <v>39908</v>
      </c>
      <c r="N4534" s="2">
        <v>20590</v>
      </c>
      <c r="O4534" s="33">
        <v>1.0781932977173385E-2</v>
      </c>
      <c r="P4534" s="2">
        <v>119</v>
      </c>
      <c r="Q4534" s="2">
        <v>40301</v>
      </c>
      <c r="R4534" s="2">
        <v>20811</v>
      </c>
      <c r="S4534" s="35">
        <v>5.7181298351833163E-3</v>
      </c>
      <c r="T4534" t="s">
        <v>4388</v>
      </c>
      <c r="U4534" t="s">
        <v>4388</v>
      </c>
      <c r="V4534" s="5" t="s">
        <v>4390</v>
      </c>
      <c r="W4534" s="5">
        <v>0</v>
      </c>
      <c r="X4534" s="4">
        <v>-4.4826904733912855E-4</v>
      </c>
      <c r="Y4534" s="6">
        <v>1</v>
      </c>
      <c r="Z4534" s="4">
        <v>-5.0638031419900685E-3</v>
      </c>
      <c r="AA4534" s="5">
        <v>4639</v>
      </c>
      <c r="AC4534" s="16" t="str">
        <f t="shared" si="420"/>
        <v/>
      </c>
      <c r="AD4534" s="16" t="str">
        <f t="shared" si="421"/>
        <v/>
      </c>
      <c r="AE4534" s="16" t="str">
        <f t="shared" si="422"/>
        <v/>
      </c>
      <c r="AF4534" s="16" t="str">
        <f t="shared" si="423"/>
        <v/>
      </c>
      <c r="AG4534" s="16" t="str">
        <f t="shared" si="424"/>
        <v/>
      </c>
      <c r="AH4534" s="16">
        <f t="shared" si="425"/>
        <v>5.2698607878441878E-3</v>
      </c>
      <c r="AI4534" s="17" t="str">
        <f>IF('Peer Comparison Tool'!$D$11="NR","",IF($C4534='Peer Comparison Tool'!$D$9,COUNT('ALLL &lt;50B Database'!$AI$1:AI4533)+1,""))</f>
        <v/>
      </c>
    </row>
    <row r="4535" spans="1:35" x14ac:dyDescent="0.25">
      <c r="A4535" t="s">
        <v>902</v>
      </c>
      <c r="B4535">
        <v>700140</v>
      </c>
      <c r="C4535" s="5" t="s">
        <v>716</v>
      </c>
      <c r="D4535" s="5" t="s">
        <v>4390</v>
      </c>
      <c r="E4535" s="5" t="s">
        <v>4388</v>
      </c>
      <c r="F4535" s="2">
        <v>280</v>
      </c>
      <c r="G4535" s="2">
        <v>43359</v>
      </c>
      <c r="H4535" s="2">
        <v>21097</v>
      </c>
      <c r="I4535" s="2">
        <v>612</v>
      </c>
      <c r="J4535" s="2">
        <v>20485</v>
      </c>
      <c r="K4535" s="33">
        <v>1.3668537954600928E-2</v>
      </c>
      <c r="L4535" s="2">
        <v>254</v>
      </c>
      <c r="M4535" s="2">
        <v>38086</v>
      </c>
      <c r="N4535" s="2">
        <v>21066</v>
      </c>
      <c r="O4535" s="33">
        <v>1.2057343586822368E-2</v>
      </c>
      <c r="P4535" s="2">
        <v>274</v>
      </c>
      <c r="Q4535" s="2">
        <v>38853</v>
      </c>
      <c r="R4535" s="2">
        <v>20475</v>
      </c>
      <c r="S4535" s="35">
        <v>1.3382173382173382E-2</v>
      </c>
      <c r="T4535" t="s">
        <v>4388</v>
      </c>
      <c r="U4535" t="s">
        <v>4388</v>
      </c>
      <c r="V4535" s="5" t="s">
        <v>4390</v>
      </c>
      <c r="W4535" s="5">
        <v>0</v>
      </c>
      <c r="X4535" s="4">
        <v>2.8636457242754536E-4</v>
      </c>
      <c r="Y4535" s="6">
        <v>6</v>
      </c>
      <c r="Z4535" s="4">
        <v>1.3248297953510138E-3</v>
      </c>
      <c r="AA4535" s="5">
        <v>2124</v>
      </c>
      <c r="AC4535" s="16" t="str">
        <f t="shared" si="420"/>
        <v/>
      </c>
      <c r="AD4535" s="16" t="str">
        <f t="shared" si="421"/>
        <v/>
      </c>
      <c r="AE4535" s="16" t="str">
        <f t="shared" si="422"/>
        <v/>
      </c>
      <c r="AF4535" s="16" t="str">
        <f t="shared" si="423"/>
        <v/>
      </c>
      <c r="AG4535" s="16" t="str">
        <f t="shared" si="424"/>
        <v/>
      </c>
      <c r="AH4535" s="16">
        <f t="shared" si="425"/>
        <v>1.3668537954600928E-2</v>
      </c>
      <c r="AI4535" s="17" t="str">
        <f>IF('Peer Comparison Tool'!$D$11="NR","",IF($C4535='Peer Comparison Tool'!$D$9,COUNT('ALLL &lt;50B Database'!$AI$1:AI4534)+1,""))</f>
        <v/>
      </c>
    </row>
    <row r="4536" spans="1:35" x14ac:dyDescent="0.25">
      <c r="A4536" t="s">
        <v>783</v>
      </c>
      <c r="B4536">
        <v>472045</v>
      </c>
      <c r="C4536" s="5" t="s">
        <v>716</v>
      </c>
      <c r="D4536" s="5" t="s">
        <v>4390</v>
      </c>
      <c r="E4536" s="5" t="s">
        <v>4388</v>
      </c>
      <c r="F4536" s="2">
        <v>734</v>
      </c>
      <c r="G4536" s="2">
        <v>43341</v>
      </c>
      <c r="H4536" s="2">
        <v>26723</v>
      </c>
      <c r="I4536" s="2">
        <v>504</v>
      </c>
      <c r="J4536" s="2">
        <v>26219</v>
      </c>
      <c r="K4536" s="33">
        <v>2.7994965483046644E-2</v>
      </c>
      <c r="L4536" s="2">
        <v>734</v>
      </c>
      <c r="M4536" s="2">
        <v>47262</v>
      </c>
      <c r="N4536" s="2">
        <v>25815</v>
      </c>
      <c r="O4536" s="33">
        <v>2.8433081541739298E-2</v>
      </c>
      <c r="P4536" s="2">
        <v>734</v>
      </c>
      <c r="Q4536" s="2">
        <v>42290</v>
      </c>
      <c r="R4536" s="2">
        <v>27501</v>
      </c>
      <c r="S4536" s="35">
        <v>2.6689938547689175E-2</v>
      </c>
      <c r="T4536" t="s">
        <v>4388</v>
      </c>
      <c r="U4536" t="s">
        <v>4388</v>
      </c>
      <c r="V4536" s="5" t="s">
        <v>4390</v>
      </c>
      <c r="W4536" s="5">
        <v>0</v>
      </c>
      <c r="X4536" s="4">
        <v>1.3050269353574694E-3</v>
      </c>
      <c r="Y4536" s="6">
        <v>0</v>
      </c>
      <c r="Z4536" s="4">
        <v>-1.7431429940501231E-3</v>
      </c>
      <c r="AA4536" s="5">
        <v>177</v>
      </c>
      <c r="AC4536" s="16" t="str">
        <f t="shared" si="420"/>
        <v/>
      </c>
      <c r="AD4536" s="16" t="str">
        <f t="shared" si="421"/>
        <v/>
      </c>
      <c r="AE4536" s="16" t="str">
        <f t="shared" si="422"/>
        <v/>
      </c>
      <c r="AF4536" s="16" t="str">
        <f t="shared" si="423"/>
        <v/>
      </c>
      <c r="AG4536" s="16" t="str">
        <f t="shared" si="424"/>
        <v/>
      </c>
      <c r="AH4536" s="16">
        <f t="shared" si="425"/>
        <v>2.7994965483046644E-2</v>
      </c>
      <c r="AI4536" s="17" t="str">
        <f>IF('Peer Comparison Tool'!$D$11="NR","",IF($C4536='Peer Comparison Tool'!$D$9,COUNT('ALLL &lt;50B Database'!$AI$1:AI4535)+1,""))</f>
        <v/>
      </c>
    </row>
    <row r="4537" spans="1:35" x14ac:dyDescent="0.25">
      <c r="A4537" t="s">
        <v>3703</v>
      </c>
      <c r="B4537">
        <v>227656</v>
      </c>
      <c r="C4537" s="5" t="s">
        <v>3603</v>
      </c>
      <c r="D4537" s="5" t="s">
        <v>4387</v>
      </c>
      <c r="E4537" s="5" t="s">
        <v>4388</v>
      </c>
      <c r="F4537" s="2">
        <v>540</v>
      </c>
      <c r="G4537" s="2">
        <v>43289</v>
      </c>
      <c r="H4537" s="2">
        <v>28193</v>
      </c>
      <c r="I4537" s="2">
        <v>72</v>
      </c>
      <c r="J4537" s="2">
        <v>28121</v>
      </c>
      <c r="K4537" s="33">
        <v>1.920273105508339E-2</v>
      </c>
      <c r="L4537" s="2">
        <v>450</v>
      </c>
      <c r="M4537" s="2">
        <v>41730</v>
      </c>
      <c r="N4537" s="2">
        <v>28065</v>
      </c>
      <c r="O4537" s="33">
        <v>1.6034206306787813E-2</v>
      </c>
      <c r="P4537" s="2">
        <v>466</v>
      </c>
      <c r="Q4537" s="2">
        <v>41798</v>
      </c>
      <c r="R4537" s="2">
        <v>28012</v>
      </c>
      <c r="S4537" s="35">
        <v>1.6635727545337712E-2</v>
      </c>
      <c r="T4537" t="s">
        <v>4388</v>
      </c>
      <c r="U4537" t="s">
        <v>4388</v>
      </c>
      <c r="V4537" s="5" t="s">
        <v>4387</v>
      </c>
      <c r="W4537" s="5">
        <v>0</v>
      </c>
      <c r="X4537" s="4">
        <v>2.567003509745678E-3</v>
      </c>
      <c r="Y4537" s="6">
        <v>74</v>
      </c>
      <c r="Z4537" s="4">
        <v>6.0152123854989928E-4</v>
      </c>
      <c r="AA4537" s="5">
        <v>643</v>
      </c>
      <c r="AC4537" s="16" t="str">
        <f t="shared" si="420"/>
        <v/>
      </c>
      <c r="AD4537" s="16" t="str">
        <f t="shared" si="421"/>
        <v/>
      </c>
      <c r="AE4537" s="16" t="str">
        <f t="shared" si="422"/>
        <v/>
      </c>
      <c r="AF4537" s="16" t="str">
        <f t="shared" si="423"/>
        <v/>
      </c>
      <c r="AG4537" s="16" t="str">
        <f t="shared" si="424"/>
        <v/>
      </c>
      <c r="AH4537" s="16">
        <f t="shared" si="425"/>
        <v>1.920273105508339E-2</v>
      </c>
      <c r="AI4537" s="17" t="str">
        <f>IF('Peer Comparison Tool'!$D$11="NR","",IF($C4537='Peer Comparison Tool'!$D$9,COUNT('ALLL &lt;50B Database'!$AI$1:AI4536)+1,""))</f>
        <v/>
      </c>
    </row>
    <row r="4538" spans="1:35" x14ac:dyDescent="0.25">
      <c r="A4538" t="s">
        <v>2705</v>
      </c>
      <c r="B4538">
        <v>813059</v>
      </c>
      <c r="C4538" s="5" t="s">
        <v>2642</v>
      </c>
      <c r="D4538" s="5" t="s">
        <v>4390</v>
      </c>
      <c r="E4538" s="5" t="s">
        <v>4388</v>
      </c>
      <c r="F4538" s="2">
        <v>294</v>
      </c>
      <c r="G4538" s="2">
        <v>43283</v>
      </c>
      <c r="H4538" s="2">
        <v>23509</v>
      </c>
      <c r="I4538" s="2">
        <v>274</v>
      </c>
      <c r="J4538" s="2">
        <v>23235</v>
      </c>
      <c r="K4538" s="33">
        <v>1.2653324725629439E-2</v>
      </c>
      <c r="L4538" s="2">
        <v>291</v>
      </c>
      <c r="M4538" s="2">
        <v>41607</v>
      </c>
      <c r="N4538" s="2">
        <v>24717</v>
      </c>
      <c r="O4538" s="33">
        <v>1.1773273455516447E-2</v>
      </c>
      <c r="P4538" s="2">
        <v>292</v>
      </c>
      <c r="Q4538" s="2">
        <v>40006</v>
      </c>
      <c r="R4538" s="2">
        <v>23873</v>
      </c>
      <c r="S4538" s="35">
        <v>1.2231391111297282E-2</v>
      </c>
      <c r="T4538" t="s">
        <v>4388</v>
      </c>
      <c r="U4538" t="s">
        <v>4388</v>
      </c>
      <c r="V4538" s="5" t="s">
        <v>4390</v>
      </c>
      <c r="W4538" s="5">
        <v>0</v>
      </c>
      <c r="X4538" s="4">
        <v>4.219336143321574E-4</v>
      </c>
      <c r="Y4538" s="6">
        <v>2</v>
      </c>
      <c r="Z4538" s="4">
        <v>4.5811765578083509E-4</v>
      </c>
      <c r="AA4538" s="5">
        <v>2609</v>
      </c>
      <c r="AC4538" s="16" t="str">
        <f t="shared" si="420"/>
        <v/>
      </c>
      <c r="AD4538" s="16" t="str">
        <f t="shared" si="421"/>
        <v/>
      </c>
      <c r="AE4538" s="16" t="str">
        <f t="shared" si="422"/>
        <v/>
      </c>
      <c r="AF4538" s="16" t="str">
        <f t="shared" si="423"/>
        <v/>
      </c>
      <c r="AG4538" s="16" t="str">
        <f t="shared" si="424"/>
        <v/>
      </c>
      <c r="AH4538" s="16">
        <f t="shared" si="425"/>
        <v>1.2653324725629439E-2</v>
      </c>
      <c r="AI4538" s="17" t="str">
        <f>IF('Peer Comparison Tool'!$D$11="NR","",IF($C4538='Peer Comparison Tool'!$D$9,COUNT('ALLL &lt;50B Database'!$AI$1:AI4537)+1,""))</f>
        <v/>
      </c>
    </row>
    <row r="4539" spans="1:35" x14ac:dyDescent="0.25">
      <c r="A4539" t="s">
        <v>1551</v>
      </c>
      <c r="B4539">
        <v>274052</v>
      </c>
      <c r="C4539" s="5" t="s">
        <v>1389</v>
      </c>
      <c r="D4539" s="5" t="s">
        <v>4390</v>
      </c>
      <c r="E4539" s="5" t="s">
        <v>4388</v>
      </c>
      <c r="F4539" s="2">
        <v>379</v>
      </c>
      <c r="G4539" s="2">
        <v>43274</v>
      </c>
      <c r="H4539" s="2">
        <v>31305</v>
      </c>
      <c r="I4539" s="2">
        <v>1480</v>
      </c>
      <c r="J4539" s="2">
        <v>29825</v>
      </c>
      <c r="K4539" s="33">
        <v>1.2707460184409053E-2</v>
      </c>
      <c r="L4539" s="2">
        <v>349</v>
      </c>
      <c r="M4539" s="2">
        <v>38721</v>
      </c>
      <c r="N4539" s="2">
        <v>31432</v>
      </c>
      <c r="O4539" s="33">
        <v>1.110333418172563E-2</v>
      </c>
      <c r="P4539" s="2">
        <v>364</v>
      </c>
      <c r="Q4539" s="2">
        <v>39736</v>
      </c>
      <c r="R4539" s="2">
        <v>30188</v>
      </c>
      <c r="S4539" s="35">
        <v>1.2057771299854247E-2</v>
      </c>
      <c r="T4539" t="s">
        <v>4388</v>
      </c>
      <c r="U4539" t="s">
        <v>4388</v>
      </c>
      <c r="V4539" s="5" t="s">
        <v>4390</v>
      </c>
      <c r="W4539" s="5">
        <v>0</v>
      </c>
      <c r="X4539" s="4">
        <v>6.496888845548051E-4</v>
      </c>
      <c r="Y4539" s="6">
        <v>15</v>
      </c>
      <c r="Z4539" s="4">
        <v>9.5443711812861695E-4</v>
      </c>
      <c r="AA4539" s="5">
        <v>2588</v>
      </c>
      <c r="AC4539" s="16" t="str">
        <f t="shared" si="420"/>
        <v/>
      </c>
      <c r="AD4539" s="16" t="str">
        <f t="shared" si="421"/>
        <v/>
      </c>
      <c r="AE4539" s="16" t="str">
        <f t="shared" si="422"/>
        <v/>
      </c>
      <c r="AF4539" s="16" t="str">
        <f t="shared" si="423"/>
        <v/>
      </c>
      <c r="AG4539" s="16" t="str">
        <f t="shared" si="424"/>
        <v/>
      </c>
      <c r="AH4539" s="16">
        <f t="shared" si="425"/>
        <v>1.2707460184409053E-2</v>
      </c>
      <c r="AI4539" s="17" t="str">
        <f>IF('Peer Comparison Tool'!$D$11="NR","",IF($C4539='Peer Comparison Tool'!$D$9,COUNT('ALLL &lt;50B Database'!$AI$1:AI4538)+1,""))</f>
        <v/>
      </c>
    </row>
    <row r="4540" spans="1:35" x14ac:dyDescent="0.25">
      <c r="A4540" t="s">
        <v>154</v>
      </c>
      <c r="B4540">
        <v>524757</v>
      </c>
      <c r="C4540" s="5" t="s">
        <v>3603</v>
      </c>
      <c r="D4540" s="5" t="s">
        <v>4390</v>
      </c>
      <c r="E4540" s="5" t="s">
        <v>4388</v>
      </c>
      <c r="F4540" s="2">
        <v>482</v>
      </c>
      <c r="G4540" s="2">
        <v>42998</v>
      </c>
      <c r="H4540" s="2">
        <v>17444</v>
      </c>
      <c r="I4540" s="2">
        <v>57</v>
      </c>
      <c r="J4540" s="2">
        <v>17387</v>
      </c>
      <c r="K4540" s="33">
        <v>2.7721861160637257E-2</v>
      </c>
      <c r="L4540" s="2">
        <v>350</v>
      </c>
      <c r="M4540" s="2">
        <v>38418</v>
      </c>
      <c r="N4540" s="2">
        <v>18277</v>
      </c>
      <c r="O4540" s="33">
        <v>1.9149751053236307E-2</v>
      </c>
      <c r="P4540" s="2">
        <v>482</v>
      </c>
      <c r="Q4540" s="2">
        <v>40164</v>
      </c>
      <c r="R4540" s="2">
        <v>17784</v>
      </c>
      <c r="S4540" s="35">
        <v>2.7103013945119207E-2</v>
      </c>
      <c r="T4540" t="s">
        <v>4388</v>
      </c>
      <c r="U4540" t="s">
        <v>4388</v>
      </c>
      <c r="V4540" s="5" t="s">
        <v>4390</v>
      </c>
      <c r="W4540" s="5">
        <v>0</v>
      </c>
      <c r="X4540" s="4">
        <v>6.1884721551805008E-4</v>
      </c>
      <c r="Y4540" s="6">
        <v>0</v>
      </c>
      <c r="Z4540" s="4">
        <v>7.9532628918829E-3</v>
      </c>
      <c r="AA4540" s="5">
        <v>185</v>
      </c>
      <c r="AC4540" s="16" t="str">
        <f t="shared" si="420"/>
        <v/>
      </c>
      <c r="AD4540" s="16" t="str">
        <f t="shared" si="421"/>
        <v/>
      </c>
      <c r="AE4540" s="16" t="str">
        <f t="shared" si="422"/>
        <v/>
      </c>
      <c r="AF4540" s="16" t="str">
        <f t="shared" si="423"/>
        <v/>
      </c>
      <c r="AG4540" s="16" t="str">
        <f t="shared" si="424"/>
        <v/>
      </c>
      <c r="AH4540" s="16">
        <f t="shared" si="425"/>
        <v>2.7721861160637257E-2</v>
      </c>
      <c r="AI4540" s="17" t="str">
        <f>IF('Peer Comparison Tool'!$D$11="NR","",IF($C4540='Peer Comparison Tool'!$D$9,COUNT('ALLL &lt;50B Database'!$AI$1:AI4539)+1,""))</f>
        <v/>
      </c>
    </row>
    <row r="4541" spans="1:35" x14ac:dyDescent="0.25">
      <c r="A4541" t="s">
        <v>1274</v>
      </c>
      <c r="B4541">
        <v>627377</v>
      </c>
      <c r="C4541" s="5" t="s">
        <v>926</v>
      </c>
      <c r="D4541" s="5" t="s">
        <v>4390</v>
      </c>
      <c r="E4541" s="5" t="s">
        <v>4388</v>
      </c>
      <c r="F4541" s="2">
        <v>71</v>
      </c>
      <c r="G4541" s="2">
        <v>42996</v>
      </c>
      <c r="H4541" s="2">
        <v>9994</v>
      </c>
      <c r="I4541" s="2">
        <v>0</v>
      </c>
      <c r="J4541" s="2">
        <v>9994</v>
      </c>
      <c r="K4541" s="33">
        <v>7.1042625575345204E-3</v>
      </c>
      <c r="L4541" s="2">
        <v>71</v>
      </c>
      <c r="M4541" s="2">
        <v>36880</v>
      </c>
      <c r="N4541" s="2">
        <v>11329</v>
      </c>
      <c r="O4541" s="33">
        <v>6.2671021272839612E-3</v>
      </c>
      <c r="P4541" s="2">
        <v>71</v>
      </c>
      <c r="Q4541" s="2">
        <v>37433</v>
      </c>
      <c r="R4541" s="2">
        <v>10998</v>
      </c>
      <c r="S4541" s="35">
        <v>6.4557192216766687E-3</v>
      </c>
      <c r="T4541" t="s">
        <v>4388</v>
      </c>
      <c r="U4541" t="s">
        <v>4388</v>
      </c>
      <c r="V4541" s="5" t="s">
        <v>4390</v>
      </c>
      <c r="W4541" s="5">
        <v>0</v>
      </c>
      <c r="X4541" s="4">
        <v>6.4854333585785164E-4</v>
      </c>
      <c r="Y4541" s="6">
        <v>0</v>
      </c>
      <c r="Z4541" s="4">
        <v>1.8861709439270749E-4</v>
      </c>
      <c r="AA4541" s="5">
        <v>4440</v>
      </c>
      <c r="AC4541" s="16" t="str">
        <f t="shared" si="420"/>
        <v/>
      </c>
      <c r="AD4541" s="16" t="str">
        <f t="shared" si="421"/>
        <v/>
      </c>
      <c r="AE4541" s="16" t="str">
        <f t="shared" si="422"/>
        <v/>
      </c>
      <c r="AF4541" s="16" t="str">
        <f t="shared" si="423"/>
        <v/>
      </c>
      <c r="AG4541" s="16" t="str">
        <f t="shared" si="424"/>
        <v/>
      </c>
      <c r="AH4541" s="16">
        <f t="shared" si="425"/>
        <v>7.1042625575345204E-3</v>
      </c>
      <c r="AI4541" s="17" t="str">
        <f>IF('Peer Comparison Tool'!$D$11="NR","",IF($C4541='Peer Comparison Tool'!$D$9,COUNT('ALLL &lt;50B Database'!$AI$1:AI4540)+1,""))</f>
        <v/>
      </c>
    </row>
    <row r="4542" spans="1:35" x14ac:dyDescent="0.25">
      <c r="A4542" t="s">
        <v>2507</v>
      </c>
      <c r="B4542">
        <v>509857</v>
      </c>
      <c r="C4542" s="5" t="s">
        <v>2299</v>
      </c>
      <c r="D4542" s="5" t="s">
        <v>4390</v>
      </c>
      <c r="E4542" s="5" t="s">
        <v>4388</v>
      </c>
      <c r="F4542" s="2">
        <v>310</v>
      </c>
      <c r="G4542" s="2">
        <v>42691</v>
      </c>
      <c r="H4542" s="2">
        <v>19444</v>
      </c>
      <c r="I4542" s="2">
        <v>2661</v>
      </c>
      <c r="J4542" s="2">
        <v>16783</v>
      </c>
      <c r="K4542" s="33">
        <v>1.8471071918012276E-2</v>
      </c>
      <c r="L4542" s="2">
        <v>287</v>
      </c>
      <c r="M4542" s="2">
        <v>36865</v>
      </c>
      <c r="N4542" s="2">
        <v>17738</v>
      </c>
      <c r="O4542" s="33">
        <v>1.617995264404104E-2</v>
      </c>
      <c r="P4542" s="2">
        <v>315</v>
      </c>
      <c r="Q4542" s="2">
        <v>41071</v>
      </c>
      <c r="R4542" s="2">
        <v>17439</v>
      </c>
      <c r="S4542" s="35">
        <v>1.8062962325821434E-2</v>
      </c>
      <c r="T4542" t="s">
        <v>4388</v>
      </c>
      <c r="U4542" t="s">
        <v>4388</v>
      </c>
      <c r="V4542" s="5" t="s">
        <v>4390</v>
      </c>
      <c r="W4542" s="5">
        <v>0</v>
      </c>
      <c r="X4542" s="4">
        <v>4.0810959219084175E-4</v>
      </c>
      <c r="Y4542" s="6">
        <v>-5</v>
      </c>
      <c r="Z4542" s="4">
        <v>1.883009681780394E-3</v>
      </c>
      <c r="AA4542" s="5">
        <v>759</v>
      </c>
      <c r="AC4542" s="16" t="str">
        <f t="shared" si="420"/>
        <v/>
      </c>
      <c r="AD4542" s="16" t="str">
        <f t="shared" si="421"/>
        <v/>
      </c>
      <c r="AE4542" s="16" t="str">
        <f t="shared" si="422"/>
        <v/>
      </c>
      <c r="AF4542" s="16" t="str">
        <f t="shared" si="423"/>
        <v/>
      </c>
      <c r="AG4542" s="16" t="str">
        <f t="shared" si="424"/>
        <v/>
      </c>
      <c r="AH4542" s="16">
        <f t="shared" si="425"/>
        <v>1.8471071918012276E-2</v>
      </c>
      <c r="AI4542" s="17" t="str">
        <f>IF('Peer Comparison Tool'!$D$11="NR","",IF($C4542='Peer Comparison Tool'!$D$9,COUNT('ALLL &lt;50B Database'!$AI$1:AI4541)+1,""))</f>
        <v/>
      </c>
    </row>
    <row r="4543" spans="1:35" x14ac:dyDescent="0.25">
      <c r="A4543" t="s">
        <v>1265</v>
      </c>
      <c r="B4543">
        <v>713047</v>
      </c>
      <c r="C4543" s="5" t="s">
        <v>926</v>
      </c>
      <c r="D4543" s="5" t="s">
        <v>4390</v>
      </c>
      <c r="E4543" s="5" t="s">
        <v>4388</v>
      </c>
      <c r="F4543" s="2">
        <v>189</v>
      </c>
      <c r="G4543" s="2">
        <v>42627</v>
      </c>
      <c r="H4543" s="2">
        <v>13090</v>
      </c>
      <c r="I4543" s="2">
        <v>0</v>
      </c>
      <c r="J4543" s="2">
        <v>13090</v>
      </c>
      <c r="K4543" s="33">
        <v>1.4438502673796792E-2</v>
      </c>
      <c r="L4543" s="2">
        <v>234</v>
      </c>
      <c r="M4543" s="2">
        <v>40939</v>
      </c>
      <c r="N4543" s="2">
        <v>14227</v>
      </c>
      <c r="O4543" s="33">
        <v>1.6447599634497784E-2</v>
      </c>
      <c r="P4543" s="2">
        <v>185</v>
      </c>
      <c r="Q4543" s="2">
        <v>41985</v>
      </c>
      <c r="R4543" s="2">
        <v>13744</v>
      </c>
      <c r="S4543" s="35">
        <v>1.3460419091967404E-2</v>
      </c>
      <c r="T4543" t="s">
        <v>4388</v>
      </c>
      <c r="U4543" t="s">
        <v>4388</v>
      </c>
      <c r="V4543" s="5" t="s">
        <v>4390</v>
      </c>
      <c r="W4543" s="5">
        <v>0</v>
      </c>
      <c r="X4543" s="4">
        <v>9.7808358182938787E-4</v>
      </c>
      <c r="Y4543" s="6">
        <v>4</v>
      </c>
      <c r="Z4543" s="4">
        <v>-2.9871805425303807E-3</v>
      </c>
      <c r="AA4543" s="5">
        <v>1794</v>
      </c>
      <c r="AC4543" s="16" t="str">
        <f t="shared" si="420"/>
        <v/>
      </c>
      <c r="AD4543" s="16" t="str">
        <f t="shared" si="421"/>
        <v/>
      </c>
      <c r="AE4543" s="16" t="str">
        <f t="shared" si="422"/>
        <v/>
      </c>
      <c r="AF4543" s="16" t="str">
        <f t="shared" si="423"/>
        <v/>
      </c>
      <c r="AG4543" s="16" t="str">
        <f t="shared" si="424"/>
        <v/>
      </c>
      <c r="AH4543" s="16">
        <f t="shared" si="425"/>
        <v>1.4438502673796792E-2</v>
      </c>
      <c r="AI4543" s="17" t="str">
        <f>IF('Peer Comparison Tool'!$D$11="NR","",IF($C4543='Peer Comparison Tool'!$D$9,COUNT('ALLL &lt;50B Database'!$AI$1:AI4542)+1,""))</f>
        <v/>
      </c>
    </row>
    <row r="4544" spans="1:35" x14ac:dyDescent="0.25">
      <c r="A4544" t="s">
        <v>1280</v>
      </c>
      <c r="B4544">
        <v>441135</v>
      </c>
      <c r="C4544" s="5" t="s">
        <v>926</v>
      </c>
      <c r="D4544" s="5" t="s">
        <v>4390</v>
      </c>
      <c r="E4544" s="5" t="s">
        <v>4388</v>
      </c>
      <c r="F4544" s="2">
        <v>309</v>
      </c>
      <c r="G4544" s="2">
        <v>42589</v>
      </c>
      <c r="H4544" s="2">
        <v>26067</v>
      </c>
      <c r="I4544" s="2">
        <v>0</v>
      </c>
      <c r="J4544" s="2">
        <v>26067</v>
      </c>
      <c r="K4544" s="33">
        <v>1.1854068362297158E-2</v>
      </c>
      <c r="L4544" s="2">
        <v>164</v>
      </c>
      <c r="M4544" s="2">
        <v>33360</v>
      </c>
      <c r="N4544" s="2">
        <v>17744</v>
      </c>
      <c r="O4544" s="33">
        <v>9.2425608656447247E-3</v>
      </c>
      <c r="P4544" s="2">
        <v>214</v>
      </c>
      <c r="Q4544" s="2">
        <v>33115</v>
      </c>
      <c r="R4544" s="2">
        <v>17810</v>
      </c>
      <c r="S4544" s="35">
        <v>1.20157215047726E-2</v>
      </c>
      <c r="T4544" t="s">
        <v>4388</v>
      </c>
      <c r="U4544" t="s">
        <v>4388</v>
      </c>
      <c r="V4544" s="5" t="s">
        <v>4390</v>
      </c>
      <c r="W4544" s="5">
        <v>0</v>
      </c>
      <c r="X4544" s="4">
        <v>-1.6165314247544235E-4</v>
      </c>
      <c r="Y4544" s="6">
        <v>95</v>
      </c>
      <c r="Z4544" s="4">
        <v>2.7731606391278758E-3</v>
      </c>
      <c r="AA4544" s="5">
        <v>2998</v>
      </c>
      <c r="AC4544" s="16" t="str">
        <f t="shared" si="420"/>
        <v/>
      </c>
      <c r="AD4544" s="16" t="str">
        <f t="shared" si="421"/>
        <v/>
      </c>
      <c r="AE4544" s="16" t="str">
        <f t="shared" si="422"/>
        <v/>
      </c>
      <c r="AF4544" s="16" t="str">
        <f t="shared" si="423"/>
        <v/>
      </c>
      <c r="AG4544" s="16" t="str">
        <f t="shared" si="424"/>
        <v/>
      </c>
      <c r="AH4544" s="16">
        <f t="shared" si="425"/>
        <v>1.1854068362297158E-2</v>
      </c>
      <c r="AI4544" s="17" t="str">
        <f>IF('Peer Comparison Tool'!$D$11="NR","",IF($C4544='Peer Comparison Tool'!$D$9,COUNT('ALLL &lt;50B Database'!$AI$1:AI4543)+1,""))</f>
        <v/>
      </c>
    </row>
    <row r="4545" spans="1:35" x14ac:dyDescent="0.25">
      <c r="A4545" t="s">
        <v>3350</v>
      </c>
      <c r="B4545">
        <v>350657</v>
      </c>
      <c r="C4545" s="5" t="s">
        <v>3209</v>
      </c>
      <c r="D4545" s="5" t="s">
        <v>4390</v>
      </c>
      <c r="E4545" s="5" t="s">
        <v>4388</v>
      </c>
      <c r="F4545" s="2">
        <v>262</v>
      </c>
      <c r="G4545" s="2">
        <v>42485</v>
      </c>
      <c r="H4545" s="2">
        <v>21301</v>
      </c>
      <c r="I4545" s="2">
        <v>1636</v>
      </c>
      <c r="J4545" s="2">
        <v>19665</v>
      </c>
      <c r="K4545" s="33">
        <v>1.3323162979913553E-2</v>
      </c>
      <c r="L4545" s="2">
        <v>223</v>
      </c>
      <c r="M4545" s="2">
        <v>40108</v>
      </c>
      <c r="N4545" s="2">
        <v>18459</v>
      </c>
      <c r="O4545" s="33">
        <v>1.2080827780486483E-2</v>
      </c>
      <c r="P4545" s="2">
        <v>241</v>
      </c>
      <c r="Q4545" s="2">
        <v>41274</v>
      </c>
      <c r="R4545" s="2">
        <v>19492</v>
      </c>
      <c r="S4545" s="35">
        <v>1.2364046788426021E-2</v>
      </c>
      <c r="T4545" t="s">
        <v>4388</v>
      </c>
      <c r="U4545" t="s">
        <v>4388</v>
      </c>
      <c r="V4545" s="5" t="s">
        <v>4390</v>
      </c>
      <c r="W4545" s="5">
        <v>0</v>
      </c>
      <c r="X4545" s="4">
        <v>9.5911619148753187E-4</v>
      </c>
      <c r="Y4545" s="6">
        <v>21</v>
      </c>
      <c r="Z4545" s="4">
        <v>2.832190079395374E-4</v>
      </c>
      <c r="AA4545" s="5">
        <v>2257</v>
      </c>
      <c r="AC4545" s="16" t="str">
        <f t="shared" si="420"/>
        <v/>
      </c>
      <c r="AD4545" s="16" t="str">
        <f t="shared" si="421"/>
        <v/>
      </c>
      <c r="AE4545" s="16" t="str">
        <f t="shared" si="422"/>
        <v/>
      </c>
      <c r="AF4545" s="16" t="str">
        <f t="shared" si="423"/>
        <v/>
      </c>
      <c r="AG4545" s="16" t="str">
        <f t="shared" si="424"/>
        <v/>
      </c>
      <c r="AH4545" s="16">
        <f t="shared" si="425"/>
        <v>1.3323162979913553E-2</v>
      </c>
      <c r="AI4545" s="17" t="str">
        <f>IF('Peer Comparison Tool'!$D$11="NR","",IF($C4545='Peer Comparison Tool'!$D$9,COUNT('ALLL &lt;50B Database'!$AI$1:AI4544)+1,""))</f>
        <v/>
      </c>
    </row>
    <row r="4546" spans="1:35" x14ac:dyDescent="0.25">
      <c r="A4546" t="s">
        <v>4359</v>
      </c>
      <c r="B4546">
        <v>897237</v>
      </c>
      <c r="C4546" s="5" t="s">
        <v>4315</v>
      </c>
      <c r="D4546" s="5" t="s">
        <v>4390</v>
      </c>
      <c r="E4546" s="5" t="s">
        <v>4388</v>
      </c>
      <c r="F4546" s="2">
        <v>606</v>
      </c>
      <c r="G4546" s="2">
        <v>42339</v>
      </c>
      <c r="H4546" s="2">
        <v>30400</v>
      </c>
      <c r="I4546" s="2">
        <v>4684</v>
      </c>
      <c r="J4546" s="2">
        <v>25716</v>
      </c>
      <c r="K4546" s="33">
        <v>2.3565095660289314E-2</v>
      </c>
      <c r="L4546" s="2">
        <v>466</v>
      </c>
      <c r="M4546" s="2">
        <v>37882</v>
      </c>
      <c r="N4546" s="2">
        <v>24018</v>
      </c>
      <c r="O4546" s="33">
        <v>1.94021150803564E-2</v>
      </c>
      <c r="P4546" s="2">
        <v>471</v>
      </c>
      <c r="Q4546" s="2">
        <v>38428</v>
      </c>
      <c r="R4546" s="2">
        <v>24515</v>
      </c>
      <c r="S4546" s="35">
        <v>1.9212726901896796E-2</v>
      </c>
      <c r="T4546" t="s">
        <v>4388</v>
      </c>
      <c r="U4546" t="s">
        <v>4388</v>
      </c>
      <c r="V4546" s="5" t="s">
        <v>4390</v>
      </c>
      <c r="W4546" s="5">
        <v>0</v>
      </c>
      <c r="X4546" s="4">
        <v>4.3523687583925177E-3</v>
      </c>
      <c r="Y4546" s="6">
        <v>135</v>
      </c>
      <c r="Z4546" s="4">
        <v>-1.893881784596034E-4</v>
      </c>
      <c r="AA4546" s="5">
        <v>311</v>
      </c>
      <c r="AC4546" s="16" t="str">
        <f t="shared" si="420"/>
        <v/>
      </c>
      <c r="AD4546" s="16" t="str">
        <f t="shared" si="421"/>
        <v/>
      </c>
      <c r="AE4546" s="16" t="str">
        <f t="shared" si="422"/>
        <v/>
      </c>
      <c r="AF4546" s="16" t="str">
        <f t="shared" si="423"/>
        <v/>
      </c>
      <c r="AG4546" s="16" t="str">
        <f t="shared" si="424"/>
        <v/>
      </c>
      <c r="AH4546" s="16">
        <f t="shared" si="425"/>
        <v>2.3565095660289314E-2</v>
      </c>
      <c r="AI4546" s="17" t="str">
        <f>IF('Peer Comparison Tool'!$D$11="NR","",IF($C4546='Peer Comparison Tool'!$D$9,COUNT('ALLL &lt;50B Database'!$AI$1:AI4545)+1,""))</f>
        <v/>
      </c>
    </row>
    <row r="4547" spans="1:35" x14ac:dyDescent="0.25">
      <c r="A4547" t="s">
        <v>2704</v>
      </c>
      <c r="B4547">
        <v>1012457</v>
      </c>
      <c r="C4547" s="5" t="s">
        <v>2642</v>
      </c>
      <c r="D4547" s="5" t="s">
        <v>4390</v>
      </c>
      <c r="E4547" s="5" t="s">
        <v>4388</v>
      </c>
      <c r="F4547" s="2">
        <v>253</v>
      </c>
      <c r="G4547" s="2">
        <v>42157</v>
      </c>
      <c r="H4547" s="2">
        <v>32121</v>
      </c>
      <c r="I4547" s="2">
        <v>1366</v>
      </c>
      <c r="J4547" s="2">
        <v>30755</v>
      </c>
      <c r="K4547" s="33">
        <v>8.2263046659079818E-3</v>
      </c>
      <c r="L4547" s="2">
        <v>246</v>
      </c>
      <c r="M4547" s="2">
        <v>38480</v>
      </c>
      <c r="N4547" s="2">
        <v>30505</v>
      </c>
      <c r="O4547" s="33">
        <v>8.0642517620062287E-3</v>
      </c>
      <c r="P4547" s="2">
        <v>244</v>
      </c>
      <c r="Q4547" s="2">
        <v>40014</v>
      </c>
      <c r="R4547" s="2">
        <v>29067</v>
      </c>
      <c r="S4547" s="35">
        <v>8.3943991467987748E-3</v>
      </c>
      <c r="T4547" t="s">
        <v>4388</v>
      </c>
      <c r="U4547" t="s">
        <v>4388</v>
      </c>
      <c r="V4547" s="5" t="s">
        <v>4390</v>
      </c>
      <c r="W4547" s="5">
        <v>0</v>
      </c>
      <c r="X4547" s="4">
        <v>-1.6809448089079304E-4</v>
      </c>
      <c r="Y4547" s="6">
        <v>9</v>
      </c>
      <c r="Z4547" s="4">
        <v>3.3014738479254617E-4</v>
      </c>
      <c r="AA4547" s="5">
        <v>4275</v>
      </c>
      <c r="AC4547" s="16" t="str">
        <f t="shared" ref="AC4547:AC4610" si="426">IF(AND($G4547&gt;=10000000,$G4547&lt;50000000),$K4547,"")</f>
        <v/>
      </c>
      <c r="AD4547" s="16" t="str">
        <f t="shared" ref="AD4547:AD4610" si="427">IF(AND($G4547&gt;=5000000,$G4547&lt;9999999),$K4547,"")</f>
        <v/>
      </c>
      <c r="AE4547" s="16" t="str">
        <f t="shared" ref="AE4547:AE4610" si="428">IF(AND($G4547&gt;=1000000,$G4547&lt;4999999),$K4547,"")</f>
        <v/>
      </c>
      <c r="AF4547" s="16" t="str">
        <f t="shared" ref="AF4547:AF4610" si="429">IF(AND($G4547&gt;=500000,$G4547&lt;999999),$K4547,"")</f>
        <v/>
      </c>
      <c r="AG4547" s="16" t="str">
        <f t="shared" ref="AG4547:AG4610" si="430">IF(AND($G4547&gt;=100000,$G4547&lt;499999),$K4547,"")</f>
        <v/>
      </c>
      <c r="AH4547" s="16">
        <f t="shared" ref="AH4547:AH4610" si="431">IF(AND($G4547&gt;=0,$G4547&lt;99999),$K4547,"")</f>
        <v>8.2263046659079818E-3</v>
      </c>
      <c r="AI4547" s="17" t="str">
        <f>IF('Peer Comparison Tool'!$D$11="NR","",IF($C4547='Peer Comparison Tool'!$D$9,COUNT('ALLL &lt;50B Database'!$AI$1:AI4546)+1,""))</f>
        <v/>
      </c>
    </row>
    <row r="4548" spans="1:35" x14ac:dyDescent="0.25">
      <c r="A4548" t="s">
        <v>1550</v>
      </c>
      <c r="B4548">
        <v>197254</v>
      </c>
      <c r="C4548" s="5" t="s">
        <v>1389</v>
      </c>
      <c r="D4548" s="5" t="s">
        <v>4387</v>
      </c>
      <c r="E4548" s="5" t="s">
        <v>4388</v>
      </c>
      <c r="F4548" s="2">
        <v>493</v>
      </c>
      <c r="G4548" s="2">
        <v>42095</v>
      </c>
      <c r="H4548" s="2">
        <v>21604</v>
      </c>
      <c r="I4548" s="2">
        <v>2439</v>
      </c>
      <c r="J4548" s="2">
        <v>19165</v>
      </c>
      <c r="K4548" s="33">
        <v>2.5723975997912863E-2</v>
      </c>
      <c r="L4548" s="2">
        <v>490</v>
      </c>
      <c r="M4548" s="2">
        <v>41186</v>
      </c>
      <c r="N4548" s="2">
        <v>20693</v>
      </c>
      <c r="O4548" s="33">
        <v>2.3679505146667956E-2</v>
      </c>
      <c r="P4548" s="2">
        <v>492</v>
      </c>
      <c r="Q4548" s="2">
        <v>40428</v>
      </c>
      <c r="R4548" s="2">
        <v>18595</v>
      </c>
      <c r="S4548" s="35">
        <v>2.6458725463834366E-2</v>
      </c>
      <c r="T4548" t="s">
        <v>4388</v>
      </c>
      <c r="U4548" t="s">
        <v>4388</v>
      </c>
      <c r="V4548" s="5" t="s">
        <v>4387</v>
      </c>
      <c r="W4548" s="5">
        <v>0</v>
      </c>
      <c r="X4548" s="4">
        <v>-7.3474946592150259E-4</v>
      </c>
      <c r="Y4548" s="6">
        <v>1</v>
      </c>
      <c r="Z4548" s="4">
        <v>2.7792203171664101E-3</v>
      </c>
      <c r="AA4548" s="5">
        <v>233</v>
      </c>
      <c r="AC4548" s="16" t="str">
        <f t="shared" si="426"/>
        <v/>
      </c>
      <c r="AD4548" s="16" t="str">
        <f t="shared" si="427"/>
        <v/>
      </c>
      <c r="AE4548" s="16" t="str">
        <f t="shared" si="428"/>
        <v/>
      </c>
      <c r="AF4548" s="16" t="str">
        <f t="shared" si="429"/>
        <v/>
      </c>
      <c r="AG4548" s="16" t="str">
        <f t="shared" si="430"/>
        <v/>
      </c>
      <c r="AH4548" s="16">
        <f t="shared" si="431"/>
        <v>2.5723975997912863E-2</v>
      </c>
      <c r="AI4548" s="17" t="str">
        <f>IF('Peer Comparison Tool'!$D$11="NR","",IF($C4548='Peer Comparison Tool'!$D$9,COUNT('ALLL &lt;50B Database'!$AI$1:AI4547)+1,""))</f>
        <v/>
      </c>
    </row>
    <row r="4549" spans="1:35" x14ac:dyDescent="0.25">
      <c r="A4549" t="s">
        <v>191</v>
      </c>
      <c r="B4549">
        <v>691042</v>
      </c>
      <c r="C4549" s="5" t="s">
        <v>113</v>
      </c>
      <c r="D4549" s="5" t="s">
        <v>4390</v>
      </c>
      <c r="E4549" s="5" t="s">
        <v>4388</v>
      </c>
      <c r="F4549" s="2">
        <v>142</v>
      </c>
      <c r="G4549" s="2">
        <v>42027</v>
      </c>
      <c r="H4549" s="2">
        <v>13062</v>
      </c>
      <c r="I4549" s="2">
        <v>750</v>
      </c>
      <c r="J4549" s="2">
        <v>12312</v>
      </c>
      <c r="K4549" s="33">
        <v>1.1533463287849252E-2</v>
      </c>
      <c r="L4549" s="2">
        <v>108</v>
      </c>
      <c r="M4549" s="2">
        <v>39896</v>
      </c>
      <c r="N4549" s="2">
        <v>9139</v>
      </c>
      <c r="O4549" s="33">
        <v>1.1817485501696028E-2</v>
      </c>
      <c r="P4549" s="2">
        <v>119</v>
      </c>
      <c r="Q4549" s="2">
        <v>38131</v>
      </c>
      <c r="R4549" s="2">
        <v>10103</v>
      </c>
      <c r="S4549" s="35">
        <v>1.1778679600118776E-2</v>
      </c>
      <c r="T4549" t="s">
        <v>4388</v>
      </c>
      <c r="U4549" t="s">
        <v>4388</v>
      </c>
      <c r="V4549" s="5" t="s">
        <v>4390</v>
      </c>
      <c r="W4549" s="5">
        <v>0</v>
      </c>
      <c r="X4549" s="4">
        <v>-2.4521631226952396E-4</v>
      </c>
      <c r="Y4549" s="6">
        <v>23</v>
      </c>
      <c r="Z4549" s="4">
        <v>-3.8805901577251486E-5</v>
      </c>
      <c r="AA4549" s="5">
        <v>3138</v>
      </c>
      <c r="AC4549" s="16" t="str">
        <f t="shared" si="426"/>
        <v/>
      </c>
      <c r="AD4549" s="16" t="str">
        <f t="shared" si="427"/>
        <v/>
      </c>
      <c r="AE4549" s="16" t="str">
        <f t="shared" si="428"/>
        <v/>
      </c>
      <c r="AF4549" s="16" t="str">
        <f t="shared" si="429"/>
        <v/>
      </c>
      <c r="AG4549" s="16" t="str">
        <f t="shared" si="430"/>
        <v/>
      </c>
      <c r="AH4549" s="16">
        <f t="shared" si="431"/>
        <v>1.1533463287849252E-2</v>
      </c>
      <c r="AI4549" s="17" t="str">
        <f>IF('Peer Comparison Tool'!$D$11="NR","",IF($C4549='Peer Comparison Tool'!$D$9,COUNT('ALLL &lt;50B Database'!$AI$1:AI4548)+1,""))</f>
        <v/>
      </c>
    </row>
    <row r="4550" spans="1:35" x14ac:dyDescent="0.25">
      <c r="A4550" t="s">
        <v>1688</v>
      </c>
      <c r="B4550">
        <v>673477</v>
      </c>
      <c r="C4550" s="5" t="s">
        <v>1578</v>
      </c>
      <c r="D4550" s="5" t="s">
        <v>4390</v>
      </c>
      <c r="E4550" s="5" t="s">
        <v>4388</v>
      </c>
      <c r="F4550" s="2">
        <v>272</v>
      </c>
      <c r="G4550" s="2">
        <v>41941</v>
      </c>
      <c r="H4550" s="2">
        <v>24161</v>
      </c>
      <c r="I4550" s="2">
        <v>0</v>
      </c>
      <c r="J4550" s="2">
        <v>24161</v>
      </c>
      <c r="K4550" s="33">
        <v>1.1257812176648318E-2</v>
      </c>
      <c r="L4550" s="2">
        <v>272</v>
      </c>
      <c r="M4550" s="2">
        <v>39506</v>
      </c>
      <c r="N4550" s="2">
        <v>22654</v>
      </c>
      <c r="O4550" s="33">
        <v>1.2006709631853095E-2</v>
      </c>
      <c r="P4550" s="2">
        <v>272</v>
      </c>
      <c r="Q4550" s="2">
        <v>40619</v>
      </c>
      <c r="R4550" s="2">
        <v>22745</v>
      </c>
      <c r="S4550" s="35">
        <v>1.1958672235656187E-2</v>
      </c>
      <c r="T4550" t="s">
        <v>4388</v>
      </c>
      <c r="U4550" t="s">
        <v>4388</v>
      </c>
      <c r="V4550" s="5" t="s">
        <v>4390</v>
      </c>
      <c r="W4550" s="5">
        <v>0</v>
      </c>
      <c r="X4550" s="4">
        <v>-7.008600590078691E-4</v>
      </c>
      <c r="Y4550" s="6">
        <v>0</v>
      </c>
      <c r="Z4550" s="4">
        <v>-4.8037396196907653E-5</v>
      </c>
      <c r="AA4550" s="5">
        <v>3264</v>
      </c>
      <c r="AC4550" s="16" t="str">
        <f t="shared" si="426"/>
        <v/>
      </c>
      <c r="AD4550" s="16" t="str">
        <f t="shared" si="427"/>
        <v/>
      </c>
      <c r="AE4550" s="16" t="str">
        <f t="shared" si="428"/>
        <v/>
      </c>
      <c r="AF4550" s="16" t="str">
        <f t="shared" si="429"/>
        <v/>
      </c>
      <c r="AG4550" s="16" t="str">
        <f t="shared" si="430"/>
        <v/>
      </c>
      <c r="AH4550" s="16">
        <f t="shared" si="431"/>
        <v>1.1257812176648318E-2</v>
      </c>
      <c r="AI4550" s="17" t="str">
        <f>IF('Peer Comparison Tool'!$D$11="NR","",IF($C4550='Peer Comparison Tool'!$D$9,COUNT('ALLL &lt;50B Database'!$AI$1:AI4549)+1,""))</f>
        <v/>
      </c>
    </row>
    <row r="4551" spans="1:35" x14ac:dyDescent="0.25">
      <c r="A4551" t="s">
        <v>2269</v>
      </c>
      <c r="B4551">
        <v>912756</v>
      </c>
      <c r="C4551" s="5" t="s">
        <v>2041</v>
      </c>
      <c r="D4551" s="5" t="s">
        <v>4390</v>
      </c>
      <c r="E4551" s="5" t="s">
        <v>4388</v>
      </c>
      <c r="F4551" s="2">
        <v>467</v>
      </c>
      <c r="G4551" s="2">
        <v>41842</v>
      </c>
      <c r="H4551" s="2">
        <v>23320</v>
      </c>
      <c r="I4551" s="2">
        <v>395</v>
      </c>
      <c r="J4551" s="2">
        <v>22925</v>
      </c>
      <c r="K4551" s="33">
        <v>2.0370774263904035E-2</v>
      </c>
      <c r="L4551" s="2">
        <v>468</v>
      </c>
      <c r="M4551" s="2">
        <v>38259</v>
      </c>
      <c r="N4551" s="2">
        <v>24420</v>
      </c>
      <c r="O4551" s="33">
        <v>1.9164619164619166E-2</v>
      </c>
      <c r="P4551" s="2">
        <v>467</v>
      </c>
      <c r="Q4551" s="2">
        <v>39673</v>
      </c>
      <c r="R4551" s="2">
        <v>23725</v>
      </c>
      <c r="S4551" s="35">
        <v>1.9683877766069547E-2</v>
      </c>
      <c r="T4551" t="s">
        <v>4388</v>
      </c>
      <c r="U4551" t="s">
        <v>4388</v>
      </c>
      <c r="V4551" s="5" t="s">
        <v>4390</v>
      </c>
      <c r="W4551" s="5">
        <v>0</v>
      </c>
      <c r="X4551" s="4">
        <v>6.8689649783448825E-4</v>
      </c>
      <c r="Y4551" s="6">
        <v>0</v>
      </c>
      <c r="Z4551" s="4">
        <v>5.1925860145038069E-4</v>
      </c>
      <c r="AA4551" s="5">
        <v>513</v>
      </c>
      <c r="AC4551" s="16" t="str">
        <f t="shared" si="426"/>
        <v/>
      </c>
      <c r="AD4551" s="16" t="str">
        <f t="shared" si="427"/>
        <v/>
      </c>
      <c r="AE4551" s="16" t="str">
        <f t="shared" si="428"/>
        <v/>
      </c>
      <c r="AF4551" s="16" t="str">
        <f t="shared" si="429"/>
        <v/>
      </c>
      <c r="AG4551" s="16" t="str">
        <f t="shared" si="430"/>
        <v/>
      </c>
      <c r="AH4551" s="16">
        <f t="shared" si="431"/>
        <v>2.0370774263904035E-2</v>
      </c>
      <c r="AI4551" s="17" t="str">
        <f>IF('Peer Comparison Tool'!$D$11="NR","",IF($C4551='Peer Comparison Tool'!$D$9,COUNT('ALLL &lt;50B Database'!$AI$1:AI4550)+1,""))</f>
        <v/>
      </c>
    </row>
    <row r="4552" spans="1:35" x14ac:dyDescent="0.25">
      <c r="A4552" t="s">
        <v>4027</v>
      </c>
      <c r="B4552">
        <v>30052</v>
      </c>
      <c r="C4552" s="5" t="s">
        <v>3704</v>
      </c>
      <c r="D4552" s="5" t="s">
        <v>4390</v>
      </c>
      <c r="E4552" s="5" t="s">
        <v>4388</v>
      </c>
      <c r="F4552" s="2">
        <v>374</v>
      </c>
      <c r="G4552" s="2">
        <v>41740</v>
      </c>
      <c r="H4552" s="2">
        <v>25661</v>
      </c>
      <c r="I4552" s="2">
        <v>2105</v>
      </c>
      <c r="J4552" s="2">
        <v>23556</v>
      </c>
      <c r="K4552" s="33">
        <v>1.5877058923416541E-2</v>
      </c>
      <c r="L4552" s="2">
        <v>316</v>
      </c>
      <c r="M4552" s="2">
        <v>31114</v>
      </c>
      <c r="N4552" s="2">
        <v>21832</v>
      </c>
      <c r="O4552" s="33">
        <v>1.4474166361304507E-2</v>
      </c>
      <c r="P4552" s="2">
        <v>343</v>
      </c>
      <c r="Q4552" s="2">
        <v>34034</v>
      </c>
      <c r="R4552" s="2">
        <v>23148</v>
      </c>
      <c r="S4552" s="35">
        <v>1.4817694833246933E-2</v>
      </c>
      <c r="T4552" t="s">
        <v>4388</v>
      </c>
      <c r="U4552" t="s">
        <v>4388</v>
      </c>
      <c r="V4552" s="5" t="s">
        <v>4390</v>
      </c>
      <c r="W4552" s="5">
        <v>0</v>
      </c>
      <c r="X4552" s="4">
        <v>1.059364090169608E-3</v>
      </c>
      <c r="Y4552" s="6">
        <v>31</v>
      </c>
      <c r="Z4552" s="4">
        <v>3.4352847194242531E-4</v>
      </c>
      <c r="AA4552" s="5">
        <v>1306</v>
      </c>
      <c r="AC4552" s="16" t="str">
        <f t="shared" si="426"/>
        <v/>
      </c>
      <c r="AD4552" s="16" t="str">
        <f t="shared" si="427"/>
        <v/>
      </c>
      <c r="AE4552" s="16" t="str">
        <f t="shared" si="428"/>
        <v/>
      </c>
      <c r="AF4552" s="16" t="str">
        <f t="shared" si="429"/>
        <v/>
      </c>
      <c r="AG4552" s="16" t="str">
        <f t="shared" si="430"/>
        <v/>
      </c>
      <c r="AH4552" s="16">
        <f t="shared" si="431"/>
        <v>1.5877058923416541E-2</v>
      </c>
      <c r="AI4552" s="17" t="str">
        <f>IF('Peer Comparison Tool'!$D$11="NR","",IF($C4552='Peer Comparison Tool'!$D$9,COUNT('ALLL &lt;50B Database'!$AI$1:AI4551)+1,""))</f>
        <v/>
      </c>
    </row>
    <row r="4553" spans="1:35" x14ac:dyDescent="0.25">
      <c r="A4553" t="s">
        <v>2817</v>
      </c>
      <c r="B4553">
        <v>76153</v>
      </c>
      <c r="C4553" s="5" t="s">
        <v>2711</v>
      </c>
      <c r="D4553" s="5" t="s">
        <v>4387</v>
      </c>
      <c r="E4553" s="5" t="s">
        <v>4388</v>
      </c>
      <c r="F4553" s="2">
        <v>494</v>
      </c>
      <c r="G4553" s="2">
        <v>41614</v>
      </c>
      <c r="H4553" s="2">
        <v>31749</v>
      </c>
      <c r="I4553" s="2">
        <v>216</v>
      </c>
      <c r="J4553" s="2">
        <v>31533</v>
      </c>
      <c r="K4553" s="33">
        <v>1.5666127548917008E-2</v>
      </c>
      <c r="L4553" s="2">
        <v>490</v>
      </c>
      <c r="M4553" s="2">
        <v>39383</v>
      </c>
      <c r="N4553" s="2">
        <v>32210</v>
      </c>
      <c r="O4553" s="33">
        <v>1.5212666873641726E-2</v>
      </c>
      <c r="P4553" s="2">
        <v>472</v>
      </c>
      <c r="Q4553" s="2">
        <v>40381</v>
      </c>
      <c r="R4553" s="2">
        <v>32264</v>
      </c>
      <c r="S4553" s="35">
        <v>1.4629308207289859E-2</v>
      </c>
      <c r="T4553" t="s">
        <v>4388</v>
      </c>
      <c r="U4553" t="s">
        <v>4388</v>
      </c>
      <c r="V4553" s="5" t="s">
        <v>4387</v>
      </c>
      <c r="W4553" s="5">
        <v>0</v>
      </c>
      <c r="X4553" s="4">
        <v>1.036819341627148E-3</v>
      </c>
      <c r="Y4553" s="6">
        <v>22</v>
      </c>
      <c r="Z4553" s="4">
        <v>-5.8335866635186688E-4</v>
      </c>
      <c r="AA4553" s="5">
        <v>1379</v>
      </c>
      <c r="AC4553" s="16" t="str">
        <f t="shared" si="426"/>
        <v/>
      </c>
      <c r="AD4553" s="16" t="str">
        <f t="shared" si="427"/>
        <v/>
      </c>
      <c r="AE4553" s="16" t="str">
        <f t="shared" si="428"/>
        <v/>
      </c>
      <c r="AF4553" s="16" t="str">
        <f t="shared" si="429"/>
        <v/>
      </c>
      <c r="AG4553" s="16" t="str">
        <f t="shared" si="430"/>
        <v/>
      </c>
      <c r="AH4553" s="16">
        <f t="shared" si="431"/>
        <v>1.5666127548917008E-2</v>
      </c>
      <c r="AI4553" s="17" t="str">
        <f>IF('Peer Comparison Tool'!$D$11="NR","",IF($C4553='Peer Comparison Tool'!$D$9,COUNT('ALLL &lt;50B Database'!$AI$1:AI4552)+1,""))</f>
        <v/>
      </c>
    </row>
    <row r="4554" spans="1:35" x14ac:dyDescent="0.25">
      <c r="A4554" t="s">
        <v>4023</v>
      </c>
      <c r="B4554">
        <v>701857</v>
      </c>
      <c r="C4554" s="5" t="s">
        <v>3704</v>
      </c>
      <c r="D4554" s="5" t="s">
        <v>4390</v>
      </c>
      <c r="E4554" s="5" t="s">
        <v>4388</v>
      </c>
      <c r="F4554" s="2">
        <v>189</v>
      </c>
      <c r="G4554" s="2">
        <v>41593</v>
      </c>
      <c r="H4554" s="2">
        <v>22956</v>
      </c>
      <c r="I4554" s="2">
        <v>246</v>
      </c>
      <c r="J4554" s="2">
        <v>22710</v>
      </c>
      <c r="K4554" s="33">
        <v>8.3223249669749002E-3</v>
      </c>
      <c r="L4554" s="2">
        <v>210</v>
      </c>
      <c r="M4554" s="2">
        <v>41287</v>
      </c>
      <c r="N4554" s="2">
        <v>22769</v>
      </c>
      <c r="O4554" s="33">
        <v>9.2230664499978049E-3</v>
      </c>
      <c r="P4554" s="2">
        <v>211</v>
      </c>
      <c r="Q4554" s="2">
        <v>39471</v>
      </c>
      <c r="R4554" s="2">
        <v>23432</v>
      </c>
      <c r="S4554" s="35">
        <v>9.0047797883236608E-3</v>
      </c>
      <c r="T4554" t="s">
        <v>4388</v>
      </c>
      <c r="U4554" t="s">
        <v>4388</v>
      </c>
      <c r="V4554" s="5" t="s">
        <v>4390</v>
      </c>
      <c r="W4554" s="5">
        <v>0</v>
      </c>
      <c r="X4554" s="4">
        <v>-6.8245482134876058E-4</v>
      </c>
      <c r="Y4554" s="6">
        <v>-22</v>
      </c>
      <c r="Z4554" s="4">
        <v>-2.1828666167414412E-4</v>
      </c>
      <c r="AA4554" s="5">
        <v>4253</v>
      </c>
      <c r="AC4554" s="16" t="str">
        <f t="shared" si="426"/>
        <v/>
      </c>
      <c r="AD4554" s="16" t="str">
        <f t="shared" si="427"/>
        <v/>
      </c>
      <c r="AE4554" s="16" t="str">
        <f t="shared" si="428"/>
        <v/>
      </c>
      <c r="AF4554" s="16" t="str">
        <f t="shared" si="429"/>
        <v/>
      </c>
      <c r="AG4554" s="16" t="str">
        <f t="shared" si="430"/>
        <v/>
      </c>
      <c r="AH4554" s="16">
        <f t="shared" si="431"/>
        <v>8.3223249669749002E-3</v>
      </c>
      <c r="AI4554" s="17" t="str">
        <f>IF('Peer Comparison Tool'!$D$11="NR","",IF($C4554='Peer Comparison Tool'!$D$9,COUNT('ALLL &lt;50B Database'!$AI$1:AI4553)+1,""))</f>
        <v/>
      </c>
    </row>
    <row r="4555" spans="1:35" x14ac:dyDescent="0.25">
      <c r="A4555" t="s">
        <v>3200</v>
      </c>
      <c r="B4555">
        <v>643274</v>
      </c>
      <c r="C4555" s="5" t="s">
        <v>3064</v>
      </c>
      <c r="D4555" s="5" t="s">
        <v>4390</v>
      </c>
      <c r="E4555" s="5" t="s">
        <v>4388</v>
      </c>
      <c r="F4555" s="2">
        <v>151</v>
      </c>
      <c r="G4555" s="2">
        <v>41566</v>
      </c>
      <c r="H4555" s="2">
        <v>17747</v>
      </c>
      <c r="I4555" s="2">
        <v>0</v>
      </c>
      <c r="J4555" s="2">
        <v>17747</v>
      </c>
      <c r="K4555" s="33">
        <v>8.5084803065306816E-3</v>
      </c>
      <c r="L4555" s="2">
        <v>141</v>
      </c>
      <c r="M4555" s="2">
        <v>41091</v>
      </c>
      <c r="N4555" s="2">
        <v>19394</v>
      </c>
      <c r="O4555" s="33">
        <v>7.2702897803444367E-3</v>
      </c>
      <c r="P4555" s="2">
        <v>146</v>
      </c>
      <c r="Q4555" s="2">
        <v>41299</v>
      </c>
      <c r="R4555" s="2">
        <v>17971</v>
      </c>
      <c r="S4555" s="35">
        <v>8.1242001001613703E-3</v>
      </c>
      <c r="T4555" t="s">
        <v>4388</v>
      </c>
      <c r="U4555" t="s">
        <v>4388</v>
      </c>
      <c r="V4555" s="5" t="s">
        <v>4390</v>
      </c>
      <c r="W4555" s="5">
        <v>0</v>
      </c>
      <c r="X4555" s="4">
        <v>3.8428020636931126E-4</v>
      </c>
      <c r="Y4555" s="6">
        <v>5</v>
      </c>
      <c r="Z4555" s="4">
        <v>8.5391031981693361E-4</v>
      </c>
      <c r="AA4555" s="5">
        <v>4201</v>
      </c>
      <c r="AC4555" s="16" t="str">
        <f t="shared" si="426"/>
        <v/>
      </c>
      <c r="AD4555" s="16" t="str">
        <f t="shared" si="427"/>
        <v/>
      </c>
      <c r="AE4555" s="16" t="str">
        <f t="shared" si="428"/>
        <v/>
      </c>
      <c r="AF4555" s="16" t="str">
        <f t="shared" si="429"/>
        <v/>
      </c>
      <c r="AG4555" s="16" t="str">
        <f t="shared" si="430"/>
        <v/>
      </c>
      <c r="AH4555" s="16">
        <f t="shared" si="431"/>
        <v>8.5084803065306816E-3</v>
      </c>
      <c r="AI4555" s="17" t="str">
        <f>IF('Peer Comparison Tool'!$D$11="NR","",IF($C4555='Peer Comparison Tool'!$D$9,COUNT('ALLL &lt;50B Database'!$AI$1:AI4554)+1,""))</f>
        <v/>
      </c>
    </row>
    <row r="4556" spans="1:35" x14ac:dyDescent="0.25">
      <c r="A4556" t="s">
        <v>1554</v>
      </c>
      <c r="B4556">
        <v>861153</v>
      </c>
      <c r="C4556" s="5" t="s">
        <v>1389</v>
      </c>
      <c r="D4556" s="5" t="s">
        <v>4390</v>
      </c>
      <c r="E4556" s="5" t="s">
        <v>4388</v>
      </c>
      <c r="F4556" s="2">
        <v>574</v>
      </c>
      <c r="G4556" s="2">
        <v>41551</v>
      </c>
      <c r="H4556" s="2">
        <v>28050</v>
      </c>
      <c r="I4556" s="2">
        <v>1274</v>
      </c>
      <c r="J4556" s="2">
        <v>26776</v>
      </c>
      <c r="K4556" s="33">
        <v>2.1437107857783088E-2</v>
      </c>
      <c r="L4556" s="2">
        <v>559</v>
      </c>
      <c r="M4556" s="2">
        <v>40712</v>
      </c>
      <c r="N4556" s="2">
        <v>27399</v>
      </c>
      <c r="O4556" s="33">
        <v>2.0402204460016789E-2</v>
      </c>
      <c r="P4556" s="2">
        <v>566</v>
      </c>
      <c r="Q4556" s="2">
        <v>39067</v>
      </c>
      <c r="R4556" s="2">
        <v>26948</v>
      </c>
      <c r="S4556" s="35">
        <v>2.1003413982484787E-2</v>
      </c>
      <c r="T4556" t="s">
        <v>4388</v>
      </c>
      <c r="U4556" t="s">
        <v>4388</v>
      </c>
      <c r="V4556" s="5" t="s">
        <v>4390</v>
      </c>
      <c r="W4556" s="5">
        <v>0</v>
      </c>
      <c r="X4556" s="4">
        <v>4.3369387529830147E-4</v>
      </c>
      <c r="Y4556" s="6">
        <v>8</v>
      </c>
      <c r="Z4556" s="4">
        <v>6.012095224679978E-4</v>
      </c>
      <c r="AA4556" s="5">
        <v>433</v>
      </c>
      <c r="AC4556" s="16" t="str">
        <f t="shared" si="426"/>
        <v/>
      </c>
      <c r="AD4556" s="16" t="str">
        <f t="shared" si="427"/>
        <v/>
      </c>
      <c r="AE4556" s="16" t="str">
        <f t="shared" si="428"/>
        <v/>
      </c>
      <c r="AF4556" s="16" t="str">
        <f t="shared" si="429"/>
        <v/>
      </c>
      <c r="AG4556" s="16" t="str">
        <f t="shared" si="430"/>
        <v/>
      </c>
      <c r="AH4556" s="16">
        <f t="shared" si="431"/>
        <v>2.1437107857783088E-2</v>
      </c>
      <c r="AI4556" s="17" t="str">
        <f>IF('Peer Comparison Tool'!$D$11="NR","",IF($C4556='Peer Comparison Tool'!$D$9,COUNT('ALLL &lt;50B Database'!$AI$1:AI4555)+1,""))</f>
        <v/>
      </c>
    </row>
    <row r="4557" spans="1:35" x14ac:dyDescent="0.25">
      <c r="A4557" t="s">
        <v>899</v>
      </c>
      <c r="B4557">
        <v>90047</v>
      </c>
      <c r="C4557" s="5" t="s">
        <v>716</v>
      </c>
      <c r="D4557" s="5" t="s">
        <v>4390</v>
      </c>
      <c r="E4557" s="5" t="s">
        <v>4388</v>
      </c>
      <c r="F4557" s="2">
        <v>199</v>
      </c>
      <c r="G4557" s="2">
        <v>41455</v>
      </c>
      <c r="H4557" s="2">
        <v>19679</v>
      </c>
      <c r="I4557" s="2">
        <v>0</v>
      </c>
      <c r="J4557" s="2">
        <v>19679</v>
      </c>
      <c r="K4557" s="33">
        <v>1.0112302454393008E-2</v>
      </c>
      <c r="L4557" s="2">
        <v>200</v>
      </c>
      <c r="M4557" s="2">
        <v>39480</v>
      </c>
      <c r="N4557" s="2">
        <v>19365</v>
      </c>
      <c r="O4557" s="33">
        <v>1.0327911179963851E-2</v>
      </c>
      <c r="P4557" s="2">
        <v>200</v>
      </c>
      <c r="Q4557" s="2">
        <v>40076</v>
      </c>
      <c r="R4557" s="2">
        <v>18381</v>
      </c>
      <c r="S4557" s="35">
        <v>1.0880800826940863E-2</v>
      </c>
      <c r="T4557" t="s">
        <v>4388</v>
      </c>
      <c r="U4557" t="s">
        <v>4388</v>
      </c>
      <c r="V4557" s="5" t="s">
        <v>4390</v>
      </c>
      <c r="W4557" s="5">
        <v>0</v>
      </c>
      <c r="X4557" s="4">
        <v>-7.6849837254785482E-4</v>
      </c>
      <c r="Y4557" s="6">
        <v>-1</v>
      </c>
      <c r="Z4557" s="4">
        <v>5.5288964697701101E-4</v>
      </c>
      <c r="AA4557" s="5">
        <v>3746</v>
      </c>
      <c r="AC4557" s="16" t="str">
        <f t="shared" si="426"/>
        <v/>
      </c>
      <c r="AD4557" s="16" t="str">
        <f t="shared" si="427"/>
        <v/>
      </c>
      <c r="AE4557" s="16" t="str">
        <f t="shared" si="428"/>
        <v/>
      </c>
      <c r="AF4557" s="16" t="str">
        <f t="shared" si="429"/>
        <v/>
      </c>
      <c r="AG4557" s="16" t="str">
        <f t="shared" si="430"/>
        <v/>
      </c>
      <c r="AH4557" s="16">
        <f t="shared" si="431"/>
        <v>1.0112302454393008E-2</v>
      </c>
      <c r="AI4557" s="17" t="str">
        <f>IF('Peer Comparison Tool'!$D$11="NR","",IF($C4557='Peer Comparison Tool'!$D$9,COUNT('ALLL &lt;50B Database'!$AI$1:AI4556)+1,""))</f>
        <v/>
      </c>
    </row>
    <row r="4558" spans="1:35" x14ac:dyDescent="0.25">
      <c r="A4558" t="s">
        <v>142</v>
      </c>
      <c r="B4558">
        <v>843476</v>
      </c>
      <c r="C4558" s="5" t="s">
        <v>716</v>
      </c>
      <c r="D4558" s="5" t="s">
        <v>4390</v>
      </c>
      <c r="E4558" s="5" t="s">
        <v>4388</v>
      </c>
      <c r="F4558" s="2">
        <v>197</v>
      </c>
      <c r="G4558" s="2">
        <v>41287</v>
      </c>
      <c r="H4558" s="2">
        <v>25143</v>
      </c>
      <c r="I4558" s="2">
        <v>263</v>
      </c>
      <c r="J4558" s="2">
        <v>24880</v>
      </c>
      <c r="K4558" s="33">
        <v>7.9180064308681675E-3</v>
      </c>
      <c r="L4558" s="2">
        <v>198</v>
      </c>
      <c r="M4558" s="2">
        <v>41344</v>
      </c>
      <c r="N4558" s="2">
        <v>25111</v>
      </c>
      <c r="O4558" s="33">
        <v>7.8849906415515113E-3</v>
      </c>
      <c r="P4558" s="2">
        <v>198</v>
      </c>
      <c r="Q4558" s="2">
        <v>40928</v>
      </c>
      <c r="R4558" s="2">
        <v>25177</v>
      </c>
      <c r="S4558" s="35">
        <v>7.8643206100806294E-3</v>
      </c>
      <c r="T4558" t="s">
        <v>4388</v>
      </c>
      <c r="U4558" t="s">
        <v>4388</v>
      </c>
      <c r="V4558" s="5" t="s">
        <v>4390</v>
      </c>
      <c r="W4558" s="5">
        <v>0</v>
      </c>
      <c r="X4558" s="4">
        <v>5.3685820787538127E-5</v>
      </c>
      <c r="Y4558" s="6">
        <v>-1</v>
      </c>
      <c r="Z4558" s="4">
        <v>-2.0670031470881867E-5</v>
      </c>
      <c r="AA4558" s="5">
        <v>4322</v>
      </c>
      <c r="AC4558" s="16" t="str">
        <f t="shared" si="426"/>
        <v/>
      </c>
      <c r="AD4558" s="16" t="str">
        <f t="shared" si="427"/>
        <v/>
      </c>
      <c r="AE4558" s="16" t="str">
        <f t="shared" si="428"/>
        <v/>
      </c>
      <c r="AF4558" s="16" t="str">
        <f t="shared" si="429"/>
        <v/>
      </c>
      <c r="AG4558" s="16" t="str">
        <f t="shared" si="430"/>
        <v/>
      </c>
      <c r="AH4558" s="16">
        <f t="shared" si="431"/>
        <v>7.9180064308681675E-3</v>
      </c>
      <c r="AI4558" s="17" t="str">
        <f>IF('Peer Comparison Tool'!$D$11="NR","",IF($C4558='Peer Comparison Tool'!$D$9,COUNT('ALLL &lt;50B Database'!$AI$1:AI4557)+1,""))</f>
        <v/>
      </c>
    </row>
    <row r="4559" spans="1:35" x14ac:dyDescent="0.25">
      <c r="A4559" t="s">
        <v>1268</v>
      </c>
      <c r="B4559">
        <v>472148</v>
      </c>
      <c r="C4559" s="5" t="s">
        <v>926</v>
      </c>
      <c r="D4559" s="5" t="s">
        <v>4390</v>
      </c>
      <c r="E4559" s="5" t="s">
        <v>4388</v>
      </c>
      <c r="F4559" s="2">
        <v>261</v>
      </c>
      <c r="G4559" s="2">
        <v>41120</v>
      </c>
      <c r="H4559" s="2">
        <v>11046</v>
      </c>
      <c r="I4559" s="2">
        <v>0</v>
      </c>
      <c r="J4559" s="2">
        <v>11046</v>
      </c>
      <c r="K4559" s="33">
        <v>2.3628462791960892E-2</v>
      </c>
      <c r="L4559" s="2">
        <v>228</v>
      </c>
      <c r="M4559" s="2">
        <v>40390</v>
      </c>
      <c r="N4559" s="2">
        <v>11421</v>
      </c>
      <c r="O4559" s="33">
        <v>1.9963225636984501E-2</v>
      </c>
      <c r="P4559" s="2">
        <v>243</v>
      </c>
      <c r="Q4559" s="2">
        <v>40368</v>
      </c>
      <c r="R4559" s="2">
        <v>11520</v>
      </c>
      <c r="S4559" s="35">
        <v>2.1093750000000001E-2</v>
      </c>
      <c r="T4559" t="s">
        <v>4388</v>
      </c>
      <c r="U4559" t="s">
        <v>4388</v>
      </c>
      <c r="V4559" s="5" t="s">
        <v>4390</v>
      </c>
      <c r="W4559" s="5">
        <v>0</v>
      </c>
      <c r="X4559" s="4">
        <v>2.5347127919608907E-3</v>
      </c>
      <c r="Y4559" s="6">
        <v>18</v>
      </c>
      <c r="Z4559" s="4">
        <v>1.1305243630155004E-3</v>
      </c>
      <c r="AA4559" s="5">
        <v>307</v>
      </c>
      <c r="AC4559" s="16" t="str">
        <f t="shared" si="426"/>
        <v/>
      </c>
      <c r="AD4559" s="16" t="str">
        <f t="shared" si="427"/>
        <v/>
      </c>
      <c r="AE4559" s="16" t="str">
        <f t="shared" si="428"/>
        <v/>
      </c>
      <c r="AF4559" s="16" t="str">
        <f t="shared" si="429"/>
        <v/>
      </c>
      <c r="AG4559" s="16" t="str">
        <f t="shared" si="430"/>
        <v/>
      </c>
      <c r="AH4559" s="16">
        <f t="shared" si="431"/>
        <v>2.3628462791960892E-2</v>
      </c>
      <c r="AI4559" s="17" t="str">
        <f>IF('Peer Comparison Tool'!$D$11="NR","",IF($C4559='Peer Comparison Tool'!$D$9,COUNT('ALLL &lt;50B Database'!$AI$1:AI4558)+1,""))</f>
        <v/>
      </c>
    </row>
    <row r="4560" spans="1:35" x14ac:dyDescent="0.25">
      <c r="A4560" t="s">
        <v>143</v>
      </c>
      <c r="B4560">
        <v>284958</v>
      </c>
      <c r="C4560" s="5" t="s">
        <v>2711</v>
      </c>
      <c r="D4560" s="5" t="s">
        <v>4390</v>
      </c>
      <c r="E4560" s="5" t="s">
        <v>4388</v>
      </c>
      <c r="F4560" s="2">
        <v>679</v>
      </c>
      <c r="G4560" s="2">
        <v>41082</v>
      </c>
      <c r="H4560" s="2">
        <v>32724</v>
      </c>
      <c r="I4560" s="2">
        <v>659</v>
      </c>
      <c r="J4560" s="2">
        <v>32065</v>
      </c>
      <c r="K4560" s="33">
        <v>2.1175736784656167E-2</v>
      </c>
      <c r="L4560" s="2">
        <v>654</v>
      </c>
      <c r="M4560" s="2">
        <v>40051</v>
      </c>
      <c r="N4560" s="2">
        <v>32227</v>
      </c>
      <c r="O4560" s="33">
        <v>2.0293542681602383E-2</v>
      </c>
      <c r="P4560" s="2">
        <v>654</v>
      </c>
      <c r="Q4560" s="2">
        <v>39704</v>
      </c>
      <c r="R4560" s="2">
        <v>31030</v>
      </c>
      <c r="S4560" s="35">
        <v>2.1076377699000969E-2</v>
      </c>
      <c r="T4560" t="s">
        <v>4388</v>
      </c>
      <c r="U4560" t="s">
        <v>4388</v>
      </c>
      <c r="V4560" s="5" t="s">
        <v>4390</v>
      </c>
      <c r="W4560" s="5">
        <v>0</v>
      </c>
      <c r="X4560" s="4">
        <v>9.9359085655198465E-5</v>
      </c>
      <c r="Y4560" s="6">
        <v>25</v>
      </c>
      <c r="Z4560" s="4">
        <v>7.8283501739858513E-4</v>
      </c>
      <c r="AA4560" s="5">
        <v>449</v>
      </c>
      <c r="AC4560" s="16" t="str">
        <f t="shared" si="426"/>
        <v/>
      </c>
      <c r="AD4560" s="16" t="str">
        <f t="shared" si="427"/>
        <v/>
      </c>
      <c r="AE4560" s="16" t="str">
        <f t="shared" si="428"/>
        <v/>
      </c>
      <c r="AF4560" s="16" t="str">
        <f t="shared" si="429"/>
        <v/>
      </c>
      <c r="AG4560" s="16" t="str">
        <f t="shared" si="430"/>
        <v/>
      </c>
      <c r="AH4560" s="16">
        <f t="shared" si="431"/>
        <v>2.1175736784656167E-2</v>
      </c>
      <c r="AI4560" s="17" t="str">
        <f>IF('Peer Comparison Tool'!$D$11="NR","",IF($C4560='Peer Comparison Tool'!$D$9,COUNT('ALLL &lt;50B Database'!$AI$1:AI4559)+1,""))</f>
        <v/>
      </c>
    </row>
    <row r="4561" spans="1:35" x14ac:dyDescent="0.25">
      <c r="A4561" t="s">
        <v>2278</v>
      </c>
      <c r="B4561">
        <v>58355</v>
      </c>
      <c r="C4561" s="5" t="s">
        <v>2041</v>
      </c>
      <c r="D4561" s="5" t="s">
        <v>4390</v>
      </c>
      <c r="E4561" s="5" t="s">
        <v>4388</v>
      </c>
      <c r="F4561" s="2">
        <v>364</v>
      </c>
      <c r="G4561" s="2">
        <v>40948</v>
      </c>
      <c r="H4561" s="2">
        <v>33084</v>
      </c>
      <c r="I4561" s="2">
        <v>0</v>
      </c>
      <c r="J4561" s="2">
        <v>33084</v>
      </c>
      <c r="K4561" s="33">
        <v>1.1002297182928304E-2</v>
      </c>
      <c r="L4561" s="2">
        <v>329</v>
      </c>
      <c r="M4561" s="2">
        <v>34777</v>
      </c>
      <c r="N4561" s="2">
        <v>28548</v>
      </c>
      <c r="O4561" s="33">
        <v>1.1524450049040213E-2</v>
      </c>
      <c r="P4561" s="2">
        <v>337</v>
      </c>
      <c r="Q4561" s="2">
        <v>32578</v>
      </c>
      <c r="R4561" s="2">
        <v>29060</v>
      </c>
      <c r="S4561" s="35">
        <v>1.1596696490020647E-2</v>
      </c>
      <c r="T4561" t="s">
        <v>4388</v>
      </c>
      <c r="U4561" t="s">
        <v>4388</v>
      </c>
      <c r="V4561" s="5" t="s">
        <v>4390</v>
      </c>
      <c r="W4561" s="5">
        <v>0</v>
      </c>
      <c r="X4561" s="4">
        <v>-5.9439930709234354E-4</v>
      </c>
      <c r="Y4561" s="6">
        <v>27</v>
      </c>
      <c r="Z4561" s="4">
        <v>7.2246440980434229E-5</v>
      </c>
      <c r="AA4561" s="5">
        <v>3376</v>
      </c>
      <c r="AC4561" s="16" t="str">
        <f t="shared" si="426"/>
        <v/>
      </c>
      <c r="AD4561" s="16" t="str">
        <f t="shared" si="427"/>
        <v/>
      </c>
      <c r="AE4561" s="16" t="str">
        <f t="shared" si="428"/>
        <v/>
      </c>
      <c r="AF4561" s="16" t="str">
        <f t="shared" si="429"/>
        <v/>
      </c>
      <c r="AG4561" s="16" t="str">
        <f t="shared" si="430"/>
        <v/>
      </c>
      <c r="AH4561" s="16">
        <f t="shared" si="431"/>
        <v>1.1002297182928304E-2</v>
      </c>
      <c r="AI4561" s="17" t="str">
        <f>IF('Peer Comparison Tool'!$D$11="NR","",IF($C4561='Peer Comparison Tool'!$D$9,COUNT('ALLL &lt;50B Database'!$AI$1:AI4560)+1,""))</f>
        <v/>
      </c>
    </row>
    <row r="4562" spans="1:35" x14ac:dyDescent="0.25">
      <c r="A4562" t="s">
        <v>1271</v>
      </c>
      <c r="B4562">
        <v>419947</v>
      </c>
      <c r="C4562" s="5" t="s">
        <v>926</v>
      </c>
      <c r="D4562" s="5" t="s">
        <v>4390</v>
      </c>
      <c r="E4562" s="5" t="s">
        <v>4388</v>
      </c>
      <c r="F4562" s="2">
        <v>258</v>
      </c>
      <c r="G4562" s="2">
        <v>40940</v>
      </c>
      <c r="H4562" s="2">
        <v>23621</v>
      </c>
      <c r="I4562" s="2">
        <v>1204</v>
      </c>
      <c r="J4562" s="2">
        <v>22417</v>
      </c>
      <c r="K4562" s="33">
        <v>1.150912254092876E-2</v>
      </c>
      <c r="L4562" s="2">
        <v>235</v>
      </c>
      <c r="M4562" s="2">
        <v>43840</v>
      </c>
      <c r="N4562" s="2">
        <v>21952</v>
      </c>
      <c r="O4562" s="33">
        <v>1.0705174927113703E-2</v>
      </c>
      <c r="P4562" s="2">
        <v>241</v>
      </c>
      <c r="Q4562" s="2">
        <v>39066</v>
      </c>
      <c r="R4562" s="2">
        <v>22089</v>
      </c>
      <c r="S4562" s="35">
        <v>1.0910407895332519E-2</v>
      </c>
      <c r="T4562" t="s">
        <v>4388</v>
      </c>
      <c r="U4562" t="s">
        <v>4388</v>
      </c>
      <c r="V4562" s="5" t="s">
        <v>4390</v>
      </c>
      <c r="W4562" s="5">
        <v>0</v>
      </c>
      <c r="X4562" s="4">
        <v>5.9871464559624159E-4</v>
      </c>
      <c r="Y4562" s="6">
        <v>17</v>
      </c>
      <c r="Z4562" s="4">
        <v>2.0523296821881552E-4</v>
      </c>
      <c r="AA4562" s="5">
        <v>3150</v>
      </c>
      <c r="AC4562" s="16" t="str">
        <f t="shared" si="426"/>
        <v/>
      </c>
      <c r="AD4562" s="16" t="str">
        <f t="shared" si="427"/>
        <v/>
      </c>
      <c r="AE4562" s="16" t="str">
        <f t="shared" si="428"/>
        <v/>
      </c>
      <c r="AF4562" s="16" t="str">
        <f t="shared" si="429"/>
        <v/>
      </c>
      <c r="AG4562" s="16" t="str">
        <f t="shared" si="430"/>
        <v/>
      </c>
      <c r="AH4562" s="16">
        <f t="shared" si="431"/>
        <v>1.150912254092876E-2</v>
      </c>
      <c r="AI4562" s="17" t="str">
        <f>IF('Peer Comparison Tool'!$D$11="NR","",IF($C4562='Peer Comparison Tool'!$D$9,COUNT('ALLL &lt;50B Database'!$AI$1:AI4561)+1,""))</f>
        <v/>
      </c>
    </row>
    <row r="4563" spans="1:35" x14ac:dyDescent="0.25">
      <c r="A4563" t="s">
        <v>131</v>
      </c>
      <c r="B4563">
        <v>1016558</v>
      </c>
      <c r="C4563" s="5" t="s">
        <v>2711</v>
      </c>
      <c r="D4563" s="5" t="s">
        <v>4390</v>
      </c>
      <c r="E4563" s="5" t="s">
        <v>4388</v>
      </c>
      <c r="F4563" s="2">
        <v>568</v>
      </c>
      <c r="G4563" s="2">
        <v>40882</v>
      </c>
      <c r="H4563" s="2">
        <v>28962</v>
      </c>
      <c r="I4563" s="2">
        <v>1724</v>
      </c>
      <c r="J4563" s="2">
        <v>27238</v>
      </c>
      <c r="K4563" s="33">
        <v>2.085321976650268E-2</v>
      </c>
      <c r="L4563" s="2">
        <v>559</v>
      </c>
      <c r="M4563" s="2">
        <v>37753</v>
      </c>
      <c r="N4563" s="2">
        <v>28784</v>
      </c>
      <c r="O4563" s="33">
        <v>1.9420511395219567E-2</v>
      </c>
      <c r="P4563" s="2">
        <v>568</v>
      </c>
      <c r="Q4563" s="2">
        <v>37379</v>
      </c>
      <c r="R4563" s="2">
        <v>26314</v>
      </c>
      <c r="S4563" s="35">
        <v>2.1585467811811202E-2</v>
      </c>
      <c r="T4563" t="s">
        <v>4388</v>
      </c>
      <c r="U4563" t="s">
        <v>4388</v>
      </c>
      <c r="V4563" s="5" t="s">
        <v>4390</v>
      </c>
      <c r="W4563" s="5">
        <v>0</v>
      </c>
      <c r="X4563" s="4">
        <v>-7.3224804530852214E-4</v>
      </c>
      <c r="Y4563" s="6">
        <v>0</v>
      </c>
      <c r="Z4563" s="4">
        <v>2.1649564165916353E-3</v>
      </c>
      <c r="AA4563" s="5">
        <v>472</v>
      </c>
      <c r="AC4563" s="16" t="str">
        <f t="shared" si="426"/>
        <v/>
      </c>
      <c r="AD4563" s="16" t="str">
        <f t="shared" si="427"/>
        <v/>
      </c>
      <c r="AE4563" s="16" t="str">
        <f t="shared" si="428"/>
        <v/>
      </c>
      <c r="AF4563" s="16" t="str">
        <f t="shared" si="429"/>
        <v/>
      </c>
      <c r="AG4563" s="16" t="str">
        <f t="shared" si="430"/>
        <v/>
      </c>
      <c r="AH4563" s="16">
        <f t="shared" si="431"/>
        <v>2.085321976650268E-2</v>
      </c>
      <c r="AI4563" s="17" t="str">
        <f>IF('Peer Comparison Tool'!$D$11="NR","",IF($C4563='Peer Comparison Tool'!$D$9,COUNT('ALLL &lt;50B Database'!$AI$1:AI4562)+1,""))</f>
        <v/>
      </c>
    </row>
    <row r="4564" spans="1:35" x14ac:dyDescent="0.25">
      <c r="A4564" t="s">
        <v>900</v>
      </c>
      <c r="B4564">
        <v>200042</v>
      </c>
      <c r="C4564" s="5" t="s">
        <v>716</v>
      </c>
      <c r="D4564" s="5" t="s">
        <v>4387</v>
      </c>
      <c r="E4564" s="5" t="s">
        <v>4388</v>
      </c>
      <c r="F4564" s="2">
        <v>52</v>
      </c>
      <c r="G4564" s="2">
        <v>40818</v>
      </c>
      <c r="H4564" s="2">
        <v>14181</v>
      </c>
      <c r="I4564" s="2">
        <v>497</v>
      </c>
      <c r="J4564" s="2">
        <v>13684</v>
      </c>
      <c r="K4564" s="33">
        <v>3.8000584624378838E-3</v>
      </c>
      <c r="L4564" s="2">
        <v>56</v>
      </c>
      <c r="M4564" s="2">
        <v>37410</v>
      </c>
      <c r="N4564" s="2">
        <v>13624</v>
      </c>
      <c r="O4564" s="33">
        <v>4.1103934233705222E-3</v>
      </c>
      <c r="P4564" s="2">
        <v>54</v>
      </c>
      <c r="Q4564" s="2">
        <v>39652</v>
      </c>
      <c r="R4564" s="2">
        <v>13237</v>
      </c>
      <c r="S4564" s="35">
        <v>4.0794742011029689E-3</v>
      </c>
      <c r="T4564" t="s">
        <v>4388</v>
      </c>
      <c r="U4564" t="s">
        <v>4388</v>
      </c>
      <c r="V4564" s="5" t="s">
        <v>4387</v>
      </c>
      <c r="W4564" s="5">
        <v>0</v>
      </c>
      <c r="X4564" s="4">
        <v>-2.7941573866508513E-4</v>
      </c>
      <c r="Y4564" s="6">
        <v>-2</v>
      </c>
      <c r="Z4564" s="4">
        <v>-3.0919222267553233E-5</v>
      </c>
      <c r="AA4564" s="5">
        <v>4719</v>
      </c>
      <c r="AC4564" s="16" t="str">
        <f t="shared" si="426"/>
        <v/>
      </c>
      <c r="AD4564" s="16" t="str">
        <f t="shared" si="427"/>
        <v/>
      </c>
      <c r="AE4564" s="16" t="str">
        <f t="shared" si="428"/>
        <v/>
      </c>
      <c r="AF4564" s="16" t="str">
        <f t="shared" si="429"/>
        <v/>
      </c>
      <c r="AG4564" s="16" t="str">
        <f t="shared" si="430"/>
        <v/>
      </c>
      <c r="AH4564" s="16">
        <f t="shared" si="431"/>
        <v>3.8000584624378838E-3</v>
      </c>
      <c r="AI4564" s="17" t="str">
        <f>IF('Peer Comparison Tool'!$D$11="NR","",IF($C4564='Peer Comparison Tool'!$D$9,COUNT('ALLL &lt;50B Database'!$AI$1:AI4563)+1,""))</f>
        <v/>
      </c>
    </row>
    <row r="4565" spans="1:35" x14ac:dyDescent="0.25">
      <c r="A4565" t="s">
        <v>1427</v>
      </c>
      <c r="B4565">
        <v>944551</v>
      </c>
      <c r="C4565" s="5" t="s">
        <v>3209</v>
      </c>
      <c r="D4565" s="5" t="s">
        <v>4390</v>
      </c>
      <c r="E4565" s="5" t="s">
        <v>4388</v>
      </c>
      <c r="F4565" s="2">
        <v>232</v>
      </c>
      <c r="G4565" s="2">
        <v>40768</v>
      </c>
      <c r="H4565" s="2">
        <v>16878</v>
      </c>
      <c r="I4565" s="2">
        <v>159</v>
      </c>
      <c r="J4565" s="2">
        <v>16719</v>
      </c>
      <c r="K4565" s="33">
        <v>1.3876428016029667E-2</v>
      </c>
      <c r="L4565" s="2">
        <v>229</v>
      </c>
      <c r="M4565" s="2">
        <v>37693</v>
      </c>
      <c r="N4565" s="2">
        <v>16786</v>
      </c>
      <c r="O4565" s="33">
        <v>1.3642320981770524E-2</v>
      </c>
      <c r="P4565" s="2">
        <v>234</v>
      </c>
      <c r="Q4565" s="2">
        <v>39850</v>
      </c>
      <c r="R4565" s="2">
        <v>17100</v>
      </c>
      <c r="S4565" s="35">
        <v>1.368421052631579E-2</v>
      </c>
      <c r="T4565" t="s">
        <v>4388</v>
      </c>
      <c r="U4565" t="s">
        <v>4388</v>
      </c>
      <c r="V4565" s="5" t="s">
        <v>4390</v>
      </c>
      <c r="W4565" s="5">
        <v>0</v>
      </c>
      <c r="X4565" s="4">
        <v>1.9221748971387682E-4</v>
      </c>
      <c r="Y4565" s="6">
        <v>-2</v>
      </c>
      <c r="Z4565" s="4">
        <v>4.1889544545266333E-5</v>
      </c>
      <c r="AA4565" s="5">
        <v>2031</v>
      </c>
      <c r="AC4565" s="16" t="str">
        <f t="shared" si="426"/>
        <v/>
      </c>
      <c r="AD4565" s="16" t="str">
        <f t="shared" si="427"/>
        <v/>
      </c>
      <c r="AE4565" s="16" t="str">
        <f t="shared" si="428"/>
        <v/>
      </c>
      <c r="AF4565" s="16" t="str">
        <f t="shared" si="429"/>
        <v/>
      </c>
      <c r="AG4565" s="16" t="str">
        <f t="shared" si="430"/>
        <v/>
      </c>
      <c r="AH4565" s="16">
        <f t="shared" si="431"/>
        <v>1.3876428016029667E-2</v>
      </c>
      <c r="AI4565" s="17" t="str">
        <f>IF('Peer Comparison Tool'!$D$11="NR","",IF($C4565='Peer Comparison Tool'!$D$9,COUNT('ALLL &lt;50B Database'!$AI$1:AI4564)+1,""))</f>
        <v/>
      </c>
    </row>
    <row r="4566" spans="1:35" x14ac:dyDescent="0.25">
      <c r="A4566" t="s">
        <v>2818</v>
      </c>
      <c r="B4566">
        <v>736158</v>
      </c>
      <c r="C4566" s="5" t="s">
        <v>2711</v>
      </c>
      <c r="D4566" s="5" t="s">
        <v>4390</v>
      </c>
      <c r="E4566" s="5" t="s">
        <v>4388</v>
      </c>
      <c r="F4566" s="2">
        <v>268</v>
      </c>
      <c r="G4566" s="2">
        <v>40694</v>
      </c>
      <c r="H4566" s="2">
        <v>19049</v>
      </c>
      <c r="I4566" s="2">
        <v>0</v>
      </c>
      <c r="J4566" s="2">
        <v>19049</v>
      </c>
      <c r="K4566" s="33">
        <v>1.4068979998950076E-2</v>
      </c>
      <c r="L4566" s="2">
        <v>251</v>
      </c>
      <c r="M4566" s="2">
        <v>41869</v>
      </c>
      <c r="N4566" s="2">
        <v>19129</v>
      </c>
      <c r="O4566" s="33">
        <v>1.3121438653353548E-2</v>
      </c>
      <c r="P4566" s="2">
        <v>252</v>
      </c>
      <c r="Q4566" s="2">
        <v>39311</v>
      </c>
      <c r="R4566" s="2">
        <v>17257</v>
      </c>
      <c r="S4566" s="35">
        <v>1.4602769890479227E-2</v>
      </c>
      <c r="T4566" t="s">
        <v>4388</v>
      </c>
      <c r="U4566" t="s">
        <v>4388</v>
      </c>
      <c r="V4566" s="5" t="s">
        <v>4390</v>
      </c>
      <c r="W4566" s="5">
        <v>0</v>
      </c>
      <c r="X4566" s="4">
        <v>-5.3378989152915064E-4</v>
      </c>
      <c r="Y4566" s="6">
        <v>16</v>
      </c>
      <c r="Z4566" s="4">
        <v>1.4813312371256791E-3</v>
      </c>
      <c r="AA4566" s="5">
        <v>1953</v>
      </c>
      <c r="AC4566" s="16" t="str">
        <f t="shared" si="426"/>
        <v/>
      </c>
      <c r="AD4566" s="16" t="str">
        <f t="shared" si="427"/>
        <v/>
      </c>
      <c r="AE4566" s="16" t="str">
        <f t="shared" si="428"/>
        <v/>
      </c>
      <c r="AF4566" s="16" t="str">
        <f t="shared" si="429"/>
        <v/>
      </c>
      <c r="AG4566" s="16" t="str">
        <f t="shared" si="430"/>
        <v/>
      </c>
      <c r="AH4566" s="16">
        <f t="shared" si="431"/>
        <v>1.4068979998950076E-2</v>
      </c>
      <c r="AI4566" s="17" t="str">
        <f>IF('Peer Comparison Tool'!$D$11="NR","",IF($C4566='Peer Comparison Tool'!$D$9,COUNT('ALLL &lt;50B Database'!$AI$1:AI4565)+1,""))</f>
        <v/>
      </c>
    </row>
    <row r="4567" spans="1:35" x14ac:dyDescent="0.25">
      <c r="A4567" t="s">
        <v>4021</v>
      </c>
      <c r="B4567">
        <v>753856</v>
      </c>
      <c r="C4567" s="5" t="s">
        <v>3704</v>
      </c>
      <c r="D4567" s="5" t="s">
        <v>4390</v>
      </c>
      <c r="E4567" s="5" t="s">
        <v>4388</v>
      </c>
      <c r="F4567" s="2">
        <v>251</v>
      </c>
      <c r="G4567" s="2">
        <v>40635</v>
      </c>
      <c r="H4567" s="2">
        <v>9016</v>
      </c>
      <c r="I4567" s="2">
        <v>57</v>
      </c>
      <c r="J4567" s="2">
        <v>8959</v>
      </c>
      <c r="K4567" s="33">
        <v>2.8016519700859471E-2</v>
      </c>
      <c r="L4567" s="2">
        <v>252</v>
      </c>
      <c r="M4567" s="2">
        <v>41662</v>
      </c>
      <c r="N4567" s="2">
        <v>8559</v>
      </c>
      <c r="O4567" s="33">
        <v>2.9442691903259727E-2</v>
      </c>
      <c r="P4567" s="2">
        <v>251</v>
      </c>
      <c r="Q4567" s="2">
        <v>39880</v>
      </c>
      <c r="R4567" s="2">
        <v>8855</v>
      </c>
      <c r="S4567" s="35">
        <v>2.8345567476002257E-2</v>
      </c>
      <c r="T4567" t="s">
        <v>4388</v>
      </c>
      <c r="U4567" t="s">
        <v>4388</v>
      </c>
      <c r="V4567" s="5" t="s">
        <v>4390</v>
      </c>
      <c r="W4567" s="5">
        <v>0</v>
      </c>
      <c r="X4567" s="4">
        <v>-3.2904777514278574E-4</v>
      </c>
      <c r="Y4567" s="6">
        <v>0</v>
      </c>
      <c r="Z4567" s="4">
        <v>-1.0971244272574704E-3</v>
      </c>
      <c r="AA4567" s="5">
        <v>176</v>
      </c>
      <c r="AC4567" s="16" t="str">
        <f t="shared" si="426"/>
        <v/>
      </c>
      <c r="AD4567" s="16" t="str">
        <f t="shared" si="427"/>
        <v/>
      </c>
      <c r="AE4567" s="16" t="str">
        <f t="shared" si="428"/>
        <v/>
      </c>
      <c r="AF4567" s="16" t="str">
        <f t="shared" si="429"/>
        <v/>
      </c>
      <c r="AG4567" s="16" t="str">
        <f t="shared" si="430"/>
        <v/>
      </c>
      <c r="AH4567" s="16">
        <f t="shared" si="431"/>
        <v>2.8016519700859471E-2</v>
      </c>
      <c r="AI4567" s="17" t="str">
        <f>IF('Peer Comparison Tool'!$D$11="NR","",IF($C4567='Peer Comparison Tool'!$D$9,COUNT('ALLL &lt;50B Database'!$AI$1:AI4566)+1,""))</f>
        <v/>
      </c>
    </row>
    <row r="4568" spans="1:35" x14ac:dyDescent="0.25">
      <c r="A4568" t="s">
        <v>1270</v>
      </c>
      <c r="B4568">
        <v>423841</v>
      </c>
      <c r="C4568" s="5" t="s">
        <v>926</v>
      </c>
      <c r="D4568" s="5" t="s">
        <v>4390</v>
      </c>
      <c r="E4568" s="5" t="s">
        <v>4388</v>
      </c>
      <c r="F4568" s="2">
        <v>223</v>
      </c>
      <c r="G4568" s="2">
        <v>40615</v>
      </c>
      <c r="H4568" s="2">
        <v>16976</v>
      </c>
      <c r="I4568" s="2">
        <v>105</v>
      </c>
      <c r="J4568" s="2">
        <v>16871</v>
      </c>
      <c r="K4568" s="33">
        <v>1.3217947958034496E-2</v>
      </c>
      <c r="L4568" s="2">
        <v>296</v>
      </c>
      <c r="M4568" s="2">
        <v>35736</v>
      </c>
      <c r="N4568" s="2">
        <v>17601</v>
      </c>
      <c r="O4568" s="33">
        <v>1.6817226293960569E-2</v>
      </c>
      <c r="P4568" s="2">
        <v>316</v>
      </c>
      <c r="Q4568" s="2">
        <v>40112</v>
      </c>
      <c r="R4568" s="2">
        <v>16992</v>
      </c>
      <c r="S4568" s="35">
        <v>1.85969868173258E-2</v>
      </c>
      <c r="T4568" t="s">
        <v>4388</v>
      </c>
      <c r="U4568" t="s">
        <v>4388</v>
      </c>
      <c r="V4568" s="5" t="s">
        <v>4390</v>
      </c>
      <c r="W4568" s="5">
        <v>0</v>
      </c>
      <c r="X4568" s="4">
        <v>-5.379038859291304E-3</v>
      </c>
      <c r="Y4568" s="6">
        <v>-93</v>
      </c>
      <c r="Z4568" s="4">
        <v>1.7797605233652314E-3</v>
      </c>
      <c r="AA4568" s="5">
        <v>2311</v>
      </c>
      <c r="AC4568" s="16" t="str">
        <f t="shared" si="426"/>
        <v/>
      </c>
      <c r="AD4568" s="16" t="str">
        <f t="shared" si="427"/>
        <v/>
      </c>
      <c r="AE4568" s="16" t="str">
        <f t="shared" si="428"/>
        <v/>
      </c>
      <c r="AF4568" s="16" t="str">
        <f t="shared" si="429"/>
        <v/>
      </c>
      <c r="AG4568" s="16" t="str">
        <f t="shared" si="430"/>
        <v/>
      </c>
      <c r="AH4568" s="16">
        <f t="shared" si="431"/>
        <v>1.3217947958034496E-2</v>
      </c>
      <c r="AI4568" s="17" t="str">
        <f>IF('Peer Comparison Tool'!$D$11="NR","",IF($C4568='Peer Comparison Tool'!$D$9,COUNT('ALLL &lt;50B Database'!$AI$1:AI4567)+1,""))</f>
        <v/>
      </c>
    </row>
    <row r="4569" spans="1:35" x14ac:dyDescent="0.25">
      <c r="A4569" t="s">
        <v>3554</v>
      </c>
      <c r="B4569">
        <v>582878</v>
      </c>
      <c r="C4569" s="5" t="s">
        <v>3516</v>
      </c>
      <c r="D4569" s="5" t="s">
        <v>4390</v>
      </c>
      <c r="E4569" s="5" t="s">
        <v>4388</v>
      </c>
      <c r="F4569" s="2">
        <v>60</v>
      </c>
      <c r="G4569" s="2">
        <v>40609</v>
      </c>
      <c r="H4569" s="2">
        <v>33562</v>
      </c>
      <c r="I4569" s="2">
        <v>0</v>
      </c>
      <c r="J4569" s="2">
        <v>33562</v>
      </c>
      <c r="K4569" s="33">
        <v>1.7877361301471902E-3</v>
      </c>
      <c r="L4569" s="2">
        <v>61</v>
      </c>
      <c r="M4569" s="2">
        <v>41997</v>
      </c>
      <c r="N4569" s="2">
        <v>34215</v>
      </c>
      <c r="O4569" s="33">
        <v>1.7828437819669735E-3</v>
      </c>
      <c r="P4569" s="2">
        <v>61</v>
      </c>
      <c r="Q4569" s="2">
        <v>40394</v>
      </c>
      <c r="R4569" s="2">
        <v>33625</v>
      </c>
      <c r="S4569" s="35">
        <v>1.8141263940520446E-3</v>
      </c>
      <c r="T4569" t="s">
        <v>4388</v>
      </c>
      <c r="U4569" t="s">
        <v>4388</v>
      </c>
      <c r="V4569" s="5" t="s">
        <v>4390</v>
      </c>
      <c r="W4569" s="5">
        <v>0</v>
      </c>
      <c r="X4569" s="4">
        <v>-2.63902639048544E-5</v>
      </c>
      <c r="Y4569" s="6">
        <v>-1</v>
      </c>
      <c r="Z4569" s="4">
        <v>3.1282612085071094E-5</v>
      </c>
      <c r="AA4569" s="5">
        <v>4776</v>
      </c>
      <c r="AC4569" s="16" t="str">
        <f t="shared" si="426"/>
        <v/>
      </c>
      <c r="AD4569" s="16" t="str">
        <f t="shared" si="427"/>
        <v/>
      </c>
      <c r="AE4569" s="16" t="str">
        <f t="shared" si="428"/>
        <v/>
      </c>
      <c r="AF4569" s="16" t="str">
        <f t="shared" si="429"/>
        <v/>
      </c>
      <c r="AG4569" s="16" t="str">
        <f t="shared" si="430"/>
        <v/>
      </c>
      <c r="AH4569" s="16">
        <f t="shared" si="431"/>
        <v>1.7877361301471902E-3</v>
      </c>
      <c r="AI4569" s="17" t="str">
        <f>IF('Peer Comparison Tool'!$D$11="NR","",IF($C4569='Peer Comparison Tool'!$D$9,COUNT('ALLL &lt;50B Database'!$AI$1:AI4568)+1,""))</f>
        <v/>
      </c>
    </row>
    <row r="4570" spans="1:35" x14ac:dyDescent="0.25">
      <c r="A4570" t="s">
        <v>1414</v>
      </c>
      <c r="B4570">
        <v>305059</v>
      </c>
      <c r="C4570" s="5" t="s">
        <v>3704</v>
      </c>
      <c r="D4570" s="5" t="s">
        <v>4390</v>
      </c>
      <c r="E4570" s="5" t="s">
        <v>4388</v>
      </c>
      <c r="F4570" s="2">
        <v>335</v>
      </c>
      <c r="G4570" s="2">
        <v>40491</v>
      </c>
      <c r="H4570" s="2">
        <v>24839</v>
      </c>
      <c r="I4570" s="2">
        <v>2155</v>
      </c>
      <c r="J4570" s="2">
        <v>22684</v>
      </c>
      <c r="K4570" s="33">
        <v>1.4768118497619467E-2</v>
      </c>
      <c r="L4570" s="2">
        <v>320</v>
      </c>
      <c r="M4570" s="2">
        <v>41255</v>
      </c>
      <c r="N4570" s="2">
        <v>26624</v>
      </c>
      <c r="O4570" s="33">
        <v>1.201923076923077E-2</v>
      </c>
      <c r="P4570" s="2">
        <v>336</v>
      </c>
      <c r="Q4570" s="2">
        <v>41016</v>
      </c>
      <c r="R4570" s="2">
        <v>24167</v>
      </c>
      <c r="S4570" s="35">
        <v>1.3903256506806802E-2</v>
      </c>
      <c r="T4570" t="s">
        <v>4388</v>
      </c>
      <c r="U4570" t="s">
        <v>4388</v>
      </c>
      <c r="V4570" s="5" t="s">
        <v>4390</v>
      </c>
      <c r="W4570" s="5">
        <v>0</v>
      </c>
      <c r="X4570" s="4">
        <v>8.6486199081266431E-4</v>
      </c>
      <c r="Y4570" s="6">
        <v>-1</v>
      </c>
      <c r="Z4570" s="4">
        <v>1.8840257375760325E-3</v>
      </c>
      <c r="AA4570" s="5">
        <v>1680</v>
      </c>
      <c r="AC4570" s="16" t="str">
        <f t="shared" si="426"/>
        <v/>
      </c>
      <c r="AD4570" s="16" t="str">
        <f t="shared" si="427"/>
        <v/>
      </c>
      <c r="AE4570" s="16" t="str">
        <f t="shared" si="428"/>
        <v/>
      </c>
      <c r="AF4570" s="16" t="str">
        <f t="shared" si="429"/>
        <v/>
      </c>
      <c r="AG4570" s="16" t="str">
        <f t="shared" si="430"/>
        <v/>
      </c>
      <c r="AH4570" s="16">
        <f t="shared" si="431"/>
        <v>1.4768118497619467E-2</v>
      </c>
      <c r="AI4570" s="17" t="str">
        <f>IF('Peer Comparison Tool'!$D$11="NR","",IF($C4570='Peer Comparison Tool'!$D$9,COUNT('ALLL &lt;50B Database'!$AI$1:AI4569)+1,""))</f>
        <v/>
      </c>
    </row>
    <row r="4571" spans="1:35" x14ac:dyDescent="0.25">
      <c r="A4571" t="s">
        <v>2509</v>
      </c>
      <c r="B4571">
        <v>380841</v>
      </c>
      <c r="C4571" s="5" t="s">
        <v>2299</v>
      </c>
      <c r="D4571" s="5" t="s">
        <v>4390</v>
      </c>
      <c r="E4571" s="5" t="s">
        <v>4388</v>
      </c>
      <c r="F4571" s="2">
        <v>101</v>
      </c>
      <c r="G4571" s="2">
        <v>40460</v>
      </c>
      <c r="H4571" s="2">
        <v>9166</v>
      </c>
      <c r="I4571" s="2">
        <v>924</v>
      </c>
      <c r="J4571" s="2">
        <v>8242</v>
      </c>
      <c r="K4571" s="33">
        <v>1.2254307206988595E-2</v>
      </c>
      <c r="L4571" s="2">
        <v>141</v>
      </c>
      <c r="M4571" s="2">
        <v>36822</v>
      </c>
      <c r="N4571" s="2">
        <v>8778</v>
      </c>
      <c r="O4571" s="33">
        <v>1.6062884483937116E-2</v>
      </c>
      <c r="P4571" s="2">
        <v>99</v>
      </c>
      <c r="Q4571" s="2">
        <v>38187</v>
      </c>
      <c r="R4571" s="2">
        <v>8192</v>
      </c>
      <c r="S4571" s="35">
        <v>1.20849609375E-2</v>
      </c>
      <c r="T4571" t="s">
        <v>4388</v>
      </c>
      <c r="U4571" t="s">
        <v>4388</v>
      </c>
      <c r="V4571" s="5" t="s">
        <v>4390</v>
      </c>
      <c r="W4571" s="5">
        <v>0</v>
      </c>
      <c r="X4571" s="4">
        <v>1.6934626948859541E-4</v>
      </c>
      <c r="Y4571" s="6">
        <v>2</v>
      </c>
      <c r="Z4571" s="4">
        <v>-3.9779235464371156E-3</v>
      </c>
      <c r="AA4571" s="5">
        <v>2803</v>
      </c>
      <c r="AC4571" s="16" t="str">
        <f t="shared" si="426"/>
        <v/>
      </c>
      <c r="AD4571" s="16" t="str">
        <f t="shared" si="427"/>
        <v/>
      </c>
      <c r="AE4571" s="16" t="str">
        <f t="shared" si="428"/>
        <v/>
      </c>
      <c r="AF4571" s="16" t="str">
        <f t="shared" si="429"/>
        <v/>
      </c>
      <c r="AG4571" s="16" t="str">
        <f t="shared" si="430"/>
        <v/>
      </c>
      <c r="AH4571" s="16">
        <f t="shared" si="431"/>
        <v>1.2254307206988595E-2</v>
      </c>
      <c r="AI4571" s="17" t="str">
        <f>IF('Peer Comparison Tool'!$D$11="NR","",IF($C4571='Peer Comparison Tool'!$D$9,COUNT('ALLL &lt;50B Database'!$AI$1:AI4570)+1,""))</f>
        <v/>
      </c>
    </row>
    <row r="4572" spans="1:35" x14ac:dyDescent="0.25">
      <c r="A4572" t="s">
        <v>3351</v>
      </c>
      <c r="B4572">
        <v>464853</v>
      </c>
      <c r="C4572" s="5" t="s">
        <v>3209</v>
      </c>
      <c r="D4572" s="5" t="s">
        <v>4390</v>
      </c>
      <c r="E4572" s="5" t="s">
        <v>4388</v>
      </c>
      <c r="F4572" s="2">
        <v>335</v>
      </c>
      <c r="G4572" s="2">
        <v>40421</v>
      </c>
      <c r="H4572" s="2">
        <v>33711</v>
      </c>
      <c r="I4572" s="2">
        <v>742</v>
      </c>
      <c r="J4572" s="2">
        <v>32969</v>
      </c>
      <c r="K4572" s="33">
        <v>1.0161060390063393E-2</v>
      </c>
      <c r="L4572" s="2">
        <v>318</v>
      </c>
      <c r="M4572" s="2">
        <v>37430</v>
      </c>
      <c r="N4572" s="2">
        <v>34127</v>
      </c>
      <c r="O4572" s="33">
        <v>9.3181352008673488E-3</v>
      </c>
      <c r="P4572" s="2">
        <v>327</v>
      </c>
      <c r="Q4572" s="2">
        <v>38614</v>
      </c>
      <c r="R4572" s="2">
        <v>33188</v>
      </c>
      <c r="S4572" s="35">
        <v>9.8529589008075208E-3</v>
      </c>
      <c r="T4572" t="s">
        <v>4388</v>
      </c>
      <c r="U4572" t="s">
        <v>4388</v>
      </c>
      <c r="V4572" s="5" t="s">
        <v>4390</v>
      </c>
      <c r="W4572" s="5">
        <v>0</v>
      </c>
      <c r="X4572" s="4">
        <v>3.0810148925587179E-4</v>
      </c>
      <c r="Y4572" s="6">
        <v>8</v>
      </c>
      <c r="Z4572" s="4">
        <v>5.3482369994017204E-4</v>
      </c>
      <c r="AA4572" s="5">
        <v>3728</v>
      </c>
      <c r="AC4572" s="16" t="str">
        <f t="shared" si="426"/>
        <v/>
      </c>
      <c r="AD4572" s="16" t="str">
        <f t="shared" si="427"/>
        <v/>
      </c>
      <c r="AE4572" s="16" t="str">
        <f t="shared" si="428"/>
        <v/>
      </c>
      <c r="AF4572" s="16" t="str">
        <f t="shared" si="429"/>
        <v/>
      </c>
      <c r="AG4572" s="16" t="str">
        <f t="shared" si="430"/>
        <v/>
      </c>
      <c r="AH4572" s="16">
        <f t="shared" si="431"/>
        <v>1.0161060390063393E-2</v>
      </c>
      <c r="AI4572" s="17" t="str">
        <f>IF('Peer Comparison Tool'!$D$11="NR","",IF($C4572='Peer Comparison Tool'!$D$9,COUNT('ALLL &lt;50B Database'!$AI$1:AI4571)+1,""))</f>
        <v/>
      </c>
    </row>
    <row r="4573" spans="1:35" x14ac:dyDescent="0.25">
      <c r="A4573" t="s">
        <v>2268</v>
      </c>
      <c r="B4573">
        <v>75455</v>
      </c>
      <c r="C4573" s="5" t="s">
        <v>2041</v>
      </c>
      <c r="D4573" s="5" t="s">
        <v>4390</v>
      </c>
      <c r="E4573" s="5" t="s">
        <v>4388</v>
      </c>
      <c r="F4573" s="2">
        <v>681</v>
      </c>
      <c r="G4573" s="2">
        <v>40193</v>
      </c>
      <c r="H4573" s="2">
        <v>7993</v>
      </c>
      <c r="I4573" s="2">
        <v>568</v>
      </c>
      <c r="J4573" s="2">
        <v>7425</v>
      </c>
      <c r="K4573" s="33">
        <v>9.1717171717171711E-2</v>
      </c>
      <c r="L4573" s="2">
        <v>681</v>
      </c>
      <c r="M4573" s="2">
        <v>38462</v>
      </c>
      <c r="N4573" s="2">
        <v>7548</v>
      </c>
      <c r="O4573" s="33">
        <v>9.022257551669316E-2</v>
      </c>
      <c r="P4573" s="2">
        <v>681</v>
      </c>
      <c r="Q4573" s="2">
        <v>39772</v>
      </c>
      <c r="R4573" s="2">
        <v>7680</v>
      </c>
      <c r="S4573" s="35">
        <v>8.8671874999999997E-2</v>
      </c>
      <c r="T4573" t="s">
        <v>4388</v>
      </c>
      <c r="U4573" t="s">
        <v>4388</v>
      </c>
      <c r="V4573" s="5" t="s">
        <v>4390</v>
      </c>
      <c r="W4573" s="5">
        <v>0</v>
      </c>
      <c r="X4573" s="4">
        <v>3.0452967171717138E-3</v>
      </c>
      <c r="Y4573" s="6">
        <v>0</v>
      </c>
      <c r="Z4573" s="4">
        <v>-1.5507005166931626E-3</v>
      </c>
      <c r="AA4573" s="5">
        <v>9</v>
      </c>
      <c r="AC4573" s="16" t="str">
        <f t="shared" si="426"/>
        <v/>
      </c>
      <c r="AD4573" s="16" t="str">
        <f t="shared" si="427"/>
        <v/>
      </c>
      <c r="AE4573" s="16" t="str">
        <f t="shared" si="428"/>
        <v/>
      </c>
      <c r="AF4573" s="16" t="str">
        <f t="shared" si="429"/>
        <v/>
      </c>
      <c r="AG4573" s="16" t="str">
        <f t="shared" si="430"/>
        <v/>
      </c>
      <c r="AH4573" s="16">
        <f t="shared" si="431"/>
        <v>9.1717171717171711E-2</v>
      </c>
      <c r="AI4573" s="17" t="str">
        <f>IF('Peer Comparison Tool'!$D$11="NR","",IF($C4573='Peer Comparison Tool'!$D$9,COUNT('ALLL &lt;50B Database'!$AI$1:AI4572)+1,""))</f>
        <v/>
      </c>
    </row>
    <row r="4574" spans="1:35" x14ac:dyDescent="0.25">
      <c r="A4574" t="s">
        <v>1555</v>
      </c>
      <c r="B4574">
        <v>857259</v>
      </c>
      <c r="C4574" s="5" t="s">
        <v>1389</v>
      </c>
      <c r="D4574" s="5" t="s">
        <v>4390</v>
      </c>
      <c r="E4574" s="5" t="s">
        <v>4388</v>
      </c>
      <c r="F4574" s="2">
        <v>325</v>
      </c>
      <c r="G4574" s="2">
        <v>40066</v>
      </c>
      <c r="H4574" s="2">
        <v>22619</v>
      </c>
      <c r="I4574" s="2">
        <v>686</v>
      </c>
      <c r="J4574" s="2">
        <v>21933</v>
      </c>
      <c r="K4574" s="33">
        <v>1.4817854374686546E-2</v>
      </c>
      <c r="L4574" s="2">
        <v>324</v>
      </c>
      <c r="M4574" s="2">
        <v>38675</v>
      </c>
      <c r="N4574" s="2">
        <v>21448</v>
      </c>
      <c r="O4574" s="33">
        <v>1.5106303618052964E-2</v>
      </c>
      <c r="P4574" s="2">
        <v>324</v>
      </c>
      <c r="Q4574" s="2">
        <v>38410</v>
      </c>
      <c r="R4574" s="2">
        <v>21653</v>
      </c>
      <c r="S4574" s="35">
        <v>1.4963284533321018E-2</v>
      </c>
      <c r="T4574" t="s">
        <v>4388</v>
      </c>
      <c r="U4574" t="s">
        <v>4388</v>
      </c>
      <c r="V4574" s="5" t="s">
        <v>4390</v>
      </c>
      <c r="W4574" s="5">
        <v>0</v>
      </c>
      <c r="X4574" s="4">
        <v>-1.4543015863447209E-4</v>
      </c>
      <c r="Y4574" s="6">
        <v>1</v>
      </c>
      <c r="Z4574" s="4">
        <v>-1.4301908473194659E-4</v>
      </c>
      <c r="AA4574" s="5">
        <v>1662</v>
      </c>
      <c r="AC4574" s="16" t="str">
        <f t="shared" si="426"/>
        <v/>
      </c>
      <c r="AD4574" s="16" t="str">
        <f t="shared" si="427"/>
        <v/>
      </c>
      <c r="AE4574" s="16" t="str">
        <f t="shared" si="428"/>
        <v/>
      </c>
      <c r="AF4574" s="16" t="str">
        <f t="shared" si="429"/>
        <v/>
      </c>
      <c r="AG4574" s="16" t="str">
        <f t="shared" si="430"/>
        <v/>
      </c>
      <c r="AH4574" s="16">
        <f t="shared" si="431"/>
        <v>1.4817854374686546E-2</v>
      </c>
      <c r="AI4574" s="17" t="str">
        <f>IF('Peer Comparison Tool'!$D$11="NR","",IF($C4574='Peer Comparison Tool'!$D$9,COUNT('ALLL &lt;50B Database'!$AI$1:AI4573)+1,""))</f>
        <v/>
      </c>
    </row>
    <row r="4575" spans="1:35" x14ac:dyDescent="0.25">
      <c r="A4575" t="s">
        <v>1272</v>
      </c>
      <c r="B4575">
        <v>770545</v>
      </c>
      <c r="C4575" s="5" t="s">
        <v>926</v>
      </c>
      <c r="D4575" s="5" t="s">
        <v>4390</v>
      </c>
      <c r="E4575" s="5" t="s">
        <v>4388</v>
      </c>
      <c r="F4575" s="2">
        <v>173</v>
      </c>
      <c r="G4575" s="2">
        <v>40025</v>
      </c>
      <c r="H4575" s="2">
        <v>27558</v>
      </c>
      <c r="I4575" s="2">
        <v>0</v>
      </c>
      <c r="J4575" s="2">
        <v>27558</v>
      </c>
      <c r="K4575" s="33">
        <v>6.2776689164670873E-3</v>
      </c>
      <c r="L4575" s="2">
        <v>173</v>
      </c>
      <c r="M4575" s="2">
        <v>37802</v>
      </c>
      <c r="N4575" s="2">
        <v>28723</v>
      </c>
      <c r="O4575" s="33">
        <v>6.0230477317828914E-3</v>
      </c>
      <c r="P4575" s="2">
        <v>173</v>
      </c>
      <c r="Q4575" s="2">
        <v>38501</v>
      </c>
      <c r="R4575" s="2">
        <v>27035</v>
      </c>
      <c r="S4575" s="35">
        <v>6.3991122618827449E-3</v>
      </c>
      <c r="T4575" t="s">
        <v>4388</v>
      </c>
      <c r="U4575" t="s">
        <v>4388</v>
      </c>
      <c r="V4575" s="5" t="s">
        <v>4390</v>
      </c>
      <c r="W4575" s="5">
        <v>0</v>
      </c>
      <c r="X4575" s="4">
        <v>-1.2144334541565761E-4</v>
      </c>
      <c r="Y4575" s="6">
        <v>0</v>
      </c>
      <c r="Z4575" s="4">
        <v>3.7606453009985351E-4</v>
      </c>
      <c r="AA4575" s="5">
        <v>4557</v>
      </c>
      <c r="AC4575" s="16" t="str">
        <f t="shared" si="426"/>
        <v/>
      </c>
      <c r="AD4575" s="16" t="str">
        <f t="shared" si="427"/>
        <v/>
      </c>
      <c r="AE4575" s="16" t="str">
        <f t="shared" si="428"/>
        <v/>
      </c>
      <c r="AF4575" s="16" t="str">
        <f t="shared" si="429"/>
        <v/>
      </c>
      <c r="AG4575" s="16" t="str">
        <f t="shared" si="430"/>
        <v/>
      </c>
      <c r="AH4575" s="16">
        <f t="shared" si="431"/>
        <v>6.2776689164670873E-3</v>
      </c>
      <c r="AI4575" s="17" t="str">
        <f>IF('Peer Comparison Tool'!$D$11="NR","",IF($C4575='Peer Comparison Tool'!$D$9,COUNT('ALLL &lt;50B Database'!$AI$1:AI4574)+1,""))</f>
        <v/>
      </c>
    </row>
    <row r="4576" spans="1:35" x14ac:dyDescent="0.25">
      <c r="A4576" t="s">
        <v>2510</v>
      </c>
      <c r="B4576">
        <v>717670</v>
      </c>
      <c r="C4576" s="5" t="s">
        <v>2299</v>
      </c>
      <c r="D4576" s="5" t="s">
        <v>4390</v>
      </c>
      <c r="E4576" s="5" t="s">
        <v>4388</v>
      </c>
      <c r="F4576" s="2">
        <v>402</v>
      </c>
      <c r="G4576" s="2">
        <v>39996</v>
      </c>
      <c r="H4576" s="2">
        <v>32697</v>
      </c>
      <c r="I4576" s="2">
        <v>0</v>
      </c>
      <c r="J4576" s="2">
        <v>32697</v>
      </c>
      <c r="K4576" s="33">
        <v>1.2294705936324434E-2</v>
      </c>
      <c r="L4576" s="2">
        <v>411</v>
      </c>
      <c r="M4576" s="2">
        <v>37653</v>
      </c>
      <c r="N4576" s="2">
        <v>29112</v>
      </c>
      <c r="O4576" s="33">
        <v>1.4117889530090685E-2</v>
      </c>
      <c r="P4576" s="2">
        <v>411</v>
      </c>
      <c r="Q4576" s="2">
        <v>37165</v>
      </c>
      <c r="R4576" s="2">
        <v>30839</v>
      </c>
      <c r="S4576" s="35">
        <v>1.3327280391711794E-2</v>
      </c>
      <c r="T4576" t="s">
        <v>4388</v>
      </c>
      <c r="U4576" t="s">
        <v>4388</v>
      </c>
      <c r="V4576" s="5" t="s">
        <v>4390</v>
      </c>
      <c r="W4576" s="5">
        <v>0</v>
      </c>
      <c r="X4576" s="4">
        <v>-1.0325744553873594E-3</v>
      </c>
      <c r="Y4576" s="6">
        <v>-9</v>
      </c>
      <c r="Z4576" s="4">
        <v>-7.9060913837889109E-4</v>
      </c>
      <c r="AA4576" s="5">
        <v>2783</v>
      </c>
      <c r="AC4576" s="16" t="str">
        <f t="shared" si="426"/>
        <v/>
      </c>
      <c r="AD4576" s="16" t="str">
        <f t="shared" si="427"/>
        <v/>
      </c>
      <c r="AE4576" s="16" t="str">
        <f t="shared" si="428"/>
        <v/>
      </c>
      <c r="AF4576" s="16" t="str">
        <f t="shared" si="429"/>
        <v/>
      </c>
      <c r="AG4576" s="16" t="str">
        <f t="shared" si="430"/>
        <v/>
      </c>
      <c r="AH4576" s="16">
        <f t="shared" si="431"/>
        <v>1.2294705936324434E-2</v>
      </c>
      <c r="AI4576" s="17" t="str">
        <f>IF('Peer Comparison Tool'!$D$11="NR","",IF($C4576='Peer Comparison Tool'!$D$9,COUNT('ALLL &lt;50B Database'!$AI$1:AI4575)+1,""))</f>
        <v/>
      </c>
    </row>
    <row r="4577" spans="1:35" x14ac:dyDescent="0.25">
      <c r="A4577" t="s">
        <v>2638</v>
      </c>
      <c r="B4577">
        <v>444677</v>
      </c>
      <c r="C4577" s="5" t="s">
        <v>2604</v>
      </c>
      <c r="D4577" s="5" t="s">
        <v>4390</v>
      </c>
      <c r="E4577" s="5" t="s">
        <v>4388</v>
      </c>
      <c r="F4577" s="2">
        <v>42</v>
      </c>
      <c r="G4577" s="2">
        <v>39818</v>
      </c>
      <c r="H4577" s="2">
        <v>27828</v>
      </c>
      <c r="I4577" s="2">
        <v>0</v>
      </c>
      <c r="J4577" s="2">
        <v>27828</v>
      </c>
      <c r="K4577" s="33">
        <v>1.5092712376024149E-3</v>
      </c>
      <c r="L4577" s="2">
        <v>42</v>
      </c>
      <c r="M4577" s="2">
        <v>40793</v>
      </c>
      <c r="N4577" s="2">
        <v>27776</v>
      </c>
      <c r="O4577" s="33">
        <v>1.5120967741935483E-3</v>
      </c>
      <c r="P4577" s="2">
        <v>42</v>
      </c>
      <c r="Q4577" s="2">
        <v>40241</v>
      </c>
      <c r="R4577" s="2">
        <v>27929</v>
      </c>
      <c r="S4577" s="35">
        <v>1.5038132407175337E-3</v>
      </c>
      <c r="T4577" t="s">
        <v>4388</v>
      </c>
      <c r="U4577" t="s">
        <v>4388</v>
      </c>
      <c r="V4577" s="5" t="s">
        <v>4390</v>
      </c>
      <c r="W4577" s="5">
        <v>0</v>
      </c>
      <c r="X4577" s="4">
        <v>5.4579968848812287E-6</v>
      </c>
      <c r="Y4577" s="6">
        <v>0</v>
      </c>
      <c r="Z4577" s="4">
        <v>-8.283533476014654E-6</v>
      </c>
      <c r="AA4577" s="5">
        <v>4778</v>
      </c>
      <c r="AC4577" s="16" t="str">
        <f t="shared" si="426"/>
        <v/>
      </c>
      <c r="AD4577" s="16" t="str">
        <f t="shared" si="427"/>
        <v/>
      </c>
      <c r="AE4577" s="16" t="str">
        <f t="shared" si="428"/>
        <v/>
      </c>
      <c r="AF4577" s="16" t="str">
        <f t="shared" si="429"/>
        <v/>
      </c>
      <c r="AG4577" s="16" t="str">
        <f t="shared" si="430"/>
        <v/>
      </c>
      <c r="AH4577" s="16">
        <f t="shared" si="431"/>
        <v>1.5092712376024149E-3</v>
      </c>
      <c r="AI4577" s="17" t="str">
        <f>IF('Peer Comparison Tool'!$D$11="NR","",IF($C4577='Peer Comparison Tool'!$D$9,COUNT('ALLL &lt;50B Database'!$AI$1:AI4576)+1,""))</f>
        <v/>
      </c>
    </row>
    <row r="4578" spans="1:35" x14ac:dyDescent="0.25">
      <c r="A4578" t="s">
        <v>2267</v>
      </c>
      <c r="B4578">
        <v>388753</v>
      </c>
      <c r="C4578" s="5" t="s">
        <v>2041</v>
      </c>
      <c r="D4578" s="5" t="s">
        <v>4390</v>
      </c>
      <c r="E4578" s="5" t="s">
        <v>4388</v>
      </c>
      <c r="F4578" s="2">
        <v>287</v>
      </c>
      <c r="G4578" s="2">
        <v>39788</v>
      </c>
      <c r="H4578" s="2">
        <v>25033</v>
      </c>
      <c r="I4578" s="2">
        <v>445</v>
      </c>
      <c r="J4578" s="2">
        <v>24588</v>
      </c>
      <c r="K4578" s="33">
        <v>1.1672360501057426E-2</v>
      </c>
      <c r="L4578" s="2">
        <v>284</v>
      </c>
      <c r="M4578" s="2">
        <v>49690</v>
      </c>
      <c r="N4578" s="2">
        <v>26260</v>
      </c>
      <c r="O4578" s="33">
        <v>1.0814927646610815E-2</v>
      </c>
      <c r="P4578" s="2">
        <v>284</v>
      </c>
      <c r="Q4578" s="2">
        <v>40457</v>
      </c>
      <c r="R4578" s="2">
        <v>24925</v>
      </c>
      <c r="S4578" s="35">
        <v>1.1394182547642928E-2</v>
      </c>
      <c r="T4578" t="s">
        <v>4388</v>
      </c>
      <c r="U4578" t="s">
        <v>4388</v>
      </c>
      <c r="V4578" s="5" t="s">
        <v>4390</v>
      </c>
      <c r="W4578" s="5">
        <v>0</v>
      </c>
      <c r="X4578" s="4">
        <v>2.7817795341449764E-4</v>
      </c>
      <c r="Y4578" s="6">
        <v>3</v>
      </c>
      <c r="Z4578" s="4">
        <v>5.7925490103211304E-4</v>
      </c>
      <c r="AA4578" s="5">
        <v>3081</v>
      </c>
      <c r="AC4578" s="16" t="str">
        <f t="shared" si="426"/>
        <v/>
      </c>
      <c r="AD4578" s="16" t="str">
        <f t="shared" si="427"/>
        <v/>
      </c>
      <c r="AE4578" s="16" t="str">
        <f t="shared" si="428"/>
        <v/>
      </c>
      <c r="AF4578" s="16" t="str">
        <f t="shared" si="429"/>
        <v/>
      </c>
      <c r="AG4578" s="16" t="str">
        <f t="shared" si="430"/>
        <v/>
      </c>
      <c r="AH4578" s="16">
        <f t="shared" si="431"/>
        <v>1.1672360501057426E-2</v>
      </c>
      <c r="AI4578" s="17" t="str">
        <f>IF('Peer Comparison Tool'!$D$11="NR","",IF($C4578='Peer Comparison Tool'!$D$9,COUNT('ALLL &lt;50B Database'!$AI$1:AI4577)+1,""))</f>
        <v/>
      </c>
    </row>
    <row r="4579" spans="1:35" x14ac:dyDescent="0.25">
      <c r="A4579" t="s">
        <v>903</v>
      </c>
      <c r="B4579">
        <v>225942</v>
      </c>
      <c r="C4579" s="5" t="s">
        <v>716</v>
      </c>
      <c r="D4579" s="5" t="s">
        <v>4390</v>
      </c>
      <c r="E4579" s="5" t="s">
        <v>4388</v>
      </c>
      <c r="F4579" s="2">
        <v>128</v>
      </c>
      <c r="G4579" s="2">
        <v>39744</v>
      </c>
      <c r="H4579" s="2">
        <v>19511</v>
      </c>
      <c r="I4579" s="2">
        <v>1450</v>
      </c>
      <c r="J4579" s="2">
        <v>18061</v>
      </c>
      <c r="K4579" s="33">
        <v>7.0870937378882679E-3</v>
      </c>
      <c r="L4579" s="2">
        <v>101</v>
      </c>
      <c r="M4579" s="2">
        <v>34451</v>
      </c>
      <c r="N4579" s="2">
        <v>18333</v>
      </c>
      <c r="O4579" s="33">
        <v>5.5091910762013856E-3</v>
      </c>
      <c r="P4579" s="2">
        <v>124</v>
      </c>
      <c r="Q4579" s="2">
        <v>36024</v>
      </c>
      <c r="R4579" s="2">
        <v>18356</v>
      </c>
      <c r="S4579" s="35">
        <v>6.7552843756809762E-3</v>
      </c>
      <c r="T4579" t="s">
        <v>4388</v>
      </c>
      <c r="U4579" t="s">
        <v>4388</v>
      </c>
      <c r="V4579" s="5" t="s">
        <v>4390</v>
      </c>
      <c r="W4579" s="5">
        <v>0</v>
      </c>
      <c r="X4579" s="4">
        <v>3.3180936220729169E-4</v>
      </c>
      <c r="Y4579" s="6">
        <v>4</v>
      </c>
      <c r="Z4579" s="4">
        <v>1.2460932994795906E-3</v>
      </c>
      <c r="AA4579" s="5">
        <v>4442</v>
      </c>
      <c r="AC4579" s="16" t="str">
        <f t="shared" si="426"/>
        <v/>
      </c>
      <c r="AD4579" s="16" t="str">
        <f t="shared" si="427"/>
        <v/>
      </c>
      <c r="AE4579" s="16" t="str">
        <f t="shared" si="428"/>
        <v/>
      </c>
      <c r="AF4579" s="16" t="str">
        <f t="shared" si="429"/>
        <v/>
      </c>
      <c r="AG4579" s="16" t="str">
        <f t="shared" si="430"/>
        <v/>
      </c>
      <c r="AH4579" s="16">
        <f t="shared" si="431"/>
        <v>7.0870937378882679E-3</v>
      </c>
      <c r="AI4579" s="17" t="str">
        <f>IF('Peer Comparison Tool'!$D$11="NR","",IF($C4579='Peer Comparison Tool'!$D$9,COUNT('ALLL &lt;50B Database'!$AI$1:AI4578)+1,""))</f>
        <v/>
      </c>
    </row>
    <row r="4580" spans="1:35" x14ac:dyDescent="0.25">
      <c r="A4580" t="s">
        <v>4114</v>
      </c>
      <c r="B4580">
        <v>104971</v>
      </c>
      <c r="C4580" s="5" t="s">
        <v>4058</v>
      </c>
      <c r="D4580" s="5" t="s">
        <v>4390</v>
      </c>
      <c r="E4580" s="5" t="s">
        <v>4388</v>
      </c>
      <c r="F4580" s="2">
        <v>212</v>
      </c>
      <c r="G4580" s="2">
        <v>39728</v>
      </c>
      <c r="H4580" s="2">
        <v>19266</v>
      </c>
      <c r="I4580" s="2">
        <v>0</v>
      </c>
      <c r="J4580" s="2">
        <v>19266</v>
      </c>
      <c r="K4580" s="33">
        <v>1.1003840963355133E-2</v>
      </c>
      <c r="L4580" s="2">
        <v>213</v>
      </c>
      <c r="M4580" s="2">
        <v>38872</v>
      </c>
      <c r="N4580" s="2">
        <v>20200</v>
      </c>
      <c r="O4580" s="33">
        <v>1.0544554455445545E-2</v>
      </c>
      <c r="P4580" s="2">
        <v>212</v>
      </c>
      <c r="Q4580" s="2">
        <v>39461</v>
      </c>
      <c r="R4580" s="2">
        <v>19752</v>
      </c>
      <c r="S4580" s="35">
        <v>1.0733090319967598E-2</v>
      </c>
      <c r="T4580" t="s">
        <v>4388</v>
      </c>
      <c r="U4580" t="s">
        <v>4388</v>
      </c>
      <c r="V4580" s="5" t="s">
        <v>4390</v>
      </c>
      <c r="W4580" s="5">
        <v>0</v>
      </c>
      <c r="X4580" s="4">
        <v>2.7075064338753438E-4</v>
      </c>
      <c r="Y4580" s="6">
        <v>0</v>
      </c>
      <c r="Z4580" s="4">
        <v>1.88535864522053E-4</v>
      </c>
      <c r="AA4580" s="5">
        <v>3375</v>
      </c>
      <c r="AC4580" s="16" t="str">
        <f t="shared" si="426"/>
        <v/>
      </c>
      <c r="AD4580" s="16" t="str">
        <f t="shared" si="427"/>
        <v/>
      </c>
      <c r="AE4580" s="16" t="str">
        <f t="shared" si="428"/>
        <v/>
      </c>
      <c r="AF4580" s="16" t="str">
        <f t="shared" si="429"/>
        <v/>
      </c>
      <c r="AG4580" s="16" t="str">
        <f t="shared" si="430"/>
        <v/>
      </c>
      <c r="AH4580" s="16">
        <f t="shared" si="431"/>
        <v>1.1003840963355133E-2</v>
      </c>
      <c r="AI4580" s="17" t="str">
        <f>IF('Peer Comparison Tool'!$D$11="NR","",IF($C4580='Peer Comparison Tool'!$D$9,COUNT('ALLL &lt;50B Database'!$AI$1:AI4579)+1,""))</f>
        <v/>
      </c>
    </row>
    <row r="4581" spans="1:35" x14ac:dyDescent="0.25">
      <c r="A4581" t="s">
        <v>857</v>
      </c>
      <c r="B4581">
        <v>787141</v>
      </c>
      <c r="C4581" s="5" t="s">
        <v>716</v>
      </c>
      <c r="D4581" s="5" t="s">
        <v>4390</v>
      </c>
      <c r="E4581" s="5" t="s">
        <v>4388</v>
      </c>
      <c r="F4581" s="2">
        <v>259</v>
      </c>
      <c r="G4581" s="2">
        <v>39662</v>
      </c>
      <c r="H4581" s="2">
        <v>20993</v>
      </c>
      <c r="I4581" s="2">
        <v>796</v>
      </c>
      <c r="J4581" s="2">
        <v>20197</v>
      </c>
      <c r="K4581" s="33">
        <v>1.2823686686141506E-2</v>
      </c>
      <c r="L4581" s="2">
        <v>259</v>
      </c>
      <c r="M4581" s="2">
        <v>37205</v>
      </c>
      <c r="N4581" s="2">
        <v>19554</v>
      </c>
      <c r="O4581" s="33">
        <v>1.3245371790937915E-2</v>
      </c>
      <c r="P4581" s="2">
        <v>259</v>
      </c>
      <c r="Q4581" s="2">
        <v>38726</v>
      </c>
      <c r="R4581" s="2">
        <v>20354</v>
      </c>
      <c r="S4581" s="35">
        <v>1.2724771543676919E-2</v>
      </c>
      <c r="T4581" t="s">
        <v>4388</v>
      </c>
      <c r="U4581" t="s">
        <v>4388</v>
      </c>
      <c r="V4581" s="5" t="s">
        <v>4390</v>
      </c>
      <c r="W4581" s="5">
        <v>0</v>
      </c>
      <c r="X4581" s="4">
        <v>9.8915142464586769E-5</v>
      </c>
      <c r="Y4581" s="6">
        <v>0</v>
      </c>
      <c r="Z4581" s="4">
        <v>-5.2060024726099594E-4</v>
      </c>
      <c r="AA4581" s="5">
        <v>2537</v>
      </c>
      <c r="AC4581" s="16" t="str">
        <f t="shared" si="426"/>
        <v/>
      </c>
      <c r="AD4581" s="16" t="str">
        <f t="shared" si="427"/>
        <v/>
      </c>
      <c r="AE4581" s="16" t="str">
        <f t="shared" si="428"/>
        <v/>
      </c>
      <c r="AF4581" s="16" t="str">
        <f t="shared" si="429"/>
        <v/>
      </c>
      <c r="AG4581" s="16" t="str">
        <f t="shared" si="430"/>
        <v/>
      </c>
      <c r="AH4581" s="16">
        <f t="shared" si="431"/>
        <v>1.2823686686141506E-2</v>
      </c>
      <c r="AI4581" s="17" t="str">
        <f>IF('Peer Comparison Tool'!$D$11="NR","",IF($C4581='Peer Comparison Tool'!$D$9,COUNT('ALLL &lt;50B Database'!$AI$1:AI4580)+1,""))</f>
        <v/>
      </c>
    </row>
    <row r="4582" spans="1:35" x14ac:dyDescent="0.25">
      <c r="A4582" t="s">
        <v>3596</v>
      </c>
      <c r="B4582">
        <v>82257</v>
      </c>
      <c r="C4582" s="5" t="s">
        <v>3557</v>
      </c>
      <c r="D4582" s="5" t="s">
        <v>4390</v>
      </c>
      <c r="E4582" s="5" t="s">
        <v>4388</v>
      </c>
      <c r="F4582" s="2">
        <v>1050</v>
      </c>
      <c r="G4582" s="2">
        <v>39620</v>
      </c>
      <c r="H4582" s="2">
        <v>25257</v>
      </c>
      <c r="I4582" s="2">
        <v>1792</v>
      </c>
      <c r="J4582" s="2">
        <v>23465</v>
      </c>
      <c r="K4582" s="33">
        <v>4.4747496271041978E-2</v>
      </c>
      <c r="L4582" s="2">
        <v>968</v>
      </c>
      <c r="M4582" s="2">
        <v>38078</v>
      </c>
      <c r="N4582" s="2">
        <v>24396</v>
      </c>
      <c r="O4582" s="33">
        <v>3.9678635841941305E-2</v>
      </c>
      <c r="P4582" s="2">
        <v>991</v>
      </c>
      <c r="Q4582" s="2">
        <v>36934</v>
      </c>
      <c r="R4582" s="2">
        <v>24110</v>
      </c>
      <c r="S4582" s="35">
        <v>4.1103276648693489E-2</v>
      </c>
      <c r="T4582" t="s">
        <v>4388</v>
      </c>
      <c r="U4582" t="s">
        <v>4388</v>
      </c>
      <c r="V4582" s="5" t="s">
        <v>4390</v>
      </c>
      <c r="W4582" s="5">
        <v>0</v>
      </c>
      <c r="X4582" s="4">
        <v>3.6442196223484893E-3</v>
      </c>
      <c r="Y4582" s="6">
        <v>59</v>
      </c>
      <c r="Z4582" s="4">
        <v>1.4246408067521837E-3</v>
      </c>
      <c r="AA4582" s="5">
        <v>48</v>
      </c>
      <c r="AC4582" s="16" t="str">
        <f t="shared" si="426"/>
        <v/>
      </c>
      <c r="AD4582" s="16" t="str">
        <f t="shared" si="427"/>
        <v/>
      </c>
      <c r="AE4582" s="16" t="str">
        <f t="shared" si="428"/>
        <v/>
      </c>
      <c r="AF4582" s="16" t="str">
        <f t="shared" si="429"/>
        <v/>
      </c>
      <c r="AG4582" s="16" t="str">
        <f t="shared" si="430"/>
        <v/>
      </c>
      <c r="AH4582" s="16">
        <f t="shared" si="431"/>
        <v>4.4747496271041978E-2</v>
      </c>
      <c r="AI4582" s="17" t="str">
        <f>IF('Peer Comparison Tool'!$D$11="NR","",IF($C4582='Peer Comparison Tool'!$D$9,COUNT('ALLL &lt;50B Database'!$AI$1:AI4581)+1,""))</f>
        <v/>
      </c>
    </row>
    <row r="4583" spans="1:35" x14ac:dyDescent="0.25">
      <c r="A4583" t="s">
        <v>1278</v>
      </c>
      <c r="B4583">
        <v>33839</v>
      </c>
      <c r="C4583" s="5" t="s">
        <v>926</v>
      </c>
      <c r="D4583" s="5" t="s">
        <v>4390</v>
      </c>
      <c r="E4583" s="5" t="s">
        <v>4388</v>
      </c>
      <c r="F4583" s="2">
        <v>93</v>
      </c>
      <c r="G4583" s="2">
        <v>39607</v>
      </c>
      <c r="H4583" s="2">
        <v>21046</v>
      </c>
      <c r="I4583" s="2">
        <v>779</v>
      </c>
      <c r="J4583" s="2">
        <v>20267</v>
      </c>
      <c r="K4583" s="33">
        <v>4.5887403167711059E-3</v>
      </c>
      <c r="L4583" s="2">
        <v>97</v>
      </c>
      <c r="M4583" s="2">
        <v>34293</v>
      </c>
      <c r="N4583" s="2">
        <v>20470</v>
      </c>
      <c r="O4583" s="33">
        <v>4.7386419149975578E-3</v>
      </c>
      <c r="P4583" s="2">
        <v>96</v>
      </c>
      <c r="Q4583" s="2">
        <v>34165</v>
      </c>
      <c r="R4583" s="2">
        <v>20310</v>
      </c>
      <c r="S4583" s="35">
        <v>4.7267355982274738E-3</v>
      </c>
      <c r="T4583" t="s">
        <v>4388</v>
      </c>
      <c r="U4583" t="s">
        <v>4388</v>
      </c>
      <c r="V4583" s="5" t="s">
        <v>4390</v>
      </c>
      <c r="W4583" s="5">
        <v>0</v>
      </c>
      <c r="X4583" s="4">
        <v>-1.3799528145636789E-4</v>
      </c>
      <c r="Y4583" s="6">
        <v>-3</v>
      </c>
      <c r="Z4583" s="4">
        <v>-1.1906316770084018E-5</v>
      </c>
      <c r="AA4583" s="5">
        <v>4683</v>
      </c>
      <c r="AC4583" s="16" t="str">
        <f t="shared" si="426"/>
        <v/>
      </c>
      <c r="AD4583" s="16" t="str">
        <f t="shared" si="427"/>
        <v/>
      </c>
      <c r="AE4583" s="16" t="str">
        <f t="shared" si="428"/>
        <v/>
      </c>
      <c r="AF4583" s="16" t="str">
        <f t="shared" si="429"/>
        <v/>
      </c>
      <c r="AG4583" s="16" t="str">
        <f t="shared" si="430"/>
        <v/>
      </c>
      <c r="AH4583" s="16">
        <f t="shared" si="431"/>
        <v>4.5887403167711059E-3</v>
      </c>
      <c r="AI4583" s="17" t="str">
        <f>IF('Peer Comparison Tool'!$D$11="NR","",IF($C4583='Peer Comparison Tool'!$D$9,COUNT('ALLL &lt;50B Database'!$AI$1:AI4582)+1,""))</f>
        <v/>
      </c>
    </row>
    <row r="4584" spans="1:35" x14ac:dyDescent="0.25">
      <c r="A4584" t="s">
        <v>2275</v>
      </c>
      <c r="B4584">
        <v>949453</v>
      </c>
      <c r="C4584" s="5" t="s">
        <v>2041</v>
      </c>
      <c r="D4584" s="5" t="s">
        <v>4390</v>
      </c>
      <c r="E4584" s="5" t="s">
        <v>4388</v>
      </c>
      <c r="F4584" s="2">
        <v>285</v>
      </c>
      <c r="G4584" s="2">
        <v>39357</v>
      </c>
      <c r="H4584" s="2">
        <v>17538</v>
      </c>
      <c r="I4584" s="2">
        <v>2167</v>
      </c>
      <c r="J4584" s="2">
        <v>15371</v>
      </c>
      <c r="K4584" s="33">
        <v>1.8541409147095178E-2</v>
      </c>
      <c r="L4584" s="2">
        <v>272</v>
      </c>
      <c r="M4584" s="2">
        <v>32646</v>
      </c>
      <c r="N4584" s="2">
        <v>14005</v>
      </c>
      <c r="O4584" s="33">
        <v>1.9421635130310602E-2</v>
      </c>
      <c r="P4584" s="2">
        <v>282</v>
      </c>
      <c r="Q4584" s="2">
        <v>33149</v>
      </c>
      <c r="R4584" s="2">
        <v>14910</v>
      </c>
      <c r="S4584" s="35">
        <v>1.8913480885311872E-2</v>
      </c>
      <c r="T4584" t="s">
        <v>4388</v>
      </c>
      <c r="U4584" t="s">
        <v>4388</v>
      </c>
      <c r="V4584" s="5" t="s">
        <v>4390</v>
      </c>
      <c r="W4584" s="5">
        <v>0</v>
      </c>
      <c r="X4584" s="4">
        <v>-3.7207173821669423E-4</v>
      </c>
      <c r="Y4584" s="6">
        <v>3</v>
      </c>
      <c r="Z4584" s="4">
        <v>-5.0815424499872988E-4</v>
      </c>
      <c r="AA4584" s="5">
        <v>747</v>
      </c>
      <c r="AC4584" s="16" t="str">
        <f t="shared" si="426"/>
        <v/>
      </c>
      <c r="AD4584" s="16" t="str">
        <f t="shared" si="427"/>
        <v/>
      </c>
      <c r="AE4584" s="16" t="str">
        <f t="shared" si="428"/>
        <v/>
      </c>
      <c r="AF4584" s="16" t="str">
        <f t="shared" si="429"/>
        <v/>
      </c>
      <c r="AG4584" s="16" t="str">
        <f t="shared" si="430"/>
        <v/>
      </c>
      <c r="AH4584" s="16">
        <f t="shared" si="431"/>
        <v>1.8541409147095178E-2</v>
      </c>
      <c r="AI4584" s="17" t="str">
        <f>IF('Peer Comparison Tool'!$D$11="NR","",IF($C4584='Peer Comparison Tool'!$D$9,COUNT('ALLL &lt;50B Database'!$AI$1:AI4583)+1,""))</f>
        <v/>
      </c>
    </row>
    <row r="4585" spans="1:35" x14ac:dyDescent="0.25">
      <c r="A4585" t="s">
        <v>696</v>
      </c>
      <c r="B4585">
        <v>894834</v>
      </c>
      <c r="C4585" s="5" t="s">
        <v>561</v>
      </c>
      <c r="D4585" s="5" t="s">
        <v>4390</v>
      </c>
      <c r="E4585" s="5" t="s">
        <v>4388</v>
      </c>
      <c r="F4585" s="2">
        <v>323</v>
      </c>
      <c r="G4585" s="2">
        <v>39342</v>
      </c>
      <c r="H4585" s="2">
        <v>25027</v>
      </c>
      <c r="I4585" s="2">
        <v>0</v>
      </c>
      <c r="J4585" s="2">
        <v>25027</v>
      </c>
      <c r="K4585" s="33">
        <v>1.290606145363008E-2</v>
      </c>
      <c r="L4585" s="2">
        <v>310</v>
      </c>
      <c r="M4585" s="2">
        <v>38059</v>
      </c>
      <c r="N4585" s="2">
        <v>24049</v>
      </c>
      <c r="O4585" s="33">
        <v>1.2890348871054929E-2</v>
      </c>
      <c r="P4585" s="2">
        <v>310</v>
      </c>
      <c r="Q4585" s="2">
        <v>36539</v>
      </c>
      <c r="R4585" s="2">
        <v>24705</v>
      </c>
      <c r="S4585" s="35">
        <v>1.2548067192875935E-2</v>
      </c>
      <c r="T4585" t="s">
        <v>4388</v>
      </c>
      <c r="U4585" t="s">
        <v>4388</v>
      </c>
      <c r="V4585" s="5" t="s">
        <v>4390</v>
      </c>
      <c r="W4585" s="5">
        <v>0</v>
      </c>
      <c r="X4585" s="4">
        <v>3.5799426075414434E-4</v>
      </c>
      <c r="Y4585" s="6">
        <v>13</v>
      </c>
      <c r="Z4585" s="4">
        <v>-3.422816781789937E-4</v>
      </c>
      <c r="AA4585" s="5">
        <v>2485</v>
      </c>
      <c r="AC4585" s="16" t="str">
        <f t="shared" si="426"/>
        <v/>
      </c>
      <c r="AD4585" s="16" t="str">
        <f t="shared" si="427"/>
        <v/>
      </c>
      <c r="AE4585" s="16" t="str">
        <f t="shared" si="428"/>
        <v/>
      </c>
      <c r="AF4585" s="16" t="str">
        <f t="shared" si="429"/>
        <v/>
      </c>
      <c r="AG4585" s="16" t="str">
        <f t="shared" si="430"/>
        <v/>
      </c>
      <c r="AH4585" s="16">
        <f t="shared" si="431"/>
        <v>1.290606145363008E-2</v>
      </c>
      <c r="AI4585" s="17" t="str">
        <f>IF('Peer Comparison Tool'!$D$11="NR","",IF($C4585='Peer Comparison Tool'!$D$9,COUNT('ALLL &lt;50B Database'!$AI$1:AI4584)+1,""))</f>
        <v/>
      </c>
    </row>
    <row r="4586" spans="1:35" x14ac:dyDescent="0.25">
      <c r="A4586" t="s">
        <v>2270</v>
      </c>
      <c r="B4586">
        <v>799359</v>
      </c>
      <c r="C4586" s="5" t="s">
        <v>2041</v>
      </c>
      <c r="D4586" s="5" t="s">
        <v>4390</v>
      </c>
      <c r="E4586" s="5" t="s">
        <v>4388</v>
      </c>
      <c r="F4586" s="2">
        <v>276</v>
      </c>
      <c r="G4586" s="2">
        <v>38861</v>
      </c>
      <c r="H4586" s="2">
        <v>22852</v>
      </c>
      <c r="I4586" s="2">
        <v>576</v>
      </c>
      <c r="J4586" s="2">
        <v>22276</v>
      </c>
      <c r="K4586" s="33">
        <v>1.2390016160890645E-2</v>
      </c>
      <c r="L4586" s="2">
        <v>289</v>
      </c>
      <c r="M4586" s="2">
        <v>42872</v>
      </c>
      <c r="N4586" s="2">
        <v>23242</v>
      </c>
      <c r="O4586" s="33">
        <v>1.2434386025299027E-2</v>
      </c>
      <c r="P4586" s="2">
        <v>268</v>
      </c>
      <c r="Q4586" s="2">
        <v>39266</v>
      </c>
      <c r="R4586" s="2">
        <v>22572</v>
      </c>
      <c r="S4586" s="35">
        <v>1.187311713627503E-2</v>
      </c>
      <c r="T4586" t="s">
        <v>4388</v>
      </c>
      <c r="U4586" t="s">
        <v>4388</v>
      </c>
      <c r="V4586" s="5" t="s">
        <v>4390</v>
      </c>
      <c r="W4586" s="5">
        <v>0</v>
      </c>
      <c r="X4586" s="4">
        <v>5.1689902461561459E-4</v>
      </c>
      <c r="Y4586" s="6">
        <v>8</v>
      </c>
      <c r="Z4586" s="4">
        <v>-5.6126888902399696E-4</v>
      </c>
      <c r="AA4586" s="5">
        <v>2751</v>
      </c>
      <c r="AC4586" s="16" t="str">
        <f t="shared" si="426"/>
        <v/>
      </c>
      <c r="AD4586" s="16" t="str">
        <f t="shared" si="427"/>
        <v/>
      </c>
      <c r="AE4586" s="16" t="str">
        <f t="shared" si="428"/>
        <v/>
      </c>
      <c r="AF4586" s="16" t="str">
        <f t="shared" si="429"/>
        <v/>
      </c>
      <c r="AG4586" s="16" t="str">
        <f t="shared" si="430"/>
        <v/>
      </c>
      <c r="AH4586" s="16">
        <f t="shared" si="431"/>
        <v>1.2390016160890645E-2</v>
      </c>
      <c r="AI4586" s="17" t="str">
        <f>IF('Peer Comparison Tool'!$D$11="NR","",IF($C4586='Peer Comparison Tool'!$D$9,COUNT('ALLL &lt;50B Database'!$AI$1:AI4585)+1,""))</f>
        <v/>
      </c>
    </row>
    <row r="4587" spans="1:35" x14ac:dyDescent="0.25">
      <c r="A4587" t="s">
        <v>4026</v>
      </c>
      <c r="B4587">
        <v>748357</v>
      </c>
      <c r="C4587" s="5" t="s">
        <v>3704</v>
      </c>
      <c r="D4587" s="5" t="s">
        <v>4390</v>
      </c>
      <c r="E4587" s="5" t="s">
        <v>4388</v>
      </c>
      <c r="F4587" s="2">
        <v>580</v>
      </c>
      <c r="G4587" s="2">
        <v>38805</v>
      </c>
      <c r="H4587" s="2">
        <v>28294</v>
      </c>
      <c r="I4587" s="2">
        <v>71</v>
      </c>
      <c r="J4587" s="2">
        <v>28223</v>
      </c>
      <c r="K4587" s="33">
        <v>2.0550614746837687E-2</v>
      </c>
      <c r="L4587" s="2">
        <v>650</v>
      </c>
      <c r="M4587" s="2">
        <v>33569</v>
      </c>
      <c r="N4587" s="2">
        <v>25052</v>
      </c>
      <c r="O4587" s="33">
        <v>2.5946032252913941E-2</v>
      </c>
      <c r="P4587" s="2">
        <v>564</v>
      </c>
      <c r="Q4587" s="2">
        <v>36205</v>
      </c>
      <c r="R4587" s="2">
        <v>25803</v>
      </c>
      <c r="S4587" s="35">
        <v>2.185792349726776E-2</v>
      </c>
      <c r="T4587" t="s">
        <v>4388</v>
      </c>
      <c r="U4587" t="s">
        <v>4388</v>
      </c>
      <c r="V4587" s="5" t="s">
        <v>4390</v>
      </c>
      <c r="W4587" s="5">
        <v>0</v>
      </c>
      <c r="X4587" s="4">
        <v>-1.3073087504300723E-3</v>
      </c>
      <c r="Y4587" s="6">
        <v>16</v>
      </c>
      <c r="Z4587" s="4">
        <v>-4.0881087556461811E-3</v>
      </c>
      <c r="AA4587" s="5">
        <v>495</v>
      </c>
      <c r="AC4587" s="16" t="str">
        <f t="shared" si="426"/>
        <v/>
      </c>
      <c r="AD4587" s="16" t="str">
        <f t="shared" si="427"/>
        <v/>
      </c>
      <c r="AE4587" s="16" t="str">
        <f t="shared" si="428"/>
        <v/>
      </c>
      <c r="AF4587" s="16" t="str">
        <f t="shared" si="429"/>
        <v/>
      </c>
      <c r="AG4587" s="16" t="str">
        <f t="shared" si="430"/>
        <v/>
      </c>
      <c r="AH4587" s="16">
        <f t="shared" si="431"/>
        <v>2.0550614746837687E-2</v>
      </c>
      <c r="AI4587" s="17" t="str">
        <f>IF('Peer Comparison Tool'!$D$11="NR","",IF($C4587='Peer Comparison Tool'!$D$9,COUNT('ALLL &lt;50B Database'!$AI$1:AI4586)+1,""))</f>
        <v/>
      </c>
    </row>
    <row r="4588" spans="1:35" x14ac:dyDescent="0.25">
      <c r="A4588" t="s">
        <v>1277</v>
      </c>
      <c r="B4588">
        <v>823076</v>
      </c>
      <c r="C4588" s="5" t="s">
        <v>926</v>
      </c>
      <c r="D4588" s="5" t="s">
        <v>4390</v>
      </c>
      <c r="E4588" s="5" t="s">
        <v>4388</v>
      </c>
      <c r="F4588" s="2">
        <v>53</v>
      </c>
      <c r="G4588" s="2">
        <v>38683</v>
      </c>
      <c r="H4588" s="2">
        <v>15604</v>
      </c>
      <c r="I4588" s="2">
        <v>0</v>
      </c>
      <c r="J4588" s="2">
        <v>15604</v>
      </c>
      <c r="K4588" s="33">
        <v>3.3965649833376057E-3</v>
      </c>
      <c r="L4588" s="2">
        <v>55</v>
      </c>
      <c r="M4588" s="2">
        <v>35909</v>
      </c>
      <c r="N4588" s="2">
        <v>12537</v>
      </c>
      <c r="O4588" s="33">
        <v>4.3870144372656931E-3</v>
      </c>
      <c r="P4588" s="2">
        <v>53</v>
      </c>
      <c r="Q4588" s="2">
        <v>35250</v>
      </c>
      <c r="R4588" s="2">
        <v>12480</v>
      </c>
      <c r="S4588" s="35">
        <v>4.2467948717948715E-3</v>
      </c>
      <c r="T4588" t="s">
        <v>4388</v>
      </c>
      <c r="U4588" t="s">
        <v>4388</v>
      </c>
      <c r="V4588" s="5" t="s">
        <v>4390</v>
      </c>
      <c r="W4588" s="5">
        <v>0</v>
      </c>
      <c r="X4588" s="4">
        <v>-8.5022988845726575E-4</v>
      </c>
      <c r="Y4588" s="6">
        <v>0</v>
      </c>
      <c r="Z4588" s="4">
        <v>-1.4021956547082166E-4</v>
      </c>
      <c r="AA4588" s="5">
        <v>4728</v>
      </c>
      <c r="AC4588" s="16" t="str">
        <f t="shared" si="426"/>
        <v/>
      </c>
      <c r="AD4588" s="16" t="str">
        <f t="shared" si="427"/>
        <v/>
      </c>
      <c r="AE4588" s="16" t="str">
        <f t="shared" si="428"/>
        <v/>
      </c>
      <c r="AF4588" s="16" t="str">
        <f t="shared" si="429"/>
        <v/>
      </c>
      <c r="AG4588" s="16" t="str">
        <f t="shared" si="430"/>
        <v/>
      </c>
      <c r="AH4588" s="16">
        <f t="shared" si="431"/>
        <v>3.3965649833376057E-3</v>
      </c>
      <c r="AI4588" s="17" t="str">
        <f>IF('Peer Comparison Tool'!$D$11="NR","",IF($C4588='Peer Comparison Tool'!$D$9,COUNT('ALLL &lt;50B Database'!$AI$1:AI4587)+1,""))</f>
        <v/>
      </c>
    </row>
    <row r="4589" spans="1:35" x14ac:dyDescent="0.25">
      <c r="A4589" t="s">
        <v>360</v>
      </c>
      <c r="B4589">
        <v>667252</v>
      </c>
      <c r="C4589" s="5" t="s">
        <v>2569</v>
      </c>
      <c r="D4589" s="5" t="s">
        <v>4390</v>
      </c>
      <c r="E4589" s="5" t="s">
        <v>4388</v>
      </c>
      <c r="F4589" s="2">
        <v>247</v>
      </c>
      <c r="G4589" s="2">
        <v>38548</v>
      </c>
      <c r="H4589" s="2">
        <v>13097</v>
      </c>
      <c r="I4589" s="2">
        <v>468</v>
      </c>
      <c r="J4589" s="2">
        <v>12629</v>
      </c>
      <c r="K4589" s="33">
        <v>1.9558159790957319E-2</v>
      </c>
      <c r="L4589" s="2">
        <v>247</v>
      </c>
      <c r="M4589" s="2">
        <v>39836</v>
      </c>
      <c r="N4589" s="2">
        <v>13037</v>
      </c>
      <c r="O4589" s="33">
        <v>1.894607655135384E-2</v>
      </c>
      <c r="P4589" s="2">
        <v>247</v>
      </c>
      <c r="Q4589" s="2">
        <v>38466</v>
      </c>
      <c r="R4589" s="2">
        <v>12614</v>
      </c>
      <c r="S4589" s="35">
        <v>1.9581417472649437E-2</v>
      </c>
      <c r="T4589" t="s">
        <v>4388</v>
      </c>
      <c r="U4589" t="s">
        <v>4388</v>
      </c>
      <c r="V4589" s="5" t="s">
        <v>4390</v>
      </c>
      <c r="W4589" s="5">
        <v>0</v>
      </c>
      <c r="X4589" s="4">
        <v>-2.3257681692118171E-5</v>
      </c>
      <c r="Y4589" s="6">
        <v>0</v>
      </c>
      <c r="Z4589" s="4">
        <v>6.3534092129559697E-4</v>
      </c>
      <c r="AA4589" s="5">
        <v>604</v>
      </c>
      <c r="AC4589" s="16" t="str">
        <f t="shared" si="426"/>
        <v/>
      </c>
      <c r="AD4589" s="16" t="str">
        <f t="shared" si="427"/>
        <v/>
      </c>
      <c r="AE4589" s="16" t="str">
        <f t="shared" si="428"/>
        <v/>
      </c>
      <c r="AF4589" s="16" t="str">
        <f t="shared" si="429"/>
        <v/>
      </c>
      <c r="AG4589" s="16" t="str">
        <f t="shared" si="430"/>
        <v/>
      </c>
      <c r="AH4589" s="16">
        <f t="shared" si="431"/>
        <v>1.9558159790957319E-2</v>
      </c>
      <c r="AI4589" s="17" t="str">
        <f>IF('Peer Comparison Tool'!$D$11="NR","",IF($C4589='Peer Comparison Tool'!$D$9,COUNT('ALLL &lt;50B Database'!$AI$1:AI4588)+1,""))</f>
        <v/>
      </c>
    </row>
    <row r="4590" spans="1:35" x14ac:dyDescent="0.25">
      <c r="A4590" t="s">
        <v>2271</v>
      </c>
      <c r="B4590">
        <v>291376</v>
      </c>
      <c r="C4590" s="5" t="s">
        <v>2041</v>
      </c>
      <c r="D4590" s="5" t="s">
        <v>4387</v>
      </c>
      <c r="E4590" s="5" t="s">
        <v>4388</v>
      </c>
      <c r="F4590" s="2">
        <v>283</v>
      </c>
      <c r="G4590" s="2">
        <v>38145</v>
      </c>
      <c r="H4590" s="2">
        <v>17437</v>
      </c>
      <c r="I4590" s="2">
        <v>0</v>
      </c>
      <c r="J4590" s="2">
        <v>17437</v>
      </c>
      <c r="K4590" s="33">
        <v>1.6229856053220165E-2</v>
      </c>
      <c r="L4590" s="2">
        <v>283</v>
      </c>
      <c r="M4590" s="2">
        <v>37155</v>
      </c>
      <c r="N4590" s="2">
        <v>17529</v>
      </c>
      <c r="O4590" s="33">
        <v>1.6144674539334818E-2</v>
      </c>
      <c r="P4590" s="2">
        <v>283</v>
      </c>
      <c r="Q4590" s="2">
        <v>36720</v>
      </c>
      <c r="R4590" s="2">
        <v>17333</v>
      </c>
      <c r="S4590" s="35">
        <v>1.6327237062251199E-2</v>
      </c>
      <c r="T4590" t="s">
        <v>4388</v>
      </c>
      <c r="U4590" t="s">
        <v>4388</v>
      </c>
      <c r="V4590" s="5" t="s">
        <v>4387</v>
      </c>
      <c r="W4590" s="5">
        <v>0</v>
      </c>
      <c r="X4590" s="4">
        <v>-9.7381009031033416E-5</v>
      </c>
      <c r="Y4590" s="6">
        <v>0</v>
      </c>
      <c r="Z4590" s="4">
        <v>1.8256252291638103E-4</v>
      </c>
      <c r="AA4590" s="5">
        <v>1211</v>
      </c>
      <c r="AC4590" s="16" t="str">
        <f t="shared" si="426"/>
        <v/>
      </c>
      <c r="AD4590" s="16" t="str">
        <f t="shared" si="427"/>
        <v/>
      </c>
      <c r="AE4590" s="16" t="str">
        <f t="shared" si="428"/>
        <v/>
      </c>
      <c r="AF4590" s="16" t="str">
        <f t="shared" si="429"/>
        <v/>
      </c>
      <c r="AG4590" s="16" t="str">
        <f t="shared" si="430"/>
        <v/>
      </c>
      <c r="AH4590" s="16">
        <f t="shared" si="431"/>
        <v>1.6229856053220165E-2</v>
      </c>
      <c r="AI4590" s="17" t="str">
        <f>IF('Peer Comparison Tool'!$D$11="NR","",IF($C4590='Peer Comparison Tool'!$D$9,COUNT('ALLL &lt;50B Database'!$AI$1:AI4589)+1,""))</f>
        <v/>
      </c>
    </row>
    <row r="4591" spans="1:35" x14ac:dyDescent="0.25">
      <c r="A4591" t="s">
        <v>2819</v>
      </c>
      <c r="B4591">
        <v>986757</v>
      </c>
      <c r="C4591" s="5" t="s">
        <v>2711</v>
      </c>
      <c r="D4591" s="5" t="s">
        <v>4387</v>
      </c>
      <c r="E4591" s="5" t="s">
        <v>4388</v>
      </c>
      <c r="F4591" s="2">
        <v>384</v>
      </c>
      <c r="G4591" s="2">
        <v>38066</v>
      </c>
      <c r="H4591" s="2">
        <v>29023</v>
      </c>
      <c r="I4591" s="2">
        <v>0</v>
      </c>
      <c r="J4591" s="2">
        <v>29023</v>
      </c>
      <c r="K4591" s="33">
        <v>1.323088584915412E-2</v>
      </c>
      <c r="L4591" s="2">
        <v>384</v>
      </c>
      <c r="M4591" s="2">
        <v>33997</v>
      </c>
      <c r="N4591" s="2">
        <v>26563</v>
      </c>
      <c r="O4591" s="33">
        <v>1.4456198471558183E-2</v>
      </c>
      <c r="P4591" s="2">
        <v>384</v>
      </c>
      <c r="Q4591" s="2">
        <v>36090</v>
      </c>
      <c r="R4591" s="2">
        <v>28313</v>
      </c>
      <c r="S4591" s="35">
        <v>1.356267438985625E-2</v>
      </c>
      <c r="T4591" t="s">
        <v>4388</v>
      </c>
      <c r="U4591" t="s">
        <v>4388</v>
      </c>
      <c r="V4591" s="5" t="s">
        <v>4387</v>
      </c>
      <c r="W4591" s="5">
        <v>0</v>
      </c>
      <c r="X4591" s="4">
        <v>-3.3178854070213017E-4</v>
      </c>
      <c r="Y4591" s="6">
        <v>0</v>
      </c>
      <c r="Z4591" s="4">
        <v>-8.9352408170193312E-4</v>
      </c>
      <c r="AA4591" s="5">
        <v>2300</v>
      </c>
      <c r="AC4591" s="16" t="str">
        <f t="shared" si="426"/>
        <v/>
      </c>
      <c r="AD4591" s="16" t="str">
        <f t="shared" si="427"/>
        <v/>
      </c>
      <c r="AE4591" s="16" t="str">
        <f t="shared" si="428"/>
        <v/>
      </c>
      <c r="AF4591" s="16" t="str">
        <f t="shared" si="429"/>
        <v/>
      </c>
      <c r="AG4591" s="16" t="str">
        <f t="shared" si="430"/>
        <v/>
      </c>
      <c r="AH4591" s="16">
        <f t="shared" si="431"/>
        <v>1.323088584915412E-2</v>
      </c>
      <c r="AI4591" s="17" t="str">
        <f>IF('Peer Comparison Tool'!$D$11="NR","",IF($C4591='Peer Comparison Tool'!$D$9,COUNT('ALLL &lt;50B Database'!$AI$1:AI4590)+1,""))</f>
        <v/>
      </c>
    </row>
    <row r="4592" spans="1:35" x14ac:dyDescent="0.25">
      <c r="A4592" t="s">
        <v>1275</v>
      </c>
      <c r="B4592">
        <v>958231</v>
      </c>
      <c r="C4592" s="5" t="s">
        <v>926</v>
      </c>
      <c r="D4592" s="5" t="s">
        <v>4390</v>
      </c>
      <c r="E4592" s="5" t="s">
        <v>4388</v>
      </c>
      <c r="F4592" s="2">
        <v>54</v>
      </c>
      <c r="G4592" s="2">
        <v>37906</v>
      </c>
      <c r="H4592" s="2">
        <v>27795</v>
      </c>
      <c r="I4592" s="2">
        <v>0</v>
      </c>
      <c r="J4592" s="2">
        <v>27795</v>
      </c>
      <c r="K4592" s="33">
        <v>1.9427954668105774E-3</v>
      </c>
      <c r="L4592" s="2">
        <v>54</v>
      </c>
      <c r="M4592" s="2">
        <v>37917</v>
      </c>
      <c r="N4592" s="2">
        <v>27659</v>
      </c>
      <c r="O4592" s="33">
        <v>1.9523482410788531E-3</v>
      </c>
      <c r="P4592" s="2">
        <v>54</v>
      </c>
      <c r="Q4592" s="2">
        <v>36764</v>
      </c>
      <c r="R4592" s="2">
        <v>27685</v>
      </c>
      <c r="S4592" s="35">
        <v>1.950514719162001E-3</v>
      </c>
      <c r="T4592" t="s">
        <v>4388</v>
      </c>
      <c r="U4592" t="s">
        <v>4388</v>
      </c>
      <c r="V4592" s="5" t="s">
        <v>4390</v>
      </c>
      <c r="W4592" s="5">
        <v>0</v>
      </c>
      <c r="X4592" s="4">
        <v>-7.7192523514236101E-6</v>
      </c>
      <c r="Y4592" s="6">
        <v>0</v>
      </c>
      <c r="Z4592" s="4">
        <v>-1.8335219168520971E-6</v>
      </c>
      <c r="AA4592" s="5">
        <v>4775</v>
      </c>
      <c r="AC4592" s="16" t="str">
        <f t="shared" si="426"/>
        <v/>
      </c>
      <c r="AD4592" s="16" t="str">
        <f t="shared" si="427"/>
        <v/>
      </c>
      <c r="AE4592" s="16" t="str">
        <f t="shared" si="428"/>
        <v/>
      </c>
      <c r="AF4592" s="16" t="str">
        <f t="shared" si="429"/>
        <v/>
      </c>
      <c r="AG4592" s="16" t="str">
        <f t="shared" si="430"/>
        <v/>
      </c>
      <c r="AH4592" s="16">
        <f t="shared" si="431"/>
        <v>1.9427954668105774E-3</v>
      </c>
      <c r="AI4592" s="17" t="str">
        <f>IF('Peer Comparison Tool'!$D$11="NR","",IF($C4592='Peer Comparison Tool'!$D$9,COUNT('ALLL &lt;50B Database'!$AI$1:AI4591)+1,""))</f>
        <v/>
      </c>
    </row>
    <row r="4593" spans="1:35" x14ac:dyDescent="0.25">
      <c r="A4593" t="s">
        <v>904</v>
      </c>
      <c r="B4593">
        <v>902645</v>
      </c>
      <c r="C4593" s="5" t="s">
        <v>716</v>
      </c>
      <c r="D4593" s="5" t="s">
        <v>4390</v>
      </c>
      <c r="E4593" s="5" t="s">
        <v>4388</v>
      </c>
      <c r="F4593" s="2">
        <v>162</v>
      </c>
      <c r="G4593" s="2">
        <v>37894</v>
      </c>
      <c r="H4593" s="2">
        <v>21967</v>
      </c>
      <c r="I4593" s="2">
        <v>386</v>
      </c>
      <c r="J4593" s="2">
        <v>21581</v>
      </c>
      <c r="K4593" s="33">
        <v>7.5066030304434452E-3</v>
      </c>
      <c r="L4593" s="2">
        <v>139</v>
      </c>
      <c r="M4593" s="2">
        <v>35437</v>
      </c>
      <c r="N4593" s="2">
        <v>23830</v>
      </c>
      <c r="O4593" s="33">
        <v>5.8329836340746954E-3</v>
      </c>
      <c r="P4593" s="2">
        <v>161</v>
      </c>
      <c r="Q4593" s="2">
        <v>35674</v>
      </c>
      <c r="R4593" s="2">
        <v>22711</v>
      </c>
      <c r="S4593" s="35">
        <v>7.0890757782572323E-3</v>
      </c>
      <c r="T4593" t="s">
        <v>4388</v>
      </c>
      <c r="U4593" t="s">
        <v>4388</v>
      </c>
      <c r="V4593" s="5" t="s">
        <v>4390</v>
      </c>
      <c r="W4593" s="5">
        <v>0</v>
      </c>
      <c r="X4593" s="4">
        <v>4.1752725218621289E-4</v>
      </c>
      <c r="Y4593" s="6">
        <v>1</v>
      </c>
      <c r="Z4593" s="4">
        <v>1.2560921441825369E-3</v>
      </c>
      <c r="AA4593" s="5">
        <v>4380</v>
      </c>
      <c r="AC4593" s="16" t="str">
        <f t="shared" si="426"/>
        <v/>
      </c>
      <c r="AD4593" s="16" t="str">
        <f t="shared" si="427"/>
        <v/>
      </c>
      <c r="AE4593" s="16" t="str">
        <f t="shared" si="428"/>
        <v/>
      </c>
      <c r="AF4593" s="16" t="str">
        <f t="shared" si="429"/>
        <v/>
      </c>
      <c r="AG4593" s="16" t="str">
        <f t="shared" si="430"/>
        <v/>
      </c>
      <c r="AH4593" s="16">
        <f t="shared" si="431"/>
        <v>7.5066030304434452E-3</v>
      </c>
      <c r="AI4593" s="17" t="str">
        <f>IF('Peer Comparison Tool'!$D$11="NR","",IF($C4593='Peer Comparison Tool'!$D$9,COUNT('ALLL &lt;50B Database'!$AI$1:AI4592)+1,""))</f>
        <v/>
      </c>
    </row>
    <row r="4594" spans="1:35" x14ac:dyDescent="0.25">
      <c r="A4594" t="s">
        <v>3352</v>
      </c>
      <c r="B4594">
        <v>286251</v>
      </c>
      <c r="C4594" s="5" t="s">
        <v>3209</v>
      </c>
      <c r="D4594" s="5" t="s">
        <v>4390</v>
      </c>
      <c r="E4594" s="5" t="s">
        <v>4388</v>
      </c>
      <c r="F4594" s="2">
        <v>131</v>
      </c>
      <c r="G4594" s="2">
        <v>37847</v>
      </c>
      <c r="H4594" s="2">
        <v>18050</v>
      </c>
      <c r="I4594" s="2">
        <v>0</v>
      </c>
      <c r="J4594" s="2">
        <v>18050</v>
      </c>
      <c r="K4594" s="33">
        <v>7.2576177285318556E-3</v>
      </c>
      <c r="L4594" s="2">
        <v>140</v>
      </c>
      <c r="M4594" s="2">
        <v>33983</v>
      </c>
      <c r="N4594" s="2">
        <v>18396</v>
      </c>
      <c r="O4594" s="33">
        <v>7.6103500761035003E-3</v>
      </c>
      <c r="P4594" s="2">
        <v>143</v>
      </c>
      <c r="Q4594" s="2">
        <v>35896</v>
      </c>
      <c r="R4594" s="2">
        <v>18771</v>
      </c>
      <c r="S4594" s="35">
        <v>7.6181343561877368E-3</v>
      </c>
      <c r="T4594" t="s">
        <v>4388</v>
      </c>
      <c r="U4594" t="s">
        <v>4388</v>
      </c>
      <c r="V4594" s="5" t="s">
        <v>4390</v>
      </c>
      <c r="W4594" s="5">
        <v>0</v>
      </c>
      <c r="X4594" s="4">
        <v>-3.6051662765588122E-4</v>
      </c>
      <c r="Y4594" s="6">
        <v>-12</v>
      </c>
      <c r="Z4594" s="4">
        <v>7.7842800842364487E-6</v>
      </c>
      <c r="AA4594" s="5">
        <v>4417</v>
      </c>
      <c r="AC4594" s="16" t="str">
        <f t="shared" si="426"/>
        <v/>
      </c>
      <c r="AD4594" s="16" t="str">
        <f t="shared" si="427"/>
        <v/>
      </c>
      <c r="AE4594" s="16" t="str">
        <f t="shared" si="428"/>
        <v/>
      </c>
      <c r="AF4594" s="16" t="str">
        <f t="shared" si="429"/>
        <v/>
      </c>
      <c r="AG4594" s="16" t="str">
        <f t="shared" si="430"/>
        <v/>
      </c>
      <c r="AH4594" s="16">
        <f t="shared" si="431"/>
        <v>7.2576177285318556E-3</v>
      </c>
      <c r="AI4594" s="17" t="str">
        <f>IF('Peer Comparison Tool'!$D$11="NR","",IF($C4594='Peer Comparison Tool'!$D$9,COUNT('ALLL &lt;50B Database'!$AI$1:AI4593)+1,""))</f>
        <v/>
      </c>
    </row>
    <row r="4595" spans="1:35" x14ac:dyDescent="0.25">
      <c r="A4595" t="s">
        <v>3555</v>
      </c>
      <c r="B4595">
        <v>440978</v>
      </c>
      <c r="C4595" s="5" t="s">
        <v>3516</v>
      </c>
      <c r="D4595" s="5" t="s">
        <v>4390</v>
      </c>
      <c r="E4595" s="5" t="s">
        <v>4388</v>
      </c>
      <c r="F4595" s="2">
        <v>211</v>
      </c>
      <c r="G4595" s="2">
        <v>37807</v>
      </c>
      <c r="H4595" s="2">
        <v>23687</v>
      </c>
      <c r="I4595" s="2">
        <v>0</v>
      </c>
      <c r="J4595" s="2">
        <v>23687</v>
      </c>
      <c r="K4595" s="33">
        <v>8.9078397433191205E-3</v>
      </c>
      <c r="L4595" s="2">
        <v>204</v>
      </c>
      <c r="M4595" s="2">
        <v>34600</v>
      </c>
      <c r="N4595" s="2">
        <v>23470</v>
      </c>
      <c r="O4595" s="33">
        <v>8.6919471665956542E-3</v>
      </c>
      <c r="P4595" s="2">
        <v>200</v>
      </c>
      <c r="Q4595" s="2">
        <v>36135</v>
      </c>
      <c r="R4595" s="2">
        <v>23026</v>
      </c>
      <c r="S4595" s="35">
        <v>8.6858334057152778E-3</v>
      </c>
      <c r="T4595" t="s">
        <v>4388</v>
      </c>
      <c r="U4595" t="s">
        <v>4388</v>
      </c>
      <c r="V4595" s="5" t="s">
        <v>4390</v>
      </c>
      <c r="W4595" s="5">
        <v>0</v>
      </c>
      <c r="X4595" s="4">
        <v>2.2200633760384274E-4</v>
      </c>
      <c r="Y4595" s="6">
        <v>11</v>
      </c>
      <c r="Z4595" s="4">
        <v>-6.1137608803763649E-6</v>
      </c>
      <c r="AA4595" s="5">
        <v>4103</v>
      </c>
      <c r="AC4595" s="16" t="str">
        <f t="shared" si="426"/>
        <v/>
      </c>
      <c r="AD4595" s="16" t="str">
        <f t="shared" si="427"/>
        <v/>
      </c>
      <c r="AE4595" s="16" t="str">
        <f t="shared" si="428"/>
        <v/>
      </c>
      <c r="AF4595" s="16" t="str">
        <f t="shared" si="429"/>
        <v/>
      </c>
      <c r="AG4595" s="16" t="str">
        <f t="shared" si="430"/>
        <v/>
      </c>
      <c r="AH4595" s="16">
        <f t="shared" si="431"/>
        <v>8.9078397433191205E-3</v>
      </c>
      <c r="AI4595" s="17" t="str">
        <f>IF('Peer Comparison Tool'!$D$11="NR","",IF($C4595='Peer Comparison Tool'!$D$9,COUNT('ALLL &lt;50B Database'!$AI$1:AI4594)+1,""))</f>
        <v/>
      </c>
    </row>
    <row r="4596" spans="1:35" x14ac:dyDescent="0.25">
      <c r="A4596" t="s">
        <v>1556</v>
      </c>
      <c r="B4596">
        <v>921655</v>
      </c>
      <c r="C4596" s="5" t="s">
        <v>1389</v>
      </c>
      <c r="D4596" s="5" t="s">
        <v>4390</v>
      </c>
      <c r="E4596" s="5" t="s">
        <v>4388</v>
      </c>
      <c r="F4596" s="2">
        <v>393</v>
      </c>
      <c r="G4596" s="2">
        <v>37581</v>
      </c>
      <c r="H4596" s="2">
        <v>11983</v>
      </c>
      <c r="I4596" s="2">
        <v>0</v>
      </c>
      <c r="J4596" s="2">
        <v>11983</v>
      </c>
      <c r="K4596" s="33">
        <v>3.2796461654009845E-2</v>
      </c>
      <c r="L4596" s="2">
        <v>389</v>
      </c>
      <c r="M4596" s="2">
        <v>34187</v>
      </c>
      <c r="N4596" s="2">
        <v>9915</v>
      </c>
      <c r="O4596" s="33">
        <v>3.9233484619263743E-2</v>
      </c>
      <c r="P4596" s="2">
        <v>391</v>
      </c>
      <c r="Q4596" s="2">
        <v>34840</v>
      </c>
      <c r="R4596" s="2">
        <v>9997</v>
      </c>
      <c r="S4596" s="35">
        <v>3.9111733520056015E-2</v>
      </c>
      <c r="T4596" t="s">
        <v>4388</v>
      </c>
      <c r="U4596" t="s">
        <v>4388</v>
      </c>
      <c r="V4596" s="5" t="s">
        <v>4390</v>
      </c>
      <c r="W4596" s="5">
        <v>0</v>
      </c>
      <c r="X4596" s="4">
        <v>-6.3152718660461696E-3</v>
      </c>
      <c r="Y4596" s="6">
        <v>2</v>
      </c>
      <c r="Z4596" s="4">
        <v>-1.2175109920772864E-4</v>
      </c>
      <c r="AA4596" s="5">
        <v>114</v>
      </c>
      <c r="AC4596" s="16" t="str">
        <f t="shared" si="426"/>
        <v/>
      </c>
      <c r="AD4596" s="16" t="str">
        <f t="shared" si="427"/>
        <v/>
      </c>
      <c r="AE4596" s="16" t="str">
        <f t="shared" si="428"/>
        <v/>
      </c>
      <c r="AF4596" s="16" t="str">
        <f t="shared" si="429"/>
        <v/>
      </c>
      <c r="AG4596" s="16" t="str">
        <f t="shared" si="430"/>
        <v/>
      </c>
      <c r="AH4596" s="16">
        <f t="shared" si="431"/>
        <v>3.2796461654009845E-2</v>
      </c>
      <c r="AI4596" s="17" t="str">
        <f>IF('Peer Comparison Tool'!$D$11="NR","",IF($C4596='Peer Comparison Tool'!$D$9,COUNT('ALLL &lt;50B Database'!$AI$1:AI4595)+1,""))</f>
        <v/>
      </c>
    </row>
    <row r="4597" spans="1:35" x14ac:dyDescent="0.25">
      <c r="A4597" t="s">
        <v>392</v>
      </c>
      <c r="B4597">
        <v>1008450</v>
      </c>
      <c r="C4597" s="5" t="s">
        <v>2711</v>
      </c>
      <c r="D4597" s="5" t="s">
        <v>4390</v>
      </c>
      <c r="E4597" s="5" t="s">
        <v>4388</v>
      </c>
      <c r="F4597" s="2">
        <v>391</v>
      </c>
      <c r="G4597" s="2">
        <v>37436</v>
      </c>
      <c r="H4597" s="2">
        <v>17165</v>
      </c>
      <c r="I4597" s="2">
        <v>0</v>
      </c>
      <c r="J4597" s="2">
        <v>17165</v>
      </c>
      <c r="K4597" s="33">
        <v>2.2778910573842119E-2</v>
      </c>
      <c r="L4597" s="2">
        <v>391</v>
      </c>
      <c r="M4597" s="2">
        <v>17735</v>
      </c>
      <c r="N4597" s="2">
        <v>9796</v>
      </c>
      <c r="O4597" s="33">
        <v>3.9914250714577382E-2</v>
      </c>
      <c r="P4597" s="2">
        <v>391</v>
      </c>
      <c r="Q4597" s="2">
        <v>36138</v>
      </c>
      <c r="R4597" s="2">
        <v>15302</v>
      </c>
      <c r="S4597" s="35">
        <v>2.5552215396680171E-2</v>
      </c>
      <c r="T4597" t="s">
        <v>4388</v>
      </c>
      <c r="U4597" t="s">
        <v>4388</v>
      </c>
      <c r="V4597" s="5" t="s">
        <v>4390</v>
      </c>
      <c r="W4597" s="5">
        <v>0</v>
      </c>
      <c r="X4597" s="4">
        <v>-2.7733048228380519E-3</v>
      </c>
      <c r="Y4597" s="6">
        <v>0</v>
      </c>
      <c r="Z4597" s="4">
        <v>-1.4362035317897211E-2</v>
      </c>
      <c r="AA4597" s="5">
        <v>344</v>
      </c>
      <c r="AC4597" s="16" t="str">
        <f t="shared" si="426"/>
        <v/>
      </c>
      <c r="AD4597" s="16" t="str">
        <f t="shared" si="427"/>
        <v/>
      </c>
      <c r="AE4597" s="16" t="str">
        <f t="shared" si="428"/>
        <v/>
      </c>
      <c r="AF4597" s="16" t="str">
        <f t="shared" si="429"/>
        <v/>
      </c>
      <c r="AG4597" s="16" t="str">
        <f t="shared" si="430"/>
        <v/>
      </c>
      <c r="AH4597" s="16">
        <f t="shared" si="431"/>
        <v>2.2778910573842119E-2</v>
      </c>
      <c r="AI4597" s="17" t="str">
        <f>IF('Peer Comparison Tool'!$D$11="NR","",IF($C4597='Peer Comparison Tool'!$D$9,COUNT('ALLL &lt;50B Database'!$AI$1:AI4596)+1,""))</f>
        <v/>
      </c>
    </row>
    <row r="4598" spans="1:35" x14ac:dyDescent="0.25">
      <c r="A4598" t="s">
        <v>3202</v>
      </c>
      <c r="B4598">
        <v>868572</v>
      </c>
      <c r="C4598" s="5" t="s">
        <v>3064</v>
      </c>
      <c r="D4598" s="5" t="s">
        <v>4390</v>
      </c>
      <c r="E4598" s="5" t="s">
        <v>4388</v>
      </c>
      <c r="F4598" s="2">
        <v>195</v>
      </c>
      <c r="G4598" s="2">
        <v>37403</v>
      </c>
      <c r="H4598" s="2">
        <v>29286</v>
      </c>
      <c r="I4598" s="2">
        <v>0</v>
      </c>
      <c r="J4598" s="2">
        <v>29286</v>
      </c>
      <c r="K4598" s="33">
        <v>6.6584716246670768E-3</v>
      </c>
      <c r="L4598" s="2">
        <v>191</v>
      </c>
      <c r="M4598" s="2">
        <v>36758</v>
      </c>
      <c r="N4598" s="2">
        <v>29209</v>
      </c>
      <c r="O4598" s="33">
        <v>6.5390804204183643E-3</v>
      </c>
      <c r="P4598" s="2">
        <v>193</v>
      </c>
      <c r="Q4598" s="2">
        <v>37217</v>
      </c>
      <c r="R4598" s="2">
        <v>29262</v>
      </c>
      <c r="S4598" s="35">
        <v>6.5955847173809036E-3</v>
      </c>
      <c r="T4598" t="s">
        <v>4388</v>
      </c>
      <c r="U4598" t="s">
        <v>4388</v>
      </c>
      <c r="V4598" s="5" t="s">
        <v>4390</v>
      </c>
      <c r="W4598" s="5">
        <v>0</v>
      </c>
      <c r="X4598" s="4">
        <v>6.2886907286173119E-5</v>
      </c>
      <c r="Y4598" s="6">
        <v>2</v>
      </c>
      <c r="Z4598" s="4">
        <v>5.6504296962539384E-5</v>
      </c>
      <c r="AA4598" s="5">
        <v>4519</v>
      </c>
      <c r="AC4598" s="16" t="str">
        <f t="shared" si="426"/>
        <v/>
      </c>
      <c r="AD4598" s="16" t="str">
        <f t="shared" si="427"/>
        <v/>
      </c>
      <c r="AE4598" s="16" t="str">
        <f t="shared" si="428"/>
        <v/>
      </c>
      <c r="AF4598" s="16" t="str">
        <f t="shared" si="429"/>
        <v/>
      </c>
      <c r="AG4598" s="16" t="str">
        <f t="shared" si="430"/>
        <v/>
      </c>
      <c r="AH4598" s="16">
        <f t="shared" si="431"/>
        <v>6.6584716246670768E-3</v>
      </c>
      <c r="AI4598" s="17" t="str">
        <f>IF('Peer Comparison Tool'!$D$11="NR","",IF($C4598='Peer Comparison Tool'!$D$9,COUNT('ALLL &lt;50B Database'!$AI$1:AI4597)+1,""))</f>
        <v/>
      </c>
    </row>
    <row r="4599" spans="1:35" x14ac:dyDescent="0.25">
      <c r="A4599" t="s">
        <v>107</v>
      </c>
      <c r="B4599">
        <v>558574</v>
      </c>
      <c r="C4599" s="5" t="s">
        <v>6</v>
      </c>
      <c r="D4599" s="5" t="s">
        <v>4390</v>
      </c>
      <c r="E4599" s="5" t="s">
        <v>4388</v>
      </c>
      <c r="F4599" s="2">
        <v>145</v>
      </c>
      <c r="G4599" s="2">
        <v>37396</v>
      </c>
      <c r="H4599" s="2">
        <v>14170</v>
      </c>
      <c r="I4599" s="2">
        <v>0</v>
      </c>
      <c r="J4599" s="2">
        <v>14170</v>
      </c>
      <c r="K4599" s="33">
        <v>1.0232886379675371E-2</v>
      </c>
      <c r="L4599" s="2">
        <v>163</v>
      </c>
      <c r="M4599" s="2">
        <v>34808</v>
      </c>
      <c r="N4599" s="2">
        <v>14989</v>
      </c>
      <c r="O4599" s="33">
        <v>1.0874641403696044E-2</v>
      </c>
      <c r="P4599" s="2">
        <v>174</v>
      </c>
      <c r="Q4599" s="2">
        <v>35904</v>
      </c>
      <c r="R4599" s="2">
        <v>14875</v>
      </c>
      <c r="S4599" s="35">
        <v>1.1697478991596639E-2</v>
      </c>
      <c r="T4599" t="s">
        <v>4388</v>
      </c>
      <c r="U4599" t="s">
        <v>4388</v>
      </c>
      <c r="V4599" s="5" t="s">
        <v>4390</v>
      </c>
      <c r="W4599" s="5">
        <v>0</v>
      </c>
      <c r="X4599" s="4">
        <v>-1.4645926119212678E-3</v>
      </c>
      <c r="Y4599" s="6">
        <v>-29</v>
      </c>
      <c r="Z4599" s="4">
        <v>8.228375879005944E-4</v>
      </c>
      <c r="AA4599" s="5">
        <v>3702</v>
      </c>
      <c r="AC4599" s="16" t="str">
        <f t="shared" si="426"/>
        <v/>
      </c>
      <c r="AD4599" s="16" t="str">
        <f t="shared" si="427"/>
        <v/>
      </c>
      <c r="AE4599" s="16" t="str">
        <f t="shared" si="428"/>
        <v/>
      </c>
      <c r="AF4599" s="16" t="str">
        <f t="shared" si="429"/>
        <v/>
      </c>
      <c r="AG4599" s="16" t="str">
        <f t="shared" si="430"/>
        <v/>
      </c>
      <c r="AH4599" s="16">
        <f t="shared" si="431"/>
        <v>1.0232886379675371E-2</v>
      </c>
      <c r="AI4599" s="17" t="str">
        <f>IF('Peer Comparison Tool'!$D$11="NR","",IF($C4599='Peer Comparison Tool'!$D$9,COUNT('ALLL &lt;50B Database'!$AI$1:AI4598)+1,""))</f>
        <v/>
      </c>
    </row>
    <row r="4600" spans="1:35" x14ac:dyDescent="0.25">
      <c r="A4600" t="s">
        <v>2512</v>
      </c>
      <c r="B4600">
        <v>481140</v>
      </c>
      <c r="C4600" s="5" t="s">
        <v>2299</v>
      </c>
      <c r="D4600" s="5" t="s">
        <v>4390</v>
      </c>
      <c r="E4600" s="5" t="s">
        <v>4388</v>
      </c>
      <c r="F4600" s="2">
        <v>243</v>
      </c>
      <c r="G4600" s="2">
        <v>37335</v>
      </c>
      <c r="H4600" s="2">
        <v>22508</v>
      </c>
      <c r="I4600" s="2">
        <v>68</v>
      </c>
      <c r="J4600" s="2">
        <v>22440</v>
      </c>
      <c r="K4600" s="33">
        <v>1.0828877005347593E-2</v>
      </c>
      <c r="L4600" s="2">
        <v>239</v>
      </c>
      <c r="M4600" s="2">
        <v>35517</v>
      </c>
      <c r="N4600" s="2">
        <v>22144</v>
      </c>
      <c r="O4600" s="33">
        <v>1.0792991329479768E-2</v>
      </c>
      <c r="P4600" s="2">
        <v>243</v>
      </c>
      <c r="Q4600" s="2">
        <v>33626</v>
      </c>
      <c r="R4600" s="2">
        <v>22290</v>
      </c>
      <c r="S4600" s="35">
        <v>1.0901749663526245E-2</v>
      </c>
      <c r="T4600" t="s">
        <v>4388</v>
      </c>
      <c r="U4600" t="s">
        <v>4388</v>
      </c>
      <c r="V4600" s="5" t="s">
        <v>4390</v>
      </c>
      <c r="W4600" s="5">
        <v>0</v>
      </c>
      <c r="X4600" s="4">
        <v>-7.2872658178652072E-5</v>
      </c>
      <c r="Y4600" s="6">
        <v>0</v>
      </c>
      <c r="Z4600" s="4">
        <v>1.0875833404647671E-4</v>
      </c>
      <c r="AA4600" s="5">
        <v>3449</v>
      </c>
      <c r="AC4600" s="16" t="str">
        <f t="shared" si="426"/>
        <v/>
      </c>
      <c r="AD4600" s="16" t="str">
        <f t="shared" si="427"/>
        <v/>
      </c>
      <c r="AE4600" s="16" t="str">
        <f t="shared" si="428"/>
        <v/>
      </c>
      <c r="AF4600" s="16" t="str">
        <f t="shared" si="429"/>
        <v/>
      </c>
      <c r="AG4600" s="16" t="str">
        <f t="shared" si="430"/>
        <v/>
      </c>
      <c r="AH4600" s="16">
        <f t="shared" si="431"/>
        <v>1.0828877005347593E-2</v>
      </c>
      <c r="AI4600" s="17" t="str">
        <f>IF('Peer Comparison Tool'!$D$11="NR","",IF($C4600='Peer Comparison Tool'!$D$9,COUNT('ALLL &lt;50B Database'!$AI$1:AI4599)+1,""))</f>
        <v/>
      </c>
    </row>
    <row r="4601" spans="1:35" x14ac:dyDescent="0.25">
      <c r="A4601" t="s">
        <v>108</v>
      </c>
      <c r="B4601">
        <v>496434</v>
      </c>
      <c r="C4601" s="5" t="s">
        <v>6</v>
      </c>
      <c r="D4601" s="5" t="s">
        <v>4390</v>
      </c>
      <c r="E4601" s="5" t="s">
        <v>4388</v>
      </c>
      <c r="F4601" s="2">
        <v>132</v>
      </c>
      <c r="G4601" s="2">
        <v>37316</v>
      </c>
      <c r="H4601" s="2">
        <v>9605</v>
      </c>
      <c r="I4601" s="2">
        <v>1721</v>
      </c>
      <c r="J4601" s="2">
        <v>7884</v>
      </c>
      <c r="K4601" s="33">
        <v>1.6742770167427701E-2</v>
      </c>
      <c r="L4601" s="2">
        <v>132</v>
      </c>
      <c r="M4601" s="2">
        <v>34975</v>
      </c>
      <c r="N4601" s="2">
        <v>8021</v>
      </c>
      <c r="O4601" s="33">
        <v>1.6456800897643686E-2</v>
      </c>
      <c r="P4601" s="2">
        <v>132</v>
      </c>
      <c r="Q4601" s="2">
        <v>34708</v>
      </c>
      <c r="R4601" s="2">
        <v>7910</v>
      </c>
      <c r="S4601" s="35">
        <v>1.6687737041719341E-2</v>
      </c>
      <c r="T4601" t="s">
        <v>4388</v>
      </c>
      <c r="U4601" t="s">
        <v>4388</v>
      </c>
      <c r="V4601" s="5" t="s">
        <v>4390</v>
      </c>
      <c r="W4601" s="5">
        <v>0</v>
      </c>
      <c r="X4601" s="4">
        <v>5.5033125708359859E-5</v>
      </c>
      <c r="Y4601" s="6">
        <v>0</v>
      </c>
      <c r="Z4601" s="4">
        <v>2.3093614407565521E-4</v>
      </c>
      <c r="AA4601" s="5">
        <v>1090</v>
      </c>
      <c r="AC4601" s="16" t="str">
        <f t="shared" si="426"/>
        <v/>
      </c>
      <c r="AD4601" s="16" t="str">
        <f t="shared" si="427"/>
        <v/>
      </c>
      <c r="AE4601" s="16" t="str">
        <f t="shared" si="428"/>
        <v/>
      </c>
      <c r="AF4601" s="16" t="str">
        <f t="shared" si="429"/>
        <v/>
      </c>
      <c r="AG4601" s="16" t="str">
        <f t="shared" si="430"/>
        <v/>
      </c>
      <c r="AH4601" s="16">
        <f t="shared" si="431"/>
        <v>1.6742770167427701E-2</v>
      </c>
      <c r="AI4601" s="17" t="str">
        <f>IF('Peer Comparison Tool'!$D$11="NR","",IF($C4601='Peer Comparison Tool'!$D$9,COUNT('ALLL &lt;50B Database'!$AI$1:AI4600)+1,""))</f>
        <v/>
      </c>
    </row>
    <row r="4602" spans="1:35" x14ac:dyDescent="0.25">
      <c r="A4602" t="s">
        <v>1557</v>
      </c>
      <c r="B4602">
        <v>571957</v>
      </c>
      <c r="C4602" s="5" t="s">
        <v>1389</v>
      </c>
      <c r="D4602" s="5" t="s">
        <v>4390</v>
      </c>
      <c r="E4602" s="5" t="s">
        <v>4388</v>
      </c>
      <c r="F4602" s="2">
        <v>176</v>
      </c>
      <c r="G4602" s="2">
        <v>37288</v>
      </c>
      <c r="H4602" s="2">
        <v>16299</v>
      </c>
      <c r="I4602" s="2">
        <v>893</v>
      </c>
      <c r="J4602" s="2">
        <v>15406</v>
      </c>
      <c r="K4602" s="33">
        <v>1.1424120472543165E-2</v>
      </c>
      <c r="L4602" s="2">
        <v>192</v>
      </c>
      <c r="M4602" s="2">
        <v>37537</v>
      </c>
      <c r="N4602" s="2">
        <v>16123</v>
      </c>
      <c r="O4602" s="33">
        <v>1.1908453761706878E-2</v>
      </c>
      <c r="P4602" s="2">
        <v>176</v>
      </c>
      <c r="Q4602" s="2">
        <v>34285</v>
      </c>
      <c r="R4602" s="2">
        <v>15076</v>
      </c>
      <c r="S4602" s="35">
        <v>1.1674184133722473E-2</v>
      </c>
      <c r="T4602" t="s">
        <v>4388</v>
      </c>
      <c r="U4602" t="s">
        <v>4388</v>
      </c>
      <c r="V4602" s="5" t="s">
        <v>4390</v>
      </c>
      <c r="W4602" s="5">
        <v>0</v>
      </c>
      <c r="X4602" s="4">
        <v>-2.5006366117930751E-4</v>
      </c>
      <c r="Y4602" s="6">
        <v>0</v>
      </c>
      <c r="Z4602" s="4">
        <v>-2.3426962798440455E-4</v>
      </c>
      <c r="AA4602" s="5">
        <v>3189</v>
      </c>
      <c r="AC4602" s="16" t="str">
        <f t="shared" si="426"/>
        <v/>
      </c>
      <c r="AD4602" s="16" t="str">
        <f t="shared" si="427"/>
        <v/>
      </c>
      <c r="AE4602" s="16" t="str">
        <f t="shared" si="428"/>
        <v/>
      </c>
      <c r="AF4602" s="16" t="str">
        <f t="shared" si="429"/>
        <v/>
      </c>
      <c r="AG4602" s="16" t="str">
        <f t="shared" si="430"/>
        <v/>
      </c>
      <c r="AH4602" s="16">
        <f t="shared" si="431"/>
        <v>1.1424120472543165E-2</v>
      </c>
      <c r="AI4602" s="17" t="str">
        <f>IF('Peer Comparison Tool'!$D$11="NR","",IF($C4602='Peer Comparison Tool'!$D$9,COUNT('ALLL &lt;50B Database'!$AI$1:AI4601)+1,""))</f>
        <v/>
      </c>
    </row>
    <row r="4603" spans="1:35" x14ac:dyDescent="0.25">
      <c r="A4603" t="s">
        <v>1276</v>
      </c>
      <c r="B4603">
        <v>575647</v>
      </c>
      <c r="C4603" s="5" t="s">
        <v>926</v>
      </c>
      <c r="D4603" s="5" t="s">
        <v>4390</v>
      </c>
      <c r="E4603" s="5" t="s">
        <v>4388</v>
      </c>
      <c r="F4603" s="2">
        <v>266</v>
      </c>
      <c r="G4603" s="2">
        <v>37279</v>
      </c>
      <c r="H4603" s="2">
        <v>20695</v>
      </c>
      <c r="I4603" s="2">
        <v>995</v>
      </c>
      <c r="J4603" s="2">
        <v>19700</v>
      </c>
      <c r="K4603" s="33">
        <v>1.350253807106599E-2</v>
      </c>
      <c r="L4603" s="2">
        <v>436</v>
      </c>
      <c r="M4603" s="2">
        <v>37146</v>
      </c>
      <c r="N4603" s="2">
        <v>20330</v>
      </c>
      <c r="O4603" s="33">
        <v>2.1446138711264141E-2</v>
      </c>
      <c r="P4603" s="2">
        <v>266</v>
      </c>
      <c r="Q4603" s="2">
        <v>35932</v>
      </c>
      <c r="R4603" s="2">
        <v>17965</v>
      </c>
      <c r="S4603" s="35">
        <v>1.480656832730309E-2</v>
      </c>
      <c r="T4603" t="s">
        <v>4388</v>
      </c>
      <c r="U4603" t="s">
        <v>4388</v>
      </c>
      <c r="V4603" s="5" t="s">
        <v>4390</v>
      </c>
      <c r="W4603" s="5">
        <v>0</v>
      </c>
      <c r="X4603" s="4">
        <v>-1.3040302562371004E-3</v>
      </c>
      <c r="Y4603" s="6">
        <v>0</v>
      </c>
      <c r="Z4603" s="4">
        <v>-6.6395703839610513E-3</v>
      </c>
      <c r="AA4603" s="5">
        <v>2195</v>
      </c>
      <c r="AC4603" s="16" t="str">
        <f t="shared" si="426"/>
        <v/>
      </c>
      <c r="AD4603" s="16" t="str">
        <f t="shared" si="427"/>
        <v/>
      </c>
      <c r="AE4603" s="16" t="str">
        <f t="shared" si="428"/>
        <v/>
      </c>
      <c r="AF4603" s="16" t="str">
        <f t="shared" si="429"/>
        <v/>
      </c>
      <c r="AG4603" s="16" t="str">
        <f t="shared" si="430"/>
        <v/>
      </c>
      <c r="AH4603" s="16">
        <f t="shared" si="431"/>
        <v>1.350253807106599E-2</v>
      </c>
      <c r="AI4603" s="17" t="str">
        <f>IF('Peer Comparison Tool'!$D$11="NR","",IF($C4603='Peer Comparison Tool'!$D$9,COUNT('ALLL &lt;50B Database'!$AI$1:AI4602)+1,""))</f>
        <v/>
      </c>
    </row>
    <row r="4604" spans="1:35" x14ac:dyDescent="0.25">
      <c r="A4604" t="s">
        <v>4025</v>
      </c>
      <c r="B4604">
        <v>460556</v>
      </c>
      <c r="C4604" s="5" t="s">
        <v>3704</v>
      </c>
      <c r="D4604" s="5" t="s">
        <v>4390</v>
      </c>
      <c r="E4604" s="5" t="s">
        <v>4388</v>
      </c>
      <c r="F4604" s="2">
        <v>347</v>
      </c>
      <c r="G4604" s="2">
        <v>37246</v>
      </c>
      <c r="H4604" s="2">
        <v>26747</v>
      </c>
      <c r="I4604" s="2">
        <v>0</v>
      </c>
      <c r="J4604" s="2">
        <v>26747</v>
      </c>
      <c r="K4604" s="33">
        <v>1.2973417579541631E-2</v>
      </c>
      <c r="L4604" s="2">
        <v>335</v>
      </c>
      <c r="M4604" s="2">
        <v>38642</v>
      </c>
      <c r="N4604" s="2">
        <v>24262</v>
      </c>
      <c r="O4604" s="33">
        <v>1.3807600362707114E-2</v>
      </c>
      <c r="P4604" s="2">
        <v>339</v>
      </c>
      <c r="Q4604" s="2">
        <v>36513</v>
      </c>
      <c r="R4604" s="2">
        <v>26513</v>
      </c>
      <c r="S4604" s="35">
        <v>1.2786180364349564E-2</v>
      </c>
      <c r="T4604" t="s">
        <v>4388</v>
      </c>
      <c r="U4604" t="s">
        <v>4388</v>
      </c>
      <c r="V4604" s="5" t="s">
        <v>4390</v>
      </c>
      <c r="W4604" s="5">
        <v>0</v>
      </c>
      <c r="X4604" s="4">
        <v>1.8723721519206711E-4</v>
      </c>
      <c r="Y4604" s="6">
        <v>8</v>
      </c>
      <c r="Z4604" s="4">
        <v>-1.0214199983575502E-3</v>
      </c>
      <c r="AA4604" s="5">
        <v>2443</v>
      </c>
      <c r="AC4604" s="16" t="str">
        <f t="shared" si="426"/>
        <v/>
      </c>
      <c r="AD4604" s="16" t="str">
        <f t="shared" si="427"/>
        <v/>
      </c>
      <c r="AE4604" s="16" t="str">
        <f t="shared" si="428"/>
        <v/>
      </c>
      <c r="AF4604" s="16" t="str">
        <f t="shared" si="429"/>
        <v/>
      </c>
      <c r="AG4604" s="16" t="str">
        <f t="shared" si="430"/>
        <v/>
      </c>
      <c r="AH4604" s="16">
        <f t="shared" si="431"/>
        <v>1.2973417579541631E-2</v>
      </c>
      <c r="AI4604" s="17" t="str">
        <f>IF('Peer Comparison Tool'!$D$11="NR","",IF($C4604='Peer Comparison Tool'!$D$9,COUNT('ALLL &lt;50B Database'!$AI$1:AI4603)+1,""))</f>
        <v/>
      </c>
    </row>
    <row r="4605" spans="1:35" x14ac:dyDescent="0.25">
      <c r="A4605" t="s">
        <v>4022</v>
      </c>
      <c r="B4605">
        <v>863362</v>
      </c>
      <c r="C4605" s="5" t="s">
        <v>3704</v>
      </c>
      <c r="D4605" s="5" t="s">
        <v>4390</v>
      </c>
      <c r="E4605" s="5" t="s">
        <v>4388</v>
      </c>
      <c r="F4605" s="2">
        <v>176</v>
      </c>
      <c r="G4605" s="2">
        <v>37234</v>
      </c>
      <c r="H4605" s="2">
        <v>16954</v>
      </c>
      <c r="I4605" s="2">
        <v>0</v>
      </c>
      <c r="J4605" s="2">
        <v>16954</v>
      </c>
      <c r="K4605" s="33">
        <v>1.0381031025126814E-2</v>
      </c>
      <c r="L4605" s="2">
        <v>170</v>
      </c>
      <c r="M4605" s="2">
        <v>29476</v>
      </c>
      <c r="N4605" s="2">
        <v>17845</v>
      </c>
      <c r="O4605" s="33">
        <v>9.5264780050434289E-3</v>
      </c>
      <c r="P4605" s="2">
        <v>176</v>
      </c>
      <c r="Q4605" s="2">
        <v>39639</v>
      </c>
      <c r="R4605" s="2">
        <v>16474</v>
      </c>
      <c r="S4605" s="35">
        <v>1.0683501274735947E-2</v>
      </c>
      <c r="T4605" t="s">
        <v>4388</v>
      </c>
      <c r="U4605" t="s">
        <v>4388</v>
      </c>
      <c r="V4605" s="5" t="s">
        <v>4390</v>
      </c>
      <c r="W4605" s="5">
        <v>0</v>
      </c>
      <c r="X4605" s="4">
        <v>-3.0247024960913284E-4</v>
      </c>
      <c r="Y4605" s="6">
        <v>0</v>
      </c>
      <c r="Z4605" s="4">
        <v>1.1570232696925184E-3</v>
      </c>
      <c r="AA4605" s="5">
        <v>3644</v>
      </c>
      <c r="AC4605" s="16" t="str">
        <f t="shared" si="426"/>
        <v/>
      </c>
      <c r="AD4605" s="16" t="str">
        <f t="shared" si="427"/>
        <v/>
      </c>
      <c r="AE4605" s="16" t="str">
        <f t="shared" si="428"/>
        <v/>
      </c>
      <c r="AF4605" s="16" t="str">
        <f t="shared" si="429"/>
        <v/>
      </c>
      <c r="AG4605" s="16" t="str">
        <f t="shared" si="430"/>
        <v/>
      </c>
      <c r="AH4605" s="16">
        <f t="shared" si="431"/>
        <v>1.0381031025126814E-2</v>
      </c>
      <c r="AI4605" s="17" t="str">
        <f>IF('Peer Comparison Tool'!$D$11="NR","",IF($C4605='Peer Comparison Tool'!$D$9,COUNT('ALLL &lt;50B Database'!$AI$1:AI4604)+1,""))</f>
        <v/>
      </c>
    </row>
    <row r="4606" spans="1:35" x14ac:dyDescent="0.25">
      <c r="A4606" t="s">
        <v>3203</v>
      </c>
      <c r="B4606">
        <v>389826</v>
      </c>
      <c r="C4606" s="5" t="s">
        <v>3064</v>
      </c>
      <c r="D4606" s="5" t="s">
        <v>4390</v>
      </c>
      <c r="E4606" s="5" t="s">
        <v>4388</v>
      </c>
      <c r="F4606" s="2">
        <v>120</v>
      </c>
      <c r="G4606" s="2">
        <v>37199</v>
      </c>
      <c r="H4606" s="2">
        <v>20002</v>
      </c>
      <c r="I4606" s="2">
        <v>779</v>
      </c>
      <c r="J4606" s="2">
        <v>19223</v>
      </c>
      <c r="K4606" s="33">
        <v>6.2425219788794671E-3</v>
      </c>
      <c r="L4606" s="2">
        <v>111</v>
      </c>
      <c r="M4606" s="2">
        <v>34965</v>
      </c>
      <c r="N4606" s="2">
        <v>19097</v>
      </c>
      <c r="O4606" s="33">
        <v>5.8124312719275281E-3</v>
      </c>
      <c r="P4606" s="2">
        <v>114</v>
      </c>
      <c r="Q4606" s="2">
        <v>33693</v>
      </c>
      <c r="R4606" s="2">
        <v>19448</v>
      </c>
      <c r="S4606" s="35">
        <v>5.8617852735499791E-3</v>
      </c>
      <c r="T4606" t="s">
        <v>4388</v>
      </c>
      <c r="U4606" t="s">
        <v>4388</v>
      </c>
      <c r="V4606" s="5" t="s">
        <v>4390</v>
      </c>
      <c r="W4606" s="5">
        <v>0</v>
      </c>
      <c r="X4606" s="4">
        <v>3.8073670532948797E-4</v>
      </c>
      <c r="Y4606" s="6">
        <v>6</v>
      </c>
      <c r="Z4606" s="4">
        <v>4.9354001622451023E-5</v>
      </c>
      <c r="AA4606" s="5">
        <v>4559</v>
      </c>
      <c r="AC4606" s="16" t="str">
        <f t="shared" si="426"/>
        <v/>
      </c>
      <c r="AD4606" s="16" t="str">
        <f t="shared" si="427"/>
        <v/>
      </c>
      <c r="AE4606" s="16" t="str">
        <f t="shared" si="428"/>
        <v/>
      </c>
      <c r="AF4606" s="16" t="str">
        <f t="shared" si="429"/>
        <v/>
      </c>
      <c r="AG4606" s="16" t="str">
        <f t="shared" si="430"/>
        <v/>
      </c>
      <c r="AH4606" s="16">
        <f t="shared" si="431"/>
        <v>6.2425219788794671E-3</v>
      </c>
      <c r="AI4606" s="17" t="str">
        <f>IF('Peer Comparison Tool'!$D$11="NR","",IF($C4606='Peer Comparison Tool'!$D$9,COUNT('ALLL &lt;50B Database'!$AI$1:AI4605)+1,""))</f>
        <v/>
      </c>
    </row>
    <row r="4607" spans="1:35" x14ac:dyDescent="0.25">
      <c r="A4607" t="s">
        <v>2274</v>
      </c>
      <c r="B4607">
        <v>842853</v>
      </c>
      <c r="C4607" s="5" t="s">
        <v>2041</v>
      </c>
      <c r="D4607" s="5" t="s">
        <v>4390</v>
      </c>
      <c r="E4607" s="5" t="s">
        <v>4388</v>
      </c>
      <c r="F4607" s="2">
        <v>213</v>
      </c>
      <c r="G4607" s="2">
        <v>37185</v>
      </c>
      <c r="H4607" s="2">
        <v>26548</v>
      </c>
      <c r="I4607" s="2">
        <v>2479</v>
      </c>
      <c r="J4607" s="2">
        <v>24069</v>
      </c>
      <c r="K4607" s="33">
        <v>8.8495575221238937E-3</v>
      </c>
      <c r="L4607" s="2">
        <v>213</v>
      </c>
      <c r="M4607" s="2">
        <v>33360</v>
      </c>
      <c r="N4607" s="2">
        <v>25072</v>
      </c>
      <c r="O4607" s="33">
        <v>8.4955328653477987E-3</v>
      </c>
      <c r="P4607" s="2">
        <v>213</v>
      </c>
      <c r="Q4607" s="2">
        <v>33477</v>
      </c>
      <c r="R4607" s="2">
        <v>25857</v>
      </c>
      <c r="S4607" s="35">
        <v>8.2376145724562012E-3</v>
      </c>
      <c r="T4607" t="s">
        <v>4388</v>
      </c>
      <c r="U4607" t="s">
        <v>4388</v>
      </c>
      <c r="V4607" s="5" t="s">
        <v>4390</v>
      </c>
      <c r="W4607" s="5">
        <v>0</v>
      </c>
      <c r="X4607" s="4">
        <v>6.1194294966769244E-4</v>
      </c>
      <c r="Y4607" s="6">
        <v>0</v>
      </c>
      <c r="Z4607" s="4">
        <v>-2.5791829289159747E-4</v>
      </c>
      <c r="AA4607" s="5">
        <v>4121</v>
      </c>
      <c r="AC4607" s="16" t="str">
        <f t="shared" si="426"/>
        <v/>
      </c>
      <c r="AD4607" s="16" t="str">
        <f t="shared" si="427"/>
        <v/>
      </c>
      <c r="AE4607" s="16" t="str">
        <f t="shared" si="428"/>
        <v/>
      </c>
      <c r="AF4607" s="16" t="str">
        <f t="shared" si="429"/>
        <v/>
      </c>
      <c r="AG4607" s="16" t="str">
        <f t="shared" si="430"/>
        <v/>
      </c>
      <c r="AH4607" s="16">
        <f t="shared" si="431"/>
        <v>8.8495575221238937E-3</v>
      </c>
      <c r="AI4607" s="17" t="str">
        <f>IF('Peer Comparison Tool'!$D$11="NR","",IF($C4607='Peer Comparison Tool'!$D$9,COUNT('ALLL &lt;50B Database'!$AI$1:AI4606)+1,""))</f>
        <v/>
      </c>
    </row>
    <row r="4608" spans="1:35" x14ac:dyDescent="0.25">
      <c r="A4608" t="s">
        <v>1356</v>
      </c>
      <c r="B4608">
        <v>983158</v>
      </c>
      <c r="C4608" s="5" t="s">
        <v>2642</v>
      </c>
      <c r="D4608" s="5" t="s">
        <v>4387</v>
      </c>
      <c r="E4608" s="5" t="s">
        <v>4388</v>
      </c>
      <c r="F4608" s="2">
        <v>287</v>
      </c>
      <c r="G4608" s="2">
        <v>37154</v>
      </c>
      <c r="H4608" s="2">
        <v>27227</v>
      </c>
      <c r="I4608" s="2">
        <v>33</v>
      </c>
      <c r="J4608" s="2">
        <v>27194</v>
      </c>
      <c r="K4608" s="33">
        <v>1.0553798632051187E-2</v>
      </c>
      <c r="L4608" s="2">
        <v>287</v>
      </c>
      <c r="M4608" s="2">
        <v>36916</v>
      </c>
      <c r="N4608" s="2">
        <v>25818</v>
      </c>
      <c r="O4608" s="33">
        <v>1.1116275466728638E-2</v>
      </c>
      <c r="P4608" s="2">
        <v>287</v>
      </c>
      <c r="Q4608" s="2">
        <v>36285</v>
      </c>
      <c r="R4608" s="2">
        <v>25668</v>
      </c>
      <c r="S4608" s="35">
        <v>1.1181237338320087E-2</v>
      </c>
      <c r="T4608" t="s">
        <v>4388</v>
      </c>
      <c r="U4608" t="s">
        <v>4388</v>
      </c>
      <c r="V4608" s="5" t="s">
        <v>4387</v>
      </c>
      <c r="W4608" s="5">
        <v>0</v>
      </c>
      <c r="X4608" s="4">
        <v>-6.2743870626890026E-4</v>
      </c>
      <c r="Y4608" s="6">
        <v>0</v>
      </c>
      <c r="Z4608" s="4">
        <v>6.4961871591448853E-5</v>
      </c>
      <c r="AA4608" s="5">
        <v>3573</v>
      </c>
      <c r="AC4608" s="16" t="str">
        <f t="shared" si="426"/>
        <v/>
      </c>
      <c r="AD4608" s="16" t="str">
        <f t="shared" si="427"/>
        <v/>
      </c>
      <c r="AE4608" s="16" t="str">
        <f t="shared" si="428"/>
        <v/>
      </c>
      <c r="AF4608" s="16" t="str">
        <f t="shared" si="429"/>
        <v/>
      </c>
      <c r="AG4608" s="16" t="str">
        <f t="shared" si="430"/>
        <v/>
      </c>
      <c r="AH4608" s="16">
        <f t="shared" si="431"/>
        <v>1.0553798632051187E-2</v>
      </c>
      <c r="AI4608" s="17" t="str">
        <f>IF('Peer Comparison Tool'!$D$11="NR","",IF($C4608='Peer Comparison Tool'!$D$9,COUNT('ALLL &lt;50B Database'!$AI$1:AI4607)+1,""))</f>
        <v/>
      </c>
    </row>
    <row r="4609" spans="1:35" x14ac:dyDescent="0.25">
      <c r="A4609" t="s">
        <v>657</v>
      </c>
      <c r="B4609">
        <v>749840</v>
      </c>
      <c r="C4609" s="5" t="s">
        <v>716</v>
      </c>
      <c r="D4609" s="5" t="s">
        <v>4390</v>
      </c>
      <c r="E4609" s="5" t="s">
        <v>4388</v>
      </c>
      <c r="F4609" s="2">
        <v>412</v>
      </c>
      <c r="G4609" s="2">
        <v>37124</v>
      </c>
      <c r="H4609" s="2">
        <v>13672</v>
      </c>
      <c r="I4609" s="2">
        <v>368</v>
      </c>
      <c r="J4609" s="2">
        <v>13304</v>
      </c>
      <c r="K4609" s="33">
        <v>3.0968129885748649E-2</v>
      </c>
      <c r="L4609" s="2">
        <v>404</v>
      </c>
      <c r="M4609" s="2">
        <v>36093</v>
      </c>
      <c r="N4609" s="2">
        <v>13720</v>
      </c>
      <c r="O4609" s="33">
        <v>2.9446064139941691E-2</v>
      </c>
      <c r="P4609" s="2">
        <v>410</v>
      </c>
      <c r="Q4609" s="2">
        <v>37230</v>
      </c>
      <c r="R4609" s="2">
        <v>13442</v>
      </c>
      <c r="S4609" s="35">
        <v>3.0501413480136883E-2</v>
      </c>
      <c r="T4609" t="s">
        <v>4388</v>
      </c>
      <c r="U4609" t="s">
        <v>4388</v>
      </c>
      <c r="V4609" s="5" t="s">
        <v>4390</v>
      </c>
      <c r="W4609" s="5">
        <v>0</v>
      </c>
      <c r="X4609" s="4">
        <v>4.6671640561176536E-4</v>
      </c>
      <c r="Y4609" s="6">
        <v>2</v>
      </c>
      <c r="Z4609" s="4">
        <v>1.055349340195192E-3</v>
      </c>
      <c r="AA4609" s="5">
        <v>135</v>
      </c>
      <c r="AC4609" s="16" t="str">
        <f t="shared" si="426"/>
        <v/>
      </c>
      <c r="AD4609" s="16" t="str">
        <f t="shared" si="427"/>
        <v/>
      </c>
      <c r="AE4609" s="16" t="str">
        <f t="shared" si="428"/>
        <v/>
      </c>
      <c r="AF4609" s="16" t="str">
        <f t="shared" si="429"/>
        <v/>
      </c>
      <c r="AG4609" s="16" t="str">
        <f t="shared" si="430"/>
        <v/>
      </c>
      <c r="AH4609" s="16">
        <f t="shared" si="431"/>
        <v>3.0968129885748649E-2</v>
      </c>
      <c r="AI4609" s="17" t="str">
        <f>IF('Peer Comparison Tool'!$D$11="NR","",IF($C4609='Peer Comparison Tool'!$D$9,COUNT('ALLL &lt;50B Database'!$AI$1:AI4608)+1,""))</f>
        <v/>
      </c>
    </row>
    <row r="4610" spans="1:35" x14ac:dyDescent="0.25">
      <c r="A4610" t="s">
        <v>2511</v>
      </c>
      <c r="B4610">
        <v>1003950</v>
      </c>
      <c r="C4610" s="5" t="s">
        <v>2299</v>
      </c>
      <c r="D4610" s="5" t="s">
        <v>4390</v>
      </c>
      <c r="E4610" s="5" t="s">
        <v>4388</v>
      </c>
      <c r="F4610" s="2">
        <v>348</v>
      </c>
      <c r="G4610" s="2">
        <v>36833</v>
      </c>
      <c r="H4610" s="2">
        <v>14393</v>
      </c>
      <c r="I4610" s="2">
        <v>0</v>
      </c>
      <c r="J4610" s="2">
        <v>14393</v>
      </c>
      <c r="K4610" s="33">
        <v>2.4178420065309524E-2</v>
      </c>
      <c r="L4610" s="2">
        <v>347</v>
      </c>
      <c r="M4610" s="2">
        <v>32778</v>
      </c>
      <c r="N4610" s="2">
        <v>15311</v>
      </c>
      <c r="O4610" s="33">
        <v>2.2663444582326431E-2</v>
      </c>
      <c r="P4610" s="2">
        <v>348</v>
      </c>
      <c r="Q4610" s="2">
        <v>36231</v>
      </c>
      <c r="R4610" s="2">
        <v>15315</v>
      </c>
      <c r="S4610" s="35">
        <v>2.2722820763956906E-2</v>
      </c>
      <c r="T4610" t="s">
        <v>4388</v>
      </c>
      <c r="U4610" t="s">
        <v>4388</v>
      </c>
      <c r="V4610" s="5" t="s">
        <v>4390</v>
      </c>
      <c r="W4610" s="5">
        <v>0</v>
      </c>
      <c r="X4610" s="4">
        <v>1.4555993013526183E-3</v>
      </c>
      <c r="Y4610" s="6">
        <v>0</v>
      </c>
      <c r="Z4610" s="4">
        <v>5.9376181630474423E-5</v>
      </c>
      <c r="AA4610" s="5">
        <v>276</v>
      </c>
      <c r="AC4610" s="16" t="str">
        <f t="shared" si="426"/>
        <v/>
      </c>
      <c r="AD4610" s="16" t="str">
        <f t="shared" si="427"/>
        <v/>
      </c>
      <c r="AE4610" s="16" t="str">
        <f t="shared" si="428"/>
        <v/>
      </c>
      <c r="AF4610" s="16" t="str">
        <f t="shared" si="429"/>
        <v/>
      </c>
      <c r="AG4610" s="16" t="str">
        <f t="shared" si="430"/>
        <v/>
      </c>
      <c r="AH4610" s="16">
        <f t="shared" si="431"/>
        <v>2.4178420065309524E-2</v>
      </c>
      <c r="AI4610" s="17" t="str">
        <f>IF('Peer Comparison Tool'!$D$11="NR","",IF($C4610='Peer Comparison Tool'!$D$9,COUNT('ALLL &lt;50B Database'!$AI$1:AI4609)+1,""))</f>
        <v/>
      </c>
    </row>
    <row r="4611" spans="1:35" x14ac:dyDescent="0.25">
      <c r="A4611" t="s">
        <v>907</v>
      </c>
      <c r="B4611">
        <v>534242</v>
      </c>
      <c r="C4611" s="5" t="s">
        <v>716</v>
      </c>
      <c r="D4611" s="5" t="s">
        <v>4390</v>
      </c>
      <c r="E4611" s="5" t="s">
        <v>4388</v>
      </c>
      <c r="F4611" s="2">
        <v>437</v>
      </c>
      <c r="G4611" s="2">
        <v>36670</v>
      </c>
      <c r="H4611" s="2">
        <v>11653</v>
      </c>
      <c r="I4611" s="2">
        <v>285</v>
      </c>
      <c r="J4611" s="2">
        <v>11368</v>
      </c>
      <c r="K4611" s="33">
        <v>3.8441238564391272E-2</v>
      </c>
      <c r="L4611" s="2">
        <v>441</v>
      </c>
      <c r="M4611" s="2">
        <v>33671</v>
      </c>
      <c r="N4611" s="2">
        <v>12210</v>
      </c>
      <c r="O4611" s="33">
        <v>3.6117936117936116E-2</v>
      </c>
      <c r="P4611" s="2">
        <v>437</v>
      </c>
      <c r="Q4611" s="2">
        <v>33436</v>
      </c>
      <c r="R4611" s="2">
        <v>11204</v>
      </c>
      <c r="S4611" s="35">
        <v>3.900392716886826E-2</v>
      </c>
      <c r="T4611" t="s">
        <v>4388</v>
      </c>
      <c r="U4611" t="s">
        <v>4388</v>
      </c>
      <c r="V4611" s="5" t="s">
        <v>4390</v>
      </c>
      <c r="W4611" s="5">
        <v>0</v>
      </c>
      <c r="X4611" s="4">
        <v>-5.6268860447698799E-4</v>
      </c>
      <c r="Y4611" s="6">
        <v>0</v>
      </c>
      <c r="Z4611" s="4">
        <v>2.8859910509321449E-3</v>
      </c>
      <c r="AA4611" s="5">
        <v>77</v>
      </c>
      <c r="AC4611" s="16" t="str">
        <f t="shared" ref="AC4611:AC4674" si="432">IF(AND($G4611&gt;=10000000,$G4611&lt;50000000),$K4611,"")</f>
        <v/>
      </c>
      <c r="AD4611" s="16" t="str">
        <f t="shared" ref="AD4611:AD4674" si="433">IF(AND($G4611&gt;=5000000,$G4611&lt;9999999),$K4611,"")</f>
        <v/>
      </c>
      <c r="AE4611" s="16" t="str">
        <f t="shared" ref="AE4611:AE4674" si="434">IF(AND($G4611&gt;=1000000,$G4611&lt;4999999),$K4611,"")</f>
        <v/>
      </c>
      <c r="AF4611" s="16" t="str">
        <f t="shared" ref="AF4611:AF4674" si="435">IF(AND($G4611&gt;=500000,$G4611&lt;999999),$K4611,"")</f>
        <v/>
      </c>
      <c r="AG4611" s="16" t="str">
        <f t="shared" ref="AG4611:AG4674" si="436">IF(AND($G4611&gt;=100000,$G4611&lt;499999),$K4611,"")</f>
        <v/>
      </c>
      <c r="AH4611" s="16">
        <f t="shared" ref="AH4611:AH4674" si="437">IF(AND($G4611&gt;=0,$G4611&lt;99999),$K4611,"")</f>
        <v>3.8441238564391272E-2</v>
      </c>
      <c r="AI4611" s="17" t="str">
        <f>IF('Peer Comparison Tool'!$D$11="NR","",IF($C4611='Peer Comparison Tool'!$D$9,COUNT('ALLL &lt;50B Database'!$AI$1:AI4610)+1,""))</f>
        <v/>
      </c>
    </row>
    <row r="4612" spans="1:35" x14ac:dyDescent="0.25">
      <c r="A4612" t="s">
        <v>3597</v>
      </c>
      <c r="B4612">
        <v>83852</v>
      </c>
      <c r="C4612" s="5" t="s">
        <v>3557</v>
      </c>
      <c r="D4612" s="5" t="s">
        <v>4390</v>
      </c>
      <c r="E4612" s="5" t="s">
        <v>4388</v>
      </c>
      <c r="F4612" s="2">
        <v>163</v>
      </c>
      <c r="G4612" s="2">
        <v>36541</v>
      </c>
      <c r="H4612" s="2">
        <v>15773</v>
      </c>
      <c r="I4612" s="2">
        <v>4793</v>
      </c>
      <c r="J4612" s="2">
        <v>10980</v>
      </c>
      <c r="K4612" s="33">
        <v>1.4845173041894354E-2</v>
      </c>
      <c r="L4612" s="2">
        <v>163</v>
      </c>
      <c r="M4612" s="2">
        <v>36477</v>
      </c>
      <c r="N4612" s="2">
        <v>11946</v>
      </c>
      <c r="O4612" s="33">
        <v>1.3644734639209777E-2</v>
      </c>
      <c r="P4612" s="2">
        <v>163</v>
      </c>
      <c r="Q4612" s="2">
        <v>34463</v>
      </c>
      <c r="R4612" s="2">
        <v>10317</v>
      </c>
      <c r="S4612" s="35">
        <v>1.5799166424348164E-2</v>
      </c>
      <c r="T4612" t="s">
        <v>4388</v>
      </c>
      <c r="U4612" t="s">
        <v>4388</v>
      </c>
      <c r="V4612" s="5" t="s">
        <v>4390</v>
      </c>
      <c r="W4612" s="5">
        <v>0</v>
      </c>
      <c r="X4612" s="4">
        <v>-9.5399338245381014E-4</v>
      </c>
      <c r="Y4612" s="6">
        <v>0</v>
      </c>
      <c r="Z4612" s="4">
        <v>2.1544317851383867E-3</v>
      </c>
      <c r="AA4612" s="5">
        <v>1654</v>
      </c>
      <c r="AC4612" s="16" t="str">
        <f t="shared" si="432"/>
        <v/>
      </c>
      <c r="AD4612" s="16" t="str">
        <f t="shared" si="433"/>
        <v/>
      </c>
      <c r="AE4612" s="16" t="str">
        <f t="shared" si="434"/>
        <v/>
      </c>
      <c r="AF4612" s="16" t="str">
        <f t="shared" si="435"/>
        <v/>
      </c>
      <c r="AG4612" s="16" t="str">
        <f t="shared" si="436"/>
        <v/>
      </c>
      <c r="AH4612" s="16">
        <f t="shared" si="437"/>
        <v>1.4845173041894354E-2</v>
      </c>
      <c r="AI4612" s="17" t="str">
        <f>IF('Peer Comparison Tool'!$D$11="NR","",IF($C4612='Peer Comparison Tool'!$D$9,COUNT('ALLL &lt;50B Database'!$AI$1:AI4611)+1,""))</f>
        <v/>
      </c>
    </row>
    <row r="4613" spans="1:35" x14ac:dyDescent="0.25">
      <c r="A4613" t="s">
        <v>117</v>
      </c>
      <c r="B4613">
        <v>322551</v>
      </c>
      <c r="C4613" s="5" t="s">
        <v>2299</v>
      </c>
      <c r="D4613" s="5" t="s">
        <v>4390</v>
      </c>
      <c r="E4613" s="5" t="s">
        <v>4388</v>
      </c>
      <c r="F4613" s="2">
        <v>371</v>
      </c>
      <c r="G4613" s="2">
        <v>36484</v>
      </c>
      <c r="H4613" s="2">
        <v>23733</v>
      </c>
      <c r="I4613" s="2">
        <v>774</v>
      </c>
      <c r="J4613" s="2">
        <v>22959</v>
      </c>
      <c r="K4613" s="33">
        <v>1.615924038503419E-2</v>
      </c>
      <c r="L4613" s="2">
        <v>312</v>
      </c>
      <c r="M4613" s="2">
        <v>32489</v>
      </c>
      <c r="N4613" s="2">
        <v>21765</v>
      </c>
      <c r="O4613" s="33">
        <v>1.4334941419710544E-2</v>
      </c>
      <c r="P4613" s="2">
        <v>316</v>
      </c>
      <c r="Q4613" s="2">
        <v>34305</v>
      </c>
      <c r="R4613" s="2">
        <v>21396</v>
      </c>
      <c r="S4613" s="35">
        <v>1.4769115722564966E-2</v>
      </c>
      <c r="T4613" t="s">
        <v>4388</v>
      </c>
      <c r="U4613" t="s">
        <v>4388</v>
      </c>
      <c r="V4613" s="5" t="s">
        <v>4390</v>
      </c>
      <c r="W4613" s="5">
        <v>0</v>
      </c>
      <c r="X4613" s="4">
        <v>1.3901246624692248E-3</v>
      </c>
      <c r="Y4613" s="6">
        <v>55</v>
      </c>
      <c r="Z4613" s="4">
        <v>4.3417430285442107E-4</v>
      </c>
      <c r="AA4613" s="5">
        <v>1233</v>
      </c>
      <c r="AC4613" s="16" t="str">
        <f t="shared" si="432"/>
        <v/>
      </c>
      <c r="AD4613" s="16" t="str">
        <f t="shared" si="433"/>
        <v/>
      </c>
      <c r="AE4613" s="16" t="str">
        <f t="shared" si="434"/>
        <v/>
      </c>
      <c r="AF4613" s="16" t="str">
        <f t="shared" si="435"/>
        <v/>
      </c>
      <c r="AG4613" s="16" t="str">
        <f t="shared" si="436"/>
        <v/>
      </c>
      <c r="AH4613" s="16">
        <f t="shared" si="437"/>
        <v>1.615924038503419E-2</v>
      </c>
      <c r="AI4613" s="17" t="str">
        <f>IF('Peer Comparison Tool'!$D$11="NR","",IF($C4613='Peer Comparison Tool'!$D$9,COUNT('ALLL &lt;50B Database'!$AI$1:AI4612)+1,""))</f>
        <v/>
      </c>
    </row>
    <row r="4614" spans="1:35" x14ac:dyDescent="0.25">
      <c r="A4614" t="s">
        <v>398</v>
      </c>
      <c r="B4614">
        <v>786256</v>
      </c>
      <c r="C4614" s="5" t="s">
        <v>2299</v>
      </c>
      <c r="D4614" s="5" t="s">
        <v>4387</v>
      </c>
      <c r="E4614" s="5" t="s">
        <v>4388</v>
      </c>
      <c r="F4614" s="2">
        <v>310</v>
      </c>
      <c r="G4614" s="2">
        <v>36358</v>
      </c>
      <c r="H4614" s="2">
        <v>16454</v>
      </c>
      <c r="I4614" s="2">
        <v>918</v>
      </c>
      <c r="J4614" s="2">
        <v>15536</v>
      </c>
      <c r="K4614" s="33">
        <v>1.9953656024716788E-2</v>
      </c>
      <c r="L4614" s="2">
        <v>310</v>
      </c>
      <c r="M4614" s="2">
        <v>32874</v>
      </c>
      <c r="N4614" s="2">
        <v>16527</v>
      </c>
      <c r="O4614" s="33">
        <v>1.8757185212077206E-2</v>
      </c>
      <c r="P4614" s="2">
        <v>310</v>
      </c>
      <c r="Q4614" s="2">
        <v>33156</v>
      </c>
      <c r="R4614" s="2">
        <v>16037</v>
      </c>
      <c r="S4614" s="35">
        <v>1.9330298684292573E-2</v>
      </c>
      <c r="T4614" t="s">
        <v>4388</v>
      </c>
      <c r="U4614" t="s">
        <v>4388</v>
      </c>
      <c r="V4614" s="5" t="s">
        <v>4387</v>
      </c>
      <c r="W4614" s="5">
        <v>0</v>
      </c>
      <c r="X4614" s="4">
        <v>6.2335734042421459E-4</v>
      </c>
      <c r="Y4614" s="6">
        <v>0</v>
      </c>
      <c r="Z4614" s="4">
        <v>5.731134722153676E-4</v>
      </c>
      <c r="AA4614" s="5">
        <v>563</v>
      </c>
      <c r="AC4614" s="16" t="str">
        <f t="shared" si="432"/>
        <v/>
      </c>
      <c r="AD4614" s="16" t="str">
        <f t="shared" si="433"/>
        <v/>
      </c>
      <c r="AE4614" s="16" t="str">
        <f t="shared" si="434"/>
        <v/>
      </c>
      <c r="AF4614" s="16" t="str">
        <f t="shared" si="435"/>
        <v/>
      </c>
      <c r="AG4614" s="16" t="str">
        <f t="shared" si="436"/>
        <v/>
      </c>
      <c r="AH4614" s="16">
        <f t="shared" si="437"/>
        <v>1.9953656024716788E-2</v>
      </c>
      <c r="AI4614" s="17" t="str">
        <f>IF('Peer Comparison Tool'!$D$11="NR","",IF($C4614='Peer Comparison Tool'!$D$9,COUNT('ALLL &lt;50B Database'!$AI$1:AI4613)+1,""))</f>
        <v/>
      </c>
    </row>
    <row r="4615" spans="1:35" x14ac:dyDescent="0.25">
      <c r="A4615" t="s">
        <v>657</v>
      </c>
      <c r="B4615">
        <v>603559</v>
      </c>
      <c r="C4615" s="5" t="s">
        <v>1389</v>
      </c>
      <c r="D4615" s="5" t="s">
        <v>4390</v>
      </c>
      <c r="E4615" s="5" t="s">
        <v>4388</v>
      </c>
      <c r="F4615" s="2">
        <v>373</v>
      </c>
      <c r="G4615" s="2">
        <v>36178</v>
      </c>
      <c r="H4615" s="2">
        <v>25059</v>
      </c>
      <c r="I4615" s="2">
        <v>0</v>
      </c>
      <c r="J4615" s="2">
        <v>25059</v>
      </c>
      <c r="K4615" s="33">
        <v>1.4884871702781436E-2</v>
      </c>
      <c r="L4615" s="2">
        <v>350</v>
      </c>
      <c r="M4615" s="2">
        <v>36190</v>
      </c>
      <c r="N4615" s="2">
        <v>24749</v>
      </c>
      <c r="O4615" s="33">
        <v>1.4141985534769081E-2</v>
      </c>
      <c r="P4615" s="2">
        <v>363</v>
      </c>
      <c r="Q4615" s="2">
        <v>35717</v>
      </c>
      <c r="R4615" s="2">
        <v>24388</v>
      </c>
      <c r="S4615" s="35">
        <v>1.4884369361981302E-2</v>
      </c>
      <c r="T4615" t="s">
        <v>4388</v>
      </c>
      <c r="U4615" t="s">
        <v>4388</v>
      </c>
      <c r="V4615" s="5" t="s">
        <v>4390</v>
      </c>
      <c r="W4615" s="5">
        <v>0</v>
      </c>
      <c r="X4615" s="4">
        <v>5.0234080013408788E-7</v>
      </c>
      <c r="Y4615" s="6">
        <v>10</v>
      </c>
      <c r="Z4615" s="4">
        <v>7.4238382721222157E-4</v>
      </c>
      <c r="AA4615" s="5">
        <v>1649</v>
      </c>
      <c r="AC4615" s="16" t="str">
        <f t="shared" si="432"/>
        <v/>
      </c>
      <c r="AD4615" s="16" t="str">
        <f t="shared" si="433"/>
        <v/>
      </c>
      <c r="AE4615" s="16" t="str">
        <f t="shared" si="434"/>
        <v/>
      </c>
      <c r="AF4615" s="16" t="str">
        <f t="shared" si="435"/>
        <v/>
      </c>
      <c r="AG4615" s="16" t="str">
        <f t="shared" si="436"/>
        <v/>
      </c>
      <c r="AH4615" s="16">
        <f t="shared" si="437"/>
        <v>1.4884871702781436E-2</v>
      </c>
      <c r="AI4615" s="17" t="str">
        <f>IF('Peer Comparison Tool'!$D$11="NR","",IF($C4615='Peer Comparison Tool'!$D$9,COUNT('ALLL &lt;50B Database'!$AI$1:AI4614)+1,""))</f>
        <v/>
      </c>
    </row>
    <row r="4616" spans="1:35" x14ac:dyDescent="0.25">
      <c r="A4616" t="s">
        <v>4024</v>
      </c>
      <c r="B4616">
        <v>995955</v>
      </c>
      <c r="C4616" s="5" t="s">
        <v>3704</v>
      </c>
      <c r="D4616" s="5" t="s">
        <v>4390</v>
      </c>
      <c r="E4616" s="5" t="s">
        <v>4388</v>
      </c>
      <c r="F4616" s="2">
        <v>231</v>
      </c>
      <c r="G4616" s="2">
        <v>36005</v>
      </c>
      <c r="H4616" s="2">
        <v>17405</v>
      </c>
      <c r="I4616" s="2">
        <v>668</v>
      </c>
      <c r="J4616" s="2">
        <v>16737</v>
      </c>
      <c r="K4616" s="33">
        <v>1.3801756587202008E-2</v>
      </c>
      <c r="L4616" s="2">
        <v>254</v>
      </c>
      <c r="M4616" s="2">
        <v>44790</v>
      </c>
      <c r="N4616" s="2">
        <v>14102</v>
      </c>
      <c r="O4616" s="33">
        <v>1.8011629556091334E-2</v>
      </c>
      <c r="P4616" s="2">
        <v>232</v>
      </c>
      <c r="Q4616" s="2">
        <v>38725</v>
      </c>
      <c r="R4616" s="2">
        <v>14646</v>
      </c>
      <c r="S4616" s="35">
        <v>1.5840502526287041E-2</v>
      </c>
      <c r="T4616" t="s">
        <v>4388</v>
      </c>
      <c r="U4616" t="s">
        <v>4388</v>
      </c>
      <c r="V4616" s="5" t="s">
        <v>4390</v>
      </c>
      <c r="W4616" s="5">
        <v>0</v>
      </c>
      <c r="X4616" s="4">
        <v>-2.0387459390850335E-3</v>
      </c>
      <c r="Y4616" s="6">
        <v>-1</v>
      </c>
      <c r="Z4616" s="4">
        <v>-2.1711270298042928E-3</v>
      </c>
      <c r="AA4616" s="5">
        <v>2070</v>
      </c>
      <c r="AC4616" s="16" t="str">
        <f t="shared" si="432"/>
        <v/>
      </c>
      <c r="AD4616" s="16" t="str">
        <f t="shared" si="433"/>
        <v/>
      </c>
      <c r="AE4616" s="16" t="str">
        <f t="shared" si="434"/>
        <v/>
      </c>
      <c r="AF4616" s="16" t="str">
        <f t="shared" si="435"/>
        <v/>
      </c>
      <c r="AG4616" s="16" t="str">
        <f t="shared" si="436"/>
        <v/>
      </c>
      <c r="AH4616" s="16">
        <f t="shared" si="437"/>
        <v>1.3801756587202008E-2</v>
      </c>
      <c r="AI4616" s="17" t="str">
        <f>IF('Peer Comparison Tool'!$D$11="NR","",IF($C4616='Peer Comparison Tool'!$D$9,COUNT('ALLL &lt;50B Database'!$AI$1:AI4615)+1,""))</f>
        <v/>
      </c>
    </row>
    <row r="4617" spans="1:35" x14ac:dyDescent="0.25">
      <c r="A4617" t="s">
        <v>2820</v>
      </c>
      <c r="B4617">
        <v>41955</v>
      </c>
      <c r="C4617" s="5" t="s">
        <v>2711</v>
      </c>
      <c r="D4617" s="5" t="s">
        <v>4390</v>
      </c>
      <c r="E4617" s="5" t="s">
        <v>4388</v>
      </c>
      <c r="F4617" s="2">
        <v>277</v>
      </c>
      <c r="G4617" s="2">
        <v>35955</v>
      </c>
      <c r="H4617" s="2">
        <v>19498</v>
      </c>
      <c r="I4617" s="2">
        <v>0</v>
      </c>
      <c r="J4617" s="2">
        <v>19498</v>
      </c>
      <c r="K4617" s="33">
        <v>1.4206585290799056E-2</v>
      </c>
      <c r="L4617" s="2">
        <v>277</v>
      </c>
      <c r="M4617" s="2">
        <v>32656</v>
      </c>
      <c r="N4617" s="2">
        <v>23028</v>
      </c>
      <c r="O4617" s="33">
        <v>1.2028834462393608E-2</v>
      </c>
      <c r="P4617" s="2">
        <v>277</v>
      </c>
      <c r="Q4617" s="2">
        <v>35788</v>
      </c>
      <c r="R4617" s="2">
        <v>19801</v>
      </c>
      <c r="S4617" s="35">
        <v>1.398919246502702E-2</v>
      </c>
      <c r="T4617" t="s">
        <v>4388</v>
      </c>
      <c r="U4617" t="s">
        <v>4388</v>
      </c>
      <c r="V4617" s="5" t="s">
        <v>4390</v>
      </c>
      <c r="W4617" s="5">
        <v>0</v>
      </c>
      <c r="X4617" s="4">
        <v>2.173928257720361E-4</v>
      </c>
      <c r="Y4617" s="6">
        <v>0</v>
      </c>
      <c r="Z4617" s="4">
        <v>1.9603580026334114E-3</v>
      </c>
      <c r="AA4617" s="5">
        <v>1882</v>
      </c>
      <c r="AC4617" s="16" t="str">
        <f t="shared" si="432"/>
        <v/>
      </c>
      <c r="AD4617" s="16" t="str">
        <f t="shared" si="433"/>
        <v/>
      </c>
      <c r="AE4617" s="16" t="str">
        <f t="shared" si="434"/>
        <v/>
      </c>
      <c r="AF4617" s="16" t="str">
        <f t="shared" si="435"/>
        <v/>
      </c>
      <c r="AG4617" s="16" t="str">
        <f t="shared" si="436"/>
        <v/>
      </c>
      <c r="AH4617" s="16">
        <f t="shared" si="437"/>
        <v>1.4206585290799056E-2</v>
      </c>
      <c r="AI4617" s="17" t="str">
        <f>IF('Peer Comparison Tool'!$D$11="NR","",IF($C4617='Peer Comparison Tool'!$D$9,COUNT('ALLL &lt;50B Database'!$AI$1:AI4616)+1,""))</f>
        <v/>
      </c>
    </row>
    <row r="4618" spans="1:35" x14ac:dyDescent="0.25">
      <c r="A4618" t="s">
        <v>905</v>
      </c>
      <c r="B4618">
        <v>868442</v>
      </c>
      <c r="C4618" s="5" t="s">
        <v>716</v>
      </c>
      <c r="D4618" s="5" t="s">
        <v>4390</v>
      </c>
      <c r="E4618" s="5" t="s">
        <v>4388</v>
      </c>
      <c r="F4618" s="2">
        <v>313</v>
      </c>
      <c r="G4618" s="2">
        <v>35808</v>
      </c>
      <c r="H4618" s="2">
        <v>17724</v>
      </c>
      <c r="I4618" s="2">
        <v>515</v>
      </c>
      <c r="J4618" s="2">
        <v>17209</v>
      </c>
      <c r="K4618" s="33">
        <v>1.818815735952118E-2</v>
      </c>
      <c r="L4618" s="2">
        <v>297</v>
      </c>
      <c r="M4618" s="2">
        <v>33304</v>
      </c>
      <c r="N4618" s="2">
        <v>16098</v>
      </c>
      <c r="O4618" s="33">
        <v>1.8449496831904586E-2</v>
      </c>
      <c r="P4618" s="2">
        <v>297</v>
      </c>
      <c r="Q4618" s="2">
        <v>34161</v>
      </c>
      <c r="R4618" s="2">
        <v>16207</v>
      </c>
      <c r="S4618" s="35">
        <v>1.8325414944159932E-2</v>
      </c>
      <c r="T4618" t="s">
        <v>4388</v>
      </c>
      <c r="U4618" t="s">
        <v>4388</v>
      </c>
      <c r="V4618" s="5" t="s">
        <v>4390</v>
      </c>
      <c r="W4618" s="5">
        <v>0</v>
      </c>
      <c r="X4618" s="4">
        <v>-1.3725758463875234E-4</v>
      </c>
      <c r="Y4618" s="6">
        <v>16</v>
      </c>
      <c r="Z4618" s="4">
        <v>-1.2408188774465367E-4</v>
      </c>
      <c r="AA4618" s="5">
        <v>811</v>
      </c>
      <c r="AC4618" s="16" t="str">
        <f t="shared" si="432"/>
        <v/>
      </c>
      <c r="AD4618" s="16" t="str">
        <f t="shared" si="433"/>
        <v/>
      </c>
      <c r="AE4618" s="16" t="str">
        <f t="shared" si="434"/>
        <v/>
      </c>
      <c r="AF4618" s="16" t="str">
        <f t="shared" si="435"/>
        <v/>
      </c>
      <c r="AG4618" s="16" t="str">
        <f t="shared" si="436"/>
        <v/>
      </c>
      <c r="AH4618" s="16">
        <f t="shared" si="437"/>
        <v>1.818815735952118E-2</v>
      </c>
      <c r="AI4618" s="17" t="str">
        <f>IF('Peer Comparison Tool'!$D$11="NR","",IF($C4618='Peer Comparison Tool'!$D$9,COUNT('ALLL &lt;50B Database'!$AI$1:AI4617)+1,""))</f>
        <v/>
      </c>
    </row>
    <row r="4619" spans="1:35" x14ac:dyDescent="0.25">
      <c r="A4619" t="s">
        <v>2603</v>
      </c>
      <c r="B4619">
        <v>639857</v>
      </c>
      <c r="C4619" s="5" t="s">
        <v>2569</v>
      </c>
      <c r="D4619" s="5" t="s">
        <v>4390</v>
      </c>
      <c r="E4619" s="5" t="s">
        <v>4388</v>
      </c>
      <c r="F4619" s="2">
        <v>197</v>
      </c>
      <c r="G4619" s="2">
        <v>35750</v>
      </c>
      <c r="H4619" s="2">
        <v>22553</v>
      </c>
      <c r="I4619" s="2">
        <v>1104</v>
      </c>
      <c r="J4619" s="2">
        <v>21449</v>
      </c>
      <c r="K4619" s="33">
        <v>9.1845773695743392E-3</v>
      </c>
      <c r="L4619" s="2">
        <v>197</v>
      </c>
      <c r="M4619" s="2">
        <v>37668</v>
      </c>
      <c r="N4619" s="2">
        <v>21731</v>
      </c>
      <c r="O4619" s="33">
        <v>9.0653904560305549E-3</v>
      </c>
      <c r="P4619" s="2">
        <v>197</v>
      </c>
      <c r="Q4619" s="2">
        <v>32099</v>
      </c>
      <c r="R4619" s="2">
        <v>21778</v>
      </c>
      <c r="S4619" s="35">
        <v>9.0458260629993573E-3</v>
      </c>
      <c r="T4619" t="s">
        <v>4388</v>
      </c>
      <c r="U4619" t="s">
        <v>4388</v>
      </c>
      <c r="V4619" s="5" t="s">
        <v>4390</v>
      </c>
      <c r="W4619" s="5">
        <v>0</v>
      </c>
      <c r="X4619" s="4">
        <v>1.3875130657498187E-4</v>
      </c>
      <c r="Y4619" s="6">
        <v>0</v>
      </c>
      <c r="Z4619" s="4">
        <v>-1.9564393031197558E-5</v>
      </c>
      <c r="AA4619" s="5">
        <v>4031</v>
      </c>
      <c r="AC4619" s="16" t="str">
        <f t="shared" si="432"/>
        <v/>
      </c>
      <c r="AD4619" s="16" t="str">
        <f t="shared" si="433"/>
        <v/>
      </c>
      <c r="AE4619" s="16" t="str">
        <f t="shared" si="434"/>
        <v/>
      </c>
      <c r="AF4619" s="16" t="str">
        <f t="shared" si="435"/>
        <v/>
      </c>
      <c r="AG4619" s="16" t="str">
        <f t="shared" si="436"/>
        <v/>
      </c>
      <c r="AH4619" s="16">
        <f t="shared" si="437"/>
        <v>9.1845773695743392E-3</v>
      </c>
      <c r="AI4619" s="17" t="str">
        <f>IF('Peer Comparison Tool'!$D$11="NR","",IF($C4619='Peer Comparison Tool'!$D$9,COUNT('ALLL &lt;50B Database'!$AI$1:AI4618)+1,""))</f>
        <v/>
      </c>
    </row>
    <row r="4620" spans="1:35" x14ac:dyDescent="0.25">
      <c r="A4620" t="s">
        <v>1282</v>
      </c>
      <c r="B4620">
        <v>246237</v>
      </c>
      <c r="C4620" s="5" t="s">
        <v>926</v>
      </c>
      <c r="D4620" s="5" t="s">
        <v>4390</v>
      </c>
      <c r="E4620" s="5" t="s">
        <v>4388</v>
      </c>
      <c r="F4620" s="2">
        <v>76</v>
      </c>
      <c r="G4620" s="2">
        <v>35736</v>
      </c>
      <c r="H4620" s="2">
        <v>12018</v>
      </c>
      <c r="I4620" s="2">
        <v>170</v>
      </c>
      <c r="J4620" s="2">
        <v>11848</v>
      </c>
      <c r="K4620" s="33">
        <v>6.4145847400405133E-3</v>
      </c>
      <c r="L4620" s="2">
        <v>76</v>
      </c>
      <c r="M4620" s="2">
        <v>29940</v>
      </c>
      <c r="N4620" s="2">
        <v>13192</v>
      </c>
      <c r="O4620" s="33">
        <v>5.7610673135233478E-3</v>
      </c>
      <c r="P4620" s="2">
        <v>76</v>
      </c>
      <c r="Q4620" s="2">
        <v>30992</v>
      </c>
      <c r="R4620" s="2">
        <v>12407</v>
      </c>
      <c r="S4620" s="35">
        <v>6.1255742725880554E-3</v>
      </c>
      <c r="T4620" t="s">
        <v>4388</v>
      </c>
      <c r="U4620" t="s">
        <v>4388</v>
      </c>
      <c r="V4620" s="5" t="s">
        <v>4390</v>
      </c>
      <c r="W4620" s="5">
        <v>0</v>
      </c>
      <c r="X4620" s="4">
        <v>2.8901046745245795E-4</v>
      </c>
      <c r="Y4620" s="6">
        <v>0</v>
      </c>
      <c r="Z4620" s="4">
        <v>3.6450695906470754E-4</v>
      </c>
      <c r="AA4620" s="5">
        <v>4541</v>
      </c>
      <c r="AC4620" s="16" t="str">
        <f t="shared" si="432"/>
        <v/>
      </c>
      <c r="AD4620" s="16" t="str">
        <f t="shared" si="433"/>
        <v/>
      </c>
      <c r="AE4620" s="16" t="str">
        <f t="shared" si="434"/>
        <v/>
      </c>
      <c r="AF4620" s="16" t="str">
        <f t="shared" si="435"/>
        <v/>
      </c>
      <c r="AG4620" s="16" t="str">
        <f t="shared" si="436"/>
        <v/>
      </c>
      <c r="AH4620" s="16">
        <f t="shared" si="437"/>
        <v>6.4145847400405133E-3</v>
      </c>
      <c r="AI4620" s="17" t="str">
        <f>IF('Peer Comparison Tool'!$D$11="NR","",IF($C4620='Peer Comparison Tool'!$D$9,COUNT('ALLL &lt;50B Database'!$AI$1:AI4619)+1,""))</f>
        <v/>
      </c>
    </row>
    <row r="4621" spans="1:35" x14ac:dyDescent="0.25">
      <c r="A4621" t="s">
        <v>3556</v>
      </c>
      <c r="B4621">
        <v>515979</v>
      </c>
      <c r="C4621" s="5" t="s">
        <v>3516</v>
      </c>
      <c r="D4621" s="5" t="s">
        <v>4390</v>
      </c>
      <c r="E4621" s="5" t="s">
        <v>4388</v>
      </c>
      <c r="F4621" s="2">
        <v>851</v>
      </c>
      <c r="G4621" s="2">
        <v>35707</v>
      </c>
      <c r="H4621" s="2">
        <v>10049</v>
      </c>
      <c r="I4621" s="2">
        <v>0</v>
      </c>
      <c r="J4621" s="2">
        <v>10049</v>
      </c>
      <c r="K4621" s="33">
        <v>8.4685043287889339E-2</v>
      </c>
      <c r="L4621" s="2">
        <v>851</v>
      </c>
      <c r="M4621" s="2">
        <v>34652</v>
      </c>
      <c r="N4621" s="2">
        <v>11261</v>
      </c>
      <c r="O4621" s="33">
        <v>7.5570553236835092E-2</v>
      </c>
      <c r="P4621" s="2">
        <v>851</v>
      </c>
      <c r="Q4621" s="2">
        <v>34281</v>
      </c>
      <c r="R4621" s="2">
        <v>11195</v>
      </c>
      <c r="S4621" s="35">
        <v>7.6016078606520765E-2</v>
      </c>
      <c r="T4621" t="s">
        <v>4388</v>
      </c>
      <c r="U4621" t="s">
        <v>4388</v>
      </c>
      <c r="V4621" s="5" t="s">
        <v>4390</v>
      </c>
      <c r="W4621" s="5">
        <v>0</v>
      </c>
      <c r="X4621" s="4">
        <v>8.6689646813685739E-3</v>
      </c>
      <c r="Y4621" s="6">
        <v>0</v>
      </c>
      <c r="Z4621" s="4">
        <v>4.4552536968567313E-4</v>
      </c>
      <c r="AA4621" s="5">
        <v>11</v>
      </c>
      <c r="AC4621" s="16" t="str">
        <f t="shared" si="432"/>
        <v/>
      </c>
      <c r="AD4621" s="16" t="str">
        <f t="shared" si="433"/>
        <v/>
      </c>
      <c r="AE4621" s="16" t="str">
        <f t="shared" si="434"/>
        <v/>
      </c>
      <c r="AF4621" s="16" t="str">
        <f t="shared" si="435"/>
        <v/>
      </c>
      <c r="AG4621" s="16" t="str">
        <f t="shared" si="436"/>
        <v/>
      </c>
      <c r="AH4621" s="16">
        <f t="shared" si="437"/>
        <v>8.4685043287889339E-2</v>
      </c>
      <c r="AI4621" s="17" t="str">
        <f>IF('Peer Comparison Tool'!$D$11="NR","",IF($C4621='Peer Comparison Tool'!$D$9,COUNT('ALLL &lt;50B Database'!$AI$1:AI4620)+1,""))</f>
        <v/>
      </c>
    </row>
    <row r="4622" spans="1:35" x14ac:dyDescent="0.25">
      <c r="A4622" t="s">
        <v>767</v>
      </c>
      <c r="B4622">
        <v>868844</v>
      </c>
      <c r="C4622" s="5" t="s">
        <v>716</v>
      </c>
      <c r="D4622" s="5" t="s">
        <v>4390</v>
      </c>
      <c r="E4622" s="5" t="s">
        <v>4388</v>
      </c>
      <c r="F4622" s="2">
        <v>276</v>
      </c>
      <c r="G4622" s="2">
        <v>35672</v>
      </c>
      <c r="H4622" s="2">
        <v>10883</v>
      </c>
      <c r="I4622" s="2">
        <v>0</v>
      </c>
      <c r="J4622" s="2">
        <v>10883</v>
      </c>
      <c r="K4622" s="33">
        <v>2.5360654231370027E-2</v>
      </c>
      <c r="L4622" s="2">
        <v>276</v>
      </c>
      <c r="M4622" s="2">
        <v>35377</v>
      </c>
      <c r="N4622" s="2">
        <v>12931</v>
      </c>
      <c r="O4622" s="33">
        <v>2.1344056917485112E-2</v>
      </c>
      <c r="P4622" s="2">
        <v>276</v>
      </c>
      <c r="Q4622" s="2">
        <v>32845</v>
      </c>
      <c r="R4622" s="2">
        <v>12188</v>
      </c>
      <c r="S4622" s="35">
        <v>2.2645224811289794E-2</v>
      </c>
      <c r="T4622" t="s">
        <v>4388</v>
      </c>
      <c r="U4622" t="s">
        <v>4388</v>
      </c>
      <c r="V4622" s="5" t="s">
        <v>4390</v>
      </c>
      <c r="W4622" s="5">
        <v>0</v>
      </c>
      <c r="X4622" s="4">
        <v>2.7154294200802329E-3</v>
      </c>
      <c r="Y4622" s="6">
        <v>0</v>
      </c>
      <c r="Z4622" s="4">
        <v>1.301167893804682E-3</v>
      </c>
      <c r="AA4622" s="5">
        <v>246</v>
      </c>
      <c r="AC4622" s="16" t="str">
        <f t="shared" si="432"/>
        <v/>
      </c>
      <c r="AD4622" s="16" t="str">
        <f t="shared" si="433"/>
        <v/>
      </c>
      <c r="AE4622" s="16" t="str">
        <f t="shared" si="434"/>
        <v/>
      </c>
      <c r="AF4622" s="16" t="str">
        <f t="shared" si="435"/>
        <v/>
      </c>
      <c r="AG4622" s="16" t="str">
        <f t="shared" si="436"/>
        <v/>
      </c>
      <c r="AH4622" s="16">
        <f t="shared" si="437"/>
        <v>2.5360654231370027E-2</v>
      </c>
      <c r="AI4622" s="17" t="str">
        <f>IF('Peer Comparison Tool'!$D$11="NR","",IF($C4622='Peer Comparison Tool'!$D$9,COUNT('ALLL &lt;50B Database'!$AI$1:AI4621)+1,""))</f>
        <v/>
      </c>
    </row>
    <row r="4623" spans="1:35" x14ac:dyDescent="0.25">
      <c r="A4623" t="s">
        <v>1279</v>
      </c>
      <c r="B4623">
        <v>860231</v>
      </c>
      <c r="C4623" s="5" t="s">
        <v>926</v>
      </c>
      <c r="D4623" s="5" t="s">
        <v>4390</v>
      </c>
      <c r="E4623" s="5" t="s">
        <v>4388</v>
      </c>
      <c r="F4623" s="2">
        <v>55</v>
      </c>
      <c r="G4623" s="2">
        <v>35578</v>
      </c>
      <c r="H4623" s="2">
        <v>12063</v>
      </c>
      <c r="I4623" s="2">
        <v>0</v>
      </c>
      <c r="J4623" s="2">
        <v>12063</v>
      </c>
      <c r="K4623" s="33">
        <v>4.5593965016994115E-3</v>
      </c>
      <c r="L4623" s="2">
        <v>53</v>
      </c>
      <c r="M4623" s="2">
        <v>34221</v>
      </c>
      <c r="N4623" s="2">
        <v>11747</v>
      </c>
      <c r="O4623" s="33">
        <v>4.5117902443176979E-3</v>
      </c>
      <c r="P4623" s="2">
        <v>55</v>
      </c>
      <c r="Q4623" s="2">
        <v>33862</v>
      </c>
      <c r="R4623" s="2">
        <v>11052</v>
      </c>
      <c r="S4623" s="35">
        <v>4.9764748461816862E-3</v>
      </c>
      <c r="T4623" t="s">
        <v>4388</v>
      </c>
      <c r="U4623" t="s">
        <v>4388</v>
      </c>
      <c r="V4623" s="5" t="s">
        <v>4390</v>
      </c>
      <c r="W4623" s="5">
        <v>0</v>
      </c>
      <c r="X4623" s="4">
        <v>-4.1707834448227472E-4</v>
      </c>
      <c r="Y4623" s="6">
        <v>0</v>
      </c>
      <c r="Z4623" s="4">
        <v>4.6468460186398827E-4</v>
      </c>
      <c r="AA4623" s="5">
        <v>4685</v>
      </c>
      <c r="AC4623" s="16" t="str">
        <f t="shared" si="432"/>
        <v/>
      </c>
      <c r="AD4623" s="16" t="str">
        <f t="shared" si="433"/>
        <v/>
      </c>
      <c r="AE4623" s="16" t="str">
        <f t="shared" si="434"/>
        <v/>
      </c>
      <c r="AF4623" s="16" t="str">
        <f t="shared" si="435"/>
        <v/>
      </c>
      <c r="AG4623" s="16" t="str">
        <f t="shared" si="436"/>
        <v/>
      </c>
      <c r="AH4623" s="16">
        <f t="shared" si="437"/>
        <v>4.5593965016994115E-3</v>
      </c>
      <c r="AI4623" s="17" t="str">
        <f>IF('Peer Comparison Tool'!$D$11="NR","",IF($C4623='Peer Comparison Tool'!$D$9,COUNT('ALLL &lt;50B Database'!$AI$1:AI4622)+1,""))</f>
        <v/>
      </c>
    </row>
    <row r="4624" spans="1:35" x14ac:dyDescent="0.25">
      <c r="A4624" t="s">
        <v>2272</v>
      </c>
      <c r="B4624">
        <v>814355</v>
      </c>
      <c r="C4624" s="5" t="s">
        <v>2041</v>
      </c>
      <c r="D4624" s="5" t="s">
        <v>4390</v>
      </c>
      <c r="E4624" s="5" t="s">
        <v>4388</v>
      </c>
      <c r="F4624" s="2">
        <v>328</v>
      </c>
      <c r="G4624" s="2">
        <v>35500</v>
      </c>
      <c r="H4624" s="2">
        <v>13954</v>
      </c>
      <c r="I4624" s="2">
        <v>423</v>
      </c>
      <c r="J4624" s="2">
        <v>13531</v>
      </c>
      <c r="K4624" s="33">
        <v>2.4240632621387925E-2</v>
      </c>
      <c r="L4624" s="2">
        <v>339</v>
      </c>
      <c r="M4624" s="2">
        <v>32670</v>
      </c>
      <c r="N4624" s="2">
        <v>13121</v>
      </c>
      <c r="O4624" s="33">
        <v>2.583644539288164E-2</v>
      </c>
      <c r="P4624" s="2">
        <v>339</v>
      </c>
      <c r="Q4624" s="2">
        <v>34122</v>
      </c>
      <c r="R4624" s="2">
        <v>13111</v>
      </c>
      <c r="S4624" s="35">
        <v>2.5856151323316298E-2</v>
      </c>
      <c r="T4624" t="s">
        <v>4388</v>
      </c>
      <c r="U4624" t="s">
        <v>4388</v>
      </c>
      <c r="V4624" s="5" t="s">
        <v>4390</v>
      </c>
      <c r="W4624" s="5">
        <v>0</v>
      </c>
      <c r="X4624" s="4">
        <v>-1.6155187019283729E-3</v>
      </c>
      <c r="Y4624" s="6">
        <v>-11</v>
      </c>
      <c r="Z4624" s="4">
        <v>1.9705930434658209E-5</v>
      </c>
      <c r="AA4624" s="5">
        <v>274</v>
      </c>
      <c r="AC4624" s="16" t="str">
        <f t="shared" si="432"/>
        <v/>
      </c>
      <c r="AD4624" s="16" t="str">
        <f t="shared" si="433"/>
        <v/>
      </c>
      <c r="AE4624" s="16" t="str">
        <f t="shared" si="434"/>
        <v/>
      </c>
      <c r="AF4624" s="16" t="str">
        <f t="shared" si="435"/>
        <v/>
      </c>
      <c r="AG4624" s="16" t="str">
        <f t="shared" si="436"/>
        <v/>
      </c>
      <c r="AH4624" s="16">
        <f t="shared" si="437"/>
        <v>2.4240632621387925E-2</v>
      </c>
      <c r="AI4624" s="17" t="str">
        <f>IF('Peer Comparison Tool'!$D$11="NR","",IF($C4624='Peer Comparison Tool'!$D$9,COUNT('ALLL &lt;50B Database'!$AI$1:AI4623)+1,""))</f>
        <v/>
      </c>
    </row>
    <row r="4625" spans="1:35" x14ac:dyDescent="0.25">
      <c r="A4625" t="s">
        <v>2277</v>
      </c>
      <c r="B4625">
        <v>943152</v>
      </c>
      <c r="C4625" s="5" t="s">
        <v>2041</v>
      </c>
      <c r="D4625" s="5" t="s">
        <v>4390</v>
      </c>
      <c r="E4625" s="5" t="s">
        <v>4388</v>
      </c>
      <c r="F4625" s="2">
        <v>183</v>
      </c>
      <c r="G4625" s="2">
        <v>34948</v>
      </c>
      <c r="H4625" s="2">
        <v>14771</v>
      </c>
      <c r="I4625" s="2">
        <v>39</v>
      </c>
      <c r="J4625" s="2">
        <v>14732</v>
      </c>
      <c r="K4625" s="33">
        <v>1.2421938636980722E-2</v>
      </c>
      <c r="L4625" s="2">
        <v>183</v>
      </c>
      <c r="M4625" s="2">
        <v>32091</v>
      </c>
      <c r="N4625" s="2">
        <v>15363</v>
      </c>
      <c r="O4625" s="33">
        <v>1.1911735989064635E-2</v>
      </c>
      <c r="P4625" s="2">
        <v>183</v>
      </c>
      <c r="Q4625" s="2">
        <v>32727</v>
      </c>
      <c r="R4625" s="2">
        <v>14702</v>
      </c>
      <c r="S4625" s="35">
        <v>1.2447286083526051E-2</v>
      </c>
      <c r="T4625" t="s">
        <v>4388</v>
      </c>
      <c r="U4625" t="s">
        <v>4388</v>
      </c>
      <c r="V4625" s="5" t="s">
        <v>4390</v>
      </c>
      <c r="W4625" s="5">
        <v>0</v>
      </c>
      <c r="X4625" s="4">
        <v>-2.5347446545328708E-5</v>
      </c>
      <c r="Y4625" s="6">
        <v>0</v>
      </c>
      <c r="Z4625" s="4">
        <v>5.3555009446141534E-4</v>
      </c>
      <c r="AA4625" s="5">
        <v>2741</v>
      </c>
      <c r="AC4625" s="16" t="str">
        <f t="shared" si="432"/>
        <v/>
      </c>
      <c r="AD4625" s="16" t="str">
        <f t="shared" si="433"/>
        <v/>
      </c>
      <c r="AE4625" s="16" t="str">
        <f t="shared" si="434"/>
        <v/>
      </c>
      <c r="AF4625" s="16" t="str">
        <f t="shared" si="435"/>
        <v/>
      </c>
      <c r="AG4625" s="16" t="str">
        <f t="shared" si="436"/>
        <v/>
      </c>
      <c r="AH4625" s="16">
        <f t="shared" si="437"/>
        <v>1.2421938636980722E-2</v>
      </c>
      <c r="AI4625" s="17" t="str">
        <f>IF('Peer Comparison Tool'!$D$11="NR","",IF($C4625='Peer Comparison Tool'!$D$9,COUNT('ALLL &lt;50B Database'!$AI$1:AI4624)+1,""))</f>
        <v/>
      </c>
    </row>
    <row r="4626" spans="1:35" x14ac:dyDescent="0.25">
      <c r="A4626" t="s">
        <v>2273</v>
      </c>
      <c r="B4626">
        <v>79257</v>
      </c>
      <c r="C4626" s="5" t="s">
        <v>2041</v>
      </c>
      <c r="D4626" s="5" t="s">
        <v>4390</v>
      </c>
      <c r="E4626" s="5" t="s">
        <v>4388</v>
      </c>
      <c r="F4626" s="2">
        <v>40</v>
      </c>
      <c r="G4626" s="2">
        <v>34927</v>
      </c>
      <c r="H4626" s="2">
        <v>17205</v>
      </c>
      <c r="I4626" s="2">
        <v>270</v>
      </c>
      <c r="J4626" s="2">
        <v>16935</v>
      </c>
      <c r="K4626" s="33">
        <v>2.3619722468260999E-3</v>
      </c>
      <c r="L4626" s="2">
        <v>24</v>
      </c>
      <c r="M4626" s="2">
        <v>29694</v>
      </c>
      <c r="N4626" s="2">
        <v>15255</v>
      </c>
      <c r="O4626" s="33">
        <v>1.5732546705998034E-3</v>
      </c>
      <c r="P4626" s="2">
        <v>34</v>
      </c>
      <c r="Q4626" s="2">
        <v>33684</v>
      </c>
      <c r="R4626" s="2">
        <v>15092</v>
      </c>
      <c r="S4626" s="35">
        <v>2.2528491916247017E-3</v>
      </c>
      <c r="T4626" t="s">
        <v>4388</v>
      </c>
      <c r="U4626" t="s">
        <v>4388</v>
      </c>
      <c r="V4626" s="5" t="s">
        <v>4390</v>
      </c>
      <c r="W4626" s="5">
        <v>0</v>
      </c>
      <c r="X4626" s="4">
        <v>1.0912305520139817E-4</v>
      </c>
      <c r="Y4626" s="6">
        <v>6</v>
      </c>
      <c r="Z4626" s="4">
        <v>6.795945210248983E-4</v>
      </c>
      <c r="AA4626" s="5">
        <v>4766</v>
      </c>
      <c r="AC4626" s="16" t="str">
        <f t="shared" si="432"/>
        <v/>
      </c>
      <c r="AD4626" s="16" t="str">
        <f t="shared" si="433"/>
        <v/>
      </c>
      <c r="AE4626" s="16" t="str">
        <f t="shared" si="434"/>
        <v/>
      </c>
      <c r="AF4626" s="16" t="str">
        <f t="shared" si="435"/>
        <v/>
      </c>
      <c r="AG4626" s="16" t="str">
        <f t="shared" si="436"/>
        <v/>
      </c>
      <c r="AH4626" s="16">
        <f t="shared" si="437"/>
        <v>2.3619722468260999E-3</v>
      </c>
      <c r="AI4626" s="17" t="str">
        <f>IF('Peer Comparison Tool'!$D$11="NR","",IF($C4626='Peer Comparison Tool'!$D$9,COUNT('ALLL &lt;50B Database'!$AI$1:AI4625)+1,""))</f>
        <v/>
      </c>
    </row>
    <row r="4627" spans="1:35" x14ac:dyDescent="0.25">
      <c r="A4627" t="s">
        <v>4311</v>
      </c>
      <c r="B4627">
        <v>681249</v>
      </c>
      <c r="C4627" s="5" t="s">
        <v>4163</v>
      </c>
      <c r="D4627" s="5" t="s">
        <v>4390</v>
      </c>
      <c r="E4627" s="5" t="s">
        <v>4388</v>
      </c>
      <c r="F4627" s="2">
        <v>372</v>
      </c>
      <c r="G4627" s="2">
        <v>34861</v>
      </c>
      <c r="H4627" s="2">
        <v>16516</v>
      </c>
      <c r="I4627" s="2">
        <v>0</v>
      </c>
      <c r="J4627" s="2">
        <v>16516</v>
      </c>
      <c r="K4627" s="33">
        <v>2.2523613465730202E-2</v>
      </c>
      <c r="L4627" s="2">
        <v>379</v>
      </c>
      <c r="M4627" s="2">
        <v>34172</v>
      </c>
      <c r="N4627" s="2">
        <v>17171</v>
      </c>
      <c r="O4627" s="33">
        <v>2.2072098305282162E-2</v>
      </c>
      <c r="P4627" s="2">
        <v>372</v>
      </c>
      <c r="Q4627" s="2">
        <v>33712</v>
      </c>
      <c r="R4627" s="2">
        <v>16844</v>
      </c>
      <c r="S4627" s="35">
        <v>2.2085015435763477E-2</v>
      </c>
      <c r="T4627" t="s">
        <v>4388</v>
      </c>
      <c r="U4627" t="s">
        <v>4388</v>
      </c>
      <c r="V4627" s="5" t="s">
        <v>4390</v>
      </c>
      <c r="W4627" s="5">
        <v>0</v>
      </c>
      <c r="X4627" s="4">
        <v>4.3859802996672539E-4</v>
      </c>
      <c r="Y4627" s="6">
        <v>0</v>
      </c>
      <c r="Z4627" s="4">
        <v>1.2917130481314432E-5</v>
      </c>
      <c r="AA4627" s="5">
        <v>364</v>
      </c>
      <c r="AC4627" s="16" t="str">
        <f t="shared" si="432"/>
        <v/>
      </c>
      <c r="AD4627" s="16" t="str">
        <f t="shared" si="433"/>
        <v/>
      </c>
      <c r="AE4627" s="16" t="str">
        <f t="shared" si="434"/>
        <v/>
      </c>
      <c r="AF4627" s="16" t="str">
        <f t="shared" si="435"/>
        <v/>
      </c>
      <c r="AG4627" s="16" t="str">
        <f t="shared" si="436"/>
        <v/>
      </c>
      <c r="AH4627" s="16">
        <f t="shared" si="437"/>
        <v>2.2523613465730202E-2</v>
      </c>
      <c r="AI4627" s="17" t="str">
        <f>IF('Peer Comparison Tool'!$D$11="NR","",IF($C4627='Peer Comparison Tool'!$D$9,COUNT('ALLL &lt;50B Database'!$AI$1:AI4626)+1,""))</f>
        <v/>
      </c>
    </row>
    <row r="4628" spans="1:35" x14ac:dyDescent="0.25">
      <c r="A4628" t="s">
        <v>1283</v>
      </c>
      <c r="B4628">
        <v>285777</v>
      </c>
      <c r="C4628" s="5" t="s">
        <v>926</v>
      </c>
      <c r="D4628" s="5" t="s">
        <v>4390</v>
      </c>
      <c r="E4628" s="5" t="s">
        <v>4388</v>
      </c>
      <c r="F4628" s="2">
        <v>98</v>
      </c>
      <c r="G4628" s="2">
        <v>34804</v>
      </c>
      <c r="H4628" s="2">
        <v>17988</v>
      </c>
      <c r="I4628" s="2">
        <v>0</v>
      </c>
      <c r="J4628" s="2">
        <v>17988</v>
      </c>
      <c r="K4628" s="33">
        <v>5.4480764954414054E-3</v>
      </c>
      <c r="L4628" s="2">
        <v>92</v>
      </c>
      <c r="M4628" s="2">
        <v>29691</v>
      </c>
      <c r="N4628" s="2">
        <v>19167</v>
      </c>
      <c r="O4628" s="33">
        <v>4.7999165231909008E-3</v>
      </c>
      <c r="P4628" s="2">
        <v>95</v>
      </c>
      <c r="Q4628" s="2">
        <v>30111</v>
      </c>
      <c r="R4628" s="2">
        <v>18737</v>
      </c>
      <c r="S4628" s="35">
        <v>5.0701819928483747E-3</v>
      </c>
      <c r="T4628" t="s">
        <v>4388</v>
      </c>
      <c r="U4628" t="s">
        <v>4388</v>
      </c>
      <c r="V4628" s="5" t="s">
        <v>4390</v>
      </c>
      <c r="W4628" s="5">
        <v>0</v>
      </c>
      <c r="X4628" s="4">
        <v>3.7789450259303071E-4</v>
      </c>
      <c r="Y4628" s="6">
        <v>3</v>
      </c>
      <c r="Z4628" s="4">
        <v>2.7026546965747394E-4</v>
      </c>
      <c r="AA4628" s="5">
        <v>4626</v>
      </c>
      <c r="AC4628" s="16" t="str">
        <f t="shared" si="432"/>
        <v/>
      </c>
      <c r="AD4628" s="16" t="str">
        <f t="shared" si="433"/>
        <v/>
      </c>
      <c r="AE4628" s="16" t="str">
        <f t="shared" si="434"/>
        <v/>
      </c>
      <c r="AF4628" s="16" t="str">
        <f t="shared" si="435"/>
        <v/>
      </c>
      <c r="AG4628" s="16" t="str">
        <f t="shared" si="436"/>
        <v/>
      </c>
      <c r="AH4628" s="16">
        <f t="shared" si="437"/>
        <v>5.4480764954414054E-3</v>
      </c>
      <c r="AI4628" s="17" t="str">
        <f>IF('Peer Comparison Tool'!$D$11="NR","",IF($C4628='Peer Comparison Tool'!$D$9,COUNT('ALLL &lt;50B Database'!$AI$1:AI4627)+1,""))</f>
        <v/>
      </c>
    </row>
    <row r="4629" spans="1:35" x14ac:dyDescent="0.25">
      <c r="A4629" t="s">
        <v>1689</v>
      </c>
      <c r="B4629">
        <v>617079</v>
      </c>
      <c r="C4629" s="5" t="s">
        <v>1578</v>
      </c>
      <c r="D4629" s="5" t="s">
        <v>4390</v>
      </c>
      <c r="E4629" s="5" t="s">
        <v>4388</v>
      </c>
      <c r="F4629" s="2">
        <v>36</v>
      </c>
      <c r="G4629" s="2">
        <v>34804</v>
      </c>
      <c r="H4629" s="2">
        <v>23522</v>
      </c>
      <c r="I4629" s="2">
        <v>0</v>
      </c>
      <c r="J4629" s="2">
        <v>23522</v>
      </c>
      <c r="K4629" s="33">
        <v>1.5304821018620866E-3</v>
      </c>
      <c r="L4629" s="2">
        <v>230</v>
      </c>
      <c r="M4629" s="2">
        <v>35055</v>
      </c>
      <c r="N4629" s="2">
        <v>23677</v>
      </c>
      <c r="O4629" s="33">
        <v>9.7140685053005021E-3</v>
      </c>
      <c r="P4629" s="2">
        <v>0</v>
      </c>
      <c r="Q4629" s="2">
        <v>36146</v>
      </c>
      <c r="R4629" s="2">
        <v>23703</v>
      </c>
      <c r="S4629" s="35">
        <v>0</v>
      </c>
      <c r="T4629" t="s">
        <v>4388</v>
      </c>
      <c r="U4629" t="s">
        <v>4388</v>
      </c>
      <c r="V4629" s="5" t="s">
        <v>4390</v>
      </c>
      <c r="W4629" s="5">
        <v>0</v>
      </c>
      <c r="X4629" s="4">
        <v>1.5304821018620866E-3</v>
      </c>
      <c r="Y4629" s="6">
        <v>36</v>
      </c>
      <c r="Z4629" s="4">
        <v>-9.7140685053005021E-3</v>
      </c>
      <c r="AA4629" s="5">
        <v>4777</v>
      </c>
      <c r="AC4629" s="16" t="str">
        <f t="shared" si="432"/>
        <v/>
      </c>
      <c r="AD4629" s="16" t="str">
        <f t="shared" si="433"/>
        <v/>
      </c>
      <c r="AE4629" s="16" t="str">
        <f t="shared" si="434"/>
        <v/>
      </c>
      <c r="AF4629" s="16" t="str">
        <f t="shared" si="435"/>
        <v/>
      </c>
      <c r="AG4629" s="16" t="str">
        <f t="shared" si="436"/>
        <v/>
      </c>
      <c r="AH4629" s="16">
        <f t="shared" si="437"/>
        <v>1.5304821018620866E-3</v>
      </c>
      <c r="AI4629" s="17" t="str">
        <f>IF('Peer Comparison Tool'!$D$11="NR","",IF($C4629='Peer Comparison Tool'!$D$9,COUNT('ALLL &lt;50B Database'!$AI$1:AI4628)+1,""))</f>
        <v/>
      </c>
    </row>
    <row r="4630" spans="1:35" x14ac:dyDescent="0.25">
      <c r="A4630" t="s">
        <v>101</v>
      </c>
      <c r="B4630">
        <v>489155</v>
      </c>
      <c r="C4630" s="5" t="s">
        <v>3704</v>
      </c>
      <c r="D4630" s="5" t="s">
        <v>4390</v>
      </c>
      <c r="E4630" s="5" t="s">
        <v>4388</v>
      </c>
      <c r="F4630" s="2">
        <v>131</v>
      </c>
      <c r="G4630" s="2">
        <v>34680</v>
      </c>
      <c r="H4630" s="2">
        <v>14305</v>
      </c>
      <c r="I4630" s="2">
        <v>30</v>
      </c>
      <c r="J4630" s="2">
        <v>14275</v>
      </c>
      <c r="K4630" s="33">
        <v>9.1768826619964966E-3</v>
      </c>
      <c r="L4630" s="2">
        <v>157</v>
      </c>
      <c r="M4630" s="2">
        <v>34869</v>
      </c>
      <c r="N4630" s="2">
        <v>14102</v>
      </c>
      <c r="O4630" s="33">
        <v>1.1133172599631258E-2</v>
      </c>
      <c r="P4630" s="2">
        <v>161</v>
      </c>
      <c r="Q4630" s="2">
        <v>33739</v>
      </c>
      <c r="R4630" s="2">
        <v>13767</v>
      </c>
      <c r="S4630" s="35">
        <v>1.1694632091232659E-2</v>
      </c>
      <c r="T4630" t="s">
        <v>4388</v>
      </c>
      <c r="U4630" t="s">
        <v>4388</v>
      </c>
      <c r="V4630" s="5" t="s">
        <v>4390</v>
      </c>
      <c r="W4630" s="5">
        <v>0</v>
      </c>
      <c r="X4630" s="4">
        <v>-2.5177494292361619E-3</v>
      </c>
      <c r="Y4630" s="6">
        <v>-30</v>
      </c>
      <c r="Z4630" s="4">
        <v>5.6145949160140048E-4</v>
      </c>
      <c r="AA4630" s="5">
        <v>4034</v>
      </c>
      <c r="AC4630" s="16" t="str">
        <f t="shared" si="432"/>
        <v/>
      </c>
      <c r="AD4630" s="16" t="str">
        <f t="shared" si="433"/>
        <v/>
      </c>
      <c r="AE4630" s="16" t="str">
        <f t="shared" si="434"/>
        <v/>
      </c>
      <c r="AF4630" s="16" t="str">
        <f t="shared" si="435"/>
        <v/>
      </c>
      <c r="AG4630" s="16" t="str">
        <f t="shared" si="436"/>
        <v/>
      </c>
      <c r="AH4630" s="16">
        <f t="shared" si="437"/>
        <v>9.1768826619964966E-3</v>
      </c>
      <c r="AI4630" s="17" t="str">
        <f>IF('Peer Comparison Tool'!$D$11="NR","",IF($C4630='Peer Comparison Tool'!$D$9,COUNT('ALLL &lt;50B Database'!$AI$1:AI4629)+1,""))</f>
        <v/>
      </c>
    </row>
    <row r="4631" spans="1:35" x14ac:dyDescent="0.25">
      <c r="A4631" t="s">
        <v>4028</v>
      </c>
      <c r="B4631">
        <v>272151</v>
      </c>
      <c r="C4631" s="5" t="s">
        <v>3704</v>
      </c>
      <c r="D4631" s="5" t="s">
        <v>4390</v>
      </c>
      <c r="E4631" s="5" t="s">
        <v>4388</v>
      </c>
      <c r="F4631" s="2">
        <v>199</v>
      </c>
      <c r="G4631" s="2">
        <v>34678</v>
      </c>
      <c r="H4631" s="2">
        <v>8408</v>
      </c>
      <c r="I4631" s="2">
        <v>160</v>
      </c>
      <c r="J4631" s="2">
        <v>8248</v>
      </c>
      <c r="K4631" s="33">
        <v>2.4127061105722599E-2</v>
      </c>
      <c r="L4631" s="2">
        <v>210</v>
      </c>
      <c r="M4631" s="2">
        <v>32796</v>
      </c>
      <c r="N4631" s="2">
        <v>7598</v>
      </c>
      <c r="O4631" s="33">
        <v>2.7638852329560412E-2</v>
      </c>
      <c r="P4631" s="2">
        <v>199</v>
      </c>
      <c r="Q4631" s="2">
        <v>32257</v>
      </c>
      <c r="R4631" s="2">
        <v>7883</v>
      </c>
      <c r="S4631" s="35">
        <v>2.5244196371939618E-2</v>
      </c>
      <c r="T4631" t="s">
        <v>4388</v>
      </c>
      <c r="U4631" t="s">
        <v>4388</v>
      </c>
      <c r="V4631" s="5" t="s">
        <v>4390</v>
      </c>
      <c r="W4631" s="5">
        <v>0</v>
      </c>
      <c r="X4631" s="4">
        <v>-1.1171352662170189E-3</v>
      </c>
      <c r="Y4631" s="6">
        <v>0</v>
      </c>
      <c r="Z4631" s="4">
        <v>-2.3946559576207942E-3</v>
      </c>
      <c r="AA4631" s="5">
        <v>278</v>
      </c>
      <c r="AC4631" s="16" t="str">
        <f t="shared" si="432"/>
        <v/>
      </c>
      <c r="AD4631" s="16" t="str">
        <f t="shared" si="433"/>
        <v/>
      </c>
      <c r="AE4631" s="16" t="str">
        <f t="shared" si="434"/>
        <v/>
      </c>
      <c r="AF4631" s="16" t="str">
        <f t="shared" si="435"/>
        <v/>
      </c>
      <c r="AG4631" s="16" t="str">
        <f t="shared" si="436"/>
        <v/>
      </c>
      <c r="AH4631" s="16">
        <f t="shared" si="437"/>
        <v>2.4127061105722599E-2</v>
      </c>
      <c r="AI4631" s="17" t="str">
        <f>IF('Peer Comparison Tool'!$D$11="NR","",IF($C4631='Peer Comparison Tool'!$D$9,COUNT('ALLL &lt;50B Database'!$AI$1:AI4630)+1,""))</f>
        <v/>
      </c>
    </row>
    <row r="4632" spans="1:35" x14ac:dyDescent="0.25">
      <c r="A4632" t="s">
        <v>2639</v>
      </c>
      <c r="B4632">
        <v>360777</v>
      </c>
      <c r="C4632" s="5" t="s">
        <v>2604</v>
      </c>
      <c r="D4632" s="5" t="s">
        <v>4387</v>
      </c>
      <c r="E4632" s="5" t="s">
        <v>4388</v>
      </c>
      <c r="F4632" s="2">
        <v>68</v>
      </c>
      <c r="G4632" s="2">
        <v>34650</v>
      </c>
      <c r="H4632" s="2">
        <v>22943</v>
      </c>
      <c r="I4632" s="2">
        <v>0</v>
      </c>
      <c r="J4632" s="2">
        <v>22943</v>
      </c>
      <c r="K4632" s="33">
        <v>2.9638669746763721E-3</v>
      </c>
      <c r="L4632" s="2">
        <v>63</v>
      </c>
      <c r="M4632" s="2">
        <v>33442</v>
      </c>
      <c r="N4632" s="2">
        <v>24484</v>
      </c>
      <c r="O4632" s="33">
        <v>2.5731089691226924E-3</v>
      </c>
      <c r="P4632" s="2">
        <v>65</v>
      </c>
      <c r="Q4632" s="2">
        <v>34390</v>
      </c>
      <c r="R4632" s="2">
        <v>24558</v>
      </c>
      <c r="S4632" s="35">
        <v>2.6467953416401987E-3</v>
      </c>
      <c r="T4632" t="s">
        <v>4388</v>
      </c>
      <c r="U4632" t="s">
        <v>4388</v>
      </c>
      <c r="V4632" s="5" t="s">
        <v>4387</v>
      </c>
      <c r="W4632" s="5">
        <v>0</v>
      </c>
      <c r="X4632" s="4">
        <v>3.1707163303617333E-4</v>
      </c>
      <c r="Y4632" s="6">
        <v>3</v>
      </c>
      <c r="Z4632" s="4">
        <v>7.3686372517506316E-5</v>
      </c>
      <c r="AA4632" s="5">
        <v>4748</v>
      </c>
      <c r="AC4632" s="16" t="str">
        <f t="shared" si="432"/>
        <v/>
      </c>
      <c r="AD4632" s="16" t="str">
        <f t="shared" si="433"/>
        <v/>
      </c>
      <c r="AE4632" s="16" t="str">
        <f t="shared" si="434"/>
        <v/>
      </c>
      <c r="AF4632" s="16" t="str">
        <f t="shared" si="435"/>
        <v/>
      </c>
      <c r="AG4632" s="16" t="str">
        <f t="shared" si="436"/>
        <v/>
      </c>
      <c r="AH4632" s="16">
        <f t="shared" si="437"/>
        <v>2.9638669746763721E-3</v>
      </c>
      <c r="AI4632" s="17" t="str">
        <f>IF('Peer Comparison Tool'!$D$11="NR","",IF($C4632='Peer Comparison Tool'!$D$9,COUNT('ALLL &lt;50B Database'!$AI$1:AI4631)+1,""))</f>
        <v/>
      </c>
    </row>
    <row r="4633" spans="1:35" x14ac:dyDescent="0.25">
      <c r="A4633" t="s">
        <v>2276</v>
      </c>
      <c r="B4633">
        <v>48150</v>
      </c>
      <c r="C4633" s="5" t="s">
        <v>2041</v>
      </c>
      <c r="D4633" s="5" t="s">
        <v>4390</v>
      </c>
      <c r="E4633" s="5" t="s">
        <v>4388</v>
      </c>
      <c r="F4633" s="2">
        <v>215</v>
      </c>
      <c r="G4633" s="2">
        <v>34582</v>
      </c>
      <c r="H4633" s="2">
        <v>19735</v>
      </c>
      <c r="I4633" s="2">
        <v>382</v>
      </c>
      <c r="J4633" s="2">
        <v>19353</v>
      </c>
      <c r="K4633" s="33">
        <v>1.1109388725262234E-2</v>
      </c>
      <c r="L4633" s="2">
        <v>158</v>
      </c>
      <c r="M4633" s="2">
        <v>33232</v>
      </c>
      <c r="N4633" s="2">
        <v>19205</v>
      </c>
      <c r="O4633" s="33">
        <v>8.2270242124446759E-3</v>
      </c>
      <c r="P4633" s="2">
        <v>178</v>
      </c>
      <c r="Q4633" s="2">
        <v>32742</v>
      </c>
      <c r="R4633" s="2">
        <v>19767</v>
      </c>
      <c r="S4633" s="35">
        <v>9.0049071685131786E-3</v>
      </c>
      <c r="T4633" t="s">
        <v>4388</v>
      </c>
      <c r="U4633" t="s">
        <v>4388</v>
      </c>
      <c r="V4633" s="5" t="s">
        <v>4390</v>
      </c>
      <c r="W4633" s="5">
        <v>0</v>
      </c>
      <c r="X4633" s="4">
        <v>2.1044815567490549E-3</v>
      </c>
      <c r="Y4633" s="6">
        <v>37</v>
      </c>
      <c r="Z4633" s="4">
        <v>7.7788295606850272E-4</v>
      </c>
      <c r="AA4633" s="5">
        <v>3322</v>
      </c>
      <c r="AC4633" s="16" t="str">
        <f t="shared" si="432"/>
        <v/>
      </c>
      <c r="AD4633" s="16" t="str">
        <f t="shared" si="433"/>
        <v/>
      </c>
      <c r="AE4633" s="16" t="str">
        <f t="shared" si="434"/>
        <v/>
      </c>
      <c r="AF4633" s="16" t="str">
        <f t="shared" si="435"/>
        <v/>
      </c>
      <c r="AG4633" s="16" t="str">
        <f t="shared" si="436"/>
        <v/>
      </c>
      <c r="AH4633" s="16">
        <f t="shared" si="437"/>
        <v>1.1109388725262234E-2</v>
      </c>
      <c r="AI4633" s="17" t="str">
        <f>IF('Peer Comparison Tool'!$D$11="NR","",IF($C4633='Peer Comparison Tool'!$D$9,COUNT('ALLL &lt;50B Database'!$AI$1:AI4632)+1,""))</f>
        <v/>
      </c>
    </row>
    <row r="4634" spans="1:35" x14ac:dyDescent="0.25">
      <c r="A4634" t="s">
        <v>2933</v>
      </c>
      <c r="B4634">
        <v>767572</v>
      </c>
      <c r="C4634" s="5" t="s">
        <v>2907</v>
      </c>
      <c r="D4634" s="5" t="s">
        <v>4390</v>
      </c>
      <c r="E4634" s="5" t="s">
        <v>4388</v>
      </c>
      <c r="F4634" s="2">
        <v>249</v>
      </c>
      <c r="G4634" s="2">
        <v>34503</v>
      </c>
      <c r="H4634" s="2">
        <v>21987</v>
      </c>
      <c r="I4634" s="2">
        <v>0</v>
      </c>
      <c r="J4634" s="2">
        <v>21987</v>
      </c>
      <c r="K4634" s="33">
        <v>1.1324873789057169E-2</v>
      </c>
      <c r="L4634" s="2">
        <v>247</v>
      </c>
      <c r="M4634" s="2">
        <v>33734</v>
      </c>
      <c r="N4634" s="2">
        <v>22380</v>
      </c>
      <c r="O4634" s="33">
        <v>1.1036639857015192E-2</v>
      </c>
      <c r="P4634" s="2">
        <v>246</v>
      </c>
      <c r="Q4634" s="2">
        <v>35320</v>
      </c>
      <c r="R4634" s="2">
        <v>22362</v>
      </c>
      <c r="S4634" s="35">
        <v>1.1000804936946607E-2</v>
      </c>
      <c r="T4634" t="s">
        <v>4388</v>
      </c>
      <c r="U4634" t="s">
        <v>4388</v>
      </c>
      <c r="V4634" s="5" t="s">
        <v>4390</v>
      </c>
      <c r="W4634" s="5">
        <v>0</v>
      </c>
      <c r="X4634" s="4">
        <v>3.2406885211056294E-4</v>
      </c>
      <c r="Y4634" s="6">
        <v>3</v>
      </c>
      <c r="Z4634" s="4">
        <v>-3.5834920068585768E-5</v>
      </c>
      <c r="AA4634" s="5">
        <v>3237</v>
      </c>
      <c r="AC4634" s="16" t="str">
        <f t="shared" si="432"/>
        <v/>
      </c>
      <c r="AD4634" s="16" t="str">
        <f t="shared" si="433"/>
        <v/>
      </c>
      <c r="AE4634" s="16" t="str">
        <f t="shared" si="434"/>
        <v/>
      </c>
      <c r="AF4634" s="16" t="str">
        <f t="shared" si="435"/>
        <v/>
      </c>
      <c r="AG4634" s="16" t="str">
        <f t="shared" si="436"/>
        <v/>
      </c>
      <c r="AH4634" s="16">
        <f t="shared" si="437"/>
        <v>1.1324873789057169E-2</v>
      </c>
      <c r="AI4634" s="17" t="str">
        <f>IF('Peer Comparison Tool'!$D$11="NR","",IF($C4634='Peer Comparison Tool'!$D$9,COUNT('ALLL &lt;50B Database'!$AI$1:AI4633)+1,""))</f>
        <v/>
      </c>
    </row>
    <row r="4635" spans="1:35" x14ac:dyDescent="0.25">
      <c r="A4635" t="s">
        <v>1558</v>
      </c>
      <c r="B4635">
        <v>789051</v>
      </c>
      <c r="C4635" s="5" t="s">
        <v>1389</v>
      </c>
      <c r="D4635" s="5" t="s">
        <v>4390</v>
      </c>
      <c r="E4635" s="5" t="s">
        <v>4388</v>
      </c>
      <c r="F4635" s="2">
        <v>181</v>
      </c>
      <c r="G4635" s="2">
        <v>34494</v>
      </c>
      <c r="H4635" s="2">
        <v>11573</v>
      </c>
      <c r="I4635" s="2">
        <v>699</v>
      </c>
      <c r="J4635" s="2">
        <v>10874</v>
      </c>
      <c r="K4635" s="33">
        <v>1.6645208754828032E-2</v>
      </c>
      <c r="L4635" s="2">
        <v>170</v>
      </c>
      <c r="M4635" s="2">
        <v>32002</v>
      </c>
      <c r="N4635" s="2">
        <v>10970</v>
      </c>
      <c r="O4635" s="33">
        <v>1.5496809480401094E-2</v>
      </c>
      <c r="P4635" s="2">
        <v>170</v>
      </c>
      <c r="Q4635" s="2">
        <v>32975</v>
      </c>
      <c r="R4635" s="2">
        <v>10671</v>
      </c>
      <c r="S4635" s="35">
        <v>1.5931028019866927E-2</v>
      </c>
      <c r="T4635" t="s">
        <v>4388</v>
      </c>
      <c r="U4635" t="s">
        <v>4388</v>
      </c>
      <c r="V4635" s="5" t="s">
        <v>4390</v>
      </c>
      <c r="W4635" s="5">
        <v>0</v>
      </c>
      <c r="X4635" s="4">
        <v>7.1418073496110415E-4</v>
      </c>
      <c r="Y4635" s="6">
        <v>11</v>
      </c>
      <c r="Z4635" s="4">
        <v>4.3421853946583322E-4</v>
      </c>
      <c r="AA4635" s="5">
        <v>1113</v>
      </c>
      <c r="AC4635" s="16" t="str">
        <f t="shared" si="432"/>
        <v/>
      </c>
      <c r="AD4635" s="16" t="str">
        <f t="shared" si="433"/>
        <v/>
      </c>
      <c r="AE4635" s="16" t="str">
        <f t="shared" si="434"/>
        <v/>
      </c>
      <c r="AF4635" s="16" t="str">
        <f t="shared" si="435"/>
        <v/>
      </c>
      <c r="AG4635" s="16" t="str">
        <f t="shared" si="436"/>
        <v/>
      </c>
      <c r="AH4635" s="16">
        <f t="shared" si="437"/>
        <v>1.6645208754828032E-2</v>
      </c>
      <c r="AI4635" s="17" t="str">
        <f>IF('Peer Comparison Tool'!$D$11="NR","",IF($C4635='Peer Comparison Tool'!$D$9,COUNT('ALLL &lt;50B Database'!$AI$1:AI4634)+1,""))</f>
        <v/>
      </c>
    </row>
    <row r="4636" spans="1:35" x14ac:dyDescent="0.25">
      <c r="A4636" t="s">
        <v>2514</v>
      </c>
      <c r="B4636">
        <v>26457</v>
      </c>
      <c r="C4636" s="5" t="s">
        <v>2299</v>
      </c>
      <c r="D4636" s="5" t="s">
        <v>4390</v>
      </c>
      <c r="E4636" s="5" t="s">
        <v>4388</v>
      </c>
      <c r="F4636" s="2">
        <v>221</v>
      </c>
      <c r="G4636" s="2">
        <v>34218</v>
      </c>
      <c r="H4636" s="2">
        <v>22527</v>
      </c>
      <c r="I4636" s="2">
        <v>10</v>
      </c>
      <c r="J4636" s="2">
        <v>22517</v>
      </c>
      <c r="K4636" s="33">
        <v>9.8148065905760088E-3</v>
      </c>
      <c r="L4636" s="2">
        <v>217</v>
      </c>
      <c r="M4636" s="2">
        <v>30467</v>
      </c>
      <c r="N4636" s="2">
        <v>22223</v>
      </c>
      <c r="O4636" s="33">
        <v>9.7646582369617062E-3</v>
      </c>
      <c r="P4636" s="2">
        <v>219</v>
      </c>
      <c r="Q4636" s="2">
        <v>31999</v>
      </c>
      <c r="R4636" s="2">
        <v>22676</v>
      </c>
      <c r="S4636" s="35">
        <v>9.6577879696595516E-3</v>
      </c>
      <c r="T4636" t="s">
        <v>4388</v>
      </c>
      <c r="U4636" t="s">
        <v>4388</v>
      </c>
      <c r="V4636" s="5" t="s">
        <v>4390</v>
      </c>
      <c r="W4636" s="5">
        <v>0</v>
      </c>
      <c r="X4636" s="4">
        <v>1.5701862091645723E-4</v>
      </c>
      <c r="Y4636" s="6">
        <v>2</v>
      </c>
      <c r="Z4636" s="4">
        <v>-1.068702673021546E-4</v>
      </c>
      <c r="AA4636" s="5">
        <v>3838</v>
      </c>
      <c r="AC4636" s="16" t="str">
        <f t="shared" si="432"/>
        <v/>
      </c>
      <c r="AD4636" s="16" t="str">
        <f t="shared" si="433"/>
        <v/>
      </c>
      <c r="AE4636" s="16" t="str">
        <f t="shared" si="434"/>
        <v/>
      </c>
      <c r="AF4636" s="16" t="str">
        <f t="shared" si="435"/>
        <v/>
      </c>
      <c r="AG4636" s="16" t="str">
        <f t="shared" si="436"/>
        <v/>
      </c>
      <c r="AH4636" s="16">
        <f t="shared" si="437"/>
        <v>9.8148065905760088E-3</v>
      </c>
      <c r="AI4636" s="17" t="str">
        <f>IF('Peer Comparison Tool'!$D$11="NR","",IF($C4636='Peer Comparison Tool'!$D$9,COUNT('ALLL &lt;50B Database'!$AI$1:AI4635)+1,""))</f>
        <v/>
      </c>
    </row>
    <row r="4637" spans="1:35" x14ac:dyDescent="0.25">
      <c r="A4637" t="s">
        <v>1290</v>
      </c>
      <c r="B4637">
        <v>2949970</v>
      </c>
      <c r="C4637" s="5" t="s">
        <v>926</v>
      </c>
      <c r="D4637" s="5" t="s">
        <v>4390</v>
      </c>
      <c r="E4637" s="5" t="s">
        <v>4388</v>
      </c>
      <c r="F4637" s="2">
        <v>256</v>
      </c>
      <c r="G4637" s="2">
        <v>34181</v>
      </c>
      <c r="H4637" s="2">
        <v>19633</v>
      </c>
      <c r="I4637" s="2">
        <v>0</v>
      </c>
      <c r="J4637" s="2">
        <v>19633</v>
      </c>
      <c r="K4637" s="33">
        <v>1.3039270615799929E-2</v>
      </c>
      <c r="L4637" s="2">
        <v>260</v>
      </c>
      <c r="M4637" s="2">
        <v>26164</v>
      </c>
      <c r="N4637" s="2">
        <v>18208</v>
      </c>
      <c r="O4637" s="33">
        <v>1.4279437609841827E-2</v>
      </c>
      <c r="P4637" s="2">
        <v>255</v>
      </c>
      <c r="Q4637" s="2">
        <v>27062</v>
      </c>
      <c r="R4637" s="2">
        <v>18310</v>
      </c>
      <c r="S4637" s="35">
        <v>1.3926815947569634E-2</v>
      </c>
      <c r="T4637" t="s">
        <v>4388</v>
      </c>
      <c r="U4637" t="s">
        <v>4388</v>
      </c>
      <c r="V4637" s="5" t="s">
        <v>4390</v>
      </c>
      <c r="W4637" s="5">
        <v>0</v>
      </c>
      <c r="X4637" s="4">
        <v>-8.8754533176970546E-4</v>
      </c>
      <c r="Y4637" s="6">
        <v>1</v>
      </c>
      <c r="Z4637" s="4">
        <v>-3.5262166227219283E-4</v>
      </c>
      <c r="AA4637" s="5">
        <v>2412</v>
      </c>
      <c r="AC4637" s="16" t="str">
        <f t="shared" si="432"/>
        <v/>
      </c>
      <c r="AD4637" s="16" t="str">
        <f t="shared" si="433"/>
        <v/>
      </c>
      <c r="AE4637" s="16" t="str">
        <f t="shared" si="434"/>
        <v/>
      </c>
      <c r="AF4637" s="16" t="str">
        <f t="shared" si="435"/>
        <v/>
      </c>
      <c r="AG4637" s="16" t="str">
        <f t="shared" si="436"/>
        <v/>
      </c>
      <c r="AH4637" s="16">
        <f t="shared" si="437"/>
        <v>1.3039270615799929E-2</v>
      </c>
      <c r="AI4637" s="17" t="str">
        <f>IF('Peer Comparison Tool'!$D$11="NR","",IF($C4637='Peer Comparison Tool'!$D$9,COUNT('ALLL &lt;50B Database'!$AI$1:AI4636)+1,""))</f>
        <v/>
      </c>
    </row>
    <row r="4638" spans="1:35" x14ac:dyDescent="0.25">
      <c r="A4638" t="s">
        <v>1690</v>
      </c>
      <c r="B4638">
        <v>219679</v>
      </c>
      <c r="C4638" s="5" t="s">
        <v>1578</v>
      </c>
      <c r="D4638" s="5" t="s">
        <v>4390</v>
      </c>
      <c r="E4638" s="5" t="s">
        <v>4388</v>
      </c>
      <c r="F4638" s="2">
        <v>254</v>
      </c>
      <c r="G4638" s="2">
        <v>34068</v>
      </c>
      <c r="H4638" s="2">
        <v>24877</v>
      </c>
      <c r="I4638" s="2">
        <v>0</v>
      </c>
      <c r="J4638" s="2">
        <v>24877</v>
      </c>
      <c r="K4638" s="33">
        <v>1.0210234353016844E-2</v>
      </c>
      <c r="L4638" s="2">
        <v>233</v>
      </c>
      <c r="M4638" s="2">
        <v>32024</v>
      </c>
      <c r="N4638" s="2">
        <v>24595</v>
      </c>
      <c r="O4638" s="33">
        <v>9.4734702175238873E-3</v>
      </c>
      <c r="P4638" s="2">
        <v>248</v>
      </c>
      <c r="Q4638" s="2">
        <v>33449</v>
      </c>
      <c r="R4638" s="2">
        <v>24432</v>
      </c>
      <c r="S4638" s="35">
        <v>1.0150622134905042E-2</v>
      </c>
      <c r="T4638" t="s">
        <v>4388</v>
      </c>
      <c r="U4638" t="s">
        <v>4388</v>
      </c>
      <c r="V4638" s="5" t="s">
        <v>4390</v>
      </c>
      <c r="W4638" s="5">
        <v>0</v>
      </c>
      <c r="X4638" s="4">
        <v>5.9612218111801743E-5</v>
      </c>
      <c r="Y4638" s="6">
        <v>6</v>
      </c>
      <c r="Z4638" s="4">
        <v>6.7715191738115452E-4</v>
      </c>
      <c r="AA4638" s="5">
        <v>3710</v>
      </c>
      <c r="AC4638" s="16" t="str">
        <f t="shared" si="432"/>
        <v/>
      </c>
      <c r="AD4638" s="16" t="str">
        <f t="shared" si="433"/>
        <v/>
      </c>
      <c r="AE4638" s="16" t="str">
        <f t="shared" si="434"/>
        <v/>
      </c>
      <c r="AF4638" s="16" t="str">
        <f t="shared" si="435"/>
        <v/>
      </c>
      <c r="AG4638" s="16" t="str">
        <f t="shared" si="436"/>
        <v/>
      </c>
      <c r="AH4638" s="16">
        <f t="shared" si="437"/>
        <v>1.0210234353016844E-2</v>
      </c>
      <c r="AI4638" s="17" t="str">
        <f>IF('Peer Comparison Tool'!$D$11="NR","",IF($C4638='Peer Comparison Tool'!$D$9,COUNT('ALLL &lt;50B Database'!$AI$1:AI4637)+1,""))</f>
        <v/>
      </c>
    </row>
    <row r="4639" spans="1:35" x14ac:dyDescent="0.25">
      <c r="A4639" t="s">
        <v>2285</v>
      </c>
      <c r="B4639">
        <v>3133570</v>
      </c>
      <c r="C4639" s="5" t="s">
        <v>2041</v>
      </c>
      <c r="D4639" s="5" t="s">
        <v>4387</v>
      </c>
      <c r="E4639" s="5" t="s">
        <v>4388</v>
      </c>
      <c r="F4639" s="2">
        <v>212</v>
      </c>
      <c r="G4639" s="2">
        <v>33943</v>
      </c>
      <c r="H4639" s="2">
        <v>29857</v>
      </c>
      <c r="I4639" s="2">
        <v>8531</v>
      </c>
      <c r="J4639" s="2">
        <v>21326</v>
      </c>
      <c r="K4639" s="33">
        <v>9.9409171902841605E-3</v>
      </c>
      <c r="L4639" s="2">
        <v>169</v>
      </c>
      <c r="M4639" s="2">
        <v>25243</v>
      </c>
      <c r="N4639" s="2">
        <v>21455</v>
      </c>
      <c r="O4639" s="33">
        <v>7.8769517594966202E-3</v>
      </c>
      <c r="P4639" s="2">
        <v>169</v>
      </c>
      <c r="Q4639" s="2">
        <v>27493</v>
      </c>
      <c r="R4639" s="2">
        <v>22039</v>
      </c>
      <c r="S4639" s="35">
        <v>7.6682245110939696E-3</v>
      </c>
      <c r="T4639" t="s">
        <v>4388</v>
      </c>
      <c r="U4639" t="s">
        <v>4388</v>
      </c>
      <c r="V4639" s="5" t="s">
        <v>4387</v>
      </c>
      <c r="W4639" s="5">
        <v>0</v>
      </c>
      <c r="X4639" s="4">
        <v>2.2726926791901908E-3</v>
      </c>
      <c r="Y4639" s="6">
        <v>43</v>
      </c>
      <c r="Z4639" s="4">
        <v>-2.0872724840265058E-4</v>
      </c>
      <c r="AA4639" s="5">
        <v>3798</v>
      </c>
      <c r="AC4639" s="16" t="str">
        <f t="shared" si="432"/>
        <v/>
      </c>
      <c r="AD4639" s="16" t="str">
        <f t="shared" si="433"/>
        <v/>
      </c>
      <c r="AE4639" s="16" t="str">
        <f t="shared" si="434"/>
        <v/>
      </c>
      <c r="AF4639" s="16" t="str">
        <f t="shared" si="435"/>
        <v/>
      </c>
      <c r="AG4639" s="16" t="str">
        <f t="shared" si="436"/>
        <v/>
      </c>
      <c r="AH4639" s="16">
        <f t="shared" si="437"/>
        <v>9.9409171902841605E-3</v>
      </c>
      <c r="AI4639" s="17" t="str">
        <f>IF('Peer Comparison Tool'!$D$11="NR","",IF($C4639='Peer Comparison Tool'!$D$9,COUNT('ALLL &lt;50B Database'!$AI$1:AI4638)+1,""))</f>
        <v/>
      </c>
    </row>
    <row r="4640" spans="1:35" x14ac:dyDescent="0.25">
      <c r="A4640" t="s">
        <v>57</v>
      </c>
      <c r="B4640">
        <v>866251</v>
      </c>
      <c r="C4640" s="5" t="s">
        <v>1389</v>
      </c>
      <c r="D4640" s="5" t="s">
        <v>4390</v>
      </c>
      <c r="E4640" s="5" t="s">
        <v>4388</v>
      </c>
      <c r="F4640" s="2">
        <v>623</v>
      </c>
      <c r="G4640" s="2">
        <v>33913</v>
      </c>
      <c r="H4640" s="2">
        <v>15969</v>
      </c>
      <c r="I4640" s="2">
        <v>0</v>
      </c>
      <c r="J4640" s="2">
        <v>15969</v>
      </c>
      <c r="K4640" s="33">
        <v>3.9013087857724338E-2</v>
      </c>
      <c r="L4640" s="2">
        <v>628</v>
      </c>
      <c r="M4640" s="2">
        <v>32007</v>
      </c>
      <c r="N4640" s="2">
        <v>15594</v>
      </c>
      <c r="O4640" s="33">
        <v>4.0271899448505837E-2</v>
      </c>
      <c r="P4640" s="2">
        <v>628</v>
      </c>
      <c r="Q4640" s="2">
        <v>32444</v>
      </c>
      <c r="R4640" s="2">
        <v>15381</v>
      </c>
      <c r="S4640" s="35">
        <v>4.0829594954814384E-2</v>
      </c>
      <c r="T4640" t="s">
        <v>4388</v>
      </c>
      <c r="U4640" t="s">
        <v>4388</v>
      </c>
      <c r="V4640" s="5" t="s">
        <v>4390</v>
      </c>
      <c r="W4640" s="5">
        <v>0</v>
      </c>
      <c r="X4640" s="4">
        <v>-1.8165070970900463E-3</v>
      </c>
      <c r="Y4640" s="6">
        <v>-5</v>
      </c>
      <c r="Z4640" s="4">
        <v>5.5769550630854758E-4</v>
      </c>
      <c r="AA4640" s="5">
        <v>74</v>
      </c>
      <c r="AC4640" s="16" t="str">
        <f t="shared" si="432"/>
        <v/>
      </c>
      <c r="AD4640" s="16" t="str">
        <f t="shared" si="433"/>
        <v/>
      </c>
      <c r="AE4640" s="16" t="str">
        <f t="shared" si="434"/>
        <v/>
      </c>
      <c r="AF4640" s="16" t="str">
        <f t="shared" si="435"/>
        <v/>
      </c>
      <c r="AG4640" s="16" t="str">
        <f t="shared" si="436"/>
        <v/>
      </c>
      <c r="AH4640" s="16">
        <f t="shared" si="437"/>
        <v>3.9013087857724338E-2</v>
      </c>
      <c r="AI4640" s="17" t="str">
        <f>IF('Peer Comparison Tool'!$D$11="NR","",IF($C4640='Peer Comparison Tool'!$D$9,COUNT('ALLL &lt;50B Database'!$AI$1:AI4639)+1,""))</f>
        <v/>
      </c>
    </row>
    <row r="4641" spans="1:35" x14ac:dyDescent="0.25">
      <c r="A4641" t="s">
        <v>1675</v>
      </c>
      <c r="B4641">
        <v>411174</v>
      </c>
      <c r="C4641" s="5" t="s">
        <v>1578</v>
      </c>
      <c r="D4641" s="5" t="s">
        <v>4390</v>
      </c>
      <c r="E4641" s="5" t="s">
        <v>4388</v>
      </c>
      <c r="F4641" s="2">
        <v>451</v>
      </c>
      <c r="G4641" s="2">
        <v>33863</v>
      </c>
      <c r="H4641" s="2">
        <v>26757</v>
      </c>
      <c r="I4641" s="2">
        <v>0</v>
      </c>
      <c r="J4641" s="2">
        <v>26757</v>
      </c>
      <c r="K4641" s="33">
        <v>1.6855402324625332E-2</v>
      </c>
      <c r="L4641" s="2">
        <v>453</v>
      </c>
      <c r="M4641" s="2">
        <v>33619</v>
      </c>
      <c r="N4641" s="2">
        <v>26647</v>
      </c>
      <c r="O4641" s="33">
        <v>1.7000037527676662E-2</v>
      </c>
      <c r="P4641" s="2">
        <v>453</v>
      </c>
      <c r="Q4641" s="2">
        <v>33182</v>
      </c>
      <c r="R4641" s="2">
        <v>26579</v>
      </c>
      <c r="S4641" s="35">
        <v>1.7043530606870087E-2</v>
      </c>
      <c r="T4641" t="s">
        <v>4388</v>
      </c>
      <c r="U4641" t="s">
        <v>4388</v>
      </c>
      <c r="V4641" s="5" t="s">
        <v>4390</v>
      </c>
      <c r="W4641" s="5">
        <v>0</v>
      </c>
      <c r="X4641" s="4">
        <v>-1.8812828224475456E-4</v>
      </c>
      <c r="Y4641" s="6">
        <v>-2</v>
      </c>
      <c r="Z4641" s="4">
        <v>4.3493079193424738E-5</v>
      </c>
      <c r="AA4641" s="5">
        <v>1073</v>
      </c>
      <c r="AC4641" s="16" t="str">
        <f t="shared" si="432"/>
        <v/>
      </c>
      <c r="AD4641" s="16" t="str">
        <f t="shared" si="433"/>
        <v/>
      </c>
      <c r="AE4641" s="16" t="str">
        <f t="shared" si="434"/>
        <v/>
      </c>
      <c r="AF4641" s="16" t="str">
        <f t="shared" si="435"/>
        <v/>
      </c>
      <c r="AG4641" s="16" t="str">
        <f t="shared" si="436"/>
        <v/>
      </c>
      <c r="AH4641" s="16">
        <f t="shared" si="437"/>
        <v>1.6855402324625332E-2</v>
      </c>
      <c r="AI4641" s="17" t="str">
        <f>IF('Peer Comparison Tool'!$D$11="NR","",IF($C4641='Peer Comparison Tool'!$D$9,COUNT('ALLL &lt;50B Database'!$AI$1:AI4640)+1,""))</f>
        <v/>
      </c>
    </row>
    <row r="4642" spans="1:35" x14ac:dyDescent="0.25">
      <c r="A4642" t="s">
        <v>3598</v>
      </c>
      <c r="B4642">
        <v>425050</v>
      </c>
      <c r="C4642" s="5" t="s">
        <v>3557</v>
      </c>
      <c r="D4642" s="5" t="s">
        <v>4390</v>
      </c>
      <c r="E4642" s="5" t="s">
        <v>4388</v>
      </c>
      <c r="F4642" s="2">
        <v>183</v>
      </c>
      <c r="G4642" s="2">
        <v>33816</v>
      </c>
      <c r="H4642" s="2">
        <v>14838</v>
      </c>
      <c r="I4642" s="2">
        <v>737</v>
      </c>
      <c r="J4642" s="2">
        <v>14101</v>
      </c>
      <c r="K4642" s="33">
        <v>1.2977802992695554E-2</v>
      </c>
      <c r="L4642" s="2">
        <v>179</v>
      </c>
      <c r="M4642" s="2">
        <v>29776</v>
      </c>
      <c r="N4642" s="2">
        <v>14161</v>
      </c>
      <c r="O4642" s="33">
        <v>1.264035025775016E-2</v>
      </c>
      <c r="P4642" s="2">
        <v>203</v>
      </c>
      <c r="Q4642" s="2">
        <v>30118</v>
      </c>
      <c r="R4642" s="2">
        <v>13903</v>
      </c>
      <c r="S4642" s="35">
        <v>1.4601165216140402E-2</v>
      </c>
      <c r="T4642" t="s">
        <v>4388</v>
      </c>
      <c r="U4642" t="s">
        <v>4388</v>
      </c>
      <c r="V4642" s="5" t="s">
        <v>4390</v>
      </c>
      <c r="W4642" s="5">
        <v>0</v>
      </c>
      <c r="X4642" s="4">
        <v>-1.6233622234448474E-3</v>
      </c>
      <c r="Y4642" s="6">
        <v>-20</v>
      </c>
      <c r="Z4642" s="4">
        <v>1.9608149583902421E-3</v>
      </c>
      <c r="AA4642" s="5">
        <v>2438</v>
      </c>
      <c r="AC4642" s="16" t="str">
        <f t="shared" si="432"/>
        <v/>
      </c>
      <c r="AD4642" s="16" t="str">
        <f t="shared" si="433"/>
        <v/>
      </c>
      <c r="AE4642" s="16" t="str">
        <f t="shared" si="434"/>
        <v/>
      </c>
      <c r="AF4642" s="16" t="str">
        <f t="shared" si="435"/>
        <v/>
      </c>
      <c r="AG4642" s="16" t="str">
        <f t="shared" si="436"/>
        <v/>
      </c>
      <c r="AH4642" s="16">
        <f t="shared" si="437"/>
        <v>1.2977802992695554E-2</v>
      </c>
      <c r="AI4642" s="17" t="str">
        <f>IF('Peer Comparison Tool'!$D$11="NR","",IF($C4642='Peer Comparison Tool'!$D$9,COUNT('ALLL &lt;50B Database'!$AI$1:AI4641)+1,""))</f>
        <v/>
      </c>
    </row>
    <row r="4643" spans="1:35" x14ac:dyDescent="0.25">
      <c r="A4643" t="s">
        <v>906</v>
      </c>
      <c r="B4643">
        <v>675341</v>
      </c>
      <c r="C4643" s="5" t="s">
        <v>716</v>
      </c>
      <c r="D4643" s="5" t="s">
        <v>4390</v>
      </c>
      <c r="E4643" s="5" t="s">
        <v>4388</v>
      </c>
      <c r="F4643" s="2">
        <v>320</v>
      </c>
      <c r="G4643" s="2">
        <v>33807</v>
      </c>
      <c r="H4643" s="2">
        <v>8348</v>
      </c>
      <c r="I4643" s="2">
        <v>94</v>
      </c>
      <c r="J4643" s="2">
        <v>8254</v>
      </c>
      <c r="K4643" s="33">
        <v>3.8769081657378239E-2</v>
      </c>
      <c r="L4643" s="2">
        <v>283</v>
      </c>
      <c r="M4643" s="2">
        <v>33446</v>
      </c>
      <c r="N4643" s="2">
        <v>8603</v>
      </c>
      <c r="O4643" s="33">
        <v>3.289550156922004E-2</v>
      </c>
      <c r="P4643" s="2">
        <v>304</v>
      </c>
      <c r="Q4643" s="2">
        <v>33964</v>
      </c>
      <c r="R4643" s="2">
        <v>8358</v>
      </c>
      <c r="S4643" s="35">
        <v>3.6372337879875566E-2</v>
      </c>
      <c r="T4643" t="s">
        <v>4388</v>
      </c>
      <c r="U4643" t="s">
        <v>4388</v>
      </c>
      <c r="V4643" s="5" t="s">
        <v>4390</v>
      </c>
      <c r="W4643" s="5">
        <v>0</v>
      </c>
      <c r="X4643" s="4">
        <v>2.3967437775026731E-3</v>
      </c>
      <c r="Y4643" s="6">
        <v>16</v>
      </c>
      <c r="Z4643" s="4">
        <v>3.4768363106555261E-3</v>
      </c>
      <c r="AA4643" s="5">
        <v>76</v>
      </c>
      <c r="AC4643" s="16" t="str">
        <f t="shared" si="432"/>
        <v/>
      </c>
      <c r="AD4643" s="16" t="str">
        <f t="shared" si="433"/>
        <v/>
      </c>
      <c r="AE4643" s="16" t="str">
        <f t="shared" si="434"/>
        <v/>
      </c>
      <c r="AF4643" s="16" t="str">
        <f t="shared" si="435"/>
        <v/>
      </c>
      <c r="AG4643" s="16" t="str">
        <f t="shared" si="436"/>
        <v/>
      </c>
      <c r="AH4643" s="16">
        <f t="shared" si="437"/>
        <v>3.8769081657378239E-2</v>
      </c>
      <c r="AI4643" s="17" t="str">
        <f>IF('Peer Comparison Tool'!$D$11="NR","",IF($C4643='Peer Comparison Tool'!$D$9,COUNT('ALLL &lt;50B Database'!$AI$1:AI4642)+1,""))</f>
        <v/>
      </c>
    </row>
    <row r="4644" spans="1:35" x14ac:dyDescent="0.25">
      <c r="A4644" t="s">
        <v>2280</v>
      </c>
      <c r="B4644">
        <v>938354</v>
      </c>
      <c r="C4644" s="5" t="s">
        <v>2041</v>
      </c>
      <c r="D4644" s="5" t="s">
        <v>4390</v>
      </c>
      <c r="E4644" s="5" t="s">
        <v>4388</v>
      </c>
      <c r="F4644" s="2">
        <v>501</v>
      </c>
      <c r="G4644" s="2">
        <v>33612</v>
      </c>
      <c r="H4644" s="2">
        <v>18071</v>
      </c>
      <c r="I4644" s="2">
        <v>228</v>
      </c>
      <c r="J4644" s="2">
        <v>17843</v>
      </c>
      <c r="K4644" s="33">
        <v>2.8078237964467859E-2</v>
      </c>
      <c r="L4644" s="2">
        <v>500</v>
      </c>
      <c r="M4644" s="2">
        <v>30600</v>
      </c>
      <c r="N4644" s="2">
        <v>18411</v>
      </c>
      <c r="O4644" s="33">
        <v>2.71576774754223E-2</v>
      </c>
      <c r="P4644" s="2">
        <v>501</v>
      </c>
      <c r="Q4644" s="2">
        <v>30778</v>
      </c>
      <c r="R4644" s="2">
        <v>17043</v>
      </c>
      <c r="S4644" s="35">
        <v>2.9396233057560287E-2</v>
      </c>
      <c r="T4644" t="s">
        <v>4388</v>
      </c>
      <c r="U4644" t="s">
        <v>4388</v>
      </c>
      <c r="V4644" s="5" t="s">
        <v>4390</v>
      </c>
      <c r="W4644" s="5">
        <v>0</v>
      </c>
      <c r="X4644" s="4">
        <v>-1.3179950930924285E-3</v>
      </c>
      <c r="Y4644" s="6">
        <v>0</v>
      </c>
      <c r="Z4644" s="4">
        <v>2.2385555821379868E-3</v>
      </c>
      <c r="AA4644" s="5">
        <v>175</v>
      </c>
      <c r="AC4644" s="16" t="str">
        <f t="shared" si="432"/>
        <v/>
      </c>
      <c r="AD4644" s="16" t="str">
        <f t="shared" si="433"/>
        <v/>
      </c>
      <c r="AE4644" s="16" t="str">
        <f t="shared" si="434"/>
        <v/>
      </c>
      <c r="AF4644" s="16" t="str">
        <f t="shared" si="435"/>
        <v/>
      </c>
      <c r="AG4644" s="16" t="str">
        <f t="shared" si="436"/>
        <v/>
      </c>
      <c r="AH4644" s="16">
        <f t="shared" si="437"/>
        <v>2.8078237964467859E-2</v>
      </c>
      <c r="AI4644" s="17" t="str">
        <f>IF('Peer Comparison Tool'!$D$11="NR","",IF($C4644='Peer Comparison Tool'!$D$9,COUNT('ALLL &lt;50B Database'!$AI$1:AI4643)+1,""))</f>
        <v/>
      </c>
    </row>
    <row r="4645" spans="1:35" x14ac:dyDescent="0.25">
      <c r="A4645" t="s">
        <v>2279</v>
      </c>
      <c r="B4645">
        <v>215653</v>
      </c>
      <c r="C4645" s="5" t="s">
        <v>2041</v>
      </c>
      <c r="D4645" s="5" t="s">
        <v>4390</v>
      </c>
      <c r="E4645" s="5" t="s">
        <v>4388</v>
      </c>
      <c r="F4645" s="2">
        <v>552</v>
      </c>
      <c r="G4645" s="2">
        <v>33449</v>
      </c>
      <c r="H4645" s="2">
        <v>25418</v>
      </c>
      <c r="I4645" s="2">
        <v>1296</v>
      </c>
      <c r="J4645" s="2">
        <v>24122</v>
      </c>
      <c r="K4645" s="33">
        <v>2.2883674653842966E-2</v>
      </c>
      <c r="L4645" s="2">
        <v>558</v>
      </c>
      <c r="M4645" s="2">
        <v>32940</v>
      </c>
      <c r="N4645" s="2">
        <v>25103</v>
      </c>
      <c r="O4645" s="33">
        <v>2.2228418914074014E-2</v>
      </c>
      <c r="P4645" s="2">
        <v>552</v>
      </c>
      <c r="Q4645" s="2">
        <v>31168</v>
      </c>
      <c r="R4645" s="2">
        <v>24083</v>
      </c>
      <c r="S4645" s="35">
        <v>2.2920732466885356E-2</v>
      </c>
      <c r="T4645" t="s">
        <v>4388</v>
      </c>
      <c r="U4645" t="s">
        <v>4388</v>
      </c>
      <c r="V4645" s="5" t="s">
        <v>4390</v>
      </c>
      <c r="W4645" s="5">
        <v>0</v>
      </c>
      <c r="X4645" s="4">
        <v>-3.705781304239042E-5</v>
      </c>
      <c r="Y4645" s="6">
        <v>0</v>
      </c>
      <c r="Z4645" s="4">
        <v>6.923135528113418E-4</v>
      </c>
      <c r="AA4645" s="5">
        <v>337</v>
      </c>
      <c r="AC4645" s="16" t="str">
        <f t="shared" si="432"/>
        <v/>
      </c>
      <c r="AD4645" s="16" t="str">
        <f t="shared" si="433"/>
        <v/>
      </c>
      <c r="AE4645" s="16" t="str">
        <f t="shared" si="434"/>
        <v/>
      </c>
      <c r="AF4645" s="16" t="str">
        <f t="shared" si="435"/>
        <v/>
      </c>
      <c r="AG4645" s="16" t="str">
        <f t="shared" si="436"/>
        <v/>
      </c>
      <c r="AH4645" s="16">
        <f t="shared" si="437"/>
        <v>2.2883674653842966E-2</v>
      </c>
      <c r="AI4645" s="17" t="str">
        <f>IF('Peer Comparison Tool'!$D$11="NR","",IF($C4645='Peer Comparison Tool'!$D$9,COUNT('ALLL &lt;50B Database'!$AI$1:AI4644)+1,""))</f>
        <v/>
      </c>
    </row>
    <row r="4646" spans="1:35" x14ac:dyDescent="0.25">
      <c r="A4646" t="s">
        <v>2516</v>
      </c>
      <c r="B4646">
        <v>440857</v>
      </c>
      <c r="C4646" s="5" t="s">
        <v>2299</v>
      </c>
      <c r="D4646" s="5" t="s">
        <v>4390</v>
      </c>
      <c r="E4646" s="5" t="s">
        <v>4388</v>
      </c>
      <c r="F4646" s="2">
        <v>337</v>
      </c>
      <c r="G4646" s="2">
        <v>33446</v>
      </c>
      <c r="H4646" s="2">
        <v>28895</v>
      </c>
      <c r="I4646" s="2">
        <v>1038</v>
      </c>
      <c r="J4646" s="2">
        <v>27857</v>
      </c>
      <c r="K4646" s="33">
        <v>1.2097497935886851E-2</v>
      </c>
      <c r="L4646" s="2">
        <v>282</v>
      </c>
      <c r="M4646" s="2">
        <v>31341</v>
      </c>
      <c r="N4646" s="2">
        <v>27533</v>
      </c>
      <c r="O4646" s="33">
        <v>1.0242254748846838E-2</v>
      </c>
      <c r="P4646" s="2">
        <v>286</v>
      </c>
      <c r="Q4646" s="2">
        <v>30810</v>
      </c>
      <c r="R4646" s="2">
        <v>27302</v>
      </c>
      <c r="S4646" s="35">
        <v>1.0475423045930701E-2</v>
      </c>
      <c r="T4646" t="s">
        <v>4388</v>
      </c>
      <c r="U4646" t="s">
        <v>4388</v>
      </c>
      <c r="V4646" s="5" t="s">
        <v>4390</v>
      </c>
      <c r="W4646" s="5">
        <v>0</v>
      </c>
      <c r="X4646" s="4">
        <v>1.6220748899561498E-3</v>
      </c>
      <c r="Y4646" s="6">
        <v>51</v>
      </c>
      <c r="Z4646" s="4">
        <v>2.3316829708386333E-4</v>
      </c>
      <c r="AA4646" s="5">
        <v>2884</v>
      </c>
      <c r="AC4646" s="16" t="str">
        <f t="shared" si="432"/>
        <v/>
      </c>
      <c r="AD4646" s="16" t="str">
        <f t="shared" si="433"/>
        <v/>
      </c>
      <c r="AE4646" s="16" t="str">
        <f t="shared" si="434"/>
        <v/>
      </c>
      <c r="AF4646" s="16" t="str">
        <f t="shared" si="435"/>
        <v/>
      </c>
      <c r="AG4646" s="16" t="str">
        <f t="shared" si="436"/>
        <v/>
      </c>
      <c r="AH4646" s="16">
        <f t="shared" si="437"/>
        <v>1.2097497935886851E-2</v>
      </c>
      <c r="AI4646" s="17" t="str">
        <f>IF('Peer Comparison Tool'!$D$11="NR","",IF($C4646='Peer Comparison Tool'!$D$9,COUNT('ALLL &lt;50B Database'!$AI$1:AI4645)+1,""))</f>
        <v/>
      </c>
    </row>
    <row r="4647" spans="1:35" x14ac:dyDescent="0.25">
      <c r="A4647" t="s">
        <v>908</v>
      </c>
      <c r="B4647">
        <v>343248</v>
      </c>
      <c r="C4647" s="5" t="s">
        <v>716</v>
      </c>
      <c r="D4647" s="5" t="s">
        <v>4387</v>
      </c>
      <c r="E4647" s="5" t="s">
        <v>4388</v>
      </c>
      <c r="F4647" s="2">
        <v>322</v>
      </c>
      <c r="G4647" s="2">
        <v>33215</v>
      </c>
      <c r="H4647" s="2">
        <v>24709</v>
      </c>
      <c r="I4647" s="2">
        <v>522</v>
      </c>
      <c r="J4647" s="2">
        <v>24187</v>
      </c>
      <c r="K4647" s="33">
        <v>1.3312936701533882E-2</v>
      </c>
      <c r="L4647" s="2">
        <v>322</v>
      </c>
      <c r="M4647" s="2">
        <v>32325</v>
      </c>
      <c r="N4647" s="2">
        <v>24370</v>
      </c>
      <c r="O4647" s="33">
        <v>1.3212966762412803E-2</v>
      </c>
      <c r="P4647" s="2">
        <v>322</v>
      </c>
      <c r="Q4647" s="2">
        <v>32138</v>
      </c>
      <c r="R4647" s="2">
        <v>25057</v>
      </c>
      <c r="S4647" s="35">
        <v>1.2850700403080976E-2</v>
      </c>
      <c r="T4647" t="s">
        <v>4388</v>
      </c>
      <c r="U4647" t="s">
        <v>4388</v>
      </c>
      <c r="V4647" s="5" t="s">
        <v>4387</v>
      </c>
      <c r="W4647" s="5">
        <v>0</v>
      </c>
      <c r="X4647" s="4">
        <v>4.6223629845290604E-4</v>
      </c>
      <c r="Y4647" s="6">
        <v>0</v>
      </c>
      <c r="Z4647" s="4">
        <v>-3.6226635933182642E-4</v>
      </c>
      <c r="AA4647" s="5">
        <v>2263</v>
      </c>
      <c r="AC4647" s="16" t="str">
        <f t="shared" si="432"/>
        <v/>
      </c>
      <c r="AD4647" s="16" t="str">
        <f t="shared" si="433"/>
        <v/>
      </c>
      <c r="AE4647" s="16" t="str">
        <f t="shared" si="434"/>
        <v/>
      </c>
      <c r="AF4647" s="16" t="str">
        <f t="shared" si="435"/>
        <v/>
      </c>
      <c r="AG4647" s="16" t="str">
        <f t="shared" si="436"/>
        <v/>
      </c>
      <c r="AH4647" s="16">
        <f t="shared" si="437"/>
        <v>1.3312936701533882E-2</v>
      </c>
      <c r="AI4647" s="17" t="str">
        <f>IF('Peer Comparison Tool'!$D$11="NR","",IF($C4647='Peer Comparison Tool'!$D$9,COUNT('ALLL &lt;50B Database'!$AI$1:AI4646)+1,""))</f>
        <v/>
      </c>
    </row>
    <row r="4648" spans="1:35" x14ac:dyDescent="0.25">
      <c r="A4648" t="s">
        <v>2515</v>
      </c>
      <c r="B4648">
        <v>879550</v>
      </c>
      <c r="C4648" s="5" t="s">
        <v>2299</v>
      </c>
      <c r="D4648" s="5" t="s">
        <v>4390</v>
      </c>
      <c r="E4648" s="5" t="s">
        <v>4388</v>
      </c>
      <c r="F4648" s="2">
        <v>287</v>
      </c>
      <c r="G4648" s="2">
        <v>32726</v>
      </c>
      <c r="H4648" s="2">
        <v>13037</v>
      </c>
      <c r="I4648" s="2">
        <v>16</v>
      </c>
      <c r="J4648" s="2">
        <v>13021</v>
      </c>
      <c r="K4648" s="33">
        <v>2.2041317871131248E-2</v>
      </c>
      <c r="L4648" s="2">
        <v>287</v>
      </c>
      <c r="M4648" s="2">
        <v>30424</v>
      </c>
      <c r="N4648" s="2">
        <v>13450</v>
      </c>
      <c r="O4648" s="33">
        <v>2.1338289962825278E-2</v>
      </c>
      <c r="P4648" s="2">
        <v>283</v>
      </c>
      <c r="Q4648" s="2">
        <v>31108</v>
      </c>
      <c r="R4648" s="2">
        <v>12753</v>
      </c>
      <c r="S4648" s="35">
        <v>2.2190857053242374E-2</v>
      </c>
      <c r="T4648" t="s">
        <v>4388</v>
      </c>
      <c r="U4648" t="s">
        <v>4388</v>
      </c>
      <c r="V4648" s="5" t="s">
        <v>4390</v>
      </c>
      <c r="W4648" s="5">
        <v>0</v>
      </c>
      <c r="X4648" s="4">
        <v>-1.4953918211112541E-4</v>
      </c>
      <c r="Y4648" s="6">
        <v>4</v>
      </c>
      <c r="Z4648" s="4">
        <v>8.5256709041709594E-4</v>
      </c>
      <c r="AA4648" s="5">
        <v>389</v>
      </c>
      <c r="AC4648" s="16" t="str">
        <f t="shared" si="432"/>
        <v/>
      </c>
      <c r="AD4648" s="16" t="str">
        <f t="shared" si="433"/>
        <v/>
      </c>
      <c r="AE4648" s="16" t="str">
        <f t="shared" si="434"/>
        <v/>
      </c>
      <c r="AF4648" s="16" t="str">
        <f t="shared" si="435"/>
        <v/>
      </c>
      <c r="AG4648" s="16" t="str">
        <f t="shared" si="436"/>
        <v/>
      </c>
      <c r="AH4648" s="16">
        <f t="shared" si="437"/>
        <v>2.2041317871131248E-2</v>
      </c>
      <c r="AI4648" s="17" t="str">
        <f>IF('Peer Comparison Tool'!$D$11="NR","",IF($C4648='Peer Comparison Tool'!$D$9,COUNT('ALLL &lt;50B Database'!$AI$1:AI4647)+1,""))</f>
        <v/>
      </c>
    </row>
    <row r="4649" spans="1:35" x14ac:dyDescent="0.25">
      <c r="A4649" t="s">
        <v>2708</v>
      </c>
      <c r="B4649">
        <v>838155</v>
      </c>
      <c r="C4649" s="5" t="s">
        <v>2642</v>
      </c>
      <c r="D4649" s="5" t="s">
        <v>4390</v>
      </c>
      <c r="E4649" s="5" t="s">
        <v>4388</v>
      </c>
      <c r="F4649" s="2">
        <v>167</v>
      </c>
      <c r="G4649" s="2">
        <v>32446</v>
      </c>
      <c r="H4649" s="2">
        <v>22360</v>
      </c>
      <c r="I4649" s="2">
        <v>4372</v>
      </c>
      <c r="J4649" s="2">
        <v>17988</v>
      </c>
      <c r="K4649" s="33">
        <v>9.2839670891705587E-3</v>
      </c>
      <c r="L4649" s="2">
        <v>168</v>
      </c>
      <c r="M4649" s="2">
        <v>28607</v>
      </c>
      <c r="N4649" s="2">
        <v>17314</v>
      </c>
      <c r="O4649" s="33">
        <v>9.7031304146933117E-3</v>
      </c>
      <c r="P4649" s="2">
        <v>168</v>
      </c>
      <c r="Q4649" s="2">
        <v>29502</v>
      </c>
      <c r="R4649" s="2">
        <v>17563</v>
      </c>
      <c r="S4649" s="35">
        <v>9.5655639697090466E-3</v>
      </c>
      <c r="T4649" t="s">
        <v>4388</v>
      </c>
      <c r="U4649" t="s">
        <v>4388</v>
      </c>
      <c r="V4649" s="5" t="s">
        <v>4390</v>
      </c>
      <c r="W4649" s="5">
        <v>0</v>
      </c>
      <c r="X4649" s="4">
        <v>-2.8159688053848789E-4</v>
      </c>
      <c r="Y4649" s="6">
        <v>-1</v>
      </c>
      <c r="Z4649" s="4">
        <v>-1.3756644498426514E-4</v>
      </c>
      <c r="AA4649" s="5">
        <v>4005</v>
      </c>
      <c r="AC4649" s="16" t="str">
        <f t="shared" si="432"/>
        <v/>
      </c>
      <c r="AD4649" s="16" t="str">
        <f t="shared" si="433"/>
        <v/>
      </c>
      <c r="AE4649" s="16" t="str">
        <f t="shared" si="434"/>
        <v/>
      </c>
      <c r="AF4649" s="16" t="str">
        <f t="shared" si="435"/>
        <v/>
      </c>
      <c r="AG4649" s="16" t="str">
        <f t="shared" si="436"/>
        <v/>
      </c>
      <c r="AH4649" s="16">
        <f t="shared" si="437"/>
        <v>9.2839670891705587E-3</v>
      </c>
      <c r="AI4649" s="17" t="str">
        <f>IF('Peer Comparison Tool'!$D$11="NR","",IF($C4649='Peer Comparison Tool'!$D$9,COUNT('ALLL &lt;50B Database'!$AI$1:AI4648)+1,""))</f>
        <v/>
      </c>
    </row>
    <row r="4650" spans="1:35" x14ac:dyDescent="0.25">
      <c r="A4650" t="s">
        <v>933</v>
      </c>
      <c r="B4650">
        <v>321255</v>
      </c>
      <c r="C4650" s="5" t="s">
        <v>3209</v>
      </c>
      <c r="D4650" s="5" t="s">
        <v>4387</v>
      </c>
      <c r="E4650" s="5" t="s">
        <v>4388</v>
      </c>
      <c r="F4650" s="2">
        <v>330</v>
      </c>
      <c r="G4650" s="2">
        <v>32436</v>
      </c>
      <c r="H4650" s="2">
        <v>21489</v>
      </c>
      <c r="I4650" s="2">
        <v>0</v>
      </c>
      <c r="J4650" s="2">
        <v>21489</v>
      </c>
      <c r="K4650" s="33">
        <v>1.535669412257434E-2</v>
      </c>
      <c r="L4650" s="2">
        <v>312</v>
      </c>
      <c r="M4650" s="2">
        <v>31313</v>
      </c>
      <c r="N4650" s="2">
        <v>22814</v>
      </c>
      <c r="O4650" s="33">
        <v>1.3675813097221004E-2</v>
      </c>
      <c r="P4650" s="2">
        <v>325</v>
      </c>
      <c r="Q4650" s="2">
        <v>33022</v>
      </c>
      <c r="R4650" s="2">
        <v>23205</v>
      </c>
      <c r="S4650" s="35">
        <v>1.4005602240896359E-2</v>
      </c>
      <c r="T4650" t="s">
        <v>4388</v>
      </c>
      <c r="U4650" t="s">
        <v>4388</v>
      </c>
      <c r="V4650" s="5" t="s">
        <v>4387</v>
      </c>
      <c r="W4650" s="5">
        <v>0</v>
      </c>
      <c r="X4650" s="4">
        <v>1.3510918816779811E-3</v>
      </c>
      <c r="Y4650" s="6">
        <v>5</v>
      </c>
      <c r="Z4650" s="4">
        <v>3.2978914367535507E-4</v>
      </c>
      <c r="AA4650" s="5">
        <v>1474</v>
      </c>
      <c r="AC4650" s="16" t="str">
        <f t="shared" si="432"/>
        <v/>
      </c>
      <c r="AD4650" s="16" t="str">
        <f t="shared" si="433"/>
        <v/>
      </c>
      <c r="AE4650" s="16" t="str">
        <f t="shared" si="434"/>
        <v/>
      </c>
      <c r="AF4650" s="16" t="str">
        <f t="shared" si="435"/>
        <v/>
      </c>
      <c r="AG4650" s="16" t="str">
        <f t="shared" si="436"/>
        <v/>
      </c>
      <c r="AH4650" s="16">
        <f t="shared" si="437"/>
        <v>1.535669412257434E-2</v>
      </c>
      <c r="AI4650" s="17" t="str">
        <f>IF('Peer Comparison Tool'!$D$11="NR","",IF($C4650='Peer Comparison Tool'!$D$9,COUNT('ALLL &lt;50B Database'!$AI$1:AI4649)+1,""))</f>
        <v/>
      </c>
    </row>
    <row r="4651" spans="1:35" x14ac:dyDescent="0.25">
      <c r="A4651" t="s">
        <v>2180</v>
      </c>
      <c r="B4651">
        <v>278751</v>
      </c>
      <c r="C4651" s="5" t="s">
        <v>2041</v>
      </c>
      <c r="D4651" s="5" t="s">
        <v>4390</v>
      </c>
      <c r="E4651" s="5" t="s">
        <v>4388</v>
      </c>
      <c r="F4651" s="2">
        <v>201</v>
      </c>
      <c r="G4651" s="2">
        <v>32433</v>
      </c>
      <c r="H4651" s="2">
        <v>19879</v>
      </c>
      <c r="I4651" s="2">
        <v>0</v>
      </c>
      <c r="J4651" s="2">
        <v>19879</v>
      </c>
      <c r="K4651" s="33">
        <v>1.0111172594194879E-2</v>
      </c>
      <c r="L4651" s="2">
        <v>215</v>
      </c>
      <c r="M4651" s="2">
        <v>34302</v>
      </c>
      <c r="N4651" s="2">
        <v>20266</v>
      </c>
      <c r="O4651" s="33">
        <v>1.0608901608605547E-2</v>
      </c>
      <c r="P4651" s="2">
        <v>217</v>
      </c>
      <c r="Q4651" s="2">
        <v>33625</v>
      </c>
      <c r="R4651" s="2">
        <v>20232</v>
      </c>
      <c r="S4651" s="35">
        <v>1.0725583234480031E-2</v>
      </c>
      <c r="T4651" t="s">
        <v>4388</v>
      </c>
      <c r="U4651" t="s">
        <v>4388</v>
      </c>
      <c r="V4651" s="5" t="s">
        <v>4390</v>
      </c>
      <c r="W4651" s="5">
        <v>0</v>
      </c>
      <c r="X4651" s="4">
        <v>-6.1441064028515228E-4</v>
      </c>
      <c r="Y4651" s="6">
        <v>-16</v>
      </c>
      <c r="Z4651" s="4">
        <v>1.1668162587448461E-4</v>
      </c>
      <c r="AA4651" s="5">
        <v>3748</v>
      </c>
      <c r="AC4651" s="16" t="str">
        <f t="shared" si="432"/>
        <v/>
      </c>
      <c r="AD4651" s="16" t="str">
        <f t="shared" si="433"/>
        <v/>
      </c>
      <c r="AE4651" s="16" t="str">
        <f t="shared" si="434"/>
        <v/>
      </c>
      <c r="AF4651" s="16" t="str">
        <f t="shared" si="435"/>
        <v/>
      </c>
      <c r="AG4651" s="16" t="str">
        <f t="shared" si="436"/>
        <v/>
      </c>
      <c r="AH4651" s="16">
        <f t="shared" si="437"/>
        <v>1.0111172594194879E-2</v>
      </c>
      <c r="AI4651" s="17" t="str">
        <f>IF('Peer Comparison Tool'!$D$11="NR","",IF($C4651='Peer Comparison Tool'!$D$9,COUNT('ALLL &lt;50B Database'!$AI$1:AI4650)+1,""))</f>
        <v/>
      </c>
    </row>
    <row r="4652" spans="1:35" x14ac:dyDescent="0.25">
      <c r="A4652" t="s">
        <v>3353</v>
      </c>
      <c r="B4652">
        <v>287856</v>
      </c>
      <c r="C4652" s="5" t="s">
        <v>3209</v>
      </c>
      <c r="D4652" s="5" t="s">
        <v>4390</v>
      </c>
      <c r="E4652" s="5" t="s">
        <v>4388</v>
      </c>
      <c r="F4652" s="2">
        <v>64</v>
      </c>
      <c r="G4652" s="2">
        <v>32343</v>
      </c>
      <c r="H4652" s="2">
        <v>4444</v>
      </c>
      <c r="I4652" s="2">
        <v>0</v>
      </c>
      <c r="J4652" s="2">
        <v>4444</v>
      </c>
      <c r="K4652" s="33">
        <v>1.4401440144014401E-2</v>
      </c>
      <c r="L4652" s="2">
        <v>64</v>
      </c>
      <c r="M4652" s="2">
        <v>29025</v>
      </c>
      <c r="N4652" s="2">
        <v>4734</v>
      </c>
      <c r="O4652" s="33">
        <v>1.351922264469793E-2</v>
      </c>
      <c r="P4652" s="2">
        <v>64</v>
      </c>
      <c r="Q4652" s="2">
        <v>29422</v>
      </c>
      <c r="R4652" s="2">
        <v>4583</v>
      </c>
      <c r="S4652" s="35">
        <v>1.3964651974689069E-2</v>
      </c>
      <c r="T4652" t="s">
        <v>4388</v>
      </c>
      <c r="U4652" t="s">
        <v>4388</v>
      </c>
      <c r="V4652" s="5" t="s">
        <v>4390</v>
      </c>
      <c r="W4652" s="5">
        <v>0</v>
      </c>
      <c r="X4652" s="4">
        <v>4.3678816932533199E-4</v>
      </c>
      <c r="Y4652" s="6">
        <v>0</v>
      </c>
      <c r="Z4652" s="4">
        <v>4.4542932999113924E-4</v>
      </c>
      <c r="AA4652" s="5">
        <v>1808</v>
      </c>
      <c r="AC4652" s="16" t="str">
        <f t="shared" si="432"/>
        <v/>
      </c>
      <c r="AD4652" s="16" t="str">
        <f t="shared" si="433"/>
        <v/>
      </c>
      <c r="AE4652" s="16" t="str">
        <f t="shared" si="434"/>
        <v/>
      </c>
      <c r="AF4652" s="16" t="str">
        <f t="shared" si="435"/>
        <v/>
      </c>
      <c r="AG4652" s="16" t="str">
        <f t="shared" si="436"/>
        <v/>
      </c>
      <c r="AH4652" s="16">
        <f t="shared" si="437"/>
        <v>1.4401440144014401E-2</v>
      </c>
      <c r="AI4652" s="17" t="str">
        <f>IF('Peer Comparison Tool'!$D$11="NR","",IF($C4652='Peer Comparison Tool'!$D$9,COUNT('ALLL &lt;50B Database'!$AI$1:AI4651)+1,""))</f>
        <v/>
      </c>
    </row>
    <row r="4653" spans="1:35" x14ac:dyDescent="0.25">
      <c r="A4653" t="s">
        <v>1289</v>
      </c>
      <c r="B4653">
        <v>170640</v>
      </c>
      <c r="C4653" s="5" t="s">
        <v>926</v>
      </c>
      <c r="D4653" s="5" t="s">
        <v>4390</v>
      </c>
      <c r="E4653" s="5" t="s">
        <v>4388</v>
      </c>
      <c r="F4653" s="2">
        <v>350</v>
      </c>
      <c r="G4653" s="2">
        <v>32259</v>
      </c>
      <c r="H4653" s="2">
        <v>8262</v>
      </c>
      <c r="I4653" s="2">
        <v>0</v>
      </c>
      <c r="J4653" s="2">
        <v>8262</v>
      </c>
      <c r="K4653" s="33">
        <v>4.2362624061970465E-2</v>
      </c>
      <c r="L4653" s="2">
        <v>355</v>
      </c>
      <c r="M4653" s="2">
        <v>24888</v>
      </c>
      <c r="N4653" s="2">
        <v>8597</v>
      </c>
      <c r="O4653" s="33">
        <v>4.1293474467837619E-2</v>
      </c>
      <c r="P4653" s="2">
        <v>355</v>
      </c>
      <c r="Q4653" s="2">
        <v>27311</v>
      </c>
      <c r="R4653" s="2">
        <v>8151</v>
      </c>
      <c r="S4653" s="35">
        <v>4.3552938289780393E-2</v>
      </c>
      <c r="T4653" t="s">
        <v>4388</v>
      </c>
      <c r="U4653" t="s">
        <v>4388</v>
      </c>
      <c r="V4653" s="5" t="s">
        <v>4390</v>
      </c>
      <c r="W4653" s="5">
        <v>0</v>
      </c>
      <c r="X4653" s="4">
        <v>-1.1903142278099285E-3</v>
      </c>
      <c r="Y4653" s="6">
        <v>-5</v>
      </c>
      <c r="Z4653" s="4">
        <v>2.259463821942774E-3</v>
      </c>
      <c r="AA4653" s="5">
        <v>55</v>
      </c>
      <c r="AC4653" s="16" t="str">
        <f t="shared" si="432"/>
        <v/>
      </c>
      <c r="AD4653" s="16" t="str">
        <f t="shared" si="433"/>
        <v/>
      </c>
      <c r="AE4653" s="16" t="str">
        <f t="shared" si="434"/>
        <v/>
      </c>
      <c r="AF4653" s="16" t="str">
        <f t="shared" si="435"/>
        <v/>
      </c>
      <c r="AG4653" s="16" t="str">
        <f t="shared" si="436"/>
        <v/>
      </c>
      <c r="AH4653" s="16">
        <f t="shared" si="437"/>
        <v>4.2362624061970465E-2</v>
      </c>
      <c r="AI4653" s="17" t="str">
        <f>IF('Peer Comparison Tool'!$D$11="NR","",IF($C4653='Peer Comparison Tool'!$D$9,COUNT('ALLL &lt;50B Database'!$AI$1:AI4652)+1,""))</f>
        <v/>
      </c>
    </row>
    <row r="4654" spans="1:35" x14ac:dyDescent="0.25">
      <c r="A4654" t="s">
        <v>2281</v>
      </c>
      <c r="B4654">
        <v>720157</v>
      </c>
      <c r="C4654" s="5" t="s">
        <v>2041</v>
      </c>
      <c r="D4654" s="5" t="s">
        <v>4390</v>
      </c>
      <c r="E4654" s="5" t="s">
        <v>4388</v>
      </c>
      <c r="F4654" s="2">
        <v>330</v>
      </c>
      <c r="G4654" s="2">
        <v>32197</v>
      </c>
      <c r="H4654" s="2">
        <v>7089</v>
      </c>
      <c r="I4654" s="2">
        <v>99</v>
      </c>
      <c r="J4654" s="2">
        <v>6990</v>
      </c>
      <c r="K4654" s="33">
        <v>4.7210300429184553E-2</v>
      </c>
      <c r="L4654" s="2">
        <v>330</v>
      </c>
      <c r="M4654" s="2">
        <v>32880</v>
      </c>
      <c r="N4654" s="2">
        <v>7106</v>
      </c>
      <c r="O4654" s="33">
        <v>4.6439628482972138E-2</v>
      </c>
      <c r="P4654" s="2">
        <v>330</v>
      </c>
      <c r="Q4654" s="2">
        <v>30732</v>
      </c>
      <c r="R4654" s="2">
        <v>6857</v>
      </c>
      <c r="S4654" s="35">
        <v>4.812600262505469E-2</v>
      </c>
      <c r="T4654" t="s">
        <v>4388</v>
      </c>
      <c r="U4654" t="s">
        <v>4388</v>
      </c>
      <c r="V4654" s="5" t="s">
        <v>4390</v>
      </c>
      <c r="W4654" s="5">
        <v>0</v>
      </c>
      <c r="X4654" s="4">
        <v>-9.1570219587013696E-4</v>
      </c>
      <c r="Y4654" s="6">
        <v>0</v>
      </c>
      <c r="Z4654" s="4">
        <v>1.6863741420825515E-3</v>
      </c>
      <c r="AA4654" s="5">
        <v>40</v>
      </c>
      <c r="AC4654" s="16" t="str">
        <f t="shared" si="432"/>
        <v/>
      </c>
      <c r="AD4654" s="16" t="str">
        <f t="shared" si="433"/>
        <v/>
      </c>
      <c r="AE4654" s="16" t="str">
        <f t="shared" si="434"/>
        <v/>
      </c>
      <c r="AF4654" s="16" t="str">
        <f t="shared" si="435"/>
        <v/>
      </c>
      <c r="AG4654" s="16" t="str">
        <f t="shared" si="436"/>
        <v/>
      </c>
      <c r="AH4654" s="16">
        <f t="shared" si="437"/>
        <v>4.7210300429184553E-2</v>
      </c>
      <c r="AI4654" s="17" t="str">
        <f>IF('Peer Comparison Tool'!$D$11="NR","",IF($C4654='Peer Comparison Tool'!$D$9,COUNT('ALLL &lt;50B Database'!$AI$1:AI4653)+1,""))</f>
        <v/>
      </c>
    </row>
    <row r="4655" spans="1:35" x14ac:dyDescent="0.25">
      <c r="A4655" t="s">
        <v>3204</v>
      </c>
      <c r="B4655">
        <v>840578</v>
      </c>
      <c r="C4655" s="5" t="s">
        <v>3064</v>
      </c>
      <c r="D4655" s="5" t="s">
        <v>4390</v>
      </c>
      <c r="E4655" s="5" t="s">
        <v>4388</v>
      </c>
      <c r="F4655" s="2">
        <v>246</v>
      </c>
      <c r="G4655" s="2">
        <v>32036</v>
      </c>
      <c r="H4655" s="2">
        <v>22463</v>
      </c>
      <c r="I4655" s="2">
        <v>571</v>
      </c>
      <c r="J4655" s="2">
        <v>21892</v>
      </c>
      <c r="K4655" s="33">
        <v>1.1236981545770144E-2</v>
      </c>
      <c r="L4655" s="2">
        <v>236</v>
      </c>
      <c r="M4655" s="2">
        <v>31136</v>
      </c>
      <c r="N4655" s="2">
        <v>21993</v>
      </c>
      <c r="O4655" s="33">
        <v>1.0730687036784431E-2</v>
      </c>
      <c r="P4655" s="2">
        <v>241</v>
      </c>
      <c r="Q4655" s="2">
        <v>31182</v>
      </c>
      <c r="R4655" s="2">
        <v>22197</v>
      </c>
      <c r="S4655" s="35">
        <v>1.0857323061675E-2</v>
      </c>
      <c r="T4655" t="s">
        <v>4388</v>
      </c>
      <c r="U4655" t="s">
        <v>4388</v>
      </c>
      <c r="V4655" s="5" t="s">
        <v>4390</v>
      </c>
      <c r="W4655" s="5">
        <v>0</v>
      </c>
      <c r="X4655" s="4">
        <v>3.7965848409514391E-4</v>
      </c>
      <c r="Y4655" s="6">
        <v>5</v>
      </c>
      <c r="Z4655" s="4">
        <v>1.2663602489056992E-4</v>
      </c>
      <c r="AA4655" s="5">
        <v>3272</v>
      </c>
      <c r="AC4655" s="16" t="str">
        <f t="shared" si="432"/>
        <v/>
      </c>
      <c r="AD4655" s="16" t="str">
        <f t="shared" si="433"/>
        <v/>
      </c>
      <c r="AE4655" s="16" t="str">
        <f t="shared" si="434"/>
        <v/>
      </c>
      <c r="AF4655" s="16" t="str">
        <f t="shared" si="435"/>
        <v/>
      </c>
      <c r="AG4655" s="16" t="str">
        <f t="shared" si="436"/>
        <v/>
      </c>
      <c r="AH4655" s="16">
        <f t="shared" si="437"/>
        <v>1.1236981545770144E-2</v>
      </c>
      <c r="AI4655" s="17" t="str">
        <f>IF('Peer Comparison Tool'!$D$11="NR","",IF($C4655='Peer Comparison Tool'!$D$9,COUNT('ALLL &lt;50B Database'!$AI$1:AI4654)+1,""))</f>
        <v/>
      </c>
    </row>
    <row r="4656" spans="1:35" x14ac:dyDescent="0.25">
      <c r="A4656" t="s">
        <v>697</v>
      </c>
      <c r="B4656">
        <v>649632</v>
      </c>
      <c r="C4656" s="5" t="s">
        <v>561</v>
      </c>
      <c r="D4656" s="5" t="s">
        <v>4387</v>
      </c>
      <c r="E4656" s="5" t="s">
        <v>4388</v>
      </c>
      <c r="F4656" s="2">
        <v>533</v>
      </c>
      <c r="G4656" s="2">
        <v>31768</v>
      </c>
      <c r="H4656" s="2">
        <v>10398</v>
      </c>
      <c r="I4656" s="2">
        <v>0</v>
      </c>
      <c r="J4656" s="2">
        <v>10398</v>
      </c>
      <c r="K4656" s="33">
        <v>5.1259857664935564E-2</v>
      </c>
      <c r="L4656" s="2">
        <v>531</v>
      </c>
      <c r="M4656" s="2">
        <v>29382</v>
      </c>
      <c r="N4656" s="2">
        <v>8570</v>
      </c>
      <c r="O4656" s="33">
        <v>6.1960326721120187E-2</v>
      </c>
      <c r="P4656" s="2">
        <v>531</v>
      </c>
      <c r="Q4656" s="2">
        <v>31665</v>
      </c>
      <c r="R4656" s="2">
        <v>9857</v>
      </c>
      <c r="S4656" s="35">
        <v>5.3870345947042708E-2</v>
      </c>
      <c r="T4656" t="s">
        <v>4388</v>
      </c>
      <c r="U4656" t="s">
        <v>4388</v>
      </c>
      <c r="V4656" s="5" t="s">
        <v>4387</v>
      </c>
      <c r="W4656" s="5">
        <v>0</v>
      </c>
      <c r="X4656" s="4">
        <v>-2.6104882821071443E-3</v>
      </c>
      <c r="Y4656" s="6">
        <v>2</v>
      </c>
      <c r="Z4656" s="4">
        <v>-8.0899807740774793E-3</v>
      </c>
      <c r="AA4656" s="5">
        <v>31</v>
      </c>
      <c r="AC4656" s="16" t="str">
        <f t="shared" si="432"/>
        <v/>
      </c>
      <c r="AD4656" s="16" t="str">
        <f t="shared" si="433"/>
        <v/>
      </c>
      <c r="AE4656" s="16" t="str">
        <f t="shared" si="434"/>
        <v/>
      </c>
      <c r="AF4656" s="16" t="str">
        <f t="shared" si="435"/>
        <v/>
      </c>
      <c r="AG4656" s="16" t="str">
        <f t="shared" si="436"/>
        <v/>
      </c>
      <c r="AH4656" s="16">
        <f t="shared" si="437"/>
        <v>5.1259857664935564E-2</v>
      </c>
      <c r="AI4656" s="17" t="str">
        <f>IF('Peer Comparison Tool'!$D$11="NR","",IF($C4656='Peer Comparison Tool'!$D$9,COUNT('ALLL &lt;50B Database'!$AI$1:AI4655)+1,""))</f>
        <v/>
      </c>
    </row>
    <row r="4657" spans="1:35" x14ac:dyDescent="0.25">
      <c r="A4657" t="s">
        <v>1559</v>
      </c>
      <c r="B4657">
        <v>987576</v>
      </c>
      <c r="C4657" s="5" t="s">
        <v>1389</v>
      </c>
      <c r="D4657" s="5" t="s">
        <v>4390</v>
      </c>
      <c r="E4657" s="5" t="s">
        <v>4388</v>
      </c>
      <c r="F4657" s="2">
        <v>96</v>
      </c>
      <c r="G4657" s="2">
        <v>31738</v>
      </c>
      <c r="H4657" s="2">
        <v>8966</v>
      </c>
      <c r="I4657" s="2">
        <v>0</v>
      </c>
      <c r="J4657" s="2">
        <v>8966</v>
      </c>
      <c r="K4657" s="33">
        <v>1.0707115770689271E-2</v>
      </c>
      <c r="L4657" s="2">
        <v>96</v>
      </c>
      <c r="M4657" s="2">
        <v>31090</v>
      </c>
      <c r="N4657" s="2">
        <v>9001</v>
      </c>
      <c r="O4657" s="33">
        <v>1.0665481613154094E-2</v>
      </c>
      <c r="P4657" s="2">
        <v>96</v>
      </c>
      <c r="Q4657" s="2">
        <v>31286</v>
      </c>
      <c r="R4657" s="2">
        <v>9258</v>
      </c>
      <c r="S4657" s="35">
        <v>1.0369410239792612E-2</v>
      </c>
      <c r="T4657" t="s">
        <v>4388</v>
      </c>
      <c r="U4657" t="s">
        <v>4388</v>
      </c>
      <c r="V4657" s="5" t="s">
        <v>4390</v>
      </c>
      <c r="W4657" s="5">
        <v>0</v>
      </c>
      <c r="X4657" s="4">
        <v>3.3770553089665888E-4</v>
      </c>
      <c r="Y4657" s="6">
        <v>0</v>
      </c>
      <c r="Z4657" s="4">
        <v>-2.9607137336148254E-4</v>
      </c>
      <c r="AA4657" s="5">
        <v>3506</v>
      </c>
      <c r="AC4657" s="16" t="str">
        <f t="shared" si="432"/>
        <v/>
      </c>
      <c r="AD4657" s="16" t="str">
        <f t="shared" si="433"/>
        <v/>
      </c>
      <c r="AE4657" s="16" t="str">
        <f t="shared" si="434"/>
        <v/>
      </c>
      <c r="AF4657" s="16" t="str">
        <f t="shared" si="435"/>
        <v/>
      </c>
      <c r="AG4657" s="16" t="str">
        <f t="shared" si="436"/>
        <v/>
      </c>
      <c r="AH4657" s="16">
        <f t="shared" si="437"/>
        <v>1.0707115770689271E-2</v>
      </c>
      <c r="AI4657" s="17" t="str">
        <f>IF('Peer Comparison Tool'!$D$11="NR","",IF($C4657='Peer Comparison Tool'!$D$9,COUNT('ALLL &lt;50B Database'!$AI$1:AI4656)+1,""))</f>
        <v/>
      </c>
    </row>
    <row r="4658" spans="1:35" x14ac:dyDescent="0.25">
      <c r="A4658" t="s">
        <v>1131</v>
      </c>
      <c r="B4658">
        <v>981453</v>
      </c>
      <c r="C4658" s="5" t="s">
        <v>2041</v>
      </c>
      <c r="D4658" s="5" t="s">
        <v>4390</v>
      </c>
      <c r="E4658" s="5" t="s">
        <v>4388</v>
      </c>
      <c r="F4658" s="2">
        <v>199</v>
      </c>
      <c r="G4658" s="2">
        <v>31720</v>
      </c>
      <c r="H4658" s="2">
        <v>15564</v>
      </c>
      <c r="I4658" s="2">
        <v>559</v>
      </c>
      <c r="J4658" s="2">
        <v>15005</v>
      </c>
      <c r="K4658" s="33">
        <v>1.3262245918027325E-2</v>
      </c>
      <c r="L4658" s="2">
        <v>199</v>
      </c>
      <c r="M4658" s="2">
        <v>30974</v>
      </c>
      <c r="N4658" s="2">
        <v>15284</v>
      </c>
      <c r="O4658" s="33">
        <v>1.3020151792724418E-2</v>
      </c>
      <c r="P4658" s="2">
        <v>199</v>
      </c>
      <c r="Q4658" s="2">
        <v>30225</v>
      </c>
      <c r="R4658" s="2">
        <v>15096</v>
      </c>
      <c r="S4658" s="35">
        <v>1.3182299947005829E-2</v>
      </c>
      <c r="T4658" t="s">
        <v>4388</v>
      </c>
      <c r="U4658" t="s">
        <v>4388</v>
      </c>
      <c r="V4658" s="5" t="s">
        <v>4390</v>
      </c>
      <c r="W4658" s="5">
        <v>0</v>
      </c>
      <c r="X4658" s="4">
        <v>7.9945971021495518E-5</v>
      </c>
      <c r="Y4658" s="6">
        <v>0</v>
      </c>
      <c r="Z4658" s="4">
        <v>1.6214815428141141E-4</v>
      </c>
      <c r="AA4658" s="5">
        <v>2287</v>
      </c>
      <c r="AC4658" s="16" t="str">
        <f t="shared" si="432"/>
        <v/>
      </c>
      <c r="AD4658" s="16" t="str">
        <f t="shared" si="433"/>
        <v/>
      </c>
      <c r="AE4658" s="16" t="str">
        <f t="shared" si="434"/>
        <v/>
      </c>
      <c r="AF4658" s="16" t="str">
        <f t="shared" si="435"/>
        <v/>
      </c>
      <c r="AG4658" s="16" t="str">
        <f t="shared" si="436"/>
        <v/>
      </c>
      <c r="AH4658" s="16">
        <f t="shared" si="437"/>
        <v>1.3262245918027325E-2</v>
      </c>
      <c r="AI4658" s="17" t="str">
        <f>IF('Peer Comparison Tool'!$D$11="NR","",IF($C4658='Peer Comparison Tool'!$D$9,COUNT('ALLL &lt;50B Database'!$AI$1:AI4657)+1,""))</f>
        <v/>
      </c>
    </row>
    <row r="4659" spans="1:35" x14ac:dyDescent="0.25">
      <c r="A4659" t="s">
        <v>1561</v>
      </c>
      <c r="B4659">
        <v>858153</v>
      </c>
      <c r="C4659" s="5" t="s">
        <v>1389</v>
      </c>
      <c r="D4659" s="5" t="s">
        <v>4390</v>
      </c>
      <c r="E4659" s="5" t="s">
        <v>4388</v>
      </c>
      <c r="F4659" s="2">
        <v>119</v>
      </c>
      <c r="G4659" s="2">
        <v>31684</v>
      </c>
      <c r="H4659" s="2">
        <v>10986</v>
      </c>
      <c r="I4659" s="2">
        <v>0</v>
      </c>
      <c r="J4659" s="2">
        <v>10986</v>
      </c>
      <c r="K4659" s="33">
        <v>1.0831967959220826E-2</v>
      </c>
      <c r="L4659" s="2">
        <v>119</v>
      </c>
      <c r="M4659" s="2">
        <v>28818</v>
      </c>
      <c r="N4659" s="2">
        <v>11160</v>
      </c>
      <c r="O4659" s="33">
        <v>1.0663082437275985E-2</v>
      </c>
      <c r="P4659" s="2">
        <v>119</v>
      </c>
      <c r="Q4659" s="2">
        <v>29262</v>
      </c>
      <c r="R4659" s="2">
        <v>11042</v>
      </c>
      <c r="S4659" s="35">
        <v>1.0777033146169172E-2</v>
      </c>
      <c r="T4659" t="s">
        <v>4388</v>
      </c>
      <c r="U4659" t="s">
        <v>4388</v>
      </c>
      <c r="V4659" s="5" t="s">
        <v>4390</v>
      </c>
      <c r="W4659" s="5">
        <v>0</v>
      </c>
      <c r="X4659" s="4">
        <v>5.493481305165332E-5</v>
      </c>
      <c r="Y4659" s="6">
        <v>0</v>
      </c>
      <c r="Z4659" s="4">
        <v>1.1395070889318702E-4</v>
      </c>
      <c r="AA4659" s="5">
        <v>3447</v>
      </c>
      <c r="AC4659" s="16" t="str">
        <f t="shared" si="432"/>
        <v/>
      </c>
      <c r="AD4659" s="16" t="str">
        <f t="shared" si="433"/>
        <v/>
      </c>
      <c r="AE4659" s="16" t="str">
        <f t="shared" si="434"/>
        <v/>
      </c>
      <c r="AF4659" s="16" t="str">
        <f t="shared" si="435"/>
        <v/>
      </c>
      <c r="AG4659" s="16" t="str">
        <f t="shared" si="436"/>
        <v/>
      </c>
      <c r="AH4659" s="16">
        <f t="shared" si="437"/>
        <v>1.0831967959220826E-2</v>
      </c>
      <c r="AI4659" s="17" t="str">
        <f>IF('Peer Comparison Tool'!$D$11="NR","",IF($C4659='Peer Comparison Tool'!$D$9,COUNT('ALLL &lt;50B Database'!$AI$1:AI4658)+1,""))</f>
        <v/>
      </c>
    </row>
    <row r="4660" spans="1:35" x14ac:dyDescent="0.25">
      <c r="A4660" t="s">
        <v>2707</v>
      </c>
      <c r="B4660">
        <v>816751</v>
      </c>
      <c r="C4660" s="5" t="s">
        <v>2642</v>
      </c>
      <c r="D4660" s="5" t="s">
        <v>4390</v>
      </c>
      <c r="E4660" s="5" t="s">
        <v>4388</v>
      </c>
      <c r="F4660" s="2">
        <v>247</v>
      </c>
      <c r="G4660" s="2">
        <v>31436</v>
      </c>
      <c r="H4660" s="2">
        <v>18359</v>
      </c>
      <c r="I4660" s="2">
        <v>1205</v>
      </c>
      <c r="J4660" s="2">
        <v>17154</v>
      </c>
      <c r="K4660" s="33">
        <v>1.4398974000233182E-2</v>
      </c>
      <c r="L4660" s="2">
        <v>247</v>
      </c>
      <c r="M4660" s="2">
        <v>31095</v>
      </c>
      <c r="N4660" s="2">
        <v>16384</v>
      </c>
      <c r="O4660" s="33">
        <v>1.507568359375E-2</v>
      </c>
      <c r="P4660" s="2">
        <v>247</v>
      </c>
      <c r="Q4660" s="2">
        <v>33163</v>
      </c>
      <c r="R4660" s="2">
        <v>16813</v>
      </c>
      <c r="S4660" s="35">
        <v>1.4691012906679355E-2</v>
      </c>
      <c r="T4660" t="s">
        <v>4388</v>
      </c>
      <c r="U4660" t="s">
        <v>4388</v>
      </c>
      <c r="V4660" s="5" t="s">
        <v>4390</v>
      </c>
      <c r="W4660" s="5">
        <v>0</v>
      </c>
      <c r="X4660" s="4">
        <v>-2.92038906446173E-4</v>
      </c>
      <c r="Y4660" s="6">
        <v>0</v>
      </c>
      <c r="Z4660" s="4">
        <v>-3.8467068707064532E-4</v>
      </c>
      <c r="AA4660" s="5">
        <v>1810</v>
      </c>
      <c r="AC4660" s="16" t="str">
        <f t="shared" si="432"/>
        <v/>
      </c>
      <c r="AD4660" s="16" t="str">
        <f t="shared" si="433"/>
        <v/>
      </c>
      <c r="AE4660" s="16" t="str">
        <f t="shared" si="434"/>
        <v/>
      </c>
      <c r="AF4660" s="16" t="str">
        <f t="shared" si="435"/>
        <v/>
      </c>
      <c r="AG4660" s="16" t="str">
        <f t="shared" si="436"/>
        <v/>
      </c>
      <c r="AH4660" s="16">
        <f t="shared" si="437"/>
        <v>1.4398974000233182E-2</v>
      </c>
      <c r="AI4660" s="17" t="str">
        <f>IF('Peer Comparison Tool'!$D$11="NR","",IF($C4660='Peer Comparison Tool'!$D$9,COUNT('ALLL &lt;50B Database'!$AI$1:AI4659)+1,""))</f>
        <v/>
      </c>
    </row>
    <row r="4661" spans="1:35" x14ac:dyDescent="0.25">
      <c r="A4661" t="s">
        <v>1284</v>
      </c>
      <c r="B4661">
        <v>994770</v>
      </c>
      <c r="C4661" s="5" t="s">
        <v>926</v>
      </c>
      <c r="D4661" s="5" t="s">
        <v>4390</v>
      </c>
      <c r="E4661" s="5" t="s">
        <v>4388</v>
      </c>
      <c r="F4661" s="2">
        <v>182</v>
      </c>
      <c r="G4661" s="2">
        <v>31408</v>
      </c>
      <c r="H4661" s="2">
        <v>20192</v>
      </c>
      <c r="I4661" s="2">
        <v>0</v>
      </c>
      <c r="J4661" s="2">
        <v>20192</v>
      </c>
      <c r="K4661" s="33">
        <v>9.0134706814580037E-3</v>
      </c>
      <c r="L4661" s="2">
        <v>177</v>
      </c>
      <c r="M4661" s="2">
        <v>29982</v>
      </c>
      <c r="N4661" s="2">
        <v>20508</v>
      </c>
      <c r="O4661" s="33">
        <v>8.6307782328847275E-3</v>
      </c>
      <c r="P4661" s="2">
        <v>167</v>
      </c>
      <c r="Q4661" s="2">
        <v>30025</v>
      </c>
      <c r="R4661" s="2">
        <v>20070</v>
      </c>
      <c r="S4661" s="35">
        <v>8.3208769307424012E-3</v>
      </c>
      <c r="T4661" t="s">
        <v>4388</v>
      </c>
      <c r="U4661" t="s">
        <v>4388</v>
      </c>
      <c r="V4661" s="5" t="s">
        <v>4390</v>
      </c>
      <c r="W4661" s="5">
        <v>0</v>
      </c>
      <c r="X4661" s="4">
        <v>6.9259375071560256E-4</v>
      </c>
      <c r="Y4661" s="6">
        <v>15</v>
      </c>
      <c r="Z4661" s="4">
        <v>-3.0990130214232636E-4</v>
      </c>
      <c r="AA4661" s="5">
        <v>4079</v>
      </c>
      <c r="AC4661" s="16" t="str">
        <f t="shared" si="432"/>
        <v/>
      </c>
      <c r="AD4661" s="16" t="str">
        <f t="shared" si="433"/>
        <v/>
      </c>
      <c r="AE4661" s="16" t="str">
        <f t="shared" si="434"/>
        <v/>
      </c>
      <c r="AF4661" s="16" t="str">
        <f t="shared" si="435"/>
        <v/>
      </c>
      <c r="AG4661" s="16" t="str">
        <f t="shared" si="436"/>
        <v/>
      </c>
      <c r="AH4661" s="16">
        <f t="shared" si="437"/>
        <v>9.0134706814580037E-3</v>
      </c>
      <c r="AI4661" s="17" t="str">
        <f>IF('Peer Comparison Tool'!$D$11="NR","",IF($C4661='Peer Comparison Tool'!$D$9,COUNT('ALLL &lt;50B Database'!$AI$1:AI4660)+1,""))</f>
        <v/>
      </c>
    </row>
    <row r="4662" spans="1:35" x14ac:dyDescent="0.25">
      <c r="A4662" t="s">
        <v>2821</v>
      </c>
      <c r="B4662">
        <v>858452</v>
      </c>
      <c r="C4662" s="5" t="s">
        <v>2711</v>
      </c>
      <c r="D4662" s="5" t="s">
        <v>4390</v>
      </c>
      <c r="E4662" s="5" t="s">
        <v>4388</v>
      </c>
      <c r="F4662" s="2">
        <v>391</v>
      </c>
      <c r="G4662" s="2">
        <v>31376</v>
      </c>
      <c r="H4662" s="2">
        <v>20632</v>
      </c>
      <c r="I4662" s="2">
        <v>232</v>
      </c>
      <c r="J4662" s="2">
        <v>20400</v>
      </c>
      <c r="K4662" s="33">
        <v>1.9166666666666665E-2</v>
      </c>
      <c r="L4662" s="2">
        <v>351</v>
      </c>
      <c r="M4662" s="2">
        <v>29509</v>
      </c>
      <c r="N4662" s="2">
        <v>21060</v>
      </c>
      <c r="O4662" s="33">
        <v>1.6666666666666666E-2</v>
      </c>
      <c r="P4662" s="2">
        <v>351</v>
      </c>
      <c r="Q4662" s="2">
        <v>29860</v>
      </c>
      <c r="R4662" s="2">
        <v>19773</v>
      </c>
      <c r="S4662" s="35">
        <v>1.7751479289940829E-2</v>
      </c>
      <c r="T4662" t="s">
        <v>4388</v>
      </c>
      <c r="U4662" t="s">
        <v>4388</v>
      </c>
      <c r="V4662" s="5" t="s">
        <v>4390</v>
      </c>
      <c r="W4662" s="5">
        <v>0</v>
      </c>
      <c r="X4662" s="4">
        <v>1.4151873767258363E-3</v>
      </c>
      <c r="Y4662" s="6">
        <v>40</v>
      </c>
      <c r="Z4662" s="4">
        <v>1.0848126232741624E-3</v>
      </c>
      <c r="AA4662" s="5">
        <v>649</v>
      </c>
      <c r="AC4662" s="16" t="str">
        <f t="shared" si="432"/>
        <v/>
      </c>
      <c r="AD4662" s="16" t="str">
        <f t="shared" si="433"/>
        <v/>
      </c>
      <c r="AE4662" s="16" t="str">
        <f t="shared" si="434"/>
        <v/>
      </c>
      <c r="AF4662" s="16" t="str">
        <f t="shared" si="435"/>
        <v/>
      </c>
      <c r="AG4662" s="16" t="str">
        <f t="shared" si="436"/>
        <v/>
      </c>
      <c r="AH4662" s="16">
        <f t="shared" si="437"/>
        <v>1.9166666666666665E-2</v>
      </c>
      <c r="AI4662" s="17" t="str">
        <f>IF('Peer Comparison Tool'!$D$11="NR","",IF($C4662='Peer Comparison Tool'!$D$9,COUNT('ALLL &lt;50B Database'!$AI$1:AI4661)+1,""))</f>
        <v/>
      </c>
    </row>
    <row r="4663" spans="1:35" x14ac:dyDescent="0.25">
      <c r="A4663" t="s">
        <v>1560</v>
      </c>
      <c r="B4663">
        <v>745150</v>
      </c>
      <c r="C4663" s="5" t="s">
        <v>1389</v>
      </c>
      <c r="D4663" s="5" t="s">
        <v>4390</v>
      </c>
      <c r="E4663" s="5" t="s">
        <v>4388</v>
      </c>
      <c r="F4663" s="2">
        <v>266</v>
      </c>
      <c r="G4663" s="2">
        <v>31339</v>
      </c>
      <c r="H4663" s="2">
        <v>19672</v>
      </c>
      <c r="I4663" s="2">
        <v>1521</v>
      </c>
      <c r="J4663" s="2">
        <v>18151</v>
      </c>
      <c r="K4663" s="33">
        <v>1.4654839953721558E-2</v>
      </c>
      <c r="L4663" s="2">
        <v>266</v>
      </c>
      <c r="M4663" s="2">
        <v>28900</v>
      </c>
      <c r="N4663" s="2">
        <v>17619</v>
      </c>
      <c r="O4663" s="33">
        <v>1.5097338100913786E-2</v>
      </c>
      <c r="P4663" s="2">
        <v>266</v>
      </c>
      <c r="Q4663" s="2">
        <v>30055</v>
      </c>
      <c r="R4663" s="2">
        <v>17722</v>
      </c>
      <c r="S4663" s="35">
        <v>1.5009592596772373E-2</v>
      </c>
      <c r="T4663" t="s">
        <v>4388</v>
      </c>
      <c r="U4663" t="s">
        <v>4388</v>
      </c>
      <c r="V4663" s="5" t="s">
        <v>4390</v>
      </c>
      <c r="W4663" s="5">
        <v>0</v>
      </c>
      <c r="X4663" s="4">
        <v>-3.5475264305081557E-4</v>
      </c>
      <c r="Y4663" s="6">
        <v>0</v>
      </c>
      <c r="Z4663" s="4">
        <v>-8.7745504141412828E-5</v>
      </c>
      <c r="AA4663" s="5">
        <v>1720</v>
      </c>
      <c r="AC4663" s="16" t="str">
        <f t="shared" si="432"/>
        <v/>
      </c>
      <c r="AD4663" s="16" t="str">
        <f t="shared" si="433"/>
        <v/>
      </c>
      <c r="AE4663" s="16" t="str">
        <f t="shared" si="434"/>
        <v/>
      </c>
      <c r="AF4663" s="16" t="str">
        <f t="shared" si="435"/>
        <v/>
      </c>
      <c r="AG4663" s="16" t="str">
        <f t="shared" si="436"/>
        <v/>
      </c>
      <c r="AH4663" s="16">
        <f t="shared" si="437"/>
        <v>1.4654839953721558E-2</v>
      </c>
      <c r="AI4663" s="17" t="str">
        <f>IF('Peer Comparison Tool'!$D$11="NR","",IF($C4663='Peer Comparison Tool'!$D$9,COUNT('ALLL &lt;50B Database'!$AI$1:AI4662)+1,""))</f>
        <v/>
      </c>
    </row>
    <row r="4664" spans="1:35" x14ac:dyDescent="0.25">
      <c r="A4664" t="s">
        <v>1288</v>
      </c>
      <c r="B4664">
        <v>601032</v>
      </c>
      <c r="C4664" s="5" t="s">
        <v>926</v>
      </c>
      <c r="D4664" s="5" t="s">
        <v>4387</v>
      </c>
      <c r="E4664" s="5" t="s">
        <v>4388</v>
      </c>
      <c r="F4664" s="2">
        <v>175</v>
      </c>
      <c r="G4664" s="2">
        <v>31240</v>
      </c>
      <c r="H4664" s="2">
        <v>20733</v>
      </c>
      <c r="I4664" s="2">
        <v>0</v>
      </c>
      <c r="J4664" s="2">
        <v>20733</v>
      </c>
      <c r="K4664" s="33">
        <v>8.440650171224617E-3</v>
      </c>
      <c r="L4664" s="2">
        <v>190</v>
      </c>
      <c r="M4664" s="2">
        <v>27723</v>
      </c>
      <c r="N4664" s="2">
        <v>18909</v>
      </c>
      <c r="O4664" s="33">
        <v>1.0048125231371304E-2</v>
      </c>
      <c r="P4664" s="2">
        <v>173</v>
      </c>
      <c r="Q4664" s="2">
        <v>27706</v>
      </c>
      <c r="R4664" s="2">
        <v>18864</v>
      </c>
      <c r="S4664" s="35">
        <v>9.1709075487701446E-3</v>
      </c>
      <c r="T4664" t="s">
        <v>4388</v>
      </c>
      <c r="U4664" t="s">
        <v>4388</v>
      </c>
      <c r="V4664" s="5" t="s">
        <v>4387</v>
      </c>
      <c r="W4664" s="5">
        <v>0</v>
      </c>
      <c r="X4664" s="4">
        <v>-7.3025737754552761E-4</v>
      </c>
      <c r="Y4664" s="6">
        <v>2</v>
      </c>
      <c r="Z4664" s="4">
        <v>-8.772176826011592E-4</v>
      </c>
      <c r="AA4664" s="5">
        <v>4215</v>
      </c>
      <c r="AC4664" s="16" t="str">
        <f t="shared" si="432"/>
        <v/>
      </c>
      <c r="AD4664" s="16" t="str">
        <f t="shared" si="433"/>
        <v/>
      </c>
      <c r="AE4664" s="16" t="str">
        <f t="shared" si="434"/>
        <v/>
      </c>
      <c r="AF4664" s="16" t="str">
        <f t="shared" si="435"/>
        <v/>
      </c>
      <c r="AG4664" s="16" t="str">
        <f t="shared" si="436"/>
        <v/>
      </c>
      <c r="AH4664" s="16">
        <f t="shared" si="437"/>
        <v>8.440650171224617E-3</v>
      </c>
      <c r="AI4664" s="17" t="str">
        <f>IF('Peer Comparison Tool'!$D$11="NR","",IF($C4664='Peer Comparison Tool'!$D$9,COUNT('ALLL &lt;50B Database'!$AI$1:AI4663)+1,""))</f>
        <v/>
      </c>
    </row>
    <row r="4665" spans="1:35" x14ac:dyDescent="0.25">
      <c r="A4665" t="s">
        <v>1281</v>
      </c>
      <c r="B4665">
        <v>783349</v>
      </c>
      <c r="C4665" s="5" t="s">
        <v>926</v>
      </c>
      <c r="D4665" s="5" t="s">
        <v>4387</v>
      </c>
      <c r="E4665" s="5" t="s">
        <v>4388</v>
      </c>
      <c r="F4665" s="2">
        <v>226</v>
      </c>
      <c r="G4665" s="2">
        <v>30996</v>
      </c>
      <c r="H4665" s="2">
        <v>20199</v>
      </c>
      <c r="I4665" s="2">
        <v>0</v>
      </c>
      <c r="J4665" s="2">
        <v>20199</v>
      </c>
      <c r="K4665" s="33">
        <v>1.1188672706569633E-2</v>
      </c>
      <c r="L4665" s="2">
        <v>326</v>
      </c>
      <c r="M4665" s="2">
        <v>32724</v>
      </c>
      <c r="N4665" s="2">
        <v>20927</v>
      </c>
      <c r="O4665" s="33">
        <v>1.5577961485162708E-2</v>
      </c>
      <c r="P4665" s="2">
        <v>468</v>
      </c>
      <c r="Q4665" s="2">
        <v>31141</v>
      </c>
      <c r="R4665" s="2">
        <v>21292</v>
      </c>
      <c r="S4665" s="35">
        <v>2.1980086417433778E-2</v>
      </c>
      <c r="T4665" t="s">
        <v>4388</v>
      </c>
      <c r="U4665" t="s">
        <v>4388</v>
      </c>
      <c r="V4665" s="5" t="s">
        <v>4387</v>
      </c>
      <c r="W4665" s="5">
        <v>0</v>
      </c>
      <c r="X4665" s="4">
        <v>-1.0791413710864145E-2</v>
      </c>
      <c r="Y4665" s="6">
        <v>-242</v>
      </c>
      <c r="Z4665" s="4">
        <v>6.4021249322710697E-3</v>
      </c>
      <c r="AA4665" s="5">
        <v>3291</v>
      </c>
      <c r="AC4665" s="16" t="str">
        <f t="shared" si="432"/>
        <v/>
      </c>
      <c r="AD4665" s="16" t="str">
        <f t="shared" si="433"/>
        <v/>
      </c>
      <c r="AE4665" s="16" t="str">
        <f t="shared" si="434"/>
        <v/>
      </c>
      <c r="AF4665" s="16" t="str">
        <f t="shared" si="435"/>
        <v/>
      </c>
      <c r="AG4665" s="16" t="str">
        <f t="shared" si="436"/>
        <v/>
      </c>
      <c r="AH4665" s="16">
        <f t="shared" si="437"/>
        <v>1.1188672706569633E-2</v>
      </c>
      <c r="AI4665" s="17" t="str">
        <f>IF('Peer Comparison Tool'!$D$11="NR","",IF($C4665='Peer Comparison Tool'!$D$9,COUNT('ALLL &lt;50B Database'!$AI$1:AI4664)+1,""))</f>
        <v/>
      </c>
    </row>
    <row r="4666" spans="1:35" x14ac:dyDescent="0.25">
      <c r="A4666" t="s">
        <v>909</v>
      </c>
      <c r="B4666">
        <v>694146</v>
      </c>
      <c r="C4666" s="5" t="s">
        <v>716</v>
      </c>
      <c r="D4666" s="5" t="s">
        <v>4390</v>
      </c>
      <c r="E4666" s="5" t="s">
        <v>4388</v>
      </c>
      <c r="F4666" s="2">
        <v>75</v>
      </c>
      <c r="G4666" s="2">
        <v>30927</v>
      </c>
      <c r="H4666" s="2">
        <v>5620</v>
      </c>
      <c r="I4666" s="2">
        <v>0</v>
      </c>
      <c r="J4666" s="2">
        <v>5620</v>
      </c>
      <c r="K4666" s="33">
        <v>1.3345195729537367E-2</v>
      </c>
      <c r="L4666" s="2">
        <v>75</v>
      </c>
      <c r="M4666" s="2">
        <v>27703</v>
      </c>
      <c r="N4666" s="2">
        <v>5530</v>
      </c>
      <c r="O4666" s="33">
        <v>1.3562386980108499E-2</v>
      </c>
      <c r="P4666" s="2">
        <v>75</v>
      </c>
      <c r="Q4666" s="2">
        <v>28361</v>
      </c>
      <c r="R4666" s="2">
        <v>5333</v>
      </c>
      <c r="S4666" s="35">
        <v>1.4063378961185074E-2</v>
      </c>
      <c r="T4666" t="s">
        <v>4388</v>
      </c>
      <c r="U4666" t="s">
        <v>4388</v>
      </c>
      <c r="V4666" s="5" t="s">
        <v>4390</v>
      </c>
      <c r="W4666" s="5">
        <v>0</v>
      </c>
      <c r="X4666" s="4">
        <v>-7.1818323164770694E-4</v>
      </c>
      <c r="Y4666" s="6">
        <v>0</v>
      </c>
      <c r="Z4666" s="4">
        <v>5.0099198107657512E-4</v>
      </c>
      <c r="AA4666" s="5">
        <v>2249</v>
      </c>
      <c r="AC4666" s="16" t="str">
        <f t="shared" si="432"/>
        <v/>
      </c>
      <c r="AD4666" s="16" t="str">
        <f t="shared" si="433"/>
        <v/>
      </c>
      <c r="AE4666" s="16" t="str">
        <f t="shared" si="434"/>
        <v/>
      </c>
      <c r="AF4666" s="16" t="str">
        <f t="shared" si="435"/>
        <v/>
      </c>
      <c r="AG4666" s="16" t="str">
        <f t="shared" si="436"/>
        <v/>
      </c>
      <c r="AH4666" s="16">
        <f t="shared" si="437"/>
        <v>1.3345195729537367E-2</v>
      </c>
      <c r="AI4666" s="17" t="str">
        <f>IF('Peer Comparison Tool'!$D$11="NR","",IF($C4666='Peer Comparison Tool'!$D$9,COUNT('ALLL &lt;50B Database'!$AI$1:AI4665)+1,""))</f>
        <v/>
      </c>
    </row>
    <row r="4667" spans="1:35" x14ac:dyDescent="0.25">
      <c r="A4667" t="s">
        <v>1386</v>
      </c>
      <c r="B4667">
        <v>654579</v>
      </c>
      <c r="C4667" s="5" t="s">
        <v>1309</v>
      </c>
      <c r="D4667" s="5" t="s">
        <v>4390</v>
      </c>
      <c r="E4667" s="5" t="s">
        <v>4388</v>
      </c>
      <c r="F4667" s="2">
        <v>124</v>
      </c>
      <c r="G4667" s="2">
        <v>30498</v>
      </c>
      <c r="H4667" s="2">
        <v>24672</v>
      </c>
      <c r="I4667" s="2">
        <v>0</v>
      </c>
      <c r="J4667" s="2">
        <v>24672</v>
      </c>
      <c r="K4667" s="33">
        <v>5.0259403372243843E-3</v>
      </c>
      <c r="L4667" s="2">
        <v>124</v>
      </c>
      <c r="M4667" s="2">
        <v>28908</v>
      </c>
      <c r="N4667" s="2">
        <v>23835</v>
      </c>
      <c r="O4667" s="33">
        <v>5.2024333962659951E-3</v>
      </c>
      <c r="P4667" s="2">
        <v>124</v>
      </c>
      <c r="Q4667" s="2">
        <v>29117</v>
      </c>
      <c r="R4667" s="2">
        <v>24995</v>
      </c>
      <c r="S4667" s="35">
        <v>4.9609921984396883E-3</v>
      </c>
      <c r="T4667" t="s">
        <v>4388</v>
      </c>
      <c r="U4667" t="s">
        <v>4388</v>
      </c>
      <c r="V4667" s="5" t="s">
        <v>4390</v>
      </c>
      <c r="W4667" s="5">
        <v>0</v>
      </c>
      <c r="X4667" s="4">
        <v>6.4948138784695977E-5</v>
      </c>
      <c r="Y4667" s="6">
        <v>0</v>
      </c>
      <c r="Z4667" s="4">
        <v>-2.4144119782630678E-4</v>
      </c>
      <c r="AA4667" s="5">
        <v>4652</v>
      </c>
      <c r="AC4667" s="16" t="str">
        <f t="shared" si="432"/>
        <v/>
      </c>
      <c r="AD4667" s="16" t="str">
        <f t="shared" si="433"/>
        <v/>
      </c>
      <c r="AE4667" s="16" t="str">
        <f t="shared" si="434"/>
        <v/>
      </c>
      <c r="AF4667" s="16" t="str">
        <f t="shared" si="435"/>
        <v/>
      </c>
      <c r="AG4667" s="16" t="str">
        <f t="shared" si="436"/>
        <v/>
      </c>
      <c r="AH4667" s="16">
        <f t="shared" si="437"/>
        <v>5.0259403372243843E-3</v>
      </c>
      <c r="AI4667" s="17" t="str">
        <f>IF('Peer Comparison Tool'!$D$11="NR","",IF($C4667='Peer Comparison Tool'!$D$9,COUNT('ALLL &lt;50B Database'!$AI$1:AI4666)+1,""))</f>
        <v/>
      </c>
    </row>
    <row r="4668" spans="1:35" x14ac:dyDescent="0.25">
      <c r="A4668" t="s">
        <v>109</v>
      </c>
      <c r="B4668">
        <v>177135</v>
      </c>
      <c r="C4668" s="5" t="s">
        <v>6</v>
      </c>
      <c r="D4668" s="5" t="s">
        <v>4390</v>
      </c>
      <c r="E4668" s="5" t="s">
        <v>4388</v>
      </c>
      <c r="F4668" s="2">
        <v>92</v>
      </c>
      <c r="G4668" s="2">
        <v>30474</v>
      </c>
      <c r="H4668" s="2">
        <v>9800</v>
      </c>
      <c r="I4668" s="2">
        <v>0</v>
      </c>
      <c r="J4668" s="2">
        <v>9800</v>
      </c>
      <c r="K4668" s="33">
        <v>9.3877551020408161E-3</v>
      </c>
      <c r="L4668" s="2">
        <v>92</v>
      </c>
      <c r="M4668" s="2">
        <v>30101</v>
      </c>
      <c r="N4668" s="2">
        <v>8565</v>
      </c>
      <c r="O4668" s="33">
        <v>1.0741389375364858E-2</v>
      </c>
      <c r="P4668" s="2">
        <v>92</v>
      </c>
      <c r="Q4668" s="2">
        <v>30082</v>
      </c>
      <c r="R4668" s="2">
        <v>9274</v>
      </c>
      <c r="S4668" s="35">
        <v>9.9202070304075917E-3</v>
      </c>
      <c r="T4668" t="s">
        <v>4388</v>
      </c>
      <c r="U4668" t="s">
        <v>4388</v>
      </c>
      <c r="V4668" s="5" t="s">
        <v>4390</v>
      </c>
      <c r="W4668" s="5">
        <v>0</v>
      </c>
      <c r="X4668" s="4">
        <v>-5.3245192836677557E-4</v>
      </c>
      <c r="Y4668" s="6">
        <v>0</v>
      </c>
      <c r="Z4668" s="4">
        <v>-8.2118234495726604E-4</v>
      </c>
      <c r="AA4668" s="5">
        <v>3971</v>
      </c>
      <c r="AC4668" s="16" t="str">
        <f t="shared" si="432"/>
        <v/>
      </c>
      <c r="AD4668" s="16" t="str">
        <f t="shared" si="433"/>
        <v/>
      </c>
      <c r="AE4668" s="16" t="str">
        <f t="shared" si="434"/>
        <v/>
      </c>
      <c r="AF4668" s="16" t="str">
        <f t="shared" si="435"/>
        <v/>
      </c>
      <c r="AG4668" s="16" t="str">
        <f t="shared" si="436"/>
        <v/>
      </c>
      <c r="AH4668" s="16">
        <f t="shared" si="437"/>
        <v>9.3877551020408161E-3</v>
      </c>
      <c r="AI4668" s="17" t="str">
        <f>IF('Peer Comparison Tool'!$D$11="NR","",IF($C4668='Peer Comparison Tool'!$D$9,COUNT('ALLL &lt;50B Database'!$AI$1:AI4667)+1,""))</f>
        <v/>
      </c>
    </row>
    <row r="4669" spans="1:35" x14ac:dyDescent="0.25">
      <c r="A4669" t="s">
        <v>4029</v>
      </c>
      <c r="B4669">
        <v>856869</v>
      </c>
      <c r="C4669" s="5" t="s">
        <v>3704</v>
      </c>
      <c r="D4669" s="5" t="s">
        <v>4390</v>
      </c>
      <c r="E4669" s="5" t="s">
        <v>4388</v>
      </c>
      <c r="F4669" s="2">
        <v>297</v>
      </c>
      <c r="G4669" s="2">
        <v>30146</v>
      </c>
      <c r="H4669" s="2">
        <v>14206</v>
      </c>
      <c r="I4669" s="2">
        <v>0</v>
      </c>
      <c r="J4669" s="2">
        <v>14206</v>
      </c>
      <c r="K4669" s="33">
        <v>2.0906659158102209E-2</v>
      </c>
      <c r="L4669" s="2">
        <v>229</v>
      </c>
      <c r="M4669" s="2">
        <v>29448</v>
      </c>
      <c r="N4669" s="2">
        <v>13999</v>
      </c>
      <c r="O4669" s="33">
        <v>1.6358311307950568E-2</v>
      </c>
      <c r="P4669" s="2">
        <v>228</v>
      </c>
      <c r="Q4669" s="2">
        <v>29592</v>
      </c>
      <c r="R4669" s="2">
        <v>13898</v>
      </c>
      <c r="S4669" s="35">
        <v>1.640523816376457E-2</v>
      </c>
      <c r="T4669" t="s">
        <v>4388</v>
      </c>
      <c r="U4669" t="s">
        <v>4388</v>
      </c>
      <c r="V4669" s="5" t="s">
        <v>4390</v>
      </c>
      <c r="W4669" s="5">
        <v>0</v>
      </c>
      <c r="X4669" s="4">
        <v>4.501420994337639E-3</v>
      </c>
      <c r="Y4669" s="6">
        <v>69</v>
      </c>
      <c r="Z4669" s="4">
        <v>4.6926855814002216E-5</v>
      </c>
      <c r="AA4669" s="5">
        <v>470</v>
      </c>
      <c r="AC4669" s="16" t="str">
        <f t="shared" si="432"/>
        <v/>
      </c>
      <c r="AD4669" s="16" t="str">
        <f t="shared" si="433"/>
        <v/>
      </c>
      <c r="AE4669" s="16" t="str">
        <f t="shared" si="434"/>
        <v/>
      </c>
      <c r="AF4669" s="16" t="str">
        <f t="shared" si="435"/>
        <v/>
      </c>
      <c r="AG4669" s="16" t="str">
        <f t="shared" si="436"/>
        <v/>
      </c>
      <c r="AH4669" s="16">
        <f t="shared" si="437"/>
        <v>2.0906659158102209E-2</v>
      </c>
      <c r="AI4669" s="17" t="str">
        <f>IF('Peer Comparison Tool'!$D$11="NR","",IF($C4669='Peer Comparison Tool'!$D$9,COUNT('ALLL &lt;50B Database'!$AI$1:AI4668)+1,""))</f>
        <v/>
      </c>
    </row>
    <row r="4670" spans="1:35" x14ac:dyDescent="0.25">
      <c r="A4670" t="s">
        <v>2284</v>
      </c>
      <c r="B4670">
        <v>706450</v>
      </c>
      <c r="C4670" s="5" t="s">
        <v>2041</v>
      </c>
      <c r="D4670" s="5" t="s">
        <v>4390</v>
      </c>
      <c r="E4670" s="5" t="s">
        <v>4388</v>
      </c>
      <c r="F4670" s="2">
        <v>188</v>
      </c>
      <c r="G4670" s="2">
        <v>30118</v>
      </c>
      <c r="H4670" s="2">
        <v>11522</v>
      </c>
      <c r="I4670" s="2">
        <v>1820</v>
      </c>
      <c r="J4670" s="2">
        <v>9702</v>
      </c>
      <c r="K4670" s="33">
        <v>1.9377447948876522E-2</v>
      </c>
      <c r="L4670" s="2">
        <v>246</v>
      </c>
      <c r="M4670" s="2">
        <v>28048</v>
      </c>
      <c r="N4670" s="2">
        <v>11366</v>
      </c>
      <c r="O4670" s="33">
        <v>2.1643498152384304E-2</v>
      </c>
      <c r="P4670" s="2">
        <v>246</v>
      </c>
      <c r="Q4670" s="2">
        <v>28095</v>
      </c>
      <c r="R4670" s="2">
        <v>11546</v>
      </c>
      <c r="S4670" s="35">
        <v>2.1306080027715227E-2</v>
      </c>
      <c r="T4670" t="s">
        <v>4388</v>
      </c>
      <c r="U4670" t="s">
        <v>4388</v>
      </c>
      <c r="V4670" s="5" t="s">
        <v>4390</v>
      </c>
      <c r="W4670" s="5">
        <v>0</v>
      </c>
      <c r="X4670" s="4">
        <v>-1.928632078838706E-3</v>
      </c>
      <c r="Y4670" s="6">
        <v>-58</v>
      </c>
      <c r="Z4670" s="4">
        <v>-3.374181246690762E-4</v>
      </c>
      <c r="AA4670" s="5">
        <v>626</v>
      </c>
      <c r="AC4670" s="16" t="str">
        <f t="shared" si="432"/>
        <v/>
      </c>
      <c r="AD4670" s="16" t="str">
        <f t="shared" si="433"/>
        <v/>
      </c>
      <c r="AE4670" s="16" t="str">
        <f t="shared" si="434"/>
        <v/>
      </c>
      <c r="AF4670" s="16" t="str">
        <f t="shared" si="435"/>
        <v/>
      </c>
      <c r="AG4670" s="16" t="str">
        <f t="shared" si="436"/>
        <v/>
      </c>
      <c r="AH4670" s="16">
        <f t="shared" si="437"/>
        <v>1.9377447948876522E-2</v>
      </c>
      <c r="AI4670" s="17" t="str">
        <f>IF('Peer Comparison Tool'!$D$11="NR","",IF($C4670='Peer Comparison Tool'!$D$9,COUNT('ALLL &lt;50B Database'!$AI$1:AI4669)+1,""))</f>
        <v/>
      </c>
    </row>
    <row r="4671" spans="1:35" x14ac:dyDescent="0.25">
      <c r="A4671" t="s">
        <v>1562</v>
      </c>
      <c r="B4671">
        <v>388258</v>
      </c>
      <c r="C4671" s="5" t="s">
        <v>1389</v>
      </c>
      <c r="D4671" s="5" t="s">
        <v>4390</v>
      </c>
      <c r="E4671" s="5" t="s">
        <v>4388</v>
      </c>
      <c r="F4671" s="2">
        <v>437</v>
      </c>
      <c r="G4671" s="2">
        <v>30052</v>
      </c>
      <c r="H4671" s="2">
        <v>15960</v>
      </c>
      <c r="I4671" s="2">
        <v>591</v>
      </c>
      <c r="J4671" s="2">
        <v>15369</v>
      </c>
      <c r="K4671" s="33">
        <v>2.8433860368273799E-2</v>
      </c>
      <c r="L4671" s="2">
        <v>336</v>
      </c>
      <c r="M4671" s="2">
        <v>28990</v>
      </c>
      <c r="N4671" s="2">
        <v>15475</v>
      </c>
      <c r="O4671" s="33">
        <v>2.1712439418416801E-2</v>
      </c>
      <c r="P4671" s="2">
        <v>337</v>
      </c>
      <c r="Q4671" s="2">
        <v>28585</v>
      </c>
      <c r="R4671" s="2">
        <v>15014</v>
      </c>
      <c r="S4671" s="35">
        <v>2.2445717330491541E-2</v>
      </c>
      <c r="T4671" t="s">
        <v>4388</v>
      </c>
      <c r="U4671" t="s">
        <v>4388</v>
      </c>
      <c r="V4671" s="5" t="s">
        <v>4390</v>
      </c>
      <c r="W4671" s="5">
        <v>0</v>
      </c>
      <c r="X4671" s="4">
        <v>5.9881430377822578E-3</v>
      </c>
      <c r="Y4671" s="6">
        <v>100</v>
      </c>
      <c r="Z4671" s="4">
        <v>7.3327791207473958E-4</v>
      </c>
      <c r="AA4671" s="5">
        <v>168</v>
      </c>
      <c r="AC4671" s="16" t="str">
        <f t="shared" si="432"/>
        <v/>
      </c>
      <c r="AD4671" s="16" t="str">
        <f t="shared" si="433"/>
        <v/>
      </c>
      <c r="AE4671" s="16" t="str">
        <f t="shared" si="434"/>
        <v/>
      </c>
      <c r="AF4671" s="16" t="str">
        <f t="shared" si="435"/>
        <v/>
      </c>
      <c r="AG4671" s="16" t="str">
        <f t="shared" si="436"/>
        <v/>
      </c>
      <c r="AH4671" s="16">
        <f t="shared" si="437"/>
        <v>2.8433860368273799E-2</v>
      </c>
      <c r="AI4671" s="17" t="str">
        <f>IF('Peer Comparison Tool'!$D$11="NR","",IF($C4671='Peer Comparison Tool'!$D$9,COUNT('ALLL &lt;50B Database'!$AI$1:AI4670)+1,""))</f>
        <v/>
      </c>
    </row>
    <row r="4672" spans="1:35" x14ac:dyDescent="0.25">
      <c r="A4672" t="s">
        <v>2822</v>
      </c>
      <c r="B4672">
        <v>218850</v>
      </c>
      <c r="C4672" s="5" t="s">
        <v>2711</v>
      </c>
      <c r="D4672" s="5" t="s">
        <v>4390</v>
      </c>
      <c r="E4672" s="5" t="s">
        <v>4388</v>
      </c>
      <c r="F4672" s="2">
        <v>187</v>
      </c>
      <c r="G4672" s="2">
        <v>30049</v>
      </c>
      <c r="H4672" s="2">
        <v>11578</v>
      </c>
      <c r="I4672" s="2">
        <v>183</v>
      </c>
      <c r="J4672" s="2">
        <v>11395</v>
      </c>
      <c r="K4672" s="33">
        <v>1.6410706450197456E-2</v>
      </c>
      <c r="L4672" s="2">
        <v>207</v>
      </c>
      <c r="M4672" s="2">
        <v>27105</v>
      </c>
      <c r="N4672" s="2">
        <v>12250</v>
      </c>
      <c r="O4672" s="33">
        <v>1.6897959183673469E-2</v>
      </c>
      <c r="P4672" s="2">
        <v>176</v>
      </c>
      <c r="Q4672" s="2">
        <v>27837</v>
      </c>
      <c r="R4672" s="2">
        <v>11102</v>
      </c>
      <c r="S4672" s="35">
        <v>1.5852999459556837E-2</v>
      </c>
      <c r="T4672" t="s">
        <v>4388</v>
      </c>
      <c r="U4672" t="s">
        <v>4388</v>
      </c>
      <c r="V4672" s="5" t="s">
        <v>4390</v>
      </c>
      <c r="W4672" s="5">
        <v>0</v>
      </c>
      <c r="X4672" s="4">
        <v>5.5770699064061971E-4</v>
      </c>
      <c r="Y4672" s="6">
        <v>11</v>
      </c>
      <c r="Z4672" s="4">
        <v>-1.0449597241166328E-3</v>
      </c>
      <c r="AA4672" s="5">
        <v>1163</v>
      </c>
      <c r="AC4672" s="16" t="str">
        <f t="shared" si="432"/>
        <v/>
      </c>
      <c r="AD4672" s="16" t="str">
        <f t="shared" si="433"/>
        <v/>
      </c>
      <c r="AE4672" s="16" t="str">
        <f t="shared" si="434"/>
        <v/>
      </c>
      <c r="AF4672" s="16" t="str">
        <f t="shared" si="435"/>
        <v/>
      </c>
      <c r="AG4672" s="16" t="str">
        <f t="shared" si="436"/>
        <v/>
      </c>
      <c r="AH4672" s="16">
        <f t="shared" si="437"/>
        <v>1.6410706450197456E-2</v>
      </c>
      <c r="AI4672" s="17" t="str">
        <f>IF('Peer Comparison Tool'!$D$11="NR","",IF($C4672='Peer Comparison Tool'!$D$9,COUNT('ALLL &lt;50B Database'!$AI$1:AI4671)+1,""))</f>
        <v/>
      </c>
    </row>
    <row r="4673" spans="1:35" x14ac:dyDescent="0.25">
      <c r="A4673" t="s">
        <v>3599</v>
      </c>
      <c r="B4673">
        <v>496957</v>
      </c>
      <c r="C4673" s="5" t="s">
        <v>3557</v>
      </c>
      <c r="D4673" s="5" t="s">
        <v>4390</v>
      </c>
      <c r="E4673" s="5" t="s">
        <v>4388</v>
      </c>
      <c r="F4673" s="2">
        <v>300</v>
      </c>
      <c r="G4673" s="2">
        <v>29974</v>
      </c>
      <c r="H4673" s="2">
        <v>18872</v>
      </c>
      <c r="I4673" s="2">
        <v>469</v>
      </c>
      <c r="J4673" s="2">
        <v>18403</v>
      </c>
      <c r="K4673" s="33">
        <v>1.6301689941857305E-2</v>
      </c>
      <c r="L4673" s="2">
        <v>300</v>
      </c>
      <c r="M4673" s="2">
        <v>31674</v>
      </c>
      <c r="N4673" s="2">
        <v>16792</v>
      </c>
      <c r="O4673" s="33">
        <v>1.7865650309671272E-2</v>
      </c>
      <c r="P4673" s="2">
        <v>300</v>
      </c>
      <c r="Q4673" s="2">
        <v>29857</v>
      </c>
      <c r="R4673" s="2">
        <v>15316</v>
      </c>
      <c r="S4673" s="35">
        <v>1.9587359623922697E-2</v>
      </c>
      <c r="T4673" t="s">
        <v>4388</v>
      </c>
      <c r="U4673" t="s">
        <v>4388</v>
      </c>
      <c r="V4673" s="5" t="s">
        <v>4390</v>
      </c>
      <c r="W4673" s="5">
        <v>0</v>
      </c>
      <c r="X4673" s="4">
        <v>-3.2856696820653918E-3</v>
      </c>
      <c r="Y4673" s="6">
        <v>0</v>
      </c>
      <c r="Z4673" s="4">
        <v>1.7217093142514253E-3</v>
      </c>
      <c r="AA4673" s="5">
        <v>1188</v>
      </c>
      <c r="AC4673" s="16" t="str">
        <f t="shared" si="432"/>
        <v/>
      </c>
      <c r="AD4673" s="16" t="str">
        <f t="shared" si="433"/>
        <v/>
      </c>
      <c r="AE4673" s="16" t="str">
        <f t="shared" si="434"/>
        <v/>
      </c>
      <c r="AF4673" s="16" t="str">
        <f t="shared" si="435"/>
        <v/>
      </c>
      <c r="AG4673" s="16" t="str">
        <f t="shared" si="436"/>
        <v/>
      </c>
      <c r="AH4673" s="16">
        <f t="shared" si="437"/>
        <v>1.6301689941857305E-2</v>
      </c>
      <c r="AI4673" s="17" t="str">
        <f>IF('Peer Comparison Tool'!$D$11="NR","",IF($C4673='Peer Comparison Tool'!$D$9,COUNT('ALLL &lt;50B Database'!$AI$1:AI4672)+1,""))</f>
        <v/>
      </c>
    </row>
    <row r="4674" spans="1:35" x14ac:dyDescent="0.25">
      <c r="A4674" t="s">
        <v>2282</v>
      </c>
      <c r="B4674">
        <v>794653</v>
      </c>
      <c r="C4674" s="5" t="s">
        <v>2041</v>
      </c>
      <c r="D4674" s="5" t="s">
        <v>4390</v>
      </c>
      <c r="E4674" s="5" t="s">
        <v>4388</v>
      </c>
      <c r="F4674" s="2">
        <v>325</v>
      </c>
      <c r="G4674" s="2">
        <v>29897</v>
      </c>
      <c r="H4674" s="2">
        <v>21516</v>
      </c>
      <c r="I4674" s="2">
        <v>295</v>
      </c>
      <c r="J4674" s="2">
        <v>21221</v>
      </c>
      <c r="K4674" s="33">
        <v>1.5315018142406107E-2</v>
      </c>
      <c r="L4674" s="2">
        <v>325</v>
      </c>
      <c r="M4674" s="2">
        <v>29975</v>
      </c>
      <c r="N4674" s="2">
        <v>21267</v>
      </c>
      <c r="O4674" s="33">
        <v>1.5281892133352142E-2</v>
      </c>
      <c r="P4674" s="2">
        <v>325</v>
      </c>
      <c r="Q4674" s="2">
        <v>29649</v>
      </c>
      <c r="R4674" s="2">
        <v>20501</v>
      </c>
      <c r="S4674" s="35">
        <v>1.5852885225110969E-2</v>
      </c>
      <c r="T4674" t="s">
        <v>4388</v>
      </c>
      <c r="U4674" t="s">
        <v>4388</v>
      </c>
      <c r="V4674" s="5" t="s">
        <v>4390</v>
      </c>
      <c r="W4674" s="5">
        <v>0</v>
      </c>
      <c r="X4674" s="4">
        <v>-5.3786708270486122E-4</v>
      </c>
      <c r="Y4674" s="6">
        <v>0</v>
      </c>
      <c r="Z4674" s="4">
        <v>5.7099309175882677E-4</v>
      </c>
      <c r="AA4674" s="5">
        <v>1494</v>
      </c>
      <c r="AC4674" s="16" t="str">
        <f t="shared" si="432"/>
        <v/>
      </c>
      <c r="AD4674" s="16" t="str">
        <f t="shared" si="433"/>
        <v/>
      </c>
      <c r="AE4674" s="16" t="str">
        <f t="shared" si="434"/>
        <v/>
      </c>
      <c r="AF4674" s="16" t="str">
        <f t="shared" si="435"/>
        <v/>
      </c>
      <c r="AG4674" s="16" t="str">
        <f t="shared" si="436"/>
        <v/>
      </c>
      <c r="AH4674" s="16">
        <f t="shared" si="437"/>
        <v>1.5315018142406107E-2</v>
      </c>
      <c r="AI4674" s="17" t="str">
        <f>IF('Peer Comparison Tool'!$D$11="NR","",IF($C4674='Peer Comparison Tool'!$D$9,COUNT('ALLL &lt;50B Database'!$AI$1:AI4673)+1,""))</f>
        <v/>
      </c>
    </row>
    <row r="4675" spans="1:35" x14ac:dyDescent="0.25">
      <c r="A4675" t="s">
        <v>1285</v>
      </c>
      <c r="B4675">
        <v>426141</v>
      </c>
      <c r="C4675" s="5" t="s">
        <v>926</v>
      </c>
      <c r="D4675" s="5" t="s">
        <v>4390</v>
      </c>
      <c r="E4675" s="5" t="s">
        <v>4388</v>
      </c>
      <c r="F4675" s="2">
        <v>92</v>
      </c>
      <c r="G4675" s="2">
        <v>29726</v>
      </c>
      <c r="H4675" s="2">
        <v>9469</v>
      </c>
      <c r="I4675" s="2">
        <v>513</v>
      </c>
      <c r="J4675" s="2">
        <v>8956</v>
      </c>
      <c r="K4675" s="33">
        <v>1.027244305493524E-2</v>
      </c>
      <c r="L4675" s="2">
        <v>97</v>
      </c>
      <c r="M4675" s="2">
        <v>28123</v>
      </c>
      <c r="N4675" s="2">
        <v>8907</v>
      </c>
      <c r="O4675" s="33">
        <v>1.0890310991355115E-2</v>
      </c>
      <c r="P4675" s="2">
        <v>98</v>
      </c>
      <c r="Q4675" s="2">
        <v>29567</v>
      </c>
      <c r="R4675" s="2">
        <v>8949</v>
      </c>
      <c r="S4675" s="35">
        <v>1.0950944239579841E-2</v>
      </c>
      <c r="T4675" t="s">
        <v>4388</v>
      </c>
      <c r="U4675" t="s">
        <v>4388</v>
      </c>
      <c r="V4675" s="5" t="s">
        <v>4390</v>
      </c>
      <c r="W4675" s="5">
        <v>0</v>
      </c>
      <c r="X4675" s="4">
        <v>-6.7850118464460145E-4</v>
      </c>
      <c r="Y4675" s="6">
        <v>-6</v>
      </c>
      <c r="Z4675" s="4">
        <v>6.0633248224726405E-5</v>
      </c>
      <c r="AA4675" s="5">
        <v>3685</v>
      </c>
      <c r="AC4675" s="16" t="str">
        <f t="shared" ref="AC4675:AC4738" si="438">IF(AND($G4675&gt;=10000000,$G4675&lt;50000000),$K4675,"")</f>
        <v/>
      </c>
      <c r="AD4675" s="16" t="str">
        <f t="shared" ref="AD4675:AD4738" si="439">IF(AND($G4675&gt;=5000000,$G4675&lt;9999999),$K4675,"")</f>
        <v/>
      </c>
      <c r="AE4675" s="16" t="str">
        <f t="shared" ref="AE4675:AE4738" si="440">IF(AND($G4675&gt;=1000000,$G4675&lt;4999999),$K4675,"")</f>
        <v/>
      </c>
      <c r="AF4675" s="16" t="str">
        <f t="shared" ref="AF4675:AF4738" si="441">IF(AND($G4675&gt;=500000,$G4675&lt;999999),$K4675,"")</f>
        <v/>
      </c>
      <c r="AG4675" s="16" t="str">
        <f t="shared" ref="AG4675:AG4738" si="442">IF(AND($G4675&gt;=100000,$G4675&lt;499999),$K4675,"")</f>
        <v/>
      </c>
      <c r="AH4675" s="16">
        <f t="shared" ref="AH4675:AH4738" si="443">IF(AND($G4675&gt;=0,$G4675&lt;99999),$K4675,"")</f>
        <v>1.027244305493524E-2</v>
      </c>
      <c r="AI4675" s="17" t="str">
        <f>IF('Peer Comparison Tool'!$D$11="NR","",IF($C4675='Peer Comparison Tool'!$D$9,COUNT('ALLL &lt;50B Database'!$AI$1:AI4674)+1,""))</f>
        <v/>
      </c>
    </row>
    <row r="4676" spans="1:35" x14ac:dyDescent="0.25">
      <c r="A4676" t="s">
        <v>2288</v>
      </c>
      <c r="B4676">
        <v>108652</v>
      </c>
      <c r="C4676" s="5" t="s">
        <v>2041</v>
      </c>
      <c r="D4676" s="5" t="s">
        <v>4390</v>
      </c>
      <c r="E4676" s="5" t="s">
        <v>4388</v>
      </c>
      <c r="F4676" s="2">
        <v>191</v>
      </c>
      <c r="G4676" s="2">
        <v>29677</v>
      </c>
      <c r="H4676" s="2">
        <v>21498</v>
      </c>
      <c r="I4676" s="2">
        <v>2019</v>
      </c>
      <c r="J4676" s="2">
        <v>19479</v>
      </c>
      <c r="K4676" s="33">
        <v>9.8054314903229123E-3</v>
      </c>
      <c r="L4676" s="2">
        <v>192</v>
      </c>
      <c r="M4676" s="2">
        <v>26104</v>
      </c>
      <c r="N4676" s="2">
        <v>19190</v>
      </c>
      <c r="O4676" s="33">
        <v>1.0005211047420531E-2</v>
      </c>
      <c r="P4676" s="2">
        <v>191</v>
      </c>
      <c r="Q4676" s="2">
        <v>26036</v>
      </c>
      <c r="R4676" s="2">
        <v>19278</v>
      </c>
      <c r="S4676" s="35">
        <v>9.9076667704118687E-3</v>
      </c>
      <c r="T4676" t="s">
        <v>4388</v>
      </c>
      <c r="U4676" t="s">
        <v>4388</v>
      </c>
      <c r="V4676" s="5" t="s">
        <v>4390</v>
      </c>
      <c r="W4676" s="5">
        <v>0</v>
      </c>
      <c r="X4676" s="4">
        <v>-1.0223528008895637E-4</v>
      </c>
      <c r="Y4676" s="6">
        <v>0</v>
      </c>
      <c r="Z4676" s="4">
        <v>-9.7544277008662292E-5</v>
      </c>
      <c r="AA4676" s="5">
        <v>3840</v>
      </c>
      <c r="AC4676" s="16" t="str">
        <f t="shared" si="438"/>
        <v/>
      </c>
      <c r="AD4676" s="16" t="str">
        <f t="shared" si="439"/>
        <v/>
      </c>
      <c r="AE4676" s="16" t="str">
        <f t="shared" si="440"/>
        <v/>
      </c>
      <c r="AF4676" s="16" t="str">
        <f t="shared" si="441"/>
        <v/>
      </c>
      <c r="AG4676" s="16" t="str">
        <f t="shared" si="442"/>
        <v/>
      </c>
      <c r="AH4676" s="16">
        <f t="shared" si="443"/>
        <v>9.8054314903229123E-3</v>
      </c>
      <c r="AI4676" s="17" t="str">
        <f>IF('Peer Comparison Tool'!$D$11="NR","",IF($C4676='Peer Comparison Tool'!$D$9,COUNT('ALLL &lt;50B Database'!$AI$1:AI4675)+1,""))</f>
        <v/>
      </c>
    </row>
    <row r="4677" spans="1:35" x14ac:dyDescent="0.25">
      <c r="A4677" t="s">
        <v>1691</v>
      </c>
      <c r="B4677">
        <v>456344</v>
      </c>
      <c r="C4677" s="5" t="s">
        <v>1578</v>
      </c>
      <c r="D4677" s="5" t="s">
        <v>4390</v>
      </c>
      <c r="E4677" s="5" t="s">
        <v>4388</v>
      </c>
      <c r="F4677" s="2">
        <v>1014</v>
      </c>
      <c r="G4677" s="2">
        <v>29647</v>
      </c>
      <c r="H4677" s="2">
        <v>18912</v>
      </c>
      <c r="I4677" s="2">
        <v>0</v>
      </c>
      <c r="J4677" s="2">
        <v>18912</v>
      </c>
      <c r="K4677" s="33">
        <v>5.3616751269035534E-2</v>
      </c>
      <c r="L4677" s="2">
        <v>1014</v>
      </c>
      <c r="M4677" s="2">
        <v>27293</v>
      </c>
      <c r="N4677" s="2">
        <v>18580</v>
      </c>
      <c r="O4677" s="33">
        <v>5.457481162540366E-2</v>
      </c>
      <c r="P4677" s="2">
        <v>1014</v>
      </c>
      <c r="Q4677" s="2">
        <v>28361</v>
      </c>
      <c r="R4677" s="2">
        <v>19816</v>
      </c>
      <c r="S4677" s="35">
        <v>5.1170771094065405E-2</v>
      </c>
      <c r="T4677" t="s">
        <v>4388</v>
      </c>
      <c r="U4677" t="s">
        <v>4388</v>
      </c>
      <c r="V4677" s="5" t="s">
        <v>4390</v>
      </c>
      <c r="W4677" s="5">
        <v>0</v>
      </c>
      <c r="X4677" s="4">
        <v>2.445980174970129E-3</v>
      </c>
      <c r="Y4677" s="6">
        <v>0</v>
      </c>
      <c r="Z4677" s="4">
        <v>-3.4040405313382552E-3</v>
      </c>
      <c r="AA4677" s="5">
        <v>30</v>
      </c>
      <c r="AC4677" s="16" t="str">
        <f t="shared" si="438"/>
        <v/>
      </c>
      <c r="AD4677" s="16" t="str">
        <f t="shared" si="439"/>
        <v/>
      </c>
      <c r="AE4677" s="16" t="str">
        <f t="shared" si="440"/>
        <v/>
      </c>
      <c r="AF4677" s="16" t="str">
        <f t="shared" si="441"/>
        <v/>
      </c>
      <c r="AG4677" s="16" t="str">
        <f t="shared" si="442"/>
        <v/>
      </c>
      <c r="AH4677" s="16">
        <f t="shared" si="443"/>
        <v>5.3616751269035534E-2</v>
      </c>
      <c r="AI4677" s="17" t="str">
        <f>IF('Peer Comparison Tool'!$D$11="NR","",IF($C4677='Peer Comparison Tool'!$D$9,COUNT('ALLL &lt;50B Database'!$AI$1:AI4676)+1,""))</f>
        <v/>
      </c>
    </row>
    <row r="4678" spans="1:35" x14ac:dyDescent="0.25">
      <c r="A4678" t="s">
        <v>842</v>
      </c>
      <c r="B4678">
        <v>730745</v>
      </c>
      <c r="C4678" s="5" t="s">
        <v>716</v>
      </c>
      <c r="D4678" s="5" t="s">
        <v>4387</v>
      </c>
      <c r="E4678" s="5" t="s">
        <v>4388</v>
      </c>
      <c r="F4678" s="2">
        <v>147</v>
      </c>
      <c r="G4678" s="2">
        <v>29633</v>
      </c>
      <c r="H4678" s="2">
        <v>9379</v>
      </c>
      <c r="I4678" s="2">
        <v>0</v>
      </c>
      <c r="J4678" s="2">
        <v>9379</v>
      </c>
      <c r="K4678" s="33">
        <v>1.5673312719906175E-2</v>
      </c>
      <c r="L4678" s="2">
        <v>139</v>
      </c>
      <c r="M4678" s="2">
        <v>29215</v>
      </c>
      <c r="N4678" s="2">
        <v>10740</v>
      </c>
      <c r="O4678" s="33">
        <v>1.2942271880819367E-2</v>
      </c>
      <c r="P4678" s="2">
        <v>147</v>
      </c>
      <c r="Q4678" s="2">
        <v>29088</v>
      </c>
      <c r="R4678" s="2">
        <v>10465</v>
      </c>
      <c r="S4678" s="35">
        <v>1.4046822742474917E-2</v>
      </c>
      <c r="T4678" t="s">
        <v>4388</v>
      </c>
      <c r="U4678" t="s">
        <v>4388</v>
      </c>
      <c r="V4678" s="5" t="s">
        <v>4387</v>
      </c>
      <c r="W4678" s="5">
        <v>0</v>
      </c>
      <c r="X4678" s="4">
        <v>1.6264899774312575E-3</v>
      </c>
      <c r="Y4678" s="6">
        <v>0</v>
      </c>
      <c r="Z4678" s="4">
        <v>1.10455086165555E-3</v>
      </c>
      <c r="AA4678" s="5">
        <v>1377</v>
      </c>
      <c r="AC4678" s="16" t="str">
        <f t="shared" si="438"/>
        <v/>
      </c>
      <c r="AD4678" s="16" t="str">
        <f t="shared" si="439"/>
        <v/>
      </c>
      <c r="AE4678" s="16" t="str">
        <f t="shared" si="440"/>
        <v/>
      </c>
      <c r="AF4678" s="16" t="str">
        <f t="shared" si="441"/>
        <v/>
      </c>
      <c r="AG4678" s="16" t="str">
        <f t="shared" si="442"/>
        <v/>
      </c>
      <c r="AH4678" s="16">
        <f t="shared" si="443"/>
        <v>1.5673312719906175E-2</v>
      </c>
      <c r="AI4678" s="17" t="str">
        <f>IF('Peer Comparison Tool'!$D$11="NR","",IF($C4678='Peer Comparison Tool'!$D$9,COUNT('ALLL &lt;50B Database'!$AI$1:AI4677)+1,""))</f>
        <v/>
      </c>
    </row>
    <row r="4679" spans="1:35" x14ac:dyDescent="0.25">
      <c r="A4679" t="s">
        <v>1563</v>
      </c>
      <c r="B4679">
        <v>300456</v>
      </c>
      <c r="C4679" s="5" t="s">
        <v>1389</v>
      </c>
      <c r="D4679" s="5" t="s">
        <v>4390</v>
      </c>
      <c r="E4679" s="5" t="s">
        <v>4388</v>
      </c>
      <c r="F4679" s="2">
        <v>286</v>
      </c>
      <c r="G4679" s="2">
        <v>29599</v>
      </c>
      <c r="H4679" s="2">
        <v>12618</v>
      </c>
      <c r="I4679" s="2">
        <v>739</v>
      </c>
      <c r="J4679" s="2">
        <v>11879</v>
      </c>
      <c r="K4679" s="33">
        <v>2.407610068187558E-2</v>
      </c>
      <c r="L4679" s="2">
        <v>288</v>
      </c>
      <c r="M4679" s="2">
        <v>26545</v>
      </c>
      <c r="N4679" s="2">
        <v>11797</v>
      </c>
      <c r="O4679" s="33">
        <v>2.4412986352462491E-2</v>
      </c>
      <c r="P4679" s="2">
        <v>286</v>
      </c>
      <c r="Q4679" s="2">
        <v>27719</v>
      </c>
      <c r="R4679" s="2">
        <v>11727</v>
      </c>
      <c r="S4679" s="35">
        <v>2.4388164065830987E-2</v>
      </c>
      <c r="T4679" t="s">
        <v>4388</v>
      </c>
      <c r="U4679" t="s">
        <v>4388</v>
      </c>
      <c r="V4679" s="5" t="s">
        <v>4390</v>
      </c>
      <c r="W4679" s="5">
        <v>0</v>
      </c>
      <c r="X4679" s="4">
        <v>-3.1206338395540698E-4</v>
      </c>
      <c r="Y4679" s="6">
        <v>0</v>
      </c>
      <c r="Z4679" s="4">
        <v>-2.4822286631503987E-5</v>
      </c>
      <c r="AA4679" s="5">
        <v>281</v>
      </c>
      <c r="AC4679" s="16" t="str">
        <f t="shared" si="438"/>
        <v/>
      </c>
      <c r="AD4679" s="16" t="str">
        <f t="shared" si="439"/>
        <v/>
      </c>
      <c r="AE4679" s="16" t="str">
        <f t="shared" si="440"/>
        <v/>
      </c>
      <c r="AF4679" s="16" t="str">
        <f t="shared" si="441"/>
        <v/>
      </c>
      <c r="AG4679" s="16" t="str">
        <f t="shared" si="442"/>
        <v/>
      </c>
      <c r="AH4679" s="16">
        <f t="shared" si="443"/>
        <v>2.407610068187558E-2</v>
      </c>
      <c r="AI4679" s="17" t="str">
        <f>IF('Peer Comparison Tool'!$D$11="NR","",IF($C4679='Peer Comparison Tool'!$D$9,COUNT('ALLL &lt;50B Database'!$AI$1:AI4678)+1,""))</f>
        <v/>
      </c>
    </row>
    <row r="4680" spans="1:35" x14ac:dyDescent="0.25">
      <c r="A4680" t="s">
        <v>1286</v>
      </c>
      <c r="B4680">
        <v>187648</v>
      </c>
      <c r="C4680" s="5" t="s">
        <v>926</v>
      </c>
      <c r="D4680" s="5" t="s">
        <v>4390</v>
      </c>
      <c r="E4680" s="5" t="s">
        <v>4388</v>
      </c>
      <c r="F4680" s="2">
        <v>449</v>
      </c>
      <c r="G4680" s="2">
        <v>29477</v>
      </c>
      <c r="H4680" s="2">
        <v>23519</v>
      </c>
      <c r="I4680" s="2">
        <v>0</v>
      </c>
      <c r="J4680" s="2">
        <v>23519</v>
      </c>
      <c r="K4680" s="33">
        <v>1.9090947744376887E-2</v>
      </c>
      <c r="L4680" s="2">
        <v>497</v>
      </c>
      <c r="M4680" s="2">
        <v>29351</v>
      </c>
      <c r="N4680" s="2">
        <v>24487</v>
      </c>
      <c r="O4680" s="33">
        <v>2.0296483848572713E-2</v>
      </c>
      <c r="P4680" s="2">
        <v>528</v>
      </c>
      <c r="Q4680" s="2">
        <v>29535</v>
      </c>
      <c r="R4680" s="2">
        <v>24018</v>
      </c>
      <c r="S4680" s="35">
        <v>2.1983512365725707E-2</v>
      </c>
      <c r="T4680" t="s">
        <v>4388</v>
      </c>
      <c r="U4680" t="s">
        <v>4388</v>
      </c>
      <c r="V4680" s="5" t="s">
        <v>4390</v>
      </c>
      <c r="W4680" s="5">
        <v>0</v>
      </c>
      <c r="X4680" s="4">
        <v>-2.8925646213488199E-3</v>
      </c>
      <c r="Y4680" s="6">
        <v>-79</v>
      </c>
      <c r="Z4680" s="4">
        <v>1.6870285171529942E-3</v>
      </c>
      <c r="AA4680" s="5">
        <v>662</v>
      </c>
      <c r="AC4680" s="16" t="str">
        <f t="shared" si="438"/>
        <v/>
      </c>
      <c r="AD4680" s="16" t="str">
        <f t="shared" si="439"/>
        <v/>
      </c>
      <c r="AE4680" s="16" t="str">
        <f t="shared" si="440"/>
        <v/>
      </c>
      <c r="AF4680" s="16" t="str">
        <f t="shared" si="441"/>
        <v/>
      </c>
      <c r="AG4680" s="16" t="str">
        <f t="shared" si="442"/>
        <v/>
      </c>
      <c r="AH4680" s="16">
        <f t="shared" si="443"/>
        <v>1.9090947744376887E-2</v>
      </c>
      <c r="AI4680" s="17" t="str">
        <f>IF('Peer Comparison Tool'!$D$11="NR","",IF($C4680='Peer Comparison Tool'!$D$9,COUNT('ALLL &lt;50B Database'!$AI$1:AI4679)+1,""))</f>
        <v/>
      </c>
    </row>
    <row r="4681" spans="1:35" x14ac:dyDescent="0.25">
      <c r="A4681" t="s">
        <v>879</v>
      </c>
      <c r="B4681">
        <v>2602828</v>
      </c>
      <c r="C4681" s="5" t="s">
        <v>4362</v>
      </c>
      <c r="D4681" s="5" t="s">
        <v>4390</v>
      </c>
      <c r="E4681" s="5">
        <v>0</v>
      </c>
      <c r="F4681" s="2">
        <v>181</v>
      </c>
      <c r="G4681" s="2">
        <v>29321</v>
      </c>
      <c r="H4681" s="2">
        <v>11176</v>
      </c>
      <c r="I4681" s="2">
        <v>0</v>
      </c>
      <c r="J4681" s="2">
        <v>11176</v>
      </c>
      <c r="K4681" s="33">
        <v>1.6195418754473872E-2</v>
      </c>
      <c r="L4681" s="2">
        <v>181</v>
      </c>
      <c r="M4681" s="2">
        <v>29070</v>
      </c>
      <c r="N4681" s="2">
        <v>11486</v>
      </c>
      <c r="O4681" s="33">
        <v>1.5758314469789307E-2</v>
      </c>
      <c r="P4681" s="2">
        <v>181</v>
      </c>
      <c r="Q4681" s="2">
        <v>27625</v>
      </c>
      <c r="R4681" s="2">
        <v>11714</v>
      </c>
      <c r="S4681" s="35">
        <v>1.5451596380399522E-2</v>
      </c>
      <c r="T4681" t="s">
        <v>4388</v>
      </c>
      <c r="U4681" t="s">
        <v>4388</v>
      </c>
      <c r="V4681" s="5" t="s">
        <v>4390</v>
      </c>
      <c r="W4681" s="5">
        <v>0</v>
      </c>
      <c r="X4681" s="4">
        <v>7.4382237407434951E-4</v>
      </c>
      <c r="Y4681" s="6">
        <v>0</v>
      </c>
      <c r="Z4681" s="4">
        <v>-3.0671808938978473E-4</v>
      </c>
      <c r="AA4681" s="5">
        <v>1223</v>
      </c>
      <c r="AC4681" s="16" t="str">
        <f t="shared" si="438"/>
        <v/>
      </c>
      <c r="AD4681" s="16" t="str">
        <f t="shared" si="439"/>
        <v/>
      </c>
      <c r="AE4681" s="16" t="str">
        <f t="shared" si="440"/>
        <v/>
      </c>
      <c r="AF4681" s="16" t="str">
        <f t="shared" si="441"/>
        <v/>
      </c>
      <c r="AG4681" s="16" t="str">
        <f t="shared" si="442"/>
        <v/>
      </c>
      <c r="AH4681" s="16">
        <f t="shared" si="443"/>
        <v>1.6195418754473872E-2</v>
      </c>
      <c r="AI4681" s="17" t="str">
        <f>IF('Peer Comparison Tool'!$D$11="NR","",IF($C4681='Peer Comparison Tool'!$D$9,COUNT('ALLL &lt;50B Database'!$AI$1:AI4680)+1,""))</f>
        <v/>
      </c>
    </row>
    <row r="4682" spans="1:35" x14ac:dyDescent="0.25">
      <c r="A4682" t="s">
        <v>1287</v>
      </c>
      <c r="B4682">
        <v>226949</v>
      </c>
      <c r="C4682" s="5" t="s">
        <v>926</v>
      </c>
      <c r="D4682" s="5" t="s">
        <v>4387</v>
      </c>
      <c r="E4682" s="5" t="s">
        <v>4388</v>
      </c>
      <c r="F4682" s="2">
        <v>437</v>
      </c>
      <c r="G4682" s="2">
        <v>29138</v>
      </c>
      <c r="H4682" s="2">
        <v>15273</v>
      </c>
      <c r="I4682" s="2">
        <v>0</v>
      </c>
      <c r="J4682" s="2">
        <v>15273</v>
      </c>
      <c r="K4682" s="33">
        <v>2.8612584299089899E-2</v>
      </c>
      <c r="L4682" s="2">
        <v>512</v>
      </c>
      <c r="M4682" s="2">
        <v>29639</v>
      </c>
      <c r="N4682" s="2">
        <v>18468</v>
      </c>
      <c r="O4682" s="33">
        <v>2.7723630062811349E-2</v>
      </c>
      <c r="P4682" s="2">
        <v>489</v>
      </c>
      <c r="Q4682" s="2">
        <v>28175</v>
      </c>
      <c r="R4682" s="2">
        <v>16357</v>
      </c>
      <c r="S4682" s="35">
        <v>2.9895457602249802E-2</v>
      </c>
      <c r="T4682" t="s">
        <v>4388</v>
      </c>
      <c r="U4682" t="s">
        <v>4388</v>
      </c>
      <c r="V4682" s="5" t="s">
        <v>4387</v>
      </c>
      <c r="W4682" s="5">
        <v>0</v>
      </c>
      <c r="X4682" s="4">
        <v>-1.2828733031599038E-3</v>
      </c>
      <c r="Y4682" s="6">
        <v>-52</v>
      </c>
      <c r="Z4682" s="4">
        <v>2.1718275394384534E-3</v>
      </c>
      <c r="AA4682" s="5">
        <v>163</v>
      </c>
      <c r="AC4682" s="16" t="str">
        <f t="shared" si="438"/>
        <v/>
      </c>
      <c r="AD4682" s="16" t="str">
        <f t="shared" si="439"/>
        <v/>
      </c>
      <c r="AE4682" s="16" t="str">
        <f t="shared" si="440"/>
        <v/>
      </c>
      <c r="AF4682" s="16" t="str">
        <f t="shared" si="441"/>
        <v/>
      </c>
      <c r="AG4682" s="16" t="str">
        <f t="shared" si="442"/>
        <v/>
      </c>
      <c r="AH4682" s="16">
        <f t="shared" si="443"/>
        <v>2.8612584299089899E-2</v>
      </c>
      <c r="AI4682" s="17" t="str">
        <f>IF('Peer Comparison Tool'!$D$11="NR","",IF($C4682='Peer Comparison Tool'!$D$9,COUNT('ALLL &lt;50B Database'!$AI$1:AI4681)+1,""))</f>
        <v/>
      </c>
    </row>
    <row r="4683" spans="1:35" x14ac:dyDescent="0.25">
      <c r="A4683" t="s">
        <v>2283</v>
      </c>
      <c r="B4683">
        <v>1014255</v>
      </c>
      <c r="C4683" s="5" t="s">
        <v>2041</v>
      </c>
      <c r="D4683" s="5" t="s">
        <v>4390</v>
      </c>
      <c r="E4683" s="5" t="s">
        <v>4388</v>
      </c>
      <c r="F4683" s="2">
        <v>179</v>
      </c>
      <c r="G4683" s="2">
        <v>28962</v>
      </c>
      <c r="H4683" s="2">
        <v>16042</v>
      </c>
      <c r="I4683" s="2">
        <v>116</v>
      </c>
      <c r="J4683" s="2">
        <v>15926</v>
      </c>
      <c r="K4683" s="33">
        <v>1.1239482607057642E-2</v>
      </c>
      <c r="L4683" s="2">
        <v>179</v>
      </c>
      <c r="M4683" s="2">
        <v>28522</v>
      </c>
      <c r="N4683" s="2">
        <v>15922</v>
      </c>
      <c r="O4683" s="33">
        <v>1.1242306242934305E-2</v>
      </c>
      <c r="P4683" s="2">
        <v>179</v>
      </c>
      <c r="Q4683" s="2">
        <v>28175</v>
      </c>
      <c r="R4683" s="2">
        <v>15253</v>
      </c>
      <c r="S4683" s="35">
        <v>1.1735396315478923E-2</v>
      </c>
      <c r="T4683" t="s">
        <v>4388</v>
      </c>
      <c r="U4683" t="s">
        <v>4388</v>
      </c>
      <c r="V4683" s="5" t="s">
        <v>4390</v>
      </c>
      <c r="W4683" s="5">
        <v>0</v>
      </c>
      <c r="X4683" s="4">
        <v>-4.9591370842128057E-4</v>
      </c>
      <c r="Y4683" s="6">
        <v>0</v>
      </c>
      <c r="Z4683" s="4">
        <v>4.9309007254461773E-4</v>
      </c>
      <c r="AA4683" s="5">
        <v>3271</v>
      </c>
      <c r="AC4683" s="16" t="str">
        <f t="shared" si="438"/>
        <v/>
      </c>
      <c r="AD4683" s="16" t="str">
        <f t="shared" si="439"/>
        <v/>
      </c>
      <c r="AE4683" s="16" t="str">
        <f t="shared" si="440"/>
        <v/>
      </c>
      <c r="AF4683" s="16" t="str">
        <f t="shared" si="441"/>
        <v/>
      </c>
      <c r="AG4683" s="16" t="str">
        <f t="shared" si="442"/>
        <v/>
      </c>
      <c r="AH4683" s="16">
        <f t="shared" si="443"/>
        <v>1.1239482607057642E-2</v>
      </c>
      <c r="AI4683" s="17" t="str">
        <f>IF('Peer Comparison Tool'!$D$11="NR","",IF($C4683='Peer Comparison Tool'!$D$9,COUNT('ALLL &lt;50B Database'!$AI$1:AI4682)+1,""))</f>
        <v/>
      </c>
    </row>
    <row r="4684" spans="1:35" x14ac:dyDescent="0.25">
      <c r="A4684" t="s">
        <v>1291</v>
      </c>
      <c r="B4684">
        <v>630041</v>
      </c>
      <c r="C4684" s="5" t="s">
        <v>926</v>
      </c>
      <c r="D4684" s="5" t="s">
        <v>4390</v>
      </c>
      <c r="E4684" s="5" t="s">
        <v>4388</v>
      </c>
      <c r="F4684" s="2">
        <v>187</v>
      </c>
      <c r="G4684" s="2">
        <v>28922</v>
      </c>
      <c r="H4684" s="2">
        <v>16017</v>
      </c>
      <c r="I4684" s="2">
        <v>179</v>
      </c>
      <c r="J4684" s="2">
        <v>15838</v>
      </c>
      <c r="K4684" s="33">
        <v>1.1807046344235383E-2</v>
      </c>
      <c r="L4684" s="2">
        <v>173</v>
      </c>
      <c r="M4684" s="2">
        <v>24617</v>
      </c>
      <c r="N4684" s="2">
        <v>15748</v>
      </c>
      <c r="O4684" s="33">
        <v>1.0985521971043941E-2</v>
      </c>
      <c r="P4684" s="2">
        <v>187</v>
      </c>
      <c r="Q4684" s="2">
        <v>25926</v>
      </c>
      <c r="R4684" s="2">
        <v>15364</v>
      </c>
      <c r="S4684" s="35">
        <v>1.2171309554803436E-2</v>
      </c>
      <c r="T4684" t="s">
        <v>4388</v>
      </c>
      <c r="U4684" t="s">
        <v>4388</v>
      </c>
      <c r="V4684" s="5" t="s">
        <v>4390</v>
      </c>
      <c r="W4684" s="5">
        <v>0</v>
      </c>
      <c r="X4684" s="4">
        <v>-3.6426321056805266E-4</v>
      </c>
      <c r="Y4684" s="6">
        <v>0</v>
      </c>
      <c r="Z4684" s="4">
        <v>1.1857875837594945E-3</v>
      </c>
      <c r="AA4684" s="5">
        <v>3022</v>
      </c>
      <c r="AC4684" s="16" t="str">
        <f t="shared" si="438"/>
        <v/>
      </c>
      <c r="AD4684" s="16" t="str">
        <f t="shared" si="439"/>
        <v/>
      </c>
      <c r="AE4684" s="16" t="str">
        <f t="shared" si="440"/>
        <v/>
      </c>
      <c r="AF4684" s="16" t="str">
        <f t="shared" si="441"/>
        <v/>
      </c>
      <c r="AG4684" s="16" t="str">
        <f t="shared" si="442"/>
        <v/>
      </c>
      <c r="AH4684" s="16">
        <f t="shared" si="443"/>
        <v>1.1807046344235383E-2</v>
      </c>
      <c r="AI4684" s="17" t="str">
        <f>IF('Peer Comparison Tool'!$D$11="NR","",IF($C4684='Peer Comparison Tool'!$D$9,COUNT('ALLL &lt;50B Database'!$AI$1:AI4683)+1,""))</f>
        <v/>
      </c>
    </row>
    <row r="4685" spans="1:35" x14ac:dyDescent="0.25">
      <c r="A4685" t="s">
        <v>2823</v>
      </c>
      <c r="B4685">
        <v>175458</v>
      </c>
      <c r="C4685" s="5" t="s">
        <v>2711</v>
      </c>
      <c r="D4685" s="5" t="s">
        <v>4390</v>
      </c>
      <c r="E4685" s="5" t="s">
        <v>4388</v>
      </c>
      <c r="F4685" s="2">
        <v>437</v>
      </c>
      <c r="G4685" s="2">
        <v>28512</v>
      </c>
      <c r="H4685" s="2">
        <v>16566</v>
      </c>
      <c r="I4685" s="2">
        <v>556</v>
      </c>
      <c r="J4685" s="2">
        <v>16010</v>
      </c>
      <c r="K4685" s="33">
        <v>2.7295440349781385E-2</v>
      </c>
      <c r="L4685" s="2">
        <v>407</v>
      </c>
      <c r="M4685" s="2">
        <v>26971</v>
      </c>
      <c r="N4685" s="2">
        <v>15626</v>
      </c>
      <c r="O4685" s="33">
        <v>2.604633303468578E-2</v>
      </c>
      <c r="P4685" s="2">
        <v>418</v>
      </c>
      <c r="Q4685" s="2">
        <v>26528</v>
      </c>
      <c r="R4685" s="2">
        <v>15208</v>
      </c>
      <c r="S4685" s="35">
        <v>2.7485533929510784E-2</v>
      </c>
      <c r="T4685" t="s">
        <v>4388</v>
      </c>
      <c r="U4685" t="s">
        <v>4388</v>
      </c>
      <c r="V4685" s="5" t="s">
        <v>4390</v>
      </c>
      <c r="W4685" s="5">
        <v>0</v>
      </c>
      <c r="X4685" s="4">
        <v>-1.9009357972939872E-4</v>
      </c>
      <c r="Y4685" s="6">
        <v>19</v>
      </c>
      <c r="Z4685" s="4">
        <v>1.4392008948250039E-3</v>
      </c>
      <c r="AA4685" s="5">
        <v>193</v>
      </c>
      <c r="AC4685" s="16" t="str">
        <f t="shared" si="438"/>
        <v/>
      </c>
      <c r="AD4685" s="16" t="str">
        <f t="shared" si="439"/>
        <v/>
      </c>
      <c r="AE4685" s="16" t="str">
        <f t="shared" si="440"/>
        <v/>
      </c>
      <c r="AF4685" s="16" t="str">
        <f t="shared" si="441"/>
        <v/>
      </c>
      <c r="AG4685" s="16" t="str">
        <f t="shared" si="442"/>
        <v/>
      </c>
      <c r="AH4685" s="16">
        <f t="shared" si="443"/>
        <v>2.7295440349781385E-2</v>
      </c>
      <c r="AI4685" s="17" t="str">
        <f>IF('Peer Comparison Tool'!$D$11="NR","",IF($C4685='Peer Comparison Tool'!$D$9,COUNT('ALLL &lt;50B Database'!$AI$1:AI4684)+1,""))</f>
        <v/>
      </c>
    </row>
    <row r="4686" spans="1:35" x14ac:dyDescent="0.25">
      <c r="A4686" t="s">
        <v>2286</v>
      </c>
      <c r="B4686">
        <v>988256</v>
      </c>
      <c r="C4686" s="5" t="s">
        <v>2041</v>
      </c>
      <c r="D4686" s="5" t="s">
        <v>4390</v>
      </c>
      <c r="E4686" s="5" t="s">
        <v>4388</v>
      </c>
      <c r="F4686" s="2">
        <v>252</v>
      </c>
      <c r="G4686" s="2">
        <v>27745</v>
      </c>
      <c r="H4686" s="2">
        <v>9620</v>
      </c>
      <c r="I4686" s="2">
        <v>318</v>
      </c>
      <c r="J4686" s="2">
        <v>9302</v>
      </c>
      <c r="K4686" s="33">
        <v>2.7090948183186411E-2</v>
      </c>
      <c r="L4686" s="2">
        <v>251</v>
      </c>
      <c r="M4686" s="2">
        <v>26734</v>
      </c>
      <c r="N4686" s="2">
        <v>9723</v>
      </c>
      <c r="O4686" s="33">
        <v>2.5815077650930784E-2</v>
      </c>
      <c r="P4686" s="2">
        <v>253</v>
      </c>
      <c r="Q4686" s="2">
        <v>26985</v>
      </c>
      <c r="R4686" s="2">
        <v>10075</v>
      </c>
      <c r="S4686" s="35">
        <v>2.5111662531017369E-2</v>
      </c>
      <c r="T4686" t="s">
        <v>4388</v>
      </c>
      <c r="U4686" t="s">
        <v>4388</v>
      </c>
      <c r="V4686" s="5" t="s">
        <v>4390</v>
      </c>
      <c r="W4686" s="5">
        <v>0</v>
      </c>
      <c r="X4686" s="4">
        <v>1.9792856521690418E-3</v>
      </c>
      <c r="Y4686" s="6">
        <v>-1</v>
      </c>
      <c r="Z4686" s="4">
        <v>-7.034151199134149E-4</v>
      </c>
      <c r="AA4686" s="5">
        <v>197</v>
      </c>
      <c r="AC4686" s="16" t="str">
        <f t="shared" si="438"/>
        <v/>
      </c>
      <c r="AD4686" s="16" t="str">
        <f t="shared" si="439"/>
        <v/>
      </c>
      <c r="AE4686" s="16" t="str">
        <f t="shared" si="440"/>
        <v/>
      </c>
      <c r="AF4686" s="16" t="str">
        <f t="shared" si="441"/>
        <v/>
      </c>
      <c r="AG4686" s="16" t="str">
        <f t="shared" si="442"/>
        <v/>
      </c>
      <c r="AH4686" s="16">
        <f t="shared" si="443"/>
        <v>2.7090948183186411E-2</v>
      </c>
      <c r="AI4686" s="17" t="str">
        <f>IF('Peer Comparison Tool'!$D$11="NR","",IF($C4686='Peer Comparison Tool'!$D$9,COUNT('ALLL &lt;50B Database'!$AI$1:AI4685)+1,""))</f>
        <v/>
      </c>
    </row>
    <row r="4687" spans="1:35" x14ac:dyDescent="0.25">
      <c r="A4687" t="s">
        <v>2825</v>
      </c>
      <c r="B4687">
        <v>661157</v>
      </c>
      <c r="C4687" s="5" t="s">
        <v>2711</v>
      </c>
      <c r="D4687" s="5" t="s">
        <v>4390</v>
      </c>
      <c r="E4687" s="5" t="s">
        <v>4388</v>
      </c>
      <c r="F4687" s="2">
        <v>200</v>
      </c>
      <c r="G4687" s="2">
        <v>27437</v>
      </c>
      <c r="H4687" s="2">
        <v>6837</v>
      </c>
      <c r="I4687" s="2">
        <v>0</v>
      </c>
      <c r="J4687" s="2">
        <v>6837</v>
      </c>
      <c r="K4687" s="33">
        <v>2.9252596167909903E-2</v>
      </c>
      <c r="L4687" s="2">
        <v>200</v>
      </c>
      <c r="M4687" s="2">
        <v>25009</v>
      </c>
      <c r="N4687" s="2">
        <v>7728</v>
      </c>
      <c r="O4687" s="33">
        <v>2.5879917184265012E-2</v>
      </c>
      <c r="P4687" s="2">
        <v>200</v>
      </c>
      <c r="Q4687" s="2">
        <v>24951</v>
      </c>
      <c r="R4687" s="2">
        <v>6656</v>
      </c>
      <c r="S4687" s="35">
        <v>3.0048076923076924E-2</v>
      </c>
      <c r="T4687" t="s">
        <v>4388</v>
      </c>
      <c r="U4687" t="s">
        <v>4388</v>
      </c>
      <c r="V4687" s="5" t="s">
        <v>4390</v>
      </c>
      <c r="W4687" s="5">
        <v>0</v>
      </c>
      <c r="X4687" s="4">
        <v>-7.9548075516702038E-4</v>
      </c>
      <c r="Y4687" s="6">
        <v>0</v>
      </c>
      <c r="Z4687" s="4">
        <v>4.1681597388119121E-3</v>
      </c>
      <c r="AA4687" s="5">
        <v>153</v>
      </c>
      <c r="AC4687" s="16" t="str">
        <f t="shared" si="438"/>
        <v/>
      </c>
      <c r="AD4687" s="16" t="str">
        <f t="shared" si="439"/>
        <v/>
      </c>
      <c r="AE4687" s="16" t="str">
        <f t="shared" si="440"/>
        <v/>
      </c>
      <c r="AF4687" s="16" t="str">
        <f t="shared" si="441"/>
        <v/>
      </c>
      <c r="AG4687" s="16" t="str">
        <f t="shared" si="442"/>
        <v/>
      </c>
      <c r="AH4687" s="16">
        <f t="shared" si="443"/>
        <v>2.9252596167909903E-2</v>
      </c>
      <c r="AI4687" s="17" t="str">
        <f>IF('Peer Comparison Tool'!$D$11="NR","",IF($C4687='Peer Comparison Tool'!$D$9,COUNT('ALLL &lt;50B Database'!$AI$1:AI4686)+1,""))</f>
        <v/>
      </c>
    </row>
    <row r="4688" spans="1:35" x14ac:dyDescent="0.25">
      <c r="A4688" t="s">
        <v>3354</v>
      </c>
      <c r="B4688">
        <v>514356</v>
      </c>
      <c r="C4688" s="5" t="s">
        <v>3209</v>
      </c>
      <c r="D4688" s="5" t="s">
        <v>4387</v>
      </c>
      <c r="E4688" s="5" t="s">
        <v>4388</v>
      </c>
      <c r="F4688" s="2">
        <v>231</v>
      </c>
      <c r="G4688" s="2">
        <v>27380</v>
      </c>
      <c r="H4688" s="2">
        <v>18634</v>
      </c>
      <c r="I4688" s="2">
        <v>1012</v>
      </c>
      <c r="J4688" s="2">
        <v>17622</v>
      </c>
      <c r="K4688" s="33">
        <v>1.3108614232209739E-2</v>
      </c>
      <c r="L4688" s="2">
        <v>225</v>
      </c>
      <c r="M4688" s="2">
        <v>27222</v>
      </c>
      <c r="N4688" s="2">
        <v>19067</v>
      </c>
      <c r="O4688" s="33">
        <v>1.1800492998374155E-2</v>
      </c>
      <c r="P4688" s="2">
        <v>230</v>
      </c>
      <c r="Q4688" s="2">
        <v>27013</v>
      </c>
      <c r="R4688" s="2">
        <v>17479</v>
      </c>
      <c r="S4688" s="35">
        <v>1.3158647519881E-2</v>
      </c>
      <c r="T4688" t="s">
        <v>4388</v>
      </c>
      <c r="U4688" t="s">
        <v>4388</v>
      </c>
      <c r="V4688" s="5" t="s">
        <v>4387</v>
      </c>
      <c r="W4688" s="5">
        <v>0</v>
      </c>
      <c r="X4688" s="4">
        <v>-5.0033287671261487E-5</v>
      </c>
      <c r="Y4688" s="6">
        <v>1</v>
      </c>
      <c r="Z4688" s="4">
        <v>1.358154521506845E-3</v>
      </c>
      <c r="AA4688" s="5">
        <v>2371</v>
      </c>
      <c r="AC4688" s="16" t="str">
        <f t="shared" si="438"/>
        <v/>
      </c>
      <c r="AD4688" s="16" t="str">
        <f t="shared" si="439"/>
        <v/>
      </c>
      <c r="AE4688" s="16" t="str">
        <f t="shared" si="440"/>
        <v/>
      </c>
      <c r="AF4688" s="16" t="str">
        <f t="shared" si="441"/>
        <v/>
      </c>
      <c r="AG4688" s="16" t="str">
        <f t="shared" si="442"/>
        <v/>
      </c>
      <c r="AH4688" s="16">
        <f t="shared" si="443"/>
        <v>1.3108614232209739E-2</v>
      </c>
      <c r="AI4688" s="17" t="str">
        <f>IF('Peer Comparison Tool'!$D$11="NR","",IF($C4688='Peer Comparison Tool'!$D$9,COUNT('ALLL &lt;50B Database'!$AI$1:AI4687)+1,""))</f>
        <v/>
      </c>
    </row>
    <row r="4689" spans="1:35" x14ac:dyDescent="0.25">
      <c r="A4689" t="s">
        <v>657</v>
      </c>
      <c r="B4689">
        <v>542854</v>
      </c>
      <c r="C4689" s="5" t="s">
        <v>4362</v>
      </c>
      <c r="D4689" s="5" t="s">
        <v>4390</v>
      </c>
      <c r="E4689" s="5" t="s">
        <v>4388</v>
      </c>
      <c r="F4689" s="2">
        <v>188</v>
      </c>
      <c r="G4689" s="2">
        <v>27308</v>
      </c>
      <c r="H4689" s="2">
        <v>21388</v>
      </c>
      <c r="I4689" s="2">
        <v>5839</v>
      </c>
      <c r="J4689" s="2">
        <v>15549</v>
      </c>
      <c r="K4689" s="33">
        <v>1.2090809698372887E-2</v>
      </c>
      <c r="L4689" s="2">
        <v>285</v>
      </c>
      <c r="M4689" s="2">
        <v>27678</v>
      </c>
      <c r="N4689" s="2">
        <v>15407</v>
      </c>
      <c r="O4689" s="33">
        <v>1.8498085285909002E-2</v>
      </c>
      <c r="P4689" s="2">
        <v>181</v>
      </c>
      <c r="Q4689" s="2">
        <v>29983</v>
      </c>
      <c r="R4689" s="2">
        <v>14661</v>
      </c>
      <c r="S4689" s="35">
        <v>1.2345679012345678E-2</v>
      </c>
      <c r="T4689" t="s">
        <v>4388</v>
      </c>
      <c r="U4689" t="s">
        <v>4388</v>
      </c>
      <c r="V4689" s="5" t="s">
        <v>4390</v>
      </c>
      <c r="W4689" s="5">
        <v>0</v>
      </c>
      <c r="X4689" s="4">
        <v>-2.5486931397279179E-4</v>
      </c>
      <c r="Y4689" s="6">
        <v>7</v>
      </c>
      <c r="Z4689" s="4">
        <v>-6.1524062735633239E-3</v>
      </c>
      <c r="AA4689" s="5">
        <v>2887</v>
      </c>
      <c r="AC4689" s="16" t="str">
        <f t="shared" si="438"/>
        <v/>
      </c>
      <c r="AD4689" s="16" t="str">
        <f t="shared" si="439"/>
        <v/>
      </c>
      <c r="AE4689" s="16" t="str">
        <f t="shared" si="440"/>
        <v/>
      </c>
      <c r="AF4689" s="16" t="str">
        <f t="shared" si="441"/>
        <v/>
      </c>
      <c r="AG4689" s="16" t="str">
        <f t="shared" si="442"/>
        <v/>
      </c>
      <c r="AH4689" s="16">
        <f t="shared" si="443"/>
        <v>1.2090809698372887E-2</v>
      </c>
      <c r="AI4689" s="17" t="str">
        <f>IF('Peer Comparison Tool'!$D$11="NR","",IF($C4689='Peer Comparison Tool'!$D$9,COUNT('ALLL &lt;50B Database'!$AI$1:AI4688)+1,""))</f>
        <v/>
      </c>
    </row>
    <row r="4690" spans="1:35" x14ac:dyDescent="0.25">
      <c r="A4690" t="s">
        <v>910</v>
      </c>
      <c r="B4690">
        <v>591740</v>
      </c>
      <c r="C4690" s="5" t="s">
        <v>716</v>
      </c>
      <c r="D4690" s="5" t="s">
        <v>4390</v>
      </c>
      <c r="E4690" s="5" t="s">
        <v>4388</v>
      </c>
      <c r="F4690" s="2">
        <v>365</v>
      </c>
      <c r="G4690" s="2">
        <v>27244</v>
      </c>
      <c r="H4690" s="2">
        <v>14472</v>
      </c>
      <c r="I4690" s="2">
        <v>981</v>
      </c>
      <c r="J4690" s="2">
        <v>13491</v>
      </c>
      <c r="K4690" s="33">
        <v>2.7055073752872284E-2</v>
      </c>
      <c r="L4690" s="2">
        <v>352</v>
      </c>
      <c r="M4690" s="2">
        <v>27702</v>
      </c>
      <c r="N4690" s="2">
        <v>13574</v>
      </c>
      <c r="O4690" s="33">
        <v>2.5931928687196109E-2</v>
      </c>
      <c r="P4690" s="2">
        <v>362</v>
      </c>
      <c r="Q4690" s="2">
        <v>24973</v>
      </c>
      <c r="R4690" s="2">
        <v>13700</v>
      </c>
      <c r="S4690" s="35">
        <v>2.6423357664233576E-2</v>
      </c>
      <c r="T4690" t="s">
        <v>4388</v>
      </c>
      <c r="U4690" t="s">
        <v>4388</v>
      </c>
      <c r="V4690" s="5" t="s">
        <v>4390</v>
      </c>
      <c r="W4690" s="5">
        <v>0</v>
      </c>
      <c r="X4690" s="4">
        <v>6.317160886387084E-4</v>
      </c>
      <c r="Y4690" s="6">
        <v>3</v>
      </c>
      <c r="Z4690" s="4">
        <v>4.9142897703746691E-4</v>
      </c>
      <c r="AA4690" s="5">
        <v>199</v>
      </c>
      <c r="AC4690" s="16" t="str">
        <f t="shared" si="438"/>
        <v/>
      </c>
      <c r="AD4690" s="16" t="str">
        <f t="shared" si="439"/>
        <v/>
      </c>
      <c r="AE4690" s="16" t="str">
        <f t="shared" si="440"/>
        <v/>
      </c>
      <c r="AF4690" s="16" t="str">
        <f t="shared" si="441"/>
        <v/>
      </c>
      <c r="AG4690" s="16" t="str">
        <f t="shared" si="442"/>
        <v/>
      </c>
      <c r="AH4690" s="16">
        <f t="shared" si="443"/>
        <v>2.7055073752872284E-2</v>
      </c>
      <c r="AI4690" s="17" t="str">
        <f>IF('Peer Comparison Tool'!$D$11="NR","",IF($C4690='Peer Comparison Tool'!$D$9,COUNT('ALLL &lt;50B Database'!$AI$1:AI4689)+1,""))</f>
        <v/>
      </c>
    </row>
    <row r="4691" spans="1:35" x14ac:dyDescent="0.25">
      <c r="A4691" t="s">
        <v>4030</v>
      </c>
      <c r="B4691">
        <v>811457</v>
      </c>
      <c r="C4691" s="5" t="s">
        <v>3704</v>
      </c>
      <c r="D4691" s="5" t="s">
        <v>4387</v>
      </c>
      <c r="E4691" s="5" t="s">
        <v>4388</v>
      </c>
      <c r="F4691" s="2">
        <v>81</v>
      </c>
      <c r="G4691" s="2">
        <v>27110</v>
      </c>
      <c r="H4691" s="2">
        <v>6829</v>
      </c>
      <c r="I4691" s="2">
        <v>0</v>
      </c>
      <c r="J4691" s="2">
        <v>6829</v>
      </c>
      <c r="K4691" s="33">
        <v>1.1861180260653097E-2</v>
      </c>
      <c r="L4691" s="2">
        <v>81</v>
      </c>
      <c r="M4691" s="2">
        <v>21491</v>
      </c>
      <c r="N4691" s="2">
        <v>7081</v>
      </c>
      <c r="O4691" s="33">
        <v>1.1439062279339076E-2</v>
      </c>
      <c r="P4691" s="2">
        <v>81</v>
      </c>
      <c r="Q4691" s="2">
        <v>22991</v>
      </c>
      <c r="R4691" s="2">
        <v>7155</v>
      </c>
      <c r="S4691" s="35">
        <v>1.1320754716981131E-2</v>
      </c>
      <c r="T4691" t="s">
        <v>4388</v>
      </c>
      <c r="U4691" t="s">
        <v>4388</v>
      </c>
      <c r="V4691" s="5" t="s">
        <v>4387</v>
      </c>
      <c r="W4691" s="5">
        <v>0</v>
      </c>
      <c r="X4691" s="4">
        <v>5.4042554367196571E-4</v>
      </c>
      <c r="Y4691" s="6">
        <v>0</v>
      </c>
      <c r="Z4691" s="4">
        <v>-1.1830756235794472E-4</v>
      </c>
      <c r="AA4691" s="5">
        <v>2993</v>
      </c>
      <c r="AC4691" s="16" t="str">
        <f t="shared" si="438"/>
        <v/>
      </c>
      <c r="AD4691" s="16" t="str">
        <f t="shared" si="439"/>
        <v/>
      </c>
      <c r="AE4691" s="16" t="str">
        <f t="shared" si="440"/>
        <v/>
      </c>
      <c r="AF4691" s="16" t="str">
        <f t="shared" si="441"/>
        <v/>
      </c>
      <c r="AG4691" s="16" t="str">
        <f t="shared" si="442"/>
        <v/>
      </c>
      <c r="AH4691" s="16">
        <f t="shared" si="443"/>
        <v>1.1861180260653097E-2</v>
      </c>
      <c r="AI4691" s="17" t="str">
        <f>IF('Peer Comparison Tool'!$D$11="NR","",IF($C4691='Peer Comparison Tool'!$D$9,COUNT('ALLL &lt;50B Database'!$AI$1:AI4690)+1,""))</f>
        <v/>
      </c>
    </row>
    <row r="4692" spans="1:35" x14ac:dyDescent="0.25">
      <c r="A4692" t="s">
        <v>2824</v>
      </c>
      <c r="B4692">
        <v>177555</v>
      </c>
      <c r="C4692" s="5" t="s">
        <v>2711</v>
      </c>
      <c r="D4692" s="5" t="s">
        <v>4390</v>
      </c>
      <c r="E4692" s="5" t="s">
        <v>4388</v>
      </c>
      <c r="F4692" s="2">
        <v>144</v>
      </c>
      <c r="G4692" s="2">
        <v>26996</v>
      </c>
      <c r="H4692" s="2">
        <v>15233</v>
      </c>
      <c r="I4692" s="2">
        <v>551</v>
      </c>
      <c r="J4692" s="2">
        <v>14682</v>
      </c>
      <c r="K4692" s="33">
        <v>9.8079280751941153E-3</v>
      </c>
      <c r="L4692" s="2">
        <v>144</v>
      </c>
      <c r="M4692" s="2">
        <v>24978</v>
      </c>
      <c r="N4692" s="2">
        <v>14851</v>
      </c>
      <c r="O4692" s="33">
        <v>9.6963167463470466E-3</v>
      </c>
      <c r="P4692" s="2">
        <v>147</v>
      </c>
      <c r="Q4692" s="2">
        <v>25057</v>
      </c>
      <c r="R4692" s="2">
        <v>14299</v>
      </c>
      <c r="S4692" s="35">
        <v>1.0280439191551857E-2</v>
      </c>
      <c r="T4692" t="s">
        <v>4388</v>
      </c>
      <c r="U4692" t="s">
        <v>4388</v>
      </c>
      <c r="V4692" s="5" t="s">
        <v>4390</v>
      </c>
      <c r="W4692" s="5">
        <v>0</v>
      </c>
      <c r="X4692" s="4">
        <v>-4.7251111635774126E-4</v>
      </c>
      <c r="Y4692" s="6">
        <v>-3</v>
      </c>
      <c r="Z4692" s="4">
        <v>5.8412244520480994E-4</v>
      </c>
      <c r="AA4692" s="5">
        <v>3839</v>
      </c>
      <c r="AC4692" s="16" t="str">
        <f t="shared" si="438"/>
        <v/>
      </c>
      <c r="AD4692" s="16" t="str">
        <f t="shared" si="439"/>
        <v/>
      </c>
      <c r="AE4692" s="16" t="str">
        <f t="shared" si="440"/>
        <v/>
      </c>
      <c r="AF4692" s="16" t="str">
        <f t="shared" si="441"/>
        <v/>
      </c>
      <c r="AG4692" s="16" t="str">
        <f t="shared" si="442"/>
        <v/>
      </c>
      <c r="AH4692" s="16">
        <f t="shared" si="443"/>
        <v>9.8079280751941153E-3</v>
      </c>
      <c r="AI4692" s="17" t="str">
        <f>IF('Peer Comparison Tool'!$D$11="NR","",IF($C4692='Peer Comparison Tool'!$D$9,COUNT('ALLL &lt;50B Database'!$AI$1:AI4691)+1,""))</f>
        <v/>
      </c>
    </row>
    <row r="4693" spans="1:35" x14ac:dyDescent="0.25">
      <c r="A4693" t="s">
        <v>3355</v>
      </c>
      <c r="B4693">
        <v>877958</v>
      </c>
      <c r="C4693" s="5" t="s">
        <v>3209</v>
      </c>
      <c r="D4693" s="5" t="s">
        <v>4387</v>
      </c>
      <c r="E4693" s="5" t="s">
        <v>4388</v>
      </c>
      <c r="F4693" s="2">
        <v>89</v>
      </c>
      <c r="G4693" s="2">
        <v>26656</v>
      </c>
      <c r="H4693" s="2">
        <v>13807</v>
      </c>
      <c r="I4693" s="2">
        <v>0</v>
      </c>
      <c r="J4693" s="2">
        <v>13807</v>
      </c>
      <c r="K4693" s="33">
        <v>6.4460056493083218E-3</v>
      </c>
      <c r="L4693" s="2">
        <v>87</v>
      </c>
      <c r="M4693" s="2">
        <v>25933</v>
      </c>
      <c r="N4693" s="2">
        <v>10458</v>
      </c>
      <c r="O4693" s="33">
        <v>8.3189902467010902E-3</v>
      </c>
      <c r="P4693" s="2">
        <v>88</v>
      </c>
      <c r="Q4693" s="2">
        <v>26055</v>
      </c>
      <c r="R4693" s="2">
        <v>13318</v>
      </c>
      <c r="S4693" s="35">
        <v>6.6075987385493321E-3</v>
      </c>
      <c r="T4693" t="s">
        <v>4388</v>
      </c>
      <c r="U4693" t="s">
        <v>4388</v>
      </c>
      <c r="V4693" s="5" t="s">
        <v>4387</v>
      </c>
      <c r="W4693" s="5">
        <v>0</v>
      </c>
      <c r="X4693" s="4">
        <v>-1.6159308924101022E-4</v>
      </c>
      <c r="Y4693" s="6">
        <v>1</v>
      </c>
      <c r="Z4693" s="4">
        <v>-1.7113915081517581E-3</v>
      </c>
      <c r="AA4693" s="5">
        <v>4537</v>
      </c>
      <c r="AC4693" s="16" t="str">
        <f t="shared" si="438"/>
        <v/>
      </c>
      <c r="AD4693" s="16" t="str">
        <f t="shared" si="439"/>
        <v/>
      </c>
      <c r="AE4693" s="16" t="str">
        <f t="shared" si="440"/>
        <v/>
      </c>
      <c r="AF4693" s="16" t="str">
        <f t="shared" si="441"/>
        <v/>
      </c>
      <c r="AG4693" s="16" t="str">
        <f t="shared" si="442"/>
        <v/>
      </c>
      <c r="AH4693" s="16">
        <f t="shared" si="443"/>
        <v>6.4460056493083218E-3</v>
      </c>
      <c r="AI4693" s="17" t="str">
        <f>IF('Peer Comparison Tool'!$D$11="NR","",IF($C4693='Peer Comparison Tool'!$D$9,COUNT('ALLL &lt;50B Database'!$AI$1:AI4692)+1,""))</f>
        <v/>
      </c>
    </row>
    <row r="4694" spans="1:35" x14ac:dyDescent="0.25">
      <c r="A4694" t="s">
        <v>1692</v>
      </c>
      <c r="B4694">
        <v>33370</v>
      </c>
      <c r="C4694" s="5" t="s">
        <v>1578</v>
      </c>
      <c r="D4694" s="5" t="s">
        <v>4390</v>
      </c>
      <c r="E4694" s="5" t="s">
        <v>4388</v>
      </c>
      <c r="F4694" s="2">
        <v>116</v>
      </c>
      <c r="G4694" s="2">
        <v>26617</v>
      </c>
      <c r="H4694" s="2">
        <v>14276</v>
      </c>
      <c r="I4694" s="2">
        <v>0</v>
      </c>
      <c r="J4694" s="2">
        <v>14276</v>
      </c>
      <c r="K4694" s="33">
        <v>8.125525357242926E-3</v>
      </c>
      <c r="L4694" s="2">
        <v>116</v>
      </c>
      <c r="M4694" s="2">
        <v>25952</v>
      </c>
      <c r="N4694" s="2">
        <v>13264</v>
      </c>
      <c r="O4694" s="33">
        <v>8.7454764776839569E-3</v>
      </c>
      <c r="P4694" s="2">
        <v>116</v>
      </c>
      <c r="Q4694" s="2">
        <v>26255</v>
      </c>
      <c r="R4694" s="2">
        <v>13774</v>
      </c>
      <c r="S4694" s="35">
        <v>8.4216640046464349E-3</v>
      </c>
      <c r="T4694" t="s">
        <v>4388</v>
      </c>
      <c r="U4694" t="s">
        <v>4388</v>
      </c>
      <c r="V4694" s="5" t="s">
        <v>4390</v>
      </c>
      <c r="W4694" s="5">
        <v>0</v>
      </c>
      <c r="X4694" s="4">
        <v>-2.9613864740350888E-4</v>
      </c>
      <c r="Y4694" s="6">
        <v>0</v>
      </c>
      <c r="Z4694" s="4">
        <v>-3.2381247303752206E-4</v>
      </c>
      <c r="AA4694" s="5">
        <v>4295</v>
      </c>
      <c r="AC4694" s="16" t="str">
        <f t="shared" si="438"/>
        <v/>
      </c>
      <c r="AD4694" s="16" t="str">
        <f t="shared" si="439"/>
        <v/>
      </c>
      <c r="AE4694" s="16" t="str">
        <f t="shared" si="440"/>
        <v/>
      </c>
      <c r="AF4694" s="16" t="str">
        <f t="shared" si="441"/>
        <v/>
      </c>
      <c r="AG4694" s="16" t="str">
        <f t="shared" si="442"/>
        <v/>
      </c>
      <c r="AH4694" s="16">
        <f t="shared" si="443"/>
        <v>8.125525357242926E-3</v>
      </c>
      <c r="AI4694" s="17" t="str">
        <f>IF('Peer Comparison Tool'!$D$11="NR","",IF($C4694='Peer Comparison Tool'!$D$9,COUNT('ALLL &lt;50B Database'!$AI$1:AI4693)+1,""))</f>
        <v/>
      </c>
    </row>
    <row r="4695" spans="1:35" x14ac:dyDescent="0.25">
      <c r="A4695" t="s">
        <v>2290</v>
      </c>
      <c r="B4695">
        <v>731957</v>
      </c>
      <c r="C4695" s="5" t="s">
        <v>2041</v>
      </c>
      <c r="D4695" s="5" t="s">
        <v>4390</v>
      </c>
      <c r="E4695" s="5" t="s">
        <v>4388</v>
      </c>
      <c r="F4695" s="2">
        <v>107</v>
      </c>
      <c r="G4695" s="2">
        <v>26551</v>
      </c>
      <c r="H4695" s="2">
        <v>14063</v>
      </c>
      <c r="I4695" s="2">
        <v>64</v>
      </c>
      <c r="J4695" s="2">
        <v>13999</v>
      </c>
      <c r="K4695" s="33">
        <v>7.643403100221444E-3</v>
      </c>
      <c r="L4695" s="2">
        <v>104</v>
      </c>
      <c r="M4695" s="2">
        <v>24872</v>
      </c>
      <c r="N4695" s="2">
        <v>14157</v>
      </c>
      <c r="O4695" s="33">
        <v>7.3461891643709825E-3</v>
      </c>
      <c r="P4695" s="2">
        <v>107</v>
      </c>
      <c r="Q4695" s="2">
        <v>25256</v>
      </c>
      <c r="R4695" s="2">
        <v>14443</v>
      </c>
      <c r="S4695" s="35">
        <v>7.4084331510074087E-3</v>
      </c>
      <c r="T4695" t="s">
        <v>4388</v>
      </c>
      <c r="U4695" t="s">
        <v>4388</v>
      </c>
      <c r="V4695" s="5" t="s">
        <v>4390</v>
      </c>
      <c r="W4695" s="5">
        <v>0</v>
      </c>
      <c r="X4695" s="4">
        <v>2.349699492140353E-4</v>
      </c>
      <c r="Y4695" s="6">
        <v>0</v>
      </c>
      <c r="Z4695" s="4">
        <v>6.2243986636426225E-5</v>
      </c>
      <c r="AA4695" s="5">
        <v>4363</v>
      </c>
      <c r="AC4695" s="16" t="str">
        <f t="shared" si="438"/>
        <v/>
      </c>
      <c r="AD4695" s="16" t="str">
        <f t="shared" si="439"/>
        <v/>
      </c>
      <c r="AE4695" s="16" t="str">
        <f t="shared" si="440"/>
        <v/>
      </c>
      <c r="AF4695" s="16" t="str">
        <f t="shared" si="441"/>
        <v/>
      </c>
      <c r="AG4695" s="16" t="str">
        <f t="shared" si="442"/>
        <v/>
      </c>
      <c r="AH4695" s="16">
        <f t="shared" si="443"/>
        <v>7.643403100221444E-3</v>
      </c>
      <c r="AI4695" s="17" t="str">
        <f>IF('Peer Comparison Tool'!$D$11="NR","",IF($C4695='Peer Comparison Tool'!$D$9,COUNT('ALLL &lt;50B Database'!$AI$1:AI4694)+1,""))</f>
        <v/>
      </c>
    </row>
    <row r="4696" spans="1:35" x14ac:dyDescent="0.25">
      <c r="A4696" t="s">
        <v>1293</v>
      </c>
      <c r="B4696">
        <v>846132</v>
      </c>
      <c r="C4696" s="5" t="s">
        <v>926</v>
      </c>
      <c r="D4696" s="5" t="s">
        <v>4390</v>
      </c>
      <c r="E4696" s="5" t="s">
        <v>4388</v>
      </c>
      <c r="F4696" s="2">
        <v>58</v>
      </c>
      <c r="G4696" s="2">
        <v>26463</v>
      </c>
      <c r="H4696" s="2">
        <v>12614</v>
      </c>
      <c r="I4696" s="2">
        <v>682</v>
      </c>
      <c r="J4696" s="2">
        <v>11932</v>
      </c>
      <c r="K4696" s="33">
        <v>4.8608783104257458E-3</v>
      </c>
      <c r="L4696" s="2">
        <v>54</v>
      </c>
      <c r="M4696" s="2">
        <v>22772</v>
      </c>
      <c r="N4696" s="2">
        <v>11591</v>
      </c>
      <c r="O4696" s="33">
        <v>4.6587869899059617E-3</v>
      </c>
      <c r="P4696" s="2">
        <v>58</v>
      </c>
      <c r="Q4696" s="2">
        <v>21844</v>
      </c>
      <c r="R4696" s="2">
        <v>10957</v>
      </c>
      <c r="S4696" s="35">
        <v>5.2934197316783791E-3</v>
      </c>
      <c r="T4696" t="s">
        <v>4388</v>
      </c>
      <c r="U4696" t="s">
        <v>4388</v>
      </c>
      <c r="V4696" s="5" t="s">
        <v>4390</v>
      </c>
      <c r="W4696" s="5">
        <v>0</v>
      </c>
      <c r="X4696" s="4">
        <v>-4.325414212526333E-4</v>
      </c>
      <c r="Y4696" s="6">
        <v>0</v>
      </c>
      <c r="Z4696" s="4">
        <v>6.3463274177241735E-4</v>
      </c>
      <c r="AA4696" s="5">
        <v>4665</v>
      </c>
      <c r="AC4696" s="16" t="str">
        <f t="shared" si="438"/>
        <v/>
      </c>
      <c r="AD4696" s="16" t="str">
        <f t="shared" si="439"/>
        <v/>
      </c>
      <c r="AE4696" s="16" t="str">
        <f t="shared" si="440"/>
        <v/>
      </c>
      <c r="AF4696" s="16" t="str">
        <f t="shared" si="441"/>
        <v/>
      </c>
      <c r="AG4696" s="16" t="str">
        <f t="shared" si="442"/>
        <v/>
      </c>
      <c r="AH4696" s="16">
        <f t="shared" si="443"/>
        <v>4.8608783104257458E-3</v>
      </c>
      <c r="AI4696" s="17" t="str">
        <f>IF('Peer Comparison Tool'!$D$11="NR","",IF($C4696='Peer Comparison Tool'!$D$9,COUNT('ALLL &lt;50B Database'!$AI$1:AI4695)+1,""))</f>
        <v/>
      </c>
    </row>
    <row r="4697" spans="1:35" x14ac:dyDescent="0.25">
      <c r="A4697" t="s">
        <v>1292</v>
      </c>
      <c r="B4697">
        <v>915935</v>
      </c>
      <c r="C4697" s="5" t="s">
        <v>926</v>
      </c>
      <c r="D4697" s="5" t="s">
        <v>4390</v>
      </c>
      <c r="E4697" s="5" t="s">
        <v>4388</v>
      </c>
      <c r="F4697" s="2">
        <v>132</v>
      </c>
      <c r="G4697" s="2">
        <v>26406</v>
      </c>
      <c r="H4697" s="2">
        <v>13129</v>
      </c>
      <c r="I4697" s="2">
        <v>0</v>
      </c>
      <c r="J4697" s="2">
        <v>13129</v>
      </c>
      <c r="K4697" s="33">
        <v>1.0054078756950262E-2</v>
      </c>
      <c r="L4697" s="2">
        <v>130</v>
      </c>
      <c r="M4697" s="2">
        <v>24987</v>
      </c>
      <c r="N4697" s="2">
        <v>13479</v>
      </c>
      <c r="O4697" s="33">
        <v>9.6446323911269383E-3</v>
      </c>
      <c r="P4697" s="2">
        <v>130</v>
      </c>
      <c r="Q4697" s="2">
        <v>24703</v>
      </c>
      <c r="R4697" s="2">
        <v>13031</v>
      </c>
      <c r="S4697" s="35">
        <v>9.9762105747832099E-3</v>
      </c>
      <c r="T4697" t="s">
        <v>4388</v>
      </c>
      <c r="U4697" t="s">
        <v>4388</v>
      </c>
      <c r="V4697" s="5" t="s">
        <v>4390</v>
      </c>
      <c r="W4697" s="5">
        <v>0</v>
      </c>
      <c r="X4697" s="4">
        <v>7.7868182167052311E-5</v>
      </c>
      <c r="Y4697" s="6">
        <v>2</v>
      </c>
      <c r="Z4697" s="4">
        <v>3.3157818365627152E-4</v>
      </c>
      <c r="AA4697" s="5">
        <v>3764</v>
      </c>
      <c r="AC4697" s="16" t="str">
        <f t="shared" si="438"/>
        <v/>
      </c>
      <c r="AD4697" s="16" t="str">
        <f t="shared" si="439"/>
        <v/>
      </c>
      <c r="AE4697" s="16" t="str">
        <f t="shared" si="440"/>
        <v/>
      </c>
      <c r="AF4697" s="16" t="str">
        <f t="shared" si="441"/>
        <v/>
      </c>
      <c r="AG4697" s="16" t="str">
        <f t="shared" si="442"/>
        <v/>
      </c>
      <c r="AH4697" s="16">
        <f t="shared" si="443"/>
        <v>1.0054078756950262E-2</v>
      </c>
      <c r="AI4697" s="17" t="str">
        <f>IF('Peer Comparison Tool'!$D$11="NR","",IF($C4697='Peer Comparison Tool'!$D$9,COUNT('ALLL &lt;50B Database'!$AI$1:AI4696)+1,""))</f>
        <v/>
      </c>
    </row>
    <row r="4698" spans="1:35" x14ac:dyDescent="0.25">
      <c r="A4698" t="s">
        <v>699</v>
      </c>
      <c r="B4698">
        <v>615776</v>
      </c>
      <c r="C4698" s="5" t="s">
        <v>561</v>
      </c>
      <c r="D4698" s="5" t="s">
        <v>4390</v>
      </c>
      <c r="E4698" s="5" t="s">
        <v>4388</v>
      </c>
      <c r="F4698" s="2">
        <v>41</v>
      </c>
      <c r="G4698" s="2">
        <v>26286</v>
      </c>
      <c r="H4698" s="2">
        <v>19355</v>
      </c>
      <c r="I4698" s="2">
        <v>0</v>
      </c>
      <c r="J4698" s="2">
        <v>19355</v>
      </c>
      <c r="K4698" s="33">
        <v>2.1183156807026609E-3</v>
      </c>
      <c r="L4698" s="2">
        <v>41</v>
      </c>
      <c r="M4698" s="2">
        <v>24292</v>
      </c>
      <c r="N4698" s="2">
        <v>19475</v>
      </c>
      <c r="O4698" s="33">
        <v>2.1052631578947368E-3</v>
      </c>
      <c r="P4698" s="2">
        <v>41</v>
      </c>
      <c r="Q4698" s="2">
        <v>24450</v>
      </c>
      <c r="R4698" s="2">
        <v>19277</v>
      </c>
      <c r="S4698" s="35">
        <v>2.1268869637391711E-3</v>
      </c>
      <c r="T4698" t="s">
        <v>4388</v>
      </c>
      <c r="U4698" t="s">
        <v>4388</v>
      </c>
      <c r="V4698" s="5" t="s">
        <v>4390</v>
      </c>
      <c r="W4698" s="5">
        <v>0</v>
      </c>
      <c r="X4698" s="4">
        <v>-8.571283036510214E-6</v>
      </c>
      <c r="Y4698" s="6">
        <v>0</v>
      </c>
      <c r="Z4698" s="4">
        <v>2.1623805844434279E-5</v>
      </c>
      <c r="AA4698" s="5">
        <v>4769</v>
      </c>
      <c r="AC4698" s="16" t="str">
        <f t="shared" si="438"/>
        <v/>
      </c>
      <c r="AD4698" s="16" t="str">
        <f t="shared" si="439"/>
        <v/>
      </c>
      <c r="AE4698" s="16" t="str">
        <f t="shared" si="440"/>
        <v/>
      </c>
      <c r="AF4698" s="16" t="str">
        <f t="shared" si="441"/>
        <v/>
      </c>
      <c r="AG4698" s="16" t="str">
        <f t="shared" si="442"/>
        <v/>
      </c>
      <c r="AH4698" s="16">
        <f t="shared" si="443"/>
        <v>2.1183156807026609E-3</v>
      </c>
      <c r="AI4698" s="17" t="str">
        <f>IF('Peer Comparison Tool'!$D$11="NR","",IF($C4698='Peer Comparison Tool'!$D$9,COUNT('ALLL &lt;50B Database'!$AI$1:AI4697)+1,""))</f>
        <v/>
      </c>
    </row>
    <row r="4699" spans="1:35" x14ac:dyDescent="0.25">
      <c r="A4699" t="s">
        <v>2293</v>
      </c>
      <c r="B4699">
        <v>1015458</v>
      </c>
      <c r="C4699" s="5" t="s">
        <v>2041</v>
      </c>
      <c r="D4699" s="5" t="s">
        <v>4390</v>
      </c>
      <c r="E4699" s="5" t="s">
        <v>4388</v>
      </c>
      <c r="F4699" s="2">
        <v>151</v>
      </c>
      <c r="G4699" s="2">
        <v>26077</v>
      </c>
      <c r="H4699" s="2">
        <v>17019</v>
      </c>
      <c r="I4699" s="2">
        <v>3005</v>
      </c>
      <c r="J4699" s="2">
        <v>14014</v>
      </c>
      <c r="K4699" s="33">
        <v>1.0774939346367918E-2</v>
      </c>
      <c r="L4699" s="2">
        <v>129</v>
      </c>
      <c r="M4699" s="2">
        <v>23737</v>
      </c>
      <c r="N4699" s="2">
        <v>13820</v>
      </c>
      <c r="O4699" s="33">
        <v>9.3342981186685971E-3</v>
      </c>
      <c r="P4699" s="2">
        <v>151</v>
      </c>
      <c r="Q4699" s="2">
        <v>22278</v>
      </c>
      <c r="R4699" s="2">
        <v>14261</v>
      </c>
      <c r="S4699" s="35">
        <v>1.0588317789776314E-2</v>
      </c>
      <c r="T4699" t="s">
        <v>4388</v>
      </c>
      <c r="U4699" t="s">
        <v>4388</v>
      </c>
      <c r="V4699" s="5" t="s">
        <v>4390</v>
      </c>
      <c r="W4699" s="5">
        <v>0</v>
      </c>
      <c r="X4699" s="4">
        <v>1.8662155659160407E-4</v>
      </c>
      <c r="Y4699" s="6">
        <v>0</v>
      </c>
      <c r="Z4699" s="4">
        <v>1.2540196711077166E-3</v>
      </c>
      <c r="AA4699" s="5">
        <v>3475</v>
      </c>
      <c r="AC4699" s="16" t="str">
        <f t="shared" si="438"/>
        <v/>
      </c>
      <c r="AD4699" s="16" t="str">
        <f t="shared" si="439"/>
        <v/>
      </c>
      <c r="AE4699" s="16" t="str">
        <f t="shared" si="440"/>
        <v/>
      </c>
      <c r="AF4699" s="16" t="str">
        <f t="shared" si="441"/>
        <v/>
      </c>
      <c r="AG4699" s="16" t="str">
        <f t="shared" si="442"/>
        <v/>
      </c>
      <c r="AH4699" s="16">
        <f t="shared" si="443"/>
        <v>1.0774939346367918E-2</v>
      </c>
      <c r="AI4699" s="17" t="str">
        <f>IF('Peer Comparison Tool'!$D$11="NR","",IF($C4699='Peer Comparison Tool'!$D$9,COUNT('ALLL &lt;50B Database'!$AI$1:AI4698)+1,""))</f>
        <v/>
      </c>
    </row>
    <row r="4700" spans="1:35" x14ac:dyDescent="0.25">
      <c r="A4700" t="s">
        <v>1299</v>
      </c>
      <c r="B4700">
        <v>655530</v>
      </c>
      <c r="C4700" s="5" t="s">
        <v>926</v>
      </c>
      <c r="D4700" s="5" t="s">
        <v>4390</v>
      </c>
      <c r="E4700" s="5" t="s">
        <v>4388</v>
      </c>
      <c r="F4700" s="2">
        <v>76</v>
      </c>
      <c r="G4700" s="2">
        <v>25964</v>
      </c>
      <c r="H4700" s="2">
        <v>17781</v>
      </c>
      <c r="I4700" s="2">
        <v>9242</v>
      </c>
      <c r="J4700" s="2">
        <v>8539</v>
      </c>
      <c r="K4700" s="33">
        <v>8.9003396182222739E-3</v>
      </c>
      <c r="L4700" s="2">
        <v>74</v>
      </c>
      <c r="M4700" s="2">
        <v>19612</v>
      </c>
      <c r="N4700" s="2">
        <v>8540</v>
      </c>
      <c r="O4700" s="33">
        <v>8.6651053864168614E-3</v>
      </c>
      <c r="P4700" s="2">
        <v>74</v>
      </c>
      <c r="Q4700" s="2">
        <v>19170</v>
      </c>
      <c r="R4700" s="2">
        <v>8298</v>
      </c>
      <c r="S4700" s="35">
        <v>8.9178115208483968E-3</v>
      </c>
      <c r="T4700" t="s">
        <v>4388</v>
      </c>
      <c r="U4700" t="s">
        <v>4388</v>
      </c>
      <c r="V4700" s="5" t="s">
        <v>4390</v>
      </c>
      <c r="W4700" s="5">
        <v>0</v>
      </c>
      <c r="X4700" s="4">
        <v>-1.7471902626122957E-5</v>
      </c>
      <c r="Y4700" s="6">
        <v>2</v>
      </c>
      <c r="Z4700" s="4">
        <v>2.5270613443153546E-4</v>
      </c>
      <c r="AA4700" s="5">
        <v>4105</v>
      </c>
      <c r="AC4700" s="16" t="str">
        <f t="shared" si="438"/>
        <v/>
      </c>
      <c r="AD4700" s="16" t="str">
        <f t="shared" si="439"/>
        <v/>
      </c>
      <c r="AE4700" s="16" t="str">
        <f t="shared" si="440"/>
        <v/>
      </c>
      <c r="AF4700" s="16" t="str">
        <f t="shared" si="441"/>
        <v/>
      </c>
      <c r="AG4700" s="16" t="str">
        <f t="shared" si="442"/>
        <v/>
      </c>
      <c r="AH4700" s="16">
        <f t="shared" si="443"/>
        <v>8.9003396182222739E-3</v>
      </c>
      <c r="AI4700" s="17" t="str">
        <f>IF('Peer Comparison Tool'!$D$11="NR","",IF($C4700='Peer Comparison Tool'!$D$9,COUNT('ALLL &lt;50B Database'!$AI$1:AI4699)+1,""))</f>
        <v/>
      </c>
    </row>
    <row r="4701" spans="1:35" x14ac:dyDescent="0.25">
      <c r="A4701" t="s">
        <v>192</v>
      </c>
      <c r="B4701">
        <v>378044</v>
      </c>
      <c r="C4701" s="5" t="s">
        <v>113</v>
      </c>
      <c r="D4701" s="5" t="s">
        <v>4390</v>
      </c>
      <c r="E4701" s="5" t="s">
        <v>4388</v>
      </c>
      <c r="F4701" s="2">
        <v>201</v>
      </c>
      <c r="G4701" s="2">
        <v>25963</v>
      </c>
      <c r="H4701" s="2">
        <v>20131</v>
      </c>
      <c r="I4701" s="2">
        <v>1500</v>
      </c>
      <c r="J4701" s="2">
        <v>18631</v>
      </c>
      <c r="K4701" s="33">
        <v>1.0788470828189577E-2</v>
      </c>
      <c r="L4701" s="2">
        <v>169</v>
      </c>
      <c r="M4701" s="2">
        <v>20588</v>
      </c>
      <c r="N4701" s="2">
        <v>13966</v>
      </c>
      <c r="O4701" s="33">
        <v>1.2100816268079621E-2</v>
      </c>
      <c r="P4701" s="2">
        <v>184</v>
      </c>
      <c r="Q4701" s="2">
        <v>21833</v>
      </c>
      <c r="R4701" s="2">
        <v>16080</v>
      </c>
      <c r="S4701" s="35">
        <v>1.1442786069651741E-2</v>
      </c>
      <c r="T4701" t="s">
        <v>4388</v>
      </c>
      <c r="U4701" t="s">
        <v>4388</v>
      </c>
      <c r="V4701" s="5" t="s">
        <v>4390</v>
      </c>
      <c r="W4701" s="5">
        <v>0</v>
      </c>
      <c r="X4701" s="4">
        <v>-6.5431524146216356E-4</v>
      </c>
      <c r="Y4701" s="6">
        <v>17</v>
      </c>
      <c r="Z4701" s="4">
        <v>-6.5803019842788045E-4</v>
      </c>
      <c r="AA4701" s="5">
        <v>3470</v>
      </c>
      <c r="AC4701" s="16" t="str">
        <f t="shared" si="438"/>
        <v/>
      </c>
      <c r="AD4701" s="16" t="str">
        <f t="shared" si="439"/>
        <v/>
      </c>
      <c r="AE4701" s="16" t="str">
        <f t="shared" si="440"/>
        <v/>
      </c>
      <c r="AF4701" s="16" t="str">
        <f t="shared" si="441"/>
        <v/>
      </c>
      <c r="AG4701" s="16" t="str">
        <f t="shared" si="442"/>
        <v/>
      </c>
      <c r="AH4701" s="16">
        <f t="shared" si="443"/>
        <v>1.0788470828189577E-2</v>
      </c>
      <c r="AI4701" s="17" t="str">
        <f>IF('Peer Comparison Tool'!$D$11="NR","",IF($C4701='Peer Comparison Tool'!$D$9,COUNT('ALLL &lt;50B Database'!$AI$1:AI4700)+1,""))</f>
        <v/>
      </c>
    </row>
    <row r="4702" spans="1:35" x14ac:dyDescent="0.25">
      <c r="A4702" t="s">
        <v>2287</v>
      </c>
      <c r="B4702">
        <v>821559</v>
      </c>
      <c r="C4702" s="5" t="s">
        <v>2041</v>
      </c>
      <c r="D4702" s="5" t="s">
        <v>4390</v>
      </c>
      <c r="E4702" s="5" t="s">
        <v>4388</v>
      </c>
      <c r="F4702" s="2">
        <v>399</v>
      </c>
      <c r="G4702" s="2">
        <v>25694</v>
      </c>
      <c r="H4702" s="2">
        <v>22205</v>
      </c>
      <c r="I4702" s="2">
        <v>0</v>
      </c>
      <c r="J4702" s="2">
        <v>22205</v>
      </c>
      <c r="K4702" s="33">
        <v>1.7968925917586129E-2</v>
      </c>
      <c r="L4702" s="2">
        <v>396</v>
      </c>
      <c r="M4702" s="2">
        <v>26494</v>
      </c>
      <c r="N4702" s="2">
        <v>23274</v>
      </c>
      <c r="O4702" s="33">
        <v>1.7014694508894045E-2</v>
      </c>
      <c r="P4702" s="2">
        <v>399</v>
      </c>
      <c r="Q4702" s="2">
        <v>26433</v>
      </c>
      <c r="R4702" s="2">
        <v>22725</v>
      </c>
      <c r="S4702" s="35">
        <v>1.7557755775577558E-2</v>
      </c>
      <c r="T4702" t="s">
        <v>4388</v>
      </c>
      <c r="U4702" t="s">
        <v>4388</v>
      </c>
      <c r="V4702" s="5" t="s">
        <v>4390</v>
      </c>
      <c r="W4702" s="5">
        <v>0</v>
      </c>
      <c r="X4702" s="4">
        <v>4.1117014200857047E-4</v>
      </c>
      <c r="Y4702" s="6">
        <v>0</v>
      </c>
      <c r="Z4702" s="4">
        <v>5.4306126668351301E-4</v>
      </c>
      <c r="AA4702" s="5">
        <v>848</v>
      </c>
      <c r="AC4702" s="16" t="str">
        <f t="shared" si="438"/>
        <v/>
      </c>
      <c r="AD4702" s="16" t="str">
        <f t="shared" si="439"/>
        <v/>
      </c>
      <c r="AE4702" s="16" t="str">
        <f t="shared" si="440"/>
        <v/>
      </c>
      <c r="AF4702" s="16" t="str">
        <f t="shared" si="441"/>
        <v/>
      </c>
      <c r="AG4702" s="16" t="str">
        <f t="shared" si="442"/>
        <v/>
      </c>
      <c r="AH4702" s="16">
        <f t="shared" si="443"/>
        <v>1.7968925917586129E-2</v>
      </c>
      <c r="AI4702" s="17" t="str">
        <f>IF('Peer Comparison Tool'!$D$11="NR","",IF($C4702='Peer Comparison Tool'!$D$9,COUNT('ALLL &lt;50B Database'!$AI$1:AI4701)+1,""))</f>
        <v/>
      </c>
    </row>
    <row r="4703" spans="1:35" x14ac:dyDescent="0.25">
      <c r="A4703" t="s">
        <v>2292</v>
      </c>
      <c r="B4703">
        <v>207957</v>
      </c>
      <c r="C4703" s="5" t="s">
        <v>2041</v>
      </c>
      <c r="D4703" s="5" t="s">
        <v>4390</v>
      </c>
      <c r="E4703" s="5" t="s">
        <v>4388</v>
      </c>
      <c r="F4703" s="2">
        <v>136</v>
      </c>
      <c r="G4703" s="2">
        <v>25658</v>
      </c>
      <c r="H4703" s="2">
        <v>4271</v>
      </c>
      <c r="I4703" s="2">
        <v>0</v>
      </c>
      <c r="J4703" s="2">
        <v>4271</v>
      </c>
      <c r="K4703" s="33">
        <v>3.1842659798642002E-2</v>
      </c>
      <c r="L4703" s="2">
        <v>138</v>
      </c>
      <c r="M4703" s="2">
        <v>22989</v>
      </c>
      <c r="N4703" s="2">
        <v>4102</v>
      </c>
      <c r="O4703" s="33">
        <v>3.3642125792296439E-2</v>
      </c>
      <c r="P4703" s="2">
        <v>138</v>
      </c>
      <c r="Q4703" s="2">
        <v>22566</v>
      </c>
      <c r="R4703" s="2">
        <v>4285</v>
      </c>
      <c r="S4703" s="35">
        <v>3.2205367561260211E-2</v>
      </c>
      <c r="T4703" t="s">
        <v>4388</v>
      </c>
      <c r="U4703" t="s">
        <v>4388</v>
      </c>
      <c r="V4703" s="5" t="s">
        <v>4390</v>
      </c>
      <c r="W4703" s="5">
        <v>0</v>
      </c>
      <c r="X4703" s="4">
        <v>-3.6270776261820847E-4</v>
      </c>
      <c r="Y4703" s="6">
        <v>-2</v>
      </c>
      <c r="Z4703" s="4">
        <v>-1.4367582310362281E-3</v>
      </c>
      <c r="AA4703" s="5">
        <v>128</v>
      </c>
      <c r="AC4703" s="16" t="str">
        <f t="shared" si="438"/>
        <v/>
      </c>
      <c r="AD4703" s="16" t="str">
        <f t="shared" si="439"/>
        <v/>
      </c>
      <c r="AE4703" s="16" t="str">
        <f t="shared" si="440"/>
        <v/>
      </c>
      <c r="AF4703" s="16" t="str">
        <f t="shared" si="441"/>
        <v/>
      </c>
      <c r="AG4703" s="16" t="str">
        <f t="shared" si="442"/>
        <v/>
      </c>
      <c r="AH4703" s="16">
        <f t="shared" si="443"/>
        <v>3.1842659798642002E-2</v>
      </c>
      <c r="AI4703" s="17" t="str">
        <f>IF('Peer Comparison Tool'!$D$11="NR","",IF($C4703='Peer Comparison Tool'!$D$9,COUNT('ALLL &lt;50B Database'!$AI$1:AI4702)+1,""))</f>
        <v/>
      </c>
    </row>
    <row r="4704" spans="1:35" x14ac:dyDescent="0.25">
      <c r="A4704" t="s">
        <v>1564</v>
      </c>
      <c r="B4704">
        <v>1000856</v>
      </c>
      <c r="C4704" s="5" t="s">
        <v>1389</v>
      </c>
      <c r="D4704" s="5" t="s">
        <v>4387</v>
      </c>
      <c r="E4704" s="5" t="s">
        <v>4388</v>
      </c>
      <c r="F4704" s="2">
        <v>229</v>
      </c>
      <c r="G4704" s="2">
        <v>25564</v>
      </c>
      <c r="H4704" s="2">
        <v>13683</v>
      </c>
      <c r="I4704" s="2">
        <v>0</v>
      </c>
      <c r="J4704" s="2">
        <v>13683</v>
      </c>
      <c r="K4704" s="33">
        <v>1.6736095885405249E-2</v>
      </c>
      <c r="L4704" s="2">
        <v>226</v>
      </c>
      <c r="M4704" s="2">
        <v>24427</v>
      </c>
      <c r="N4704" s="2">
        <v>14393</v>
      </c>
      <c r="O4704" s="33">
        <v>1.5702077398735498E-2</v>
      </c>
      <c r="P4704" s="2">
        <v>228</v>
      </c>
      <c r="Q4704" s="2">
        <v>24950</v>
      </c>
      <c r="R4704" s="2">
        <v>14218</v>
      </c>
      <c r="S4704" s="35">
        <v>1.6036010690673792E-2</v>
      </c>
      <c r="T4704" t="s">
        <v>4388</v>
      </c>
      <c r="U4704" t="s">
        <v>4388</v>
      </c>
      <c r="V4704" s="5" t="s">
        <v>4387</v>
      </c>
      <c r="W4704" s="5">
        <v>0</v>
      </c>
      <c r="X4704" s="4">
        <v>7.0008519473145625E-4</v>
      </c>
      <c r="Y4704" s="6">
        <v>1</v>
      </c>
      <c r="Z4704" s="4">
        <v>3.3393329193829452E-4</v>
      </c>
      <c r="AA4704" s="5">
        <v>1091</v>
      </c>
      <c r="AC4704" s="16" t="str">
        <f t="shared" si="438"/>
        <v/>
      </c>
      <c r="AD4704" s="16" t="str">
        <f t="shared" si="439"/>
        <v/>
      </c>
      <c r="AE4704" s="16" t="str">
        <f t="shared" si="440"/>
        <v/>
      </c>
      <c r="AF4704" s="16" t="str">
        <f t="shared" si="441"/>
        <v/>
      </c>
      <c r="AG4704" s="16" t="str">
        <f t="shared" si="442"/>
        <v/>
      </c>
      <c r="AH4704" s="16">
        <f t="shared" si="443"/>
        <v>1.6736095885405249E-2</v>
      </c>
      <c r="AI4704" s="17" t="str">
        <f>IF('Peer Comparison Tool'!$D$11="NR","",IF($C4704='Peer Comparison Tool'!$D$9,COUNT('ALLL &lt;50B Database'!$AI$1:AI4703)+1,""))</f>
        <v/>
      </c>
    </row>
    <row r="4705" spans="1:35" x14ac:dyDescent="0.25">
      <c r="A4705" t="s">
        <v>1566</v>
      </c>
      <c r="B4705">
        <v>167752</v>
      </c>
      <c r="C4705" s="5" t="s">
        <v>1389</v>
      </c>
      <c r="D4705" s="5" t="s">
        <v>4390</v>
      </c>
      <c r="E4705" s="5" t="s">
        <v>4388</v>
      </c>
      <c r="F4705" s="2">
        <v>127</v>
      </c>
      <c r="G4705" s="2">
        <v>25526</v>
      </c>
      <c r="H4705" s="2">
        <v>8109</v>
      </c>
      <c r="I4705" s="2">
        <v>294</v>
      </c>
      <c r="J4705" s="2">
        <v>7815</v>
      </c>
      <c r="K4705" s="33">
        <v>1.6250799744081893E-2</v>
      </c>
      <c r="L4705" s="2">
        <v>127</v>
      </c>
      <c r="M4705" s="2">
        <v>27524</v>
      </c>
      <c r="N4705" s="2">
        <v>7046</v>
      </c>
      <c r="O4705" s="33">
        <v>1.8024411013340902E-2</v>
      </c>
      <c r="P4705" s="2">
        <v>127</v>
      </c>
      <c r="Q4705" s="2">
        <v>23915</v>
      </c>
      <c r="R4705" s="2">
        <v>7465</v>
      </c>
      <c r="S4705" s="35">
        <v>1.7012726054922975E-2</v>
      </c>
      <c r="T4705" t="s">
        <v>4388</v>
      </c>
      <c r="U4705" t="s">
        <v>4388</v>
      </c>
      <c r="V4705" s="5" t="s">
        <v>4390</v>
      </c>
      <c r="W4705" s="5">
        <v>0</v>
      </c>
      <c r="X4705" s="4">
        <v>-7.6192631084108162E-4</v>
      </c>
      <c r="Y4705" s="6">
        <v>0</v>
      </c>
      <c r="Z4705" s="4">
        <v>-1.0116849584179272E-3</v>
      </c>
      <c r="AA4705" s="5">
        <v>1205</v>
      </c>
      <c r="AC4705" s="16" t="str">
        <f t="shared" si="438"/>
        <v/>
      </c>
      <c r="AD4705" s="16" t="str">
        <f t="shared" si="439"/>
        <v/>
      </c>
      <c r="AE4705" s="16" t="str">
        <f t="shared" si="440"/>
        <v/>
      </c>
      <c r="AF4705" s="16" t="str">
        <f t="shared" si="441"/>
        <v/>
      </c>
      <c r="AG4705" s="16" t="str">
        <f t="shared" si="442"/>
        <v/>
      </c>
      <c r="AH4705" s="16">
        <f t="shared" si="443"/>
        <v>1.6250799744081893E-2</v>
      </c>
      <c r="AI4705" s="17" t="str">
        <f>IF('Peer Comparison Tool'!$D$11="NR","",IF($C4705='Peer Comparison Tool'!$D$9,COUNT('ALLL &lt;50B Database'!$AI$1:AI4704)+1,""))</f>
        <v/>
      </c>
    </row>
    <row r="4706" spans="1:35" x14ac:dyDescent="0.25">
      <c r="A4706" t="s">
        <v>3356</v>
      </c>
      <c r="B4706">
        <v>325459</v>
      </c>
      <c r="C4706" s="5" t="s">
        <v>3209</v>
      </c>
      <c r="D4706" s="5" t="s">
        <v>4390</v>
      </c>
      <c r="E4706" s="5" t="s">
        <v>4388</v>
      </c>
      <c r="F4706" s="2">
        <v>466</v>
      </c>
      <c r="G4706" s="2">
        <v>25397</v>
      </c>
      <c r="H4706" s="2">
        <v>11566</v>
      </c>
      <c r="I4706" s="2">
        <v>0</v>
      </c>
      <c r="J4706" s="2">
        <v>11566</v>
      </c>
      <c r="K4706" s="33">
        <v>4.0290506657444235E-2</v>
      </c>
      <c r="L4706" s="2">
        <v>467</v>
      </c>
      <c r="M4706" s="2">
        <v>23915</v>
      </c>
      <c r="N4706" s="2">
        <v>15182</v>
      </c>
      <c r="O4706" s="33">
        <v>3.0760110657357398E-2</v>
      </c>
      <c r="P4706" s="2">
        <v>467</v>
      </c>
      <c r="Q4706" s="2">
        <v>25410</v>
      </c>
      <c r="R4706" s="2">
        <v>17094</v>
      </c>
      <c r="S4706" s="35">
        <v>2.7319527319527321E-2</v>
      </c>
      <c r="T4706" t="s">
        <v>4388</v>
      </c>
      <c r="U4706" t="s">
        <v>4388</v>
      </c>
      <c r="V4706" s="5" t="s">
        <v>4390</v>
      </c>
      <c r="W4706" s="5">
        <v>0</v>
      </c>
      <c r="X4706" s="4">
        <v>1.2970979337916914E-2</v>
      </c>
      <c r="Y4706" s="6">
        <v>-1</v>
      </c>
      <c r="Z4706" s="4">
        <v>-3.4405833378300769E-3</v>
      </c>
      <c r="AA4706" s="5">
        <v>64</v>
      </c>
      <c r="AC4706" s="16" t="str">
        <f t="shared" si="438"/>
        <v/>
      </c>
      <c r="AD4706" s="16" t="str">
        <f t="shared" si="439"/>
        <v/>
      </c>
      <c r="AE4706" s="16" t="str">
        <f t="shared" si="440"/>
        <v/>
      </c>
      <c r="AF4706" s="16" t="str">
        <f t="shared" si="441"/>
        <v/>
      </c>
      <c r="AG4706" s="16" t="str">
        <f t="shared" si="442"/>
        <v/>
      </c>
      <c r="AH4706" s="16">
        <f t="shared" si="443"/>
        <v>4.0290506657444235E-2</v>
      </c>
      <c r="AI4706" s="17" t="str">
        <f>IF('Peer Comparison Tool'!$D$11="NR","",IF($C4706='Peer Comparison Tool'!$D$9,COUNT('ALLL &lt;50B Database'!$AI$1:AI4705)+1,""))</f>
        <v/>
      </c>
    </row>
    <row r="4707" spans="1:35" x14ac:dyDescent="0.25">
      <c r="A4707" t="s">
        <v>700</v>
      </c>
      <c r="B4707">
        <v>959630</v>
      </c>
      <c r="C4707" s="5" t="s">
        <v>561</v>
      </c>
      <c r="D4707" s="5" t="s">
        <v>4390</v>
      </c>
      <c r="E4707" s="5" t="s">
        <v>4388</v>
      </c>
      <c r="F4707" s="2">
        <v>112</v>
      </c>
      <c r="G4707" s="2">
        <v>25387</v>
      </c>
      <c r="H4707" s="2">
        <v>14340</v>
      </c>
      <c r="I4707" s="2">
        <v>1116</v>
      </c>
      <c r="J4707" s="2">
        <v>13224</v>
      </c>
      <c r="K4707" s="33">
        <v>8.4694494857834243E-3</v>
      </c>
      <c r="L4707" s="2">
        <v>103</v>
      </c>
      <c r="M4707" s="2">
        <v>23750</v>
      </c>
      <c r="N4707" s="2">
        <v>14193</v>
      </c>
      <c r="O4707" s="33">
        <v>7.2570985697174659E-3</v>
      </c>
      <c r="P4707" s="2">
        <v>113</v>
      </c>
      <c r="Q4707" s="2">
        <v>23703</v>
      </c>
      <c r="R4707" s="2">
        <v>14243</v>
      </c>
      <c r="S4707" s="35">
        <v>7.9337218282665174E-3</v>
      </c>
      <c r="T4707" t="s">
        <v>4388</v>
      </c>
      <c r="U4707" t="s">
        <v>4388</v>
      </c>
      <c r="V4707" s="5" t="s">
        <v>4390</v>
      </c>
      <c r="W4707" s="5">
        <v>0</v>
      </c>
      <c r="X4707" s="4">
        <v>5.3572765751690697E-4</v>
      </c>
      <c r="Y4707" s="6">
        <v>-1</v>
      </c>
      <c r="Z4707" s="4">
        <v>6.7662325854905142E-4</v>
      </c>
      <c r="AA4707" s="5">
        <v>4206</v>
      </c>
      <c r="AC4707" s="16" t="str">
        <f t="shared" si="438"/>
        <v/>
      </c>
      <c r="AD4707" s="16" t="str">
        <f t="shared" si="439"/>
        <v/>
      </c>
      <c r="AE4707" s="16" t="str">
        <f t="shared" si="440"/>
        <v/>
      </c>
      <c r="AF4707" s="16" t="str">
        <f t="shared" si="441"/>
        <v/>
      </c>
      <c r="AG4707" s="16" t="str">
        <f t="shared" si="442"/>
        <v/>
      </c>
      <c r="AH4707" s="16">
        <f t="shared" si="443"/>
        <v>8.4694494857834243E-3</v>
      </c>
      <c r="AI4707" s="17" t="str">
        <f>IF('Peer Comparison Tool'!$D$11="NR","",IF($C4707='Peer Comparison Tool'!$D$9,COUNT('ALLL &lt;50B Database'!$AI$1:AI4706)+1,""))</f>
        <v/>
      </c>
    </row>
    <row r="4708" spans="1:35" x14ac:dyDescent="0.25">
      <c r="A4708" t="s">
        <v>2291</v>
      </c>
      <c r="B4708">
        <v>833851</v>
      </c>
      <c r="C4708" s="5" t="s">
        <v>2041</v>
      </c>
      <c r="D4708" s="5" t="s">
        <v>4390</v>
      </c>
      <c r="E4708" s="5" t="s">
        <v>4388</v>
      </c>
      <c r="F4708" s="2">
        <v>217</v>
      </c>
      <c r="G4708" s="2">
        <v>25145</v>
      </c>
      <c r="H4708" s="2">
        <v>16781</v>
      </c>
      <c r="I4708" s="2">
        <v>56</v>
      </c>
      <c r="J4708" s="2">
        <v>16725</v>
      </c>
      <c r="K4708" s="33">
        <v>1.2974588938714499E-2</v>
      </c>
      <c r="L4708" s="2">
        <v>210</v>
      </c>
      <c r="M4708" s="2">
        <v>23951</v>
      </c>
      <c r="N4708" s="2">
        <v>17537</v>
      </c>
      <c r="O4708" s="33">
        <v>1.1974682100701375E-2</v>
      </c>
      <c r="P4708" s="2">
        <v>223</v>
      </c>
      <c r="Q4708" s="2">
        <v>23376</v>
      </c>
      <c r="R4708" s="2">
        <v>17707</v>
      </c>
      <c r="S4708" s="35">
        <v>1.2593889422262382E-2</v>
      </c>
      <c r="T4708" t="s">
        <v>4388</v>
      </c>
      <c r="U4708" t="s">
        <v>4388</v>
      </c>
      <c r="V4708" s="5" t="s">
        <v>4390</v>
      </c>
      <c r="W4708" s="5">
        <v>0</v>
      </c>
      <c r="X4708" s="4">
        <v>3.8069951645211715E-4</v>
      </c>
      <c r="Y4708" s="6">
        <v>-6</v>
      </c>
      <c r="Z4708" s="4">
        <v>6.1920732156100708E-4</v>
      </c>
      <c r="AA4708" s="5">
        <v>2440</v>
      </c>
      <c r="AC4708" s="16" t="str">
        <f t="shared" si="438"/>
        <v/>
      </c>
      <c r="AD4708" s="16" t="str">
        <f t="shared" si="439"/>
        <v/>
      </c>
      <c r="AE4708" s="16" t="str">
        <f t="shared" si="440"/>
        <v/>
      </c>
      <c r="AF4708" s="16" t="str">
        <f t="shared" si="441"/>
        <v/>
      </c>
      <c r="AG4708" s="16" t="str">
        <f t="shared" si="442"/>
        <v/>
      </c>
      <c r="AH4708" s="16">
        <f t="shared" si="443"/>
        <v>1.2974588938714499E-2</v>
      </c>
      <c r="AI4708" s="17" t="str">
        <f>IF('Peer Comparison Tool'!$D$11="NR","",IF($C4708='Peer Comparison Tool'!$D$9,COUNT('ALLL &lt;50B Database'!$AI$1:AI4707)+1,""))</f>
        <v/>
      </c>
    </row>
    <row r="4709" spans="1:35" x14ac:dyDescent="0.25">
      <c r="A4709" t="s">
        <v>642</v>
      </c>
      <c r="B4709">
        <v>321152</v>
      </c>
      <c r="C4709" s="5" t="s">
        <v>3603</v>
      </c>
      <c r="D4709" s="5" t="s">
        <v>4387</v>
      </c>
      <c r="E4709" s="5" t="s">
        <v>4388</v>
      </c>
      <c r="F4709" s="2">
        <v>74</v>
      </c>
      <c r="G4709" s="2">
        <v>25023</v>
      </c>
      <c r="H4709" s="2">
        <v>9184</v>
      </c>
      <c r="I4709" s="2">
        <v>0</v>
      </c>
      <c r="J4709" s="2">
        <v>9184</v>
      </c>
      <c r="K4709" s="33">
        <v>8.057491289198606E-3</v>
      </c>
      <c r="L4709" s="2">
        <v>74</v>
      </c>
      <c r="M4709" s="2">
        <v>25082</v>
      </c>
      <c r="N4709" s="2">
        <v>9557</v>
      </c>
      <c r="O4709" s="33">
        <v>7.7430155906665268E-3</v>
      </c>
      <c r="P4709" s="2">
        <v>74</v>
      </c>
      <c r="Q4709" s="2">
        <v>25487</v>
      </c>
      <c r="R4709" s="2">
        <v>9218</v>
      </c>
      <c r="S4709" s="35">
        <v>8.0277717509221087E-3</v>
      </c>
      <c r="T4709" t="s">
        <v>4388</v>
      </c>
      <c r="U4709" t="s">
        <v>4388</v>
      </c>
      <c r="V4709" s="5" t="s">
        <v>4387</v>
      </c>
      <c r="W4709" s="5">
        <v>0</v>
      </c>
      <c r="X4709" s="4">
        <v>2.9719538276497259E-5</v>
      </c>
      <c r="Y4709" s="6">
        <v>0</v>
      </c>
      <c r="Z4709" s="4">
        <v>2.8475616025558197E-4</v>
      </c>
      <c r="AA4709" s="5">
        <v>4302</v>
      </c>
      <c r="AC4709" s="16" t="str">
        <f t="shared" si="438"/>
        <v/>
      </c>
      <c r="AD4709" s="16" t="str">
        <f t="shared" si="439"/>
        <v/>
      </c>
      <c r="AE4709" s="16" t="str">
        <f t="shared" si="440"/>
        <v/>
      </c>
      <c r="AF4709" s="16" t="str">
        <f t="shared" si="441"/>
        <v/>
      </c>
      <c r="AG4709" s="16" t="str">
        <f t="shared" si="442"/>
        <v/>
      </c>
      <c r="AH4709" s="16">
        <f t="shared" si="443"/>
        <v>8.057491289198606E-3</v>
      </c>
      <c r="AI4709" s="17" t="str">
        <f>IF('Peer Comparison Tool'!$D$11="NR","",IF($C4709='Peer Comparison Tool'!$D$9,COUNT('ALLL &lt;50B Database'!$AI$1:AI4708)+1,""))</f>
        <v/>
      </c>
    </row>
    <row r="4710" spans="1:35" x14ac:dyDescent="0.25">
      <c r="A4710" t="s">
        <v>2289</v>
      </c>
      <c r="B4710">
        <v>845452</v>
      </c>
      <c r="C4710" s="5" t="s">
        <v>2041</v>
      </c>
      <c r="D4710" s="5" t="s">
        <v>4390</v>
      </c>
      <c r="E4710" s="5" t="s">
        <v>4388</v>
      </c>
      <c r="F4710" s="2">
        <v>202</v>
      </c>
      <c r="G4710" s="2">
        <v>24971</v>
      </c>
      <c r="H4710" s="2">
        <v>11131</v>
      </c>
      <c r="I4710" s="2">
        <v>0</v>
      </c>
      <c r="J4710" s="2">
        <v>11131</v>
      </c>
      <c r="K4710" s="33">
        <v>1.8147515946455844E-2</v>
      </c>
      <c r="L4710" s="2">
        <v>202</v>
      </c>
      <c r="M4710" s="2">
        <v>26825</v>
      </c>
      <c r="N4710" s="2">
        <v>11720</v>
      </c>
      <c r="O4710" s="33">
        <v>1.7235494880546074E-2</v>
      </c>
      <c r="P4710" s="2">
        <v>202</v>
      </c>
      <c r="Q4710" s="2">
        <v>25401</v>
      </c>
      <c r="R4710" s="2">
        <v>11257</v>
      </c>
      <c r="S4710" s="35">
        <v>1.7944390157235496E-2</v>
      </c>
      <c r="T4710" t="s">
        <v>4388</v>
      </c>
      <c r="U4710" t="s">
        <v>4388</v>
      </c>
      <c r="V4710" s="5" t="s">
        <v>4390</v>
      </c>
      <c r="W4710" s="5">
        <v>0</v>
      </c>
      <c r="X4710" s="4">
        <v>2.0312578922034724E-4</v>
      </c>
      <c r="Y4710" s="6">
        <v>0</v>
      </c>
      <c r="Z4710" s="4">
        <v>7.0889527668942243E-4</v>
      </c>
      <c r="AA4710" s="5">
        <v>820</v>
      </c>
      <c r="AC4710" s="16" t="str">
        <f t="shared" si="438"/>
        <v/>
      </c>
      <c r="AD4710" s="16" t="str">
        <f t="shared" si="439"/>
        <v/>
      </c>
      <c r="AE4710" s="16" t="str">
        <f t="shared" si="440"/>
        <v/>
      </c>
      <c r="AF4710" s="16" t="str">
        <f t="shared" si="441"/>
        <v/>
      </c>
      <c r="AG4710" s="16" t="str">
        <f t="shared" si="442"/>
        <v/>
      </c>
      <c r="AH4710" s="16">
        <f t="shared" si="443"/>
        <v>1.8147515946455844E-2</v>
      </c>
      <c r="AI4710" s="17" t="str">
        <f>IF('Peer Comparison Tool'!$D$11="NR","",IF($C4710='Peer Comparison Tool'!$D$9,COUNT('ALLL &lt;50B Database'!$AI$1:AI4709)+1,""))</f>
        <v/>
      </c>
    </row>
    <row r="4711" spans="1:35" x14ac:dyDescent="0.25">
      <c r="A4711" t="s">
        <v>3600</v>
      </c>
      <c r="B4711">
        <v>410159</v>
      </c>
      <c r="C4711" s="5" t="s">
        <v>3557</v>
      </c>
      <c r="D4711" s="5" t="s">
        <v>4390</v>
      </c>
      <c r="E4711" s="5" t="s">
        <v>4388</v>
      </c>
      <c r="F4711" s="2">
        <v>165</v>
      </c>
      <c r="G4711" s="2">
        <v>24922</v>
      </c>
      <c r="H4711" s="2">
        <v>11061</v>
      </c>
      <c r="I4711" s="2">
        <v>145</v>
      </c>
      <c r="J4711" s="2">
        <v>10916</v>
      </c>
      <c r="K4711" s="33">
        <v>1.511542689629901E-2</v>
      </c>
      <c r="L4711" s="2">
        <v>217</v>
      </c>
      <c r="M4711" s="2">
        <v>22848</v>
      </c>
      <c r="N4711" s="2">
        <v>11070</v>
      </c>
      <c r="O4711" s="33">
        <v>1.960252935862692E-2</v>
      </c>
      <c r="P4711" s="2">
        <v>212</v>
      </c>
      <c r="Q4711" s="2">
        <v>23231</v>
      </c>
      <c r="R4711" s="2">
        <v>10688</v>
      </c>
      <c r="S4711" s="35">
        <v>1.9835329341317365E-2</v>
      </c>
      <c r="T4711" t="s">
        <v>4388</v>
      </c>
      <c r="U4711" t="s">
        <v>4388</v>
      </c>
      <c r="V4711" s="5" t="s">
        <v>4390</v>
      </c>
      <c r="W4711" s="5">
        <v>0</v>
      </c>
      <c r="X4711" s="4">
        <v>-4.7199024450183553E-3</v>
      </c>
      <c r="Y4711" s="6">
        <v>-47</v>
      </c>
      <c r="Z4711" s="4">
        <v>2.3279998269044519E-4</v>
      </c>
      <c r="AA4711" s="5">
        <v>1574</v>
      </c>
      <c r="AC4711" s="16" t="str">
        <f t="shared" si="438"/>
        <v/>
      </c>
      <c r="AD4711" s="16" t="str">
        <f t="shared" si="439"/>
        <v/>
      </c>
      <c r="AE4711" s="16" t="str">
        <f t="shared" si="440"/>
        <v/>
      </c>
      <c r="AF4711" s="16" t="str">
        <f t="shared" si="441"/>
        <v/>
      </c>
      <c r="AG4711" s="16" t="str">
        <f t="shared" si="442"/>
        <v/>
      </c>
      <c r="AH4711" s="16">
        <f t="shared" si="443"/>
        <v>1.511542689629901E-2</v>
      </c>
      <c r="AI4711" s="17" t="str">
        <f>IF('Peer Comparison Tool'!$D$11="NR","",IF($C4711='Peer Comparison Tool'!$D$9,COUNT('ALLL &lt;50B Database'!$AI$1:AI4710)+1,""))</f>
        <v/>
      </c>
    </row>
    <row r="4712" spans="1:35" x14ac:dyDescent="0.25">
      <c r="A4712" t="s">
        <v>2826</v>
      </c>
      <c r="B4712">
        <v>13457</v>
      </c>
      <c r="C4712" s="5" t="s">
        <v>2711</v>
      </c>
      <c r="D4712" s="5" t="s">
        <v>4390</v>
      </c>
      <c r="E4712" s="5" t="s">
        <v>4388</v>
      </c>
      <c r="F4712" s="2">
        <v>93</v>
      </c>
      <c r="G4712" s="2">
        <v>24862</v>
      </c>
      <c r="H4712" s="2">
        <v>10968</v>
      </c>
      <c r="I4712" s="2">
        <v>0</v>
      </c>
      <c r="J4712" s="2">
        <v>10968</v>
      </c>
      <c r="K4712" s="33">
        <v>8.479212253829322E-3</v>
      </c>
      <c r="L4712" s="2">
        <v>93</v>
      </c>
      <c r="M4712" s="2">
        <v>23327</v>
      </c>
      <c r="N4712" s="2">
        <v>11253</v>
      </c>
      <c r="O4712" s="33">
        <v>8.2644628099173556E-3</v>
      </c>
      <c r="P4712" s="2">
        <v>93</v>
      </c>
      <c r="Q4712" s="2">
        <v>24840</v>
      </c>
      <c r="R4712" s="2">
        <v>9860</v>
      </c>
      <c r="S4712" s="35">
        <v>9.432048681541582E-3</v>
      </c>
      <c r="T4712" t="s">
        <v>4388</v>
      </c>
      <c r="U4712" t="s">
        <v>4388</v>
      </c>
      <c r="V4712" s="5" t="s">
        <v>4390</v>
      </c>
      <c r="W4712" s="5">
        <v>0</v>
      </c>
      <c r="X4712" s="4">
        <v>-9.5283642771226001E-4</v>
      </c>
      <c r="Y4712" s="6">
        <v>0</v>
      </c>
      <c r="Z4712" s="4">
        <v>1.1675858716242264E-3</v>
      </c>
      <c r="AA4712" s="5">
        <v>4204</v>
      </c>
      <c r="AC4712" s="16" t="str">
        <f t="shared" si="438"/>
        <v/>
      </c>
      <c r="AD4712" s="16" t="str">
        <f t="shared" si="439"/>
        <v/>
      </c>
      <c r="AE4712" s="16" t="str">
        <f t="shared" si="440"/>
        <v/>
      </c>
      <c r="AF4712" s="16" t="str">
        <f t="shared" si="441"/>
        <v/>
      </c>
      <c r="AG4712" s="16" t="str">
        <f t="shared" si="442"/>
        <v/>
      </c>
      <c r="AH4712" s="16">
        <f t="shared" si="443"/>
        <v>8.479212253829322E-3</v>
      </c>
      <c r="AI4712" s="17" t="str">
        <f>IF('Peer Comparison Tool'!$D$11="NR","",IF($C4712='Peer Comparison Tool'!$D$9,COUNT('ALLL &lt;50B Database'!$AI$1:AI4711)+1,""))</f>
        <v/>
      </c>
    </row>
    <row r="4713" spans="1:35" x14ac:dyDescent="0.25">
      <c r="A4713" t="s">
        <v>4312</v>
      </c>
      <c r="B4713">
        <v>74449</v>
      </c>
      <c r="C4713" s="5" t="s">
        <v>4163</v>
      </c>
      <c r="D4713" s="5" t="s">
        <v>4390</v>
      </c>
      <c r="E4713" s="5" t="s">
        <v>4388</v>
      </c>
      <c r="F4713" s="2">
        <v>81</v>
      </c>
      <c r="G4713" s="2">
        <v>24666</v>
      </c>
      <c r="H4713" s="2">
        <v>10965</v>
      </c>
      <c r="I4713" s="2">
        <v>189</v>
      </c>
      <c r="J4713" s="2">
        <v>10776</v>
      </c>
      <c r="K4713" s="33">
        <v>7.5167037861915368E-3</v>
      </c>
      <c r="L4713" s="2">
        <v>81</v>
      </c>
      <c r="M4713" s="2">
        <v>22112</v>
      </c>
      <c r="N4713" s="2">
        <v>9948</v>
      </c>
      <c r="O4713" s="33">
        <v>8.1423401688781663E-3</v>
      </c>
      <c r="P4713" s="2">
        <v>81</v>
      </c>
      <c r="Q4713" s="2">
        <v>24202</v>
      </c>
      <c r="R4713" s="2">
        <v>10174</v>
      </c>
      <c r="S4713" s="35">
        <v>7.9614704147827793E-3</v>
      </c>
      <c r="T4713" t="s">
        <v>4388</v>
      </c>
      <c r="U4713" t="s">
        <v>4388</v>
      </c>
      <c r="V4713" s="5" t="s">
        <v>4390</v>
      </c>
      <c r="W4713" s="5">
        <v>0</v>
      </c>
      <c r="X4713" s="4">
        <v>-4.4476662859124251E-4</v>
      </c>
      <c r="Y4713" s="6">
        <v>0</v>
      </c>
      <c r="Z4713" s="4">
        <v>-1.80869754095387E-4</v>
      </c>
      <c r="AA4713" s="5">
        <v>4378</v>
      </c>
      <c r="AC4713" s="16" t="str">
        <f t="shared" si="438"/>
        <v/>
      </c>
      <c r="AD4713" s="16" t="str">
        <f t="shared" si="439"/>
        <v/>
      </c>
      <c r="AE4713" s="16" t="str">
        <f t="shared" si="440"/>
        <v/>
      </c>
      <c r="AF4713" s="16" t="str">
        <f t="shared" si="441"/>
        <v/>
      </c>
      <c r="AG4713" s="16" t="str">
        <f t="shared" si="442"/>
        <v/>
      </c>
      <c r="AH4713" s="16">
        <f t="shared" si="443"/>
        <v>7.5167037861915368E-3</v>
      </c>
      <c r="AI4713" s="17" t="str">
        <f>IF('Peer Comparison Tool'!$D$11="NR","",IF($C4713='Peer Comparison Tool'!$D$9,COUNT('ALLL &lt;50B Database'!$AI$1:AI4712)+1,""))</f>
        <v/>
      </c>
    </row>
    <row r="4714" spans="1:35" x14ac:dyDescent="0.25">
      <c r="A4714" t="s">
        <v>101</v>
      </c>
      <c r="B4714">
        <v>235558</v>
      </c>
      <c r="C4714" s="5" t="s">
        <v>2711</v>
      </c>
      <c r="D4714" s="5" t="s">
        <v>4390</v>
      </c>
      <c r="E4714" s="5" t="s">
        <v>4388</v>
      </c>
      <c r="F4714" s="2">
        <v>145</v>
      </c>
      <c r="G4714" s="2">
        <v>24649</v>
      </c>
      <c r="H4714" s="2">
        <v>21510</v>
      </c>
      <c r="I4714" s="2">
        <v>369</v>
      </c>
      <c r="J4714" s="2">
        <v>21141</v>
      </c>
      <c r="K4714" s="33">
        <v>6.8587105624142658E-3</v>
      </c>
      <c r="L4714" s="2">
        <v>142</v>
      </c>
      <c r="M4714" s="2">
        <v>23224</v>
      </c>
      <c r="N4714" s="2">
        <v>19241</v>
      </c>
      <c r="O4714" s="33">
        <v>7.3800738007380072E-3</v>
      </c>
      <c r="P4714" s="2">
        <v>144</v>
      </c>
      <c r="Q4714" s="2">
        <v>23262</v>
      </c>
      <c r="R4714" s="2">
        <v>19163</v>
      </c>
      <c r="S4714" s="35">
        <v>7.5144810311537861E-3</v>
      </c>
      <c r="T4714" t="s">
        <v>4388</v>
      </c>
      <c r="U4714" t="s">
        <v>4388</v>
      </c>
      <c r="V4714" s="5" t="s">
        <v>4390</v>
      </c>
      <c r="W4714" s="5">
        <v>0</v>
      </c>
      <c r="X4714" s="4">
        <v>-6.5577046873952025E-4</v>
      </c>
      <c r="Y4714" s="6">
        <v>1</v>
      </c>
      <c r="Z4714" s="4">
        <v>1.3440723041577892E-4</v>
      </c>
      <c r="AA4714" s="5">
        <v>4488</v>
      </c>
      <c r="AC4714" s="16" t="str">
        <f t="shared" si="438"/>
        <v/>
      </c>
      <c r="AD4714" s="16" t="str">
        <f t="shared" si="439"/>
        <v/>
      </c>
      <c r="AE4714" s="16" t="str">
        <f t="shared" si="440"/>
        <v/>
      </c>
      <c r="AF4714" s="16" t="str">
        <f t="shared" si="441"/>
        <v/>
      </c>
      <c r="AG4714" s="16" t="str">
        <f t="shared" si="442"/>
        <v/>
      </c>
      <c r="AH4714" s="16">
        <f t="shared" si="443"/>
        <v>6.8587105624142658E-3</v>
      </c>
      <c r="AI4714" s="17" t="str">
        <f>IF('Peer Comparison Tool'!$D$11="NR","",IF($C4714='Peer Comparison Tool'!$D$9,COUNT('ALLL &lt;50B Database'!$AI$1:AI4713)+1,""))</f>
        <v/>
      </c>
    </row>
    <row r="4715" spans="1:35" x14ac:dyDescent="0.25">
      <c r="A4715" t="s">
        <v>3205</v>
      </c>
      <c r="B4715">
        <v>918776</v>
      </c>
      <c r="C4715" s="5" t="s">
        <v>3064</v>
      </c>
      <c r="D4715" s="5" t="s">
        <v>4390</v>
      </c>
      <c r="E4715" s="5" t="s">
        <v>4388</v>
      </c>
      <c r="F4715" s="2">
        <v>77</v>
      </c>
      <c r="G4715" s="2">
        <v>24621</v>
      </c>
      <c r="H4715" s="2">
        <v>17043</v>
      </c>
      <c r="I4715" s="2">
        <v>0</v>
      </c>
      <c r="J4715" s="2">
        <v>17043</v>
      </c>
      <c r="K4715" s="33">
        <v>4.5179839230182484E-3</v>
      </c>
      <c r="L4715" s="2">
        <v>71</v>
      </c>
      <c r="M4715" s="2">
        <v>19509</v>
      </c>
      <c r="N4715" s="2">
        <v>13863</v>
      </c>
      <c r="O4715" s="33">
        <v>5.1215465627930459E-3</v>
      </c>
      <c r="P4715" s="2">
        <v>71</v>
      </c>
      <c r="Q4715" s="2">
        <v>20022</v>
      </c>
      <c r="R4715" s="2">
        <v>13715</v>
      </c>
      <c r="S4715" s="35">
        <v>5.1768137076193951E-3</v>
      </c>
      <c r="T4715" t="s">
        <v>4388</v>
      </c>
      <c r="U4715" t="s">
        <v>4388</v>
      </c>
      <c r="V4715" s="5" t="s">
        <v>4390</v>
      </c>
      <c r="W4715" s="5">
        <v>0</v>
      </c>
      <c r="X4715" s="4">
        <v>-6.5882978460114674E-4</v>
      </c>
      <c r="Y4715" s="6">
        <v>6</v>
      </c>
      <c r="Z4715" s="4">
        <v>5.5267144826349167E-5</v>
      </c>
      <c r="AA4715" s="5">
        <v>4689</v>
      </c>
      <c r="AC4715" s="16" t="str">
        <f t="shared" si="438"/>
        <v/>
      </c>
      <c r="AD4715" s="16" t="str">
        <f t="shared" si="439"/>
        <v/>
      </c>
      <c r="AE4715" s="16" t="str">
        <f t="shared" si="440"/>
        <v/>
      </c>
      <c r="AF4715" s="16" t="str">
        <f t="shared" si="441"/>
        <v/>
      </c>
      <c r="AG4715" s="16" t="str">
        <f t="shared" si="442"/>
        <v/>
      </c>
      <c r="AH4715" s="16">
        <f t="shared" si="443"/>
        <v>4.5179839230182484E-3</v>
      </c>
      <c r="AI4715" s="17" t="str">
        <f>IF('Peer Comparison Tool'!$D$11="NR","",IF($C4715='Peer Comparison Tool'!$D$9,COUNT('ALLL &lt;50B Database'!$AI$1:AI4714)+1,""))</f>
        <v/>
      </c>
    </row>
    <row r="4716" spans="1:35" x14ac:dyDescent="0.25">
      <c r="A4716" t="s">
        <v>413</v>
      </c>
      <c r="B4716">
        <v>403254</v>
      </c>
      <c r="C4716" s="5" t="s">
        <v>343</v>
      </c>
      <c r="D4716" s="5" t="s">
        <v>4390</v>
      </c>
      <c r="E4716" s="5" t="s">
        <v>4388</v>
      </c>
      <c r="F4716" s="2">
        <v>12</v>
      </c>
      <c r="G4716" s="2">
        <v>24487</v>
      </c>
      <c r="H4716" s="2">
        <v>4547</v>
      </c>
      <c r="I4716" s="2">
        <v>0</v>
      </c>
      <c r="J4716" s="2">
        <v>4547</v>
      </c>
      <c r="K4716" s="33">
        <v>2.6391027050802728E-3</v>
      </c>
      <c r="L4716" s="2">
        <v>12</v>
      </c>
      <c r="M4716" s="2">
        <v>25214</v>
      </c>
      <c r="N4716" s="2">
        <v>4634</v>
      </c>
      <c r="O4716" s="33">
        <v>2.5895554596460941E-3</v>
      </c>
      <c r="P4716" s="2">
        <v>12</v>
      </c>
      <c r="Q4716" s="2">
        <v>24261</v>
      </c>
      <c r="R4716" s="2">
        <v>4592</v>
      </c>
      <c r="S4716" s="35">
        <v>2.6132404181184671E-3</v>
      </c>
      <c r="T4716" t="s">
        <v>4388</v>
      </c>
      <c r="U4716" t="s">
        <v>4388</v>
      </c>
      <c r="V4716" s="5" t="s">
        <v>4390</v>
      </c>
      <c r="W4716" s="5">
        <v>0</v>
      </c>
      <c r="X4716" s="4">
        <v>2.586228696180564E-5</v>
      </c>
      <c r="Y4716" s="6">
        <v>0</v>
      </c>
      <c r="Z4716" s="4">
        <v>2.3684958472373029E-5</v>
      </c>
      <c r="AA4716" s="5">
        <v>4757</v>
      </c>
      <c r="AC4716" s="16" t="str">
        <f t="shared" si="438"/>
        <v/>
      </c>
      <c r="AD4716" s="16" t="str">
        <f t="shared" si="439"/>
        <v/>
      </c>
      <c r="AE4716" s="16" t="str">
        <f t="shared" si="440"/>
        <v/>
      </c>
      <c r="AF4716" s="16" t="str">
        <f t="shared" si="441"/>
        <v/>
      </c>
      <c r="AG4716" s="16" t="str">
        <f t="shared" si="442"/>
        <v/>
      </c>
      <c r="AH4716" s="16">
        <f t="shared" si="443"/>
        <v>2.6391027050802728E-3</v>
      </c>
      <c r="AI4716" s="17" t="str">
        <f>IF('Peer Comparison Tool'!$D$11="NR","",IF($C4716='Peer Comparison Tool'!$D$9,COUNT('ALLL &lt;50B Database'!$AI$1:AI4715)+1,""))</f>
        <v/>
      </c>
    </row>
    <row r="4717" spans="1:35" x14ac:dyDescent="0.25">
      <c r="A4717" t="s">
        <v>2827</v>
      </c>
      <c r="B4717">
        <v>983055</v>
      </c>
      <c r="C4717" s="5" t="s">
        <v>2711</v>
      </c>
      <c r="D4717" s="5" t="s">
        <v>4390</v>
      </c>
      <c r="E4717" s="5" t="s">
        <v>4388</v>
      </c>
      <c r="F4717" s="2">
        <v>174</v>
      </c>
      <c r="G4717" s="2">
        <v>24463</v>
      </c>
      <c r="H4717" s="2">
        <v>10628</v>
      </c>
      <c r="I4717" s="2">
        <v>471</v>
      </c>
      <c r="J4717" s="2">
        <v>10157</v>
      </c>
      <c r="K4717" s="33">
        <v>1.7131042630698042E-2</v>
      </c>
      <c r="L4717" s="2">
        <v>170</v>
      </c>
      <c r="M4717" s="2">
        <v>23426</v>
      </c>
      <c r="N4717" s="2">
        <v>10443</v>
      </c>
      <c r="O4717" s="33">
        <v>1.6278847074595423E-2</v>
      </c>
      <c r="P4717" s="2">
        <v>172</v>
      </c>
      <c r="Q4717" s="2">
        <v>23187</v>
      </c>
      <c r="R4717" s="2">
        <v>10702</v>
      </c>
      <c r="S4717" s="35">
        <v>1.6071762287422912E-2</v>
      </c>
      <c r="T4717" t="s">
        <v>4388</v>
      </c>
      <c r="U4717" t="s">
        <v>4388</v>
      </c>
      <c r="V4717" s="5" t="s">
        <v>4390</v>
      </c>
      <c r="W4717" s="5">
        <v>0</v>
      </c>
      <c r="X4717" s="4">
        <v>1.0592803432751298E-3</v>
      </c>
      <c r="Y4717" s="6">
        <v>2</v>
      </c>
      <c r="Z4717" s="4">
        <v>-2.0708478717251094E-4</v>
      </c>
      <c r="AA4717" s="5">
        <v>1008</v>
      </c>
      <c r="AC4717" s="16" t="str">
        <f t="shared" si="438"/>
        <v/>
      </c>
      <c r="AD4717" s="16" t="str">
        <f t="shared" si="439"/>
        <v/>
      </c>
      <c r="AE4717" s="16" t="str">
        <f t="shared" si="440"/>
        <v/>
      </c>
      <c r="AF4717" s="16" t="str">
        <f t="shared" si="441"/>
        <v/>
      </c>
      <c r="AG4717" s="16" t="str">
        <f t="shared" si="442"/>
        <v/>
      </c>
      <c r="AH4717" s="16">
        <f t="shared" si="443"/>
        <v>1.7131042630698042E-2</v>
      </c>
      <c r="AI4717" s="17" t="str">
        <f>IF('Peer Comparison Tool'!$D$11="NR","",IF($C4717='Peer Comparison Tool'!$D$9,COUNT('ALLL &lt;50B Database'!$AI$1:AI4716)+1,""))</f>
        <v/>
      </c>
    </row>
    <row r="4718" spans="1:35" x14ac:dyDescent="0.25">
      <c r="A4718" t="s">
        <v>911</v>
      </c>
      <c r="B4718">
        <v>609645</v>
      </c>
      <c r="C4718" s="5" t="s">
        <v>716</v>
      </c>
      <c r="D4718" s="5" t="s">
        <v>4390</v>
      </c>
      <c r="E4718" s="5" t="s">
        <v>4388</v>
      </c>
      <c r="F4718" s="2">
        <v>116</v>
      </c>
      <c r="G4718" s="2">
        <v>24457</v>
      </c>
      <c r="H4718" s="2">
        <v>13131</v>
      </c>
      <c r="I4718" s="2">
        <v>427</v>
      </c>
      <c r="J4718" s="2">
        <v>12704</v>
      </c>
      <c r="K4718" s="33">
        <v>9.130982367758186E-3</v>
      </c>
      <c r="L4718" s="2">
        <v>116</v>
      </c>
      <c r="M4718" s="2">
        <v>24289</v>
      </c>
      <c r="N4718" s="2">
        <v>12964</v>
      </c>
      <c r="O4718" s="33">
        <v>8.9478556001234191E-3</v>
      </c>
      <c r="P4718" s="2">
        <v>116</v>
      </c>
      <c r="Q4718" s="2">
        <v>24883</v>
      </c>
      <c r="R4718" s="2">
        <v>11969</v>
      </c>
      <c r="S4718" s="35">
        <v>9.6917035675495034E-3</v>
      </c>
      <c r="T4718" t="s">
        <v>4388</v>
      </c>
      <c r="U4718" t="s">
        <v>4388</v>
      </c>
      <c r="V4718" s="5" t="s">
        <v>4390</v>
      </c>
      <c r="W4718" s="5">
        <v>0</v>
      </c>
      <c r="X4718" s="4">
        <v>-5.6072119979131731E-4</v>
      </c>
      <c r="Y4718" s="6">
        <v>0</v>
      </c>
      <c r="Z4718" s="4">
        <v>7.4384796742608429E-4</v>
      </c>
      <c r="AA4718" s="5">
        <v>4044</v>
      </c>
      <c r="AC4718" s="16" t="str">
        <f t="shared" si="438"/>
        <v/>
      </c>
      <c r="AD4718" s="16" t="str">
        <f t="shared" si="439"/>
        <v/>
      </c>
      <c r="AE4718" s="16" t="str">
        <f t="shared" si="440"/>
        <v/>
      </c>
      <c r="AF4718" s="16" t="str">
        <f t="shared" si="441"/>
        <v/>
      </c>
      <c r="AG4718" s="16" t="str">
        <f t="shared" si="442"/>
        <v/>
      </c>
      <c r="AH4718" s="16">
        <f t="shared" si="443"/>
        <v>9.130982367758186E-3</v>
      </c>
      <c r="AI4718" s="17" t="str">
        <f>IF('Peer Comparison Tool'!$D$11="NR","",IF($C4718='Peer Comparison Tool'!$D$9,COUNT('ALLL &lt;50B Database'!$AI$1:AI4717)+1,""))</f>
        <v/>
      </c>
    </row>
    <row r="4719" spans="1:35" x14ac:dyDescent="0.25">
      <c r="A4719" t="s">
        <v>1565</v>
      </c>
      <c r="B4719">
        <v>125958</v>
      </c>
      <c r="C4719" s="5" t="s">
        <v>1389</v>
      </c>
      <c r="D4719" s="5" t="s">
        <v>4390</v>
      </c>
      <c r="E4719" s="5" t="s">
        <v>4388</v>
      </c>
      <c r="F4719" s="2">
        <v>236</v>
      </c>
      <c r="G4719" s="2">
        <v>24442</v>
      </c>
      <c r="H4719" s="2">
        <v>18513</v>
      </c>
      <c r="I4719" s="2">
        <v>0</v>
      </c>
      <c r="J4719" s="2">
        <v>18513</v>
      </c>
      <c r="K4719" s="33">
        <v>1.2747798844055528E-2</v>
      </c>
      <c r="L4719" s="2">
        <v>229</v>
      </c>
      <c r="M4719" s="2">
        <v>22786</v>
      </c>
      <c r="N4719" s="2">
        <v>18152</v>
      </c>
      <c r="O4719" s="33">
        <v>1.2615689731159101E-2</v>
      </c>
      <c r="P4719" s="2">
        <v>235</v>
      </c>
      <c r="Q4719" s="2">
        <v>24293</v>
      </c>
      <c r="R4719" s="2">
        <v>18285</v>
      </c>
      <c r="S4719" s="35">
        <v>1.285206453377085E-2</v>
      </c>
      <c r="T4719" t="s">
        <v>4388</v>
      </c>
      <c r="U4719" t="s">
        <v>4388</v>
      </c>
      <c r="V4719" s="5" t="s">
        <v>4390</v>
      </c>
      <c r="W4719" s="5">
        <v>0</v>
      </c>
      <c r="X4719" s="4">
        <v>-1.0426568971532227E-4</v>
      </c>
      <c r="Y4719" s="6">
        <v>1</v>
      </c>
      <c r="Z4719" s="4">
        <v>2.363748026117489E-4</v>
      </c>
      <c r="AA4719" s="5">
        <v>2571</v>
      </c>
      <c r="AC4719" s="16" t="str">
        <f t="shared" si="438"/>
        <v/>
      </c>
      <c r="AD4719" s="16" t="str">
        <f t="shared" si="439"/>
        <v/>
      </c>
      <c r="AE4719" s="16" t="str">
        <f t="shared" si="440"/>
        <v/>
      </c>
      <c r="AF4719" s="16" t="str">
        <f t="shared" si="441"/>
        <v/>
      </c>
      <c r="AG4719" s="16" t="str">
        <f t="shared" si="442"/>
        <v/>
      </c>
      <c r="AH4719" s="16">
        <f t="shared" si="443"/>
        <v>1.2747798844055528E-2</v>
      </c>
      <c r="AI4719" s="17" t="str">
        <f>IF('Peer Comparison Tool'!$D$11="NR","",IF($C4719='Peer Comparison Tool'!$D$9,COUNT('ALLL &lt;50B Database'!$AI$1:AI4718)+1,""))</f>
        <v/>
      </c>
    </row>
    <row r="4720" spans="1:35" x14ac:dyDescent="0.25">
      <c r="A4720" t="s">
        <v>4360</v>
      </c>
      <c r="B4720">
        <v>441470</v>
      </c>
      <c r="C4720" s="5" t="s">
        <v>4315</v>
      </c>
      <c r="D4720" s="5" t="s">
        <v>4390</v>
      </c>
      <c r="E4720" s="5" t="s">
        <v>4388</v>
      </c>
      <c r="F4720" s="2">
        <v>118</v>
      </c>
      <c r="G4720" s="2">
        <v>24412</v>
      </c>
      <c r="H4720" s="2">
        <v>20530</v>
      </c>
      <c r="I4720" s="2">
        <v>0</v>
      </c>
      <c r="J4720" s="2">
        <v>20530</v>
      </c>
      <c r="K4720" s="33">
        <v>5.7476863127131029E-3</v>
      </c>
      <c r="L4720" s="2">
        <v>118</v>
      </c>
      <c r="M4720" s="2">
        <v>24262</v>
      </c>
      <c r="N4720" s="2">
        <v>20928</v>
      </c>
      <c r="O4720" s="33">
        <v>5.6383792048929661E-3</v>
      </c>
      <c r="P4720" s="2">
        <v>118</v>
      </c>
      <c r="Q4720" s="2">
        <v>24087</v>
      </c>
      <c r="R4720" s="2">
        <v>20640</v>
      </c>
      <c r="S4720" s="35">
        <v>5.7170542635658914E-3</v>
      </c>
      <c r="T4720" t="s">
        <v>4388</v>
      </c>
      <c r="U4720" t="s">
        <v>4388</v>
      </c>
      <c r="V4720" s="5" t="s">
        <v>4390</v>
      </c>
      <c r="W4720" s="5">
        <v>0</v>
      </c>
      <c r="X4720" s="4">
        <v>3.0632049147211529E-5</v>
      </c>
      <c r="Y4720" s="6">
        <v>0</v>
      </c>
      <c r="Z4720" s="4">
        <v>7.8675058672925298E-5</v>
      </c>
      <c r="AA4720" s="5">
        <v>4604</v>
      </c>
      <c r="AC4720" s="16" t="str">
        <f t="shared" si="438"/>
        <v/>
      </c>
      <c r="AD4720" s="16" t="str">
        <f t="shared" si="439"/>
        <v/>
      </c>
      <c r="AE4720" s="16" t="str">
        <f t="shared" si="440"/>
        <v/>
      </c>
      <c r="AF4720" s="16" t="str">
        <f t="shared" si="441"/>
        <v/>
      </c>
      <c r="AG4720" s="16" t="str">
        <f t="shared" si="442"/>
        <v/>
      </c>
      <c r="AH4720" s="16">
        <f t="shared" si="443"/>
        <v>5.7476863127131029E-3</v>
      </c>
      <c r="AI4720" s="17" t="str">
        <f>IF('Peer Comparison Tool'!$D$11="NR","",IF($C4720='Peer Comparison Tool'!$D$9,COUNT('ALLL &lt;50B Database'!$AI$1:AI4719)+1,""))</f>
        <v/>
      </c>
    </row>
    <row r="4721" spans="1:35" x14ac:dyDescent="0.25">
      <c r="A4721" t="s">
        <v>414</v>
      </c>
      <c r="B4721">
        <v>306056</v>
      </c>
      <c r="C4721" s="5" t="s">
        <v>343</v>
      </c>
      <c r="D4721" s="5" t="s">
        <v>4390</v>
      </c>
      <c r="E4721" s="5" t="s">
        <v>4388</v>
      </c>
      <c r="F4721" s="2">
        <v>299</v>
      </c>
      <c r="G4721" s="2">
        <v>24122</v>
      </c>
      <c r="H4721" s="2">
        <v>16119</v>
      </c>
      <c r="I4721" s="2">
        <v>228</v>
      </c>
      <c r="J4721" s="2">
        <v>15891</v>
      </c>
      <c r="K4721" s="33">
        <v>1.8815681832483794E-2</v>
      </c>
      <c r="L4721" s="2">
        <v>308</v>
      </c>
      <c r="M4721" s="2">
        <v>22584</v>
      </c>
      <c r="N4721" s="2">
        <v>17492</v>
      </c>
      <c r="O4721" s="33">
        <v>1.7608049394008691E-2</v>
      </c>
      <c r="P4721" s="2">
        <v>306</v>
      </c>
      <c r="Q4721" s="2">
        <v>23684</v>
      </c>
      <c r="R4721" s="2">
        <v>16433</v>
      </c>
      <c r="S4721" s="35">
        <v>1.8621067364449583E-2</v>
      </c>
      <c r="T4721" t="s">
        <v>4388</v>
      </c>
      <c r="U4721" t="s">
        <v>4388</v>
      </c>
      <c r="V4721" s="5" t="s">
        <v>4390</v>
      </c>
      <c r="W4721" s="5">
        <v>0</v>
      </c>
      <c r="X4721" s="4">
        <v>1.9461446803421129E-4</v>
      </c>
      <c r="Y4721" s="6">
        <v>-7</v>
      </c>
      <c r="Z4721" s="4">
        <v>1.0130179704408923E-3</v>
      </c>
      <c r="AA4721" s="5">
        <v>714</v>
      </c>
      <c r="AC4721" s="16" t="str">
        <f t="shared" si="438"/>
        <v/>
      </c>
      <c r="AD4721" s="16" t="str">
        <f t="shared" si="439"/>
        <v/>
      </c>
      <c r="AE4721" s="16" t="str">
        <f t="shared" si="440"/>
        <v/>
      </c>
      <c r="AF4721" s="16" t="str">
        <f t="shared" si="441"/>
        <v/>
      </c>
      <c r="AG4721" s="16" t="str">
        <f t="shared" si="442"/>
        <v/>
      </c>
      <c r="AH4721" s="16">
        <f t="shared" si="443"/>
        <v>1.8815681832483794E-2</v>
      </c>
      <c r="AI4721" s="17" t="str">
        <f>IF('Peer Comparison Tool'!$D$11="NR","",IF($C4721='Peer Comparison Tool'!$D$9,COUNT('ALLL &lt;50B Database'!$AI$1:AI4720)+1,""))</f>
        <v/>
      </c>
    </row>
    <row r="4722" spans="1:35" x14ac:dyDescent="0.25">
      <c r="A4722" t="s">
        <v>3063</v>
      </c>
      <c r="B4722">
        <v>855303</v>
      </c>
      <c r="C4722" s="5" t="s">
        <v>2948</v>
      </c>
      <c r="D4722" s="5" t="s">
        <v>4390</v>
      </c>
      <c r="E4722" s="5" t="s">
        <v>4388</v>
      </c>
      <c r="F4722" s="2">
        <v>82</v>
      </c>
      <c r="G4722" s="2">
        <v>24041</v>
      </c>
      <c r="H4722" s="2">
        <v>15863</v>
      </c>
      <c r="I4722" s="2">
        <v>0</v>
      </c>
      <c r="J4722" s="2">
        <v>15863</v>
      </c>
      <c r="K4722" s="33">
        <v>5.1692618041984488E-3</v>
      </c>
      <c r="L4722" s="2">
        <v>81</v>
      </c>
      <c r="M4722" s="2">
        <v>23375</v>
      </c>
      <c r="N4722" s="2">
        <v>16060</v>
      </c>
      <c r="O4722" s="33">
        <v>5.0435865504358654E-3</v>
      </c>
      <c r="P4722" s="2">
        <v>74</v>
      </c>
      <c r="Q4722" s="2">
        <v>23328</v>
      </c>
      <c r="R4722" s="2">
        <v>15689</v>
      </c>
      <c r="S4722" s="35">
        <v>4.7166804767671613E-3</v>
      </c>
      <c r="T4722" t="s">
        <v>4388</v>
      </c>
      <c r="U4722" t="s">
        <v>4388</v>
      </c>
      <c r="V4722" s="5" t="s">
        <v>4390</v>
      </c>
      <c r="W4722" s="5">
        <v>0</v>
      </c>
      <c r="X4722" s="4">
        <v>4.5258132743128746E-4</v>
      </c>
      <c r="Y4722" s="6">
        <v>8</v>
      </c>
      <c r="Z4722" s="4">
        <v>-3.2690607366870402E-4</v>
      </c>
      <c r="AA4722" s="5">
        <v>4643</v>
      </c>
      <c r="AC4722" s="16" t="str">
        <f t="shared" si="438"/>
        <v/>
      </c>
      <c r="AD4722" s="16" t="str">
        <f t="shared" si="439"/>
        <v/>
      </c>
      <c r="AE4722" s="16" t="str">
        <f t="shared" si="440"/>
        <v/>
      </c>
      <c r="AF4722" s="16" t="str">
        <f t="shared" si="441"/>
        <v/>
      </c>
      <c r="AG4722" s="16" t="str">
        <f t="shared" si="442"/>
        <v/>
      </c>
      <c r="AH4722" s="16">
        <f t="shared" si="443"/>
        <v>5.1692618041984488E-3</v>
      </c>
      <c r="AI4722" s="17" t="str">
        <f>IF('Peer Comparison Tool'!$D$11="NR","",IF($C4722='Peer Comparison Tool'!$D$9,COUNT('ALLL &lt;50B Database'!$AI$1:AI4721)+1,""))</f>
        <v/>
      </c>
    </row>
    <row r="4723" spans="1:35" x14ac:dyDescent="0.25">
      <c r="A4723" t="s">
        <v>1675</v>
      </c>
      <c r="B4723">
        <v>693073</v>
      </c>
      <c r="C4723" s="5" t="s">
        <v>3064</v>
      </c>
      <c r="D4723" s="5" t="s">
        <v>4390</v>
      </c>
      <c r="E4723" s="5" t="s">
        <v>4388</v>
      </c>
      <c r="F4723" s="2">
        <v>138</v>
      </c>
      <c r="G4723" s="2">
        <v>23921</v>
      </c>
      <c r="H4723" s="2">
        <v>16078</v>
      </c>
      <c r="I4723" s="2">
        <v>0</v>
      </c>
      <c r="J4723" s="2">
        <v>16078</v>
      </c>
      <c r="K4723" s="33">
        <v>8.5831571090931712E-3</v>
      </c>
      <c r="L4723" s="2">
        <v>138</v>
      </c>
      <c r="M4723" s="2">
        <v>21728</v>
      </c>
      <c r="N4723" s="2">
        <v>15950</v>
      </c>
      <c r="O4723" s="33">
        <v>8.6520376175548593E-3</v>
      </c>
      <c r="P4723" s="2">
        <v>138</v>
      </c>
      <c r="Q4723" s="2">
        <v>22299</v>
      </c>
      <c r="R4723" s="2">
        <v>16431</v>
      </c>
      <c r="S4723" s="35">
        <v>8.3987584444038706E-3</v>
      </c>
      <c r="T4723" t="s">
        <v>4388</v>
      </c>
      <c r="U4723" t="s">
        <v>4388</v>
      </c>
      <c r="V4723" s="5" t="s">
        <v>4390</v>
      </c>
      <c r="W4723" s="5">
        <v>0</v>
      </c>
      <c r="X4723" s="4">
        <v>1.8439866468930068E-4</v>
      </c>
      <c r="Y4723" s="6">
        <v>0</v>
      </c>
      <c r="Z4723" s="4">
        <v>-2.5327917315098869E-4</v>
      </c>
      <c r="AA4723" s="5">
        <v>4178</v>
      </c>
      <c r="AC4723" s="16" t="str">
        <f t="shared" si="438"/>
        <v/>
      </c>
      <c r="AD4723" s="16" t="str">
        <f t="shared" si="439"/>
        <v/>
      </c>
      <c r="AE4723" s="16" t="str">
        <f t="shared" si="440"/>
        <v/>
      </c>
      <c r="AF4723" s="16" t="str">
        <f t="shared" si="441"/>
        <v/>
      </c>
      <c r="AG4723" s="16" t="str">
        <f t="shared" si="442"/>
        <v/>
      </c>
      <c r="AH4723" s="16">
        <f t="shared" si="443"/>
        <v>8.5831571090931712E-3</v>
      </c>
      <c r="AI4723" s="17" t="str">
        <f>IF('Peer Comparison Tool'!$D$11="NR","",IF($C4723='Peer Comparison Tool'!$D$9,COUNT('ALLL &lt;50B Database'!$AI$1:AI4722)+1,""))</f>
        <v/>
      </c>
    </row>
    <row r="4724" spans="1:35" x14ac:dyDescent="0.25">
      <c r="A4724" t="s">
        <v>3062</v>
      </c>
      <c r="B4724">
        <v>92902</v>
      </c>
      <c r="C4724" s="5" t="s">
        <v>2948</v>
      </c>
      <c r="D4724" s="5" t="s">
        <v>4390</v>
      </c>
      <c r="E4724" s="5" t="s">
        <v>4388</v>
      </c>
      <c r="F4724" s="2">
        <v>131</v>
      </c>
      <c r="G4724" s="2">
        <v>23556</v>
      </c>
      <c r="H4724" s="2">
        <v>10398</v>
      </c>
      <c r="I4724" s="2">
        <v>0</v>
      </c>
      <c r="J4724" s="2">
        <v>10398</v>
      </c>
      <c r="K4724" s="33">
        <v>1.2598576649355646E-2</v>
      </c>
      <c r="L4724" s="2">
        <v>130</v>
      </c>
      <c r="M4724" s="2">
        <v>21796</v>
      </c>
      <c r="N4724" s="2">
        <v>10012</v>
      </c>
      <c r="O4724" s="33">
        <v>1.2984418697562925E-2</v>
      </c>
      <c r="P4724" s="2">
        <v>130</v>
      </c>
      <c r="Q4724" s="2">
        <v>28931</v>
      </c>
      <c r="R4724" s="2">
        <v>10264</v>
      </c>
      <c r="S4724" s="35">
        <v>1.2665627435697584E-2</v>
      </c>
      <c r="T4724" t="s">
        <v>4388</v>
      </c>
      <c r="U4724" t="s">
        <v>4388</v>
      </c>
      <c r="V4724" s="5" t="s">
        <v>4390</v>
      </c>
      <c r="W4724" s="5">
        <v>0</v>
      </c>
      <c r="X4724" s="4">
        <v>-6.7050786341938534E-5</v>
      </c>
      <c r="Y4724" s="6">
        <v>1</v>
      </c>
      <c r="Z4724" s="4">
        <v>-3.1879126186534074E-4</v>
      </c>
      <c r="AA4724" s="5">
        <v>2649</v>
      </c>
      <c r="AC4724" s="16" t="str">
        <f t="shared" si="438"/>
        <v/>
      </c>
      <c r="AD4724" s="16" t="str">
        <f t="shared" si="439"/>
        <v/>
      </c>
      <c r="AE4724" s="16" t="str">
        <f t="shared" si="440"/>
        <v/>
      </c>
      <c r="AF4724" s="16" t="str">
        <f t="shared" si="441"/>
        <v/>
      </c>
      <c r="AG4724" s="16" t="str">
        <f t="shared" si="442"/>
        <v/>
      </c>
      <c r="AH4724" s="16">
        <f t="shared" si="443"/>
        <v>1.2598576649355646E-2</v>
      </c>
      <c r="AI4724" s="17" t="str">
        <f>IF('Peer Comparison Tool'!$D$11="NR","",IF($C4724='Peer Comparison Tool'!$D$9,COUNT('ALLL &lt;50B Database'!$AI$1:AI4723)+1,""))</f>
        <v/>
      </c>
    </row>
    <row r="4725" spans="1:35" x14ac:dyDescent="0.25">
      <c r="A4725" t="s">
        <v>4313</v>
      </c>
      <c r="B4725">
        <v>596277</v>
      </c>
      <c r="C4725" s="5" t="s">
        <v>4163</v>
      </c>
      <c r="D4725" s="5" t="s">
        <v>4390</v>
      </c>
      <c r="E4725" s="5" t="s">
        <v>4388</v>
      </c>
      <c r="F4725" s="2">
        <v>137</v>
      </c>
      <c r="G4725" s="2">
        <v>23533</v>
      </c>
      <c r="H4725" s="2">
        <v>16319</v>
      </c>
      <c r="I4725" s="2">
        <v>0</v>
      </c>
      <c r="J4725" s="2">
        <v>16319</v>
      </c>
      <c r="K4725" s="33">
        <v>8.3951222501378753E-3</v>
      </c>
      <c r="L4725" s="2">
        <v>110</v>
      </c>
      <c r="M4725" s="2">
        <v>21979</v>
      </c>
      <c r="N4725" s="2">
        <v>17160</v>
      </c>
      <c r="O4725" s="33">
        <v>6.41025641025641E-3</v>
      </c>
      <c r="P4725" s="2">
        <v>115</v>
      </c>
      <c r="Q4725" s="2">
        <v>22758</v>
      </c>
      <c r="R4725" s="2">
        <v>16822</v>
      </c>
      <c r="S4725" s="35">
        <v>6.8362858161930802E-3</v>
      </c>
      <c r="T4725" t="s">
        <v>4388</v>
      </c>
      <c r="U4725" t="s">
        <v>4388</v>
      </c>
      <c r="V4725" s="5" t="s">
        <v>4390</v>
      </c>
      <c r="W4725" s="5">
        <v>0</v>
      </c>
      <c r="X4725" s="4">
        <v>1.5588364339447951E-3</v>
      </c>
      <c r="Y4725" s="6">
        <v>22</v>
      </c>
      <c r="Z4725" s="4">
        <v>4.2602940593667021E-4</v>
      </c>
      <c r="AA4725" s="5">
        <v>4235</v>
      </c>
      <c r="AC4725" s="16" t="str">
        <f t="shared" si="438"/>
        <v/>
      </c>
      <c r="AD4725" s="16" t="str">
        <f t="shared" si="439"/>
        <v/>
      </c>
      <c r="AE4725" s="16" t="str">
        <f t="shared" si="440"/>
        <v/>
      </c>
      <c r="AF4725" s="16" t="str">
        <f t="shared" si="441"/>
        <v/>
      </c>
      <c r="AG4725" s="16" t="str">
        <f t="shared" si="442"/>
        <v/>
      </c>
      <c r="AH4725" s="16">
        <f t="shared" si="443"/>
        <v>8.3951222501378753E-3</v>
      </c>
      <c r="AI4725" s="17" t="str">
        <f>IF('Peer Comparison Tool'!$D$11="NR","",IF($C4725='Peer Comparison Tool'!$D$9,COUNT('ALLL &lt;50B Database'!$AI$1:AI4724)+1,""))</f>
        <v/>
      </c>
    </row>
    <row r="4726" spans="1:35" x14ac:dyDescent="0.25">
      <c r="A4726" t="s">
        <v>2295</v>
      </c>
      <c r="B4726">
        <v>856159</v>
      </c>
      <c r="C4726" s="5" t="s">
        <v>2041</v>
      </c>
      <c r="D4726" s="5" t="s">
        <v>4390</v>
      </c>
      <c r="E4726" s="5" t="s">
        <v>4388</v>
      </c>
      <c r="F4726" s="2">
        <v>187</v>
      </c>
      <c r="G4726" s="2">
        <v>23435</v>
      </c>
      <c r="H4726" s="2">
        <v>12728</v>
      </c>
      <c r="I4726" s="2">
        <v>698</v>
      </c>
      <c r="J4726" s="2">
        <v>12030</v>
      </c>
      <c r="K4726" s="33">
        <v>1.5544472152950956E-2</v>
      </c>
      <c r="L4726" s="2">
        <v>187</v>
      </c>
      <c r="M4726" s="2">
        <v>23176</v>
      </c>
      <c r="N4726" s="2">
        <v>12262</v>
      </c>
      <c r="O4726" s="33">
        <v>1.5250366987440873E-2</v>
      </c>
      <c r="P4726" s="2">
        <v>187</v>
      </c>
      <c r="Q4726" s="2">
        <v>21793</v>
      </c>
      <c r="R4726" s="2">
        <v>11964</v>
      </c>
      <c r="S4726" s="35">
        <v>1.5630224005349382E-2</v>
      </c>
      <c r="T4726" t="s">
        <v>4388</v>
      </c>
      <c r="U4726" t="s">
        <v>4388</v>
      </c>
      <c r="V4726" s="5" t="s">
        <v>4390</v>
      </c>
      <c r="W4726" s="5">
        <v>0</v>
      </c>
      <c r="X4726" s="4">
        <v>-8.5751852398426379E-5</v>
      </c>
      <c r="Y4726" s="6">
        <v>0</v>
      </c>
      <c r="Z4726" s="4">
        <v>3.7985701790850881E-4</v>
      </c>
      <c r="AA4726" s="5">
        <v>1419</v>
      </c>
      <c r="AC4726" s="16" t="str">
        <f t="shared" si="438"/>
        <v/>
      </c>
      <c r="AD4726" s="16" t="str">
        <f t="shared" si="439"/>
        <v/>
      </c>
      <c r="AE4726" s="16" t="str">
        <f t="shared" si="440"/>
        <v/>
      </c>
      <c r="AF4726" s="16" t="str">
        <f t="shared" si="441"/>
        <v/>
      </c>
      <c r="AG4726" s="16" t="str">
        <f t="shared" si="442"/>
        <v/>
      </c>
      <c r="AH4726" s="16">
        <f t="shared" si="443"/>
        <v>1.5544472152950956E-2</v>
      </c>
      <c r="AI4726" s="17" t="str">
        <f>IF('Peer Comparison Tool'!$D$11="NR","",IF($C4726='Peer Comparison Tool'!$D$9,COUNT('ALLL &lt;50B Database'!$AI$1:AI4725)+1,""))</f>
        <v/>
      </c>
    </row>
    <row r="4727" spans="1:35" x14ac:dyDescent="0.25">
      <c r="A4727" t="s">
        <v>1294</v>
      </c>
      <c r="B4727">
        <v>332345</v>
      </c>
      <c r="C4727" s="5" t="s">
        <v>926</v>
      </c>
      <c r="D4727" s="5" t="s">
        <v>4390</v>
      </c>
      <c r="E4727" s="5" t="s">
        <v>4388</v>
      </c>
      <c r="F4727" s="2">
        <v>170</v>
      </c>
      <c r="G4727" s="2">
        <v>23409</v>
      </c>
      <c r="H4727" s="2">
        <v>14900</v>
      </c>
      <c r="I4727" s="2">
        <v>0</v>
      </c>
      <c r="J4727" s="2">
        <v>14900</v>
      </c>
      <c r="K4727" s="33">
        <v>1.1409395973154362E-2</v>
      </c>
      <c r="L4727" s="2">
        <v>167</v>
      </c>
      <c r="M4727" s="2">
        <v>20772</v>
      </c>
      <c r="N4727" s="2">
        <v>15205</v>
      </c>
      <c r="O4727" s="33">
        <v>1.0983229200920749E-2</v>
      </c>
      <c r="P4727" s="2">
        <v>167</v>
      </c>
      <c r="Q4727" s="2">
        <v>21579</v>
      </c>
      <c r="R4727" s="2">
        <v>14815</v>
      </c>
      <c r="S4727" s="35">
        <v>1.1272359095511306E-2</v>
      </c>
      <c r="T4727" t="s">
        <v>4388</v>
      </c>
      <c r="U4727" t="s">
        <v>4388</v>
      </c>
      <c r="V4727" s="5" t="s">
        <v>4390</v>
      </c>
      <c r="W4727" s="5">
        <v>0</v>
      </c>
      <c r="X4727" s="4">
        <v>1.3703687764305555E-4</v>
      </c>
      <c r="Y4727" s="6">
        <v>3</v>
      </c>
      <c r="Z4727" s="4">
        <v>2.8912989459055696E-4</v>
      </c>
      <c r="AA4727" s="5">
        <v>3200</v>
      </c>
      <c r="AC4727" s="16" t="str">
        <f t="shared" si="438"/>
        <v/>
      </c>
      <c r="AD4727" s="16" t="str">
        <f t="shared" si="439"/>
        <v/>
      </c>
      <c r="AE4727" s="16" t="str">
        <f t="shared" si="440"/>
        <v/>
      </c>
      <c r="AF4727" s="16" t="str">
        <f t="shared" si="441"/>
        <v/>
      </c>
      <c r="AG4727" s="16" t="str">
        <f t="shared" si="442"/>
        <v/>
      </c>
      <c r="AH4727" s="16">
        <f t="shared" si="443"/>
        <v>1.1409395973154362E-2</v>
      </c>
      <c r="AI4727" s="17" t="str">
        <f>IF('Peer Comparison Tool'!$D$11="NR","",IF($C4727='Peer Comparison Tool'!$D$9,COUNT('ALLL &lt;50B Database'!$AI$1:AI4726)+1,""))</f>
        <v/>
      </c>
    </row>
    <row r="4728" spans="1:35" x14ac:dyDescent="0.25">
      <c r="A4728" t="s">
        <v>1297</v>
      </c>
      <c r="B4728">
        <v>604033</v>
      </c>
      <c r="C4728" s="5" t="s">
        <v>926</v>
      </c>
      <c r="D4728" s="5" t="s">
        <v>4390</v>
      </c>
      <c r="E4728" s="5" t="s">
        <v>4388</v>
      </c>
      <c r="F4728" s="2">
        <v>93</v>
      </c>
      <c r="G4728" s="2">
        <v>23241</v>
      </c>
      <c r="H4728" s="2">
        <v>7238</v>
      </c>
      <c r="I4728" s="2">
        <v>1610</v>
      </c>
      <c r="J4728" s="2">
        <v>5628</v>
      </c>
      <c r="K4728" s="33">
        <v>1.652452025586354E-2</v>
      </c>
      <c r="L4728" s="2">
        <v>93</v>
      </c>
      <c r="M4728" s="2">
        <v>21249</v>
      </c>
      <c r="N4728" s="2">
        <v>6170</v>
      </c>
      <c r="O4728" s="33">
        <v>1.5072933549432739E-2</v>
      </c>
      <c r="P4728" s="2">
        <v>93</v>
      </c>
      <c r="Q4728" s="2">
        <v>20075</v>
      </c>
      <c r="R4728" s="2">
        <v>5925</v>
      </c>
      <c r="S4728" s="35">
        <v>1.5696202531645571E-2</v>
      </c>
      <c r="T4728" t="s">
        <v>4388</v>
      </c>
      <c r="U4728" t="s">
        <v>4388</v>
      </c>
      <c r="V4728" s="5" t="s">
        <v>4390</v>
      </c>
      <c r="W4728" s="5">
        <v>0</v>
      </c>
      <c r="X4728" s="4">
        <v>8.2831772421796887E-4</v>
      </c>
      <c r="Y4728" s="6">
        <v>0</v>
      </c>
      <c r="Z4728" s="4">
        <v>6.2326898221283164E-4</v>
      </c>
      <c r="AA4728" s="5">
        <v>1133</v>
      </c>
      <c r="AC4728" s="16" t="str">
        <f t="shared" si="438"/>
        <v/>
      </c>
      <c r="AD4728" s="16" t="str">
        <f t="shared" si="439"/>
        <v/>
      </c>
      <c r="AE4728" s="16" t="str">
        <f t="shared" si="440"/>
        <v/>
      </c>
      <c r="AF4728" s="16" t="str">
        <f t="shared" si="441"/>
        <v/>
      </c>
      <c r="AG4728" s="16" t="str">
        <f t="shared" si="442"/>
        <v/>
      </c>
      <c r="AH4728" s="16">
        <f t="shared" si="443"/>
        <v>1.652452025586354E-2</v>
      </c>
      <c r="AI4728" s="17" t="str">
        <f>IF('Peer Comparison Tool'!$D$11="NR","",IF($C4728='Peer Comparison Tool'!$D$9,COUNT('ALLL &lt;50B Database'!$AI$1:AI4727)+1,""))</f>
        <v/>
      </c>
    </row>
    <row r="4729" spans="1:35" x14ac:dyDescent="0.25">
      <c r="A4729" t="s">
        <v>2294</v>
      </c>
      <c r="B4729">
        <v>150156</v>
      </c>
      <c r="C4729" s="5" t="s">
        <v>2041</v>
      </c>
      <c r="D4729" s="5" t="s">
        <v>4390</v>
      </c>
      <c r="E4729" s="5" t="s">
        <v>4388</v>
      </c>
      <c r="F4729" s="2">
        <v>111</v>
      </c>
      <c r="G4729" s="2">
        <v>22957</v>
      </c>
      <c r="H4729" s="2">
        <v>9058</v>
      </c>
      <c r="I4729" s="2">
        <v>0</v>
      </c>
      <c r="J4729" s="2">
        <v>9058</v>
      </c>
      <c r="K4729" s="33">
        <v>1.2254360786045485E-2</v>
      </c>
      <c r="L4729" s="2">
        <v>111</v>
      </c>
      <c r="M4729" s="2">
        <v>23770</v>
      </c>
      <c r="N4729" s="2">
        <v>8522</v>
      </c>
      <c r="O4729" s="33">
        <v>1.30251114761793E-2</v>
      </c>
      <c r="P4729" s="2">
        <v>111</v>
      </c>
      <c r="Q4729" s="2">
        <v>22278</v>
      </c>
      <c r="R4729" s="2">
        <v>8221</v>
      </c>
      <c r="S4729" s="35">
        <v>1.3502007055102785E-2</v>
      </c>
      <c r="T4729" t="s">
        <v>4388</v>
      </c>
      <c r="U4729" t="s">
        <v>4388</v>
      </c>
      <c r="V4729" s="5" t="s">
        <v>4390</v>
      </c>
      <c r="W4729" s="5">
        <v>0</v>
      </c>
      <c r="X4729" s="4">
        <v>-1.2476462690573006E-3</v>
      </c>
      <c r="Y4729" s="6">
        <v>0</v>
      </c>
      <c r="Z4729" s="4">
        <v>4.7689557892348529E-4</v>
      </c>
      <c r="AA4729" s="5">
        <v>2802</v>
      </c>
      <c r="AC4729" s="16" t="str">
        <f t="shared" si="438"/>
        <v/>
      </c>
      <c r="AD4729" s="16" t="str">
        <f t="shared" si="439"/>
        <v/>
      </c>
      <c r="AE4729" s="16" t="str">
        <f t="shared" si="440"/>
        <v/>
      </c>
      <c r="AF4729" s="16" t="str">
        <f t="shared" si="441"/>
        <v/>
      </c>
      <c r="AG4729" s="16" t="str">
        <f t="shared" si="442"/>
        <v/>
      </c>
      <c r="AH4729" s="16">
        <f t="shared" si="443"/>
        <v>1.2254360786045485E-2</v>
      </c>
      <c r="AI4729" s="17" t="str">
        <f>IF('Peer Comparison Tool'!$D$11="NR","",IF($C4729='Peer Comparison Tool'!$D$9,COUNT('ALLL &lt;50B Database'!$AI$1:AI4728)+1,""))</f>
        <v/>
      </c>
    </row>
    <row r="4730" spans="1:35" x14ac:dyDescent="0.25">
      <c r="A4730" t="s">
        <v>1693</v>
      </c>
      <c r="B4730">
        <v>62044</v>
      </c>
      <c r="C4730" s="5" t="s">
        <v>1578</v>
      </c>
      <c r="D4730" s="5" t="s">
        <v>4390</v>
      </c>
      <c r="E4730" s="5" t="s">
        <v>4388</v>
      </c>
      <c r="F4730" s="2">
        <v>173</v>
      </c>
      <c r="G4730" s="2">
        <v>22933</v>
      </c>
      <c r="H4730" s="2">
        <v>12475</v>
      </c>
      <c r="I4730" s="2">
        <v>0</v>
      </c>
      <c r="J4730" s="2">
        <v>12475</v>
      </c>
      <c r="K4730" s="33">
        <v>1.3867735470941884E-2</v>
      </c>
      <c r="L4730" s="2">
        <v>174</v>
      </c>
      <c r="M4730" s="2">
        <v>21327</v>
      </c>
      <c r="N4730" s="2">
        <v>13520</v>
      </c>
      <c r="O4730" s="33">
        <v>1.2869822485207101E-2</v>
      </c>
      <c r="P4730" s="2">
        <v>173</v>
      </c>
      <c r="Q4730" s="2">
        <v>21815</v>
      </c>
      <c r="R4730" s="2">
        <v>12447</v>
      </c>
      <c r="S4730" s="35">
        <v>1.3898931469430385E-2</v>
      </c>
      <c r="T4730" t="s">
        <v>4388</v>
      </c>
      <c r="U4730" t="s">
        <v>4388</v>
      </c>
      <c r="V4730" s="5" t="s">
        <v>4390</v>
      </c>
      <c r="W4730" s="5">
        <v>0</v>
      </c>
      <c r="X4730" s="4">
        <v>-3.1195998488501436E-5</v>
      </c>
      <c r="Y4730" s="6">
        <v>0</v>
      </c>
      <c r="Z4730" s="4">
        <v>1.0291089842232835E-3</v>
      </c>
      <c r="AA4730" s="5">
        <v>2035</v>
      </c>
      <c r="AC4730" s="16" t="str">
        <f t="shared" si="438"/>
        <v/>
      </c>
      <c r="AD4730" s="16" t="str">
        <f t="shared" si="439"/>
        <v/>
      </c>
      <c r="AE4730" s="16" t="str">
        <f t="shared" si="440"/>
        <v/>
      </c>
      <c r="AF4730" s="16" t="str">
        <f t="shared" si="441"/>
        <v/>
      </c>
      <c r="AG4730" s="16" t="str">
        <f t="shared" si="442"/>
        <v/>
      </c>
      <c r="AH4730" s="16">
        <f t="shared" si="443"/>
        <v>1.3867735470941884E-2</v>
      </c>
      <c r="AI4730" s="17" t="str">
        <f>IF('Peer Comparison Tool'!$D$11="NR","",IF($C4730='Peer Comparison Tool'!$D$9,COUNT('ALLL &lt;50B Database'!$AI$1:AI4729)+1,""))</f>
        <v/>
      </c>
    </row>
    <row r="4731" spans="1:35" x14ac:dyDescent="0.25">
      <c r="A4731" t="s">
        <v>3501</v>
      </c>
      <c r="B4731">
        <v>2796277</v>
      </c>
      <c r="C4731" s="5" t="s">
        <v>3374</v>
      </c>
      <c r="D4731" s="5" t="s">
        <v>4387</v>
      </c>
      <c r="E4731" s="5" t="s">
        <v>4388</v>
      </c>
      <c r="F4731" s="2">
        <v>124</v>
      </c>
      <c r="G4731" s="2">
        <v>22587</v>
      </c>
      <c r="H4731" s="2">
        <v>7148</v>
      </c>
      <c r="I4731" s="2">
        <v>0</v>
      </c>
      <c r="J4731" s="2">
        <v>7148</v>
      </c>
      <c r="K4731" s="33">
        <v>1.7347509792949075E-2</v>
      </c>
      <c r="L4731" s="2">
        <v>124</v>
      </c>
      <c r="M4731" s="2">
        <v>23452</v>
      </c>
      <c r="N4731" s="2">
        <v>5608</v>
      </c>
      <c r="O4731" s="33">
        <v>2.2111269614835949E-2</v>
      </c>
      <c r="P4731" s="2">
        <v>124</v>
      </c>
      <c r="Q4731" s="2">
        <v>23337</v>
      </c>
      <c r="R4731" s="2">
        <v>7218</v>
      </c>
      <c r="S4731" s="35">
        <v>1.7179274037129398E-2</v>
      </c>
      <c r="T4731" t="s">
        <v>4388</v>
      </c>
      <c r="U4731" t="s">
        <v>4388</v>
      </c>
      <c r="V4731" s="5" t="s">
        <v>4387</v>
      </c>
      <c r="W4731" s="5">
        <v>0</v>
      </c>
      <c r="X4731" s="4">
        <v>1.682357558196769E-4</v>
      </c>
      <c r="Y4731" s="6">
        <v>0</v>
      </c>
      <c r="Z4731" s="4">
        <v>-4.9319955777065508E-3</v>
      </c>
      <c r="AA4731" s="5">
        <v>965</v>
      </c>
      <c r="AC4731" s="16" t="str">
        <f t="shared" si="438"/>
        <v/>
      </c>
      <c r="AD4731" s="16" t="str">
        <f t="shared" si="439"/>
        <v/>
      </c>
      <c r="AE4731" s="16" t="str">
        <f t="shared" si="440"/>
        <v/>
      </c>
      <c r="AF4731" s="16" t="str">
        <f t="shared" si="441"/>
        <v/>
      </c>
      <c r="AG4731" s="16" t="str">
        <f t="shared" si="442"/>
        <v/>
      </c>
      <c r="AH4731" s="16">
        <f t="shared" si="443"/>
        <v>1.7347509792949075E-2</v>
      </c>
      <c r="AI4731" s="17" t="str">
        <f>IF('Peer Comparison Tool'!$D$11="NR","",IF($C4731='Peer Comparison Tool'!$D$9,COUNT('ALLL &lt;50B Database'!$AI$1:AI4730)+1,""))</f>
        <v/>
      </c>
    </row>
    <row r="4732" spans="1:35" x14ac:dyDescent="0.25">
      <c r="A4732" t="s">
        <v>1295</v>
      </c>
      <c r="B4732">
        <v>418436</v>
      </c>
      <c r="C4732" s="5" t="s">
        <v>926</v>
      </c>
      <c r="D4732" s="5" t="s">
        <v>4390</v>
      </c>
      <c r="E4732" s="5" t="s">
        <v>4388</v>
      </c>
      <c r="F4732" s="2">
        <v>80</v>
      </c>
      <c r="G4732" s="2">
        <v>22248</v>
      </c>
      <c r="H4732" s="2">
        <v>7641</v>
      </c>
      <c r="I4732" s="2">
        <v>0</v>
      </c>
      <c r="J4732" s="2">
        <v>7641</v>
      </c>
      <c r="K4732" s="33">
        <v>1.0469833791388562E-2</v>
      </c>
      <c r="L4732" s="2">
        <v>80</v>
      </c>
      <c r="M4732" s="2">
        <v>19993</v>
      </c>
      <c r="N4732" s="2">
        <v>7879</v>
      </c>
      <c r="O4732" s="33">
        <v>1.0153572788424927E-2</v>
      </c>
      <c r="P4732" s="2">
        <v>80</v>
      </c>
      <c r="Q4732" s="2">
        <v>21231</v>
      </c>
      <c r="R4732" s="2">
        <v>7611</v>
      </c>
      <c r="S4732" s="35">
        <v>1.0511102351859151E-2</v>
      </c>
      <c r="T4732" t="s">
        <v>4388</v>
      </c>
      <c r="U4732" t="s">
        <v>4388</v>
      </c>
      <c r="V4732" s="5" t="s">
        <v>4390</v>
      </c>
      <c r="W4732" s="5">
        <v>0</v>
      </c>
      <c r="X4732" s="4">
        <v>-4.1268560470588897E-5</v>
      </c>
      <c r="Y4732" s="6">
        <v>0</v>
      </c>
      <c r="Z4732" s="4">
        <v>3.5752956343422342E-4</v>
      </c>
      <c r="AA4732" s="5">
        <v>3611</v>
      </c>
      <c r="AC4732" s="16" t="str">
        <f t="shared" si="438"/>
        <v/>
      </c>
      <c r="AD4732" s="16" t="str">
        <f t="shared" si="439"/>
        <v/>
      </c>
      <c r="AE4732" s="16" t="str">
        <f t="shared" si="440"/>
        <v/>
      </c>
      <c r="AF4732" s="16" t="str">
        <f t="shared" si="441"/>
        <v/>
      </c>
      <c r="AG4732" s="16" t="str">
        <f t="shared" si="442"/>
        <v/>
      </c>
      <c r="AH4732" s="16">
        <f t="shared" si="443"/>
        <v>1.0469833791388562E-2</v>
      </c>
      <c r="AI4732" s="17" t="str">
        <f>IF('Peer Comparison Tool'!$D$11="NR","",IF($C4732='Peer Comparison Tool'!$D$9,COUNT('ALLL &lt;50B Database'!$AI$1:AI4731)+1,""))</f>
        <v/>
      </c>
    </row>
    <row r="4733" spans="1:35" x14ac:dyDescent="0.25">
      <c r="A4733" t="s">
        <v>657</v>
      </c>
      <c r="B4733">
        <v>407850</v>
      </c>
      <c r="C4733" s="5" t="s">
        <v>3557</v>
      </c>
      <c r="D4733" s="5" t="s">
        <v>4390</v>
      </c>
      <c r="E4733" s="5" t="s">
        <v>4388</v>
      </c>
      <c r="F4733" s="2">
        <v>364</v>
      </c>
      <c r="G4733" s="2">
        <v>22157</v>
      </c>
      <c r="H4733" s="2">
        <v>15360</v>
      </c>
      <c r="I4733" s="2">
        <v>0</v>
      </c>
      <c r="J4733" s="2">
        <v>15360</v>
      </c>
      <c r="K4733" s="33">
        <v>2.3697916666666666E-2</v>
      </c>
      <c r="L4733" s="2">
        <v>339</v>
      </c>
      <c r="M4733" s="2">
        <v>19576</v>
      </c>
      <c r="N4733" s="2">
        <v>14956</v>
      </c>
      <c r="O4733" s="33">
        <v>2.266648836587323E-2</v>
      </c>
      <c r="P4733" s="2">
        <v>340</v>
      </c>
      <c r="Q4733" s="2">
        <v>19262</v>
      </c>
      <c r="R4733" s="2">
        <v>14822</v>
      </c>
      <c r="S4733" s="35">
        <v>2.2938874645796789E-2</v>
      </c>
      <c r="T4733" t="s">
        <v>4388</v>
      </c>
      <c r="U4733" t="s">
        <v>4388</v>
      </c>
      <c r="V4733" s="5" t="s">
        <v>4390</v>
      </c>
      <c r="W4733" s="5">
        <v>0</v>
      </c>
      <c r="X4733" s="4">
        <v>7.5904202086987671E-4</v>
      </c>
      <c r="Y4733" s="6">
        <v>24</v>
      </c>
      <c r="Z4733" s="4">
        <v>2.7238627992355949E-4</v>
      </c>
      <c r="AA4733" s="5">
        <v>302</v>
      </c>
      <c r="AC4733" s="16" t="str">
        <f t="shared" si="438"/>
        <v/>
      </c>
      <c r="AD4733" s="16" t="str">
        <f t="shared" si="439"/>
        <v/>
      </c>
      <c r="AE4733" s="16" t="str">
        <f t="shared" si="440"/>
        <v/>
      </c>
      <c r="AF4733" s="16" t="str">
        <f t="shared" si="441"/>
        <v/>
      </c>
      <c r="AG4733" s="16" t="str">
        <f t="shared" si="442"/>
        <v/>
      </c>
      <c r="AH4733" s="16">
        <f t="shared" si="443"/>
        <v>2.3697916666666666E-2</v>
      </c>
      <c r="AI4733" s="17" t="str">
        <f>IF('Peer Comparison Tool'!$D$11="NR","",IF($C4733='Peer Comparison Tool'!$D$9,COUNT('ALLL &lt;50B Database'!$AI$1:AI4732)+1,""))</f>
        <v/>
      </c>
    </row>
    <row r="4734" spans="1:35" x14ac:dyDescent="0.25">
      <c r="A4734" t="s">
        <v>2517</v>
      </c>
      <c r="B4734">
        <v>107459</v>
      </c>
      <c r="C4734" s="5" t="s">
        <v>2299</v>
      </c>
      <c r="D4734" s="5" t="s">
        <v>4390</v>
      </c>
      <c r="E4734" s="5" t="s">
        <v>4388</v>
      </c>
      <c r="F4734" s="2">
        <v>226</v>
      </c>
      <c r="G4734" s="2">
        <v>21916</v>
      </c>
      <c r="H4734" s="2">
        <v>12881</v>
      </c>
      <c r="I4734" s="2">
        <v>259</v>
      </c>
      <c r="J4734" s="2">
        <v>12622</v>
      </c>
      <c r="K4734" s="33">
        <v>1.7905244810648074E-2</v>
      </c>
      <c r="L4734" s="2">
        <v>171</v>
      </c>
      <c r="M4734" s="2">
        <v>19553</v>
      </c>
      <c r="N4734" s="2">
        <v>13328</v>
      </c>
      <c r="O4734" s="33">
        <v>1.2830132052821129E-2</v>
      </c>
      <c r="P4734" s="2">
        <v>170</v>
      </c>
      <c r="Q4734" s="2">
        <v>19834</v>
      </c>
      <c r="R4734" s="2">
        <v>12800</v>
      </c>
      <c r="S4734" s="35">
        <v>1.328125E-2</v>
      </c>
      <c r="T4734" t="s">
        <v>4388</v>
      </c>
      <c r="U4734" t="s">
        <v>4388</v>
      </c>
      <c r="V4734" s="5" t="s">
        <v>4390</v>
      </c>
      <c r="W4734" s="5">
        <v>0</v>
      </c>
      <c r="X4734" s="4">
        <v>4.623994810648074E-3</v>
      </c>
      <c r="Y4734" s="6">
        <v>56</v>
      </c>
      <c r="Z4734" s="4">
        <v>4.5111794717887094E-4</v>
      </c>
      <c r="AA4734" s="5">
        <v>857</v>
      </c>
      <c r="AC4734" s="16" t="str">
        <f t="shared" si="438"/>
        <v/>
      </c>
      <c r="AD4734" s="16" t="str">
        <f t="shared" si="439"/>
        <v/>
      </c>
      <c r="AE4734" s="16" t="str">
        <f t="shared" si="440"/>
        <v/>
      </c>
      <c r="AF4734" s="16" t="str">
        <f t="shared" si="441"/>
        <v/>
      </c>
      <c r="AG4734" s="16" t="str">
        <f t="shared" si="442"/>
        <v/>
      </c>
      <c r="AH4734" s="16">
        <f t="shared" si="443"/>
        <v>1.7905244810648074E-2</v>
      </c>
      <c r="AI4734" s="17" t="str">
        <f>IF('Peer Comparison Tool'!$D$11="NR","",IF($C4734='Peer Comparison Tool'!$D$9,COUNT('ALLL &lt;50B Database'!$AI$1:AI4733)+1,""))</f>
        <v/>
      </c>
    </row>
    <row r="4735" spans="1:35" x14ac:dyDescent="0.25">
      <c r="A4735" t="s">
        <v>1568</v>
      </c>
      <c r="B4735">
        <v>592859</v>
      </c>
      <c r="C4735" s="5" t="s">
        <v>1389</v>
      </c>
      <c r="D4735" s="5" t="s">
        <v>4390</v>
      </c>
      <c r="E4735" s="5" t="s">
        <v>4388</v>
      </c>
      <c r="F4735" s="2">
        <v>173</v>
      </c>
      <c r="G4735" s="2">
        <v>21775</v>
      </c>
      <c r="H4735" s="2">
        <v>8637</v>
      </c>
      <c r="I4735" s="2">
        <v>644</v>
      </c>
      <c r="J4735" s="2">
        <v>7993</v>
      </c>
      <c r="K4735" s="33">
        <v>2.1643938446140373E-2</v>
      </c>
      <c r="L4735" s="2">
        <v>167</v>
      </c>
      <c r="M4735" s="2">
        <v>17317</v>
      </c>
      <c r="N4735" s="2">
        <v>8380</v>
      </c>
      <c r="O4735" s="33">
        <v>1.9928400954653938E-2</v>
      </c>
      <c r="P4735" s="2">
        <v>170</v>
      </c>
      <c r="Q4735" s="2">
        <v>18961</v>
      </c>
      <c r="R4735" s="2">
        <v>8476</v>
      </c>
      <c r="S4735" s="35">
        <v>2.005663048607834E-2</v>
      </c>
      <c r="T4735" t="s">
        <v>4388</v>
      </c>
      <c r="U4735" t="s">
        <v>4388</v>
      </c>
      <c r="V4735" s="5" t="s">
        <v>4390</v>
      </c>
      <c r="W4735" s="5">
        <v>0</v>
      </c>
      <c r="X4735" s="4">
        <v>1.587307960062033E-3</v>
      </c>
      <c r="Y4735" s="6">
        <v>3</v>
      </c>
      <c r="Z4735" s="4">
        <v>1.2822953142440155E-4</v>
      </c>
      <c r="AA4735" s="5">
        <v>420</v>
      </c>
      <c r="AC4735" s="16" t="str">
        <f t="shared" si="438"/>
        <v/>
      </c>
      <c r="AD4735" s="16" t="str">
        <f t="shared" si="439"/>
        <v/>
      </c>
      <c r="AE4735" s="16" t="str">
        <f t="shared" si="440"/>
        <v/>
      </c>
      <c r="AF4735" s="16" t="str">
        <f t="shared" si="441"/>
        <v/>
      </c>
      <c r="AG4735" s="16" t="str">
        <f t="shared" si="442"/>
        <v/>
      </c>
      <c r="AH4735" s="16">
        <f t="shared" si="443"/>
        <v>2.1643938446140373E-2</v>
      </c>
      <c r="AI4735" s="17" t="str">
        <f>IF('Peer Comparison Tool'!$D$11="NR","",IF($C4735='Peer Comparison Tool'!$D$9,COUNT('ALLL &lt;50B Database'!$AI$1:AI4734)+1,""))</f>
        <v/>
      </c>
    </row>
    <row r="4736" spans="1:35" x14ac:dyDescent="0.25">
      <c r="A4736" t="s">
        <v>2296</v>
      </c>
      <c r="B4736">
        <v>379050</v>
      </c>
      <c r="C4736" s="5" t="s">
        <v>2041</v>
      </c>
      <c r="D4736" s="5" t="s">
        <v>4390</v>
      </c>
      <c r="E4736" s="5" t="s">
        <v>4388</v>
      </c>
      <c r="F4736" s="2">
        <v>318</v>
      </c>
      <c r="G4736" s="2">
        <v>21664</v>
      </c>
      <c r="H4736" s="2">
        <v>14716</v>
      </c>
      <c r="I4736" s="2">
        <v>1480</v>
      </c>
      <c r="J4736" s="2">
        <v>13236</v>
      </c>
      <c r="K4736" s="33">
        <v>2.402538531278332E-2</v>
      </c>
      <c r="L4736" s="2">
        <v>317</v>
      </c>
      <c r="M4736" s="2">
        <v>20304</v>
      </c>
      <c r="N4736" s="2">
        <v>12223</v>
      </c>
      <c r="O4736" s="33">
        <v>2.5934713245520741E-2</v>
      </c>
      <c r="P4736" s="2">
        <v>318</v>
      </c>
      <c r="Q4736" s="2">
        <v>20154</v>
      </c>
      <c r="R4736" s="2">
        <v>12969</v>
      </c>
      <c r="S4736" s="35">
        <v>2.452000925283368E-2</v>
      </c>
      <c r="T4736" t="s">
        <v>4388</v>
      </c>
      <c r="U4736" t="s">
        <v>4388</v>
      </c>
      <c r="V4736" s="5" t="s">
        <v>4390</v>
      </c>
      <c r="W4736" s="5">
        <v>0</v>
      </c>
      <c r="X4736" s="4">
        <v>-4.9462394005036006E-4</v>
      </c>
      <c r="Y4736" s="6">
        <v>0</v>
      </c>
      <c r="Z4736" s="4">
        <v>-1.4147039926870608E-3</v>
      </c>
      <c r="AA4736" s="5">
        <v>285</v>
      </c>
      <c r="AC4736" s="16" t="str">
        <f t="shared" si="438"/>
        <v/>
      </c>
      <c r="AD4736" s="16" t="str">
        <f t="shared" si="439"/>
        <v/>
      </c>
      <c r="AE4736" s="16" t="str">
        <f t="shared" si="440"/>
        <v/>
      </c>
      <c r="AF4736" s="16" t="str">
        <f t="shared" si="441"/>
        <v/>
      </c>
      <c r="AG4736" s="16" t="str">
        <f t="shared" si="442"/>
        <v/>
      </c>
      <c r="AH4736" s="16">
        <f t="shared" si="443"/>
        <v>2.402538531278332E-2</v>
      </c>
      <c r="AI4736" s="17" t="str">
        <f>IF('Peer Comparison Tool'!$D$11="NR","",IF($C4736='Peer Comparison Tool'!$D$9,COUNT('ALLL &lt;50B Database'!$AI$1:AI4735)+1,""))</f>
        <v/>
      </c>
    </row>
    <row r="4737" spans="1:35" x14ac:dyDescent="0.25">
      <c r="A4737" t="s">
        <v>1567</v>
      </c>
      <c r="B4737">
        <v>359650</v>
      </c>
      <c r="C4737" s="5" t="s">
        <v>1389</v>
      </c>
      <c r="D4737" s="5" t="s">
        <v>4390</v>
      </c>
      <c r="E4737" s="5" t="s">
        <v>4388</v>
      </c>
      <c r="F4737" s="2">
        <v>158</v>
      </c>
      <c r="G4737" s="2">
        <v>21629</v>
      </c>
      <c r="H4737" s="2">
        <v>9722</v>
      </c>
      <c r="I4737" s="2">
        <v>0</v>
      </c>
      <c r="J4737" s="2">
        <v>9722</v>
      </c>
      <c r="K4737" s="33">
        <v>1.6251800041143797E-2</v>
      </c>
      <c r="L4737" s="2">
        <v>161</v>
      </c>
      <c r="M4737" s="2">
        <v>20057</v>
      </c>
      <c r="N4737" s="2">
        <v>9666</v>
      </c>
      <c r="O4737" s="33">
        <v>1.665632112559487E-2</v>
      </c>
      <c r="P4737" s="2">
        <v>158</v>
      </c>
      <c r="Q4737" s="2">
        <v>20292</v>
      </c>
      <c r="R4737" s="2">
        <v>9852</v>
      </c>
      <c r="S4737" s="35">
        <v>1.603735282176208E-2</v>
      </c>
      <c r="T4737" t="s">
        <v>4388</v>
      </c>
      <c r="U4737" t="s">
        <v>4388</v>
      </c>
      <c r="V4737" s="5" t="s">
        <v>4390</v>
      </c>
      <c r="W4737" s="5">
        <v>0</v>
      </c>
      <c r="X4737" s="4">
        <v>2.1444721938171721E-4</v>
      </c>
      <c r="Y4737" s="6">
        <v>0</v>
      </c>
      <c r="Z4737" s="4">
        <v>-6.1896830383278978E-4</v>
      </c>
      <c r="AA4737" s="5">
        <v>1204</v>
      </c>
      <c r="AC4737" s="16" t="str">
        <f t="shared" si="438"/>
        <v/>
      </c>
      <c r="AD4737" s="16" t="str">
        <f t="shared" si="439"/>
        <v/>
      </c>
      <c r="AE4737" s="16" t="str">
        <f t="shared" si="440"/>
        <v/>
      </c>
      <c r="AF4737" s="16" t="str">
        <f t="shared" si="441"/>
        <v/>
      </c>
      <c r="AG4737" s="16" t="str">
        <f t="shared" si="442"/>
        <v/>
      </c>
      <c r="AH4737" s="16">
        <f t="shared" si="443"/>
        <v>1.6251800041143797E-2</v>
      </c>
      <c r="AI4737" s="17" t="str">
        <f>IF('Peer Comparison Tool'!$D$11="NR","",IF($C4737='Peer Comparison Tool'!$D$9,COUNT('ALLL &lt;50B Database'!$AI$1:AI4736)+1,""))</f>
        <v/>
      </c>
    </row>
    <row r="4738" spans="1:35" x14ac:dyDescent="0.25">
      <c r="A4738" t="s">
        <v>3601</v>
      </c>
      <c r="B4738">
        <v>288152</v>
      </c>
      <c r="C4738" s="5" t="s">
        <v>3557</v>
      </c>
      <c r="D4738" s="5" t="s">
        <v>4390</v>
      </c>
      <c r="E4738" s="5" t="s">
        <v>4388</v>
      </c>
      <c r="F4738" s="2">
        <v>168</v>
      </c>
      <c r="G4738" s="2">
        <v>21482</v>
      </c>
      <c r="H4738" s="2">
        <v>8417</v>
      </c>
      <c r="I4738" s="2">
        <v>0</v>
      </c>
      <c r="J4738" s="2">
        <v>8417</v>
      </c>
      <c r="K4738" s="33">
        <v>1.9959605560175835E-2</v>
      </c>
      <c r="L4738" s="2">
        <v>168</v>
      </c>
      <c r="M4738" s="2">
        <v>25272</v>
      </c>
      <c r="N4738" s="2">
        <v>8986</v>
      </c>
      <c r="O4738" s="33">
        <v>1.8695748942799913E-2</v>
      </c>
      <c r="P4738" s="2">
        <v>168</v>
      </c>
      <c r="Q4738" s="2">
        <v>19882</v>
      </c>
      <c r="R4738" s="2">
        <v>8265</v>
      </c>
      <c r="S4738" s="35">
        <v>2.0326678765880218E-2</v>
      </c>
      <c r="T4738" t="s">
        <v>4388</v>
      </c>
      <c r="U4738" t="s">
        <v>4388</v>
      </c>
      <c r="V4738" s="5" t="s">
        <v>4390</v>
      </c>
      <c r="W4738" s="5">
        <v>0</v>
      </c>
      <c r="X4738" s="4">
        <v>-3.6707320570438309E-4</v>
      </c>
      <c r="Y4738" s="6">
        <v>0</v>
      </c>
      <c r="Z4738" s="4">
        <v>1.630929823080305E-3</v>
      </c>
      <c r="AA4738" s="5">
        <v>561</v>
      </c>
      <c r="AC4738" s="16" t="str">
        <f t="shared" si="438"/>
        <v/>
      </c>
      <c r="AD4738" s="16" t="str">
        <f t="shared" si="439"/>
        <v/>
      </c>
      <c r="AE4738" s="16" t="str">
        <f t="shared" si="440"/>
        <v/>
      </c>
      <c r="AF4738" s="16" t="str">
        <f t="shared" si="441"/>
        <v/>
      </c>
      <c r="AG4738" s="16" t="str">
        <f t="shared" si="442"/>
        <v/>
      </c>
      <c r="AH4738" s="16">
        <f t="shared" si="443"/>
        <v>1.9959605560175835E-2</v>
      </c>
      <c r="AI4738" s="17" t="str">
        <f>IF('Peer Comparison Tool'!$D$11="NR","",IF($C4738='Peer Comparison Tool'!$D$9,COUNT('ALLL &lt;50B Database'!$AI$1:AI4737)+1,""))</f>
        <v/>
      </c>
    </row>
    <row r="4739" spans="1:35" x14ac:dyDescent="0.25">
      <c r="A4739" t="s">
        <v>1298</v>
      </c>
      <c r="B4739">
        <v>295646</v>
      </c>
      <c r="C4739" s="5" t="s">
        <v>926</v>
      </c>
      <c r="D4739" s="5" t="s">
        <v>4390</v>
      </c>
      <c r="E4739" s="5" t="s">
        <v>4388</v>
      </c>
      <c r="F4739" s="2">
        <v>68</v>
      </c>
      <c r="G4739" s="2">
        <v>21387</v>
      </c>
      <c r="H4739" s="2">
        <v>6186</v>
      </c>
      <c r="I4739" s="2">
        <v>0</v>
      </c>
      <c r="J4739" s="2">
        <v>6186</v>
      </c>
      <c r="K4739" s="33">
        <v>1.0992563853863564E-2</v>
      </c>
      <c r="L4739" s="2">
        <v>75</v>
      </c>
      <c r="M4739" s="2">
        <v>19864</v>
      </c>
      <c r="N4739" s="2">
        <v>7102</v>
      </c>
      <c r="O4739" s="33">
        <v>1.0560405519571952E-2</v>
      </c>
      <c r="P4739" s="2">
        <v>71</v>
      </c>
      <c r="Q4739" s="2">
        <v>19947</v>
      </c>
      <c r="R4739" s="2">
        <v>6364</v>
      </c>
      <c r="S4739" s="35">
        <v>1.1156505342551854E-2</v>
      </c>
      <c r="T4739" t="s">
        <v>4388</v>
      </c>
      <c r="U4739" t="s">
        <v>4388</v>
      </c>
      <c r="V4739" s="5" t="s">
        <v>4390</v>
      </c>
      <c r="W4739" s="5">
        <v>0</v>
      </c>
      <c r="X4739" s="4">
        <v>-1.6394148868829027E-4</v>
      </c>
      <c r="Y4739" s="6">
        <v>-3</v>
      </c>
      <c r="Z4739" s="4">
        <v>5.9609982297990222E-4</v>
      </c>
      <c r="AA4739" s="5">
        <v>3384</v>
      </c>
      <c r="AC4739" s="16" t="str">
        <f t="shared" ref="AC4739:AC4794" si="444">IF(AND($G4739&gt;=10000000,$G4739&lt;50000000),$K4739,"")</f>
        <v/>
      </c>
      <c r="AD4739" s="16" t="str">
        <f t="shared" ref="AD4739:AD4794" si="445">IF(AND($G4739&gt;=5000000,$G4739&lt;9999999),$K4739,"")</f>
        <v/>
      </c>
      <c r="AE4739" s="16" t="str">
        <f t="shared" ref="AE4739:AE4794" si="446">IF(AND($G4739&gt;=1000000,$G4739&lt;4999999),$K4739,"")</f>
        <v/>
      </c>
      <c r="AF4739" s="16" t="str">
        <f t="shared" ref="AF4739:AF4794" si="447">IF(AND($G4739&gt;=500000,$G4739&lt;999999),$K4739,"")</f>
        <v/>
      </c>
      <c r="AG4739" s="16" t="str">
        <f t="shared" ref="AG4739:AG4794" si="448">IF(AND($G4739&gt;=100000,$G4739&lt;499999),$K4739,"")</f>
        <v/>
      </c>
      <c r="AH4739" s="16">
        <f t="shared" ref="AH4739:AH4794" si="449">IF(AND($G4739&gt;=0,$G4739&lt;99999),$K4739,"")</f>
        <v>1.0992563853863564E-2</v>
      </c>
      <c r="AI4739" s="17" t="str">
        <f>IF('Peer Comparison Tool'!$D$11="NR","",IF($C4739='Peer Comparison Tool'!$D$9,COUNT('ALLL &lt;50B Database'!$AI$1:AI4738)+1,""))</f>
        <v/>
      </c>
    </row>
    <row r="4740" spans="1:35" x14ac:dyDescent="0.25">
      <c r="A4740" t="s">
        <v>415</v>
      </c>
      <c r="B4740">
        <v>67254</v>
      </c>
      <c r="C4740" s="5" t="s">
        <v>343</v>
      </c>
      <c r="D4740" s="5" t="s">
        <v>4390</v>
      </c>
      <c r="E4740" s="5" t="s">
        <v>4388</v>
      </c>
      <c r="F4740" s="2">
        <v>7</v>
      </c>
      <c r="G4740" s="2">
        <v>21331</v>
      </c>
      <c r="H4740" s="2">
        <v>46</v>
      </c>
      <c r="I4740" s="2">
        <v>0</v>
      </c>
      <c r="J4740" s="2">
        <v>46</v>
      </c>
      <c r="K4740" s="33">
        <v>0.15217391304347827</v>
      </c>
      <c r="L4740" s="2">
        <v>11</v>
      </c>
      <c r="M4740" s="2">
        <v>20535</v>
      </c>
      <c r="N4740" s="2">
        <v>58</v>
      </c>
      <c r="O4740" s="33">
        <v>0.18965517241379309</v>
      </c>
      <c r="P4740" s="2">
        <v>8</v>
      </c>
      <c r="Q4740" s="2">
        <v>20751</v>
      </c>
      <c r="R4740" s="2">
        <v>46</v>
      </c>
      <c r="S4740" s="35">
        <v>0.17391304347826086</v>
      </c>
      <c r="T4740" t="s">
        <v>4388</v>
      </c>
      <c r="U4740" t="s">
        <v>4388</v>
      </c>
      <c r="V4740" s="5" t="s">
        <v>4390</v>
      </c>
      <c r="W4740" s="5">
        <v>0</v>
      </c>
      <c r="X4740" s="4">
        <v>-2.1739130434782594E-2</v>
      </c>
      <c r="Y4740" s="6">
        <v>-1</v>
      </c>
      <c r="Z4740" s="4">
        <v>-1.5742128935532229E-2</v>
      </c>
      <c r="AA4740" s="5">
        <v>2</v>
      </c>
      <c r="AC4740" s="16" t="str">
        <f t="shared" si="444"/>
        <v/>
      </c>
      <c r="AD4740" s="16" t="str">
        <f t="shared" si="445"/>
        <v/>
      </c>
      <c r="AE4740" s="16" t="str">
        <f t="shared" si="446"/>
        <v/>
      </c>
      <c r="AF4740" s="16" t="str">
        <f t="shared" si="447"/>
        <v/>
      </c>
      <c r="AG4740" s="16" t="str">
        <f t="shared" si="448"/>
        <v/>
      </c>
      <c r="AH4740" s="16">
        <f t="shared" si="449"/>
        <v>0.15217391304347827</v>
      </c>
      <c r="AI4740" s="17" t="str">
        <f>IF('Peer Comparison Tool'!$D$11="NR","",IF($C4740='Peer Comparison Tool'!$D$9,COUNT('ALLL &lt;50B Database'!$AI$1:AI4739)+1,""))</f>
        <v/>
      </c>
    </row>
    <row r="4741" spans="1:35" x14ac:dyDescent="0.25">
      <c r="A4741" t="s">
        <v>2567</v>
      </c>
      <c r="B4741">
        <v>659640</v>
      </c>
      <c r="C4741" s="5" t="s">
        <v>2519</v>
      </c>
      <c r="D4741" s="5" t="s">
        <v>4390</v>
      </c>
      <c r="E4741" s="5" t="s">
        <v>4388</v>
      </c>
      <c r="F4741" s="2">
        <v>48</v>
      </c>
      <c r="G4741" s="2">
        <v>21294</v>
      </c>
      <c r="H4741" s="2">
        <v>4722</v>
      </c>
      <c r="I4741" s="2">
        <v>0</v>
      </c>
      <c r="J4741" s="2">
        <v>4722</v>
      </c>
      <c r="K4741" s="33">
        <v>1.0165184243964422E-2</v>
      </c>
      <c r="L4741" s="2">
        <v>33</v>
      </c>
      <c r="M4741" s="2">
        <v>18355</v>
      </c>
      <c r="N4741" s="2">
        <v>4712</v>
      </c>
      <c r="O4741" s="33">
        <v>7.0033955857385401E-3</v>
      </c>
      <c r="P4741" s="2">
        <v>35</v>
      </c>
      <c r="Q4741" s="2">
        <v>16605</v>
      </c>
      <c r="R4741" s="2">
        <v>4444</v>
      </c>
      <c r="S4741" s="35">
        <v>7.8757875787578754E-3</v>
      </c>
      <c r="T4741" t="s">
        <v>4388</v>
      </c>
      <c r="U4741" t="s">
        <v>4388</v>
      </c>
      <c r="V4741" s="5" t="s">
        <v>4390</v>
      </c>
      <c r="W4741" s="5">
        <v>0</v>
      </c>
      <c r="X4741" s="4">
        <v>2.2893966652065469E-3</v>
      </c>
      <c r="Y4741" s="6">
        <v>13</v>
      </c>
      <c r="Z4741" s="4">
        <v>8.723919930193353E-4</v>
      </c>
      <c r="AA4741" s="5">
        <v>3726</v>
      </c>
      <c r="AC4741" s="16" t="str">
        <f t="shared" si="444"/>
        <v/>
      </c>
      <c r="AD4741" s="16" t="str">
        <f t="shared" si="445"/>
        <v/>
      </c>
      <c r="AE4741" s="16" t="str">
        <f t="shared" si="446"/>
        <v/>
      </c>
      <c r="AF4741" s="16" t="str">
        <f t="shared" si="447"/>
        <v/>
      </c>
      <c r="AG4741" s="16" t="str">
        <f t="shared" si="448"/>
        <v/>
      </c>
      <c r="AH4741" s="16">
        <f t="shared" si="449"/>
        <v>1.0165184243964422E-2</v>
      </c>
      <c r="AI4741" s="17" t="str">
        <f>IF('Peer Comparison Tool'!$D$11="NR","",IF($C4741='Peer Comparison Tool'!$D$9,COUNT('ALLL &lt;50B Database'!$AI$1:AI4740)+1,""))</f>
        <v/>
      </c>
    </row>
    <row r="4742" spans="1:35" x14ac:dyDescent="0.25">
      <c r="A4742" t="s">
        <v>1296</v>
      </c>
      <c r="B4742">
        <v>424437</v>
      </c>
      <c r="C4742" s="5" t="s">
        <v>926</v>
      </c>
      <c r="D4742" s="5" t="s">
        <v>4387</v>
      </c>
      <c r="E4742" s="5" t="s">
        <v>4388</v>
      </c>
      <c r="F4742" s="2">
        <v>130</v>
      </c>
      <c r="G4742" s="2">
        <v>20865</v>
      </c>
      <c r="H4742" s="2">
        <v>13206</v>
      </c>
      <c r="I4742" s="2">
        <v>0</v>
      </c>
      <c r="J4742" s="2">
        <v>13206</v>
      </c>
      <c r="K4742" s="33">
        <v>9.8440102983492345E-3</v>
      </c>
      <c r="L4742" s="2">
        <v>130</v>
      </c>
      <c r="M4742" s="2">
        <v>20341</v>
      </c>
      <c r="N4742" s="2">
        <v>13829</v>
      </c>
      <c r="O4742" s="33">
        <v>9.4005351073830363E-3</v>
      </c>
      <c r="P4742" s="2">
        <v>130</v>
      </c>
      <c r="Q4742" s="2">
        <v>20264</v>
      </c>
      <c r="R4742" s="2">
        <v>12872</v>
      </c>
      <c r="S4742" s="35">
        <v>1.0099440646364201E-2</v>
      </c>
      <c r="T4742" t="s">
        <v>4388</v>
      </c>
      <c r="U4742" t="s">
        <v>4388</v>
      </c>
      <c r="V4742" s="5" t="s">
        <v>4387</v>
      </c>
      <c r="W4742" s="5">
        <v>0</v>
      </c>
      <c r="X4742" s="4">
        <v>-2.5543034801496674E-4</v>
      </c>
      <c r="Y4742" s="6">
        <v>0</v>
      </c>
      <c r="Z4742" s="4">
        <v>6.9890553898116492E-4</v>
      </c>
      <c r="AA4742" s="5">
        <v>3828</v>
      </c>
      <c r="AC4742" s="16" t="str">
        <f t="shared" si="444"/>
        <v/>
      </c>
      <c r="AD4742" s="16" t="str">
        <f t="shared" si="445"/>
        <v/>
      </c>
      <c r="AE4742" s="16" t="str">
        <f t="shared" si="446"/>
        <v/>
      </c>
      <c r="AF4742" s="16" t="str">
        <f t="shared" si="447"/>
        <v/>
      </c>
      <c r="AG4742" s="16" t="str">
        <f t="shared" si="448"/>
        <v/>
      </c>
      <c r="AH4742" s="16">
        <f t="shared" si="449"/>
        <v>9.8440102983492345E-3</v>
      </c>
      <c r="AI4742" s="17" t="str">
        <f>IF('Peer Comparison Tool'!$D$11="NR","",IF($C4742='Peer Comparison Tool'!$D$9,COUNT('ALLL &lt;50B Database'!$AI$1:AI4741)+1,""))</f>
        <v/>
      </c>
    </row>
    <row r="4743" spans="1:35" x14ac:dyDescent="0.25">
      <c r="A4743" t="s">
        <v>3357</v>
      </c>
      <c r="B4743">
        <v>185251</v>
      </c>
      <c r="C4743" s="5" t="s">
        <v>3209</v>
      </c>
      <c r="D4743" s="5" t="s">
        <v>4390</v>
      </c>
      <c r="E4743" s="5" t="s">
        <v>4388</v>
      </c>
      <c r="F4743" s="2">
        <v>219</v>
      </c>
      <c r="G4743" s="2">
        <v>20584</v>
      </c>
      <c r="H4743" s="2">
        <v>5003</v>
      </c>
      <c r="I4743" s="2">
        <v>0</v>
      </c>
      <c r="J4743" s="2">
        <v>5003</v>
      </c>
      <c r="K4743" s="33">
        <v>4.3773735758544874E-2</v>
      </c>
      <c r="L4743" s="2">
        <v>219</v>
      </c>
      <c r="M4743" s="2">
        <v>18799</v>
      </c>
      <c r="N4743" s="2">
        <v>5197</v>
      </c>
      <c r="O4743" s="33">
        <v>4.2139695978449104E-2</v>
      </c>
      <c r="P4743" s="2">
        <v>219</v>
      </c>
      <c r="Q4743" s="2">
        <v>18780</v>
      </c>
      <c r="R4743" s="2">
        <v>5157</v>
      </c>
      <c r="S4743" s="35">
        <v>4.2466550319953458E-2</v>
      </c>
      <c r="T4743" t="s">
        <v>4388</v>
      </c>
      <c r="U4743" t="s">
        <v>4388</v>
      </c>
      <c r="V4743" s="5" t="s">
        <v>4390</v>
      </c>
      <c r="W4743" s="5">
        <v>0</v>
      </c>
      <c r="X4743" s="4">
        <v>1.3071854385914156E-3</v>
      </c>
      <c r="Y4743" s="6">
        <v>0</v>
      </c>
      <c r="Z4743" s="4">
        <v>3.26854341504354E-4</v>
      </c>
      <c r="AA4743" s="5">
        <v>52</v>
      </c>
      <c r="AC4743" s="16" t="str">
        <f t="shared" si="444"/>
        <v/>
      </c>
      <c r="AD4743" s="16" t="str">
        <f t="shared" si="445"/>
        <v/>
      </c>
      <c r="AE4743" s="16" t="str">
        <f t="shared" si="446"/>
        <v/>
      </c>
      <c r="AF4743" s="16" t="str">
        <f t="shared" si="447"/>
        <v/>
      </c>
      <c r="AG4743" s="16" t="str">
        <f t="shared" si="448"/>
        <v/>
      </c>
      <c r="AH4743" s="16">
        <f t="shared" si="449"/>
        <v>4.3773735758544874E-2</v>
      </c>
      <c r="AI4743" s="17" t="str">
        <f>IF('Peer Comparison Tool'!$D$11="NR","",IF($C4743='Peer Comparison Tool'!$D$9,COUNT('ALLL &lt;50B Database'!$AI$1:AI4742)+1,""))</f>
        <v/>
      </c>
    </row>
    <row r="4744" spans="1:35" x14ac:dyDescent="0.25">
      <c r="A4744" t="s">
        <v>53</v>
      </c>
      <c r="B4744">
        <v>836656</v>
      </c>
      <c r="C4744" s="5" t="s">
        <v>3209</v>
      </c>
      <c r="D4744" s="5" t="s">
        <v>4390</v>
      </c>
      <c r="E4744" s="5" t="s">
        <v>4388</v>
      </c>
      <c r="F4744" s="2">
        <v>101</v>
      </c>
      <c r="G4744" s="2">
        <v>20522</v>
      </c>
      <c r="H4744" s="2">
        <v>12367</v>
      </c>
      <c r="I4744" s="2">
        <v>0</v>
      </c>
      <c r="J4744" s="2">
        <v>12367</v>
      </c>
      <c r="K4744" s="33">
        <v>8.1668957710034767E-3</v>
      </c>
      <c r="L4744" s="2">
        <v>97</v>
      </c>
      <c r="M4744" s="2">
        <v>18280</v>
      </c>
      <c r="N4744" s="2">
        <v>12157</v>
      </c>
      <c r="O4744" s="33">
        <v>7.9789421732335275E-3</v>
      </c>
      <c r="P4744" s="2">
        <v>103</v>
      </c>
      <c r="Q4744" s="2">
        <v>20567</v>
      </c>
      <c r="R4744" s="2">
        <v>12595</v>
      </c>
      <c r="S4744" s="35">
        <v>8.1778483525208421E-3</v>
      </c>
      <c r="T4744" t="s">
        <v>4388</v>
      </c>
      <c r="U4744" t="s">
        <v>4388</v>
      </c>
      <c r="V4744" s="5" t="s">
        <v>4390</v>
      </c>
      <c r="W4744" s="5">
        <v>0</v>
      </c>
      <c r="X4744" s="4">
        <v>-1.0952581517365348E-5</v>
      </c>
      <c r="Y4744" s="6">
        <v>-2</v>
      </c>
      <c r="Z4744" s="4">
        <v>1.9890617928731459E-4</v>
      </c>
      <c r="AA4744" s="5">
        <v>4285</v>
      </c>
      <c r="AC4744" s="16" t="str">
        <f t="shared" si="444"/>
        <v/>
      </c>
      <c r="AD4744" s="16" t="str">
        <f t="shared" si="445"/>
        <v/>
      </c>
      <c r="AE4744" s="16" t="str">
        <f t="shared" si="446"/>
        <v/>
      </c>
      <c r="AF4744" s="16" t="str">
        <f t="shared" si="447"/>
        <v/>
      </c>
      <c r="AG4744" s="16" t="str">
        <f t="shared" si="448"/>
        <v/>
      </c>
      <c r="AH4744" s="16">
        <f t="shared" si="449"/>
        <v>8.1668957710034767E-3</v>
      </c>
      <c r="AI4744" s="17" t="str">
        <f>IF('Peer Comparison Tool'!$D$11="NR","",IF($C4744='Peer Comparison Tool'!$D$9,COUNT('ALLL &lt;50B Database'!$AI$1:AI4743)+1,""))</f>
        <v/>
      </c>
    </row>
    <row r="4745" spans="1:35" x14ac:dyDescent="0.25">
      <c r="A4745" t="s">
        <v>2709</v>
      </c>
      <c r="B4745">
        <v>854351</v>
      </c>
      <c r="C4745" s="5" t="s">
        <v>2642</v>
      </c>
      <c r="D4745" s="5" t="s">
        <v>4390</v>
      </c>
      <c r="E4745" s="5" t="s">
        <v>4388</v>
      </c>
      <c r="F4745" s="2">
        <v>56</v>
      </c>
      <c r="G4745" s="2">
        <v>20045</v>
      </c>
      <c r="H4745" s="2">
        <v>1844</v>
      </c>
      <c r="I4745" s="2">
        <v>0</v>
      </c>
      <c r="J4745" s="2">
        <v>1844</v>
      </c>
      <c r="K4745" s="33">
        <v>3.0368763557483729E-2</v>
      </c>
      <c r="L4745" s="2">
        <v>111</v>
      </c>
      <c r="M4745" s="2">
        <v>20951</v>
      </c>
      <c r="N4745" s="2">
        <v>2547</v>
      </c>
      <c r="O4745" s="33">
        <v>4.3580683156654886E-2</v>
      </c>
      <c r="P4745" s="2">
        <v>56</v>
      </c>
      <c r="Q4745" s="2">
        <v>20188</v>
      </c>
      <c r="R4745" s="2">
        <v>2326</v>
      </c>
      <c r="S4745" s="35">
        <v>2.407566638005159E-2</v>
      </c>
      <c r="T4745" t="s">
        <v>4388</v>
      </c>
      <c r="U4745" t="s">
        <v>4388</v>
      </c>
      <c r="V4745" s="5" t="s">
        <v>4390</v>
      </c>
      <c r="W4745" s="5">
        <v>0</v>
      </c>
      <c r="X4745" s="4">
        <v>6.2930971774321394E-3</v>
      </c>
      <c r="Y4745" s="6">
        <v>0</v>
      </c>
      <c r="Z4745" s="4">
        <v>-1.9505016776603296E-2</v>
      </c>
      <c r="AA4745" s="5">
        <v>141</v>
      </c>
      <c r="AC4745" s="16" t="str">
        <f t="shared" si="444"/>
        <v/>
      </c>
      <c r="AD4745" s="16" t="str">
        <f t="shared" si="445"/>
        <v/>
      </c>
      <c r="AE4745" s="16" t="str">
        <f t="shared" si="446"/>
        <v/>
      </c>
      <c r="AF4745" s="16" t="str">
        <f t="shared" si="447"/>
        <v/>
      </c>
      <c r="AG4745" s="16" t="str">
        <f t="shared" si="448"/>
        <v/>
      </c>
      <c r="AH4745" s="16">
        <f t="shared" si="449"/>
        <v>3.0368763557483729E-2</v>
      </c>
      <c r="AI4745" s="17" t="str">
        <f>IF('Peer Comparison Tool'!$D$11="NR","",IF($C4745='Peer Comparison Tool'!$D$9,COUNT('ALLL &lt;50B Database'!$AI$1:AI4744)+1,""))</f>
        <v/>
      </c>
    </row>
    <row r="4746" spans="1:35" x14ac:dyDescent="0.25">
      <c r="A4746" t="s">
        <v>880</v>
      </c>
      <c r="B4746">
        <v>652959</v>
      </c>
      <c r="C4746" s="5" t="s">
        <v>1389</v>
      </c>
      <c r="D4746" s="5" t="s">
        <v>4390</v>
      </c>
      <c r="E4746" s="5" t="s">
        <v>4388</v>
      </c>
      <c r="F4746" s="2">
        <v>199</v>
      </c>
      <c r="G4746" s="2">
        <v>19894</v>
      </c>
      <c r="H4746" s="2">
        <v>11501</v>
      </c>
      <c r="I4746" s="2">
        <v>0</v>
      </c>
      <c r="J4746" s="2">
        <v>11501</v>
      </c>
      <c r="K4746" s="33">
        <v>1.730284323102339E-2</v>
      </c>
      <c r="L4746" s="2">
        <v>198</v>
      </c>
      <c r="M4746" s="2">
        <v>21341</v>
      </c>
      <c r="N4746" s="2">
        <v>14496</v>
      </c>
      <c r="O4746" s="33">
        <v>1.3658940397350994E-2</v>
      </c>
      <c r="P4746" s="2">
        <v>199</v>
      </c>
      <c r="Q4746" s="2">
        <v>19527</v>
      </c>
      <c r="R4746" s="2">
        <v>13341</v>
      </c>
      <c r="S4746" s="35">
        <v>1.4916423056742373E-2</v>
      </c>
      <c r="T4746" t="s">
        <v>4388</v>
      </c>
      <c r="U4746" t="s">
        <v>4388</v>
      </c>
      <c r="V4746" s="5" t="s">
        <v>4390</v>
      </c>
      <c r="W4746" s="5">
        <v>0</v>
      </c>
      <c r="X4746" s="4">
        <v>2.3864201742810169E-3</v>
      </c>
      <c r="Y4746" s="6">
        <v>0</v>
      </c>
      <c r="Z4746" s="4">
        <v>1.257482659391379E-3</v>
      </c>
      <c r="AA4746" s="5">
        <v>976</v>
      </c>
      <c r="AC4746" s="16" t="str">
        <f t="shared" si="444"/>
        <v/>
      </c>
      <c r="AD4746" s="16" t="str">
        <f t="shared" si="445"/>
        <v/>
      </c>
      <c r="AE4746" s="16" t="str">
        <f t="shared" si="446"/>
        <v/>
      </c>
      <c r="AF4746" s="16" t="str">
        <f t="shared" si="447"/>
        <v/>
      </c>
      <c r="AG4746" s="16" t="str">
        <f t="shared" si="448"/>
        <v/>
      </c>
      <c r="AH4746" s="16">
        <f t="shared" si="449"/>
        <v>1.730284323102339E-2</v>
      </c>
      <c r="AI4746" s="17" t="str">
        <f>IF('Peer Comparison Tool'!$D$11="NR","",IF($C4746='Peer Comparison Tool'!$D$9,COUNT('ALLL &lt;50B Database'!$AI$1:AI4745)+1,""))</f>
        <v/>
      </c>
    </row>
    <row r="4747" spans="1:35" x14ac:dyDescent="0.25">
      <c r="A4747" t="s">
        <v>892</v>
      </c>
      <c r="B4747">
        <v>336950</v>
      </c>
      <c r="C4747" s="5" t="s">
        <v>2711</v>
      </c>
      <c r="D4747" s="5" t="s">
        <v>4390</v>
      </c>
      <c r="E4747" s="5" t="s">
        <v>4388</v>
      </c>
      <c r="F4747" s="2">
        <v>380</v>
      </c>
      <c r="G4747" s="2">
        <v>19863</v>
      </c>
      <c r="H4747" s="2">
        <v>15937</v>
      </c>
      <c r="I4747" s="2">
        <v>0</v>
      </c>
      <c r="J4747" s="2">
        <v>15937</v>
      </c>
      <c r="K4747" s="33">
        <v>2.3843885298362302E-2</v>
      </c>
      <c r="L4747" s="2">
        <v>332</v>
      </c>
      <c r="M4747" s="2">
        <v>19040</v>
      </c>
      <c r="N4747" s="2">
        <v>14519</v>
      </c>
      <c r="O4747" s="33">
        <v>2.2866588608030855E-2</v>
      </c>
      <c r="P4747" s="2">
        <v>352</v>
      </c>
      <c r="Q4747" s="2">
        <v>18504</v>
      </c>
      <c r="R4747" s="2">
        <v>14518</v>
      </c>
      <c r="S4747" s="35">
        <v>2.4245763879322219E-2</v>
      </c>
      <c r="T4747" t="s">
        <v>4388</v>
      </c>
      <c r="U4747" t="s">
        <v>4388</v>
      </c>
      <c r="V4747" s="5" t="s">
        <v>4390</v>
      </c>
      <c r="W4747" s="5">
        <v>0</v>
      </c>
      <c r="X4747" s="4">
        <v>-4.0187858095991694E-4</v>
      </c>
      <c r="Y4747" s="6">
        <v>28</v>
      </c>
      <c r="Z4747" s="4">
        <v>1.3791752712913642E-3</v>
      </c>
      <c r="AA4747" s="5">
        <v>294</v>
      </c>
      <c r="AC4747" s="16" t="str">
        <f t="shared" si="444"/>
        <v/>
      </c>
      <c r="AD4747" s="16" t="str">
        <f t="shared" si="445"/>
        <v/>
      </c>
      <c r="AE4747" s="16" t="str">
        <f t="shared" si="446"/>
        <v/>
      </c>
      <c r="AF4747" s="16" t="str">
        <f t="shared" si="447"/>
        <v/>
      </c>
      <c r="AG4747" s="16" t="str">
        <f t="shared" si="448"/>
        <v/>
      </c>
      <c r="AH4747" s="16">
        <f t="shared" si="449"/>
        <v>2.3843885298362302E-2</v>
      </c>
      <c r="AI4747" s="17" t="str">
        <f>IF('Peer Comparison Tool'!$D$11="NR","",IF($C4747='Peer Comparison Tool'!$D$9,COUNT('ALLL &lt;50B Database'!$AI$1:AI4746)+1,""))</f>
        <v/>
      </c>
    </row>
    <row r="4748" spans="1:35" x14ac:dyDescent="0.25">
      <c r="A4748" t="s">
        <v>2828</v>
      </c>
      <c r="B4748">
        <v>304575</v>
      </c>
      <c r="C4748" s="5" t="s">
        <v>2711</v>
      </c>
      <c r="D4748" s="5" t="s">
        <v>4390</v>
      </c>
      <c r="E4748" s="5" t="s">
        <v>4388</v>
      </c>
      <c r="F4748" s="2">
        <v>162</v>
      </c>
      <c r="G4748" s="2">
        <v>19545</v>
      </c>
      <c r="H4748" s="2">
        <v>13770</v>
      </c>
      <c r="I4748" s="2">
        <v>0</v>
      </c>
      <c r="J4748" s="2">
        <v>13770</v>
      </c>
      <c r="K4748" s="33">
        <v>1.1764705882352941E-2</v>
      </c>
      <c r="L4748" s="2">
        <v>150</v>
      </c>
      <c r="M4748" s="2">
        <v>18368</v>
      </c>
      <c r="N4748" s="2">
        <v>14076</v>
      </c>
      <c r="O4748" s="33">
        <v>1.0656436487638534E-2</v>
      </c>
      <c r="P4748" s="2">
        <v>152</v>
      </c>
      <c r="Q4748" s="2">
        <v>19547</v>
      </c>
      <c r="R4748" s="2">
        <v>14122</v>
      </c>
      <c r="S4748" s="35">
        <v>1.0763347967709957E-2</v>
      </c>
      <c r="T4748" t="s">
        <v>4388</v>
      </c>
      <c r="U4748" t="s">
        <v>4388</v>
      </c>
      <c r="V4748" s="5" t="s">
        <v>4390</v>
      </c>
      <c r="W4748" s="5">
        <v>0</v>
      </c>
      <c r="X4748" s="4">
        <v>1.0013579146429842E-3</v>
      </c>
      <c r="Y4748" s="6">
        <v>10</v>
      </c>
      <c r="Z4748" s="4">
        <v>1.0691148007142305E-4</v>
      </c>
      <c r="AA4748" s="5">
        <v>3036</v>
      </c>
      <c r="AC4748" s="16" t="str">
        <f t="shared" si="444"/>
        <v/>
      </c>
      <c r="AD4748" s="16" t="str">
        <f t="shared" si="445"/>
        <v/>
      </c>
      <c r="AE4748" s="16" t="str">
        <f t="shared" si="446"/>
        <v/>
      </c>
      <c r="AF4748" s="16" t="str">
        <f t="shared" si="447"/>
        <v/>
      </c>
      <c r="AG4748" s="16" t="str">
        <f t="shared" si="448"/>
        <v/>
      </c>
      <c r="AH4748" s="16">
        <f t="shared" si="449"/>
        <v>1.1764705882352941E-2</v>
      </c>
      <c r="AI4748" s="17" t="str">
        <f>IF('Peer Comparison Tool'!$D$11="NR","",IF($C4748='Peer Comparison Tool'!$D$9,COUNT('ALLL &lt;50B Database'!$AI$1:AI4747)+1,""))</f>
        <v/>
      </c>
    </row>
    <row r="4749" spans="1:35" x14ac:dyDescent="0.25">
      <c r="A4749" t="s">
        <v>581</v>
      </c>
      <c r="B4749">
        <v>273859</v>
      </c>
      <c r="C4749" s="5" t="s">
        <v>3209</v>
      </c>
      <c r="D4749" s="5" t="s">
        <v>4390</v>
      </c>
      <c r="E4749" s="5" t="s">
        <v>4388</v>
      </c>
      <c r="F4749" s="2">
        <v>79</v>
      </c>
      <c r="G4749" s="2">
        <v>19477</v>
      </c>
      <c r="H4749" s="2">
        <v>6787</v>
      </c>
      <c r="I4749" s="2">
        <v>0</v>
      </c>
      <c r="J4749" s="2">
        <v>6787</v>
      </c>
      <c r="K4749" s="33">
        <v>1.1639899808457345E-2</v>
      </c>
      <c r="L4749" s="2">
        <v>79</v>
      </c>
      <c r="M4749" s="2">
        <v>18962</v>
      </c>
      <c r="N4749" s="2">
        <v>7388</v>
      </c>
      <c r="O4749" s="33">
        <v>1.0693015701136978E-2</v>
      </c>
      <c r="P4749" s="2">
        <v>79</v>
      </c>
      <c r="Q4749" s="2">
        <v>19737</v>
      </c>
      <c r="R4749" s="2">
        <v>7049</v>
      </c>
      <c r="S4749" s="35">
        <v>1.1207263441622926E-2</v>
      </c>
      <c r="T4749" t="s">
        <v>4388</v>
      </c>
      <c r="U4749" t="s">
        <v>4388</v>
      </c>
      <c r="V4749" s="5" t="s">
        <v>4390</v>
      </c>
      <c r="W4749" s="5">
        <v>0</v>
      </c>
      <c r="X4749" s="4">
        <v>4.3263636683441888E-4</v>
      </c>
      <c r="Y4749" s="6">
        <v>0</v>
      </c>
      <c r="Z4749" s="4">
        <v>5.1424774048594753E-4</v>
      </c>
      <c r="AA4749" s="5">
        <v>3100</v>
      </c>
      <c r="AC4749" s="16" t="str">
        <f t="shared" si="444"/>
        <v/>
      </c>
      <c r="AD4749" s="16" t="str">
        <f t="shared" si="445"/>
        <v/>
      </c>
      <c r="AE4749" s="16" t="str">
        <f t="shared" si="446"/>
        <v/>
      </c>
      <c r="AF4749" s="16" t="str">
        <f t="shared" si="447"/>
        <v/>
      </c>
      <c r="AG4749" s="16" t="str">
        <f t="shared" si="448"/>
        <v/>
      </c>
      <c r="AH4749" s="16">
        <f t="shared" si="449"/>
        <v>1.1639899808457345E-2</v>
      </c>
      <c r="AI4749" s="17" t="str">
        <f>IF('Peer Comparison Tool'!$D$11="NR","",IF($C4749='Peer Comparison Tool'!$D$9,COUNT('ALLL &lt;50B Database'!$AI$1:AI4748)+1,""))</f>
        <v/>
      </c>
    </row>
    <row r="4750" spans="1:35" x14ac:dyDescent="0.25">
      <c r="A4750" t="s">
        <v>2807</v>
      </c>
      <c r="B4750">
        <v>70955</v>
      </c>
      <c r="C4750" s="5" t="s">
        <v>2711</v>
      </c>
      <c r="D4750" s="5" t="s">
        <v>4390</v>
      </c>
      <c r="E4750" s="5" t="s">
        <v>4388</v>
      </c>
      <c r="F4750" s="2">
        <v>175</v>
      </c>
      <c r="G4750" s="2">
        <v>19395</v>
      </c>
      <c r="H4750" s="2">
        <v>10300</v>
      </c>
      <c r="I4750" s="2">
        <v>0</v>
      </c>
      <c r="J4750" s="2">
        <v>10300</v>
      </c>
      <c r="K4750" s="33">
        <v>1.6990291262135922E-2</v>
      </c>
      <c r="L4750" s="2">
        <v>114</v>
      </c>
      <c r="M4750" s="2">
        <v>17450</v>
      </c>
      <c r="N4750" s="2">
        <v>10598</v>
      </c>
      <c r="O4750" s="33">
        <v>1.0756746555953954E-2</v>
      </c>
      <c r="P4750" s="2">
        <v>171</v>
      </c>
      <c r="Q4750" s="2">
        <v>17872</v>
      </c>
      <c r="R4750" s="2">
        <v>9995</v>
      </c>
      <c r="S4750" s="35">
        <v>1.7108554277138571E-2</v>
      </c>
      <c r="T4750" t="s">
        <v>4388</v>
      </c>
      <c r="U4750" t="s">
        <v>4388</v>
      </c>
      <c r="V4750" s="5" t="s">
        <v>4390</v>
      </c>
      <c r="W4750" s="5">
        <v>0</v>
      </c>
      <c r="X4750" s="4">
        <v>-1.1826301500264882E-4</v>
      </c>
      <c r="Y4750" s="6">
        <v>4</v>
      </c>
      <c r="Z4750" s="4">
        <v>6.3518077211846165E-3</v>
      </c>
      <c r="AA4750" s="5">
        <v>1039</v>
      </c>
      <c r="AC4750" s="16" t="str">
        <f t="shared" si="444"/>
        <v/>
      </c>
      <c r="AD4750" s="16" t="str">
        <f t="shared" si="445"/>
        <v/>
      </c>
      <c r="AE4750" s="16" t="str">
        <f t="shared" si="446"/>
        <v/>
      </c>
      <c r="AF4750" s="16" t="str">
        <f t="shared" si="447"/>
        <v/>
      </c>
      <c r="AG4750" s="16" t="str">
        <f t="shared" si="448"/>
        <v/>
      </c>
      <c r="AH4750" s="16">
        <f t="shared" si="449"/>
        <v>1.6990291262135922E-2</v>
      </c>
      <c r="AI4750" s="17" t="str">
        <f>IF('Peer Comparison Tool'!$D$11="NR","",IF($C4750='Peer Comparison Tool'!$D$9,COUNT('ALLL &lt;50B Database'!$AI$1:AI4749)+1,""))</f>
        <v/>
      </c>
    </row>
    <row r="4751" spans="1:35" x14ac:dyDescent="0.25">
      <c r="A4751" t="s">
        <v>3206</v>
      </c>
      <c r="B4751">
        <v>274025</v>
      </c>
      <c r="C4751" s="5" t="s">
        <v>3064</v>
      </c>
      <c r="D4751" s="5" t="s">
        <v>4390</v>
      </c>
      <c r="E4751" s="5" t="s">
        <v>4388</v>
      </c>
      <c r="F4751" s="2">
        <v>114</v>
      </c>
      <c r="G4751" s="2">
        <v>19181</v>
      </c>
      <c r="H4751" s="2">
        <v>8140</v>
      </c>
      <c r="I4751" s="2">
        <v>0</v>
      </c>
      <c r="J4751" s="2">
        <v>8140</v>
      </c>
      <c r="K4751" s="33">
        <v>1.4004914004914005E-2</v>
      </c>
      <c r="L4751" s="2">
        <v>106</v>
      </c>
      <c r="M4751" s="2">
        <v>18644</v>
      </c>
      <c r="N4751" s="2">
        <v>7659</v>
      </c>
      <c r="O4751" s="33">
        <v>1.3839926883405145E-2</v>
      </c>
      <c r="P4751" s="2">
        <v>104</v>
      </c>
      <c r="Q4751" s="2">
        <v>19814</v>
      </c>
      <c r="R4751" s="2">
        <v>7776</v>
      </c>
      <c r="S4751" s="35">
        <v>1.3374485596707819E-2</v>
      </c>
      <c r="T4751" t="s">
        <v>4388</v>
      </c>
      <c r="U4751" t="s">
        <v>4388</v>
      </c>
      <c r="V4751" s="5" t="s">
        <v>4390</v>
      </c>
      <c r="W4751" s="5">
        <v>0</v>
      </c>
      <c r="X4751" s="4">
        <v>6.3042840820618645E-4</v>
      </c>
      <c r="Y4751" s="6">
        <v>10</v>
      </c>
      <c r="Z4751" s="4">
        <v>-4.6544128669732607E-4</v>
      </c>
      <c r="AA4751" s="5">
        <v>1981</v>
      </c>
      <c r="AC4751" s="16" t="str">
        <f t="shared" si="444"/>
        <v/>
      </c>
      <c r="AD4751" s="16" t="str">
        <f t="shared" si="445"/>
        <v/>
      </c>
      <c r="AE4751" s="16" t="str">
        <f t="shared" si="446"/>
        <v/>
      </c>
      <c r="AF4751" s="16" t="str">
        <f t="shared" si="447"/>
        <v/>
      </c>
      <c r="AG4751" s="16" t="str">
        <f t="shared" si="448"/>
        <v/>
      </c>
      <c r="AH4751" s="16">
        <f t="shared" si="449"/>
        <v>1.4004914004914005E-2</v>
      </c>
      <c r="AI4751" s="17" t="str">
        <f>IF('Peer Comparison Tool'!$D$11="NR","",IF($C4751='Peer Comparison Tool'!$D$9,COUNT('ALLL &lt;50B Database'!$AI$1:AI4750)+1,""))</f>
        <v/>
      </c>
    </row>
    <row r="4752" spans="1:35" x14ac:dyDescent="0.25">
      <c r="A4752" t="s">
        <v>1569</v>
      </c>
      <c r="B4752">
        <v>12656</v>
      </c>
      <c r="C4752" s="5" t="s">
        <v>1389</v>
      </c>
      <c r="D4752" s="5" t="s">
        <v>4390</v>
      </c>
      <c r="E4752" s="5" t="s">
        <v>4388</v>
      </c>
      <c r="F4752" s="2">
        <v>189</v>
      </c>
      <c r="G4752" s="2">
        <v>19174</v>
      </c>
      <c r="H4752" s="2">
        <v>11278</v>
      </c>
      <c r="I4752" s="2">
        <v>184</v>
      </c>
      <c r="J4752" s="2">
        <v>11094</v>
      </c>
      <c r="K4752" s="33">
        <v>1.7036235803136832E-2</v>
      </c>
      <c r="L4752" s="2">
        <v>196</v>
      </c>
      <c r="M4752" s="2">
        <v>17285</v>
      </c>
      <c r="N4752" s="2">
        <v>11079</v>
      </c>
      <c r="O4752" s="33">
        <v>1.7691127358064808E-2</v>
      </c>
      <c r="P4752" s="2">
        <v>187</v>
      </c>
      <c r="Q4752" s="2">
        <v>18350</v>
      </c>
      <c r="R4752" s="2">
        <v>10902</v>
      </c>
      <c r="S4752" s="35">
        <v>1.7152815997064759E-2</v>
      </c>
      <c r="T4752" t="s">
        <v>4388</v>
      </c>
      <c r="U4752" t="s">
        <v>4388</v>
      </c>
      <c r="V4752" s="5" t="s">
        <v>4390</v>
      </c>
      <c r="W4752" s="5">
        <v>0</v>
      </c>
      <c r="X4752" s="4">
        <v>-1.1658019392792734E-4</v>
      </c>
      <c r="Y4752" s="6">
        <v>2</v>
      </c>
      <c r="Z4752" s="4">
        <v>-5.3831136100004895E-4</v>
      </c>
      <c r="AA4752" s="5">
        <v>1031</v>
      </c>
      <c r="AC4752" s="16" t="str">
        <f t="shared" si="444"/>
        <v/>
      </c>
      <c r="AD4752" s="16" t="str">
        <f t="shared" si="445"/>
        <v/>
      </c>
      <c r="AE4752" s="16" t="str">
        <f t="shared" si="446"/>
        <v/>
      </c>
      <c r="AF4752" s="16" t="str">
        <f t="shared" si="447"/>
        <v/>
      </c>
      <c r="AG4752" s="16" t="str">
        <f t="shared" si="448"/>
        <v/>
      </c>
      <c r="AH4752" s="16">
        <f t="shared" si="449"/>
        <v>1.7036235803136832E-2</v>
      </c>
      <c r="AI4752" s="17" t="str">
        <f>IF('Peer Comparison Tool'!$D$11="NR","",IF($C4752='Peer Comparison Tool'!$D$9,COUNT('ALLL &lt;50B Database'!$AI$1:AI4751)+1,""))</f>
        <v/>
      </c>
    </row>
    <row r="4753" spans="1:35" x14ac:dyDescent="0.25">
      <c r="A4753" t="s">
        <v>912</v>
      </c>
      <c r="B4753">
        <v>856944</v>
      </c>
      <c r="C4753" s="5" t="s">
        <v>716</v>
      </c>
      <c r="D4753" s="5" t="s">
        <v>4390</v>
      </c>
      <c r="E4753" s="5" t="s">
        <v>4388</v>
      </c>
      <c r="F4753" s="2">
        <v>132</v>
      </c>
      <c r="G4753" s="2">
        <v>19002</v>
      </c>
      <c r="H4753" s="2">
        <v>4106</v>
      </c>
      <c r="I4753" s="2">
        <v>0</v>
      </c>
      <c r="J4753" s="2">
        <v>4106</v>
      </c>
      <c r="K4753" s="33">
        <v>3.2148075986361421E-2</v>
      </c>
      <c r="L4753" s="2">
        <v>131</v>
      </c>
      <c r="M4753" s="2">
        <v>18720</v>
      </c>
      <c r="N4753" s="2">
        <v>4029</v>
      </c>
      <c r="O4753" s="33">
        <v>3.2514271531397368E-2</v>
      </c>
      <c r="P4753" s="2">
        <v>132</v>
      </c>
      <c r="Q4753" s="2">
        <v>18446</v>
      </c>
      <c r="R4753" s="2">
        <v>4058</v>
      </c>
      <c r="S4753" s="35">
        <v>3.2528339083292265E-2</v>
      </c>
      <c r="T4753" t="s">
        <v>4388</v>
      </c>
      <c r="U4753" t="s">
        <v>4388</v>
      </c>
      <c r="V4753" s="5" t="s">
        <v>4390</v>
      </c>
      <c r="W4753" s="5">
        <v>0</v>
      </c>
      <c r="X4753" s="4">
        <v>-3.8026309693084404E-4</v>
      </c>
      <c r="Y4753" s="6">
        <v>0</v>
      </c>
      <c r="Z4753" s="4">
        <v>1.406755189489739E-5</v>
      </c>
      <c r="AA4753" s="5">
        <v>126</v>
      </c>
      <c r="AC4753" s="16" t="str">
        <f t="shared" si="444"/>
        <v/>
      </c>
      <c r="AD4753" s="16" t="str">
        <f t="shared" si="445"/>
        <v/>
      </c>
      <c r="AE4753" s="16" t="str">
        <f t="shared" si="446"/>
        <v/>
      </c>
      <c r="AF4753" s="16" t="str">
        <f t="shared" si="447"/>
        <v/>
      </c>
      <c r="AG4753" s="16" t="str">
        <f t="shared" si="448"/>
        <v/>
      </c>
      <c r="AH4753" s="16">
        <f t="shared" si="449"/>
        <v>3.2148075986361421E-2</v>
      </c>
      <c r="AI4753" s="17" t="str">
        <f>IF('Peer Comparison Tool'!$D$11="NR","",IF($C4753='Peer Comparison Tool'!$D$9,COUNT('ALLL &lt;50B Database'!$AI$1:AI4752)+1,""))</f>
        <v/>
      </c>
    </row>
    <row r="4754" spans="1:35" x14ac:dyDescent="0.25">
      <c r="A4754" t="s">
        <v>143</v>
      </c>
      <c r="B4754">
        <v>116554</v>
      </c>
      <c r="C4754" s="5" t="s">
        <v>3209</v>
      </c>
      <c r="D4754" s="5" t="s">
        <v>4390</v>
      </c>
      <c r="E4754" s="5" t="s">
        <v>4388</v>
      </c>
      <c r="F4754" s="2">
        <v>82</v>
      </c>
      <c r="G4754" s="2">
        <v>18925</v>
      </c>
      <c r="H4754" s="2">
        <v>6355</v>
      </c>
      <c r="I4754" s="2">
        <v>1073</v>
      </c>
      <c r="J4754" s="2">
        <v>5282</v>
      </c>
      <c r="K4754" s="33">
        <v>1.552442256720939E-2</v>
      </c>
      <c r="L4754" s="2">
        <v>70</v>
      </c>
      <c r="M4754" s="2">
        <v>13709</v>
      </c>
      <c r="N4754" s="2">
        <v>5806</v>
      </c>
      <c r="O4754" s="33">
        <v>1.2056493282810886E-2</v>
      </c>
      <c r="P4754" s="2">
        <v>76</v>
      </c>
      <c r="Q4754" s="2">
        <v>16266</v>
      </c>
      <c r="R4754" s="2">
        <v>5800</v>
      </c>
      <c r="S4754" s="35">
        <v>1.3103448275862069E-2</v>
      </c>
      <c r="T4754" t="s">
        <v>4388</v>
      </c>
      <c r="U4754" t="s">
        <v>4388</v>
      </c>
      <c r="V4754" s="5" t="s">
        <v>4390</v>
      </c>
      <c r="W4754" s="5">
        <v>0</v>
      </c>
      <c r="X4754" s="4">
        <v>2.4209742913473206E-3</v>
      </c>
      <c r="Y4754" s="6">
        <v>6</v>
      </c>
      <c r="Z4754" s="4">
        <v>1.0469549930511839E-3</v>
      </c>
      <c r="AA4754" s="5">
        <v>1426</v>
      </c>
      <c r="AC4754" s="16" t="str">
        <f t="shared" si="444"/>
        <v/>
      </c>
      <c r="AD4754" s="16" t="str">
        <f t="shared" si="445"/>
        <v/>
      </c>
      <c r="AE4754" s="16" t="str">
        <f t="shared" si="446"/>
        <v/>
      </c>
      <c r="AF4754" s="16" t="str">
        <f t="shared" si="447"/>
        <v/>
      </c>
      <c r="AG4754" s="16" t="str">
        <f t="shared" si="448"/>
        <v/>
      </c>
      <c r="AH4754" s="16">
        <f t="shared" si="449"/>
        <v>1.552442256720939E-2</v>
      </c>
      <c r="AI4754" s="17" t="str">
        <f>IF('Peer Comparison Tool'!$D$11="NR","",IF($C4754='Peer Comparison Tool'!$D$9,COUNT('ALLL &lt;50B Database'!$AI$1:AI4753)+1,""))</f>
        <v/>
      </c>
    </row>
    <row r="4755" spans="1:35" x14ac:dyDescent="0.25">
      <c r="A4755" t="s">
        <v>3502</v>
      </c>
      <c r="B4755">
        <v>460275</v>
      </c>
      <c r="C4755" s="5" t="s">
        <v>3374</v>
      </c>
      <c r="D4755" s="5" t="s">
        <v>4390</v>
      </c>
      <c r="E4755" s="5" t="s">
        <v>4388</v>
      </c>
      <c r="F4755" s="2">
        <v>167</v>
      </c>
      <c r="G4755" s="2">
        <v>18827</v>
      </c>
      <c r="H4755" s="2">
        <v>12623</v>
      </c>
      <c r="I4755" s="2">
        <v>0</v>
      </c>
      <c r="J4755" s="2">
        <v>12623</v>
      </c>
      <c r="K4755" s="33">
        <v>1.3229818585122396E-2</v>
      </c>
      <c r="L4755" s="2">
        <v>101</v>
      </c>
      <c r="M4755" s="2">
        <v>15528</v>
      </c>
      <c r="N4755" s="2">
        <v>9641</v>
      </c>
      <c r="O4755" s="33">
        <v>1.0476091691733223E-2</v>
      </c>
      <c r="P4755" s="2">
        <v>156</v>
      </c>
      <c r="Q4755" s="2">
        <v>17856</v>
      </c>
      <c r="R4755" s="2">
        <v>11763</v>
      </c>
      <c r="S4755" s="35">
        <v>1.3261922978831931E-2</v>
      </c>
      <c r="T4755" t="s">
        <v>4388</v>
      </c>
      <c r="U4755" t="s">
        <v>4388</v>
      </c>
      <c r="V4755" s="5" t="s">
        <v>4390</v>
      </c>
      <c r="W4755" s="5">
        <v>0</v>
      </c>
      <c r="X4755" s="4">
        <v>-3.2104393709535273E-5</v>
      </c>
      <c r="Y4755" s="6">
        <v>11</v>
      </c>
      <c r="Z4755" s="4">
        <v>2.7858312870987084E-3</v>
      </c>
      <c r="AA4755" s="5">
        <v>2301</v>
      </c>
      <c r="AC4755" s="16" t="str">
        <f t="shared" si="444"/>
        <v/>
      </c>
      <c r="AD4755" s="16" t="str">
        <f t="shared" si="445"/>
        <v/>
      </c>
      <c r="AE4755" s="16" t="str">
        <f t="shared" si="446"/>
        <v/>
      </c>
      <c r="AF4755" s="16" t="str">
        <f t="shared" si="447"/>
        <v/>
      </c>
      <c r="AG4755" s="16" t="str">
        <f t="shared" si="448"/>
        <v/>
      </c>
      <c r="AH4755" s="16">
        <f t="shared" si="449"/>
        <v>1.3229818585122396E-2</v>
      </c>
      <c r="AI4755" s="17" t="str">
        <f>IF('Peer Comparison Tool'!$D$11="NR","",IF($C4755='Peer Comparison Tool'!$D$9,COUNT('ALLL &lt;50B Database'!$AI$1:AI4754)+1,""))</f>
        <v/>
      </c>
    </row>
    <row r="4756" spans="1:35" x14ac:dyDescent="0.25">
      <c r="A4756" t="s">
        <v>110</v>
      </c>
      <c r="B4756">
        <v>2877484</v>
      </c>
      <c r="C4756" s="5" t="s">
        <v>6</v>
      </c>
      <c r="D4756" s="5" t="s">
        <v>4387</v>
      </c>
      <c r="E4756" s="5" t="s">
        <v>4388</v>
      </c>
      <c r="F4756" s="2">
        <v>175</v>
      </c>
      <c r="G4756" s="2">
        <v>18389</v>
      </c>
      <c r="H4756" s="2">
        <v>10427</v>
      </c>
      <c r="I4756" s="2">
        <v>212</v>
      </c>
      <c r="J4756" s="2">
        <v>10215</v>
      </c>
      <c r="K4756" s="33">
        <v>1.7131669114047968E-2</v>
      </c>
      <c r="L4756" s="2">
        <v>168</v>
      </c>
      <c r="M4756" s="2">
        <v>19584</v>
      </c>
      <c r="N4756" s="2">
        <v>11979</v>
      </c>
      <c r="O4756" s="33">
        <v>1.4024542950162784E-2</v>
      </c>
      <c r="P4756" s="2">
        <v>172</v>
      </c>
      <c r="Q4756" s="2">
        <v>18912</v>
      </c>
      <c r="R4756" s="2">
        <v>11082</v>
      </c>
      <c r="S4756" s="35">
        <v>1.5520664140046924E-2</v>
      </c>
      <c r="T4756" t="s">
        <v>4388</v>
      </c>
      <c r="U4756" t="s">
        <v>4388</v>
      </c>
      <c r="V4756" s="5" t="s">
        <v>4387</v>
      </c>
      <c r="W4756" s="5">
        <v>0</v>
      </c>
      <c r="X4756" s="4">
        <v>1.611004974001044E-3</v>
      </c>
      <c r="Y4756" s="6">
        <v>3</v>
      </c>
      <c r="Z4756" s="4">
        <v>1.4961211898841392E-3</v>
      </c>
      <c r="AA4756" s="5">
        <v>1007</v>
      </c>
      <c r="AC4756" s="16" t="str">
        <f t="shared" si="444"/>
        <v/>
      </c>
      <c r="AD4756" s="16" t="str">
        <f t="shared" si="445"/>
        <v/>
      </c>
      <c r="AE4756" s="16" t="str">
        <f t="shared" si="446"/>
        <v/>
      </c>
      <c r="AF4756" s="16" t="str">
        <f t="shared" si="447"/>
        <v/>
      </c>
      <c r="AG4756" s="16" t="str">
        <f t="shared" si="448"/>
        <v/>
      </c>
      <c r="AH4756" s="16">
        <f t="shared" si="449"/>
        <v>1.7131669114047968E-2</v>
      </c>
      <c r="AI4756" s="17" t="str">
        <f>IF('Peer Comparison Tool'!$D$11="NR","",IF($C4756='Peer Comparison Tool'!$D$9,COUNT('ALLL &lt;50B Database'!$AI$1:AI4755)+1,""))</f>
        <v/>
      </c>
    </row>
    <row r="4757" spans="1:35" x14ac:dyDescent="0.25">
      <c r="A4757" t="s">
        <v>1301</v>
      </c>
      <c r="B4757">
        <v>318639</v>
      </c>
      <c r="C4757" s="5" t="s">
        <v>926</v>
      </c>
      <c r="D4757" s="5" t="s">
        <v>4387</v>
      </c>
      <c r="E4757" s="5" t="s">
        <v>4388</v>
      </c>
      <c r="F4757" s="2">
        <v>98</v>
      </c>
      <c r="G4757" s="2">
        <v>18388</v>
      </c>
      <c r="H4757" s="2">
        <v>13613</v>
      </c>
      <c r="I4757" s="2">
        <v>0</v>
      </c>
      <c r="J4757" s="2">
        <v>13613</v>
      </c>
      <c r="K4757" s="33">
        <v>7.1990009549695146E-3</v>
      </c>
      <c r="L4757" s="2">
        <v>99</v>
      </c>
      <c r="M4757" s="2">
        <v>18288</v>
      </c>
      <c r="N4757" s="2">
        <v>14314</v>
      </c>
      <c r="O4757" s="33">
        <v>6.9163057146849234E-3</v>
      </c>
      <c r="P4757" s="2">
        <v>104</v>
      </c>
      <c r="Q4757" s="2">
        <v>17643</v>
      </c>
      <c r="R4757" s="2">
        <v>13589</v>
      </c>
      <c r="S4757" s="35">
        <v>7.6532489513577162E-3</v>
      </c>
      <c r="T4757" t="s">
        <v>4388</v>
      </c>
      <c r="U4757" t="s">
        <v>4388</v>
      </c>
      <c r="V4757" s="5" t="s">
        <v>4387</v>
      </c>
      <c r="W4757" s="5">
        <v>0</v>
      </c>
      <c r="X4757" s="4">
        <v>-4.5424799638820162E-4</v>
      </c>
      <c r="Y4757" s="6">
        <v>-6</v>
      </c>
      <c r="Z4757" s="4">
        <v>7.369432366727928E-4</v>
      </c>
      <c r="AA4757" s="5">
        <v>4432</v>
      </c>
      <c r="AC4757" s="16" t="str">
        <f t="shared" si="444"/>
        <v/>
      </c>
      <c r="AD4757" s="16" t="str">
        <f t="shared" si="445"/>
        <v/>
      </c>
      <c r="AE4757" s="16" t="str">
        <f t="shared" si="446"/>
        <v/>
      </c>
      <c r="AF4757" s="16" t="str">
        <f t="shared" si="447"/>
        <v/>
      </c>
      <c r="AG4757" s="16" t="str">
        <f t="shared" si="448"/>
        <v/>
      </c>
      <c r="AH4757" s="16">
        <f t="shared" si="449"/>
        <v>7.1990009549695146E-3</v>
      </c>
      <c r="AI4757" s="17" t="str">
        <f>IF('Peer Comparison Tool'!$D$11="NR","",IF($C4757='Peer Comparison Tool'!$D$9,COUNT('ALLL &lt;50B Database'!$AI$1:AI4756)+1,""))</f>
        <v/>
      </c>
    </row>
    <row r="4758" spans="1:35" x14ac:dyDescent="0.25">
      <c r="A4758" t="s">
        <v>1570</v>
      </c>
      <c r="B4758">
        <v>823553</v>
      </c>
      <c r="C4758" s="5" t="s">
        <v>1389</v>
      </c>
      <c r="D4758" s="5" t="s">
        <v>4390</v>
      </c>
      <c r="E4758" s="5" t="s">
        <v>4388</v>
      </c>
      <c r="F4758" s="2">
        <v>140</v>
      </c>
      <c r="G4758" s="2">
        <v>18343</v>
      </c>
      <c r="H4758" s="2">
        <v>12057</v>
      </c>
      <c r="I4758" s="2">
        <v>0</v>
      </c>
      <c r="J4758" s="2">
        <v>12057</v>
      </c>
      <c r="K4758" s="33">
        <v>1.1611511984739156E-2</v>
      </c>
      <c r="L4758" s="2">
        <v>137</v>
      </c>
      <c r="M4758" s="2">
        <v>18460</v>
      </c>
      <c r="N4758" s="2">
        <v>13039</v>
      </c>
      <c r="O4758" s="33">
        <v>1.0506940716312601E-2</v>
      </c>
      <c r="P4758" s="2">
        <v>137</v>
      </c>
      <c r="Q4758" s="2">
        <v>18281</v>
      </c>
      <c r="R4758" s="2">
        <v>12430</v>
      </c>
      <c r="S4758" s="35">
        <v>1.1021721641190668E-2</v>
      </c>
      <c r="T4758" t="s">
        <v>4388</v>
      </c>
      <c r="U4758" t="s">
        <v>4388</v>
      </c>
      <c r="V4758" s="5" t="s">
        <v>4390</v>
      </c>
      <c r="W4758" s="5">
        <v>0</v>
      </c>
      <c r="X4758" s="4">
        <v>5.8979034354848803E-4</v>
      </c>
      <c r="Y4758" s="6">
        <v>3</v>
      </c>
      <c r="Z4758" s="4">
        <v>5.1478092487806763E-4</v>
      </c>
      <c r="AA4758" s="5">
        <v>3109</v>
      </c>
      <c r="AC4758" s="16" t="str">
        <f t="shared" si="444"/>
        <v/>
      </c>
      <c r="AD4758" s="16" t="str">
        <f t="shared" si="445"/>
        <v/>
      </c>
      <c r="AE4758" s="16" t="str">
        <f t="shared" si="446"/>
        <v/>
      </c>
      <c r="AF4758" s="16" t="str">
        <f t="shared" si="447"/>
        <v/>
      </c>
      <c r="AG4758" s="16" t="str">
        <f t="shared" si="448"/>
        <v/>
      </c>
      <c r="AH4758" s="16">
        <f t="shared" si="449"/>
        <v>1.1611511984739156E-2</v>
      </c>
      <c r="AI4758" s="17" t="str">
        <f>IF('Peer Comparison Tool'!$D$11="NR","",IF($C4758='Peer Comparison Tool'!$D$9,COUNT('ALLL &lt;50B Database'!$AI$1:AI4757)+1,""))</f>
        <v/>
      </c>
    </row>
    <row r="4759" spans="1:35" x14ac:dyDescent="0.25">
      <c r="A4759" t="s">
        <v>2297</v>
      </c>
      <c r="B4759">
        <v>401951</v>
      </c>
      <c r="C4759" s="5" t="s">
        <v>2041</v>
      </c>
      <c r="D4759" s="5" t="s">
        <v>4390</v>
      </c>
      <c r="E4759" s="5" t="s">
        <v>4388</v>
      </c>
      <c r="F4759" s="2">
        <v>137</v>
      </c>
      <c r="G4759" s="2">
        <v>18203</v>
      </c>
      <c r="H4759" s="2">
        <v>13368</v>
      </c>
      <c r="I4759" s="2">
        <v>0</v>
      </c>
      <c r="J4759" s="2">
        <v>13368</v>
      </c>
      <c r="K4759" s="33">
        <v>1.0248354278874924E-2</v>
      </c>
      <c r="L4759" s="2">
        <v>108</v>
      </c>
      <c r="M4759" s="2">
        <v>12692</v>
      </c>
      <c r="N4759" s="2">
        <v>8173</v>
      </c>
      <c r="O4759" s="33">
        <v>1.3214242016395449E-2</v>
      </c>
      <c r="P4759" s="2">
        <v>122</v>
      </c>
      <c r="Q4759" s="2">
        <v>15692</v>
      </c>
      <c r="R4759" s="2">
        <v>12051</v>
      </c>
      <c r="S4759" s="35">
        <v>1.0123641191602356E-2</v>
      </c>
      <c r="T4759" t="s">
        <v>4388</v>
      </c>
      <c r="U4759" t="s">
        <v>4388</v>
      </c>
      <c r="V4759" s="5" t="s">
        <v>4390</v>
      </c>
      <c r="W4759" s="5">
        <v>0</v>
      </c>
      <c r="X4759" s="4">
        <v>1.247130872725679E-4</v>
      </c>
      <c r="Y4759" s="6">
        <v>15</v>
      </c>
      <c r="Z4759" s="4">
        <v>-3.0906008247930921E-3</v>
      </c>
      <c r="AA4759" s="5">
        <v>3698</v>
      </c>
      <c r="AC4759" s="16" t="str">
        <f t="shared" si="444"/>
        <v/>
      </c>
      <c r="AD4759" s="16" t="str">
        <f t="shared" si="445"/>
        <v/>
      </c>
      <c r="AE4759" s="16" t="str">
        <f t="shared" si="446"/>
        <v/>
      </c>
      <c r="AF4759" s="16" t="str">
        <f t="shared" si="447"/>
        <v/>
      </c>
      <c r="AG4759" s="16" t="str">
        <f t="shared" si="448"/>
        <v/>
      </c>
      <c r="AH4759" s="16">
        <f t="shared" si="449"/>
        <v>1.0248354278874924E-2</v>
      </c>
      <c r="AI4759" s="17" t="str">
        <f>IF('Peer Comparison Tool'!$D$11="NR","",IF($C4759='Peer Comparison Tool'!$D$9,COUNT('ALLL &lt;50B Database'!$AI$1:AI4758)+1,""))</f>
        <v/>
      </c>
    </row>
    <row r="4760" spans="1:35" x14ac:dyDescent="0.25">
      <c r="A4760" t="s">
        <v>1437</v>
      </c>
      <c r="B4760">
        <v>991854</v>
      </c>
      <c r="C4760" s="5" t="s">
        <v>3209</v>
      </c>
      <c r="D4760" s="5" t="s">
        <v>4390</v>
      </c>
      <c r="E4760" s="5" t="s">
        <v>4388</v>
      </c>
      <c r="F4760" s="2">
        <v>99</v>
      </c>
      <c r="G4760" s="2">
        <v>17860</v>
      </c>
      <c r="H4760" s="2">
        <v>10253</v>
      </c>
      <c r="I4760" s="2">
        <v>0</v>
      </c>
      <c r="J4760" s="2">
        <v>10253</v>
      </c>
      <c r="K4760" s="33">
        <v>9.6557105237491461E-3</v>
      </c>
      <c r="L4760" s="2">
        <v>98</v>
      </c>
      <c r="M4760" s="2">
        <v>17318</v>
      </c>
      <c r="N4760" s="2">
        <v>10295</v>
      </c>
      <c r="O4760" s="33">
        <v>9.5191840699368618E-3</v>
      </c>
      <c r="P4760" s="2">
        <v>98</v>
      </c>
      <c r="Q4760" s="2">
        <v>17000</v>
      </c>
      <c r="R4760" s="2">
        <v>10326</v>
      </c>
      <c r="S4760" s="35">
        <v>9.4906062366840981E-3</v>
      </c>
      <c r="T4760" t="s">
        <v>4388</v>
      </c>
      <c r="U4760" t="s">
        <v>4388</v>
      </c>
      <c r="V4760" s="5" t="s">
        <v>4390</v>
      </c>
      <c r="W4760" s="5">
        <v>0</v>
      </c>
      <c r="X4760" s="4">
        <v>1.6510428706504807E-4</v>
      </c>
      <c r="Y4760" s="6">
        <v>1</v>
      </c>
      <c r="Z4760" s="4">
        <v>-2.8577833252763779E-5</v>
      </c>
      <c r="AA4760" s="5">
        <v>3906</v>
      </c>
      <c r="AC4760" s="16" t="str">
        <f t="shared" si="444"/>
        <v/>
      </c>
      <c r="AD4760" s="16" t="str">
        <f t="shared" si="445"/>
        <v/>
      </c>
      <c r="AE4760" s="16" t="str">
        <f t="shared" si="446"/>
        <v/>
      </c>
      <c r="AF4760" s="16" t="str">
        <f t="shared" si="447"/>
        <v/>
      </c>
      <c r="AG4760" s="16" t="str">
        <f t="shared" si="448"/>
        <v/>
      </c>
      <c r="AH4760" s="16">
        <f t="shared" si="449"/>
        <v>9.6557105237491461E-3</v>
      </c>
      <c r="AI4760" s="17" t="str">
        <f>IF('Peer Comparison Tool'!$D$11="NR","",IF($C4760='Peer Comparison Tool'!$D$9,COUNT('ALLL &lt;50B Database'!$AI$1:AI4759)+1,""))</f>
        <v/>
      </c>
    </row>
    <row r="4761" spans="1:35" x14ac:dyDescent="0.25">
      <c r="A4761" t="s">
        <v>1300</v>
      </c>
      <c r="B4761">
        <v>302133</v>
      </c>
      <c r="C4761" s="5" t="s">
        <v>926</v>
      </c>
      <c r="D4761" s="5" t="s">
        <v>4390</v>
      </c>
      <c r="E4761" s="5" t="s">
        <v>4388</v>
      </c>
      <c r="F4761" s="2">
        <v>129</v>
      </c>
      <c r="G4761" s="2">
        <v>17812</v>
      </c>
      <c r="H4761" s="2">
        <v>7072</v>
      </c>
      <c r="I4761" s="2">
        <v>0</v>
      </c>
      <c r="J4761" s="2">
        <v>7072</v>
      </c>
      <c r="K4761" s="33">
        <v>1.8240950226244345E-2</v>
      </c>
      <c r="L4761" s="2">
        <v>89</v>
      </c>
      <c r="M4761" s="2">
        <v>19352</v>
      </c>
      <c r="N4761" s="2">
        <v>8444</v>
      </c>
      <c r="O4761" s="33">
        <v>1.0540028422548555E-2</v>
      </c>
      <c r="P4761" s="2">
        <v>109</v>
      </c>
      <c r="Q4761" s="2">
        <v>17754</v>
      </c>
      <c r="R4761" s="2">
        <v>7107</v>
      </c>
      <c r="S4761" s="35">
        <v>1.5336991698325595E-2</v>
      </c>
      <c r="T4761" t="s">
        <v>4388</v>
      </c>
      <c r="U4761" t="s">
        <v>4388</v>
      </c>
      <c r="V4761" s="5" t="s">
        <v>4390</v>
      </c>
      <c r="W4761" s="5">
        <v>0</v>
      </c>
      <c r="X4761" s="4">
        <v>2.9039585279187503E-3</v>
      </c>
      <c r="Y4761" s="6">
        <v>20</v>
      </c>
      <c r="Z4761" s="4">
        <v>4.7969632757770397E-3</v>
      </c>
      <c r="AA4761" s="5">
        <v>798</v>
      </c>
      <c r="AC4761" s="16" t="str">
        <f t="shared" si="444"/>
        <v/>
      </c>
      <c r="AD4761" s="16" t="str">
        <f t="shared" si="445"/>
        <v/>
      </c>
      <c r="AE4761" s="16" t="str">
        <f t="shared" si="446"/>
        <v/>
      </c>
      <c r="AF4761" s="16" t="str">
        <f t="shared" si="447"/>
        <v/>
      </c>
      <c r="AG4761" s="16" t="str">
        <f t="shared" si="448"/>
        <v/>
      </c>
      <c r="AH4761" s="16">
        <f t="shared" si="449"/>
        <v>1.8240950226244345E-2</v>
      </c>
      <c r="AI4761" s="17" t="str">
        <f>IF('Peer Comparison Tool'!$D$11="NR","",IF($C4761='Peer Comparison Tool'!$D$9,COUNT('ALLL &lt;50B Database'!$AI$1:AI4760)+1,""))</f>
        <v/>
      </c>
    </row>
    <row r="4762" spans="1:35" x14ac:dyDescent="0.25">
      <c r="A4762" t="s">
        <v>1302</v>
      </c>
      <c r="B4762">
        <v>767246</v>
      </c>
      <c r="C4762" s="5" t="s">
        <v>926</v>
      </c>
      <c r="D4762" s="5" t="s">
        <v>4390</v>
      </c>
      <c r="E4762" s="5" t="s">
        <v>4388</v>
      </c>
      <c r="F4762" s="2">
        <v>131</v>
      </c>
      <c r="G4762" s="2">
        <v>17795</v>
      </c>
      <c r="H4762" s="2">
        <v>12163</v>
      </c>
      <c r="I4762" s="2">
        <v>71</v>
      </c>
      <c r="J4762" s="2">
        <v>12092</v>
      </c>
      <c r="K4762" s="33">
        <v>1.0833608997684419E-2</v>
      </c>
      <c r="L4762" s="2">
        <v>128</v>
      </c>
      <c r="M4762" s="2">
        <v>17535</v>
      </c>
      <c r="N4762" s="2">
        <v>12587</v>
      </c>
      <c r="O4762" s="33">
        <v>1.0169222213394773E-2</v>
      </c>
      <c r="P4762" s="2">
        <v>129</v>
      </c>
      <c r="Q4762" s="2">
        <v>17191</v>
      </c>
      <c r="R4762" s="2">
        <v>11747</v>
      </c>
      <c r="S4762" s="35">
        <v>1.0981527198433642E-2</v>
      </c>
      <c r="T4762" t="s">
        <v>4388</v>
      </c>
      <c r="U4762" t="s">
        <v>4388</v>
      </c>
      <c r="V4762" s="5" t="s">
        <v>4390</v>
      </c>
      <c r="W4762" s="5">
        <v>0</v>
      </c>
      <c r="X4762" s="4">
        <v>-1.4791820074922316E-4</v>
      </c>
      <c r="Y4762" s="6">
        <v>2</v>
      </c>
      <c r="Z4762" s="4">
        <v>8.1230498503886972E-4</v>
      </c>
      <c r="AA4762" s="5">
        <v>3446</v>
      </c>
      <c r="AC4762" s="16" t="str">
        <f t="shared" si="444"/>
        <v/>
      </c>
      <c r="AD4762" s="16" t="str">
        <f t="shared" si="445"/>
        <v/>
      </c>
      <c r="AE4762" s="16" t="str">
        <f t="shared" si="446"/>
        <v/>
      </c>
      <c r="AF4762" s="16" t="str">
        <f t="shared" si="447"/>
        <v/>
      </c>
      <c r="AG4762" s="16" t="str">
        <f t="shared" si="448"/>
        <v/>
      </c>
      <c r="AH4762" s="16">
        <f t="shared" si="449"/>
        <v>1.0833608997684419E-2</v>
      </c>
      <c r="AI4762" s="17" t="str">
        <f>IF('Peer Comparison Tool'!$D$11="NR","",IF($C4762='Peer Comparison Tool'!$D$9,COUNT('ALLL &lt;50B Database'!$AI$1:AI4761)+1,""))</f>
        <v/>
      </c>
    </row>
    <row r="4763" spans="1:35" x14ac:dyDescent="0.25">
      <c r="A4763" t="s">
        <v>2807</v>
      </c>
      <c r="B4763">
        <v>514057</v>
      </c>
      <c r="C4763" s="5" t="s">
        <v>2711</v>
      </c>
      <c r="D4763" s="5" t="s">
        <v>4390</v>
      </c>
      <c r="E4763" s="5" t="s">
        <v>4388</v>
      </c>
      <c r="F4763" s="2">
        <v>154</v>
      </c>
      <c r="G4763" s="2">
        <v>17714</v>
      </c>
      <c r="H4763" s="2">
        <v>8062</v>
      </c>
      <c r="I4763" s="2">
        <v>216</v>
      </c>
      <c r="J4763" s="2">
        <v>7846</v>
      </c>
      <c r="K4763" s="33">
        <v>1.962783583991843E-2</v>
      </c>
      <c r="L4763" s="2">
        <v>100</v>
      </c>
      <c r="M4763" s="2">
        <v>16182</v>
      </c>
      <c r="N4763" s="2">
        <v>7787</v>
      </c>
      <c r="O4763" s="33">
        <v>1.2841916013869269E-2</v>
      </c>
      <c r="P4763" s="2">
        <v>151</v>
      </c>
      <c r="Q4763" s="2">
        <v>15670</v>
      </c>
      <c r="R4763" s="2">
        <v>7645</v>
      </c>
      <c r="S4763" s="35">
        <v>1.97514715500327E-2</v>
      </c>
      <c r="T4763" t="s">
        <v>4388</v>
      </c>
      <c r="U4763" t="s">
        <v>4388</v>
      </c>
      <c r="V4763" s="5" t="s">
        <v>4390</v>
      </c>
      <c r="W4763" s="5">
        <v>0</v>
      </c>
      <c r="X4763" s="4">
        <v>-1.2363571011426988E-4</v>
      </c>
      <c r="Y4763" s="6">
        <v>3</v>
      </c>
      <c r="Z4763" s="4">
        <v>6.9095555361634309E-3</v>
      </c>
      <c r="AA4763" s="5">
        <v>598</v>
      </c>
      <c r="AC4763" s="16" t="str">
        <f t="shared" si="444"/>
        <v/>
      </c>
      <c r="AD4763" s="16" t="str">
        <f t="shared" si="445"/>
        <v/>
      </c>
      <c r="AE4763" s="16" t="str">
        <f t="shared" si="446"/>
        <v/>
      </c>
      <c r="AF4763" s="16" t="str">
        <f t="shared" si="447"/>
        <v/>
      </c>
      <c r="AG4763" s="16" t="str">
        <f t="shared" si="448"/>
        <v/>
      </c>
      <c r="AH4763" s="16">
        <f t="shared" si="449"/>
        <v>1.962783583991843E-2</v>
      </c>
      <c r="AI4763" s="17" t="str">
        <f>IF('Peer Comparison Tool'!$D$11="NR","",IF($C4763='Peer Comparison Tool'!$D$9,COUNT('ALLL &lt;50B Database'!$AI$1:AI4762)+1,""))</f>
        <v/>
      </c>
    </row>
    <row r="4764" spans="1:35" x14ac:dyDescent="0.25">
      <c r="A4764" t="s">
        <v>1344</v>
      </c>
      <c r="B4764">
        <v>741358</v>
      </c>
      <c r="C4764" s="5" t="s">
        <v>1389</v>
      </c>
      <c r="D4764" s="5" t="s">
        <v>4390</v>
      </c>
      <c r="E4764" s="5" t="s">
        <v>4388</v>
      </c>
      <c r="F4764" s="2">
        <v>147</v>
      </c>
      <c r="G4764" s="2">
        <v>17576</v>
      </c>
      <c r="H4764" s="2">
        <v>13396</v>
      </c>
      <c r="I4764" s="2">
        <v>0</v>
      </c>
      <c r="J4764" s="2">
        <v>13396</v>
      </c>
      <c r="K4764" s="33">
        <v>1.0973424902956106E-2</v>
      </c>
      <c r="L4764" s="2">
        <v>180</v>
      </c>
      <c r="M4764" s="2">
        <v>17327</v>
      </c>
      <c r="N4764" s="2">
        <v>15166</v>
      </c>
      <c r="O4764" s="33">
        <v>1.1868653567189767E-2</v>
      </c>
      <c r="P4764" s="2">
        <v>180</v>
      </c>
      <c r="Q4764" s="2">
        <v>17301</v>
      </c>
      <c r="R4764" s="2">
        <v>14744</v>
      </c>
      <c r="S4764" s="35">
        <v>1.2208355941399891E-2</v>
      </c>
      <c r="T4764" t="s">
        <v>4388</v>
      </c>
      <c r="U4764" t="s">
        <v>4388</v>
      </c>
      <c r="V4764" s="5" t="s">
        <v>4390</v>
      </c>
      <c r="W4764" s="5">
        <v>0</v>
      </c>
      <c r="X4764" s="4">
        <v>-1.2349310384437845E-3</v>
      </c>
      <c r="Y4764" s="6">
        <v>-33</v>
      </c>
      <c r="Z4764" s="4">
        <v>3.3970237421012371E-4</v>
      </c>
      <c r="AA4764" s="5">
        <v>3395</v>
      </c>
      <c r="AC4764" s="16" t="str">
        <f t="shared" si="444"/>
        <v/>
      </c>
      <c r="AD4764" s="16" t="str">
        <f t="shared" si="445"/>
        <v/>
      </c>
      <c r="AE4764" s="16" t="str">
        <f t="shared" si="446"/>
        <v/>
      </c>
      <c r="AF4764" s="16" t="str">
        <f t="shared" si="447"/>
        <v/>
      </c>
      <c r="AG4764" s="16" t="str">
        <f t="shared" si="448"/>
        <v/>
      </c>
      <c r="AH4764" s="16">
        <f t="shared" si="449"/>
        <v>1.0973424902956106E-2</v>
      </c>
      <c r="AI4764" s="17" t="str">
        <f>IF('Peer Comparison Tool'!$D$11="NR","",IF($C4764='Peer Comparison Tool'!$D$9,COUNT('ALLL &lt;50B Database'!$AI$1:AI4763)+1,""))</f>
        <v/>
      </c>
    </row>
    <row r="4765" spans="1:35" x14ac:dyDescent="0.25">
      <c r="A4765" t="s">
        <v>1304</v>
      </c>
      <c r="B4765">
        <v>799939</v>
      </c>
      <c r="C4765" s="5" t="s">
        <v>926</v>
      </c>
      <c r="D4765" s="5" t="s">
        <v>4390</v>
      </c>
      <c r="E4765" s="5" t="s">
        <v>4388</v>
      </c>
      <c r="F4765" s="2">
        <v>279</v>
      </c>
      <c r="G4765" s="2">
        <v>17548</v>
      </c>
      <c r="H4765" s="2">
        <v>8256</v>
      </c>
      <c r="I4765" s="2">
        <v>0</v>
      </c>
      <c r="J4765" s="2">
        <v>8256</v>
      </c>
      <c r="K4765" s="33">
        <v>3.3793604651162788E-2</v>
      </c>
      <c r="L4765" s="2">
        <v>261</v>
      </c>
      <c r="M4765" s="2">
        <v>16049</v>
      </c>
      <c r="N4765" s="2">
        <v>8076</v>
      </c>
      <c r="O4765" s="33">
        <v>3.2317979197622589E-2</v>
      </c>
      <c r="P4765" s="2">
        <v>266</v>
      </c>
      <c r="Q4765" s="2">
        <v>15525</v>
      </c>
      <c r="R4765" s="2">
        <v>8285</v>
      </c>
      <c r="S4765" s="35">
        <v>3.2106216053108025E-2</v>
      </c>
      <c r="T4765" t="s">
        <v>4388</v>
      </c>
      <c r="U4765" t="s">
        <v>4388</v>
      </c>
      <c r="V4765" s="5" t="s">
        <v>4390</v>
      </c>
      <c r="W4765" s="5">
        <v>0</v>
      </c>
      <c r="X4765" s="4">
        <v>1.6873885980547634E-3</v>
      </c>
      <c r="Y4765" s="6">
        <v>13</v>
      </c>
      <c r="Z4765" s="4">
        <v>-2.1176314451456374E-4</v>
      </c>
      <c r="AA4765" s="5">
        <v>100</v>
      </c>
      <c r="AC4765" s="16" t="str">
        <f t="shared" si="444"/>
        <v/>
      </c>
      <c r="AD4765" s="16" t="str">
        <f t="shared" si="445"/>
        <v/>
      </c>
      <c r="AE4765" s="16" t="str">
        <f t="shared" si="446"/>
        <v/>
      </c>
      <c r="AF4765" s="16" t="str">
        <f t="shared" si="447"/>
        <v/>
      </c>
      <c r="AG4765" s="16" t="str">
        <f t="shared" si="448"/>
        <v/>
      </c>
      <c r="AH4765" s="16">
        <f t="shared" si="449"/>
        <v>3.3793604651162788E-2</v>
      </c>
      <c r="AI4765" s="17" t="str">
        <f>IF('Peer Comparison Tool'!$D$11="NR","",IF($C4765='Peer Comparison Tool'!$D$9,COUNT('ALLL &lt;50B Database'!$AI$1:AI4764)+1,""))</f>
        <v/>
      </c>
    </row>
    <row r="4766" spans="1:35" x14ac:dyDescent="0.25">
      <c r="A4766" t="s">
        <v>1571</v>
      </c>
      <c r="B4766">
        <v>981350</v>
      </c>
      <c r="C4766" s="5" t="s">
        <v>1389</v>
      </c>
      <c r="D4766" s="5" t="s">
        <v>4387</v>
      </c>
      <c r="E4766" s="5" t="s">
        <v>4388</v>
      </c>
      <c r="F4766" s="2">
        <v>327</v>
      </c>
      <c r="G4766" s="2">
        <v>17415</v>
      </c>
      <c r="H4766" s="2">
        <v>11410</v>
      </c>
      <c r="I4766" s="2">
        <v>0</v>
      </c>
      <c r="J4766" s="2">
        <v>11410</v>
      </c>
      <c r="K4766" s="33">
        <v>2.8659070990359335E-2</v>
      </c>
      <c r="L4766" s="2">
        <v>297</v>
      </c>
      <c r="M4766" s="2">
        <v>16967</v>
      </c>
      <c r="N4766" s="2">
        <v>12033</v>
      </c>
      <c r="O4766" s="33">
        <v>2.468212415856395E-2</v>
      </c>
      <c r="P4766" s="2">
        <v>305</v>
      </c>
      <c r="Q4766" s="2">
        <v>16877</v>
      </c>
      <c r="R4766" s="2">
        <v>11704</v>
      </c>
      <c r="S4766" s="35">
        <v>2.6059466848940532E-2</v>
      </c>
      <c r="T4766" t="s">
        <v>4388</v>
      </c>
      <c r="U4766" t="s">
        <v>4388</v>
      </c>
      <c r="V4766" s="5" t="s">
        <v>4387</v>
      </c>
      <c r="W4766" s="5">
        <v>0</v>
      </c>
      <c r="X4766" s="4">
        <v>2.5996041414188022E-3</v>
      </c>
      <c r="Y4766" s="6">
        <v>22</v>
      </c>
      <c r="Z4766" s="4">
        <v>1.3773426903765824E-3</v>
      </c>
      <c r="AA4766" s="5">
        <v>161</v>
      </c>
      <c r="AC4766" s="16" t="str">
        <f t="shared" si="444"/>
        <v/>
      </c>
      <c r="AD4766" s="16" t="str">
        <f t="shared" si="445"/>
        <v/>
      </c>
      <c r="AE4766" s="16" t="str">
        <f t="shared" si="446"/>
        <v/>
      </c>
      <c r="AF4766" s="16" t="str">
        <f t="shared" si="447"/>
        <v/>
      </c>
      <c r="AG4766" s="16" t="str">
        <f t="shared" si="448"/>
        <v/>
      </c>
      <c r="AH4766" s="16">
        <f t="shared" si="449"/>
        <v>2.8659070990359335E-2</v>
      </c>
      <c r="AI4766" s="17" t="str">
        <f>IF('Peer Comparison Tool'!$D$11="NR","",IF($C4766='Peer Comparison Tool'!$D$9,COUNT('ALLL &lt;50B Database'!$AI$1:AI4765)+1,""))</f>
        <v/>
      </c>
    </row>
    <row r="4767" spans="1:35" x14ac:dyDescent="0.25">
      <c r="A4767" t="s">
        <v>2829</v>
      </c>
      <c r="B4767">
        <v>472250</v>
      </c>
      <c r="C4767" s="5" t="s">
        <v>2711</v>
      </c>
      <c r="D4767" s="5" t="s">
        <v>4387</v>
      </c>
      <c r="E4767" s="5" t="s">
        <v>4388</v>
      </c>
      <c r="F4767" s="2">
        <v>208</v>
      </c>
      <c r="G4767" s="2">
        <v>17121</v>
      </c>
      <c r="H4767" s="2">
        <v>7181</v>
      </c>
      <c r="I4767" s="2">
        <v>0</v>
      </c>
      <c r="J4767" s="2">
        <v>7181</v>
      </c>
      <c r="K4767" s="33">
        <v>2.8965325163626234E-2</v>
      </c>
      <c r="L4767" s="2">
        <v>208</v>
      </c>
      <c r="M4767" s="2">
        <v>17472</v>
      </c>
      <c r="N4767" s="2">
        <v>6651</v>
      </c>
      <c r="O4767" s="33">
        <v>3.1273492707863476E-2</v>
      </c>
      <c r="P4767" s="2">
        <v>208</v>
      </c>
      <c r="Q4767" s="2">
        <v>16847</v>
      </c>
      <c r="R4767" s="2">
        <v>7119</v>
      </c>
      <c r="S4767" s="35">
        <v>2.9217586739710633E-2</v>
      </c>
      <c r="T4767" t="s">
        <v>4388</v>
      </c>
      <c r="U4767" t="s">
        <v>4388</v>
      </c>
      <c r="V4767" s="5" t="s">
        <v>4387</v>
      </c>
      <c r="W4767" s="5">
        <v>0</v>
      </c>
      <c r="X4767" s="4">
        <v>-2.5226157608439909E-4</v>
      </c>
      <c r="Y4767" s="6">
        <v>0</v>
      </c>
      <c r="Z4767" s="4">
        <v>-2.0559059681528428E-3</v>
      </c>
      <c r="AA4767" s="5">
        <v>157</v>
      </c>
      <c r="AC4767" s="16" t="str">
        <f t="shared" si="444"/>
        <v/>
      </c>
      <c r="AD4767" s="16" t="str">
        <f t="shared" si="445"/>
        <v/>
      </c>
      <c r="AE4767" s="16" t="str">
        <f t="shared" si="446"/>
        <v/>
      </c>
      <c r="AF4767" s="16" t="str">
        <f t="shared" si="447"/>
        <v/>
      </c>
      <c r="AG4767" s="16" t="str">
        <f t="shared" si="448"/>
        <v/>
      </c>
      <c r="AH4767" s="16">
        <f t="shared" si="449"/>
        <v>2.8965325163626234E-2</v>
      </c>
      <c r="AI4767" s="17" t="str">
        <f>IF('Peer Comparison Tool'!$D$11="NR","",IF($C4767='Peer Comparison Tool'!$D$9,COUNT('ALLL &lt;50B Database'!$AI$1:AI4766)+1,""))</f>
        <v/>
      </c>
    </row>
    <row r="4768" spans="1:35" x14ac:dyDescent="0.25">
      <c r="A4768" t="s">
        <v>701</v>
      </c>
      <c r="B4768">
        <v>1007734</v>
      </c>
      <c r="C4768" s="5" t="s">
        <v>561</v>
      </c>
      <c r="D4768" s="5" t="s">
        <v>4387</v>
      </c>
      <c r="E4768" s="5" t="s">
        <v>4388</v>
      </c>
      <c r="F4768" s="2">
        <v>45</v>
      </c>
      <c r="G4768" s="2">
        <v>17066</v>
      </c>
      <c r="H4768" s="2">
        <v>2138</v>
      </c>
      <c r="I4768" s="2">
        <v>764</v>
      </c>
      <c r="J4768" s="2">
        <v>1374</v>
      </c>
      <c r="K4768" s="33">
        <v>3.2751091703056769E-2</v>
      </c>
      <c r="L4768" s="2">
        <v>45</v>
      </c>
      <c r="M4768" s="2">
        <v>14028</v>
      </c>
      <c r="N4768" s="2">
        <v>1227</v>
      </c>
      <c r="O4768" s="33">
        <v>3.6674816625916873E-2</v>
      </c>
      <c r="P4768" s="2">
        <v>45</v>
      </c>
      <c r="Q4768" s="2">
        <v>13225</v>
      </c>
      <c r="R4768" s="2">
        <v>1399</v>
      </c>
      <c r="S4768" s="35">
        <v>3.2165832737669764E-2</v>
      </c>
      <c r="T4768" t="s">
        <v>4388</v>
      </c>
      <c r="U4768" t="s">
        <v>4388</v>
      </c>
      <c r="V4768" s="5" t="s">
        <v>4387</v>
      </c>
      <c r="W4768" s="5">
        <v>0</v>
      </c>
      <c r="X4768" s="4">
        <v>5.8525896538700467E-4</v>
      </c>
      <c r="Y4768" s="6">
        <v>0</v>
      </c>
      <c r="Z4768" s="4">
        <v>-4.5089838882471089E-3</v>
      </c>
      <c r="AA4768" s="5">
        <v>116</v>
      </c>
      <c r="AC4768" s="16" t="str">
        <f t="shared" si="444"/>
        <v/>
      </c>
      <c r="AD4768" s="16" t="str">
        <f t="shared" si="445"/>
        <v/>
      </c>
      <c r="AE4768" s="16" t="str">
        <f t="shared" si="446"/>
        <v/>
      </c>
      <c r="AF4768" s="16" t="str">
        <f t="shared" si="447"/>
        <v/>
      </c>
      <c r="AG4768" s="16" t="str">
        <f t="shared" si="448"/>
        <v/>
      </c>
      <c r="AH4768" s="16">
        <f t="shared" si="449"/>
        <v>3.2751091703056769E-2</v>
      </c>
      <c r="AI4768" s="17" t="str">
        <f>IF('Peer Comparison Tool'!$D$11="NR","",IF($C4768='Peer Comparison Tool'!$D$9,COUNT('ALLL &lt;50B Database'!$AI$1:AI4767)+1,""))</f>
        <v/>
      </c>
    </row>
    <row r="4769" spans="1:35" x14ac:dyDescent="0.25">
      <c r="A4769" t="s">
        <v>3503</v>
      </c>
      <c r="B4769">
        <v>646471</v>
      </c>
      <c r="C4769" s="5" t="s">
        <v>3374</v>
      </c>
      <c r="D4769" s="5" t="s">
        <v>4390</v>
      </c>
      <c r="E4769" s="5" t="s">
        <v>4388</v>
      </c>
      <c r="F4769" s="2">
        <v>85</v>
      </c>
      <c r="G4769" s="2">
        <v>16474</v>
      </c>
      <c r="H4769" s="2">
        <v>13385</v>
      </c>
      <c r="I4769" s="2">
        <v>0</v>
      </c>
      <c r="J4769" s="2">
        <v>13385</v>
      </c>
      <c r="K4769" s="33">
        <v>6.3503922301083298E-3</v>
      </c>
      <c r="L4769" s="2">
        <v>83</v>
      </c>
      <c r="M4769" s="2">
        <v>16223</v>
      </c>
      <c r="N4769" s="2">
        <v>13337</v>
      </c>
      <c r="O4769" s="33">
        <v>6.2232885956361996E-3</v>
      </c>
      <c r="P4769" s="2">
        <v>84</v>
      </c>
      <c r="Q4769" s="2">
        <v>16298</v>
      </c>
      <c r="R4769" s="2">
        <v>13531</v>
      </c>
      <c r="S4769" s="35">
        <v>6.2079668908432487E-3</v>
      </c>
      <c r="T4769" t="s">
        <v>4388</v>
      </c>
      <c r="U4769" t="s">
        <v>4388</v>
      </c>
      <c r="V4769" s="5" t="s">
        <v>4390</v>
      </c>
      <c r="W4769" s="5">
        <v>0</v>
      </c>
      <c r="X4769" s="4">
        <v>1.4242533926508115E-4</v>
      </c>
      <c r="Y4769" s="6">
        <v>1</v>
      </c>
      <c r="Z4769" s="4">
        <v>-1.5321704792950995E-5</v>
      </c>
      <c r="AA4769" s="5">
        <v>4550</v>
      </c>
      <c r="AC4769" s="16" t="str">
        <f t="shared" si="444"/>
        <v/>
      </c>
      <c r="AD4769" s="16" t="str">
        <f t="shared" si="445"/>
        <v/>
      </c>
      <c r="AE4769" s="16" t="str">
        <f t="shared" si="446"/>
        <v/>
      </c>
      <c r="AF4769" s="16" t="str">
        <f t="shared" si="447"/>
        <v/>
      </c>
      <c r="AG4769" s="16" t="str">
        <f t="shared" si="448"/>
        <v/>
      </c>
      <c r="AH4769" s="16">
        <f t="shared" si="449"/>
        <v>6.3503922301083298E-3</v>
      </c>
      <c r="AI4769" s="17" t="str">
        <f>IF('Peer Comparison Tool'!$D$11="NR","",IF($C4769='Peer Comparison Tool'!$D$9,COUNT('ALLL &lt;50B Database'!$AI$1:AI4768)+1,""))</f>
        <v/>
      </c>
    </row>
    <row r="4770" spans="1:35" x14ac:dyDescent="0.25">
      <c r="A4770" t="s">
        <v>1573</v>
      </c>
      <c r="B4770">
        <v>354</v>
      </c>
      <c r="C4770" s="5" t="s">
        <v>1389</v>
      </c>
      <c r="D4770" s="5" t="s">
        <v>4390</v>
      </c>
      <c r="E4770" s="5" t="s">
        <v>4388</v>
      </c>
      <c r="F4770" s="2">
        <v>168</v>
      </c>
      <c r="G4770" s="2">
        <v>16349</v>
      </c>
      <c r="H4770" s="2">
        <v>8838</v>
      </c>
      <c r="I4770" s="2">
        <v>0</v>
      </c>
      <c r="J4770" s="2">
        <v>8838</v>
      </c>
      <c r="K4770" s="33">
        <v>1.9008825526137134E-2</v>
      </c>
      <c r="L4770" s="2">
        <v>144</v>
      </c>
      <c r="M4770" s="2">
        <v>14369</v>
      </c>
      <c r="N4770" s="2">
        <v>8661</v>
      </c>
      <c r="O4770" s="33">
        <v>1.6626255628680291E-2</v>
      </c>
      <c r="P4770" s="2">
        <v>151</v>
      </c>
      <c r="Q4770" s="2">
        <v>13722</v>
      </c>
      <c r="R4770" s="2">
        <v>9934</v>
      </c>
      <c r="S4770" s="35">
        <v>1.520032212603181E-2</v>
      </c>
      <c r="T4770" t="s">
        <v>4388</v>
      </c>
      <c r="U4770" t="s">
        <v>4388</v>
      </c>
      <c r="V4770" s="5" t="s">
        <v>4390</v>
      </c>
      <c r="W4770" s="5">
        <v>0</v>
      </c>
      <c r="X4770" s="4">
        <v>3.8085034001053234E-3</v>
      </c>
      <c r="Y4770" s="6">
        <v>17</v>
      </c>
      <c r="Z4770" s="4">
        <v>-1.4259335026484809E-3</v>
      </c>
      <c r="AA4770" s="5">
        <v>675</v>
      </c>
      <c r="AC4770" s="16" t="str">
        <f t="shared" si="444"/>
        <v/>
      </c>
      <c r="AD4770" s="16" t="str">
        <f t="shared" si="445"/>
        <v/>
      </c>
      <c r="AE4770" s="16" t="str">
        <f t="shared" si="446"/>
        <v/>
      </c>
      <c r="AF4770" s="16" t="str">
        <f t="shared" si="447"/>
        <v/>
      </c>
      <c r="AG4770" s="16" t="str">
        <f t="shared" si="448"/>
        <v/>
      </c>
      <c r="AH4770" s="16">
        <f t="shared" si="449"/>
        <v>1.9008825526137134E-2</v>
      </c>
      <c r="AI4770" s="17" t="str">
        <f>IF('Peer Comparison Tool'!$D$11="NR","",IF($C4770='Peer Comparison Tool'!$D$9,COUNT('ALLL &lt;50B Database'!$AI$1:AI4769)+1,""))</f>
        <v/>
      </c>
    </row>
    <row r="4771" spans="1:35" x14ac:dyDescent="0.25">
      <c r="A4771" t="s">
        <v>1303</v>
      </c>
      <c r="B4771">
        <v>363442</v>
      </c>
      <c r="C4771" s="5" t="s">
        <v>926</v>
      </c>
      <c r="D4771" s="5" t="s">
        <v>4390</v>
      </c>
      <c r="E4771" s="5" t="s">
        <v>4388</v>
      </c>
      <c r="F4771" s="2">
        <v>316</v>
      </c>
      <c r="G4771" s="2">
        <v>16339</v>
      </c>
      <c r="H4771" s="2">
        <v>12956</v>
      </c>
      <c r="I4771" s="2">
        <v>0</v>
      </c>
      <c r="J4771" s="2">
        <v>12956</v>
      </c>
      <c r="K4771" s="33">
        <v>2.4390243902439025E-2</v>
      </c>
      <c r="L4771" s="2">
        <v>288</v>
      </c>
      <c r="M4771" s="2">
        <v>16697</v>
      </c>
      <c r="N4771" s="2">
        <v>13787</v>
      </c>
      <c r="O4771" s="33">
        <v>2.0889243490244434E-2</v>
      </c>
      <c r="P4771" s="2">
        <v>316</v>
      </c>
      <c r="Q4771" s="2">
        <v>16552</v>
      </c>
      <c r="R4771" s="2">
        <v>13449</v>
      </c>
      <c r="S4771" s="35">
        <v>2.3496170719012565E-2</v>
      </c>
      <c r="T4771" t="s">
        <v>4388</v>
      </c>
      <c r="U4771" t="s">
        <v>4388</v>
      </c>
      <c r="V4771" s="5" t="s">
        <v>4390</v>
      </c>
      <c r="W4771" s="5">
        <v>0</v>
      </c>
      <c r="X4771" s="4">
        <v>8.9407318342646022E-4</v>
      </c>
      <c r="Y4771" s="6">
        <v>0</v>
      </c>
      <c r="Z4771" s="4">
        <v>2.6069272287681314E-3</v>
      </c>
      <c r="AA4771" s="5">
        <v>272</v>
      </c>
      <c r="AC4771" s="16" t="str">
        <f t="shared" si="444"/>
        <v/>
      </c>
      <c r="AD4771" s="16" t="str">
        <f t="shared" si="445"/>
        <v/>
      </c>
      <c r="AE4771" s="16" t="str">
        <f t="shared" si="446"/>
        <v/>
      </c>
      <c r="AF4771" s="16" t="str">
        <f t="shared" si="447"/>
        <v/>
      </c>
      <c r="AG4771" s="16" t="str">
        <f t="shared" si="448"/>
        <v/>
      </c>
      <c r="AH4771" s="16">
        <f t="shared" si="449"/>
        <v>2.4390243902439025E-2</v>
      </c>
      <c r="AI4771" s="17" t="str">
        <f>IF('Peer Comparison Tool'!$D$11="NR","",IF($C4771='Peer Comparison Tool'!$D$9,COUNT('ALLL &lt;50B Database'!$AI$1:AI4770)+1,""))</f>
        <v/>
      </c>
    </row>
    <row r="4772" spans="1:35" x14ac:dyDescent="0.25">
      <c r="A4772" t="s">
        <v>913</v>
      </c>
      <c r="B4772">
        <v>297547</v>
      </c>
      <c r="C4772" s="5" t="s">
        <v>716</v>
      </c>
      <c r="D4772" s="5" t="s">
        <v>4390</v>
      </c>
      <c r="E4772" s="5" t="s">
        <v>4388</v>
      </c>
      <c r="F4772" s="2">
        <v>147</v>
      </c>
      <c r="G4772" s="2">
        <v>16305</v>
      </c>
      <c r="H4772" s="2">
        <v>3630</v>
      </c>
      <c r="I4772" s="2">
        <v>0</v>
      </c>
      <c r="J4772" s="2">
        <v>3630</v>
      </c>
      <c r="K4772" s="33">
        <v>4.049586776859504E-2</v>
      </c>
      <c r="L4772" s="2">
        <v>146</v>
      </c>
      <c r="M4772" s="2">
        <v>16182</v>
      </c>
      <c r="N4772" s="2">
        <v>3522</v>
      </c>
      <c r="O4772" s="33">
        <v>4.145371947756956E-2</v>
      </c>
      <c r="P4772" s="2">
        <v>146</v>
      </c>
      <c r="Q4772" s="2">
        <v>15845</v>
      </c>
      <c r="R4772" s="2">
        <v>3801</v>
      </c>
      <c r="S4772" s="35">
        <v>3.8410944488292555E-2</v>
      </c>
      <c r="T4772" t="s">
        <v>4388</v>
      </c>
      <c r="U4772" t="s">
        <v>4388</v>
      </c>
      <c r="V4772" s="5" t="s">
        <v>4390</v>
      </c>
      <c r="W4772" s="5">
        <v>0</v>
      </c>
      <c r="X4772" s="4">
        <v>2.084923280302485E-3</v>
      </c>
      <c r="Y4772" s="6">
        <v>1</v>
      </c>
      <c r="Z4772" s="4">
        <v>-3.0427749892770056E-3</v>
      </c>
      <c r="AA4772" s="5">
        <v>61</v>
      </c>
      <c r="AC4772" s="16" t="str">
        <f t="shared" si="444"/>
        <v/>
      </c>
      <c r="AD4772" s="16" t="str">
        <f t="shared" si="445"/>
        <v/>
      </c>
      <c r="AE4772" s="16" t="str">
        <f t="shared" si="446"/>
        <v/>
      </c>
      <c r="AF4772" s="16" t="str">
        <f t="shared" si="447"/>
        <v/>
      </c>
      <c r="AG4772" s="16" t="str">
        <f t="shared" si="448"/>
        <v/>
      </c>
      <c r="AH4772" s="16">
        <f t="shared" si="449"/>
        <v>4.049586776859504E-2</v>
      </c>
      <c r="AI4772" s="17" t="str">
        <f>IF('Peer Comparison Tool'!$D$11="NR","",IF($C4772='Peer Comparison Tool'!$D$9,COUNT('ALLL &lt;50B Database'!$AI$1:AI4771)+1,""))</f>
        <v/>
      </c>
    </row>
    <row r="4773" spans="1:35" x14ac:dyDescent="0.25">
      <c r="A4773" t="s">
        <v>1572</v>
      </c>
      <c r="B4773">
        <v>931458</v>
      </c>
      <c r="C4773" s="5" t="s">
        <v>1389</v>
      </c>
      <c r="D4773" s="5" t="s">
        <v>4390</v>
      </c>
      <c r="E4773" s="5" t="s">
        <v>4388</v>
      </c>
      <c r="F4773" s="2">
        <v>111</v>
      </c>
      <c r="G4773" s="2">
        <v>15769</v>
      </c>
      <c r="H4773" s="2">
        <v>9541</v>
      </c>
      <c r="I4773" s="2">
        <v>0</v>
      </c>
      <c r="J4773" s="2">
        <v>9541</v>
      </c>
      <c r="K4773" s="33">
        <v>1.16340006288649E-2</v>
      </c>
      <c r="L4773" s="2">
        <v>109</v>
      </c>
      <c r="M4773" s="2">
        <v>13816</v>
      </c>
      <c r="N4773" s="2">
        <v>9283</v>
      </c>
      <c r="O4773" s="33">
        <v>1.174189378433696E-2</v>
      </c>
      <c r="P4773" s="2">
        <v>110</v>
      </c>
      <c r="Q4773" s="2">
        <v>14581</v>
      </c>
      <c r="R4773" s="2">
        <v>9611</v>
      </c>
      <c r="S4773" s="35">
        <v>1.1445219019873063E-2</v>
      </c>
      <c r="T4773" t="s">
        <v>4388</v>
      </c>
      <c r="U4773" t="s">
        <v>4388</v>
      </c>
      <c r="V4773" s="5" t="s">
        <v>4390</v>
      </c>
      <c r="W4773" s="5">
        <v>0</v>
      </c>
      <c r="X4773" s="4">
        <v>1.8878160899183684E-4</v>
      </c>
      <c r="Y4773" s="6">
        <v>1</v>
      </c>
      <c r="Z4773" s="4">
        <v>-2.9667476446389694E-4</v>
      </c>
      <c r="AA4773" s="5">
        <v>3103</v>
      </c>
      <c r="AC4773" s="16" t="str">
        <f t="shared" si="444"/>
        <v/>
      </c>
      <c r="AD4773" s="16" t="str">
        <f t="shared" si="445"/>
        <v/>
      </c>
      <c r="AE4773" s="16" t="str">
        <f t="shared" si="446"/>
        <v/>
      </c>
      <c r="AF4773" s="16" t="str">
        <f t="shared" si="447"/>
        <v/>
      </c>
      <c r="AG4773" s="16" t="str">
        <f t="shared" si="448"/>
        <v/>
      </c>
      <c r="AH4773" s="16">
        <f t="shared" si="449"/>
        <v>1.16340006288649E-2</v>
      </c>
      <c r="AI4773" s="17" t="str">
        <f>IF('Peer Comparison Tool'!$D$11="NR","",IF($C4773='Peer Comparison Tool'!$D$9,COUNT('ALLL &lt;50B Database'!$AI$1:AI4772)+1,""))</f>
        <v/>
      </c>
    </row>
    <row r="4774" spans="1:35" x14ac:dyDescent="0.25">
      <c r="A4774" t="s">
        <v>880</v>
      </c>
      <c r="B4774">
        <v>976954</v>
      </c>
      <c r="C4774" s="5" t="s">
        <v>1389</v>
      </c>
      <c r="D4774" s="5" t="s">
        <v>4390</v>
      </c>
      <c r="E4774" s="5" t="s">
        <v>4388</v>
      </c>
      <c r="F4774" s="2">
        <v>125</v>
      </c>
      <c r="G4774" s="2">
        <v>15701</v>
      </c>
      <c r="H4774" s="2">
        <v>7655</v>
      </c>
      <c r="I4774" s="2">
        <v>0</v>
      </c>
      <c r="J4774" s="2">
        <v>7655</v>
      </c>
      <c r="K4774" s="33">
        <v>1.6329196603527107E-2</v>
      </c>
      <c r="L4774" s="2">
        <v>125</v>
      </c>
      <c r="M4774" s="2">
        <v>15649</v>
      </c>
      <c r="N4774" s="2">
        <v>8981</v>
      </c>
      <c r="O4774" s="33">
        <v>1.3918271907359982E-2</v>
      </c>
      <c r="P4774" s="2">
        <v>125</v>
      </c>
      <c r="Q4774" s="2">
        <v>15415</v>
      </c>
      <c r="R4774" s="2">
        <v>8236</v>
      </c>
      <c r="S4774" s="35">
        <v>1.5177270519669743E-2</v>
      </c>
      <c r="T4774" t="s">
        <v>4388</v>
      </c>
      <c r="U4774" t="s">
        <v>4388</v>
      </c>
      <c r="V4774" s="5" t="s">
        <v>4390</v>
      </c>
      <c r="W4774" s="5">
        <v>0</v>
      </c>
      <c r="X4774" s="4">
        <v>1.1519260838573648E-3</v>
      </c>
      <c r="Y4774" s="6">
        <v>0</v>
      </c>
      <c r="Z4774" s="4">
        <v>1.2589986123097609E-3</v>
      </c>
      <c r="AA4774" s="5">
        <v>1180</v>
      </c>
      <c r="AC4774" s="16" t="str">
        <f t="shared" si="444"/>
        <v/>
      </c>
      <c r="AD4774" s="16" t="str">
        <f t="shared" si="445"/>
        <v/>
      </c>
      <c r="AE4774" s="16" t="str">
        <f t="shared" si="446"/>
        <v/>
      </c>
      <c r="AF4774" s="16" t="str">
        <f t="shared" si="447"/>
        <v/>
      </c>
      <c r="AG4774" s="16" t="str">
        <f t="shared" si="448"/>
        <v/>
      </c>
      <c r="AH4774" s="16">
        <f t="shared" si="449"/>
        <v>1.6329196603527107E-2</v>
      </c>
      <c r="AI4774" s="17" t="str">
        <f>IF('Peer Comparison Tool'!$D$11="NR","",IF($C4774='Peer Comparison Tool'!$D$9,COUNT('ALLL &lt;50B Database'!$AI$1:AI4773)+1,""))</f>
        <v/>
      </c>
    </row>
    <row r="4775" spans="1:35" x14ac:dyDescent="0.25">
      <c r="A4775" t="s">
        <v>111</v>
      </c>
      <c r="B4775">
        <v>470434</v>
      </c>
      <c r="C4775" s="5" t="s">
        <v>6</v>
      </c>
      <c r="D4775" s="5" t="s">
        <v>4390</v>
      </c>
      <c r="E4775" s="5" t="s">
        <v>4388</v>
      </c>
      <c r="F4775" s="2">
        <v>70</v>
      </c>
      <c r="G4775" s="2">
        <v>15522</v>
      </c>
      <c r="H4775" s="2">
        <v>5730</v>
      </c>
      <c r="I4775" s="2">
        <v>0</v>
      </c>
      <c r="J4775" s="2">
        <v>5730</v>
      </c>
      <c r="K4775" s="33">
        <v>1.2216404886561954E-2</v>
      </c>
      <c r="L4775" s="2">
        <v>89</v>
      </c>
      <c r="M4775" s="2">
        <v>14929</v>
      </c>
      <c r="N4775" s="2">
        <v>5989</v>
      </c>
      <c r="O4775" s="33">
        <v>1.4860577725830689E-2</v>
      </c>
      <c r="P4775" s="2">
        <v>77</v>
      </c>
      <c r="Q4775" s="2">
        <v>14975</v>
      </c>
      <c r="R4775" s="2">
        <v>5983</v>
      </c>
      <c r="S4775" s="35">
        <v>1.2869797760320909E-2</v>
      </c>
      <c r="T4775" t="s">
        <v>4388</v>
      </c>
      <c r="U4775" t="s">
        <v>4388</v>
      </c>
      <c r="V4775" s="5" t="s">
        <v>4390</v>
      </c>
      <c r="W4775" s="5">
        <v>0</v>
      </c>
      <c r="X4775" s="4">
        <v>-6.5339287375895498E-4</v>
      </c>
      <c r="Y4775" s="6">
        <v>-7</v>
      </c>
      <c r="Z4775" s="4">
        <v>-1.9907799655097796E-3</v>
      </c>
      <c r="AA4775" s="5">
        <v>2829</v>
      </c>
      <c r="AC4775" s="16" t="str">
        <f t="shared" si="444"/>
        <v/>
      </c>
      <c r="AD4775" s="16" t="str">
        <f t="shared" si="445"/>
        <v/>
      </c>
      <c r="AE4775" s="16" t="str">
        <f t="shared" si="446"/>
        <v/>
      </c>
      <c r="AF4775" s="16" t="str">
        <f t="shared" si="447"/>
        <v/>
      </c>
      <c r="AG4775" s="16" t="str">
        <f t="shared" si="448"/>
        <v/>
      </c>
      <c r="AH4775" s="16">
        <f t="shared" si="449"/>
        <v>1.2216404886561954E-2</v>
      </c>
      <c r="AI4775" s="17" t="str">
        <f>IF('Peer Comparison Tool'!$D$11="NR","",IF($C4775='Peer Comparison Tool'!$D$9,COUNT('ALLL &lt;50B Database'!$AI$1:AI4774)+1,""))</f>
        <v/>
      </c>
    </row>
    <row r="4776" spans="1:35" x14ac:dyDescent="0.25">
      <c r="A4776" t="s">
        <v>2640</v>
      </c>
      <c r="B4776">
        <v>971379</v>
      </c>
      <c r="C4776" s="5" t="s">
        <v>2604</v>
      </c>
      <c r="D4776" s="5" t="s">
        <v>4390</v>
      </c>
      <c r="E4776" s="5" t="s">
        <v>4388</v>
      </c>
      <c r="F4776" s="2">
        <v>69</v>
      </c>
      <c r="G4776" s="2">
        <v>14612</v>
      </c>
      <c r="H4776" s="2">
        <v>11150</v>
      </c>
      <c r="I4776" s="2">
        <v>0</v>
      </c>
      <c r="J4776" s="2">
        <v>11150</v>
      </c>
      <c r="K4776" s="33">
        <v>6.1883408071748882E-3</v>
      </c>
      <c r="L4776" s="2">
        <v>69</v>
      </c>
      <c r="M4776" s="2">
        <v>12996</v>
      </c>
      <c r="N4776" s="2">
        <v>10821</v>
      </c>
      <c r="O4776" s="33">
        <v>6.3764901580260604E-3</v>
      </c>
      <c r="P4776" s="2">
        <v>69</v>
      </c>
      <c r="Q4776" s="2">
        <v>13835</v>
      </c>
      <c r="R4776" s="2">
        <v>10893</v>
      </c>
      <c r="S4776" s="35">
        <v>6.3343431561553292E-3</v>
      </c>
      <c r="T4776" t="s">
        <v>4388</v>
      </c>
      <c r="U4776" t="s">
        <v>4388</v>
      </c>
      <c r="V4776" s="5" t="s">
        <v>4390</v>
      </c>
      <c r="W4776" s="5">
        <v>0</v>
      </c>
      <c r="X4776" s="4">
        <v>-1.4600234898044101E-4</v>
      </c>
      <c r="Y4776" s="6">
        <v>0</v>
      </c>
      <c r="Z4776" s="4">
        <v>-4.2147001870731192E-5</v>
      </c>
      <c r="AA4776" s="5">
        <v>4566</v>
      </c>
      <c r="AC4776" s="16" t="str">
        <f t="shared" si="444"/>
        <v/>
      </c>
      <c r="AD4776" s="16" t="str">
        <f t="shared" si="445"/>
        <v/>
      </c>
      <c r="AE4776" s="16" t="str">
        <f t="shared" si="446"/>
        <v/>
      </c>
      <c r="AF4776" s="16" t="str">
        <f t="shared" si="447"/>
        <v/>
      </c>
      <c r="AG4776" s="16" t="str">
        <f t="shared" si="448"/>
        <v/>
      </c>
      <c r="AH4776" s="16">
        <f t="shared" si="449"/>
        <v>6.1883408071748882E-3</v>
      </c>
      <c r="AI4776" s="17" t="str">
        <f>IF('Peer Comparison Tool'!$D$11="NR","",IF($C4776='Peer Comparison Tool'!$D$9,COUNT('ALLL &lt;50B Database'!$AI$1:AI4775)+1,""))</f>
        <v/>
      </c>
    </row>
    <row r="4777" spans="1:35" x14ac:dyDescent="0.25">
      <c r="A4777" t="s">
        <v>2298</v>
      </c>
      <c r="B4777">
        <v>999355</v>
      </c>
      <c r="C4777" s="5" t="s">
        <v>2041</v>
      </c>
      <c r="D4777" s="5" t="s">
        <v>4387</v>
      </c>
      <c r="E4777" s="5" t="s">
        <v>4388</v>
      </c>
      <c r="F4777" s="2">
        <v>292</v>
      </c>
      <c r="G4777" s="2">
        <v>14587</v>
      </c>
      <c r="H4777" s="2">
        <v>11686</v>
      </c>
      <c r="I4777" s="2">
        <v>0</v>
      </c>
      <c r="J4777" s="2">
        <v>11686</v>
      </c>
      <c r="K4777" s="33">
        <v>2.498716412801643E-2</v>
      </c>
      <c r="L4777" s="2">
        <v>291</v>
      </c>
      <c r="M4777" s="2">
        <v>14345</v>
      </c>
      <c r="N4777" s="2">
        <v>11255</v>
      </c>
      <c r="O4777" s="33">
        <v>2.5855175477565526E-2</v>
      </c>
      <c r="P4777" s="2">
        <v>293</v>
      </c>
      <c r="Q4777" s="2">
        <v>14593</v>
      </c>
      <c r="R4777" s="2">
        <v>11166</v>
      </c>
      <c r="S4777" s="35">
        <v>2.6240372559555795E-2</v>
      </c>
      <c r="T4777" t="s">
        <v>4388</v>
      </c>
      <c r="U4777" t="s">
        <v>4388</v>
      </c>
      <c r="V4777" s="5" t="s">
        <v>4387</v>
      </c>
      <c r="W4777" s="5">
        <v>0</v>
      </c>
      <c r="X4777" s="4">
        <v>-1.2532084315393655E-3</v>
      </c>
      <c r="Y4777" s="6">
        <v>-1</v>
      </c>
      <c r="Z4777" s="4">
        <v>3.8519708199026906E-4</v>
      </c>
      <c r="AA4777" s="5">
        <v>255</v>
      </c>
      <c r="AC4777" s="16" t="str">
        <f t="shared" si="444"/>
        <v/>
      </c>
      <c r="AD4777" s="16" t="str">
        <f t="shared" si="445"/>
        <v/>
      </c>
      <c r="AE4777" s="16" t="str">
        <f t="shared" si="446"/>
        <v/>
      </c>
      <c r="AF4777" s="16" t="str">
        <f t="shared" si="447"/>
        <v/>
      </c>
      <c r="AG4777" s="16" t="str">
        <f t="shared" si="448"/>
        <v/>
      </c>
      <c r="AH4777" s="16">
        <f t="shared" si="449"/>
        <v>2.498716412801643E-2</v>
      </c>
      <c r="AI4777" s="17" t="str">
        <f>IF('Peer Comparison Tool'!$D$11="NR","",IF($C4777='Peer Comparison Tool'!$D$9,COUNT('ALLL &lt;50B Database'!$AI$1:AI4776)+1,""))</f>
        <v/>
      </c>
    </row>
    <row r="4778" spans="1:35" x14ac:dyDescent="0.25">
      <c r="A4778" t="s">
        <v>2830</v>
      </c>
      <c r="B4778">
        <v>1011852</v>
      </c>
      <c r="C4778" s="5" t="s">
        <v>2711</v>
      </c>
      <c r="D4778" s="5" t="s">
        <v>4387</v>
      </c>
      <c r="E4778" s="5" t="s">
        <v>4388</v>
      </c>
      <c r="F4778" s="2">
        <v>160</v>
      </c>
      <c r="G4778" s="2">
        <v>14024</v>
      </c>
      <c r="H4778" s="2">
        <v>6770</v>
      </c>
      <c r="I4778" s="2">
        <v>0</v>
      </c>
      <c r="J4778" s="2">
        <v>6770</v>
      </c>
      <c r="K4778" s="33">
        <v>2.3633677991137372E-2</v>
      </c>
      <c r="L4778" s="2">
        <v>160</v>
      </c>
      <c r="M4778" s="2">
        <v>14201</v>
      </c>
      <c r="N4778" s="2">
        <v>6375</v>
      </c>
      <c r="O4778" s="33">
        <v>2.5098039215686273E-2</v>
      </c>
      <c r="P4778" s="2">
        <v>160</v>
      </c>
      <c r="Q4778" s="2">
        <v>14107</v>
      </c>
      <c r="R4778" s="2">
        <v>6368</v>
      </c>
      <c r="S4778" s="35">
        <v>2.5125628140703519E-2</v>
      </c>
      <c r="T4778" t="s">
        <v>4388</v>
      </c>
      <c r="U4778" t="s">
        <v>4388</v>
      </c>
      <c r="V4778" s="5" t="s">
        <v>4387</v>
      </c>
      <c r="W4778" s="5">
        <v>0</v>
      </c>
      <c r="X4778" s="4">
        <v>-1.4919501495661465E-3</v>
      </c>
      <c r="Y4778" s="6">
        <v>0</v>
      </c>
      <c r="Z4778" s="4">
        <v>2.7588925017245358E-5</v>
      </c>
      <c r="AA4778" s="5">
        <v>306</v>
      </c>
      <c r="AC4778" s="16" t="str">
        <f t="shared" si="444"/>
        <v/>
      </c>
      <c r="AD4778" s="16" t="str">
        <f t="shared" si="445"/>
        <v/>
      </c>
      <c r="AE4778" s="16" t="str">
        <f t="shared" si="446"/>
        <v/>
      </c>
      <c r="AF4778" s="16" t="str">
        <f t="shared" si="447"/>
        <v/>
      </c>
      <c r="AG4778" s="16" t="str">
        <f t="shared" si="448"/>
        <v/>
      </c>
      <c r="AH4778" s="16">
        <f t="shared" si="449"/>
        <v>2.3633677991137372E-2</v>
      </c>
      <c r="AI4778" s="17" t="str">
        <f>IF('Peer Comparison Tool'!$D$11="NR","",IF($C4778='Peer Comparison Tool'!$D$9,COUNT('ALLL &lt;50B Database'!$AI$1:AI4777)+1,""))</f>
        <v/>
      </c>
    </row>
    <row r="4779" spans="1:35" x14ac:dyDescent="0.25">
      <c r="A4779" t="s">
        <v>914</v>
      </c>
      <c r="B4779">
        <v>602842</v>
      </c>
      <c r="C4779" s="5" t="s">
        <v>716</v>
      </c>
      <c r="D4779" s="5" t="s">
        <v>4390</v>
      </c>
      <c r="E4779" s="5" t="s">
        <v>4388</v>
      </c>
      <c r="F4779" s="2">
        <v>15</v>
      </c>
      <c r="G4779" s="2">
        <v>13931</v>
      </c>
      <c r="H4779" s="2">
        <v>7406</v>
      </c>
      <c r="I4779" s="2">
        <v>0</v>
      </c>
      <c r="J4779" s="2">
        <v>7406</v>
      </c>
      <c r="K4779" s="33">
        <v>2.0253848231163922E-3</v>
      </c>
      <c r="L4779" s="2">
        <v>15</v>
      </c>
      <c r="M4779" s="2">
        <v>12061</v>
      </c>
      <c r="N4779" s="2">
        <v>6920</v>
      </c>
      <c r="O4779" s="33">
        <v>2.167630057803468E-3</v>
      </c>
      <c r="P4779" s="2">
        <v>15</v>
      </c>
      <c r="Q4779" s="2">
        <v>13004</v>
      </c>
      <c r="R4779" s="2">
        <v>7395</v>
      </c>
      <c r="S4779" s="35">
        <v>2.0283975659229209E-3</v>
      </c>
      <c r="T4779" t="s">
        <v>4388</v>
      </c>
      <c r="U4779" t="s">
        <v>4388</v>
      </c>
      <c r="V4779" s="5" t="s">
        <v>4390</v>
      </c>
      <c r="W4779" s="5">
        <v>0</v>
      </c>
      <c r="X4779" s="4">
        <v>-3.0127428065286795E-6</v>
      </c>
      <c r="Y4779" s="6">
        <v>0</v>
      </c>
      <c r="Z4779" s="4">
        <v>-1.3923249188054713E-4</v>
      </c>
      <c r="AA4779" s="5">
        <v>4770</v>
      </c>
      <c r="AC4779" s="16" t="str">
        <f t="shared" si="444"/>
        <v/>
      </c>
      <c r="AD4779" s="16" t="str">
        <f t="shared" si="445"/>
        <v/>
      </c>
      <c r="AE4779" s="16" t="str">
        <f t="shared" si="446"/>
        <v/>
      </c>
      <c r="AF4779" s="16" t="str">
        <f t="shared" si="447"/>
        <v/>
      </c>
      <c r="AG4779" s="16" t="str">
        <f t="shared" si="448"/>
        <v/>
      </c>
      <c r="AH4779" s="16">
        <f t="shared" si="449"/>
        <v>2.0253848231163922E-3</v>
      </c>
      <c r="AI4779" s="17" t="str">
        <f>IF('Peer Comparison Tool'!$D$11="NR","",IF($C4779='Peer Comparison Tool'!$D$9,COUNT('ALLL &lt;50B Database'!$AI$1:AI4778)+1,""))</f>
        <v/>
      </c>
    </row>
    <row r="4780" spans="1:35" x14ac:dyDescent="0.25">
      <c r="A4780" t="s">
        <v>3207</v>
      </c>
      <c r="B4780">
        <v>910079</v>
      </c>
      <c r="C4780" s="5" t="s">
        <v>3064</v>
      </c>
      <c r="D4780" s="5" t="s">
        <v>4390</v>
      </c>
      <c r="E4780" s="5" t="s">
        <v>4388</v>
      </c>
      <c r="F4780" s="2">
        <v>50</v>
      </c>
      <c r="G4780" s="2">
        <v>13601</v>
      </c>
      <c r="H4780" s="2">
        <v>8212</v>
      </c>
      <c r="I4780" s="2">
        <v>0</v>
      </c>
      <c r="J4780" s="2">
        <v>8212</v>
      </c>
      <c r="K4780" s="33">
        <v>6.0886507549926935E-3</v>
      </c>
      <c r="L4780" s="2">
        <v>50</v>
      </c>
      <c r="M4780" s="2">
        <v>13717</v>
      </c>
      <c r="N4780" s="2">
        <v>8365</v>
      </c>
      <c r="O4780" s="33">
        <v>5.9772863120143458E-3</v>
      </c>
      <c r="P4780" s="2">
        <v>50</v>
      </c>
      <c r="Q4780" s="2">
        <v>13291</v>
      </c>
      <c r="R4780" s="2">
        <v>8380</v>
      </c>
      <c r="S4780" s="35">
        <v>5.9665871121718375E-3</v>
      </c>
      <c r="T4780" t="s">
        <v>4388</v>
      </c>
      <c r="U4780" t="s">
        <v>4388</v>
      </c>
      <c r="V4780" s="5" t="s">
        <v>4390</v>
      </c>
      <c r="W4780" s="5">
        <v>0</v>
      </c>
      <c r="X4780" s="4">
        <v>1.2206364282085595E-4</v>
      </c>
      <c r="Y4780" s="6">
        <v>0</v>
      </c>
      <c r="Z4780" s="4">
        <v>-1.0699199842508292E-5</v>
      </c>
      <c r="AA4780" s="5">
        <v>4574</v>
      </c>
      <c r="AC4780" s="16" t="str">
        <f t="shared" si="444"/>
        <v/>
      </c>
      <c r="AD4780" s="16" t="str">
        <f t="shared" si="445"/>
        <v/>
      </c>
      <c r="AE4780" s="16" t="str">
        <f t="shared" si="446"/>
        <v/>
      </c>
      <c r="AF4780" s="16" t="str">
        <f t="shared" si="447"/>
        <v/>
      </c>
      <c r="AG4780" s="16" t="str">
        <f t="shared" si="448"/>
        <v/>
      </c>
      <c r="AH4780" s="16">
        <f t="shared" si="449"/>
        <v>6.0886507549926935E-3</v>
      </c>
      <c r="AI4780" s="17" t="str">
        <f>IF('Peer Comparison Tool'!$D$11="NR","",IF($C4780='Peer Comparison Tool'!$D$9,COUNT('ALLL &lt;50B Database'!$AI$1:AI4779)+1,""))</f>
        <v/>
      </c>
    </row>
    <row r="4781" spans="1:35" x14ac:dyDescent="0.25">
      <c r="A4781" t="s">
        <v>1574</v>
      </c>
      <c r="B4781">
        <v>469250</v>
      </c>
      <c r="C4781" s="5" t="s">
        <v>1389</v>
      </c>
      <c r="D4781" s="5" t="s">
        <v>4390</v>
      </c>
      <c r="E4781" s="5" t="s">
        <v>4388</v>
      </c>
      <c r="F4781" s="2">
        <v>120</v>
      </c>
      <c r="G4781" s="2">
        <v>13491</v>
      </c>
      <c r="H4781" s="2">
        <v>7367</v>
      </c>
      <c r="I4781" s="2">
        <v>76</v>
      </c>
      <c r="J4781" s="2">
        <v>7291</v>
      </c>
      <c r="K4781" s="33">
        <v>1.645864764778494E-2</v>
      </c>
      <c r="L4781" s="2">
        <v>122</v>
      </c>
      <c r="M4781" s="2">
        <v>12912</v>
      </c>
      <c r="N4781" s="2">
        <v>7406</v>
      </c>
      <c r="O4781" s="33">
        <v>1.6473129894679989E-2</v>
      </c>
      <c r="P4781" s="2">
        <v>120</v>
      </c>
      <c r="Q4781" s="2">
        <v>13143</v>
      </c>
      <c r="R4781" s="2">
        <v>7498</v>
      </c>
      <c r="S4781" s="35">
        <v>1.6004267804747934E-2</v>
      </c>
      <c r="T4781" t="s">
        <v>4388</v>
      </c>
      <c r="U4781" t="s">
        <v>4388</v>
      </c>
      <c r="V4781" s="5" t="s">
        <v>4390</v>
      </c>
      <c r="W4781" s="5">
        <v>0</v>
      </c>
      <c r="X4781" s="4">
        <v>4.5437984303700607E-4</v>
      </c>
      <c r="Y4781" s="6">
        <v>0</v>
      </c>
      <c r="Z4781" s="4">
        <v>-4.688620899320553E-4</v>
      </c>
      <c r="AA4781" s="5">
        <v>1150</v>
      </c>
      <c r="AC4781" s="16" t="str">
        <f t="shared" si="444"/>
        <v/>
      </c>
      <c r="AD4781" s="16" t="str">
        <f t="shared" si="445"/>
        <v/>
      </c>
      <c r="AE4781" s="16" t="str">
        <f t="shared" si="446"/>
        <v/>
      </c>
      <c r="AF4781" s="16" t="str">
        <f t="shared" si="447"/>
        <v/>
      </c>
      <c r="AG4781" s="16" t="str">
        <f t="shared" si="448"/>
        <v/>
      </c>
      <c r="AH4781" s="16">
        <f t="shared" si="449"/>
        <v>1.645864764778494E-2</v>
      </c>
      <c r="AI4781" s="17" t="str">
        <f>IF('Peer Comparison Tool'!$D$11="NR","",IF($C4781='Peer Comparison Tool'!$D$9,COUNT('ALLL &lt;50B Database'!$AI$1:AI4780)+1,""))</f>
        <v/>
      </c>
    </row>
    <row r="4782" spans="1:35" x14ac:dyDescent="0.25">
      <c r="A4782" t="s">
        <v>3358</v>
      </c>
      <c r="B4782">
        <v>59754</v>
      </c>
      <c r="C4782" s="5" t="s">
        <v>3209</v>
      </c>
      <c r="D4782" s="5" t="s">
        <v>4390</v>
      </c>
      <c r="E4782" s="5" t="s">
        <v>4388</v>
      </c>
      <c r="F4782" s="2">
        <v>111</v>
      </c>
      <c r="G4782" s="2">
        <v>13431</v>
      </c>
      <c r="H4782" s="2">
        <v>7242</v>
      </c>
      <c r="I4782" s="2">
        <v>0</v>
      </c>
      <c r="J4782" s="2">
        <v>7242</v>
      </c>
      <c r="K4782" s="33">
        <v>1.5327257663628831E-2</v>
      </c>
      <c r="L4782" s="2">
        <v>103</v>
      </c>
      <c r="M4782" s="2">
        <v>12726</v>
      </c>
      <c r="N4782" s="2">
        <v>6842</v>
      </c>
      <c r="O4782" s="33">
        <v>1.5054077755042385E-2</v>
      </c>
      <c r="P4782" s="2">
        <v>108</v>
      </c>
      <c r="Q4782" s="2">
        <v>12755</v>
      </c>
      <c r="R4782" s="2">
        <v>6705</v>
      </c>
      <c r="S4782" s="35">
        <v>1.6107382550335572E-2</v>
      </c>
      <c r="T4782" t="s">
        <v>4388</v>
      </c>
      <c r="U4782" t="s">
        <v>4388</v>
      </c>
      <c r="V4782" s="5" t="s">
        <v>4390</v>
      </c>
      <c r="W4782" s="5">
        <v>0</v>
      </c>
      <c r="X4782" s="4">
        <v>-7.8012488670674111E-4</v>
      </c>
      <c r="Y4782" s="6">
        <v>3</v>
      </c>
      <c r="Z4782" s="4">
        <v>1.0533047952931869E-3</v>
      </c>
      <c r="AA4782" s="5">
        <v>1491</v>
      </c>
      <c r="AC4782" s="16" t="str">
        <f t="shared" si="444"/>
        <v/>
      </c>
      <c r="AD4782" s="16" t="str">
        <f t="shared" si="445"/>
        <v/>
      </c>
      <c r="AE4782" s="16" t="str">
        <f t="shared" si="446"/>
        <v/>
      </c>
      <c r="AF4782" s="16" t="str">
        <f t="shared" si="447"/>
        <v/>
      </c>
      <c r="AG4782" s="16" t="str">
        <f t="shared" si="448"/>
        <v/>
      </c>
      <c r="AH4782" s="16">
        <f t="shared" si="449"/>
        <v>1.5327257663628831E-2</v>
      </c>
      <c r="AI4782" s="17" t="str">
        <f>IF('Peer Comparison Tool'!$D$11="NR","",IF($C4782='Peer Comparison Tool'!$D$9,COUNT('ALLL &lt;50B Database'!$AI$1:AI4781)+1,""))</f>
        <v/>
      </c>
    </row>
    <row r="4783" spans="1:35" x14ac:dyDescent="0.25">
      <c r="A4783" t="s">
        <v>2831</v>
      </c>
      <c r="B4783">
        <v>384353</v>
      </c>
      <c r="C4783" s="5" t="s">
        <v>2711</v>
      </c>
      <c r="D4783" s="5" t="s">
        <v>4390</v>
      </c>
      <c r="E4783" s="5" t="s">
        <v>4388</v>
      </c>
      <c r="F4783" s="2">
        <v>76</v>
      </c>
      <c r="G4783" s="2">
        <v>12432</v>
      </c>
      <c r="H4783" s="2">
        <v>10167</v>
      </c>
      <c r="I4783" s="2">
        <v>0</v>
      </c>
      <c r="J4783" s="2">
        <v>10167</v>
      </c>
      <c r="K4783" s="33">
        <v>7.4751647486967637E-3</v>
      </c>
      <c r="L4783" s="2">
        <v>71</v>
      </c>
      <c r="M4783" s="2">
        <v>12519</v>
      </c>
      <c r="N4783" s="2">
        <v>10376</v>
      </c>
      <c r="O4783" s="33">
        <v>6.8427139552814185E-3</v>
      </c>
      <c r="P4783" s="2">
        <v>76</v>
      </c>
      <c r="Q4783" s="2">
        <v>12693</v>
      </c>
      <c r="R4783" s="2">
        <v>10228</v>
      </c>
      <c r="S4783" s="35">
        <v>7.4305827141181073E-3</v>
      </c>
      <c r="T4783" t="s">
        <v>4388</v>
      </c>
      <c r="U4783" t="s">
        <v>4388</v>
      </c>
      <c r="V4783" s="5" t="s">
        <v>4390</v>
      </c>
      <c r="W4783" s="5">
        <v>0</v>
      </c>
      <c r="X4783" s="4">
        <v>4.4582034578656386E-5</v>
      </c>
      <c r="Y4783" s="6">
        <v>0</v>
      </c>
      <c r="Z4783" s="4">
        <v>5.8786875883668887E-4</v>
      </c>
      <c r="AA4783" s="5">
        <v>4389</v>
      </c>
      <c r="AC4783" s="16" t="str">
        <f t="shared" si="444"/>
        <v/>
      </c>
      <c r="AD4783" s="16" t="str">
        <f t="shared" si="445"/>
        <v/>
      </c>
      <c r="AE4783" s="16" t="str">
        <f t="shared" si="446"/>
        <v/>
      </c>
      <c r="AF4783" s="16" t="str">
        <f t="shared" si="447"/>
        <v/>
      </c>
      <c r="AG4783" s="16" t="str">
        <f t="shared" si="448"/>
        <v/>
      </c>
      <c r="AH4783" s="16">
        <f t="shared" si="449"/>
        <v>7.4751647486967637E-3</v>
      </c>
      <c r="AI4783" s="17" t="str">
        <f>IF('Peer Comparison Tool'!$D$11="NR","",IF($C4783='Peer Comparison Tool'!$D$9,COUNT('ALLL &lt;50B Database'!$AI$1:AI4782)+1,""))</f>
        <v/>
      </c>
    </row>
    <row r="4784" spans="1:35" x14ac:dyDescent="0.25">
      <c r="A4784" t="s">
        <v>1305</v>
      </c>
      <c r="B4784">
        <v>253776</v>
      </c>
      <c r="C4784" s="5" t="s">
        <v>926</v>
      </c>
      <c r="D4784" s="5" t="s">
        <v>4387</v>
      </c>
      <c r="E4784" s="5" t="s">
        <v>4388</v>
      </c>
      <c r="F4784" s="2">
        <v>53</v>
      </c>
      <c r="G4784" s="2">
        <v>11984</v>
      </c>
      <c r="H4784" s="2">
        <v>8191</v>
      </c>
      <c r="I4784" s="2">
        <v>0</v>
      </c>
      <c r="J4784" s="2">
        <v>8191</v>
      </c>
      <c r="K4784" s="33">
        <v>6.4705164204614824E-3</v>
      </c>
      <c r="L4784" s="2">
        <v>61</v>
      </c>
      <c r="M4784" s="2">
        <v>11702</v>
      </c>
      <c r="N4784" s="2">
        <v>8414</v>
      </c>
      <c r="O4784" s="33">
        <v>7.2498217256952695E-3</v>
      </c>
      <c r="P4784" s="2">
        <v>52</v>
      </c>
      <c r="Q4784" s="2">
        <v>11738</v>
      </c>
      <c r="R4784" s="2">
        <v>8277</v>
      </c>
      <c r="S4784" s="35">
        <v>6.2824694937779393E-3</v>
      </c>
      <c r="T4784" t="s">
        <v>4388</v>
      </c>
      <c r="U4784" t="s">
        <v>4388</v>
      </c>
      <c r="V4784" s="5" t="s">
        <v>4387</v>
      </c>
      <c r="W4784" s="5">
        <v>0</v>
      </c>
      <c r="X4784" s="4">
        <v>1.8804692668354314E-4</v>
      </c>
      <c r="Y4784" s="6">
        <v>1</v>
      </c>
      <c r="Z4784" s="4">
        <v>-9.6735223191733027E-4</v>
      </c>
      <c r="AA4784" s="5">
        <v>4533</v>
      </c>
      <c r="AC4784" s="16" t="str">
        <f t="shared" si="444"/>
        <v/>
      </c>
      <c r="AD4784" s="16" t="str">
        <f t="shared" si="445"/>
        <v/>
      </c>
      <c r="AE4784" s="16" t="str">
        <f t="shared" si="446"/>
        <v/>
      </c>
      <c r="AF4784" s="16" t="str">
        <f t="shared" si="447"/>
        <v/>
      </c>
      <c r="AG4784" s="16" t="str">
        <f t="shared" si="448"/>
        <v/>
      </c>
      <c r="AH4784" s="16">
        <f t="shared" si="449"/>
        <v>6.4705164204614824E-3</v>
      </c>
      <c r="AI4784" s="17" t="str">
        <f>IF('Peer Comparison Tool'!$D$11="NR","",IF($C4784='Peer Comparison Tool'!$D$9,COUNT('ALLL &lt;50B Database'!$AI$1:AI4783)+1,""))</f>
        <v/>
      </c>
    </row>
    <row r="4785" spans="1:35" x14ac:dyDescent="0.25">
      <c r="A4785" t="s">
        <v>1575</v>
      </c>
      <c r="B4785">
        <v>21256</v>
      </c>
      <c r="C4785" s="5" t="s">
        <v>1389</v>
      </c>
      <c r="D4785" s="5" t="s">
        <v>4390</v>
      </c>
      <c r="E4785" s="5" t="s">
        <v>4388</v>
      </c>
      <c r="F4785" s="2">
        <v>65</v>
      </c>
      <c r="G4785" s="2">
        <v>11398</v>
      </c>
      <c r="H4785" s="2">
        <v>4797</v>
      </c>
      <c r="I4785" s="2">
        <v>254</v>
      </c>
      <c r="J4785" s="2">
        <v>4543</v>
      </c>
      <c r="K4785" s="33">
        <v>1.4307726172132952E-2</v>
      </c>
      <c r="L4785" s="2">
        <v>67</v>
      </c>
      <c r="M4785" s="2">
        <v>9883</v>
      </c>
      <c r="N4785" s="2">
        <v>4855</v>
      </c>
      <c r="O4785" s="33">
        <v>1.380020597322348E-2</v>
      </c>
      <c r="P4785" s="2">
        <v>64</v>
      </c>
      <c r="Q4785" s="2">
        <v>10686</v>
      </c>
      <c r="R4785" s="2">
        <v>4686</v>
      </c>
      <c r="S4785" s="35">
        <v>1.365770379854887E-2</v>
      </c>
      <c r="T4785" t="s">
        <v>4388</v>
      </c>
      <c r="U4785" t="s">
        <v>4388</v>
      </c>
      <c r="V4785" s="5" t="s">
        <v>4390</v>
      </c>
      <c r="W4785" s="5">
        <v>0</v>
      </c>
      <c r="X4785" s="4">
        <v>6.5002237358408217E-4</v>
      </c>
      <c r="Y4785" s="6">
        <v>1</v>
      </c>
      <c r="Z4785" s="4">
        <v>-1.4250217467461079E-4</v>
      </c>
      <c r="AA4785" s="5">
        <v>1843</v>
      </c>
      <c r="AC4785" s="16" t="str">
        <f t="shared" si="444"/>
        <v/>
      </c>
      <c r="AD4785" s="16" t="str">
        <f t="shared" si="445"/>
        <v/>
      </c>
      <c r="AE4785" s="16" t="str">
        <f t="shared" si="446"/>
        <v/>
      </c>
      <c r="AF4785" s="16" t="str">
        <f t="shared" si="447"/>
        <v/>
      </c>
      <c r="AG4785" s="16" t="str">
        <f t="shared" si="448"/>
        <v/>
      </c>
      <c r="AH4785" s="16">
        <f t="shared" si="449"/>
        <v>1.4307726172132952E-2</v>
      </c>
      <c r="AI4785" s="17" t="str">
        <f>IF('Peer Comparison Tool'!$D$11="NR","",IF($C4785='Peer Comparison Tool'!$D$9,COUNT('ALLL &lt;50B Database'!$AI$1:AI4784)+1,""))</f>
        <v/>
      </c>
    </row>
    <row r="4786" spans="1:35" x14ac:dyDescent="0.25">
      <c r="A4786" t="s">
        <v>1576</v>
      </c>
      <c r="B4786">
        <v>63751</v>
      </c>
      <c r="C4786" s="5" t="s">
        <v>1389</v>
      </c>
      <c r="D4786" s="5" t="s">
        <v>4387</v>
      </c>
      <c r="E4786" s="5" t="s">
        <v>4388</v>
      </c>
      <c r="F4786" s="2">
        <v>158</v>
      </c>
      <c r="G4786" s="2">
        <v>10758</v>
      </c>
      <c r="H4786" s="2">
        <v>6960</v>
      </c>
      <c r="I4786" s="2">
        <v>0</v>
      </c>
      <c r="J4786" s="2">
        <v>6960</v>
      </c>
      <c r="K4786" s="33">
        <v>2.2701149425287358E-2</v>
      </c>
      <c r="L4786" s="2">
        <v>161</v>
      </c>
      <c r="M4786" s="2">
        <v>10263</v>
      </c>
      <c r="N4786" s="2">
        <v>7271</v>
      </c>
      <c r="O4786" s="33">
        <v>2.2142758905239996E-2</v>
      </c>
      <c r="P4786" s="2">
        <v>162</v>
      </c>
      <c r="Q4786" s="2">
        <v>10593</v>
      </c>
      <c r="R4786" s="2">
        <v>7346</v>
      </c>
      <c r="S4786" s="35">
        <v>2.2052817860059897E-2</v>
      </c>
      <c r="T4786" t="s">
        <v>4388</v>
      </c>
      <c r="U4786" t="s">
        <v>4388</v>
      </c>
      <c r="V4786" s="5" t="s">
        <v>4387</v>
      </c>
      <c r="W4786" s="5">
        <v>0</v>
      </c>
      <c r="X4786" s="4">
        <v>6.4833156522746058E-4</v>
      </c>
      <c r="Y4786" s="6">
        <v>-4</v>
      </c>
      <c r="Z4786" s="4">
        <v>-8.9941045180098877E-5</v>
      </c>
      <c r="AA4786" s="5">
        <v>350</v>
      </c>
      <c r="AC4786" s="16" t="str">
        <f t="shared" si="444"/>
        <v/>
      </c>
      <c r="AD4786" s="16" t="str">
        <f t="shared" si="445"/>
        <v/>
      </c>
      <c r="AE4786" s="16" t="str">
        <f t="shared" si="446"/>
        <v/>
      </c>
      <c r="AF4786" s="16" t="str">
        <f t="shared" si="447"/>
        <v/>
      </c>
      <c r="AG4786" s="16" t="str">
        <f t="shared" si="448"/>
        <v/>
      </c>
      <c r="AH4786" s="16">
        <f t="shared" si="449"/>
        <v>2.2701149425287358E-2</v>
      </c>
      <c r="AI4786" s="17" t="str">
        <f>IF('Peer Comparison Tool'!$D$11="NR","",IF($C4786='Peer Comparison Tool'!$D$9,COUNT('ALLL &lt;50B Database'!$AI$1:AI4785)+1,""))</f>
        <v/>
      </c>
    </row>
    <row r="4787" spans="1:35" x14ac:dyDescent="0.25">
      <c r="A4787" t="s">
        <v>4161</v>
      </c>
      <c r="B4787">
        <v>477376</v>
      </c>
      <c r="C4787" s="5" t="s">
        <v>4128</v>
      </c>
      <c r="D4787" s="5" t="s">
        <v>4390</v>
      </c>
      <c r="E4787" s="5" t="s">
        <v>4388</v>
      </c>
      <c r="F4787" s="2">
        <v>93</v>
      </c>
      <c r="G4787" s="2">
        <v>10320</v>
      </c>
      <c r="H4787" s="2">
        <v>4926</v>
      </c>
      <c r="I4787" s="2">
        <v>0</v>
      </c>
      <c r="J4787" s="2">
        <v>4926</v>
      </c>
      <c r="K4787" s="33">
        <v>1.8879415347137638E-2</v>
      </c>
      <c r="L4787" s="2">
        <v>93</v>
      </c>
      <c r="M4787" s="2">
        <v>9478</v>
      </c>
      <c r="N4787" s="2">
        <v>3996</v>
      </c>
      <c r="O4787" s="33">
        <v>2.3273273273273273E-2</v>
      </c>
      <c r="P4787" s="2">
        <v>93</v>
      </c>
      <c r="Q4787" s="2">
        <v>10328</v>
      </c>
      <c r="R4787" s="2">
        <v>4174</v>
      </c>
      <c r="S4787" s="35">
        <v>2.2280785816962148E-2</v>
      </c>
      <c r="T4787" t="s">
        <v>4388</v>
      </c>
      <c r="U4787" t="s">
        <v>4388</v>
      </c>
      <c r="V4787" s="5" t="s">
        <v>4390</v>
      </c>
      <c r="W4787" s="5">
        <v>0</v>
      </c>
      <c r="X4787" s="4">
        <v>-3.4013704698245099E-3</v>
      </c>
      <c r="Y4787" s="6">
        <v>0</v>
      </c>
      <c r="Z4787" s="4">
        <v>-9.9248745631112453E-4</v>
      </c>
      <c r="AA4787" s="5">
        <v>706</v>
      </c>
      <c r="AC4787" s="16" t="str">
        <f t="shared" si="444"/>
        <v/>
      </c>
      <c r="AD4787" s="16" t="str">
        <f t="shared" si="445"/>
        <v/>
      </c>
      <c r="AE4787" s="16" t="str">
        <f t="shared" si="446"/>
        <v/>
      </c>
      <c r="AF4787" s="16" t="str">
        <f t="shared" si="447"/>
        <v/>
      </c>
      <c r="AG4787" s="16" t="str">
        <f t="shared" si="448"/>
        <v/>
      </c>
      <c r="AH4787" s="16">
        <f t="shared" si="449"/>
        <v>1.8879415347137638E-2</v>
      </c>
      <c r="AI4787" s="17" t="str">
        <f>IF('Peer Comparison Tool'!$D$11="NR","",IF($C4787='Peer Comparison Tool'!$D$9,COUNT('ALLL &lt;50B Database'!$AI$1:AI4786)+1,""))</f>
        <v/>
      </c>
    </row>
    <row r="4788" spans="1:35" x14ac:dyDescent="0.25">
      <c r="A4788" t="s">
        <v>1577</v>
      </c>
      <c r="B4788">
        <v>490955</v>
      </c>
      <c r="C4788" s="5" t="s">
        <v>1389</v>
      </c>
      <c r="D4788" s="5" t="s">
        <v>4390</v>
      </c>
      <c r="E4788" s="5" t="s">
        <v>4388</v>
      </c>
      <c r="F4788" s="2">
        <v>40</v>
      </c>
      <c r="G4788" s="2">
        <v>10145</v>
      </c>
      <c r="H4788" s="2">
        <v>3446</v>
      </c>
      <c r="I4788" s="2">
        <v>699</v>
      </c>
      <c r="J4788" s="2">
        <v>2747</v>
      </c>
      <c r="K4788" s="33">
        <v>1.4561339643247179E-2</v>
      </c>
      <c r="L4788" s="2">
        <v>40</v>
      </c>
      <c r="M4788" s="2">
        <v>9220</v>
      </c>
      <c r="N4788" s="2">
        <v>2985</v>
      </c>
      <c r="O4788" s="33">
        <v>1.340033500837521E-2</v>
      </c>
      <c r="P4788" s="2">
        <v>41</v>
      </c>
      <c r="Q4788" s="2">
        <v>9039</v>
      </c>
      <c r="R4788" s="2">
        <v>2894</v>
      </c>
      <c r="S4788" s="35">
        <v>1.4167242570836213E-2</v>
      </c>
      <c r="T4788" t="s">
        <v>4388</v>
      </c>
      <c r="U4788" t="s">
        <v>4388</v>
      </c>
      <c r="V4788" s="5" t="s">
        <v>4390</v>
      </c>
      <c r="W4788" s="5">
        <v>0</v>
      </c>
      <c r="X4788" s="4">
        <v>3.9409707241096562E-4</v>
      </c>
      <c r="Y4788" s="6">
        <v>-1</v>
      </c>
      <c r="Z4788" s="4">
        <v>7.6690756246100382E-4</v>
      </c>
      <c r="AA4788" s="5">
        <v>1748</v>
      </c>
      <c r="AC4788" s="16" t="str">
        <f t="shared" si="444"/>
        <v/>
      </c>
      <c r="AD4788" s="16" t="str">
        <f t="shared" si="445"/>
        <v/>
      </c>
      <c r="AE4788" s="16" t="str">
        <f t="shared" si="446"/>
        <v/>
      </c>
      <c r="AF4788" s="16" t="str">
        <f t="shared" si="447"/>
        <v/>
      </c>
      <c r="AG4788" s="16" t="str">
        <f t="shared" si="448"/>
        <v/>
      </c>
      <c r="AH4788" s="16">
        <f t="shared" si="449"/>
        <v>1.4561339643247179E-2</v>
      </c>
      <c r="AI4788" s="17" t="str">
        <f>IF('Peer Comparison Tool'!$D$11="NR","",IF($C4788='Peer Comparison Tool'!$D$9,COUNT('ALLL &lt;50B Database'!$AI$1:AI4787)+1,""))</f>
        <v/>
      </c>
    </row>
    <row r="4789" spans="1:35" x14ac:dyDescent="0.25">
      <c r="A4789" t="s">
        <v>4057</v>
      </c>
      <c r="B4789">
        <v>593771</v>
      </c>
      <c r="C4789" s="5" t="s">
        <v>4031</v>
      </c>
      <c r="D4789" s="5" t="s">
        <v>4390</v>
      </c>
      <c r="E4789" s="5" t="s">
        <v>4388</v>
      </c>
      <c r="F4789" s="2">
        <v>207</v>
      </c>
      <c r="G4789" s="2">
        <v>9810</v>
      </c>
      <c r="H4789" s="2">
        <v>5621</v>
      </c>
      <c r="I4789" s="2">
        <v>0</v>
      </c>
      <c r="J4789" s="2">
        <v>5621</v>
      </c>
      <c r="K4789" s="33">
        <v>3.6826187511119018E-2</v>
      </c>
      <c r="L4789" s="2">
        <v>235</v>
      </c>
      <c r="M4789" s="2">
        <v>9293</v>
      </c>
      <c r="N4789" s="2">
        <v>4301</v>
      </c>
      <c r="O4789" s="33">
        <v>5.4638456172983026E-2</v>
      </c>
      <c r="P4789" s="2">
        <v>229</v>
      </c>
      <c r="Q4789" s="2">
        <v>9570</v>
      </c>
      <c r="R4789" s="2">
        <v>4684</v>
      </c>
      <c r="S4789" s="35">
        <v>4.8889837745516654E-2</v>
      </c>
      <c r="T4789" t="s">
        <v>4388</v>
      </c>
      <c r="U4789" t="s">
        <v>4388</v>
      </c>
      <c r="V4789" s="5" t="s">
        <v>4390</v>
      </c>
      <c r="W4789" s="5">
        <v>0</v>
      </c>
      <c r="X4789" s="4">
        <v>-1.2063650234397635E-2</v>
      </c>
      <c r="Y4789" s="6">
        <v>-22</v>
      </c>
      <c r="Z4789" s="4">
        <v>-5.7486184274663718E-3</v>
      </c>
      <c r="AA4789" s="5">
        <v>83</v>
      </c>
      <c r="AC4789" s="16" t="str">
        <f t="shared" si="444"/>
        <v/>
      </c>
      <c r="AD4789" s="16" t="str">
        <f t="shared" si="445"/>
        <v/>
      </c>
      <c r="AE4789" s="16" t="str">
        <f t="shared" si="446"/>
        <v/>
      </c>
      <c r="AF4789" s="16" t="str">
        <f t="shared" si="447"/>
        <v/>
      </c>
      <c r="AG4789" s="16" t="str">
        <f t="shared" si="448"/>
        <v/>
      </c>
      <c r="AH4789" s="16">
        <f t="shared" si="449"/>
        <v>3.6826187511119018E-2</v>
      </c>
      <c r="AI4789" s="17" t="str">
        <f>IF('Peer Comparison Tool'!$D$11="NR","",IF($C4789='Peer Comparison Tool'!$D$9,COUNT('ALLL &lt;50B Database'!$AI$1:AI4788)+1,""))</f>
        <v/>
      </c>
    </row>
    <row r="4790" spans="1:35" x14ac:dyDescent="0.25">
      <c r="A4790" t="s">
        <v>1307</v>
      </c>
      <c r="B4790">
        <v>256049</v>
      </c>
      <c r="C4790" s="5" t="s">
        <v>926</v>
      </c>
      <c r="D4790" s="5" t="s">
        <v>4390</v>
      </c>
      <c r="E4790" s="5" t="s">
        <v>4388</v>
      </c>
      <c r="F4790" s="2">
        <v>52</v>
      </c>
      <c r="G4790" s="2">
        <v>9282</v>
      </c>
      <c r="H4790" s="2">
        <v>4930</v>
      </c>
      <c r="I4790" s="2">
        <v>1726</v>
      </c>
      <c r="J4790" s="2">
        <v>3204</v>
      </c>
      <c r="K4790" s="33">
        <v>1.6229712858926344E-2</v>
      </c>
      <c r="L4790" s="2">
        <v>47</v>
      </c>
      <c r="M4790" s="2">
        <v>8277</v>
      </c>
      <c r="N4790" s="2">
        <v>3191</v>
      </c>
      <c r="O4790" s="33">
        <v>1.472892510184895E-2</v>
      </c>
      <c r="P4790" s="2">
        <v>52</v>
      </c>
      <c r="Q4790" s="2">
        <v>8434</v>
      </c>
      <c r="R4790" s="2">
        <v>3243</v>
      </c>
      <c r="S4790" s="35">
        <v>1.6034535923527597E-2</v>
      </c>
      <c r="T4790" t="s">
        <v>4388</v>
      </c>
      <c r="U4790" t="s">
        <v>4388</v>
      </c>
      <c r="V4790" s="5" t="s">
        <v>4390</v>
      </c>
      <c r="W4790" s="5">
        <v>0</v>
      </c>
      <c r="X4790" s="4">
        <v>1.9517693539874634E-4</v>
      </c>
      <c r="Y4790" s="6">
        <v>0</v>
      </c>
      <c r="Z4790" s="4">
        <v>1.3056108216786474E-3</v>
      </c>
      <c r="AA4790" s="5">
        <v>1212</v>
      </c>
      <c r="AC4790" s="16" t="str">
        <f t="shared" si="444"/>
        <v/>
      </c>
      <c r="AD4790" s="16" t="str">
        <f t="shared" si="445"/>
        <v/>
      </c>
      <c r="AE4790" s="16" t="str">
        <f t="shared" si="446"/>
        <v/>
      </c>
      <c r="AF4790" s="16" t="str">
        <f t="shared" si="447"/>
        <v/>
      </c>
      <c r="AG4790" s="16" t="str">
        <f t="shared" si="448"/>
        <v/>
      </c>
      <c r="AH4790" s="16">
        <f t="shared" si="449"/>
        <v>1.6229712858926344E-2</v>
      </c>
      <c r="AI4790" s="17" t="str">
        <f>IF('Peer Comparison Tool'!$D$11="NR","",IF($C4790='Peer Comparison Tool'!$D$9,COUNT('ALLL &lt;50B Database'!$AI$1:AI4789)+1,""))</f>
        <v/>
      </c>
    </row>
    <row r="4791" spans="1:35" x14ac:dyDescent="0.25">
      <c r="A4791" t="s">
        <v>53</v>
      </c>
      <c r="B4791">
        <v>984650</v>
      </c>
      <c r="C4791" s="5" t="s">
        <v>2711</v>
      </c>
      <c r="D4791" s="5" t="s">
        <v>4387</v>
      </c>
      <c r="E4791" s="5" t="s">
        <v>4388</v>
      </c>
      <c r="F4791" s="2">
        <v>35</v>
      </c>
      <c r="G4791" s="2">
        <v>9154</v>
      </c>
      <c r="H4791" s="2">
        <v>1217</v>
      </c>
      <c r="I4791" s="2">
        <v>0</v>
      </c>
      <c r="J4791" s="2">
        <v>1217</v>
      </c>
      <c r="K4791" s="33">
        <v>2.8759244042728019E-2</v>
      </c>
      <c r="L4791" s="2">
        <v>35</v>
      </c>
      <c r="M4791" s="2">
        <v>7368</v>
      </c>
      <c r="N4791" s="2">
        <v>1441</v>
      </c>
      <c r="O4791" s="33">
        <v>2.4288688410825817E-2</v>
      </c>
      <c r="P4791" s="2">
        <v>35</v>
      </c>
      <c r="Q4791" s="2">
        <v>7831</v>
      </c>
      <c r="R4791" s="2">
        <v>1353</v>
      </c>
      <c r="S4791" s="35">
        <v>2.5868440502586843E-2</v>
      </c>
      <c r="T4791" t="s">
        <v>4388</v>
      </c>
      <c r="U4791" t="s">
        <v>4388</v>
      </c>
      <c r="V4791" s="5" t="s">
        <v>4387</v>
      </c>
      <c r="W4791" s="5">
        <v>0</v>
      </c>
      <c r="X4791" s="4">
        <v>2.8908035401411757E-3</v>
      </c>
      <c r="Y4791" s="6">
        <v>0</v>
      </c>
      <c r="Z4791" s="4">
        <v>1.5797520917610261E-3</v>
      </c>
      <c r="AA4791" s="5" t="e">
        <v>#N/A</v>
      </c>
      <c r="AC4791" s="16" t="str">
        <f t="shared" si="444"/>
        <v/>
      </c>
      <c r="AD4791" s="16" t="str">
        <f t="shared" si="445"/>
        <v/>
      </c>
      <c r="AE4791" s="16" t="str">
        <f t="shared" si="446"/>
        <v/>
      </c>
      <c r="AF4791" s="16" t="str">
        <f t="shared" si="447"/>
        <v/>
      </c>
      <c r="AG4791" s="16" t="str">
        <f t="shared" si="448"/>
        <v/>
      </c>
      <c r="AH4791" s="16">
        <f t="shared" si="449"/>
        <v>2.8759244042728019E-2</v>
      </c>
      <c r="AI4791" s="17" t="str">
        <f>IF('Peer Comparison Tool'!$D$11="NR","",IF($C4791='Peer Comparison Tool'!$D$9,COUNT('ALLL &lt;50B Database'!$AI$1:AI4790)+1,""))</f>
        <v/>
      </c>
    </row>
    <row r="4792" spans="1:35" x14ac:dyDescent="0.25">
      <c r="A4792" t="s">
        <v>1306</v>
      </c>
      <c r="B4792">
        <v>322476</v>
      </c>
      <c r="C4792" s="5" t="s">
        <v>926</v>
      </c>
      <c r="D4792" s="5" t="s">
        <v>4390</v>
      </c>
      <c r="E4792" s="5" t="s">
        <v>4388</v>
      </c>
      <c r="F4792" s="2">
        <v>37</v>
      </c>
      <c r="G4792" s="2">
        <v>9136</v>
      </c>
      <c r="H4792" s="2">
        <v>4284</v>
      </c>
      <c r="I4792" s="2">
        <v>0</v>
      </c>
      <c r="J4792" s="2">
        <v>4284</v>
      </c>
      <c r="K4792" s="33">
        <v>8.636788048552755E-3</v>
      </c>
      <c r="L4792" s="2">
        <v>38</v>
      </c>
      <c r="M4792" s="2">
        <v>8807</v>
      </c>
      <c r="N4792" s="2">
        <v>4215</v>
      </c>
      <c r="O4792" s="33">
        <v>9.0154211150652429E-3</v>
      </c>
      <c r="P4792" s="2">
        <v>38</v>
      </c>
      <c r="Q4792" s="2">
        <v>8926</v>
      </c>
      <c r="R4792" s="2">
        <v>4321</v>
      </c>
      <c r="S4792" s="35">
        <v>8.7942605878268913E-3</v>
      </c>
      <c r="T4792" t="s">
        <v>4388</v>
      </c>
      <c r="U4792" t="s">
        <v>4388</v>
      </c>
      <c r="V4792" s="5" t="s">
        <v>4390</v>
      </c>
      <c r="W4792" s="5">
        <v>0</v>
      </c>
      <c r="X4792" s="4">
        <v>-1.5747253927413628E-4</v>
      </c>
      <c r="Y4792" s="6">
        <v>-1</v>
      </c>
      <c r="Z4792" s="4">
        <v>-2.211605272383517E-4</v>
      </c>
      <c r="AA4792" s="5" t="e">
        <v>#N/A</v>
      </c>
      <c r="AC4792" s="16" t="str">
        <f t="shared" si="444"/>
        <v/>
      </c>
      <c r="AD4792" s="16" t="str">
        <f t="shared" si="445"/>
        <v/>
      </c>
      <c r="AE4792" s="16" t="str">
        <f t="shared" si="446"/>
        <v/>
      </c>
      <c r="AF4792" s="16" t="str">
        <f t="shared" si="447"/>
        <v/>
      </c>
      <c r="AG4792" s="16" t="str">
        <f t="shared" si="448"/>
        <v/>
      </c>
      <c r="AH4792" s="16">
        <f t="shared" si="449"/>
        <v>8.636788048552755E-3</v>
      </c>
      <c r="AI4792" s="17" t="str">
        <f>IF('Peer Comparison Tool'!$D$11="NR","",IF($C4792='Peer Comparison Tool'!$D$9,COUNT('ALLL &lt;50B Database'!$AI$1:AI4791)+1,""))</f>
        <v/>
      </c>
    </row>
    <row r="4793" spans="1:35" x14ac:dyDescent="0.25">
      <c r="A4793" t="s">
        <v>915</v>
      </c>
      <c r="B4793">
        <v>277679</v>
      </c>
      <c r="C4793" s="5" t="s">
        <v>716</v>
      </c>
      <c r="D4793" s="5" t="s">
        <v>4387</v>
      </c>
      <c r="E4793" s="5" t="s">
        <v>4388</v>
      </c>
      <c r="F4793" s="2">
        <v>105</v>
      </c>
      <c r="G4793" s="2">
        <v>8557</v>
      </c>
      <c r="H4793" s="2">
        <v>6737</v>
      </c>
      <c r="I4793" s="2">
        <v>0</v>
      </c>
      <c r="J4793" s="2">
        <v>6737</v>
      </c>
      <c r="K4793" s="33">
        <v>1.5585572213151254E-2</v>
      </c>
      <c r="L4793" s="2">
        <v>105</v>
      </c>
      <c r="M4793" s="2">
        <v>8183</v>
      </c>
      <c r="N4793" s="2">
        <v>6623</v>
      </c>
      <c r="O4793" s="33">
        <v>1.5853842669485127E-2</v>
      </c>
      <c r="P4793" s="2">
        <v>105</v>
      </c>
      <c r="Q4793" s="2">
        <v>8452</v>
      </c>
      <c r="R4793" s="2">
        <v>6605</v>
      </c>
      <c r="S4793" s="35">
        <v>1.5897047691143074E-2</v>
      </c>
      <c r="T4793" t="s">
        <v>4388</v>
      </c>
      <c r="U4793" t="s">
        <v>4388</v>
      </c>
      <c r="V4793" s="5" t="s">
        <v>4387</v>
      </c>
      <c r="W4793" s="5">
        <v>0</v>
      </c>
      <c r="X4793" s="4">
        <v>-3.1147547799182003E-4</v>
      </c>
      <c r="Y4793" s="6">
        <v>0</v>
      </c>
      <c r="Z4793" s="4">
        <v>4.320502165794729E-5</v>
      </c>
      <c r="AA4793" s="5" t="e">
        <v>#N/A</v>
      </c>
      <c r="AC4793" s="16" t="str">
        <f t="shared" si="444"/>
        <v/>
      </c>
      <c r="AD4793" s="16" t="str">
        <f t="shared" si="445"/>
        <v/>
      </c>
      <c r="AE4793" s="16" t="str">
        <f t="shared" si="446"/>
        <v/>
      </c>
      <c r="AF4793" s="16" t="str">
        <f t="shared" si="447"/>
        <v/>
      </c>
      <c r="AG4793" s="16" t="str">
        <f t="shared" si="448"/>
        <v/>
      </c>
      <c r="AH4793" s="16">
        <f t="shared" si="449"/>
        <v>1.5585572213151254E-2</v>
      </c>
      <c r="AI4793" s="17" t="str">
        <f>IF('Peer Comparison Tool'!$D$11="NR","",IF($C4793='Peer Comparison Tool'!$D$9,COUNT('ALLL &lt;50B Database'!$AI$1:AI4792)+1,""))</f>
        <v/>
      </c>
    </row>
    <row r="4794" spans="1:35" x14ac:dyDescent="0.25">
      <c r="A4794" t="s">
        <v>1387</v>
      </c>
      <c r="B4794">
        <v>382274</v>
      </c>
      <c r="C4794" s="5" t="s">
        <v>1309</v>
      </c>
      <c r="D4794" s="5" t="s">
        <v>4390</v>
      </c>
      <c r="E4794" s="5" t="s">
        <v>4388</v>
      </c>
      <c r="F4794" s="2">
        <v>30</v>
      </c>
      <c r="G4794" s="2">
        <v>3899</v>
      </c>
      <c r="H4794" s="2">
        <v>3628</v>
      </c>
      <c r="I4794" s="2">
        <v>0</v>
      </c>
      <c r="J4794" s="2">
        <v>3628</v>
      </c>
      <c r="K4794" s="33">
        <v>8.2690187431091518E-3</v>
      </c>
      <c r="L4794" s="2">
        <v>30</v>
      </c>
      <c r="M4794" s="2">
        <v>4135</v>
      </c>
      <c r="N4794" s="2">
        <v>3808</v>
      </c>
      <c r="O4794" s="33">
        <v>7.8781512605042014E-3</v>
      </c>
      <c r="P4794" s="2">
        <v>30</v>
      </c>
      <c r="Q4794" s="2">
        <v>4054</v>
      </c>
      <c r="R4794" s="2">
        <v>3792</v>
      </c>
      <c r="S4794" s="35">
        <v>7.9113924050632917E-3</v>
      </c>
      <c r="T4794" t="s">
        <v>4388</v>
      </c>
      <c r="U4794" t="s">
        <v>4388</v>
      </c>
      <c r="V4794" s="5" t="s">
        <v>4390</v>
      </c>
      <c r="W4794" s="5">
        <v>0</v>
      </c>
      <c r="X4794" s="4">
        <v>3.5762633804586018E-4</v>
      </c>
      <c r="Y4794" s="6">
        <v>0</v>
      </c>
      <c r="Z4794" s="4">
        <v>3.3241144559090219E-5</v>
      </c>
      <c r="AA4794" s="5" t="e">
        <v>#N/A</v>
      </c>
      <c r="AC4794" s="16" t="str">
        <f t="shared" si="444"/>
        <v/>
      </c>
      <c r="AD4794" s="16" t="str">
        <f t="shared" si="445"/>
        <v/>
      </c>
      <c r="AE4794" s="16" t="str">
        <f t="shared" si="446"/>
        <v/>
      </c>
      <c r="AF4794" s="16" t="str">
        <f t="shared" si="447"/>
        <v/>
      </c>
      <c r="AG4794" s="16" t="str">
        <f t="shared" si="448"/>
        <v/>
      </c>
      <c r="AH4794" s="16">
        <f t="shared" si="449"/>
        <v>8.2690187431091518E-3</v>
      </c>
      <c r="AI4794" s="17" t="str">
        <f>IF('Peer Comparison Tool'!$D$11="NR","",IF($C4794='Peer Comparison Tool'!$D$9,COUNT('ALLL &lt;50B Database'!$AI$1:AI4793)+1,""))</f>
        <v/>
      </c>
    </row>
  </sheetData>
  <autoFilter ref="A1:AA4794" xr:uid="{52F2AF7E-FCFB-4A5B-85E6-72CDC7C38C7F}">
    <sortState xmlns:xlrd2="http://schemas.microsoft.com/office/spreadsheetml/2017/richdata2" ref="A2:AA4794">
      <sortCondition descending="1" ref="G1:G4794"/>
    </sortState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D1236-2D7D-4B92-BBB6-A0566DD6A0CC}">
  <dimension ref="A1:D5000"/>
  <sheetViews>
    <sheetView topLeftCell="A10" workbookViewId="0">
      <selection activeCell="B18" sqref="B18"/>
    </sheetView>
  </sheetViews>
  <sheetFormatPr defaultRowHeight="15" x14ac:dyDescent="0.25"/>
  <cols>
    <col min="2" max="2" width="53.42578125" bestFit="1" customWidth="1"/>
    <col min="3" max="3" width="9.140625" style="3"/>
  </cols>
  <sheetData>
    <row r="1" spans="1:4" x14ac:dyDescent="0.25">
      <c r="A1">
        <v>1</v>
      </c>
      <c r="B1" t="str">
        <f>IF('Peer Comparison Tool'!$D$11="NR",INDEX('CECL &lt;50B Database'!$A:$A,MATCH(Workings!$A1,'CECL &lt;50B Database'!$AI:$AI,0)),INDEX('ALLL &lt;50B Database'!$A:$A,MATCH(Workings!$A1,'ALLL &lt;50B Database'!$AI:$AI,0)))</f>
        <v>TIAA, FSB</v>
      </c>
      <c r="C1" s="3">
        <f>IFERROR(IFERROR(VLOOKUP($B1,'CECL &lt;50B Database'!$A:$AA,11,FALSE),VLOOKUP($B1,'ALLL &lt;50B Database'!$A:$AA,11,FALSE)),"")</f>
        <v>5.9530813184688483E-3</v>
      </c>
      <c r="D1">
        <f>IFERROR(RANK($C1,$C$1:$C$5000,0),"")</f>
        <v>96</v>
      </c>
    </row>
    <row r="2" spans="1:4" x14ac:dyDescent="0.25">
      <c r="A2">
        <f>A1+1</f>
        <v>2</v>
      </c>
      <c r="B2" t="str">
        <f>IF('Peer Comparison Tool'!$D$11="NR",INDEX('CECL &lt;50B Database'!$A:$A,MATCH(Workings!$A2,'CECL &lt;50B Database'!$AI:$AI,0)),INDEX('ALLL &lt;50B Database'!$A:$A,MATCH(Workings!$A2,'ALLL &lt;50B Database'!$AI:$AI,0)))</f>
        <v>Raymond James Bank, National Association</v>
      </c>
      <c r="C2" s="3">
        <f>IFERROR(IFERROR(VLOOKUP($B2,'CECL &lt;50B Database'!$A:$AA,11,FALSE),VLOOKUP($B2,'ALLL &lt;50B Database'!$A:$AA,11,FALSE)),"")</f>
        <v>1.5549392879538314E-2</v>
      </c>
      <c r="D2">
        <f t="shared" ref="D2:D65" si="0">IFERROR(RANK($C2,$C$1:$C$5000,0),"")</f>
        <v>38</v>
      </c>
    </row>
    <row r="3" spans="1:4" x14ac:dyDescent="0.25">
      <c r="A3">
        <v>3</v>
      </c>
      <c r="B3" t="str">
        <f>IF('Peer Comparison Tool'!$D$11="NR",INDEX('CECL &lt;50B Database'!$A:$A,MATCH(Workings!$A3,'CECL &lt;50B Database'!$AI:$AI,0)),INDEX('ALLL &lt;50B Database'!$A:$A,MATCH(Workings!$A3,'ALLL &lt;50B Database'!$AI:$AI,0)))</f>
        <v>City National Bank of Florida</v>
      </c>
      <c r="C3" s="3">
        <f>IFERROR(IFERROR(VLOOKUP($B3,'CECL &lt;50B Database'!$A:$AA,11,FALSE),VLOOKUP($B3,'ALLL &lt;50B Database'!$A:$AA,11,FALSE)),"")</f>
        <v>7.9024065548014225E-3</v>
      </c>
      <c r="D3">
        <f t="shared" si="0"/>
        <v>91</v>
      </c>
    </row>
    <row r="4" spans="1:4" x14ac:dyDescent="0.25">
      <c r="A4">
        <f t="shared" ref="A4:A67" si="1">A3+1</f>
        <v>4</v>
      </c>
      <c r="B4" t="str">
        <f>IF('Peer Comparison Tool'!$D$11="NR",INDEX('CECL &lt;50B Database'!$A:$A,MATCH(Workings!$A4,'CECL &lt;50B Database'!$AI:$AI,0)),INDEX('ALLL &lt;50B Database'!$A:$A,MATCH(Workings!$A4,'ALLL &lt;50B Database'!$AI:$AI,0)))</f>
        <v>Amerant Bank, National Association</v>
      </c>
      <c r="C4" s="3">
        <f>IFERROR(IFERROR(VLOOKUP($B4,'CECL &lt;50B Database'!$A:$AA,11,FALSE),VLOOKUP($B4,'ALLL &lt;50B Database'!$A:$AA,11,FALSE)),"")</f>
        <v>2.1146826332404525E-2</v>
      </c>
      <c r="D4">
        <f t="shared" si="0"/>
        <v>15</v>
      </c>
    </row>
    <row r="5" spans="1:4" x14ac:dyDescent="0.25">
      <c r="A5">
        <f t="shared" si="1"/>
        <v>5</v>
      </c>
      <c r="B5" t="str">
        <f>IF('Peer Comparison Tool'!$D$11="NR",INDEX('CECL &lt;50B Database'!$A:$A,MATCH(Workings!$A5,'CECL &lt;50B Database'!$AI:$AI,0)),INDEX('ALLL &lt;50B Database'!$A:$A,MATCH(Workings!$A5,'ALLL &lt;50B Database'!$AI:$AI,0)))</f>
        <v>Ocean Bank</v>
      </c>
      <c r="C5" s="3">
        <f>IFERROR(IFERROR(VLOOKUP($B5,'CECL &lt;50B Database'!$A:$AA,11,FALSE),VLOOKUP($B5,'ALLL &lt;50B Database'!$A:$AA,11,FALSE)),"")</f>
        <v>1.5984857533599919E-2</v>
      </c>
      <c r="D5">
        <f t="shared" si="0"/>
        <v>32</v>
      </c>
    </row>
    <row r="6" spans="1:4" x14ac:dyDescent="0.25">
      <c r="A6">
        <f t="shared" si="1"/>
        <v>6</v>
      </c>
      <c r="B6" t="str">
        <f>IF('Peer Comparison Tool'!$D$11="NR",INDEX('CECL &lt;50B Database'!$A:$A,MATCH(Workings!$A6,'CECL &lt;50B Database'!$AI:$AI,0)),INDEX('ALLL &lt;50B Database'!$A:$A,MATCH(Workings!$A6,'ALLL &lt;50B Database'!$AI:$AI,0)))</f>
        <v>First Federal Bank</v>
      </c>
      <c r="C6" s="3">
        <f>IFERROR(IFERROR(VLOOKUP($B6,'CECL &lt;50B Database'!$A:$AA,11,FALSE),VLOOKUP($B6,'ALLL &lt;50B Database'!$A:$AA,11,FALSE)),"")</f>
        <v>1.7700015437079865E-2</v>
      </c>
      <c r="D6">
        <f t="shared" si="0"/>
        <v>24</v>
      </c>
    </row>
    <row r="7" spans="1:4" x14ac:dyDescent="0.25">
      <c r="A7">
        <f t="shared" si="1"/>
        <v>7</v>
      </c>
      <c r="B7" t="str">
        <f>IF('Peer Comparison Tool'!$D$11="NR",INDEX('CECL &lt;50B Database'!$A:$A,MATCH(Workings!$A7,'CECL &lt;50B Database'!$AI:$AI,0)),INDEX('ALLL &lt;50B Database'!$A:$A,MATCH(Workings!$A7,'ALLL &lt;50B Database'!$AI:$AI,0)))</f>
        <v>Citizens First Bank</v>
      </c>
      <c r="C7" s="3">
        <f>IFERROR(IFERROR(VLOOKUP($B7,'CECL &lt;50B Database'!$A:$AA,11,FALSE),VLOOKUP($B7,'ALLL &lt;50B Database'!$A:$AA,11,FALSE)),"")</f>
        <v>1.5731100045269352E-2</v>
      </c>
      <c r="D7">
        <f t="shared" si="0"/>
        <v>33</v>
      </c>
    </row>
    <row r="8" spans="1:4" x14ac:dyDescent="0.25">
      <c r="A8">
        <f t="shared" si="1"/>
        <v>8</v>
      </c>
      <c r="B8" t="str">
        <f>IF('Peer Comparison Tool'!$D$11="NR",INDEX('CECL &lt;50B Database'!$A:$A,MATCH(Workings!$A8,'CECL &lt;50B Database'!$AI:$AI,0)),INDEX('ALLL &lt;50B Database'!$A:$A,MATCH(Workings!$A8,'ALLL &lt;50B Database'!$AI:$AI,0)))</f>
        <v>FineMark National Bank &amp; Trust</v>
      </c>
      <c r="C8" s="3">
        <f>IFERROR(IFERROR(VLOOKUP($B8,'CECL &lt;50B Database'!$A:$AA,11,FALSE),VLOOKUP($B8,'ALLL &lt;50B Database'!$A:$AA,11,FALSE)),"")</f>
        <v>1.1882923288939754E-2</v>
      </c>
      <c r="D8">
        <f t="shared" si="0"/>
        <v>64</v>
      </c>
    </row>
    <row r="9" spans="1:4" x14ac:dyDescent="0.25">
      <c r="A9">
        <f t="shared" si="1"/>
        <v>9</v>
      </c>
      <c r="B9" t="str">
        <f>IF('Peer Comparison Tool'!$D$11="NR",INDEX('CECL &lt;50B Database'!$A:$A,MATCH(Workings!$A9,'CECL &lt;50B Database'!$AI:$AI,0)),INDEX('ALLL &lt;50B Database'!$A:$A,MATCH(Workings!$A9,'ALLL &lt;50B Database'!$AI:$AI,0)))</f>
        <v>The Bank of Tampa</v>
      </c>
      <c r="C9" s="3">
        <f>IFERROR(IFERROR(VLOOKUP($B9,'CECL &lt;50B Database'!$A:$AA,11,FALSE),VLOOKUP($B9,'ALLL &lt;50B Database'!$A:$AA,11,FALSE)),"")</f>
        <v>1.5622481361558893E-2</v>
      </c>
      <c r="D9">
        <f t="shared" si="0"/>
        <v>35</v>
      </c>
    </row>
    <row r="10" spans="1:4" x14ac:dyDescent="0.25">
      <c r="A10">
        <f t="shared" si="1"/>
        <v>10</v>
      </c>
      <c r="B10" t="str">
        <f>IF('Peer Comparison Tool'!$D$11="NR",INDEX('CECL &lt;50B Database'!$A:$A,MATCH(Workings!$A10,'CECL &lt;50B Database'!$AI:$AI,0)),INDEX('ALLL &lt;50B Database'!$A:$A,MATCH(Workings!$A10,'ALLL &lt;50B Database'!$AI:$AI,0)))</f>
        <v>BAC Florida Bank</v>
      </c>
      <c r="C10" s="3">
        <f>IFERROR(IFERROR(VLOOKUP($B10,'CECL &lt;50B Database'!$A:$AA,11,FALSE),VLOOKUP($B10,'ALLL &lt;50B Database'!$A:$AA,11,FALSE)),"")</f>
        <v>1.1403601311938665E-2</v>
      </c>
      <c r="D10">
        <f t="shared" si="0"/>
        <v>67</v>
      </c>
    </row>
    <row r="11" spans="1:4" x14ac:dyDescent="0.25">
      <c r="A11">
        <f t="shared" si="1"/>
        <v>11</v>
      </c>
      <c r="B11" t="str">
        <f>IF('Peer Comparison Tool'!$D$11="NR",INDEX('CECL &lt;50B Database'!$A:$A,MATCH(Workings!$A11,'CECL &lt;50B Database'!$AI:$AI,0)),INDEX('ALLL &lt;50B Database'!$A:$A,MATCH(Workings!$A11,'ALLL &lt;50B Database'!$AI:$AI,0)))</f>
        <v>Seaside National Bank &amp; Trust</v>
      </c>
      <c r="C11" s="3">
        <f>IFERROR(IFERROR(VLOOKUP($B11,'CECL &lt;50B Database'!$A:$AA,11,FALSE),VLOOKUP($B11,'ALLL &lt;50B Database'!$A:$AA,11,FALSE)),"")</f>
        <v>1.0379665487412922E-2</v>
      </c>
      <c r="D11">
        <f t="shared" si="0"/>
        <v>73</v>
      </c>
    </row>
    <row r="12" spans="1:4" x14ac:dyDescent="0.25">
      <c r="A12">
        <f t="shared" si="1"/>
        <v>12</v>
      </c>
      <c r="B12" t="str">
        <f>IF('Peer Comparison Tool'!$D$11="NR",INDEX('CECL &lt;50B Database'!$A:$A,MATCH(Workings!$A12,'CECL &lt;50B Database'!$AI:$AI,0)),INDEX('ALLL &lt;50B Database'!$A:$A,MATCH(Workings!$A12,'ALLL &lt;50B Database'!$AI:$AI,0)))</f>
        <v>Professional Bank</v>
      </c>
      <c r="C12" s="3">
        <f>IFERROR(IFERROR(VLOOKUP($B12,'CECL &lt;50B Database'!$A:$AA,11,FALSE),VLOOKUP($B12,'ALLL &lt;50B Database'!$A:$AA,11,FALSE)),"")</f>
        <v>6.7391118081606954E-3</v>
      </c>
      <c r="D12">
        <f t="shared" si="0"/>
        <v>93</v>
      </c>
    </row>
    <row r="13" spans="1:4" x14ac:dyDescent="0.25">
      <c r="A13">
        <f t="shared" si="1"/>
        <v>13</v>
      </c>
      <c r="B13" t="str">
        <f>IF('Peer Comparison Tool'!$D$11="NR",INDEX('CECL &lt;50B Database'!$A:$A,MATCH(Workings!$A13,'CECL &lt;50B Database'!$AI:$AI,0)),INDEX('ALLL &lt;50B Database'!$A:$A,MATCH(Workings!$A13,'ALLL &lt;50B Database'!$AI:$AI,0)))</f>
        <v>Banesco USA</v>
      </c>
      <c r="C13" s="3">
        <f>IFERROR(IFERROR(VLOOKUP($B13,'CECL &lt;50B Database'!$A:$AA,11,FALSE),VLOOKUP($B13,'ALLL &lt;50B Database'!$A:$AA,11,FALSE)),"")</f>
        <v>1.2829523685667902E-2</v>
      </c>
      <c r="D13">
        <f t="shared" si="0"/>
        <v>56</v>
      </c>
    </row>
    <row r="14" spans="1:4" x14ac:dyDescent="0.25">
      <c r="A14">
        <f t="shared" si="1"/>
        <v>14</v>
      </c>
      <c r="B14" t="str">
        <f>IF('Peer Comparison Tool'!$D$11="NR",INDEX('CECL &lt;50B Database'!$A:$A,MATCH(Workings!$A14,'CECL &lt;50B Database'!$AI:$AI,0)),INDEX('ALLL &lt;50B Database'!$A:$A,MATCH(Workings!$A14,'ALLL &lt;50B Database'!$AI:$AI,0)))</f>
        <v>First Florida Integrity Bank</v>
      </c>
      <c r="C14" s="3">
        <f>IFERROR(IFERROR(VLOOKUP($B14,'CECL &lt;50B Database'!$A:$AA,11,FALSE),VLOOKUP($B14,'ALLL &lt;50B Database'!$A:$AA,11,FALSE)),"")</f>
        <v>1.6649379924085064E-2</v>
      </c>
      <c r="D14">
        <f t="shared" si="0"/>
        <v>27</v>
      </c>
    </row>
    <row r="15" spans="1:4" x14ac:dyDescent="0.25">
      <c r="A15">
        <f t="shared" si="1"/>
        <v>15</v>
      </c>
      <c r="B15" t="str">
        <f>IF('Peer Comparison Tool'!$D$11="NR",INDEX('CECL &lt;50B Database'!$A:$A,MATCH(Workings!$A15,'CECL &lt;50B Database'!$AI:$AI,0)),INDEX('ALLL &lt;50B Database'!$A:$A,MATCH(Workings!$A15,'ALLL &lt;50B Database'!$AI:$AI,0)))</f>
        <v>First Home Bank</v>
      </c>
      <c r="C15" s="3">
        <f>IFERROR(IFERROR(VLOOKUP($B15,'CECL &lt;50B Database'!$A:$AA,11,FALSE),VLOOKUP($B15,'ALLL &lt;50B Database'!$A:$AA,11,FALSE)),"")</f>
        <v>3.6073581143151623E-2</v>
      </c>
      <c r="D15">
        <f t="shared" si="0"/>
        <v>2</v>
      </c>
    </row>
    <row r="16" spans="1:4" x14ac:dyDescent="0.25">
      <c r="A16">
        <f t="shared" si="1"/>
        <v>16</v>
      </c>
      <c r="B16" t="str">
        <f>IF('Peer Comparison Tool'!$D$11="NR",INDEX('CECL &lt;50B Database'!$A:$A,MATCH(Workings!$A16,'CECL &lt;50B Database'!$AI:$AI,0)),INDEX('ALLL &lt;50B Database'!$A:$A,MATCH(Workings!$A16,'ALLL &lt;50B Database'!$AI:$AI,0)))</f>
        <v>U. S. Century Bank</v>
      </c>
      <c r="C16" s="3">
        <f>IFERROR(IFERROR(VLOOKUP($B16,'CECL &lt;50B Database'!$A:$AA,11,FALSE),VLOOKUP($B16,'ALLL &lt;50B Database'!$A:$AA,11,FALSE)),"")</f>
        <v>1.622010136637126E-2</v>
      </c>
      <c r="D16">
        <f t="shared" si="0"/>
        <v>31</v>
      </c>
    </row>
    <row r="17" spans="1:4" x14ac:dyDescent="0.25">
      <c r="A17">
        <f t="shared" si="1"/>
        <v>17</v>
      </c>
      <c r="B17" t="str">
        <f>IF('Peer Comparison Tool'!$D$11="NR",INDEX('CECL &lt;50B Database'!$A:$A,MATCH(Workings!$A17,'CECL &lt;50B Database'!$AI:$AI,0)),INDEX('ALLL &lt;50B Database'!$A:$A,MATCH(Workings!$A17,'ALLL &lt;50B Database'!$AI:$AI,0)))</f>
        <v>First State Bank of the Florida Keys</v>
      </c>
      <c r="C17" s="3">
        <f>IFERROR(IFERROR(VLOOKUP($B17,'CECL &lt;50B Database'!$A:$AA,11,FALSE),VLOOKUP($B17,'ALLL &lt;50B Database'!$A:$AA,11,FALSE)),"")</f>
        <v>1.2867872389689358E-2</v>
      </c>
      <c r="D17">
        <f t="shared" si="0"/>
        <v>53</v>
      </c>
    </row>
    <row r="18" spans="1:4" x14ac:dyDescent="0.25">
      <c r="A18">
        <f t="shared" si="1"/>
        <v>18</v>
      </c>
      <c r="B18" t="str">
        <f>IF('Peer Comparison Tool'!$D$11="NR",INDEX('CECL &lt;50B Database'!$A:$A,MATCH(Workings!$A18,'CECL &lt;50B Database'!$AI:$AI,0)),INDEX('ALLL &lt;50B Database'!$A:$A,MATCH(Workings!$A18,'ALLL &lt;50B Database'!$AI:$AI,0)))</f>
        <v>Citizens Bank and Trust</v>
      </c>
      <c r="C18" s="3">
        <f>IFERROR(IFERROR(VLOOKUP($B18,'CECL &lt;50B Database'!$A:$AA,11,FALSE),VLOOKUP($B18,'ALLL &lt;50B Database'!$A:$AA,11,FALSE)),"")</f>
        <v>1.0113308088694565E-2</v>
      </c>
      <c r="D18">
        <f t="shared" si="0"/>
        <v>77</v>
      </c>
    </row>
    <row r="19" spans="1:4" x14ac:dyDescent="0.25">
      <c r="A19">
        <f t="shared" si="1"/>
        <v>19</v>
      </c>
      <c r="B19" t="str">
        <f>IF('Peer Comparison Tool'!$D$11="NR",INDEX('CECL &lt;50B Database'!$A:$A,MATCH(Workings!$A19,'CECL &lt;50B Database'!$AI:$AI,0)),INDEX('ALLL &lt;50B Database'!$A:$A,MATCH(Workings!$A19,'ALLL &lt;50B Database'!$AI:$AI,0)))</f>
        <v>Helm Bank USA</v>
      </c>
      <c r="C19" s="3">
        <f>IFERROR(IFERROR(VLOOKUP($B19,'CECL &lt;50B Database'!$A:$AA,11,FALSE),VLOOKUP($B19,'ALLL &lt;50B Database'!$A:$AA,11,FALSE)),"")</f>
        <v>2.0638353304268137E-2</v>
      </c>
      <c r="D19">
        <f t="shared" si="0"/>
        <v>16</v>
      </c>
    </row>
    <row r="20" spans="1:4" x14ac:dyDescent="0.25">
      <c r="A20">
        <f t="shared" si="1"/>
        <v>20</v>
      </c>
      <c r="B20" t="str">
        <f>IF('Peer Comparison Tool'!$D$11="NR",INDEX('CECL &lt;50B Database'!$A:$A,MATCH(Workings!$A20,'CECL &lt;50B Database'!$AI:$AI,0)),INDEX('ALLL &lt;50B Database'!$A:$A,MATCH(Workings!$A20,'ALLL &lt;50B Database'!$AI:$AI,0)))</f>
        <v>Grove Bank &amp; Trust</v>
      </c>
      <c r="C20" s="3">
        <f>IFERROR(IFERROR(VLOOKUP($B20,'CECL &lt;50B Database'!$A:$AA,11,FALSE),VLOOKUP($B20,'ALLL &lt;50B Database'!$A:$AA,11,FALSE)),"")</f>
        <v>2.7329476504381792E-2</v>
      </c>
      <c r="D20">
        <f t="shared" si="0"/>
        <v>5</v>
      </c>
    </row>
    <row r="21" spans="1:4" x14ac:dyDescent="0.25">
      <c r="A21">
        <f t="shared" si="1"/>
        <v>21</v>
      </c>
      <c r="B21" t="str">
        <f>IF('Peer Comparison Tool'!$D$11="NR",INDEX('CECL &lt;50B Database'!$A:$A,MATCH(Workings!$A21,'CECL &lt;50B Database'!$AI:$AI,0)),INDEX('ALLL &lt;50B Database'!$A:$A,MATCH(Workings!$A21,'ALLL &lt;50B Database'!$AI:$AI,0)))</f>
        <v>The First National Bank of South Miami</v>
      </c>
      <c r="C21" s="3">
        <f>IFERROR(IFERROR(VLOOKUP($B21,'CECL &lt;50B Database'!$A:$AA,11,FALSE),VLOOKUP($B21,'ALLL &lt;50B Database'!$A:$AA,11,FALSE)),"")</f>
        <v>1.4948118638440946E-2</v>
      </c>
      <c r="D21">
        <f t="shared" si="0"/>
        <v>43</v>
      </c>
    </row>
    <row r="22" spans="1:4" x14ac:dyDescent="0.25">
      <c r="A22">
        <f t="shared" si="1"/>
        <v>22</v>
      </c>
      <c r="B22" t="str">
        <f>IF('Peer Comparison Tool'!$D$11="NR",INDEX('CECL &lt;50B Database'!$A:$A,MATCH(Workings!$A22,'CECL &lt;50B Database'!$AI:$AI,0)),INDEX('ALLL &lt;50B Database'!$A:$A,MATCH(Workings!$A22,'ALLL &lt;50B Database'!$AI:$AI,0)))</f>
        <v>Wauchula State Bank</v>
      </c>
      <c r="C22" s="3">
        <f>IFERROR(IFERROR(VLOOKUP($B22,'CECL &lt;50B Database'!$A:$AA,11,FALSE),VLOOKUP($B22,'ALLL &lt;50B Database'!$A:$AA,11,FALSE)),"")</f>
        <v>2.117296641642509E-2</v>
      </c>
      <c r="D22">
        <f t="shared" si="0"/>
        <v>14</v>
      </c>
    </row>
    <row r="23" spans="1:4" x14ac:dyDescent="0.25">
      <c r="A23">
        <f t="shared" si="1"/>
        <v>23</v>
      </c>
      <c r="B23" t="str">
        <f>IF('Peer Comparison Tool'!$D$11="NR",INDEX('CECL &lt;50B Database'!$A:$A,MATCH(Workings!$A23,'CECL &lt;50B Database'!$AI:$AI,0)),INDEX('ALLL &lt;50B Database'!$A:$A,MATCH(Workings!$A23,'ALLL &lt;50B Database'!$AI:$AI,0)))</f>
        <v>Apollo Bank</v>
      </c>
      <c r="C23" s="3">
        <f>IFERROR(IFERROR(VLOOKUP($B23,'CECL &lt;50B Database'!$A:$AA,11,FALSE),VLOOKUP($B23,'ALLL &lt;50B Database'!$A:$AA,11,FALSE)),"")</f>
        <v>1.2629161882893225E-2</v>
      </c>
      <c r="D23">
        <f t="shared" si="0"/>
        <v>57</v>
      </c>
    </row>
    <row r="24" spans="1:4" x14ac:dyDescent="0.25">
      <c r="A24">
        <f t="shared" si="1"/>
        <v>24</v>
      </c>
      <c r="B24" t="str">
        <f>IF('Peer Comparison Tool'!$D$11="NR",INDEX('CECL &lt;50B Database'!$A:$A,MATCH(Workings!$A24,'CECL &lt;50B Database'!$AI:$AI,0)),INDEX('ALLL &lt;50B Database'!$A:$A,MATCH(Workings!$A24,'ALLL &lt;50B Database'!$AI:$AI,0)))</f>
        <v>International Finance Bank</v>
      </c>
      <c r="C24" s="3">
        <f>IFERROR(IFERROR(VLOOKUP($B24,'CECL &lt;50B Database'!$A:$AA,11,FALSE),VLOOKUP($B24,'ALLL &lt;50B Database'!$A:$AA,11,FALSE)),"")</f>
        <v>1.1045501476996596E-2</v>
      </c>
      <c r="D24">
        <f t="shared" si="0"/>
        <v>70</v>
      </c>
    </row>
    <row r="25" spans="1:4" x14ac:dyDescent="0.25">
      <c r="A25">
        <f t="shared" si="1"/>
        <v>25</v>
      </c>
      <c r="B25" t="str">
        <f>IF('Peer Comparison Tool'!$D$11="NR",INDEX('CECL &lt;50B Database'!$A:$A,MATCH(Workings!$A25,'CECL &lt;50B Database'!$AI:$AI,0)),INDEX('ALLL &lt;50B Database'!$A:$A,MATCH(Workings!$A25,'ALLL &lt;50B Database'!$AI:$AI,0)))</f>
        <v>Drummond Community Bank</v>
      </c>
      <c r="C25" s="3">
        <f>IFERROR(IFERROR(VLOOKUP($B25,'CECL &lt;50B Database'!$A:$AA,11,FALSE),VLOOKUP($B25,'ALLL &lt;50B Database'!$A:$AA,11,FALSE)),"")</f>
        <v>2.3044702252963026E-2</v>
      </c>
      <c r="D25">
        <f t="shared" si="0"/>
        <v>10</v>
      </c>
    </row>
    <row r="26" spans="1:4" x14ac:dyDescent="0.25">
      <c r="A26">
        <f t="shared" si="1"/>
        <v>26</v>
      </c>
      <c r="B26" t="str">
        <f>IF('Peer Comparison Tool'!$D$11="NR",INDEX('CECL &lt;50B Database'!$A:$A,MATCH(Workings!$A26,'CECL &lt;50B Database'!$AI:$AI,0)),INDEX('ALLL &lt;50B Database'!$A:$A,MATCH(Workings!$A26,'ALLL &lt;50B Database'!$AI:$AI,0)))</f>
        <v>Pacific National Bank</v>
      </c>
      <c r="C26" s="3">
        <f>IFERROR(IFERROR(VLOOKUP($B26,'CECL &lt;50B Database'!$A:$AA,11,FALSE),VLOOKUP($B26,'ALLL &lt;50B Database'!$A:$AA,11,FALSE)),"")</f>
        <v>9.4381662182967917E-3</v>
      </c>
      <c r="D26">
        <f t="shared" si="0"/>
        <v>83</v>
      </c>
    </row>
    <row r="27" spans="1:4" x14ac:dyDescent="0.25">
      <c r="A27">
        <f t="shared" si="1"/>
        <v>27</v>
      </c>
      <c r="B27" t="str">
        <f>IF('Peer Comparison Tool'!$D$11="NR",INDEX('CECL &lt;50B Database'!$A:$A,MATCH(Workings!$A27,'CECL &lt;50B Database'!$AI:$AI,0)),INDEX('ALLL &lt;50B Database'!$A:$A,MATCH(Workings!$A27,'ALLL &lt;50B Database'!$AI:$AI,0)))</f>
        <v>Bank of Central Florida</v>
      </c>
      <c r="C27" s="3">
        <f>IFERROR(IFERROR(VLOOKUP($B27,'CECL &lt;50B Database'!$A:$AA,11,FALSE),VLOOKUP($B27,'ALLL &lt;50B Database'!$A:$AA,11,FALSE)),"")</f>
        <v>1.8822989010769547E-2</v>
      </c>
      <c r="D27">
        <f t="shared" si="0"/>
        <v>19</v>
      </c>
    </row>
    <row r="28" spans="1:4" x14ac:dyDescent="0.25">
      <c r="A28">
        <f t="shared" si="1"/>
        <v>28</v>
      </c>
      <c r="B28" t="str">
        <f>IF('Peer Comparison Tool'!$D$11="NR",INDEX('CECL &lt;50B Database'!$A:$A,MATCH(Workings!$A28,'CECL &lt;50B Database'!$AI:$AI,0)),INDEX('ALLL &lt;50B Database'!$A:$A,MATCH(Workings!$A28,'ALLL &lt;50B Database'!$AI:$AI,0)))</f>
        <v>Banco do Brasil Americas</v>
      </c>
      <c r="C28" s="3">
        <f>IFERROR(IFERROR(VLOOKUP($B28,'CECL &lt;50B Database'!$A:$AA,11,FALSE),VLOOKUP($B28,'ALLL &lt;50B Database'!$A:$AA,11,FALSE)),"")</f>
        <v>1.0993685951786869E-2</v>
      </c>
      <c r="D28">
        <f t="shared" si="0"/>
        <v>71</v>
      </c>
    </row>
    <row r="29" spans="1:4" x14ac:dyDescent="0.25">
      <c r="A29">
        <f t="shared" si="1"/>
        <v>29</v>
      </c>
      <c r="B29" t="str">
        <f>IF('Peer Comparison Tool'!$D$11="NR",INDEX('CECL &lt;50B Database'!$A:$A,MATCH(Workings!$A29,'CECL &lt;50B Database'!$AI:$AI,0)),INDEX('ALLL &lt;50B Database'!$A:$A,MATCH(Workings!$A29,'ALLL &lt;50B Database'!$AI:$AI,0)))</f>
        <v>One Florida Bank</v>
      </c>
      <c r="C29" s="3">
        <f>IFERROR(IFERROR(VLOOKUP($B29,'CECL &lt;50B Database'!$A:$AA,11,FALSE),VLOOKUP($B29,'ALLL &lt;50B Database'!$A:$AA,11,FALSE)),"")</f>
        <v>1.0282802863095361E-2</v>
      </c>
      <c r="D29">
        <f t="shared" si="0"/>
        <v>74</v>
      </c>
    </row>
    <row r="30" spans="1:4" x14ac:dyDescent="0.25">
      <c r="A30">
        <f t="shared" si="1"/>
        <v>30</v>
      </c>
      <c r="B30" t="str">
        <f>IF('Peer Comparison Tool'!$D$11="NR",INDEX('CECL &lt;50B Database'!$A:$A,MATCH(Workings!$A30,'CECL &lt;50B Database'!$AI:$AI,0)),INDEX('ALLL &lt;50B Database'!$A:$A,MATCH(Workings!$A30,'ALLL &lt;50B Database'!$AI:$AI,0)))</f>
        <v>Axiom Bank, National Association</v>
      </c>
      <c r="C30" s="3">
        <f>IFERROR(IFERROR(VLOOKUP($B30,'CECL &lt;50B Database'!$A:$AA,11,FALSE),VLOOKUP($B30,'ALLL &lt;50B Database'!$A:$AA,11,FALSE)),"")</f>
        <v>1.4608375217778224E-2</v>
      </c>
      <c r="D30">
        <f t="shared" si="0"/>
        <v>44</v>
      </c>
    </row>
    <row r="31" spans="1:4" x14ac:dyDescent="0.25">
      <c r="A31">
        <f t="shared" si="1"/>
        <v>31</v>
      </c>
      <c r="B31" t="str">
        <f>IF('Peer Comparison Tool'!$D$11="NR",INDEX('CECL &lt;50B Database'!$A:$A,MATCH(Workings!$A31,'CECL &lt;50B Database'!$AI:$AI,0)),INDEX('ALLL &lt;50B Database'!$A:$A,MATCH(Workings!$A31,'ALLL &lt;50B Database'!$AI:$AI,0)))</f>
        <v>United Southern Bank</v>
      </c>
      <c r="C31" s="3">
        <f>IFERROR(IFERROR(VLOOKUP($B31,'CECL &lt;50B Database'!$A:$AA,11,FALSE),VLOOKUP($B31,'ALLL &lt;50B Database'!$A:$AA,11,FALSE)),"")</f>
        <v>2.3488142261290191E-2</v>
      </c>
      <c r="D31">
        <f t="shared" si="0"/>
        <v>9</v>
      </c>
    </row>
    <row r="32" spans="1:4" x14ac:dyDescent="0.25">
      <c r="A32">
        <f t="shared" si="1"/>
        <v>32</v>
      </c>
      <c r="B32" t="str">
        <f>IF('Peer Comparison Tool'!$D$11="NR",INDEX('CECL &lt;50B Database'!$A:$A,MATCH(Workings!$A32,'CECL &lt;50B Database'!$AI:$AI,0)),INDEX('ALLL &lt;50B Database'!$A:$A,MATCH(Workings!$A32,'ALLL &lt;50B Database'!$AI:$AI,0)))</f>
        <v>Brannen Bank</v>
      </c>
      <c r="C32" s="3">
        <f>IFERROR(IFERROR(VLOOKUP($B32,'CECL &lt;50B Database'!$A:$AA,11,FALSE),VLOOKUP($B32,'ALLL &lt;50B Database'!$A:$AA,11,FALSE)),"")</f>
        <v>1.0967864124295696E-2</v>
      </c>
      <c r="D32">
        <f t="shared" si="0"/>
        <v>72</v>
      </c>
    </row>
    <row r="33" spans="1:4" x14ac:dyDescent="0.25">
      <c r="A33">
        <f t="shared" si="1"/>
        <v>33</v>
      </c>
      <c r="B33" t="str">
        <f>IF('Peer Comparison Tool'!$D$11="NR",INDEX('CECL &lt;50B Database'!$A:$A,MATCH(Workings!$A33,'CECL &lt;50B Database'!$AI:$AI,0)),INDEX('ALLL &lt;50B Database'!$A:$A,MATCH(Workings!$A33,'ALLL &lt;50B Database'!$AI:$AI,0)))</f>
        <v>Prime Meridian Bank</v>
      </c>
      <c r="C33" s="3">
        <f>IFERROR(IFERROR(VLOOKUP($B33,'CECL &lt;50B Database'!$A:$AA,11,FALSE),VLOOKUP($B33,'ALLL &lt;50B Database'!$A:$AA,11,FALSE)),"")</f>
        <v>1.4324277849502281E-2</v>
      </c>
      <c r="D33">
        <f t="shared" si="0"/>
        <v>46</v>
      </c>
    </row>
    <row r="34" spans="1:4" x14ac:dyDescent="0.25">
      <c r="A34">
        <f t="shared" si="1"/>
        <v>34</v>
      </c>
      <c r="B34" t="str">
        <f>IF('Peer Comparison Tool'!$D$11="NR",INDEX('CECL &lt;50B Database'!$A:$A,MATCH(Workings!$A34,'CECL &lt;50B Database'!$AI:$AI,0)),INDEX('ALLL &lt;50B Database'!$A:$A,MATCH(Workings!$A34,'ALLL &lt;50B Database'!$AI:$AI,0)))</f>
        <v>Cogent Bank</v>
      </c>
      <c r="C34" s="3">
        <f>IFERROR(IFERROR(VLOOKUP($B34,'CECL &lt;50B Database'!$A:$AA,11,FALSE),VLOOKUP($B34,'ALLL &lt;50B Database'!$A:$AA,11,FALSE)),"")</f>
        <v>1.2613249941716977E-2</v>
      </c>
      <c r="D34">
        <f t="shared" si="0"/>
        <v>59</v>
      </c>
    </row>
    <row r="35" spans="1:4" x14ac:dyDescent="0.25">
      <c r="A35">
        <f t="shared" si="1"/>
        <v>35</v>
      </c>
      <c r="B35" t="str">
        <f>IF('Peer Comparison Tool'!$D$11="NR",INDEX('CECL &lt;50B Database'!$A:$A,MATCH(Workings!$A35,'CECL &lt;50B Database'!$AI:$AI,0)),INDEX('ALLL &lt;50B Database'!$A:$A,MATCH(Workings!$A35,'ALLL &lt;50B Database'!$AI:$AI,0)))</f>
        <v>Pilot Bank</v>
      </c>
      <c r="C35" s="3">
        <f>IFERROR(IFERROR(VLOOKUP($B35,'CECL &lt;50B Database'!$A:$AA,11,FALSE),VLOOKUP($B35,'ALLL &lt;50B Database'!$A:$AA,11,FALSE)),"")</f>
        <v>9.2373869324363055E-3</v>
      </c>
      <c r="D35">
        <f t="shared" si="0"/>
        <v>86</v>
      </c>
    </row>
    <row r="36" spans="1:4" x14ac:dyDescent="0.25">
      <c r="A36">
        <f t="shared" si="1"/>
        <v>36</v>
      </c>
      <c r="B36" t="str">
        <f>IF('Peer Comparison Tool'!$D$11="NR",INDEX('CECL &lt;50B Database'!$A:$A,MATCH(Workings!$A36,'CECL &lt;50B Database'!$AI:$AI,0)),INDEX('ALLL &lt;50B Database'!$A:$A,MATCH(Workings!$A36,'ALLL &lt;50B Database'!$AI:$AI,0)))</f>
        <v>Mainstreet Community Bank of Florida</v>
      </c>
      <c r="C36" s="3">
        <f>IFERROR(IFERROR(VLOOKUP($B36,'CECL &lt;50B Database'!$A:$AA,11,FALSE),VLOOKUP($B36,'ALLL &lt;50B Database'!$A:$AA,11,FALSE)),"")</f>
        <v>1.7146447527240861E-2</v>
      </c>
      <c r="D36">
        <f t="shared" si="0"/>
        <v>26</v>
      </c>
    </row>
    <row r="37" spans="1:4" x14ac:dyDescent="0.25">
      <c r="A37">
        <f t="shared" si="1"/>
        <v>37</v>
      </c>
      <c r="B37" t="str">
        <f>IF('Peer Comparison Tool'!$D$11="NR",INDEX('CECL &lt;50B Database'!$A:$A,MATCH(Workings!$A37,'CECL &lt;50B Database'!$AI:$AI,0)),INDEX('ALLL &lt;50B Database'!$A:$A,MATCH(Workings!$A37,'ALLL &lt;50B Database'!$AI:$AI,0)))</f>
        <v>Beach Community Bank</v>
      </c>
      <c r="C37" s="3">
        <f>IFERROR(IFERROR(VLOOKUP($B37,'CECL &lt;50B Database'!$A:$AA,11,FALSE),VLOOKUP($B37,'ALLL &lt;50B Database'!$A:$AA,11,FALSE)),"")</f>
        <v>9.2485813132985473E-3</v>
      </c>
      <c r="D37">
        <f t="shared" si="0"/>
        <v>85</v>
      </c>
    </row>
    <row r="38" spans="1:4" x14ac:dyDescent="0.25">
      <c r="A38">
        <f t="shared" si="1"/>
        <v>38</v>
      </c>
      <c r="B38" t="str">
        <f>IF('Peer Comparison Tool'!$D$11="NR",INDEX('CECL &lt;50B Database'!$A:$A,MATCH(Workings!$A38,'CECL &lt;50B Database'!$AI:$AI,0)),INDEX('ALLL &lt;50B Database'!$A:$A,MATCH(Workings!$A38,'ALLL &lt;50B Database'!$AI:$AI,0)))</f>
        <v>Sanibel Captiva Community Bank</v>
      </c>
      <c r="C38" s="3">
        <f>IFERROR(IFERROR(VLOOKUP($B38,'CECL &lt;50B Database'!$A:$AA,11,FALSE),VLOOKUP($B38,'ALLL &lt;50B Database'!$A:$AA,11,FALSE)),"")</f>
        <v>1.0051605097319817E-2</v>
      </c>
      <c r="D38">
        <f t="shared" si="0"/>
        <v>79</v>
      </c>
    </row>
    <row r="39" spans="1:4" x14ac:dyDescent="0.25">
      <c r="A39">
        <f t="shared" si="1"/>
        <v>39</v>
      </c>
      <c r="B39" t="str">
        <f>IF('Peer Comparison Tool'!$D$11="NR",INDEX('CECL &lt;50B Database'!$A:$A,MATCH(Workings!$A39,'CECL &lt;50B Database'!$AI:$AI,0)),INDEX('ALLL &lt;50B Database'!$A:$A,MATCH(Workings!$A39,'ALLL &lt;50B Database'!$AI:$AI,0)))</f>
        <v>First Citrus Bank</v>
      </c>
      <c r="C39" s="3">
        <f>IFERROR(IFERROR(VLOOKUP($B39,'CECL &lt;50B Database'!$A:$AA,11,FALSE),VLOOKUP($B39,'ALLL &lt;50B Database'!$A:$AA,11,FALSE)),"")</f>
        <v>8.2420867688137583E-3</v>
      </c>
      <c r="D39">
        <f t="shared" si="0"/>
        <v>90</v>
      </c>
    </row>
    <row r="40" spans="1:4" x14ac:dyDescent="0.25">
      <c r="A40">
        <f t="shared" si="1"/>
        <v>40</v>
      </c>
      <c r="B40" t="str">
        <f>IF('Peer Comparison Tool'!$D$11="NR",INDEX('CECL &lt;50B Database'!$A:$A,MATCH(Workings!$A40,'CECL &lt;50B Database'!$AI:$AI,0)),INDEX('ALLL &lt;50B Database'!$A:$A,MATCH(Workings!$A40,'ALLL &lt;50B Database'!$AI:$AI,0)))</f>
        <v>FNBT BANK</v>
      </c>
      <c r="C40" s="3">
        <f>IFERROR(IFERROR(VLOOKUP($B40,'CECL &lt;50B Database'!$A:$AA,11,FALSE),VLOOKUP($B40,'ALLL &lt;50B Database'!$A:$AA,11,FALSE)),"")</f>
        <v>2.5833057339130994E-2</v>
      </c>
      <c r="D40">
        <f t="shared" si="0"/>
        <v>7</v>
      </c>
    </row>
    <row r="41" spans="1:4" x14ac:dyDescent="0.25">
      <c r="A41">
        <f t="shared" si="1"/>
        <v>41</v>
      </c>
      <c r="B41" t="str">
        <f>IF('Peer Comparison Tool'!$D$11="NR",INDEX('CECL &lt;50B Database'!$A:$A,MATCH(Workings!$A41,'CECL &lt;50B Database'!$AI:$AI,0)),INDEX('ALLL &lt;50B Database'!$A:$A,MATCH(Workings!$A41,'ALLL &lt;50B Database'!$AI:$AI,0)))</f>
        <v>Legacy Bank of Florida</v>
      </c>
      <c r="C41" s="3">
        <f>IFERROR(IFERROR(VLOOKUP($B41,'CECL &lt;50B Database'!$A:$AA,11,FALSE),VLOOKUP($B41,'ALLL &lt;50B Database'!$A:$AA,11,FALSE)),"")</f>
        <v>6.8856300207718905E-3</v>
      </c>
      <c r="D41">
        <f t="shared" si="0"/>
        <v>92</v>
      </c>
    </row>
    <row r="42" spans="1:4" x14ac:dyDescent="0.25">
      <c r="A42">
        <f t="shared" si="1"/>
        <v>42</v>
      </c>
      <c r="B42" t="str">
        <f>IF('Peer Comparison Tool'!$D$11="NR",INDEX('CECL &lt;50B Database'!$A:$A,MATCH(Workings!$A42,'CECL &lt;50B Database'!$AI:$AI,0)),INDEX('ALLL &lt;50B Database'!$A:$A,MATCH(Workings!$A42,'ALLL &lt;50B Database'!$AI:$AI,0)))</f>
        <v>Florida Capital Bank, National Association</v>
      </c>
      <c r="C42" s="3">
        <f>IFERROR(IFERROR(VLOOKUP($B42,'CECL &lt;50B Database'!$A:$AA,11,FALSE),VLOOKUP($B42,'ALLL &lt;50B Database'!$A:$AA,11,FALSE)),"")</f>
        <v>1.1269093630320906E-2</v>
      </c>
      <c r="D42">
        <f t="shared" si="0"/>
        <v>69</v>
      </c>
    </row>
    <row r="43" spans="1:4" x14ac:dyDescent="0.25">
      <c r="A43">
        <f t="shared" si="1"/>
        <v>43</v>
      </c>
      <c r="B43" t="str">
        <f>IF('Peer Comparison Tool'!$D$11="NR",INDEX('CECL &lt;50B Database'!$A:$A,MATCH(Workings!$A43,'CECL &lt;50B Database'!$AI:$AI,0)),INDEX('ALLL &lt;50B Database'!$A:$A,MATCH(Workings!$A43,'ALLL &lt;50B Database'!$AI:$AI,0)))</f>
        <v>Executive National Bank</v>
      </c>
      <c r="C43" s="3">
        <f>IFERROR(IFERROR(VLOOKUP($B43,'CECL &lt;50B Database'!$A:$AA,11,FALSE),VLOOKUP($B43,'ALLL &lt;50B Database'!$A:$AA,11,FALSE)),"")</f>
        <v>1.5434578719711075E-2</v>
      </c>
      <c r="D43">
        <f t="shared" si="0"/>
        <v>39</v>
      </c>
    </row>
    <row r="44" spans="1:4" x14ac:dyDescent="0.25">
      <c r="A44">
        <f t="shared" si="1"/>
        <v>44</v>
      </c>
      <c r="B44" t="str">
        <f>IF('Peer Comparison Tool'!$D$11="NR",INDEX('CECL &lt;50B Database'!$A:$A,MATCH(Workings!$A44,'CECL &lt;50B Database'!$AI:$AI,0)),INDEX('ALLL &lt;50B Database'!$A:$A,MATCH(Workings!$A44,'ALLL &lt;50B Database'!$AI:$AI,0)))</f>
        <v>Sunstate Bank</v>
      </c>
      <c r="C44" s="3">
        <f>IFERROR(IFERROR(VLOOKUP($B44,'CECL &lt;50B Database'!$A:$AA,11,FALSE),VLOOKUP($B44,'ALLL &lt;50B Database'!$A:$AA,11,FALSE)),"")</f>
        <v>8.7690919307326868E-3</v>
      </c>
      <c r="D44">
        <f t="shared" si="0"/>
        <v>87</v>
      </c>
    </row>
    <row r="45" spans="1:4" x14ac:dyDescent="0.25">
      <c r="A45">
        <f t="shared" si="1"/>
        <v>45</v>
      </c>
      <c r="B45" t="str">
        <f>IF('Peer Comparison Tool'!$D$11="NR",INDEX('CECL &lt;50B Database'!$A:$A,MATCH(Workings!$A45,'CECL &lt;50B Database'!$AI:$AI,0)),INDEX('ALLL &lt;50B Database'!$A:$A,MATCH(Workings!$A45,'ALLL &lt;50B Database'!$AI:$AI,0)))</f>
        <v>Terrabank, National Association</v>
      </c>
      <c r="C45" s="3">
        <f>IFERROR(IFERROR(VLOOKUP($B45,'CECL &lt;50B Database'!$A:$AA,11,FALSE),VLOOKUP($B45,'ALLL &lt;50B Database'!$A:$AA,11,FALSE)),"")</f>
        <v>1.1449767858141746E-2</v>
      </c>
      <c r="D45">
        <f t="shared" si="0"/>
        <v>66</v>
      </c>
    </row>
    <row r="46" spans="1:4" x14ac:dyDescent="0.25">
      <c r="A46">
        <f t="shared" si="1"/>
        <v>46</v>
      </c>
      <c r="B46" t="str">
        <f>IF('Peer Comparison Tool'!$D$11="NR",INDEX('CECL &lt;50B Database'!$A:$A,MATCH(Workings!$A46,'CECL &lt;50B Database'!$AI:$AI,0)),INDEX('ALLL &lt;50B Database'!$A:$A,MATCH(Workings!$A46,'ALLL &lt;50B Database'!$AI:$AI,0)))</f>
        <v>Heartland National Bank</v>
      </c>
      <c r="C46" s="3">
        <f>IFERROR(IFERROR(VLOOKUP($B46,'CECL &lt;50B Database'!$A:$AA,11,FALSE),VLOOKUP($B46,'ALLL &lt;50B Database'!$A:$AA,11,FALSE)),"")</f>
        <v>1.6438610202270408E-2</v>
      </c>
      <c r="D46">
        <f t="shared" si="0"/>
        <v>29</v>
      </c>
    </row>
    <row r="47" spans="1:4" x14ac:dyDescent="0.25">
      <c r="A47">
        <f t="shared" si="1"/>
        <v>47</v>
      </c>
      <c r="B47" t="str">
        <f>IF('Peer Comparison Tool'!$D$11="NR",INDEX('CECL &lt;50B Database'!$A:$A,MATCH(Workings!$A47,'CECL &lt;50B Database'!$AI:$AI,0)),INDEX('ALLL &lt;50B Database'!$A:$A,MATCH(Workings!$A47,'ALLL &lt;50B Database'!$AI:$AI,0)))</f>
        <v>First Bank</v>
      </c>
      <c r="C47" s="3">
        <f>IFERROR(IFERROR(VLOOKUP($B47,'CECL &lt;50B Database'!$A:$AA,11,FALSE),VLOOKUP($B47,'ALLL &lt;50B Database'!$A:$AA,11,FALSE)),"")</f>
        <v>1.2132199213049547E-2</v>
      </c>
      <c r="D47">
        <f t="shared" si="0"/>
        <v>63</v>
      </c>
    </row>
    <row r="48" spans="1:4" x14ac:dyDescent="0.25">
      <c r="A48">
        <f t="shared" si="1"/>
        <v>48</v>
      </c>
      <c r="B48" t="str">
        <f>IF('Peer Comparison Tool'!$D$11="NR",INDEX('CECL &lt;50B Database'!$A:$A,MATCH(Workings!$A48,'CECL &lt;50B Database'!$AI:$AI,0)),INDEX('ALLL &lt;50B Database'!$A:$A,MATCH(Workings!$A48,'ALLL &lt;50B Database'!$AI:$AI,0)))</f>
        <v>Winter Park National Bank</v>
      </c>
      <c r="C48" s="3">
        <f>IFERROR(IFERROR(VLOOKUP($B48,'CECL &lt;50B Database'!$A:$AA,11,FALSE),VLOOKUP($B48,'ALLL &lt;50B Database'!$A:$AA,11,FALSE)),"")</f>
        <v>1.5552196251399267E-2</v>
      </c>
      <c r="D48">
        <f t="shared" si="0"/>
        <v>37</v>
      </c>
    </row>
    <row r="49" spans="1:4" x14ac:dyDescent="0.25">
      <c r="A49">
        <f t="shared" si="1"/>
        <v>49</v>
      </c>
      <c r="B49" t="str">
        <f>IF('Peer Comparison Tool'!$D$11="NR",INDEX('CECL &lt;50B Database'!$A:$A,MATCH(Workings!$A49,'CECL &lt;50B Database'!$AI:$AI,0)),INDEX('ALLL &lt;50B Database'!$A:$A,MATCH(Workings!$A49,'ALLL &lt;50B Database'!$AI:$AI,0)))</f>
        <v>Charlotte State Bank &amp; Trust</v>
      </c>
      <c r="C49" s="3">
        <f>IFERROR(IFERROR(VLOOKUP($B49,'CECL &lt;50B Database'!$A:$AA,11,FALSE),VLOOKUP($B49,'ALLL &lt;50B Database'!$A:$AA,11,FALSE)),"")</f>
        <v>2.1264868429470618E-2</v>
      </c>
      <c r="D49">
        <f t="shared" si="0"/>
        <v>13</v>
      </c>
    </row>
    <row r="50" spans="1:4" x14ac:dyDescent="0.25">
      <c r="A50">
        <f t="shared" si="1"/>
        <v>50</v>
      </c>
      <c r="B50" t="str">
        <f>IF('Peer Comparison Tool'!$D$11="NR",INDEX('CECL &lt;50B Database'!$A:$A,MATCH(Workings!$A50,'CECL &lt;50B Database'!$AI:$AI,0)),INDEX('ALLL &lt;50B Database'!$A:$A,MATCH(Workings!$A50,'ALLL &lt;50B Database'!$AI:$AI,0)))</f>
        <v>Intracoastal Bank</v>
      </c>
      <c r="C50" s="3">
        <f>IFERROR(IFERROR(VLOOKUP($B50,'CECL &lt;50B Database'!$A:$AA,11,FALSE),VLOOKUP($B50,'ALLL &lt;50B Database'!$A:$AA,11,FALSE)),"")</f>
        <v>1.5552446021794531E-2</v>
      </c>
      <c r="D50">
        <f t="shared" si="0"/>
        <v>36</v>
      </c>
    </row>
    <row r="51" spans="1:4" x14ac:dyDescent="0.25">
      <c r="A51">
        <f t="shared" si="1"/>
        <v>51</v>
      </c>
      <c r="B51" t="str">
        <f>IF('Peer Comparison Tool'!$D$11="NR",INDEX('CECL &lt;50B Database'!$A:$A,MATCH(Workings!$A51,'CECL &lt;50B Database'!$AI:$AI,0)),INDEX('ALLL &lt;50B Database'!$A:$A,MATCH(Workings!$A51,'ALLL &lt;50B Database'!$AI:$AI,0)))</f>
        <v>Citizens Bank of Florida</v>
      </c>
      <c r="C51" s="3">
        <f>IFERROR(IFERROR(VLOOKUP($B51,'CECL &lt;50B Database'!$A:$AA,11,FALSE),VLOOKUP($B51,'ALLL &lt;50B Database'!$A:$AA,11,FALSE)),"")</f>
        <v>1.441773536479282E-2</v>
      </c>
      <c r="D51">
        <f t="shared" si="0"/>
        <v>45</v>
      </c>
    </row>
    <row r="52" spans="1:4" x14ac:dyDescent="0.25">
      <c r="A52">
        <f t="shared" si="1"/>
        <v>52</v>
      </c>
      <c r="B52" t="str">
        <f>IF('Peer Comparison Tool'!$D$11="NR",INDEX('CECL &lt;50B Database'!$A:$A,MATCH(Workings!$A52,'CECL &lt;50B Database'!$AI:$AI,0)),INDEX('ALLL &lt;50B Database'!$A:$A,MATCH(Workings!$A52,'ALLL &lt;50B Database'!$AI:$AI,0)))</f>
        <v>FLAGLER BANK</v>
      </c>
      <c r="C52" s="3">
        <f>IFERROR(IFERROR(VLOOKUP($B52,'CECL &lt;50B Database'!$A:$AA,11,FALSE),VLOOKUP($B52,'ALLL &lt;50B Database'!$A:$AA,11,FALSE)),"")</f>
        <v>1.0100369625786526E-2</v>
      </c>
      <c r="D52">
        <f t="shared" si="0"/>
        <v>78</v>
      </c>
    </row>
    <row r="53" spans="1:4" x14ac:dyDescent="0.25">
      <c r="A53">
        <f t="shared" si="1"/>
        <v>53</v>
      </c>
      <c r="B53" t="str">
        <f>IF('Peer Comparison Tool'!$D$11="NR",INDEX('CECL &lt;50B Database'!$A:$A,MATCH(Workings!$A53,'CECL &lt;50B Database'!$AI:$AI,0)),INDEX('ALLL &lt;50B Database'!$A:$A,MATCH(Workings!$A53,'ALLL &lt;50B Database'!$AI:$AI,0)))</f>
        <v>American National Bank</v>
      </c>
      <c r="C53" s="3">
        <f>IFERROR(IFERROR(VLOOKUP($B53,'CECL &lt;50B Database'!$A:$AA,11,FALSE),VLOOKUP($B53,'ALLL &lt;50B Database'!$A:$AA,11,FALSE)),"")</f>
        <v>1.6379249860901036E-2</v>
      </c>
      <c r="D53">
        <f t="shared" si="0"/>
        <v>30</v>
      </c>
    </row>
    <row r="54" spans="1:4" x14ac:dyDescent="0.25">
      <c r="A54">
        <f t="shared" si="1"/>
        <v>54</v>
      </c>
      <c r="B54" t="str">
        <f>IF('Peer Comparison Tool'!$D$11="NR",INDEX('CECL &lt;50B Database'!$A:$A,MATCH(Workings!$A54,'CECL &lt;50B Database'!$AI:$AI,0)),INDEX('ALLL &lt;50B Database'!$A:$A,MATCH(Workings!$A54,'ALLL &lt;50B Database'!$AI:$AI,0)))</f>
        <v>Freedom Bank</v>
      </c>
      <c r="C54" s="3">
        <f>IFERROR(IFERROR(VLOOKUP($B54,'CECL &lt;50B Database'!$A:$AA,11,FALSE),VLOOKUP($B54,'ALLL &lt;50B Database'!$A:$AA,11,FALSE)),"")</f>
        <v>1.1657271598269646E-2</v>
      </c>
      <c r="D54">
        <f t="shared" si="0"/>
        <v>65</v>
      </c>
    </row>
    <row r="55" spans="1:4" x14ac:dyDescent="0.25">
      <c r="A55">
        <f t="shared" si="1"/>
        <v>55</v>
      </c>
      <c r="B55" t="str">
        <f>IF('Peer Comparison Tool'!$D$11="NR",INDEX('CECL &lt;50B Database'!$A:$A,MATCH(Workings!$A55,'CECL &lt;50B Database'!$AI:$AI,0)),INDEX('ALLL &lt;50B Database'!$A:$A,MATCH(Workings!$A55,'ALLL &lt;50B Database'!$AI:$AI,0)))</f>
        <v>Intercredit Bank, National Association</v>
      </c>
      <c r="C55" s="3">
        <f>IFERROR(IFERROR(VLOOKUP($B55,'CECL &lt;50B Database'!$A:$AA,11,FALSE),VLOOKUP($B55,'ALLL &lt;50B Database'!$A:$AA,11,FALSE)),"")</f>
        <v>1.8252937760581484E-2</v>
      </c>
      <c r="D55">
        <f t="shared" si="0"/>
        <v>20</v>
      </c>
    </row>
    <row r="56" spans="1:4" x14ac:dyDescent="0.25">
      <c r="A56">
        <f t="shared" si="1"/>
        <v>56</v>
      </c>
      <c r="B56" t="str">
        <f>IF('Peer Comparison Tool'!$D$11="NR",INDEX('CECL &lt;50B Database'!$A:$A,MATCH(Workings!$A56,'CECL &lt;50B Database'!$AI:$AI,0)),INDEX('ALLL &lt;50B Database'!$A:$A,MATCH(Workings!$A56,'ALLL &lt;50B Database'!$AI:$AI,0)))</f>
        <v>Marine Bank &amp; Trust Company</v>
      </c>
      <c r="C56" s="3">
        <f>IFERROR(IFERROR(VLOOKUP($B56,'CECL &lt;50B Database'!$A:$AA,11,FALSE),VLOOKUP($B56,'ALLL &lt;50B Database'!$A:$AA,11,FALSE)),"")</f>
        <v>1.2840574374079528E-2</v>
      </c>
      <c r="D56">
        <f t="shared" si="0"/>
        <v>55</v>
      </c>
    </row>
    <row r="57" spans="1:4" x14ac:dyDescent="0.25">
      <c r="A57">
        <f t="shared" si="1"/>
        <v>57</v>
      </c>
      <c r="B57" t="str">
        <f>IF('Peer Comparison Tool'!$D$11="NR",INDEX('CECL &lt;50B Database'!$A:$A,MATCH(Workings!$A57,'CECL &lt;50B Database'!$AI:$AI,0)),INDEX('ALLL &lt;50B Database'!$A:$A,MATCH(Workings!$A57,'ALLL &lt;50B Database'!$AI:$AI,0)))</f>
        <v>Englewood Bank &amp; Trust</v>
      </c>
      <c r="C57" s="3">
        <f>IFERROR(IFERROR(VLOOKUP($B57,'CECL &lt;50B Database'!$A:$AA,11,FALSE),VLOOKUP($B57,'ALLL &lt;50B Database'!$A:$AA,11,FALSE)),"")</f>
        <v>1.787255810979314E-2</v>
      </c>
      <c r="D57">
        <f t="shared" si="0"/>
        <v>23</v>
      </c>
    </row>
    <row r="58" spans="1:4" x14ac:dyDescent="0.25">
      <c r="A58">
        <f t="shared" si="1"/>
        <v>58</v>
      </c>
      <c r="B58" t="str">
        <f>IF('Peer Comparison Tool'!$D$11="NR",INDEX('CECL &lt;50B Database'!$A:$A,MATCH(Workings!$A58,'CECL &lt;50B Database'!$AI:$AI,0)),INDEX('ALLL &lt;50B Database'!$A:$A,MATCH(Workings!$A58,'ALLL &lt;50B Database'!$AI:$AI,0)))</f>
        <v>Edison National Bank</v>
      </c>
      <c r="C58" s="3">
        <f>IFERROR(IFERROR(VLOOKUP($B58,'CECL &lt;50B Database'!$A:$AA,11,FALSE),VLOOKUP($B58,'ALLL &lt;50B Database'!$A:$AA,11,FALSE)),"")</f>
        <v>1.5379921102530386E-2</v>
      </c>
      <c r="D58">
        <f t="shared" si="0"/>
        <v>40</v>
      </c>
    </row>
    <row r="59" spans="1:4" x14ac:dyDescent="0.25">
      <c r="A59">
        <f t="shared" si="1"/>
        <v>59</v>
      </c>
      <c r="B59" t="str">
        <f>IF('Peer Comparison Tool'!$D$11="NR",INDEX('CECL &lt;50B Database'!$A:$A,MATCH(Workings!$A59,'CECL &lt;50B Database'!$AI:$AI,0)),INDEX('ALLL &lt;50B Database'!$A:$A,MATCH(Workings!$A59,'ALLL &lt;50B Database'!$AI:$AI,0)))</f>
        <v>Paradise Bank</v>
      </c>
      <c r="C59" s="3">
        <f>IFERROR(IFERROR(VLOOKUP($B59,'CECL &lt;50B Database'!$A:$AA,11,FALSE),VLOOKUP($B59,'ALLL &lt;50B Database'!$A:$AA,11,FALSE)),"")</f>
        <v>8.5025787991520017E-3</v>
      </c>
      <c r="D59">
        <f t="shared" si="0"/>
        <v>88</v>
      </c>
    </row>
    <row r="60" spans="1:4" x14ac:dyDescent="0.25">
      <c r="A60">
        <f t="shared" si="1"/>
        <v>60</v>
      </c>
      <c r="B60" t="str">
        <f>IF('Peer Comparison Tool'!$D$11="NR",INDEX('CECL &lt;50B Database'!$A:$A,MATCH(Workings!$A60,'CECL &lt;50B Database'!$AI:$AI,0)),INDEX('ALLL &lt;50B Database'!$A:$A,MATCH(Workings!$A60,'ALLL &lt;50B Database'!$AI:$AI,0)))</f>
        <v>Eastern National Bank</v>
      </c>
      <c r="C60" s="3">
        <f>IFERROR(IFERROR(VLOOKUP($B60,'CECL &lt;50B Database'!$A:$AA,11,FALSE),VLOOKUP($B60,'ALLL &lt;50B Database'!$A:$AA,11,FALSE)),"")</f>
        <v>1.892236938376312E-2</v>
      </c>
      <c r="D60">
        <f t="shared" si="0"/>
        <v>18</v>
      </c>
    </row>
    <row r="61" spans="1:4" x14ac:dyDescent="0.25">
      <c r="A61">
        <f t="shared" si="1"/>
        <v>61</v>
      </c>
      <c r="B61" t="str">
        <f>IF('Peer Comparison Tool'!$D$11="NR",INDEX('CECL &lt;50B Database'!$A:$A,MATCH(Workings!$A61,'CECL &lt;50B Database'!$AI:$AI,0)),INDEX('ALLL &lt;50B Database'!$A:$A,MATCH(Workings!$A61,'ALLL &lt;50B Database'!$AI:$AI,0)))</f>
        <v>Sabal Palm Bank</v>
      </c>
      <c r="C61" s="3">
        <f>IFERROR(IFERROR(VLOOKUP($B61,'CECL &lt;50B Database'!$A:$AA,11,FALSE),VLOOKUP($B61,'ALLL &lt;50B Database'!$A:$AA,11,FALSE)),"")</f>
        <v>1.2482748601728771E-2</v>
      </c>
      <c r="D61">
        <f t="shared" si="0"/>
        <v>60</v>
      </c>
    </row>
    <row r="62" spans="1:4" x14ac:dyDescent="0.25">
      <c r="A62">
        <f t="shared" si="1"/>
        <v>62</v>
      </c>
      <c r="B62" t="str">
        <f>IF('Peer Comparison Tool'!$D$11="NR",INDEX('CECL &lt;50B Database'!$A:$A,MATCH(Workings!$A62,'CECL &lt;50B Database'!$AI:$AI,0)),INDEX('ALLL &lt;50B Database'!$A:$A,MATCH(Workings!$A62,'ALLL &lt;50B Database'!$AI:$AI,0)))</f>
        <v>The First National Bank of Mount Dora</v>
      </c>
      <c r="C62" s="3">
        <f>IFERROR(IFERROR(VLOOKUP($B62,'CECL &lt;50B Database'!$A:$AA,11,FALSE),VLOOKUP($B62,'ALLL &lt;50B Database'!$A:$AA,11,FALSE)),"")</f>
        <v>2.5677203629792127E-2</v>
      </c>
      <c r="D62">
        <f t="shared" si="0"/>
        <v>8</v>
      </c>
    </row>
    <row r="63" spans="1:4" x14ac:dyDescent="0.25">
      <c r="A63">
        <f t="shared" si="1"/>
        <v>63</v>
      </c>
      <c r="B63" t="str">
        <f>IF('Peer Comparison Tool'!$D$11="NR",INDEX('CECL &lt;50B Database'!$A:$A,MATCH(Workings!$A63,'CECL &lt;50B Database'!$AI:$AI,0)),INDEX('ALLL &lt;50B Database'!$A:$A,MATCH(Workings!$A63,'ALLL &lt;50B Database'!$AI:$AI,0)))</f>
        <v>Central Bank</v>
      </c>
      <c r="C63" s="3">
        <f>IFERROR(IFERROR(VLOOKUP($B63,'CECL &lt;50B Database'!$A:$AA,11,FALSE),VLOOKUP($B63,'ALLL &lt;50B Database'!$A:$AA,11,FALSE)),"")</f>
        <v>3.2341568687635561E-2</v>
      </c>
      <c r="D63">
        <f t="shared" si="0"/>
        <v>4</v>
      </c>
    </row>
    <row r="64" spans="1:4" x14ac:dyDescent="0.25">
      <c r="A64">
        <f t="shared" si="1"/>
        <v>64</v>
      </c>
      <c r="B64" t="str">
        <f>IF('Peer Comparison Tool'!$D$11="NR",INDEX('CECL &lt;50B Database'!$A:$A,MATCH(Workings!$A64,'CECL &lt;50B Database'!$AI:$AI,0)),INDEX('ALLL &lt;50B Database'!$A:$A,MATCH(Workings!$A64,'ALLL &lt;50B Database'!$AI:$AI,0)))</f>
        <v>TCM Bank, National Association</v>
      </c>
      <c r="C64" s="3">
        <f>IFERROR(IFERROR(VLOOKUP($B64,'CECL &lt;50B Database'!$A:$AA,11,FALSE),VLOOKUP($B64,'ALLL &lt;50B Database'!$A:$AA,11,FALSE)),"")</f>
        <v>4.6776631897216057E-2</v>
      </c>
      <c r="D64">
        <f t="shared" si="0"/>
        <v>1</v>
      </c>
    </row>
    <row r="65" spans="1:4" x14ac:dyDescent="0.25">
      <c r="A65">
        <f t="shared" si="1"/>
        <v>65</v>
      </c>
      <c r="B65" t="str">
        <f>IF('Peer Comparison Tool'!$D$11="NR",INDEX('CECL &lt;50B Database'!$A:$A,MATCH(Workings!$A65,'CECL &lt;50B Database'!$AI:$AI,0)),INDEX('ALLL &lt;50B Database'!$A:$A,MATCH(Workings!$A65,'ALLL &lt;50B Database'!$AI:$AI,0)))</f>
        <v>Sunrise Bank</v>
      </c>
      <c r="C65" s="3">
        <f>IFERROR(IFERROR(VLOOKUP($B65,'CECL &lt;50B Database'!$A:$AA,11,FALSE),VLOOKUP($B65,'ALLL &lt;50B Database'!$A:$AA,11,FALSE)),"")</f>
        <v>1.0259650389626019E-2</v>
      </c>
      <c r="D65">
        <f t="shared" si="0"/>
        <v>75</v>
      </c>
    </row>
    <row r="66" spans="1:4" x14ac:dyDescent="0.25">
      <c r="A66">
        <f t="shared" si="1"/>
        <v>66</v>
      </c>
      <c r="B66" t="str">
        <f>IF('Peer Comparison Tool'!$D$11="NR",INDEX('CECL &lt;50B Database'!$A:$A,MATCH(Workings!$A66,'CECL &lt;50B Database'!$AI:$AI,0)),INDEX('ALLL &lt;50B Database'!$A:$A,MATCH(Workings!$A66,'ALLL &lt;50B Database'!$AI:$AI,0)))</f>
        <v>First Colony Bank of Florida</v>
      </c>
      <c r="C66" s="3">
        <f>IFERROR(IFERROR(VLOOKUP($B66,'CECL &lt;50B Database'!$A:$AA,11,FALSE),VLOOKUP($B66,'ALLL &lt;50B Database'!$A:$AA,11,FALSE)),"")</f>
        <v>1.3596844000153204E-2</v>
      </c>
      <c r="D66">
        <f t="shared" ref="D66:D129" si="2">IFERROR(RANK($C66,$C$1:$C$5000,0),"")</f>
        <v>50</v>
      </c>
    </row>
    <row r="67" spans="1:4" x14ac:dyDescent="0.25">
      <c r="A67">
        <f t="shared" si="1"/>
        <v>67</v>
      </c>
      <c r="B67" t="str">
        <f>IF('Peer Comparison Tool'!$D$11="NR",INDEX('CECL &lt;50B Database'!$A:$A,MATCH(Workings!$A67,'CECL &lt;50B Database'!$AI:$AI,0)),INDEX('ALLL &lt;50B Database'!$A:$A,MATCH(Workings!$A67,'ALLL &lt;50B Database'!$AI:$AI,0)))</f>
        <v>Flagship Bank</v>
      </c>
      <c r="C67" s="3">
        <f>IFERROR(IFERROR(VLOOKUP($B67,'CECL &lt;50B Database'!$A:$AA,11,FALSE),VLOOKUP($B67,'ALLL &lt;50B Database'!$A:$AA,11,FALSE)),"")</f>
        <v>6.3018140658937256E-3</v>
      </c>
      <c r="D67">
        <f t="shared" si="2"/>
        <v>95</v>
      </c>
    </row>
    <row r="68" spans="1:4" x14ac:dyDescent="0.25">
      <c r="A68">
        <f t="shared" ref="A68:A131" si="3">A67+1</f>
        <v>68</v>
      </c>
      <c r="B68" t="str">
        <f>IF('Peer Comparison Tool'!$D$11="NR",INDEX('CECL &lt;50B Database'!$A:$A,MATCH(Workings!$A68,'CECL &lt;50B Database'!$AI:$AI,0)),INDEX('ALLL &lt;50B Database'!$A:$A,MATCH(Workings!$A68,'ALLL &lt;50B Database'!$AI:$AI,0)))</f>
        <v>Desjardins Bank, National Association</v>
      </c>
      <c r="C68" s="3">
        <f>IFERROR(IFERROR(VLOOKUP($B68,'CECL &lt;50B Database'!$A:$AA,11,FALSE),VLOOKUP($B68,'ALLL &lt;50B Database'!$A:$AA,11,FALSE)),"")</f>
        <v>1.2851410093004358E-2</v>
      </c>
      <c r="D68">
        <f t="shared" si="2"/>
        <v>54</v>
      </c>
    </row>
    <row r="69" spans="1:4" x14ac:dyDescent="0.25">
      <c r="A69">
        <f t="shared" si="3"/>
        <v>69</v>
      </c>
      <c r="B69" t="str">
        <f>IF('Peer Comparison Tool'!$D$11="NR",INDEX('CECL &lt;50B Database'!$A:$A,MATCH(Workings!$A69,'CECL &lt;50B Database'!$AI:$AI,0)),INDEX('ALLL &lt;50B Database'!$A:$A,MATCH(Workings!$A69,'ALLL &lt;50B Database'!$AI:$AI,0)))</f>
        <v>Interamerican Bank, A FSB</v>
      </c>
      <c r="C69" s="3">
        <f>IFERROR(IFERROR(VLOOKUP($B69,'CECL &lt;50B Database'!$A:$AA,11,FALSE),VLOOKUP($B69,'ALLL &lt;50B Database'!$A:$AA,11,FALSE)),"")</f>
        <v>2.6939693227701327E-2</v>
      </c>
      <c r="D69">
        <f t="shared" si="2"/>
        <v>6</v>
      </c>
    </row>
    <row r="70" spans="1:4" x14ac:dyDescent="0.25">
      <c r="A70">
        <f t="shared" si="3"/>
        <v>70</v>
      </c>
      <c r="B70" t="str">
        <f>IF('Peer Comparison Tool'!$D$11="NR",INDEX('CECL &lt;50B Database'!$A:$A,MATCH(Workings!$A70,'CECL &lt;50B Database'!$AI:$AI,0)),INDEX('ALLL &lt;50B Database'!$A:$A,MATCH(Workings!$A70,'ALLL &lt;50B Database'!$AI:$AI,0)))</f>
        <v>First National Bank of Pasco</v>
      </c>
      <c r="C70" s="3">
        <f>IFERROR(IFERROR(VLOOKUP($B70,'CECL &lt;50B Database'!$A:$AA,11,FALSE),VLOOKUP($B70,'ALLL &lt;50B Database'!$A:$AA,11,FALSE)),"")</f>
        <v>1.5268701161140756E-2</v>
      </c>
      <c r="D70">
        <f t="shared" si="2"/>
        <v>42</v>
      </c>
    </row>
    <row r="71" spans="1:4" x14ac:dyDescent="0.25">
      <c r="A71">
        <f t="shared" si="3"/>
        <v>71</v>
      </c>
      <c r="B71" t="str">
        <f>IF('Peer Comparison Tool'!$D$11="NR",INDEX('CECL &lt;50B Database'!$A:$A,MATCH(Workings!$A71,'CECL &lt;50B Database'!$AI:$AI,0)),INDEX('ALLL &lt;50B Database'!$A:$A,MATCH(Workings!$A71,'ALLL &lt;50B Database'!$AI:$AI,0)))</f>
        <v>Community Bank of the South</v>
      </c>
      <c r="C71" s="3">
        <f>IFERROR(IFERROR(VLOOKUP($B71,'CECL &lt;50B Database'!$A:$AA,11,FALSE),VLOOKUP($B71,'ALLL &lt;50B Database'!$A:$AA,11,FALSE)),"")</f>
        <v>1.3807500732493408E-2</v>
      </c>
      <c r="D71">
        <f t="shared" si="2"/>
        <v>48</v>
      </c>
    </row>
    <row r="72" spans="1:4" x14ac:dyDescent="0.25">
      <c r="A72">
        <f t="shared" si="3"/>
        <v>72</v>
      </c>
      <c r="B72" t="str">
        <f>IF('Peer Comparison Tool'!$D$11="NR",INDEX('CECL &lt;50B Database'!$A:$A,MATCH(Workings!$A72,'CECL &lt;50B Database'!$AI:$AI,0)),INDEX('ALLL &lt;50B Database'!$A:$A,MATCH(Workings!$A72,'ALLL &lt;50B Database'!$AI:$AI,0)))</f>
        <v>Florida Business Bank</v>
      </c>
      <c r="C72" s="3">
        <f>IFERROR(IFERROR(VLOOKUP($B72,'CECL &lt;50B Database'!$A:$AA,11,FALSE),VLOOKUP($B72,'ALLL &lt;50B Database'!$A:$AA,11,FALSE)),"")</f>
        <v>1.3684859645714189E-2</v>
      </c>
      <c r="D72">
        <f t="shared" si="2"/>
        <v>49</v>
      </c>
    </row>
    <row r="73" spans="1:4" x14ac:dyDescent="0.25">
      <c r="A73">
        <f t="shared" si="3"/>
        <v>73</v>
      </c>
      <c r="B73" t="str">
        <f>IF('Peer Comparison Tool'!$D$11="NR",INDEX('CECL &lt;50B Database'!$A:$A,MATCH(Workings!$A73,'CECL &lt;50B Database'!$AI:$AI,0)),INDEX('ALLL &lt;50B Database'!$A:$A,MATCH(Workings!$A73,'ALLL &lt;50B Database'!$AI:$AI,0)))</f>
        <v>Crews Bank &amp; Trust</v>
      </c>
      <c r="C73" s="3">
        <f>IFERROR(IFERROR(VLOOKUP($B73,'CECL &lt;50B Database'!$A:$AA,11,FALSE),VLOOKUP($B73,'ALLL &lt;50B Database'!$A:$AA,11,FALSE)),"")</f>
        <v>3.4597042490481067E-2</v>
      </c>
      <c r="D73">
        <f t="shared" si="2"/>
        <v>3</v>
      </c>
    </row>
    <row r="74" spans="1:4" x14ac:dyDescent="0.25">
      <c r="A74">
        <f t="shared" si="3"/>
        <v>74</v>
      </c>
      <c r="B74" t="str">
        <f>IF('Peer Comparison Tool'!$D$11="NR",INDEX('CECL &lt;50B Database'!$A:$A,MATCH(Workings!$A74,'CECL &lt;50B Database'!$AI:$AI,0)),INDEX('ALLL &lt;50B Database'!$A:$A,MATCH(Workings!$A74,'ALLL &lt;50B Database'!$AI:$AI,0)))</f>
        <v>Natbank, National Association</v>
      </c>
      <c r="C74" s="3">
        <f>IFERROR(IFERROR(VLOOKUP($B74,'CECL &lt;50B Database'!$A:$AA,11,FALSE),VLOOKUP($B74,'ALLL &lt;50B Database'!$A:$AA,11,FALSE)),"")</f>
        <v>6.4306431915326688E-3</v>
      </c>
      <c r="D74">
        <f t="shared" si="2"/>
        <v>94</v>
      </c>
    </row>
    <row r="75" spans="1:4" x14ac:dyDescent="0.25">
      <c r="A75">
        <f t="shared" si="3"/>
        <v>75</v>
      </c>
      <c r="B75" t="str">
        <f>IF('Peer Comparison Tool'!$D$11="NR",INDEX('CECL &lt;50B Database'!$A:$A,MATCH(Workings!$A75,'CECL &lt;50B Database'!$AI:$AI,0)),INDEX('ALLL &lt;50B Database'!$A:$A,MATCH(Workings!$A75,'ALLL &lt;50B Database'!$AI:$AI,0)))</f>
        <v>First National Bank Northwest Florida</v>
      </c>
      <c r="C75" s="3">
        <f>IFERROR(IFERROR(VLOOKUP($B75,'CECL &lt;50B Database'!$A:$AA,11,FALSE),VLOOKUP($B75,'ALLL &lt;50B Database'!$A:$AA,11,FALSE)),"")</f>
        <v>2.0312322267180161E-2</v>
      </c>
      <c r="D75">
        <f t="shared" si="2"/>
        <v>17</v>
      </c>
    </row>
    <row r="76" spans="1:4" x14ac:dyDescent="0.25">
      <c r="A76">
        <f t="shared" si="3"/>
        <v>76</v>
      </c>
      <c r="B76" t="str">
        <f>IF('Peer Comparison Tool'!$D$11="NR",INDEX('CECL &lt;50B Database'!$A:$A,MATCH(Workings!$A76,'CECL &lt;50B Database'!$AI:$AI,0)),INDEX('ALLL &lt;50B Database'!$A:$A,MATCH(Workings!$A76,'ALLL &lt;50B Database'!$AI:$AI,0)))</f>
        <v>Hillsboro Bank</v>
      </c>
      <c r="C76" s="3">
        <f>IFERROR(IFERROR(VLOOKUP($B76,'CECL &lt;50B Database'!$A:$AA,11,FALSE),VLOOKUP($B76,'ALLL &lt;50B Database'!$A:$AA,11,FALSE)),"")</f>
        <v>1.3223289470295883E-2</v>
      </c>
      <c r="D76">
        <f t="shared" si="2"/>
        <v>52</v>
      </c>
    </row>
    <row r="77" spans="1:4" x14ac:dyDescent="0.25">
      <c r="A77">
        <f t="shared" si="3"/>
        <v>77</v>
      </c>
      <c r="B77" t="str">
        <f>IF('Peer Comparison Tool'!$D$11="NR",INDEX('CECL &lt;50B Database'!$A:$A,MATCH(Workings!$A77,'CECL &lt;50B Database'!$AI:$AI,0)),INDEX('ALLL &lt;50B Database'!$A:$A,MATCH(Workings!$A77,'ALLL &lt;50B Database'!$AI:$AI,0)))</f>
        <v>OptimumBank</v>
      </c>
      <c r="C77" s="3">
        <f>IFERROR(IFERROR(VLOOKUP($B77,'CECL &lt;50B Database'!$A:$AA,11,FALSE),VLOOKUP($B77,'ALLL &lt;50B Database'!$A:$AA,11,FALSE)),"")</f>
        <v>2.2269778639737847E-2</v>
      </c>
      <c r="D77">
        <f t="shared" si="2"/>
        <v>11</v>
      </c>
    </row>
    <row r="78" spans="1:4" x14ac:dyDescent="0.25">
      <c r="A78">
        <f t="shared" si="3"/>
        <v>78</v>
      </c>
      <c r="B78" t="str">
        <f>IF('Peer Comparison Tool'!$D$11="NR",INDEX('CECL &lt;50B Database'!$A:$A,MATCH(Workings!$A78,'CECL &lt;50B Database'!$AI:$AI,0)),INDEX('ALLL &lt;50B Database'!$A:$A,MATCH(Workings!$A78,'ALLL &lt;50B Database'!$AI:$AI,0)))</f>
        <v>Anchor Bank</v>
      </c>
      <c r="C78" s="3">
        <f>IFERROR(IFERROR(VLOOKUP($B78,'CECL &lt;50B Database'!$A:$AA,11,FALSE),VLOOKUP($B78,'ALLL &lt;50B Database'!$A:$AA,11,FALSE)),"")</f>
        <v>8.4389647972135818E-3</v>
      </c>
      <c r="D78">
        <f t="shared" si="2"/>
        <v>89</v>
      </c>
    </row>
    <row r="79" spans="1:4" x14ac:dyDescent="0.25">
      <c r="A79">
        <f t="shared" si="3"/>
        <v>79</v>
      </c>
      <c r="B79" t="str">
        <f>IF('Peer Comparison Tool'!$D$11="NR",INDEX('CECL &lt;50B Database'!$A:$A,MATCH(Workings!$A79,'CECL &lt;50B Database'!$AI:$AI,0)),INDEX('ALLL &lt;50B Database'!$A:$A,MATCH(Workings!$A79,'ALLL &lt;50B Database'!$AI:$AI,0)))</f>
        <v>Community State Bank</v>
      </c>
      <c r="C79" s="3">
        <f>IFERROR(IFERROR(VLOOKUP($B79,'CECL &lt;50B Database'!$A:$AA,11,FALSE),VLOOKUP($B79,'ALLL &lt;50B Database'!$A:$AA,11,FALSE)),"")</f>
        <v>1.6510764943077742E-2</v>
      </c>
      <c r="D79">
        <f t="shared" si="2"/>
        <v>28</v>
      </c>
    </row>
    <row r="80" spans="1:4" x14ac:dyDescent="0.25">
      <c r="A80">
        <f t="shared" si="3"/>
        <v>80</v>
      </c>
      <c r="B80" t="str">
        <f>IF('Peer Comparison Tool'!$D$11="NR",INDEX('CECL &lt;50B Database'!$A:$A,MATCH(Workings!$A80,'CECL &lt;50B Database'!$AI:$AI,0)),INDEX('ALLL &lt;50B Database'!$A:$A,MATCH(Workings!$A80,'ALLL &lt;50B Database'!$AI:$AI,0)))</f>
        <v>Surety Bank</v>
      </c>
      <c r="C80" s="3">
        <f>IFERROR(IFERROR(VLOOKUP($B80,'CECL &lt;50B Database'!$A:$AA,11,FALSE),VLOOKUP($B80,'ALLL &lt;50B Database'!$A:$AA,11,FALSE)),"")</f>
        <v>1.2420595982027579E-2</v>
      </c>
      <c r="D80">
        <f t="shared" si="2"/>
        <v>61</v>
      </c>
    </row>
    <row r="81" spans="1:4" x14ac:dyDescent="0.25">
      <c r="A81">
        <f t="shared" si="3"/>
        <v>81</v>
      </c>
      <c r="B81" t="str">
        <f>IF('Peer Comparison Tool'!$D$11="NR",INDEX('CECL &lt;50B Database'!$A:$A,MATCH(Workings!$A81,'CECL &lt;50B Database'!$AI:$AI,0)),INDEX('ALLL &lt;50B Database'!$A:$A,MATCH(Workings!$A81,'ALLL &lt;50B Database'!$AI:$AI,0)))</f>
        <v>Madison County Community Bank</v>
      </c>
      <c r="C81" s="3">
        <f>IFERROR(IFERROR(VLOOKUP($B81,'CECL &lt;50B Database'!$A:$AA,11,FALSE),VLOOKUP($B81,'ALLL &lt;50B Database'!$A:$AA,11,FALSE)),"")</f>
        <v>1.7969371072012481E-2</v>
      </c>
      <c r="D81">
        <f t="shared" si="2"/>
        <v>22</v>
      </c>
    </row>
    <row r="82" spans="1:4" x14ac:dyDescent="0.25">
      <c r="A82">
        <f t="shared" si="3"/>
        <v>82</v>
      </c>
      <c r="B82" t="str">
        <f>IF('Peer Comparison Tool'!$D$11="NR",INDEX('CECL &lt;50B Database'!$A:$A,MATCH(Workings!$A82,'CECL &lt;50B Database'!$AI:$AI,0)),INDEX('ALLL &lt;50B Database'!$A:$A,MATCH(Workings!$A82,'ALLL &lt;50B Database'!$AI:$AI,0)))</f>
        <v>Bank of Belle Glade</v>
      </c>
      <c r="C82" s="3">
        <f>IFERROR(IFERROR(VLOOKUP($B82,'CECL &lt;50B Database'!$A:$AA,11,FALSE),VLOOKUP($B82,'ALLL &lt;50B Database'!$A:$AA,11,FALSE)),"")</f>
        <v>1.2137395314965408E-2</v>
      </c>
      <c r="D82">
        <f t="shared" si="2"/>
        <v>62</v>
      </c>
    </row>
    <row r="83" spans="1:4" x14ac:dyDescent="0.25">
      <c r="A83">
        <f t="shared" si="3"/>
        <v>83</v>
      </c>
      <c r="B83" t="str">
        <f>IF('Peer Comparison Tool'!$D$11="NR",INDEX('CECL &lt;50B Database'!$A:$A,MATCH(Workings!$A83,'CECL &lt;50B Database'!$AI:$AI,0)),INDEX('ALLL &lt;50B Database'!$A:$A,MATCH(Workings!$A83,'ALLL &lt;50B Database'!$AI:$AI,0)))</f>
        <v>Commerce National Bank &amp; Trust</v>
      </c>
      <c r="C83" s="3">
        <f>IFERROR(IFERROR(VLOOKUP($B83,'CECL &lt;50B Database'!$A:$AA,11,FALSE),VLOOKUP($B83,'ALLL &lt;50B Database'!$A:$AA,11,FALSE)),"")</f>
        <v>1.7148368717965972E-2</v>
      </c>
      <c r="D83">
        <f t="shared" si="2"/>
        <v>25</v>
      </c>
    </row>
    <row r="84" spans="1:4" x14ac:dyDescent="0.25">
      <c r="A84">
        <f t="shared" si="3"/>
        <v>84</v>
      </c>
      <c r="B84" t="str">
        <f>IF('Peer Comparison Tool'!$D$11="NR",INDEX('CECL &lt;50B Database'!$A:$A,MATCH(Workings!$A84,'CECL &lt;50B Database'!$AI:$AI,0)),INDEX('ALLL &lt;50B Database'!$A:$A,MATCH(Workings!$A84,'ALLL &lt;50B Database'!$AI:$AI,0)))</f>
        <v>Gulfside Bank</v>
      </c>
      <c r="C84" s="3">
        <f>IFERROR(IFERROR(VLOOKUP($B84,'CECL &lt;50B Database'!$A:$AA,11,FALSE),VLOOKUP($B84,'ALLL &lt;50B Database'!$A:$AA,11,FALSE)),"")</f>
        <v>1.5708716927925685E-2</v>
      </c>
      <c r="D84">
        <f t="shared" si="2"/>
        <v>34</v>
      </c>
    </row>
    <row r="85" spans="1:4" x14ac:dyDescent="0.25">
      <c r="A85">
        <f t="shared" si="3"/>
        <v>85</v>
      </c>
      <c r="B85" t="str">
        <f>IF('Peer Comparison Tool'!$D$11="NR",INDEX('CECL &lt;50B Database'!$A:$A,MATCH(Workings!$A85,'CECL &lt;50B Database'!$AI:$AI,0)),INDEX('ALLL &lt;50B Database'!$A:$A,MATCH(Workings!$A85,'ALLL &lt;50B Database'!$AI:$AI,0)))</f>
        <v>First City Bank of Florida</v>
      </c>
      <c r="C85" s="3">
        <f>IFERROR(IFERROR(VLOOKUP($B85,'CECL &lt;50B Database'!$A:$AA,11,FALSE),VLOOKUP($B85,'ALLL &lt;50B Database'!$A:$AA,11,FALSE)),"")</f>
        <v>2.2012239298321336E-2</v>
      </c>
      <c r="D85">
        <f t="shared" si="2"/>
        <v>12</v>
      </c>
    </row>
    <row r="86" spans="1:4" x14ac:dyDescent="0.25">
      <c r="A86">
        <f t="shared" si="3"/>
        <v>86</v>
      </c>
      <c r="B86" t="str">
        <f>IF('Peer Comparison Tool'!$D$11="NR",INDEX('CECL &lt;50B Database'!$A:$A,MATCH(Workings!$A86,'CECL &lt;50B Database'!$AI:$AI,0)),INDEX('ALLL &lt;50B Database'!$A:$A,MATCH(Workings!$A86,'ALLL &lt;50B Database'!$AI:$AI,0)))</f>
        <v>Lafayette State Bank</v>
      </c>
      <c r="C86" s="3">
        <f>IFERROR(IFERROR(VLOOKUP($B86,'CECL &lt;50B Database'!$A:$AA,11,FALSE),VLOOKUP($B86,'ALLL &lt;50B Database'!$A:$AA,11,FALSE)),"")</f>
        <v>9.5434905128686832E-3</v>
      </c>
      <c r="D86">
        <f t="shared" si="2"/>
        <v>82</v>
      </c>
    </row>
    <row r="87" spans="1:4" x14ac:dyDescent="0.25">
      <c r="A87">
        <f t="shared" si="3"/>
        <v>87</v>
      </c>
      <c r="B87" t="str">
        <f>IF('Peer Comparison Tool'!$D$11="NR",INDEX('CECL &lt;50B Database'!$A:$A,MATCH(Workings!$A87,'CECL &lt;50B Database'!$AI:$AI,0)),INDEX('ALLL &lt;50B Database'!$A:$A,MATCH(Workings!$A87,'ALLL &lt;50B Database'!$AI:$AI,0)))</f>
        <v>BankFlorida</v>
      </c>
      <c r="C87" s="3">
        <f>IFERROR(IFERROR(VLOOKUP($B87,'CECL &lt;50B Database'!$A:$AA,11,FALSE),VLOOKUP($B87,'ALLL &lt;50B Database'!$A:$AA,11,FALSE)),"")</f>
        <v>1.4184182670497505E-2</v>
      </c>
      <c r="D87">
        <f t="shared" si="2"/>
        <v>47</v>
      </c>
    </row>
    <row r="88" spans="1:4" x14ac:dyDescent="0.25">
      <c r="A88">
        <f t="shared" si="3"/>
        <v>88</v>
      </c>
      <c r="B88" t="str">
        <f>IF('Peer Comparison Tool'!$D$11="NR",INDEX('CECL &lt;50B Database'!$A:$A,MATCH(Workings!$A88,'CECL &lt;50B Database'!$AI:$AI,0)),INDEX('ALLL &lt;50B Database'!$A:$A,MATCH(Workings!$A88,'ALLL &lt;50B Database'!$AI:$AI,0)))</f>
        <v>PNB Community Bank</v>
      </c>
      <c r="C88" s="3">
        <f>IFERROR(IFERROR(VLOOKUP($B88,'CECL &lt;50B Database'!$A:$AA,11,FALSE),VLOOKUP($B88,'ALLL &lt;50B Database'!$A:$AA,11,FALSE)),"")</f>
        <v>9.4002658101672385E-3</v>
      </c>
      <c r="D88">
        <f t="shared" si="2"/>
        <v>84</v>
      </c>
    </row>
    <row r="89" spans="1:4" x14ac:dyDescent="0.25">
      <c r="A89">
        <f t="shared" si="3"/>
        <v>89</v>
      </c>
      <c r="B89" t="str">
        <f>IF('Peer Comparison Tool'!$D$11="NR",INDEX('CECL &lt;50B Database'!$A:$A,MATCH(Workings!$A89,'CECL &lt;50B Database'!$AI:$AI,0)),INDEX('ALLL &lt;50B Database'!$A:$A,MATCH(Workings!$A89,'ALLL &lt;50B Database'!$AI:$AI,0)))</f>
        <v>Peoples Bank of Graceville</v>
      </c>
      <c r="C89" s="3">
        <f>IFERROR(IFERROR(VLOOKUP($B89,'CECL &lt;50B Database'!$A:$AA,11,FALSE),VLOOKUP($B89,'ALLL &lt;50B Database'!$A:$AA,11,FALSE)),"")</f>
        <v>9.7856933163714653E-3</v>
      </c>
      <c r="D89">
        <f t="shared" si="2"/>
        <v>81</v>
      </c>
    </row>
    <row r="90" spans="1:4" x14ac:dyDescent="0.25">
      <c r="A90">
        <f t="shared" si="3"/>
        <v>90</v>
      </c>
      <c r="B90" t="str">
        <f>IF('Peer Comparison Tool'!$D$11="NR",INDEX('CECL &lt;50B Database'!$A:$A,MATCH(Workings!$A90,'CECL &lt;50B Database'!$AI:$AI,0)),INDEX('ALLL &lt;50B Database'!$A:$A,MATCH(Workings!$A90,'ALLL &lt;50B Database'!$AI:$AI,0)))</f>
        <v>Century Bank of Florida</v>
      </c>
      <c r="C90" s="3">
        <f>IFERROR(IFERROR(VLOOKUP($B90,'CECL &lt;50B Database'!$A:$AA,11,FALSE),VLOOKUP($B90,'ALLL &lt;50B Database'!$A:$AA,11,FALSE)),"")</f>
        <v>1.2626688398059163E-2</v>
      </c>
      <c r="D90">
        <f t="shared" si="2"/>
        <v>58</v>
      </c>
    </row>
    <row r="91" spans="1:4" x14ac:dyDescent="0.25">
      <c r="A91">
        <f t="shared" si="3"/>
        <v>91</v>
      </c>
      <c r="B91" t="str">
        <f>IF('Peer Comparison Tool'!$D$11="NR",INDEX('CECL &lt;50B Database'!$A:$A,MATCH(Workings!$A91,'CECL &lt;50B Database'!$AI:$AI,0)),INDEX('ALLL &lt;50B Database'!$A:$A,MATCH(Workings!$A91,'ALLL &lt;50B Database'!$AI:$AI,0)))</f>
        <v>Bank of Pensacola</v>
      </c>
      <c r="C91" s="3">
        <f>IFERROR(IFERROR(VLOOKUP($B91,'CECL &lt;50B Database'!$A:$AA,11,FALSE),VLOOKUP($B91,'ALLL &lt;50B Database'!$A:$AA,11,FALSE)),"")</f>
        <v>1.0140018999628268E-2</v>
      </c>
      <c r="D91">
        <f t="shared" si="2"/>
        <v>76</v>
      </c>
    </row>
    <row r="92" spans="1:4" x14ac:dyDescent="0.25">
      <c r="A92">
        <f t="shared" si="3"/>
        <v>92</v>
      </c>
      <c r="B92" t="str">
        <f>IF('Peer Comparison Tool'!$D$11="NR",INDEX('CECL &lt;50B Database'!$A:$A,MATCH(Workings!$A92,'CECL &lt;50B Database'!$AI:$AI,0)),INDEX('ALLL &lt;50B Database'!$A:$A,MATCH(Workings!$A92,'ALLL &lt;50B Database'!$AI:$AI,0)))</f>
        <v>The Warrington Bank</v>
      </c>
      <c r="C92" s="3">
        <f>IFERROR(IFERROR(VLOOKUP($B92,'CECL &lt;50B Database'!$A:$AA,11,FALSE),VLOOKUP($B92,'ALLL &lt;50B Database'!$A:$AA,11,FALSE)),"")</f>
        <v>1.133649289099526E-2</v>
      </c>
      <c r="D92">
        <f t="shared" si="2"/>
        <v>68</v>
      </c>
    </row>
    <row r="93" spans="1:4" x14ac:dyDescent="0.25">
      <c r="A93">
        <f t="shared" si="3"/>
        <v>93</v>
      </c>
      <c r="B93" t="str">
        <f>IF('Peer Comparison Tool'!$D$11="NR",INDEX('CECL &lt;50B Database'!$A:$A,MATCH(Workings!$A93,'CECL &lt;50B Database'!$AI:$AI,0)),INDEX('ALLL &lt;50B Database'!$A:$A,MATCH(Workings!$A93,'ALLL &lt;50B Database'!$AI:$AI,0)))</f>
        <v>Bank of the South</v>
      </c>
      <c r="C93" s="3">
        <f>IFERROR(IFERROR(VLOOKUP($B93,'CECL &lt;50B Database'!$A:$AA,11,FALSE),VLOOKUP($B93,'ALLL &lt;50B Database'!$A:$AA,11,FALSE)),"")</f>
        <v>9.9913931819032298E-3</v>
      </c>
      <c r="D93">
        <f t="shared" si="2"/>
        <v>80</v>
      </c>
    </row>
    <row r="94" spans="1:4" x14ac:dyDescent="0.25">
      <c r="A94">
        <f t="shared" si="3"/>
        <v>94</v>
      </c>
      <c r="B94" t="str">
        <f>IF('Peer Comparison Tool'!$D$11="NR",INDEX('CECL &lt;50B Database'!$A:$A,MATCH(Workings!$A94,'CECL &lt;50B Database'!$AI:$AI,0)),INDEX('ALLL &lt;50B Database'!$A:$A,MATCH(Workings!$A94,'ALLL &lt;50B Database'!$AI:$AI,0)))</f>
        <v>First National Bank of Wauchula</v>
      </c>
      <c r="C94" s="3">
        <f>IFERROR(IFERROR(VLOOKUP($B94,'CECL &lt;50B Database'!$A:$AA,11,FALSE),VLOOKUP($B94,'ALLL &lt;50B Database'!$A:$AA,11,FALSE)),"")</f>
        <v>1.5350955210075064E-2</v>
      </c>
      <c r="D94">
        <f t="shared" si="2"/>
        <v>41</v>
      </c>
    </row>
    <row r="95" spans="1:4" x14ac:dyDescent="0.25">
      <c r="A95">
        <f t="shared" si="3"/>
        <v>95</v>
      </c>
      <c r="B95" t="str">
        <f>IF('Peer Comparison Tool'!$D$11="NR",INDEX('CECL &lt;50B Database'!$A:$A,MATCH(Workings!$A95,'CECL &lt;50B Database'!$AI:$AI,0)),INDEX('ALLL &lt;50B Database'!$A:$A,MATCH(Workings!$A95,'ALLL &lt;50B Database'!$AI:$AI,0)))</f>
        <v>Plus International Bank</v>
      </c>
      <c r="C95" s="3">
        <f>IFERROR(IFERROR(VLOOKUP($B95,'CECL &lt;50B Database'!$A:$AA,11,FALSE),VLOOKUP($B95,'ALLL &lt;50B Database'!$A:$AA,11,FALSE)),"")</f>
        <v>1.8084604497562509E-2</v>
      </c>
      <c r="D95">
        <f t="shared" si="2"/>
        <v>21</v>
      </c>
    </row>
    <row r="96" spans="1:4" x14ac:dyDescent="0.25">
      <c r="A96">
        <f t="shared" si="3"/>
        <v>96</v>
      </c>
      <c r="B96" t="str">
        <f>IF('Peer Comparison Tool'!$D$11="NR",INDEX('CECL &lt;50B Database'!$A:$A,MATCH(Workings!$A96,'CECL &lt;50B Database'!$AI:$AI,0)),INDEX('ALLL &lt;50B Database'!$A:$A,MATCH(Workings!$A96,'ALLL &lt;50B Database'!$AI:$AI,0)))</f>
        <v>Home Federal Bank of Hollywood</v>
      </c>
      <c r="C96" s="3">
        <f>IFERROR(IFERROR(VLOOKUP($B96,'CECL &lt;50B Database'!$A:$AA,11,FALSE),VLOOKUP($B96,'ALLL &lt;50B Database'!$A:$AA,11,FALSE)),"")</f>
        <v>1.343447796629799E-2</v>
      </c>
      <c r="D96">
        <f t="shared" si="2"/>
        <v>51</v>
      </c>
    </row>
    <row r="97" spans="1:4" x14ac:dyDescent="0.25">
      <c r="A97">
        <f t="shared" si="3"/>
        <v>97</v>
      </c>
      <c r="B97" t="e">
        <f>IF('Peer Comparison Tool'!$D$11="NR",INDEX('CECL &lt;50B Database'!$A:$A,MATCH(Workings!$A97,'CECL &lt;50B Database'!$AI:$AI,0)),INDEX('ALLL &lt;50B Database'!$A:$A,MATCH(Workings!$A97,'ALLL &lt;50B Database'!$AI:$AI,0)))</f>
        <v>#N/A</v>
      </c>
      <c r="C97" s="3" t="str">
        <f>IFERROR(IFERROR(VLOOKUP($B97,'CECL &lt;50B Database'!$A:$AA,11,FALSE),VLOOKUP($B97,'ALLL &lt;50B Database'!$A:$AA,11,FALSE)),"")</f>
        <v/>
      </c>
      <c r="D97" t="str">
        <f t="shared" si="2"/>
        <v/>
      </c>
    </row>
    <row r="98" spans="1:4" x14ac:dyDescent="0.25">
      <c r="A98">
        <f t="shared" si="3"/>
        <v>98</v>
      </c>
      <c r="B98" t="e">
        <f>IF('Peer Comparison Tool'!$D$11="NR",INDEX('CECL &lt;50B Database'!$A:$A,MATCH(Workings!$A98,'CECL &lt;50B Database'!$AI:$AI,0)),INDEX('ALLL &lt;50B Database'!$A:$A,MATCH(Workings!$A98,'ALLL &lt;50B Database'!$AI:$AI,0)))</f>
        <v>#N/A</v>
      </c>
      <c r="C98" s="3" t="str">
        <f>IFERROR(IFERROR(VLOOKUP($B98,'CECL &lt;50B Database'!$A:$AA,11,FALSE),VLOOKUP($B98,'ALLL &lt;50B Database'!$A:$AA,11,FALSE)),"")</f>
        <v/>
      </c>
      <c r="D98" t="str">
        <f t="shared" si="2"/>
        <v/>
      </c>
    </row>
    <row r="99" spans="1:4" x14ac:dyDescent="0.25">
      <c r="A99">
        <f t="shared" si="3"/>
        <v>99</v>
      </c>
      <c r="B99" t="e">
        <f>IF('Peer Comparison Tool'!$D$11="NR",INDEX('CECL &lt;50B Database'!$A:$A,MATCH(Workings!$A99,'CECL &lt;50B Database'!$AI:$AI,0)),INDEX('ALLL &lt;50B Database'!$A:$A,MATCH(Workings!$A99,'ALLL &lt;50B Database'!$AI:$AI,0)))</f>
        <v>#N/A</v>
      </c>
      <c r="C99" s="3" t="str">
        <f>IFERROR(IFERROR(VLOOKUP($B99,'CECL &lt;50B Database'!$A:$AA,11,FALSE),VLOOKUP($B99,'ALLL &lt;50B Database'!$A:$AA,11,FALSE)),"")</f>
        <v/>
      </c>
      <c r="D99" t="str">
        <f t="shared" si="2"/>
        <v/>
      </c>
    </row>
    <row r="100" spans="1:4" x14ac:dyDescent="0.25">
      <c r="A100">
        <f t="shared" si="3"/>
        <v>100</v>
      </c>
      <c r="B100" t="e">
        <f>IF('Peer Comparison Tool'!$D$11="NR",INDEX('CECL &lt;50B Database'!$A:$A,MATCH(Workings!$A100,'CECL &lt;50B Database'!$AI:$AI,0)),INDEX('ALLL &lt;50B Database'!$A:$A,MATCH(Workings!$A100,'ALLL &lt;50B Database'!$AI:$AI,0)))</f>
        <v>#N/A</v>
      </c>
      <c r="C100" s="3" t="str">
        <f>IFERROR(IFERROR(VLOOKUP($B100,'CECL &lt;50B Database'!$A:$AA,11,FALSE),VLOOKUP($B100,'ALLL &lt;50B Database'!$A:$AA,11,FALSE)),"")</f>
        <v/>
      </c>
      <c r="D100" t="str">
        <f t="shared" si="2"/>
        <v/>
      </c>
    </row>
    <row r="101" spans="1:4" x14ac:dyDescent="0.25">
      <c r="A101">
        <f t="shared" si="3"/>
        <v>101</v>
      </c>
      <c r="B101" t="e">
        <f>IF('Peer Comparison Tool'!$D$11="NR",INDEX('CECL &lt;50B Database'!$A:$A,MATCH(Workings!$A101,'CECL &lt;50B Database'!$AI:$AI,0)),INDEX('ALLL &lt;50B Database'!$A:$A,MATCH(Workings!$A101,'ALLL &lt;50B Database'!$AI:$AI,0)))</f>
        <v>#N/A</v>
      </c>
      <c r="C101" s="3" t="str">
        <f>IFERROR(IFERROR(VLOOKUP($B101,'CECL &lt;50B Database'!$A:$AA,11,FALSE),VLOOKUP($B101,'ALLL &lt;50B Database'!$A:$AA,11,FALSE)),"")</f>
        <v/>
      </c>
      <c r="D101" t="str">
        <f t="shared" si="2"/>
        <v/>
      </c>
    </row>
    <row r="102" spans="1:4" x14ac:dyDescent="0.25">
      <c r="A102">
        <f t="shared" si="3"/>
        <v>102</v>
      </c>
      <c r="B102" t="e">
        <f>IF('Peer Comparison Tool'!$D$11="NR",INDEX('CECL &lt;50B Database'!$A:$A,MATCH(Workings!$A102,'CECL &lt;50B Database'!$AI:$AI,0)),INDEX('ALLL &lt;50B Database'!$A:$A,MATCH(Workings!$A102,'ALLL &lt;50B Database'!$AI:$AI,0)))</f>
        <v>#N/A</v>
      </c>
      <c r="C102" s="3" t="str">
        <f>IFERROR(IFERROR(VLOOKUP($B102,'CECL &lt;50B Database'!$A:$AA,11,FALSE),VLOOKUP($B102,'ALLL &lt;50B Database'!$A:$AA,11,FALSE)),"")</f>
        <v/>
      </c>
      <c r="D102" t="str">
        <f t="shared" si="2"/>
        <v/>
      </c>
    </row>
    <row r="103" spans="1:4" x14ac:dyDescent="0.25">
      <c r="A103">
        <f t="shared" si="3"/>
        <v>103</v>
      </c>
      <c r="B103" t="e">
        <f>IF('Peer Comparison Tool'!$D$11="NR",INDEX('CECL &lt;50B Database'!$A:$A,MATCH(Workings!$A103,'CECL &lt;50B Database'!$AI:$AI,0)),INDEX('ALLL &lt;50B Database'!$A:$A,MATCH(Workings!$A103,'ALLL &lt;50B Database'!$AI:$AI,0)))</f>
        <v>#N/A</v>
      </c>
      <c r="C103" s="3" t="str">
        <f>IFERROR(IFERROR(VLOOKUP($B103,'CECL &lt;50B Database'!$A:$AA,11,FALSE),VLOOKUP($B103,'ALLL &lt;50B Database'!$A:$AA,11,FALSE)),"")</f>
        <v/>
      </c>
      <c r="D103" t="str">
        <f t="shared" si="2"/>
        <v/>
      </c>
    </row>
    <row r="104" spans="1:4" x14ac:dyDescent="0.25">
      <c r="A104">
        <f t="shared" si="3"/>
        <v>104</v>
      </c>
      <c r="B104" t="e">
        <f>IF('Peer Comparison Tool'!$D$11="NR",INDEX('CECL &lt;50B Database'!$A:$A,MATCH(Workings!$A104,'CECL &lt;50B Database'!$AI:$AI,0)),INDEX('ALLL &lt;50B Database'!$A:$A,MATCH(Workings!$A104,'ALLL &lt;50B Database'!$AI:$AI,0)))</f>
        <v>#N/A</v>
      </c>
      <c r="C104" s="3" t="str">
        <f>IFERROR(IFERROR(VLOOKUP($B104,'CECL &lt;50B Database'!$A:$AA,11,FALSE),VLOOKUP($B104,'ALLL &lt;50B Database'!$A:$AA,11,FALSE)),"")</f>
        <v/>
      </c>
      <c r="D104" t="str">
        <f t="shared" si="2"/>
        <v/>
      </c>
    </row>
    <row r="105" spans="1:4" x14ac:dyDescent="0.25">
      <c r="A105">
        <f t="shared" si="3"/>
        <v>105</v>
      </c>
      <c r="B105" t="e">
        <f>IF('Peer Comparison Tool'!$D$11="NR",INDEX('CECL &lt;50B Database'!$A:$A,MATCH(Workings!$A105,'CECL &lt;50B Database'!$AI:$AI,0)),INDEX('ALLL &lt;50B Database'!$A:$A,MATCH(Workings!$A105,'ALLL &lt;50B Database'!$AI:$AI,0)))</f>
        <v>#N/A</v>
      </c>
      <c r="C105" s="3" t="str">
        <f>IFERROR(IFERROR(VLOOKUP($B105,'CECL &lt;50B Database'!$A:$AA,11,FALSE),VLOOKUP($B105,'ALLL &lt;50B Database'!$A:$AA,11,FALSE)),"")</f>
        <v/>
      </c>
      <c r="D105" t="str">
        <f t="shared" si="2"/>
        <v/>
      </c>
    </row>
    <row r="106" spans="1:4" x14ac:dyDescent="0.25">
      <c r="A106">
        <f t="shared" si="3"/>
        <v>106</v>
      </c>
      <c r="B106" t="e">
        <f>IF('Peer Comparison Tool'!$D$11="NR",INDEX('CECL &lt;50B Database'!$A:$A,MATCH(Workings!$A106,'CECL &lt;50B Database'!$AI:$AI,0)),INDEX('ALLL &lt;50B Database'!$A:$A,MATCH(Workings!$A106,'ALLL &lt;50B Database'!$AI:$AI,0)))</f>
        <v>#N/A</v>
      </c>
      <c r="C106" s="3" t="str">
        <f>IFERROR(IFERROR(VLOOKUP($B106,'CECL &lt;50B Database'!$A:$AA,11,FALSE),VLOOKUP($B106,'ALLL &lt;50B Database'!$A:$AA,11,FALSE)),"")</f>
        <v/>
      </c>
      <c r="D106" t="str">
        <f t="shared" si="2"/>
        <v/>
      </c>
    </row>
    <row r="107" spans="1:4" x14ac:dyDescent="0.25">
      <c r="A107">
        <f t="shared" si="3"/>
        <v>107</v>
      </c>
      <c r="B107" t="e">
        <f>IF('Peer Comparison Tool'!$D$11="NR",INDEX('CECL &lt;50B Database'!$A:$A,MATCH(Workings!$A107,'CECL &lt;50B Database'!$AI:$AI,0)),INDEX('ALLL &lt;50B Database'!$A:$A,MATCH(Workings!$A107,'ALLL &lt;50B Database'!$AI:$AI,0)))</f>
        <v>#N/A</v>
      </c>
      <c r="C107" s="3" t="str">
        <f>IFERROR(IFERROR(VLOOKUP($B107,'CECL &lt;50B Database'!$A:$AA,11,FALSE),VLOOKUP($B107,'ALLL &lt;50B Database'!$A:$AA,11,FALSE)),"")</f>
        <v/>
      </c>
      <c r="D107" t="str">
        <f t="shared" si="2"/>
        <v/>
      </c>
    </row>
    <row r="108" spans="1:4" x14ac:dyDescent="0.25">
      <c r="A108">
        <f t="shared" si="3"/>
        <v>108</v>
      </c>
      <c r="B108" t="e">
        <f>IF('Peer Comparison Tool'!$D$11="NR",INDEX('CECL &lt;50B Database'!$A:$A,MATCH(Workings!$A108,'CECL &lt;50B Database'!$AI:$AI,0)),INDEX('ALLL &lt;50B Database'!$A:$A,MATCH(Workings!$A108,'ALLL &lt;50B Database'!$AI:$AI,0)))</f>
        <v>#N/A</v>
      </c>
      <c r="C108" s="3" t="str">
        <f>IFERROR(IFERROR(VLOOKUP($B108,'CECL &lt;50B Database'!$A:$AA,11,FALSE),VLOOKUP($B108,'ALLL &lt;50B Database'!$A:$AA,11,FALSE)),"")</f>
        <v/>
      </c>
      <c r="D108" t="str">
        <f t="shared" si="2"/>
        <v/>
      </c>
    </row>
    <row r="109" spans="1:4" x14ac:dyDescent="0.25">
      <c r="A109">
        <f t="shared" si="3"/>
        <v>109</v>
      </c>
      <c r="B109" t="e">
        <f>IF('Peer Comparison Tool'!$D$11="NR",INDEX('CECL &lt;50B Database'!$A:$A,MATCH(Workings!$A109,'CECL &lt;50B Database'!$AI:$AI,0)),INDEX('ALLL &lt;50B Database'!$A:$A,MATCH(Workings!$A109,'ALLL &lt;50B Database'!$AI:$AI,0)))</f>
        <v>#N/A</v>
      </c>
      <c r="C109" s="3" t="str">
        <f>IFERROR(IFERROR(VLOOKUP($B109,'CECL &lt;50B Database'!$A:$AA,11,FALSE),VLOOKUP($B109,'ALLL &lt;50B Database'!$A:$AA,11,FALSE)),"")</f>
        <v/>
      </c>
      <c r="D109" t="str">
        <f t="shared" si="2"/>
        <v/>
      </c>
    </row>
    <row r="110" spans="1:4" x14ac:dyDescent="0.25">
      <c r="A110">
        <f t="shared" si="3"/>
        <v>110</v>
      </c>
      <c r="B110" t="e">
        <f>IF('Peer Comparison Tool'!$D$11="NR",INDEX('CECL &lt;50B Database'!$A:$A,MATCH(Workings!$A110,'CECL &lt;50B Database'!$AI:$AI,0)),INDEX('ALLL &lt;50B Database'!$A:$A,MATCH(Workings!$A110,'ALLL &lt;50B Database'!$AI:$AI,0)))</f>
        <v>#N/A</v>
      </c>
      <c r="C110" s="3" t="str">
        <f>IFERROR(IFERROR(VLOOKUP($B110,'CECL &lt;50B Database'!$A:$AA,11,FALSE),VLOOKUP($B110,'ALLL &lt;50B Database'!$A:$AA,11,FALSE)),"")</f>
        <v/>
      </c>
      <c r="D110" t="str">
        <f t="shared" si="2"/>
        <v/>
      </c>
    </row>
    <row r="111" spans="1:4" x14ac:dyDescent="0.25">
      <c r="A111">
        <f t="shared" si="3"/>
        <v>111</v>
      </c>
      <c r="B111" t="e">
        <f>IF('Peer Comparison Tool'!$D$11="NR",INDEX('CECL &lt;50B Database'!$A:$A,MATCH(Workings!$A111,'CECL &lt;50B Database'!$AI:$AI,0)),INDEX('ALLL &lt;50B Database'!$A:$A,MATCH(Workings!$A111,'ALLL &lt;50B Database'!$AI:$AI,0)))</f>
        <v>#N/A</v>
      </c>
      <c r="C111" s="3" t="str">
        <f>IFERROR(IFERROR(VLOOKUP($B111,'CECL &lt;50B Database'!$A:$AA,11,FALSE),VLOOKUP($B111,'ALLL &lt;50B Database'!$A:$AA,11,FALSE)),"")</f>
        <v/>
      </c>
      <c r="D111" t="str">
        <f t="shared" si="2"/>
        <v/>
      </c>
    </row>
    <row r="112" spans="1:4" x14ac:dyDescent="0.25">
      <c r="A112">
        <f t="shared" si="3"/>
        <v>112</v>
      </c>
      <c r="B112" t="e">
        <f>IF('Peer Comparison Tool'!$D$11="NR",INDEX('CECL &lt;50B Database'!$A:$A,MATCH(Workings!$A112,'CECL &lt;50B Database'!$AI:$AI,0)),INDEX('ALLL &lt;50B Database'!$A:$A,MATCH(Workings!$A112,'ALLL &lt;50B Database'!$AI:$AI,0)))</f>
        <v>#N/A</v>
      </c>
      <c r="C112" s="3" t="str">
        <f>IFERROR(IFERROR(VLOOKUP($B112,'CECL &lt;50B Database'!$A:$AA,11,FALSE),VLOOKUP($B112,'ALLL &lt;50B Database'!$A:$AA,11,FALSE)),"")</f>
        <v/>
      </c>
      <c r="D112" t="str">
        <f t="shared" si="2"/>
        <v/>
      </c>
    </row>
    <row r="113" spans="1:4" x14ac:dyDescent="0.25">
      <c r="A113">
        <f t="shared" si="3"/>
        <v>113</v>
      </c>
      <c r="B113" t="e">
        <f>IF('Peer Comparison Tool'!$D$11="NR",INDEX('CECL &lt;50B Database'!$A:$A,MATCH(Workings!$A113,'CECL &lt;50B Database'!$AI:$AI,0)),INDEX('ALLL &lt;50B Database'!$A:$A,MATCH(Workings!$A113,'ALLL &lt;50B Database'!$AI:$AI,0)))</f>
        <v>#N/A</v>
      </c>
      <c r="C113" s="3" t="str">
        <f>IFERROR(IFERROR(VLOOKUP($B113,'CECL &lt;50B Database'!$A:$AA,11,FALSE),VLOOKUP($B113,'ALLL &lt;50B Database'!$A:$AA,11,FALSE)),"")</f>
        <v/>
      </c>
      <c r="D113" t="str">
        <f t="shared" si="2"/>
        <v/>
      </c>
    </row>
    <row r="114" spans="1:4" x14ac:dyDescent="0.25">
      <c r="A114">
        <f t="shared" si="3"/>
        <v>114</v>
      </c>
      <c r="B114" t="e">
        <f>IF('Peer Comparison Tool'!$D$11="NR",INDEX('CECL &lt;50B Database'!$A:$A,MATCH(Workings!$A114,'CECL &lt;50B Database'!$AI:$AI,0)),INDEX('ALLL &lt;50B Database'!$A:$A,MATCH(Workings!$A114,'ALLL &lt;50B Database'!$AI:$AI,0)))</f>
        <v>#N/A</v>
      </c>
      <c r="C114" s="3" t="str">
        <f>IFERROR(IFERROR(VLOOKUP($B114,'CECL &lt;50B Database'!$A:$AA,11,FALSE),VLOOKUP($B114,'ALLL &lt;50B Database'!$A:$AA,11,FALSE)),"")</f>
        <v/>
      </c>
      <c r="D114" t="str">
        <f t="shared" si="2"/>
        <v/>
      </c>
    </row>
    <row r="115" spans="1:4" x14ac:dyDescent="0.25">
      <c r="A115">
        <f t="shared" si="3"/>
        <v>115</v>
      </c>
      <c r="B115" t="e">
        <f>IF('Peer Comparison Tool'!$D$11="NR",INDEX('CECL &lt;50B Database'!$A:$A,MATCH(Workings!$A115,'CECL &lt;50B Database'!$AI:$AI,0)),INDEX('ALLL &lt;50B Database'!$A:$A,MATCH(Workings!$A115,'ALLL &lt;50B Database'!$AI:$AI,0)))</f>
        <v>#N/A</v>
      </c>
      <c r="C115" s="3" t="str">
        <f>IFERROR(IFERROR(VLOOKUP($B115,'CECL &lt;50B Database'!$A:$AA,11,FALSE),VLOOKUP($B115,'ALLL &lt;50B Database'!$A:$AA,11,FALSE)),"")</f>
        <v/>
      </c>
      <c r="D115" t="str">
        <f t="shared" si="2"/>
        <v/>
      </c>
    </row>
    <row r="116" spans="1:4" x14ac:dyDescent="0.25">
      <c r="A116">
        <f t="shared" si="3"/>
        <v>116</v>
      </c>
      <c r="B116" t="e">
        <f>IF('Peer Comparison Tool'!$D$11="NR",INDEX('CECL &lt;50B Database'!$A:$A,MATCH(Workings!$A116,'CECL &lt;50B Database'!$AI:$AI,0)),INDEX('ALLL &lt;50B Database'!$A:$A,MATCH(Workings!$A116,'ALLL &lt;50B Database'!$AI:$AI,0)))</f>
        <v>#N/A</v>
      </c>
      <c r="C116" s="3" t="str">
        <f>IFERROR(IFERROR(VLOOKUP($B116,'CECL &lt;50B Database'!$A:$AA,11,FALSE),VLOOKUP($B116,'ALLL &lt;50B Database'!$A:$AA,11,FALSE)),"")</f>
        <v/>
      </c>
      <c r="D116" t="str">
        <f t="shared" si="2"/>
        <v/>
      </c>
    </row>
    <row r="117" spans="1:4" x14ac:dyDescent="0.25">
      <c r="A117">
        <f t="shared" si="3"/>
        <v>117</v>
      </c>
      <c r="B117" t="e">
        <f>IF('Peer Comparison Tool'!$D$11="NR",INDEX('CECL &lt;50B Database'!$A:$A,MATCH(Workings!$A117,'CECL &lt;50B Database'!$AI:$AI,0)),INDEX('ALLL &lt;50B Database'!$A:$A,MATCH(Workings!$A117,'ALLL &lt;50B Database'!$AI:$AI,0)))</f>
        <v>#N/A</v>
      </c>
      <c r="C117" s="3" t="str">
        <f>IFERROR(IFERROR(VLOOKUP($B117,'CECL &lt;50B Database'!$A:$AA,11,FALSE),VLOOKUP($B117,'ALLL &lt;50B Database'!$A:$AA,11,FALSE)),"")</f>
        <v/>
      </c>
      <c r="D117" t="str">
        <f t="shared" si="2"/>
        <v/>
      </c>
    </row>
    <row r="118" spans="1:4" x14ac:dyDescent="0.25">
      <c r="A118">
        <f t="shared" si="3"/>
        <v>118</v>
      </c>
      <c r="B118" t="e">
        <f>IF('Peer Comparison Tool'!$D$11="NR",INDEX('CECL &lt;50B Database'!$A:$A,MATCH(Workings!$A118,'CECL &lt;50B Database'!$AI:$AI,0)),INDEX('ALLL &lt;50B Database'!$A:$A,MATCH(Workings!$A118,'ALLL &lt;50B Database'!$AI:$AI,0)))</f>
        <v>#N/A</v>
      </c>
      <c r="C118" s="3" t="str">
        <f>IFERROR(IFERROR(VLOOKUP($B118,'CECL &lt;50B Database'!$A:$AA,11,FALSE),VLOOKUP($B118,'ALLL &lt;50B Database'!$A:$AA,11,FALSE)),"")</f>
        <v/>
      </c>
      <c r="D118" t="str">
        <f t="shared" si="2"/>
        <v/>
      </c>
    </row>
    <row r="119" spans="1:4" x14ac:dyDescent="0.25">
      <c r="A119">
        <f t="shared" si="3"/>
        <v>119</v>
      </c>
      <c r="B119" t="e">
        <f>IF('Peer Comparison Tool'!$D$11="NR",INDEX('CECL &lt;50B Database'!$A:$A,MATCH(Workings!$A119,'CECL &lt;50B Database'!$AI:$AI,0)),INDEX('ALLL &lt;50B Database'!$A:$A,MATCH(Workings!$A119,'ALLL &lt;50B Database'!$AI:$AI,0)))</f>
        <v>#N/A</v>
      </c>
      <c r="C119" s="3" t="str">
        <f>IFERROR(IFERROR(VLOOKUP($B119,'CECL &lt;50B Database'!$A:$AA,11,FALSE),VLOOKUP($B119,'ALLL &lt;50B Database'!$A:$AA,11,FALSE)),"")</f>
        <v/>
      </c>
      <c r="D119" t="str">
        <f t="shared" si="2"/>
        <v/>
      </c>
    </row>
    <row r="120" spans="1:4" x14ac:dyDescent="0.25">
      <c r="A120">
        <f t="shared" si="3"/>
        <v>120</v>
      </c>
      <c r="B120" t="e">
        <f>IF('Peer Comparison Tool'!$D$11="NR",INDEX('CECL &lt;50B Database'!$A:$A,MATCH(Workings!$A120,'CECL &lt;50B Database'!$AI:$AI,0)),INDEX('ALLL &lt;50B Database'!$A:$A,MATCH(Workings!$A120,'ALLL &lt;50B Database'!$AI:$AI,0)))</f>
        <v>#N/A</v>
      </c>
      <c r="C120" s="3" t="str">
        <f>IFERROR(IFERROR(VLOOKUP($B120,'CECL &lt;50B Database'!$A:$AA,11,FALSE),VLOOKUP($B120,'ALLL &lt;50B Database'!$A:$AA,11,FALSE)),"")</f>
        <v/>
      </c>
      <c r="D120" t="str">
        <f t="shared" si="2"/>
        <v/>
      </c>
    </row>
    <row r="121" spans="1:4" x14ac:dyDescent="0.25">
      <c r="A121">
        <f t="shared" si="3"/>
        <v>121</v>
      </c>
      <c r="B121" t="e">
        <f>IF('Peer Comparison Tool'!$D$11="NR",INDEX('CECL &lt;50B Database'!$A:$A,MATCH(Workings!$A121,'CECL &lt;50B Database'!$AI:$AI,0)),INDEX('ALLL &lt;50B Database'!$A:$A,MATCH(Workings!$A121,'ALLL &lt;50B Database'!$AI:$AI,0)))</f>
        <v>#N/A</v>
      </c>
      <c r="C121" s="3" t="str">
        <f>IFERROR(IFERROR(VLOOKUP($B121,'CECL &lt;50B Database'!$A:$AA,11,FALSE),VLOOKUP($B121,'ALLL &lt;50B Database'!$A:$AA,11,FALSE)),"")</f>
        <v/>
      </c>
      <c r="D121" t="str">
        <f t="shared" si="2"/>
        <v/>
      </c>
    </row>
    <row r="122" spans="1:4" x14ac:dyDescent="0.25">
      <c r="A122">
        <f t="shared" si="3"/>
        <v>122</v>
      </c>
      <c r="B122" t="e">
        <f>IF('Peer Comparison Tool'!$D$11="NR",INDEX('CECL &lt;50B Database'!$A:$A,MATCH(Workings!$A122,'CECL &lt;50B Database'!$AI:$AI,0)),INDEX('ALLL &lt;50B Database'!$A:$A,MATCH(Workings!$A122,'ALLL &lt;50B Database'!$AI:$AI,0)))</f>
        <v>#N/A</v>
      </c>
      <c r="C122" s="3" t="str">
        <f>IFERROR(IFERROR(VLOOKUP($B122,'CECL &lt;50B Database'!$A:$AA,11,FALSE),VLOOKUP($B122,'ALLL &lt;50B Database'!$A:$AA,11,FALSE)),"")</f>
        <v/>
      </c>
      <c r="D122" t="str">
        <f t="shared" si="2"/>
        <v/>
      </c>
    </row>
    <row r="123" spans="1:4" x14ac:dyDescent="0.25">
      <c r="A123">
        <f t="shared" si="3"/>
        <v>123</v>
      </c>
      <c r="B123" t="e">
        <f>IF('Peer Comparison Tool'!$D$11="NR",INDEX('CECL &lt;50B Database'!$A:$A,MATCH(Workings!$A123,'CECL &lt;50B Database'!$AI:$AI,0)),INDEX('ALLL &lt;50B Database'!$A:$A,MATCH(Workings!$A123,'ALLL &lt;50B Database'!$AI:$AI,0)))</f>
        <v>#N/A</v>
      </c>
      <c r="C123" s="3" t="str">
        <f>IFERROR(IFERROR(VLOOKUP($B123,'CECL &lt;50B Database'!$A:$AA,11,FALSE),VLOOKUP($B123,'ALLL &lt;50B Database'!$A:$AA,11,FALSE)),"")</f>
        <v/>
      </c>
      <c r="D123" t="str">
        <f t="shared" si="2"/>
        <v/>
      </c>
    </row>
    <row r="124" spans="1:4" x14ac:dyDescent="0.25">
      <c r="A124">
        <f t="shared" si="3"/>
        <v>124</v>
      </c>
      <c r="B124" t="e">
        <f>IF('Peer Comparison Tool'!$D$11="NR",INDEX('CECL &lt;50B Database'!$A:$A,MATCH(Workings!$A124,'CECL &lt;50B Database'!$AI:$AI,0)),INDEX('ALLL &lt;50B Database'!$A:$A,MATCH(Workings!$A124,'ALLL &lt;50B Database'!$AI:$AI,0)))</f>
        <v>#N/A</v>
      </c>
      <c r="C124" s="3" t="str">
        <f>IFERROR(IFERROR(VLOOKUP($B124,'CECL &lt;50B Database'!$A:$AA,11,FALSE),VLOOKUP($B124,'ALLL &lt;50B Database'!$A:$AA,11,FALSE)),"")</f>
        <v/>
      </c>
      <c r="D124" t="str">
        <f t="shared" si="2"/>
        <v/>
      </c>
    </row>
    <row r="125" spans="1:4" x14ac:dyDescent="0.25">
      <c r="A125">
        <f t="shared" si="3"/>
        <v>125</v>
      </c>
      <c r="B125" t="e">
        <f>IF('Peer Comparison Tool'!$D$11="NR",INDEX('CECL &lt;50B Database'!$A:$A,MATCH(Workings!$A125,'CECL &lt;50B Database'!$AI:$AI,0)),INDEX('ALLL &lt;50B Database'!$A:$A,MATCH(Workings!$A125,'ALLL &lt;50B Database'!$AI:$AI,0)))</f>
        <v>#N/A</v>
      </c>
      <c r="C125" s="3" t="str">
        <f>IFERROR(IFERROR(VLOOKUP($B125,'CECL &lt;50B Database'!$A:$AA,11,FALSE),VLOOKUP($B125,'ALLL &lt;50B Database'!$A:$AA,11,FALSE)),"")</f>
        <v/>
      </c>
      <c r="D125" t="str">
        <f t="shared" si="2"/>
        <v/>
      </c>
    </row>
    <row r="126" spans="1:4" x14ac:dyDescent="0.25">
      <c r="A126">
        <f t="shared" si="3"/>
        <v>126</v>
      </c>
      <c r="B126" t="e">
        <f>IF('Peer Comparison Tool'!$D$11="NR",INDEX('CECL &lt;50B Database'!$A:$A,MATCH(Workings!$A126,'CECL &lt;50B Database'!$AI:$AI,0)),INDEX('ALLL &lt;50B Database'!$A:$A,MATCH(Workings!$A126,'ALLL &lt;50B Database'!$AI:$AI,0)))</f>
        <v>#N/A</v>
      </c>
      <c r="C126" s="3" t="str">
        <f>IFERROR(IFERROR(VLOOKUP($B126,'CECL &lt;50B Database'!$A:$AA,11,FALSE),VLOOKUP($B126,'ALLL &lt;50B Database'!$A:$AA,11,FALSE)),"")</f>
        <v/>
      </c>
      <c r="D126" t="str">
        <f t="shared" si="2"/>
        <v/>
      </c>
    </row>
    <row r="127" spans="1:4" x14ac:dyDescent="0.25">
      <c r="A127">
        <f t="shared" si="3"/>
        <v>127</v>
      </c>
      <c r="B127" t="e">
        <f>IF('Peer Comparison Tool'!$D$11="NR",INDEX('CECL &lt;50B Database'!$A:$A,MATCH(Workings!$A127,'CECL &lt;50B Database'!$AI:$AI,0)),INDEX('ALLL &lt;50B Database'!$A:$A,MATCH(Workings!$A127,'ALLL &lt;50B Database'!$AI:$AI,0)))</f>
        <v>#N/A</v>
      </c>
      <c r="C127" s="3" t="str">
        <f>IFERROR(IFERROR(VLOOKUP($B127,'CECL &lt;50B Database'!$A:$AA,11,FALSE),VLOOKUP($B127,'ALLL &lt;50B Database'!$A:$AA,11,FALSE)),"")</f>
        <v/>
      </c>
      <c r="D127" t="str">
        <f t="shared" si="2"/>
        <v/>
      </c>
    </row>
    <row r="128" spans="1:4" x14ac:dyDescent="0.25">
      <c r="A128">
        <f t="shared" si="3"/>
        <v>128</v>
      </c>
      <c r="B128" t="e">
        <f>IF('Peer Comparison Tool'!$D$11="NR",INDEX('CECL &lt;50B Database'!$A:$A,MATCH(Workings!$A128,'CECL &lt;50B Database'!$AI:$AI,0)),INDEX('ALLL &lt;50B Database'!$A:$A,MATCH(Workings!$A128,'ALLL &lt;50B Database'!$AI:$AI,0)))</f>
        <v>#N/A</v>
      </c>
      <c r="C128" s="3" t="str">
        <f>IFERROR(IFERROR(VLOOKUP($B128,'CECL &lt;50B Database'!$A:$AA,11,FALSE),VLOOKUP($B128,'ALLL &lt;50B Database'!$A:$AA,11,FALSE)),"")</f>
        <v/>
      </c>
      <c r="D128" t="str">
        <f t="shared" si="2"/>
        <v/>
      </c>
    </row>
    <row r="129" spans="1:4" x14ac:dyDescent="0.25">
      <c r="A129">
        <f t="shared" si="3"/>
        <v>129</v>
      </c>
      <c r="B129" t="e">
        <f>IF('Peer Comparison Tool'!$D$11="NR",INDEX('CECL &lt;50B Database'!$A:$A,MATCH(Workings!$A129,'CECL &lt;50B Database'!$AI:$AI,0)),INDEX('ALLL &lt;50B Database'!$A:$A,MATCH(Workings!$A129,'ALLL &lt;50B Database'!$AI:$AI,0)))</f>
        <v>#N/A</v>
      </c>
      <c r="C129" s="3" t="str">
        <f>IFERROR(IFERROR(VLOOKUP($B129,'CECL &lt;50B Database'!$A:$AA,11,FALSE),VLOOKUP($B129,'ALLL &lt;50B Database'!$A:$AA,11,FALSE)),"")</f>
        <v/>
      </c>
      <c r="D129" t="str">
        <f t="shared" si="2"/>
        <v/>
      </c>
    </row>
    <row r="130" spans="1:4" x14ac:dyDescent="0.25">
      <c r="A130">
        <f t="shared" si="3"/>
        <v>130</v>
      </c>
      <c r="B130" t="e">
        <f>IF('Peer Comparison Tool'!$D$11="NR",INDEX('CECL &lt;50B Database'!$A:$A,MATCH(Workings!$A130,'CECL &lt;50B Database'!$AI:$AI,0)),INDEX('ALLL &lt;50B Database'!$A:$A,MATCH(Workings!$A130,'ALLL &lt;50B Database'!$AI:$AI,0)))</f>
        <v>#N/A</v>
      </c>
      <c r="C130" s="3" t="str">
        <f>IFERROR(IFERROR(VLOOKUP($B130,'CECL &lt;50B Database'!$A:$AA,11,FALSE),VLOOKUP($B130,'ALLL &lt;50B Database'!$A:$AA,11,FALSE)),"")</f>
        <v/>
      </c>
      <c r="D130" t="str">
        <f t="shared" ref="D130:D193" si="4">IFERROR(RANK($C130,$C$1:$C$5000,0),"")</f>
        <v/>
      </c>
    </row>
    <row r="131" spans="1:4" x14ac:dyDescent="0.25">
      <c r="A131">
        <f t="shared" si="3"/>
        <v>131</v>
      </c>
      <c r="B131" t="e">
        <f>IF('Peer Comparison Tool'!$D$11="NR",INDEX('CECL &lt;50B Database'!$A:$A,MATCH(Workings!$A131,'CECL &lt;50B Database'!$AI:$AI,0)),INDEX('ALLL &lt;50B Database'!$A:$A,MATCH(Workings!$A131,'ALLL &lt;50B Database'!$AI:$AI,0)))</f>
        <v>#N/A</v>
      </c>
      <c r="C131" s="3" t="str">
        <f>IFERROR(IFERROR(VLOOKUP($B131,'CECL &lt;50B Database'!$A:$AA,11,FALSE),VLOOKUP($B131,'ALLL &lt;50B Database'!$A:$AA,11,FALSE)),"")</f>
        <v/>
      </c>
      <c r="D131" t="str">
        <f t="shared" si="4"/>
        <v/>
      </c>
    </row>
    <row r="132" spans="1:4" x14ac:dyDescent="0.25">
      <c r="A132">
        <f t="shared" ref="A132:A195" si="5">A131+1</f>
        <v>132</v>
      </c>
      <c r="B132" t="e">
        <f>IF('Peer Comparison Tool'!$D$11="NR",INDEX('CECL &lt;50B Database'!$A:$A,MATCH(Workings!$A132,'CECL &lt;50B Database'!$AI:$AI,0)),INDEX('ALLL &lt;50B Database'!$A:$A,MATCH(Workings!$A132,'ALLL &lt;50B Database'!$AI:$AI,0)))</f>
        <v>#N/A</v>
      </c>
      <c r="C132" s="3" t="str">
        <f>IFERROR(IFERROR(VLOOKUP($B132,'CECL &lt;50B Database'!$A:$AA,11,FALSE),VLOOKUP($B132,'ALLL &lt;50B Database'!$A:$AA,11,FALSE)),"")</f>
        <v/>
      </c>
      <c r="D132" t="str">
        <f t="shared" si="4"/>
        <v/>
      </c>
    </row>
    <row r="133" spans="1:4" x14ac:dyDescent="0.25">
      <c r="A133">
        <f t="shared" si="5"/>
        <v>133</v>
      </c>
      <c r="B133" t="e">
        <f>IF('Peer Comparison Tool'!$D$11="NR",INDEX('CECL &lt;50B Database'!$A:$A,MATCH(Workings!$A133,'CECL &lt;50B Database'!$AI:$AI,0)),INDEX('ALLL &lt;50B Database'!$A:$A,MATCH(Workings!$A133,'ALLL &lt;50B Database'!$AI:$AI,0)))</f>
        <v>#N/A</v>
      </c>
      <c r="C133" s="3" t="str">
        <f>IFERROR(IFERROR(VLOOKUP($B133,'CECL &lt;50B Database'!$A:$AA,11,FALSE),VLOOKUP($B133,'ALLL &lt;50B Database'!$A:$AA,11,FALSE)),"")</f>
        <v/>
      </c>
      <c r="D133" t="str">
        <f t="shared" si="4"/>
        <v/>
      </c>
    </row>
    <row r="134" spans="1:4" x14ac:dyDescent="0.25">
      <c r="A134">
        <f t="shared" si="5"/>
        <v>134</v>
      </c>
      <c r="B134" t="e">
        <f>IF('Peer Comparison Tool'!$D$11="NR",INDEX('CECL &lt;50B Database'!$A:$A,MATCH(Workings!$A134,'CECL &lt;50B Database'!$AI:$AI,0)),INDEX('ALLL &lt;50B Database'!$A:$A,MATCH(Workings!$A134,'ALLL &lt;50B Database'!$AI:$AI,0)))</f>
        <v>#N/A</v>
      </c>
      <c r="C134" s="3" t="str">
        <f>IFERROR(IFERROR(VLOOKUP($B134,'CECL &lt;50B Database'!$A:$AA,11,FALSE),VLOOKUP($B134,'ALLL &lt;50B Database'!$A:$AA,11,FALSE)),"")</f>
        <v/>
      </c>
      <c r="D134" t="str">
        <f t="shared" si="4"/>
        <v/>
      </c>
    </row>
    <row r="135" spans="1:4" x14ac:dyDescent="0.25">
      <c r="A135">
        <f t="shared" si="5"/>
        <v>135</v>
      </c>
      <c r="B135" t="e">
        <f>IF('Peer Comparison Tool'!$D$11="NR",INDEX('CECL &lt;50B Database'!$A:$A,MATCH(Workings!$A135,'CECL &lt;50B Database'!$AI:$AI,0)),INDEX('ALLL &lt;50B Database'!$A:$A,MATCH(Workings!$A135,'ALLL &lt;50B Database'!$AI:$AI,0)))</f>
        <v>#N/A</v>
      </c>
      <c r="C135" s="3" t="str">
        <f>IFERROR(IFERROR(VLOOKUP($B135,'CECL &lt;50B Database'!$A:$AA,11,FALSE),VLOOKUP($B135,'ALLL &lt;50B Database'!$A:$AA,11,FALSE)),"")</f>
        <v/>
      </c>
      <c r="D135" t="str">
        <f t="shared" si="4"/>
        <v/>
      </c>
    </row>
    <row r="136" spans="1:4" x14ac:dyDescent="0.25">
      <c r="A136">
        <f t="shared" si="5"/>
        <v>136</v>
      </c>
      <c r="B136" t="e">
        <f>IF('Peer Comparison Tool'!$D$11="NR",INDEX('CECL &lt;50B Database'!$A:$A,MATCH(Workings!$A136,'CECL &lt;50B Database'!$AI:$AI,0)),INDEX('ALLL &lt;50B Database'!$A:$A,MATCH(Workings!$A136,'ALLL &lt;50B Database'!$AI:$AI,0)))</f>
        <v>#N/A</v>
      </c>
      <c r="C136" s="3" t="str">
        <f>IFERROR(IFERROR(VLOOKUP($B136,'CECL &lt;50B Database'!$A:$AA,11,FALSE),VLOOKUP($B136,'ALLL &lt;50B Database'!$A:$AA,11,FALSE)),"")</f>
        <v/>
      </c>
      <c r="D136" t="str">
        <f t="shared" si="4"/>
        <v/>
      </c>
    </row>
    <row r="137" spans="1:4" x14ac:dyDescent="0.25">
      <c r="A137">
        <f t="shared" si="5"/>
        <v>137</v>
      </c>
      <c r="B137" t="e">
        <f>IF('Peer Comparison Tool'!$D$11="NR",INDEX('CECL &lt;50B Database'!$A:$A,MATCH(Workings!$A137,'CECL &lt;50B Database'!$AI:$AI,0)),INDEX('ALLL &lt;50B Database'!$A:$A,MATCH(Workings!$A137,'ALLL &lt;50B Database'!$AI:$AI,0)))</f>
        <v>#N/A</v>
      </c>
      <c r="C137" s="3" t="str">
        <f>IFERROR(IFERROR(VLOOKUP($B137,'CECL &lt;50B Database'!$A:$AA,11,FALSE),VLOOKUP($B137,'ALLL &lt;50B Database'!$A:$AA,11,FALSE)),"")</f>
        <v/>
      </c>
      <c r="D137" t="str">
        <f t="shared" si="4"/>
        <v/>
      </c>
    </row>
    <row r="138" spans="1:4" x14ac:dyDescent="0.25">
      <c r="A138">
        <f t="shared" si="5"/>
        <v>138</v>
      </c>
      <c r="B138" t="e">
        <f>IF('Peer Comparison Tool'!$D$11="NR",INDEX('CECL &lt;50B Database'!$A:$A,MATCH(Workings!$A138,'CECL &lt;50B Database'!$AI:$AI,0)),INDEX('ALLL &lt;50B Database'!$A:$A,MATCH(Workings!$A138,'ALLL &lt;50B Database'!$AI:$AI,0)))</f>
        <v>#N/A</v>
      </c>
      <c r="C138" s="3" t="str">
        <f>IFERROR(IFERROR(VLOOKUP($B138,'CECL &lt;50B Database'!$A:$AA,11,FALSE),VLOOKUP($B138,'ALLL &lt;50B Database'!$A:$AA,11,FALSE)),"")</f>
        <v/>
      </c>
      <c r="D138" t="str">
        <f t="shared" si="4"/>
        <v/>
      </c>
    </row>
    <row r="139" spans="1:4" x14ac:dyDescent="0.25">
      <c r="A139">
        <f t="shared" si="5"/>
        <v>139</v>
      </c>
      <c r="B139" t="e">
        <f>IF('Peer Comparison Tool'!$D$11="NR",INDEX('CECL &lt;50B Database'!$A:$A,MATCH(Workings!$A139,'CECL &lt;50B Database'!$AI:$AI,0)),INDEX('ALLL &lt;50B Database'!$A:$A,MATCH(Workings!$A139,'ALLL &lt;50B Database'!$AI:$AI,0)))</f>
        <v>#N/A</v>
      </c>
      <c r="C139" s="3" t="str">
        <f>IFERROR(IFERROR(VLOOKUP($B139,'CECL &lt;50B Database'!$A:$AA,11,FALSE),VLOOKUP($B139,'ALLL &lt;50B Database'!$A:$AA,11,FALSE)),"")</f>
        <v/>
      </c>
      <c r="D139" t="str">
        <f t="shared" si="4"/>
        <v/>
      </c>
    </row>
    <row r="140" spans="1:4" x14ac:dyDescent="0.25">
      <c r="A140">
        <f t="shared" si="5"/>
        <v>140</v>
      </c>
      <c r="B140" t="e">
        <f>IF('Peer Comparison Tool'!$D$11="NR",INDEX('CECL &lt;50B Database'!$A:$A,MATCH(Workings!$A140,'CECL &lt;50B Database'!$AI:$AI,0)),INDEX('ALLL &lt;50B Database'!$A:$A,MATCH(Workings!$A140,'ALLL &lt;50B Database'!$AI:$AI,0)))</f>
        <v>#N/A</v>
      </c>
      <c r="C140" s="3" t="str">
        <f>IFERROR(IFERROR(VLOOKUP($B140,'CECL &lt;50B Database'!$A:$AA,11,FALSE),VLOOKUP($B140,'ALLL &lt;50B Database'!$A:$AA,11,FALSE)),"")</f>
        <v/>
      </c>
      <c r="D140" t="str">
        <f t="shared" si="4"/>
        <v/>
      </c>
    </row>
    <row r="141" spans="1:4" x14ac:dyDescent="0.25">
      <c r="A141">
        <f t="shared" si="5"/>
        <v>141</v>
      </c>
      <c r="B141" t="e">
        <f>IF('Peer Comparison Tool'!$D$11="NR",INDEX('CECL &lt;50B Database'!$A:$A,MATCH(Workings!$A141,'CECL &lt;50B Database'!$AI:$AI,0)),INDEX('ALLL &lt;50B Database'!$A:$A,MATCH(Workings!$A141,'ALLL &lt;50B Database'!$AI:$AI,0)))</f>
        <v>#N/A</v>
      </c>
      <c r="C141" s="3" t="str">
        <f>IFERROR(IFERROR(VLOOKUP($B141,'CECL &lt;50B Database'!$A:$AA,11,FALSE),VLOOKUP($B141,'ALLL &lt;50B Database'!$A:$AA,11,FALSE)),"")</f>
        <v/>
      </c>
      <c r="D141" t="str">
        <f t="shared" si="4"/>
        <v/>
      </c>
    </row>
    <row r="142" spans="1:4" x14ac:dyDescent="0.25">
      <c r="A142">
        <f t="shared" si="5"/>
        <v>142</v>
      </c>
      <c r="B142" t="e">
        <f>IF('Peer Comparison Tool'!$D$11="NR",INDEX('CECL &lt;50B Database'!$A:$A,MATCH(Workings!$A142,'CECL &lt;50B Database'!$AI:$AI,0)),INDEX('ALLL &lt;50B Database'!$A:$A,MATCH(Workings!$A142,'ALLL &lt;50B Database'!$AI:$AI,0)))</f>
        <v>#N/A</v>
      </c>
      <c r="C142" s="3" t="str">
        <f>IFERROR(IFERROR(VLOOKUP($B142,'CECL &lt;50B Database'!$A:$AA,11,FALSE),VLOOKUP($B142,'ALLL &lt;50B Database'!$A:$AA,11,FALSE)),"")</f>
        <v/>
      </c>
      <c r="D142" t="str">
        <f t="shared" si="4"/>
        <v/>
      </c>
    </row>
    <row r="143" spans="1:4" x14ac:dyDescent="0.25">
      <c r="A143">
        <f t="shared" si="5"/>
        <v>143</v>
      </c>
      <c r="B143" t="e">
        <f>IF('Peer Comparison Tool'!$D$11="NR",INDEX('CECL &lt;50B Database'!$A:$A,MATCH(Workings!$A143,'CECL &lt;50B Database'!$AI:$AI,0)),INDEX('ALLL &lt;50B Database'!$A:$A,MATCH(Workings!$A143,'ALLL &lt;50B Database'!$AI:$AI,0)))</f>
        <v>#N/A</v>
      </c>
      <c r="C143" s="3" t="str">
        <f>IFERROR(IFERROR(VLOOKUP($B143,'CECL &lt;50B Database'!$A:$AA,11,FALSE),VLOOKUP($B143,'ALLL &lt;50B Database'!$A:$AA,11,FALSE)),"")</f>
        <v/>
      </c>
      <c r="D143" t="str">
        <f t="shared" si="4"/>
        <v/>
      </c>
    </row>
    <row r="144" spans="1:4" x14ac:dyDescent="0.25">
      <c r="A144">
        <f t="shared" si="5"/>
        <v>144</v>
      </c>
      <c r="B144" t="e">
        <f>IF('Peer Comparison Tool'!$D$11="NR",INDEX('CECL &lt;50B Database'!$A:$A,MATCH(Workings!$A144,'CECL &lt;50B Database'!$AI:$AI,0)),INDEX('ALLL &lt;50B Database'!$A:$A,MATCH(Workings!$A144,'ALLL &lt;50B Database'!$AI:$AI,0)))</f>
        <v>#N/A</v>
      </c>
      <c r="C144" s="3" t="str">
        <f>IFERROR(IFERROR(VLOOKUP($B144,'CECL &lt;50B Database'!$A:$AA,11,FALSE),VLOOKUP($B144,'ALLL &lt;50B Database'!$A:$AA,11,FALSE)),"")</f>
        <v/>
      </c>
      <c r="D144" t="str">
        <f t="shared" si="4"/>
        <v/>
      </c>
    </row>
    <row r="145" spans="1:4" x14ac:dyDescent="0.25">
      <c r="A145">
        <f t="shared" si="5"/>
        <v>145</v>
      </c>
      <c r="B145" t="e">
        <f>IF('Peer Comparison Tool'!$D$11="NR",INDEX('CECL &lt;50B Database'!$A:$A,MATCH(Workings!$A145,'CECL &lt;50B Database'!$AI:$AI,0)),INDEX('ALLL &lt;50B Database'!$A:$A,MATCH(Workings!$A145,'ALLL &lt;50B Database'!$AI:$AI,0)))</f>
        <v>#N/A</v>
      </c>
      <c r="C145" s="3" t="str">
        <f>IFERROR(IFERROR(VLOOKUP($B145,'CECL &lt;50B Database'!$A:$AA,11,FALSE),VLOOKUP($B145,'ALLL &lt;50B Database'!$A:$AA,11,FALSE)),"")</f>
        <v/>
      </c>
      <c r="D145" t="str">
        <f t="shared" si="4"/>
        <v/>
      </c>
    </row>
    <row r="146" spans="1:4" x14ac:dyDescent="0.25">
      <c r="A146">
        <f t="shared" si="5"/>
        <v>146</v>
      </c>
      <c r="B146" t="e">
        <f>IF('Peer Comparison Tool'!$D$11="NR",INDEX('CECL &lt;50B Database'!$A:$A,MATCH(Workings!$A146,'CECL &lt;50B Database'!$AI:$AI,0)),INDEX('ALLL &lt;50B Database'!$A:$A,MATCH(Workings!$A146,'ALLL &lt;50B Database'!$AI:$AI,0)))</f>
        <v>#N/A</v>
      </c>
      <c r="C146" s="3" t="str">
        <f>IFERROR(IFERROR(VLOOKUP($B146,'CECL &lt;50B Database'!$A:$AA,11,FALSE),VLOOKUP($B146,'ALLL &lt;50B Database'!$A:$AA,11,FALSE)),"")</f>
        <v/>
      </c>
      <c r="D146" t="str">
        <f t="shared" si="4"/>
        <v/>
      </c>
    </row>
    <row r="147" spans="1:4" x14ac:dyDescent="0.25">
      <c r="A147">
        <f t="shared" si="5"/>
        <v>147</v>
      </c>
      <c r="B147" t="e">
        <f>IF('Peer Comparison Tool'!$D$11="NR",INDEX('CECL &lt;50B Database'!$A:$A,MATCH(Workings!$A147,'CECL &lt;50B Database'!$AI:$AI,0)),INDEX('ALLL &lt;50B Database'!$A:$A,MATCH(Workings!$A147,'ALLL &lt;50B Database'!$AI:$AI,0)))</f>
        <v>#N/A</v>
      </c>
      <c r="C147" s="3" t="str">
        <f>IFERROR(IFERROR(VLOOKUP($B147,'CECL &lt;50B Database'!$A:$AA,11,FALSE),VLOOKUP($B147,'ALLL &lt;50B Database'!$A:$AA,11,FALSE)),"")</f>
        <v/>
      </c>
      <c r="D147" t="str">
        <f t="shared" si="4"/>
        <v/>
      </c>
    </row>
    <row r="148" spans="1:4" x14ac:dyDescent="0.25">
      <c r="A148">
        <f t="shared" si="5"/>
        <v>148</v>
      </c>
      <c r="B148" t="e">
        <f>IF('Peer Comparison Tool'!$D$11="NR",INDEX('CECL &lt;50B Database'!$A:$A,MATCH(Workings!$A148,'CECL &lt;50B Database'!$AI:$AI,0)),INDEX('ALLL &lt;50B Database'!$A:$A,MATCH(Workings!$A148,'ALLL &lt;50B Database'!$AI:$AI,0)))</f>
        <v>#N/A</v>
      </c>
      <c r="C148" s="3" t="str">
        <f>IFERROR(IFERROR(VLOOKUP($B148,'CECL &lt;50B Database'!$A:$AA,11,FALSE),VLOOKUP($B148,'ALLL &lt;50B Database'!$A:$AA,11,FALSE)),"")</f>
        <v/>
      </c>
      <c r="D148" t="str">
        <f t="shared" si="4"/>
        <v/>
      </c>
    </row>
    <row r="149" spans="1:4" x14ac:dyDescent="0.25">
      <c r="A149">
        <f t="shared" si="5"/>
        <v>149</v>
      </c>
      <c r="B149" t="e">
        <f>IF('Peer Comparison Tool'!$D$11="NR",INDEX('CECL &lt;50B Database'!$A:$A,MATCH(Workings!$A149,'CECL &lt;50B Database'!$AI:$AI,0)),INDEX('ALLL &lt;50B Database'!$A:$A,MATCH(Workings!$A149,'ALLL &lt;50B Database'!$AI:$AI,0)))</f>
        <v>#N/A</v>
      </c>
      <c r="C149" s="3" t="str">
        <f>IFERROR(IFERROR(VLOOKUP($B149,'CECL &lt;50B Database'!$A:$AA,11,FALSE),VLOOKUP($B149,'ALLL &lt;50B Database'!$A:$AA,11,FALSE)),"")</f>
        <v/>
      </c>
      <c r="D149" t="str">
        <f t="shared" si="4"/>
        <v/>
      </c>
    </row>
    <row r="150" spans="1:4" x14ac:dyDescent="0.25">
      <c r="A150">
        <f t="shared" si="5"/>
        <v>150</v>
      </c>
      <c r="B150" t="e">
        <f>IF('Peer Comparison Tool'!$D$11="NR",INDEX('CECL &lt;50B Database'!$A:$A,MATCH(Workings!$A150,'CECL &lt;50B Database'!$AI:$AI,0)),INDEX('ALLL &lt;50B Database'!$A:$A,MATCH(Workings!$A150,'ALLL &lt;50B Database'!$AI:$AI,0)))</f>
        <v>#N/A</v>
      </c>
      <c r="C150" s="3" t="str">
        <f>IFERROR(IFERROR(VLOOKUP($B150,'CECL &lt;50B Database'!$A:$AA,11,FALSE),VLOOKUP($B150,'ALLL &lt;50B Database'!$A:$AA,11,FALSE)),"")</f>
        <v/>
      </c>
      <c r="D150" t="str">
        <f t="shared" si="4"/>
        <v/>
      </c>
    </row>
    <row r="151" spans="1:4" x14ac:dyDescent="0.25">
      <c r="A151">
        <f t="shared" si="5"/>
        <v>151</v>
      </c>
      <c r="B151" t="e">
        <f>IF('Peer Comparison Tool'!$D$11="NR",INDEX('CECL &lt;50B Database'!$A:$A,MATCH(Workings!$A151,'CECL &lt;50B Database'!$AI:$AI,0)),INDEX('ALLL &lt;50B Database'!$A:$A,MATCH(Workings!$A151,'ALLL &lt;50B Database'!$AI:$AI,0)))</f>
        <v>#N/A</v>
      </c>
      <c r="C151" s="3" t="str">
        <f>IFERROR(IFERROR(VLOOKUP($B151,'CECL &lt;50B Database'!$A:$AA,11,FALSE),VLOOKUP($B151,'ALLL &lt;50B Database'!$A:$AA,11,FALSE)),"")</f>
        <v/>
      </c>
      <c r="D151" t="str">
        <f t="shared" si="4"/>
        <v/>
      </c>
    </row>
    <row r="152" spans="1:4" x14ac:dyDescent="0.25">
      <c r="A152">
        <f t="shared" si="5"/>
        <v>152</v>
      </c>
      <c r="B152" t="e">
        <f>IF('Peer Comparison Tool'!$D$11="NR",INDEX('CECL &lt;50B Database'!$A:$A,MATCH(Workings!$A152,'CECL &lt;50B Database'!$AI:$AI,0)),INDEX('ALLL &lt;50B Database'!$A:$A,MATCH(Workings!$A152,'ALLL &lt;50B Database'!$AI:$AI,0)))</f>
        <v>#N/A</v>
      </c>
      <c r="C152" s="3" t="str">
        <f>IFERROR(IFERROR(VLOOKUP($B152,'CECL &lt;50B Database'!$A:$AA,11,FALSE),VLOOKUP($B152,'ALLL &lt;50B Database'!$A:$AA,11,FALSE)),"")</f>
        <v/>
      </c>
      <c r="D152" t="str">
        <f t="shared" si="4"/>
        <v/>
      </c>
    </row>
    <row r="153" spans="1:4" x14ac:dyDescent="0.25">
      <c r="A153">
        <f t="shared" si="5"/>
        <v>153</v>
      </c>
      <c r="B153" t="e">
        <f>IF('Peer Comparison Tool'!$D$11="NR",INDEX('CECL &lt;50B Database'!$A:$A,MATCH(Workings!$A153,'CECL &lt;50B Database'!$AI:$AI,0)),INDEX('ALLL &lt;50B Database'!$A:$A,MATCH(Workings!$A153,'ALLL &lt;50B Database'!$AI:$AI,0)))</f>
        <v>#N/A</v>
      </c>
      <c r="C153" s="3" t="str">
        <f>IFERROR(IFERROR(VLOOKUP($B153,'CECL &lt;50B Database'!$A:$AA,11,FALSE),VLOOKUP($B153,'ALLL &lt;50B Database'!$A:$AA,11,FALSE)),"")</f>
        <v/>
      </c>
      <c r="D153" t="str">
        <f t="shared" si="4"/>
        <v/>
      </c>
    </row>
    <row r="154" spans="1:4" x14ac:dyDescent="0.25">
      <c r="A154">
        <f t="shared" si="5"/>
        <v>154</v>
      </c>
      <c r="B154" t="e">
        <f>IF('Peer Comparison Tool'!$D$11="NR",INDEX('CECL &lt;50B Database'!$A:$A,MATCH(Workings!$A154,'CECL &lt;50B Database'!$AI:$AI,0)),INDEX('ALLL &lt;50B Database'!$A:$A,MATCH(Workings!$A154,'ALLL &lt;50B Database'!$AI:$AI,0)))</f>
        <v>#N/A</v>
      </c>
      <c r="C154" s="3" t="str">
        <f>IFERROR(IFERROR(VLOOKUP($B154,'CECL &lt;50B Database'!$A:$AA,11,FALSE),VLOOKUP($B154,'ALLL &lt;50B Database'!$A:$AA,11,FALSE)),"")</f>
        <v/>
      </c>
      <c r="D154" t="str">
        <f t="shared" si="4"/>
        <v/>
      </c>
    </row>
    <row r="155" spans="1:4" x14ac:dyDescent="0.25">
      <c r="A155">
        <f t="shared" si="5"/>
        <v>155</v>
      </c>
      <c r="B155" t="e">
        <f>IF('Peer Comparison Tool'!$D$11="NR",INDEX('CECL &lt;50B Database'!$A:$A,MATCH(Workings!$A155,'CECL &lt;50B Database'!$AI:$AI,0)),INDEX('ALLL &lt;50B Database'!$A:$A,MATCH(Workings!$A155,'ALLL &lt;50B Database'!$AI:$AI,0)))</f>
        <v>#N/A</v>
      </c>
      <c r="C155" s="3" t="str">
        <f>IFERROR(IFERROR(VLOOKUP($B155,'CECL &lt;50B Database'!$A:$AA,11,FALSE),VLOOKUP($B155,'ALLL &lt;50B Database'!$A:$AA,11,FALSE)),"")</f>
        <v/>
      </c>
      <c r="D155" t="str">
        <f t="shared" si="4"/>
        <v/>
      </c>
    </row>
    <row r="156" spans="1:4" x14ac:dyDescent="0.25">
      <c r="A156">
        <f t="shared" si="5"/>
        <v>156</v>
      </c>
      <c r="B156" t="e">
        <f>IF('Peer Comparison Tool'!$D$11="NR",INDEX('CECL &lt;50B Database'!$A:$A,MATCH(Workings!$A156,'CECL &lt;50B Database'!$AI:$AI,0)),INDEX('ALLL &lt;50B Database'!$A:$A,MATCH(Workings!$A156,'ALLL &lt;50B Database'!$AI:$AI,0)))</f>
        <v>#N/A</v>
      </c>
      <c r="C156" s="3" t="str">
        <f>IFERROR(IFERROR(VLOOKUP($B156,'CECL &lt;50B Database'!$A:$AA,11,FALSE),VLOOKUP($B156,'ALLL &lt;50B Database'!$A:$AA,11,FALSE)),"")</f>
        <v/>
      </c>
      <c r="D156" t="str">
        <f t="shared" si="4"/>
        <v/>
      </c>
    </row>
    <row r="157" spans="1:4" x14ac:dyDescent="0.25">
      <c r="A157">
        <f t="shared" si="5"/>
        <v>157</v>
      </c>
      <c r="B157" t="e">
        <f>IF('Peer Comparison Tool'!$D$11="NR",INDEX('CECL &lt;50B Database'!$A:$A,MATCH(Workings!$A157,'CECL &lt;50B Database'!$AI:$AI,0)),INDEX('ALLL &lt;50B Database'!$A:$A,MATCH(Workings!$A157,'ALLL &lt;50B Database'!$AI:$AI,0)))</f>
        <v>#N/A</v>
      </c>
      <c r="C157" s="3" t="str">
        <f>IFERROR(IFERROR(VLOOKUP($B157,'CECL &lt;50B Database'!$A:$AA,11,FALSE),VLOOKUP($B157,'ALLL &lt;50B Database'!$A:$AA,11,FALSE)),"")</f>
        <v/>
      </c>
      <c r="D157" t="str">
        <f t="shared" si="4"/>
        <v/>
      </c>
    </row>
    <row r="158" spans="1:4" x14ac:dyDescent="0.25">
      <c r="A158">
        <f t="shared" si="5"/>
        <v>158</v>
      </c>
      <c r="B158" t="e">
        <f>IF('Peer Comparison Tool'!$D$11="NR",INDEX('CECL &lt;50B Database'!$A:$A,MATCH(Workings!$A158,'CECL &lt;50B Database'!$AI:$AI,0)),INDEX('ALLL &lt;50B Database'!$A:$A,MATCH(Workings!$A158,'ALLL &lt;50B Database'!$AI:$AI,0)))</f>
        <v>#N/A</v>
      </c>
      <c r="C158" s="3" t="str">
        <f>IFERROR(IFERROR(VLOOKUP($B158,'CECL &lt;50B Database'!$A:$AA,11,FALSE),VLOOKUP($B158,'ALLL &lt;50B Database'!$A:$AA,11,FALSE)),"")</f>
        <v/>
      </c>
      <c r="D158" t="str">
        <f t="shared" si="4"/>
        <v/>
      </c>
    </row>
    <row r="159" spans="1:4" x14ac:dyDescent="0.25">
      <c r="A159">
        <f t="shared" si="5"/>
        <v>159</v>
      </c>
      <c r="B159" t="e">
        <f>IF('Peer Comparison Tool'!$D$11="NR",INDEX('CECL &lt;50B Database'!$A:$A,MATCH(Workings!$A159,'CECL &lt;50B Database'!$AI:$AI,0)),INDEX('ALLL &lt;50B Database'!$A:$A,MATCH(Workings!$A159,'ALLL &lt;50B Database'!$AI:$AI,0)))</f>
        <v>#N/A</v>
      </c>
      <c r="C159" s="3" t="str">
        <f>IFERROR(IFERROR(VLOOKUP($B159,'CECL &lt;50B Database'!$A:$AA,11,FALSE),VLOOKUP($B159,'ALLL &lt;50B Database'!$A:$AA,11,FALSE)),"")</f>
        <v/>
      </c>
      <c r="D159" t="str">
        <f t="shared" si="4"/>
        <v/>
      </c>
    </row>
    <row r="160" spans="1:4" x14ac:dyDescent="0.25">
      <c r="A160">
        <f t="shared" si="5"/>
        <v>160</v>
      </c>
      <c r="B160" t="e">
        <f>IF('Peer Comparison Tool'!$D$11="NR",INDEX('CECL &lt;50B Database'!$A:$A,MATCH(Workings!$A160,'CECL &lt;50B Database'!$AI:$AI,0)),INDEX('ALLL &lt;50B Database'!$A:$A,MATCH(Workings!$A160,'ALLL &lt;50B Database'!$AI:$AI,0)))</f>
        <v>#N/A</v>
      </c>
      <c r="C160" s="3" t="str">
        <f>IFERROR(IFERROR(VLOOKUP($B160,'CECL &lt;50B Database'!$A:$AA,11,FALSE),VLOOKUP($B160,'ALLL &lt;50B Database'!$A:$AA,11,FALSE)),"")</f>
        <v/>
      </c>
      <c r="D160" t="str">
        <f t="shared" si="4"/>
        <v/>
      </c>
    </row>
    <row r="161" spans="1:4" x14ac:dyDescent="0.25">
      <c r="A161">
        <f t="shared" si="5"/>
        <v>161</v>
      </c>
      <c r="B161" t="e">
        <f>IF('Peer Comparison Tool'!$D$11="NR",INDEX('CECL &lt;50B Database'!$A:$A,MATCH(Workings!$A161,'CECL &lt;50B Database'!$AI:$AI,0)),INDEX('ALLL &lt;50B Database'!$A:$A,MATCH(Workings!$A161,'ALLL &lt;50B Database'!$AI:$AI,0)))</f>
        <v>#N/A</v>
      </c>
      <c r="C161" s="3" t="str">
        <f>IFERROR(IFERROR(VLOOKUP($B161,'CECL &lt;50B Database'!$A:$AA,11,FALSE),VLOOKUP($B161,'ALLL &lt;50B Database'!$A:$AA,11,FALSE)),"")</f>
        <v/>
      </c>
      <c r="D161" t="str">
        <f t="shared" si="4"/>
        <v/>
      </c>
    </row>
    <row r="162" spans="1:4" x14ac:dyDescent="0.25">
      <c r="A162">
        <f t="shared" si="5"/>
        <v>162</v>
      </c>
      <c r="B162" t="e">
        <f>IF('Peer Comparison Tool'!$D$11="NR",INDEX('CECL &lt;50B Database'!$A:$A,MATCH(Workings!$A162,'CECL &lt;50B Database'!$AI:$AI,0)),INDEX('ALLL &lt;50B Database'!$A:$A,MATCH(Workings!$A162,'ALLL &lt;50B Database'!$AI:$AI,0)))</f>
        <v>#N/A</v>
      </c>
      <c r="C162" s="3" t="str">
        <f>IFERROR(IFERROR(VLOOKUP($B162,'CECL &lt;50B Database'!$A:$AA,11,FALSE),VLOOKUP($B162,'ALLL &lt;50B Database'!$A:$AA,11,FALSE)),"")</f>
        <v/>
      </c>
      <c r="D162" t="str">
        <f t="shared" si="4"/>
        <v/>
      </c>
    </row>
    <row r="163" spans="1:4" x14ac:dyDescent="0.25">
      <c r="A163">
        <f t="shared" si="5"/>
        <v>163</v>
      </c>
      <c r="B163" t="e">
        <f>IF('Peer Comparison Tool'!$D$11="NR",INDEX('CECL &lt;50B Database'!$A:$A,MATCH(Workings!$A163,'CECL &lt;50B Database'!$AI:$AI,0)),INDEX('ALLL &lt;50B Database'!$A:$A,MATCH(Workings!$A163,'ALLL &lt;50B Database'!$AI:$AI,0)))</f>
        <v>#N/A</v>
      </c>
      <c r="C163" s="3" t="str">
        <f>IFERROR(IFERROR(VLOOKUP($B163,'CECL &lt;50B Database'!$A:$AA,11,FALSE),VLOOKUP($B163,'ALLL &lt;50B Database'!$A:$AA,11,FALSE)),"")</f>
        <v/>
      </c>
      <c r="D163" t="str">
        <f t="shared" si="4"/>
        <v/>
      </c>
    </row>
    <row r="164" spans="1:4" x14ac:dyDescent="0.25">
      <c r="A164">
        <f t="shared" si="5"/>
        <v>164</v>
      </c>
      <c r="B164" t="e">
        <f>IF('Peer Comparison Tool'!$D$11="NR",INDEX('CECL &lt;50B Database'!$A:$A,MATCH(Workings!$A164,'CECL &lt;50B Database'!$AI:$AI,0)),INDEX('ALLL &lt;50B Database'!$A:$A,MATCH(Workings!$A164,'ALLL &lt;50B Database'!$AI:$AI,0)))</f>
        <v>#N/A</v>
      </c>
      <c r="C164" s="3" t="str">
        <f>IFERROR(IFERROR(VLOOKUP($B164,'CECL &lt;50B Database'!$A:$AA,11,FALSE),VLOOKUP($B164,'ALLL &lt;50B Database'!$A:$AA,11,FALSE)),"")</f>
        <v/>
      </c>
      <c r="D164" t="str">
        <f t="shared" si="4"/>
        <v/>
      </c>
    </row>
    <row r="165" spans="1:4" x14ac:dyDescent="0.25">
      <c r="A165">
        <f t="shared" si="5"/>
        <v>165</v>
      </c>
      <c r="B165" t="e">
        <f>IF('Peer Comparison Tool'!$D$11="NR",INDEX('CECL &lt;50B Database'!$A:$A,MATCH(Workings!$A165,'CECL &lt;50B Database'!$AI:$AI,0)),INDEX('ALLL &lt;50B Database'!$A:$A,MATCH(Workings!$A165,'ALLL &lt;50B Database'!$AI:$AI,0)))</f>
        <v>#N/A</v>
      </c>
      <c r="C165" s="3" t="str">
        <f>IFERROR(IFERROR(VLOOKUP($B165,'CECL &lt;50B Database'!$A:$AA,11,FALSE),VLOOKUP($B165,'ALLL &lt;50B Database'!$A:$AA,11,FALSE)),"")</f>
        <v/>
      </c>
      <c r="D165" t="str">
        <f t="shared" si="4"/>
        <v/>
      </c>
    </row>
    <row r="166" spans="1:4" x14ac:dyDescent="0.25">
      <c r="A166">
        <f t="shared" si="5"/>
        <v>166</v>
      </c>
      <c r="B166" t="e">
        <f>IF('Peer Comparison Tool'!$D$11="NR",INDEX('CECL &lt;50B Database'!$A:$A,MATCH(Workings!$A166,'CECL &lt;50B Database'!$AI:$AI,0)),INDEX('ALLL &lt;50B Database'!$A:$A,MATCH(Workings!$A166,'ALLL &lt;50B Database'!$AI:$AI,0)))</f>
        <v>#N/A</v>
      </c>
      <c r="C166" s="3" t="str">
        <f>IFERROR(IFERROR(VLOOKUP($B166,'CECL &lt;50B Database'!$A:$AA,11,FALSE),VLOOKUP($B166,'ALLL &lt;50B Database'!$A:$AA,11,FALSE)),"")</f>
        <v/>
      </c>
      <c r="D166" t="str">
        <f t="shared" si="4"/>
        <v/>
      </c>
    </row>
    <row r="167" spans="1:4" x14ac:dyDescent="0.25">
      <c r="A167">
        <f t="shared" si="5"/>
        <v>167</v>
      </c>
      <c r="B167" t="e">
        <f>IF('Peer Comparison Tool'!$D$11="NR",INDEX('CECL &lt;50B Database'!$A:$A,MATCH(Workings!$A167,'CECL &lt;50B Database'!$AI:$AI,0)),INDEX('ALLL &lt;50B Database'!$A:$A,MATCH(Workings!$A167,'ALLL &lt;50B Database'!$AI:$AI,0)))</f>
        <v>#N/A</v>
      </c>
      <c r="C167" s="3" t="str">
        <f>IFERROR(IFERROR(VLOOKUP($B167,'CECL &lt;50B Database'!$A:$AA,11,FALSE),VLOOKUP($B167,'ALLL &lt;50B Database'!$A:$AA,11,FALSE)),"")</f>
        <v/>
      </c>
      <c r="D167" t="str">
        <f t="shared" si="4"/>
        <v/>
      </c>
    </row>
    <row r="168" spans="1:4" x14ac:dyDescent="0.25">
      <c r="A168">
        <f t="shared" si="5"/>
        <v>168</v>
      </c>
      <c r="B168" t="e">
        <f>IF('Peer Comparison Tool'!$D$11="NR",INDEX('CECL &lt;50B Database'!$A:$A,MATCH(Workings!$A168,'CECL &lt;50B Database'!$AI:$AI,0)),INDEX('ALLL &lt;50B Database'!$A:$A,MATCH(Workings!$A168,'ALLL &lt;50B Database'!$AI:$AI,0)))</f>
        <v>#N/A</v>
      </c>
      <c r="C168" s="3" t="str">
        <f>IFERROR(IFERROR(VLOOKUP($B168,'CECL &lt;50B Database'!$A:$AA,11,FALSE),VLOOKUP($B168,'ALLL &lt;50B Database'!$A:$AA,11,FALSE)),"")</f>
        <v/>
      </c>
      <c r="D168" t="str">
        <f t="shared" si="4"/>
        <v/>
      </c>
    </row>
    <row r="169" spans="1:4" x14ac:dyDescent="0.25">
      <c r="A169">
        <f t="shared" si="5"/>
        <v>169</v>
      </c>
      <c r="B169" t="e">
        <f>IF('Peer Comparison Tool'!$D$11="NR",INDEX('CECL &lt;50B Database'!$A:$A,MATCH(Workings!$A169,'CECL &lt;50B Database'!$AI:$AI,0)),INDEX('ALLL &lt;50B Database'!$A:$A,MATCH(Workings!$A169,'ALLL &lt;50B Database'!$AI:$AI,0)))</f>
        <v>#N/A</v>
      </c>
      <c r="C169" s="3" t="str">
        <f>IFERROR(IFERROR(VLOOKUP($B169,'CECL &lt;50B Database'!$A:$AA,11,FALSE),VLOOKUP($B169,'ALLL &lt;50B Database'!$A:$AA,11,FALSE)),"")</f>
        <v/>
      </c>
      <c r="D169" t="str">
        <f t="shared" si="4"/>
        <v/>
      </c>
    </row>
    <row r="170" spans="1:4" x14ac:dyDescent="0.25">
      <c r="A170">
        <f t="shared" si="5"/>
        <v>170</v>
      </c>
      <c r="B170" t="e">
        <f>IF('Peer Comparison Tool'!$D$11="NR",INDEX('CECL &lt;50B Database'!$A:$A,MATCH(Workings!$A170,'CECL &lt;50B Database'!$AI:$AI,0)),INDEX('ALLL &lt;50B Database'!$A:$A,MATCH(Workings!$A170,'ALLL &lt;50B Database'!$AI:$AI,0)))</f>
        <v>#N/A</v>
      </c>
      <c r="C170" s="3" t="str">
        <f>IFERROR(IFERROR(VLOOKUP($B170,'CECL &lt;50B Database'!$A:$AA,11,FALSE),VLOOKUP($B170,'ALLL &lt;50B Database'!$A:$AA,11,FALSE)),"")</f>
        <v/>
      </c>
      <c r="D170" t="str">
        <f t="shared" si="4"/>
        <v/>
      </c>
    </row>
    <row r="171" spans="1:4" x14ac:dyDescent="0.25">
      <c r="A171">
        <f t="shared" si="5"/>
        <v>171</v>
      </c>
      <c r="B171" t="e">
        <f>IF('Peer Comparison Tool'!$D$11="NR",INDEX('CECL &lt;50B Database'!$A:$A,MATCH(Workings!$A171,'CECL &lt;50B Database'!$AI:$AI,0)),INDEX('ALLL &lt;50B Database'!$A:$A,MATCH(Workings!$A171,'ALLL &lt;50B Database'!$AI:$AI,0)))</f>
        <v>#N/A</v>
      </c>
      <c r="C171" s="3" t="str">
        <f>IFERROR(IFERROR(VLOOKUP($B171,'CECL &lt;50B Database'!$A:$AA,11,FALSE),VLOOKUP($B171,'ALLL &lt;50B Database'!$A:$AA,11,FALSE)),"")</f>
        <v/>
      </c>
      <c r="D171" t="str">
        <f t="shared" si="4"/>
        <v/>
      </c>
    </row>
    <row r="172" spans="1:4" x14ac:dyDescent="0.25">
      <c r="A172">
        <f t="shared" si="5"/>
        <v>172</v>
      </c>
      <c r="B172" t="e">
        <f>IF('Peer Comparison Tool'!$D$11="NR",INDEX('CECL &lt;50B Database'!$A:$A,MATCH(Workings!$A172,'CECL &lt;50B Database'!$AI:$AI,0)),INDEX('ALLL &lt;50B Database'!$A:$A,MATCH(Workings!$A172,'ALLL &lt;50B Database'!$AI:$AI,0)))</f>
        <v>#N/A</v>
      </c>
      <c r="C172" s="3" t="str">
        <f>IFERROR(IFERROR(VLOOKUP($B172,'CECL &lt;50B Database'!$A:$AA,11,FALSE),VLOOKUP($B172,'ALLL &lt;50B Database'!$A:$AA,11,FALSE)),"")</f>
        <v/>
      </c>
      <c r="D172" t="str">
        <f t="shared" si="4"/>
        <v/>
      </c>
    </row>
    <row r="173" spans="1:4" x14ac:dyDescent="0.25">
      <c r="A173">
        <f t="shared" si="5"/>
        <v>173</v>
      </c>
      <c r="B173" t="e">
        <f>IF('Peer Comparison Tool'!$D$11="NR",INDEX('CECL &lt;50B Database'!$A:$A,MATCH(Workings!$A173,'CECL &lt;50B Database'!$AI:$AI,0)),INDEX('ALLL &lt;50B Database'!$A:$A,MATCH(Workings!$A173,'ALLL &lt;50B Database'!$AI:$AI,0)))</f>
        <v>#N/A</v>
      </c>
      <c r="C173" s="3" t="str">
        <f>IFERROR(IFERROR(VLOOKUP($B173,'CECL &lt;50B Database'!$A:$AA,11,FALSE),VLOOKUP($B173,'ALLL &lt;50B Database'!$A:$AA,11,FALSE)),"")</f>
        <v/>
      </c>
      <c r="D173" t="str">
        <f t="shared" si="4"/>
        <v/>
      </c>
    </row>
    <row r="174" spans="1:4" x14ac:dyDescent="0.25">
      <c r="A174">
        <f t="shared" si="5"/>
        <v>174</v>
      </c>
      <c r="B174" t="e">
        <f>IF('Peer Comparison Tool'!$D$11="NR",INDEX('CECL &lt;50B Database'!$A:$A,MATCH(Workings!$A174,'CECL &lt;50B Database'!$AI:$AI,0)),INDEX('ALLL &lt;50B Database'!$A:$A,MATCH(Workings!$A174,'ALLL &lt;50B Database'!$AI:$AI,0)))</f>
        <v>#N/A</v>
      </c>
      <c r="C174" s="3" t="str">
        <f>IFERROR(IFERROR(VLOOKUP($B174,'CECL &lt;50B Database'!$A:$AA,11,FALSE),VLOOKUP($B174,'ALLL &lt;50B Database'!$A:$AA,11,FALSE)),"")</f>
        <v/>
      </c>
      <c r="D174" t="str">
        <f t="shared" si="4"/>
        <v/>
      </c>
    </row>
    <row r="175" spans="1:4" x14ac:dyDescent="0.25">
      <c r="A175">
        <f t="shared" si="5"/>
        <v>175</v>
      </c>
      <c r="B175" t="e">
        <f>IF('Peer Comparison Tool'!$D$11="NR",INDEX('CECL &lt;50B Database'!$A:$A,MATCH(Workings!$A175,'CECL &lt;50B Database'!$AI:$AI,0)),INDEX('ALLL &lt;50B Database'!$A:$A,MATCH(Workings!$A175,'ALLL &lt;50B Database'!$AI:$AI,0)))</f>
        <v>#N/A</v>
      </c>
      <c r="C175" s="3" t="str">
        <f>IFERROR(IFERROR(VLOOKUP($B175,'CECL &lt;50B Database'!$A:$AA,11,FALSE),VLOOKUP($B175,'ALLL &lt;50B Database'!$A:$AA,11,FALSE)),"")</f>
        <v/>
      </c>
      <c r="D175" t="str">
        <f t="shared" si="4"/>
        <v/>
      </c>
    </row>
    <row r="176" spans="1:4" x14ac:dyDescent="0.25">
      <c r="A176">
        <f t="shared" si="5"/>
        <v>176</v>
      </c>
      <c r="B176" t="e">
        <f>IF('Peer Comparison Tool'!$D$11="NR",INDEX('CECL &lt;50B Database'!$A:$A,MATCH(Workings!$A176,'CECL &lt;50B Database'!$AI:$AI,0)),INDEX('ALLL &lt;50B Database'!$A:$A,MATCH(Workings!$A176,'ALLL &lt;50B Database'!$AI:$AI,0)))</f>
        <v>#N/A</v>
      </c>
      <c r="C176" s="3" t="str">
        <f>IFERROR(IFERROR(VLOOKUP($B176,'CECL &lt;50B Database'!$A:$AA,11,FALSE),VLOOKUP($B176,'ALLL &lt;50B Database'!$A:$AA,11,FALSE)),"")</f>
        <v/>
      </c>
      <c r="D176" t="str">
        <f t="shared" si="4"/>
        <v/>
      </c>
    </row>
    <row r="177" spans="1:4" x14ac:dyDescent="0.25">
      <c r="A177">
        <f t="shared" si="5"/>
        <v>177</v>
      </c>
      <c r="B177" t="e">
        <f>IF('Peer Comparison Tool'!$D$11="NR",INDEX('CECL &lt;50B Database'!$A:$A,MATCH(Workings!$A177,'CECL &lt;50B Database'!$AI:$AI,0)),INDEX('ALLL &lt;50B Database'!$A:$A,MATCH(Workings!$A177,'ALLL &lt;50B Database'!$AI:$AI,0)))</f>
        <v>#N/A</v>
      </c>
      <c r="C177" s="3" t="str">
        <f>IFERROR(IFERROR(VLOOKUP($B177,'CECL &lt;50B Database'!$A:$AA,11,FALSE),VLOOKUP($B177,'ALLL &lt;50B Database'!$A:$AA,11,FALSE)),"")</f>
        <v/>
      </c>
      <c r="D177" t="str">
        <f t="shared" si="4"/>
        <v/>
      </c>
    </row>
    <row r="178" spans="1:4" x14ac:dyDescent="0.25">
      <c r="A178">
        <f t="shared" si="5"/>
        <v>178</v>
      </c>
      <c r="B178" t="e">
        <f>IF('Peer Comparison Tool'!$D$11="NR",INDEX('CECL &lt;50B Database'!$A:$A,MATCH(Workings!$A178,'CECL &lt;50B Database'!$AI:$AI,0)),INDEX('ALLL &lt;50B Database'!$A:$A,MATCH(Workings!$A178,'ALLL &lt;50B Database'!$AI:$AI,0)))</f>
        <v>#N/A</v>
      </c>
      <c r="C178" s="3" t="str">
        <f>IFERROR(IFERROR(VLOOKUP($B178,'CECL &lt;50B Database'!$A:$AA,11,FALSE),VLOOKUP($B178,'ALLL &lt;50B Database'!$A:$AA,11,FALSE)),"")</f>
        <v/>
      </c>
      <c r="D178" t="str">
        <f t="shared" si="4"/>
        <v/>
      </c>
    </row>
    <row r="179" spans="1:4" x14ac:dyDescent="0.25">
      <c r="A179">
        <f t="shared" si="5"/>
        <v>179</v>
      </c>
      <c r="B179" t="e">
        <f>IF('Peer Comparison Tool'!$D$11="NR",INDEX('CECL &lt;50B Database'!$A:$A,MATCH(Workings!$A179,'CECL &lt;50B Database'!$AI:$AI,0)),INDEX('ALLL &lt;50B Database'!$A:$A,MATCH(Workings!$A179,'ALLL &lt;50B Database'!$AI:$AI,0)))</f>
        <v>#N/A</v>
      </c>
      <c r="C179" s="3" t="str">
        <f>IFERROR(IFERROR(VLOOKUP($B179,'CECL &lt;50B Database'!$A:$AA,11,FALSE),VLOOKUP($B179,'ALLL &lt;50B Database'!$A:$AA,11,FALSE)),"")</f>
        <v/>
      </c>
      <c r="D179" t="str">
        <f t="shared" si="4"/>
        <v/>
      </c>
    </row>
    <row r="180" spans="1:4" x14ac:dyDescent="0.25">
      <c r="A180">
        <f t="shared" si="5"/>
        <v>180</v>
      </c>
      <c r="B180" t="e">
        <f>IF('Peer Comparison Tool'!$D$11="NR",INDEX('CECL &lt;50B Database'!$A:$A,MATCH(Workings!$A180,'CECL &lt;50B Database'!$AI:$AI,0)),INDEX('ALLL &lt;50B Database'!$A:$A,MATCH(Workings!$A180,'ALLL &lt;50B Database'!$AI:$AI,0)))</f>
        <v>#N/A</v>
      </c>
      <c r="C180" s="3" t="str">
        <f>IFERROR(IFERROR(VLOOKUP($B180,'CECL &lt;50B Database'!$A:$AA,11,FALSE),VLOOKUP($B180,'ALLL &lt;50B Database'!$A:$AA,11,FALSE)),"")</f>
        <v/>
      </c>
      <c r="D180" t="str">
        <f t="shared" si="4"/>
        <v/>
      </c>
    </row>
    <row r="181" spans="1:4" x14ac:dyDescent="0.25">
      <c r="A181">
        <f t="shared" si="5"/>
        <v>181</v>
      </c>
      <c r="B181" t="e">
        <f>IF('Peer Comparison Tool'!$D$11="NR",INDEX('CECL &lt;50B Database'!$A:$A,MATCH(Workings!$A181,'CECL &lt;50B Database'!$AI:$AI,0)),INDEX('ALLL &lt;50B Database'!$A:$A,MATCH(Workings!$A181,'ALLL &lt;50B Database'!$AI:$AI,0)))</f>
        <v>#N/A</v>
      </c>
      <c r="C181" s="3" t="str">
        <f>IFERROR(IFERROR(VLOOKUP($B181,'CECL &lt;50B Database'!$A:$AA,11,FALSE),VLOOKUP($B181,'ALLL &lt;50B Database'!$A:$AA,11,FALSE)),"")</f>
        <v/>
      </c>
      <c r="D181" t="str">
        <f t="shared" si="4"/>
        <v/>
      </c>
    </row>
    <row r="182" spans="1:4" x14ac:dyDescent="0.25">
      <c r="A182">
        <f t="shared" si="5"/>
        <v>182</v>
      </c>
      <c r="B182" t="e">
        <f>IF('Peer Comparison Tool'!$D$11="NR",INDEX('CECL &lt;50B Database'!$A:$A,MATCH(Workings!$A182,'CECL &lt;50B Database'!$AI:$AI,0)),INDEX('ALLL &lt;50B Database'!$A:$A,MATCH(Workings!$A182,'ALLL &lt;50B Database'!$AI:$AI,0)))</f>
        <v>#N/A</v>
      </c>
      <c r="C182" s="3" t="str">
        <f>IFERROR(IFERROR(VLOOKUP($B182,'CECL &lt;50B Database'!$A:$AA,11,FALSE),VLOOKUP($B182,'ALLL &lt;50B Database'!$A:$AA,11,FALSE)),"")</f>
        <v/>
      </c>
      <c r="D182" t="str">
        <f t="shared" si="4"/>
        <v/>
      </c>
    </row>
    <row r="183" spans="1:4" x14ac:dyDescent="0.25">
      <c r="A183">
        <f t="shared" si="5"/>
        <v>183</v>
      </c>
      <c r="B183" t="e">
        <f>IF('Peer Comparison Tool'!$D$11="NR",INDEX('CECL &lt;50B Database'!$A:$A,MATCH(Workings!$A183,'CECL &lt;50B Database'!$AI:$AI,0)),INDEX('ALLL &lt;50B Database'!$A:$A,MATCH(Workings!$A183,'ALLL &lt;50B Database'!$AI:$AI,0)))</f>
        <v>#N/A</v>
      </c>
      <c r="C183" s="3" t="str">
        <f>IFERROR(IFERROR(VLOOKUP($B183,'CECL &lt;50B Database'!$A:$AA,11,FALSE),VLOOKUP($B183,'ALLL &lt;50B Database'!$A:$AA,11,FALSE)),"")</f>
        <v/>
      </c>
      <c r="D183" t="str">
        <f t="shared" si="4"/>
        <v/>
      </c>
    </row>
    <row r="184" spans="1:4" x14ac:dyDescent="0.25">
      <c r="A184">
        <f t="shared" si="5"/>
        <v>184</v>
      </c>
      <c r="B184" t="e">
        <f>IF('Peer Comparison Tool'!$D$11="NR",INDEX('CECL &lt;50B Database'!$A:$A,MATCH(Workings!$A184,'CECL &lt;50B Database'!$AI:$AI,0)),INDEX('ALLL &lt;50B Database'!$A:$A,MATCH(Workings!$A184,'ALLL &lt;50B Database'!$AI:$AI,0)))</f>
        <v>#N/A</v>
      </c>
      <c r="C184" s="3" t="str">
        <f>IFERROR(IFERROR(VLOOKUP($B184,'CECL &lt;50B Database'!$A:$AA,11,FALSE),VLOOKUP($B184,'ALLL &lt;50B Database'!$A:$AA,11,FALSE)),"")</f>
        <v/>
      </c>
      <c r="D184" t="str">
        <f t="shared" si="4"/>
        <v/>
      </c>
    </row>
    <row r="185" spans="1:4" x14ac:dyDescent="0.25">
      <c r="A185">
        <f t="shared" si="5"/>
        <v>185</v>
      </c>
      <c r="B185" t="e">
        <f>IF('Peer Comparison Tool'!$D$11="NR",INDEX('CECL &lt;50B Database'!$A:$A,MATCH(Workings!$A185,'CECL &lt;50B Database'!$AI:$AI,0)),INDEX('ALLL &lt;50B Database'!$A:$A,MATCH(Workings!$A185,'ALLL &lt;50B Database'!$AI:$AI,0)))</f>
        <v>#N/A</v>
      </c>
      <c r="C185" s="3" t="str">
        <f>IFERROR(IFERROR(VLOOKUP($B185,'CECL &lt;50B Database'!$A:$AA,11,FALSE),VLOOKUP($B185,'ALLL &lt;50B Database'!$A:$AA,11,FALSE)),"")</f>
        <v/>
      </c>
      <c r="D185" t="str">
        <f t="shared" si="4"/>
        <v/>
      </c>
    </row>
    <row r="186" spans="1:4" x14ac:dyDescent="0.25">
      <c r="A186">
        <f t="shared" si="5"/>
        <v>186</v>
      </c>
      <c r="B186" t="e">
        <f>IF('Peer Comparison Tool'!$D$11="NR",INDEX('CECL &lt;50B Database'!$A:$A,MATCH(Workings!$A186,'CECL &lt;50B Database'!$AI:$AI,0)),INDEX('ALLL &lt;50B Database'!$A:$A,MATCH(Workings!$A186,'ALLL &lt;50B Database'!$AI:$AI,0)))</f>
        <v>#N/A</v>
      </c>
      <c r="C186" s="3" t="str">
        <f>IFERROR(IFERROR(VLOOKUP($B186,'CECL &lt;50B Database'!$A:$AA,11,FALSE),VLOOKUP($B186,'ALLL &lt;50B Database'!$A:$AA,11,FALSE)),"")</f>
        <v/>
      </c>
      <c r="D186" t="str">
        <f t="shared" si="4"/>
        <v/>
      </c>
    </row>
    <row r="187" spans="1:4" x14ac:dyDescent="0.25">
      <c r="A187">
        <f t="shared" si="5"/>
        <v>187</v>
      </c>
      <c r="B187" t="e">
        <f>IF('Peer Comparison Tool'!$D$11="NR",INDEX('CECL &lt;50B Database'!$A:$A,MATCH(Workings!$A187,'CECL &lt;50B Database'!$AI:$AI,0)),INDEX('ALLL &lt;50B Database'!$A:$A,MATCH(Workings!$A187,'ALLL &lt;50B Database'!$AI:$AI,0)))</f>
        <v>#N/A</v>
      </c>
      <c r="C187" s="3" t="str">
        <f>IFERROR(IFERROR(VLOOKUP($B187,'CECL &lt;50B Database'!$A:$AA,11,FALSE),VLOOKUP($B187,'ALLL &lt;50B Database'!$A:$AA,11,FALSE)),"")</f>
        <v/>
      </c>
      <c r="D187" t="str">
        <f t="shared" si="4"/>
        <v/>
      </c>
    </row>
    <row r="188" spans="1:4" x14ac:dyDescent="0.25">
      <c r="A188">
        <f t="shared" si="5"/>
        <v>188</v>
      </c>
      <c r="B188" t="e">
        <f>IF('Peer Comparison Tool'!$D$11="NR",INDEX('CECL &lt;50B Database'!$A:$A,MATCH(Workings!$A188,'CECL &lt;50B Database'!$AI:$AI,0)),INDEX('ALLL &lt;50B Database'!$A:$A,MATCH(Workings!$A188,'ALLL &lt;50B Database'!$AI:$AI,0)))</f>
        <v>#N/A</v>
      </c>
      <c r="C188" s="3" t="str">
        <f>IFERROR(IFERROR(VLOOKUP($B188,'CECL &lt;50B Database'!$A:$AA,11,FALSE),VLOOKUP($B188,'ALLL &lt;50B Database'!$A:$AA,11,FALSE)),"")</f>
        <v/>
      </c>
      <c r="D188" t="str">
        <f t="shared" si="4"/>
        <v/>
      </c>
    </row>
    <row r="189" spans="1:4" x14ac:dyDescent="0.25">
      <c r="A189">
        <f t="shared" si="5"/>
        <v>189</v>
      </c>
      <c r="B189" t="e">
        <f>IF('Peer Comparison Tool'!$D$11="NR",INDEX('CECL &lt;50B Database'!$A:$A,MATCH(Workings!$A189,'CECL &lt;50B Database'!$AI:$AI,0)),INDEX('ALLL &lt;50B Database'!$A:$A,MATCH(Workings!$A189,'ALLL &lt;50B Database'!$AI:$AI,0)))</f>
        <v>#N/A</v>
      </c>
      <c r="C189" s="3" t="str">
        <f>IFERROR(IFERROR(VLOOKUP($B189,'CECL &lt;50B Database'!$A:$AA,11,FALSE),VLOOKUP($B189,'ALLL &lt;50B Database'!$A:$AA,11,FALSE)),"")</f>
        <v/>
      </c>
      <c r="D189" t="str">
        <f t="shared" si="4"/>
        <v/>
      </c>
    </row>
    <row r="190" spans="1:4" x14ac:dyDescent="0.25">
      <c r="A190">
        <f t="shared" si="5"/>
        <v>190</v>
      </c>
      <c r="B190" t="e">
        <f>IF('Peer Comparison Tool'!$D$11="NR",INDEX('CECL &lt;50B Database'!$A:$A,MATCH(Workings!$A190,'CECL &lt;50B Database'!$AI:$AI,0)),INDEX('ALLL &lt;50B Database'!$A:$A,MATCH(Workings!$A190,'ALLL &lt;50B Database'!$AI:$AI,0)))</f>
        <v>#N/A</v>
      </c>
      <c r="C190" s="3" t="str">
        <f>IFERROR(IFERROR(VLOOKUP($B190,'CECL &lt;50B Database'!$A:$AA,11,FALSE),VLOOKUP($B190,'ALLL &lt;50B Database'!$A:$AA,11,FALSE)),"")</f>
        <v/>
      </c>
      <c r="D190" t="str">
        <f t="shared" si="4"/>
        <v/>
      </c>
    </row>
    <row r="191" spans="1:4" x14ac:dyDescent="0.25">
      <c r="A191">
        <f t="shared" si="5"/>
        <v>191</v>
      </c>
      <c r="B191" t="e">
        <f>IF('Peer Comparison Tool'!$D$11="NR",INDEX('CECL &lt;50B Database'!$A:$A,MATCH(Workings!$A191,'CECL &lt;50B Database'!$AI:$AI,0)),INDEX('ALLL &lt;50B Database'!$A:$A,MATCH(Workings!$A191,'ALLL &lt;50B Database'!$AI:$AI,0)))</f>
        <v>#N/A</v>
      </c>
      <c r="C191" s="3" t="str">
        <f>IFERROR(IFERROR(VLOOKUP($B191,'CECL &lt;50B Database'!$A:$AA,11,FALSE),VLOOKUP($B191,'ALLL &lt;50B Database'!$A:$AA,11,FALSE)),"")</f>
        <v/>
      </c>
      <c r="D191" t="str">
        <f t="shared" si="4"/>
        <v/>
      </c>
    </row>
    <row r="192" spans="1:4" x14ac:dyDescent="0.25">
      <c r="A192">
        <f t="shared" si="5"/>
        <v>192</v>
      </c>
      <c r="B192" t="e">
        <f>IF('Peer Comparison Tool'!$D$11="NR",INDEX('CECL &lt;50B Database'!$A:$A,MATCH(Workings!$A192,'CECL &lt;50B Database'!$AI:$AI,0)),INDEX('ALLL &lt;50B Database'!$A:$A,MATCH(Workings!$A192,'ALLL &lt;50B Database'!$AI:$AI,0)))</f>
        <v>#N/A</v>
      </c>
      <c r="C192" s="3" t="str">
        <f>IFERROR(IFERROR(VLOOKUP($B192,'CECL &lt;50B Database'!$A:$AA,11,FALSE),VLOOKUP($B192,'ALLL &lt;50B Database'!$A:$AA,11,FALSE)),"")</f>
        <v/>
      </c>
      <c r="D192" t="str">
        <f t="shared" si="4"/>
        <v/>
      </c>
    </row>
    <row r="193" spans="1:4" x14ac:dyDescent="0.25">
      <c r="A193">
        <f t="shared" si="5"/>
        <v>193</v>
      </c>
      <c r="B193" t="e">
        <f>IF('Peer Comparison Tool'!$D$11="NR",INDEX('CECL &lt;50B Database'!$A:$A,MATCH(Workings!$A193,'CECL &lt;50B Database'!$AI:$AI,0)),INDEX('ALLL &lt;50B Database'!$A:$A,MATCH(Workings!$A193,'ALLL &lt;50B Database'!$AI:$AI,0)))</f>
        <v>#N/A</v>
      </c>
      <c r="C193" s="3" t="str">
        <f>IFERROR(IFERROR(VLOOKUP($B193,'CECL &lt;50B Database'!$A:$AA,11,FALSE),VLOOKUP($B193,'ALLL &lt;50B Database'!$A:$AA,11,FALSE)),"")</f>
        <v/>
      </c>
      <c r="D193" t="str">
        <f t="shared" si="4"/>
        <v/>
      </c>
    </row>
    <row r="194" spans="1:4" x14ac:dyDescent="0.25">
      <c r="A194">
        <f t="shared" si="5"/>
        <v>194</v>
      </c>
      <c r="B194" t="e">
        <f>IF('Peer Comparison Tool'!$D$11="NR",INDEX('CECL &lt;50B Database'!$A:$A,MATCH(Workings!$A194,'CECL &lt;50B Database'!$AI:$AI,0)),INDEX('ALLL &lt;50B Database'!$A:$A,MATCH(Workings!$A194,'ALLL &lt;50B Database'!$AI:$AI,0)))</f>
        <v>#N/A</v>
      </c>
      <c r="C194" s="3" t="str">
        <f>IFERROR(IFERROR(VLOOKUP($B194,'CECL &lt;50B Database'!$A:$AA,11,FALSE),VLOOKUP($B194,'ALLL &lt;50B Database'!$A:$AA,11,FALSE)),"")</f>
        <v/>
      </c>
      <c r="D194" t="str">
        <f t="shared" ref="D194:D257" si="6">IFERROR(RANK($C194,$C$1:$C$5000,0),"")</f>
        <v/>
      </c>
    </row>
    <row r="195" spans="1:4" x14ac:dyDescent="0.25">
      <c r="A195">
        <f t="shared" si="5"/>
        <v>195</v>
      </c>
      <c r="B195" t="e">
        <f>IF('Peer Comparison Tool'!$D$11="NR",INDEX('CECL &lt;50B Database'!$A:$A,MATCH(Workings!$A195,'CECL &lt;50B Database'!$AI:$AI,0)),INDEX('ALLL &lt;50B Database'!$A:$A,MATCH(Workings!$A195,'ALLL &lt;50B Database'!$AI:$AI,0)))</f>
        <v>#N/A</v>
      </c>
      <c r="C195" s="3" t="str">
        <f>IFERROR(IFERROR(VLOOKUP($B195,'CECL &lt;50B Database'!$A:$AA,11,FALSE),VLOOKUP($B195,'ALLL &lt;50B Database'!$A:$AA,11,FALSE)),"")</f>
        <v/>
      </c>
      <c r="D195" t="str">
        <f t="shared" si="6"/>
        <v/>
      </c>
    </row>
    <row r="196" spans="1:4" x14ac:dyDescent="0.25">
      <c r="A196">
        <f t="shared" ref="A196:A259" si="7">A195+1</f>
        <v>196</v>
      </c>
      <c r="B196" t="e">
        <f>IF('Peer Comparison Tool'!$D$11="NR",INDEX('CECL &lt;50B Database'!$A:$A,MATCH(Workings!$A196,'CECL &lt;50B Database'!$AI:$AI,0)),INDEX('ALLL &lt;50B Database'!$A:$A,MATCH(Workings!$A196,'ALLL &lt;50B Database'!$AI:$AI,0)))</f>
        <v>#N/A</v>
      </c>
      <c r="C196" s="3" t="str">
        <f>IFERROR(IFERROR(VLOOKUP($B196,'CECL &lt;50B Database'!$A:$AA,11,FALSE),VLOOKUP($B196,'ALLL &lt;50B Database'!$A:$AA,11,FALSE)),"")</f>
        <v/>
      </c>
      <c r="D196" t="str">
        <f t="shared" si="6"/>
        <v/>
      </c>
    </row>
    <row r="197" spans="1:4" x14ac:dyDescent="0.25">
      <c r="A197">
        <f t="shared" si="7"/>
        <v>197</v>
      </c>
      <c r="B197" t="e">
        <f>IF('Peer Comparison Tool'!$D$11="NR",INDEX('CECL &lt;50B Database'!$A:$A,MATCH(Workings!$A197,'CECL &lt;50B Database'!$AI:$AI,0)),INDEX('ALLL &lt;50B Database'!$A:$A,MATCH(Workings!$A197,'ALLL &lt;50B Database'!$AI:$AI,0)))</f>
        <v>#N/A</v>
      </c>
      <c r="C197" s="3" t="str">
        <f>IFERROR(IFERROR(VLOOKUP($B197,'CECL &lt;50B Database'!$A:$AA,11,FALSE),VLOOKUP($B197,'ALLL &lt;50B Database'!$A:$AA,11,FALSE)),"")</f>
        <v/>
      </c>
      <c r="D197" t="str">
        <f t="shared" si="6"/>
        <v/>
      </c>
    </row>
    <row r="198" spans="1:4" x14ac:dyDescent="0.25">
      <c r="A198">
        <f t="shared" si="7"/>
        <v>198</v>
      </c>
      <c r="B198" t="e">
        <f>IF('Peer Comparison Tool'!$D$11="NR",INDEX('CECL &lt;50B Database'!$A:$A,MATCH(Workings!$A198,'CECL &lt;50B Database'!$AI:$AI,0)),INDEX('ALLL &lt;50B Database'!$A:$A,MATCH(Workings!$A198,'ALLL &lt;50B Database'!$AI:$AI,0)))</f>
        <v>#N/A</v>
      </c>
      <c r="C198" s="3" t="str">
        <f>IFERROR(IFERROR(VLOOKUP($B198,'CECL &lt;50B Database'!$A:$AA,11,FALSE),VLOOKUP($B198,'ALLL &lt;50B Database'!$A:$AA,11,FALSE)),"")</f>
        <v/>
      </c>
      <c r="D198" t="str">
        <f t="shared" si="6"/>
        <v/>
      </c>
    </row>
    <row r="199" spans="1:4" x14ac:dyDescent="0.25">
      <c r="A199">
        <f t="shared" si="7"/>
        <v>199</v>
      </c>
      <c r="B199" t="e">
        <f>IF('Peer Comparison Tool'!$D$11="NR",INDEX('CECL &lt;50B Database'!$A:$A,MATCH(Workings!$A199,'CECL &lt;50B Database'!$AI:$AI,0)),INDEX('ALLL &lt;50B Database'!$A:$A,MATCH(Workings!$A199,'ALLL &lt;50B Database'!$AI:$AI,0)))</f>
        <v>#N/A</v>
      </c>
      <c r="C199" s="3" t="str">
        <f>IFERROR(IFERROR(VLOOKUP($B199,'CECL &lt;50B Database'!$A:$AA,11,FALSE),VLOOKUP($B199,'ALLL &lt;50B Database'!$A:$AA,11,FALSE)),"")</f>
        <v/>
      </c>
      <c r="D199" t="str">
        <f t="shared" si="6"/>
        <v/>
      </c>
    </row>
    <row r="200" spans="1:4" x14ac:dyDescent="0.25">
      <c r="A200">
        <f t="shared" si="7"/>
        <v>200</v>
      </c>
      <c r="B200" t="e">
        <f>IF('Peer Comparison Tool'!$D$11="NR",INDEX('CECL &lt;50B Database'!$A:$A,MATCH(Workings!$A200,'CECL &lt;50B Database'!$AI:$AI,0)),INDEX('ALLL &lt;50B Database'!$A:$A,MATCH(Workings!$A200,'ALLL &lt;50B Database'!$AI:$AI,0)))</f>
        <v>#N/A</v>
      </c>
      <c r="C200" s="3" t="str">
        <f>IFERROR(IFERROR(VLOOKUP($B200,'CECL &lt;50B Database'!$A:$AA,11,FALSE),VLOOKUP($B200,'ALLL &lt;50B Database'!$A:$AA,11,FALSE)),"")</f>
        <v/>
      </c>
      <c r="D200" t="str">
        <f t="shared" si="6"/>
        <v/>
      </c>
    </row>
    <row r="201" spans="1:4" x14ac:dyDescent="0.25">
      <c r="A201">
        <f t="shared" si="7"/>
        <v>201</v>
      </c>
      <c r="B201" t="e">
        <f>IF('Peer Comparison Tool'!$D$11="NR",INDEX('CECL &lt;50B Database'!$A:$A,MATCH(Workings!$A201,'CECL &lt;50B Database'!$AI:$AI,0)),INDEX('ALLL &lt;50B Database'!$A:$A,MATCH(Workings!$A201,'ALLL &lt;50B Database'!$AI:$AI,0)))</f>
        <v>#N/A</v>
      </c>
      <c r="C201" s="3" t="str">
        <f>IFERROR(IFERROR(VLOOKUP($B201,'CECL &lt;50B Database'!$A:$AA,11,FALSE),VLOOKUP($B201,'ALLL &lt;50B Database'!$A:$AA,11,FALSE)),"")</f>
        <v/>
      </c>
      <c r="D201" t="str">
        <f t="shared" si="6"/>
        <v/>
      </c>
    </row>
    <row r="202" spans="1:4" x14ac:dyDescent="0.25">
      <c r="A202">
        <f t="shared" si="7"/>
        <v>202</v>
      </c>
      <c r="B202" t="e">
        <f>IF('Peer Comparison Tool'!$D$11="NR",INDEX('CECL &lt;50B Database'!$A:$A,MATCH(Workings!$A202,'CECL &lt;50B Database'!$AI:$AI,0)),INDEX('ALLL &lt;50B Database'!$A:$A,MATCH(Workings!$A202,'ALLL &lt;50B Database'!$AI:$AI,0)))</f>
        <v>#N/A</v>
      </c>
      <c r="C202" s="3" t="str">
        <f>IFERROR(IFERROR(VLOOKUP($B202,'CECL &lt;50B Database'!$A:$AA,11,FALSE),VLOOKUP($B202,'ALLL &lt;50B Database'!$A:$AA,11,FALSE)),"")</f>
        <v/>
      </c>
      <c r="D202" t="str">
        <f t="shared" si="6"/>
        <v/>
      </c>
    </row>
    <row r="203" spans="1:4" x14ac:dyDescent="0.25">
      <c r="A203">
        <f t="shared" si="7"/>
        <v>203</v>
      </c>
      <c r="B203" t="e">
        <f>IF('Peer Comparison Tool'!$D$11="NR",INDEX('CECL &lt;50B Database'!$A:$A,MATCH(Workings!$A203,'CECL &lt;50B Database'!$AI:$AI,0)),INDEX('ALLL &lt;50B Database'!$A:$A,MATCH(Workings!$A203,'ALLL &lt;50B Database'!$AI:$AI,0)))</f>
        <v>#N/A</v>
      </c>
      <c r="C203" s="3" t="str">
        <f>IFERROR(IFERROR(VLOOKUP($B203,'CECL &lt;50B Database'!$A:$AA,11,FALSE),VLOOKUP($B203,'ALLL &lt;50B Database'!$A:$AA,11,FALSE)),"")</f>
        <v/>
      </c>
      <c r="D203" t="str">
        <f t="shared" si="6"/>
        <v/>
      </c>
    </row>
    <row r="204" spans="1:4" x14ac:dyDescent="0.25">
      <c r="A204">
        <f t="shared" si="7"/>
        <v>204</v>
      </c>
      <c r="B204" t="e">
        <f>IF('Peer Comparison Tool'!$D$11="NR",INDEX('CECL &lt;50B Database'!$A:$A,MATCH(Workings!$A204,'CECL &lt;50B Database'!$AI:$AI,0)),INDEX('ALLL &lt;50B Database'!$A:$A,MATCH(Workings!$A204,'ALLL &lt;50B Database'!$AI:$AI,0)))</f>
        <v>#N/A</v>
      </c>
      <c r="C204" s="3" t="str">
        <f>IFERROR(IFERROR(VLOOKUP($B204,'CECL &lt;50B Database'!$A:$AA,11,FALSE),VLOOKUP($B204,'ALLL &lt;50B Database'!$A:$AA,11,FALSE)),"")</f>
        <v/>
      </c>
      <c r="D204" t="str">
        <f t="shared" si="6"/>
        <v/>
      </c>
    </row>
    <row r="205" spans="1:4" x14ac:dyDescent="0.25">
      <c r="A205">
        <f t="shared" si="7"/>
        <v>205</v>
      </c>
      <c r="B205" t="e">
        <f>IF('Peer Comparison Tool'!$D$11="NR",INDEX('CECL &lt;50B Database'!$A:$A,MATCH(Workings!$A205,'CECL &lt;50B Database'!$AI:$AI,0)),INDEX('ALLL &lt;50B Database'!$A:$A,MATCH(Workings!$A205,'ALLL &lt;50B Database'!$AI:$AI,0)))</f>
        <v>#N/A</v>
      </c>
      <c r="C205" s="3" t="str">
        <f>IFERROR(IFERROR(VLOOKUP($B205,'CECL &lt;50B Database'!$A:$AA,11,FALSE),VLOOKUP($B205,'ALLL &lt;50B Database'!$A:$AA,11,FALSE)),"")</f>
        <v/>
      </c>
      <c r="D205" t="str">
        <f t="shared" si="6"/>
        <v/>
      </c>
    </row>
    <row r="206" spans="1:4" x14ac:dyDescent="0.25">
      <c r="A206">
        <f t="shared" si="7"/>
        <v>206</v>
      </c>
      <c r="B206" t="e">
        <f>IF('Peer Comparison Tool'!$D$11="NR",INDEX('CECL &lt;50B Database'!$A:$A,MATCH(Workings!$A206,'CECL &lt;50B Database'!$AI:$AI,0)),INDEX('ALLL &lt;50B Database'!$A:$A,MATCH(Workings!$A206,'ALLL &lt;50B Database'!$AI:$AI,0)))</f>
        <v>#N/A</v>
      </c>
      <c r="C206" s="3" t="str">
        <f>IFERROR(IFERROR(VLOOKUP($B206,'CECL &lt;50B Database'!$A:$AA,11,FALSE),VLOOKUP($B206,'ALLL &lt;50B Database'!$A:$AA,11,FALSE)),"")</f>
        <v/>
      </c>
      <c r="D206" t="str">
        <f t="shared" si="6"/>
        <v/>
      </c>
    </row>
    <row r="207" spans="1:4" x14ac:dyDescent="0.25">
      <c r="A207">
        <f t="shared" si="7"/>
        <v>207</v>
      </c>
      <c r="B207" t="e">
        <f>IF('Peer Comparison Tool'!$D$11="NR",INDEX('CECL &lt;50B Database'!$A:$A,MATCH(Workings!$A207,'CECL &lt;50B Database'!$AI:$AI,0)),INDEX('ALLL &lt;50B Database'!$A:$A,MATCH(Workings!$A207,'ALLL &lt;50B Database'!$AI:$AI,0)))</f>
        <v>#N/A</v>
      </c>
      <c r="C207" s="3" t="str">
        <f>IFERROR(IFERROR(VLOOKUP($B207,'CECL &lt;50B Database'!$A:$AA,11,FALSE),VLOOKUP($B207,'ALLL &lt;50B Database'!$A:$AA,11,FALSE)),"")</f>
        <v/>
      </c>
      <c r="D207" t="str">
        <f t="shared" si="6"/>
        <v/>
      </c>
    </row>
    <row r="208" spans="1:4" x14ac:dyDescent="0.25">
      <c r="A208">
        <f t="shared" si="7"/>
        <v>208</v>
      </c>
      <c r="B208" t="e">
        <f>IF('Peer Comparison Tool'!$D$11="NR",INDEX('CECL &lt;50B Database'!$A:$A,MATCH(Workings!$A208,'CECL &lt;50B Database'!$AI:$AI,0)),INDEX('ALLL &lt;50B Database'!$A:$A,MATCH(Workings!$A208,'ALLL &lt;50B Database'!$AI:$AI,0)))</f>
        <v>#N/A</v>
      </c>
      <c r="C208" s="3" t="str">
        <f>IFERROR(IFERROR(VLOOKUP($B208,'CECL &lt;50B Database'!$A:$AA,11,FALSE),VLOOKUP($B208,'ALLL &lt;50B Database'!$A:$AA,11,FALSE)),"")</f>
        <v/>
      </c>
      <c r="D208" t="str">
        <f t="shared" si="6"/>
        <v/>
      </c>
    </row>
    <row r="209" spans="1:4" x14ac:dyDescent="0.25">
      <c r="A209">
        <f t="shared" si="7"/>
        <v>209</v>
      </c>
      <c r="B209" t="e">
        <f>IF('Peer Comparison Tool'!$D$11="NR",INDEX('CECL &lt;50B Database'!$A:$A,MATCH(Workings!$A209,'CECL &lt;50B Database'!$AI:$AI,0)),INDEX('ALLL &lt;50B Database'!$A:$A,MATCH(Workings!$A209,'ALLL &lt;50B Database'!$AI:$AI,0)))</f>
        <v>#N/A</v>
      </c>
      <c r="C209" s="3" t="str">
        <f>IFERROR(IFERROR(VLOOKUP($B209,'CECL &lt;50B Database'!$A:$AA,11,FALSE),VLOOKUP($B209,'ALLL &lt;50B Database'!$A:$AA,11,FALSE)),"")</f>
        <v/>
      </c>
      <c r="D209" t="str">
        <f t="shared" si="6"/>
        <v/>
      </c>
    </row>
    <row r="210" spans="1:4" x14ac:dyDescent="0.25">
      <c r="A210">
        <f t="shared" si="7"/>
        <v>210</v>
      </c>
      <c r="B210" t="e">
        <f>IF('Peer Comparison Tool'!$D$11="NR",INDEX('CECL &lt;50B Database'!$A:$A,MATCH(Workings!$A210,'CECL &lt;50B Database'!$AI:$AI,0)),INDEX('ALLL &lt;50B Database'!$A:$A,MATCH(Workings!$A210,'ALLL &lt;50B Database'!$AI:$AI,0)))</f>
        <v>#N/A</v>
      </c>
      <c r="C210" s="3" t="str">
        <f>IFERROR(IFERROR(VLOOKUP($B210,'CECL &lt;50B Database'!$A:$AA,11,FALSE),VLOOKUP($B210,'ALLL &lt;50B Database'!$A:$AA,11,FALSE)),"")</f>
        <v/>
      </c>
      <c r="D210" t="str">
        <f t="shared" si="6"/>
        <v/>
      </c>
    </row>
    <row r="211" spans="1:4" x14ac:dyDescent="0.25">
      <c r="A211">
        <f t="shared" si="7"/>
        <v>211</v>
      </c>
      <c r="B211" t="e">
        <f>IF('Peer Comparison Tool'!$D$11="NR",INDEX('CECL &lt;50B Database'!$A:$A,MATCH(Workings!$A211,'CECL &lt;50B Database'!$AI:$AI,0)),INDEX('ALLL &lt;50B Database'!$A:$A,MATCH(Workings!$A211,'ALLL &lt;50B Database'!$AI:$AI,0)))</f>
        <v>#N/A</v>
      </c>
      <c r="C211" s="3" t="str">
        <f>IFERROR(IFERROR(VLOOKUP($B211,'CECL &lt;50B Database'!$A:$AA,11,FALSE),VLOOKUP($B211,'ALLL &lt;50B Database'!$A:$AA,11,FALSE)),"")</f>
        <v/>
      </c>
      <c r="D211" t="str">
        <f t="shared" si="6"/>
        <v/>
      </c>
    </row>
    <row r="212" spans="1:4" x14ac:dyDescent="0.25">
      <c r="A212">
        <f t="shared" si="7"/>
        <v>212</v>
      </c>
      <c r="B212" t="e">
        <f>IF('Peer Comparison Tool'!$D$11="NR",INDEX('CECL &lt;50B Database'!$A:$A,MATCH(Workings!$A212,'CECL &lt;50B Database'!$AI:$AI,0)),INDEX('ALLL &lt;50B Database'!$A:$A,MATCH(Workings!$A212,'ALLL &lt;50B Database'!$AI:$AI,0)))</f>
        <v>#N/A</v>
      </c>
      <c r="C212" s="3" t="str">
        <f>IFERROR(IFERROR(VLOOKUP($B212,'CECL &lt;50B Database'!$A:$AA,11,FALSE),VLOOKUP($B212,'ALLL &lt;50B Database'!$A:$AA,11,FALSE)),"")</f>
        <v/>
      </c>
      <c r="D212" t="str">
        <f t="shared" si="6"/>
        <v/>
      </c>
    </row>
    <row r="213" spans="1:4" x14ac:dyDescent="0.25">
      <c r="A213">
        <f t="shared" si="7"/>
        <v>213</v>
      </c>
      <c r="B213" t="e">
        <f>IF('Peer Comparison Tool'!$D$11="NR",INDEX('CECL &lt;50B Database'!$A:$A,MATCH(Workings!$A213,'CECL &lt;50B Database'!$AI:$AI,0)),INDEX('ALLL &lt;50B Database'!$A:$A,MATCH(Workings!$A213,'ALLL &lt;50B Database'!$AI:$AI,0)))</f>
        <v>#N/A</v>
      </c>
      <c r="C213" s="3" t="str">
        <f>IFERROR(IFERROR(VLOOKUP($B213,'CECL &lt;50B Database'!$A:$AA,11,FALSE),VLOOKUP($B213,'ALLL &lt;50B Database'!$A:$AA,11,FALSE)),"")</f>
        <v/>
      </c>
      <c r="D213" t="str">
        <f t="shared" si="6"/>
        <v/>
      </c>
    </row>
    <row r="214" spans="1:4" x14ac:dyDescent="0.25">
      <c r="A214">
        <f t="shared" si="7"/>
        <v>214</v>
      </c>
      <c r="B214" t="e">
        <f>IF('Peer Comparison Tool'!$D$11="NR",INDEX('CECL &lt;50B Database'!$A:$A,MATCH(Workings!$A214,'CECL &lt;50B Database'!$AI:$AI,0)),INDEX('ALLL &lt;50B Database'!$A:$A,MATCH(Workings!$A214,'ALLL &lt;50B Database'!$AI:$AI,0)))</f>
        <v>#N/A</v>
      </c>
      <c r="C214" s="3" t="str">
        <f>IFERROR(IFERROR(VLOOKUP($B214,'CECL &lt;50B Database'!$A:$AA,11,FALSE),VLOOKUP($B214,'ALLL &lt;50B Database'!$A:$AA,11,FALSE)),"")</f>
        <v/>
      </c>
      <c r="D214" t="str">
        <f t="shared" si="6"/>
        <v/>
      </c>
    </row>
    <row r="215" spans="1:4" x14ac:dyDescent="0.25">
      <c r="A215">
        <f t="shared" si="7"/>
        <v>215</v>
      </c>
      <c r="B215" t="e">
        <f>IF('Peer Comparison Tool'!$D$11="NR",INDEX('CECL &lt;50B Database'!$A:$A,MATCH(Workings!$A215,'CECL &lt;50B Database'!$AI:$AI,0)),INDEX('ALLL &lt;50B Database'!$A:$A,MATCH(Workings!$A215,'ALLL &lt;50B Database'!$AI:$AI,0)))</f>
        <v>#N/A</v>
      </c>
      <c r="C215" s="3" t="str">
        <f>IFERROR(IFERROR(VLOOKUP($B215,'CECL &lt;50B Database'!$A:$AA,11,FALSE),VLOOKUP($B215,'ALLL &lt;50B Database'!$A:$AA,11,FALSE)),"")</f>
        <v/>
      </c>
      <c r="D215" t="str">
        <f t="shared" si="6"/>
        <v/>
      </c>
    </row>
    <row r="216" spans="1:4" x14ac:dyDescent="0.25">
      <c r="A216">
        <f t="shared" si="7"/>
        <v>216</v>
      </c>
      <c r="B216" t="e">
        <f>IF('Peer Comparison Tool'!$D$11="NR",INDEX('CECL &lt;50B Database'!$A:$A,MATCH(Workings!$A216,'CECL &lt;50B Database'!$AI:$AI,0)),INDEX('ALLL &lt;50B Database'!$A:$A,MATCH(Workings!$A216,'ALLL &lt;50B Database'!$AI:$AI,0)))</f>
        <v>#N/A</v>
      </c>
      <c r="C216" s="3" t="str">
        <f>IFERROR(IFERROR(VLOOKUP($B216,'CECL &lt;50B Database'!$A:$AA,11,FALSE),VLOOKUP($B216,'ALLL &lt;50B Database'!$A:$AA,11,FALSE)),"")</f>
        <v/>
      </c>
      <c r="D216" t="str">
        <f t="shared" si="6"/>
        <v/>
      </c>
    </row>
    <row r="217" spans="1:4" x14ac:dyDescent="0.25">
      <c r="A217">
        <f t="shared" si="7"/>
        <v>217</v>
      </c>
      <c r="B217" t="e">
        <f>IF('Peer Comparison Tool'!$D$11="NR",INDEX('CECL &lt;50B Database'!$A:$A,MATCH(Workings!$A217,'CECL &lt;50B Database'!$AI:$AI,0)),INDEX('ALLL &lt;50B Database'!$A:$A,MATCH(Workings!$A217,'ALLL &lt;50B Database'!$AI:$AI,0)))</f>
        <v>#N/A</v>
      </c>
      <c r="C217" s="3" t="str">
        <f>IFERROR(IFERROR(VLOOKUP($B217,'CECL &lt;50B Database'!$A:$AA,11,FALSE),VLOOKUP($B217,'ALLL &lt;50B Database'!$A:$AA,11,FALSE)),"")</f>
        <v/>
      </c>
      <c r="D217" t="str">
        <f t="shared" si="6"/>
        <v/>
      </c>
    </row>
    <row r="218" spans="1:4" x14ac:dyDescent="0.25">
      <c r="A218">
        <f t="shared" si="7"/>
        <v>218</v>
      </c>
      <c r="B218" t="e">
        <f>IF('Peer Comparison Tool'!$D$11="NR",INDEX('CECL &lt;50B Database'!$A:$A,MATCH(Workings!$A218,'CECL &lt;50B Database'!$AI:$AI,0)),INDEX('ALLL &lt;50B Database'!$A:$A,MATCH(Workings!$A218,'ALLL &lt;50B Database'!$AI:$AI,0)))</f>
        <v>#N/A</v>
      </c>
      <c r="C218" s="3" t="str">
        <f>IFERROR(IFERROR(VLOOKUP($B218,'CECL &lt;50B Database'!$A:$AA,11,FALSE),VLOOKUP($B218,'ALLL &lt;50B Database'!$A:$AA,11,FALSE)),"")</f>
        <v/>
      </c>
      <c r="D218" t="str">
        <f t="shared" si="6"/>
        <v/>
      </c>
    </row>
    <row r="219" spans="1:4" x14ac:dyDescent="0.25">
      <c r="A219">
        <f t="shared" si="7"/>
        <v>219</v>
      </c>
      <c r="B219" t="e">
        <f>IF('Peer Comparison Tool'!$D$11="NR",INDEX('CECL &lt;50B Database'!$A:$A,MATCH(Workings!$A219,'CECL &lt;50B Database'!$AI:$AI,0)),INDEX('ALLL &lt;50B Database'!$A:$A,MATCH(Workings!$A219,'ALLL &lt;50B Database'!$AI:$AI,0)))</f>
        <v>#N/A</v>
      </c>
      <c r="C219" s="3" t="str">
        <f>IFERROR(IFERROR(VLOOKUP($B219,'CECL &lt;50B Database'!$A:$AA,11,FALSE),VLOOKUP($B219,'ALLL &lt;50B Database'!$A:$AA,11,FALSE)),"")</f>
        <v/>
      </c>
      <c r="D219" t="str">
        <f t="shared" si="6"/>
        <v/>
      </c>
    </row>
    <row r="220" spans="1:4" x14ac:dyDescent="0.25">
      <c r="A220">
        <f t="shared" si="7"/>
        <v>220</v>
      </c>
      <c r="B220" t="e">
        <f>IF('Peer Comparison Tool'!$D$11="NR",INDEX('CECL &lt;50B Database'!$A:$A,MATCH(Workings!$A220,'CECL &lt;50B Database'!$AI:$AI,0)),INDEX('ALLL &lt;50B Database'!$A:$A,MATCH(Workings!$A220,'ALLL &lt;50B Database'!$AI:$AI,0)))</f>
        <v>#N/A</v>
      </c>
      <c r="C220" s="3" t="str">
        <f>IFERROR(IFERROR(VLOOKUP($B220,'CECL &lt;50B Database'!$A:$AA,11,FALSE),VLOOKUP($B220,'ALLL &lt;50B Database'!$A:$AA,11,FALSE)),"")</f>
        <v/>
      </c>
      <c r="D220" t="str">
        <f t="shared" si="6"/>
        <v/>
      </c>
    </row>
    <row r="221" spans="1:4" x14ac:dyDescent="0.25">
      <c r="A221">
        <f t="shared" si="7"/>
        <v>221</v>
      </c>
      <c r="B221" t="e">
        <f>IF('Peer Comparison Tool'!$D$11="NR",INDEX('CECL &lt;50B Database'!$A:$A,MATCH(Workings!$A221,'CECL &lt;50B Database'!$AI:$AI,0)),INDEX('ALLL &lt;50B Database'!$A:$A,MATCH(Workings!$A221,'ALLL &lt;50B Database'!$AI:$AI,0)))</f>
        <v>#N/A</v>
      </c>
      <c r="C221" s="3" t="str">
        <f>IFERROR(IFERROR(VLOOKUP($B221,'CECL &lt;50B Database'!$A:$AA,11,FALSE),VLOOKUP($B221,'ALLL &lt;50B Database'!$A:$AA,11,FALSE)),"")</f>
        <v/>
      </c>
      <c r="D221" t="str">
        <f t="shared" si="6"/>
        <v/>
      </c>
    </row>
    <row r="222" spans="1:4" x14ac:dyDescent="0.25">
      <c r="A222">
        <f t="shared" si="7"/>
        <v>222</v>
      </c>
      <c r="B222" t="e">
        <f>IF('Peer Comparison Tool'!$D$11="NR",INDEX('CECL &lt;50B Database'!$A:$A,MATCH(Workings!$A222,'CECL &lt;50B Database'!$AI:$AI,0)),INDEX('ALLL &lt;50B Database'!$A:$A,MATCH(Workings!$A222,'ALLL &lt;50B Database'!$AI:$AI,0)))</f>
        <v>#N/A</v>
      </c>
      <c r="C222" s="3" t="str">
        <f>IFERROR(IFERROR(VLOOKUP($B222,'CECL &lt;50B Database'!$A:$AA,11,FALSE),VLOOKUP($B222,'ALLL &lt;50B Database'!$A:$AA,11,FALSE)),"")</f>
        <v/>
      </c>
      <c r="D222" t="str">
        <f t="shared" si="6"/>
        <v/>
      </c>
    </row>
    <row r="223" spans="1:4" x14ac:dyDescent="0.25">
      <c r="A223">
        <f t="shared" si="7"/>
        <v>223</v>
      </c>
      <c r="B223" t="e">
        <f>IF('Peer Comparison Tool'!$D$11="NR",INDEX('CECL &lt;50B Database'!$A:$A,MATCH(Workings!$A223,'CECL &lt;50B Database'!$AI:$AI,0)),INDEX('ALLL &lt;50B Database'!$A:$A,MATCH(Workings!$A223,'ALLL &lt;50B Database'!$AI:$AI,0)))</f>
        <v>#N/A</v>
      </c>
      <c r="C223" s="3" t="str">
        <f>IFERROR(IFERROR(VLOOKUP($B223,'CECL &lt;50B Database'!$A:$AA,11,FALSE),VLOOKUP($B223,'ALLL &lt;50B Database'!$A:$AA,11,FALSE)),"")</f>
        <v/>
      </c>
      <c r="D223" t="str">
        <f t="shared" si="6"/>
        <v/>
      </c>
    </row>
    <row r="224" spans="1:4" x14ac:dyDescent="0.25">
      <c r="A224">
        <f t="shared" si="7"/>
        <v>224</v>
      </c>
      <c r="B224" t="e">
        <f>IF('Peer Comparison Tool'!$D$11="NR",INDEX('CECL &lt;50B Database'!$A:$A,MATCH(Workings!$A224,'CECL &lt;50B Database'!$AI:$AI,0)),INDEX('ALLL &lt;50B Database'!$A:$A,MATCH(Workings!$A224,'ALLL &lt;50B Database'!$AI:$AI,0)))</f>
        <v>#N/A</v>
      </c>
      <c r="C224" s="3" t="str">
        <f>IFERROR(IFERROR(VLOOKUP($B224,'CECL &lt;50B Database'!$A:$AA,11,FALSE),VLOOKUP($B224,'ALLL &lt;50B Database'!$A:$AA,11,FALSE)),"")</f>
        <v/>
      </c>
      <c r="D224" t="str">
        <f t="shared" si="6"/>
        <v/>
      </c>
    </row>
    <row r="225" spans="1:4" x14ac:dyDescent="0.25">
      <c r="A225">
        <f t="shared" si="7"/>
        <v>225</v>
      </c>
      <c r="B225" t="e">
        <f>IF('Peer Comparison Tool'!$D$11="NR",INDEX('CECL &lt;50B Database'!$A:$A,MATCH(Workings!$A225,'CECL &lt;50B Database'!$AI:$AI,0)),INDEX('ALLL &lt;50B Database'!$A:$A,MATCH(Workings!$A225,'ALLL &lt;50B Database'!$AI:$AI,0)))</f>
        <v>#N/A</v>
      </c>
      <c r="C225" s="3" t="str">
        <f>IFERROR(IFERROR(VLOOKUP($B225,'CECL &lt;50B Database'!$A:$AA,11,FALSE),VLOOKUP($B225,'ALLL &lt;50B Database'!$A:$AA,11,FALSE)),"")</f>
        <v/>
      </c>
      <c r="D225" t="str">
        <f t="shared" si="6"/>
        <v/>
      </c>
    </row>
    <row r="226" spans="1:4" x14ac:dyDescent="0.25">
      <c r="A226">
        <f t="shared" si="7"/>
        <v>226</v>
      </c>
      <c r="B226" t="e">
        <f>IF('Peer Comparison Tool'!$D$11="NR",INDEX('CECL &lt;50B Database'!$A:$A,MATCH(Workings!$A226,'CECL &lt;50B Database'!$AI:$AI,0)),INDEX('ALLL &lt;50B Database'!$A:$A,MATCH(Workings!$A226,'ALLL &lt;50B Database'!$AI:$AI,0)))</f>
        <v>#N/A</v>
      </c>
      <c r="C226" s="3" t="str">
        <f>IFERROR(IFERROR(VLOOKUP($B226,'CECL &lt;50B Database'!$A:$AA,11,FALSE),VLOOKUP($B226,'ALLL &lt;50B Database'!$A:$AA,11,FALSE)),"")</f>
        <v/>
      </c>
      <c r="D226" t="str">
        <f t="shared" si="6"/>
        <v/>
      </c>
    </row>
    <row r="227" spans="1:4" x14ac:dyDescent="0.25">
      <c r="A227">
        <f t="shared" si="7"/>
        <v>227</v>
      </c>
      <c r="B227" t="e">
        <f>IF('Peer Comparison Tool'!$D$11="NR",INDEX('CECL &lt;50B Database'!$A:$A,MATCH(Workings!$A227,'CECL &lt;50B Database'!$AI:$AI,0)),INDEX('ALLL &lt;50B Database'!$A:$A,MATCH(Workings!$A227,'ALLL &lt;50B Database'!$AI:$AI,0)))</f>
        <v>#N/A</v>
      </c>
      <c r="C227" s="3" t="str">
        <f>IFERROR(IFERROR(VLOOKUP($B227,'CECL &lt;50B Database'!$A:$AA,11,FALSE),VLOOKUP($B227,'ALLL &lt;50B Database'!$A:$AA,11,FALSE)),"")</f>
        <v/>
      </c>
      <c r="D227" t="str">
        <f t="shared" si="6"/>
        <v/>
      </c>
    </row>
    <row r="228" spans="1:4" x14ac:dyDescent="0.25">
      <c r="A228">
        <f t="shared" si="7"/>
        <v>228</v>
      </c>
      <c r="B228" t="e">
        <f>IF('Peer Comparison Tool'!$D$11="NR",INDEX('CECL &lt;50B Database'!$A:$A,MATCH(Workings!$A228,'CECL &lt;50B Database'!$AI:$AI,0)),INDEX('ALLL &lt;50B Database'!$A:$A,MATCH(Workings!$A228,'ALLL &lt;50B Database'!$AI:$AI,0)))</f>
        <v>#N/A</v>
      </c>
      <c r="C228" s="3" t="str">
        <f>IFERROR(IFERROR(VLOOKUP($B228,'CECL &lt;50B Database'!$A:$AA,11,FALSE),VLOOKUP($B228,'ALLL &lt;50B Database'!$A:$AA,11,FALSE)),"")</f>
        <v/>
      </c>
      <c r="D228" t="str">
        <f t="shared" si="6"/>
        <v/>
      </c>
    </row>
    <row r="229" spans="1:4" x14ac:dyDescent="0.25">
      <c r="A229">
        <f t="shared" si="7"/>
        <v>229</v>
      </c>
      <c r="B229" t="e">
        <f>IF('Peer Comparison Tool'!$D$11="NR",INDEX('CECL &lt;50B Database'!$A:$A,MATCH(Workings!$A229,'CECL &lt;50B Database'!$AI:$AI,0)),INDEX('ALLL &lt;50B Database'!$A:$A,MATCH(Workings!$A229,'ALLL &lt;50B Database'!$AI:$AI,0)))</f>
        <v>#N/A</v>
      </c>
      <c r="C229" s="3" t="str">
        <f>IFERROR(IFERROR(VLOOKUP($B229,'CECL &lt;50B Database'!$A:$AA,11,FALSE),VLOOKUP($B229,'ALLL &lt;50B Database'!$A:$AA,11,FALSE)),"")</f>
        <v/>
      </c>
      <c r="D229" t="str">
        <f t="shared" si="6"/>
        <v/>
      </c>
    </row>
    <row r="230" spans="1:4" x14ac:dyDescent="0.25">
      <c r="A230">
        <f t="shared" si="7"/>
        <v>230</v>
      </c>
      <c r="B230" t="e">
        <f>IF('Peer Comparison Tool'!$D$11="NR",INDEX('CECL &lt;50B Database'!$A:$A,MATCH(Workings!$A230,'CECL &lt;50B Database'!$AI:$AI,0)),INDEX('ALLL &lt;50B Database'!$A:$A,MATCH(Workings!$A230,'ALLL &lt;50B Database'!$AI:$AI,0)))</f>
        <v>#N/A</v>
      </c>
      <c r="C230" s="3" t="str">
        <f>IFERROR(IFERROR(VLOOKUP($B230,'CECL &lt;50B Database'!$A:$AA,11,FALSE),VLOOKUP($B230,'ALLL &lt;50B Database'!$A:$AA,11,FALSE)),"")</f>
        <v/>
      </c>
      <c r="D230" t="str">
        <f t="shared" si="6"/>
        <v/>
      </c>
    </row>
    <row r="231" spans="1:4" x14ac:dyDescent="0.25">
      <c r="A231">
        <f t="shared" si="7"/>
        <v>231</v>
      </c>
      <c r="B231" t="e">
        <f>IF('Peer Comparison Tool'!$D$11="NR",INDEX('CECL &lt;50B Database'!$A:$A,MATCH(Workings!$A231,'CECL &lt;50B Database'!$AI:$AI,0)),INDEX('ALLL &lt;50B Database'!$A:$A,MATCH(Workings!$A231,'ALLL &lt;50B Database'!$AI:$AI,0)))</f>
        <v>#N/A</v>
      </c>
      <c r="C231" s="3" t="str">
        <f>IFERROR(IFERROR(VLOOKUP($B231,'CECL &lt;50B Database'!$A:$AA,11,FALSE),VLOOKUP($B231,'ALLL &lt;50B Database'!$A:$AA,11,FALSE)),"")</f>
        <v/>
      </c>
      <c r="D231" t="str">
        <f t="shared" si="6"/>
        <v/>
      </c>
    </row>
    <row r="232" spans="1:4" x14ac:dyDescent="0.25">
      <c r="A232">
        <f t="shared" si="7"/>
        <v>232</v>
      </c>
      <c r="B232" t="e">
        <f>IF('Peer Comparison Tool'!$D$11="NR",INDEX('CECL &lt;50B Database'!$A:$A,MATCH(Workings!$A232,'CECL &lt;50B Database'!$AI:$AI,0)),INDEX('ALLL &lt;50B Database'!$A:$A,MATCH(Workings!$A232,'ALLL &lt;50B Database'!$AI:$AI,0)))</f>
        <v>#N/A</v>
      </c>
      <c r="C232" s="3" t="str">
        <f>IFERROR(IFERROR(VLOOKUP($B232,'CECL &lt;50B Database'!$A:$AA,11,FALSE),VLOOKUP($B232,'ALLL &lt;50B Database'!$A:$AA,11,FALSE)),"")</f>
        <v/>
      </c>
      <c r="D232" t="str">
        <f t="shared" si="6"/>
        <v/>
      </c>
    </row>
    <row r="233" spans="1:4" x14ac:dyDescent="0.25">
      <c r="A233">
        <f t="shared" si="7"/>
        <v>233</v>
      </c>
      <c r="B233" t="e">
        <f>IF('Peer Comparison Tool'!$D$11="NR",INDEX('CECL &lt;50B Database'!$A:$A,MATCH(Workings!$A233,'CECL &lt;50B Database'!$AI:$AI,0)),INDEX('ALLL &lt;50B Database'!$A:$A,MATCH(Workings!$A233,'ALLL &lt;50B Database'!$AI:$AI,0)))</f>
        <v>#N/A</v>
      </c>
      <c r="C233" s="3" t="str">
        <f>IFERROR(IFERROR(VLOOKUP($B233,'CECL &lt;50B Database'!$A:$AA,11,FALSE),VLOOKUP($B233,'ALLL &lt;50B Database'!$A:$AA,11,FALSE)),"")</f>
        <v/>
      </c>
      <c r="D233" t="str">
        <f t="shared" si="6"/>
        <v/>
      </c>
    </row>
    <row r="234" spans="1:4" x14ac:dyDescent="0.25">
      <c r="A234">
        <f t="shared" si="7"/>
        <v>234</v>
      </c>
      <c r="B234" t="e">
        <f>IF('Peer Comparison Tool'!$D$11="NR",INDEX('CECL &lt;50B Database'!$A:$A,MATCH(Workings!$A234,'CECL &lt;50B Database'!$AI:$AI,0)),INDEX('ALLL &lt;50B Database'!$A:$A,MATCH(Workings!$A234,'ALLL &lt;50B Database'!$AI:$AI,0)))</f>
        <v>#N/A</v>
      </c>
      <c r="C234" s="3" t="str">
        <f>IFERROR(IFERROR(VLOOKUP($B234,'CECL &lt;50B Database'!$A:$AA,11,FALSE),VLOOKUP($B234,'ALLL &lt;50B Database'!$A:$AA,11,FALSE)),"")</f>
        <v/>
      </c>
      <c r="D234" t="str">
        <f t="shared" si="6"/>
        <v/>
      </c>
    </row>
    <row r="235" spans="1:4" x14ac:dyDescent="0.25">
      <c r="A235">
        <f t="shared" si="7"/>
        <v>235</v>
      </c>
      <c r="B235" t="e">
        <f>IF('Peer Comparison Tool'!$D$11="NR",INDEX('CECL &lt;50B Database'!$A:$A,MATCH(Workings!$A235,'CECL &lt;50B Database'!$AI:$AI,0)),INDEX('ALLL &lt;50B Database'!$A:$A,MATCH(Workings!$A235,'ALLL &lt;50B Database'!$AI:$AI,0)))</f>
        <v>#N/A</v>
      </c>
      <c r="C235" s="3" t="str">
        <f>IFERROR(IFERROR(VLOOKUP($B235,'CECL &lt;50B Database'!$A:$AA,11,FALSE),VLOOKUP($B235,'ALLL &lt;50B Database'!$A:$AA,11,FALSE)),"")</f>
        <v/>
      </c>
      <c r="D235" t="str">
        <f t="shared" si="6"/>
        <v/>
      </c>
    </row>
    <row r="236" spans="1:4" x14ac:dyDescent="0.25">
      <c r="A236">
        <f t="shared" si="7"/>
        <v>236</v>
      </c>
      <c r="B236" t="e">
        <f>IF('Peer Comparison Tool'!$D$11="NR",INDEX('CECL &lt;50B Database'!$A:$A,MATCH(Workings!$A236,'CECL &lt;50B Database'!$AI:$AI,0)),INDEX('ALLL &lt;50B Database'!$A:$A,MATCH(Workings!$A236,'ALLL &lt;50B Database'!$AI:$AI,0)))</f>
        <v>#N/A</v>
      </c>
      <c r="C236" s="3" t="str">
        <f>IFERROR(IFERROR(VLOOKUP($B236,'CECL &lt;50B Database'!$A:$AA,11,FALSE),VLOOKUP($B236,'ALLL &lt;50B Database'!$A:$AA,11,FALSE)),"")</f>
        <v/>
      </c>
      <c r="D236" t="str">
        <f t="shared" si="6"/>
        <v/>
      </c>
    </row>
    <row r="237" spans="1:4" x14ac:dyDescent="0.25">
      <c r="A237">
        <f t="shared" si="7"/>
        <v>237</v>
      </c>
      <c r="B237" t="e">
        <f>IF('Peer Comparison Tool'!$D$11="NR",INDEX('CECL &lt;50B Database'!$A:$A,MATCH(Workings!$A237,'CECL &lt;50B Database'!$AI:$AI,0)),INDEX('ALLL &lt;50B Database'!$A:$A,MATCH(Workings!$A237,'ALLL &lt;50B Database'!$AI:$AI,0)))</f>
        <v>#N/A</v>
      </c>
      <c r="C237" s="3" t="str">
        <f>IFERROR(IFERROR(VLOOKUP($B237,'CECL &lt;50B Database'!$A:$AA,11,FALSE),VLOOKUP($B237,'ALLL &lt;50B Database'!$A:$AA,11,FALSE)),"")</f>
        <v/>
      </c>
      <c r="D237" t="str">
        <f t="shared" si="6"/>
        <v/>
      </c>
    </row>
    <row r="238" spans="1:4" x14ac:dyDescent="0.25">
      <c r="A238">
        <f t="shared" si="7"/>
        <v>238</v>
      </c>
      <c r="B238" t="e">
        <f>IF('Peer Comparison Tool'!$D$11="NR",INDEX('CECL &lt;50B Database'!$A:$A,MATCH(Workings!$A238,'CECL &lt;50B Database'!$AI:$AI,0)),INDEX('ALLL &lt;50B Database'!$A:$A,MATCH(Workings!$A238,'ALLL &lt;50B Database'!$AI:$AI,0)))</f>
        <v>#N/A</v>
      </c>
      <c r="C238" s="3" t="str">
        <f>IFERROR(IFERROR(VLOOKUP($B238,'CECL &lt;50B Database'!$A:$AA,11,FALSE),VLOOKUP($B238,'ALLL &lt;50B Database'!$A:$AA,11,FALSE)),"")</f>
        <v/>
      </c>
      <c r="D238" t="str">
        <f t="shared" si="6"/>
        <v/>
      </c>
    </row>
    <row r="239" spans="1:4" x14ac:dyDescent="0.25">
      <c r="A239">
        <f t="shared" si="7"/>
        <v>239</v>
      </c>
      <c r="B239" t="e">
        <f>IF('Peer Comparison Tool'!$D$11="NR",INDEX('CECL &lt;50B Database'!$A:$A,MATCH(Workings!$A239,'CECL &lt;50B Database'!$AI:$AI,0)),INDEX('ALLL &lt;50B Database'!$A:$A,MATCH(Workings!$A239,'ALLL &lt;50B Database'!$AI:$AI,0)))</f>
        <v>#N/A</v>
      </c>
      <c r="C239" s="3" t="str">
        <f>IFERROR(IFERROR(VLOOKUP($B239,'CECL &lt;50B Database'!$A:$AA,11,FALSE),VLOOKUP($B239,'ALLL &lt;50B Database'!$A:$AA,11,FALSE)),"")</f>
        <v/>
      </c>
      <c r="D239" t="str">
        <f t="shared" si="6"/>
        <v/>
      </c>
    </row>
    <row r="240" spans="1:4" x14ac:dyDescent="0.25">
      <c r="A240">
        <f t="shared" si="7"/>
        <v>240</v>
      </c>
      <c r="B240" t="e">
        <f>IF('Peer Comparison Tool'!$D$11="NR",INDEX('CECL &lt;50B Database'!$A:$A,MATCH(Workings!$A240,'CECL &lt;50B Database'!$AI:$AI,0)),INDEX('ALLL &lt;50B Database'!$A:$A,MATCH(Workings!$A240,'ALLL &lt;50B Database'!$AI:$AI,0)))</f>
        <v>#N/A</v>
      </c>
      <c r="C240" s="3" t="str">
        <f>IFERROR(IFERROR(VLOOKUP($B240,'CECL &lt;50B Database'!$A:$AA,11,FALSE),VLOOKUP($B240,'ALLL &lt;50B Database'!$A:$AA,11,FALSE)),"")</f>
        <v/>
      </c>
      <c r="D240" t="str">
        <f t="shared" si="6"/>
        <v/>
      </c>
    </row>
    <row r="241" spans="1:4" x14ac:dyDescent="0.25">
      <c r="A241">
        <f t="shared" si="7"/>
        <v>241</v>
      </c>
      <c r="B241" t="e">
        <f>IF('Peer Comparison Tool'!$D$11="NR",INDEX('CECL &lt;50B Database'!$A:$A,MATCH(Workings!$A241,'CECL &lt;50B Database'!$AI:$AI,0)),INDEX('ALLL &lt;50B Database'!$A:$A,MATCH(Workings!$A241,'ALLL &lt;50B Database'!$AI:$AI,0)))</f>
        <v>#N/A</v>
      </c>
      <c r="C241" s="3" t="str">
        <f>IFERROR(IFERROR(VLOOKUP($B241,'CECL &lt;50B Database'!$A:$AA,11,FALSE),VLOOKUP($B241,'ALLL &lt;50B Database'!$A:$AA,11,FALSE)),"")</f>
        <v/>
      </c>
      <c r="D241" t="str">
        <f t="shared" si="6"/>
        <v/>
      </c>
    </row>
    <row r="242" spans="1:4" x14ac:dyDescent="0.25">
      <c r="A242">
        <f t="shared" si="7"/>
        <v>242</v>
      </c>
      <c r="B242" t="e">
        <f>IF('Peer Comparison Tool'!$D$11="NR",INDEX('CECL &lt;50B Database'!$A:$A,MATCH(Workings!$A242,'CECL &lt;50B Database'!$AI:$AI,0)),INDEX('ALLL &lt;50B Database'!$A:$A,MATCH(Workings!$A242,'ALLL &lt;50B Database'!$AI:$AI,0)))</f>
        <v>#N/A</v>
      </c>
      <c r="C242" s="3" t="str">
        <f>IFERROR(IFERROR(VLOOKUP($B242,'CECL &lt;50B Database'!$A:$AA,11,FALSE),VLOOKUP($B242,'ALLL &lt;50B Database'!$A:$AA,11,FALSE)),"")</f>
        <v/>
      </c>
      <c r="D242" t="str">
        <f t="shared" si="6"/>
        <v/>
      </c>
    </row>
    <row r="243" spans="1:4" x14ac:dyDescent="0.25">
      <c r="A243">
        <f t="shared" si="7"/>
        <v>243</v>
      </c>
      <c r="B243" t="e">
        <f>IF('Peer Comparison Tool'!$D$11="NR",INDEX('CECL &lt;50B Database'!$A:$A,MATCH(Workings!$A243,'CECL &lt;50B Database'!$AI:$AI,0)),INDEX('ALLL &lt;50B Database'!$A:$A,MATCH(Workings!$A243,'ALLL &lt;50B Database'!$AI:$AI,0)))</f>
        <v>#N/A</v>
      </c>
      <c r="C243" s="3" t="str">
        <f>IFERROR(IFERROR(VLOOKUP($B243,'CECL &lt;50B Database'!$A:$AA,11,FALSE),VLOOKUP($B243,'ALLL &lt;50B Database'!$A:$AA,11,FALSE)),"")</f>
        <v/>
      </c>
      <c r="D243" t="str">
        <f t="shared" si="6"/>
        <v/>
      </c>
    </row>
    <row r="244" spans="1:4" x14ac:dyDescent="0.25">
      <c r="A244">
        <f t="shared" si="7"/>
        <v>244</v>
      </c>
      <c r="B244" t="e">
        <f>IF('Peer Comparison Tool'!$D$11="NR",INDEX('CECL &lt;50B Database'!$A:$A,MATCH(Workings!$A244,'CECL &lt;50B Database'!$AI:$AI,0)),INDEX('ALLL &lt;50B Database'!$A:$A,MATCH(Workings!$A244,'ALLL &lt;50B Database'!$AI:$AI,0)))</f>
        <v>#N/A</v>
      </c>
      <c r="C244" s="3" t="str">
        <f>IFERROR(IFERROR(VLOOKUP($B244,'CECL &lt;50B Database'!$A:$AA,11,FALSE),VLOOKUP($B244,'ALLL &lt;50B Database'!$A:$AA,11,FALSE)),"")</f>
        <v/>
      </c>
      <c r="D244" t="str">
        <f t="shared" si="6"/>
        <v/>
      </c>
    </row>
    <row r="245" spans="1:4" x14ac:dyDescent="0.25">
      <c r="A245">
        <f t="shared" si="7"/>
        <v>245</v>
      </c>
      <c r="B245" t="e">
        <f>IF('Peer Comparison Tool'!$D$11="NR",INDEX('CECL &lt;50B Database'!$A:$A,MATCH(Workings!$A245,'CECL &lt;50B Database'!$AI:$AI,0)),INDEX('ALLL &lt;50B Database'!$A:$A,MATCH(Workings!$A245,'ALLL &lt;50B Database'!$AI:$AI,0)))</f>
        <v>#N/A</v>
      </c>
      <c r="C245" s="3" t="str">
        <f>IFERROR(IFERROR(VLOOKUP($B245,'CECL &lt;50B Database'!$A:$AA,11,FALSE),VLOOKUP($B245,'ALLL &lt;50B Database'!$A:$AA,11,FALSE)),"")</f>
        <v/>
      </c>
      <c r="D245" t="str">
        <f t="shared" si="6"/>
        <v/>
      </c>
    </row>
    <row r="246" spans="1:4" x14ac:dyDescent="0.25">
      <c r="A246">
        <f t="shared" si="7"/>
        <v>246</v>
      </c>
      <c r="B246" t="e">
        <f>IF('Peer Comparison Tool'!$D$11="NR",INDEX('CECL &lt;50B Database'!$A:$A,MATCH(Workings!$A246,'CECL &lt;50B Database'!$AI:$AI,0)),INDEX('ALLL &lt;50B Database'!$A:$A,MATCH(Workings!$A246,'ALLL &lt;50B Database'!$AI:$AI,0)))</f>
        <v>#N/A</v>
      </c>
      <c r="C246" s="3" t="str">
        <f>IFERROR(IFERROR(VLOOKUP($B246,'CECL &lt;50B Database'!$A:$AA,11,FALSE),VLOOKUP($B246,'ALLL &lt;50B Database'!$A:$AA,11,FALSE)),"")</f>
        <v/>
      </c>
      <c r="D246" t="str">
        <f t="shared" si="6"/>
        <v/>
      </c>
    </row>
    <row r="247" spans="1:4" x14ac:dyDescent="0.25">
      <c r="A247">
        <f t="shared" si="7"/>
        <v>247</v>
      </c>
      <c r="B247" t="e">
        <f>IF('Peer Comparison Tool'!$D$11="NR",INDEX('CECL &lt;50B Database'!$A:$A,MATCH(Workings!$A247,'CECL &lt;50B Database'!$AI:$AI,0)),INDEX('ALLL &lt;50B Database'!$A:$A,MATCH(Workings!$A247,'ALLL &lt;50B Database'!$AI:$AI,0)))</f>
        <v>#N/A</v>
      </c>
      <c r="C247" s="3" t="str">
        <f>IFERROR(IFERROR(VLOOKUP($B247,'CECL &lt;50B Database'!$A:$AA,11,FALSE),VLOOKUP($B247,'ALLL &lt;50B Database'!$A:$AA,11,FALSE)),"")</f>
        <v/>
      </c>
      <c r="D247" t="str">
        <f t="shared" si="6"/>
        <v/>
      </c>
    </row>
    <row r="248" spans="1:4" x14ac:dyDescent="0.25">
      <c r="A248">
        <f t="shared" si="7"/>
        <v>248</v>
      </c>
      <c r="B248" t="e">
        <f>IF('Peer Comparison Tool'!$D$11="NR",INDEX('CECL &lt;50B Database'!$A:$A,MATCH(Workings!$A248,'CECL &lt;50B Database'!$AI:$AI,0)),INDEX('ALLL &lt;50B Database'!$A:$A,MATCH(Workings!$A248,'ALLL &lt;50B Database'!$AI:$AI,0)))</f>
        <v>#N/A</v>
      </c>
      <c r="C248" s="3" t="str">
        <f>IFERROR(IFERROR(VLOOKUP($B248,'CECL &lt;50B Database'!$A:$AA,11,FALSE),VLOOKUP($B248,'ALLL &lt;50B Database'!$A:$AA,11,FALSE)),"")</f>
        <v/>
      </c>
      <c r="D248" t="str">
        <f t="shared" si="6"/>
        <v/>
      </c>
    </row>
    <row r="249" spans="1:4" x14ac:dyDescent="0.25">
      <c r="A249">
        <f t="shared" si="7"/>
        <v>249</v>
      </c>
      <c r="B249" t="e">
        <f>IF('Peer Comparison Tool'!$D$11="NR",INDEX('CECL &lt;50B Database'!$A:$A,MATCH(Workings!$A249,'CECL &lt;50B Database'!$AI:$AI,0)),INDEX('ALLL &lt;50B Database'!$A:$A,MATCH(Workings!$A249,'ALLL &lt;50B Database'!$AI:$AI,0)))</f>
        <v>#N/A</v>
      </c>
      <c r="C249" s="3" t="str">
        <f>IFERROR(IFERROR(VLOOKUP($B249,'CECL &lt;50B Database'!$A:$AA,11,FALSE),VLOOKUP($B249,'ALLL &lt;50B Database'!$A:$AA,11,FALSE)),"")</f>
        <v/>
      </c>
      <c r="D249" t="str">
        <f t="shared" si="6"/>
        <v/>
      </c>
    </row>
    <row r="250" spans="1:4" x14ac:dyDescent="0.25">
      <c r="A250">
        <f t="shared" si="7"/>
        <v>250</v>
      </c>
      <c r="B250" t="e">
        <f>IF('Peer Comparison Tool'!$D$11="NR",INDEX('CECL &lt;50B Database'!$A:$A,MATCH(Workings!$A250,'CECL &lt;50B Database'!$AI:$AI,0)),INDEX('ALLL &lt;50B Database'!$A:$A,MATCH(Workings!$A250,'ALLL &lt;50B Database'!$AI:$AI,0)))</f>
        <v>#N/A</v>
      </c>
      <c r="C250" s="3" t="str">
        <f>IFERROR(IFERROR(VLOOKUP($B250,'CECL &lt;50B Database'!$A:$AA,11,FALSE),VLOOKUP($B250,'ALLL &lt;50B Database'!$A:$AA,11,FALSE)),"")</f>
        <v/>
      </c>
      <c r="D250" t="str">
        <f t="shared" si="6"/>
        <v/>
      </c>
    </row>
    <row r="251" spans="1:4" x14ac:dyDescent="0.25">
      <c r="A251">
        <f t="shared" si="7"/>
        <v>251</v>
      </c>
      <c r="B251" t="e">
        <f>IF('Peer Comparison Tool'!$D$11="NR",INDEX('CECL &lt;50B Database'!$A:$A,MATCH(Workings!$A251,'CECL &lt;50B Database'!$AI:$AI,0)),INDEX('ALLL &lt;50B Database'!$A:$A,MATCH(Workings!$A251,'ALLL &lt;50B Database'!$AI:$AI,0)))</f>
        <v>#N/A</v>
      </c>
      <c r="C251" s="3" t="str">
        <f>IFERROR(IFERROR(VLOOKUP($B251,'CECL &lt;50B Database'!$A:$AA,11,FALSE),VLOOKUP($B251,'ALLL &lt;50B Database'!$A:$AA,11,FALSE)),"")</f>
        <v/>
      </c>
      <c r="D251" t="str">
        <f t="shared" si="6"/>
        <v/>
      </c>
    </row>
    <row r="252" spans="1:4" x14ac:dyDescent="0.25">
      <c r="A252">
        <f t="shared" si="7"/>
        <v>252</v>
      </c>
      <c r="B252" t="e">
        <f>IF('Peer Comparison Tool'!$D$11="NR",INDEX('CECL &lt;50B Database'!$A:$A,MATCH(Workings!$A252,'CECL &lt;50B Database'!$AI:$AI,0)),INDEX('ALLL &lt;50B Database'!$A:$A,MATCH(Workings!$A252,'ALLL &lt;50B Database'!$AI:$AI,0)))</f>
        <v>#N/A</v>
      </c>
      <c r="C252" s="3" t="str">
        <f>IFERROR(IFERROR(VLOOKUP($B252,'CECL &lt;50B Database'!$A:$AA,11,FALSE),VLOOKUP($B252,'ALLL &lt;50B Database'!$A:$AA,11,FALSE)),"")</f>
        <v/>
      </c>
      <c r="D252" t="str">
        <f t="shared" si="6"/>
        <v/>
      </c>
    </row>
    <row r="253" spans="1:4" x14ac:dyDescent="0.25">
      <c r="A253">
        <f t="shared" si="7"/>
        <v>253</v>
      </c>
      <c r="B253" t="e">
        <f>IF('Peer Comparison Tool'!$D$11="NR",INDEX('CECL &lt;50B Database'!$A:$A,MATCH(Workings!$A253,'CECL &lt;50B Database'!$AI:$AI,0)),INDEX('ALLL &lt;50B Database'!$A:$A,MATCH(Workings!$A253,'ALLL &lt;50B Database'!$AI:$AI,0)))</f>
        <v>#N/A</v>
      </c>
      <c r="C253" s="3" t="str">
        <f>IFERROR(IFERROR(VLOOKUP($B253,'CECL &lt;50B Database'!$A:$AA,11,FALSE),VLOOKUP($B253,'ALLL &lt;50B Database'!$A:$AA,11,FALSE)),"")</f>
        <v/>
      </c>
      <c r="D253" t="str">
        <f t="shared" si="6"/>
        <v/>
      </c>
    </row>
    <row r="254" spans="1:4" x14ac:dyDescent="0.25">
      <c r="A254">
        <f t="shared" si="7"/>
        <v>254</v>
      </c>
      <c r="B254" t="e">
        <f>IF('Peer Comparison Tool'!$D$11="NR",INDEX('CECL &lt;50B Database'!$A:$A,MATCH(Workings!$A254,'CECL &lt;50B Database'!$AI:$AI,0)),INDEX('ALLL &lt;50B Database'!$A:$A,MATCH(Workings!$A254,'ALLL &lt;50B Database'!$AI:$AI,0)))</f>
        <v>#N/A</v>
      </c>
      <c r="C254" s="3" t="str">
        <f>IFERROR(IFERROR(VLOOKUP($B254,'CECL &lt;50B Database'!$A:$AA,11,FALSE),VLOOKUP($B254,'ALLL &lt;50B Database'!$A:$AA,11,FALSE)),"")</f>
        <v/>
      </c>
      <c r="D254" t="str">
        <f t="shared" si="6"/>
        <v/>
      </c>
    </row>
    <row r="255" spans="1:4" x14ac:dyDescent="0.25">
      <c r="A255">
        <f t="shared" si="7"/>
        <v>255</v>
      </c>
      <c r="B255" t="e">
        <f>IF('Peer Comparison Tool'!$D$11="NR",INDEX('CECL &lt;50B Database'!$A:$A,MATCH(Workings!$A255,'CECL &lt;50B Database'!$AI:$AI,0)),INDEX('ALLL &lt;50B Database'!$A:$A,MATCH(Workings!$A255,'ALLL &lt;50B Database'!$AI:$AI,0)))</f>
        <v>#N/A</v>
      </c>
      <c r="C255" s="3" t="str">
        <f>IFERROR(IFERROR(VLOOKUP($B255,'CECL &lt;50B Database'!$A:$AA,11,FALSE),VLOOKUP($B255,'ALLL &lt;50B Database'!$A:$AA,11,FALSE)),"")</f>
        <v/>
      </c>
      <c r="D255" t="str">
        <f t="shared" si="6"/>
        <v/>
      </c>
    </row>
    <row r="256" spans="1:4" x14ac:dyDescent="0.25">
      <c r="A256">
        <f t="shared" si="7"/>
        <v>256</v>
      </c>
      <c r="B256" t="e">
        <f>IF('Peer Comparison Tool'!$D$11="NR",INDEX('CECL &lt;50B Database'!$A:$A,MATCH(Workings!$A256,'CECL &lt;50B Database'!$AI:$AI,0)),INDEX('ALLL &lt;50B Database'!$A:$A,MATCH(Workings!$A256,'ALLL &lt;50B Database'!$AI:$AI,0)))</f>
        <v>#N/A</v>
      </c>
      <c r="C256" s="3" t="str">
        <f>IFERROR(IFERROR(VLOOKUP($B256,'CECL &lt;50B Database'!$A:$AA,11,FALSE),VLOOKUP($B256,'ALLL &lt;50B Database'!$A:$AA,11,FALSE)),"")</f>
        <v/>
      </c>
      <c r="D256" t="str">
        <f t="shared" si="6"/>
        <v/>
      </c>
    </row>
    <row r="257" spans="1:4" x14ac:dyDescent="0.25">
      <c r="A257">
        <f t="shared" si="7"/>
        <v>257</v>
      </c>
      <c r="B257" t="e">
        <f>IF('Peer Comparison Tool'!$D$11="NR",INDEX('CECL &lt;50B Database'!$A:$A,MATCH(Workings!$A257,'CECL &lt;50B Database'!$AI:$AI,0)),INDEX('ALLL &lt;50B Database'!$A:$A,MATCH(Workings!$A257,'ALLL &lt;50B Database'!$AI:$AI,0)))</f>
        <v>#N/A</v>
      </c>
      <c r="C257" s="3" t="str">
        <f>IFERROR(IFERROR(VLOOKUP($B257,'CECL &lt;50B Database'!$A:$AA,11,FALSE),VLOOKUP($B257,'ALLL &lt;50B Database'!$A:$AA,11,FALSE)),"")</f>
        <v/>
      </c>
      <c r="D257" t="str">
        <f t="shared" si="6"/>
        <v/>
      </c>
    </row>
    <row r="258" spans="1:4" x14ac:dyDescent="0.25">
      <c r="A258">
        <f t="shared" si="7"/>
        <v>258</v>
      </c>
      <c r="B258" t="e">
        <f>IF('Peer Comparison Tool'!$D$11="NR",INDEX('CECL &lt;50B Database'!$A:$A,MATCH(Workings!$A258,'CECL &lt;50B Database'!$AI:$AI,0)),INDEX('ALLL &lt;50B Database'!$A:$A,MATCH(Workings!$A258,'ALLL &lt;50B Database'!$AI:$AI,0)))</f>
        <v>#N/A</v>
      </c>
      <c r="C258" s="3" t="str">
        <f>IFERROR(IFERROR(VLOOKUP($B258,'CECL &lt;50B Database'!$A:$AA,11,FALSE),VLOOKUP($B258,'ALLL &lt;50B Database'!$A:$AA,11,FALSE)),"")</f>
        <v/>
      </c>
      <c r="D258" t="str">
        <f t="shared" ref="D258:D321" si="8">IFERROR(RANK($C258,$C$1:$C$5000,0),"")</f>
        <v/>
      </c>
    </row>
    <row r="259" spans="1:4" x14ac:dyDescent="0.25">
      <c r="A259">
        <f t="shared" si="7"/>
        <v>259</v>
      </c>
      <c r="B259" t="e">
        <f>IF('Peer Comparison Tool'!$D$11="NR",INDEX('CECL &lt;50B Database'!$A:$A,MATCH(Workings!$A259,'CECL &lt;50B Database'!$AI:$AI,0)),INDEX('ALLL &lt;50B Database'!$A:$A,MATCH(Workings!$A259,'ALLL &lt;50B Database'!$AI:$AI,0)))</f>
        <v>#N/A</v>
      </c>
      <c r="C259" s="3" t="str">
        <f>IFERROR(IFERROR(VLOOKUP($B259,'CECL &lt;50B Database'!$A:$AA,11,FALSE),VLOOKUP($B259,'ALLL &lt;50B Database'!$A:$AA,11,FALSE)),"")</f>
        <v/>
      </c>
      <c r="D259" t="str">
        <f t="shared" si="8"/>
        <v/>
      </c>
    </row>
    <row r="260" spans="1:4" x14ac:dyDescent="0.25">
      <c r="A260">
        <f t="shared" ref="A260:A323" si="9">A259+1</f>
        <v>260</v>
      </c>
      <c r="B260" t="e">
        <f>IF('Peer Comparison Tool'!$D$11="NR",INDEX('CECL &lt;50B Database'!$A:$A,MATCH(Workings!$A260,'CECL &lt;50B Database'!$AI:$AI,0)),INDEX('ALLL &lt;50B Database'!$A:$A,MATCH(Workings!$A260,'ALLL &lt;50B Database'!$AI:$AI,0)))</f>
        <v>#N/A</v>
      </c>
      <c r="C260" s="3" t="str">
        <f>IFERROR(IFERROR(VLOOKUP($B260,'CECL &lt;50B Database'!$A:$AA,11,FALSE),VLOOKUP($B260,'ALLL &lt;50B Database'!$A:$AA,11,FALSE)),"")</f>
        <v/>
      </c>
      <c r="D260" t="str">
        <f t="shared" si="8"/>
        <v/>
      </c>
    </row>
    <row r="261" spans="1:4" x14ac:dyDescent="0.25">
      <c r="A261">
        <f t="shared" si="9"/>
        <v>261</v>
      </c>
      <c r="B261" t="e">
        <f>IF('Peer Comparison Tool'!$D$11="NR",INDEX('CECL &lt;50B Database'!$A:$A,MATCH(Workings!$A261,'CECL &lt;50B Database'!$AI:$AI,0)),INDEX('ALLL &lt;50B Database'!$A:$A,MATCH(Workings!$A261,'ALLL &lt;50B Database'!$AI:$AI,0)))</f>
        <v>#N/A</v>
      </c>
      <c r="C261" s="3" t="str">
        <f>IFERROR(IFERROR(VLOOKUP($B261,'CECL &lt;50B Database'!$A:$AA,11,FALSE),VLOOKUP($B261,'ALLL &lt;50B Database'!$A:$AA,11,FALSE)),"")</f>
        <v/>
      </c>
      <c r="D261" t="str">
        <f t="shared" si="8"/>
        <v/>
      </c>
    </row>
    <row r="262" spans="1:4" x14ac:dyDescent="0.25">
      <c r="A262">
        <f t="shared" si="9"/>
        <v>262</v>
      </c>
      <c r="B262" t="e">
        <f>IF('Peer Comparison Tool'!$D$11="NR",INDEX('CECL &lt;50B Database'!$A:$A,MATCH(Workings!$A262,'CECL &lt;50B Database'!$AI:$AI,0)),INDEX('ALLL &lt;50B Database'!$A:$A,MATCH(Workings!$A262,'ALLL &lt;50B Database'!$AI:$AI,0)))</f>
        <v>#N/A</v>
      </c>
      <c r="C262" s="3" t="str">
        <f>IFERROR(IFERROR(VLOOKUP($B262,'CECL &lt;50B Database'!$A:$AA,11,FALSE),VLOOKUP($B262,'ALLL &lt;50B Database'!$A:$AA,11,FALSE)),"")</f>
        <v/>
      </c>
      <c r="D262" t="str">
        <f t="shared" si="8"/>
        <v/>
      </c>
    </row>
    <row r="263" spans="1:4" x14ac:dyDescent="0.25">
      <c r="A263">
        <f t="shared" si="9"/>
        <v>263</v>
      </c>
      <c r="B263" t="e">
        <f>IF('Peer Comparison Tool'!$D$11="NR",INDEX('CECL &lt;50B Database'!$A:$A,MATCH(Workings!$A263,'CECL &lt;50B Database'!$AI:$AI,0)),INDEX('ALLL &lt;50B Database'!$A:$A,MATCH(Workings!$A263,'ALLL &lt;50B Database'!$AI:$AI,0)))</f>
        <v>#N/A</v>
      </c>
      <c r="C263" s="3" t="str">
        <f>IFERROR(IFERROR(VLOOKUP($B263,'CECL &lt;50B Database'!$A:$AA,11,FALSE),VLOOKUP($B263,'ALLL &lt;50B Database'!$A:$AA,11,FALSE)),"")</f>
        <v/>
      </c>
      <c r="D263" t="str">
        <f t="shared" si="8"/>
        <v/>
      </c>
    </row>
    <row r="264" spans="1:4" x14ac:dyDescent="0.25">
      <c r="A264">
        <f t="shared" si="9"/>
        <v>264</v>
      </c>
      <c r="B264" t="e">
        <f>IF('Peer Comparison Tool'!$D$11="NR",INDEX('CECL &lt;50B Database'!$A:$A,MATCH(Workings!$A264,'CECL &lt;50B Database'!$AI:$AI,0)),INDEX('ALLL &lt;50B Database'!$A:$A,MATCH(Workings!$A264,'ALLL &lt;50B Database'!$AI:$AI,0)))</f>
        <v>#N/A</v>
      </c>
      <c r="C264" s="3" t="str">
        <f>IFERROR(IFERROR(VLOOKUP($B264,'CECL &lt;50B Database'!$A:$AA,11,FALSE),VLOOKUP($B264,'ALLL &lt;50B Database'!$A:$AA,11,FALSE)),"")</f>
        <v/>
      </c>
      <c r="D264" t="str">
        <f t="shared" si="8"/>
        <v/>
      </c>
    </row>
    <row r="265" spans="1:4" x14ac:dyDescent="0.25">
      <c r="A265">
        <f t="shared" si="9"/>
        <v>265</v>
      </c>
      <c r="B265" t="e">
        <f>IF('Peer Comparison Tool'!$D$11="NR",INDEX('CECL &lt;50B Database'!$A:$A,MATCH(Workings!$A265,'CECL &lt;50B Database'!$AI:$AI,0)),INDEX('ALLL &lt;50B Database'!$A:$A,MATCH(Workings!$A265,'ALLL &lt;50B Database'!$AI:$AI,0)))</f>
        <v>#N/A</v>
      </c>
      <c r="C265" s="3" t="str">
        <f>IFERROR(IFERROR(VLOOKUP($B265,'CECL &lt;50B Database'!$A:$AA,11,FALSE),VLOOKUP($B265,'ALLL &lt;50B Database'!$A:$AA,11,FALSE)),"")</f>
        <v/>
      </c>
      <c r="D265" t="str">
        <f t="shared" si="8"/>
        <v/>
      </c>
    </row>
    <row r="266" spans="1:4" x14ac:dyDescent="0.25">
      <c r="A266">
        <f t="shared" si="9"/>
        <v>266</v>
      </c>
      <c r="B266" t="e">
        <f>IF('Peer Comparison Tool'!$D$11="NR",INDEX('CECL &lt;50B Database'!$A:$A,MATCH(Workings!$A266,'CECL &lt;50B Database'!$AI:$AI,0)),INDEX('ALLL &lt;50B Database'!$A:$A,MATCH(Workings!$A266,'ALLL &lt;50B Database'!$AI:$AI,0)))</f>
        <v>#N/A</v>
      </c>
      <c r="C266" s="3" t="str">
        <f>IFERROR(IFERROR(VLOOKUP($B266,'CECL &lt;50B Database'!$A:$AA,11,FALSE),VLOOKUP($B266,'ALLL &lt;50B Database'!$A:$AA,11,FALSE)),"")</f>
        <v/>
      </c>
      <c r="D266" t="str">
        <f t="shared" si="8"/>
        <v/>
      </c>
    </row>
    <row r="267" spans="1:4" x14ac:dyDescent="0.25">
      <c r="A267">
        <f t="shared" si="9"/>
        <v>267</v>
      </c>
      <c r="B267" t="e">
        <f>IF('Peer Comparison Tool'!$D$11="NR",INDEX('CECL &lt;50B Database'!$A:$A,MATCH(Workings!$A267,'CECL &lt;50B Database'!$AI:$AI,0)),INDEX('ALLL &lt;50B Database'!$A:$A,MATCH(Workings!$A267,'ALLL &lt;50B Database'!$AI:$AI,0)))</f>
        <v>#N/A</v>
      </c>
      <c r="C267" s="3" t="str">
        <f>IFERROR(IFERROR(VLOOKUP($B267,'CECL &lt;50B Database'!$A:$AA,11,FALSE),VLOOKUP($B267,'ALLL &lt;50B Database'!$A:$AA,11,FALSE)),"")</f>
        <v/>
      </c>
      <c r="D267" t="str">
        <f t="shared" si="8"/>
        <v/>
      </c>
    </row>
    <row r="268" spans="1:4" x14ac:dyDescent="0.25">
      <c r="A268">
        <f t="shared" si="9"/>
        <v>268</v>
      </c>
      <c r="B268" t="e">
        <f>IF('Peer Comparison Tool'!$D$11="NR",INDEX('CECL &lt;50B Database'!$A:$A,MATCH(Workings!$A268,'CECL &lt;50B Database'!$AI:$AI,0)),INDEX('ALLL &lt;50B Database'!$A:$A,MATCH(Workings!$A268,'ALLL &lt;50B Database'!$AI:$AI,0)))</f>
        <v>#N/A</v>
      </c>
      <c r="C268" s="3" t="str">
        <f>IFERROR(IFERROR(VLOOKUP($B268,'CECL &lt;50B Database'!$A:$AA,11,FALSE),VLOOKUP($B268,'ALLL &lt;50B Database'!$A:$AA,11,FALSE)),"")</f>
        <v/>
      </c>
      <c r="D268" t="str">
        <f t="shared" si="8"/>
        <v/>
      </c>
    </row>
    <row r="269" spans="1:4" x14ac:dyDescent="0.25">
      <c r="A269">
        <f t="shared" si="9"/>
        <v>269</v>
      </c>
      <c r="B269" t="e">
        <f>IF('Peer Comparison Tool'!$D$11="NR",INDEX('CECL &lt;50B Database'!$A:$A,MATCH(Workings!$A269,'CECL &lt;50B Database'!$AI:$AI,0)),INDEX('ALLL &lt;50B Database'!$A:$A,MATCH(Workings!$A269,'ALLL &lt;50B Database'!$AI:$AI,0)))</f>
        <v>#N/A</v>
      </c>
      <c r="C269" s="3" t="str">
        <f>IFERROR(IFERROR(VLOOKUP($B269,'CECL &lt;50B Database'!$A:$AA,11,FALSE),VLOOKUP($B269,'ALLL &lt;50B Database'!$A:$AA,11,FALSE)),"")</f>
        <v/>
      </c>
      <c r="D269" t="str">
        <f t="shared" si="8"/>
        <v/>
      </c>
    </row>
    <row r="270" spans="1:4" x14ac:dyDescent="0.25">
      <c r="A270">
        <f t="shared" si="9"/>
        <v>270</v>
      </c>
      <c r="B270" t="e">
        <f>IF('Peer Comparison Tool'!$D$11="NR",INDEX('CECL &lt;50B Database'!$A:$A,MATCH(Workings!$A270,'CECL &lt;50B Database'!$AI:$AI,0)),INDEX('ALLL &lt;50B Database'!$A:$A,MATCH(Workings!$A270,'ALLL &lt;50B Database'!$AI:$AI,0)))</f>
        <v>#N/A</v>
      </c>
      <c r="C270" s="3" t="str">
        <f>IFERROR(IFERROR(VLOOKUP($B270,'CECL &lt;50B Database'!$A:$AA,11,FALSE),VLOOKUP($B270,'ALLL &lt;50B Database'!$A:$AA,11,FALSE)),"")</f>
        <v/>
      </c>
      <c r="D270" t="str">
        <f t="shared" si="8"/>
        <v/>
      </c>
    </row>
    <row r="271" spans="1:4" x14ac:dyDescent="0.25">
      <c r="A271">
        <f t="shared" si="9"/>
        <v>271</v>
      </c>
      <c r="B271" t="e">
        <f>IF('Peer Comparison Tool'!$D$11="NR",INDEX('CECL &lt;50B Database'!$A:$A,MATCH(Workings!$A271,'CECL &lt;50B Database'!$AI:$AI,0)),INDEX('ALLL &lt;50B Database'!$A:$A,MATCH(Workings!$A271,'ALLL &lt;50B Database'!$AI:$AI,0)))</f>
        <v>#N/A</v>
      </c>
      <c r="C271" s="3" t="str">
        <f>IFERROR(IFERROR(VLOOKUP($B271,'CECL &lt;50B Database'!$A:$AA,11,FALSE),VLOOKUP($B271,'ALLL &lt;50B Database'!$A:$AA,11,FALSE)),"")</f>
        <v/>
      </c>
      <c r="D271" t="str">
        <f t="shared" si="8"/>
        <v/>
      </c>
    </row>
    <row r="272" spans="1:4" x14ac:dyDescent="0.25">
      <c r="A272">
        <f t="shared" si="9"/>
        <v>272</v>
      </c>
      <c r="B272" t="e">
        <f>IF('Peer Comparison Tool'!$D$11="NR",INDEX('CECL &lt;50B Database'!$A:$A,MATCH(Workings!$A272,'CECL &lt;50B Database'!$AI:$AI,0)),INDEX('ALLL &lt;50B Database'!$A:$A,MATCH(Workings!$A272,'ALLL &lt;50B Database'!$AI:$AI,0)))</f>
        <v>#N/A</v>
      </c>
      <c r="C272" s="3" t="str">
        <f>IFERROR(IFERROR(VLOOKUP($B272,'CECL &lt;50B Database'!$A:$AA,11,FALSE),VLOOKUP($B272,'ALLL &lt;50B Database'!$A:$AA,11,FALSE)),"")</f>
        <v/>
      </c>
      <c r="D272" t="str">
        <f t="shared" si="8"/>
        <v/>
      </c>
    </row>
    <row r="273" spans="1:4" x14ac:dyDescent="0.25">
      <c r="A273">
        <f t="shared" si="9"/>
        <v>273</v>
      </c>
      <c r="B273" t="e">
        <f>IF('Peer Comparison Tool'!$D$11="NR",INDEX('CECL &lt;50B Database'!$A:$A,MATCH(Workings!$A273,'CECL &lt;50B Database'!$AI:$AI,0)),INDEX('ALLL &lt;50B Database'!$A:$A,MATCH(Workings!$A273,'ALLL &lt;50B Database'!$AI:$AI,0)))</f>
        <v>#N/A</v>
      </c>
      <c r="C273" s="3" t="str">
        <f>IFERROR(IFERROR(VLOOKUP($B273,'CECL &lt;50B Database'!$A:$AA,11,FALSE),VLOOKUP($B273,'ALLL &lt;50B Database'!$A:$AA,11,FALSE)),"")</f>
        <v/>
      </c>
      <c r="D273" t="str">
        <f t="shared" si="8"/>
        <v/>
      </c>
    </row>
    <row r="274" spans="1:4" x14ac:dyDescent="0.25">
      <c r="A274">
        <f t="shared" si="9"/>
        <v>274</v>
      </c>
      <c r="B274" t="e">
        <f>IF('Peer Comparison Tool'!$D$11="NR",INDEX('CECL &lt;50B Database'!$A:$A,MATCH(Workings!$A274,'CECL &lt;50B Database'!$AI:$AI,0)),INDEX('ALLL &lt;50B Database'!$A:$A,MATCH(Workings!$A274,'ALLL &lt;50B Database'!$AI:$AI,0)))</f>
        <v>#N/A</v>
      </c>
      <c r="C274" s="3" t="str">
        <f>IFERROR(IFERROR(VLOOKUP($B274,'CECL &lt;50B Database'!$A:$AA,11,FALSE),VLOOKUP($B274,'ALLL &lt;50B Database'!$A:$AA,11,FALSE)),"")</f>
        <v/>
      </c>
      <c r="D274" t="str">
        <f t="shared" si="8"/>
        <v/>
      </c>
    </row>
    <row r="275" spans="1:4" x14ac:dyDescent="0.25">
      <c r="A275">
        <f t="shared" si="9"/>
        <v>275</v>
      </c>
      <c r="B275" t="e">
        <f>IF('Peer Comparison Tool'!$D$11="NR",INDEX('CECL &lt;50B Database'!$A:$A,MATCH(Workings!$A275,'CECL &lt;50B Database'!$AI:$AI,0)),INDEX('ALLL &lt;50B Database'!$A:$A,MATCH(Workings!$A275,'ALLL &lt;50B Database'!$AI:$AI,0)))</f>
        <v>#N/A</v>
      </c>
      <c r="C275" s="3" t="str">
        <f>IFERROR(IFERROR(VLOOKUP($B275,'CECL &lt;50B Database'!$A:$AA,11,FALSE),VLOOKUP($B275,'ALLL &lt;50B Database'!$A:$AA,11,FALSE)),"")</f>
        <v/>
      </c>
      <c r="D275" t="str">
        <f t="shared" si="8"/>
        <v/>
      </c>
    </row>
    <row r="276" spans="1:4" x14ac:dyDescent="0.25">
      <c r="A276">
        <f t="shared" si="9"/>
        <v>276</v>
      </c>
      <c r="B276" t="e">
        <f>IF('Peer Comparison Tool'!$D$11="NR",INDEX('CECL &lt;50B Database'!$A:$A,MATCH(Workings!$A276,'CECL &lt;50B Database'!$AI:$AI,0)),INDEX('ALLL &lt;50B Database'!$A:$A,MATCH(Workings!$A276,'ALLL &lt;50B Database'!$AI:$AI,0)))</f>
        <v>#N/A</v>
      </c>
      <c r="C276" s="3" t="str">
        <f>IFERROR(IFERROR(VLOOKUP($B276,'CECL &lt;50B Database'!$A:$AA,11,FALSE),VLOOKUP($B276,'ALLL &lt;50B Database'!$A:$AA,11,FALSE)),"")</f>
        <v/>
      </c>
      <c r="D276" t="str">
        <f t="shared" si="8"/>
        <v/>
      </c>
    </row>
    <row r="277" spans="1:4" x14ac:dyDescent="0.25">
      <c r="A277">
        <f t="shared" si="9"/>
        <v>277</v>
      </c>
      <c r="B277" t="e">
        <f>IF('Peer Comparison Tool'!$D$11="NR",INDEX('CECL &lt;50B Database'!$A:$A,MATCH(Workings!$A277,'CECL &lt;50B Database'!$AI:$AI,0)),INDEX('ALLL &lt;50B Database'!$A:$A,MATCH(Workings!$A277,'ALLL &lt;50B Database'!$AI:$AI,0)))</f>
        <v>#N/A</v>
      </c>
      <c r="C277" s="3" t="str">
        <f>IFERROR(IFERROR(VLOOKUP($B277,'CECL &lt;50B Database'!$A:$AA,11,FALSE),VLOOKUP($B277,'ALLL &lt;50B Database'!$A:$AA,11,FALSE)),"")</f>
        <v/>
      </c>
      <c r="D277" t="str">
        <f t="shared" si="8"/>
        <v/>
      </c>
    </row>
    <row r="278" spans="1:4" x14ac:dyDescent="0.25">
      <c r="A278">
        <f t="shared" si="9"/>
        <v>278</v>
      </c>
      <c r="B278" t="e">
        <f>IF('Peer Comparison Tool'!$D$11="NR",INDEX('CECL &lt;50B Database'!$A:$A,MATCH(Workings!$A278,'CECL &lt;50B Database'!$AI:$AI,0)),INDEX('ALLL &lt;50B Database'!$A:$A,MATCH(Workings!$A278,'ALLL &lt;50B Database'!$AI:$AI,0)))</f>
        <v>#N/A</v>
      </c>
      <c r="C278" s="3" t="str">
        <f>IFERROR(IFERROR(VLOOKUP($B278,'CECL &lt;50B Database'!$A:$AA,11,FALSE),VLOOKUP($B278,'ALLL &lt;50B Database'!$A:$AA,11,FALSE)),"")</f>
        <v/>
      </c>
      <c r="D278" t="str">
        <f t="shared" si="8"/>
        <v/>
      </c>
    </row>
    <row r="279" spans="1:4" x14ac:dyDescent="0.25">
      <c r="A279">
        <f t="shared" si="9"/>
        <v>279</v>
      </c>
      <c r="B279" t="e">
        <f>IF('Peer Comparison Tool'!$D$11="NR",INDEX('CECL &lt;50B Database'!$A:$A,MATCH(Workings!$A279,'CECL &lt;50B Database'!$AI:$AI,0)),INDEX('ALLL &lt;50B Database'!$A:$A,MATCH(Workings!$A279,'ALLL &lt;50B Database'!$AI:$AI,0)))</f>
        <v>#N/A</v>
      </c>
      <c r="C279" s="3" t="str">
        <f>IFERROR(IFERROR(VLOOKUP($B279,'CECL &lt;50B Database'!$A:$AA,11,FALSE),VLOOKUP($B279,'ALLL &lt;50B Database'!$A:$AA,11,FALSE)),"")</f>
        <v/>
      </c>
      <c r="D279" t="str">
        <f t="shared" si="8"/>
        <v/>
      </c>
    </row>
    <row r="280" spans="1:4" x14ac:dyDescent="0.25">
      <c r="A280">
        <f t="shared" si="9"/>
        <v>280</v>
      </c>
      <c r="B280" t="e">
        <f>IF('Peer Comparison Tool'!$D$11="NR",INDEX('CECL &lt;50B Database'!$A:$A,MATCH(Workings!$A280,'CECL &lt;50B Database'!$AI:$AI,0)),INDEX('ALLL &lt;50B Database'!$A:$A,MATCH(Workings!$A280,'ALLL &lt;50B Database'!$AI:$AI,0)))</f>
        <v>#N/A</v>
      </c>
      <c r="C280" s="3" t="str">
        <f>IFERROR(IFERROR(VLOOKUP($B280,'CECL &lt;50B Database'!$A:$AA,11,FALSE),VLOOKUP($B280,'ALLL &lt;50B Database'!$A:$AA,11,FALSE)),"")</f>
        <v/>
      </c>
      <c r="D280" t="str">
        <f t="shared" si="8"/>
        <v/>
      </c>
    </row>
    <row r="281" spans="1:4" x14ac:dyDescent="0.25">
      <c r="A281">
        <f t="shared" si="9"/>
        <v>281</v>
      </c>
      <c r="B281" t="e">
        <f>IF('Peer Comparison Tool'!$D$11="NR",INDEX('CECL &lt;50B Database'!$A:$A,MATCH(Workings!$A281,'CECL &lt;50B Database'!$AI:$AI,0)),INDEX('ALLL &lt;50B Database'!$A:$A,MATCH(Workings!$A281,'ALLL &lt;50B Database'!$AI:$AI,0)))</f>
        <v>#N/A</v>
      </c>
      <c r="C281" s="3" t="str">
        <f>IFERROR(IFERROR(VLOOKUP($B281,'CECL &lt;50B Database'!$A:$AA,11,FALSE),VLOOKUP($B281,'ALLL &lt;50B Database'!$A:$AA,11,FALSE)),"")</f>
        <v/>
      </c>
      <c r="D281" t="str">
        <f t="shared" si="8"/>
        <v/>
      </c>
    </row>
    <row r="282" spans="1:4" x14ac:dyDescent="0.25">
      <c r="A282">
        <f t="shared" si="9"/>
        <v>282</v>
      </c>
      <c r="B282" t="e">
        <f>IF('Peer Comparison Tool'!$D$11="NR",INDEX('CECL &lt;50B Database'!$A:$A,MATCH(Workings!$A282,'CECL &lt;50B Database'!$AI:$AI,0)),INDEX('ALLL &lt;50B Database'!$A:$A,MATCH(Workings!$A282,'ALLL &lt;50B Database'!$AI:$AI,0)))</f>
        <v>#N/A</v>
      </c>
      <c r="C282" s="3" t="str">
        <f>IFERROR(IFERROR(VLOOKUP($B282,'CECL &lt;50B Database'!$A:$AA,11,FALSE),VLOOKUP($B282,'ALLL &lt;50B Database'!$A:$AA,11,FALSE)),"")</f>
        <v/>
      </c>
      <c r="D282" t="str">
        <f t="shared" si="8"/>
        <v/>
      </c>
    </row>
    <row r="283" spans="1:4" x14ac:dyDescent="0.25">
      <c r="A283">
        <f t="shared" si="9"/>
        <v>283</v>
      </c>
      <c r="B283" t="e">
        <f>IF('Peer Comparison Tool'!$D$11="NR",INDEX('CECL &lt;50B Database'!$A:$A,MATCH(Workings!$A283,'CECL &lt;50B Database'!$AI:$AI,0)),INDEX('ALLL &lt;50B Database'!$A:$A,MATCH(Workings!$A283,'ALLL &lt;50B Database'!$AI:$AI,0)))</f>
        <v>#N/A</v>
      </c>
      <c r="C283" s="3" t="str">
        <f>IFERROR(IFERROR(VLOOKUP($B283,'CECL &lt;50B Database'!$A:$AA,11,FALSE),VLOOKUP($B283,'ALLL &lt;50B Database'!$A:$AA,11,FALSE)),"")</f>
        <v/>
      </c>
      <c r="D283" t="str">
        <f t="shared" si="8"/>
        <v/>
      </c>
    </row>
    <row r="284" spans="1:4" x14ac:dyDescent="0.25">
      <c r="A284">
        <f t="shared" si="9"/>
        <v>284</v>
      </c>
      <c r="B284" t="e">
        <f>IF('Peer Comparison Tool'!$D$11="NR",INDEX('CECL &lt;50B Database'!$A:$A,MATCH(Workings!$A284,'CECL &lt;50B Database'!$AI:$AI,0)),INDEX('ALLL &lt;50B Database'!$A:$A,MATCH(Workings!$A284,'ALLL &lt;50B Database'!$AI:$AI,0)))</f>
        <v>#N/A</v>
      </c>
      <c r="C284" s="3" t="str">
        <f>IFERROR(IFERROR(VLOOKUP($B284,'CECL &lt;50B Database'!$A:$AA,11,FALSE),VLOOKUP($B284,'ALLL &lt;50B Database'!$A:$AA,11,FALSE)),"")</f>
        <v/>
      </c>
      <c r="D284" t="str">
        <f t="shared" si="8"/>
        <v/>
      </c>
    </row>
    <row r="285" spans="1:4" x14ac:dyDescent="0.25">
      <c r="A285">
        <f t="shared" si="9"/>
        <v>285</v>
      </c>
      <c r="B285" t="e">
        <f>IF('Peer Comparison Tool'!$D$11="NR",INDEX('CECL &lt;50B Database'!$A:$A,MATCH(Workings!$A285,'CECL &lt;50B Database'!$AI:$AI,0)),INDEX('ALLL &lt;50B Database'!$A:$A,MATCH(Workings!$A285,'ALLL &lt;50B Database'!$AI:$AI,0)))</f>
        <v>#N/A</v>
      </c>
      <c r="C285" s="3" t="str">
        <f>IFERROR(IFERROR(VLOOKUP($B285,'CECL &lt;50B Database'!$A:$AA,11,FALSE),VLOOKUP($B285,'ALLL &lt;50B Database'!$A:$AA,11,FALSE)),"")</f>
        <v/>
      </c>
      <c r="D285" t="str">
        <f t="shared" si="8"/>
        <v/>
      </c>
    </row>
    <row r="286" spans="1:4" x14ac:dyDescent="0.25">
      <c r="A286">
        <f t="shared" si="9"/>
        <v>286</v>
      </c>
      <c r="B286" t="e">
        <f>IF('Peer Comparison Tool'!$D$11="NR",INDEX('CECL &lt;50B Database'!$A:$A,MATCH(Workings!$A286,'CECL &lt;50B Database'!$AI:$AI,0)),INDEX('ALLL &lt;50B Database'!$A:$A,MATCH(Workings!$A286,'ALLL &lt;50B Database'!$AI:$AI,0)))</f>
        <v>#N/A</v>
      </c>
      <c r="C286" s="3" t="str">
        <f>IFERROR(IFERROR(VLOOKUP($B286,'CECL &lt;50B Database'!$A:$AA,11,FALSE),VLOOKUP($B286,'ALLL &lt;50B Database'!$A:$AA,11,FALSE)),"")</f>
        <v/>
      </c>
      <c r="D286" t="str">
        <f t="shared" si="8"/>
        <v/>
      </c>
    </row>
    <row r="287" spans="1:4" x14ac:dyDescent="0.25">
      <c r="A287">
        <f t="shared" si="9"/>
        <v>287</v>
      </c>
      <c r="B287" t="e">
        <f>IF('Peer Comparison Tool'!$D$11="NR",INDEX('CECL &lt;50B Database'!$A:$A,MATCH(Workings!$A287,'CECL &lt;50B Database'!$AI:$AI,0)),INDEX('ALLL &lt;50B Database'!$A:$A,MATCH(Workings!$A287,'ALLL &lt;50B Database'!$AI:$AI,0)))</f>
        <v>#N/A</v>
      </c>
      <c r="C287" s="3" t="str">
        <f>IFERROR(IFERROR(VLOOKUP($B287,'CECL &lt;50B Database'!$A:$AA,11,FALSE),VLOOKUP($B287,'ALLL &lt;50B Database'!$A:$AA,11,FALSE)),"")</f>
        <v/>
      </c>
      <c r="D287" t="str">
        <f t="shared" si="8"/>
        <v/>
      </c>
    </row>
    <row r="288" spans="1:4" x14ac:dyDescent="0.25">
      <c r="A288">
        <f t="shared" si="9"/>
        <v>288</v>
      </c>
      <c r="B288" t="e">
        <f>IF('Peer Comparison Tool'!$D$11="NR",INDEX('CECL &lt;50B Database'!$A:$A,MATCH(Workings!$A288,'CECL &lt;50B Database'!$AI:$AI,0)),INDEX('ALLL &lt;50B Database'!$A:$A,MATCH(Workings!$A288,'ALLL &lt;50B Database'!$AI:$AI,0)))</f>
        <v>#N/A</v>
      </c>
      <c r="C288" s="3" t="str">
        <f>IFERROR(IFERROR(VLOOKUP($B288,'CECL &lt;50B Database'!$A:$AA,11,FALSE),VLOOKUP($B288,'ALLL &lt;50B Database'!$A:$AA,11,FALSE)),"")</f>
        <v/>
      </c>
      <c r="D288" t="str">
        <f t="shared" si="8"/>
        <v/>
      </c>
    </row>
    <row r="289" spans="1:4" x14ac:dyDescent="0.25">
      <c r="A289">
        <f t="shared" si="9"/>
        <v>289</v>
      </c>
      <c r="B289" t="e">
        <f>IF('Peer Comparison Tool'!$D$11="NR",INDEX('CECL &lt;50B Database'!$A:$A,MATCH(Workings!$A289,'CECL &lt;50B Database'!$AI:$AI,0)),INDEX('ALLL &lt;50B Database'!$A:$A,MATCH(Workings!$A289,'ALLL &lt;50B Database'!$AI:$AI,0)))</f>
        <v>#N/A</v>
      </c>
      <c r="C289" s="3" t="str">
        <f>IFERROR(IFERROR(VLOOKUP($B289,'CECL &lt;50B Database'!$A:$AA,11,FALSE),VLOOKUP($B289,'ALLL &lt;50B Database'!$A:$AA,11,FALSE)),"")</f>
        <v/>
      </c>
      <c r="D289" t="str">
        <f t="shared" si="8"/>
        <v/>
      </c>
    </row>
    <row r="290" spans="1:4" x14ac:dyDescent="0.25">
      <c r="A290">
        <f t="shared" si="9"/>
        <v>290</v>
      </c>
      <c r="B290" t="e">
        <f>IF('Peer Comparison Tool'!$D$11="NR",INDEX('CECL &lt;50B Database'!$A:$A,MATCH(Workings!$A290,'CECL &lt;50B Database'!$AI:$AI,0)),INDEX('ALLL &lt;50B Database'!$A:$A,MATCH(Workings!$A290,'ALLL &lt;50B Database'!$AI:$AI,0)))</f>
        <v>#N/A</v>
      </c>
      <c r="C290" s="3" t="str">
        <f>IFERROR(IFERROR(VLOOKUP($B290,'CECL &lt;50B Database'!$A:$AA,11,FALSE),VLOOKUP($B290,'ALLL &lt;50B Database'!$A:$AA,11,FALSE)),"")</f>
        <v/>
      </c>
      <c r="D290" t="str">
        <f t="shared" si="8"/>
        <v/>
      </c>
    </row>
    <row r="291" spans="1:4" x14ac:dyDescent="0.25">
      <c r="A291">
        <f t="shared" si="9"/>
        <v>291</v>
      </c>
      <c r="B291" t="e">
        <f>IF('Peer Comparison Tool'!$D$11="NR",INDEX('CECL &lt;50B Database'!$A:$A,MATCH(Workings!$A291,'CECL &lt;50B Database'!$AI:$AI,0)),INDEX('ALLL &lt;50B Database'!$A:$A,MATCH(Workings!$A291,'ALLL &lt;50B Database'!$AI:$AI,0)))</f>
        <v>#N/A</v>
      </c>
      <c r="C291" s="3" t="str">
        <f>IFERROR(IFERROR(VLOOKUP($B291,'CECL &lt;50B Database'!$A:$AA,11,FALSE),VLOOKUP($B291,'ALLL &lt;50B Database'!$A:$AA,11,FALSE)),"")</f>
        <v/>
      </c>
      <c r="D291" t="str">
        <f t="shared" si="8"/>
        <v/>
      </c>
    </row>
    <row r="292" spans="1:4" x14ac:dyDescent="0.25">
      <c r="A292">
        <f t="shared" si="9"/>
        <v>292</v>
      </c>
      <c r="B292" t="e">
        <f>IF('Peer Comparison Tool'!$D$11="NR",INDEX('CECL &lt;50B Database'!$A:$A,MATCH(Workings!$A292,'CECL &lt;50B Database'!$AI:$AI,0)),INDEX('ALLL &lt;50B Database'!$A:$A,MATCH(Workings!$A292,'ALLL &lt;50B Database'!$AI:$AI,0)))</f>
        <v>#N/A</v>
      </c>
      <c r="C292" s="3" t="str">
        <f>IFERROR(IFERROR(VLOOKUP($B292,'CECL &lt;50B Database'!$A:$AA,11,FALSE),VLOOKUP($B292,'ALLL &lt;50B Database'!$A:$AA,11,FALSE)),"")</f>
        <v/>
      </c>
      <c r="D292" t="str">
        <f t="shared" si="8"/>
        <v/>
      </c>
    </row>
    <row r="293" spans="1:4" x14ac:dyDescent="0.25">
      <c r="A293">
        <f t="shared" si="9"/>
        <v>293</v>
      </c>
      <c r="B293" t="e">
        <f>IF('Peer Comparison Tool'!$D$11="NR",INDEX('CECL &lt;50B Database'!$A:$A,MATCH(Workings!$A293,'CECL &lt;50B Database'!$AI:$AI,0)),INDEX('ALLL &lt;50B Database'!$A:$A,MATCH(Workings!$A293,'ALLL &lt;50B Database'!$AI:$AI,0)))</f>
        <v>#N/A</v>
      </c>
      <c r="C293" s="3" t="str">
        <f>IFERROR(IFERROR(VLOOKUP($B293,'CECL &lt;50B Database'!$A:$AA,11,FALSE),VLOOKUP($B293,'ALLL &lt;50B Database'!$A:$AA,11,FALSE)),"")</f>
        <v/>
      </c>
      <c r="D293" t="str">
        <f t="shared" si="8"/>
        <v/>
      </c>
    </row>
    <row r="294" spans="1:4" x14ac:dyDescent="0.25">
      <c r="A294">
        <f t="shared" si="9"/>
        <v>294</v>
      </c>
      <c r="B294" t="e">
        <f>IF('Peer Comparison Tool'!$D$11="NR",INDEX('CECL &lt;50B Database'!$A:$A,MATCH(Workings!$A294,'CECL &lt;50B Database'!$AI:$AI,0)),INDEX('ALLL &lt;50B Database'!$A:$A,MATCH(Workings!$A294,'ALLL &lt;50B Database'!$AI:$AI,0)))</f>
        <v>#N/A</v>
      </c>
      <c r="C294" s="3" t="str">
        <f>IFERROR(IFERROR(VLOOKUP($B294,'CECL &lt;50B Database'!$A:$AA,11,FALSE),VLOOKUP($B294,'ALLL &lt;50B Database'!$A:$AA,11,FALSE)),"")</f>
        <v/>
      </c>
      <c r="D294" t="str">
        <f t="shared" si="8"/>
        <v/>
      </c>
    </row>
    <row r="295" spans="1:4" x14ac:dyDescent="0.25">
      <c r="A295">
        <f t="shared" si="9"/>
        <v>295</v>
      </c>
      <c r="B295" t="e">
        <f>IF('Peer Comparison Tool'!$D$11="NR",INDEX('CECL &lt;50B Database'!$A:$A,MATCH(Workings!$A295,'CECL &lt;50B Database'!$AI:$AI,0)),INDEX('ALLL &lt;50B Database'!$A:$A,MATCH(Workings!$A295,'ALLL &lt;50B Database'!$AI:$AI,0)))</f>
        <v>#N/A</v>
      </c>
      <c r="C295" s="3" t="str">
        <f>IFERROR(IFERROR(VLOOKUP($B295,'CECL &lt;50B Database'!$A:$AA,11,FALSE),VLOOKUP($B295,'ALLL &lt;50B Database'!$A:$AA,11,FALSE)),"")</f>
        <v/>
      </c>
      <c r="D295" t="str">
        <f t="shared" si="8"/>
        <v/>
      </c>
    </row>
    <row r="296" spans="1:4" x14ac:dyDescent="0.25">
      <c r="A296">
        <f t="shared" si="9"/>
        <v>296</v>
      </c>
      <c r="B296" t="e">
        <f>IF('Peer Comparison Tool'!$D$11="NR",INDEX('CECL &lt;50B Database'!$A:$A,MATCH(Workings!$A296,'CECL &lt;50B Database'!$AI:$AI,0)),INDEX('ALLL &lt;50B Database'!$A:$A,MATCH(Workings!$A296,'ALLL &lt;50B Database'!$AI:$AI,0)))</f>
        <v>#N/A</v>
      </c>
      <c r="C296" s="3" t="str">
        <f>IFERROR(IFERROR(VLOOKUP($B296,'CECL &lt;50B Database'!$A:$AA,11,FALSE),VLOOKUP($B296,'ALLL &lt;50B Database'!$A:$AA,11,FALSE)),"")</f>
        <v/>
      </c>
      <c r="D296" t="str">
        <f t="shared" si="8"/>
        <v/>
      </c>
    </row>
    <row r="297" spans="1:4" x14ac:dyDescent="0.25">
      <c r="A297">
        <f t="shared" si="9"/>
        <v>297</v>
      </c>
      <c r="B297" t="e">
        <f>IF('Peer Comparison Tool'!$D$11="NR",INDEX('CECL &lt;50B Database'!$A:$A,MATCH(Workings!$A297,'CECL &lt;50B Database'!$AI:$AI,0)),INDEX('ALLL &lt;50B Database'!$A:$A,MATCH(Workings!$A297,'ALLL &lt;50B Database'!$AI:$AI,0)))</f>
        <v>#N/A</v>
      </c>
      <c r="C297" s="3" t="str">
        <f>IFERROR(IFERROR(VLOOKUP($B297,'CECL &lt;50B Database'!$A:$AA,11,FALSE),VLOOKUP($B297,'ALLL &lt;50B Database'!$A:$AA,11,FALSE)),"")</f>
        <v/>
      </c>
      <c r="D297" t="str">
        <f t="shared" si="8"/>
        <v/>
      </c>
    </row>
    <row r="298" spans="1:4" x14ac:dyDescent="0.25">
      <c r="A298">
        <f t="shared" si="9"/>
        <v>298</v>
      </c>
      <c r="B298" t="e">
        <f>IF('Peer Comparison Tool'!$D$11="NR",INDEX('CECL &lt;50B Database'!$A:$A,MATCH(Workings!$A298,'CECL &lt;50B Database'!$AI:$AI,0)),INDEX('ALLL &lt;50B Database'!$A:$A,MATCH(Workings!$A298,'ALLL &lt;50B Database'!$AI:$AI,0)))</f>
        <v>#N/A</v>
      </c>
      <c r="C298" s="3" t="str">
        <f>IFERROR(IFERROR(VLOOKUP($B298,'CECL &lt;50B Database'!$A:$AA,11,FALSE),VLOOKUP($B298,'ALLL &lt;50B Database'!$A:$AA,11,FALSE)),"")</f>
        <v/>
      </c>
      <c r="D298" t="str">
        <f t="shared" si="8"/>
        <v/>
      </c>
    </row>
    <row r="299" spans="1:4" x14ac:dyDescent="0.25">
      <c r="A299">
        <f t="shared" si="9"/>
        <v>299</v>
      </c>
      <c r="B299" t="e">
        <f>IF('Peer Comparison Tool'!$D$11="NR",INDEX('CECL &lt;50B Database'!$A:$A,MATCH(Workings!$A299,'CECL &lt;50B Database'!$AI:$AI,0)),INDEX('ALLL &lt;50B Database'!$A:$A,MATCH(Workings!$A299,'ALLL &lt;50B Database'!$AI:$AI,0)))</f>
        <v>#N/A</v>
      </c>
      <c r="C299" s="3" t="str">
        <f>IFERROR(IFERROR(VLOOKUP($B299,'CECL &lt;50B Database'!$A:$AA,11,FALSE),VLOOKUP($B299,'ALLL &lt;50B Database'!$A:$AA,11,FALSE)),"")</f>
        <v/>
      </c>
      <c r="D299" t="str">
        <f t="shared" si="8"/>
        <v/>
      </c>
    </row>
    <row r="300" spans="1:4" x14ac:dyDescent="0.25">
      <c r="A300">
        <f t="shared" si="9"/>
        <v>300</v>
      </c>
      <c r="B300" t="e">
        <f>IF('Peer Comparison Tool'!$D$11="NR",INDEX('CECL &lt;50B Database'!$A:$A,MATCH(Workings!$A300,'CECL &lt;50B Database'!$AI:$AI,0)),INDEX('ALLL &lt;50B Database'!$A:$A,MATCH(Workings!$A300,'ALLL &lt;50B Database'!$AI:$AI,0)))</f>
        <v>#N/A</v>
      </c>
      <c r="C300" s="3" t="str">
        <f>IFERROR(IFERROR(VLOOKUP($B300,'CECL &lt;50B Database'!$A:$AA,11,FALSE),VLOOKUP($B300,'ALLL &lt;50B Database'!$A:$AA,11,FALSE)),"")</f>
        <v/>
      </c>
      <c r="D300" t="str">
        <f t="shared" si="8"/>
        <v/>
      </c>
    </row>
    <row r="301" spans="1:4" x14ac:dyDescent="0.25">
      <c r="A301">
        <f t="shared" si="9"/>
        <v>301</v>
      </c>
      <c r="B301" t="e">
        <f>IF('Peer Comparison Tool'!$D$11="NR",INDEX('CECL &lt;50B Database'!$A:$A,MATCH(Workings!$A301,'CECL &lt;50B Database'!$AI:$AI,0)),INDEX('ALLL &lt;50B Database'!$A:$A,MATCH(Workings!$A301,'ALLL &lt;50B Database'!$AI:$AI,0)))</f>
        <v>#N/A</v>
      </c>
      <c r="C301" s="3" t="str">
        <f>IFERROR(IFERROR(VLOOKUP($B301,'CECL &lt;50B Database'!$A:$AA,11,FALSE),VLOOKUP($B301,'ALLL &lt;50B Database'!$A:$AA,11,FALSE)),"")</f>
        <v/>
      </c>
      <c r="D301" t="str">
        <f t="shared" si="8"/>
        <v/>
      </c>
    </row>
    <row r="302" spans="1:4" x14ac:dyDescent="0.25">
      <c r="A302">
        <f t="shared" si="9"/>
        <v>302</v>
      </c>
      <c r="B302" t="e">
        <f>IF('Peer Comparison Tool'!$D$11="NR",INDEX('CECL &lt;50B Database'!$A:$A,MATCH(Workings!$A302,'CECL &lt;50B Database'!$AI:$AI,0)),INDEX('ALLL &lt;50B Database'!$A:$A,MATCH(Workings!$A302,'ALLL &lt;50B Database'!$AI:$AI,0)))</f>
        <v>#N/A</v>
      </c>
      <c r="C302" s="3" t="str">
        <f>IFERROR(IFERROR(VLOOKUP($B302,'CECL &lt;50B Database'!$A:$AA,11,FALSE),VLOOKUP($B302,'ALLL &lt;50B Database'!$A:$AA,11,FALSE)),"")</f>
        <v/>
      </c>
      <c r="D302" t="str">
        <f t="shared" si="8"/>
        <v/>
      </c>
    </row>
    <row r="303" spans="1:4" x14ac:dyDescent="0.25">
      <c r="A303">
        <f t="shared" si="9"/>
        <v>303</v>
      </c>
      <c r="B303" t="e">
        <f>IF('Peer Comparison Tool'!$D$11="NR",INDEX('CECL &lt;50B Database'!$A:$A,MATCH(Workings!$A303,'CECL &lt;50B Database'!$AI:$AI,0)),INDEX('ALLL &lt;50B Database'!$A:$A,MATCH(Workings!$A303,'ALLL &lt;50B Database'!$AI:$AI,0)))</f>
        <v>#N/A</v>
      </c>
      <c r="C303" s="3" t="str">
        <f>IFERROR(IFERROR(VLOOKUP($B303,'CECL &lt;50B Database'!$A:$AA,11,FALSE),VLOOKUP($B303,'ALLL &lt;50B Database'!$A:$AA,11,FALSE)),"")</f>
        <v/>
      </c>
      <c r="D303" t="str">
        <f t="shared" si="8"/>
        <v/>
      </c>
    </row>
    <row r="304" spans="1:4" x14ac:dyDescent="0.25">
      <c r="A304">
        <f t="shared" si="9"/>
        <v>304</v>
      </c>
      <c r="B304" t="e">
        <f>IF('Peer Comparison Tool'!$D$11="NR",INDEX('CECL &lt;50B Database'!$A:$A,MATCH(Workings!$A304,'CECL &lt;50B Database'!$AI:$AI,0)),INDEX('ALLL &lt;50B Database'!$A:$A,MATCH(Workings!$A304,'ALLL &lt;50B Database'!$AI:$AI,0)))</f>
        <v>#N/A</v>
      </c>
      <c r="C304" s="3" t="str">
        <f>IFERROR(IFERROR(VLOOKUP($B304,'CECL &lt;50B Database'!$A:$AA,11,FALSE),VLOOKUP($B304,'ALLL &lt;50B Database'!$A:$AA,11,FALSE)),"")</f>
        <v/>
      </c>
      <c r="D304" t="str">
        <f t="shared" si="8"/>
        <v/>
      </c>
    </row>
    <row r="305" spans="1:4" x14ac:dyDescent="0.25">
      <c r="A305">
        <f t="shared" si="9"/>
        <v>305</v>
      </c>
      <c r="B305" t="e">
        <f>IF('Peer Comparison Tool'!$D$11="NR",INDEX('CECL &lt;50B Database'!$A:$A,MATCH(Workings!$A305,'CECL &lt;50B Database'!$AI:$AI,0)),INDEX('ALLL &lt;50B Database'!$A:$A,MATCH(Workings!$A305,'ALLL &lt;50B Database'!$AI:$AI,0)))</f>
        <v>#N/A</v>
      </c>
      <c r="C305" s="3" t="str">
        <f>IFERROR(IFERROR(VLOOKUP($B305,'CECL &lt;50B Database'!$A:$AA,11,FALSE),VLOOKUP($B305,'ALLL &lt;50B Database'!$A:$AA,11,FALSE)),"")</f>
        <v/>
      </c>
      <c r="D305" t="str">
        <f t="shared" si="8"/>
        <v/>
      </c>
    </row>
    <row r="306" spans="1:4" x14ac:dyDescent="0.25">
      <c r="A306">
        <f t="shared" si="9"/>
        <v>306</v>
      </c>
      <c r="B306" t="e">
        <f>IF('Peer Comparison Tool'!$D$11="NR",INDEX('CECL &lt;50B Database'!$A:$A,MATCH(Workings!$A306,'CECL &lt;50B Database'!$AI:$AI,0)),INDEX('ALLL &lt;50B Database'!$A:$A,MATCH(Workings!$A306,'ALLL &lt;50B Database'!$AI:$AI,0)))</f>
        <v>#N/A</v>
      </c>
      <c r="C306" s="3" t="str">
        <f>IFERROR(IFERROR(VLOOKUP($B306,'CECL &lt;50B Database'!$A:$AA,11,FALSE),VLOOKUP($B306,'ALLL &lt;50B Database'!$A:$AA,11,FALSE)),"")</f>
        <v/>
      </c>
      <c r="D306" t="str">
        <f t="shared" si="8"/>
        <v/>
      </c>
    </row>
    <row r="307" spans="1:4" x14ac:dyDescent="0.25">
      <c r="A307">
        <f t="shared" si="9"/>
        <v>307</v>
      </c>
      <c r="B307" t="e">
        <f>IF('Peer Comparison Tool'!$D$11="NR",INDEX('CECL &lt;50B Database'!$A:$A,MATCH(Workings!$A307,'CECL &lt;50B Database'!$AI:$AI,0)),INDEX('ALLL &lt;50B Database'!$A:$A,MATCH(Workings!$A307,'ALLL &lt;50B Database'!$AI:$AI,0)))</f>
        <v>#N/A</v>
      </c>
      <c r="C307" s="3" t="str">
        <f>IFERROR(IFERROR(VLOOKUP($B307,'CECL &lt;50B Database'!$A:$AA,11,FALSE),VLOOKUP($B307,'ALLL &lt;50B Database'!$A:$AA,11,FALSE)),"")</f>
        <v/>
      </c>
      <c r="D307" t="str">
        <f t="shared" si="8"/>
        <v/>
      </c>
    </row>
    <row r="308" spans="1:4" x14ac:dyDescent="0.25">
      <c r="A308">
        <f t="shared" si="9"/>
        <v>308</v>
      </c>
      <c r="B308" t="e">
        <f>IF('Peer Comparison Tool'!$D$11="NR",INDEX('CECL &lt;50B Database'!$A:$A,MATCH(Workings!$A308,'CECL &lt;50B Database'!$AI:$AI,0)),INDEX('ALLL &lt;50B Database'!$A:$A,MATCH(Workings!$A308,'ALLL &lt;50B Database'!$AI:$AI,0)))</f>
        <v>#N/A</v>
      </c>
      <c r="C308" s="3" t="str">
        <f>IFERROR(IFERROR(VLOOKUP($B308,'CECL &lt;50B Database'!$A:$AA,11,FALSE),VLOOKUP($B308,'ALLL &lt;50B Database'!$A:$AA,11,FALSE)),"")</f>
        <v/>
      </c>
      <c r="D308" t="str">
        <f t="shared" si="8"/>
        <v/>
      </c>
    </row>
    <row r="309" spans="1:4" x14ac:dyDescent="0.25">
      <c r="A309">
        <f t="shared" si="9"/>
        <v>309</v>
      </c>
      <c r="B309" t="e">
        <f>IF('Peer Comparison Tool'!$D$11="NR",INDEX('CECL &lt;50B Database'!$A:$A,MATCH(Workings!$A309,'CECL &lt;50B Database'!$AI:$AI,0)),INDEX('ALLL &lt;50B Database'!$A:$A,MATCH(Workings!$A309,'ALLL &lt;50B Database'!$AI:$AI,0)))</f>
        <v>#N/A</v>
      </c>
      <c r="C309" s="3" t="str">
        <f>IFERROR(IFERROR(VLOOKUP($B309,'CECL &lt;50B Database'!$A:$AA,11,FALSE),VLOOKUP($B309,'ALLL &lt;50B Database'!$A:$AA,11,FALSE)),"")</f>
        <v/>
      </c>
      <c r="D309" t="str">
        <f t="shared" si="8"/>
        <v/>
      </c>
    </row>
    <row r="310" spans="1:4" x14ac:dyDescent="0.25">
      <c r="A310">
        <f t="shared" si="9"/>
        <v>310</v>
      </c>
      <c r="B310" t="e">
        <f>IF('Peer Comparison Tool'!$D$11="NR",INDEX('CECL &lt;50B Database'!$A:$A,MATCH(Workings!$A310,'CECL &lt;50B Database'!$AI:$AI,0)),INDEX('ALLL &lt;50B Database'!$A:$A,MATCH(Workings!$A310,'ALLL &lt;50B Database'!$AI:$AI,0)))</f>
        <v>#N/A</v>
      </c>
      <c r="C310" s="3" t="str">
        <f>IFERROR(IFERROR(VLOOKUP($B310,'CECL &lt;50B Database'!$A:$AA,11,FALSE),VLOOKUP($B310,'ALLL &lt;50B Database'!$A:$AA,11,FALSE)),"")</f>
        <v/>
      </c>
      <c r="D310" t="str">
        <f t="shared" si="8"/>
        <v/>
      </c>
    </row>
    <row r="311" spans="1:4" x14ac:dyDescent="0.25">
      <c r="A311">
        <f t="shared" si="9"/>
        <v>311</v>
      </c>
      <c r="B311" t="e">
        <f>IF('Peer Comparison Tool'!$D$11="NR",INDEX('CECL &lt;50B Database'!$A:$A,MATCH(Workings!$A311,'CECL &lt;50B Database'!$AI:$AI,0)),INDEX('ALLL &lt;50B Database'!$A:$A,MATCH(Workings!$A311,'ALLL &lt;50B Database'!$AI:$AI,0)))</f>
        <v>#N/A</v>
      </c>
      <c r="C311" s="3" t="str">
        <f>IFERROR(IFERROR(VLOOKUP($B311,'CECL &lt;50B Database'!$A:$AA,11,FALSE),VLOOKUP($B311,'ALLL &lt;50B Database'!$A:$AA,11,FALSE)),"")</f>
        <v/>
      </c>
      <c r="D311" t="str">
        <f t="shared" si="8"/>
        <v/>
      </c>
    </row>
    <row r="312" spans="1:4" x14ac:dyDescent="0.25">
      <c r="A312">
        <f t="shared" si="9"/>
        <v>312</v>
      </c>
      <c r="B312" t="e">
        <f>IF('Peer Comparison Tool'!$D$11="NR",INDEX('CECL &lt;50B Database'!$A:$A,MATCH(Workings!$A312,'CECL &lt;50B Database'!$AI:$AI,0)),INDEX('ALLL &lt;50B Database'!$A:$A,MATCH(Workings!$A312,'ALLL &lt;50B Database'!$AI:$AI,0)))</f>
        <v>#N/A</v>
      </c>
      <c r="C312" s="3" t="str">
        <f>IFERROR(IFERROR(VLOOKUP($B312,'CECL &lt;50B Database'!$A:$AA,11,FALSE),VLOOKUP($B312,'ALLL &lt;50B Database'!$A:$AA,11,FALSE)),"")</f>
        <v/>
      </c>
      <c r="D312" t="str">
        <f t="shared" si="8"/>
        <v/>
      </c>
    </row>
    <row r="313" spans="1:4" x14ac:dyDescent="0.25">
      <c r="A313">
        <f t="shared" si="9"/>
        <v>313</v>
      </c>
      <c r="B313" t="e">
        <f>IF('Peer Comparison Tool'!$D$11="NR",INDEX('CECL &lt;50B Database'!$A:$A,MATCH(Workings!$A313,'CECL &lt;50B Database'!$AI:$AI,0)),INDEX('ALLL &lt;50B Database'!$A:$A,MATCH(Workings!$A313,'ALLL &lt;50B Database'!$AI:$AI,0)))</f>
        <v>#N/A</v>
      </c>
      <c r="C313" s="3" t="str">
        <f>IFERROR(IFERROR(VLOOKUP($B313,'CECL &lt;50B Database'!$A:$AA,11,FALSE),VLOOKUP($B313,'ALLL &lt;50B Database'!$A:$AA,11,FALSE)),"")</f>
        <v/>
      </c>
      <c r="D313" t="str">
        <f t="shared" si="8"/>
        <v/>
      </c>
    </row>
    <row r="314" spans="1:4" x14ac:dyDescent="0.25">
      <c r="A314">
        <f t="shared" si="9"/>
        <v>314</v>
      </c>
      <c r="B314" t="e">
        <f>IF('Peer Comparison Tool'!$D$11="NR",INDEX('CECL &lt;50B Database'!$A:$A,MATCH(Workings!$A314,'CECL &lt;50B Database'!$AI:$AI,0)),INDEX('ALLL &lt;50B Database'!$A:$A,MATCH(Workings!$A314,'ALLL &lt;50B Database'!$AI:$AI,0)))</f>
        <v>#N/A</v>
      </c>
      <c r="C314" s="3" t="str">
        <f>IFERROR(IFERROR(VLOOKUP($B314,'CECL &lt;50B Database'!$A:$AA,11,FALSE),VLOOKUP($B314,'ALLL &lt;50B Database'!$A:$AA,11,FALSE)),"")</f>
        <v/>
      </c>
      <c r="D314" t="str">
        <f t="shared" si="8"/>
        <v/>
      </c>
    </row>
    <row r="315" spans="1:4" x14ac:dyDescent="0.25">
      <c r="A315">
        <f t="shared" si="9"/>
        <v>315</v>
      </c>
      <c r="B315" t="e">
        <f>IF('Peer Comparison Tool'!$D$11="NR",INDEX('CECL &lt;50B Database'!$A:$A,MATCH(Workings!$A315,'CECL &lt;50B Database'!$AI:$AI,0)),INDEX('ALLL &lt;50B Database'!$A:$A,MATCH(Workings!$A315,'ALLL &lt;50B Database'!$AI:$AI,0)))</f>
        <v>#N/A</v>
      </c>
      <c r="C315" s="3" t="str">
        <f>IFERROR(IFERROR(VLOOKUP($B315,'CECL &lt;50B Database'!$A:$AA,11,FALSE),VLOOKUP($B315,'ALLL &lt;50B Database'!$A:$AA,11,FALSE)),"")</f>
        <v/>
      </c>
      <c r="D315" t="str">
        <f t="shared" si="8"/>
        <v/>
      </c>
    </row>
    <row r="316" spans="1:4" x14ac:dyDescent="0.25">
      <c r="A316">
        <f t="shared" si="9"/>
        <v>316</v>
      </c>
      <c r="B316" t="e">
        <f>IF('Peer Comparison Tool'!$D$11="NR",INDEX('CECL &lt;50B Database'!$A:$A,MATCH(Workings!$A316,'CECL &lt;50B Database'!$AI:$AI,0)),INDEX('ALLL &lt;50B Database'!$A:$A,MATCH(Workings!$A316,'ALLL &lt;50B Database'!$AI:$AI,0)))</f>
        <v>#N/A</v>
      </c>
      <c r="C316" s="3" t="str">
        <f>IFERROR(IFERROR(VLOOKUP($B316,'CECL &lt;50B Database'!$A:$AA,11,FALSE),VLOOKUP($B316,'ALLL &lt;50B Database'!$A:$AA,11,FALSE)),"")</f>
        <v/>
      </c>
      <c r="D316" t="str">
        <f t="shared" si="8"/>
        <v/>
      </c>
    </row>
    <row r="317" spans="1:4" x14ac:dyDescent="0.25">
      <c r="A317">
        <f t="shared" si="9"/>
        <v>317</v>
      </c>
      <c r="B317" t="e">
        <f>IF('Peer Comparison Tool'!$D$11="NR",INDEX('CECL &lt;50B Database'!$A:$A,MATCH(Workings!$A317,'CECL &lt;50B Database'!$AI:$AI,0)),INDEX('ALLL &lt;50B Database'!$A:$A,MATCH(Workings!$A317,'ALLL &lt;50B Database'!$AI:$AI,0)))</f>
        <v>#N/A</v>
      </c>
      <c r="C317" s="3" t="str">
        <f>IFERROR(IFERROR(VLOOKUP($B317,'CECL &lt;50B Database'!$A:$AA,11,FALSE),VLOOKUP($B317,'ALLL &lt;50B Database'!$A:$AA,11,FALSE)),"")</f>
        <v/>
      </c>
      <c r="D317" t="str">
        <f t="shared" si="8"/>
        <v/>
      </c>
    </row>
    <row r="318" spans="1:4" x14ac:dyDescent="0.25">
      <c r="A318">
        <f t="shared" si="9"/>
        <v>318</v>
      </c>
      <c r="B318" t="e">
        <f>IF('Peer Comparison Tool'!$D$11="NR",INDEX('CECL &lt;50B Database'!$A:$A,MATCH(Workings!$A318,'CECL &lt;50B Database'!$AI:$AI,0)),INDEX('ALLL &lt;50B Database'!$A:$A,MATCH(Workings!$A318,'ALLL &lt;50B Database'!$AI:$AI,0)))</f>
        <v>#N/A</v>
      </c>
      <c r="C318" s="3" t="str">
        <f>IFERROR(IFERROR(VLOOKUP($B318,'CECL &lt;50B Database'!$A:$AA,11,FALSE),VLOOKUP($B318,'ALLL &lt;50B Database'!$A:$AA,11,FALSE)),"")</f>
        <v/>
      </c>
      <c r="D318" t="str">
        <f t="shared" si="8"/>
        <v/>
      </c>
    </row>
    <row r="319" spans="1:4" x14ac:dyDescent="0.25">
      <c r="A319">
        <f t="shared" si="9"/>
        <v>319</v>
      </c>
      <c r="B319" t="e">
        <f>IF('Peer Comparison Tool'!$D$11="NR",INDEX('CECL &lt;50B Database'!$A:$A,MATCH(Workings!$A319,'CECL &lt;50B Database'!$AI:$AI,0)),INDEX('ALLL &lt;50B Database'!$A:$A,MATCH(Workings!$A319,'ALLL &lt;50B Database'!$AI:$AI,0)))</f>
        <v>#N/A</v>
      </c>
      <c r="C319" s="3" t="str">
        <f>IFERROR(IFERROR(VLOOKUP($B319,'CECL &lt;50B Database'!$A:$AA,11,FALSE),VLOOKUP($B319,'ALLL &lt;50B Database'!$A:$AA,11,FALSE)),"")</f>
        <v/>
      </c>
      <c r="D319" t="str">
        <f t="shared" si="8"/>
        <v/>
      </c>
    </row>
    <row r="320" spans="1:4" x14ac:dyDescent="0.25">
      <c r="A320">
        <f t="shared" si="9"/>
        <v>320</v>
      </c>
      <c r="B320" t="e">
        <f>IF('Peer Comparison Tool'!$D$11="NR",INDEX('CECL &lt;50B Database'!$A:$A,MATCH(Workings!$A320,'CECL &lt;50B Database'!$AI:$AI,0)),INDEX('ALLL &lt;50B Database'!$A:$A,MATCH(Workings!$A320,'ALLL &lt;50B Database'!$AI:$AI,0)))</f>
        <v>#N/A</v>
      </c>
      <c r="C320" s="3" t="str">
        <f>IFERROR(IFERROR(VLOOKUP($B320,'CECL &lt;50B Database'!$A:$AA,11,FALSE),VLOOKUP($B320,'ALLL &lt;50B Database'!$A:$AA,11,FALSE)),"")</f>
        <v/>
      </c>
      <c r="D320" t="str">
        <f t="shared" si="8"/>
        <v/>
      </c>
    </row>
    <row r="321" spans="1:4" x14ac:dyDescent="0.25">
      <c r="A321">
        <f t="shared" si="9"/>
        <v>321</v>
      </c>
      <c r="B321" t="e">
        <f>IF('Peer Comparison Tool'!$D$11="NR",INDEX('CECL &lt;50B Database'!$A:$A,MATCH(Workings!$A321,'CECL &lt;50B Database'!$AI:$AI,0)),INDEX('ALLL &lt;50B Database'!$A:$A,MATCH(Workings!$A321,'ALLL &lt;50B Database'!$AI:$AI,0)))</f>
        <v>#N/A</v>
      </c>
      <c r="C321" s="3" t="str">
        <f>IFERROR(IFERROR(VLOOKUP($B321,'CECL &lt;50B Database'!$A:$AA,11,FALSE),VLOOKUP($B321,'ALLL &lt;50B Database'!$A:$AA,11,FALSE)),"")</f>
        <v/>
      </c>
      <c r="D321" t="str">
        <f t="shared" si="8"/>
        <v/>
      </c>
    </row>
    <row r="322" spans="1:4" x14ac:dyDescent="0.25">
      <c r="A322">
        <f t="shared" si="9"/>
        <v>322</v>
      </c>
      <c r="B322" t="e">
        <f>IF('Peer Comparison Tool'!$D$11="NR",INDEX('CECL &lt;50B Database'!$A:$A,MATCH(Workings!$A322,'CECL &lt;50B Database'!$AI:$AI,0)),INDEX('ALLL &lt;50B Database'!$A:$A,MATCH(Workings!$A322,'ALLL &lt;50B Database'!$AI:$AI,0)))</f>
        <v>#N/A</v>
      </c>
      <c r="C322" s="3" t="str">
        <f>IFERROR(IFERROR(VLOOKUP($B322,'CECL &lt;50B Database'!$A:$AA,11,FALSE),VLOOKUP($B322,'ALLL &lt;50B Database'!$A:$AA,11,FALSE)),"")</f>
        <v/>
      </c>
      <c r="D322" t="str">
        <f t="shared" ref="D322:D385" si="10">IFERROR(RANK($C322,$C$1:$C$5000,0),"")</f>
        <v/>
      </c>
    </row>
    <row r="323" spans="1:4" x14ac:dyDescent="0.25">
      <c r="A323">
        <f t="shared" si="9"/>
        <v>323</v>
      </c>
      <c r="B323" t="e">
        <f>IF('Peer Comparison Tool'!$D$11="NR",INDEX('CECL &lt;50B Database'!$A:$A,MATCH(Workings!$A323,'CECL &lt;50B Database'!$AI:$AI,0)),INDEX('ALLL &lt;50B Database'!$A:$A,MATCH(Workings!$A323,'ALLL &lt;50B Database'!$AI:$AI,0)))</f>
        <v>#N/A</v>
      </c>
      <c r="C323" s="3" t="str">
        <f>IFERROR(IFERROR(VLOOKUP($B323,'CECL &lt;50B Database'!$A:$AA,11,FALSE),VLOOKUP($B323,'ALLL &lt;50B Database'!$A:$AA,11,FALSE)),"")</f>
        <v/>
      </c>
      <c r="D323" t="str">
        <f t="shared" si="10"/>
        <v/>
      </c>
    </row>
    <row r="324" spans="1:4" x14ac:dyDescent="0.25">
      <c r="A324">
        <f t="shared" ref="A324:A387" si="11">A323+1</f>
        <v>324</v>
      </c>
      <c r="B324" t="e">
        <f>IF('Peer Comparison Tool'!$D$11="NR",INDEX('CECL &lt;50B Database'!$A:$A,MATCH(Workings!$A324,'CECL &lt;50B Database'!$AI:$AI,0)),INDEX('ALLL &lt;50B Database'!$A:$A,MATCH(Workings!$A324,'ALLL &lt;50B Database'!$AI:$AI,0)))</f>
        <v>#N/A</v>
      </c>
      <c r="C324" s="3" t="str">
        <f>IFERROR(IFERROR(VLOOKUP($B324,'CECL &lt;50B Database'!$A:$AA,11,FALSE),VLOOKUP($B324,'ALLL &lt;50B Database'!$A:$AA,11,FALSE)),"")</f>
        <v/>
      </c>
      <c r="D324" t="str">
        <f t="shared" si="10"/>
        <v/>
      </c>
    </row>
    <row r="325" spans="1:4" x14ac:dyDescent="0.25">
      <c r="A325">
        <f t="shared" si="11"/>
        <v>325</v>
      </c>
      <c r="B325" t="e">
        <f>IF('Peer Comparison Tool'!$D$11="NR",INDEX('CECL &lt;50B Database'!$A:$A,MATCH(Workings!$A325,'CECL &lt;50B Database'!$AI:$AI,0)),INDEX('ALLL &lt;50B Database'!$A:$A,MATCH(Workings!$A325,'ALLL &lt;50B Database'!$AI:$AI,0)))</f>
        <v>#N/A</v>
      </c>
      <c r="C325" s="3" t="str">
        <f>IFERROR(IFERROR(VLOOKUP($B325,'CECL &lt;50B Database'!$A:$AA,11,FALSE),VLOOKUP($B325,'ALLL &lt;50B Database'!$A:$AA,11,FALSE)),"")</f>
        <v/>
      </c>
      <c r="D325" t="str">
        <f t="shared" si="10"/>
        <v/>
      </c>
    </row>
    <row r="326" spans="1:4" x14ac:dyDescent="0.25">
      <c r="A326">
        <f t="shared" si="11"/>
        <v>326</v>
      </c>
      <c r="B326" t="e">
        <f>IF('Peer Comparison Tool'!$D$11="NR",INDEX('CECL &lt;50B Database'!$A:$A,MATCH(Workings!$A326,'CECL &lt;50B Database'!$AI:$AI,0)),INDEX('ALLL &lt;50B Database'!$A:$A,MATCH(Workings!$A326,'ALLL &lt;50B Database'!$AI:$AI,0)))</f>
        <v>#N/A</v>
      </c>
      <c r="C326" s="3" t="str">
        <f>IFERROR(IFERROR(VLOOKUP($B326,'CECL &lt;50B Database'!$A:$AA,11,FALSE),VLOOKUP($B326,'ALLL &lt;50B Database'!$A:$AA,11,FALSE)),"")</f>
        <v/>
      </c>
      <c r="D326" t="str">
        <f t="shared" si="10"/>
        <v/>
      </c>
    </row>
    <row r="327" spans="1:4" x14ac:dyDescent="0.25">
      <c r="A327">
        <f t="shared" si="11"/>
        <v>327</v>
      </c>
      <c r="B327" t="e">
        <f>IF('Peer Comparison Tool'!$D$11="NR",INDEX('CECL &lt;50B Database'!$A:$A,MATCH(Workings!$A327,'CECL &lt;50B Database'!$AI:$AI,0)),INDEX('ALLL &lt;50B Database'!$A:$A,MATCH(Workings!$A327,'ALLL &lt;50B Database'!$AI:$AI,0)))</f>
        <v>#N/A</v>
      </c>
      <c r="C327" s="3" t="str">
        <f>IFERROR(IFERROR(VLOOKUP($B327,'CECL &lt;50B Database'!$A:$AA,11,FALSE),VLOOKUP($B327,'ALLL &lt;50B Database'!$A:$AA,11,FALSE)),"")</f>
        <v/>
      </c>
      <c r="D327" t="str">
        <f t="shared" si="10"/>
        <v/>
      </c>
    </row>
    <row r="328" spans="1:4" x14ac:dyDescent="0.25">
      <c r="A328">
        <f t="shared" si="11"/>
        <v>328</v>
      </c>
      <c r="B328" t="e">
        <f>IF('Peer Comparison Tool'!$D$11="NR",INDEX('CECL &lt;50B Database'!$A:$A,MATCH(Workings!$A328,'CECL &lt;50B Database'!$AI:$AI,0)),INDEX('ALLL &lt;50B Database'!$A:$A,MATCH(Workings!$A328,'ALLL &lt;50B Database'!$AI:$AI,0)))</f>
        <v>#N/A</v>
      </c>
      <c r="C328" s="3" t="str">
        <f>IFERROR(IFERROR(VLOOKUP($B328,'CECL &lt;50B Database'!$A:$AA,11,FALSE),VLOOKUP($B328,'ALLL &lt;50B Database'!$A:$AA,11,FALSE)),"")</f>
        <v/>
      </c>
      <c r="D328" t="str">
        <f t="shared" si="10"/>
        <v/>
      </c>
    </row>
    <row r="329" spans="1:4" x14ac:dyDescent="0.25">
      <c r="A329">
        <f t="shared" si="11"/>
        <v>329</v>
      </c>
      <c r="B329" t="e">
        <f>IF('Peer Comparison Tool'!$D$11="NR",INDEX('CECL &lt;50B Database'!$A:$A,MATCH(Workings!$A329,'CECL &lt;50B Database'!$AI:$AI,0)),INDEX('ALLL &lt;50B Database'!$A:$A,MATCH(Workings!$A329,'ALLL &lt;50B Database'!$AI:$AI,0)))</f>
        <v>#N/A</v>
      </c>
      <c r="C329" s="3" t="str">
        <f>IFERROR(IFERROR(VLOOKUP($B329,'CECL &lt;50B Database'!$A:$AA,11,FALSE),VLOOKUP($B329,'ALLL &lt;50B Database'!$A:$AA,11,FALSE)),"")</f>
        <v/>
      </c>
      <c r="D329" t="str">
        <f t="shared" si="10"/>
        <v/>
      </c>
    </row>
    <row r="330" spans="1:4" x14ac:dyDescent="0.25">
      <c r="A330">
        <f t="shared" si="11"/>
        <v>330</v>
      </c>
      <c r="B330" t="e">
        <f>IF('Peer Comparison Tool'!$D$11="NR",INDEX('CECL &lt;50B Database'!$A:$A,MATCH(Workings!$A330,'CECL &lt;50B Database'!$AI:$AI,0)),INDEX('ALLL &lt;50B Database'!$A:$A,MATCH(Workings!$A330,'ALLL &lt;50B Database'!$AI:$AI,0)))</f>
        <v>#N/A</v>
      </c>
      <c r="C330" s="3" t="str">
        <f>IFERROR(IFERROR(VLOOKUP($B330,'CECL &lt;50B Database'!$A:$AA,11,FALSE),VLOOKUP($B330,'ALLL &lt;50B Database'!$A:$AA,11,FALSE)),"")</f>
        <v/>
      </c>
      <c r="D330" t="str">
        <f t="shared" si="10"/>
        <v/>
      </c>
    </row>
    <row r="331" spans="1:4" x14ac:dyDescent="0.25">
      <c r="A331">
        <f t="shared" si="11"/>
        <v>331</v>
      </c>
      <c r="B331" t="e">
        <f>IF('Peer Comparison Tool'!$D$11="NR",INDEX('CECL &lt;50B Database'!$A:$A,MATCH(Workings!$A331,'CECL &lt;50B Database'!$AI:$AI,0)),INDEX('ALLL &lt;50B Database'!$A:$A,MATCH(Workings!$A331,'ALLL &lt;50B Database'!$AI:$AI,0)))</f>
        <v>#N/A</v>
      </c>
      <c r="C331" s="3" t="str">
        <f>IFERROR(IFERROR(VLOOKUP($B331,'CECL &lt;50B Database'!$A:$AA,11,FALSE),VLOOKUP($B331,'ALLL &lt;50B Database'!$A:$AA,11,FALSE)),"")</f>
        <v/>
      </c>
      <c r="D331" t="str">
        <f t="shared" si="10"/>
        <v/>
      </c>
    </row>
    <row r="332" spans="1:4" x14ac:dyDescent="0.25">
      <c r="A332">
        <f t="shared" si="11"/>
        <v>332</v>
      </c>
      <c r="B332" t="e">
        <f>IF('Peer Comparison Tool'!$D$11="NR",INDEX('CECL &lt;50B Database'!$A:$A,MATCH(Workings!$A332,'CECL &lt;50B Database'!$AI:$AI,0)),INDEX('ALLL &lt;50B Database'!$A:$A,MATCH(Workings!$A332,'ALLL &lt;50B Database'!$AI:$AI,0)))</f>
        <v>#N/A</v>
      </c>
      <c r="C332" s="3" t="str">
        <f>IFERROR(IFERROR(VLOOKUP($B332,'CECL &lt;50B Database'!$A:$AA,11,FALSE),VLOOKUP($B332,'ALLL &lt;50B Database'!$A:$AA,11,FALSE)),"")</f>
        <v/>
      </c>
      <c r="D332" t="str">
        <f t="shared" si="10"/>
        <v/>
      </c>
    </row>
    <row r="333" spans="1:4" x14ac:dyDescent="0.25">
      <c r="A333">
        <f t="shared" si="11"/>
        <v>333</v>
      </c>
      <c r="B333" t="e">
        <f>IF('Peer Comparison Tool'!$D$11="NR",INDEX('CECL &lt;50B Database'!$A:$A,MATCH(Workings!$A333,'CECL &lt;50B Database'!$AI:$AI,0)),INDEX('ALLL &lt;50B Database'!$A:$A,MATCH(Workings!$A333,'ALLL &lt;50B Database'!$AI:$AI,0)))</f>
        <v>#N/A</v>
      </c>
      <c r="C333" s="3" t="str">
        <f>IFERROR(IFERROR(VLOOKUP($B333,'CECL &lt;50B Database'!$A:$AA,11,FALSE),VLOOKUP($B333,'ALLL &lt;50B Database'!$A:$AA,11,FALSE)),"")</f>
        <v/>
      </c>
      <c r="D333" t="str">
        <f t="shared" si="10"/>
        <v/>
      </c>
    </row>
    <row r="334" spans="1:4" x14ac:dyDescent="0.25">
      <c r="A334">
        <f t="shared" si="11"/>
        <v>334</v>
      </c>
      <c r="B334" t="e">
        <f>IF('Peer Comparison Tool'!$D$11="NR",INDEX('CECL &lt;50B Database'!$A:$A,MATCH(Workings!$A334,'CECL &lt;50B Database'!$AI:$AI,0)),INDEX('ALLL &lt;50B Database'!$A:$A,MATCH(Workings!$A334,'ALLL &lt;50B Database'!$AI:$AI,0)))</f>
        <v>#N/A</v>
      </c>
      <c r="C334" s="3" t="str">
        <f>IFERROR(IFERROR(VLOOKUP($B334,'CECL &lt;50B Database'!$A:$AA,11,FALSE),VLOOKUP($B334,'ALLL &lt;50B Database'!$A:$AA,11,FALSE)),"")</f>
        <v/>
      </c>
      <c r="D334" t="str">
        <f t="shared" si="10"/>
        <v/>
      </c>
    </row>
    <row r="335" spans="1:4" x14ac:dyDescent="0.25">
      <c r="A335">
        <f t="shared" si="11"/>
        <v>335</v>
      </c>
      <c r="B335" t="e">
        <f>IF('Peer Comparison Tool'!$D$11="NR",INDEX('CECL &lt;50B Database'!$A:$A,MATCH(Workings!$A335,'CECL &lt;50B Database'!$AI:$AI,0)),INDEX('ALLL &lt;50B Database'!$A:$A,MATCH(Workings!$A335,'ALLL &lt;50B Database'!$AI:$AI,0)))</f>
        <v>#N/A</v>
      </c>
      <c r="C335" s="3" t="str">
        <f>IFERROR(IFERROR(VLOOKUP($B335,'CECL &lt;50B Database'!$A:$AA,11,FALSE),VLOOKUP($B335,'ALLL &lt;50B Database'!$A:$AA,11,FALSE)),"")</f>
        <v/>
      </c>
      <c r="D335" t="str">
        <f t="shared" si="10"/>
        <v/>
      </c>
    </row>
    <row r="336" spans="1:4" x14ac:dyDescent="0.25">
      <c r="A336">
        <f t="shared" si="11"/>
        <v>336</v>
      </c>
      <c r="B336" t="e">
        <f>IF('Peer Comparison Tool'!$D$11="NR",INDEX('CECL &lt;50B Database'!$A:$A,MATCH(Workings!$A336,'CECL &lt;50B Database'!$AI:$AI,0)),INDEX('ALLL &lt;50B Database'!$A:$A,MATCH(Workings!$A336,'ALLL &lt;50B Database'!$AI:$AI,0)))</f>
        <v>#N/A</v>
      </c>
      <c r="C336" s="3" t="str">
        <f>IFERROR(IFERROR(VLOOKUP($B336,'CECL &lt;50B Database'!$A:$AA,11,FALSE),VLOOKUP($B336,'ALLL &lt;50B Database'!$A:$AA,11,FALSE)),"")</f>
        <v/>
      </c>
      <c r="D336" t="str">
        <f t="shared" si="10"/>
        <v/>
      </c>
    </row>
    <row r="337" spans="1:4" x14ac:dyDescent="0.25">
      <c r="A337">
        <f t="shared" si="11"/>
        <v>337</v>
      </c>
      <c r="B337" t="e">
        <f>IF('Peer Comparison Tool'!$D$11="NR",INDEX('CECL &lt;50B Database'!$A:$A,MATCH(Workings!$A337,'CECL &lt;50B Database'!$AI:$AI,0)),INDEX('ALLL &lt;50B Database'!$A:$A,MATCH(Workings!$A337,'ALLL &lt;50B Database'!$AI:$AI,0)))</f>
        <v>#N/A</v>
      </c>
      <c r="C337" s="3" t="str">
        <f>IFERROR(IFERROR(VLOOKUP($B337,'CECL &lt;50B Database'!$A:$AA,11,FALSE),VLOOKUP($B337,'ALLL &lt;50B Database'!$A:$AA,11,FALSE)),"")</f>
        <v/>
      </c>
      <c r="D337" t="str">
        <f t="shared" si="10"/>
        <v/>
      </c>
    </row>
    <row r="338" spans="1:4" x14ac:dyDescent="0.25">
      <c r="A338">
        <f t="shared" si="11"/>
        <v>338</v>
      </c>
      <c r="B338" t="e">
        <f>IF('Peer Comparison Tool'!$D$11="NR",INDEX('CECL &lt;50B Database'!$A:$A,MATCH(Workings!$A338,'CECL &lt;50B Database'!$AI:$AI,0)),INDEX('ALLL &lt;50B Database'!$A:$A,MATCH(Workings!$A338,'ALLL &lt;50B Database'!$AI:$AI,0)))</f>
        <v>#N/A</v>
      </c>
      <c r="C338" s="3" t="str">
        <f>IFERROR(IFERROR(VLOOKUP($B338,'CECL &lt;50B Database'!$A:$AA,11,FALSE),VLOOKUP($B338,'ALLL &lt;50B Database'!$A:$AA,11,FALSE)),"")</f>
        <v/>
      </c>
      <c r="D338" t="str">
        <f t="shared" si="10"/>
        <v/>
      </c>
    </row>
    <row r="339" spans="1:4" x14ac:dyDescent="0.25">
      <c r="A339">
        <f t="shared" si="11"/>
        <v>339</v>
      </c>
      <c r="B339" t="e">
        <f>IF('Peer Comparison Tool'!$D$11="NR",INDEX('CECL &lt;50B Database'!$A:$A,MATCH(Workings!$A339,'CECL &lt;50B Database'!$AI:$AI,0)),INDEX('ALLL &lt;50B Database'!$A:$A,MATCH(Workings!$A339,'ALLL &lt;50B Database'!$AI:$AI,0)))</f>
        <v>#N/A</v>
      </c>
      <c r="C339" s="3" t="str">
        <f>IFERROR(IFERROR(VLOOKUP($B339,'CECL &lt;50B Database'!$A:$AA,11,FALSE),VLOOKUP($B339,'ALLL &lt;50B Database'!$A:$AA,11,FALSE)),"")</f>
        <v/>
      </c>
      <c r="D339" t="str">
        <f t="shared" si="10"/>
        <v/>
      </c>
    </row>
    <row r="340" spans="1:4" x14ac:dyDescent="0.25">
      <c r="A340">
        <f t="shared" si="11"/>
        <v>340</v>
      </c>
      <c r="B340" t="e">
        <f>IF('Peer Comparison Tool'!$D$11="NR",INDEX('CECL &lt;50B Database'!$A:$A,MATCH(Workings!$A340,'CECL &lt;50B Database'!$AI:$AI,0)),INDEX('ALLL &lt;50B Database'!$A:$A,MATCH(Workings!$A340,'ALLL &lt;50B Database'!$AI:$AI,0)))</f>
        <v>#N/A</v>
      </c>
      <c r="C340" s="3" t="str">
        <f>IFERROR(IFERROR(VLOOKUP($B340,'CECL &lt;50B Database'!$A:$AA,11,FALSE),VLOOKUP($B340,'ALLL &lt;50B Database'!$A:$AA,11,FALSE)),"")</f>
        <v/>
      </c>
      <c r="D340" t="str">
        <f t="shared" si="10"/>
        <v/>
      </c>
    </row>
    <row r="341" spans="1:4" x14ac:dyDescent="0.25">
      <c r="A341">
        <f t="shared" si="11"/>
        <v>341</v>
      </c>
      <c r="B341" t="e">
        <f>IF('Peer Comparison Tool'!$D$11="NR",INDEX('CECL &lt;50B Database'!$A:$A,MATCH(Workings!$A341,'CECL &lt;50B Database'!$AI:$AI,0)),INDEX('ALLL &lt;50B Database'!$A:$A,MATCH(Workings!$A341,'ALLL &lt;50B Database'!$AI:$AI,0)))</f>
        <v>#N/A</v>
      </c>
      <c r="C341" s="3" t="str">
        <f>IFERROR(IFERROR(VLOOKUP($B341,'CECL &lt;50B Database'!$A:$AA,11,FALSE),VLOOKUP($B341,'ALLL &lt;50B Database'!$A:$AA,11,FALSE)),"")</f>
        <v/>
      </c>
      <c r="D341" t="str">
        <f t="shared" si="10"/>
        <v/>
      </c>
    </row>
    <row r="342" spans="1:4" x14ac:dyDescent="0.25">
      <c r="A342">
        <f t="shared" si="11"/>
        <v>342</v>
      </c>
      <c r="B342" t="e">
        <f>IF('Peer Comparison Tool'!$D$11="NR",INDEX('CECL &lt;50B Database'!$A:$A,MATCH(Workings!$A342,'CECL &lt;50B Database'!$AI:$AI,0)),INDEX('ALLL &lt;50B Database'!$A:$A,MATCH(Workings!$A342,'ALLL &lt;50B Database'!$AI:$AI,0)))</f>
        <v>#N/A</v>
      </c>
      <c r="C342" s="3" t="str">
        <f>IFERROR(IFERROR(VLOOKUP($B342,'CECL &lt;50B Database'!$A:$AA,11,FALSE),VLOOKUP($B342,'ALLL &lt;50B Database'!$A:$AA,11,FALSE)),"")</f>
        <v/>
      </c>
      <c r="D342" t="str">
        <f t="shared" si="10"/>
        <v/>
      </c>
    </row>
    <row r="343" spans="1:4" x14ac:dyDescent="0.25">
      <c r="A343">
        <f t="shared" si="11"/>
        <v>343</v>
      </c>
      <c r="B343" t="e">
        <f>IF('Peer Comparison Tool'!$D$11="NR",INDEX('CECL &lt;50B Database'!$A:$A,MATCH(Workings!$A343,'CECL &lt;50B Database'!$AI:$AI,0)),INDEX('ALLL &lt;50B Database'!$A:$A,MATCH(Workings!$A343,'ALLL &lt;50B Database'!$AI:$AI,0)))</f>
        <v>#N/A</v>
      </c>
      <c r="C343" s="3" t="str">
        <f>IFERROR(IFERROR(VLOOKUP($B343,'CECL &lt;50B Database'!$A:$AA,11,FALSE),VLOOKUP($B343,'ALLL &lt;50B Database'!$A:$AA,11,FALSE)),"")</f>
        <v/>
      </c>
      <c r="D343" t="str">
        <f t="shared" si="10"/>
        <v/>
      </c>
    </row>
    <row r="344" spans="1:4" x14ac:dyDescent="0.25">
      <c r="A344">
        <f t="shared" si="11"/>
        <v>344</v>
      </c>
      <c r="B344" t="e">
        <f>IF('Peer Comparison Tool'!$D$11="NR",INDEX('CECL &lt;50B Database'!$A:$A,MATCH(Workings!$A344,'CECL &lt;50B Database'!$AI:$AI,0)),INDEX('ALLL &lt;50B Database'!$A:$A,MATCH(Workings!$A344,'ALLL &lt;50B Database'!$AI:$AI,0)))</f>
        <v>#N/A</v>
      </c>
      <c r="C344" s="3" t="str">
        <f>IFERROR(IFERROR(VLOOKUP($B344,'CECL &lt;50B Database'!$A:$AA,11,FALSE),VLOOKUP($B344,'ALLL &lt;50B Database'!$A:$AA,11,FALSE)),"")</f>
        <v/>
      </c>
      <c r="D344" t="str">
        <f t="shared" si="10"/>
        <v/>
      </c>
    </row>
    <row r="345" spans="1:4" x14ac:dyDescent="0.25">
      <c r="A345">
        <f t="shared" si="11"/>
        <v>345</v>
      </c>
      <c r="B345" t="e">
        <f>IF('Peer Comparison Tool'!$D$11="NR",INDEX('CECL &lt;50B Database'!$A:$A,MATCH(Workings!$A345,'CECL &lt;50B Database'!$AI:$AI,0)),INDEX('ALLL &lt;50B Database'!$A:$A,MATCH(Workings!$A345,'ALLL &lt;50B Database'!$AI:$AI,0)))</f>
        <v>#N/A</v>
      </c>
      <c r="C345" s="3" t="str">
        <f>IFERROR(IFERROR(VLOOKUP($B345,'CECL &lt;50B Database'!$A:$AA,11,FALSE),VLOOKUP($B345,'ALLL &lt;50B Database'!$A:$AA,11,FALSE)),"")</f>
        <v/>
      </c>
      <c r="D345" t="str">
        <f t="shared" si="10"/>
        <v/>
      </c>
    </row>
    <row r="346" spans="1:4" x14ac:dyDescent="0.25">
      <c r="A346">
        <f t="shared" si="11"/>
        <v>346</v>
      </c>
      <c r="B346" t="e">
        <f>IF('Peer Comparison Tool'!$D$11="NR",INDEX('CECL &lt;50B Database'!$A:$A,MATCH(Workings!$A346,'CECL &lt;50B Database'!$AI:$AI,0)),INDEX('ALLL &lt;50B Database'!$A:$A,MATCH(Workings!$A346,'ALLL &lt;50B Database'!$AI:$AI,0)))</f>
        <v>#N/A</v>
      </c>
      <c r="C346" s="3" t="str">
        <f>IFERROR(IFERROR(VLOOKUP($B346,'CECL &lt;50B Database'!$A:$AA,11,FALSE),VLOOKUP($B346,'ALLL &lt;50B Database'!$A:$AA,11,FALSE)),"")</f>
        <v/>
      </c>
      <c r="D346" t="str">
        <f t="shared" si="10"/>
        <v/>
      </c>
    </row>
    <row r="347" spans="1:4" x14ac:dyDescent="0.25">
      <c r="A347">
        <f t="shared" si="11"/>
        <v>347</v>
      </c>
      <c r="B347" t="e">
        <f>IF('Peer Comparison Tool'!$D$11="NR",INDEX('CECL &lt;50B Database'!$A:$A,MATCH(Workings!$A347,'CECL &lt;50B Database'!$AI:$AI,0)),INDEX('ALLL &lt;50B Database'!$A:$A,MATCH(Workings!$A347,'ALLL &lt;50B Database'!$AI:$AI,0)))</f>
        <v>#N/A</v>
      </c>
      <c r="C347" s="3" t="str">
        <f>IFERROR(IFERROR(VLOOKUP($B347,'CECL &lt;50B Database'!$A:$AA,11,FALSE),VLOOKUP($B347,'ALLL &lt;50B Database'!$A:$AA,11,FALSE)),"")</f>
        <v/>
      </c>
      <c r="D347" t="str">
        <f t="shared" si="10"/>
        <v/>
      </c>
    </row>
    <row r="348" spans="1:4" x14ac:dyDescent="0.25">
      <c r="A348">
        <f t="shared" si="11"/>
        <v>348</v>
      </c>
      <c r="B348" t="e">
        <f>IF('Peer Comparison Tool'!$D$11="NR",INDEX('CECL &lt;50B Database'!$A:$A,MATCH(Workings!$A348,'CECL &lt;50B Database'!$AI:$AI,0)),INDEX('ALLL &lt;50B Database'!$A:$A,MATCH(Workings!$A348,'ALLL &lt;50B Database'!$AI:$AI,0)))</f>
        <v>#N/A</v>
      </c>
      <c r="C348" s="3" t="str">
        <f>IFERROR(IFERROR(VLOOKUP($B348,'CECL &lt;50B Database'!$A:$AA,11,FALSE),VLOOKUP($B348,'ALLL &lt;50B Database'!$A:$AA,11,FALSE)),"")</f>
        <v/>
      </c>
      <c r="D348" t="str">
        <f t="shared" si="10"/>
        <v/>
      </c>
    </row>
    <row r="349" spans="1:4" x14ac:dyDescent="0.25">
      <c r="A349">
        <f t="shared" si="11"/>
        <v>349</v>
      </c>
      <c r="B349" t="e">
        <f>IF('Peer Comparison Tool'!$D$11="NR",INDEX('CECL &lt;50B Database'!$A:$A,MATCH(Workings!$A349,'CECL &lt;50B Database'!$AI:$AI,0)),INDEX('ALLL &lt;50B Database'!$A:$A,MATCH(Workings!$A349,'ALLL &lt;50B Database'!$AI:$AI,0)))</f>
        <v>#N/A</v>
      </c>
      <c r="C349" s="3" t="str">
        <f>IFERROR(IFERROR(VLOOKUP($B349,'CECL &lt;50B Database'!$A:$AA,11,FALSE),VLOOKUP($B349,'ALLL &lt;50B Database'!$A:$AA,11,FALSE)),"")</f>
        <v/>
      </c>
      <c r="D349" t="str">
        <f t="shared" si="10"/>
        <v/>
      </c>
    </row>
    <row r="350" spans="1:4" x14ac:dyDescent="0.25">
      <c r="A350">
        <f t="shared" si="11"/>
        <v>350</v>
      </c>
      <c r="B350" t="e">
        <f>IF('Peer Comparison Tool'!$D$11="NR",INDEX('CECL &lt;50B Database'!$A:$A,MATCH(Workings!$A350,'CECL &lt;50B Database'!$AI:$AI,0)),INDEX('ALLL &lt;50B Database'!$A:$A,MATCH(Workings!$A350,'ALLL &lt;50B Database'!$AI:$AI,0)))</f>
        <v>#N/A</v>
      </c>
      <c r="C350" s="3" t="str">
        <f>IFERROR(IFERROR(VLOOKUP($B350,'CECL &lt;50B Database'!$A:$AA,11,FALSE),VLOOKUP($B350,'ALLL &lt;50B Database'!$A:$AA,11,FALSE)),"")</f>
        <v/>
      </c>
      <c r="D350" t="str">
        <f t="shared" si="10"/>
        <v/>
      </c>
    </row>
    <row r="351" spans="1:4" x14ac:dyDescent="0.25">
      <c r="A351">
        <f t="shared" si="11"/>
        <v>351</v>
      </c>
      <c r="B351" t="e">
        <f>IF('Peer Comparison Tool'!$D$11="NR",INDEX('CECL &lt;50B Database'!$A:$A,MATCH(Workings!$A351,'CECL &lt;50B Database'!$AI:$AI,0)),INDEX('ALLL &lt;50B Database'!$A:$A,MATCH(Workings!$A351,'ALLL &lt;50B Database'!$AI:$AI,0)))</f>
        <v>#N/A</v>
      </c>
      <c r="C351" s="3" t="str">
        <f>IFERROR(IFERROR(VLOOKUP($B351,'CECL &lt;50B Database'!$A:$AA,11,FALSE),VLOOKUP($B351,'ALLL &lt;50B Database'!$A:$AA,11,FALSE)),"")</f>
        <v/>
      </c>
      <c r="D351" t="str">
        <f t="shared" si="10"/>
        <v/>
      </c>
    </row>
    <row r="352" spans="1:4" x14ac:dyDescent="0.25">
      <c r="A352">
        <f t="shared" si="11"/>
        <v>352</v>
      </c>
      <c r="B352" t="e">
        <f>IF('Peer Comparison Tool'!$D$11="NR",INDEX('CECL &lt;50B Database'!$A:$A,MATCH(Workings!$A352,'CECL &lt;50B Database'!$AI:$AI,0)),INDEX('ALLL &lt;50B Database'!$A:$A,MATCH(Workings!$A352,'ALLL &lt;50B Database'!$AI:$AI,0)))</f>
        <v>#N/A</v>
      </c>
      <c r="C352" s="3" t="str">
        <f>IFERROR(IFERROR(VLOOKUP($B352,'CECL &lt;50B Database'!$A:$AA,11,FALSE),VLOOKUP($B352,'ALLL &lt;50B Database'!$A:$AA,11,FALSE)),"")</f>
        <v/>
      </c>
      <c r="D352" t="str">
        <f t="shared" si="10"/>
        <v/>
      </c>
    </row>
    <row r="353" spans="1:4" x14ac:dyDescent="0.25">
      <c r="A353">
        <f t="shared" si="11"/>
        <v>353</v>
      </c>
      <c r="B353" t="e">
        <f>IF('Peer Comparison Tool'!$D$11="NR",INDEX('CECL &lt;50B Database'!$A:$A,MATCH(Workings!$A353,'CECL &lt;50B Database'!$AI:$AI,0)),INDEX('ALLL &lt;50B Database'!$A:$A,MATCH(Workings!$A353,'ALLL &lt;50B Database'!$AI:$AI,0)))</f>
        <v>#N/A</v>
      </c>
      <c r="C353" s="3" t="str">
        <f>IFERROR(IFERROR(VLOOKUP($B353,'CECL &lt;50B Database'!$A:$AA,11,FALSE),VLOOKUP($B353,'ALLL &lt;50B Database'!$A:$AA,11,FALSE)),"")</f>
        <v/>
      </c>
      <c r="D353" t="str">
        <f t="shared" si="10"/>
        <v/>
      </c>
    </row>
    <row r="354" spans="1:4" x14ac:dyDescent="0.25">
      <c r="A354">
        <f t="shared" si="11"/>
        <v>354</v>
      </c>
      <c r="B354" t="e">
        <f>IF('Peer Comparison Tool'!$D$11="NR",INDEX('CECL &lt;50B Database'!$A:$A,MATCH(Workings!$A354,'CECL &lt;50B Database'!$AI:$AI,0)),INDEX('ALLL &lt;50B Database'!$A:$A,MATCH(Workings!$A354,'ALLL &lt;50B Database'!$AI:$AI,0)))</f>
        <v>#N/A</v>
      </c>
      <c r="C354" s="3" t="str">
        <f>IFERROR(IFERROR(VLOOKUP($B354,'CECL &lt;50B Database'!$A:$AA,11,FALSE),VLOOKUP($B354,'ALLL &lt;50B Database'!$A:$AA,11,FALSE)),"")</f>
        <v/>
      </c>
      <c r="D354" t="str">
        <f t="shared" si="10"/>
        <v/>
      </c>
    </row>
    <row r="355" spans="1:4" x14ac:dyDescent="0.25">
      <c r="A355">
        <f t="shared" si="11"/>
        <v>355</v>
      </c>
      <c r="B355" t="e">
        <f>IF('Peer Comparison Tool'!$D$11="NR",INDEX('CECL &lt;50B Database'!$A:$A,MATCH(Workings!$A355,'CECL &lt;50B Database'!$AI:$AI,0)),INDEX('ALLL &lt;50B Database'!$A:$A,MATCH(Workings!$A355,'ALLL &lt;50B Database'!$AI:$AI,0)))</f>
        <v>#N/A</v>
      </c>
      <c r="C355" s="3" t="str">
        <f>IFERROR(IFERROR(VLOOKUP($B355,'CECL &lt;50B Database'!$A:$AA,11,FALSE),VLOOKUP($B355,'ALLL &lt;50B Database'!$A:$AA,11,FALSE)),"")</f>
        <v/>
      </c>
      <c r="D355" t="str">
        <f t="shared" si="10"/>
        <v/>
      </c>
    </row>
    <row r="356" spans="1:4" x14ac:dyDescent="0.25">
      <c r="A356">
        <f t="shared" si="11"/>
        <v>356</v>
      </c>
      <c r="B356" t="e">
        <f>IF('Peer Comparison Tool'!$D$11="NR",INDEX('CECL &lt;50B Database'!$A:$A,MATCH(Workings!$A356,'CECL &lt;50B Database'!$AI:$AI,0)),INDEX('ALLL &lt;50B Database'!$A:$A,MATCH(Workings!$A356,'ALLL &lt;50B Database'!$AI:$AI,0)))</f>
        <v>#N/A</v>
      </c>
      <c r="C356" s="3" t="str">
        <f>IFERROR(IFERROR(VLOOKUP($B356,'CECL &lt;50B Database'!$A:$AA,11,FALSE),VLOOKUP($B356,'ALLL &lt;50B Database'!$A:$AA,11,FALSE)),"")</f>
        <v/>
      </c>
      <c r="D356" t="str">
        <f t="shared" si="10"/>
        <v/>
      </c>
    </row>
    <row r="357" spans="1:4" x14ac:dyDescent="0.25">
      <c r="A357">
        <f t="shared" si="11"/>
        <v>357</v>
      </c>
      <c r="B357" t="e">
        <f>IF('Peer Comparison Tool'!$D$11="NR",INDEX('CECL &lt;50B Database'!$A:$A,MATCH(Workings!$A357,'CECL &lt;50B Database'!$AI:$AI,0)),INDEX('ALLL &lt;50B Database'!$A:$A,MATCH(Workings!$A357,'ALLL &lt;50B Database'!$AI:$AI,0)))</f>
        <v>#N/A</v>
      </c>
      <c r="C357" s="3" t="str">
        <f>IFERROR(IFERROR(VLOOKUP($B357,'CECL &lt;50B Database'!$A:$AA,11,FALSE),VLOOKUP($B357,'ALLL &lt;50B Database'!$A:$AA,11,FALSE)),"")</f>
        <v/>
      </c>
      <c r="D357" t="str">
        <f t="shared" si="10"/>
        <v/>
      </c>
    </row>
    <row r="358" spans="1:4" x14ac:dyDescent="0.25">
      <c r="A358">
        <f t="shared" si="11"/>
        <v>358</v>
      </c>
      <c r="B358" t="e">
        <f>IF('Peer Comparison Tool'!$D$11="NR",INDEX('CECL &lt;50B Database'!$A:$A,MATCH(Workings!$A358,'CECL &lt;50B Database'!$AI:$AI,0)),INDEX('ALLL &lt;50B Database'!$A:$A,MATCH(Workings!$A358,'ALLL &lt;50B Database'!$AI:$AI,0)))</f>
        <v>#N/A</v>
      </c>
      <c r="C358" s="3" t="str">
        <f>IFERROR(IFERROR(VLOOKUP($B358,'CECL &lt;50B Database'!$A:$AA,11,FALSE),VLOOKUP($B358,'ALLL &lt;50B Database'!$A:$AA,11,FALSE)),"")</f>
        <v/>
      </c>
      <c r="D358" t="str">
        <f t="shared" si="10"/>
        <v/>
      </c>
    </row>
    <row r="359" spans="1:4" x14ac:dyDescent="0.25">
      <c r="A359">
        <f t="shared" si="11"/>
        <v>359</v>
      </c>
      <c r="B359" t="e">
        <f>IF('Peer Comparison Tool'!$D$11="NR",INDEX('CECL &lt;50B Database'!$A:$A,MATCH(Workings!$A359,'CECL &lt;50B Database'!$AI:$AI,0)),INDEX('ALLL &lt;50B Database'!$A:$A,MATCH(Workings!$A359,'ALLL &lt;50B Database'!$AI:$AI,0)))</f>
        <v>#N/A</v>
      </c>
      <c r="C359" s="3" t="str">
        <f>IFERROR(IFERROR(VLOOKUP($B359,'CECL &lt;50B Database'!$A:$AA,11,FALSE),VLOOKUP($B359,'ALLL &lt;50B Database'!$A:$AA,11,FALSE)),"")</f>
        <v/>
      </c>
      <c r="D359" t="str">
        <f t="shared" si="10"/>
        <v/>
      </c>
    </row>
    <row r="360" spans="1:4" x14ac:dyDescent="0.25">
      <c r="A360">
        <f t="shared" si="11"/>
        <v>360</v>
      </c>
      <c r="B360" t="e">
        <f>IF('Peer Comparison Tool'!$D$11="NR",INDEX('CECL &lt;50B Database'!$A:$A,MATCH(Workings!$A360,'CECL &lt;50B Database'!$AI:$AI,0)),INDEX('ALLL &lt;50B Database'!$A:$A,MATCH(Workings!$A360,'ALLL &lt;50B Database'!$AI:$AI,0)))</f>
        <v>#N/A</v>
      </c>
      <c r="C360" s="3" t="str">
        <f>IFERROR(IFERROR(VLOOKUP($B360,'CECL &lt;50B Database'!$A:$AA,11,FALSE),VLOOKUP($B360,'ALLL &lt;50B Database'!$A:$AA,11,FALSE)),"")</f>
        <v/>
      </c>
      <c r="D360" t="str">
        <f t="shared" si="10"/>
        <v/>
      </c>
    </row>
    <row r="361" spans="1:4" x14ac:dyDescent="0.25">
      <c r="A361">
        <f t="shared" si="11"/>
        <v>361</v>
      </c>
      <c r="B361" t="e">
        <f>IF('Peer Comparison Tool'!$D$11="NR",INDEX('CECL &lt;50B Database'!$A:$A,MATCH(Workings!$A361,'CECL &lt;50B Database'!$AI:$AI,0)),INDEX('ALLL &lt;50B Database'!$A:$A,MATCH(Workings!$A361,'ALLL &lt;50B Database'!$AI:$AI,0)))</f>
        <v>#N/A</v>
      </c>
      <c r="C361" s="3" t="str">
        <f>IFERROR(IFERROR(VLOOKUP($B361,'CECL &lt;50B Database'!$A:$AA,11,FALSE),VLOOKUP($B361,'ALLL &lt;50B Database'!$A:$AA,11,FALSE)),"")</f>
        <v/>
      </c>
      <c r="D361" t="str">
        <f t="shared" si="10"/>
        <v/>
      </c>
    </row>
    <row r="362" spans="1:4" x14ac:dyDescent="0.25">
      <c r="A362">
        <f t="shared" si="11"/>
        <v>362</v>
      </c>
      <c r="B362" t="e">
        <f>IF('Peer Comparison Tool'!$D$11="NR",INDEX('CECL &lt;50B Database'!$A:$A,MATCH(Workings!$A362,'CECL &lt;50B Database'!$AI:$AI,0)),INDEX('ALLL &lt;50B Database'!$A:$A,MATCH(Workings!$A362,'ALLL &lt;50B Database'!$AI:$AI,0)))</f>
        <v>#N/A</v>
      </c>
      <c r="C362" s="3" t="str">
        <f>IFERROR(IFERROR(VLOOKUP($B362,'CECL &lt;50B Database'!$A:$AA,11,FALSE),VLOOKUP($B362,'ALLL &lt;50B Database'!$A:$AA,11,FALSE)),"")</f>
        <v/>
      </c>
      <c r="D362" t="str">
        <f t="shared" si="10"/>
        <v/>
      </c>
    </row>
    <row r="363" spans="1:4" x14ac:dyDescent="0.25">
      <c r="A363">
        <f t="shared" si="11"/>
        <v>363</v>
      </c>
      <c r="B363" t="e">
        <f>IF('Peer Comparison Tool'!$D$11="NR",INDEX('CECL &lt;50B Database'!$A:$A,MATCH(Workings!$A363,'CECL &lt;50B Database'!$AI:$AI,0)),INDEX('ALLL &lt;50B Database'!$A:$A,MATCH(Workings!$A363,'ALLL &lt;50B Database'!$AI:$AI,0)))</f>
        <v>#N/A</v>
      </c>
      <c r="C363" s="3" t="str">
        <f>IFERROR(IFERROR(VLOOKUP($B363,'CECL &lt;50B Database'!$A:$AA,11,FALSE),VLOOKUP($B363,'ALLL &lt;50B Database'!$A:$AA,11,FALSE)),"")</f>
        <v/>
      </c>
      <c r="D363" t="str">
        <f t="shared" si="10"/>
        <v/>
      </c>
    </row>
    <row r="364" spans="1:4" x14ac:dyDescent="0.25">
      <c r="A364">
        <f t="shared" si="11"/>
        <v>364</v>
      </c>
      <c r="B364" t="e">
        <f>IF('Peer Comparison Tool'!$D$11="NR",INDEX('CECL &lt;50B Database'!$A:$A,MATCH(Workings!$A364,'CECL &lt;50B Database'!$AI:$AI,0)),INDEX('ALLL &lt;50B Database'!$A:$A,MATCH(Workings!$A364,'ALLL &lt;50B Database'!$AI:$AI,0)))</f>
        <v>#N/A</v>
      </c>
      <c r="C364" s="3" t="str">
        <f>IFERROR(IFERROR(VLOOKUP($B364,'CECL &lt;50B Database'!$A:$AA,11,FALSE),VLOOKUP($B364,'ALLL &lt;50B Database'!$A:$AA,11,FALSE)),"")</f>
        <v/>
      </c>
      <c r="D364" t="str">
        <f t="shared" si="10"/>
        <v/>
      </c>
    </row>
    <row r="365" spans="1:4" x14ac:dyDescent="0.25">
      <c r="A365">
        <f t="shared" si="11"/>
        <v>365</v>
      </c>
      <c r="B365" t="e">
        <f>IF('Peer Comparison Tool'!$D$11="NR",INDEX('CECL &lt;50B Database'!$A:$A,MATCH(Workings!$A365,'CECL &lt;50B Database'!$AI:$AI,0)),INDEX('ALLL &lt;50B Database'!$A:$A,MATCH(Workings!$A365,'ALLL &lt;50B Database'!$AI:$AI,0)))</f>
        <v>#N/A</v>
      </c>
      <c r="C365" s="3" t="str">
        <f>IFERROR(IFERROR(VLOOKUP($B365,'CECL &lt;50B Database'!$A:$AA,11,FALSE),VLOOKUP($B365,'ALLL &lt;50B Database'!$A:$AA,11,FALSE)),"")</f>
        <v/>
      </c>
      <c r="D365" t="str">
        <f t="shared" si="10"/>
        <v/>
      </c>
    </row>
    <row r="366" spans="1:4" x14ac:dyDescent="0.25">
      <c r="A366">
        <f t="shared" si="11"/>
        <v>366</v>
      </c>
      <c r="B366" t="e">
        <f>IF('Peer Comparison Tool'!$D$11="NR",INDEX('CECL &lt;50B Database'!$A:$A,MATCH(Workings!$A366,'CECL &lt;50B Database'!$AI:$AI,0)),INDEX('ALLL &lt;50B Database'!$A:$A,MATCH(Workings!$A366,'ALLL &lt;50B Database'!$AI:$AI,0)))</f>
        <v>#N/A</v>
      </c>
      <c r="C366" s="3" t="str">
        <f>IFERROR(IFERROR(VLOOKUP($B366,'CECL &lt;50B Database'!$A:$AA,11,FALSE),VLOOKUP($B366,'ALLL &lt;50B Database'!$A:$AA,11,FALSE)),"")</f>
        <v/>
      </c>
      <c r="D366" t="str">
        <f t="shared" si="10"/>
        <v/>
      </c>
    </row>
    <row r="367" spans="1:4" x14ac:dyDescent="0.25">
      <c r="A367">
        <f t="shared" si="11"/>
        <v>367</v>
      </c>
      <c r="B367" t="e">
        <f>IF('Peer Comparison Tool'!$D$11="NR",INDEX('CECL &lt;50B Database'!$A:$A,MATCH(Workings!$A367,'CECL &lt;50B Database'!$AI:$AI,0)),INDEX('ALLL &lt;50B Database'!$A:$A,MATCH(Workings!$A367,'ALLL &lt;50B Database'!$AI:$AI,0)))</f>
        <v>#N/A</v>
      </c>
      <c r="C367" s="3" t="str">
        <f>IFERROR(IFERROR(VLOOKUP($B367,'CECL &lt;50B Database'!$A:$AA,11,FALSE),VLOOKUP($B367,'ALLL &lt;50B Database'!$A:$AA,11,FALSE)),"")</f>
        <v/>
      </c>
      <c r="D367" t="str">
        <f t="shared" si="10"/>
        <v/>
      </c>
    </row>
    <row r="368" spans="1:4" x14ac:dyDescent="0.25">
      <c r="A368">
        <f t="shared" si="11"/>
        <v>368</v>
      </c>
      <c r="B368" t="e">
        <f>IF('Peer Comparison Tool'!$D$11="NR",INDEX('CECL &lt;50B Database'!$A:$A,MATCH(Workings!$A368,'CECL &lt;50B Database'!$AI:$AI,0)),INDEX('ALLL &lt;50B Database'!$A:$A,MATCH(Workings!$A368,'ALLL &lt;50B Database'!$AI:$AI,0)))</f>
        <v>#N/A</v>
      </c>
      <c r="C368" s="3" t="str">
        <f>IFERROR(IFERROR(VLOOKUP($B368,'CECL &lt;50B Database'!$A:$AA,11,FALSE),VLOOKUP($B368,'ALLL &lt;50B Database'!$A:$AA,11,FALSE)),"")</f>
        <v/>
      </c>
      <c r="D368" t="str">
        <f t="shared" si="10"/>
        <v/>
      </c>
    </row>
    <row r="369" spans="1:4" x14ac:dyDescent="0.25">
      <c r="A369">
        <f t="shared" si="11"/>
        <v>369</v>
      </c>
      <c r="B369" t="e">
        <f>IF('Peer Comparison Tool'!$D$11="NR",INDEX('CECL &lt;50B Database'!$A:$A,MATCH(Workings!$A369,'CECL &lt;50B Database'!$AI:$AI,0)),INDEX('ALLL &lt;50B Database'!$A:$A,MATCH(Workings!$A369,'ALLL &lt;50B Database'!$AI:$AI,0)))</f>
        <v>#N/A</v>
      </c>
      <c r="C369" s="3" t="str">
        <f>IFERROR(IFERROR(VLOOKUP($B369,'CECL &lt;50B Database'!$A:$AA,11,FALSE),VLOOKUP($B369,'ALLL &lt;50B Database'!$A:$AA,11,FALSE)),"")</f>
        <v/>
      </c>
      <c r="D369" t="str">
        <f t="shared" si="10"/>
        <v/>
      </c>
    </row>
    <row r="370" spans="1:4" x14ac:dyDescent="0.25">
      <c r="A370">
        <f t="shared" si="11"/>
        <v>370</v>
      </c>
      <c r="B370" t="e">
        <f>IF('Peer Comparison Tool'!$D$11="NR",INDEX('CECL &lt;50B Database'!$A:$A,MATCH(Workings!$A370,'CECL &lt;50B Database'!$AI:$AI,0)),INDEX('ALLL &lt;50B Database'!$A:$A,MATCH(Workings!$A370,'ALLL &lt;50B Database'!$AI:$AI,0)))</f>
        <v>#N/A</v>
      </c>
      <c r="C370" s="3" t="str">
        <f>IFERROR(IFERROR(VLOOKUP($B370,'CECL &lt;50B Database'!$A:$AA,11,FALSE),VLOOKUP($B370,'ALLL &lt;50B Database'!$A:$AA,11,FALSE)),"")</f>
        <v/>
      </c>
      <c r="D370" t="str">
        <f t="shared" si="10"/>
        <v/>
      </c>
    </row>
    <row r="371" spans="1:4" x14ac:dyDescent="0.25">
      <c r="A371">
        <f t="shared" si="11"/>
        <v>371</v>
      </c>
      <c r="B371" t="e">
        <f>IF('Peer Comparison Tool'!$D$11="NR",INDEX('CECL &lt;50B Database'!$A:$A,MATCH(Workings!$A371,'CECL &lt;50B Database'!$AI:$AI,0)),INDEX('ALLL &lt;50B Database'!$A:$A,MATCH(Workings!$A371,'ALLL &lt;50B Database'!$AI:$AI,0)))</f>
        <v>#N/A</v>
      </c>
      <c r="C371" s="3" t="str">
        <f>IFERROR(IFERROR(VLOOKUP($B371,'CECL &lt;50B Database'!$A:$AA,11,FALSE),VLOOKUP($B371,'ALLL &lt;50B Database'!$A:$AA,11,FALSE)),"")</f>
        <v/>
      </c>
      <c r="D371" t="str">
        <f t="shared" si="10"/>
        <v/>
      </c>
    </row>
    <row r="372" spans="1:4" x14ac:dyDescent="0.25">
      <c r="A372">
        <f t="shared" si="11"/>
        <v>372</v>
      </c>
      <c r="B372" t="e">
        <f>IF('Peer Comparison Tool'!$D$11="NR",INDEX('CECL &lt;50B Database'!$A:$A,MATCH(Workings!$A372,'CECL &lt;50B Database'!$AI:$AI,0)),INDEX('ALLL &lt;50B Database'!$A:$A,MATCH(Workings!$A372,'ALLL &lt;50B Database'!$AI:$AI,0)))</f>
        <v>#N/A</v>
      </c>
      <c r="C372" s="3" t="str">
        <f>IFERROR(IFERROR(VLOOKUP($B372,'CECL &lt;50B Database'!$A:$AA,11,FALSE),VLOOKUP($B372,'ALLL &lt;50B Database'!$A:$AA,11,FALSE)),"")</f>
        <v/>
      </c>
      <c r="D372" t="str">
        <f t="shared" si="10"/>
        <v/>
      </c>
    </row>
    <row r="373" spans="1:4" x14ac:dyDescent="0.25">
      <c r="A373">
        <f t="shared" si="11"/>
        <v>373</v>
      </c>
      <c r="B373" t="e">
        <f>IF('Peer Comparison Tool'!$D$11="NR",INDEX('CECL &lt;50B Database'!$A:$A,MATCH(Workings!$A373,'CECL &lt;50B Database'!$AI:$AI,0)),INDEX('ALLL &lt;50B Database'!$A:$A,MATCH(Workings!$A373,'ALLL &lt;50B Database'!$AI:$AI,0)))</f>
        <v>#N/A</v>
      </c>
      <c r="C373" s="3" t="str">
        <f>IFERROR(IFERROR(VLOOKUP($B373,'CECL &lt;50B Database'!$A:$AA,11,FALSE),VLOOKUP($B373,'ALLL &lt;50B Database'!$A:$AA,11,FALSE)),"")</f>
        <v/>
      </c>
      <c r="D373" t="str">
        <f t="shared" si="10"/>
        <v/>
      </c>
    </row>
    <row r="374" spans="1:4" x14ac:dyDescent="0.25">
      <c r="A374">
        <f t="shared" si="11"/>
        <v>374</v>
      </c>
      <c r="B374" t="e">
        <f>IF('Peer Comparison Tool'!$D$11="NR",INDEX('CECL &lt;50B Database'!$A:$A,MATCH(Workings!$A374,'CECL &lt;50B Database'!$AI:$AI,0)),INDEX('ALLL &lt;50B Database'!$A:$A,MATCH(Workings!$A374,'ALLL &lt;50B Database'!$AI:$AI,0)))</f>
        <v>#N/A</v>
      </c>
      <c r="C374" s="3" t="str">
        <f>IFERROR(IFERROR(VLOOKUP($B374,'CECL &lt;50B Database'!$A:$AA,11,FALSE),VLOOKUP($B374,'ALLL &lt;50B Database'!$A:$AA,11,FALSE)),"")</f>
        <v/>
      </c>
      <c r="D374" t="str">
        <f t="shared" si="10"/>
        <v/>
      </c>
    </row>
    <row r="375" spans="1:4" x14ac:dyDescent="0.25">
      <c r="A375">
        <f t="shared" si="11"/>
        <v>375</v>
      </c>
      <c r="B375" t="e">
        <f>IF('Peer Comparison Tool'!$D$11="NR",INDEX('CECL &lt;50B Database'!$A:$A,MATCH(Workings!$A375,'CECL &lt;50B Database'!$AI:$AI,0)),INDEX('ALLL &lt;50B Database'!$A:$A,MATCH(Workings!$A375,'ALLL &lt;50B Database'!$AI:$AI,0)))</f>
        <v>#N/A</v>
      </c>
      <c r="C375" s="3" t="str">
        <f>IFERROR(IFERROR(VLOOKUP($B375,'CECL &lt;50B Database'!$A:$AA,11,FALSE),VLOOKUP($B375,'ALLL &lt;50B Database'!$A:$AA,11,FALSE)),"")</f>
        <v/>
      </c>
      <c r="D375" t="str">
        <f t="shared" si="10"/>
        <v/>
      </c>
    </row>
    <row r="376" spans="1:4" x14ac:dyDescent="0.25">
      <c r="A376">
        <f t="shared" si="11"/>
        <v>376</v>
      </c>
      <c r="B376" t="e">
        <f>IF('Peer Comparison Tool'!$D$11="NR",INDEX('CECL &lt;50B Database'!$A:$A,MATCH(Workings!$A376,'CECL &lt;50B Database'!$AI:$AI,0)),INDEX('ALLL &lt;50B Database'!$A:$A,MATCH(Workings!$A376,'ALLL &lt;50B Database'!$AI:$AI,0)))</f>
        <v>#N/A</v>
      </c>
      <c r="C376" s="3" t="str">
        <f>IFERROR(IFERROR(VLOOKUP($B376,'CECL &lt;50B Database'!$A:$AA,11,FALSE),VLOOKUP($B376,'ALLL &lt;50B Database'!$A:$AA,11,FALSE)),"")</f>
        <v/>
      </c>
      <c r="D376" t="str">
        <f t="shared" si="10"/>
        <v/>
      </c>
    </row>
    <row r="377" spans="1:4" x14ac:dyDescent="0.25">
      <c r="A377">
        <f t="shared" si="11"/>
        <v>377</v>
      </c>
      <c r="B377" t="e">
        <f>IF('Peer Comparison Tool'!$D$11="NR",INDEX('CECL &lt;50B Database'!$A:$A,MATCH(Workings!$A377,'CECL &lt;50B Database'!$AI:$AI,0)),INDEX('ALLL &lt;50B Database'!$A:$A,MATCH(Workings!$A377,'ALLL &lt;50B Database'!$AI:$AI,0)))</f>
        <v>#N/A</v>
      </c>
      <c r="C377" s="3" t="str">
        <f>IFERROR(IFERROR(VLOOKUP($B377,'CECL &lt;50B Database'!$A:$AA,11,FALSE),VLOOKUP($B377,'ALLL &lt;50B Database'!$A:$AA,11,FALSE)),"")</f>
        <v/>
      </c>
      <c r="D377" t="str">
        <f t="shared" si="10"/>
        <v/>
      </c>
    </row>
    <row r="378" spans="1:4" x14ac:dyDescent="0.25">
      <c r="A378">
        <f t="shared" si="11"/>
        <v>378</v>
      </c>
      <c r="B378" t="e">
        <f>IF('Peer Comparison Tool'!$D$11="NR",INDEX('CECL &lt;50B Database'!$A:$A,MATCH(Workings!$A378,'CECL &lt;50B Database'!$AI:$AI,0)),INDEX('ALLL &lt;50B Database'!$A:$A,MATCH(Workings!$A378,'ALLL &lt;50B Database'!$AI:$AI,0)))</f>
        <v>#N/A</v>
      </c>
      <c r="C378" s="3" t="str">
        <f>IFERROR(IFERROR(VLOOKUP($B378,'CECL &lt;50B Database'!$A:$AA,11,FALSE),VLOOKUP($B378,'ALLL &lt;50B Database'!$A:$AA,11,FALSE)),"")</f>
        <v/>
      </c>
      <c r="D378" t="str">
        <f t="shared" si="10"/>
        <v/>
      </c>
    </row>
    <row r="379" spans="1:4" x14ac:dyDescent="0.25">
      <c r="A379">
        <f t="shared" si="11"/>
        <v>379</v>
      </c>
      <c r="B379" t="e">
        <f>IF('Peer Comparison Tool'!$D$11="NR",INDEX('CECL &lt;50B Database'!$A:$A,MATCH(Workings!$A379,'CECL &lt;50B Database'!$AI:$AI,0)),INDEX('ALLL &lt;50B Database'!$A:$A,MATCH(Workings!$A379,'ALLL &lt;50B Database'!$AI:$AI,0)))</f>
        <v>#N/A</v>
      </c>
      <c r="C379" s="3" t="str">
        <f>IFERROR(IFERROR(VLOOKUP($B379,'CECL &lt;50B Database'!$A:$AA,11,FALSE),VLOOKUP($B379,'ALLL &lt;50B Database'!$A:$AA,11,FALSE)),"")</f>
        <v/>
      </c>
      <c r="D379" t="str">
        <f t="shared" si="10"/>
        <v/>
      </c>
    </row>
    <row r="380" spans="1:4" x14ac:dyDescent="0.25">
      <c r="A380">
        <f t="shared" si="11"/>
        <v>380</v>
      </c>
      <c r="B380" t="e">
        <f>IF('Peer Comparison Tool'!$D$11="NR",INDEX('CECL &lt;50B Database'!$A:$A,MATCH(Workings!$A380,'CECL &lt;50B Database'!$AI:$AI,0)),INDEX('ALLL &lt;50B Database'!$A:$A,MATCH(Workings!$A380,'ALLL &lt;50B Database'!$AI:$AI,0)))</f>
        <v>#N/A</v>
      </c>
      <c r="C380" s="3" t="str">
        <f>IFERROR(IFERROR(VLOOKUP($B380,'CECL &lt;50B Database'!$A:$AA,11,FALSE),VLOOKUP($B380,'ALLL &lt;50B Database'!$A:$AA,11,FALSE)),"")</f>
        <v/>
      </c>
      <c r="D380" t="str">
        <f t="shared" si="10"/>
        <v/>
      </c>
    </row>
    <row r="381" spans="1:4" x14ac:dyDescent="0.25">
      <c r="A381">
        <f t="shared" si="11"/>
        <v>381</v>
      </c>
      <c r="B381" t="e">
        <f>IF('Peer Comparison Tool'!$D$11="NR",INDEX('CECL &lt;50B Database'!$A:$A,MATCH(Workings!$A381,'CECL &lt;50B Database'!$AI:$AI,0)),INDEX('ALLL &lt;50B Database'!$A:$A,MATCH(Workings!$A381,'ALLL &lt;50B Database'!$AI:$AI,0)))</f>
        <v>#N/A</v>
      </c>
      <c r="C381" s="3" t="str">
        <f>IFERROR(IFERROR(VLOOKUP($B381,'CECL &lt;50B Database'!$A:$AA,11,FALSE),VLOOKUP($B381,'ALLL &lt;50B Database'!$A:$AA,11,FALSE)),"")</f>
        <v/>
      </c>
      <c r="D381" t="str">
        <f t="shared" si="10"/>
        <v/>
      </c>
    </row>
    <row r="382" spans="1:4" x14ac:dyDescent="0.25">
      <c r="A382">
        <f t="shared" si="11"/>
        <v>382</v>
      </c>
      <c r="B382" t="e">
        <f>IF('Peer Comparison Tool'!$D$11="NR",INDEX('CECL &lt;50B Database'!$A:$A,MATCH(Workings!$A382,'CECL &lt;50B Database'!$AI:$AI,0)),INDEX('ALLL &lt;50B Database'!$A:$A,MATCH(Workings!$A382,'ALLL &lt;50B Database'!$AI:$AI,0)))</f>
        <v>#N/A</v>
      </c>
      <c r="C382" s="3" t="str">
        <f>IFERROR(IFERROR(VLOOKUP($B382,'CECL &lt;50B Database'!$A:$AA,11,FALSE),VLOOKUP($B382,'ALLL &lt;50B Database'!$A:$AA,11,FALSE)),"")</f>
        <v/>
      </c>
      <c r="D382" t="str">
        <f t="shared" si="10"/>
        <v/>
      </c>
    </row>
    <row r="383" spans="1:4" x14ac:dyDescent="0.25">
      <c r="A383">
        <f t="shared" si="11"/>
        <v>383</v>
      </c>
      <c r="B383" t="e">
        <f>IF('Peer Comparison Tool'!$D$11="NR",INDEX('CECL &lt;50B Database'!$A:$A,MATCH(Workings!$A383,'CECL &lt;50B Database'!$AI:$AI,0)),INDEX('ALLL &lt;50B Database'!$A:$A,MATCH(Workings!$A383,'ALLL &lt;50B Database'!$AI:$AI,0)))</f>
        <v>#N/A</v>
      </c>
      <c r="C383" s="3" t="str">
        <f>IFERROR(IFERROR(VLOOKUP($B383,'CECL &lt;50B Database'!$A:$AA,11,FALSE),VLOOKUP($B383,'ALLL &lt;50B Database'!$A:$AA,11,FALSE)),"")</f>
        <v/>
      </c>
      <c r="D383" t="str">
        <f t="shared" si="10"/>
        <v/>
      </c>
    </row>
    <row r="384" spans="1:4" x14ac:dyDescent="0.25">
      <c r="A384">
        <f t="shared" si="11"/>
        <v>384</v>
      </c>
      <c r="B384" t="e">
        <f>IF('Peer Comparison Tool'!$D$11="NR",INDEX('CECL &lt;50B Database'!$A:$A,MATCH(Workings!$A384,'CECL &lt;50B Database'!$AI:$AI,0)),INDEX('ALLL &lt;50B Database'!$A:$A,MATCH(Workings!$A384,'ALLL &lt;50B Database'!$AI:$AI,0)))</f>
        <v>#N/A</v>
      </c>
      <c r="C384" s="3" t="str">
        <f>IFERROR(IFERROR(VLOOKUP($B384,'CECL &lt;50B Database'!$A:$AA,11,FALSE),VLOOKUP($B384,'ALLL &lt;50B Database'!$A:$AA,11,FALSE)),"")</f>
        <v/>
      </c>
      <c r="D384" t="str">
        <f t="shared" si="10"/>
        <v/>
      </c>
    </row>
    <row r="385" spans="1:4" x14ac:dyDescent="0.25">
      <c r="A385">
        <f t="shared" si="11"/>
        <v>385</v>
      </c>
      <c r="B385" t="e">
        <f>IF('Peer Comparison Tool'!$D$11="NR",INDEX('CECL &lt;50B Database'!$A:$A,MATCH(Workings!$A385,'CECL &lt;50B Database'!$AI:$AI,0)),INDEX('ALLL &lt;50B Database'!$A:$A,MATCH(Workings!$A385,'ALLL &lt;50B Database'!$AI:$AI,0)))</f>
        <v>#N/A</v>
      </c>
      <c r="C385" s="3" t="str">
        <f>IFERROR(IFERROR(VLOOKUP($B385,'CECL &lt;50B Database'!$A:$AA,11,FALSE),VLOOKUP($B385,'ALLL &lt;50B Database'!$A:$AA,11,FALSE)),"")</f>
        <v/>
      </c>
      <c r="D385" t="str">
        <f t="shared" si="10"/>
        <v/>
      </c>
    </row>
    <row r="386" spans="1:4" x14ac:dyDescent="0.25">
      <c r="A386">
        <f t="shared" si="11"/>
        <v>386</v>
      </c>
      <c r="B386" t="e">
        <f>IF('Peer Comparison Tool'!$D$11="NR",INDEX('CECL &lt;50B Database'!$A:$A,MATCH(Workings!$A386,'CECL &lt;50B Database'!$AI:$AI,0)),INDEX('ALLL &lt;50B Database'!$A:$A,MATCH(Workings!$A386,'ALLL &lt;50B Database'!$AI:$AI,0)))</f>
        <v>#N/A</v>
      </c>
      <c r="C386" s="3" t="str">
        <f>IFERROR(IFERROR(VLOOKUP($B386,'CECL &lt;50B Database'!$A:$AA,11,FALSE),VLOOKUP($B386,'ALLL &lt;50B Database'!$A:$AA,11,FALSE)),"")</f>
        <v/>
      </c>
      <c r="D386" t="str">
        <f t="shared" ref="D386:D449" si="12">IFERROR(RANK($C386,$C$1:$C$5000,0),"")</f>
        <v/>
      </c>
    </row>
    <row r="387" spans="1:4" x14ac:dyDescent="0.25">
      <c r="A387">
        <f t="shared" si="11"/>
        <v>387</v>
      </c>
      <c r="B387" t="e">
        <f>IF('Peer Comparison Tool'!$D$11="NR",INDEX('CECL &lt;50B Database'!$A:$A,MATCH(Workings!$A387,'CECL &lt;50B Database'!$AI:$AI,0)),INDEX('ALLL &lt;50B Database'!$A:$A,MATCH(Workings!$A387,'ALLL &lt;50B Database'!$AI:$AI,0)))</f>
        <v>#N/A</v>
      </c>
      <c r="C387" s="3" t="str">
        <f>IFERROR(IFERROR(VLOOKUP($B387,'CECL &lt;50B Database'!$A:$AA,11,FALSE),VLOOKUP($B387,'ALLL &lt;50B Database'!$A:$AA,11,FALSE)),"")</f>
        <v/>
      </c>
      <c r="D387" t="str">
        <f t="shared" si="12"/>
        <v/>
      </c>
    </row>
    <row r="388" spans="1:4" x14ac:dyDescent="0.25">
      <c r="A388">
        <f t="shared" ref="A388:A451" si="13">A387+1</f>
        <v>388</v>
      </c>
      <c r="B388" t="e">
        <f>IF('Peer Comparison Tool'!$D$11="NR",INDEX('CECL &lt;50B Database'!$A:$A,MATCH(Workings!$A388,'CECL &lt;50B Database'!$AI:$AI,0)),INDEX('ALLL &lt;50B Database'!$A:$A,MATCH(Workings!$A388,'ALLL &lt;50B Database'!$AI:$AI,0)))</f>
        <v>#N/A</v>
      </c>
      <c r="C388" s="3" t="str">
        <f>IFERROR(IFERROR(VLOOKUP($B388,'CECL &lt;50B Database'!$A:$AA,11,FALSE),VLOOKUP($B388,'ALLL &lt;50B Database'!$A:$AA,11,FALSE)),"")</f>
        <v/>
      </c>
      <c r="D388" t="str">
        <f t="shared" si="12"/>
        <v/>
      </c>
    </row>
    <row r="389" spans="1:4" x14ac:dyDescent="0.25">
      <c r="A389">
        <f t="shared" si="13"/>
        <v>389</v>
      </c>
      <c r="B389" t="e">
        <f>IF('Peer Comparison Tool'!$D$11="NR",INDEX('CECL &lt;50B Database'!$A:$A,MATCH(Workings!$A389,'CECL &lt;50B Database'!$AI:$AI,0)),INDEX('ALLL &lt;50B Database'!$A:$A,MATCH(Workings!$A389,'ALLL &lt;50B Database'!$AI:$AI,0)))</f>
        <v>#N/A</v>
      </c>
      <c r="C389" s="3" t="str">
        <f>IFERROR(IFERROR(VLOOKUP($B389,'CECL &lt;50B Database'!$A:$AA,11,FALSE),VLOOKUP($B389,'ALLL &lt;50B Database'!$A:$AA,11,FALSE)),"")</f>
        <v/>
      </c>
      <c r="D389" t="str">
        <f t="shared" si="12"/>
        <v/>
      </c>
    </row>
    <row r="390" spans="1:4" x14ac:dyDescent="0.25">
      <c r="A390">
        <f t="shared" si="13"/>
        <v>390</v>
      </c>
      <c r="B390" t="e">
        <f>IF('Peer Comparison Tool'!$D$11="NR",INDEX('CECL &lt;50B Database'!$A:$A,MATCH(Workings!$A390,'CECL &lt;50B Database'!$AI:$AI,0)),INDEX('ALLL &lt;50B Database'!$A:$A,MATCH(Workings!$A390,'ALLL &lt;50B Database'!$AI:$AI,0)))</f>
        <v>#N/A</v>
      </c>
      <c r="C390" s="3" t="str">
        <f>IFERROR(IFERROR(VLOOKUP($B390,'CECL &lt;50B Database'!$A:$AA,11,FALSE),VLOOKUP($B390,'ALLL &lt;50B Database'!$A:$AA,11,FALSE)),"")</f>
        <v/>
      </c>
      <c r="D390" t="str">
        <f t="shared" si="12"/>
        <v/>
      </c>
    </row>
    <row r="391" spans="1:4" x14ac:dyDescent="0.25">
      <c r="A391">
        <f t="shared" si="13"/>
        <v>391</v>
      </c>
      <c r="B391" t="e">
        <f>IF('Peer Comparison Tool'!$D$11="NR",INDEX('CECL &lt;50B Database'!$A:$A,MATCH(Workings!$A391,'CECL &lt;50B Database'!$AI:$AI,0)),INDEX('ALLL &lt;50B Database'!$A:$A,MATCH(Workings!$A391,'ALLL &lt;50B Database'!$AI:$AI,0)))</f>
        <v>#N/A</v>
      </c>
      <c r="C391" s="3" t="str">
        <f>IFERROR(IFERROR(VLOOKUP($B391,'CECL &lt;50B Database'!$A:$AA,11,FALSE),VLOOKUP($B391,'ALLL &lt;50B Database'!$A:$AA,11,FALSE)),"")</f>
        <v/>
      </c>
      <c r="D391" t="str">
        <f t="shared" si="12"/>
        <v/>
      </c>
    </row>
    <row r="392" spans="1:4" x14ac:dyDescent="0.25">
      <c r="A392">
        <f t="shared" si="13"/>
        <v>392</v>
      </c>
      <c r="B392" t="e">
        <f>IF('Peer Comparison Tool'!$D$11="NR",INDEX('CECL &lt;50B Database'!$A:$A,MATCH(Workings!$A392,'CECL &lt;50B Database'!$AI:$AI,0)),INDEX('ALLL &lt;50B Database'!$A:$A,MATCH(Workings!$A392,'ALLL &lt;50B Database'!$AI:$AI,0)))</f>
        <v>#N/A</v>
      </c>
      <c r="C392" s="3" t="str">
        <f>IFERROR(IFERROR(VLOOKUP($B392,'CECL &lt;50B Database'!$A:$AA,11,FALSE),VLOOKUP($B392,'ALLL &lt;50B Database'!$A:$AA,11,FALSE)),"")</f>
        <v/>
      </c>
      <c r="D392" t="str">
        <f t="shared" si="12"/>
        <v/>
      </c>
    </row>
    <row r="393" spans="1:4" x14ac:dyDescent="0.25">
      <c r="A393">
        <f t="shared" si="13"/>
        <v>393</v>
      </c>
      <c r="B393" t="e">
        <f>IF('Peer Comparison Tool'!$D$11="NR",INDEX('CECL &lt;50B Database'!$A:$A,MATCH(Workings!$A393,'CECL &lt;50B Database'!$AI:$AI,0)),INDEX('ALLL &lt;50B Database'!$A:$A,MATCH(Workings!$A393,'ALLL &lt;50B Database'!$AI:$AI,0)))</f>
        <v>#N/A</v>
      </c>
      <c r="C393" s="3" t="str">
        <f>IFERROR(IFERROR(VLOOKUP($B393,'CECL &lt;50B Database'!$A:$AA,11,FALSE),VLOOKUP($B393,'ALLL &lt;50B Database'!$A:$AA,11,FALSE)),"")</f>
        <v/>
      </c>
      <c r="D393" t="str">
        <f t="shared" si="12"/>
        <v/>
      </c>
    </row>
    <row r="394" spans="1:4" x14ac:dyDescent="0.25">
      <c r="A394">
        <f t="shared" si="13"/>
        <v>394</v>
      </c>
      <c r="B394" t="e">
        <f>IF('Peer Comparison Tool'!$D$11="NR",INDEX('CECL &lt;50B Database'!$A:$A,MATCH(Workings!$A394,'CECL &lt;50B Database'!$AI:$AI,0)),INDEX('ALLL &lt;50B Database'!$A:$A,MATCH(Workings!$A394,'ALLL &lt;50B Database'!$AI:$AI,0)))</f>
        <v>#N/A</v>
      </c>
      <c r="C394" s="3" t="str">
        <f>IFERROR(IFERROR(VLOOKUP($B394,'CECL &lt;50B Database'!$A:$AA,11,FALSE),VLOOKUP($B394,'ALLL &lt;50B Database'!$A:$AA,11,FALSE)),"")</f>
        <v/>
      </c>
      <c r="D394" t="str">
        <f t="shared" si="12"/>
        <v/>
      </c>
    </row>
    <row r="395" spans="1:4" x14ac:dyDescent="0.25">
      <c r="A395">
        <f t="shared" si="13"/>
        <v>395</v>
      </c>
      <c r="B395" t="e">
        <f>IF('Peer Comparison Tool'!$D$11="NR",INDEX('CECL &lt;50B Database'!$A:$A,MATCH(Workings!$A395,'CECL &lt;50B Database'!$AI:$AI,0)),INDEX('ALLL &lt;50B Database'!$A:$A,MATCH(Workings!$A395,'ALLL &lt;50B Database'!$AI:$AI,0)))</f>
        <v>#N/A</v>
      </c>
      <c r="C395" s="3" t="str">
        <f>IFERROR(IFERROR(VLOOKUP($B395,'CECL &lt;50B Database'!$A:$AA,11,FALSE),VLOOKUP($B395,'ALLL &lt;50B Database'!$A:$AA,11,FALSE)),"")</f>
        <v/>
      </c>
      <c r="D395" t="str">
        <f t="shared" si="12"/>
        <v/>
      </c>
    </row>
    <row r="396" spans="1:4" x14ac:dyDescent="0.25">
      <c r="A396">
        <f t="shared" si="13"/>
        <v>396</v>
      </c>
      <c r="B396" t="e">
        <f>IF('Peer Comparison Tool'!$D$11="NR",INDEX('CECL &lt;50B Database'!$A:$A,MATCH(Workings!$A396,'CECL &lt;50B Database'!$AI:$AI,0)),INDEX('ALLL &lt;50B Database'!$A:$A,MATCH(Workings!$A396,'ALLL &lt;50B Database'!$AI:$AI,0)))</f>
        <v>#N/A</v>
      </c>
      <c r="C396" s="3" t="str">
        <f>IFERROR(IFERROR(VLOOKUP($B396,'CECL &lt;50B Database'!$A:$AA,11,FALSE),VLOOKUP($B396,'ALLL &lt;50B Database'!$A:$AA,11,FALSE)),"")</f>
        <v/>
      </c>
      <c r="D396" t="str">
        <f t="shared" si="12"/>
        <v/>
      </c>
    </row>
    <row r="397" spans="1:4" x14ac:dyDescent="0.25">
      <c r="A397">
        <f t="shared" si="13"/>
        <v>397</v>
      </c>
      <c r="B397" t="e">
        <f>IF('Peer Comparison Tool'!$D$11="NR",INDEX('CECL &lt;50B Database'!$A:$A,MATCH(Workings!$A397,'CECL &lt;50B Database'!$AI:$AI,0)),INDEX('ALLL &lt;50B Database'!$A:$A,MATCH(Workings!$A397,'ALLL &lt;50B Database'!$AI:$AI,0)))</f>
        <v>#N/A</v>
      </c>
      <c r="C397" s="3" t="str">
        <f>IFERROR(IFERROR(VLOOKUP($B397,'CECL &lt;50B Database'!$A:$AA,11,FALSE),VLOOKUP($B397,'ALLL &lt;50B Database'!$A:$AA,11,FALSE)),"")</f>
        <v/>
      </c>
      <c r="D397" t="str">
        <f t="shared" si="12"/>
        <v/>
      </c>
    </row>
    <row r="398" spans="1:4" x14ac:dyDescent="0.25">
      <c r="A398">
        <f t="shared" si="13"/>
        <v>398</v>
      </c>
      <c r="B398" t="e">
        <f>IF('Peer Comparison Tool'!$D$11="NR",INDEX('CECL &lt;50B Database'!$A:$A,MATCH(Workings!$A398,'CECL &lt;50B Database'!$AI:$AI,0)),INDEX('ALLL &lt;50B Database'!$A:$A,MATCH(Workings!$A398,'ALLL &lt;50B Database'!$AI:$AI,0)))</f>
        <v>#N/A</v>
      </c>
      <c r="C398" s="3" t="str">
        <f>IFERROR(IFERROR(VLOOKUP($B398,'CECL &lt;50B Database'!$A:$AA,11,FALSE),VLOOKUP($B398,'ALLL &lt;50B Database'!$A:$AA,11,FALSE)),"")</f>
        <v/>
      </c>
      <c r="D398" t="str">
        <f t="shared" si="12"/>
        <v/>
      </c>
    </row>
    <row r="399" spans="1:4" x14ac:dyDescent="0.25">
      <c r="A399">
        <f t="shared" si="13"/>
        <v>399</v>
      </c>
      <c r="B399" t="e">
        <f>IF('Peer Comparison Tool'!$D$11="NR",INDEX('CECL &lt;50B Database'!$A:$A,MATCH(Workings!$A399,'CECL &lt;50B Database'!$AI:$AI,0)),INDEX('ALLL &lt;50B Database'!$A:$A,MATCH(Workings!$A399,'ALLL &lt;50B Database'!$AI:$AI,0)))</f>
        <v>#N/A</v>
      </c>
      <c r="C399" s="3" t="str">
        <f>IFERROR(IFERROR(VLOOKUP($B399,'CECL &lt;50B Database'!$A:$AA,11,FALSE),VLOOKUP($B399,'ALLL &lt;50B Database'!$A:$AA,11,FALSE)),"")</f>
        <v/>
      </c>
      <c r="D399" t="str">
        <f t="shared" si="12"/>
        <v/>
      </c>
    </row>
    <row r="400" spans="1:4" x14ac:dyDescent="0.25">
      <c r="A400">
        <f t="shared" si="13"/>
        <v>400</v>
      </c>
      <c r="B400" t="e">
        <f>IF('Peer Comparison Tool'!$D$11="NR",INDEX('CECL &lt;50B Database'!$A:$A,MATCH(Workings!$A400,'CECL &lt;50B Database'!$AI:$AI,0)),INDEX('ALLL &lt;50B Database'!$A:$A,MATCH(Workings!$A400,'ALLL &lt;50B Database'!$AI:$AI,0)))</f>
        <v>#N/A</v>
      </c>
      <c r="C400" s="3" t="str">
        <f>IFERROR(IFERROR(VLOOKUP($B400,'CECL &lt;50B Database'!$A:$AA,11,FALSE),VLOOKUP($B400,'ALLL &lt;50B Database'!$A:$AA,11,FALSE)),"")</f>
        <v/>
      </c>
      <c r="D400" t="str">
        <f t="shared" si="12"/>
        <v/>
      </c>
    </row>
    <row r="401" spans="1:4" x14ac:dyDescent="0.25">
      <c r="A401">
        <f t="shared" si="13"/>
        <v>401</v>
      </c>
      <c r="B401" t="e">
        <f>IF('Peer Comparison Tool'!$D$11="NR",INDEX('CECL &lt;50B Database'!$A:$A,MATCH(Workings!$A401,'CECL &lt;50B Database'!$AI:$AI,0)),INDEX('ALLL &lt;50B Database'!$A:$A,MATCH(Workings!$A401,'ALLL &lt;50B Database'!$AI:$AI,0)))</f>
        <v>#N/A</v>
      </c>
      <c r="C401" s="3" t="str">
        <f>IFERROR(IFERROR(VLOOKUP($B401,'CECL &lt;50B Database'!$A:$AA,11,FALSE),VLOOKUP($B401,'ALLL &lt;50B Database'!$A:$AA,11,FALSE)),"")</f>
        <v/>
      </c>
      <c r="D401" t="str">
        <f t="shared" si="12"/>
        <v/>
      </c>
    </row>
    <row r="402" spans="1:4" x14ac:dyDescent="0.25">
      <c r="A402">
        <f t="shared" si="13"/>
        <v>402</v>
      </c>
      <c r="B402" t="e">
        <f>IF('Peer Comparison Tool'!$D$11="NR",INDEX('CECL &lt;50B Database'!$A:$A,MATCH(Workings!$A402,'CECL &lt;50B Database'!$AI:$AI,0)),INDEX('ALLL &lt;50B Database'!$A:$A,MATCH(Workings!$A402,'ALLL &lt;50B Database'!$AI:$AI,0)))</f>
        <v>#N/A</v>
      </c>
      <c r="C402" s="3" t="str">
        <f>IFERROR(IFERROR(VLOOKUP($B402,'CECL &lt;50B Database'!$A:$AA,11,FALSE),VLOOKUP($B402,'ALLL &lt;50B Database'!$A:$AA,11,FALSE)),"")</f>
        <v/>
      </c>
      <c r="D402" t="str">
        <f t="shared" si="12"/>
        <v/>
      </c>
    </row>
    <row r="403" spans="1:4" x14ac:dyDescent="0.25">
      <c r="A403">
        <f t="shared" si="13"/>
        <v>403</v>
      </c>
      <c r="B403" t="e">
        <f>IF('Peer Comparison Tool'!$D$11="NR",INDEX('CECL &lt;50B Database'!$A:$A,MATCH(Workings!$A403,'CECL &lt;50B Database'!$AI:$AI,0)),INDEX('ALLL &lt;50B Database'!$A:$A,MATCH(Workings!$A403,'ALLL &lt;50B Database'!$AI:$AI,0)))</f>
        <v>#N/A</v>
      </c>
      <c r="C403" s="3" t="str">
        <f>IFERROR(IFERROR(VLOOKUP($B403,'CECL &lt;50B Database'!$A:$AA,11,FALSE),VLOOKUP($B403,'ALLL &lt;50B Database'!$A:$AA,11,FALSE)),"")</f>
        <v/>
      </c>
      <c r="D403" t="str">
        <f t="shared" si="12"/>
        <v/>
      </c>
    </row>
    <row r="404" spans="1:4" x14ac:dyDescent="0.25">
      <c r="A404">
        <f t="shared" si="13"/>
        <v>404</v>
      </c>
      <c r="B404" t="e">
        <f>IF('Peer Comparison Tool'!$D$11="NR",INDEX('CECL &lt;50B Database'!$A:$A,MATCH(Workings!$A404,'CECL &lt;50B Database'!$AI:$AI,0)),INDEX('ALLL &lt;50B Database'!$A:$A,MATCH(Workings!$A404,'ALLL &lt;50B Database'!$AI:$AI,0)))</f>
        <v>#N/A</v>
      </c>
      <c r="C404" s="3" t="str">
        <f>IFERROR(IFERROR(VLOOKUP($B404,'CECL &lt;50B Database'!$A:$AA,11,FALSE),VLOOKUP($B404,'ALLL &lt;50B Database'!$A:$AA,11,FALSE)),"")</f>
        <v/>
      </c>
      <c r="D404" t="str">
        <f t="shared" si="12"/>
        <v/>
      </c>
    </row>
    <row r="405" spans="1:4" x14ac:dyDescent="0.25">
      <c r="A405">
        <f t="shared" si="13"/>
        <v>405</v>
      </c>
      <c r="B405" t="e">
        <f>IF('Peer Comparison Tool'!$D$11="NR",INDEX('CECL &lt;50B Database'!$A:$A,MATCH(Workings!$A405,'CECL &lt;50B Database'!$AI:$AI,0)),INDEX('ALLL &lt;50B Database'!$A:$A,MATCH(Workings!$A405,'ALLL &lt;50B Database'!$AI:$AI,0)))</f>
        <v>#N/A</v>
      </c>
      <c r="C405" s="3" t="str">
        <f>IFERROR(IFERROR(VLOOKUP($B405,'CECL &lt;50B Database'!$A:$AA,11,FALSE),VLOOKUP($B405,'ALLL &lt;50B Database'!$A:$AA,11,FALSE)),"")</f>
        <v/>
      </c>
      <c r="D405" t="str">
        <f t="shared" si="12"/>
        <v/>
      </c>
    </row>
    <row r="406" spans="1:4" x14ac:dyDescent="0.25">
      <c r="A406">
        <f t="shared" si="13"/>
        <v>406</v>
      </c>
      <c r="B406" t="e">
        <f>IF('Peer Comparison Tool'!$D$11="NR",INDEX('CECL &lt;50B Database'!$A:$A,MATCH(Workings!$A406,'CECL &lt;50B Database'!$AI:$AI,0)),INDEX('ALLL &lt;50B Database'!$A:$A,MATCH(Workings!$A406,'ALLL &lt;50B Database'!$AI:$AI,0)))</f>
        <v>#N/A</v>
      </c>
      <c r="C406" s="3" t="str">
        <f>IFERROR(IFERROR(VLOOKUP($B406,'CECL &lt;50B Database'!$A:$AA,11,FALSE),VLOOKUP($B406,'ALLL &lt;50B Database'!$A:$AA,11,FALSE)),"")</f>
        <v/>
      </c>
      <c r="D406" t="str">
        <f t="shared" si="12"/>
        <v/>
      </c>
    </row>
    <row r="407" spans="1:4" x14ac:dyDescent="0.25">
      <c r="A407">
        <f t="shared" si="13"/>
        <v>407</v>
      </c>
      <c r="B407" t="e">
        <f>IF('Peer Comparison Tool'!$D$11="NR",INDEX('CECL &lt;50B Database'!$A:$A,MATCH(Workings!$A407,'CECL &lt;50B Database'!$AI:$AI,0)),INDEX('ALLL &lt;50B Database'!$A:$A,MATCH(Workings!$A407,'ALLL &lt;50B Database'!$AI:$AI,0)))</f>
        <v>#N/A</v>
      </c>
      <c r="C407" s="3" t="str">
        <f>IFERROR(IFERROR(VLOOKUP($B407,'CECL &lt;50B Database'!$A:$AA,11,FALSE),VLOOKUP($B407,'ALLL &lt;50B Database'!$A:$AA,11,FALSE)),"")</f>
        <v/>
      </c>
      <c r="D407" t="str">
        <f t="shared" si="12"/>
        <v/>
      </c>
    </row>
    <row r="408" spans="1:4" x14ac:dyDescent="0.25">
      <c r="A408">
        <f t="shared" si="13"/>
        <v>408</v>
      </c>
      <c r="B408" t="e">
        <f>IF('Peer Comparison Tool'!$D$11="NR",INDEX('CECL &lt;50B Database'!$A:$A,MATCH(Workings!$A408,'CECL &lt;50B Database'!$AI:$AI,0)),INDEX('ALLL &lt;50B Database'!$A:$A,MATCH(Workings!$A408,'ALLL &lt;50B Database'!$AI:$AI,0)))</f>
        <v>#N/A</v>
      </c>
      <c r="C408" s="3" t="str">
        <f>IFERROR(IFERROR(VLOOKUP($B408,'CECL &lt;50B Database'!$A:$AA,11,FALSE),VLOOKUP($B408,'ALLL &lt;50B Database'!$A:$AA,11,FALSE)),"")</f>
        <v/>
      </c>
      <c r="D408" t="str">
        <f t="shared" si="12"/>
        <v/>
      </c>
    </row>
    <row r="409" spans="1:4" x14ac:dyDescent="0.25">
      <c r="A409">
        <f t="shared" si="13"/>
        <v>409</v>
      </c>
      <c r="B409" t="e">
        <f>IF('Peer Comparison Tool'!$D$11="NR",INDEX('CECL &lt;50B Database'!$A:$A,MATCH(Workings!$A409,'CECL &lt;50B Database'!$AI:$AI,0)),INDEX('ALLL &lt;50B Database'!$A:$A,MATCH(Workings!$A409,'ALLL &lt;50B Database'!$AI:$AI,0)))</f>
        <v>#N/A</v>
      </c>
      <c r="C409" s="3" t="str">
        <f>IFERROR(IFERROR(VLOOKUP($B409,'CECL &lt;50B Database'!$A:$AA,11,FALSE),VLOOKUP($B409,'ALLL &lt;50B Database'!$A:$AA,11,FALSE)),"")</f>
        <v/>
      </c>
      <c r="D409" t="str">
        <f t="shared" si="12"/>
        <v/>
      </c>
    </row>
    <row r="410" spans="1:4" x14ac:dyDescent="0.25">
      <c r="A410">
        <f t="shared" si="13"/>
        <v>410</v>
      </c>
      <c r="B410" t="e">
        <f>IF('Peer Comparison Tool'!$D$11="NR",INDEX('CECL &lt;50B Database'!$A:$A,MATCH(Workings!$A410,'CECL &lt;50B Database'!$AI:$AI,0)),INDEX('ALLL &lt;50B Database'!$A:$A,MATCH(Workings!$A410,'ALLL &lt;50B Database'!$AI:$AI,0)))</f>
        <v>#N/A</v>
      </c>
      <c r="C410" s="3" t="str">
        <f>IFERROR(IFERROR(VLOOKUP($B410,'CECL &lt;50B Database'!$A:$AA,11,FALSE),VLOOKUP($B410,'ALLL &lt;50B Database'!$A:$AA,11,FALSE)),"")</f>
        <v/>
      </c>
      <c r="D410" t="str">
        <f t="shared" si="12"/>
        <v/>
      </c>
    </row>
    <row r="411" spans="1:4" x14ac:dyDescent="0.25">
      <c r="A411">
        <f t="shared" si="13"/>
        <v>411</v>
      </c>
      <c r="B411" t="e">
        <f>IF('Peer Comparison Tool'!$D$11="NR",INDEX('CECL &lt;50B Database'!$A:$A,MATCH(Workings!$A411,'CECL &lt;50B Database'!$AI:$AI,0)),INDEX('ALLL &lt;50B Database'!$A:$A,MATCH(Workings!$A411,'ALLL &lt;50B Database'!$AI:$AI,0)))</f>
        <v>#N/A</v>
      </c>
      <c r="C411" s="3" t="str">
        <f>IFERROR(IFERROR(VLOOKUP($B411,'CECL &lt;50B Database'!$A:$AA,11,FALSE),VLOOKUP($B411,'ALLL &lt;50B Database'!$A:$AA,11,FALSE)),"")</f>
        <v/>
      </c>
      <c r="D411" t="str">
        <f t="shared" si="12"/>
        <v/>
      </c>
    </row>
    <row r="412" spans="1:4" x14ac:dyDescent="0.25">
      <c r="A412">
        <f t="shared" si="13"/>
        <v>412</v>
      </c>
      <c r="B412" t="e">
        <f>IF('Peer Comparison Tool'!$D$11="NR",INDEX('CECL &lt;50B Database'!$A:$A,MATCH(Workings!$A412,'CECL &lt;50B Database'!$AI:$AI,0)),INDEX('ALLL &lt;50B Database'!$A:$A,MATCH(Workings!$A412,'ALLL &lt;50B Database'!$AI:$AI,0)))</f>
        <v>#N/A</v>
      </c>
      <c r="C412" s="3" t="str">
        <f>IFERROR(IFERROR(VLOOKUP($B412,'CECL &lt;50B Database'!$A:$AA,11,FALSE),VLOOKUP($B412,'ALLL &lt;50B Database'!$A:$AA,11,FALSE)),"")</f>
        <v/>
      </c>
      <c r="D412" t="str">
        <f t="shared" si="12"/>
        <v/>
      </c>
    </row>
    <row r="413" spans="1:4" x14ac:dyDescent="0.25">
      <c r="A413">
        <f t="shared" si="13"/>
        <v>413</v>
      </c>
      <c r="B413" t="e">
        <f>IF('Peer Comparison Tool'!$D$11="NR",INDEX('CECL &lt;50B Database'!$A:$A,MATCH(Workings!$A413,'CECL &lt;50B Database'!$AI:$AI,0)),INDEX('ALLL &lt;50B Database'!$A:$A,MATCH(Workings!$A413,'ALLL &lt;50B Database'!$AI:$AI,0)))</f>
        <v>#N/A</v>
      </c>
      <c r="C413" s="3" t="str">
        <f>IFERROR(IFERROR(VLOOKUP($B413,'CECL &lt;50B Database'!$A:$AA,11,FALSE),VLOOKUP($B413,'ALLL &lt;50B Database'!$A:$AA,11,FALSE)),"")</f>
        <v/>
      </c>
      <c r="D413" t="str">
        <f t="shared" si="12"/>
        <v/>
      </c>
    </row>
    <row r="414" spans="1:4" x14ac:dyDescent="0.25">
      <c r="A414">
        <f t="shared" si="13"/>
        <v>414</v>
      </c>
      <c r="B414" t="e">
        <f>IF('Peer Comparison Tool'!$D$11="NR",INDEX('CECL &lt;50B Database'!$A:$A,MATCH(Workings!$A414,'CECL &lt;50B Database'!$AI:$AI,0)),INDEX('ALLL &lt;50B Database'!$A:$A,MATCH(Workings!$A414,'ALLL &lt;50B Database'!$AI:$AI,0)))</f>
        <v>#N/A</v>
      </c>
      <c r="C414" s="3" t="str">
        <f>IFERROR(IFERROR(VLOOKUP($B414,'CECL &lt;50B Database'!$A:$AA,11,FALSE),VLOOKUP($B414,'ALLL &lt;50B Database'!$A:$AA,11,FALSE)),"")</f>
        <v/>
      </c>
      <c r="D414" t="str">
        <f t="shared" si="12"/>
        <v/>
      </c>
    </row>
    <row r="415" spans="1:4" x14ac:dyDescent="0.25">
      <c r="A415">
        <f t="shared" si="13"/>
        <v>415</v>
      </c>
      <c r="B415" t="e">
        <f>IF('Peer Comparison Tool'!$D$11="NR",INDEX('CECL &lt;50B Database'!$A:$A,MATCH(Workings!$A415,'CECL &lt;50B Database'!$AI:$AI,0)),INDEX('ALLL &lt;50B Database'!$A:$A,MATCH(Workings!$A415,'ALLL &lt;50B Database'!$AI:$AI,0)))</f>
        <v>#N/A</v>
      </c>
      <c r="C415" s="3" t="str">
        <f>IFERROR(IFERROR(VLOOKUP($B415,'CECL &lt;50B Database'!$A:$AA,11,FALSE),VLOOKUP($B415,'ALLL &lt;50B Database'!$A:$AA,11,FALSE)),"")</f>
        <v/>
      </c>
      <c r="D415" t="str">
        <f t="shared" si="12"/>
        <v/>
      </c>
    </row>
    <row r="416" spans="1:4" x14ac:dyDescent="0.25">
      <c r="A416">
        <f t="shared" si="13"/>
        <v>416</v>
      </c>
      <c r="B416" t="e">
        <f>IF('Peer Comparison Tool'!$D$11="NR",INDEX('CECL &lt;50B Database'!$A:$A,MATCH(Workings!$A416,'CECL &lt;50B Database'!$AI:$AI,0)),INDEX('ALLL &lt;50B Database'!$A:$A,MATCH(Workings!$A416,'ALLL &lt;50B Database'!$AI:$AI,0)))</f>
        <v>#N/A</v>
      </c>
      <c r="C416" s="3" t="str">
        <f>IFERROR(IFERROR(VLOOKUP($B416,'CECL &lt;50B Database'!$A:$AA,11,FALSE),VLOOKUP($B416,'ALLL &lt;50B Database'!$A:$AA,11,FALSE)),"")</f>
        <v/>
      </c>
      <c r="D416" t="str">
        <f t="shared" si="12"/>
        <v/>
      </c>
    </row>
    <row r="417" spans="1:4" x14ac:dyDescent="0.25">
      <c r="A417">
        <f t="shared" si="13"/>
        <v>417</v>
      </c>
      <c r="B417" t="e">
        <f>IF('Peer Comparison Tool'!$D$11="NR",INDEX('CECL &lt;50B Database'!$A:$A,MATCH(Workings!$A417,'CECL &lt;50B Database'!$AI:$AI,0)),INDEX('ALLL &lt;50B Database'!$A:$A,MATCH(Workings!$A417,'ALLL &lt;50B Database'!$AI:$AI,0)))</f>
        <v>#N/A</v>
      </c>
      <c r="C417" s="3" t="str">
        <f>IFERROR(IFERROR(VLOOKUP($B417,'CECL &lt;50B Database'!$A:$AA,11,FALSE),VLOOKUP($B417,'ALLL &lt;50B Database'!$A:$AA,11,FALSE)),"")</f>
        <v/>
      </c>
      <c r="D417" t="str">
        <f t="shared" si="12"/>
        <v/>
      </c>
    </row>
    <row r="418" spans="1:4" x14ac:dyDescent="0.25">
      <c r="A418">
        <f t="shared" si="13"/>
        <v>418</v>
      </c>
      <c r="B418" t="e">
        <f>IF('Peer Comparison Tool'!$D$11="NR",INDEX('CECL &lt;50B Database'!$A:$A,MATCH(Workings!$A418,'CECL &lt;50B Database'!$AI:$AI,0)),INDEX('ALLL &lt;50B Database'!$A:$A,MATCH(Workings!$A418,'ALLL &lt;50B Database'!$AI:$AI,0)))</f>
        <v>#N/A</v>
      </c>
      <c r="C418" s="3" t="str">
        <f>IFERROR(IFERROR(VLOOKUP($B418,'CECL &lt;50B Database'!$A:$AA,11,FALSE),VLOOKUP($B418,'ALLL &lt;50B Database'!$A:$AA,11,FALSE)),"")</f>
        <v/>
      </c>
      <c r="D418" t="str">
        <f t="shared" si="12"/>
        <v/>
      </c>
    </row>
    <row r="419" spans="1:4" x14ac:dyDescent="0.25">
      <c r="A419">
        <f t="shared" si="13"/>
        <v>419</v>
      </c>
      <c r="B419" t="e">
        <f>IF('Peer Comparison Tool'!$D$11="NR",INDEX('CECL &lt;50B Database'!$A:$A,MATCH(Workings!$A419,'CECL &lt;50B Database'!$AI:$AI,0)),INDEX('ALLL &lt;50B Database'!$A:$A,MATCH(Workings!$A419,'ALLL &lt;50B Database'!$AI:$AI,0)))</f>
        <v>#N/A</v>
      </c>
      <c r="C419" s="3" t="str">
        <f>IFERROR(IFERROR(VLOOKUP($B419,'CECL &lt;50B Database'!$A:$AA,11,FALSE),VLOOKUP($B419,'ALLL &lt;50B Database'!$A:$AA,11,FALSE)),"")</f>
        <v/>
      </c>
      <c r="D419" t="str">
        <f t="shared" si="12"/>
        <v/>
      </c>
    </row>
    <row r="420" spans="1:4" x14ac:dyDescent="0.25">
      <c r="A420">
        <f t="shared" si="13"/>
        <v>420</v>
      </c>
      <c r="B420" t="e">
        <f>IF('Peer Comparison Tool'!$D$11="NR",INDEX('CECL &lt;50B Database'!$A:$A,MATCH(Workings!$A420,'CECL &lt;50B Database'!$AI:$AI,0)),INDEX('ALLL &lt;50B Database'!$A:$A,MATCH(Workings!$A420,'ALLL &lt;50B Database'!$AI:$AI,0)))</f>
        <v>#N/A</v>
      </c>
      <c r="C420" s="3" t="str">
        <f>IFERROR(IFERROR(VLOOKUP($B420,'CECL &lt;50B Database'!$A:$AA,11,FALSE),VLOOKUP($B420,'ALLL &lt;50B Database'!$A:$AA,11,FALSE)),"")</f>
        <v/>
      </c>
      <c r="D420" t="str">
        <f t="shared" si="12"/>
        <v/>
      </c>
    </row>
    <row r="421" spans="1:4" x14ac:dyDescent="0.25">
      <c r="A421">
        <f t="shared" si="13"/>
        <v>421</v>
      </c>
      <c r="B421" t="e">
        <f>IF('Peer Comparison Tool'!$D$11="NR",INDEX('CECL &lt;50B Database'!$A:$A,MATCH(Workings!$A421,'CECL &lt;50B Database'!$AI:$AI,0)),INDEX('ALLL &lt;50B Database'!$A:$A,MATCH(Workings!$A421,'ALLL &lt;50B Database'!$AI:$AI,0)))</f>
        <v>#N/A</v>
      </c>
      <c r="C421" s="3" t="str">
        <f>IFERROR(IFERROR(VLOOKUP($B421,'CECL &lt;50B Database'!$A:$AA,11,FALSE),VLOOKUP($B421,'ALLL &lt;50B Database'!$A:$AA,11,FALSE)),"")</f>
        <v/>
      </c>
      <c r="D421" t="str">
        <f t="shared" si="12"/>
        <v/>
      </c>
    </row>
    <row r="422" spans="1:4" x14ac:dyDescent="0.25">
      <c r="A422">
        <f t="shared" si="13"/>
        <v>422</v>
      </c>
      <c r="B422" t="e">
        <f>IF('Peer Comparison Tool'!$D$11="NR",INDEX('CECL &lt;50B Database'!$A:$A,MATCH(Workings!$A422,'CECL &lt;50B Database'!$AI:$AI,0)),INDEX('ALLL &lt;50B Database'!$A:$A,MATCH(Workings!$A422,'ALLL &lt;50B Database'!$AI:$AI,0)))</f>
        <v>#N/A</v>
      </c>
      <c r="C422" s="3" t="str">
        <f>IFERROR(IFERROR(VLOOKUP($B422,'CECL &lt;50B Database'!$A:$AA,11,FALSE),VLOOKUP($B422,'ALLL &lt;50B Database'!$A:$AA,11,FALSE)),"")</f>
        <v/>
      </c>
      <c r="D422" t="str">
        <f t="shared" si="12"/>
        <v/>
      </c>
    </row>
    <row r="423" spans="1:4" x14ac:dyDescent="0.25">
      <c r="A423">
        <f t="shared" si="13"/>
        <v>423</v>
      </c>
      <c r="B423" t="e">
        <f>IF('Peer Comparison Tool'!$D$11="NR",INDEX('CECL &lt;50B Database'!$A:$A,MATCH(Workings!$A423,'CECL &lt;50B Database'!$AI:$AI,0)),INDEX('ALLL &lt;50B Database'!$A:$A,MATCH(Workings!$A423,'ALLL &lt;50B Database'!$AI:$AI,0)))</f>
        <v>#N/A</v>
      </c>
      <c r="C423" s="3" t="str">
        <f>IFERROR(IFERROR(VLOOKUP($B423,'CECL &lt;50B Database'!$A:$AA,11,FALSE),VLOOKUP($B423,'ALLL &lt;50B Database'!$A:$AA,11,FALSE)),"")</f>
        <v/>
      </c>
      <c r="D423" t="str">
        <f t="shared" si="12"/>
        <v/>
      </c>
    </row>
    <row r="424" spans="1:4" x14ac:dyDescent="0.25">
      <c r="A424">
        <f t="shared" si="13"/>
        <v>424</v>
      </c>
      <c r="B424" t="e">
        <f>IF('Peer Comparison Tool'!$D$11="NR",INDEX('CECL &lt;50B Database'!$A:$A,MATCH(Workings!$A424,'CECL &lt;50B Database'!$AI:$AI,0)),INDEX('ALLL &lt;50B Database'!$A:$A,MATCH(Workings!$A424,'ALLL &lt;50B Database'!$AI:$AI,0)))</f>
        <v>#N/A</v>
      </c>
      <c r="C424" s="3" t="str">
        <f>IFERROR(IFERROR(VLOOKUP($B424,'CECL &lt;50B Database'!$A:$AA,11,FALSE),VLOOKUP($B424,'ALLL &lt;50B Database'!$A:$AA,11,FALSE)),"")</f>
        <v/>
      </c>
      <c r="D424" t="str">
        <f t="shared" si="12"/>
        <v/>
      </c>
    </row>
    <row r="425" spans="1:4" x14ac:dyDescent="0.25">
      <c r="A425">
        <f t="shared" si="13"/>
        <v>425</v>
      </c>
      <c r="B425" t="e">
        <f>IF('Peer Comparison Tool'!$D$11="NR",INDEX('CECL &lt;50B Database'!$A:$A,MATCH(Workings!$A425,'CECL &lt;50B Database'!$AI:$AI,0)),INDEX('ALLL &lt;50B Database'!$A:$A,MATCH(Workings!$A425,'ALLL &lt;50B Database'!$AI:$AI,0)))</f>
        <v>#N/A</v>
      </c>
      <c r="C425" s="3" t="str">
        <f>IFERROR(IFERROR(VLOOKUP($B425,'CECL &lt;50B Database'!$A:$AA,11,FALSE),VLOOKUP($B425,'ALLL &lt;50B Database'!$A:$AA,11,FALSE)),"")</f>
        <v/>
      </c>
      <c r="D425" t="str">
        <f t="shared" si="12"/>
        <v/>
      </c>
    </row>
    <row r="426" spans="1:4" x14ac:dyDescent="0.25">
      <c r="A426">
        <f t="shared" si="13"/>
        <v>426</v>
      </c>
      <c r="B426" t="e">
        <f>IF('Peer Comparison Tool'!$D$11="NR",INDEX('CECL &lt;50B Database'!$A:$A,MATCH(Workings!$A426,'CECL &lt;50B Database'!$AI:$AI,0)),INDEX('ALLL &lt;50B Database'!$A:$A,MATCH(Workings!$A426,'ALLL &lt;50B Database'!$AI:$AI,0)))</f>
        <v>#N/A</v>
      </c>
      <c r="C426" s="3" t="str">
        <f>IFERROR(IFERROR(VLOOKUP($B426,'CECL &lt;50B Database'!$A:$AA,11,FALSE),VLOOKUP($B426,'ALLL &lt;50B Database'!$A:$AA,11,FALSE)),"")</f>
        <v/>
      </c>
      <c r="D426" t="str">
        <f t="shared" si="12"/>
        <v/>
      </c>
    </row>
    <row r="427" spans="1:4" x14ac:dyDescent="0.25">
      <c r="A427">
        <f t="shared" si="13"/>
        <v>427</v>
      </c>
      <c r="B427" t="e">
        <f>IF('Peer Comparison Tool'!$D$11="NR",INDEX('CECL &lt;50B Database'!$A:$A,MATCH(Workings!$A427,'CECL &lt;50B Database'!$AI:$AI,0)),INDEX('ALLL &lt;50B Database'!$A:$A,MATCH(Workings!$A427,'ALLL &lt;50B Database'!$AI:$AI,0)))</f>
        <v>#N/A</v>
      </c>
      <c r="C427" s="3" t="str">
        <f>IFERROR(IFERROR(VLOOKUP($B427,'CECL &lt;50B Database'!$A:$AA,11,FALSE),VLOOKUP($B427,'ALLL &lt;50B Database'!$A:$AA,11,FALSE)),"")</f>
        <v/>
      </c>
      <c r="D427" t="str">
        <f t="shared" si="12"/>
        <v/>
      </c>
    </row>
    <row r="428" spans="1:4" x14ac:dyDescent="0.25">
      <c r="A428">
        <f t="shared" si="13"/>
        <v>428</v>
      </c>
      <c r="B428" t="e">
        <f>IF('Peer Comparison Tool'!$D$11="NR",INDEX('CECL &lt;50B Database'!$A:$A,MATCH(Workings!$A428,'CECL &lt;50B Database'!$AI:$AI,0)),INDEX('ALLL &lt;50B Database'!$A:$A,MATCH(Workings!$A428,'ALLL &lt;50B Database'!$AI:$AI,0)))</f>
        <v>#N/A</v>
      </c>
      <c r="C428" s="3" t="str">
        <f>IFERROR(IFERROR(VLOOKUP($B428,'CECL &lt;50B Database'!$A:$AA,11,FALSE),VLOOKUP($B428,'ALLL &lt;50B Database'!$A:$AA,11,FALSE)),"")</f>
        <v/>
      </c>
      <c r="D428" t="str">
        <f t="shared" si="12"/>
        <v/>
      </c>
    </row>
    <row r="429" spans="1:4" x14ac:dyDescent="0.25">
      <c r="A429">
        <f t="shared" si="13"/>
        <v>429</v>
      </c>
      <c r="B429" t="e">
        <f>IF('Peer Comparison Tool'!$D$11="NR",INDEX('CECL &lt;50B Database'!$A:$A,MATCH(Workings!$A429,'CECL &lt;50B Database'!$AI:$AI,0)),INDEX('ALLL &lt;50B Database'!$A:$A,MATCH(Workings!$A429,'ALLL &lt;50B Database'!$AI:$AI,0)))</f>
        <v>#N/A</v>
      </c>
      <c r="C429" s="3" t="str">
        <f>IFERROR(IFERROR(VLOOKUP($B429,'CECL &lt;50B Database'!$A:$AA,11,FALSE),VLOOKUP($B429,'ALLL &lt;50B Database'!$A:$AA,11,FALSE)),"")</f>
        <v/>
      </c>
      <c r="D429" t="str">
        <f t="shared" si="12"/>
        <v/>
      </c>
    </row>
    <row r="430" spans="1:4" x14ac:dyDescent="0.25">
      <c r="A430">
        <f t="shared" si="13"/>
        <v>430</v>
      </c>
      <c r="B430" t="e">
        <f>IF('Peer Comparison Tool'!$D$11="NR",INDEX('CECL &lt;50B Database'!$A:$A,MATCH(Workings!$A430,'CECL &lt;50B Database'!$AI:$AI,0)),INDEX('ALLL &lt;50B Database'!$A:$A,MATCH(Workings!$A430,'ALLL &lt;50B Database'!$AI:$AI,0)))</f>
        <v>#N/A</v>
      </c>
      <c r="C430" s="3" t="str">
        <f>IFERROR(IFERROR(VLOOKUP($B430,'CECL &lt;50B Database'!$A:$AA,11,FALSE),VLOOKUP($B430,'ALLL &lt;50B Database'!$A:$AA,11,FALSE)),"")</f>
        <v/>
      </c>
      <c r="D430" t="str">
        <f t="shared" si="12"/>
        <v/>
      </c>
    </row>
    <row r="431" spans="1:4" x14ac:dyDescent="0.25">
      <c r="A431">
        <f t="shared" si="13"/>
        <v>431</v>
      </c>
      <c r="B431" t="e">
        <f>IF('Peer Comparison Tool'!$D$11="NR",INDEX('CECL &lt;50B Database'!$A:$A,MATCH(Workings!$A431,'CECL &lt;50B Database'!$AI:$AI,0)),INDEX('ALLL &lt;50B Database'!$A:$A,MATCH(Workings!$A431,'ALLL &lt;50B Database'!$AI:$AI,0)))</f>
        <v>#N/A</v>
      </c>
      <c r="C431" s="3" t="str">
        <f>IFERROR(IFERROR(VLOOKUP($B431,'CECL &lt;50B Database'!$A:$AA,11,FALSE),VLOOKUP($B431,'ALLL &lt;50B Database'!$A:$AA,11,FALSE)),"")</f>
        <v/>
      </c>
      <c r="D431" t="str">
        <f t="shared" si="12"/>
        <v/>
      </c>
    </row>
    <row r="432" spans="1:4" x14ac:dyDescent="0.25">
      <c r="A432">
        <f t="shared" si="13"/>
        <v>432</v>
      </c>
      <c r="B432" t="e">
        <f>IF('Peer Comparison Tool'!$D$11="NR",INDEX('CECL &lt;50B Database'!$A:$A,MATCH(Workings!$A432,'CECL &lt;50B Database'!$AI:$AI,0)),INDEX('ALLL &lt;50B Database'!$A:$A,MATCH(Workings!$A432,'ALLL &lt;50B Database'!$AI:$AI,0)))</f>
        <v>#N/A</v>
      </c>
      <c r="C432" s="3" t="str">
        <f>IFERROR(IFERROR(VLOOKUP($B432,'CECL &lt;50B Database'!$A:$AA,11,FALSE),VLOOKUP($B432,'ALLL &lt;50B Database'!$A:$AA,11,FALSE)),"")</f>
        <v/>
      </c>
      <c r="D432" t="str">
        <f t="shared" si="12"/>
        <v/>
      </c>
    </row>
    <row r="433" spans="1:4" x14ac:dyDescent="0.25">
      <c r="A433">
        <f t="shared" si="13"/>
        <v>433</v>
      </c>
      <c r="B433" t="e">
        <f>IF('Peer Comparison Tool'!$D$11="NR",INDEX('CECL &lt;50B Database'!$A:$A,MATCH(Workings!$A433,'CECL &lt;50B Database'!$AI:$AI,0)),INDEX('ALLL &lt;50B Database'!$A:$A,MATCH(Workings!$A433,'ALLL &lt;50B Database'!$AI:$AI,0)))</f>
        <v>#N/A</v>
      </c>
      <c r="C433" s="3" t="str">
        <f>IFERROR(IFERROR(VLOOKUP($B433,'CECL &lt;50B Database'!$A:$AA,11,FALSE),VLOOKUP($B433,'ALLL &lt;50B Database'!$A:$AA,11,FALSE)),"")</f>
        <v/>
      </c>
      <c r="D433" t="str">
        <f t="shared" si="12"/>
        <v/>
      </c>
    </row>
    <row r="434" spans="1:4" x14ac:dyDescent="0.25">
      <c r="A434">
        <f t="shared" si="13"/>
        <v>434</v>
      </c>
      <c r="B434" t="e">
        <f>IF('Peer Comparison Tool'!$D$11="NR",INDEX('CECL &lt;50B Database'!$A:$A,MATCH(Workings!$A434,'CECL &lt;50B Database'!$AI:$AI,0)),INDEX('ALLL &lt;50B Database'!$A:$A,MATCH(Workings!$A434,'ALLL &lt;50B Database'!$AI:$AI,0)))</f>
        <v>#N/A</v>
      </c>
      <c r="C434" s="3" t="str">
        <f>IFERROR(IFERROR(VLOOKUP($B434,'CECL &lt;50B Database'!$A:$AA,11,FALSE),VLOOKUP($B434,'ALLL &lt;50B Database'!$A:$AA,11,FALSE)),"")</f>
        <v/>
      </c>
      <c r="D434" t="str">
        <f t="shared" si="12"/>
        <v/>
      </c>
    </row>
    <row r="435" spans="1:4" x14ac:dyDescent="0.25">
      <c r="A435">
        <f t="shared" si="13"/>
        <v>435</v>
      </c>
      <c r="B435" t="e">
        <f>IF('Peer Comparison Tool'!$D$11="NR",INDEX('CECL &lt;50B Database'!$A:$A,MATCH(Workings!$A435,'CECL &lt;50B Database'!$AI:$AI,0)),INDEX('ALLL &lt;50B Database'!$A:$A,MATCH(Workings!$A435,'ALLL &lt;50B Database'!$AI:$AI,0)))</f>
        <v>#N/A</v>
      </c>
      <c r="C435" s="3" t="str">
        <f>IFERROR(IFERROR(VLOOKUP($B435,'CECL &lt;50B Database'!$A:$AA,11,FALSE),VLOOKUP($B435,'ALLL &lt;50B Database'!$A:$AA,11,FALSE)),"")</f>
        <v/>
      </c>
      <c r="D435" t="str">
        <f t="shared" si="12"/>
        <v/>
      </c>
    </row>
    <row r="436" spans="1:4" x14ac:dyDescent="0.25">
      <c r="A436">
        <f t="shared" si="13"/>
        <v>436</v>
      </c>
      <c r="B436" t="e">
        <f>IF('Peer Comparison Tool'!$D$11="NR",INDEX('CECL &lt;50B Database'!$A:$A,MATCH(Workings!$A436,'CECL &lt;50B Database'!$AI:$AI,0)),INDEX('ALLL &lt;50B Database'!$A:$A,MATCH(Workings!$A436,'ALLL &lt;50B Database'!$AI:$AI,0)))</f>
        <v>#N/A</v>
      </c>
      <c r="C436" s="3" t="str">
        <f>IFERROR(IFERROR(VLOOKUP($B436,'CECL &lt;50B Database'!$A:$AA,11,FALSE),VLOOKUP($B436,'ALLL &lt;50B Database'!$A:$AA,11,FALSE)),"")</f>
        <v/>
      </c>
      <c r="D436" t="str">
        <f t="shared" si="12"/>
        <v/>
      </c>
    </row>
    <row r="437" spans="1:4" x14ac:dyDescent="0.25">
      <c r="A437">
        <f t="shared" si="13"/>
        <v>437</v>
      </c>
      <c r="B437" t="e">
        <f>IF('Peer Comparison Tool'!$D$11="NR",INDEX('CECL &lt;50B Database'!$A:$A,MATCH(Workings!$A437,'CECL &lt;50B Database'!$AI:$AI,0)),INDEX('ALLL &lt;50B Database'!$A:$A,MATCH(Workings!$A437,'ALLL &lt;50B Database'!$AI:$AI,0)))</f>
        <v>#N/A</v>
      </c>
      <c r="C437" s="3" t="str">
        <f>IFERROR(IFERROR(VLOOKUP($B437,'CECL &lt;50B Database'!$A:$AA,11,FALSE),VLOOKUP($B437,'ALLL &lt;50B Database'!$A:$AA,11,FALSE)),"")</f>
        <v/>
      </c>
      <c r="D437" t="str">
        <f t="shared" si="12"/>
        <v/>
      </c>
    </row>
    <row r="438" spans="1:4" x14ac:dyDescent="0.25">
      <c r="A438">
        <f t="shared" si="13"/>
        <v>438</v>
      </c>
      <c r="B438" t="e">
        <f>IF('Peer Comparison Tool'!$D$11="NR",INDEX('CECL &lt;50B Database'!$A:$A,MATCH(Workings!$A438,'CECL &lt;50B Database'!$AI:$AI,0)),INDEX('ALLL &lt;50B Database'!$A:$A,MATCH(Workings!$A438,'ALLL &lt;50B Database'!$AI:$AI,0)))</f>
        <v>#N/A</v>
      </c>
      <c r="C438" s="3" t="str">
        <f>IFERROR(IFERROR(VLOOKUP($B438,'CECL &lt;50B Database'!$A:$AA,11,FALSE),VLOOKUP($B438,'ALLL &lt;50B Database'!$A:$AA,11,FALSE)),"")</f>
        <v/>
      </c>
      <c r="D438" t="str">
        <f t="shared" si="12"/>
        <v/>
      </c>
    </row>
    <row r="439" spans="1:4" x14ac:dyDescent="0.25">
      <c r="A439">
        <f t="shared" si="13"/>
        <v>439</v>
      </c>
      <c r="B439" t="e">
        <f>IF('Peer Comparison Tool'!$D$11="NR",INDEX('CECL &lt;50B Database'!$A:$A,MATCH(Workings!$A439,'CECL &lt;50B Database'!$AI:$AI,0)),INDEX('ALLL &lt;50B Database'!$A:$A,MATCH(Workings!$A439,'ALLL &lt;50B Database'!$AI:$AI,0)))</f>
        <v>#N/A</v>
      </c>
      <c r="C439" s="3" t="str">
        <f>IFERROR(IFERROR(VLOOKUP($B439,'CECL &lt;50B Database'!$A:$AA,11,FALSE),VLOOKUP($B439,'ALLL &lt;50B Database'!$A:$AA,11,FALSE)),"")</f>
        <v/>
      </c>
      <c r="D439" t="str">
        <f t="shared" si="12"/>
        <v/>
      </c>
    </row>
    <row r="440" spans="1:4" x14ac:dyDescent="0.25">
      <c r="A440">
        <f t="shared" si="13"/>
        <v>440</v>
      </c>
      <c r="B440" t="e">
        <f>IF('Peer Comparison Tool'!$D$11="NR",INDEX('CECL &lt;50B Database'!$A:$A,MATCH(Workings!$A440,'CECL &lt;50B Database'!$AI:$AI,0)),INDEX('ALLL &lt;50B Database'!$A:$A,MATCH(Workings!$A440,'ALLL &lt;50B Database'!$AI:$AI,0)))</f>
        <v>#N/A</v>
      </c>
      <c r="C440" s="3" t="str">
        <f>IFERROR(IFERROR(VLOOKUP($B440,'CECL &lt;50B Database'!$A:$AA,11,FALSE),VLOOKUP($B440,'ALLL &lt;50B Database'!$A:$AA,11,FALSE)),"")</f>
        <v/>
      </c>
      <c r="D440" t="str">
        <f t="shared" si="12"/>
        <v/>
      </c>
    </row>
    <row r="441" spans="1:4" x14ac:dyDescent="0.25">
      <c r="A441">
        <f t="shared" si="13"/>
        <v>441</v>
      </c>
      <c r="B441" t="e">
        <f>IF('Peer Comparison Tool'!$D$11="NR",INDEX('CECL &lt;50B Database'!$A:$A,MATCH(Workings!$A441,'CECL &lt;50B Database'!$AI:$AI,0)),INDEX('ALLL &lt;50B Database'!$A:$A,MATCH(Workings!$A441,'ALLL &lt;50B Database'!$AI:$AI,0)))</f>
        <v>#N/A</v>
      </c>
      <c r="C441" s="3" t="str">
        <f>IFERROR(IFERROR(VLOOKUP($B441,'CECL &lt;50B Database'!$A:$AA,11,FALSE),VLOOKUP($B441,'ALLL &lt;50B Database'!$A:$AA,11,FALSE)),"")</f>
        <v/>
      </c>
      <c r="D441" t="str">
        <f t="shared" si="12"/>
        <v/>
      </c>
    </row>
    <row r="442" spans="1:4" x14ac:dyDescent="0.25">
      <c r="A442">
        <f t="shared" si="13"/>
        <v>442</v>
      </c>
      <c r="B442" t="e">
        <f>IF('Peer Comparison Tool'!$D$11="NR",INDEX('CECL &lt;50B Database'!$A:$A,MATCH(Workings!$A442,'CECL &lt;50B Database'!$AI:$AI,0)),INDEX('ALLL &lt;50B Database'!$A:$A,MATCH(Workings!$A442,'ALLL &lt;50B Database'!$AI:$AI,0)))</f>
        <v>#N/A</v>
      </c>
      <c r="C442" s="3" t="str">
        <f>IFERROR(IFERROR(VLOOKUP($B442,'CECL &lt;50B Database'!$A:$AA,11,FALSE),VLOOKUP($B442,'ALLL &lt;50B Database'!$A:$AA,11,FALSE)),"")</f>
        <v/>
      </c>
      <c r="D442" t="str">
        <f t="shared" si="12"/>
        <v/>
      </c>
    </row>
    <row r="443" spans="1:4" x14ac:dyDescent="0.25">
      <c r="A443">
        <f t="shared" si="13"/>
        <v>443</v>
      </c>
      <c r="B443" t="e">
        <f>IF('Peer Comparison Tool'!$D$11="NR",INDEX('CECL &lt;50B Database'!$A:$A,MATCH(Workings!$A443,'CECL &lt;50B Database'!$AI:$AI,0)),INDEX('ALLL &lt;50B Database'!$A:$A,MATCH(Workings!$A443,'ALLL &lt;50B Database'!$AI:$AI,0)))</f>
        <v>#N/A</v>
      </c>
      <c r="C443" s="3" t="str">
        <f>IFERROR(IFERROR(VLOOKUP($B443,'CECL &lt;50B Database'!$A:$AA,11,FALSE),VLOOKUP($B443,'ALLL &lt;50B Database'!$A:$AA,11,FALSE)),"")</f>
        <v/>
      </c>
      <c r="D443" t="str">
        <f t="shared" si="12"/>
        <v/>
      </c>
    </row>
    <row r="444" spans="1:4" x14ac:dyDescent="0.25">
      <c r="A444">
        <f t="shared" si="13"/>
        <v>444</v>
      </c>
      <c r="B444" t="e">
        <f>IF('Peer Comparison Tool'!$D$11="NR",INDEX('CECL &lt;50B Database'!$A:$A,MATCH(Workings!$A444,'CECL &lt;50B Database'!$AI:$AI,0)),INDEX('ALLL &lt;50B Database'!$A:$A,MATCH(Workings!$A444,'ALLL &lt;50B Database'!$AI:$AI,0)))</f>
        <v>#N/A</v>
      </c>
      <c r="C444" s="3" t="str">
        <f>IFERROR(IFERROR(VLOOKUP($B444,'CECL &lt;50B Database'!$A:$AA,11,FALSE),VLOOKUP($B444,'ALLL &lt;50B Database'!$A:$AA,11,FALSE)),"")</f>
        <v/>
      </c>
      <c r="D444" t="str">
        <f t="shared" si="12"/>
        <v/>
      </c>
    </row>
    <row r="445" spans="1:4" x14ac:dyDescent="0.25">
      <c r="A445">
        <f t="shared" si="13"/>
        <v>445</v>
      </c>
      <c r="B445" t="e">
        <f>IF('Peer Comparison Tool'!$D$11="NR",INDEX('CECL &lt;50B Database'!$A:$A,MATCH(Workings!$A445,'CECL &lt;50B Database'!$AI:$AI,0)),INDEX('ALLL &lt;50B Database'!$A:$A,MATCH(Workings!$A445,'ALLL &lt;50B Database'!$AI:$AI,0)))</f>
        <v>#N/A</v>
      </c>
      <c r="C445" s="3" t="str">
        <f>IFERROR(IFERROR(VLOOKUP($B445,'CECL &lt;50B Database'!$A:$AA,11,FALSE),VLOOKUP($B445,'ALLL &lt;50B Database'!$A:$AA,11,FALSE)),"")</f>
        <v/>
      </c>
      <c r="D445" t="str">
        <f t="shared" si="12"/>
        <v/>
      </c>
    </row>
    <row r="446" spans="1:4" x14ac:dyDescent="0.25">
      <c r="A446">
        <f t="shared" si="13"/>
        <v>446</v>
      </c>
      <c r="B446" t="e">
        <f>IF('Peer Comparison Tool'!$D$11="NR",INDEX('CECL &lt;50B Database'!$A:$A,MATCH(Workings!$A446,'CECL &lt;50B Database'!$AI:$AI,0)),INDEX('ALLL &lt;50B Database'!$A:$A,MATCH(Workings!$A446,'ALLL &lt;50B Database'!$AI:$AI,0)))</f>
        <v>#N/A</v>
      </c>
      <c r="C446" s="3" t="str">
        <f>IFERROR(IFERROR(VLOOKUP($B446,'CECL &lt;50B Database'!$A:$AA,11,FALSE),VLOOKUP($B446,'ALLL &lt;50B Database'!$A:$AA,11,FALSE)),"")</f>
        <v/>
      </c>
      <c r="D446" t="str">
        <f t="shared" si="12"/>
        <v/>
      </c>
    </row>
    <row r="447" spans="1:4" x14ac:dyDescent="0.25">
      <c r="A447">
        <f t="shared" si="13"/>
        <v>447</v>
      </c>
      <c r="B447" t="e">
        <f>IF('Peer Comparison Tool'!$D$11="NR",INDEX('CECL &lt;50B Database'!$A:$A,MATCH(Workings!$A447,'CECL &lt;50B Database'!$AI:$AI,0)),INDEX('ALLL &lt;50B Database'!$A:$A,MATCH(Workings!$A447,'ALLL &lt;50B Database'!$AI:$AI,0)))</f>
        <v>#N/A</v>
      </c>
      <c r="C447" s="3" t="str">
        <f>IFERROR(IFERROR(VLOOKUP($B447,'CECL &lt;50B Database'!$A:$AA,11,FALSE),VLOOKUP($B447,'ALLL &lt;50B Database'!$A:$AA,11,FALSE)),"")</f>
        <v/>
      </c>
      <c r="D447" t="str">
        <f t="shared" si="12"/>
        <v/>
      </c>
    </row>
    <row r="448" spans="1:4" x14ac:dyDescent="0.25">
      <c r="A448">
        <f t="shared" si="13"/>
        <v>448</v>
      </c>
      <c r="B448" t="e">
        <f>IF('Peer Comparison Tool'!$D$11="NR",INDEX('CECL &lt;50B Database'!$A:$A,MATCH(Workings!$A448,'CECL &lt;50B Database'!$AI:$AI,0)),INDEX('ALLL &lt;50B Database'!$A:$A,MATCH(Workings!$A448,'ALLL &lt;50B Database'!$AI:$AI,0)))</f>
        <v>#N/A</v>
      </c>
      <c r="C448" s="3" t="str">
        <f>IFERROR(IFERROR(VLOOKUP($B448,'CECL &lt;50B Database'!$A:$AA,11,FALSE),VLOOKUP($B448,'ALLL &lt;50B Database'!$A:$AA,11,FALSE)),"")</f>
        <v/>
      </c>
      <c r="D448" t="str">
        <f t="shared" si="12"/>
        <v/>
      </c>
    </row>
    <row r="449" spans="1:4" x14ac:dyDescent="0.25">
      <c r="A449">
        <f t="shared" si="13"/>
        <v>449</v>
      </c>
      <c r="B449" t="e">
        <f>IF('Peer Comparison Tool'!$D$11="NR",INDEX('CECL &lt;50B Database'!$A:$A,MATCH(Workings!$A449,'CECL &lt;50B Database'!$AI:$AI,0)),INDEX('ALLL &lt;50B Database'!$A:$A,MATCH(Workings!$A449,'ALLL &lt;50B Database'!$AI:$AI,0)))</f>
        <v>#N/A</v>
      </c>
      <c r="C449" s="3" t="str">
        <f>IFERROR(IFERROR(VLOOKUP($B449,'CECL &lt;50B Database'!$A:$AA,11,FALSE),VLOOKUP($B449,'ALLL &lt;50B Database'!$A:$AA,11,FALSE)),"")</f>
        <v/>
      </c>
      <c r="D449" t="str">
        <f t="shared" si="12"/>
        <v/>
      </c>
    </row>
    <row r="450" spans="1:4" x14ac:dyDescent="0.25">
      <c r="A450">
        <f t="shared" si="13"/>
        <v>450</v>
      </c>
      <c r="B450" t="e">
        <f>IF('Peer Comparison Tool'!$D$11="NR",INDEX('CECL &lt;50B Database'!$A:$A,MATCH(Workings!$A450,'CECL &lt;50B Database'!$AI:$AI,0)),INDEX('ALLL &lt;50B Database'!$A:$A,MATCH(Workings!$A450,'ALLL &lt;50B Database'!$AI:$AI,0)))</f>
        <v>#N/A</v>
      </c>
      <c r="C450" s="3" t="str">
        <f>IFERROR(IFERROR(VLOOKUP($B450,'CECL &lt;50B Database'!$A:$AA,11,FALSE),VLOOKUP($B450,'ALLL &lt;50B Database'!$A:$AA,11,FALSE)),"")</f>
        <v/>
      </c>
      <c r="D450" t="str">
        <f t="shared" ref="D450:D513" si="14">IFERROR(RANK($C450,$C$1:$C$5000,0),"")</f>
        <v/>
      </c>
    </row>
    <row r="451" spans="1:4" x14ac:dyDescent="0.25">
      <c r="A451">
        <f t="shared" si="13"/>
        <v>451</v>
      </c>
      <c r="B451" t="e">
        <f>IF('Peer Comparison Tool'!$D$11="NR",INDEX('CECL &lt;50B Database'!$A:$A,MATCH(Workings!$A451,'CECL &lt;50B Database'!$AI:$AI,0)),INDEX('ALLL &lt;50B Database'!$A:$A,MATCH(Workings!$A451,'ALLL &lt;50B Database'!$AI:$AI,0)))</f>
        <v>#N/A</v>
      </c>
      <c r="C451" s="3" t="str">
        <f>IFERROR(IFERROR(VLOOKUP($B451,'CECL &lt;50B Database'!$A:$AA,11,FALSE),VLOOKUP($B451,'ALLL &lt;50B Database'!$A:$AA,11,FALSE)),"")</f>
        <v/>
      </c>
      <c r="D451" t="str">
        <f t="shared" si="14"/>
        <v/>
      </c>
    </row>
    <row r="452" spans="1:4" x14ac:dyDescent="0.25">
      <c r="A452">
        <f t="shared" ref="A452:A515" si="15">A451+1</f>
        <v>452</v>
      </c>
      <c r="B452" t="e">
        <f>IF('Peer Comparison Tool'!$D$11="NR",INDEX('CECL &lt;50B Database'!$A:$A,MATCH(Workings!$A452,'CECL &lt;50B Database'!$AI:$AI,0)),INDEX('ALLL &lt;50B Database'!$A:$A,MATCH(Workings!$A452,'ALLL &lt;50B Database'!$AI:$AI,0)))</f>
        <v>#N/A</v>
      </c>
      <c r="C452" s="3" t="str">
        <f>IFERROR(IFERROR(VLOOKUP($B452,'CECL &lt;50B Database'!$A:$AA,11,FALSE),VLOOKUP($B452,'ALLL &lt;50B Database'!$A:$AA,11,FALSE)),"")</f>
        <v/>
      </c>
      <c r="D452" t="str">
        <f t="shared" si="14"/>
        <v/>
      </c>
    </row>
    <row r="453" spans="1:4" x14ac:dyDescent="0.25">
      <c r="A453">
        <f t="shared" si="15"/>
        <v>453</v>
      </c>
      <c r="B453" t="e">
        <f>IF('Peer Comparison Tool'!$D$11="NR",INDEX('CECL &lt;50B Database'!$A:$A,MATCH(Workings!$A453,'CECL &lt;50B Database'!$AI:$AI,0)),INDEX('ALLL &lt;50B Database'!$A:$A,MATCH(Workings!$A453,'ALLL &lt;50B Database'!$AI:$AI,0)))</f>
        <v>#N/A</v>
      </c>
      <c r="C453" s="3" t="str">
        <f>IFERROR(IFERROR(VLOOKUP($B453,'CECL &lt;50B Database'!$A:$AA,11,FALSE),VLOOKUP($B453,'ALLL &lt;50B Database'!$A:$AA,11,FALSE)),"")</f>
        <v/>
      </c>
      <c r="D453" t="str">
        <f t="shared" si="14"/>
        <v/>
      </c>
    </row>
    <row r="454" spans="1:4" x14ac:dyDescent="0.25">
      <c r="A454">
        <f t="shared" si="15"/>
        <v>454</v>
      </c>
      <c r="B454" t="e">
        <f>IF('Peer Comparison Tool'!$D$11="NR",INDEX('CECL &lt;50B Database'!$A:$A,MATCH(Workings!$A454,'CECL &lt;50B Database'!$AI:$AI,0)),INDEX('ALLL &lt;50B Database'!$A:$A,MATCH(Workings!$A454,'ALLL &lt;50B Database'!$AI:$AI,0)))</f>
        <v>#N/A</v>
      </c>
      <c r="C454" s="3" t="str">
        <f>IFERROR(IFERROR(VLOOKUP($B454,'CECL &lt;50B Database'!$A:$AA,11,FALSE),VLOOKUP($B454,'ALLL &lt;50B Database'!$A:$AA,11,FALSE)),"")</f>
        <v/>
      </c>
      <c r="D454" t="str">
        <f t="shared" si="14"/>
        <v/>
      </c>
    </row>
    <row r="455" spans="1:4" x14ac:dyDescent="0.25">
      <c r="A455">
        <f t="shared" si="15"/>
        <v>455</v>
      </c>
      <c r="B455" t="e">
        <f>IF('Peer Comparison Tool'!$D$11="NR",INDEX('CECL &lt;50B Database'!$A:$A,MATCH(Workings!$A455,'CECL &lt;50B Database'!$AI:$AI,0)),INDEX('ALLL &lt;50B Database'!$A:$A,MATCH(Workings!$A455,'ALLL &lt;50B Database'!$AI:$AI,0)))</f>
        <v>#N/A</v>
      </c>
      <c r="C455" s="3" t="str">
        <f>IFERROR(IFERROR(VLOOKUP($B455,'CECL &lt;50B Database'!$A:$AA,11,FALSE),VLOOKUP($B455,'ALLL &lt;50B Database'!$A:$AA,11,FALSE)),"")</f>
        <v/>
      </c>
      <c r="D455" t="str">
        <f t="shared" si="14"/>
        <v/>
      </c>
    </row>
    <row r="456" spans="1:4" x14ac:dyDescent="0.25">
      <c r="A456">
        <f t="shared" si="15"/>
        <v>456</v>
      </c>
      <c r="B456" t="e">
        <f>IF('Peer Comparison Tool'!$D$11="NR",INDEX('CECL &lt;50B Database'!$A:$A,MATCH(Workings!$A456,'CECL &lt;50B Database'!$AI:$AI,0)),INDEX('ALLL &lt;50B Database'!$A:$A,MATCH(Workings!$A456,'ALLL &lt;50B Database'!$AI:$AI,0)))</f>
        <v>#N/A</v>
      </c>
      <c r="C456" s="3" t="str">
        <f>IFERROR(IFERROR(VLOOKUP($B456,'CECL &lt;50B Database'!$A:$AA,11,FALSE),VLOOKUP($B456,'ALLL &lt;50B Database'!$A:$AA,11,FALSE)),"")</f>
        <v/>
      </c>
      <c r="D456" t="str">
        <f t="shared" si="14"/>
        <v/>
      </c>
    </row>
    <row r="457" spans="1:4" x14ac:dyDescent="0.25">
      <c r="A457">
        <f t="shared" si="15"/>
        <v>457</v>
      </c>
      <c r="B457" t="e">
        <f>IF('Peer Comparison Tool'!$D$11="NR",INDEX('CECL &lt;50B Database'!$A:$A,MATCH(Workings!$A457,'CECL &lt;50B Database'!$AI:$AI,0)),INDEX('ALLL &lt;50B Database'!$A:$A,MATCH(Workings!$A457,'ALLL &lt;50B Database'!$AI:$AI,0)))</f>
        <v>#N/A</v>
      </c>
      <c r="C457" s="3" t="str">
        <f>IFERROR(IFERROR(VLOOKUP($B457,'CECL &lt;50B Database'!$A:$AA,11,FALSE),VLOOKUP($B457,'ALLL &lt;50B Database'!$A:$AA,11,FALSE)),"")</f>
        <v/>
      </c>
      <c r="D457" t="str">
        <f t="shared" si="14"/>
        <v/>
      </c>
    </row>
    <row r="458" spans="1:4" x14ac:dyDescent="0.25">
      <c r="A458">
        <f t="shared" si="15"/>
        <v>458</v>
      </c>
      <c r="B458" t="e">
        <f>IF('Peer Comparison Tool'!$D$11="NR",INDEX('CECL &lt;50B Database'!$A:$A,MATCH(Workings!$A458,'CECL &lt;50B Database'!$AI:$AI,0)),INDEX('ALLL &lt;50B Database'!$A:$A,MATCH(Workings!$A458,'ALLL &lt;50B Database'!$AI:$AI,0)))</f>
        <v>#N/A</v>
      </c>
      <c r="C458" s="3" t="str">
        <f>IFERROR(IFERROR(VLOOKUP($B458,'CECL &lt;50B Database'!$A:$AA,11,FALSE),VLOOKUP($B458,'ALLL &lt;50B Database'!$A:$AA,11,FALSE)),"")</f>
        <v/>
      </c>
      <c r="D458" t="str">
        <f t="shared" si="14"/>
        <v/>
      </c>
    </row>
    <row r="459" spans="1:4" x14ac:dyDescent="0.25">
      <c r="A459">
        <f t="shared" si="15"/>
        <v>459</v>
      </c>
      <c r="B459" t="e">
        <f>IF('Peer Comparison Tool'!$D$11="NR",INDEX('CECL &lt;50B Database'!$A:$A,MATCH(Workings!$A459,'CECL &lt;50B Database'!$AI:$AI,0)),INDEX('ALLL &lt;50B Database'!$A:$A,MATCH(Workings!$A459,'ALLL &lt;50B Database'!$AI:$AI,0)))</f>
        <v>#N/A</v>
      </c>
      <c r="C459" s="3" t="str">
        <f>IFERROR(IFERROR(VLOOKUP($B459,'CECL &lt;50B Database'!$A:$AA,11,FALSE),VLOOKUP($B459,'ALLL &lt;50B Database'!$A:$AA,11,FALSE)),"")</f>
        <v/>
      </c>
      <c r="D459" t="str">
        <f t="shared" si="14"/>
        <v/>
      </c>
    </row>
    <row r="460" spans="1:4" x14ac:dyDescent="0.25">
      <c r="A460">
        <f t="shared" si="15"/>
        <v>460</v>
      </c>
      <c r="B460" t="e">
        <f>IF('Peer Comparison Tool'!$D$11="NR",INDEX('CECL &lt;50B Database'!$A:$A,MATCH(Workings!$A460,'CECL &lt;50B Database'!$AI:$AI,0)),INDEX('ALLL &lt;50B Database'!$A:$A,MATCH(Workings!$A460,'ALLL &lt;50B Database'!$AI:$AI,0)))</f>
        <v>#N/A</v>
      </c>
      <c r="C460" s="3" t="str">
        <f>IFERROR(IFERROR(VLOOKUP($B460,'CECL &lt;50B Database'!$A:$AA,11,FALSE),VLOOKUP($B460,'ALLL &lt;50B Database'!$A:$AA,11,FALSE)),"")</f>
        <v/>
      </c>
      <c r="D460" t="str">
        <f t="shared" si="14"/>
        <v/>
      </c>
    </row>
    <row r="461" spans="1:4" x14ac:dyDescent="0.25">
      <c r="A461">
        <f t="shared" si="15"/>
        <v>461</v>
      </c>
      <c r="B461" t="e">
        <f>IF('Peer Comparison Tool'!$D$11="NR",INDEX('CECL &lt;50B Database'!$A:$A,MATCH(Workings!$A461,'CECL &lt;50B Database'!$AI:$AI,0)),INDEX('ALLL &lt;50B Database'!$A:$A,MATCH(Workings!$A461,'ALLL &lt;50B Database'!$AI:$AI,0)))</f>
        <v>#N/A</v>
      </c>
      <c r="C461" s="3" t="str">
        <f>IFERROR(IFERROR(VLOOKUP($B461,'CECL &lt;50B Database'!$A:$AA,11,FALSE),VLOOKUP($B461,'ALLL &lt;50B Database'!$A:$AA,11,FALSE)),"")</f>
        <v/>
      </c>
      <c r="D461" t="str">
        <f t="shared" si="14"/>
        <v/>
      </c>
    </row>
    <row r="462" spans="1:4" x14ac:dyDescent="0.25">
      <c r="A462">
        <f t="shared" si="15"/>
        <v>462</v>
      </c>
      <c r="B462" t="e">
        <f>IF('Peer Comparison Tool'!$D$11="NR",INDEX('CECL &lt;50B Database'!$A:$A,MATCH(Workings!$A462,'CECL &lt;50B Database'!$AI:$AI,0)),INDEX('ALLL &lt;50B Database'!$A:$A,MATCH(Workings!$A462,'ALLL &lt;50B Database'!$AI:$AI,0)))</f>
        <v>#N/A</v>
      </c>
      <c r="C462" s="3" t="str">
        <f>IFERROR(IFERROR(VLOOKUP($B462,'CECL &lt;50B Database'!$A:$AA,11,FALSE),VLOOKUP($B462,'ALLL &lt;50B Database'!$A:$AA,11,FALSE)),"")</f>
        <v/>
      </c>
      <c r="D462" t="str">
        <f t="shared" si="14"/>
        <v/>
      </c>
    </row>
    <row r="463" spans="1:4" x14ac:dyDescent="0.25">
      <c r="A463">
        <f t="shared" si="15"/>
        <v>463</v>
      </c>
      <c r="B463" t="e">
        <f>IF('Peer Comparison Tool'!$D$11="NR",INDEX('CECL &lt;50B Database'!$A:$A,MATCH(Workings!$A463,'CECL &lt;50B Database'!$AI:$AI,0)),INDEX('ALLL &lt;50B Database'!$A:$A,MATCH(Workings!$A463,'ALLL &lt;50B Database'!$AI:$AI,0)))</f>
        <v>#N/A</v>
      </c>
      <c r="C463" s="3" t="str">
        <f>IFERROR(IFERROR(VLOOKUP($B463,'CECL &lt;50B Database'!$A:$AA,11,FALSE),VLOOKUP($B463,'ALLL &lt;50B Database'!$A:$AA,11,FALSE)),"")</f>
        <v/>
      </c>
      <c r="D463" t="str">
        <f t="shared" si="14"/>
        <v/>
      </c>
    </row>
    <row r="464" spans="1:4" x14ac:dyDescent="0.25">
      <c r="A464">
        <f t="shared" si="15"/>
        <v>464</v>
      </c>
      <c r="B464" t="e">
        <f>IF('Peer Comparison Tool'!$D$11="NR",INDEX('CECL &lt;50B Database'!$A:$A,MATCH(Workings!$A464,'CECL &lt;50B Database'!$AI:$AI,0)),INDEX('ALLL &lt;50B Database'!$A:$A,MATCH(Workings!$A464,'ALLL &lt;50B Database'!$AI:$AI,0)))</f>
        <v>#N/A</v>
      </c>
      <c r="C464" s="3" t="str">
        <f>IFERROR(IFERROR(VLOOKUP($B464,'CECL &lt;50B Database'!$A:$AA,11,FALSE),VLOOKUP($B464,'ALLL &lt;50B Database'!$A:$AA,11,FALSE)),"")</f>
        <v/>
      </c>
      <c r="D464" t="str">
        <f t="shared" si="14"/>
        <v/>
      </c>
    </row>
    <row r="465" spans="1:4" x14ac:dyDescent="0.25">
      <c r="A465">
        <f t="shared" si="15"/>
        <v>465</v>
      </c>
      <c r="B465" t="e">
        <f>IF('Peer Comparison Tool'!$D$11="NR",INDEX('CECL &lt;50B Database'!$A:$A,MATCH(Workings!$A465,'CECL &lt;50B Database'!$AI:$AI,0)),INDEX('ALLL &lt;50B Database'!$A:$A,MATCH(Workings!$A465,'ALLL &lt;50B Database'!$AI:$AI,0)))</f>
        <v>#N/A</v>
      </c>
      <c r="C465" s="3" t="str">
        <f>IFERROR(IFERROR(VLOOKUP($B465,'CECL &lt;50B Database'!$A:$AA,11,FALSE),VLOOKUP($B465,'ALLL &lt;50B Database'!$A:$AA,11,FALSE)),"")</f>
        <v/>
      </c>
      <c r="D465" t="str">
        <f t="shared" si="14"/>
        <v/>
      </c>
    </row>
    <row r="466" spans="1:4" x14ac:dyDescent="0.25">
      <c r="A466">
        <f t="shared" si="15"/>
        <v>466</v>
      </c>
      <c r="B466" t="e">
        <f>IF('Peer Comparison Tool'!$D$11="NR",INDEX('CECL &lt;50B Database'!$A:$A,MATCH(Workings!$A466,'CECL &lt;50B Database'!$AI:$AI,0)),INDEX('ALLL &lt;50B Database'!$A:$A,MATCH(Workings!$A466,'ALLL &lt;50B Database'!$AI:$AI,0)))</f>
        <v>#N/A</v>
      </c>
      <c r="C466" s="3" t="str">
        <f>IFERROR(IFERROR(VLOOKUP($B466,'CECL &lt;50B Database'!$A:$AA,11,FALSE),VLOOKUP($B466,'ALLL &lt;50B Database'!$A:$AA,11,FALSE)),"")</f>
        <v/>
      </c>
      <c r="D466" t="str">
        <f t="shared" si="14"/>
        <v/>
      </c>
    </row>
    <row r="467" spans="1:4" x14ac:dyDescent="0.25">
      <c r="A467">
        <f t="shared" si="15"/>
        <v>467</v>
      </c>
      <c r="B467" t="e">
        <f>IF('Peer Comparison Tool'!$D$11="NR",INDEX('CECL &lt;50B Database'!$A:$A,MATCH(Workings!$A467,'CECL &lt;50B Database'!$AI:$AI,0)),INDEX('ALLL &lt;50B Database'!$A:$A,MATCH(Workings!$A467,'ALLL &lt;50B Database'!$AI:$AI,0)))</f>
        <v>#N/A</v>
      </c>
      <c r="C467" s="3" t="str">
        <f>IFERROR(IFERROR(VLOOKUP($B467,'CECL &lt;50B Database'!$A:$AA,11,FALSE),VLOOKUP($B467,'ALLL &lt;50B Database'!$A:$AA,11,FALSE)),"")</f>
        <v/>
      </c>
      <c r="D467" t="str">
        <f t="shared" si="14"/>
        <v/>
      </c>
    </row>
    <row r="468" spans="1:4" x14ac:dyDescent="0.25">
      <c r="A468">
        <f t="shared" si="15"/>
        <v>468</v>
      </c>
      <c r="B468" t="e">
        <f>IF('Peer Comparison Tool'!$D$11="NR",INDEX('CECL &lt;50B Database'!$A:$A,MATCH(Workings!$A468,'CECL &lt;50B Database'!$AI:$AI,0)),INDEX('ALLL &lt;50B Database'!$A:$A,MATCH(Workings!$A468,'ALLL &lt;50B Database'!$AI:$AI,0)))</f>
        <v>#N/A</v>
      </c>
      <c r="C468" s="3" t="str">
        <f>IFERROR(IFERROR(VLOOKUP($B468,'CECL &lt;50B Database'!$A:$AA,11,FALSE),VLOOKUP($B468,'ALLL &lt;50B Database'!$A:$AA,11,FALSE)),"")</f>
        <v/>
      </c>
      <c r="D468" t="str">
        <f t="shared" si="14"/>
        <v/>
      </c>
    </row>
    <row r="469" spans="1:4" x14ac:dyDescent="0.25">
      <c r="A469">
        <f t="shared" si="15"/>
        <v>469</v>
      </c>
      <c r="B469" t="e">
        <f>IF('Peer Comparison Tool'!$D$11="NR",INDEX('CECL &lt;50B Database'!$A:$A,MATCH(Workings!$A469,'CECL &lt;50B Database'!$AI:$AI,0)),INDEX('ALLL &lt;50B Database'!$A:$A,MATCH(Workings!$A469,'ALLL &lt;50B Database'!$AI:$AI,0)))</f>
        <v>#N/A</v>
      </c>
      <c r="C469" s="3" t="str">
        <f>IFERROR(IFERROR(VLOOKUP($B469,'CECL &lt;50B Database'!$A:$AA,11,FALSE),VLOOKUP($B469,'ALLL &lt;50B Database'!$A:$AA,11,FALSE)),"")</f>
        <v/>
      </c>
      <c r="D469" t="str">
        <f t="shared" si="14"/>
        <v/>
      </c>
    </row>
    <row r="470" spans="1:4" x14ac:dyDescent="0.25">
      <c r="A470">
        <f t="shared" si="15"/>
        <v>470</v>
      </c>
      <c r="B470" t="e">
        <f>IF('Peer Comparison Tool'!$D$11="NR",INDEX('CECL &lt;50B Database'!$A:$A,MATCH(Workings!$A470,'CECL &lt;50B Database'!$AI:$AI,0)),INDEX('ALLL &lt;50B Database'!$A:$A,MATCH(Workings!$A470,'ALLL &lt;50B Database'!$AI:$AI,0)))</f>
        <v>#N/A</v>
      </c>
      <c r="C470" s="3" t="str">
        <f>IFERROR(IFERROR(VLOOKUP($B470,'CECL &lt;50B Database'!$A:$AA,11,FALSE),VLOOKUP($B470,'ALLL &lt;50B Database'!$A:$AA,11,FALSE)),"")</f>
        <v/>
      </c>
      <c r="D470" t="str">
        <f t="shared" si="14"/>
        <v/>
      </c>
    </row>
    <row r="471" spans="1:4" x14ac:dyDescent="0.25">
      <c r="A471">
        <f t="shared" si="15"/>
        <v>471</v>
      </c>
      <c r="B471" t="e">
        <f>IF('Peer Comparison Tool'!$D$11="NR",INDEX('CECL &lt;50B Database'!$A:$A,MATCH(Workings!$A471,'CECL &lt;50B Database'!$AI:$AI,0)),INDEX('ALLL &lt;50B Database'!$A:$A,MATCH(Workings!$A471,'ALLL &lt;50B Database'!$AI:$AI,0)))</f>
        <v>#N/A</v>
      </c>
      <c r="C471" s="3" t="str">
        <f>IFERROR(IFERROR(VLOOKUP($B471,'CECL &lt;50B Database'!$A:$AA,11,FALSE),VLOOKUP($B471,'ALLL &lt;50B Database'!$A:$AA,11,FALSE)),"")</f>
        <v/>
      </c>
      <c r="D471" t="str">
        <f t="shared" si="14"/>
        <v/>
      </c>
    </row>
    <row r="472" spans="1:4" x14ac:dyDescent="0.25">
      <c r="A472">
        <f t="shared" si="15"/>
        <v>472</v>
      </c>
      <c r="B472" t="e">
        <f>IF('Peer Comparison Tool'!$D$11="NR",INDEX('CECL &lt;50B Database'!$A:$A,MATCH(Workings!$A472,'CECL &lt;50B Database'!$AI:$AI,0)),INDEX('ALLL &lt;50B Database'!$A:$A,MATCH(Workings!$A472,'ALLL &lt;50B Database'!$AI:$AI,0)))</f>
        <v>#N/A</v>
      </c>
      <c r="C472" s="3" t="str">
        <f>IFERROR(IFERROR(VLOOKUP($B472,'CECL &lt;50B Database'!$A:$AA,11,FALSE),VLOOKUP($B472,'ALLL &lt;50B Database'!$A:$AA,11,FALSE)),"")</f>
        <v/>
      </c>
      <c r="D472" t="str">
        <f t="shared" si="14"/>
        <v/>
      </c>
    </row>
    <row r="473" spans="1:4" x14ac:dyDescent="0.25">
      <c r="A473">
        <f t="shared" si="15"/>
        <v>473</v>
      </c>
      <c r="B473" t="e">
        <f>IF('Peer Comparison Tool'!$D$11="NR",INDEX('CECL &lt;50B Database'!$A:$A,MATCH(Workings!$A473,'CECL &lt;50B Database'!$AI:$AI,0)),INDEX('ALLL &lt;50B Database'!$A:$A,MATCH(Workings!$A473,'ALLL &lt;50B Database'!$AI:$AI,0)))</f>
        <v>#N/A</v>
      </c>
      <c r="C473" s="3" t="str">
        <f>IFERROR(IFERROR(VLOOKUP($B473,'CECL &lt;50B Database'!$A:$AA,11,FALSE),VLOOKUP($B473,'ALLL &lt;50B Database'!$A:$AA,11,FALSE)),"")</f>
        <v/>
      </c>
      <c r="D473" t="str">
        <f t="shared" si="14"/>
        <v/>
      </c>
    </row>
    <row r="474" spans="1:4" x14ac:dyDescent="0.25">
      <c r="A474">
        <f t="shared" si="15"/>
        <v>474</v>
      </c>
      <c r="B474" t="e">
        <f>IF('Peer Comparison Tool'!$D$11="NR",INDEX('CECL &lt;50B Database'!$A:$A,MATCH(Workings!$A474,'CECL &lt;50B Database'!$AI:$AI,0)),INDEX('ALLL &lt;50B Database'!$A:$A,MATCH(Workings!$A474,'ALLL &lt;50B Database'!$AI:$AI,0)))</f>
        <v>#N/A</v>
      </c>
      <c r="C474" s="3" t="str">
        <f>IFERROR(IFERROR(VLOOKUP($B474,'CECL &lt;50B Database'!$A:$AA,11,FALSE),VLOOKUP($B474,'ALLL &lt;50B Database'!$A:$AA,11,FALSE)),"")</f>
        <v/>
      </c>
      <c r="D474" t="str">
        <f t="shared" si="14"/>
        <v/>
      </c>
    </row>
    <row r="475" spans="1:4" x14ac:dyDescent="0.25">
      <c r="A475">
        <f t="shared" si="15"/>
        <v>475</v>
      </c>
      <c r="B475" t="e">
        <f>IF('Peer Comparison Tool'!$D$11="NR",INDEX('CECL &lt;50B Database'!$A:$A,MATCH(Workings!$A475,'CECL &lt;50B Database'!$AI:$AI,0)),INDEX('ALLL &lt;50B Database'!$A:$A,MATCH(Workings!$A475,'ALLL &lt;50B Database'!$AI:$AI,0)))</f>
        <v>#N/A</v>
      </c>
      <c r="C475" s="3" t="str">
        <f>IFERROR(IFERROR(VLOOKUP($B475,'CECL &lt;50B Database'!$A:$AA,11,FALSE),VLOOKUP($B475,'ALLL &lt;50B Database'!$A:$AA,11,FALSE)),"")</f>
        <v/>
      </c>
      <c r="D475" t="str">
        <f t="shared" si="14"/>
        <v/>
      </c>
    </row>
    <row r="476" spans="1:4" x14ac:dyDescent="0.25">
      <c r="A476">
        <f t="shared" si="15"/>
        <v>476</v>
      </c>
      <c r="B476" t="e">
        <f>IF('Peer Comparison Tool'!$D$11="NR",INDEX('CECL &lt;50B Database'!$A:$A,MATCH(Workings!$A476,'CECL &lt;50B Database'!$AI:$AI,0)),INDEX('ALLL &lt;50B Database'!$A:$A,MATCH(Workings!$A476,'ALLL &lt;50B Database'!$AI:$AI,0)))</f>
        <v>#N/A</v>
      </c>
      <c r="C476" s="3" t="str">
        <f>IFERROR(IFERROR(VLOOKUP($B476,'CECL &lt;50B Database'!$A:$AA,11,FALSE),VLOOKUP($B476,'ALLL &lt;50B Database'!$A:$AA,11,FALSE)),"")</f>
        <v/>
      </c>
      <c r="D476" t="str">
        <f t="shared" si="14"/>
        <v/>
      </c>
    </row>
    <row r="477" spans="1:4" x14ac:dyDescent="0.25">
      <c r="A477">
        <f t="shared" si="15"/>
        <v>477</v>
      </c>
      <c r="B477" t="e">
        <f>IF('Peer Comparison Tool'!$D$11="NR",INDEX('CECL &lt;50B Database'!$A:$A,MATCH(Workings!$A477,'CECL &lt;50B Database'!$AI:$AI,0)),INDEX('ALLL &lt;50B Database'!$A:$A,MATCH(Workings!$A477,'ALLL &lt;50B Database'!$AI:$AI,0)))</f>
        <v>#N/A</v>
      </c>
      <c r="C477" s="3" t="str">
        <f>IFERROR(IFERROR(VLOOKUP($B477,'CECL &lt;50B Database'!$A:$AA,11,FALSE),VLOOKUP($B477,'ALLL &lt;50B Database'!$A:$AA,11,FALSE)),"")</f>
        <v/>
      </c>
      <c r="D477" t="str">
        <f t="shared" si="14"/>
        <v/>
      </c>
    </row>
    <row r="478" spans="1:4" x14ac:dyDescent="0.25">
      <c r="A478">
        <f t="shared" si="15"/>
        <v>478</v>
      </c>
      <c r="B478" t="e">
        <f>IF('Peer Comparison Tool'!$D$11="NR",INDEX('CECL &lt;50B Database'!$A:$A,MATCH(Workings!$A478,'CECL &lt;50B Database'!$AI:$AI,0)),INDEX('ALLL &lt;50B Database'!$A:$A,MATCH(Workings!$A478,'ALLL &lt;50B Database'!$AI:$AI,0)))</f>
        <v>#N/A</v>
      </c>
      <c r="C478" s="3" t="str">
        <f>IFERROR(IFERROR(VLOOKUP($B478,'CECL &lt;50B Database'!$A:$AA,11,FALSE),VLOOKUP($B478,'ALLL &lt;50B Database'!$A:$AA,11,FALSE)),"")</f>
        <v/>
      </c>
      <c r="D478" t="str">
        <f t="shared" si="14"/>
        <v/>
      </c>
    </row>
    <row r="479" spans="1:4" x14ac:dyDescent="0.25">
      <c r="A479">
        <f t="shared" si="15"/>
        <v>479</v>
      </c>
      <c r="B479" t="e">
        <f>IF('Peer Comparison Tool'!$D$11="NR",INDEX('CECL &lt;50B Database'!$A:$A,MATCH(Workings!$A479,'CECL &lt;50B Database'!$AI:$AI,0)),INDEX('ALLL &lt;50B Database'!$A:$A,MATCH(Workings!$A479,'ALLL &lt;50B Database'!$AI:$AI,0)))</f>
        <v>#N/A</v>
      </c>
      <c r="C479" s="3" t="str">
        <f>IFERROR(IFERROR(VLOOKUP($B479,'CECL &lt;50B Database'!$A:$AA,11,FALSE),VLOOKUP($B479,'ALLL &lt;50B Database'!$A:$AA,11,FALSE)),"")</f>
        <v/>
      </c>
      <c r="D479" t="str">
        <f t="shared" si="14"/>
        <v/>
      </c>
    </row>
    <row r="480" spans="1:4" x14ac:dyDescent="0.25">
      <c r="A480">
        <f t="shared" si="15"/>
        <v>480</v>
      </c>
      <c r="B480" t="e">
        <f>IF('Peer Comparison Tool'!$D$11="NR",INDEX('CECL &lt;50B Database'!$A:$A,MATCH(Workings!$A480,'CECL &lt;50B Database'!$AI:$AI,0)),INDEX('ALLL &lt;50B Database'!$A:$A,MATCH(Workings!$A480,'ALLL &lt;50B Database'!$AI:$AI,0)))</f>
        <v>#N/A</v>
      </c>
      <c r="C480" s="3" t="str">
        <f>IFERROR(IFERROR(VLOOKUP($B480,'CECL &lt;50B Database'!$A:$AA,11,FALSE),VLOOKUP($B480,'ALLL &lt;50B Database'!$A:$AA,11,FALSE)),"")</f>
        <v/>
      </c>
      <c r="D480" t="str">
        <f t="shared" si="14"/>
        <v/>
      </c>
    </row>
    <row r="481" spans="1:4" x14ac:dyDescent="0.25">
      <c r="A481">
        <f t="shared" si="15"/>
        <v>481</v>
      </c>
      <c r="B481" t="e">
        <f>IF('Peer Comparison Tool'!$D$11="NR",INDEX('CECL &lt;50B Database'!$A:$A,MATCH(Workings!$A481,'CECL &lt;50B Database'!$AI:$AI,0)),INDEX('ALLL &lt;50B Database'!$A:$A,MATCH(Workings!$A481,'ALLL &lt;50B Database'!$AI:$AI,0)))</f>
        <v>#N/A</v>
      </c>
      <c r="C481" s="3" t="str">
        <f>IFERROR(IFERROR(VLOOKUP($B481,'CECL &lt;50B Database'!$A:$AA,11,FALSE),VLOOKUP($B481,'ALLL &lt;50B Database'!$A:$AA,11,FALSE)),"")</f>
        <v/>
      </c>
      <c r="D481" t="str">
        <f t="shared" si="14"/>
        <v/>
      </c>
    </row>
    <row r="482" spans="1:4" x14ac:dyDescent="0.25">
      <c r="A482">
        <f t="shared" si="15"/>
        <v>482</v>
      </c>
      <c r="B482" t="e">
        <f>IF('Peer Comparison Tool'!$D$11="NR",INDEX('CECL &lt;50B Database'!$A:$A,MATCH(Workings!$A482,'CECL &lt;50B Database'!$AI:$AI,0)),INDEX('ALLL &lt;50B Database'!$A:$A,MATCH(Workings!$A482,'ALLL &lt;50B Database'!$AI:$AI,0)))</f>
        <v>#N/A</v>
      </c>
      <c r="C482" s="3" t="str">
        <f>IFERROR(IFERROR(VLOOKUP($B482,'CECL &lt;50B Database'!$A:$AA,11,FALSE),VLOOKUP($B482,'ALLL &lt;50B Database'!$A:$AA,11,FALSE)),"")</f>
        <v/>
      </c>
      <c r="D482" t="str">
        <f t="shared" si="14"/>
        <v/>
      </c>
    </row>
    <row r="483" spans="1:4" x14ac:dyDescent="0.25">
      <c r="A483">
        <f t="shared" si="15"/>
        <v>483</v>
      </c>
      <c r="B483" t="e">
        <f>IF('Peer Comparison Tool'!$D$11="NR",INDEX('CECL &lt;50B Database'!$A:$A,MATCH(Workings!$A483,'CECL &lt;50B Database'!$AI:$AI,0)),INDEX('ALLL &lt;50B Database'!$A:$A,MATCH(Workings!$A483,'ALLL &lt;50B Database'!$AI:$AI,0)))</f>
        <v>#N/A</v>
      </c>
      <c r="C483" s="3" t="str">
        <f>IFERROR(IFERROR(VLOOKUP($B483,'CECL &lt;50B Database'!$A:$AA,11,FALSE),VLOOKUP($B483,'ALLL &lt;50B Database'!$A:$AA,11,FALSE)),"")</f>
        <v/>
      </c>
      <c r="D483" t="str">
        <f t="shared" si="14"/>
        <v/>
      </c>
    </row>
    <row r="484" spans="1:4" x14ac:dyDescent="0.25">
      <c r="A484">
        <f t="shared" si="15"/>
        <v>484</v>
      </c>
      <c r="B484" t="e">
        <f>IF('Peer Comparison Tool'!$D$11="NR",INDEX('CECL &lt;50B Database'!$A:$A,MATCH(Workings!$A484,'CECL &lt;50B Database'!$AI:$AI,0)),INDEX('ALLL &lt;50B Database'!$A:$A,MATCH(Workings!$A484,'ALLL &lt;50B Database'!$AI:$AI,0)))</f>
        <v>#N/A</v>
      </c>
      <c r="C484" s="3" t="str">
        <f>IFERROR(IFERROR(VLOOKUP($B484,'CECL &lt;50B Database'!$A:$AA,11,FALSE),VLOOKUP($B484,'ALLL &lt;50B Database'!$A:$AA,11,FALSE)),"")</f>
        <v/>
      </c>
      <c r="D484" t="str">
        <f t="shared" si="14"/>
        <v/>
      </c>
    </row>
    <row r="485" spans="1:4" x14ac:dyDescent="0.25">
      <c r="A485">
        <f t="shared" si="15"/>
        <v>485</v>
      </c>
      <c r="B485" t="e">
        <f>IF('Peer Comparison Tool'!$D$11="NR",INDEX('CECL &lt;50B Database'!$A:$A,MATCH(Workings!$A485,'CECL &lt;50B Database'!$AI:$AI,0)),INDEX('ALLL &lt;50B Database'!$A:$A,MATCH(Workings!$A485,'ALLL &lt;50B Database'!$AI:$AI,0)))</f>
        <v>#N/A</v>
      </c>
      <c r="C485" s="3" t="str">
        <f>IFERROR(IFERROR(VLOOKUP($B485,'CECL &lt;50B Database'!$A:$AA,11,FALSE),VLOOKUP($B485,'ALLL &lt;50B Database'!$A:$AA,11,FALSE)),"")</f>
        <v/>
      </c>
      <c r="D485" t="str">
        <f t="shared" si="14"/>
        <v/>
      </c>
    </row>
    <row r="486" spans="1:4" x14ac:dyDescent="0.25">
      <c r="A486">
        <f t="shared" si="15"/>
        <v>486</v>
      </c>
      <c r="B486" t="e">
        <f>IF('Peer Comparison Tool'!$D$11="NR",INDEX('CECL &lt;50B Database'!$A:$A,MATCH(Workings!$A486,'CECL &lt;50B Database'!$AI:$AI,0)),INDEX('ALLL &lt;50B Database'!$A:$A,MATCH(Workings!$A486,'ALLL &lt;50B Database'!$AI:$AI,0)))</f>
        <v>#N/A</v>
      </c>
      <c r="C486" s="3" t="str">
        <f>IFERROR(IFERROR(VLOOKUP($B486,'CECL &lt;50B Database'!$A:$AA,11,FALSE),VLOOKUP($B486,'ALLL &lt;50B Database'!$A:$AA,11,FALSE)),"")</f>
        <v/>
      </c>
      <c r="D486" t="str">
        <f t="shared" si="14"/>
        <v/>
      </c>
    </row>
    <row r="487" spans="1:4" x14ac:dyDescent="0.25">
      <c r="A487">
        <f t="shared" si="15"/>
        <v>487</v>
      </c>
      <c r="B487" t="e">
        <f>IF('Peer Comparison Tool'!$D$11="NR",INDEX('CECL &lt;50B Database'!$A:$A,MATCH(Workings!$A487,'CECL &lt;50B Database'!$AI:$AI,0)),INDEX('ALLL &lt;50B Database'!$A:$A,MATCH(Workings!$A487,'ALLL &lt;50B Database'!$AI:$AI,0)))</f>
        <v>#N/A</v>
      </c>
      <c r="C487" s="3" t="str">
        <f>IFERROR(IFERROR(VLOOKUP($B487,'CECL &lt;50B Database'!$A:$AA,11,FALSE),VLOOKUP($B487,'ALLL &lt;50B Database'!$A:$AA,11,FALSE)),"")</f>
        <v/>
      </c>
      <c r="D487" t="str">
        <f t="shared" si="14"/>
        <v/>
      </c>
    </row>
    <row r="488" spans="1:4" x14ac:dyDescent="0.25">
      <c r="A488">
        <f t="shared" si="15"/>
        <v>488</v>
      </c>
      <c r="B488" t="e">
        <f>IF('Peer Comparison Tool'!$D$11="NR",INDEX('CECL &lt;50B Database'!$A:$A,MATCH(Workings!$A488,'CECL &lt;50B Database'!$AI:$AI,0)),INDEX('ALLL &lt;50B Database'!$A:$A,MATCH(Workings!$A488,'ALLL &lt;50B Database'!$AI:$AI,0)))</f>
        <v>#N/A</v>
      </c>
      <c r="C488" s="3" t="str">
        <f>IFERROR(IFERROR(VLOOKUP($B488,'CECL &lt;50B Database'!$A:$AA,11,FALSE),VLOOKUP($B488,'ALLL &lt;50B Database'!$A:$AA,11,FALSE)),"")</f>
        <v/>
      </c>
      <c r="D488" t="str">
        <f t="shared" si="14"/>
        <v/>
      </c>
    </row>
    <row r="489" spans="1:4" x14ac:dyDescent="0.25">
      <c r="A489">
        <f t="shared" si="15"/>
        <v>489</v>
      </c>
      <c r="B489" t="e">
        <f>IF('Peer Comparison Tool'!$D$11="NR",INDEX('CECL &lt;50B Database'!$A:$A,MATCH(Workings!$A489,'CECL &lt;50B Database'!$AI:$AI,0)),INDEX('ALLL &lt;50B Database'!$A:$A,MATCH(Workings!$A489,'ALLL &lt;50B Database'!$AI:$AI,0)))</f>
        <v>#N/A</v>
      </c>
      <c r="C489" s="3" t="str">
        <f>IFERROR(IFERROR(VLOOKUP($B489,'CECL &lt;50B Database'!$A:$AA,11,FALSE),VLOOKUP($B489,'ALLL &lt;50B Database'!$A:$AA,11,FALSE)),"")</f>
        <v/>
      </c>
      <c r="D489" t="str">
        <f t="shared" si="14"/>
        <v/>
      </c>
    </row>
    <row r="490" spans="1:4" x14ac:dyDescent="0.25">
      <c r="A490">
        <f t="shared" si="15"/>
        <v>490</v>
      </c>
      <c r="B490" t="e">
        <f>IF('Peer Comparison Tool'!$D$11="NR",INDEX('CECL &lt;50B Database'!$A:$A,MATCH(Workings!$A490,'CECL &lt;50B Database'!$AI:$AI,0)),INDEX('ALLL &lt;50B Database'!$A:$A,MATCH(Workings!$A490,'ALLL &lt;50B Database'!$AI:$AI,0)))</f>
        <v>#N/A</v>
      </c>
      <c r="C490" s="3" t="str">
        <f>IFERROR(IFERROR(VLOOKUP($B490,'CECL &lt;50B Database'!$A:$AA,11,FALSE),VLOOKUP($B490,'ALLL &lt;50B Database'!$A:$AA,11,FALSE)),"")</f>
        <v/>
      </c>
      <c r="D490" t="str">
        <f t="shared" si="14"/>
        <v/>
      </c>
    </row>
    <row r="491" spans="1:4" x14ac:dyDescent="0.25">
      <c r="A491">
        <f t="shared" si="15"/>
        <v>491</v>
      </c>
      <c r="B491" t="e">
        <f>IF('Peer Comparison Tool'!$D$11="NR",INDEX('CECL &lt;50B Database'!$A:$A,MATCH(Workings!$A491,'CECL &lt;50B Database'!$AI:$AI,0)),INDEX('ALLL &lt;50B Database'!$A:$A,MATCH(Workings!$A491,'ALLL &lt;50B Database'!$AI:$AI,0)))</f>
        <v>#N/A</v>
      </c>
      <c r="C491" s="3" t="str">
        <f>IFERROR(IFERROR(VLOOKUP($B491,'CECL &lt;50B Database'!$A:$AA,11,FALSE),VLOOKUP($B491,'ALLL &lt;50B Database'!$A:$AA,11,FALSE)),"")</f>
        <v/>
      </c>
      <c r="D491" t="str">
        <f t="shared" si="14"/>
        <v/>
      </c>
    </row>
    <row r="492" spans="1:4" x14ac:dyDescent="0.25">
      <c r="A492">
        <f t="shared" si="15"/>
        <v>492</v>
      </c>
      <c r="B492" t="e">
        <f>IF('Peer Comparison Tool'!$D$11="NR",INDEX('CECL &lt;50B Database'!$A:$A,MATCH(Workings!$A492,'CECL &lt;50B Database'!$AI:$AI,0)),INDEX('ALLL &lt;50B Database'!$A:$A,MATCH(Workings!$A492,'ALLL &lt;50B Database'!$AI:$AI,0)))</f>
        <v>#N/A</v>
      </c>
      <c r="C492" s="3" t="str">
        <f>IFERROR(IFERROR(VLOOKUP($B492,'CECL &lt;50B Database'!$A:$AA,11,FALSE),VLOOKUP($B492,'ALLL &lt;50B Database'!$A:$AA,11,FALSE)),"")</f>
        <v/>
      </c>
      <c r="D492" t="str">
        <f t="shared" si="14"/>
        <v/>
      </c>
    </row>
    <row r="493" spans="1:4" x14ac:dyDescent="0.25">
      <c r="A493">
        <f t="shared" si="15"/>
        <v>493</v>
      </c>
      <c r="B493" t="e">
        <f>IF('Peer Comparison Tool'!$D$11="NR",INDEX('CECL &lt;50B Database'!$A:$A,MATCH(Workings!$A493,'CECL &lt;50B Database'!$AI:$AI,0)),INDEX('ALLL &lt;50B Database'!$A:$A,MATCH(Workings!$A493,'ALLL &lt;50B Database'!$AI:$AI,0)))</f>
        <v>#N/A</v>
      </c>
      <c r="C493" s="3" t="str">
        <f>IFERROR(IFERROR(VLOOKUP($B493,'CECL &lt;50B Database'!$A:$AA,11,FALSE),VLOOKUP($B493,'ALLL &lt;50B Database'!$A:$AA,11,FALSE)),"")</f>
        <v/>
      </c>
      <c r="D493" t="str">
        <f t="shared" si="14"/>
        <v/>
      </c>
    </row>
    <row r="494" spans="1:4" x14ac:dyDescent="0.25">
      <c r="A494">
        <f t="shared" si="15"/>
        <v>494</v>
      </c>
      <c r="B494" t="e">
        <f>IF('Peer Comparison Tool'!$D$11="NR",INDEX('CECL &lt;50B Database'!$A:$A,MATCH(Workings!$A494,'CECL &lt;50B Database'!$AI:$AI,0)),INDEX('ALLL &lt;50B Database'!$A:$A,MATCH(Workings!$A494,'ALLL &lt;50B Database'!$AI:$AI,0)))</f>
        <v>#N/A</v>
      </c>
      <c r="C494" s="3" t="str">
        <f>IFERROR(IFERROR(VLOOKUP($B494,'CECL &lt;50B Database'!$A:$AA,11,FALSE),VLOOKUP($B494,'ALLL &lt;50B Database'!$A:$AA,11,FALSE)),"")</f>
        <v/>
      </c>
      <c r="D494" t="str">
        <f t="shared" si="14"/>
        <v/>
      </c>
    </row>
    <row r="495" spans="1:4" x14ac:dyDescent="0.25">
      <c r="A495">
        <f t="shared" si="15"/>
        <v>495</v>
      </c>
      <c r="B495" t="e">
        <f>IF('Peer Comparison Tool'!$D$11="NR",INDEX('CECL &lt;50B Database'!$A:$A,MATCH(Workings!$A495,'CECL &lt;50B Database'!$AI:$AI,0)),INDEX('ALLL &lt;50B Database'!$A:$A,MATCH(Workings!$A495,'ALLL &lt;50B Database'!$AI:$AI,0)))</f>
        <v>#N/A</v>
      </c>
      <c r="C495" s="3" t="str">
        <f>IFERROR(IFERROR(VLOOKUP($B495,'CECL &lt;50B Database'!$A:$AA,11,FALSE),VLOOKUP($B495,'ALLL &lt;50B Database'!$A:$AA,11,FALSE)),"")</f>
        <v/>
      </c>
      <c r="D495" t="str">
        <f t="shared" si="14"/>
        <v/>
      </c>
    </row>
    <row r="496" spans="1:4" x14ac:dyDescent="0.25">
      <c r="A496">
        <f t="shared" si="15"/>
        <v>496</v>
      </c>
      <c r="B496" t="e">
        <f>IF('Peer Comparison Tool'!$D$11="NR",INDEX('CECL &lt;50B Database'!$A:$A,MATCH(Workings!$A496,'CECL &lt;50B Database'!$AI:$AI,0)),INDEX('ALLL &lt;50B Database'!$A:$A,MATCH(Workings!$A496,'ALLL &lt;50B Database'!$AI:$AI,0)))</f>
        <v>#N/A</v>
      </c>
      <c r="C496" s="3" t="str">
        <f>IFERROR(IFERROR(VLOOKUP($B496,'CECL &lt;50B Database'!$A:$AA,11,FALSE),VLOOKUP($B496,'ALLL &lt;50B Database'!$A:$AA,11,FALSE)),"")</f>
        <v/>
      </c>
      <c r="D496" t="str">
        <f t="shared" si="14"/>
        <v/>
      </c>
    </row>
    <row r="497" spans="1:4" x14ac:dyDescent="0.25">
      <c r="A497">
        <f t="shared" si="15"/>
        <v>497</v>
      </c>
      <c r="B497" t="e">
        <f>IF('Peer Comparison Tool'!$D$11="NR",INDEX('CECL &lt;50B Database'!$A:$A,MATCH(Workings!$A497,'CECL &lt;50B Database'!$AI:$AI,0)),INDEX('ALLL &lt;50B Database'!$A:$A,MATCH(Workings!$A497,'ALLL &lt;50B Database'!$AI:$AI,0)))</f>
        <v>#N/A</v>
      </c>
      <c r="C497" s="3" t="str">
        <f>IFERROR(IFERROR(VLOOKUP($B497,'CECL &lt;50B Database'!$A:$AA,11,FALSE),VLOOKUP($B497,'ALLL &lt;50B Database'!$A:$AA,11,FALSE)),"")</f>
        <v/>
      </c>
      <c r="D497" t="str">
        <f t="shared" si="14"/>
        <v/>
      </c>
    </row>
    <row r="498" spans="1:4" x14ac:dyDescent="0.25">
      <c r="A498">
        <f t="shared" si="15"/>
        <v>498</v>
      </c>
      <c r="B498" t="e">
        <f>IF('Peer Comparison Tool'!$D$11="NR",INDEX('CECL &lt;50B Database'!$A:$A,MATCH(Workings!$A498,'CECL &lt;50B Database'!$AI:$AI,0)),INDEX('ALLL &lt;50B Database'!$A:$A,MATCH(Workings!$A498,'ALLL &lt;50B Database'!$AI:$AI,0)))</f>
        <v>#N/A</v>
      </c>
      <c r="C498" s="3" t="str">
        <f>IFERROR(IFERROR(VLOOKUP($B498,'CECL &lt;50B Database'!$A:$AA,11,FALSE),VLOOKUP($B498,'ALLL &lt;50B Database'!$A:$AA,11,FALSE)),"")</f>
        <v/>
      </c>
      <c r="D498" t="str">
        <f t="shared" si="14"/>
        <v/>
      </c>
    </row>
    <row r="499" spans="1:4" x14ac:dyDescent="0.25">
      <c r="A499">
        <f t="shared" si="15"/>
        <v>499</v>
      </c>
      <c r="B499" t="e">
        <f>IF('Peer Comparison Tool'!$D$11="NR",INDEX('CECL &lt;50B Database'!$A:$A,MATCH(Workings!$A499,'CECL &lt;50B Database'!$AI:$AI,0)),INDEX('ALLL &lt;50B Database'!$A:$A,MATCH(Workings!$A499,'ALLL &lt;50B Database'!$AI:$AI,0)))</f>
        <v>#N/A</v>
      </c>
      <c r="C499" s="3" t="str">
        <f>IFERROR(IFERROR(VLOOKUP($B499,'CECL &lt;50B Database'!$A:$AA,11,FALSE),VLOOKUP($B499,'ALLL &lt;50B Database'!$A:$AA,11,FALSE)),"")</f>
        <v/>
      </c>
      <c r="D499" t="str">
        <f t="shared" si="14"/>
        <v/>
      </c>
    </row>
    <row r="500" spans="1:4" x14ac:dyDescent="0.25">
      <c r="A500">
        <f t="shared" si="15"/>
        <v>500</v>
      </c>
      <c r="B500" t="e">
        <f>IF('Peer Comparison Tool'!$D$11="NR",INDEX('CECL &lt;50B Database'!$A:$A,MATCH(Workings!$A500,'CECL &lt;50B Database'!$AI:$AI,0)),INDEX('ALLL &lt;50B Database'!$A:$A,MATCH(Workings!$A500,'ALLL &lt;50B Database'!$AI:$AI,0)))</f>
        <v>#N/A</v>
      </c>
      <c r="C500" s="3" t="str">
        <f>IFERROR(IFERROR(VLOOKUP($B500,'CECL &lt;50B Database'!$A:$AA,11,FALSE),VLOOKUP($B500,'ALLL &lt;50B Database'!$A:$AA,11,FALSE)),"")</f>
        <v/>
      </c>
      <c r="D500" t="str">
        <f t="shared" si="14"/>
        <v/>
      </c>
    </row>
    <row r="501" spans="1:4" x14ac:dyDescent="0.25">
      <c r="A501">
        <f t="shared" si="15"/>
        <v>501</v>
      </c>
      <c r="B501" t="e">
        <f>IF('Peer Comparison Tool'!$D$11="NR",INDEX('CECL &lt;50B Database'!$A:$A,MATCH(Workings!$A501,'CECL &lt;50B Database'!$AI:$AI,0)),INDEX('ALLL &lt;50B Database'!$A:$A,MATCH(Workings!$A501,'ALLL &lt;50B Database'!$AI:$AI,0)))</f>
        <v>#N/A</v>
      </c>
      <c r="C501" s="3" t="str">
        <f>IFERROR(IFERROR(VLOOKUP($B501,'CECL &lt;50B Database'!$A:$AA,11,FALSE),VLOOKUP($B501,'ALLL &lt;50B Database'!$A:$AA,11,FALSE)),"")</f>
        <v/>
      </c>
      <c r="D501" t="str">
        <f t="shared" si="14"/>
        <v/>
      </c>
    </row>
    <row r="502" spans="1:4" x14ac:dyDescent="0.25">
      <c r="A502">
        <f t="shared" si="15"/>
        <v>502</v>
      </c>
      <c r="B502" t="e">
        <f>IF('Peer Comparison Tool'!$D$11="NR",INDEX('CECL &lt;50B Database'!$A:$A,MATCH(Workings!$A502,'CECL &lt;50B Database'!$AI:$AI,0)),INDEX('ALLL &lt;50B Database'!$A:$A,MATCH(Workings!$A502,'ALLL &lt;50B Database'!$AI:$AI,0)))</f>
        <v>#N/A</v>
      </c>
      <c r="C502" s="3" t="str">
        <f>IFERROR(IFERROR(VLOOKUP($B502,'CECL &lt;50B Database'!$A:$AA,11,FALSE),VLOOKUP($B502,'ALLL &lt;50B Database'!$A:$AA,11,FALSE)),"")</f>
        <v/>
      </c>
      <c r="D502" t="str">
        <f t="shared" si="14"/>
        <v/>
      </c>
    </row>
    <row r="503" spans="1:4" x14ac:dyDescent="0.25">
      <c r="A503">
        <f t="shared" si="15"/>
        <v>503</v>
      </c>
      <c r="B503" t="e">
        <f>IF('Peer Comparison Tool'!$D$11="NR",INDEX('CECL &lt;50B Database'!$A:$A,MATCH(Workings!$A503,'CECL &lt;50B Database'!$AI:$AI,0)),INDEX('ALLL &lt;50B Database'!$A:$A,MATCH(Workings!$A503,'ALLL &lt;50B Database'!$AI:$AI,0)))</f>
        <v>#N/A</v>
      </c>
      <c r="C503" s="3" t="str">
        <f>IFERROR(IFERROR(VLOOKUP($B503,'CECL &lt;50B Database'!$A:$AA,11,FALSE),VLOOKUP($B503,'ALLL &lt;50B Database'!$A:$AA,11,FALSE)),"")</f>
        <v/>
      </c>
      <c r="D503" t="str">
        <f t="shared" si="14"/>
        <v/>
      </c>
    </row>
    <row r="504" spans="1:4" x14ac:dyDescent="0.25">
      <c r="A504">
        <f t="shared" si="15"/>
        <v>504</v>
      </c>
      <c r="B504" t="e">
        <f>IF('Peer Comparison Tool'!$D$11="NR",INDEX('CECL &lt;50B Database'!$A:$A,MATCH(Workings!$A504,'CECL &lt;50B Database'!$AI:$AI,0)),INDEX('ALLL &lt;50B Database'!$A:$A,MATCH(Workings!$A504,'ALLL &lt;50B Database'!$AI:$AI,0)))</f>
        <v>#N/A</v>
      </c>
      <c r="C504" s="3" t="str">
        <f>IFERROR(IFERROR(VLOOKUP($B504,'CECL &lt;50B Database'!$A:$AA,11,FALSE),VLOOKUP($B504,'ALLL &lt;50B Database'!$A:$AA,11,FALSE)),"")</f>
        <v/>
      </c>
      <c r="D504" t="str">
        <f t="shared" si="14"/>
        <v/>
      </c>
    </row>
    <row r="505" spans="1:4" x14ac:dyDescent="0.25">
      <c r="A505">
        <f t="shared" si="15"/>
        <v>505</v>
      </c>
      <c r="B505" t="e">
        <f>IF('Peer Comparison Tool'!$D$11="NR",INDEX('CECL &lt;50B Database'!$A:$A,MATCH(Workings!$A505,'CECL &lt;50B Database'!$AI:$AI,0)),INDEX('ALLL &lt;50B Database'!$A:$A,MATCH(Workings!$A505,'ALLL &lt;50B Database'!$AI:$AI,0)))</f>
        <v>#N/A</v>
      </c>
      <c r="C505" s="3" t="str">
        <f>IFERROR(IFERROR(VLOOKUP($B505,'CECL &lt;50B Database'!$A:$AA,11,FALSE),VLOOKUP($B505,'ALLL &lt;50B Database'!$A:$AA,11,FALSE)),"")</f>
        <v/>
      </c>
      <c r="D505" t="str">
        <f t="shared" si="14"/>
        <v/>
      </c>
    </row>
    <row r="506" spans="1:4" x14ac:dyDescent="0.25">
      <c r="A506">
        <f t="shared" si="15"/>
        <v>506</v>
      </c>
      <c r="B506" t="e">
        <f>IF('Peer Comparison Tool'!$D$11="NR",INDEX('CECL &lt;50B Database'!$A:$A,MATCH(Workings!$A506,'CECL &lt;50B Database'!$AI:$AI,0)),INDEX('ALLL &lt;50B Database'!$A:$A,MATCH(Workings!$A506,'ALLL &lt;50B Database'!$AI:$AI,0)))</f>
        <v>#N/A</v>
      </c>
      <c r="C506" s="3" t="str">
        <f>IFERROR(IFERROR(VLOOKUP($B506,'CECL &lt;50B Database'!$A:$AA,11,FALSE),VLOOKUP($B506,'ALLL &lt;50B Database'!$A:$AA,11,FALSE)),"")</f>
        <v/>
      </c>
      <c r="D506" t="str">
        <f t="shared" si="14"/>
        <v/>
      </c>
    </row>
    <row r="507" spans="1:4" x14ac:dyDescent="0.25">
      <c r="A507">
        <f t="shared" si="15"/>
        <v>507</v>
      </c>
      <c r="B507" t="e">
        <f>IF('Peer Comparison Tool'!$D$11="NR",INDEX('CECL &lt;50B Database'!$A:$A,MATCH(Workings!$A507,'CECL &lt;50B Database'!$AI:$AI,0)),INDEX('ALLL &lt;50B Database'!$A:$A,MATCH(Workings!$A507,'ALLL &lt;50B Database'!$AI:$AI,0)))</f>
        <v>#N/A</v>
      </c>
      <c r="C507" s="3" t="str">
        <f>IFERROR(IFERROR(VLOOKUP($B507,'CECL &lt;50B Database'!$A:$AA,11,FALSE),VLOOKUP($B507,'ALLL &lt;50B Database'!$A:$AA,11,FALSE)),"")</f>
        <v/>
      </c>
      <c r="D507" t="str">
        <f t="shared" si="14"/>
        <v/>
      </c>
    </row>
    <row r="508" spans="1:4" x14ac:dyDescent="0.25">
      <c r="A508">
        <f t="shared" si="15"/>
        <v>508</v>
      </c>
      <c r="B508" t="e">
        <f>IF('Peer Comparison Tool'!$D$11="NR",INDEX('CECL &lt;50B Database'!$A:$A,MATCH(Workings!$A508,'CECL &lt;50B Database'!$AI:$AI,0)),INDEX('ALLL &lt;50B Database'!$A:$A,MATCH(Workings!$A508,'ALLL &lt;50B Database'!$AI:$AI,0)))</f>
        <v>#N/A</v>
      </c>
      <c r="C508" s="3" t="str">
        <f>IFERROR(IFERROR(VLOOKUP($B508,'CECL &lt;50B Database'!$A:$AA,11,FALSE),VLOOKUP($B508,'ALLL &lt;50B Database'!$A:$AA,11,FALSE)),"")</f>
        <v/>
      </c>
      <c r="D508" t="str">
        <f t="shared" si="14"/>
        <v/>
      </c>
    </row>
    <row r="509" spans="1:4" x14ac:dyDescent="0.25">
      <c r="A509">
        <f t="shared" si="15"/>
        <v>509</v>
      </c>
      <c r="B509" t="e">
        <f>IF('Peer Comparison Tool'!$D$11="NR",INDEX('CECL &lt;50B Database'!$A:$A,MATCH(Workings!$A509,'CECL &lt;50B Database'!$AI:$AI,0)),INDEX('ALLL &lt;50B Database'!$A:$A,MATCH(Workings!$A509,'ALLL &lt;50B Database'!$AI:$AI,0)))</f>
        <v>#N/A</v>
      </c>
      <c r="C509" s="3" t="str">
        <f>IFERROR(IFERROR(VLOOKUP($B509,'CECL &lt;50B Database'!$A:$AA,11,FALSE),VLOOKUP($B509,'ALLL &lt;50B Database'!$A:$AA,11,FALSE)),"")</f>
        <v/>
      </c>
      <c r="D509" t="str">
        <f t="shared" si="14"/>
        <v/>
      </c>
    </row>
    <row r="510" spans="1:4" x14ac:dyDescent="0.25">
      <c r="A510">
        <f t="shared" si="15"/>
        <v>510</v>
      </c>
      <c r="B510" t="e">
        <f>IF('Peer Comparison Tool'!$D$11="NR",INDEX('CECL &lt;50B Database'!$A:$A,MATCH(Workings!$A510,'CECL &lt;50B Database'!$AI:$AI,0)),INDEX('ALLL &lt;50B Database'!$A:$A,MATCH(Workings!$A510,'ALLL &lt;50B Database'!$AI:$AI,0)))</f>
        <v>#N/A</v>
      </c>
      <c r="C510" s="3" t="str">
        <f>IFERROR(IFERROR(VLOOKUP($B510,'CECL &lt;50B Database'!$A:$AA,11,FALSE),VLOOKUP($B510,'ALLL &lt;50B Database'!$A:$AA,11,FALSE)),"")</f>
        <v/>
      </c>
      <c r="D510" t="str">
        <f t="shared" si="14"/>
        <v/>
      </c>
    </row>
    <row r="511" spans="1:4" x14ac:dyDescent="0.25">
      <c r="A511">
        <f t="shared" si="15"/>
        <v>511</v>
      </c>
      <c r="B511" t="e">
        <f>IF('Peer Comparison Tool'!$D$11="NR",INDEX('CECL &lt;50B Database'!$A:$A,MATCH(Workings!$A511,'CECL &lt;50B Database'!$AI:$AI,0)),INDEX('ALLL &lt;50B Database'!$A:$A,MATCH(Workings!$A511,'ALLL &lt;50B Database'!$AI:$AI,0)))</f>
        <v>#N/A</v>
      </c>
      <c r="C511" s="3" t="str">
        <f>IFERROR(IFERROR(VLOOKUP($B511,'CECL &lt;50B Database'!$A:$AA,11,FALSE),VLOOKUP($B511,'ALLL &lt;50B Database'!$A:$AA,11,FALSE)),"")</f>
        <v/>
      </c>
      <c r="D511" t="str">
        <f t="shared" si="14"/>
        <v/>
      </c>
    </row>
    <row r="512" spans="1:4" x14ac:dyDescent="0.25">
      <c r="A512">
        <f t="shared" si="15"/>
        <v>512</v>
      </c>
      <c r="B512" t="e">
        <f>IF('Peer Comparison Tool'!$D$11="NR",INDEX('CECL &lt;50B Database'!$A:$A,MATCH(Workings!$A512,'CECL &lt;50B Database'!$AI:$AI,0)),INDEX('ALLL &lt;50B Database'!$A:$A,MATCH(Workings!$A512,'ALLL &lt;50B Database'!$AI:$AI,0)))</f>
        <v>#N/A</v>
      </c>
      <c r="C512" s="3" t="str">
        <f>IFERROR(IFERROR(VLOOKUP($B512,'CECL &lt;50B Database'!$A:$AA,11,FALSE),VLOOKUP($B512,'ALLL &lt;50B Database'!$A:$AA,11,FALSE)),"")</f>
        <v/>
      </c>
      <c r="D512" t="str">
        <f t="shared" si="14"/>
        <v/>
      </c>
    </row>
    <row r="513" spans="1:4" x14ac:dyDescent="0.25">
      <c r="A513">
        <f t="shared" si="15"/>
        <v>513</v>
      </c>
      <c r="B513" t="e">
        <f>IF('Peer Comparison Tool'!$D$11="NR",INDEX('CECL &lt;50B Database'!$A:$A,MATCH(Workings!$A513,'CECL &lt;50B Database'!$AI:$AI,0)),INDEX('ALLL &lt;50B Database'!$A:$A,MATCH(Workings!$A513,'ALLL &lt;50B Database'!$AI:$AI,0)))</f>
        <v>#N/A</v>
      </c>
      <c r="C513" s="3" t="str">
        <f>IFERROR(IFERROR(VLOOKUP($B513,'CECL &lt;50B Database'!$A:$AA,11,FALSE),VLOOKUP($B513,'ALLL &lt;50B Database'!$A:$AA,11,FALSE)),"")</f>
        <v/>
      </c>
      <c r="D513" t="str">
        <f t="shared" si="14"/>
        <v/>
      </c>
    </row>
    <row r="514" spans="1:4" x14ac:dyDescent="0.25">
      <c r="A514">
        <f t="shared" si="15"/>
        <v>514</v>
      </c>
      <c r="B514" t="e">
        <f>IF('Peer Comparison Tool'!$D$11="NR",INDEX('CECL &lt;50B Database'!$A:$A,MATCH(Workings!$A514,'CECL &lt;50B Database'!$AI:$AI,0)),INDEX('ALLL &lt;50B Database'!$A:$A,MATCH(Workings!$A514,'ALLL &lt;50B Database'!$AI:$AI,0)))</f>
        <v>#N/A</v>
      </c>
      <c r="C514" s="3" t="str">
        <f>IFERROR(IFERROR(VLOOKUP($B514,'CECL &lt;50B Database'!$A:$AA,11,FALSE),VLOOKUP($B514,'ALLL &lt;50B Database'!$A:$AA,11,FALSE)),"")</f>
        <v/>
      </c>
      <c r="D514" t="str">
        <f t="shared" ref="D514:D577" si="16">IFERROR(RANK($C514,$C$1:$C$5000,0),"")</f>
        <v/>
      </c>
    </row>
    <row r="515" spans="1:4" x14ac:dyDescent="0.25">
      <c r="A515">
        <f t="shared" si="15"/>
        <v>515</v>
      </c>
      <c r="B515" t="e">
        <f>IF('Peer Comparison Tool'!$D$11="NR",INDEX('CECL &lt;50B Database'!$A:$A,MATCH(Workings!$A515,'CECL &lt;50B Database'!$AI:$AI,0)),INDEX('ALLL &lt;50B Database'!$A:$A,MATCH(Workings!$A515,'ALLL &lt;50B Database'!$AI:$AI,0)))</f>
        <v>#N/A</v>
      </c>
      <c r="C515" s="3" t="str">
        <f>IFERROR(IFERROR(VLOOKUP($B515,'CECL &lt;50B Database'!$A:$AA,11,FALSE),VLOOKUP($B515,'ALLL &lt;50B Database'!$A:$AA,11,FALSE)),"")</f>
        <v/>
      </c>
      <c r="D515" t="str">
        <f t="shared" si="16"/>
        <v/>
      </c>
    </row>
    <row r="516" spans="1:4" x14ac:dyDescent="0.25">
      <c r="A516">
        <f t="shared" ref="A516:A579" si="17">A515+1</f>
        <v>516</v>
      </c>
      <c r="B516" t="e">
        <f>IF('Peer Comparison Tool'!$D$11="NR",INDEX('CECL &lt;50B Database'!$A:$A,MATCH(Workings!$A516,'CECL &lt;50B Database'!$AI:$AI,0)),INDEX('ALLL &lt;50B Database'!$A:$A,MATCH(Workings!$A516,'ALLL &lt;50B Database'!$AI:$AI,0)))</f>
        <v>#N/A</v>
      </c>
      <c r="C516" s="3" t="str">
        <f>IFERROR(IFERROR(VLOOKUP($B516,'CECL &lt;50B Database'!$A:$AA,11,FALSE),VLOOKUP($B516,'ALLL &lt;50B Database'!$A:$AA,11,FALSE)),"")</f>
        <v/>
      </c>
      <c r="D516" t="str">
        <f t="shared" si="16"/>
        <v/>
      </c>
    </row>
    <row r="517" spans="1:4" x14ac:dyDescent="0.25">
      <c r="A517">
        <f t="shared" si="17"/>
        <v>517</v>
      </c>
      <c r="B517" t="e">
        <f>IF('Peer Comparison Tool'!$D$11="NR",INDEX('CECL &lt;50B Database'!$A:$A,MATCH(Workings!$A517,'CECL &lt;50B Database'!$AI:$AI,0)),INDEX('ALLL &lt;50B Database'!$A:$A,MATCH(Workings!$A517,'ALLL &lt;50B Database'!$AI:$AI,0)))</f>
        <v>#N/A</v>
      </c>
      <c r="C517" s="3" t="str">
        <f>IFERROR(IFERROR(VLOOKUP($B517,'CECL &lt;50B Database'!$A:$AA,11,FALSE),VLOOKUP($B517,'ALLL &lt;50B Database'!$A:$AA,11,FALSE)),"")</f>
        <v/>
      </c>
      <c r="D517" t="str">
        <f t="shared" si="16"/>
        <v/>
      </c>
    </row>
    <row r="518" spans="1:4" x14ac:dyDescent="0.25">
      <c r="A518">
        <f t="shared" si="17"/>
        <v>518</v>
      </c>
      <c r="B518" t="e">
        <f>IF('Peer Comparison Tool'!$D$11="NR",INDEX('CECL &lt;50B Database'!$A:$A,MATCH(Workings!$A518,'CECL &lt;50B Database'!$AI:$AI,0)),INDEX('ALLL &lt;50B Database'!$A:$A,MATCH(Workings!$A518,'ALLL &lt;50B Database'!$AI:$AI,0)))</f>
        <v>#N/A</v>
      </c>
      <c r="C518" s="3" t="str">
        <f>IFERROR(IFERROR(VLOOKUP($B518,'CECL &lt;50B Database'!$A:$AA,11,FALSE),VLOOKUP($B518,'ALLL &lt;50B Database'!$A:$AA,11,FALSE)),"")</f>
        <v/>
      </c>
      <c r="D518" t="str">
        <f t="shared" si="16"/>
        <v/>
      </c>
    </row>
    <row r="519" spans="1:4" x14ac:dyDescent="0.25">
      <c r="A519">
        <f t="shared" si="17"/>
        <v>519</v>
      </c>
      <c r="B519" t="e">
        <f>IF('Peer Comparison Tool'!$D$11="NR",INDEX('CECL &lt;50B Database'!$A:$A,MATCH(Workings!$A519,'CECL &lt;50B Database'!$AI:$AI,0)),INDEX('ALLL &lt;50B Database'!$A:$A,MATCH(Workings!$A519,'ALLL &lt;50B Database'!$AI:$AI,0)))</f>
        <v>#N/A</v>
      </c>
      <c r="C519" s="3" t="str">
        <f>IFERROR(IFERROR(VLOOKUP($B519,'CECL &lt;50B Database'!$A:$AA,11,FALSE),VLOOKUP($B519,'ALLL &lt;50B Database'!$A:$AA,11,FALSE)),"")</f>
        <v/>
      </c>
      <c r="D519" t="str">
        <f t="shared" si="16"/>
        <v/>
      </c>
    </row>
    <row r="520" spans="1:4" x14ac:dyDescent="0.25">
      <c r="A520">
        <f t="shared" si="17"/>
        <v>520</v>
      </c>
      <c r="B520" t="e">
        <f>IF('Peer Comparison Tool'!$D$11="NR",INDEX('CECL &lt;50B Database'!$A:$A,MATCH(Workings!$A520,'CECL &lt;50B Database'!$AI:$AI,0)),INDEX('ALLL &lt;50B Database'!$A:$A,MATCH(Workings!$A520,'ALLL &lt;50B Database'!$AI:$AI,0)))</f>
        <v>#N/A</v>
      </c>
      <c r="C520" s="3" t="str">
        <f>IFERROR(IFERROR(VLOOKUP($B520,'CECL &lt;50B Database'!$A:$AA,11,FALSE),VLOOKUP($B520,'ALLL &lt;50B Database'!$A:$AA,11,FALSE)),"")</f>
        <v/>
      </c>
      <c r="D520" t="str">
        <f t="shared" si="16"/>
        <v/>
      </c>
    </row>
    <row r="521" spans="1:4" x14ac:dyDescent="0.25">
      <c r="A521">
        <f t="shared" si="17"/>
        <v>521</v>
      </c>
      <c r="B521" t="e">
        <f>IF('Peer Comparison Tool'!$D$11="NR",INDEX('CECL &lt;50B Database'!$A:$A,MATCH(Workings!$A521,'CECL &lt;50B Database'!$AI:$AI,0)),INDEX('ALLL &lt;50B Database'!$A:$A,MATCH(Workings!$A521,'ALLL &lt;50B Database'!$AI:$AI,0)))</f>
        <v>#N/A</v>
      </c>
      <c r="C521" s="3" t="str">
        <f>IFERROR(IFERROR(VLOOKUP($B521,'CECL &lt;50B Database'!$A:$AA,11,FALSE),VLOOKUP($B521,'ALLL &lt;50B Database'!$A:$AA,11,FALSE)),"")</f>
        <v/>
      </c>
      <c r="D521" t="str">
        <f t="shared" si="16"/>
        <v/>
      </c>
    </row>
    <row r="522" spans="1:4" x14ac:dyDescent="0.25">
      <c r="A522">
        <f t="shared" si="17"/>
        <v>522</v>
      </c>
      <c r="B522" t="e">
        <f>IF('Peer Comparison Tool'!$D$11="NR",INDEX('CECL &lt;50B Database'!$A:$A,MATCH(Workings!$A522,'CECL &lt;50B Database'!$AI:$AI,0)),INDEX('ALLL &lt;50B Database'!$A:$A,MATCH(Workings!$A522,'ALLL &lt;50B Database'!$AI:$AI,0)))</f>
        <v>#N/A</v>
      </c>
      <c r="C522" s="3" t="str">
        <f>IFERROR(IFERROR(VLOOKUP($B522,'CECL &lt;50B Database'!$A:$AA,11,FALSE),VLOOKUP($B522,'ALLL &lt;50B Database'!$A:$AA,11,FALSE)),"")</f>
        <v/>
      </c>
      <c r="D522" t="str">
        <f t="shared" si="16"/>
        <v/>
      </c>
    </row>
    <row r="523" spans="1:4" x14ac:dyDescent="0.25">
      <c r="A523">
        <f t="shared" si="17"/>
        <v>523</v>
      </c>
      <c r="B523" t="e">
        <f>IF('Peer Comparison Tool'!$D$11="NR",INDEX('CECL &lt;50B Database'!$A:$A,MATCH(Workings!$A523,'CECL &lt;50B Database'!$AI:$AI,0)),INDEX('ALLL &lt;50B Database'!$A:$A,MATCH(Workings!$A523,'ALLL &lt;50B Database'!$AI:$AI,0)))</f>
        <v>#N/A</v>
      </c>
      <c r="C523" s="3" t="str">
        <f>IFERROR(IFERROR(VLOOKUP($B523,'CECL &lt;50B Database'!$A:$AA,11,FALSE),VLOOKUP($B523,'ALLL &lt;50B Database'!$A:$AA,11,FALSE)),"")</f>
        <v/>
      </c>
      <c r="D523" t="str">
        <f t="shared" si="16"/>
        <v/>
      </c>
    </row>
    <row r="524" spans="1:4" x14ac:dyDescent="0.25">
      <c r="A524">
        <f t="shared" si="17"/>
        <v>524</v>
      </c>
      <c r="B524" t="e">
        <f>IF('Peer Comparison Tool'!$D$11="NR",INDEX('CECL &lt;50B Database'!$A:$A,MATCH(Workings!$A524,'CECL &lt;50B Database'!$AI:$AI,0)),INDEX('ALLL &lt;50B Database'!$A:$A,MATCH(Workings!$A524,'ALLL &lt;50B Database'!$AI:$AI,0)))</f>
        <v>#N/A</v>
      </c>
      <c r="C524" s="3" t="str">
        <f>IFERROR(IFERROR(VLOOKUP($B524,'CECL &lt;50B Database'!$A:$AA,11,FALSE),VLOOKUP($B524,'ALLL &lt;50B Database'!$A:$AA,11,FALSE)),"")</f>
        <v/>
      </c>
      <c r="D524" t="str">
        <f t="shared" si="16"/>
        <v/>
      </c>
    </row>
    <row r="525" spans="1:4" x14ac:dyDescent="0.25">
      <c r="A525">
        <f t="shared" si="17"/>
        <v>525</v>
      </c>
      <c r="B525" t="e">
        <f>IF('Peer Comparison Tool'!$D$11="NR",INDEX('CECL &lt;50B Database'!$A:$A,MATCH(Workings!$A525,'CECL &lt;50B Database'!$AI:$AI,0)),INDEX('ALLL &lt;50B Database'!$A:$A,MATCH(Workings!$A525,'ALLL &lt;50B Database'!$AI:$AI,0)))</f>
        <v>#N/A</v>
      </c>
      <c r="C525" s="3" t="str">
        <f>IFERROR(IFERROR(VLOOKUP($B525,'CECL &lt;50B Database'!$A:$AA,11,FALSE),VLOOKUP($B525,'ALLL &lt;50B Database'!$A:$AA,11,FALSE)),"")</f>
        <v/>
      </c>
      <c r="D525" t="str">
        <f t="shared" si="16"/>
        <v/>
      </c>
    </row>
    <row r="526" spans="1:4" x14ac:dyDescent="0.25">
      <c r="A526">
        <f t="shared" si="17"/>
        <v>526</v>
      </c>
      <c r="B526" t="e">
        <f>IF('Peer Comparison Tool'!$D$11="NR",INDEX('CECL &lt;50B Database'!$A:$A,MATCH(Workings!$A526,'CECL &lt;50B Database'!$AI:$AI,0)),INDEX('ALLL &lt;50B Database'!$A:$A,MATCH(Workings!$A526,'ALLL &lt;50B Database'!$AI:$AI,0)))</f>
        <v>#N/A</v>
      </c>
      <c r="C526" s="3" t="str">
        <f>IFERROR(IFERROR(VLOOKUP($B526,'CECL &lt;50B Database'!$A:$AA,11,FALSE),VLOOKUP($B526,'ALLL &lt;50B Database'!$A:$AA,11,FALSE)),"")</f>
        <v/>
      </c>
      <c r="D526" t="str">
        <f t="shared" si="16"/>
        <v/>
      </c>
    </row>
    <row r="527" spans="1:4" x14ac:dyDescent="0.25">
      <c r="A527">
        <f t="shared" si="17"/>
        <v>527</v>
      </c>
      <c r="B527" t="e">
        <f>IF('Peer Comparison Tool'!$D$11="NR",INDEX('CECL &lt;50B Database'!$A:$A,MATCH(Workings!$A527,'CECL &lt;50B Database'!$AI:$AI,0)),INDEX('ALLL &lt;50B Database'!$A:$A,MATCH(Workings!$A527,'ALLL &lt;50B Database'!$AI:$AI,0)))</f>
        <v>#N/A</v>
      </c>
      <c r="C527" s="3" t="str">
        <f>IFERROR(IFERROR(VLOOKUP($B527,'CECL &lt;50B Database'!$A:$AA,11,FALSE),VLOOKUP($B527,'ALLL &lt;50B Database'!$A:$AA,11,FALSE)),"")</f>
        <v/>
      </c>
      <c r="D527" t="str">
        <f t="shared" si="16"/>
        <v/>
      </c>
    </row>
    <row r="528" spans="1:4" x14ac:dyDescent="0.25">
      <c r="A528">
        <f t="shared" si="17"/>
        <v>528</v>
      </c>
      <c r="B528" t="e">
        <f>IF('Peer Comparison Tool'!$D$11="NR",INDEX('CECL &lt;50B Database'!$A:$A,MATCH(Workings!$A528,'CECL &lt;50B Database'!$AI:$AI,0)),INDEX('ALLL &lt;50B Database'!$A:$A,MATCH(Workings!$A528,'ALLL &lt;50B Database'!$AI:$AI,0)))</f>
        <v>#N/A</v>
      </c>
      <c r="C528" s="3" t="str">
        <f>IFERROR(IFERROR(VLOOKUP($B528,'CECL &lt;50B Database'!$A:$AA,11,FALSE),VLOOKUP($B528,'ALLL &lt;50B Database'!$A:$AA,11,FALSE)),"")</f>
        <v/>
      </c>
      <c r="D528" t="str">
        <f t="shared" si="16"/>
        <v/>
      </c>
    </row>
    <row r="529" spans="1:4" x14ac:dyDescent="0.25">
      <c r="A529">
        <f t="shared" si="17"/>
        <v>529</v>
      </c>
      <c r="B529" t="e">
        <f>IF('Peer Comparison Tool'!$D$11="NR",INDEX('CECL &lt;50B Database'!$A:$A,MATCH(Workings!$A529,'CECL &lt;50B Database'!$AI:$AI,0)),INDEX('ALLL &lt;50B Database'!$A:$A,MATCH(Workings!$A529,'ALLL &lt;50B Database'!$AI:$AI,0)))</f>
        <v>#N/A</v>
      </c>
      <c r="C529" s="3" t="str">
        <f>IFERROR(IFERROR(VLOOKUP($B529,'CECL &lt;50B Database'!$A:$AA,11,FALSE),VLOOKUP($B529,'ALLL &lt;50B Database'!$A:$AA,11,FALSE)),"")</f>
        <v/>
      </c>
      <c r="D529" t="str">
        <f t="shared" si="16"/>
        <v/>
      </c>
    </row>
    <row r="530" spans="1:4" x14ac:dyDescent="0.25">
      <c r="A530">
        <f t="shared" si="17"/>
        <v>530</v>
      </c>
      <c r="B530" t="e">
        <f>IF('Peer Comparison Tool'!$D$11="NR",INDEX('CECL &lt;50B Database'!$A:$A,MATCH(Workings!$A530,'CECL &lt;50B Database'!$AI:$AI,0)),INDEX('ALLL &lt;50B Database'!$A:$A,MATCH(Workings!$A530,'ALLL &lt;50B Database'!$AI:$AI,0)))</f>
        <v>#N/A</v>
      </c>
      <c r="C530" s="3" t="str">
        <f>IFERROR(IFERROR(VLOOKUP($B530,'CECL &lt;50B Database'!$A:$AA,11,FALSE),VLOOKUP($B530,'ALLL &lt;50B Database'!$A:$AA,11,FALSE)),"")</f>
        <v/>
      </c>
      <c r="D530" t="str">
        <f t="shared" si="16"/>
        <v/>
      </c>
    </row>
    <row r="531" spans="1:4" x14ac:dyDescent="0.25">
      <c r="A531">
        <f t="shared" si="17"/>
        <v>531</v>
      </c>
      <c r="B531" t="e">
        <f>IF('Peer Comparison Tool'!$D$11="NR",INDEX('CECL &lt;50B Database'!$A:$A,MATCH(Workings!$A531,'CECL &lt;50B Database'!$AI:$AI,0)),INDEX('ALLL &lt;50B Database'!$A:$A,MATCH(Workings!$A531,'ALLL &lt;50B Database'!$AI:$AI,0)))</f>
        <v>#N/A</v>
      </c>
      <c r="C531" s="3" t="str">
        <f>IFERROR(IFERROR(VLOOKUP($B531,'CECL &lt;50B Database'!$A:$AA,11,FALSE),VLOOKUP($B531,'ALLL &lt;50B Database'!$A:$AA,11,FALSE)),"")</f>
        <v/>
      </c>
      <c r="D531" t="str">
        <f t="shared" si="16"/>
        <v/>
      </c>
    </row>
    <row r="532" spans="1:4" x14ac:dyDescent="0.25">
      <c r="A532">
        <f t="shared" si="17"/>
        <v>532</v>
      </c>
      <c r="B532" t="e">
        <f>IF('Peer Comparison Tool'!$D$11="NR",INDEX('CECL &lt;50B Database'!$A:$A,MATCH(Workings!$A532,'CECL &lt;50B Database'!$AI:$AI,0)),INDEX('ALLL &lt;50B Database'!$A:$A,MATCH(Workings!$A532,'ALLL &lt;50B Database'!$AI:$AI,0)))</f>
        <v>#N/A</v>
      </c>
      <c r="C532" s="3" t="str">
        <f>IFERROR(IFERROR(VLOOKUP($B532,'CECL &lt;50B Database'!$A:$AA,11,FALSE),VLOOKUP($B532,'ALLL &lt;50B Database'!$A:$AA,11,FALSE)),"")</f>
        <v/>
      </c>
      <c r="D532" t="str">
        <f t="shared" si="16"/>
        <v/>
      </c>
    </row>
    <row r="533" spans="1:4" x14ac:dyDescent="0.25">
      <c r="A533">
        <f t="shared" si="17"/>
        <v>533</v>
      </c>
      <c r="B533" t="e">
        <f>IF('Peer Comparison Tool'!$D$11="NR",INDEX('CECL &lt;50B Database'!$A:$A,MATCH(Workings!$A533,'CECL &lt;50B Database'!$AI:$AI,0)),INDEX('ALLL &lt;50B Database'!$A:$A,MATCH(Workings!$A533,'ALLL &lt;50B Database'!$AI:$AI,0)))</f>
        <v>#N/A</v>
      </c>
      <c r="C533" s="3" t="str">
        <f>IFERROR(IFERROR(VLOOKUP($B533,'CECL &lt;50B Database'!$A:$AA,11,FALSE),VLOOKUP($B533,'ALLL &lt;50B Database'!$A:$AA,11,FALSE)),"")</f>
        <v/>
      </c>
      <c r="D533" t="str">
        <f t="shared" si="16"/>
        <v/>
      </c>
    </row>
    <row r="534" spans="1:4" x14ac:dyDescent="0.25">
      <c r="A534">
        <f t="shared" si="17"/>
        <v>534</v>
      </c>
      <c r="B534" t="e">
        <f>IF('Peer Comparison Tool'!$D$11="NR",INDEX('CECL &lt;50B Database'!$A:$A,MATCH(Workings!$A534,'CECL &lt;50B Database'!$AI:$AI,0)),INDEX('ALLL &lt;50B Database'!$A:$A,MATCH(Workings!$A534,'ALLL &lt;50B Database'!$AI:$AI,0)))</f>
        <v>#N/A</v>
      </c>
      <c r="C534" s="3" t="str">
        <f>IFERROR(IFERROR(VLOOKUP($B534,'CECL &lt;50B Database'!$A:$AA,11,FALSE),VLOOKUP($B534,'ALLL &lt;50B Database'!$A:$AA,11,FALSE)),"")</f>
        <v/>
      </c>
      <c r="D534" t="str">
        <f t="shared" si="16"/>
        <v/>
      </c>
    </row>
    <row r="535" spans="1:4" x14ac:dyDescent="0.25">
      <c r="A535">
        <f t="shared" si="17"/>
        <v>535</v>
      </c>
      <c r="B535" t="e">
        <f>IF('Peer Comparison Tool'!$D$11="NR",INDEX('CECL &lt;50B Database'!$A:$A,MATCH(Workings!$A535,'CECL &lt;50B Database'!$AI:$AI,0)),INDEX('ALLL &lt;50B Database'!$A:$A,MATCH(Workings!$A535,'ALLL &lt;50B Database'!$AI:$AI,0)))</f>
        <v>#N/A</v>
      </c>
      <c r="C535" s="3" t="str">
        <f>IFERROR(IFERROR(VLOOKUP($B535,'CECL &lt;50B Database'!$A:$AA,11,FALSE),VLOOKUP($B535,'ALLL &lt;50B Database'!$A:$AA,11,FALSE)),"")</f>
        <v/>
      </c>
      <c r="D535" t="str">
        <f t="shared" si="16"/>
        <v/>
      </c>
    </row>
    <row r="536" spans="1:4" x14ac:dyDescent="0.25">
      <c r="A536">
        <f t="shared" si="17"/>
        <v>536</v>
      </c>
      <c r="B536" t="e">
        <f>IF('Peer Comparison Tool'!$D$11="NR",INDEX('CECL &lt;50B Database'!$A:$A,MATCH(Workings!$A536,'CECL &lt;50B Database'!$AI:$AI,0)),INDEX('ALLL &lt;50B Database'!$A:$A,MATCH(Workings!$A536,'ALLL &lt;50B Database'!$AI:$AI,0)))</f>
        <v>#N/A</v>
      </c>
      <c r="C536" s="3" t="str">
        <f>IFERROR(IFERROR(VLOOKUP($B536,'CECL &lt;50B Database'!$A:$AA,11,FALSE),VLOOKUP($B536,'ALLL &lt;50B Database'!$A:$AA,11,FALSE)),"")</f>
        <v/>
      </c>
      <c r="D536" t="str">
        <f t="shared" si="16"/>
        <v/>
      </c>
    </row>
    <row r="537" spans="1:4" x14ac:dyDescent="0.25">
      <c r="A537">
        <f t="shared" si="17"/>
        <v>537</v>
      </c>
      <c r="B537" t="e">
        <f>IF('Peer Comparison Tool'!$D$11="NR",INDEX('CECL &lt;50B Database'!$A:$A,MATCH(Workings!$A537,'CECL &lt;50B Database'!$AI:$AI,0)),INDEX('ALLL &lt;50B Database'!$A:$A,MATCH(Workings!$A537,'ALLL &lt;50B Database'!$AI:$AI,0)))</f>
        <v>#N/A</v>
      </c>
      <c r="C537" s="3" t="str">
        <f>IFERROR(IFERROR(VLOOKUP($B537,'CECL &lt;50B Database'!$A:$AA,11,FALSE),VLOOKUP($B537,'ALLL &lt;50B Database'!$A:$AA,11,FALSE)),"")</f>
        <v/>
      </c>
      <c r="D537" t="str">
        <f t="shared" si="16"/>
        <v/>
      </c>
    </row>
    <row r="538" spans="1:4" x14ac:dyDescent="0.25">
      <c r="A538">
        <f t="shared" si="17"/>
        <v>538</v>
      </c>
      <c r="B538" t="e">
        <f>IF('Peer Comparison Tool'!$D$11="NR",INDEX('CECL &lt;50B Database'!$A:$A,MATCH(Workings!$A538,'CECL &lt;50B Database'!$AI:$AI,0)),INDEX('ALLL &lt;50B Database'!$A:$A,MATCH(Workings!$A538,'ALLL &lt;50B Database'!$AI:$AI,0)))</f>
        <v>#N/A</v>
      </c>
      <c r="C538" s="3" t="str">
        <f>IFERROR(IFERROR(VLOOKUP($B538,'CECL &lt;50B Database'!$A:$AA,11,FALSE),VLOOKUP($B538,'ALLL &lt;50B Database'!$A:$AA,11,FALSE)),"")</f>
        <v/>
      </c>
      <c r="D538" t="str">
        <f t="shared" si="16"/>
        <v/>
      </c>
    </row>
    <row r="539" spans="1:4" x14ac:dyDescent="0.25">
      <c r="A539">
        <f t="shared" si="17"/>
        <v>539</v>
      </c>
      <c r="B539" t="e">
        <f>IF('Peer Comparison Tool'!$D$11="NR",INDEX('CECL &lt;50B Database'!$A:$A,MATCH(Workings!$A539,'CECL &lt;50B Database'!$AI:$AI,0)),INDEX('ALLL &lt;50B Database'!$A:$A,MATCH(Workings!$A539,'ALLL &lt;50B Database'!$AI:$AI,0)))</f>
        <v>#N/A</v>
      </c>
      <c r="C539" s="3" t="str">
        <f>IFERROR(IFERROR(VLOOKUP($B539,'CECL &lt;50B Database'!$A:$AA,11,FALSE),VLOOKUP($B539,'ALLL &lt;50B Database'!$A:$AA,11,FALSE)),"")</f>
        <v/>
      </c>
      <c r="D539" t="str">
        <f t="shared" si="16"/>
        <v/>
      </c>
    </row>
    <row r="540" spans="1:4" x14ac:dyDescent="0.25">
      <c r="A540">
        <f t="shared" si="17"/>
        <v>540</v>
      </c>
      <c r="B540" t="e">
        <f>IF('Peer Comparison Tool'!$D$11="NR",INDEX('CECL &lt;50B Database'!$A:$A,MATCH(Workings!$A540,'CECL &lt;50B Database'!$AI:$AI,0)),INDEX('ALLL &lt;50B Database'!$A:$A,MATCH(Workings!$A540,'ALLL &lt;50B Database'!$AI:$AI,0)))</f>
        <v>#N/A</v>
      </c>
      <c r="C540" s="3" t="str">
        <f>IFERROR(IFERROR(VLOOKUP($B540,'CECL &lt;50B Database'!$A:$AA,11,FALSE),VLOOKUP($B540,'ALLL &lt;50B Database'!$A:$AA,11,FALSE)),"")</f>
        <v/>
      </c>
      <c r="D540" t="str">
        <f t="shared" si="16"/>
        <v/>
      </c>
    </row>
    <row r="541" spans="1:4" x14ac:dyDescent="0.25">
      <c r="A541">
        <f t="shared" si="17"/>
        <v>541</v>
      </c>
      <c r="B541" t="e">
        <f>IF('Peer Comparison Tool'!$D$11="NR",INDEX('CECL &lt;50B Database'!$A:$A,MATCH(Workings!$A541,'CECL &lt;50B Database'!$AI:$AI,0)),INDEX('ALLL &lt;50B Database'!$A:$A,MATCH(Workings!$A541,'ALLL &lt;50B Database'!$AI:$AI,0)))</f>
        <v>#N/A</v>
      </c>
      <c r="C541" s="3" t="str">
        <f>IFERROR(IFERROR(VLOOKUP($B541,'CECL &lt;50B Database'!$A:$AA,11,FALSE),VLOOKUP($B541,'ALLL &lt;50B Database'!$A:$AA,11,FALSE)),"")</f>
        <v/>
      </c>
      <c r="D541" t="str">
        <f t="shared" si="16"/>
        <v/>
      </c>
    </row>
    <row r="542" spans="1:4" x14ac:dyDescent="0.25">
      <c r="A542">
        <f t="shared" si="17"/>
        <v>542</v>
      </c>
      <c r="B542" t="e">
        <f>IF('Peer Comparison Tool'!$D$11="NR",INDEX('CECL &lt;50B Database'!$A:$A,MATCH(Workings!$A542,'CECL &lt;50B Database'!$AI:$AI,0)),INDEX('ALLL &lt;50B Database'!$A:$A,MATCH(Workings!$A542,'ALLL &lt;50B Database'!$AI:$AI,0)))</f>
        <v>#N/A</v>
      </c>
      <c r="C542" s="3" t="str">
        <f>IFERROR(IFERROR(VLOOKUP($B542,'CECL &lt;50B Database'!$A:$AA,11,FALSE),VLOOKUP($B542,'ALLL &lt;50B Database'!$A:$AA,11,FALSE)),"")</f>
        <v/>
      </c>
      <c r="D542" t="str">
        <f t="shared" si="16"/>
        <v/>
      </c>
    </row>
    <row r="543" spans="1:4" x14ac:dyDescent="0.25">
      <c r="A543">
        <f t="shared" si="17"/>
        <v>543</v>
      </c>
      <c r="B543" t="e">
        <f>IF('Peer Comparison Tool'!$D$11="NR",INDEX('CECL &lt;50B Database'!$A:$A,MATCH(Workings!$A543,'CECL &lt;50B Database'!$AI:$AI,0)),INDEX('ALLL &lt;50B Database'!$A:$A,MATCH(Workings!$A543,'ALLL &lt;50B Database'!$AI:$AI,0)))</f>
        <v>#N/A</v>
      </c>
      <c r="C543" s="3" t="str">
        <f>IFERROR(IFERROR(VLOOKUP($B543,'CECL &lt;50B Database'!$A:$AA,11,FALSE),VLOOKUP($B543,'ALLL &lt;50B Database'!$A:$AA,11,FALSE)),"")</f>
        <v/>
      </c>
      <c r="D543" t="str">
        <f t="shared" si="16"/>
        <v/>
      </c>
    </row>
    <row r="544" spans="1:4" x14ac:dyDescent="0.25">
      <c r="A544">
        <f t="shared" si="17"/>
        <v>544</v>
      </c>
      <c r="B544" t="e">
        <f>IF('Peer Comparison Tool'!$D$11="NR",INDEX('CECL &lt;50B Database'!$A:$A,MATCH(Workings!$A544,'CECL &lt;50B Database'!$AI:$AI,0)),INDEX('ALLL &lt;50B Database'!$A:$A,MATCH(Workings!$A544,'ALLL &lt;50B Database'!$AI:$AI,0)))</f>
        <v>#N/A</v>
      </c>
      <c r="C544" s="3" t="str">
        <f>IFERROR(IFERROR(VLOOKUP($B544,'CECL &lt;50B Database'!$A:$AA,11,FALSE),VLOOKUP($B544,'ALLL &lt;50B Database'!$A:$AA,11,FALSE)),"")</f>
        <v/>
      </c>
      <c r="D544" t="str">
        <f t="shared" si="16"/>
        <v/>
      </c>
    </row>
    <row r="545" spans="1:4" x14ac:dyDescent="0.25">
      <c r="A545">
        <f t="shared" si="17"/>
        <v>545</v>
      </c>
      <c r="B545" t="e">
        <f>IF('Peer Comparison Tool'!$D$11="NR",INDEX('CECL &lt;50B Database'!$A:$A,MATCH(Workings!$A545,'CECL &lt;50B Database'!$AI:$AI,0)),INDEX('ALLL &lt;50B Database'!$A:$A,MATCH(Workings!$A545,'ALLL &lt;50B Database'!$AI:$AI,0)))</f>
        <v>#N/A</v>
      </c>
      <c r="C545" s="3" t="str">
        <f>IFERROR(IFERROR(VLOOKUP($B545,'CECL &lt;50B Database'!$A:$AA,11,FALSE),VLOOKUP($B545,'ALLL &lt;50B Database'!$A:$AA,11,FALSE)),"")</f>
        <v/>
      </c>
      <c r="D545" t="str">
        <f t="shared" si="16"/>
        <v/>
      </c>
    </row>
    <row r="546" spans="1:4" x14ac:dyDescent="0.25">
      <c r="A546">
        <f t="shared" si="17"/>
        <v>546</v>
      </c>
      <c r="B546" t="e">
        <f>IF('Peer Comparison Tool'!$D$11="NR",INDEX('CECL &lt;50B Database'!$A:$A,MATCH(Workings!$A546,'CECL &lt;50B Database'!$AI:$AI,0)),INDEX('ALLL &lt;50B Database'!$A:$A,MATCH(Workings!$A546,'ALLL &lt;50B Database'!$AI:$AI,0)))</f>
        <v>#N/A</v>
      </c>
      <c r="C546" s="3" t="str">
        <f>IFERROR(IFERROR(VLOOKUP($B546,'CECL &lt;50B Database'!$A:$AA,11,FALSE),VLOOKUP($B546,'ALLL &lt;50B Database'!$A:$AA,11,FALSE)),"")</f>
        <v/>
      </c>
      <c r="D546" t="str">
        <f t="shared" si="16"/>
        <v/>
      </c>
    </row>
    <row r="547" spans="1:4" x14ac:dyDescent="0.25">
      <c r="A547">
        <f t="shared" si="17"/>
        <v>547</v>
      </c>
      <c r="B547" t="e">
        <f>IF('Peer Comparison Tool'!$D$11="NR",INDEX('CECL &lt;50B Database'!$A:$A,MATCH(Workings!$A547,'CECL &lt;50B Database'!$AI:$AI,0)),INDEX('ALLL &lt;50B Database'!$A:$A,MATCH(Workings!$A547,'ALLL &lt;50B Database'!$AI:$AI,0)))</f>
        <v>#N/A</v>
      </c>
      <c r="C547" s="3" t="str">
        <f>IFERROR(IFERROR(VLOOKUP($B547,'CECL &lt;50B Database'!$A:$AA,11,FALSE),VLOOKUP($B547,'ALLL &lt;50B Database'!$A:$AA,11,FALSE)),"")</f>
        <v/>
      </c>
      <c r="D547" t="str">
        <f t="shared" si="16"/>
        <v/>
      </c>
    </row>
    <row r="548" spans="1:4" x14ac:dyDescent="0.25">
      <c r="A548">
        <f t="shared" si="17"/>
        <v>548</v>
      </c>
      <c r="B548" t="e">
        <f>IF('Peer Comparison Tool'!$D$11="NR",INDEX('CECL &lt;50B Database'!$A:$A,MATCH(Workings!$A548,'CECL &lt;50B Database'!$AI:$AI,0)),INDEX('ALLL &lt;50B Database'!$A:$A,MATCH(Workings!$A548,'ALLL &lt;50B Database'!$AI:$AI,0)))</f>
        <v>#N/A</v>
      </c>
      <c r="C548" s="3" t="str">
        <f>IFERROR(IFERROR(VLOOKUP($B548,'CECL &lt;50B Database'!$A:$AA,11,FALSE),VLOOKUP($B548,'ALLL &lt;50B Database'!$A:$AA,11,FALSE)),"")</f>
        <v/>
      </c>
      <c r="D548" t="str">
        <f t="shared" si="16"/>
        <v/>
      </c>
    </row>
    <row r="549" spans="1:4" x14ac:dyDescent="0.25">
      <c r="A549">
        <f t="shared" si="17"/>
        <v>549</v>
      </c>
      <c r="B549" t="e">
        <f>IF('Peer Comparison Tool'!$D$11="NR",INDEX('CECL &lt;50B Database'!$A:$A,MATCH(Workings!$A549,'CECL &lt;50B Database'!$AI:$AI,0)),INDEX('ALLL &lt;50B Database'!$A:$A,MATCH(Workings!$A549,'ALLL &lt;50B Database'!$AI:$AI,0)))</f>
        <v>#N/A</v>
      </c>
      <c r="C549" s="3" t="str">
        <f>IFERROR(IFERROR(VLOOKUP($B549,'CECL &lt;50B Database'!$A:$AA,11,FALSE),VLOOKUP($B549,'ALLL &lt;50B Database'!$A:$AA,11,FALSE)),"")</f>
        <v/>
      </c>
      <c r="D549" t="str">
        <f t="shared" si="16"/>
        <v/>
      </c>
    </row>
    <row r="550" spans="1:4" x14ac:dyDescent="0.25">
      <c r="A550">
        <f t="shared" si="17"/>
        <v>550</v>
      </c>
      <c r="B550" t="e">
        <f>IF('Peer Comparison Tool'!$D$11="NR",INDEX('CECL &lt;50B Database'!$A:$A,MATCH(Workings!$A550,'CECL &lt;50B Database'!$AI:$AI,0)),INDEX('ALLL &lt;50B Database'!$A:$A,MATCH(Workings!$A550,'ALLL &lt;50B Database'!$AI:$AI,0)))</f>
        <v>#N/A</v>
      </c>
      <c r="C550" s="3" t="str">
        <f>IFERROR(IFERROR(VLOOKUP($B550,'CECL &lt;50B Database'!$A:$AA,11,FALSE),VLOOKUP($B550,'ALLL &lt;50B Database'!$A:$AA,11,FALSE)),"")</f>
        <v/>
      </c>
      <c r="D550" t="str">
        <f t="shared" si="16"/>
        <v/>
      </c>
    </row>
    <row r="551" spans="1:4" x14ac:dyDescent="0.25">
      <c r="A551">
        <f t="shared" si="17"/>
        <v>551</v>
      </c>
      <c r="B551" t="e">
        <f>IF('Peer Comparison Tool'!$D$11="NR",INDEX('CECL &lt;50B Database'!$A:$A,MATCH(Workings!$A551,'CECL &lt;50B Database'!$AI:$AI,0)),INDEX('ALLL &lt;50B Database'!$A:$A,MATCH(Workings!$A551,'ALLL &lt;50B Database'!$AI:$AI,0)))</f>
        <v>#N/A</v>
      </c>
      <c r="C551" s="3" t="str">
        <f>IFERROR(IFERROR(VLOOKUP($B551,'CECL &lt;50B Database'!$A:$AA,11,FALSE),VLOOKUP($B551,'ALLL &lt;50B Database'!$A:$AA,11,FALSE)),"")</f>
        <v/>
      </c>
      <c r="D551" t="str">
        <f t="shared" si="16"/>
        <v/>
      </c>
    </row>
    <row r="552" spans="1:4" x14ac:dyDescent="0.25">
      <c r="A552">
        <f t="shared" si="17"/>
        <v>552</v>
      </c>
      <c r="B552" t="e">
        <f>IF('Peer Comparison Tool'!$D$11="NR",INDEX('CECL &lt;50B Database'!$A:$A,MATCH(Workings!$A552,'CECL &lt;50B Database'!$AI:$AI,0)),INDEX('ALLL &lt;50B Database'!$A:$A,MATCH(Workings!$A552,'ALLL &lt;50B Database'!$AI:$AI,0)))</f>
        <v>#N/A</v>
      </c>
      <c r="C552" s="3" t="str">
        <f>IFERROR(IFERROR(VLOOKUP($B552,'CECL &lt;50B Database'!$A:$AA,11,FALSE),VLOOKUP($B552,'ALLL &lt;50B Database'!$A:$AA,11,FALSE)),"")</f>
        <v/>
      </c>
      <c r="D552" t="str">
        <f t="shared" si="16"/>
        <v/>
      </c>
    </row>
    <row r="553" spans="1:4" x14ac:dyDescent="0.25">
      <c r="A553">
        <f t="shared" si="17"/>
        <v>553</v>
      </c>
      <c r="B553" t="e">
        <f>IF('Peer Comparison Tool'!$D$11="NR",INDEX('CECL &lt;50B Database'!$A:$A,MATCH(Workings!$A553,'CECL &lt;50B Database'!$AI:$AI,0)),INDEX('ALLL &lt;50B Database'!$A:$A,MATCH(Workings!$A553,'ALLL &lt;50B Database'!$AI:$AI,0)))</f>
        <v>#N/A</v>
      </c>
      <c r="C553" s="3" t="str">
        <f>IFERROR(IFERROR(VLOOKUP($B553,'CECL &lt;50B Database'!$A:$AA,11,FALSE),VLOOKUP($B553,'ALLL &lt;50B Database'!$A:$AA,11,FALSE)),"")</f>
        <v/>
      </c>
      <c r="D553" t="str">
        <f t="shared" si="16"/>
        <v/>
      </c>
    </row>
    <row r="554" spans="1:4" x14ac:dyDescent="0.25">
      <c r="A554">
        <f t="shared" si="17"/>
        <v>554</v>
      </c>
      <c r="B554" t="e">
        <f>IF('Peer Comparison Tool'!$D$11="NR",INDEX('CECL &lt;50B Database'!$A:$A,MATCH(Workings!$A554,'CECL &lt;50B Database'!$AI:$AI,0)),INDEX('ALLL &lt;50B Database'!$A:$A,MATCH(Workings!$A554,'ALLL &lt;50B Database'!$AI:$AI,0)))</f>
        <v>#N/A</v>
      </c>
      <c r="C554" s="3" t="str">
        <f>IFERROR(IFERROR(VLOOKUP($B554,'CECL &lt;50B Database'!$A:$AA,11,FALSE),VLOOKUP($B554,'ALLL &lt;50B Database'!$A:$AA,11,FALSE)),"")</f>
        <v/>
      </c>
      <c r="D554" t="str">
        <f t="shared" si="16"/>
        <v/>
      </c>
    </row>
    <row r="555" spans="1:4" x14ac:dyDescent="0.25">
      <c r="A555">
        <f t="shared" si="17"/>
        <v>555</v>
      </c>
      <c r="B555" t="e">
        <f>IF('Peer Comparison Tool'!$D$11="NR",INDEX('CECL &lt;50B Database'!$A:$A,MATCH(Workings!$A555,'CECL &lt;50B Database'!$AI:$AI,0)),INDEX('ALLL &lt;50B Database'!$A:$A,MATCH(Workings!$A555,'ALLL &lt;50B Database'!$AI:$AI,0)))</f>
        <v>#N/A</v>
      </c>
      <c r="C555" s="3" t="str">
        <f>IFERROR(IFERROR(VLOOKUP($B555,'CECL &lt;50B Database'!$A:$AA,11,FALSE),VLOOKUP($B555,'ALLL &lt;50B Database'!$A:$AA,11,FALSE)),"")</f>
        <v/>
      </c>
      <c r="D555" t="str">
        <f t="shared" si="16"/>
        <v/>
      </c>
    </row>
    <row r="556" spans="1:4" x14ac:dyDescent="0.25">
      <c r="A556">
        <f t="shared" si="17"/>
        <v>556</v>
      </c>
      <c r="B556" t="e">
        <f>IF('Peer Comparison Tool'!$D$11="NR",INDEX('CECL &lt;50B Database'!$A:$A,MATCH(Workings!$A556,'CECL &lt;50B Database'!$AI:$AI,0)),INDEX('ALLL &lt;50B Database'!$A:$A,MATCH(Workings!$A556,'ALLL &lt;50B Database'!$AI:$AI,0)))</f>
        <v>#N/A</v>
      </c>
      <c r="C556" s="3" t="str">
        <f>IFERROR(IFERROR(VLOOKUP($B556,'CECL &lt;50B Database'!$A:$AA,11,FALSE),VLOOKUP($B556,'ALLL &lt;50B Database'!$A:$AA,11,FALSE)),"")</f>
        <v/>
      </c>
      <c r="D556" t="str">
        <f t="shared" si="16"/>
        <v/>
      </c>
    </row>
    <row r="557" spans="1:4" x14ac:dyDescent="0.25">
      <c r="A557">
        <f t="shared" si="17"/>
        <v>557</v>
      </c>
      <c r="B557" t="e">
        <f>IF('Peer Comparison Tool'!$D$11="NR",INDEX('CECL &lt;50B Database'!$A:$A,MATCH(Workings!$A557,'CECL &lt;50B Database'!$AI:$AI,0)),INDEX('ALLL &lt;50B Database'!$A:$A,MATCH(Workings!$A557,'ALLL &lt;50B Database'!$AI:$AI,0)))</f>
        <v>#N/A</v>
      </c>
      <c r="C557" s="3" t="str">
        <f>IFERROR(IFERROR(VLOOKUP($B557,'CECL &lt;50B Database'!$A:$AA,11,FALSE),VLOOKUP($B557,'ALLL &lt;50B Database'!$A:$AA,11,FALSE)),"")</f>
        <v/>
      </c>
      <c r="D557" t="str">
        <f t="shared" si="16"/>
        <v/>
      </c>
    </row>
    <row r="558" spans="1:4" x14ac:dyDescent="0.25">
      <c r="A558">
        <f t="shared" si="17"/>
        <v>558</v>
      </c>
      <c r="B558" t="e">
        <f>IF('Peer Comparison Tool'!$D$11="NR",INDEX('CECL &lt;50B Database'!$A:$A,MATCH(Workings!$A558,'CECL &lt;50B Database'!$AI:$AI,0)),INDEX('ALLL &lt;50B Database'!$A:$A,MATCH(Workings!$A558,'ALLL &lt;50B Database'!$AI:$AI,0)))</f>
        <v>#N/A</v>
      </c>
      <c r="C558" s="3" t="str">
        <f>IFERROR(IFERROR(VLOOKUP($B558,'CECL &lt;50B Database'!$A:$AA,11,FALSE),VLOOKUP($B558,'ALLL &lt;50B Database'!$A:$AA,11,FALSE)),"")</f>
        <v/>
      </c>
      <c r="D558" t="str">
        <f t="shared" si="16"/>
        <v/>
      </c>
    </row>
    <row r="559" spans="1:4" x14ac:dyDescent="0.25">
      <c r="A559">
        <f t="shared" si="17"/>
        <v>559</v>
      </c>
      <c r="B559" t="e">
        <f>IF('Peer Comparison Tool'!$D$11="NR",INDEX('CECL &lt;50B Database'!$A:$A,MATCH(Workings!$A559,'CECL &lt;50B Database'!$AI:$AI,0)),INDEX('ALLL &lt;50B Database'!$A:$A,MATCH(Workings!$A559,'ALLL &lt;50B Database'!$AI:$AI,0)))</f>
        <v>#N/A</v>
      </c>
      <c r="C559" s="3" t="str">
        <f>IFERROR(IFERROR(VLOOKUP($B559,'CECL &lt;50B Database'!$A:$AA,11,FALSE),VLOOKUP($B559,'ALLL &lt;50B Database'!$A:$AA,11,FALSE)),"")</f>
        <v/>
      </c>
      <c r="D559" t="str">
        <f t="shared" si="16"/>
        <v/>
      </c>
    </row>
    <row r="560" spans="1:4" x14ac:dyDescent="0.25">
      <c r="A560">
        <f t="shared" si="17"/>
        <v>560</v>
      </c>
      <c r="B560" t="e">
        <f>IF('Peer Comparison Tool'!$D$11="NR",INDEX('CECL &lt;50B Database'!$A:$A,MATCH(Workings!$A560,'CECL &lt;50B Database'!$AI:$AI,0)),INDEX('ALLL &lt;50B Database'!$A:$A,MATCH(Workings!$A560,'ALLL &lt;50B Database'!$AI:$AI,0)))</f>
        <v>#N/A</v>
      </c>
      <c r="C560" s="3" t="str">
        <f>IFERROR(IFERROR(VLOOKUP($B560,'CECL &lt;50B Database'!$A:$AA,11,FALSE),VLOOKUP($B560,'ALLL &lt;50B Database'!$A:$AA,11,FALSE)),"")</f>
        <v/>
      </c>
      <c r="D560" t="str">
        <f t="shared" si="16"/>
        <v/>
      </c>
    </row>
    <row r="561" spans="1:4" x14ac:dyDescent="0.25">
      <c r="A561">
        <f t="shared" si="17"/>
        <v>561</v>
      </c>
      <c r="B561" t="e">
        <f>IF('Peer Comparison Tool'!$D$11="NR",INDEX('CECL &lt;50B Database'!$A:$A,MATCH(Workings!$A561,'CECL &lt;50B Database'!$AI:$AI,0)),INDEX('ALLL &lt;50B Database'!$A:$A,MATCH(Workings!$A561,'ALLL &lt;50B Database'!$AI:$AI,0)))</f>
        <v>#N/A</v>
      </c>
      <c r="C561" s="3" t="str">
        <f>IFERROR(IFERROR(VLOOKUP($B561,'CECL &lt;50B Database'!$A:$AA,11,FALSE),VLOOKUP($B561,'ALLL &lt;50B Database'!$A:$AA,11,FALSE)),"")</f>
        <v/>
      </c>
      <c r="D561" t="str">
        <f t="shared" si="16"/>
        <v/>
      </c>
    </row>
    <row r="562" spans="1:4" x14ac:dyDescent="0.25">
      <c r="A562">
        <f t="shared" si="17"/>
        <v>562</v>
      </c>
      <c r="B562" t="e">
        <f>IF('Peer Comparison Tool'!$D$11="NR",INDEX('CECL &lt;50B Database'!$A:$A,MATCH(Workings!$A562,'CECL &lt;50B Database'!$AI:$AI,0)),INDEX('ALLL &lt;50B Database'!$A:$A,MATCH(Workings!$A562,'ALLL &lt;50B Database'!$AI:$AI,0)))</f>
        <v>#N/A</v>
      </c>
      <c r="C562" s="3" t="str">
        <f>IFERROR(IFERROR(VLOOKUP($B562,'CECL &lt;50B Database'!$A:$AA,11,FALSE),VLOOKUP($B562,'ALLL &lt;50B Database'!$A:$AA,11,FALSE)),"")</f>
        <v/>
      </c>
      <c r="D562" t="str">
        <f t="shared" si="16"/>
        <v/>
      </c>
    </row>
    <row r="563" spans="1:4" x14ac:dyDescent="0.25">
      <c r="A563">
        <f t="shared" si="17"/>
        <v>563</v>
      </c>
      <c r="B563" t="e">
        <f>IF('Peer Comparison Tool'!$D$11="NR",INDEX('CECL &lt;50B Database'!$A:$A,MATCH(Workings!$A563,'CECL &lt;50B Database'!$AI:$AI,0)),INDEX('ALLL &lt;50B Database'!$A:$A,MATCH(Workings!$A563,'ALLL &lt;50B Database'!$AI:$AI,0)))</f>
        <v>#N/A</v>
      </c>
      <c r="C563" s="3" t="str">
        <f>IFERROR(IFERROR(VLOOKUP($B563,'CECL &lt;50B Database'!$A:$AA,11,FALSE),VLOOKUP($B563,'ALLL &lt;50B Database'!$A:$AA,11,FALSE)),"")</f>
        <v/>
      </c>
      <c r="D563" t="str">
        <f t="shared" si="16"/>
        <v/>
      </c>
    </row>
    <row r="564" spans="1:4" x14ac:dyDescent="0.25">
      <c r="A564">
        <f t="shared" si="17"/>
        <v>564</v>
      </c>
      <c r="B564" t="e">
        <f>IF('Peer Comparison Tool'!$D$11="NR",INDEX('CECL &lt;50B Database'!$A:$A,MATCH(Workings!$A564,'CECL &lt;50B Database'!$AI:$AI,0)),INDEX('ALLL &lt;50B Database'!$A:$A,MATCH(Workings!$A564,'ALLL &lt;50B Database'!$AI:$AI,0)))</f>
        <v>#N/A</v>
      </c>
      <c r="C564" s="3" t="str">
        <f>IFERROR(IFERROR(VLOOKUP($B564,'CECL &lt;50B Database'!$A:$AA,11,FALSE),VLOOKUP($B564,'ALLL &lt;50B Database'!$A:$AA,11,FALSE)),"")</f>
        <v/>
      </c>
      <c r="D564" t="str">
        <f t="shared" si="16"/>
        <v/>
      </c>
    </row>
    <row r="565" spans="1:4" x14ac:dyDescent="0.25">
      <c r="A565">
        <f t="shared" si="17"/>
        <v>565</v>
      </c>
      <c r="B565" t="e">
        <f>IF('Peer Comparison Tool'!$D$11="NR",INDEX('CECL &lt;50B Database'!$A:$A,MATCH(Workings!$A565,'CECL &lt;50B Database'!$AI:$AI,0)),INDEX('ALLL &lt;50B Database'!$A:$A,MATCH(Workings!$A565,'ALLL &lt;50B Database'!$AI:$AI,0)))</f>
        <v>#N/A</v>
      </c>
      <c r="C565" s="3" t="str">
        <f>IFERROR(IFERROR(VLOOKUP($B565,'CECL &lt;50B Database'!$A:$AA,11,FALSE),VLOOKUP($B565,'ALLL &lt;50B Database'!$A:$AA,11,FALSE)),"")</f>
        <v/>
      </c>
      <c r="D565" t="str">
        <f t="shared" si="16"/>
        <v/>
      </c>
    </row>
    <row r="566" spans="1:4" x14ac:dyDescent="0.25">
      <c r="A566">
        <f t="shared" si="17"/>
        <v>566</v>
      </c>
      <c r="B566" t="e">
        <f>IF('Peer Comparison Tool'!$D$11="NR",INDEX('CECL &lt;50B Database'!$A:$A,MATCH(Workings!$A566,'CECL &lt;50B Database'!$AI:$AI,0)),INDEX('ALLL &lt;50B Database'!$A:$A,MATCH(Workings!$A566,'ALLL &lt;50B Database'!$AI:$AI,0)))</f>
        <v>#N/A</v>
      </c>
      <c r="C566" s="3" t="str">
        <f>IFERROR(IFERROR(VLOOKUP($B566,'CECL &lt;50B Database'!$A:$AA,11,FALSE),VLOOKUP($B566,'ALLL &lt;50B Database'!$A:$AA,11,FALSE)),"")</f>
        <v/>
      </c>
      <c r="D566" t="str">
        <f t="shared" si="16"/>
        <v/>
      </c>
    </row>
    <row r="567" spans="1:4" x14ac:dyDescent="0.25">
      <c r="A567">
        <f t="shared" si="17"/>
        <v>567</v>
      </c>
      <c r="B567" t="e">
        <f>IF('Peer Comparison Tool'!$D$11="NR",INDEX('CECL &lt;50B Database'!$A:$A,MATCH(Workings!$A567,'CECL &lt;50B Database'!$AI:$AI,0)),INDEX('ALLL &lt;50B Database'!$A:$A,MATCH(Workings!$A567,'ALLL &lt;50B Database'!$AI:$AI,0)))</f>
        <v>#N/A</v>
      </c>
      <c r="C567" s="3" t="str">
        <f>IFERROR(IFERROR(VLOOKUP($B567,'CECL &lt;50B Database'!$A:$AA,11,FALSE),VLOOKUP($B567,'ALLL &lt;50B Database'!$A:$AA,11,FALSE)),"")</f>
        <v/>
      </c>
      <c r="D567" t="str">
        <f t="shared" si="16"/>
        <v/>
      </c>
    </row>
    <row r="568" spans="1:4" x14ac:dyDescent="0.25">
      <c r="A568">
        <f t="shared" si="17"/>
        <v>568</v>
      </c>
      <c r="B568" t="e">
        <f>IF('Peer Comparison Tool'!$D$11="NR",INDEX('CECL &lt;50B Database'!$A:$A,MATCH(Workings!$A568,'CECL &lt;50B Database'!$AI:$AI,0)),INDEX('ALLL &lt;50B Database'!$A:$A,MATCH(Workings!$A568,'ALLL &lt;50B Database'!$AI:$AI,0)))</f>
        <v>#N/A</v>
      </c>
      <c r="C568" s="3" t="str">
        <f>IFERROR(IFERROR(VLOOKUP($B568,'CECL &lt;50B Database'!$A:$AA,11,FALSE),VLOOKUP($B568,'ALLL &lt;50B Database'!$A:$AA,11,FALSE)),"")</f>
        <v/>
      </c>
      <c r="D568" t="str">
        <f t="shared" si="16"/>
        <v/>
      </c>
    </row>
    <row r="569" spans="1:4" x14ac:dyDescent="0.25">
      <c r="A569">
        <f t="shared" si="17"/>
        <v>569</v>
      </c>
      <c r="B569" t="e">
        <f>IF('Peer Comparison Tool'!$D$11="NR",INDEX('CECL &lt;50B Database'!$A:$A,MATCH(Workings!$A569,'CECL &lt;50B Database'!$AI:$AI,0)),INDEX('ALLL &lt;50B Database'!$A:$A,MATCH(Workings!$A569,'ALLL &lt;50B Database'!$AI:$AI,0)))</f>
        <v>#N/A</v>
      </c>
      <c r="C569" s="3" t="str">
        <f>IFERROR(IFERROR(VLOOKUP($B569,'CECL &lt;50B Database'!$A:$AA,11,FALSE),VLOOKUP($B569,'ALLL &lt;50B Database'!$A:$AA,11,FALSE)),"")</f>
        <v/>
      </c>
      <c r="D569" t="str">
        <f t="shared" si="16"/>
        <v/>
      </c>
    </row>
    <row r="570" spans="1:4" x14ac:dyDescent="0.25">
      <c r="A570">
        <f t="shared" si="17"/>
        <v>570</v>
      </c>
      <c r="B570" t="e">
        <f>IF('Peer Comparison Tool'!$D$11="NR",INDEX('CECL &lt;50B Database'!$A:$A,MATCH(Workings!$A570,'CECL &lt;50B Database'!$AI:$AI,0)),INDEX('ALLL &lt;50B Database'!$A:$A,MATCH(Workings!$A570,'ALLL &lt;50B Database'!$AI:$AI,0)))</f>
        <v>#N/A</v>
      </c>
      <c r="C570" s="3" t="str">
        <f>IFERROR(IFERROR(VLOOKUP($B570,'CECL &lt;50B Database'!$A:$AA,11,FALSE),VLOOKUP($B570,'ALLL &lt;50B Database'!$A:$AA,11,FALSE)),"")</f>
        <v/>
      </c>
      <c r="D570" t="str">
        <f t="shared" si="16"/>
        <v/>
      </c>
    </row>
    <row r="571" spans="1:4" x14ac:dyDescent="0.25">
      <c r="A571">
        <f t="shared" si="17"/>
        <v>571</v>
      </c>
      <c r="B571" t="e">
        <f>IF('Peer Comparison Tool'!$D$11="NR",INDEX('CECL &lt;50B Database'!$A:$A,MATCH(Workings!$A571,'CECL &lt;50B Database'!$AI:$AI,0)),INDEX('ALLL &lt;50B Database'!$A:$A,MATCH(Workings!$A571,'ALLL &lt;50B Database'!$AI:$AI,0)))</f>
        <v>#N/A</v>
      </c>
      <c r="C571" s="3" t="str">
        <f>IFERROR(IFERROR(VLOOKUP($B571,'CECL &lt;50B Database'!$A:$AA,11,FALSE),VLOOKUP($B571,'ALLL &lt;50B Database'!$A:$AA,11,FALSE)),"")</f>
        <v/>
      </c>
      <c r="D571" t="str">
        <f t="shared" si="16"/>
        <v/>
      </c>
    </row>
    <row r="572" spans="1:4" x14ac:dyDescent="0.25">
      <c r="A572">
        <f t="shared" si="17"/>
        <v>572</v>
      </c>
      <c r="B572" t="e">
        <f>IF('Peer Comparison Tool'!$D$11="NR",INDEX('CECL &lt;50B Database'!$A:$A,MATCH(Workings!$A572,'CECL &lt;50B Database'!$AI:$AI,0)),INDEX('ALLL &lt;50B Database'!$A:$A,MATCH(Workings!$A572,'ALLL &lt;50B Database'!$AI:$AI,0)))</f>
        <v>#N/A</v>
      </c>
      <c r="C572" s="3" t="str">
        <f>IFERROR(IFERROR(VLOOKUP($B572,'CECL &lt;50B Database'!$A:$AA,11,FALSE),VLOOKUP($B572,'ALLL &lt;50B Database'!$A:$AA,11,FALSE)),"")</f>
        <v/>
      </c>
      <c r="D572" t="str">
        <f t="shared" si="16"/>
        <v/>
      </c>
    </row>
    <row r="573" spans="1:4" x14ac:dyDescent="0.25">
      <c r="A573">
        <f t="shared" si="17"/>
        <v>573</v>
      </c>
      <c r="B573" t="e">
        <f>IF('Peer Comparison Tool'!$D$11="NR",INDEX('CECL &lt;50B Database'!$A:$A,MATCH(Workings!$A573,'CECL &lt;50B Database'!$AI:$AI,0)),INDEX('ALLL &lt;50B Database'!$A:$A,MATCH(Workings!$A573,'ALLL &lt;50B Database'!$AI:$AI,0)))</f>
        <v>#N/A</v>
      </c>
      <c r="C573" s="3" t="str">
        <f>IFERROR(IFERROR(VLOOKUP($B573,'CECL &lt;50B Database'!$A:$AA,11,FALSE),VLOOKUP($B573,'ALLL &lt;50B Database'!$A:$AA,11,FALSE)),"")</f>
        <v/>
      </c>
      <c r="D573" t="str">
        <f t="shared" si="16"/>
        <v/>
      </c>
    </row>
    <row r="574" spans="1:4" x14ac:dyDescent="0.25">
      <c r="A574">
        <f t="shared" si="17"/>
        <v>574</v>
      </c>
      <c r="B574" t="e">
        <f>IF('Peer Comparison Tool'!$D$11="NR",INDEX('CECL &lt;50B Database'!$A:$A,MATCH(Workings!$A574,'CECL &lt;50B Database'!$AI:$AI,0)),INDEX('ALLL &lt;50B Database'!$A:$A,MATCH(Workings!$A574,'ALLL &lt;50B Database'!$AI:$AI,0)))</f>
        <v>#N/A</v>
      </c>
      <c r="C574" s="3" t="str">
        <f>IFERROR(IFERROR(VLOOKUP($B574,'CECL &lt;50B Database'!$A:$AA,11,FALSE),VLOOKUP($B574,'ALLL &lt;50B Database'!$A:$AA,11,FALSE)),"")</f>
        <v/>
      </c>
      <c r="D574" t="str">
        <f t="shared" si="16"/>
        <v/>
      </c>
    </row>
    <row r="575" spans="1:4" x14ac:dyDescent="0.25">
      <c r="A575">
        <f t="shared" si="17"/>
        <v>575</v>
      </c>
      <c r="B575" t="e">
        <f>IF('Peer Comparison Tool'!$D$11="NR",INDEX('CECL &lt;50B Database'!$A:$A,MATCH(Workings!$A575,'CECL &lt;50B Database'!$AI:$AI,0)),INDEX('ALLL &lt;50B Database'!$A:$A,MATCH(Workings!$A575,'ALLL &lt;50B Database'!$AI:$AI,0)))</f>
        <v>#N/A</v>
      </c>
      <c r="C575" s="3" t="str">
        <f>IFERROR(IFERROR(VLOOKUP($B575,'CECL &lt;50B Database'!$A:$AA,11,FALSE),VLOOKUP($B575,'ALLL &lt;50B Database'!$A:$AA,11,FALSE)),"")</f>
        <v/>
      </c>
      <c r="D575" t="str">
        <f t="shared" si="16"/>
        <v/>
      </c>
    </row>
    <row r="576" spans="1:4" x14ac:dyDescent="0.25">
      <c r="A576">
        <f t="shared" si="17"/>
        <v>576</v>
      </c>
      <c r="B576" t="e">
        <f>IF('Peer Comparison Tool'!$D$11="NR",INDEX('CECL &lt;50B Database'!$A:$A,MATCH(Workings!$A576,'CECL &lt;50B Database'!$AI:$AI,0)),INDEX('ALLL &lt;50B Database'!$A:$A,MATCH(Workings!$A576,'ALLL &lt;50B Database'!$AI:$AI,0)))</f>
        <v>#N/A</v>
      </c>
      <c r="C576" s="3" t="str">
        <f>IFERROR(IFERROR(VLOOKUP($B576,'CECL &lt;50B Database'!$A:$AA,11,FALSE),VLOOKUP($B576,'ALLL &lt;50B Database'!$A:$AA,11,FALSE)),"")</f>
        <v/>
      </c>
      <c r="D576" t="str">
        <f t="shared" si="16"/>
        <v/>
      </c>
    </row>
    <row r="577" spans="1:4" x14ac:dyDescent="0.25">
      <c r="A577">
        <f t="shared" si="17"/>
        <v>577</v>
      </c>
      <c r="B577" t="e">
        <f>IF('Peer Comparison Tool'!$D$11="NR",INDEX('CECL &lt;50B Database'!$A:$A,MATCH(Workings!$A577,'CECL &lt;50B Database'!$AI:$AI,0)),INDEX('ALLL &lt;50B Database'!$A:$A,MATCH(Workings!$A577,'ALLL &lt;50B Database'!$AI:$AI,0)))</f>
        <v>#N/A</v>
      </c>
      <c r="C577" s="3" t="str">
        <f>IFERROR(IFERROR(VLOOKUP($B577,'CECL &lt;50B Database'!$A:$AA,11,FALSE),VLOOKUP($B577,'ALLL &lt;50B Database'!$A:$AA,11,FALSE)),"")</f>
        <v/>
      </c>
      <c r="D577" t="str">
        <f t="shared" si="16"/>
        <v/>
      </c>
    </row>
    <row r="578" spans="1:4" x14ac:dyDescent="0.25">
      <c r="A578">
        <f t="shared" si="17"/>
        <v>578</v>
      </c>
      <c r="B578" t="e">
        <f>IF('Peer Comparison Tool'!$D$11="NR",INDEX('CECL &lt;50B Database'!$A:$A,MATCH(Workings!$A578,'CECL &lt;50B Database'!$AI:$AI,0)),INDEX('ALLL &lt;50B Database'!$A:$A,MATCH(Workings!$A578,'ALLL &lt;50B Database'!$AI:$AI,0)))</f>
        <v>#N/A</v>
      </c>
      <c r="C578" s="3" t="str">
        <f>IFERROR(IFERROR(VLOOKUP($B578,'CECL &lt;50B Database'!$A:$AA,11,FALSE),VLOOKUP($B578,'ALLL &lt;50B Database'!$A:$AA,11,FALSE)),"")</f>
        <v/>
      </c>
      <c r="D578" t="str">
        <f t="shared" ref="D578:D641" si="18">IFERROR(RANK($C578,$C$1:$C$5000,0),"")</f>
        <v/>
      </c>
    </row>
    <row r="579" spans="1:4" x14ac:dyDescent="0.25">
      <c r="A579">
        <f t="shared" si="17"/>
        <v>579</v>
      </c>
      <c r="B579" t="e">
        <f>IF('Peer Comparison Tool'!$D$11="NR",INDEX('CECL &lt;50B Database'!$A:$A,MATCH(Workings!$A579,'CECL &lt;50B Database'!$AI:$AI,0)),INDEX('ALLL &lt;50B Database'!$A:$A,MATCH(Workings!$A579,'ALLL &lt;50B Database'!$AI:$AI,0)))</f>
        <v>#N/A</v>
      </c>
      <c r="C579" s="3" t="str">
        <f>IFERROR(IFERROR(VLOOKUP($B579,'CECL &lt;50B Database'!$A:$AA,11,FALSE),VLOOKUP($B579,'ALLL &lt;50B Database'!$A:$AA,11,FALSE)),"")</f>
        <v/>
      </c>
      <c r="D579" t="str">
        <f t="shared" si="18"/>
        <v/>
      </c>
    </row>
    <row r="580" spans="1:4" x14ac:dyDescent="0.25">
      <c r="A580">
        <f t="shared" ref="A580:A643" si="19">A579+1</f>
        <v>580</v>
      </c>
      <c r="B580" t="e">
        <f>IF('Peer Comparison Tool'!$D$11="NR",INDEX('CECL &lt;50B Database'!$A:$A,MATCH(Workings!$A580,'CECL &lt;50B Database'!$AI:$AI,0)),INDEX('ALLL &lt;50B Database'!$A:$A,MATCH(Workings!$A580,'ALLL &lt;50B Database'!$AI:$AI,0)))</f>
        <v>#N/A</v>
      </c>
      <c r="C580" s="3" t="str">
        <f>IFERROR(IFERROR(VLOOKUP($B580,'CECL &lt;50B Database'!$A:$AA,11,FALSE),VLOOKUP($B580,'ALLL &lt;50B Database'!$A:$AA,11,FALSE)),"")</f>
        <v/>
      </c>
      <c r="D580" t="str">
        <f t="shared" si="18"/>
        <v/>
      </c>
    </row>
    <row r="581" spans="1:4" x14ac:dyDescent="0.25">
      <c r="A581">
        <f t="shared" si="19"/>
        <v>581</v>
      </c>
      <c r="B581" t="e">
        <f>IF('Peer Comparison Tool'!$D$11="NR",INDEX('CECL &lt;50B Database'!$A:$A,MATCH(Workings!$A581,'CECL &lt;50B Database'!$AI:$AI,0)),INDEX('ALLL &lt;50B Database'!$A:$A,MATCH(Workings!$A581,'ALLL &lt;50B Database'!$AI:$AI,0)))</f>
        <v>#N/A</v>
      </c>
      <c r="C581" s="3" t="str">
        <f>IFERROR(IFERROR(VLOOKUP($B581,'CECL &lt;50B Database'!$A:$AA,11,FALSE),VLOOKUP($B581,'ALLL &lt;50B Database'!$A:$AA,11,FALSE)),"")</f>
        <v/>
      </c>
      <c r="D581" t="str">
        <f t="shared" si="18"/>
        <v/>
      </c>
    </row>
    <row r="582" spans="1:4" x14ac:dyDescent="0.25">
      <c r="A582">
        <f t="shared" si="19"/>
        <v>582</v>
      </c>
      <c r="B582" t="e">
        <f>IF('Peer Comparison Tool'!$D$11="NR",INDEX('CECL &lt;50B Database'!$A:$A,MATCH(Workings!$A582,'CECL &lt;50B Database'!$AI:$AI,0)),INDEX('ALLL &lt;50B Database'!$A:$A,MATCH(Workings!$A582,'ALLL &lt;50B Database'!$AI:$AI,0)))</f>
        <v>#N/A</v>
      </c>
      <c r="C582" s="3" t="str">
        <f>IFERROR(IFERROR(VLOOKUP($B582,'CECL &lt;50B Database'!$A:$AA,11,FALSE),VLOOKUP($B582,'ALLL &lt;50B Database'!$A:$AA,11,FALSE)),"")</f>
        <v/>
      </c>
      <c r="D582" t="str">
        <f t="shared" si="18"/>
        <v/>
      </c>
    </row>
    <row r="583" spans="1:4" x14ac:dyDescent="0.25">
      <c r="A583">
        <f t="shared" si="19"/>
        <v>583</v>
      </c>
      <c r="B583" t="e">
        <f>IF('Peer Comparison Tool'!$D$11="NR",INDEX('CECL &lt;50B Database'!$A:$A,MATCH(Workings!$A583,'CECL &lt;50B Database'!$AI:$AI,0)),INDEX('ALLL &lt;50B Database'!$A:$A,MATCH(Workings!$A583,'ALLL &lt;50B Database'!$AI:$AI,0)))</f>
        <v>#N/A</v>
      </c>
      <c r="C583" s="3" t="str">
        <f>IFERROR(IFERROR(VLOOKUP($B583,'CECL &lt;50B Database'!$A:$AA,11,FALSE),VLOOKUP($B583,'ALLL &lt;50B Database'!$A:$AA,11,FALSE)),"")</f>
        <v/>
      </c>
      <c r="D583" t="str">
        <f t="shared" si="18"/>
        <v/>
      </c>
    </row>
    <row r="584" spans="1:4" x14ac:dyDescent="0.25">
      <c r="A584">
        <f t="shared" si="19"/>
        <v>584</v>
      </c>
      <c r="B584" t="e">
        <f>IF('Peer Comparison Tool'!$D$11="NR",INDEX('CECL &lt;50B Database'!$A:$A,MATCH(Workings!$A584,'CECL &lt;50B Database'!$AI:$AI,0)),INDEX('ALLL &lt;50B Database'!$A:$A,MATCH(Workings!$A584,'ALLL &lt;50B Database'!$AI:$AI,0)))</f>
        <v>#N/A</v>
      </c>
      <c r="C584" s="3" t="str">
        <f>IFERROR(IFERROR(VLOOKUP($B584,'CECL &lt;50B Database'!$A:$AA,11,FALSE),VLOOKUP($B584,'ALLL &lt;50B Database'!$A:$AA,11,FALSE)),"")</f>
        <v/>
      </c>
      <c r="D584" t="str">
        <f t="shared" si="18"/>
        <v/>
      </c>
    </row>
    <row r="585" spans="1:4" x14ac:dyDescent="0.25">
      <c r="A585">
        <f t="shared" si="19"/>
        <v>585</v>
      </c>
      <c r="B585" t="e">
        <f>IF('Peer Comparison Tool'!$D$11="NR",INDEX('CECL &lt;50B Database'!$A:$A,MATCH(Workings!$A585,'CECL &lt;50B Database'!$AI:$AI,0)),INDEX('ALLL &lt;50B Database'!$A:$A,MATCH(Workings!$A585,'ALLL &lt;50B Database'!$AI:$AI,0)))</f>
        <v>#N/A</v>
      </c>
      <c r="C585" s="3" t="str">
        <f>IFERROR(IFERROR(VLOOKUP($B585,'CECL &lt;50B Database'!$A:$AA,11,FALSE),VLOOKUP($B585,'ALLL &lt;50B Database'!$A:$AA,11,FALSE)),"")</f>
        <v/>
      </c>
      <c r="D585" t="str">
        <f t="shared" si="18"/>
        <v/>
      </c>
    </row>
    <row r="586" spans="1:4" x14ac:dyDescent="0.25">
      <c r="A586">
        <f t="shared" si="19"/>
        <v>586</v>
      </c>
      <c r="B586" t="e">
        <f>IF('Peer Comparison Tool'!$D$11="NR",INDEX('CECL &lt;50B Database'!$A:$A,MATCH(Workings!$A586,'CECL &lt;50B Database'!$AI:$AI,0)),INDEX('ALLL &lt;50B Database'!$A:$A,MATCH(Workings!$A586,'ALLL &lt;50B Database'!$AI:$AI,0)))</f>
        <v>#N/A</v>
      </c>
      <c r="C586" s="3" t="str">
        <f>IFERROR(IFERROR(VLOOKUP($B586,'CECL &lt;50B Database'!$A:$AA,11,FALSE),VLOOKUP($B586,'ALLL &lt;50B Database'!$A:$AA,11,FALSE)),"")</f>
        <v/>
      </c>
      <c r="D586" t="str">
        <f t="shared" si="18"/>
        <v/>
      </c>
    </row>
    <row r="587" spans="1:4" x14ac:dyDescent="0.25">
      <c r="A587">
        <f t="shared" si="19"/>
        <v>587</v>
      </c>
      <c r="B587" t="e">
        <f>IF('Peer Comparison Tool'!$D$11="NR",INDEX('CECL &lt;50B Database'!$A:$A,MATCH(Workings!$A587,'CECL &lt;50B Database'!$AI:$AI,0)),INDEX('ALLL &lt;50B Database'!$A:$A,MATCH(Workings!$A587,'ALLL &lt;50B Database'!$AI:$AI,0)))</f>
        <v>#N/A</v>
      </c>
      <c r="C587" s="3" t="str">
        <f>IFERROR(IFERROR(VLOOKUP($B587,'CECL &lt;50B Database'!$A:$AA,11,FALSE),VLOOKUP($B587,'ALLL &lt;50B Database'!$A:$AA,11,FALSE)),"")</f>
        <v/>
      </c>
      <c r="D587" t="str">
        <f t="shared" si="18"/>
        <v/>
      </c>
    </row>
    <row r="588" spans="1:4" x14ac:dyDescent="0.25">
      <c r="A588">
        <f t="shared" si="19"/>
        <v>588</v>
      </c>
      <c r="B588" t="e">
        <f>IF('Peer Comparison Tool'!$D$11="NR",INDEX('CECL &lt;50B Database'!$A:$A,MATCH(Workings!$A588,'CECL &lt;50B Database'!$AI:$AI,0)),INDEX('ALLL &lt;50B Database'!$A:$A,MATCH(Workings!$A588,'ALLL &lt;50B Database'!$AI:$AI,0)))</f>
        <v>#N/A</v>
      </c>
      <c r="C588" s="3" t="str">
        <f>IFERROR(IFERROR(VLOOKUP($B588,'CECL &lt;50B Database'!$A:$AA,11,FALSE),VLOOKUP($B588,'ALLL &lt;50B Database'!$A:$AA,11,FALSE)),"")</f>
        <v/>
      </c>
      <c r="D588" t="str">
        <f t="shared" si="18"/>
        <v/>
      </c>
    </row>
    <row r="589" spans="1:4" x14ac:dyDescent="0.25">
      <c r="A589">
        <f t="shared" si="19"/>
        <v>589</v>
      </c>
      <c r="B589" t="e">
        <f>IF('Peer Comparison Tool'!$D$11="NR",INDEX('CECL &lt;50B Database'!$A:$A,MATCH(Workings!$A589,'CECL &lt;50B Database'!$AI:$AI,0)),INDEX('ALLL &lt;50B Database'!$A:$A,MATCH(Workings!$A589,'ALLL &lt;50B Database'!$AI:$AI,0)))</f>
        <v>#N/A</v>
      </c>
      <c r="C589" s="3" t="str">
        <f>IFERROR(IFERROR(VLOOKUP($B589,'CECL &lt;50B Database'!$A:$AA,11,FALSE),VLOOKUP($B589,'ALLL &lt;50B Database'!$A:$AA,11,FALSE)),"")</f>
        <v/>
      </c>
      <c r="D589" t="str">
        <f t="shared" si="18"/>
        <v/>
      </c>
    </row>
    <row r="590" spans="1:4" x14ac:dyDescent="0.25">
      <c r="A590">
        <f t="shared" si="19"/>
        <v>590</v>
      </c>
      <c r="B590" t="e">
        <f>IF('Peer Comparison Tool'!$D$11="NR",INDEX('CECL &lt;50B Database'!$A:$A,MATCH(Workings!$A590,'CECL &lt;50B Database'!$AI:$AI,0)),INDEX('ALLL &lt;50B Database'!$A:$A,MATCH(Workings!$A590,'ALLL &lt;50B Database'!$AI:$AI,0)))</f>
        <v>#N/A</v>
      </c>
      <c r="C590" s="3" t="str">
        <f>IFERROR(IFERROR(VLOOKUP($B590,'CECL &lt;50B Database'!$A:$AA,11,FALSE),VLOOKUP($B590,'ALLL &lt;50B Database'!$A:$AA,11,FALSE)),"")</f>
        <v/>
      </c>
      <c r="D590" t="str">
        <f t="shared" si="18"/>
        <v/>
      </c>
    </row>
    <row r="591" spans="1:4" x14ac:dyDescent="0.25">
      <c r="A591">
        <f t="shared" si="19"/>
        <v>591</v>
      </c>
      <c r="B591" t="e">
        <f>IF('Peer Comparison Tool'!$D$11="NR",INDEX('CECL &lt;50B Database'!$A:$A,MATCH(Workings!$A591,'CECL &lt;50B Database'!$AI:$AI,0)),INDEX('ALLL &lt;50B Database'!$A:$A,MATCH(Workings!$A591,'ALLL &lt;50B Database'!$AI:$AI,0)))</f>
        <v>#N/A</v>
      </c>
      <c r="C591" s="3" t="str">
        <f>IFERROR(IFERROR(VLOOKUP($B591,'CECL &lt;50B Database'!$A:$AA,11,FALSE),VLOOKUP($B591,'ALLL &lt;50B Database'!$A:$AA,11,FALSE)),"")</f>
        <v/>
      </c>
      <c r="D591" t="str">
        <f t="shared" si="18"/>
        <v/>
      </c>
    </row>
    <row r="592" spans="1:4" x14ac:dyDescent="0.25">
      <c r="A592">
        <f t="shared" si="19"/>
        <v>592</v>
      </c>
      <c r="B592" t="e">
        <f>IF('Peer Comparison Tool'!$D$11="NR",INDEX('CECL &lt;50B Database'!$A:$A,MATCH(Workings!$A592,'CECL &lt;50B Database'!$AI:$AI,0)),INDEX('ALLL &lt;50B Database'!$A:$A,MATCH(Workings!$A592,'ALLL &lt;50B Database'!$AI:$AI,0)))</f>
        <v>#N/A</v>
      </c>
      <c r="C592" s="3" t="str">
        <f>IFERROR(IFERROR(VLOOKUP($B592,'CECL &lt;50B Database'!$A:$AA,11,FALSE),VLOOKUP($B592,'ALLL &lt;50B Database'!$A:$AA,11,FALSE)),"")</f>
        <v/>
      </c>
      <c r="D592" t="str">
        <f t="shared" si="18"/>
        <v/>
      </c>
    </row>
    <row r="593" spans="1:4" x14ac:dyDescent="0.25">
      <c r="A593">
        <f t="shared" si="19"/>
        <v>593</v>
      </c>
      <c r="B593" t="e">
        <f>IF('Peer Comparison Tool'!$D$11="NR",INDEX('CECL &lt;50B Database'!$A:$A,MATCH(Workings!$A593,'CECL &lt;50B Database'!$AI:$AI,0)),INDEX('ALLL &lt;50B Database'!$A:$A,MATCH(Workings!$A593,'ALLL &lt;50B Database'!$AI:$AI,0)))</f>
        <v>#N/A</v>
      </c>
      <c r="C593" s="3" t="str">
        <f>IFERROR(IFERROR(VLOOKUP($B593,'CECL &lt;50B Database'!$A:$AA,11,FALSE),VLOOKUP($B593,'ALLL &lt;50B Database'!$A:$AA,11,FALSE)),"")</f>
        <v/>
      </c>
      <c r="D593" t="str">
        <f t="shared" si="18"/>
        <v/>
      </c>
    </row>
    <row r="594" spans="1:4" x14ac:dyDescent="0.25">
      <c r="A594">
        <f t="shared" si="19"/>
        <v>594</v>
      </c>
      <c r="B594" t="e">
        <f>IF('Peer Comparison Tool'!$D$11="NR",INDEX('CECL &lt;50B Database'!$A:$A,MATCH(Workings!$A594,'CECL &lt;50B Database'!$AI:$AI,0)),INDEX('ALLL &lt;50B Database'!$A:$A,MATCH(Workings!$A594,'ALLL &lt;50B Database'!$AI:$AI,0)))</f>
        <v>#N/A</v>
      </c>
      <c r="C594" s="3" t="str">
        <f>IFERROR(IFERROR(VLOOKUP($B594,'CECL &lt;50B Database'!$A:$AA,11,FALSE),VLOOKUP($B594,'ALLL &lt;50B Database'!$A:$AA,11,FALSE)),"")</f>
        <v/>
      </c>
      <c r="D594" t="str">
        <f t="shared" si="18"/>
        <v/>
      </c>
    </row>
    <row r="595" spans="1:4" x14ac:dyDescent="0.25">
      <c r="A595">
        <f t="shared" si="19"/>
        <v>595</v>
      </c>
      <c r="B595" t="e">
        <f>IF('Peer Comparison Tool'!$D$11="NR",INDEX('CECL &lt;50B Database'!$A:$A,MATCH(Workings!$A595,'CECL &lt;50B Database'!$AI:$AI,0)),INDEX('ALLL &lt;50B Database'!$A:$A,MATCH(Workings!$A595,'ALLL &lt;50B Database'!$AI:$AI,0)))</f>
        <v>#N/A</v>
      </c>
      <c r="C595" s="3" t="str">
        <f>IFERROR(IFERROR(VLOOKUP($B595,'CECL &lt;50B Database'!$A:$AA,11,FALSE),VLOOKUP($B595,'ALLL &lt;50B Database'!$A:$AA,11,FALSE)),"")</f>
        <v/>
      </c>
      <c r="D595" t="str">
        <f t="shared" si="18"/>
        <v/>
      </c>
    </row>
    <row r="596" spans="1:4" x14ac:dyDescent="0.25">
      <c r="A596">
        <f t="shared" si="19"/>
        <v>596</v>
      </c>
      <c r="B596" t="e">
        <f>IF('Peer Comparison Tool'!$D$11="NR",INDEX('CECL &lt;50B Database'!$A:$A,MATCH(Workings!$A596,'CECL &lt;50B Database'!$AI:$AI,0)),INDEX('ALLL &lt;50B Database'!$A:$A,MATCH(Workings!$A596,'ALLL &lt;50B Database'!$AI:$AI,0)))</f>
        <v>#N/A</v>
      </c>
      <c r="C596" s="3" t="str">
        <f>IFERROR(IFERROR(VLOOKUP($B596,'CECL &lt;50B Database'!$A:$AA,11,FALSE),VLOOKUP($B596,'ALLL &lt;50B Database'!$A:$AA,11,FALSE)),"")</f>
        <v/>
      </c>
      <c r="D596" t="str">
        <f t="shared" si="18"/>
        <v/>
      </c>
    </row>
    <row r="597" spans="1:4" x14ac:dyDescent="0.25">
      <c r="A597">
        <f t="shared" si="19"/>
        <v>597</v>
      </c>
      <c r="B597" t="e">
        <f>IF('Peer Comparison Tool'!$D$11="NR",INDEX('CECL &lt;50B Database'!$A:$A,MATCH(Workings!$A597,'CECL &lt;50B Database'!$AI:$AI,0)),INDEX('ALLL &lt;50B Database'!$A:$A,MATCH(Workings!$A597,'ALLL &lt;50B Database'!$AI:$AI,0)))</f>
        <v>#N/A</v>
      </c>
      <c r="C597" s="3" t="str">
        <f>IFERROR(IFERROR(VLOOKUP($B597,'CECL &lt;50B Database'!$A:$AA,11,FALSE),VLOOKUP($B597,'ALLL &lt;50B Database'!$A:$AA,11,FALSE)),"")</f>
        <v/>
      </c>
      <c r="D597" t="str">
        <f t="shared" si="18"/>
        <v/>
      </c>
    </row>
    <row r="598" spans="1:4" x14ac:dyDescent="0.25">
      <c r="A598">
        <f t="shared" si="19"/>
        <v>598</v>
      </c>
      <c r="B598" t="e">
        <f>IF('Peer Comparison Tool'!$D$11="NR",INDEX('CECL &lt;50B Database'!$A:$A,MATCH(Workings!$A598,'CECL &lt;50B Database'!$AI:$AI,0)),INDEX('ALLL &lt;50B Database'!$A:$A,MATCH(Workings!$A598,'ALLL &lt;50B Database'!$AI:$AI,0)))</f>
        <v>#N/A</v>
      </c>
      <c r="C598" s="3" t="str">
        <f>IFERROR(IFERROR(VLOOKUP($B598,'CECL &lt;50B Database'!$A:$AA,11,FALSE),VLOOKUP($B598,'ALLL &lt;50B Database'!$A:$AA,11,FALSE)),"")</f>
        <v/>
      </c>
      <c r="D598" t="str">
        <f t="shared" si="18"/>
        <v/>
      </c>
    </row>
    <row r="599" spans="1:4" x14ac:dyDescent="0.25">
      <c r="A599">
        <f t="shared" si="19"/>
        <v>599</v>
      </c>
      <c r="B599" t="e">
        <f>IF('Peer Comparison Tool'!$D$11="NR",INDEX('CECL &lt;50B Database'!$A:$A,MATCH(Workings!$A599,'CECL &lt;50B Database'!$AI:$AI,0)),INDEX('ALLL &lt;50B Database'!$A:$A,MATCH(Workings!$A599,'ALLL &lt;50B Database'!$AI:$AI,0)))</f>
        <v>#N/A</v>
      </c>
      <c r="C599" s="3" t="str">
        <f>IFERROR(IFERROR(VLOOKUP($B599,'CECL &lt;50B Database'!$A:$AA,11,FALSE),VLOOKUP($B599,'ALLL &lt;50B Database'!$A:$AA,11,FALSE)),"")</f>
        <v/>
      </c>
      <c r="D599" t="str">
        <f t="shared" si="18"/>
        <v/>
      </c>
    </row>
    <row r="600" spans="1:4" x14ac:dyDescent="0.25">
      <c r="A600">
        <f t="shared" si="19"/>
        <v>600</v>
      </c>
      <c r="B600" t="e">
        <f>IF('Peer Comparison Tool'!$D$11="NR",INDEX('CECL &lt;50B Database'!$A:$A,MATCH(Workings!$A600,'CECL &lt;50B Database'!$AI:$AI,0)),INDEX('ALLL &lt;50B Database'!$A:$A,MATCH(Workings!$A600,'ALLL &lt;50B Database'!$AI:$AI,0)))</f>
        <v>#N/A</v>
      </c>
      <c r="C600" s="3" t="str">
        <f>IFERROR(IFERROR(VLOOKUP($B600,'CECL &lt;50B Database'!$A:$AA,11,FALSE),VLOOKUP($B600,'ALLL &lt;50B Database'!$A:$AA,11,FALSE)),"")</f>
        <v/>
      </c>
      <c r="D600" t="str">
        <f t="shared" si="18"/>
        <v/>
      </c>
    </row>
    <row r="601" spans="1:4" x14ac:dyDescent="0.25">
      <c r="A601">
        <f t="shared" si="19"/>
        <v>601</v>
      </c>
      <c r="B601" t="e">
        <f>IF('Peer Comparison Tool'!$D$11="NR",INDEX('CECL &lt;50B Database'!$A:$A,MATCH(Workings!$A601,'CECL &lt;50B Database'!$AI:$AI,0)),INDEX('ALLL &lt;50B Database'!$A:$A,MATCH(Workings!$A601,'ALLL &lt;50B Database'!$AI:$AI,0)))</f>
        <v>#N/A</v>
      </c>
      <c r="C601" s="3" t="str">
        <f>IFERROR(IFERROR(VLOOKUP($B601,'CECL &lt;50B Database'!$A:$AA,11,FALSE),VLOOKUP($B601,'ALLL &lt;50B Database'!$A:$AA,11,FALSE)),"")</f>
        <v/>
      </c>
      <c r="D601" t="str">
        <f t="shared" si="18"/>
        <v/>
      </c>
    </row>
    <row r="602" spans="1:4" x14ac:dyDescent="0.25">
      <c r="A602">
        <f t="shared" si="19"/>
        <v>602</v>
      </c>
      <c r="B602" t="e">
        <f>IF('Peer Comparison Tool'!$D$11="NR",INDEX('CECL &lt;50B Database'!$A:$A,MATCH(Workings!$A602,'CECL &lt;50B Database'!$AI:$AI,0)),INDEX('ALLL &lt;50B Database'!$A:$A,MATCH(Workings!$A602,'ALLL &lt;50B Database'!$AI:$AI,0)))</f>
        <v>#N/A</v>
      </c>
      <c r="C602" s="3" t="str">
        <f>IFERROR(IFERROR(VLOOKUP($B602,'CECL &lt;50B Database'!$A:$AA,11,FALSE),VLOOKUP($B602,'ALLL &lt;50B Database'!$A:$AA,11,FALSE)),"")</f>
        <v/>
      </c>
      <c r="D602" t="str">
        <f t="shared" si="18"/>
        <v/>
      </c>
    </row>
    <row r="603" spans="1:4" x14ac:dyDescent="0.25">
      <c r="A603">
        <f t="shared" si="19"/>
        <v>603</v>
      </c>
      <c r="B603" t="e">
        <f>IF('Peer Comparison Tool'!$D$11="NR",INDEX('CECL &lt;50B Database'!$A:$A,MATCH(Workings!$A603,'CECL &lt;50B Database'!$AI:$AI,0)),INDEX('ALLL &lt;50B Database'!$A:$A,MATCH(Workings!$A603,'ALLL &lt;50B Database'!$AI:$AI,0)))</f>
        <v>#N/A</v>
      </c>
      <c r="C603" s="3" t="str">
        <f>IFERROR(IFERROR(VLOOKUP($B603,'CECL &lt;50B Database'!$A:$AA,11,FALSE),VLOOKUP($B603,'ALLL &lt;50B Database'!$A:$AA,11,FALSE)),"")</f>
        <v/>
      </c>
      <c r="D603" t="str">
        <f t="shared" si="18"/>
        <v/>
      </c>
    </row>
    <row r="604" spans="1:4" x14ac:dyDescent="0.25">
      <c r="A604">
        <f t="shared" si="19"/>
        <v>604</v>
      </c>
      <c r="B604" t="e">
        <f>IF('Peer Comparison Tool'!$D$11="NR",INDEX('CECL &lt;50B Database'!$A:$A,MATCH(Workings!$A604,'CECL &lt;50B Database'!$AI:$AI,0)),INDEX('ALLL &lt;50B Database'!$A:$A,MATCH(Workings!$A604,'ALLL &lt;50B Database'!$AI:$AI,0)))</f>
        <v>#N/A</v>
      </c>
      <c r="C604" s="3" t="str">
        <f>IFERROR(IFERROR(VLOOKUP($B604,'CECL &lt;50B Database'!$A:$AA,11,FALSE),VLOOKUP($B604,'ALLL &lt;50B Database'!$A:$AA,11,FALSE)),"")</f>
        <v/>
      </c>
      <c r="D604" t="str">
        <f t="shared" si="18"/>
        <v/>
      </c>
    </row>
    <row r="605" spans="1:4" x14ac:dyDescent="0.25">
      <c r="A605">
        <f t="shared" si="19"/>
        <v>605</v>
      </c>
      <c r="B605" t="e">
        <f>IF('Peer Comparison Tool'!$D$11="NR",INDEX('CECL &lt;50B Database'!$A:$A,MATCH(Workings!$A605,'CECL &lt;50B Database'!$AI:$AI,0)),INDEX('ALLL &lt;50B Database'!$A:$A,MATCH(Workings!$A605,'ALLL &lt;50B Database'!$AI:$AI,0)))</f>
        <v>#N/A</v>
      </c>
      <c r="C605" s="3" t="str">
        <f>IFERROR(IFERROR(VLOOKUP($B605,'CECL &lt;50B Database'!$A:$AA,11,FALSE),VLOOKUP($B605,'ALLL &lt;50B Database'!$A:$AA,11,FALSE)),"")</f>
        <v/>
      </c>
      <c r="D605" t="str">
        <f t="shared" si="18"/>
        <v/>
      </c>
    </row>
    <row r="606" spans="1:4" x14ac:dyDescent="0.25">
      <c r="A606">
        <f t="shared" si="19"/>
        <v>606</v>
      </c>
      <c r="B606" t="e">
        <f>IF('Peer Comparison Tool'!$D$11="NR",INDEX('CECL &lt;50B Database'!$A:$A,MATCH(Workings!$A606,'CECL &lt;50B Database'!$AI:$AI,0)),INDEX('ALLL &lt;50B Database'!$A:$A,MATCH(Workings!$A606,'ALLL &lt;50B Database'!$AI:$AI,0)))</f>
        <v>#N/A</v>
      </c>
      <c r="C606" s="3" t="str">
        <f>IFERROR(IFERROR(VLOOKUP($B606,'CECL &lt;50B Database'!$A:$AA,11,FALSE),VLOOKUP($B606,'ALLL &lt;50B Database'!$A:$AA,11,FALSE)),"")</f>
        <v/>
      </c>
      <c r="D606" t="str">
        <f t="shared" si="18"/>
        <v/>
      </c>
    </row>
    <row r="607" spans="1:4" x14ac:dyDescent="0.25">
      <c r="A607">
        <f t="shared" si="19"/>
        <v>607</v>
      </c>
      <c r="B607" t="e">
        <f>IF('Peer Comparison Tool'!$D$11="NR",INDEX('CECL &lt;50B Database'!$A:$A,MATCH(Workings!$A607,'CECL &lt;50B Database'!$AI:$AI,0)),INDEX('ALLL &lt;50B Database'!$A:$A,MATCH(Workings!$A607,'ALLL &lt;50B Database'!$AI:$AI,0)))</f>
        <v>#N/A</v>
      </c>
      <c r="C607" s="3" t="str">
        <f>IFERROR(IFERROR(VLOOKUP($B607,'CECL &lt;50B Database'!$A:$AA,11,FALSE),VLOOKUP($B607,'ALLL &lt;50B Database'!$A:$AA,11,FALSE)),"")</f>
        <v/>
      </c>
      <c r="D607" t="str">
        <f t="shared" si="18"/>
        <v/>
      </c>
    </row>
    <row r="608" spans="1:4" x14ac:dyDescent="0.25">
      <c r="A608">
        <f t="shared" si="19"/>
        <v>608</v>
      </c>
      <c r="B608" t="e">
        <f>IF('Peer Comparison Tool'!$D$11="NR",INDEX('CECL &lt;50B Database'!$A:$A,MATCH(Workings!$A608,'CECL &lt;50B Database'!$AI:$AI,0)),INDEX('ALLL &lt;50B Database'!$A:$A,MATCH(Workings!$A608,'ALLL &lt;50B Database'!$AI:$AI,0)))</f>
        <v>#N/A</v>
      </c>
      <c r="C608" s="3" t="str">
        <f>IFERROR(IFERROR(VLOOKUP($B608,'CECL &lt;50B Database'!$A:$AA,11,FALSE),VLOOKUP($B608,'ALLL &lt;50B Database'!$A:$AA,11,FALSE)),"")</f>
        <v/>
      </c>
      <c r="D608" t="str">
        <f t="shared" si="18"/>
        <v/>
      </c>
    </row>
    <row r="609" spans="1:4" x14ac:dyDescent="0.25">
      <c r="A609">
        <f t="shared" si="19"/>
        <v>609</v>
      </c>
      <c r="B609" t="e">
        <f>IF('Peer Comparison Tool'!$D$11="NR",INDEX('CECL &lt;50B Database'!$A:$A,MATCH(Workings!$A609,'CECL &lt;50B Database'!$AI:$AI,0)),INDEX('ALLL &lt;50B Database'!$A:$A,MATCH(Workings!$A609,'ALLL &lt;50B Database'!$AI:$AI,0)))</f>
        <v>#N/A</v>
      </c>
      <c r="C609" s="3" t="str">
        <f>IFERROR(IFERROR(VLOOKUP($B609,'CECL &lt;50B Database'!$A:$AA,11,FALSE),VLOOKUP($B609,'ALLL &lt;50B Database'!$A:$AA,11,FALSE)),"")</f>
        <v/>
      </c>
      <c r="D609" t="str">
        <f t="shared" si="18"/>
        <v/>
      </c>
    </row>
    <row r="610" spans="1:4" x14ac:dyDescent="0.25">
      <c r="A610">
        <f t="shared" si="19"/>
        <v>610</v>
      </c>
      <c r="B610" t="e">
        <f>IF('Peer Comparison Tool'!$D$11="NR",INDEX('CECL &lt;50B Database'!$A:$A,MATCH(Workings!$A610,'CECL &lt;50B Database'!$AI:$AI,0)),INDEX('ALLL &lt;50B Database'!$A:$A,MATCH(Workings!$A610,'ALLL &lt;50B Database'!$AI:$AI,0)))</f>
        <v>#N/A</v>
      </c>
      <c r="C610" s="3" t="str">
        <f>IFERROR(IFERROR(VLOOKUP($B610,'CECL &lt;50B Database'!$A:$AA,11,FALSE),VLOOKUP($B610,'ALLL &lt;50B Database'!$A:$AA,11,FALSE)),"")</f>
        <v/>
      </c>
      <c r="D610" t="str">
        <f t="shared" si="18"/>
        <v/>
      </c>
    </row>
    <row r="611" spans="1:4" x14ac:dyDescent="0.25">
      <c r="A611">
        <f t="shared" si="19"/>
        <v>611</v>
      </c>
      <c r="B611" t="e">
        <f>IF('Peer Comparison Tool'!$D$11="NR",INDEX('CECL &lt;50B Database'!$A:$A,MATCH(Workings!$A611,'CECL &lt;50B Database'!$AI:$AI,0)),INDEX('ALLL &lt;50B Database'!$A:$A,MATCH(Workings!$A611,'ALLL &lt;50B Database'!$AI:$AI,0)))</f>
        <v>#N/A</v>
      </c>
      <c r="C611" s="3" t="str">
        <f>IFERROR(IFERROR(VLOOKUP($B611,'CECL &lt;50B Database'!$A:$AA,11,FALSE),VLOOKUP($B611,'ALLL &lt;50B Database'!$A:$AA,11,FALSE)),"")</f>
        <v/>
      </c>
      <c r="D611" t="str">
        <f t="shared" si="18"/>
        <v/>
      </c>
    </row>
    <row r="612" spans="1:4" x14ac:dyDescent="0.25">
      <c r="A612">
        <f t="shared" si="19"/>
        <v>612</v>
      </c>
      <c r="B612" t="e">
        <f>IF('Peer Comparison Tool'!$D$11="NR",INDEX('CECL &lt;50B Database'!$A:$A,MATCH(Workings!$A612,'CECL &lt;50B Database'!$AI:$AI,0)),INDEX('ALLL &lt;50B Database'!$A:$A,MATCH(Workings!$A612,'ALLL &lt;50B Database'!$AI:$AI,0)))</f>
        <v>#N/A</v>
      </c>
      <c r="C612" s="3" t="str">
        <f>IFERROR(IFERROR(VLOOKUP($B612,'CECL &lt;50B Database'!$A:$AA,11,FALSE),VLOOKUP($B612,'ALLL &lt;50B Database'!$A:$AA,11,FALSE)),"")</f>
        <v/>
      </c>
      <c r="D612" t="str">
        <f t="shared" si="18"/>
        <v/>
      </c>
    </row>
    <row r="613" spans="1:4" x14ac:dyDescent="0.25">
      <c r="A613">
        <f t="shared" si="19"/>
        <v>613</v>
      </c>
      <c r="B613" t="e">
        <f>IF('Peer Comparison Tool'!$D$11="NR",INDEX('CECL &lt;50B Database'!$A:$A,MATCH(Workings!$A613,'CECL &lt;50B Database'!$AI:$AI,0)),INDEX('ALLL &lt;50B Database'!$A:$A,MATCH(Workings!$A613,'ALLL &lt;50B Database'!$AI:$AI,0)))</f>
        <v>#N/A</v>
      </c>
      <c r="C613" s="3" t="str">
        <f>IFERROR(IFERROR(VLOOKUP($B613,'CECL &lt;50B Database'!$A:$AA,11,FALSE),VLOOKUP($B613,'ALLL &lt;50B Database'!$A:$AA,11,FALSE)),"")</f>
        <v/>
      </c>
      <c r="D613" t="str">
        <f t="shared" si="18"/>
        <v/>
      </c>
    </row>
    <row r="614" spans="1:4" x14ac:dyDescent="0.25">
      <c r="A614">
        <f t="shared" si="19"/>
        <v>614</v>
      </c>
      <c r="B614" t="e">
        <f>IF('Peer Comparison Tool'!$D$11="NR",INDEX('CECL &lt;50B Database'!$A:$A,MATCH(Workings!$A614,'CECL &lt;50B Database'!$AI:$AI,0)),INDEX('ALLL &lt;50B Database'!$A:$A,MATCH(Workings!$A614,'ALLL &lt;50B Database'!$AI:$AI,0)))</f>
        <v>#N/A</v>
      </c>
      <c r="C614" s="3" t="str">
        <f>IFERROR(IFERROR(VLOOKUP($B614,'CECL &lt;50B Database'!$A:$AA,11,FALSE),VLOOKUP($B614,'ALLL &lt;50B Database'!$A:$AA,11,FALSE)),"")</f>
        <v/>
      </c>
      <c r="D614" t="str">
        <f t="shared" si="18"/>
        <v/>
      </c>
    </row>
    <row r="615" spans="1:4" x14ac:dyDescent="0.25">
      <c r="A615">
        <f t="shared" si="19"/>
        <v>615</v>
      </c>
      <c r="B615" t="e">
        <f>IF('Peer Comparison Tool'!$D$11="NR",INDEX('CECL &lt;50B Database'!$A:$A,MATCH(Workings!$A615,'CECL &lt;50B Database'!$AI:$AI,0)),INDEX('ALLL &lt;50B Database'!$A:$A,MATCH(Workings!$A615,'ALLL &lt;50B Database'!$AI:$AI,0)))</f>
        <v>#N/A</v>
      </c>
      <c r="C615" s="3" t="str">
        <f>IFERROR(IFERROR(VLOOKUP($B615,'CECL &lt;50B Database'!$A:$AA,11,FALSE),VLOOKUP($B615,'ALLL &lt;50B Database'!$A:$AA,11,FALSE)),"")</f>
        <v/>
      </c>
      <c r="D615" t="str">
        <f t="shared" si="18"/>
        <v/>
      </c>
    </row>
    <row r="616" spans="1:4" x14ac:dyDescent="0.25">
      <c r="A616">
        <f t="shared" si="19"/>
        <v>616</v>
      </c>
      <c r="B616" t="e">
        <f>IF('Peer Comparison Tool'!$D$11="NR",INDEX('CECL &lt;50B Database'!$A:$A,MATCH(Workings!$A616,'CECL &lt;50B Database'!$AI:$AI,0)),INDEX('ALLL &lt;50B Database'!$A:$A,MATCH(Workings!$A616,'ALLL &lt;50B Database'!$AI:$AI,0)))</f>
        <v>#N/A</v>
      </c>
      <c r="C616" s="3" t="str">
        <f>IFERROR(IFERROR(VLOOKUP($B616,'CECL &lt;50B Database'!$A:$AA,11,FALSE),VLOOKUP($B616,'ALLL &lt;50B Database'!$A:$AA,11,FALSE)),"")</f>
        <v/>
      </c>
      <c r="D616" t="str">
        <f t="shared" si="18"/>
        <v/>
      </c>
    </row>
    <row r="617" spans="1:4" x14ac:dyDescent="0.25">
      <c r="A617">
        <f t="shared" si="19"/>
        <v>617</v>
      </c>
      <c r="B617" t="e">
        <f>IF('Peer Comparison Tool'!$D$11="NR",INDEX('CECL &lt;50B Database'!$A:$A,MATCH(Workings!$A617,'CECL &lt;50B Database'!$AI:$AI,0)),INDEX('ALLL &lt;50B Database'!$A:$A,MATCH(Workings!$A617,'ALLL &lt;50B Database'!$AI:$AI,0)))</f>
        <v>#N/A</v>
      </c>
      <c r="C617" s="3" t="str">
        <f>IFERROR(IFERROR(VLOOKUP($B617,'CECL &lt;50B Database'!$A:$AA,11,FALSE),VLOOKUP($B617,'ALLL &lt;50B Database'!$A:$AA,11,FALSE)),"")</f>
        <v/>
      </c>
      <c r="D617" t="str">
        <f t="shared" si="18"/>
        <v/>
      </c>
    </row>
    <row r="618" spans="1:4" x14ac:dyDescent="0.25">
      <c r="A618">
        <f t="shared" si="19"/>
        <v>618</v>
      </c>
      <c r="B618" t="e">
        <f>IF('Peer Comparison Tool'!$D$11="NR",INDEX('CECL &lt;50B Database'!$A:$A,MATCH(Workings!$A618,'CECL &lt;50B Database'!$AI:$AI,0)),INDEX('ALLL &lt;50B Database'!$A:$A,MATCH(Workings!$A618,'ALLL &lt;50B Database'!$AI:$AI,0)))</f>
        <v>#N/A</v>
      </c>
      <c r="C618" s="3" t="str">
        <f>IFERROR(IFERROR(VLOOKUP($B618,'CECL &lt;50B Database'!$A:$AA,11,FALSE),VLOOKUP($B618,'ALLL &lt;50B Database'!$A:$AA,11,FALSE)),"")</f>
        <v/>
      </c>
      <c r="D618" t="str">
        <f t="shared" si="18"/>
        <v/>
      </c>
    </row>
    <row r="619" spans="1:4" x14ac:dyDescent="0.25">
      <c r="A619">
        <f t="shared" si="19"/>
        <v>619</v>
      </c>
      <c r="B619" t="e">
        <f>IF('Peer Comparison Tool'!$D$11="NR",INDEX('CECL &lt;50B Database'!$A:$A,MATCH(Workings!$A619,'CECL &lt;50B Database'!$AI:$AI,0)),INDEX('ALLL &lt;50B Database'!$A:$A,MATCH(Workings!$A619,'ALLL &lt;50B Database'!$AI:$AI,0)))</f>
        <v>#N/A</v>
      </c>
      <c r="C619" s="3" t="str">
        <f>IFERROR(IFERROR(VLOOKUP($B619,'CECL &lt;50B Database'!$A:$AA,11,FALSE),VLOOKUP($B619,'ALLL &lt;50B Database'!$A:$AA,11,FALSE)),"")</f>
        <v/>
      </c>
      <c r="D619" t="str">
        <f t="shared" si="18"/>
        <v/>
      </c>
    </row>
    <row r="620" spans="1:4" x14ac:dyDescent="0.25">
      <c r="A620">
        <f t="shared" si="19"/>
        <v>620</v>
      </c>
      <c r="B620" t="e">
        <f>IF('Peer Comparison Tool'!$D$11="NR",INDEX('CECL &lt;50B Database'!$A:$A,MATCH(Workings!$A620,'CECL &lt;50B Database'!$AI:$AI,0)),INDEX('ALLL &lt;50B Database'!$A:$A,MATCH(Workings!$A620,'ALLL &lt;50B Database'!$AI:$AI,0)))</f>
        <v>#N/A</v>
      </c>
      <c r="C620" s="3" t="str">
        <f>IFERROR(IFERROR(VLOOKUP($B620,'CECL &lt;50B Database'!$A:$AA,11,FALSE),VLOOKUP($B620,'ALLL &lt;50B Database'!$A:$AA,11,FALSE)),"")</f>
        <v/>
      </c>
      <c r="D620" t="str">
        <f t="shared" si="18"/>
        <v/>
      </c>
    </row>
    <row r="621" spans="1:4" x14ac:dyDescent="0.25">
      <c r="A621">
        <f t="shared" si="19"/>
        <v>621</v>
      </c>
      <c r="B621" t="e">
        <f>IF('Peer Comparison Tool'!$D$11="NR",INDEX('CECL &lt;50B Database'!$A:$A,MATCH(Workings!$A621,'CECL &lt;50B Database'!$AI:$AI,0)),INDEX('ALLL &lt;50B Database'!$A:$A,MATCH(Workings!$A621,'ALLL &lt;50B Database'!$AI:$AI,0)))</f>
        <v>#N/A</v>
      </c>
      <c r="C621" s="3" t="str">
        <f>IFERROR(IFERROR(VLOOKUP($B621,'CECL &lt;50B Database'!$A:$AA,11,FALSE),VLOOKUP($B621,'ALLL &lt;50B Database'!$A:$AA,11,FALSE)),"")</f>
        <v/>
      </c>
      <c r="D621" t="str">
        <f t="shared" si="18"/>
        <v/>
      </c>
    </row>
    <row r="622" spans="1:4" x14ac:dyDescent="0.25">
      <c r="A622">
        <f t="shared" si="19"/>
        <v>622</v>
      </c>
      <c r="B622" t="e">
        <f>IF('Peer Comparison Tool'!$D$11="NR",INDEX('CECL &lt;50B Database'!$A:$A,MATCH(Workings!$A622,'CECL &lt;50B Database'!$AI:$AI,0)),INDEX('ALLL &lt;50B Database'!$A:$A,MATCH(Workings!$A622,'ALLL &lt;50B Database'!$AI:$AI,0)))</f>
        <v>#N/A</v>
      </c>
      <c r="C622" s="3" t="str">
        <f>IFERROR(IFERROR(VLOOKUP($B622,'CECL &lt;50B Database'!$A:$AA,11,FALSE),VLOOKUP($B622,'ALLL &lt;50B Database'!$A:$AA,11,FALSE)),"")</f>
        <v/>
      </c>
      <c r="D622" t="str">
        <f t="shared" si="18"/>
        <v/>
      </c>
    </row>
    <row r="623" spans="1:4" x14ac:dyDescent="0.25">
      <c r="A623">
        <f t="shared" si="19"/>
        <v>623</v>
      </c>
      <c r="B623" t="e">
        <f>IF('Peer Comparison Tool'!$D$11="NR",INDEX('CECL &lt;50B Database'!$A:$A,MATCH(Workings!$A623,'CECL &lt;50B Database'!$AI:$AI,0)),INDEX('ALLL &lt;50B Database'!$A:$A,MATCH(Workings!$A623,'ALLL &lt;50B Database'!$AI:$AI,0)))</f>
        <v>#N/A</v>
      </c>
      <c r="C623" s="3" t="str">
        <f>IFERROR(IFERROR(VLOOKUP($B623,'CECL &lt;50B Database'!$A:$AA,11,FALSE),VLOOKUP($B623,'ALLL &lt;50B Database'!$A:$AA,11,FALSE)),"")</f>
        <v/>
      </c>
      <c r="D623" t="str">
        <f t="shared" si="18"/>
        <v/>
      </c>
    </row>
    <row r="624" spans="1:4" x14ac:dyDescent="0.25">
      <c r="A624">
        <f t="shared" si="19"/>
        <v>624</v>
      </c>
      <c r="B624" t="e">
        <f>IF('Peer Comparison Tool'!$D$11="NR",INDEX('CECL &lt;50B Database'!$A:$A,MATCH(Workings!$A624,'CECL &lt;50B Database'!$AI:$AI,0)),INDEX('ALLL &lt;50B Database'!$A:$A,MATCH(Workings!$A624,'ALLL &lt;50B Database'!$AI:$AI,0)))</f>
        <v>#N/A</v>
      </c>
      <c r="C624" s="3" t="str">
        <f>IFERROR(IFERROR(VLOOKUP($B624,'CECL &lt;50B Database'!$A:$AA,11,FALSE),VLOOKUP($B624,'ALLL &lt;50B Database'!$A:$AA,11,FALSE)),"")</f>
        <v/>
      </c>
      <c r="D624" t="str">
        <f t="shared" si="18"/>
        <v/>
      </c>
    </row>
    <row r="625" spans="1:4" x14ac:dyDescent="0.25">
      <c r="A625">
        <f t="shared" si="19"/>
        <v>625</v>
      </c>
      <c r="B625" t="e">
        <f>IF('Peer Comparison Tool'!$D$11="NR",INDEX('CECL &lt;50B Database'!$A:$A,MATCH(Workings!$A625,'CECL &lt;50B Database'!$AI:$AI,0)),INDEX('ALLL &lt;50B Database'!$A:$A,MATCH(Workings!$A625,'ALLL &lt;50B Database'!$AI:$AI,0)))</f>
        <v>#N/A</v>
      </c>
      <c r="C625" s="3" t="str">
        <f>IFERROR(IFERROR(VLOOKUP($B625,'CECL &lt;50B Database'!$A:$AA,11,FALSE),VLOOKUP($B625,'ALLL &lt;50B Database'!$A:$AA,11,FALSE)),"")</f>
        <v/>
      </c>
      <c r="D625" t="str">
        <f t="shared" si="18"/>
        <v/>
      </c>
    </row>
    <row r="626" spans="1:4" x14ac:dyDescent="0.25">
      <c r="A626">
        <f t="shared" si="19"/>
        <v>626</v>
      </c>
      <c r="B626" t="e">
        <f>IF('Peer Comparison Tool'!$D$11="NR",INDEX('CECL &lt;50B Database'!$A:$A,MATCH(Workings!$A626,'CECL &lt;50B Database'!$AI:$AI,0)),INDEX('ALLL &lt;50B Database'!$A:$A,MATCH(Workings!$A626,'ALLL &lt;50B Database'!$AI:$AI,0)))</f>
        <v>#N/A</v>
      </c>
      <c r="C626" s="3" t="str">
        <f>IFERROR(IFERROR(VLOOKUP($B626,'CECL &lt;50B Database'!$A:$AA,11,FALSE),VLOOKUP($B626,'ALLL &lt;50B Database'!$A:$AA,11,FALSE)),"")</f>
        <v/>
      </c>
      <c r="D626" t="str">
        <f t="shared" si="18"/>
        <v/>
      </c>
    </row>
    <row r="627" spans="1:4" x14ac:dyDescent="0.25">
      <c r="A627">
        <f t="shared" si="19"/>
        <v>627</v>
      </c>
      <c r="B627" t="e">
        <f>IF('Peer Comparison Tool'!$D$11="NR",INDEX('CECL &lt;50B Database'!$A:$A,MATCH(Workings!$A627,'CECL &lt;50B Database'!$AI:$AI,0)),INDEX('ALLL &lt;50B Database'!$A:$A,MATCH(Workings!$A627,'ALLL &lt;50B Database'!$AI:$AI,0)))</f>
        <v>#N/A</v>
      </c>
      <c r="C627" s="3" t="str">
        <f>IFERROR(IFERROR(VLOOKUP($B627,'CECL &lt;50B Database'!$A:$AA,11,FALSE),VLOOKUP($B627,'ALLL &lt;50B Database'!$A:$AA,11,FALSE)),"")</f>
        <v/>
      </c>
      <c r="D627" t="str">
        <f t="shared" si="18"/>
        <v/>
      </c>
    </row>
    <row r="628" spans="1:4" x14ac:dyDescent="0.25">
      <c r="A628">
        <f t="shared" si="19"/>
        <v>628</v>
      </c>
      <c r="B628" t="e">
        <f>IF('Peer Comparison Tool'!$D$11="NR",INDEX('CECL &lt;50B Database'!$A:$A,MATCH(Workings!$A628,'CECL &lt;50B Database'!$AI:$AI,0)),INDEX('ALLL &lt;50B Database'!$A:$A,MATCH(Workings!$A628,'ALLL &lt;50B Database'!$AI:$AI,0)))</f>
        <v>#N/A</v>
      </c>
      <c r="C628" s="3" t="str">
        <f>IFERROR(IFERROR(VLOOKUP($B628,'CECL &lt;50B Database'!$A:$AA,11,FALSE),VLOOKUP($B628,'ALLL &lt;50B Database'!$A:$AA,11,FALSE)),"")</f>
        <v/>
      </c>
      <c r="D628" t="str">
        <f t="shared" si="18"/>
        <v/>
      </c>
    </row>
    <row r="629" spans="1:4" x14ac:dyDescent="0.25">
      <c r="A629">
        <f t="shared" si="19"/>
        <v>629</v>
      </c>
      <c r="B629" t="e">
        <f>IF('Peer Comparison Tool'!$D$11="NR",INDEX('CECL &lt;50B Database'!$A:$A,MATCH(Workings!$A629,'CECL &lt;50B Database'!$AI:$AI,0)),INDEX('ALLL &lt;50B Database'!$A:$A,MATCH(Workings!$A629,'ALLL &lt;50B Database'!$AI:$AI,0)))</f>
        <v>#N/A</v>
      </c>
      <c r="C629" s="3" t="str">
        <f>IFERROR(IFERROR(VLOOKUP($B629,'CECL &lt;50B Database'!$A:$AA,11,FALSE),VLOOKUP($B629,'ALLL &lt;50B Database'!$A:$AA,11,FALSE)),"")</f>
        <v/>
      </c>
      <c r="D629" t="str">
        <f t="shared" si="18"/>
        <v/>
      </c>
    </row>
    <row r="630" spans="1:4" x14ac:dyDescent="0.25">
      <c r="A630">
        <f t="shared" si="19"/>
        <v>630</v>
      </c>
      <c r="B630" t="e">
        <f>IF('Peer Comparison Tool'!$D$11="NR",INDEX('CECL &lt;50B Database'!$A:$A,MATCH(Workings!$A630,'CECL &lt;50B Database'!$AI:$AI,0)),INDEX('ALLL &lt;50B Database'!$A:$A,MATCH(Workings!$A630,'ALLL &lt;50B Database'!$AI:$AI,0)))</f>
        <v>#N/A</v>
      </c>
      <c r="C630" s="3" t="str">
        <f>IFERROR(IFERROR(VLOOKUP($B630,'CECL &lt;50B Database'!$A:$AA,11,FALSE),VLOOKUP($B630,'ALLL &lt;50B Database'!$A:$AA,11,FALSE)),"")</f>
        <v/>
      </c>
      <c r="D630" t="str">
        <f t="shared" si="18"/>
        <v/>
      </c>
    </row>
    <row r="631" spans="1:4" x14ac:dyDescent="0.25">
      <c r="A631">
        <f t="shared" si="19"/>
        <v>631</v>
      </c>
      <c r="B631" t="e">
        <f>IF('Peer Comparison Tool'!$D$11="NR",INDEX('CECL &lt;50B Database'!$A:$A,MATCH(Workings!$A631,'CECL &lt;50B Database'!$AI:$AI,0)),INDEX('ALLL &lt;50B Database'!$A:$A,MATCH(Workings!$A631,'ALLL &lt;50B Database'!$AI:$AI,0)))</f>
        <v>#N/A</v>
      </c>
      <c r="C631" s="3" t="str">
        <f>IFERROR(IFERROR(VLOOKUP($B631,'CECL &lt;50B Database'!$A:$AA,11,FALSE),VLOOKUP($B631,'ALLL &lt;50B Database'!$A:$AA,11,FALSE)),"")</f>
        <v/>
      </c>
      <c r="D631" t="str">
        <f t="shared" si="18"/>
        <v/>
      </c>
    </row>
    <row r="632" spans="1:4" x14ac:dyDescent="0.25">
      <c r="A632">
        <f t="shared" si="19"/>
        <v>632</v>
      </c>
      <c r="B632" t="e">
        <f>IF('Peer Comparison Tool'!$D$11="NR",INDEX('CECL &lt;50B Database'!$A:$A,MATCH(Workings!$A632,'CECL &lt;50B Database'!$AI:$AI,0)),INDEX('ALLL &lt;50B Database'!$A:$A,MATCH(Workings!$A632,'ALLL &lt;50B Database'!$AI:$AI,0)))</f>
        <v>#N/A</v>
      </c>
      <c r="C632" s="3" t="str">
        <f>IFERROR(IFERROR(VLOOKUP($B632,'CECL &lt;50B Database'!$A:$AA,11,FALSE),VLOOKUP($B632,'ALLL &lt;50B Database'!$A:$AA,11,FALSE)),"")</f>
        <v/>
      </c>
      <c r="D632" t="str">
        <f t="shared" si="18"/>
        <v/>
      </c>
    </row>
    <row r="633" spans="1:4" x14ac:dyDescent="0.25">
      <c r="A633">
        <f t="shared" si="19"/>
        <v>633</v>
      </c>
      <c r="B633" t="e">
        <f>IF('Peer Comparison Tool'!$D$11="NR",INDEX('CECL &lt;50B Database'!$A:$A,MATCH(Workings!$A633,'CECL &lt;50B Database'!$AI:$AI,0)),INDEX('ALLL &lt;50B Database'!$A:$A,MATCH(Workings!$A633,'ALLL &lt;50B Database'!$AI:$AI,0)))</f>
        <v>#N/A</v>
      </c>
      <c r="C633" s="3" t="str">
        <f>IFERROR(IFERROR(VLOOKUP($B633,'CECL &lt;50B Database'!$A:$AA,11,FALSE),VLOOKUP($B633,'ALLL &lt;50B Database'!$A:$AA,11,FALSE)),"")</f>
        <v/>
      </c>
      <c r="D633" t="str">
        <f t="shared" si="18"/>
        <v/>
      </c>
    </row>
    <row r="634" spans="1:4" x14ac:dyDescent="0.25">
      <c r="A634">
        <f t="shared" si="19"/>
        <v>634</v>
      </c>
      <c r="B634" t="e">
        <f>IF('Peer Comparison Tool'!$D$11="NR",INDEX('CECL &lt;50B Database'!$A:$A,MATCH(Workings!$A634,'CECL &lt;50B Database'!$AI:$AI,0)),INDEX('ALLL &lt;50B Database'!$A:$A,MATCH(Workings!$A634,'ALLL &lt;50B Database'!$AI:$AI,0)))</f>
        <v>#N/A</v>
      </c>
      <c r="C634" s="3" t="str">
        <f>IFERROR(IFERROR(VLOOKUP($B634,'CECL &lt;50B Database'!$A:$AA,11,FALSE),VLOOKUP($B634,'ALLL &lt;50B Database'!$A:$AA,11,FALSE)),"")</f>
        <v/>
      </c>
      <c r="D634" t="str">
        <f t="shared" si="18"/>
        <v/>
      </c>
    </row>
    <row r="635" spans="1:4" x14ac:dyDescent="0.25">
      <c r="A635">
        <f t="shared" si="19"/>
        <v>635</v>
      </c>
      <c r="B635" t="e">
        <f>IF('Peer Comparison Tool'!$D$11="NR",INDEX('CECL &lt;50B Database'!$A:$A,MATCH(Workings!$A635,'CECL &lt;50B Database'!$AI:$AI,0)),INDEX('ALLL &lt;50B Database'!$A:$A,MATCH(Workings!$A635,'ALLL &lt;50B Database'!$AI:$AI,0)))</f>
        <v>#N/A</v>
      </c>
      <c r="C635" s="3" t="str">
        <f>IFERROR(IFERROR(VLOOKUP($B635,'CECL &lt;50B Database'!$A:$AA,11,FALSE),VLOOKUP($B635,'ALLL &lt;50B Database'!$A:$AA,11,FALSE)),"")</f>
        <v/>
      </c>
      <c r="D635" t="str">
        <f t="shared" si="18"/>
        <v/>
      </c>
    </row>
    <row r="636" spans="1:4" x14ac:dyDescent="0.25">
      <c r="A636">
        <f t="shared" si="19"/>
        <v>636</v>
      </c>
      <c r="B636" t="e">
        <f>IF('Peer Comparison Tool'!$D$11="NR",INDEX('CECL &lt;50B Database'!$A:$A,MATCH(Workings!$A636,'CECL &lt;50B Database'!$AI:$AI,0)),INDEX('ALLL &lt;50B Database'!$A:$A,MATCH(Workings!$A636,'ALLL &lt;50B Database'!$AI:$AI,0)))</f>
        <v>#N/A</v>
      </c>
      <c r="C636" s="3" t="str">
        <f>IFERROR(IFERROR(VLOOKUP($B636,'CECL &lt;50B Database'!$A:$AA,11,FALSE),VLOOKUP($B636,'ALLL &lt;50B Database'!$A:$AA,11,FALSE)),"")</f>
        <v/>
      </c>
      <c r="D636" t="str">
        <f t="shared" si="18"/>
        <v/>
      </c>
    </row>
    <row r="637" spans="1:4" x14ac:dyDescent="0.25">
      <c r="A637">
        <f t="shared" si="19"/>
        <v>637</v>
      </c>
      <c r="B637" t="e">
        <f>IF('Peer Comparison Tool'!$D$11="NR",INDEX('CECL &lt;50B Database'!$A:$A,MATCH(Workings!$A637,'CECL &lt;50B Database'!$AI:$AI,0)),INDEX('ALLL &lt;50B Database'!$A:$A,MATCH(Workings!$A637,'ALLL &lt;50B Database'!$AI:$AI,0)))</f>
        <v>#N/A</v>
      </c>
      <c r="C637" s="3" t="str">
        <f>IFERROR(IFERROR(VLOOKUP($B637,'CECL &lt;50B Database'!$A:$AA,11,FALSE),VLOOKUP($B637,'ALLL &lt;50B Database'!$A:$AA,11,FALSE)),"")</f>
        <v/>
      </c>
      <c r="D637" t="str">
        <f t="shared" si="18"/>
        <v/>
      </c>
    </row>
    <row r="638" spans="1:4" x14ac:dyDescent="0.25">
      <c r="A638">
        <f t="shared" si="19"/>
        <v>638</v>
      </c>
      <c r="B638" t="e">
        <f>IF('Peer Comparison Tool'!$D$11="NR",INDEX('CECL &lt;50B Database'!$A:$A,MATCH(Workings!$A638,'CECL &lt;50B Database'!$AI:$AI,0)),INDEX('ALLL &lt;50B Database'!$A:$A,MATCH(Workings!$A638,'ALLL &lt;50B Database'!$AI:$AI,0)))</f>
        <v>#N/A</v>
      </c>
      <c r="C638" s="3" t="str">
        <f>IFERROR(IFERROR(VLOOKUP($B638,'CECL &lt;50B Database'!$A:$AA,11,FALSE),VLOOKUP($B638,'ALLL &lt;50B Database'!$A:$AA,11,FALSE)),"")</f>
        <v/>
      </c>
      <c r="D638" t="str">
        <f t="shared" si="18"/>
        <v/>
      </c>
    </row>
    <row r="639" spans="1:4" x14ac:dyDescent="0.25">
      <c r="A639">
        <f t="shared" si="19"/>
        <v>639</v>
      </c>
      <c r="B639" t="e">
        <f>IF('Peer Comparison Tool'!$D$11="NR",INDEX('CECL &lt;50B Database'!$A:$A,MATCH(Workings!$A639,'CECL &lt;50B Database'!$AI:$AI,0)),INDEX('ALLL &lt;50B Database'!$A:$A,MATCH(Workings!$A639,'ALLL &lt;50B Database'!$AI:$AI,0)))</f>
        <v>#N/A</v>
      </c>
      <c r="C639" s="3" t="str">
        <f>IFERROR(IFERROR(VLOOKUP($B639,'CECL &lt;50B Database'!$A:$AA,11,FALSE),VLOOKUP($B639,'ALLL &lt;50B Database'!$A:$AA,11,FALSE)),"")</f>
        <v/>
      </c>
      <c r="D639" t="str">
        <f t="shared" si="18"/>
        <v/>
      </c>
    </row>
    <row r="640" spans="1:4" x14ac:dyDescent="0.25">
      <c r="A640">
        <f t="shared" si="19"/>
        <v>640</v>
      </c>
      <c r="B640" t="e">
        <f>IF('Peer Comparison Tool'!$D$11="NR",INDEX('CECL &lt;50B Database'!$A:$A,MATCH(Workings!$A640,'CECL &lt;50B Database'!$AI:$AI,0)),INDEX('ALLL &lt;50B Database'!$A:$A,MATCH(Workings!$A640,'ALLL &lt;50B Database'!$AI:$AI,0)))</f>
        <v>#N/A</v>
      </c>
      <c r="C640" s="3" t="str">
        <f>IFERROR(IFERROR(VLOOKUP($B640,'CECL &lt;50B Database'!$A:$AA,11,FALSE),VLOOKUP($B640,'ALLL &lt;50B Database'!$A:$AA,11,FALSE)),"")</f>
        <v/>
      </c>
      <c r="D640" t="str">
        <f t="shared" si="18"/>
        <v/>
      </c>
    </row>
    <row r="641" spans="1:4" x14ac:dyDescent="0.25">
      <c r="A641">
        <f t="shared" si="19"/>
        <v>641</v>
      </c>
      <c r="B641" t="e">
        <f>IF('Peer Comparison Tool'!$D$11="NR",INDEX('CECL &lt;50B Database'!$A:$A,MATCH(Workings!$A641,'CECL &lt;50B Database'!$AI:$AI,0)),INDEX('ALLL &lt;50B Database'!$A:$A,MATCH(Workings!$A641,'ALLL &lt;50B Database'!$AI:$AI,0)))</f>
        <v>#N/A</v>
      </c>
      <c r="C641" s="3" t="str">
        <f>IFERROR(IFERROR(VLOOKUP($B641,'CECL &lt;50B Database'!$A:$AA,11,FALSE),VLOOKUP($B641,'ALLL &lt;50B Database'!$A:$AA,11,FALSE)),"")</f>
        <v/>
      </c>
      <c r="D641" t="str">
        <f t="shared" si="18"/>
        <v/>
      </c>
    </row>
    <row r="642" spans="1:4" x14ac:dyDescent="0.25">
      <c r="A642">
        <f t="shared" si="19"/>
        <v>642</v>
      </c>
      <c r="B642" t="e">
        <f>IF('Peer Comparison Tool'!$D$11="NR",INDEX('CECL &lt;50B Database'!$A:$A,MATCH(Workings!$A642,'CECL &lt;50B Database'!$AI:$AI,0)),INDEX('ALLL &lt;50B Database'!$A:$A,MATCH(Workings!$A642,'ALLL &lt;50B Database'!$AI:$AI,0)))</f>
        <v>#N/A</v>
      </c>
      <c r="C642" s="3" t="str">
        <f>IFERROR(IFERROR(VLOOKUP($B642,'CECL &lt;50B Database'!$A:$AA,11,FALSE),VLOOKUP($B642,'ALLL &lt;50B Database'!$A:$AA,11,FALSE)),"")</f>
        <v/>
      </c>
      <c r="D642" t="str">
        <f t="shared" ref="D642:D705" si="20">IFERROR(RANK($C642,$C$1:$C$5000,0),"")</f>
        <v/>
      </c>
    </row>
    <row r="643" spans="1:4" x14ac:dyDescent="0.25">
      <c r="A643">
        <f t="shared" si="19"/>
        <v>643</v>
      </c>
      <c r="B643" t="e">
        <f>IF('Peer Comparison Tool'!$D$11="NR",INDEX('CECL &lt;50B Database'!$A:$A,MATCH(Workings!$A643,'CECL &lt;50B Database'!$AI:$AI,0)),INDEX('ALLL &lt;50B Database'!$A:$A,MATCH(Workings!$A643,'ALLL &lt;50B Database'!$AI:$AI,0)))</f>
        <v>#N/A</v>
      </c>
      <c r="C643" s="3" t="str">
        <f>IFERROR(IFERROR(VLOOKUP($B643,'CECL &lt;50B Database'!$A:$AA,11,FALSE),VLOOKUP($B643,'ALLL &lt;50B Database'!$A:$AA,11,FALSE)),"")</f>
        <v/>
      </c>
      <c r="D643" t="str">
        <f t="shared" si="20"/>
        <v/>
      </c>
    </row>
    <row r="644" spans="1:4" x14ac:dyDescent="0.25">
      <c r="A644">
        <f t="shared" ref="A644:A707" si="21">A643+1</f>
        <v>644</v>
      </c>
      <c r="B644" t="e">
        <f>IF('Peer Comparison Tool'!$D$11="NR",INDEX('CECL &lt;50B Database'!$A:$A,MATCH(Workings!$A644,'CECL &lt;50B Database'!$AI:$AI,0)),INDEX('ALLL &lt;50B Database'!$A:$A,MATCH(Workings!$A644,'ALLL &lt;50B Database'!$AI:$AI,0)))</f>
        <v>#N/A</v>
      </c>
      <c r="C644" s="3" t="str">
        <f>IFERROR(IFERROR(VLOOKUP($B644,'CECL &lt;50B Database'!$A:$AA,11,FALSE),VLOOKUP($B644,'ALLL &lt;50B Database'!$A:$AA,11,FALSE)),"")</f>
        <v/>
      </c>
      <c r="D644" t="str">
        <f t="shared" si="20"/>
        <v/>
      </c>
    </row>
    <row r="645" spans="1:4" x14ac:dyDescent="0.25">
      <c r="A645">
        <f t="shared" si="21"/>
        <v>645</v>
      </c>
      <c r="B645" t="e">
        <f>IF('Peer Comparison Tool'!$D$11="NR",INDEX('CECL &lt;50B Database'!$A:$A,MATCH(Workings!$A645,'CECL &lt;50B Database'!$AI:$AI,0)),INDEX('ALLL &lt;50B Database'!$A:$A,MATCH(Workings!$A645,'ALLL &lt;50B Database'!$AI:$AI,0)))</f>
        <v>#N/A</v>
      </c>
      <c r="C645" s="3" t="str">
        <f>IFERROR(IFERROR(VLOOKUP($B645,'CECL &lt;50B Database'!$A:$AA,11,FALSE),VLOOKUP($B645,'ALLL &lt;50B Database'!$A:$AA,11,FALSE)),"")</f>
        <v/>
      </c>
      <c r="D645" t="str">
        <f t="shared" si="20"/>
        <v/>
      </c>
    </row>
    <row r="646" spans="1:4" x14ac:dyDescent="0.25">
      <c r="A646">
        <f t="shared" si="21"/>
        <v>646</v>
      </c>
      <c r="B646" t="e">
        <f>IF('Peer Comparison Tool'!$D$11="NR",INDEX('CECL &lt;50B Database'!$A:$A,MATCH(Workings!$A646,'CECL &lt;50B Database'!$AI:$AI,0)),INDEX('ALLL &lt;50B Database'!$A:$A,MATCH(Workings!$A646,'ALLL &lt;50B Database'!$AI:$AI,0)))</f>
        <v>#N/A</v>
      </c>
      <c r="C646" s="3" t="str">
        <f>IFERROR(IFERROR(VLOOKUP($B646,'CECL &lt;50B Database'!$A:$AA,11,FALSE),VLOOKUP($B646,'ALLL &lt;50B Database'!$A:$AA,11,FALSE)),"")</f>
        <v/>
      </c>
      <c r="D646" t="str">
        <f t="shared" si="20"/>
        <v/>
      </c>
    </row>
    <row r="647" spans="1:4" x14ac:dyDescent="0.25">
      <c r="A647">
        <f t="shared" si="21"/>
        <v>647</v>
      </c>
      <c r="B647" t="e">
        <f>IF('Peer Comparison Tool'!$D$11="NR",INDEX('CECL &lt;50B Database'!$A:$A,MATCH(Workings!$A647,'CECL &lt;50B Database'!$AI:$AI,0)),INDEX('ALLL &lt;50B Database'!$A:$A,MATCH(Workings!$A647,'ALLL &lt;50B Database'!$AI:$AI,0)))</f>
        <v>#N/A</v>
      </c>
      <c r="C647" s="3" t="str">
        <f>IFERROR(IFERROR(VLOOKUP($B647,'CECL &lt;50B Database'!$A:$AA,11,FALSE),VLOOKUP($B647,'ALLL &lt;50B Database'!$A:$AA,11,FALSE)),"")</f>
        <v/>
      </c>
      <c r="D647" t="str">
        <f t="shared" si="20"/>
        <v/>
      </c>
    </row>
    <row r="648" spans="1:4" x14ac:dyDescent="0.25">
      <c r="A648">
        <f t="shared" si="21"/>
        <v>648</v>
      </c>
      <c r="B648" t="e">
        <f>IF('Peer Comparison Tool'!$D$11="NR",INDEX('CECL &lt;50B Database'!$A:$A,MATCH(Workings!$A648,'CECL &lt;50B Database'!$AI:$AI,0)),INDEX('ALLL &lt;50B Database'!$A:$A,MATCH(Workings!$A648,'ALLL &lt;50B Database'!$AI:$AI,0)))</f>
        <v>#N/A</v>
      </c>
      <c r="C648" s="3" t="str">
        <f>IFERROR(IFERROR(VLOOKUP($B648,'CECL &lt;50B Database'!$A:$AA,11,FALSE),VLOOKUP($B648,'ALLL &lt;50B Database'!$A:$AA,11,FALSE)),"")</f>
        <v/>
      </c>
      <c r="D648" t="str">
        <f t="shared" si="20"/>
        <v/>
      </c>
    </row>
    <row r="649" spans="1:4" x14ac:dyDescent="0.25">
      <c r="A649">
        <f t="shared" si="21"/>
        <v>649</v>
      </c>
      <c r="B649" t="e">
        <f>IF('Peer Comparison Tool'!$D$11="NR",INDEX('CECL &lt;50B Database'!$A:$A,MATCH(Workings!$A649,'CECL &lt;50B Database'!$AI:$AI,0)),INDEX('ALLL &lt;50B Database'!$A:$A,MATCH(Workings!$A649,'ALLL &lt;50B Database'!$AI:$AI,0)))</f>
        <v>#N/A</v>
      </c>
      <c r="C649" s="3" t="str">
        <f>IFERROR(IFERROR(VLOOKUP($B649,'CECL &lt;50B Database'!$A:$AA,11,FALSE),VLOOKUP($B649,'ALLL &lt;50B Database'!$A:$AA,11,FALSE)),"")</f>
        <v/>
      </c>
      <c r="D649" t="str">
        <f t="shared" si="20"/>
        <v/>
      </c>
    </row>
    <row r="650" spans="1:4" x14ac:dyDescent="0.25">
      <c r="A650">
        <f t="shared" si="21"/>
        <v>650</v>
      </c>
      <c r="B650" t="e">
        <f>IF('Peer Comparison Tool'!$D$11="NR",INDEX('CECL &lt;50B Database'!$A:$A,MATCH(Workings!$A650,'CECL &lt;50B Database'!$AI:$AI,0)),INDEX('ALLL &lt;50B Database'!$A:$A,MATCH(Workings!$A650,'ALLL &lt;50B Database'!$AI:$AI,0)))</f>
        <v>#N/A</v>
      </c>
      <c r="C650" s="3" t="str">
        <f>IFERROR(IFERROR(VLOOKUP($B650,'CECL &lt;50B Database'!$A:$AA,11,FALSE),VLOOKUP($B650,'ALLL &lt;50B Database'!$A:$AA,11,FALSE)),"")</f>
        <v/>
      </c>
      <c r="D650" t="str">
        <f t="shared" si="20"/>
        <v/>
      </c>
    </row>
    <row r="651" spans="1:4" x14ac:dyDescent="0.25">
      <c r="A651">
        <f t="shared" si="21"/>
        <v>651</v>
      </c>
      <c r="B651" t="e">
        <f>IF('Peer Comparison Tool'!$D$11="NR",INDEX('CECL &lt;50B Database'!$A:$A,MATCH(Workings!$A651,'CECL &lt;50B Database'!$AI:$AI,0)),INDEX('ALLL &lt;50B Database'!$A:$A,MATCH(Workings!$A651,'ALLL &lt;50B Database'!$AI:$AI,0)))</f>
        <v>#N/A</v>
      </c>
      <c r="C651" s="3" t="str">
        <f>IFERROR(IFERROR(VLOOKUP($B651,'CECL &lt;50B Database'!$A:$AA,11,FALSE),VLOOKUP($B651,'ALLL &lt;50B Database'!$A:$AA,11,FALSE)),"")</f>
        <v/>
      </c>
      <c r="D651" t="str">
        <f t="shared" si="20"/>
        <v/>
      </c>
    </row>
    <row r="652" spans="1:4" x14ac:dyDescent="0.25">
      <c r="A652">
        <f t="shared" si="21"/>
        <v>652</v>
      </c>
      <c r="B652" t="e">
        <f>IF('Peer Comparison Tool'!$D$11="NR",INDEX('CECL &lt;50B Database'!$A:$A,MATCH(Workings!$A652,'CECL &lt;50B Database'!$AI:$AI,0)),INDEX('ALLL &lt;50B Database'!$A:$A,MATCH(Workings!$A652,'ALLL &lt;50B Database'!$AI:$AI,0)))</f>
        <v>#N/A</v>
      </c>
      <c r="C652" s="3" t="str">
        <f>IFERROR(IFERROR(VLOOKUP($B652,'CECL &lt;50B Database'!$A:$AA,11,FALSE),VLOOKUP($B652,'ALLL &lt;50B Database'!$A:$AA,11,FALSE)),"")</f>
        <v/>
      </c>
      <c r="D652" t="str">
        <f t="shared" si="20"/>
        <v/>
      </c>
    </row>
    <row r="653" spans="1:4" x14ac:dyDescent="0.25">
      <c r="A653">
        <f t="shared" si="21"/>
        <v>653</v>
      </c>
      <c r="B653" t="e">
        <f>IF('Peer Comparison Tool'!$D$11="NR",INDEX('CECL &lt;50B Database'!$A:$A,MATCH(Workings!$A653,'CECL &lt;50B Database'!$AI:$AI,0)),INDEX('ALLL &lt;50B Database'!$A:$A,MATCH(Workings!$A653,'ALLL &lt;50B Database'!$AI:$AI,0)))</f>
        <v>#N/A</v>
      </c>
      <c r="C653" s="3" t="str">
        <f>IFERROR(IFERROR(VLOOKUP($B653,'CECL &lt;50B Database'!$A:$AA,11,FALSE),VLOOKUP($B653,'ALLL &lt;50B Database'!$A:$AA,11,FALSE)),"")</f>
        <v/>
      </c>
      <c r="D653" t="str">
        <f t="shared" si="20"/>
        <v/>
      </c>
    </row>
    <row r="654" spans="1:4" x14ac:dyDescent="0.25">
      <c r="A654">
        <f t="shared" si="21"/>
        <v>654</v>
      </c>
      <c r="B654" t="e">
        <f>IF('Peer Comparison Tool'!$D$11="NR",INDEX('CECL &lt;50B Database'!$A:$A,MATCH(Workings!$A654,'CECL &lt;50B Database'!$AI:$AI,0)),INDEX('ALLL &lt;50B Database'!$A:$A,MATCH(Workings!$A654,'ALLL &lt;50B Database'!$AI:$AI,0)))</f>
        <v>#N/A</v>
      </c>
      <c r="C654" s="3" t="str">
        <f>IFERROR(IFERROR(VLOOKUP($B654,'CECL &lt;50B Database'!$A:$AA,11,FALSE),VLOOKUP($B654,'ALLL &lt;50B Database'!$A:$AA,11,FALSE)),"")</f>
        <v/>
      </c>
      <c r="D654" t="str">
        <f t="shared" si="20"/>
        <v/>
      </c>
    </row>
    <row r="655" spans="1:4" x14ac:dyDescent="0.25">
      <c r="A655">
        <f t="shared" si="21"/>
        <v>655</v>
      </c>
      <c r="B655" t="e">
        <f>IF('Peer Comparison Tool'!$D$11="NR",INDEX('CECL &lt;50B Database'!$A:$A,MATCH(Workings!$A655,'CECL &lt;50B Database'!$AI:$AI,0)),INDEX('ALLL &lt;50B Database'!$A:$A,MATCH(Workings!$A655,'ALLL &lt;50B Database'!$AI:$AI,0)))</f>
        <v>#N/A</v>
      </c>
      <c r="C655" s="3" t="str">
        <f>IFERROR(IFERROR(VLOOKUP($B655,'CECL &lt;50B Database'!$A:$AA,11,FALSE),VLOOKUP($B655,'ALLL &lt;50B Database'!$A:$AA,11,FALSE)),"")</f>
        <v/>
      </c>
      <c r="D655" t="str">
        <f t="shared" si="20"/>
        <v/>
      </c>
    </row>
    <row r="656" spans="1:4" x14ac:dyDescent="0.25">
      <c r="A656">
        <f t="shared" si="21"/>
        <v>656</v>
      </c>
      <c r="B656" t="e">
        <f>IF('Peer Comparison Tool'!$D$11="NR",INDEX('CECL &lt;50B Database'!$A:$A,MATCH(Workings!$A656,'CECL &lt;50B Database'!$AI:$AI,0)),INDEX('ALLL &lt;50B Database'!$A:$A,MATCH(Workings!$A656,'ALLL &lt;50B Database'!$AI:$AI,0)))</f>
        <v>#N/A</v>
      </c>
      <c r="C656" s="3" t="str">
        <f>IFERROR(IFERROR(VLOOKUP($B656,'CECL &lt;50B Database'!$A:$AA,11,FALSE),VLOOKUP($B656,'ALLL &lt;50B Database'!$A:$AA,11,FALSE)),"")</f>
        <v/>
      </c>
      <c r="D656" t="str">
        <f t="shared" si="20"/>
        <v/>
      </c>
    </row>
    <row r="657" spans="1:4" x14ac:dyDescent="0.25">
      <c r="A657">
        <f t="shared" si="21"/>
        <v>657</v>
      </c>
      <c r="B657" t="e">
        <f>IF('Peer Comparison Tool'!$D$11="NR",INDEX('CECL &lt;50B Database'!$A:$A,MATCH(Workings!$A657,'CECL &lt;50B Database'!$AI:$AI,0)),INDEX('ALLL &lt;50B Database'!$A:$A,MATCH(Workings!$A657,'ALLL &lt;50B Database'!$AI:$AI,0)))</f>
        <v>#N/A</v>
      </c>
      <c r="C657" s="3" t="str">
        <f>IFERROR(IFERROR(VLOOKUP($B657,'CECL &lt;50B Database'!$A:$AA,11,FALSE),VLOOKUP($B657,'ALLL &lt;50B Database'!$A:$AA,11,FALSE)),"")</f>
        <v/>
      </c>
      <c r="D657" t="str">
        <f t="shared" si="20"/>
        <v/>
      </c>
    </row>
    <row r="658" spans="1:4" x14ac:dyDescent="0.25">
      <c r="A658">
        <f t="shared" si="21"/>
        <v>658</v>
      </c>
      <c r="B658" t="e">
        <f>IF('Peer Comparison Tool'!$D$11="NR",INDEX('CECL &lt;50B Database'!$A:$A,MATCH(Workings!$A658,'CECL &lt;50B Database'!$AI:$AI,0)),INDEX('ALLL &lt;50B Database'!$A:$A,MATCH(Workings!$A658,'ALLL &lt;50B Database'!$AI:$AI,0)))</f>
        <v>#N/A</v>
      </c>
      <c r="C658" s="3" t="str">
        <f>IFERROR(IFERROR(VLOOKUP($B658,'CECL &lt;50B Database'!$A:$AA,11,FALSE),VLOOKUP($B658,'ALLL &lt;50B Database'!$A:$AA,11,FALSE)),"")</f>
        <v/>
      </c>
      <c r="D658" t="str">
        <f t="shared" si="20"/>
        <v/>
      </c>
    </row>
    <row r="659" spans="1:4" x14ac:dyDescent="0.25">
      <c r="A659">
        <f t="shared" si="21"/>
        <v>659</v>
      </c>
      <c r="B659" t="e">
        <f>IF('Peer Comparison Tool'!$D$11="NR",INDEX('CECL &lt;50B Database'!$A:$A,MATCH(Workings!$A659,'CECL &lt;50B Database'!$AI:$AI,0)),INDEX('ALLL &lt;50B Database'!$A:$A,MATCH(Workings!$A659,'ALLL &lt;50B Database'!$AI:$AI,0)))</f>
        <v>#N/A</v>
      </c>
      <c r="C659" s="3" t="str">
        <f>IFERROR(IFERROR(VLOOKUP($B659,'CECL &lt;50B Database'!$A:$AA,11,FALSE),VLOOKUP($B659,'ALLL &lt;50B Database'!$A:$AA,11,FALSE)),"")</f>
        <v/>
      </c>
      <c r="D659" t="str">
        <f t="shared" si="20"/>
        <v/>
      </c>
    </row>
    <row r="660" spans="1:4" x14ac:dyDescent="0.25">
      <c r="A660">
        <f t="shared" si="21"/>
        <v>660</v>
      </c>
      <c r="B660" t="e">
        <f>IF('Peer Comparison Tool'!$D$11="NR",INDEX('CECL &lt;50B Database'!$A:$A,MATCH(Workings!$A660,'CECL &lt;50B Database'!$AI:$AI,0)),INDEX('ALLL &lt;50B Database'!$A:$A,MATCH(Workings!$A660,'ALLL &lt;50B Database'!$AI:$AI,0)))</f>
        <v>#N/A</v>
      </c>
      <c r="C660" s="3" t="str">
        <f>IFERROR(IFERROR(VLOOKUP($B660,'CECL &lt;50B Database'!$A:$AA,11,FALSE),VLOOKUP($B660,'ALLL &lt;50B Database'!$A:$AA,11,FALSE)),"")</f>
        <v/>
      </c>
      <c r="D660" t="str">
        <f t="shared" si="20"/>
        <v/>
      </c>
    </row>
    <row r="661" spans="1:4" x14ac:dyDescent="0.25">
      <c r="A661">
        <f t="shared" si="21"/>
        <v>661</v>
      </c>
      <c r="B661" t="e">
        <f>IF('Peer Comparison Tool'!$D$11="NR",INDEX('CECL &lt;50B Database'!$A:$A,MATCH(Workings!$A661,'CECL &lt;50B Database'!$AI:$AI,0)),INDEX('ALLL &lt;50B Database'!$A:$A,MATCH(Workings!$A661,'ALLL &lt;50B Database'!$AI:$AI,0)))</f>
        <v>#N/A</v>
      </c>
      <c r="C661" s="3" t="str">
        <f>IFERROR(IFERROR(VLOOKUP($B661,'CECL &lt;50B Database'!$A:$AA,11,FALSE),VLOOKUP($B661,'ALLL &lt;50B Database'!$A:$AA,11,FALSE)),"")</f>
        <v/>
      </c>
      <c r="D661" t="str">
        <f t="shared" si="20"/>
        <v/>
      </c>
    </row>
    <row r="662" spans="1:4" x14ac:dyDescent="0.25">
      <c r="A662">
        <f t="shared" si="21"/>
        <v>662</v>
      </c>
      <c r="B662" t="e">
        <f>IF('Peer Comparison Tool'!$D$11="NR",INDEX('CECL &lt;50B Database'!$A:$A,MATCH(Workings!$A662,'CECL &lt;50B Database'!$AI:$AI,0)),INDEX('ALLL &lt;50B Database'!$A:$A,MATCH(Workings!$A662,'ALLL &lt;50B Database'!$AI:$AI,0)))</f>
        <v>#N/A</v>
      </c>
      <c r="C662" s="3" t="str">
        <f>IFERROR(IFERROR(VLOOKUP($B662,'CECL &lt;50B Database'!$A:$AA,11,FALSE),VLOOKUP($B662,'ALLL &lt;50B Database'!$A:$AA,11,FALSE)),"")</f>
        <v/>
      </c>
      <c r="D662" t="str">
        <f t="shared" si="20"/>
        <v/>
      </c>
    </row>
    <row r="663" spans="1:4" x14ac:dyDescent="0.25">
      <c r="A663">
        <f t="shared" si="21"/>
        <v>663</v>
      </c>
      <c r="B663" t="e">
        <f>IF('Peer Comparison Tool'!$D$11="NR",INDEX('CECL &lt;50B Database'!$A:$A,MATCH(Workings!$A663,'CECL &lt;50B Database'!$AI:$AI,0)),INDEX('ALLL &lt;50B Database'!$A:$A,MATCH(Workings!$A663,'ALLL &lt;50B Database'!$AI:$AI,0)))</f>
        <v>#N/A</v>
      </c>
      <c r="C663" s="3" t="str">
        <f>IFERROR(IFERROR(VLOOKUP($B663,'CECL &lt;50B Database'!$A:$AA,11,FALSE),VLOOKUP($B663,'ALLL &lt;50B Database'!$A:$AA,11,FALSE)),"")</f>
        <v/>
      </c>
      <c r="D663" t="str">
        <f t="shared" si="20"/>
        <v/>
      </c>
    </row>
    <row r="664" spans="1:4" x14ac:dyDescent="0.25">
      <c r="A664">
        <f t="shared" si="21"/>
        <v>664</v>
      </c>
      <c r="B664" t="e">
        <f>IF('Peer Comparison Tool'!$D$11="NR",INDEX('CECL &lt;50B Database'!$A:$A,MATCH(Workings!$A664,'CECL &lt;50B Database'!$AI:$AI,0)),INDEX('ALLL &lt;50B Database'!$A:$A,MATCH(Workings!$A664,'ALLL &lt;50B Database'!$AI:$AI,0)))</f>
        <v>#N/A</v>
      </c>
      <c r="C664" s="3" t="str">
        <f>IFERROR(IFERROR(VLOOKUP($B664,'CECL &lt;50B Database'!$A:$AA,11,FALSE),VLOOKUP($B664,'ALLL &lt;50B Database'!$A:$AA,11,FALSE)),"")</f>
        <v/>
      </c>
      <c r="D664" t="str">
        <f t="shared" si="20"/>
        <v/>
      </c>
    </row>
    <row r="665" spans="1:4" x14ac:dyDescent="0.25">
      <c r="A665">
        <f t="shared" si="21"/>
        <v>665</v>
      </c>
      <c r="B665" t="e">
        <f>IF('Peer Comparison Tool'!$D$11="NR",INDEX('CECL &lt;50B Database'!$A:$A,MATCH(Workings!$A665,'CECL &lt;50B Database'!$AI:$AI,0)),INDEX('ALLL &lt;50B Database'!$A:$A,MATCH(Workings!$A665,'ALLL &lt;50B Database'!$AI:$AI,0)))</f>
        <v>#N/A</v>
      </c>
      <c r="C665" s="3" t="str">
        <f>IFERROR(IFERROR(VLOOKUP($B665,'CECL &lt;50B Database'!$A:$AA,11,FALSE),VLOOKUP($B665,'ALLL &lt;50B Database'!$A:$AA,11,FALSE)),"")</f>
        <v/>
      </c>
      <c r="D665" t="str">
        <f t="shared" si="20"/>
        <v/>
      </c>
    </row>
    <row r="666" spans="1:4" x14ac:dyDescent="0.25">
      <c r="A666">
        <f t="shared" si="21"/>
        <v>666</v>
      </c>
      <c r="B666" t="e">
        <f>IF('Peer Comparison Tool'!$D$11="NR",INDEX('CECL &lt;50B Database'!$A:$A,MATCH(Workings!$A666,'CECL &lt;50B Database'!$AI:$AI,0)),INDEX('ALLL &lt;50B Database'!$A:$A,MATCH(Workings!$A666,'ALLL &lt;50B Database'!$AI:$AI,0)))</f>
        <v>#N/A</v>
      </c>
      <c r="C666" s="3" t="str">
        <f>IFERROR(IFERROR(VLOOKUP($B666,'CECL &lt;50B Database'!$A:$AA,11,FALSE),VLOOKUP($B666,'ALLL &lt;50B Database'!$A:$AA,11,FALSE)),"")</f>
        <v/>
      </c>
      <c r="D666" t="str">
        <f t="shared" si="20"/>
        <v/>
      </c>
    </row>
    <row r="667" spans="1:4" x14ac:dyDescent="0.25">
      <c r="A667">
        <f t="shared" si="21"/>
        <v>667</v>
      </c>
      <c r="B667" t="e">
        <f>IF('Peer Comparison Tool'!$D$11="NR",INDEX('CECL &lt;50B Database'!$A:$A,MATCH(Workings!$A667,'CECL &lt;50B Database'!$AI:$AI,0)),INDEX('ALLL &lt;50B Database'!$A:$A,MATCH(Workings!$A667,'ALLL &lt;50B Database'!$AI:$AI,0)))</f>
        <v>#N/A</v>
      </c>
      <c r="C667" s="3" t="str">
        <f>IFERROR(IFERROR(VLOOKUP($B667,'CECL &lt;50B Database'!$A:$AA,11,FALSE),VLOOKUP($B667,'ALLL &lt;50B Database'!$A:$AA,11,FALSE)),"")</f>
        <v/>
      </c>
      <c r="D667" t="str">
        <f t="shared" si="20"/>
        <v/>
      </c>
    </row>
    <row r="668" spans="1:4" x14ac:dyDescent="0.25">
      <c r="A668">
        <f t="shared" si="21"/>
        <v>668</v>
      </c>
      <c r="B668" t="e">
        <f>IF('Peer Comparison Tool'!$D$11="NR",INDEX('CECL &lt;50B Database'!$A:$A,MATCH(Workings!$A668,'CECL &lt;50B Database'!$AI:$AI,0)),INDEX('ALLL &lt;50B Database'!$A:$A,MATCH(Workings!$A668,'ALLL &lt;50B Database'!$AI:$AI,0)))</f>
        <v>#N/A</v>
      </c>
      <c r="C668" s="3" t="str">
        <f>IFERROR(IFERROR(VLOOKUP($B668,'CECL &lt;50B Database'!$A:$AA,11,FALSE),VLOOKUP($B668,'ALLL &lt;50B Database'!$A:$AA,11,FALSE)),"")</f>
        <v/>
      </c>
      <c r="D668" t="str">
        <f t="shared" si="20"/>
        <v/>
      </c>
    </row>
    <row r="669" spans="1:4" x14ac:dyDescent="0.25">
      <c r="A669">
        <f t="shared" si="21"/>
        <v>669</v>
      </c>
      <c r="B669" t="e">
        <f>IF('Peer Comparison Tool'!$D$11="NR",INDEX('CECL &lt;50B Database'!$A:$A,MATCH(Workings!$A669,'CECL &lt;50B Database'!$AI:$AI,0)),INDEX('ALLL &lt;50B Database'!$A:$A,MATCH(Workings!$A669,'ALLL &lt;50B Database'!$AI:$AI,0)))</f>
        <v>#N/A</v>
      </c>
      <c r="C669" s="3" t="str">
        <f>IFERROR(IFERROR(VLOOKUP($B669,'CECL &lt;50B Database'!$A:$AA,11,FALSE),VLOOKUP($B669,'ALLL &lt;50B Database'!$A:$AA,11,FALSE)),"")</f>
        <v/>
      </c>
      <c r="D669" t="str">
        <f t="shared" si="20"/>
        <v/>
      </c>
    </row>
    <row r="670" spans="1:4" x14ac:dyDescent="0.25">
      <c r="A670">
        <f t="shared" si="21"/>
        <v>670</v>
      </c>
      <c r="B670" t="e">
        <f>IF('Peer Comparison Tool'!$D$11="NR",INDEX('CECL &lt;50B Database'!$A:$A,MATCH(Workings!$A670,'CECL &lt;50B Database'!$AI:$AI,0)),INDEX('ALLL &lt;50B Database'!$A:$A,MATCH(Workings!$A670,'ALLL &lt;50B Database'!$AI:$AI,0)))</f>
        <v>#N/A</v>
      </c>
      <c r="C670" s="3" t="str">
        <f>IFERROR(IFERROR(VLOOKUP($B670,'CECL &lt;50B Database'!$A:$AA,11,FALSE),VLOOKUP($B670,'ALLL &lt;50B Database'!$A:$AA,11,FALSE)),"")</f>
        <v/>
      </c>
      <c r="D670" t="str">
        <f t="shared" si="20"/>
        <v/>
      </c>
    </row>
    <row r="671" spans="1:4" x14ac:dyDescent="0.25">
      <c r="A671">
        <f t="shared" si="21"/>
        <v>671</v>
      </c>
      <c r="B671" t="e">
        <f>IF('Peer Comparison Tool'!$D$11="NR",INDEX('CECL &lt;50B Database'!$A:$A,MATCH(Workings!$A671,'CECL &lt;50B Database'!$AI:$AI,0)),INDEX('ALLL &lt;50B Database'!$A:$A,MATCH(Workings!$A671,'ALLL &lt;50B Database'!$AI:$AI,0)))</f>
        <v>#N/A</v>
      </c>
      <c r="C671" s="3" t="str">
        <f>IFERROR(IFERROR(VLOOKUP($B671,'CECL &lt;50B Database'!$A:$AA,11,FALSE),VLOOKUP($B671,'ALLL &lt;50B Database'!$A:$AA,11,FALSE)),"")</f>
        <v/>
      </c>
      <c r="D671" t="str">
        <f t="shared" si="20"/>
        <v/>
      </c>
    </row>
    <row r="672" spans="1:4" x14ac:dyDescent="0.25">
      <c r="A672">
        <f t="shared" si="21"/>
        <v>672</v>
      </c>
      <c r="B672" t="e">
        <f>IF('Peer Comparison Tool'!$D$11="NR",INDEX('CECL &lt;50B Database'!$A:$A,MATCH(Workings!$A672,'CECL &lt;50B Database'!$AI:$AI,0)),INDEX('ALLL &lt;50B Database'!$A:$A,MATCH(Workings!$A672,'ALLL &lt;50B Database'!$AI:$AI,0)))</f>
        <v>#N/A</v>
      </c>
      <c r="C672" s="3" t="str">
        <f>IFERROR(IFERROR(VLOOKUP($B672,'CECL &lt;50B Database'!$A:$AA,11,FALSE),VLOOKUP($B672,'ALLL &lt;50B Database'!$A:$AA,11,FALSE)),"")</f>
        <v/>
      </c>
      <c r="D672" t="str">
        <f t="shared" si="20"/>
        <v/>
      </c>
    </row>
    <row r="673" spans="1:4" x14ac:dyDescent="0.25">
      <c r="A673">
        <f t="shared" si="21"/>
        <v>673</v>
      </c>
      <c r="B673" t="e">
        <f>IF('Peer Comparison Tool'!$D$11="NR",INDEX('CECL &lt;50B Database'!$A:$A,MATCH(Workings!$A673,'CECL &lt;50B Database'!$AI:$AI,0)),INDEX('ALLL &lt;50B Database'!$A:$A,MATCH(Workings!$A673,'ALLL &lt;50B Database'!$AI:$AI,0)))</f>
        <v>#N/A</v>
      </c>
      <c r="C673" s="3" t="str">
        <f>IFERROR(IFERROR(VLOOKUP($B673,'CECL &lt;50B Database'!$A:$AA,11,FALSE),VLOOKUP($B673,'ALLL &lt;50B Database'!$A:$AA,11,FALSE)),"")</f>
        <v/>
      </c>
      <c r="D673" t="str">
        <f t="shared" si="20"/>
        <v/>
      </c>
    </row>
    <row r="674" spans="1:4" x14ac:dyDescent="0.25">
      <c r="A674">
        <f t="shared" si="21"/>
        <v>674</v>
      </c>
      <c r="B674" t="e">
        <f>IF('Peer Comparison Tool'!$D$11="NR",INDEX('CECL &lt;50B Database'!$A:$A,MATCH(Workings!$A674,'CECL &lt;50B Database'!$AI:$AI,0)),INDEX('ALLL &lt;50B Database'!$A:$A,MATCH(Workings!$A674,'ALLL &lt;50B Database'!$AI:$AI,0)))</f>
        <v>#N/A</v>
      </c>
      <c r="C674" s="3" t="str">
        <f>IFERROR(IFERROR(VLOOKUP($B674,'CECL &lt;50B Database'!$A:$AA,11,FALSE),VLOOKUP($B674,'ALLL &lt;50B Database'!$A:$AA,11,FALSE)),"")</f>
        <v/>
      </c>
      <c r="D674" t="str">
        <f t="shared" si="20"/>
        <v/>
      </c>
    </row>
    <row r="675" spans="1:4" x14ac:dyDescent="0.25">
      <c r="A675">
        <f t="shared" si="21"/>
        <v>675</v>
      </c>
      <c r="B675" t="e">
        <f>IF('Peer Comparison Tool'!$D$11="NR",INDEX('CECL &lt;50B Database'!$A:$A,MATCH(Workings!$A675,'CECL &lt;50B Database'!$AI:$AI,0)),INDEX('ALLL &lt;50B Database'!$A:$A,MATCH(Workings!$A675,'ALLL &lt;50B Database'!$AI:$AI,0)))</f>
        <v>#N/A</v>
      </c>
      <c r="C675" s="3" t="str">
        <f>IFERROR(IFERROR(VLOOKUP($B675,'CECL &lt;50B Database'!$A:$AA,11,FALSE),VLOOKUP($B675,'ALLL &lt;50B Database'!$A:$AA,11,FALSE)),"")</f>
        <v/>
      </c>
      <c r="D675" t="str">
        <f t="shared" si="20"/>
        <v/>
      </c>
    </row>
    <row r="676" spans="1:4" x14ac:dyDescent="0.25">
      <c r="A676">
        <f t="shared" si="21"/>
        <v>676</v>
      </c>
      <c r="B676" t="e">
        <f>IF('Peer Comparison Tool'!$D$11="NR",INDEX('CECL &lt;50B Database'!$A:$A,MATCH(Workings!$A676,'CECL &lt;50B Database'!$AI:$AI,0)),INDEX('ALLL &lt;50B Database'!$A:$A,MATCH(Workings!$A676,'ALLL &lt;50B Database'!$AI:$AI,0)))</f>
        <v>#N/A</v>
      </c>
      <c r="C676" s="3" t="str">
        <f>IFERROR(IFERROR(VLOOKUP($B676,'CECL &lt;50B Database'!$A:$AA,11,FALSE),VLOOKUP($B676,'ALLL &lt;50B Database'!$A:$AA,11,FALSE)),"")</f>
        <v/>
      </c>
      <c r="D676" t="str">
        <f t="shared" si="20"/>
        <v/>
      </c>
    </row>
    <row r="677" spans="1:4" x14ac:dyDescent="0.25">
      <c r="A677">
        <f t="shared" si="21"/>
        <v>677</v>
      </c>
      <c r="B677" t="e">
        <f>IF('Peer Comparison Tool'!$D$11="NR",INDEX('CECL &lt;50B Database'!$A:$A,MATCH(Workings!$A677,'CECL &lt;50B Database'!$AI:$AI,0)),INDEX('ALLL &lt;50B Database'!$A:$A,MATCH(Workings!$A677,'ALLL &lt;50B Database'!$AI:$AI,0)))</f>
        <v>#N/A</v>
      </c>
      <c r="C677" s="3" t="str">
        <f>IFERROR(IFERROR(VLOOKUP($B677,'CECL &lt;50B Database'!$A:$AA,11,FALSE),VLOOKUP($B677,'ALLL &lt;50B Database'!$A:$AA,11,FALSE)),"")</f>
        <v/>
      </c>
      <c r="D677" t="str">
        <f t="shared" si="20"/>
        <v/>
      </c>
    </row>
    <row r="678" spans="1:4" x14ac:dyDescent="0.25">
      <c r="A678">
        <f t="shared" si="21"/>
        <v>678</v>
      </c>
      <c r="B678" t="e">
        <f>IF('Peer Comparison Tool'!$D$11="NR",INDEX('CECL &lt;50B Database'!$A:$A,MATCH(Workings!$A678,'CECL &lt;50B Database'!$AI:$AI,0)),INDEX('ALLL &lt;50B Database'!$A:$A,MATCH(Workings!$A678,'ALLL &lt;50B Database'!$AI:$AI,0)))</f>
        <v>#N/A</v>
      </c>
      <c r="C678" s="3" t="str">
        <f>IFERROR(IFERROR(VLOOKUP($B678,'CECL &lt;50B Database'!$A:$AA,11,FALSE),VLOOKUP($B678,'ALLL &lt;50B Database'!$A:$AA,11,FALSE)),"")</f>
        <v/>
      </c>
      <c r="D678" t="str">
        <f t="shared" si="20"/>
        <v/>
      </c>
    </row>
    <row r="679" spans="1:4" x14ac:dyDescent="0.25">
      <c r="A679">
        <f t="shared" si="21"/>
        <v>679</v>
      </c>
      <c r="B679" t="e">
        <f>IF('Peer Comparison Tool'!$D$11="NR",INDEX('CECL &lt;50B Database'!$A:$A,MATCH(Workings!$A679,'CECL &lt;50B Database'!$AI:$AI,0)),INDEX('ALLL &lt;50B Database'!$A:$A,MATCH(Workings!$A679,'ALLL &lt;50B Database'!$AI:$AI,0)))</f>
        <v>#N/A</v>
      </c>
      <c r="C679" s="3" t="str">
        <f>IFERROR(IFERROR(VLOOKUP($B679,'CECL &lt;50B Database'!$A:$AA,11,FALSE),VLOOKUP($B679,'ALLL &lt;50B Database'!$A:$AA,11,FALSE)),"")</f>
        <v/>
      </c>
      <c r="D679" t="str">
        <f t="shared" si="20"/>
        <v/>
      </c>
    </row>
    <row r="680" spans="1:4" x14ac:dyDescent="0.25">
      <c r="A680">
        <f t="shared" si="21"/>
        <v>680</v>
      </c>
      <c r="B680" t="e">
        <f>IF('Peer Comparison Tool'!$D$11="NR",INDEX('CECL &lt;50B Database'!$A:$A,MATCH(Workings!$A680,'CECL &lt;50B Database'!$AI:$AI,0)),INDEX('ALLL &lt;50B Database'!$A:$A,MATCH(Workings!$A680,'ALLL &lt;50B Database'!$AI:$AI,0)))</f>
        <v>#N/A</v>
      </c>
      <c r="C680" s="3" t="str">
        <f>IFERROR(IFERROR(VLOOKUP($B680,'CECL &lt;50B Database'!$A:$AA,11,FALSE),VLOOKUP($B680,'ALLL &lt;50B Database'!$A:$AA,11,FALSE)),"")</f>
        <v/>
      </c>
      <c r="D680" t="str">
        <f t="shared" si="20"/>
        <v/>
      </c>
    </row>
    <row r="681" spans="1:4" x14ac:dyDescent="0.25">
      <c r="A681">
        <f t="shared" si="21"/>
        <v>681</v>
      </c>
      <c r="B681" t="e">
        <f>IF('Peer Comparison Tool'!$D$11="NR",INDEX('CECL &lt;50B Database'!$A:$A,MATCH(Workings!$A681,'CECL &lt;50B Database'!$AI:$AI,0)),INDEX('ALLL &lt;50B Database'!$A:$A,MATCH(Workings!$A681,'ALLL &lt;50B Database'!$AI:$AI,0)))</f>
        <v>#N/A</v>
      </c>
      <c r="C681" s="3" t="str">
        <f>IFERROR(IFERROR(VLOOKUP($B681,'CECL &lt;50B Database'!$A:$AA,11,FALSE),VLOOKUP($B681,'ALLL &lt;50B Database'!$A:$AA,11,FALSE)),"")</f>
        <v/>
      </c>
      <c r="D681" t="str">
        <f t="shared" si="20"/>
        <v/>
      </c>
    </row>
    <row r="682" spans="1:4" x14ac:dyDescent="0.25">
      <c r="A682">
        <f t="shared" si="21"/>
        <v>682</v>
      </c>
      <c r="B682" t="e">
        <f>IF('Peer Comparison Tool'!$D$11="NR",INDEX('CECL &lt;50B Database'!$A:$A,MATCH(Workings!$A682,'CECL &lt;50B Database'!$AI:$AI,0)),INDEX('ALLL &lt;50B Database'!$A:$A,MATCH(Workings!$A682,'ALLL &lt;50B Database'!$AI:$AI,0)))</f>
        <v>#N/A</v>
      </c>
      <c r="C682" s="3" t="str">
        <f>IFERROR(IFERROR(VLOOKUP($B682,'CECL &lt;50B Database'!$A:$AA,11,FALSE),VLOOKUP($B682,'ALLL &lt;50B Database'!$A:$AA,11,FALSE)),"")</f>
        <v/>
      </c>
      <c r="D682" t="str">
        <f t="shared" si="20"/>
        <v/>
      </c>
    </row>
    <row r="683" spans="1:4" x14ac:dyDescent="0.25">
      <c r="A683">
        <f t="shared" si="21"/>
        <v>683</v>
      </c>
      <c r="B683" t="e">
        <f>IF('Peer Comparison Tool'!$D$11="NR",INDEX('CECL &lt;50B Database'!$A:$A,MATCH(Workings!$A683,'CECL &lt;50B Database'!$AI:$AI,0)),INDEX('ALLL &lt;50B Database'!$A:$A,MATCH(Workings!$A683,'ALLL &lt;50B Database'!$AI:$AI,0)))</f>
        <v>#N/A</v>
      </c>
      <c r="C683" s="3" t="str">
        <f>IFERROR(IFERROR(VLOOKUP($B683,'CECL &lt;50B Database'!$A:$AA,11,FALSE),VLOOKUP($B683,'ALLL &lt;50B Database'!$A:$AA,11,FALSE)),"")</f>
        <v/>
      </c>
      <c r="D683" t="str">
        <f t="shared" si="20"/>
        <v/>
      </c>
    </row>
    <row r="684" spans="1:4" x14ac:dyDescent="0.25">
      <c r="A684">
        <f t="shared" si="21"/>
        <v>684</v>
      </c>
      <c r="B684" t="e">
        <f>IF('Peer Comparison Tool'!$D$11="NR",INDEX('CECL &lt;50B Database'!$A:$A,MATCH(Workings!$A684,'CECL &lt;50B Database'!$AI:$AI,0)),INDEX('ALLL &lt;50B Database'!$A:$A,MATCH(Workings!$A684,'ALLL &lt;50B Database'!$AI:$AI,0)))</f>
        <v>#N/A</v>
      </c>
      <c r="C684" s="3" t="str">
        <f>IFERROR(IFERROR(VLOOKUP($B684,'CECL &lt;50B Database'!$A:$AA,11,FALSE),VLOOKUP($B684,'ALLL &lt;50B Database'!$A:$AA,11,FALSE)),"")</f>
        <v/>
      </c>
      <c r="D684" t="str">
        <f t="shared" si="20"/>
        <v/>
      </c>
    </row>
    <row r="685" spans="1:4" x14ac:dyDescent="0.25">
      <c r="A685">
        <f t="shared" si="21"/>
        <v>685</v>
      </c>
      <c r="B685" t="e">
        <f>IF('Peer Comparison Tool'!$D$11="NR",INDEX('CECL &lt;50B Database'!$A:$A,MATCH(Workings!$A685,'CECL &lt;50B Database'!$AI:$AI,0)),INDEX('ALLL &lt;50B Database'!$A:$A,MATCH(Workings!$A685,'ALLL &lt;50B Database'!$AI:$AI,0)))</f>
        <v>#N/A</v>
      </c>
      <c r="C685" s="3" t="str">
        <f>IFERROR(IFERROR(VLOOKUP($B685,'CECL &lt;50B Database'!$A:$AA,11,FALSE),VLOOKUP($B685,'ALLL &lt;50B Database'!$A:$AA,11,FALSE)),"")</f>
        <v/>
      </c>
      <c r="D685" t="str">
        <f t="shared" si="20"/>
        <v/>
      </c>
    </row>
    <row r="686" spans="1:4" x14ac:dyDescent="0.25">
      <c r="A686">
        <f t="shared" si="21"/>
        <v>686</v>
      </c>
      <c r="B686" t="e">
        <f>IF('Peer Comparison Tool'!$D$11="NR",INDEX('CECL &lt;50B Database'!$A:$A,MATCH(Workings!$A686,'CECL &lt;50B Database'!$AI:$AI,0)),INDEX('ALLL &lt;50B Database'!$A:$A,MATCH(Workings!$A686,'ALLL &lt;50B Database'!$AI:$AI,0)))</f>
        <v>#N/A</v>
      </c>
      <c r="C686" s="3" t="str">
        <f>IFERROR(IFERROR(VLOOKUP($B686,'CECL &lt;50B Database'!$A:$AA,11,FALSE),VLOOKUP($B686,'ALLL &lt;50B Database'!$A:$AA,11,FALSE)),"")</f>
        <v/>
      </c>
      <c r="D686" t="str">
        <f t="shared" si="20"/>
        <v/>
      </c>
    </row>
    <row r="687" spans="1:4" x14ac:dyDescent="0.25">
      <c r="A687">
        <f t="shared" si="21"/>
        <v>687</v>
      </c>
      <c r="B687" t="e">
        <f>IF('Peer Comparison Tool'!$D$11="NR",INDEX('CECL &lt;50B Database'!$A:$A,MATCH(Workings!$A687,'CECL &lt;50B Database'!$AI:$AI,0)),INDEX('ALLL &lt;50B Database'!$A:$A,MATCH(Workings!$A687,'ALLL &lt;50B Database'!$AI:$AI,0)))</f>
        <v>#N/A</v>
      </c>
      <c r="C687" s="3" t="str">
        <f>IFERROR(IFERROR(VLOOKUP($B687,'CECL &lt;50B Database'!$A:$AA,11,FALSE),VLOOKUP($B687,'ALLL &lt;50B Database'!$A:$AA,11,FALSE)),"")</f>
        <v/>
      </c>
      <c r="D687" t="str">
        <f t="shared" si="20"/>
        <v/>
      </c>
    </row>
    <row r="688" spans="1:4" x14ac:dyDescent="0.25">
      <c r="A688">
        <f t="shared" si="21"/>
        <v>688</v>
      </c>
      <c r="B688" t="e">
        <f>IF('Peer Comparison Tool'!$D$11="NR",INDEX('CECL &lt;50B Database'!$A:$A,MATCH(Workings!$A688,'CECL &lt;50B Database'!$AI:$AI,0)),INDEX('ALLL &lt;50B Database'!$A:$A,MATCH(Workings!$A688,'ALLL &lt;50B Database'!$AI:$AI,0)))</f>
        <v>#N/A</v>
      </c>
      <c r="C688" s="3" t="str">
        <f>IFERROR(IFERROR(VLOOKUP($B688,'CECL &lt;50B Database'!$A:$AA,11,FALSE),VLOOKUP($B688,'ALLL &lt;50B Database'!$A:$AA,11,FALSE)),"")</f>
        <v/>
      </c>
      <c r="D688" t="str">
        <f t="shared" si="20"/>
        <v/>
      </c>
    </row>
    <row r="689" spans="1:4" x14ac:dyDescent="0.25">
      <c r="A689">
        <f t="shared" si="21"/>
        <v>689</v>
      </c>
      <c r="B689" t="e">
        <f>IF('Peer Comparison Tool'!$D$11="NR",INDEX('CECL &lt;50B Database'!$A:$A,MATCH(Workings!$A689,'CECL &lt;50B Database'!$AI:$AI,0)),INDEX('ALLL &lt;50B Database'!$A:$A,MATCH(Workings!$A689,'ALLL &lt;50B Database'!$AI:$AI,0)))</f>
        <v>#N/A</v>
      </c>
      <c r="C689" s="3" t="str">
        <f>IFERROR(IFERROR(VLOOKUP($B689,'CECL &lt;50B Database'!$A:$AA,11,FALSE),VLOOKUP($B689,'ALLL &lt;50B Database'!$A:$AA,11,FALSE)),"")</f>
        <v/>
      </c>
      <c r="D689" t="str">
        <f t="shared" si="20"/>
        <v/>
      </c>
    </row>
    <row r="690" spans="1:4" x14ac:dyDescent="0.25">
      <c r="A690">
        <f t="shared" si="21"/>
        <v>690</v>
      </c>
      <c r="B690" t="e">
        <f>IF('Peer Comparison Tool'!$D$11="NR",INDEX('CECL &lt;50B Database'!$A:$A,MATCH(Workings!$A690,'CECL &lt;50B Database'!$AI:$AI,0)),INDEX('ALLL &lt;50B Database'!$A:$A,MATCH(Workings!$A690,'ALLL &lt;50B Database'!$AI:$AI,0)))</f>
        <v>#N/A</v>
      </c>
      <c r="C690" s="3" t="str">
        <f>IFERROR(IFERROR(VLOOKUP($B690,'CECL &lt;50B Database'!$A:$AA,11,FALSE),VLOOKUP($B690,'ALLL &lt;50B Database'!$A:$AA,11,FALSE)),"")</f>
        <v/>
      </c>
      <c r="D690" t="str">
        <f t="shared" si="20"/>
        <v/>
      </c>
    </row>
    <row r="691" spans="1:4" x14ac:dyDescent="0.25">
      <c r="A691">
        <f t="shared" si="21"/>
        <v>691</v>
      </c>
      <c r="B691" t="e">
        <f>IF('Peer Comparison Tool'!$D$11="NR",INDEX('CECL &lt;50B Database'!$A:$A,MATCH(Workings!$A691,'CECL &lt;50B Database'!$AI:$AI,0)),INDEX('ALLL &lt;50B Database'!$A:$A,MATCH(Workings!$A691,'ALLL &lt;50B Database'!$AI:$AI,0)))</f>
        <v>#N/A</v>
      </c>
      <c r="C691" s="3" t="str">
        <f>IFERROR(IFERROR(VLOOKUP($B691,'CECL &lt;50B Database'!$A:$AA,11,FALSE),VLOOKUP($B691,'ALLL &lt;50B Database'!$A:$AA,11,FALSE)),"")</f>
        <v/>
      </c>
      <c r="D691" t="str">
        <f t="shared" si="20"/>
        <v/>
      </c>
    </row>
    <row r="692" spans="1:4" x14ac:dyDescent="0.25">
      <c r="A692">
        <f t="shared" si="21"/>
        <v>692</v>
      </c>
      <c r="B692" t="e">
        <f>IF('Peer Comparison Tool'!$D$11="NR",INDEX('CECL &lt;50B Database'!$A:$A,MATCH(Workings!$A692,'CECL &lt;50B Database'!$AI:$AI,0)),INDEX('ALLL &lt;50B Database'!$A:$A,MATCH(Workings!$A692,'ALLL &lt;50B Database'!$AI:$AI,0)))</f>
        <v>#N/A</v>
      </c>
      <c r="C692" s="3" t="str">
        <f>IFERROR(IFERROR(VLOOKUP($B692,'CECL &lt;50B Database'!$A:$AA,11,FALSE),VLOOKUP($B692,'ALLL &lt;50B Database'!$A:$AA,11,FALSE)),"")</f>
        <v/>
      </c>
      <c r="D692" t="str">
        <f t="shared" si="20"/>
        <v/>
      </c>
    </row>
    <row r="693" spans="1:4" x14ac:dyDescent="0.25">
      <c r="A693">
        <f t="shared" si="21"/>
        <v>693</v>
      </c>
      <c r="B693" t="e">
        <f>IF('Peer Comparison Tool'!$D$11="NR",INDEX('CECL &lt;50B Database'!$A:$A,MATCH(Workings!$A693,'CECL &lt;50B Database'!$AI:$AI,0)),INDEX('ALLL &lt;50B Database'!$A:$A,MATCH(Workings!$A693,'ALLL &lt;50B Database'!$AI:$AI,0)))</f>
        <v>#N/A</v>
      </c>
      <c r="C693" s="3" t="str">
        <f>IFERROR(IFERROR(VLOOKUP($B693,'CECL &lt;50B Database'!$A:$AA,11,FALSE),VLOOKUP($B693,'ALLL &lt;50B Database'!$A:$AA,11,FALSE)),"")</f>
        <v/>
      </c>
      <c r="D693" t="str">
        <f t="shared" si="20"/>
        <v/>
      </c>
    </row>
    <row r="694" spans="1:4" x14ac:dyDescent="0.25">
      <c r="A694">
        <f t="shared" si="21"/>
        <v>694</v>
      </c>
      <c r="B694" t="e">
        <f>IF('Peer Comparison Tool'!$D$11="NR",INDEX('CECL &lt;50B Database'!$A:$A,MATCH(Workings!$A694,'CECL &lt;50B Database'!$AI:$AI,0)),INDEX('ALLL &lt;50B Database'!$A:$A,MATCH(Workings!$A694,'ALLL &lt;50B Database'!$AI:$AI,0)))</f>
        <v>#N/A</v>
      </c>
      <c r="C694" s="3" t="str">
        <f>IFERROR(IFERROR(VLOOKUP($B694,'CECL &lt;50B Database'!$A:$AA,11,FALSE),VLOOKUP($B694,'ALLL &lt;50B Database'!$A:$AA,11,FALSE)),"")</f>
        <v/>
      </c>
      <c r="D694" t="str">
        <f t="shared" si="20"/>
        <v/>
      </c>
    </row>
    <row r="695" spans="1:4" x14ac:dyDescent="0.25">
      <c r="A695">
        <f t="shared" si="21"/>
        <v>695</v>
      </c>
      <c r="B695" t="e">
        <f>IF('Peer Comparison Tool'!$D$11="NR",INDEX('CECL &lt;50B Database'!$A:$A,MATCH(Workings!$A695,'CECL &lt;50B Database'!$AI:$AI,0)),INDEX('ALLL &lt;50B Database'!$A:$A,MATCH(Workings!$A695,'ALLL &lt;50B Database'!$AI:$AI,0)))</f>
        <v>#N/A</v>
      </c>
      <c r="C695" s="3" t="str">
        <f>IFERROR(IFERROR(VLOOKUP($B695,'CECL &lt;50B Database'!$A:$AA,11,FALSE),VLOOKUP($B695,'ALLL &lt;50B Database'!$A:$AA,11,FALSE)),"")</f>
        <v/>
      </c>
      <c r="D695" t="str">
        <f t="shared" si="20"/>
        <v/>
      </c>
    </row>
    <row r="696" spans="1:4" x14ac:dyDescent="0.25">
      <c r="A696">
        <f t="shared" si="21"/>
        <v>696</v>
      </c>
      <c r="B696" t="e">
        <f>IF('Peer Comparison Tool'!$D$11="NR",INDEX('CECL &lt;50B Database'!$A:$A,MATCH(Workings!$A696,'CECL &lt;50B Database'!$AI:$AI,0)),INDEX('ALLL &lt;50B Database'!$A:$A,MATCH(Workings!$A696,'ALLL &lt;50B Database'!$AI:$AI,0)))</f>
        <v>#N/A</v>
      </c>
      <c r="C696" s="3" t="str">
        <f>IFERROR(IFERROR(VLOOKUP($B696,'CECL &lt;50B Database'!$A:$AA,11,FALSE),VLOOKUP($B696,'ALLL &lt;50B Database'!$A:$AA,11,FALSE)),"")</f>
        <v/>
      </c>
      <c r="D696" t="str">
        <f t="shared" si="20"/>
        <v/>
      </c>
    </row>
    <row r="697" spans="1:4" x14ac:dyDescent="0.25">
      <c r="A697">
        <f t="shared" si="21"/>
        <v>697</v>
      </c>
      <c r="B697" t="e">
        <f>IF('Peer Comparison Tool'!$D$11="NR",INDEX('CECL &lt;50B Database'!$A:$A,MATCH(Workings!$A697,'CECL &lt;50B Database'!$AI:$AI,0)),INDEX('ALLL &lt;50B Database'!$A:$A,MATCH(Workings!$A697,'ALLL &lt;50B Database'!$AI:$AI,0)))</f>
        <v>#N/A</v>
      </c>
      <c r="C697" s="3" t="str">
        <f>IFERROR(IFERROR(VLOOKUP($B697,'CECL &lt;50B Database'!$A:$AA,11,FALSE),VLOOKUP($B697,'ALLL &lt;50B Database'!$A:$AA,11,FALSE)),"")</f>
        <v/>
      </c>
      <c r="D697" t="str">
        <f t="shared" si="20"/>
        <v/>
      </c>
    </row>
    <row r="698" spans="1:4" x14ac:dyDescent="0.25">
      <c r="A698">
        <f t="shared" si="21"/>
        <v>698</v>
      </c>
      <c r="B698" t="e">
        <f>IF('Peer Comparison Tool'!$D$11="NR",INDEX('CECL &lt;50B Database'!$A:$A,MATCH(Workings!$A698,'CECL &lt;50B Database'!$AI:$AI,0)),INDEX('ALLL &lt;50B Database'!$A:$A,MATCH(Workings!$A698,'ALLL &lt;50B Database'!$AI:$AI,0)))</f>
        <v>#N/A</v>
      </c>
      <c r="C698" s="3" t="str">
        <f>IFERROR(IFERROR(VLOOKUP($B698,'CECL &lt;50B Database'!$A:$AA,11,FALSE),VLOOKUP($B698,'ALLL &lt;50B Database'!$A:$AA,11,FALSE)),"")</f>
        <v/>
      </c>
      <c r="D698" t="str">
        <f t="shared" si="20"/>
        <v/>
      </c>
    </row>
    <row r="699" spans="1:4" x14ac:dyDescent="0.25">
      <c r="A699">
        <f t="shared" si="21"/>
        <v>699</v>
      </c>
      <c r="B699" t="e">
        <f>IF('Peer Comparison Tool'!$D$11="NR",INDEX('CECL &lt;50B Database'!$A:$A,MATCH(Workings!$A699,'CECL &lt;50B Database'!$AI:$AI,0)),INDEX('ALLL &lt;50B Database'!$A:$A,MATCH(Workings!$A699,'ALLL &lt;50B Database'!$AI:$AI,0)))</f>
        <v>#N/A</v>
      </c>
      <c r="C699" s="3" t="str">
        <f>IFERROR(IFERROR(VLOOKUP($B699,'CECL &lt;50B Database'!$A:$AA,11,FALSE),VLOOKUP($B699,'ALLL &lt;50B Database'!$A:$AA,11,FALSE)),"")</f>
        <v/>
      </c>
      <c r="D699" t="str">
        <f t="shared" si="20"/>
        <v/>
      </c>
    </row>
    <row r="700" spans="1:4" x14ac:dyDescent="0.25">
      <c r="A700">
        <f t="shared" si="21"/>
        <v>700</v>
      </c>
      <c r="B700" t="e">
        <f>IF('Peer Comparison Tool'!$D$11="NR",INDEX('CECL &lt;50B Database'!$A:$A,MATCH(Workings!$A700,'CECL &lt;50B Database'!$AI:$AI,0)),INDEX('ALLL &lt;50B Database'!$A:$A,MATCH(Workings!$A700,'ALLL &lt;50B Database'!$AI:$AI,0)))</f>
        <v>#N/A</v>
      </c>
      <c r="C700" s="3" t="str">
        <f>IFERROR(IFERROR(VLOOKUP($B700,'CECL &lt;50B Database'!$A:$AA,11,FALSE),VLOOKUP($B700,'ALLL &lt;50B Database'!$A:$AA,11,FALSE)),"")</f>
        <v/>
      </c>
      <c r="D700" t="str">
        <f t="shared" si="20"/>
        <v/>
      </c>
    </row>
    <row r="701" spans="1:4" x14ac:dyDescent="0.25">
      <c r="A701">
        <f t="shared" si="21"/>
        <v>701</v>
      </c>
      <c r="B701" t="e">
        <f>IF('Peer Comparison Tool'!$D$11="NR",INDEX('CECL &lt;50B Database'!$A:$A,MATCH(Workings!$A701,'CECL &lt;50B Database'!$AI:$AI,0)),INDEX('ALLL &lt;50B Database'!$A:$A,MATCH(Workings!$A701,'ALLL &lt;50B Database'!$AI:$AI,0)))</f>
        <v>#N/A</v>
      </c>
      <c r="C701" s="3" t="str">
        <f>IFERROR(IFERROR(VLOOKUP($B701,'CECL &lt;50B Database'!$A:$AA,11,FALSE),VLOOKUP($B701,'ALLL &lt;50B Database'!$A:$AA,11,FALSE)),"")</f>
        <v/>
      </c>
      <c r="D701" t="str">
        <f t="shared" si="20"/>
        <v/>
      </c>
    </row>
    <row r="702" spans="1:4" x14ac:dyDescent="0.25">
      <c r="A702">
        <f t="shared" si="21"/>
        <v>702</v>
      </c>
      <c r="B702" t="e">
        <f>IF('Peer Comparison Tool'!$D$11="NR",INDEX('CECL &lt;50B Database'!$A:$A,MATCH(Workings!$A702,'CECL &lt;50B Database'!$AI:$AI,0)),INDEX('ALLL &lt;50B Database'!$A:$A,MATCH(Workings!$A702,'ALLL &lt;50B Database'!$AI:$AI,0)))</f>
        <v>#N/A</v>
      </c>
      <c r="C702" s="3" t="str">
        <f>IFERROR(IFERROR(VLOOKUP($B702,'CECL &lt;50B Database'!$A:$AA,11,FALSE),VLOOKUP($B702,'ALLL &lt;50B Database'!$A:$AA,11,FALSE)),"")</f>
        <v/>
      </c>
      <c r="D702" t="str">
        <f t="shared" si="20"/>
        <v/>
      </c>
    </row>
    <row r="703" spans="1:4" x14ac:dyDescent="0.25">
      <c r="A703">
        <f t="shared" si="21"/>
        <v>703</v>
      </c>
      <c r="B703" t="e">
        <f>IF('Peer Comparison Tool'!$D$11="NR",INDEX('CECL &lt;50B Database'!$A:$A,MATCH(Workings!$A703,'CECL &lt;50B Database'!$AI:$AI,0)),INDEX('ALLL &lt;50B Database'!$A:$A,MATCH(Workings!$A703,'ALLL &lt;50B Database'!$AI:$AI,0)))</f>
        <v>#N/A</v>
      </c>
      <c r="C703" s="3" t="str">
        <f>IFERROR(IFERROR(VLOOKUP($B703,'CECL &lt;50B Database'!$A:$AA,11,FALSE),VLOOKUP($B703,'ALLL &lt;50B Database'!$A:$AA,11,FALSE)),"")</f>
        <v/>
      </c>
      <c r="D703" t="str">
        <f t="shared" si="20"/>
        <v/>
      </c>
    </row>
    <row r="704" spans="1:4" x14ac:dyDescent="0.25">
      <c r="A704">
        <f t="shared" si="21"/>
        <v>704</v>
      </c>
      <c r="B704" t="e">
        <f>IF('Peer Comparison Tool'!$D$11="NR",INDEX('CECL &lt;50B Database'!$A:$A,MATCH(Workings!$A704,'CECL &lt;50B Database'!$AI:$AI,0)),INDEX('ALLL &lt;50B Database'!$A:$A,MATCH(Workings!$A704,'ALLL &lt;50B Database'!$AI:$AI,0)))</f>
        <v>#N/A</v>
      </c>
      <c r="C704" s="3" t="str">
        <f>IFERROR(IFERROR(VLOOKUP($B704,'CECL &lt;50B Database'!$A:$AA,11,FALSE),VLOOKUP($B704,'ALLL &lt;50B Database'!$A:$AA,11,FALSE)),"")</f>
        <v/>
      </c>
      <c r="D704" t="str">
        <f t="shared" si="20"/>
        <v/>
      </c>
    </row>
    <row r="705" spans="1:4" x14ac:dyDescent="0.25">
      <c r="A705">
        <f t="shared" si="21"/>
        <v>705</v>
      </c>
      <c r="B705" t="e">
        <f>IF('Peer Comparison Tool'!$D$11="NR",INDEX('CECL &lt;50B Database'!$A:$A,MATCH(Workings!$A705,'CECL &lt;50B Database'!$AI:$AI,0)),INDEX('ALLL &lt;50B Database'!$A:$A,MATCH(Workings!$A705,'ALLL &lt;50B Database'!$AI:$AI,0)))</f>
        <v>#N/A</v>
      </c>
      <c r="C705" s="3" t="str">
        <f>IFERROR(IFERROR(VLOOKUP($B705,'CECL &lt;50B Database'!$A:$AA,11,FALSE),VLOOKUP($B705,'ALLL &lt;50B Database'!$A:$AA,11,FALSE)),"")</f>
        <v/>
      </c>
      <c r="D705" t="str">
        <f t="shared" si="20"/>
        <v/>
      </c>
    </row>
    <row r="706" spans="1:4" x14ac:dyDescent="0.25">
      <c r="A706">
        <f t="shared" si="21"/>
        <v>706</v>
      </c>
      <c r="B706" t="e">
        <f>IF('Peer Comparison Tool'!$D$11="NR",INDEX('CECL &lt;50B Database'!$A:$A,MATCH(Workings!$A706,'CECL &lt;50B Database'!$AI:$AI,0)),INDEX('ALLL &lt;50B Database'!$A:$A,MATCH(Workings!$A706,'ALLL &lt;50B Database'!$AI:$AI,0)))</f>
        <v>#N/A</v>
      </c>
      <c r="C706" s="3" t="str">
        <f>IFERROR(IFERROR(VLOOKUP($B706,'CECL &lt;50B Database'!$A:$AA,11,FALSE),VLOOKUP($B706,'ALLL &lt;50B Database'!$A:$AA,11,FALSE)),"")</f>
        <v/>
      </c>
      <c r="D706" t="str">
        <f t="shared" ref="D706:D769" si="22">IFERROR(RANK($C706,$C$1:$C$5000,0),"")</f>
        <v/>
      </c>
    </row>
    <row r="707" spans="1:4" x14ac:dyDescent="0.25">
      <c r="A707">
        <f t="shared" si="21"/>
        <v>707</v>
      </c>
      <c r="B707" t="e">
        <f>IF('Peer Comparison Tool'!$D$11="NR",INDEX('CECL &lt;50B Database'!$A:$A,MATCH(Workings!$A707,'CECL &lt;50B Database'!$AI:$AI,0)),INDEX('ALLL &lt;50B Database'!$A:$A,MATCH(Workings!$A707,'ALLL &lt;50B Database'!$AI:$AI,0)))</f>
        <v>#N/A</v>
      </c>
      <c r="C707" s="3" t="str">
        <f>IFERROR(IFERROR(VLOOKUP($B707,'CECL &lt;50B Database'!$A:$AA,11,FALSE),VLOOKUP($B707,'ALLL &lt;50B Database'!$A:$AA,11,FALSE)),"")</f>
        <v/>
      </c>
      <c r="D707" t="str">
        <f t="shared" si="22"/>
        <v/>
      </c>
    </row>
    <row r="708" spans="1:4" x14ac:dyDescent="0.25">
      <c r="A708">
        <f t="shared" ref="A708:A771" si="23">A707+1</f>
        <v>708</v>
      </c>
      <c r="B708" t="e">
        <f>IF('Peer Comparison Tool'!$D$11="NR",INDEX('CECL &lt;50B Database'!$A:$A,MATCH(Workings!$A708,'CECL &lt;50B Database'!$AI:$AI,0)),INDEX('ALLL &lt;50B Database'!$A:$A,MATCH(Workings!$A708,'ALLL &lt;50B Database'!$AI:$AI,0)))</f>
        <v>#N/A</v>
      </c>
      <c r="C708" s="3" t="str">
        <f>IFERROR(IFERROR(VLOOKUP($B708,'CECL &lt;50B Database'!$A:$AA,11,FALSE),VLOOKUP($B708,'ALLL &lt;50B Database'!$A:$AA,11,FALSE)),"")</f>
        <v/>
      </c>
      <c r="D708" t="str">
        <f t="shared" si="22"/>
        <v/>
      </c>
    </row>
    <row r="709" spans="1:4" x14ac:dyDescent="0.25">
      <c r="A709">
        <f t="shared" si="23"/>
        <v>709</v>
      </c>
      <c r="B709" t="e">
        <f>IF('Peer Comparison Tool'!$D$11="NR",INDEX('CECL &lt;50B Database'!$A:$A,MATCH(Workings!$A709,'CECL &lt;50B Database'!$AI:$AI,0)),INDEX('ALLL &lt;50B Database'!$A:$A,MATCH(Workings!$A709,'ALLL &lt;50B Database'!$AI:$AI,0)))</f>
        <v>#N/A</v>
      </c>
      <c r="C709" s="3" t="str">
        <f>IFERROR(IFERROR(VLOOKUP($B709,'CECL &lt;50B Database'!$A:$AA,11,FALSE),VLOOKUP($B709,'ALLL &lt;50B Database'!$A:$AA,11,FALSE)),"")</f>
        <v/>
      </c>
      <c r="D709" t="str">
        <f t="shared" si="22"/>
        <v/>
      </c>
    </row>
    <row r="710" spans="1:4" x14ac:dyDescent="0.25">
      <c r="A710">
        <f t="shared" si="23"/>
        <v>710</v>
      </c>
      <c r="B710" t="e">
        <f>IF('Peer Comparison Tool'!$D$11="NR",INDEX('CECL &lt;50B Database'!$A:$A,MATCH(Workings!$A710,'CECL &lt;50B Database'!$AI:$AI,0)),INDEX('ALLL &lt;50B Database'!$A:$A,MATCH(Workings!$A710,'ALLL &lt;50B Database'!$AI:$AI,0)))</f>
        <v>#N/A</v>
      </c>
      <c r="C710" s="3" t="str">
        <f>IFERROR(IFERROR(VLOOKUP($B710,'CECL &lt;50B Database'!$A:$AA,11,FALSE),VLOOKUP($B710,'ALLL &lt;50B Database'!$A:$AA,11,FALSE)),"")</f>
        <v/>
      </c>
      <c r="D710" t="str">
        <f t="shared" si="22"/>
        <v/>
      </c>
    </row>
    <row r="711" spans="1:4" x14ac:dyDescent="0.25">
      <c r="A711">
        <f t="shared" si="23"/>
        <v>711</v>
      </c>
      <c r="B711" t="e">
        <f>IF('Peer Comparison Tool'!$D$11="NR",INDEX('CECL &lt;50B Database'!$A:$A,MATCH(Workings!$A711,'CECL &lt;50B Database'!$AI:$AI,0)),INDEX('ALLL &lt;50B Database'!$A:$A,MATCH(Workings!$A711,'ALLL &lt;50B Database'!$AI:$AI,0)))</f>
        <v>#N/A</v>
      </c>
      <c r="C711" s="3" t="str">
        <f>IFERROR(IFERROR(VLOOKUP($B711,'CECL &lt;50B Database'!$A:$AA,11,FALSE),VLOOKUP($B711,'ALLL &lt;50B Database'!$A:$AA,11,FALSE)),"")</f>
        <v/>
      </c>
      <c r="D711" t="str">
        <f t="shared" si="22"/>
        <v/>
      </c>
    </row>
    <row r="712" spans="1:4" x14ac:dyDescent="0.25">
      <c r="A712">
        <f t="shared" si="23"/>
        <v>712</v>
      </c>
      <c r="B712" t="e">
        <f>IF('Peer Comparison Tool'!$D$11="NR",INDEX('CECL &lt;50B Database'!$A:$A,MATCH(Workings!$A712,'CECL &lt;50B Database'!$AI:$AI,0)),INDEX('ALLL &lt;50B Database'!$A:$A,MATCH(Workings!$A712,'ALLL &lt;50B Database'!$AI:$AI,0)))</f>
        <v>#N/A</v>
      </c>
      <c r="C712" s="3" t="str">
        <f>IFERROR(IFERROR(VLOOKUP($B712,'CECL &lt;50B Database'!$A:$AA,11,FALSE),VLOOKUP($B712,'ALLL &lt;50B Database'!$A:$AA,11,FALSE)),"")</f>
        <v/>
      </c>
      <c r="D712" t="str">
        <f t="shared" si="22"/>
        <v/>
      </c>
    </row>
    <row r="713" spans="1:4" x14ac:dyDescent="0.25">
      <c r="A713">
        <f t="shared" si="23"/>
        <v>713</v>
      </c>
      <c r="B713" t="e">
        <f>IF('Peer Comparison Tool'!$D$11="NR",INDEX('CECL &lt;50B Database'!$A:$A,MATCH(Workings!$A713,'CECL &lt;50B Database'!$AI:$AI,0)),INDEX('ALLL &lt;50B Database'!$A:$A,MATCH(Workings!$A713,'ALLL &lt;50B Database'!$AI:$AI,0)))</f>
        <v>#N/A</v>
      </c>
      <c r="C713" s="3" t="str">
        <f>IFERROR(IFERROR(VLOOKUP($B713,'CECL &lt;50B Database'!$A:$AA,11,FALSE),VLOOKUP($B713,'ALLL &lt;50B Database'!$A:$AA,11,FALSE)),"")</f>
        <v/>
      </c>
      <c r="D713" t="str">
        <f t="shared" si="22"/>
        <v/>
      </c>
    </row>
    <row r="714" spans="1:4" x14ac:dyDescent="0.25">
      <c r="A714">
        <f t="shared" si="23"/>
        <v>714</v>
      </c>
      <c r="B714" t="e">
        <f>IF('Peer Comparison Tool'!$D$11="NR",INDEX('CECL &lt;50B Database'!$A:$A,MATCH(Workings!$A714,'CECL &lt;50B Database'!$AI:$AI,0)),INDEX('ALLL &lt;50B Database'!$A:$A,MATCH(Workings!$A714,'ALLL &lt;50B Database'!$AI:$AI,0)))</f>
        <v>#N/A</v>
      </c>
      <c r="C714" s="3" t="str">
        <f>IFERROR(IFERROR(VLOOKUP($B714,'CECL &lt;50B Database'!$A:$AA,11,FALSE),VLOOKUP($B714,'ALLL &lt;50B Database'!$A:$AA,11,FALSE)),"")</f>
        <v/>
      </c>
      <c r="D714" t="str">
        <f t="shared" si="22"/>
        <v/>
      </c>
    </row>
    <row r="715" spans="1:4" x14ac:dyDescent="0.25">
      <c r="A715">
        <f t="shared" si="23"/>
        <v>715</v>
      </c>
      <c r="B715" t="e">
        <f>IF('Peer Comparison Tool'!$D$11="NR",INDEX('CECL &lt;50B Database'!$A:$A,MATCH(Workings!$A715,'CECL &lt;50B Database'!$AI:$AI,0)),INDEX('ALLL &lt;50B Database'!$A:$A,MATCH(Workings!$A715,'ALLL &lt;50B Database'!$AI:$AI,0)))</f>
        <v>#N/A</v>
      </c>
      <c r="C715" s="3" t="str">
        <f>IFERROR(IFERROR(VLOOKUP($B715,'CECL &lt;50B Database'!$A:$AA,11,FALSE),VLOOKUP($B715,'ALLL &lt;50B Database'!$A:$AA,11,FALSE)),"")</f>
        <v/>
      </c>
      <c r="D715" t="str">
        <f t="shared" si="22"/>
        <v/>
      </c>
    </row>
    <row r="716" spans="1:4" x14ac:dyDescent="0.25">
      <c r="A716">
        <f t="shared" si="23"/>
        <v>716</v>
      </c>
      <c r="B716" t="e">
        <f>IF('Peer Comparison Tool'!$D$11="NR",INDEX('CECL &lt;50B Database'!$A:$A,MATCH(Workings!$A716,'CECL &lt;50B Database'!$AI:$AI,0)),INDEX('ALLL &lt;50B Database'!$A:$A,MATCH(Workings!$A716,'ALLL &lt;50B Database'!$AI:$AI,0)))</f>
        <v>#N/A</v>
      </c>
      <c r="C716" s="3" t="str">
        <f>IFERROR(IFERROR(VLOOKUP($B716,'CECL &lt;50B Database'!$A:$AA,11,FALSE),VLOOKUP($B716,'ALLL &lt;50B Database'!$A:$AA,11,FALSE)),"")</f>
        <v/>
      </c>
      <c r="D716" t="str">
        <f t="shared" si="22"/>
        <v/>
      </c>
    </row>
    <row r="717" spans="1:4" x14ac:dyDescent="0.25">
      <c r="A717">
        <f t="shared" si="23"/>
        <v>717</v>
      </c>
      <c r="B717" t="e">
        <f>IF('Peer Comparison Tool'!$D$11="NR",INDEX('CECL &lt;50B Database'!$A:$A,MATCH(Workings!$A717,'CECL &lt;50B Database'!$AI:$AI,0)),INDEX('ALLL &lt;50B Database'!$A:$A,MATCH(Workings!$A717,'ALLL &lt;50B Database'!$AI:$AI,0)))</f>
        <v>#N/A</v>
      </c>
      <c r="C717" s="3" t="str">
        <f>IFERROR(IFERROR(VLOOKUP($B717,'CECL &lt;50B Database'!$A:$AA,11,FALSE),VLOOKUP($B717,'ALLL &lt;50B Database'!$A:$AA,11,FALSE)),"")</f>
        <v/>
      </c>
      <c r="D717" t="str">
        <f t="shared" si="22"/>
        <v/>
      </c>
    </row>
    <row r="718" spans="1:4" x14ac:dyDescent="0.25">
      <c r="A718">
        <f t="shared" si="23"/>
        <v>718</v>
      </c>
      <c r="B718" t="e">
        <f>IF('Peer Comparison Tool'!$D$11="NR",INDEX('CECL &lt;50B Database'!$A:$A,MATCH(Workings!$A718,'CECL &lt;50B Database'!$AI:$AI,0)),INDEX('ALLL &lt;50B Database'!$A:$A,MATCH(Workings!$A718,'ALLL &lt;50B Database'!$AI:$AI,0)))</f>
        <v>#N/A</v>
      </c>
      <c r="C718" s="3" t="str">
        <f>IFERROR(IFERROR(VLOOKUP($B718,'CECL &lt;50B Database'!$A:$AA,11,FALSE),VLOOKUP($B718,'ALLL &lt;50B Database'!$A:$AA,11,FALSE)),"")</f>
        <v/>
      </c>
      <c r="D718" t="str">
        <f t="shared" si="22"/>
        <v/>
      </c>
    </row>
    <row r="719" spans="1:4" x14ac:dyDescent="0.25">
      <c r="A719">
        <f t="shared" si="23"/>
        <v>719</v>
      </c>
      <c r="B719" t="e">
        <f>IF('Peer Comparison Tool'!$D$11="NR",INDEX('CECL &lt;50B Database'!$A:$A,MATCH(Workings!$A719,'CECL &lt;50B Database'!$AI:$AI,0)),INDEX('ALLL &lt;50B Database'!$A:$A,MATCH(Workings!$A719,'ALLL &lt;50B Database'!$AI:$AI,0)))</f>
        <v>#N/A</v>
      </c>
      <c r="C719" s="3" t="str">
        <f>IFERROR(IFERROR(VLOOKUP($B719,'CECL &lt;50B Database'!$A:$AA,11,FALSE),VLOOKUP($B719,'ALLL &lt;50B Database'!$A:$AA,11,FALSE)),"")</f>
        <v/>
      </c>
      <c r="D719" t="str">
        <f t="shared" si="22"/>
        <v/>
      </c>
    </row>
    <row r="720" spans="1:4" x14ac:dyDescent="0.25">
      <c r="A720">
        <f t="shared" si="23"/>
        <v>720</v>
      </c>
      <c r="B720" t="e">
        <f>IF('Peer Comparison Tool'!$D$11="NR",INDEX('CECL &lt;50B Database'!$A:$A,MATCH(Workings!$A720,'CECL &lt;50B Database'!$AI:$AI,0)),INDEX('ALLL &lt;50B Database'!$A:$A,MATCH(Workings!$A720,'ALLL &lt;50B Database'!$AI:$AI,0)))</f>
        <v>#N/A</v>
      </c>
      <c r="C720" s="3" t="str">
        <f>IFERROR(IFERROR(VLOOKUP($B720,'CECL &lt;50B Database'!$A:$AA,11,FALSE),VLOOKUP($B720,'ALLL &lt;50B Database'!$A:$AA,11,FALSE)),"")</f>
        <v/>
      </c>
      <c r="D720" t="str">
        <f t="shared" si="22"/>
        <v/>
      </c>
    </row>
    <row r="721" spans="1:4" x14ac:dyDescent="0.25">
      <c r="A721">
        <f t="shared" si="23"/>
        <v>721</v>
      </c>
      <c r="B721" t="e">
        <f>IF('Peer Comparison Tool'!$D$11="NR",INDEX('CECL &lt;50B Database'!$A:$A,MATCH(Workings!$A721,'CECL &lt;50B Database'!$AI:$AI,0)),INDEX('ALLL &lt;50B Database'!$A:$A,MATCH(Workings!$A721,'ALLL &lt;50B Database'!$AI:$AI,0)))</f>
        <v>#N/A</v>
      </c>
      <c r="C721" s="3" t="str">
        <f>IFERROR(IFERROR(VLOOKUP($B721,'CECL &lt;50B Database'!$A:$AA,11,FALSE),VLOOKUP($B721,'ALLL &lt;50B Database'!$A:$AA,11,FALSE)),"")</f>
        <v/>
      </c>
      <c r="D721" t="str">
        <f t="shared" si="22"/>
        <v/>
      </c>
    </row>
    <row r="722" spans="1:4" x14ac:dyDescent="0.25">
      <c r="A722">
        <f t="shared" si="23"/>
        <v>722</v>
      </c>
      <c r="B722" t="e">
        <f>IF('Peer Comparison Tool'!$D$11="NR",INDEX('CECL &lt;50B Database'!$A:$A,MATCH(Workings!$A722,'CECL &lt;50B Database'!$AI:$AI,0)),INDEX('ALLL &lt;50B Database'!$A:$A,MATCH(Workings!$A722,'ALLL &lt;50B Database'!$AI:$AI,0)))</f>
        <v>#N/A</v>
      </c>
      <c r="C722" s="3" t="str">
        <f>IFERROR(IFERROR(VLOOKUP($B722,'CECL &lt;50B Database'!$A:$AA,11,FALSE),VLOOKUP($B722,'ALLL &lt;50B Database'!$A:$AA,11,FALSE)),"")</f>
        <v/>
      </c>
      <c r="D722" t="str">
        <f t="shared" si="22"/>
        <v/>
      </c>
    </row>
    <row r="723" spans="1:4" x14ac:dyDescent="0.25">
      <c r="A723">
        <f t="shared" si="23"/>
        <v>723</v>
      </c>
      <c r="B723" t="e">
        <f>IF('Peer Comparison Tool'!$D$11="NR",INDEX('CECL &lt;50B Database'!$A:$A,MATCH(Workings!$A723,'CECL &lt;50B Database'!$AI:$AI,0)),INDEX('ALLL &lt;50B Database'!$A:$A,MATCH(Workings!$A723,'ALLL &lt;50B Database'!$AI:$AI,0)))</f>
        <v>#N/A</v>
      </c>
      <c r="C723" s="3" t="str">
        <f>IFERROR(IFERROR(VLOOKUP($B723,'CECL &lt;50B Database'!$A:$AA,11,FALSE),VLOOKUP($B723,'ALLL &lt;50B Database'!$A:$AA,11,FALSE)),"")</f>
        <v/>
      </c>
      <c r="D723" t="str">
        <f t="shared" si="22"/>
        <v/>
      </c>
    </row>
    <row r="724" spans="1:4" x14ac:dyDescent="0.25">
      <c r="A724">
        <f t="shared" si="23"/>
        <v>724</v>
      </c>
      <c r="B724" t="e">
        <f>IF('Peer Comparison Tool'!$D$11="NR",INDEX('CECL &lt;50B Database'!$A:$A,MATCH(Workings!$A724,'CECL &lt;50B Database'!$AI:$AI,0)),INDEX('ALLL &lt;50B Database'!$A:$A,MATCH(Workings!$A724,'ALLL &lt;50B Database'!$AI:$AI,0)))</f>
        <v>#N/A</v>
      </c>
      <c r="C724" s="3" t="str">
        <f>IFERROR(IFERROR(VLOOKUP($B724,'CECL &lt;50B Database'!$A:$AA,11,FALSE),VLOOKUP($B724,'ALLL &lt;50B Database'!$A:$AA,11,FALSE)),"")</f>
        <v/>
      </c>
      <c r="D724" t="str">
        <f t="shared" si="22"/>
        <v/>
      </c>
    </row>
    <row r="725" spans="1:4" x14ac:dyDescent="0.25">
      <c r="A725">
        <f t="shared" si="23"/>
        <v>725</v>
      </c>
      <c r="B725" t="e">
        <f>IF('Peer Comparison Tool'!$D$11="NR",INDEX('CECL &lt;50B Database'!$A:$A,MATCH(Workings!$A725,'CECL &lt;50B Database'!$AI:$AI,0)),INDEX('ALLL &lt;50B Database'!$A:$A,MATCH(Workings!$A725,'ALLL &lt;50B Database'!$AI:$AI,0)))</f>
        <v>#N/A</v>
      </c>
      <c r="C725" s="3" t="str">
        <f>IFERROR(IFERROR(VLOOKUP($B725,'CECL &lt;50B Database'!$A:$AA,11,FALSE),VLOOKUP($B725,'ALLL &lt;50B Database'!$A:$AA,11,FALSE)),"")</f>
        <v/>
      </c>
      <c r="D725" t="str">
        <f t="shared" si="22"/>
        <v/>
      </c>
    </row>
    <row r="726" spans="1:4" x14ac:dyDescent="0.25">
      <c r="A726">
        <f t="shared" si="23"/>
        <v>726</v>
      </c>
      <c r="B726" t="e">
        <f>IF('Peer Comparison Tool'!$D$11="NR",INDEX('CECL &lt;50B Database'!$A:$A,MATCH(Workings!$A726,'CECL &lt;50B Database'!$AI:$AI,0)),INDEX('ALLL &lt;50B Database'!$A:$A,MATCH(Workings!$A726,'ALLL &lt;50B Database'!$AI:$AI,0)))</f>
        <v>#N/A</v>
      </c>
      <c r="C726" s="3" t="str">
        <f>IFERROR(IFERROR(VLOOKUP($B726,'CECL &lt;50B Database'!$A:$AA,11,FALSE),VLOOKUP($B726,'ALLL &lt;50B Database'!$A:$AA,11,FALSE)),"")</f>
        <v/>
      </c>
      <c r="D726" t="str">
        <f t="shared" si="22"/>
        <v/>
      </c>
    </row>
    <row r="727" spans="1:4" x14ac:dyDescent="0.25">
      <c r="A727">
        <f t="shared" si="23"/>
        <v>727</v>
      </c>
      <c r="B727" t="e">
        <f>IF('Peer Comparison Tool'!$D$11="NR",INDEX('CECL &lt;50B Database'!$A:$A,MATCH(Workings!$A727,'CECL &lt;50B Database'!$AI:$AI,0)),INDEX('ALLL &lt;50B Database'!$A:$A,MATCH(Workings!$A727,'ALLL &lt;50B Database'!$AI:$AI,0)))</f>
        <v>#N/A</v>
      </c>
      <c r="C727" s="3" t="str">
        <f>IFERROR(IFERROR(VLOOKUP($B727,'CECL &lt;50B Database'!$A:$AA,11,FALSE),VLOOKUP($B727,'ALLL &lt;50B Database'!$A:$AA,11,FALSE)),"")</f>
        <v/>
      </c>
      <c r="D727" t="str">
        <f t="shared" si="22"/>
        <v/>
      </c>
    </row>
    <row r="728" spans="1:4" x14ac:dyDescent="0.25">
      <c r="A728">
        <f t="shared" si="23"/>
        <v>728</v>
      </c>
      <c r="B728" t="e">
        <f>IF('Peer Comparison Tool'!$D$11="NR",INDEX('CECL &lt;50B Database'!$A:$A,MATCH(Workings!$A728,'CECL &lt;50B Database'!$AI:$AI,0)),INDEX('ALLL &lt;50B Database'!$A:$A,MATCH(Workings!$A728,'ALLL &lt;50B Database'!$AI:$AI,0)))</f>
        <v>#N/A</v>
      </c>
      <c r="C728" s="3" t="str">
        <f>IFERROR(IFERROR(VLOOKUP($B728,'CECL &lt;50B Database'!$A:$AA,11,FALSE),VLOOKUP($B728,'ALLL &lt;50B Database'!$A:$AA,11,FALSE)),"")</f>
        <v/>
      </c>
      <c r="D728" t="str">
        <f t="shared" si="22"/>
        <v/>
      </c>
    </row>
    <row r="729" spans="1:4" x14ac:dyDescent="0.25">
      <c r="A729">
        <f t="shared" si="23"/>
        <v>729</v>
      </c>
      <c r="B729" t="e">
        <f>IF('Peer Comparison Tool'!$D$11="NR",INDEX('CECL &lt;50B Database'!$A:$A,MATCH(Workings!$A729,'CECL &lt;50B Database'!$AI:$AI,0)),INDEX('ALLL &lt;50B Database'!$A:$A,MATCH(Workings!$A729,'ALLL &lt;50B Database'!$AI:$AI,0)))</f>
        <v>#N/A</v>
      </c>
      <c r="C729" s="3" t="str">
        <f>IFERROR(IFERROR(VLOOKUP($B729,'CECL &lt;50B Database'!$A:$AA,11,FALSE),VLOOKUP($B729,'ALLL &lt;50B Database'!$A:$AA,11,FALSE)),"")</f>
        <v/>
      </c>
      <c r="D729" t="str">
        <f t="shared" si="22"/>
        <v/>
      </c>
    </row>
    <row r="730" spans="1:4" x14ac:dyDescent="0.25">
      <c r="A730">
        <f t="shared" si="23"/>
        <v>730</v>
      </c>
      <c r="B730" t="e">
        <f>IF('Peer Comparison Tool'!$D$11="NR",INDEX('CECL &lt;50B Database'!$A:$A,MATCH(Workings!$A730,'CECL &lt;50B Database'!$AI:$AI,0)),INDEX('ALLL &lt;50B Database'!$A:$A,MATCH(Workings!$A730,'ALLL &lt;50B Database'!$AI:$AI,0)))</f>
        <v>#N/A</v>
      </c>
      <c r="C730" s="3" t="str">
        <f>IFERROR(IFERROR(VLOOKUP($B730,'CECL &lt;50B Database'!$A:$AA,11,FALSE),VLOOKUP($B730,'ALLL &lt;50B Database'!$A:$AA,11,FALSE)),"")</f>
        <v/>
      </c>
      <c r="D730" t="str">
        <f t="shared" si="22"/>
        <v/>
      </c>
    </row>
    <row r="731" spans="1:4" x14ac:dyDescent="0.25">
      <c r="A731">
        <f t="shared" si="23"/>
        <v>731</v>
      </c>
      <c r="B731" t="e">
        <f>IF('Peer Comparison Tool'!$D$11="NR",INDEX('CECL &lt;50B Database'!$A:$A,MATCH(Workings!$A731,'CECL &lt;50B Database'!$AI:$AI,0)),INDEX('ALLL &lt;50B Database'!$A:$A,MATCH(Workings!$A731,'ALLL &lt;50B Database'!$AI:$AI,0)))</f>
        <v>#N/A</v>
      </c>
      <c r="C731" s="3" t="str">
        <f>IFERROR(IFERROR(VLOOKUP($B731,'CECL &lt;50B Database'!$A:$AA,11,FALSE),VLOOKUP($B731,'ALLL &lt;50B Database'!$A:$AA,11,FALSE)),"")</f>
        <v/>
      </c>
      <c r="D731" t="str">
        <f t="shared" si="22"/>
        <v/>
      </c>
    </row>
    <row r="732" spans="1:4" x14ac:dyDescent="0.25">
      <c r="A732">
        <f t="shared" si="23"/>
        <v>732</v>
      </c>
      <c r="B732" t="e">
        <f>IF('Peer Comparison Tool'!$D$11="NR",INDEX('CECL &lt;50B Database'!$A:$A,MATCH(Workings!$A732,'CECL &lt;50B Database'!$AI:$AI,0)),INDEX('ALLL &lt;50B Database'!$A:$A,MATCH(Workings!$A732,'ALLL &lt;50B Database'!$AI:$AI,0)))</f>
        <v>#N/A</v>
      </c>
      <c r="C732" s="3" t="str">
        <f>IFERROR(IFERROR(VLOOKUP($B732,'CECL &lt;50B Database'!$A:$AA,11,FALSE),VLOOKUP($B732,'ALLL &lt;50B Database'!$A:$AA,11,FALSE)),"")</f>
        <v/>
      </c>
      <c r="D732" t="str">
        <f t="shared" si="22"/>
        <v/>
      </c>
    </row>
    <row r="733" spans="1:4" x14ac:dyDescent="0.25">
      <c r="A733">
        <f t="shared" si="23"/>
        <v>733</v>
      </c>
      <c r="B733" t="e">
        <f>IF('Peer Comparison Tool'!$D$11="NR",INDEX('CECL &lt;50B Database'!$A:$A,MATCH(Workings!$A733,'CECL &lt;50B Database'!$AI:$AI,0)),INDEX('ALLL &lt;50B Database'!$A:$A,MATCH(Workings!$A733,'ALLL &lt;50B Database'!$AI:$AI,0)))</f>
        <v>#N/A</v>
      </c>
      <c r="C733" s="3" t="str">
        <f>IFERROR(IFERROR(VLOOKUP($B733,'CECL &lt;50B Database'!$A:$AA,11,FALSE),VLOOKUP($B733,'ALLL &lt;50B Database'!$A:$AA,11,FALSE)),"")</f>
        <v/>
      </c>
      <c r="D733" t="str">
        <f t="shared" si="22"/>
        <v/>
      </c>
    </row>
    <row r="734" spans="1:4" x14ac:dyDescent="0.25">
      <c r="A734">
        <f t="shared" si="23"/>
        <v>734</v>
      </c>
      <c r="B734" t="e">
        <f>IF('Peer Comparison Tool'!$D$11="NR",INDEX('CECL &lt;50B Database'!$A:$A,MATCH(Workings!$A734,'CECL &lt;50B Database'!$AI:$AI,0)),INDEX('ALLL &lt;50B Database'!$A:$A,MATCH(Workings!$A734,'ALLL &lt;50B Database'!$AI:$AI,0)))</f>
        <v>#N/A</v>
      </c>
      <c r="C734" s="3" t="str">
        <f>IFERROR(IFERROR(VLOOKUP($B734,'CECL &lt;50B Database'!$A:$AA,11,FALSE),VLOOKUP($B734,'ALLL &lt;50B Database'!$A:$AA,11,FALSE)),"")</f>
        <v/>
      </c>
      <c r="D734" t="str">
        <f t="shared" si="22"/>
        <v/>
      </c>
    </row>
    <row r="735" spans="1:4" x14ac:dyDescent="0.25">
      <c r="A735">
        <f t="shared" si="23"/>
        <v>735</v>
      </c>
      <c r="B735" t="e">
        <f>IF('Peer Comparison Tool'!$D$11="NR",INDEX('CECL &lt;50B Database'!$A:$A,MATCH(Workings!$A735,'CECL &lt;50B Database'!$AI:$AI,0)),INDEX('ALLL &lt;50B Database'!$A:$A,MATCH(Workings!$A735,'ALLL &lt;50B Database'!$AI:$AI,0)))</f>
        <v>#N/A</v>
      </c>
      <c r="C735" s="3" t="str">
        <f>IFERROR(IFERROR(VLOOKUP($B735,'CECL &lt;50B Database'!$A:$AA,11,FALSE),VLOOKUP($B735,'ALLL &lt;50B Database'!$A:$AA,11,FALSE)),"")</f>
        <v/>
      </c>
      <c r="D735" t="str">
        <f t="shared" si="22"/>
        <v/>
      </c>
    </row>
    <row r="736" spans="1:4" x14ac:dyDescent="0.25">
      <c r="A736">
        <f t="shared" si="23"/>
        <v>736</v>
      </c>
      <c r="B736" t="e">
        <f>IF('Peer Comparison Tool'!$D$11="NR",INDEX('CECL &lt;50B Database'!$A:$A,MATCH(Workings!$A736,'CECL &lt;50B Database'!$AI:$AI,0)),INDEX('ALLL &lt;50B Database'!$A:$A,MATCH(Workings!$A736,'ALLL &lt;50B Database'!$AI:$AI,0)))</f>
        <v>#N/A</v>
      </c>
      <c r="C736" s="3" t="str">
        <f>IFERROR(IFERROR(VLOOKUP($B736,'CECL &lt;50B Database'!$A:$AA,11,FALSE),VLOOKUP($B736,'ALLL &lt;50B Database'!$A:$AA,11,FALSE)),"")</f>
        <v/>
      </c>
      <c r="D736" t="str">
        <f t="shared" si="22"/>
        <v/>
      </c>
    </row>
    <row r="737" spans="1:4" x14ac:dyDescent="0.25">
      <c r="A737">
        <f t="shared" si="23"/>
        <v>737</v>
      </c>
      <c r="B737" t="e">
        <f>IF('Peer Comparison Tool'!$D$11="NR",INDEX('CECL &lt;50B Database'!$A:$A,MATCH(Workings!$A737,'CECL &lt;50B Database'!$AI:$AI,0)),INDEX('ALLL &lt;50B Database'!$A:$A,MATCH(Workings!$A737,'ALLL &lt;50B Database'!$AI:$AI,0)))</f>
        <v>#N/A</v>
      </c>
      <c r="C737" s="3" t="str">
        <f>IFERROR(IFERROR(VLOOKUP($B737,'CECL &lt;50B Database'!$A:$AA,11,FALSE),VLOOKUP($B737,'ALLL &lt;50B Database'!$A:$AA,11,FALSE)),"")</f>
        <v/>
      </c>
      <c r="D737" t="str">
        <f t="shared" si="22"/>
        <v/>
      </c>
    </row>
    <row r="738" spans="1:4" x14ac:dyDescent="0.25">
      <c r="A738">
        <f t="shared" si="23"/>
        <v>738</v>
      </c>
      <c r="B738" t="e">
        <f>IF('Peer Comparison Tool'!$D$11="NR",INDEX('CECL &lt;50B Database'!$A:$A,MATCH(Workings!$A738,'CECL &lt;50B Database'!$AI:$AI,0)),INDEX('ALLL &lt;50B Database'!$A:$A,MATCH(Workings!$A738,'ALLL &lt;50B Database'!$AI:$AI,0)))</f>
        <v>#N/A</v>
      </c>
      <c r="C738" s="3" t="str">
        <f>IFERROR(IFERROR(VLOOKUP($B738,'CECL &lt;50B Database'!$A:$AA,11,FALSE),VLOOKUP($B738,'ALLL &lt;50B Database'!$A:$AA,11,FALSE)),"")</f>
        <v/>
      </c>
      <c r="D738" t="str">
        <f t="shared" si="22"/>
        <v/>
      </c>
    </row>
    <row r="739" spans="1:4" x14ac:dyDescent="0.25">
      <c r="A739">
        <f t="shared" si="23"/>
        <v>739</v>
      </c>
      <c r="B739" t="e">
        <f>IF('Peer Comparison Tool'!$D$11="NR",INDEX('CECL &lt;50B Database'!$A:$A,MATCH(Workings!$A739,'CECL &lt;50B Database'!$AI:$AI,0)),INDEX('ALLL &lt;50B Database'!$A:$A,MATCH(Workings!$A739,'ALLL &lt;50B Database'!$AI:$AI,0)))</f>
        <v>#N/A</v>
      </c>
      <c r="C739" s="3" t="str">
        <f>IFERROR(IFERROR(VLOOKUP($B739,'CECL &lt;50B Database'!$A:$AA,11,FALSE),VLOOKUP($B739,'ALLL &lt;50B Database'!$A:$AA,11,FALSE)),"")</f>
        <v/>
      </c>
      <c r="D739" t="str">
        <f t="shared" si="22"/>
        <v/>
      </c>
    </row>
    <row r="740" spans="1:4" x14ac:dyDescent="0.25">
      <c r="A740">
        <f t="shared" si="23"/>
        <v>740</v>
      </c>
      <c r="B740" t="e">
        <f>IF('Peer Comparison Tool'!$D$11="NR",INDEX('CECL &lt;50B Database'!$A:$A,MATCH(Workings!$A740,'CECL &lt;50B Database'!$AI:$AI,0)),INDEX('ALLL &lt;50B Database'!$A:$A,MATCH(Workings!$A740,'ALLL &lt;50B Database'!$AI:$AI,0)))</f>
        <v>#N/A</v>
      </c>
      <c r="C740" s="3" t="str">
        <f>IFERROR(IFERROR(VLOOKUP($B740,'CECL &lt;50B Database'!$A:$AA,11,FALSE),VLOOKUP($B740,'ALLL &lt;50B Database'!$A:$AA,11,FALSE)),"")</f>
        <v/>
      </c>
      <c r="D740" t="str">
        <f t="shared" si="22"/>
        <v/>
      </c>
    </row>
    <row r="741" spans="1:4" x14ac:dyDescent="0.25">
      <c r="A741">
        <f t="shared" si="23"/>
        <v>741</v>
      </c>
      <c r="B741" t="e">
        <f>IF('Peer Comparison Tool'!$D$11="NR",INDEX('CECL &lt;50B Database'!$A:$A,MATCH(Workings!$A741,'CECL &lt;50B Database'!$AI:$AI,0)),INDEX('ALLL &lt;50B Database'!$A:$A,MATCH(Workings!$A741,'ALLL &lt;50B Database'!$AI:$AI,0)))</f>
        <v>#N/A</v>
      </c>
      <c r="C741" s="3" t="str">
        <f>IFERROR(IFERROR(VLOOKUP($B741,'CECL &lt;50B Database'!$A:$AA,11,FALSE),VLOOKUP($B741,'ALLL &lt;50B Database'!$A:$AA,11,FALSE)),"")</f>
        <v/>
      </c>
      <c r="D741" t="str">
        <f t="shared" si="22"/>
        <v/>
      </c>
    </row>
    <row r="742" spans="1:4" x14ac:dyDescent="0.25">
      <c r="A742">
        <f t="shared" si="23"/>
        <v>742</v>
      </c>
      <c r="B742" t="e">
        <f>IF('Peer Comparison Tool'!$D$11="NR",INDEX('CECL &lt;50B Database'!$A:$A,MATCH(Workings!$A742,'CECL &lt;50B Database'!$AI:$AI,0)),INDEX('ALLL &lt;50B Database'!$A:$A,MATCH(Workings!$A742,'ALLL &lt;50B Database'!$AI:$AI,0)))</f>
        <v>#N/A</v>
      </c>
      <c r="C742" s="3" t="str">
        <f>IFERROR(IFERROR(VLOOKUP($B742,'CECL &lt;50B Database'!$A:$AA,11,FALSE),VLOOKUP($B742,'ALLL &lt;50B Database'!$A:$AA,11,FALSE)),"")</f>
        <v/>
      </c>
      <c r="D742" t="str">
        <f t="shared" si="22"/>
        <v/>
      </c>
    </row>
    <row r="743" spans="1:4" x14ac:dyDescent="0.25">
      <c r="A743">
        <f t="shared" si="23"/>
        <v>743</v>
      </c>
      <c r="B743" t="e">
        <f>IF('Peer Comparison Tool'!$D$11="NR",INDEX('CECL &lt;50B Database'!$A:$A,MATCH(Workings!$A743,'CECL &lt;50B Database'!$AI:$AI,0)),INDEX('ALLL &lt;50B Database'!$A:$A,MATCH(Workings!$A743,'ALLL &lt;50B Database'!$AI:$AI,0)))</f>
        <v>#N/A</v>
      </c>
      <c r="C743" s="3" t="str">
        <f>IFERROR(IFERROR(VLOOKUP($B743,'CECL &lt;50B Database'!$A:$AA,11,FALSE),VLOOKUP($B743,'ALLL &lt;50B Database'!$A:$AA,11,FALSE)),"")</f>
        <v/>
      </c>
      <c r="D743" t="str">
        <f t="shared" si="22"/>
        <v/>
      </c>
    </row>
    <row r="744" spans="1:4" x14ac:dyDescent="0.25">
      <c r="A744">
        <f t="shared" si="23"/>
        <v>744</v>
      </c>
      <c r="B744" t="e">
        <f>IF('Peer Comparison Tool'!$D$11="NR",INDEX('CECL &lt;50B Database'!$A:$A,MATCH(Workings!$A744,'CECL &lt;50B Database'!$AI:$AI,0)),INDEX('ALLL &lt;50B Database'!$A:$A,MATCH(Workings!$A744,'ALLL &lt;50B Database'!$AI:$AI,0)))</f>
        <v>#N/A</v>
      </c>
      <c r="C744" s="3" t="str">
        <f>IFERROR(IFERROR(VLOOKUP($B744,'CECL &lt;50B Database'!$A:$AA,11,FALSE),VLOOKUP($B744,'ALLL &lt;50B Database'!$A:$AA,11,FALSE)),"")</f>
        <v/>
      </c>
      <c r="D744" t="str">
        <f t="shared" si="22"/>
        <v/>
      </c>
    </row>
    <row r="745" spans="1:4" x14ac:dyDescent="0.25">
      <c r="A745">
        <f t="shared" si="23"/>
        <v>745</v>
      </c>
      <c r="B745" t="e">
        <f>IF('Peer Comparison Tool'!$D$11="NR",INDEX('CECL &lt;50B Database'!$A:$A,MATCH(Workings!$A745,'CECL &lt;50B Database'!$AI:$AI,0)),INDEX('ALLL &lt;50B Database'!$A:$A,MATCH(Workings!$A745,'ALLL &lt;50B Database'!$AI:$AI,0)))</f>
        <v>#N/A</v>
      </c>
      <c r="C745" s="3" t="str">
        <f>IFERROR(IFERROR(VLOOKUP($B745,'CECL &lt;50B Database'!$A:$AA,11,FALSE),VLOOKUP($B745,'ALLL &lt;50B Database'!$A:$AA,11,FALSE)),"")</f>
        <v/>
      </c>
      <c r="D745" t="str">
        <f t="shared" si="22"/>
        <v/>
      </c>
    </row>
    <row r="746" spans="1:4" x14ac:dyDescent="0.25">
      <c r="A746">
        <f t="shared" si="23"/>
        <v>746</v>
      </c>
      <c r="B746" t="e">
        <f>IF('Peer Comparison Tool'!$D$11="NR",INDEX('CECL &lt;50B Database'!$A:$A,MATCH(Workings!$A746,'CECL &lt;50B Database'!$AI:$AI,0)),INDEX('ALLL &lt;50B Database'!$A:$A,MATCH(Workings!$A746,'ALLL &lt;50B Database'!$AI:$AI,0)))</f>
        <v>#N/A</v>
      </c>
      <c r="C746" s="3" t="str">
        <f>IFERROR(IFERROR(VLOOKUP($B746,'CECL &lt;50B Database'!$A:$AA,11,FALSE),VLOOKUP($B746,'ALLL &lt;50B Database'!$A:$AA,11,FALSE)),"")</f>
        <v/>
      </c>
      <c r="D746" t="str">
        <f t="shared" si="22"/>
        <v/>
      </c>
    </row>
    <row r="747" spans="1:4" x14ac:dyDescent="0.25">
      <c r="A747">
        <f t="shared" si="23"/>
        <v>747</v>
      </c>
      <c r="B747" t="e">
        <f>IF('Peer Comparison Tool'!$D$11="NR",INDEX('CECL &lt;50B Database'!$A:$A,MATCH(Workings!$A747,'CECL &lt;50B Database'!$AI:$AI,0)),INDEX('ALLL &lt;50B Database'!$A:$A,MATCH(Workings!$A747,'ALLL &lt;50B Database'!$AI:$AI,0)))</f>
        <v>#N/A</v>
      </c>
      <c r="C747" s="3" t="str">
        <f>IFERROR(IFERROR(VLOOKUP($B747,'CECL &lt;50B Database'!$A:$AA,11,FALSE),VLOOKUP($B747,'ALLL &lt;50B Database'!$A:$AA,11,FALSE)),"")</f>
        <v/>
      </c>
      <c r="D747" t="str">
        <f t="shared" si="22"/>
        <v/>
      </c>
    </row>
    <row r="748" spans="1:4" x14ac:dyDescent="0.25">
      <c r="A748">
        <f t="shared" si="23"/>
        <v>748</v>
      </c>
      <c r="B748" t="e">
        <f>IF('Peer Comparison Tool'!$D$11="NR",INDEX('CECL &lt;50B Database'!$A:$A,MATCH(Workings!$A748,'CECL &lt;50B Database'!$AI:$AI,0)),INDEX('ALLL &lt;50B Database'!$A:$A,MATCH(Workings!$A748,'ALLL &lt;50B Database'!$AI:$AI,0)))</f>
        <v>#N/A</v>
      </c>
      <c r="C748" s="3" t="str">
        <f>IFERROR(IFERROR(VLOOKUP($B748,'CECL &lt;50B Database'!$A:$AA,11,FALSE),VLOOKUP($B748,'ALLL &lt;50B Database'!$A:$AA,11,FALSE)),"")</f>
        <v/>
      </c>
      <c r="D748" t="str">
        <f t="shared" si="22"/>
        <v/>
      </c>
    </row>
    <row r="749" spans="1:4" x14ac:dyDescent="0.25">
      <c r="A749">
        <f t="shared" si="23"/>
        <v>749</v>
      </c>
      <c r="B749" t="e">
        <f>IF('Peer Comparison Tool'!$D$11="NR",INDEX('CECL &lt;50B Database'!$A:$A,MATCH(Workings!$A749,'CECL &lt;50B Database'!$AI:$AI,0)),INDEX('ALLL &lt;50B Database'!$A:$A,MATCH(Workings!$A749,'ALLL &lt;50B Database'!$AI:$AI,0)))</f>
        <v>#N/A</v>
      </c>
      <c r="C749" s="3" t="str">
        <f>IFERROR(IFERROR(VLOOKUP($B749,'CECL &lt;50B Database'!$A:$AA,11,FALSE),VLOOKUP($B749,'ALLL &lt;50B Database'!$A:$AA,11,FALSE)),"")</f>
        <v/>
      </c>
      <c r="D749" t="str">
        <f t="shared" si="22"/>
        <v/>
      </c>
    </row>
    <row r="750" spans="1:4" x14ac:dyDescent="0.25">
      <c r="A750">
        <f t="shared" si="23"/>
        <v>750</v>
      </c>
      <c r="B750" t="e">
        <f>IF('Peer Comparison Tool'!$D$11="NR",INDEX('CECL &lt;50B Database'!$A:$A,MATCH(Workings!$A750,'CECL &lt;50B Database'!$AI:$AI,0)),INDEX('ALLL &lt;50B Database'!$A:$A,MATCH(Workings!$A750,'ALLL &lt;50B Database'!$AI:$AI,0)))</f>
        <v>#N/A</v>
      </c>
      <c r="C750" s="3" t="str">
        <f>IFERROR(IFERROR(VLOOKUP($B750,'CECL &lt;50B Database'!$A:$AA,11,FALSE),VLOOKUP($B750,'ALLL &lt;50B Database'!$A:$AA,11,FALSE)),"")</f>
        <v/>
      </c>
      <c r="D750" t="str">
        <f t="shared" si="22"/>
        <v/>
      </c>
    </row>
    <row r="751" spans="1:4" x14ac:dyDescent="0.25">
      <c r="A751">
        <f t="shared" si="23"/>
        <v>751</v>
      </c>
      <c r="B751" t="e">
        <f>IF('Peer Comparison Tool'!$D$11="NR",INDEX('CECL &lt;50B Database'!$A:$A,MATCH(Workings!$A751,'CECL &lt;50B Database'!$AI:$AI,0)),INDEX('ALLL &lt;50B Database'!$A:$A,MATCH(Workings!$A751,'ALLL &lt;50B Database'!$AI:$AI,0)))</f>
        <v>#N/A</v>
      </c>
      <c r="C751" s="3" t="str">
        <f>IFERROR(IFERROR(VLOOKUP($B751,'CECL &lt;50B Database'!$A:$AA,11,FALSE),VLOOKUP($B751,'ALLL &lt;50B Database'!$A:$AA,11,FALSE)),"")</f>
        <v/>
      </c>
      <c r="D751" t="str">
        <f t="shared" si="22"/>
        <v/>
      </c>
    </row>
    <row r="752" spans="1:4" x14ac:dyDescent="0.25">
      <c r="A752">
        <f t="shared" si="23"/>
        <v>752</v>
      </c>
      <c r="B752" t="e">
        <f>IF('Peer Comparison Tool'!$D$11="NR",INDEX('CECL &lt;50B Database'!$A:$A,MATCH(Workings!$A752,'CECL &lt;50B Database'!$AI:$AI,0)),INDEX('ALLL &lt;50B Database'!$A:$A,MATCH(Workings!$A752,'ALLL &lt;50B Database'!$AI:$AI,0)))</f>
        <v>#N/A</v>
      </c>
      <c r="C752" s="3" t="str">
        <f>IFERROR(IFERROR(VLOOKUP($B752,'CECL &lt;50B Database'!$A:$AA,11,FALSE),VLOOKUP($B752,'ALLL &lt;50B Database'!$A:$AA,11,FALSE)),"")</f>
        <v/>
      </c>
      <c r="D752" t="str">
        <f t="shared" si="22"/>
        <v/>
      </c>
    </row>
    <row r="753" spans="1:4" x14ac:dyDescent="0.25">
      <c r="A753">
        <f t="shared" si="23"/>
        <v>753</v>
      </c>
      <c r="B753" t="e">
        <f>IF('Peer Comparison Tool'!$D$11="NR",INDEX('CECL &lt;50B Database'!$A:$A,MATCH(Workings!$A753,'CECL &lt;50B Database'!$AI:$AI,0)),INDEX('ALLL &lt;50B Database'!$A:$A,MATCH(Workings!$A753,'ALLL &lt;50B Database'!$AI:$AI,0)))</f>
        <v>#N/A</v>
      </c>
      <c r="C753" s="3" t="str">
        <f>IFERROR(IFERROR(VLOOKUP($B753,'CECL &lt;50B Database'!$A:$AA,11,FALSE),VLOOKUP($B753,'ALLL &lt;50B Database'!$A:$AA,11,FALSE)),"")</f>
        <v/>
      </c>
      <c r="D753" t="str">
        <f t="shared" si="22"/>
        <v/>
      </c>
    </row>
    <row r="754" spans="1:4" x14ac:dyDescent="0.25">
      <c r="A754">
        <f t="shared" si="23"/>
        <v>754</v>
      </c>
      <c r="B754" t="e">
        <f>IF('Peer Comparison Tool'!$D$11="NR",INDEX('CECL &lt;50B Database'!$A:$A,MATCH(Workings!$A754,'CECL &lt;50B Database'!$AI:$AI,0)),INDEX('ALLL &lt;50B Database'!$A:$A,MATCH(Workings!$A754,'ALLL &lt;50B Database'!$AI:$AI,0)))</f>
        <v>#N/A</v>
      </c>
      <c r="C754" s="3" t="str">
        <f>IFERROR(IFERROR(VLOOKUP($B754,'CECL &lt;50B Database'!$A:$AA,11,FALSE),VLOOKUP($B754,'ALLL &lt;50B Database'!$A:$AA,11,FALSE)),"")</f>
        <v/>
      </c>
      <c r="D754" t="str">
        <f t="shared" si="22"/>
        <v/>
      </c>
    </row>
    <row r="755" spans="1:4" x14ac:dyDescent="0.25">
      <c r="A755">
        <f t="shared" si="23"/>
        <v>755</v>
      </c>
      <c r="B755" t="e">
        <f>IF('Peer Comparison Tool'!$D$11="NR",INDEX('CECL &lt;50B Database'!$A:$A,MATCH(Workings!$A755,'CECL &lt;50B Database'!$AI:$AI,0)),INDEX('ALLL &lt;50B Database'!$A:$A,MATCH(Workings!$A755,'ALLL &lt;50B Database'!$AI:$AI,0)))</f>
        <v>#N/A</v>
      </c>
      <c r="C755" s="3" t="str">
        <f>IFERROR(IFERROR(VLOOKUP($B755,'CECL &lt;50B Database'!$A:$AA,11,FALSE),VLOOKUP($B755,'ALLL &lt;50B Database'!$A:$AA,11,FALSE)),"")</f>
        <v/>
      </c>
      <c r="D755" t="str">
        <f t="shared" si="22"/>
        <v/>
      </c>
    </row>
    <row r="756" spans="1:4" x14ac:dyDescent="0.25">
      <c r="A756">
        <f t="shared" si="23"/>
        <v>756</v>
      </c>
      <c r="B756" t="e">
        <f>IF('Peer Comparison Tool'!$D$11="NR",INDEX('CECL &lt;50B Database'!$A:$A,MATCH(Workings!$A756,'CECL &lt;50B Database'!$AI:$AI,0)),INDEX('ALLL &lt;50B Database'!$A:$A,MATCH(Workings!$A756,'ALLL &lt;50B Database'!$AI:$AI,0)))</f>
        <v>#N/A</v>
      </c>
      <c r="C756" s="3" t="str">
        <f>IFERROR(IFERROR(VLOOKUP($B756,'CECL &lt;50B Database'!$A:$AA,11,FALSE),VLOOKUP($B756,'ALLL &lt;50B Database'!$A:$AA,11,FALSE)),"")</f>
        <v/>
      </c>
      <c r="D756" t="str">
        <f t="shared" si="22"/>
        <v/>
      </c>
    </row>
    <row r="757" spans="1:4" x14ac:dyDescent="0.25">
      <c r="A757">
        <f t="shared" si="23"/>
        <v>757</v>
      </c>
      <c r="B757" t="e">
        <f>IF('Peer Comparison Tool'!$D$11="NR",INDEX('CECL &lt;50B Database'!$A:$A,MATCH(Workings!$A757,'CECL &lt;50B Database'!$AI:$AI,0)),INDEX('ALLL &lt;50B Database'!$A:$A,MATCH(Workings!$A757,'ALLL &lt;50B Database'!$AI:$AI,0)))</f>
        <v>#N/A</v>
      </c>
      <c r="C757" s="3" t="str">
        <f>IFERROR(IFERROR(VLOOKUP($B757,'CECL &lt;50B Database'!$A:$AA,11,FALSE),VLOOKUP($B757,'ALLL &lt;50B Database'!$A:$AA,11,FALSE)),"")</f>
        <v/>
      </c>
      <c r="D757" t="str">
        <f t="shared" si="22"/>
        <v/>
      </c>
    </row>
    <row r="758" spans="1:4" x14ac:dyDescent="0.25">
      <c r="A758">
        <f t="shared" si="23"/>
        <v>758</v>
      </c>
      <c r="B758" t="e">
        <f>IF('Peer Comparison Tool'!$D$11="NR",INDEX('CECL &lt;50B Database'!$A:$A,MATCH(Workings!$A758,'CECL &lt;50B Database'!$AI:$AI,0)),INDEX('ALLL &lt;50B Database'!$A:$A,MATCH(Workings!$A758,'ALLL &lt;50B Database'!$AI:$AI,0)))</f>
        <v>#N/A</v>
      </c>
      <c r="C758" s="3" t="str">
        <f>IFERROR(IFERROR(VLOOKUP($B758,'CECL &lt;50B Database'!$A:$AA,11,FALSE),VLOOKUP($B758,'ALLL &lt;50B Database'!$A:$AA,11,FALSE)),"")</f>
        <v/>
      </c>
      <c r="D758" t="str">
        <f t="shared" si="22"/>
        <v/>
      </c>
    </row>
    <row r="759" spans="1:4" x14ac:dyDescent="0.25">
      <c r="A759">
        <f t="shared" si="23"/>
        <v>759</v>
      </c>
      <c r="B759" t="e">
        <f>IF('Peer Comparison Tool'!$D$11="NR",INDEX('CECL &lt;50B Database'!$A:$A,MATCH(Workings!$A759,'CECL &lt;50B Database'!$AI:$AI,0)),INDEX('ALLL &lt;50B Database'!$A:$A,MATCH(Workings!$A759,'ALLL &lt;50B Database'!$AI:$AI,0)))</f>
        <v>#N/A</v>
      </c>
      <c r="C759" s="3" t="str">
        <f>IFERROR(IFERROR(VLOOKUP($B759,'CECL &lt;50B Database'!$A:$AA,11,FALSE),VLOOKUP($B759,'ALLL &lt;50B Database'!$A:$AA,11,FALSE)),"")</f>
        <v/>
      </c>
      <c r="D759" t="str">
        <f t="shared" si="22"/>
        <v/>
      </c>
    </row>
    <row r="760" spans="1:4" x14ac:dyDescent="0.25">
      <c r="A760">
        <f t="shared" si="23"/>
        <v>760</v>
      </c>
      <c r="B760" t="e">
        <f>IF('Peer Comparison Tool'!$D$11="NR",INDEX('CECL &lt;50B Database'!$A:$A,MATCH(Workings!$A760,'CECL &lt;50B Database'!$AI:$AI,0)),INDEX('ALLL &lt;50B Database'!$A:$A,MATCH(Workings!$A760,'ALLL &lt;50B Database'!$AI:$AI,0)))</f>
        <v>#N/A</v>
      </c>
      <c r="C760" s="3" t="str">
        <f>IFERROR(IFERROR(VLOOKUP($B760,'CECL &lt;50B Database'!$A:$AA,11,FALSE),VLOOKUP($B760,'ALLL &lt;50B Database'!$A:$AA,11,FALSE)),"")</f>
        <v/>
      </c>
      <c r="D760" t="str">
        <f t="shared" si="22"/>
        <v/>
      </c>
    </row>
    <row r="761" spans="1:4" x14ac:dyDescent="0.25">
      <c r="A761">
        <f t="shared" si="23"/>
        <v>761</v>
      </c>
      <c r="B761" t="e">
        <f>IF('Peer Comparison Tool'!$D$11="NR",INDEX('CECL &lt;50B Database'!$A:$A,MATCH(Workings!$A761,'CECL &lt;50B Database'!$AI:$AI,0)),INDEX('ALLL &lt;50B Database'!$A:$A,MATCH(Workings!$A761,'ALLL &lt;50B Database'!$AI:$AI,0)))</f>
        <v>#N/A</v>
      </c>
      <c r="C761" s="3" t="str">
        <f>IFERROR(IFERROR(VLOOKUP($B761,'CECL &lt;50B Database'!$A:$AA,11,FALSE),VLOOKUP($B761,'ALLL &lt;50B Database'!$A:$AA,11,FALSE)),"")</f>
        <v/>
      </c>
      <c r="D761" t="str">
        <f t="shared" si="22"/>
        <v/>
      </c>
    </row>
    <row r="762" spans="1:4" x14ac:dyDescent="0.25">
      <c r="A762">
        <f t="shared" si="23"/>
        <v>762</v>
      </c>
      <c r="B762" t="e">
        <f>IF('Peer Comparison Tool'!$D$11="NR",INDEX('CECL &lt;50B Database'!$A:$A,MATCH(Workings!$A762,'CECL &lt;50B Database'!$AI:$AI,0)),INDEX('ALLL &lt;50B Database'!$A:$A,MATCH(Workings!$A762,'ALLL &lt;50B Database'!$AI:$AI,0)))</f>
        <v>#N/A</v>
      </c>
      <c r="C762" s="3" t="str">
        <f>IFERROR(IFERROR(VLOOKUP($B762,'CECL &lt;50B Database'!$A:$AA,11,FALSE),VLOOKUP($B762,'ALLL &lt;50B Database'!$A:$AA,11,FALSE)),"")</f>
        <v/>
      </c>
      <c r="D762" t="str">
        <f t="shared" si="22"/>
        <v/>
      </c>
    </row>
    <row r="763" spans="1:4" x14ac:dyDescent="0.25">
      <c r="A763">
        <f t="shared" si="23"/>
        <v>763</v>
      </c>
      <c r="B763" t="e">
        <f>IF('Peer Comparison Tool'!$D$11="NR",INDEX('CECL &lt;50B Database'!$A:$A,MATCH(Workings!$A763,'CECL &lt;50B Database'!$AI:$AI,0)),INDEX('ALLL &lt;50B Database'!$A:$A,MATCH(Workings!$A763,'ALLL &lt;50B Database'!$AI:$AI,0)))</f>
        <v>#N/A</v>
      </c>
      <c r="C763" s="3" t="str">
        <f>IFERROR(IFERROR(VLOOKUP($B763,'CECL &lt;50B Database'!$A:$AA,11,FALSE),VLOOKUP($B763,'ALLL &lt;50B Database'!$A:$AA,11,FALSE)),"")</f>
        <v/>
      </c>
      <c r="D763" t="str">
        <f t="shared" si="22"/>
        <v/>
      </c>
    </row>
    <row r="764" spans="1:4" x14ac:dyDescent="0.25">
      <c r="A764">
        <f t="shared" si="23"/>
        <v>764</v>
      </c>
      <c r="B764" t="e">
        <f>IF('Peer Comparison Tool'!$D$11="NR",INDEX('CECL &lt;50B Database'!$A:$A,MATCH(Workings!$A764,'CECL &lt;50B Database'!$AI:$AI,0)),INDEX('ALLL &lt;50B Database'!$A:$A,MATCH(Workings!$A764,'ALLL &lt;50B Database'!$AI:$AI,0)))</f>
        <v>#N/A</v>
      </c>
      <c r="C764" s="3" t="str">
        <f>IFERROR(IFERROR(VLOOKUP($B764,'CECL &lt;50B Database'!$A:$AA,11,FALSE),VLOOKUP($B764,'ALLL &lt;50B Database'!$A:$AA,11,FALSE)),"")</f>
        <v/>
      </c>
      <c r="D764" t="str">
        <f t="shared" si="22"/>
        <v/>
      </c>
    </row>
    <row r="765" spans="1:4" x14ac:dyDescent="0.25">
      <c r="A765">
        <f t="shared" si="23"/>
        <v>765</v>
      </c>
      <c r="B765" t="e">
        <f>IF('Peer Comparison Tool'!$D$11="NR",INDEX('CECL &lt;50B Database'!$A:$A,MATCH(Workings!$A765,'CECL &lt;50B Database'!$AI:$AI,0)),INDEX('ALLL &lt;50B Database'!$A:$A,MATCH(Workings!$A765,'ALLL &lt;50B Database'!$AI:$AI,0)))</f>
        <v>#N/A</v>
      </c>
      <c r="C765" s="3" t="str">
        <f>IFERROR(IFERROR(VLOOKUP($B765,'CECL &lt;50B Database'!$A:$AA,11,FALSE),VLOOKUP($B765,'ALLL &lt;50B Database'!$A:$AA,11,FALSE)),"")</f>
        <v/>
      </c>
      <c r="D765" t="str">
        <f t="shared" si="22"/>
        <v/>
      </c>
    </row>
    <row r="766" spans="1:4" x14ac:dyDescent="0.25">
      <c r="A766">
        <f t="shared" si="23"/>
        <v>766</v>
      </c>
      <c r="B766" t="e">
        <f>IF('Peer Comparison Tool'!$D$11="NR",INDEX('CECL &lt;50B Database'!$A:$A,MATCH(Workings!$A766,'CECL &lt;50B Database'!$AI:$AI,0)),INDEX('ALLL &lt;50B Database'!$A:$A,MATCH(Workings!$A766,'ALLL &lt;50B Database'!$AI:$AI,0)))</f>
        <v>#N/A</v>
      </c>
      <c r="C766" s="3" t="str">
        <f>IFERROR(IFERROR(VLOOKUP($B766,'CECL &lt;50B Database'!$A:$AA,11,FALSE),VLOOKUP($B766,'ALLL &lt;50B Database'!$A:$AA,11,FALSE)),"")</f>
        <v/>
      </c>
      <c r="D766" t="str">
        <f t="shared" si="22"/>
        <v/>
      </c>
    </row>
    <row r="767" spans="1:4" x14ac:dyDescent="0.25">
      <c r="A767">
        <f t="shared" si="23"/>
        <v>767</v>
      </c>
      <c r="B767" t="e">
        <f>IF('Peer Comparison Tool'!$D$11="NR",INDEX('CECL &lt;50B Database'!$A:$A,MATCH(Workings!$A767,'CECL &lt;50B Database'!$AI:$AI,0)),INDEX('ALLL &lt;50B Database'!$A:$A,MATCH(Workings!$A767,'ALLL &lt;50B Database'!$AI:$AI,0)))</f>
        <v>#N/A</v>
      </c>
      <c r="C767" s="3" t="str">
        <f>IFERROR(IFERROR(VLOOKUP($B767,'CECL &lt;50B Database'!$A:$AA,11,FALSE),VLOOKUP($B767,'ALLL &lt;50B Database'!$A:$AA,11,FALSE)),"")</f>
        <v/>
      </c>
      <c r="D767" t="str">
        <f t="shared" si="22"/>
        <v/>
      </c>
    </row>
    <row r="768" spans="1:4" x14ac:dyDescent="0.25">
      <c r="A768">
        <f t="shared" si="23"/>
        <v>768</v>
      </c>
      <c r="B768" t="e">
        <f>IF('Peer Comparison Tool'!$D$11="NR",INDEX('CECL &lt;50B Database'!$A:$A,MATCH(Workings!$A768,'CECL &lt;50B Database'!$AI:$AI,0)),INDEX('ALLL &lt;50B Database'!$A:$A,MATCH(Workings!$A768,'ALLL &lt;50B Database'!$AI:$AI,0)))</f>
        <v>#N/A</v>
      </c>
      <c r="C768" s="3" t="str">
        <f>IFERROR(IFERROR(VLOOKUP($B768,'CECL &lt;50B Database'!$A:$AA,11,FALSE),VLOOKUP($B768,'ALLL &lt;50B Database'!$A:$AA,11,FALSE)),"")</f>
        <v/>
      </c>
      <c r="D768" t="str">
        <f t="shared" si="22"/>
        <v/>
      </c>
    </row>
    <row r="769" spans="1:4" x14ac:dyDescent="0.25">
      <c r="A769">
        <f t="shared" si="23"/>
        <v>769</v>
      </c>
      <c r="B769" t="e">
        <f>IF('Peer Comparison Tool'!$D$11="NR",INDEX('CECL &lt;50B Database'!$A:$A,MATCH(Workings!$A769,'CECL &lt;50B Database'!$AI:$AI,0)),INDEX('ALLL &lt;50B Database'!$A:$A,MATCH(Workings!$A769,'ALLL &lt;50B Database'!$AI:$AI,0)))</f>
        <v>#N/A</v>
      </c>
      <c r="C769" s="3" t="str">
        <f>IFERROR(IFERROR(VLOOKUP($B769,'CECL &lt;50B Database'!$A:$AA,11,FALSE),VLOOKUP($B769,'ALLL &lt;50B Database'!$A:$AA,11,FALSE)),"")</f>
        <v/>
      </c>
      <c r="D769" t="str">
        <f t="shared" si="22"/>
        <v/>
      </c>
    </row>
    <row r="770" spans="1:4" x14ac:dyDescent="0.25">
      <c r="A770">
        <f t="shared" si="23"/>
        <v>770</v>
      </c>
      <c r="B770" t="e">
        <f>IF('Peer Comparison Tool'!$D$11="NR",INDEX('CECL &lt;50B Database'!$A:$A,MATCH(Workings!$A770,'CECL &lt;50B Database'!$AI:$AI,0)),INDEX('ALLL &lt;50B Database'!$A:$A,MATCH(Workings!$A770,'ALLL &lt;50B Database'!$AI:$AI,0)))</f>
        <v>#N/A</v>
      </c>
      <c r="C770" s="3" t="str">
        <f>IFERROR(IFERROR(VLOOKUP($B770,'CECL &lt;50B Database'!$A:$AA,11,FALSE),VLOOKUP($B770,'ALLL &lt;50B Database'!$A:$AA,11,FALSE)),"")</f>
        <v/>
      </c>
      <c r="D770" t="str">
        <f t="shared" ref="D770:D833" si="24">IFERROR(RANK($C770,$C$1:$C$5000,0),"")</f>
        <v/>
      </c>
    </row>
    <row r="771" spans="1:4" x14ac:dyDescent="0.25">
      <c r="A771">
        <f t="shared" si="23"/>
        <v>771</v>
      </c>
      <c r="B771" t="e">
        <f>IF('Peer Comparison Tool'!$D$11="NR",INDEX('CECL &lt;50B Database'!$A:$A,MATCH(Workings!$A771,'CECL &lt;50B Database'!$AI:$AI,0)),INDEX('ALLL &lt;50B Database'!$A:$A,MATCH(Workings!$A771,'ALLL &lt;50B Database'!$AI:$AI,0)))</f>
        <v>#N/A</v>
      </c>
      <c r="C771" s="3" t="str">
        <f>IFERROR(IFERROR(VLOOKUP($B771,'CECL &lt;50B Database'!$A:$AA,11,FALSE),VLOOKUP($B771,'ALLL &lt;50B Database'!$A:$AA,11,FALSE)),"")</f>
        <v/>
      </c>
      <c r="D771" t="str">
        <f t="shared" si="24"/>
        <v/>
      </c>
    </row>
    <row r="772" spans="1:4" x14ac:dyDescent="0.25">
      <c r="A772">
        <f t="shared" ref="A772:A835" si="25">A771+1</f>
        <v>772</v>
      </c>
      <c r="B772" t="e">
        <f>IF('Peer Comparison Tool'!$D$11="NR",INDEX('CECL &lt;50B Database'!$A:$A,MATCH(Workings!$A772,'CECL &lt;50B Database'!$AI:$AI,0)),INDEX('ALLL &lt;50B Database'!$A:$A,MATCH(Workings!$A772,'ALLL &lt;50B Database'!$AI:$AI,0)))</f>
        <v>#N/A</v>
      </c>
      <c r="C772" s="3" t="str">
        <f>IFERROR(IFERROR(VLOOKUP($B772,'CECL &lt;50B Database'!$A:$AA,11,FALSE),VLOOKUP($B772,'ALLL &lt;50B Database'!$A:$AA,11,FALSE)),"")</f>
        <v/>
      </c>
      <c r="D772" t="str">
        <f t="shared" si="24"/>
        <v/>
      </c>
    </row>
    <row r="773" spans="1:4" x14ac:dyDescent="0.25">
      <c r="A773">
        <f t="shared" si="25"/>
        <v>773</v>
      </c>
      <c r="B773" t="e">
        <f>IF('Peer Comparison Tool'!$D$11="NR",INDEX('CECL &lt;50B Database'!$A:$A,MATCH(Workings!$A773,'CECL &lt;50B Database'!$AI:$AI,0)),INDEX('ALLL &lt;50B Database'!$A:$A,MATCH(Workings!$A773,'ALLL &lt;50B Database'!$AI:$AI,0)))</f>
        <v>#N/A</v>
      </c>
      <c r="C773" s="3" t="str">
        <f>IFERROR(IFERROR(VLOOKUP($B773,'CECL &lt;50B Database'!$A:$AA,11,FALSE),VLOOKUP($B773,'ALLL &lt;50B Database'!$A:$AA,11,FALSE)),"")</f>
        <v/>
      </c>
      <c r="D773" t="str">
        <f t="shared" si="24"/>
        <v/>
      </c>
    </row>
    <row r="774" spans="1:4" x14ac:dyDescent="0.25">
      <c r="A774">
        <f t="shared" si="25"/>
        <v>774</v>
      </c>
      <c r="B774" t="e">
        <f>IF('Peer Comparison Tool'!$D$11="NR",INDEX('CECL &lt;50B Database'!$A:$A,MATCH(Workings!$A774,'CECL &lt;50B Database'!$AI:$AI,0)),INDEX('ALLL &lt;50B Database'!$A:$A,MATCH(Workings!$A774,'ALLL &lt;50B Database'!$AI:$AI,0)))</f>
        <v>#N/A</v>
      </c>
      <c r="C774" s="3" t="str">
        <f>IFERROR(IFERROR(VLOOKUP($B774,'CECL &lt;50B Database'!$A:$AA,11,FALSE),VLOOKUP($B774,'ALLL &lt;50B Database'!$A:$AA,11,FALSE)),"")</f>
        <v/>
      </c>
      <c r="D774" t="str">
        <f t="shared" si="24"/>
        <v/>
      </c>
    </row>
    <row r="775" spans="1:4" x14ac:dyDescent="0.25">
      <c r="A775">
        <f t="shared" si="25"/>
        <v>775</v>
      </c>
      <c r="B775" t="e">
        <f>IF('Peer Comparison Tool'!$D$11="NR",INDEX('CECL &lt;50B Database'!$A:$A,MATCH(Workings!$A775,'CECL &lt;50B Database'!$AI:$AI,0)),INDEX('ALLL &lt;50B Database'!$A:$A,MATCH(Workings!$A775,'ALLL &lt;50B Database'!$AI:$AI,0)))</f>
        <v>#N/A</v>
      </c>
      <c r="C775" s="3" t="str">
        <f>IFERROR(IFERROR(VLOOKUP($B775,'CECL &lt;50B Database'!$A:$AA,11,FALSE),VLOOKUP($B775,'ALLL &lt;50B Database'!$A:$AA,11,FALSE)),"")</f>
        <v/>
      </c>
      <c r="D775" t="str">
        <f t="shared" si="24"/>
        <v/>
      </c>
    </row>
    <row r="776" spans="1:4" x14ac:dyDescent="0.25">
      <c r="A776">
        <f t="shared" si="25"/>
        <v>776</v>
      </c>
      <c r="B776" t="e">
        <f>IF('Peer Comparison Tool'!$D$11="NR",INDEX('CECL &lt;50B Database'!$A:$A,MATCH(Workings!$A776,'CECL &lt;50B Database'!$AI:$AI,0)),INDEX('ALLL &lt;50B Database'!$A:$A,MATCH(Workings!$A776,'ALLL &lt;50B Database'!$AI:$AI,0)))</f>
        <v>#N/A</v>
      </c>
      <c r="C776" s="3" t="str">
        <f>IFERROR(IFERROR(VLOOKUP($B776,'CECL &lt;50B Database'!$A:$AA,11,FALSE),VLOOKUP($B776,'ALLL &lt;50B Database'!$A:$AA,11,FALSE)),"")</f>
        <v/>
      </c>
      <c r="D776" t="str">
        <f t="shared" si="24"/>
        <v/>
      </c>
    </row>
    <row r="777" spans="1:4" x14ac:dyDescent="0.25">
      <c r="A777">
        <f t="shared" si="25"/>
        <v>777</v>
      </c>
      <c r="B777" t="e">
        <f>IF('Peer Comparison Tool'!$D$11="NR",INDEX('CECL &lt;50B Database'!$A:$A,MATCH(Workings!$A777,'CECL &lt;50B Database'!$AI:$AI,0)),INDEX('ALLL &lt;50B Database'!$A:$A,MATCH(Workings!$A777,'ALLL &lt;50B Database'!$AI:$AI,0)))</f>
        <v>#N/A</v>
      </c>
      <c r="C777" s="3" t="str">
        <f>IFERROR(IFERROR(VLOOKUP($B777,'CECL &lt;50B Database'!$A:$AA,11,FALSE),VLOOKUP($B777,'ALLL &lt;50B Database'!$A:$AA,11,FALSE)),"")</f>
        <v/>
      </c>
      <c r="D777" t="str">
        <f t="shared" si="24"/>
        <v/>
      </c>
    </row>
    <row r="778" spans="1:4" x14ac:dyDescent="0.25">
      <c r="A778">
        <f t="shared" si="25"/>
        <v>778</v>
      </c>
      <c r="B778" t="e">
        <f>IF('Peer Comparison Tool'!$D$11="NR",INDEX('CECL &lt;50B Database'!$A:$A,MATCH(Workings!$A778,'CECL &lt;50B Database'!$AI:$AI,0)),INDEX('ALLL &lt;50B Database'!$A:$A,MATCH(Workings!$A778,'ALLL &lt;50B Database'!$AI:$AI,0)))</f>
        <v>#N/A</v>
      </c>
      <c r="C778" s="3" t="str">
        <f>IFERROR(IFERROR(VLOOKUP($B778,'CECL &lt;50B Database'!$A:$AA,11,FALSE),VLOOKUP($B778,'ALLL &lt;50B Database'!$A:$AA,11,FALSE)),"")</f>
        <v/>
      </c>
      <c r="D778" t="str">
        <f t="shared" si="24"/>
        <v/>
      </c>
    </row>
    <row r="779" spans="1:4" x14ac:dyDescent="0.25">
      <c r="A779">
        <f t="shared" si="25"/>
        <v>779</v>
      </c>
      <c r="B779" t="e">
        <f>IF('Peer Comparison Tool'!$D$11="NR",INDEX('CECL &lt;50B Database'!$A:$A,MATCH(Workings!$A779,'CECL &lt;50B Database'!$AI:$AI,0)),INDEX('ALLL &lt;50B Database'!$A:$A,MATCH(Workings!$A779,'ALLL &lt;50B Database'!$AI:$AI,0)))</f>
        <v>#N/A</v>
      </c>
      <c r="C779" s="3" t="str">
        <f>IFERROR(IFERROR(VLOOKUP($B779,'CECL &lt;50B Database'!$A:$AA,11,FALSE),VLOOKUP($B779,'ALLL &lt;50B Database'!$A:$AA,11,FALSE)),"")</f>
        <v/>
      </c>
      <c r="D779" t="str">
        <f t="shared" si="24"/>
        <v/>
      </c>
    </row>
    <row r="780" spans="1:4" x14ac:dyDescent="0.25">
      <c r="A780">
        <f t="shared" si="25"/>
        <v>780</v>
      </c>
      <c r="B780" t="e">
        <f>IF('Peer Comparison Tool'!$D$11="NR",INDEX('CECL &lt;50B Database'!$A:$A,MATCH(Workings!$A780,'CECL &lt;50B Database'!$AI:$AI,0)),INDEX('ALLL &lt;50B Database'!$A:$A,MATCH(Workings!$A780,'ALLL &lt;50B Database'!$AI:$AI,0)))</f>
        <v>#N/A</v>
      </c>
      <c r="C780" s="3" t="str">
        <f>IFERROR(IFERROR(VLOOKUP($B780,'CECL &lt;50B Database'!$A:$AA,11,FALSE),VLOOKUP($B780,'ALLL &lt;50B Database'!$A:$AA,11,FALSE)),"")</f>
        <v/>
      </c>
      <c r="D780" t="str">
        <f t="shared" si="24"/>
        <v/>
      </c>
    </row>
    <row r="781" spans="1:4" x14ac:dyDescent="0.25">
      <c r="A781">
        <f t="shared" si="25"/>
        <v>781</v>
      </c>
      <c r="B781" t="e">
        <f>IF('Peer Comparison Tool'!$D$11="NR",INDEX('CECL &lt;50B Database'!$A:$A,MATCH(Workings!$A781,'CECL &lt;50B Database'!$AI:$AI,0)),INDEX('ALLL &lt;50B Database'!$A:$A,MATCH(Workings!$A781,'ALLL &lt;50B Database'!$AI:$AI,0)))</f>
        <v>#N/A</v>
      </c>
      <c r="C781" s="3" t="str">
        <f>IFERROR(IFERROR(VLOOKUP($B781,'CECL &lt;50B Database'!$A:$AA,11,FALSE),VLOOKUP($B781,'ALLL &lt;50B Database'!$A:$AA,11,FALSE)),"")</f>
        <v/>
      </c>
      <c r="D781" t="str">
        <f t="shared" si="24"/>
        <v/>
      </c>
    </row>
    <row r="782" spans="1:4" x14ac:dyDescent="0.25">
      <c r="A782">
        <f t="shared" si="25"/>
        <v>782</v>
      </c>
      <c r="B782" t="e">
        <f>IF('Peer Comparison Tool'!$D$11="NR",INDEX('CECL &lt;50B Database'!$A:$A,MATCH(Workings!$A782,'CECL &lt;50B Database'!$AI:$AI,0)),INDEX('ALLL &lt;50B Database'!$A:$A,MATCH(Workings!$A782,'ALLL &lt;50B Database'!$AI:$AI,0)))</f>
        <v>#N/A</v>
      </c>
      <c r="C782" s="3" t="str">
        <f>IFERROR(IFERROR(VLOOKUP($B782,'CECL &lt;50B Database'!$A:$AA,11,FALSE),VLOOKUP($B782,'ALLL &lt;50B Database'!$A:$AA,11,FALSE)),"")</f>
        <v/>
      </c>
      <c r="D782" t="str">
        <f t="shared" si="24"/>
        <v/>
      </c>
    </row>
    <row r="783" spans="1:4" x14ac:dyDescent="0.25">
      <c r="A783">
        <f t="shared" si="25"/>
        <v>783</v>
      </c>
      <c r="B783" t="e">
        <f>IF('Peer Comparison Tool'!$D$11="NR",INDEX('CECL &lt;50B Database'!$A:$A,MATCH(Workings!$A783,'CECL &lt;50B Database'!$AI:$AI,0)),INDEX('ALLL &lt;50B Database'!$A:$A,MATCH(Workings!$A783,'ALLL &lt;50B Database'!$AI:$AI,0)))</f>
        <v>#N/A</v>
      </c>
      <c r="C783" s="3" t="str">
        <f>IFERROR(IFERROR(VLOOKUP($B783,'CECL &lt;50B Database'!$A:$AA,11,FALSE),VLOOKUP($B783,'ALLL &lt;50B Database'!$A:$AA,11,FALSE)),"")</f>
        <v/>
      </c>
      <c r="D783" t="str">
        <f t="shared" si="24"/>
        <v/>
      </c>
    </row>
    <row r="784" spans="1:4" x14ac:dyDescent="0.25">
      <c r="A784">
        <f t="shared" si="25"/>
        <v>784</v>
      </c>
      <c r="B784" t="e">
        <f>IF('Peer Comparison Tool'!$D$11="NR",INDEX('CECL &lt;50B Database'!$A:$A,MATCH(Workings!$A784,'CECL &lt;50B Database'!$AI:$AI,0)),INDEX('ALLL &lt;50B Database'!$A:$A,MATCH(Workings!$A784,'ALLL &lt;50B Database'!$AI:$AI,0)))</f>
        <v>#N/A</v>
      </c>
      <c r="C784" s="3" t="str">
        <f>IFERROR(IFERROR(VLOOKUP($B784,'CECL &lt;50B Database'!$A:$AA,11,FALSE),VLOOKUP($B784,'ALLL &lt;50B Database'!$A:$AA,11,FALSE)),"")</f>
        <v/>
      </c>
      <c r="D784" t="str">
        <f t="shared" si="24"/>
        <v/>
      </c>
    </row>
    <row r="785" spans="1:4" x14ac:dyDescent="0.25">
      <c r="A785">
        <f t="shared" si="25"/>
        <v>785</v>
      </c>
      <c r="B785" t="e">
        <f>IF('Peer Comparison Tool'!$D$11="NR",INDEX('CECL &lt;50B Database'!$A:$A,MATCH(Workings!$A785,'CECL &lt;50B Database'!$AI:$AI,0)),INDEX('ALLL &lt;50B Database'!$A:$A,MATCH(Workings!$A785,'ALLL &lt;50B Database'!$AI:$AI,0)))</f>
        <v>#N/A</v>
      </c>
      <c r="C785" s="3" t="str">
        <f>IFERROR(IFERROR(VLOOKUP($B785,'CECL &lt;50B Database'!$A:$AA,11,FALSE),VLOOKUP($B785,'ALLL &lt;50B Database'!$A:$AA,11,FALSE)),"")</f>
        <v/>
      </c>
      <c r="D785" t="str">
        <f t="shared" si="24"/>
        <v/>
      </c>
    </row>
    <row r="786" spans="1:4" x14ac:dyDescent="0.25">
      <c r="A786">
        <f t="shared" si="25"/>
        <v>786</v>
      </c>
      <c r="B786" t="e">
        <f>IF('Peer Comparison Tool'!$D$11="NR",INDEX('CECL &lt;50B Database'!$A:$A,MATCH(Workings!$A786,'CECL &lt;50B Database'!$AI:$AI,0)),INDEX('ALLL &lt;50B Database'!$A:$A,MATCH(Workings!$A786,'ALLL &lt;50B Database'!$AI:$AI,0)))</f>
        <v>#N/A</v>
      </c>
      <c r="C786" s="3" t="str">
        <f>IFERROR(IFERROR(VLOOKUP($B786,'CECL &lt;50B Database'!$A:$AA,11,FALSE),VLOOKUP($B786,'ALLL &lt;50B Database'!$A:$AA,11,FALSE)),"")</f>
        <v/>
      </c>
      <c r="D786" t="str">
        <f t="shared" si="24"/>
        <v/>
      </c>
    </row>
    <row r="787" spans="1:4" x14ac:dyDescent="0.25">
      <c r="A787">
        <f t="shared" si="25"/>
        <v>787</v>
      </c>
      <c r="B787" t="e">
        <f>IF('Peer Comparison Tool'!$D$11="NR",INDEX('CECL &lt;50B Database'!$A:$A,MATCH(Workings!$A787,'CECL &lt;50B Database'!$AI:$AI,0)),INDEX('ALLL &lt;50B Database'!$A:$A,MATCH(Workings!$A787,'ALLL &lt;50B Database'!$AI:$AI,0)))</f>
        <v>#N/A</v>
      </c>
      <c r="C787" s="3" t="str">
        <f>IFERROR(IFERROR(VLOOKUP($B787,'CECL &lt;50B Database'!$A:$AA,11,FALSE),VLOOKUP($B787,'ALLL &lt;50B Database'!$A:$AA,11,FALSE)),"")</f>
        <v/>
      </c>
      <c r="D787" t="str">
        <f t="shared" si="24"/>
        <v/>
      </c>
    </row>
    <row r="788" spans="1:4" x14ac:dyDescent="0.25">
      <c r="A788">
        <f t="shared" si="25"/>
        <v>788</v>
      </c>
      <c r="B788" t="e">
        <f>IF('Peer Comparison Tool'!$D$11="NR",INDEX('CECL &lt;50B Database'!$A:$A,MATCH(Workings!$A788,'CECL &lt;50B Database'!$AI:$AI,0)),INDEX('ALLL &lt;50B Database'!$A:$A,MATCH(Workings!$A788,'ALLL &lt;50B Database'!$AI:$AI,0)))</f>
        <v>#N/A</v>
      </c>
      <c r="C788" s="3" t="str">
        <f>IFERROR(IFERROR(VLOOKUP($B788,'CECL &lt;50B Database'!$A:$AA,11,FALSE),VLOOKUP($B788,'ALLL &lt;50B Database'!$A:$AA,11,FALSE)),"")</f>
        <v/>
      </c>
      <c r="D788" t="str">
        <f t="shared" si="24"/>
        <v/>
      </c>
    </row>
    <row r="789" spans="1:4" x14ac:dyDescent="0.25">
      <c r="A789">
        <f t="shared" si="25"/>
        <v>789</v>
      </c>
      <c r="B789" t="e">
        <f>IF('Peer Comparison Tool'!$D$11="NR",INDEX('CECL &lt;50B Database'!$A:$A,MATCH(Workings!$A789,'CECL &lt;50B Database'!$AI:$AI,0)),INDEX('ALLL &lt;50B Database'!$A:$A,MATCH(Workings!$A789,'ALLL &lt;50B Database'!$AI:$AI,0)))</f>
        <v>#N/A</v>
      </c>
      <c r="C789" s="3" t="str">
        <f>IFERROR(IFERROR(VLOOKUP($B789,'CECL &lt;50B Database'!$A:$AA,11,FALSE),VLOOKUP($B789,'ALLL &lt;50B Database'!$A:$AA,11,FALSE)),"")</f>
        <v/>
      </c>
      <c r="D789" t="str">
        <f t="shared" si="24"/>
        <v/>
      </c>
    </row>
    <row r="790" spans="1:4" x14ac:dyDescent="0.25">
      <c r="A790">
        <f t="shared" si="25"/>
        <v>790</v>
      </c>
      <c r="B790" t="e">
        <f>IF('Peer Comparison Tool'!$D$11="NR",INDEX('CECL &lt;50B Database'!$A:$A,MATCH(Workings!$A790,'CECL &lt;50B Database'!$AI:$AI,0)),INDEX('ALLL &lt;50B Database'!$A:$A,MATCH(Workings!$A790,'ALLL &lt;50B Database'!$AI:$AI,0)))</f>
        <v>#N/A</v>
      </c>
      <c r="C790" s="3" t="str">
        <f>IFERROR(IFERROR(VLOOKUP($B790,'CECL &lt;50B Database'!$A:$AA,11,FALSE),VLOOKUP($B790,'ALLL &lt;50B Database'!$A:$AA,11,FALSE)),"")</f>
        <v/>
      </c>
      <c r="D790" t="str">
        <f t="shared" si="24"/>
        <v/>
      </c>
    </row>
    <row r="791" spans="1:4" x14ac:dyDescent="0.25">
      <c r="A791">
        <f t="shared" si="25"/>
        <v>791</v>
      </c>
      <c r="B791" t="e">
        <f>IF('Peer Comparison Tool'!$D$11="NR",INDEX('CECL &lt;50B Database'!$A:$A,MATCH(Workings!$A791,'CECL &lt;50B Database'!$AI:$AI,0)),INDEX('ALLL &lt;50B Database'!$A:$A,MATCH(Workings!$A791,'ALLL &lt;50B Database'!$AI:$AI,0)))</f>
        <v>#N/A</v>
      </c>
      <c r="C791" s="3" t="str">
        <f>IFERROR(IFERROR(VLOOKUP($B791,'CECL &lt;50B Database'!$A:$AA,11,FALSE),VLOOKUP($B791,'ALLL &lt;50B Database'!$A:$AA,11,FALSE)),"")</f>
        <v/>
      </c>
      <c r="D791" t="str">
        <f t="shared" si="24"/>
        <v/>
      </c>
    </row>
    <row r="792" spans="1:4" x14ac:dyDescent="0.25">
      <c r="A792">
        <f t="shared" si="25"/>
        <v>792</v>
      </c>
      <c r="B792" t="e">
        <f>IF('Peer Comparison Tool'!$D$11="NR",INDEX('CECL &lt;50B Database'!$A:$A,MATCH(Workings!$A792,'CECL &lt;50B Database'!$AI:$AI,0)),INDEX('ALLL &lt;50B Database'!$A:$A,MATCH(Workings!$A792,'ALLL &lt;50B Database'!$AI:$AI,0)))</f>
        <v>#N/A</v>
      </c>
      <c r="C792" s="3" t="str">
        <f>IFERROR(IFERROR(VLOOKUP($B792,'CECL &lt;50B Database'!$A:$AA,11,FALSE),VLOOKUP($B792,'ALLL &lt;50B Database'!$A:$AA,11,FALSE)),"")</f>
        <v/>
      </c>
      <c r="D792" t="str">
        <f t="shared" si="24"/>
        <v/>
      </c>
    </row>
    <row r="793" spans="1:4" x14ac:dyDescent="0.25">
      <c r="A793">
        <f t="shared" si="25"/>
        <v>793</v>
      </c>
      <c r="B793" t="e">
        <f>IF('Peer Comparison Tool'!$D$11="NR",INDEX('CECL &lt;50B Database'!$A:$A,MATCH(Workings!$A793,'CECL &lt;50B Database'!$AI:$AI,0)),INDEX('ALLL &lt;50B Database'!$A:$A,MATCH(Workings!$A793,'ALLL &lt;50B Database'!$AI:$AI,0)))</f>
        <v>#N/A</v>
      </c>
      <c r="C793" s="3" t="str">
        <f>IFERROR(IFERROR(VLOOKUP($B793,'CECL &lt;50B Database'!$A:$AA,11,FALSE),VLOOKUP($B793,'ALLL &lt;50B Database'!$A:$AA,11,FALSE)),"")</f>
        <v/>
      </c>
      <c r="D793" t="str">
        <f t="shared" si="24"/>
        <v/>
      </c>
    </row>
    <row r="794" spans="1:4" x14ac:dyDescent="0.25">
      <c r="A794">
        <f t="shared" si="25"/>
        <v>794</v>
      </c>
      <c r="B794" t="e">
        <f>IF('Peer Comparison Tool'!$D$11="NR",INDEX('CECL &lt;50B Database'!$A:$A,MATCH(Workings!$A794,'CECL &lt;50B Database'!$AI:$AI,0)),INDEX('ALLL &lt;50B Database'!$A:$A,MATCH(Workings!$A794,'ALLL &lt;50B Database'!$AI:$AI,0)))</f>
        <v>#N/A</v>
      </c>
      <c r="C794" s="3" t="str">
        <f>IFERROR(IFERROR(VLOOKUP($B794,'CECL &lt;50B Database'!$A:$AA,11,FALSE),VLOOKUP($B794,'ALLL &lt;50B Database'!$A:$AA,11,FALSE)),"")</f>
        <v/>
      </c>
      <c r="D794" t="str">
        <f t="shared" si="24"/>
        <v/>
      </c>
    </row>
    <row r="795" spans="1:4" x14ac:dyDescent="0.25">
      <c r="A795">
        <f t="shared" si="25"/>
        <v>795</v>
      </c>
      <c r="B795" t="e">
        <f>IF('Peer Comparison Tool'!$D$11="NR",INDEX('CECL &lt;50B Database'!$A:$A,MATCH(Workings!$A795,'CECL &lt;50B Database'!$AI:$AI,0)),INDEX('ALLL &lt;50B Database'!$A:$A,MATCH(Workings!$A795,'ALLL &lt;50B Database'!$AI:$AI,0)))</f>
        <v>#N/A</v>
      </c>
      <c r="C795" s="3" t="str">
        <f>IFERROR(IFERROR(VLOOKUP($B795,'CECL &lt;50B Database'!$A:$AA,11,FALSE),VLOOKUP($B795,'ALLL &lt;50B Database'!$A:$AA,11,FALSE)),"")</f>
        <v/>
      </c>
      <c r="D795" t="str">
        <f t="shared" si="24"/>
        <v/>
      </c>
    </row>
    <row r="796" spans="1:4" x14ac:dyDescent="0.25">
      <c r="A796">
        <f t="shared" si="25"/>
        <v>796</v>
      </c>
      <c r="B796" t="e">
        <f>IF('Peer Comparison Tool'!$D$11="NR",INDEX('CECL &lt;50B Database'!$A:$A,MATCH(Workings!$A796,'CECL &lt;50B Database'!$AI:$AI,0)),INDEX('ALLL &lt;50B Database'!$A:$A,MATCH(Workings!$A796,'ALLL &lt;50B Database'!$AI:$AI,0)))</f>
        <v>#N/A</v>
      </c>
      <c r="C796" s="3" t="str">
        <f>IFERROR(IFERROR(VLOOKUP($B796,'CECL &lt;50B Database'!$A:$AA,11,FALSE),VLOOKUP($B796,'ALLL &lt;50B Database'!$A:$AA,11,FALSE)),"")</f>
        <v/>
      </c>
      <c r="D796" t="str">
        <f t="shared" si="24"/>
        <v/>
      </c>
    </row>
    <row r="797" spans="1:4" x14ac:dyDescent="0.25">
      <c r="A797">
        <f t="shared" si="25"/>
        <v>797</v>
      </c>
      <c r="B797" t="e">
        <f>IF('Peer Comparison Tool'!$D$11="NR",INDEX('CECL &lt;50B Database'!$A:$A,MATCH(Workings!$A797,'CECL &lt;50B Database'!$AI:$AI,0)),INDEX('ALLL &lt;50B Database'!$A:$A,MATCH(Workings!$A797,'ALLL &lt;50B Database'!$AI:$AI,0)))</f>
        <v>#N/A</v>
      </c>
      <c r="C797" s="3" t="str">
        <f>IFERROR(IFERROR(VLOOKUP($B797,'CECL &lt;50B Database'!$A:$AA,11,FALSE),VLOOKUP($B797,'ALLL &lt;50B Database'!$A:$AA,11,FALSE)),"")</f>
        <v/>
      </c>
      <c r="D797" t="str">
        <f t="shared" si="24"/>
        <v/>
      </c>
    </row>
    <row r="798" spans="1:4" x14ac:dyDescent="0.25">
      <c r="A798">
        <f t="shared" si="25"/>
        <v>798</v>
      </c>
      <c r="B798" t="e">
        <f>IF('Peer Comparison Tool'!$D$11="NR",INDEX('CECL &lt;50B Database'!$A:$A,MATCH(Workings!$A798,'CECL &lt;50B Database'!$AI:$AI,0)),INDEX('ALLL &lt;50B Database'!$A:$A,MATCH(Workings!$A798,'ALLL &lt;50B Database'!$AI:$AI,0)))</f>
        <v>#N/A</v>
      </c>
      <c r="C798" s="3" t="str">
        <f>IFERROR(IFERROR(VLOOKUP($B798,'CECL &lt;50B Database'!$A:$AA,11,FALSE),VLOOKUP($B798,'ALLL &lt;50B Database'!$A:$AA,11,FALSE)),"")</f>
        <v/>
      </c>
      <c r="D798" t="str">
        <f t="shared" si="24"/>
        <v/>
      </c>
    </row>
    <row r="799" spans="1:4" x14ac:dyDescent="0.25">
      <c r="A799">
        <f t="shared" si="25"/>
        <v>799</v>
      </c>
      <c r="B799" t="e">
        <f>IF('Peer Comparison Tool'!$D$11="NR",INDEX('CECL &lt;50B Database'!$A:$A,MATCH(Workings!$A799,'CECL &lt;50B Database'!$AI:$AI,0)),INDEX('ALLL &lt;50B Database'!$A:$A,MATCH(Workings!$A799,'ALLL &lt;50B Database'!$AI:$AI,0)))</f>
        <v>#N/A</v>
      </c>
      <c r="C799" s="3" t="str">
        <f>IFERROR(IFERROR(VLOOKUP($B799,'CECL &lt;50B Database'!$A:$AA,11,FALSE),VLOOKUP($B799,'ALLL &lt;50B Database'!$A:$AA,11,FALSE)),"")</f>
        <v/>
      </c>
      <c r="D799" t="str">
        <f t="shared" si="24"/>
        <v/>
      </c>
    </row>
    <row r="800" spans="1:4" x14ac:dyDescent="0.25">
      <c r="A800">
        <f t="shared" si="25"/>
        <v>800</v>
      </c>
      <c r="B800" t="e">
        <f>IF('Peer Comparison Tool'!$D$11="NR",INDEX('CECL &lt;50B Database'!$A:$A,MATCH(Workings!$A800,'CECL &lt;50B Database'!$AI:$AI,0)),INDEX('ALLL &lt;50B Database'!$A:$A,MATCH(Workings!$A800,'ALLL &lt;50B Database'!$AI:$AI,0)))</f>
        <v>#N/A</v>
      </c>
      <c r="C800" s="3" t="str">
        <f>IFERROR(IFERROR(VLOOKUP($B800,'CECL &lt;50B Database'!$A:$AA,11,FALSE),VLOOKUP($B800,'ALLL &lt;50B Database'!$A:$AA,11,FALSE)),"")</f>
        <v/>
      </c>
      <c r="D800" t="str">
        <f t="shared" si="24"/>
        <v/>
      </c>
    </row>
    <row r="801" spans="1:4" x14ac:dyDescent="0.25">
      <c r="A801">
        <f t="shared" si="25"/>
        <v>801</v>
      </c>
      <c r="B801" t="e">
        <f>IF('Peer Comparison Tool'!$D$11="NR",INDEX('CECL &lt;50B Database'!$A:$A,MATCH(Workings!$A801,'CECL &lt;50B Database'!$AI:$AI,0)),INDEX('ALLL &lt;50B Database'!$A:$A,MATCH(Workings!$A801,'ALLL &lt;50B Database'!$AI:$AI,0)))</f>
        <v>#N/A</v>
      </c>
      <c r="C801" s="3" t="str">
        <f>IFERROR(IFERROR(VLOOKUP($B801,'CECL &lt;50B Database'!$A:$AA,11,FALSE),VLOOKUP($B801,'ALLL &lt;50B Database'!$A:$AA,11,FALSE)),"")</f>
        <v/>
      </c>
      <c r="D801" t="str">
        <f t="shared" si="24"/>
        <v/>
      </c>
    </row>
    <row r="802" spans="1:4" x14ac:dyDescent="0.25">
      <c r="A802">
        <f t="shared" si="25"/>
        <v>802</v>
      </c>
      <c r="B802" t="e">
        <f>IF('Peer Comparison Tool'!$D$11="NR",INDEX('CECL &lt;50B Database'!$A:$A,MATCH(Workings!$A802,'CECL &lt;50B Database'!$AI:$AI,0)),INDEX('ALLL &lt;50B Database'!$A:$A,MATCH(Workings!$A802,'ALLL &lt;50B Database'!$AI:$AI,0)))</f>
        <v>#N/A</v>
      </c>
      <c r="C802" s="3" t="str">
        <f>IFERROR(IFERROR(VLOOKUP($B802,'CECL &lt;50B Database'!$A:$AA,11,FALSE),VLOOKUP($B802,'ALLL &lt;50B Database'!$A:$AA,11,FALSE)),"")</f>
        <v/>
      </c>
      <c r="D802" t="str">
        <f t="shared" si="24"/>
        <v/>
      </c>
    </row>
    <row r="803" spans="1:4" x14ac:dyDescent="0.25">
      <c r="A803">
        <f t="shared" si="25"/>
        <v>803</v>
      </c>
      <c r="B803" t="e">
        <f>IF('Peer Comparison Tool'!$D$11="NR",INDEX('CECL &lt;50B Database'!$A:$A,MATCH(Workings!$A803,'CECL &lt;50B Database'!$AI:$AI,0)),INDEX('ALLL &lt;50B Database'!$A:$A,MATCH(Workings!$A803,'ALLL &lt;50B Database'!$AI:$AI,0)))</f>
        <v>#N/A</v>
      </c>
      <c r="C803" s="3" t="str">
        <f>IFERROR(IFERROR(VLOOKUP($B803,'CECL &lt;50B Database'!$A:$AA,11,FALSE),VLOOKUP($B803,'ALLL &lt;50B Database'!$A:$AA,11,FALSE)),"")</f>
        <v/>
      </c>
      <c r="D803" t="str">
        <f t="shared" si="24"/>
        <v/>
      </c>
    </row>
    <row r="804" spans="1:4" x14ac:dyDescent="0.25">
      <c r="A804">
        <f t="shared" si="25"/>
        <v>804</v>
      </c>
      <c r="B804" t="e">
        <f>IF('Peer Comparison Tool'!$D$11="NR",INDEX('CECL &lt;50B Database'!$A:$A,MATCH(Workings!$A804,'CECL &lt;50B Database'!$AI:$AI,0)),INDEX('ALLL &lt;50B Database'!$A:$A,MATCH(Workings!$A804,'ALLL &lt;50B Database'!$AI:$AI,0)))</f>
        <v>#N/A</v>
      </c>
      <c r="C804" s="3" t="str">
        <f>IFERROR(IFERROR(VLOOKUP($B804,'CECL &lt;50B Database'!$A:$AA,11,FALSE),VLOOKUP($B804,'ALLL &lt;50B Database'!$A:$AA,11,FALSE)),"")</f>
        <v/>
      </c>
      <c r="D804" t="str">
        <f t="shared" si="24"/>
        <v/>
      </c>
    </row>
    <row r="805" spans="1:4" x14ac:dyDescent="0.25">
      <c r="A805">
        <f t="shared" si="25"/>
        <v>805</v>
      </c>
      <c r="B805" t="e">
        <f>IF('Peer Comparison Tool'!$D$11="NR",INDEX('CECL &lt;50B Database'!$A:$A,MATCH(Workings!$A805,'CECL &lt;50B Database'!$AI:$AI,0)),INDEX('ALLL &lt;50B Database'!$A:$A,MATCH(Workings!$A805,'ALLL &lt;50B Database'!$AI:$AI,0)))</f>
        <v>#N/A</v>
      </c>
      <c r="C805" s="3" t="str">
        <f>IFERROR(IFERROR(VLOOKUP($B805,'CECL &lt;50B Database'!$A:$AA,11,FALSE),VLOOKUP($B805,'ALLL &lt;50B Database'!$A:$AA,11,FALSE)),"")</f>
        <v/>
      </c>
      <c r="D805" t="str">
        <f t="shared" si="24"/>
        <v/>
      </c>
    </row>
    <row r="806" spans="1:4" x14ac:dyDescent="0.25">
      <c r="A806">
        <f t="shared" si="25"/>
        <v>806</v>
      </c>
      <c r="B806" t="e">
        <f>IF('Peer Comparison Tool'!$D$11="NR",INDEX('CECL &lt;50B Database'!$A:$A,MATCH(Workings!$A806,'CECL &lt;50B Database'!$AI:$AI,0)),INDEX('ALLL &lt;50B Database'!$A:$A,MATCH(Workings!$A806,'ALLL &lt;50B Database'!$AI:$AI,0)))</f>
        <v>#N/A</v>
      </c>
      <c r="C806" s="3" t="str">
        <f>IFERROR(IFERROR(VLOOKUP($B806,'CECL &lt;50B Database'!$A:$AA,11,FALSE),VLOOKUP($B806,'ALLL &lt;50B Database'!$A:$AA,11,FALSE)),"")</f>
        <v/>
      </c>
      <c r="D806" t="str">
        <f t="shared" si="24"/>
        <v/>
      </c>
    </row>
    <row r="807" spans="1:4" x14ac:dyDescent="0.25">
      <c r="A807">
        <f t="shared" si="25"/>
        <v>807</v>
      </c>
      <c r="B807" t="e">
        <f>IF('Peer Comparison Tool'!$D$11="NR",INDEX('CECL &lt;50B Database'!$A:$A,MATCH(Workings!$A807,'CECL &lt;50B Database'!$AI:$AI,0)),INDEX('ALLL &lt;50B Database'!$A:$A,MATCH(Workings!$A807,'ALLL &lt;50B Database'!$AI:$AI,0)))</f>
        <v>#N/A</v>
      </c>
      <c r="C807" s="3" t="str">
        <f>IFERROR(IFERROR(VLOOKUP($B807,'CECL &lt;50B Database'!$A:$AA,11,FALSE),VLOOKUP($B807,'ALLL &lt;50B Database'!$A:$AA,11,FALSE)),"")</f>
        <v/>
      </c>
      <c r="D807" t="str">
        <f t="shared" si="24"/>
        <v/>
      </c>
    </row>
    <row r="808" spans="1:4" x14ac:dyDescent="0.25">
      <c r="A808">
        <f t="shared" si="25"/>
        <v>808</v>
      </c>
      <c r="B808" t="e">
        <f>IF('Peer Comparison Tool'!$D$11="NR",INDEX('CECL &lt;50B Database'!$A:$A,MATCH(Workings!$A808,'CECL &lt;50B Database'!$AI:$AI,0)),INDEX('ALLL &lt;50B Database'!$A:$A,MATCH(Workings!$A808,'ALLL &lt;50B Database'!$AI:$AI,0)))</f>
        <v>#N/A</v>
      </c>
      <c r="C808" s="3" t="str">
        <f>IFERROR(IFERROR(VLOOKUP($B808,'CECL &lt;50B Database'!$A:$AA,11,FALSE),VLOOKUP($B808,'ALLL &lt;50B Database'!$A:$AA,11,FALSE)),"")</f>
        <v/>
      </c>
      <c r="D808" t="str">
        <f t="shared" si="24"/>
        <v/>
      </c>
    </row>
    <row r="809" spans="1:4" x14ac:dyDescent="0.25">
      <c r="A809">
        <f t="shared" si="25"/>
        <v>809</v>
      </c>
      <c r="B809" t="e">
        <f>IF('Peer Comparison Tool'!$D$11="NR",INDEX('CECL &lt;50B Database'!$A:$A,MATCH(Workings!$A809,'CECL &lt;50B Database'!$AI:$AI,0)),INDEX('ALLL &lt;50B Database'!$A:$A,MATCH(Workings!$A809,'ALLL &lt;50B Database'!$AI:$AI,0)))</f>
        <v>#N/A</v>
      </c>
      <c r="C809" s="3" t="str">
        <f>IFERROR(IFERROR(VLOOKUP($B809,'CECL &lt;50B Database'!$A:$AA,11,FALSE),VLOOKUP($B809,'ALLL &lt;50B Database'!$A:$AA,11,FALSE)),"")</f>
        <v/>
      </c>
      <c r="D809" t="str">
        <f t="shared" si="24"/>
        <v/>
      </c>
    </row>
    <row r="810" spans="1:4" x14ac:dyDescent="0.25">
      <c r="A810">
        <f t="shared" si="25"/>
        <v>810</v>
      </c>
      <c r="B810" t="e">
        <f>IF('Peer Comparison Tool'!$D$11="NR",INDEX('CECL &lt;50B Database'!$A:$A,MATCH(Workings!$A810,'CECL &lt;50B Database'!$AI:$AI,0)),INDEX('ALLL &lt;50B Database'!$A:$A,MATCH(Workings!$A810,'ALLL &lt;50B Database'!$AI:$AI,0)))</f>
        <v>#N/A</v>
      </c>
      <c r="C810" s="3" t="str">
        <f>IFERROR(IFERROR(VLOOKUP($B810,'CECL &lt;50B Database'!$A:$AA,11,FALSE),VLOOKUP($B810,'ALLL &lt;50B Database'!$A:$AA,11,FALSE)),"")</f>
        <v/>
      </c>
      <c r="D810" t="str">
        <f t="shared" si="24"/>
        <v/>
      </c>
    </row>
    <row r="811" spans="1:4" x14ac:dyDescent="0.25">
      <c r="A811">
        <f t="shared" si="25"/>
        <v>811</v>
      </c>
      <c r="B811" t="e">
        <f>IF('Peer Comparison Tool'!$D$11="NR",INDEX('CECL &lt;50B Database'!$A:$A,MATCH(Workings!$A811,'CECL &lt;50B Database'!$AI:$AI,0)),INDEX('ALLL &lt;50B Database'!$A:$A,MATCH(Workings!$A811,'ALLL &lt;50B Database'!$AI:$AI,0)))</f>
        <v>#N/A</v>
      </c>
      <c r="C811" s="3" t="str">
        <f>IFERROR(IFERROR(VLOOKUP($B811,'CECL &lt;50B Database'!$A:$AA,11,FALSE),VLOOKUP($B811,'ALLL &lt;50B Database'!$A:$AA,11,FALSE)),"")</f>
        <v/>
      </c>
      <c r="D811" t="str">
        <f t="shared" si="24"/>
        <v/>
      </c>
    </row>
    <row r="812" spans="1:4" x14ac:dyDescent="0.25">
      <c r="A812">
        <f t="shared" si="25"/>
        <v>812</v>
      </c>
      <c r="B812" t="e">
        <f>IF('Peer Comparison Tool'!$D$11="NR",INDEX('CECL &lt;50B Database'!$A:$A,MATCH(Workings!$A812,'CECL &lt;50B Database'!$AI:$AI,0)),INDEX('ALLL &lt;50B Database'!$A:$A,MATCH(Workings!$A812,'ALLL &lt;50B Database'!$AI:$AI,0)))</f>
        <v>#N/A</v>
      </c>
      <c r="C812" s="3" t="str">
        <f>IFERROR(IFERROR(VLOOKUP($B812,'CECL &lt;50B Database'!$A:$AA,11,FALSE),VLOOKUP($B812,'ALLL &lt;50B Database'!$A:$AA,11,FALSE)),"")</f>
        <v/>
      </c>
      <c r="D812" t="str">
        <f t="shared" si="24"/>
        <v/>
      </c>
    </row>
    <row r="813" spans="1:4" x14ac:dyDescent="0.25">
      <c r="A813">
        <f t="shared" si="25"/>
        <v>813</v>
      </c>
      <c r="B813" t="e">
        <f>IF('Peer Comparison Tool'!$D$11="NR",INDEX('CECL &lt;50B Database'!$A:$A,MATCH(Workings!$A813,'CECL &lt;50B Database'!$AI:$AI,0)),INDEX('ALLL &lt;50B Database'!$A:$A,MATCH(Workings!$A813,'ALLL &lt;50B Database'!$AI:$AI,0)))</f>
        <v>#N/A</v>
      </c>
      <c r="C813" s="3" t="str">
        <f>IFERROR(IFERROR(VLOOKUP($B813,'CECL &lt;50B Database'!$A:$AA,11,FALSE),VLOOKUP($B813,'ALLL &lt;50B Database'!$A:$AA,11,FALSE)),"")</f>
        <v/>
      </c>
      <c r="D813" t="str">
        <f t="shared" si="24"/>
        <v/>
      </c>
    </row>
    <row r="814" spans="1:4" x14ac:dyDescent="0.25">
      <c r="A814">
        <f t="shared" si="25"/>
        <v>814</v>
      </c>
      <c r="B814" t="e">
        <f>IF('Peer Comparison Tool'!$D$11="NR",INDEX('CECL &lt;50B Database'!$A:$A,MATCH(Workings!$A814,'CECL &lt;50B Database'!$AI:$AI,0)),INDEX('ALLL &lt;50B Database'!$A:$A,MATCH(Workings!$A814,'ALLL &lt;50B Database'!$AI:$AI,0)))</f>
        <v>#N/A</v>
      </c>
      <c r="C814" s="3" t="str">
        <f>IFERROR(IFERROR(VLOOKUP($B814,'CECL &lt;50B Database'!$A:$AA,11,FALSE),VLOOKUP($B814,'ALLL &lt;50B Database'!$A:$AA,11,FALSE)),"")</f>
        <v/>
      </c>
      <c r="D814" t="str">
        <f t="shared" si="24"/>
        <v/>
      </c>
    </row>
    <row r="815" spans="1:4" x14ac:dyDescent="0.25">
      <c r="A815">
        <f t="shared" si="25"/>
        <v>815</v>
      </c>
      <c r="B815" t="e">
        <f>IF('Peer Comparison Tool'!$D$11="NR",INDEX('CECL &lt;50B Database'!$A:$A,MATCH(Workings!$A815,'CECL &lt;50B Database'!$AI:$AI,0)),INDEX('ALLL &lt;50B Database'!$A:$A,MATCH(Workings!$A815,'ALLL &lt;50B Database'!$AI:$AI,0)))</f>
        <v>#N/A</v>
      </c>
      <c r="C815" s="3" t="str">
        <f>IFERROR(IFERROR(VLOOKUP($B815,'CECL &lt;50B Database'!$A:$AA,11,FALSE),VLOOKUP($B815,'ALLL &lt;50B Database'!$A:$AA,11,FALSE)),"")</f>
        <v/>
      </c>
      <c r="D815" t="str">
        <f t="shared" si="24"/>
        <v/>
      </c>
    </row>
    <row r="816" spans="1:4" x14ac:dyDescent="0.25">
      <c r="A816">
        <f t="shared" si="25"/>
        <v>816</v>
      </c>
      <c r="B816" t="e">
        <f>IF('Peer Comparison Tool'!$D$11="NR",INDEX('CECL &lt;50B Database'!$A:$A,MATCH(Workings!$A816,'CECL &lt;50B Database'!$AI:$AI,0)),INDEX('ALLL &lt;50B Database'!$A:$A,MATCH(Workings!$A816,'ALLL &lt;50B Database'!$AI:$AI,0)))</f>
        <v>#N/A</v>
      </c>
      <c r="C816" s="3" t="str">
        <f>IFERROR(IFERROR(VLOOKUP($B816,'CECL &lt;50B Database'!$A:$AA,11,FALSE),VLOOKUP($B816,'ALLL &lt;50B Database'!$A:$AA,11,FALSE)),"")</f>
        <v/>
      </c>
      <c r="D816" t="str">
        <f t="shared" si="24"/>
        <v/>
      </c>
    </row>
    <row r="817" spans="1:4" x14ac:dyDescent="0.25">
      <c r="A817">
        <f t="shared" si="25"/>
        <v>817</v>
      </c>
      <c r="B817" t="e">
        <f>IF('Peer Comparison Tool'!$D$11="NR",INDEX('CECL &lt;50B Database'!$A:$A,MATCH(Workings!$A817,'CECL &lt;50B Database'!$AI:$AI,0)),INDEX('ALLL &lt;50B Database'!$A:$A,MATCH(Workings!$A817,'ALLL &lt;50B Database'!$AI:$AI,0)))</f>
        <v>#N/A</v>
      </c>
      <c r="C817" s="3" t="str">
        <f>IFERROR(IFERROR(VLOOKUP($B817,'CECL &lt;50B Database'!$A:$AA,11,FALSE),VLOOKUP($B817,'ALLL &lt;50B Database'!$A:$AA,11,FALSE)),"")</f>
        <v/>
      </c>
      <c r="D817" t="str">
        <f t="shared" si="24"/>
        <v/>
      </c>
    </row>
    <row r="818" spans="1:4" x14ac:dyDescent="0.25">
      <c r="A818">
        <f t="shared" si="25"/>
        <v>818</v>
      </c>
      <c r="B818" t="e">
        <f>IF('Peer Comparison Tool'!$D$11="NR",INDEX('CECL &lt;50B Database'!$A:$A,MATCH(Workings!$A818,'CECL &lt;50B Database'!$AI:$AI,0)),INDEX('ALLL &lt;50B Database'!$A:$A,MATCH(Workings!$A818,'ALLL &lt;50B Database'!$AI:$AI,0)))</f>
        <v>#N/A</v>
      </c>
      <c r="C818" s="3" t="str">
        <f>IFERROR(IFERROR(VLOOKUP($B818,'CECL &lt;50B Database'!$A:$AA,11,FALSE),VLOOKUP($B818,'ALLL &lt;50B Database'!$A:$AA,11,FALSE)),"")</f>
        <v/>
      </c>
      <c r="D818" t="str">
        <f t="shared" si="24"/>
        <v/>
      </c>
    </row>
    <row r="819" spans="1:4" x14ac:dyDescent="0.25">
      <c r="A819">
        <f t="shared" si="25"/>
        <v>819</v>
      </c>
      <c r="B819" t="e">
        <f>IF('Peer Comparison Tool'!$D$11="NR",INDEX('CECL &lt;50B Database'!$A:$A,MATCH(Workings!$A819,'CECL &lt;50B Database'!$AI:$AI,0)),INDEX('ALLL &lt;50B Database'!$A:$A,MATCH(Workings!$A819,'ALLL &lt;50B Database'!$AI:$AI,0)))</f>
        <v>#N/A</v>
      </c>
      <c r="C819" s="3" t="str">
        <f>IFERROR(IFERROR(VLOOKUP($B819,'CECL &lt;50B Database'!$A:$AA,11,FALSE),VLOOKUP($B819,'ALLL &lt;50B Database'!$A:$AA,11,FALSE)),"")</f>
        <v/>
      </c>
      <c r="D819" t="str">
        <f t="shared" si="24"/>
        <v/>
      </c>
    </row>
    <row r="820" spans="1:4" x14ac:dyDescent="0.25">
      <c r="A820">
        <f t="shared" si="25"/>
        <v>820</v>
      </c>
      <c r="B820" t="e">
        <f>IF('Peer Comparison Tool'!$D$11="NR",INDEX('CECL &lt;50B Database'!$A:$A,MATCH(Workings!$A820,'CECL &lt;50B Database'!$AI:$AI,0)),INDEX('ALLL &lt;50B Database'!$A:$A,MATCH(Workings!$A820,'ALLL &lt;50B Database'!$AI:$AI,0)))</f>
        <v>#N/A</v>
      </c>
      <c r="C820" s="3" t="str">
        <f>IFERROR(IFERROR(VLOOKUP($B820,'CECL &lt;50B Database'!$A:$AA,11,FALSE),VLOOKUP($B820,'ALLL &lt;50B Database'!$A:$AA,11,FALSE)),"")</f>
        <v/>
      </c>
      <c r="D820" t="str">
        <f t="shared" si="24"/>
        <v/>
      </c>
    </row>
    <row r="821" spans="1:4" x14ac:dyDescent="0.25">
      <c r="A821">
        <f t="shared" si="25"/>
        <v>821</v>
      </c>
      <c r="B821" t="e">
        <f>IF('Peer Comparison Tool'!$D$11="NR",INDEX('CECL &lt;50B Database'!$A:$A,MATCH(Workings!$A821,'CECL &lt;50B Database'!$AI:$AI,0)),INDEX('ALLL &lt;50B Database'!$A:$A,MATCH(Workings!$A821,'ALLL &lt;50B Database'!$AI:$AI,0)))</f>
        <v>#N/A</v>
      </c>
      <c r="C821" s="3" t="str">
        <f>IFERROR(IFERROR(VLOOKUP($B821,'CECL &lt;50B Database'!$A:$AA,11,FALSE),VLOOKUP($B821,'ALLL &lt;50B Database'!$A:$AA,11,FALSE)),"")</f>
        <v/>
      </c>
      <c r="D821" t="str">
        <f t="shared" si="24"/>
        <v/>
      </c>
    </row>
    <row r="822" spans="1:4" x14ac:dyDescent="0.25">
      <c r="A822">
        <f t="shared" si="25"/>
        <v>822</v>
      </c>
      <c r="B822" t="e">
        <f>IF('Peer Comparison Tool'!$D$11="NR",INDEX('CECL &lt;50B Database'!$A:$A,MATCH(Workings!$A822,'CECL &lt;50B Database'!$AI:$AI,0)),INDEX('ALLL &lt;50B Database'!$A:$A,MATCH(Workings!$A822,'ALLL &lt;50B Database'!$AI:$AI,0)))</f>
        <v>#N/A</v>
      </c>
      <c r="C822" s="3" t="str">
        <f>IFERROR(IFERROR(VLOOKUP($B822,'CECL &lt;50B Database'!$A:$AA,11,FALSE),VLOOKUP($B822,'ALLL &lt;50B Database'!$A:$AA,11,FALSE)),"")</f>
        <v/>
      </c>
      <c r="D822" t="str">
        <f t="shared" si="24"/>
        <v/>
      </c>
    </row>
    <row r="823" spans="1:4" x14ac:dyDescent="0.25">
      <c r="A823">
        <f t="shared" si="25"/>
        <v>823</v>
      </c>
      <c r="B823" t="e">
        <f>IF('Peer Comparison Tool'!$D$11="NR",INDEX('CECL &lt;50B Database'!$A:$A,MATCH(Workings!$A823,'CECL &lt;50B Database'!$AI:$AI,0)),INDEX('ALLL &lt;50B Database'!$A:$A,MATCH(Workings!$A823,'ALLL &lt;50B Database'!$AI:$AI,0)))</f>
        <v>#N/A</v>
      </c>
      <c r="C823" s="3" t="str">
        <f>IFERROR(IFERROR(VLOOKUP($B823,'CECL &lt;50B Database'!$A:$AA,11,FALSE),VLOOKUP($B823,'ALLL &lt;50B Database'!$A:$AA,11,FALSE)),"")</f>
        <v/>
      </c>
      <c r="D823" t="str">
        <f t="shared" si="24"/>
        <v/>
      </c>
    </row>
    <row r="824" spans="1:4" x14ac:dyDescent="0.25">
      <c r="A824">
        <f t="shared" si="25"/>
        <v>824</v>
      </c>
      <c r="B824" t="e">
        <f>IF('Peer Comparison Tool'!$D$11="NR",INDEX('CECL &lt;50B Database'!$A:$A,MATCH(Workings!$A824,'CECL &lt;50B Database'!$AI:$AI,0)),INDEX('ALLL &lt;50B Database'!$A:$A,MATCH(Workings!$A824,'ALLL &lt;50B Database'!$AI:$AI,0)))</f>
        <v>#N/A</v>
      </c>
      <c r="C824" s="3" t="str">
        <f>IFERROR(IFERROR(VLOOKUP($B824,'CECL &lt;50B Database'!$A:$AA,11,FALSE),VLOOKUP($B824,'ALLL &lt;50B Database'!$A:$AA,11,FALSE)),"")</f>
        <v/>
      </c>
      <c r="D824" t="str">
        <f t="shared" si="24"/>
        <v/>
      </c>
    </row>
    <row r="825" spans="1:4" x14ac:dyDescent="0.25">
      <c r="A825">
        <f t="shared" si="25"/>
        <v>825</v>
      </c>
      <c r="B825" t="e">
        <f>IF('Peer Comparison Tool'!$D$11="NR",INDEX('CECL &lt;50B Database'!$A:$A,MATCH(Workings!$A825,'CECL &lt;50B Database'!$AI:$AI,0)),INDEX('ALLL &lt;50B Database'!$A:$A,MATCH(Workings!$A825,'ALLL &lt;50B Database'!$AI:$AI,0)))</f>
        <v>#N/A</v>
      </c>
      <c r="C825" s="3" t="str">
        <f>IFERROR(IFERROR(VLOOKUP($B825,'CECL &lt;50B Database'!$A:$AA,11,FALSE),VLOOKUP($B825,'ALLL &lt;50B Database'!$A:$AA,11,FALSE)),"")</f>
        <v/>
      </c>
      <c r="D825" t="str">
        <f t="shared" si="24"/>
        <v/>
      </c>
    </row>
    <row r="826" spans="1:4" x14ac:dyDescent="0.25">
      <c r="A826">
        <f t="shared" si="25"/>
        <v>826</v>
      </c>
      <c r="B826" t="e">
        <f>IF('Peer Comparison Tool'!$D$11="NR",INDEX('CECL &lt;50B Database'!$A:$A,MATCH(Workings!$A826,'CECL &lt;50B Database'!$AI:$AI,0)),INDEX('ALLL &lt;50B Database'!$A:$A,MATCH(Workings!$A826,'ALLL &lt;50B Database'!$AI:$AI,0)))</f>
        <v>#N/A</v>
      </c>
      <c r="C826" s="3" t="str">
        <f>IFERROR(IFERROR(VLOOKUP($B826,'CECL &lt;50B Database'!$A:$AA,11,FALSE),VLOOKUP($B826,'ALLL &lt;50B Database'!$A:$AA,11,FALSE)),"")</f>
        <v/>
      </c>
      <c r="D826" t="str">
        <f t="shared" si="24"/>
        <v/>
      </c>
    </row>
    <row r="827" spans="1:4" x14ac:dyDescent="0.25">
      <c r="A827">
        <f t="shared" si="25"/>
        <v>827</v>
      </c>
      <c r="B827" t="e">
        <f>IF('Peer Comparison Tool'!$D$11="NR",INDEX('CECL &lt;50B Database'!$A:$A,MATCH(Workings!$A827,'CECL &lt;50B Database'!$AI:$AI,0)),INDEX('ALLL &lt;50B Database'!$A:$A,MATCH(Workings!$A827,'ALLL &lt;50B Database'!$AI:$AI,0)))</f>
        <v>#N/A</v>
      </c>
      <c r="C827" s="3" t="str">
        <f>IFERROR(IFERROR(VLOOKUP($B827,'CECL &lt;50B Database'!$A:$AA,11,FALSE),VLOOKUP($B827,'ALLL &lt;50B Database'!$A:$AA,11,FALSE)),"")</f>
        <v/>
      </c>
      <c r="D827" t="str">
        <f t="shared" si="24"/>
        <v/>
      </c>
    </row>
    <row r="828" spans="1:4" x14ac:dyDescent="0.25">
      <c r="A828">
        <f t="shared" si="25"/>
        <v>828</v>
      </c>
      <c r="B828" t="e">
        <f>IF('Peer Comparison Tool'!$D$11="NR",INDEX('CECL &lt;50B Database'!$A:$A,MATCH(Workings!$A828,'CECL &lt;50B Database'!$AI:$AI,0)),INDEX('ALLL &lt;50B Database'!$A:$A,MATCH(Workings!$A828,'ALLL &lt;50B Database'!$AI:$AI,0)))</f>
        <v>#N/A</v>
      </c>
      <c r="C828" s="3" t="str">
        <f>IFERROR(IFERROR(VLOOKUP($B828,'CECL &lt;50B Database'!$A:$AA,11,FALSE),VLOOKUP($B828,'ALLL &lt;50B Database'!$A:$AA,11,FALSE)),"")</f>
        <v/>
      </c>
      <c r="D828" t="str">
        <f t="shared" si="24"/>
        <v/>
      </c>
    </row>
    <row r="829" spans="1:4" x14ac:dyDescent="0.25">
      <c r="A829">
        <f t="shared" si="25"/>
        <v>829</v>
      </c>
      <c r="B829" t="e">
        <f>IF('Peer Comparison Tool'!$D$11="NR",INDEX('CECL &lt;50B Database'!$A:$A,MATCH(Workings!$A829,'CECL &lt;50B Database'!$AI:$AI,0)),INDEX('ALLL &lt;50B Database'!$A:$A,MATCH(Workings!$A829,'ALLL &lt;50B Database'!$AI:$AI,0)))</f>
        <v>#N/A</v>
      </c>
      <c r="C829" s="3" t="str">
        <f>IFERROR(IFERROR(VLOOKUP($B829,'CECL &lt;50B Database'!$A:$AA,11,FALSE),VLOOKUP($B829,'ALLL &lt;50B Database'!$A:$AA,11,FALSE)),"")</f>
        <v/>
      </c>
      <c r="D829" t="str">
        <f t="shared" si="24"/>
        <v/>
      </c>
    </row>
    <row r="830" spans="1:4" x14ac:dyDescent="0.25">
      <c r="A830">
        <f t="shared" si="25"/>
        <v>830</v>
      </c>
      <c r="B830" t="e">
        <f>IF('Peer Comparison Tool'!$D$11="NR",INDEX('CECL &lt;50B Database'!$A:$A,MATCH(Workings!$A830,'CECL &lt;50B Database'!$AI:$AI,0)),INDEX('ALLL &lt;50B Database'!$A:$A,MATCH(Workings!$A830,'ALLL &lt;50B Database'!$AI:$AI,0)))</f>
        <v>#N/A</v>
      </c>
      <c r="C830" s="3" t="str">
        <f>IFERROR(IFERROR(VLOOKUP($B830,'CECL &lt;50B Database'!$A:$AA,11,FALSE),VLOOKUP($B830,'ALLL &lt;50B Database'!$A:$AA,11,FALSE)),"")</f>
        <v/>
      </c>
      <c r="D830" t="str">
        <f t="shared" si="24"/>
        <v/>
      </c>
    </row>
    <row r="831" spans="1:4" x14ac:dyDescent="0.25">
      <c r="A831">
        <f t="shared" si="25"/>
        <v>831</v>
      </c>
      <c r="B831" t="e">
        <f>IF('Peer Comparison Tool'!$D$11="NR",INDEX('CECL &lt;50B Database'!$A:$A,MATCH(Workings!$A831,'CECL &lt;50B Database'!$AI:$AI,0)),INDEX('ALLL &lt;50B Database'!$A:$A,MATCH(Workings!$A831,'ALLL &lt;50B Database'!$AI:$AI,0)))</f>
        <v>#N/A</v>
      </c>
      <c r="C831" s="3" t="str">
        <f>IFERROR(IFERROR(VLOOKUP($B831,'CECL &lt;50B Database'!$A:$AA,11,FALSE),VLOOKUP($B831,'ALLL &lt;50B Database'!$A:$AA,11,FALSE)),"")</f>
        <v/>
      </c>
      <c r="D831" t="str">
        <f t="shared" si="24"/>
        <v/>
      </c>
    </row>
    <row r="832" spans="1:4" x14ac:dyDescent="0.25">
      <c r="A832">
        <f t="shared" si="25"/>
        <v>832</v>
      </c>
      <c r="B832" t="e">
        <f>IF('Peer Comparison Tool'!$D$11="NR",INDEX('CECL &lt;50B Database'!$A:$A,MATCH(Workings!$A832,'CECL &lt;50B Database'!$AI:$AI,0)),INDEX('ALLL &lt;50B Database'!$A:$A,MATCH(Workings!$A832,'ALLL &lt;50B Database'!$AI:$AI,0)))</f>
        <v>#N/A</v>
      </c>
      <c r="C832" s="3" t="str">
        <f>IFERROR(IFERROR(VLOOKUP($B832,'CECL &lt;50B Database'!$A:$AA,11,FALSE),VLOOKUP($B832,'ALLL &lt;50B Database'!$A:$AA,11,FALSE)),"")</f>
        <v/>
      </c>
      <c r="D832" t="str">
        <f t="shared" si="24"/>
        <v/>
      </c>
    </row>
    <row r="833" spans="1:4" x14ac:dyDescent="0.25">
      <c r="A833">
        <f t="shared" si="25"/>
        <v>833</v>
      </c>
      <c r="B833" t="e">
        <f>IF('Peer Comparison Tool'!$D$11="NR",INDEX('CECL &lt;50B Database'!$A:$A,MATCH(Workings!$A833,'CECL &lt;50B Database'!$AI:$AI,0)),INDEX('ALLL &lt;50B Database'!$A:$A,MATCH(Workings!$A833,'ALLL &lt;50B Database'!$AI:$AI,0)))</f>
        <v>#N/A</v>
      </c>
      <c r="C833" s="3" t="str">
        <f>IFERROR(IFERROR(VLOOKUP($B833,'CECL &lt;50B Database'!$A:$AA,11,FALSE),VLOOKUP($B833,'ALLL &lt;50B Database'!$A:$AA,11,FALSE)),"")</f>
        <v/>
      </c>
      <c r="D833" t="str">
        <f t="shared" si="24"/>
        <v/>
      </c>
    </row>
    <row r="834" spans="1:4" x14ac:dyDescent="0.25">
      <c r="A834">
        <f t="shared" si="25"/>
        <v>834</v>
      </c>
      <c r="B834" t="e">
        <f>IF('Peer Comparison Tool'!$D$11="NR",INDEX('CECL &lt;50B Database'!$A:$A,MATCH(Workings!$A834,'CECL &lt;50B Database'!$AI:$AI,0)),INDEX('ALLL &lt;50B Database'!$A:$A,MATCH(Workings!$A834,'ALLL &lt;50B Database'!$AI:$AI,0)))</f>
        <v>#N/A</v>
      </c>
      <c r="C834" s="3" t="str">
        <f>IFERROR(IFERROR(VLOOKUP($B834,'CECL &lt;50B Database'!$A:$AA,11,FALSE),VLOOKUP($B834,'ALLL &lt;50B Database'!$A:$AA,11,FALSE)),"")</f>
        <v/>
      </c>
      <c r="D834" t="str">
        <f t="shared" ref="D834:D897" si="26">IFERROR(RANK($C834,$C$1:$C$5000,0),"")</f>
        <v/>
      </c>
    </row>
    <row r="835" spans="1:4" x14ac:dyDescent="0.25">
      <c r="A835">
        <f t="shared" si="25"/>
        <v>835</v>
      </c>
      <c r="B835" t="e">
        <f>IF('Peer Comparison Tool'!$D$11="NR",INDEX('CECL &lt;50B Database'!$A:$A,MATCH(Workings!$A835,'CECL &lt;50B Database'!$AI:$AI,0)),INDEX('ALLL &lt;50B Database'!$A:$A,MATCH(Workings!$A835,'ALLL &lt;50B Database'!$AI:$AI,0)))</f>
        <v>#N/A</v>
      </c>
      <c r="C835" s="3" t="str">
        <f>IFERROR(IFERROR(VLOOKUP($B835,'CECL &lt;50B Database'!$A:$AA,11,FALSE),VLOOKUP($B835,'ALLL &lt;50B Database'!$A:$AA,11,FALSE)),"")</f>
        <v/>
      </c>
      <c r="D835" t="str">
        <f t="shared" si="26"/>
        <v/>
      </c>
    </row>
    <row r="836" spans="1:4" x14ac:dyDescent="0.25">
      <c r="A836">
        <f t="shared" ref="A836:A899" si="27">A835+1</f>
        <v>836</v>
      </c>
      <c r="B836" t="e">
        <f>IF('Peer Comparison Tool'!$D$11="NR",INDEX('CECL &lt;50B Database'!$A:$A,MATCH(Workings!$A836,'CECL &lt;50B Database'!$AI:$AI,0)),INDEX('ALLL &lt;50B Database'!$A:$A,MATCH(Workings!$A836,'ALLL &lt;50B Database'!$AI:$AI,0)))</f>
        <v>#N/A</v>
      </c>
      <c r="C836" s="3" t="str">
        <f>IFERROR(IFERROR(VLOOKUP($B836,'CECL &lt;50B Database'!$A:$AA,11,FALSE),VLOOKUP($B836,'ALLL &lt;50B Database'!$A:$AA,11,FALSE)),"")</f>
        <v/>
      </c>
      <c r="D836" t="str">
        <f t="shared" si="26"/>
        <v/>
      </c>
    </row>
    <row r="837" spans="1:4" x14ac:dyDescent="0.25">
      <c r="A837">
        <f t="shared" si="27"/>
        <v>837</v>
      </c>
      <c r="B837" t="e">
        <f>IF('Peer Comparison Tool'!$D$11="NR",INDEX('CECL &lt;50B Database'!$A:$A,MATCH(Workings!$A837,'CECL &lt;50B Database'!$AI:$AI,0)),INDEX('ALLL &lt;50B Database'!$A:$A,MATCH(Workings!$A837,'ALLL &lt;50B Database'!$AI:$AI,0)))</f>
        <v>#N/A</v>
      </c>
      <c r="C837" s="3" t="str">
        <f>IFERROR(IFERROR(VLOOKUP($B837,'CECL &lt;50B Database'!$A:$AA,11,FALSE),VLOOKUP($B837,'ALLL &lt;50B Database'!$A:$AA,11,FALSE)),"")</f>
        <v/>
      </c>
      <c r="D837" t="str">
        <f t="shared" si="26"/>
        <v/>
      </c>
    </row>
    <row r="838" spans="1:4" x14ac:dyDescent="0.25">
      <c r="A838">
        <f t="shared" si="27"/>
        <v>838</v>
      </c>
      <c r="B838" t="e">
        <f>IF('Peer Comparison Tool'!$D$11="NR",INDEX('CECL &lt;50B Database'!$A:$A,MATCH(Workings!$A838,'CECL &lt;50B Database'!$AI:$AI,0)),INDEX('ALLL &lt;50B Database'!$A:$A,MATCH(Workings!$A838,'ALLL &lt;50B Database'!$AI:$AI,0)))</f>
        <v>#N/A</v>
      </c>
      <c r="C838" s="3" t="str">
        <f>IFERROR(IFERROR(VLOOKUP($B838,'CECL &lt;50B Database'!$A:$AA,11,FALSE),VLOOKUP($B838,'ALLL &lt;50B Database'!$A:$AA,11,FALSE)),"")</f>
        <v/>
      </c>
      <c r="D838" t="str">
        <f t="shared" si="26"/>
        <v/>
      </c>
    </row>
    <row r="839" spans="1:4" x14ac:dyDescent="0.25">
      <c r="A839">
        <f t="shared" si="27"/>
        <v>839</v>
      </c>
      <c r="B839" t="e">
        <f>IF('Peer Comparison Tool'!$D$11="NR",INDEX('CECL &lt;50B Database'!$A:$A,MATCH(Workings!$A839,'CECL &lt;50B Database'!$AI:$AI,0)),INDEX('ALLL &lt;50B Database'!$A:$A,MATCH(Workings!$A839,'ALLL &lt;50B Database'!$AI:$AI,0)))</f>
        <v>#N/A</v>
      </c>
      <c r="C839" s="3" t="str">
        <f>IFERROR(IFERROR(VLOOKUP($B839,'CECL &lt;50B Database'!$A:$AA,11,FALSE),VLOOKUP($B839,'ALLL &lt;50B Database'!$A:$AA,11,FALSE)),"")</f>
        <v/>
      </c>
      <c r="D839" t="str">
        <f t="shared" si="26"/>
        <v/>
      </c>
    </row>
    <row r="840" spans="1:4" x14ac:dyDescent="0.25">
      <c r="A840">
        <f t="shared" si="27"/>
        <v>840</v>
      </c>
      <c r="B840" t="e">
        <f>IF('Peer Comparison Tool'!$D$11="NR",INDEX('CECL &lt;50B Database'!$A:$A,MATCH(Workings!$A840,'CECL &lt;50B Database'!$AI:$AI,0)),INDEX('ALLL &lt;50B Database'!$A:$A,MATCH(Workings!$A840,'ALLL &lt;50B Database'!$AI:$AI,0)))</f>
        <v>#N/A</v>
      </c>
      <c r="C840" s="3" t="str">
        <f>IFERROR(IFERROR(VLOOKUP($B840,'CECL &lt;50B Database'!$A:$AA,11,FALSE),VLOOKUP($B840,'ALLL &lt;50B Database'!$A:$AA,11,FALSE)),"")</f>
        <v/>
      </c>
      <c r="D840" t="str">
        <f t="shared" si="26"/>
        <v/>
      </c>
    </row>
    <row r="841" spans="1:4" x14ac:dyDescent="0.25">
      <c r="A841">
        <f t="shared" si="27"/>
        <v>841</v>
      </c>
      <c r="B841" t="e">
        <f>IF('Peer Comparison Tool'!$D$11="NR",INDEX('CECL &lt;50B Database'!$A:$A,MATCH(Workings!$A841,'CECL &lt;50B Database'!$AI:$AI,0)),INDEX('ALLL &lt;50B Database'!$A:$A,MATCH(Workings!$A841,'ALLL &lt;50B Database'!$AI:$AI,0)))</f>
        <v>#N/A</v>
      </c>
      <c r="C841" s="3" t="str">
        <f>IFERROR(IFERROR(VLOOKUP($B841,'CECL &lt;50B Database'!$A:$AA,11,FALSE),VLOOKUP($B841,'ALLL &lt;50B Database'!$A:$AA,11,FALSE)),"")</f>
        <v/>
      </c>
      <c r="D841" t="str">
        <f t="shared" si="26"/>
        <v/>
      </c>
    </row>
    <row r="842" spans="1:4" x14ac:dyDescent="0.25">
      <c r="A842">
        <f t="shared" si="27"/>
        <v>842</v>
      </c>
      <c r="B842" t="e">
        <f>IF('Peer Comparison Tool'!$D$11="NR",INDEX('CECL &lt;50B Database'!$A:$A,MATCH(Workings!$A842,'CECL &lt;50B Database'!$AI:$AI,0)),INDEX('ALLL &lt;50B Database'!$A:$A,MATCH(Workings!$A842,'ALLL &lt;50B Database'!$AI:$AI,0)))</f>
        <v>#N/A</v>
      </c>
      <c r="C842" s="3" t="str">
        <f>IFERROR(IFERROR(VLOOKUP($B842,'CECL &lt;50B Database'!$A:$AA,11,FALSE),VLOOKUP($B842,'ALLL &lt;50B Database'!$A:$AA,11,FALSE)),"")</f>
        <v/>
      </c>
      <c r="D842" t="str">
        <f t="shared" si="26"/>
        <v/>
      </c>
    </row>
    <row r="843" spans="1:4" x14ac:dyDescent="0.25">
      <c r="A843">
        <f t="shared" si="27"/>
        <v>843</v>
      </c>
      <c r="B843" t="e">
        <f>IF('Peer Comparison Tool'!$D$11="NR",INDEX('CECL &lt;50B Database'!$A:$A,MATCH(Workings!$A843,'CECL &lt;50B Database'!$AI:$AI,0)),INDEX('ALLL &lt;50B Database'!$A:$A,MATCH(Workings!$A843,'ALLL &lt;50B Database'!$AI:$AI,0)))</f>
        <v>#N/A</v>
      </c>
      <c r="C843" s="3" t="str">
        <f>IFERROR(IFERROR(VLOOKUP($B843,'CECL &lt;50B Database'!$A:$AA,11,FALSE),VLOOKUP($B843,'ALLL &lt;50B Database'!$A:$AA,11,FALSE)),"")</f>
        <v/>
      </c>
      <c r="D843" t="str">
        <f t="shared" si="26"/>
        <v/>
      </c>
    </row>
    <row r="844" spans="1:4" x14ac:dyDescent="0.25">
      <c r="A844">
        <f t="shared" si="27"/>
        <v>844</v>
      </c>
      <c r="B844" t="e">
        <f>IF('Peer Comparison Tool'!$D$11="NR",INDEX('CECL &lt;50B Database'!$A:$A,MATCH(Workings!$A844,'CECL &lt;50B Database'!$AI:$AI,0)),INDEX('ALLL &lt;50B Database'!$A:$A,MATCH(Workings!$A844,'ALLL &lt;50B Database'!$AI:$AI,0)))</f>
        <v>#N/A</v>
      </c>
      <c r="C844" s="3" t="str">
        <f>IFERROR(IFERROR(VLOOKUP($B844,'CECL &lt;50B Database'!$A:$AA,11,FALSE),VLOOKUP($B844,'ALLL &lt;50B Database'!$A:$AA,11,FALSE)),"")</f>
        <v/>
      </c>
      <c r="D844" t="str">
        <f t="shared" si="26"/>
        <v/>
      </c>
    </row>
    <row r="845" spans="1:4" x14ac:dyDescent="0.25">
      <c r="A845">
        <f t="shared" si="27"/>
        <v>845</v>
      </c>
      <c r="B845" t="e">
        <f>IF('Peer Comparison Tool'!$D$11="NR",INDEX('CECL &lt;50B Database'!$A:$A,MATCH(Workings!$A845,'CECL &lt;50B Database'!$AI:$AI,0)),INDEX('ALLL &lt;50B Database'!$A:$A,MATCH(Workings!$A845,'ALLL &lt;50B Database'!$AI:$AI,0)))</f>
        <v>#N/A</v>
      </c>
      <c r="C845" s="3" t="str">
        <f>IFERROR(IFERROR(VLOOKUP($B845,'CECL &lt;50B Database'!$A:$AA,11,FALSE),VLOOKUP($B845,'ALLL &lt;50B Database'!$A:$AA,11,FALSE)),"")</f>
        <v/>
      </c>
      <c r="D845" t="str">
        <f t="shared" si="26"/>
        <v/>
      </c>
    </row>
    <row r="846" spans="1:4" x14ac:dyDescent="0.25">
      <c r="A846">
        <f t="shared" si="27"/>
        <v>846</v>
      </c>
      <c r="B846" t="e">
        <f>IF('Peer Comparison Tool'!$D$11="NR",INDEX('CECL &lt;50B Database'!$A:$A,MATCH(Workings!$A846,'CECL &lt;50B Database'!$AI:$AI,0)),INDEX('ALLL &lt;50B Database'!$A:$A,MATCH(Workings!$A846,'ALLL &lt;50B Database'!$AI:$AI,0)))</f>
        <v>#N/A</v>
      </c>
      <c r="C846" s="3" t="str">
        <f>IFERROR(IFERROR(VLOOKUP($B846,'CECL &lt;50B Database'!$A:$AA,11,FALSE),VLOOKUP($B846,'ALLL &lt;50B Database'!$A:$AA,11,FALSE)),"")</f>
        <v/>
      </c>
      <c r="D846" t="str">
        <f t="shared" si="26"/>
        <v/>
      </c>
    </row>
    <row r="847" spans="1:4" x14ac:dyDescent="0.25">
      <c r="A847">
        <f t="shared" si="27"/>
        <v>847</v>
      </c>
      <c r="B847" t="e">
        <f>IF('Peer Comparison Tool'!$D$11="NR",INDEX('CECL &lt;50B Database'!$A:$A,MATCH(Workings!$A847,'CECL &lt;50B Database'!$AI:$AI,0)),INDEX('ALLL &lt;50B Database'!$A:$A,MATCH(Workings!$A847,'ALLL &lt;50B Database'!$AI:$AI,0)))</f>
        <v>#N/A</v>
      </c>
      <c r="C847" s="3" t="str">
        <f>IFERROR(IFERROR(VLOOKUP($B847,'CECL &lt;50B Database'!$A:$AA,11,FALSE),VLOOKUP($B847,'ALLL &lt;50B Database'!$A:$AA,11,FALSE)),"")</f>
        <v/>
      </c>
      <c r="D847" t="str">
        <f t="shared" si="26"/>
        <v/>
      </c>
    </row>
    <row r="848" spans="1:4" x14ac:dyDescent="0.25">
      <c r="A848">
        <f t="shared" si="27"/>
        <v>848</v>
      </c>
      <c r="B848" t="e">
        <f>IF('Peer Comparison Tool'!$D$11="NR",INDEX('CECL &lt;50B Database'!$A:$A,MATCH(Workings!$A848,'CECL &lt;50B Database'!$AI:$AI,0)),INDEX('ALLL &lt;50B Database'!$A:$A,MATCH(Workings!$A848,'ALLL &lt;50B Database'!$AI:$AI,0)))</f>
        <v>#N/A</v>
      </c>
      <c r="C848" s="3" t="str">
        <f>IFERROR(IFERROR(VLOOKUP($B848,'CECL &lt;50B Database'!$A:$AA,11,FALSE),VLOOKUP($B848,'ALLL &lt;50B Database'!$A:$AA,11,FALSE)),"")</f>
        <v/>
      </c>
      <c r="D848" t="str">
        <f t="shared" si="26"/>
        <v/>
      </c>
    </row>
    <row r="849" spans="1:4" x14ac:dyDescent="0.25">
      <c r="A849">
        <f t="shared" si="27"/>
        <v>849</v>
      </c>
      <c r="B849" t="e">
        <f>IF('Peer Comparison Tool'!$D$11="NR",INDEX('CECL &lt;50B Database'!$A:$A,MATCH(Workings!$A849,'CECL &lt;50B Database'!$AI:$AI,0)),INDEX('ALLL &lt;50B Database'!$A:$A,MATCH(Workings!$A849,'ALLL &lt;50B Database'!$AI:$AI,0)))</f>
        <v>#N/A</v>
      </c>
      <c r="C849" s="3" t="str">
        <f>IFERROR(IFERROR(VLOOKUP($B849,'CECL &lt;50B Database'!$A:$AA,11,FALSE),VLOOKUP($B849,'ALLL &lt;50B Database'!$A:$AA,11,FALSE)),"")</f>
        <v/>
      </c>
      <c r="D849" t="str">
        <f t="shared" si="26"/>
        <v/>
      </c>
    </row>
    <row r="850" spans="1:4" x14ac:dyDescent="0.25">
      <c r="A850">
        <f t="shared" si="27"/>
        <v>850</v>
      </c>
      <c r="B850" t="e">
        <f>IF('Peer Comparison Tool'!$D$11="NR",INDEX('CECL &lt;50B Database'!$A:$A,MATCH(Workings!$A850,'CECL &lt;50B Database'!$AI:$AI,0)),INDEX('ALLL &lt;50B Database'!$A:$A,MATCH(Workings!$A850,'ALLL &lt;50B Database'!$AI:$AI,0)))</f>
        <v>#N/A</v>
      </c>
      <c r="C850" s="3" t="str">
        <f>IFERROR(IFERROR(VLOOKUP($B850,'CECL &lt;50B Database'!$A:$AA,11,FALSE),VLOOKUP($B850,'ALLL &lt;50B Database'!$A:$AA,11,FALSE)),"")</f>
        <v/>
      </c>
      <c r="D850" t="str">
        <f t="shared" si="26"/>
        <v/>
      </c>
    </row>
    <row r="851" spans="1:4" x14ac:dyDescent="0.25">
      <c r="A851">
        <f t="shared" si="27"/>
        <v>851</v>
      </c>
      <c r="B851" t="e">
        <f>IF('Peer Comparison Tool'!$D$11="NR",INDEX('CECL &lt;50B Database'!$A:$A,MATCH(Workings!$A851,'CECL &lt;50B Database'!$AI:$AI,0)),INDEX('ALLL &lt;50B Database'!$A:$A,MATCH(Workings!$A851,'ALLL &lt;50B Database'!$AI:$AI,0)))</f>
        <v>#N/A</v>
      </c>
      <c r="C851" s="3" t="str">
        <f>IFERROR(IFERROR(VLOOKUP($B851,'CECL &lt;50B Database'!$A:$AA,11,FALSE),VLOOKUP($B851,'ALLL &lt;50B Database'!$A:$AA,11,FALSE)),"")</f>
        <v/>
      </c>
      <c r="D851" t="str">
        <f t="shared" si="26"/>
        <v/>
      </c>
    </row>
    <row r="852" spans="1:4" x14ac:dyDescent="0.25">
      <c r="A852">
        <f t="shared" si="27"/>
        <v>852</v>
      </c>
      <c r="B852" t="e">
        <f>IF('Peer Comparison Tool'!$D$11="NR",INDEX('CECL &lt;50B Database'!$A:$A,MATCH(Workings!$A852,'CECL &lt;50B Database'!$AI:$AI,0)),INDEX('ALLL &lt;50B Database'!$A:$A,MATCH(Workings!$A852,'ALLL &lt;50B Database'!$AI:$AI,0)))</f>
        <v>#N/A</v>
      </c>
      <c r="C852" s="3" t="str">
        <f>IFERROR(IFERROR(VLOOKUP($B852,'CECL &lt;50B Database'!$A:$AA,11,FALSE),VLOOKUP($B852,'ALLL &lt;50B Database'!$A:$AA,11,FALSE)),"")</f>
        <v/>
      </c>
      <c r="D852" t="str">
        <f t="shared" si="26"/>
        <v/>
      </c>
    </row>
    <row r="853" spans="1:4" x14ac:dyDescent="0.25">
      <c r="A853">
        <f t="shared" si="27"/>
        <v>853</v>
      </c>
      <c r="B853" t="e">
        <f>IF('Peer Comparison Tool'!$D$11="NR",INDEX('CECL &lt;50B Database'!$A:$A,MATCH(Workings!$A853,'CECL &lt;50B Database'!$AI:$AI,0)),INDEX('ALLL &lt;50B Database'!$A:$A,MATCH(Workings!$A853,'ALLL &lt;50B Database'!$AI:$AI,0)))</f>
        <v>#N/A</v>
      </c>
      <c r="C853" s="3" t="str">
        <f>IFERROR(IFERROR(VLOOKUP($B853,'CECL &lt;50B Database'!$A:$AA,11,FALSE),VLOOKUP($B853,'ALLL &lt;50B Database'!$A:$AA,11,FALSE)),"")</f>
        <v/>
      </c>
      <c r="D853" t="str">
        <f t="shared" si="26"/>
        <v/>
      </c>
    </row>
    <row r="854" spans="1:4" x14ac:dyDescent="0.25">
      <c r="A854">
        <f t="shared" si="27"/>
        <v>854</v>
      </c>
      <c r="B854" t="e">
        <f>IF('Peer Comparison Tool'!$D$11="NR",INDEX('CECL &lt;50B Database'!$A:$A,MATCH(Workings!$A854,'CECL &lt;50B Database'!$AI:$AI,0)),INDEX('ALLL &lt;50B Database'!$A:$A,MATCH(Workings!$A854,'ALLL &lt;50B Database'!$AI:$AI,0)))</f>
        <v>#N/A</v>
      </c>
      <c r="C854" s="3" t="str">
        <f>IFERROR(IFERROR(VLOOKUP($B854,'CECL &lt;50B Database'!$A:$AA,11,FALSE),VLOOKUP($B854,'ALLL &lt;50B Database'!$A:$AA,11,FALSE)),"")</f>
        <v/>
      </c>
      <c r="D854" t="str">
        <f t="shared" si="26"/>
        <v/>
      </c>
    </row>
    <row r="855" spans="1:4" x14ac:dyDescent="0.25">
      <c r="A855">
        <f t="shared" si="27"/>
        <v>855</v>
      </c>
      <c r="B855" t="e">
        <f>IF('Peer Comparison Tool'!$D$11="NR",INDEX('CECL &lt;50B Database'!$A:$A,MATCH(Workings!$A855,'CECL &lt;50B Database'!$AI:$AI,0)),INDEX('ALLL &lt;50B Database'!$A:$A,MATCH(Workings!$A855,'ALLL &lt;50B Database'!$AI:$AI,0)))</f>
        <v>#N/A</v>
      </c>
      <c r="C855" s="3" t="str">
        <f>IFERROR(IFERROR(VLOOKUP($B855,'CECL &lt;50B Database'!$A:$AA,11,FALSE),VLOOKUP($B855,'ALLL &lt;50B Database'!$A:$AA,11,FALSE)),"")</f>
        <v/>
      </c>
      <c r="D855" t="str">
        <f t="shared" si="26"/>
        <v/>
      </c>
    </row>
    <row r="856" spans="1:4" x14ac:dyDescent="0.25">
      <c r="A856">
        <f t="shared" si="27"/>
        <v>856</v>
      </c>
      <c r="B856" t="e">
        <f>IF('Peer Comparison Tool'!$D$11="NR",INDEX('CECL &lt;50B Database'!$A:$A,MATCH(Workings!$A856,'CECL &lt;50B Database'!$AI:$AI,0)),INDEX('ALLL &lt;50B Database'!$A:$A,MATCH(Workings!$A856,'ALLL &lt;50B Database'!$AI:$AI,0)))</f>
        <v>#N/A</v>
      </c>
      <c r="C856" s="3" t="str">
        <f>IFERROR(IFERROR(VLOOKUP($B856,'CECL &lt;50B Database'!$A:$AA,11,FALSE),VLOOKUP($B856,'ALLL &lt;50B Database'!$A:$AA,11,FALSE)),"")</f>
        <v/>
      </c>
      <c r="D856" t="str">
        <f t="shared" si="26"/>
        <v/>
      </c>
    </row>
    <row r="857" spans="1:4" x14ac:dyDescent="0.25">
      <c r="A857">
        <f t="shared" si="27"/>
        <v>857</v>
      </c>
      <c r="B857" t="e">
        <f>IF('Peer Comparison Tool'!$D$11="NR",INDEX('CECL &lt;50B Database'!$A:$A,MATCH(Workings!$A857,'CECL &lt;50B Database'!$AI:$AI,0)),INDEX('ALLL &lt;50B Database'!$A:$A,MATCH(Workings!$A857,'ALLL &lt;50B Database'!$AI:$AI,0)))</f>
        <v>#N/A</v>
      </c>
      <c r="C857" s="3" t="str">
        <f>IFERROR(IFERROR(VLOOKUP($B857,'CECL &lt;50B Database'!$A:$AA,11,FALSE),VLOOKUP($B857,'ALLL &lt;50B Database'!$A:$AA,11,FALSE)),"")</f>
        <v/>
      </c>
      <c r="D857" t="str">
        <f t="shared" si="26"/>
        <v/>
      </c>
    </row>
    <row r="858" spans="1:4" x14ac:dyDescent="0.25">
      <c r="A858">
        <f t="shared" si="27"/>
        <v>858</v>
      </c>
      <c r="B858" t="e">
        <f>IF('Peer Comparison Tool'!$D$11="NR",INDEX('CECL &lt;50B Database'!$A:$A,MATCH(Workings!$A858,'CECL &lt;50B Database'!$AI:$AI,0)),INDEX('ALLL &lt;50B Database'!$A:$A,MATCH(Workings!$A858,'ALLL &lt;50B Database'!$AI:$AI,0)))</f>
        <v>#N/A</v>
      </c>
      <c r="C858" s="3" t="str">
        <f>IFERROR(IFERROR(VLOOKUP($B858,'CECL &lt;50B Database'!$A:$AA,11,FALSE),VLOOKUP($B858,'ALLL &lt;50B Database'!$A:$AA,11,FALSE)),"")</f>
        <v/>
      </c>
      <c r="D858" t="str">
        <f t="shared" si="26"/>
        <v/>
      </c>
    </row>
    <row r="859" spans="1:4" x14ac:dyDescent="0.25">
      <c r="A859">
        <f t="shared" si="27"/>
        <v>859</v>
      </c>
      <c r="B859" t="e">
        <f>IF('Peer Comparison Tool'!$D$11="NR",INDEX('CECL &lt;50B Database'!$A:$A,MATCH(Workings!$A859,'CECL &lt;50B Database'!$AI:$AI,0)),INDEX('ALLL &lt;50B Database'!$A:$A,MATCH(Workings!$A859,'ALLL &lt;50B Database'!$AI:$AI,0)))</f>
        <v>#N/A</v>
      </c>
      <c r="C859" s="3" t="str">
        <f>IFERROR(IFERROR(VLOOKUP($B859,'CECL &lt;50B Database'!$A:$AA,11,FALSE),VLOOKUP($B859,'ALLL &lt;50B Database'!$A:$AA,11,FALSE)),"")</f>
        <v/>
      </c>
      <c r="D859" t="str">
        <f t="shared" si="26"/>
        <v/>
      </c>
    </row>
    <row r="860" spans="1:4" x14ac:dyDescent="0.25">
      <c r="A860">
        <f t="shared" si="27"/>
        <v>860</v>
      </c>
      <c r="B860" t="e">
        <f>IF('Peer Comparison Tool'!$D$11="NR",INDEX('CECL &lt;50B Database'!$A:$A,MATCH(Workings!$A860,'CECL &lt;50B Database'!$AI:$AI,0)),INDEX('ALLL &lt;50B Database'!$A:$A,MATCH(Workings!$A860,'ALLL &lt;50B Database'!$AI:$AI,0)))</f>
        <v>#N/A</v>
      </c>
      <c r="C860" s="3" t="str">
        <f>IFERROR(IFERROR(VLOOKUP($B860,'CECL &lt;50B Database'!$A:$AA,11,FALSE),VLOOKUP($B860,'ALLL &lt;50B Database'!$A:$AA,11,FALSE)),"")</f>
        <v/>
      </c>
      <c r="D860" t="str">
        <f t="shared" si="26"/>
        <v/>
      </c>
    </row>
    <row r="861" spans="1:4" x14ac:dyDescent="0.25">
      <c r="A861">
        <f t="shared" si="27"/>
        <v>861</v>
      </c>
      <c r="B861" t="e">
        <f>IF('Peer Comparison Tool'!$D$11="NR",INDEX('CECL &lt;50B Database'!$A:$A,MATCH(Workings!$A861,'CECL &lt;50B Database'!$AI:$AI,0)),INDEX('ALLL &lt;50B Database'!$A:$A,MATCH(Workings!$A861,'ALLL &lt;50B Database'!$AI:$AI,0)))</f>
        <v>#N/A</v>
      </c>
      <c r="C861" s="3" t="str">
        <f>IFERROR(IFERROR(VLOOKUP($B861,'CECL &lt;50B Database'!$A:$AA,11,FALSE),VLOOKUP($B861,'ALLL &lt;50B Database'!$A:$AA,11,FALSE)),"")</f>
        <v/>
      </c>
      <c r="D861" t="str">
        <f t="shared" si="26"/>
        <v/>
      </c>
    </row>
    <row r="862" spans="1:4" x14ac:dyDescent="0.25">
      <c r="A862">
        <f t="shared" si="27"/>
        <v>862</v>
      </c>
      <c r="B862" t="e">
        <f>IF('Peer Comparison Tool'!$D$11="NR",INDEX('CECL &lt;50B Database'!$A:$A,MATCH(Workings!$A862,'CECL &lt;50B Database'!$AI:$AI,0)),INDEX('ALLL &lt;50B Database'!$A:$A,MATCH(Workings!$A862,'ALLL &lt;50B Database'!$AI:$AI,0)))</f>
        <v>#N/A</v>
      </c>
      <c r="C862" s="3" t="str">
        <f>IFERROR(IFERROR(VLOOKUP($B862,'CECL &lt;50B Database'!$A:$AA,11,FALSE),VLOOKUP($B862,'ALLL &lt;50B Database'!$A:$AA,11,FALSE)),"")</f>
        <v/>
      </c>
      <c r="D862" t="str">
        <f t="shared" si="26"/>
        <v/>
      </c>
    </row>
    <row r="863" spans="1:4" x14ac:dyDescent="0.25">
      <c r="A863">
        <f t="shared" si="27"/>
        <v>863</v>
      </c>
      <c r="B863" t="e">
        <f>IF('Peer Comparison Tool'!$D$11="NR",INDEX('CECL &lt;50B Database'!$A:$A,MATCH(Workings!$A863,'CECL &lt;50B Database'!$AI:$AI,0)),INDEX('ALLL &lt;50B Database'!$A:$A,MATCH(Workings!$A863,'ALLL &lt;50B Database'!$AI:$AI,0)))</f>
        <v>#N/A</v>
      </c>
      <c r="C863" s="3" t="str">
        <f>IFERROR(IFERROR(VLOOKUP($B863,'CECL &lt;50B Database'!$A:$AA,11,FALSE),VLOOKUP($B863,'ALLL &lt;50B Database'!$A:$AA,11,FALSE)),"")</f>
        <v/>
      </c>
      <c r="D863" t="str">
        <f t="shared" si="26"/>
        <v/>
      </c>
    </row>
    <row r="864" spans="1:4" x14ac:dyDescent="0.25">
      <c r="A864">
        <f t="shared" si="27"/>
        <v>864</v>
      </c>
      <c r="B864" t="e">
        <f>IF('Peer Comparison Tool'!$D$11="NR",INDEX('CECL &lt;50B Database'!$A:$A,MATCH(Workings!$A864,'CECL &lt;50B Database'!$AI:$AI,0)),INDEX('ALLL &lt;50B Database'!$A:$A,MATCH(Workings!$A864,'ALLL &lt;50B Database'!$AI:$AI,0)))</f>
        <v>#N/A</v>
      </c>
      <c r="C864" s="3" t="str">
        <f>IFERROR(IFERROR(VLOOKUP($B864,'CECL &lt;50B Database'!$A:$AA,11,FALSE),VLOOKUP($B864,'ALLL &lt;50B Database'!$A:$AA,11,FALSE)),"")</f>
        <v/>
      </c>
      <c r="D864" t="str">
        <f t="shared" si="26"/>
        <v/>
      </c>
    </row>
    <row r="865" spans="1:4" x14ac:dyDescent="0.25">
      <c r="A865">
        <f t="shared" si="27"/>
        <v>865</v>
      </c>
      <c r="B865" t="e">
        <f>IF('Peer Comparison Tool'!$D$11="NR",INDEX('CECL &lt;50B Database'!$A:$A,MATCH(Workings!$A865,'CECL &lt;50B Database'!$AI:$AI,0)),INDEX('ALLL &lt;50B Database'!$A:$A,MATCH(Workings!$A865,'ALLL &lt;50B Database'!$AI:$AI,0)))</f>
        <v>#N/A</v>
      </c>
      <c r="C865" s="3" t="str">
        <f>IFERROR(IFERROR(VLOOKUP($B865,'CECL &lt;50B Database'!$A:$AA,11,FALSE),VLOOKUP($B865,'ALLL &lt;50B Database'!$A:$AA,11,FALSE)),"")</f>
        <v/>
      </c>
      <c r="D865" t="str">
        <f t="shared" si="26"/>
        <v/>
      </c>
    </row>
    <row r="866" spans="1:4" x14ac:dyDescent="0.25">
      <c r="A866">
        <f t="shared" si="27"/>
        <v>866</v>
      </c>
      <c r="B866" t="e">
        <f>IF('Peer Comparison Tool'!$D$11="NR",INDEX('CECL &lt;50B Database'!$A:$A,MATCH(Workings!$A866,'CECL &lt;50B Database'!$AI:$AI,0)),INDEX('ALLL &lt;50B Database'!$A:$A,MATCH(Workings!$A866,'ALLL &lt;50B Database'!$AI:$AI,0)))</f>
        <v>#N/A</v>
      </c>
      <c r="C866" s="3" t="str">
        <f>IFERROR(IFERROR(VLOOKUP($B866,'CECL &lt;50B Database'!$A:$AA,11,FALSE),VLOOKUP($B866,'ALLL &lt;50B Database'!$A:$AA,11,FALSE)),"")</f>
        <v/>
      </c>
      <c r="D866" t="str">
        <f t="shared" si="26"/>
        <v/>
      </c>
    </row>
    <row r="867" spans="1:4" x14ac:dyDescent="0.25">
      <c r="A867">
        <f t="shared" si="27"/>
        <v>867</v>
      </c>
      <c r="B867" t="e">
        <f>IF('Peer Comparison Tool'!$D$11="NR",INDEX('CECL &lt;50B Database'!$A:$A,MATCH(Workings!$A867,'CECL &lt;50B Database'!$AI:$AI,0)),INDEX('ALLL &lt;50B Database'!$A:$A,MATCH(Workings!$A867,'ALLL &lt;50B Database'!$AI:$AI,0)))</f>
        <v>#N/A</v>
      </c>
      <c r="C867" s="3" t="str">
        <f>IFERROR(IFERROR(VLOOKUP($B867,'CECL &lt;50B Database'!$A:$AA,11,FALSE),VLOOKUP($B867,'ALLL &lt;50B Database'!$A:$AA,11,FALSE)),"")</f>
        <v/>
      </c>
      <c r="D867" t="str">
        <f t="shared" si="26"/>
        <v/>
      </c>
    </row>
    <row r="868" spans="1:4" x14ac:dyDescent="0.25">
      <c r="A868">
        <f t="shared" si="27"/>
        <v>868</v>
      </c>
      <c r="B868" t="e">
        <f>IF('Peer Comparison Tool'!$D$11="NR",INDEX('CECL &lt;50B Database'!$A:$A,MATCH(Workings!$A868,'CECL &lt;50B Database'!$AI:$AI,0)),INDEX('ALLL &lt;50B Database'!$A:$A,MATCH(Workings!$A868,'ALLL &lt;50B Database'!$AI:$AI,0)))</f>
        <v>#N/A</v>
      </c>
      <c r="C868" s="3" t="str">
        <f>IFERROR(IFERROR(VLOOKUP($B868,'CECL &lt;50B Database'!$A:$AA,11,FALSE),VLOOKUP($B868,'ALLL &lt;50B Database'!$A:$AA,11,FALSE)),"")</f>
        <v/>
      </c>
      <c r="D868" t="str">
        <f t="shared" si="26"/>
        <v/>
      </c>
    </row>
    <row r="869" spans="1:4" x14ac:dyDescent="0.25">
      <c r="A869">
        <f t="shared" si="27"/>
        <v>869</v>
      </c>
      <c r="B869" t="e">
        <f>IF('Peer Comparison Tool'!$D$11="NR",INDEX('CECL &lt;50B Database'!$A:$A,MATCH(Workings!$A869,'CECL &lt;50B Database'!$AI:$AI,0)),INDEX('ALLL &lt;50B Database'!$A:$A,MATCH(Workings!$A869,'ALLL &lt;50B Database'!$AI:$AI,0)))</f>
        <v>#N/A</v>
      </c>
      <c r="C869" s="3" t="str">
        <f>IFERROR(IFERROR(VLOOKUP($B869,'CECL &lt;50B Database'!$A:$AA,11,FALSE),VLOOKUP($B869,'ALLL &lt;50B Database'!$A:$AA,11,FALSE)),"")</f>
        <v/>
      </c>
      <c r="D869" t="str">
        <f t="shared" si="26"/>
        <v/>
      </c>
    </row>
    <row r="870" spans="1:4" x14ac:dyDescent="0.25">
      <c r="A870">
        <f t="shared" si="27"/>
        <v>870</v>
      </c>
      <c r="B870" t="e">
        <f>IF('Peer Comparison Tool'!$D$11="NR",INDEX('CECL &lt;50B Database'!$A:$A,MATCH(Workings!$A870,'CECL &lt;50B Database'!$AI:$AI,0)),INDEX('ALLL &lt;50B Database'!$A:$A,MATCH(Workings!$A870,'ALLL &lt;50B Database'!$AI:$AI,0)))</f>
        <v>#N/A</v>
      </c>
      <c r="C870" s="3" t="str">
        <f>IFERROR(IFERROR(VLOOKUP($B870,'CECL &lt;50B Database'!$A:$AA,11,FALSE),VLOOKUP($B870,'ALLL &lt;50B Database'!$A:$AA,11,FALSE)),"")</f>
        <v/>
      </c>
      <c r="D870" t="str">
        <f t="shared" si="26"/>
        <v/>
      </c>
    </row>
    <row r="871" spans="1:4" x14ac:dyDescent="0.25">
      <c r="A871">
        <f t="shared" si="27"/>
        <v>871</v>
      </c>
      <c r="B871" t="e">
        <f>IF('Peer Comparison Tool'!$D$11="NR",INDEX('CECL &lt;50B Database'!$A:$A,MATCH(Workings!$A871,'CECL &lt;50B Database'!$AI:$AI,0)),INDEX('ALLL &lt;50B Database'!$A:$A,MATCH(Workings!$A871,'ALLL &lt;50B Database'!$AI:$AI,0)))</f>
        <v>#N/A</v>
      </c>
      <c r="C871" s="3" t="str">
        <f>IFERROR(IFERROR(VLOOKUP($B871,'CECL &lt;50B Database'!$A:$AA,11,FALSE),VLOOKUP($B871,'ALLL &lt;50B Database'!$A:$AA,11,FALSE)),"")</f>
        <v/>
      </c>
      <c r="D871" t="str">
        <f t="shared" si="26"/>
        <v/>
      </c>
    </row>
    <row r="872" spans="1:4" x14ac:dyDescent="0.25">
      <c r="A872">
        <f t="shared" si="27"/>
        <v>872</v>
      </c>
      <c r="B872" t="e">
        <f>IF('Peer Comparison Tool'!$D$11="NR",INDEX('CECL &lt;50B Database'!$A:$A,MATCH(Workings!$A872,'CECL &lt;50B Database'!$AI:$AI,0)),INDEX('ALLL &lt;50B Database'!$A:$A,MATCH(Workings!$A872,'ALLL &lt;50B Database'!$AI:$AI,0)))</f>
        <v>#N/A</v>
      </c>
      <c r="C872" s="3" t="str">
        <f>IFERROR(IFERROR(VLOOKUP($B872,'CECL &lt;50B Database'!$A:$AA,11,FALSE),VLOOKUP($B872,'ALLL &lt;50B Database'!$A:$AA,11,FALSE)),"")</f>
        <v/>
      </c>
      <c r="D872" t="str">
        <f t="shared" si="26"/>
        <v/>
      </c>
    </row>
    <row r="873" spans="1:4" x14ac:dyDescent="0.25">
      <c r="A873">
        <f t="shared" si="27"/>
        <v>873</v>
      </c>
      <c r="B873" t="e">
        <f>IF('Peer Comparison Tool'!$D$11="NR",INDEX('CECL &lt;50B Database'!$A:$A,MATCH(Workings!$A873,'CECL &lt;50B Database'!$AI:$AI,0)),INDEX('ALLL &lt;50B Database'!$A:$A,MATCH(Workings!$A873,'ALLL &lt;50B Database'!$AI:$AI,0)))</f>
        <v>#N/A</v>
      </c>
      <c r="C873" s="3" t="str">
        <f>IFERROR(IFERROR(VLOOKUP($B873,'CECL &lt;50B Database'!$A:$AA,11,FALSE),VLOOKUP($B873,'ALLL &lt;50B Database'!$A:$AA,11,FALSE)),"")</f>
        <v/>
      </c>
      <c r="D873" t="str">
        <f t="shared" si="26"/>
        <v/>
      </c>
    </row>
    <row r="874" spans="1:4" x14ac:dyDescent="0.25">
      <c r="A874">
        <f t="shared" si="27"/>
        <v>874</v>
      </c>
      <c r="B874" t="e">
        <f>IF('Peer Comparison Tool'!$D$11="NR",INDEX('CECL &lt;50B Database'!$A:$A,MATCH(Workings!$A874,'CECL &lt;50B Database'!$AI:$AI,0)),INDEX('ALLL &lt;50B Database'!$A:$A,MATCH(Workings!$A874,'ALLL &lt;50B Database'!$AI:$AI,0)))</f>
        <v>#N/A</v>
      </c>
      <c r="C874" s="3" t="str">
        <f>IFERROR(IFERROR(VLOOKUP($B874,'CECL &lt;50B Database'!$A:$AA,11,FALSE),VLOOKUP($B874,'ALLL &lt;50B Database'!$A:$AA,11,FALSE)),"")</f>
        <v/>
      </c>
      <c r="D874" t="str">
        <f t="shared" si="26"/>
        <v/>
      </c>
    </row>
    <row r="875" spans="1:4" x14ac:dyDescent="0.25">
      <c r="A875">
        <f t="shared" si="27"/>
        <v>875</v>
      </c>
      <c r="B875" t="e">
        <f>IF('Peer Comparison Tool'!$D$11="NR",INDEX('CECL &lt;50B Database'!$A:$A,MATCH(Workings!$A875,'CECL &lt;50B Database'!$AI:$AI,0)),INDEX('ALLL &lt;50B Database'!$A:$A,MATCH(Workings!$A875,'ALLL &lt;50B Database'!$AI:$AI,0)))</f>
        <v>#N/A</v>
      </c>
      <c r="C875" s="3" t="str">
        <f>IFERROR(IFERROR(VLOOKUP($B875,'CECL &lt;50B Database'!$A:$AA,11,FALSE),VLOOKUP($B875,'ALLL &lt;50B Database'!$A:$AA,11,FALSE)),"")</f>
        <v/>
      </c>
      <c r="D875" t="str">
        <f t="shared" si="26"/>
        <v/>
      </c>
    </row>
    <row r="876" spans="1:4" x14ac:dyDescent="0.25">
      <c r="A876">
        <f t="shared" si="27"/>
        <v>876</v>
      </c>
      <c r="B876" t="e">
        <f>IF('Peer Comparison Tool'!$D$11="NR",INDEX('CECL &lt;50B Database'!$A:$A,MATCH(Workings!$A876,'CECL &lt;50B Database'!$AI:$AI,0)),INDEX('ALLL &lt;50B Database'!$A:$A,MATCH(Workings!$A876,'ALLL &lt;50B Database'!$AI:$AI,0)))</f>
        <v>#N/A</v>
      </c>
      <c r="C876" s="3" t="str">
        <f>IFERROR(IFERROR(VLOOKUP($B876,'CECL &lt;50B Database'!$A:$AA,11,FALSE),VLOOKUP($B876,'ALLL &lt;50B Database'!$A:$AA,11,FALSE)),"")</f>
        <v/>
      </c>
      <c r="D876" t="str">
        <f t="shared" si="26"/>
        <v/>
      </c>
    </row>
    <row r="877" spans="1:4" x14ac:dyDescent="0.25">
      <c r="A877">
        <f t="shared" si="27"/>
        <v>877</v>
      </c>
      <c r="B877" t="e">
        <f>IF('Peer Comparison Tool'!$D$11="NR",INDEX('CECL &lt;50B Database'!$A:$A,MATCH(Workings!$A877,'CECL &lt;50B Database'!$AI:$AI,0)),INDEX('ALLL &lt;50B Database'!$A:$A,MATCH(Workings!$A877,'ALLL &lt;50B Database'!$AI:$AI,0)))</f>
        <v>#N/A</v>
      </c>
      <c r="C877" s="3" t="str">
        <f>IFERROR(IFERROR(VLOOKUP($B877,'CECL &lt;50B Database'!$A:$AA,11,FALSE),VLOOKUP($B877,'ALLL &lt;50B Database'!$A:$AA,11,FALSE)),"")</f>
        <v/>
      </c>
      <c r="D877" t="str">
        <f t="shared" si="26"/>
        <v/>
      </c>
    </row>
    <row r="878" spans="1:4" x14ac:dyDescent="0.25">
      <c r="A878">
        <f t="shared" si="27"/>
        <v>878</v>
      </c>
      <c r="B878" t="e">
        <f>IF('Peer Comparison Tool'!$D$11="NR",INDEX('CECL &lt;50B Database'!$A:$A,MATCH(Workings!$A878,'CECL &lt;50B Database'!$AI:$AI,0)),INDEX('ALLL &lt;50B Database'!$A:$A,MATCH(Workings!$A878,'ALLL &lt;50B Database'!$AI:$AI,0)))</f>
        <v>#N/A</v>
      </c>
      <c r="C878" s="3" t="str">
        <f>IFERROR(IFERROR(VLOOKUP($B878,'CECL &lt;50B Database'!$A:$AA,11,FALSE),VLOOKUP($B878,'ALLL &lt;50B Database'!$A:$AA,11,FALSE)),"")</f>
        <v/>
      </c>
      <c r="D878" t="str">
        <f t="shared" si="26"/>
        <v/>
      </c>
    </row>
    <row r="879" spans="1:4" x14ac:dyDescent="0.25">
      <c r="A879">
        <f t="shared" si="27"/>
        <v>879</v>
      </c>
      <c r="B879" t="e">
        <f>IF('Peer Comparison Tool'!$D$11="NR",INDEX('CECL &lt;50B Database'!$A:$A,MATCH(Workings!$A879,'CECL &lt;50B Database'!$AI:$AI,0)),INDEX('ALLL &lt;50B Database'!$A:$A,MATCH(Workings!$A879,'ALLL &lt;50B Database'!$AI:$AI,0)))</f>
        <v>#N/A</v>
      </c>
      <c r="C879" s="3" t="str">
        <f>IFERROR(IFERROR(VLOOKUP($B879,'CECL &lt;50B Database'!$A:$AA,11,FALSE),VLOOKUP($B879,'ALLL &lt;50B Database'!$A:$AA,11,FALSE)),"")</f>
        <v/>
      </c>
      <c r="D879" t="str">
        <f t="shared" si="26"/>
        <v/>
      </c>
    </row>
    <row r="880" spans="1:4" x14ac:dyDescent="0.25">
      <c r="A880">
        <f t="shared" si="27"/>
        <v>880</v>
      </c>
      <c r="B880" t="e">
        <f>IF('Peer Comparison Tool'!$D$11="NR",INDEX('CECL &lt;50B Database'!$A:$A,MATCH(Workings!$A880,'CECL &lt;50B Database'!$AI:$AI,0)),INDEX('ALLL &lt;50B Database'!$A:$A,MATCH(Workings!$A880,'ALLL &lt;50B Database'!$AI:$AI,0)))</f>
        <v>#N/A</v>
      </c>
      <c r="C880" s="3" t="str">
        <f>IFERROR(IFERROR(VLOOKUP($B880,'CECL &lt;50B Database'!$A:$AA,11,FALSE),VLOOKUP($B880,'ALLL &lt;50B Database'!$A:$AA,11,FALSE)),"")</f>
        <v/>
      </c>
      <c r="D880" t="str">
        <f t="shared" si="26"/>
        <v/>
      </c>
    </row>
    <row r="881" spans="1:4" x14ac:dyDescent="0.25">
      <c r="A881">
        <f t="shared" si="27"/>
        <v>881</v>
      </c>
      <c r="B881" t="e">
        <f>IF('Peer Comparison Tool'!$D$11="NR",INDEX('CECL &lt;50B Database'!$A:$A,MATCH(Workings!$A881,'CECL &lt;50B Database'!$AI:$AI,0)),INDEX('ALLL &lt;50B Database'!$A:$A,MATCH(Workings!$A881,'ALLL &lt;50B Database'!$AI:$AI,0)))</f>
        <v>#N/A</v>
      </c>
      <c r="C881" s="3" t="str">
        <f>IFERROR(IFERROR(VLOOKUP($B881,'CECL &lt;50B Database'!$A:$AA,11,FALSE),VLOOKUP($B881,'ALLL &lt;50B Database'!$A:$AA,11,FALSE)),"")</f>
        <v/>
      </c>
      <c r="D881" t="str">
        <f t="shared" si="26"/>
        <v/>
      </c>
    </row>
    <row r="882" spans="1:4" x14ac:dyDescent="0.25">
      <c r="A882">
        <f t="shared" si="27"/>
        <v>882</v>
      </c>
      <c r="B882" t="e">
        <f>IF('Peer Comparison Tool'!$D$11="NR",INDEX('CECL &lt;50B Database'!$A:$A,MATCH(Workings!$A882,'CECL &lt;50B Database'!$AI:$AI,0)),INDEX('ALLL &lt;50B Database'!$A:$A,MATCH(Workings!$A882,'ALLL &lt;50B Database'!$AI:$AI,0)))</f>
        <v>#N/A</v>
      </c>
      <c r="C882" s="3" t="str">
        <f>IFERROR(IFERROR(VLOOKUP($B882,'CECL &lt;50B Database'!$A:$AA,11,FALSE),VLOOKUP($B882,'ALLL &lt;50B Database'!$A:$AA,11,FALSE)),"")</f>
        <v/>
      </c>
      <c r="D882" t="str">
        <f t="shared" si="26"/>
        <v/>
      </c>
    </row>
    <row r="883" spans="1:4" x14ac:dyDescent="0.25">
      <c r="A883">
        <f t="shared" si="27"/>
        <v>883</v>
      </c>
      <c r="B883" t="e">
        <f>IF('Peer Comparison Tool'!$D$11="NR",INDEX('CECL &lt;50B Database'!$A:$A,MATCH(Workings!$A883,'CECL &lt;50B Database'!$AI:$AI,0)),INDEX('ALLL &lt;50B Database'!$A:$A,MATCH(Workings!$A883,'ALLL &lt;50B Database'!$AI:$AI,0)))</f>
        <v>#N/A</v>
      </c>
      <c r="C883" s="3" t="str">
        <f>IFERROR(IFERROR(VLOOKUP($B883,'CECL &lt;50B Database'!$A:$AA,11,FALSE),VLOOKUP($B883,'ALLL &lt;50B Database'!$A:$AA,11,FALSE)),"")</f>
        <v/>
      </c>
      <c r="D883" t="str">
        <f t="shared" si="26"/>
        <v/>
      </c>
    </row>
    <row r="884" spans="1:4" x14ac:dyDescent="0.25">
      <c r="A884">
        <f t="shared" si="27"/>
        <v>884</v>
      </c>
      <c r="B884" t="e">
        <f>IF('Peer Comparison Tool'!$D$11="NR",INDEX('CECL &lt;50B Database'!$A:$A,MATCH(Workings!$A884,'CECL &lt;50B Database'!$AI:$AI,0)),INDEX('ALLL &lt;50B Database'!$A:$A,MATCH(Workings!$A884,'ALLL &lt;50B Database'!$AI:$AI,0)))</f>
        <v>#N/A</v>
      </c>
      <c r="C884" s="3" t="str">
        <f>IFERROR(IFERROR(VLOOKUP($B884,'CECL &lt;50B Database'!$A:$AA,11,FALSE),VLOOKUP($B884,'ALLL &lt;50B Database'!$A:$AA,11,FALSE)),"")</f>
        <v/>
      </c>
      <c r="D884" t="str">
        <f t="shared" si="26"/>
        <v/>
      </c>
    </row>
    <row r="885" spans="1:4" x14ac:dyDescent="0.25">
      <c r="A885">
        <f t="shared" si="27"/>
        <v>885</v>
      </c>
      <c r="B885" t="e">
        <f>IF('Peer Comparison Tool'!$D$11="NR",INDEX('CECL &lt;50B Database'!$A:$A,MATCH(Workings!$A885,'CECL &lt;50B Database'!$AI:$AI,0)),INDEX('ALLL &lt;50B Database'!$A:$A,MATCH(Workings!$A885,'ALLL &lt;50B Database'!$AI:$AI,0)))</f>
        <v>#N/A</v>
      </c>
      <c r="C885" s="3" t="str">
        <f>IFERROR(IFERROR(VLOOKUP($B885,'CECL &lt;50B Database'!$A:$AA,11,FALSE),VLOOKUP($B885,'ALLL &lt;50B Database'!$A:$AA,11,FALSE)),"")</f>
        <v/>
      </c>
      <c r="D885" t="str">
        <f t="shared" si="26"/>
        <v/>
      </c>
    </row>
    <row r="886" spans="1:4" x14ac:dyDescent="0.25">
      <c r="A886">
        <f t="shared" si="27"/>
        <v>886</v>
      </c>
      <c r="B886" t="e">
        <f>IF('Peer Comparison Tool'!$D$11="NR",INDEX('CECL &lt;50B Database'!$A:$A,MATCH(Workings!$A886,'CECL &lt;50B Database'!$AI:$AI,0)),INDEX('ALLL &lt;50B Database'!$A:$A,MATCH(Workings!$A886,'ALLL &lt;50B Database'!$AI:$AI,0)))</f>
        <v>#N/A</v>
      </c>
      <c r="C886" s="3" t="str">
        <f>IFERROR(IFERROR(VLOOKUP($B886,'CECL &lt;50B Database'!$A:$AA,11,FALSE),VLOOKUP($B886,'ALLL &lt;50B Database'!$A:$AA,11,FALSE)),"")</f>
        <v/>
      </c>
      <c r="D886" t="str">
        <f t="shared" si="26"/>
        <v/>
      </c>
    </row>
    <row r="887" spans="1:4" x14ac:dyDescent="0.25">
      <c r="A887">
        <f t="shared" si="27"/>
        <v>887</v>
      </c>
      <c r="B887" t="e">
        <f>IF('Peer Comparison Tool'!$D$11="NR",INDEX('CECL &lt;50B Database'!$A:$A,MATCH(Workings!$A887,'CECL &lt;50B Database'!$AI:$AI,0)),INDEX('ALLL &lt;50B Database'!$A:$A,MATCH(Workings!$A887,'ALLL &lt;50B Database'!$AI:$AI,0)))</f>
        <v>#N/A</v>
      </c>
      <c r="C887" s="3" t="str">
        <f>IFERROR(IFERROR(VLOOKUP($B887,'CECL &lt;50B Database'!$A:$AA,11,FALSE),VLOOKUP($B887,'ALLL &lt;50B Database'!$A:$AA,11,FALSE)),"")</f>
        <v/>
      </c>
      <c r="D887" t="str">
        <f t="shared" si="26"/>
        <v/>
      </c>
    </row>
    <row r="888" spans="1:4" x14ac:dyDescent="0.25">
      <c r="A888">
        <f t="shared" si="27"/>
        <v>888</v>
      </c>
      <c r="B888" t="e">
        <f>IF('Peer Comparison Tool'!$D$11="NR",INDEX('CECL &lt;50B Database'!$A:$A,MATCH(Workings!$A888,'CECL &lt;50B Database'!$AI:$AI,0)),INDEX('ALLL &lt;50B Database'!$A:$A,MATCH(Workings!$A888,'ALLL &lt;50B Database'!$AI:$AI,0)))</f>
        <v>#N/A</v>
      </c>
      <c r="C888" s="3" t="str">
        <f>IFERROR(IFERROR(VLOOKUP($B888,'CECL &lt;50B Database'!$A:$AA,11,FALSE),VLOOKUP($B888,'ALLL &lt;50B Database'!$A:$AA,11,FALSE)),"")</f>
        <v/>
      </c>
      <c r="D888" t="str">
        <f t="shared" si="26"/>
        <v/>
      </c>
    </row>
    <row r="889" spans="1:4" x14ac:dyDescent="0.25">
      <c r="A889">
        <f t="shared" si="27"/>
        <v>889</v>
      </c>
      <c r="B889" t="e">
        <f>IF('Peer Comparison Tool'!$D$11="NR",INDEX('CECL &lt;50B Database'!$A:$A,MATCH(Workings!$A889,'CECL &lt;50B Database'!$AI:$AI,0)),INDEX('ALLL &lt;50B Database'!$A:$A,MATCH(Workings!$A889,'ALLL &lt;50B Database'!$AI:$AI,0)))</f>
        <v>#N/A</v>
      </c>
      <c r="C889" s="3" t="str">
        <f>IFERROR(IFERROR(VLOOKUP($B889,'CECL &lt;50B Database'!$A:$AA,11,FALSE),VLOOKUP($B889,'ALLL &lt;50B Database'!$A:$AA,11,FALSE)),"")</f>
        <v/>
      </c>
      <c r="D889" t="str">
        <f t="shared" si="26"/>
        <v/>
      </c>
    </row>
    <row r="890" spans="1:4" x14ac:dyDescent="0.25">
      <c r="A890">
        <f t="shared" si="27"/>
        <v>890</v>
      </c>
      <c r="B890" t="e">
        <f>IF('Peer Comparison Tool'!$D$11="NR",INDEX('CECL &lt;50B Database'!$A:$A,MATCH(Workings!$A890,'CECL &lt;50B Database'!$AI:$AI,0)),INDEX('ALLL &lt;50B Database'!$A:$A,MATCH(Workings!$A890,'ALLL &lt;50B Database'!$AI:$AI,0)))</f>
        <v>#N/A</v>
      </c>
      <c r="C890" s="3" t="str">
        <f>IFERROR(IFERROR(VLOOKUP($B890,'CECL &lt;50B Database'!$A:$AA,11,FALSE),VLOOKUP($B890,'ALLL &lt;50B Database'!$A:$AA,11,FALSE)),"")</f>
        <v/>
      </c>
      <c r="D890" t="str">
        <f t="shared" si="26"/>
        <v/>
      </c>
    </row>
    <row r="891" spans="1:4" x14ac:dyDescent="0.25">
      <c r="A891">
        <f t="shared" si="27"/>
        <v>891</v>
      </c>
      <c r="B891" t="e">
        <f>IF('Peer Comparison Tool'!$D$11="NR",INDEX('CECL &lt;50B Database'!$A:$A,MATCH(Workings!$A891,'CECL &lt;50B Database'!$AI:$AI,0)),INDEX('ALLL &lt;50B Database'!$A:$A,MATCH(Workings!$A891,'ALLL &lt;50B Database'!$AI:$AI,0)))</f>
        <v>#N/A</v>
      </c>
      <c r="C891" s="3" t="str">
        <f>IFERROR(IFERROR(VLOOKUP($B891,'CECL &lt;50B Database'!$A:$AA,11,FALSE),VLOOKUP($B891,'ALLL &lt;50B Database'!$A:$AA,11,FALSE)),"")</f>
        <v/>
      </c>
      <c r="D891" t="str">
        <f t="shared" si="26"/>
        <v/>
      </c>
    </row>
    <row r="892" spans="1:4" x14ac:dyDescent="0.25">
      <c r="A892">
        <f t="shared" si="27"/>
        <v>892</v>
      </c>
      <c r="B892" t="e">
        <f>IF('Peer Comparison Tool'!$D$11="NR",INDEX('CECL &lt;50B Database'!$A:$A,MATCH(Workings!$A892,'CECL &lt;50B Database'!$AI:$AI,0)),INDEX('ALLL &lt;50B Database'!$A:$A,MATCH(Workings!$A892,'ALLL &lt;50B Database'!$AI:$AI,0)))</f>
        <v>#N/A</v>
      </c>
      <c r="C892" s="3" t="str">
        <f>IFERROR(IFERROR(VLOOKUP($B892,'CECL &lt;50B Database'!$A:$AA,11,FALSE),VLOOKUP($B892,'ALLL &lt;50B Database'!$A:$AA,11,FALSE)),"")</f>
        <v/>
      </c>
      <c r="D892" t="str">
        <f t="shared" si="26"/>
        <v/>
      </c>
    </row>
    <row r="893" spans="1:4" x14ac:dyDescent="0.25">
      <c r="A893">
        <f t="shared" si="27"/>
        <v>893</v>
      </c>
      <c r="B893" t="e">
        <f>IF('Peer Comparison Tool'!$D$11="NR",INDEX('CECL &lt;50B Database'!$A:$A,MATCH(Workings!$A893,'CECL &lt;50B Database'!$AI:$AI,0)),INDEX('ALLL &lt;50B Database'!$A:$A,MATCH(Workings!$A893,'ALLL &lt;50B Database'!$AI:$AI,0)))</f>
        <v>#N/A</v>
      </c>
      <c r="C893" s="3" t="str">
        <f>IFERROR(IFERROR(VLOOKUP($B893,'CECL &lt;50B Database'!$A:$AA,11,FALSE),VLOOKUP($B893,'ALLL &lt;50B Database'!$A:$AA,11,FALSE)),"")</f>
        <v/>
      </c>
      <c r="D893" t="str">
        <f t="shared" si="26"/>
        <v/>
      </c>
    </row>
    <row r="894" spans="1:4" x14ac:dyDescent="0.25">
      <c r="A894">
        <f t="shared" si="27"/>
        <v>894</v>
      </c>
      <c r="B894" t="e">
        <f>IF('Peer Comparison Tool'!$D$11="NR",INDEX('CECL &lt;50B Database'!$A:$A,MATCH(Workings!$A894,'CECL &lt;50B Database'!$AI:$AI,0)),INDEX('ALLL &lt;50B Database'!$A:$A,MATCH(Workings!$A894,'ALLL &lt;50B Database'!$AI:$AI,0)))</f>
        <v>#N/A</v>
      </c>
      <c r="C894" s="3" t="str">
        <f>IFERROR(IFERROR(VLOOKUP($B894,'CECL &lt;50B Database'!$A:$AA,11,FALSE),VLOOKUP($B894,'ALLL &lt;50B Database'!$A:$AA,11,FALSE)),"")</f>
        <v/>
      </c>
      <c r="D894" t="str">
        <f t="shared" si="26"/>
        <v/>
      </c>
    </row>
    <row r="895" spans="1:4" x14ac:dyDescent="0.25">
      <c r="A895">
        <f t="shared" si="27"/>
        <v>895</v>
      </c>
      <c r="B895" t="e">
        <f>IF('Peer Comparison Tool'!$D$11="NR",INDEX('CECL &lt;50B Database'!$A:$A,MATCH(Workings!$A895,'CECL &lt;50B Database'!$AI:$AI,0)),INDEX('ALLL &lt;50B Database'!$A:$A,MATCH(Workings!$A895,'ALLL &lt;50B Database'!$AI:$AI,0)))</f>
        <v>#N/A</v>
      </c>
      <c r="C895" s="3" t="str">
        <f>IFERROR(IFERROR(VLOOKUP($B895,'CECL &lt;50B Database'!$A:$AA,11,FALSE),VLOOKUP($B895,'ALLL &lt;50B Database'!$A:$AA,11,FALSE)),"")</f>
        <v/>
      </c>
      <c r="D895" t="str">
        <f t="shared" si="26"/>
        <v/>
      </c>
    </row>
    <row r="896" spans="1:4" x14ac:dyDescent="0.25">
      <c r="A896">
        <f t="shared" si="27"/>
        <v>896</v>
      </c>
      <c r="B896" t="e">
        <f>IF('Peer Comparison Tool'!$D$11="NR",INDEX('CECL &lt;50B Database'!$A:$A,MATCH(Workings!$A896,'CECL &lt;50B Database'!$AI:$AI,0)),INDEX('ALLL &lt;50B Database'!$A:$A,MATCH(Workings!$A896,'ALLL &lt;50B Database'!$AI:$AI,0)))</f>
        <v>#N/A</v>
      </c>
      <c r="C896" s="3" t="str">
        <f>IFERROR(IFERROR(VLOOKUP($B896,'CECL &lt;50B Database'!$A:$AA,11,FALSE),VLOOKUP($B896,'ALLL &lt;50B Database'!$A:$AA,11,FALSE)),"")</f>
        <v/>
      </c>
      <c r="D896" t="str">
        <f t="shared" si="26"/>
        <v/>
      </c>
    </row>
    <row r="897" spans="1:4" x14ac:dyDescent="0.25">
      <c r="A897">
        <f t="shared" si="27"/>
        <v>897</v>
      </c>
      <c r="B897" t="e">
        <f>IF('Peer Comparison Tool'!$D$11="NR",INDEX('CECL &lt;50B Database'!$A:$A,MATCH(Workings!$A897,'CECL &lt;50B Database'!$AI:$AI,0)),INDEX('ALLL &lt;50B Database'!$A:$A,MATCH(Workings!$A897,'ALLL &lt;50B Database'!$AI:$AI,0)))</f>
        <v>#N/A</v>
      </c>
      <c r="C897" s="3" t="str">
        <f>IFERROR(IFERROR(VLOOKUP($B897,'CECL &lt;50B Database'!$A:$AA,11,FALSE),VLOOKUP($B897,'ALLL &lt;50B Database'!$A:$AA,11,FALSE)),"")</f>
        <v/>
      </c>
      <c r="D897" t="str">
        <f t="shared" si="26"/>
        <v/>
      </c>
    </row>
    <row r="898" spans="1:4" x14ac:dyDescent="0.25">
      <c r="A898">
        <f t="shared" si="27"/>
        <v>898</v>
      </c>
      <c r="B898" t="e">
        <f>IF('Peer Comparison Tool'!$D$11="NR",INDEX('CECL &lt;50B Database'!$A:$A,MATCH(Workings!$A898,'CECL &lt;50B Database'!$AI:$AI,0)),INDEX('ALLL &lt;50B Database'!$A:$A,MATCH(Workings!$A898,'ALLL &lt;50B Database'!$AI:$AI,0)))</f>
        <v>#N/A</v>
      </c>
      <c r="C898" s="3" t="str">
        <f>IFERROR(IFERROR(VLOOKUP($B898,'CECL &lt;50B Database'!$A:$AA,11,FALSE),VLOOKUP($B898,'ALLL &lt;50B Database'!$A:$AA,11,FALSE)),"")</f>
        <v/>
      </c>
      <c r="D898" t="str">
        <f t="shared" ref="D898:D961" si="28">IFERROR(RANK($C898,$C$1:$C$5000,0),"")</f>
        <v/>
      </c>
    </row>
    <row r="899" spans="1:4" x14ac:dyDescent="0.25">
      <c r="A899">
        <f t="shared" si="27"/>
        <v>899</v>
      </c>
      <c r="B899" t="e">
        <f>IF('Peer Comparison Tool'!$D$11="NR",INDEX('CECL &lt;50B Database'!$A:$A,MATCH(Workings!$A899,'CECL &lt;50B Database'!$AI:$AI,0)),INDEX('ALLL &lt;50B Database'!$A:$A,MATCH(Workings!$A899,'ALLL &lt;50B Database'!$AI:$AI,0)))</f>
        <v>#N/A</v>
      </c>
      <c r="C899" s="3" t="str">
        <f>IFERROR(IFERROR(VLOOKUP($B899,'CECL &lt;50B Database'!$A:$AA,11,FALSE),VLOOKUP($B899,'ALLL &lt;50B Database'!$A:$AA,11,FALSE)),"")</f>
        <v/>
      </c>
      <c r="D899" t="str">
        <f t="shared" si="28"/>
        <v/>
      </c>
    </row>
    <row r="900" spans="1:4" x14ac:dyDescent="0.25">
      <c r="A900">
        <f t="shared" ref="A900:A963" si="29">A899+1</f>
        <v>900</v>
      </c>
      <c r="B900" t="e">
        <f>IF('Peer Comparison Tool'!$D$11="NR",INDEX('CECL &lt;50B Database'!$A:$A,MATCH(Workings!$A900,'CECL &lt;50B Database'!$AI:$AI,0)),INDEX('ALLL &lt;50B Database'!$A:$A,MATCH(Workings!$A900,'ALLL &lt;50B Database'!$AI:$AI,0)))</f>
        <v>#N/A</v>
      </c>
      <c r="C900" s="3" t="str">
        <f>IFERROR(IFERROR(VLOOKUP($B900,'CECL &lt;50B Database'!$A:$AA,11,FALSE),VLOOKUP($B900,'ALLL &lt;50B Database'!$A:$AA,11,FALSE)),"")</f>
        <v/>
      </c>
      <c r="D900" t="str">
        <f t="shared" si="28"/>
        <v/>
      </c>
    </row>
    <row r="901" spans="1:4" x14ac:dyDescent="0.25">
      <c r="A901">
        <f t="shared" si="29"/>
        <v>901</v>
      </c>
      <c r="B901" t="e">
        <f>IF('Peer Comparison Tool'!$D$11="NR",INDEX('CECL &lt;50B Database'!$A:$A,MATCH(Workings!$A901,'CECL &lt;50B Database'!$AI:$AI,0)),INDEX('ALLL &lt;50B Database'!$A:$A,MATCH(Workings!$A901,'ALLL &lt;50B Database'!$AI:$AI,0)))</f>
        <v>#N/A</v>
      </c>
      <c r="C901" s="3" t="str">
        <f>IFERROR(IFERROR(VLOOKUP($B901,'CECL &lt;50B Database'!$A:$AA,11,FALSE),VLOOKUP($B901,'ALLL &lt;50B Database'!$A:$AA,11,FALSE)),"")</f>
        <v/>
      </c>
      <c r="D901" t="str">
        <f t="shared" si="28"/>
        <v/>
      </c>
    </row>
    <row r="902" spans="1:4" x14ac:dyDescent="0.25">
      <c r="A902">
        <f t="shared" si="29"/>
        <v>902</v>
      </c>
      <c r="B902" t="e">
        <f>IF('Peer Comparison Tool'!$D$11="NR",INDEX('CECL &lt;50B Database'!$A:$A,MATCH(Workings!$A902,'CECL &lt;50B Database'!$AI:$AI,0)),INDEX('ALLL &lt;50B Database'!$A:$A,MATCH(Workings!$A902,'ALLL &lt;50B Database'!$AI:$AI,0)))</f>
        <v>#N/A</v>
      </c>
      <c r="C902" s="3" t="str">
        <f>IFERROR(IFERROR(VLOOKUP($B902,'CECL &lt;50B Database'!$A:$AA,11,FALSE),VLOOKUP($B902,'ALLL &lt;50B Database'!$A:$AA,11,FALSE)),"")</f>
        <v/>
      </c>
      <c r="D902" t="str">
        <f t="shared" si="28"/>
        <v/>
      </c>
    </row>
    <row r="903" spans="1:4" x14ac:dyDescent="0.25">
      <c r="A903">
        <f t="shared" si="29"/>
        <v>903</v>
      </c>
      <c r="B903" t="e">
        <f>IF('Peer Comparison Tool'!$D$11="NR",INDEX('CECL &lt;50B Database'!$A:$A,MATCH(Workings!$A903,'CECL &lt;50B Database'!$AI:$AI,0)),INDEX('ALLL &lt;50B Database'!$A:$A,MATCH(Workings!$A903,'ALLL &lt;50B Database'!$AI:$AI,0)))</f>
        <v>#N/A</v>
      </c>
      <c r="C903" s="3" t="str">
        <f>IFERROR(IFERROR(VLOOKUP($B903,'CECL &lt;50B Database'!$A:$AA,11,FALSE),VLOOKUP($B903,'ALLL &lt;50B Database'!$A:$AA,11,FALSE)),"")</f>
        <v/>
      </c>
      <c r="D903" t="str">
        <f t="shared" si="28"/>
        <v/>
      </c>
    </row>
    <row r="904" spans="1:4" x14ac:dyDescent="0.25">
      <c r="A904">
        <f t="shared" si="29"/>
        <v>904</v>
      </c>
      <c r="B904" t="e">
        <f>IF('Peer Comparison Tool'!$D$11="NR",INDEX('CECL &lt;50B Database'!$A:$A,MATCH(Workings!$A904,'CECL &lt;50B Database'!$AI:$AI,0)),INDEX('ALLL &lt;50B Database'!$A:$A,MATCH(Workings!$A904,'ALLL &lt;50B Database'!$AI:$AI,0)))</f>
        <v>#N/A</v>
      </c>
      <c r="C904" s="3" t="str">
        <f>IFERROR(IFERROR(VLOOKUP($B904,'CECL &lt;50B Database'!$A:$AA,11,FALSE),VLOOKUP($B904,'ALLL &lt;50B Database'!$A:$AA,11,FALSE)),"")</f>
        <v/>
      </c>
      <c r="D904" t="str">
        <f t="shared" si="28"/>
        <v/>
      </c>
    </row>
    <row r="905" spans="1:4" x14ac:dyDescent="0.25">
      <c r="A905">
        <f t="shared" si="29"/>
        <v>905</v>
      </c>
      <c r="B905" t="e">
        <f>IF('Peer Comparison Tool'!$D$11="NR",INDEX('CECL &lt;50B Database'!$A:$A,MATCH(Workings!$A905,'CECL &lt;50B Database'!$AI:$AI,0)),INDEX('ALLL &lt;50B Database'!$A:$A,MATCH(Workings!$A905,'ALLL &lt;50B Database'!$AI:$AI,0)))</f>
        <v>#N/A</v>
      </c>
      <c r="C905" s="3" t="str">
        <f>IFERROR(IFERROR(VLOOKUP($B905,'CECL &lt;50B Database'!$A:$AA,11,FALSE),VLOOKUP($B905,'ALLL &lt;50B Database'!$A:$AA,11,FALSE)),"")</f>
        <v/>
      </c>
      <c r="D905" t="str">
        <f t="shared" si="28"/>
        <v/>
      </c>
    </row>
    <row r="906" spans="1:4" x14ac:dyDescent="0.25">
      <c r="A906">
        <f t="shared" si="29"/>
        <v>906</v>
      </c>
      <c r="B906" t="e">
        <f>IF('Peer Comparison Tool'!$D$11="NR",INDEX('CECL &lt;50B Database'!$A:$A,MATCH(Workings!$A906,'CECL &lt;50B Database'!$AI:$AI,0)),INDEX('ALLL &lt;50B Database'!$A:$A,MATCH(Workings!$A906,'ALLL &lt;50B Database'!$AI:$AI,0)))</f>
        <v>#N/A</v>
      </c>
      <c r="C906" s="3" t="str">
        <f>IFERROR(IFERROR(VLOOKUP($B906,'CECL &lt;50B Database'!$A:$AA,11,FALSE),VLOOKUP($B906,'ALLL &lt;50B Database'!$A:$AA,11,FALSE)),"")</f>
        <v/>
      </c>
      <c r="D906" t="str">
        <f t="shared" si="28"/>
        <v/>
      </c>
    </row>
    <row r="907" spans="1:4" x14ac:dyDescent="0.25">
      <c r="A907">
        <f t="shared" si="29"/>
        <v>907</v>
      </c>
      <c r="B907" t="e">
        <f>IF('Peer Comparison Tool'!$D$11="NR",INDEX('CECL &lt;50B Database'!$A:$A,MATCH(Workings!$A907,'CECL &lt;50B Database'!$AI:$AI,0)),INDEX('ALLL &lt;50B Database'!$A:$A,MATCH(Workings!$A907,'ALLL &lt;50B Database'!$AI:$AI,0)))</f>
        <v>#N/A</v>
      </c>
      <c r="C907" s="3" t="str">
        <f>IFERROR(IFERROR(VLOOKUP($B907,'CECL &lt;50B Database'!$A:$AA,11,FALSE),VLOOKUP($B907,'ALLL &lt;50B Database'!$A:$AA,11,FALSE)),"")</f>
        <v/>
      </c>
      <c r="D907" t="str">
        <f t="shared" si="28"/>
        <v/>
      </c>
    </row>
    <row r="908" spans="1:4" x14ac:dyDescent="0.25">
      <c r="A908">
        <f t="shared" si="29"/>
        <v>908</v>
      </c>
      <c r="B908" t="e">
        <f>IF('Peer Comparison Tool'!$D$11="NR",INDEX('CECL &lt;50B Database'!$A:$A,MATCH(Workings!$A908,'CECL &lt;50B Database'!$AI:$AI,0)),INDEX('ALLL &lt;50B Database'!$A:$A,MATCH(Workings!$A908,'ALLL &lt;50B Database'!$AI:$AI,0)))</f>
        <v>#N/A</v>
      </c>
      <c r="C908" s="3" t="str">
        <f>IFERROR(IFERROR(VLOOKUP($B908,'CECL &lt;50B Database'!$A:$AA,11,FALSE),VLOOKUP($B908,'ALLL &lt;50B Database'!$A:$AA,11,FALSE)),"")</f>
        <v/>
      </c>
      <c r="D908" t="str">
        <f t="shared" si="28"/>
        <v/>
      </c>
    </row>
    <row r="909" spans="1:4" x14ac:dyDescent="0.25">
      <c r="A909">
        <f t="shared" si="29"/>
        <v>909</v>
      </c>
      <c r="B909" t="e">
        <f>IF('Peer Comparison Tool'!$D$11="NR",INDEX('CECL &lt;50B Database'!$A:$A,MATCH(Workings!$A909,'CECL &lt;50B Database'!$AI:$AI,0)),INDEX('ALLL &lt;50B Database'!$A:$A,MATCH(Workings!$A909,'ALLL &lt;50B Database'!$AI:$AI,0)))</f>
        <v>#N/A</v>
      </c>
      <c r="C909" s="3" t="str">
        <f>IFERROR(IFERROR(VLOOKUP($B909,'CECL &lt;50B Database'!$A:$AA,11,FALSE),VLOOKUP($B909,'ALLL &lt;50B Database'!$A:$AA,11,FALSE)),"")</f>
        <v/>
      </c>
      <c r="D909" t="str">
        <f t="shared" si="28"/>
        <v/>
      </c>
    </row>
    <row r="910" spans="1:4" x14ac:dyDescent="0.25">
      <c r="A910">
        <f t="shared" si="29"/>
        <v>910</v>
      </c>
      <c r="B910" t="e">
        <f>IF('Peer Comparison Tool'!$D$11="NR",INDEX('CECL &lt;50B Database'!$A:$A,MATCH(Workings!$A910,'CECL &lt;50B Database'!$AI:$AI,0)),INDEX('ALLL &lt;50B Database'!$A:$A,MATCH(Workings!$A910,'ALLL &lt;50B Database'!$AI:$AI,0)))</f>
        <v>#N/A</v>
      </c>
      <c r="C910" s="3" t="str">
        <f>IFERROR(IFERROR(VLOOKUP($B910,'CECL &lt;50B Database'!$A:$AA,11,FALSE),VLOOKUP($B910,'ALLL &lt;50B Database'!$A:$AA,11,FALSE)),"")</f>
        <v/>
      </c>
      <c r="D910" t="str">
        <f t="shared" si="28"/>
        <v/>
      </c>
    </row>
    <row r="911" spans="1:4" x14ac:dyDescent="0.25">
      <c r="A911">
        <f t="shared" si="29"/>
        <v>911</v>
      </c>
      <c r="B911" t="e">
        <f>IF('Peer Comparison Tool'!$D$11="NR",INDEX('CECL &lt;50B Database'!$A:$A,MATCH(Workings!$A911,'CECL &lt;50B Database'!$AI:$AI,0)),INDEX('ALLL &lt;50B Database'!$A:$A,MATCH(Workings!$A911,'ALLL &lt;50B Database'!$AI:$AI,0)))</f>
        <v>#N/A</v>
      </c>
      <c r="C911" s="3" t="str">
        <f>IFERROR(IFERROR(VLOOKUP($B911,'CECL &lt;50B Database'!$A:$AA,11,FALSE),VLOOKUP($B911,'ALLL &lt;50B Database'!$A:$AA,11,FALSE)),"")</f>
        <v/>
      </c>
      <c r="D911" t="str">
        <f t="shared" si="28"/>
        <v/>
      </c>
    </row>
    <row r="912" spans="1:4" x14ac:dyDescent="0.25">
      <c r="A912">
        <f t="shared" si="29"/>
        <v>912</v>
      </c>
      <c r="B912" t="e">
        <f>IF('Peer Comparison Tool'!$D$11="NR",INDEX('CECL &lt;50B Database'!$A:$A,MATCH(Workings!$A912,'CECL &lt;50B Database'!$AI:$AI,0)),INDEX('ALLL &lt;50B Database'!$A:$A,MATCH(Workings!$A912,'ALLL &lt;50B Database'!$AI:$AI,0)))</f>
        <v>#N/A</v>
      </c>
      <c r="C912" s="3" t="str">
        <f>IFERROR(IFERROR(VLOOKUP($B912,'CECL &lt;50B Database'!$A:$AA,11,FALSE),VLOOKUP($B912,'ALLL &lt;50B Database'!$A:$AA,11,FALSE)),"")</f>
        <v/>
      </c>
      <c r="D912" t="str">
        <f t="shared" si="28"/>
        <v/>
      </c>
    </row>
    <row r="913" spans="1:4" x14ac:dyDescent="0.25">
      <c r="A913">
        <f t="shared" si="29"/>
        <v>913</v>
      </c>
      <c r="B913" t="e">
        <f>IF('Peer Comparison Tool'!$D$11="NR",INDEX('CECL &lt;50B Database'!$A:$A,MATCH(Workings!$A913,'CECL &lt;50B Database'!$AI:$AI,0)),INDEX('ALLL &lt;50B Database'!$A:$A,MATCH(Workings!$A913,'ALLL &lt;50B Database'!$AI:$AI,0)))</f>
        <v>#N/A</v>
      </c>
      <c r="C913" s="3" t="str">
        <f>IFERROR(IFERROR(VLOOKUP($B913,'CECL &lt;50B Database'!$A:$AA,11,FALSE),VLOOKUP($B913,'ALLL &lt;50B Database'!$A:$AA,11,FALSE)),"")</f>
        <v/>
      </c>
      <c r="D913" t="str">
        <f t="shared" si="28"/>
        <v/>
      </c>
    </row>
    <row r="914" spans="1:4" x14ac:dyDescent="0.25">
      <c r="A914">
        <f t="shared" si="29"/>
        <v>914</v>
      </c>
      <c r="B914" t="e">
        <f>IF('Peer Comparison Tool'!$D$11="NR",INDEX('CECL &lt;50B Database'!$A:$A,MATCH(Workings!$A914,'CECL &lt;50B Database'!$AI:$AI,0)),INDEX('ALLL &lt;50B Database'!$A:$A,MATCH(Workings!$A914,'ALLL &lt;50B Database'!$AI:$AI,0)))</f>
        <v>#N/A</v>
      </c>
      <c r="C914" s="3" t="str">
        <f>IFERROR(IFERROR(VLOOKUP($B914,'CECL &lt;50B Database'!$A:$AA,11,FALSE),VLOOKUP($B914,'ALLL &lt;50B Database'!$A:$AA,11,FALSE)),"")</f>
        <v/>
      </c>
      <c r="D914" t="str">
        <f t="shared" si="28"/>
        <v/>
      </c>
    </row>
    <row r="915" spans="1:4" x14ac:dyDescent="0.25">
      <c r="A915">
        <f t="shared" si="29"/>
        <v>915</v>
      </c>
      <c r="B915" t="e">
        <f>IF('Peer Comparison Tool'!$D$11="NR",INDEX('CECL &lt;50B Database'!$A:$A,MATCH(Workings!$A915,'CECL &lt;50B Database'!$AI:$AI,0)),INDEX('ALLL &lt;50B Database'!$A:$A,MATCH(Workings!$A915,'ALLL &lt;50B Database'!$AI:$AI,0)))</f>
        <v>#N/A</v>
      </c>
      <c r="C915" s="3" t="str">
        <f>IFERROR(IFERROR(VLOOKUP($B915,'CECL &lt;50B Database'!$A:$AA,11,FALSE),VLOOKUP($B915,'ALLL &lt;50B Database'!$A:$AA,11,FALSE)),"")</f>
        <v/>
      </c>
      <c r="D915" t="str">
        <f t="shared" si="28"/>
        <v/>
      </c>
    </row>
    <row r="916" spans="1:4" x14ac:dyDescent="0.25">
      <c r="A916">
        <f t="shared" si="29"/>
        <v>916</v>
      </c>
      <c r="B916" t="e">
        <f>IF('Peer Comparison Tool'!$D$11="NR",INDEX('CECL &lt;50B Database'!$A:$A,MATCH(Workings!$A916,'CECL &lt;50B Database'!$AI:$AI,0)),INDEX('ALLL &lt;50B Database'!$A:$A,MATCH(Workings!$A916,'ALLL &lt;50B Database'!$AI:$AI,0)))</f>
        <v>#N/A</v>
      </c>
      <c r="C916" s="3" t="str">
        <f>IFERROR(IFERROR(VLOOKUP($B916,'CECL &lt;50B Database'!$A:$AA,11,FALSE),VLOOKUP($B916,'ALLL &lt;50B Database'!$A:$AA,11,FALSE)),"")</f>
        <v/>
      </c>
      <c r="D916" t="str">
        <f t="shared" si="28"/>
        <v/>
      </c>
    </row>
    <row r="917" spans="1:4" x14ac:dyDescent="0.25">
      <c r="A917">
        <f t="shared" si="29"/>
        <v>917</v>
      </c>
      <c r="B917" t="e">
        <f>IF('Peer Comparison Tool'!$D$11="NR",INDEX('CECL &lt;50B Database'!$A:$A,MATCH(Workings!$A917,'CECL &lt;50B Database'!$AI:$AI,0)),INDEX('ALLL &lt;50B Database'!$A:$A,MATCH(Workings!$A917,'ALLL &lt;50B Database'!$AI:$AI,0)))</f>
        <v>#N/A</v>
      </c>
      <c r="C917" s="3" t="str">
        <f>IFERROR(IFERROR(VLOOKUP($B917,'CECL &lt;50B Database'!$A:$AA,11,FALSE),VLOOKUP($B917,'ALLL &lt;50B Database'!$A:$AA,11,FALSE)),"")</f>
        <v/>
      </c>
      <c r="D917" t="str">
        <f t="shared" si="28"/>
        <v/>
      </c>
    </row>
    <row r="918" spans="1:4" x14ac:dyDescent="0.25">
      <c r="A918">
        <f t="shared" si="29"/>
        <v>918</v>
      </c>
      <c r="B918" t="e">
        <f>IF('Peer Comparison Tool'!$D$11="NR",INDEX('CECL &lt;50B Database'!$A:$A,MATCH(Workings!$A918,'CECL &lt;50B Database'!$AI:$AI,0)),INDEX('ALLL &lt;50B Database'!$A:$A,MATCH(Workings!$A918,'ALLL &lt;50B Database'!$AI:$AI,0)))</f>
        <v>#N/A</v>
      </c>
      <c r="C918" s="3" t="str">
        <f>IFERROR(IFERROR(VLOOKUP($B918,'CECL &lt;50B Database'!$A:$AA,11,FALSE),VLOOKUP($B918,'ALLL &lt;50B Database'!$A:$AA,11,FALSE)),"")</f>
        <v/>
      </c>
      <c r="D918" t="str">
        <f t="shared" si="28"/>
        <v/>
      </c>
    </row>
    <row r="919" spans="1:4" x14ac:dyDescent="0.25">
      <c r="A919">
        <f t="shared" si="29"/>
        <v>919</v>
      </c>
      <c r="B919" t="e">
        <f>IF('Peer Comparison Tool'!$D$11="NR",INDEX('CECL &lt;50B Database'!$A:$A,MATCH(Workings!$A919,'CECL &lt;50B Database'!$AI:$AI,0)),INDEX('ALLL &lt;50B Database'!$A:$A,MATCH(Workings!$A919,'ALLL &lt;50B Database'!$AI:$AI,0)))</f>
        <v>#N/A</v>
      </c>
      <c r="C919" s="3" t="str">
        <f>IFERROR(IFERROR(VLOOKUP($B919,'CECL &lt;50B Database'!$A:$AA,11,FALSE),VLOOKUP($B919,'ALLL &lt;50B Database'!$A:$AA,11,FALSE)),"")</f>
        <v/>
      </c>
      <c r="D919" t="str">
        <f t="shared" si="28"/>
        <v/>
      </c>
    </row>
    <row r="920" spans="1:4" x14ac:dyDescent="0.25">
      <c r="A920">
        <f t="shared" si="29"/>
        <v>920</v>
      </c>
      <c r="B920" t="e">
        <f>IF('Peer Comparison Tool'!$D$11="NR",INDEX('CECL &lt;50B Database'!$A:$A,MATCH(Workings!$A920,'CECL &lt;50B Database'!$AI:$AI,0)),INDEX('ALLL &lt;50B Database'!$A:$A,MATCH(Workings!$A920,'ALLL &lt;50B Database'!$AI:$AI,0)))</f>
        <v>#N/A</v>
      </c>
      <c r="C920" s="3" t="str">
        <f>IFERROR(IFERROR(VLOOKUP($B920,'CECL &lt;50B Database'!$A:$AA,11,FALSE),VLOOKUP($B920,'ALLL &lt;50B Database'!$A:$AA,11,FALSE)),"")</f>
        <v/>
      </c>
      <c r="D920" t="str">
        <f t="shared" si="28"/>
        <v/>
      </c>
    </row>
    <row r="921" spans="1:4" x14ac:dyDescent="0.25">
      <c r="A921">
        <f t="shared" si="29"/>
        <v>921</v>
      </c>
      <c r="B921" t="e">
        <f>IF('Peer Comparison Tool'!$D$11="NR",INDEX('CECL &lt;50B Database'!$A:$A,MATCH(Workings!$A921,'CECL &lt;50B Database'!$AI:$AI,0)),INDEX('ALLL &lt;50B Database'!$A:$A,MATCH(Workings!$A921,'ALLL &lt;50B Database'!$AI:$AI,0)))</f>
        <v>#N/A</v>
      </c>
      <c r="C921" s="3" t="str">
        <f>IFERROR(IFERROR(VLOOKUP($B921,'CECL &lt;50B Database'!$A:$AA,11,FALSE),VLOOKUP($B921,'ALLL &lt;50B Database'!$A:$AA,11,FALSE)),"")</f>
        <v/>
      </c>
      <c r="D921" t="str">
        <f t="shared" si="28"/>
        <v/>
      </c>
    </row>
    <row r="922" spans="1:4" x14ac:dyDescent="0.25">
      <c r="A922">
        <f t="shared" si="29"/>
        <v>922</v>
      </c>
      <c r="B922" t="e">
        <f>IF('Peer Comparison Tool'!$D$11="NR",INDEX('CECL &lt;50B Database'!$A:$A,MATCH(Workings!$A922,'CECL &lt;50B Database'!$AI:$AI,0)),INDEX('ALLL &lt;50B Database'!$A:$A,MATCH(Workings!$A922,'ALLL &lt;50B Database'!$AI:$AI,0)))</f>
        <v>#N/A</v>
      </c>
      <c r="C922" s="3" t="str">
        <f>IFERROR(IFERROR(VLOOKUP($B922,'CECL &lt;50B Database'!$A:$AA,11,FALSE),VLOOKUP($B922,'ALLL &lt;50B Database'!$A:$AA,11,FALSE)),"")</f>
        <v/>
      </c>
      <c r="D922" t="str">
        <f t="shared" si="28"/>
        <v/>
      </c>
    </row>
    <row r="923" spans="1:4" x14ac:dyDescent="0.25">
      <c r="A923">
        <f t="shared" si="29"/>
        <v>923</v>
      </c>
      <c r="B923" t="e">
        <f>IF('Peer Comparison Tool'!$D$11="NR",INDEX('CECL &lt;50B Database'!$A:$A,MATCH(Workings!$A923,'CECL &lt;50B Database'!$AI:$AI,0)),INDEX('ALLL &lt;50B Database'!$A:$A,MATCH(Workings!$A923,'ALLL &lt;50B Database'!$AI:$AI,0)))</f>
        <v>#N/A</v>
      </c>
      <c r="C923" s="3" t="str">
        <f>IFERROR(IFERROR(VLOOKUP($B923,'CECL &lt;50B Database'!$A:$AA,11,FALSE),VLOOKUP($B923,'ALLL &lt;50B Database'!$A:$AA,11,FALSE)),"")</f>
        <v/>
      </c>
      <c r="D923" t="str">
        <f t="shared" si="28"/>
        <v/>
      </c>
    </row>
    <row r="924" spans="1:4" x14ac:dyDescent="0.25">
      <c r="A924">
        <f t="shared" si="29"/>
        <v>924</v>
      </c>
      <c r="B924" t="e">
        <f>IF('Peer Comparison Tool'!$D$11="NR",INDEX('CECL &lt;50B Database'!$A:$A,MATCH(Workings!$A924,'CECL &lt;50B Database'!$AI:$AI,0)),INDEX('ALLL &lt;50B Database'!$A:$A,MATCH(Workings!$A924,'ALLL &lt;50B Database'!$AI:$AI,0)))</f>
        <v>#N/A</v>
      </c>
      <c r="C924" s="3" t="str">
        <f>IFERROR(IFERROR(VLOOKUP($B924,'CECL &lt;50B Database'!$A:$AA,11,FALSE),VLOOKUP($B924,'ALLL &lt;50B Database'!$A:$AA,11,FALSE)),"")</f>
        <v/>
      </c>
      <c r="D924" t="str">
        <f t="shared" si="28"/>
        <v/>
      </c>
    </row>
    <row r="925" spans="1:4" x14ac:dyDescent="0.25">
      <c r="A925">
        <f t="shared" si="29"/>
        <v>925</v>
      </c>
      <c r="B925" t="e">
        <f>IF('Peer Comparison Tool'!$D$11="NR",INDEX('CECL &lt;50B Database'!$A:$A,MATCH(Workings!$A925,'CECL &lt;50B Database'!$AI:$AI,0)),INDEX('ALLL &lt;50B Database'!$A:$A,MATCH(Workings!$A925,'ALLL &lt;50B Database'!$AI:$AI,0)))</f>
        <v>#N/A</v>
      </c>
      <c r="C925" s="3" t="str">
        <f>IFERROR(IFERROR(VLOOKUP($B925,'CECL &lt;50B Database'!$A:$AA,11,FALSE),VLOOKUP($B925,'ALLL &lt;50B Database'!$A:$AA,11,FALSE)),"")</f>
        <v/>
      </c>
      <c r="D925" t="str">
        <f t="shared" si="28"/>
        <v/>
      </c>
    </row>
    <row r="926" spans="1:4" x14ac:dyDescent="0.25">
      <c r="A926">
        <f t="shared" si="29"/>
        <v>926</v>
      </c>
      <c r="B926" t="e">
        <f>IF('Peer Comparison Tool'!$D$11="NR",INDEX('CECL &lt;50B Database'!$A:$A,MATCH(Workings!$A926,'CECL &lt;50B Database'!$AI:$AI,0)),INDEX('ALLL &lt;50B Database'!$A:$A,MATCH(Workings!$A926,'ALLL &lt;50B Database'!$AI:$AI,0)))</f>
        <v>#N/A</v>
      </c>
      <c r="C926" s="3" t="str">
        <f>IFERROR(IFERROR(VLOOKUP($B926,'CECL &lt;50B Database'!$A:$AA,11,FALSE),VLOOKUP($B926,'ALLL &lt;50B Database'!$A:$AA,11,FALSE)),"")</f>
        <v/>
      </c>
      <c r="D926" t="str">
        <f t="shared" si="28"/>
        <v/>
      </c>
    </row>
    <row r="927" spans="1:4" x14ac:dyDescent="0.25">
      <c r="A927">
        <f t="shared" si="29"/>
        <v>927</v>
      </c>
      <c r="B927" t="e">
        <f>IF('Peer Comparison Tool'!$D$11="NR",INDEX('CECL &lt;50B Database'!$A:$A,MATCH(Workings!$A927,'CECL &lt;50B Database'!$AI:$AI,0)),INDEX('ALLL &lt;50B Database'!$A:$A,MATCH(Workings!$A927,'ALLL &lt;50B Database'!$AI:$AI,0)))</f>
        <v>#N/A</v>
      </c>
      <c r="C927" s="3" t="str">
        <f>IFERROR(IFERROR(VLOOKUP($B927,'CECL &lt;50B Database'!$A:$AA,11,FALSE),VLOOKUP($B927,'ALLL &lt;50B Database'!$A:$AA,11,FALSE)),"")</f>
        <v/>
      </c>
      <c r="D927" t="str">
        <f t="shared" si="28"/>
        <v/>
      </c>
    </row>
    <row r="928" spans="1:4" x14ac:dyDescent="0.25">
      <c r="A928">
        <f t="shared" si="29"/>
        <v>928</v>
      </c>
      <c r="B928" t="e">
        <f>IF('Peer Comparison Tool'!$D$11="NR",INDEX('CECL &lt;50B Database'!$A:$A,MATCH(Workings!$A928,'CECL &lt;50B Database'!$AI:$AI,0)),INDEX('ALLL &lt;50B Database'!$A:$A,MATCH(Workings!$A928,'ALLL &lt;50B Database'!$AI:$AI,0)))</f>
        <v>#N/A</v>
      </c>
      <c r="C928" s="3" t="str">
        <f>IFERROR(IFERROR(VLOOKUP($B928,'CECL &lt;50B Database'!$A:$AA,11,FALSE),VLOOKUP($B928,'ALLL &lt;50B Database'!$A:$AA,11,FALSE)),"")</f>
        <v/>
      </c>
      <c r="D928" t="str">
        <f t="shared" si="28"/>
        <v/>
      </c>
    </row>
    <row r="929" spans="1:4" x14ac:dyDescent="0.25">
      <c r="A929">
        <f t="shared" si="29"/>
        <v>929</v>
      </c>
      <c r="B929" t="e">
        <f>IF('Peer Comparison Tool'!$D$11="NR",INDEX('CECL &lt;50B Database'!$A:$A,MATCH(Workings!$A929,'CECL &lt;50B Database'!$AI:$AI,0)),INDEX('ALLL &lt;50B Database'!$A:$A,MATCH(Workings!$A929,'ALLL &lt;50B Database'!$AI:$AI,0)))</f>
        <v>#N/A</v>
      </c>
      <c r="C929" s="3" t="str">
        <f>IFERROR(IFERROR(VLOOKUP($B929,'CECL &lt;50B Database'!$A:$AA,11,FALSE),VLOOKUP($B929,'ALLL &lt;50B Database'!$A:$AA,11,FALSE)),"")</f>
        <v/>
      </c>
      <c r="D929" t="str">
        <f t="shared" si="28"/>
        <v/>
      </c>
    </row>
    <row r="930" spans="1:4" x14ac:dyDescent="0.25">
      <c r="A930">
        <f t="shared" si="29"/>
        <v>930</v>
      </c>
      <c r="B930" t="e">
        <f>IF('Peer Comparison Tool'!$D$11="NR",INDEX('CECL &lt;50B Database'!$A:$A,MATCH(Workings!$A930,'CECL &lt;50B Database'!$AI:$AI,0)),INDEX('ALLL &lt;50B Database'!$A:$A,MATCH(Workings!$A930,'ALLL &lt;50B Database'!$AI:$AI,0)))</f>
        <v>#N/A</v>
      </c>
      <c r="C930" s="3" t="str">
        <f>IFERROR(IFERROR(VLOOKUP($B930,'CECL &lt;50B Database'!$A:$AA,11,FALSE),VLOOKUP($B930,'ALLL &lt;50B Database'!$A:$AA,11,FALSE)),"")</f>
        <v/>
      </c>
      <c r="D930" t="str">
        <f t="shared" si="28"/>
        <v/>
      </c>
    </row>
    <row r="931" spans="1:4" x14ac:dyDescent="0.25">
      <c r="A931">
        <f t="shared" si="29"/>
        <v>931</v>
      </c>
      <c r="B931" t="e">
        <f>IF('Peer Comparison Tool'!$D$11="NR",INDEX('CECL &lt;50B Database'!$A:$A,MATCH(Workings!$A931,'CECL &lt;50B Database'!$AI:$AI,0)),INDEX('ALLL &lt;50B Database'!$A:$A,MATCH(Workings!$A931,'ALLL &lt;50B Database'!$AI:$AI,0)))</f>
        <v>#N/A</v>
      </c>
      <c r="C931" s="3" t="str">
        <f>IFERROR(IFERROR(VLOOKUP($B931,'CECL &lt;50B Database'!$A:$AA,11,FALSE),VLOOKUP($B931,'ALLL &lt;50B Database'!$A:$AA,11,FALSE)),"")</f>
        <v/>
      </c>
      <c r="D931" t="str">
        <f t="shared" si="28"/>
        <v/>
      </c>
    </row>
    <row r="932" spans="1:4" x14ac:dyDescent="0.25">
      <c r="A932">
        <f t="shared" si="29"/>
        <v>932</v>
      </c>
      <c r="B932" t="e">
        <f>IF('Peer Comparison Tool'!$D$11="NR",INDEX('CECL &lt;50B Database'!$A:$A,MATCH(Workings!$A932,'CECL &lt;50B Database'!$AI:$AI,0)),INDEX('ALLL &lt;50B Database'!$A:$A,MATCH(Workings!$A932,'ALLL &lt;50B Database'!$AI:$AI,0)))</f>
        <v>#N/A</v>
      </c>
      <c r="C932" s="3" t="str">
        <f>IFERROR(IFERROR(VLOOKUP($B932,'CECL &lt;50B Database'!$A:$AA,11,FALSE),VLOOKUP($B932,'ALLL &lt;50B Database'!$A:$AA,11,FALSE)),"")</f>
        <v/>
      </c>
      <c r="D932" t="str">
        <f t="shared" si="28"/>
        <v/>
      </c>
    </row>
    <row r="933" spans="1:4" x14ac:dyDescent="0.25">
      <c r="A933">
        <f t="shared" si="29"/>
        <v>933</v>
      </c>
      <c r="B933" t="e">
        <f>IF('Peer Comparison Tool'!$D$11="NR",INDEX('CECL &lt;50B Database'!$A:$A,MATCH(Workings!$A933,'CECL &lt;50B Database'!$AI:$AI,0)),INDEX('ALLL &lt;50B Database'!$A:$A,MATCH(Workings!$A933,'ALLL &lt;50B Database'!$AI:$AI,0)))</f>
        <v>#N/A</v>
      </c>
      <c r="C933" s="3" t="str">
        <f>IFERROR(IFERROR(VLOOKUP($B933,'CECL &lt;50B Database'!$A:$AA,11,FALSE),VLOOKUP($B933,'ALLL &lt;50B Database'!$A:$AA,11,FALSE)),"")</f>
        <v/>
      </c>
      <c r="D933" t="str">
        <f t="shared" si="28"/>
        <v/>
      </c>
    </row>
    <row r="934" spans="1:4" x14ac:dyDescent="0.25">
      <c r="A934">
        <f t="shared" si="29"/>
        <v>934</v>
      </c>
      <c r="B934" t="e">
        <f>IF('Peer Comparison Tool'!$D$11="NR",INDEX('CECL &lt;50B Database'!$A:$A,MATCH(Workings!$A934,'CECL &lt;50B Database'!$AI:$AI,0)),INDEX('ALLL &lt;50B Database'!$A:$A,MATCH(Workings!$A934,'ALLL &lt;50B Database'!$AI:$AI,0)))</f>
        <v>#N/A</v>
      </c>
      <c r="C934" s="3" t="str">
        <f>IFERROR(IFERROR(VLOOKUP($B934,'CECL &lt;50B Database'!$A:$AA,11,FALSE),VLOOKUP($B934,'ALLL &lt;50B Database'!$A:$AA,11,FALSE)),"")</f>
        <v/>
      </c>
      <c r="D934" t="str">
        <f t="shared" si="28"/>
        <v/>
      </c>
    </row>
    <row r="935" spans="1:4" x14ac:dyDescent="0.25">
      <c r="A935">
        <f t="shared" si="29"/>
        <v>935</v>
      </c>
      <c r="B935" t="e">
        <f>IF('Peer Comparison Tool'!$D$11="NR",INDEX('CECL &lt;50B Database'!$A:$A,MATCH(Workings!$A935,'CECL &lt;50B Database'!$AI:$AI,0)),INDEX('ALLL &lt;50B Database'!$A:$A,MATCH(Workings!$A935,'ALLL &lt;50B Database'!$AI:$AI,0)))</f>
        <v>#N/A</v>
      </c>
      <c r="C935" s="3" t="str">
        <f>IFERROR(IFERROR(VLOOKUP($B935,'CECL &lt;50B Database'!$A:$AA,11,FALSE),VLOOKUP($B935,'ALLL &lt;50B Database'!$A:$AA,11,FALSE)),"")</f>
        <v/>
      </c>
      <c r="D935" t="str">
        <f t="shared" si="28"/>
        <v/>
      </c>
    </row>
    <row r="936" spans="1:4" x14ac:dyDescent="0.25">
      <c r="A936">
        <f t="shared" si="29"/>
        <v>936</v>
      </c>
      <c r="B936" t="e">
        <f>IF('Peer Comparison Tool'!$D$11="NR",INDEX('CECL &lt;50B Database'!$A:$A,MATCH(Workings!$A936,'CECL &lt;50B Database'!$AI:$AI,0)),INDEX('ALLL &lt;50B Database'!$A:$A,MATCH(Workings!$A936,'ALLL &lt;50B Database'!$AI:$AI,0)))</f>
        <v>#N/A</v>
      </c>
      <c r="C936" s="3" t="str">
        <f>IFERROR(IFERROR(VLOOKUP($B936,'CECL &lt;50B Database'!$A:$AA,11,FALSE),VLOOKUP($B936,'ALLL &lt;50B Database'!$A:$AA,11,FALSE)),"")</f>
        <v/>
      </c>
      <c r="D936" t="str">
        <f t="shared" si="28"/>
        <v/>
      </c>
    </row>
    <row r="937" spans="1:4" x14ac:dyDescent="0.25">
      <c r="A937">
        <f t="shared" si="29"/>
        <v>937</v>
      </c>
      <c r="B937" t="e">
        <f>IF('Peer Comparison Tool'!$D$11="NR",INDEX('CECL &lt;50B Database'!$A:$A,MATCH(Workings!$A937,'CECL &lt;50B Database'!$AI:$AI,0)),INDEX('ALLL &lt;50B Database'!$A:$A,MATCH(Workings!$A937,'ALLL &lt;50B Database'!$AI:$AI,0)))</f>
        <v>#N/A</v>
      </c>
      <c r="C937" s="3" t="str">
        <f>IFERROR(IFERROR(VLOOKUP($B937,'CECL &lt;50B Database'!$A:$AA,11,FALSE),VLOOKUP($B937,'ALLL &lt;50B Database'!$A:$AA,11,FALSE)),"")</f>
        <v/>
      </c>
      <c r="D937" t="str">
        <f t="shared" si="28"/>
        <v/>
      </c>
    </row>
    <row r="938" spans="1:4" x14ac:dyDescent="0.25">
      <c r="A938">
        <f t="shared" si="29"/>
        <v>938</v>
      </c>
      <c r="B938" t="e">
        <f>IF('Peer Comparison Tool'!$D$11="NR",INDEX('CECL &lt;50B Database'!$A:$A,MATCH(Workings!$A938,'CECL &lt;50B Database'!$AI:$AI,0)),INDEX('ALLL &lt;50B Database'!$A:$A,MATCH(Workings!$A938,'ALLL &lt;50B Database'!$AI:$AI,0)))</f>
        <v>#N/A</v>
      </c>
      <c r="C938" s="3" t="str">
        <f>IFERROR(IFERROR(VLOOKUP($B938,'CECL &lt;50B Database'!$A:$AA,11,FALSE),VLOOKUP($B938,'ALLL &lt;50B Database'!$A:$AA,11,FALSE)),"")</f>
        <v/>
      </c>
      <c r="D938" t="str">
        <f t="shared" si="28"/>
        <v/>
      </c>
    </row>
    <row r="939" spans="1:4" x14ac:dyDescent="0.25">
      <c r="A939">
        <f t="shared" si="29"/>
        <v>939</v>
      </c>
      <c r="B939" t="e">
        <f>IF('Peer Comparison Tool'!$D$11="NR",INDEX('CECL &lt;50B Database'!$A:$A,MATCH(Workings!$A939,'CECL &lt;50B Database'!$AI:$AI,0)),INDEX('ALLL &lt;50B Database'!$A:$A,MATCH(Workings!$A939,'ALLL &lt;50B Database'!$AI:$AI,0)))</f>
        <v>#N/A</v>
      </c>
      <c r="C939" s="3" t="str">
        <f>IFERROR(IFERROR(VLOOKUP($B939,'CECL &lt;50B Database'!$A:$AA,11,FALSE),VLOOKUP($B939,'ALLL &lt;50B Database'!$A:$AA,11,FALSE)),"")</f>
        <v/>
      </c>
      <c r="D939" t="str">
        <f t="shared" si="28"/>
        <v/>
      </c>
    </row>
    <row r="940" spans="1:4" x14ac:dyDescent="0.25">
      <c r="A940">
        <f t="shared" si="29"/>
        <v>940</v>
      </c>
      <c r="B940" t="e">
        <f>IF('Peer Comparison Tool'!$D$11="NR",INDEX('CECL &lt;50B Database'!$A:$A,MATCH(Workings!$A940,'CECL &lt;50B Database'!$AI:$AI,0)),INDEX('ALLL &lt;50B Database'!$A:$A,MATCH(Workings!$A940,'ALLL &lt;50B Database'!$AI:$AI,0)))</f>
        <v>#N/A</v>
      </c>
      <c r="C940" s="3" t="str">
        <f>IFERROR(IFERROR(VLOOKUP($B940,'CECL &lt;50B Database'!$A:$AA,11,FALSE),VLOOKUP($B940,'ALLL &lt;50B Database'!$A:$AA,11,FALSE)),"")</f>
        <v/>
      </c>
      <c r="D940" t="str">
        <f t="shared" si="28"/>
        <v/>
      </c>
    </row>
    <row r="941" spans="1:4" x14ac:dyDescent="0.25">
      <c r="A941">
        <f t="shared" si="29"/>
        <v>941</v>
      </c>
      <c r="B941" t="e">
        <f>IF('Peer Comparison Tool'!$D$11="NR",INDEX('CECL &lt;50B Database'!$A:$A,MATCH(Workings!$A941,'CECL &lt;50B Database'!$AI:$AI,0)),INDEX('ALLL &lt;50B Database'!$A:$A,MATCH(Workings!$A941,'ALLL &lt;50B Database'!$AI:$AI,0)))</f>
        <v>#N/A</v>
      </c>
      <c r="C941" s="3" t="str">
        <f>IFERROR(IFERROR(VLOOKUP($B941,'CECL &lt;50B Database'!$A:$AA,11,FALSE),VLOOKUP($B941,'ALLL &lt;50B Database'!$A:$AA,11,FALSE)),"")</f>
        <v/>
      </c>
      <c r="D941" t="str">
        <f t="shared" si="28"/>
        <v/>
      </c>
    </row>
    <row r="942" spans="1:4" x14ac:dyDescent="0.25">
      <c r="A942">
        <f t="shared" si="29"/>
        <v>942</v>
      </c>
      <c r="B942" t="e">
        <f>IF('Peer Comparison Tool'!$D$11="NR",INDEX('CECL &lt;50B Database'!$A:$A,MATCH(Workings!$A942,'CECL &lt;50B Database'!$AI:$AI,0)),INDEX('ALLL &lt;50B Database'!$A:$A,MATCH(Workings!$A942,'ALLL &lt;50B Database'!$AI:$AI,0)))</f>
        <v>#N/A</v>
      </c>
      <c r="C942" s="3" t="str">
        <f>IFERROR(IFERROR(VLOOKUP($B942,'CECL &lt;50B Database'!$A:$AA,11,FALSE),VLOOKUP($B942,'ALLL &lt;50B Database'!$A:$AA,11,FALSE)),"")</f>
        <v/>
      </c>
      <c r="D942" t="str">
        <f t="shared" si="28"/>
        <v/>
      </c>
    </row>
    <row r="943" spans="1:4" x14ac:dyDescent="0.25">
      <c r="A943">
        <f t="shared" si="29"/>
        <v>943</v>
      </c>
      <c r="B943" t="e">
        <f>IF('Peer Comparison Tool'!$D$11="NR",INDEX('CECL &lt;50B Database'!$A:$A,MATCH(Workings!$A943,'CECL &lt;50B Database'!$AI:$AI,0)),INDEX('ALLL &lt;50B Database'!$A:$A,MATCH(Workings!$A943,'ALLL &lt;50B Database'!$AI:$AI,0)))</f>
        <v>#N/A</v>
      </c>
      <c r="C943" s="3" t="str">
        <f>IFERROR(IFERROR(VLOOKUP($B943,'CECL &lt;50B Database'!$A:$AA,11,FALSE),VLOOKUP($B943,'ALLL &lt;50B Database'!$A:$AA,11,FALSE)),"")</f>
        <v/>
      </c>
      <c r="D943" t="str">
        <f t="shared" si="28"/>
        <v/>
      </c>
    </row>
    <row r="944" spans="1:4" x14ac:dyDescent="0.25">
      <c r="A944">
        <f t="shared" si="29"/>
        <v>944</v>
      </c>
      <c r="B944" t="e">
        <f>IF('Peer Comparison Tool'!$D$11="NR",INDEX('CECL &lt;50B Database'!$A:$A,MATCH(Workings!$A944,'CECL &lt;50B Database'!$AI:$AI,0)),INDEX('ALLL &lt;50B Database'!$A:$A,MATCH(Workings!$A944,'ALLL &lt;50B Database'!$AI:$AI,0)))</f>
        <v>#N/A</v>
      </c>
      <c r="C944" s="3" t="str">
        <f>IFERROR(IFERROR(VLOOKUP($B944,'CECL &lt;50B Database'!$A:$AA,11,FALSE),VLOOKUP($B944,'ALLL &lt;50B Database'!$A:$AA,11,FALSE)),"")</f>
        <v/>
      </c>
      <c r="D944" t="str">
        <f t="shared" si="28"/>
        <v/>
      </c>
    </row>
    <row r="945" spans="1:4" x14ac:dyDescent="0.25">
      <c r="A945">
        <f t="shared" si="29"/>
        <v>945</v>
      </c>
      <c r="B945" t="e">
        <f>IF('Peer Comparison Tool'!$D$11="NR",INDEX('CECL &lt;50B Database'!$A:$A,MATCH(Workings!$A945,'CECL &lt;50B Database'!$AI:$AI,0)),INDEX('ALLL &lt;50B Database'!$A:$A,MATCH(Workings!$A945,'ALLL &lt;50B Database'!$AI:$AI,0)))</f>
        <v>#N/A</v>
      </c>
      <c r="C945" s="3" t="str">
        <f>IFERROR(IFERROR(VLOOKUP($B945,'CECL &lt;50B Database'!$A:$AA,11,FALSE),VLOOKUP($B945,'ALLL &lt;50B Database'!$A:$AA,11,FALSE)),"")</f>
        <v/>
      </c>
      <c r="D945" t="str">
        <f t="shared" si="28"/>
        <v/>
      </c>
    </row>
    <row r="946" spans="1:4" x14ac:dyDescent="0.25">
      <c r="A946">
        <f t="shared" si="29"/>
        <v>946</v>
      </c>
      <c r="B946" t="e">
        <f>IF('Peer Comparison Tool'!$D$11="NR",INDEX('CECL &lt;50B Database'!$A:$A,MATCH(Workings!$A946,'CECL &lt;50B Database'!$AI:$AI,0)),INDEX('ALLL &lt;50B Database'!$A:$A,MATCH(Workings!$A946,'ALLL &lt;50B Database'!$AI:$AI,0)))</f>
        <v>#N/A</v>
      </c>
      <c r="C946" s="3" t="str">
        <f>IFERROR(IFERROR(VLOOKUP($B946,'CECL &lt;50B Database'!$A:$AA,11,FALSE),VLOOKUP($B946,'ALLL &lt;50B Database'!$A:$AA,11,FALSE)),"")</f>
        <v/>
      </c>
      <c r="D946" t="str">
        <f t="shared" si="28"/>
        <v/>
      </c>
    </row>
    <row r="947" spans="1:4" x14ac:dyDescent="0.25">
      <c r="A947">
        <f t="shared" si="29"/>
        <v>947</v>
      </c>
      <c r="B947" t="e">
        <f>IF('Peer Comparison Tool'!$D$11="NR",INDEX('CECL &lt;50B Database'!$A:$A,MATCH(Workings!$A947,'CECL &lt;50B Database'!$AI:$AI,0)),INDEX('ALLL &lt;50B Database'!$A:$A,MATCH(Workings!$A947,'ALLL &lt;50B Database'!$AI:$AI,0)))</f>
        <v>#N/A</v>
      </c>
      <c r="C947" s="3" t="str">
        <f>IFERROR(IFERROR(VLOOKUP($B947,'CECL &lt;50B Database'!$A:$AA,11,FALSE),VLOOKUP($B947,'ALLL &lt;50B Database'!$A:$AA,11,FALSE)),"")</f>
        <v/>
      </c>
      <c r="D947" t="str">
        <f t="shared" si="28"/>
        <v/>
      </c>
    </row>
    <row r="948" spans="1:4" x14ac:dyDescent="0.25">
      <c r="A948">
        <f t="shared" si="29"/>
        <v>948</v>
      </c>
      <c r="B948" t="e">
        <f>IF('Peer Comparison Tool'!$D$11="NR",INDEX('CECL &lt;50B Database'!$A:$A,MATCH(Workings!$A948,'CECL &lt;50B Database'!$AI:$AI,0)),INDEX('ALLL &lt;50B Database'!$A:$A,MATCH(Workings!$A948,'ALLL &lt;50B Database'!$AI:$AI,0)))</f>
        <v>#N/A</v>
      </c>
      <c r="C948" s="3" t="str">
        <f>IFERROR(IFERROR(VLOOKUP($B948,'CECL &lt;50B Database'!$A:$AA,11,FALSE),VLOOKUP($B948,'ALLL &lt;50B Database'!$A:$AA,11,FALSE)),"")</f>
        <v/>
      </c>
      <c r="D948" t="str">
        <f t="shared" si="28"/>
        <v/>
      </c>
    </row>
    <row r="949" spans="1:4" x14ac:dyDescent="0.25">
      <c r="A949">
        <f t="shared" si="29"/>
        <v>949</v>
      </c>
      <c r="B949" t="e">
        <f>IF('Peer Comparison Tool'!$D$11="NR",INDEX('CECL &lt;50B Database'!$A:$A,MATCH(Workings!$A949,'CECL &lt;50B Database'!$AI:$AI,0)),INDEX('ALLL &lt;50B Database'!$A:$A,MATCH(Workings!$A949,'ALLL &lt;50B Database'!$AI:$AI,0)))</f>
        <v>#N/A</v>
      </c>
      <c r="C949" s="3" t="str">
        <f>IFERROR(IFERROR(VLOOKUP($B949,'CECL &lt;50B Database'!$A:$AA,11,FALSE),VLOOKUP($B949,'ALLL &lt;50B Database'!$A:$AA,11,FALSE)),"")</f>
        <v/>
      </c>
      <c r="D949" t="str">
        <f t="shared" si="28"/>
        <v/>
      </c>
    </row>
    <row r="950" spans="1:4" x14ac:dyDescent="0.25">
      <c r="A950">
        <f t="shared" si="29"/>
        <v>950</v>
      </c>
      <c r="B950" t="e">
        <f>IF('Peer Comparison Tool'!$D$11="NR",INDEX('CECL &lt;50B Database'!$A:$A,MATCH(Workings!$A950,'CECL &lt;50B Database'!$AI:$AI,0)),INDEX('ALLL &lt;50B Database'!$A:$A,MATCH(Workings!$A950,'ALLL &lt;50B Database'!$AI:$AI,0)))</f>
        <v>#N/A</v>
      </c>
      <c r="C950" s="3" t="str">
        <f>IFERROR(IFERROR(VLOOKUP($B950,'CECL &lt;50B Database'!$A:$AA,11,FALSE),VLOOKUP($B950,'ALLL &lt;50B Database'!$A:$AA,11,FALSE)),"")</f>
        <v/>
      </c>
      <c r="D950" t="str">
        <f t="shared" si="28"/>
        <v/>
      </c>
    </row>
    <row r="951" spans="1:4" x14ac:dyDescent="0.25">
      <c r="A951">
        <f t="shared" si="29"/>
        <v>951</v>
      </c>
      <c r="B951" t="e">
        <f>IF('Peer Comparison Tool'!$D$11="NR",INDEX('CECL &lt;50B Database'!$A:$A,MATCH(Workings!$A951,'CECL &lt;50B Database'!$AI:$AI,0)),INDEX('ALLL &lt;50B Database'!$A:$A,MATCH(Workings!$A951,'ALLL &lt;50B Database'!$AI:$AI,0)))</f>
        <v>#N/A</v>
      </c>
      <c r="C951" s="3" t="str">
        <f>IFERROR(IFERROR(VLOOKUP($B951,'CECL &lt;50B Database'!$A:$AA,11,FALSE),VLOOKUP($B951,'ALLL &lt;50B Database'!$A:$AA,11,FALSE)),"")</f>
        <v/>
      </c>
      <c r="D951" t="str">
        <f t="shared" si="28"/>
        <v/>
      </c>
    </row>
    <row r="952" spans="1:4" x14ac:dyDescent="0.25">
      <c r="A952">
        <f t="shared" si="29"/>
        <v>952</v>
      </c>
      <c r="B952" t="e">
        <f>IF('Peer Comparison Tool'!$D$11="NR",INDEX('CECL &lt;50B Database'!$A:$A,MATCH(Workings!$A952,'CECL &lt;50B Database'!$AI:$AI,0)),INDEX('ALLL &lt;50B Database'!$A:$A,MATCH(Workings!$A952,'ALLL &lt;50B Database'!$AI:$AI,0)))</f>
        <v>#N/A</v>
      </c>
      <c r="C952" s="3" t="str">
        <f>IFERROR(IFERROR(VLOOKUP($B952,'CECL &lt;50B Database'!$A:$AA,11,FALSE),VLOOKUP($B952,'ALLL &lt;50B Database'!$A:$AA,11,FALSE)),"")</f>
        <v/>
      </c>
      <c r="D952" t="str">
        <f t="shared" si="28"/>
        <v/>
      </c>
    </row>
    <row r="953" spans="1:4" x14ac:dyDescent="0.25">
      <c r="A953">
        <f t="shared" si="29"/>
        <v>953</v>
      </c>
      <c r="B953" t="e">
        <f>IF('Peer Comparison Tool'!$D$11="NR",INDEX('CECL &lt;50B Database'!$A:$A,MATCH(Workings!$A953,'CECL &lt;50B Database'!$AI:$AI,0)),INDEX('ALLL &lt;50B Database'!$A:$A,MATCH(Workings!$A953,'ALLL &lt;50B Database'!$AI:$AI,0)))</f>
        <v>#N/A</v>
      </c>
      <c r="C953" s="3" t="str">
        <f>IFERROR(IFERROR(VLOOKUP($B953,'CECL &lt;50B Database'!$A:$AA,11,FALSE),VLOOKUP($B953,'ALLL &lt;50B Database'!$A:$AA,11,FALSE)),"")</f>
        <v/>
      </c>
      <c r="D953" t="str">
        <f t="shared" si="28"/>
        <v/>
      </c>
    </row>
    <row r="954" spans="1:4" x14ac:dyDescent="0.25">
      <c r="A954">
        <f t="shared" si="29"/>
        <v>954</v>
      </c>
      <c r="B954" t="e">
        <f>IF('Peer Comparison Tool'!$D$11="NR",INDEX('CECL &lt;50B Database'!$A:$A,MATCH(Workings!$A954,'CECL &lt;50B Database'!$AI:$AI,0)),INDEX('ALLL &lt;50B Database'!$A:$A,MATCH(Workings!$A954,'ALLL &lt;50B Database'!$AI:$AI,0)))</f>
        <v>#N/A</v>
      </c>
      <c r="C954" s="3" t="str">
        <f>IFERROR(IFERROR(VLOOKUP($B954,'CECL &lt;50B Database'!$A:$AA,11,FALSE),VLOOKUP($B954,'ALLL &lt;50B Database'!$A:$AA,11,FALSE)),"")</f>
        <v/>
      </c>
      <c r="D954" t="str">
        <f t="shared" si="28"/>
        <v/>
      </c>
    </row>
    <row r="955" spans="1:4" x14ac:dyDescent="0.25">
      <c r="A955">
        <f t="shared" si="29"/>
        <v>955</v>
      </c>
      <c r="B955" t="e">
        <f>IF('Peer Comparison Tool'!$D$11="NR",INDEX('CECL &lt;50B Database'!$A:$A,MATCH(Workings!$A955,'CECL &lt;50B Database'!$AI:$AI,0)),INDEX('ALLL &lt;50B Database'!$A:$A,MATCH(Workings!$A955,'ALLL &lt;50B Database'!$AI:$AI,0)))</f>
        <v>#N/A</v>
      </c>
      <c r="C955" s="3" t="str">
        <f>IFERROR(IFERROR(VLOOKUP($B955,'CECL &lt;50B Database'!$A:$AA,11,FALSE),VLOOKUP($B955,'ALLL &lt;50B Database'!$A:$AA,11,FALSE)),"")</f>
        <v/>
      </c>
      <c r="D955" t="str">
        <f t="shared" si="28"/>
        <v/>
      </c>
    </row>
    <row r="956" spans="1:4" x14ac:dyDescent="0.25">
      <c r="A956">
        <f t="shared" si="29"/>
        <v>956</v>
      </c>
      <c r="B956" t="e">
        <f>IF('Peer Comparison Tool'!$D$11="NR",INDEX('CECL &lt;50B Database'!$A:$A,MATCH(Workings!$A956,'CECL &lt;50B Database'!$AI:$AI,0)),INDEX('ALLL &lt;50B Database'!$A:$A,MATCH(Workings!$A956,'ALLL &lt;50B Database'!$AI:$AI,0)))</f>
        <v>#N/A</v>
      </c>
      <c r="C956" s="3" t="str">
        <f>IFERROR(IFERROR(VLOOKUP($B956,'CECL &lt;50B Database'!$A:$AA,11,FALSE),VLOOKUP($B956,'ALLL &lt;50B Database'!$A:$AA,11,FALSE)),"")</f>
        <v/>
      </c>
      <c r="D956" t="str">
        <f t="shared" si="28"/>
        <v/>
      </c>
    </row>
    <row r="957" spans="1:4" x14ac:dyDescent="0.25">
      <c r="A957">
        <f t="shared" si="29"/>
        <v>957</v>
      </c>
      <c r="B957" t="e">
        <f>IF('Peer Comparison Tool'!$D$11="NR",INDEX('CECL &lt;50B Database'!$A:$A,MATCH(Workings!$A957,'CECL &lt;50B Database'!$AI:$AI,0)),INDEX('ALLL &lt;50B Database'!$A:$A,MATCH(Workings!$A957,'ALLL &lt;50B Database'!$AI:$AI,0)))</f>
        <v>#N/A</v>
      </c>
      <c r="C957" s="3" t="str">
        <f>IFERROR(IFERROR(VLOOKUP($B957,'CECL &lt;50B Database'!$A:$AA,11,FALSE),VLOOKUP($B957,'ALLL &lt;50B Database'!$A:$AA,11,FALSE)),"")</f>
        <v/>
      </c>
      <c r="D957" t="str">
        <f t="shared" si="28"/>
        <v/>
      </c>
    </row>
    <row r="958" spans="1:4" x14ac:dyDescent="0.25">
      <c r="A958">
        <f t="shared" si="29"/>
        <v>958</v>
      </c>
      <c r="B958" t="e">
        <f>IF('Peer Comparison Tool'!$D$11="NR",INDEX('CECL &lt;50B Database'!$A:$A,MATCH(Workings!$A958,'CECL &lt;50B Database'!$AI:$AI,0)),INDEX('ALLL &lt;50B Database'!$A:$A,MATCH(Workings!$A958,'ALLL &lt;50B Database'!$AI:$AI,0)))</f>
        <v>#N/A</v>
      </c>
      <c r="C958" s="3" t="str">
        <f>IFERROR(IFERROR(VLOOKUP($B958,'CECL &lt;50B Database'!$A:$AA,11,FALSE),VLOOKUP($B958,'ALLL &lt;50B Database'!$A:$AA,11,FALSE)),"")</f>
        <v/>
      </c>
      <c r="D958" t="str">
        <f t="shared" si="28"/>
        <v/>
      </c>
    </row>
    <row r="959" spans="1:4" x14ac:dyDescent="0.25">
      <c r="A959">
        <f t="shared" si="29"/>
        <v>959</v>
      </c>
      <c r="B959" t="e">
        <f>IF('Peer Comparison Tool'!$D$11="NR",INDEX('CECL &lt;50B Database'!$A:$A,MATCH(Workings!$A959,'CECL &lt;50B Database'!$AI:$AI,0)),INDEX('ALLL &lt;50B Database'!$A:$A,MATCH(Workings!$A959,'ALLL &lt;50B Database'!$AI:$AI,0)))</f>
        <v>#N/A</v>
      </c>
      <c r="C959" s="3" t="str">
        <f>IFERROR(IFERROR(VLOOKUP($B959,'CECL &lt;50B Database'!$A:$AA,11,FALSE),VLOOKUP($B959,'ALLL &lt;50B Database'!$A:$AA,11,FALSE)),"")</f>
        <v/>
      </c>
      <c r="D959" t="str">
        <f t="shared" si="28"/>
        <v/>
      </c>
    </row>
    <row r="960" spans="1:4" x14ac:dyDescent="0.25">
      <c r="A960">
        <f t="shared" si="29"/>
        <v>960</v>
      </c>
      <c r="B960" t="e">
        <f>IF('Peer Comparison Tool'!$D$11="NR",INDEX('CECL &lt;50B Database'!$A:$A,MATCH(Workings!$A960,'CECL &lt;50B Database'!$AI:$AI,0)),INDEX('ALLL &lt;50B Database'!$A:$A,MATCH(Workings!$A960,'ALLL &lt;50B Database'!$AI:$AI,0)))</f>
        <v>#N/A</v>
      </c>
      <c r="C960" s="3" t="str">
        <f>IFERROR(IFERROR(VLOOKUP($B960,'CECL &lt;50B Database'!$A:$AA,11,FALSE),VLOOKUP($B960,'ALLL &lt;50B Database'!$A:$AA,11,FALSE)),"")</f>
        <v/>
      </c>
      <c r="D960" t="str">
        <f t="shared" si="28"/>
        <v/>
      </c>
    </row>
    <row r="961" spans="1:4" x14ac:dyDescent="0.25">
      <c r="A961">
        <f t="shared" si="29"/>
        <v>961</v>
      </c>
      <c r="B961" t="e">
        <f>IF('Peer Comparison Tool'!$D$11="NR",INDEX('CECL &lt;50B Database'!$A:$A,MATCH(Workings!$A961,'CECL &lt;50B Database'!$AI:$AI,0)),INDEX('ALLL &lt;50B Database'!$A:$A,MATCH(Workings!$A961,'ALLL &lt;50B Database'!$AI:$AI,0)))</f>
        <v>#N/A</v>
      </c>
      <c r="C961" s="3" t="str">
        <f>IFERROR(IFERROR(VLOOKUP($B961,'CECL &lt;50B Database'!$A:$AA,11,FALSE),VLOOKUP($B961,'ALLL &lt;50B Database'!$A:$AA,11,FALSE)),"")</f>
        <v/>
      </c>
      <c r="D961" t="str">
        <f t="shared" si="28"/>
        <v/>
      </c>
    </row>
    <row r="962" spans="1:4" x14ac:dyDescent="0.25">
      <c r="A962">
        <f t="shared" si="29"/>
        <v>962</v>
      </c>
      <c r="B962" t="e">
        <f>IF('Peer Comparison Tool'!$D$11="NR",INDEX('CECL &lt;50B Database'!$A:$A,MATCH(Workings!$A962,'CECL &lt;50B Database'!$AI:$AI,0)),INDEX('ALLL &lt;50B Database'!$A:$A,MATCH(Workings!$A962,'ALLL &lt;50B Database'!$AI:$AI,0)))</f>
        <v>#N/A</v>
      </c>
      <c r="C962" s="3" t="str">
        <f>IFERROR(IFERROR(VLOOKUP($B962,'CECL &lt;50B Database'!$A:$AA,11,FALSE),VLOOKUP($B962,'ALLL &lt;50B Database'!$A:$AA,11,FALSE)),"")</f>
        <v/>
      </c>
      <c r="D962" t="str">
        <f t="shared" ref="D962:D1025" si="30">IFERROR(RANK($C962,$C$1:$C$5000,0),"")</f>
        <v/>
      </c>
    </row>
    <row r="963" spans="1:4" x14ac:dyDescent="0.25">
      <c r="A963">
        <f t="shared" si="29"/>
        <v>963</v>
      </c>
      <c r="B963" t="e">
        <f>IF('Peer Comparison Tool'!$D$11="NR",INDEX('CECL &lt;50B Database'!$A:$A,MATCH(Workings!$A963,'CECL &lt;50B Database'!$AI:$AI,0)),INDEX('ALLL &lt;50B Database'!$A:$A,MATCH(Workings!$A963,'ALLL &lt;50B Database'!$AI:$AI,0)))</f>
        <v>#N/A</v>
      </c>
      <c r="C963" s="3" t="str">
        <f>IFERROR(IFERROR(VLOOKUP($B963,'CECL &lt;50B Database'!$A:$AA,11,FALSE),VLOOKUP($B963,'ALLL &lt;50B Database'!$A:$AA,11,FALSE)),"")</f>
        <v/>
      </c>
      <c r="D963" t="str">
        <f t="shared" si="30"/>
        <v/>
      </c>
    </row>
    <row r="964" spans="1:4" x14ac:dyDescent="0.25">
      <c r="A964">
        <f t="shared" ref="A964:A1027" si="31">A963+1</f>
        <v>964</v>
      </c>
      <c r="B964" t="e">
        <f>IF('Peer Comparison Tool'!$D$11="NR",INDEX('CECL &lt;50B Database'!$A:$A,MATCH(Workings!$A964,'CECL &lt;50B Database'!$AI:$AI,0)),INDEX('ALLL &lt;50B Database'!$A:$A,MATCH(Workings!$A964,'ALLL &lt;50B Database'!$AI:$AI,0)))</f>
        <v>#N/A</v>
      </c>
      <c r="C964" s="3" t="str">
        <f>IFERROR(IFERROR(VLOOKUP($B964,'CECL &lt;50B Database'!$A:$AA,11,FALSE),VLOOKUP($B964,'ALLL &lt;50B Database'!$A:$AA,11,FALSE)),"")</f>
        <v/>
      </c>
      <c r="D964" t="str">
        <f t="shared" si="30"/>
        <v/>
      </c>
    </row>
    <row r="965" spans="1:4" x14ac:dyDescent="0.25">
      <c r="A965">
        <f t="shared" si="31"/>
        <v>965</v>
      </c>
      <c r="B965" t="e">
        <f>IF('Peer Comparison Tool'!$D$11="NR",INDEX('CECL &lt;50B Database'!$A:$A,MATCH(Workings!$A965,'CECL &lt;50B Database'!$AI:$AI,0)),INDEX('ALLL &lt;50B Database'!$A:$A,MATCH(Workings!$A965,'ALLL &lt;50B Database'!$AI:$AI,0)))</f>
        <v>#N/A</v>
      </c>
      <c r="C965" s="3" t="str">
        <f>IFERROR(IFERROR(VLOOKUP($B965,'CECL &lt;50B Database'!$A:$AA,11,FALSE),VLOOKUP($B965,'ALLL &lt;50B Database'!$A:$AA,11,FALSE)),"")</f>
        <v/>
      </c>
      <c r="D965" t="str">
        <f t="shared" si="30"/>
        <v/>
      </c>
    </row>
    <row r="966" spans="1:4" x14ac:dyDescent="0.25">
      <c r="A966">
        <f t="shared" si="31"/>
        <v>966</v>
      </c>
      <c r="B966" t="e">
        <f>IF('Peer Comparison Tool'!$D$11="NR",INDEX('CECL &lt;50B Database'!$A:$A,MATCH(Workings!$A966,'CECL &lt;50B Database'!$AI:$AI,0)),INDEX('ALLL &lt;50B Database'!$A:$A,MATCH(Workings!$A966,'ALLL &lt;50B Database'!$AI:$AI,0)))</f>
        <v>#N/A</v>
      </c>
      <c r="C966" s="3" t="str">
        <f>IFERROR(IFERROR(VLOOKUP($B966,'CECL &lt;50B Database'!$A:$AA,11,FALSE),VLOOKUP($B966,'ALLL &lt;50B Database'!$A:$AA,11,FALSE)),"")</f>
        <v/>
      </c>
      <c r="D966" t="str">
        <f t="shared" si="30"/>
        <v/>
      </c>
    </row>
    <row r="967" spans="1:4" x14ac:dyDescent="0.25">
      <c r="A967">
        <f t="shared" si="31"/>
        <v>967</v>
      </c>
      <c r="B967" t="e">
        <f>IF('Peer Comparison Tool'!$D$11="NR",INDEX('CECL &lt;50B Database'!$A:$A,MATCH(Workings!$A967,'CECL &lt;50B Database'!$AI:$AI,0)),INDEX('ALLL &lt;50B Database'!$A:$A,MATCH(Workings!$A967,'ALLL &lt;50B Database'!$AI:$AI,0)))</f>
        <v>#N/A</v>
      </c>
      <c r="C967" s="3" t="str">
        <f>IFERROR(IFERROR(VLOOKUP($B967,'CECL &lt;50B Database'!$A:$AA,11,FALSE),VLOOKUP($B967,'ALLL &lt;50B Database'!$A:$AA,11,FALSE)),"")</f>
        <v/>
      </c>
      <c r="D967" t="str">
        <f t="shared" si="30"/>
        <v/>
      </c>
    </row>
    <row r="968" spans="1:4" x14ac:dyDescent="0.25">
      <c r="A968">
        <f t="shared" si="31"/>
        <v>968</v>
      </c>
      <c r="B968" t="e">
        <f>IF('Peer Comparison Tool'!$D$11="NR",INDEX('CECL &lt;50B Database'!$A:$A,MATCH(Workings!$A968,'CECL &lt;50B Database'!$AI:$AI,0)),INDEX('ALLL &lt;50B Database'!$A:$A,MATCH(Workings!$A968,'ALLL &lt;50B Database'!$AI:$AI,0)))</f>
        <v>#N/A</v>
      </c>
      <c r="C968" s="3" t="str">
        <f>IFERROR(IFERROR(VLOOKUP($B968,'CECL &lt;50B Database'!$A:$AA,11,FALSE),VLOOKUP($B968,'ALLL &lt;50B Database'!$A:$AA,11,FALSE)),"")</f>
        <v/>
      </c>
      <c r="D968" t="str">
        <f t="shared" si="30"/>
        <v/>
      </c>
    </row>
    <row r="969" spans="1:4" x14ac:dyDescent="0.25">
      <c r="A969">
        <f t="shared" si="31"/>
        <v>969</v>
      </c>
      <c r="B969" t="e">
        <f>IF('Peer Comparison Tool'!$D$11="NR",INDEX('CECL &lt;50B Database'!$A:$A,MATCH(Workings!$A969,'CECL &lt;50B Database'!$AI:$AI,0)),INDEX('ALLL &lt;50B Database'!$A:$A,MATCH(Workings!$A969,'ALLL &lt;50B Database'!$AI:$AI,0)))</f>
        <v>#N/A</v>
      </c>
      <c r="C969" s="3" t="str">
        <f>IFERROR(IFERROR(VLOOKUP($B969,'CECL &lt;50B Database'!$A:$AA,11,FALSE),VLOOKUP($B969,'ALLL &lt;50B Database'!$A:$AA,11,FALSE)),"")</f>
        <v/>
      </c>
      <c r="D969" t="str">
        <f t="shared" si="30"/>
        <v/>
      </c>
    </row>
    <row r="970" spans="1:4" x14ac:dyDescent="0.25">
      <c r="A970">
        <f t="shared" si="31"/>
        <v>970</v>
      </c>
      <c r="B970" t="e">
        <f>IF('Peer Comparison Tool'!$D$11="NR",INDEX('CECL &lt;50B Database'!$A:$A,MATCH(Workings!$A970,'CECL &lt;50B Database'!$AI:$AI,0)),INDEX('ALLL &lt;50B Database'!$A:$A,MATCH(Workings!$A970,'ALLL &lt;50B Database'!$AI:$AI,0)))</f>
        <v>#N/A</v>
      </c>
      <c r="C970" s="3" t="str">
        <f>IFERROR(IFERROR(VLOOKUP($B970,'CECL &lt;50B Database'!$A:$AA,11,FALSE),VLOOKUP($B970,'ALLL &lt;50B Database'!$A:$AA,11,FALSE)),"")</f>
        <v/>
      </c>
      <c r="D970" t="str">
        <f t="shared" si="30"/>
        <v/>
      </c>
    </row>
    <row r="971" spans="1:4" x14ac:dyDescent="0.25">
      <c r="A971">
        <f t="shared" si="31"/>
        <v>971</v>
      </c>
      <c r="B971" t="e">
        <f>IF('Peer Comparison Tool'!$D$11="NR",INDEX('CECL &lt;50B Database'!$A:$A,MATCH(Workings!$A971,'CECL &lt;50B Database'!$AI:$AI,0)),INDEX('ALLL &lt;50B Database'!$A:$A,MATCH(Workings!$A971,'ALLL &lt;50B Database'!$AI:$AI,0)))</f>
        <v>#N/A</v>
      </c>
      <c r="C971" s="3" t="str">
        <f>IFERROR(IFERROR(VLOOKUP($B971,'CECL &lt;50B Database'!$A:$AA,11,FALSE),VLOOKUP($B971,'ALLL &lt;50B Database'!$A:$AA,11,FALSE)),"")</f>
        <v/>
      </c>
      <c r="D971" t="str">
        <f t="shared" si="30"/>
        <v/>
      </c>
    </row>
    <row r="972" spans="1:4" x14ac:dyDescent="0.25">
      <c r="A972">
        <f t="shared" si="31"/>
        <v>972</v>
      </c>
      <c r="B972" t="e">
        <f>IF('Peer Comparison Tool'!$D$11="NR",INDEX('CECL &lt;50B Database'!$A:$A,MATCH(Workings!$A972,'CECL &lt;50B Database'!$AI:$AI,0)),INDEX('ALLL &lt;50B Database'!$A:$A,MATCH(Workings!$A972,'ALLL &lt;50B Database'!$AI:$AI,0)))</f>
        <v>#N/A</v>
      </c>
      <c r="C972" s="3" t="str">
        <f>IFERROR(IFERROR(VLOOKUP($B972,'CECL &lt;50B Database'!$A:$AA,11,FALSE),VLOOKUP($B972,'ALLL &lt;50B Database'!$A:$AA,11,FALSE)),"")</f>
        <v/>
      </c>
      <c r="D972" t="str">
        <f t="shared" si="30"/>
        <v/>
      </c>
    </row>
    <row r="973" spans="1:4" x14ac:dyDescent="0.25">
      <c r="A973">
        <f t="shared" si="31"/>
        <v>973</v>
      </c>
      <c r="B973" t="e">
        <f>IF('Peer Comparison Tool'!$D$11="NR",INDEX('CECL &lt;50B Database'!$A:$A,MATCH(Workings!$A973,'CECL &lt;50B Database'!$AI:$AI,0)),INDEX('ALLL &lt;50B Database'!$A:$A,MATCH(Workings!$A973,'ALLL &lt;50B Database'!$AI:$AI,0)))</f>
        <v>#N/A</v>
      </c>
      <c r="C973" s="3" t="str">
        <f>IFERROR(IFERROR(VLOOKUP($B973,'CECL &lt;50B Database'!$A:$AA,11,FALSE),VLOOKUP($B973,'ALLL &lt;50B Database'!$A:$AA,11,FALSE)),"")</f>
        <v/>
      </c>
      <c r="D973" t="str">
        <f t="shared" si="30"/>
        <v/>
      </c>
    </row>
    <row r="974" spans="1:4" x14ac:dyDescent="0.25">
      <c r="A974">
        <f t="shared" si="31"/>
        <v>974</v>
      </c>
      <c r="B974" t="e">
        <f>IF('Peer Comparison Tool'!$D$11="NR",INDEX('CECL &lt;50B Database'!$A:$A,MATCH(Workings!$A974,'CECL &lt;50B Database'!$AI:$AI,0)),INDEX('ALLL &lt;50B Database'!$A:$A,MATCH(Workings!$A974,'ALLL &lt;50B Database'!$AI:$AI,0)))</f>
        <v>#N/A</v>
      </c>
      <c r="C974" s="3" t="str">
        <f>IFERROR(IFERROR(VLOOKUP($B974,'CECL &lt;50B Database'!$A:$AA,11,FALSE),VLOOKUP($B974,'ALLL &lt;50B Database'!$A:$AA,11,FALSE)),"")</f>
        <v/>
      </c>
      <c r="D974" t="str">
        <f t="shared" si="30"/>
        <v/>
      </c>
    </row>
    <row r="975" spans="1:4" x14ac:dyDescent="0.25">
      <c r="A975">
        <f t="shared" si="31"/>
        <v>975</v>
      </c>
      <c r="B975" t="e">
        <f>IF('Peer Comparison Tool'!$D$11="NR",INDEX('CECL &lt;50B Database'!$A:$A,MATCH(Workings!$A975,'CECL &lt;50B Database'!$AI:$AI,0)),INDEX('ALLL &lt;50B Database'!$A:$A,MATCH(Workings!$A975,'ALLL &lt;50B Database'!$AI:$AI,0)))</f>
        <v>#N/A</v>
      </c>
      <c r="C975" s="3" t="str">
        <f>IFERROR(IFERROR(VLOOKUP($B975,'CECL &lt;50B Database'!$A:$AA,11,FALSE),VLOOKUP($B975,'ALLL &lt;50B Database'!$A:$AA,11,FALSE)),"")</f>
        <v/>
      </c>
      <c r="D975" t="str">
        <f t="shared" si="30"/>
        <v/>
      </c>
    </row>
    <row r="976" spans="1:4" x14ac:dyDescent="0.25">
      <c r="A976">
        <f t="shared" si="31"/>
        <v>976</v>
      </c>
      <c r="B976" t="e">
        <f>IF('Peer Comparison Tool'!$D$11="NR",INDEX('CECL &lt;50B Database'!$A:$A,MATCH(Workings!$A976,'CECL &lt;50B Database'!$AI:$AI,0)),INDEX('ALLL &lt;50B Database'!$A:$A,MATCH(Workings!$A976,'ALLL &lt;50B Database'!$AI:$AI,0)))</f>
        <v>#N/A</v>
      </c>
      <c r="C976" s="3" t="str">
        <f>IFERROR(IFERROR(VLOOKUP($B976,'CECL &lt;50B Database'!$A:$AA,11,FALSE),VLOOKUP($B976,'ALLL &lt;50B Database'!$A:$AA,11,FALSE)),"")</f>
        <v/>
      </c>
      <c r="D976" t="str">
        <f t="shared" si="30"/>
        <v/>
      </c>
    </row>
    <row r="977" spans="1:4" x14ac:dyDescent="0.25">
      <c r="A977">
        <f t="shared" si="31"/>
        <v>977</v>
      </c>
      <c r="B977" t="e">
        <f>IF('Peer Comparison Tool'!$D$11="NR",INDEX('CECL &lt;50B Database'!$A:$A,MATCH(Workings!$A977,'CECL &lt;50B Database'!$AI:$AI,0)),INDEX('ALLL &lt;50B Database'!$A:$A,MATCH(Workings!$A977,'ALLL &lt;50B Database'!$AI:$AI,0)))</f>
        <v>#N/A</v>
      </c>
      <c r="C977" s="3" t="str">
        <f>IFERROR(IFERROR(VLOOKUP($B977,'CECL &lt;50B Database'!$A:$AA,11,FALSE),VLOOKUP($B977,'ALLL &lt;50B Database'!$A:$AA,11,FALSE)),"")</f>
        <v/>
      </c>
      <c r="D977" t="str">
        <f t="shared" si="30"/>
        <v/>
      </c>
    </row>
    <row r="978" spans="1:4" x14ac:dyDescent="0.25">
      <c r="A978">
        <f t="shared" si="31"/>
        <v>978</v>
      </c>
      <c r="B978" t="e">
        <f>IF('Peer Comparison Tool'!$D$11="NR",INDEX('CECL &lt;50B Database'!$A:$A,MATCH(Workings!$A978,'CECL &lt;50B Database'!$AI:$AI,0)),INDEX('ALLL &lt;50B Database'!$A:$A,MATCH(Workings!$A978,'ALLL &lt;50B Database'!$AI:$AI,0)))</f>
        <v>#N/A</v>
      </c>
      <c r="C978" s="3" t="str">
        <f>IFERROR(IFERROR(VLOOKUP($B978,'CECL &lt;50B Database'!$A:$AA,11,FALSE),VLOOKUP($B978,'ALLL &lt;50B Database'!$A:$AA,11,FALSE)),"")</f>
        <v/>
      </c>
      <c r="D978" t="str">
        <f t="shared" si="30"/>
        <v/>
      </c>
    </row>
    <row r="979" spans="1:4" x14ac:dyDescent="0.25">
      <c r="A979">
        <f t="shared" si="31"/>
        <v>979</v>
      </c>
      <c r="B979" t="e">
        <f>IF('Peer Comparison Tool'!$D$11="NR",INDEX('CECL &lt;50B Database'!$A:$A,MATCH(Workings!$A979,'CECL &lt;50B Database'!$AI:$AI,0)),INDEX('ALLL &lt;50B Database'!$A:$A,MATCH(Workings!$A979,'ALLL &lt;50B Database'!$AI:$AI,0)))</f>
        <v>#N/A</v>
      </c>
      <c r="C979" s="3" t="str">
        <f>IFERROR(IFERROR(VLOOKUP($B979,'CECL &lt;50B Database'!$A:$AA,11,FALSE),VLOOKUP($B979,'ALLL &lt;50B Database'!$A:$AA,11,FALSE)),"")</f>
        <v/>
      </c>
      <c r="D979" t="str">
        <f t="shared" si="30"/>
        <v/>
      </c>
    </row>
    <row r="980" spans="1:4" x14ac:dyDescent="0.25">
      <c r="A980">
        <f t="shared" si="31"/>
        <v>980</v>
      </c>
      <c r="B980" t="e">
        <f>IF('Peer Comparison Tool'!$D$11="NR",INDEX('CECL &lt;50B Database'!$A:$A,MATCH(Workings!$A980,'CECL &lt;50B Database'!$AI:$AI,0)),INDEX('ALLL &lt;50B Database'!$A:$A,MATCH(Workings!$A980,'ALLL &lt;50B Database'!$AI:$AI,0)))</f>
        <v>#N/A</v>
      </c>
      <c r="C980" s="3" t="str">
        <f>IFERROR(IFERROR(VLOOKUP($B980,'CECL &lt;50B Database'!$A:$AA,11,FALSE),VLOOKUP($B980,'ALLL &lt;50B Database'!$A:$AA,11,FALSE)),"")</f>
        <v/>
      </c>
      <c r="D980" t="str">
        <f t="shared" si="30"/>
        <v/>
      </c>
    </row>
    <row r="981" spans="1:4" x14ac:dyDescent="0.25">
      <c r="A981">
        <f t="shared" si="31"/>
        <v>981</v>
      </c>
      <c r="B981" t="e">
        <f>IF('Peer Comparison Tool'!$D$11="NR",INDEX('CECL &lt;50B Database'!$A:$A,MATCH(Workings!$A981,'CECL &lt;50B Database'!$AI:$AI,0)),INDEX('ALLL &lt;50B Database'!$A:$A,MATCH(Workings!$A981,'ALLL &lt;50B Database'!$AI:$AI,0)))</f>
        <v>#N/A</v>
      </c>
      <c r="C981" s="3" t="str">
        <f>IFERROR(IFERROR(VLOOKUP($B981,'CECL &lt;50B Database'!$A:$AA,11,FALSE),VLOOKUP($B981,'ALLL &lt;50B Database'!$A:$AA,11,FALSE)),"")</f>
        <v/>
      </c>
      <c r="D981" t="str">
        <f t="shared" si="30"/>
        <v/>
      </c>
    </row>
    <row r="982" spans="1:4" x14ac:dyDescent="0.25">
      <c r="A982">
        <f t="shared" si="31"/>
        <v>982</v>
      </c>
      <c r="B982" t="e">
        <f>IF('Peer Comparison Tool'!$D$11="NR",INDEX('CECL &lt;50B Database'!$A:$A,MATCH(Workings!$A982,'CECL &lt;50B Database'!$AI:$AI,0)),INDEX('ALLL &lt;50B Database'!$A:$A,MATCH(Workings!$A982,'ALLL &lt;50B Database'!$AI:$AI,0)))</f>
        <v>#N/A</v>
      </c>
      <c r="C982" s="3" t="str">
        <f>IFERROR(IFERROR(VLOOKUP($B982,'CECL &lt;50B Database'!$A:$AA,11,FALSE),VLOOKUP($B982,'ALLL &lt;50B Database'!$A:$AA,11,FALSE)),"")</f>
        <v/>
      </c>
      <c r="D982" t="str">
        <f t="shared" si="30"/>
        <v/>
      </c>
    </row>
    <row r="983" spans="1:4" x14ac:dyDescent="0.25">
      <c r="A983">
        <f t="shared" si="31"/>
        <v>983</v>
      </c>
      <c r="B983" t="e">
        <f>IF('Peer Comparison Tool'!$D$11="NR",INDEX('CECL &lt;50B Database'!$A:$A,MATCH(Workings!$A983,'CECL &lt;50B Database'!$AI:$AI,0)),INDEX('ALLL &lt;50B Database'!$A:$A,MATCH(Workings!$A983,'ALLL &lt;50B Database'!$AI:$AI,0)))</f>
        <v>#N/A</v>
      </c>
      <c r="C983" s="3" t="str">
        <f>IFERROR(IFERROR(VLOOKUP($B983,'CECL &lt;50B Database'!$A:$AA,11,FALSE),VLOOKUP($B983,'ALLL &lt;50B Database'!$A:$AA,11,FALSE)),"")</f>
        <v/>
      </c>
      <c r="D983" t="str">
        <f t="shared" si="30"/>
        <v/>
      </c>
    </row>
    <row r="984" spans="1:4" x14ac:dyDescent="0.25">
      <c r="A984">
        <f t="shared" si="31"/>
        <v>984</v>
      </c>
      <c r="B984" t="e">
        <f>IF('Peer Comparison Tool'!$D$11="NR",INDEX('CECL &lt;50B Database'!$A:$A,MATCH(Workings!$A984,'CECL &lt;50B Database'!$AI:$AI,0)),INDEX('ALLL &lt;50B Database'!$A:$A,MATCH(Workings!$A984,'ALLL &lt;50B Database'!$AI:$AI,0)))</f>
        <v>#N/A</v>
      </c>
      <c r="C984" s="3" t="str">
        <f>IFERROR(IFERROR(VLOOKUP($B984,'CECL &lt;50B Database'!$A:$AA,11,FALSE),VLOOKUP($B984,'ALLL &lt;50B Database'!$A:$AA,11,FALSE)),"")</f>
        <v/>
      </c>
      <c r="D984" t="str">
        <f t="shared" si="30"/>
        <v/>
      </c>
    </row>
    <row r="985" spans="1:4" x14ac:dyDescent="0.25">
      <c r="A985">
        <f t="shared" si="31"/>
        <v>985</v>
      </c>
      <c r="B985" t="e">
        <f>IF('Peer Comparison Tool'!$D$11="NR",INDEX('CECL &lt;50B Database'!$A:$A,MATCH(Workings!$A985,'CECL &lt;50B Database'!$AI:$AI,0)),INDEX('ALLL &lt;50B Database'!$A:$A,MATCH(Workings!$A985,'ALLL &lt;50B Database'!$AI:$AI,0)))</f>
        <v>#N/A</v>
      </c>
      <c r="C985" s="3" t="str">
        <f>IFERROR(IFERROR(VLOOKUP($B985,'CECL &lt;50B Database'!$A:$AA,11,FALSE),VLOOKUP($B985,'ALLL &lt;50B Database'!$A:$AA,11,FALSE)),"")</f>
        <v/>
      </c>
      <c r="D985" t="str">
        <f t="shared" si="30"/>
        <v/>
      </c>
    </row>
    <row r="986" spans="1:4" x14ac:dyDescent="0.25">
      <c r="A986">
        <f t="shared" si="31"/>
        <v>986</v>
      </c>
      <c r="B986" t="e">
        <f>IF('Peer Comparison Tool'!$D$11="NR",INDEX('CECL &lt;50B Database'!$A:$A,MATCH(Workings!$A986,'CECL &lt;50B Database'!$AI:$AI,0)),INDEX('ALLL &lt;50B Database'!$A:$A,MATCH(Workings!$A986,'ALLL &lt;50B Database'!$AI:$AI,0)))</f>
        <v>#N/A</v>
      </c>
      <c r="C986" s="3" t="str">
        <f>IFERROR(IFERROR(VLOOKUP($B986,'CECL &lt;50B Database'!$A:$AA,11,FALSE),VLOOKUP($B986,'ALLL &lt;50B Database'!$A:$AA,11,FALSE)),"")</f>
        <v/>
      </c>
      <c r="D986" t="str">
        <f t="shared" si="30"/>
        <v/>
      </c>
    </row>
    <row r="987" spans="1:4" x14ac:dyDescent="0.25">
      <c r="A987">
        <f t="shared" si="31"/>
        <v>987</v>
      </c>
      <c r="B987" t="e">
        <f>IF('Peer Comparison Tool'!$D$11="NR",INDEX('CECL &lt;50B Database'!$A:$A,MATCH(Workings!$A987,'CECL &lt;50B Database'!$AI:$AI,0)),INDEX('ALLL &lt;50B Database'!$A:$A,MATCH(Workings!$A987,'ALLL &lt;50B Database'!$AI:$AI,0)))</f>
        <v>#N/A</v>
      </c>
      <c r="C987" s="3" t="str">
        <f>IFERROR(IFERROR(VLOOKUP($B987,'CECL &lt;50B Database'!$A:$AA,11,FALSE),VLOOKUP($B987,'ALLL &lt;50B Database'!$A:$AA,11,FALSE)),"")</f>
        <v/>
      </c>
      <c r="D987" t="str">
        <f t="shared" si="30"/>
        <v/>
      </c>
    </row>
    <row r="988" spans="1:4" x14ac:dyDescent="0.25">
      <c r="A988">
        <f t="shared" si="31"/>
        <v>988</v>
      </c>
      <c r="B988" t="e">
        <f>IF('Peer Comparison Tool'!$D$11="NR",INDEX('CECL &lt;50B Database'!$A:$A,MATCH(Workings!$A988,'CECL &lt;50B Database'!$AI:$AI,0)),INDEX('ALLL &lt;50B Database'!$A:$A,MATCH(Workings!$A988,'ALLL &lt;50B Database'!$AI:$AI,0)))</f>
        <v>#N/A</v>
      </c>
      <c r="C988" s="3" t="str">
        <f>IFERROR(IFERROR(VLOOKUP($B988,'CECL &lt;50B Database'!$A:$AA,11,FALSE),VLOOKUP($B988,'ALLL &lt;50B Database'!$A:$AA,11,FALSE)),"")</f>
        <v/>
      </c>
      <c r="D988" t="str">
        <f t="shared" si="30"/>
        <v/>
      </c>
    </row>
    <row r="989" spans="1:4" x14ac:dyDescent="0.25">
      <c r="A989">
        <f t="shared" si="31"/>
        <v>989</v>
      </c>
      <c r="B989" t="e">
        <f>IF('Peer Comparison Tool'!$D$11="NR",INDEX('CECL &lt;50B Database'!$A:$A,MATCH(Workings!$A989,'CECL &lt;50B Database'!$AI:$AI,0)),INDEX('ALLL &lt;50B Database'!$A:$A,MATCH(Workings!$A989,'ALLL &lt;50B Database'!$AI:$AI,0)))</f>
        <v>#N/A</v>
      </c>
      <c r="C989" s="3" t="str">
        <f>IFERROR(IFERROR(VLOOKUP($B989,'CECL &lt;50B Database'!$A:$AA,11,FALSE),VLOOKUP($B989,'ALLL &lt;50B Database'!$A:$AA,11,FALSE)),"")</f>
        <v/>
      </c>
      <c r="D989" t="str">
        <f t="shared" si="30"/>
        <v/>
      </c>
    </row>
    <row r="990" spans="1:4" x14ac:dyDescent="0.25">
      <c r="A990">
        <f t="shared" si="31"/>
        <v>990</v>
      </c>
      <c r="B990" t="e">
        <f>IF('Peer Comparison Tool'!$D$11="NR",INDEX('CECL &lt;50B Database'!$A:$A,MATCH(Workings!$A990,'CECL &lt;50B Database'!$AI:$AI,0)),INDEX('ALLL &lt;50B Database'!$A:$A,MATCH(Workings!$A990,'ALLL &lt;50B Database'!$AI:$AI,0)))</f>
        <v>#N/A</v>
      </c>
      <c r="C990" s="3" t="str">
        <f>IFERROR(IFERROR(VLOOKUP($B990,'CECL &lt;50B Database'!$A:$AA,11,FALSE),VLOOKUP($B990,'ALLL &lt;50B Database'!$A:$AA,11,FALSE)),"")</f>
        <v/>
      </c>
      <c r="D990" t="str">
        <f t="shared" si="30"/>
        <v/>
      </c>
    </row>
    <row r="991" spans="1:4" x14ac:dyDescent="0.25">
      <c r="A991">
        <f t="shared" si="31"/>
        <v>991</v>
      </c>
      <c r="B991" t="e">
        <f>IF('Peer Comparison Tool'!$D$11="NR",INDEX('CECL &lt;50B Database'!$A:$A,MATCH(Workings!$A991,'CECL &lt;50B Database'!$AI:$AI,0)),INDEX('ALLL &lt;50B Database'!$A:$A,MATCH(Workings!$A991,'ALLL &lt;50B Database'!$AI:$AI,0)))</f>
        <v>#N/A</v>
      </c>
      <c r="C991" s="3" t="str">
        <f>IFERROR(IFERROR(VLOOKUP($B991,'CECL &lt;50B Database'!$A:$AA,11,FALSE),VLOOKUP($B991,'ALLL &lt;50B Database'!$A:$AA,11,FALSE)),"")</f>
        <v/>
      </c>
      <c r="D991" t="str">
        <f t="shared" si="30"/>
        <v/>
      </c>
    </row>
    <row r="992" spans="1:4" x14ac:dyDescent="0.25">
      <c r="A992">
        <f t="shared" si="31"/>
        <v>992</v>
      </c>
      <c r="B992" t="e">
        <f>IF('Peer Comparison Tool'!$D$11="NR",INDEX('CECL &lt;50B Database'!$A:$A,MATCH(Workings!$A992,'CECL &lt;50B Database'!$AI:$AI,0)),INDEX('ALLL &lt;50B Database'!$A:$A,MATCH(Workings!$A992,'ALLL &lt;50B Database'!$AI:$AI,0)))</f>
        <v>#N/A</v>
      </c>
      <c r="C992" s="3" t="str">
        <f>IFERROR(IFERROR(VLOOKUP($B992,'CECL &lt;50B Database'!$A:$AA,11,FALSE),VLOOKUP($B992,'ALLL &lt;50B Database'!$A:$AA,11,FALSE)),"")</f>
        <v/>
      </c>
      <c r="D992" t="str">
        <f t="shared" si="30"/>
        <v/>
      </c>
    </row>
    <row r="993" spans="1:4" x14ac:dyDescent="0.25">
      <c r="A993">
        <f t="shared" si="31"/>
        <v>993</v>
      </c>
      <c r="B993" t="e">
        <f>IF('Peer Comparison Tool'!$D$11="NR",INDEX('CECL &lt;50B Database'!$A:$A,MATCH(Workings!$A993,'CECL &lt;50B Database'!$AI:$AI,0)),INDEX('ALLL &lt;50B Database'!$A:$A,MATCH(Workings!$A993,'ALLL &lt;50B Database'!$AI:$AI,0)))</f>
        <v>#N/A</v>
      </c>
      <c r="C993" s="3" t="str">
        <f>IFERROR(IFERROR(VLOOKUP($B993,'CECL &lt;50B Database'!$A:$AA,11,FALSE),VLOOKUP($B993,'ALLL &lt;50B Database'!$A:$AA,11,FALSE)),"")</f>
        <v/>
      </c>
      <c r="D993" t="str">
        <f t="shared" si="30"/>
        <v/>
      </c>
    </row>
    <row r="994" spans="1:4" x14ac:dyDescent="0.25">
      <c r="A994">
        <f t="shared" si="31"/>
        <v>994</v>
      </c>
      <c r="B994" t="e">
        <f>IF('Peer Comparison Tool'!$D$11="NR",INDEX('CECL &lt;50B Database'!$A:$A,MATCH(Workings!$A994,'CECL &lt;50B Database'!$AI:$AI,0)),INDEX('ALLL &lt;50B Database'!$A:$A,MATCH(Workings!$A994,'ALLL &lt;50B Database'!$AI:$AI,0)))</f>
        <v>#N/A</v>
      </c>
      <c r="C994" s="3" t="str">
        <f>IFERROR(IFERROR(VLOOKUP($B994,'CECL &lt;50B Database'!$A:$AA,11,FALSE),VLOOKUP($B994,'ALLL &lt;50B Database'!$A:$AA,11,FALSE)),"")</f>
        <v/>
      </c>
      <c r="D994" t="str">
        <f t="shared" si="30"/>
        <v/>
      </c>
    </row>
    <row r="995" spans="1:4" x14ac:dyDescent="0.25">
      <c r="A995">
        <f t="shared" si="31"/>
        <v>995</v>
      </c>
      <c r="B995" t="e">
        <f>IF('Peer Comparison Tool'!$D$11="NR",INDEX('CECL &lt;50B Database'!$A:$A,MATCH(Workings!$A995,'CECL &lt;50B Database'!$AI:$AI,0)),INDEX('ALLL &lt;50B Database'!$A:$A,MATCH(Workings!$A995,'ALLL &lt;50B Database'!$AI:$AI,0)))</f>
        <v>#N/A</v>
      </c>
      <c r="C995" s="3" t="str">
        <f>IFERROR(IFERROR(VLOOKUP($B995,'CECL &lt;50B Database'!$A:$AA,11,FALSE),VLOOKUP($B995,'ALLL &lt;50B Database'!$A:$AA,11,FALSE)),"")</f>
        <v/>
      </c>
      <c r="D995" t="str">
        <f t="shared" si="30"/>
        <v/>
      </c>
    </row>
    <row r="996" spans="1:4" x14ac:dyDescent="0.25">
      <c r="A996">
        <f t="shared" si="31"/>
        <v>996</v>
      </c>
      <c r="B996" t="e">
        <f>IF('Peer Comparison Tool'!$D$11="NR",INDEX('CECL &lt;50B Database'!$A:$A,MATCH(Workings!$A996,'CECL &lt;50B Database'!$AI:$AI,0)),INDEX('ALLL &lt;50B Database'!$A:$A,MATCH(Workings!$A996,'ALLL &lt;50B Database'!$AI:$AI,0)))</f>
        <v>#N/A</v>
      </c>
      <c r="C996" s="3" t="str">
        <f>IFERROR(IFERROR(VLOOKUP($B996,'CECL &lt;50B Database'!$A:$AA,11,FALSE),VLOOKUP($B996,'ALLL &lt;50B Database'!$A:$AA,11,FALSE)),"")</f>
        <v/>
      </c>
      <c r="D996" t="str">
        <f t="shared" si="30"/>
        <v/>
      </c>
    </row>
    <row r="997" spans="1:4" x14ac:dyDescent="0.25">
      <c r="A997">
        <f t="shared" si="31"/>
        <v>997</v>
      </c>
      <c r="B997" t="e">
        <f>IF('Peer Comparison Tool'!$D$11="NR",INDEX('CECL &lt;50B Database'!$A:$A,MATCH(Workings!$A997,'CECL &lt;50B Database'!$AI:$AI,0)),INDEX('ALLL &lt;50B Database'!$A:$A,MATCH(Workings!$A997,'ALLL &lt;50B Database'!$AI:$AI,0)))</f>
        <v>#N/A</v>
      </c>
      <c r="C997" s="3" t="str">
        <f>IFERROR(IFERROR(VLOOKUP($B997,'CECL &lt;50B Database'!$A:$AA,11,FALSE),VLOOKUP($B997,'ALLL &lt;50B Database'!$A:$AA,11,FALSE)),"")</f>
        <v/>
      </c>
      <c r="D997" t="str">
        <f t="shared" si="30"/>
        <v/>
      </c>
    </row>
    <row r="998" spans="1:4" x14ac:dyDescent="0.25">
      <c r="A998">
        <f t="shared" si="31"/>
        <v>998</v>
      </c>
      <c r="B998" t="e">
        <f>IF('Peer Comparison Tool'!$D$11="NR",INDEX('CECL &lt;50B Database'!$A:$A,MATCH(Workings!$A998,'CECL &lt;50B Database'!$AI:$AI,0)),INDEX('ALLL &lt;50B Database'!$A:$A,MATCH(Workings!$A998,'ALLL &lt;50B Database'!$AI:$AI,0)))</f>
        <v>#N/A</v>
      </c>
      <c r="C998" s="3" t="str">
        <f>IFERROR(IFERROR(VLOOKUP($B998,'CECL &lt;50B Database'!$A:$AA,11,FALSE),VLOOKUP($B998,'ALLL &lt;50B Database'!$A:$AA,11,FALSE)),"")</f>
        <v/>
      </c>
      <c r="D998" t="str">
        <f t="shared" si="30"/>
        <v/>
      </c>
    </row>
    <row r="999" spans="1:4" x14ac:dyDescent="0.25">
      <c r="A999">
        <f t="shared" si="31"/>
        <v>999</v>
      </c>
      <c r="B999" t="e">
        <f>IF('Peer Comparison Tool'!$D$11="NR",INDEX('CECL &lt;50B Database'!$A:$A,MATCH(Workings!$A999,'CECL &lt;50B Database'!$AI:$AI,0)),INDEX('ALLL &lt;50B Database'!$A:$A,MATCH(Workings!$A999,'ALLL &lt;50B Database'!$AI:$AI,0)))</f>
        <v>#N/A</v>
      </c>
      <c r="C999" s="3" t="str">
        <f>IFERROR(IFERROR(VLOOKUP($B999,'CECL &lt;50B Database'!$A:$AA,11,FALSE),VLOOKUP($B999,'ALLL &lt;50B Database'!$A:$AA,11,FALSE)),"")</f>
        <v/>
      </c>
      <c r="D999" t="str">
        <f t="shared" si="30"/>
        <v/>
      </c>
    </row>
    <row r="1000" spans="1:4" x14ac:dyDescent="0.25">
      <c r="A1000">
        <f t="shared" si="31"/>
        <v>1000</v>
      </c>
      <c r="B1000" t="e">
        <f>IF('Peer Comparison Tool'!$D$11="NR",INDEX('CECL &lt;50B Database'!$A:$A,MATCH(Workings!$A1000,'CECL &lt;50B Database'!$AI:$AI,0)),INDEX('ALLL &lt;50B Database'!$A:$A,MATCH(Workings!$A1000,'ALLL &lt;50B Database'!$AI:$AI,0)))</f>
        <v>#N/A</v>
      </c>
      <c r="C1000" s="3" t="str">
        <f>IFERROR(IFERROR(VLOOKUP($B1000,'CECL &lt;50B Database'!$A:$AA,11,FALSE),VLOOKUP($B1000,'ALLL &lt;50B Database'!$A:$AA,11,FALSE)),"")</f>
        <v/>
      </c>
      <c r="D1000" t="str">
        <f t="shared" si="30"/>
        <v/>
      </c>
    </row>
    <row r="1001" spans="1:4" x14ac:dyDescent="0.25">
      <c r="A1001">
        <f t="shared" si="31"/>
        <v>1001</v>
      </c>
      <c r="B1001" t="e">
        <f>IF('Peer Comparison Tool'!$D$11="NR",INDEX('CECL &lt;50B Database'!$A:$A,MATCH(Workings!$A1001,'CECL &lt;50B Database'!$AI:$AI,0)),INDEX('ALLL &lt;50B Database'!$A:$A,MATCH(Workings!$A1001,'ALLL &lt;50B Database'!$AI:$AI,0)))</f>
        <v>#N/A</v>
      </c>
      <c r="C1001" s="3" t="str">
        <f>IFERROR(IFERROR(VLOOKUP($B1001,'CECL &lt;50B Database'!$A:$AA,11,FALSE),VLOOKUP($B1001,'ALLL &lt;50B Database'!$A:$AA,11,FALSE)),"")</f>
        <v/>
      </c>
      <c r="D1001" t="str">
        <f t="shared" si="30"/>
        <v/>
      </c>
    </row>
    <row r="1002" spans="1:4" x14ac:dyDescent="0.25">
      <c r="A1002">
        <f t="shared" si="31"/>
        <v>1002</v>
      </c>
      <c r="B1002" t="e">
        <f>IF('Peer Comparison Tool'!$D$11="NR",INDEX('CECL &lt;50B Database'!$A:$A,MATCH(Workings!$A1002,'CECL &lt;50B Database'!$AI:$AI,0)),INDEX('ALLL &lt;50B Database'!$A:$A,MATCH(Workings!$A1002,'ALLL &lt;50B Database'!$AI:$AI,0)))</f>
        <v>#N/A</v>
      </c>
      <c r="C1002" s="3" t="str">
        <f>IFERROR(IFERROR(VLOOKUP($B1002,'CECL &lt;50B Database'!$A:$AA,11,FALSE),VLOOKUP($B1002,'ALLL &lt;50B Database'!$A:$AA,11,FALSE)),"")</f>
        <v/>
      </c>
      <c r="D1002" t="str">
        <f t="shared" si="30"/>
        <v/>
      </c>
    </row>
    <row r="1003" spans="1:4" x14ac:dyDescent="0.25">
      <c r="A1003">
        <f t="shared" si="31"/>
        <v>1003</v>
      </c>
      <c r="B1003" t="e">
        <f>IF('Peer Comparison Tool'!$D$11="NR",INDEX('CECL &lt;50B Database'!$A:$A,MATCH(Workings!$A1003,'CECL &lt;50B Database'!$AI:$AI,0)),INDEX('ALLL &lt;50B Database'!$A:$A,MATCH(Workings!$A1003,'ALLL &lt;50B Database'!$AI:$AI,0)))</f>
        <v>#N/A</v>
      </c>
      <c r="C1003" s="3" t="str">
        <f>IFERROR(IFERROR(VLOOKUP($B1003,'CECL &lt;50B Database'!$A:$AA,11,FALSE),VLOOKUP($B1003,'ALLL &lt;50B Database'!$A:$AA,11,FALSE)),"")</f>
        <v/>
      </c>
      <c r="D1003" t="str">
        <f t="shared" si="30"/>
        <v/>
      </c>
    </row>
    <row r="1004" spans="1:4" x14ac:dyDescent="0.25">
      <c r="A1004">
        <f t="shared" si="31"/>
        <v>1004</v>
      </c>
      <c r="B1004" t="e">
        <f>IF('Peer Comparison Tool'!$D$11="NR",INDEX('CECL &lt;50B Database'!$A:$A,MATCH(Workings!$A1004,'CECL &lt;50B Database'!$AI:$AI,0)),INDEX('ALLL &lt;50B Database'!$A:$A,MATCH(Workings!$A1004,'ALLL &lt;50B Database'!$AI:$AI,0)))</f>
        <v>#N/A</v>
      </c>
      <c r="C1004" s="3" t="str">
        <f>IFERROR(IFERROR(VLOOKUP($B1004,'CECL &lt;50B Database'!$A:$AA,11,FALSE),VLOOKUP($B1004,'ALLL &lt;50B Database'!$A:$AA,11,FALSE)),"")</f>
        <v/>
      </c>
      <c r="D1004" t="str">
        <f t="shared" si="30"/>
        <v/>
      </c>
    </row>
    <row r="1005" spans="1:4" x14ac:dyDescent="0.25">
      <c r="A1005">
        <f t="shared" si="31"/>
        <v>1005</v>
      </c>
      <c r="B1005" t="e">
        <f>IF('Peer Comparison Tool'!$D$11="NR",INDEX('CECL &lt;50B Database'!$A:$A,MATCH(Workings!$A1005,'CECL &lt;50B Database'!$AI:$AI,0)),INDEX('ALLL &lt;50B Database'!$A:$A,MATCH(Workings!$A1005,'ALLL &lt;50B Database'!$AI:$AI,0)))</f>
        <v>#N/A</v>
      </c>
      <c r="C1005" s="3" t="str">
        <f>IFERROR(IFERROR(VLOOKUP($B1005,'CECL &lt;50B Database'!$A:$AA,11,FALSE),VLOOKUP($B1005,'ALLL &lt;50B Database'!$A:$AA,11,FALSE)),"")</f>
        <v/>
      </c>
      <c r="D1005" t="str">
        <f t="shared" si="30"/>
        <v/>
      </c>
    </row>
    <row r="1006" spans="1:4" x14ac:dyDescent="0.25">
      <c r="A1006">
        <f t="shared" si="31"/>
        <v>1006</v>
      </c>
      <c r="B1006" t="e">
        <f>IF('Peer Comparison Tool'!$D$11="NR",INDEX('CECL &lt;50B Database'!$A:$A,MATCH(Workings!$A1006,'CECL &lt;50B Database'!$AI:$AI,0)),INDEX('ALLL &lt;50B Database'!$A:$A,MATCH(Workings!$A1006,'ALLL &lt;50B Database'!$AI:$AI,0)))</f>
        <v>#N/A</v>
      </c>
      <c r="C1006" s="3" t="str">
        <f>IFERROR(IFERROR(VLOOKUP($B1006,'CECL &lt;50B Database'!$A:$AA,11,FALSE),VLOOKUP($B1006,'ALLL &lt;50B Database'!$A:$AA,11,FALSE)),"")</f>
        <v/>
      </c>
      <c r="D1006" t="str">
        <f t="shared" si="30"/>
        <v/>
      </c>
    </row>
    <row r="1007" spans="1:4" x14ac:dyDescent="0.25">
      <c r="A1007">
        <f t="shared" si="31"/>
        <v>1007</v>
      </c>
      <c r="B1007" t="e">
        <f>IF('Peer Comparison Tool'!$D$11="NR",INDEX('CECL &lt;50B Database'!$A:$A,MATCH(Workings!$A1007,'CECL &lt;50B Database'!$AI:$AI,0)),INDEX('ALLL &lt;50B Database'!$A:$A,MATCH(Workings!$A1007,'ALLL &lt;50B Database'!$AI:$AI,0)))</f>
        <v>#N/A</v>
      </c>
      <c r="C1007" s="3" t="str">
        <f>IFERROR(IFERROR(VLOOKUP($B1007,'CECL &lt;50B Database'!$A:$AA,11,FALSE),VLOOKUP($B1007,'ALLL &lt;50B Database'!$A:$AA,11,FALSE)),"")</f>
        <v/>
      </c>
      <c r="D1007" t="str">
        <f t="shared" si="30"/>
        <v/>
      </c>
    </row>
    <row r="1008" spans="1:4" x14ac:dyDescent="0.25">
      <c r="A1008">
        <f t="shared" si="31"/>
        <v>1008</v>
      </c>
      <c r="B1008" t="e">
        <f>IF('Peer Comparison Tool'!$D$11="NR",INDEX('CECL &lt;50B Database'!$A:$A,MATCH(Workings!$A1008,'CECL &lt;50B Database'!$AI:$AI,0)),INDEX('ALLL &lt;50B Database'!$A:$A,MATCH(Workings!$A1008,'ALLL &lt;50B Database'!$AI:$AI,0)))</f>
        <v>#N/A</v>
      </c>
      <c r="C1008" s="3" t="str">
        <f>IFERROR(IFERROR(VLOOKUP($B1008,'CECL &lt;50B Database'!$A:$AA,11,FALSE),VLOOKUP($B1008,'ALLL &lt;50B Database'!$A:$AA,11,FALSE)),"")</f>
        <v/>
      </c>
      <c r="D1008" t="str">
        <f t="shared" si="30"/>
        <v/>
      </c>
    </row>
    <row r="1009" spans="1:4" x14ac:dyDescent="0.25">
      <c r="A1009">
        <f t="shared" si="31"/>
        <v>1009</v>
      </c>
      <c r="B1009" t="e">
        <f>IF('Peer Comparison Tool'!$D$11="NR",INDEX('CECL &lt;50B Database'!$A:$A,MATCH(Workings!$A1009,'CECL &lt;50B Database'!$AI:$AI,0)),INDEX('ALLL &lt;50B Database'!$A:$A,MATCH(Workings!$A1009,'ALLL &lt;50B Database'!$AI:$AI,0)))</f>
        <v>#N/A</v>
      </c>
      <c r="C1009" s="3" t="str">
        <f>IFERROR(IFERROR(VLOOKUP($B1009,'CECL &lt;50B Database'!$A:$AA,11,FALSE),VLOOKUP($B1009,'ALLL &lt;50B Database'!$A:$AA,11,FALSE)),"")</f>
        <v/>
      </c>
      <c r="D1009" t="str">
        <f t="shared" si="30"/>
        <v/>
      </c>
    </row>
    <row r="1010" spans="1:4" x14ac:dyDescent="0.25">
      <c r="A1010">
        <f t="shared" si="31"/>
        <v>1010</v>
      </c>
      <c r="B1010" t="e">
        <f>IF('Peer Comparison Tool'!$D$11="NR",INDEX('CECL &lt;50B Database'!$A:$A,MATCH(Workings!$A1010,'CECL &lt;50B Database'!$AI:$AI,0)),INDEX('ALLL &lt;50B Database'!$A:$A,MATCH(Workings!$A1010,'ALLL &lt;50B Database'!$AI:$AI,0)))</f>
        <v>#N/A</v>
      </c>
      <c r="C1010" s="3" t="str">
        <f>IFERROR(IFERROR(VLOOKUP($B1010,'CECL &lt;50B Database'!$A:$AA,11,FALSE),VLOOKUP($B1010,'ALLL &lt;50B Database'!$A:$AA,11,FALSE)),"")</f>
        <v/>
      </c>
      <c r="D1010" t="str">
        <f t="shared" si="30"/>
        <v/>
      </c>
    </row>
    <row r="1011" spans="1:4" x14ac:dyDescent="0.25">
      <c r="A1011">
        <f t="shared" si="31"/>
        <v>1011</v>
      </c>
      <c r="B1011" t="e">
        <f>IF('Peer Comparison Tool'!$D$11="NR",INDEX('CECL &lt;50B Database'!$A:$A,MATCH(Workings!$A1011,'CECL &lt;50B Database'!$AI:$AI,0)),INDEX('ALLL &lt;50B Database'!$A:$A,MATCH(Workings!$A1011,'ALLL &lt;50B Database'!$AI:$AI,0)))</f>
        <v>#N/A</v>
      </c>
      <c r="C1011" s="3" t="str">
        <f>IFERROR(IFERROR(VLOOKUP($B1011,'CECL &lt;50B Database'!$A:$AA,11,FALSE),VLOOKUP($B1011,'ALLL &lt;50B Database'!$A:$AA,11,FALSE)),"")</f>
        <v/>
      </c>
      <c r="D1011" t="str">
        <f t="shared" si="30"/>
        <v/>
      </c>
    </row>
    <row r="1012" spans="1:4" x14ac:dyDescent="0.25">
      <c r="A1012">
        <f t="shared" si="31"/>
        <v>1012</v>
      </c>
      <c r="B1012" t="e">
        <f>IF('Peer Comparison Tool'!$D$11="NR",INDEX('CECL &lt;50B Database'!$A:$A,MATCH(Workings!$A1012,'CECL &lt;50B Database'!$AI:$AI,0)),INDEX('ALLL &lt;50B Database'!$A:$A,MATCH(Workings!$A1012,'ALLL &lt;50B Database'!$AI:$AI,0)))</f>
        <v>#N/A</v>
      </c>
      <c r="C1012" s="3" t="str">
        <f>IFERROR(IFERROR(VLOOKUP($B1012,'CECL &lt;50B Database'!$A:$AA,11,FALSE),VLOOKUP($B1012,'ALLL &lt;50B Database'!$A:$AA,11,FALSE)),"")</f>
        <v/>
      </c>
      <c r="D1012" t="str">
        <f t="shared" si="30"/>
        <v/>
      </c>
    </row>
    <row r="1013" spans="1:4" x14ac:dyDescent="0.25">
      <c r="A1013">
        <f t="shared" si="31"/>
        <v>1013</v>
      </c>
      <c r="B1013" t="e">
        <f>IF('Peer Comparison Tool'!$D$11="NR",INDEX('CECL &lt;50B Database'!$A:$A,MATCH(Workings!$A1013,'CECL &lt;50B Database'!$AI:$AI,0)),INDEX('ALLL &lt;50B Database'!$A:$A,MATCH(Workings!$A1013,'ALLL &lt;50B Database'!$AI:$AI,0)))</f>
        <v>#N/A</v>
      </c>
      <c r="C1013" s="3" t="str">
        <f>IFERROR(IFERROR(VLOOKUP($B1013,'CECL &lt;50B Database'!$A:$AA,11,FALSE),VLOOKUP($B1013,'ALLL &lt;50B Database'!$A:$AA,11,FALSE)),"")</f>
        <v/>
      </c>
      <c r="D1013" t="str">
        <f t="shared" si="30"/>
        <v/>
      </c>
    </row>
    <row r="1014" spans="1:4" x14ac:dyDescent="0.25">
      <c r="A1014">
        <f t="shared" si="31"/>
        <v>1014</v>
      </c>
      <c r="B1014" t="e">
        <f>IF('Peer Comparison Tool'!$D$11="NR",INDEX('CECL &lt;50B Database'!$A:$A,MATCH(Workings!$A1014,'CECL &lt;50B Database'!$AI:$AI,0)),INDEX('ALLL &lt;50B Database'!$A:$A,MATCH(Workings!$A1014,'ALLL &lt;50B Database'!$AI:$AI,0)))</f>
        <v>#N/A</v>
      </c>
      <c r="C1014" s="3" t="str">
        <f>IFERROR(IFERROR(VLOOKUP($B1014,'CECL &lt;50B Database'!$A:$AA,11,FALSE),VLOOKUP($B1014,'ALLL &lt;50B Database'!$A:$AA,11,FALSE)),"")</f>
        <v/>
      </c>
      <c r="D1014" t="str">
        <f t="shared" si="30"/>
        <v/>
      </c>
    </row>
    <row r="1015" spans="1:4" x14ac:dyDescent="0.25">
      <c r="A1015">
        <f t="shared" si="31"/>
        <v>1015</v>
      </c>
      <c r="B1015" t="e">
        <f>IF('Peer Comparison Tool'!$D$11="NR",INDEX('CECL &lt;50B Database'!$A:$A,MATCH(Workings!$A1015,'CECL &lt;50B Database'!$AI:$AI,0)),INDEX('ALLL &lt;50B Database'!$A:$A,MATCH(Workings!$A1015,'ALLL &lt;50B Database'!$AI:$AI,0)))</f>
        <v>#N/A</v>
      </c>
      <c r="C1015" s="3" t="str">
        <f>IFERROR(IFERROR(VLOOKUP($B1015,'CECL &lt;50B Database'!$A:$AA,11,FALSE),VLOOKUP($B1015,'ALLL &lt;50B Database'!$A:$AA,11,FALSE)),"")</f>
        <v/>
      </c>
      <c r="D1015" t="str">
        <f t="shared" si="30"/>
        <v/>
      </c>
    </row>
    <row r="1016" spans="1:4" x14ac:dyDescent="0.25">
      <c r="A1016">
        <f t="shared" si="31"/>
        <v>1016</v>
      </c>
      <c r="B1016" t="e">
        <f>IF('Peer Comparison Tool'!$D$11="NR",INDEX('CECL &lt;50B Database'!$A:$A,MATCH(Workings!$A1016,'CECL &lt;50B Database'!$AI:$AI,0)),INDEX('ALLL &lt;50B Database'!$A:$A,MATCH(Workings!$A1016,'ALLL &lt;50B Database'!$AI:$AI,0)))</f>
        <v>#N/A</v>
      </c>
      <c r="C1016" s="3" t="str">
        <f>IFERROR(IFERROR(VLOOKUP($B1016,'CECL &lt;50B Database'!$A:$AA,11,FALSE),VLOOKUP($B1016,'ALLL &lt;50B Database'!$A:$AA,11,FALSE)),"")</f>
        <v/>
      </c>
      <c r="D1016" t="str">
        <f t="shared" si="30"/>
        <v/>
      </c>
    </row>
    <row r="1017" spans="1:4" x14ac:dyDescent="0.25">
      <c r="A1017">
        <f t="shared" si="31"/>
        <v>1017</v>
      </c>
      <c r="B1017" t="e">
        <f>IF('Peer Comparison Tool'!$D$11="NR",INDEX('CECL &lt;50B Database'!$A:$A,MATCH(Workings!$A1017,'CECL &lt;50B Database'!$AI:$AI,0)),INDEX('ALLL &lt;50B Database'!$A:$A,MATCH(Workings!$A1017,'ALLL &lt;50B Database'!$AI:$AI,0)))</f>
        <v>#N/A</v>
      </c>
      <c r="C1017" s="3" t="str">
        <f>IFERROR(IFERROR(VLOOKUP($B1017,'CECL &lt;50B Database'!$A:$AA,11,FALSE),VLOOKUP($B1017,'ALLL &lt;50B Database'!$A:$AA,11,FALSE)),"")</f>
        <v/>
      </c>
      <c r="D1017" t="str">
        <f t="shared" si="30"/>
        <v/>
      </c>
    </row>
    <row r="1018" spans="1:4" x14ac:dyDescent="0.25">
      <c r="A1018">
        <f t="shared" si="31"/>
        <v>1018</v>
      </c>
      <c r="B1018" t="e">
        <f>IF('Peer Comparison Tool'!$D$11="NR",INDEX('CECL &lt;50B Database'!$A:$A,MATCH(Workings!$A1018,'CECL &lt;50B Database'!$AI:$AI,0)),INDEX('ALLL &lt;50B Database'!$A:$A,MATCH(Workings!$A1018,'ALLL &lt;50B Database'!$AI:$AI,0)))</f>
        <v>#N/A</v>
      </c>
      <c r="C1018" s="3" t="str">
        <f>IFERROR(IFERROR(VLOOKUP($B1018,'CECL &lt;50B Database'!$A:$AA,11,FALSE),VLOOKUP($B1018,'ALLL &lt;50B Database'!$A:$AA,11,FALSE)),"")</f>
        <v/>
      </c>
      <c r="D1018" t="str">
        <f t="shared" si="30"/>
        <v/>
      </c>
    </row>
    <row r="1019" spans="1:4" x14ac:dyDescent="0.25">
      <c r="A1019">
        <f t="shared" si="31"/>
        <v>1019</v>
      </c>
      <c r="B1019" t="e">
        <f>IF('Peer Comparison Tool'!$D$11="NR",INDEX('CECL &lt;50B Database'!$A:$A,MATCH(Workings!$A1019,'CECL &lt;50B Database'!$AI:$AI,0)),INDEX('ALLL &lt;50B Database'!$A:$A,MATCH(Workings!$A1019,'ALLL &lt;50B Database'!$AI:$AI,0)))</f>
        <v>#N/A</v>
      </c>
      <c r="C1019" s="3" t="str">
        <f>IFERROR(IFERROR(VLOOKUP($B1019,'CECL &lt;50B Database'!$A:$AA,11,FALSE),VLOOKUP($B1019,'ALLL &lt;50B Database'!$A:$AA,11,FALSE)),"")</f>
        <v/>
      </c>
      <c r="D1019" t="str">
        <f t="shared" si="30"/>
        <v/>
      </c>
    </row>
    <row r="1020" spans="1:4" x14ac:dyDescent="0.25">
      <c r="A1020">
        <f t="shared" si="31"/>
        <v>1020</v>
      </c>
      <c r="B1020" t="e">
        <f>IF('Peer Comparison Tool'!$D$11="NR",INDEX('CECL &lt;50B Database'!$A:$A,MATCH(Workings!$A1020,'CECL &lt;50B Database'!$AI:$AI,0)),INDEX('ALLL &lt;50B Database'!$A:$A,MATCH(Workings!$A1020,'ALLL &lt;50B Database'!$AI:$AI,0)))</f>
        <v>#N/A</v>
      </c>
      <c r="C1020" s="3" t="str">
        <f>IFERROR(IFERROR(VLOOKUP($B1020,'CECL &lt;50B Database'!$A:$AA,11,FALSE),VLOOKUP($B1020,'ALLL &lt;50B Database'!$A:$AA,11,FALSE)),"")</f>
        <v/>
      </c>
      <c r="D1020" t="str">
        <f t="shared" si="30"/>
        <v/>
      </c>
    </row>
    <row r="1021" spans="1:4" x14ac:dyDescent="0.25">
      <c r="A1021">
        <f t="shared" si="31"/>
        <v>1021</v>
      </c>
      <c r="B1021" t="e">
        <f>IF('Peer Comparison Tool'!$D$11="NR",INDEX('CECL &lt;50B Database'!$A:$A,MATCH(Workings!$A1021,'CECL &lt;50B Database'!$AI:$AI,0)),INDEX('ALLL &lt;50B Database'!$A:$A,MATCH(Workings!$A1021,'ALLL &lt;50B Database'!$AI:$AI,0)))</f>
        <v>#N/A</v>
      </c>
      <c r="C1021" s="3" t="str">
        <f>IFERROR(IFERROR(VLOOKUP($B1021,'CECL &lt;50B Database'!$A:$AA,11,FALSE),VLOOKUP($B1021,'ALLL &lt;50B Database'!$A:$AA,11,FALSE)),"")</f>
        <v/>
      </c>
      <c r="D1021" t="str">
        <f t="shared" si="30"/>
        <v/>
      </c>
    </row>
    <row r="1022" spans="1:4" x14ac:dyDescent="0.25">
      <c r="A1022">
        <f t="shared" si="31"/>
        <v>1022</v>
      </c>
      <c r="B1022" t="e">
        <f>IF('Peer Comparison Tool'!$D$11="NR",INDEX('CECL &lt;50B Database'!$A:$A,MATCH(Workings!$A1022,'CECL &lt;50B Database'!$AI:$AI,0)),INDEX('ALLL &lt;50B Database'!$A:$A,MATCH(Workings!$A1022,'ALLL &lt;50B Database'!$AI:$AI,0)))</f>
        <v>#N/A</v>
      </c>
      <c r="C1022" s="3" t="str">
        <f>IFERROR(IFERROR(VLOOKUP($B1022,'CECL &lt;50B Database'!$A:$AA,11,FALSE),VLOOKUP($B1022,'ALLL &lt;50B Database'!$A:$AA,11,FALSE)),"")</f>
        <v/>
      </c>
      <c r="D1022" t="str">
        <f t="shared" si="30"/>
        <v/>
      </c>
    </row>
    <row r="1023" spans="1:4" x14ac:dyDescent="0.25">
      <c r="A1023">
        <f t="shared" si="31"/>
        <v>1023</v>
      </c>
      <c r="B1023" t="e">
        <f>IF('Peer Comparison Tool'!$D$11="NR",INDEX('CECL &lt;50B Database'!$A:$A,MATCH(Workings!$A1023,'CECL &lt;50B Database'!$AI:$AI,0)),INDEX('ALLL &lt;50B Database'!$A:$A,MATCH(Workings!$A1023,'ALLL &lt;50B Database'!$AI:$AI,0)))</f>
        <v>#N/A</v>
      </c>
      <c r="C1023" s="3" t="str">
        <f>IFERROR(IFERROR(VLOOKUP($B1023,'CECL &lt;50B Database'!$A:$AA,11,FALSE),VLOOKUP($B1023,'ALLL &lt;50B Database'!$A:$AA,11,FALSE)),"")</f>
        <v/>
      </c>
      <c r="D1023" t="str">
        <f t="shared" si="30"/>
        <v/>
      </c>
    </row>
    <row r="1024" spans="1:4" x14ac:dyDescent="0.25">
      <c r="A1024">
        <f t="shared" si="31"/>
        <v>1024</v>
      </c>
      <c r="B1024" t="e">
        <f>IF('Peer Comparison Tool'!$D$11="NR",INDEX('CECL &lt;50B Database'!$A:$A,MATCH(Workings!$A1024,'CECL &lt;50B Database'!$AI:$AI,0)),INDEX('ALLL &lt;50B Database'!$A:$A,MATCH(Workings!$A1024,'ALLL &lt;50B Database'!$AI:$AI,0)))</f>
        <v>#N/A</v>
      </c>
      <c r="C1024" s="3" t="str">
        <f>IFERROR(IFERROR(VLOOKUP($B1024,'CECL &lt;50B Database'!$A:$AA,11,FALSE),VLOOKUP($B1024,'ALLL &lt;50B Database'!$A:$AA,11,FALSE)),"")</f>
        <v/>
      </c>
      <c r="D1024" t="str">
        <f t="shared" si="30"/>
        <v/>
      </c>
    </row>
    <row r="1025" spans="1:4" x14ac:dyDescent="0.25">
      <c r="A1025">
        <f t="shared" si="31"/>
        <v>1025</v>
      </c>
      <c r="B1025" t="e">
        <f>IF('Peer Comparison Tool'!$D$11="NR",INDEX('CECL &lt;50B Database'!$A:$A,MATCH(Workings!$A1025,'CECL &lt;50B Database'!$AI:$AI,0)),INDEX('ALLL &lt;50B Database'!$A:$A,MATCH(Workings!$A1025,'ALLL &lt;50B Database'!$AI:$AI,0)))</f>
        <v>#N/A</v>
      </c>
      <c r="C1025" s="3" t="str">
        <f>IFERROR(IFERROR(VLOOKUP($B1025,'CECL &lt;50B Database'!$A:$AA,11,FALSE),VLOOKUP($B1025,'ALLL &lt;50B Database'!$A:$AA,11,FALSE)),"")</f>
        <v/>
      </c>
      <c r="D1025" t="str">
        <f t="shared" si="30"/>
        <v/>
      </c>
    </row>
    <row r="1026" spans="1:4" x14ac:dyDescent="0.25">
      <c r="A1026">
        <f t="shared" si="31"/>
        <v>1026</v>
      </c>
      <c r="B1026" t="e">
        <f>IF('Peer Comparison Tool'!$D$11="NR",INDEX('CECL &lt;50B Database'!$A:$A,MATCH(Workings!$A1026,'CECL &lt;50B Database'!$AI:$AI,0)),INDEX('ALLL &lt;50B Database'!$A:$A,MATCH(Workings!$A1026,'ALLL &lt;50B Database'!$AI:$AI,0)))</f>
        <v>#N/A</v>
      </c>
      <c r="C1026" s="3" t="str">
        <f>IFERROR(IFERROR(VLOOKUP($B1026,'CECL &lt;50B Database'!$A:$AA,11,FALSE),VLOOKUP($B1026,'ALLL &lt;50B Database'!$A:$AA,11,FALSE)),"")</f>
        <v/>
      </c>
      <c r="D1026" t="str">
        <f t="shared" ref="D1026:D1089" si="32">IFERROR(RANK($C1026,$C$1:$C$5000,0),"")</f>
        <v/>
      </c>
    </row>
    <row r="1027" spans="1:4" x14ac:dyDescent="0.25">
      <c r="A1027">
        <f t="shared" si="31"/>
        <v>1027</v>
      </c>
      <c r="B1027" t="e">
        <f>IF('Peer Comparison Tool'!$D$11="NR",INDEX('CECL &lt;50B Database'!$A:$A,MATCH(Workings!$A1027,'CECL &lt;50B Database'!$AI:$AI,0)),INDEX('ALLL &lt;50B Database'!$A:$A,MATCH(Workings!$A1027,'ALLL &lt;50B Database'!$AI:$AI,0)))</f>
        <v>#N/A</v>
      </c>
      <c r="C1027" s="3" t="str">
        <f>IFERROR(IFERROR(VLOOKUP($B1027,'CECL &lt;50B Database'!$A:$AA,11,FALSE),VLOOKUP($B1027,'ALLL &lt;50B Database'!$A:$AA,11,FALSE)),"")</f>
        <v/>
      </c>
      <c r="D1027" t="str">
        <f t="shared" si="32"/>
        <v/>
      </c>
    </row>
    <row r="1028" spans="1:4" x14ac:dyDescent="0.25">
      <c r="A1028">
        <f t="shared" ref="A1028:A1091" si="33">A1027+1</f>
        <v>1028</v>
      </c>
      <c r="B1028" t="e">
        <f>IF('Peer Comparison Tool'!$D$11="NR",INDEX('CECL &lt;50B Database'!$A:$A,MATCH(Workings!$A1028,'CECL &lt;50B Database'!$AI:$AI,0)),INDEX('ALLL &lt;50B Database'!$A:$A,MATCH(Workings!$A1028,'ALLL &lt;50B Database'!$AI:$AI,0)))</f>
        <v>#N/A</v>
      </c>
      <c r="C1028" s="3" t="str">
        <f>IFERROR(IFERROR(VLOOKUP($B1028,'CECL &lt;50B Database'!$A:$AA,11,FALSE),VLOOKUP($B1028,'ALLL &lt;50B Database'!$A:$AA,11,FALSE)),"")</f>
        <v/>
      </c>
      <c r="D1028" t="str">
        <f t="shared" si="32"/>
        <v/>
      </c>
    </row>
    <row r="1029" spans="1:4" x14ac:dyDescent="0.25">
      <c r="A1029">
        <f t="shared" si="33"/>
        <v>1029</v>
      </c>
      <c r="B1029" t="e">
        <f>IF('Peer Comparison Tool'!$D$11="NR",INDEX('CECL &lt;50B Database'!$A:$A,MATCH(Workings!$A1029,'CECL &lt;50B Database'!$AI:$AI,0)),INDEX('ALLL &lt;50B Database'!$A:$A,MATCH(Workings!$A1029,'ALLL &lt;50B Database'!$AI:$AI,0)))</f>
        <v>#N/A</v>
      </c>
      <c r="C1029" s="3" t="str">
        <f>IFERROR(IFERROR(VLOOKUP($B1029,'CECL &lt;50B Database'!$A:$AA,11,FALSE),VLOOKUP($B1029,'ALLL &lt;50B Database'!$A:$AA,11,FALSE)),"")</f>
        <v/>
      </c>
      <c r="D1029" t="str">
        <f t="shared" si="32"/>
        <v/>
      </c>
    </row>
    <row r="1030" spans="1:4" x14ac:dyDescent="0.25">
      <c r="A1030">
        <f t="shared" si="33"/>
        <v>1030</v>
      </c>
      <c r="B1030" t="e">
        <f>IF('Peer Comparison Tool'!$D$11="NR",INDEX('CECL &lt;50B Database'!$A:$A,MATCH(Workings!$A1030,'CECL &lt;50B Database'!$AI:$AI,0)),INDEX('ALLL &lt;50B Database'!$A:$A,MATCH(Workings!$A1030,'ALLL &lt;50B Database'!$AI:$AI,0)))</f>
        <v>#N/A</v>
      </c>
      <c r="C1030" s="3" t="str">
        <f>IFERROR(IFERROR(VLOOKUP($B1030,'CECL &lt;50B Database'!$A:$AA,11,FALSE),VLOOKUP($B1030,'ALLL &lt;50B Database'!$A:$AA,11,FALSE)),"")</f>
        <v/>
      </c>
      <c r="D1030" t="str">
        <f t="shared" si="32"/>
        <v/>
      </c>
    </row>
    <row r="1031" spans="1:4" x14ac:dyDescent="0.25">
      <c r="A1031">
        <f t="shared" si="33"/>
        <v>1031</v>
      </c>
      <c r="B1031" t="e">
        <f>IF('Peer Comparison Tool'!$D$11="NR",INDEX('CECL &lt;50B Database'!$A:$A,MATCH(Workings!$A1031,'CECL &lt;50B Database'!$AI:$AI,0)),INDEX('ALLL &lt;50B Database'!$A:$A,MATCH(Workings!$A1031,'ALLL &lt;50B Database'!$AI:$AI,0)))</f>
        <v>#N/A</v>
      </c>
      <c r="C1031" s="3" t="str">
        <f>IFERROR(IFERROR(VLOOKUP($B1031,'CECL &lt;50B Database'!$A:$AA,11,FALSE),VLOOKUP($B1031,'ALLL &lt;50B Database'!$A:$AA,11,FALSE)),"")</f>
        <v/>
      </c>
      <c r="D1031" t="str">
        <f t="shared" si="32"/>
        <v/>
      </c>
    </row>
    <row r="1032" spans="1:4" x14ac:dyDescent="0.25">
      <c r="A1032">
        <f t="shared" si="33"/>
        <v>1032</v>
      </c>
      <c r="B1032" t="e">
        <f>IF('Peer Comparison Tool'!$D$11="NR",INDEX('CECL &lt;50B Database'!$A:$A,MATCH(Workings!$A1032,'CECL &lt;50B Database'!$AI:$AI,0)),INDEX('ALLL &lt;50B Database'!$A:$A,MATCH(Workings!$A1032,'ALLL &lt;50B Database'!$AI:$AI,0)))</f>
        <v>#N/A</v>
      </c>
      <c r="C1032" s="3" t="str">
        <f>IFERROR(IFERROR(VLOOKUP($B1032,'CECL &lt;50B Database'!$A:$AA,11,FALSE),VLOOKUP($B1032,'ALLL &lt;50B Database'!$A:$AA,11,FALSE)),"")</f>
        <v/>
      </c>
      <c r="D1032" t="str">
        <f t="shared" si="32"/>
        <v/>
      </c>
    </row>
    <row r="1033" spans="1:4" x14ac:dyDescent="0.25">
      <c r="A1033">
        <f t="shared" si="33"/>
        <v>1033</v>
      </c>
      <c r="B1033" t="e">
        <f>IF('Peer Comparison Tool'!$D$11="NR",INDEX('CECL &lt;50B Database'!$A:$A,MATCH(Workings!$A1033,'CECL &lt;50B Database'!$AI:$AI,0)),INDEX('ALLL &lt;50B Database'!$A:$A,MATCH(Workings!$A1033,'ALLL &lt;50B Database'!$AI:$AI,0)))</f>
        <v>#N/A</v>
      </c>
      <c r="C1033" s="3" t="str">
        <f>IFERROR(IFERROR(VLOOKUP($B1033,'CECL &lt;50B Database'!$A:$AA,11,FALSE),VLOOKUP($B1033,'ALLL &lt;50B Database'!$A:$AA,11,FALSE)),"")</f>
        <v/>
      </c>
      <c r="D1033" t="str">
        <f t="shared" si="32"/>
        <v/>
      </c>
    </row>
    <row r="1034" spans="1:4" x14ac:dyDescent="0.25">
      <c r="A1034">
        <f t="shared" si="33"/>
        <v>1034</v>
      </c>
      <c r="B1034" t="e">
        <f>IF('Peer Comparison Tool'!$D$11="NR",INDEX('CECL &lt;50B Database'!$A:$A,MATCH(Workings!$A1034,'CECL &lt;50B Database'!$AI:$AI,0)),INDEX('ALLL &lt;50B Database'!$A:$A,MATCH(Workings!$A1034,'ALLL &lt;50B Database'!$AI:$AI,0)))</f>
        <v>#N/A</v>
      </c>
      <c r="C1034" s="3" t="str">
        <f>IFERROR(IFERROR(VLOOKUP($B1034,'CECL &lt;50B Database'!$A:$AA,11,FALSE),VLOOKUP($B1034,'ALLL &lt;50B Database'!$A:$AA,11,FALSE)),"")</f>
        <v/>
      </c>
      <c r="D1034" t="str">
        <f t="shared" si="32"/>
        <v/>
      </c>
    </row>
    <row r="1035" spans="1:4" x14ac:dyDescent="0.25">
      <c r="A1035">
        <f t="shared" si="33"/>
        <v>1035</v>
      </c>
      <c r="B1035" t="e">
        <f>IF('Peer Comparison Tool'!$D$11="NR",INDEX('CECL &lt;50B Database'!$A:$A,MATCH(Workings!$A1035,'CECL &lt;50B Database'!$AI:$AI,0)),INDEX('ALLL &lt;50B Database'!$A:$A,MATCH(Workings!$A1035,'ALLL &lt;50B Database'!$AI:$AI,0)))</f>
        <v>#N/A</v>
      </c>
      <c r="C1035" s="3" t="str">
        <f>IFERROR(IFERROR(VLOOKUP($B1035,'CECL &lt;50B Database'!$A:$AA,11,FALSE),VLOOKUP($B1035,'ALLL &lt;50B Database'!$A:$AA,11,FALSE)),"")</f>
        <v/>
      </c>
      <c r="D1035" t="str">
        <f t="shared" si="32"/>
        <v/>
      </c>
    </row>
    <row r="1036" spans="1:4" x14ac:dyDescent="0.25">
      <c r="A1036">
        <f t="shared" si="33"/>
        <v>1036</v>
      </c>
      <c r="B1036" t="e">
        <f>IF('Peer Comparison Tool'!$D$11="NR",INDEX('CECL &lt;50B Database'!$A:$A,MATCH(Workings!$A1036,'CECL &lt;50B Database'!$AI:$AI,0)),INDEX('ALLL &lt;50B Database'!$A:$A,MATCH(Workings!$A1036,'ALLL &lt;50B Database'!$AI:$AI,0)))</f>
        <v>#N/A</v>
      </c>
      <c r="C1036" s="3" t="str">
        <f>IFERROR(IFERROR(VLOOKUP($B1036,'CECL &lt;50B Database'!$A:$AA,11,FALSE),VLOOKUP($B1036,'ALLL &lt;50B Database'!$A:$AA,11,FALSE)),"")</f>
        <v/>
      </c>
      <c r="D1036" t="str">
        <f t="shared" si="32"/>
        <v/>
      </c>
    </row>
    <row r="1037" spans="1:4" x14ac:dyDescent="0.25">
      <c r="A1037">
        <f t="shared" si="33"/>
        <v>1037</v>
      </c>
      <c r="B1037" t="e">
        <f>IF('Peer Comparison Tool'!$D$11="NR",INDEX('CECL &lt;50B Database'!$A:$A,MATCH(Workings!$A1037,'CECL &lt;50B Database'!$AI:$AI,0)),INDEX('ALLL &lt;50B Database'!$A:$A,MATCH(Workings!$A1037,'ALLL &lt;50B Database'!$AI:$AI,0)))</f>
        <v>#N/A</v>
      </c>
      <c r="C1037" s="3" t="str">
        <f>IFERROR(IFERROR(VLOOKUP($B1037,'CECL &lt;50B Database'!$A:$AA,11,FALSE),VLOOKUP($B1037,'ALLL &lt;50B Database'!$A:$AA,11,FALSE)),"")</f>
        <v/>
      </c>
      <c r="D1037" t="str">
        <f t="shared" si="32"/>
        <v/>
      </c>
    </row>
    <row r="1038" spans="1:4" x14ac:dyDescent="0.25">
      <c r="A1038">
        <f t="shared" si="33"/>
        <v>1038</v>
      </c>
      <c r="B1038" t="e">
        <f>IF('Peer Comparison Tool'!$D$11="NR",INDEX('CECL &lt;50B Database'!$A:$A,MATCH(Workings!$A1038,'CECL &lt;50B Database'!$AI:$AI,0)),INDEX('ALLL &lt;50B Database'!$A:$A,MATCH(Workings!$A1038,'ALLL &lt;50B Database'!$AI:$AI,0)))</f>
        <v>#N/A</v>
      </c>
      <c r="C1038" s="3" t="str">
        <f>IFERROR(IFERROR(VLOOKUP($B1038,'CECL &lt;50B Database'!$A:$AA,11,FALSE),VLOOKUP($B1038,'ALLL &lt;50B Database'!$A:$AA,11,FALSE)),"")</f>
        <v/>
      </c>
      <c r="D1038" t="str">
        <f t="shared" si="32"/>
        <v/>
      </c>
    </row>
    <row r="1039" spans="1:4" x14ac:dyDescent="0.25">
      <c r="A1039">
        <f t="shared" si="33"/>
        <v>1039</v>
      </c>
      <c r="B1039" t="e">
        <f>IF('Peer Comparison Tool'!$D$11="NR",INDEX('CECL &lt;50B Database'!$A:$A,MATCH(Workings!$A1039,'CECL &lt;50B Database'!$AI:$AI,0)),INDEX('ALLL &lt;50B Database'!$A:$A,MATCH(Workings!$A1039,'ALLL &lt;50B Database'!$AI:$AI,0)))</f>
        <v>#N/A</v>
      </c>
      <c r="C1039" s="3" t="str">
        <f>IFERROR(IFERROR(VLOOKUP($B1039,'CECL &lt;50B Database'!$A:$AA,11,FALSE),VLOOKUP($B1039,'ALLL &lt;50B Database'!$A:$AA,11,FALSE)),"")</f>
        <v/>
      </c>
      <c r="D1039" t="str">
        <f t="shared" si="32"/>
        <v/>
      </c>
    </row>
    <row r="1040" spans="1:4" x14ac:dyDescent="0.25">
      <c r="A1040">
        <f t="shared" si="33"/>
        <v>1040</v>
      </c>
      <c r="B1040" t="e">
        <f>IF('Peer Comparison Tool'!$D$11="NR",INDEX('CECL &lt;50B Database'!$A:$A,MATCH(Workings!$A1040,'CECL &lt;50B Database'!$AI:$AI,0)),INDEX('ALLL &lt;50B Database'!$A:$A,MATCH(Workings!$A1040,'ALLL &lt;50B Database'!$AI:$AI,0)))</f>
        <v>#N/A</v>
      </c>
      <c r="C1040" s="3" t="str">
        <f>IFERROR(IFERROR(VLOOKUP($B1040,'CECL &lt;50B Database'!$A:$AA,11,FALSE),VLOOKUP($B1040,'ALLL &lt;50B Database'!$A:$AA,11,FALSE)),"")</f>
        <v/>
      </c>
      <c r="D1040" t="str">
        <f t="shared" si="32"/>
        <v/>
      </c>
    </row>
    <row r="1041" spans="1:4" x14ac:dyDescent="0.25">
      <c r="A1041">
        <f t="shared" si="33"/>
        <v>1041</v>
      </c>
      <c r="B1041" t="e">
        <f>IF('Peer Comparison Tool'!$D$11="NR",INDEX('CECL &lt;50B Database'!$A:$A,MATCH(Workings!$A1041,'CECL &lt;50B Database'!$AI:$AI,0)),INDEX('ALLL &lt;50B Database'!$A:$A,MATCH(Workings!$A1041,'ALLL &lt;50B Database'!$AI:$AI,0)))</f>
        <v>#N/A</v>
      </c>
      <c r="C1041" s="3" t="str">
        <f>IFERROR(IFERROR(VLOOKUP($B1041,'CECL &lt;50B Database'!$A:$AA,11,FALSE),VLOOKUP($B1041,'ALLL &lt;50B Database'!$A:$AA,11,FALSE)),"")</f>
        <v/>
      </c>
      <c r="D1041" t="str">
        <f t="shared" si="32"/>
        <v/>
      </c>
    </row>
    <row r="1042" spans="1:4" x14ac:dyDescent="0.25">
      <c r="A1042">
        <f t="shared" si="33"/>
        <v>1042</v>
      </c>
      <c r="B1042" t="e">
        <f>IF('Peer Comparison Tool'!$D$11="NR",INDEX('CECL &lt;50B Database'!$A:$A,MATCH(Workings!$A1042,'CECL &lt;50B Database'!$AI:$AI,0)),INDEX('ALLL &lt;50B Database'!$A:$A,MATCH(Workings!$A1042,'ALLL &lt;50B Database'!$AI:$AI,0)))</f>
        <v>#N/A</v>
      </c>
      <c r="C1042" s="3" t="str">
        <f>IFERROR(IFERROR(VLOOKUP($B1042,'CECL &lt;50B Database'!$A:$AA,11,FALSE),VLOOKUP($B1042,'ALLL &lt;50B Database'!$A:$AA,11,FALSE)),"")</f>
        <v/>
      </c>
      <c r="D1042" t="str">
        <f t="shared" si="32"/>
        <v/>
      </c>
    </row>
    <row r="1043" spans="1:4" x14ac:dyDescent="0.25">
      <c r="A1043">
        <f t="shared" si="33"/>
        <v>1043</v>
      </c>
      <c r="B1043" t="e">
        <f>IF('Peer Comparison Tool'!$D$11="NR",INDEX('CECL &lt;50B Database'!$A:$A,MATCH(Workings!$A1043,'CECL &lt;50B Database'!$AI:$AI,0)),INDEX('ALLL &lt;50B Database'!$A:$A,MATCH(Workings!$A1043,'ALLL &lt;50B Database'!$AI:$AI,0)))</f>
        <v>#N/A</v>
      </c>
      <c r="C1043" s="3" t="str">
        <f>IFERROR(IFERROR(VLOOKUP($B1043,'CECL &lt;50B Database'!$A:$AA,11,FALSE),VLOOKUP($B1043,'ALLL &lt;50B Database'!$A:$AA,11,FALSE)),"")</f>
        <v/>
      </c>
      <c r="D1043" t="str">
        <f t="shared" si="32"/>
        <v/>
      </c>
    </row>
    <row r="1044" spans="1:4" x14ac:dyDescent="0.25">
      <c r="A1044">
        <f t="shared" si="33"/>
        <v>1044</v>
      </c>
      <c r="B1044" t="e">
        <f>IF('Peer Comparison Tool'!$D$11="NR",INDEX('CECL &lt;50B Database'!$A:$A,MATCH(Workings!$A1044,'CECL &lt;50B Database'!$AI:$AI,0)),INDEX('ALLL &lt;50B Database'!$A:$A,MATCH(Workings!$A1044,'ALLL &lt;50B Database'!$AI:$AI,0)))</f>
        <v>#N/A</v>
      </c>
      <c r="C1044" s="3" t="str">
        <f>IFERROR(IFERROR(VLOOKUP($B1044,'CECL &lt;50B Database'!$A:$AA,11,FALSE),VLOOKUP($B1044,'ALLL &lt;50B Database'!$A:$AA,11,FALSE)),"")</f>
        <v/>
      </c>
      <c r="D1044" t="str">
        <f t="shared" si="32"/>
        <v/>
      </c>
    </row>
    <row r="1045" spans="1:4" x14ac:dyDescent="0.25">
      <c r="A1045">
        <f t="shared" si="33"/>
        <v>1045</v>
      </c>
      <c r="B1045" t="e">
        <f>IF('Peer Comparison Tool'!$D$11="NR",INDEX('CECL &lt;50B Database'!$A:$A,MATCH(Workings!$A1045,'CECL &lt;50B Database'!$AI:$AI,0)),INDEX('ALLL &lt;50B Database'!$A:$A,MATCH(Workings!$A1045,'ALLL &lt;50B Database'!$AI:$AI,0)))</f>
        <v>#N/A</v>
      </c>
      <c r="C1045" s="3" t="str">
        <f>IFERROR(IFERROR(VLOOKUP($B1045,'CECL &lt;50B Database'!$A:$AA,11,FALSE),VLOOKUP($B1045,'ALLL &lt;50B Database'!$A:$AA,11,FALSE)),"")</f>
        <v/>
      </c>
      <c r="D1045" t="str">
        <f t="shared" si="32"/>
        <v/>
      </c>
    </row>
    <row r="1046" spans="1:4" x14ac:dyDescent="0.25">
      <c r="A1046">
        <f t="shared" si="33"/>
        <v>1046</v>
      </c>
      <c r="B1046" t="e">
        <f>IF('Peer Comparison Tool'!$D$11="NR",INDEX('CECL &lt;50B Database'!$A:$A,MATCH(Workings!$A1046,'CECL &lt;50B Database'!$AI:$AI,0)),INDEX('ALLL &lt;50B Database'!$A:$A,MATCH(Workings!$A1046,'ALLL &lt;50B Database'!$AI:$AI,0)))</f>
        <v>#N/A</v>
      </c>
      <c r="C1046" s="3" t="str">
        <f>IFERROR(IFERROR(VLOOKUP($B1046,'CECL &lt;50B Database'!$A:$AA,11,FALSE),VLOOKUP($B1046,'ALLL &lt;50B Database'!$A:$AA,11,FALSE)),"")</f>
        <v/>
      </c>
      <c r="D1046" t="str">
        <f t="shared" si="32"/>
        <v/>
      </c>
    </row>
    <row r="1047" spans="1:4" x14ac:dyDescent="0.25">
      <c r="A1047">
        <f t="shared" si="33"/>
        <v>1047</v>
      </c>
      <c r="B1047" t="e">
        <f>IF('Peer Comparison Tool'!$D$11="NR",INDEX('CECL &lt;50B Database'!$A:$A,MATCH(Workings!$A1047,'CECL &lt;50B Database'!$AI:$AI,0)),INDEX('ALLL &lt;50B Database'!$A:$A,MATCH(Workings!$A1047,'ALLL &lt;50B Database'!$AI:$AI,0)))</f>
        <v>#N/A</v>
      </c>
      <c r="C1047" s="3" t="str">
        <f>IFERROR(IFERROR(VLOOKUP($B1047,'CECL &lt;50B Database'!$A:$AA,11,FALSE),VLOOKUP($B1047,'ALLL &lt;50B Database'!$A:$AA,11,FALSE)),"")</f>
        <v/>
      </c>
      <c r="D1047" t="str">
        <f t="shared" si="32"/>
        <v/>
      </c>
    </row>
    <row r="1048" spans="1:4" x14ac:dyDescent="0.25">
      <c r="A1048">
        <f t="shared" si="33"/>
        <v>1048</v>
      </c>
      <c r="B1048" t="e">
        <f>IF('Peer Comparison Tool'!$D$11="NR",INDEX('CECL &lt;50B Database'!$A:$A,MATCH(Workings!$A1048,'CECL &lt;50B Database'!$AI:$AI,0)),INDEX('ALLL &lt;50B Database'!$A:$A,MATCH(Workings!$A1048,'ALLL &lt;50B Database'!$AI:$AI,0)))</f>
        <v>#N/A</v>
      </c>
      <c r="C1048" s="3" t="str">
        <f>IFERROR(IFERROR(VLOOKUP($B1048,'CECL &lt;50B Database'!$A:$AA,11,FALSE),VLOOKUP($B1048,'ALLL &lt;50B Database'!$A:$AA,11,FALSE)),"")</f>
        <v/>
      </c>
      <c r="D1048" t="str">
        <f t="shared" si="32"/>
        <v/>
      </c>
    </row>
    <row r="1049" spans="1:4" x14ac:dyDescent="0.25">
      <c r="A1049">
        <f t="shared" si="33"/>
        <v>1049</v>
      </c>
      <c r="B1049" t="e">
        <f>IF('Peer Comparison Tool'!$D$11="NR",INDEX('CECL &lt;50B Database'!$A:$A,MATCH(Workings!$A1049,'CECL &lt;50B Database'!$AI:$AI,0)),INDEX('ALLL &lt;50B Database'!$A:$A,MATCH(Workings!$A1049,'ALLL &lt;50B Database'!$AI:$AI,0)))</f>
        <v>#N/A</v>
      </c>
      <c r="C1049" s="3" t="str">
        <f>IFERROR(IFERROR(VLOOKUP($B1049,'CECL &lt;50B Database'!$A:$AA,11,FALSE),VLOOKUP($B1049,'ALLL &lt;50B Database'!$A:$AA,11,FALSE)),"")</f>
        <v/>
      </c>
      <c r="D1049" t="str">
        <f t="shared" si="32"/>
        <v/>
      </c>
    </row>
    <row r="1050" spans="1:4" x14ac:dyDescent="0.25">
      <c r="A1050">
        <f t="shared" si="33"/>
        <v>1050</v>
      </c>
      <c r="B1050" t="e">
        <f>IF('Peer Comparison Tool'!$D$11="NR",INDEX('CECL &lt;50B Database'!$A:$A,MATCH(Workings!$A1050,'CECL &lt;50B Database'!$AI:$AI,0)),INDEX('ALLL &lt;50B Database'!$A:$A,MATCH(Workings!$A1050,'ALLL &lt;50B Database'!$AI:$AI,0)))</f>
        <v>#N/A</v>
      </c>
      <c r="C1050" s="3" t="str">
        <f>IFERROR(IFERROR(VLOOKUP($B1050,'CECL &lt;50B Database'!$A:$AA,11,FALSE),VLOOKUP($B1050,'ALLL &lt;50B Database'!$A:$AA,11,FALSE)),"")</f>
        <v/>
      </c>
      <c r="D1050" t="str">
        <f t="shared" si="32"/>
        <v/>
      </c>
    </row>
    <row r="1051" spans="1:4" x14ac:dyDescent="0.25">
      <c r="A1051">
        <f t="shared" si="33"/>
        <v>1051</v>
      </c>
      <c r="B1051" t="e">
        <f>IF('Peer Comparison Tool'!$D$11="NR",INDEX('CECL &lt;50B Database'!$A:$A,MATCH(Workings!$A1051,'CECL &lt;50B Database'!$AI:$AI,0)),INDEX('ALLL &lt;50B Database'!$A:$A,MATCH(Workings!$A1051,'ALLL &lt;50B Database'!$AI:$AI,0)))</f>
        <v>#N/A</v>
      </c>
      <c r="C1051" s="3" t="str">
        <f>IFERROR(IFERROR(VLOOKUP($B1051,'CECL &lt;50B Database'!$A:$AA,11,FALSE),VLOOKUP($B1051,'ALLL &lt;50B Database'!$A:$AA,11,FALSE)),"")</f>
        <v/>
      </c>
      <c r="D1051" t="str">
        <f t="shared" si="32"/>
        <v/>
      </c>
    </row>
    <row r="1052" spans="1:4" x14ac:dyDescent="0.25">
      <c r="A1052">
        <f t="shared" si="33"/>
        <v>1052</v>
      </c>
      <c r="B1052" t="e">
        <f>IF('Peer Comparison Tool'!$D$11="NR",INDEX('CECL &lt;50B Database'!$A:$A,MATCH(Workings!$A1052,'CECL &lt;50B Database'!$AI:$AI,0)),INDEX('ALLL &lt;50B Database'!$A:$A,MATCH(Workings!$A1052,'ALLL &lt;50B Database'!$AI:$AI,0)))</f>
        <v>#N/A</v>
      </c>
      <c r="C1052" s="3" t="str">
        <f>IFERROR(IFERROR(VLOOKUP($B1052,'CECL &lt;50B Database'!$A:$AA,11,FALSE),VLOOKUP($B1052,'ALLL &lt;50B Database'!$A:$AA,11,FALSE)),"")</f>
        <v/>
      </c>
      <c r="D1052" t="str">
        <f t="shared" si="32"/>
        <v/>
      </c>
    </row>
    <row r="1053" spans="1:4" x14ac:dyDescent="0.25">
      <c r="A1053">
        <f t="shared" si="33"/>
        <v>1053</v>
      </c>
      <c r="B1053" t="e">
        <f>IF('Peer Comparison Tool'!$D$11="NR",INDEX('CECL &lt;50B Database'!$A:$A,MATCH(Workings!$A1053,'CECL &lt;50B Database'!$AI:$AI,0)),INDEX('ALLL &lt;50B Database'!$A:$A,MATCH(Workings!$A1053,'ALLL &lt;50B Database'!$AI:$AI,0)))</f>
        <v>#N/A</v>
      </c>
      <c r="C1053" s="3" t="str">
        <f>IFERROR(IFERROR(VLOOKUP($B1053,'CECL &lt;50B Database'!$A:$AA,11,FALSE),VLOOKUP($B1053,'ALLL &lt;50B Database'!$A:$AA,11,FALSE)),"")</f>
        <v/>
      </c>
      <c r="D1053" t="str">
        <f t="shared" si="32"/>
        <v/>
      </c>
    </row>
    <row r="1054" spans="1:4" x14ac:dyDescent="0.25">
      <c r="A1054">
        <f t="shared" si="33"/>
        <v>1054</v>
      </c>
      <c r="B1054" t="e">
        <f>IF('Peer Comparison Tool'!$D$11="NR",INDEX('CECL &lt;50B Database'!$A:$A,MATCH(Workings!$A1054,'CECL &lt;50B Database'!$AI:$AI,0)),INDEX('ALLL &lt;50B Database'!$A:$A,MATCH(Workings!$A1054,'ALLL &lt;50B Database'!$AI:$AI,0)))</f>
        <v>#N/A</v>
      </c>
      <c r="C1054" s="3" t="str">
        <f>IFERROR(IFERROR(VLOOKUP($B1054,'CECL &lt;50B Database'!$A:$AA,11,FALSE),VLOOKUP($B1054,'ALLL &lt;50B Database'!$A:$AA,11,FALSE)),"")</f>
        <v/>
      </c>
      <c r="D1054" t="str">
        <f t="shared" si="32"/>
        <v/>
      </c>
    </row>
    <row r="1055" spans="1:4" x14ac:dyDescent="0.25">
      <c r="A1055">
        <f t="shared" si="33"/>
        <v>1055</v>
      </c>
      <c r="B1055" t="e">
        <f>IF('Peer Comparison Tool'!$D$11="NR",INDEX('CECL &lt;50B Database'!$A:$A,MATCH(Workings!$A1055,'CECL &lt;50B Database'!$AI:$AI,0)),INDEX('ALLL &lt;50B Database'!$A:$A,MATCH(Workings!$A1055,'ALLL &lt;50B Database'!$AI:$AI,0)))</f>
        <v>#N/A</v>
      </c>
      <c r="C1055" s="3" t="str">
        <f>IFERROR(IFERROR(VLOOKUP($B1055,'CECL &lt;50B Database'!$A:$AA,11,FALSE),VLOOKUP($B1055,'ALLL &lt;50B Database'!$A:$AA,11,FALSE)),"")</f>
        <v/>
      </c>
      <c r="D1055" t="str">
        <f t="shared" si="32"/>
        <v/>
      </c>
    </row>
    <row r="1056" spans="1:4" x14ac:dyDescent="0.25">
      <c r="A1056">
        <f t="shared" si="33"/>
        <v>1056</v>
      </c>
      <c r="B1056" t="e">
        <f>IF('Peer Comparison Tool'!$D$11="NR",INDEX('CECL &lt;50B Database'!$A:$A,MATCH(Workings!$A1056,'CECL &lt;50B Database'!$AI:$AI,0)),INDEX('ALLL &lt;50B Database'!$A:$A,MATCH(Workings!$A1056,'ALLL &lt;50B Database'!$AI:$AI,0)))</f>
        <v>#N/A</v>
      </c>
      <c r="C1056" s="3" t="str">
        <f>IFERROR(IFERROR(VLOOKUP($B1056,'CECL &lt;50B Database'!$A:$AA,11,FALSE),VLOOKUP($B1056,'ALLL &lt;50B Database'!$A:$AA,11,FALSE)),"")</f>
        <v/>
      </c>
      <c r="D1056" t="str">
        <f t="shared" si="32"/>
        <v/>
      </c>
    </row>
    <row r="1057" spans="1:4" x14ac:dyDescent="0.25">
      <c r="A1057">
        <f t="shared" si="33"/>
        <v>1057</v>
      </c>
      <c r="B1057" t="e">
        <f>IF('Peer Comparison Tool'!$D$11="NR",INDEX('CECL &lt;50B Database'!$A:$A,MATCH(Workings!$A1057,'CECL &lt;50B Database'!$AI:$AI,0)),INDEX('ALLL &lt;50B Database'!$A:$A,MATCH(Workings!$A1057,'ALLL &lt;50B Database'!$AI:$AI,0)))</f>
        <v>#N/A</v>
      </c>
      <c r="C1057" s="3" t="str">
        <f>IFERROR(IFERROR(VLOOKUP($B1057,'CECL &lt;50B Database'!$A:$AA,11,FALSE),VLOOKUP($B1057,'ALLL &lt;50B Database'!$A:$AA,11,FALSE)),"")</f>
        <v/>
      </c>
      <c r="D1057" t="str">
        <f t="shared" si="32"/>
        <v/>
      </c>
    </row>
    <row r="1058" spans="1:4" x14ac:dyDescent="0.25">
      <c r="A1058">
        <f t="shared" si="33"/>
        <v>1058</v>
      </c>
      <c r="B1058" t="e">
        <f>IF('Peer Comparison Tool'!$D$11="NR",INDEX('CECL &lt;50B Database'!$A:$A,MATCH(Workings!$A1058,'CECL &lt;50B Database'!$AI:$AI,0)),INDEX('ALLL &lt;50B Database'!$A:$A,MATCH(Workings!$A1058,'ALLL &lt;50B Database'!$AI:$AI,0)))</f>
        <v>#N/A</v>
      </c>
      <c r="C1058" s="3" t="str">
        <f>IFERROR(IFERROR(VLOOKUP($B1058,'CECL &lt;50B Database'!$A:$AA,11,FALSE),VLOOKUP($B1058,'ALLL &lt;50B Database'!$A:$AA,11,FALSE)),"")</f>
        <v/>
      </c>
      <c r="D1058" t="str">
        <f t="shared" si="32"/>
        <v/>
      </c>
    </row>
    <row r="1059" spans="1:4" x14ac:dyDescent="0.25">
      <c r="A1059">
        <f t="shared" si="33"/>
        <v>1059</v>
      </c>
      <c r="B1059" t="e">
        <f>IF('Peer Comparison Tool'!$D$11="NR",INDEX('CECL &lt;50B Database'!$A:$A,MATCH(Workings!$A1059,'CECL &lt;50B Database'!$AI:$AI,0)),INDEX('ALLL &lt;50B Database'!$A:$A,MATCH(Workings!$A1059,'ALLL &lt;50B Database'!$AI:$AI,0)))</f>
        <v>#N/A</v>
      </c>
      <c r="C1059" s="3" t="str">
        <f>IFERROR(IFERROR(VLOOKUP($B1059,'CECL &lt;50B Database'!$A:$AA,11,FALSE),VLOOKUP($B1059,'ALLL &lt;50B Database'!$A:$AA,11,FALSE)),"")</f>
        <v/>
      </c>
      <c r="D1059" t="str">
        <f t="shared" si="32"/>
        <v/>
      </c>
    </row>
    <row r="1060" spans="1:4" x14ac:dyDescent="0.25">
      <c r="A1060">
        <f t="shared" si="33"/>
        <v>1060</v>
      </c>
      <c r="B1060" t="e">
        <f>IF('Peer Comparison Tool'!$D$11="NR",INDEX('CECL &lt;50B Database'!$A:$A,MATCH(Workings!$A1060,'CECL &lt;50B Database'!$AI:$AI,0)),INDEX('ALLL &lt;50B Database'!$A:$A,MATCH(Workings!$A1060,'ALLL &lt;50B Database'!$AI:$AI,0)))</f>
        <v>#N/A</v>
      </c>
      <c r="C1060" s="3" t="str">
        <f>IFERROR(IFERROR(VLOOKUP($B1060,'CECL &lt;50B Database'!$A:$AA,11,FALSE),VLOOKUP($B1060,'ALLL &lt;50B Database'!$A:$AA,11,FALSE)),"")</f>
        <v/>
      </c>
      <c r="D1060" t="str">
        <f t="shared" si="32"/>
        <v/>
      </c>
    </row>
    <row r="1061" spans="1:4" x14ac:dyDescent="0.25">
      <c r="A1061">
        <f t="shared" si="33"/>
        <v>1061</v>
      </c>
      <c r="B1061" t="e">
        <f>IF('Peer Comparison Tool'!$D$11="NR",INDEX('CECL &lt;50B Database'!$A:$A,MATCH(Workings!$A1061,'CECL &lt;50B Database'!$AI:$AI,0)),INDEX('ALLL &lt;50B Database'!$A:$A,MATCH(Workings!$A1061,'ALLL &lt;50B Database'!$AI:$AI,0)))</f>
        <v>#N/A</v>
      </c>
      <c r="C1061" s="3" t="str">
        <f>IFERROR(IFERROR(VLOOKUP($B1061,'CECL &lt;50B Database'!$A:$AA,11,FALSE),VLOOKUP($B1061,'ALLL &lt;50B Database'!$A:$AA,11,FALSE)),"")</f>
        <v/>
      </c>
      <c r="D1061" t="str">
        <f t="shared" si="32"/>
        <v/>
      </c>
    </row>
    <row r="1062" spans="1:4" x14ac:dyDescent="0.25">
      <c r="A1062">
        <f t="shared" si="33"/>
        <v>1062</v>
      </c>
      <c r="B1062" t="e">
        <f>IF('Peer Comparison Tool'!$D$11="NR",INDEX('CECL &lt;50B Database'!$A:$A,MATCH(Workings!$A1062,'CECL &lt;50B Database'!$AI:$AI,0)),INDEX('ALLL &lt;50B Database'!$A:$A,MATCH(Workings!$A1062,'ALLL &lt;50B Database'!$AI:$AI,0)))</f>
        <v>#N/A</v>
      </c>
      <c r="C1062" s="3" t="str">
        <f>IFERROR(IFERROR(VLOOKUP($B1062,'CECL &lt;50B Database'!$A:$AA,11,FALSE),VLOOKUP($B1062,'ALLL &lt;50B Database'!$A:$AA,11,FALSE)),"")</f>
        <v/>
      </c>
      <c r="D1062" t="str">
        <f t="shared" si="32"/>
        <v/>
      </c>
    </row>
    <row r="1063" spans="1:4" x14ac:dyDescent="0.25">
      <c r="A1063">
        <f t="shared" si="33"/>
        <v>1063</v>
      </c>
      <c r="B1063" t="e">
        <f>IF('Peer Comparison Tool'!$D$11="NR",INDEX('CECL &lt;50B Database'!$A:$A,MATCH(Workings!$A1063,'CECL &lt;50B Database'!$AI:$AI,0)),INDEX('ALLL &lt;50B Database'!$A:$A,MATCH(Workings!$A1063,'ALLL &lt;50B Database'!$AI:$AI,0)))</f>
        <v>#N/A</v>
      </c>
      <c r="C1063" s="3" t="str">
        <f>IFERROR(IFERROR(VLOOKUP($B1063,'CECL &lt;50B Database'!$A:$AA,11,FALSE),VLOOKUP($B1063,'ALLL &lt;50B Database'!$A:$AA,11,FALSE)),"")</f>
        <v/>
      </c>
      <c r="D1063" t="str">
        <f t="shared" si="32"/>
        <v/>
      </c>
    </row>
    <row r="1064" spans="1:4" x14ac:dyDescent="0.25">
      <c r="A1064">
        <f t="shared" si="33"/>
        <v>1064</v>
      </c>
      <c r="B1064" t="e">
        <f>IF('Peer Comparison Tool'!$D$11="NR",INDEX('CECL &lt;50B Database'!$A:$A,MATCH(Workings!$A1064,'CECL &lt;50B Database'!$AI:$AI,0)),INDEX('ALLL &lt;50B Database'!$A:$A,MATCH(Workings!$A1064,'ALLL &lt;50B Database'!$AI:$AI,0)))</f>
        <v>#N/A</v>
      </c>
      <c r="C1064" s="3" t="str">
        <f>IFERROR(IFERROR(VLOOKUP($B1064,'CECL &lt;50B Database'!$A:$AA,11,FALSE),VLOOKUP($B1064,'ALLL &lt;50B Database'!$A:$AA,11,FALSE)),"")</f>
        <v/>
      </c>
      <c r="D1064" t="str">
        <f t="shared" si="32"/>
        <v/>
      </c>
    </row>
    <row r="1065" spans="1:4" x14ac:dyDescent="0.25">
      <c r="A1065">
        <f t="shared" si="33"/>
        <v>1065</v>
      </c>
      <c r="B1065" t="e">
        <f>IF('Peer Comparison Tool'!$D$11="NR",INDEX('CECL &lt;50B Database'!$A:$A,MATCH(Workings!$A1065,'CECL &lt;50B Database'!$AI:$AI,0)),INDEX('ALLL &lt;50B Database'!$A:$A,MATCH(Workings!$A1065,'ALLL &lt;50B Database'!$AI:$AI,0)))</f>
        <v>#N/A</v>
      </c>
      <c r="C1065" s="3" t="str">
        <f>IFERROR(IFERROR(VLOOKUP($B1065,'CECL &lt;50B Database'!$A:$AA,11,FALSE),VLOOKUP($B1065,'ALLL &lt;50B Database'!$A:$AA,11,FALSE)),"")</f>
        <v/>
      </c>
      <c r="D1065" t="str">
        <f t="shared" si="32"/>
        <v/>
      </c>
    </row>
    <row r="1066" spans="1:4" x14ac:dyDescent="0.25">
      <c r="A1066">
        <f t="shared" si="33"/>
        <v>1066</v>
      </c>
      <c r="B1066" t="e">
        <f>IF('Peer Comparison Tool'!$D$11="NR",INDEX('CECL &lt;50B Database'!$A:$A,MATCH(Workings!$A1066,'CECL &lt;50B Database'!$AI:$AI,0)),INDEX('ALLL &lt;50B Database'!$A:$A,MATCH(Workings!$A1066,'ALLL &lt;50B Database'!$AI:$AI,0)))</f>
        <v>#N/A</v>
      </c>
      <c r="C1066" s="3" t="str">
        <f>IFERROR(IFERROR(VLOOKUP($B1066,'CECL &lt;50B Database'!$A:$AA,11,FALSE),VLOOKUP($B1066,'ALLL &lt;50B Database'!$A:$AA,11,FALSE)),"")</f>
        <v/>
      </c>
      <c r="D1066" t="str">
        <f t="shared" si="32"/>
        <v/>
      </c>
    </row>
    <row r="1067" spans="1:4" x14ac:dyDescent="0.25">
      <c r="A1067">
        <f t="shared" si="33"/>
        <v>1067</v>
      </c>
      <c r="B1067" t="e">
        <f>IF('Peer Comparison Tool'!$D$11="NR",INDEX('CECL &lt;50B Database'!$A:$A,MATCH(Workings!$A1067,'CECL &lt;50B Database'!$AI:$AI,0)),INDEX('ALLL &lt;50B Database'!$A:$A,MATCH(Workings!$A1067,'ALLL &lt;50B Database'!$AI:$AI,0)))</f>
        <v>#N/A</v>
      </c>
      <c r="C1067" s="3" t="str">
        <f>IFERROR(IFERROR(VLOOKUP($B1067,'CECL &lt;50B Database'!$A:$AA,11,FALSE),VLOOKUP($B1067,'ALLL &lt;50B Database'!$A:$AA,11,FALSE)),"")</f>
        <v/>
      </c>
      <c r="D1067" t="str">
        <f t="shared" si="32"/>
        <v/>
      </c>
    </row>
    <row r="1068" spans="1:4" x14ac:dyDescent="0.25">
      <c r="A1068">
        <f t="shared" si="33"/>
        <v>1068</v>
      </c>
      <c r="B1068" t="e">
        <f>IF('Peer Comparison Tool'!$D$11="NR",INDEX('CECL &lt;50B Database'!$A:$A,MATCH(Workings!$A1068,'CECL &lt;50B Database'!$AI:$AI,0)),INDEX('ALLL &lt;50B Database'!$A:$A,MATCH(Workings!$A1068,'ALLL &lt;50B Database'!$AI:$AI,0)))</f>
        <v>#N/A</v>
      </c>
      <c r="C1068" s="3" t="str">
        <f>IFERROR(IFERROR(VLOOKUP($B1068,'CECL &lt;50B Database'!$A:$AA,11,FALSE),VLOOKUP($B1068,'ALLL &lt;50B Database'!$A:$AA,11,FALSE)),"")</f>
        <v/>
      </c>
      <c r="D1068" t="str">
        <f t="shared" si="32"/>
        <v/>
      </c>
    </row>
    <row r="1069" spans="1:4" x14ac:dyDescent="0.25">
      <c r="A1069">
        <f t="shared" si="33"/>
        <v>1069</v>
      </c>
      <c r="B1069" t="e">
        <f>IF('Peer Comparison Tool'!$D$11="NR",INDEX('CECL &lt;50B Database'!$A:$A,MATCH(Workings!$A1069,'CECL &lt;50B Database'!$AI:$AI,0)),INDEX('ALLL &lt;50B Database'!$A:$A,MATCH(Workings!$A1069,'ALLL &lt;50B Database'!$AI:$AI,0)))</f>
        <v>#N/A</v>
      </c>
      <c r="C1069" s="3" t="str">
        <f>IFERROR(IFERROR(VLOOKUP($B1069,'CECL &lt;50B Database'!$A:$AA,11,FALSE),VLOOKUP($B1069,'ALLL &lt;50B Database'!$A:$AA,11,FALSE)),"")</f>
        <v/>
      </c>
      <c r="D1069" t="str">
        <f t="shared" si="32"/>
        <v/>
      </c>
    </row>
    <row r="1070" spans="1:4" x14ac:dyDescent="0.25">
      <c r="A1070">
        <f t="shared" si="33"/>
        <v>1070</v>
      </c>
      <c r="B1070" t="e">
        <f>IF('Peer Comparison Tool'!$D$11="NR",INDEX('CECL &lt;50B Database'!$A:$A,MATCH(Workings!$A1070,'CECL &lt;50B Database'!$AI:$AI,0)),INDEX('ALLL &lt;50B Database'!$A:$A,MATCH(Workings!$A1070,'ALLL &lt;50B Database'!$AI:$AI,0)))</f>
        <v>#N/A</v>
      </c>
      <c r="C1070" s="3" t="str">
        <f>IFERROR(IFERROR(VLOOKUP($B1070,'CECL &lt;50B Database'!$A:$AA,11,FALSE),VLOOKUP($B1070,'ALLL &lt;50B Database'!$A:$AA,11,FALSE)),"")</f>
        <v/>
      </c>
      <c r="D1070" t="str">
        <f t="shared" si="32"/>
        <v/>
      </c>
    </row>
    <row r="1071" spans="1:4" x14ac:dyDescent="0.25">
      <c r="A1071">
        <f t="shared" si="33"/>
        <v>1071</v>
      </c>
      <c r="B1071" t="e">
        <f>IF('Peer Comparison Tool'!$D$11="NR",INDEX('CECL &lt;50B Database'!$A:$A,MATCH(Workings!$A1071,'CECL &lt;50B Database'!$AI:$AI,0)),INDEX('ALLL &lt;50B Database'!$A:$A,MATCH(Workings!$A1071,'ALLL &lt;50B Database'!$AI:$AI,0)))</f>
        <v>#N/A</v>
      </c>
      <c r="C1071" s="3" t="str">
        <f>IFERROR(IFERROR(VLOOKUP($B1071,'CECL &lt;50B Database'!$A:$AA,11,FALSE),VLOOKUP($B1071,'ALLL &lt;50B Database'!$A:$AA,11,FALSE)),"")</f>
        <v/>
      </c>
      <c r="D1071" t="str">
        <f t="shared" si="32"/>
        <v/>
      </c>
    </row>
    <row r="1072" spans="1:4" x14ac:dyDescent="0.25">
      <c r="A1072">
        <f t="shared" si="33"/>
        <v>1072</v>
      </c>
      <c r="B1072" t="e">
        <f>IF('Peer Comparison Tool'!$D$11="NR",INDEX('CECL &lt;50B Database'!$A:$A,MATCH(Workings!$A1072,'CECL &lt;50B Database'!$AI:$AI,0)),INDEX('ALLL &lt;50B Database'!$A:$A,MATCH(Workings!$A1072,'ALLL &lt;50B Database'!$AI:$AI,0)))</f>
        <v>#N/A</v>
      </c>
      <c r="C1072" s="3" t="str">
        <f>IFERROR(IFERROR(VLOOKUP($B1072,'CECL &lt;50B Database'!$A:$AA,11,FALSE),VLOOKUP($B1072,'ALLL &lt;50B Database'!$A:$AA,11,FALSE)),"")</f>
        <v/>
      </c>
      <c r="D1072" t="str">
        <f t="shared" si="32"/>
        <v/>
      </c>
    </row>
    <row r="1073" spans="1:4" x14ac:dyDescent="0.25">
      <c r="A1073">
        <f t="shared" si="33"/>
        <v>1073</v>
      </c>
      <c r="B1073" t="e">
        <f>IF('Peer Comparison Tool'!$D$11="NR",INDEX('CECL &lt;50B Database'!$A:$A,MATCH(Workings!$A1073,'CECL &lt;50B Database'!$AI:$AI,0)),INDEX('ALLL &lt;50B Database'!$A:$A,MATCH(Workings!$A1073,'ALLL &lt;50B Database'!$AI:$AI,0)))</f>
        <v>#N/A</v>
      </c>
      <c r="C1073" s="3" t="str">
        <f>IFERROR(IFERROR(VLOOKUP($B1073,'CECL &lt;50B Database'!$A:$AA,11,FALSE),VLOOKUP($B1073,'ALLL &lt;50B Database'!$A:$AA,11,FALSE)),"")</f>
        <v/>
      </c>
      <c r="D1073" t="str">
        <f t="shared" si="32"/>
        <v/>
      </c>
    </row>
    <row r="1074" spans="1:4" x14ac:dyDescent="0.25">
      <c r="A1074">
        <f t="shared" si="33"/>
        <v>1074</v>
      </c>
      <c r="B1074" t="e">
        <f>IF('Peer Comparison Tool'!$D$11="NR",INDEX('CECL &lt;50B Database'!$A:$A,MATCH(Workings!$A1074,'CECL &lt;50B Database'!$AI:$AI,0)),INDEX('ALLL &lt;50B Database'!$A:$A,MATCH(Workings!$A1074,'ALLL &lt;50B Database'!$AI:$AI,0)))</f>
        <v>#N/A</v>
      </c>
      <c r="C1074" s="3" t="str">
        <f>IFERROR(IFERROR(VLOOKUP($B1074,'CECL &lt;50B Database'!$A:$AA,11,FALSE),VLOOKUP($B1074,'ALLL &lt;50B Database'!$A:$AA,11,FALSE)),"")</f>
        <v/>
      </c>
      <c r="D1074" t="str">
        <f t="shared" si="32"/>
        <v/>
      </c>
    </row>
    <row r="1075" spans="1:4" x14ac:dyDescent="0.25">
      <c r="A1075">
        <f t="shared" si="33"/>
        <v>1075</v>
      </c>
      <c r="B1075" t="e">
        <f>IF('Peer Comparison Tool'!$D$11="NR",INDEX('CECL &lt;50B Database'!$A:$A,MATCH(Workings!$A1075,'CECL &lt;50B Database'!$AI:$AI,0)),INDEX('ALLL &lt;50B Database'!$A:$A,MATCH(Workings!$A1075,'ALLL &lt;50B Database'!$AI:$AI,0)))</f>
        <v>#N/A</v>
      </c>
      <c r="C1075" s="3" t="str">
        <f>IFERROR(IFERROR(VLOOKUP($B1075,'CECL &lt;50B Database'!$A:$AA,11,FALSE),VLOOKUP($B1075,'ALLL &lt;50B Database'!$A:$AA,11,FALSE)),"")</f>
        <v/>
      </c>
      <c r="D1075" t="str">
        <f t="shared" si="32"/>
        <v/>
      </c>
    </row>
    <row r="1076" spans="1:4" x14ac:dyDescent="0.25">
      <c r="A1076">
        <f t="shared" si="33"/>
        <v>1076</v>
      </c>
      <c r="B1076" t="e">
        <f>IF('Peer Comparison Tool'!$D$11="NR",INDEX('CECL &lt;50B Database'!$A:$A,MATCH(Workings!$A1076,'CECL &lt;50B Database'!$AI:$AI,0)),INDEX('ALLL &lt;50B Database'!$A:$A,MATCH(Workings!$A1076,'ALLL &lt;50B Database'!$AI:$AI,0)))</f>
        <v>#N/A</v>
      </c>
      <c r="C1076" s="3" t="str">
        <f>IFERROR(IFERROR(VLOOKUP($B1076,'CECL &lt;50B Database'!$A:$AA,11,FALSE),VLOOKUP($B1076,'ALLL &lt;50B Database'!$A:$AA,11,FALSE)),"")</f>
        <v/>
      </c>
      <c r="D1076" t="str">
        <f t="shared" si="32"/>
        <v/>
      </c>
    </row>
    <row r="1077" spans="1:4" x14ac:dyDescent="0.25">
      <c r="A1077">
        <f t="shared" si="33"/>
        <v>1077</v>
      </c>
      <c r="B1077" t="e">
        <f>IF('Peer Comparison Tool'!$D$11="NR",INDEX('CECL &lt;50B Database'!$A:$A,MATCH(Workings!$A1077,'CECL &lt;50B Database'!$AI:$AI,0)),INDEX('ALLL &lt;50B Database'!$A:$A,MATCH(Workings!$A1077,'ALLL &lt;50B Database'!$AI:$AI,0)))</f>
        <v>#N/A</v>
      </c>
      <c r="C1077" s="3" t="str">
        <f>IFERROR(IFERROR(VLOOKUP($B1077,'CECL &lt;50B Database'!$A:$AA,11,FALSE),VLOOKUP($B1077,'ALLL &lt;50B Database'!$A:$AA,11,FALSE)),"")</f>
        <v/>
      </c>
      <c r="D1077" t="str">
        <f t="shared" si="32"/>
        <v/>
      </c>
    </row>
    <row r="1078" spans="1:4" x14ac:dyDescent="0.25">
      <c r="A1078">
        <f t="shared" si="33"/>
        <v>1078</v>
      </c>
      <c r="B1078" t="e">
        <f>IF('Peer Comparison Tool'!$D$11="NR",INDEX('CECL &lt;50B Database'!$A:$A,MATCH(Workings!$A1078,'CECL &lt;50B Database'!$AI:$AI,0)),INDEX('ALLL &lt;50B Database'!$A:$A,MATCH(Workings!$A1078,'ALLL &lt;50B Database'!$AI:$AI,0)))</f>
        <v>#N/A</v>
      </c>
      <c r="C1078" s="3" t="str">
        <f>IFERROR(IFERROR(VLOOKUP($B1078,'CECL &lt;50B Database'!$A:$AA,11,FALSE),VLOOKUP($B1078,'ALLL &lt;50B Database'!$A:$AA,11,FALSE)),"")</f>
        <v/>
      </c>
      <c r="D1078" t="str">
        <f t="shared" si="32"/>
        <v/>
      </c>
    </row>
    <row r="1079" spans="1:4" x14ac:dyDescent="0.25">
      <c r="A1079">
        <f t="shared" si="33"/>
        <v>1079</v>
      </c>
      <c r="B1079" t="e">
        <f>IF('Peer Comparison Tool'!$D$11="NR",INDEX('CECL &lt;50B Database'!$A:$A,MATCH(Workings!$A1079,'CECL &lt;50B Database'!$AI:$AI,0)),INDEX('ALLL &lt;50B Database'!$A:$A,MATCH(Workings!$A1079,'ALLL &lt;50B Database'!$AI:$AI,0)))</f>
        <v>#N/A</v>
      </c>
      <c r="C1079" s="3" t="str">
        <f>IFERROR(IFERROR(VLOOKUP($B1079,'CECL &lt;50B Database'!$A:$AA,11,FALSE),VLOOKUP($B1079,'ALLL &lt;50B Database'!$A:$AA,11,FALSE)),"")</f>
        <v/>
      </c>
      <c r="D1079" t="str">
        <f t="shared" si="32"/>
        <v/>
      </c>
    </row>
    <row r="1080" spans="1:4" x14ac:dyDescent="0.25">
      <c r="A1080">
        <f t="shared" si="33"/>
        <v>1080</v>
      </c>
      <c r="B1080" t="e">
        <f>IF('Peer Comparison Tool'!$D$11="NR",INDEX('CECL &lt;50B Database'!$A:$A,MATCH(Workings!$A1080,'CECL &lt;50B Database'!$AI:$AI,0)),INDEX('ALLL &lt;50B Database'!$A:$A,MATCH(Workings!$A1080,'ALLL &lt;50B Database'!$AI:$AI,0)))</f>
        <v>#N/A</v>
      </c>
      <c r="C1080" s="3" t="str">
        <f>IFERROR(IFERROR(VLOOKUP($B1080,'CECL &lt;50B Database'!$A:$AA,11,FALSE),VLOOKUP($B1080,'ALLL &lt;50B Database'!$A:$AA,11,FALSE)),"")</f>
        <v/>
      </c>
      <c r="D1080" t="str">
        <f t="shared" si="32"/>
        <v/>
      </c>
    </row>
    <row r="1081" spans="1:4" x14ac:dyDescent="0.25">
      <c r="A1081">
        <f t="shared" si="33"/>
        <v>1081</v>
      </c>
      <c r="B1081" t="e">
        <f>IF('Peer Comparison Tool'!$D$11="NR",INDEX('CECL &lt;50B Database'!$A:$A,MATCH(Workings!$A1081,'CECL &lt;50B Database'!$AI:$AI,0)),INDEX('ALLL &lt;50B Database'!$A:$A,MATCH(Workings!$A1081,'ALLL &lt;50B Database'!$AI:$AI,0)))</f>
        <v>#N/A</v>
      </c>
      <c r="C1081" s="3" t="str">
        <f>IFERROR(IFERROR(VLOOKUP($B1081,'CECL &lt;50B Database'!$A:$AA,11,FALSE),VLOOKUP($B1081,'ALLL &lt;50B Database'!$A:$AA,11,FALSE)),"")</f>
        <v/>
      </c>
      <c r="D1081" t="str">
        <f t="shared" si="32"/>
        <v/>
      </c>
    </row>
    <row r="1082" spans="1:4" x14ac:dyDescent="0.25">
      <c r="A1082">
        <f t="shared" si="33"/>
        <v>1082</v>
      </c>
      <c r="B1082" t="e">
        <f>IF('Peer Comparison Tool'!$D$11="NR",INDEX('CECL &lt;50B Database'!$A:$A,MATCH(Workings!$A1082,'CECL &lt;50B Database'!$AI:$AI,0)),INDEX('ALLL &lt;50B Database'!$A:$A,MATCH(Workings!$A1082,'ALLL &lt;50B Database'!$AI:$AI,0)))</f>
        <v>#N/A</v>
      </c>
      <c r="C1082" s="3" t="str">
        <f>IFERROR(IFERROR(VLOOKUP($B1082,'CECL &lt;50B Database'!$A:$AA,11,FALSE),VLOOKUP($B1082,'ALLL &lt;50B Database'!$A:$AA,11,FALSE)),"")</f>
        <v/>
      </c>
      <c r="D1082" t="str">
        <f t="shared" si="32"/>
        <v/>
      </c>
    </row>
    <row r="1083" spans="1:4" x14ac:dyDescent="0.25">
      <c r="A1083">
        <f t="shared" si="33"/>
        <v>1083</v>
      </c>
      <c r="B1083" t="e">
        <f>IF('Peer Comparison Tool'!$D$11="NR",INDEX('CECL &lt;50B Database'!$A:$A,MATCH(Workings!$A1083,'CECL &lt;50B Database'!$AI:$AI,0)),INDEX('ALLL &lt;50B Database'!$A:$A,MATCH(Workings!$A1083,'ALLL &lt;50B Database'!$AI:$AI,0)))</f>
        <v>#N/A</v>
      </c>
      <c r="C1083" s="3" t="str">
        <f>IFERROR(IFERROR(VLOOKUP($B1083,'CECL &lt;50B Database'!$A:$AA,11,FALSE),VLOOKUP($B1083,'ALLL &lt;50B Database'!$A:$AA,11,FALSE)),"")</f>
        <v/>
      </c>
      <c r="D1083" t="str">
        <f t="shared" si="32"/>
        <v/>
      </c>
    </row>
    <row r="1084" spans="1:4" x14ac:dyDescent="0.25">
      <c r="A1084">
        <f t="shared" si="33"/>
        <v>1084</v>
      </c>
      <c r="B1084" t="e">
        <f>IF('Peer Comparison Tool'!$D$11="NR",INDEX('CECL &lt;50B Database'!$A:$A,MATCH(Workings!$A1084,'CECL &lt;50B Database'!$AI:$AI,0)),INDEX('ALLL &lt;50B Database'!$A:$A,MATCH(Workings!$A1084,'ALLL &lt;50B Database'!$AI:$AI,0)))</f>
        <v>#N/A</v>
      </c>
      <c r="C1084" s="3" t="str">
        <f>IFERROR(IFERROR(VLOOKUP($B1084,'CECL &lt;50B Database'!$A:$AA,11,FALSE),VLOOKUP($B1084,'ALLL &lt;50B Database'!$A:$AA,11,FALSE)),"")</f>
        <v/>
      </c>
      <c r="D1084" t="str">
        <f t="shared" si="32"/>
        <v/>
      </c>
    </row>
    <row r="1085" spans="1:4" x14ac:dyDescent="0.25">
      <c r="A1085">
        <f t="shared" si="33"/>
        <v>1085</v>
      </c>
      <c r="B1085" t="e">
        <f>IF('Peer Comparison Tool'!$D$11="NR",INDEX('CECL &lt;50B Database'!$A:$A,MATCH(Workings!$A1085,'CECL &lt;50B Database'!$AI:$AI,0)),INDEX('ALLL &lt;50B Database'!$A:$A,MATCH(Workings!$A1085,'ALLL &lt;50B Database'!$AI:$AI,0)))</f>
        <v>#N/A</v>
      </c>
      <c r="C1085" s="3" t="str">
        <f>IFERROR(IFERROR(VLOOKUP($B1085,'CECL &lt;50B Database'!$A:$AA,11,FALSE),VLOOKUP($B1085,'ALLL &lt;50B Database'!$A:$AA,11,FALSE)),"")</f>
        <v/>
      </c>
      <c r="D1085" t="str">
        <f t="shared" si="32"/>
        <v/>
      </c>
    </row>
    <row r="1086" spans="1:4" x14ac:dyDescent="0.25">
      <c r="A1086">
        <f t="shared" si="33"/>
        <v>1086</v>
      </c>
      <c r="B1086" t="e">
        <f>IF('Peer Comparison Tool'!$D$11="NR",INDEX('CECL &lt;50B Database'!$A:$A,MATCH(Workings!$A1086,'CECL &lt;50B Database'!$AI:$AI,0)),INDEX('ALLL &lt;50B Database'!$A:$A,MATCH(Workings!$A1086,'ALLL &lt;50B Database'!$AI:$AI,0)))</f>
        <v>#N/A</v>
      </c>
      <c r="C1086" s="3" t="str">
        <f>IFERROR(IFERROR(VLOOKUP($B1086,'CECL &lt;50B Database'!$A:$AA,11,FALSE),VLOOKUP($B1086,'ALLL &lt;50B Database'!$A:$AA,11,FALSE)),"")</f>
        <v/>
      </c>
      <c r="D1086" t="str">
        <f t="shared" si="32"/>
        <v/>
      </c>
    </row>
    <row r="1087" spans="1:4" x14ac:dyDescent="0.25">
      <c r="A1087">
        <f t="shared" si="33"/>
        <v>1087</v>
      </c>
      <c r="B1087" t="e">
        <f>IF('Peer Comparison Tool'!$D$11="NR",INDEX('CECL &lt;50B Database'!$A:$A,MATCH(Workings!$A1087,'CECL &lt;50B Database'!$AI:$AI,0)),INDEX('ALLL &lt;50B Database'!$A:$A,MATCH(Workings!$A1087,'ALLL &lt;50B Database'!$AI:$AI,0)))</f>
        <v>#N/A</v>
      </c>
      <c r="C1087" s="3" t="str">
        <f>IFERROR(IFERROR(VLOOKUP($B1087,'CECL &lt;50B Database'!$A:$AA,11,FALSE),VLOOKUP($B1087,'ALLL &lt;50B Database'!$A:$AA,11,FALSE)),"")</f>
        <v/>
      </c>
      <c r="D1087" t="str">
        <f t="shared" si="32"/>
        <v/>
      </c>
    </row>
    <row r="1088" spans="1:4" x14ac:dyDescent="0.25">
      <c r="A1088">
        <f t="shared" si="33"/>
        <v>1088</v>
      </c>
      <c r="B1088" t="e">
        <f>IF('Peer Comparison Tool'!$D$11="NR",INDEX('CECL &lt;50B Database'!$A:$A,MATCH(Workings!$A1088,'CECL &lt;50B Database'!$AI:$AI,0)),INDEX('ALLL &lt;50B Database'!$A:$A,MATCH(Workings!$A1088,'ALLL &lt;50B Database'!$AI:$AI,0)))</f>
        <v>#N/A</v>
      </c>
      <c r="C1088" s="3" t="str">
        <f>IFERROR(IFERROR(VLOOKUP($B1088,'CECL &lt;50B Database'!$A:$AA,11,FALSE),VLOOKUP($B1088,'ALLL &lt;50B Database'!$A:$AA,11,FALSE)),"")</f>
        <v/>
      </c>
      <c r="D1088" t="str">
        <f t="shared" si="32"/>
        <v/>
      </c>
    </row>
    <row r="1089" spans="1:4" x14ac:dyDescent="0.25">
      <c r="A1089">
        <f t="shared" si="33"/>
        <v>1089</v>
      </c>
      <c r="B1089" t="e">
        <f>IF('Peer Comparison Tool'!$D$11="NR",INDEX('CECL &lt;50B Database'!$A:$A,MATCH(Workings!$A1089,'CECL &lt;50B Database'!$AI:$AI,0)),INDEX('ALLL &lt;50B Database'!$A:$A,MATCH(Workings!$A1089,'ALLL &lt;50B Database'!$AI:$AI,0)))</f>
        <v>#N/A</v>
      </c>
      <c r="C1089" s="3" t="str">
        <f>IFERROR(IFERROR(VLOOKUP($B1089,'CECL &lt;50B Database'!$A:$AA,11,FALSE),VLOOKUP($B1089,'ALLL &lt;50B Database'!$A:$AA,11,FALSE)),"")</f>
        <v/>
      </c>
      <c r="D1089" t="str">
        <f t="shared" si="32"/>
        <v/>
      </c>
    </row>
    <row r="1090" spans="1:4" x14ac:dyDescent="0.25">
      <c r="A1090">
        <f t="shared" si="33"/>
        <v>1090</v>
      </c>
      <c r="B1090" t="e">
        <f>IF('Peer Comparison Tool'!$D$11="NR",INDEX('CECL &lt;50B Database'!$A:$A,MATCH(Workings!$A1090,'CECL &lt;50B Database'!$AI:$AI,0)),INDEX('ALLL &lt;50B Database'!$A:$A,MATCH(Workings!$A1090,'ALLL &lt;50B Database'!$AI:$AI,0)))</f>
        <v>#N/A</v>
      </c>
      <c r="C1090" s="3" t="str">
        <f>IFERROR(IFERROR(VLOOKUP($B1090,'CECL &lt;50B Database'!$A:$AA,11,FALSE),VLOOKUP($B1090,'ALLL &lt;50B Database'!$A:$AA,11,FALSE)),"")</f>
        <v/>
      </c>
      <c r="D1090" t="str">
        <f t="shared" ref="D1090:D1153" si="34">IFERROR(RANK($C1090,$C$1:$C$5000,0),"")</f>
        <v/>
      </c>
    </row>
    <row r="1091" spans="1:4" x14ac:dyDescent="0.25">
      <c r="A1091">
        <f t="shared" si="33"/>
        <v>1091</v>
      </c>
      <c r="B1091" t="e">
        <f>IF('Peer Comparison Tool'!$D$11="NR",INDEX('CECL &lt;50B Database'!$A:$A,MATCH(Workings!$A1091,'CECL &lt;50B Database'!$AI:$AI,0)),INDEX('ALLL &lt;50B Database'!$A:$A,MATCH(Workings!$A1091,'ALLL &lt;50B Database'!$AI:$AI,0)))</f>
        <v>#N/A</v>
      </c>
      <c r="C1091" s="3" t="str">
        <f>IFERROR(IFERROR(VLOOKUP($B1091,'CECL &lt;50B Database'!$A:$AA,11,FALSE),VLOOKUP($B1091,'ALLL &lt;50B Database'!$A:$AA,11,FALSE)),"")</f>
        <v/>
      </c>
      <c r="D1091" t="str">
        <f t="shared" si="34"/>
        <v/>
      </c>
    </row>
    <row r="1092" spans="1:4" x14ac:dyDescent="0.25">
      <c r="A1092">
        <f t="shared" ref="A1092:A1155" si="35">A1091+1</f>
        <v>1092</v>
      </c>
      <c r="B1092" t="e">
        <f>IF('Peer Comparison Tool'!$D$11="NR",INDEX('CECL &lt;50B Database'!$A:$A,MATCH(Workings!$A1092,'CECL &lt;50B Database'!$AI:$AI,0)),INDEX('ALLL &lt;50B Database'!$A:$A,MATCH(Workings!$A1092,'ALLL &lt;50B Database'!$AI:$AI,0)))</f>
        <v>#N/A</v>
      </c>
      <c r="C1092" s="3" t="str">
        <f>IFERROR(IFERROR(VLOOKUP($B1092,'CECL &lt;50B Database'!$A:$AA,11,FALSE),VLOOKUP($B1092,'ALLL &lt;50B Database'!$A:$AA,11,FALSE)),"")</f>
        <v/>
      </c>
      <c r="D1092" t="str">
        <f t="shared" si="34"/>
        <v/>
      </c>
    </row>
    <row r="1093" spans="1:4" x14ac:dyDescent="0.25">
      <c r="A1093">
        <f t="shared" si="35"/>
        <v>1093</v>
      </c>
      <c r="B1093" t="e">
        <f>IF('Peer Comparison Tool'!$D$11="NR",INDEX('CECL &lt;50B Database'!$A:$A,MATCH(Workings!$A1093,'CECL &lt;50B Database'!$AI:$AI,0)),INDEX('ALLL &lt;50B Database'!$A:$A,MATCH(Workings!$A1093,'ALLL &lt;50B Database'!$AI:$AI,0)))</f>
        <v>#N/A</v>
      </c>
      <c r="C1093" s="3" t="str">
        <f>IFERROR(IFERROR(VLOOKUP($B1093,'CECL &lt;50B Database'!$A:$AA,11,FALSE),VLOOKUP($B1093,'ALLL &lt;50B Database'!$A:$AA,11,FALSE)),"")</f>
        <v/>
      </c>
      <c r="D1093" t="str">
        <f t="shared" si="34"/>
        <v/>
      </c>
    </row>
    <row r="1094" spans="1:4" x14ac:dyDescent="0.25">
      <c r="A1094">
        <f t="shared" si="35"/>
        <v>1094</v>
      </c>
      <c r="B1094" t="e">
        <f>IF('Peer Comparison Tool'!$D$11="NR",INDEX('CECL &lt;50B Database'!$A:$A,MATCH(Workings!$A1094,'CECL &lt;50B Database'!$AI:$AI,0)),INDEX('ALLL &lt;50B Database'!$A:$A,MATCH(Workings!$A1094,'ALLL &lt;50B Database'!$AI:$AI,0)))</f>
        <v>#N/A</v>
      </c>
      <c r="C1094" s="3" t="str">
        <f>IFERROR(IFERROR(VLOOKUP($B1094,'CECL &lt;50B Database'!$A:$AA,11,FALSE),VLOOKUP($B1094,'ALLL &lt;50B Database'!$A:$AA,11,FALSE)),"")</f>
        <v/>
      </c>
      <c r="D1094" t="str">
        <f t="shared" si="34"/>
        <v/>
      </c>
    </row>
    <row r="1095" spans="1:4" x14ac:dyDescent="0.25">
      <c r="A1095">
        <f t="shared" si="35"/>
        <v>1095</v>
      </c>
      <c r="B1095" t="e">
        <f>IF('Peer Comparison Tool'!$D$11="NR",INDEX('CECL &lt;50B Database'!$A:$A,MATCH(Workings!$A1095,'CECL &lt;50B Database'!$AI:$AI,0)),INDEX('ALLL &lt;50B Database'!$A:$A,MATCH(Workings!$A1095,'ALLL &lt;50B Database'!$AI:$AI,0)))</f>
        <v>#N/A</v>
      </c>
      <c r="C1095" s="3" t="str">
        <f>IFERROR(IFERROR(VLOOKUP($B1095,'CECL &lt;50B Database'!$A:$AA,11,FALSE),VLOOKUP($B1095,'ALLL &lt;50B Database'!$A:$AA,11,FALSE)),"")</f>
        <v/>
      </c>
      <c r="D1095" t="str">
        <f t="shared" si="34"/>
        <v/>
      </c>
    </row>
    <row r="1096" spans="1:4" x14ac:dyDescent="0.25">
      <c r="A1096">
        <f t="shared" si="35"/>
        <v>1096</v>
      </c>
      <c r="B1096" t="e">
        <f>IF('Peer Comparison Tool'!$D$11="NR",INDEX('CECL &lt;50B Database'!$A:$A,MATCH(Workings!$A1096,'CECL &lt;50B Database'!$AI:$AI,0)),INDEX('ALLL &lt;50B Database'!$A:$A,MATCH(Workings!$A1096,'ALLL &lt;50B Database'!$AI:$AI,0)))</f>
        <v>#N/A</v>
      </c>
      <c r="C1096" s="3" t="str">
        <f>IFERROR(IFERROR(VLOOKUP($B1096,'CECL &lt;50B Database'!$A:$AA,11,FALSE),VLOOKUP($B1096,'ALLL &lt;50B Database'!$A:$AA,11,FALSE)),"")</f>
        <v/>
      </c>
      <c r="D1096" t="str">
        <f t="shared" si="34"/>
        <v/>
      </c>
    </row>
    <row r="1097" spans="1:4" x14ac:dyDescent="0.25">
      <c r="A1097">
        <f t="shared" si="35"/>
        <v>1097</v>
      </c>
      <c r="B1097" t="e">
        <f>IF('Peer Comparison Tool'!$D$11="NR",INDEX('CECL &lt;50B Database'!$A:$A,MATCH(Workings!$A1097,'CECL &lt;50B Database'!$AI:$AI,0)),INDEX('ALLL &lt;50B Database'!$A:$A,MATCH(Workings!$A1097,'ALLL &lt;50B Database'!$AI:$AI,0)))</f>
        <v>#N/A</v>
      </c>
      <c r="C1097" s="3" t="str">
        <f>IFERROR(IFERROR(VLOOKUP($B1097,'CECL &lt;50B Database'!$A:$AA,11,FALSE),VLOOKUP($B1097,'ALLL &lt;50B Database'!$A:$AA,11,FALSE)),"")</f>
        <v/>
      </c>
      <c r="D1097" t="str">
        <f t="shared" si="34"/>
        <v/>
      </c>
    </row>
    <row r="1098" spans="1:4" x14ac:dyDescent="0.25">
      <c r="A1098">
        <f t="shared" si="35"/>
        <v>1098</v>
      </c>
      <c r="B1098" t="e">
        <f>IF('Peer Comparison Tool'!$D$11="NR",INDEX('CECL &lt;50B Database'!$A:$A,MATCH(Workings!$A1098,'CECL &lt;50B Database'!$AI:$AI,0)),INDEX('ALLL &lt;50B Database'!$A:$A,MATCH(Workings!$A1098,'ALLL &lt;50B Database'!$AI:$AI,0)))</f>
        <v>#N/A</v>
      </c>
      <c r="C1098" s="3" t="str">
        <f>IFERROR(IFERROR(VLOOKUP($B1098,'CECL &lt;50B Database'!$A:$AA,11,FALSE),VLOOKUP($B1098,'ALLL &lt;50B Database'!$A:$AA,11,FALSE)),"")</f>
        <v/>
      </c>
      <c r="D1098" t="str">
        <f t="shared" si="34"/>
        <v/>
      </c>
    </row>
    <row r="1099" spans="1:4" x14ac:dyDescent="0.25">
      <c r="A1099">
        <f t="shared" si="35"/>
        <v>1099</v>
      </c>
      <c r="B1099" t="e">
        <f>IF('Peer Comparison Tool'!$D$11="NR",INDEX('CECL &lt;50B Database'!$A:$A,MATCH(Workings!$A1099,'CECL &lt;50B Database'!$AI:$AI,0)),INDEX('ALLL &lt;50B Database'!$A:$A,MATCH(Workings!$A1099,'ALLL &lt;50B Database'!$AI:$AI,0)))</f>
        <v>#N/A</v>
      </c>
      <c r="C1099" s="3" t="str">
        <f>IFERROR(IFERROR(VLOOKUP($B1099,'CECL &lt;50B Database'!$A:$AA,11,FALSE),VLOOKUP($B1099,'ALLL &lt;50B Database'!$A:$AA,11,FALSE)),"")</f>
        <v/>
      </c>
      <c r="D1099" t="str">
        <f t="shared" si="34"/>
        <v/>
      </c>
    </row>
    <row r="1100" spans="1:4" x14ac:dyDescent="0.25">
      <c r="A1100">
        <f t="shared" si="35"/>
        <v>1100</v>
      </c>
      <c r="B1100" t="e">
        <f>IF('Peer Comparison Tool'!$D$11="NR",INDEX('CECL &lt;50B Database'!$A:$A,MATCH(Workings!$A1100,'CECL &lt;50B Database'!$AI:$AI,0)),INDEX('ALLL &lt;50B Database'!$A:$A,MATCH(Workings!$A1100,'ALLL &lt;50B Database'!$AI:$AI,0)))</f>
        <v>#N/A</v>
      </c>
      <c r="C1100" s="3" t="str">
        <f>IFERROR(IFERROR(VLOOKUP($B1100,'CECL &lt;50B Database'!$A:$AA,11,FALSE),VLOOKUP($B1100,'ALLL &lt;50B Database'!$A:$AA,11,FALSE)),"")</f>
        <v/>
      </c>
      <c r="D1100" t="str">
        <f t="shared" si="34"/>
        <v/>
      </c>
    </row>
    <row r="1101" spans="1:4" x14ac:dyDescent="0.25">
      <c r="A1101">
        <f t="shared" si="35"/>
        <v>1101</v>
      </c>
      <c r="B1101" t="e">
        <f>IF('Peer Comparison Tool'!$D$11="NR",INDEX('CECL &lt;50B Database'!$A:$A,MATCH(Workings!$A1101,'CECL &lt;50B Database'!$AI:$AI,0)),INDEX('ALLL &lt;50B Database'!$A:$A,MATCH(Workings!$A1101,'ALLL &lt;50B Database'!$AI:$AI,0)))</f>
        <v>#N/A</v>
      </c>
      <c r="C1101" s="3" t="str">
        <f>IFERROR(IFERROR(VLOOKUP($B1101,'CECL &lt;50B Database'!$A:$AA,11,FALSE),VLOOKUP($B1101,'ALLL &lt;50B Database'!$A:$AA,11,FALSE)),"")</f>
        <v/>
      </c>
      <c r="D1101" t="str">
        <f t="shared" si="34"/>
        <v/>
      </c>
    </row>
    <row r="1102" spans="1:4" x14ac:dyDescent="0.25">
      <c r="A1102">
        <f t="shared" si="35"/>
        <v>1102</v>
      </c>
      <c r="B1102" t="e">
        <f>IF('Peer Comparison Tool'!$D$11="NR",INDEX('CECL &lt;50B Database'!$A:$A,MATCH(Workings!$A1102,'CECL &lt;50B Database'!$AI:$AI,0)),INDEX('ALLL &lt;50B Database'!$A:$A,MATCH(Workings!$A1102,'ALLL &lt;50B Database'!$AI:$AI,0)))</f>
        <v>#N/A</v>
      </c>
      <c r="C1102" s="3" t="str">
        <f>IFERROR(IFERROR(VLOOKUP($B1102,'CECL &lt;50B Database'!$A:$AA,11,FALSE),VLOOKUP($B1102,'ALLL &lt;50B Database'!$A:$AA,11,FALSE)),"")</f>
        <v/>
      </c>
      <c r="D1102" t="str">
        <f t="shared" si="34"/>
        <v/>
      </c>
    </row>
    <row r="1103" spans="1:4" x14ac:dyDescent="0.25">
      <c r="A1103">
        <f t="shared" si="35"/>
        <v>1103</v>
      </c>
      <c r="B1103" t="e">
        <f>IF('Peer Comparison Tool'!$D$11="NR",INDEX('CECL &lt;50B Database'!$A:$A,MATCH(Workings!$A1103,'CECL &lt;50B Database'!$AI:$AI,0)),INDEX('ALLL &lt;50B Database'!$A:$A,MATCH(Workings!$A1103,'ALLL &lt;50B Database'!$AI:$AI,0)))</f>
        <v>#N/A</v>
      </c>
      <c r="C1103" s="3" t="str">
        <f>IFERROR(IFERROR(VLOOKUP($B1103,'CECL &lt;50B Database'!$A:$AA,11,FALSE),VLOOKUP($B1103,'ALLL &lt;50B Database'!$A:$AA,11,FALSE)),"")</f>
        <v/>
      </c>
      <c r="D1103" t="str">
        <f t="shared" si="34"/>
        <v/>
      </c>
    </row>
    <row r="1104" spans="1:4" x14ac:dyDescent="0.25">
      <c r="A1104">
        <f t="shared" si="35"/>
        <v>1104</v>
      </c>
      <c r="B1104" t="e">
        <f>IF('Peer Comparison Tool'!$D$11="NR",INDEX('CECL &lt;50B Database'!$A:$A,MATCH(Workings!$A1104,'CECL &lt;50B Database'!$AI:$AI,0)),INDEX('ALLL &lt;50B Database'!$A:$A,MATCH(Workings!$A1104,'ALLL &lt;50B Database'!$AI:$AI,0)))</f>
        <v>#N/A</v>
      </c>
      <c r="C1104" s="3" t="str">
        <f>IFERROR(IFERROR(VLOOKUP($B1104,'CECL &lt;50B Database'!$A:$AA,11,FALSE),VLOOKUP($B1104,'ALLL &lt;50B Database'!$A:$AA,11,FALSE)),"")</f>
        <v/>
      </c>
      <c r="D1104" t="str">
        <f t="shared" si="34"/>
        <v/>
      </c>
    </row>
    <row r="1105" spans="1:4" x14ac:dyDescent="0.25">
      <c r="A1105">
        <f t="shared" si="35"/>
        <v>1105</v>
      </c>
      <c r="B1105" t="e">
        <f>IF('Peer Comparison Tool'!$D$11="NR",INDEX('CECL &lt;50B Database'!$A:$A,MATCH(Workings!$A1105,'CECL &lt;50B Database'!$AI:$AI,0)),INDEX('ALLL &lt;50B Database'!$A:$A,MATCH(Workings!$A1105,'ALLL &lt;50B Database'!$AI:$AI,0)))</f>
        <v>#N/A</v>
      </c>
      <c r="C1105" s="3" t="str">
        <f>IFERROR(IFERROR(VLOOKUP($B1105,'CECL &lt;50B Database'!$A:$AA,11,FALSE),VLOOKUP($B1105,'ALLL &lt;50B Database'!$A:$AA,11,FALSE)),"")</f>
        <v/>
      </c>
      <c r="D1105" t="str">
        <f t="shared" si="34"/>
        <v/>
      </c>
    </row>
    <row r="1106" spans="1:4" x14ac:dyDescent="0.25">
      <c r="A1106">
        <f t="shared" si="35"/>
        <v>1106</v>
      </c>
      <c r="B1106" t="e">
        <f>IF('Peer Comparison Tool'!$D$11="NR",INDEX('CECL &lt;50B Database'!$A:$A,MATCH(Workings!$A1106,'CECL &lt;50B Database'!$AI:$AI,0)),INDEX('ALLL &lt;50B Database'!$A:$A,MATCH(Workings!$A1106,'ALLL &lt;50B Database'!$AI:$AI,0)))</f>
        <v>#N/A</v>
      </c>
      <c r="C1106" s="3" t="str">
        <f>IFERROR(IFERROR(VLOOKUP($B1106,'CECL &lt;50B Database'!$A:$AA,11,FALSE),VLOOKUP($B1106,'ALLL &lt;50B Database'!$A:$AA,11,FALSE)),"")</f>
        <v/>
      </c>
      <c r="D1106" t="str">
        <f t="shared" si="34"/>
        <v/>
      </c>
    </row>
    <row r="1107" spans="1:4" x14ac:dyDescent="0.25">
      <c r="A1107">
        <f t="shared" si="35"/>
        <v>1107</v>
      </c>
      <c r="B1107" t="e">
        <f>IF('Peer Comparison Tool'!$D$11="NR",INDEX('CECL &lt;50B Database'!$A:$A,MATCH(Workings!$A1107,'CECL &lt;50B Database'!$AI:$AI,0)),INDEX('ALLL &lt;50B Database'!$A:$A,MATCH(Workings!$A1107,'ALLL &lt;50B Database'!$AI:$AI,0)))</f>
        <v>#N/A</v>
      </c>
      <c r="C1107" s="3" t="str">
        <f>IFERROR(IFERROR(VLOOKUP($B1107,'CECL &lt;50B Database'!$A:$AA,11,FALSE),VLOOKUP($B1107,'ALLL &lt;50B Database'!$A:$AA,11,FALSE)),"")</f>
        <v/>
      </c>
      <c r="D1107" t="str">
        <f t="shared" si="34"/>
        <v/>
      </c>
    </row>
    <row r="1108" spans="1:4" x14ac:dyDescent="0.25">
      <c r="A1108">
        <f t="shared" si="35"/>
        <v>1108</v>
      </c>
      <c r="B1108" t="e">
        <f>IF('Peer Comparison Tool'!$D$11="NR",INDEX('CECL &lt;50B Database'!$A:$A,MATCH(Workings!$A1108,'CECL &lt;50B Database'!$AI:$AI,0)),INDEX('ALLL &lt;50B Database'!$A:$A,MATCH(Workings!$A1108,'ALLL &lt;50B Database'!$AI:$AI,0)))</f>
        <v>#N/A</v>
      </c>
      <c r="C1108" s="3" t="str">
        <f>IFERROR(IFERROR(VLOOKUP($B1108,'CECL &lt;50B Database'!$A:$AA,11,FALSE),VLOOKUP($B1108,'ALLL &lt;50B Database'!$A:$AA,11,FALSE)),"")</f>
        <v/>
      </c>
      <c r="D1108" t="str">
        <f t="shared" si="34"/>
        <v/>
      </c>
    </row>
    <row r="1109" spans="1:4" x14ac:dyDescent="0.25">
      <c r="A1109">
        <f t="shared" si="35"/>
        <v>1109</v>
      </c>
      <c r="B1109" t="e">
        <f>IF('Peer Comparison Tool'!$D$11="NR",INDEX('CECL &lt;50B Database'!$A:$A,MATCH(Workings!$A1109,'CECL &lt;50B Database'!$AI:$AI,0)),INDEX('ALLL &lt;50B Database'!$A:$A,MATCH(Workings!$A1109,'ALLL &lt;50B Database'!$AI:$AI,0)))</f>
        <v>#N/A</v>
      </c>
      <c r="C1109" s="3" t="str">
        <f>IFERROR(IFERROR(VLOOKUP($B1109,'CECL &lt;50B Database'!$A:$AA,11,FALSE),VLOOKUP($B1109,'ALLL &lt;50B Database'!$A:$AA,11,FALSE)),"")</f>
        <v/>
      </c>
      <c r="D1109" t="str">
        <f t="shared" si="34"/>
        <v/>
      </c>
    </row>
    <row r="1110" spans="1:4" x14ac:dyDescent="0.25">
      <c r="A1110">
        <f t="shared" si="35"/>
        <v>1110</v>
      </c>
      <c r="B1110" t="e">
        <f>IF('Peer Comparison Tool'!$D$11="NR",INDEX('CECL &lt;50B Database'!$A:$A,MATCH(Workings!$A1110,'CECL &lt;50B Database'!$AI:$AI,0)),INDEX('ALLL &lt;50B Database'!$A:$A,MATCH(Workings!$A1110,'ALLL &lt;50B Database'!$AI:$AI,0)))</f>
        <v>#N/A</v>
      </c>
      <c r="C1110" s="3" t="str">
        <f>IFERROR(IFERROR(VLOOKUP($B1110,'CECL &lt;50B Database'!$A:$AA,11,FALSE),VLOOKUP($B1110,'ALLL &lt;50B Database'!$A:$AA,11,FALSE)),"")</f>
        <v/>
      </c>
      <c r="D1110" t="str">
        <f t="shared" si="34"/>
        <v/>
      </c>
    </row>
    <row r="1111" spans="1:4" x14ac:dyDescent="0.25">
      <c r="A1111">
        <f t="shared" si="35"/>
        <v>1111</v>
      </c>
      <c r="B1111" t="e">
        <f>IF('Peer Comparison Tool'!$D$11="NR",INDEX('CECL &lt;50B Database'!$A:$A,MATCH(Workings!$A1111,'CECL &lt;50B Database'!$AI:$AI,0)),INDEX('ALLL &lt;50B Database'!$A:$A,MATCH(Workings!$A1111,'ALLL &lt;50B Database'!$AI:$AI,0)))</f>
        <v>#N/A</v>
      </c>
      <c r="C1111" s="3" t="str">
        <f>IFERROR(IFERROR(VLOOKUP($B1111,'CECL &lt;50B Database'!$A:$AA,11,FALSE),VLOOKUP($B1111,'ALLL &lt;50B Database'!$A:$AA,11,FALSE)),"")</f>
        <v/>
      </c>
      <c r="D1111" t="str">
        <f t="shared" si="34"/>
        <v/>
      </c>
    </row>
    <row r="1112" spans="1:4" x14ac:dyDescent="0.25">
      <c r="A1112">
        <f t="shared" si="35"/>
        <v>1112</v>
      </c>
      <c r="B1112" t="e">
        <f>IF('Peer Comparison Tool'!$D$11="NR",INDEX('CECL &lt;50B Database'!$A:$A,MATCH(Workings!$A1112,'CECL &lt;50B Database'!$AI:$AI,0)),INDEX('ALLL &lt;50B Database'!$A:$A,MATCH(Workings!$A1112,'ALLL &lt;50B Database'!$AI:$AI,0)))</f>
        <v>#N/A</v>
      </c>
      <c r="C1112" s="3" t="str">
        <f>IFERROR(IFERROR(VLOOKUP($B1112,'CECL &lt;50B Database'!$A:$AA,11,FALSE),VLOOKUP($B1112,'ALLL &lt;50B Database'!$A:$AA,11,FALSE)),"")</f>
        <v/>
      </c>
      <c r="D1112" t="str">
        <f t="shared" si="34"/>
        <v/>
      </c>
    </row>
    <row r="1113" spans="1:4" x14ac:dyDescent="0.25">
      <c r="A1113">
        <f t="shared" si="35"/>
        <v>1113</v>
      </c>
      <c r="B1113" t="e">
        <f>IF('Peer Comparison Tool'!$D$11="NR",INDEX('CECL &lt;50B Database'!$A:$A,MATCH(Workings!$A1113,'CECL &lt;50B Database'!$AI:$AI,0)),INDEX('ALLL &lt;50B Database'!$A:$A,MATCH(Workings!$A1113,'ALLL &lt;50B Database'!$AI:$AI,0)))</f>
        <v>#N/A</v>
      </c>
      <c r="C1113" s="3" t="str">
        <f>IFERROR(IFERROR(VLOOKUP($B1113,'CECL &lt;50B Database'!$A:$AA,11,FALSE),VLOOKUP($B1113,'ALLL &lt;50B Database'!$A:$AA,11,FALSE)),"")</f>
        <v/>
      </c>
      <c r="D1113" t="str">
        <f t="shared" si="34"/>
        <v/>
      </c>
    </row>
    <row r="1114" spans="1:4" x14ac:dyDescent="0.25">
      <c r="A1114">
        <f t="shared" si="35"/>
        <v>1114</v>
      </c>
      <c r="B1114" t="e">
        <f>IF('Peer Comparison Tool'!$D$11="NR",INDEX('CECL &lt;50B Database'!$A:$A,MATCH(Workings!$A1114,'CECL &lt;50B Database'!$AI:$AI,0)),INDEX('ALLL &lt;50B Database'!$A:$A,MATCH(Workings!$A1114,'ALLL &lt;50B Database'!$AI:$AI,0)))</f>
        <v>#N/A</v>
      </c>
      <c r="C1114" s="3" t="str">
        <f>IFERROR(IFERROR(VLOOKUP($B1114,'CECL &lt;50B Database'!$A:$AA,11,FALSE),VLOOKUP($B1114,'ALLL &lt;50B Database'!$A:$AA,11,FALSE)),"")</f>
        <v/>
      </c>
      <c r="D1114" t="str">
        <f t="shared" si="34"/>
        <v/>
      </c>
    </row>
    <row r="1115" spans="1:4" x14ac:dyDescent="0.25">
      <c r="A1115">
        <f t="shared" si="35"/>
        <v>1115</v>
      </c>
      <c r="B1115" t="e">
        <f>IF('Peer Comparison Tool'!$D$11="NR",INDEX('CECL &lt;50B Database'!$A:$A,MATCH(Workings!$A1115,'CECL &lt;50B Database'!$AI:$AI,0)),INDEX('ALLL &lt;50B Database'!$A:$A,MATCH(Workings!$A1115,'ALLL &lt;50B Database'!$AI:$AI,0)))</f>
        <v>#N/A</v>
      </c>
      <c r="C1115" s="3" t="str">
        <f>IFERROR(IFERROR(VLOOKUP($B1115,'CECL &lt;50B Database'!$A:$AA,11,FALSE),VLOOKUP($B1115,'ALLL &lt;50B Database'!$A:$AA,11,FALSE)),"")</f>
        <v/>
      </c>
      <c r="D1115" t="str">
        <f t="shared" si="34"/>
        <v/>
      </c>
    </row>
    <row r="1116" spans="1:4" x14ac:dyDescent="0.25">
      <c r="A1116">
        <f t="shared" si="35"/>
        <v>1116</v>
      </c>
      <c r="B1116" t="e">
        <f>IF('Peer Comparison Tool'!$D$11="NR",INDEX('CECL &lt;50B Database'!$A:$A,MATCH(Workings!$A1116,'CECL &lt;50B Database'!$AI:$AI,0)),INDEX('ALLL &lt;50B Database'!$A:$A,MATCH(Workings!$A1116,'ALLL &lt;50B Database'!$AI:$AI,0)))</f>
        <v>#N/A</v>
      </c>
      <c r="C1116" s="3" t="str">
        <f>IFERROR(IFERROR(VLOOKUP($B1116,'CECL &lt;50B Database'!$A:$AA,11,FALSE),VLOOKUP($B1116,'ALLL &lt;50B Database'!$A:$AA,11,FALSE)),"")</f>
        <v/>
      </c>
      <c r="D1116" t="str">
        <f t="shared" si="34"/>
        <v/>
      </c>
    </row>
    <row r="1117" spans="1:4" x14ac:dyDescent="0.25">
      <c r="A1117">
        <f t="shared" si="35"/>
        <v>1117</v>
      </c>
      <c r="B1117" t="e">
        <f>IF('Peer Comparison Tool'!$D$11="NR",INDEX('CECL &lt;50B Database'!$A:$A,MATCH(Workings!$A1117,'CECL &lt;50B Database'!$AI:$AI,0)),INDEX('ALLL &lt;50B Database'!$A:$A,MATCH(Workings!$A1117,'ALLL &lt;50B Database'!$AI:$AI,0)))</f>
        <v>#N/A</v>
      </c>
      <c r="C1117" s="3" t="str">
        <f>IFERROR(IFERROR(VLOOKUP($B1117,'CECL &lt;50B Database'!$A:$AA,11,FALSE),VLOOKUP($B1117,'ALLL &lt;50B Database'!$A:$AA,11,FALSE)),"")</f>
        <v/>
      </c>
      <c r="D1117" t="str">
        <f t="shared" si="34"/>
        <v/>
      </c>
    </row>
    <row r="1118" spans="1:4" x14ac:dyDescent="0.25">
      <c r="A1118">
        <f t="shared" si="35"/>
        <v>1118</v>
      </c>
      <c r="B1118" t="e">
        <f>IF('Peer Comparison Tool'!$D$11="NR",INDEX('CECL &lt;50B Database'!$A:$A,MATCH(Workings!$A1118,'CECL &lt;50B Database'!$AI:$AI,0)),INDEX('ALLL &lt;50B Database'!$A:$A,MATCH(Workings!$A1118,'ALLL &lt;50B Database'!$AI:$AI,0)))</f>
        <v>#N/A</v>
      </c>
      <c r="C1118" s="3" t="str">
        <f>IFERROR(IFERROR(VLOOKUP($B1118,'CECL &lt;50B Database'!$A:$AA,11,FALSE),VLOOKUP($B1118,'ALLL &lt;50B Database'!$A:$AA,11,FALSE)),"")</f>
        <v/>
      </c>
      <c r="D1118" t="str">
        <f t="shared" si="34"/>
        <v/>
      </c>
    </row>
    <row r="1119" spans="1:4" x14ac:dyDescent="0.25">
      <c r="A1119">
        <f t="shared" si="35"/>
        <v>1119</v>
      </c>
      <c r="B1119" t="e">
        <f>IF('Peer Comparison Tool'!$D$11="NR",INDEX('CECL &lt;50B Database'!$A:$A,MATCH(Workings!$A1119,'CECL &lt;50B Database'!$AI:$AI,0)),INDEX('ALLL &lt;50B Database'!$A:$A,MATCH(Workings!$A1119,'ALLL &lt;50B Database'!$AI:$AI,0)))</f>
        <v>#N/A</v>
      </c>
      <c r="C1119" s="3" t="str">
        <f>IFERROR(IFERROR(VLOOKUP($B1119,'CECL &lt;50B Database'!$A:$AA,11,FALSE),VLOOKUP($B1119,'ALLL &lt;50B Database'!$A:$AA,11,FALSE)),"")</f>
        <v/>
      </c>
      <c r="D1119" t="str">
        <f t="shared" si="34"/>
        <v/>
      </c>
    </row>
    <row r="1120" spans="1:4" x14ac:dyDescent="0.25">
      <c r="A1120">
        <f t="shared" si="35"/>
        <v>1120</v>
      </c>
      <c r="B1120" t="e">
        <f>IF('Peer Comparison Tool'!$D$11="NR",INDEX('CECL &lt;50B Database'!$A:$A,MATCH(Workings!$A1120,'CECL &lt;50B Database'!$AI:$AI,0)),INDEX('ALLL &lt;50B Database'!$A:$A,MATCH(Workings!$A1120,'ALLL &lt;50B Database'!$AI:$AI,0)))</f>
        <v>#N/A</v>
      </c>
      <c r="C1120" s="3" t="str">
        <f>IFERROR(IFERROR(VLOOKUP($B1120,'CECL &lt;50B Database'!$A:$AA,11,FALSE),VLOOKUP($B1120,'ALLL &lt;50B Database'!$A:$AA,11,FALSE)),"")</f>
        <v/>
      </c>
      <c r="D1120" t="str">
        <f t="shared" si="34"/>
        <v/>
      </c>
    </row>
    <row r="1121" spans="1:4" x14ac:dyDescent="0.25">
      <c r="A1121">
        <f t="shared" si="35"/>
        <v>1121</v>
      </c>
      <c r="B1121" t="e">
        <f>IF('Peer Comparison Tool'!$D$11="NR",INDEX('CECL &lt;50B Database'!$A:$A,MATCH(Workings!$A1121,'CECL &lt;50B Database'!$AI:$AI,0)),INDEX('ALLL &lt;50B Database'!$A:$A,MATCH(Workings!$A1121,'ALLL &lt;50B Database'!$AI:$AI,0)))</f>
        <v>#N/A</v>
      </c>
      <c r="C1121" s="3" t="str">
        <f>IFERROR(IFERROR(VLOOKUP($B1121,'CECL &lt;50B Database'!$A:$AA,11,FALSE),VLOOKUP($B1121,'ALLL &lt;50B Database'!$A:$AA,11,FALSE)),"")</f>
        <v/>
      </c>
      <c r="D1121" t="str">
        <f t="shared" si="34"/>
        <v/>
      </c>
    </row>
    <row r="1122" spans="1:4" x14ac:dyDescent="0.25">
      <c r="A1122">
        <f t="shared" si="35"/>
        <v>1122</v>
      </c>
      <c r="B1122" t="e">
        <f>IF('Peer Comparison Tool'!$D$11="NR",INDEX('CECL &lt;50B Database'!$A:$A,MATCH(Workings!$A1122,'CECL &lt;50B Database'!$AI:$AI,0)),INDEX('ALLL &lt;50B Database'!$A:$A,MATCH(Workings!$A1122,'ALLL &lt;50B Database'!$AI:$AI,0)))</f>
        <v>#N/A</v>
      </c>
      <c r="C1122" s="3" t="str">
        <f>IFERROR(IFERROR(VLOOKUP($B1122,'CECL &lt;50B Database'!$A:$AA,11,FALSE),VLOOKUP($B1122,'ALLL &lt;50B Database'!$A:$AA,11,FALSE)),"")</f>
        <v/>
      </c>
      <c r="D1122" t="str">
        <f t="shared" si="34"/>
        <v/>
      </c>
    </row>
    <row r="1123" spans="1:4" x14ac:dyDescent="0.25">
      <c r="A1123">
        <f t="shared" si="35"/>
        <v>1123</v>
      </c>
      <c r="B1123" t="e">
        <f>IF('Peer Comparison Tool'!$D$11="NR",INDEX('CECL &lt;50B Database'!$A:$A,MATCH(Workings!$A1123,'CECL &lt;50B Database'!$AI:$AI,0)),INDEX('ALLL &lt;50B Database'!$A:$A,MATCH(Workings!$A1123,'ALLL &lt;50B Database'!$AI:$AI,0)))</f>
        <v>#N/A</v>
      </c>
      <c r="C1123" s="3" t="str">
        <f>IFERROR(IFERROR(VLOOKUP($B1123,'CECL &lt;50B Database'!$A:$AA,11,FALSE),VLOOKUP($B1123,'ALLL &lt;50B Database'!$A:$AA,11,FALSE)),"")</f>
        <v/>
      </c>
      <c r="D1123" t="str">
        <f t="shared" si="34"/>
        <v/>
      </c>
    </row>
    <row r="1124" spans="1:4" x14ac:dyDescent="0.25">
      <c r="A1124">
        <f t="shared" si="35"/>
        <v>1124</v>
      </c>
      <c r="B1124" t="e">
        <f>IF('Peer Comparison Tool'!$D$11="NR",INDEX('CECL &lt;50B Database'!$A:$A,MATCH(Workings!$A1124,'CECL &lt;50B Database'!$AI:$AI,0)),INDEX('ALLL &lt;50B Database'!$A:$A,MATCH(Workings!$A1124,'ALLL &lt;50B Database'!$AI:$AI,0)))</f>
        <v>#N/A</v>
      </c>
      <c r="C1124" s="3" t="str">
        <f>IFERROR(IFERROR(VLOOKUP($B1124,'CECL &lt;50B Database'!$A:$AA,11,FALSE),VLOOKUP($B1124,'ALLL &lt;50B Database'!$A:$AA,11,FALSE)),"")</f>
        <v/>
      </c>
      <c r="D1124" t="str">
        <f t="shared" si="34"/>
        <v/>
      </c>
    </row>
    <row r="1125" spans="1:4" x14ac:dyDescent="0.25">
      <c r="A1125">
        <f t="shared" si="35"/>
        <v>1125</v>
      </c>
      <c r="B1125" t="e">
        <f>IF('Peer Comparison Tool'!$D$11="NR",INDEX('CECL &lt;50B Database'!$A:$A,MATCH(Workings!$A1125,'CECL &lt;50B Database'!$AI:$AI,0)),INDEX('ALLL &lt;50B Database'!$A:$A,MATCH(Workings!$A1125,'ALLL &lt;50B Database'!$AI:$AI,0)))</f>
        <v>#N/A</v>
      </c>
      <c r="C1125" s="3" t="str">
        <f>IFERROR(IFERROR(VLOOKUP($B1125,'CECL &lt;50B Database'!$A:$AA,11,FALSE),VLOOKUP($B1125,'ALLL &lt;50B Database'!$A:$AA,11,FALSE)),"")</f>
        <v/>
      </c>
      <c r="D1125" t="str">
        <f t="shared" si="34"/>
        <v/>
      </c>
    </row>
    <row r="1126" spans="1:4" x14ac:dyDescent="0.25">
      <c r="A1126">
        <f t="shared" si="35"/>
        <v>1126</v>
      </c>
      <c r="B1126" t="e">
        <f>IF('Peer Comparison Tool'!$D$11="NR",INDEX('CECL &lt;50B Database'!$A:$A,MATCH(Workings!$A1126,'CECL &lt;50B Database'!$AI:$AI,0)),INDEX('ALLL &lt;50B Database'!$A:$A,MATCH(Workings!$A1126,'ALLL &lt;50B Database'!$AI:$AI,0)))</f>
        <v>#N/A</v>
      </c>
      <c r="C1126" s="3" t="str">
        <f>IFERROR(IFERROR(VLOOKUP($B1126,'CECL &lt;50B Database'!$A:$AA,11,FALSE),VLOOKUP($B1126,'ALLL &lt;50B Database'!$A:$AA,11,FALSE)),"")</f>
        <v/>
      </c>
      <c r="D1126" t="str">
        <f t="shared" si="34"/>
        <v/>
      </c>
    </row>
    <row r="1127" spans="1:4" x14ac:dyDescent="0.25">
      <c r="A1127">
        <f t="shared" si="35"/>
        <v>1127</v>
      </c>
      <c r="B1127" t="e">
        <f>IF('Peer Comparison Tool'!$D$11="NR",INDEX('CECL &lt;50B Database'!$A:$A,MATCH(Workings!$A1127,'CECL &lt;50B Database'!$AI:$AI,0)),INDEX('ALLL &lt;50B Database'!$A:$A,MATCH(Workings!$A1127,'ALLL &lt;50B Database'!$AI:$AI,0)))</f>
        <v>#N/A</v>
      </c>
      <c r="C1127" s="3" t="str">
        <f>IFERROR(IFERROR(VLOOKUP($B1127,'CECL &lt;50B Database'!$A:$AA,11,FALSE),VLOOKUP($B1127,'ALLL &lt;50B Database'!$A:$AA,11,FALSE)),"")</f>
        <v/>
      </c>
      <c r="D1127" t="str">
        <f t="shared" si="34"/>
        <v/>
      </c>
    </row>
    <row r="1128" spans="1:4" x14ac:dyDescent="0.25">
      <c r="A1128">
        <f t="shared" si="35"/>
        <v>1128</v>
      </c>
      <c r="B1128" t="e">
        <f>IF('Peer Comparison Tool'!$D$11="NR",INDEX('CECL &lt;50B Database'!$A:$A,MATCH(Workings!$A1128,'CECL &lt;50B Database'!$AI:$AI,0)),INDEX('ALLL &lt;50B Database'!$A:$A,MATCH(Workings!$A1128,'ALLL &lt;50B Database'!$AI:$AI,0)))</f>
        <v>#N/A</v>
      </c>
      <c r="C1128" s="3" t="str">
        <f>IFERROR(IFERROR(VLOOKUP($B1128,'CECL &lt;50B Database'!$A:$AA,11,FALSE),VLOOKUP($B1128,'ALLL &lt;50B Database'!$A:$AA,11,FALSE)),"")</f>
        <v/>
      </c>
      <c r="D1128" t="str">
        <f t="shared" si="34"/>
        <v/>
      </c>
    </row>
    <row r="1129" spans="1:4" x14ac:dyDescent="0.25">
      <c r="A1129">
        <f t="shared" si="35"/>
        <v>1129</v>
      </c>
      <c r="B1129" t="e">
        <f>IF('Peer Comparison Tool'!$D$11="NR",INDEX('CECL &lt;50B Database'!$A:$A,MATCH(Workings!$A1129,'CECL &lt;50B Database'!$AI:$AI,0)),INDEX('ALLL &lt;50B Database'!$A:$A,MATCH(Workings!$A1129,'ALLL &lt;50B Database'!$AI:$AI,0)))</f>
        <v>#N/A</v>
      </c>
      <c r="C1129" s="3" t="str">
        <f>IFERROR(IFERROR(VLOOKUP($B1129,'CECL &lt;50B Database'!$A:$AA,11,FALSE),VLOOKUP($B1129,'ALLL &lt;50B Database'!$A:$AA,11,FALSE)),"")</f>
        <v/>
      </c>
      <c r="D1129" t="str">
        <f t="shared" si="34"/>
        <v/>
      </c>
    </row>
    <row r="1130" spans="1:4" x14ac:dyDescent="0.25">
      <c r="A1130">
        <f t="shared" si="35"/>
        <v>1130</v>
      </c>
      <c r="B1130" t="e">
        <f>IF('Peer Comparison Tool'!$D$11="NR",INDEX('CECL &lt;50B Database'!$A:$A,MATCH(Workings!$A1130,'CECL &lt;50B Database'!$AI:$AI,0)),INDEX('ALLL &lt;50B Database'!$A:$A,MATCH(Workings!$A1130,'ALLL &lt;50B Database'!$AI:$AI,0)))</f>
        <v>#N/A</v>
      </c>
      <c r="C1130" s="3" t="str">
        <f>IFERROR(IFERROR(VLOOKUP($B1130,'CECL &lt;50B Database'!$A:$AA,11,FALSE),VLOOKUP($B1130,'ALLL &lt;50B Database'!$A:$AA,11,FALSE)),"")</f>
        <v/>
      </c>
      <c r="D1130" t="str">
        <f t="shared" si="34"/>
        <v/>
      </c>
    </row>
    <row r="1131" spans="1:4" x14ac:dyDescent="0.25">
      <c r="A1131">
        <f t="shared" si="35"/>
        <v>1131</v>
      </c>
      <c r="B1131" t="e">
        <f>IF('Peer Comparison Tool'!$D$11="NR",INDEX('CECL &lt;50B Database'!$A:$A,MATCH(Workings!$A1131,'CECL &lt;50B Database'!$AI:$AI,0)),INDEX('ALLL &lt;50B Database'!$A:$A,MATCH(Workings!$A1131,'ALLL &lt;50B Database'!$AI:$AI,0)))</f>
        <v>#N/A</v>
      </c>
      <c r="C1131" s="3" t="str">
        <f>IFERROR(IFERROR(VLOOKUP($B1131,'CECL &lt;50B Database'!$A:$AA,11,FALSE),VLOOKUP($B1131,'ALLL &lt;50B Database'!$A:$AA,11,FALSE)),"")</f>
        <v/>
      </c>
      <c r="D1131" t="str">
        <f t="shared" si="34"/>
        <v/>
      </c>
    </row>
    <row r="1132" spans="1:4" x14ac:dyDescent="0.25">
      <c r="A1132">
        <f t="shared" si="35"/>
        <v>1132</v>
      </c>
      <c r="B1132" t="e">
        <f>IF('Peer Comparison Tool'!$D$11="NR",INDEX('CECL &lt;50B Database'!$A:$A,MATCH(Workings!$A1132,'CECL &lt;50B Database'!$AI:$AI,0)),INDEX('ALLL &lt;50B Database'!$A:$A,MATCH(Workings!$A1132,'ALLL &lt;50B Database'!$AI:$AI,0)))</f>
        <v>#N/A</v>
      </c>
      <c r="C1132" s="3" t="str">
        <f>IFERROR(IFERROR(VLOOKUP($B1132,'CECL &lt;50B Database'!$A:$AA,11,FALSE),VLOOKUP($B1132,'ALLL &lt;50B Database'!$A:$AA,11,FALSE)),"")</f>
        <v/>
      </c>
      <c r="D1132" t="str">
        <f t="shared" si="34"/>
        <v/>
      </c>
    </row>
    <row r="1133" spans="1:4" x14ac:dyDescent="0.25">
      <c r="A1133">
        <f t="shared" si="35"/>
        <v>1133</v>
      </c>
      <c r="B1133" t="e">
        <f>IF('Peer Comparison Tool'!$D$11="NR",INDEX('CECL &lt;50B Database'!$A:$A,MATCH(Workings!$A1133,'CECL &lt;50B Database'!$AI:$AI,0)),INDEX('ALLL &lt;50B Database'!$A:$A,MATCH(Workings!$A1133,'ALLL &lt;50B Database'!$AI:$AI,0)))</f>
        <v>#N/A</v>
      </c>
      <c r="C1133" s="3" t="str">
        <f>IFERROR(IFERROR(VLOOKUP($B1133,'CECL &lt;50B Database'!$A:$AA,11,FALSE),VLOOKUP($B1133,'ALLL &lt;50B Database'!$A:$AA,11,FALSE)),"")</f>
        <v/>
      </c>
      <c r="D1133" t="str">
        <f t="shared" si="34"/>
        <v/>
      </c>
    </row>
    <row r="1134" spans="1:4" x14ac:dyDescent="0.25">
      <c r="A1134">
        <f t="shared" si="35"/>
        <v>1134</v>
      </c>
      <c r="B1134" t="e">
        <f>IF('Peer Comparison Tool'!$D$11="NR",INDEX('CECL &lt;50B Database'!$A:$A,MATCH(Workings!$A1134,'CECL &lt;50B Database'!$AI:$AI,0)),INDEX('ALLL &lt;50B Database'!$A:$A,MATCH(Workings!$A1134,'ALLL &lt;50B Database'!$AI:$AI,0)))</f>
        <v>#N/A</v>
      </c>
      <c r="C1134" s="3" t="str">
        <f>IFERROR(IFERROR(VLOOKUP($B1134,'CECL &lt;50B Database'!$A:$AA,11,FALSE),VLOOKUP($B1134,'ALLL &lt;50B Database'!$A:$AA,11,FALSE)),"")</f>
        <v/>
      </c>
      <c r="D1134" t="str">
        <f t="shared" si="34"/>
        <v/>
      </c>
    </row>
    <row r="1135" spans="1:4" x14ac:dyDescent="0.25">
      <c r="A1135">
        <f t="shared" si="35"/>
        <v>1135</v>
      </c>
      <c r="B1135" t="e">
        <f>IF('Peer Comparison Tool'!$D$11="NR",INDEX('CECL &lt;50B Database'!$A:$A,MATCH(Workings!$A1135,'CECL &lt;50B Database'!$AI:$AI,0)),INDEX('ALLL &lt;50B Database'!$A:$A,MATCH(Workings!$A1135,'ALLL &lt;50B Database'!$AI:$AI,0)))</f>
        <v>#N/A</v>
      </c>
      <c r="C1135" s="3" t="str">
        <f>IFERROR(IFERROR(VLOOKUP($B1135,'CECL &lt;50B Database'!$A:$AA,11,FALSE),VLOOKUP($B1135,'ALLL &lt;50B Database'!$A:$AA,11,FALSE)),"")</f>
        <v/>
      </c>
      <c r="D1135" t="str">
        <f t="shared" si="34"/>
        <v/>
      </c>
    </row>
    <row r="1136" spans="1:4" x14ac:dyDescent="0.25">
      <c r="A1136">
        <f t="shared" si="35"/>
        <v>1136</v>
      </c>
      <c r="B1136" t="e">
        <f>IF('Peer Comparison Tool'!$D$11="NR",INDEX('CECL &lt;50B Database'!$A:$A,MATCH(Workings!$A1136,'CECL &lt;50B Database'!$AI:$AI,0)),INDEX('ALLL &lt;50B Database'!$A:$A,MATCH(Workings!$A1136,'ALLL &lt;50B Database'!$AI:$AI,0)))</f>
        <v>#N/A</v>
      </c>
      <c r="C1136" s="3" t="str">
        <f>IFERROR(IFERROR(VLOOKUP($B1136,'CECL &lt;50B Database'!$A:$AA,11,FALSE),VLOOKUP($B1136,'ALLL &lt;50B Database'!$A:$AA,11,FALSE)),"")</f>
        <v/>
      </c>
      <c r="D1136" t="str">
        <f t="shared" si="34"/>
        <v/>
      </c>
    </row>
    <row r="1137" spans="1:4" x14ac:dyDescent="0.25">
      <c r="A1137">
        <f t="shared" si="35"/>
        <v>1137</v>
      </c>
      <c r="B1137" t="e">
        <f>IF('Peer Comparison Tool'!$D$11="NR",INDEX('CECL &lt;50B Database'!$A:$A,MATCH(Workings!$A1137,'CECL &lt;50B Database'!$AI:$AI,0)),INDEX('ALLL &lt;50B Database'!$A:$A,MATCH(Workings!$A1137,'ALLL &lt;50B Database'!$AI:$AI,0)))</f>
        <v>#N/A</v>
      </c>
      <c r="C1137" s="3" t="str">
        <f>IFERROR(IFERROR(VLOOKUP($B1137,'CECL &lt;50B Database'!$A:$AA,11,FALSE),VLOOKUP($B1137,'ALLL &lt;50B Database'!$A:$AA,11,FALSE)),"")</f>
        <v/>
      </c>
      <c r="D1137" t="str">
        <f t="shared" si="34"/>
        <v/>
      </c>
    </row>
    <row r="1138" spans="1:4" x14ac:dyDescent="0.25">
      <c r="A1138">
        <f t="shared" si="35"/>
        <v>1138</v>
      </c>
      <c r="B1138" t="e">
        <f>IF('Peer Comparison Tool'!$D$11="NR",INDEX('CECL &lt;50B Database'!$A:$A,MATCH(Workings!$A1138,'CECL &lt;50B Database'!$AI:$AI,0)),INDEX('ALLL &lt;50B Database'!$A:$A,MATCH(Workings!$A1138,'ALLL &lt;50B Database'!$AI:$AI,0)))</f>
        <v>#N/A</v>
      </c>
      <c r="C1138" s="3" t="str">
        <f>IFERROR(IFERROR(VLOOKUP($B1138,'CECL &lt;50B Database'!$A:$AA,11,FALSE),VLOOKUP($B1138,'ALLL &lt;50B Database'!$A:$AA,11,FALSE)),"")</f>
        <v/>
      </c>
      <c r="D1138" t="str">
        <f t="shared" si="34"/>
        <v/>
      </c>
    </row>
    <row r="1139" spans="1:4" x14ac:dyDescent="0.25">
      <c r="A1139">
        <f t="shared" si="35"/>
        <v>1139</v>
      </c>
      <c r="B1139" t="e">
        <f>IF('Peer Comparison Tool'!$D$11="NR",INDEX('CECL &lt;50B Database'!$A:$A,MATCH(Workings!$A1139,'CECL &lt;50B Database'!$AI:$AI,0)),INDEX('ALLL &lt;50B Database'!$A:$A,MATCH(Workings!$A1139,'ALLL &lt;50B Database'!$AI:$AI,0)))</f>
        <v>#N/A</v>
      </c>
      <c r="C1139" s="3" t="str">
        <f>IFERROR(IFERROR(VLOOKUP($B1139,'CECL &lt;50B Database'!$A:$AA,11,FALSE),VLOOKUP($B1139,'ALLL &lt;50B Database'!$A:$AA,11,FALSE)),"")</f>
        <v/>
      </c>
      <c r="D1139" t="str">
        <f t="shared" si="34"/>
        <v/>
      </c>
    </row>
    <row r="1140" spans="1:4" x14ac:dyDescent="0.25">
      <c r="A1140">
        <f t="shared" si="35"/>
        <v>1140</v>
      </c>
      <c r="B1140" t="e">
        <f>IF('Peer Comparison Tool'!$D$11="NR",INDEX('CECL &lt;50B Database'!$A:$A,MATCH(Workings!$A1140,'CECL &lt;50B Database'!$AI:$AI,0)),INDEX('ALLL &lt;50B Database'!$A:$A,MATCH(Workings!$A1140,'ALLL &lt;50B Database'!$AI:$AI,0)))</f>
        <v>#N/A</v>
      </c>
      <c r="C1140" s="3" t="str">
        <f>IFERROR(IFERROR(VLOOKUP($B1140,'CECL &lt;50B Database'!$A:$AA,11,FALSE),VLOOKUP($B1140,'ALLL &lt;50B Database'!$A:$AA,11,FALSE)),"")</f>
        <v/>
      </c>
      <c r="D1140" t="str">
        <f t="shared" si="34"/>
        <v/>
      </c>
    </row>
    <row r="1141" spans="1:4" x14ac:dyDescent="0.25">
      <c r="A1141">
        <f t="shared" si="35"/>
        <v>1141</v>
      </c>
      <c r="B1141" t="e">
        <f>IF('Peer Comparison Tool'!$D$11="NR",INDEX('CECL &lt;50B Database'!$A:$A,MATCH(Workings!$A1141,'CECL &lt;50B Database'!$AI:$AI,0)),INDEX('ALLL &lt;50B Database'!$A:$A,MATCH(Workings!$A1141,'ALLL &lt;50B Database'!$AI:$AI,0)))</f>
        <v>#N/A</v>
      </c>
      <c r="C1141" s="3" t="str">
        <f>IFERROR(IFERROR(VLOOKUP($B1141,'CECL &lt;50B Database'!$A:$AA,11,FALSE),VLOOKUP($B1141,'ALLL &lt;50B Database'!$A:$AA,11,FALSE)),"")</f>
        <v/>
      </c>
      <c r="D1141" t="str">
        <f t="shared" si="34"/>
        <v/>
      </c>
    </row>
    <row r="1142" spans="1:4" x14ac:dyDescent="0.25">
      <c r="A1142">
        <f t="shared" si="35"/>
        <v>1142</v>
      </c>
      <c r="B1142" t="e">
        <f>IF('Peer Comparison Tool'!$D$11="NR",INDEX('CECL &lt;50B Database'!$A:$A,MATCH(Workings!$A1142,'CECL &lt;50B Database'!$AI:$AI,0)),INDEX('ALLL &lt;50B Database'!$A:$A,MATCH(Workings!$A1142,'ALLL &lt;50B Database'!$AI:$AI,0)))</f>
        <v>#N/A</v>
      </c>
      <c r="C1142" s="3" t="str">
        <f>IFERROR(IFERROR(VLOOKUP($B1142,'CECL &lt;50B Database'!$A:$AA,11,FALSE),VLOOKUP($B1142,'ALLL &lt;50B Database'!$A:$AA,11,FALSE)),"")</f>
        <v/>
      </c>
      <c r="D1142" t="str">
        <f t="shared" si="34"/>
        <v/>
      </c>
    </row>
    <row r="1143" spans="1:4" x14ac:dyDescent="0.25">
      <c r="A1143">
        <f t="shared" si="35"/>
        <v>1143</v>
      </c>
      <c r="B1143" t="e">
        <f>IF('Peer Comparison Tool'!$D$11="NR",INDEX('CECL &lt;50B Database'!$A:$A,MATCH(Workings!$A1143,'CECL &lt;50B Database'!$AI:$AI,0)),INDEX('ALLL &lt;50B Database'!$A:$A,MATCH(Workings!$A1143,'ALLL &lt;50B Database'!$AI:$AI,0)))</f>
        <v>#N/A</v>
      </c>
      <c r="C1143" s="3" t="str">
        <f>IFERROR(IFERROR(VLOOKUP($B1143,'CECL &lt;50B Database'!$A:$AA,11,FALSE),VLOOKUP($B1143,'ALLL &lt;50B Database'!$A:$AA,11,FALSE)),"")</f>
        <v/>
      </c>
      <c r="D1143" t="str">
        <f t="shared" si="34"/>
        <v/>
      </c>
    </row>
    <row r="1144" spans="1:4" x14ac:dyDescent="0.25">
      <c r="A1144">
        <f t="shared" si="35"/>
        <v>1144</v>
      </c>
      <c r="B1144" t="e">
        <f>IF('Peer Comparison Tool'!$D$11="NR",INDEX('CECL &lt;50B Database'!$A:$A,MATCH(Workings!$A1144,'CECL &lt;50B Database'!$AI:$AI,0)),INDEX('ALLL &lt;50B Database'!$A:$A,MATCH(Workings!$A1144,'ALLL &lt;50B Database'!$AI:$AI,0)))</f>
        <v>#N/A</v>
      </c>
      <c r="C1144" s="3" t="str">
        <f>IFERROR(IFERROR(VLOOKUP($B1144,'CECL &lt;50B Database'!$A:$AA,11,FALSE),VLOOKUP($B1144,'ALLL &lt;50B Database'!$A:$AA,11,FALSE)),"")</f>
        <v/>
      </c>
      <c r="D1144" t="str">
        <f t="shared" si="34"/>
        <v/>
      </c>
    </row>
    <row r="1145" spans="1:4" x14ac:dyDescent="0.25">
      <c r="A1145">
        <f t="shared" si="35"/>
        <v>1145</v>
      </c>
      <c r="B1145" t="e">
        <f>IF('Peer Comparison Tool'!$D$11="NR",INDEX('CECL &lt;50B Database'!$A:$A,MATCH(Workings!$A1145,'CECL &lt;50B Database'!$AI:$AI,0)),INDEX('ALLL &lt;50B Database'!$A:$A,MATCH(Workings!$A1145,'ALLL &lt;50B Database'!$AI:$AI,0)))</f>
        <v>#N/A</v>
      </c>
      <c r="C1145" s="3" t="str">
        <f>IFERROR(IFERROR(VLOOKUP($B1145,'CECL &lt;50B Database'!$A:$AA,11,FALSE),VLOOKUP($B1145,'ALLL &lt;50B Database'!$A:$AA,11,FALSE)),"")</f>
        <v/>
      </c>
      <c r="D1145" t="str">
        <f t="shared" si="34"/>
        <v/>
      </c>
    </row>
    <row r="1146" spans="1:4" x14ac:dyDescent="0.25">
      <c r="A1146">
        <f t="shared" si="35"/>
        <v>1146</v>
      </c>
      <c r="B1146" t="e">
        <f>IF('Peer Comparison Tool'!$D$11="NR",INDEX('CECL &lt;50B Database'!$A:$A,MATCH(Workings!$A1146,'CECL &lt;50B Database'!$AI:$AI,0)),INDEX('ALLL &lt;50B Database'!$A:$A,MATCH(Workings!$A1146,'ALLL &lt;50B Database'!$AI:$AI,0)))</f>
        <v>#N/A</v>
      </c>
      <c r="C1146" s="3" t="str">
        <f>IFERROR(IFERROR(VLOOKUP($B1146,'CECL &lt;50B Database'!$A:$AA,11,FALSE),VLOOKUP($B1146,'ALLL &lt;50B Database'!$A:$AA,11,FALSE)),"")</f>
        <v/>
      </c>
      <c r="D1146" t="str">
        <f t="shared" si="34"/>
        <v/>
      </c>
    </row>
    <row r="1147" spans="1:4" x14ac:dyDescent="0.25">
      <c r="A1147">
        <f t="shared" si="35"/>
        <v>1147</v>
      </c>
      <c r="B1147" t="e">
        <f>IF('Peer Comparison Tool'!$D$11="NR",INDEX('CECL &lt;50B Database'!$A:$A,MATCH(Workings!$A1147,'CECL &lt;50B Database'!$AI:$AI,0)),INDEX('ALLL &lt;50B Database'!$A:$A,MATCH(Workings!$A1147,'ALLL &lt;50B Database'!$AI:$AI,0)))</f>
        <v>#N/A</v>
      </c>
      <c r="C1147" s="3" t="str">
        <f>IFERROR(IFERROR(VLOOKUP($B1147,'CECL &lt;50B Database'!$A:$AA,11,FALSE),VLOOKUP($B1147,'ALLL &lt;50B Database'!$A:$AA,11,FALSE)),"")</f>
        <v/>
      </c>
      <c r="D1147" t="str">
        <f t="shared" si="34"/>
        <v/>
      </c>
    </row>
    <row r="1148" spans="1:4" x14ac:dyDescent="0.25">
      <c r="A1148">
        <f t="shared" si="35"/>
        <v>1148</v>
      </c>
      <c r="B1148" t="e">
        <f>IF('Peer Comparison Tool'!$D$11="NR",INDEX('CECL &lt;50B Database'!$A:$A,MATCH(Workings!$A1148,'CECL &lt;50B Database'!$AI:$AI,0)),INDEX('ALLL &lt;50B Database'!$A:$A,MATCH(Workings!$A1148,'ALLL &lt;50B Database'!$AI:$AI,0)))</f>
        <v>#N/A</v>
      </c>
      <c r="C1148" s="3" t="str">
        <f>IFERROR(IFERROR(VLOOKUP($B1148,'CECL &lt;50B Database'!$A:$AA,11,FALSE),VLOOKUP($B1148,'ALLL &lt;50B Database'!$A:$AA,11,FALSE)),"")</f>
        <v/>
      </c>
      <c r="D1148" t="str">
        <f t="shared" si="34"/>
        <v/>
      </c>
    </row>
    <row r="1149" spans="1:4" x14ac:dyDescent="0.25">
      <c r="A1149">
        <f t="shared" si="35"/>
        <v>1149</v>
      </c>
      <c r="B1149" t="e">
        <f>IF('Peer Comparison Tool'!$D$11="NR",INDEX('CECL &lt;50B Database'!$A:$A,MATCH(Workings!$A1149,'CECL &lt;50B Database'!$AI:$AI,0)),INDEX('ALLL &lt;50B Database'!$A:$A,MATCH(Workings!$A1149,'ALLL &lt;50B Database'!$AI:$AI,0)))</f>
        <v>#N/A</v>
      </c>
      <c r="C1149" s="3" t="str">
        <f>IFERROR(IFERROR(VLOOKUP($B1149,'CECL &lt;50B Database'!$A:$AA,11,FALSE),VLOOKUP($B1149,'ALLL &lt;50B Database'!$A:$AA,11,FALSE)),"")</f>
        <v/>
      </c>
      <c r="D1149" t="str">
        <f t="shared" si="34"/>
        <v/>
      </c>
    </row>
    <row r="1150" spans="1:4" x14ac:dyDescent="0.25">
      <c r="A1150">
        <f t="shared" si="35"/>
        <v>1150</v>
      </c>
      <c r="B1150" t="e">
        <f>IF('Peer Comparison Tool'!$D$11="NR",INDEX('CECL &lt;50B Database'!$A:$A,MATCH(Workings!$A1150,'CECL &lt;50B Database'!$AI:$AI,0)),INDEX('ALLL &lt;50B Database'!$A:$A,MATCH(Workings!$A1150,'ALLL &lt;50B Database'!$AI:$AI,0)))</f>
        <v>#N/A</v>
      </c>
      <c r="C1150" s="3" t="str">
        <f>IFERROR(IFERROR(VLOOKUP($B1150,'CECL &lt;50B Database'!$A:$AA,11,FALSE),VLOOKUP($B1150,'ALLL &lt;50B Database'!$A:$AA,11,FALSE)),"")</f>
        <v/>
      </c>
      <c r="D1150" t="str">
        <f t="shared" si="34"/>
        <v/>
      </c>
    </row>
    <row r="1151" spans="1:4" x14ac:dyDescent="0.25">
      <c r="A1151">
        <f t="shared" si="35"/>
        <v>1151</v>
      </c>
      <c r="B1151" t="e">
        <f>IF('Peer Comparison Tool'!$D$11="NR",INDEX('CECL &lt;50B Database'!$A:$A,MATCH(Workings!$A1151,'CECL &lt;50B Database'!$AI:$AI,0)),INDEX('ALLL &lt;50B Database'!$A:$A,MATCH(Workings!$A1151,'ALLL &lt;50B Database'!$AI:$AI,0)))</f>
        <v>#N/A</v>
      </c>
      <c r="C1151" s="3" t="str">
        <f>IFERROR(IFERROR(VLOOKUP($B1151,'CECL &lt;50B Database'!$A:$AA,11,FALSE),VLOOKUP($B1151,'ALLL &lt;50B Database'!$A:$AA,11,FALSE)),"")</f>
        <v/>
      </c>
      <c r="D1151" t="str">
        <f t="shared" si="34"/>
        <v/>
      </c>
    </row>
    <row r="1152" spans="1:4" x14ac:dyDescent="0.25">
      <c r="A1152">
        <f t="shared" si="35"/>
        <v>1152</v>
      </c>
      <c r="B1152" t="e">
        <f>IF('Peer Comparison Tool'!$D$11="NR",INDEX('CECL &lt;50B Database'!$A:$A,MATCH(Workings!$A1152,'CECL &lt;50B Database'!$AI:$AI,0)),INDEX('ALLL &lt;50B Database'!$A:$A,MATCH(Workings!$A1152,'ALLL &lt;50B Database'!$AI:$AI,0)))</f>
        <v>#N/A</v>
      </c>
      <c r="C1152" s="3" t="str">
        <f>IFERROR(IFERROR(VLOOKUP($B1152,'CECL &lt;50B Database'!$A:$AA,11,FALSE),VLOOKUP($B1152,'ALLL &lt;50B Database'!$A:$AA,11,FALSE)),"")</f>
        <v/>
      </c>
      <c r="D1152" t="str">
        <f t="shared" si="34"/>
        <v/>
      </c>
    </row>
    <row r="1153" spans="1:4" x14ac:dyDescent="0.25">
      <c r="A1153">
        <f t="shared" si="35"/>
        <v>1153</v>
      </c>
      <c r="B1153" t="e">
        <f>IF('Peer Comparison Tool'!$D$11="NR",INDEX('CECL &lt;50B Database'!$A:$A,MATCH(Workings!$A1153,'CECL &lt;50B Database'!$AI:$AI,0)),INDEX('ALLL &lt;50B Database'!$A:$A,MATCH(Workings!$A1153,'ALLL &lt;50B Database'!$AI:$AI,0)))</f>
        <v>#N/A</v>
      </c>
      <c r="C1153" s="3" t="str">
        <f>IFERROR(IFERROR(VLOOKUP($B1153,'CECL &lt;50B Database'!$A:$AA,11,FALSE),VLOOKUP($B1153,'ALLL &lt;50B Database'!$A:$AA,11,FALSE)),"")</f>
        <v/>
      </c>
      <c r="D1153" t="str">
        <f t="shared" si="34"/>
        <v/>
      </c>
    </row>
    <row r="1154" spans="1:4" x14ac:dyDescent="0.25">
      <c r="A1154">
        <f t="shared" si="35"/>
        <v>1154</v>
      </c>
      <c r="B1154" t="e">
        <f>IF('Peer Comparison Tool'!$D$11="NR",INDEX('CECL &lt;50B Database'!$A:$A,MATCH(Workings!$A1154,'CECL &lt;50B Database'!$AI:$AI,0)),INDEX('ALLL &lt;50B Database'!$A:$A,MATCH(Workings!$A1154,'ALLL &lt;50B Database'!$AI:$AI,0)))</f>
        <v>#N/A</v>
      </c>
      <c r="C1154" s="3" t="str">
        <f>IFERROR(IFERROR(VLOOKUP($B1154,'CECL &lt;50B Database'!$A:$AA,11,FALSE),VLOOKUP($B1154,'ALLL &lt;50B Database'!$A:$AA,11,FALSE)),"")</f>
        <v/>
      </c>
      <c r="D1154" t="str">
        <f t="shared" ref="D1154:D1217" si="36">IFERROR(RANK($C1154,$C$1:$C$5000,0),"")</f>
        <v/>
      </c>
    </row>
    <row r="1155" spans="1:4" x14ac:dyDescent="0.25">
      <c r="A1155">
        <f t="shared" si="35"/>
        <v>1155</v>
      </c>
      <c r="B1155" t="e">
        <f>IF('Peer Comparison Tool'!$D$11="NR",INDEX('CECL &lt;50B Database'!$A:$A,MATCH(Workings!$A1155,'CECL &lt;50B Database'!$AI:$AI,0)),INDEX('ALLL &lt;50B Database'!$A:$A,MATCH(Workings!$A1155,'ALLL &lt;50B Database'!$AI:$AI,0)))</f>
        <v>#N/A</v>
      </c>
      <c r="C1155" s="3" t="str">
        <f>IFERROR(IFERROR(VLOOKUP($B1155,'CECL &lt;50B Database'!$A:$AA,11,FALSE),VLOOKUP($B1155,'ALLL &lt;50B Database'!$A:$AA,11,FALSE)),"")</f>
        <v/>
      </c>
      <c r="D1155" t="str">
        <f t="shared" si="36"/>
        <v/>
      </c>
    </row>
    <row r="1156" spans="1:4" x14ac:dyDescent="0.25">
      <c r="A1156">
        <f t="shared" ref="A1156:A1219" si="37">A1155+1</f>
        <v>1156</v>
      </c>
      <c r="B1156" t="e">
        <f>IF('Peer Comparison Tool'!$D$11="NR",INDEX('CECL &lt;50B Database'!$A:$A,MATCH(Workings!$A1156,'CECL &lt;50B Database'!$AI:$AI,0)),INDEX('ALLL &lt;50B Database'!$A:$A,MATCH(Workings!$A1156,'ALLL &lt;50B Database'!$AI:$AI,0)))</f>
        <v>#N/A</v>
      </c>
      <c r="C1156" s="3" t="str">
        <f>IFERROR(IFERROR(VLOOKUP($B1156,'CECL &lt;50B Database'!$A:$AA,11,FALSE),VLOOKUP($B1156,'ALLL &lt;50B Database'!$A:$AA,11,FALSE)),"")</f>
        <v/>
      </c>
      <c r="D1156" t="str">
        <f t="shared" si="36"/>
        <v/>
      </c>
    </row>
    <row r="1157" spans="1:4" x14ac:dyDescent="0.25">
      <c r="A1157">
        <f t="shared" si="37"/>
        <v>1157</v>
      </c>
      <c r="B1157" t="e">
        <f>IF('Peer Comparison Tool'!$D$11="NR",INDEX('CECL &lt;50B Database'!$A:$A,MATCH(Workings!$A1157,'CECL &lt;50B Database'!$AI:$AI,0)),INDEX('ALLL &lt;50B Database'!$A:$A,MATCH(Workings!$A1157,'ALLL &lt;50B Database'!$AI:$AI,0)))</f>
        <v>#N/A</v>
      </c>
      <c r="C1157" s="3" t="str">
        <f>IFERROR(IFERROR(VLOOKUP($B1157,'CECL &lt;50B Database'!$A:$AA,11,FALSE),VLOOKUP($B1157,'ALLL &lt;50B Database'!$A:$AA,11,FALSE)),"")</f>
        <v/>
      </c>
      <c r="D1157" t="str">
        <f t="shared" si="36"/>
        <v/>
      </c>
    </row>
    <row r="1158" spans="1:4" x14ac:dyDescent="0.25">
      <c r="A1158">
        <f t="shared" si="37"/>
        <v>1158</v>
      </c>
      <c r="B1158" t="e">
        <f>IF('Peer Comparison Tool'!$D$11="NR",INDEX('CECL &lt;50B Database'!$A:$A,MATCH(Workings!$A1158,'CECL &lt;50B Database'!$AI:$AI,0)),INDEX('ALLL &lt;50B Database'!$A:$A,MATCH(Workings!$A1158,'ALLL &lt;50B Database'!$AI:$AI,0)))</f>
        <v>#N/A</v>
      </c>
      <c r="C1158" s="3" t="str">
        <f>IFERROR(IFERROR(VLOOKUP($B1158,'CECL &lt;50B Database'!$A:$AA,11,FALSE),VLOOKUP($B1158,'ALLL &lt;50B Database'!$A:$AA,11,FALSE)),"")</f>
        <v/>
      </c>
      <c r="D1158" t="str">
        <f t="shared" si="36"/>
        <v/>
      </c>
    </row>
    <row r="1159" spans="1:4" x14ac:dyDescent="0.25">
      <c r="A1159">
        <f t="shared" si="37"/>
        <v>1159</v>
      </c>
      <c r="B1159" t="e">
        <f>IF('Peer Comparison Tool'!$D$11="NR",INDEX('CECL &lt;50B Database'!$A:$A,MATCH(Workings!$A1159,'CECL &lt;50B Database'!$AI:$AI,0)),INDEX('ALLL &lt;50B Database'!$A:$A,MATCH(Workings!$A1159,'ALLL &lt;50B Database'!$AI:$AI,0)))</f>
        <v>#N/A</v>
      </c>
      <c r="C1159" s="3" t="str">
        <f>IFERROR(IFERROR(VLOOKUP($B1159,'CECL &lt;50B Database'!$A:$AA,11,FALSE),VLOOKUP($B1159,'ALLL &lt;50B Database'!$A:$AA,11,FALSE)),"")</f>
        <v/>
      </c>
      <c r="D1159" t="str">
        <f t="shared" si="36"/>
        <v/>
      </c>
    </row>
    <row r="1160" spans="1:4" x14ac:dyDescent="0.25">
      <c r="A1160">
        <f t="shared" si="37"/>
        <v>1160</v>
      </c>
      <c r="B1160" t="e">
        <f>IF('Peer Comparison Tool'!$D$11="NR",INDEX('CECL &lt;50B Database'!$A:$A,MATCH(Workings!$A1160,'CECL &lt;50B Database'!$AI:$AI,0)),INDEX('ALLL &lt;50B Database'!$A:$A,MATCH(Workings!$A1160,'ALLL &lt;50B Database'!$AI:$AI,0)))</f>
        <v>#N/A</v>
      </c>
      <c r="C1160" s="3" t="str">
        <f>IFERROR(IFERROR(VLOOKUP($B1160,'CECL &lt;50B Database'!$A:$AA,11,FALSE),VLOOKUP($B1160,'ALLL &lt;50B Database'!$A:$AA,11,FALSE)),"")</f>
        <v/>
      </c>
      <c r="D1160" t="str">
        <f t="shared" si="36"/>
        <v/>
      </c>
    </row>
    <row r="1161" spans="1:4" x14ac:dyDescent="0.25">
      <c r="A1161">
        <f t="shared" si="37"/>
        <v>1161</v>
      </c>
      <c r="B1161" t="e">
        <f>IF('Peer Comparison Tool'!$D$11="NR",INDEX('CECL &lt;50B Database'!$A:$A,MATCH(Workings!$A1161,'CECL &lt;50B Database'!$AI:$AI,0)),INDEX('ALLL &lt;50B Database'!$A:$A,MATCH(Workings!$A1161,'ALLL &lt;50B Database'!$AI:$AI,0)))</f>
        <v>#N/A</v>
      </c>
      <c r="C1161" s="3" t="str">
        <f>IFERROR(IFERROR(VLOOKUP($B1161,'CECL &lt;50B Database'!$A:$AA,11,FALSE),VLOOKUP($B1161,'ALLL &lt;50B Database'!$A:$AA,11,FALSE)),"")</f>
        <v/>
      </c>
      <c r="D1161" t="str">
        <f t="shared" si="36"/>
        <v/>
      </c>
    </row>
    <row r="1162" spans="1:4" x14ac:dyDescent="0.25">
      <c r="A1162">
        <f t="shared" si="37"/>
        <v>1162</v>
      </c>
      <c r="B1162" t="e">
        <f>IF('Peer Comparison Tool'!$D$11="NR",INDEX('CECL &lt;50B Database'!$A:$A,MATCH(Workings!$A1162,'CECL &lt;50B Database'!$AI:$AI,0)),INDEX('ALLL &lt;50B Database'!$A:$A,MATCH(Workings!$A1162,'ALLL &lt;50B Database'!$AI:$AI,0)))</f>
        <v>#N/A</v>
      </c>
      <c r="C1162" s="3" t="str">
        <f>IFERROR(IFERROR(VLOOKUP($B1162,'CECL &lt;50B Database'!$A:$AA,11,FALSE),VLOOKUP($B1162,'ALLL &lt;50B Database'!$A:$AA,11,FALSE)),"")</f>
        <v/>
      </c>
      <c r="D1162" t="str">
        <f t="shared" si="36"/>
        <v/>
      </c>
    </row>
    <row r="1163" spans="1:4" x14ac:dyDescent="0.25">
      <c r="A1163">
        <f t="shared" si="37"/>
        <v>1163</v>
      </c>
      <c r="B1163" t="e">
        <f>IF('Peer Comparison Tool'!$D$11="NR",INDEX('CECL &lt;50B Database'!$A:$A,MATCH(Workings!$A1163,'CECL &lt;50B Database'!$AI:$AI,0)),INDEX('ALLL &lt;50B Database'!$A:$A,MATCH(Workings!$A1163,'ALLL &lt;50B Database'!$AI:$AI,0)))</f>
        <v>#N/A</v>
      </c>
      <c r="C1163" s="3" t="str">
        <f>IFERROR(IFERROR(VLOOKUP($B1163,'CECL &lt;50B Database'!$A:$AA,11,FALSE),VLOOKUP($B1163,'ALLL &lt;50B Database'!$A:$AA,11,FALSE)),"")</f>
        <v/>
      </c>
      <c r="D1163" t="str">
        <f t="shared" si="36"/>
        <v/>
      </c>
    </row>
    <row r="1164" spans="1:4" x14ac:dyDescent="0.25">
      <c r="A1164">
        <f t="shared" si="37"/>
        <v>1164</v>
      </c>
      <c r="B1164" t="e">
        <f>IF('Peer Comparison Tool'!$D$11="NR",INDEX('CECL &lt;50B Database'!$A:$A,MATCH(Workings!$A1164,'CECL &lt;50B Database'!$AI:$AI,0)),INDEX('ALLL &lt;50B Database'!$A:$A,MATCH(Workings!$A1164,'ALLL &lt;50B Database'!$AI:$AI,0)))</f>
        <v>#N/A</v>
      </c>
      <c r="C1164" s="3" t="str">
        <f>IFERROR(IFERROR(VLOOKUP($B1164,'CECL &lt;50B Database'!$A:$AA,11,FALSE),VLOOKUP($B1164,'ALLL &lt;50B Database'!$A:$AA,11,FALSE)),"")</f>
        <v/>
      </c>
      <c r="D1164" t="str">
        <f t="shared" si="36"/>
        <v/>
      </c>
    </row>
    <row r="1165" spans="1:4" x14ac:dyDescent="0.25">
      <c r="A1165">
        <f t="shared" si="37"/>
        <v>1165</v>
      </c>
      <c r="B1165" t="e">
        <f>IF('Peer Comparison Tool'!$D$11="NR",INDEX('CECL &lt;50B Database'!$A:$A,MATCH(Workings!$A1165,'CECL &lt;50B Database'!$AI:$AI,0)),INDEX('ALLL &lt;50B Database'!$A:$A,MATCH(Workings!$A1165,'ALLL &lt;50B Database'!$AI:$AI,0)))</f>
        <v>#N/A</v>
      </c>
      <c r="C1165" s="3" t="str">
        <f>IFERROR(IFERROR(VLOOKUP($B1165,'CECL &lt;50B Database'!$A:$AA,11,FALSE),VLOOKUP($B1165,'ALLL &lt;50B Database'!$A:$AA,11,FALSE)),"")</f>
        <v/>
      </c>
      <c r="D1165" t="str">
        <f t="shared" si="36"/>
        <v/>
      </c>
    </row>
    <row r="1166" spans="1:4" x14ac:dyDescent="0.25">
      <c r="A1166">
        <f t="shared" si="37"/>
        <v>1166</v>
      </c>
      <c r="B1166" t="e">
        <f>IF('Peer Comparison Tool'!$D$11="NR",INDEX('CECL &lt;50B Database'!$A:$A,MATCH(Workings!$A1166,'CECL &lt;50B Database'!$AI:$AI,0)),INDEX('ALLL &lt;50B Database'!$A:$A,MATCH(Workings!$A1166,'ALLL &lt;50B Database'!$AI:$AI,0)))</f>
        <v>#N/A</v>
      </c>
      <c r="C1166" s="3" t="str">
        <f>IFERROR(IFERROR(VLOOKUP($B1166,'CECL &lt;50B Database'!$A:$AA,11,FALSE),VLOOKUP($B1166,'ALLL &lt;50B Database'!$A:$AA,11,FALSE)),"")</f>
        <v/>
      </c>
      <c r="D1166" t="str">
        <f t="shared" si="36"/>
        <v/>
      </c>
    </row>
    <row r="1167" spans="1:4" x14ac:dyDescent="0.25">
      <c r="A1167">
        <f t="shared" si="37"/>
        <v>1167</v>
      </c>
      <c r="B1167" t="e">
        <f>IF('Peer Comparison Tool'!$D$11="NR",INDEX('CECL &lt;50B Database'!$A:$A,MATCH(Workings!$A1167,'CECL &lt;50B Database'!$AI:$AI,0)),INDEX('ALLL &lt;50B Database'!$A:$A,MATCH(Workings!$A1167,'ALLL &lt;50B Database'!$AI:$AI,0)))</f>
        <v>#N/A</v>
      </c>
      <c r="C1167" s="3" t="str">
        <f>IFERROR(IFERROR(VLOOKUP($B1167,'CECL &lt;50B Database'!$A:$AA,11,FALSE),VLOOKUP($B1167,'ALLL &lt;50B Database'!$A:$AA,11,FALSE)),"")</f>
        <v/>
      </c>
      <c r="D1167" t="str">
        <f t="shared" si="36"/>
        <v/>
      </c>
    </row>
    <row r="1168" spans="1:4" x14ac:dyDescent="0.25">
      <c r="A1168">
        <f t="shared" si="37"/>
        <v>1168</v>
      </c>
      <c r="B1168" t="e">
        <f>IF('Peer Comparison Tool'!$D$11="NR",INDEX('CECL &lt;50B Database'!$A:$A,MATCH(Workings!$A1168,'CECL &lt;50B Database'!$AI:$AI,0)),INDEX('ALLL &lt;50B Database'!$A:$A,MATCH(Workings!$A1168,'ALLL &lt;50B Database'!$AI:$AI,0)))</f>
        <v>#N/A</v>
      </c>
      <c r="C1168" s="3" t="str">
        <f>IFERROR(IFERROR(VLOOKUP($B1168,'CECL &lt;50B Database'!$A:$AA,11,FALSE),VLOOKUP($B1168,'ALLL &lt;50B Database'!$A:$AA,11,FALSE)),"")</f>
        <v/>
      </c>
      <c r="D1168" t="str">
        <f t="shared" si="36"/>
        <v/>
      </c>
    </row>
    <row r="1169" spans="1:4" x14ac:dyDescent="0.25">
      <c r="A1169">
        <f t="shared" si="37"/>
        <v>1169</v>
      </c>
      <c r="B1169" t="e">
        <f>IF('Peer Comparison Tool'!$D$11="NR",INDEX('CECL &lt;50B Database'!$A:$A,MATCH(Workings!$A1169,'CECL &lt;50B Database'!$AI:$AI,0)),INDEX('ALLL &lt;50B Database'!$A:$A,MATCH(Workings!$A1169,'ALLL &lt;50B Database'!$AI:$AI,0)))</f>
        <v>#N/A</v>
      </c>
      <c r="C1169" s="3" t="str">
        <f>IFERROR(IFERROR(VLOOKUP($B1169,'CECL &lt;50B Database'!$A:$AA,11,FALSE),VLOOKUP($B1169,'ALLL &lt;50B Database'!$A:$AA,11,FALSE)),"")</f>
        <v/>
      </c>
      <c r="D1169" t="str">
        <f t="shared" si="36"/>
        <v/>
      </c>
    </row>
    <row r="1170" spans="1:4" x14ac:dyDescent="0.25">
      <c r="A1170">
        <f t="shared" si="37"/>
        <v>1170</v>
      </c>
      <c r="B1170" t="e">
        <f>IF('Peer Comparison Tool'!$D$11="NR",INDEX('CECL &lt;50B Database'!$A:$A,MATCH(Workings!$A1170,'CECL &lt;50B Database'!$AI:$AI,0)),INDEX('ALLL &lt;50B Database'!$A:$A,MATCH(Workings!$A1170,'ALLL &lt;50B Database'!$AI:$AI,0)))</f>
        <v>#N/A</v>
      </c>
      <c r="C1170" s="3" t="str">
        <f>IFERROR(IFERROR(VLOOKUP($B1170,'CECL &lt;50B Database'!$A:$AA,11,FALSE),VLOOKUP($B1170,'ALLL &lt;50B Database'!$A:$AA,11,FALSE)),"")</f>
        <v/>
      </c>
      <c r="D1170" t="str">
        <f t="shared" si="36"/>
        <v/>
      </c>
    </row>
    <row r="1171" spans="1:4" x14ac:dyDescent="0.25">
      <c r="A1171">
        <f t="shared" si="37"/>
        <v>1171</v>
      </c>
      <c r="B1171" t="e">
        <f>IF('Peer Comparison Tool'!$D$11="NR",INDEX('CECL &lt;50B Database'!$A:$A,MATCH(Workings!$A1171,'CECL &lt;50B Database'!$AI:$AI,0)),INDEX('ALLL &lt;50B Database'!$A:$A,MATCH(Workings!$A1171,'ALLL &lt;50B Database'!$AI:$AI,0)))</f>
        <v>#N/A</v>
      </c>
      <c r="C1171" s="3" t="str">
        <f>IFERROR(IFERROR(VLOOKUP($B1171,'CECL &lt;50B Database'!$A:$AA,11,FALSE),VLOOKUP($B1171,'ALLL &lt;50B Database'!$A:$AA,11,FALSE)),"")</f>
        <v/>
      </c>
      <c r="D1171" t="str">
        <f t="shared" si="36"/>
        <v/>
      </c>
    </row>
    <row r="1172" spans="1:4" x14ac:dyDescent="0.25">
      <c r="A1172">
        <f t="shared" si="37"/>
        <v>1172</v>
      </c>
      <c r="B1172" t="e">
        <f>IF('Peer Comparison Tool'!$D$11="NR",INDEX('CECL &lt;50B Database'!$A:$A,MATCH(Workings!$A1172,'CECL &lt;50B Database'!$AI:$AI,0)),INDEX('ALLL &lt;50B Database'!$A:$A,MATCH(Workings!$A1172,'ALLL &lt;50B Database'!$AI:$AI,0)))</f>
        <v>#N/A</v>
      </c>
      <c r="C1172" s="3" t="str">
        <f>IFERROR(IFERROR(VLOOKUP($B1172,'CECL &lt;50B Database'!$A:$AA,11,FALSE),VLOOKUP($B1172,'ALLL &lt;50B Database'!$A:$AA,11,FALSE)),"")</f>
        <v/>
      </c>
      <c r="D1172" t="str">
        <f t="shared" si="36"/>
        <v/>
      </c>
    </row>
    <row r="1173" spans="1:4" x14ac:dyDescent="0.25">
      <c r="A1173">
        <f t="shared" si="37"/>
        <v>1173</v>
      </c>
      <c r="B1173" t="e">
        <f>IF('Peer Comparison Tool'!$D$11="NR",INDEX('CECL &lt;50B Database'!$A:$A,MATCH(Workings!$A1173,'CECL &lt;50B Database'!$AI:$AI,0)),INDEX('ALLL &lt;50B Database'!$A:$A,MATCH(Workings!$A1173,'ALLL &lt;50B Database'!$AI:$AI,0)))</f>
        <v>#N/A</v>
      </c>
      <c r="C1173" s="3" t="str">
        <f>IFERROR(IFERROR(VLOOKUP($B1173,'CECL &lt;50B Database'!$A:$AA,11,FALSE),VLOOKUP($B1173,'ALLL &lt;50B Database'!$A:$AA,11,FALSE)),"")</f>
        <v/>
      </c>
      <c r="D1173" t="str">
        <f t="shared" si="36"/>
        <v/>
      </c>
    </row>
    <row r="1174" spans="1:4" x14ac:dyDescent="0.25">
      <c r="A1174">
        <f t="shared" si="37"/>
        <v>1174</v>
      </c>
      <c r="B1174" t="e">
        <f>IF('Peer Comparison Tool'!$D$11="NR",INDEX('CECL &lt;50B Database'!$A:$A,MATCH(Workings!$A1174,'CECL &lt;50B Database'!$AI:$AI,0)),INDEX('ALLL &lt;50B Database'!$A:$A,MATCH(Workings!$A1174,'ALLL &lt;50B Database'!$AI:$AI,0)))</f>
        <v>#N/A</v>
      </c>
      <c r="C1174" s="3" t="str">
        <f>IFERROR(IFERROR(VLOOKUP($B1174,'CECL &lt;50B Database'!$A:$AA,11,FALSE),VLOOKUP($B1174,'ALLL &lt;50B Database'!$A:$AA,11,FALSE)),"")</f>
        <v/>
      </c>
      <c r="D1174" t="str">
        <f t="shared" si="36"/>
        <v/>
      </c>
    </row>
    <row r="1175" spans="1:4" x14ac:dyDescent="0.25">
      <c r="A1175">
        <f t="shared" si="37"/>
        <v>1175</v>
      </c>
      <c r="B1175" t="e">
        <f>IF('Peer Comparison Tool'!$D$11="NR",INDEX('CECL &lt;50B Database'!$A:$A,MATCH(Workings!$A1175,'CECL &lt;50B Database'!$AI:$AI,0)),INDEX('ALLL &lt;50B Database'!$A:$A,MATCH(Workings!$A1175,'ALLL &lt;50B Database'!$AI:$AI,0)))</f>
        <v>#N/A</v>
      </c>
      <c r="C1175" s="3" t="str">
        <f>IFERROR(IFERROR(VLOOKUP($B1175,'CECL &lt;50B Database'!$A:$AA,11,FALSE),VLOOKUP($B1175,'ALLL &lt;50B Database'!$A:$AA,11,FALSE)),"")</f>
        <v/>
      </c>
      <c r="D1175" t="str">
        <f t="shared" si="36"/>
        <v/>
      </c>
    </row>
    <row r="1176" spans="1:4" x14ac:dyDescent="0.25">
      <c r="A1176">
        <f t="shared" si="37"/>
        <v>1176</v>
      </c>
      <c r="B1176" t="e">
        <f>IF('Peer Comparison Tool'!$D$11="NR",INDEX('CECL &lt;50B Database'!$A:$A,MATCH(Workings!$A1176,'CECL &lt;50B Database'!$AI:$AI,0)),INDEX('ALLL &lt;50B Database'!$A:$A,MATCH(Workings!$A1176,'ALLL &lt;50B Database'!$AI:$AI,0)))</f>
        <v>#N/A</v>
      </c>
      <c r="C1176" s="3" t="str">
        <f>IFERROR(IFERROR(VLOOKUP($B1176,'CECL &lt;50B Database'!$A:$AA,11,FALSE),VLOOKUP($B1176,'ALLL &lt;50B Database'!$A:$AA,11,FALSE)),"")</f>
        <v/>
      </c>
      <c r="D1176" t="str">
        <f t="shared" si="36"/>
        <v/>
      </c>
    </row>
    <row r="1177" spans="1:4" x14ac:dyDescent="0.25">
      <c r="A1177">
        <f t="shared" si="37"/>
        <v>1177</v>
      </c>
      <c r="B1177" t="e">
        <f>IF('Peer Comparison Tool'!$D$11="NR",INDEX('CECL &lt;50B Database'!$A:$A,MATCH(Workings!$A1177,'CECL &lt;50B Database'!$AI:$AI,0)),INDEX('ALLL &lt;50B Database'!$A:$A,MATCH(Workings!$A1177,'ALLL &lt;50B Database'!$AI:$AI,0)))</f>
        <v>#N/A</v>
      </c>
      <c r="C1177" s="3" t="str">
        <f>IFERROR(IFERROR(VLOOKUP($B1177,'CECL &lt;50B Database'!$A:$AA,11,FALSE),VLOOKUP($B1177,'ALLL &lt;50B Database'!$A:$AA,11,FALSE)),"")</f>
        <v/>
      </c>
      <c r="D1177" t="str">
        <f t="shared" si="36"/>
        <v/>
      </c>
    </row>
    <row r="1178" spans="1:4" x14ac:dyDescent="0.25">
      <c r="A1178">
        <f t="shared" si="37"/>
        <v>1178</v>
      </c>
      <c r="B1178" t="e">
        <f>IF('Peer Comparison Tool'!$D$11="NR",INDEX('CECL &lt;50B Database'!$A:$A,MATCH(Workings!$A1178,'CECL &lt;50B Database'!$AI:$AI,0)),INDEX('ALLL &lt;50B Database'!$A:$A,MATCH(Workings!$A1178,'ALLL &lt;50B Database'!$AI:$AI,0)))</f>
        <v>#N/A</v>
      </c>
      <c r="C1178" s="3" t="str">
        <f>IFERROR(IFERROR(VLOOKUP($B1178,'CECL &lt;50B Database'!$A:$AA,11,FALSE),VLOOKUP($B1178,'ALLL &lt;50B Database'!$A:$AA,11,FALSE)),"")</f>
        <v/>
      </c>
      <c r="D1178" t="str">
        <f t="shared" si="36"/>
        <v/>
      </c>
    </row>
    <row r="1179" spans="1:4" x14ac:dyDescent="0.25">
      <c r="A1179">
        <f t="shared" si="37"/>
        <v>1179</v>
      </c>
      <c r="B1179" t="e">
        <f>IF('Peer Comparison Tool'!$D$11="NR",INDEX('CECL &lt;50B Database'!$A:$A,MATCH(Workings!$A1179,'CECL &lt;50B Database'!$AI:$AI,0)),INDEX('ALLL &lt;50B Database'!$A:$A,MATCH(Workings!$A1179,'ALLL &lt;50B Database'!$AI:$AI,0)))</f>
        <v>#N/A</v>
      </c>
      <c r="C1179" s="3" t="str">
        <f>IFERROR(IFERROR(VLOOKUP($B1179,'CECL &lt;50B Database'!$A:$AA,11,FALSE),VLOOKUP($B1179,'ALLL &lt;50B Database'!$A:$AA,11,FALSE)),"")</f>
        <v/>
      </c>
      <c r="D1179" t="str">
        <f t="shared" si="36"/>
        <v/>
      </c>
    </row>
    <row r="1180" spans="1:4" x14ac:dyDescent="0.25">
      <c r="A1180">
        <f t="shared" si="37"/>
        <v>1180</v>
      </c>
      <c r="B1180" t="e">
        <f>IF('Peer Comparison Tool'!$D$11="NR",INDEX('CECL &lt;50B Database'!$A:$A,MATCH(Workings!$A1180,'CECL &lt;50B Database'!$AI:$AI,0)),INDEX('ALLL &lt;50B Database'!$A:$A,MATCH(Workings!$A1180,'ALLL &lt;50B Database'!$AI:$AI,0)))</f>
        <v>#N/A</v>
      </c>
      <c r="C1180" s="3" t="str">
        <f>IFERROR(IFERROR(VLOOKUP($B1180,'CECL &lt;50B Database'!$A:$AA,11,FALSE),VLOOKUP($B1180,'ALLL &lt;50B Database'!$A:$AA,11,FALSE)),"")</f>
        <v/>
      </c>
      <c r="D1180" t="str">
        <f t="shared" si="36"/>
        <v/>
      </c>
    </row>
    <row r="1181" spans="1:4" x14ac:dyDescent="0.25">
      <c r="A1181">
        <f t="shared" si="37"/>
        <v>1181</v>
      </c>
      <c r="B1181" t="e">
        <f>IF('Peer Comparison Tool'!$D$11="NR",INDEX('CECL &lt;50B Database'!$A:$A,MATCH(Workings!$A1181,'CECL &lt;50B Database'!$AI:$AI,0)),INDEX('ALLL &lt;50B Database'!$A:$A,MATCH(Workings!$A1181,'ALLL &lt;50B Database'!$AI:$AI,0)))</f>
        <v>#N/A</v>
      </c>
      <c r="C1181" s="3" t="str">
        <f>IFERROR(IFERROR(VLOOKUP($B1181,'CECL &lt;50B Database'!$A:$AA,11,FALSE),VLOOKUP($B1181,'ALLL &lt;50B Database'!$A:$AA,11,FALSE)),"")</f>
        <v/>
      </c>
      <c r="D1181" t="str">
        <f t="shared" si="36"/>
        <v/>
      </c>
    </row>
    <row r="1182" spans="1:4" x14ac:dyDescent="0.25">
      <c r="A1182">
        <f t="shared" si="37"/>
        <v>1182</v>
      </c>
      <c r="B1182" t="e">
        <f>IF('Peer Comparison Tool'!$D$11="NR",INDEX('CECL &lt;50B Database'!$A:$A,MATCH(Workings!$A1182,'CECL &lt;50B Database'!$AI:$AI,0)),INDEX('ALLL &lt;50B Database'!$A:$A,MATCH(Workings!$A1182,'ALLL &lt;50B Database'!$AI:$AI,0)))</f>
        <v>#N/A</v>
      </c>
      <c r="C1182" s="3" t="str">
        <f>IFERROR(IFERROR(VLOOKUP($B1182,'CECL &lt;50B Database'!$A:$AA,11,FALSE),VLOOKUP($B1182,'ALLL &lt;50B Database'!$A:$AA,11,FALSE)),"")</f>
        <v/>
      </c>
      <c r="D1182" t="str">
        <f t="shared" si="36"/>
        <v/>
      </c>
    </row>
    <row r="1183" spans="1:4" x14ac:dyDescent="0.25">
      <c r="A1183">
        <f t="shared" si="37"/>
        <v>1183</v>
      </c>
      <c r="B1183" t="e">
        <f>IF('Peer Comparison Tool'!$D$11="NR",INDEX('CECL &lt;50B Database'!$A:$A,MATCH(Workings!$A1183,'CECL &lt;50B Database'!$AI:$AI,0)),INDEX('ALLL &lt;50B Database'!$A:$A,MATCH(Workings!$A1183,'ALLL &lt;50B Database'!$AI:$AI,0)))</f>
        <v>#N/A</v>
      </c>
      <c r="C1183" s="3" t="str">
        <f>IFERROR(IFERROR(VLOOKUP($B1183,'CECL &lt;50B Database'!$A:$AA,11,FALSE),VLOOKUP($B1183,'ALLL &lt;50B Database'!$A:$AA,11,FALSE)),"")</f>
        <v/>
      </c>
      <c r="D1183" t="str">
        <f t="shared" si="36"/>
        <v/>
      </c>
    </row>
    <row r="1184" spans="1:4" x14ac:dyDescent="0.25">
      <c r="A1184">
        <f t="shared" si="37"/>
        <v>1184</v>
      </c>
      <c r="B1184" t="e">
        <f>IF('Peer Comparison Tool'!$D$11="NR",INDEX('CECL &lt;50B Database'!$A:$A,MATCH(Workings!$A1184,'CECL &lt;50B Database'!$AI:$AI,0)),INDEX('ALLL &lt;50B Database'!$A:$A,MATCH(Workings!$A1184,'ALLL &lt;50B Database'!$AI:$AI,0)))</f>
        <v>#N/A</v>
      </c>
      <c r="C1184" s="3" t="str">
        <f>IFERROR(IFERROR(VLOOKUP($B1184,'CECL &lt;50B Database'!$A:$AA,11,FALSE),VLOOKUP($B1184,'ALLL &lt;50B Database'!$A:$AA,11,FALSE)),"")</f>
        <v/>
      </c>
      <c r="D1184" t="str">
        <f t="shared" si="36"/>
        <v/>
      </c>
    </row>
    <row r="1185" spans="1:4" x14ac:dyDescent="0.25">
      <c r="A1185">
        <f t="shared" si="37"/>
        <v>1185</v>
      </c>
      <c r="B1185" t="e">
        <f>IF('Peer Comparison Tool'!$D$11="NR",INDEX('CECL &lt;50B Database'!$A:$A,MATCH(Workings!$A1185,'CECL &lt;50B Database'!$AI:$AI,0)),INDEX('ALLL &lt;50B Database'!$A:$A,MATCH(Workings!$A1185,'ALLL &lt;50B Database'!$AI:$AI,0)))</f>
        <v>#N/A</v>
      </c>
      <c r="C1185" s="3" t="str">
        <f>IFERROR(IFERROR(VLOOKUP($B1185,'CECL &lt;50B Database'!$A:$AA,11,FALSE),VLOOKUP($B1185,'ALLL &lt;50B Database'!$A:$AA,11,FALSE)),"")</f>
        <v/>
      </c>
      <c r="D1185" t="str">
        <f t="shared" si="36"/>
        <v/>
      </c>
    </row>
    <row r="1186" spans="1:4" x14ac:dyDescent="0.25">
      <c r="A1186">
        <f t="shared" si="37"/>
        <v>1186</v>
      </c>
      <c r="B1186" t="e">
        <f>IF('Peer Comparison Tool'!$D$11="NR",INDEX('CECL &lt;50B Database'!$A:$A,MATCH(Workings!$A1186,'CECL &lt;50B Database'!$AI:$AI,0)),INDEX('ALLL &lt;50B Database'!$A:$A,MATCH(Workings!$A1186,'ALLL &lt;50B Database'!$AI:$AI,0)))</f>
        <v>#N/A</v>
      </c>
      <c r="C1186" s="3" t="str">
        <f>IFERROR(IFERROR(VLOOKUP($B1186,'CECL &lt;50B Database'!$A:$AA,11,FALSE),VLOOKUP($B1186,'ALLL &lt;50B Database'!$A:$AA,11,FALSE)),"")</f>
        <v/>
      </c>
      <c r="D1186" t="str">
        <f t="shared" si="36"/>
        <v/>
      </c>
    </row>
    <row r="1187" spans="1:4" x14ac:dyDescent="0.25">
      <c r="A1187">
        <f t="shared" si="37"/>
        <v>1187</v>
      </c>
      <c r="B1187" t="e">
        <f>IF('Peer Comparison Tool'!$D$11="NR",INDEX('CECL &lt;50B Database'!$A:$A,MATCH(Workings!$A1187,'CECL &lt;50B Database'!$AI:$AI,0)),INDEX('ALLL &lt;50B Database'!$A:$A,MATCH(Workings!$A1187,'ALLL &lt;50B Database'!$AI:$AI,0)))</f>
        <v>#N/A</v>
      </c>
      <c r="C1187" s="3" t="str">
        <f>IFERROR(IFERROR(VLOOKUP($B1187,'CECL &lt;50B Database'!$A:$AA,11,FALSE),VLOOKUP($B1187,'ALLL &lt;50B Database'!$A:$AA,11,FALSE)),"")</f>
        <v/>
      </c>
      <c r="D1187" t="str">
        <f t="shared" si="36"/>
        <v/>
      </c>
    </row>
    <row r="1188" spans="1:4" x14ac:dyDescent="0.25">
      <c r="A1188">
        <f t="shared" si="37"/>
        <v>1188</v>
      </c>
      <c r="B1188" t="e">
        <f>IF('Peer Comparison Tool'!$D$11="NR",INDEX('CECL &lt;50B Database'!$A:$A,MATCH(Workings!$A1188,'CECL &lt;50B Database'!$AI:$AI,0)),INDEX('ALLL &lt;50B Database'!$A:$A,MATCH(Workings!$A1188,'ALLL &lt;50B Database'!$AI:$AI,0)))</f>
        <v>#N/A</v>
      </c>
      <c r="C1188" s="3" t="str">
        <f>IFERROR(IFERROR(VLOOKUP($B1188,'CECL &lt;50B Database'!$A:$AA,11,FALSE),VLOOKUP($B1188,'ALLL &lt;50B Database'!$A:$AA,11,FALSE)),"")</f>
        <v/>
      </c>
      <c r="D1188" t="str">
        <f t="shared" si="36"/>
        <v/>
      </c>
    </row>
    <row r="1189" spans="1:4" x14ac:dyDescent="0.25">
      <c r="A1189">
        <f t="shared" si="37"/>
        <v>1189</v>
      </c>
      <c r="B1189" t="e">
        <f>IF('Peer Comparison Tool'!$D$11="NR",INDEX('CECL &lt;50B Database'!$A:$A,MATCH(Workings!$A1189,'CECL &lt;50B Database'!$AI:$AI,0)),INDEX('ALLL &lt;50B Database'!$A:$A,MATCH(Workings!$A1189,'ALLL &lt;50B Database'!$AI:$AI,0)))</f>
        <v>#N/A</v>
      </c>
      <c r="C1189" s="3" t="str">
        <f>IFERROR(IFERROR(VLOOKUP($B1189,'CECL &lt;50B Database'!$A:$AA,11,FALSE),VLOOKUP($B1189,'ALLL &lt;50B Database'!$A:$AA,11,FALSE)),"")</f>
        <v/>
      </c>
      <c r="D1189" t="str">
        <f t="shared" si="36"/>
        <v/>
      </c>
    </row>
    <row r="1190" spans="1:4" x14ac:dyDescent="0.25">
      <c r="A1190">
        <f t="shared" si="37"/>
        <v>1190</v>
      </c>
      <c r="B1190" t="e">
        <f>IF('Peer Comparison Tool'!$D$11="NR",INDEX('CECL &lt;50B Database'!$A:$A,MATCH(Workings!$A1190,'CECL &lt;50B Database'!$AI:$AI,0)),INDEX('ALLL &lt;50B Database'!$A:$A,MATCH(Workings!$A1190,'ALLL &lt;50B Database'!$AI:$AI,0)))</f>
        <v>#N/A</v>
      </c>
      <c r="C1190" s="3" t="str">
        <f>IFERROR(IFERROR(VLOOKUP($B1190,'CECL &lt;50B Database'!$A:$AA,11,FALSE),VLOOKUP($B1190,'ALLL &lt;50B Database'!$A:$AA,11,FALSE)),"")</f>
        <v/>
      </c>
      <c r="D1190" t="str">
        <f t="shared" si="36"/>
        <v/>
      </c>
    </row>
    <row r="1191" spans="1:4" x14ac:dyDescent="0.25">
      <c r="A1191">
        <f t="shared" si="37"/>
        <v>1191</v>
      </c>
      <c r="B1191" t="e">
        <f>IF('Peer Comparison Tool'!$D$11="NR",INDEX('CECL &lt;50B Database'!$A:$A,MATCH(Workings!$A1191,'CECL &lt;50B Database'!$AI:$AI,0)),INDEX('ALLL &lt;50B Database'!$A:$A,MATCH(Workings!$A1191,'ALLL &lt;50B Database'!$AI:$AI,0)))</f>
        <v>#N/A</v>
      </c>
      <c r="C1191" s="3" t="str">
        <f>IFERROR(IFERROR(VLOOKUP($B1191,'CECL &lt;50B Database'!$A:$AA,11,FALSE),VLOOKUP($B1191,'ALLL &lt;50B Database'!$A:$AA,11,FALSE)),"")</f>
        <v/>
      </c>
      <c r="D1191" t="str">
        <f t="shared" si="36"/>
        <v/>
      </c>
    </row>
    <row r="1192" spans="1:4" x14ac:dyDescent="0.25">
      <c r="A1192">
        <f t="shared" si="37"/>
        <v>1192</v>
      </c>
      <c r="B1192" t="e">
        <f>IF('Peer Comparison Tool'!$D$11="NR",INDEX('CECL &lt;50B Database'!$A:$A,MATCH(Workings!$A1192,'CECL &lt;50B Database'!$AI:$AI,0)),INDEX('ALLL &lt;50B Database'!$A:$A,MATCH(Workings!$A1192,'ALLL &lt;50B Database'!$AI:$AI,0)))</f>
        <v>#N/A</v>
      </c>
      <c r="C1192" s="3" t="str">
        <f>IFERROR(IFERROR(VLOOKUP($B1192,'CECL &lt;50B Database'!$A:$AA,11,FALSE),VLOOKUP($B1192,'ALLL &lt;50B Database'!$A:$AA,11,FALSE)),"")</f>
        <v/>
      </c>
      <c r="D1192" t="str">
        <f t="shared" si="36"/>
        <v/>
      </c>
    </row>
    <row r="1193" spans="1:4" x14ac:dyDescent="0.25">
      <c r="A1193">
        <f t="shared" si="37"/>
        <v>1193</v>
      </c>
      <c r="B1193" t="e">
        <f>IF('Peer Comparison Tool'!$D$11="NR",INDEX('CECL &lt;50B Database'!$A:$A,MATCH(Workings!$A1193,'CECL &lt;50B Database'!$AI:$AI,0)),INDEX('ALLL &lt;50B Database'!$A:$A,MATCH(Workings!$A1193,'ALLL &lt;50B Database'!$AI:$AI,0)))</f>
        <v>#N/A</v>
      </c>
      <c r="C1193" s="3" t="str">
        <f>IFERROR(IFERROR(VLOOKUP($B1193,'CECL &lt;50B Database'!$A:$AA,11,FALSE),VLOOKUP($B1193,'ALLL &lt;50B Database'!$A:$AA,11,FALSE)),"")</f>
        <v/>
      </c>
      <c r="D1193" t="str">
        <f t="shared" si="36"/>
        <v/>
      </c>
    </row>
    <row r="1194" spans="1:4" x14ac:dyDescent="0.25">
      <c r="A1194">
        <f t="shared" si="37"/>
        <v>1194</v>
      </c>
      <c r="B1194" t="e">
        <f>IF('Peer Comparison Tool'!$D$11="NR",INDEX('CECL &lt;50B Database'!$A:$A,MATCH(Workings!$A1194,'CECL &lt;50B Database'!$AI:$AI,0)),INDEX('ALLL &lt;50B Database'!$A:$A,MATCH(Workings!$A1194,'ALLL &lt;50B Database'!$AI:$AI,0)))</f>
        <v>#N/A</v>
      </c>
      <c r="C1194" s="3" t="str">
        <f>IFERROR(IFERROR(VLOOKUP($B1194,'CECL &lt;50B Database'!$A:$AA,11,FALSE),VLOOKUP($B1194,'ALLL &lt;50B Database'!$A:$AA,11,FALSE)),"")</f>
        <v/>
      </c>
      <c r="D1194" t="str">
        <f t="shared" si="36"/>
        <v/>
      </c>
    </row>
    <row r="1195" spans="1:4" x14ac:dyDescent="0.25">
      <c r="A1195">
        <f t="shared" si="37"/>
        <v>1195</v>
      </c>
      <c r="B1195" t="e">
        <f>IF('Peer Comparison Tool'!$D$11="NR",INDEX('CECL &lt;50B Database'!$A:$A,MATCH(Workings!$A1195,'CECL &lt;50B Database'!$AI:$AI,0)),INDEX('ALLL &lt;50B Database'!$A:$A,MATCH(Workings!$A1195,'ALLL &lt;50B Database'!$AI:$AI,0)))</f>
        <v>#N/A</v>
      </c>
      <c r="C1195" s="3" t="str">
        <f>IFERROR(IFERROR(VLOOKUP($B1195,'CECL &lt;50B Database'!$A:$AA,11,FALSE),VLOOKUP($B1195,'ALLL &lt;50B Database'!$A:$AA,11,FALSE)),"")</f>
        <v/>
      </c>
      <c r="D1195" t="str">
        <f t="shared" si="36"/>
        <v/>
      </c>
    </row>
    <row r="1196" spans="1:4" x14ac:dyDescent="0.25">
      <c r="A1196">
        <f t="shared" si="37"/>
        <v>1196</v>
      </c>
      <c r="B1196" t="e">
        <f>IF('Peer Comparison Tool'!$D$11="NR",INDEX('CECL &lt;50B Database'!$A:$A,MATCH(Workings!$A1196,'CECL &lt;50B Database'!$AI:$AI,0)),INDEX('ALLL &lt;50B Database'!$A:$A,MATCH(Workings!$A1196,'ALLL &lt;50B Database'!$AI:$AI,0)))</f>
        <v>#N/A</v>
      </c>
      <c r="C1196" s="3" t="str">
        <f>IFERROR(IFERROR(VLOOKUP($B1196,'CECL &lt;50B Database'!$A:$AA,11,FALSE),VLOOKUP($B1196,'ALLL &lt;50B Database'!$A:$AA,11,FALSE)),"")</f>
        <v/>
      </c>
      <c r="D1196" t="str">
        <f t="shared" si="36"/>
        <v/>
      </c>
    </row>
    <row r="1197" spans="1:4" x14ac:dyDescent="0.25">
      <c r="A1197">
        <f t="shared" si="37"/>
        <v>1197</v>
      </c>
      <c r="B1197" t="e">
        <f>IF('Peer Comparison Tool'!$D$11="NR",INDEX('CECL &lt;50B Database'!$A:$A,MATCH(Workings!$A1197,'CECL &lt;50B Database'!$AI:$AI,0)),INDEX('ALLL &lt;50B Database'!$A:$A,MATCH(Workings!$A1197,'ALLL &lt;50B Database'!$AI:$AI,0)))</f>
        <v>#N/A</v>
      </c>
      <c r="C1197" s="3" t="str">
        <f>IFERROR(IFERROR(VLOOKUP($B1197,'CECL &lt;50B Database'!$A:$AA,11,FALSE),VLOOKUP($B1197,'ALLL &lt;50B Database'!$A:$AA,11,FALSE)),"")</f>
        <v/>
      </c>
      <c r="D1197" t="str">
        <f t="shared" si="36"/>
        <v/>
      </c>
    </row>
    <row r="1198" spans="1:4" x14ac:dyDescent="0.25">
      <c r="A1198">
        <f t="shared" si="37"/>
        <v>1198</v>
      </c>
      <c r="B1198" t="e">
        <f>IF('Peer Comparison Tool'!$D$11="NR",INDEX('CECL &lt;50B Database'!$A:$A,MATCH(Workings!$A1198,'CECL &lt;50B Database'!$AI:$AI,0)),INDEX('ALLL &lt;50B Database'!$A:$A,MATCH(Workings!$A1198,'ALLL &lt;50B Database'!$AI:$AI,0)))</f>
        <v>#N/A</v>
      </c>
      <c r="C1198" s="3" t="str">
        <f>IFERROR(IFERROR(VLOOKUP($B1198,'CECL &lt;50B Database'!$A:$AA,11,FALSE),VLOOKUP($B1198,'ALLL &lt;50B Database'!$A:$AA,11,FALSE)),"")</f>
        <v/>
      </c>
      <c r="D1198" t="str">
        <f t="shared" si="36"/>
        <v/>
      </c>
    </row>
    <row r="1199" spans="1:4" x14ac:dyDescent="0.25">
      <c r="A1199">
        <f t="shared" si="37"/>
        <v>1199</v>
      </c>
      <c r="B1199" t="e">
        <f>IF('Peer Comparison Tool'!$D$11="NR",INDEX('CECL &lt;50B Database'!$A:$A,MATCH(Workings!$A1199,'CECL &lt;50B Database'!$AI:$AI,0)),INDEX('ALLL &lt;50B Database'!$A:$A,MATCH(Workings!$A1199,'ALLL &lt;50B Database'!$AI:$AI,0)))</f>
        <v>#N/A</v>
      </c>
      <c r="C1199" s="3" t="str">
        <f>IFERROR(IFERROR(VLOOKUP($B1199,'CECL &lt;50B Database'!$A:$AA,11,FALSE),VLOOKUP($B1199,'ALLL &lt;50B Database'!$A:$AA,11,FALSE)),"")</f>
        <v/>
      </c>
      <c r="D1199" t="str">
        <f t="shared" si="36"/>
        <v/>
      </c>
    </row>
    <row r="1200" spans="1:4" x14ac:dyDescent="0.25">
      <c r="A1200">
        <f t="shared" si="37"/>
        <v>1200</v>
      </c>
      <c r="B1200" t="e">
        <f>IF('Peer Comparison Tool'!$D$11="NR",INDEX('CECL &lt;50B Database'!$A:$A,MATCH(Workings!$A1200,'CECL &lt;50B Database'!$AI:$AI,0)),INDEX('ALLL &lt;50B Database'!$A:$A,MATCH(Workings!$A1200,'ALLL &lt;50B Database'!$AI:$AI,0)))</f>
        <v>#N/A</v>
      </c>
      <c r="C1200" s="3" t="str">
        <f>IFERROR(IFERROR(VLOOKUP($B1200,'CECL &lt;50B Database'!$A:$AA,11,FALSE),VLOOKUP($B1200,'ALLL &lt;50B Database'!$A:$AA,11,FALSE)),"")</f>
        <v/>
      </c>
      <c r="D1200" t="str">
        <f t="shared" si="36"/>
        <v/>
      </c>
    </row>
    <row r="1201" spans="1:4" x14ac:dyDescent="0.25">
      <c r="A1201">
        <f t="shared" si="37"/>
        <v>1201</v>
      </c>
      <c r="B1201" t="e">
        <f>IF('Peer Comparison Tool'!$D$11="NR",INDEX('CECL &lt;50B Database'!$A:$A,MATCH(Workings!$A1201,'CECL &lt;50B Database'!$AI:$AI,0)),INDEX('ALLL &lt;50B Database'!$A:$A,MATCH(Workings!$A1201,'ALLL &lt;50B Database'!$AI:$AI,0)))</f>
        <v>#N/A</v>
      </c>
      <c r="C1201" s="3" t="str">
        <f>IFERROR(IFERROR(VLOOKUP($B1201,'CECL &lt;50B Database'!$A:$AA,11,FALSE),VLOOKUP($B1201,'ALLL &lt;50B Database'!$A:$AA,11,FALSE)),"")</f>
        <v/>
      </c>
      <c r="D1201" t="str">
        <f t="shared" si="36"/>
        <v/>
      </c>
    </row>
    <row r="1202" spans="1:4" x14ac:dyDescent="0.25">
      <c r="A1202">
        <f t="shared" si="37"/>
        <v>1202</v>
      </c>
      <c r="B1202" t="e">
        <f>IF('Peer Comparison Tool'!$D$11="NR",INDEX('CECL &lt;50B Database'!$A:$A,MATCH(Workings!$A1202,'CECL &lt;50B Database'!$AI:$AI,0)),INDEX('ALLL &lt;50B Database'!$A:$A,MATCH(Workings!$A1202,'ALLL &lt;50B Database'!$AI:$AI,0)))</f>
        <v>#N/A</v>
      </c>
      <c r="C1202" s="3" t="str">
        <f>IFERROR(IFERROR(VLOOKUP($B1202,'CECL &lt;50B Database'!$A:$AA,11,FALSE),VLOOKUP($B1202,'ALLL &lt;50B Database'!$A:$AA,11,FALSE)),"")</f>
        <v/>
      </c>
      <c r="D1202" t="str">
        <f t="shared" si="36"/>
        <v/>
      </c>
    </row>
    <row r="1203" spans="1:4" x14ac:dyDescent="0.25">
      <c r="A1203">
        <f t="shared" si="37"/>
        <v>1203</v>
      </c>
      <c r="B1203" t="e">
        <f>IF('Peer Comparison Tool'!$D$11="NR",INDEX('CECL &lt;50B Database'!$A:$A,MATCH(Workings!$A1203,'CECL &lt;50B Database'!$AI:$AI,0)),INDEX('ALLL &lt;50B Database'!$A:$A,MATCH(Workings!$A1203,'ALLL &lt;50B Database'!$AI:$AI,0)))</f>
        <v>#N/A</v>
      </c>
      <c r="C1203" s="3" t="str">
        <f>IFERROR(IFERROR(VLOOKUP($B1203,'CECL &lt;50B Database'!$A:$AA,11,FALSE),VLOOKUP($B1203,'ALLL &lt;50B Database'!$A:$AA,11,FALSE)),"")</f>
        <v/>
      </c>
      <c r="D1203" t="str">
        <f t="shared" si="36"/>
        <v/>
      </c>
    </row>
    <row r="1204" spans="1:4" x14ac:dyDescent="0.25">
      <c r="A1204">
        <f t="shared" si="37"/>
        <v>1204</v>
      </c>
      <c r="B1204" t="e">
        <f>IF('Peer Comparison Tool'!$D$11="NR",INDEX('CECL &lt;50B Database'!$A:$A,MATCH(Workings!$A1204,'CECL &lt;50B Database'!$AI:$AI,0)),INDEX('ALLL &lt;50B Database'!$A:$A,MATCH(Workings!$A1204,'ALLL &lt;50B Database'!$AI:$AI,0)))</f>
        <v>#N/A</v>
      </c>
      <c r="C1204" s="3" t="str">
        <f>IFERROR(IFERROR(VLOOKUP($B1204,'CECL &lt;50B Database'!$A:$AA,11,FALSE),VLOOKUP($B1204,'ALLL &lt;50B Database'!$A:$AA,11,FALSE)),"")</f>
        <v/>
      </c>
      <c r="D1204" t="str">
        <f t="shared" si="36"/>
        <v/>
      </c>
    </row>
    <row r="1205" spans="1:4" x14ac:dyDescent="0.25">
      <c r="A1205">
        <f t="shared" si="37"/>
        <v>1205</v>
      </c>
      <c r="B1205" t="e">
        <f>IF('Peer Comparison Tool'!$D$11="NR",INDEX('CECL &lt;50B Database'!$A:$A,MATCH(Workings!$A1205,'CECL &lt;50B Database'!$AI:$AI,0)),INDEX('ALLL &lt;50B Database'!$A:$A,MATCH(Workings!$A1205,'ALLL &lt;50B Database'!$AI:$AI,0)))</f>
        <v>#N/A</v>
      </c>
      <c r="C1205" s="3" t="str">
        <f>IFERROR(IFERROR(VLOOKUP($B1205,'CECL &lt;50B Database'!$A:$AA,11,FALSE),VLOOKUP($B1205,'ALLL &lt;50B Database'!$A:$AA,11,FALSE)),"")</f>
        <v/>
      </c>
      <c r="D1205" t="str">
        <f t="shared" si="36"/>
        <v/>
      </c>
    </row>
    <row r="1206" spans="1:4" x14ac:dyDescent="0.25">
      <c r="A1206">
        <f t="shared" si="37"/>
        <v>1206</v>
      </c>
      <c r="B1206" t="e">
        <f>IF('Peer Comparison Tool'!$D$11="NR",INDEX('CECL &lt;50B Database'!$A:$A,MATCH(Workings!$A1206,'CECL &lt;50B Database'!$AI:$AI,0)),INDEX('ALLL &lt;50B Database'!$A:$A,MATCH(Workings!$A1206,'ALLL &lt;50B Database'!$AI:$AI,0)))</f>
        <v>#N/A</v>
      </c>
      <c r="C1206" s="3" t="str">
        <f>IFERROR(IFERROR(VLOOKUP($B1206,'CECL &lt;50B Database'!$A:$AA,11,FALSE),VLOOKUP($B1206,'ALLL &lt;50B Database'!$A:$AA,11,FALSE)),"")</f>
        <v/>
      </c>
      <c r="D1206" t="str">
        <f t="shared" si="36"/>
        <v/>
      </c>
    </row>
    <row r="1207" spans="1:4" x14ac:dyDescent="0.25">
      <c r="A1207">
        <f t="shared" si="37"/>
        <v>1207</v>
      </c>
      <c r="B1207" t="e">
        <f>IF('Peer Comparison Tool'!$D$11="NR",INDEX('CECL &lt;50B Database'!$A:$A,MATCH(Workings!$A1207,'CECL &lt;50B Database'!$AI:$AI,0)),INDEX('ALLL &lt;50B Database'!$A:$A,MATCH(Workings!$A1207,'ALLL &lt;50B Database'!$AI:$AI,0)))</f>
        <v>#N/A</v>
      </c>
      <c r="C1207" s="3" t="str">
        <f>IFERROR(IFERROR(VLOOKUP($B1207,'CECL &lt;50B Database'!$A:$AA,11,FALSE),VLOOKUP($B1207,'ALLL &lt;50B Database'!$A:$AA,11,FALSE)),"")</f>
        <v/>
      </c>
      <c r="D1207" t="str">
        <f t="shared" si="36"/>
        <v/>
      </c>
    </row>
    <row r="1208" spans="1:4" x14ac:dyDescent="0.25">
      <c r="A1208">
        <f t="shared" si="37"/>
        <v>1208</v>
      </c>
      <c r="B1208" t="e">
        <f>IF('Peer Comparison Tool'!$D$11="NR",INDEX('CECL &lt;50B Database'!$A:$A,MATCH(Workings!$A1208,'CECL &lt;50B Database'!$AI:$AI,0)),INDEX('ALLL &lt;50B Database'!$A:$A,MATCH(Workings!$A1208,'ALLL &lt;50B Database'!$AI:$AI,0)))</f>
        <v>#N/A</v>
      </c>
      <c r="C1208" s="3" t="str">
        <f>IFERROR(IFERROR(VLOOKUP($B1208,'CECL &lt;50B Database'!$A:$AA,11,FALSE),VLOOKUP($B1208,'ALLL &lt;50B Database'!$A:$AA,11,FALSE)),"")</f>
        <v/>
      </c>
      <c r="D1208" t="str">
        <f t="shared" si="36"/>
        <v/>
      </c>
    </row>
    <row r="1209" spans="1:4" x14ac:dyDescent="0.25">
      <c r="A1209">
        <f t="shared" si="37"/>
        <v>1209</v>
      </c>
      <c r="B1209" t="e">
        <f>IF('Peer Comparison Tool'!$D$11="NR",INDEX('CECL &lt;50B Database'!$A:$A,MATCH(Workings!$A1209,'CECL &lt;50B Database'!$AI:$AI,0)),INDEX('ALLL &lt;50B Database'!$A:$A,MATCH(Workings!$A1209,'ALLL &lt;50B Database'!$AI:$AI,0)))</f>
        <v>#N/A</v>
      </c>
      <c r="C1209" s="3" t="str">
        <f>IFERROR(IFERROR(VLOOKUP($B1209,'CECL &lt;50B Database'!$A:$AA,11,FALSE),VLOOKUP($B1209,'ALLL &lt;50B Database'!$A:$AA,11,FALSE)),"")</f>
        <v/>
      </c>
      <c r="D1209" t="str">
        <f t="shared" si="36"/>
        <v/>
      </c>
    </row>
    <row r="1210" spans="1:4" x14ac:dyDescent="0.25">
      <c r="A1210">
        <f t="shared" si="37"/>
        <v>1210</v>
      </c>
      <c r="B1210" t="e">
        <f>IF('Peer Comparison Tool'!$D$11="NR",INDEX('CECL &lt;50B Database'!$A:$A,MATCH(Workings!$A1210,'CECL &lt;50B Database'!$AI:$AI,0)),INDEX('ALLL &lt;50B Database'!$A:$A,MATCH(Workings!$A1210,'ALLL &lt;50B Database'!$AI:$AI,0)))</f>
        <v>#N/A</v>
      </c>
      <c r="C1210" s="3" t="str">
        <f>IFERROR(IFERROR(VLOOKUP($B1210,'CECL &lt;50B Database'!$A:$AA,11,FALSE),VLOOKUP($B1210,'ALLL &lt;50B Database'!$A:$AA,11,FALSE)),"")</f>
        <v/>
      </c>
      <c r="D1210" t="str">
        <f t="shared" si="36"/>
        <v/>
      </c>
    </row>
    <row r="1211" spans="1:4" x14ac:dyDescent="0.25">
      <c r="A1211">
        <f t="shared" si="37"/>
        <v>1211</v>
      </c>
      <c r="B1211" t="e">
        <f>IF('Peer Comparison Tool'!$D$11="NR",INDEX('CECL &lt;50B Database'!$A:$A,MATCH(Workings!$A1211,'CECL &lt;50B Database'!$AI:$AI,0)),INDEX('ALLL &lt;50B Database'!$A:$A,MATCH(Workings!$A1211,'ALLL &lt;50B Database'!$AI:$AI,0)))</f>
        <v>#N/A</v>
      </c>
      <c r="C1211" s="3" t="str">
        <f>IFERROR(IFERROR(VLOOKUP($B1211,'CECL &lt;50B Database'!$A:$AA,11,FALSE),VLOOKUP($B1211,'ALLL &lt;50B Database'!$A:$AA,11,FALSE)),"")</f>
        <v/>
      </c>
      <c r="D1211" t="str">
        <f t="shared" si="36"/>
        <v/>
      </c>
    </row>
    <row r="1212" spans="1:4" x14ac:dyDescent="0.25">
      <c r="A1212">
        <f t="shared" si="37"/>
        <v>1212</v>
      </c>
      <c r="B1212" t="e">
        <f>IF('Peer Comparison Tool'!$D$11="NR",INDEX('CECL &lt;50B Database'!$A:$A,MATCH(Workings!$A1212,'CECL &lt;50B Database'!$AI:$AI,0)),INDEX('ALLL &lt;50B Database'!$A:$A,MATCH(Workings!$A1212,'ALLL &lt;50B Database'!$AI:$AI,0)))</f>
        <v>#N/A</v>
      </c>
      <c r="C1212" s="3" t="str">
        <f>IFERROR(IFERROR(VLOOKUP($B1212,'CECL &lt;50B Database'!$A:$AA,11,FALSE),VLOOKUP($B1212,'ALLL &lt;50B Database'!$A:$AA,11,FALSE)),"")</f>
        <v/>
      </c>
      <c r="D1212" t="str">
        <f t="shared" si="36"/>
        <v/>
      </c>
    </row>
    <row r="1213" spans="1:4" x14ac:dyDescent="0.25">
      <c r="A1213">
        <f t="shared" si="37"/>
        <v>1213</v>
      </c>
      <c r="B1213" t="e">
        <f>IF('Peer Comparison Tool'!$D$11="NR",INDEX('CECL &lt;50B Database'!$A:$A,MATCH(Workings!$A1213,'CECL &lt;50B Database'!$AI:$AI,0)),INDEX('ALLL &lt;50B Database'!$A:$A,MATCH(Workings!$A1213,'ALLL &lt;50B Database'!$AI:$AI,0)))</f>
        <v>#N/A</v>
      </c>
      <c r="C1213" s="3" t="str">
        <f>IFERROR(IFERROR(VLOOKUP($B1213,'CECL &lt;50B Database'!$A:$AA,11,FALSE),VLOOKUP($B1213,'ALLL &lt;50B Database'!$A:$AA,11,FALSE)),"")</f>
        <v/>
      </c>
      <c r="D1213" t="str">
        <f t="shared" si="36"/>
        <v/>
      </c>
    </row>
    <row r="1214" spans="1:4" x14ac:dyDescent="0.25">
      <c r="A1214">
        <f t="shared" si="37"/>
        <v>1214</v>
      </c>
      <c r="B1214" t="e">
        <f>IF('Peer Comparison Tool'!$D$11="NR",INDEX('CECL &lt;50B Database'!$A:$A,MATCH(Workings!$A1214,'CECL &lt;50B Database'!$AI:$AI,0)),INDEX('ALLL &lt;50B Database'!$A:$A,MATCH(Workings!$A1214,'ALLL &lt;50B Database'!$AI:$AI,0)))</f>
        <v>#N/A</v>
      </c>
      <c r="C1214" s="3" t="str">
        <f>IFERROR(IFERROR(VLOOKUP($B1214,'CECL &lt;50B Database'!$A:$AA,11,FALSE),VLOOKUP($B1214,'ALLL &lt;50B Database'!$A:$AA,11,FALSE)),"")</f>
        <v/>
      </c>
      <c r="D1214" t="str">
        <f t="shared" si="36"/>
        <v/>
      </c>
    </row>
    <row r="1215" spans="1:4" x14ac:dyDescent="0.25">
      <c r="A1215">
        <f t="shared" si="37"/>
        <v>1215</v>
      </c>
      <c r="B1215" t="e">
        <f>IF('Peer Comparison Tool'!$D$11="NR",INDEX('CECL &lt;50B Database'!$A:$A,MATCH(Workings!$A1215,'CECL &lt;50B Database'!$AI:$AI,0)),INDEX('ALLL &lt;50B Database'!$A:$A,MATCH(Workings!$A1215,'ALLL &lt;50B Database'!$AI:$AI,0)))</f>
        <v>#N/A</v>
      </c>
      <c r="C1215" s="3" t="str">
        <f>IFERROR(IFERROR(VLOOKUP($B1215,'CECL &lt;50B Database'!$A:$AA,11,FALSE),VLOOKUP($B1215,'ALLL &lt;50B Database'!$A:$AA,11,FALSE)),"")</f>
        <v/>
      </c>
      <c r="D1215" t="str">
        <f t="shared" si="36"/>
        <v/>
      </c>
    </row>
    <row r="1216" spans="1:4" x14ac:dyDescent="0.25">
      <c r="A1216">
        <f t="shared" si="37"/>
        <v>1216</v>
      </c>
      <c r="B1216" t="e">
        <f>IF('Peer Comparison Tool'!$D$11="NR",INDEX('CECL &lt;50B Database'!$A:$A,MATCH(Workings!$A1216,'CECL &lt;50B Database'!$AI:$AI,0)),INDEX('ALLL &lt;50B Database'!$A:$A,MATCH(Workings!$A1216,'ALLL &lt;50B Database'!$AI:$AI,0)))</f>
        <v>#N/A</v>
      </c>
      <c r="C1216" s="3" t="str">
        <f>IFERROR(IFERROR(VLOOKUP($B1216,'CECL &lt;50B Database'!$A:$AA,11,FALSE),VLOOKUP($B1216,'ALLL &lt;50B Database'!$A:$AA,11,FALSE)),"")</f>
        <v/>
      </c>
      <c r="D1216" t="str">
        <f t="shared" si="36"/>
        <v/>
      </c>
    </row>
    <row r="1217" spans="1:4" x14ac:dyDescent="0.25">
      <c r="A1217">
        <f t="shared" si="37"/>
        <v>1217</v>
      </c>
      <c r="B1217" t="e">
        <f>IF('Peer Comparison Tool'!$D$11="NR",INDEX('CECL &lt;50B Database'!$A:$A,MATCH(Workings!$A1217,'CECL &lt;50B Database'!$AI:$AI,0)),INDEX('ALLL &lt;50B Database'!$A:$A,MATCH(Workings!$A1217,'ALLL &lt;50B Database'!$AI:$AI,0)))</f>
        <v>#N/A</v>
      </c>
      <c r="C1217" s="3" t="str">
        <f>IFERROR(IFERROR(VLOOKUP($B1217,'CECL &lt;50B Database'!$A:$AA,11,FALSE),VLOOKUP($B1217,'ALLL &lt;50B Database'!$A:$AA,11,FALSE)),"")</f>
        <v/>
      </c>
      <c r="D1217" t="str">
        <f t="shared" si="36"/>
        <v/>
      </c>
    </row>
    <row r="1218" spans="1:4" x14ac:dyDescent="0.25">
      <c r="A1218">
        <f t="shared" si="37"/>
        <v>1218</v>
      </c>
      <c r="B1218" t="e">
        <f>IF('Peer Comparison Tool'!$D$11="NR",INDEX('CECL &lt;50B Database'!$A:$A,MATCH(Workings!$A1218,'CECL &lt;50B Database'!$AI:$AI,0)),INDEX('ALLL &lt;50B Database'!$A:$A,MATCH(Workings!$A1218,'ALLL &lt;50B Database'!$AI:$AI,0)))</f>
        <v>#N/A</v>
      </c>
      <c r="C1218" s="3" t="str">
        <f>IFERROR(IFERROR(VLOOKUP($B1218,'CECL &lt;50B Database'!$A:$AA,11,FALSE),VLOOKUP($B1218,'ALLL &lt;50B Database'!$A:$AA,11,FALSE)),"")</f>
        <v/>
      </c>
      <c r="D1218" t="str">
        <f t="shared" ref="D1218:D1281" si="38">IFERROR(RANK($C1218,$C$1:$C$5000,0),"")</f>
        <v/>
      </c>
    </row>
    <row r="1219" spans="1:4" x14ac:dyDescent="0.25">
      <c r="A1219">
        <f t="shared" si="37"/>
        <v>1219</v>
      </c>
      <c r="B1219" t="e">
        <f>IF('Peer Comparison Tool'!$D$11="NR",INDEX('CECL &lt;50B Database'!$A:$A,MATCH(Workings!$A1219,'CECL &lt;50B Database'!$AI:$AI,0)),INDEX('ALLL &lt;50B Database'!$A:$A,MATCH(Workings!$A1219,'ALLL &lt;50B Database'!$AI:$AI,0)))</f>
        <v>#N/A</v>
      </c>
      <c r="C1219" s="3" t="str">
        <f>IFERROR(IFERROR(VLOOKUP($B1219,'CECL &lt;50B Database'!$A:$AA,11,FALSE),VLOOKUP($B1219,'ALLL &lt;50B Database'!$A:$AA,11,FALSE)),"")</f>
        <v/>
      </c>
      <c r="D1219" t="str">
        <f t="shared" si="38"/>
        <v/>
      </c>
    </row>
    <row r="1220" spans="1:4" x14ac:dyDescent="0.25">
      <c r="A1220">
        <f t="shared" ref="A1220:A1283" si="39">A1219+1</f>
        <v>1220</v>
      </c>
      <c r="B1220" t="e">
        <f>IF('Peer Comparison Tool'!$D$11="NR",INDEX('CECL &lt;50B Database'!$A:$A,MATCH(Workings!$A1220,'CECL &lt;50B Database'!$AI:$AI,0)),INDEX('ALLL &lt;50B Database'!$A:$A,MATCH(Workings!$A1220,'ALLL &lt;50B Database'!$AI:$AI,0)))</f>
        <v>#N/A</v>
      </c>
      <c r="C1220" s="3" t="str">
        <f>IFERROR(IFERROR(VLOOKUP($B1220,'CECL &lt;50B Database'!$A:$AA,11,FALSE),VLOOKUP($B1220,'ALLL &lt;50B Database'!$A:$AA,11,FALSE)),"")</f>
        <v/>
      </c>
      <c r="D1220" t="str">
        <f t="shared" si="38"/>
        <v/>
      </c>
    </row>
    <row r="1221" spans="1:4" x14ac:dyDescent="0.25">
      <c r="A1221">
        <f t="shared" si="39"/>
        <v>1221</v>
      </c>
      <c r="B1221" t="e">
        <f>IF('Peer Comparison Tool'!$D$11="NR",INDEX('CECL &lt;50B Database'!$A:$A,MATCH(Workings!$A1221,'CECL &lt;50B Database'!$AI:$AI,0)),INDEX('ALLL &lt;50B Database'!$A:$A,MATCH(Workings!$A1221,'ALLL &lt;50B Database'!$AI:$AI,0)))</f>
        <v>#N/A</v>
      </c>
      <c r="C1221" s="3" t="str">
        <f>IFERROR(IFERROR(VLOOKUP($B1221,'CECL &lt;50B Database'!$A:$AA,11,FALSE),VLOOKUP($B1221,'ALLL &lt;50B Database'!$A:$AA,11,FALSE)),"")</f>
        <v/>
      </c>
      <c r="D1221" t="str">
        <f t="shared" si="38"/>
        <v/>
      </c>
    </row>
    <row r="1222" spans="1:4" x14ac:dyDescent="0.25">
      <c r="A1222">
        <f t="shared" si="39"/>
        <v>1222</v>
      </c>
      <c r="B1222" t="e">
        <f>IF('Peer Comparison Tool'!$D$11="NR",INDEX('CECL &lt;50B Database'!$A:$A,MATCH(Workings!$A1222,'CECL &lt;50B Database'!$AI:$AI,0)),INDEX('ALLL &lt;50B Database'!$A:$A,MATCH(Workings!$A1222,'ALLL &lt;50B Database'!$AI:$AI,0)))</f>
        <v>#N/A</v>
      </c>
      <c r="C1222" s="3" t="str">
        <f>IFERROR(IFERROR(VLOOKUP($B1222,'CECL &lt;50B Database'!$A:$AA,11,FALSE),VLOOKUP($B1222,'ALLL &lt;50B Database'!$A:$AA,11,FALSE)),"")</f>
        <v/>
      </c>
      <c r="D1222" t="str">
        <f t="shared" si="38"/>
        <v/>
      </c>
    </row>
    <row r="1223" spans="1:4" x14ac:dyDescent="0.25">
      <c r="A1223">
        <f t="shared" si="39"/>
        <v>1223</v>
      </c>
      <c r="B1223" t="e">
        <f>IF('Peer Comparison Tool'!$D$11="NR",INDEX('CECL &lt;50B Database'!$A:$A,MATCH(Workings!$A1223,'CECL &lt;50B Database'!$AI:$AI,0)),INDEX('ALLL &lt;50B Database'!$A:$A,MATCH(Workings!$A1223,'ALLL &lt;50B Database'!$AI:$AI,0)))</f>
        <v>#N/A</v>
      </c>
      <c r="C1223" s="3" t="str">
        <f>IFERROR(IFERROR(VLOOKUP($B1223,'CECL &lt;50B Database'!$A:$AA,11,FALSE),VLOOKUP($B1223,'ALLL &lt;50B Database'!$A:$AA,11,FALSE)),"")</f>
        <v/>
      </c>
      <c r="D1223" t="str">
        <f t="shared" si="38"/>
        <v/>
      </c>
    </row>
    <row r="1224" spans="1:4" x14ac:dyDescent="0.25">
      <c r="A1224">
        <f t="shared" si="39"/>
        <v>1224</v>
      </c>
      <c r="B1224" t="e">
        <f>IF('Peer Comparison Tool'!$D$11="NR",INDEX('CECL &lt;50B Database'!$A:$A,MATCH(Workings!$A1224,'CECL &lt;50B Database'!$AI:$AI,0)),INDEX('ALLL &lt;50B Database'!$A:$A,MATCH(Workings!$A1224,'ALLL &lt;50B Database'!$AI:$AI,0)))</f>
        <v>#N/A</v>
      </c>
      <c r="C1224" s="3" t="str">
        <f>IFERROR(IFERROR(VLOOKUP($B1224,'CECL &lt;50B Database'!$A:$AA,11,FALSE),VLOOKUP($B1224,'ALLL &lt;50B Database'!$A:$AA,11,FALSE)),"")</f>
        <v/>
      </c>
      <c r="D1224" t="str">
        <f t="shared" si="38"/>
        <v/>
      </c>
    </row>
    <row r="1225" spans="1:4" x14ac:dyDescent="0.25">
      <c r="A1225">
        <f t="shared" si="39"/>
        <v>1225</v>
      </c>
      <c r="B1225" t="e">
        <f>IF('Peer Comparison Tool'!$D$11="NR",INDEX('CECL &lt;50B Database'!$A:$A,MATCH(Workings!$A1225,'CECL &lt;50B Database'!$AI:$AI,0)),INDEX('ALLL &lt;50B Database'!$A:$A,MATCH(Workings!$A1225,'ALLL &lt;50B Database'!$AI:$AI,0)))</f>
        <v>#N/A</v>
      </c>
      <c r="C1225" s="3" t="str">
        <f>IFERROR(IFERROR(VLOOKUP($B1225,'CECL &lt;50B Database'!$A:$AA,11,FALSE),VLOOKUP($B1225,'ALLL &lt;50B Database'!$A:$AA,11,FALSE)),"")</f>
        <v/>
      </c>
      <c r="D1225" t="str">
        <f t="shared" si="38"/>
        <v/>
      </c>
    </row>
    <row r="1226" spans="1:4" x14ac:dyDescent="0.25">
      <c r="A1226">
        <f t="shared" si="39"/>
        <v>1226</v>
      </c>
      <c r="B1226" t="e">
        <f>IF('Peer Comparison Tool'!$D$11="NR",INDEX('CECL &lt;50B Database'!$A:$A,MATCH(Workings!$A1226,'CECL &lt;50B Database'!$AI:$AI,0)),INDEX('ALLL &lt;50B Database'!$A:$A,MATCH(Workings!$A1226,'ALLL &lt;50B Database'!$AI:$AI,0)))</f>
        <v>#N/A</v>
      </c>
      <c r="C1226" s="3" t="str">
        <f>IFERROR(IFERROR(VLOOKUP($B1226,'CECL &lt;50B Database'!$A:$AA,11,FALSE),VLOOKUP($B1226,'ALLL &lt;50B Database'!$A:$AA,11,FALSE)),"")</f>
        <v/>
      </c>
      <c r="D1226" t="str">
        <f t="shared" si="38"/>
        <v/>
      </c>
    </row>
    <row r="1227" spans="1:4" x14ac:dyDescent="0.25">
      <c r="A1227">
        <f t="shared" si="39"/>
        <v>1227</v>
      </c>
      <c r="B1227" t="e">
        <f>IF('Peer Comparison Tool'!$D$11="NR",INDEX('CECL &lt;50B Database'!$A:$A,MATCH(Workings!$A1227,'CECL &lt;50B Database'!$AI:$AI,0)),INDEX('ALLL &lt;50B Database'!$A:$A,MATCH(Workings!$A1227,'ALLL &lt;50B Database'!$AI:$AI,0)))</f>
        <v>#N/A</v>
      </c>
      <c r="C1227" s="3" t="str">
        <f>IFERROR(IFERROR(VLOOKUP($B1227,'CECL &lt;50B Database'!$A:$AA,11,FALSE),VLOOKUP($B1227,'ALLL &lt;50B Database'!$A:$AA,11,FALSE)),"")</f>
        <v/>
      </c>
      <c r="D1227" t="str">
        <f t="shared" si="38"/>
        <v/>
      </c>
    </row>
    <row r="1228" spans="1:4" x14ac:dyDescent="0.25">
      <c r="A1228">
        <f t="shared" si="39"/>
        <v>1228</v>
      </c>
      <c r="B1228" t="e">
        <f>IF('Peer Comparison Tool'!$D$11="NR",INDEX('CECL &lt;50B Database'!$A:$A,MATCH(Workings!$A1228,'CECL &lt;50B Database'!$AI:$AI,0)),INDEX('ALLL &lt;50B Database'!$A:$A,MATCH(Workings!$A1228,'ALLL &lt;50B Database'!$AI:$AI,0)))</f>
        <v>#N/A</v>
      </c>
      <c r="C1228" s="3" t="str">
        <f>IFERROR(IFERROR(VLOOKUP($B1228,'CECL &lt;50B Database'!$A:$AA,11,FALSE),VLOOKUP($B1228,'ALLL &lt;50B Database'!$A:$AA,11,FALSE)),"")</f>
        <v/>
      </c>
      <c r="D1228" t="str">
        <f t="shared" si="38"/>
        <v/>
      </c>
    </row>
    <row r="1229" spans="1:4" x14ac:dyDescent="0.25">
      <c r="A1229">
        <f t="shared" si="39"/>
        <v>1229</v>
      </c>
      <c r="B1229" t="e">
        <f>IF('Peer Comparison Tool'!$D$11="NR",INDEX('CECL &lt;50B Database'!$A:$A,MATCH(Workings!$A1229,'CECL &lt;50B Database'!$AI:$AI,0)),INDEX('ALLL &lt;50B Database'!$A:$A,MATCH(Workings!$A1229,'ALLL &lt;50B Database'!$AI:$AI,0)))</f>
        <v>#N/A</v>
      </c>
      <c r="C1229" s="3" t="str">
        <f>IFERROR(IFERROR(VLOOKUP($B1229,'CECL &lt;50B Database'!$A:$AA,11,FALSE),VLOOKUP($B1229,'ALLL &lt;50B Database'!$A:$AA,11,FALSE)),"")</f>
        <v/>
      </c>
      <c r="D1229" t="str">
        <f t="shared" si="38"/>
        <v/>
      </c>
    </row>
    <row r="1230" spans="1:4" x14ac:dyDescent="0.25">
      <c r="A1230">
        <f t="shared" si="39"/>
        <v>1230</v>
      </c>
      <c r="B1230" t="e">
        <f>IF('Peer Comparison Tool'!$D$11="NR",INDEX('CECL &lt;50B Database'!$A:$A,MATCH(Workings!$A1230,'CECL &lt;50B Database'!$AI:$AI,0)),INDEX('ALLL &lt;50B Database'!$A:$A,MATCH(Workings!$A1230,'ALLL &lt;50B Database'!$AI:$AI,0)))</f>
        <v>#N/A</v>
      </c>
      <c r="C1230" s="3" t="str">
        <f>IFERROR(IFERROR(VLOOKUP($B1230,'CECL &lt;50B Database'!$A:$AA,11,FALSE),VLOOKUP($B1230,'ALLL &lt;50B Database'!$A:$AA,11,FALSE)),"")</f>
        <v/>
      </c>
      <c r="D1230" t="str">
        <f t="shared" si="38"/>
        <v/>
      </c>
    </row>
    <row r="1231" spans="1:4" x14ac:dyDescent="0.25">
      <c r="A1231">
        <f t="shared" si="39"/>
        <v>1231</v>
      </c>
      <c r="B1231" t="e">
        <f>IF('Peer Comparison Tool'!$D$11="NR",INDEX('CECL &lt;50B Database'!$A:$A,MATCH(Workings!$A1231,'CECL &lt;50B Database'!$AI:$AI,0)),INDEX('ALLL &lt;50B Database'!$A:$A,MATCH(Workings!$A1231,'ALLL &lt;50B Database'!$AI:$AI,0)))</f>
        <v>#N/A</v>
      </c>
      <c r="C1231" s="3" t="str">
        <f>IFERROR(IFERROR(VLOOKUP($B1231,'CECL &lt;50B Database'!$A:$AA,11,FALSE),VLOOKUP($B1231,'ALLL &lt;50B Database'!$A:$AA,11,FALSE)),"")</f>
        <v/>
      </c>
      <c r="D1231" t="str">
        <f t="shared" si="38"/>
        <v/>
      </c>
    </row>
    <row r="1232" spans="1:4" x14ac:dyDescent="0.25">
      <c r="A1232">
        <f t="shared" si="39"/>
        <v>1232</v>
      </c>
      <c r="B1232" t="e">
        <f>IF('Peer Comparison Tool'!$D$11="NR",INDEX('CECL &lt;50B Database'!$A:$A,MATCH(Workings!$A1232,'CECL &lt;50B Database'!$AI:$AI,0)),INDEX('ALLL &lt;50B Database'!$A:$A,MATCH(Workings!$A1232,'ALLL &lt;50B Database'!$AI:$AI,0)))</f>
        <v>#N/A</v>
      </c>
      <c r="C1232" s="3" t="str">
        <f>IFERROR(IFERROR(VLOOKUP($B1232,'CECL &lt;50B Database'!$A:$AA,11,FALSE),VLOOKUP($B1232,'ALLL &lt;50B Database'!$A:$AA,11,FALSE)),"")</f>
        <v/>
      </c>
      <c r="D1232" t="str">
        <f t="shared" si="38"/>
        <v/>
      </c>
    </row>
    <row r="1233" spans="1:4" x14ac:dyDescent="0.25">
      <c r="A1233">
        <f t="shared" si="39"/>
        <v>1233</v>
      </c>
      <c r="B1233" t="e">
        <f>IF('Peer Comparison Tool'!$D$11="NR",INDEX('CECL &lt;50B Database'!$A:$A,MATCH(Workings!$A1233,'CECL &lt;50B Database'!$AI:$AI,0)),INDEX('ALLL &lt;50B Database'!$A:$A,MATCH(Workings!$A1233,'ALLL &lt;50B Database'!$AI:$AI,0)))</f>
        <v>#N/A</v>
      </c>
      <c r="C1233" s="3" t="str">
        <f>IFERROR(IFERROR(VLOOKUP($B1233,'CECL &lt;50B Database'!$A:$AA,11,FALSE),VLOOKUP($B1233,'ALLL &lt;50B Database'!$A:$AA,11,FALSE)),"")</f>
        <v/>
      </c>
      <c r="D1233" t="str">
        <f t="shared" si="38"/>
        <v/>
      </c>
    </row>
    <row r="1234" spans="1:4" x14ac:dyDescent="0.25">
      <c r="A1234">
        <f t="shared" si="39"/>
        <v>1234</v>
      </c>
      <c r="B1234" t="e">
        <f>IF('Peer Comparison Tool'!$D$11="NR",INDEX('CECL &lt;50B Database'!$A:$A,MATCH(Workings!$A1234,'CECL &lt;50B Database'!$AI:$AI,0)),INDEX('ALLL &lt;50B Database'!$A:$A,MATCH(Workings!$A1234,'ALLL &lt;50B Database'!$AI:$AI,0)))</f>
        <v>#N/A</v>
      </c>
      <c r="C1234" s="3" t="str">
        <f>IFERROR(IFERROR(VLOOKUP($B1234,'CECL &lt;50B Database'!$A:$AA,11,FALSE),VLOOKUP($B1234,'ALLL &lt;50B Database'!$A:$AA,11,FALSE)),"")</f>
        <v/>
      </c>
      <c r="D1234" t="str">
        <f t="shared" si="38"/>
        <v/>
      </c>
    </row>
    <row r="1235" spans="1:4" x14ac:dyDescent="0.25">
      <c r="A1235">
        <f t="shared" si="39"/>
        <v>1235</v>
      </c>
      <c r="B1235" t="e">
        <f>IF('Peer Comparison Tool'!$D$11="NR",INDEX('CECL &lt;50B Database'!$A:$A,MATCH(Workings!$A1235,'CECL &lt;50B Database'!$AI:$AI,0)),INDEX('ALLL &lt;50B Database'!$A:$A,MATCH(Workings!$A1235,'ALLL &lt;50B Database'!$AI:$AI,0)))</f>
        <v>#N/A</v>
      </c>
      <c r="C1235" s="3" t="str">
        <f>IFERROR(IFERROR(VLOOKUP($B1235,'CECL &lt;50B Database'!$A:$AA,11,FALSE),VLOOKUP($B1235,'ALLL &lt;50B Database'!$A:$AA,11,FALSE)),"")</f>
        <v/>
      </c>
      <c r="D1235" t="str">
        <f t="shared" si="38"/>
        <v/>
      </c>
    </row>
    <row r="1236" spans="1:4" x14ac:dyDescent="0.25">
      <c r="A1236">
        <f t="shared" si="39"/>
        <v>1236</v>
      </c>
      <c r="B1236" t="e">
        <f>IF('Peer Comparison Tool'!$D$11="NR",INDEX('CECL &lt;50B Database'!$A:$A,MATCH(Workings!$A1236,'CECL &lt;50B Database'!$AI:$AI,0)),INDEX('ALLL &lt;50B Database'!$A:$A,MATCH(Workings!$A1236,'ALLL &lt;50B Database'!$AI:$AI,0)))</f>
        <v>#N/A</v>
      </c>
      <c r="C1236" s="3" t="str">
        <f>IFERROR(IFERROR(VLOOKUP($B1236,'CECL &lt;50B Database'!$A:$AA,11,FALSE),VLOOKUP($B1236,'ALLL &lt;50B Database'!$A:$AA,11,FALSE)),"")</f>
        <v/>
      </c>
      <c r="D1236" t="str">
        <f t="shared" si="38"/>
        <v/>
      </c>
    </row>
    <row r="1237" spans="1:4" x14ac:dyDescent="0.25">
      <c r="A1237">
        <f t="shared" si="39"/>
        <v>1237</v>
      </c>
      <c r="B1237" t="e">
        <f>IF('Peer Comparison Tool'!$D$11="NR",INDEX('CECL &lt;50B Database'!$A:$A,MATCH(Workings!$A1237,'CECL &lt;50B Database'!$AI:$AI,0)),INDEX('ALLL &lt;50B Database'!$A:$A,MATCH(Workings!$A1237,'ALLL &lt;50B Database'!$AI:$AI,0)))</f>
        <v>#N/A</v>
      </c>
      <c r="C1237" s="3" t="str">
        <f>IFERROR(IFERROR(VLOOKUP($B1237,'CECL &lt;50B Database'!$A:$AA,11,FALSE),VLOOKUP($B1237,'ALLL &lt;50B Database'!$A:$AA,11,FALSE)),"")</f>
        <v/>
      </c>
      <c r="D1237" t="str">
        <f t="shared" si="38"/>
        <v/>
      </c>
    </row>
    <row r="1238" spans="1:4" x14ac:dyDescent="0.25">
      <c r="A1238">
        <f t="shared" si="39"/>
        <v>1238</v>
      </c>
      <c r="B1238" t="e">
        <f>IF('Peer Comparison Tool'!$D$11="NR",INDEX('CECL &lt;50B Database'!$A:$A,MATCH(Workings!$A1238,'CECL &lt;50B Database'!$AI:$AI,0)),INDEX('ALLL &lt;50B Database'!$A:$A,MATCH(Workings!$A1238,'ALLL &lt;50B Database'!$AI:$AI,0)))</f>
        <v>#N/A</v>
      </c>
      <c r="C1238" s="3" t="str">
        <f>IFERROR(IFERROR(VLOOKUP($B1238,'CECL &lt;50B Database'!$A:$AA,11,FALSE),VLOOKUP($B1238,'ALLL &lt;50B Database'!$A:$AA,11,FALSE)),"")</f>
        <v/>
      </c>
      <c r="D1238" t="str">
        <f t="shared" si="38"/>
        <v/>
      </c>
    </row>
    <row r="1239" spans="1:4" x14ac:dyDescent="0.25">
      <c r="A1239">
        <f t="shared" si="39"/>
        <v>1239</v>
      </c>
      <c r="B1239" t="e">
        <f>IF('Peer Comparison Tool'!$D$11="NR",INDEX('CECL &lt;50B Database'!$A:$A,MATCH(Workings!$A1239,'CECL &lt;50B Database'!$AI:$AI,0)),INDEX('ALLL &lt;50B Database'!$A:$A,MATCH(Workings!$A1239,'ALLL &lt;50B Database'!$AI:$AI,0)))</f>
        <v>#N/A</v>
      </c>
      <c r="C1239" s="3" t="str">
        <f>IFERROR(IFERROR(VLOOKUP($B1239,'CECL &lt;50B Database'!$A:$AA,11,FALSE),VLOOKUP($B1239,'ALLL &lt;50B Database'!$A:$AA,11,FALSE)),"")</f>
        <v/>
      </c>
      <c r="D1239" t="str">
        <f t="shared" si="38"/>
        <v/>
      </c>
    </row>
    <row r="1240" spans="1:4" x14ac:dyDescent="0.25">
      <c r="A1240">
        <f t="shared" si="39"/>
        <v>1240</v>
      </c>
      <c r="B1240" t="e">
        <f>IF('Peer Comparison Tool'!$D$11="NR",INDEX('CECL &lt;50B Database'!$A:$A,MATCH(Workings!$A1240,'CECL &lt;50B Database'!$AI:$AI,0)),INDEX('ALLL &lt;50B Database'!$A:$A,MATCH(Workings!$A1240,'ALLL &lt;50B Database'!$AI:$AI,0)))</f>
        <v>#N/A</v>
      </c>
      <c r="C1240" s="3" t="str">
        <f>IFERROR(IFERROR(VLOOKUP($B1240,'CECL &lt;50B Database'!$A:$AA,11,FALSE),VLOOKUP($B1240,'ALLL &lt;50B Database'!$A:$AA,11,FALSE)),"")</f>
        <v/>
      </c>
      <c r="D1240" t="str">
        <f t="shared" si="38"/>
        <v/>
      </c>
    </row>
    <row r="1241" spans="1:4" x14ac:dyDescent="0.25">
      <c r="A1241">
        <f t="shared" si="39"/>
        <v>1241</v>
      </c>
      <c r="B1241" t="e">
        <f>IF('Peer Comparison Tool'!$D$11="NR",INDEX('CECL &lt;50B Database'!$A:$A,MATCH(Workings!$A1241,'CECL &lt;50B Database'!$AI:$AI,0)),INDEX('ALLL &lt;50B Database'!$A:$A,MATCH(Workings!$A1241,'ALLL &lt;50B Database'!$AI:$AI,0)))</f>
        <v>#N/A</v>
      </c>
      <c r="C1241" s="3" t="str">
        <f>IFERROR(IFERROR(VLOOKUP($B1241,'CECL &lt;50B Database'!$A:$AA,11,FALSE),VLOOKUP($B1241,'ALLL &lt;50B Database'!$A:$AA,11,FALSE)),"")</f>
        <v/>
      </c>
      <c r="D1241" t="str">
        <f t="shared" si="38"/>
        <v/>
      </c>
    </row>
    <row r="1242" spans="1:4" x14ac:dyDescent="0.25">
      <c r="A1242">
        <f t="shared" si="39"/>
        <v>1242</v>
      </c>
      <c r="B1242" t="e">
        <f>IF('Peer Comparison Tool'!$D$11="NR",INDEX('CECL &lt;50B Database'!$A:$A,MATCH(Workings!$A1242,'CECL &lt;50B Database'!$AI:$AI,0)),INDEX('ALLL &lt;50B Database'!$A:$A,MATCH(Workings!$A1242,'ALLL &lt;50B Database'!$AI:$AI,0)))</f>
        <v>#N/A</v>
      </c>
      <c r="C1242" s="3" t="str">
        <f>IFERROR(IFERROR(VLOOKUP($B1242,'CECL &lt;50B Database'!$A:$AA,11,FALSE),VLOOKUP($B1242,'ALLL &lt;50B Database'!$A:$AA,11,FALSE)),"")</f>
        <v/>
      </c>
      <c r="D1242" t="str">
        <f t="shared" si="38"/>
        <v/>
      </c>
    </row>
    <row r="1243" spans="1:4" x14ac:dyDescent="0.25">
      <c r="A1243">
        <f t="shared" si="39"/>
        <v>1243</v>
      </c>
      <c r="B1243" t="e">
        <f>IF('Peer Comparison Tool'!$D$11="NR",INDEX('CECL &lt;50B Database'!$A:$A,MATCH(Workings!$A1243,'CECL &lt;50B Database'!$AI:$AI,0)),INDEX('ALLL &lt;50B Database'!$A:$A,MATCH(Workings!$A1243,'ALLL &lt;50B Database'!$AI:$AI,0)))</f>
        <v>#N/A</v>
      </c>
      <c r="C1243" s="3" t="str">
        <f>IFERROR(IFERROR(VLOOKUP($B1243,'CECL &lt;50B Database'!$A:$AA,11,FALSE),VLOOKUP($B1243,'ALLL &lt;50B Database'!$A:$AA,11,FALSE)),"")</f>
        <v/>
      </c>
      <c r="D1243" t="str">
        <f t="shared" si="38"/>
        <v/>
      </c>
    </row>
    <row r="1244" spans="1:4" x14ac:dyDescent="0.25">
      <c r="A1244">
        <f t="shared" si="39"/>
        <v>1244</v>
      </c>
      <c r="B1244" t="e">
        <f>IF('Peer Comparison Tool'!$D$11="NR",INDEX('CECL &lt;50B Database'!$A:$A,MATCH(Workings!$A1244,'CECL &lt;50B Database'!$AI:$AI,0)),INDEX('ALLL &lt;50B Database'!$A:$A,MATCH(Workings!$A1244,'ALLL &lt;50B Database'!$AI:$AI,0)))</f>
        <v>#N/A</v>
      </c>
      <c r="C1244" s="3" t="str">
        <f>IFERROR(IFERROR(VLOOKUP($B1244,'CECL &lt;50B Database'!$A:$AA,11,FALSE),VLOOKUP($B1244,'ALLL &lt;50B Database'!$A:$AA,11,FALSE)),"")</f>
        <v/>
      </c>
      <c r="D1244" t="str">
        <f t="shared" si="38"/>
        <v/>
      </c>
    </row>
    <row r="1245" spans="1:4" x14ac:dyDescent="0.25">
      <c r="A1245">
        <f t="shared" si="39"/>
        <v>1245</v>
      </c>
      <c r="B1245" t="e">
        <f>IF('Peer Comparison Tool'!$D$11="NR",INDEX('CECL &lt;50B Database'!$A:$A,MATCH(Workings!$A1245,'CECL &lt;50B Database'!$AI:$AI,0)),INDEX('ALLL &lt;50B Database'!$A:$A,MATCH(Workings!$A1245,'ALLL &lt;50B Database'!$AI:$AI,0)))</f>
        <v>#N/A</v>
      </c>
      <c r="C1245" s="3" t="str">
        <f>IFERROR(IFERROR(VLOOKUP($B1245,'CECL &lt;50B Database'!$A:$AA,11,FALSE),VLOOKUP($B1245,'ALLL &lt;50B Database'!$A:$AA,11,FALSE)),"")</f>
        <v/>
      </c>
      <c r="D1245" t="str">
        <f t="shared" si="38"/>
        <v/>
      </c>
    </row>
    <row r="1246" spans="1:4" x14ac:dyDescent="0.25">
      <c r="A1246">
        <f t="shared" si="39"/>
        <v>1246</v>
      </c>
      <c r="B1246" t="e">
        <f>IF('Peer Comparison Tool'!$D$11="NR",INDEX('CECL &lt;50B Database'!$A:$A,MATCH(Workings!$A1246,'CECL &lt;50B Database'!$AI:$AI,0)),INDEX('ALLL &lt;50B Database'!$A:$A,MATCH(Workings!$A1246,'ALLL &lt;50B Database'!$AI:$AI,0)))</f>
        <v>#N/A</v>
      </c>
      <c r="C1246" s="3" t="str">
        <f>IFERROR(IFERROR(VLOOKUP($B1246,'CECL &lt;50B Database'!$A:$AA,11,FALSE),VLOOKUP($B1246,'ALLL &lt;50B Database'!$A:$AA,11,FALSE)),"")</f>
        <v/>
      </c>
      <c r="D1246" t="str">
        <f t="shared" si="38"/>
        <v/>
      </c>
    </row>
    <row r="1247" spans="1:4" x14ac:dyDescent="0.25">
      <c r="A1247">
        <f t="shared" si="39"/>
        <v>1247</v>
      </c>
      <c r="B1247" t="e">
        <f>IF('Peer Comparison Tool'!$D$11="NR",INDEX('CECL &lt;50B Database'!$A:$A,MATCH(Workings!$A1247,'CECL &lt;50B Database'!$AI:$AI,0)),INDEX('ALLL &lt;50B Database'!$A:$A,MATCH(Workings!$A1247,'ALLL &lt;50B Database'!$AI:$AI,0)))</f>
        <v>#N/A</v>
      </c>
      <c r="C1247" s="3" t="str">
        <f>IFERROR(IFERROR(VLOOKUP($B1247,'CECL &lt;50B Database'!$A:$AA,11,FALSE),VLOOKUP($B1247,'ALLL &lt;50B Database'!$A:$AA,11,FALSE)),"")</f>
        <v/>
      </c>
      <c r="D1247" t="str">
        <f t="shared" si="38"/>
        <v/>
      </c>
    </row>
    <row r="1248" spans="1:4" x14ac:dyDescent="0.25">
      <c r="A1248">
        <f t="shared" si="39"/>
        <v>1248</v>
      </c>
      <c r="B1248" t="e">
        <f>IF('Peer Comparison Tool'!$D$11="NR",INDEX('CECL &lt;50B Database'!$A:$A,MATCH(Workings!$A1248,'CECL &lt;50B Database'!$AI:$AI,0)),INDEX('ALLL &lt;50B Database'!$A:$A,MATCH(Workings!$A1248,'ALLL &lt;50B Database'!$AI:$AI,0)))</f>
        <v>#N/A</v>
      </c>
      <c r="C1248" s="3" t="str">
        <f>IFERROR(IFERROR(VLOOKUP($B1248,'CECL &lt;50B Database'!$A:$AA,11,FALSE),VLOOKUP($B1248,'ALLL &lt;50B Database'!$A:$AA,11,FALSE)),"")</f>
        <v/>
      </c>
      <c r="D1248" t="str">
        <f t="shared" si="38"/>
        <v/>
      </c>
    </row>
    <row r="1249" spans="1:4" x14ac:dyDescent="0.25">
      <c r="A1249">
        <f t="shared" si="39"/>
        <v>1249</v>
      </c>
      <c r="B1249" t="e">
        <f>IF('Peer Comparison Tool'!$D$11="NR",INDEX('CECL &lt;50B Database'!$A:$A,MATCH(Workings!$A1249,'CECL &lt;50B Database'!$AI:$AI,0)),INDEX('ALLL &lt;50B Database'!$A:$A,MATCH(Workings!$A1249,'ALLL &lt;50B Database'!$AI:$AI,0)))</f>
        <v>#N/A</v>
      </c>
      <c r="C1249" s="3" t="str">
        <f>IFERROR(IFERROR(VLOOKUP($B1249,'CECL &lt;50B Database'!$A:$AA,11,FALSE),VLOOKUP($B1249,'ALLL &lt;50B Database'!$A:$AA,11,FALSE)),"")</f>
        <v/>
      </c>
      <c r="D1249" t="str">
        <f t="shared" si="38"/>
        <v/>
      </c>
    </row>
    <row r="1250" spans="1:4" x14ac:dyDescent="0.25">
      <c r="A1250">
        <f t="shared" si="39"/>
        <v>1250</v>
      </c>
      <c r="B1250" t="e">
        <f>IF('Peer Comparison Tool'!$D$11="NR",INDEX('CECL &lt;50B Database'!$A:$A,MATCH(Workings!$A1250,'CECL &lt;50B Database'!$AI:$AI,0)),INDEX('ALLL &lt;50B Database'!$A:$A,MATCH(Workings!$A1250,'ALLL &lt;50B Database'!$AI:$AI,0)))</f>
        <v>#N/A</v>
      </c>
      <c r="C1250" s="3" t="str">
        <f>IFERROR(IFERROR(VLOOKUP($B1250,'CECL &lt;50B Database'!$A:$AA,11,FALSE),VLOOKUP($B1250,'ALLL &lt;50B Database'!$A:$AA,11,FALSE)),"")</f>
        <v/>
      </c>
      <c r="D1250" t="str">
        <f t="shared" si="38"/>
        <v/>
      </c>
    </row>
    <row r="1251" spans="1:4" x14ac:dyDescent="0.25">
      <c r="A1251">
        <f t="shared" si="39"/>
        <v>1251</v>
      </c>
      <c r="B1251" t="e">
        <f>IF('Peer Comparison Tool'!$D$11="NR",INDEX('CECL &lt;50B Database'!$A:$A,MATCH(Workings!$A1251,'CECL &lt;50B Database'!$AI:$AI,0)),INDEX('ALLL &lt;50B Database'!$A:$A,MATCH(Workings!$A1251,'ALLL &lt;50B Database'!$AI:$AI,0)))</f>
        <v>#N/A</v>
      </c>
      <c r="C1251" s="3" t="str">
        <f>IFERROR(IFERROR(VLOOKUP($B1251,'CECL &lt;50B Database'!$A:$AA,11,FALSE),VLOOKUP($B1251,'ALLL &lt;50B Database'!$A:$AA,11,FALSE)),"")</f>
        <v/>
      </c>
      <c r="D1251" t="str">
        <f t="shared" si="38"/>
        <v/>
      </c>
    </row>
    <row r="1252" spans="1:4" x14ac:dyDescent="0.25">
      <c r="A1252">
        <f t="shared" si="39"/>
        <v>1252</v>
      </c>
      <c r="B1252" t="e">
        <f>IF('Peer Comparison Tool'!$D$11="NR",INDEX('CECL &lt;50B Database'!$A:$A,MATCH(Workings!$A1252,'CECL &lt;50B Database'!$AI:$AI,0)),INDEX('ALLL &lt;50B Database'!$A:$A,MATCH(Workings!$A1252,'ALLL &lt;50B Database'!$AI:$AI,0)))</f>
        <v>#N/A</v>
      </c>
      <c r="C1252" s="3" t="str">
        <f>IFERROR(IFERROR(VLOOKUP($B1252,'CECL &lt;50B Database'!$A:$AA,11,FALSE),VLOOKUP($B1252,'ALLL &lt;50B Database'!$A:$AA,11,FALSE)),"")</f>
        <v/>
      </c>
      <c r="D1252" t="str">
        <f t="shared" si="38"/>
        <v/>
      </c>
    </row>
    <row r="1253" spans="1:4" x14ac:dyDescent="0.25">
      <c r="A1253">
        <f t="shared" si="39"/>
        <v>1253</v>
      </c>
      <c r="B1253" t="e">
        <f>IF('Peer Comparison Tool'!$D$11="NR",INDEX('CECL &lt;50B Database'!$A:$A,MATCH(Workings!$A1253,'CECL &lt;50B Database'!$AI:$AI,0)),INDEX('ALLL &lt;50B Database'!$A:$A,MATCH(Workings!$A1253,'ALLL &lt;50B Database'!$AI:$AI,0)))</f>
        <v>#N/A</v>
      </c>
      <c r="C1253" s="3" t="str">
        <f>IFERROR(IFERROR(VLOOKUP($B1253,'CECL &lt;50B Database'!$A:$AA,11,FALSE),VLOOKUP($B1253,'ALLL &lt;50B Database'!$A:$AA,11,FALSE)),"")</f>
        <v/>
      </c>
      <c r="D1253" t="str">
        <f t="shared" si="38"/>
        <v/>
      </c>
    </row>
    <row r="1254" spans="1:4" x14ac:dyDescent="0.25">
      <c r="A1254">
        <f t="shared" si="39"/>
        <v>1254</v>
      </c>
      <c r="B1254" t="e">
        <f>IF('Peer Comparison Tool'!$D$11="NR",INDEX('CECL &lt;50B Database'!$A:$A,MATCH(Workings!$A1254,'CECL &lt;50B Database'!$AI:$AI,0)),INDEX('ALLL &lt;50B Database'!$A:$A,MATCH(Workings!$A1254,'ALLL &lt;50B Database'!$AI:$AI,0)))</f>
        <v>#N/A</v>
      </c>
      <c r="C1254" s="3" t="str">
        <f>IFERROR(IFERROR(VLOOKUP($B1254,'CECL &lt;50B Database'!$A:$AA,11,FALSE),VLOOKUP($B1254,'ALLL &lt;50B Database'!$A:$AA,11,FALSE)),"")</f>
        <v/>
      </c>
      <c r="D1254" t="str">
        <f t="shared" si="38"/>
        <v/>
      </c>
    </row>
    <row r="1255" spans="1:4" x14ac:dyDescent="0.25">
      <c r="A1255">
        <f t="shared" si="39"/>
        <v>1255</v>
      </c>
      <c r="B1255" t="e">
        <f>IF('Peer Comparison Tool'!$D$11="NR",INDEX('CECL &lt;50B Database'!$A:$A,MATCH(Workings!$A1255,'CECL &lt;50B Database'!$AI:$AI,0)),INDEX('ALLL &lt;50B Database'!$A:$A,MATCH(Workings!$A1255,'ALLL &lt;50B Database'!$AI:$AI,0)))</f>
        <v>#N/A</v>
      </c>
      <c r="C1255" s="3" t="str">
        <f>IFERROR(IFERROR(VLOOKUP($B1255,'CECL &lt;50B Database'!$A:$AA,11,FALSE),VLOOKUP($B1255,'ALLL &lt;50B Database'!$A:$AA,11,FALSE)),"")</f>
        <v/>
      </c>
      <c r="D1255" t="str">
        <f t="shared" si="38"/>
        <v/>
      </c>
    </row>
    <row r="1256" spans="1:4" x14ac:dyDescent="0.25">
      <c r="A1256">
        <f t="shared" si="39"/>
        <v>1256</v>
      </c>
      <c r="B1256" t="e">
        <f>IF('Peer Comparison Tool'!$D$11="NR",INDEX('CECL &lt;50B Database'!$A:$A,MATCH(Workings!$A1256,'CECL &lt;50B Database'!$AI:$AI,0)),INDEX('ALLL &lt;50B Database'!$A:$A,MATCH(Workings!$A1256,'ALLL &lt;50B Database'!$AI:$AI,0)))</f>
        <v>#N/A</v>
      </c>
      <c r="C1256" s="3" t="str">
        <f>IFERROR(IFERROR(VLOOKUP($B1256,'CECL &lt;50B Database'!$A:$AA,11,FALSE),VLOOKUP($B1256,'ALLL &lt;50B Database'!$A:$AA,11,FALSE)),"")</f>
        <v/>
      </c>
      <c r="D1256" t="str">
        <f t="shared" si="38"/>
        <v/>
      </c>
    </row>
    <row r="1257" spans="1:4" x14ac:dyDescent="0.25">
      <c r="A1257">
        <f t="shared" si="39"/>
        <v>1257</v>
      </c>
      <c r="B1257" t="e">
        <f>IF('Peer Comparison Tool'!$D$11="NR",INDEX('CECL &lt;50B Database'!$A:$A,MATCH(Workings!$A1257,'CECL &lt;50B Database'!$AI:$AI,0)),INDEX('ALLL &lt;50B Database'!$A:$A,MATCH(Workings!$A1257,'ALLL &lt;50B Database'!$AI:$AI,0)))</f>
        <v>#N/A</v>
      </c>
      <c r="C1257" s="3" t="str">
        <f>IFERROR(IFERROR(VLOOKUP($B1257,'CECL &lt;50B Database'!$A:$AA,11,FALSE),VLOOKUP($B1257,'ALLL &lt;50B Database'!$A:$AA,11,FALSE)),"")</f>
        <v/>
      </c>
      <c r="D1257" t="str">
        <f t="shared" si="38"/>
        <v/>
      </c>
    </row>
    <row r="1258" spans="1:4" x14ac:dyDescent="0.25">
      <c r="A1258">
        <f t="shared" si="39"/>
        <v>1258</v>
      </c>
      <c r="B1258" t="e">
        <f>IF('Peer Comparison Tool'!$D$11="NR",INDEX('CECL &lt;50B Database'!$A:$A,MATCH(Workings!$A1258,'CECL &lt;50B Database'!$AI:$AI,0)),INDEX('ALLL &lt;50B Database'!$A:$A,MATCH(Workings!$A1258,'ALLL &lt;50B Database'!$AI:$AI,0)))</f>
        <v>#N/A</v>
      </c>
      <c r="C1258" s="3" t="str">
        <f>IFERROR(IFERROR(VLOOKUP($B1258,'CECL &lt;50B Database'!$A:$AA,11,FALSE),VLOOKUP($B1258,'ALLL &lt;50B Database'!$A:$AA,11,FALSE)),"")</f>
        <v/>
      </c>
      <c r="D1258" t="str">
        <f t="shared" si="38"/>
        <v/>
      </c>
    </row>
    <row r="1259" spans="1:4" x14ac:dyDescent="0.25">
      <c r="A1259">
        <f t="shared" si="39"/>
        <v>1259</v>
      </c>
      <c r="B1259" t="e">
        <f>IF('Peer Comparison Tool'!$D$11="NR",INDEX('CECL &lt;50B Database'!$A:$A,MATCH(Workings!$A1259,'CECL &lt;50B Database'!$AI:$AI,0)),INDEX('ALLL &lt;50B Database'!$A:$A,MATCH(Workings!$A1259,'ALLL &lt;50B Database'!$AI:$AI,0)))</f>
        <v>#N/A</v>
      </c>
      <c r="C1259" s="3" t="str">
        <f>IFERROR(IFERROR(VLOOKUP($B1259,'CECL &lt;50B Database'!$A:$AA,11,FALSE),VLOOKUP($B1259,'ALLL &lt;50B Database'!$A:$AA,11,FALSE)),"")</f>
        <v/>
      </c>
      <c r="D1259" t="str">
        <f t="shared" si="38"/>
        <v/>
      </c>
    </row>
    <row r="1260" spans="1:4" x14ac:dyDescent="0.25">
      <c r="A1260">
        <f t="shared" si="39"/>
        <v>1260</v>
      </c>
      <c r="B1260" t="e">
        <f>IF('Peer Comparison Tool'!$D$11="NR",INDEX('CECL &lt;50B Database'!$A:$A,MATCH(Workings!$A1260,'CECL &lt;50B Database'!$AI:$AI,0)),INDEX('ALLL &lt;50B Database'!$A:$A,MATCH(Workings!$A1260,'ALLL &lt;50B Database'!$AI:$AI,0)))</f>
        <v>#N/A</v>
      </c>
      <c r="C1260" s="3" t="str">
        <f>IFERROR(IFERROR(VLOOKUP($B1260,'CECL &lt;50B Database'!$A:$AA,11,FALSE),VLOOKUP($B1260,'ALLL &lt;50B Database'!$A:$AA,11,FALSE)),"")</f>
        <v/>
      </c>
      <c r="D1260" t="str">
        <f t="shared" si="38"/>
        <v/>
      </c>
    </row>
    <row r="1261" spans="1:4" x14ac:dyDescent="0.25">
      <c r="A1261">
        <f t="shared" si="39"/>
        <v>1261</v>
      </c>
      <c r="B1261" t="e">
        <f>IF('Peer Comparison Tool'!$D$11="NR",INDEX('CECL &lt;50B Database'!$A:$A,MATCH(Workings!$A1261,'CECL &lt;50B Database'!$AI:$AI,0)),INDEX('ALLL &lt;50B Database'!$A:$A,MATCH(Workings!$A1261,'ALLL &lt;50B Database'!$AI:$AI,0)))</f>
        <v>#N/A</v>
      </c>
      <c r="C1261" s="3" t="str">
        <f>IFERROR(IFERROR(VLOOKUP($B1261,'CECL &lt;50B Database'!$A:$AA,11,FALSE),VLOOKUP($B1261,'ALLL &lt;50B Database'!$A:$AA,11,FALSE)),"")</f>
        <v/>
      </c>
      <c r="D1261" t="str">
        <f t="shared" si="38"/>
        <v/>
      </c>
    </row>
    <row r="1262" spans="1:4" x14ac:dyDescent="0.25">
      <c r="A1262">
        <f t="shared" si="39"/>
        <v>1262</v>
      </c>
      <c r="B1262" t="e">
        <f>IF('Peer Comparison Tool'!$D$11="NR",INDEX('CECL &lt;50B Database'!$A:$A,MATCH(Workings!$A1262,'CECL &lt;50B Database'!$AI:$AI,0)),INDEX('ALLL &lt;50B Database'!$A:$A,MATCH(Workings!$A1262,'ALLL &lt;50B Database'!$AI:$AI,0)))</f>
        <v>#N/A</v>
      </c>
      <c r="C1262" s="3" t="str">
        <f>IFERROR(IFERROR(VLOOKUP($B1262,'CECL &lt;50B Database'!$A:$AA,11,FALSE),VLOOKUP($B1262,'ALLL &lt;50B Database'!$A:$AA,11,FALSE)),"")</f>
        <v/>
      </c>
      <c r="D1262" t="str">
        <f t="shared" si="38"/>
        <v/>
      </c>
    </row>
    <row r="1263" spans="1:4" x14ac:dyDescent="0.25">
      <c r="A1263">
        <f t="shared" si="39"/>
        <v>1263</v>
      </c>
      <c r="B1263" t="e">
        <f>IF('Peer Comparison Tool'!$D$11="NR",INDEX('CECL &lt;50B Database'!$A:$A,MATCH(Workings!$A1263,'CECL &lt;50B Database'!$AI:$AI,0)),INDEX('ALLL &lt;50B Database'!$A:$A,MATCH(Workings!$A1263,'ALLL &lt;50B Database'!$AI:$AI,0)))</f>
        <v>#N/A</v>
      </c>
      <c r="C1263" s="3" t="str">
        <f>IFERROR(IFERROR(VLOOKUP($B1263,'CECL &lt;50B Database'!$A:$AA,11,FALSE),VLOOKUP($B1263,'ALLL &lt;50B Database'!$A:$AA,11,FALSE)),"")</f>
        <v/>
      </c>
      <c r="D1263" t="str">
        <f t="shared" si="38"/>
        <v/>
      </c>
    </row>
    <row r="1264" spans="1:4" x14ac:dyDescent="0.25">
      <c r="A1264">
        <f t="shared" si="39"/>
        <v>1264</v>
      </c>
      <c r="B1264" t="e">
        <f>IF('Peer Comparison Tool'!$D$11="NR",INDEX('CECL &lt;50B Database'!$A:$A,MATCH(Workings!$A1264,'CECL &lt;50B Database'!$AI:$AI,0)),INDEX('ALLL &lt;50B Database'!$A:$A,MATCH(Workings!$A1264,'ALLL &lt;50B Database'!$AI:$AI,0)))</f>
        <v>#N/A</v>
      </c>
      <c r="C1264" s="3" t="str">
        <f>IFERROR(IFERROR(VLOOKUP($B1264,'CECL &lt;50B Database'!$A:$AA,11,FALSE),VLOOKUP($B1264,'ALLL &lt;50B Database'!$A:$AA,11,FALSE)),"")</f>
        <v/>
      </c>
      <c r="D1264" t="str">
        <f t="shared" si="38"/>
        <v/>
      </c>
    </row>
    <row r="1265" spans="1:4" x14ac:dyDescent="0.25">
      <c r="A1265">
        <f t="shared" si="39"/>
        <v>1265</v>
      </c>
      <c r="B1265" t="e">
        <f>IF('Peer Comparison Tool'!$D$11="NR",INDEX('CECL &lt;50B Database'!$A:$A,MATCH(Workings!$A1265,'CECL &lt;50B Database'!$AI:$AI,0)),INDEX('ALLL &lt;50B Database'!$A:$A,MATCH(Workings!$A1265,'ALLL &lt;50B Database'!$AI:$AI,0)))</f>
        <v>#N/A</v>
      </c>
      <c r="C1265" s="3" t="str">
        <f>IFERROR(IFERROR(VLOOKUP($B1265,'CECL &lt;50B Database'!$A:$AA,11,FALSE),VLOOKUP($B1265,'ALLL &lt;50B Database'!$A:$AA,11,FALSE)),"")</f>
        <v/>
      </c>
      <c r="D1265" t="str">
        <f t="shared" si="38"/>
        <v/>
      </c>
    </row>
    <row r="1266" spans="1:4" x14ac:dyDescent="0.25">
      <c r="A1266">
        <f t="shared" si="39"/>
        <v>1266</v>
      </c>
      <c r="B1266" t="e">
        <f>IF('Peer Comparison Tool'!$D$11="NR",INDEX('CECL &lt;50B Database'!$A:$A,MATCH(Workings!$A1266,'CECL &lt;50B Database'!$AI:$AI,0)),INDEX('ALLL &lt;50B Database'!$A:$A,MATCH(Workings!$A1266,'ALLL &lt;50B Database'!$AI:$AI,0)))</f>
        <v>#N/A</v>
      </c>
      <c r="C1266" s="3" t="str">
        <f>IFERROR(IFERROR(VLOOKUP($B1266,'CECL &lt;50B Database'!$A:$AA,11,FALSE),VLOOKUP($B1266,'ALLL &lt;50B Database'!$A:$AA,11,FALSE)),"")</f>
        <v/>
      </c>
      <c r="D1266" t="str">
        <f t="shared" si="38"/>
        <v/>
      </c>
    </row>
    <row r="1267" spans="1:4" x14ac:dyDescent="0.25">
      <c r="A1267">
        <f t="shared" si="39"/>
        <v>1267</v>
      </c>
      <c r="B1267" t="e">
        <f>IF('Peer Comparison Tool'!$D$11="NR",INDEX('CECL &lt;50B Database'!$A:$A,MATCH(Workings!$A1267,'CECL &lt;50B Database'!$AI:$AI,0)),INDEX('ALLL &lt;50B Database'!$A:$A,MATCH(Workings!$A1267,'ALLL &lt;50B Database'!$AI:$AI,0)))</f>
        <v>#N/A</v>
      </c>
      <c r="C1267" s="3" t="str">
        <f>IFERROR(IFERROR(VLOOKUP($B1267,'CECL &lt;50B Database'!$A:$AA,11,FALSE),VLOOKUP($B1267,'ALLL &lt;50B Database'!$A:$AA,11,FALSE)),"")</f>
        <v/>
      </c>
      <c r="D1267" t="str">
        <f t="shared" si="38"/>
        <v/>
      </c>
    </row>
    <row r="1268" spans="1:4" x14ac:dyDescent="0.25">
      <c r="A1268">
        <f t="shared" si="39"/>
        <v>1268</v>
      </c>
      <c r="B1268" t="e">
        <f>IF('Peer Comparison Tool'!$D$11="NR",INDEX('CECL &lt;50B Database'!$A:$A,MATCH(Workings!$A1268,'CECL &lt;50B Database'!$AI:$AI,0)),INDEX('ALLL &lt;50B Database'!$A:$A,MATCH(Workings!$A1268,'ALLL &lt;50B Database'!$AI:$AI,0)))</f>
        <v>#N/A</v>
      </c>
      <c r="C1268" s="3" t="str">
        <f>IFERROR(IFERROR(VLOOKUP($B1268,'CECL &lt;50B Database'!$A:$AA,11,FALSE),VLOOKUP($B1268,'ALLL &lt;50B Database'!$A:$AA,11,FALSE)),"")</f>
        <v/>
      </c>
      <c r="D1268" t="str">
        <f t="shared" si="38"/>
        <v/>
      </c>
    </row>
    <row r="1269" spans="1:4" x14ac:dyDescent="0.25">
      <c r="A1269">
        <f t="shared" si="39"/>
        <v>1269</v>
      </c>
      <c r="B1269" t="e">
        <f>IF('Peer Comparison Tool'!$D$11="NR",INDEX('CECL &lt;50B Database'!$A:$A,MATCH(Workings!$A1269,'CECL &lt;50B Database'!$AI:$AI,0)),INDEX('ALLL &lt;50B Database'!$A:$A,MATCH(Workings!$A1269,'ALLL &lt;50B Database'!$AI:$AI,0)))</f>
        <v>#N/A</v>
      </c>
      <c r="C1269" s="3" t="str">
        <f>IFERROR(IFERROR(VLOOKUP($B1269,'CECL &lt;50B Database'!$A:$AA,11,FALSE),VLOOKUP($B1269,'ALLL &lt;50B Database'!$A:$AA,11,FALSE)),"")</f>
        <v/>
      </c>
      <c r="D1269" t="str">
        <f t="shared" si="38"/>
        <v/>
      </c>
    </row>
    <row r="1270" spans="1:4" x14ac:dyDescent="0.25">
      <c r="A1270">
        <f t="shared" si="39"/>
        <v>1270</v>
      </c>
      <c r="B1270" t="e">
        <f>IF('Peer Comparison Tool'!$D$11="NR",INDEX('CECL &lt;50B Database'!$A:$A,MATCH(Workings!$A1270,'CECL &lt;50B Database'!$AI:$AI,0)),INDEX('ALLL &lt;50B Database'!$A:$A,MATCH(Workings!$A1270,'ALLL &lt;50B Database'!$AI:$AI,0)))</f>
        <v>#N/A</v>
      </c>
      <c r="C1270" s="3" t="str">
        <f>IFERROR(IFERROR(VLOOKUP($B1270,'CECL &lt;50B Database'!$A:$AA,11,FALSE),VLOOKUP($B1270,'ALLL &lt;50B Database'!$A:$AA,11,FALSE)),"")</f>
        <v/>
      </c>
      <c r="D1270" t="str">
        <f t="shared" si="38"/>
        <v/>
      </c>
    </row>
    <row r="1271" spans="1:4" x14ac:dyDescent="0.25">
      <c r="A1271">
        <f t="shared" si="39"/>
        <v>1271</v>
      </c>
      <c r="B1271" t="e">
        <f>IF('Peer Comparison Tool'!$D$11="NR",INDEX('CECL &lt;50B Database'!$A:$A,MATCH(Workings!$A1271,'CECL &lt;50B Database'!$AI:$AI,0)),INDEX('ALLL &lt;50B Database'!$A:$A,MATCH(Workings!$A1271,'ALLL &lt;50B Database'!$AI:$AI,0)))</f>
        <v>#N/A</v>
      </c>
      <c r="C1271" s="3" t="str">
        <f>IFERROR(IFERROR(VLOOKUP($B1271,'CECL &lt;50B Database'!$A:$AA,11,FALSE),VLOOKUP($B1271,'ALLL &lt;50B Database'!$A:$AA,11,FALSE)),"")</f>
        <v/>
      </c>
      <c r="D1271" t="str">
        <f t="shared" si="38"/>
        <v/>
      </c>
    </row>
    <row r="1272" spans="1:4" x14ac:dyDescent="0.25">
      <c r="A1272">
        <f t="shared" si="39"/>
        <v>1272</v>
      </c>
      <c r="B1272" t="e">
        <f>IF('Peer Comparison Tool'!$D$11="NR",INDEX('CECL &lt;50B Database'!$A:$A,MATCH(Workings!$A1272,'CECL &lt;50B Database'!$AI:$AI,0)),INDEX('ALLL &lt;50B Database'!$A:$A,MATCH(Workings!$A1272,'ALLL &lt;50B Database'!$AI:$AI,0)))</f>
        <v>#N/A</v>
      </c>
      <c r="C1272" s="3" t="str">
        <f>IFERROR(IFERROR(VLOOKUP($B1272,'CECL &lt;50B Database'!$A:$AA,11,FALSE),VLOOKUP($B1272,'ALLL &lt;50B Database'!$A:$AA,11,FALSE)),"")</f>
        <v/>
      </c>
      <c r="D1272" t="str">
        <f t="shared" si="38"/>
        <v/>
      </c>
    </row>
    <row r="1273" spans="1:4" x14ac:dyDescent="0.25">
      <c r="A1273">
        <f t="shared" si="39"/>
        <v>1273</v>
      </c>
      <c r="B1273" t="e">
        <f>IF('Peer Comparison Tool'!$D$11="NR",INDEX('CECL &lt;50B Database'!$A:$A,MATCH(Workings!$A1273,'CECL &lt;50B Database'!$AI:$AI,0)),INDEX('ALLL &lt;50B Database'!$A:$A,MATCH(Workings!$A1273,'ALLL &lt;50B Database'!$AI:$AI,0)))</f>
        <v>#N/A</v>
      </c>
      <c r="C1273" s="3" t="str">
        <f>IFERROR(IFERROR(VLOOKUP($B1273,'CECL &lt;50B Database'!$A:$AA,11,FALSE),VLOOKUP($B1273,'ALLL &lt;50B Database'!$A:$AA,11,FALSE)),"")</f>
        <v/>
      </c>
      <c r="D1273" t="str">
        <f t="shared" si="38"/>
        <v/>
      </c>
    </row>
    <row r="1274" spans="1:4" x14ac:dyDescent="0.25">
      <c r="A1274">
        <f t="shared" si="39"/>
        <v>1274</v>
      </c>
      <c r="B1274" t="e">
        <f>IF('Peer Comparison Tool'!$D$11="NR",INDEX('CECL &lt;50B Database'!$A:$A,MATCH(Workings!$A1274,'CECL &lt;50B Database'!$AI:$AI,0)),INDEX('ALLL &lt;50B Database'!$A:$A,MATCH(Workings!$A1274,'ALLL &lt;50B Database'!$AI:$AI,0)))</f>
        <v>#N/A</v>
      </c>
      <c r="C1274" s="3" t="str">
        <f>IFERROR(IFERROR(VLOOKUP($B1274,'CECL &lt;50B Database'!$A:$AA,11,FALSE),VLOOKUP($B1274,'ALLL &lt;50B Database'!$A:$AA,11,FALSE)),"")</f>
        <v/>
      </c>
      <c r="D1274" t="str">
        <f t="shared" si="38"/>
        <v/>
      </c>
    </row>
    <row r="1275" spans="1:4" x14ac:dyDescent="0.25">
      <c r="A1275">
        <f t="shared" si="39"/>
        <v>1275</v>
      </c>
      <c r="B1275" t="e">
        <f>IF('Peer Comparison Tool'!$D$11="NR",INDEX('CECL &lt;50B Database'!$A:$A,MATCH(Workings!$A1275,'CECL &lt;50B Database'!$AI:$AI,0)),INDEX('ALLL &lt;50B Database'!$A:$A,MATCH(Workings!$A1275,'ALLL &lt;50B Database'!$AI:$AI,0)))</f>
        <v>#N/A</v>
      </c>
      <c r="C1275" s="3" t="str">
        <f>IFERROR(IFERROR(VLOOKUP($B1275,'CECL &lt;50B Database'!$A:$AA,11,FALSE),VLOOKUP($B1275,'ALLL &lt;50B Database'!$A:$AA,11,FALSE)),"")</f>
        <v/>
      </c>
      <c r="D1275" t="str">
        <f t="shared" si="38"/>
        <v/>
      </c>
    </row>
    <row r="1276" spans="1:4" x14ac:dyDescent="0.25">
      <c r="A1276">
        <f t="shared" si="39"/>
        <v>1276</v>
      </c>
      <c r="B1276" t="e">
        <f>IF('Peer Comparison Tool'!$D$11="NR",INDEX('CECL &lt;50B Database'!$A:$A,MATCH(Workings!$A1276,'CECL &lt;50B Database'!$AI:$AI,0)),INDEX('ALLL &lt;50B Database'!$A:$A,MATCH(Workings!$A1276,'ALLL &lt;50B Database'!$AI:$AI,0)))</f>
        <v>#N/A</v>
      </c>
      <c r="C1276" s="3" t="str">
        <f>IFERROR(IFERROR(VLOOKUP($B1276,'CECL &lt;50B Database'!$A:$AA,11,FALSE),VLOOKUP($B1276,'ALLL &lt;50B Database'!$A:$AA,11,FALSE)),"")</f>
        <v/>
      </c>
      <c r="D1276" t="str">
        <f t="shared" si="38"/>
        <v/>
      </c>
    </row>
    <row r="1277" spans="1:4" x14ac:dyDescent="0.25">
      <c r="A1277">
        <f t="shared" si="39"/>
        <v>1277</v>
      </c>
      <c r="B1277" t="e">
        <f>IF('Peer Comparison Tool'!$D$11="NR",INDEX('CECL &lt;50B Database'!$A:$A,MATCH(Workings!$A1277,'CECL &lt;50B Database'!$AI:$AI,0)),INDEX('ALLL &lt;50B Database'!$A:$A,MATCH(Workings!$A1277,'ALLL &lt;50B Database'!$AI:$AI,0)))</f>
        <v>#N/A</v>
      </c>
      <c r="C1277" s="3" t="str">
        <f>IFERROR(IFERROR(VLOOKUP($B1277,'CECL &lt;50B Database'!$A:$AA,11,FALSE),VLOOKUP($B1277,'ALLL &lt;50B Database'!$A:$AA,11,FALSE)),"")</f>
        <v/>
      </c>
      <c r="D1277" t="str">
        <f t="shared" si="38"/>
        <v/>
      </c>
    </row>
    <row r="1278" spans="1:4" x14ac:dyDescent="0.25">
      <c r="A1278">
        <f t="shared" si="39"/>
        <v>1278</v>
      </c>
      <c r="B1278" t="e">
        <f>IF('Peer Comparison Tool'!$D$11="NR",INDEX('CECL &lt;50B Database'!$A:$A,MATCH(Workings!$A1278,'CECL &lt;50B Database'!$AI:$AI,0)),INDEX('ALLL &lt;50B Database'!$A:$A,MATCH(Workings!$A1278,'ALLL &lt;50B Database'!$AI:$AI,0)))</f>
        <v>#N/A</v>
      </c>
      <c r="C1278" s="3" t="str">
        <f>IFERROR(IFERROR(VLOOKUP($B1278,'CECL &lt;50B Database'!$A:$AA,11,FALSE),VLOOKUP($B1278,'ALLL &lt;50B Database'!$A:$AA,11,FALSE)),"")</f>
        <v/>
      </c>
      <c r="D1278" t="str">
        <f t="shared" si="38"/>
        <v/>
      </c>
    </row>
    <row r="1279" spans="1:4" x14ac:dyDescent="0.25">
      <c r="A1279">
        <f t="shared" si="39"/>
        <v>1279</v>
      </c>
      <c r="B1279" t="e">
        <f>IF('Peer Comparison Tool'!$D$11="NR",INDEX('CECL &lt;50B Database'!$A:$A,MATCH(Workings!$A1279,'CECL &lt;50B Database'!$AI:$AI,0)),INDEX('ALLL &lt;50B Database'!$A:$A,MATCH(Workings!$A1279,'ALLL &lt;50B Database'!$AI:$AI,0)))</f>
        <v>#N/A</v>
      </c>
      <c r="C1279" s="3" t="str">
        <f>IFERROR(IFERROR(VLOOKUP($B1279,'CECL &lt;50B Database'!$A:$AA,11,FALSE),VLOOKUP($B1279,'ALLL &lt;50B Database'!$A:$AA,11,FALSE)),"")</f>
        <v/>
      </c>
      <c r="D1279" t="str">
        <f t="shared" si="38"/>
        <v/>
      </c>
    </row>
    <row r="1280" spans="1:4" x14ac:dyDescent="0.25">
      <c r="A1280">
        <f t="shared" si="39"/>
        <v>1280</v>
      </c>
      <c r="B1280" t="e">
        <f>IF('Peer Comparison Tool'!$D$11="NR",INDEX('CECL &lt;50B Database'!$A:$A,MATCH(Workings!$A1280,'CECL &lt;50B Database'!$AI:$AI,0)),INDEX('ALLL &lt;50B Database'!$A:$A,MATCH(Workings!$A1280,'ALLL &lt;50B Database'!$AI:$AI,0)))</f>
        <v>#N/A</v>
      </c>
      <c r="C1280" s="3" t="str">
        <f>IFERROR(IFERROR(VLOOKUP($B1280,'CECL &lt;50B Database'!$A:$AA,11,FALSE),VLOOKUP($B1280,'ALLL &lt;50B Database'!$A:$AA,11,FALSE)),"")</f>
        <v/>
      </c>
      <c r="D1280" t="str">
        <f t="shared" si="38"/>
        <v/>
      </c>
    </row>
    <row r="1281" spans="1:4" x14ac:dyDescent="0.25">
      <c r="A1281">
        <f t="shared" si="39"/>
        <v>1281</v>
      </c>
      <c r="B1281" t="e">
        <f>IF('Peer Comparison Tool'!$D$11="NR",INDEX('CECL &lt;50B Database'!$A:$A,MATCH(Workings!$A1281,'CECL &lt;50B Database'!$AI:$AI,0)),INDEX('ALLL &lt;50B Database'!$A:$A,MATCH(Workings!$A1281,'ALLL &lt;50B Database'!$AI:$AI,0)))</f>
        <v>#N/A</v>
      </c>
      <c r="C1281" s="3" t="str">
        <f>IFERROR(IFERROR(VLOOKUP($B1281,'CECL &lt;50B Database'!$A:$AA,11,FALSE),VLOOKUP($B1281,'ALLL &lt;50B Database'!$A:$AA,11,FALSE)),"")</f>
        <v/>
      </c>
      <c r="D1281" t="str">
        <f t="shared" si="38"/>
        <v/>
      </c>
    </row>
    <row r="1282" spans="1:4" x14ac:dyDescent="0.25">
      <c r="A1282">
        <f t="shared" si="39"/>
        <v>1282</v>
      </c>
      <c r="B1282" t="e">
        <f>IF('Peer Comparison Tool'!$D$11="NR",INDEX('CECL &lt;50B Database'!$A:$A,MATCH(Workings!$A1282,'CECL &lt;50B Database'!$AI:$AI,0)),INDEX('ALLL &lt;50B Database'!$A:$A,MATCH(Workings!$A1282,'ALLL &lt;50B Database'!$AI:$AI,0)))</f>
        <v>#N/A</v>
      </c>
      <c r="C1282" s="3" t="str">
        <f>IFERROR(IFERROR(VLOOKUP($B1282,'CECL &lt;50B Database'!$A:$AA,11,FALSE),VLOOKUP($B1282,'ALLL &lt;50B Database'!$A:$AA,11,FALSE)),"")</f>
        <v/>
      </c>
      <c r="D1282" t="str">
        <f t="shared" ref="D1282:D1345" si="40">IFERROR(RANK($C1282,$C$1:$C$5000,0),"")</f>
        <v/>
      </c>
    </row>
    <row r="1283" spans="1:4" x14ac:dyDescent="0.25">
      <c r="A1283">
        <f t="shared" si="39"/>
        <v>1283</v>
      </c>
      <c r="B1283" t="e">
        <f>IF('Peer Comparison Tool'!$D$11="NR",INDEX('CECL &lt;50B Database'!$A:$A,MATCH(Workings!$A1283,'CECL &lt;50B Database'!$AI:$AI,0)),INDEX('ALLL &lt;50B Database'!$A:$A,MATCH(Workings!$A1283,'ALLL &lt;50B Database'!$AI:$AI,0)))</f>
        <v>#N/A</v>
      </c>
      <c r="C1283" s="3" t="str">
        <f>IFERROR(IFERROR(VLOOKUP($B1283,'CECL &lt;50B Database'!$A:$AA,11,FALSE),VLOOKUP($B1283,'ALLL &lt;50B Database'!$A:$AA,11,FALSE)),"")</f>
        <v/>
      </c>
      <c r="D1283" t="str">
        <f t="shared" si="40"/>
        <v/>
      </c>
    </row>
    <row r="1284" spans="1:4" x14ac:dyDescent="0.25">
      <c r="A1284">
        <f t="shared" ref="A1284:A1347" si="41">A1283+1</f>
        <v>1284</v>
      </c>
      <c r="B1284" t="e">
        <f>IF('Peer Comparison Tool'!$D$11="NR",INDEX('CECL &lt;50B Database'!$A:$A,MATCH(Workings!$A1284,'CECL &lt;50B Database'!$AI:$AI,0)),INDEX('ALLL &lt;50B Database'!$A:$A,MATCH(Workings!$A1284,'ALLL &lt;50B Database'!$AI:$AI,0)))</f>
        <v>#N/A</v>
      </c>
      <c r="C1284" s="3" t="str">
        <f>IFERROR(IFERROR(VLOOKUP($B1284,'CECL &lt;50B Database'!$A:$AA,11,FALSE),VLOOKUP($B1284,'ALLL &lt;50B Database'!$A:$AA,11,FALSE)),"")</f>
        <v/>
      </c>
      <c r="D1284" t="str">
        <f t="shared" si="40"/>
        <v/>
      </c>
    </row>
    <row r="1285" spans="1:4" x14ac:dyDescent="0.25">
      <c r="A1285">
        <f t="shared" si="41"/>
        <v>1285</v>
      </c>
      <c r="B1285" t="e">
        <f>IF('Peer Comparison Tool'!$D$11="NR",INDEX('CECL &lt;50B Database'!$A:$A,MATCH(Workings!$A1285,'CECL &lt;50B Database'!$AI:$AI,0)),INDEX('ALLL &lt;50B Database'!$A:$A,MATCH(Workings!$A1285,'ALLL &lt;50B Database'!$AI:$AI,0)))</f>
        <v>#N/A</v>
      </c>
      <c r="C1285" s="3" t="str">
        <f>IFERROR(IFERROR(VLOOKUP($B1285,'CECL &lt;50B Database'!$A:$AA,11,FALSE),VLOOKUP($B1285,'ALLL &lt;50B Database'!$A:$AA,11,FALSE)),"")</f>
        <v/>
      </c>
      <c r="D1285" t="str">
        <f t="shared" si="40"/>
        <v/>
      </c>
    </row>
    <row r="1286" spans="1:4" x14ac:dyDescent="0.25">
      <c r="A1286">
        <f t="shared" si="41"/>
        <v>1286</v>
      </c>
      <c r="B1286" t="e">
        <f>IF('Peer Comparison Tool'!$D$11="NR",INDEX('CECL &lt;50B Database'!$A:$A,MATCH(Workings!$A1286,'CECL &lt;50B Database'!$AI:$AI,0)),INDEX('ALLL &lt;50B Database'!$A:$A,MATCH(Workings!$A1286,'ALLL &lt;50B Database'!$AI:$AI,0)))</f>
        <v>#N/A</v>
      </c>
      <c r="C1286" s="3" t="str">
        <f>IFERROR(IFERROR(VLOOKUP($B1286,'CECL &lt;50B Database'!$A:$AA,11,FALSE),VLOOKUP($B1286,'ALLL &lt;50B Database'!$A:$AA,11,FALSE)),"")</f>
        <v/>
      </c>
      <c r="D1286" t="str">
        <f t="shared" si="40"/>
        <v/>
      </c>
    </row>
    <row r="1287" spans="1:4" x14ac:dyDescent="0.25">
      <c r="A1287">
        <f t="shared" si="41"/>
        <v>1287</v>
      </c>
      <c r="B1287" t="e">
        <f>IF('Peer Comparison Tool'!$D$11="NR",INDEX('CECL &lt;50B Database'!$A:$A,MATCH(Workings!$A1287,'CECL &lt;50B Database'!$AI:$AI,0)),INDEX('ALLL &lt;50B Database'!$A:$A,MATCH(Workings!$A1287,'ALLL &lt;50B Database'!$AI:$AI,0)))</f>
        <v>#N/A</v>
      </c>
      <c r="C1287" s="3" t="str">
        <f>IFERROR(IFERROR(VLOOKUP($B1287,'CECL &lt;50B Database'!$A:$AA,11,FALSE),VLOOKUP($B1287,'ALLL &lt;50B Database'!$A:$AA,11,FALSE)),"")</f>
        <v/>
      </c>
      <c r="D1287" t="str">
        <f t="shared" si="40"/>
        <v/>
      </c>
    </row>
    <row r="1288" spans="1:4" x14ac:dyDescent="0.25">
      <c r="A1288">
        <f t="shared" si="41"/>
        <v>1288</v>
      </c>
      <c r="B1288" t="e">
        <f>IF('Peer Comparison Tool'!$D$11="NR",INDEX('CECL &lt;50B Database'!$A:$A,MATCH(Workings!$A1288,'CECL &lt;50B Database'!$AI:$AI,0)),INDEX('ALLL &lt;50B Database'!$A:$A,MATCH(Workings!$A1288,'ALLL &lt;50B Database'!$AI:$AI,0)))</f>
        <v>#N/A</v>
      </c>
      <c r="C1288" s="3" t="str">
        <f>IFERROR(IFERROR(VLOOKUP($B1288,'CECL &lt;50B Database'!$A:$AA,11,FALSE),VLOOKUP($B1288,'ALLL &lt;50B Database'!$A:$AA,11,FALSE)),"")</f>
        <v/>
      </c>
      <c r="D1288" t="str">
        <f t="shared" si="40"/>
        <v/>
      </c>
    </row>
    <row r="1289" spans="1:4" x14ac:dyDescent="0.25">
      <c r="A1289">
        <f t="shared" si="41"/>
        <v>1289</v>
      </c>
      <c r="B1289" t="e">
        <f>IF('Peer Comparison Tool'!$D$11="NR",INDEX('CECL &lt;50B Database'!$A:$A,MATCH(Workings!$A1289,'CECL &lt;50B Database'!$AI:$AI,0)),INDEX('ALLL &lt;50B Database'!$A:$A,MATCH(Workings!$A1289,'ALLL &lt;50B Database'!$AI:$AI,0)))</f>
        <v>#N/A</v>
      </c>
      <c r="C1289" s="3" t="str">
        <f>IFERROR(IFERROR(VLOOKUP($B1289,'CECL &lt;50B Database'!$A:$AA,11,FALSE),VLOOKUP($B1289,'ALLL &lt;50B Database'!$A:$AA,11,FALSE)),"")</f>
        <v/>
      </c>
      <c r="D1289" t="str">
        <f t="shared" si="40"/>
        <v/>
      </c>
    </row>
    <row r="1290" spans="1:4" x14ac:dyDescent="0.25">
      <c r="A1290">
        <f t="shared" si="41"/>
        <v>1290</v>
      </c>
      <c r="B1290" t="e">
        <f>IF('Peer Comparison Tool'!$D$11="NR",INDEX('CECL &lt;50B Database'!$A:$A,MATCH(Workings!$A1290,'CECL &lt;50B Database'!$AI:$AI,0)),INDEX('ALLL &lt;50B Database'!$A:$A,MATCH(Workings!$A1290,'ALLL &lt;50B Database'!$AI:$AI,0)))</f>
        <v>#N/A</v>
      </c>
      <c r="C1290" s="3" t="str">
        <f>IFERROR(IFERROR(VLOOKUP($B1290,'CECL &lt;50B Database'!$A:$AA,11,FALSE),VLOOKUP($B1290,'ALLL &lt;50B Database'!$A:$AA,11,FALSE)),"")</f>
        <v/>
      </c>
      <c r="D1290" t="str">
        <f t="shared" si="40"/>
        <v/>
      </c>
    </row>
    <row r="1291" spans="1:4" x14ac:dyDescent="0.25">
      <c r="A1291">
        <f t="shared" si="41"/>
        <v>1291</v>
      </c>
      <c r="B1291" t="e">
        <f>IF('Peer Comparison Tool'!$D$11="NR",INDEX('CECL &lt;50B Database'!$A:$A,MATCH(Workings!$A1291,'CECL &lt;50B Database'!$AI:$AI,0)),INDEX('ALLL &lt;50B Database'!$A:$A,MATCH(Workings!$A1291,'ALLL &lt;50B Database'!$AI:$AI,0)))</f>
        <v>#N/A</v>
      </c>
      <c r="C1291" s="3" t="str">
        <f>IFERROR(IFERROR(VLOOKUP($B1291,'CECL &lt;50B Database'!$A:$AA,11,FALSE),VLOOKUP($B1291,'ALLL &lt;50B Database'!$A:$AA,11,FALSE)),"")</f>
        <v/>
      </c>
      <c r="D1291" t="str">
        <f t="shared" si="40"/>
        <v/>
      </c>
    </row>
    <row r="1292" spans="1:4" x14ac:dyDescent="0.25">
      <c r="A1292">
        <f t="shared" si="41"/>
        <v>1292</v>
      </c>
      <c r="B1292" t="e">
        <f>IF('Peer Comparison Tool'!$D$11="NR",INDEX('CECL &lt;50B Database'!$A:$A,MATCH(Workings!$A1292,'CECL &lt;50B Database'!$AI:$AI,0)),INDEX('ALLL &lt;50B Database'!$A:$A,MATCH(Workings!$A1292,'ALLL &lt;50B Database'!$AI:$AI,0)))</f>
        <v>#N/A</v>
      </c>
      <c r="C1292" s="3" t="str">
        <f>IFERROR(IFERROR(VLOOKUP($B1292,'CECL &lt;50B Database'!$A:$AA,11,FALSE),VLOOKUP($B1292,'ALLL &lt;50B Database'!$A:$AA,11,FALSE)),"")</f>
        <v/>
      </c>
      <c r="D1292" t="str">
        <f t="shared" si="40"/>
        <v/>
      </c>
    </row>
    <row r="1293" spans="1:4" x14ac:dyDescent="0.25">
      <c r="A1293">
        <f t="shared" si="41"/>
        <v>1293</v>
      </c>
      <c r="B1293" t="e">
        <f>IF('Peer Comparison Tool'!$D$11="NR",INDEX('CECL &lt;50B Database'!$A:$A,MATCH(Workings!$A1293,'CECL &lt;50B Database'!$AI:$AI,0)),INDEX('ALLL &lt;50B Database'!$A:$A,MATCH(Workings!$A1293,'ALLL &lt;50B Database'!$AI:$AI,0)))</f>
        <v>#N/A</v>
      </c>
      <c r="C1293" s="3" t="str">
        <f>IFERROR(IFERROR(VLOOKUP($B1293,'CECL &lt;50B Database'!$A:$AA,11,FALSE),VLOOKUP($B1293,'ALLL &lt;50B Database'!$A:$AA,11,FALSE)),"")</f>
        <v/>
      </c>
      <c r="D1293" t="str">
        <f t="shared" si="40"/>
        <v/>
      </c>
    </row>
    <row r="1294" spans="1:4" x14ac:dyDescent="0.25">
      <c r="A1294">
        <f t="shared" si="41"/>
        <v>1294</v>
      </c>
      <c r="B1294" t="e">
        <f>IF('Peer Comparison Tool'!$D$11="NR",INDEX('CECL &lt;50B Database'!$A:$A,MATCH(Workings!$A1294,'CECL &lt;50B Database'!$AI:$AI,0)),INDEX('ALLL &lt;50B Database'!$A:$A,MATCH(Workings!$A1294,'ALLL &lt;50B Database'!$AI:$AI,0)))</f>
        <v>#N/A</v>
      </c>
      <c r="C1294" s="3" t="str">
        <f>IFERROR(IFERROR(VLOOKUP($B1294,'CECL &lt;50B Database'!$A:$AA,11,FALSE),VLOOKUP($B1294,'ALLL &lt;50B Database'!$A:$AA,11,FALSE)),"")</f>
        <v/>
      </c>
      <c r="D1294" t="str">
        <f t="shared" si="40"/>
        <v/>
      </c>
    </row>
    <row r="1295" spans="1:4" x14ac:dyDescent="0.25">
      <c r="A1295">
        <f t="shared" si="41"/>
        <v>1295</v>
      </c>
      <c r="B1295" t="e">
        <f>IF('Peer Comparison Tool'!$D$11="NR",INDEX('CECL &lt;50B Database'!$A:$A,MATCH(Workings!$A1295,'CECL &lt;50B Database'!$AI:$AI,0)),INDEX('ALLL &lt;50B Database'!$A:$A,MATCH(Workings!$A1295,'ALLL &lt;50B Database'!$AI:$AI,0)))</f>
        <v>#N/A</v>
      </c>
      <c r="C1295" s="3" t="str">
        <f>IFERROR(IFERROR(VLOOKUP($B1295,'CECL &lt;50B Database'!$A:$AA,11,FALSE),VLOOKUP($B1295,'ALLL &lt;50B Database'!$A:$AA,11,FALSE)),"")</f>
        <v/>
      </c>
      <c r="D1295" t="str">
        <f t="shared" si="40"/>
        <v/>
      </c>
    </row>
    <row r="1296" spans="1:4" x14ac:dyDescent="0.25">
      <c r="A1296">
        <f t="shared" si="41"/>
        <v>1296</v>
      </c>
      <c r="B1296" t="e">
        <f>IF('Peer Comparison Tool'!$D$11="NR",INDEX('CECL &lt;50B Database'!$A:$A,MATCH(Workings!$A1296,'CECL &lt;50B Database'!$AI:$AI,0)),INDEX('ALLL &lt;50B Database'!$A:$A,MATCH(Workings!$A1296,'ALLL &lt;50B Database'!$AI:$AI,0)))</f>
        <v>#N/A</v>
      </c>
      <c r="C1296" s="3" t="str">
        <f>IFERROR(IFERROR(VLOOKUP($B1296,'CECL &lt;50B Database'!$A:$AA,11,FALSE),VLOOKUP($B1296,'ALLL &lt;50B Database'!$A:$AA,11,FALSE)),"")</f>
        <v/>
      </c>
      <c r="D1296" t="str">
        <f t="shared" si="40"/>
        <v/>
      </c>
    </row>
    <row r="1297" spans="1:4" x14ac:dyDescent="0.25">
      <c r="A1297">
        <f t="shared" si="41"/>
        <v>1297</v>
      </c>
      <c r="B1297" t="e">
        <f>IF('Peer Comparison Tool'!$D$11="NR",INDEX('CECL &lt;50B Database'!$A:$A,MATCH(Workings!$A1297,'CECL &lt;50B Database'!$AI:$AI,0)),INDEX('ALLL &lt;50B Database'!$A:$A,MATCH(Workings!$A1297,'ALLL &lt;50B Database'!$AI:$AI,0)))</f>
        <v>#N/A</v>
      </c>
      <c r="C1297" s="3" t="str">
        <f>IFERROR(IFERROR(VLOOKUP($B1297,'CECL &lt;50B Database'!$A:$AA,11,FALSE),VLOOKUP($B1297,'ALLL &lt;50B Database'!$A:$AA,11,FALSE)),"")</f>
        <v/>
      </c>
      <c r="D1297" t="str">
        <f t="shared" si="40"/>
        <v/>
      </c>
    </row>
    <row r="1298" spans="1:4" x14ac:dyDescent="0.25">
      <c r="A1298">
        <f t="shared" si="41"/>
        <v>1298</v>
      </c>
      <c r="B1298" t="e">
        <f>IF('Peer Comparison Tool'!$D$11="NR",INDEX('CECL &lt;50B Database'!$A:$A,MATCH(Workings!$A1298,'CECL &lt;50B Database'!$AI:$AI,0)),INDEX('ALLL &lt;50B Database'!$A:$A,MATCH(Workings!$A1298,'ALLL &lt;50B Database'!$AI:$AI,0)))</f>
        <v>#N/A</v>
      </c>
      <c r="C1298" s="3" t="str">
        <f>IFERROR(IFERROR(VLOOKUP($B1298,'CECL &lt;50B Database'!$A:$AA,11,FALSE),VLOOKUP($B1298,'ALLL &lt;50B Database'!$A:$AA,11,FALSE)),"")</f>
        <v/>
      </c>
      <c r="D1298" t="str">
        <f t="shared" si="40"/>
        <v/>
      </c>
    </row>
    <row r="1299" spans="1:4" x14ac:dyDescent="0.25">
      <c r="A1299">
        <f t="shared" si="41"/>
        <v>1299</v>
      </c>
      <c r="B1299" t="e">
        <f>IF('Peer Comparison Tool'!$D$11="NR",INDEX('CECL &lt;50B Database'!$A:$A,MATCH(Workings!$A1299,'CECL &lt;50B Database'!$AI:$AI,0)),INDEX('ALLL &lt;50B Database'!$A:$A,MATCH(Workings!$A1299,'ALLL &lt;50B Database'!$AI:$AI,0)))</f>
        <v>#N/A</v>
      </c>
      <c r="C1299" s="3" t="str">
        <f>IFERROR(IFERROR(VLOOKUP($B1299,'CECL &lt;50B Database'!$A:$AA,11,FALSE),VLOOKUP($B1299,'ALLL &lt;50B Database'!$A:$AA,11,FALSE)),"")</f>
        <v/>
      </c>
      <c r="D1299" t="str">
        <f t="shared" si="40"/>
        <v/>
      </c>
    </row>
    <row r="1300" spans="1:4" x14ac:dyDescent="0.25">
      <c r="A1300">
        <f t="shared" si="41"/>
        <v>1300</v>
      </c>
      <c r="B1300" t="e">
        <f>IF('Peer Comparison Tool'!$D$11="NR",INDEX('CECL &lt;50B Database'!$A:$A,MATCH(Workings!$A1300,'CECL &lt;50B Database'!$AI:$AI,0)),INDEX('ALLL &lt;50B Database'!$A:$A,MATCH(Workings!$A1300,'ALLL &lt;50B Database'!$AI:$AI,0)))</f>
        <v>#N/A</v>
      </c>
      <c r="C1300" s="3" t="str">
        <f>IFERROR(IFERROR(VLOOKUP($B1300,'CECL &lt;50B Database'!$A:$AA,11,FALSE),VLOOKUP($B1300,'ALLL &lt;50B Database'!$A:$AA,11,FALSE)),"")</f>
        <v/>
      </c>
      <c r="D1300" t="str">
        <f t="shared" si="40"/>
        <v/>
      </c>
    </row>
    <row r="1301" spans="1:4" x14ac:dyDescent="0.25">
      <c r="A1301">
        <f t="shared" si="41"/>
        <v>1301</v>
      </c>
      <c r="B1301" t="e">
        <f>IF('Peer Comparison Tool'!$D$11="NR",INDEX('CECL &lt;50B Database'!$A:$A,MATCH(Workings!$A1301,'CECL &lt;50B Database'!$AI:$AI,0)),INDEX('ALLL &lt;50B Database'!$A:$A,MATCH(Workings!$A1301,'ALLL &lt;50B Database'!$AI:$AI,0)))</f>
        <v>#N/A</v>
      </c>
      <c r="C1301" s="3" t="str">
        <f>IFERROR(IFERROR(VLOOKUP($B1301,'CECL &lt;50B Database'!$A:$AA,11,FALSE),VLOOKUP($B1301,'ALLL &lt;50B Database'!$A:$AA,11,FALSE)),"")</f>
        <v/>
      </c>
      <c r="D1301" t="str">
        <f t="shared" si="40"/>
        <v/>
      </c>
    </row>
    <row r="1302" spans="1:4" x14ac:dyDescent="0.25">
      <c r="A1302">
        <f t="shared" si="41"/>
        <v>1302</v>
      </c>
      <c r="B1302" t="e">
        <f>IF('Peer Comparison Tool'!$D$11="NR",INDEX('CECL &lt;50B Database'!$A:$A,MATCH(Workings!$A1302,'CECL &lt;50B Database'!$AI:$AI,0)),INDEX('ALLL &lt;50B Database'!$A:$A,MATCH(Workings!$A1302,'ALLL &lt;50B Database'!$AI:$AI,0)))</f>
        <v>#N/A</v>
      </c>
      <c r="C1302" s="3" t="str">
        <f>IFERROR(IFERROR(VLOOKUP($B1302,'CECL &lt;50B Database'!$A:$AA,11,FALSE),VLOOKUP($B1302,'ALLL &lt;50B Database'!$A:$AA,11,FALSE)),"")</f>
        <v/>
      </c>
      <c r="D1302" t="str">
        <f t="shared" si="40"/>
        <v/>
      </c>
    </row>
    <row r="1303" spans="1:4" x14ac:dyDescent="0.25">
      <c r="A1303">
        <f t="shared" si="41"/>
        <v>1303</v>
      </c>
      <c r="B1303" t="e">
        <f>IF('Peer Comparison Tool'!$D$11="NR",INDEX('CECL &lt;50B Database'!$A:$A,MATCH(Workings!$A1303,'CECL &lt;50B Database'!$AI:$AI,0)),INDEX('ALLL &lt;50B Database'!$A:$A,MATCH(Workings!$A1303,'ALLL &lt;50B Database'!$AI:$AI,0)))</f>
        <v>#N/A</v>
      </c>
      <c r="C1303" s="3" t="str">
        <f>IFERROR(IFERROR(VLOOKUP($B1303,'CECL &lt;50B Database'!$A:$AA,11,FALSE),VLOOKUP($B1303,'ALLL &lt;50B Database'!$A:$AA,11,FALSE)),"")</f>
        <v/>
      </c>
      <c r="D1303" t="str">
        <f t="shared" si="40"/>
        <v/>
      </c>
    </row>
    <row r="1304" spans="1:4" x14ac:dyDescent="0.25">
      <c r="A1304">
        <f t="shared" si="41"/>
        <v>1304</v>
      </c>
      <c r="B1304" t="e">
        <f>IF('Peer Comparison Tool'!$D$11="NR",INDEX('CECL &lt;50B Database'!$A:$A,MATCH(Workings!$A1304,'CECL &lt;50B Database'!$AI:$AI,0)),INDEX('ALLL &lt;50B Database'!$A:$A,MATCH(Workings!$A1304,'ALLL &lt;50B Database'!$AI:$AI,0)))</f>
        <v>#N/A</v>
      </c>
      <c r="C1304" s="3" t="str">
        <f>IFERROR(IFERROR(VLOOKUP($B1304,'CECL &lt;50B Database'!$A:$AA,11,FALSE),VLOOKUP($B1304,'ALLL &lt;50B Database'!$A:$AA,11,FALSE)),"")</f>
        <v/>
      </c>
      <c r="D1304" t="str">
        <f t="shared" si="40"/>
        <v/>
      </c>
    </row>
    <row r="1305" spans="1:4" x14ac:dyDescent="0.25">
      <c r="A1305">
        <f t="shared" si="41"/>
        <v>1305</v>
      </c>
      <c r="B1305" t="e">
        <f>IF('Peer Comparison Tool'!$D$11="NR",INDEX('CECL &lt;50B Database'!$A:$A,MATCH(Workings!$A1305,'CECL &lt;50B Database'!$AI:$AI,0)),INDEX('ALLL &lt;50B Database'!$A:$A,MATCH(Workings!$A1305,'ALLL &lt;50B Database'!$AI:$AI,0)))</f>
        <v>#N/A</v>
      </c>
      <c r="C1305" s="3" t="str">
        <f>IFERROR(IFERROR(VLOOKUP($B1305,'CECL &lt;50B Database'!$A:$AA,11,FALSE),VLOOKUP($B1305,'ALLL &lt;50B Database'!$A:$AA,11,FALSE)),"")</f>
        <v/>
      </c>
      <c r="D1305" t="str">
        <f t="shared" si="40"/>
        <v/>
      </c>
    </row>
    <row r="1306" spans="1:4" x14ac:dyDescent="0.25">
      <c r="A1306">
        <f t="shared" si="41"/>
        <v>1306</v>
      </c>
      <c r="B1306" t="e">
        <f>IF('Peer Comparison Tool'!$D$11="NR",INDEX('CECL &lt;50B Database'!$A:$A,MATCH(Workings!$A1306,'CECL &lt;50B Database'!$AI:$AI,0)),INDEX('ALLL &lt;50B Database'!$A:$A,MATCH(Workings!$A1306,'ALLL &lt;50B Database'!$AI:$AI,0)))</f>
        <v>#N/A</v>
      </c>
      <c r="C1306" s="3" t="str">
        <f>IFERROR(IFERROR(VLOOKUP($B1306,'CECL &lt;50B Database'!$A:$AA,11,FALSE),VLOOKUP($B1306,'ALLL &lt;50B Database'!$A:$AA,11,FALSE)),"")</f>
        <v/>
      </c>
      <c r="D1306" t="str">
        <f t="shared" si="40"/>
        <v/>
      </c>
    </row>
    <row r="1307" spans="1:4" x14ac:dyDescent="0.25">
      <c r="A1307">
        <f t="shared" si="41"/>
        <v>1307</v>
      </c>
      <c r="B1307" t="e">
        <f>IF('Peer Comparison Tool'!$D$11="NR",INDEX('CECL &lt;50B Database'!$A:$A,MATCH(Workings!$A1307,'CECL &lt;50B Database'!$AI:$AI,0)),INDEX('ALLL &lt;50B Database'!$A:$A,MATCH(Workings!$A1307,'ALLL &lt;50B Database'!$AI:$AI,0)))</f>
        <v>#N/A</v>
      </c>
      <c r="C1307" s="3" t="str">
        <f>IFERROR(IFERROR(VLOOKUP($B1307,'CECL &lt;50B Database'!$A:$AA,11,FALSE),VLOOKUP($B1307,'ALLL &lt;50B Database'!$A:$AA,11,FALSE)),"")</f>
        <v/>
      </c>
      <c r="D1307" t="str">
        <f t="shared" si="40"/>
        <v/>
      </c>
    </row>
    <row r="1308" spans="1:4" x14ac:dyDescent="0.25">
      <c r="A1308">
        <f t="shared" si="41"/>
        <v>1308</v>
      </c>
      <c r="B1308" t="e">
        <f>IF('Peer Comparison Tool'!$D$11="NR",INDEX('CECL &lt;50B Database'!$A:$A,MATCH(Workings!$A1308,'CECL &lt;50B Database'!$AI:$AI,0)),INDEX('ALLL &lt;50B Database'!$A:$A,MATCH(Workings!$A1308,'ALLL &lt;50B Database'!$AI:$AI,0)))</f>
        <v>#N/A</v>
      </c>
      <c r="C1308" s="3" t="str">
        <f>IFERROR(IFERROR(VLOOKUP($B1308,'CECL &lt;50B Database'!$A:$AA,11,FALSE),VLOOKUP($B1308,'ALLL &lt;50B Database'!$A:$AA,11,FALSE)),"")</f>
        <v/>
      </c>
      <c r="D1308" t="str">
        <f t="shared" si="40"/>
        <v/>
      </c>
    </row>
    <row r="1309" spans="1:4" x14ac:dyDescent="0.25">
      <c r="A1309">
        <f t="shared" si="41"/>
        <v>1309</v>
      </c>
      <c r="B1309" t="e">
        <f>IF('Peer Comparison Tool'!$D$11="NR",INDEX('CECL &lt;50B Database'!$A:$A,MATCH(Workings!$A1309,'CECL &lt;50B Database'!$AI:$AI,0)),INDEX('ALLL &lt;50B Database'!$A:$A,MATCH(Workings!$A1309,'ALLL &lt;50B Database'!$AI:$AI,0)))</f>
        <v>#N/A</v>
      </c>
      <c r="C1309" s="3" t="str">
        <f>IFERROR(IFERROR(VLOOKUP($B1309,'CECL &lt;50B Database'!$A:$AA,11,FALSE),VLOOKUP($B1309,'ALLL &lt;50B Database'!$A:$AA,11,FALSE)),"")</f>
        <v/>
      </c>
      <c r="D1309" t="str">
        <f t="shared" si="40"/>
        <v/>
      </c>
    </row>
    <row r="1310" spans="1:4" x14ac:dyDescent="0.25">
      <c r="A1310">
        <f t="shared" si="41"/>
        <v>1310</v>
      </c>
      <c r="B1310" t="e">
        <f>IF('Peer Comparison Tool'!$D$11="NR",INDEX('CECL &lt;50B Database'!$A:$A,MATCH(Workings!$A1310,'CECL &lt;50B Database'!$AI:$AI,0)),INDEX('ALLL &lt;50B Database'!$A:$A,MATCH(Workings!$A1310,'ALLL &lt;50B Database'!$AI:$AI,0)))</f>
        <v>#N/A</v>
      </c>
      <c r="C1310" s="3" t="str">
        <f>IFERROR(IFERROR(VLOOKUP($B1310,'CECL &lt;50B Database'!$A:$AA,11,FALSE),VLOOKUP($B1310,'ALLL &lt;50B Database'!$A:$AA,11,FALSE)),"")</f>
        <v/>
      </c>
      <c r="D1310" t="str">
        <f t="shared" si="40"/>
        <v/>
      </c>
    </row>
    <row r="1311" spans="1:4" x14ac:dyDescent="0.25">
      <c r="A1311">
        <f t="shared" si="41"/>
        <v>1311</v>
      </c>
      <c r="B1311" t="e">
        <f>IF('Peer Comparison Tool'!$D$11="NR",INDEX('CECL &lt;50B Database'!$A:$A,MATCH(Workings!$A1311,'CECL &lt;50B Database'!$AI:$AI,0)),INDEX('ALLL &lt;50B Database'!$A:$A,MATCH(Workings!$A1311,'ALLL &lt;50B Database'!$AI:$AI,0)))</f>
        <v>#N/A</v>
      </c>
      <c r="C1311" s="3" t="str">
        <f>IFERROR(IFERROR(VLOOKUP($B1311,'CECL &lt;50B Database'!$A:$AA,11,FALSE),VLOOKUP($B1311,'ALLL &lt;50B Database'!$A:$AA,11,FALSE)),"")</f>
        <v/>
      </c>
      <c r="D1311" t="str">
        <f t="shared" si="40"/>
        <v/>
      </c>
    </row>
    <row r="1312" spans="1:4" x14ac:dyDescent="0.25">
      <c r="A1312">
        <f t="shared" si="41"/>
        <v>1312</v>
      </c>
      <c r="B1312" t="e">
        <f>IF('Peer Comparison Tool'!$D$11="NR",INDEX('CECL &lt;50B Database'!$A:$A,MATCH(Workings!$A1312,'CECL &lt;50B Database'!$AI:$AI,0)),INDEX('ALLL &lt;50B Database'!$A:$A,MATCH(Workings!$A1312,'ALLL &lt;50B Database'!$AI:$AI,0)))</f>
        <v>#N/A</v>
      </c>
      <c r="C1312" s="3" t="str">
        <f>IFERROR(IFERROR(VLOOKUP($B1312,'CECL &lt;50B Database'!$A:$AA,11,FALSE),VLOOKUP($B1312,'ALLL &lt;50B Database'!$A:$AA,11,FALSE)),"")</f>
        <v/>
      </c>
      <c r="D1312" t="str">
        <f t="shared" si="40"/>
        <v/>
      </c>
    </row>
    <row r="1313" spans="1:4" x14ac:dyDescent="0.25">
      <c r="A1313">
        <f t="shared" si="41"/>
        <v>1313</v>
      </c>
      <c r="B1313" t="e">
        <f>IF('Peer Comparison Tool'!$D$11="NR",INDEX('CECL &lt;50B Database'!$A:$A,MATCH(Workings!$A1313,'CECL &lt;50B Database'!$AI:$AI,0)),INDEX('ALLL &lt;50B Database'!$A:$A,MATCH(Workings!$A1313,'ALLL &lt;50B Database'!$AI:$AI,0)))</f>
        <v>#N/A</v>
      </c>
      <c r="C1313" s="3" t="str">
        <f>IFERROR(IFERROR(VLOOKUP($B1313,'CECL &lt;50B Database'!$A:$AA,11,FALSE),VLOOKUP($B1313,'ALLL &lt;50B Database'!$A:$AA,11,FALSE)),"")</f>
        <v/>
      </c>
      <c r="D1313" t="str">
        <f t="shared" si="40"/>
        <v/>
      </c>
    </row>
    <row r="1314" spans="1:4" x14ac:dyDescent="0.25">
      <c r="A1314">
        <f t="shared" si="41"/>
        <v>1314</v>
      </c>
      <c r="B1314" t="e">
        <f>IF('Peer Comparison Tool'!$D$11="NR",INDEX('CECL &lt;50B Database'!$A:$A,MATCH(Workings!$A1314,'CECL &lt;50B Database'!$AI:$AI,0)),INDEX('ALLL &lt;50B Database'!$A:$A,MATCH(Workings!$A1314,'ALLL &lt;50B Database'!$AI:$AI,0)))</f>
        <v>#N/A</v>
      </c>
      <c r="C1314" s="3" t="str">
        <f>IFERROR(IFERROR(VLOOKUP($B1314,'CECL &lt;50B Database'!$A:$AA,11,FALSE),VLOOKUP($B1314,'ALLL &lt;50B Database'!$A:$AA,11,FALSE)),"")</f>
        <v/>
      </c>
      <c r="D1314" t="str">
        <f t="shared" si="40"/>
        <v/>
      </c>
    </row>
    <row r="1315" spans="1:4" x14ac:dyDescent="0.25">
      <c r="A1315">
        <f t="shared" si="41"/>
        <v>1315</v>
      </c>
      <c r="B1315" t="e">
        <f>IF('Peer Comparison Tool'!$D$11="NR",INDEX('CECL &lt;50B Database'!$A:$A,MATCH(Workings!$A1315,'CECL &lt;50B Database'!$AI:$AI,0)),INDEX('ALLL &lt;50B Database'!$A:$A,MATCH(Workings!$A1315,'ALLL &lt;50B Database'!$AI:$AI,0)))</f>
        <v>#N/A</v>
      </c>
      <c r="C1315" s="3" t="str">
        <f>IFERROR(IFERROR(VLOOKUP($B1315,'CECL &lt;50B Database'!$A:$AA,11,FALSE),VLOOKUP($B1315,'ALLL &lt;50B Database'!$A:$AA,11,FALSE)),"")</f>
        <v/>
      </c>
      <c r="D1315" t="str">
        <f t="shared" si="40"/>
        <v/>
      </c>
    </row>
    <row r="1316" spans="1:4" x14ac:dyDescent="0.25">
      <c r="A1316">
        <f t="shared" si="41"/>
        <v>1316</v>
      </c>
      <c r="B1316" t="e">
        <f>IF('Peer Comparison Tool'!$D$11="NR",INDEX('CECL &lt;50B Database'!$A:$A,MATCH(Workings!$A1316,'CECL &lt;50B Database'!$AI:$AI,0)),INDEX('ALLL &lt;50B Database'!$A:$A,MATCH(Workings!$A1316,'ALLL &lt;50B Database'!$AI:$AI,0)))</f>
        <v>#N/A</v>
      </c>
      <c r="C1316" s="3" t="str">
        <f>IFERROR(IFERROR(VLOOKUP($B1316,'CECL &lt;50B Database'!$A:$AA,11,FALSE),VLOOKUP($B1316,'ALLL &lt;50B Database'!$A:$AA,11,FALSE)),"")</f>
        <v/>
      </c>
      <c r="D1316" t="str">
        <f t="shared" si="40"/>
        <v/>
      </c>
    </row>
    <row r="1317" spans="1:4" x14ac:dyDescent="0.25">
      <c r="A1317">
        <f t="shared" si="41"/>
        <v>1317</v>
      </c>
      <c r="B1317" t="e">
        <f>IF('Peer Comparison Tool'!$D$11="NR",INDEX('CECL &lt;50B Database'!$A:$A,MATCH(Workings!$A1317,'CECL &lt;50B Database'!$AI:$AI,0)),INDEX('ALLL &lt;50B Database'!$A:$A,MATCH(Workings!$A1317,'ALLL &lt;50B Database'!$AI:$AI,0)))</f>
        <v>#N/A</v>
      </c>
      <c r="C1317" s="3" t="str">
        <f>IFERROR(IFERROR(VLOOKUP($B1317,'CECL &lt;50B Database'!$A:$AA,11,FALSE),VLOOKUP($B1317,'ALLL &lt;50B Database'!$A:$AA,11,FALSE)),"")</f>
        <v/>
      </c>
      <c r="D1317" t="str">
        <f t="shared" si="40"/>
        <v/>
      </c>
    </row>
    <row r="1318" spans="1:4" x14ac:dyDescent="0.25">
      <c r="A1318">
        <f t="shared" si="41"/>
        <v>1318</v>
      </c>
      <c r="B1318" t="e">
        <f>IF('Peer Comparison Tool'!$D$11="NR",INDEX('CECL &lt;50B Database'!$A:$A,MATCH(Workings!$A1318,'CECL &lt;50B Database'!$AI:$AI,0)),INDEX('ALLL &lt;50B Database'!$A:$A,MATCH(Workings!$A1318,'ALLL &lt;50B Database'!$AI:$AI,0)))</f>
        <v>#N/A</v>
      </c>
      <c r="C1318" s="3" t="str">
        <f>IFERROR(IFERROR(VLOOKUP($B1318,'CECL &lt;50B Database'!$A:$AA,11,FALSE),VLOOKUP($B1318,'ALLL &lt;50B Database'!$A:$AA,11,FALSE)),"")</f>
        <v/>
      </c>
      <c r="D1318" t="str">
        <f t="shared" si="40"/>
        <v/>
      </c>
    </row>
    <row r="1319" spans="1:4" x14ac:dyDescent="0.25">
      <c r="A1319">
        <f t="shared" si="41"/>
        <v>1319</v>
      </c>
      <c r="B1319" t="e">
        <f>IF('Peer Comparison Tool'!$D$11="NR",INDEX('CECL &lt;50B Database'!$A:$A,MATCH(Workings!$A1319,'CECL &lt;50B Database'!$AI:$AI,0)),INDEX('ALLL &lt;50B Database'!$A:$A,MATCH(Workings!$A1319,'ALLL &lt;50B Database'!$AI:$AI,0)))</f>
        <v>#N/A</v>
      </c>
      <c r="C1319" s="3" t="str">
        <f>IFERROR(IFERROR(VLOOKUP($B1319,'CECL &lt;50B Database'!$A:$AA,11,FALSE),VLOOKUP($B1319,'ALLL &lt;50B Database'!$A:$AA,11,FALSE)),"")</f>
        <v/>
      </c>
      <c r="D1319" t="str">
        <f t="shared" si="40"/>
        <v/>
      </c>
    </row>
    <row r="1320" spans="1:4" x14ac:dyDescent="0.25">
      <c r="A1320">
        <f t="shared" si="41"/>
        <v>1320</v>
      </c>
      <c r="B1320" t="e">
        <f>IF('Peer Comparison Tool'!$D$11="NR",INDEX('CECL &lt;50B Database'!$A:$A,MATCH(Workings!$A1320,'CECL &lt;50B Database'!$AI:$AI,0)),INDEX('ALLL &lt;50B Database'!$A:$A,MATCH(Workings!$A1320,'ALLL &lt;50B Database'!$AI:$AI,0)))</f>
        <v>#N/A</v>
      </c>
      <c r="C1320" s="3" t="str">
        <f>IFERROR(IFERROR(VLOOKUP($B1320,'CECL &lt;50B Database'!$A:$AA,11,FALSE),VLOOKUP($B1320,'ALLL &lt;50B Database'!$A:$AA,11,FALSE)),"")</f>
        <v/>
      </c>
      <c r="D1320" t="str">
        <f t="shared" si="40"/>
        <v/>
      </c>
    </row>
    <row r="1321" spans="1:4" x14ac:dyDescent="0.25">
      <c r="A1321">
        <f t="shared" si="41"/>
        <v>1321</v>
      </c>
      <c r="B1321" t="e">
        <f>IF('Peer Comparison Tool'!$D$11="NR",INDEX('CECL &lt;50B Database'!$A:$A,MATCH(Workings!$A1321,'CECL &lt;50B Database'!$AI:$AI,0)),INDEX('ALLL &lt;50B Database'!$A:$A,MATCH(Workings!$A1321,'ALLL &lt;50B Database'!$AI:$AI,0)))</f>
        <v>#N/A</v>
      </c>
      <c r="C1321" s="3" t="str">
        <f>IFERROR(IFERROR(VLOOKUP($B1321,'CECL &lt;50B Database'!$A:$AA,11,FALSE),VLOOKUP($B1321,'ALLL &lt;50B Database'!$A:$AA,11,FALSE)),"")</f>
        <v/>
      </c>
      <c r="D1321" t="str">
        <f t="shared" si="40"/>
        <v/>
      </c>
    </row>
    <row r="1322" spans="1:4" x14ac:dyDescent="0.25">
      <c r="A1322">
        <f t="shared" si="41"/>
        <v>1322</v>
      </c>
      <c r="B1322" t="e">
        <f>IF('Peer Comparison Tool'!$D$11="NR",INDEX('CECL &lt;50B Database'!$A:$A,MATCH(Workings!$A1322,'CECL &lt;50B Database'!$AI:$AI,0)),INDEX('ALLL &lt;50B Database'!$A:$A,MATCH(Workings!$A1322,'ALLL &lt;50B Database'!$AI:$AI,0)))</f>
        <v>#N/A</v>
      </c>
      <c r="C1322" s="3" t="str">
        <f>IFERROR(IFERROR(VLOOKUP($B1322,'CECL &lt;50B Database'!$A:$AA,11,FALSE),VLOOKUP($B1322,'ALLL &lt;50B Database'!$A:$AA,11,FALSE)),"")</f>
        <v/>
      </c>
      <c r="D1322" t="str">
        <f t="shared" si="40"/>
        <v/>
      </c>
    </row>
    <row r="1323" spans="1:4" x14ac:dyDescent="0.25">
      <c r="A1323">
        <f t="shared" si="41"/>
        <v>1323</v>
      </c>
      <c r="B1323" t="e">
        <f>IF('Peer Comparison Tool'!$D$11="NR",INDEX('CECL &lt;50B Database'!$A:$A,MATCH(Workings!$A1323,'CECL &lt;50B Database'!$AI:$AI,0)),INDEX('ALLL &lt;50B Database'!$A:$A,MATCH(Workings!$A1323,'ALLL &lt;50B Database'!$AI:$AI,0)))</f>
        <v>#N/A</v>
      </c>
      <c r="C1323" s="3" t="str">
        <f>IFERROR(IFERROR(VLOOKUP($B1323,'CECL &lt;50B Database'!$A:$AA,11,FALSE),VLOOKUP($B1323,'ALLL &lt;50B Database'!$A:$AA,11,FALSE)),"")</f>
        <v/>
      </c>
      <c r="D1323" t="str">
        <f t="shared" si="40"/>
        <v/>
      </c>
    </row>
    <row r="1324" spans="1:4" x14ac:dyDescent="0.25">
      <c r="A1324">
        <f t="shared" si="41"/>
        <v>1324</v>
      </c>
      <c r="B1324" t="e">
        <f>IF('Peer Comparison Tool'!$D$11="NR",INDEX('CECL &lt;50B Database'!$A:$A,MATCH(Workings!$A1324,'CECL &lt;50B Database'!$AI:$AI,0)),INDEX('ALLL &lt;50B Database'!$A:$A,MATCH(Workings!$A1324,'ALLL &lt;50B Database'!$AI:$AI,0)))</f>
        <v>#N/A</v>
      </c>
      <c r="C1324" s="3" t="str">
        <f>IFERROR(IFERROR(VLOOKUP($B1324,'CECL &lt;50B Database'!$A:$AA,11,FALSE),VLOOKUP($B1324,'ALLL &lt;50B Database'!$A:$AA,11,FALSE)),"")</f>
        <v/>
      </c>
      <c r="D1324" t="str">
        <f t="shared" si="40"/>
        <v/>
      </c>
    </row>
    <row r="1325" spans="1:4" x14ac:dyDescent="0.25">
      <c r="A1325">
        <f t="shared" si="41"/>
        <v>1325</v>
      </c>
      <c r="B1325" t="e">
        <f>IF('Peer Comparison Tool'!$D$11="NR",INDEX('CECL &lt;50B Database'!$A:$A,MATCH(Workings!$A1325,'CECL &lt;50B Database'!$AI:$AI,0)),INDEX('ALLL &lt;50B Database'!$A:$A,MATCH(Workings!$A1325,'ALLL &lt;50B Database'!$AI:$AI,0)))</f>
        <v>#N/A</v>
      </c>
      <c r="C1325" s="3" t="str">
        <f>IFERROR(IFERROR(VLOOKUP($B1325,'CECL &lt;50B Database'!$A:$AA,11,FALSE),VLOOKUP($B1325,'ALLL &lt;50B Database'!$A:$AA,11,FALSE)),"")</f>
        <v/>
      </c>
      <c r="D1325" t="str">
        <f t="shared" si="40"/>
        <v/>
      </c>
    </row>
    <row r="1326" spans="1:4" x14ac:dyDescent="0.25">
      <c r="A1326">
        <f t="shared" si="41"/>
        <v>1326</v>
      </c>
      <c r="B1326" t="e">
        <f>IF('Peer Comparison Tool'!$D$11="NR",INDEX('CECL &lt;50B Database'!$A:$A,MATCH(Workings!$A1326,'CECL &lt;50B Database'!$AI:$AI,0)),INDEX('ALLL &lt;50B Database'!$A:$A,MATCH(Workings!$A1326,'ALLL &lt;50B Database'!$AI:$AI,0)))</f>
        <v>#N/A</v>
      </c>
      <c r="C1326" s="3" t="str">
        <f>IFERROR(IFERROR(VLOOKUP($B1326,'CECL &lt;50B Database'!$A:$AA,11,FALSE),VLOOKUP($B1326,'ALLL &lt;50B Database'!$A:$AA,11,FALSE)),"")</f>
        <v/>
      </c>
      <c r="D1326" t="str">
        <f t="shared" si="40"/>
        <v/>
      </c>
    </row>
    <row r="1327" spans="1:4" x14ac:dyDescent="0.25">
      <c r="A1327">
        <f t="shared" si="41"/>
        <v>1327</v>
      </c>
      <c r="B1327" t="e">
        <f>IF('Peer Comparison Tool'!$D$11="NR",INDEX('CECL &lt;50B Database'!$A:$A,MATCH(Workings!$A1327,'CECL &lt;50B Database'!$AI:$AI,0)),INDEX('ALLL &lt;50B Database'!$A:$A,MATCH(Workings!$A1327,'ALLL &lt;50B Database'!$AI:$AI,0)))</f>
        <v>#N/A</v>
      </c>
      <c r="C1327" s="3" t="str">
        <f>IFERROR(IFERROR(VLOOKUP($B1327,'CECL &lt;50B Database'!$A:$AA,11,FALSE),VLOOKUP($B1327,'ALLL &lt;50B Database'!$A:$AA,11,FALSE)),"")</f>
        <v/>
      </c>
      <c r="D1327" t="str">
        <f t="shared" si="40"/>
        <v/>
      </c>
    </row>
    <row r="1328" spans="1:4" x14ac:dyDescent="0.25">
      <c r="A1328">
        <f t="shared" si="41"/>
        <v>1328</v>
      </c>
      <c r="B1328" t="e">
        <f>IF('Peer Comparison Tool'!$D$11="NR",INDEX('CECL &lt;50B Database'!$A:$A,MATCH(Workings!$A1328,'CECL &lt;50B Database'!$AI:$AI,0)),INDEX('ALLL &lt;50B Database'!$A:$A,MATCH(Workings!$A1328,'ALLL &lt;50B Database'!$AI:$AI,0)))</f>
        <v>#N/A</v>
      </c>
      <c r="C1328" s="3" t="str">
        <f>IFERROR(IFERROR(VLOOKUP($B1328,'CECL &lt;50B Database'!$A:$AA,11,FALSE),VLOOKUP($B1328,'ALLL &lt;50B Database'!$A:$AA,11,FALSE)),"")</f>
        <v/>
      </c>
      <c r="D1328" t="str">
        <f t="shared" si="40"/>
        <v/>
      </c>
    </row>
    <row r="1329" spans="1:4" x14ac:dyDescent="0.25">
      <c r="A1329">
        <f t="shared" si="41"/>
        <v>1329</v>
      </c>
      <c r="B1329" t="e">
        <f>IF('Peer Comparison Tool'!$D$11="NR",INDEX('CECL &lt;50B Database'!$A:$A,MATCH(Workings!$A1329,'CECL &lt;50B Database'!$AI:$AI,0)),INDEX('ALLL &lt;50B Database'!$A:$A,MATCH(Workings!$A1329,'ALLL &lt;50B Database'!$AI:$AI,0)))</f>
        <v>#N/A</v>
      </c>
      <c r="C1329" s="3" t="str">
        <f>IFERROR(IFERROR(VLOOKUP($B1329,'CECL &lt;50B Database'!$A:$AA,11,FALSE),VLOOKUP($B1329,'ALLL &lt;50B Database'!$A:$AA,11,FALSE)),"")</f>
        <v/>
      </c>
      <c r="D1329" t="str">
        <f t="shared" si="40"/>
        <v/>
      </c>
    </row>
    <row r="1330" spans="1:4" x14ac:dyDescent="0.25">
      <c r="A1330">
        <f t="shared" si="41"/>
        <v>1330</v>
      </c>
      <c r="B1330" t="e">
        <f>IF('Peer Comparison Tool'!$D$11="NR",INDEX('CECL &lt;50B Database'!$A:$A,MATCH(Workings!$A1330,'CECL &lt;50B Database'!$AI:$AI,0)),INDEX('ALLL &lt;50B Database'!$A:$A,MATCH(Workings!$A1330,'ALLL &lt;50B Database'!$AI:$AI,0)))</f>
        <v>#N/A</v>
      </c>
      <c r="C1330" s="3" t="str">
        <f>IFERROR(IFERROR(VLOOKUP($B1330,'CECL &lt;50B Database'!$A:$AA,11,FALSE),VLOOKUP($B1330,'ALLL &lt;50B Database'!$A:$AA,11,FALSE)),"")</f>
        <v/>
      </c>
      <c r="D1330" t="str">
        <f t="shared" si="40"/>
        <v/>
      </c>
    </row>
    <row r="1331" spans="1:4" x14ac:dyDescent="0.25">
      <c r="A1331">
        <f t="shared" si="41"/>
        <v>1331</v>
      </c>
      <c r="B1331" t="e">
        <f>IF('Peer Comparison Tool'!$D$11="NR",INDEX('CECL &lt;50B Database'!$A:$A,MATCH(Workings!$A1331,'CECL &lt;50B Database'!$AI:$AI,0)),INDEX('ALLL &lt;50B Database'!$A:$A,MATCH(Workings!$A1331,'ALLL &lt;50B Database'!$AI:$AI,0)))</f>
        <v>#N/A</v>
      </c>
      <c r="C1331" s="3" t="str">
        <f>IFERROR(IFERROR(VLOOKUP($B1331,'CECL &lt;50B Database'!$A:$AA,11,FALSE),VLOOKUP($B1331,'ALLL &lt;50B Database'!$A:$AA,11,FALSE)),"")</f>
        <v/>
      </c>
      <c r="D1331" t="str">
        <f t="shared" si="40"/>
        <v/>
      </c>
    </row>
    <row r="1332" spans="1:4" x14ac:dyDescent="0.25">
      <c r="A1332">
        <f t="shared" si="41"/>
        <v>1332</v>
      </c>
      <c r="B1332" t="e">
        <f>IF('Peer Comparison Tool'!$D$11="NR",INDEX('CECL &lt;50B Database'!$A:$A,MATCH(Workings!$A1332,'CECL &lt;50B Database'!$AI:$AI,0)),INDEX('ALLL &lt;50B Database'!$A:$A,MATCH(Workings!$A1332,'ALLL &lt;50B Database'!$AI:$AI,0)))</f>
        <v>#N/A</v>
      </c>
      <c r="C1332" s="3" t="str">
        <f>IFERROR(IFERROR(VLOOKUP($B1332,'CECL &lt;50B Database'!$A:$AA,11,FALSE),VLOOKUP($B1332,'ALLL &lt;50B Database'!$A:$AA,11,FALSE)),"")</f>
        <v/>
      </c>
      <c r="D1332" t="str">
        <f t="shared" si="40"/>
        <v/>
      </c>
    </row>
    <row r="1333" spans="1:4" x14ac:dyDescent="0.25">
      <c r="A1333">
        <f t="shared" si="41"/>
        <v>1333</v>
      </c>
      <c r="B1333" t="e">
        <f>IF('Peer Comparison Tool'!$D$11="NR",INDEX('CECL &lt;50B Database'!$A:$A,MATCH(Workings!$A1333,'CECL &lt;50B Database'!$AI:$AI,0)),INDEX('ALLL &lt;50B Database'!$A:$A,MATCH(Workings!$A1333,'ALLL &lt;50B Database'!$AI:$AI,0)))</f>
        <v>#N/A</v>
      </c>
      <c r="C1333" s="3" t="str">
        <f>IFERROR(IFERROR(VLOOKUP($B1333,'CECL &lt;50B Database'!$A:$AA,11,FALSE),VLOOKUP($B1333,'ALLL &lt;50B Database'!$A:$AA,11,FALSE)),"")</f>
        <v/>
      </c>
      <c r="D1333" t="str">
        <f t="shared" si="40"/>
        <v/>
      </c>
    </row>
    <row r="1334" spans="1:4" x14ac:dyDescent="0.25">
      <c r="A1334">
        <f t="shared" si="41"/>
        <v>1334</v>
      </c>
      <c r="B1334" t="e">
        <f>IF('Peer Comparison Tool'!$D$11="NR",INDEX('CECL &lt;50B Database'!$A:$A,MATCH(Workings!$A1334,'CECL &lt;50B Database'!$AI:$AI,0)),INDEX('ALLL &lt;50B Database'!$A:$A,MATCH(Workings!$A1334,'ALLL &lt;50B Database'!$AI:$AI,0)))</f>
        <v>#N/A</v>
      </c>
      <c r="C1334" s="3" t="str">
        <f>IFERROR(IFERROR(VLOOKUP($B1334,'CECL &lt;50B Database'!$A:$AA,11,FALSE),VLOOKUP($B1334,'ALLL &lt;50B Database'!$A:$AA,11,FALSE)),"")</f>
        <v/>
      </c>
      <c r="D1334" t="str">
        <f t="shared" si="40"/>
        <v/>
      </c>
    </row>
    <row r="1335" spans="1:4" x14ac:dyDescent="0.25">
      <c r="A1335">
        <f t="shared" si="41"/>
        <v>1335</v>
      </c>
      <c r="B1335" t="e">
        <f>IF('Peer Comparison Tool'!$D$11="NR",INDEX('CECL &lt;50B Database'!$A:$A,MATCH(Workings!$A1335,'CECL &lt;50B Database'!$AI:$AI,0)),INDEX('ALLL &lt;50B Database'!$A:$A,MATCH(Workings!$A1335,'ALLL &lt;50B Database'!$AI:$AI,0)))</f>
        <v>#N/A</v>
      </c>
      <c r="C1335" s="3" t="str">
        <f>IFERROR(IFERROR(VLOOKUP($B1335,'CECL &lt;50B Database'!$A:$AA,11,FALSE),VLOOKUP($B1335,'ALLL &lt;50B Database'!$A:$AA,11,FALSE)),"")</f>
        <v/>
      </c>
      <c r="D1335" t="str">
        <f t="shared" si="40"/>
        <v/>
      </c>
    </row>
    <row r="1336" spans="1:4" x14ac:dyDescent="0.25">
      <c r="A1336">
        <f t="shared" si="41"/>
        <v>1336</v>
      </c>
      <c r="B1336" t="e">
        <f>IF('Peer Comparison Tool'!$D$11="NR",INDEX('CECL &lt;50B Database'!$A:$A,MATCH(Workings!$A1336,'CECL &lt;50B Database'!$AI:$AI,0)),INDEX('ALLL &lt;50B Database'!$A:$A,MATCH(Workings!$A1336,'ALLL &lt;50B Database'!$AI:$AI,0)))</f>
        <v>#N/A</v>
      </c>
      <c r="C1336" s="3" t="str">
        <f>IFERROR(IFERROR(VLOOKUP($B1336,'CECL &lt;50B Database'!$A:$AA,11,FALSE),VLOOKUP($B1336,'ALLL &lt;50B Database'!$A:$AA,11,FALSE)),"")</f>
        <v/>
      </c>
      <c r="D1336" t="str">
        <f t="shared" si="40"/>
        <v/>
      </c>
    </row>
    <row r="1337" spans="1:4" x14ac:dyDescent="0.25">
      <c r="A1337">
        <f t="shared" si="41"/>
        <v>1337</v>
      </c>
      <c r="B1337" t="e">
        <f>IF('Peer Comparison Tool'!$D$11="NR",INDEX('CECL &lt;50B Database'!$A:$A,MATCH(Workings!$A1337,'CECL &lt;50B Database'!$AI:$AI,0)),INDEX('ALLL &lt;50B Database'!$A:$A,MATCH(Workings!$A1337,'ALLL &lt;50B Database'!$AI:$AI,0)))</f>
        <v>#N/A</v>
      </c>
      <c r="C1337" s="3" t="str">
        <f>IFERROR(IFERROR(VLOOKUP($B1337,'CECL &lt;50B Database'!$A:$AA,11,FALSE),VLOOKUP($B1337,'ALLL &lt;50B Database'!$A:$AA,11,FALSE)),"")</f>
        <v/>
      </c>
      <c r="D1337" t="str">
        <f t="shared" si="40"/>
        <v/>
      </c>
    </row>
    <row r="1338" spans="1:4" x14ac:dyDescent="0.25">
      <c r="A1338">
        <f t="shared" si="41"/>
        <v>1338</v>
      </c>
      <c r="B1338" t="e">
        <f>IF('Peer Comparison Tool'!$D$11="NR",INDEX('CECL &lt;50B Database'!$A:$A,MATCH(Workings!$A1338,'CECL &lt;50B Database'!$AI:$AI,0)),INDEX('ALLL &lt;50B Database'!$A:$A,MATCH(Workings!$A1338,'ALLL &lt;50B Database'!$AI:$AI,0)))</f>
        <v>#N/A</v>
      </c>
      <c r="C1338" s="3" t="str">
        <f>IFERROR(IFERROR(VLOOKUP($B1338,'CECL &lt;50B Database'!$A:$AA,11,FALSE),VLOOKUP($B1338,'ALLL &lt;50B Database'!$A:$AA,11,FALSE)),"")</f>
        <v/>
      </c>
      <c r="D1338" t="str">
        <f t="shared" si="40"/>
        <v/>
      </c>
    </row>
    <row r="1339" spans="1:4" x14ac:dyDescent="0.25">
      <c r="A1339">
        <f t="shared" si="41"/>
        <v>1339</v>
      </c>
      <c r="B1339" t="e">
        <f>IF('Peer Comparison Tool'!$D$11="NR",INDEX('CECL &lt;50B Database'!$A:$A,MATCH(Workings!$A1339,'CECL &lt;50B Database'!$AI:$AI,0)),INDEX('ALLL &lt;50B Database'!$A:$A,MATCH(Workings!$A1339,'ALLL &lt;50B Database'!$AI:$AI,0)))</f>
        <v>#N/A</v>
      </c>
      <c r="C1339" s="3" t="str">
        <f>IFERROR(IFERROR(VLOOKUP($B1339,'CECL &lt;50B Database'!$A:$AA,11,FALSE),VLOOKUP($B1339,'ALLL &lt;50B Database'!$A:$AA,11,FALSE)),"")</f>
        <v/>
      </c>
      <c r="D1339" t="str">
        <f t="shared" si="40"/>
        <v/>
      </c>
    </row>
    <row r="1340" spans="1:4" x14ac:dyDescent="0.25">
      <c r="A1340">
        <f t="shared" si="41"/>
        <v>1340</v>
      </c>
      <c r="B1340" t="e">
        <f>IF('Peer Comparison Tool'!$D$11="NR",INDEX('CECL &lt;50B Database'!$A:$A,MATCH(Workings!$A1340,'CECL &lt;50B Database'!$AI:$AI,0)),INDEX('ALLL &lt;50B Database'!$A:$A,MATCH(Workings!$A1340,'ALLL &lt;50B Database'!$AI:$AI,0)))</f>
        <v>#N/A</v>
      </c>
      <c r="C1340" s="3" t="str">
        <f>IFERROR(IFERROR(VLOOKUP($B1340,'CECL &lt;50B Database'!$A:$AA,11,FALSE),VLOOKUP($B1340,'ALLL &lt;50B Database'!$A:$AA,11,FALSE)),"")</f>
        <v/>
      </c>
      <c r="D1340" t="str">
        <f t="shared" si="40"/>
        <v/>
      </c>
    </row>
    <row r="1341" spans="1:4" x14ac:dyDescent="0.25">
      <c r="A1341">
        <f t="shared" si="41"/>
        <v>1341</v>
      </c>
      <c r="B1341" t="e">
        <f>IF('Peer Comparison Tool'!$D$11="NR",INDEX('CECL &lt;50B Database'!$A:$A,MATCH(Workings!$A1341,'CECL &lt;50B Database'!$AI:$AI,0)),INDEX('ALLL &lt;50B Database'!$A:$A,MATCH(Workings!$A1341,'ALLL &lt;50B Database'!$AI:$AI,0)))</f>
        <v>#N/A</v>
      </c>
      <c r="C1341" s="3" t="str">
        <f>IFERROR(IFERROR(VLOOKUP($B1341,'CECL &lt;50B Database'!$A:$AA,11,FALSE),VLOOKUP($B1341,'ALLL &lt;50B Database'!$A:$AA,11,FALSE)),"")</f>
        <v/>
      </c>
      <c r="D1341" t="str">
        <f t="shared" si="40"/>
        <v/>
      </c>
    </row>
    <row r="1342" spans="1:4" x14ac:dyDescent="0.25">
      <c r="A1342">
        <f t="shared" si="41"/>
        <v>1342</v>
      </c>
      <c r="B1342" t="e">
        <f>IF('Peer Comparison Tool'!$D$11="NR",INDEX('CECL &lt;50B Database'!$A:$A,MATCH(Workings!$A1342,'CECL &lt;50B Database'!$AI:$AI,0)),INDEX('ALLL &lt;50B Database'!$A:$A,MATCH(Workings!$A1342,'ALLL &lt;50B Database'!$AI:$AI,0)))</f>
        <v>#N/A</v>
      </c>
      <c r="C1342" s="3" t="str">
        <f>IFERROR(IFERROR(VLOOKUP($B1342,'CECL &lt;50B Database'!$A:$AA,11,FALSE),VLOOKUP($B1342,'ALLL &lt;50B Database'!$A:$AA,11,FALSE)),"")</f>
        <v/>
      </c>
      <c r="D1342" t="str">
        <f t="shared" si="40"/>
        <v/>
      </c>
    </row>
    <row r="1343" spans="1:4" x14ac:dyDescent="0.25">
      <c r="A1343">
        <f t="shared" si="41"/>
        <v>1343</v>
      </c>
      <c r="B1343" t="e">
        <f>IF('Peer Comparison Tool'!$D$11="NR",INDEX('CECL &lt;50B Database'!$A:$A,MATCH(Workings!$A1343,'CECL &lt;50B Database'!$AI:$AI,0)),INDEX('ALLL &lt;50B Database'!$A:$A,MATCH(Workings!$A1343,'ALLL &lt;50B Database'!$AI:$AI,0)))</f>
        <v>#N/A</v>
      </c>
      <c r="C1343" s="3" t="str">
        <f>IFERROR(IFERROR(VLOOKUP($B1343,'CECL &lt;50B Database'!$A:$AA,11,FALSE),VLOOKUP($B1343,'ALLL &lt;50B Database'!$A:$AA,11,FALSE)),"")</f>
        <v/>
      </c>
      <c r="D1343" t="str">
        <f t="shared" si="40"/>
        <v/>
      </c>
    </row>
    <row r="1344" spans="1:4" x14ac:dyDescent="0.25">
      <c r="A1344">
        <f t="shared" si="41"/>
        <v>1344</v>
      </c>
      <c r="B1344" t="e">
        <f>IF('Peer Comparison Tool'!$D$11="NR",INDEX('CECL &lt;50B Database'!$A:$A,MATCH(Workings!$A1344,'CECL &lt;50B Database'!$AI:$AI,0)),INDEX('ALLL &lt;50B Database'!$A:$A,MATCH(Workings!$A1344,'ALLL &lt;50B Database'!$AI:$AI,0)))</f>
        <v>#N/A</v>
      </c>
      <c r="C1344" s="3" t="str">
        <f>IFERROR(IFERROR(VLOOKUP($B1344,'CECL &lt;50B Database'!$A:$AA,11,FALSE),VLOOKUP($B1344,'ALLL &lt;50B Database'!$A:$AA,11,FALSE)),"")</f>
        <v/>
      </c>
      <c r="D1344" t="str">
        <f t="shared" si="40"/>
        <v/>
      </c>
    </row>
    <row r="1345" spans="1:4" x14ac:dyDescent="0.25">
      <c r="A1345">
        <f t="shared" si="41"/>
        <v>1345</v>
      </c>
      <c r="B1345" t="e">
        <f>IF('Peer Comparison Tool'!$D$11="NR",INDEX('CECL &lt;50B Database'!$A:$A,MATCH(Workings!$A1345,'CECL &lt;50B Database'!$AI:$AI,0)),INDEX('ALLL &lt;50B Database'!$A:$A,MATCH(Workings!$A1345,'ALLL &lt;50B Database'!$AI:$AI,0)))</f>
        <v>#N/A</v>
      </c>
      <c r="C1345" s="3" t="str">
        <f>IFERROR(IFERROR(VLOOKUP($B1345,'CECL &lt;50B Database'!$A:$AA,11,FALSE),VLOOKUP($B1345,'ALLL &lt;50B Database'!$A:$AA,11,FALSE)),"")</f>
        <v/>
      </c>
      <c r="D1345" t="str">
        <f t="shared" si="40"/>
        <v/>
      </c>
    </row>
    <row r="1346" spans="1:4" x14ac:dyDescent="0.25">
      <c r="A1346">
        <f t="shared" si="41"/>
        <v>1346</v>
      </c>
      <c r="B1346" t="e">
        <f>IF('Peer Comparison Tool'!$D$11="NR",INDEX('CECL &lt;50B Database'!$A:$A,MATCH(Workings!$A1346,'CECL &lt;50B Database'!$AI:$AI,0)),INDEX('ALLL &lt;50B Database'!$A:$A,MATCH(Workings!$A1346,'ALLL &lt;50B Database'!$AI:$AI,0)))</f>
        <v>#N/A</v>
      </c>
      <c r="C1346" s="3" t="str">
        <f>IFERROR(IFERROR(VLOOKUP($B1346,'CECL &lt;50B Database'!$A:$AA,11,FALSE),VLOOKUP($B1346,'ALLL &lt;50B Database'!$A:$AA,11,FALSE)),"")</f>
        <v/>
      </c>
      <c r="D1346" t="str">
        <f t="shared" ref="D1346:D1409" si="42">IFERROR(RANK($C1346,$C$1:$C$5000,0),"")</f>
        <v/>
      </c>
    </row>
    <row r="1347" spans="1:4" x14ac:dyDescent="0.25">
      <c r="A1347">
        <f t="shared" si="41"/>
        <v>1347</v>
      </c>
      <c r="B1347" t="e">
        <f>IF('Peer Comparison Tool'!$D$11="NR",INDEX('CECL &lt;50B Database'!$A:$A,MATCH(Workings!$A1347,'CECL &lt;50B Database'!$AI:$AI,0)),INDEX('ALLL &lt;50B Database'!$A:$A,MATCH(Workings!$A1347,'ALLL &lt;50B Database'!$AI:$AI,0)))</f>
        <v>#N/A</v>
      </c>
      <c r="C1347" s="3" t="str">
        <f>IFERROR(IFERROR(VLOOKUP($B1347,'CECL &lt;50B Database'!$A:$AA,11,FALSE),VLOOKUP($B1347,'ALLL &lt;50B Database'!$A:$AA,11,FALSE)),"")</f>
        <v/>
      </c>
      <c r="D1347" t="str">
        <f t="shared" si="42"/>
        <v/>
      </c>
    </row>
    <row r="1348" spans="1:4" x14ac:dyDescent="0.25">
      <c r="A1348">
        <f t="shared" ref="A1348:A1411" si="43">A1347+1</f>
        <v>1348</v>
      </c>
      <c r="B1348" t="e">
        <f>IF('Peer Comparison Tool'!$D$11="NR",INDEX('CECL &lt;50B Database'!$A:$A,MATCH(Workings!$A1348,'CECL &lt;50B Database'!$AI:$AI,0)),INDEX('ALLL &lt;50B Database'!$A:$A,MATCH(Workings!$A1348,'ALLL &lt;50B Database'!$AI:$AI,0)))</f>
        <v>#N/A</v>
      </c>
      <c r="C1348" s="3" t="str">
        <f>IFERROR(IFERROR(VLOOKUP($B1348,'CECL &lt;50B Database'!$A:$AA,11,FALSE),VLOOKUP($B1348,'ALLL &lt;50B Database'!$A:$AA,11,FALSE)),"")</f>
        <v/>
      </c>
      <c r="D1348" t="str">
        <f t="shared" si="42"/>
        <v/>
      </c>
    </row>
    <row r="1349" spans="1:4" x14ac:dyDescent="0.25">
      <c r="A1349">
        <f t="shared" si="43"/>
        <v>1349</v>
      </c>
      <c r="B1349" t="e">
        <f>IF('Peer Comparison Tool'!$D$11="NR",INDEX('CECL &lt;50B Database'!$A:$A,MATCH(Workings!$A1349,'CECL &lt;50B Database'!$AI:$AI,0)),INDEX('ALLL &lt;50B Database'!$A:$A,MATCH(Workings!$A1349,'ALLL &lt;50B Database'!$AI:$AI,0)))</f>
        <v>#N/A</v>
      </c>
      <c r="C1349" s="3" t="str">
        <f>IFERROR(IFERROR(VLOOKUP($B1349,'CECL &lt;50B Database'!$A:$AA,11,FALSE),VLOOKUP($B1349,'ALLL &lt;50B Database'!$A:$AA,11,FALSE)),"")</f>
        <v/>
      </c>
      <c r="D1349" t="str">
        <f t="shared" si="42"/>
        <v/>
      </c>
    </row>
    <row r="1350" spans="1:4" x14ac:dyDescent="0.25">
      <c r="A1350">
        <f t="shared" si="43"/>
        <v>1350</v>
      </c>
      <c r="B1350" t="e">
        <f>IF('Peer Comparison Tool'!$D$11="NR",INDEX('CECL &lt;50B Database'!$A:$A,MATCH(Workings!$A1350,'CECL &lt;50B Database'!$AI:$AI,0)),INDEX('ALLL &lt;50B Database'!$A:$A,MATCH(Workings!$A1350,'ALLL &lt;50B Database'!$AI:$AI,0)))</f>
        <v>#N/A</v>
      </c>
      <c r="C1350" s="3" t="str">
        <f>IFERROR(IFERROR(VLOOKUP($B1350,'CECL &lt;50B Database'!$A:$AA,11,FALSE),VLOOKUP($B1350,'ALLL &lt;50B Database'!$A:$AA,11,FALSE)),"")</f>
        <v/>
      </c>
      <c r="D1350" t="str">
        <f t="shared" si="42"/>
        <v/>
      </c>
    </row>
    <row r="1351" spans="1:4" x14ac:dyDescent="0.25">
      <c r="A1351">
        <f t="shared" si="43"/>
        <v>1351</v>
      </c>
      <c r="B1351" t="e">
        <f>IF('Peer Comparison Tool'!$D$11="NR",INDEX('CECL &lt;50B Database'!$A:$A,MATCH(Workings!$A1351,'CECL &lt;50B Database'!$AI:$AI,0)),INDEX('ALLL &lt;50B Database'!$A:$A,MATCH(Workings!$A1351,'ALLL &lt;50B Database'!$AI:$AI,0)))</f>
        <v>#N/A</v>
      </c>
      <c r="C1351" s="3" t="str">
        <f>IFERROR(IFERROR(VLOOKUP($B1351,'CECL &lt;50B Database'!$A:$AA,11,FALSE),VLOOKUP($B1351,'ALLL &lt;50B Database'!$A:$AA,11,FALSE)),"")</f>
        <v/>
      </c>
      <c r="D1351" t="str">
        <f t="shared" si="42"/>
        <v/>
      </c>
    </row>
    <row r="1352" spans="1:4" x14ac:dyDescent="0.25">
      <c r="A1352">
        <f t="shared" si="43"/>
        <v>1352</v>
      </c>
      <c r="B1352" t="e">
        <f>IF('Peer Comparison Tool'!$D$11="NR",INDEX('CECL &lt;50B Database'!$A:$A,MATCH(Workings!$A1352,'CECL &lt;50B Database'!$AI:$AI,0)),INDEX('ALLL &lt;50B Database'!$A:$A,MATCH(Workings!$A1352,'ALLL &lt;50B Database'!$AI:$AI,0)))</f>
        <v>#N/A</v>
      </c>
      <c r="C1352" s="3" t="str">
        <f>IFERROR(IFERROR(VLOOKUP($B1352,'CECL &lt;50B Database'!$A:$AA,11,FALSE),VLOOKUP($B1352,'ALLL &lt;50B Database'!$A:$AA,11,FALSE)),"")</f>
        <v/>
      </c>
      <c r="D1352" t="str">
        <f t="shared" si="42"/>
        <v/>
      </c>
    </row>
    <row r="1353" spans="1:4" x14ac:dyDescent="0.25">
      <c r="A1353">
        <f t="shared" si="43"/>
        <v>1353</v>
      </c>
      <c r="B1353" t="e">
        <f>IF('Peer Comparison Tool'!$D$11="NR",INDEX('CECL &lt;50B Database'!$A:$A,MATCH(Workings!$A1353,'CECL &lt;50B Database'!$AI:$AI,0)),INDEX('ALLL &lt;50B Database'!$A:$A,MATCH(Workings!$A1353,'ALLL &lt;50B Database'!$AI:$AI,0)))</f>
        <v>#N/A</v>
      </c>
      <c r="C1353" s="3" t="str">
        <f>IFERROR(IFERROR(VLOOKUP($B1353,'CECL &lt;50B Database'!$A:$AA,11,FALSE),VLOOKUP($B1353,'ALLL &lt;50B Database'!$A:$AA,11,FALSE)),"")</f>
        <v/>
      </c>
      <c r="D1353" t="str">
        <f t="shared" si="42"/>
        <v/>
      </c>
    </row>
    <row r="1354" spans="1:4" x14ac:dyDescent="0.25">
      <c r="A1354">
        <f t="shared" si="43"/>
        <v>1354</v>
      </c>
      <c r="B1354" t="e">
        <f>IF('Peer Comparison Tool'!$D$11="NR",INDEX('CECL &lt;50B Database'!$A:$A,MATCH(Workings!$A1354,'CECL &lt;50B Database'!$AI:$AI,0)),INDEX('ALLL &lt;50B Database'!$A:$A,MATCH(Workings!$A1354,'ALLL &lt;50B Database'!$AI:$AI,0)))</f>
        <v>#N/A</v>
      </c>
      <c r="C1354" s="3" t="str">
        <f>IFERROR(IFERROR(VLOOKUP($B1354,'CECL &lt;50B Database'!$A:$AA,11,FALSE),VLOOKUP($B1354,'ALLL &lt;50B Database'!$A:$AA,11,FALSE)),"")</f>
        <v/>
      </c>
      <c r="D1354" t="str">
        <f t="shared" si="42"/>
        <v/>
      </c>
    </row>
    <row r="1355" spans="1:4" x14ac:dyDescent="0.25">
      <c r="A1355">
        <f t="shared" si="43"/>
        <v>1355</v>
      </c>
      <c r="B1355" t="e">
        <f>IF('Peer Comparison Tool'!$D$11="NR",INDEX('CECL &lt;50B Database'!$A:$A,MATCH(Workings!$A1355,'CECL &lt;50B Database'!$AI:$AI,0)),INDEX('ALLL &lt;50B Database'!$A:$A,MATCH(Workings!$A1355,'ALLL &lt;50B Database'!$AI:$AI,0)))</f>
        <v>#N/A</v>
      </c>
      <c r="C1355" s="3" t="str">
        <f>IFERROR(IFERROR(VLOOKUP($B1355,'CECL &lt;50B Database'!$A:$AA,11,FALSE),VLOOKUP($B1355,'ALLL &lt;50B Database'!$A:$AA,11,FALSE)),"")</f>
        <v/>
      </c>
      <c r="D1355" t="str">
        <f t="shared" si="42"/>
        <v/>
      </c>
    </row>
    <row r="1356" spans="1:4" x14ac:dyDescent="0.25">
      <c r="A1356">
        <f t="shared" si="43"/>
        <v>1356</v>
      </c>
      <c r="B1356" t="e">
        <f>IF('Peer Comparison Tool'!$D$11="NR",INDEX('CECL &lt;50B Database'!$A:$A,MATCH(Workings!$A1356,'CECL &lt;50B Database'!$AI:$AI,0)),INDEX('ALLL &lt;50B Database'!$A:$A,MATCH(Workings!$A1356,'ALLL &lt;50B Database'!$AI:$AI,0)))</f>
        <v>#N/A</v>
      </c>
      <c r="C1356" s="3" t="str">
        <f>IFERROR(IFERROR(VLOOKUP($B1356,'CECL &lt;50B Database'!$A:$AA,11,FALSE),VLOOKUP($B1356,'ALLL &lt;50B Database'!$A:$AA,11,FALSE)),"")</f>
        <v/>
      </c>
      <c r="D1356" t="str">
        <f t="shared" si="42"/>
        <v/>
      </c>
    </row>
    <row r="1357" spans="1:4" x14ac:dyDescent="0.25">
      <c r="A1357">
        <f t="shared" si="43"/>
        <v>1357</v>
      </c>
      <c r="B1357" t="e">
        <f>IF('Peer Comparison Tool'!$D$11="NR",INDEX('CECL &lt;50B Database'!$A:$A,MATCH(Workings!$A1357,'CECL &lt;50B Database'!$AI:$AI,0)),INDEX('ALLL &lt;50B Database'!$A:$A,MATCH(Workings!$A1357,'ALLL &lt;50B Database'!$AI:$AI,0)))</f>
        <v>#N/A</v>
      </c>
      <c r="C1357" s="3" t="str">
        <f>IFERROR(IFERROR(VLOOKUP($B1357,'CECL &lt;50B Database'!$A:$AA,11,FALSE),VLOOKUP($B1357,'ALLL &lt;50B Database'!$A:$AA,11,FALSE)),"")</f>
        <v/>
      </c>
      <c r="D1357" t="str">
        <f t="shared" si="42"/>
        <v/>
      </c>
    </row>
    <row r="1358" spans="1:4" x14ac:dyDescent="0.25">
      <c r="A1358">
        <f t="shared" si="43"/>
        <v>1358</v>
      </c>
      <c r="B1358" t="e">
        <f>IF('Peer Comparison Tool'!$D$11="NR",INDEX('CECL &lt;50B Database'!$A:$A,MATCH(Workings!$A1358,'CECL &lt;50B Database'!$AI:$AI,0)),INDEX('ALLL &lt;50B Database'!$A:$A,MATCH(Workings!$A1358,'ALLL &lt;50B Database'!$AI:$AI,0)))</f>
        <v>#N/A</v>
      </c>
      <c r="C1358" s="3" t="str">
        <f>IFERROR(IFERROR(VLOOKUP($B1358,'CECL &lt;50B Database'!$A:$AA,11,FALSE),VLOOKUP($B1358,'ALLL &lt;50B Database'!$A:$AA,11,FALSE)),"")</f>
        <v/>
      </c>
      <c r="D1358" t="str">
        <f t="shared" si="42"/>
        <v/>
      </c>
    </row>
    <row r="1359" spans="1:4" x14ac:dyDescent="0.25">
      <c r="A1359">
        <f t="shared" si="43"/>
        <v>1359</v>
      </c>
      <c r="B1359" t="e">
        <f>IF('Peer Comparison Tool'!$D$11="NR",INDEX('CECL &lt;50B Database'!$A:$A,MATCH(Workings!$A1359,'CECL &lt;50B Database'!$AI:$AI,0)),INDEX('ALLL &lt;50B Database'!$A:$A,MATCH(Workings!$A1359,'ALLL &lt;50B Database'!$AI:$AI,0)))</f>
        <v>#N/A</v>
      </c>
      <c r="C1359" s="3" t="str">
        <f>IFERROR(IFERROR(VLOOKUP($B1359,'CECL &lt;50B Database'!$A:$AA,11,FALSE),VLOOKUP($B1359,'ALLL &lt;50B Database'!$A:$AA,11,FALSE)),"")</f>
        <v/>
      </c>
      <c r="D1359" t="str">
        <f t="shared" si="42"/>
        <v/>
      </c>
    </row>
    <row r="1360" spans="1:4" x14ac:dyDescent="0.25">
      <c r="A1360">
        <f t="shared" si="43"/>
        <v>1360</v>
      </c>
      <c r="B1360" t="e">
        <f>IF('Peer Comparison Tool'!$D$11="NR",INDEX('CECL &lt;50B Database'!$A:$A,MATCH(Workings!$A1360,'CECL &lt;50B Database'!$AI:$AI,0)),INDEX('ALLL &lt;50B Database'!$A:$A,MATCH(Workings!$A1360,'ALLL &lt;50B Database'!$AI:$AI,0)))</f>
        <v>#N/A</v>
      </c>
      <c r="C1360" s="3" t="str">
        <f>IFERROR(IFERROR(VLOOKUP($B1360,'CECL &lt;50B Database'!$A:$AA,11,FALSE),VLOOKUP($B1360,'ALLL &lt;50B Database'!$A:$AA,11,FALSE)),"")</f>
        <v/>
      </c>
      <c r="D1360" t="str">
        <f t="shared" si="42"/>
        <v/>
      </c>
    </row>
    <row r="1361" spans="1:4" x14ac:dyDescent="0.25">
      <c r="A1361">
        <f t="shared" si="43"/>
        <v>1361</v>
      </c>
      <c r="B1361" t="e">
        <f>IF('Peer Comparison Tool'!$D$11="NR",INDEX('CECL &lt;50B Database'!$A:$A,MATCH(Workings!$A1361,'CECL &lt;50B Database'!$AI:$AI,0)),INDEX('ALLL &lt;50B Database'!$A:$A,MATCH(Workings!$A1361,'ALLL &lt;50B Database'!$AI:$AI,0)))</f>
        <v>#N/A</v>
      </c>
      <c r="C1361" s="3" t="str">
        <f>IFERROR(IFERROR(VLOOKUP($B1361,'CECL &lt;50B Database'!$A:$AA,11,FALSE),VLOOKUP($B1361,'ALLL &lt;50B Database'!$A:$AA,11,FALSE)),"")</f>
        <v/>
      </c>
      <c r="D1361" t="str">
        <f t="shared" si="42"/>
        <v/>
      </c>
    </row>
    <row r="1362" spans="1:4" x14ac:dyDescent="0.25">
      <c r="A1362">
        <f t="shared" si="43"/>
        <v>1362</v>
      </c>
      <c r="B1362" t="e">
        <f>IF('Peer Comparison Tool'!$D$11="NR",INDEX('CECL &lt;50B Database'!$A:$A,MATCH(Workings!$A1362,'CECL &lt;50B Database'!$AI:$AI,0)),INDEX('ALLL &lt;50B Database'!$A:$A,MATCH(Workings!$A1362,'ALLL &lt;50B Database'!$AI:$AI,0)))</f>
        <v>#N/A</v>
      </c>
      <c r="C1362" s="3" t="str">
        <f>IFERROR(IFERROR(VLOOKUP($B1362,'CECL &lt;50B Database'!$A:$AA,11,FALSE),VLOOKUP($B1362,'ALLL &lt;50B Database'!$A:$AA,11,FALSE)),"")</f>
        <v/>
      </c>
      <c r="D1362" t="str">
        <f t="shared" si="42"/>
        <v/>
      </c>
    </row>
    <row r="1363" spans="1:4" x14ac:dyDescent="0.25">
      <c r="A1363">
        <f t="shared" si="43"/>
        <v>1363</v>
      </c>
      <c r="B1363" t="e">
        <f>IF('Peer Comparison Tool'!$D$11="NR",INDEX('CECL &lt;50B Database'!$A:$A,MATCH(Workings!$A1363,'CECL &lt;50B Database'!$AI:$AI,0)),INDEX('ALLL &lt;50B Database'!$A:$A,MATCH(Workings!$A1363,'ALLL &lt;50B Database'!$AI:$AI,0)))</f>
        <v>#N/A</v>
      </c>
      <c r="C1363" s="3" t="str">
        <f>IFERROR(IFERROR(VLOOKUP($B1363,'CECL &lt;50B Database'!$A:$AA,11,FALSE),VLOOKUP($B1363,'ALLL &lt;50B Database'!$A:$AA,11,FALSE)),"")</f>
        <v/>
      </c>
      <c r="D1363" t="str">
        <f t="shared" si="42"/>
        <v/>
      </c>
    </row>
    <row r="1364" spans="1:4" x14ac:dyDescent="0.25">
      <c r="A1364">
        <f t="shared" si="43"/>
        <v>1364</v>
      </c>
      <c r="B1364" t="e">
        <f>IF('Peer Comparison Tool'!$D$11="NR",INDEX('CECL &lt;50B Database'!$A:$A,MATCH(Workings!$A1364,'CECL &lt;50B Database'!$AI:$AI,0)),INDEX('ALLL &lt;50B Database'!$A:$A,MATCH(Workings!$A1364,'ALLL &lt;50B Database'!$AI:$AI,0)))</f>
        <v>#N/A</v>
      </c>
      <c r="C1364" s="3" t="str">
        <f>IFERROR(IFERROR(VLOOKUP($B1364,'CECL &lt;50B Database'!$A:$AA,11,FALSE),VLOOKUP($B1364,'ALLL &lt;50B Database'!$A:$AA,11,FALSE)),"")</f>
        <v/>
      </c>
      <c r="D1364" t="str">
        <f t="shared" si="42"/>
        <v/>
      </c>
    </row>
    <row r="1365" spans="1:4" x14ac:dyDescent="0.25">
      <c r="A1365">
        <f t="shared" si="43"/>
        <v>1365</v>
      </c>
      <c r="B1365" t="e">
        <f>IF('Peer Comparison Tool'!$D$11="NR",INDEX('CECL &lt;50B Database'!$A:$A,MATCH(Workings!$A1365,'CECL &lt;50B Database'!$AI:$AI,0)),INDEX('ALLL &lt;50B Database'!$A:$A,MATCH(Workings!$A1365,'ALLL &lt;50B Database'!$AI:$AI,0)))</f>
        <v>#N/A</v>
      </c>
      <c r="C1365" s="3" t="str">
        <f>IFERROR(IFERROR(VLOOKUP($B1365,'CECL &lt;50B Database'!$A:$AA,11,FALSE),VLOOKUP($B1365,'ALLL &lt;50B Database'!$A:$AA,11,FALSE)),"")</f>
        <v/>
      </c>
      <c r="D1365" t="str">
        <f t="shared" si="42"/>
        <v/>
      </c>
    </row>
    <row r="1366" spans="1:4" x14ac:dyDescent="0.25">
      <c r="A1366">
        <f t="shared" si="43"/>
        <v>1366</v>
      </c>
      <c r="B1366" t="e">
        <f>IF('Peer Comparison Tool'!$D$11="NR",INDEX('CECL &lt;50B Database'!$A:$A,MATCH(Workings!$A1366,'CECL &lt;50B Database'!$AI:$AI,0)),INDEX('ALLL &lt;50B Database'!$A:$A,MATCH(Workings!$A1366,'ALLL &lt;50B Database'!$AI:$AI,0)))</f>
        <v>#N/A</v>
      </c>
      <c r="C1366" s="3" t="str">
        <f>IFERROR(IFERROR(VLOOKUP($B1366,'CECL &lt;50B Database'!$A:$AA,11,FALSE),VLOOKUP($B1366,'ALLL &lt;50B Database'!$A:$AA,11,FALSE)),"")</f>
        <v/>
      </c>
      <c r="D1366" t="str">
        <f t="shared" si="42"/>
        <v/>
      </c>
    </row>
    <row r="1367" spans="1:4" x14ac:dyDescent="0.25">
      <c r="A1367">
        <f t="shared" si="43"/>
        <v>1367</v>
      </c>
      <c r="B1367" t="e">
        <f>IF('Peer Comparison Tool'!$D$11="NR",INDEX('CECL &lt;50B Database'!$A:$A,MATCH(Workings!$A1367,'CECL &lt;50B Database'!$AI:$AI,0)),INDEX('ALLL &lt;50B Database'!$A:$A,MATCH(Workings!$A1367,'ALLL &lt;50B Database'!$AI:$AI,0)))</f>
        <v>#N/A</v>
      </c>
      <c r="C1367" s="3" t="str">
        <f>IFERROR(IFERROR(VLOOKUP($B1367,'CECL &lt;50B Database'!$A:$AA,11,FALSE),VLOOKUP($B1367,'ALLL &lt;50B Database'!$A:$AA,11,FALSE)),"")</f>
        <v/>
      </c>
      <c r="D1367" t="str">
        <f t="shared" si="42"/>
        <v/>
      </c>
    </row>
    <row r="1368" spans="1:4" x14ac:dyDescent="0.25">
      <c r="A1368">
        <f t="shared" si="43"/>
        <v>1368</v>
      </c>
      <c r="B1368" t="e">
        <f>IF('Peer Comparison Tool'!$D$11="NR",INDEX('CECL &lt;50B Database'!$A:$A,MATCH(Workings!$A1368,'CECL &lt;50B Database'!$AI:$AI,0)),INDEX('ALLL &lt;50B Database'!$A:$A,MATCH(Workings!$A1368,'ALLL &lt;50B Database'!$AI:$AI,0)))</f>
        <v>#N/A</v>
      </c>
      <c r="C1368" s="3" t="str">
        <f>IFERROR(IFERROR(VLOOKUP($B1368,'CECL &lt;50B Database'!$A:$AA,11,FALSE),VLOOKUP($B1368,'ALLL &lt;50B Database'!$A:$AA,11,FALSE)),"")</f>
        <v/>
      </c>
      <c r="D1368" t="str">
        <f t="shared" si="42"/>
        <v/>
      </c>
    </row>
    <row r="1369" spans="1:4" x14ac:dyDescent="0.25">
      <c r="A1369">
        <f t="shared" si="43"/>
        <v>1369</v>
      </c>
      <c r="B1369" t="e">
        <f>IF('Peer Comparison Tool'!$D$11="NR",INDEX('CECL &lt;50B Database'!$A:$A,MATCH(Workings!$A1369,'CECL &lt;50B Database'!$AI:$AI,0)),INDEX('ALLL &lt;50B Database'!$A:$A,MATCH(Workings!$A1369,'ALLL &lt;50B Database'!$AI:$AI,0)))</f>
        <v>#N/A</v>
      </c>
      <c r="C1369" s="3" t="str">
        <f>IFERROR(IFERROR(VLOOKUP($B1369,'CECL &lt;50B Database'!$A:$AA,11,FALSE),VLOOKUP($B1369,'ALLL &lt;50B Database'!$A:$AA,11,FALSE)),"")</f>
        <v/>
      </c>
      <c r="D1369" t="str">
        <f t="shared" si="42"/>
        <v/>
      </c>
    </row>
    <row r="1370" spans="1:4" x14ac:dyDescent="0.25">
      <c r="A1370">
        <f t="shared" si="43"/>
        <v>1370</v>
      </c>
      <c r="B1370" t="e">
        <f>IF('Peer Comparison Tool'!$D$11="NR",INDEX('CECL &lt;50B Database'!$A:$A,MATCH(Workings!$A1370,'CECL &lt;50B Database'!$AI:$AI,0)),INDEX('ALLL &lt;50B Database'!$A:$A,MATCH(Workings!$A1370,'ALLL &lt;50B Database'!$AI:$AI,0)))</f>
        <v>#N/A</v>
      </c>
      <c r="C1370" s="3" t="str">
        <f>IFERROR(IFERROR(VLOOKUP($B1370,'CECL &lt;50B Database'!$A:$AA,11,FALSE),VLOOKUP($B1370,'ALLL &lt;50B Database'!$A:$AA,11,FALSE)),"")</f>
        <v/>
      </c>
      <c r="D1370" t="str">
        <f t="shared" si="42"/>
        <v/>
      </c>
    </row>
    <row r="1371" spans="1:4" x14ac:dyDescent="0.25">
      <c r="A1371">
        <f t="shared" si="43"/>
        <v>1371</v>
      </c>
      <c r="B1371" t="e">
        <f>IF('Peer Comparison Tool'!$D$11="NR",INDEX('CECL &lt;50B Database'!$A:$A,MATCH(Workings!$A1371,'CECL &lt;50B Database'!$AI:$AI,0)),INDEX('ALLL &lt;50B Database'!$A:$A,MATCH(Workings!$A1371,'ALLL &lt;50B Database'!$AI:$AI,0)))</f>
        <v>#N/A</v>
      </c>
      <c r="C1371" s="3" t="str">
        <f>IFERROR(IFERROR(VLOOKUP($B1371,'CECL &lt;50B Database'!$A:$AA,11,FALSE),VLOOKUP($B1371,'ALLL &lt;50B Database'!$A:$AA,11,FALSE)),"")</f>
        <v/>
      </c>
      <c r="D1371" t="str">
        <f t="shared" si="42"/>
        <v/>
      </c>
    </row>
    <row r="1372" spans="1:4" x14ac:dyDescent="0.25">
      <c r="A1372">
        <f t="shared" si="43"/>
        <v>1372</v>
      </c>
      <c r="B1372" t="e">
        <f>IF('Peer Comparison Tool'!$D$11="NR",INDEX('CECL &lt;50B Database'!$A:$A,MATCH(Workings!$A1372,'CECL &lt;50B Database'!$AI:$AI,0)),INDEX('ALLL &lt;50B Database'!$A:$A,MATCH(Workings!$A1372,'ALLL &lt;50B Database'!$AI:$AI,0)))</f>
        <v>#N/A</v>
      </c>
      <c r="C1372" s="3" t="str">
        <f>IFERROR(IFERROR(VLOOKUP($B1372,'CECL &lt;50B Database'!$A:$AA,11,FALSE),VLOOKUP($B1372,'ALLL &lt;50B Database'!$A:$AA,11,FALSE)),"")</f>
        <v/>
      </c>
      <c r="D1372" t="str">
        <f t="shared" si="42"/>
        <v/>
      </c>
    </row>
    <row r="1373" spans="1:4" x14ac:dyDescent="0.25">
      <c r="A1373">
        <f t="shared" si="43"/>
        <v>1373</v>
      </c>
      <c r="B1373" t="e">
        <f>IF('Peer Comparison Tool'!$D$11="NR",INDEX('CECL &lt;50B Database'!$A:$A,MATCH(Workings!$A1373,'CECL &lt;50B Database'!$AI:$AI,0)),INDEX('ALLL &lt;50B Database'!$A:$A,MATCH(Workings!$A1373,'ALLL &lt;50B Database'!$AI:$AI,0)))</f>
        <v>#N/A</v>
      </c>
      <c r="C1373" s="3" t="str">
        <f>IFERROR(IFERROR(VLOOKUP($B1373,'CECL &lt;50B Database'!$A:$AA,11,FALSE),VLOOKUP($B1373,'ALLL &lt;50B Database'!$A:$AA,11,FALSE)),"")</f>
        <v/>
      </c>
      <c r="D1373" t="str">
        <f t="shared" si="42"/>
        <v/>
      </c>
    </row>
    <row r="1374" spans="1:4" x14ac:dyDescent="0.25">
      <c r="A1374">
        <f t="shared" si="43"/>
        <v>1374</v>
      </c>
      <c r="B1374" t="e">
        <f>IF('Peer Comparison Tool'!$D$11="NR",INDEX('CECL &lt;50B Database'!$A:$A,MATCH(Workings!$A1374,'CECL &lt;50B Database'!$AI:$AI,0)),INDEX('ALLL &lt;50B Database'!$A:$A,MATCH(Workings!$A1374,'ALLL &lt;50B Database'!$AI:$AI,0)))</f>
        <v>#N/A</v>
      </c>
      <c r="C1374" s="3" t="str">
        <f>IFERROR(IFERROR(VLOOKUP($B1374,'CECL &lt;50B Database'!$A:$AA,11,FALSE),VLOOKUP($B1374,'ALLL &lt;50B Database'!$A:$AA,11,FALSE)),"")</f>
        <v/>
      </c>
      <c r="D1374" t="str">
        <f t="shared" si="42"/>
        <v/>
      </c>
    </row>
    <row r="1375" spans="1:4" x14ac:dyDescent="0.25">
      <c r="A1375">
        <f t="shared" si="43"/>
        <v>1375</v>
      </c>
      <c r="B1375" t="e">
        <f>IF('Peer Comparison Tool'!$D$11="NR",INDEX('CECL &lt;50B Database'!$A:$A,MATCH(Workings!$A1375,'CECL &lt;50B Database'!$AI:$AI,0)),INDEX('ALLL &lt;50B Database'!$A:$A,MATCH(Workings!$A1375,'ALLL &lt;50B Database'!$AI:$AI,0)))</f>
        <v>#N/A</v>
      </c>
      <c r="C1375" s="3" t="str">
        <f>IFERROR(IFERROR(VLOOKUP($B1375,'CECL &lt;50B Database'!$A:$AA,11,FALSE),VLOOKUP($B1375,'ALLL &lt;50B Database'!$A:$AA,11,FALSE)),"")</f>
        <v/>
      </c>
      <c r="D1375" t="str">
        <f t="shared" si="42"/>
        <v/>
      </c>
    </row>
    <row r="1376" spans="1:4" x14ac:dyDescent="0.25">
      <c r="A1376">
        <f t="shared" si="43"/>
        <v>1376</v>
      </c>
      <c r="B1376" t="e">
        <f>IF('Peer Comparison Tool'!$D$11="NR",INDEX('CECL &lt;50B Database'!$A:$A,MATCH(Workings!$A1376,'CECL &lt;50B Database'!$AI:$AI,0)),INDEX('ALLL &lt;50B Database'!$A:$A,MATCH(Workings!$A1376,'ALLL &lt;50B Database'!$AI:$AI,0)))</f>
        <v>#N/A</v>
      </c>
      <c r="C1376" s="3" t="str">
        <f>IFERROR(IFERROR(VLOOKUP($B1376,'CECL &lt;50B Database'!$A:$AA,11,FALSE),VLOOKUP($B1376,'ALLL &lt;50B Database'!$A:$AA,11,FALSE)),"")</f>
        <v/>
      </c>
      <c r="D1376" t="str">
        <f t="shared" si="42"/>
        <v/>
      </c>
    </row>
    <row r="1377" spans="1:4" x14ac:dyDescent="0.25">
      <c r="A1377">
        <f t="shared" si="43"/>
        <v>1377</v>
      </c>
      <c r="B1377" t="e">
        <f>IF('Peer Comparison Tool'!$D$11="NR",INDEX('CECL &lt;50B Database'!$A:$A,MATCH(Workings!$A1377,'CECL &lt;50B Database'!$AI:$AI,0)),INDEX('ALLL &lt;50B Database'!$A:$A,MATCH(Workings!$A1377,'ALLL &lt;50B Database'!$AI:$AI,0)))</f>
        <v>#N/A</v>
      </c>
      <c r="C1377" s="3" t="str">
        <f>IFERROR(IFERROR(VLOOKUP($B1377,'CECL &lt;50B Database'!$A:$AA,11,FALSE),VLOOKUP($B1377,'ALLL &lt;50B Database'!$A:$AA,11,FALSE)),"")</f>
        <v/>
      </c>
      <c r="D1377" t="str">
        <f t="shared" si="42"/>
        <v/>
      </c>
    </row>
    <row r="1378" spans="1:4" x14ac:dyDescent="0.25">
      <c r="A1378">
        <f t="shared" si="43"/>
        <v>1378</v>
      </c>
      <c r="B1378" t="e">
        <f>IF('Peer Comparison Tool'!$D$11="NR",INDEX('CECL &lt;50B Database'!$A:$A,MATCH(Workings!$A1378,'CECL &lt;50B Database'!$AI:$AI,0)),INDEX('ALLL &lt;50B Database'!$A:$A,MATCH(Workings!$A1378,'ALLL &lt;50B Database'!$AI:$AI,0)))</f>
        <v>#N/A</v>
      </c>
      <c r="C1378" s="3" t="str">
        <f>IFERROR(IFERROR(VLOOKUP($B1378,'CECL &lt;50B Database'!$A:$AA,11,FALSE),VLOOKUP($B1378,'ALLL &lt;50B Database'!$A:$AA,11,FALSE)),"")</f>
        <v/>
      </c>
      <c r="D1378" t="str">
        <f t="shared" si="42"/>
        <v/>
      </c>
    </row>
    <row r="1379" spans="1:4" x14ac:dyDescent="0.25">
      <c r="A1379">
        <f t="shared" si="43"/>
        <v>1379</v>
      </c>
      <c r="B1379" t="e">
        <f>IF('Peer Comparison Tool'!$D$11="NR",INDEX('CECL &lt;50B Database'!$A:$A,MATCH(Workings!$A1379,'CECL &lt;50B Database'!$AI:$AI,0)),INDEX('ALLL &lt;50B Database'!$A:$A,MATCH(Workings!$A1379,'ALLL &lt;50B Database'!$AI:$AI,0)))</f>
        <v>#N/A</v>
      </c>
      <c r="C1379" s="3" t="str">
        <f>IFERROR(IFERROR(VLOOKUP($B1379,'CECL &lt;50B Database'!$A:$AA,11,FALSE),VLOOKUP($B1379,'ALLL &lt;50B Database'!$A:$AA,11,FALSE)),"")</f>
        <v/>
      </c>
      <c r="D1379" t="str">
        <f t="shared" si="42"/>
        <v/>
      </c>
    </row>
    <row r="1380" spans="1:4" x14ac:dyDescent="0.25">
      <c r="A1380">
        <f t="shared" si="43"/>
        <v>1380</v>
      </c>
      <c r="B1380" t="e">
        <f>IF('Peer Comparison Tool'!$D$11="NR",INDEX('CECL &lt;50B Database'!$A:$A,MATCH(Workings!$A1380,'CECL &lt;50B Database'!$AI:$AI,0)),INDEX('ALLL &lt;50B Database'!$A:$A,MATCH(Workings!$A1380,'ALLL &lt;50B Database'!$AI:$AI,0)))</f>
        <v>#N/A</v>
      </c>
      <c r="C1380" s="3" t="str">
        <f>IFERROR(IFERROR(VLOOKUP($B1380,'CECL &lt;50B Database'!$A:$AA,11,FALSE),VLOOKUP($B1380,'ALLL &lt;50B Database'!$A:$AA,11,FALSE)),"")</f>
        <v/>
      </c>
      <c r="D1380" t="str">
        <f t="shared" si="42"/>
        <v/>
      </c>
    </row>
    <row r="1381" spans="1:4" x14ac:dyDescent="0.25">
      <c r="A1381">
        <f t="shared" si="43"/>
        <v>1381</v>
      </c>
      <c r="B1381" t="e">
        <f>IF('Peer Comparison Tool'!$D$11="NR",INDEX('CECL &lt;50B Database'!$A:$A,MATCH(Workings!$A1381,'CECL &lt;50B Database'!$AI:$AI,0)),INDEX('ALLL &lt;50B Database'!$A:$A,MATCH(Workings!$A1381,'ALLL &lt;50B Database'!$AI:$AI,0)))</f>
        <v>#N/A</v>
      </c>
      <c r="C1381" s="3" t="str">
        <f>IFERROR(IFERROR(VLOOKUP($B1381,'CECL &lt;50B Database'!$A:$AA,11,FALSE),VLOOKUP($B1381,'ALLL &lt;50B Database'!$A:$AA,11,FALSE)),"")</f>
        <v/>
      </c>
      <c r="D1381" t="str">
        <f t="shared" si="42"/>
        <v/>
      </c>
    </row>
    <row r="1382" spans="1:4" x14ac:dyDescent="0.25">
      <c r="A1382">
        <f t="shared" si="43"/>
        <v>1382</v>
      </c>
      <c r="B1382" t="e">
        <f>IF('Peer Comparison Tool'!$D$11="NR",INDEX('CECL &lt;50B Database'!$A:$A,MATCH(Workings!$A1382,'CECL &lt;50B Database'!$AI:$AI,0)),INDEX('ALLL &lt;50B Database'!$A:$A,MATCH(Workings!$A1382,'ALLL &lt;50B Database'!$AI:$AI,0)))</f>
        <v>#N/A</v>
      </c>
      <c r="C1382" s="3" t="str">
        <f>IFERROR(IFERROR(VLOOKUP($B1382,'CECL &lt;50B Database'!$A:$AA,11,FALSE),VLOOKUP($B1382,'ALLL &lt;50B Database'!$A:$AA,11,FALSE)),"")</f>
        <v/>
      </c>
      <c r="D1382" t="str">
        <f t="shared" si="42"/>
        <v/>
      </c>
    </row>
    <row r="1383" spans="1:4" x14ac:dyDescent="0.25">
      <c r="A1383">
        <f t="shared" si="43"/>
        <v>1383</v>
      </c>
      <c r="B1383" t="e">
        <f>IF('Peer Comparison Tool'!$D$11="NR",INDEX('CECL &lt;50B Database'!$A:$A,MATCH(Workings!$A1383,'CECL &lt;50B Database'!$AI:$AI,0)),INDEX('ALLL &lt;50B Database'!$A:$A,MATCH(Workings!$A1383,'ALLL &lt;50B Database'!$AI:$AI,0)))</f>
        <v>#N/A</v>
      </c>
      <c r="C1383" s="3" t="str">
        <f>IFERROR(IFERROR(VLOOKUP($B1383,'CECL &lt;50B Database'!$A:$AA,11,FALSE),VLOOKUP($B1383,'ALLL &lt;50B Database'!$A:$AA,11,FALSE)),"")</f>
        <v/>
      </c>
      <c r="D1383" t="str">
        <f t="shared" si="42"/>
        <v/>
      </c>
    </row>
    <row r="1384" spans="1:4" x14ac:dyDescent="0.25">
      <c r="A1384">
        <f t="shared" si="43"/>
        <v>1384</v>
      </c>
      <c r="B1384" t="e">
        <f>IF('Peer Comparison Tool'!$D$11="NR",INDEX('CECL &lt;50B Database'!$A:$A,MATCH(Workings!$A1384,'CECL &lt;50B Database'!$AI:$AI,0)),INDEX('ALLL &lt;50B Database'!$A:$A,MATCH(Workings!$A1384,'ALLL &lt;50B Database'!$AI:$AI,0)))</f>
        <v>#N/A</v>
      </c>
      <c r="C1384" s="3" t="str">
        <f>IFERROR(IFERROR(VLOOKUP($B1384,'CECL &lt;50B Database'!$A:$AA,11,FALSE),VLOOKUP($B1384,'ALLL &lt;50B Database'!$A:$AA,11,FALSE)),"")</f>
        <v/>
      </c>
      <c r="D1384" t="str">
        <f t="shared" si="42"/>
        <v/>
      </c>
    </row>
    <row r="1385" spans="1:4" x14ac:dyDescent="0.25">
      <c r="A1385">
        <f t="shared" si="43"/>
        <v>1385</v>
      </c>
      <c r="B1385" t="e">
        <f>IF('Peer Comparison Tool'!$D$11="NR",INDEX('CECL &lt;50B Database'!$A:$A,MATCH(Workings!$A1385,'CECL &lt;50B Database'!$AI:$AI,0)),INDEX('ALLL &lt;50B Database'!$A:$A,MATCH(Workings!$A1385,'ALLL &lt;50B Database'!$AI:$AI,0)))</f>
        <v>#N/A</v>
      </c>
      <c r="C1385" s="3" t="str">
        <f>IFERROR(IFERROR(VLOOKUP($B1385,'CECL &lt;50B Database'!$A:$AA,11,FALSE),VLOOKUP($B1385,'ALLL &lt;50B Database'!$A:$AA,11,FALSE)),"")</f>
        <v/>
      </c>
      <c r="D1385" t="str">
        <f t="shared" si="42"/>
        <v/>
      </c>
    </row>
    <row r="1386" spans="1:4" x14ac:dyDescent="0.25">
      <c r="A1386">
        <f t="shared" si="43"/>
        <v>1386</v>
      </c>
      <c r="B1386" t="e">
        <f>IF('Peer Comparison Tool'!$D$11="NR",INDEX('CECL &lt;50B Database'!$A:$A,MATCH(Workings!$A1386,'CECL &lt;50B Database'!$AI:$AI,0)),INDEX('ALLL &lt;50B Database'!$A:$A,MATCH(Workings!$A1386,'ALLL &lt;50B Database'!$AI:$AI,0)))</f>
        <v>#N/A</v>
      </c>
      <c r="C1386" s="3" t="str">
        <f>IFERROR(IFERROR(VLOOKUP($B1386,'CECL &lt;50B Database'!$A:$AA,11,FALSE),VLOOKUP($B1386,'ALLL &lt;50B Database'!$A:$AA,11,FALSE)),"")</f>
        <v/>
      </c>
      <c r="D1386" t="str">
        <f t="shared" si="42"/>
        <v/>
      </c>
    </row>
    <row r="1387" spans="1:4" x14ac:dyDescent="0.25">
      <c r="A1387">
        <f t="shared" si="43"/>
        <v>1387</v>
      </c>
      <c r="B1387" t="e">
        <f>IF('Peer Comparison Tool'!$D$11="NR",INDEX('CECL &lt;50B Database'!$A:$A,MATCH(Workings!$A1387,'CECL &lt;50B Database'!$AI:$AI,0)),INDEX('ALLL &lt;50B Database'!$A:$A,MATCH(Workings!$A1387,'ALLL &lt;50B Database'!$AI:$AI,0)))</f>
        <v>#N/A</v>
      </c>
      <c r="C1387" s="3" t="str">
        <f>IFERROR(IFERROR(VLOOKUP($B1387,'CECL &lt;50B Database'!$A:$AA,11,FALSE),VLOOKUP($B1387,'ALLL &lt;50B Database'!$A:$AA,11,FALSE)),"")</f>
        <v/>
      </c>
      <c r="D1387" t="str">
        <f t="shared" si="42"/>
        <v/>
      </c>
    </row>
    <row r="1388" spans="1:4" x14ac:dyDescent="0.25">
      <c r="A1388">
        <f t="shared" si="43"/>
        <v>1388</v>
      </c>
      <c r="B1388" t="e">
        <f>IF('Peer Comparison Tool'!$D$11="NR",INDEX('CECL &lt;50B Database'!$A:$A,MATCH(Workings!$A1388,'CECL &lt;50B Database'!$AI:$AI,0)),INDEX('ALLL &lt;50B Database'!$A:$A,MATCH(Workings!$A1388,'ALLL &lt;50B Database'!$AI:$AI,0)))</f>
        <v>#N/A</v>
      </c>
      <c r="C1388" s="3" t="str">
        <f>IFERROR(IFERROR(VLOOKUP($B1388,'CECL &lt;50B Database'!$A:$AA,11,FALSE),VLOOKUP($B1388,'ALLL &lt;50B Database'!$A:$AA,11,FALSE)),"")</f>
        <v/>
      </c>
      <c r="D1388" t="str">
        <f t="shared" si="42"/>
        <v/>
      </c>
    </row>
    <row r="1389" spans="1:4" x14ac:dyDescent="0.25">
      <c r="A1389">
        <f t="shared" si="43"/>
        <v>1389</v>
      </c>
      <c r="B1389" t="e">
        <f>IF('Peer Comparison Tool'!$D$11="NR",INDEX('CECL &lt;50B Database'!$A:$A,MATCH(Workings!$A1389,'CECL &lt;50B Database'!$AI:$AI,0)),INDEX('ALLL &lt;50B Database'!$A:$A,MATCH(Workings!$A1389,'ALLL &lt;50B Database'!$AI:$AI,0)))</f>
        <v>#N/A</v>
      </c>
      <c r="C1389" s="3" t="str">
        <f>IFERROR(IFERROR(VLOOKUP($B1389,'CECL &lt;50B Database'!$A:$AA,11,FALSE),VLOOKUP($B1389,'ALLL &lt;50B Database'!$A:$AA,11,FALSE)),"")</f>
        <v/>
      </c>
      <c r="D1389" t="str">
        <f t="shared" si="42"/>
        <v/>
      </c>
    </row>
    <row r="1390" spans="1:4" x14ac:dyDescent="0.25">
      <c r="A1390">
        <f t="shared" si="43"/>
        <v>1390</v>
      </c>
      <c r="B1390" t="e">
        <f>IF('Peer Comparison Tool'!$D$11="NR",INDEX('CECL &lt;50B Database'!$A:$A,MATCH(Workings!$A1390,'CECL &lt;50B Database'!$AI:$AI,0)),INDEX('ALLL &lt;50B Database'!$A:$A,MATCH(Workings!$A1390,'ALLL &lt;50B Database'!$AI:$AI,0)))</f>
        <v>#N/A</v>
      </c>
      <c r="C1390" s="3" t="str">
        <f>IFERROR(IFERROR(VLOOKUP($B1390,'CECL &lt;50B Database'!$A:$AA,11,FALSE),VLOOKUP($B1390,'ALLL &lt;50B Database'!$A:$AA,11,FALSE)),"")</f>
        <v/>
      </c>
      <c r="D1390" t="str">
        <f t="shared" si="42"/>
        <v/>
      </c>
    </row>
    <row r="1391" spans="1:4" x14ac:dyDescent="0.25">
      <c r="A1391">
        <f t="shared" si="43"/>
        <v>1391</v>
      </c>
      <c r="B1391" t="e">
        <f>IF('Peer Comparison Tool'!$D$11="NR",INDEX('CECL &lt;50B Database'!$A:$A,MATCH(Workings!$A1391,'CECL &lt;50B Database'!$AI:$AI,0)),INDEX('ALLL &lt;50B Database'!$A:$A,MATCH(Workings!$A1391,'ALLL &lt;50B Database'!$AI:$AI,0)))</f>
        <v>#N/A</v>
      </c>
      <c r="C1391" s="3" t="str">
        <f>IFERROR(IFERROR(VLOOKUP($B1391,'CECL &lt;50B Database'!$A:$AA,11,FALSE),VLOOKUP($B1391,'ALLL &lt;50B Database'!$A:$AA,11,FALSE)),"")</f>
        <v/>
      </c>
      <c r="D1391" t="str">
        <f t="shared" si="42"/>
        <v/>
      </c>
    </row>
    <row r="1392" spans="1:4" x14ac:dyDescent="0.25">
      <c r="A1392">
        <f t="shared" si="43"/>
        <v>1392</v>
      </c>
      <c r="B1392" t="e">
        <f>IF('Peer Comparison Tool'!$D$11="NR",INDEX('CECL &lt;50B Database'!$A:$A,MATCH(Workings!$A1392,'CECL &lt;50B Database'!$AI:$AI,0)),INDEX('ALLL &lt;50B Database'!$A:$A,MATCH(Workings!$A1392,'ALLL &lt;50B Database'!$AI:$AI,0)))</f>
        <v>#N/A</v>
      </c>
      <c r="C1392" s="3" t="str">
        <f>IFERROR(IFERROR(VLOOKUP($B1392,'CECL &lt;50B Database'!$A:$AA,11,FALSE),VLOOKUP($B1392,'ALLL &lt;50B Database'!$A:$AA,11,FALSE)),"")</f>
        <v/>
      </c>
      <c r="D1392" t="str">
        <f t="shared" si="42"/>
        <v/>
      </c>
    </row>
    <row r="1393" spans="1:4" x14ac:dyDescent="0.25">
      <c r="A1393">
        <f t="shared" si="43"/>
        <v>1393</v>
      </c>
      <c r="B1393" t="e">
        <f>IF('Peer Comparison Tool'!$D$11="NR",INDEX('CECL &lt;50B Database'!$A:$A,MATCH(Workings!$A1393,'CECL &lt;50B Database'!$AI:$AI,0)),INDEX('ALLL &lt;50B Database'!$A:$A,MATCH(Workings!$A1393,'ALLL &lt;50B Database'!$AI:$AI,0)))</f>
        <v>#N/A</v>
      </c>
      <c r="C1393" s="3" t="str">
        <f>IFERROR(IFERROR(VLOOKUP($B1393,'CECL &lt;50B Database'!$A:$AA,11,FALSE),VLOOKUP($B1393,'ALLL &lt;50B Database'!$A:$AA,11,FALSE)),"")</f>
        <v/>
      </c>
      <c r="D1393" t="str">
        <f t="shared" si="42"/>
        <v/>
      </c>
    </row>
    <row r="1394" spans="1:4" x14ac:dyDescent="0.25">
      <c r="A1394">
        <f t="shared" si="43"/>
        <v>1394</v>
      </c>
      <c r="B1394" t="e">
        <f>IF('Peer Comparison Tool'!$D$11="NR",INDEX('CECL &lt;50B Database'!$A:$A,MATCH(Workings!$A1394,'CECL &lt;50B Database'!$AI:$AI,0)),INDEX('ALLL &lt;50B Database'!$A:$A,MATCH(Workings!$A1394,'ALLL &lt;50B Database'!$AI:$AI,0)))</f>
        <v>#N/A</v>
      </c>
      <c r="C1394" s="3" t="str">
        <f>IFERROR(IFERROR(VLOOKUP($B1394,'CECL &lt;50B Database'!$A:$AA,11,FALSE),VLOOKUP($B1394,'ALLL &lt;50B Database'!$A:$AA,11,FALSE)),"")</f>
        <v/>
      </c>
      <c r="D1394" t="str">
        <f t="shared" si="42"/>
        <v/>
      </c>
    </row>
    <row r="1395" spans="1:4" x14ac:dyDescent="0.25">
      <c r="A1395">
        <f t="shared" si="43"/>
        <v>1395</v>
      </c>
      <c r="B1395" t="e">
        <f>IF('Peer Comparison Tool'!$D$11="NR",INDEX('CECL &lt;50B Database'!$A:$A,MATCH(Workings!$A1395,'CECL &lt;50B Database'!$AI:$AI,0)),INDEX('ALLL &lt;50B Database'!$A:$A,MATCH(Workings!$A1395,'ALLL &lt;50B Database'!$AI:$AI,0)))</f>
        <v>#N/A</v>
      </c>
      <c r="C1395" s="3" t="str">
        <f>IFERROR(IFERROR(VLOOKUP($B1395,'CECL &lt;50B Database'!$A:$AA,11,FALSE),VLOOKUP($B1395,'ALLL &lt;50B Database'!$A:$AA,11,FALSE)),"")</f>
        <v/>
      </c>
      <c r="D1395" t="str">
        <f t="shared" si="42"/>
        <v/>
      </c>
    </row>
    <row r="1396" spans="1:4" x14ac:dyDescent="0.25">
      <c r="A1396">
        <f t="shared" si="43"/>
        <v>1396</v>
      </c>
      <c r="B1396" t="e">
        <f>IF('Peer Comparison Tool'!$D$11="NR",INDEX('CECL &lt;50B Database'!$A:$A,MATCH(Workings!$A1396,'CECL &lt;50B Database'!$AI:$AI,0)),INDEX('ALLL &lt;50B Database'!$A:$A,MATCH(Workings!$A1396,'ALLL &lt;50B Database'!$AI:$AI,0)))</f>
        <v>#N/A</v>
      </c>
      <c r="C1396" s="3" t="str">
        <f>IFERROR(IFERROR(VLOOKUP($B1396,'CECL &lt;50B Database'!$A:$AA,11,FALSE),VLOOKUP($B1396,'ALLL &lt;50B Database'!$A:$AA,11,FALSE)),"")</f>
        <v/>
      </c>
      <c r="D1396" t="str">
        <f t="shared" si="42"/>
        <v/>
      </c>
    </row>
    <row r="1397" spans="1:4" x14ac:dyDescent="0.25">
      <c r="A1397">
        <f t="shared" si="43"/>
        <v>1397</v>
      </c>
      <c r="B1397" t="e">
        <f>IF('Peer Comparison Tool'!$D$11="NR",INDEX('CECL &lt;50B Database'!$A:$A,MATCH(Workings!$A1397,'CECL &lt;50B Database'!$AI:$AI,0)),INDEX('ALLL &lt;50B Database'!$A:$A,MATCH(Workings!$A1397,'ALLL &lt;50B Database'!$AI:$AI,0)))</f>
        <v>#N/A</v>
      </c>
      <c r="C1397" s="3" t="str">
        <f>IFERROR(IFERROR(VLOOKUP($B1397,'CECL &lt;50B Database'!$A:$AA,11,FALSE),VLOOKUP($B1397,'ALLL &lt;50B Database'!$A:$AA,11,FALSE)),"")</f>
        <v/>
      </c>
      <c r="D1397" t="str">
        <f t="shared" si="42"/>
        <v/>
      </c>
    </row>
    <row r="1398" spans="1:4" x14ac:dyDescent="0.25">
      <c r="A1398">
        <f t="shared" si="43"/>
        <v>1398</v>
      </c>
      <c r="B1398" t="e">
        <f>IF('Peer Comparison Tool'!$D$11="NR",INDEX('CECL &lt;50B Database'!$A:$A,MATCH(Workings!$A1398,'CECL &lt;50B Database'!$AI:$AI,0)),INDEX('ALLL &lt;50B Database'!$A:$A,MATCH(Workings!$A1398,'ALLL &lt;50B Database'!$AI:$AI,0)))</f>
        <v>#N/A</v>
      </c>
      <c r="C1398" s="3" t="str">
        <f>IFERROR(IFERROR(VLOOKUP($B1398,'CECL &lt;50B Database'!$A:$AA,11,FALSE),VLOOKUP($B1398,'ALLL &lt;50B Database'!$A:$AA,11,FALSE)),"")</f>
        <v/>
      </c>
      <c r="D1398" t="str">
        <f t="shared" si="42"/>
        <v/>
      </c>
    </row>
    <row r="1399" spans="1:4" x14ac:dyDescent="0.25">
      <c r="A1399">
        <f t="shared" si="43"/>
        <v>1399</v>
      </c>
      <c r="B1399" t="e">
        <f>IF('Peer Comparison Tool'!$D$11="NR",INDEX('CECL &lt;50B Database'!$A:$A,MATCH(Workings!$A1399,'CECL &lt;50B Database'!$AI:$AI,0)),INDEX('ALLL &lt;50B Database'!$A:$A,MATCH(Workings!$A1399,'ALLL &lt;50B Database'!$AI:$AI,0)))</f>
        <v>#N/A</v>
      </c>
      <c r="C1399" s="3" t="str">
        <f>IFERROR(IFERROR(VLOOKUP($B1399,'CECL &lt;50B Database'!$A:$AA,11,FALSE),VLOOKUP($B1399,'ALLL &lt;50B Database'!$A:$AA,11,FALSE)),"")</f>
        <v/>
      </c>
      <c r="D1399" t="str">
        <f t="shared" si="42"/>
        <v/>
      </c>
    </row>
    <row r="1400" spans="1:4" x14ac:dyDescent="0.25">
      <c r="A1400">
        <f t="shared" si="43"/>
        <v>1400</v>
      </c>
      <c r="B1400" t="e">
        <f>IF('Peer Comparison Tool'!$D$11="NR",INDEX('CECL &lt;50B Database'!$A:$A,MATCH(Workings!$A1400,'CECL &lt;50B Database'!$AI:$AI,0)),INDEX('ALLL &lt;50B Database'!$A:$A,MATCH(Workings!$A1400,'ALLL &lt;50B Database'!$AI:$AI,0)))</f>
        <v>#N/A</v>
      </c>
      <c r="C1400" s="3" t="str">
        <f>IFERROR(IFERROR(VLOOKUP($B1400,'CECL &lt;50B Database'!$A:$AA,11,FALSE),VLOOKUP($B1400,'ALLL &lt;50B Database'!$A:$AA,11,FALSE)),"")</f>
        <v/>
      </c>
      <c r="D1400" t="str">
        <f t="shared" si="42"/>
        <v/>
      </c>
    </row>
    <row r="1401" spans="1:4" x14ac:dyDescent="0.25">
      <c r="A1401">
        <f t="shared" si="43"/>
        <v>1401</v>
      </c>
      <c r="B1401" t="e">
        <f>IF('Peer Comparison Tool'!$D$11="NR",INDEX('CECL &lt;50B Database'!$A:$A,MATCH(Workings!$A1401,'CECL &lt;50B Database'!$AI:$AI,0)),INDEX('ALLL &lt;50B Database'!$A:$A,MATCH(Workings!$A1401,'ALLL &lt;50B Database'!$AI:$AI,0)))</f>
        <v>#N/A</v>
      </c>
      <c r="C1401" s="3" t="str">
        <f>IFERROR(IFERROR(VLOOKUP($B1401,'CECL &lt;50B Database'!$A:$AA,11,FALSE),VLOOKUP($B1401,'ALLL &lt;50B Database'!$A:$AA,11,FALSE)),"")</f>
        <v/>
      </c>
      <c r="D1401" t="str">
        <f t="shared" si="42"/>
        <v/>
      </c>
    </row>
    <row r="1402" spans="1:4" x14ac:dyDescent="0.25">
      <c r="A1402">
        <f t="shared" si="43"/>
        <v>1402</v>
      </c>
      <c r="B1402" t="e">
        <f>IF('Peer Comparison Tool'!$D$11="NR",INDEX('CECL &lt;50B Database'!$A:$A,MATCH(Workings!$A1402,'CECL &lt;50B Database'!$AI:$AI,0)),INDEX('ALLL &lt;50B Database'!$A:$A,MATCH(Workings!$A1402,'ALLL &lt;50B Database'!$AI:$AI,0)))</f>
        <v>#N/A</v>
      </c>
      <c r="C1402" s="3" t="str">
        <f>IFERROR(IFERROR(VLOOKUP($B1402,'CECL &lt;50B Database'!$A:$AA,11,FALSE),VLOOKUP($B1402,'ALLL &lt;50B Database'!$A:$AA,11,FALSE)),"")</f>
        <v/>
      </c>
      <c r="D1402" t="str">
        <f t="shared" si="42"/>
        <v/>
      </c>
    </row>
    <row r="1403" spans="1:4" x14ac:dyDescent="0.25">
      <c r="A1403">
        <f t="shared" si="43"/>
        <v>1403</v>
      </c>
      <c r="B1403" t="e">
        <f>IF('Peer Comparison Tool'!$D$11="NR",INDEX('CECL &lt;50B Database'!$A:$A,MATCH(Workings!$A1403,'CECL &lt;50B Database'!$AI:$AI,0)),INDEX('ALLL &lt;50B Database'!$A:$A,MATCH(Workings!$A1403,'ALLL &lt;50B Database'!$AI:$AI,0)))</f>
        <v>#N/A</v>
      </c>
      <c r="C1403" s="3" t="str">
        <f>IFERROR(IFERROR(VLOOKUP($B1403,'CECL &lt;50B Database'!$A:$AA,11,FALSE),VLOOKUP($B1403,'ALLL &lt;50B Database'!$A:$AA,11,FALSE)),"")</f>
        <v/>
      </c>
      <c r="D1403" t="str">
        <f t="shared" si="42"/>
        <v/>
      </c>
    </row>
    <row r="1404" spans="1:4" x14ac:dyDescent="0.25">
      <c r="A1404">
        <f t="shared" si="43"/>
        <v>1404</v>
      </c>
      <c r="B1404" t="e">
        <f>IF('Peer Comparison Tool'!$D$11="NR",INDEX('CECL &lt;50B Database'!$A:$A,MATCH(Workings!$A1404,'CECL &lt;50B Database'!$AI:$AI,0)),INDEX('ALLL &lt;50B Database'!$A:$A,MATCH(Workings!$A1404,'ALLL &lt;50B Database'!$AI:$AI,0)))</f>
        <v>#N/A</v>
      </c>
      <c r="C1404" s="3" t="str">
        <f>IFERROR(IFERROR(VLOOKUP($B1404,'CECL &lt;50B Database'!$A:$AA,11,FALSE),VLOOKUP($B1404,'ALLL &lt;50B Database'!$A:$AA,11,FALSE)),"")</f>
        <v/>
      </c>
      <c r="D1404" t="str">
        <f t="shared" si="42"/>
        <v/>
      </c>
    </row>
    <row r="1405" spans="1:4" x14ac:dyDescent="0.25">
      <c r="A1405">
        <f t="shared" si="43"/>
        <v>1405</v>
      </c>
      <c r="B1405" t="e">
        <f>IF('Peer Comparison Tool'!$D$11="NR",INDEX('CECL &lt;50B Database'!$A:$A,MATCH(Workings!$A1405,'CECL &lt;50B Database'!$AI:$AI,0)),INDEX('ALLL &lt;50B Database'!$A:$A,MATCH(Workings!$A1405,'ALLL &lt;50B Database'!$AI:$AI,0)))</f>
        <v>#N/A</v>
      </c>
      <c r="C1405" s="3" t="str">
        <f>IFERROR(IFERROR(VLOOKUP($B1405,'CECL &lt;50B Database'!$A:$AA,11,FALSE),VLOOKUP($B1405,'ALLL &lt;50B Database'!$A:$AA,11,FALSE)),"")</f>
        <v/>
      </c>
      <c r="D1405" t="str">
        <f t="shared" si="42"/>
        <v/>
      </c>
    </row>
    <row r="1406" spans="1:4" x14ac:dyDescent="0.25">
      <c r="A1406">
        <f t="shared" si="43"/>
        <v>1406</v>
      </c>
      <c r="B1406" t="e">
        <f>IF('Peer Comparison Tool'!$D$11="NR",INDEX('CECL &lt;50B Database'!$A:$A,MATCH(Workings!$A1406,'CECL &lt;50B Database'!$AI:$AI,0)),INDEX('ALLL &lt;50B Database'!$A:$A,MATCH(Workings!$A1406,'ALLL &lt;50B Database'!$AI:$AI,0)))</f>
        <v>#N/A</v>
      </c>
      <c r="C1406" s="3" t="str">
        <f>IFERROR(IFERROR(VLOOKUP($B1406,'CECL &lt;50B Database'!$A:$AA,11,FALSE),VLOOKUP($B1406,'ALLL &lt;50B Database'!$A:$AA,11,FALSE)),"")</f>
        <v/>
      </c>
      <c r="D1406" t="str">
        <f t="shared" si="42"/>
        <v/>
      </c>
    </row>
    <row r="1407" spans="1:4" x14ac:dyDescent="0.25">
      <c r="A1407">
        <f t="shared" si="43"/>
        <v>1407</v>
      </c>
      <c r="B1407" t="e">
        <f>IF('Peer Comparison Tool'!$D$11="NR",INDEX('CECL &lt;50B Database'!$A:$A,MATCH(Workings!$A1407,'CECL &lt;50B Database'!$AI:$AI,0)),INDEX('ALLL &lt;50B Database'!$A:$A,MATCH(Workings!$A1407,'ALLL &lt;50B Database'!$AI:$AI,0)))</f>
        <v>#N/A</v>
      </c>
      <c r="C1407" s="3" t="str">
        <f>IFERROR(IFERROR(VLOOKUP($B1407,'CECL &lt;50B Database'!$A:$AA,11,FALSE),VLOOKUP($B1407,'ALLL &lt;50B Database'!$A:$AA,11,FALSE)),"")</f>
        <v/>
      </c>
      <c r="D1407" t="str">
        <f t="shared" si="42"/>
        <v/>
      </c>
    </row>
    <row r="1408" spans="1:4" x14ac:dyDescent="0.25">
      <c r="A1408">
        <f t="shared" si="43"/>
        <v>1408</v>
      </c>
      <c r="B1408" t="e">
        <f>IF('Peer Comparison Tool'!$D$11="NR",INDEX('CECL &lt;50B Database'!$A:$A,MATCH(Workings!$A1408,'CECL &lt;50B Database'!$AI:$AI,0)),INDEX('ALLL &lt;50B Database'!$A:$A,MATCH(Workings!$A1408,'ALLL &lt;50B Database'!$AI:$AI,0)))</f>
        <v>#N/A</v>
      </c>
      <c r="C1408" s="3" t="str">
        <f>IFERROR(IFERROR(VLOOKUP($B1408,'CECL &lt;50B Database'!$A:$AA,11,FALSE),VLOOKUP($B1408,'ALLL &lt;50B Database'!$A:$AA,11,FALSE)),"")</f>
        <v/>
      </c>
      <c r="D1408" t="str">
        <f t="shared" si="42"/>
        <v/>
      </c>
    </row>
    <row r="1409" spans="1:4" x14ac:dyDescent="0.25">
      <c r="A1409">
        <f t="shared" si="43"/>
        <v>1409</v>
      </c>
      <c r="B1409" t="e">
        <f>IF('Peer Comparison Tool'!$D$11="NR",INDEX('CECL &lt;50B Database'!$A:$A,MATCH(Workings!$A1409,'CECL &lt;50B Database'!$AI:$AI,0)),INDEX('ALLL &lt;50B Database'!$A:$A,MATCH(Workings!$A1409,'ALLL &lt;50B Database'!$AI:$AI,0)))</f>
        <v>#N/A</v>
      </c>
      <c r="C1409" s="3" t="str">
        <f>IFERROR(IFERROR(VLOOKUP($B1409,'CECL &lt;50B Database'!$A:$AA,11,FALSE),VLOOKUP($B1409,'ALLL &lt;50B Database'!$A:$AA,11,FALSE)),"")</f>
        <v/>
      </c>
      <c r="D1409" t="str">
        <f t="shared" si="42"/>
        <v/>
      </c>
    </row>
    <row r="1410" spans="1:4" x14ac:dyDescent="0.25">
      <c r="A1410">
        <f t="shared" si="43"/>
        <v>1410</v>
      </c>
      <c r="B1410" t="e">
        <f>IF('Peer Comparison Tool'!$D$11="NR",INDEX('CECL &lt;50B Database'!$A:$A,MATCH(Workings!$A1410,'CECL &lt;50B Database'!$AI:$AI,0)),INDEX('ALLL &lt;50B Database'!$A:$A,MATCH(Workings!$A1410,'ALLL &lt;50B Database'!$AI:$AI,0)))</f>
        <v>#N/A</v>
      </c>
      <c r="C1410" s="3" t="str">
        <f>IFERROR(IFERROR(VLOOKUP($B1410,'CECL &lt;50B Database'!$A:$AA,11,FALSE),VLOOKUP($B1410,'ALLL &lt;50B Database'!$A:$AA,11,FALSE)),"")</f>
        <v/>
      </c>
      <c r="D1410" t="str">
        <f t="shared" ref="D1410:D1473" si="44">IFERROR(RANK($C1410,$C$1:$C$5000,0),"")</f>
        <v/>
      </c>
    </row>
    <row r="1411" spans="1:4" x14ac:dyDescent="0.25">
      <c r="A1411">
        <f t="shared" si="43"/>
        <v>1411</v>
      </c>
      <c r="B1411" t="e">
        <f>IF('Peer Comparison Tool'!$D$11="NR",INDEX('CECL &lt;50B Database'!$A:$A,MATCH(Workings!$A1411,'CECL &lt;50B Database'!$AI:$AI,0)),INDEX('ALLL &lt;50B Database'!$A:$A,MATCH(Workings!$A1411,'ALLL &lt;50B Database'!$AI:$AI,0)))</f>
        <v>#N/A</v>
      </c>
      <c r="C1411" s="3" t="str">
        <f>IFERROR(IFERROR(VLOOKUP($B1411,'CECL &lt;50B Database'!$A:$AA,11,FALSE),VLOOKUP($B1411,'ALLL &lt;50B Database'!$A:$AA,11,FALSE)),"")</f>
        <v/>
      </c>
      <c r="D1411" t="str">
        <f t="shared" si="44"/>
        <v/>
      </c>
    </row>
    <row r="1412" spans="1:4" x14ac:dyDescent="0.25">
      <c r="A1412">
        <f t="shared" ref="A1412:A1475" si="45">A1411+1</f>
        <v>1412</v>
      </c>
      <c r="B1412" t="e">
        <f>IF('Peer Comparison Tool'!$D$11="NR",INDEX('CECL &lt;50B Database'!$A:$A,MATCH(Workings!$A1412,'CECL &lt;50B Database'!$AI:$AI,0)),INDEX('ALLL &lt;50B Database'!$A:$A,MATCH(Workings!$A1412,'ALLL &lt;50B Database'!$AI:$AI,0)))</f>
        <v>#N/A</v>
      </c>
      <c r="C1412" s="3" t="str">
        <f>IFERROR(IFERROR(VLOOKUP($B1412,'CECL &lt;50B Database'!$A:$AA,11,FALSE),VLOOKUP($B1412,'ALLL &lt;50B Database'!$A:$AA,11,FALSE)),"")</f>
        <v/>
      </c>
      <c r="D1412" t="str">
        <f t="shared" si="44"/>
        <v/>
      </c>
    </row>
    <row r="1413" spans="1:4" x14ac:dyDescent="0.25">
      <c r="A1413">
        <f t="shared" si="45"/>
        <v>1413</v>
      </c>
      <c r="B1413" t="e">
        <f>IF('Peer Comparison Tool'!$D$11="NR",INDEX('CECL &lt;50B Database'!$A:$A,MATCH(Workings!$A1413,'CECL &lt;50B Database'!$AI:$AI,0)),INDEX('ALLL &lt;50B Database'!$A:$A,MATCH(Workings!$A1413,'ALLL &lt;50B Database'!$AI:$AI,0)))</f>
        <v>#N/A</v>
      </c>
      <c r="C1413" s="3" t="str">
        <f>IFERROR(IFERROR(VLOOKUP($B1413,'CECL &lt;50B Database'!$A:$AA,11,FALSE),VLOOKUP($B1413,'ALLL &lt;50B Database'!$A:$AA,11,FALSE)),"")</f>
        <v/>
      </c>
      <c r="D1413" t="str">
        <f t="shared" si="44"/>
        <v/>
      </c>
    </row>
    <row r="1414" spans="1:4" x14ac:dyDescent="0.25">
      <c r="A1414">
        <f t="shared" si="45"/>
        <v>1414</v>
      </c>
      <c r="B1414" t="e">
        <f>IF('Peer Comparison Tool'!$D$11="NR",INDEX('CECL &lt;50B Database'!$A:$A,MATCH(Workings!$A1414,'CECL &lt;50B Database'!$AI:$AI,0)),INDEX('ALLL &lt;50B Database'!$A:$A,MATCH(Workings!$A1414,'ALLL &lt;50B Database'!$AI:$AI,0)))</f>
        <v>#N/A</v>
      </c>
      <c r="C1414" s="3" t="str">
        <f>IFERROR(IFERROR(VLOOKUP($B1414,'CECL &lt;50B Database'!$A:$AA,11,FALSE),VLOOKUP($B1414,'ALLL &lt;50B Database'!$A:$AA,11,FALSE)),"")</f>
        <v/>
      </c>
      <c r="D1414" t="str">
        <f t="shared" si="44"/>
        <v/>
      </c>
    </row>
    <row r="1415" spans="1:4" x14ac:dyDescent="0.25">
      <c r="A1415">
        <f t="shared" si="45"/>
        <v>1415</v>
      </c>
      <c r="B1415" t="e">
        <f>IF('Peer Comparison Tool'!$D$11="NR",INDEX('CECL &lt;50B Database'!$A:$A,MATCH(Workings!$A1415,'CECL &lt;50B Database'!$AI:$AI,0)),INDEX('ALLL &lt;50B Database'!$A:$A,MATCH(Workings!$A1415,'ALLL &lt;50B Database'!$AI:$AI,0)))</f>
        <v>#N/A</v>
      </c>
      <c r="C1415" s="3" t="str">
        <f>IFERROR(IFERROR(VLOOKUP($B1415,'CECL &lt;50B Database'!$A:$AA,11,FALSE),VLOOKUP($B1415,'ALLL &lt;50B Database'!$A:$AA,11,FALSE)),"")</f>
        <v/>
      </c>
      <c r="D1415" t="str">
        <f t="shared" si="44"/>
        <v/>
      </c>
    </row>
    <row r="1416" spans="1:4" x14ac:dyDescent="0.25">
      <c r="A1416">
        <f t="shared" si="45"/>
        <v>1416</v>
      </c>
      <c r="B1416" t="e">
        <f>IF('Peer Comparison Tool'!$D$11="NR",INDEX('CECL &lt;50B Database'!$A:$A,MATCH(Workings!$A1416,'CECL &lt;50B Database'!$AI:$AI,0)),INDEX('ALLL &lt;50B Database'!$A:$A,MATCH(Workings!$A1416,'ALLL &lt;50B Database'!$AI:$AI,0)))</f>
        <v>#N/A</v>
      </c>
      <c r="C1416" s="3" t="str">
        <f>IFERROR(IFERROR(VLOOKUP($B1416,'CECL &lt;50B Database'!$A:$AA,11,FALSE),VLOOKUP($B1416,'ALLL &lt;50B Database'!$A:$AA,11,FALSE)),"")</f>
        <v/>
      </c>
      <c r="D1416" t="str">
        <f t="shared" si="44"/>
        <v/>
      </c>
    </row>
    <row r="1417" spans="1:4" x14ac:dyDescent="0.25">
      <c r="A1417">
        <f t="shared" si="45"/>
        <v>1417</v>
      </c>
      <c r="B1417" t="e">
        <f>IF('Peer Comparison Tool'!$D$11="NR",INDEX('CECL &lt;50B Database'!$A:$A,MATCH(Workings!$A1417,'CECL &lt;50B Database'!$AI:$AI,0)),INDEX('ALLL &lt;50B Database'!$A:$A,MATCH(Workings!$A1417,'ALLL &lt;50B Database'!$AI:$AI,0)))</f>
        <v>#N/A</v>
      </c>
      <c r="C1417" s="3" t="str">
        <f>IFERROR(IFERROR(VLOOKUP($B1417,'CECL &lt;50B Database'!$A:$AA,11,FALSE),VLOOKUP($B1417,'ALLL &lt;50B Database'!$A:$AA,11,FALSE)),"")</f>
        <v/>
      </c>
      <c r="D1417" t="str">
        <f t="shared" si="44"/>
        <v/>
      </c>
    </row>
    <row r="1418" spans="1:4" x14ac:dyDescent="0.25">
      <c r="A1418">
        <f t="shared" si="45"/>
        <v>1418</v>
      </c>
      <c r="B1418" t="e">
        <f>IF('Peer Comparison Tool'!$D$11="NR",INDEX('CECL &lt;50B Database'!$A:$A,MATCH(Workings!$A1418,'CECL &lt;50B Database'!$AI:$AI,0)),INDEX('ALLL &lt;50B Database'!$A:$A,MATCH(Workings!$A1418,'ALLL &lt;50B Database'!$AI:$AI,0)))</f>
        <v>#N/A</v>
      </c>
      <c r="C1418" s="3" t="str">
        <f>IFERROR(IFERROR(VLOOKUP($B1418,'CECL &lt;50B Database'!$A:$AA,11,FALSE),VLOOKUP($B1418,'ALLL &lt;50B Database'!$A:$AA,11,FALSE)),"")</f>
        <v/>
      </c>
      <c r="D1418" t="str">
        <f t="shared" si="44"/>
        <v/>
      </c>
    </row>
    <row r="1419" spans="1:4" x14ac:dyDescent="0.25">
      <c r="A1419">
        <f t="shared" si="45"/>
        <v>1419</v>
      </c>
      <c r="B1419" t="e">
        <f>IF('Peer Comparison Tool'!$D$11="NR",INDEX('CECL &lt;50B Database'!$A:$A,MATCH(Workings!$A1419,'CECL &lt;50B Database'!$AI:$AI,0)),INDEX('ALLL &lt;50B Database'!$A:$A,MATCH(Workings!$A1419,'ALLL &lt;50B Database'!$AI:$AI,0)))</f>
        <v>#N/A</v>
      </c>
      <c r="C1419" s="3" t="str">
        <f>IFERROR(IFERROR(VLOOKUP($B1419,'CECL &lt;50B Database'!$A:$AA,11,FALSE),VLOOKUP($B1419,'ALLL &lt;50B Database'!$A:$AA,11,FALSE)),"")</f>
        <v/>
      </c>
      <c r="D1419" t="str">
        <f t="shared" si="44"/>
        <v/>
      </c>
    </row>
    <row r="1420" spans="1:4" x14ac:dyDescent="0.25">
      <c r="A1420">
        <f t="shared" si="45"/>
        <v>1420</v>
      </c>
      <c r="B1420" t="e">
        <f>IF('Peer Comparison Tool'!$D$11="NR",INDEX('CECL &lt;50B Database'!$A:$A,MATCH(Workings!$A1420,'CECL &lt;50B Database'!$AI:$AI,0)),INDEX('ALLL &lt;50B Database'!$A:$A,MATCH(Workings!$A1420,'ALLL &lt;50B Database'!$AI:$AI,0)))</f>
        <v>#N/A</v>
      </c>
      <c r="C1420" s="3" t="str">
        <f>IFERROR(IFERROR(VLOOKUP($B1420,'CECL &lt;50B Database'!$A:$AA,11,FALSE),VLOOKUP($B1420,'ALLL &lt;50B Database'!$A:$AA,11,FALSE)),"")</f>
        <v/>
      </c>
      <c r="D1420" t="str">
        <f t="shared" si="44"/>
        <v/>
      </c>
    </row>
    <row r="1421" spans="1:4" x14ac:dyDescent="0.25">
      <c r="A1421">
        <f t="shared" si="45"/>
        <v>1421</v>
      </c>
      <c r="B1421" t="e">
        <f>IF('Peer Comparison Tool'!$D$11="NR",INDEX('CECL &lt;50B Database'!$A:$A,MATCH(Workings!$A1421,'CECL &lt;50B Database'!$AI:$AI,0)),INDEX('ALLL &lt;50B Database'!$A:$A,MATCH(Workings!$A1421,'ALLL &lt;50B Database'!$AI:$AI,0)))</f>
        <v>#N/A</v>
      </c>
      <c r="C1421" s="3" t="str">
        <f>IFERROR(IFERROR(VLOOKUP($B1421,'CECL &lt;50B Database'!$A:$AA,11,FALSE),VLOOKUP($B1421,'ALLL &lt;50B Database'!$A:$AA,11,FALSE)),"")</f>
        <v/>
      </c>
      <c r="D1421" t="str">
        <f t="shared" si="44"/>
        <v/>
      </c>
    </row>
    <row r="1422" spans="1:4" x14ac:dyDescent="0.25">
      <c r="A1422">
        <f t="shared" si="45"/>
        <v>1422</v>
      </c>
      <c r="B1422" t="e">
        <f>IF('Peer Comparison Tool'!$D$11="NR",INDEX('CECL &lt;50B Database'!$A:$A,MATCH(Workings!$A1422,'CECL &lt;50B Database'!$AI:$AI,0)),INDEX('ALLL &lt;50B Database'!$A:$A,MATCH(Workings!$A1422,'ALLL &lt;50B Database'!$AI:$AI,0)))</f>
        <v>#N/A</v>
      </c>
      <c r="C1422" s="3" t="str">
        <f>IFERROR(IFERROR(VLOOKUP($B1422,'CECL &lt;50B Database'!$A:$AA,11,FALSE),VLOOKUP($B1422,'ALLL &lt;50B Database'!$A:$AA,11,FALSE)),"")</f>
        <v/>
      </c>
      <c r="D1422" t="str">
        <f t="shared" si="44"/>
        <v/>
      </c>
    </row>
    <row r="1423" spans="1:4" x14ac:dyDescent="0.25">
      <c r="A1423">
        <f t="shared" si="45"/>
        <v>1423</v>
      </c>
      <c r="B1423" t="e">
        <f>IF('Peer Comparison Tool'!$D$11="NR",INDEX('CECL &lt;50B Database'!$A:$A,MATCH(Workings!$A1423,'CECL &lt;50B Database'!$AI:$AI,0)),INDEX('ALLL &lt;50B Database'!$A:$A,MATCH(Workings!$A1423,'ALLL &lt;50B Database'!$AI:$AI,0)))</f>
        <v>#N/A</v>
      </c>
      <c r="C1423" s="3" t="str">
        <f>IFERROR(IFERROR(VLOOKUP($B1423,'CECL &lt;50B Database'!$A:$AA,11,FALSE),VLOOKUP($B1423,'ALLL &lt;50B Database'!$A:$AA,11,FALSE)),"")</f>
        <v/>
      </c>
      <c r="D1423" t="str">
        <f t="shared" si="44"/>
        <v/>
      </c>
    </row>
    <row r="1424" spans="1:4" x14ac:dyDescent="0.25">
      <c r="A1424">
        <f t="shared" si="45"/>
        <v>1424</v>
      </c>
      <c r="B1424" t="e">
        <f>IF('Peer Comparison Tool'!$D$11="NR",INDEX('CECL &lt;50B Database'!$A:$A,MATCH(Workings!$A1424,'CECL &lt;50B Database'!$AI:$AI,0)),INDEX('ALLL &lt;50B Database'!$A:$A,MATCH(Workings!$A1424,'ALLL &lt;50B Database'!$AI:$AI,0)))</f>
        <v>#N/A</v>
      </c>
      <c r="C1424" s="3" t="str">
        <f>IFERROR(IFERROR(VLOOKUP($B1424,'CECL &lt;50B Database'!$A:$AA,11,FALSE),VLOOKUP($B1424,'ALLL &lt;50B Database'!$A:$AA,11,FALSE)),"")</f>
        <v/>
      </c>
      <c r="D1424" t="str">
        <f t="shared" si="44"/>
        <v/>
      </c>
    </row>
    <row r="1425" spans="1:4" x14ac:dyDescent="0.25">
      <c r="A1425">
        <f t="shared" si="45"/>
        <v>1425</v>
      </c>
      <c r="B1425" t="e">
        <f>IF('Peer Comparison Tool'!$D$11="NR",INDEX('CECL &lt;50B Database'!$A:$A,MATCH(Workings!$A1425,'CECL &lt;50B Database'!$AI:$AI,0)),INDEX('ALLL &lt;50B Database'!$A:$A,MATCH(Workings!$A1425,'ALLL &lt;50B Database'!$AI:$AI,0)))</f>
        <v>#N/A</v>
      </c>
      <c r="C1425" s="3" t="str">
        <f>IFERROR(IFERROR(VLOOKUP($B1425,'CECL &lt;50B Database'!$A:$AA,11,FALSE),VLOOKUP($B1425,'ALLL &lt;50B Database'!$A:$AA,11,FALSE)),"")</f>
        <v/>
      </c>
      <c r="D1425" t="str">
        <f t="shared" si="44"/>
        <v/>
      </c>
    </row>
    <row r="1426" spans="1:4" x14ac:dyDescent="0.25">
      <c r="A1426">
        <f t="shared" si="45"/>
        <v>1426</v>
      </c>
      <c r="B1426" t="e">
        <f>IF('Peer Comparison Tool'!$D$11="NR",INDEX('CECL &lt;50B Database'!$A:$A,MATCH(Workings!$A1426,'CECL &lt;50B Database'!$AI:$AI,0)),INDEX('ALLL &lt;50B Database'!$A:$A,MATCH(Workings!$A1426,'ALLL &lt;50B Database'!$AI:$AI,0)))</f>
        <v>#N/A</v>
      </c>
      <c r="C1426" s="3" t="str">
        <f>IFERROR(IFERROR(VLOOKUP($B1426,'CECL &lt;50B Database'!$A:$AA,11,FALSE),VLOOKUP($B1426,'ALLL &lt;50B Database'!$A:$AA,11,FALSE)),"")</f>
        <v/>
      </c>
      <c r="D1426" t="str">
        <f t="shared" si="44"/>
        <v/>
      </c>
    </row>
    <row r="1427" spans="1:4" x14ac:dyDescent="0.25">
      <c r="A1427">
        <f t="shared" si="45"/>
        <v>1427</v>
      </c>
      <c r="B1427" t="e">
        <f>IF('Peer Comparison Tool'!$D$11="NR",INDEX('CECL &lt;50B Database'!$A:$A,MATCH(Workings!$A1427,'CECL &lt;50B Database'!$AI:$AI,0)),INDEX('ALLL &lt;50B Database'!$A:$A,MATCH(Workings!$A1427,'ALLL &lt;50B Database'!$AI:$AI,0)))</f>
        <v>#N/A</v>
      </c>
      <c r="C1427" s="3" t="str">
        <f>IFERROR(IFERROR(VLOOKUP($B1427,'CECL &lt;50B Database'!$A:$AA,11,FALSE),VLOOKUP($B1427,'ALLL &lt;50B Database'!$A:$AA,11,FALSE)),"")</f>
        <v/>
      </c>
      <c r="D1427" t="str">
        <f t="shared" si="44"/>
        <v/>
      </c>
    </row>
    <row r="1428" spans="1:4" x14ac:dyDescent="0.25">
      <c r="A1428">
        <f t="shared" si="45"/>
        <v>1428</v>
      </c>
      <c r="B1428" t="e">
        <f>IF('Peer Comparison Tool'!$D$11="NR",INDEX('CECL &lt;50B Database'!$A:$A,MATCH(Workings!$A1428,'CECL &lt;50B Database'!$AI:$AI,0)),INDEX('ALLL &lt;50B Database'!$A:$A,MATCH(Workings!$A1428,'ALLL &lt;50B Database'!$AI:$AI,0)))</f>
        <v>#N/A</v>
      </c>
      <c r="C1428" s="3" t="str">
        <f>IFERROR(IFERROR(VLOOKUP($B1428,'CECL &lt;50B Database'!$A:$AA,11,FALSE),VLOOKUP($B1428,'ALLL &lt;50B Database'!$A:$AA,11,FALSE)),"")</f>
        <v/>
      </c>
      <c r="D1428" t="str">
        <f t="shared" si="44"/>
        <v/>
      </c>
    </row>
    <row r="1429" spans="1:4" x14ac:dyDescent="0.25">
      <c r="A1429">
        <f t="shared" si="45"/>
        <v>1429</v>
      </c>
      <c r="B1429" t="e">
        <f>IF('Peer Comparison Tool'!$D$11="NR",INDEX('CECL &lt;50B Database'!$A:$A,MATCH(Workings!$A1429,'CECL &lt;50B Database'!$AI:$AI,0)),INDEX('ALLL &lt;50B Database'!$A:$A,MATCH(Workings!$A1429,'ALLL &lt;50B Database'!$AI:$AI,0)))</f>
        <v>#N/A</v>
      </c>
      <c r="C1429" s="3" t="str">
        <f>IFERROR(IFERROR(VLOOKUP($B1429,'CECL &lt;50B Database'!$A:$AA,11,FALSE),VLOOKUP($B1429,'ALLL &lt;50B Database'!$A:$AA,11,FALSE)),"")</f>
        <v/>
      </c>
      <c r="D1429" t="str">
        <f t="shared" si="44"/>
        <v/>
      </c>
    </row>
    <row r="1430" spans="1:4" x14ac:dyDescent="0.25">
      <c r="A1430">
        <f t="shared" si="45"/>
        <v>1430</v>
      </c>
      <c r="B1430" t="e">
        <f>IF('Peer Comparison Tool'!$D$11="NR",INDEX('CECL &lt;50B Database'!$A:$A,MATCH(Workings!$A1430,'CECL &lt;50B Database'!$AI:$AI,0)),INDEX('ALLL &lt;50B Database'!$A:$A,MATCH(Workings!$A1430,'ALLL &lt;50B Database'!$AI:$AI,0)))</f>
        <v>#N/A</v>
      </c>
      <c r="C1430" s="3" t="str">
        <f>IFERROR(IFERROR(VLOOKUP($B1430,'CECL &lt;50B Database'!$A:$AA,11,FALSE),VLOOKUP($B1430,'ALLL &lt;50B Database'!$A:$AA,11,FALSE)),"")</f>
        <v/>
      </c>
      <c r="D1430" t="str">
        <f t="shared" si="44"/>
        <v/>
      </c>
    </row>
    <row r="1431" spans="1:4" x14ac:dyDescent="0.25">
      <c r="A1431">
        <f t="shared" si="45"/>
        <v>1431</v>
      </c>
      <c r="B1431" t="e">
        <f>IF('Peer Comparison Tool'!$D$11="NR",INDEX('CECL &lt;50B Database'!$A:$A,MATCH(Workings!$A1431,'CECL &lt;50B Database'!$AI:$AI,0)),INDEX('ALLL &lt;50B Database'!$A:$A,MATCH(Workings!$A1431,'ALLL &lt;50B Database'!$AI:$AI,0)))</f>
        <v>#N/A</v>
      </c>
      <c r="C1431" s="3" t="str">
        <f>IFERROR(IFERROR(VLOOKUP($B1431,'CECL &lt;50B Database'!$A:$AA,11,FALSE),VLOOKUP($B1431,'ALLL &lt;50B Database'!$A:$AA,11,FALSE)),"")</f>
        <v/>
      </c>
      <c r="D1431" t="str">
        <f t="shared" si="44"/>
        <v/>
      </c>
    </row>
    <row r="1432" spans="1:4" x14ac:dyDescent="0.25">
      <c r="A1432">
        <f t="shared" si="45"/>
        <v>1432</v>
      </c>
      <c r="B1432" t="e">
        <f>IF('Peer Comparison Tool'!$D$11="NR",INDEX('CECL &lt;50B Database'!$A:$A,MATCH(Workings!$A1432,'CECL &lt;50B Database'!$AI:$AI,0)),INDEX('ALLL &lt;50B Database'!$A:$A,MATCH(Workings!$A1432,'ALLL &lt;50B Database'!$AI:$AI,0)))</f>
        <v>#N/A</v>
      </c>
      <c r="C1432" s="3" t="str">
        <f>IFERROR(IFERROR(VLOOKUP($B1432,'CECL &lt;50B Database'!$A:$AA,11,FALSE),VLOOKUP($B1432,'ALLL &lt;50B Database'!$A:$AA,11,FALSE)),"")</f>
        <v/>
      </c>
      <c r="D1432" t="str">
        <f t="shared" si="44"/>
        <v/>
      </c>
    </row>
    <row r="1433" spans="1:4" x14ac:dyDescent="0.25">
      <c r="A1433">
        <f t="shared" si="45"/>
        <v>1433</v>
      </c>
      <c r="B1433" t="e">
        <f>IF('Peer Comparison Tool'!$D$11="NR",INDEX('CECL &lt;50B Database'!$A:$A,MATCH(Workings!$A1433,'CECL &lt;50B Database'!$AI:$AI,0)),INDEX('ALLL &lt;50B Database'!$A:$A,MATCH(Workings!$A1433,'ALLL &lt;50B Database'!$AI:$AI,0)))</f>
        <v>#N/A</v>
      </c>
      <c r="C1433" s="3" t="str">
        <f>IFERROR(IFERROR(VLOOKUP($B1433,'CECL &lt;50B Database'!$A:$AA,11,FALSE),VLOOKUP($B1433,'ALLL &lt;50B Database'!$A:$AA,11,FALSE)),"")</f>
        <v/>
      </c>
      <c r="D1433" t="str">
        <f t="shared" si="44"/>
        <v/>
      </c>
    </row>
    <row r="1434" spans="1:4" x14ac:dyDescent="0.25">
      <c r="A1434">
        <f t="shared" si="45"/>
        <v>1434</v>
      </c>
      <c r="B1434" t="e">
        <f>IF('Peer Comparison Tool'!$D$11="NR",INDEX('CECL &lt;50B Database'!$A:$A,MATCH(Workings!$A1434,'CECL &lt;50B Database'!$AI:$AI,0)),INDEX('ALLL &lt;50B Database'!$A:$A,MATCH(Workings!$A1434,'ALLL &lt;50B Database'!$AI:$AI,0)))</f>
        <v>#N/A</v>
      </c>
      <c r="C1434" s="3" t="str">
        <f>IFERROR(IFERROR(VLOOKUP($B1434,'CECL &lt;50B Database'!$A:$AA,11,FALSE),VLOOKUP($B1434,'ALLL &lt;50B Database'!$A:$AA,11,FALSE)),"")</f>
        <v/>
      </c>
      <c r="D1434" t="str">
        <f t="shared" si="44"/>
        <v/>
      </c>
    </row>
    <row r="1435" spans="1:4" x14ac:dyDescent="0.25">
      <c r="A1435">
        <f t="shared" si="45"/>
        <v>1435</v>
      </c>
      <c r="B1435" t="e">
        <f>IF('Peer Comparison Tool'!$D$11="NR",INDEX('CECL &lt;50B Database'!$A:$A,MATCH(Workings!$A1435,'CECL &lt;50B Database'!$AI:$AI,0)),INDEX('ALLL &lt;50B Database'!$A:$A,MATCH(Workings!$A1435,'ALLL &lt;50B Database'!$AI:$AI,0)))</f>
        <v>#N/A</v>
      </c>
      <c r="C1435" s="3" t="str">
        <f>IFERROR(IFERROR(VLOOKUP($B1435,'CECL &lt;50B Database'!$A:$AA,11,FALSE),VLOOKUP($B1435,'ALLL &lt;50B Database'!$A:$AA,11,FALSE)),"")</f>
        <v/>
      </c>
      <c r="D1435" t="str">
        <f t="shared" si="44"/>
        <v/>
      </c>
    </row>
    <row r="1436" spans="1:4" x14ac:dyDescent="0.25">
      <c r="A1436">
        <f t="shared" si="45"/>
        <v>1436</v>
      </c>
      <c r="B1436" t="e">
        <f>IF('Peer Comparison Tool'!$D$11="NR",INDEX('CECL &lt;50B Database'!$A:$A,MATCH(Workings!$A1436,'CECL &lt;50B Database'!$AI:$AI,0)),INDEX('ALLL &lt;50B Database'!$A:$A,MATCH(Workings!$A1436,'ALLL &lt;50B Database'!$AI:$AI,0)))</f>
        <v>#N/A</v>
      </c>
      <c r="C1436" s="3" t="str">
        <f>IFERROR(IFERROR(VLOOKUP($B1436,'CECL &lt;50B Database'!$A:$AA,11,FALSE),VLOOKUP($B1436,'ALLL &lt;50B Database'!$A:$AA,11,FALSE)),"")</f>
        <v/>
      </c>
      <c r="D1436" t="str">
        <f t="shared" si="44"/>
        <v/>
      </c>
    </row>
    <row r="1437" spans="1:4" x14ac:dyDescent="0.25">
      <c r="A1437">
        <f t="shared" si="45"/>
        <v>1437</v>
      </c>
      <c r="B1437" t="e">
        <f>IF('Peer Comparison Tool'!$D$11="NR",INDEX('CECL &lt;50B Database'!$A:$A,MATCH(Workings!$A1437,'CECL &lt;50B Database'!$AI:$AI,0)),INDEX('ALLL &lt;50B Database'!$A:$A,MATCH(Workings!$A1437,'ALLL &lt;50B Database'!$AI:$AI,0)))</f>
        <v>#N/A</v>
      </c>
      <c r="C1437" s="3" t="str">
        <f>IFERROR(IFERROR(VLOOKUP($B1437,'CECL &lt;50B Database'!$A:$AA,11,FALSE),VLOOKUP($B1437,'ALLL &lt;50B Database'!$A:$AA,11,FALSE)),"")</f>
        <v/>
      </c>
      <c r="D1437" t="str">
        <f t="shared" si="44"/>
        <v/>
      </c>
    </row>
    <row r="1438" spans="1:4" x14ac:dyDescent="0.25">
      <c r="A1438">
        <f t="shared" si="45"/>
        <v>1438</v>
      </c>
      <c r="B1438" t="e">
        <f>IF('Peer Comparison Tool'!$D$11="NR",INDEX('CECL &lt;50B Database'!$A:$A,MATCH(Workings!$A1438,'CECL &lt;50B Database'!$AI:$AI,0)),INDEX('ALLL &lt;50B Database'!$A:$A,MATCH(Workings!$A1438,'ALLL &lt;50B Database'!$AI:$AI,0)))</f>
        <v>#N/A</v>
      </c>
      <c r="C1438" s="3" t="str">
        <f>IFERROR(IFERROR(VLOOKUP($B1438,'CECL &lt;50B Database'!$A:$AA,11,FALSE),VLOOKUP($B1438,'ALLL &lt;50B Database'!$A:$AA,11,FALSE)),"")</f>
        <v/>
      </c>
      <c r="D1438" t="str">
        <f t="shared" si="44"/>
        <v/>
      </c>
    </row>
    <row r="1439" spans="1:4" x14ac:dyDescent="0.25">
      <c r="A1439">
        <f t="shared" si="45"/>
        <v>1439</v>
      </c>
      <c r="B1439" t="e">
        <f>IF('Peer Comparison Tool'!$D$11="NR",INDEX('CECL &lt;50B Database'!$A:$A,MATCH(Workings!$A1439,'CECL &lt;50B Database'!$AI:$AI,0)),INDEX('ALLL &lt;50B Database'!$A:$A,MATCH(Workings!$A1439,'ALLL &lt;50B Database'!$AI:$AI,0)))</f>
        <v>#N/A</v>
      </c>
      <c r="C1439" s="3" t="str">
        <f>IFERROR(IFERROR(VLOOKUP($B1439,'CECL &lt;50B Database'!$A:$AA,11,FALSE),VLOOKUP($B1439,'ALLL &lt;50B Database'!$A:$AA,11,FALSE)),"")</f>
        <v/>
      </c>
      <c r="D1439" t="str">
        <f t="shared" si="44"/>
        <v/>
      </c>
    </row>
    <row r="1440" spans="1:4" x14ac:dyDescent="0.25">
      <c r="A1440">
        <f t="shared" si="45"/>
        <v>1440</v>
      </c>
      <c r="B1440" t="e">
        <f>IF('Peer Comparison Tool'!$D$11="NR",INDEX('CECL &lt;50B Database'!$A:$A,MATCH(Workings!$A1440,'CECL &lt;50B Database'!$AI:$AI,0)),INDEX('ALLL &lt;50B Database'!$A:$A,MATCH(Workings!$A1440,'ALLL &lt;50B Database'!$AI:$AI,0)))</f>
        <v>#N/A</v>
      </c>
      <c r="C1440" s="3" t="str">
        <f>IFERROR(IFERROR(VLOOKUP($B1440,'CECL &lt;50B Database'!$A:$AA,11,FALSE),VLOOKUP($B1440,'ALLL &lt;50B Database'!$A:$AA,11,FALSE)),"")</f>
        <v/>
      </c>
      <c r="D1440" t="str">
        <f t="shared" si="44"/>
        <v/>
      </c>
    </row>
    <row r="1441" spans="1:4" x14ac:dyDescent="0.25">
      <c r="A1441">
        <f t="shared" si="45"/>
        <v>1441</v>
      </c>
      <c r="B1441" t="e">
        <f>IF('Peer Comparison Tool'!$D$11="NR",INDEX('CECL &lt;50B Database'!$A:$A,MATCH(Workings!$A1441,'CECL &lt;50B Database'!$AI:$AI,0)),INDEX('ALLL &lt;50B Database'!$A:$A,MATCH(Workings!$A1441,'ALLL &lt;50B Database'!$AI:$AI,0)))</f>
        <v>#N/A</v>
      </c>
      <c r="C1441" s="3" t="str">
        <f>IFERROR(IFERROR(VLOOKUP($B1441,'CECL &lt;50B Database'!$A:$AA,11,FALSE),VLOOKUP($B1441,'ALLL &lt;50B Database'!$A:$AA,11,FALSE)),"")</f>
        <v/>
      </c>
      <c r="D1441" t="str">
        <f t="shared" si="44"/>
        <v/>
      </c>
    </row>
    <row r="1442" spans="1:4" x14ac:dyDescent="0.25">
      <c r="A1442">
        <f t="shared" si="45"/>
        <v>1442</v>
      </c>
      <c r="B1442" t="e">
        <f>IF('Peer Comparison Tool'!$D$11="NR",INDEX('CECL &lt;50B Database'!$A:$A,MATCH(Workings!$A1442,'CECL &lt;50B Database'!$AI:$AI,0)),INDEX('ALLL &lt;50B Database'!$A:$A,MATCH(Workings!$A1442,'ALLL &lt;50B Database'!$AI:$AI,0)))</f>
        <v>#N/A</v>
      </c>
      <c r="C1442" s="3" t="str">
        <f>IFERROR(IFERROR(VLOOKUP($B1442,'CECL &lt;50B Database'!$A:$AA,11,FALSE),VLOOKUP($B1442,'ALLL &lt;50B Database'!$A:$AA,11,FALSE)),"")</f>
        <v/>
      </c>
      <c r="D1442" t="str">
        <f t="shared" si="44"/>
        <v/>
      </c>
    </row>
    <row r="1443" spans="1:4" x14ac:dyDescent="0.25">
      <c r="A1443">
        <f t="shared" si="45"/>
        <v>1443</v>
      </c>
      <c r="B1443" t="e">
        <f>IF('Peer Comparison Tool'!$D$11="NR",INDEX('CECL &lt;50B Database'!$A:$A,MATCH(Workings!$A1443,'CECL &lt;50B Database'!$AI:$AI,0)),INDEX('ALLL &lt;50B Database'!$A:$A,MATCH(Workings!$A1443,'ALLL &lt;50B Database'!$AI:$AI,0)))</f>
        <v>#N/A</v>
      </c>
      <c r="C1443" s="3" t="str">
        <f>IFERROR(IFERROR(VLOOKUP($B1443,'CECL &lt;50B Database'!$A:$AA,11,FALSE),VLOOKUP($B1443,'ALLL &lt;50B Database'!$A:$AA,11,FALSE)),"")</f>
        <v/>
      </c>
      <c r="D1443" t="str">
        <f t="shared" si="44"/>
        <v/>
      </c>
    </row>
    <row r="1444" spans="1:4" x14ac:dyDescent="0.25">
      <c r="A1444">
        <f t="shared" si="45"/>
        <v>1444</v>
      </c>
      <c r="B1444" t="e">
        <f>IF('Peer Comparison Tool'!$D$11="NR",INDEX('CECL &lt;50B Database'!$A:$A,MATCH(Workings!$A1444,'CECL &lt;50B Database'!$AI:$AI,0)),INDEX('ALLL &lt;50B Database'!$A:$A,MATCH(Workings!$A1444,'ALLL &lt;50B Database'!$AI:$AI,0)))</f>
        <v>#N/A</v>
      </c>
      <c r="C1444" s="3" t="str">
        <f>IFERROR(IFERROR(VLOOKUP($B1444,'CECL &lt;50B Database'!$A:$AA,11,FALSE),VLOOKUP($B1444,'ALLL &lt;50B Database'!$A:$AA,11,FALSE)),"")</f>
        <v/>
      </c>
      <c r="D1444" t="str">
        <f t="shared" si="44"/>
        <v/>
      </c>
    </row>
    <row r="1445" spans="1:4" x14ac:dyDescent="0.25">
      <c r="A1445">
        <f t="shared" si="45"/>
        <v>1445</v>
      </c>
      <c r="B1445" t="e">
        <f>IF('Peer Comparison Tool'!$D$11="NR",INDEX('CECL &lt;50B Database'!$A:$A,MATCH(Workings!$A1445,'CECL &lt;50B Database'!$AI:$AI,0)),INDEX('ALLL &lt;50B Database'!$A:$A,MATCH(Workings!$A1445,'ALLL &lt;50B Database'!$AI:$AI,0)))</f>
        <v>#N/A</v>
      </c>
      <c r="C1445" s="3" t="str">
        <f>IFERROR(IFERROR(VLOOKUP($B1445,'CECL &lt;50B Database'!$A:$AA,11,FALSE),VLOOKUP($B1445,'ALLL &lt;50B Database'!$A:$AA,11,FALSE)),"")</f>
        <v/>
      </c>
      <c r="D1445" t="str">
        <f t="shared" si="44"/>
        <v/>
      </c>
    </row>
    <row r="1446" spans="1:4" x14ac:dyDescent="0.25">
      <c r="A1446">
        <f t="shared" si="45"/>
        <v>1446</v>
      </c>
      <c r="B1446" t="e">
        <f>IF('Peer Comparison Tool'!$D$11="NR",INDEX('CECL &lt;50B Database'!$A:$A,MATCH(Workings!$A1446,'CECL &lt;50B Database'!$AI:$AI,0)),INDEX('ALLL &lt;50B Database'!$A:$A,MATCH(Workings!$A1446,'ALLL &lt;50B Database'!$AI:$AI,0)))</f>
        <v>#N/A</v>
      </c>
      <c r="C1446" s="3" t="str">
        <f>IFERROR(IFERROR(VLOOKUP($B1446,'CECL &lt;50B Database'!$A:$AA,11,FALSE),VLOOKUP($B1446,'ALLL &lt;50B Database'!$A:$AA,11,FALSE)),"")</f>
        <v/>
      </c>
      <c r="D1446" t="str">
        <f t="shared" si="44"/>
        <v/>
      </c>
    </row>
    <row r="1447" spans="1:4" x14ac:dyDescent="0.25">
      <c r="A1447">
        <f t="shared" si="45"/>
        <v>1447</v>
      </c>
      <c r="B1447" t="e">
        <f>IF('Peer Comparison Tool'!$D$11="NR",INDEX('CECL &lt;50B Database'!$A:$A,MATCH(Workings!$A1447,'CECL &lt;50B Database'!$AI:$AI,0)),INDEX('ALLL &lt;50B Database'!$A:$A,MATCH(Workings!$A1447,'ALLL &lt;50B Database'!$AI:$AI,0)))</f>
        <v>#N/A</v>
      </c>
      <c r="C1447" s="3" t="str">
        <f>IFERROR(IFERROR(VLOOKUP($B1447,'CECL &lt;50B Database'!$A:$AA,11,FALSE),VLOOKUP($B1447,'ALLL &lt;50B Database'!$A:$AA,11,FALSE)),"")</f>
        <v/>
      </c>
      <c r="D1447" t="str">
        <f t="shared" si="44"/>
        <v/>
      </c>
    </row>
    <row r="1448" spans="1:4" x14ac:dyDescent="0.25">
      <c r="A1448">
        <f t="shared" si="45"/>
        <v>1448</v>
      </c>
      <c r="B1448" t="e">
        <f>IF('Peer Comparison Tool'!$D$11="NR",INDEX('CECL &lt;50B Database'!$A:$A,MATCH(Workings!$A1448,'CECL &lt;50B Database'!$AI:$AI,0)),INDEX('ALLL &lt;50B Database'!$A:$A,MATCH(Workings!$A1448,'ALLL &lt;50B Database'!$AI:$AI,0)))</f>
        <v>#N/A</v>
      </c>
      <c r="C1448" s="3" t="str">
        <f>IFERROR(IFERROR(VLOOKUP($B1448,'CECL &lt;50B Database'!$A:$AA,11,FALSE),VLOOKUP($B1448,'ALLL &lt;50B Database'!$A:$AA,11,FALSE)),"")</f>
        <v/>
      </c>
      <c r="D1448" t="str">
        <f t="shared" si="44"/>
        <v/>
      </c>
    </row>
    <row r="1449" spans="1:4" x14ac:dyDescent="0.25">
      <c r="A1449">
        <f t="shared" si="45"/>
        <v>1449</v>
      </c>
      <c r="B1449" t="e">
        <f>IF('Peer Comparison Tool'!$D$11="NR",INDEX('CECL &lt;50B Database'!$A:$A,MATCH(Workings!$A1449,'CECL &lt;50B Database'!$AI:$AI,0)),INDEX('ALLL &lt;50B Database'!$A:$A,MATCH(Workings!$A1449,'ALLL &lt;50B Database'!$AI:$AI,0)))</f>
        <v>#N/A</v>
      </c>
      <c r="C1449" s="3" t="str">
        <f>IFERROR(IFERROR(VLOOKUP($B1449,'CECL &lt;50B Database'!$A:$AA,11,FALSE),VLOOKUP($B1449,'ALLL &lt;50B Database'!$A:$AA,11,FALSE)),"")</f>
        <v/>
      </c>
      <c r="D1449" t="str">
        <f t="shared" si="44"/>
        <v/>
      </c>
    </row>
    <row r="1450" spans="1:4" x14ac:dyDescent="0.25">
      <c r="A1450">
        <f t="shared" si="45"/>
        <v>1450</v>
      </c>
      <c r="B1450" t="e">
        <f>IF('Peer Comparison Tool'!$D$11="NR",INDEX('CECL &lt;50B Database'!$A:$A,MATCH(Workings!$A1450,'CECL &lt;50B Database'!$AI:$AI,0)),INDEX('ALLL &lt;50B Database'!$A:$A,MATCH(Workings!$A1450,'ALLL &lt;50B Database'!$AI:$AI,0)))</f>
        <v>#N/A</v>
      </c>
      <c r="C1450" s="3" t="str">
        <f>IFERROR(IFERROR(VLOOKUP($B1450,'CECL &lt;50B Database'!$A:$AA,11,FALSE),VLOOKUP($B1450,'ALLL &lt;50B Database'!$A:$AA,11,FALSE)),"")</f>
        <v/>
      </c>
      <c r="D1450" t="str">
        <f t="shared" si="44"/>
        <v/>
      </c>
    </row>
    <row r="1451" spans="1:4" x14ac:dyDescent="0.25">
      <c r="A1451">
        <f t="shared" si="45"/>
        <v>1451</v>
      </c>
      <c r="B1451" t="e">
        <f>IF('Peer Comparison Tool'!$D$11="NR",INDEX('CECL &lt;50B Database'!$A:$A,MATCH(Workings!$A1451,'CECL &lt;50B Database'!$AI:$AI,0)),INDEX('ALLL &lt;50B Database'!$A:$A,MATCH(Workings!$A1451,'ALLL &lt;50B Database'!$AI:$AI,0)))</f>
        <v>#N/A</v>
      </c>
      <c r="C1451" s="3" t="str">
        <f>IFERROR(IFERROR(VLOOKUP($B1451,'CECL &lt;50B Database'!$A:$AA,11,FALSE),VLOOKUP($B1451,'ALLL &lt;50B Database'!$A:$AA,11,FALSE)),"")</f>
        <v/>
      </c>
      <c r="D1451" t="str">
        <f t="shared" si="44"/>
        <v/>
      </c>
    </row>
    <row r="1452" spans="1:4" x14ac:dyDescent="0.25">
      <c r="A1452">
        <f t="shared" si="45"/>
        <v>1452</v>
      </c>
      <c r="B1452" t="e">
        <f>IF('Peer Comparison Tool'!$D$11="NR",INDEX('CECL &lt;50B Database'!$A:$A,MATCH(Workings!$A1452,'CECL &lt;50B Database'!$AI:$AI,0)),INDEX('ALLL &lt;50B Database'!$A:$A,MATCH(Workings!$A1452,'ALLL &lt;50B Database'!$AI:$AI,0)))</f>
        <v>#N/A</v>
      </c>
      <c r="C1452" s="3" t="str">
        <f>IFERROR(IFERROR(VLOOKUP($B1452,'CECL &lt;50B Database'!$A:$AA,11,FALSE),VLOOKUP($B1452,'ALLL &lt;50B Database'!$A:$AA,11,FALSE)),"")</f>
        <v/>
      </c>
      <c r="D1452" t="str">
        <f t="shared" si="44"/>
        <v/>
      </c>
    </row>
    <row r="1453" spans="1:4" x14ac:dyDescent="0.25">
      <c r="A1453">
        <f t="shared" si="45"/>
        <v>1453</v>
      </c>
      <c r="B1453" t="e">
        <f>IF('Peer Comparison Tool'!$D$11="NR",INDEX('CECL &lt;50B Database'!$A:$A,MATCH(Workings!$A1453,'CECL &lt;50B Database'!$AI:$AI,0)),INDEX('ALLL &lt;50B Database'!$A:$A,MATCH(Workings!$A1453,'ALLL &lt;50B Database'!$AI:$AI,0)))</f>
        <v>#N/A</v>
      </c>
      <c r="C1453" s="3" t="str">
        <f>IFERROR(IFERROR(VLOOKUP($B1453,'CECL &lt;50B Database'!$A:$AA,11,FALSE),VLOOKUP($B1453,'ALLL &lt;50B Database'!$A:$AA,11,FALSE)),"")</f>
        <v/>
      </c>
      <c r="D1453" t="str">
        <f t="shared" si="44"/>
        <v/>
      </c>
    </row>
    <row r="1454" spans="1:4" x14ac:dyDescent="0.25">
      <c r="A1454">
        <f t="shared" si="45"/>
        <v>1454</v>
      </c>
      <c r="B1454" t="e">
        <f>IF('Peer Comparison Tool'!$D$11="NR",INDEX('CECL &lt;50B Database'!$A:$A,MATCH(Workings!$A1454,'CECL &lt;50B Database'!$AI:$AI,0)),INDEX('ALLL &lt;50B Database'!$A:$A,MATCH(Workings!$A1454,'ALLL &lt;50B Database'!$AI:$AI,0)))</f>
        <v>#N/A</v>
      </c>
      <c r="C1454" s="3" t="str">
        <f>IFERROR(IFERROR(VLOOKUP($B1454,'CECL &lt;50B Database'!$A:$AA,11,FALSE),VLOOKUP($B1454,'ALLL &lt;50B Database'!$A:$AA,11,FALSE)),"")</f>
        <v/>
      </c>
      <c r="D1454" t="str">
        <f t="shared" si="44"/>
        <v/>
      </c>
    </row>
    <row r="1455" spans="1:4" x14ac:dyDescent="0.25">
      <c r="A1455">
        <f t="shared" si="45"/>
        <v>1455</v>
      </c>
      <c r="B1455" t="e">
        <f>IF('Peer Comparison Tool'!$D$11="NR",INDEX('CECL &lt;50B Database'!$A:$A,MATCH(Workings!$A1455,'CECL &lt;50B Database'!$AI:$AI,0)),INDEX('ALLL &lt;50B Database'!$A:$A,MATCH(Workings!$A1455,'ALLL &lt;50B Database'!$AI:$AI,0)))</f>
        <v>#N/A</v>
      </c>
      <c r="C1455" s="3" t="str">
        <f>IFERROR(IFERROR(VLOOKUP($B1455,'CECL &lt;50B Database'!$A:$AA,11,FALSE),VLOOKUP($B1455,'ALLL &lt;50B Database'!$A:$AA,11,FALSE)),"")</f>
        <v/>
      </c>
      <c r="D1455" t="str">
        <f t="shared" si="44"/>
        <v/>
      </c>
    </row>
    <row r="1456" spans="1:4" x14ac:dyDescent="0.25">
      <c r="A1456">
        <f t="shared" si="45"/>
        <v>1456</v>
      </c>
      <c r="B1456" t="e">
        <f>IF('Peer Comparison Tool'!$D$11="NR",INDEX('CECL &lt;50B Database'!$A:$A,MATCH(Workings!$A1456,'CECL &lt;50B Database'!$AI:$AI,0)),INDEX('ALLL &lt;50B Database'!$A:$A,MATCH(Workings!$A1456,'ALLL &lt;50B Database'!$AI:$AI,0)))</f>
        <v>#N/A</v>
      </c>
      <c r="C1456" s="3" t="str">
        <f>IFERROR(IFERROR(VLOOKUP($B1456,'CECL &lt;50B Database'!$A:$AA,11,FALSE),VLOOKUP($B1456,'ALLL &lt;50B Database'!$A:$AA,11,FALSE)),"")</f>
        <v/>
      </c>
      <c r="D1456" t="str">
        <f t="shared" si="44"/>
        <v/>
      </c>
    </row>
    <row r="1457" spans="1:4" x14ac:dyDescent="0.25">
      <c r="A1457">
        <f t="shared" si="45"/>
        <v>1457</v>
      </c>
      <c r="B1457" t="e">
        <f>IF('Peer Comparison Tool'!$D$11="NR",INDEX('CECL &lt;50B Database'!$A:$A,MATCH(Workings!$A1457,'CECL &lt;50B Database'!$AI:$AI,0)),INDEX('ALLL &lt;50B Database'!$A:$A,MATCH(Workings!$A1457,'ALLL &lt;50B Database'!$AI:$AI,0)))</f>
        <v>#N/A</v>
      </c>
      <c r="C1457" s="3" t="str">
        <f>IFERROR(IFERROR(VLOOKUP($B1457,'CECL &lt;50B Database'!$A:$AA,11,FALSE),VLOOKUP($B1457,'ALLL &lt;50B Database'!$A:$AA,11,FALSE)),"")</f>
        <v/>
      </c>
      <c r="D1457" t="str">
        <f t="shared" si="44"/>
        <v/>
      </c>
    </row>
    <row r="1458" spans="1:4" x14ac:dyDescent="0.25">
      <c r="A1458">
        <f t="shared" si="45"/>
        <v>1458</v>
      </c>
      <c r="B1458" t="e">
        <f>IF('Peer Comparison Tool'!$D$11="NR",INDEX('CECL &lt;50B Database'!$A:$A,MATCH(Workings!$A1458,'CECL &lt;50B Database'!$AI:$AI,0)),INDEX('ALLL &lt;50B Database'!$A:$A,MATCH(Workings!$A1458,'ALLL &lt;50B Database'!$AI:$AI,0)))</f>
        <v>#N/A</v>
      </c>
      <c r="C1458" s="3" t="str">
        <f>IFERROR(IFERROR(VLOOKUP($B1458,'CECL &lt;50B Database'!$A:$AA,11,FALSE),VLOOKUP($B1458,'ALLL &lt;50B Database'!$A:$AA,11,FALSE)),"")</f>
        <v/>
      </c>
      <c r="D1458" t="str">
        <f t="shared" si="44"/>
        <v/>
      </c>
    </row>
    <row r="1459" spans="1:4" x14ac:dyDescent="0.25">
      <c r="A1459">
        <f t="shared" si="45"/>
        <v>1459</v>
      </c>
      <c r="B1459" t="e">
        <f>IF('Peer Comparison Tool'!$D$11="NR",INDEX('CECL &lt;50B Database'!$A:$A,MATCH(Workings!$A1459,'CECL &lt;50B Database'!$AI:$AI,0)),INDEX('ALLL &lt;50B Database'!$A:$A,MATCH(Workings!$A1459,'ALLL &lt;50B Database'!$AI:$AI,0)))</f>
        <v>#N/A</v>
      </c>
      <c r="C1459" s="3" t="str">
        <f>IFERROR(IFERROR(VLOOKUP($B1459,'CECL &lt;50B Database'!$A:$AA,11,FALSE),VLOOKUP($B1459,'ALLL &lt;50B Database'!$A:$AA,11,FALSE)),"")</f>
        <v/>
      </c>
      <c r="D1459" t="str">
        <f t="shared" si="44"/>
        <v/>
      </c>
    </row>
    <row r="1460" spans="1:4" x14ac:dyDescent="0.25">
      <c r="A1460">
        <f t="shared" si="45"/>
        <v>1460</v>
      </c>
      <c r="B1460" t="e">
        <f>IF('Peer Comparison Tool'!$D$11="NR",INDEX('CECL &lt;50B Database'!$A:$A,MATCH(Workings!$A1460,'CECL &lt;50B Database'!$AI:$AI,0)),INDEX('ALLL &lt;50B Database'!$A:$A,MATCH(Workings!$A1460,'ALLL &lt;50B Database'!$AI:$AI,0)))</f>
        <v>#N/A</v>
      </c>
      <c r="C1460" s="3" t="str">
        <f>IFERROR(IFERROR(VLOOKUP($B1460,'CECL &lt;50B Database'!$A:$AA,11,FALSE),VLOOKUP($B1460,'ALLL &lt;50B Database'!$A:$AA,11,FALSE)),"")</f>
        <v/>
      </c>
      <c r="D1460" t="str">
        <f t="shared" si="44"/>
        <v/>
      </c>
    </row>
    <row r="1461" spans="1:4" x14ac:dyDescent="0.25">
      <c r="A1461">
        <f t="shared" si="45"/>
        <v>1461</v>
      </c>
      <c r="B1461" t="e">
        <f>IF('Peer Comparison Tool'!$D$11="NR",INDEX('CECL &lt;50B Database'!$A:$A,MATCH(Workings!$A1461,'CECL &lt;50B Database'!$AI:$AI,0)),INDEX('ALLL &lt;50B Database'!$A:$A,MATCH(Workings!$A1461,'ALLL &lt;50B Database'!$AI:$AI,0)))</f>
        <v>#N/A</v>
      </c>
      <c r="C1461" s="3" t="str">
        <f>IFERROR(IFERROR(VLOOKUP($B1461,'CECL &lt;50B Database'!$A:$AA,11,FALSE),VLOOKUP($B1461,'ALLL &lt;50B Database'!$A:$AA,11,FALSE)),"")</f>
        <v/>
      </c>
      <c r="D1461" t="str">
        <f t="shared" si="44"/>
        <v/>
      </c>
    </row>
    <row r="1462" spans="1:4" x14ac:dyDescent="0.25">
      <c r="A1462">
        <f t="shared" si="45"/>
        <v>1462</v>
      </c>
      <c r="B1462" t="e">
        <f>IF('Peer Comparison Tool'!$D$11="NR",INDEX('CECL &lt;50B Database'!$A:$A,MATCH(Workings!$A1462,'CECL &lt;50B Database'!$AI:$AI,0)),INDEX('ALLL &lt;50B Database'!$A:$A,MATCH(Workings!$A1462,'ALLL &lt;50B Database'!$AI:$AI,0)))</f>
        <v>#N/A</v>
      </c>
      <c r="C1462" s="3" t="str">
        <f>IFERROR(IFERROR(VLOOKUP($B1462,'CECL &lt;50B Database'!$A:$AA,11,FALSE),VLOOKUP($B1462,'ALLL &lt;50B Database'!$A:$AA,11,FALSE)),"")</f>
        <v/>
      </c>
      <c r="D1462" t="str">
        <f t="shared" si="44"/>
        <v/>
      </c>
    </row>
    <row r="1463" spans="1:4" x14ac:dyDescent="0.25">
      <c r="A1463">
        <f t="shared" si="45"/>
        <v>1463</v>
      </c>
      <c r="B1463" t="e">
        <f>IF('Peer Comparison Tool'!$D$11="NR",INDEX('CECL &lt;50B Database'!$A:$A,MATCH(Workings!$A1463,'CECL &lt;50B Database'!$AI:$AI,0)),INDEX('ALLL &lt;50B Database'!$A:$A,MATCH(Workings!$A1463,'ALLL &lt;50B Database'!$AI:$AI,0)))</f>
        <v>#N/A</v>
      </c>
      <c r="C1463" s="3" t="str">
        <f>IFERROR(IFERROR(VLOOKUP($B1463,'CECL &lt;50B Database'!$A:$AA,11,FALSE),VLOOKUP($B1463,'ALLL &lt;50B Database'!$A:$AA,11,FALSE)),"")</f>
        <v/>
      </c>
      <c r="D1463" t="str">
        <f t="shared" si="44"/>
        <v/>
      </c>
    </row>
    <row r="1464" spans="1:4" x14ac:dyDescent="0.25">
      <c r="A1464">
        <f t="shared" si="45"/>
        <v>1464</v>
      </c>
      <c r="B1464" t="e">
        <f>IF('Peer Comparison Tool'!$D$11="NR",INDEX('CECL &lt;50B Database'!$A:$A,MATCH(Workings!$A1464,'CECL &lt;50B Database'!$AI:$AI,0)),INDEX('ALLL &lt;50B Database'!$A:$A,MATCH(Workings!$A1464,'ALLL &lt;50B Database'!$AI:$AI,0)))</f>
        <v>#N/A</v>
      </c>
      <c r="C1464" s="3" t="str">
        <f>IFERROR(IFERROR(VLOOKUP($B1464,'CECL &lt;50B Database'!$A:$AA,11,FALSE),VLOOKUP($B1464,'ALLL &lt;50B Database'!$A:$AA,11,FALSE)),"")</f>
        <v/>
      </c>
      <c r="D1464" t="str">
        <f t="shared" si="44"/>
        <v/>
      </c>
    </row>
    <row r="1465" spans="1:4" x14ac:dyDescent="0.25">
      <c r="A1465">
        <f t="shared" si="45"/>
        <v>1465</v>
      </c>
      <c r="B1465" t="e">
        <f>IF('Peer Comparison Tool'!$D$11="NR",INDEX('CECL &lt;50B Database'!$A:$A,MATCH(Workings!$A1465,'CECL &lt;50B Database'!$AI:$AI,0)),INDEX('ALLL &lt;50B Database'!$A:$A,MATCH(Workings!$A1465,'ALLL &lt;50B Database'!$AI:$AI,0)))</f>
        <v>#N/A</v>
      </c>
      <c r="C1465" s="3" t="str">
        <f>IFERROR(IFERROR(VLOOKUP($B1465,'CECL &lt;50B Database'!$A:$AA,11,FALSE),VLOOKUP($B1465,'ALLL &lt;50B Database'!$A:$AA,11,FALSE)),"")</f>
        <v/>
      </c>
      <c r="D1465" t="str">
        <f t="shared" si="44"/>
        <v/>
      </c>
    </row>
    <row r="1466" spans="1:4" x14ac:dyDescent="0.25">
      <c r="A1466">
        <f t="shared" si="45"/>
        <v>1466</v>
      </c>
      <c r="B1466" t="e">
        <f>IF('Peer Comparison Tool'!$D$11="NR",INDEX('CECL &lt;50B Database'!$A:$A,MATCH(Workings!$A1466,'CECL &lt;50B Database'!$AI:$AI,0)),INDEX('ALLL &lt;50B Database'!$A:$A,MATCH(Workings!$A1466,'ALLL &lt;50B Database'!$AI:$AI,0)))</f>
        <v>#N/A</v>
      </c>
      <c r="C1466" s="3" t="str">
        <f>IFERROR(IFERROR(VLOOKUP($B1466,'CECL &lt;50B Database'!$A:$AA,11,FALSE),VLOOKUP($B1466,'ALLL &lt;50B Database'!$A:$AA,11,FALSE)),"")</f>
        <v/>
      </c>
      <c r="D1466" t="str">
        <f t="shared" si="44"/>
        <v/>
      </c>
    </row>
    <row r="1467" spans="1:4" x14ac:dyDescent="0.25">
      <c r="A1467">
        <f t="shared" si="45"/>
        <v>1467</v>
      </c>
      <c r="B1467" t="e">
        <f>IF('Peer Comparison Tool'!$D$11="NR",INDEX('CECL &lt;50B Database'!$A:$A,MATCH(Workings!$A1467,'CECL &lt;50B Database'!$AI:$AI,0)),INDEX('ALLL &lt;50B Database'!$A:$A,MATCH(Workings!$A1467,'ALLL &lt;50B Database'!$AI:$AI,0)))</f>
        <v>#N/A</v>
      </c>
      <c r="C1467" s="3" t="str">
        <f>IFERROR(IFERROR(VLOOKUP($B1467,'CECL &lt;50B Database'!$A:$AA,11,FALSE),VLOOKUP($B1467,'ALLL &lt;50B Database'!$A:$AA,11,FALSE)),"")</f>
        <v/>
      </c>
      <c r="D1467" t="str">
        <f t="shared" si="44"/>
        <v/>
      </c>
    </row>
    <row r="1468" spans="1:4" x14ac:dyDescent="0.25">
      <c r="A1468">
        <f t="shared" si="45"/>
        <v>1468</v>
      </c>
      <c r="B1468" t="e">
        <f>IF('Peer Comparison Tool'!$D$11="NR",INDEX('CECL &lt;50B Database'!$A:$A,MATCH(Workings!$A1468,'CECL &lt;50B Database'!$AI:$AI,0)),INDEX('ALLL &lt;50B Database'!$A:$A,MATCH(Workings!$A1468,'ALLL &lt;50B Database'!$AI:$AI,0)))</f>
        <v>#N/A</v>
      </c>
      <c r="C1468" s="3" t="str">
        <f>IFERROR(IFERROR(VLOOKUP($B1468,'CECL &lt;50B Database'!$A:$AA,11,FALSE),VLOOKUP($B1468,'ALLL &lt;50B Database'!$A:$AA,11,FALSE)),"")</f>
        <v/>
      </c>
      <c r="D1468" t="str">
        <f t="shared" si="44"/>
        <v/>
      </c>
    </row>
    <row r="1469" spans="1:4" x14ac:dyDescent="0.25">
      <c r="A1469">
        <f t="shared" si="45"/>
        <v>1469</v>
      </c>
      <c r="B1469" t="e">
        <f>IF('Peer Comparison Tool'!$D$11="NR",INDEX('CECL &lt;50B Database'!$A:$A,MATCH(Workings!$A1469,'CECL &lt;50B Database'!$AI:$AI,0)),INDEX('ALLL &lt;50B Database'!$A:$A,MATCH(Workings!$A1469,'ALLL &lt;50B Database'!$AI:$AI,0)))</f>
        <v>#N/A</v>
      </c>
      <c r="C1469" s="3" t="str">
        <f>IFERROR(IFERROR(VLOOKUP($B1469,'CECL &lt;50B Database'!$A:$AA,11,FALSE),VLOOKUP($B1469,'ALLL &lt;50B Database'!$A:$AA,11,FALSE)),"")</f>
        <v/>
      </c>
      <c r="D1469" t="str">
        <f t="shared" si="44"/>
        <v/>
      </c>
    </row>
    <row r="1470" spans="1:4" x14ac:dyDescent="0.25">
      <c r="A1470">
        <f t="shared" si="45"/>
        <v>1470</v>
      </c>
      <c r="B1470" t="e">
        <f>IF('Peer Comparison Tool'!$D$11="NR",INDEX('CECL &lt;50B Database'!$A:$A,MATCH(Workings!$A1470,'CECL &lt;50B Database'!$AI:$AI,0)),INDEX('ALLL &lt;50B Database'!$A:$A,MATCH(Workings!$A1470,'ALLL &lt;50B Database'!$AI:$AI,0)))</f>
        <v>#N/A</v>
      </c>
      <c r="C1470" s="3" t="str">
        <f>IFERROR(IFERROR(VLOOKUP($B1470,'CECL &lt;50B Database'!$A:$AA,11,FALSE),VLOOKUP($B1470,'ALLL &lt;50B Database'!$A:$AA,11,FALSE)),"")</f>
        <v/>
      </c>
      <c r="D1470" t="str">
        <f t="shared" si="44"/>
        <v/>
      </c>
    </row>
    <row r="1471" spans="1:4" x14ac:dyDescent="0.25">
      <c r="A1471">
        <f t="shared" si="45"/>
        <v>1471</v>
      </c>
      <c r="B1471" t="e">
        <f>IF('Peer Comparison Tool'!$D$11="NR",INDEX('CECL &lt;50B Database'!$A:$A,MATCH(Workings!$A1471,'CECL &lt;50B Database'!$AI:$AI,0)),INDEX('ALLL &lt;50B Database'!$A:$A,MATCH(Workings!$A1471,'ALLL &lt;50B Database'!$AI:$AI,0)))</f>
        <v>#N/A</v>
      </c>
      <c r="C1471" s="3" t="str">
        <f>IFERROR(IFERROR(VLOOKUP($B1471,'CECL &lt;50B Database'!$A:$AA,11,FALSE),VLOOKUP($B1471,'ALLL &lt;50B Database'!$A:$AA,11,FALSE)),"")</f>
        <v/>
      </c>
      <c r="D1471" t="str">
        <f t="shared" si="44"/>
        <v/>
      </c>
    </row>
    <row r="1472" spans="1:4" x14ac:dyDescent="0.25">
      <c r="A1472">
        <f t="shared" si="45"/>
        <v>1472</v>
      </c>
      <c r="B1472" t="e">
        <f>IF('Peer Comparison Tool'!$D$11="NR",INDEX('CECL &lt;50B Database'!$A:$A,MATCH(Workings!$A1472,'CECL &lt;50B Database'!$AI:$AI,0)),INDEX('ALLL &lt;50B Database'!$A:$A,MATCH(Workings!$A1472,'ALLL &lt;50B Database'!$AI:$AI,0)))</f>
        <v>#N/A</v>
      </c>
      <c r="C1472" s="3" t="str">
        <f>IFERROR(IFERROR(VLOOKUP($B1472,'CECL &lt;50B Database'!$A:$AA,11,FALSE),VLOOKUP($B1472,'ALLL &lt;50B Database'!$A:$AA,11,FALSE)),"")</f>
        <v/>
      </c>
      <c r="D1472" t="str">
        <f t="shared" si="44"/>
        <v/>
      </c>
    </row>
    <row r="1473" spans="1:4" x14ac:dyDescent="0.25">
      <c r="A1473">
        <f t="shared" si="45"/>
        <v>1473</v>
      </c>
      <c r="B1473" t="e">
        <f>IF('Peer Comparison Tool'!$D$11="NR",INDEX('CECL &lt;50B Database'!$A:$A,MATCH(Workings!$A1473,'CECL &lt;50B Database'!$AI:$AI,0)),INDEX('ALLL &lt;50B Database'!$A:$A,MATCH(Workings!$A1473,'ALLL &lt;50B Database'!$AI:$AI,0)))</f>
        <v>#N/A</v>
      </c>
      <c r="C1473" s="3" t="str">
        <f>IFERROR(IFERROR(VLOOKUP($B1473,'CECL &lt;50B Database'!$A:$AA,11,FALSE),VLOOKUP($B1473,'ALLL &lt;50B Database'!$A:$AA,11,FALSE)),"")</f>
        <v/>
      </c>
      <c r="D1473" t="str">
        <f t="shared" si="44"/>
        <v/>
      </c>
    </row>
    <row r="1474" spans="1:4" x14ac:dyDescent="0.25">
      <c r="A1474">
        <f t="shared" si="45"/>
        <v>1474</v>
      </c>
      <c r="B1474" t="e">
        <f>IF('Peer Comparison Tool'!$D$11="NR",INDEX('CECL &lt;50B Database'!$A:$A,MATCH(Workings!$A1474,'CECL &lt;50B Database'!$AI:$AI,0)),INDEX('ALLL &lt;50B Database'!$A:$A,MATCH(Workings!$A1474,'ALLL &lt;50B Database'!$AI:$AI,0)))</f>
        <v>#N/A</v>
      </c>
      <c r="C1474" s="3" t="str">
        <f>IFERROR(IFERROR(VLOOKUP($B1474,'CECL &lt;50B Database'!$A:$AA,11,FALSE),VLOOKUP($B1474,'ALLL &lt;50B Database'!$A:$AA,11,FALSE)),"")</f>
        <v/>
      </c>
      <c r="D1474" t="str">
        <f t="shared" ref="D1474:D1537" si="46">IFERROR(RANK($C1474,$C$1:$C$5000,0),"")</f>
        <v/>
      </c>
    </row>
    <row r="1475" spans="1:4" x14ac:dyDescent="0.25">
      <c r="A1475">
        <f t="shared" si="45"/>
        <v>1475</v>
      </c>
      <c r="B1475" t="e">
        <f>IF('Peer Comparison Tool'!$D$11="NR",INDEX('CECL &lt;50B Database'!$A:$A,MATCH(Workings!$A1475,'CECL &lt;50B Database'!$AI:$AI,0)),INDEX('ALLL &lt;50B Database'!$A:$A,MATCH(Workings!$A1475,'ALLL &lt;50B Database'!$AI:$AI,0)))</f>
        <v>#N/A</v>
      </c>
      <c r="C1475" s="3" t="str">
        <f>IFERROR(IFERROR(VLOOKUP($B1475,'CECL &lt;50B Database'!$A:$AA,11,FALSE),VLOOKUP($B1475,'ALLL &lt;50B Database'!$A:$AA,11,FALSE)),"")</f>
        <v/>
      </c>
      <c r="D1475" t="str">
        <f t="shared" si="46"/>
        <v/>
      </c>
    </row>
    <row r="1476" spans="1:4" x14ac:dyDescent="0.25">
      <c r="A1476">
        <f t="shared" ref="A1476:A1539" si="47">A1475+1</f>
        <v>1476</v>
      </c>
      <c r="B1476" t="e">
        <f>IF('Peer Comparison Tool'!$D$11="NR",INDEX('CECL &lt;50B Database'!$A:$A,MATCH(Workings!$A1476,'CECL &lt;50B Database'!$AI:$AI,0)),INDEX('ALLL &lt;50B Database'!$A:$A,MATCH(Workings!$A1476,'ALLL &lt;50B Database'!$AI:$AI,0)))</f>
        <v>#N/A</v>
      </c>
      <c r="C1476" s="3" t="str">
        <f>IFERROR(IFERROR(VLOOKUP($B1476,'CECL &lt;50B Database'!$A:$AA,11,FALSE),VLOOKUP($B1476,'ALLL &lt;50B Database'!$A:$AA,11,FALSE)),"")</f>
        <v/>
      </c>
      <c r="D1476" t="str">
        <f t="shared" si="46"/>
        <v/>
      </c>
    </row>
    <row r="1477" spans="1:4" x14ac:dyDescent="0.25">
      <c r="A1477">
        <f t="shared" si="47"/>
        <v>1477</v>
      </c>
      <c r="B1477" t="e">
        <f>IF('Peer Comparison Tool'!$D$11="NR",INDEX('CECL &lt;50B Database'!$A:$A,MATCH(Workings!$A1477,'CECL &lt;50B Database'!$AI:$AI,0)),INDEX('ALLL &lt;50B Database'!$A:$A,MATCH(Workings!$A1477,'ALLL &lt;50B Database'!$AI:$AI,0)))</f>
        <v>#N/A</v>
      </c>
      <c r="C1477" s="3" t="str">
        <f>IFERROR(IFERROR(VLOOKUP($B1477,'CECL &lt;50B Database'!$A:$AA,11,FALSE),VLOOKUP($B1477,'ALLL &lt;50B Database'!$A:$AA,11,FALSE)),"")</f>
        <v/>
      </c>
      <c r="D1477" t="str">
        <f t="shared" si="46"/>
        <v/>
      </c>
    </row>
    <row r="1478" spans="1:4" x14ac:dyDescent="0.25">
      <c r="A1478">
        <f t="shared" si="47"/>
        <v>1478</v>
      </c>
      <c r="B1478" t="e">
        <f>IF('Peer Comparison Tool'!$D$11="NR",INDEX('CECL &lt;50B Database'!$A:$A,MATCH(Workings!$A1478,'CECL &lt;50B Database'!$AI:$AI,0)),INDEX('ALLL &lt;50B Database'!$A:$A,MATCH(Workings!$A1478,'ALLL &lt;50B Database'!$AI:$AI,0)))</f>
        <v>#N/A</v>
      </c>
      <c r="C1478" s="3" t="str">
        <f>IFERROR(IFERROR(VLOOKUP($B1478,'CECL &lt;50B Database'!$A:$AA,11,FALSE),VLOOKUP($B1478,'ALLL &lt;50B Database'!$A:$AA,11,FALSE)),"")</f>
        <v/>
      </c>
      <c r="D1478" t="str">
        <f t="shared" si="46"/>
        <v/>
      </c>
    </row>
    <row r="1479" spans="1:4" x14ac:dyDescent="0.25">
      <c r="A1479">
        <f t="shared" si="47"/>
        <v>1479</v>
      </c>
      <c r="B1479" t="e">
        <f>IF('Peer Comparison Tool'!$D$11="NR",INDEX('CECL &lt;50B Database'!$A:$A,MATCH(Workings!$A1479,'CECL &lt;50B Database'!$AI:$AI,0)),INDEX('ALLL &lt;50B Database'!$A:$A,MATCH(Workings!$A1479,'ALLL &lt;50B Database'!$AI:$AI,0)))</f>
        <v>#N/A</v>
      </c>
      <c r="C1479" s="3" t="str">
        <f>IFERROR(IFERROR(VLOOKUP($B1479,'CECL &lt;50B Database'!$A:$AA,11,FALSE),VLOOKUP($B1479,'ALLL &lt;50B Database'!$A:$AA,11,FALSE)),"")</f>
        <v/>
      </c>
      <c r="D1479" t="str">
        <f t="shared" si="46"/>
        <v/>
      </c>
    </row>
    <row r="1480" spans="1:4" x14ac:dyDescent="0.25">
      <c r="A1480">
        <f t="shared" si="47"/>
        <v>1480</v>
      </c>
      <c r="B1480" t="e">
        <f>IF('Peer Comparison Tool'!$D$11="NR",INDEX('CECL &lt;50B Database'!$A:$A,MATCH(Workings!$A1480,'CECL &lt;50B Database'!$AI:$AI,0)),INDEX('ALLL &lt;50B Database'!$A:$A,MATCH(Workings!$A1480,'ALLL &lt;50B Database'!$AI:$AI,0)))</f>
        <v>#N/A</v>
      </c>
      <c r="C1480" s="3" t="str">
        <f>IFERROR(IFERROR(VLOOKUP($B1480,'CECL &lt;50B Database'!$A:$AA,11,FALSE),VLOOKUP($B1480,'ALLL &lt;50B Database'!$A:$AA,11,FALSE)),"")</f>
        <v/>
      </c>
      <c r="D1480" t="str">
        <f t="shared" si="46"/>
        <v/>
      </c>
    </row>
    <row r="1481" spans="1:4" x14ac:dyDescent="0.25">
      <c r="A1481">
        <f t="shared" si="47"/>
        <v>1481</v>
      </c>
      <c r="B1481" t="e">
        <f>IF('Peer Comparison Tool'!$D$11="NR",INDEX('CECL &lt;50B Database'!$A:$A,MATCH(Workings!$A1481,'CECL &lt;50B Database'!$AI:$AI,0)),INDEX('ALLL &lt;50B Database'!$A:$A,MATCH(Workings!$A1481,'ALLL &lt;50B Database'!$AI:$AI,0)))</f>
        <v>#N/A</v>
      </c>
      <c r="C1481" s="3" t="str">
        <f>IFERROR(IFERROR(VLOOKUP($B1481,'CECL &lt;50B Database'!$A:$AA,11,FALSE),VLOOKUP($B1481,'ALLL &lt;50B Database'!$A:$AA,11,FALSE)),"")</f>
        <v/>
      </c>
      <c r="D1481" t="str">
        <f t="shared" si="46"/>
        <v/>
      </c>
    </row>
    <row r="1482" spans="1:4" x14ac:dyDescent="0.25">
      <c r="A1482">
        <f t="shared" si="47"/>
        <v>1482</v>
      </c>
      <c r="B1482" t="e">
        <f>IF('Peer Comparison Tool'!$D$11="NR",INDEX('CECL &lt;50B Database'!$A:$A,MATCH(Workings!$A1482,'CECL &lt;50B Database'!$AI:$AI,0)),INDEX('ALLL &lt;50B Database'!$A:$A,MATCH(Workings!$A1482,'ALLL &lt;50B Database'!$AI:$AI,0)))</f>
        <v>#N/A</v>
      </c>
      <c r="C1482" s="3" t="str">
        <f>IFERROR(IFERROR(VLOOKUP($B1482,'CECL &lt;50B Database'!$A:$AA,11,FALSE),VLOOKUP($B1482,'ALLL &lt;50B Database'!$A:$AA,11,FALSE)),"")</f>
        <v/>
      </c>
      <c r="D1482" t="str">
        <f t="shared" si="46"/>
        <v/>
      </c>
    </row>
    <row r="1483" spans="1:4" x14ac:dyDescent="0.25">
      <c r="A1483">
        <f t="shared" si="47"/>
        <v>1483</v>
      </c>
      <c r="B1483" t="e">
        <f>IF('Peer Comparison Tool'!$D$11="NR",INDEX('CECL &lt;50B Database'!$A:$A,MATCH(Workings!$A1483,'CECL &lt;50B Database'!$AI:$AI,0)),INDEX('ALLL &lt;50B Database'!$A:$A,MATCH(Workings!$A1483,'ALLL &lt;50B Database'!$AI:$AI,0)))</f>
        <v>#N/A</v>
      </c>
      <c r="C1483" s="3" t="str">
        <f>IFERROR(IFERROR(VLOOKUP($B1483,'CECL &lt;50B Database'!$A:$AA,11,FALSE),VLOOKUP($B1483,'ALLL &lt;50B Database'!$A:$AA,11,FALSE)),"")</f>
        <v/>
      </c>
      <c r="D1483" t="str">
        <f t="shared" si="46"/>
        <v/>
      </c>
    </row>
    <row r="1484" spans="1:4" x14ac:dyDescent="0.25">
      <c r="A1484">
        <f t="shared" si="47"/>
        <v>1484</v>
      </c>
      <c r="B1484" t="e">
        <f>IF('Peer Comparison Tool'!$D$11="NR",INDEX('CECL &lt;50B Database'!$A:$A,MATCH(Workings!$A1484,'CECL &lt;50B Database'!$AI:$AI,0)),INDEX('ALLL &lt;50B Database'!$A:$A,MATCH(Workings!$A1484,'ALLL &lt;50B Database'!$AI:$AI,0)))</f>
        <v>#N/A</v>
      </c>
      <c r="C1484" s="3" t="str">
        <f>IFERROR(IFERROR(VLOOKUP($B1484,'CECL &lt;50B Database'!$A:$AA,11,FALSE),VLOOKUP($B1484,'ALLL &lt;50B Database'!$A:$AA,11,FALSE)),"")</f>
        <v/>
      </c>
      <c r="D1484" t="str">
        <f t="shared" si="46"/>
        <v/>
      </c>
    </row>
    <row r="1485" spans="1:4" x14ac:dyDescent="0.25">
      <c r="A1485">
        <f t="shared" si="47"/>
        <v>1485</v>
      </c>
      <c r="B1485" t="e">
        <f>IF('Peer Comparison Tool'!$D$11="NR",INDEX('CECL &lt;50B Database'!$A:$A,MATCH(Workings!$A1485,'CECL &lt;50B Database'!$AI:$AI,0)),INDEX('ALLL &lt;50B Database'!$A:$A,MATCH(Workings!$A1485,'ALLL &lt;50B Database'!$AI:$AI,0)))</f>
        <v>#N/A</v>
      </c>
      <c r="C1485" s="3" t="str">
        <f>IFERROR(IFERROR(VLOOKUP($B1485,'CECL &lt;50B Database'!$A:$AA,11,FALSE),VLOOKUP($B1485,'ALLL &lt;50B Database'!$A:$AA,11,FALSE)),"")</f>
        <v/>
      </c>
      <c r="D1485" t="str">
        <f t="shared" si="46"/>
        <v/>
      </c>
    </row>
    <row r="1486" spans="1:4" x14ac:dyDescent="0.25">
      <c r="A1486">
        <f t="shared" si="47"/>
        <v>1486</v>
      </c>
      <c r="B1486" t="e">
        <f>IF('Peer Comparison Tool'!$D$11="NR",INDEX('CECL &lt;50B Database'!$A:$A,MATCH(Workings!$A1486,'CECL &lt;50B Database'!$AI:$AI,0)),INDEX('ALLL &lt;50B Database'!$A:$A,MATCH(Workings!$A1486,'ALLL &lt;50B Database'!$AI:$AI,0)))</f>
        <v>#N/A</v>
      </c>
      <c r="C1486" s="3" t="str">
        <f>IFERROR(IFERROR(VLOOKUP($B1486,'CECL &lt;50B Database'!$A:$AA,11,FALSE),VLOOKUP($B1486,'ALLL &lt;50B Database'!$A:$AA,11,FALSE)),"")</f>
        <v/>
      </c>
      <c r="D1486" t="str">
        <f t="shared" si="46"/>
        <v/>
      </c>
    </row>
    <row r="1487" spans="1:4" x14ac:dyDescent="0.25">
      <c r="A1487">
        <f t="shared" si="47"/>
        <v>1487</v>
      </c>
      <c r="B1487" t="e">
        <f>IF('Peer Comparison Tool'!$D$11="NR",INDEX('CECL &lt;50B Database'!$A:$A,MATCH(Workings!$A1487,'CECL &lt;50B Database'!$AI:$AI,0)),INDEX('ALLL &lt;50B Database'!$A:$A,MATCH(Workings!$A1487,'ALLL &lt;50B Database'!$AI:$AI,0)))</f>
        <v>#N/A</v>
      </c>
      <c r="C1487" s="3" t="str">
        <f>IFERROR(IFERROR(VLOOKUP($B1487,'CECL &lt;50B Database'!$A:$AA,11,FALSE),VLOOKUP($B1487,'ALLL &lt;50B Database'!$A:$AA,11,FALSE)),"")</f>
        <v/>
      </c>
      <c r="D1487" t="str">
        <f t="shared" si="46"/>
        <v/>
      </c>
    </row>
    <row r="1488" spans="1:4" x14ac:dyDescent="0.25">
      <c r="A1488">
        <f t="shared" si="47"/>
        <v>1488</v>
      </c>
      <c r="B1488" t="e">
        <f>IF('Peer Comparison Tool'!$D$11="NR",INDEX('CECL &lt;50B Database'!$A:$A,MATCH(Workings!$A1488,'CECL &lt;50B Database'!$AI:$AI,0)),INDEX('ALLL &lt;50B Database'!$A:$A,MATCH(Workings!$A1488,'ALLL &lt;50B Database'!$AI:$AI,0)))</f>
        <v>#N/A</v>
      </c>
      <c r="C1488" s="3" t="str">
        <f>IFERROR(IFERROR(VLOOKUP($B1488,'CECL &lt;50B Database'!$A:$AA,11,FALSE),VLOOKUP($B1488,'ALLL &lt;50B Database'!$A:$AA,11,FALSE)),"")</f>
        <v/>
      </c>
      <c r="D1488" t="str">
        <f t="shared" si="46"/>
        <v/>
      </c>
    </row>
    <row r="1489" spans="1:4" x14ac:dyDescent="0.25">
      <c r="A1489">
        <f t="shared" si="47"/>
        <v>1489</v>
      </c>
      <c r="B1489" t="e">
        <f>IF('Peer Comparison Tool'!$D$11="NR",INDEX('CECL &lt;50B Database'!$A:$A,MATCH(Workings!$A1489,'CECL &lt;50B Database'!$AI:$AI,0)),INDEX('ALLL &lt;50B Database'!$A:$A,MATCH(Workings!$A1489,'ALLL &lt;50B Database'!$AI:$AI,0)))</f>
        <v>#N/A</v>
      </c>
      <c r="C1489" s="3" t="str">
        <f>IFERROR(IFERROR(VLOOKUP($B1489,'CECL &lt;50B Database'!$A:$AA,11,FALSE),VLOOKUP($B1489,'ALLL &lt;50B Database'!$A:$AA,11,FALSE)),"")</f>
        <v/>
      </c>
      <c r="D1489" t="str">
        <f t="shared" si="46"/>
        <v/>
      </c>
    </row>
    <row r="1490" spans="1:4" x14ac:dyDescent="0.25">
      <c r="A1490">
        <f t="shared" si="47"/>
        <v>1490</v>
      </c>
      <c r="B1490" t="e">
        <f>IF('Peer Comparison Tool'!$D$11="NR",INDEX('CECL &lt;50B Database'!$A:$A,MATCH(Workings!$A1490,'CECL &lt;50B Database'!$AI:$AI,0)),INDEX('ALLL &lt;50B Database'!$A:$A,MATCH(Workings!$A1490,'ALLL &lt;50B Database'!$AI:$AI,0)))</f>
        <v>#N/A</v>
      </c>
      <c r="C1490" s="3" t="str">
        <f>IFERROR(IFERROR(VLOOKUP($B1490,'CECL &lt;50B Database'!$A:$AA,11,FALSE),VLOOKUP($B1490,'ALLL &lt;50B Database'!$A:$AA,11,FALSE)),"")</f>
        <v/>
      </c>
      <c r="D1490" t="str">
        <f t="shared" si="46"/>
        <v/>
      </c>
    </row>
    <row r="1491" spans="1:4" x14ac:dyDescent="0.25">
      <c r="A1491">
        <f t="shared" si="47"/>
        <v>1491</v>
      </c>
      <c r="B1491" t="e">
        <f>IF('Peer Comparison Tool'!$D$11="NR",INDEX('CECL &lt;50B Database'!$A:$A,MATCH(Workings!$A1491,'CECL &lt;50B Database'!$AI:$AI,0)),INDEX('ALLL &lt;50B Database'!$A:$A,MATCH(Workings!$A1491,'ALLL &lt;50B Database'!$AI:$AI,0)))</f>
        <v>#N/A</v>
      </c>
      <c r="C1491" s="3" t="str">
        <f>IFERROR(IFERROR(VLOOKUP($B1491,'CECL &lt;50B Database'!$A:$AA,11,FALSE),VLOOKUP($B1491,'ALLL &lt;50B Database'!$A:$AA,11,FALSE)),"")</f>
        <v/>
      </c>
      <c r="D1491" t="str">
        <f t="shared" si="46"/>
        <v/>
      </c>
    </row>
    <row r="1492" spans="1:4" x14ac:dyDescent="0.25">
      <c r="A1492">
        <f t="shared" si="47"/>
        <v>1492</v>
      </c>
      <c r="B1492" t="e">
        <f>IF('Peer Comparison Tool'!$D$11="NR",INDEX('CECL &lt;50B Database'!$A:$A,MATCH(Workings!$A1492,'CECL &lt;50B Database'!$AI:$AI,0)),INDEX('ALLL &lt;50B Database'!$A:$A,MATCH(Workings!$A1492,'ALLL &lt;50B Database'!$AI:$AI,0)))</f>
        <v>#N/A</v>
      </c>
      <c r="C1492" s="3" t="str">
        <f>IFERROR(IFERROR(VLOOKUP($B1492,'CECL &lt;50B Database'!$A:$AA,11,FALSE),VLOOKUP($B1492,'ALLL &lt;50B Database'!$A:$AA,11,FALSE)),"")</f>
        <v/>
      </c>
      <c r="D1492" t="str">
        <f t="shared" si="46"/>
        <v/>
      </c>
    </row>
    <row r="1493" spans="1:4" x14ac:dyDescent="0.25">
      <c r="A1493">
        <f t="shared" si="47"/>
        <v>1493</v>
      </c>
      <c r="B1493" t="e">
        <f>IF('Peer Comparison Tool'!$D$11="NR",INDEX('CECL &lt;50B Database'!$A:$A,MATCH(Workings!$A1493,'CECL &lt;50B Database'!$AI:$AI,0)),INDEX('ALLL &lt;50B Database'!$A:$A,MATCH(Workings!$A1493,'ALLL &lt;50B Database'!$AI:$AI,0)))</f>
        <v>#N/A</v>
      </c>
      <c r="C1493" s="3" t="str">
        <f>IFERROR(IFERROR(VLOOKUP($B1493,'CECL &lt;50B Database'!$A:$AA,11,FALSE),VLOOKUP($B1493,'ALLL &lt;50B Database'!$A:$AA,11,FALSE)),"")</f>
        <v/>
      </c>
      <c r="D1493" t="str">
        <f t="shared" si="46"/>
        <v/>
      </c>
    </row>
    <row r="1494" spans="1:4" x14ac:dyDescent="0.25">
      <c r="A1494">
        <f t="shared" si="47"/>
        <v>1494</v>
      </c>
      <c r="B1494" t="e">
        <f>IF('Peer Comparison Tool'!$D$11="NR",INDEX('CECL &lt;50B Database'!$A:$A,MATCH(Workings!$A1494,'CECL &lt;50B Database'!$AI:$AI,0)),INDEX('ALLL &lt;50B Database'!$A:$A,MATCH(Workings!$A1494,'ALLL &lt;50B Database'!$AI:$AI,0)))</f>
        <v>#N/A</v>
      </c>
      <c r="C1494" s="3" t="str">
        <f>IFERROR(IFERROR(VLOOKUP($B1494,'CECL &lt;50B Database'!$A:$AA,11,FALSE),VLOOKUP($B1494,'ALLL &lt;50B Database'!$A:$AA,11,FALSE)),"")</f>
        <v/>
      </c>
      <c r="D1494" t="str">
        <f t="shared" si="46"/>
        <v/>
      </c>
    </row>
    <row r="1495" spans="1:4" x14ac:dyDescent="0.25">
      <c r="A1495">
        <f t="shared" si="47"/>
        <v>1495</v>
      </c>
      <c r="B1495" t="e">
        <f>IF('Peer Comparison Tool'!$D$11="NR",INDEX('CECL &lt;50B Database'!$A:$A,MATCH(Workings!$A1495,'CECL &lt;50B Database'!$AI:$AI,0)),INDEX('ALLL &lt;50B Database'!$A:$A,MATCH(Workings!$A1495,'ALLL &lt;50B Database'!$AI:$AI,0)))</f>
        <v>#N/A</v>
      </c>
      <c r="C1495" s="3" t="str">
        <f>IFERROR(IFERROR(VLOOKUP($B1495,'CECL &lt;50B Database'!$A:$AA,11,FALSE),VLOOKUP($B1495,'ALLL &lt;50B Database'!$A:$AA,11,FALSE)),"")</f>
        <v/>
      </c>
      <c r="D1495" t="str">
        <f t="shared" si="46"/>
        <v/>
      </c>
    </row>
    <row r="1496" spans="1:4" x14ac:dyDescent="0.25">
      <c r="A1496">
        <f t="shared" si="47"/>
        <v>1496</v>
      </c>
      <c r="B1496" t="e">
        <f>IF('Peer Comparison Tool'!$D$11="NR",INDEX('CECL &lt;50B Database'!$A:$A,MATCH(Workings!$A1496,'CECL &lt;50B Database'!$AI:$AI,0)),INDEX('ALLL &lt;50B Database'!$A:$A,MATCH(Workings!$A1496,'ALLL &lt;50B Database'!$AI:$AI,0)))</f>
        <v>#N/A</v>
      </c>
      <c r="C1496" s="3" t="str">
        <f>IFERROR(IFERROR(VLOOKUP($B1496,'CECL &lt;50B Database'!$A:$AA,11,FALSE),VLOOKUP($B1496,'ALLL &lt;50B Database'!$A:$AA,11,FALSE)),"")</f>
        <v/>
      </c>
      <c r="D1496" t="str">
        <f t="shared" si="46"/>
        <v/>
      </c>
    </row>
    <row r="1497" spans="1:4" x14ac:dyDescent="0.25">
      <c r="A1497">
        <f t="shared" si="47"/>
        <v>1497</v>
      </c>
      <c r="B1497" t="e">
        <f>IF('Peer Comparison Tool'!$D$11="NR",INDEX('CECL &lt;50B Database'!$A:$A,MATCH(Workings!$A1497,'CECL &lt;50B Database'!$AI:$AI,0)),INDEX('ALLL &lt;50B Database'!$A:$A,MATCH(Workings!$A1497,'ALLL &lt;50B Database'!$AI:$AI,0)))</f>
        <v>#N/A</v>
      </c>
      <c r="C1497" s="3" t="str">
        <f>IFERROR(IFERROR(VLOOKUP($B1497,'CECL &lt;50B Database'!$A:$AA,11,FALSE),VLOOKUP($B1497,'ALLL &lt;50B Database'!$A:$AA,11,FALSE)),"")</f>
        <v/>
      </c>
      <c r="D1497" t="str">
        <f t="shared" si="46"/>
        <v/>
      </c>
    </row>
    <row r="1498" spans="1:4" x14ac:dyDescent="0.25">
      <c r="A1498">
        <f t="shared" si="47"/>
        <v>1498</v>
      </c>
      <c r="B1498" t="e">
        <f>IF('Peer Comparison Tool'!$D$11="NR",INDEX('CECL &lt;50B Database'!$A:$A,MATCH(Workings!$A1498,'CECL &lt;50B Database'!$AI:$AI,0)),INDEX('ALLL &lt;50B Database'!$A:$A,MATCH(Workings!$A1498,'ALLL &lt;50B Database'!$AI:$AI,0)))</f>
        <v>#N/A</v>
      </c>
      <c r="C1498" s="3" t="str">
        <f>IFERROR(IFERROR(VLOOKUP($B1498,'CECL &lt;50B Database'!$A:$AA,11,FALSE),VLOOKUP($B1498,'ALLL &lt;50B Database'!$A:$AA,11,FALSE)),"")</f>
        <v/>
      </c>
      <c r="D1498" t="str">
        <f t="shared" si="46"/>
        <v/>
      </c>
    </row>
    <row r="1499" spans="1:4" x14ac:dyDescent="0.25">
      <c r="A1499">
        <f t="shared" si="47"/>
        <v>1499</v>
      </c>
      <c r="B1499" t="e">
        <f>IF('Peer Comparison Tool'!$D$11="NR",INDEX('CECL &lt;50B Database'!$A:$A,MATCH(Workings!$A1499,'CECL &lt;50B Database'!$AI:$AI,0)),INDEX('ALLL &lt;50B Database'!$A:$A,MATCH(Workings!$A1499,'ALLL &lt;50B Database'!$AI:$AI,0)))</f>
        <v>#N/A</v>
      </c>
      <c r="C1499" s="3" t="str">
        <f>IFERROR(IFERROR(VLOOKUP($B1499,'CECL &lt;50B Database'!$A:$AA,11,FALSE),VLOOKUP($B1499,'ALLL &lt;50B Database'!$A:$AA,11,FALSE)),"")</f>
        <v/>
      </c>
      <c r="D1499" t="str">
        <f t="shared" si="46"/>
        <v/>
      </c>
    </row>
    <row r="1500" spans="1:4" x14ac:dyDescent="0.25">
      <c r="A1500">
        <f t="shared" si="47"/>
        <v>1500</v>
      </c>
      <c r="B1500" t="e">
        <f>IF('Peer Comparison Tool'!$D$11="NR",INDEX('CECL &lt;50B Database'!$A:$A,MATCH(Workings!$A1500,'CECL &lt;50B Database'!$AI:$AI,0)),INDEX('ALLL &lt;50B Database'!$A:$A,MATCH(Workings!$A1500,'ALLL &lt;50B Database'!$AI:$AI,0)))</f>
        <v>#N/A</v>
      </c>
      <c r="C1500" s="3" t="str">
        <f>IFERROR(IFERROR(VLOOKUP($B1500,'CECL &lt;50B Database'!$A:$AA,11,FALSE),VLOOKUP($B1500,'ALLL &lt;50B Database'!$A:$AA,11,FALSE)),"")</f>
        <v/>
      </c>
      <c r="D1500" t="str">
        <f t="shared" si="46"/>
        <v/>
      </c>
    </row>
    <row r="1501" spans="1:4" x14ac:dyDescent="0.25">
      <c r="A1501">
        <f t="shared" si="47"/>
        <v>1501</v>
      </c>
      <c r="B1501" t="e">
        <f>IF('Peer Comparison Tool'!$D$11="NR",INDEX('CECL &lt;50B Database'!$A:$A,MATCH(Workings!$A1501,'CECL &lt;50B Database'!$AI:$AI,0)),INDEX('ALLL &lt;50B Database'!$A:$A,MATCH(Workings!$A1501,'ALLL &lt;50B Database'!$AI:$AI,0)))</f>
        <v>#N/A</v>
      </c>
      <c r="C1501" s="3" t="str">
        <f>IFERROR(IFERROR(VLOOKUP($B1501,'CECL &lt;50B Database'!$A:$AA,11,FALSE),VLOOKUP($B1501,'ALLL &lt;50B Database'!$A:$AA,11,FALSE)),"")</f>
        <v/>
      </c>
      <c r="D1501" t="str">
        <f t="shared" si="46"/>
        <v/>
      </c>
    </row>
    <row r="1502" spans="1:4" x14ac:dyDescent="0.25">
      <c r="A1502">
        <f t="shared" si="47"/>
        <v>1502</v>
      </c>
      <c r="B1502" t="e">
        <f>IF('Peer Comparison Tool'!$D$11="NR",INDEX('CECL &lt;50B Database'!$A:$A,MATCH(Workings!$A1502,'CECL &lt;50B Database'!$AI:$AI,0)),INDEX('ALLL &lt;50B Database'!$A:$A,MATCH(Workings!$A1502,'ALLL &lt;50B Database'!$AI:$AI,0)))</f>
        <v>#N/A</v>
      </c>
      <c r="C1502" s="3" t="str">
        <f>IFERROR(IFERROR(VLOOKUP($B1502,'CECL &lt;50B Database'!$A:$AA,11,FALSE),VLOOKUP($B1502,'ALLL &lt;50B Database'!$A:$AA,11,FALSE)),"")</f>
        <v/>
      </c>
      <c r="D1502" t="str">
        <f t="shared" si="46"/>
        <v/>
      </c>
    </row>
    <row r="1503" spans="1:4" x14ac:dyDescent="0.25">
      <c r="A1503">
        <f t="shared" si="47"/>
        <v>1503</v>
      </c>
      <c r="B1503" t="e">
        <f>IF('Peer Comparison Tool'!$D$11="NR",INDEX('CECL &lt;50B Database'!$A:$A,MATCH(Workings!$A1503,'CECL &lt;50B Database'!$AI:$AI,0)),INDEX('ALLL &lt;50B Database'!$A:$A,MATCH(Workings!$A1503,'ALLL &lt;50B Database'!$AI:$AI,0)))</f>
        <v>#N/A</v>
      </c>
      <c r="C1503" s="3" t="str">
        <f>IFERROR(IFERROR(VLOOKUP($B1503,'CECL &lt;50B Database'!$A:$AA,11,FALSE),VLOOKUP($B1503,'ALLL &lt;50B Database'!$A:$AA,11,FALSE)),"")</f>
        <v/>
      </c>
      <c r="D1503" t="str">
        <f t="shared" si="46"/>
        <v/>
      </c>
    </row>
    <row r="1504" spans="1:4" x14ac:dyDescent="0.25">
      <c r="A1504">
        <f t="shared" si="47"/>
        <v>1504</v>
      </c>
      <c r="B1504" t="e">
        <f>IF('Peer Comparison Tool'!$D$11="NR",INDEX('CECL &lt;50B Database'!$A:$A,MATCH(Workings!$A1504,'CECL &lt;50B Database'!$AI:$AI,0)),INDEX('ALLL &lt;50B Database'!$A:$A,MATCH(Workings!$A1504,'ALLL &lt;50B Database'!$AI:$AI,0)))</f>
        <v>#N/A</v>
      </c>
      <c r="C1504" s="3" t="str">
        <f>IFERROR(IFERROR(VLOOKUP($B1504,'CECL &lt;50B Database'!$A:$AA,11,FALSE),VLOOKUP($B1504,'ALLL &lt;50B Database'!$A:$AA,11,FALSE)),"")</f>
        <v/>
      </c>
      <c r="D1504" t="str">
        <f t="shared" si="46"/>
        <v/>
      </c>
    </row>
    <row r="1505" spans="1:4" x14ac:dyDescent="0.25">
      <c r="A1505">
        <f t="shared" si="47"/>
        <v>1505</v>
      </c>
      <c r="B1505" t="e">
        <f>IF('Peer Comparison Tool'!$D$11="NR",INDEX('CECL &lt;50B Database'!$A:$A,MATCH(Workings!$A1505,'CECL &lt;50B Database'!$AI:$AI,0)),INDEX('ALLL &lt;50B Database'!$A:$A,MATCH(Workings!$A1505,'ALLL &lt;50B Database'!$AI:$AI,0)))</f>
        <v>#N/A</v>
      </c>
      <c r="C1505" s="3" t="str">
        <f>IFERROR(IFERROR(VLOOKUP($B1505,'CECL &lt;50B Database'!$A:$AA,11,FALSE),VLOOKUP($B1505,'ALLL &lt;50B Database'!$A:$AA,11,FALSE)),"")</f>
        <v/>
      </c>
      <c r="D1505" t="str">
        <f t="shared" si="46"/>
        <v/>
      </c>
    </row>
    <row r="1506" spans="1:4" x14ac:dyDescent="0.25">
      <c r="A1506">
        <f t="shared" si="47"/>
        <v>1506</v>
      </c>
      <c r="B1506" t="e">
        <f>IF('Peer Comparison Tool'!$D$11="NR",INDEX('CECL &lt;50B Database'!$A:$A,MATCH(Workings!$A1506,'CECL &lt;50B Database'!$AI:$AI,0)),INDEX('ALLL &lt;50B Database'!$A:$A,MATCH(Workings!$A1506,'ALLL &lt;50B Database'!$AI:$AI,0)))</f>
        <v>#N/A</v>
      </c>
      <c r="C1506" s="3" t="str">
        <f>IFERROR(IFERROR(VLOOKUP($B1506,'CECL &lt;50B Database'!$A:$AA,11,FALSE),VLOOKUP($B1506,'ALLL &lt;50B Database'!$A:$AA,11,FALSE)),"")</f>
        <v/>
      </c>
      <c r="D1506" t="str">
        <f t="shared" si="46"/>
        <v/>
      </c>
    </row>
    <row r="1507" spans="1:4" x14ac:dyDescent="0.25">
      <c r="A1507">
        <f t="shared" si="47"/>
        <v>1507</v>
      </c>
      <c r="B1507" t="e">
        <f>IF('Peer Comparison Tool'!$D$11="NR",INDEX('CECL &lt;50B Database'!$A:$A,MATCH(Workings!$A1507,'CECL &lt;50B Database'!$AI:$AI,0)),INDEX('ALLL &lt;50B Database'!$A:$A,MATCH(Workings!$A1507,'ALLL &lt;50B Database'!$AI:$AI,0)))</f>
        <v>#N/A</v>
      </c>
      <c r="C1507" s="3" t="str">
        <f>IFERROR(IFERROR(VLOOKUP($B1507,'CECL &lt;50B Database'!$A:$AA,11,FALSE),VLOOKUP($B1507,'ALLL &lt;50B Database'!$A:$AA,11,FALSE)),"")</f>
        <v/>
      </c>
      <c r="D1507" t="str">
        <f t="shared" si="46"/>
        <v/>
      </c>
    </row>
    <row r="1508" spans="1:4" x14ac:dyDescent="0.25">
      <c r="A1508">
        <f t="shared" si="47"/>
        <v>1508</v>
      </c>
      <c r="B1508" t="e">
        <f>IF('Peer Comparison Tool'!$D$11="NR",INDEX('CECL &lt;50B Database'!$A:$A,MATCH(Workings!$A1508,'CECL &lt;50B Database'!$AI:$AI,0)),INDEX('ALLL &lt;50B Database'!$A:$A,MATCH(Workings!$A1508,'ALLL &lt;50B Database'!$AI:$AI,0)))</f>
        <v>#N/A</v>
      </c>
      <c r="C1508" s="3" t="str">
        <f>IFERROR(IFERROR(VLOOKUP($B1508,'CECL &lt;50B Database'!$A:$AA,11,FALSE),VLOOKUP($B1508,'ALLL &lt;50B Database'!$A:$AA,11,FALSE)),"")</f>
        <v/>
      </c>
      <c r="D1508" t="str">
        <f t="shared" si="46"/>
        <v/>
      </c>
    </row>
    <row r="1509" spans="1:4" x14ac:dyDescent="0.25">
      <c r="A1509">
        <f t="shared" si="47"/>
        <v>1509</v>
      </c>
      <c r="B1509" t="e">
        <f>IF('Peer Comparison Tool'!$D$11="NR",INDEX('CECL &lt;50B Database'!$A:$A,MATCH(Workings!$A1509,'CECL &lt;50B Database'!$AI:$AI,0)),INDEX('ALLL &lt;50B Database'!$A:$A,MATCH(Workings!$A1509,'ALLL &lt;50B Database'!$AI:$AI,0)))</f>
        <v>#N/A</v>
      </c>
      <c r="C1509" s="3" t="str">
        <f>IFERROR(IFERROR(VLOOKUP($B1509,'CECL &lt;50B Database'!$A:$AA,11,FALSE),VLOOKUP($B1509,'ALLL &lt;50B Database'!$A:$AA,11,FALSE)),"")</f>
        <v/>
      </c>
      <c r="D1509" t="str">
        <f t="shared" si="46"/>
        <v/>
      </c>
    </row>
    <row r="1510" spans="1:4" x14ac:dyDescent="0.25">
      <c r="A1510">
        <f t="shared" si="47"/>
        <v>1510</v>
      </c>
      <c r="B1510" t="e">
        <f>IF('Peer Comparison Tool'!$D$11="NR",INDEX('CECL &lt;50B Database'!$A:$A,MATCH(Workings!$A1510,'CECL &lt;50B Database'!$AI:$AI,0)),INDEX('ALLL &lt;50B Database'!$A:$A,MATCH(Workings!$A1510,'ALLL &lt;50B Database'!$AI:$AI,0)))</f>
        <v>#N/A</v>
      </c>
      <c r="C1510" s="3" t="str">
        <f>IFERROR(IFERROR(VLOOKUP($B1510,'CECL &lt;50B Database'!$A:$AA,11,FALSE),VLOOKUP($B1510,'ALLL &lt;50B Database'!$A:$AA,11,FALSE)),"")</f>
        <v/>
      </c>
      <c r="D1510" t="str">
        <f t="shared" si="46"/>
        <v/>
      </c>
    </row>
    <row r="1511" spans="1:4" x14ac:dyDescent="0.25">
      <c r="A1511">
        <f t="shared" si="47"/>
        <v>1511</v>
      </c>
      <c r="B1511" t="e">
        <f>IF('Peer Comparison Tool'!$D$11="NR",INDEX('CECL &lt;50B Database'!$A:$A,MATCH(Workings!$A1511,'CECL &lt;50B Database'!$AI:$AI,0)),INDEX('ALLL &lt;50B Database'!$A:$A,MATCH(Workings!$A1511,'ALLL &lt;50B Database'!$AI:$AI,0)))</f>
        <v>#N/A</v>
      </c>
      <c r="C1511" s="3" t="str">
        <f>IFERROR(IFERROR(VLOOKUP($B1511,'CECL &lt;50B Database'!$A:$AA,11,FALSE),VLOOKUP($B1511,'ALLL &lt;50B Database'!$A:$AA,11,FALSE)),"")</f>
        <v/>
      </c>
      <c r="D1511" t="str">
        <f t="shared" si="46"/>
        <v/>
      </c>
    </row>
    <row r="1512" spans="1:4" x14ac:dyDescent="0.25">
      <c r="A1512">
        <f t="shared" si="47"/>
        <v>1512</v>
      </c>
      <c r="B1512" t="e">
        <f>IF('Peer Comparison Tool'!$D$11="NR",INDEX('CECL &lt;50B Database'!$A:$A,MATCH(Workings!$A1512,'CECL &lt;50B Database'!$AI:$AI,0)),INDEX('ALLL &lt;50B Database'!$A:$A,MATCH(Workings!$A1512,'ALLL &lt;50B Database'!$AI:$AI,0)))</f>
        <v>#N/A</v>
      </c>
      <c r="C1512" s="3" t="str">
        <f>IFERROR(IFERROR(VLOOKUP($B1512,'CECL &lt;50B Database'!$A:$AA,11,FALSE),VLOOKUP($B1512,'ALLL &lt;50B Database'!$A:$AA,11,FALSE)),"")</f>
        <v/>
      </c>
      <c r="D1512" t="str">
        <f t="shared" si="46"/>
        <v/>
      </c>
    </row>
    <row r="1513" spans="1:4" x14ac:dyDescent="0.25">
      <c r="A1513">
        <f t="shared" si="47"/>
        <v>1513</v>
      </c>
      <c r="B1513" t="e">
        <f>IF('Peer Comparison Tool'!$D$11="NR",INDEX('CECL &lt;50B Database'!$A:$A,MATCH(Workings!$A1513,'CECL &lt;50B Database'!$AI:$AI,0)),INDEX('ALLL &lt;50B Database'!$A:$A,MATCH(Workings!$A1513,'ALLL &lt;50B Database'!$AI:$AI,0)))</f>
        <v>#N/A</v>
      </c>
      <c r="C1513" s="3" t="str">
        <f>IFERROR(IFERROR(VLOOKUP($B1513,'CECL &lt;50B Database'!$A:$AA,11,FALSE),VLOOKUP($B1513,'ALLL &lt;50B Database'!$A:$AA,11,FALSE)),"")</f>
        <v/>
      </c>
      <c r="D1513" t="str">
        <f t="shared" si="46"/>
        <v/>
      </c>
    </row>
    <row r="1514" spans="1:4" x14ac:dyDescent="0.25">
      <c r="A1514">
        <f t="shared" si="47"/>
        <v>1514</v>
      </c>
      <c r="B1514" t="e">
        <f>IF('Peer Comparison Tool'!$D$11="NR",INDEX('CECL &lt;50B Database'!$A:$A,MATCH(Workings!$A1514,'CECL &lt;50B Database'!$AI:$AI,0)),INDEX('ALLL &lt;50B Database'!$A:$A,MATCH(Workings!$A1514,'ALLL &lt;50B Database'!$AI:$AI,0)))</f>
        <v>#N/A</v>
      </c>
      <c r="C1514" s="3" t="str">
        <f>IFERROR(IFERROR(VLOOKUP($B1514,'CECL &lt;50B Database'!$A:$AA,11,FALSE),VLOOKUP($B1514,'ALLL &lt;50B Database'!$A:$AA,11,FALSE)),"")</f>
        <v/>
      </c>
      <c r="D1514" t="str">
        <f t="shared" si="46"/>
        <v/>
      </c>
    </row>
    <row r="1515" spans="1:4" x14ac:dyDescent="0.25">
      <c r="A1515">
        <f t="shared" si="47"/>
        <v>1515</v>
      </c>
      <c r="B1515" t="e">
        <f>IF('Peer Comparison Tool'!$D$11="NR",INDEX('CECL &lt;50B Database'!$A:$A,MATCH(Workings!$A1515,'CECL &lt;50B Database'!$AI:$AI,0)),INDEX('ALLL &lt;50B Database'!$A:$A,MATCH(Workings!$A1515,'ALLL &lt;50B Database'!$AI:$AI,0)))</f>
        <v>#N/A</v>
      </c>
      <c r="C1515" s="3" t="str">
        <f>IFERROR(IFERROR(VLOOKUP($B1515,'CECL &lt;50B Database'!$A:$AA,11,FALSE),VLOOKUP($B1515,'ALLL &lt;50B Database'!$A:$AA,11,FALSE)),"")</f>
        <v/>
      </c>
      <c r="D1515" t="str">
        <f t="shared" si="46"/>
        <v/>
      </c>
    </row>
    <row r="1516" spans="1:4" x14ac:dyDescent="0.25">
      <c r="A1516">
        <f t="shared" si="47"/>
        <v>1516</v>
      </c>
      <c r="B1516" t="e">
        <f>IF('Peer Comparison Tool'!$D$11="NR",INDEX('CECL &lt;50B Database'!$A:$A,MATCH(Workings!$A1516,'CECL &lt;50B Database'!$AI:$AI,0)),INDEX('ALLL &lt;50B Database'!$A:$A,MATCH(Workings!$A1516,'ALLL &lt;50B Database'!$AI:$AI,0)))</f>
        <v>#N/A</v>
      </c>
      <c r="C1516" s="3" t="str">
        <f>IFERROR(IFERROR(VLOOKUP($B1516,'CECL &lt;50B Database'!$A:$AA,11,FALSE),VLOOKUP($B1516,'ALLL &lt;50B Database'!$A:$AA,11,FALSE)),"")</f>
        <v/>
      </c>
      <c r="D1516" t="str">
        <f t="shared" si="46"/>
        <v/>
      </c>
    </row>
    <row r="1517" spans="1:4" x14ac:dyDescent="0.25">
      <c r="A1517">
        <f t="shared" si="47"/>
        <v>1517</v>
      </c>
      <c r="B1517" t="e">
        <f>IF('Peer Comparison Tool'!$D$11="NR",INDEX('CECL &lt;50B Database'!$A:$A,MATCH(Workings!$A1517,'CECL &lt;50B Database'!$AI:$AI,0)),INDEX('ALLL &lt;50B Database'!$A:$A,MATCH(Workings!$A1517,'ALLL &lt;50B Database'!$AI:$AI,0)))</f>
        <v>#N/A</v>
      </c>
      <c r="C1517" s="3" t="str">
        <f>IFERROR(IFERROR(VLOOKUP($B1517,'CECL &lt;50B Database'!$A:$AA,11,FALSE),VLOOKUP($B1517,'ALLL &lt;50B Database'!$A:$AA,11,FALSE)),"")</f>
        <v/>
      </c>
      <c r="D1517" t="str">
        <f t="shared" si="46"/>
        <v/>
      </c>
    </row>
    <row r="1518" spans="1:4" x14ac:dyDescent="0.25">
      <c r="A1518">
        <f t="shared" si="47"/>
        <v>1518</v>
      </c>
      <c r="B1518" t="e">
        <f>IF('Peer Comparison Tool'!$D$11="NR",INDEX('CECL &lt;50B Database'!$A:$A,MATCH(Workings!$A1518,'CECL &lt;50B Database'!$AI:$AI,0)),INDEX('ALLL &lt;50B Database'!$A:$A,MATCH(Workings!$A1518,'ALLL &lt;50B Database'!$AI:$AI,0)))</f>
        <v>#N/A</v>
      </c>
      <c r="C1518" s="3" t="str">
        <f>IFERROR(IFERROR(VLOOKUP($B1518,'CECL &lt;50B Database'!$A:$AA,11,FALSE),VLOOKUP($B1518,'ALLL &lt;50B Database'!$A:$AA,11,FALSE)),"")</f>
        <v/>
      </c>
      <c r="D1518" t="str">
        <f t="shared" si="46"/>
        <v/>
      </c>
    </row>
    <row r="1519" spans="1:4" x14ac:dyDescent="0.25">
      <c r="A1519">
        <f t="shared" si="47"/>
        <v>1519</v>
      </c>
      <c r="B1519" t="e">
        <f>IF('Peer Comparison Tool'!$D$11="NR",INDEX('CECL &lt;50B Database'!$A:$A,MATCH(Workings!$A1519,'CECL &lt;50B Database'!$AI:$AI,0)),INDEX('ALLL &lt;50B Database'!$A:$A,MATCH(Workings!$A1519,'ALLL &lt;50B Database'!$AI:$AI,0)))</f>
        <v>#N/A</v>
      </c>
      <c r="C1519" s="3" t="str">
        <f>IFERROR(IFERROR(VLOOKUP($B1519,'CECL &lt;50B Database'!$A:$AA,11,FALSE),VLOOKUP($B1519,'ALLL &lt;50B Database'!$A:$AA,11,FALSE)),"")</f>
        <v/>
      </c>
      <c r="D1519" t="str">
        <f t="shared" si="46"/>
        <v/>
      </c>
    </row>
    <row r="1520" spans="1:4" x14ac:dyDescent="0.25">
      <c r="A1520">
        <f t="shared" si="47"/>
        <v>1520</v>
      </c>
      <c r="B1520" t="e">
        <f>IF('Peer Comparison Tool'!$D$11="NR",INDEX('CECL &lt;50B Database'!$A:$A,MATCH(Workings!$A1520,'CECL &lt;50B Database'!$AI:$AI,0)),INDEX('ALLL &lt;50B Database'!$A:$A,MATCH(Workings!$A1520,'ALLL &lt;50B Database'!$AI:$AI,0)))</f>
        <v>#N/A</v>
      </c>
      <c r="C1520" s="3" t="str">
        <f>IFERROR(IFERROR(VLOOKUP($B1520,'CECL &lt;50B Database'!$A:$AA,11,FALSE),VLOOKUP($B1520,'ALLL &lt;50B Database'!$A:$AA,11,FALSE)),"")</f>
        <v/>
      </c>
      <c r="D1520" t="str">
        <f t="shared" si="46"/>
        <v/>
      </c>
    </row>
    <row r="1521" spans="1:4" x14ac:dyDescent="0.25">
      <c r="A1521">
        <f t="shared" si="47"/>
        <v>1521</v>
      </c>
      <c r="B1521" t="e">
        <f>IF('Peer Comparison Tool'!$D$11="NR",INDEX('CECL &lt;50B Database'!$A:$A,MATCH(Workings!$A1521,'CECL &lt;50B Database'!$AI:$AI,0)),INDEX('ALLL &lt;50B Database'!$A:$A,MATCH(Workings!$A1521,'ALLL &lt;50B Database'!$AI:$AI,0)))</f>
        <v>#N/A</v>
      </c>
      <c r="C1521" s="3" t="str">
        <f>IFERROR(IFERROR(VLOOKUP($B1521,'CECL &lt;50B Database'!$A:$AA,11,FALSE),VLOOKUP($B1521,'ALLL &lt;50B Database'!$A:$AA,11,FALSE)),"")</f>
        <v/>
      </c>
      <c r="D1521" t="str">
        <f t="shared" si="46"/>
        <v/>
      </c>
    </row>
    <row r="1522" spans="1:4" x14ac:dyDescent="0.25">
      <c r="A1522">
        <f t="shared" si="47"/>
        <v>1522</v>
      </c>
      <c r="B1522" t="e">
        <f>IF('Peer Comparison Tool'!$D$11="NR",INDEX('CECL &lt;50B Database'!$A:$A,MATCH(Workings!$A1522,'CECL &lt;50B Database'!$AI:$AI,0)),INDEX('ALLL &lt;50B Database'!$A:$A,MATCH(Workings!$A1522,'ALLL &lt;50B Database'!$AI:$AI,0)))</f>
        <v>#N/A</v>
      </c>
      <c r="C1522" s="3" t="str">
        <f>IFERROR(IFERROR(VLOOKUP($B1522,'CECL &lt;50B Database'!$A:$AA,11,FALSE),VLOOKUP($B1522,'ALLL &lt;50B Database'!$A:$AA,11,FALSE)),"")</f>
        <v/>
      </c>
      <c r="D1522" t="str">
        <f t="shared" si="46"/>
        <v/>
      </c>
    </row>
    <row r="1523" spans="1:4" x14ac:dyDescent="0.25">
      <c r="A1523">
        <f t="shared" si="47"/>
        <v>1523</v>
      </c>
      <c r="B1523" t="e">
        <f>IF('Peer Comparison Tool'!$D$11="NR",INDEX('CECL &lt;50B Database'!$A:$A,MATCH(Workings!$A1523,'CECL &lt;50B Database'!$AI:$AI,0)),INDEX('ALLL &lt;50B Database'!$A:$A,MATCH(Workings!$A1523,'ALLL &lt;50B Database'!$AI:$AI,0)))</f>
        <v>#N/A</v>
      </c>
      <c r="C1523" s="3" t="str">
        <f>IFERROR(IFERROR(VLOOKUP($B1523,'CECL &lt;50B Database'!$A:$AA,11,FALSE),VLOOKUP($B1523,'ALLL &lt;50B Database'!$A:$AA,11,FALSE)),"")</f>
        <v/>
      </c>
      <c r="D1523" t="str">
        <f t="shared" si="46"/>
        <v/>
      </c>
    </row>
    <row r="1524" spans="1:4" x14ac:dyDescent="0.25">
      <c r="A1524">
        <f t="shared" si="47"/>
        <v>1524</v>
      </c>
      <c r="B1524" t="e">
        <f>IF('Peer Comparison Tool'!$D$11="NR",INDEX('CECL &lt;50B Database'!$A:$A,MATCH(Workings!$A1524,'CECL &lt;50B Database'!$AI:$AI,0)),INDEX('ALLL &lt;50B Database'!$A:$A,MATCH(Workings!$A1524,'ALLL &lt;50B Database'!$AI:$AI,0)))</f>
        <v>#N/A</v>
      </c>
      <c r="C1524" s="3" t="str">
        <f>IFERROR(IFERROR(VLOOKUP($B1524,'CECL &lt;50B Database'!$A:$AA,11,FALSE),VLOOKUP($B1524,'ALLL &lt;50B Database'!$A:$AA,11,FALSE)),"")</f>
        <v/>
      </c>
      <c r="D1524" t="str">
        <f t="shared" si="46"/>
        <v/>
      </c>
    </row>
    <row r="1525" spans="1:4" x14ac:dyDescent="0.25">
      <c r="A1525">
        <f t="shared" si="47"/>
        <v>1525</v>
      </c>
      <c r="B1525" t="e">
        <f>IF('Peer Comparison Tool'!$D$11="NR",INDEX('CECL &lt;50B Database'!$A:$A,MATCH(Workings!$A1525,'CECL &lt;50B Database'!$AI:$AI,0)),INDEX('ALLL &lt;50B Database'!$A:$A,MATCH(Workings!$A1525,'ALLL &lt;50B Database'!$AI:$AI,0)))</f>
        <v>#N/A</v>
      </c>
      <c r="C1525" s="3" t="str">
        <f>IFERROR(IFERROR(VLOOKUP($B1525,'CECL &lt;50B Database'!$A:$AA,11,FALSE),VLOOKUP($B1525,'ALLL &lt;50B Database'!$A:$AA,11,FALSE)),"")</f>
        <v/>
      </c>
      <c r="D1525" t="str">
        <f t="shared" si="46"/>
        <v/>
      </c>
    </row>
    <row r="1526" spans="1:4" x14ac:dyDescent="0.25">
      <c r="A1526">
        <f t="shared" si="47"/>
        <v>1526</v>
      </c>
      <c r="B1526" t="e">
        <f>IF('Peer Comparison Tool'!$D$11="NR",INDEX('CECL &lt;50B Database'!$A:$A,MATCH(Workings!$A1526,'CECL &lt;50B Database'!$AI:$AI,0)),INDEX('ALLL &lt;50B Database'!$A:$A,MATCH(Workings!$A1526,'ALLL &lt;50B Database'!$AI:$AI,0)))</f>
        <v>#N/A</v>
      </c>
      <c r="C1526" s="3" t="str">
        <f>IFERROR(IFERROR(VLOOKUP($B1526,'CECL &lt;50B Database'!$A:$AA,11,FALSE),VLOOKUP($B1526,'ALLL &lt;50B Database'!$A:$AA,11,FALSE)),"")</f>
        <v/>
      </c>
      <c r="D1526" t="str">
        <f t="shared" si="46"/>
        <v/>
      </c>
    </row>
    <row r="1527" spans="1:4" x14ac:dyDescent="0.25">
      <c r="A1527">
        <f t="shared" si="47"/>
        <v>1527</v>
      </c>
      <c r="B1527" t="e">
        <f>IF('Peer Comparison Tool'!$D$11="NR",INDEX('CECL &lt;50B Database'!$A:$A,MATCH(Workings!$A1527,'CECL &lt;50B Database'!$AI:$AI,0)),INDEX('ALLL &lt;50B Database'!$A:$A,MATCH(Workings!$A1527,'ALLL &lt;50B Database'!$AI:$AI,0)))</f>
        <v>#N/A</v>
      </c>
      <c r="C1527" s="3" t="str">
        <f>IFERROR(IFERROR(VLOOKUP($B1527,'CECL &lt;50B Database'!$A:$AA,11,FALSE),VLOOKUP($B1527,'ALLL &lt;50B Database'!$A:$AA,11,FALSE)),"")</f>
        <v/>
      </c>
      <c r="D1527" t="str">
        <f t="shared" si="46"/>
        <v/>
      </c>
    </row>
    <row r="1528" spans="1:4" x14ac:dyDescent="0.25">
      <c r="A1528">
        <f t="shared" si="47"/>
        <v>1528</v>
      </c>
      <c r="B1528" t="e">
        <f>IF('Peer Comparison Tool'!$D$11="NR",INDEX('CECL &lt;50B Database'!$A:$A,MATCH(Workings!$A1528,'CECL &lt;50B Database'!$AI:$AI,0)),INDEX('ALLL &lt;50B Database'!$A:$A,MATCH(Workings!$A1528,'ALLL &lt;50B Database'!$AI:$AI,0)))</f>
        <v>#N/A</v>
      </c>
      <c r="C1528" s="3" t="str">
        <f>IFERROR(IFERROR(VLOOKUP($B1528,'CECL &lt;50B Database'!$A:$AA,11,FALSE),VLOOKUP($B1528,'ALLL &lt;50B Database'!$A:$AA,11,FALSE)),"")</f>
        <v/>
      </c>
      <c r="D1528" t="str">
        <f t="shared" si="46"/>
        <v/>
      </c>
    </row>
    <row r="1529" spans="1:4" x14ac:dyDescent="0.25">
      <c r="A1529">
        <f t="shared" si="47"/>
        <v>1529</v>
      </c>
      <c r="B1529" t="e">
        <f>IF('Peer Comparison Tool'!$D$11="NR",INDEX('CECL &lt;50B Database'!$A:$A,MATCH(Workings!$A1529,'CECL &lt;50B Database'!$AI:$AI,0)),INDEX('ALLL &lt;50B Database'!$A:$A,MATCH(Workings!$A1529,'ALLL &lt;50B Database'!$AI:$AI,0)))</f>
        <v>#N/A</v>
      </c>
      <c r="C1529" s="3" t="str">
        <f>IFERROR(IFERROR(VLOOKUP($B1529,'CECL &lt;50B Database'!$A:$AA,11,FALSE),VLOOKUP($B1529,'ALLL &lt;50B Database'!$A:$AA,11,FALSE)),"")</f>
        <v/>
      </c>
      <c r="D1529" t="str">
        <f t="shared" si="46"/>
        <v/>
      </c>
    </row>
    <row r="1530" spans="1:4" x14ac:dyDescent="0.25">
      <c r="A1530">
        <f t="shared" si="47"/>
        <v>1530</v>
      </c>
      <c r="B1530" t="e">
        <f>IF('Peer Comparison Tool'!$D$11="NR",INDEX('CECL &lt;50B Database'!$A:$A,MATCH(Workings!$A1530,'CECL &lt;50B Database'!$AI:$AI,0)),INDEX('ALLL &lt;50B Database'!$A:$A,MATCH(Workings!$A1530,'ALLL &lt;50B Database'!$AI:$AI,0)))</f>
        <v>#N/A</v>
      </c>
      <c r="C1530" s="3" t="str">
        <f>IFERROR(IFERROR(VLOOKUP($B1530,'CECL &lt;50B Database'!$A:$AA,11,FALSE),VLOOKUP($B1530,'ALLL &lt;50B Database'!$A:$AA,11,FALSE)),"")</f>
        <v/>
      </c>
      <c r="D1530" t="str">
        <f t="shared" si="46"/>
        <v/>
      </c>
    </row>
    <row r="1531" spans="1:4" x14ac:dyDescent="0.25">
      <c r="A1531">
        <f t="shared" si="47"/>
        <v>1531</v>
      </c>
      <c r="B1531" t="e">
        <f>IF('Peer Comparison Tool'!$D$11="NR",INDEX('CECL &lt;50B Database'!$A:$A,MATCH(Workings!$A1531,'CECL &lt;50B Database'!$AI:$AI,0)),INDEX('ALLL &lt;50B Database'!$A:$A,MATCH(Workings!$A1531,'ALLL &lt;50B Database'!$AI:$AI,0)))</f>
        <v>#N/A</v>
      </c>
      <c r="C1531" s="3" t="str">
        <f>IFERROR(IFERROR(VLOOKUP($B1531,'CECL &lt;50B Database'!$A:$AA,11,FALSE),VLOOKUP($B1531,'ALLL &lt;50B Database'!$A:$AA,11,FALSE)),"")</f>
        <v/>
      </c>
      <c r="D1531" t="str">
        <f t="shared" si="46"/>
        <v/>
      </c>
    </row>
    <row r="1532" spans="1:4" x14ac:dyDescent="0.25">
      <c r="A1532">
        <f t="shared" si="47"/>
        <v>1532</v>
      </c>
      <c r="B1532" t="e">
        <f>IF('Peer Comparison Tool'!$D$11="NR",INDEX('CECL &lt;50B Database'!$A:$A,MATCH(Workings!$A1532,'CECL &lt;50B Database'!$AI:$AI,0)),INDEX('ALLL &lt;50B Database'!$A:$A,MATCH(Workings!$A1532,'ALLL &lt;50B Database'!$AI:$AI,0)))</f>
        <v>#N/A</v>
      </c>
      <c r="C1532" s="3" t="str">
        <f>IFERROR(IFERROR(VLOOKUP($B1532,'CECL &lt;50B Database'!$A:$AA,11,FALSE),VLOOKUP($B1532,'ALLL &lt;50B Database'!$A:$AA,11,FALSE)),"")</f>
        <v/>
      </c>
      <c r="D1532" t="str">
        <f t="shared" si="46"/>
        <v/>
      </c>
    </row>
    <row r="1533" spans="1:4" x14ac:dyDescent="0.25">
      <c r="A1533">
        <f t="shared" si="47"/>
        <v>1533</v>
      </c>
      <c r="B1533" t="e">
        <f>IF('Peer Comparison Tool'!$D$11="NR",INDEX('CECL &lt;50B Database'!$A:$A,MATCH(Workings!$A1533,'CECL &lt;50B Database'!$AI:$AI,0)),INDEX('ALLL &lt;50B Database'!$A:$A,MATCH(Workings!$A1533,'ALLL &lt;50B Database'!$AI:$AI,0)))</f>
        <v>#N/A</v>
      </c>
      <c r="C1533" s="3" t="str">
        <f>IFERROR(IFERROR(VLOOKUP($B1533,'CECL &lt;50B Database'!$A:$AA,11,FALSE),VLOOKUP($B1533,'ALLL &lt;50B Database'!$A:$AA,11,FALSE)),"")</f>
        <v/>
      </c>
      <c r="D1533" t="str">
        <f t="shared" si="46"/>
        <v/>
      </c>
    </row>
    <row r="1534" spans="1:4" x14ac:dyDescent="0.25">
      <c r="A1534">
        <f t="shared" si="47"/>
        <v>1534</v>
      </c>
      <c r="B1534" t="e">
        <f>IF('Peer Comparison Tool'!$D$11="NR",INDEX('CECL &lt;50B Database'!$A:$A,MATCH(Workings!$A1534,'CECL &lt;50B Database'!$AI:$AI,0)),INDEX('ALLL &lt;50B Database'!$A:$A,MATCH(Workings!$A1534,'ALLL &lt;50B Database'!$AI:$AI,0)))</f>
        <v>#N/A</v>
      </c>
      <c r="C1534" s="3" t="str">
        <f>IFERROR(IFERROR(VLOOKUP($B1534,'CECL &lt;50B Database'!$A:$AA,11,FALSE),VLOOKUP($B1534,'ALLL &lt;50B Database'!$A:$AA,11,FALSE)),"")</f>
        <v/>
      </c>
      <c r="D1534" t="str">
        <f t="shared" si="46"/>
        <v/>
      </c>
    </row>
    <row r="1535" spans="1:4" x14ac:dyDescent="0.25">
      <c r="A1535">
        <f t="shared" si="47"/>
        <v>1535</v>
      </c>
      <c r="B1535" t="e">
        <f>IF('Peer Comparison Tool'!$D$11="NR",INDEX('CECL &lt;50B Database'!$A:$A,MATCH(Workings!$A1535,'CECL &lt;50B Database'!$AI:$AI,0)),INDEX('ALLL &lt;50B Database'!$A:$A,MATCH(Workings!$A1535,'ALLL &lt;50B Database'!$AI:$AI,0)))</f>
        <v>#N/A</v>
      </c>
      <c r="C1535" s="3" t="str">
        <f>IFERROR(IFERROR(VLOOKUP($B1535,'CECL &lt;50B Database'!$A:$AA,11,FALSE),VLOOKUP($B1535,'ALLL &lt;50B Database'!$A:$AA,11,FALSE)),"")</f>
        <v/>
      </c>
      <c r="D1535" t="str">
        <f t="shared" si="46"/>
        <v/>
      </c>
    </row>
    <row r="1536" spans="1:4" x14ac:dyDescent="0.25">
      <c r="A1536">
        <f t="shared" si="47"/>
        <v>1536</v>
      </c>
      <c r="B1536" t="e">
        <f>IF('Peer Comparison Tool'!$D$11="NR",INDEX('CECL &lt;50B Database'!$A:$A,MATCH(Workings!$A1536,'CECL &lt;50B Database'!$AI:$AI,0)),INDEX('ALLL &lt;50B Database'!$A:$A,MATCH(Workings!$A1536,'ALLL &lt;50B Database'!$AI:$AI,0)))</f>
        <v>#N/A</v>
      </c>
      <c r="C1536" s="3" t="str">
        <f>IFERROR(IFERROR(VLOOKUP($B1536,'CECL &lt;50B Database'!$A:$AA,11,FALSE),VLOOKUP($B1536,'ALLL &lt;50B Database'!$A:$AA,11,FALSE)),"")</f>
        <v/>
      </c>
      <c r="D1536" t="str">
        <f t="shared" si="46"/>
        <v/>
      </c>
    </row>
    <row r="1537" spans="1:4" x14ac:dyDescent="0.25">
      <c r="A1537">
        <f t="shared" si="47"/>
        <v>1537</v>
      </c>
      <c r="B1537" t="e">
        <f>IF('Peer Comparison Tool'!$D$11="NR",INDEX('CECL &lt;50B Database'!$A:$A,MATCH(Workings!$A1537,'CECL &lt;50B Database'!$AI:$AI,0)),INDEX('ALLL &lt;50B Database'!$A:$A,MATCH(Workings!$A1537,'ALLL &lt;50B Database'!$AI:$AI,0)))</f>
        <v>#N/A</v>
      </c>
      <c r="C1537" s="3" t="str">
        <f>IFERROR(IFERROR(VLOOKUP($B1537,'CECL &lt;50B Database'!$A:$AA,11,FALSE),VLOOKUP($B1537,'ALLL &lt;50B Database'!$A:$AA,11,FALSE)),"")</f>
        <v/>
      </c>
      <c r="D1537" t="str">
        <f t="shared" si="46"/>
        <v/>
      </c>
    </row>
    <row r="1538" spans="1:4" x14ac:dyDescent="0.25">
      <c r="A1538">
        <f t="shared" si="47"/>
        <v>1538</v>
      </c>
      <c r="B1538" t="e">
        <f>IF('Peer Comparison Tool'!$D$11="NR",INDEX('CECL &lt;50B Database'!$A:$A,MATCH(Workings!$A1538,'CECL &lt;50B Database'!$AI:$AI,0)),INDEX('ALLL &lt;50B Database'!$A:$A,MATCH(Workings!$A1538,'ALLL &lt;50B Database'!$AI:$AI,0)))</f>
        <v>#N/A</v>
      </c>
      <c r="C1538" s="3" t="str">
        <f>IFERROR(IFERROR(VLOOKUP($B1538,'CECL &lt;50B Database'!$A:$AA,11,FALSE),VLOOKUP($B1538,'ALLL &lt;50B Database'!$A:$AA,11,FALSE)),"")</f>
        <v/>
      </c>
      <c r="D1538" t="str">
        <f t="shared" ref="D1538:D1601" si="48">IFERROR(RANK($C1538,$C$1:$C$5000,0),"")</f>
        <v/>
      </c>
    </row>
    <row r="1539" spans="1:4" x14ac:dyDescent="0.25">
      <c r="A1539">
        <f t="shared" si="47"/>
        <v>1539</v>
      </c>
      <c r="B1539" t="e">
        <f>IF('Peer Comparison Tool'!$D$11="NR",INDEX('CECL &lt;50B Database'!$A:$A,MATCH(Workings!$A1539,'CECL &lt;50B Database'!$AI:$AI,0)),INDEX('ALLL &lt;50B Database'!$A:$A,MATCH(Workings!$A1539,'ALLL &lt;50B Database'!$AI:$AI,0)))</f>
        <v>#N/A</v>
      </c>
      <c r="C1539" s="3" t="str">
        <f>IFERROR(IFERROR(VLOOKUP($B1539,'CECL &lt;50B Database'!$A:$AA,11,FALSE),VLOOKUP($B1539,'ALLL &lt;50B Database'!$A:$AA,11,FALSE)),"")</f>
        <v/>
      </c>
      <c r="D1539" t="str">
        <f t="shared" si="48"/>
        <v/>
      </c>
    </row>
    <row r="1540" spans="1:4" x14ac:dyDescent="0.25">
      <c r="A1540">
        <f t="shared" ref="A1540:A1603" si="49">A1539+1</f>
        <v>1540</v>
      </c>
      <c r="B1540" t="e">
        <f>IF('Peer Comparison Tool'!$D$11="NR",INDEX('CECL &lt;50B Database'!$A:$A,MATCH(Workings!$A1540,'CECL &lt;50B Database'!$AI:$AI,0)),INDEX('ALLL &lt;50B Database'!$A:$A,MATCH(Workings!$A1540,'ALLL &lt;50B Database'!$AI:$AI,0)))</f>
        <v>#N/A</v>
      </c>
      <c r="C1540" s="3" t="str">
        <f>IFERROR(IFERROR(VLOOKUP($B1540,'CECL &lt;50B Database'!$A:$AA,11,FALSE),VLOOKUP($B1540,'ALLL &lt;50B Database'!$A:$AA,11,FALSE)),"")</f>
        <v/>
      </c>
      <c r="D1540" t="str">
        <f t="shared" si="48"/>
        <v/>
      </c>
    </row>
    <row r="1541" spans="1:4" x14ac:dyDescent="0.25">
      <c r="A1541">
        <f t="shared" si="49"/>
        <v>1541</v>
      </c>
      <c r="B1541" t="e">
        <f>IF('Peer Comparison Tool'!$D$11="NR",INDEX('CECL &lt;50B Database'!$A:$A,MATCH(Workings!$A1541,'CECL &lt;50B Database'!$AI:$AI,0)),INDEX('ALLL &lt;50B Database'!$A:$A,MATCH(Workings!$A1541,'ALLL &lt;50B Database'!$AI:$AI,0)))</f>
        <v>#N/A</v>
      </c>
      <c r="C1541" s="3" t="str">
        <f>IFERROR(IFERROR(VLOOKUP($B1541,'CECL &lt;50B Database'!$A:$AA,11,FALSE),VLOOKUP($B1541,'ALLL &lt;50B Database'!$A:$AA,11,FALSE)),"")</f>
        <v/>
      </c>
      <c r="D1541" t="str">
        <f t="shared" si="48"/>
        <v/>
      </c>
    </row>
    <row r="1542" spans="1:4" x14ac:dyDescent="0.25">
      <c r="A1542">
        <f t="shared" si="49"/>
        <v>1542</v>
      </c>
      <c r="B1542" t="e">
        <f>IF('Peer Comparison Tool'!$D$11="NR",INDEX('CECL &lt;50B Database'!$A:$A,MATCH(Workings!$A1542,'CECL &lt;50B Database'!$AI:$AI,0)),INDEX('ALLL &lt;50B Database'!$A:$A,MATCH(Workings!$A1542,'ALLL &lt;50B Database'!$AI:$AI,0)))</f>
        <v>#N/A</v>
      </c>
      <c r="C1542" s="3" t="str">
        <f>IFERROR(IFERROR(VLOOKUP($B1542,'CECL &lt;50B Database'!$A:$AA,11,FALSE),VLOOKUP($B1542,'ALLL &lt;50B Database'!$A:$AA,11,FALSE)),"")</f>
        <v/>
      </c>
      <c r="D1542" t="str">
        <f t="shared" si="48"/>
        <v/>
      </c>
    </row>
    <row r="1543" spans="1:4" x14ac:dyDescent="0.25">
      <c r="A1543">
        <f t="shared" si="49"/>
        <v>1543</v>
      </c>
      <c r="B1543" t="e">
        <f>IF('Peer Comparison Tool'!$D$11="NR",INDEX('CECL &lt;50B Database'!$A:$A,MATCH(Workings!$A1543,'CECL &lt;50B Database'!$AI:$AI,0)),INDEX('ALLL &lt;50B Database'!$A:$A,MATCH(Workings!$A1543,'ALLL &lt;50B Database'!$AI:$AI,0)))</f>
        <v>#N/A</v>
      </c>
      <c r="C1543" s="3" t="str">
        <f>IFERROR(IFERROR(VLOOKUP($B1543,'CECL &lt;50B Database'!$A:$AA,11,FALSE),VLOOKUP($B1543,'ALLL &lt;50B Database'!$A:$AA,11,FALSE)),"")</f>
        <v/>
      </c>
      <c r="D1543" t="str">
        <f t="shared" si="48"/>
        <v/>
      </c>
    </row>
    <row r="1544" spans="1:4" x14ac:dyDescent="0.25">
      <c r="A1544">
        <f t="shared" si="49"/>
        <v>1544</v>
      </c>
      <c r="B1544" t="e">
        <f>IF('Peer Comparison Tool'!$D$11="NR",INDEX('CECL &lt;50B Database'!$A:$A,MATCH(Workings!$A1544,'CECL &lt;50B Database'!$AI:$AI,0)),INDEX('ALLL &lt;50B Database'!$A:$A,MATCH(Workings!$A1544,'ALLL &lt;50B Database'!$AI:$AI,0)))</f>
        <v>#N/A</v>
      </c>
      <c r="C1544" s="3" t="str">
        <f>IFERROR(IFERROR(VLOOKUP($B1544,'CECL &lt;50B Database'!$A:$AA,11,FALSE),VLOOKUP($B1544,'ALLL &lt;50B Database'!$A:$AA,11,FALSE)),"")</f>
        <v/>
      </c>
      <c r="D1544" t="str">
        <f t="shared" si="48"/>
        <v/>
      </c>
    </row>
    <row r="1545" spans="1:4" x14ac:dyDescent="0.25">
      <c r="A1545">
        <f t="shared" si="49"/>
        <v>1545</v>
      </c>
      <c r="B1545" t="e">
        <f>IF('Peer Comparison Tool'!$D$11="NR",INDEX('CECL &lt;50B Database'!$A:$A,MATCH(Workings!$A1545,'CECL &lt;50B Database'!$AI:$AI,0)),INDEX('ALLL &lt;50B Database'!$A:$A,MATCH(Workings!$A1545,'ALLL &lt;50B Database'!$AI:$AI,0)))</f>
        <v>#N/A</v>
      </c>
      <c r="C1545" s="3" t="str">
        <f>IFERROR(IFERROR(VLOOKUP($B1545,'CECL &lt;50B Database'!$A:$AA,11,FALSE),VLOOKUP($B1545,'ALLL &lt;50B Database'!$A:$AA,11,FALSE)),"")</f>
        <v/>
      </c>
      <c r="D1545" t="str">
        <f t="shared" si="48"/>
        <v/>
      </c>
    </row>
    <row r="1546" spans="1:4" x14ac:dyDescent="0.25">
      <c r="A1546">
        <f t="shared" si="49"/>
        <v>1546</v>
      </c>
      <c r="B1546" t="e">
        <f>IF('Peer Comparison Tool'!$D$11="NR",INDEX('CECL &lt;50B Database'!$A:$A,MATCH(Workings!$A1546,'CECL &lt;50B Database'!$AI:$AI,0)),INDEX('ALLL &lt;50B Database'!$A:$A,MATCH(Workings!$A1546,'ALLL &lt;50B Database'!$AI:$AI,0)))</f>
        <v>#N/A</v>
      </c>
      <c r="C1546" s="3" t="str">
        <f>IFERROR(IFERROR(VLOOKUP($B1546,'CECL &lt;50B Database'!$A:$AA,11,FALSE),VLOOKUP($B1546,'ALLL &lt;50B Database'!$A:$AA,11,FALSE)),"")</f>
        <v/>
      </c>
      <c r="D1546" t="str">
        <f t="shared" si="48"/>
        <v/>
      </c>
    </row>
    <row r="1547" spans="1:4" x14ac:dyDescent="0.25">
      <c r="A1547">
        <f t="shared" si="49"/>
        <v>1547</v>
      </c>
      <c r="B1547" t="e">
        <f>IF('Peer Comparison Tool'!$D$11="NR",INDEX('CECL &lt;50B Database'!$A:$A,MATCH(Workings!$A1547,'CECL &lt;50B Database'!$AI:$AI,0)),INDEX('ALLL &lt;50B Database'!$A:$A,MATCH(Workings!$A1547,'ALLL &lt;50B Database'!$AI:$AI,0)))</f>
        <v>#N/A</v>
      </c>
      <c r="C1547" s="3" t="str">
        <f>IFERROR(IFERROR(VLOOKUP($B1547,'CECL &lt;50B Database'!$A:$AA,11,FALSE),VLOOKUP($B1547,'ALLL &lt;50B Database'!$A:$AA,11,FALSE)),"")</f>
        <v/>
      </c>
      <c r="D1547" t="str">
        <f t="shared" si="48"/>
        <v/>
      </c>
    </row>
    <row r="1548" spans="1:4" x14ac:dyDescent="0.25">
      <c r="A1548">
        <f t="shared" si="49"/>
        <v>1548</v>
      </c>
      <c r="B1548" t="e">
        <f>IF('Peer Comparison Tool'!$D$11="NR",INDEX('CECL &lt;50B Database'!$A:$A,MATCH(Workings!$A1548,'CECL &lt;50B Database'!$AI:$AI,0)),INDEX('ALLL &lt;50B Database'!$A:$A,MATCH(Workings!$A1548,'ALLL &lt;50B Database'!$AI:$AI,0)))</f>
        <v>#N/A</v>
      </c>
      <c r="C1548" s="3" t="str">
        <f>IFERROR(IFERROR(VLOOKUP($B1548,'CECL &lt;50B Database'!$A:$AA,11,FALSE),VLOOKUP($B1548,'ALLL &lt;50B Database'!$A:$AA,11,FALSE)),"")</f>
        <v/>
      </c>
      <c r="D1548" t="str">
        <f t="shared" si="48"/>
        <v/>
      </c>
    </row>
    <row r="1549" spans="1:4" x14ac:dyDescent="0.25">
      <c r="A1549">
        <f t="shared" si="49"/>
        <v>1549</v>
      </c>
      <c r="B1549" t="e">
        <f>IF('Peer Comparison Tool'!$D$11="NR",INDEX('CECL &lt;50B Database'!$A:$A,MATCH(Workings!$A1549,'CECL &lt;50B Database'!$AI:$AI,0)),INDEX('ALLL &lt;50B Database'!$A:$A,MATCH(Workings!$A1549,'ALLL &lt;50B Database'!$AI:$AI,0)))</f>
        <v>#N/A</v>
      </c>
      <c r="C1549" s="3" t="str">
        <f>IFERROR(IFERROR(VLOOKUP($B1549,'CECL &lt;50B Database'!$A:$AA,11,FALSE),VLOOKUP($B1549,'ALLL &lt;50B Database'!$A:$AA,11,FALSE)),"")</f>
        <v/>
      </c>
      <c r="D1549" t="str">
        <f t="shared" si="48"/>
        <v/>
      </c>
    </row>
    <row r="1550" spans="1:4" x14ac:dyDescent="0.25">
      <c r="A1550">
        <f t="shared" si="49"/>
        <v>1550</v>
      </c>
      <c r="B1550" t="e">
        <f>IF('Peer Comparison Tool'!$D$11="NR",INDEX('CECL &lt;50B Database'!$A:$A,MATCH(Workings!$A1550,'CECL &lt;50B Database'!$AI:$AI,0)),INDEX('ALLL &lt;50B Database'!$A:$A,MATCH(Workings!$A1550,'ALLL &lt;50B Database'!$AI:$AI,0)))</f>
        <v>#N/A</v>
      </c>
      <c r="C1550" s="3" t="str">
        <f>IFERROR(IFERROR(VLOOKUP($B1550,'CECL &lt;50B Database'!$A:$AA,11,FALSE),VLOOKUP($B1550,'ALLL &lt;50B Database'!$A:$AA,11,FALSE)),"")</f>
        <v/>
      </c>
      <c r="D1550" t="str">
        <f t="shared" si="48"/>
        <v/>
      </c>
    </row>
    <row r="1551" spans="1:4" x14ac:dyDescent="0.25">
      <c r="A1551">
        <f t="shared" si="49"/>
        <v>1551</v>
      </c>
      <c r="B1551" t="e">
        <f>IF('Peer Comparison Tool'!$D$11="NR",INDEX('CECL &lt;50B Database'!$A:$A,MATCH(Workings!$A1551,'CECL &lt;50B Database'!$AI:$AI,0)),INDEX('ALLL &lt;50B Database'!$A:$A,MATCH(Workings!$A1551,'ALLL &lt;50B Database'!$AI:$AI,0)))</f>
        <v>#N/A</v>
      </c>
      <c r="C1551" s="3" t="str">
        <f>IFERROR(IFERROR(VLOOKUP($B1551,'CECL &lt;50B Database'!$A:$AA,11,FALSE),VLOOKUP($B1551,'ALLL &lt;50B Database'!$A:$AA,11,FALSE)),"")</f>
        <v/>
      </c>
      <c r="D1551" t="str">
        <f t="shared" si="48"/>
        <v/>
      </c>
    </row>
    <row r="1552" spans="1:4" x14ac:dyDescent="0.25">
      <c r="A1552">
        <f t="shared" si="49"/>
        <v>1552</v>
      </c>
      <c r="B1552" t="e">
        <f>IF('Peer Comparison Tool'!$D$11="NR",INDEX('CECL &lt;50B Database'!$A:$A,MATCH(Workings!$A1552,'CECL &lt;50B Database'!$AI:$AI,0)),INDEX('ALLL &lt;50B Database'!$A:$A,MATCH(Workings!$A1552,'ALLL &lt;50B Database'!$AI:$AI,0)))</f>
        <v>#N/A</v>
      </c>
      <c r="C1552" s="3" t="str">
        <f>IFERROR(IFERROR(VLOOKUP($B1552,'CECL &lt;50B Database'!$A:$AA,11,FALSE),VLOOKUP($B1552,'ALLL &lt;50B Database'!$A:$AA,11,FALSE)),"")</f>
        <v/>
      </c>
      <c r="D1552" t="str">
        <f t="shared" si="48"/>
        <v/>
      </c>
    </row>
    <row r="1553" spans="1:4" x14ac:dyDescent="0.25">
      <c r="A1553">
        <f t="shared" si="49"/>
        <v>1553</v>
      </c>
      <c r="B1553" t="e">
        <f>IF('Peer Comparison Tool'!$D$11="NR",INDEX('CECL &lt;50B Database'!$A:$A,MATCH(Workings!$A1553,'CECL &lt;50B Database'!$AI:$AI,0)),INDEX('ALLL &lt;50B Database'!$A:$A,MATCH(Workings!$A1553,'ALLL &lt;50B Database'!$AI:$AI,0)))</f>
        <v>#N/A</v>
      </c>
      <c r="C1553" s="3" t="str">
        <f>IFERROR(IFERROR(VLOOKUP($B1553,'CECL &lt;50B Database'!$A:$AA,11,FALSE),VLOOKUP($B1553,'ALLL &lt;50B Database'!$A:$AA,11,FALSE)),"")</f>
        <v/>
      </c>
      <c r="D1553" t="str">
        <f t="shared" si="48"/>
        <v/>
      </c>
    </row>
    <row r="1554" spans="1:4" x14ac:dyDescent="0.25">
      <c r="A1554">
        <f t="shared" si="49"/>
        <v>1554</v>
      </c>
      <c r="B1554" t="e">
        <f>IF('Peer Comparison Tool'!$D$11="NR",INDEX('CECL &lt;50B Database'!$A:$A,MATCH(Workings!$A1554,'CECL &lt;50B Database'!$AI:$AI,0)),INDEX('ALLL &lt;50B Database'!$A:$A,MATCH(Workings!$A1554,'ALLL &lt;50B Database'!$AI:$AI,0)))</f>
        <v>#N/A</v>
      </c>
      <c r="C1554" s="3" t="str">
        <f>IFERROR(IFERROR(VLOOKUP($B1554,'CECL &lt;50B Database'!$A:$AA,11,FALSE),VLOOKUP($B1554,'ALLL &lt;50B Database'!$A:$AA,11,FALSE)),"")</f>
        <v/>
      </c>
      <c r="D1554" t="str">
        <f t="shared" si="48"/>
        <v/>
      </c>
    </row>
    <row r="1555" spans="1:4" x14ac:dyDescent="0.25">
      <c r="A1555">
        <f t="shared" si="49"/>
        <v>1555</v>
      </c>
      <c r="B1555" t="e">
        <f>IF('Peer Comparison Tool'!$D$11="NR",INDEX('CECL &lt;50B Database'!$A:$A,MATCH(Workings!$A1555,'CECL &lt;50B Database'!$AI:$AI,0)),INDEX('ALLL &lt;50B Database'!$A:$A,MATCH(Workings!$A1555,'ALLL &lt;50B Database'!$AI:$AI,0)))</f>
        <v>#N/A</v>
      </c>
      <c r="C1555" s="3" t="str">
        <f>IFERROR(IFERROR(VLOOKUP($B1555,'CECL &lt;50B Database'!$A:$AA,11,FALSE),VLOOKUP($B1555,'ALLL &lt;50B Database'!$A:$AA,11,FALSE)),"")</f>
        <v/>
      </c>
      <c r="D1555" t="str">
        <f t="shared" si="48"/>
        <v/>
      </c>
    </row>
    <row r="1556" spans="1:4" x14ac:dyDescent="0.25">
      <c r="A1556">
        <f t="shared" si="49"/>
        <v>1556</v>
      </c>
      <c r="B1556" t="e">
        <f>IF('Peer Comparison Tool'!$D$11="NR",INDEX('CECL &lt;50B Database'!$A:$A,MATCH(Workings!$A1556,'CECL &lt;50B Database'!$AI:$AI,0)),INDEX('ALLL &lt;50B Database'!$A:$A,MATCH(Workings!$A1556,'ALLL &lt;50B Database'!$AI:$AI,0)))</f>
        <v>#N/A</v>
      </c>
      <c r="C1556" s="3" t="str">
        <f>IFERROR(IFERROR(VLOOKUP($B1556,'CECL &lt;50B Database'!$A:$AA,11,FALSE),VLOOKUP($B1556,'ALLL &lt;50B Database'!$A:$AA,11,FALSE)),"")</f>
        <v/>
      </c>
      <c r="D1556" t="str">
        <f t="shared" si="48"/>
        <v/>
      </c>
    </row>
    <row r="1557" spans="1:4" x14ac:dyDescent="0.25">
      <c r="A1557">
        <f t="shared" si="49"/>
        <v>1557</v>
      </c>
      <c r="B1557" t="e">
        <f>IF('Peer Comparison Tool'!$D$11="NR",INDEX('CECL &lt;50B Database'!$A:$A,MATCH(Workings!$A1557,'CECL &lt;50B Database'!$AI:$AI,0)),INDEX('ALLL &lt;50B Database'!$A:$A,MATCH(Workings!$A1557,'ALLL &lt;50B Database'!$AI:$AI,0)))</f>
        <v>#N/A</v>
      </c>
      <c r="C1557" s="3" t="str">
        <f>IFERROR(IFERROR(VLOOKUP($B1557,'CECL &lt;50B Database'!$A:$AA,11,FALSE),VLOOKUP($B1557,'ALLL &lt;50B Database'!$A:$AA,11,FALSE)),"")</f>
        <v/>
      </c>
      <c r="D1557" t="str">
        <f t="shared" si="48"/>
        <v/>
      </c>
    </row>
    <row r="1558" spans="1:4" x14ac:dyDescent="0.25">
      <c r="A1558">
        <f t="shared" si="49"/>
        <v>1558</v>
      </c>
      <c r="B1558" t="e">
        <f>IF('Peer Comparison Tool'!$D$11="NR",INDEX('CECL &lt;50B Database'!$A:$A,MATCH(Workings!$A1558,'CECL &lt;50B Database'!$AI:$AI,0)),INDEX('ALLL &lt;50B Database'!$A:$A,MATCH(Workings!$A1558,'ALLL &lt;50B Database'!$AI:$AI,0)))</f>
        <v>#N/A</v>
      </c>
      <c r="C1558" s="3" t="str">
        <f>IFERROR(IFERROR(VLOOKUP($B1558,'CECL &lt;50B Database'!$A:$AA,11,FALSE),VLOOKUP($B1558,'ALLL &lt;50B Database'!$A:$AA,11,FALSE)),"")</f>
        <v/>
      </c>
      <c r="D1558" t="str">
        <f t="shared" si="48"/>
        <v/>
      </c>
    </row>
    <row r="1559" spans="1:4" x14ac:dyDescent="0.25">
      <c r="A1559">
        <f t="shared" si="49"/>
        <v>1559</v>
      </c>
      <c r="B1559" t="e">
        <f>IF('Peer Comparison Tool'!$D$11="NR",INDEX('CECL &lt;50B Database'!$A:$A,MATCH(Workings!$A1559,'CECL &lt;50B Database'!$AI:$AI,0)),INDEX('ALLL &lt;50B Database'!$A:$A,MATCH(Workings!$A1559,'ALLL &lt;50B Database'!$AI:$AI,0)))</f>
        <v>#N/A</v>
      </c>
      <c r="C1559" s="3" t="str">
        <f>IFERROR(IFERROR(VLOOKUP($B1559,'CECL &lt;50B Database'!$A:$AA,11,FALSE),VLOOKUP($B1559,'ALLL &lt;50B Database'!$A:$AA,11,FALSE)),"")</f>
        <v/>
      </c>
      <c r="D1559" t="str">
        <f t="shared" si="48"/>
        <v/>
      </c>
    </row>
    <row r="1560" spans="1:4" x14ac:dyDescent="0.25">
      <c r="A1560">
        <f t="shared" si="49"/>
        <v>1560</v>
      </c>
      <c r="B1560" t="e">
        <f>IF('Peer Comparison Tool'!$D$11="NR",INDEX('CECL &lt;50B Database'!$A:$A,MATCH(Workings!$A1560,'CECL &lt;50B Database'!$AI:$AI,0)),INDEX('ALLL &lt;50B Database'!$A:$A,MATCH(Workings!$A1560,'ALLL &lt;50B Database'!$AI:$AI,0)))</f>
        <v>#N/A</v>
      </c>
      <c r="C1560" s="3" t="str">
        <f>IFERROR(IFERROR(VLOOKUP($B1560,'CECL &lt;50B Database'!$A:$AA,11,FALSE),VLOOKUP($B1560,'ALLL &lt;50B Database'!$A:$AA,11,FALSE)),"")</f>
        <v/>
      </c>
      <c r="D1560" t="str">
        <f t="shared" si="48"/>
        <v/>
      </c>
    </row>
    <row r="1561" spans="1:4" x14ac:dyDescent="0.25">
      <c r="A1561">
        <f t="shared" si="49"/>
        <v>1561</v>
      </c>
      <c r="B1561" t="e">
        <f>IF('Peer Comparison Tool'!$D$11="NR",INDEX('CECL &lt;50B Database'!$A:$A,MATCH(Workings!$A1561,'CECL &lt;50B Database'!$AI:$AI,0)),INDEX('ALLL &lt;50B Database'!$A:$A,MATCH(Workings!$A1561,'ALLL &lt;50B Database'!$AI:$AI,0)))</f>
        <v>#N/A</v>
      </c>
      <c r="C1561" s="3" t="str">
        <f>IFERROR(IFERROR(VLOOKUP($B1561,'CECL &lt;50B Database'!$A:$AA,11,FALSE),VLOOKUP($B1561,'ALLL &lt;50B Database'!$A:$AA,11,FALSE)),"")</f>
        <v/>
      </c>
      <c r="D1561" t="str">
        <f t="shared" si="48"/>
        <v/>
      </c>
    </row>
    <row r="1562" spans="1:4" x14ac:dyDescent="0.25">
      <c r="A1562">
        <f t="shared" si="49"/>
        <v>1562</v>
      </c>
      <c r="B1562" t="e">
        <f>IF('Peer Comparison Tool'!$D$11="NR",INDEX('CECL &lt;50B Database'!$A:$A,MATCH(Workings!$A1562,'CECL &lt;50B Database'!$AI:$AI,0)),INDEX('ALLL &lt;50B Database'!$A:$A,MATCH(Workings!$A1562,'ALLL &lt;50B Database'!$AI:$AI,0)))</f>
        <v>#N/A</v>
      </c>
      <c r="C1562" s="3" t="str">
        <f>IFERROR(IFERROR(VLOOKUP($B1562,'CECL &lt;50B Database'!$A:$AA,11,FALSE),VLOOKUP($B1562,'ALLL &lt;50B Database'!$A:$AA,11,FALSE)),"")</f>
        <v/>
      </c>
      <c r="D1562" t="str">
        <f t="shared" si="48"/>
        <v/>
      </c>
    </row>
    <row r="1563" spans="1:4" x14ac:dyDescent="0.25">
      <c r="A1563">
        <f t="shared" si="49"/>
        <v>1563</v>
      </c>
      <c r="B1563" t="e">
        <f>IF('Peer Comparison Tool'!$D$11="NR",INDEX('CECL &lt;50B Database'!$A:$A,MATCH(Workings!$A1563,'CECL &lt;50B Database'!$AI:$AI,0)),INDEX('ALLL &lt;50B Database'!$A:$A,MATCH(Workings!$A1563,'ALLL &lt;50B Database'!$AI:$AI,0)))</f>
        <v>#N/A</v>
      </c>
      <c r="C1563" s="3" t="str">
        <f>IFERROR(IFERROR(VLOOKUP($B1563,'CECL &lt;50B Database'!$A:$AA,11,FALSE),VLOOKUP($B1563,'ALLL &lt;50B Database'!$A:$AA,11,FALSE)),"")</f>
        <v/>
      </c>
      <c r="D1563" t="str">
        <f t="shared" si="48"/>
        <v/>
      </c>
    </row>
    <row r="1564" spans="1:4" x14ac:dyDescent="0.25">
      <c r="A1564">
        <f t="shared" si="49"/>
        <v>1564</v>
      </c>
      <c r="B1564" t="e">
        <f>IF('Peer Comparison Tool'!$D$11="NR",INDEX('CECL &lt;50B Database'!$A:$A,MATCH(Workings!$A1564,'CECL &lt;50B Database'!$AI:$AI,0)),INDEX('ALLL &lt;50B Database'!$A:$A,MATCH(Workings!$A1564,'ALLL &lt;50B Database'!$AI:$AI,0)))</f>
        <v>#N/A</v>
      </c>
      <c r="C1564" s="3" t="str">
        <f>IFERROR(IFERROR(VLOOKUP($B1564,'CECL &lt;50B Database'!$A:$AA,11,FALSE),VLOOKUP($B1564,'ALLL &lt;50B Database'!$A:$AA,11,FALSE)),"")</f>
        <v/>
      </c>
      <c r="D1564" t="str">
        <f t="shared" si="48"/>
        <v/>
      </c>
    </row>
    <row r="1565" spans="1:4" x14ac:dyDescent="0.25">
      <c r="A1565">
        <f t="shared" si="49"/>
        <v>1565</v>
      </c>
      <c r="B1565" t="e">
        <f>IF('Peer Comparison Tool'!$D$11="NR",INDEX('CECL &lt;50B Database'!$A:$A,MATCH(Workings!$A1565,'CECL &lt;50B Database'!$AI:$AI,0)),INDEX('ALLL &lt;50B Database'!$A:$A,MATCH(Workings!$A1565,'ALLL &lt;50B Database'!$AI:$AI,0)))</f>
        <v>#N/A</v>
      </c>
      <c r="C1565" s="3" t="str">
        <f>IFERROR(IFERROR(VLOOKUP($B1565,'CECL &lt;50B Database'!$A:$AA,11,FALSE),VLOOKUP($B1565,'ALLL &lt;50B Database'!$A:$AA,11,FALSE)),"")</f>
        <v/>
      </c>
      <c r="D1565" t="str">
        <f t="shared" si="48"/>
        <v/>
      </c>
    </row>
    <row r="1566" spans="1:4" x14ac:dyDescent="0.25">
      <c r="A1566">
        <f t="shared" si="49"/>
        <v>1566</v>
      </c>
      <c r="B1566" t="e">
        <f>IF('Peer Comparison Tool'!$D$11="NR",INDEX('CECL &lt;50B Database'!$A:$A,MATCH(Workings!$A1566,'CECL &lt;50B Database'!$AI:$AI,0)),INDEX('ALLL &lt;50B Database'!$A:$A,MATCH(Workings!$A1566,'ALLL &lt;50B Database'!$AI:$AI,0)))</f>
        <v>#N/A</v>
      </c>
      <c r="C1566" s="3" t="str">
        <f>IFERROR(IFERROR(VLOOKUP($B1566,'CECL &lt;50B Database'!$A:$AA,11,FALSE),VLOOKUP($B1566,'ALLL &lt;50B Database'!$A:$AA,11,FALSE)),"")</f>
        <v/>
      </c>
      <c r="D1566" t="str">
        <f t="shared" si="48"/>
        <v/>
      </c>
    </row>
    <row r="1567" spans="1:4" x14ac:dyDescent="0.25">
      <c r="A1567">
        <f t="shared" si="49"/>
        <v>1567</v>
      </c>
      <c r="B1567" t="e">
        <f>IF('Peer Comparison Tool'!$D$11="NR",INDEX('CECL &lt;50B Database'!$A:$A,MATCH(Workings!$A1567,'CECL &lt;50B Database'!$AI:$AI,0)),INDEX('ALLL &lt;50B Database'!$A:$A,MATCH(Workings!$A1567,'ALLL &lt;50B Database'!$AI:$AI,0)))</f>
        <v>#N/A</v>
      </c>
      <c r="C1567" s="3" t="str">
        <f>IFERROR(IFERROR(VLOOKUP($B1567,'CECL &lt;50B Database'!$A:$AA,11,FALSE),VLOOKUP($B1567,'ALLL &lt;50B Database'!$A:$AA,11,FALSE)),"")</f>
        <v/>
      </c>
      <c r="D1567" t="str">
        <f t="shared" si="48"/>
        <v/>
      </c>
    </row>
    <row r="1568" spans="1:4" x14ac:dyDescent="0.25">
      <c r="A1568">
        <f t="shared" si="49"/>
        <v>1568</v>
      </c>
      <c r="B1568" t="e">
        <f>IF('Peer Comparison Tool'!$D$11="NR",INDEX('CECL &lt;50B Database'!$A:$A,MATCH(Workings!$A1568,'CECL &lt;50B Database'!$AI:$AI,0)),INDEX('ALLL &lt;50B Database'!$A:$A,MATCH(Workings!$A1568,'ALLL &lt;50B Database'!$AI:$AI,0)))</f>
        <v>#N/A</v>
      </c>
      <c r="C1568" s="3" t="str">
        <f>IFERROR(IFERROR(VLOOKUP($B1568,'CECL &lt;50B Database'!$A:$AA,11,FALSE),VLOOKUP($B1568,'ALLL &lt;50B Database'!$A:$AA,11,FALSE)),"")</f>
        <v/>
      </c>
      <c r="D1568" t="str">
        <f t="shared" si="48"/>
        <v/>
      </c>
    </row>
    <row r="1569" spans="1:4" x14ac:dyDescent="0.25">
      <c r="A1569">
        <f t="shared" si="49"/>
        <v>1569</v>
      </c>
      <c r="B1569" t="e">
        <f>IF('Peer Comparison Tool'!$D$11="NR",INDEX('CECL &lt;50B Database'!$A:$A,MATCH(Workings!$A1569,'CECL &lt;50B Database'!$AI:$AI,0)),INDEX('ALLL &lt;50B Database'!$A:$A,MATCH(Workings!$A1569,'ALLL &lt;50B Database'!$AI:$AI,0)))</f>
        <v>#N/A</v>
      </c>
      <c r="C1569" s="3" t="str">
        <f>IFERROR(IFERROR(VLOOKUP($B1569,'CECL &lt;50B Database'!$A:$AA,11,FALSE),VLOOKUP($B1569,'ALLL &lt;50B Database'!$A:$AA,11,FALSE)),"")</f>
        <v/>
      </c>
      <c r="D1569" t="str">
        <f t="shared" si="48"/>
        <v/>
      </c>
    </row>
    <row r="1570" spans="1:4" x14ac:dyDescent="0.25">
      <c r="A1570">
        <f t="shared" si="49"/>
        <v>1570</v>
      </c>
      <c r="B1570" t="e">
        <f>IF('Peer Comparison Tool'!$D$11="NR",INDEX('CECL &lt;50B Database'!$A:$A,MATCH(Workings!$A1570,'CECL &lt;50B Database'!$AI:$AI,0)),INDEX('ALLL &lt;50B Database'!$A:$A,MATCH(Workings!$A1570,'ALLL &lt;50B Database'!$AI:$AI,0)))</f>
        <v>#N/A</v>
      </c>
      <c r="C1570" s="3" t="str">
        <f>IFERROR(IFERROR(VLOOKUP($B1570,'CECL &lt;50B Database'!$A:$AA,11,FALSE),VLOOKUP($B1570,'ALLL &lt;50B Database'!$A:$AA,11,FALSE)),"")</f>
        <v/>
      </c>
      <c r="D1570" t="str">
        <f t="shared" si="48"/>
        <v/>
      </c>
    </row>
    <row r="1571" spans="1:4" x14ac:dyDescent="0.25">
      <c r="A1571">
        <f t="shared" si="49"/>
        <v>1571</v>
      </c>
      <c r="B1571" t="e">
        <f>IF('Peer Comparison Tool'!$D$11="NR",INDEX('CECL &lt;50B Database'!$A:$A,MATCH(Workings!$A1571,'CECL &lt;50B Database'!$AI:$AI,0)),INDEX('ALLL &lt;50B Database'!$A:$A,MATCH(Workings!$A1571,'ALLL &lt;50B Database'!$AI:$AI,0)))</f>
        <v>#N/A</v>
      </c>
      <c r="C1571" s="3" t="str">
        <f>IFERROR(IFERROR(VLOOKUP($B1571,'CECL &lt;50B Database'!$A:$AA,11,FALSE),VLOOKUP($B1571,'ALLL &lt;50B Database'!$A:$AA,11,FALSE)),"")</f>
        <v/>
      </c>
      <c r="D1571" t="str">
        <f t="shared" si="48"/>
        <v/>
      </c>
    </row>
    <row r="1572" spans="1:4" x14ac:dyDescent="0.25">
      <c r="A1572">
        <f t="shared" si="49"/>
        <v>1572</v>
      </c>
      <c r="B1572" t="e">
        <f>IF('Peer Comparison Tool'!$D$11="NR",INDEX('CECL &lt;50B Database'!$A:$A,MATCH(Workings!$A1572,'CECL &lt;50B Database'!$AI:$AI,0)),INDEX('ALLL &lt;50B Database'!$A:$A,MATCH(Workings!$A1572,'ALLL &lt;50B Database'!$AI:$AI,0)))</f>
        <v>#N/A</v>
      </c>
      <c r="C1572" s="3" t="str">
        <f>IFERROR(IFERROR(VLOOKUP($B1572,'CECL &lt;50B Database'!$A:$AA,11,FALSE),VLOOKUP($B1572,'ALLL &lt;50B Database'!$A:$AA,11,FALSE)),"")</f>
        <v/>
      </c>
      <c r="D1572" t="str">
        <f t="shared" si="48"/>
        <v/>
      </c>
    </row>
    <row r="1573" spans="1:4" x14ac:dyDescent="0.25">
      <c r="A1573">
        <f t="shared" si="49"/>
        <v>1573</v>
      </c>
      <c r="B1573" t="e">
        <f>IF('Peer Comparison Tool'!$D$11="NR",INDEX('CECL &lt;50B Database'!$A:$A,MATCH(Workings!$A1573,'CECL &lt;50B Database'!$AI:$AI,0)),INDEX('ALLL &lt;50B Database'!$A:$A,MATCH(Workings!$A1573,'ALLL &lt;50B Database'!$AI:$AI,0)))</f>
        <v>#N/A</v>
      </c>
      <c r="C1573" s="3" t="str">
        <f>IFERROR(IFERROR(VLOOKUP($B1573,'CECL &lt;50B Database'!$A:$AA,11,FALSE),VLOOKUP($B1573,'ALLL &lt;50B Database'!$A:$AA,11,FALSE)),"")</f>
        <v/>
      </c>
      <c r="D1573" t="str">
        <f t="shared" si="48"/>
        <v/>
      </c>
    </row>
    <row r="1574" spans="1:4" x14ac:dyDescent="0.25">
      <c r="A1574">
        <f t="shared" si="49"/>
        <v>1574</v>
      </c>
      <c r="B1574" t="e">
        <f>IF('Peer Comparison Tool'!$D$11="NR",INDEX('CECL &lt;50B Database'!$A:$A,MATCH(Workings!$A1574,'CECL &lt;50B Database'!$AI:$AI,0)),INDEX('ALLL &lt;50B Database'!$A:$A,MATCH(Workings!$A1574,'ALLL &lt;50B Database'!$AI:$AI,0)))</f>
        <v>#N/A</v>
      </c>
      <c r="C1574" s="3" t="str">
        <f>IFERROR(IFERROR(VLOOKUP($B1574,'CECL &lt;50B Database'!$A:$AA,11,FALSE),VLOOKUP($B1574,'ALLL &lt;50B Database'!$A:$AA,11,FALSE)),"")</f>
        <v/>
      </c>
      <c r="D1574" t="str">
        <f t="shared" si="48"/>
        <v/>
      </c>
    </row>
    <row r="1575" spans="1:4" x14ac:dyDescent="0.25">
      <c r="A1575">
        <f t="shared" si="49"/>
        <v>1575</v>
      </c>
      <c r="B1575" t="e">
        <f>IF('Peer Comparison Tool'!$D$11="NR",INDEX('CECL &lt;50B Database'!$A:$A,MATCH(Workings!$A1575,'CECL &lt;50B Database'!$AI:$AI,0)),INDEX('ALLL &lt;50B Database'!$A:$A,MATCH(Workings!$A1575,'ALLL &lt;50B Database'!$AI:$AI,0)))</f>
        <v>#N/A</v>
      </c>
      <c r="C1575" s="3" t="str">
        <f>IFERROR(IFERROR(VLOOKUP($B1575,'CECL &lt;50B Database'!$A:$AA,11,FALSE),VLOOKUP($B1575,'ALLL &lt;50B Database'!$A:$AA,11,FALSE)),"")</f>
        <v/>
      </c>
      <c r="D1575" t="str">
        <f t="shared" si="48"/>
        <v/>
      </c>
    </row>
    <row r="1576" spans="1:4" x14ac:dyDescent="0.25">
      <c r="A1576">
        <f t="shared" si="49"/>
        <v>1576</v>
      </c>
      <c r="B1576" t="e">
        <f>IF('Peer Comparison Tool'!$D$11="NR",INDEX('CECL &lt;50B Database'!$A:$A,MATCH(Workings!$A1576,'CECL &lt;50B Database'!$AI:$AI,0)),INDEX('ALLL &lt;50B Database'!$A:$A,MATCH(Workings!$A1576,'ALLL &lt;50B Database'!$AI:$AI,0)))</f>
        <v>#N/A</v>
      </c>
      <c r="C1576" s="3" t="str">
        <f>IFERROR(IFERROR(VLOOKUP($B1576,'CECL &lt;50B Database'!$A:$AA,11,FALSE),VLOOKUP($B1576,'ALLL &lt;50B Database'!$A:$AA,11,FALSE)),"")</f>
        <v/>
      </c>
      <c r="D1576" t="str">
        <f t="shared" si="48"/>
        <v/>
      </c>
    </row>
    <row r="1577" spans="1:4" x14ac:dyDescent="0.25">
      <c r="A1577">
        <f t="shared" si="49"/>
        <v>1577</v>
      </c>
      <c r="B1577" t="e">
        <f>IF('Peer Comparison Tool'!$D$11="NR",INDEX('CECL &lt;50B Database'!$A:$A,MATCH(Workings!$A1577,'CECL &lt;50B Database'!$AI:$AI,0)),INDEX('ALLL &lt;50B Database'!$A:$A,MATCH(Workings!$A1577,'ALLL &lt;50B Database'!$AI:$AI,0)))</f>
        <v>#N/A</v>
      </c>
      <c r="C1577" s="3" t="str">
        <f>IFERROR(IFERROR(VLOOKUP($B1577,'CECL &lt;50B Database'!$A:$AA,11,FALSE),VLOOKUP($B1577,'ALLL &lt;50B Database'!$A:$AA,11,FALSE)),"")</f>
        <v/>
      </c>
      <c r="D1577" t="str">
        <f t="shared" si="48"/>
        <v/>
      </c>
    </row>
    <row r="1578" spans="1:4" x14ac:dyDescent="0.25">
      <c r="A1578">
        <f t="shared" si="49"/>
        <v>1578</v>
      </c>
      <c r="B1578" t="e">
        <f>IF('Peer Comparison Tool'!$D$11="NR",INDEX('CECL &lt;50B Database'!$A:$A,MATCH(Workings!$A1578,'CECL &lt;50B Database'!$AI:$AI,0)),INDEX('ALLL &lt;50B Database'!$A:$A,MATCH(Workings!$A1578,'ALLL &lt;50B Database'!$AI:$AI,0)))</f>
        <v>#N/A</v>
      </c>
      <c r="C1578" s="3" t="str">
        <f>IFERROR(IFERROR(VLOOKUP($B1578,'CECL &lt;50B Database'!$A:$AA,11,FALSE),VLOOKUP($B1578,'ALLL &lt;50B Database'!$A:$AA,11,FALSE)),"")</f>
        <v/>
      </c>
      <c r="D1578" t="str">
        <f t="shared" si="48"/>
        <v/>
      </c>
    </row>
    <row r="1579" spans="1:4" x14ac:dyDescent="0.25">
      <c r="A1579">
        <f t="shared" si="49"/>
        <v>1579</v>
      </c>
      <c r="B1579" t="e">
        <f>IF('Peer Comparison Tool'!$D$11="NR",INDEX('CECL &lt;50B Database'!$A:$A,MATCH(Workings!$A1579,'CECL &lt;50B Database'!$AI:$AI,0)),INDEX('ALLL &lt;50B Database'!$A:$A,MATCH(Workings!$A1579,'ALLL &lt;50B Database'!$AI:$AI,0)))</f>
        <v>#N/A</v>
      </c>
      <c r="C1579" s="3" t="str">
        <f>IFERROR(IFERROR(VLOOKUP($B1579,'CECL &lt;50B Database'!$A:$AA,11,FALSE),VLOOKUP($B1579,'ALLL &lt;50B Database'!$A:$AA,11,FALSE)),"")</f>
        <v/>
      </c>
      <c r="D1579" t="str">
        <f t="shared" si="48"/>
        <v/>
      </c>
    </row>
    <row r="1580" spans="1:4" x14ac:dyDescent="0.25">
      <c r="A1580">
        <f t="shared" si="49"/>
        <v>1580</v>
      </c>
      <c r="B1580" t="e">
        <f>IF('Peer Comparison Tool'!$D$11="NR",INDEX('CECL &lt;50B Database'!$A:$A,MATCH(Workings!$A1580,'CECL &lt;50B Database'!$AI:$AI,0)),INDEX('ALLL &lt;50B Database'!$A:$A,MATCH(Workings!$A1580,'ALLL &lt;50B Database'!$AI:$AI,0)))</f>
        <v>#N/A</v>
      </c>
      <c r="C1580" s="3" t="str">
        <f>IFERROR(IFERROR(VLOOKUP($B1580,'CECL &lt;50B Database'!$A:$AA,11,FALSE),VLOOKUP($B1580,'ALLL &lt;50B Database'!$A:$AA,11,FALSE)),"")</f>
        <v/>
      </c>
      <c r="D1580" t="str">
        <f t="shared" si="48"/>
        <v/>
      </c>
    </row>
    <row r="1581" spans="1:4" x14ac:dyDescent="0.25">
      <c r="A1581">
        <f t="shared" si="49"/>
        <v>1581</v>
      </c>
      <c r="B1581" t="e">
        <f>IF('Peer Comparison Tool'!$D$11="NR",INDEX('CECL &lt;50B Database'!$A:$A,MATCH(Workings!$A1581,'CECL &lt;50B Database'!$AI:$AI,0)),INDEX('ALLL &lt;50B Database'!$A:$A,MATCH(Workings!$A1581,'ALLL &lt;50B Database'!$AI:$AI,0)))</f>
        <v>#N/A</v>
      </c>
      <c r="C1581" s="3" t="str">
        <f>IFERROR(IFERROR(VLOOKUP($B1581,'CECL &lt;50B Database'!$A:$AA,11,FALSE),VLOOKUP($B1581,'ALLL &lt;50B Database'!$A:$AA,11,FALSE)),"")</f>
        <v/>
      </c>
      <c r="D1581" t="str">
        <f t="shared" si="48"/>
        <v/>
      </c>
    </row>
    <row r="1582" spans="1:4" x14ac:dyDescent="0.25">
      <c r="A1582">
        <f t="shared" si="49"/>
        <v>1582</v>
      </c>
      <c r="B1582" t="e">
        <f>IF('Peer Comparison Tool'!$D$11="NR",INDEX('CECL &lt;50B Database'!$A:$A,MATCH(Workings!$A1582,'CECL &lt;50B Database'!$AI:$AI,0)),INDEX('ALLL &lt;50B Database'!$A:$A,MATCH(Workings!$A1582,'ALLL &lt;50B Database'!$AI:$AI,0)))</f>
        <v>#N/A</v>
      </c>
      <c r="C1582" s="3" t="str">
        <f>IFERROR(IFERROR(VLOOKUP($B1582,'CECL &lt;50B Database'!$A:$AA,11,FALSE),VLOOKUP($B1582,'ALLL &lt;50B Database'!$A:$AA,11,FALSE)),"")</f>
        <v/>
      </c>
      <c r="D1582" t="str">
        <f t="shared" si="48"/>
        <v/>
      </c>
    </row>
    <row r="1583" spans="1:4" x14ac:dyDescent="0.25">
      <c r="A1583">
        <f t="shared" si="49"/>
        <v>1583</v>
      </c>
      <c r="B1583" t="e">
        <f>IF('Peer Comparison Tool'!$D$11="NR",INDEX('CECL &lt;50B Database'!$A:$A,MATCH(Workings!$A1583,'CECL &lt;50B Database'!$AI:$AI,0)),INDEX('ALLL &lt;50B Database'!$A:$A,MATCH(Workings!$A1583,'ALLL &lt;50B Database'!$AI:$AI,0)))</f>
        <v>#N/A</v>
      </c>
      <c r="C1583" s="3" t="str">
        <f>IFERROR(IFERROR(VLOOKUP($B1583,'CECL &lt;50B Database'!$A:$AA,11,FALSE),VLOOKUP($B1583,'ALLL &lt;50B Database'!$A:$AA,11,FALSE)),"")</f>
        <v/>
      </c>
      <c r="D1583" t="str">
        <f t="shared" si="48"/>
        <v/>
      </c>
    </row>
    <row r="1584" spans="1:4" x14ac:dyDescent="0.25">
      <c r="A1584">
        <f t="shared" si="49"/>
        <v>1584</v>
      </c>
      <c r="B1584" t="e">
        <f>IF('Peer Comparison Tool'!$D$11="NR",INDEX('CECL &lt;50B Database'!$A:$A,MATCH(Workings!$A1584,'CECL &lt;50B Database'!$AI:$AI,0)),INDEX('ALLL &lt;50B Database'!$A:$A,MATCH(Workings!$A1584,'ALLL &lt;50B Database'!$AI:$AI,0)))</f>
        <v>#N/A</v>
      </c>
      <c r="C1584" s="3" t="str">
        <f>IFERROR(IFERROR(VLOOKUP($B1584,'CECL &lt;50B Database'!$A:$AA,11,FALSE),VLOOKUP($B1584,'ALLL &lt;50B Database'!$A:$AA,11,FALSE)),"")</f>
        <v/>
      </c>
      <c r="D1584" t="str">
        <f t="shared" si="48"/>
        <v/>
      </c>
    </row>
    <row r="1585" spans="1:4" x14ac:dyDescent="0.25">
      <c r="A1585">
        <f t="shared" si="49"/>
        <v>1585</v>
      </c>
      <c r="B1585" t="e">
        <f>IF('Peer Comparison Tool'!$D$11="NR",INDEX('CECL &lt;50B Database'!$A:$A,MATCH(Workings!$A1585,'CECL &lt;50B Database'!$AI:$AI,0)),INDEX('ALLL &lt;50B Database'!$A:$A,MATCH(Workings!$A1585,'ALLL &lt;50B Database'!$AI:$AI,0)))</f>
        <v>#N/A</v>
      </c>
      <c r="C1585" s="3" t="str">
        <f>IFERROR(IFERROR(VLOOKUP($B1585,'CECL &lt;50B Database'!$A:$AA,11,FALSE),VLOOKUP($B1585,'ALLL &lt;50B Database'!$A:$AA,11,FALSE)),"")</f>
        <v/>
      </c>
      <c r="D1585" t="str">
        <f t="shared" si="48"/>
        <v/>
      </c>
    </row>
    <row r="1586" spans="1:4" x14ac:dyDescent="0.25">
      <c r="A1586">
        <f t="shared" si="49"/>
        <v>1586</v>
      </c>
      <c r="B1586" t="e">
        <f>IF('Peer Comparison Tool'!$D$11="NR",INDEX('CECL &lt;50B Database'!$A:$A,MATCH(Workings!$A1586,'CECL &lt;50B Database'!$AI:$AI,0)),INDEX('ALLL &lt;50B Database'!$A:$A,MATCH(Workings!$A1586,'ALLL &lt;50B Database'!$AI:$AI,0)))</f>
        <v>#N/A</v>
      </c>
      <c r="C1586" s="3" t="str">
        <f>IFERROR(IFERROR(VLOOKUP($B1586,'CECL &lt;50B Database'!$A:$AA,11,FALSE),VLOOKUP($B1586,'ALLL &lt;50B Database'!$A:$AA,11,FALSE)),"")</f>
        <v/>
      </c>
      <c r="D1586" t="str">
        <f t="shared" si="48"/>
        <v/>
      </c>
    </row>
    <row r="1587" spans="1:4" x14ac:dyDescent="0.25">
      <c r="A1587">
        <f t="shared" si="49"/>
        <v>1587</v>
      </c>
      <c r="B1587" t="e">
        <f>IF('Peer Comparison Tool'!$D$11="NR",INDEX('CECL &lt;50B Database'!$A:$A,MATCH(Workings!$A1587,'CECL &lt;50B Database'!$AI:$AI,0)),INDEX('ALLL &lt;50B Database'!$A:$A,MATCH(Workings!$A1587,'ALLL &lt;50B Database'!$AI:$AI,0)))</f>
        <v>#N/A</v>
      </c>
      <c r="C1587" s="3" t="str">
        <f>IFERROR(IFERROR(VLOOKUP($B1587,'CECL &lt;50B Database'!$A:$AA,11,FALSE),VLOOKUP($B1587,'ALLL &lt;50B Database'!$A:$AA,11,FALSE)),"")</f>
        <v/>
      </c>
      <c r="D1587" t="str">
        <f t="shared" si="48"/>
        <v/>
      </c>
    </row>
    <row r="1588" spans="1:4" x14ac:dyDescent="0.25">
      <c r="A1588">
        <f t="shared" si="49"/>
        <v>1588</v>
      </c>
      <c r="B1588" t="e">
        <f>IF('Peer Comparison Tool'!$D$11="NR",INDEX('CECL &lt;50B Database'!$A:$A,MATCH(Workings!$A1588,'CECL &lt;50B Database'!$AI:$AI,0)),INDEX('ALLL &lt;50B Database'!$A:$A,MATCH(Workings!$A1588,'ALLL &lt;50B Database'!$AI:$AI,0)))</f>
        <v>#N/A</v>
      </c>
      <c r="C1588" s="3" t="str">
        <f>IFERROR(IFERROR(VLOOKUP($B1588,'CECL &lt;50B Database'!$A:$AA,11,FALSE),VLOOKUP($B1588,'ALLL &lt;50B Database'!$A:$AA,11,FALSE)),"")</f>
        <v/>
      </c>
      <c r="D1588" t="str">
        <f t="shared" si="48"/>
        <v/>
      </c>
    </row>
    <row r="1589" spans="1:4" x14ac:dyDescent="0.25">
      <c r="A1589">
        <f t="shared" si="49"/>
        <v>1589</v>
      </c>
      <c r="B1589" t="e">
        <f>IF('Peer Comparison Tool'!$D$11="NR",INDEX('CECL &lt;50B Database'!$A:$A,MATCH(Workings!$A1589,'CECL &lt;50B Database'!$AI:$AI,0)),INDEX('ALLL &lt;50B Database'!$A:$A,MATCH(Workings!$A1589,'ALLL &lt;50B Database'!$AI:$AI,0)))</f>
        <v>#N/A</v>
      </c>
      <c r="C1589" s="3" t="str">
        <f>IFERROR(IFERROR(VLOOKUP($B1589,'CECL &lt;50B Database'!$A:$AA,11,FALSE),VLOOKUP($B1589,'ALLL &lt;50B Database'!$A:$AA,11,FALSE)),"")</f>
        <v/>
      </c>
      <c r="D1589" t="str">
        <f t="shared" si="48"/>
        <v/>
      </c>
    </row>
    <row r="1590" spans="1:4" x14ac:dyDescent="0.25">
      <c r="A1590">
        <f t="shared" si="49"/>
        <v>1590</v>
      </c>
      <c r="B1590" t="e">
        <f>IF('Peer Comparison Tool'!$D$11="NR",INDEX('CECL &lt;50B Database'!$A:$A,MATCH(Workings!$A1590,'CECL &lt;50B Database'!$AI:$AI,0)),INDEX('ALLL &lt;50B Database'!$A:$A,MATCH(Workings!$A1590,'ALLL &lt;50B Database'!$AI:$AI,0)))</f>
        <v>#N/A</v>
      </c>
      <c r="C1590" s="3" t="str">
        <f>IFERROR(IFERROR(VLOOKUP($B1590,'CECL &lt;50B Database'!$A:$AA,11,FALSE),VLOOKUP($B1590,'ALLL &lt;50B Database'!$A:$AA,11,FALSE)),"")</f>
        <v/>
      </c>
      <c r="D1590" t="str">
        <f t="shared" si="48"/>
        <v/>
      </c>
    </row>
    <row r="1591" spans="1:4" x14ac:dyDescent="0.25">
      <c r="A1591">
        <f t="shared" si="49"/>
        <v>1591</v>
      </c>
      <c r="B1591" t="e">
        <f>IF('Peer Comparison Tool'!$D$11="NR",INDEX('CECL &lt;50B Database'!$A:$A,MATCH(Workings!$A1591,'CECL &lt;50B Database'!$AI:$AI,0)),INDEX('ALLL &lt;50B Database'!$A:$A,MATCH(Workings!$A1591,'ALLL &lt;50B Database'!$AI:$AI,0)))</f>
        <v>#N/A</v>
      </c>
      <c r="C1591" s="3" t="str">
        <f>IFERROR(IFERROR(VLOOKUP($B1591,'CECL &lt;50B Database'!$A:$AA,11,FALSE),VLOOKUP($B1591,'ALLL &lt;50B Database'!$A:$AA,11,FALSE)),"")</f>
        <v/>
      </c>
      <c r="D1591" t="str">
        <f t="shared" si="48"/>
        <v/>
      </c>
    </row>
    <row r="1592" spans="1:4" x14ac:dyDescent="0.25">
      <c r="A1592">
        <f t="shared" si="49"/>
        <v>1592</v>
      </c>
      <c r="B1592" t="e">
        <f>IF('Peer Comparison Tool'!$D$11="NR",INDEX('CECL &lt;50B Database'!$A:$A,MATCH(Workings!$A1592,'CECL &lt;50B Database'!$AI:$AI,0)),INDEX('ALLL &lt;50B Database'!$A:$A,MATCH(Workings!$A1592,'ALLL &lt;50B Database'!$AI:$AI,0)))</f>
        <v>#N/A</v>
      </c>
      <c r="C1592" s="3" t="str">
        <f>IFERROR(IFERROR(VLOOKUP($B1592,'CECL &lt;50B Database'!$A:$AA,11,FALSE),VLOOKUP($B1592,'ALLL &lt;50B Database'!$A:$AA,11,FALSE)),"")</f>
        <v/>
      </c>
      <c r="D1592" t="str">
        <f t="shared" si="48"/>
        <v/>
      </c>
    </row>
    <row r="1593" spans="1:4" x14ac:dyDescent="0.25">
      <c r="A1593">
        <f t="shared" si="49"/>
        <v>1593</v>
      </c>
      <c r="B1593" t="e">
        <f>IF('Peer Comparison Tool'!$D$11="NR",INDEX('CECL &lt;50B Database'!$A:$A,MATCH(Workings!$A1593,'CECL &lt;50B Database'!$AI:$AI,0)),INDEX('ALLL &lt;50B Database'!$A:$A,MATCH(Workings!$A1593,'ALLL &lt;50B Database'!$AI:$AI,0)))</f>
        <v>#N/A</v>
      </c>
      <c r="C1593" s="3" t="str">
        <f>IFERROR(IFERROR(VLOOKUP($B1593,'CECL &lt;50B Database'!$A:$AA,11,FALSE),VLOOKUP($B1593,'ALLL &lt;50B Database'!$A:$AA,11,FALSE)),"")</f>
        <v/>
      </c>
      <c r="D1593" t="str">
        <f t="shared" si="48"/>
        <v/>
      </c>
    </row>
    <row r="1594" spans="1:4" x14ac:dyDescent="0.25">
      <c r="A1594">
        <f t="shared" si="49"/>
        <v>1594</v>
      </c>
      <c r="B1594" t="e">
        <f>IF('Peer Comparison Tool'!$D$11="NR",INDEX('CECL &lt;50B Database'!$A:$A,MATCH(Workings!$A1594,'CECL &lt;50B Database'!$AI:$AI,0)),INDEX('ALLL &lt;50B Database'!$A:$A,MATCH(Workings!$A1594,'ALLL &lt;50B Database'!$AI:$AI,0)))</f>
        <v>#N/A</v>
      </c>
      <c r="C1594" s="3" t="str">
        <f>IFERROR(IFERROR(VLOOKUP($B1594,'CECL &lt;50B Database'!$A:$AA,11,FALSE),VLOOKUP($B1594,'ALLL &lt;50B Database'!$A:$AA,11,FALSE)),"")</f>
        <v/>
      </c>
      <c r="D1594" t="str">
        <f t="shared" si="48"/>
        <v/>
      </c>
    </row>
    <row r="1595" spans="1:4" x14ac:dyDescent="0.25">
      <c r="A1595">
        <f t="shared" si="49"/>
        <v>1595</v>
      </c>
      <c r="B1595" t="e">
        <f>IF('Peer Comparison Tool'!$D$11="NR",INDEX('CECL &lt;50B Database'!$A:$A,MATCH(Workings!$A1595,'CECL &lt;50B Database'!$AI:$AI,0)),INDEX('ALLL &lt;50B Database'!$A:$A,MATCH(Workings!$A1595,'ALLL &lt;50B Database'!$AI:$AI,0)))</f>
        <v>#N/A</v>
      </c>
      <c r="C1595" s="3" t="str">
        <f>IFERROR(IFERROR(VLOOKUP($B1595,'CECL &lt;50B Database'!$A:$AA,11,FALSE),VLOOKUP($B1595,'ALLL &lt;50B Database'!$A:$AA,11,FALSE)),"")</f>
        <v/>
      </c>
      <c r="D1595" t="str">
        <f t="shared" si="48"/>
        <v/>
      </c>
    </row>
    <row r="1596" spans="1:4" x14ac:dyDescent="0.25">
      <c r="A1596">
        <f t="shared" si="49"/>
        <v>1596</v>
      </c>
      <c r="B1596" t="e">
        <f>IF('Peer Comparison Tool'!$D$11="NR",INDEX('CECL &lt;50B Database'!$A:$A,MATCH(Workings!$A1596,'CECL &lt;50B Database'!$AI:$AI,0)),INDEX('ALLL &lt;50B Database'!$A:$A,MATCH(Workings!$A1596,'ALLL &lt;50B Database'!$AI:$AI,0)))</f>
        <v>#N/A</v>
      </c>
      <c r="C1596" s="3" t="str">
        <f>IFERROR(IFERROR(VLOOKUP($B1596,'CECL &lt;50B Database'!$A:$AA,11,FALSE),VLOOKUP($B1596,'ALLL &lt;50B Database'!$A:$AA,11,FALSE)),"")</f>
        <v/>
      </c>
      <c r="D1596" t="str">
        <f t="shared" si="48"/>
        <v/>
      </c>
    </row>
    <row r="1597" spans="1:4" x14ac:dyDescent="0.25">
      <c r="A1597">
        <f t="shared" si="49"/>
        <v>1597</v>
      </c>
      <c r="B1597" t="e">
        <f>IF('Peer Comparison Tool'!$D$11="NR",INDEX('CECL &lt;50B Database'!$A:$A,MATCH(Workings!$A1597,'CECL &lt;50B Database'!$AI:$AI,0)),INDEX('ALLL &lt;50B Database'!$A:$A,MATCH(Workings!$A1597,'ALLL &lt;50B Database'!$AI:$AI,0)))</f>
        <v>#N/A</v>
      </c>
      <c r="C1597" s="3" t="str">
        <f>IFERROR(IFERROR(VLOOKUP($B1597,'CECL &lt;50B Database'!$A:$AA,11,FALSE),VLOOKUP($B1597,'ALLL &lt;50B Database'!$A:$AA,11,FALSE)),"")</f>
        <v/>
      </c>
      <c r="D1597" t="str">
        <f t="shared" si="48"/>
        <v/>
      </c>
    </row>
    <row r="1598" spans="1:4" x14ac:dyDescent="0.25">
      <c r="A1598">
        <f t="shared" si="49"/>
        <v>1598</v>
      </c>
      <c r="B1598" t="e">
        <f>IF('Peer Comparison Tool'!$D$11="NR",INDEX('CECL &lt;50B Database'!$A:$A,MATCH(Workings!$A1598,'CECL &lt;50B Database'!$AI:$AI,0)),INDEX('ALLL &lt;50B Database'!$A:$A,MATCH(Workings!$A1598,'ALLL &lt;50B Database'!$AI:$AI,0)))</f>
        <v>#N/A</v>
      </c>
      <c r="C1598" s="3" t="str">
        <f>IFERROR(IFERROR(VLOOKUP($B1598,'CECL &lt;50B Database'!$A:$AA,11,FALSE),VLOOKUP($B1598,'ALLL &lt;50B Database'!$A:$AA,11,FALSE)),"")</f>
        <v/>
      </c>
      <c r="D1598" t="str">
        <f t="shared" si="48"/>
        <v/>
      </c>
    </row>
    <row r="1599" spans="1:4" x14ac:dyDescent="0.25">
      <c r="A1599">
        <f t="shared" si="49"/>
        <v>1599</v>
      </c>
      <c r="B1599" t="e">
        <f>IF('Peer Comparison Tool'!$D$11="NR",INDEX('CECL &lt;50B Database'!$A:$A,MATCH(Workings!$A1599,'CECL &lt;50B Database'!$AI:$AI,0)),INDEX('ALLL &lt;50B Database'!$A:$A,MATCH(Workings!$A1599,'ALLL &lt;50B Database'!$AI:$AI,0)))</f>
        <v>#N/A</v>
      </c>
      <c r="C1599" s="3" t="str">
        <f>IFERROR(IFERROR(VLOOKUP($B1599,'CECL &lt;50B Database'!$A:$AA,11,FALSE),VLOOKUP($B1599,'ALLL &lt;50B Database'!$A:$AA,11,FALSE)),"")</f>
        <v/>
      </c>
      <c r="D1599" t="str">
        <f t="shared" si="48"/>
        <v/>
      </c>
    </row>
    <row r="1600" spans="1:4" x14ac:dyDescent="0.25">
      <c r="A1600">
        <f t="shared" si="49"/>
        <v>1600</v>
      </c>
      <c r="B1600" t="e">
        <f>IF('Peer Comparison Tool'!$D$11="NR",INDEX('CECL &lt;50B Database'!$A:$A,MATCH(Workings!$A1600,'CECL &lt;50B Database'!$AI:$AI,0)),INDEX('ALLL &lt;50B Database'!$A:$A,MATCH(Workings!$A1600,'ALLL &lt;50B Database'!$AI:$AI,0)))</f>
        <v>#N/A</v>
      </c>
      <c r="C1600" s="3" t="str">
        <f>IFERROR(IFERROR(VLOOKUP($B1600,'CECL &lt;50B Database'!$A:$AA,11,FALSE),VLOOKUP($B1600,'ALLL &lt;50B Database'!$A:$AA,11,FALSE)),"")</f>
        <v/>
      </c>
      <c r="D1600" t="str">
        <f t="shared" si="48"/>
        <v/>
      </c>
    </row>
    <row r="1601" spans="1:4" x14ac:dyDescent="0.25">
      <c r="A1601">
        <f t="shared" si="49"/>
        <v>1601</v>
      </c>
      <c r="B1601" t="e">
        <f>IF('Peer Comparison Tool'!$D$11="NR",INDEX('CECL &lt;50B Database'!$A:$A,MATCH(Workings!$A1601,'CECL &lt;50B Database'!$AI:$AI,0)),INDEX('ALLL &lt;50B Database'!$A:$A,MATCH(Workings!$A1601,'ALLL &lt;50B Database'!$AI:$AI,0)))</f>
        <v>#N/A</v>
      </c>
      <c r="C1601" s="3" t="str">
        <f>IFERROR(IFERROR(VLOOKUP($B1601,'CECL &lt;50B Database'!$A:$AA,11,FALSE),VLOOKUP($B1601,'ALLL &lt;50B Database'!$A:$AA,11,FALSE)),"")</f>
        <v/>
      </c>
      <c r="D1601" t="str">
        <f t="shared" si="48"/>
        <v/>
      </c>
    </row>
    <row r="1602" spans="1:4" x14ac:dyDescent="0.25">
      <c r="A1602">
        <f t="shared" si="49"/>
        <v>1602</v>
      </c>
      <c r="B1602" t="e">
        <f>IF('Peer Comparison Tool'!$D$11="NR",INDEX('CECL &lt;50B Database'!$A:$A,MATCH(Workings!$A1602,'CECL &lt;50B Database'!$AI:$AI,0)),INDEX('ALLL &lt;50B Database'!$A:$A,MATCH(Workings!$A1602,'ALLL &lt;50B Database'!$AI:$AI,0)))</f>
        <v>#N/A</v>
      </c>
      <c r="C1602" s="3" t="str">
        <f>IFERROR(IFERROR(VLOOKUP($B1602,'CECL &lt;50B Database'!$A:$AA,11,FALSE),VLOOKUP($B1602,'ALLL &lt;50B Database'!$A:$AA,11,FALSE)),"")</f>
        <v/>
      </c>
      <c r="D1602" t="str">
        <f t="shared" ref="D1602:D1665" si="50">IFERROR(RANK($C1602,$C$1:$C$5000,0),"")</f>
        <v/>
      </c>
    </row>
    <row r="1603" spans="1:4" x14ac:dyDescent="0.25">
      <c r="A1603">
        <f t="shared" si="49"/>
        <v>1603</v>
      </c>
      <c r="B1603" t="e">
        <f>IF('Peer Comparison Tool'!$D$11="NR",INDEX('CECL &lt;50B Database'!$A:$A,MATCH(Workings!$A1603,'CECL &lt;50B Database'!$AI:$AI,0)),INDEX('ALLL &lt;50B Database'!$A:$A,MATCH(Workings!$A1603,'ALLL &lt;50B Database'!$AI:$AI,0)))</f>
        <v>#N/A</v>
      </c>
      <c r="C1603" s="3" t="str">
        <f>IFERROR(IFERROR(VLOOKUP($B1603,'CECL &lt;50B Database'!$A:$AA,11,FALSE),VLOOKUP($B1603,'ALLL &lt;50B Database'!$A:$AA,11,FALSE)),"")</f>
        <v/>
      </c>
      <c r="D1603" t="str">
        <f t="shared" si="50"/>
        <v/>
      </c>
    </row>
    <row r="1604" spans="1:4" x14ac:dyDescent="0.25">
      <c r="A1604">
        <f t="shared" ref="A1604:A1667" si="51">A1603+1</f>
        <v>1604</v>
      </c>
      <c r="B1604" t="e">
        <f>IF('Peer Comparison Tool'!$D$11="NR",INDEX('CECL &lt;50B Database'!$A:$A,MATCH(Workings!$A1604,'CECL &lt;50B Database'!$AI:$AI,0)),INDEX('ALLL &lt;50B Database'!$A:$A,MATCH(Workings!$A1604,'ALLL &lt;50B Database'!$AI:$AI,0)))</f>
        <v>#N/A</v>
      </c>
      <c r="C1604" s="3" t="str">
        <f>IFERROR(IFERROR(VLOOKUP($B1604,'CECL &lt;50B Database'!$A:$AA,11,FALSE),VLOOKUP($B1604,'ALLL &lt;50B Database'!$A:$AA,11,FALSE)),"")</f>
        <v/>
      </c>
      <c r="D1604" t="str">
        <f t="shared" si="50"/>
        <v/>
      </c>
    </row>
    <row r="1605" spans="1:4" x14ac:dyDescent="0.25">
      <c r="A1605">
        <f t="shared" si="51"/>
        <v>1605</v>
      </c>
      <c r="B1605" t="e">
        <f>IF('Peer Comparison Tool'!$D$11="NR",INDEX('CECL &lt;50B Database'!$A:$A,MATCH(Workings!$A1605,'CECL &lt;50B Database'!$AI:$AI,0)),INDEX('ALLL &lt;50B Database'!$A:$A,MATCH(Workings!$A1605,'ALLL &lt;50B Database'!$AI:$AI,0)))</f>
        <v>#N/A</v>
      </c>
      <c r="C1605" s="3" t="str">
        <f>IFERROR(IFERROR(VLOOKUP($B1605,'CECL &lt;50B Database'!$A:$AA,11,FALSE),VLOOKUP($B1605,'ALLL &lt;50B Database'!$A:$AA,11,FALSE)),"")</f>
        <v/>
      </c>
      <c r="D1605" t="str">
        <f t="shared" si="50"/>
        <v/>
      </c>
    </row>
    <row r="1606" spans="1:4" x14ac:dyDescent="0.25">
      <c r="A1606">
        <f t="shared" si="51"/>
        <v>1606</v>
      </c>
      <c r="B1606" t="e">
        <f>IF('Peer Comparison Tool'!$D$11="NR",INDEX('CECL &lt;50B Database'!$A:$A,MATCH(Workings!$A1606,'CECL &lt;50B Database'!$AI:$AI,0)),INDEX('ALLL &lt;50B Database'!$A:$A,MATCH(Workings!$A1606,'ALLL &lt;50B Database'!$AI:$AI,0)))</f>
        <v>#N/A</v>
      </c>
      <c r="C1606" s="3" t="str">
        <f>IFERROR(IFERROR(VLOOKUP($B1606,'CECL &lt;50B Database'!$A:$AA,11,FALSE),VLOOKUP($B1606,'ALLL &lt;50B Database'!$A:$AA,11,FALSE)),"")</f>
        <v/>
      </c>
      <c r="D1606" t="str">
        <f t="shared" si="50"/>
        <v/>
      </c>
    </row>
    <row r="1607" spans="1:4" x14ac:dyDescent="0.25">
      <c r="A1607">
        <f t="shared" si="51"/>
        <v>1607</v>
      </c>
      <c r="B1607" t="e">
        <f>IF('Peer Comparison Tool'!$D$11="NR",INDEX('CECL &lt;50B Database'!$A:$A,MATCH(Workings!$A1607,'CECL &lt;50B Database'!$AI:$AI,0)),INDEX('ALLL &lt;50B Database'!$A:$A,MATCH(Workings!$A1607,'ALLL &lt;50B Database'!$AI:$AI,0)))</f>
        <v>#N/A</v>
      </c>
      <c r="C1607" s="3" t="str">
        <f>IFERROR(IFERROR(VLOOKUP($B1607,'CECL &lt;50B Database'!$A:$AA,11,FALSE),VLOOKUP($B1607,'ALLL &lt;50B Database'!$A:$AA,11,FALSE)),"")</f>
        <v/>
      </c>
      <c r="D1607" t="str">
        <f t="shared" si="50"/>
        <v/>
      </c>
    </row>
    <row r="1608" spans="1:4" x14ac:dyDescent="0.25">
      <c r="A1608">
        <f t="shared" si="51"/>
        <v>1608</v>
      </c>
      <c r="B1608" t="e">
        <f>IF('Peer Comparison Tool'!$D$11="NR",INDEX('CECL &lt;50B Database'!$A:$A,MATCH(Workings!$A1608,'CECL &lt;50B Database'!$AI:$AI,0)),INDEX('ALLL &lt;50B Database'!$A:$A,MATCH(Workings!$A1608,'ALLL &lt;50B Database'!$AI:$AI,0)))</f>
        <v>#N/A</v>
      </c>
      <c r="C1608" s="3" t="str">
        <f>IFERROR(IFERROR(VLOOKUP($B1608,'CECL &lt;50B Database'!$A:$AA,11,FALSE),VLOOKUP($B1608,'ALLL &lt;50B Database'!$A:$AA,11,FALSE)),"")</f>
        <v/>
      </c>
      <c r="D1608" t="str">
        <f t="shared" si="50"/>
        <v/>
      </c>
    </row>
    <row r="1609" spans="1:4" x14ac:dyDescent="0.25">
      <c r="A1609">
        <f t="shared" si="51"/>
        <v>1609</v>
      </c>
      <c r="B1609" t="e">
        <f>IF('Peer Comparison Tool'!$D$11="NR",INDEX('CECL &lt;50B Database'!$A:$A,MATCH(Workings!$A1609,'CECL &lt;50B Database'!$AI:$AI,0)),INDEX('ALLL &lt;50B Database'!$A:$A,MATCH(Workings!$A1609,'ALLL &lt;50B Database'!$AI:$AI,0)))</f>
        <v>#N/A</v>
      </c>
      <c r="C1609" s="3" t="str">
        <f>IFERROR(IFERROR(VLOOKUP($B1609,'CECL &lt;50B Database'!$A:$AA,11,FALSE),VLOOKUP($B1609,'ALLL &lt;50B Database'!$A:$AA,11,FALSE)),"")</f>
        <v/>
      </c>
      <c r="D1609" t="str">
        <f t="shared" si="50"/>
        <v/>
      </c>
    </row>
    <row r="1610" spans="1:4" x14ac:dyDescent="0.25">
      <c r="A1610">
        <f t="shared" si="51"/>
        <v>1610</v>
      </c>
      <c r="B1610" t="e">
        <f>IF('Peer Comparison Tool'!$D$11="NR",INDEX('CECL &lt;50B Database'!$A:$A,MATCH(Workings!$A1610,'CECL &lt;50B Database'!$AI:$AI,0)),INDEX('ALLL &lt;50B Database'!$A:$A,MATCH(Workings!$A1610,'ALLL &lt;50B Database'!$AI:$AI,0)))</f>
        <v>#N/A</v>
      </c>
      <c r="C1610" s="3" t="str">
        <f>IFERROR(IFERROR(VLOOKUP($B1610,'CECL &lt;50B Database'!$A:$AA,11,FALSE),VLOOKUP($B1610,'ALLL &lt;50B Database'!$A:$AA,11,FALSE)),"")</f>
        <v/>
      </c>
      <c r="D1610" t="str">
        <f t="shared" si="50"/>
        <v/>
      </c>
    </row>
    <row r="1611" spans="1:4" x14ac:dyDescent="0.25">
      <c r="A1611">
        <f t="shared" si="51"/>
        <v>1611</v>
      </c>
      <c r="B1611" t="e">
        <f>IF('Peer Comparison Tool'!$D$11="NR",INDEX('CECL &lt;50B Database'!$A:$A,MATCH(Workings!$A1611,'CECL &lt;50B Database'!$AI:$AI,0)),INDEX('ALLL &lt;50B Database'!$A:$A,MATCH(Workings!$A1611,'ALLL &lt;50B Database'!$AI:$AI,0)))</f>
        <v>#N/A</v>
      </c>
      <c r="C1611" s="3" t="str">
        <f>IFERROR(IFERROR(VLOOKUP($B1611,'CECL &lt;50B Database'!$A:$AA,11,FALSE),VLOOKUP($B1611,'ALLL &lt;50B Database'!$A:$AA,11,FALSE)),"")</f>
        <v/>
      </c>
      <c r="D1611" t="str">
        <f t="shared" si="50"/>
        <v/>
      </c>
    </row>
    <row r="1612" spans="1:4" x14ac:dyDescent="0.25">
      <c r="A1612">
        <f t="shared" si="51"/>
        <v>1612</v>
      </c>
      <c r="B1612" t="e">
        <f>IF('Peer Comparison Tool'!$D$11="NR",INDEX('CECL &lt;50B Database'!$A:$A,MATCH(Workings!$A1612,'CECL &lt;50B Database'!$AI:$AI,0)),INDEX('ALLL &lt;50B Database'!$A:$A,MATCH(Workings!$A1612,'ALLL &lt;50B Database'!$AI:$AI,0)))</f>
        <v>#N/A</v>
      </c>
      <c r="C1612" s="3" t="str">
        <f>IFERROR(IFERROR(VLOOKUP($B1612,'CECL &lt;50B Database'!$A:$AA,11,FALSE),VLOOKUP($B1612,'ALLL &lt;50B Database'!$A:$AA,11,FALSE)),"")</f>
        <v/>
      </c>
      <c r="D1612" t="str">
        <f t="shared" si="50"/>
        <v/>
      </c>
    </row>
    <row r="1613" spans="1:4" x14ac:dyDescent="0.25">
      <c r="A1613">
        <f t="shared" si="51"/>
        <v>1613</v>
      </c>
      <c r="B1613" t="e">
        <f>IF('Peer Comparison Tool'!$D$11="NR",INDEX('CECL &lt;50B Database'!$A:$A,MATCH(Workings!$A1613,'CECL &lt;50B Database'!$AI:$AI,0)),INDEX('ALLL &lt;50B Database'!$A:$A,MATCH(Workings!$A1613,'ALLL &lt;50B Database'!$AI:$AI,0)))</f>
        <v>#N/A</v>
      </c>
      <c r="C1613" s="3" t="str">
        <f>IFERROR(IFERROR(VLOOKUP($B1613,'CECL &lt;50B Database'!$A:$AA,11,FALSE),VLOOKUP($B1613,'ALLL &lt;50B Database'!$A:$AA,11,FALSE)),"")</f>
        <v/>
      </c>
      <c r="D1613" t="str">
        <f t="shared" si="50"/>
        <v/>
      </c>
    </row>
    <row r="1614" spans="1:4" x14ac:dyDescent="0.25">
      <c r="A1614">
        <f t="shared" si="51"/>
        <v>1614</v>
      </c>
      <c r="B1614" t="e">
        <f>IF('Peer Comparison Tool'!$D$11="NR",INDEX('CECL &lt;50B Database'!$A:$A,MATCH(Workings!$A1614,'CECL &lt;50B Database'!$AI:$AI,0)),INDEX('ALLL &lt;50B Database'!$A:$A,MATCH(Workings!$A1614,'ALLL &lt;50B Database'!$AI:$AI,0)))</f>
        <v>#N/A</v>
      </c>
      <c r="C1614" s="3" t="str">
        <f>IFERROR(IFERROR(VLOOKUP($B1614,'CECL &lt;50B Database'!$A:$AA,11,FALSE),VLOOKUP($B1614,'ALLL &lt;50B Database'!$A:$AA,11,FALSE)),"")</f>
        <v/>
      </c>
      <c r="D1614" t="str">
        <f t="shared" si="50"/>
        <v/>
      </c>
    </row>
    <row r="1615" spans="1:4" x14ac:dyDescent="0.25">
      <c r="A1615">
        <f t="shared" si="51"/>
        <v>1615</v>
      </c>
      <c r="B1615" t="e">
        <f>IF('Peer Comparison Tool'!$D$11="NR",INDEX('CECL &lt;50B Database'!$A:$A,MATCH(Workings!$A1615,'CECL &lt;50B Database'!$AI:$AI,0)),INDEX('ALLL &lt;50B Database'!$A:$A,MATCH(Workings!$A1615,'ALLL &lt;50B Database'!$AI:$AI,0)))</f>
        <v>#N/A</v>
      </c>
      <c r="C1615" s="3" t="str">
        <f>IFERROR(IFERROR(VLOOKUP($B1615,'CECL &lt;50B Database'!$A:$AA,11,FALSE),VLOOKUP($B1615,'ALLL &lt;50B Database'!$A:$AA,11,FALSE)),"")</f>
        <v/>
      </c>
      <c r="D1615" t="str">
        <f t="shared" si="50"/>
        <v/>
      </c>
    </row>
    <row r="1616" spans="1:4" x14ac:dyDescent="0.25">
      <c r="A1616">
        <f t="shared" si="51"/>
        <v>1616</v>
      </c>
      <c r="B1616" t="e">
        <f>IF('Peer Comparison Tool'!$D$11="NR",INDEX('CECL &lt;50B Database'!$A:$A,MATCH(Workings!$A1616,'CECL &lt;50B Database'!$AI:$AI,0)),INDEX('ALLL &lt;50B Database'!$A:$A,MATCH(Workings!$A1616,'ALLL &lt;50B Database'!$AI:$AI,0)))</f>
        <v>#N/A</v>
      </c>
      <c r="C1616" s="3" t="str">
        <f>IFERROR(IFERROR(VLOOKUP($B1616,'CECL &lt;50B Database'!$A:$AA,11,FALSE),VLOOKUP($B1616,'ALLL &lt;50B Database'!$A:$AA,11,FALSE)),"")</f>
        <v/>
      </c>
      <c r="D1616" t="str">
        <f t="shared" si="50"/>
        <v/>
      </c>
    </row>
    <row r="1617" spans="1:4" x14ac:dyDescent="0.25">
      <c r="A1617">
        <f t="shared" si="51"/>
        <v>1617</v>
      </c>
      <c r="B1617" t="e">
        <f>IF('Peer Comparison Tool'!$D$11="NR",INDEX('CECL &lt;50B Database'!$A:$A,MATCH(Workings!$A1617,'CECL &lt;50B Database'!$AI:$AI,0)),INDEX('ALLL &lt;50B Database'!$A:$A,MATCH(Workings!$A1617,'ALLL &lt;50B Database'!$AI:$AI,0)))</f>
        <v>#N/A</v>
      </c>
      <c r="C1617" s="3" t="str">
        <f>IFERROR(IFERROR(VLOOKUP($B1617,'CECL &lt;50B Database'!$A:$AA,11,FALSE),VLOOKUP($B1617,'ALLL &lt;50B Database'!$A:$AA,11,FALSE)),"")</f>
        <v/>
      </c>
      <c r="D1617" t="str">
        <f t="shared" si="50"/>
        <v/>
      </c>
    </row>
    <row r="1618" spans="1:4" x14ac:dyDescent="0.25">
      <c r="A1618">
        <f t="shared" si="51"/>
        <v>1618</v>
      </c>
      <c r="B1618" t="e">
        <f>IF('Peer Comparison Tool'!$D$11="NR",INDEX('CECL &lt;50B Database'!$A:$A,MATCH(Workings!$A1618,'CECL &lt;50B Database'!$AI:$AI,0)),INDEX('ALLL &lt;50B Database'!$A:$A,MATCH(Workings!$A1618,'ALLL &lt;50B Database'!$AI:$AI,0)))</f>
        <v>#N/A</v>
      </c>
      <c r="C1618" s="3" t="str">
        <f>IFERROR(IFERROR(VLOOKUP($B1618,'CECL &lt;50B Database'!$A:$AA,11,FALSE),VLOOKUP($B1618,'ALLL &lt;50B Database'!$A:$AA,11,FALSE)),"")</f>
        <v/>
      </c>
      <c r="D1618" t="str">
        <f t="shared" si="50"/>
        <v/>
      </c>
    </row>
    <row r="1619" spans="1:4" x14ac:dyDescent="0.25">
      <c r="A1619">
        <f t="shared" si="51"/>
        <v>1619</v>
      </c>
      <c r="B1619" t="e">
        <f>IF('Peer Comparison Tool'!$D$11="NR",INDEX('CECL &lt;50B Database'!$A:$A,MATCH(Workings!$A1619,'CECL &lt;50B Database'!$AI:$AI,0)),INDEX('ALLL &lt;50B Database'!$A:$A,MATCH(Workings!$A1619,'ALLL &lt;50B Database'!$AI:$AI,0)))</f>
        <v>#N/A</v>
      </c>
      <c r="C1619" s="3" t="str">
        <f>IFERROR(IFERROR(VLOOKUP($B1619,'CECL &lt;50B Database'!$A:$AA,11,FALSE),VLOOKUP($B1619,'ALLL &lt;50B Database'!$A:$AA,11,FALSE)),"")</f>
        <v/>
      </c>
      <c r="D1619" t="str">
        <f t="shared" si="50"/>
        <v/>
      </c>
    </row>
    <row r="1620" spans="1:4" x14ac:dyDescent="0.25">
      <c r="A1620">
        <f t="shared" si="51"/>
        <v>1620</v>
      </c>
      <c r="B1620" t="e">
        <f>IF('Peer Comparison Tool'!$D$11="NR",INDEX('CECL &lt;50B Database'!$A:$A,MATCH(Workings!$A1620,'CECL &lt;50B Database'!$AI:$AI,0)),INDEX('ALLL &lt;50B Database'!$A:$A,MATCH(Workings!$A1620,'ALLL &lt;50B Database'!$AI:$AI,0)))</f>
        <v>#N/A</v>
      </c>
      <c r="C1620" s="3" t="str">
        <f>IFERROR(IFERROR(VLOOKUP($B1620,'CECL &lt;50B Database'!$A:$AA,11,FALSE),VLOOKUP($B1620,'ALLL &lt;50B Database'!$A:$AA,11,FALSE)),"")</f>
        <v/>
      </c>
      <c r="D1620" t="str">
        <f t="shared" si="50"/>
        <v/>
      </c>
    </row>
    <row r="1621" spans="1:4" x14ac:dyDescent="0.25">
      <c r="A1621">
        <f t="shared" si="51"/>
        <v>1621</v>
      </c>
      <c r="B1621" t="e">
        <f>IF('Peer Comparison Tool'!$D$11="NR",INDEX('CECL &lt;50B Database'!$A:$A,MATCH(Workings!$A1621,'CECL &lt;50B Database'!$AI:$AI,0)),INDEX('ALLL &lt;50B Database'!$A:$A,MATCH(Workings!$A1621,'ALLL &lt;50B Database'!$AI:$AI,0)))</f>
        <v>#N/A</v>
      </c>
      <c r="C1621" s="3" t="str">
        <f>IFERROR(IFERROR(VLOOKUP($B1621,'CECL &lt;50B Database'!$A:$AA,11,FALSE),VLOOKUP($B1621,'ALLL &lt;50B Database'!$A:$AA,11,FALSE)),"")</f>
        <v/>
      </c>
      <c r="D1621" t="str">
        <f t="shared" si="50"/>
        <v/>
      </c>
    </row>
    <row r="1622" spans="1:4" x14ac:dyDescent="0.25">
      <c r="A1622">
        <f t="shared" si="51"/>
        <v>1622</v>
      </c>
      <c r="B1622" t="e">
        <f>IF('Peer Comparison Tool'!$D$11="NR",INDEX('CECL &lt;50B Database'!$A:$A,MATCH(Workings!$A1622,'CECL &lt;50B Database'!$AI:$AI,0)),INDEX('ALLL &lt;50B Database'!$A:$A,MATCH(Workings!$A1622,'ALLL &lt;50B Database'!$AI:$AI,0)))</f>
        <v>#N/A</v>
      </c>
      <c r="C1622" s="3" t="str">
        <f>IFERROR(IFERROR(VLOOKUP($B1622,'CECL &lt;50B Database'!$A:$AA,11,FALSE),VLOOKUP($B1622,'ALLL &lt;50B Database'!$A:$AA,11,FALSE)),"")</f>
        <v/>
      </c>
      <c r="D1622" t="str">
        <f t="shared" si="50"/>
        <v/>
      </c>
    </row>
    <row r="1623" spans="1:4" x14ac:dyDescent="0.25">
      <c r="A1623">
        <f t="shared" si="51"/>
        <v>1623</v>
      </c>
      <c r="B1623" t="e">
        <f>IF('Peer Comparison Tool'!$D$11="NR",INDEX('CECL &lt;50B Database'!$A:$A,MATCH(Workings!$A1623,'CECL &lt;50B Database'!$AI:$AI,0)),INDEX('ALLL &lt;50B Database'!$A:$A,MATCH(Workings!$A1623,'ALLL &lt;50B Database'!$AI:$AI,0)))</f>
        <v>#N/A</v>
      </c>
      <c r="C1623" s="3" t="str">
        <f>IFERROR(IFERROR(VLOOKUP($B1623,'CECL &lt;50B Database'!$A:$AA,11,FALSE),VLOOKUP($B1623,'ALLL &lt;50B Database'!$A:$AA,11,FALSE)),"")</f>
        <v/>
      </c>
      <c r="D1623" t="str">
        <f t="shared" si="50"/>
        <v/>
      </c>
    </row>
    <row r="1624" spans="1:4" x14ac:dyDescent="0.25">
      <c r="A1624">
        <f t="shared" si="51"/>
        <v>1624</v>
      </c>
      <c r="B1624" t="e">
        <f>IF('Peer Comparison Tool'!$D$11="NR",INDEX('CECL &lt;50B Database'!$A:$A,MATCH(Workings!$A1624,'CECL &lt;50B Database'!$AI:$AI,0)),INDEX('ALLL &lt;50B Database'!$A:$A,MATCH(Workings!$A1624,'ALLL &lt;50B Database'!$AI:$AI,0)))</f>
        <v>#N/A</v>
      </c>
      <c r="C1624" s="3" t="str">
        <f>IFERROR(IFERROR(VLOOKUP($B1624,'CECL &lt;50B Database'!$A:$AA,11,FALSE),VLOOKUP($B1624,'ALLL &lt;50B Database'!$A:$AA,11,FALSE)),"")</f>
        <v/>
      </c>
      <c r="D1624" t="str">
        <f t="shared" si="50"/>
        <v/>
      </c>
    </row>
    <row r="1625" spans="1:4" x14ac:dyDescent="0.25">
      <c r="A1625">
        <f t="shared" si="51"/>
        <v>1625</v>
      </c>
      <c r="B1625" t="e">
        <f>IF('Peer Comparison Tool'!$D$11="NR",INDEX('CECL &lt;50B Database'!$A:$A,MATCH(Workings!$A1625,'CECL &lt;50B Database'!$AI:$AI,0)),INDEX('ALLL &lt;50B Database'!$A:$A,MATCH(Workings!$A1625,'ALLL &lt;50B Database'!$AI:$AI,0)))</f>
        <v>#N/A</v>
      </c>
      <c r="C1625" s="3" t="str">
        <f>IFERROR(IFERROR(VLOOKUP($B1625,'CECL &lt;50B Database'!$A:$AA,11,FALSE),VLOOKUP($B1625,'ALLL &lt;50B Database'!$A:$AA,11,FALSE)),"")</f>
        <v/>
      </c>
      <c r="D1625" t="str">
        <f t="shared" si="50"/>
        <v/>
      </c>
    </row>
    <row r="1626" spans="1:4" x14ac:dyDescent="0.25">
      <c r="A1626">
        <f t="shared" si="51"/>
        <v>1626</v>
      </c>
      <c r="B1626" t="e">
        <f>IF('Peer Comparison Tool'!$D$11="NR",INDEX('CECL &lt;50B Database'!$A:$A,MATCH(Workings!$A1626,'CECL &lt;50B Database'!$AI:$AI,0)),INDEX('ALLL &lt;50B Database'!$A:$A,MATCH(Workings!$A1626,'ALLL &lt;50B Database'!$AI:$AI,0)))</f>
        <v>#N/A</v>
      </c>
      <c r="C1626" s="3" t="str">
        <f>IFERROR(IFERROR(VLOOKUP($B1626,'CECL &lt;50B Database'!$A:$AA,11,FALSE),VLOOKUP($B1626,'ALLL &lt;50B Database'!$A:$AA,11,FALSE)),"")</f>
        <v/>
      </c>
      <c r="D1626" t="str">
        <f t="shared" si="50"/>
        <v/>
      </c>
    </row>
    <row r="1627" spans="1:4" x14ac:dyDescent="0.25">
      <c r="A1627">
        <f t="shared" si="51"/>
        <v>1627</v>
      </c>
      <c r="B1627" t="e">
        <f>IF('Peer Comparison Tool'!$D$11="NR",INDEX('CECL &lt;50B Database'!$A:$A,MATCH(Workings!$A1627,'CECL &lt;50B Database'!$AI:$AI,0)),INDEX('ALLL &lt;50B Database'!$A:$A,MATCH(Workings!$A1627,'ALLL &lt;50B Database'!$AI:$AI,0)))</f>
        <v>#N/A</v>
      </c>
      <c r="C1627" s="3" t="str">
        <f>IFERROR(IFERROR(VLOOKUP($B1627,'CECL &lt;50B Database'!$A:$AA,11,FALSE),VLOOKUP($B1627,'ALLL &lt;50B Database'!$A:$AA,11,FALSE)),"")</f>
        <v/>
      </c>
      <c r="D1627" t="str">
        <f t="shared" si="50"/>
        <v/>
      </c>
    </row>
    <row r="1628" spans="1:4" x14ac:dyDescent="0.25">
      <c r="A1628">
        <f t="shared" si="51"/>
        <v>1628</v>
      </c>
      <c r="B1628" t="e">
        <f>IF('Peer Comparison Tool'!$D$11="NR",INDEX('CECL &lt;50B Database'!$A:$A,MATCH(Workings!$A1628,'CECL &lt;50B Database'!$AI:$AI,0)),INDEX('ALLL &lt;50B Database'!$A:$A,MATCH(Workings!$A1628,'ALLL &lt;50B Database'!$AI:$AI,0)))</f>
        <v>#N/A</v>
      </c>
      <c r="C1628" s="3" t="str">
        <f>IFERROR(IFERROR(VLOOKUP($B1628,'CECL &lt;50B Database'!$A:$AA,11,FALSE),VLOOKUP($B1628,'ALLL &lt;50B Database'!$A:$AA,11,FALSE)),"")</f>
        <v/>
      </c>
      <c r="D1628" t="str">
        <f t="shared" si="50"/>
        <v/>
      </c>
    </row>
    <row r="1629" spans="1:4" x14ac:dyDescent="0.25">
      <c r="A1629">
        <f t="shared" si="51"/>
        <v>1629</v>
      </c>
      <c r="B1629" t="e">
        <f>IF('Peer Comparison Tool'!$D$11="NR",INDEX('CECL &lt;50B Database'!$A:$A,MATCH(Workings!$A1629,'CECL &lt;50B Database'!$AI:$AI,0)),INDEX('ALLL &lt;50B Database'!$A:$A,MATCH(Workings!$A1629,'ALLL &lt;50B Database'!$AI:$AI,0)))</f>
        <v>#N/A</v>
      </c>
      <c r="C1629" s="3" t="str">
        <f>IFERROR(IFERROR(VLOOKUP($B1629,'CECL &lt;50B Database'!$A:$AA,11,FALSE),VLOOKUP($B1629,'ALLL &lt;50B Database'!$A:$AA,11,FALSE)),"")</f>
        <v/>
      </c>
      <c r="D1629" t="str">
        <f t="shared" si="50"/>
        <v/>
      </c>
    </row>
    <row r="1630" spans="1:4" x14ac:dyDescent="0.25">
      <c r="A1630">
        <f t="shared" si="51"/>
        <v>1630</v>
      </c>
      <c r="B1630" t="e">
        <f>IF('Peer Comparison Tool'!$D$11="NR",INDEX('CECL &lt;50B Database'!$A:$A,MATCH(Workings!$A1630,'CECL &lt;50B Database'!$AI:$AI,0)),INDEX('ALLL &lt;50B Database'!$A:$A,MATCH(Workings!$A1630,'ALLL &lt;50B Database'!$AI:$AI,0)))</f>
        <v>#N/A</v>
      </c>
      <c r="C1630" s="3" t="str">
        <f>IFERROR(IFERROR(VLOOKUP($B1630,'CECL &lt;50B Database'!$A:$AA,11,FALSE),VLOOKUP($B1630,'ALLL &lt;50B Database'!$A:$AA,11,FALSE)),"")</f>
        <v/>
      </c>
      <c r="D1630" t="str">
        <f t="shared" si="50"/>
        <v/>
      </c>
    </row>
    <row r="1631" spans="1:4" x14ac:dyDescent="0.25">
      <c r="A1631">
        <f t="shared" si="51"/>
        <v>1631</v>
      </c>
      <c r="B1631" t="e">
        <f>IF('Peer Comparison Tool'!$D$11="NR",INDEX('CECL &lt;50B Database'!$A:$A,MATCH(Workings!$A1631,'CECL &lt;50B Database'!$AI:$AI,0)),INDEX('ALLL &lt;50B Database'!$A:$A,MATCH(Workings!$A1631,'ALLL &lt;50B Database'!$AI:$AI,0)))</f>
        <v>#N/A</v>
      </c>
      <c r="C1631" s="3" t="str">
        <f>IFERROR(IFERROR(VLOOKUP($B1631,'CECL &lt;50B Database'!$A:$AA,11,FALSE),VLOOKUP($B1631,'ALLL &lt;50B Database'!$A:$AA,11,FALSE)),"")</f>
        <v/>
      </c>
      <c r="D1631" t="str">
        <f t="shared" si="50"/>
        <v/>
      </c>
    </row>
    <row r="1632" spans="1:4" x14ac:dyDescent="0.25">
      <c r="A1632">
        <f t="shared" si="51"/>
        <v>1632</v>
      </c>
      <c r="B1632" t="e">
        <f>IF('Peer Comparison Tool'!$D$11="NR",INDEX('CECL &lt;50B Database'!$A:$A,MATCH(Workings!$A1632,'CECL &lt;50B Database'!$AI:$AI,0)),INDEX('ALLL &lt;50B Database'!$A:$A,MATCH(Workings!$A1632,'ALLL &lt;50B Database'!$AI:$AI,0)))</f>
        <v>#N/A</v>
      </c>
      <c r="C1632" s="3" t="str">
        <f>IFERROR(IFERROR(VLOOKUP($B1632,'CECL &lt;50B Database'!$A:$AA,11,FALSE),VLOOKUP($B1632,'ALLL &lt;50B Database'!$A:$AA,11,FALSE)),"")</f>
        <v/>
      </c>
      <c r="D1632" t="str">
        <f t="shared" si="50"/>
        <v/>
      </c>
    </row>
    <row r="1633" spans="1:4" x14ac:dyDescent="0.25">
      <c r="A1633">
        <f t="shared" si="51"/>
        <v>1633</v>
      </c>
      <c r="B1633" t="e">
        <f>IF('Peer Comparison Tool'!$D$11="NR",INDEX('CECL &lt;50B Database'!$A:$A,MATCH(Workings!$A1633,'CECL &lt;50B Database'!$AI:$AI,0)),INDEX('ALLL &lt;50B Database'!$A:$A,MATCH(Workings!$A1633,'ALLL &lt;50B Database'!$AI:$AI,0)))</f>
        <v>#N/A</v>
      </c>
      <c r="C1633" s="3" t="str">
        <f>IFERROR(IFERROR(VLOOKUP($B1633,'CECL &lt;50B Database'!$A:$AA,11,FALSE),VLOOKUP($B1633,'ALLL &lt;50B Database'!$A:$AA,11,FALSE)),"")</f>
        <v/>
      </c>
      <c r="D1633" t="str">
        <f t="shared" si="50"/>
        <v/>
      </c>
    </row>
    <row r="1634" spans="1:4" x14ac:dyDescent="0.25">
      <c r="A1634">
        <f t="shared" si="51"/>
        <v>1634</v>
      </c>
      <c r="B1634" t="e">
        <f>IF('Peer Comparison Tool'!$D$11="NR",INDEX('CECL &lt;50B Database'!$A:$A,MATCH(Workings!$A1634,'CECL &lt;50B Database'!$AI:$AI,0)),INDEX('ALLL &lt;50B Database'!$A:$A,MATCH(Workings!$A1634,'ALLL &lt;50B Database'!$AI:$AI,0)))</f>
        <v>#N/A</v>
      </c>
      <c r="C1634" s="3" t="str">
        <f>IFERROR(IFERROR(VLOOKUP($B1634,'CECL &lt;50B Database'!$A:$AA,11,FALSE),VLOOKUP($B1634,'ALLL &lt;50B Database'!$A:$AA,11,FALSE)),"")</f>
        <v/>
      </c>
      <c r="D1634" t="str">
        <f t="shared" si="50"/>
        <v/>
      </c>
    </row>
    <row r="1635" spans="1:4" x14ac:dyDescent="0.25">
      <c r="A1635">
        <f t="shared" si="51"/>
        <v>1635</v>
      </c>
      <c r="B1635" t="e">
        <f>IF('Peer Comparison Tool'!$D$11="NR",INDEX('CECL &lt;50B Database'!$A:$A,MATCH(Workings!$A1635,'CECL &lt;50B Database'!$AI:$AI,0)),INDEX('ALLL &lt;50B Database'!$A:$A,MATCH(Workings!$A1635,'ALLL &lt;50B Database'!$AI:$AI,0)))</f>
        <v>#N/A</v>
      </c>
      <c r="C1635" s="3" t="str">
        <f>IFERROR(IFERROR(VLOOKUP($B1635,'CECL &lt;50B Database'!$A:$AA,11,FALSE),VLOOKUP($B1635,'ALLL &lt;50B Database'!$A:$AA,11,FALSE)),"")</f>
        <v/>
      </c>
      <c r="D1635" t="str">
        <f t="shared" si="50"/>
        <v/>
      </c>
    </row>
    <row r="1636" spans="1:4" x14ac:dyDescent="0.25">
      <c r="A1636">
        <f t="shared" si="51"/>
        <v>1636</v>
      </c>
      <c r="B1636" t="e">
        <f>IF('Peer Comparison Tool'!$D$11="NR",INDEX('CECL &lt;50B Database'!$A:$A,MATCH(Workings!$A1636,'CECL &lt;50B Database'!$AI:$AI,0)),INDEX('ALLL &lt;50B Database'!$A:$A,MATCH(Workings!$A1636,'ALLL &lt;50B Database'!$AI:$AI,0)))</f>
        <v>#N/A</v>
      </c>
      <c r="C1636" s="3" t="str">
        <f>IFERROR(IFERROR(VLOOKUP($B1636,'CECL &lt;50B Database'!$A:$AA,11,FALSE),VLOOKUP($B1636,'ALLL &lt;50B Database'!$A:$AA,11,FALSE)),"")</f>
        <v/>
      </c>
      <c r="D1636" t="str">
        <f t="shared" si="50"/>
        <v/>
      </c>
    </row>
    <row r="1637" spans="1:4" x14ac:dyDescent="0.25">
      <c r="A1637">
        <f t="shared" si="51"/>
        <v>1637</v>
      </c>
      <c r="B1637" t="e">
        <f>IF('Peer Comparison Tool'!$D$11="NR",INDEX('CECL &lt;50B Database'!$A:$A,MATCH(Workings!$A1637,'CECL &lt;50B Database'!$AI:$AI,0)),INDEX('ALLL &lt;50B Database'!$A:$A,MATCH(Workings!$A1637,'ALLL &lt;50B Database'!$AI:$AI,0)))</f>
        <v>#N/A</v>
      </c>
      <c r="C1637" s="3" t="str">
        <f>IFERROR(IFERROR(VLOOKUP($B1637,'CECL &lt;50B Database'!$A:$AA,11,FALSE),VLOOKUP($B1637,'ALLL &lt;50B Database'!$A:$AA,11,FALSE)),"")</f>
        <v/>
      </c>
      <c r="D1637" t="str">
        <f t="shared" si="50"/>
        <v/>
      </c>
    </row>
    <row r="1638" spans="1:4" x14ac:dyDescent="0.25">
      <c r="A1638">
        <f t="shared" si="51"/>
        <v>1638</v>
      </c>
      <c r="B1638" t="e">
        <f>IF('Peer Comparison Tool'!$D$11="NR",INDEX('CECL &lt;50B Database'!$A:$A,MATCH(Workings!$A1638,'CECL &lt;50B Database'!$AI:$AI,0)),INDEX('ALLL &lt;50B Database'!$A:$A,MATCH(Workings!$A1638,'ALLL &lt;50B Database'!$AI:$AI,0)))</f>
        <v>#N/A</v>
      </c>
      <c r="C1638" s="3" t="str">
        <f>IFERROR(IFERROR(VLOOKUP($B1638,'CECL &lt;50B Database'!$A:$AA,11,FALSE),VLOOKUP($B1638,'ALLL &lt;50B Database'!$A:$AA,11,FALSE)),"")</f>
        <v/>
      </c>
      <c r="D1638" t="str">
        <f t="shared" si="50"/>
        <v/>
      </c>
    </row>
    <row r="1639" spans="1:4" x14ac:dyDescent="0.25">
      <c r="A1639">
        <f t="shared" si="51"/>
        <v>1639</v>
      </c>
      <c r="B1639" t="e">
        <f>IF('Peer Comparison Tool'!$D$11="NR",INDEX('CECL &lt;50B Database'!$A:$A,MATCH(Workings!$A1639,'CECL &lt;50B Database'!$AI:$AI,0)),INDEX('ALLL &lt;50B Database'!$A:$A,MATCH(Workings!$A1639,'ALLL &lt;50B Database'!$AI:$AI,0)))</f>
        <v>#N/A</v>
      </c>
      <c r="C1639" s="3" t="str">
        <f>IFERROR(IFERROR(VLOOKUP($B1639,'CECL &lt;50B Database'!$A:$AA,11,FALSE),VLOOKUP($B1639,'ALLL &lt;50B Database'!$A:$AA,11,FALSE)),"")</f>
        <v/>
      </c>
      <c r="D1639" t="str">
        <f t="shared" si="50"/>
        <v/>
      </c>
    </row>
    <row r="1640" spans="1:4" x14ac:dyDescent="0.25">
      <c r="A1640">
        <f t="shared" si="51"/>
        <v>1640</v>
      </c>
      <c r="B1640" t="e">
        <f>IF('Peer Comparison Tool'!$D$11="NR",INDEX('CECL &lt;50B Database'!$A:$A,MATCH(Workings!$A1640,'CECL &lt;50B Database'!$AI:$AI,0)),INDEX('ALLL &lt;50B Database'!$A:$A,MATCH(Workings!$A1640,'ALLL &lt;50B Database'!$AI:$AI,0)))</f>
        <v>#N/A</v>
      </c>
      <c r="C1640" s="3" t="str">
        <f>IFERROR(IFERROR(VLOOKUP($B1640,'CECL &lt;50B Database'!$A:$AA,11,FALSE),VLOOKUP($B1640,'ALLL &lt;50B Database'!$A:$AA,11,FALSE)),"")</f>
        <v/>
      </c>
      <c r="D1640" t="str">
        <f t="shared" si="50"/>
        <v/>
      </c>
    </row>
    <row r="1641" spans="1:4" x14ac:dyDescent="0.25">
      <c r="A1641">
        <f t="shared" si="51"/>
        <v>1641</v>
      </c>
      <c r="B1641" t="e">
        <f>IF('Peer Comparison Tool'!$D$11="NR",INDEX('CECL &lt;50B Database'!$A:$A,MATCH(Workings!$A1641,'CECL &lt;50B Database'!$AI:$AI,0)),INDEX('ALLL &lt;50B Database'!$A:$A,MATCH(Workings!$A1641,'ALLL &lt;50B Database'!$AI:$AI,0)))</f>
        <v>#N/A</v>
      </c>
      <c r="C1641" s="3" t="str">
        <f>IFERROR(IFERROR(VLOOKUP($B1641,'CECL &lt;50B Database'!$A:$AA,11,FALSE),VLOOKUP($B1641,'ALLL &lt;50B Database'!$A:$AA,11,FALSE)),"")</f>
        <v/>
      </c>
      <c r="D1641" t="str">
        <f t="shared" si="50"/>
        <v/>
      </c>
    </row>
    <row r="1642" spans="1:4" x14ac:dyDescent="0.25">
      <c r="A1642">
        <f t="shared" si="51"/>
        <v>1642</v>
      </c>
      <c r="B1642" t="e">
        <f>IF('Peer Comparison Tool'!$D$11="NR",INDEX('CECL &lt;50B Database'!$A:$A,MATCH(Workings!$A1642,'CECL &lt;50B Database'!$AI:$AI,0)),INDEX('ALLL &lt;50B Database'!$A:$A,MATCH(Workings!$A1642,'ALLL &lt;50B Database'!$AI:$AI,0)))</f>
        <v>#N/A</v>
      </c>
      <c r="C1642" s="3" t="str">
        <f>IFERROR(IFERROR(VLOOKUP($B1642,'CECL &lt;50B Database'!$A:$AA,11,FALSE),VLOOKUP($B1642,'ALLL &lt;50B Database'!$A:$AA,11,FALSE)),"")</f>
        <v/>
      </c>
      <c r="D1642" t="str">
        <f t="shared" si="50"/>
        <v/>
      </c>
    </row>
    <row r="1643" spans="1:4" x14ac:dyDescent="0.25">
      <c r="A1643">
        <f t="shared" si="51"/>
        <v>1643</v>
      </c>
      <c r="B1643" t="e">
        <f>IF('Peer Comparison Tool'!$D$11="NR",INDEX('CECL &lt;50B Database'!$A:$A,MATCH(Workings!$A1643,'CECL &lt;50B Database'!$AI:$AI,0)),INDEX('ALLL &lt;50B Database'!$A:$A,MATCH(Workings!$A1643,'ALLL &lt;50B Database'!$AI:$AI,0)))</f>
        <v>#N/A</v>
      </c>
      <c r="C1643" s="3" t="str">
        <f>IFERROR(IFERROR(VLOOKUP($B1643,'CECL &lt;50B Database'!$A:$AA,11,FALSE),VLOOKUP($B1643,'ALLL &lt;50B Database'!$A:$AA,11,FALSE)),"")</f>
        <v/>
      </c>
      <c r="D1643" t="str">
        <f t="shared" si="50"/>
        <v/>
      </c>
    </row>
    <row r="1644" spans="1:4" x14ac:dyDescent="0.25">
      <c r="A1644">
        <f t="shared" si="51"/>
        <v>1644</v>
      </c>
      <c r="B1644" t="e">
        <f>IF('Peer Comparison Tool'!$D$11="NR",INDEX('CECL &lt;50B Database'!$A:$A,MATCH(Workings!$A1644,'CECL &lt;50B Database'!$AI:$AI,0)),INDEX('ALLL &lt;50B Database'!$A:$A,MATCH(Workings!$A1644,'ALLL &lt;50B Database'!$AI:$AI,0)))</f>
        <v>#N/A</v>
      </c>
      <c r="C1644" s="3" t="str">
        <f>IFERROR(IFERROR(VLOOKUP($B1644,'CECL &lt;50B Database'!$A:$AA,11,FALSE),VLOOKUP($B1644,'ALLL &lt;50B Database'!$A:$AA,11,FALSE)),"")</f>
        <v/>
      </c>
      <c r="D1644" t="str">
        <f t="shared" si="50"/>
        <v/>
      </c>
    </row>
    <row r="1645" spans="1:4" x14ac:dyDescent="0.25">
      <c r="A1645">
        <f t="shared" si="51"/>
        <v>1645</v>
      </c>
      <c r="B1645" t="e">
        <f>IF('Peer Comparison Tool'!$D$11="NR",INDEX('CECL &lt;50B Database'!$A:$A,MATCH(Workings!$A1645,'CECL &lt;50B Database'!$AI:$AI,0)),INDEX('ALLL &lt;50B Database'!$A:$A,MATCH(Workings!$A1645,'ALLL &lt;50B Database'!$AI:$AI,0)))</f>
        <v>#N/A</v>
      </c>
      <c r="C1645" s="3" t="str">
        <f>IFERROR(IFERROR(VLOOKUP($B1645,'CECL &lt;50B Database'!$A:$AA,11,FALSE),VLOOKUP($B1645,'ALLL &lt;50B Database'!$A:$AA,11,FALSE)),"")</f>
        <v/>
      </c>
      <c r="D1645" t="str">
        <f t="shared" si="50"/>
        <v/>
      </c>
    </row>
    <row r="1646" spans="1:4" x14ac:dyDescent="0.25">
      <c r="A1646">
        <f t="shared" si="51"/>
        <v>1646</v>
      </c>
      <c r="B1646" t="e">
        <f>IF('Peer Comparison Tool'!$D$11="NR",INDEX('CECL &lt;50B Database'!$A:$A,MATCH(Workings!$A1646,'CECL &lt;50B Database'!$AI:$AI,0)),INDEX('ALLL &lt;50B Database'!$A:$A,MATCH(Workings!$A1646,'ALLL &lt;50B Database'!$AI:$AI,0)))</f>
        <v>#N/A</v>
      </c>
      <c r="C1646" s="3" t="str">
        <f>IFERROR(IFERROR(VLOOKUP($B1646,'CECL &lt;50B Database'!$A:$AA,11,FALSE),VLOOKUP($B1646,'ALLL &lt;50B Database'!$A:$AA,11,FALSE)),"")</f>
        <v/>
      </c>
      <c r="D1646" t="str">
        <f t="shared" si="50"/>
        <v/>
      </c>
    </row>
    <row r="1647" spans="1:4" x14ac:dyDescent="0.25">
      <c r="A1647">
        <f t="shared" si="51"/>
        <v>1647</v>
      </c>
      <c r="B1647" t="e">
        <f>IF('Peer Comparison Tool'!$D$11="NR",INDEX('CECL &lt;50B Database'!$A:$A,MATCH(Workings!$A1647,'CECL &lt;50B Database'!$AI:$AI,0)),INDEX('ALLL &lt;50B Database'!$A:$A,MATCH(Workings!$A1647,'ALLL &lt;50B Database'!$AI:$AI,0)))</f>
        <v>#N/A</v>
      </c>
      <c r="C1647" s="3" t="str">
        <f>IFERROR(IFERROR(VLOOKUP($B1647,'CECL &lt;50B Database'!$A:$AA,11,FALSE),VLOOKUP($B1647,'ALLL &lt;50B Database'!$A:$AA,11,FALSE)),"")</f>
        <v/>
      </c>
      <c r="D1647" t="str">
        <f t="shared" si="50"/>
        <v/>
      </c>
    </row>
    <row r="1648" spans="1:4" x14ac:dyDescent="0.25">
      <c r="A1648">
        <f t="shared" si="51"/>
        <v>1648</v>
      </c>
      <c r="B1648" t="e">
        <f>IF('Peer Comparison Tool'!$D$11="NR",INDEX('CECL &lt;50B Database'!$A:$A,MATCH(Workings!$A1648,'CECL &lt;50B Database'!$AI:$AI,0)),INDEX('ALLL &lt;50B Database'!$A:$A,MATCH(Workings!$A1648,'ALLL &lt;50B Database'!$AI:$AI,0)))</f>
        <v>#N/A</v>
      </c>
      <c r="C1648" s="3" t="str">
        <f>IFERROR(IFERROR(VLOOKUP($B1648,'CECL &lt;50B Database'!$A:$AA,11,FALSE),VLOOKUP($B1648,'ALLL &lt;50B Database'!$A:$AA,11,FALSE)),"")</f>
        <v/>
      </c>
      <c r="D1648" t="str">
        <f t="shared" si="50"/>
        <v/>
      </c>
    </row>
    <row r="1649" spans="1:4" x14ac:dyDescent="0.25">
      <c r="A1649">
        <f t="shared" si="51"/>
        <v>1649</v>
      </c>
      <c r="B1649" t="e">
        <f>IF('Peer Comparison Tool'!$D$11="NR",INDEX('CECL &lt;50B Database'!$A:$A,MATCH(Workings!$A1649,'CECL &lt;50B Database'!$AI:$AI,0)),INDEX('ALLL &lt;50B Database'!$A:$A,MATCH(Workings!$A1649,'ALLL &lt;50B Database'!$AI:$AI,0)))</f>
        <v>#N/A</v>
      </c>
      <c r="C1649" s="3" t="str">
        <f>IFERROR(IFERROR(VLOOKUP($B1649,'CECL &lt;50B Database'!$A:$AA,11,FALSE),VLOOKUP($B1649,'ALLL &lt;50B Database'!$A:$AA,11,FALSE)),"")</f>
        <v/>
      </c>
      <c r="D1649" t="str">
        <f t="shared" si="50"/>
        <v/>
      </c>
    </row>
    <row r="1650" spans="1:4" x14ac:dyDescent="0.25">
      <c r="A1650">
        <f t="shared" si="51"/>
        <v>1650</v>
      </c>
      <c r="B1650" t="e">
        <f>IF('Peer Comparison Tool'!$D$11="NR",INDEX('CECL &lt;50B Database'!$A:$A,MATCH(Workings!$A1650,'CECL &lt;50B Database'!$AI:$AI,0)),INDEX('ALLL &lt;50B Database'!$A:$A,MATCH(Workings!$A1650,'ALLL &lt;50B Database'!$AI:$AI,0)))</f>
        <v>#N/A</v>
      </c>
      <c r="C1650" s="3" t="str">
        <f>IFERROR(IFERROR(VLOOKUP($B1650,'CECL &lt;50B Database'!$A:$AA,11,FALSE),VLOOKUP($B1650,'ALLL &lt;50B Database'!$A:$AA,11,FALSE)),"")</f>
        <v/>
      </c>
      <c r="D1650" t="str">
        <f t="shared" si="50"/>
        <v/>
      </c>
    </row>
    <row r="1651" spans="1:4" x14ac:dyDescent="0.25">
      <c r="A1651">
        <f t="shared" si="51"/>
        <v>1651</v>
      </c>
      <c r="B1651" t="e">
        <f>IF('Peer Comparison Tool'!$D$11="NR",INDEX('CECL &lt;50B Database'!$A:$A,MATCH(Workings!$A1651,'CECL &lt;50B Database'!$AI:$AI,0)),INDEX('ALLL &lt;50B Database'!$A:$A,MATCH(Workings!$A1651,'ALLL &lt;50B Database'!$AI:$AI,0)))</f>
        <v>#N/A</v>
      </c>
      <c r="C1651" s="3" t="str">
        <f>IFERROR(IFERROR(VLOOKUP($B1651,'CECL &lt;50B Database'!$A:$AA,11,FALSE),VLOOKUP($B1651,'ALLL &lt;50B Database'!$A:$AA,11,FALSE)),"")</f>
        <v/>
      </c>
      <c r="D1651" t="str">
        <f t="shared" si="50"/>
        <v/>
      </c>
    </row>
    <row r="1652" spans="1:4" x14ac:dyDescent="0.25">
      <c r="A1652">
        <f t="shared" si="51"/>
        <v>1652</v>
      </c>
      <c r="B1652" t="e">
        <f>IF('Peer Comparison Tool'!$D$11="NR",INDEX('CECL &lt;50B Database'!$A:$A,MATCH(Workings!$A1652,'CECL &lt;50B Database'!$AI:$AI,0)),INDEX('ALLL &lt;50B Database'!$A:$A,MATCH(Workings!$A1652,'ALLL &lt;50B Database'!$AI:$AI,0)))</f>
        <v>#N/A</v>
      </c>
      <c r="C1652" s="3" t="str">
        <f>IFERROR(IFERROR(VLOOKUP($B1652,'CECL &lt;50B Database'!$A:$AA,11,FALSE),VLOOKUP($B1652,'ALLL &lt;50B Database'!$A:$AA,11,FALSE)),"")</f>
        <v/>
      </c>
      <c r="D1652" t="str">
        <f t="shared" si="50"/>
        <v/>
      </c>
    </row>
    <row r="1653" spans="1:4" x14ac:dyDescent="0.25">
      <c r="A1653">
        <f t="shared" si="51"/>
        <v>1653</v>
      </c>
      <c r="B1653" t="e">
        <f>IF('Peer Comparison Tool'!$D$11="NR",INDEX('CECL &lt;50B Database'!$A:$A,MATCH(Workings!$A1653,'CECL &lt;50B Database'!$AI:$AI,0)),INDEX('ALLL &lt;50B Database'!$A:$A,MATCH(Workings!$A1653,'ALLL &lt;50B Database'!$AI:$AI,0)))</f>
        <v>#N/A</v>
      </c>
      <c r="C1653" s="3" t="str">
        <f>IFERROR(IFERROR(VLOOKUP($B1653,'CECL &lt;50B Database'!$A:$AA,11,FALSE),VLOOKUP($B1653,'ALLL &lt;50B Database'!$A:$AA,11,FALSE)),"")</f>
        <v/>
      </c>
      <c r="D1653" t="str">
        <f t="shared" si="50"/>
        <v/>
      </c>
    </row>
    <row r="1654" spans="1:4" x14ac:dyDescent="0.25">
      <c r="A1654">
        <f t="shared" si="51"/>
        <v>1654</v>
      </c>
      <c r="B1654" t="e">
        <f>IF('Peer Comparison Tool'!$D$11="NR",INDEX('CECL &lt;50B Database'!$A:$A,MATCH(Workings!$A1654,'CECL &lt;50B Database'!$AI:$AI,0)),INDEX('ALLL &lt;50B Database'!$A:$A,MATCH(Workings!$A1654,'ALLL &lt;50B Database'!$AI:$AI,0)))</f>
        <v>#N/A</v>
      </c>
      <c r="C1654" s="3" t="str">
        <f>IFERROR(IFERROR(VLOOKUP($B1654,'CECL &lt;50B Database'!$A:$AA,11,FALSE),VLOOKUP($B1654,'ALLL &lt;50B Database'!$A:$AA,11,FALSE)),"")</f>
        <v/>
      </c>
      <c r="D1654" t="str">
        <f t="shared" si="50"/>
        <v/>
      </c>
    </row>
    <row r="1655" spans="1:4" x14ac:dyDescent="0.25">
      <c r="A1655">
        <f t="shared" si="51"/>
        <v>1655</v>
      </c>
      <c r="B1655" t="e">
        <f>IF('Peer Comparison Tool'!$D$11="NR",INDEX('CECL &lt;50B Database'!$A:$A,MATCH(Workings!$A1655,'CECL &lt;50B Database'!$AI:$AI,0)),INDEX('ALLL &lt;50B Database'!$A:$A,MATCH(Workings!$A1655,'ALLL &lt;50B Database'!$AI:$AI,0)))</f>
        <v>#N/A</v>
      </c>
      <c r="C1655" s="3" t="str">
        <f>IFERROR(IFERROR(VLOOKUP($B1655,'CECL &lt;50B Database'!$A:$AA,11,FALSE),VLOOKUP($B1655,'ALLL &lt;50B Database'!$A:$AA,11,FALSE)),"")</f>
        <v/>
      </c>
      <c r="D1655" t="str">
        <f t="shared" si="50"/>
        <v/>
      </c>
    </row>
    <row r="1656" spans="1:4" x14ac:dyDescent="0.25">
      <c r="A1656">
        <f t="shared" si="51"/>
        <v>1656</v>
      </c>
      <c r="B1656" t="e">
        <f>IF('Peer Comparison Tool'!$D$11="NR",INDEX('CECL &lt;50B Database'!$A:$A,MATCH(Workings!$A1656,'CECL &lt;50B Database'!$AI:$AI,0)),INDEX('ALLL &lt;50B Database'!$A:$A,MATCH(Workings!$A1656,'ALLL &lt;50B Database'!$AI:$AI,0)))</f>
        <v>#N/A</v>
      </c>
      <c r="C1656" s="3" t="str">
        <f>IFERROR(IFERROR(VLOOKUP($B1656,'CECL &lt;50B Database'!$A:$AA,11,FALSE),VLOOKUP($B1656,'ALLL &lt;50B Database'!$A:$AA,11,FALSE)),"")</f>
        <v/>
      </c>
      <c r="D1656" t="str">
        <f t="shared" si="50"/>
        <v/>
      </c>
    </row>
    <row r="1657" spans="1:4" x14ac:dyDescent="0.25">
      <c r="A1657">
        <f t="shared" si="51"/>
        <v>1657</v>
      </c>
      <c r="B1657" t="e">
        <f>IF('Peer Comparison Tool'!$D$11="NR",INDEX('CECL &lt;50B Database'!$A:$A,MATCH(Workings!$A1657,'CECL &lt;50B Database'!$AI:$AI,0)),INDEX('ALLL &lt;50B Database'!$A:$A,MATCH(Workings!$A1657,'ALLL &lt;50B Database'!$AI:$AI,0)))</f>
        <v>#N/A</v>
      </c>
      <c r="C1657" s="3" t="str">
        <f>IFERROR(IFERROR(VLOOKUP($B1657,'CECL &lt;50B Database'!$A:$AA,11,FALSE),VLOOKUP($B1657,'ALLL &lt;50B Database'!$A:$AA,11,FALSE)),"")</f>
        <v/>
      </c>
      <c r="D1657" t="str">
        <f t="shared" si="50"/>
        <v/>
      </c>
    </row>
    <row r="1658" spans="1:4" x14ac:dyDescent="0.25">
      <c r="A1658">
        <f t="shared" si="51"/>
        <v>1658</v>
      </c>
      <c r="B1658" t="e">
        <f>IF('Peer Comparison Tool'!$D$11="NR",INDEX('CECL &lt;50B Database'!$A:$A,MATCH(Workings!$A1658,'CECL &lt;50B Database'!$AI:$AI,0)),INDEX('ALLL &lt;50B Database'!$A:$A,MATCH(Workings!$A1658,'ALLL &lt;50B Database'!$AI:$AI,0)))</f>
        <v>#N/A</v>
      </c>
      <c r="C1658" s="3" t="str">
        <f>IFERROR(IFERROR(VLOOKUP($B1658,'CECL &lt;50B Database'!$A:$AA,11,FALSE),VLOOKUP($B1658,'ALLL &lt;50B Database'!$A:$AA,11,FALSE)),"")</f>
        <v/>
      </c>
      <c r="D1658" t="str">
        <f t="shared" si="50"/>
        <v/>
      </c>
    </row>
    <row r="1659" spans="1:4" x14ac:dyDescent="0.25">
      <c r="A1659">
        <f t="shared" si="51"/>
        <v>1659</v>
      </c>
      <c r="B1659" t="e">
        <f>IF('Peer Comparison Tool'!$D$11="NR",INDEX('CECL &lt;50B Database'!$A:$A,MATCH(Workings!$A1659,'CECL &lt;50B Database'!$AI:$AI,0)),INDEX('ALLL &lt;50B Database'!$A:$A,MATCH(Workings!$A1659,'ALLL &lt;50B Database'!$AI:$AI,0)))</f>
        <v>#N/A</v>
      </c>
      <c r="C1659" s="3" t="str">
        <f>IFERROR(IFERROR(VLOOKUP($B1659,'CECL &lt;50B Database'!$A:$AA,11,FALSE),VLOOKUP($B1659,'ALLL &lt;50B Database'!$A:$AA,11,FALSE)),"")</f>
        <v/>
      </c>
      <c r="D1659" t="str">
        <f t="shared" si="50"/>
        <v/>
      </c>
    </row>
    <row r="1660" spans="1:4" x14ac:dyDescent="0.25">
      <c r="A1660">
        <f t="shared" si="51"/>
        <v>1660</v>
      </c>
      <c r="B1660" t="e">
        <f>IF('Peer Comparison Tool'!$D$11="NR",INDEX('CECL &lt;50B Database'!$A:$A,MATCH(Workings!$A1660,'CECL &lt;50B Database'!$AI:$AI,0)),INDEX('ALLL &lt;50B Database'!$A:$A,MATCH(Workings!$A1660,'ALLL &lt;50B Database'!$AI:$AI,0)))</f>
        <v>#N/A</v>
      </c>
      <c r="C1660" s="3" t="str">
        <f>IFERROR(IFERROR(VLOOKUP($B1660,'CECL &lt;50B Database'!$A:$AA,11,FALSE),VLOOKUP($B1660,'ALLL &lt;50B Database'!$A:$AA,11,FALSE)),"")</f>
        <v/>
      </c>
      <c r="D1660" t="str">
        <f t="shared" si="50"/>
        <v/>
      </c>
    </row>
    <row r="1661" spans="1:4" x14ac:dyDescent="0.25">
      <c r="A1661">
        <f t="shared" si="51"/>
        <v>1661</v>
      </c>
      <c r="B1661" t="e">
        <f>IF('Peer Comparison Tool'!$D$11="NR",INDEX('CECL &lt;50B Database'!$A:$A,MATCH(Workings!$A1661,'CECL &lt;50B Database'!$AI:$AI,0)),INDEX('ALLL &lt;50B Database'!$A:$A,MATCH(Workings!$A1661,'ALLL &lt;50B Database'!$AI:$AI,0)))</f>
        <v>#N/A</v>
      </c>
      <c r="C1661" s="3" t="str">
        <f>IFERROR(IFERROR(VLOOKUP($B1661,'CECL &lt;50B Database'!$A:$AA,11,FALSE),VLOOKUP($B1661,'ALLL &lt;50B Database'!$A:$AA,11,FALSE)),"")</f>
        <v/>
      </c>
      <c r="D1661" t="str">
        <f t="shared" si="50"/>
        <v/>
      </c>
    </row>
    <row r="1662" spans="1:4" x14ac:dyDescent="0.25">
      <c r="A1662">
        <f t="shared" si="51"/>
        <v>1662</v>
      </c>
      <c r="B1662" t="e">
        <f>IF('Peer Comparison Tool'!$D$11="NR",INDEX('CECL &lt;50B Database'!$A:$A,MATCH(Workings!$A1662,'CECL &lt;50B Database'!$AI:$AI,0)),INDEX('ALLL &lt;50B Database'!$A:$A,MATCH(Workings!$A1662,'ALLL &lt;50B Database'!$AI:$AI,0)))</f>
        <v>#N/A</v>
      </c>
      <c r="C1662" s="3" t="str">
        <f>IFERROR(IFERROR(VLOOKUP($B1662,'CECL &lt;50B Database'!$A:$AA,11,FALSE),VLOOKUP($B1662,'ALLL &lt;50B Database'!$A:$AA,11,FALSE)),"")</f>
        <v/>
      </c>
      <c r="D1662" t="str">
        <f t="shared" si="50"/>
        <v/>
      </c>
    </row>
    <row r="1663" spans="1:4" x14ac:dyDescent="0.25">
      <c r="A1663">
        <f t="shared" si="51"/>
        <v>1663</v>
      </c>
      <c r="B1663" t="e">
        <f>IF('Peer Comparison Tool'!$D$11="NR",INDEX('CECL &lt;50B Database'!$A:$A,MATCH(Workings!$A1663,'CECL &lt;50B Database'!$AI:$AI,0)),INDEX('ALLL &lt;50B Database'!$A:$A,MATCH(Workings!$A1663,'ALLL &lt;50B Database'!$AI:$AI,0)))</f>
        <v>#N/A</v>
      </c>
      <c r="C1663" s="3" t="str">
        <f>IFERROR(IFERROR(VLOOKUP($B1663,'CECL &lt;50B Database'!$A:$AA,11,FALSE),VLOOKUP($B1663,'ALLL &lt;50B Database'!$A:$AA,11,FALSE)),"")</f>
        <v/>
      </c>
      <c r="D1663" t="str">
        <f t="shared" si="50"/>
        <v/>
      </c>
    </row>
    <row r="1664" spans="1:4" x14ac:dyDescent="0.25">
      <c r="A1664">
        <f t="shared" si="51"/>
        <v>1664</v>
      </c>
      <c r="B1664" t="e">
        <f>IF('Peer Comparison Tool'!$D$11="NR",INDEX('CECL &lt;50B Database'!$A:$A,MATCH(Workings!$A1664,'CECL &lt;50B Database'!$AI:$AI,0)),INDEX('ALLL &lt;50B Database'!$A:$A,MATCH(Workings!$A1664,'ALLL &lt;50B Database'!$AI:$AI,0)))</f>
        <v>#N/A</v>
      </c>
      <c r="C1664" s="3" t="str">
        <f>IFERROR(IFERROR(VLOOKUP($B1664,'CECL &lt;50B Database'!$A:$AA,11,FALSE),VLOOKUP($B1664,'ALLL &lt;50B Database'!$A:$AA,11,FALSE)),"")</f>
        <v/>
      </c>
      <c r="D1664" t="str">
        <f t="shared" si="50"/>
        <v/>
      </c>
    </row>
    <row r="1665" spans="1:4" x14ac:dyDescent="0.25">
      <c r="A1665">
        <f t="shared" si="51"/>
        <v>1665</v>
      </c>
      <c r="B1665" t="e">
        <f>IF('Peer Comparison Tool'!$D$11="NR",INDEX('CECL &lt;50B Database'!$A:$A,MATCH(Workings!$A1665,'CECL &lt;50B Database'!$AI:$AI,0)),INDEX('ALLL &lt;50B Database'!$A:$A,MATCH(Workings!$A1665,'ALLL &lt;50B Database'!$AI:$AI,0)))</f>
        <v>#N/A</v>
      </c>
      <c r="C1665" s="3" t="str">
        <f>IFERROR(IFERROR(VLOOKUP($B1665,'CECL &lt;50B Database'!$A:$AA,11,FALSE),VLOOKUP($B1665,'ALLL &lt;50B Database'!$A:$AA,11,FALSE)),"")</f>
        <v/>
      </c>
      <c r="D1665" t="str">
        <f t="shared" si="50"/>
        <v/>
      </c>
    </row>
    <row r="1666" spans="1:4" x14ac:dyDescent="0.25">
      <c r="A1666">
        <f t="shared" si="51"/>
        <v>1666</v>
      </c>
      <c r="B1666" t="e">
        <f>IF('Peer Comparison Tool'!$D$11="NR",INDEX('CECL &lt;50B Database'!$A:$A,MATCH(Workings!$A1666,'CECL &lt;50B Database'!$AI:$AI,0)),INDEX('ALLL &lt;50B Database'!$A:$A,MATCH(Workings!$A1666,'ALLL &lt;50B Database'!$AI:$AI,0)))</f>
        <v>#N/A</v>
      </c>
      <c r="C1666" s="3" t="str">
        <f>IFERROR(IFERROR(VLOOKUP($B1666,'CECL &lt;50B Database'!$A:$AA,11,FALSE),VLOOKUP($B1666,'ALLL &lt;50B Database'!$A:$AA,11,FALSE)),"")</f>
        <v/>
      </c>
      <c r="D1666" t="str">
        <f t="shared" ref="D1666:D1729" si="52">IFERROR(RANK($C1666,$C$1:$C$5000,0),"")</f>
        <v/>
      </c>
    </row>
    <row r="1667" spans="1:4" x14ac:dyDescent="0.25">
      <c r="A1667">
        <f t="shared" si="51"/>
        <v>1667</v>
      </c>
      <c r="B1667" t="e">
        <f>IF('Peer Comparison Tool'!$D$11="NR",INDEX('CECL &lt;50B Database'!$A:$A,MATCH(Workings!$A1667,'CECL &lt;50B Database'!$AI:$AI,0)),INDEX('ALLL &lt;50B Database'!$A:$A,MATCH(Workings!$A1667,'ALLL &lt;50B Database'!$AI:$AI,0)))</f>
        <v>#N/A</v>
      </c>
      <c r="C1667" s="3" t="str">
        <f>IFERROR(IFERROR(VLOOKUP($B1667,'CECL &lt;50B Database'!$A:$AA,11,FALSE),VLOOKUP($B1667,'ALLL &lt;50B Database'!$A:$AA,11,FALSE)),"")</f>
        <v/>
      </c>
      <c r="D1667" t="str">
        <f t="shared" si="52"/>
        <v/>
      </c>
    </row>
    <row r="1668" spans="1:4" x14ac:dyDescent="0.25">
      <c r="A1668">
        <f t="shared" ref="A1668:A1731" si="53">A1667+1</f>
        <v>1668</v>
      </c>
      <c r="B1668" t="e">
        <f>IF('Peer Comparison Tool'!$D$11="NR",INDEX('CECL &lt;50B Database'!$A:$A,MATCH(Workings!$A1668,'CECL &lt;50B Database'!$AI:$AI,0)),INDEX('ALLL &lt;50B Database'!$A:$A,MATCH(Workings!$A1668,'ALLL &lt;50B Database'!$AI:$AI,0)))</f>
        <v>#N/A</v>
      </c>
      <c r="C1668" s="3" t="str">
        <f>IFERROR(IFERROR(VLOOKUP($B1668,'CECL &lt;50B Database'!$A:$AA,11,FALSE),VLOOKUP($B1668,'ALLL &lt;50B Database'!$A:$AA,11,FALSE)),"")</f>
        <v/>
      </c>
      <c r="D1668" t="str">
        <f t="shared" si="52"/>
        <v/>
      </c>
    </row>
    <row r="1669" spans="1:4" x14ac:dyDescent="0.25">
      <c r="A1669">
        <f t="shared" si="53"/>
        <v>1669</v>
      </c>
      <c r="B1669" t="e">
        <f>IF('Peer Comparison Tool'!$D$11="NR",INDEX('CECL &lt;50B Database'!$A:$A,MATCH(Workings!$A1669,'CECL &lt;50B Database'!$AI:$AI,0)),INDEX('ALLL &lt;50B Database'!$A:$A,MATCH(Workings!$A1669,'ALLL &lt;50B Database'!$AI:$AI,0)))</f>
        <v>#N/A</v>
      </c>
      <c r="C1669" s="3" t="str">
        <f>IFERROR(IFERROR(VLOOKUP($B1669,'CECL &lt;50B Database'!$A:$AA,11,FALSE),VLOOKUP($B1669,'ALLL &lt;50B Database'!$A:$AA,11,FALSE)),"")</f>
        <v/>
      </c>
      <c r="D1669" t="str">
        <f t="shared" si="52"/>
        <v/>
      </c>
    </row>
    <row r="1670" spans="1:4" x14ac:dyDescent="0.25">
      <c r="A1670">
        <f t="shared" si="53"/>
        <v>1670</v>
      </c>
      <c r="B1670" t="e">
        <f>IF('Peer Comparison Tool'!$D$11="NR",INDEX('CECL &lt;50B Database'!$A:$A,MATCH(Workings!$A1670,'CECL &lt;50B Database'!$AI:$AI,0)),INDEX('ALLL &lt;50B Database'!$A:$A,MATCH(Workings!$A1670,'ALLL &lt;50B Database'!$AI:$AI,0)))</f>
        <v>#N/A</v>
      </c>
      <c r="C1670" s="3" t="str">
        <f>IFERROR(IFERROR(VLOOKUP($B1670,'CECL &lt;50B Database'!$A:$AA,11,FALSE),VLOOKUP($B1670,'ALLL &lt;50B Database'!$A:$AA,11,FALSE)),"")</f>
        <v/>
      </c>
      <c r="D1670" t="str">
        <f t="shared" si="52"/>
        <v/>
      </c>
    </row>
    <row r="1671" spans="1:4" x14ac:dyDescent="0.25">
      <c r="A1671">
        <f t="shared" si="53"/>
        <v>1671</v>
      </c>
      <c r="B1671" t="e">
        <f>IF('Peer Comparison Tool'!$D$11="NR",INDEX('CECL &lt;50B Database'!$A:$A,MATCH(Workings!$A1671,'CECL &lt;50B Database'!$AI:$AI,0)),INDEX('ALLL &lt;50B Database'!$A:$A,MATCH(Workings!$A1671,'ALLL &lt;50B Database'!$AI:$AI,0)))</f>
        <v>#N/A</v>
      </c>
      <c r="C1671" s="3" t="str">
        <f>IFERROR(IFERROR(VLOOKUP($B1671,'CECL &lt;50B Database'!$A:$AA,11,FALSE),VLOOKUP($B1671,'ALLL &lt;50B Database'!$A:$AA,11,FALSE)),"")</f>
        <v/>
      </c>
      <c r="D1671" t="str">
        <f t="shared" si="52"/>
        <v/>
      </c>
    </row>
    <row r="1672" spans="1:4" x14ac:dyDescent="0.25">
      <c r="A1672">
        <f t="shared" si="53"/>
        <v>1672</v>
      </c>
      <c r="B1672" t="e">
        <f>IF('Peer Comparison Tool'!$D$11="NR",INDEX('CECL &lt;50B Database'!$A:$A,MATCH(Workings!$A1672,'CECL &lt;50B Database'!$AI:$AI,0)),INDEX('ALLL &lt;50B Database'!$A:$A,MATCH(Workings!$A1672,'ALLL &lt;50B Database'!$AI:$AI,0)))</f>
        <v>#N/A</v>
      </c>
      <c r="C1672" s="3" t="str">
        <f>IFERROR(IFERROR(VLOOKUP($B1672,'CECL &lt;50B Database'!$A:$AA,11,FALSE),VLOOKUP($B1672,'ALLL &lt;50B Database'!$A:$AA,11,FALSE)),"")</f>
        <v/>
      </c>
      <c r="D1672" t="str">
        <f t="shared" si="52"/>
        <v/>
      </c>
    </row>
    <row r="1673" spans="1:4" x14ac:dyDescent="0.25">
      <c r="A1673">
        <f t="shared" si="53"/>
        <v>1673</v>
      </c>
      <c r="B1673" t="e">
        <f>IF('Peer Comparison Tool'!$D$11="NR",INDEX('CECL &lt;50B Database'!$A:$A,MATCH(Workings!$A1673,'CECL &lt;50B Database'!$AI:$AI,0)),INDEX('ALLL &lt;50B Database'!$A:$A,MATCH(Workings!$A1673,'ALLL &lt;50B Database'!$AI:$AI,0)))</f>
        <v>#N/A</v>
      </c>
      <c r="C1673" s="3" t="str">
        <f>IFERROR(IFERROR(VLOOKUP($B1673,'CECL &lt;50B Database'!$A:$AA,11,FALSE),VLOOKUP($B1673,'ALLL &lt;50B Database'!$A:$AA,11,FALSE)),"")</f>
        <v/>
      </c>
      <c r="D1673" t="str">
        <f t="shared" si="52"/>
        <v/>
      </c>
    </row>
    <row r="1674" spans="1:4" x14ac:dyDescent="0.25">
      <c r="A1674">
        <f t="shared" si="53"/>
        <v>1674</v>
      </c>
      <c r="B1674" t="e">
        <f>IF('Peer Comparison Tool'!$D$11="NR",INDEX('CECL &lt;50B Database'!$A:$A,MATCH(Workings!$A1674,'CECL &lt;50B Database'!$AI:$AI,0)),INDEX('ALLL &lt;50B Database'!$A:$A,MATCH(Workings!$A1674,'ALLL &lt;50B Database'!$AI:$AI,0)))</f>
        <v>#N/A</v>
      </c>
      <c r="C1674" s="3" t="str">
        <f>IFERROR(IFERROR(VLOOKUP($B1674,'CECL &lt;50B Database'!$A:$AA,11,FALSE),VLOOKUP($B1674,'ALLL &lt;50B Database'!$A:$AA,11,FALSE)),"")</f>
        <v/>
      </c>
      <c r="D1674" t="str">
        <f t="shared" si="52"/>
        <v/>
      </c>
    </row>
    <row r="1675" spans="1:4" x14ac:dyDescent="0.25">
      <c r="A1675">
        <f t="shared" si="53"/>
        <v>1675</v>
      </c>
      <c r="B1675" t="e">
        <f>IF('Peer Comparison Tool'!$D$11="NR",INDEX('CECL &lt;50B Database'!$A:$A,MATCH(Workings!$A1675,'CECL &lt;50B Database'!$AI:$AI,0)),INDEX('ALLL &lt;50B Database'!$A:$A,MATCH(Workings!$A1675,'ALLL &lt;50B Database'!$AI:$AI,0)))</f>
        <v>#N/A</v>
      </c>
      <c r="C1675" s="3" t="str">
        <f>IFERROR(IFERROR(VLOOKUP($B1675,'CECL &lt;50B Database'!$A:$AA,11,FALSE),VLOOKUP($B1675,'ALLL &lt;50B Database'!$A:$AA,11,FALSE)),"")</f>
        <v/>
      </c>
      <c r="D1675" t="str">
        <f t="shared" si="52"/>
        <v/>
      </c>
    </row>
    <row r="1676" spans="1:4" x14ac:dyDescent="0.25">
      <c r="A1676">
        <f t="shared" si="53"/>
        <v>1676</v>
      </c>
      <c r="B1676" t="e">
        <f>IF('Peer Comparison Tool'!$D$11="NR",INDEX('CECL &lt;50B Database'!$A:$A,MATCH(Workings!$A1676,'CECL &lt;50B Database'!$AI:$AI,0)),INDEX('ALLL &lt;50B Database'!$A:$A,MATCH(Workings!$A1676,'ALLL &lt;50B Database'!$AI:$AI,0)))</f>
        <v>#N/A</v>
      </c>
      <c r="C1676" s="3" t="str">
        <f>IFERROR(IFERROR(VLOOKUP($B1676,'CECL &lt;50B Database'!$A:$AA,11,FALSE),VLOOKUP($B1676,'ALLL &lt;50B Database'!$A:$AA,11,FALSE)),"")</f>
        <v/>
      </c>
      <c r="D1676" t="str">
        <f t="shared" si="52"/>
        <v/>
      </c>
    </row>
    <row r="1677" spans="1:4" x14ac:dyDescent="0.25">
      <c r="A1677">
        <f t="shared" si="53"/>
        <v>1677</v>
      </c>
      <c r="B1677" t="e">
        <f>IF('Peer Comparison Tool'!$D$11="NR",INDEX('CECL &lt;50B Database'!$A:$A,MATCH(Workings!$A1677,'CECL &lt;50B Database'!$AI:$AI,0)),INDEX('ALLL &lt;50B Database'!$A:$A,MATCH(Workings!$A1677,'ALLL &lt;50B Database'!$AI:$AI,0)))</f>
        <v>#N/A</v>
      </c>
      <c r="C1677" s="3" t="str">
        <f>IFERROR(IFERROR(VLOOKUP($B1677,'CECL &lt;50B Database'!$A:$AA,11,FALSE),VLOOKUP($B1677,'ALLL &lt;50B Database'!$A:$AA,11,FALSE)),"")</f>
        <v/>
      </c>
      <c r="D1677" t="str">
        <f t="shared" si="52"/>
        <v/>
      </c>
    </row>
    <row r="1678" spans="1:4" x14ac:dyDescent="0.25">
      <c r="A1678">
        <f t="shared" si="53"/>
        <v>1678</v>
      </c>
      <c r="B1678" t="e">
        <f>IF('Peer Comparison Tool'!$D$11="NR",INDEX('CECL &lt;50B Database'!$A:$A,MATCH(Workings!$A1678,'CECL &lt;50B Database'!$AI:$AI,0)),INDEX('ALLL &lt;50B Database'!$A:$A,MATCH(Workings!$A1678,'ALLL &lt;50B Database'!$AI:$AI,0)))</f>
        <v>#N/A</v>
      </c>
      <c r="C1678" s="3" t="str">
        <f>IFERROR(IFERROR(VLOOKUP($B1678,'CECL &lt;50B Database'!$A:$AA,11,FALSE),VLOOKUP($B1678,'ALLL &lt;50B Database'!$A:$AA,11,FALSE)),"")</f>
        <v/>
      </c>
      <c r="D1678" t="str">
        <f t="shared" si="52"/>
        <v/>
      </c>
    </row>
    <row r="1679" spans="1:4" x14ac:dyDescent="0.25">
      <c r="A1679">
        <f t="shared" si="53"/>
        <v>1679</v>
      </c>
      <c r="B1679" t="e">
        <f>IF('Peer Comparison Tool'!$D$11="NR",INDEX('CECL &lt;50B Database'!$A:$A,MATCH(Workings!$A1679,'CECL &lt;50B Database'!$AI:$AI,0)),INDEX('ALLL &lt;50B Database'!$A:$A,MATCH(Workings!$A1679,'ALLL &lt;50B Database'!$AI:$AI,0)))</f>
        <v>#N/A</v>
      </c>
      <c r="C1679" s="3" t="str">
        <f>IFERROR(IFERROR(VLOOKUP($B1679,'CECL &lt;50B Database'!$A:$AA,11,FALSE),VLOOKUP($B1679,'ALLL &lt;50B Database'!$A:$AA,11,FALSE)),"")</f>
        <v/>
      </c>
      <c r="D1679" t="str">
        <f t="shared" si="52"/>
        <v/>
      </c>
    </row>
    <row r="1680" spans="1:4" x14ac:dyDescent="0.25">
      <c r="A1680">
        <f t="shared" si="53"/>
        <v>1680</v>
      </c>
      <c r="B1680" t="e">
        <f>IF('Peer Comparison Tool'!$D$11="NR",INDEX('CECL &lt;50B Database'!$A:$A,MATCH(Workings!$A1680,'CECL &lt;50B Database'!$AI:$AI,0)),INDEX('ALLL &lt;50B Database'!$A:$A,MATCH(Workings!$A1680,'ALLL &lt;50B Database'!$AI:$AI,0)))</f>
        <v>#N/A</v>
      </c>
      <c r="C1680" s="3" t="str">
        <f>IFERROR(IFERROR(VLOOKUP($B1680,'CECL &lt;50B Database'!$A:$AA,11,FALSE),VLOOKUP($B1680,'ALLL &lt;50B Database'!$A:$AA,11,FALSE)),"")</f>
        <v/>
      </c>
      <c r="D1680" t="str">
        <f t="shared" si="52"/>
        <v/>
      </c>
    </row>
    <row r="1681" spans="1:4" x14ac:dyDescent="0.25">
      <c r="A1681">
        <f t="shared" si="53"/>
        <v>1681</v>
      </c>
      <c r="B1681" t="e">
        <f>IF('Peer Comparison Tool'!$D$11="NR",INDEX('CECL &lt;50B Database'!$A:$A,MATCH(Workings!$A1681,'CECL &lt;50B Database'!$AI:$AI,0)),INDEX('ALLL &lt;50B Database'!$A:$A,MATCH(Workings!$A1681,'ALLL &lt;50B Database'!$AI:$AI,0)))</f>
        <v>#N/A</v>
      </c>
      <c r="C1681" s="3" t="str">
        <f>IFERROR(IFERROR(VLOOKUP($B1681,'CECL &lt;50B Database'!$A:$AA,11,FALSE),VLOOKUP($B1681,'ALLL &lt;50B Database'!$A:$AA,11,FALSE)),"")</f>
        <v/>
      </c>
      <c r="D1681" t="str">
        <f t="shared" si="52"/>
        <v/>
      </c>
    </row>
    <row r="1682" spans="1:4" x14ac:dyDescent="0.25">
      <c r="A1682">
        <f t="shared" si="53"/>
        <v>1682</v>
      </c>
      <c r="B1682" t="e">
        <f>IF('Peer Comparison Tool'!$D$11="NR",INDEX('CECL &lt;50B Database'!$A:$A,MATCH(Workings!$A1682,'CECL &lt;50B Database'!$AI:$AI,0)),INDEX('ALLL &lt;50B Database'!$A:$A,MATCH(Workings!$A1682,'ALLL &lt;50B Database'!$AI:$AI,0)))</f>
        <v>#N/A</v>
      </c>
      <c r="C1682" s="3" t="str">
        <f>IFERROR(IFERROR(VLOOKUP($B1682,'CECL &lt;50B Database'!$A:$AA,11,FALSE),VLOOKUP($B1682,'ALLL &lt;50B Database'!$A:$AA,11,FALSE)),"")</f>
        <v/>
      </c>
      <c r="D1682" t="str">
        <f t="shared" si="52"/>
        <v/>
      </c>
    </row>
    <row r="1683" spans="1:4" x14ac:dyDescent="0.25">
      <c r="A1683">
        <f t="shared" si="53"/>
        <v>1683</v>
      </c>
      <c r="B1683" t="e">
        <f>IF('Peer Comparison Tool'!$D$11="NR",INDEX('CECL &lt;50B Database'!$A:$A,MATCH(Workings!$A1683,'CECL &lt;50B Database'!$AI:$AI,0)),INDEX('ALLL &lt;50B Database'!$A:$A,MATCH(Workings!$A1683,'ALLL &lt;50B Database'!$AI:$AI,0)))</f>
        <v>#N/A</v>
      </c>
      <c r="C1683" s="3" t="str">
        <f>IFERROR(IFERROR(VLOOKUP($B1683,'CECL &lt;50B Database'!$A:$AA,11,FALSE),VLOOKUP($B1683,'ALLL &lt;50B Database'!$A:$AA,11,FALSE)),"")</f>
        <v/>
      </c>
      <c r="D1683" t="str">
        <f t="shared" si="52"/>
        <v/>
      </c>
    </row>
    <row r="1684" spans="1:4" x14ac:dyDescent="0.25">
      <c r="A1684">
        <f t="shared" si="53"/>
        <v>1684</v>
      </c>
      <c r="B1684" t="e">
        <f>IF('Peer Comparison Tool'!$D$11="NR",INDEX('CECL &lt;50B Database'!$A:$A,MATCH(Workings!$A1684,'CECL &lt;50B Database'!$AI:$AI,0)),INDEX('ALLL &lt;50B Database'!$A:$A,MATCH(Workings!$A1684,'ALLL &lt;50B Database'!$AI:$AI,0)))</f>
        <v>#N/A</v>
      </c>
      <c r="C1684" s="3" t="str">
        <f>IFERROR(IFERROR(VLOOKUP($B1684,'CECL &lt;50B Database'!$A:$AA,11,FALSE),VLOOKUP($B1684,'ALLL &lt;50B Database'!$A:$AA,11,FALSE)),"")</f>
        <v/>
      </c>
      <c r="D1684" t="str">
        <f t="shared" si="52"/>
        <v/>
      </c>
    </row>
    <row r="1685" spans="1:4" x14ac:dyDescent="0.25">
      <c r="A1685">
        <f t="shared" si="53"/>
        <v>1685</v>
      </c>
      <c r="B1685" t="e">
        <f>IF('Peer Comparison Tool'!$D$11="NR",INDEX('CECL &lt;50B Database'!$A:$A,MATCH(Workings!$A1685,'CECL &lt;50B Database'!$AI:$AI,0)),INDEX('ALLL &lt;50B Database'!$A:$A,MATCH(Workings!$A1685,'ALLL &lt;50B Database'!$AI:$AI,0)))</f>
        <v>#N/A</v>
      </c>
      <c r="C1685" s="3" t="str">
        <f>IFERROR(IFERROR(VLOOKUP($B1685,'CECL &lt;50B Database'!$A:$AA,11,FALSE),VLOOKUP($B1685,'ALLL &lt;50B Database'!$A:$AA,11,FALSE)),"")</f>
        <v/>
      </c>
      <c r="D1685" t="str">
        <f t="shared" si="52"/>
        <v/>
      </c>
    </row>
    <row r="1686" spans="1:4" x14ac:dyDescent="0.25">
      <c r="A1686">
        <f t="shared" si="53"/>
        <v>1686</v>
      </c>
      <c r="B1686" t="e">
        <f>IF('Peer Comparison Tool'!$D$11="NR",INDEX('CECL &lt;50B Database'!$A:$A,MATCH(Workings!$A1686,'CECL &lt;50B Database'!$AI:$AI,0)),INDEX('ALLL &lt;50B Database'!$A:$A,MATCH(Workings!$A1686,'ALLL &lt;50B Database'!$AI:$AI,0)))</f>
        <v>#N/A</v>
      </c>
      <c r="C1686" s="3" t="str">
        <f>IFERROR(IFERROR(VLOOKUP($B1686,'CECL &lt;50B Database'!$A:$AA,11,FALSE),VLOOKUP($B1686,'ALLL &lt;50B Database'!$A:$AA,11,FALSE)),"")</f>
        <v/>
      </c>
      <c r="D1686" t="str">
        <f t="shared" si="52"/>
        <v/>
      </c>
    </row>
    <row r="1687" spans="1:4" x14ac:dyDescent="0.25">
      <c r="A1687">
        <f t="shared" si="53"/>
        <v>1687</v>
      </c>
      <c r="B1687" t="e">
        <f>IF('Peer Comparison Tool'!$D$11="NR",INDEX('CECL &lt;50B Database'!$A:$A,MATCH(Workings!$A1687,'CECL &lt;50B Database'!$AI:$AI,0)),INDEX('ALLL &lt;50B Database'!$A:$A,MATCH(Workings!$A1687,'ALLL &lt;50B Database'!$AI:$AI,0)))</f>
        <v>#N/A</v>
      </c>
      <c r="C1687" s="3" t="str">
        <f>IFERROR(IFERROR(VLOOKUP($B1687,'CECL &lt;50B Database'!$A:$AA,11,FALSE),VLOOKUP($B1687,'ALLL &lt;50B Database'!$A:$AA,11,FALSE)),"")</f>
        <v/>
      </c>
      <c r="D1687" t="str">
        <f t="shared" si="52"/>
        <v/>
      </c>
    </row>
    <row r="1688" spans="1:4" x14ac:dyDescent="0.25">
      <c r="A1688">
        <f t="shared" si="53"/>
        <v>1688</v>
      </c>
      <c r="B1688" t="e">
        <f>IF('Peer Comparison Tool'!$D$11="NR",INDEX('CECL &lt;50B Database'!$A:$A,MATCH(Workings!$A1688,'CECL &lt;50B Database'!$AI:$AI,0)),INDEX('ALLL &lt;50B Database'!$A:$A,MATCH(Workings!$A1688,'ALLL &lt;50B Database'!$AI:$AI,0)))</f>
        <v>#N/A</v>
      </c>
      <c r="C1688" s="3" t="str">
        <f>IFERROR(IFERROR(VLOOKUP($B1688,'CECL &lt;50B Database'!$A:$AA,11,FALSE),VLOOKUP($B1688,'ALLL &lt;50B Database'!$A:$AA,11,FALSE)),"")</f>
        <v/>
      </c>
      <c r="D1688" t="str">
        <f t="shared" si="52"/>
        <v/>
      </c>
    </row>
    <row r="1689" spans="1:4" x14ac:dyDescent="0.25">
      <c r="A1689">
        <f t="shared" si="53"/>
        <v>1689</v>
      </c>
      <c r="B1689" t="e">
        <f>IF('Peer Comparison Tool'!$D$11="NR",INDEX('CECL &lt;50B Database'!$A:$A,MATCH(Workings!$A1689,'CECL &lt;50B Database'!$AI:$AI,0)),INDEX('ALLL &lt;50B Database'!$A:$A,MATCH(Workings!$A1689,'ALLL &lt;50B Database'!$AI:$AI,0)))</f>
        <v>#N/A</v>
      </c>
      <c r="C1689" s="3" t="str">
        <f>IFERROR(IFERROR(VLOOKUP($B1689,'CECL &lt;50B Database'!$A:$AA,11,FALSE),VLOOKUP($B1689,'ALLL &lt;50B Database'!$A:$AA,11,FALSE)),"")</f>
        <v/>
      </c>
      <c r="D1689" t="str">
        <f t="shared" si="52"/>
        <v/>
      </c>
    </row>
    <row r="1690" spans="1:4" x14ac:dyDescent="0.25">
      <c r="A1690">
        <f t="shared" si="53"/>
        <v>1690</v>
      </c>
      <c r="B1690" t="e">
        <f>IF('Peer Comparison Tool'!$D$11="NR",INDEX('CECL &lt;50B Database'!$A:$A,MATCH(Workings!$A1690,'CECL &lt;50B Database'!$AI:$AI,0)),INDEX('ALLL &lt;50B Database'!$A:$A,MATCH(Workings!$A1690,'ALLL &lt;50B Database'!$AI:$AI,0)))</f>
        <v>#N/A</v>
      </c>
      <c r="C1690" s="3" t="str">
        <f>IFERROR(IFERROR(VLOOKUP($B1690,'CECL &lt;50B Database'!$A:$AA,11,FALSE),VLOOKUP($B1690,'ALLL &lt;50B Database'!$A:$AA,11,FALSE)),"")</f>
        <v/>
      </c>
      <c r="D1690" t="str">
        <f t="shared" si="52"/>
        <v/>
      </c>
    </row>
    <row r="1691" spans="1:4" x14ac:dyDescent="0.25">
      <c r="A1691">
        <f t="shared" si="53"/>
        <v>1691</v>
      </c>
      <c r="B1691" t="e">
        <f>IF('Peer Comparison Tool'!$D$11="NR",INDEX('CECL &lt;50B Database'!$A:$A,MATCH(Workings!$A1691,'CECL &lt;50B Database'!$AI:$AI,0)),INDEX('ALLL &lt;50B Database'!$A:$A,MATCH(Workings!$A1691,'ALLL &lt;50B Database'!$AI:$AI,0)))</f>
        <v>#N/A</v>
      </c>
      <c r="C1691" s="3" t="str">
        <f>IFERROR(IFERROR(VLOOKUP($B1691,'CECL &lt;50B Database'!$A:$AA,11,FALSE),VLOOKUP($B1691,'ALLL &lt;50B Database'!$A:$AA,11,FALSE)),"")</f>
        <v/>
      </c>
      <c r="D1691" t="str">
        <f t="shared" si="52"/>
        <v/>
      </c>
    </row>
    <row r="1692" spans="1:4" x14ac:dyDescent="0.25">
      <c r="A1692">
        <f t="shared" si="53"/>
        <v>1692</v>
      </c>
      <c r="B1692" t="e">
        <f>IF('Peer Comparison Tool'!$D$11="NR",INDEX('CECL &lt;50B Database'!$A:$A,MATCH(Workings!$A1692,'CECL &lt;50B Database'!$AI:$AI,0)),INDEX('ALLL &lt;50B Database'!$A:$A,MATCH(Workings!$A1692,'ALLL &lt;50B Database'!$AI:$AI,0)))</f>
        <v>#N/A</v>
      </c>
      <c r="C1692" s="3" t="str">
        <f>IFERROR(IFERROR(VLOOKUP($B1692,'CECL &lt;50B Database'!$A:$AA,11,FALSE),VLOOKUP($B1692,'ALLL &lt;50B Database'!$A:$AA,11,FALSE)),"")</f>
        <v/>
      </c>
      <c r="D1692" t="str">
        <f t="shared" si="52"/>
        <v/>
      </c>
    </row>
    <row r="1693" spans="1:4" x14ac:dyDescent="0.25">
      <c r="A1693">
        <f t="shared" si="53"/>
        <v>1693</v>
      </c>
      <c r="B1693" t="e">
        <f>IF('Peer Comparison Tool'!$D$11="NR",INDEX('CECL &lt;50B Database'!$A:$A,MATCH(Workings!$A1693,'CECL &lt;50B Database'!$AI:$AI,0)),INDEX('ALLL &lt;50B Database'!$A:$A,MATCH(Workings!$A1693,'ALLL &lt;50B Database'!$AI:$AI,0)))</f>
        <v>#N/A</v>
      </c>
      <c r="C1693" s="3" t="str">
        <f>IFERROR(IFERROR(VLOOKUP($B1693,'CECL &lt;50B Database'!$A:$AA,11,FALSE),VLOOKUP($B1693,'ALLL &lt;50B Database'!$A:$AA,11,FALSE)),"")</f>
        <v/>
      </c>
      <c r="D1693" t="str">
        <f t="shared" si="52"/>
        <v/>
      </c>
    </row>
    <row r="1694" spans="1:4" x14ac:dyDescent="0.25">
      <c r="A1694">
        <f t="shared" si="53"/>
        <v>1694</v>
      </c>
      <c r="B1694" t="e">
        <f>IF('Peer Comparison Tool'!$D$11="NR",INDEX('CECL &lt;50B Database'!$A:$A,MATCH(Workings!$A1694,'CECL &lt;50B Database'!$AI:$AI,0)),INDEX('ALLL &lt;50B Database'!$A:$A,MATCH(Workings!$A1694,'ALLL &lt;50B Database'!$AI:$AI,0)))</f>
        <v>#N/A</v>
      </c>
      <c r="C1694" s="3" t="str">
        <f>IFERROR(IFERROR(VLOOKUP($B1694,'CECL &lt;50B Database'!$A:$AA,11,FALSE),VLOOKUP($B1694,'ALLL &lt;50B Database'!$A:$AA,11,FALSE)),"")</f>
        <v/>
      </c>
      <c r="D1694" t="str">
        <f t="shared" si="52"/>
        <v/>
      </c>
    </row>
    <row r="1695" spans="1:4" x14ac:dyDescent="0.25">
      <c r="A1695">
        <f t="shared" si="53"/>
        <v>1695</v>
      </c>
      <c r="B1695" t="e">
        <f>IF('Peer Comparison Tool'!$D$11="NR",INDEX('CECL &lt;50B Database'!$A:$A,MATCH(Workings!$A1695,'CECL &lt;50B Database'!$AI:$AI,0)),INDEX('ALLL &lt;50B Database'!$A:$A,MATCH(Workings!$A1695,'ALLL &lt;50B Database'!$AI:$AI,0)))</f>
        <v>#N/A</v>
      </c>
      <c r="C1695" s="3" t="str">
        <f>IFERROR(IFERROR(VLOOKUP($B1695,'CECL &lt;50B Database'!$A:$AA,11,FALSE),VLOOKUP($B1695,'ALLL &lt;50B Database'!$A:$AA,11,FALSE)),"")</f>
        <v/>
      </c>
      <c r="D1695" t="str">
        <f t="shared" si="52"/>
        <v/>
      </c>
    </row>
    <row r="1696" spans="1:4" x14ac:dyDescent="0.25">
      <c r="A1696">
        <f t="shared" si="53"/>
        <v>1696</v>
      </c>
      <c r="B1696" t="e">
        <f>IF('Peer Comparison Tool'!$D$11="NR",INDEX('CECL &lt;50B Database'!$A:$A,MATCH(Workings!$A1696,'CECL &lt;50B Database'!$AI:$AI,0)),INDEX('ALLL &lt;50B Database'!$A:$A,MATCH(Workings!$A1696,'ALLL &lt;50B Database'!$AI:$AI,0)))</f>
        <v>#N/A</v>
      </c>
      <c r="C1696" s="3" t="str">
        <f>IFERROR(IFERROR(VLOOKUP($B1696,'CECL &lt;50B Database'!$A:$AA,11,FALSE),VLOOKUP($B1696,'ALLL &lt;50B Database'!$A:$AA,11,FALSE)),"")</f>
        <v/>
      </c>
      <c r="D1696" t="str">
        <f t="shared" si="52"/>
        <v/>
      </c>
    </row>
    <row r="1697" spans="1:4" x14ac:dyDescent="0.25">
      <c r="A1697">
        <f t="shared" si="53"/>
        <v>1697</v>
      </c>
      <c r="B1697" t="e">
        <f>IF('Peer Comparison Tool'!$D$11="NR",INDEX('CECL &lt;50B Database'!$A:$A,MATCH(Workings!$A1697,'CECL &lt;50B Database'!$AI:$AI,0)),INDEX('ALLL &lt;50B Database'!$A:$A,MATCH(Workings!$A1697,'ALLL &lt;50B Database'!$AI:$AI,0)))</f>
        <v>#N/A</v>
      </c>
      <c r="C1697" s="3" t="str">
        <f>IFERROR(IFERROR(VLOOKUP($B1697,'CECL &lt;50B Database'!$A:$AA,11,FALSE),VLOOKUP($B1697,'ALLL &lt;50B Database'!$A:$AA,11,FALSE)),"")</f>
        <v/>
      </c>
      <c r="D1697" t="str">
        <f t="shared" si="52"/>
        <v/>
      </c>
    </row>
    <row r="1698" spans="1:4" x14ac:dyDescent="0.25">
      <c r="A1698">
        <f t="shared" si="53"/>
        <v>1698</v>
      </c>
      <c r="B1698" t="e">
        <f>IF('Peer Comparison Tool'!$D$11="NR",INDEX('CECL &lt;50B Database'!$A:$A,MATCH(Workings!$A1698,'CECL &lt;50B Database'!$AI:$AI,0)),INDEX('ALLL &lt;50B Database'!$A:$A,MATCH(Workings!$A1698,'ALLL &lt;50B Database'!$AI:$AI,0)))</f>
        <v>#N/A</v>
      </c>
      <c r="C1698" s="3" t="str">
        <f>IFERROR(IFERROR(VLOOKUP($B1698,'CECL &lt;50B Database'!$A:$AA,11,FALSE),VLOOKUP($B1698,'ALLL &lt;50B Database'!$A:$AA,11,FALSE)),"")</f>
        <v/>
      </c>
      <c r="D1698" t="str">
        <f t="shared" si="52"/>
        <v/>
      </c>
    </row>
    <row r="1699" spans="1:4" x14ac:dyDescent="0.25">
      <c r="A1699">
        <f t="shared" si="53"/>
        <v>1699</v>
      </c>
      <c r="B1699" t="e">
        <f>IF('Peer Comparison Tool'!$D$11="NR",INDEX('CECL &lt;50B Database'!$A:$A,MATCH(Workings!$A1699,'CECL &lt;50B Database'!$AI:$AI,0)),INDEX('ALLL &lt;50B Database'!$A:$A,MATCH(Workings!$A1699,'ALLL &lt;50B Database'!$AI:$AI,0)))</f>
        <v>#N/A</v>
      </c>
      <c r="C1699" s="3" t="str">
        <f>IFERROR(IFERROR(VLOOKUP($B1699,'CECL &lt;50B Database'!$A:$AA,11,FALSE),VLOOKUP($B1699,'ALLL &lt;50B Database'!$A:$AA,11,FALSE)),"")</f>
        <v/>
      </c>
      <c r="D1699" t="str">
        <f t="shared" si="52"/>
        <v/>
      </c>
    </row>
    <row r="1700" spans="1:4" x14ac:dyDescent="0.25">
      <c r="A1700">
        <f t="shared" si="53"/>
        <v>1700</v>
      </c>
      <c r="B1700" t="e">
        <f>IF('Peer Comparison Tool'!$D$11="NR",INDEX('CECL &lt;50B Database'!$A:$A,MATCH(Workings!$A1700,'CECL &lt;50B Database'!$AI:$AI,0)),INDEX('ALLL &lt;50B Database'!$A:$A,MATCH(Workings!$A1700,'ALLL &lt;50B Database'!$AI:$AI,0)))</f>
        <v>#N/A</v>
      </c>
      <c r="C1700" s="3" t="str">
        <f>IFERROR(IFERROR(VLOOKUP($B1700,'CECL &lt;50B Database'!$A:$AA,11,FALSE),VLOOKUP($B1700,'ALLL &lt;50B Database'!$A:$AA,11,FALSE)),"")</f>
        <v/>
      </c>
      <c r="D1700" t="str">
        <f t="shared" si="52"/>
        <v/>
      </c>
    </row>
    <row r="1701" spans="1:4" x14ac:dyDescent="0.25">
      <c r="A1701">
        <f t="shared" si="53"/>
        <v>1701</v>
      </c>
      <c r="B1701" t="e">
        <f>IF('Peer Comparison Tool'!$D$11="NR",INDEX('CECL &lt;50B Database'!$A:$A,MATCH(Workings!$A1701,'CECL &lt;50B Database'!$AI:$AI,0)),INDEX('ALLL &lt;50B Database'!$A:$A,MATCH(Workings!$A1701,'ALLL &lt;50B Database'!$AI:$AI,0)))</f>
        <v>#N/A</v>
      </c>
      <c r="C1701" s="3" t="str">
        <f>IFERROR(IFERROR(VLOOKUP($B1701,'CECL &lt;50B Database'!$A:$AA,11,FALSE),VLOOKUP($B1701,'ALLL &lt;50B Database'!$A:$AA,11,FALSE)),"")</f>
        <v/>
      </c>
      <c r="D1701" t="str">
        <f t="shared" si="52"/>
        <v/>
      </c>
    </row>
    <row r="1702" spans="1:4" x14ac:dyDescent="0.25">
      <c r="A1702">
        <f t="shared" si="53"/>
        <v>1702</v>
      </c>
      <c r="B1702" t="e">
        <f>IF('Peer Comparison Tool'!$D$11="NR",INDEX('CECL &lt;50B Database'!$A:$A,MATCH(Workings!$A1702,'CECL &lt;50B Database'!$AI:$AI,0)),INDEX('ALLL &lt;50B Database'!$A:$A,MATCH(Workings!$A1702,'ALLL &lt;50B Database'!$AI:$AI,0)))</f>
        <v>#N/A</v>
      </c>
      <c r="C1702" s="3" t="str">
        <f>IFERROR(IFERROR(VLOOKUP($B1702,'CECL &lt;50B Database'!$A:$AA,11,FALSE),VLOOKUP($B1702,'ALLL &lt;50B Database'!$A:$AA,11,FALSE)),"")</f>
        <v/>
      </c>
      <c r="D1702" t="str">
        <f t="shared" si="52"/>
        <v/>
      </c>
    </row>
    <row r="1703" spans="1:4" x14ac:dyDescent="0.25">
      <c r="A1703">
        <f t="shared" si="53"/>
        <v>1703</v>
      </c>
      <c r="B1703" t="e">
        <f>IF('Peer Comparison Tool'!$D$11="NR",INDEX('CECL &lt;50B Database'!$A:$A,MATCH(Workings!$A1703,'CECL &lt;50B Database'!$AI:$AI,0)),INDEX('ALLL &lt;50B Database'!$A:$A,MATCH(Workings!$A1703,'ALLL &lt;50B Database'!$AI:$AI,0)))</f>
        <v>#N/A</v>
      </c>
      <c r="C1703" s="3" t="str">
        <f>IFERROR(IFERROR(VLOOKUP($B1703,'CECL &lt;50B Database'!$A:$AA,11,FALSE),VLOOKUP($B1703,'ALLL &lt;50B Database'!$A:$AA,11,FALSE)),"")</f>
        <v/>
      </c>
      <c r="D1703" t="str">
        <f t="shared" si="52"/>
        <v/>
      </c>
    </row>
    <row r="1704" spans="1:4" x14ac:dyDescent="0.25">
      <c r="A1704">
        <f t="shared" si="53"/>
        <v>1704</v>
      </c>
      <c r="B1704" t="e">
        <f>IF('Peer Comparison Tool'!$D$11="NR",INDEX('CECL &lt;50B Database'!$A:$A,MATCH(Workings!$A1704,'CECL &lt;50B Database'!$AI:$AI,0)),INDEX('ALLL &lt;50B Database'!$A:$A,MATCH(Workings!$A1704,'ALLL &lt;50B Database'!$AI:$AI,0)))</f>
        <v>#N/A</v>
      </c>
      <c r="C1704" s="3" t="str">
        <f>IFERROR(IFERROR(VLOOKUP($B1704,'CECL &lt;50B Database'!$A:$AA,11,FALSE),VLOOKUP($B1704,'ALLL &lt;50B Database'!$A:$AA,11,FALSE)),"")</f>
        <v/>
      </c>
      <c r="D1704" t="str">
        <f t="shared" si="52"/>
        <v/>
      </c>
    </row>
    <row r="1705" spans="1:4" x14ac:dyDescent="0.25">
      <c r="A1705">
        <f t="shared" si="53"/>
        <v>1705</v>
      </c>
      <c r="B1705" t="e">
        <f>IF('Peer Comparison Tool'!$D$11="NR",INDEX('CECL &lt;50B Database'!$A:$A,MATCH(Workings!$A1705,'CECL &lt;50B Database'!$AI:$AI,0)),INDEX('ALLL &lt;50B Database'!$A:$A,MATCH(Workings!$A1705,'ALLL &lt;50B Database'!$AI:$AI,0)))</f>
        <v>#N/A</v>
      </c>
      <c r="C1705" s="3" t="str">
        <f>IFERROR(IFERROR(VLOOKUP($B1705,'CECL &lt;50B Database'!$A:$AA,11,FALSE),VLOOKUP($B1705,'ALLL &lt;50B Database'!$A:$AA,11,FALSE)),"")</f>
        <v/>
      </c>
      <c r="D1705" t="str">
        <f t="shared" si="52"/>
        <v/>
      </c>
    </row>
    <row r="1706" spans="1:4" x14ac:dyDescent="0.25">
      <c r="A1706">
        <f t="shared" si="53"/>
        <v>1706</v>
      </c>
      <c r="B1706" t="e">
        <f>IF('Peer Comparison Tool'!$D$11="NR",INDEX('CECL &lt;50B Database'!$A:$A,MATCH(Workings!$A1706,'CECL &lt;50B Database'!$AI:$AI,0)),INDEX('ALLL &lt;50B Database'!$A:$A,MATCH(Workings!$A1706,'ALLL &lt;50B Database'!$AI:$AI,0)))</f>
        <v>#N/A</v>
      </c>
      <c r="C1706" s="3" t="str">
        <f>IFERROR(IFERROR(VLOOKUP($B1706,'CECL &lt;50B Database'!$A:$AA,11,FALSE),VLOOKUP($B1706,'ALLL &lt;50B Database'!$A:$AA,11,FALSE)),"")</f>
        <v/>
      </c>
      <c r="D1706" t="str">
        <f t="shared" si="52"/>
        <v/>
      </c>
    </row>
    <row r="1707" spans="1:4" x14ac:dyDescent="0.25">
      <c r="A1707">
        <f t="shared" si="53"/>
        <v>1707</v>
      </c>
      <c r="B1707" t="e">
        <f>IF('Peer Comparison Tool'!$D$11="NR",INDEX('CECL &lt;50B Database'!$A:$A,MATCH(Workings!$A1707,'CECL &lt;50B Database'!$AI:$AI,0)),INDEX('ALLL &lt;50B Database'!$A:$A,MATCH(Workings!$A1707,'ALLL &lt;50B Database'!$AI:$AI,0)))</f>
        <v>#N/A</v>
      </c>
      <c r="C1707" s="3" t="str">
        <f>IFERROR(IFERROR(VLOOKUP($B1707,'CECL &lt;50B Database'!$A:$AA,11,FALSE),VLOOKUP($B1707,'ALLL &lt;50B Database'!$A:$AA,11,FALSE)),"")</f>
        <v/>
      </c>
      <c r="D1707" t="str">
        <f t="shared" si="52"/>
        <v/>
      </c>
    </row>
    <row r="1708" spans="1:4" x14ac:dyDescent="0.25">
      <c r="A1708">
        <f t="shared" si="53"/>
        <v>1708</v>
      </c>
      <c r="B1708" t="e">
        <f>IF('Peer Comparison Tool'!$D$11="NR",INDEX('CECL &lt;50B Database'!$A:$A,MATCH(Workings!$A1708,'CECL &lt;50B Database'!$AI:$AI,0)),INDEX('ALLL &lt;50B Database'!$A:$A,MATCH(Workings!$A1708,'ALLL &lt;50B Database'!$AI:$AI,0)))</f>
        <v>#N/A</v>
      </c>
      <c r="C1708" s="3" t="str">
        <f>IFERROR(IFERROR(VLOOKUP($B1708,'CECL &lt;50B Database'!$A:$AA,11,FALSE),VLOOKUP($B1708,'ALLL &lt;50B Database'!$A:$AA,11,FALSE)),"")</f>
        <v/>
      </c>
      <c r="D1708" t="str">
        <f t="shared" si="52"/>
        <v/>
      </c>
    </row>
    <row r="1709" spans="1:4" x14ac:dyDescent="0.25">
      <c r="A1709">
        <f t="shared" si="53"/>
        <v>1709</v>
      </c>
      <c r="B1709" t="e">
        <f>IF('Peer Comparison Tool'!$D$11="NR",INDEX('CECL &lt;50B Database'!$A:$A,MATCH(Workings!$A1709,'CECL &lt;50B Database'!$AI:$AI,0)),INDEX('ALLL &lt;50B Database'!$A:$A,MATCH(Workings!$A1709,'ALLL &lt;50B Database'!$AI:$AI,0)))</f>
        <v>#N/A</v>
      </c>
      <c r="C1709" s="3" t="str">
        <f>IFERROR(IFERROR(VLOOKUP($B1709,'CECL &lt;50B Database'!$A:$AA,11,FALSE),VLOOKUP($B1709,'ALLL &lt;50B Database'!$A:$AA,11,FALSE)),"")</f>
        <v/>
      </c>
      <c r="D1709" t="str">
        <f t="shared" si="52"/>
        <v/>
      </c>
    </row>
    <row r="1710" spans="1:4" x14ac:dyDescent="0.25">
      <c r="A1710">
        <f t="shared" si="53"/>
        <v>1710</v>
      </c>
      <c r="B1710" t="e">
        <f>IF('Peer Comparison Tool'!$D$11="NR",INDEX('CECL &lt;50B Database'!$A:$A,MATCH(Workings!$A1710,'CECL &lt;50B Database'!$AI:$AI,0)),INDEX('ALLL &lt;50B Database'!$A:$A,MATCH(Workings!$A1710,'ALLL &lt;50B Database'!$AI:$AI,0)))</f>
        <v>#N/A</v>
      </c>
      <c r="C1710" s="3" t="str">
        <f>IFERROR(IFERROR(VLOOKUP($B1710,'CECL &lt;50B Database'!$A:$AA,11,FALSE),VLOOKUP($B1710,'ALLL &lt;50B Database'!$A:$AA,11,FALSE)),"")</f>
        <v/>
      </c>
      <c r="D1710" t="str">
        <f t="shared" si="52"/>
        <v/>
      </c>
    </row>
    <row r="1711" spans="1:4" x14ac:dyDescent="0.25">
      <c r="A1711">
        <f t="shared" si="53"/>
        <v>1711</v>
      </c>
      <c r="B1711" t="e">
        <f>IF('Peer Comparison Tool'!$D$11="NR",INDEX('CECL &lt;50B Database'!$A:$A,MATCH(Workings!$A1711,'CECL &lt;50B Database'!$AI:$AI,0)),INDEX('ALLL &lt;50B Database'!$A:$A,MATCH(Workings!$A1711,'ALLL &lt;50B Database'!$AI:$AI,0)))</f>
        <v>#N/A</v>
      </c>
      <c r="C1711" s="3" t="str">
        <f>IFERROR(IFERROR(VLOOKUP($B1711,'CECL &lt;50B Database'!$A:$AA,11,FALSE),VLOOKUP($B1711,'ALLL &lt;50B Database'!$A:$AA,11,FALSE)),"")</f>
        <v/>
      </c>
      <c r="D1711" t="str">
        <f t="shared" si="52"/>
        <v/>
      </c>
    </row>
    <row r="1712" spans="1:4" x14ac:dyDescent="0.25">
      <c r="A1712">
        <f t="shared" si="53"/>
        <v>1712</v>
      </c>
      <c r="B1712" t="e">
        <f>IF('Peer Comparison Tool'!$D$11="NR",INDEX('CECL &lt;50B Database'!$A:$A,MATCH(Workings!$A1712,'CECL &lt;50B Database'!$AI:$AI,0)),INDEX('ALLL &lt;50B Database'!$A:$A,MATCH(Workings!$A1712,'ALLL &lt;50B Database'!$AI:$AI,0)))</f>
        <v>#N/A</v>
      </c>
      <c r="C1712" s="3" t="str">
        <f>IFERROR(IFERROR(VLOOKUP($B1712,'CECL &lt;50B Database'!$A:$AA,11,FALSE),VLOOKUP($B1712,'ALLL &lt;50B Database'!$A:$AA,11,FALSE)),"")</f>
        <v/>
      </c>
      <c r="D1712" t="str">
        <f t="shared" si="52"/>
        <v/>
      </c>
    </row>
    <row r="1713" spans="1:4" x14ac:dyDescent="0.25">
      <c r="A1713">
        <f t="shared" si="53"/>
        <v>1713</v>
      </c>
      <c r="B1713" t="e">
        <f>IF('Peer Comparison Tool'!$D$11="NR",INDEX('CECL &lt;50B Database'!$A:$A,MATCH(Workings!$A1713,'CECL &lt;50B Database'!$AI:$AI,0)),INDEX('ALLL &lt;50B Database'!$A:$A,MATCH(Workings!$A1713,'ALLL &lt;50B Database'!$AI:$AI,0)))</f>
        <v>#N/A</v>
      </c>
      <c r="C1713" s="3" t="str">
        <f>IFERROR(IFERROR(VLOOKUP($B1713,'CECL &lt;50B Database'!$A:$AA,11,FALSE),VLOOKUP($B1713,'ALLL &lt;50B Database'!$A:$AA,11,FALSE)),"")</f>
        <v/>
      </c>
      <c r="D1713" t="str">
        <f t="shared" si="52"/>
        <v/>
      </c>
    </row>
    <row r="1714" spans="1:4" x14ac:dyDescent="0.25">
      <c r="A1714">
        <f t="shared" si="53"/>
        <v>1714</v>
      </c>
      <c r="B1714" t="e">
        <f>IF('Peer Comparison Tool'!$D$11="NR",INDEX('CECL &lt;50B Database'!$A:$A,MATCH(Workings!$A1714,'CECL &lt;50B Database'!$AI:$AI,0)),INDEX('ALLL &lt;50B Database'!$A:$A,MATCH(Workings!$A1714,'ALLL &lt;50B Database'!$AI:$AI,0)))</f>
        <v>#N/A</v>
      </c>
      <c r="C1714" s="3" t="str">
        <f>IFERROR(IFERROR(VLOOKUP($B1714,'CECL &lt;50B Database'!$A:$AA,11,FALSE),VLOOKUP($B1714,'ALLL &lt;50B Database'!$A:$AA,11,FALSE)),"")</f>
        <v/>
      </c>
      <c r="D1714" t="str">
        <f t="shared" si="52"/>
        <v/>
      </c>
    </row>
    <row r="1715" spans="1:4" x14ac:dyDescent="0.25">
      <c r="A1715">
        <f t="shared" si="53"/>
        <v>1715</v>
      </c>
      <c r="B1715" t="e">
        <f>IF('Peer Comparison Tool'!$D$11="NR",INDEX('CECL &lt;50B Database'!$A:$A,MATCH(Workings!$A1715,'CECL &lt;50B Database'!$AI:$AI,0)),INDEX('ALLL &lt;50B Database'!$A:$A,MATCH(Workings!$A1715,'ALLL &lt;50B Database'!$AI:$AI,0)))</f>
        <v>#N/A</v>
      </c>
      <c r="C1715" s="3" t="str">
        <f>IFERROR(IFERROR(VLOOKUP($B1715,'CECL &lt;50B Database'!$A:$AA,11,FALSE),VLOOKUP($B1715,'ALLL &lt;50B Database'!$A:$AA,11,FALSE)),"")</f>
        <v/>
      </c>
      <c r="D1715" t="str">
        <f t="shared" si="52"/>
        <v/>
      </c>
    </row>
    <row r="1716" spans="1:4" x14ac:dyDescent="0.25">
      <c r="A1716">
        <f t="shared" si="53"/>
        <v>1716</v>
      </c>
      <c r="B1716" t="e">
        <f>IF('Peer Comparison Tool'!$D$11="NR",INDEX('CECL &lt;50B Database'!$A:$A,MATCH(Workings!$A1716,'CECL &lt;50B Database'!$AI:$AI,0)),INDEX('ALLL &lt;50B Database'!$A:$A,MATCH(Workings!$A1716,'ALLL &lt;50B Database'!$AI:$AI,0)))</f>
        <v>#N/A</v>
      </c>
      <c r="C1716" s="3" t="str">
        <f>IFERROR(IFERROR(VLOOKUP($B1716,'CECL &lt;50B Database'!$A:$AA,11,FALSE),VLOOKUP($B1716,'ALLL &lt;50B Database'!$A:$AA,11,FALSE)),"")</f>
        <v/>
      </c>
      <c r="D1716" t="str">
        <f t="shared" si="52"/>
        <v/>
      </c>
    </row>
    <row r="1717" spans="1:4" x14ac:dyDescent="0.25">
      <c r="A1717">
        <f t="shared" si="53"/>
        <v>1717</v>
      </c>
      <c r="B1717" t="e">
        <f>IF('Peer Comparison Tool'!$D$11="NR",INDEX('CECL &lt;50B Database'!$A:$A,MATCH(Workings!$A1717,'CECL &lt;50B Database'!$AI:$AI,0)),INDEX('ALLL &lt;50B Database'!$A:$A,MATCH(Workings!$A1717,'ALLL &lt;50B Database'!$AI:$AI,0)))</f>
        <v>#N/A</v>
      </c>
      <c r="C1717" s="3" t="str">
        <f>IFERROR(IFERROR(VLOOKUP($B1717,'CECL &lt;50B Database'!$A:$AA,11,FALSE),VLOOKUP($B1717,'ALLL &lt;50B Database'!$A:$AA,11,FALSE)),"")</f>
        <v/>
      </c>
      <c r="D1717" t="str">
        <f t="shared" si="52"/>
        <v/>
      </c>
    </row>
    <row r="1718" spans="1:4" x14ac:dyDescent="0.25">
      <c r="A1718">
        <f t="shared" si="53"/>
        <v>1718</v>
      </c>
      <c r="B1718" t="e">
        <f>IF('Peer Comparison Tool'!$D$11="NR",INDEX('CECL &lt;50B Database'!$A:$A,MATCH(Workings!$A1718,'CECL &lt;50B Database'!$AI:$AI,0)),INDEX('ALLL &lt;50B Database'!$A:$A,MATCH(Workings!$A1718,'ALLL &lt;50B Database'!$AI:$AI,0)))</f>
        <v>#N/A</v>
      </c>
      <c r="C1718" s="3" t="str">
        <f>IFERROR(IFERROR(VLOOKUP($B1718,'CECL &lt;50B Database'!$A:$AA,11,FALSE),VLOOKUP($B1718,'ALLL &lt;50B Database'!$A:$AA,11,FALSE)),"")</f>
        <v/>
      </c>
      <c r="D1718" t="str">
        <f t="shared" si="52"/>
        <v/>
      </c>
    </row>
    <row r="1719" spans="1:4" x14ac:dyDescent="0.25">
      <c r="A1719">
        <f t="shared" si="53"/>
        <v>1719</v>
      </c>
      <c r="B1719" t="e">
        <f>IF('Peer Comparison Tool'!$D$11="NR",INDEX('CECL &lt;50B Database'!$A:$A,MATCH(Workings!$A1719,'CECL &lt;50B Database'!$AI:$AI,0)),INDEX('ALLL &lt;50B Database'!$A:$A,MATCH(Workings!$A1719,'ALLL &lt;50B Database'!$AI:$AI,0)))</f>
        <v>#N/A</v>
      </c>
      <c r="C1719" s="3" t="str">
        <f>IFERROR(IFERROR(VLOOKUP($B1719,'CECL &lt;50B Database'!$A:$AA,11,FALSE),VLOOKUP($B1719,'ALLL &lt;50B Database'!$A:$AA,11,FALSE)),"")</f>
        <v/>
      </c>
      <c r="D1719" t="str">
        <f t="shared" si="52"/>
        <v/>
      </c>
    </row>
    <row r="1720" spans="1:4" x14ac:dyDescent="0.25">
      <c r="A1720">
        <f t="shared" si="53"/>
        <v>1720</v>
      </c>
      <c r="B1720" t="e">
        <f>IF('Peer Comparison Tool'!$D$11="NR",INDEX('CECL &lt;50B Database'!$A:$A,MATCH(Workings!$A1720,'CECL &lt;50B Database'!$AI:$AI,0)),INDEX('ALLL &lt;50B Database'!$A:$A,MATCH(Workings!$A1720,'ALLL &lt;50B Database'!$AI:$AI,0)))</f>
        <v>#N/A</v>
      </c>
      <c r="C1720" s="3" t="str">
        <f>IFERROR(IFERROR(VLOOKUP($B1720,'CECL &lt;50B Database'!$A:$AA,11,FALSE),VLOOKUP($B1720,'ALLL &lt;50B Database'!$A:$AA,11,FALSE)),"")</f>
        <v/>
      </c>
      <c r="D1720" t="str">
        <f t="shared" si="52"/>
        <v/>
      </c>
    </row>
    <row r="1721" spans="1:4" x14ac:dyDescent="0.25">
      <c r="A1721">
        <f t="shared" si="53"/>
        <v>1721</v>
      </c>
      <c r="B1721" t="e">
        <f>IF('Peer Comparison Tool'!$D$11="NR",INDEX('CECL &lt;50B Database'!$A:$A,MATCH(Workings!$A1721,'CECL &lt;50B Database'!$AI:$AI,0)),INDEX('ALLL &lt;50B Database'!$A:$A,MATCH(Workings!$A1721,'ALLL &lt;50B Database'!$AI:$AI,0)))</f>
        <v>#N/A</v>
      </c>
      <c r="C1721" s="3" t="str">
        <f>IFERROR(IFERROR(VLOOKUP($B1721,'CECL &lt;50B Database'!$A:$AA,11,FALSE),VLOOKUP($B1721,'ALLL &lt;50B Database'!$A:$AA,11,FALSE)),"")</f>
        <v/>
      </c>
      <c r="D1721" t="str">
        <f t="shared" si="52"/>
        <v/>
      </c>
    </row>
    <row r="1722" spans="1:4" x14ac:dyDescent="0.25">
      <c r="A1722">
        <f t="shared" si="53"/>
        <v>1722</v>
      </c>
      <c r="B1722" t="e">
        <f>IF('Peer Comparison Tool'!$D$11="NR",INDEX('CECL &lt;50B Database'!$A:$A,MATCH(Workings!$A1722,'CECL &lt;50B Database'!$AI:$AI,0)),INDEX('ALLL &lt;50B Database'!$A:$A,MATCH(Workings!$A1722,'ALLL &lt;50B Database'!$AI:$AI,0)))</f>
        <v>#N/A</v>
      </c>
      <c r="C1722" s="3" t="str">
        <f>IFERROR(IFERROR(VLOOKUP($B1722,'CECL &lt;50B Database'!$A:$AA,11,FALSE),VLOOKUP($B1722,'ALLL &lt;50B Database'!$A:$AA,11,FALSE)),"")</f>
        <v/>
      </c>
      <c r="D1722" t="str">
        <f t="shared" si="52"/>
        <v/>
      </c>
    </row>
    <row r="1723" spans="1:4" x14ac:dyDescent="0.25">
      <c r="A1723">
        <f t="shared" si="53"/>
        <v>1723</v>
      </c>
      <c r="B1723" t="e">
        <f>IF('Peer Comparison Tool'!$D$11="NR",INDEX('CECL &lt;50B Database'!$A:$A,MATCH(Workings!$A1723,'CECL &lt;50B Database'!$AI:$AI,0)),INDEX('ALLL &lt;50B Database'!$A:$A,MATCH(Workings!$A1723,'ALLL &lt;50B Database'!$AI:$AI,0)))</f>
        <v>#N/A</v>
      </c>
      <c r="C1723" s="3" t="str">
        <f>IFERROR(IFERROR(VLOOKUP($B1723,'CECL &lt;50B Database'!$A:$AA,11,FALSE),VLOOKUP($B1723,'ALLL &lt;50B Database'!$A:$AA,11,FALSE)),"")</f>
        <v/>
      </c>
      <c r="D1723" t="str">
        <f t="shared" si="52"/>
        <v/>
      </c>
    </row>
    <row r="1724" spans="1:4" x14ac:dyDescent="0.25">
      <c r="A1724">
        <f t="shared" si="53"/>
        <v>1724</v>
      </c>
      <c r="B1724" t="e">
        <f>IF('Peer Comparison Tool'!$D$11="NR",INDEX('CECL &lt;50B Database'!$A:$A,MATCH(Workings!$A1724,'CECL &lt;50B Database'!$AI:$AI,0)),INDEX('ALLL &lt;50B Database'!$A:$A,MATCH(Workings!$A1724,'ALLL &lt;50B Database'!$AI:$AI,0)))</f>
        <v>#N/A</v>
      </c>
      <c r="C1724" s="3" t="str">
        <f>IFERROR(IFERROR(VLOOKUP($B1724,'CECL &lt;50B Database'!$A:$AA,11,FALSE),VLOOKUP($B1724,'ALLL &lt;50B Database'!$A:$AA,11,FALSE)),"")</f>
        <v/>
      </c>
      <c r="D1724" t="str">
        <f t="shared" si="52"/>
        <v/>
      </c>
    </row>
    <row r="1725" spans="1:4" x14ac:dyDescent="0.25">
      <c r="A1725">
        <f t="shared" si="53"/>
        <v>1725</v>
      </c>
      <c r="B1725" t="e">
        <f>IF('Peer Comparison Tool'!$D$11="NR",INDEX('CECL &lt;50B Database'!$A:$A,MATCH(Workings!$A1725,'CECL &lt;50B Database'!$AI:$AI,0)),INDEX('ALLL &lt;50B Database'!$A:$A,MATCH(Workings!$A1725,'ALLL &lt;50B Database'!$AI:$AI,0)))</f>
        <v>#N/A</v>
      </c>
      <c r="C1725" s="3" t="str">
        <f>IFERROR(IFERROR(VLOOKUP($B1725,'CECL &lt;50B Database'!$A:$AA,11,FALSE),VLOOKUP($B1725,'ALLL &lt;50B Database'!$A:$AA,11,FALSE)),"")</f>
        <v/>
      </c>
      <c r="D1725" t="str">
        <f t="shared" si="52"/>
        <v/>
      </c>
    </row>
    <row r="1726" spans="1:4" x14ac:dyDescent="0.25">
      <c r="A1726">
        <f t="shared" si="53"/>
        <v>1726</v>
      </c>
      <c r="B1726" t="e">
        <f>IF('Peer Comparison Tool'!$D$11="NR",INDEX('CECL &lt;50B Database'!$A:$A,MATCH(Workings!$A1726,'CECL &lt;50B Database'!$AI:$AI,0)),INDEX('ALLL &lt;50B Database'!$A:$A,MATCH(Workings!$A1726,'ALLL &lt;50B Database'!$AI:$AI,0)))</f>
        <v>#N/A</v>
      </c>
      <c r="C1726" s="3" t="str">
        <f>IFERROR(IFERROR(VLOOKUP($B1726,'CECL &lt;50B Database'!$A:$AA,11,FALSE),VLOOKUP($B1726,'ALLL &lt;50B Database'!$A:$AA,11,FALSE)),"")</f>
        <v/>
      </c>
      <c r="D1726" t="str">
        <f t="shared" si="52"/>
        <v/>
      </c>
    </row>
    <row r="1727" spans="1:4" x14ac:dyDescent="0.25">
      <c r="A1727">
        <f t="shared" si="53"/>
        <v>1727</v>
      </c>
      <c r="B1727" t="e">
        <f>IF('Peer Comparison Tool'!$D$11="NR",INDEX('CECL &lt;50B Database'!$A:$A,MATCH(Workings!$A1727,'CECL &lt;50B Database'!$AI:$AI,0)),INDEX('ALLL &lt;50B Database'!$A:$A,MATCH(Workings!$A1727,'ALLL &lt;50B Database'!$AI:$AI,0)))</f>
        <v>#N/A</v>
      </c>
      <c r="C1727" s="3" t="str">
        <f>IFERROR(IFERROR(VLOOKUP($B1727,'CECL &lt;50B Database'!$A:$AA,11,FALSE),VLOOKUP($B1727,'ALLL &lt;50B Database'!$A:$AA,11,FALSE)),"")</f>
        <v/>
      </c>
      <c r="D1727" t="str">
        <f t="shared" si="52"/>
        <v/>
      </c>
    </row>
    <row r="1728" spans="1:4" x14ac:dyDescent="0.25">
      <c r="A1728">
        <f t="shared" si="53"/>
        <v>1728</v>
      </c>
      <c r="B1728" t="e">
        <f>IF('Peer Comparison Tool'!$D$11="NR",INDEX('CECL &lt;50B Database'!$A:$A,MATCH(Workings!$A1728,'CECL &lt;50B Database'!$AI:$AI,0)),INDEX('ALLL &lt;50B Database'!$A:$A,MATCH(Workings!$A1728,'ALLL &lt;50B Database'!$AI:$AI,0)))</f>
        <v>#N/A</v>
      </c>
      <c r="C1728" s="3" t="str">
        <f>IFERROR(IFERROR(VLOOKUP($B1728,'CECL &lt;50B Database'!$A:$AA,11,FALSE),VLOOKUP($B1728,'ALLL &lt;50B Database'!$A:$AA,11,FALSE)),"")</f>
        <v/>
      </c>
      <c r="D1728" t="str">
        <f t="shared" si="52"/>
        <v/>
      </c>
    </row>
    <row r="1729" spans="1:4" x14ac:dyDescent="0.25">
      <c r="A1729">
        <f t="shared" si="53"/>
        <v>1729</v>
      </c>
      <c r="B1729" t="e">
        <f>IF('Peer Comparison Tool'!$D$11="NR",INDEX('CECL &lt;50B Database'!$A:$A,MATCH(Workings!$A1729,'CECL &lt;50B Database'!$AI:$AI,0)),INDEX('ALLL &lt;50B Database'!$A:$A,MATCH(Workings!$A1729,'ALLL &lt;50B Database'!$AI:$AI,0)))</f>
        <v>#N/A</v>
      </c>
      <c r="C1729" s="3" t="str">
        <f>IFERROR(IFERROR(VLOOKUP($B1729,'CECL &lt;50B Database'!$A:$AA,11,FALSE),VLOOKUP($B1729,'ALLL &lt;50B Database'!$A:$AA,11,FALSE)),"")</f>
        <v/>
      </c>
      <c r="D1729" t="str">
        <f t="shared" si="52"/>
        <v/>
      </c>
    </row>
    <row r="1730" spans="1:4" x14ac:dyDescent="0.25">
      <c r="A1730">
        <f t="shared" si="53"/>
        <v>1730</v>
      </c>
      <c r="B1730" t="e">
        <f>IF('Peer Comparison Tool'!$D$11="NR",INDEX('CECL &lt;50B Database'!$A:$A,MATCH(Workings!$A1730,'CECL &lt;50B Database'!$AI:$AI,0)),INDEX('ALLL &lt;50B Database'!$A:$A,MATCH(Workings!$A1730,'ALLL &lt;50B Database'!$AI:$AI,0)))</f>
        <v>#N/A</v>
      </c>
      <c r="C1730" s="3" t="str">
        <f>IFERROR(IFERROR(VLOOKUP($B1730,'CECL &lt;50B Database'!$A:$AA,11,FALSE),VLOOKUP($B1730,'ALLL &lt;50B Database'!$A:$AA,11,FALSE)),"")</f>
        <v/>
      </c>
      <c r="D1730" t="str">
        <f t="shared" ref="D1730:D1793" si="54">IFERROR(RANK($C1730,$C$1:$C$5000,0),"")</f>
        <v/>
      </c>
    </row>
    <row r="1731" spans="1:4" x14ac:dyDescent="0.25">
      <c r="A1731">
        <f t="shared" si="53"/>
        <v>1731</v>
      </c>
      <c r="B1731" t="e">
        <f>IF('Peer Comparison Tool'!$D$11="NR",INDEX('CECL &lt;50B Database'!$A:$A,MATCH(Workings!$A1731,'CECL &lt;50B Database'!$AI:$AI,0)),INDEX('ALLL &lt;50B Database'!$A:$A,MATCH(Workings!$A1731,'ALLL &lt;50B Database'!$AI:$AI,0)))</f>
        <v>#N/A</v>
      </c>
      <c r="C1731" s="3" t="str">
        <f>IFERROR(IFERROR(VLOOKUP($B1731,'CECL &lt;50B Database'!$A:$AA,11,FALSE),VLOOKUP($B1731,'ALLL &lt;50B Database'!$A:$AA,11,FALSE)),"")</f>
        <v/>
      </c>
      <c r="D1731" t="str">
        <f t="shared" si="54"/>
        <v/>
      </c>
    </row>
    <row r="1732" spans="1:4" x14ac:dyDescent="0.25">
      <c r="A1732">
        <f t="shared" ref="A1732:A1795" si="55">A1731+1</f>
        <v>1732</v>
      </c>
      <c r="B1732" t="e">
        <f>IF('Peer Comparison Tool'!$D$11="NR",INDEX('CECL &lt;50B Database'!$A:$A,MATCH(Workings!$A1732,'CECL &lt;50B Database'!$AI:$AI,0)),INDEX('ALLL &lt;50B Database'!$A:$A,MATCH(Workings!$A1732,'ALLL &lt;50B Database'!$AI:$AI,0)))</f>
        <v>#N/A</v>
      </c>
      <c r="C1732" s="3" t="str">
        <f>IFERROR(IFERROR(VLOOKUP($B1732,'CECL &lt;50B Database'!$A:$AA,11,FALSE),VLOOKUP($B1732,'ALLL &lt;50B Database'!$A:$AA,11,FALSE)),"")</f>
        <v/>
      </c>
      <c r="D1732" t="str">
        <f t="shared" si="54"/>
        <v/>
      </c>
    </row>
    <row r="1733" spans="1:4" x14ac:dyDescent="0.25">
      <c r="A1733">
        <f t="shared" si="55"/>
        <v>1733</v>
      </c>
      <c r="B1733" t="e">
        <f>IF('Peer Comparison Tool'!$D$11="NR",INDEX('CECL &lt;50B Database'!$A:$A,MATCH(Workings!$A1733,'CECL &lt;50B Database'!$AI:$AI,0)),INDEX('ALLL &lt;50B Database'!$A:$A,MATCH(Workings!$A1733,'ALLL &lt;50B Database'!$AI:$AI,0)))</f>
        <v>#N/A</v>
      </c>
      <c r="C1733" s="3" t="str">
        <f>IFERROR(IFERROR(VLOOKUP($B1733,'CECL &lt;50B Database'!$A:$AA,11,FALSE),VLOOKUP($B1733,'ALLL &lt;50B Database'!$A:$AA,11,FALSE)),"")</f>
        <v/>
      </c>
      <c r="D1733" t="str">
        <f t="shared" si="54"/>
        <v/>
      </c>
    </row>
    <row r="1734" spans="1:4" x14ac:dyDescent="0.25">
      <c r="A1734">
        <f t="shared" si="55"/>
        <v>1734</v>
      </c>
      <c r="B1734" t="e">
        <f>IF('Peer Comparison Tool'!$D$11="NR",INDEX('CECL &lt;50B Database'!$A:$A,MATCH(Workings!$A1734,'CECL &lt;50B Database'!$AI:$AI,0)),INDEX('ALLL &lt;50B Database'!$A:$A,MATCH(Workings!$A1734,'ALLL &lt;50B Database'!$AI:$AI,0)))</f>
        <v>#N/A</v>
      </c>
      <c r="C1734" s="3" t="str">
        <f>IFERROR(IFERROR(VLOOKUP($B1734,'CECL &lt;50B Database'!$A:$AA,11,FALSE),VLOOKUP($B1734,'ALLL &lt;50B Database'!$A:$AA,11,FALSE)),"")</f>
        <v/>
      </c>
      <c r="D1734" t="str">
        <f t="shared" si="54"/>
        <v/>
      </c>
    </row>
    <row r="1735" spans="1:4" x14ac:dyDescent="0.25">
      <c r="A1735">
        <f t="shared" si="55"/>
        <v>1735</v>
      </c>
      <c r="B1735" t="e">
        <f>IF('Peer Comparison Tool'!$D$11="NR",INDEX('CECL &lt;50B Database'!$A:$A,MATCH(Workings!$A1735,'CECL &lt;50B Database'!$AI:$AI,0)),INDEX('ALLL &lt;50B Database'!$A:$A,MATCH(Workings!$A1735,'ALLL &lt;50B Database'!$AI:$AI,0)))</f>
        <v>#N/A</v>
      </c>
      <c r="C1735" s="3" t="str">
        <f>IFERROR(IFERROR(VLOOKUP($B1735,'CECL &lt;50B Database'!$A:$AA,11,FALSE),VLOOKUP($B1735,'ALLL &lt;50B Database'!$A:$AA,11,FALSE)),"")</f>
        <v/>
      </c>
      <c r="D1735" t="str">
        <f t="shared" si="54"/>
        <v/>
      </c>
    </row>
    <row r="1736" spans="1:4" x14ac:dyDescent="0.25">
      <c r="A1736">
        <f t="shared" si="55"/>
        <v>1736</v>
      </c>
      <c r="B1736" t="e">
        <f>IF('Peer Comparison Tool'!$D$11="NR",INDEX('CECL &lt;50B Database'!$A:$A,MATCH(Workings!$A1736,'CECL &lt;50B Database'!$AI:$AI,0)),INDEX('ALLL &lt;50B Database'!$A:$A,MATCH(Workings!$A1736,'ALLL &lt;50B Database'!$AI:$AI,0)))</f>
        <v>#N/A</v>
      </c>
      <c r="C1736" s="3" t="str">
        <f>IFERROR(IFERROR(VLOOKUP($B1736,'CECL &lt;50B Database'!$A:$AA,11,FALSE),VLOOKUP($B1736,'ALLL &lt;50B Database'!$A:$AA,11,FALSE)),"")</f>
        <v/>
      </c>
      <c r="D1736" t="str">
        <f t="shared" si="54"/>
        <v/>
      </c>
    </row>
    <row r="1737" spans="1:4" x14ac:dyDescent="0.25">
      <c r="A1737">
        <f t="shared" si="55"/>
        <v>1737</v>
      </c>
      <c r="B1737" t="e">
        <f>IF('Peer Comparison Tool'!$D$11="NR",INDEX('CECL &lt;50B Database'!$A:$A,MATCH(Workings!$A1737,'CECL &lt;50B Database'!$AI:$AI,0)),INDEX('ALLL &lt;50B Database'!$A:$A,MATCH(Workings!$A1737,'ALLL &lt;50B Database'!$AI:$AI,0)))</f>
        <v>#N/A</v>
      </c>
      <c r="C1737" s="3" t="str">
        <f>IFERROR(IFERROR(VLOOKUP($B1737,'CECL &lt;50B Database'!$A:$AA,11,FALSE),VLOOKUP($B1737,'ALLL &lt;50B Database'!$A:$AA,11,FALSE)),"")</f>
        <v/>
      </c>
      <c r="D1737" t="str">
        <f t="shared" si="54"/>
        <v/>
      </c>
    </row>
    <row r="1738" spans="1:4" x14ac:dyDescent="0.25">
      <c r="A1738">
        <f t="shared" si="55"/>
        <v>1738</v>
      </c>
      <c r="B1738" t="e">
        <f>IF('Peer Comparison Tool'!$D$11="NR",INDEX('CECL &lt;50B Database'!$A:$A,MATCH(Workings!$A1738,'CECL &lt;50B Database'!$AI:$AI,0)),INDEX('ALLL &lt;50B Database'!$A:$A,MATCH(Workings!$A1738,'ALLL &lt;50B Database'!$AI:$AI,0)))</f>
        <v>#N/A</v>
      </c>
      <c r="C1738" s="3" t="str">
        <f>IFERROR(IFERROR(VLOOKUP($B1738,'CECL &lt;50B Database'!$A:$AA,11,FALSE),VLOOKUP($B1738,'ALLL &lt;50B Database'!$A:$AA,11,FALSE)),"")</f>
        <v/>
      </c>
      <c r="D1738" t="str">
        <f t="shared" si="54"/>
        <v/>
      </c>
    </row>
    <row r="1739" spans="1:4" x14ac:dyDescent="0.25">
      <c r="A1739">
        <f t="shared" si="55"/>
        <v>1739</v>
      </c>
      <c r="B1739" t="e">
        <f>IF('Peer Comparison Tool'!$D$11="NR",INDEX('CECL &lt;50B Database'!$A:$A,MATCH(Workings!$A1739,'CECL &lt;50B Database'!$AI:$AI,0)),INDEX('ALLL &lt;50B Database'!$A:$A,MATCH(Workings!$A1739,'ALLL &lt;50B Database'!$AI:$AI,0)))</f>
        <v>#N/A</v>
      </c>
      <c r="C1739" s="3" t="str">
        <f>IFERROR(IFERROR(VLOOKUP($B1739,'CECL &lt;50B Database'!$A:$AA,11,FALSE),VLOOKUP($B1739,'ALLL &lt;50B Database'!$A:$AA,11,FALSE)),"")</f>
        <v/>
      </c>
      <c r="D1739" t="str">
        <f t="shared" si="54"/>
        <v/>
      </c>
    </row>
    <row r="1740" spans="1:4" x14ac:dyDescent="0.25">
      <c r="A1740">
        <f t="shared" si="55"/>
        <v>1740</v>
      </c>
      <c r="B1740" t="e">
        <f>IF('Peer Comparison Tool'!$D$11="NR",INDEX('CECL &lt;50B Database'!$A:$A,MATCH(Workings!$A1740,'CECL &lt;50B Database'!$AI:$AI,0)),INDEX('ALLL &lt;50B Database'!$A:$A,MATCH(Workings!$A1740,'ALLL &lt;50B Database'!$AI:$AI,0)))</f>
        <v>#N/A</v>
      </c>
      <c r="C1740" s="3" t="str">
        <f>IFERROR(IFERROR(VLOOKUP($B1740,'CECL &lt;50B Database'!$A:$AA,11,FALSE),VLOOKUP($B1740,'ALLL &lt;50B Database'!$A:$AA,11,FALSE)),"")</f>
        <v/>
      </c>
      <c r="D1740" t="str">
        <f t="shared" si="54"/>
        <v/>
      </c>
    </row>
    <row r="1741" spans="1:4" x14ac:dyDescent="0.25">
      <c r="A1741">
        <f t="shared" si="55"/>
        <v>1741</v>
      </c>
      <c r="B1741" t="e">
        <f>IF('Peer Comparison Tool'!$D$11="NR",INDEX('CECL &lt;50B Database'!$A:$A,MATCH(Workings!$A1741,'CECL &lt;50B Database'!$AI:$AI,0)),INDEX('ALLL &lt;50B Database'!$A:$A,MATCH(Workings!$A1741,'ALLL &lt;50B Database'!$AI:$AI,0)))</f>
        <v>#N/A</v>
      </c>
      <c r="C1741" s="3" t="str">
        <f>IFERROR(IFERROR(VLOOKUP($B1741,'CECL &lt;50B Database'!$A:$AA,11,FALSE),VLOOKUP($B1741,'ALLL &lt;50B Database'!$A:$AA,11,FALSE)),"")</f>
        <v/>
      </c>
      <c r="D1741" t="str">
        <f t="shared" si="54"/>
        <v/>
      </c>
    </row>
    <row r="1742" spans="1:4" x14ac:dyDescent="0.25">
      <c r="A1742">
        <f t="shared" si="55"/>
        <v>1742</v>
      </c>
      <c r="B1742" t="e">
        <f>IF('Peer Comparison Tool'!$D$11="NR",INDEX('CECL &lt;50B Database'!$A:$A,MATCH(Workings!$A1742,'CECL &lt;50B Database'!$AI:$AI,0)),INDEX('ALLL &lt;50B Database'!$A:$A,MATCH(Workings!$A1742,'ALLL &lt;50B Database'!$AI:$AI,0)))</f>
        <v>#N/A</v>
      </c>
      <c r="C1742" s="3" t="str">
        <f>IFERROR(IFERROR(VLOOKUP($B1742,'CECL &lt;50B Database'!$A:$AA,11,FALSE),VLOOKUP($B1742,'ALLL &lt;50B Database'!$A:$AA,11,FALSE)),"")</f>
        <v/>
      </c>
      <c r="D1742" t="str">
        <f t="shared" si="54"/>
        <v/>
      </c>
    </row>
    <row r="1743" spans="1:4" x14ac:dyDescent="0.25">
      <c r="A1743">
        <f t="shared" si="55"/>
        <v>1743</v>
      </c>
      <c r="B1743" t="e">
        <f>IF('Peer Comparison Tool'!$D$11="NR",INDEX('CECL &lt;50B Database'!$A:$A,MATCH(Workings!$A1743,'CECL &lt;50B Database'!$AI:$AI,0)),INDEX('ALLL &lt;50B Database'!$A:$A,MATCH(Workings!$A1743,'ALLL &lt;50B Database'!$AI:$AI,0)))</f>
        <v>#N/A</v>
      </c>
      <c r="C1743" s="3" t="str">
        <f>IFERROR(IFERROR(VLOOKUP($B1743,'CECL &lt;50B Database'!$A:$AA,11,FALSE),VLOOKUP($B1743,'ALLL &lt;50B Database'!$A:$AA,11,FALSE)),"")</f>
        <v/>
      </c>
      <c r="D1743" t="str">
        <f t="shared" si="54"/>
        <v/>
      </c>
    </row>
    <row r="1744" spans="1:4" x14ac:dyDescent="0.25">
      <c r="A1744">
        <f t="shared" si="55"/>
        <v>1744</v>
      </c>
      <c r="B1744" t="e">
        <f>IF('Peer Comparison Tool'!$D$11="NR",INDEX('CECL &lt;50B Database'!$A:$A,MATCH(Workings!$A1744,'CECL &lt;50B Database'!$AI:$AI,0)),INDEX('ALLL &lt;50B Database'!$A:$A,MATCH(Workings!$A1744,'ALLL &lt;50B Database'!$AI:$AI,0)))</f>
        <v>#N/A</v>
      </c>
      <c r="C1744" s="3" t="str">
        <f>IFERROR(IFERROR(VLOOKUP($B1744,'CECL &lt;50B Database'!$A:$AA,11,FALSE),VLOOKUP($B1744,'ALLL &lt;50B Database'!$A:$AA,11,FALSE)),"")</f>
        <v/>
      </c>
      <c r="D1744" t="str">
        <f t="shared" si="54"/>
        <v/>
      </c>
    </row>
    <row r="1745" spans="1:4" x14ac:dyDescent="0.25">
      <c r="A1745">
        <f t="shared" si="55"/>
        <v>1745</v>
      </c>
      <c r="B1745" t="e">
        <f>IF('Peer Comparison Tool'!$D$11="NR",INDEX('CECL &lt;50B Database'!$A:$A,MATCH(Workings!$A1745,'CECL &lt;50B Database'!$AI:$AI,0)),INDEX('ALLL &lt;50B Database'!$A:$A,MATCH(Workings!$A1745,'ALLL &lt;50B Database'!$AI:$AI,0)))</f>
        <v>#N/A</v>
      </c>
      <c r="C1745" s="3" t="str">
        <f>IFERROR(IFERROR(VLOOKUP($B1745,'CECL &lt;50B Database'!$A:$AA,11,FALSE),VLOOKUP($B1745,'ALLL &lt;50B Database'!$A:$AA,11,FALSE)),"")</f>
        <v/>
      </c>
      <c r="D1745" t="str">
        <f t="shared" si="54"/>
        <v/>
      </c>
    </row>
    <row r="1746" spans="1:4" x14ac:dyDescent="0.25">
      <c r="A1746">
        <f t="shared" si="55"/>
        <v>1746</v>
      </c>
      <c r="B1746" t="e">
        <f>IF('Peer Comparison Tool'!$D$11="NR",INDEX('CECL &lt;50B Database'!$A:$A,MATCH(Workings!$A1746,'CECL &lt;50B Database'!$AI:$AI,0)),INDEX('ALLL &lt;50B Database'!$A:$A,MATCH(Workings!$A1746,'ALLL &lt;50B Database'!$AI:$AI,0)))</f>
        <v>#N/A</v>
      </c>
      <c r="C1746" s="3" t="str">
        <f>IFERROR(IFERROR(VLOOKUP($B1746,'CECL &lt;50B Database'!$A:$AA,11,FALSE),VLOOKUP($B1746,'ALLL &lt;50B Database'!$A:$AA,11,FALSE)),"")</f>
        <v/>
      </c>
      <c r="D1746" t="str">
        <f t="shared" si="54"/>
        <v/>
      </c>
    </row>
    <row r="1747" spans="1:4" x14ac:dyDescent="0.25">
      <c r="A1747">
        <f t="shared" si="55"/>
        <v>1747</v>
      </c>
      <c r="B1747" t="e">
        <f>IF('Peer Comparison Tool'!$D$11="NR",INDEX('CECL &lt;50B Database'!$A:$A,MATCH(Workings!$A1747,'CECL &lt;50B Database'!$AI:$AI,0)),INDEX('ALLL &lt;50B Database'!$A:$A,MATCH(Workings!$A1747,'ALLL &lt;50B Database'!$AI:$AI,0)))</f>
        <v>#N/A</v>
      </c>
      <c r="C1747" s="3" t="str">
        <f>IFERROR(IFERROR(VLOOKUP($B1747,'CECL &lt;50B Database'!$A:$AA,11,FALSE),VLOOKUP($B1747,'ALLL &lt;50B Database'!$A:$AA,11,FALSE)),"")</f>
        <v/>
      </c>
      <c r="D1747" t="str">
        <f t="shared" si="54"/>
        <v/>
      </c>
    </row>
    <row r="1748" spans="1:4" x14ac:dyDescent="0.25">
      <c r="A1748">
        <f t="shared" si="55"/>
        <v>1748</v>
      </c>
      <c r="B1748" t="e">
        <f>IF('Peer Comparison Tool'!$D$11="NR",INDEX('CECL &lt;50B Database'!$A:$A,MATCH(Workings!$A1748,'CECL &lt;50B Database'!$AI:$AI,0)),INDEX('ALLL &lt;50B Database'!$A:$A,MATCH(Workings!$A1748,'ALLL &lt;50B Database'!$AI:$AI,0)))</f>
        <v>#N/A</v>
      </c>
      <c r="C1748" s="3" t="str">
        <f>IFERROR(IFERROR(VLOOKUP($B1748,'CECL &lt;50B Database'!$A:$AA,11,FALSE),VLOOKUP($B1748,'ALLL &lt;50B Database'!$A:$AA,11,FALSE)),"")</f>
        <v/>
      </c>
      <c r="D1748" t="str">
        <f t="shared" si="54"/>
        <v/>
      </c>
    </row>
    <row r="1749" spans="1:4" x14ac:dyDescent="0.25">
      <c r="A1749">
        <f t="shared" si="55"/>
        <v>1749</v>
      </c>
      <c r="B1749" t="e">
        <f>IF('Peer Comparison Tool'!$D$11="NR",INDEX('CECL &lt;50B Database'!$A:$A,MATCH(Workings!$A1749,'CECL &lt;50B Database'!$AI:$AI,0)),INDEX('ALLL &lt;50B Database'!$A:$A,MATCH(Workings!$A1749,'ALLL &lt;50B Database'!$AI:$AI,0)))</f>
        <v>#N/A</v>
      </c>
      <c r="C1749" s="3" t="str">
        <f>IFERROR(IFERROR(VLOOKUP($B1749,'CECL &lt;50B Database'!$A:$AA,11,FALSE),VLOOKUP($B1749,'ALLL &lt;50B Database'!$A:$AA,11,FALSE)),"")</f>
        <v/>
      </c>
      <c r="D1749" t="str">
        <f t="shared" si="54"/>
        <v/>
      </c>
    </row>
    <row r="1750" spans="1:4" x14ac:dyDescent="0.25">
      <c r="A1750">
        <f t="shared" si="55"/>
        <v>1750</v>
      </c>
      <c r="B1750" t="e">
        <f>IF('Peer Comparison Tool'!$D$11="NR",INDEX('CECL &lt;50B Database'!$A:$A,MATCH(Workings!$A1750,'CECL &lt;50B Database'!$AI:$AI,0)),INDEX('ALLL &lt;50B Database'!$A:$A,MATCH(Workings!$A1750,'ALLL &lt;50B Database'!$AI:$AI,0)))</f>
        <v>#N/A</v>
      </c>
      <c r="C1750" s="3" t="str">
        <f>IFERROR(IFERROR(VLOOKUP($B1750,'CECL &lt;50B Database'!$A:$AA,11,FALSE),VLOOKUP($B1750,'ALLL &lt;50B Database'!$A:$AA,11,FALSE)),"")</f>
        <v/>
      </c>
      <c r="D1750" t="str">
        <f t="shared" si="54"/>
        <v/>
      </c>
    </row>
    <row r="1751" spans="1:4" x14ac:dyDescent="0.25">
      <c r="A1751">
        <f t="shared" si="55"/>
        <v>1751</v>
      </c>
      <c r="B1751" t="e">
        <f>IF('Peer Comparison Tool'!$D$11="NR",INDEX('CECL &lt;50B Database'!$A:$A,MATCH(Workings!$A1751,'CECL &lt;50B Database'!$AI:$AI,0)),INDEX('ALLL &lt;50B Database'!$A:$A,MATCH(Workings!$A1751,'ALLL &lt;50B Database'!$AI:$AI,0)))</f>
        <v>#N/A</v>
      </c>
      <c r="C1751" s="3" t="str">
        <f>IFERROR(IFERROR(VLOOKUP($B1751,'CECL &lt;50B Database'!$A:$AA,11,FALSE),VLOOKUP($B1751,'ALLL &lt;50B Database'!$A:$AA,11,FALSE)),"")</f>
        <v/>
      </c>
      <c r="D1751" t="str">
        <f t="shared" si="54"/>
        <v/>
      </c>
    </row>
    <row r="1752" spans="1:4" x14ac:dyDescent="0.25">
      <c r="A1752">
        <f t="shared" si="55"/>
        <v>1752</v>
      </c>
      <c r="B1752" t="e">
        <f>IF('Peer Comparison Tool'!$D$11="NR",INDEX('CECL &lt;50B Database'!$A:$A,MATCH(Workings!$A1752,'CECL &lt;50B Database'!$AI:$AI,0)),INDEX('ALLL &lt;50B Database'!$A:$A,MATCH(Workings!$A1752,'ALLL &lt;50B Database'!$AI:$AI,0)))</f>
        <v>#N/A</v>
      </c>
      <c r="C1752" s="3" t="str">
        <f>IFERROR(IFERROR(VLOOKUP($B1752,'CECL &lt;50B Database'!$A:$AA,11,FALSE),VLOOKUP($B1752,'ALLL &lt;50B Database'!$A:$AA,11,FALSE)),"")</f>
        <v/>
      </c>
      <c r="D1752" t="str">
        <f t="shared" si="54"/>
        <v/>
      </c>
    </row>
    <row r="1753" spans="1:4" x14ac:dyDescent="0.25">
      <c r="A1753">
        <f t="shared" si="55"/>
        <v>1753</v>
      </c>
      <c r="B1753" t="e">
        <f>IF('Peer Comparison Tool'!$D$11="NR",INDEX('CECL &lt;50B Database'!$A:$A,MATCH(Workings!$A1753,'CECL &lt;50B Database'!$AI:$AI,0)),INDEX('ALLL &lt;50B Database'!$A:$A,MATCH(Workings!$A1753,'ALLL &lt;50B Database'!$AI:$AI,0)))</f>
        <v>#N/A</v>
      </c>
      <c r="C1753" s="3" t="str">
        <f>IFERROR(IFERROR(VLOOKUP($B1753,'CECL &lt;50B Database'!$A:$AA,11,FALSE),VLOOKUP($B1753,'ALLL &lt;50B Database'!$A:$AA,11,FALSE)),"")</f>
        <v/>
      </c>
      <c r="D1753" t="str">
        <f t="shared" si="54"/>
        <v/>
      </c>
    </row>
    <row r="1754" spans="1:4" x14ac:dyDescent="0.25">
      <c r="A1754">
        <f t="shared" si="55"/>
        <v>1754</v>
      </c>
      <c r="B1754" t="e">
        <f>IF('Peer Comparison Tool'!$D$11="NR",INDEX('CECL &lt;50B Database'!$A:$A,MATCH(Workings!$A1754,'CECL &lt;50B Database'!$AI:$AI,0)),INDEX('ALLL &lt;50B Database'!$A:$A,MATCH(Workings!$A1754,'ALLL &lt;50B Database'!$AI:$AI,0)))</f>
        <v>#N/A</v>
      </c>
      <c r="C1754" s="3" t="str">
        <f>IFERROR(IFERROR(VLOOKUP($B1754,'CECL &lt;50B Database'!$A:$AA,11,FALSE),VLOOKUP($B1754,'ALLL &lt;50B Database'!$A:$AA,11,FALSE)),"")</f>
        <v/>
      </c>
      <c r="D1754" t="str">
        <f t="shared" si="54"/>
        <v/>
      </c>
    </row>
    <row r="1755" spans="1:4" x14ac:dyDescent="0.25">
      <c r="A1755">
        <f t="shared" si="55"/>
        <v>1755</v>
      </c>
      <c r="B1755" t="e">
        <f>IF('Peer Comparison Tool'!$D$11="NR",INDEX('CECL &lt;50B Database'!$A:$A,MATCH(Workings!$A1755,'CECL &lt;50B Database'!$AI:$AI,0)),INDEX('ALLL &lt;50B Database'!$A:$A,MATCH(Workings!$A1755,'ALLL &lt;50B Database'!$AI:$AI,0)))</f>
        <v>#N/A</v>
      </c>
      <c r="C1755" s="3" t="str">
        <f>IFERROR(IFERROR(VLOOKUP($B1755,'CECL &lt;50B Database'!$A:$AA,11,FALSE),VLOOKUP($B1755,'ALLL &lt;50B Database'!$A:$AA,11,FALSE)),"")</f>
        <v/>
      </c>
      <c r="D1755" t="str">
        <f t="shared" si="54"/>
        <v/>
      </c>
    </row>
    <row r="1756" spans="1:4" x14ac:dyDescent="0.25">
      <c r="A1756">
        <f t="shared" si="55"/>
        <v>1756</v>
      </c>
      <c r="B1756" t="e">
        <f>IF('Peer Comparison Tool'!$D$11="NR",INDEX('CECL &lt;50B Database'!$A:$A,MATCH(Workings!$A1756,'CECL &lt;50B Database'!$AI:$AI,0)),INDEX('ALLL &lt;50B Database'!$A:$A,MATCH(Workings!$A1756,'ALLL &lt;50B Database'!$AI:$AI,0)))</f>
        <v>#N/A</v>
      </c>
      <c r="C1756" s="3" t="str">
        <f>IFERROR(IFERROR(VLOOKUP($B1756,'CECL &lt;50B Database'!$A:$AA,11,FALSE),VLOOKUP($B1756,'ALLL &lt;50B Database'!$A:$AA,11,FALSE)),"")</f>
        <v/>
      </c>
      <c r="D1756" t="str">
        <f t="shared" si="54"/>
        <v/>
      </c>
    </row>
    <row r="1757" spans="1:4" x14ac:dyDescent="0.25">
      <c r="A1757">
        <f t="shared" si="55"/>
        <v>1757</v>
      </c>
      <c r="B1757" t="e">
        <f>IF('Peer Comparison Tool'!$D$11="NR",INDEX('CECL &lt;50B Database'!$A:$A,MATCH(Workings!$A1757,'CECL &lt;50B Database'!$AI:$AI,0)),INDEX('ALLL &lt;50B Database'!$A:$A,MATCH(Workings!$A1757,'ALLL &lt;50B Database'!$AI:$AI,0)))</f>
        <v>#N/A</v>
      </c>
      <c r="C1757" s="3" t="str">
        <f>IFERROR(IFERROR(VLOOKUP($B1757,'CECL &lt;50B Database'!$A:$AA,11,FALSE),VLOOKUP($B1757,'ALLL &lt;50B Database'!$A:$AA,11,FALSE)),"")</f>
        <v/>
      </c>
      <c r="D1757" t="str">
        <f t="shared" si="54"/>
        <v/>
      </c>
    </row>
    <row r="1758" spans="1:4" x14ac:dyDescent="0.25">
      <c r="A1758">
        <f t="shared" si="55"/>
        <v>1758</v>
      </c>
      <c r="B1758" t="e">
        <f>IF('Peer Comparison Tool'!$D$11="NR",INDEX('CECL &lt;50B Database'!$A:$A,MATCH(Workings!$A1758,'CECL &lt;50B Database'!$AI:$AI,0)),INDEX('ALLL &lt;50B Database'!$A:$A,MATCH(Workings!$A1758,'ALLL &lt;50B Database'!$AI:$AI,0)))</f>
        <v>#N/A</v>
      </c>
      <c r="C1758" s="3" t="str">
        <f>IFERROR(IFERROR(VLOOKUP($B1758,'CECL &lt;50B Database'!$A:$AA,11,FALSE),VLOOKUP($B1758,'ALLL &lt;50B Database'!$A:$AA,11,FALSE)),"")</f>
        <v/>
      </c>
      <c r="D1758" t="str">
        <f t="shared" si="54"/>
        <v/>
      </c>
    </row>
    <row r="1759" spans="1:4" x14ac:dyDescent="0.25">
      <c r="A1759">
        <f t="shared" si="55"/>
        <v>1759</v>
      </c>
      <c r="B1759" t="e">
        <f>IF('Peer Comparison Tool'!$D$11="NR",INDEX('CECL &lt;50B Database'!$A:$A,MATCH(Workings!$A1759,'CECL &lt;50B Database'!$AI:$AI,0)),INDEX('ALLL &lt;50B Database'!$A:$A,MATCH(Workings!$A1759,'ALLL &lt;50B Database'!$AI:$AI,0)))</f>
        <v>#N/A</v>
      </c>
      <c r="C1759" s="3" t="str">
        <f>IFERROR(IFERROR(VLOOKUP($B1759,'CECL &lt;50B Database'!$A:$AA,11,FALSE),VLOOKUP($B1759,'ALLL &lt;50B Database'!$A:$AA,11,FALSE)),"")</f>
        <v/>
      </c>
      <c r="D1759" t="str">
        <f t="shared" si="54"/>
        <v/>
      </c>
    </row>
    <row r="1760" spans="1:4" x14ac:dyDescent="0.25">
      <c r="A1760">
        <f t="shared" si="55"/>
        <v>1760</v>
      </c>
      <c r="B1760" t="e">
        <f>IF('Peer Comparison Tool'!$D$11="NR",INDEX('CECL &lt;50B Database'!$A:$A,MATCH(Workings!$A1760,'CECL &lt;50B Database'!$AI:$AI,0)),INDEX('ALLL &lt;50B Database'!$A:$A,MATCH(Workings!$A1760,'ALLL &lt;50B Database'!$AI:$AI,0)))</f>
        <v>#N/A</v>
      </c>
      <c r="C1760" s="3" t="str">
        <f>IFERROR(IFERROR(VLOOKUP($B1760,'CECL &lt;50B Database'!$A:$AA,11,FALSE),VLOOKUP($B1760,'ALLL &lt;50B Database'!$A:$AA,11,FALSE)),"")</f>
        <v/>
      </c>
      <c r="D1760" t="str">
        <f t="shared" si="54"/>
        <v/>
      </c>
    </row>
    <row r="1761" spans="1:4" x14ac:dyDescent="0.25">
      <c r="A1761">
        <f t="shared" si="55"/>
        <v>1761</v>
      </c>
      <c r="B1761" t="e">
        <f>IF('Peer Comparison Tool'!$D$11="NR",INDEX('CECL &lt;50B Database'!$A:$A,MATCH(Workings!$A1761,'CECL &lt;50B Database'!$AI:$AI,0)),INDEX('ALLL &lt;50B Database'!$A:$A,MATCH(Workings!$A1761,'ALLL &lt;50B Database'!$AI:$AI,0)))</f>
        <v>#N/A</v>
      </c>
      <c r="C1761" s="3" t="str">
        <f>IFERROR(IFERROR(VLOOKUP($B1761,'CECL &lt;50B Database'!$A:$AA,11,FALSE),VLOOKUP($B1761,'ALLL &lt;50B Database'!$A:$AA,11,FALSE)),"")</f>
        <v/>
      </c>
      <c r="D1761" t="str">
        <f t="shared" si="54"/>
        <v/>
      </c>
    </row>
    <row r="1762" spans="1:4" x14ac:dyDescent="0.25">
      <c r="A1762">
        <f t="shared" si="55"/>
        <v>1762</v>
      </c>
      <c r="B1762" t="e">
        <f>IF('Peer Comparison Tool'!$D$11="NR",INDEX('CECL &lt;50B Database'!$A:$A,MATCH(Workings!$A1762,'CECL &lt;50B Database'!$AI:$AI,0)),INDEX('ALLL &lt;50B Database'!$A:$A,MATCH(Workings!$A1762,'ALLL &lt;50B Database'!$AI:$AI,0)))</f>
        <v>#N/A</v>
      </c>
      <c r="C1762" s="3" t="str">
        <f>IFERROR(IFERROR(VLOOKUP($B1762,'CECL &lt;50B Database'!$A:$AA,11,FALSE),VLOOKUP($B1762,'ALLL &lt;50B Database'!$A:$AA,11,FALSE)),"")</f>
        <v/>
      </c>
      <c r="D1762" t="str">
        <f t="shared" si="54"/>
        <v/>
      </c>
    </row>
    <row r="1763" spans="1:4" x14ac:dyDescent="0.25">
      <c r="A1763">
        <f t="shared" si="55"/>
        <v>1763</v>
      </c>
      <c r="B1763" t="e">
        <f>IF('Peer Comparison Tool'!$D$11="NR",INDEX('CECL &lt;50B Database'!$A:$A,MATCH(Workings!$A1763,'CECL &lt;50B Database'!$AI:$AI,0)),INDEX('ALLL &lt;50B Database'!$A:$A,MATCH(Workings!$A1763,'ALLL &lt;50B Database'!$AI:$AI,0)))</f>
        <v>#N/A</v>
      </c>
      <c r="C1763" s="3" t="str">
        <f>IFERROR(IFERROR(VLOOKUP($B1763,'CECL &lt;50B Database'!$A:$AA,11,FALSE),VLOOKUP($B1763,'ALLL &lt;50B Database'!$A:$AA,11,FALSE)),"")</f>
        <v/>
      </c>
      <c r="D1763" t="str">
        <f t="shared" si="54"/>
        <v/>
      </c>
    </row>
    <row r="1764" spans="1:4" x14ac:dyDescent="0.25">
      <c r="A1764">
        <f t="shared" si="55"/>
        <v>1764</v>
      </c>
      <c r="B1764" t="e">
        <f>IF('Peer Comparison Tool'!$D$11="NR",INDEX('CECL &lt;50B Database'!$A:$A,MATCH(Workings!$A1764,'CECL &lt;50B Database'!$AI:$AI,0)),INDEX('ALLL &lt;50B Database'!$A:$A,MATCH(Workings!$A1764,'ALLL &lt;50B Database'!$AI:$AI,0)))</f>
        <v>#N/A</v>
      </c>
      <c r="C1764" s="3" t="str">
        <f>IFERROR(IFERROR(VLOOKUP($B1764,'CECL &lt;50B Database'!$A:$AA,11,FALSE),VLOOKUP($B1764,'ALLL &lt;50B Database'!$A:$AA,11,FALSE)),"")</f>
        <v/>
      </c>
      <c r="D1764" t="str">
        <f t="shared" si="54"/>
        <v/>
      </c>
    </row>
    <row r="1765" spans="1:4" x14ac:dyDescent="0.25">
      <c r="A1765">
        <f t="shared" si="55"/>
        <v>1765</v>
      </c>
      <c r="B1765" t="e">
        <f>IF('Peer Comparison Tool'!$D$11="NR",INDEX('CECL &lt;50B Database'!$A:$A,MATCH(Workings!$A1765,'CECL &lt;50B Database'!$AI:$AI,0)),INDEX('ALLL &lt;50B Database'!$A:$A,MATCH(Workings!$A1765,'ALLL &lt;50B Database'!$AI:$AI,0)))</f>
        <v>#N/A</v>
      </c>
      <c r="C1765" s="3" t="str">
        <f>IFERROR(IFERROR(VLOOKUP($B1765,'CECL &lt;50B Database'!$A:$AA,11,FALSE),VLOOKUP($B1765,'ALLL &lt;50B Database'!$A:$AA,11,FALSE)),"")</f>
        <v/>
      </c>
      <c r="D1765" t="str">
        <f t="shared" si="54"/>
        <v/>
      </c>
    </row>
    <row r="1766" spans="1:4" x14ac:dyDescent="0.25">
      <c r="A1766">
        <f t="shared" si="55"/>
        <v>1766</v>
      </c>
      <c r="B1766" t="e">
        <f>IF('Peer Comparison Tool'!$D$11="NR",INDEX('CECL &lt;50B Database'!$A:$A,MATCH(Workings!$A1766,'CECL &lt;50B Database'!$AI:$AI,0)),INDEX('ALLL &lt;50B Database'!$A:$A,MATCH(Workings!$A1766,'ALLL &lt;50B Database'!$AI:$AI,0)))</f>
        <v>#N/A</v>
      </c>
      <c r="C1766" s="3" t="str">
        <f>IFERROR(IFERROR(VLOOKUP($B1766,'CECL &lt;50B Database'!$A:$AA,11,FALSE),VLOOKUP($B1766,'ALLL &lt;50B Database'!$A:$AA,11,FALSE)),"")</f>
        <v/>
      </c>
      <c r="D1766" t="str">
        <f t="shared" si="54"/>
        <v/>
      </c>
    </row>
    <row r="1767" spans="1:4" x14ac:dyDescent="0.25">
      <c r="A1767">
        <f t="shared" si="55"/>
        <v>1767</v>
      </c>
      <c r="B1767" t="e">
        <f>IF('Peer Comparison Tool'!$D$11="NR",INDEX('CECL &lt;50B Database'!$A:$A,MATCH(Workings!$A1767,'CECL &lt;50B Database'!$AI:$AI,0)),INDEX('ALLL &lt;50B Database'!$A:$A,MATCH(Workings!$A1767,'ALLL &lt;50B Database'!$AI:$AI,0)))</f>
        <v>#N/A</v>
      </c>
      <c r="C1767" s="3" t="str">
        <f>IFERROR(IFERROR(VLOOKUP($B1767,'CECL &lt;50B Database'!$A:$AA,11,FALSE),VLOOKUP($B1767,'ALLL &lt;50B Database'!$A:$AA,11,FALSE)),"")</f>
        <v/>
      </c>
      <c r="D1767" t="str">
        <f t="shared" si="54"/>
        <v/>
      </c>
    </row>
    <row r="1768" spans="1:4" x14ac:dyDescent="0.25">
      <c r="A1768">
        <f t="shared" si="55"/>
        <v>1768</v>
      </c>
      <c r="B1768" t="e">
        <f>IF('Peer Comparison Tool'!$D$11="NR",INDEX('CECL &lt;50B Database'!$A:$A,MATCH(Workings!$A1768,'CECL &lt;50B Database'!$AI:$AI,0)),INDEX('ALLL &lt;50B Database'!$A:$A,MATCH(Workings!$A1768,'ALLL &lt;50B Database'!$AI:$AI,0)))</f>
        <v>#N/A</v>
      </c>
      <c r="C1768" s="3" t="str">
        <f>IFERROR(IFERROR(VLOOKUP($B1768,'CECL &lt;50B Database'!$A:$AA,11,FALSE),VLOOKUP($B1768,'ALLL &lt;50B Database'!$A:$AA,11,FALSE)),"")</f>
        <v/>
      </c>
      <c r="D1768" t="str">
        <f t="shared" si="54"/>
        <v/>
      </c>
    </row>
    <row r="1769" spans="1:4" x14ac:dyDescent="0.25">
      <c r="A1769">
        <f t="shared" si="55"/>
        <v>1769</v>
      </c>
      <c r="B1769" t="e">
        <f>IF('Peer Comparison Tool'!$D$11="NR",INDEX('CECL &lt;50B Database'!$A:$A,MATCH(Workings!$A1769,'CECL &lt;50B Database'!$AI:$AI,0)),INDEX('ALLL &lt;50B Database'!$A:$A,MATCH(Workings!$A1769,'ALLL &lt;50B Database'!$AI:$AI,0)))</f>
        <v>#N/A</v>
      </c>
      <c r="C1769" s="3" t="str">
        <f>IFERROR(IFERROR(VLOOKUP($B1769,'CECL &lt;50B Database'!$A:$AA,11,FALSE),VLOOKUP($B1769,'ALLL &lt;50B Database'!$A:$AA,11,FALSE)),"")</f>
        <v/>
      </c>
      <c r="D1769" t="str">
        <f t="shared" si="54"/>
        <v/>
      </c>
    </row>
    <row r="1770" spans="1:4" x14ac:dyDescent="0.25">
      <c r="A1770">
        <f t="shared" si="55"/>
        <v>1770</v>
      </c>
      <c r="B1770" t="e">
        <f>IF('Peer Comparison Tool'!$D$11="NR",INDEX('CECL &lt;50B Database'!$A:$A,MATCH(Workings!$A1770,'CECL &lt;50B Database'!$AI:$AI,0)),INDEX('ALLL &lt;50B Database'!$A:$A,MATCH(Workings!$A1770,'ALLL &lt;50B Database'!$AI:$AI,0)))</f>
        <v>#N/A</v>
      </c>
      <c r="C1770" s="3" t="str">
        <f>IFERROR(IFERROR(VLOOKUP($B1770,'CECL &lt;50B Database'!$A:$AA,11,FALSE),VLOOKUP($B1770,'ALLL &lt;50B Database'!$A:$AA,11,FALSE)),"")</f>
        <v/>
      </c>
      <c r="D1770" t="str">
        <f t="shared" si="54"/>
        <v/>
      </c>
    </row>
    <row r="1771" spans="1:4" x14ac:dyDescent="0.25">
      <c r="A1771">
        <f t="shared" si="55"/>
        <v>1771</v>
      </c>
      <c r="B1771" t="e">
        <f>IF('Peer Comparison Tool'!$D$11="NR",INDEX('CECL &lt;50B Database'!$A:$A,MATCH(Workings!$A1771,'CECL &lt;50B Database'!$AI:$AI,0)),INDEX('ALLL &lt;50B Database'!$A:$A,MATCH(Workings!$A1771,'ALLL &lt;50B Database'!$AI:$AI,0)))</f>
        <v>#N/A</v>
      </c>
      <c r="C1771" s="3" t="str">
        <f>IFERROR(IFERROR(VLOOKUP($B1771,'CECL &lt;50B Database'!$A:$AA,11,FALSE),VLOOKUP($B1771,'ALLL &lt;50B Database'!$A:$AA,11,FALSE)),"")</f>
        <v/>
      </c>
      <c r="D1771" t="str">
        <f t="shared" si="54"/>
        <v/>
      </c>
    </row>
    <row r="1772" spans="1:4" x14ac:dyDescent="0.25">
      <c r="A1772">
        <f t="shared" si="55"/>
        <v>1772</v>
      </c>
      <c r="B1772" t="e">
        <f>IF('Peer Comparison Tool'!$D$11="NR",INDEX('CECL &lt;50B Database'!$A:$A,MATCH(Workings!$A1772,'CECL &lt;50B Database'!$AI:$AI,0)),INDEX('ALLL &lt;50B Database'!$A:$A,MATCH(Workings!$A1772,'ALLL &lt;50B Database'!$AI:$AI,0)))</f>
        <v>#N/A</v>
      </c>
      <c r="C1772" s="3" t="str">
        <f>IFERROR(IFERROR(VLOOKUP($B1772,'CECL &lt;50B Database'!$A:$AA,11,FALSE),VLOOKUP($B1772,'ALLL &lt;50B Database'!$A:$AA,11,FALSE)),"")</f>
        <v/>
      </c>
      <c r="D1772" t="str">
        <f t="shared" si="54"/>
        <v/>
      </c>
    </row>
    <row r="1773" spans="1:4" x14ac:dyDescent="0.25">
      <c r="A1773">
        <f t="shared" si="55"/>
        <v>1773</v>
      </c>
      <c r="B1773" t="e">
        <f>IF('Peer Comparison Tool'!$D$11="NR",INDEX('CECL &lt;50B Database'!$A:$A,MATCH(Workings!$A1773,'CECL &lt;50B Database'!$AI:$AI,0)),INDEX('ALLL &lt;50B Database'!$A:$A,MATCH(Workings!$A1773,'ALLL &lt;50B Database'!$AI:$AI,0)))</f>
        <v>#N/A</v>
      </c>
      <c r="C1773" s="3" t="str">
        <f>IFERROR(IFERROR(VLOOKUP($B1773,'CECL &lt;50B Database'!$A:$AA,11,FALSE),VLOOKUP($B1773,'ALLL &lt;50B Database'!$A:$AA,11,FALSE)),"")</f>
        <v/>
      </c>
      <c r="D1773" t="str">
        <f t="shared" si="54"/>
        <v/>
      </c>
    </row>
    <row r="1774" spans="1:4" x14ac:dyDescent="0.25">
      <c r="A1774">
        <f t="shared" si="55"/>
        <v>1774</v>
      </c>
      <c r="B1774" t="e">
        <f>IF('Peer Comparison Tool'!$D$11="NR",INDEX('CECL &lt;50B Database'!$A:$A,MATCH(Workings!$A1774,'CECL &lt;50B Database'!$AI:$AI,0)),INDEX('ALLL &lt;50B Database'!$A:$A,MATCH(Workings!$A1774,'ALLL &lt;50B Database'!$AI:$AI,0)))</f>
        <v>#N/A</v>
      </c>
      <c r="C1774" s="3" t="str">
        <f>IFERROR(IFERROR(VLOOKUP($B1774,'CECL &lt;50B Database'!$A:$AA,11,FALSE),VLOOKUP($B1774,'ALLL &lt;50B Database'!$A:$AA,11,FALSE)),"")</f>
        <v/>
      </c>
      <c r="D1774" t="str">
        <f t="shared" si="54"/>
        <v/>
      </c>
    </row>
    <row r="1775" spans="1:4" x14ac:dyDescent="0.25">
      <c r="A1775">
        <f t="shared" si="55"/>
        <v>1775</v>
      </c>
      <c r="B1775" t="e">
        <f>IF('Peer Comparison Tool'!$D$11="NR",INDEX('CECL &lt;50B Database'!$A:$A,MATCH(Workings!$A1775,'CECL &lt;50B Database'!$AI:$AI,0)),INDEX('ALLL &lt;50B Database'!$A:$A,MATCH(Workings!$A1775,'ALLL &lt;50B Database'!$AI:$AI,0)))</f>
        <v>#N/A</v>
      </c>
      <c r="C1775" s="3" t="str">
        <f>IFERROR(IFERROR(VLOOKUP($B1775,'CECL &lt;50B Database'!$A:$AA,11,FALSE),VLOOKUP($B1775,'ALLL &lt;50B Database'!$A:$AA,11,FALSE)),"")</f>
        <v/>
      </c>
      <c r="D1775" t="str">
        <f t="shared" si="54"/>
        <v/>
      </c>
    </row>
    <row r="1776" spans="1:4" x14ac:dyDescent="0.25">
      <c r="A1776">
        <f t="shared" si="55"/>
        <v>1776</v>
      </c>
      <c r="B1776" t="e">
        <f>IF('Peer Comparison Tool'!$D$11="NR",INDEX('CECL &lt;50B Database'!$A:$A,MATCH(Workings!$A1776,'CECL &lt;50B Database'!$AI:$AI,0)),INDEX('ALLL &lt;50B Database'!$A:$A,MATCH(Workings!$A1776,'ALLL &lt;50B Database'!$AI:$AI,0)))</f>
        <v>#N/A</v>
      </c>
      <c r="C1776" s="3" t="str">
        <f>IFERROR(IFERROR(VLOOKUP($B1776,'CECL &lt;50B Database'!$A:$AA,11,FALSE),VLOOKUP($B1776,'ALLL &lt;50B Database'!$A:$AA,11,FALSE)),"")</f>
        <v/>
      </c>
      <c r="D1776" t="str">
        <f t="shared" si="54"/>
        <v/>
      </c>
    </row>
    <row r="1777" spans="1:4" x14ac:dyDescent="0.25">
      <c r="A1777">
        <f t="shared" si="55"/>
        <v>1777</v>
      </c>
      <c r="B1777" t="e">
        <f>IF('Peer Comparison Tool'!$D$11="NR",INDEX('CECL &lt;50B Database'!$A:$A,MATCH(Workings!$A1777,'CECL &lt;50B Database'!$AI:$AI,0)),INDEX('ALLL &lt;50B Database'!$A:$A,MATCH(Workings!$A1777,'ALLL &lt;50B Database'!$AI:$AI,0)))</f>
        <v>#N/A</v>
      </c>
      <c r="C1777" s="3" t="str">
        <f>IFERROR(IFERROR(VLOOKUP($B1777,'CECL &lt;50B Database'!$A:$AA,11,FALSE),VLOOKUP($B1777,'ALLL &lt;50B Database'!$A:$AA,11,FALSE)),"")</f>
        <v/>
      </c>
      <c r="D1777" t="str">
        <f t="shared" si="54"/>
        <v/>
      </c>
    </row>
    <row r="1778" spans="1:4" x14ac:dyDescent="0.25">
      <c r="A1778">
        <f t="shared" si="55"/>
        <v>1778</v>
      </c>
      <c r="B1778" t="e">
        <f>IF('Peer Comparison Tool'!$D$11="NR",INDEX('CECL &lt;50B Database'!$A:$A,MATCH(Workings!$A1778,'CECL &lt;50B Database'!$AI:$AI,0)),INDEX('ALLL &lt;50B Database'!$A:$A,MATCH(Workings!$A1778,'ALLL &lt;50B Database'!$AI:$AI,0)))</f>
        <v>#N/A</v>
      </c>
      <c r="C1778" s="3" t="str">
        <f>IFERROR(IFERROR(VLOOKUP($B1778,'CECL &lt;50B Database'!$A:$AA,11,FALSE),VLOOKUP($B1778,'ALLL &lt;50B Database'!$A:$AA,11,FALSE)),"")</f>
        <v/>
      </c>
      <c r="D1778" t="str">
        <f t="shared" si="54"/>
        <v/>
      </c>
    </row>
    <row r="1779" spans="1:4" x14ac:dyDescent="0.25">
      <c r="A1779">
        <f t="shared" si="55"/>
        <v>1779</v>
      </c>
      <c r="B1779" t="e">
        <f>IF('Peer Comparison Tool'!$D$11="NR",INDEX('CECL &lt;50B Database'!$A:$A,MATCH(Workings!$A1779,'CECL &lt;50B Database'!$AI:$AI,0)),INDEX('ALLL &lt;50B Database'!$A:$A,MATCH(Workings!$A1779,'ALLL &lt;50B Database'!$AI:$AI,0)))</f>
        <v>#N/A</v>
      </c>
      <c r="C1779" s="3" t="str">
        <f>IFERROR(IFERROR(VLOOKUP($B1779,'CECL &lt;50B Database'!$A:$AA,11,FALSE),VLOOKUP($B1779,'ALLL &lt;50B Database'!$A:$AA,11,FALSE)),"")</f>
        <v/>
      </c>
      <c r="D1779" t="str">
        <f t="shared" si="54"/>
        <v/>
      </c>
    </row>
    <row r="1780" spans="1:4" x14ac:dyDescent="0.25">
      <c r="A1780">
        <f t="shared" si="55"/>
        <v>1780</v>
      </c>
      <c r="B1780" t="e">
        <f>IF('Peer Comparison Tool'!$D$11="NR",INDEX('CECL &lt;50B Database'!$A:$A,MATCH(Workings!$A1780,'CECL &lt;50B Database'!$AI:$AI,0)),INDEX('ALLL &lt;50B Database'!$A:$A,MATCH(Workings!$A1780,'ALLL &lt;50B Database'!$AI:$AI,0)))</f>
        <v>#N/A</v>
      </c>
      <c r="C1780" s="3" t="str">
        <f>IFERROR(IFERROR(VLOOKUP($B1780,'CECL &lt;50B Database'!$A:$AA,11,FALSE),VLOOKUP($B1780,'ALLL &lt;50B Database'!$A:$AA,11,FALSE)),"")</f>
        <v/>
      </c>
      <c r="D1780" t="str">
        <f t="shared" si="54"/>
        <v/>
      </c>
    </row>
    <row r="1781" spans="1:4" x14ac:dyDescent="0.25">
      <c r="A1781">
        <f t="shared" si="55"/>
        <v>1781</v>
      </c>
      <c r="B1781" t="e">
        <f>IF('Peer Comparison Tool'!$D$11="NR",INDEX('CECL &lt;50B Database'!$A:$A,MATCH(Workings!$A1781,'CECL &lt;50B Database'!$AI:$AI,0)),INDEX('ALLL &lt;50B Database'!$A:$A,MATCH(Workings!$A1781,'ALLL &lt;50B Database'!$AI:$AI,0)))</f>
        <v>#N/A</v>
      </c>
      <c r="C1781" s="3" t="str">
        <f>IFERROR(IFERROR(VLOOKUP($B1781,'CECL &lt;50B Database'!$A:$AA,11,FALSE),VLOOKUP($B1781,'ALLL &lt;50B Database'!$A:$AA,11,FALSE)),"")</f>
        <v/>
      </c>
      <c r="D1781" t="str">
        <f t="shared" si="54"/>
        <v/>
      </c>
    </row>
    <row r="1782" spans="1:4" x14ac:dyDescent="0.25">
      <c r="A1782">
        <f t="shared" si="55"/>
        <v>1782</v>
      </c>
      <c r="B1782" t="e">
        <f>IF('Peer Comparison Tool'!$D$11="NR",INDEX('CECL &lt;50B Database'!$A:$A,MATCH(Workings!$A1782,'CECL &lt;50B Database'!$AI:$AI,0)),INDEX('ALLL &lt;50B Database'!$A:$A,MATCH(Workings!$A1782,'ALLL &lt;50B Database'!$AI:$AI,0)))</f>
        <v>#N/A</v>
      </c>
      <c r="C1782" s="3" t="str">
        <f>IFERROR(IFERROR(VLOOKUP($B1782,'CECL &lt;50B Database'!$A:$AA,11,FALSE),VLOOKUP($B1782,'ALLL &lt;50B Database'!$A:$AA,11,FALSE)),"")</f>
        <v/>
      </c>
      <c r="D1782" t="str">
        <f t="shared" si="54"/>
        <v/>
      </c>
    </row>
    <row r="1783" spans="1:4" x14ac:dyDescent="0.25">
      <c r="A1783">
        <f t="shared" si="55"/>
        <v>1783</v>
      </c>
      <c r="B1783" t="e">
        <f>IF('Peer Comparison Tool'!$D$11="NR",INDEX('CECL &lt;50B Database'!$A:$A,MATCH(Workings!$A1783,'CECL &lt;50B Database'!$AI:$AI,0)),INDEX('ALLL &lt;50B Database'!$A:$A,MATCH(Workings!$A1783,'ALLL &lt;50B Database'!$AI:$AI,0)))</f>
        <v>#N/A</v>
      </c>
      <c r="C1783" s="3" t="str">
        <f>IFERROR(IFERROR(VLOOKUP($B1783,'CECL &lt;50B Database'!$A:$AA,11,FALSE),VLOOKUP($B1783,'ALLL &lt;50B Database'!$A:$AA,11,FALSE)),"")</f>
        <v/>
      </c>
      <c r="D1783" t="str">
        <f t="shared" si="54"/>
        <v/>
      </c>
    </row>
    <row r="1784" spans="1:4" x14ac:dyDescent="0.25">
      <c r="A1784">
        <f t="shared" si="55"/>
        <v>1784</v>
      </c>
      <c r="B1784" t="e">
        <f>IF('Peer Comparison Tool'!$D$11="NR",INDEX('CECL &lt;50B Database'!$A:$A,MATCH(Workings!$A1784,'CECL &lt;50B Database'!$AI:$AI,0)),INDEX('ALLL &lt;50B Database'!$A:$A,MATCH(Workings!$A1784,'ALLL &lt;50B Database'!$AI:$AI,0)))</f>
        <v>#N/A</v>
      </c>
      <c r="C1784" s="3" t="str">
        <f>IFERROR(IFERROR(VLOOKUP($B1784,'CECL &lt;50B Database'!$A:$AA,11,FALSE),VLOOKUP($B1784,'ALLL &lt;50B Database'!$A:$AA,11,FALSE)),"")</f>
        <v/>
      </c>
      <c r="D1784" t="str">
        <f t="shared" si="54"/>
        <v/>
      </c>
    </row>
    <row r="1785" spans="1:4" x14ac:dyDescent="0.25">
      <c r="A1785">
        <f t="shared" si="55"/>
        <v>1785</v>
      </c>
      <c r="B1785" t="e">
        <f>IF('Peer Comparison Tool'!$D$11="NR",INDEX('CECL &lt;50B Database'!$A:$A,MATCH(Workings!$A1785,'CECL &lt;50B Database'!$AI:$AI,0)),INDEX('ALLL &lt;50B Database'!$A:$A,MATCH(Workings!$A1785,'ALLL &lt;50B Database'!$AI:$AI,0)))</f>
        <v>#N/A</v>
      </c>
      <c r="C1785" s="3" t="str">
        <f>IFERROR(IFERROR(VLOOKUP($B1785,'CECL &lt;50B Database'!$A:$AA,11,FALSE),VLOOKUP($B1785,'ALLL &lt;50B Database'!$A:$AA,11,FALSE)),"")</f>
        <v/>
      </c>
      <c r="D1785" t="str">
        <f t="shared" si="54"/>
        <v/>
      </c>
    </row>
    <row r="1786" spans="1:4" x14ac:dyDescent="0.25">
      <c r="A1786">
        <f t="shared" si="55"/>
        <v>1786</v>
      </c>
      <c r="B1786" t="e">
        <f>IF('Peer Comparison Tool'!$D$11="NR",INDEX('CECL &lt;50B Database'!$A:$A,MATCH(Workings!$A1786,'CECL &lt;50B Database'!$AI:$AI,0)),INDEX('ALLL &lt;50B Database'!$A:$A,MATCH(Workings!$A1786,'ALLL &lt;50B Database'!$AI:$AI,0)))</f>
        <v>#N/A</v>
      </c>
      <c r="C1786" s="3" t="str">
        <f>IFERROR(IFERROR(VLOOKUP($B1786,'CECL &lt;50B Database'!$A:$AA,11,FALSE),VLOOKUP($B1786,'ALLL &lt;50B Database'!$A:$AA,11,FALSE)),"")</f>
        <v/>
      </c>
      <c r="D1786" t="str">
        <f t="shared" si="54"/>
        <v/>
      </c>
    </row>
    <row r="1787" spans="1:4" x14ac:dyDescent="0.25">
      <c r="A1787">
        <f t="shared" si="55"/>
        <v>1787</v>
      </c>
      <c r="B1787" t="e">
        <f>IF('Peer Comparison Tool'!$D$11="NR",INDEX('CECL &lt;50B Database'!$A:$A,MATCH(Workings!$A1787,'CECL &lt;50B Database'!$AI:$AI,0)),INDEX('ALLL &lt;50B Database'!$A:$A,MATCH(Workings!$A1787,'ALLL &lt;50B Database'!$AI:$AI,0)))</f>
        <v>#N/A</v>
      </c>
      <c r="C1787" s="3" t="str">
        <f>IFERROR(IFERROR(VLOOKUP($B1787,'CECL &lt;50B Database'!$A:$AA,11,FALSE),VLOOKUP($B1787,'ALLL &lt;50B Database'!$A:$AA,11,FALSE)),"")</f>
        <v/>
      </c>
      <c r="D1787" t="str">
        <f t="shared" si="54"/>
        <v/>
      </c>
    </row>
    <row r="1788" spans="1:4" x14ac:dyDescent="0.25">
      <c r="A1788">
        <f t="shared" si="55"/>
        <v>1788</v>
      </c>
      <c r="B1788" t="e">
        <f>IF('Peer Comparison Tool'!$D$11="NR",INDEX('CECL &lt;50B Database'!$A:$A,MATCH(Workings!$A1788,'CECL &lt;50B Database'!$AI:$AI,0)),INDEX('ALLL &lt;50B Database'!$A:$A,MATCH(Workings!$A1788,'ALLL &lt;50B Database'!$AI:$AI,0)))</f>
        <v>#N/A</v>
      </c>
      <c r="C1788" s="3" t="str">
        <f>IFERROR(IFERROR(VLOOKUP($B1788,'CECL &lt;50B Database'!$A:$AA,11,FALSE),VLOOKUP($B1788,'ALLL &lt;50B Database'!$A:$AA,11,FALSE)),"")</f>
        <v/>
      </c>
      <c r="D1788" t="str">
        <f t="shared" si="54"/>
        <v/>
      </c>
    </row>
    <row r="1789" spans="1:4" x14ac:dyDescent="0.25">
      <c r="A1789">
        <f t="shared" si="55"/>
        <v>1789</v>
      </c>
      <c r="B1789" t="e">
        <f>IF('Peer Comparison Tool'!$D$11="NR",INDEX('CECL &lt;50B Database'!$A:$A,MATCH(Workings!$A1789,'CECL &lt;50B Database'!$AI:$AI,0)),INDEX('ALLL &lt;50B Database'!$A:$A,MATCH(Workings!$A1789,'ALLL &lt;50B Database'!$AI:$AI,0)))</f>
        <v>#N/A</v>
      </c>
      <c r="C1789" s="3" t="str">
        <f>IFERROR(IFERROR(VLOOKUP($B1789,'CECL &lt;50B Database'!$A:$AA,11,FALSE),VLOOKUP($B1789,'ALLL &lt;50B Database'!$A:$AA,11,FALSE)),"")</f>
        <v/>
      </c>
      <c r="D1789" t="str">
        <f t="shared" si="54"/>
        <v/>
      </c>
    </row>
    <row r="1790" spans="1:4" x14ac:dyDescent="0.25">
      <c r="A1790">
        <f t="shared" si="55"/>
        <v>1790</v>
      </c>
      <c r="B1790" t="e">
        <f>IF('Peer Comparison Tool'!$D$11="NR",INDEX('CECL &lt;50B Database'!$A:$A,MATCH(Workings!$A1790,'CECL &lt;50B Database'!$AI:$AI,0)),INDEX('ALLL &lt;50B Database'!$A:$A,MATCH(Workings!$A1790,'ALLL &lt;50B Database'!$AI:$AI,0)))</f>
        <v>#N/A</v>
      </c>
      <c r="C1790" s="3" t="str">
        <f>IFERROR(IFERROR(VLOOKUP($B1790,'CECL &lt;50B Database'!$A:$AA,11,FALSE),VLOOKUP($B1790,'ALLL &lt;50B Database'!$A:$AA,11,FALSE)),"")</f>
        <v/>
      </c>
      <c r="D1790" t="str">
        <f t="shared" si="54"/>
        <v/>
      </c>
    </row>
    <row r="1791" spans="1:4" x14ac:dyDescent="0.25">
      <c r="A1791">
        <f t="shared" si="55"/>
        <v>1791</v>
      </c>
      <c r="B1791" t="e">
        <f>IF('Peer Comparison Tool'!$D$11="NR",INDEX('CECL &lt;50B Database'!$A:$A,MATCH(Workings!$A1791,'CECL &lt;50B Database'!$AI:$AI,0)),INDEX('ALLL &lt;50B Database'!$A:$A,MATCH(Workings!$A1791,'ALLL &lt;50B Database'!$AI:$AI,0)))</f>
        <v>#N/A</v>
      </c>
      <c r="C1791" s="3" t="str">
        <f>IFERROR(IFERROR(VLOOKUP($B1791,'CECL &lt;50B Database'!$A:$AA,11,FALSE),VLOOKUP($B1791,'ALLL &lt;50B Database'!$A:$AA,11,FALSE)),"")</f>
        <v/>
      </c>
      <c r="D1791" t="str">
        <f t="shared" si="54"/>
        <v/>
      </c>
    </row>
    <row r="1792" spans="1:4" x14ac:dyDescent="0.25">
      <c r="A1792">
        <f t="shared" si="55"/>
        <v>1792</v>
      </c>
      <c r="B1792" t="e">
        <f>IF('Peer Comparison Tool'!$D$11="NR",INDEX('CECL &lt;50B Database'!$A:$A,MATCH(Workings!$A1792,'CECL &lt;50B Database'!$AI:$AI,0)),INDEX('ALLL &lt;50B Database'!$A:$A,MATCH(Workings!$A1792,'ALLL &lt;50B Database'!$AI:$AI,0)))</f>
        <v>#N/A</v>
      </c>
      <c r="C1792" s="3" t="str">
        <f>IFERROR(IFERROR(VLOOKUP($B1792,'CECL &lt;50B Database'!$A:$AA,11,FALSE),VLOOKUP($B1792,'ALLL &lt;50B Database'!$A:$AA,11,FALSE)),"")</f>
        <v/>
      </c>
      <c r="D1792" t="str">
        <f t="shared" si="54"/>
        <v/>
      </c>
    </row>
    <row r="1793" spans="1:4" x14ac:dyDescent="0.25">
      <c r="A1793">
        <f t="shared" si="55"/>
        <v>1793</v>
      </c>
      <c r="B1793" t="e">
        <f>IF('Peer Comparison Tool'!$D$11="NR",INDEX('CECL &lt;50B Database'!$A:$A,MATCH(Workings!$A1793,'CECL &lt;50B Database'!$AI:$AI,0)),INDEX('ALLL &lt;50B Database'!$A:$A,MATCH(Workings!$A1793,'ALLL &lt;50B Database'!$AI:$AI,0)))</f>
        <v>#N/A</v>
      </c>
      <c r="C1793" s="3" t="str">
        <f>IFERROR(IFERROR(VLOOKUP($B1793,'CECL &lt;50B Database'!$A:$AA,11,FALSE),VLOOKUP($B1793,'ALLL &lt;50B Database'!$A:$AA,11,FALSE)),"")</f>
        <v/>
      </c>
      <c r="D1793" t="str">
        <f t="shared" si="54"/>
        <v/>
      </c>
    </row>
    <row r="1794" spans="1:4" x14ac:dyDescent="0.25">
      <c r="A1794">
        <f t="shared" si="55"/>
        <v>1794</v>
      </c>
      <c r="B1794" t="e">
        <f>IF('Peer Comparison Tool'!$D$11="NR",INDEX('CECL &lt;50B Database'!$A:$A,MATCH(Workings!$A1794,'CECL &lt;50B Database'!$AI:$AI,0)),INDEX('ALLL &lt;50B Database'!$A:$A,MATCH(Workings!$A1794,'ALLL &lt;50B Database'!$AI:$AI,0)))</f>
        <v>#N/A</v>
      </c>
      <c r="C1794" s="3" t="str">
        <f>IFERROR(IFERROR(VLOOKUP($B1794,'CECL &lt;50B Database'!$A:$AA,11,FALSE),VLOOKUP($B1794,'ALLL &lt;50B Database'!$A:$AA,11,FALSE)),"")</f>
        <v/>
      </c>
      <c r="D1794" t="str">
        <f t="shared" ref="D1794:D1857" si="56">IFERROR(RANK($C1794,$C$1:$C$5000,0),"")</f>
        <v/>
      </c>
    </row>
    <row r="1795" spans="1:4" x14ac:dyDescent="0.25">
      <c r="A1795">
        <f t="shared" si="55"/>
        <v>1795</v>
      </c>
      <c r="B1795" t="e">
        <f>IF('Peer Comparison Tool'!$D$11="NR",INDEX('CECL &lt;50B Database'!$A:$A,MATCH(Workings!$A1795,'CECL &lt;50B Database'!$AI:$AI,0)),INDEX('ALLL &lt;50B Database'!$A:$A,MATCH(Workings!$A1795,'ALLL &lt;50B Database'!$AI:$AI,0)))</f>
        <v>#N/A</v>
      </c>
      <c r="C1795" s="3" t="str">
        <f>IFERROR(IFERROR(VLOOKUP($B1795,'CECL &lt;50B Database'!$A:$AA,11,FALSE),VLOOKUP($B1795,'ALLL &lt;50B Database'!$A:$AA,11,FALSE)),"")</f>
        <v/>
      </c>
      <c r="D1795" t="str">
        <f t="shared" si="56"/>
        <v/>
      </c>
    </row>
    <row r="1796" spans="1:4" x14ac:dyDescent="0.25">
      <c r="A1796">
        <f t="shared" ref="A1796:A1859" si="57">A1795+1</f>
        <v>1796</v>
      </c>
      <c r="B1796" t="e">
        <f>IF('Peer Comparison Tool'!$D$11="NR",INDEX('CECL &lt;50B Database'!$A:$A,MATCH(Workings!$A1796,'CECL &lt;50B Database'!$AI:$AI,0)),INDEX('ALLL &lt;50B Database'!$A:$A,MATCH(Workings!$A1796,'ALLL &lt;50B Database'!$AI:$AI,0)))</f>
        <v>#N/A</v>
      </c>
      <c r="C1796" s="3" t="str">
        <f>IFERROR(IFERROR(VLOOKUP($B1796,'CECL &lt;50B Database'!$A:$AA,11,FALSE),VLOOKUP($B1796,'ALLL &lt;50B Database'!$A:$AA,11,FALSE)),"")</f>
        <v/>
      </c>
      <c r="D1796" t="str">
        <f t="shared" si="56"/>
        <v/>
      </c>
    </row>
    <row r="1797" spans="1:4" x14ac:dyDescent="0.25">
      <c r="A1797">
        <f t="shared" si="57"/>
        <v>1797</v>
      </c>
      <c r="B1797" t="e">
        <f>IF('Peer Comparison Tool'!$D$11="NR",INDEX('CECL &lt;50B Database'!$A:$A,MATCH(Workings!$A1797,'CECL &lt;50B Database'!$AI:$AI,0)),INDEX('ALLL &lt;50B Database'!$A:$A,MATCH(Workings!$A1797,'ALLL &lt;50B Database'!$AI:$AI,0)))</f>
        <v>#N/A</v>
      </c>
      <c r="C1797" s="3" t="str">
        <f>IFERROR(IFERROR(VLOOKUP($B1797,'CECL &lt;50B Database'!$A:$AA,11,FALSE),VLOOKUP($B1797,'ALLL &lt;50B Database'!$A:$AA,11,FALSE)),"")</f>
        <v/>
      </c>
      <c r="D1797" t="str">
        <f t="shared" si="56"/>
        <v/>
      </c>
    </row>
    <row r="1798" spans="1:4" x14ac:dyDescent="0.25">
      <c r="A1798">
        <f t="shared" si="57"/>
        <v>1798</v>
      </c>
      <c r="B1798" t="e">
        <f>IF('Peer Comparison Tool'!$D$11="NR",INDEX('CECL &lt;50B Database'!$A:$A,MATCH(Workings!$A1798,'CECL &lt;50B Database'!$AI:$AI,0)),INDEX('ALLL &lt;50B Database'!$A:$A,MATCH(Workings!$A1798,'ALLL &lt;50B Database'!$AI:$AI,0)))</f>
        <v>#N/A</v>
      </c>
      <c r="C1798" s="3" t="str">
        <f>IFERROR(IFERROR(VLOOKUP($B1798,'CECL &lt;50B Database'!$A:$AA,11,FALSE),VLOOKUP($B1798,'ALLL &lt;50B Database'!$A:$AA,11,FALSE)),"")</f>
        <v/>
      </c>
      <c r="D1798" t="str">
        <f t="shared" si="56"/>
        <v/>
      </c>
    </row>
    <row r="1799" spans="1:4" x14ac:dyDescent="0.25">
      <c r="A1799">
        <f t="shared" si="57"/>
        <v>1799</v>
      </c>
      <c r="B1799" t="e">
        <f>IF('Peer Comparison Tool'!$D$11="NR",INDEX('CECL &lt;50B Database'!$A:$A,MATCH(Workings!$A1799,'CECL &lt;50B Database'!$AI:$AI,0)),INDEX('ALLL &lt;50B Database'!$A:$A,MATCH(Workings!$A1799,'ALLL &lt;50B Database'!$AI:$AI,0)))</f>
        <v>#N/A</v>
      </c>
      <c r="C1799" s="3" t="str">
        <f>IFERROR(IFERROR(VLOOKUP($B1799,'CECL &lt;50B Database'!$A:$AA,11,FALSE),VLOOKUP($B1799,'ALLL &lt;50B Database'!$A:$AA,11,FALSE)),"")</f>
        <v/>
      </c>
      <c r="D1799" t="str">
        <f t="shared" si="56"/>
        <v/>
      </c>
    </row>
    <row r="1800" spans="1:4" x14ac:dyDescent="0.25">
      <c r="A1800">
        <f t="shared" si="57"/>
        <v>1800</v>
      </c>
      <c r="B1800" t="e">
        <f>IF('Peer Comparison Tool'!$D$11="NR",INDEX('CECL &lt;50B Database'!$A:$A,MATCH(Workings!$A1800,'CECL &lt;50B Database'!$AI:$AI,0)),INDEX('ALLL &lt;50B Database'!$A:$A,MATCH(Workings!$A1800,'ALLL &lt;50B Database'!$AI:$AI,0)))</f>
        <v>#N/A</v>
      </c>
      <c r="C1800" s="3" t="str">
        <f>IFERROR(IFERROR(VLOOKUP($B1800,'CECL &lt;50B Database'!$A:$AA,11,FALSE),VLOOKUP($B1800,'ALLL &lt;50B Database'!$A:$AA,11,FALSE)),"")</f>
        <v/>
      </c>
      <c r="D1800" t="str">
        <f t="shared" si="56"/>
        <v/>
      </c>
    </row>
    <row r="1801" spans="1:4" x14ac:dyDescent="0.25">
      <c r="A1801">
        <f t="shared" si="57"/>
        <v>1801</v>
      </c>
      <c r="B1801" t="e">
        <f>IF('Peer Comparison Tool'!$D$11="NR",INDEX('CECL &lt;50B Database'!$A:$A,MATCH(Workings!$A1801,'CECL &lt;50B Database'!$AI:$AI,0)),INDEX('ALLL &lt;50B Database'!$A:$A,MATCH(Workings!$A1801,'ALLL &lt;50B Database'!$AI:$AI,0)))</f>
        <v>#N/A</v>
      </c>
      <c r="C1801" s="3" t="str">
        <f>IFERROR(IFERROR(VLOOKUP($B1801,'CECL &lt;50B Database'!$A:$AA,11,FALSE),VLOOKUP($B1801,'ALLL &lt;50B Database'!$A:$AA,11,FALSE)),"")</f>
        <v/>
      </c>
      <c r="D1801" t="str">
        <f t="shared" si="56"/>
        <v/>
      </c>
    </row>
    <row r="1802" spans="1:4" x14ac:dyDescent="0.25">
      <c r="A1802">
        <f t="shared" si="57"/>
        <v>1802</v>
      </c>
      <c r="B1802" t="e">
        <f>IF('Peer Comparison Tool'!$D$11="NR",INDEX('CECL &lt;50B Database'!$A:$A,MATCH(Workings!$A1802,'CECL &lt;50B Database'!$AI:$AI,0)),INDEX('ALLL &lt;50B Database'!$A:$A,MATCH(Workings!$A1802,'ALLL &lt;50B Database'!$AI:$AI,0)))</f>
        <v>#N/A</v>
      </c>
      <c r="C1802" s="3" t="str">
        <f>IFERROR(IFERROR(VLOOKUP($B1802,'CECL &lt;50B Database'!$A:$AA,11,FALSE),VLOOKUP($B1802,'ALLL &lt;50B Database'!$A:$AA,11,FALSE)),"")</f>
        <v/>
      </c>
      <c r="D1802" t="str">
        <f t="shared" si="56"/>
        <v/>
      </c>
    </row>
    <row r="1803" spans="1:4" x14ac:dyDescent="0.25">
      <c r="A1803">
        <f t="shared" si="57"/>
        <v>1803</v>
      </c>
      <c r="B1803" t="e">
        <f>IF('Peer Comparison Tool'!$D$11="NR",INDEX('CECL &lt;50B Database'!$A:$A,MATCH(Workings!$A1803,'CECL &lt;50B Database'!$AI:$AI,0)),INDEX('ALLL &lt;50B Database'!$A:$A,MATCH(Workings!$A1803,'ALLL &lt;50B Database'!$AI:$AI,0)))</f>
        <v>#N/A</v>
      </c>
      <c r="C1803" s="3" t="str">
        <f>IFERROR(IFERROR(VLOOKUP($B1803,'CECL &lt;50B Database'!$A:$AA,11,FALSE),VLOOKUP($B1803,'ALLL &lt;50B Database'!$A:$AA,11,FALSE)),"")</f>
        <v/>
      </c>
      <c r="D1803" t="str">
        <f t="shared" si="56"/>
        <v/>
      </c>
    </row>
    <row r="1804" spans="1:4" x14ac:dyDescent="0.25">
      <c r="A1804">
        <f t="shared" si="57"/>
        <v>1804</v>
      </c>
      <c r="B1804" t="e">
        <f>IF('Peer Comparison Tool'!$D$11="NR",INDEX('CECL &lt;50B Database'!$A:$A,MATCH(Workings!$A1804,'CECL &lt;50B Database'!$AI:$AI,0)),INDEX('ALLL &lt;50B Database'!$A:$A,MATCH(Workings!$A1804,'ALLL &lt;50B Database'!$AI:$AI,0)))</f>
        <v>#N/A</v>
      </c>
      <c r="C1804" s="3" t="str">
        <f>IFERROR(IFERROR(VLOOKUP($B1804,'CECL &lt;50B Database'!$A:$AA,11,FALSE),VLOOKUP($B1804,'ALLL &lt;50B Database'!$A:$AA,11,FALSE)),"")</f>
        <v/>
      </c>
      <c r="D1804" t="str">
        <f t="shared" si="56"/>
        <v/>
      </c>
    </row>
    <row r="1805" spans="1:4" x14ac:dyDescent="0.25">
      <c r="A1805">
        <f t="shared" si="57"/>
        <v>1805</v>
      </c>
      <c r="B1805" t="e">
        <f>IF('Peer Comparison Tool'!$D$11="NR",INDEX('CECL &lt;50B Database'!$A:$A,MATCH(Workings!$A1805,'CECL &lt;50B Database'!$AI:$AI,0)),INDEX('ALLL &lt;50B Database'!$A:$A,MATCH(Workings!$A1805,'ALLL &lt;50B Database'!$AI:$AI,0)))</f>
        <v>#N/A</v>
      </c>
      <c r="C1805" s="3" t="str">
        <f>IFERROR(IFERROR(VLOOKUP($B1805,'CECL &lt;50B Database'!$A:$AA,11,FALSE),VLOOKUP($B1805,'ALLL &lt;50B Database'!$A:$AA,11,FALSE)),"")</f>
        <v/>
      </c>
      <c r="D1805" t="str">
        <f t="shared" si="56"/>
        <v/>
      </c>
    </row>
    <row r="1806" spans="1:4" x14ac:dyDescent="0.25">
      <c r="A1806">
        <f t="shared" si="57"/>
        <v>1806</v>
      </c>
      <c r="B1806" t="e">
        <f>IF('Peer Comparison Tool'!$D$11="NR",INDEX('CECL &lt;50B Database'!$A:$A,MATCH(Workings!$A1806,'CECL &lt;50B Database'!$AI:$AI,0)),INDEX('ALLL &lt;50B Database'!$A:$A,MATCH(Workings!$A1806,'ALLL &lt;50B Database'!$AI:$AI,0)))</f>
        <v>#N/A</v>
      </c>
      <c r="C1806" s="3" t="str">
        <f>IFERROR(IFERROR(VLOOKUP($B1806,'CECL &lt;50B Database'!$A:$AA,11,FALSE),VLOOKUP($B1806,'ALLL &lt;50B Database'!$A:$AA,11,FALSE)),"")</f>
        <v/>
      </c>
      <c r="D1806" t="str">
        <f t="shared" si="56"/>
        <v/>
      </c>
    </row>
    <row r="1807" spans="1:4" x14ac:dyDescent="0.25">
      <c r="A1807">
        <f t="shared" si="57"/>
        <v>1807</v>
      </c>
      <c r="B1807" t="e">
        <f>IF('Peer Comparison Tool'!$D$11="NR",INDEX('CECL &lt;50B Database'!$A:$A,MATCH(Workings!$A1807,'CECL &lt;50B Database'!$AI:$AI,0)),INDEX('ALLL &lt;50B Database'!$A:$A,MATCH(Workings!$A1807,'ALLL &lt;50B Database'!$AI:$AI,0)))</f>
        <v>#N/A</v>
      </c>
      <c r="C1807" s="3" t="str">
        <f>IFERROR(IFERROR(VLOOKUP($B1807,'CECL &lt;50B Database'!$A:$AA,11,FALSE),VLOOKUP($B1807,'ALLL &lt;50B Database'!$A:$AA,11,FALSE)),"")</f>
        <v/>
      </c>
      <c r="D1807" t="str">
        <f t="shared" si="56"/>
        <v/>
      </c>
    </row>
    <row r="1808" spans="1:4" x14ac:dyDescent="0.25">
      <c r="A1808">
        <f t="shared" si="57"/>
        <v>1808</v>
      </c>
      <c r="B1808" t="e">
        <f>IF('Peer Comparison Tool'!$D$11="NR",INDEX('CECL &lt;50B Database'!$A:$A,MATCH(Workings!$A1808,'CECL &lt;50B Database'!$AI:$AI,0)),INDEX('ALLL &lt;50B Database'!$A:$A,MATCH(Workings!$A1808,'ALLL &lt;50B Database'!$AI:$AI,0)))</f>
        <v>#N/A</v>
      </c>
      <c r="C1808" s="3" t="str">
        <f>IFERROR(IFERROR(VLOOKUP($B1808,'CECL &lt;50B Database'!$A:$AA,11,FALSE),VLOOKUP($B1808,'ALLL &lt;50B Database'!$A:$AA,11,FALSE)),"")</f>
        <v/>
      </c>
      <c r="D1808" t="str">
        <f t="shared" si="56"/>
        <v/>
      </c>
    </row>
    <row r="1809" spans="1:4" x14ac:dyDescent="0.25">
      <c r="A1809">
        <f t="shared" si="57"/>
        <v>1809</v>
      </c>
      <c r="B1809" t="e">
        <f>IF('Peer Comparison Tool'!$D$11="NR",INDEX('CECL &lt;50B Database'!$A:$A,MATCH(Workings!$A1809,'CECL &lt;50B Database'!$AI:$AI,0)),INDEX('ALLL &lt;50B Database'!$A:$A,MATCH(Workings!$A1809,'ALLL &lt;50B Database'!$AI:$AI,0)))</f>
        <v>#N/A</v>
      </c>
      <c r="C1809" s="3" t="str">
        <f>IFERROR(IFERROR(VLOOKUP($B1809,'CECL &lt;50B Database'!$A:$AA,11,FALSE),VLOOKUP($B1809,'ALLL &lt;50B Database'!$A:$AA,11,FALSE)),"")</f>
        <v/>
      </c>
      <c r="D1809" t="str">
        <f t="shared" si="56"/>
        <v/>
      </c>
    </row>
    <row r="1810" spans="1:4" x14ac:dyDescent="0.25">
      <c r="A1810">
        <f t="shared" si="57"/>
        <v>1810</v>
      </c>
      <c r="B1810" t="e">
        <f>IF('Peer Comparison Tool'!$D$11="NR",INDEX('CECL &lt;50B Database'!$A:$A,MATCH(Workings!$A1810,'CECL &lt;50B Database'!$AI:$AI,0)),INDEX('ALLL &lt;50B Database'!$A:$A,MATCH(Workings!$A1810,'ALLL &lt;50B Database'!$AI:$AI,0)))</f>
        <v>#N/A</v>
      </c>
      <c r="C1810" s="3" t="str">
        <f>IFERROR(IFERROR(VLOOKUP($B1810,'CECL &lt;50B Database'!$A:$AA,11,FALSE),VLOOKUP($B1810,'ALLL &lt;50B Database'!$A:$AA,11,FALSE)),"")</f>
        <v/>
      </c>
      <c r="D1810" t="str">
        <f t="shared" si="56"/>
        <v/>
      </c>
    </row>
    <row r="1811" spans="1:4" x14ac:dyDescent="0.25">
      <c r="A1811">
        <f t="shared" si="57"/>
        <v>1811</v>
      </c>
      <c r="B1811" t="e">
        <f>IF('Peer Comparison Tool'!$D$11="NR",INDEX('CECL &lt;50B Database'!$A:$A,MATCH(Workings!$A1811,'CECL &lt;50B Database'!$AI:$AI,0)),INDEX('ALLL &lt;50B Database'!$A:$A,MATCH(Workings!$A1811,'ALLL &lt;50B Database'!$AI:$AI,0)))</f>
        <v>#N/A</v>
      </c>
      <c r="C1811" s="3" t="str">
        <f>IFERROR(IFERROR(VLOOKUP($B1811,'CECL &lt;50B Database'!$A:$AA,11,FALSE),VLOOKUP($B1811,'ALLL &lt;50B Database'!$A:$AA,11,FALSE)),"")</f>
        <v/>
      </c>
      <c r="D1811" t="str">
        <f t="shared" si="56"/>
        <v/>
      </c>
    </row>
    <row r="1812" spans="1:4" x14ac:dyDescent="0.25">
      <c r="A1812">
        <f t="shared" si="57"/>
        <v>1812</v>
      </c>
      <c r="B1812" t="e">
        <f>IF('Peer Comparison Tool'!$D$11="NR",INDEX('CECL &lt;50B Database'!$A:$A,MATCH(Workings!$A1812,'CECL &lt;50B Database'!$AI:$AI,0)),INDEX('ALLL &lt;50B Database'!$A:$A,MATCH(Workings!$A1812,'ALLL &lt;50B Database'!$AI:$AI,0)))</f>
        <v>#N/A</v>
      </c>
      <c r="C1812" s="3" t="str">
        <f>IFERROR(IFERROR(VLOOKUP($B1812,'CECL &lt;50B Database'!$A:$AA,11,FALSE),VLOOKUP($B1812,'ALLL &lt;50B Database'!$A:$AA,11,FALSE)),"")</f>
        <v/>
      </c>
      <c r="D1812" t="str">
        <f t="shared" si="56"/>
        <v/>
      </c>
    </row>
    <row r="1813" spans="1:4" x14ac:dyDescent="0.25">
      <c r="A1813">
        <f t="shared" si="57"/>
        <v>1813</v>
      </c>
      <c r="B1813" t="e">
        <f>IF('Peer Comparison Tool'!$D$11="NR",INDEX('CECL &lt;50B Database'!$A:$A,MATCH(Workings!$A1813,'CECL &lt;50B Database'!$AI:$AI,0)),INDEX('ALLL &lt;50B Database'!$A:$A,MATCH(Workings!$A1813,'ALLL &lt;50B Database'!$AI:$AI,0)))</f>
        <v>#N/A</v>
      </c>
      <c r="C1813" s="3" t="str">
        <f>IFERROR(IFERROR(VLOOKUP($B1813,'CECL &lt;50B Database'!$A:$AA,11,FALSE),VLOOKUP($B1813,'ALLL &lt;50B Database'!$A:$AA,11,FALSE)),"")</f>
        <v/>
      </c>
      <c r="D1813" t="str">
        <f t="shared" si="56"/>
        <v/>
      </c>
    </row>
    <row r="1814" spans="1:4" x14ac:dyDescent="0.25">
      <c r="A1814">
        <f t="shared" si="57"/>
        <v>1814</v>
      </c>
      <c r="B1814" t="e">
        <f>IF('Peer Comparison Tool'!$D$11="NR",INDEX('CECL &lt;50B Database'!$A:$A,MATCH(Workings!$A1814,'CECL &lt;50B Database'!$AI:$AI,0)),INDEX('ALLL &lt;50B Database'!$A:$A,MATCH(Workings!$A1814,'ALLL &lt;50B Database'!$AI:$AI,0)))</f>
        <v>#N/A</v>
      </c>
      <c r="C1814" s="3" t="str">
        <f>IFERROR(IFERROR(VLOOKUP($B1814,'CECL &lt;50B Database'!$A:$AA,11,FALSE),VLOOKUP($B1814,'ALLL &lt;50B Database'!$A:$AA,11,FALSE)),"")</f>
        <v/>
      </c>
      <c r="D1814" t="str">
        <f t="shared" si="56"/>
        <v/>
      </c>
    </row>
    <row r="1815" spans="1:4" x14ac:dyDescent="0.25">
      <c r="A1815">
        <f t="shared" si="57"/>
        <v>1815</v>
      </c>
      <c r="B1815" t="e">
        <f>IF('Peer Comparison Tool'!$D$11="NR",INDEX('CECL &lt;50B Database'!$A:$A,MATCH(Workings!$A1815,'CECL &lt;50B Database'!$AI:$AI,0)),INDEX('ALLL &lt;50B Database'!$A:$A,MATCH(Workings!$A1815,'ALLL &lt;50B Database'!$AI:$AI,0)))</f>
        <v>#N/A</v>
      </c>
      <c r="C1815" s="3" t="str">
        <f>IFERROR(IFERROR(VLOOKUP($B1815,'CECL &lt;50B Database'!$A:$AA,11,FALSE),VLOOKUP($B1815,'ALLL &lt;50B Database'!$A:$AA,11,FALSE)),"")</f>
        <v/>
      </c>
      <c r="D1815" t="str">
        <f t="shared" si="56"/>
        <v/>
      </c>
    </row>
    <row r="1816" spans="1:4" x14ac:dyDescent="0.25">
      <c r="A1816">
        <f t="shared" si="57"/>
        <v>1816</v>
      </c>
      <c r="B1816" t="e">
        <f>IF('Peer Comparison Tool'!$D$11="NR",INDEX('CECL &lt;50B Database'!$A:$A,MATCH(Workings!$A1816,'CECL &lt;50B Database'!$AI:$AI,0)),INDEX('ALLL &lt;50B Database'!$A:$A,MATCH(Workings!$A1816,'ALLL &lt;50B Database'!$AI:$AI,0)))</f>
        <v>#N/A</v>
      </c>
      <c r="C1816" s="3" t="str">
        <f>IFERROR(IFERROR(VLOOKUP($B1816,'CECL &lt;50B Database'!$A:$AA,11,FALSE),VLOOKUP($B1816,'ALLL &lt;50B Database'!$A:$AA,11,FALSE)),"")</f>
        <v/>
      </c>
      <c r="D1816" t="str">
        <f t="shared" si="56"/>
        <v/>
      </c>
    </row>
    <row r="1817" spans="1:4" x14ac:dyDescent="0.25">
      <c r="A1817">
        <f t="shared" si="57"/>
        <v>1817</v>
      </c>
      <c r="B1817" t="e">
        <f>IF('Peer Comparison Tool'!$D$11="NR",INDEX('CECL &lt;50B Database'!$A:$A,MATCH(Workings!$A1817,'CECL &lt;50B Database'!$AI:$AI,0)),INDEX('ALLL &lt;50B Database'!$A:$A,MATCH(Workings!$A1817,'ALLL &lt;50B Database'!$AI:$AI,0)))</f>
        <v>#N/A</v>
      </c>
      <c r="C1817" s="3" t="str">
        <f>IFERROR(IFERROR(VLOOKUP($B1817,'CECL &lt;50B Database'!$A:$AA,11,FALSE),VLOOKUP($B1817,'ALLL &lt;50B Database'!$A:$AA,11,FALSE)),"")</f>
        <v/>
      </c>
      <c r="D1817" t="str">
        <f t="shared" si="56"/>
        <v/>
      </c>
    </row>
    <row r="1818" spans="1:4" x14ac:dyDescent="0.25">
      <c r="A1818">
        <f t="shared" si="57"/>
        <v>1818</v>
      </c>
      <c r="B1818" t="e">
        <f>IF('Peer Comparison Tool'!$D$11="NR",INDEX('CECL &lt;50B Database'!$A:$A,MATCH(Workings!$A1818,'CECL &lt;50B Database'!$AI:$AI,0)),INDEX('ALLL &lt;50B Database'!$A:$A,MATCH(Workings!$A1818,'ALLL &lt;50B Database'!$AI:$AI,0)))</f>
        <v>#N/A</v>
      </c>
      <c r="C1818" s="3" t="str">
        <f>IFERROR(IFERROR(VLOOKUP($B1818,'CECL &lt;50B Database'!$A:$AA,11,FALSE),VLOOKUP($B1818,'ALLL &lt;50B Database'!$A:$AA,11,FALSE)),"")</f>
        <v/>
      </c>
      <c r="D1818" t="str">
        <f t="shared" si="56"/>
        <v/>
      </c>
    </row>
    <row r="1819" spans="1:4" x14ac:dyDescent="0.25">
      <c r="A1819">
        <f t="shared" si="57"/>
        <v>1819</v>
      </c>
      <c r="B1819" t="e">
        <f>IF('Peer Comparison Tool'!$D$11="NR",INDEX('CECL &lt;50B Database'!$A:$A,MATCH(Workings!$A1819,'CECL &lt;50B Database'!$AI:$AI,0)),INDEX('ALLL &lt;50B Database'!$A:$A,MATCH(Workings!$A1819,'ALLL &lt;50B Database'!$AI:$AI,0)))</f>
        <v>#N/A</v>
      </c>
      <c r="C1819" s="3" t="str">
        <f>IFERROR(IFERROR(VLOOKUP($B1819,'CECL &lt;50B Database'!$A:$AA,11,FALSE),VLOOKUP($B1819,'ALLL &lt;50B Database'!$A:$AA,11,FALSE)),"")</f>
        <v/>
      </c>
      <c r="D1819" t="str">
        <f t="shared" si="56"/>
        <v/>
      </c>
    </row>
    <row r="1820" spans="1:4" x14ac:dyDescent="0.25">
      <c r="A1820">
        <f t="shared" si="57"/>
        <v>1820</v>
      </c>
      <c r="B1820" t="e">
        <f>IF('Peer Comparison Tool'!$D$11="NR",INDEX('CECL &lt;50B Database'!$A:$A,MATCH(Workings!$A1820,'CECL &lt;50B Database'!$AI:$AI,0)),INDEX('ALLL &lt;50B Database'!$A:$A,MATCH(Workings!$A1820,'ALLL &lt;50B Database'!$AI:$AI,0)))</f>
        <v>#N/A</v>
      </c>
      <c r="C1820" s="3" t="str">
        <f>IFERROR(IFERROR(VLOOKUP($B1820,'CECL &lt;50B Database'!$A:$AA,11,FALSE),VLOOKUP($B1820,'ALLL &lt;50B Database'!$A:$AA,11,FALSE)),"")</f>
        <v/>
      </c>
      <c r="D1820" t="str">
        <f t="shared" si="56"/>
        <v/>
      </c>
    </row>
    <row r="1821" spans="1:4" x14ac:dyDescent="0.25">
      <c r="A1821">
        <f t="shared" si="57"/>
        <v>1821</v>
      </c>
      <c r="B1821" t="e">
        <f>IF('Peer Comparison Tool'!$D$11="NR",INDEX('CECL &lt;50B Database'!$A:$A,MATCH(Workings!$A1821,'CECL &lt;50B Database'!$AI:$AI,0)),INDEX('ALLL &lt;50B Database'!$A:$A,MATCH(Workings!$A1821,'ALLL &lt;50B Database'!$AI:$AI,0)))</f>
        <v>#N/A</v>
      </c>
      <c r="C1821" s="3" t="str">
        <f>IFERROR(IFERROR(VLOOKUP($B1821,'CECL &lt;50B Database'!$A:$AA,11,FALSE),VLOOKUP($B1821,'ALLL &lt;50B Database'!$A:$AA,11,FALSE)),"")</f>
        <v/>
      </c>
      <c r="D1821" t="str">
        <f t="shared" si="56"/>
        <v/>
      </c>
    </row>
    <row r="1822" spans="1:4" x14ac:dyDescent="0.25">
      <c r="A1822">
        <f t="shared" si="57"/>
        <v>1822</v>
      </c>
      <c r="B1822" t="e">
        <f>IF('Peer Comparison Tool'!$D$11="NR",INDEX('CECL &lt;50B Database'!$A:$A,MATCH(Workings!$A1822,'CECL &lt;50B Database'!$AI:$AI,0)),INDEX('ALLL &lt;50B Database'!$A:$A,MATCH(Workings!$A1822,'ALLL &lt;50B Database'!$AI:$AI,0)))</f>
        <v>#N/A</v>
      </c>
      <c r="C1822" s="3" t="str">
        <f>IFERROR(IFERROR(VLOOKUP($B1822,'CECL &lt;50B Database'!$A:$AA,11,FALSE),VLOOKUP($B1822,'ALLL &lt;50B Database'!$A:$AA,11,FALSE)),"")</f>
        <v/>
      </c>
      <c r="D1822" t="str">
        <f t="shared" si="56"/>
        <v/>
      </c>
    </row>
    <row r="1823" spans="1:4" x14ac:dyDescent="0.25">
      <c r="A1823">
        <f t="shared" si="57"/>
        <v>1823</v>
      </c>
      <c r="B1823" t="e">
        <f>IF('Peer Comparison Tool'!$D$11="NR",INDEX('CECL &lt;50B Database'!$A:$A,MATCH(Workings!$A1823,'CECL &lt;50B Database'!$AI:$AI,0)),INDEX('ALLL &lt;50B Database'!$A:$A,MATCH(Workings!$A1823,'ALLL &lt;50B Database'!$AI:$AI,0)))</f>
        <v>#N/A</v>
      </c>
      <c r="C1823" s="3" t="str">
        <f>IFERROR(IFERROR(VLOOKUP($B1823,'CECL &lt;50B Database'!$A:$AA,11,FALSE),VLOOKUP($B1823,'ALLL &lt;50B Database'!$A:$AA,11,FALSE)),"")</f>
        <v/>
      </c>
      <c r="D1823" t="str">
        <f t="shared" si="56"/>
        <v/>
      </c>
    </row>
    <row r="1824" spans="1:4" x14ac:dyDescent="0.25">
      <c r="A1824">
        <f t="shared" si="57"/>
        <v>1824</v>
      </c>
      <c r="B1824" t="e">
        <f>IF('Peer Comparison Tool'!$D$11="NR",INDEX('CECL &lt;50B Database'!$A:$A,MATCH(Workings!$A1824,'CECL &lt;50B Database'!$AI:$AI,0)),INDEX('ALLL &lt;50B Database'!$A:$A,MATCH(Workings!$A1824,'ALLL &lt;50B Database'!$AI:$AI,0)))</f>
        <v>#N/A</v>
      </c>
      <c r="C1824" s="3" t="str">
        <f>IFERROR(IFERROR(VLOOKUP($B1824,'CECL &lt;50B Database'!$A:$AA,11,FALSE),VLOOKUP($B1824,'ALLL &lt;50B Database'!$A:$AA,11,FALSE)),"")</f>
        <v/>
      </c>
      <c r="D1824" t="str">
        <f t="shared" si="56"/>
        <v/>
      </c>
    </row>
    <row r="1825" spans="1:4" x14ac:dyDescent="0.25">
      <c r="A1825">
        <f t="shared" si="57"/>
        <v>1825</v>
      </c>
      <c r="B1825" t="e">
        <f>IF('Peer Comparison Tool'!$D$11="NR",INDEX('CECL &lt;50B Database'!$A:$A,MATCH(Workings!$A1825,'CECL &lt;50B Database'!$AI:$AI,0)),INDEX('ALLL &lt;50B Database'!$A:$A,MATCH(Workings!$A1825,'ALLL &lt;50B Database'!$AI:$AI,0)))</f>
        <v>#N/A</v>
      </c>
      <c r="C1825" s="3" t="str">
        <f>IFERROR(IFERROR(VLOOKUP($B1825,'CECL &lt;50B Database'!$A:$AA,11,FALSE),VLOOKUP($B1825,'ALLL &lt;50B Database'!$A:$AA,11,FALSE)),"")</f>
        <v/>
      </c>
      <c r="D1825" t="str">
        <f t="shared" si="56"/>
        <v/>
      </c>
    </row>
    <row r="1826" spans="1:4" x14ac:dyDescent="0.25">
      <c r="A1826">
        <f t="shared" si="57"/>
        <v>1826</v>
      </c>
      <c r="B1826" t="e">
        <f>IF('Peer Comparison Tool'!$D$11="NR",INDEX('CECL &lt;50B Database'!$A:$A,MATCH(Workings!$A1826,'CECL &lt;50B Database'!$AI:$AI,0)),INDEX('ALLL &lt;50B Database'!$A:$A,MATCH(Workings!$A1826,'ALLL &lt;50B Database'!$AI:$AI,0)))</f>
        <v>#N/A</v>
      </c>
      <c r="C1826" s="3" t="str">
        <f>IFERROR(IFERROR(VLOOKUP($B1826,'CECL &lt;50B Database'!$A:$AA,11,FALSE),VLOOKUP($B1826,'ALLL &lt;50B Database'!$A:$AA,11,FALSE)),"")</f>
        <v/>
      </c>
      <c r="D1826" t="str">
        <f t="shared" si="56"/>
        <v/>
      </c>
    </row>
    <row r="1827" spans="1:4" x14ac:dyDescent="0.25">
      <c r="A1827">
        <f t="shared" si="57"/>
        <v>1827</v>
      </c>
      <c r="B1827" t="e">
        <f>IF('Peer Comparison Tool'!$D$11="NR",INDEX('CECL &lt;50B Database'!$A:$A,MATCH(Workings!$A1827,'CECL &lt;50B Database'!$AI:$AI,0)),INDEX('ALLL &lt;50B Database'!$A:$A,MATCH(Workings!$A1827,'ALLL &lt;50B Database'!$AI:$AI,0)))</f>
        <v>#N/A</v>
      </c>
      <c r="C1827" s="3" t="str">
        <f>IFERROR(IFERROR(VLOOKUP($B1827,'CECL &lt;50B Database'!$A:$AA,11,FALSE),VLOOKUP($B1827,'ALLL &lt;50B Database'!$A:$AA,11,FALSE)),"")</f>
        <v/>
      </c>
      <c r="D1827" t="str">
        <f t="shared" si="56"/>
        <v/>
      </c>
    </row>
    <row r="1828" spans="1:4" x14ac:dyDescent="0.25">
      <c r="A1828">
        <f t="shared" si="57"/>
        <v>1828</v>
      </c>
      <c r="B1828" t="e">
        <f>IF('Peer Comparison Tool'!$D$11="NR",INDEX('CECL &lt;50B Database'!$A:$A,MATCH(Workings!$A1828,'CECL &lt;50B Database'!$AI:$AI,0)),INDEX('ALLL &lt;50B Database'!$A:$A,MATCH(Workings!$A1828,'ALLL &lt;50B Database'!$AI:$AI,0)))</f>
        <v>#N/A</v>
      </c>
      <c r="C1828" s="3" t="str">
        <f>IFERROR(IFERROR(VLOOKUP($B1828,'CECL &lt;50B Database'!$A:$AA,11,FALSE),VLOOKUP($B1828,'ALLL &lt;50B Database'!$A:$AA,11,FALSE)),"")</f>
        <v/>
      </c>
      <c r="D1828" t="str">
        <f t="shared" si="56"/>
        <v/>
      </c>
    </row>
    <row r="1829" spans="1:4" x14ac:dyDescent="0.25">
      <c r="A1829">
        <f t="shared" si="57"/>
        <v>1829</v>
      </c>
      <c r="B1829" t="e">
        <f>IF('Peer Comparison Tool'!$D$11="NR",INDEX('CECL &lt;50B Database'!$A:$A,MATCH(Workings!$A1829,'CECL &lt;50B Database'!$AI:$AI,0)),INDEX('ALLL &lt;50B Database'!$A:$A,MATCH(Workings!$A1829,'ALLL &lt;50B Database'!$AI:$AI,0)))</f>
        <v>#N/A</v>
      </c>
      <c r="C1829" s="3" t="str">
        <f>IFERROR(IFERROR(VLOOKUP($B1829,'CECL &lt;50B Database'!$A:$AA,11,FALSE),VLOOKUP($B1829,'ALLL &lt;50B Database'!$A:$AA,11,FALSE)),"")</f>
        <v/>
      </c>
      <c r="D1829" t="str">
        <f t="shared" si="56"/>
        <v/>
      </c>
    </row>
    <row r="1830" spans="1:4" x14ac:dyDescent="0.25">
      <c r="A1830">
        <f t="shared" si="57"/>
        <v>1830</v>
      </c>
      <c r="B1830" t="e">
        <f>IF('Peer Comparison Tool'!$D$11="NR",INDEX('CECL &lt;50B Database'!$A:$A,MATCH(Workings!$A1830,'CECL &lt;50B Database'!$AI:$AI,0)),INDEX('ALLL &lt;50B Database'!$A:$A,MATCH(Workings!$A1830,'ALLL &lt;50B Database'!$AI:$AI,0)))</f>
        <v>#N/A</v>
      </c>
      <c r="C1830" s="3" t="str">
        <f>IFERROR(IFERROR(VLOOKUP($B1830,'CECL &lt;50B Database'!$A:$AA,11,FALSE),VLOOKUP($B1830,'ALLL &lt;50B Database'!$A:$AA,11,FALSE)),"")</f>
        <v/>
      </c>
      <c r="D1830" t="str">
        <f t="shared" si="56"/>
        <v/>
      </c>
    </row>
    <row r="1831" spans="1:4" x14ac:dyDescent="0.25">
      <c r="A1831">
        <f t="shared" si="57"/>
        <v>1831</v>
      </c>
      <c r="B1831" t="e">
        <f>IF('Peer Comparison Tool'!$D$11="NR",INDEX('CECL &lt;50B Database'!$A:$A,MATCH(Workings!$A1831,'CECL &lt;50B Database'!$AI:$AI,0)),INDEX('ALLL &lt;50B Database'!$A:$A,MATCH(Workings!$A1831,'ALLL &lt;50B Database'!$AI:$AI,0)))</f>
        <v>#N/A</v>
      </c>
      <c r="C1831" s="3" t="str">
        <f>IFERROR(IFERROR(VLOOKUP($B1831,'CECL &lt;50B Database'!$A:$AA,11,FALSE),VLOOKUP($B1831,'ALLL &lt;50B Database'!$A:$AA,11,FALSE)),"")</f>
        <v/>
      </c>
      <c r="D1831" t="str">
        <f t="shared" si="56"/>
        <v/>
      </c>
    </row>
    <row r="1832" spans="1:4" x14ac:dyDescent="0.25">
      <c r="A1832">
        <f t="shared" si="57"/>
        <v>1832</v>
      </c>
      <c r="B1832" t="e">
        <f>IF('Peer Comparison Tool'!$D$11="NR",INDEX('CECL &lt;50B Database'!$A:$A,MATCH(Workings!$A1832,'CECL &lt;50B Database'!$AI:$AI,0)),INDEX('ALLL &lt;50B Database'!$A:$A,MATCH(Workings!$A1832,'ALLL &lt;50B Database'!$AI:$AI,0)))</f>
        <v>#N/A</v>
      </c>
      <c r="C1832" s="3" t="str">
        <f>IFERROR(IFERROR(VLOOKUP($B1832,'CECL &lt;50B Database'!$A:$AA,11,FALSE),VLOOKUP($B1832,'ALLL &lt;50B Database'!$A:$AA,11,FALSE)),"")</f>
        <v/>
      </c>
      <c r="D1832" t="str">
        <f t="shared" si="56"/>
        <v/>
      </c>
    </row>
    <row r="1833" spans="1:4" x14ac:dyDescent="0.25">
      <c r="A1833">
        <f t="shared" si="57"/>
        <v>1833</v>
      </c>
      <c r="B1833" t="e">
        <f>IF('Peer Comparison Tool'!$D$11="NR",INDEX('CECL &lt;50B Database'!$A:$A,MATCH(Workings!$A1833,'CECL &lt;50B Database'!$AI:$AI,0)),INDEX('ALLL &lt;50B Database'!$A:$A,MATCH(Workings!$A1833,'ALLL &lt;50B Database'!$AI:$AI,0)))</f>
        <v>#N/A</v>
      </c>
      <c r="C1833" s="3" t="str">
        <f>IFERROR(IFERROR(VLOOKUP($B1833,'CECL &lt;50B Database'!$A:$AA,11,FALSE),VLOOKUP($B1833,'ALLL &lt;50B Database'!$A:$AA,11,FALSE)),"")</f>
        <v/>
      </c>
      <c r="D1833" t="str">
        <f t="shared" si="56"/>
        <v/>
      </c>
    </row>
    <row r="1834" spans="1:4" x14ac:dyDescent="0.25">
      <c r="A1834">
        <f t="shared" si="57"/>
        <v>1834</v>
      </c>
      <c r="B1834" t="e">
        <f>IF('Peer Comparison Tool'!$D$11="NR",INDEX('CECL &lt;50B Database'!$A:$A,MATCH(Workings!$A1834,'CECL &lt;50B Database'!$AI:$AI,0)),INDEX('ALLL &lt;50B Database'!$A:$A,MATCH(Workings!$A1834,'ALLL &lt;50B Database'!$AI:$AI,0)))</f>
        <v>#N/A</v>
      </c>
      <c r="C1834" s="3" t="str">
        <f>IFERROR(IFERROR(VLOOKUP($B1834,'CECL &lt;50B Database'!$A:$AA,11,FALSE),VLOOKUP($B1834,'ALLL &lt;50B Database'!$A:$AA,11,FALSE)),"")</f>
        <v/>
      </c>
      <c r="D1834" t="str">
        <f t="shared" si="56"/>
        <v/>
      </c>
    </row>
    <row r="1835" spans="1:4" x14ac:dyDescent="0.25">
      <c r="A1835">
        <f t="shared" si="57"/>
        <v>1835</v>
      </c>
      <c r="B1835" t="e">
        <f>IF('Peer Comparison Tool'!$D$11="NR",INDEX('CECL &lt;50B Database'!$A:$A,MATCH(Workings!$A1835,'CECL &lt;50B Database'!$AI:$AI,0)),INDEX('ALLL &lt;50B Database'!$A:$A,MATCH(Workings!$A1835,'ALLL &lt;50B Database'!$AI:$AI,0)))</f>
        <v>#N/A</v>
      </c>
      <c r="C1835" s="3" t="str">
        <f>IFERROR(IFERROR(VLOOKUP($B1835,'CECL &lt;50B Database'!$A:$AA,11,FALSE),VLOOKUP($B1835,'ALLL &lt;50B Database'!$A:$AA,11,FALSE)),"")</f>
        <v/>
      </c>
      <c r="D1835" t="str">
        <f t="shared" si="56"/>
        <v/>
      </c>
    </row>
    <row r="1836" spans="1:4" x14ac:dyDescent="0.25">
      <c r="A1836">
        <f t="shared" si="57"/>
        <v>1836</v>
      </c>
      <c r="B1836" t="e">
        <f>IF('Peer Comparison Tool'!$D$11="NR",INDEX('CECL &lt;50B Database'!$A:$A,MATCH(Workings!$A1836,'CECL &lt;50B Database'!$AI:$AI,0)),INDEX('ALLL &lt;50B Database'!$A:$A,MATCH(Workings!$A1836,'ALLL &lt;50B Database'!$AI:$AI,0)))</f>
        <v>#N/A</v>
      </c>
      <c r="C1836" s="3" t="str">
        <f>IFERROR(IFERROR(VLOOKUP($B1836,'CECL &lt;50B Database'!$A:$AA,11,FALSE),VLOOKUP($B1836,'ALLL &lt;50B Database'!$A:$AA,11,FALSE)),"")</f>
        <v/>
      </c>
      <c r="D1836" t="str">
        <f t="shared" si="56"/>
        <v/>
      </c>
    </row>
    <row r="1837" spans="1:4" x14ac:dyDescent="0.25">
      <c r="A1837">
        <f t="shared" si="57"/>
        <v>1837</v>
      </c>
      <c r="B1837" t="e">
        <f>IF('Peer Comparison Tool'!$D$11="NR",INDEX('CECL &lt;50B Database'!$A:$A,MATCH(Workings!$A1837,'CECL &lt;50B Database'!$AI:$AI,0)),INDEX('ALLL &lt;50B Database'!$A:$A,MATCH(Workings!$A1837,'ALLL &lt;50B Database'!$AI:$AI,0)))</f>
        <v>#N/A</v>
      </c>
      <c r="C1837" s="3" t="str">
        <f>IFERROR(IFERROR(VLOOKUP($B1837,'CECL &lt;50B Database'!$A:$AA,11,FALSE),VLOOKUP($B1837,'ALLL &lt;50B Database'!$A:$AA,11,FALSE)),"")</f>
        <v/>
      </c>
      <c r="D1837" t="str">
        <f t="shared" si="56"/>
        <v/>
      </c>
    </row>
    <row r="1838" spans="1:4" x14ac:dyDescent="0.25">
      <c r="A1838">
        <f t="shared" si="57"/>
        <v>1838</v>
      </c>
      <c r="B1838" t="e">
        <f>IF('Peer Comparison Tool'!$D$11="NR",INDEX('CECL &lt;50B Database'!$A:$A,MATCH(Workings!$A1838,'CECL &lt;50B Database'!$AI:$AI,0)),INDEX('ALLL &lt;50B Database'!$A:$A,MATCH(Workings!$A1838,'ALLL &lt;50B Database'!$AI:$AI,0)))</f>
        <v>#N/A</v>
      </c>
      <c r="C1838" s="3" t="str">
        <f>IFERROR(IFERROR(VLOOKUP($B1838,'CECL &lt;50B Database'!$A:$AA,11,FALSE),VLOOKUP($B1838,'ALLL &lt;50B Database'!$A:$AA,11,FALSE)),"")</f>
        <v/>
      </c>
      <c r="D1838" t="str">
        <f t="shared" si="56"/>
        <v/>
      </c>
    </row>
    <row r="1839" spans="1:4" x14ac:dyDescent="0.25">
      <c r="A1839">
        <f t="shared" si="57"/>
        <v>1839</v>
      </c>
      <c r="B1839" t="e">
        <f>IF('Peer Comparison Tool'!$D$11="NR",INDEX('CECL &lt;50B Database'!$A:$A,MATCH(Workings!$A1839,'CECL &lt;50B Database'!$AI:$AI,0)),INDEX('ALLL &lt;50B Database'!$A:$A,MATCH(Workings!$A1839,'ALLL &lt;50B Database'!$AI:$AI,0)))</f>
        <v>#N/A</v>
      </c>
      <c r="C1839" s="3" t="str">
        <f>IFERROR(IFERROR(VLOOKUP($B1839,'CECL &lt;50B Database'!$A:$AA,11,FALSE),VLOOKUP($B1839,'ALLL &lt;50B Database'!$A:$AA,11,FALSE)),"")</f>
        <v/>
      </c>
      <c r="D1839" t="str">
        <f t="shared" si="56"/>
        <v/>
      </c>
    </row>
    <row r="1840" spans="1:4" x14ac:dyDescent="0.25">
      <c r="A1840">
        <f t="shared" si="57"/>
        <v>1840</v>
      </c>
      <c r="B1840" t="e">
        <f>IF('Peer Comparison Tool'!$D$11="NR",INDEX('CECL &lt;50B Database'!$A:$A,MATCH(Workings!$A1840,'CECL &lt;50B Database'!$AI:$AI,0)),INDEX('ALLL &lt;50B Database'!$A:$A,MATCH(Workings!$A1840,'ALLL &lt;50B Database'!$AI:$AI,0)))</f>
        <v>#N/A</v>
      </c>
      <c r="C1840" s="3" t="str">
        <f>IFERROR(IFERROR(VLOOKUP($B1840,'CECL &lt;50B Database'!$A:$AA,11,FALSE),VLOOKUP($B1840,'ALLL &lt;50B Database'!$A:$AA,11,FALSE)),"")</f>
        <v/>
      </c>
      <c r="D1840" t="str">
        <f t="shared" si="56"/>
        <v/>
      </c>
    </row>
    <row r="1841" spans="1:4" x14ac:dyDescent="0.25">
      <c r="A1841">
        <f t="shared" si="57"/>
        <v>1841</v>
      </c>
      <c r="B1841" t="e">
        <f>IF('Peer Comparison Tool'!$D$11="NR",INDEX('CECL &lt;50B Database'!$A:$A,MATCH(Workings!$A1841,'CECL &lt;50B Database'!$AI:$AI,0)),INDEX('ALLL &lt;50B Database'!$A:$A,MATCH(Workings!$A1841,'ALLL &lt;50B Database'!$AI:$AI,0)))</f>
        <v>#N/A</v>
      </c>
      <c r="C1841" s="3" t="str">
        <f>IFERROR(IFERROR(VLOOKUP($B1841,'CECL &lt;50B Database'!$A:$AA,11,FALSE),VLOOKUP($B1841,'ALLL &lt;50B Database'!$A:$AA,11,FALSE)),"")</f>
        <v/>
      </c>
      <c r="D1841" t="str">
        <f t="shared" si="56"/>
        <v/>
      </c>
    </row>
    <row r="1842" spans="1:4" x14ac:dyDescent="0.25">
      <c r="A1842">
        <f t="shared" si="57"/>
        <v>1842</v>
      </c>
      <c r="B1842" t="e">
        <f>IF('Peer Comparison Tool'!$D$11="NR",INDEX('CECL &lt;50B Database'!$A:$A,MATCH(Workings!$A1842,'CECL &lt;50B Database'!$AI:$AI,0)),INDEX('ALLL &lt;50B Database'!$A:$A,MATCH(Workings!$A1842,'ALLL &lt;50B Database'!$AI:$AI,0)))</f>
        <v>#N/A</v>
      </c>
      <c r="C1842" s="3" t="str">
        <f>IFERROR(IFERROR(VLOOKUP($B1842,'CECL &lt;50B Database'!$A:$AA,11,FALSE),VLOOKUP($B1842,'ALLL &lt;50B Database'!$A:$AA,11,FALSE)),"")</f>
        <v/>
      </c>
      <c r="D1842" t="str">
        <f t="shared" si="56"/>
        <v/>
      </c>
    </row>
    <row r="1843" spans="1:4" x14ac:dyDescent="0.25">
      <c r="A1843">
        <f t="shared" si="57"/>
        <v>1843</v>
      </c>
      <c r="B1843" t="e">
        <f>IF('Peer Comparison Tool'!$D$11="NR",INDEX('CECL &lt;50B Database'!$A:$A,MATCH(Workings!$A1843,'CECL &lt;50B Database'!$AI:$AI,0)),INDEX('ALLL &lt;50B Database'!$A:$A,MATCH(Workings!$A1843,'ALLL &lt;50B Database'!$AI:$AI,0)))</f>
        <v>#N/A</v>
      </c>
      <c r="C1843" s="3" t="str">
        <f>IFERROR(IFERROR(VLOOKUP($B1843,'CECL &lt;50B Database'!$A:$AA,11,FALSE),VLOOKUP($B1843,'ALLL &lt;50B Database'!$A:$AA,11,FALSE)),"")</f>
        <v/>
      </c>
      <c r="D1843" t="str">
        <f t="shared" si="56"/>
        <v/>
      </c>
    </row>
    <row r="1844" spans="1:4" x14ac:dyDescent="0.25">
      <c r="A1844">
        <f t="shared" si="57"/>
        <v>1844</v>
      </c>
      <c r="B1844" t="e">
        <f>IF('Peer Comparison Tool'!$D$11="NR",INDEX('CECL &lt;50B Database'!$A:$A,MATCH(Workings!$A1844,'CECL &lt;50B Database'!$AI:$AI,0)),INDEX('ALLL &lt;50B Database'!$A:$A,MATCH(Workings!$A1844,'ALLL &lt;50B Database'!$AI:$AI,0)))</f>
        <v>#N/A</v>
      </c>
      <c r="C1844" s="3" t="str">
        <f>IFERROR(IFERROR(VLOOKUP($B1844,'CECL &lt;50B Database'!$A:$AA,11,FALSE),VLOOKUP($B1844,'ALLL &lt;50B Database'!$A:$AA,11,FALSE)),"")</f>
        <v/>
      </c>
      <c r="D1844" t="str">
        <f t="shared" si="56"/>
        <v/>
      </c>
    </row>
    <row r="1845" spans="1:4" x14ac:dyDescent="0.25">
      <c r="A1845">
        <f t="shared" si="57"/>
        <v>1845</v>
      </c>
      <c r="B1845" t="e">
        <f>IF('Peer Comparison Tool'!$D$11="NR",INDEX('CECL &lt;50B Database'!$A:$A,MATCH(Workings!$A1845,'CECL &lt;50B Database'!$AI:$AI,0)),INDEX('ALLL &lt;50B Database'!$A:$A,MATCH(Workings!$A1845,'ALLL &lt;50B Database'!$AI:$AI,0)))</f>
        <v>#N/A</v>
      </c>
      <c r="C1845" s="3" t="str">
        <f>IFERROR(IFERROR(VLOOKUP($B1845,'CECL &lt;50B Database'!$A:$AA,11,FALSE),VLOOKUP($B1845,'ALLL &lt;50B Database'!$A:$AA,11,FALSE)),"")</f>
        <v/>
      </c>
      <c r="D1845" t="str">
        <f t="shared" si="56"/>
        <v/>
      </c>
    </row>
    <row r="1846" spans="1:4" x14ac:dyDescent="0.25">
      <c r="A1846">
        <f t="shared" si="57"/>
        <v>1846</v>
      </c>
      <c r="B1846" t="e">
        <f>IF('Peer Comparison Tool'!$D$11="NR",INDEX('CECL &lt;50B Database'!$A:$A,MATCH(Workings!$A1846,'CECL &lt;50B Database'!$AI:$AI,0)),INDEX('ALLL &lt;50B Database'!$A:$A,MATCH(Workings!$A1846,'ALLL &lt;50B Database'!$AI:$AI,0)))</f>
        <v>#N/A</v>
      </c>
      <c r="C1846" s="3" t="str">
        <f>IFERROR(IFERROR(VLOOKUP($B1846,'CECL &lt;50B Database'!$A:$AA,11,FALSE),VLOOKUP($B1846,'ALLL &lt;50B Database'!$A:$AA,11,FALSE)),"")</f>
        <v/>
      </c>
      <c r="D1846" t="str">
        <f t="shared" si="56"/>
        <v/>
      </c>
    </row>
    <row r="1847" spans="1:4" x14ac:dyDescent="0.25">
      <c r="A1847">
        <f t="shared" si="57"/>
        <v>1847</v>
      </c>
      <c r="B1847" t="e">
        <f>IF('Peer Comparison Tool'!$D$11="NR",INDEX('CECL &lt;50B Database'!$A:$A,MATCH(Workings!$A1847,'CECL &lt;50B Database'!$AI:$AI,0)),INDEX('ALLL &lt;50B Database'!$A:$A,MATCH(Workings!$A1847,'ALLL &lt;50B Database'!$AI:$AI,0)))</f>
        <v>#N/A</v>
      </c>
      <c r="C1847" s="3" t="str">
        <f>IFERROR(IFERROR(VLOOKUP($B1847,'CECL &lt;50B Database'!$A:$AA,11,FALSE),VLOOKUP($B1847,'ALLL &lt;50B Database'!$A:$AA,11,FALSE)),"")</f>
        <v/>
      </c>
      <c r="D1847" t="str">
        <f t="shared" si="56"/>
        <v/>
      </c>
    </row>
    <row r="1848" spans="1:4" x14ac:dyDescent="0.25">
      <c r="A1848">
        <f t="shared" si="57"/>
        <v>1848</v>
      </c>
      <c r="B1848" t="e">
        <f>IF('Peer Comparison Tool'!$D$11="NR",INDEX('CECL &lt;50B Database'!$A:$A,MATCH(Workings!$A1848,'CECL &lt;50B Database'!$AI:$AI,0)),INDEX('ALLL &lt;50B Database'!$A:$A,MATCH(Workings!$A1848,'ALLL &lt;50B Database'!$AI:$AI,0)))</f>
        <v>#N/A</v>
      </c>
      <c r="C1848" s="3" t="str">
        <f>IFERROR(IFERROR(VLOOKUP($B1848,'CECL &lt;50B Database'!$A:$AA,11,FALSE),VLOOKUP($B1848,'ALLL &lt;50B Database'!$A:$AA,11,FALSE)),"")</f>
        <v/>
      </c>
      <c r="D1848" t="str">
        <f t="shared" si="56"/>
        <v/>
      </c>
    </row>
    <row r="1849" spans="1:4" x14ac:dyDescent="0.25">
      <c r="A1849">
        <f t="shared" si="57"/>
        <v>1849</v>
      </c>
      <c r="B1849" t="e">
        <f>IF('Peer Comparison Tool'!$D$11="NR",INDEX('CECL &lt;50B Database'!$A:$A,MATCH(Workings!$A1849,'CECL &lt;50B Database'!$AI:$AI,0)),INDEX('ALLL &lt;50B Database'!$A:$A,MATCH(Workings!$A1849,'ALLL &lt;50B Database'!$AI:$AI,0)))</f>
        <v>#N/A</v>
      </c>
      <c r="C1849" s="3" t="str">
        <f>IFERROR(IFERROR(VLOOKUP($B1849,'CECL &lt;50B Database'!$A:$AA,11,FALSE),VLOOKUP($B1849,'ALLL &lt;50B Database'!$A:$AA,11,FALSE)),"")</f>
        <v/>
      </c>
      <c r="D1849" t="str">
        <f t="shared" si="56"/>
        <v/>
      </c>
    </row>
    <row r="1850" spans="1:4" x14ac:dyDescent="0.25">
      <c r="A1850">
        <f t="shared" si="57"/>
        <v>1850</v>
      </c>
      <c r="B1850" t="e">
        <f>IF('Peer Comparison Tool'!$D$11="NR",INDEX('CECL &lt;50B Database'!$A:$A,MATCH(Workings!$A1850,'CECL &lt;50B Database'!$AI:$AI,0)),INDEX('ALLL &lt;50B Database'!$A:$A,MATCH(Workings!$A1850,'ALLL &lt;50B Database'!$AI:$AI,0)))</f>
        <v>#N/A</v>
      </c>
      <c r="C1850" s="3" t="str">
        <f>IFERROR(IFERROR(VLOOKUP($B1850,'CECL &lt;50B Database'!$A:$AA,11,FALSE),VLOOKUP($B1850,'ALLL &lt;50B Database'!$A:$AA,11,FALSE)),"")</f>
        <v/>
      </c>
      <c r="D1850" t="str">
        <f t="shared" si="56"/>
        <v/>
      </c>
    </row>
    <row r="1851" spans="1:4" x14ac:dyDescent="0.25">
      <c r="A1851">
        <f t="shared" si="57"/>
        <v>1851</v>
      </c>
      <c r="B1851" t="e">
        <f>IF('Peer Comparison Tool'!$D$11="NR",INDEX('CECL &lt;50B Database'!$A:$A,MATCH(Workings!$A1851,'CECL &lt;50B Database'!$AI:$AI,0)),INDEX('ALLL &lt;50B Database'!$A:$A,MATCH(Workings!$A1851,'ALLL &lt;50B Database'!$AI:$AI,0)))</f>
        <v>#N/A</v>
      </c>
      <c r="C1851" s="3" t="str">
        <f>IFERROR(IFERROR(VLOOKUP($B1851,'CECL &lt;50B Database'!$A:$AA,11,FALSE),VLOOKUP($B1851,'ALLL &lt;50B Database'!$A:$AA,11,FALSE)),"")</f>
        <v/>
      </c>
      <c r="D1851" t="str">
        <f t="shared" si="56"/>
        <v/>
      </c>
    </row>
    <row r="1852" spans="1:4" x14ac:dyDescent="0.25">
      <c r="A1852">
        <f t="shared" si="57"/>
        <v>1852</v>
      </c>
      <c r="B1852" t="e">
        <f>IF('Peer Comparison Tool'!$D$11="NR",INDEX('CECL &lt;50B Database'!$A:$A,MATCH(Workings!$A1852,'CECL &lt;50B Database'!$AI:$AI,0)),INDEX('ALLL &lt;50B Database'!$A:$A,MATCH(Workings!$A1852,'ALLL &lt;50B Database'!$AI:$AI,0)))</f>
        <v>#N/A</v>
      </c>
      <c r="C1852" s="3" t="str">
        <f>IFERROR(IFERROR(VLOOKUP($B1852,'CECL &lt;50B Database'!$A:$AA,11,FALSE),VLOOKUP($B1852,'ALLL &lt;50B Database'!$A:$AA,11,FALSE)),"")</f>
        <v/>
      </c>
      <c r="D1852" t="str">
        <f t="shared" si="56"/>
        <v/>
      </c>
    </row>
    <row r="1853" spans="1:4" x14ac:dyDescent="0.25">
      <c r="A1853">
        <f t="shared" si="57"/>
        <v>1853</v>
      </c>
      <c r="B1853" t="e">
        <f>IF('Peer Comparison Tool'!$D$11="NR",INDEX('CECL &lt;50B Database'!$A:$A,MATCH(Workings!$A1853,'CECL &lt;50B Database'!$AI:$AI,0)),INDEX('ALLL &lt;50B Database'!$A:$A,MATCH(Workings!$A1853,'ALLL &lt;50B Database'!$AI:$AI,0)))</f>
        <v>#N/A</v>
      </c>
      <c r="C1853" s="3" t="str">
        <f>IFERROR(IFERROR(VLOOKUP($B1853,'CECL &lt;50B Database'!$A:$AA,11,FALSE),VLOOKUP($B1853,'ALLL &lt;50B Database'!$A:$AA,11,FALSE)),"")</f>
        <v/>
      </c>
      <c r="D1853" t="str">
        <f t="shared" si="56"/>
        <v/>
      </c>
    </row>
    <row r="1854" spans="1:4" x14ac:dyDescent="0.25">
      <c r="A1854">
        <f t="shared" si="57"/>
        <v>1854</v>
      </c>
      <c r="B1854" t="e">
        <f>IF('Peer Comparison Tool'!$D$11="NR",INDEX('CECL &lt;50B Database'!$A:$A,MATCH(Workings!$A1854,'CECL &lt;50B Database'!$AI:$AI,0)),INDEX('ALLL &lt;50B Database'!$A:$A,MATCH(Workings!$A1854,'ALLL &lt;50B Database'!$AI:$AI,0)))</f>
        <v>#N/A</v>
      </c>
      <c r="C1854" s="3" t="str">
        <f>IFERROR(IFERROR(VLOOKUP($B1854,'CECL &lt;50B Database'!$A:$AA,11,FALSE),VLOOKUP($B1854,'ALLL &lt;50B Database'!$A:$AA,11,FALSE)),"")</f>
        <v/>
      </c>
      <c r="D1854" t="str">
        <f t="shared" si="56"/>
        <v/>
      </c>
    </row>
    <row r="1855" spans="1:4" x14ac:dyDescent="0.25">
      <c r="A1855">
        <f t="shared" si="57"/>
        <v>1855</v>
      </c>
      <c r="B1855" t="e">
        <f>IF('Peer Comparison Tool'!$D$11="NR",INDEX('CECL &lt;50B Database'!$A:$A,MATCH(Workings!$A1855,'CECL &lt;50B Database'!$AI:$AI,0)),INDEX('ALLL &lt;50B Database'!$A:$A,MATCH(Workings!$A1855,'ALLL &lt;50B Database'!$AI:$AI,0)))</f>
        <v>#N/A</v>
      </c>
      <c r="C1855" s="3" t="str">
        <f>IFERROR(IFERROR(VLOOKUP($B1855,'CECL &lt;50B Database'!$A:$AA,11,FALSE),VLOOKUP($B1855,'ALLL &lt;50B Database'!$A:$AA,11,FALSE)),"")</f>
        <v/>
      </c>
      <c r="D1855" t="str">
        <f t="shared" si="56"/>
        <v/>
      </c>
    </row>
    <row r="1856" spans="1:4" x14ac:dyDescent="0.25">
      <c r="A1856">
        <f t="shared" si="57"/>
        <v>1856</v>
      </c>
      <c r="B1856" t="e">
        <f>IF('Peer Comparison Tool'!$D$11="NR",INDEX('CECL &lt;50B Database'!$A:$A,MATCH(Workings!$A1856,'CECL &lt;50B Database'!$AI:$AI,0)),INDEX('ALLL &lt;50B Database'!$A:$A,MATCH(Workings!$A1856,'ALLL &lt;50B Database'!$AI:$AI,0)))</f>
        <v>#N/A</v>
      </c>
      <c r="C1856" s="3" t="str">
        <f>IFERROR(IFERROR(VLOOKUP($B1856,'CECL &lt;50B Database'!$A:$AA,11,FALSE),VLOOKUP($B1856,'ALLL &lt;50B Database'!$A:$AA,11,FALSE)),"")</f>
        <v/>
      </c>
      <c r="D1856" t="str">
        <f t="shared" si="56"/>
        <v/>
      </c>
    </row>
    <row r="1857" spans="1:4" x14ac:dyDescent="0.25">
      <c r="A1857">
        <f t="shared" si="57"/>
        <v>1857</v>
      </c>
      <c r="B1857" t="e">
        <f>IF('Peer Comparison Tool'!$D$11="NR",INDEX('CECL &lt;50B Database'!$A:$A,MATCH(Workings!$A1857,'CECL &lt;50B Database'!$AI:$AI,0)),INDEX('ALLL &lt;50B Database'!$A:$A,MATCH(Workings!$A1857,'ALLL &lt;50B Database'!$AI:$AI,0)))</f>
        <v>#N/A</v>
      </c>
      <c r="C1857" s="3" t="str">
        <f>IFERROR(IFERROR(VLOOKUP($B1857,'CECL &lt;50B Database'!$A:$AA,11,FALSE),VLOOKUP($B1857,'ALLL &lt;50B Database'!$A:$AA,11,FALSE)),"")</f>
        <v/>
      </c>
      <c r="D1857" t="str">
        <f t="shared" si="56"/>
        <v/>
      </c>
    </row>
    <row r="1858" spans="1:4" x14ac:dyDescent="0.25">
      <c r="A1858">
        <f t="shared" si="57"/>
        <v>1858</v>
      </c>
      <c r="B1858" t="e">
        <f>IF('Peer Comparison Tool'!$D$11="NR",INDEX('CECL &lt;50B Database'!$A:$A,MATCH(Workings!$A1858,'CECL &lt;50B Database'!$AI:$AI,0)),INDEX('ALLL &lt;50B Database'!$A:$A,MATCH(Workings!$A1858,'ALLL &lt;50B Database'!$AI:$AI,0)))</f>
        <v>#N/A</v>
      </c>
      <c r="C1858" s="3" t="str">
        <f>IFERROR(IFERROR(VLOOKUP($B1858,'CECL &lt;50B Database'!$A:$AA,11,FALSE),VLOOKUP($B1858,'ALLL &lt;50B Database'!$A:$AA,11,FALSE)),"")</f>
        <v/>
      </c>
      <c r="D1858" t="str">
        <f t="shared" ref="D1858:D1921" si="58">IFERROR(RANK($C1858,$C$1:$C$5000,0),"")</f>
        <v/>
      </c>
    </row>
    <row r="1859" spans="1:4" x14ac:dyDescent="0.25">
      <c r="A1859">
        <f t="shared" si="57"/>
        <v>1859</v>
      </c>
      <c r="B1859" t="e">
        <f>IF('Peer Comparison Tool'!$D$11="NR",INDEX('CECL &lt;50B Database'!$A:$A,MATCH(Workings!$A1859,'CECL &lt;50B Database'!$AI:$AI,0)),INDEX('ALLL &lt;50B Database'!$A:$A,MATCH(Workings!$A1859,'ALLL &lt;50B Database'!$AI:$AI,0)))</f>
        <v>#N/A</v>
      </c>
      <c r="C1859" s="3" t="str">
        <f>IFERROR(IFERROR(VLOOKUP($B1859,'CECL &lt;50B Database'!$A:$AA,11,FALSE),VLOOKUP($B1859,'ALLL &lt;50B Database'!$A:$AA,11,FALSE)),"")</f>
        <v/>
      </c>
      <c r="D1859" t="str">
        <f t="shared" si="58"/>
        <v/>
      </c>
    </row>
    <row r="1860" spans="1:4" x14ac:dyDescent="0.25">
      <c r="A1860">
        <f t="shared" ref="A1860:A1923" si="59">A1859+1</f>
        <v>1860</v>
      </c>
      <c r="B1860" t="e">
        <f>IF('Peer Comparison Tool'!$D$11="NR",INDEX('CECL &lt;50B Database'!$A:$A,MATCH(Workings!$A1860,'CECL &lt;50B Database'!$AI:$AI,0)),INDEX('ALLL &lt;50B Database'!$A:$A,MATCH(Workings!$A1860,'ALLL &lt;50B Database'!$AI:$AI,0)))</f>
        <v>#N/A</v>
      </c>
      <c r="C1860" s="3" t="str">
        <f>IFERROR(IFERROR(VLOOKUP($B1860,'CECL &lt;50B Database'!$A:$AA,11,FALSE),VLOOKUP($B1860,'ALLL &lt;50B Database'!$A:$AA,11,FALSE)),"")</f>
        <v/>
      </c>
      <c r="D1860" t="str">
        <f t="shared" si="58"/>
        <v/>
      </c>
    </row>
    <row r="1861" spans="1:4" x14ac:dyDescent="0.25">
      <c r="A1861">
        <f t="shared" si="59"/>
        <v>1861</v>
      </c>
      <c r="B1861" t="e">
        <f>IF('Peer Comparison Tool'!$D$11="NR",INDEX('CECL &lt;50B Database'!$A:$A,MATCH(Workings!$A1861,'CECL &lt;50B Database'!$AI:$AI,0)),INDEX('ALLL &lt;50B Database'!$A:$A,MATCH(Workings!$A1861,'ALLL &lt;50B Database'!$AI:$AI,0)))</f>
        <v>#N/A</v>
      </c>
      <c r="C1861" s="3" t="str">
        <f>IFERROR(IFERROR(VLOOKUP($B1861,'CECL &lt;50B Database'!$A:$AA,11,FALSE),VLOOKUP($B1861,'ALLL &lt;50B Database'!$A:$AA,11,FALSE)),"")</f>
        <v/>
      </c>
      <c r="D1861" t="str">
        <f t="shared" si="58"/>
        <v/>
      </c>
    </row>
    <row r="1862" spans="1:4" x14ac:dyDescent="0.25">
      <c r="A1862">
        <f t="shared" si="59"/>
        <v>1862</v>
      </c>
      <c r="B1862" t="e">
        <f>IF('Peer Comparison Tool'!$D$11="NR",INDEX('CECL &lt;50B Database'!$A:$A,MATCH(Workings!$A1862,'CECL &lt;50B Database'!$AI:$AI,0)),INDEX('ALLL &lt;50B Database'!$A:$A,MATCH(Workings!$A1862,'ALLL &lt;50B Database'!$AI:$AI,0)))</f>
        <v>#N/A</v>
      </c>
      <c r="C1862" s="3" t="str">
        <f>IFERROR(IFERROR(VLOOKUP($B1862,'CECL &lt;50B Database'!$A:$AA,11,FALSE),VLOOKUP($B1862,'ALLL &lt;50B Database'!$A:$AA,11,FALSE)),"")</f>
        <v/>
      </c>
      <c r="D1862" t="str">
        <f t="shared" si="58"/>
        <v/>
      </c>
    </row>
    <row r="1863" spans="1:4" x14ac:dyDescent="0.25">
      <c r="A1863">
        <f t="shared" si="59"/>
        <v>1863</v>
      </c>
      <c r="B1863" t="e">
        <f>IF('Peer Comparison Tool'!$D$11="NR",INDEX('CECL &lt;50B Database'!$A:$A,MATCH(Workings!$A1863,'CECL &lt;50B Database'!$AI:$AI,0)),INDEX('ALLL &lt;50B Database'!$A:$A,MATCH(Workings!$A1863,'ALLL &lt;50B Database'!$AI:$AI,0)))</f>
        <v>#N/A</v>
      </c>
      <c r="C1863" s="3" t="str">
        <f>IFERROR(IFERROR(VLOOKUP($B1863,'CECL &lt;50B Database'!$A:$AA,11,FALSE),VLOOKUP($B1863,'ALLL &lt;50B Database'!$A:$AA,11,FALSE)),"")</f>
        <v/>
      </c>
      <c r="D1863" t="str">
        <f t="shared" si="58"/>
        <v/>
      </c>
    </row>
    <row r="1864" spans="1:4" x14ac:dyDescent="0.25">
      <c r="A1864">
        <f t="shared" si="59"/>
        <v>1864</v>
      </c>
      <c r="B1864" t="e">
        <f>IF('Peer Comparison Tool'!$D$11="NR",INDEX('CECL &lt;50B Database'!$A:$A,MATCH(Workings!$A1864,'CECL &lt;50B Database'!$AI:$AI,0)),INDEX('ALLL &lt;50B Database'!$A:$A,MATCH(Workings!$A1864,'ALLL &lt;50B Database'!$AI:$AI,0)))</f>
        <v>#N/A</v>
      </c>
      <c r="C1864" s="3" t="str">
        <f>IFERROR(IFERROR(VLOOKUP($B1864,'CECL &lt;50B Database'!$A:$AA,11,FALSE),VLOOKUP($B1864,'ALLL &lt;50B Database'!$A:$AA,11,FALSE)),"")</f>
        <v/>
      </c>
      <c r="D1864" t="str">
        <f t="shared" si="58"/>
        <v/>
      </c>
    </row>
    <row r="1865" spans="1:4" x14ac:dyDescent="0.25">
      <c r="A1865">
        <f t="shared" si="59"/>
        <v>1865</v>
      </c>
      <c r="B1865" t="e">
        <f>IF('Peer Comparison Tool'!$D$11="NR",INDEX('CECL &lt;50B Database'!$A:$A,MATCH(Workings!$A1865,'CECL &lt;50B Database'!$AI:$AI,0)),INDEX('ALLL &lt;50B Database'!$A:$A,MATCH(Workings!$A1865,'ALLL &lt;50B Database'!$AI:$AI,0)))</f>
        <v>#N/A</v>
      </c>
      <c r="C1865" s="3" t="str">
        <f>IFERROR(IFERROR(VLOOKUP($B1865,'CECL &lt;50B Database'!$A:$AA,11,FALSE),VLOOKUP($B1865,'ALLL &lt;50B Database'!$A:$AA,11,FALSE)),"")</f>
        <v/>
      </c>
      <c r="D1865" t="str">
        <f t="shared" si="58"/>
        <v/>
      </c>
    </row>
    <row r="1866" spans="1:4" x14ac:dyDescent="0.25">
      <c r="A1866">
        <f t="shared" si="59"/>
        <v>1866</v>
      </c>
      <c r="B1866" t="e">
        <f>IF('Peer Comparison Tool'!$D$11="NR",INDEX('CECL &lt;50B Database'!$A:$A,MATCH(Workings!$A1866,'CECL &lt;50B Database'!$AI:$AI,0)),INDEX('ALLL &lt;50B Database'!$A:$A,MATCH(Workings!$A1866,'ALLL &lt;50B Database'!$AI:$AI,0)))</f>
        <v>#N/A</v>
      </c>
      <c r="C1866" s="3" t="str">
        <f>IFERROR(IFERROR(VLOOKUP($B1866,'CECL &lt;50B Database'!$A:$AA,11,FALSE),VLOOKUP($B1866,'ALLL &lt;50B Database'!$A:$AA,11,FALSE)),"")</f>
        <v/>
      </c>
      <c r="D1866" t="str">
        <f t="shared" si="58"/>
        <v/>
      </c>
    </row>
    <row r="1867" spans="1:4" x14ac:dyDescent="0.25">
      <c r="A1867">
        <f t="shared" si="59"/>
        <v>1867</v>
      </c>
      <c r="B1867" t="e">
        <f>IF('Peer Comparison Tool'!$D$11="NR",INDEX('CECL &lt;50B Database'!$A:$A,MATCH(Workings!$A1867,'CECL &lt;50B Database'!$AI:$AI,0)),INDEX('ALLL &lt;50B Database'!$A:$A,MATCH(Workings!$A1867,'ALLL &lt;50B Database'!$AI:$AI,0)))</f>
        <v>#N/A</v>
      </c>
      <c r="C1867" s="3" t="str">
        <f>IFERROR(IFERROR(VLOOKUP($B1867,'CECL &lt;50B Database'!$A:$AA,11,FALSE),VLOOKUP($B1867,'ALLL &lt;50B Database'!$A:$AA,11,FALSE)),"")</f>
        <v/>
      </c>
      <c r="D1867" t="str">
        <f t="shared" si="58"/>
        <v/>
      </c>
    </row>
    <row r="1868" spans="1:4" x14ac:dyDescent="0.25">
      <c r="A1868">
        <f t="shared" si="59"/>
        <v>1868</v>
      </c>
      <c r="B1868" t="e">
        <f>IF('Peer Comparison Tool'!$D$11="NR",INDEX('CECL &lt;50B Database'!$A:$A,MATCH(Workings!$A1868,'CECL &lt;50B Database'!$AI:$AI,0)),INDEX('ALLL &lt;50B Database'!$A:$A,MATCH(Workings!$A1868,'ALLL &lt;50B Database'!$AI:$AI,0)))</f>
        <v>#N/A</v>
      </c>
      <c r="C1868" s="3" t="str">
        <f>IFERROR(IFERROR(VLOOKUP($B1868,'CECL &lt;50B Database'!$A:$AA,11,FALSE),VLOOKUP($B1868,'ALLL &lt;50B Database'!$A:$AA,11,FALSE)),"")</f>
        <v/>
      </c>
      <c r="D1868" t="str">
        <f t="shared" si="58"/>
        <v/>
      </c>
    </row>
    <row r="1869" spans="1:4" x14ac:dyDescent="0.25">
      <c r="A1869">
        <f t="shared" si="59"/>
        <v>1869</v>
      </c>
      <c r="B1869" t="e">
        <f>IF('Peer Comparison Tool'!$D$11="NR",INDEX('CECL &lt;50B Database'!$A:$A,MATCH(Workings!$A1869,'CECL &lt;50B Database'!$AI:$AI,0)),INDEX('ALLL &lt;50B Database'!$A:$A,MATCH(Workings!$A1869,'ALLL &lt;50B Database'!$AI:$AI,0)))</f>
        <v>#N/A</v>
      </c>
      <c r="C1869" s="3" t="str">
        <f>IFERROR(IFERROR(VLOOKUP($B1869,'CECL &lt;50B Database'!$A:$AA,11,FALSE),VLOOKUP($B1869,'ALLL &lt;50B Database'!$A:$AA,11,FALSE)),"")</f>
        <v/>
      </c>
      <c r="D1869" t="str">
        <f t="shared" si="58"/>
        <v/>
      </c>
    </row>
    <row r="1870" spans="1:4" x14ac:dyDescent="0.25">
      <c r="A1870">
        <f t="shared" si="59"/>
        <v>1870</v>
      </c>
      <c r="B1870" t="e">
        <f>IF('Peer Comparison Tool'!$D$11="NR",INDEX('CECL &lt;50B Database'!$A:$A,MATCH(Workings!$A1870,'CECL &lt;50B Database'!$AI:$AI,0)),INDEX('ALLL &lt;50B Database'!$A:$A,MATCH(Workings!$A1870,'ALLL &lt;50B Database'!$AI:$AI,0)))</f>
        <v>#N/A</v>
      </c>
      <c r="C1870" s="3" t="str">
        <f>IFERROR(IFERROR(VLOOKUP($B1870,'CECL &lt;50B Database'!$A:$AA,11,FALSE),VLOOKUP($B1870,'ALLL &lt;50B Database'!$A:$AA,11,FALSE)),"")</f>
        <v/>
      </c>
      <c r="D1870" t="str">
        <f t="shared" si="58"/>
        <v/>
      </c>
    </row>
    <row r="1871" spans="1:4" x14ac:dyDescent="0.25">
      <c r="A1871">
        <f t="shared" si="59"/>
        <v>1871</v>
      </c>
      <c r="B1871" t="e">
        <f>IF('Peer Comparison Tool'!$D$11="NR",INDEX('CECL &lt;50B Database'!$A:$A,MATCH(Workings!$A1871,'CECL &lt;50B Database'!$AI:$AI,0)),INDEX('ALLL &lt;50B Database'!$A:$A,MATCH(Workings!$A1871,'ALLL &lt;50B Database'!$AI:$AI,0)))</f>
        <v>#N/A</v>
      </c>
      <c r="C1871" s="3" t="str">
        <f>IFERROR(IFERROR(VLOOKUP($B1871,'CECL &lt;50B Database'!$A:$AA,11,FALSE),VLOOKUP($B1871,'ALLL &lt;50B Database'!$A:$AA,11,FALSE)),"")</f>
        <v/>
      </c>
      <c r="D1871" t="str">
        <f t="shared" si="58"/>
        <v/>
      </c>
    </row>
    <row r="1872" spans="1:4" x14ac:dyDescent="0.25">
      <c r="A1872">
        <f t="shared" si="59"/>
        <v>1872</v>
      </c>
      <c r="B1872" t="e">
        <f>IF('Peer Comparison Tool'!$D$11="NR",INDEX('CECL &lt;50B Database'!$A:$A,MATCH(Workings!$A1872,'CECL &lt;50B Database'!$AI:$AI,0)),INDEX('ALLL &lt;50B Database'!$A:$A,MATCH(Workings!$A1872,'ALLL &lt;50B Database'!$AI:$AI,0)))</f>
        <v>#N/A</v>
      </c>
      <c r="C1872" s="3" t="str">
        <f>IFERROR(IFERROR(VLOOKUP($B1872,'CECL &lt;50B Database'!$A:$AA,11,FALSE),VLOOKUP($B1872,'ALLL &lt;50B Database'!$A:$AA,11,FALSE)),"")</f>
        <v/>
      </c>
      <c r="D1872" t="str">
        <f t="shared" si="58"/>
        <v/>
      </c>
    </row>
    <row r="1873" spans="1:4" x14ac:dyDescent="0.25">
      <c r="A1873">
        <f t="shared" si="59"/>
        <v>1873</v>
      </c>
      <c r="B1873" t="e">
        <f>IF('Peer Comparison Tool'!$D$11="NR",INDEX('CECL &lt;50B Database'!$A:$A,MATCH(Workings!$A1873,'CECL &lt;50B Database'!$AI:$AI,0)),INDEX('ALLL &lt;50B Database'!$A:$A,MATCH(Workings!$A1873,'ALLL &lt;50B Database'!$AI:$AI,0)))</f>
        <v>#N/A</v>
      </c>
      <c r="C1873" s="3" t="str">
        <f>IFERROR(IFERROR(VLOOKUP($B1873,'CECL &lt;50B Database'!$A:$AA,11,FALSE),VLOOKUP($B1873,'ALLL &lt;50B Database'!$A:$AA,11,FALSE)),"")</f>
        <v/>
      </c>
      <c r="D1873" t="str">
        <f t="shared" si="58"/>
        <v/>
      </c>
    </row>
    <row r="1874" spans="1:4" x14ac:dyDescent="0.25">
      <c r="A1874">
        <f t="shared" si="59"/>
        <v>1874</v>
      </c>
      <c r="B1874" t="e">
        <f>IF('Peer Comparison Tool'!$D$11="NR",INDEX('CECL &lt;50B Database'!$A:$A,MATCH(Workings!$A1874,'CECL &lt;50B Database'!$AI:$AI,0)),INDEX('ALLL &lt;50B Database'!$A:$A,MATCH(Workings!$A1874,'ALLL &lt;50B Database'!$AI:$AI,0)))</f>
        <v>#N/A</v>
      </c>
      <c r="C1874" s="3" t="str">
        <f>IFERROR(IFERROR(VLOOKUP($B1874,'CECL &lt;50B Database'!$A:$AA,11,FALSE),VLOOKUP($B1874,'ALLL &lt;50B Database'!$A:$AA,11,FALSE)),"")</f>
        <v/>
      </c>
      <c r="D1874" t="str">
        <f t="shared" si="58"/>
        <v/>
      </c>
    </row>
    <row r="1875" spans="1:4" x14ac:dyDescent="0.25">
      <c r="A1875">
        <f t="shared" si="59"/>
        <v>1875</v>
      </c>
      <c r="B1875" t="e">
        <f>IF('Peer Comparison Tool'!$D$11="NR",INDEX('CECL &lt;50B Database'!$A:$A,MATCH(Workings!$A1875,'CECL &lt;50B Database'!$AI:$AI,0)),INDEX('ALLL &lt;50B Database'!$A:$A,MATCH(Workings!$A1875,'ALLL &lt;50B Database'!$AI:$AI,0)))</f>
        <v>#N/A</v>
      </c>
      <c r="C1875" s="3" t="str">
        <f>IFERROR(IFERROR(VLOOKUP($B1875,'CECL &lt;50B Database'!$A:$AA,11,FALSE),VLOOKUP($B1875,'ALLL &lt;50B Database'!$A:$AA,11,FALSE)),"")</f>
        <v/>
      </c>
      <c r="D1875" t="str">
        <f t="shared" si="58"/>
        <v/>
      </c>
    </row>
    <row r="1876" spans="1:4" x14ac:dyDescent="0.25">
      <c r="A1876">
        <f t="shared" si="59"/>
        <v>1876</v>
      </c>
      <c r="B1876" t="e">
        <f>IF('Peer Comparison Tool'!$D$11="NR",INDEX('CECL &lt;50B Database'!$A:$A,MATCH(Workings!$A1876,'CECL &lt;50B Database'!$AI:$AI,0)),INDEX('ALLL &lt;50B Database'!$A:$A,MATCH(Workings!$A1876,'ALLL &lt;50B Database'!$AI:$AI,0)))</f>
        <v>#N/A</v>
      </c>
      <c r="C1876" s="3" t="str">
        <f>IFERROR(IFERROR(VLOOKUP($B1876,'CECL &lt;50B Database'!$A:$AA,11,FALSE),VLOOKUP($B1876,'ALLL &lt;50B Database'!$A:$AA,11,FALSE)),"")</f>
        <v/>
      </c>
      <c r="D1876" t="str">
        <f t="shared" si="58"/>
        <v/>
      </c>
    </row>
    <row r="1877" spans="1:4" x14ac:dyDescent="0.25">
      <c r="A1877">
        <f t="shared" si="59"/>
        <v>1877</v>
      </c>
      <c r="B1877" t="e">
        <f>IF('Peer Comparison Tool'!$D$11="NR",INDEX('CECL &lt;50B Database'!$A:$A,MATCH(Workings!$A1877,'CECL &lt;50B Database'!$AI:$AI,0)),INDEX('ALLL &lt;50B Database'!$A:$A,MATCH(Workings!$A1877,'ALLL &lt;50B Database'!$AI:$AI,0)))</f>
        <v>#N/A</v>
      </c>
      <c r="C1877" s="3" t="str">
        <f>IFERROR(IFERROR(VLOOKUP($B1877,'CECL &lt;50B Database'!$A:$AA,11,FALSE),VLOOKUP($B1877,'ALLL &lt;50B Database'!$A:$AA,11,FALSE)),"")</f>
        <v/>
      </c>
      <c r="D1877" t="str">
        <f t="shared" si="58"/>
        <v/>
      </c>
    </row>
    <row r="1878" spans="1:4" x14ac:dyDescent="0.25">
      <c r="A1878">
        <f t="shared" si="59"/>
        <v>1878</v>
      </c>
      <c r="B1878" t="e">
        <f>IF('Peer Comparison Tool'!$D$11="NR",INDEX('CECL &lt;50B Database'!$A:$A,MATCH(Workings!$A1878,'CECL &lt;50B Database'!$AI:$AI,0)),INDEX('ALLL &lt;50B Database'!$A:$A,MATCH(Workings!$A1878,'ALLL &lt;50B Database'!$AI:$AI,0)))</f>
        <v>#N/A</v>
      </c>
      <c r="C1878" s="3" t="str">
        <f>IFERROR(IFERROR(VLOOKUP($B1878,'CECL &lt;50B Database'!$A:$AA,11,FALSE),VLOOKUP($B1878,'ALLL &lt;50B Database'!$A:$AA,11,FALSE)),"")</f>
        <v/>
      </c>
      <c r="D1878" t="str">
        <f t="shared" si="58"/>
        <v/>
      </c>
    </row>
    <row r="1879" spans="1:4" x14ac:dyDescent="0.25">
      <c r="A1879">
        <f t="shared" si="59"/>
        <v>1879</v>
      </c>
      <c r="B1879" t="e">
        <f>IF('Peer Comparison Tool'!$D$11="NR",INDEX('CECL &lt;50B Database'!$A:$A,MATCH(Workings!$A1879,'CECL &lt;50B Database'!$AI:$AI,0)),INDEX('ALLL &lt;50B Database'!$A:$A,MATCH(Workings!$A1879,'ALLL &lt;50B Database'!$AI:$AI,0)))</f>
        <v>#N/A</v>
      </c>
      <c r="C1879" s="3" t="str">
        <f>IFERROR(IFERROR(VLOOKUP($B1879,'CECL &lt;50B Database'!$A:$AA,11,FALSE),VLOOKUP($B1879,'ALLL &lt;50B Database'!$A:$AA,11,FALSE)),"")</f>
        <v/>
      </c>
      <c r="D1879" t="str">
        <f t="shared" si="58"/>
        <v/>
      </c>
    </row>
    <row r="1880" spans="1:4" x14ac:dyDescent="0.25">
      <c r="A1880">
        <f t="shared" si="59"/>
        <v>1880</v>
      </c>
      <c r="B1880" t="e">
        <f>IF('Peer Comparison Tool'!$D$11="NR",INDEX('CECL &lt;50B Database'!$A:$A,MATCH(Workings!$A1880,'CECL &lt;50B Database'!$AI:$AI,0)),INDEX('ALLL &lt;50B Database'!$A:$A,MATCH(Workings!$A1880,'ALLL &lt;50B Database'!$AI:$AI,0)))</f>
        <v>#N/A</v>
      </c>
      <c r="C1880" s="3" t="str">
        <f>IFERROR(IFERROR(VLOOKUP($B1880,'CECL &lt;50B Database'!$A:$AA,11,FALSE),VLOOKUP($B1880,'ALLL &lt;50B Database'!$A:$AA,11,FALSE)),"")</f>
        <v/>
      </c>
      <c r="D1880" t="str">
        <f t="shared" si="58"/>
        <v/>
      </c>
    </row>
    <row r="1881" spans="1:4" x14ac:dyDescent="0.25">
      <c r="A1881">
        <f t="shared" si="59"/>
        <v>1881</v>
      </c>
      <c r="B1881" t="e">
        <f>IF('Peer Comparison Tool'!$D$11="NR",INDEX('CECL &lt;50B Database'!$A:$A,MATCH(Workings!$A1881,'CECL &lt;50B Database'!$AI:$AI,0)),INDEX('ALLL &lt;50B Database'!$A:$A,MATCH(Workings!$A1881,'ALLL &lt;50B Database'!$AI:$AI,0)))</f>
        <v>#N/A</v>
      </c>
      <c r="C1881" s="3" t="str">
        <f>IFERROR(IFERROR(VLOOKUP($B1881,'CECL &lt;50B Database'!$A:$AA,11,FALSE),VLOOKUP($B1881,'ALLL &lt;50B Database'!$A:$AA,11,FALSE)),"")</f>
        <v/>
      </c>
      <c r="D1881" t="str">
        <f t="shared" si="58"/>
        <v/>
      </c>
    </row>
    <row r="1882" spans="1:4" x14ac:dyDescent="0.25">
      <c r="A1882">
        <f t="shared" si="59"/>
        <v>1882</v>
      </c>
      <c r="B1882" t="e">
        <f>IF('Peer Comparison Tool'!$D$11="NR",INDEX('CECL &lt;50B Database'!$A:$A,MATCH(Workings!$A1882,'CECL &lt;50B Database'!$AI:$AI,0)),INDEX('ALLL &lt;50B Database'!$A:$A,MATCH(Workings!$A1882,'ALLL &lt;50B Database'!$AI:$AI,0)))</f>
        <v>#N/A</v>
      </c>
      <c r="C1882" s="3" t="str">
        <f>IFERROR(IFERROR(VLOOKUP($B1882,'CECL &lt;50B Database'!$A:$AA,11,FALSE),VLOOKUP($B1882,'ALLL &lt;50B Database'!$A:$AA,11,FALSE)),"")</f>
        <v/>
      </c>
      <c r="D1882" t="str">
        <f t="shared" si="58"/>
        <v/>
      </c>
    </row>
    <row r="1883" spans="1:4" x14ac:dyDescent="0.25">
      <c r="A1883">
        <f t="shared" si="59"/>
        <v>1883</v>
      </c>
      <c r="B1883" t="e">
        <f>IF('Peer Comparison Tool'!$D$11="NR",INDEX('CECL &lt;50B Database'!$A:$A,MATCH(Workings!$A1883,'CECL &lt;50B Database'!$AI:$AI,0)),INDEX('ALLL &lt;50B Database'!$A:$A,MATCH(Workings!$A1883,'ALLL &lt;50B Database'!$AI:$AI,0)))</f>
        <v>#N/A</v>
      </c>
      <c r="C1883" s="3" t="str">
        <f>IFERROR(IFERROR(VLOOKUP($B1883,'CECL &lt;50B Database'!$A:$AA,11,FALSE),VLOOKUP($B1883,'ALLL &lt;50B Database'!$A:$AA,11,FALSE)),"")</f>
        <v/>
      </c>
      <c r="D1883" t="str">
        <f t="shared" si="58"/>
        <v/>
      </c>
    </row>
    <row r="1884" spans="1:4" x14ac:dyDescent="0.25">
      <c r="A1884">
        <f t="shared" si="59"/>
        <v>1884</v>
      </c>
      <c r="B1884" t="e">
        <f>IF('Peer Comparison Tool'!$D$11="NR",INDEX('CECL &lt;50B Database'!$A:$A,MATCH(Workings!$A1884,'CECL &lt;50B Database'!$AI:$AI,0)),INDEX('ALLL &lt;50B Database'!$A:$A,MATCH(Workings!$A1884,'ALLL &lt;50B Database'!$AI:$AI,0)))</f>
        <v>#N/A</v>
      </c>
      <c r="C1884" s="3" t="str">
        <f>IFERROR(IFERROR(VLOOKUP($B1884,'CECL &lt;50B Database'!$A:$AA,11,FALSE),VLOOKUP($B1884,'ALLL &lt;50B Database'!$A:$AA,11,FALSE)),"")</f>
        <v/>
      </c>
      <c r="D1884" t="str">
        <f t="shared" si="58"/>
        <v/>
      </c>
    </row>
    <row r="1885" spans="1:4" x14ac:dyDescent="0.25">
      <c r="A1885">
        <f t="shared" si="59"/>
        <v>1885</v>
      </c>
      <c r="B1885" t="e">
        <f>IF('Peer Comparison Tool'!$D$11="NR",INDEX('CECL &lt;50B Database'!$A:$A,MATCH(Workings!$A1885,'CECL &lt;50B Database'!$AI:$AI,0)),INDEX('ALLL &lt;50B Database'!$A:$A,MATCH(Workings!$A1885,'ALLL &lt;50B Database'!$AI:$AI,0)))</f>
        <v>#N/A</v>
      </c>
      <c r="C1885" s="3" t="str">
        <f>IFERROR(IFERROR(VLOOKUP($B1885,'CECL &lt;50B Database'!$A:$AA,11,FALSE),VLOOKUP($B1885,'ALLL &lt;50B Database'!$A:$AA,11,FALSE)),"")</f>
        <v/>
      </c>
      <c r="D1885" t="str">
        <f t="shared" si="58"/>
        <v/>
      </c>
    </row>
    <row r="1886" spans="1:4" x14ac:dyDescent="0.25">
      <c r="A1886">
        <f t="shared" si="59"/>
        <v>1886</v>
      </c>
      <c r="B1886" t="e">
        <f>IF('Peer Comparison Tool'!$D$11="NR",INDEX('CECL &lt;50B Database'!$A:$A,MATCH(Workings!$A1886,'CECL &lt;50B Database'!$AI:$AI,0)),INDEX('ALLL &lt;50B Database'!$A:$A,MATCH(Workings!$A1886,'ALLL &lt;50B Database'!$AI:$AI,0)))</f>
        <v>#N/A</v>
      </c>
      <c r="C1886" s="3" t="str">
        <f>IFERROR(IFERROR(VLOOKUP($B1886,'CECL &lt;50B Database'!$A:$AA,11,FALSE),VLOOKUP($B1886,'ALLL &lt;50B Database'!$A:$AA,11,FALSE)),"")</f>
        <v/>
      </c>
      <c r="D1886" t="str">
        <f t="shared" si="58"/>
        <v/>
      </c>
    </row>
    <row r="1887" spans="1:4" x14ac:dyDescent="0.25">
      <c r="A1887">
        <f t="shared" si="59"/>
        <v>1887</v>
      </c>
      <c r="B1887" t="e">
        <f>IF('Peer Comparison Tool'!$D$11="NR",INDEX('CECL &lt;50B Database'!$A:$A,MATCH(Workings!$A1887,'CECL &lt;50B Database'!$AI:$AI,0)),INDEX('ALLL &lt;50B Database'!$A:$A,MATCH(Workings!$A1887,'ALLL &lt;50B Database'!$AI:$AI,0)))</f>
        <v>#N/A</v>
      </c>
      <c r="C1887" s="3" t="str">
        <f>IFERROR(IFERROR(VLOOKUP($B1887,'CECL &lt;50B Database'!$A:$AA,11,FALSE),VLOOKUP($B1887,'ALLL &lt;50B Database'!$A:$AA,11,FALSE)),"")</f>
        <v/>
      </c>
      <c r="D1887" t="str">
        <f t="shared" si="58"/>
        <v/>
      </c>
    </row>
    <row r="1888" spans="1:4" x14ac:dyDescent="0.25">
      <c r="A1888">
        <f t="shared" si="59"/>
        <v>1888</v>
      </c>
      <c r="B1888" t="e">
        <f>IF('Peer Comparison Tool'!$D$11="NR",INDEX('CECL &lt;50B Database'!$A:$A,MATCH(Workings!$A1888,'CECL &lt;50B Database'!$AI:$AI,0)),INDEX('ALLL &lt;50B Database'!$A:$A,MATCH(Workings!$A1888,'ALLL &lt;50B Database'!$AI:$AI,0)))</f>
        <v>#N/A</v>
      </c>
      <c r="C1888" s="3" t="str">
        <f>IFERROR(IFERROR(VLOOKUP($B1888,'CECL &lt;50B Database'!$A:$AA,11,FALSE),VLOOKUP($B1888,'ALLL &lt;50B Database'!$A:$AA,11,FALSE)),"")</f>
        <v/>
      </c>
      <c r="D1888" t="str">
        <f t="shared" si="58"/>
        <v/>
      </c>
    </row>
    <row r="1889" spans="1:4" x14ac:dyDescent="0.25">
      <c r="A1889">
        <f t="shared" si="59"/>
        <v>1889</v>
      </c>
      <c r="B1889" t="e">
        <f>IF('Peer Comparison Tool'!$D$11="NR",INDEX('CECL &lt;50B Database'!$A:$A,MATCH(Workings!$A1889,'CECL &lt;50B Database'!$AI:$AI,0)),INDEX('ALLL &lt;50B Database'!$A:$A,MATCH(Workings!$A1889,'ALLL &lt;50B Database'!$AI:$AI,0)))</f>
        <v>#N/A</v>
      </c>
      <c r="C1889" s="3" t="str">
        <f>IFERROR(IFERROR(VLOOKUP($B1889,'CECL &lt;50B Database'!$A:$AA,11,FALSE),VLOOKUP($B1889,'ALLL &lt;50B Database'!$A:$AA,11,FALSE)),"")</f>
        <v/>
      </c>
      <c r="D1889" t="str">
        <f t="shared" si="58"/>
        <v/>
      </c>
    </row>
    <row r="1890" spans="1:4" x14ac:dyDescent="0.25">
      <c r="A1890">
        <f t="shared" si="59"/>
        <v>1890</v>
      </c>
      <c r="B1890" t="e">
        <f>IF('Peer Comparison Tool'!$D$11="NR",INDEX('CECL &lt;50B Database'!$A:$A,MATCH(Workings!$A1890,'CECL &lt;50B Database'!$AI:$AI,0)),INDEX('ALLL &lt;50B Database'!$A:$A,MATCH(Workings!$A1890,'ALLL &lt;50B Database'!$AI:$AI,0)))</f>
        <v>#N/A</v>
      </c>
      <c r="C1890" s="3" t="str">
        <f>IFERROR(IFERROR(VLOOKUP($B1890,'CECL &lt;50B Database'!$A:$AA,11,FALSE),VLOOKUP($B1890,'ALLL &lt;50B Database'!$A:$AA,11,FALSE)),"")</f>
        <v/>
      </c>
      <c r="D1890" t="str">
        <f t="shared" si="58"/>
        <v/>
      </c>
    </row>
    <row r="1891" spans="1:4" x14ac:dyDescent="0.25">
      <c r="A1891">
        <f t="shared" si="59"/>
        <v>1891</v>
      </c>
      <c r="B1891" t="e">
        <f>IF('Peer Comparison Tool'!$D$11="NR",INDEX('CECL &lt;50B Database'!$A:$A,MATCH(Workings!$A1891,'CECL &lt;50B Database'!$AI:$AI,0)),INDEX('ALLL &lt;50B Database'!$A:$A,MATCH(Workings!$A1891,'ALLL &lt;50B Database'!$AI:$AI,0)))</f>
        <v>#N/A</v>
      </c>
      <c r="C1891" s="3" t="str">
        <f>IFERROR(IFERROR(VLOOKUP($B1891,'CECL &lt;50B Database'!$A:$AA,11,FALSE),VLOOKUP($B1891,'ALLL &lt;50B Database'!$A:$AA,11,FALSE)),"")</f>
        <v/>
      </c>
      <c r="D1891" t="str">
        <f t="shared" si="58"/>
        <v/>
      </c>
    </row>
    <row r="1892" spans="1:4" x14ac:dyDescent="0.25">
      <c r="A1892">
        <f t="shared" si="59"/>
        <v>1892</v>
      </c>
      <c r="B1892" t="e">
        <f>IF('Peer Comparison Tool'!$D$11="NR",INDEX('CECL &lt;50B Database'!$A:$A,MATCH(Workings!$A1892,'CECL &lt;50B Database'!$AI:$AI,0)),INDEX('ALLL &lt;50B Database'!$A:$A,MATCH(Workings!$A1892,'ALLL &lt;50B Database'!$AI:$AI,0)))</f>
        <v>#N/A</v>
      </c>
      <c r="C1892" s="3" t="str">
        <f>IFERROR(IFERROR(VLOOKUP($B1892,'CECL &lt;50B Database'!$A:$AA,11,FALSE),VLOOKUP($B1892,'ALLL &lt;50B Database'!$A:$AA,11,FALSE)),"")</f>
        <v/>
      </c>
      <c r="D1892" t="str">
        <f t="shared" si="58"/>
        <v/>
      </c>
    </row>
    <row r="1893" spans="1:4" x14ac:dyDescent="0.25">
      <c r="A1893">
        <f t="shared" si="59"/>
        <v>1893</v>
      </c>
      <c r="B1893" t="e">
        <f>IF('Peer Comparison Tool'!$D$11="NR",INDEX('CECL &lt;50B Database'!$A:$A,MATCH(Workings!$A1893,'CECL &lt;50B Database'!$AI:$AI,0)),INDEX('ALLL &lt;50B Database'!$A:$A,MATCH(Workings!$A1893,'ALLL &lt;50B Database'!$AI:$AI,0)))</f>
        <v>#N/A</v>
      </c>
      <c r="C1893" s="3" t="str">
        <f>IFERROR(IFERROR(VLOOKUP($B1893,'CECL &lt;50B Database'!$A:$AA,11,FALSE),VLOOKUP($B1893,'ALLL &lt;50B Database'!$A:$AA,11,FALSE)),"")</f>
        <v/>
      </c>
      <c r="D1893" t="str">
        <f t="shared" si="58"/>
        <v/>
      </c>
    </row>
    <row r="1894" spans="1:4" x14ac:dyDescent="0.25">
      <c r="A1894">
        <f t="shared" si="59"/>
        <v>1894</v>
      </c>
      <c r="B1894" t="e">
        <f>IF('Peer Comparison Tool'!$D$11="NR",INDEX('CECL &lt;50B Database'!$A:$A,MATCH(Workings!$A1894,'CECL &lt;50B Database'!$AI:$AI,0)),INDEX('ALLL &lt;50B Database'!$A:$A,MATCH(Workings!$A1894,'ALLL &lt;50B Database'!$AI:$AI,0)))</f>
        <v>#N/A</v>
      </c>
      <c r="C1894" s="3" t="str">
        <f>IFERROR(IFERROR(VLOOKUP($B1894,'CECL &lt;50B Database'!$A:$AA,11,FALSE),VLOOKUP($B1894,'ALLL &lt;50B Database'!$A:$AA,11,FALSE)),"")</f>
        <v/>
      </c>
      <c r="D1894" t="str">
        <f t="shared" si="58"/>
        <v/>
      </c>
    </row>
    <row r="1895" spans="1:4" x14ac:dyDescent="0.25">
      <c r="A1895">
        <f t="shared" si="59"/>
        <v>1895</v>
      </c>
      <c r="B1895" t="e">
        <f>IF('Peer Comparison Tool'!$D$11="NR",INDEX('CECL &lt;50B Database'!$A:$A,MATCH(Workings!$A1895,'CECL &lt;50B Database'!$AI:$AI,0)),INDEX('ALLL &lt;50B Database'!$A:$A,MATCH(Workings!$A1895,'ALLL &lt;50B Database'!$AI:$AI,0)))</f>
        <v>#N/A</v>
      </c>
      <c r="C1895" s="3" t="str">
        <f>IFERROR(IFERROR(VLOOKUP($B1895,'CECL &lt;50B Database'!$A:$AA,11,FALSE),VLOOKUP($B1895,'ALLL &lt;50B Database'!$A:$AA,11,FALSE)),"")</f>
        <v/>
      </c>
      <c r="D1895" t="str">
        <f t="shared" si="58"/>
        <v/>
      </c>
    </row>
    <row r="1896" spans="1:4" x14ac:dyDescent="0.25">
      <c r="A1896">
        <f t="shared" si="59"/>
        <v>1896</v>
      </c>
      <c r="B1896" t="e">
        <f>IF('Peer Comparison Tool'!$D$11="NR",INDEX('CECL &lt;50B Database'!$A:$A,MATCH(Workings!$A1896,'CECL &lt;50B Database'!$AI:$AI,0)),INDEX('ALLL &lt;50B Database'!$A:$A,MATCH(Workings!$A1896,'ALLL &lt;50B Database'!$AI:$AI,0)))</f>
        <v>#N/A</v>
      </c>
      <c r="C1896" s="3" t="str">
        <f>IFERROR(IFERROR(VLOOKUP($B1896,'CECL &lt;50B Database'!$A:$AA,11,FALSE),VLOOKUP($B1896,'ALLL &lt;50B Database'!$A:$AA,11,FALSE)),"")</f>
        <v/>
      </c>
      <c r="D1896" t="str">
        <f t="shared" si="58"/>
        <v/>
      </c>
    </row>
    <row r="1897" spans="1:4" x14ac:dyDescent="0.25">
      <c r="A1897">
        <f t="shared" si="59"/>
        <v>1897</v>
      </c>
      <c r="B1897" t="e">
        <f>IF('Peer Comparison Tool'!$D$11="NR",INDEX('CECL &lt;50B Database'!$A:$A,MATCH(Workings!$A1897,'CECL &lt;50B Database'!$AI:$AI,0)),INDEX('ALLL &lt;50B Database'!$A:$A,MATCH(Workings!$A1897,'ALLL &lt;50B Database'!$AI:$AI,0)))</f>
        <v>#N/A</v>
      </c>
      <c r="C1897" s="3" t="str">
        <f>IFERROR(IFERROR(VLOOKUP($B1897,'CECL &lt;50B Database'!$A:$AA,11,FALSE),VLOOKUP($B1897,'ALLL &lt;50B Database'!$A:$AA,11,FALSE)),"")</f>
        <v/>
      </c>
      <c r="D1897" t="str">
        <f t="shared" si="58"/>
        <v/>
      </c>
    </row>
    <row r="1898" spans="1:4" x14ac:dyDescent="0.25">
      <c r="A1898">
        <f t="shared" si="59"/>
        <v>1898</v>
      </c>
      <c r="B1898" t="e">
        <f>IF('Peer Comparison Tool'!$D$11="NR",INDEX('CECL &lt;50B Database'!$A:$A,MATCH(Workings!$A1898,'CECL &lt;50B Database'!$AI:$AI,0)),INDEX('ALLL &lt;50B Database'!$A:$A,MATCH(Workings!$A1898,'ALLL &lt;50B Database'!$AI:$AI,0)))</f>
        <v>#N/A</v>
      </c>
      <c r="C1898" s="3" t="str">
        <f>IFERROR(IFERROR(VLOOKUP($B1898,'CECL &lt;50B Database'!$A:$AA,11,FALSE),VLOOKUP($B1898,'ALLL &lt;50B Database'!$A:$AA,11,FALSE)),"")</f>
        <v/>
      </c>
      <c r="D1898" t="str">
        <f t="shared" si="58"/>
        <v/>
      </c>
    </row>
    <row r="1899" spans="1:4" x14ac:dyDescent="0.25">
      <c r="A1899">
        <f t="shared" si="59"/>
        <v>1899</v>
      </c>
      <c r="B1899" t="e">
        <f>IF('Peer Comparison Tool'!$D$11="NR",INDEX('CECL &lt;50B Database'!$A:$A,MATCH(Workings!$A1899,'CECL &lt;50B Database'!$AI:$AI,0)),INDEX('ALLL &lt;50B Database'!$A:$A,MATCH(Workings!$A1899,'ALLL &lt;50B Database'!$AI:$AI,0)))</f>
        <v>#N/A</v>
      </c>
      <c r="C1899" s="3" t="str">
        <f>IFERROR(IFERROR(VLOOKUP($B1899,'CECL &lt;50B Database'!$A:$AA,11,FALSE),VLOOKUP($B1899,'ALLL &lt;50B Database'!$A:$AA,11,FALSE)),"")</f>
        <v/>
      </c>
      <c r="D1899" t="str">
        <f t="shared" si="58"/>
        <v/>
      </c>
    </row>
    <row r="1900" spans="1:4" x14ac:dyDescent="0.25">
      <c r="A1900">
        <f t="shared" si="59"/>
        <v>1900</v>
      </c>
      <c r="B1900" t="e">
        <f>IF('Peer Comparison Tool'!$D$11="NR",INDEX('CECL &lt;50B Database'!$A:$A,MATCH(Workings!$A1900,'CECL &lt;50B Database'!$AI:$AI,0)),INDEX('ALLL &lt;50B Database'!$A:$A,MATCH(Workings!$A1900,'ALLL &lt;50B Database'!$AI:$AI,0)))</f>
        <v>#N/A</v>
      </c>
      <c r="C1900" s="3" t="str">
        <f>IFERROR(IFERROR(VLOOKUP($B1900,'CECL &lt;50B Database'!$A:$AA,11,FALSE),VLOOKUP($B1900,'ALLL &lt;50B Database'!$A:$AA,11,FALSE)),"")</f>
        <v/>
      </c>
      <c r="D1900" t="str">
        <f t="shared" si="58"/>
        <v/>
      </c>
    </row>
    <row r="1901" spans="1:4" x14ac:dyDescent="0.25">
      <c r="A1901">
        <f t="shared" si="59"/>
        <v>1901</v>
      </c>
      <c r="B1901" t="e">
        <f>IF('Peer Comparison Tool'!$D$11="NR",INDEX('CECL &lt;50B Database'!$A:$A,MATCH(Workings!$A1901,'CECL &lt;50B Database'!$AI:$AI,0)),INDEX('ALLL &lt;50B Database'!$A:$A,MATCH(Workings!$A1901,'ALLL &lt;50B Database'!$AI:$AI,0)))</f>
        <v>#N/A</v>
      </c>
      <c r="C1901" s="3" t="str">
        <f>IFERROR(IFERROR(VLOOKUP($B1901,'CECL &lt;50B Database'!$A:$AA,11,FALSE),VLOOKUP($B1901,'ALLL &lt;50B Database'!$A:$AA,11,FALSE)),"")</f>
        <v/>
      </c>
      <c r="D1901" t="str">
        <f t="shared" si="58"/>
        <v/>
      </c>
    </row>
    <row r="1902" spans="1:4" x14ac:dyDescent="0.25">
      <c r="A1902">
        <f t="shared" si="59"/>
        <v>1902</v>
      </c>
      <c r="B1902" t="e">
        <f>IF('Peer Comparison Tool'!$D$11="NR",INDEX('CECL &lt;50B Database'!$A:$A,MATCH(Workings!$A1902,'CECL &lt;50B Database'!$AI:$AI,0)),INDEX('ALLL &lt;50B Database'!$A:$A,MATCH(Workings!$A1902,'ALLL &lt;50B Database'!$AI:$AI,0)))</f>
        <v>#N/A</v>
      </c>
      <c r="C1902" s="3" t="str">
        <f>IFERROR(IFERROR(VLOOKUP($B1902,'CECL &lt;50B Database'!$A:$AA,11,FALSE),VLOOKUP($B1902,'ALLL &lt;50B Database'!$A:$AA,11,FALSE)),"")</f>
        <v/>
      </c>
      <c r="D1902" t="str">
        <f t="shared" si="58"/>
        <v/>
      </c>
    </row>
    <row r="1903" spans="1:4" x14ac:dyDescent="0.25">
      <c r="A1903">
        <f t="shared" si="59"/>
        <v>1903</v>
      </c>
      <c r="B1903" t="e">
        <f>IF('Peer Comparison Tool'!$D$11="NR",INDEX('CECL &lt;50B Database'!$A:$A,MATCH(Workings!$A1903,'CECL &lt;50B Database'!$AI:$AI,0)),INDEX('ALLL &lt;50B Database'!$A:$A,MATCH(Workings!$A1903,'ALLL &lt;50B Database'!$AI:$AI,0)))</f>
        <v>#N/A</v>
      </c>
      <c r="C1903" s="3" t="str">
        <f>IFERROR(IFERROR(VLOOKUP($B1903,'CECL &lt;50B Database'!$A:$AA,11,FALSE),VLOOKUP($B1903,'ALLL &lt;50B Database'!$A:$AA,11,FALSE)),"")</f>
        <v/>
      </c>
      <c r="D1903" t="str">
        <f t="shared" si="58"/>
        <v/>
      </c>
    </row>
    <row r="1904" spans="1:4" x14ac:dyDescent="0.25">
      <c r="A1904">
        <f t="shared" si="59"/>
        <v>1904</v>
      </c>
      <c r="B1904" t="e">
        <f>IF('Peer Comparison Tool'!$D$11="NR",INDEX('CECL &lt;50B Database'!$A:$A,MATCH(Workings!$A1904,'CECL &lt;50B Database'!$AI:$AI,0)),INDEX('ALLL &lt;50B Database'!$A:$A,MATCH(Workings!$A1904,'ALLL &lt;50B Database'!$AI:$AI,0)))</f>
        <v>#N/A</v>
      </c>
      <c r="C1904" s="3" t="str">
        <f>IFERROR(IFERROR(VLOOKUP($B1904,'CECL &lt;50B Database'!$A:$AA,11,FALSE),VLOOKUP($B1904,'ALLL &lt;50B Database'!$A:$AA,11,FALSE)),"")</f>
        <v/>
      </c>
      <c r="D1904" t="str">
        <f t="shared" si="58"/>
        <v/>
      </c>
    </row>
    <row r="1905" spans="1:4" x14ac:dyDescent="0.25">
      <c r="A1905">
        <f t="shared" si="59"/>
        <v>1905</v>
      </c>
      <c r="B1905" t="e">
        <f>IF('Peer Comparison Tool'!$D$11="NR",INDEX('CECL &lt;50B Database'!$A:$A,MATCH(Workings!$A1905,'CECL &lt;50B Database'!$AI:$AI,0)),INDEX('ALLL &lt;50B Database'!$A:$A,MATCH(Workings!$A1905,'ALLL &lt;50B Database'!$AI:$AI,0)))</f>
        <v>#N/A</v>
      </c>
      <c r="C1905" s="3" t="str">
        <f>IFERROR(IFERROR(VLOOKUP($B1905,'CECL &lt;50B Database'!$A:$AA,11,FALSE),VLOOKUP($B1905,'ALLL &lt;50B Database'!$A:$AA,11,FALSE)),"")</f>
        <v/>
      </c>
      <c r="D1905" t="str">
        <f t="shared" si="58"/>
        <v/>
      </c>
    </row>
    <row r="1906" spans="1:4" x14ac:dyDescent="0.25">
      <c r="A1906">
        <f t="shared" si="59"/>
        <v>1906</v>
      </c>
      <c r="B1906" t="e">
        <f>IF('Peer Comparison Tool'!$D$11="NR",INDEX('CECL &lt;50B Database'!$A:$A,MATCH(Workings!$A1906,'CECL &lt;50B Database'!$AI:$AI,0)),INDEX('ALLL &lt;50B Database'!$A:$A,MATCH(Workings!$A1906,'ALLL &lt;50B Database'!$AI:$AI,0)))</f>
        <v>#N/A</v>
      </c>
      <c r="C1906" s="3" t="str">
        <f>IFERROR(IFERROR(VLOOKUP($B1906,'CECL &lt;50B Database'!$A:$AA,11,FALSE),VLOOKUP($B1906,'ALLL &lt;50B Database'!$A:$AA,11,FALSE)),"")</f>
        <v/>
      </c>
      <c r="D1906" t="str">
        <f t="shared" si="58"/>
        <v/>
      </c>
    </row>
    <row r="1907" spans="1:4" x14ac:dyDescent="0.25">
      <c r="A1907">
        <f t="shared" si="59"/>
        <v>1907</v>
      </c>
      <c r="B1907" t="e">
        <f>IF('Peer Comparison Tool'!$D$11="NR",INDEX('CECL &lt;50B Database'!$A:$A,MATCH(Workings!$A1907,'CECL &lt;50B Database'!$AI:$AI,0)),INDEX('ALLL &lt;50B Database'!$A:$A,MATCH(Workings!$A1907,'ALLL &lt;50B Database'!$AI:$AI,0)))</f>
        <v>#N/A</v>
      </c>
      <c r="C1907" s="3" t="str">
        <f>IFERROR(IFERROR(VLOOKUP($B1907,'CECL &lt;50B Database'!$A:$AA,11,FALSE),VLOOKUP($B1907,'ALLL &lt;50B Database'!$A:$AA,11,FALSE)),"")</f>
        <v/>
      </c>
      <c r="D1907" t="str">
        <f t="shared" si="58"/>
        <v/>
      </c>
    </row>
    <row r="1908" spans="1:4" x14ac:dyDescent="0.25">
      <c r="A1908">
        <f t="shared" si="59"/>
        <v>1908</v>
      </c>
      <c r="B1908" t="e">
        <f>IF('Peer Comparison Tool'!$D$11="NR",INDEX('CECL &lt;50B Database'!$A:$A,MATCH(Workings!$A1908,'CECL &lt;50B Database'!$AI:$AI,0)),INDEX('ALLL &lt;50B Database'!$A:$A,MATCH(Workings!$A1908,'ALLL &lt;50B Database'!$AI:$AI,0)))</f>
        <v>#N/A</v>
      </c>
      <c r="C1908" s="3" t="str">
        <f>IFERROR(IFERROR(VLOOKUP($B1908,'CECL &lt;50B Database'!$A:$AA,11,FALSE),VLOOKUP($B1908,'ALLL &lt;50B Database'!$A:$AA,11,FALSE)),"")</f>
        <v/>
      </c>
      <c r="D1908" t="str">
        <f t="shared" si="58"/>
        <v/>
      </c>
    </row>
    <row r="1909" spans="1:4" x14ac:dyDescent="0.25">
      <c r="A1909">
        <f t="shared" si="59"/>
        <v>1909</v>
      </c>
      <c r="B1909" t="e">
        <f>IF('Peer Comparison Tool'!$D$11="NR",INDEX('CECL &lt;50B Database'!$A:$A,MATCH(Workings!$A1909,'CECL &lt;50B Database'!$AI:$AI,0)),INDEX('ALLL &lt;50B Database'!$A:$A,MATCH(Workings!$A1909,'ALLL &lt;50B Database'!$AI:$AI,0)))</f>
        <v>#N/A</v>
      </c>
      <c r="C1909" s="3" t="str">
        <f>IFERROR(IFERROR(VLOOKUP($B1909,'CECL &lt;50B Database'!$A:$AA,11,FALSE),VLOOKUP($B1909,'ALLL &lt;50B Database'!$A:$AA,11,FALSE)),"")</f>
        <v/>
      </c>
      <c r="D1909" t="str">
        <f t="shared" si="58"/>
        <v/>
      </c>
    </row>
    <row r="1910" spans="1:4" x14ac:dyDescent="0.25">
      <c r="A1910">
        <f t="shared" si="59"/>
        <v>1910</v>
      </c>
      <c r="B1910" t="e">
        <f>IF('Peer Comparison Tool'!$D$11="NR",INDEX('CECL &lt;50B Database'!$A:$A,MATCH(Workings!$A1910,'CECL &lt;50B Database'!$AI:$AI,0)),INDEX('ALLL &lt;50B Database'!$A:$A,MATCH(Workings!$A1910,'ALLL &lt;50B Database'!$AI:$AI,0)))</f>
        <v>#N/A</v>
      </c>
      <c r="C1910" s="3" t="str">
        <f>IFERROR(IFERROR(VLOOKUP($B1910,'CECL &lt;50B Database'!$A:$AA,11,FALSE),VLOOKUP($B1910,'ALLL &lt;50B Database'!$A:$AA,11,FALSE)),"")</f>
        <v/>
      </c>
      <c r="D1910" t="str">
        <f t="shared" si="58"/>
        <v/>
      </c>
    </row>
    <row r="1911" spans="1:4" x14ac:dyDescent="0.25">
      <c r="A1911">
        <f t="shared" si="59"/>
        <v>1911</v>
      </c>
      <c r="B1911" t="e">
        <f>IF('Peer Comparison Tool'!$D$11="NR",INDEX('CECL &lt;50B Database'!$A:$A,MATCH(Workings!$A1911,'CECL &lt;50B Database'!$AI:$AI,0)),INDEX('ALLL &lt;50B Database'!$A:$A,MATCH(Workings!$A1911,'ALLL &lt;50B Database'!$AI:$AI,0)))</f>
        <v>#N/A</v>
      </c>
      <c r="C1911" s="3" t="str">
        <f>IFERROR(IFERROR(VLOOKUP($B1911,'CECL &lt;50B Database'!$A:$AA,11,FALSE),VLOOKUP($B1911,'ALLL &lt;50B Database'!$A:$AA,11,FALSE)),"")</f>
        <v/>
      </c>
      <c r="D1911" t="str">
        <f t="shared" si="58"/>
        <v/>
      </c>
    </row>
    <row r="1912" spans="1:4" x14ac:dyDescent="0.25">
      <c r="A1912">
        <f t="shared" si="59"/>
        <v>1912</v>
      </c>
      <c r="B1912" t="e">
        <f>IF('Peer Comparison Tool'!$D$11="NR",INDEX('CECL &lt;50B Database'!$A:$A,MATCH(Workings!$A1912,'CECL &lt;50B Database'!$AI:$AI,0)),INDEX('ALLL &lt;50B Database'!$A:$A,MATCH(Workings!$A1912,'ALLL &lt;50B Database'!$AI:$AI,0)))</f>
        <v>#N/A</v>
      </c>
      <c r="C1912" s="3" t="str">
        <f>IFERROR(IFERROR(VLOOKUP($B1912,'CECL &lt;50B Database'!$A:$AA,11,FALSE),VLOOKUP($B1912,'ALLL &lt;50B Database'!$A:$AA,11,FALSE)),"")</f>
        <v/>
      </c>
      <c r="D1912" t="str">
        <f t="shared" si="58"/>
        <v/>
      </c>
    </row>
    <row r="1913" spans="1:4" x14ac:dyDescent="0.25">
      <c r="A1913">
        <f t="shared" si="59"/>
        <v>1913</v>
      </c>
      <c r="B1913" t="e">
        <f>IF('Peer Comparison Tool'!$D$11="NR",INDEX('CECL &lt;50B Database'!$A:$A,MATCH(Workings!$A1913,'CECL &lt;50B Database'!$AI:$AI,0)),INDEX('ALLL &lt;50B Database'!$A:$A,MATCH(Workings!$A1913,'ALLL &lt;50B Database'!$AI:$AI,0)))</f>
        <v>#N/A</v>
      </c>
      <c r="C1913" s="3" t="str">
        <f>IFERROR(IFERROR(VLOOKUP($B1913,'CECL &lt;50B Database'!$A:$AA,11,FALSE),VLOOKUP($B1913,'ALLL &lt;50B Database'!$A:$AA,11,FALSE)),"")</f>
        <v/>
      </c>
      <c r="D1913" t="str">
        <f t="shared" si="58"/>
        <v/>
      </c>
    </row>
    <row r="1914" spans="1:4" x14ac:dyDescent="0.25">
      <c r="A1914">
        <f t="shared" si="59"/>
        <v>1914</v>
      </c>
      <c r="B1914" t="e">
        <f>IF('Peer Comparison Tool'!$D$11="NR",INDEX('CECL &lt;50B Database'!$A:$A,MATCH(Workings!$A1914,'CECL &lt;50B Database'!$AI:$AI,0)),INDEX('ALLL &lt;50B Database'!$A:$A,MATCH(Workings!$A1914,'ALLL &lt;50B Database'!$AI:$AI,0)))</f>
        <v>#N/A</v>
      </c>
      <c r="C1914" s="3" t="str">
        <f>IFERROR(IFERROR(VLOOKUP($B1914,'CECL &lt;50B Database'!$A:$AA,11,FALSE),VLOOKUP($B1914,'ALLL &lt;50B Database'!$A:$AA,11,FALSE)),"")</f>
        <v/>
      </c>
      <c r="D1914" t="str">
        <f t="shared" si="58"/>
        <v/>
      </c>
    </row>
    <row r="1915" spans="1:4" x14ac:dyDescent="0.25">
      <c r="A1915">
        <f t="shared" si="59"/>
        <v>1915</v>
      </c>
      <c r="B1915" t="e">
        <f>IF('Peer Comparison Tool'!$D$11="NR",INDEX('CECL &lt;50B Database'!$A:$A,MATCH(Workings!$A1915,'CECL &lt;50B Database'!$AI:$AI,0)),INDEX('ALLL &lt;50B Database'!$A:$A,MATCH(Workings!$A1915,'ALLL &lt;50B Database'!$AI:$AI,0)))</f>
        <v>#N/A</v>
      </c>
      <c r="C1915" s="3" t="str">
        <f>IFERROR(IFERROR(VLOOKUP($B1915,'CECL &lt;50B Database'!$A:$AA,11,FALSE),VLOOKUP($B1915,'ALLL &lt;50B Database'!$A:$AA,11,FALSE)),"")</f>
        <v/>
      </c>
      <c r="D1915" t="str">
        <f t="shared" si="58"/>
        <v/>
      </c>
    </row>
    <row r="1916" spans="1:4" x14ac:dyDescent="0.25">
      <c r="A1916">
        <f t="shared" si="59"/>
        <v>1916</v>
      </c>
      <c r="B1916" t="e">
        <f>IF('Peer Comparison Tool'!$D$11="NR",INDEX('CECL &lt;50B Database'!$A:$A,MATCH(Workings!$A1916,'CECL &lt;50B Database'!$AI:$AI,0)),INDEX('ALLL &lt;50B Database'!$A:$A,MATCH(Workings!$A1916,'ALLL &lt;50B Database'!$AI:$AI,0)))</f>
        <v>#N/A</v>
      </c>
      <c r="C1916" s="3" t="str">
        <f>IFERROR(IFERROR(VLOOKUP($B1916,'CECL &lt;50B Database'!$A:$AA,11,FALSE),VLOOKUP($B1916,'ALLL &lt;50B Database'!$A:$AA,11,FALSE)),"")</f>
        <v/>
      </c>
      <c r="D1916" t="str">
        <f t="shared" si="58"/>
        <v/>
      </c>
    </row>
    <row r="1917" spans="1:4" x14ac:dyDescent="0.25">
      <c r="A1917">
        <f t="shared" si="59"/>
        <v>1917</v>
      </c>
      <c r="B1917" t="e">
        <f>IF('Peer Comparison Tool'!$D$11="NR",INDEX('CECL &lt;50B Database'!$A:$A,MATCH(Workings!$A1917,'CECL &lt;50B Database'!$AI:$AI,0)),INDEX('ALLL &lt;50B Database'!$A:$A,MATCH(Workings!$A1917,'ALLL &lt;50B Database'!$AI:$AI,0)))</f>
        <v>#N/A</v>
      </c>
      <c r="C1917" s="3" t="str">
        <f>IFERROR(IFERROR(VLOOKUP($B1917,'CECL &lt;50B Database'!$A:$AA,11,FALSE),VLOOKUP($B1917,'ALLL &lt;50B Database'!$A:$AA,11,FALSE)),"")</f>
        <v/>
      </c>
      <c r="D1917" t="str">
        <f t="shared" si="58"/>
        <v/>
      </c>
    </row>
    <row r="1918" spans="1:4" x14ac:dyDescent="0.25">
      <c r="A1918">
        <f t="shared" si="59"/>
        <v>1918</v>
      </c>
      <c r="B1918" t="e">
        <f>IF('Peer Comparison Tool'!$D$11="NR",INDEX('CECL &lt;50B Database'!$A:$A,MATCH(Workings!$A1918,'CECL &lt;50B Database'!$AI:$AI,0)),INDEX('ALLL &lt;50B Database'!$A:$A,MATCH(Workings!$A1918,'ALLL &lt;50B Database'!$AI:$AI,0)))</f>
        <v>#N/A</v>
      </c>
      <c r="C1918" s="3" t="str">
        <f>IFERROR(IFERROR(VLOOKUP($B1918,'CECL &lt;50B Database'!$A:$AA,11,FALSE),VLOOKUP($B1918,'ALLL &lt;50B Database'!$A:$AA,11,FALSE)),"")</f>
        <v/>
      </c>
      <c r="D1918" t="str">
        <f t="shared" si="58"/>
        <v/>
      </c>
    </row>
    <row r="1919" spans="1:4" x14ac:dyDescent="0.25">
      <c r="A1919">
        <f t="shared" si="59"/>
        <v>1919</v>
      </c>
      <c r="B1919" t="e">
        <f>IF('Peer Comparison Tool'!$D$11="NR",INDEX('CECL &lt;50B Database'!$A:$A,MATCH(Workings!$A1919,'CECL &lt;50B Database'!$AI:$AI,0)),INDEX('ALLL &lt;50B Database'!$A:$A,MATCH(Workings!$A1919,'ALLL &lt;50B Database'!$AI:$AI,0)))</f>
        <v>#N/A</v>
      </c>
      <c r="C1919" s="3" t="str">
        <f>IFERROR(IFERROR(VLOOKUP($B1919,'CECL &lt;50B Database'!$A:$AA,11,FALSE),VLOOKUP($B1919,'ALLL &lt;50B Database'!$A:$AA,11,FALSE)),"")</f>
        <v/>
      </c>
      <c r="D1919" t="str">
        <f t="shared" si="58"/>
        <v/>
      </c>
    </row>
    <row r="1920" spans="1:4" x14ac:dyDescent="0.25">
      <c r="A1920">
        <f t="shared" si="59"/>
        <v>1920</v>
      </c>
      <c r="B1920" t="e">
        <f>IF('Peer Comparison Tool'!$D$11="NR",INDEX('CECL &lt;50B Database'!$A:$A,MATCH(Workings!$A1920,'CECL &lt;50B Database'!$AI:$AI,0)),INDEX('ALLL &lt;50B Database'!$A:$A,MATCH(Workings!$A1920,'ALLL &lt;50B Database'!$AI:$AI,0)))</f>
        <v>#N/A</v>
      </c>
      <c r="C1920" s="3" t="str">
        <f>IFERROR(IFERROR(VLOOKUP($B1920,'CECL &lt;50B Database'!$A:$AA,11,FALSE),VLOOKUP($B1920,'ALLL &lt;50B Database'!$A:$AA,11,FALSE)),"")</f>
        <v/>
      </c>
      <c r="D1920" t="str">
        <f t="shared" si="58"/>
        <v/>
      </c>
    </row>
    <row r="1921" spans="1:4" x14ac:dyDescent="0.25">
      <c r="A1921">
        <f t="shared" si="59"/>
        <v>1921</v>
      </c>
      <c r="B1921" t="e">
        <f>IF('Peer Comparison Tool'!$D$11="NR",INDEX('CECL &lt;50B Database'!$A:$A,MATCH(Workings!$A1921,'CECL &lt;50B Database'!$AI:$AI,0)),INDEX('ALLL &lt;50B Database'!$A:$A,MATCH(Workings!$A1921,'ALLL &lt;50B Database'!$AI:$AI,0)))</f>
        <v>#N/A</v>
      </c>
      <c r="C1921" s="3" t="str">
        <f>IFERROR(IFERROR(VLOOKUP($B1921,'CECL &lt;50B Database'!$A:$AA,11,FALSE),VLOOKUP($B1921,'ALLL &lt;50B Database'!$A:$AA,11,FALSE)),"")</f>
        <v/>
      </c>
      <c r="D1921" t="str">
        <f t="shared" si="58"/>
        <v/>
      </c>
    </row>
    <row r="1922" spans="1:4" x14ac:dyDescent="0.25">
      <c r="A1922">
        <f t="shared" si="59"/>
        <v>1922</v>
      </c>
      <c r="B1922" t="e">
        <f>IF('Peer Comparison Tool'!$D$11="NR",INDEX('CECL &lt;50B Database'!$A:$A,MATCH(Workings!$A1922,'CECL &lt;50B Database'!$AI:$AI,0)),INDEX('ALLL &lt;50B Database'!$A:$A,MATCH(Workings!$A1922,'ALLL &lt;50B Database'!$AI:$AI,0)))</f>
        <v>#N/A</v>
      </c>
      <c r="C1922" s="3" t="str">
        <f>IFERROR(IFERROR(VLOOKUP($B1922,'CECL &lt;50B Database'!$A:$AA,11,FALSE),VLOOKUP($B1922,'ALLL &lt;50B Database'!$A:$AA,11,FALSE)),"")</f>
        <v/>
      </c>
      <c r="D1922" t="str">
        <f t="shared" ref="D1922:D1985" si="60">IFERROR(RANK($C1922,$C$1:$C$5000,0),"")</f>
        <v/>
      </c>
    </row>
    <row r="1923" spans="1:4" x14ac:dyDescent="0.25">
      <c r="A1923">
        <f t="shared" si="59"/>
        <v>1923</v>
      </c>
      <c r="B1923" t="e">
        <f>IF('Peer Comparison Tool'!$D$11="NR",INDEX('CECL &lt;50B Database'!$A:$A,MATCH(Workings!$A1923,'CECL &lt;50B Database'!$AI:$AI,0)),INDEX('ALLL &lt;50B Database'!$A:$A,MATCH(Workings!$A1923,'ALLL &lt;50B Database'!$AI:$AI,0)))</f>
        <v>#N/A</v>
      </c>
      <c r="C1923" s="3" t="str">
        <f>IFERROR(IFERROR(VLOOKUP($B1923,'CECL &lt;50B Database'!$A:$AA,11,FALSE),VLOOKUP($B1923,'ALLL &lt;50B Database'!$A:$AA,11,FALSE)),"")</f>
        <v/>
      </c>
      <c r="D1923" t="str">
        <f t="shared" si="60"/>
        <v/>
      </c>
    </row>
    <row r="1924" spans="1:4" x14ac:dyDescent="0.25">
      <c r="A1924">
        <f t="shared" ref="A1924:A1987" si="61">A1923+1</f>
        <v>1924</v>
      </c>
      <c r="B1924" t="e">
        <f>IF('Peer Comparison Tool'!$D$11="NR",INDEX('CECL &lt;50B Database'!$A:$A,MATCH(Workings!$A1924,'CECL &lt;50B Database'!$AI:$AI,0)),INDEX('ALLL &lt;50B Database'!$A:$A,MATCH(Workings!$A1924,'ALLL &lt;50B Database'!$AI:$AI,0)))</f>
        <v>#N/A</v>
      </c>
      <c r="C1924" s="3" t="str">
        <f>IFERROR(IFERROR(VLOOKUP($B1924,'CECL &lt;50B Database'!$A:$AA,11,FALSE),VLOOKUP($B1924,'ALLL &lt;50B Database'!$A:$AA,11,FALSE)),"")</f>
        <v/>
      </c>
      <c r="D1924" t="str">
        <f t="shared" si="60"/>
        <v/>
      </c>
    </row>
    <row r="1925" spans="1:4" x14ac:dyDescent="0.25">
      <c r="A1925">
        <f t="shared" si="61"/>
        <v>1925</v>
      </c>
      <c r="B1925" t="e">
        <f>IF('Peer Comparison Tool'!$D$11="NR",INDEX('CECL &lt;50B Database'!$A:$A,MATCH(Workings!$A1925,'CECL &lt;50B Database'!$AI:$AI,0)),INDEX('ALLL &lt;50B Database'!$A:$A,MATCH(Workings!$A1925,'ALLL &lt;50B Database'!$AI:$AI,0)))</f>
        <v>#N/A</v>
      </c>
      <c r="C1925" s="3" t="str">
        <f>IFERROR(IFERROR(VLOOKUP($B1925,'CECL &lt;50B Database'!$A:$AA,11,FALSE),VLOOKUP($B1925,'ALLL &lt;50B Database'!$A:$AA,11,FALSE)),"")</f>
        <v/>
      </c>
      <c r="D1925" t="str">
        <f t="shared" si="60"/>
        <v/>
      </c>
    </row>
    <row r="1926" spans="1:4" x14ac:dyDescent="0.25">
      <c r="A1926">
        <f t="shared" si="61"/>
        <v>1926</v>
      </c>
      <c r="B1926" t="e">
        <f>IF('Peer Comparison Tool'!$D$11="NR",INDEX('CECL &lt;50B Database'!$A:$A,MATCH(Workings!$A1926,'CECL &lt;50B Database'!$AI:$AI,0)),INDEX('ALLL &lt;50B Database'!$A:$A,MATCH(Workings!$A1926,'ALLL &lt;50B Database'!$AI:$AI,0)))</f>
        <v>#N/A</v>
      </c>
      <c r="C1926" s="3" t="str">
        <f>IFERROR(IFERROR(VLOOKUP($B1926,'CECL &lt;50B Database'!$A:$AA,11,FALSE),VLOOKUP($B1926,'ALLL &lt;50B Database'!$A:$AA,11,FALSE)),"")</f>
        <v/>
      </c>
      <c r="D1926" t="str">
        <f t="shared" si="60"/>
        <v/>
      </c>
    </row>
    <row r="1927" spans="1:4" x14ac:dyDescent="0.25">
      <c r="A1927">
        <f t="shared" si="61"/>
        <v>1927</v>
      </c>
      <c r="B1927" t="e">
        <f>IF('Peer Comparison Tool'!$D$11="NR",INDEX('CECL &lt;50B Database'!$A:$A,MATCH(Workings!$A1927,'CECL &lt;50B Database'!$AI:$AI,0)),INDEX('ALLL &lt;50B Database'!$A:$A,MATCH(Workings!$A1927,'ALLL &lt;50B Database'!$AI:$AI,0)))</f>
        <v>#N/A</v>
      </c>
      <c r="C1927" s="3" t="str">
        <f>IFERROR(IFERROR(VLOOKUP($B1927,'CECL &lt;50B Database'!$A:$AA,11,FALSE),VLOOKUP($B1927,'ALLL &lt;50B Database'!$A:$AA,11,FALSE)),"")</f>
        <v/>
      </c>
      <c r="D1927" t="str">
        <f t="shared" si="60"/>
        <v/>
      </c>
    </row>
    <row r="1928" spans="1:4" x14ac:dyDescent="0.25">
      <c r="A1928">
        <f t="shared" si="61"/>
        <v>1928</v>
      </c>
      <c r="B1928" t="e">
        <f>IF('Peer Comparison Tool'!$D$11="NR",INDEX('CECL &lt;50B Database'!$A:$A,MATCH(Workings!$A1928,'CECL &lt;50B Database'!$AI:$AI,0)),INDEX('ALLL &lt;50B Database'!$A:$A,MATCH(Workings!$A1928,'ALLL &lt;50B Database'!$AI:$AI,0)))</f>
        <v>#N/A</v>
      </c>
      <c r="C1928" s="3" t="str">
        <f>IFERROR(IFERROR(VLOOKUP($B1928,'CECL &lt;50B Database'!$A:$AA,11,FALSE),VLOOKUP($B1928,'ALLL &lt;50B Database'!$A:$AA,11,FALSE)),"")</f>
        <v/>
      </c>
      <c r="D1928" t="str">
        <f t="shared" si="60"/>
        <v/>
      </c>
    </row>
    <row r="1929" spans="1:4" x14ac:dyDescent="0.25">
      <c r="A1929">
        <f t="shared" si="61"/>
        <v>1929</v>
      </c>
      <c r="B1929" t="e">
        <f>IF('Peer Comparison Tool'!$D$11="NR",INDEX('CECL &lt;50B Database'!$A:$A,MATCH(Workings!$A1929,'CECL &lt;50B Database'!$AI:$AI,0)),INDEX('ALLL &lt;50B Database'!$A:$A,MATCH(Workings!$A1929,'ALLL &lt;50B Database'!$AI:$AI,0)))</f>
        <v>#N/A</v>
      </c>
      <c r="C1929" s="3" t="str">
        <f>IFERROR(IFERROR(VLOOKUP($B1929,'CECL &lt;50B Database'!$A:$AA,11,FALSE),VLOOKUP($B1929,'ALLL &lt;50B Database'!$A:$AA,11,FALSE)),"")</f>
        <v/>
      </c>
      <c r="D1929" t="str">
        <f t="shared" si="60"/>
        <v/>
      </c>
    </row>
    <row r="1930" spans="1:4" x14ac:dyDescent="0.25">
      <c r="A1930">
        <f t="shared" si="61"/>
        <v>1930</v>
      </c>
      <c r="B1930" t="e">
        <f>IF('Peer Comparison Tool'!$D$11="NR",INDEX('CECL &lt;50B Database'!$A:$A,MATCH(Workings!$A1930,'CECL &lt;50B Database'!$AI:$AI,0)),INDEX('ALLL &lt;50B Database'!$A:$A,MATCH(Workings!$A1930,'ALLL &lt;50B Database'!$AI:$AI,0)))</f>
        <v>#N/A</v>
      </c>
      <c r="C1930" s="3" t="str">
        <f>IFERROR(IFERROR(VLOOKUP($B1930,'CECL &lt;50B Database'!$A:$AA,11,FALSE),VLOOKUP($B1930,'ALLL &lt;50B Database'!$A:$AA,11,FALSE)),"")</f>
        <v/>
      </c>
      <c r="D1930" t="str">
        <f t="shared" si="60"/>
        <v/>
      </c>
    </row>
    <row r="1931" spans="1:4" x14ac:dyDescent="0.25">
      <c r="A1931">
        <f t="shared" si="61"/>
        <v>1931</v>
      </c>
      <c r="B1931" t="e">
        <f>IF('Peer Comparison Tool'!$D$11="NR",INDEX('CECL &lt;50B Database'!$A:$A,MATCH(Workings!$A1931,'CECL &lt;50B Database'!$AI:$AI,0)),INDEX('ALLL &lt;50B Database'!$A:$A,MATCH(Workings!$A1931,'ALLL &lt;50B Database'!$AI:$AI,0)))</f>
        <v>#N/A</v>
      </c>
      <c r="C1931" s="3" t="str">
        <f>IFERROR(IFERROR(VLOOKUP($B1931,'CECL &lt;50B Database'!$A:$AA,11,FALSE),VLOOKUP($B1931,'ALLL &lt;50B Database'!$A:$AA,11,FALSE)),"")</f>
        <v/>
      </c>
      <c r="D1931" t="str">
        <f t="shared" si="60"/>
        <v/>
      </c>
    </row>
    <row r="1932" spans="1:4" x14ac:dyDescent="0.25">
      <c r="A1932">
        <f t="shared" si="61"/>
        <v>1932</v>
      </c>
      <c r="B1932" t="e">
        <f>IF('Peer Comparison Tool'!$D$11="NR",INDEX('CECL &lt;50B Database'!$A:$A,MATCH(Workings!$A1932,'CECL &lt;50B Database'!$AI:$AI,0)),INDEX('ALLL &lt;50B Database'!$A:$A,MATCH(Workings!$A1932,'ALLL &lt;50B Database'!$AI:$AI,0)))</f>
        <v>#N/A</v>
      </c>
      <c r="C1932" s="3" t="str">
        <f>IFERROR(IFERROR(VLOOKUP($B1932,'CECL &lt;50B Database'!$A:$AA,11,FALSE),VLOOKUP($B1932,'ALLL &lt;50B Database'!$A:$AA,11,FALSE)),"")</f>
        <v/>
      </c>
      <c r="D1932" t="str">
        <f t="shared" si="60"/>
        <v/>
      </c>
    </row>
    <row r="1933" spans="1:4" x14ac:dyDescent="0.25">
      <c r="A1933">
        <f t="shared" si="61"/>
        <v>1933</v>
      </c>
      <c r="B1933" t="e">
        <f>IF('Peer Comparison Tool'!$D$11="NR",INDEX('CECL &lt;50B Database'!$A:$A,MATCH(Workings!$A1933,'CECL &lt;50B Database'!$AI:$AI,0)),INDEX('ALLL &lt;50B Database'!$A:$A,MATCH(Workings!$A1933,'ALLL &lt;50B Database'!$AI:$AI,0)))</f>
        <v>#N/A</v>
      </c>
      <c r="C1933" s="3" t="str">
        <f>IFERROR(IFERROR(VLOOKUP($B1933,'CECL &lt;50B Database'!$A:$AA,11,FALSE),VLOOKUP($B1933,'ALLL &lt;50B Database'!$A:$AA,11,FALSE)),"")</f>
        <v/>
      </c>
      <c r="D1933" t="str">
        <f t="shared" si="60"/>
        <v/>
      </c>
    </row>
    <row r="1934" spans="1:4" x14ac:dyDescent="0.25">
      <c r="A1934">
        <f t="shared" si="61"/>
        <v>1934</v>
      </c>
      <c r="B1934" t="e">
        <f>IF('Peer Comparison Tool'!$D$11="NR",INDEX('CECL &lt;50B Database'!$A:$A,MATCH(Workings!$A1934,'CECL &lt;50B Database'!$AI:$AI,0)),INDEX('ALLL &lt;50B Database'!$A:$A,MATCH(Workings!$A1934,'ALLL &lt;50B Database'!$AI:$AI,0)))</f>
        <v>#N/A</v>
      </c>
      <c r="C1934" s="3" t="str">
        <f>IFERROR(IFERROR(VLOOKUP($B1934,'CECL &lt;50B Database'!$A:$AA,11,FALSE),VLOOKUP($B1934,'ALLL &lt;50B Database'!$A:$AA,11,FALSE)),"")</f>
        <v/>
      </c>
      <c r="D1934" t="str">
        <f t="shared" si="60"/>
        <v/>
      </c>
    </row>
    <row r="1935" spans="1:4" x14ac:dyDescent="0.25">
      <c r="A1935">
        <f t="shared" si="61"/>
        <v>1935</v>
      </c>
      <c r="B1935" t="e">
        <f>IF('Peer Comparison Tool'!$D$11="NR",INDEX('CECL &lt;50B Database'!$A:$A,MATCH(Workings!$A1935,'CECL &lt;50B Database'!$AI:$AI,0)),INDEX('ALLL &lt;50B Database'!$A:$A,MATCH(Workings!$A1935,'ALLL &lt;50B Database'!$AI:$AI,0)))</f>
        <v>#N/A</v>
      </c>
      <c r="C1935" s="3" t="str">
        <f>IFERROR(IFERROR(VLOOKUP($B1935,'CECL &lt;50B Database'!$A:$AA,11,FALSE),VLOOKUP($B1935,'ALLL &lt;50B Database'!$A:$AA,11,FALSE)),"")</f>
        <v/>
      </c>
      <c r="D1935" t="str">
        <f t="shared" si="60"/>
        <v/>
      </c>
    </row>
    <row r="1936" spans="1:4" x14ac:dyDescent="0.25">
      <c r="A1936">
        <f t="shared" si="61"/>
        <v>1936</v>
      </c>
      <c r="B1936" t="e">
        <f>IF('Peer Comparison Tool'!$D$11="NR",INDEX('CECL &lt;50B Database'!$A:$A,MATCH(Workings!$A1936,'CECL &lt;50B Database'!$AI:$AI,0)),INDEX('ALLL &lt;50B Database'!$A:$A,MATCH(Workings!$A1936,'ALLL &lt;50B Database'!$AI:$AI,0)))</f>
        <v>#N/A</v>
      </c>
      <c r="C1936" s="3" t="str">
        <f>IFERROR(IFERROR(VLOOKUP($B1936,'CECL &lt;50B Database'!$A:$AA,11,FALSE),VLOOKUP($B1936,'ALLL &lt;50B Database'!$A:$AA,11,FALSE)),"")</f>
        <v/>
      </c>
      <c r="D1936" t="str">
        <f t="shared" si="60"/>
        <v/>
      </c>
    </row>
    <row r="1937" spans="1:4" x14ac:dyDescent="0.25">
      <c r="A1937">
        <f t="shared" si="61"/>
        <v>1937</v>
      </c>
      <c r="B1937" t="e">
        <f>IF('Peer Comparison Tool'!$D$11="NR",INDEX('CECL &lt;50B Database'!$A:$A,MATCH(Workings!$A1937,'CECL &lt;50B Database'!$AI:$AI,0)),INDEX('ALLL &lt;50B Database'!$A:$A,MATCH(Workings!$A1937,'ALLL &lt;50B Database'!$AI:$AI,0)))</f>
        <v>#N/A</v>
      </c>
      <c r="C1937" s="3" t="str">
        <f>IFERROR(IFERROR(VLOOKUP($B1937,'CECL &lt;50B Database'!$A:$AA,11,FALSE),VLOOKUP($B1937,'ALLL &lt;50B Database'!$A:$AA,11,FALSE)),"")</f>
        <v/>
      </c>
      <c r="D1937" t="str">
        <f t="shared" si="60"/>
        <v/>
      </c>
    </row>
    <row r="1938" spans="1:4" x14ac:dyDescent="0.25">
      <c r="A1938">
        <f t="shared" si="61"/>
        <v>1938</v>
      </c>
      <c r="B1938" t="e">
        <f>IF('Peer Comparison Tool'!$D$11="NR",INDEX('CECL &lt;50B Database'!$A:$A,MATCH(Workings!$A1938,'CECL &lt;50B Database'!$AI:$AI,0)),INDEX('ALLL &lt;50B Database'!$A:$A,MATCH(Workings!$A1938,'ALLL &lt;50B Database'!$AI:$AI,0)))</f>
        <v>#N/A</v>
      </c>
      <c r="C1938" s="3" t="str">
        <f>IFERROR(IFERROR(VLOOKUP($B1938,'CECL &lt;50B Database'!$A:$AA,11,FALSE),VLOOKUP($B1938,'ALLL &lt;50B Database'!$A:$AA,11,FALSE)),"")</f>
        <v/>
      </c>
      <c r="D1938" t="str">
        <f t="shared" si="60"/>
        <v/>
      </c>
    </row>
    <row r="1939" spans="1:4" x14ac:dyDescent="0.25">
      <c r="A1939">
        <f t="shared" si="61"/>
        <v>1939</v>
      </c>
      <c r="B1939" t="e">
        <f>IF('Peer Comparison Tool'!$D$11="NR",INDEX('CECL &lt;50B Database'!$A:$A,MATCH(Workings!$A1939,'CECL &lt;50B Database'!$AI:$AI,0)),INDEX('ALLL &lt;50B Database'!$A:$A,MATCH(Workings!$A1939,'ALLL &lt;50B Database'!$AI:$AI,0)))</f>
        <v>#N/A</v>
      </c>
      <c r="C1939" s="3" t="str">
        <f>IFERROR(IFERROR(VLOOKUP($B1939,'CECL &lt;50B Database'!$A:$AA,11,FALSE),VLOOKUP($B1939,'ALLL &lt;50B Database'!$A:$AA,11,FALSE)),"")</f>
        <v/>
      </c>
      <c r="D1939" t="str">
        <f t="shared" si="60"/>
        <v/>
      </c>
    </row>
    <row r="1940" spans="1:4" x14ac:dyDescent="0.25">
      <c r="A1940">
        <f t="shared" si="61"/>
        <v>1940</v>
      </c>
      <c r="B1940" t="e">
        <f>IF('Peer Comparison Tool'!$D$11="NR",INDEX('CECL &lt;50B Database'!$A:$A,MATCH(Workings!$A1940,'CECL &lt;50B Database'!$AI:$AI,0)),INDEX('ALLL &lt;50B Database'!$A:$A,MATCH(Workings!$A1940,'ALLL &lt;50B Database'!$AI:$AI,0)))</f>
        <v>#N/A</v>
      </c>
      <c r="C1940" s="3" t="str">
        <f>IFERROR(IFERROR(VLOOKUP($B1940,'CECL &lt;50B Database'!$A:$AA,11,FALSE),VLOOKUP($B1940,'ALLL &lt;50B Database'!$A:$AA,11,FALSE)),"")</f>
        <v/>
      </c>
      <c r="D1940" t="str">
        <f t="shared" si="60"/>
        <v/>
      </c>
    </row>
    <row r="1941" spans="1:4" x14ac:dyDescent="0.25">
      <c r="A1941">
        <f t="shared" si="61"/>
        <v>1941</v>
      </c>
      <c r="B1941" t="e">
        <f>IF('Peer Comparison Tool'!$D$11="NR",INDEX('CECL &lt;50B Database'!$A:$A,MATCH(Workings!$A1941,'CECL &lt;50B Database'!$AI:$AI,0)),INDEX('ALLL &lt;50B Database'!$A:$A,MATCH(Workings!$A1941,'ALLL &lt;50B Database'!$AI:$AI,0)))</f>
        <v>#N/A</v>
      </c>
      <c r="C1941" s="3" t="str">
        <f>IFERROR(IFERROR(VLOOKUP($B1941,'CECL &lt;50B Database'!$A:$AA,11,FALSE),VLOOKUP($B1941,'ALLL &lt;50B Database'!$A:$AA,11,FALSE)),"")</f>
        <v/>
      </c>
      <c r="D1941" t="str">
        <f t="shared" si="60"/>
        <v/>
      </c>
    </row>
    <row r="1942" spans="1:4" x14ac:dyDescent="0.25">
      <c r="A1942">
        <f t="shared" si="61"/>
        <v>1942</v>
      </c>
      <c r="B1942" t="e">
        <f>IF('Peer Comparison Tool'!$D$11="NR",INDEX('CECL &lt;50B Database'!$A:$A,MATCH(Workings!$A1942,'CECL &lt;50B Database'!$AI:$AI,0)),INDEX('ALLL &lt;50B Database'!$A:$A,MATCH(Workings!$A1942,'ALLL &lt;50B Database'!$AI:$AI,0)))</f>
        <v>#N/A</v>
      </c>
      <c r="C1942" s="3" t="str">
        <f>IFERROR(IFERROR(VLOOKUP($B1942,'CECL &lt;50B Database'!$A:$AA,11,FALSE),VLOOKUP($B1942,'ALLL &lt;50B Database'!$A:$AA,11,FALSE)),"")</f>
        <v/>
      </c>
      <c r="D1942" t="str">
        <f t="shared" si="60"/>
        <v/>
      </c>
    </row>
    <row r="1943" spans="1:4" x14ac:dyDescent="0.25">
      <c r="A1943">
        <f t="shared" si="61"/>
        <v>1943</v>
      </c>
      <c r="B1943" t="e">
        <f>IF('Peer Comparison Tool'!$D$11="NR",INDEX('CECL &lt;50B Database'!$A:$A,MATCH(Workings!$A1943,'CECL &lt;50B Database'!$AI:$AI,0)),INDEX('ALLL &lt;50B Database'!$A:$A,MATCH(Workings!$A1943,'ALLL &lt;50B Database'!$AI:$AI,0)))</f>
        <v>#N/A</v>
      </c>
      <c r="C1943" s="3" t="str">
        <f>IFERROR(IFERROR(VLOOKUP($B1943,'CECL &lt;50B Database'!$A:$AA,11,FALSE),VLOOKUP($B1943,'ALLL &lt;50B Database'!$A:$AA,11,FALSE)),"")</f>
        <v/>
      </c>
      <c r="D1943" t="str">
        <f t="shared" si="60"/>
        <v/>
      </c>
    </row>
    <row r="1944" spans="1:4" x14ac:dyDescent="0.25">
      <c r="A1944">
        <f t="shared" si="61"/>
        <v>1944</v>
      </c>
      <c r="B1944" t="e">
        <f>IF('Peer Comparison Tool'!$D$11="NR",INDEX('CECL &lt;50B Database'!$A:$A,MATCH(Workings!$A1944,'CECL &lt;50B Database'!$AI:$AI,0)),INDEX('ALLL &lt;50B Database'!$A:$A,MATCH(Workings!$A1944,'ALLL &lt;50B Database'!$AI:$AI,0)))</f>
        <v>#N/A</v>
      </c>
      <c r="C1944" s="3" t="str">
        <f>IFERROR(IFERROR(VLOOKUP($B1944,'CECL &lt;50B Database'!$A:$AA,11,FALSE),VLOOKUP($B1944,'ALLL &lt;50B Database'!$A:$AA,11,FALSE)),"")</f>
        <v/>
      </c>
      <c r="D1944" t="str">
        <f t="shared" si="60"/>
        <v/>
      </c>
    </row>
    <row r="1945" spans="1:4" x14ac:dyDescent="0.25">
      <c r="A1945">
        <f t="shared" si="61"/>
        <v>1945</v>
      </c>
      <c r="B1945" t="e">
        <f>IF('Peer Comparison Tool'!$D$11="NR",INDEX('CECL &lt;50B Database'!$A:$A,MATCH(Workings!$A1945,'CECL &lt;50B Database'!$AI:$AI,0)),INDEX('ALLL &lt;50B Database'!$A:$A,MATCH(Workings!$A1945,'ALLL &lt;50B Database'!$AI:$AI,0)))</f>
        <v>#N/A</v>
      </c>
      <c r="C1945" s="3" t="str">
        <f>IFERROR(IFERROR(VLOOKUP($B1945,'CECL &lt;50B Database'!$A:$AA,11,FALSE),VLOOKUP($B1945,'ALLL &lt;50B Database'!$A:$AA,11,FALSE)),"")</f>
        <v/>
      </c>
      <c r="D1945" t="str">
        <f t="shared" si="60"/>
        <v/>
      </c>
    </row>
    <row r="1946" spans="1:4" x14ac:dyDescent="0.25">
      <c r="A1946">
        <f t="shared" si="61"/>
        <v>1946</v>
      </c>
      <c r="B1946" t="e">
        <f>IF('Peer Comparison Tool'!$D$11="NR",INDEX('CECL &lt;50B Database'!$A:$A,MATCH(Workings!$A1946,'CECL &lt;50B Database'!$AI:$AI,0)),INDEX('ALLL &lt;50B Database'!$A:$A,MATCH(Workings!$A1946,'ALLL &lt;50B Database'!$AI:$AI,0)))</f>
        <v>#N/A</v>
      </c>
      <c r="C1946" s="3" t="str">
        <f>IFERROR(IFERROR(VLOOKUP($B1946,'CECL &lt;50B Database'!$A:$AA,11,FALSE),VLOOKUP($B1946,'ALLL &lt;50B Database'!$A:$AA,11,FALSE)),"")</f>
        <v/>
      </c>
      <c r="D1946" t="str">
        <f t="shared" si="60"/>
        <v/>
      </c>
    </row>
    <row r="1947" spans="1:4" x14ac:dyDescent="0.25">
      <c r="A1947">
        <f t="shared" si="61"/>
        <v>1947</v>
      </c>
      <c r="B1947" t="e">
        <f>IF('Peer Comparison Tool'!$D$11="NR",INDEX('CECL &lt;50B Database'!$A:$A,MATCH(Workings!$A1947,'CECL &lt;50B Database'!$AI:$AI,0)),INDEX('ALLL &lt;50B Database'!$A:$A,MATCH(Workings!$A1947,'ALLL &lt;50B Database'!$AI:$AI,0)))</f>
        <v>#N/A</v>
      </c>
      <c r="C1947" s="3" t="str">
        <f>IFERROR(IFERROR(VLOOKUP($B1947,'CECL &lt;50B Database'!$A:$AA,11,FALSE),VLOOKUP($B1947,'ALLL &lt;50B Database'!$A:$AA,11,FALSE)),"")</f>
        <v/>
      </c>
      <c r="D1947" t="str">
        <f t="shared" si="60"/>
        <v/>
      </c>
    </row>
    <row r="1948" spans="1:4" x14ac:dyDescent="0.25">
      <c r="A1948">
        <f t="shared" si="61"/>
        <v>1948</v>
      </c>
      <c r="B1948" t="e">
        <f>IF('Peer Comparison Tool'!$D$11="NR",INDEX('CECL &lt;50B Database'!$A:$A,MATCH(Workings!$A1948,'CECL &lt;50B Database'!$AI:$AI,0)),INDEX('ALLL &lt;50B Database'!$A:$A,MATCH(Workings!$A1948,'ALLL &lt;50B Database'!$AI:$AI,0)))</f>
        <v>#N/A</v>
      </c>
      <c r="C1948" s="3" t="str">
        <f>IFERROR(IFERROR(VLOOKUP($B1948,'CECL &lt;50B Database'!$A:$AA,11,FALSE),VLOOKUP($B1948,'ALLL &lt;50B Database'!$A:$AA,11,FALSE)),"")</f>
        <v/>
      </c>
      <c r="D1948" t="str">
        <f t="shared" si="60"/>
        <v/>
      </c>
    </row>
    <row r="1949" spans="1:4" x14ac:dyDescent="0.25">
      <c r="A1949">
        <f t="shared" si="61"/>
        <v>1949</v>
      </c>
      <c r="B1949" t="e">
        <f>IF('Peer Comparison Tool'!$D$11="NR",INDEX('CECL &lt;50B Database'!$A:$A,MATCH(Workings!$A1949,'CECL &lt;50B Database'!$AI:$AI,0)),INDEX('ALLL &lt;50B Database'!$A:$A,MATCH(Workings!$A1949,'ALLL &lt;50B Database'!$AI:$AI,0)))</f>
        <v>#N/A</v>
      </c>
      <c r="C1949" s="3" t="str">
        <f>IFERROR(IFERROR(VLOOKUP($B1949,'CECL &lt;50B Database'!$A:$AA,11,FALSE),VLOOKUP($B1949,'ALLL &lt;50B Database'!$A:$AA,11,FALSE)),"")</f>
        <v/>
      </c>
      <c r="D1949" t="str">
        <f t="shared" si="60"/>
        <v/>
      </c>
    </row>
    <row r="1950" spans="1:4" x14ac:dyDescent="0.25">
      <c r="A1950">
        <f t="shared" si="61"/>
        <v>1950</v>
      </c>
      <c r="B1950" t="e">
        <f>IF('Peer Comparison Tool'!$D$11="NR",INDEX('CECL &lt;50B Database'!$A:$A,MATCH(Workings!$A1950,'CECL &lt;50B Database'!$AI:$AI,0)),INDEX('ALLL &lt;50B Database'!$A:$A,MATCH(Workings!$A1950,'ALLL &lt;50B Database'!$AI:$AI,0)))</f>
        <v>#N/A</v>
      </c>
      <c r="C1950" s="3" t="str">
        <f>IFERROR(IFERROR(VLOOKUP($B1950,'CECL &lt;50B Database'!$A:$AA,11,FALSE),VLOOKUP($B1950,'ALLL &lt;50B Database'!$A:$AA,11,FALSE)),"")</f>
        <v/>
      </c>
      <c r="D1950" t="str">
        <f t="shared" si="60"/>
        <v/>
      </c>
    </row>
    <row r="1951" spans="1:4" x14ac:dyDescent="0.25">
      <c r="A1951">
        <f t="shared" si="61"/>
        <v>1951</v>
      </c>
      <c r="B1951" t="e">
        <f>IF('Peer Comparison Tool'!$D$11="NR",INDEX('CECL &lt;50B Database'!$A:$A,MATCH(Workings!$A1951,'CECL &lt;50B Database'!$AI:$AI,0)),INDEX('ALLL &lt;50B Database'!$A:$A,MATCH(Workings!$A1951,'ALLL &lt;50B Database'!$AI:$AI,0)))</f>
        <v>#N/A</v>
      </c>
      <c r="C1951" s="3" t="str">
        <f>IFERROR(IFERROR(VLOOKUP($B1951,'CECL &lt;50B Database'!$A:$AA,11,FALSE),VLOOKUP($B1951,'ALLL &lt;50B Database'!$A:$AA,11,FALSE)),"")</f>
        <v/>
      </c>
      <c r="D1951" t="str">
        <f t="shared" si="60"/>
        <v/>
      </c>
    </row>
    <row r="1952" spans="1:4" x14ac:dyDescent="0.25">
      <c r="A1952">
        <f t="shared" si="61"/>
        <v>1952</v>
      </c>
      <c r="B1952" t="e">
        <f>IF('Peer Comparison Tool'!$D$11="NR",INDEX('CECL &lt;50B Database'!$A:$A,MATCH(Workings!$A1952,'CECL &lt;50B Database'!$AI:$AI,0)),INDEX('ALLL &lt;50B Database'!$A:$A,MATCH(Workings!$A1952,'ALLL &lt;50B Database'!$AI:$AI,0)))</f>
        <v>#N/A</v>
      </c>
      <c r="C1952" s="3" t="str">
        <f>IFERROR(IFERROR(VLOOKUP($B1952,'CECL &lt;50B Database'!$A:$AA,11,FALSE),VLOOKUP($B1952,'ALLL &lt;50B Database'!$A:$AA,11,FALSE)),"")</f>
        <v/>
      </c>
      <c r="D1952" t="str">
        <f t="shared" si="60"/>
        <v/>
      </c>
    </row>
    <row r="1953" spans="1:4" x14ac:dyDescent="0.25">
      <c r="A1953">
        <f t="shared" si="61"/>
        <v>1953</v>
      </c>
      <c r="B1953" t="e">
        <f>IF('Peer Comparison Tool'!$D$11="NR",INDEX('CECL &lt;50B Database'!$A:$A,MATCH(Workings!$A1953,'CECL &lt;50B Database'!$AI:$AI,0)),INDEX('ALLL &lt;50B Database'!$A:$A,MATCH(Workings!$A1953,'ALLL &lt;50B Database'!$AI:$AI,0)))</f>
        <v>#N/A</v>
      </c>
      <c r="C1953" s="3" t="str">
        <f>IFERROR(IFERROR(VLOOKUP($B1953,'CECL &lt;50B Database'!$A:$AA,11,FALSE),VLOOKUP($B1953,'ALLL &lt;50B Database'!$A:$AA,11,FALSE)),"")</f>
        <v/>
      </c>
      <c r="D1953" t="str">
        <f t="shared" si="60"/>
        <v/>
      </c>
    </row>
    <row r="1954" spans="1:4" x14ac:dyDescent="0.25">
      <c r="A1954">
        <f t="shared" si="61"/>
        <v>1954</v>
      </c>
      <c r="B1954" t="e">
        <f>IF('Peer Comparison Tool'!$D$11="NR",INDEX('CECL &lt;50B Database'!$A:$A,MATCH(Workings!$A1954,'CECL &lt;50B Database'!$AI:$AI,0)),INDEX('ALLL &lt;50B Database'!$A:$A,MATCH(Workings!$A1954,'ALLL &lt;50B Database'!$AI:$AI,0)))</f>
        <v>#N/A</v>
      </c>
      <c r="C1954" s="3" t="str">
        <f>IFERROR(IFERROR(VLOOKUP($B1954,'CECL &lt;50B Database'!$A:$AA,11,FALSE),VLOOKUP($B1954,'ALLL &lt;50B Database'!$A:$AA,11,FALSE)),"")</f>
        <v/>
      </c>
      <c r="D1954" t="str">
        <f t="shared" si="60"/>
        <v/>
      </c>
    </row>
    <row r="1955" spans="1:4" x14ac:dyDescent="0.25">
      <c r="A1955">
        <f t="shared" si="61"/>
        <v>1955</v>
      </c>
      <c r="B1955" t="e">
        <f>IF('Peer Comparison Tool'!$D$11="NR",INDEX('CECL &lt;50B Database'!$A:$A,MATCH(Workings!$A1955,'CECL &lt;50B Database'!$AI:$AI,0)),INDEX('ALLL &lt;50B Database'!$A:$A,MATCH(Workings!$A1955,'ALLL &lt;50B Database'!$AI:$AI,0)))</f>
        <v>#N/A</v>
      </c>
      <c r="C1955" s="3" t="str">
        <f>IFERROR(IFERROR(VLOOKUP($B1955,'CECL &lt;50B Database'!$A:$AA,11,FALSE),VLOOKUP($B1955,'ALLL &lt;50B Database'!$A:$AA,11,FALSE)),"")</f>
        <v/>
      </c>
      <c r="D1955" t="str">
        <f t="shared" si="60"/>
        <v/>
      </c>
    </row>
    <row r="1956" spans="1:4" x14ac:dyDescent="0.25">
      <c r="A1956">
        <f t="shared" si="61"/>
        <v>1956</v>
      </c>
      <c r="B1956" t="e">
        <f>IF('Peer Comparison Tool'!$D$11="NR",INDEX('CECL &lt;50B Database'!$A:$A,MATCH(Workings!$A1956,'CECL &lt;50B Database'!$AI:$AI,0)),INDEX('ALLL &lt;50B Database'!$A:$A,MATCH(Workings!$A1956,'ALLL &lt;50B Database'!$AI:$AI,0)))</f>
        <v>#N/A</v>
      </c>
      <c r="C1956" s="3" t="str">
        <f>IFERROR(IFERROR(VLOOKUP($B1956,'CECL &lt;50B Database'!$A:$AA,11,FALSE),VLOOKUP($B1956,'ALLL &lt;50B Database'!$A:$AA,11,FALSE)),"")</f>
        <v/>
      </c>
      <c r="D1956" t="str">
        <f t="shared" si="60"/>
        <v/>
      </c>
    </row>
    <row r="1957" spans="1:4" x14ac:dyDescent="0.25">
      <c r="A1957">
        <f t="shared" si="61"/>
        <v>1957</v>
      </c>
      <c r="B1957" t="e">
        <f>IF('Peer Comparison Tool'!$D$11="NR",INDEX('CECL &lt;50B Database'!$A:$A,MATCH(Workings!$A1957,'CECL &lt;50B Database'!$AI:$AI,0)),INDEX('ALLL &lt;50B Database'!$A:$A,MATCH(Workings!$A1957,'ALLL &lt;50B Database'!$AI:$AI,0)))</f>
        <v>#N/A</v>
      </c>
      <c r="C1957" s="3" t="str">
        <f>IFERROR(IFERROR(VLOOKUP($B1957,'CECL &lt;50B Database'!$A:$AA,11,FALSE),VLOOKUP($B1957,'ALLL &lt;50B Database'!$A:$AA,11,FALSE)),"")</f>
        <v/>
      </c>
      <c r="D1957" t="str">
        <f t="shared" si="60"/>
        <v/>
      </c>
    </row>
    <row r="1958" spans="1:4" x14ac:dyDescent="0.25">
      <c r="A1958">
        <f t="shared" si="61"/>
        <v>1958</v>
      </c>
      <c r="B1958" t="e">
        <f>IF('Peer Comparison Tool'!$D$11="NR",INDEX('CECL &lt;50B Database'!$A:$A,MATCH(Workings!$A1958,'CECL &lt;50B Database'!$AI:$AI,0)),INDEX('ALLL &lt;50B Database'!$A:$A,MATCH(Workings!$A1958,'ALLL &lt;50B Database'!$AI:$AI,0)))</f>
        <v>#N/A</v>
      </c>
      <c r="C1958" s="3" t="str">
        <f>IFERROR(IFERROR(VLOOKUP($B1958,'CECL &lt;50B Database'!$A:$AA,11,FALSE),VLOOKUP($B1958,'ALLL &lt;50B Database'!$A:$AA,11,FALSE)),"")</f>
        <v/>
      </c>
      <c r="D1958" t="str">
        <f t="shared" si="60"/>
        <v/>
      </c>
    </row>
    <row r="1959" spans="1:4" x14ac:dyDescent="0.25">
      <c r="A1959">
        <f t="shared" si="61"/>
        <v>1959</v>
      </c>
      <c r="B1959" t="e">
        <f>IF('Peer Comparison Tool'!$D$11="NR",INDEX('CECL &lt;50B Database'!$A:$A,MATCH(Workings!$A1959,'CECL &lt;50B Database'!$AI:$AI,0)),INDEX('ALLL &lt;50B Database'!$A:$A,MATCH(Workings!$A1959,'ALLL &lt;50B Database'!$AI:$AI,0)))</f>
        <v>#N/A</v>
      </c>
      <c r="C1959" s="3" t="str">
        <f>IFERROR(IFERROR(VLOOKUP($B1959,'CECL &lt;50B Database'!$A:$AA,11,FALSE),VLOOKUP($B1959,'ALLL &lt;50B Database'!$A:$AA,11,FALSE)),"")</f>
        <v/>
      </c>
      <c r="D1959" t="str">
        <f t="shared" si="60"/>
        <v/>
      </c>
    </row>
    <row r="1960" spans="1:4" x14ac:dyDescent="0.25">
      <c r="A1960">
        <f t="shared" si="61"/>
        <v>1960</v>
      </c>
      <c r="B1960" t="e">
        <f>IF('Peer Comparison Tool'!$D$11="NR",INDEX('CECL &lt;50B Database'!$A:$A,MATCH(Workings!$A1960,'CECL &lt;50B Database'!$AI:$AI,0)),INDEX('ALLL &lt;50B Database'!$A:$A,MATCH(Workings!$A1960,'ALLL &lt;50B Database'!$AI:$AI,0)))</f>
        <v>#N/A</v>
      </c>
      <c r="C1960" s="3" t="str">
        <f>IFERROR(IFERROR(VLOOKUP($B1960,'CECL &lt;50B Database'!$A:$AA,11,FALSE),VLOOKUP($B1960,'ALLL &lt;50B Database'!$A:$AA,11,FALSE)),"")</f>
        <v/>
      </c>
      <c r="D1960" t="str">
        <f t="shared" si="60"/>
        <v/>
      </c>
    </row>
    <row r="1961" spans="1:4" x14ac:dyDescent="0.25">
      <c r="A1961">
        <f t="shared" si="61"/>
        <v>1961</v>
      </c>
      <c r="B1961" t="e">
        <f>IF('Peer Comparison Tool'!$D$11="NR",INDEX('CECL &lt;50B Database'!$A:$A,MATCH(Workings!$A1961,'CECL &lt;50B Database'!$AI:$AI,0)),INDEX('ALLL &lt;50B Database'!$A:$A,MATCH(Workings!$A1961,'ALLL &lt;50B Database'!$AI:$AI,0)))</f>
        <v>#N/A</v>
      </c>
      <c r="C1961" s="3" t="str">
        <f>IFERROR(IFERROR(VLOOKUP($B1961,'CECL &lt;50B Database'!$A:$AA,11,FALSE),VLOOKUP($B1961,'ALLL &lt;50B Database'!$A:$AA,11,FALSE)),"")</f>
        <v/>
      </c>
      <c r="D1961" t="str">
        <f t="shared" si="60"/>
        <v/>
      </c>
    </row>
    <row r="1962" spans="1:4" x14ac:dyDescent="0.25">
      <c r="A1962">
        <f t="shared" si="61"/>
        <v>1962</v>
      </c>
      <c r="B1962" t="e">
        <f>IF('Peer Comparison Tool'!$D$11="NR",INDEX('CECL &lt;50B Database'!$A:$A,MATCH(Workings!$A1962,'CECL &lt;50B Database'!$AI:$AI,0)),INDEX('ALLL &lt;50B Database'!$A:$A,MATCH(Workings!$A1962,'ALLL &lt;50B Database'!$AI:$AI,0)))</f>
        <v>#N/A</v>
      </c>
      <c r="C1962" s="3" t="str">
        <f>IFERROR(IFERROR(VLOOKUP($B1962,'CECL &lt;50B Database'!$A:$AA,11,FALSE),VLOOKUP($B1962,'ALLL &lt;50B Database'!$A:$AA,11,FALSE)),"")</f>
        <v/>
      </c>
      <c r="D1962" t="str">
        <f t="shared" si="60"/>
        <v/>
      </c>
    </row>
    <row r="1963" spans="1:4" x14ac:dyDescent="0.25">
      <c r="A1963">
        <f t="shared" si="61"/>
        <v>1963</v>
      </c>
      <c r="B1963" t="e">
        <f>IF('Peer Comparison Tool'!$D$11="NR",INDEX('CECL &lt;50B Database'!$A:$A,MATCH(Workings!$A1963,'CECL &lt;50B Database'!$AI:$AI,0)),INDEX('ALLL &lt;50B Database'!$A:$A,MATCH(Workings!$A1963,'ALLL &lt;50B Database'!$AI:$AI,0)))</f>
        <v>#N/A</v>
      </c>
      <c r="C1963" s="3" t="str">
        <f>IFERROR(IFERROR(VLOOKUP($B1963,'CECL &lt;50B Database'!$A:$AA,11,FALSE),VLOOKUP($B1963,'ALLL &lt;50B Database'!$A:$AA,11,FALSE)),"")</f>
        <v/>
      </c>
      <c r="D1963" t="str">
        <f t="shared" si="60"/>
        <v/>
      </c>
    </row>
    <row r="1964" spans="1:4" x14ac:dyDescent="0.25">
      <c r="A1964">
        <f t="shared" si="61"/>
        <v>1964</v>
      </c>
      <c r="B1964" t="e">
        <f>IF('Peer Comparison Tool'!$D$11="NR",INDEX('CECL &lt;50B Database'!$A:$A,MATCH(Workings!$A1964,'CECL &lt;50B Database'!$AI:$AI,0)),INDEX('ALLL &lt;50B Database'!$A:$A,MATCH(Workings!$A1964,'ALLL &lt;50B Database'!$AI:$AI,0)))</f>
        <v>#N/A</v>
      </c>
      <c r="C1964" s="3" t="str">
        <f>IFERROR(IFERROR(VLOOKUP($B1964,'CECL &lt;50B Database'!$A:$AA,11,FALSE),VLOOKUP($B1964,'ALLL &lt;50B Database'!$A:$AA,11,FALSE)),"")</f>
        <v/>
      </c>
      <c r="D1964" t="str">
        <f t="shared" si="60"/>
        <v/>
      </c>
    </row>
    <row r="1965" spans="1:4" x14ac:dyDescent="0.25">
      <c r="A1965">
        <f t="shared" si="61"/>
        <v>1965</v>
      </c>
      <c r="B1965" t="e">
        <f>IF('Peer Comparison Tool'!$D$11="NR",INDEX('CECL &lt;50B Database'!$A:$A,MATCH(Workings!$A1965,'CECL &lt;50B Database'!$AI:$AI,0)),INDEX('ALLL &lt;50B Database'!$A:$A,MATCH(Workings!$A1965,'ALLL &lt;50B Database'!$AI:$AI,0)))</f>
        <v>#N/A</v>
      </c>
      <c r="C1965" s="3" t="str">
        <f>IFERROR(IFERROR(VLOOKUP($B1965,'CECL &lt;50B Database'!$A:$AA,11,FALSE),VLOOKUP($B1965,'ALLL &lt;50B Database'!$A:$AA,11,FALSE)),"")</f>
        <v/>
      </c>
      <c r="D1965" t="str">
        <f t="shared" si="60"/>
        <v/>
      </c>
    </row>
    <row r="1966" spans="1:4" x14ac:dyDescent="0.25">
      <c r="A1966">
        <f t="shared" si="61"/>
        <v>1966</v>
      </c>
      <c r="B1966" t="e">
        <f>IF('Peer Comparison Tool'!$D$11="NR",INDEX('CECL &lt;50B Database'!$A:$A,MATCH(Workings!$A1966,'CECL &lt;50B Database'!$AI:$AI,0)),INDEX('ALLL &lt;50B Database'!$A:$A,MATCH(Workings!$A1966,'ALLL &lt;50B Database'!$AI:$AI,0)))</f>
        <v>#N/A</v>
      </c>
      <c r="C1966" s="3" t="str">
        <f>IFERROR(IFERROR(VLOOKUP($B1966,'CECL &lt;50B Database'!$A:$AA,11,FALSE),VLOOKUP($B1966,'ALLL &lt;50B Database'!$A:$AA,11,FALSE)),"")</f>
        <v/>
      </c>
      <c r="D1966" t="str">
        <f t="shared" si="60"/>
        <v/>
      </c>
    </row>
    <row r="1967" spans="1:4" x14ac:dyDescent="0.25">
      <c r="A1967">
        <f t="shared" si="61"/>
        <v>1967</v>
      </c>
      <c r="B1967" t="e">
        <f>IF('Peer Comparison Tool'!$D$11="NR",INDEX('CECL &lt;50B Database'!$A:$A,MATCH(Workings!$A1967,'CECL &lt;50B Database'!$AI:$AI,0)),INDEX('ALLL &lt;50B Database'!$A:$A,MATCH(Workings!$A1967,'ALLL &lt;50B Database'!$AI:$AI,0)))</f>
        <v>#N/A</v>
      </c>
      <c r="C1967" s="3" t="str">
        <f>IFERROR(IFERROR(VLOOKUP($B1967,'CECL &lt;50B Database'!$A:$AA,11,FALSE),VLOOKUP($B1967,'ALLL &lt;50B Database'!$A:$AA,11,FALSE)),"")</f>
        <v/>
      </c>
      <c r="D1967" t="str">
        <f t="shared" si="60"/>
        <v/>
      </c>
    </row>
    <row r="1968" spans="1:4" x14ac:dyDescent="0.25">
      <c r="A1968">
        <f t="shared" si="61"/>
        <v>1968</v>
      </c>
      <c r="B1968" t="e">
        <f>IF('Peer Comparison Tool'!$D$11="NR",INDEX('CECL &lt;50B Database'!$A:$A,MATCH(Workings!$A1968,'CECL &lt;50B Database'!$AI:$AI,0)),INDEX('ALLL &lt;50B Database'!$A:$A,MATCH(Workings!$A1968,'ALLL &lt;50B Database'!$AI:$AI,0)))</f>
        <v>#N/A</v>
      </c>
      <c r="C1968" s="3" t="str">
        <f>IFERROR(IFERROR(VLOOKUP($B1968,'CECL &lt;50B Database'!$A:$AA,11,FALSE),VLOOKUP($B1968,'ALLL &lt;50B Database'!$A:$AA,11,FALSE)),"")</f>
        <v/>
      </c>
      <c r="D1968" t="str">
        <f t="shared" si="60"/>
        <v/>
      </c>
    </row>
    <row r="1969" spans="1:4" x14ac:dyDescent="0.25">
      <c r="A1969">
        <f t="shared" si="61"/>
        <v>1969</v>
      </c>
      <c r="B1969" t="e">
        <f>IF('Peer Comparison Tool'!$D$11="NR",INDEX('CECL &lt;50B Database'!$A:$A,MATCH(Workings!$A1969,'CECL &lt;50B Database'!$AI:$AI,0)),INDEX('ALLL &lt;50B Database'!$A:$A,MATCH(Workings!$A1969,'ALLL &lt;50B Database'!$AI:$AI,0)))</f>
        <v>#N/A</v>
      </c>
      <c r="C1969" s="3" t="str">
        <f>IFERROR(IFERROR(VLOOKUP($B1969,'CECL &lt;50B Database'!$A:$AA,11,FALSE),VLOOKUP($B1969,'ALLL &lt;50B Database'!$A:$AA,11,FALSE)),"")</f>
        <v/>
      </c>
      <c r="D1969" t="str">
        <f t="shared" si="60"/>
        <v/>
      </c>
    </row>
    <row r="1970" spans="1:4" x14ac:dyDescent="0.25">
      <c r="A1970">
        <f t="shared" si="61"/>
        <v>1970</v>
      </c>
      <c r="B1970" t="e">
        <f>IF('Peer Comparison Tool'!$D$11="NR",INDEX('CECL &lt;50B Database'!$A:$A,MATCH(Workings!$A1970,'CECL &lt;50B Database'!$AI:$AI,0)),INDEX('ALLL &lt;50B Database'!$A:$A,MATCH(Workings!$A1970,'ALLL &lt;50B Database'!$AI:$AI,0)))</f>
        <v>#N/A</v>
      </c>
      <c r="C1970" s="3" t="str">
        <f>IFERROR(IFERROR(VLOOKUP($B1970,'CECL &lt;50B Database'!$A:$AA,11,FALSE),VLOOKUP($B1970,'ALLL &lt;50B Database'!$A:$AA,11,FALSE)),"")</f>
        <v/>
      </c>
      <c r="D1970" t="str">
        <f t="shared" si="60"/>
        <v/>
      </c>
    </row>
    <row r="1971" spans="1:4" x14ac:dyDescent="0.25">
      <c r="A1971">
        <f t="shared" si="61"/>
        <v>1971</v>
      </c>
      <c r="B1971" t="e">
        <f>IF('Peer Comparison Tool'!$D$11="NR",INDEX('CECL &lt;50B Database'!$A:$A,MATCH(Workings!$A1971,'CECL &lt;50B Database'!$AI:$AI,0)),INDEX('ALLL &lt;50B Database'!$A:$A,MATCH(Workings!$A1971,'ALLL &lt;50B Database'!$AI:$AI,0)))</f>
        <v>#N/A</v>
      </c>
      <c r="C1971" s="3" t="str">
        <f>IFERROR(IFERROR(VLOOKUP($B1971,'CECL &lt;50B Database'!$A:$AA,11,FALSE),VLOOKUP($B1971,'ALLL &lt;50B Database'!$A:$AA,11,FALSE)),"")</f>
        <v/>
      </c>
      <c r="D1971" t="str">
        <f t="shared" si="60"/>
        <v/>
      </c>
    </row>
    <row r="1972" spans="1:4" x14ac:dyDescent="0.25">
      <c r="A1972">
        <f t="shared" si="61"/>
        <v>1972</v>
      </c>
      <c r="B1972" t="e">
        <f>IF('Peer Comparison Tool'!$D$11="NR",INDEX('CECL &lt;50B Database'!$A:$A,MATCH(Workings!$A1972,'CECL &lt;50B Database'!$AI:$AI,0)),INDEX('ALLL &lt;50B Database'!$A:$A,MATCH(Workings!$A1972,'ALLL &lt;50B Database'!$AI:$AI,0)))</f>
        <v>#N/A</v>
      </c>
      <c r="C1972" s="3" t="str">
        <f>IFERROR(IFERROR(VLOOKUP($B1972,'CECL &lt;50B Database'!$A:$AA,11,FALSE),VLOOKUP($B1972,'ALLL &lt;50B Database'!$A:$AA,11,FALSE)),"")</f>
        <v/>
      </c>
      <c r="D1972" t="str">
        <f t="shared" si="60"/>
        <v/>
      </c>
    </row>
    <row r="1973" spans="1:4" x14ac:dyDescent="0.25">
      <c r="A1973">
        <f t="shared" si="61"/>
        <v>1973</v>
      </c>
      <c r="B1973" t="e">
        <f>IF('Peer Comparison Tool'!$D$11="NR",INDEX('CECL &lt;50B Database'!$A:$A,MATCH(Workings!$A1973,'CECL &lt;50B Database'!$AI:$AI,0)),INDEX('ALLL &lt;50B Database'!$A:$A,MATCH(Workings!$A1973,'ALLL &lt;50B Database'!$AI:$AI,0)))</f>
        <v>#N/A</v>
      </c>
      <c r="C1973" s="3" t="str">
        <f>IFERROR(IFERROR(VLOOKUP($B1973,'CECL &lt;50B Database'!$A:$AA,11,FALSE),VLOOKUP($B1973,'ALLL &lt;50B Database'!$A:$AA,11,FALSE)),"")</f>
        <v/>
      </c>
      <c r="D1973" t="str">
        <f t="shared" si="60"/>
        <v/>
      </c>
    </row>
    <row r="1974" spans="1:4" x14ac:dyDescent="0.25">
      <c r="A1974">
        <f t="shared" si="61"/>
        <v>1974</v>
      </c>
      <c r="B1974" t="e">
        <f>IF('Peer Comparison Tool'!$D$11="NR",INDEX('CECL &lt;50B Database'!$A:$A,MATCH(Workings!$A1974,'CECL &lt;50B Database'!$AI:$AI,0)),INDEX('ALLL &lt;50B Database'!$A:$A,MATCH(Workings!$A1974,'ALLL &lt;50B Database'!$AI:$AI,0)))</f>
        <v>#N/A</v>
      </c>
      <c r="C1974" s="3" t="str">
        <f>IFERROR(IFERROR(VLOOKUP($B1974,'CECL &lt;50B Database'!$A:$AA,11,FALSE),VLOOKUP($B1974,'ALLL &lt;50B Database'!$A:$AA,11,FALSE)),"")</f>
        <v/>
      </c>
      <c r="D1974" t="str">
        <f t="shared" si="60"/>
        <v/>
      </c>
    </row>
    <row r="1975" spans="1:4" x14ac:dyDescent="0.25">
      <c r="A1975">
        <f t="shared" si="61"/>
        <v>1975</v>
      </c>
      <c r="B1975" t="e">
        <f>IF('Peer Comparison Tool'!$D$11="NR",INDEX('CECL &lt;50B Database'!$A:$A,MATCH(Workings!$A1975,'CECL &lt;50B Database'!$AI:$AI,0)),INDEX('ALLL &lt;50B Database'!$A:$A,MATCH(Workings!$A1975,'ALLL &lt;50B Database'!$AI:$AI,0)))</f>
        <v>#N/A</v>
      </c>
      <c r="C1975" s="3" t="str">
        <f>IFERROR(IFERROR(VLOOKUP($B1975,'CECL &lt;50B Database'!$A:$AA,11,FALSE),VLOOKUP($B1975,'ALLL &lt;50B Database'!$A:$AA,11,FALSE)),"")</f>
        <v/>
      </c>
      <c r="D1975" t="str">
        <f t="shared" si="60"/>
        <v/>
      </c>
    </row>
    <row r="1976" spans="1:4" x14ac:dyDescent="0.25">
      <c r="A1976">
        <f t="shared" si="61"/>
        <v>1976</v>
      </c>
      <c r="B1976" t="e">
        <f>IF('Peer Comparison Tool'!$D$11="NR",INDEX('CECL &lt;50B Database'!$A:$A,MATCH(Workings!$A1976,'CECL &lt;50B Database'!$AI:$AI,0)),INDEX('ALLL &lt;50B Database'!$A:$A,MATCH(Workings!$A1976,'ALLL &lt;50B Database'!$AI:$AI,0)))</f>
        <v>#N/A</v>
      </c>
      <c r="C1976" s="3" t="str">
        <f>IFERROR(IFERROR(VLOOKUP($B1976,'CECL &lt;50B Database'!$A:$AA,11,FALSE),VLOOKUP($B1976,'ALLL &lt;50B Database'!$A:$AA,11,FALSE)),"")</f>
        <v/>
      </c>
      <c r="D1976" t="str">
        <f t="shared" si="60"/>
        <v/>
      </c>
    </row>
    <row r="1977" spans="1:4" x14ac:dyDescent="0.25">
      <c r="A1977">
        <f t="shared" si="61"/>
        <v>1977</v>
      </c>
      <c r="B1977" t="e">
        <f>IF('Peer Comparison Tool'!$D$11="NR",INDEX('CECL &lt;50B Database'!$A:$A,MATCH(Workings!$A1977,'CECL &lt;50B Database'!$AI:$AI,0)),INDEX('ALLL &lt;50B Database'!$A:$A,MATCH(Workings!$A1977,'ALLL &lt;50B Database'!$AI:$AI,0)))</f>
        <v>#N/A</v>
      </c>
      <c r="C1977" s="3" t="str">
        <f>IFERROR(IFERROR(VLOOKUP($B1977,'CECL &lt;50B Database'!$A:$AA,11,FALSE),VLOOKUP($B1977,'ALLL &lt;50B Database'!$A:$AA,11,FALSE)),"")</f>
        <v/>
      </c>
      <c r="D1977" t="str">
        <f t="shared" si="60"/>
        <v/>
      </c>
    </row>
    <row r="1978" spans="1:4" x14ac:dyDescent="0.25">
      <c r="A1978">
        <f t="shared" si="61"/>
        <v>1978</v>
      </c>
      <c r="B1978" t="e">
        <f>IF('Peer Comparison Tool'!$D$11="NR",INDEX('CECL &lt;50B Database'!$A:$A,MATCH(Workings!$A1978,'CECL &lt;50B Database'!$AI:$AI,0)),INDEX('ALLL &lt;50B Database'!$A:$A,MATCH(Workings!$A1978,'ALLL &lt;50B Database'!$AI:$AI,0)))</f>
        <v>#N/A</v>
      </c>
      <c r="C1978" s="3" t="str">
        <f>IFERROR(IFERROR(VLOOKUP($B1978,'CECL &lt;50B Database'!$A:$AA,11,FALSE),VLOOKUP($B1978,'ALLL &lt;50B Database'!$A:$AA,11,FALSE)),"")</f>
        <v/>
      </c>
      <c r="D1978" t="str">
        <f t="shared" si="60"/>
        <v/>
      </c>
    </row>
    <row r="1979" spans="1:4" x14ac:dyDescent="0.25">
      <c r="A1979">
        <f t="shared" si="61"/>
        <v>1979</v>
      </c>
      <c r="B1979" t="e">
        <f>IF('Peer Comparison Tool'!$D$11="NR",INDEX('CECL &lt;50B Database'!$A:$A,MATCH(Workings!$A1979,'CECL &lt;50B Database'!$AI:$AI,0)),INDEX('ALLL &lt;50B Database'!$A:$A,MATCH(Workings!$A1979,'ALLL &lt;50B Database'!$AI:$AI,0)))</f>
        <v>#N/A</v>
      </c>
      <c r="C1979" s="3" t="str">
        <f>IFERROR(IFERROR(VLOOKUP($B1979,'CECL &lt;50B Database'!$A:$AA,11,FALSE),VLOOKUP($B1979,'ALLL &lt;50B Database'!$A:$AA,11,FALSE)),"")</f>
        <v/>
      </c>
      <c r="D1979" t="str">
        <f t="shared" si="60"/>
        <v/>
      </c>
    </row>
    <row r="1980" spans="1:4" x14ac:dyDescent="0.25">
      <c r="A1980">
        <f t="shared" si="61"/>
        <v>1980</v>
      </c>
      <c r="B1980" t="e">
        <f>IF('Peer Comparison Tool'!$D$11="NR",INDEX('CECL &lt;50B Database'!$A:$A,MATCH(Workings!$A1980,'CECL &lt;50B Database'!$AI:$AI,0)),INDEX('ALLL &lt;50B Database'!$A:$A,MATCH(Workings!$A1980,'ALLL &lt;50B Database'!$AI:$AI,0)))</f>
        <v>#N/A</v>
      </c>
      <c r="C1980" s="3" t="str">
        <f>IFERROR(IFERROR(VLOOKUP($B1980,'CECL &lt;50B Database'!$A:$AA,11,FALSE),VLOOKUP($B1980,'ALLL &lt;50B Database'!$A:$AA,11,FALSE)),"")</f>
        <v/>
      </c>
      <c r="D1980" t="str">
        <f t="shared" si="60"/>
        <v/>
      </c>
    </row>
    <row r="1981" spans="1:4" x14ac:dyDescent="0.25">
      <c r="A1981">
        <f t="shared" si="61"/>
        <v>1981</v>
      </c>
      <c r="B1981" t="e">
        <f>IF('Peer Comparison Tool'!$D$11="NR",INDEX('CECL &lt;50B Database'!$A:$A,MATCH(Workings!$A1981,'CECL &lt;50B Database'!$AI:$AI,0)),INDEX('ALLL &lt;50B Database'!$A:$A,MATCH(Workings!$A1981,'ALLL &lt;50B Database'!$AI:$AI,0)))</f>
        <v>#N/A</v>
      </c>
      <c r="C1981" s="3" t="str">
        <f>IFERROR(IFERROR(VLOOKUP($B1981,'CECL &lt;50B Database'!$A:$AA,11,FALSE),VLOOKUP($B1981,'ALLL &lt;50B Database'!$A:$AA,11,FALSE)),"")</f>
        <v/>
      </c>
      <c r="D1981" t="str">
        <f t="shared" si="60"/>
        <v/>
      </c>
    </row>
    <row r="1982" spans="1:4" x14ac:dyDescent="0.25">
      <c r="A1982">
        <f t="shared" si="61"/>
        <v>1982</v>
      </c>
      <c r="B1982" t="e">
        <f>IF('Peer Comparison Tool'!$D$11="NR",INDEX('CECL &lt;50B Database'!$A:$A,MATCH(Workings!$A1982,'CECL &lt;50B Database'!$AI:$AI,0)),INDEX('ALLL &lt;50B Database'!$A:$A,MATCH(Workings!$A1982,'ALLL &lt;50B Database'!$AI:$AI,0)))</f>
        <v>#N/A</v>
      </c>
      <c r="C1982" s="3" t="str">
        <f>IFERROR(IFERROR(VLOOKUP($B1982,'CECL &lt;50B Database'!$A:$AA,11,FALSE),VLOOKUP($B1982,'ALLL &lt;50B Database'!$A:$AA,11,FALSE)),"")</f>
        <v/>
      </c>
      <c r="D1982" t="str">
        <f t="shared" si="60"/>
        <v/>
      </c>
    </row>
    <row r="1983" spans="1:4" x14ac:dyDescent="0.25">
      <c r="A1983">
        <f t="shared" si="61"/>
        <v>1983</v>
      </c>
      <c r="B1983" t="e">
        <f>IF('Peer Comparison Tool'!$D$11="NR",INDEX('CECL &lt;50B Database'!$A:$A,MATCH(Workings!$A1983,'CECL &lt;50B Database'!$AI:$AI,0)),INDEX('ALLL &lt;50B Database'!$A:$A,MATCH(Workings!$A1983,'ALLL &lt;50B Database'!$AI:$AI,0)))</f>
        <v>#N/A</v>
      </c>
      <c r="C1983" s="3" t="str">
        <f>IFERROR(IFERROR(VLOOKUP($B1983,'CECL &lt;50B Database'!$A:$AA,11,FALSE),VLOOKUP($B1983,'ALLL &lt;50B Database'!$A:$AA,11,FALSE)),"")</f>
        <v/>
      </c>
      <c r="D1983" t="str">
        <f t="shared" si="60"/>
        <v/>
      </c>
    </row>
    <row r="1984" spans="1:4" x14ac:dyDescent="0.25">
      <c r="A1984">
        <f t="shared" si="61"/>
        <v>1984</v>
      </c>
      <c r="B1984" t="e">
        <f>IF('Peer Comparison Tool'!$D$11="NR",INDEX('CECL &lt;50B Database'!$A:$A,MATCH(Workings!$A1984,'CECL &lt;50B Database'!$AI:$AI,0)),INDEX('ALLL &lt;50B Database'!$A:$A,MATCH(Workings!$A1984,'ALLL &lt;50B Database'!$AI:$AI,0)))</f>
        <v>#N/A</v>
      </c>
      <c r="C1984" s="3" t="str">
        <f>IFERROR(IFERROR(VLOOKUP($B1984,'CECL &lt;50B Database'!$A:$AA,11,FALSE),VLOOKUP($B1984,'ALLL &lt;50B Database'!$A:$AA,11,FALSE)),"")</f>
        <v/>
      </c>
      <c r="D1984" t="str">
        <f t="shared" si="60"/>
        <v/>
      </c>
    </row>
    <row r="1985" spans="1:4" x14ac:dyDescent="0.25">
      <c r="A1985">
        <f t="shared" si="61"/>
        <v>1985</v>
      </c>
      <c r="B1985" t="e">
        <f>IF('Peer Comparison Tool'!$D$11="NR",INDEX('CECL &lt;50B Database'!$A:$A,MATCH(Workings!$A1985,'CECL &lt;50B Database'!$AI:$AI,0)),INDEX('ALLL &lt;50B Database'!$A:$A,MATCH(Workings!$A1985,'ALLL &lt;50B Database'!$AI:$AI,0)))</f>
        <v>#N/A</v>
      </c>
      <c r="C1985" s="3" t="str">
        <f>IFERROR(IFERROR(VLOOKUP($B1985,'CECL &lt;50B Database'!$A:$AA,11,FALSE),VLOOKUP($B1985,'ALLL &lt;50B Database'!$A:$AA,11,FALSE)),"")</f>
        <v/>
      </c>
      <c r="D1985" t="str">
        <f t="shared" si="60"/>
        <v/>
      </c>
    </row>
    <row r="1986" spans="1:4" x14ac:dyDescent="0.25">
      <c r="A1986">
        <f t="shared" si="61"/>
        <v>1986</v>
      </c>
      <c r="B1986" t="e">
        <f>IF('Peer Comparison Tool'!$D$11="NR",INDEX('CECL &lt;50B Database'!$A:$A,MATCH(Workings!$A1986,'CECL &lt;50B Database'!$AI:$AI,0)),INDEX('ALLL &lt;50B Database'!$A:$A,MATCH(Workings!$A1986,'ALLL &lt;50B Database'!$AI:$AI,0)))</f>
        <v>#N/A</v>
      </c>
      <c r="C1986" s="3" t="str">
        <f>IFERROR(IFERROR(VLOOKUP($B1986,'CECL &lt;50B Database'!$A:$AA,11,FALSE),VLOOKUP($B1986,'ALLL &lt;50B Database'!$A:$AA,11,FALSE)),"")</f>
        <v/>
      </c>
      <c r="D1986" t="str">
        <f t="shared" ref="D1986:D2049" si="62">IFERROR(RANK($C1986,$C$1:$C$5000,0),"")</f>
        <v/>
      </c>
    </row>
    <row r="1987" spans="1:4" x14ac:dyDescent="0.25">
      <c r="A1987">
        <f t="shared" si="61"/>
        <v>1987</v>
      </c>
      <c r="B1987" t="e">
        <f>IF('Peer Comparison Tool'!$D$11="NR",INDEX('CECL &lt;50B Database'!$A:$A,MATCH(Workings!$A1987,'CECL &lt;50B Database'!$AI:$AI,0)),INDEX('ALLL &lt;50B Database'!$A:$A,MATCH(Workings!$A1987,'ALLL &lt;50B Database'!$AI:$AI,0)))</f>
        <v>#N/A</v>
      </c>
      <c r="C1987" s="3" t="str">
        <f>IFERROR(IFERROR(VLOOKUP($B1987,'CECL &lt;50B Database'!$A:$AA,11,FALSE),VLOOKUP($B1987,'ALLL &lt;50B Database'!$A:$AA,11,FALSE)),"")</f>
        <v/>
      </c>
      <c r="D1987" t="str">
        <f t="shared" si="62"/>
        <v/>
      </c>
    </row>
    <row r="1988" spans="1:4" x14ac:dyDescent="0.25">
      <c r="A1988">
        <f t="shared" ref="A1988:A2051" si="63">A1987+1</f>
        <v>1988</v>
      </c>
      <c r="B1988" t="e">
        <f>IF('Peer Comparison Tool'!$D$11="NR",INDEX('CECL &lt;50B Database'!$A:$A,MATCH(Workings!$A1988,'CECL &lt;50B Database'!$AI:$AI,0)),INDEX('ALLL &lt;50B Database'!$A:$A,MATCH(Workings!$A1988,'ALLL &lt;50B Database'!$AI:$AI,0)))</f>
        <v>#N/A</v>
      </c>
      <c r="C1988" s="3" t="str">
        <f>IFERROR(IFERROR(VLOOKUP($B1988,'CECL &lt;50B Database'!$A:$AA,11,FALSE),VLOOKUP($B1988,'ALLL &lt;50B Database'!$A:$AA,11,FALSE)),"")</f>
        <v/>
      </c>
      <c r="D1988" t="str">
        <f t="shared" si="62"/>
        <v/>
      </c>
    </row>
    <row r="1989" spans="1:4" x14ac:dyDescent="0.25">
      <c r="A1989">
        <f t="shared" si="63"/>
        <v>1989</v>
      </c>
      <c r="B1989" t="e">
        <f>IF('Peer Comparison Tool'!$D$11="NR",INDEX('CECL &lt;50B Database'!$A:$A,MATCH(Workings!$A1989,'CECL &lt;50B Database'!$AI:$AI,0)),INDEX('ALLL &lt;50B Database'!$A:$A,MATCH(Workings!$A1989,'ALLL &lt;50B Database'!$AI:$AI,0)))</f>
        <v>#N/A</v>
      </c>
      <c r="C1989" s="3" t="str">
        <f>IFERROR(IFERROR(VLOOKUP($B1989,'CECL &lt;50B Database'!$A:$AA,11,FALSE),VLOOKUP($B1989,'ALLL &lt;50B Database'!$A:$AA,11,FALSE)),"")</f>
        <v/>
      </c>
      <c r="D1989" t="str">
        <f t="shared" si="62"/>
        <v/>
      </c>
    </row>
    <row r="1990" spans="1:4" x14ac:dyDescent="0.25">
      <c r="A1990">
        <f t="shared" si="63"/>
        <v>1990</v>
      </c>
      <c r="B1990" t="e">
        <f>IF('Peer Comparison Tool'!$D$11="NR",INDEX('CECL &lt;50B Database'!$A:$A,MATCH(Workings!$A1990,'CECL &lt;50B Database'!$AI:$AI,0)),INDEX('ALLL &lt;50B Database'!$A:$A,MATCH(Workings!$A1990,'ALLL &lt;50B Database'!$AI:$AI,0)))</f>
        <v>#N/A</v>
      </c>
      <c r="C1990" s="3" t="str">
        <f>IFERROR(IFERROR(VLOOKUP($B1990,'CECL &lt;50B Database'!$A:$AA,11,FALSE),VLOOKUP($B1990,'ALLL &lt;50B Database'!$A:$AA,11,FALSE)),"")</f>
        <v/>
      </c>
      <c r="D1990" t="str">
        <f t="shared" si="62"/>
        <v/>
      </c>
    </row>
    <row r="1991" spans="1:4" x14ac:dyDescent="0.25">
      <c r="A1991">
        <f t="shared" si="63"/>
        <v>1991</v>
      </c>
      <c r="B1991" t="e">
        <f>IF('Peer Comparison Tool'!$D$11="NR",INDEX('CECL &lt;50B Database'!$A:$A,MATCH(Workings!$A1991,'CECL &lt;50B Database'!$AI:$AI,0)),INDEX('ALLL &lt;50B Database'!$A:$A,MATCH(Workings!$A1991,'ALLL &lt;50B Database'!$AI:$AI,0)))</f>
        <v>#N/A</v>
      </c>
      <c r="C1991" s="3" t="str">
        <f>IFERROR(IFERROR(VLOOKUP($B1991,'CECL &lt;50B Database'!$A:$AA,11,FALSE),VLOOKUP($B1991,'ALLL &lt;50B Database'!$A:$AA,11,FALSE)),"")</f>
        <v/>
      </c>
      <c r="D1991" t="str">
        <f t="shared" si="62"/>
        <v/>
      </c>
    </row>
    <row r="1992" spans="1:4" x14ac:dyDescent="0.25">
      <c r="A1992">
        <f t="shared" si="63"/>
        <v>1992</v>
      </c>
      <c r="B1992" t="e">
        <f>IF('Peer Comparison Tool'!$D$11="NR",INDEX('CECL &lt;50B Database'!$A:$A,MATCH(Workings!$A1992,'CECL &lt;50B Database'!$AI:$AI,0)),INDEX('ALLL &lt;50B Database'!$A:$A,MATCH(Workings!$A1992,'ALLL &lt;50B Database'!$AI:$AI,0)))</f>
        <v>#N/A</v>
      </c>
      <c r="C1992" s="3" t="str">
        <f>IFERROR(IFERROR(VLOOKUP($B1992,'CECL &lt;50B Database'!$A:$AA,11,FALSE),VLOOKUP($B1992,'ALLL &lt;50B Database'!$A:$AA,11,FALSE)),"")</f>
        <v/>
      </c>
      <c r="D1992" t="str">
        <f t="shared" si="62"/>
        <v/>
      </c>
    </row>
    <row r="1993" spans="1:4" x14ac:dyDescent="0.25">
      <c r="A1993">
        <f t="shared" si="63"/>
        <v>1993</v>
      </c>
      <c r="B1993" t="e">
        <f>IF('Peer Comparison Tool'!$D$11="NR",INDEX('CECL &lt;50B Database'!$A:$A,MATCH(Workings!$A1993,'CECL &lt;50B Database'!$AI:$AI,0)),INDEX('ALLL &lt;50B Database'!$A:$A,MATCH(Workings!$A1993,'ALLL &lt;50B Database'!$AI:$AI,0)))</f>
        <v>#N/A</v>
      </c>
      <c r="C1993" s="3" t="str">
        <f>IFERROR(IFERROR(VLOOKUP($B1993,'CECL &lt;50B Database'!$A:$AA,11,FALSE),VLOOKUP($B1993,'ALLL &lt;50B Database'!$A:$AA,11,FALSE)),"")</f>
        <v/>
      </c>
      <c r="D1993" t="str">
        <f t="shared" si="62"/>
        <v/>
      </c>
    </row>
    <row r="1994" spans="1:4" x14ac:dyDescent="0.25">
      <c r="A1994">
        <f t="shared" si="63"/>
        <v>1994</v>
      </c>
      <c r="B1994" t="e">
        <f>IF('Peer Comparison Tool'!$D$11="NR",INDEX('CECL &lt;50B Database'!$A:$A,MATCH(Workings!$A1994,'CECL &lt;50B Database'!$AI:$AI,0)),INDEX('ALLL &lt;50B Database'!$A:$A,MATCH(Workings!$A1994,'ALLL &lt;50B Database'!$AI:$AI,0)))</f>
        <v>#N/A</v>
      </c>
      <c r="C1994" s="3" t="str">
        <f>IFERROR(IFERROR(VLOOKUP($B1994,'CECL &lt;50B Database'!$A:$AA,11,FALSE),VLOOKUP($B1994,'ALLL &lt;50B Database'!$A:$AA,11,FALSE)),"")</f>
        <v/>
      </c>
      <c r="D1994" t="str">
        <f t="shared" si="62"/>
        <v/>
      </c>
    </row>
    <row r="1995" spans="1:4" x14ac:dyDescent="0.25">
      <c r="A1995">
        <f t="shared" si="63"/>
        <v>1995</v>
      </c>
      <c r="B1995" t="e">
        <f>IF('Peer Comparison Tool'!$D$11="NR",INDEX('CECL &lt;50B Database'!$A:$A,MATCH(Workings!$A1995,'CECL &lt;50B Database'!$AI:$AI,0)),INDEX('ALLL &lt;50B Database'!$A:$A,MATCH(Workings!$A1995,'ALLL &lt;50B Database'!$AI:$AI,0)))</f>
        <v>#N/A</v>
      </c>
      <c r="C1995" s="3" t="str">
        <f>IFERROR(IFERROR(VLOOKUP($B1995,'CECL &lt;50B Database'!$A:$AA,11,FALSE),VLOOKUP($B1995,'ALLL &lt;50B Database'!$A:$AA,11,FALSE)),"")</f>
        <v/>
      </c>
      <c r="D1995" t="str">
        <f t="shared" si="62"/>
        <v/>
      </c>
    </row>
    <row r="1996" spans="1:4" x14ac:dyDescent="0.25">
      <c r="A1996">
        <f t="shared" si="63"/>
        <v>1996</v>
      </c>
      <c r="B1996" t="e">
        <f>IF('Peer Comparison Tool'!$D$11="NR",INDEX('CECL &lt;50B Database'!$A:$A,MATCH(Workings!$A1996,'CECL &lt;50B Database'!$AI:$AI,0)),INDEX('ALLL &lt;50B Database'!$A:$A,MATCH(Workings!$A1996,'ALLL &lt;50B Database'!$AI:$AI,0)))</f>
        <v>#N/A</v>
      </c>
      <c r="C1996" s="3" t="str">
        <f>IFERROR(IFERROR(VLOOKUP($B1996,'CECL &lt;50B Database'!$A:$AA,11,FALSE),VLOOKUP($B1996,'ALLL &lt;50B Database'!$A:$AA,11,FALSE)),"")</f>
        <v/>
      </c>
      <c r="D1996" t="str">
        <f t="shared" si="62"/>
        <v/>
      </c>
    </row>
    <row r="1997" spans="1:4" x14ac:dyDescent="0.25">
      <c r="A1997">
        <f t="shared" si="63"/>
        <v>1997</v>
      </c>
      <c r="B1997" t="e">
        <f>IF('Peer Comparison Tool'!$D$11="NR",INDEX('CECL &lt;50B Database'!$A:$A,MATCH(Workings!$A1997,'CECL &lt;50B Database'!$AI:$AI,0)),INDEX('ALLL &lt;50B Database'!$A:$A,MATCH(Workings!$A1997,'ALLL &lt;50B Database'!$AI:$AI,0)))</f>
        <v>#N/A</v>
      </c>
      <c r="C1997" s="3" t="str">
        <f>IFERROR(IFERROR(VLOOKUP($B1997,'CECL &lt;50B Database'!$A:$AA,11,FALSE),VLOOKUP($B1997,'ALLL &lt;50B Database'!$A:$AA,11,FALSE)),"")</f>
        <v/>
      </c>
      <c r="D1997" t="str">
        <f t="shared" si="62"/>
        <v/>
      </c>
    </row>
    <row r="1998" spans="1:4" x14ac:dyDescent="0.25">
      <c r="A1998">
        <f t="shared" si="63"/>
        <v>1998</v>
      </c>
      <c r="B1998" t="e">
        <f>IF('Peer Comparison Tool'!$D$11="NR",INDEX('CECL &lt;50B Database'!$A:$A,MATCH(Workings!$A1998,'CECL &lt;50B Database'!$AI:$AI,0)),INDEX('ALLL &lt;50B Database'!$A:$A,MATCH(Workings!$A1998,'ALLL &lt;50B Database'!$AI:$AI,0)))</f>
        <v>#N/A</v>
      </c>
      <c r="C1998" s="3" t="str">
        <f>IFERROR(IFERROR(VLOOKUP($B1998,'CECL &lt;50B Database'!$A:$AA,11,FALSE),VLOOKUP($B1998,'ALLL &lt;50B Database'!$A:$AA,11,FALSE)),"")</f>
        <v/>
      </c>
      <c r="D1998" t="str">
        <f t="shared" si="62"/>
        <v/>
      </c>
    </row>
    <row r="1999" spans="1:4" x14ac:dyDescent="0.25">
      <c r="A1999">
        <f t="shared" si="63"/>
        <v>1999</v>
      </c>
      <c r="B1999" t="e">
        <f>IF('Peer Comparison Tool'!$D$11="NR",INDEX('CECL &lt;50B Database'!$A:$A,MATCH(Workings!$A1999,'CECL &lt;50B Database'!$AI:$AI,0)),INDEX('ALLL &lt;50B Database'!$A:$A,MATCH(Workings!$A1999,'ALLL &lt;50B Database'!$AI:$AI,0)))</f>
        <v>#N/A</v>
      </c>
      <c r="C1999" s="3" t="str">
        <f>IFERROR(IFERROR(VLOOKUP($B1999,'CECL &lt;50B Database'!$A:$AA,11,FALSE),VLOOKUP($B1999,'ALLL &lt;50B Database'!$A:$AA,11,FALSE)),"")</f>
        <v/>
      </c>
      <c r="D1999" t="str">
        <f t="shared" si="62"/>
        <v/>
      </c>
    </row>
    <row r="2000" spans="1:4" x14ac:dyDescent="0.25">
      <c r="A2000">
        <f t="shared" si="63"/>
        <v>2000</v>
      </c>
      <c r="B2000" t="e">
        <f>IF('Peer Comparison Tool'!$D$11="NR",INDEX('CECL &lt;50B Database'!$A:$A,MATCH(Workings!$A2000,'CECL &lt;50B Database'!$AI:$AI,0)),INDEX('ALLL &lt;50B Database'!$A:$A,MATCH(Workings!$A2000,'ALLL &lt;50B Database'!$AI:$AI,0)))</f>
        <v>#N/A</v>
      </c>
      <c r="C2000" s="3" t="str">
        <f>IFERROR(IFERROR(VLOOKUP($B2000,'CECL &lt;50B Database'!$A:$AA,11,FALSE),VLOOKUP($B2000,'ALLL &lt;50B Database'!$A:$AA,11,FALSE)),"")</f>
        <v/>
      </c>
      <c r="D2000" t="str">
        <f t="shared" si="62"/>
        <v/>
      </c>
    </row>
    <row r="2001" spans="1:4" x14ac:dyDescent="0.25">
      <c r="A2001">
        <f t="shared" si="63"/>
        <v>2001</v>
      </c>
      <c r="B2001" t="e">
        <f>IF('Peer Comparison Tool'!$D$11="NR",INDEX('CECL &lt;50B Database'!$A:$A,MATCH(Workings!$A2001,'CECL &lt;50B Database'!$AI:$AI,0)),INDEX('ALLL &lt;50B Database'!$A:$A,MATCH(Workings!$A2001,'ALLL &lt;50B Database'!$AI:$AI,0)))</f>
        <v>#N/A</v>
      </c>
      <c r="C2001" s="3" t="str">
        <f>IFERROR(IFERROR(VLOOKUP($B2001,'CECL &lt;50B Database'!$A:$AA,11,FALSE),VLOOKUP($B2001,'ALLL &lt;50B Database'!$A:$AA,11,FALSE)),"")</f>
        <v/>
      </c>
      <c r="D2001" t="str">
        <f t="shared" si="62"/>
        <v/>
      </c>
    </row>
    <row r="2002" spans="1:4" x14ac:dyDescent="0.25">
      <c r="A2002">
        <f t="shared" si="63"/>
        <v>2002</v>
      </c>
      <c r="B2002" t="e">
        <f>IF('Peer Comparison Tool'!$D$11="NR",INDEX('CECL &lt;50B Database'!$A:$A,MATCH(Workings!$A2002,'CECL &lt;50B Database'!$AI:$AI,0)),INDEX('ALLL &lt;50B Database'!$A:$A,MATCH(Workings!$A2002,'ALLL &lt;50B Database'!$AI:$AI,0)))</f>
        <v>#N/A</v>
      </c>
      <c r="C2002" s="3" t="str">
        <f>IFERROR(IFERROR(VLOOKUP($B2002,'CECL &lt;50B Database'!$A:$AA,11,FALSE),VLOOKUP($B2002,'ALLL &lt;50B Database'!$A:$AA,11,FALSE)),"")</f>
        <v/>
      </c>
      <c r="D2002" t="str">
        <f t="shared" si="62"/>
        <v/>
      </c>
    </row>
    <row r="2003" spans="1:4" x14ac:dyDescent="0.25">
      <c r="A2003">
        <f t="shared" si="63"/>
        <v>2003</v>
      </c>
      <c r="B2003" t="e">
        <f>IF('Peer Comparison Tool'!$D$11="NR",INDEX('CECL &lt;50B Database'!$A:$A,MATCH(Workings!$A2003,'CECL &lt;50B Database'!$AI:$AI,0)),INDEX('ALLL &lt;50B Database'!$A:$A,MATCH(Workings!$A2003,'ALLL &lt;50B Database'!$AI:$AI,0)))</f>
        <v>#N/A</v>
      </c>
      <c r="C2003" s="3" t="str">
        <f>IFERROR(IFERROR(VLOOKUP($B2003,'CECL &lt;50B Database'!$A:$AA,11,FALSE),VLOOKUP($B2003,'ALLL &lt;50B Database'!$A:$AA,11,FALSE)),"")</f>
        <v/>
      </c>
      <c r="D2003" t="str">
        <f t="shared" si="62"/>
        <v/>
      </c>
    </row>
    <row r="2004" spans="1:4" x14ac:dyDescent="0.25">
      <c r="A2004">
        <f t="shared" si="63"/>
        <v>2004</v>
      </c>
      <c r="B2004" t="e">
        <f>IF('Peer Comparison Tool'!$D$11="NR",INDEX('CECL &lt;50B Database'!$A:$A,MATCH(Workings!$A2004,'CECL &lt;50B Database'!$AI:$AI,0)),INDEX('ALLL &lt;50B Database'!$A:$A,MATCH(Workings!$A2004,'ALLL &lt;50B Database'!$AI:$AI,0)))</f>
        <v>#N/A</v>
      </c>
      <c r="C2004" s="3" t="str">
        <f>IFERROR(IFERROR(VLOOKUP($B2004,'CECL &lt;50B Database'!$A:$AA,11,FALSE),VLOOKUP($B2004,'ALLL &lt;50B Database'!$A:$AA,11,FALSE)),"")</f>
        <v/>
      </c>
      <c r="D2004" t="str">
        <f t="shared" si="62"/>
        <v/>
      </c>
    </row>
    <row r="2005" spans="1:4" x14ac:dyDescent="0.25">
      <c r="A2005">
        <f t="shared" si="63"/>
        <v>2005</v>
      </c>
      <c r="B2005" t="e">
        <f>IF('Peer Comparison Tool'!$D$11="NR",INDEX('CECL &lt;50B Database'!$A:$A,MATCH(Workings!$A2005,'CECL &lt;50B Database'!$AI:$AI,0)),INDEX('ALLL &lt;50B Database'!$A:$A,MATCH(Workings!$A2005,'ALLL &lt;50B Database'!$AI:$AI,0)))</f>
        <v>#N/A</v>
      </c>
      <c r="C2005" s="3" t="str">
        <f>IFERROR(IFERROR(VLOOKUP($B2005,'CECL &lt;50B Database'!$A:$AA,11,FALSE),VLOOKUP($B2005,'ALLL &lt;50B Database'!$A:$AA,11,FALSE)),"")</f>
        <v/>
      </c>
      <c r="D2005" t="str">
        <f t="shared" si="62"/>
        <v/>
      </c>
    </row>
    <row r="2006" spans="1:4" x14ac:dyDescent="0.25">
      <c r="A2006">
        <f t="shared" si="63"/>
        <v>2006</v>
      </c>
      <c r="B2006" t="e">
        <f>IF('Peer Comparison Tool'!$D$11="NR",INDEX('CECL &lt;50B Database'!$A:$A,MATCH(Workings!$A2006,'CECL &lt;50B Database'!$AI:$AI,0)),INDEX('ALLL &lt;50B Database'!$A:$A,MATCH(Workings!$A2006,'ALLL &lt;50B Database'!$AI:$AI,0)))</f>
        <v>#N/A</v>
      </c>
      <c r="C2006" s="3" t="str">
        <f>IFERROR(IFERROR(VLOOKUP($B2006,'CECL &lt;50B Database'!$A:$AA,11,FALSE),VLOOKUP($B2006,'ALLL &lt;50B Database'!$A:$AA,11,FALSE)),"")</f>
        <v/>
      </c>
      <c r="D2006" t="str">
        <f t="shared" si="62"/>
        <v/>
      </c>
    </row>
    <row r="2007" spans="1:4" x14ac:dyDescent="0.25">
      <c r="A2007">
        <f t="shared" si="63"/>
        <v>2007</v>
      </c>
      <c r="B2007" t="e">
        <f>IF('Peer Comparison Tool'!$D$11="NR",INDEX('CECL &lt;50B Database'!$A:$A,MATCH(Workings!$A2007,'CECL &lt;50B Database'!$AI:$AI,0)),INDEX('ALLL &lt;50B Database'!$A:$A,MATCH(Workings!$A2007,'ALLL &lt;50B Database'!$AI:$AI,0)))</f>
        <v>#N/A</v>
      </c>
      <c r="C2007" s="3" t="str">
        <f>IFERROR(IFERROR(VLOOKUP($B2007,'CECL &lt;50B Database'!$A:$AA,11,FALSE),VLOOKUP($B2007,'ALLL &lt;50B Database'!$A:$AA,11,FALSE)),"")</f>
        <v/>
      </c>
      <c r="D2007" t="str">
        <f t="shared" si="62"/>
        <v/>
      </c>
    </row>
    <row r="2008" spans="1:4" x14ac:dyDescent="0.25">
      <c r="A2008">
        <f t="shared" si="63"/>
        <v>2008</v>
      </c>
      <c r="B2008" t="e">
        <f>IF('Peer Comparison Tool'!$D$11="NR",INDEX('CECL &lt;50B Database'!$A:$A,MATCH(Workings!$A2008,'CECL &lt;50B Database'!$AI:$AI,0)),INDEX('ALLL &lt;50B Database'!$A:$A,MATCH(Workings!$A2008,'ALLL &lt;50B Database'!$AI:$AI,0)))</f>
        <v>#N/A</v>
      </c>
      <c r="C2008" s="3" t="str">
        <f>IFERROR(IFERROR(VLOOKUP($B2008,'CECL &lt;50B Database'!$A:$AA,11,FALSE),VLOOKUP($B2008,'ALLL &lt;50B Database'!$A:$AA,11,FALSE)),"")</f>
        <v/>
      </c>
      <c r="D2008" t="str">
        <f t="shared" si="62"/>
        <v/>
      </c>
    </row>
    <row r="2009" spans="1:4" x14ac:dyDescent="0.25">
      <c r="A2009">
        <f t="shared" si="63"/>
        <v>2009</v>
      </c>
      <c r="B2009" t="e">
        <f>IF('Peer Comparison Tool'!$D$11="NR",INDEX('CECL &lt;50B Database'!$A:$A,MATCH(Workings!$A2009,'CECL &lt;50B Database'!$AI:$AI,0)),INDEX('ALLL &lt;50B Database'!$A:$A,MATCH(Workings!$A2009,'ALLL &lt;50B Database'!$AI:$AI,0)))</f>
        <v>#N/A</v>
      </c>
      <c r="C2009" s="3" t="str">
        <f>IFERROR(IFERROR(VLOOKUP($B2009,'CECL &lt;50B Database'!$A:$AA,11,FALSE),VLOOKUP($B2009,'ALLL &lt;50B Database'!$A:$AA,11,FALSE)),"")</f>
        <v/>
      </c>
      <c r="D2009" t="str">
        <f t="shared" si="62"/>
        <v/>
      </c>
    </row>
    <row r="2010" spans="1:4" x14ac:dyDescent="0.25">
      <c r="A2010">
        <f t="shared" si="63"/>
        <v>2010</v>
      </c>
      <c r="B2010" t="e">
        <f>IF('Peer Comparison Tool'!$D$11="NR",INDEX('CECL &lt;50B Database'!$A:$A,MATCH(Workings!$A2010,'CECL &lt;50B Database'!$AI:$AI,0)),INDEX('ALLL &lt;50B Database'!$A:$A,MATCH(Workings!$A2010,'ALLL &lt;50B Database'!$AI:$AI,0)))</f>
        <v>#N/A</v>
      </c>
      <c r="C2010" s="3" t="str">
        <f>IFERROR(IFERROR(VLOOKUP($B2010,'CECL &lt;50B Database'!$A:$AA,11,FALSE),VLOOKUP($B2010,'ALLL &lt;50B Database'!$A:$AA,11,FALSE)),"")</f>
        <v/>
      </c>
      <c r="D2010" t="str">
        <f t="shared" si="62"/>
        <v/>
      </c>
    </row>
    <row r="2011" spans="1:4" x14ac:dyDescent="0.25">
      <c r="A2011">
        <f t="shared" si="63"/>
        <v>2011</v>
      </c>
      <c r="B2011" t="e">
        <f>IF('Peer Comparison Tool'!$D$11="NR",INDEX('CECL &lt;50B Database'!$A:$A,MATCH(Workings!$A2011,'CECL &lt;50B Database'!$AI:$AI,0)),INDEX('ALLL &lt;50B Database'!$A:$A,MATCH(Workings!$A2011,'ALLL &lt;50B Database'!$AI:$AI,0)))</f>
        <v>#N/A</v>
      </c>
      <c r="C2011" s="3" t="str">
        <f>IFERROR(IFERROR(VLOOKUP($B2011,'CECL &lt;50B Database'!$A:$AA,11,FALSE),VLOOKUP($B2011,'ALLL &lt;50B Database'!$A:$AA,11,FALSE)),"")</f>
        <v/>
      </c>
      <c r="D2011" t="str">
        <f t="shared" si="62"/>
        <v/>
      </c>
    </row>
    <row r="2012" spans="1:4" x14ac:dyDescent="0.25">
      <c r="A2012">
        <f t="shared" si="63"/>
        <v>2012</v>
      </c>
      <c r="B2012" t="e">
        <f>IF('Peer Comparison Tool'!$D$11="NR",INDEX('CECL &lt;50B Database'!$A:$A,MATCH(Workings!$A2012,'CECL &lt;50B Database'!$AI:$AI,0)),INDEX('ALLL &lt;50B Database'!$A:$A,MATCH(Workings!$A2012,'ALLL &lt;50B Database'!$AI:$AI,0)))</f>
        <v>#N/A</v>
      </c>
      <c r="C2012" s="3" t="str">
        <f>IFERROR(IFERROR(VLOOKUP($B2012,'CECL &lt;50B Database'!$A:$AA,11,FALSE),VLOOKUP($B2012,'ALLL &lt;50B Database'!$A:$AA,11,FALSE)),"")</f>
        <v/>
      </c>
      <c r="D2012" t="str">
        <f t="shared" si="62"/>
        <v/>
      </c>
    </row>
    <row r="2013" spans="1:4" x14ac:dyDescent="0.25">
      <c r="A2013">
        <f t="shared" si="63"/>
        <v>2013</v>
      </c>
      <c r="B2013" t="e">
        <f>IF('Peer Comparison Tool'!$D$11="NR",INDEX('CECL &lt;50B Database'!$A:$A,MATCH(Workings!$A2013,'CECL &lt;50B Database'!$AI:$AI,0)),INDEX('ALLL &lt;50B Database'!$A:$A,MATCH(Workings!$A2013,'ALLL &lt;50B Database'!$AI:$AI,0)))</f>
        <v>#N/A</v>
      </c>
      <c r="C2013" s="3" t="str">
        <f>IFERROR(IFERROR(VLOOKUP($B2013,'CECL &lt;50B Database'!$A:$AA,11,FALSE),VLOOKUP($B2013,'ALLL &lt;50B Database'!$A:$AA,11,FALSE)),"")</f>
        <v/>
      </c>
      <c r="D2013" t="str">
        <f t="shared" si="62"/>
        <v/>
      </c>
    </row>
    <row r="2014" spans="1:4" x14ac:dyDescent="0.25">
      <c r="A2014">
        <f t="shared" si="63"/>
        <v>2014</v>
      </c>
      <c r="B2014" t="e">
        <f>IF('Peer Comparison Tool'!$D$11="NR",INDEX('CECL &lt;50B Database'!$A:$A,MATCH(Workings!$A2014,'CECL &lt;50B Database'!$AI:$AI,0)),INDEX('ALLL &lt;50B Database'!$A:$A,MATCH(Workings!$A2014,'ALLL &lt;50B Database'!$AI:$AI,0)))</f>
        <v>#N/A</v>
      </c>
      <c r="C2014" s="3" t="str">
        <f>IFERROR(IFERROR(VLOOKUP($B2014,'CECL &lt;50B Database'!$A:$AA,11,FALSE),VLOOKUP($B2014,'ALLL &lt;50B Database'!$A:$AA,11,FALSE)),"")</f>
        <v/>
      </c>
      <c r="D2014" t="str">
        <f t="shared" si="62"/>
        <v/>
      </c>
    </row>
    <row r="2015" spans="1:4" x14ac:dyDescent="0.25">
      <c r="A2015">
        <f t="shared" si="63"/>
        <v>2015</v>
      </c>
      <c r="B2015" t="e">
        <f>IF('Peer Comparison Tool'!$D$11="NR",INDEX('CECL &lt;50B Database'!$A:$A,MATCH(Workings!$A2015,'CECL &lt;50B Database'!$AI:$AI,0)),INDEX('ALLL &lt;50B Database'!$A:$A,MATCH(Workings!$A2015,'ALLL &lt;50B Database'!$AI:$AI,0)))</f>
        <v>#N/A</v>
      </c>
      <c r="C2015" s="3" t="str">
        <f>IFERROR(IFERROR(VLOOKUP($B2015,'CECL &lt;50B Database'!$A:$AA,11,FALSE),VLOOKUP($B2015,'ALLL &lt;50B Database'!$A:$AA,11,FALSE)),"")</f>
        <v/>
      </c>
      <c r="D2015" t="str">
        <f t="shared" si="62"/>
        <v/>
      </c>
    </row>
    <row r="2016" spans="1:4" x14ac:dyDescent="0.25">
      <c r="A2016">
        <f t="shared" si="63"/>
        <v>2016</v>
      </c>
      <c r="B2016" t="e">
        <f>IF('Peer Comparison Tool'!$D$11="NR",INDEX('CECL &lt;50B Database'!$A:$A,MATCH(Workings!$A2016,'CECL &lt;50B Database'!$AI:$AI,0)),INDEX('ALLL &lt;50B Database'!$A:$A,MATCH(Workings!$A2016,'ALLL &lt;50B Database'!$AI:$AI,0)))</f>
        <v>#N/A</v>
      </c>
      <c r="C2016" s="3" t="str">
        <f>IFERROR(IFERROR(VLOOKUP($B2016,'CECL &lt;50B Database'!$A:$AA,11,FALSE),VLOOKUP($B2016,'ALLL &lt;50B Database'!$A:$AA,11,FALSE)),"")</f>
        <v/>
      </c>
      <c r="D2016" t="str">
        <f t="shared" si="62"/>
        <v/>
      </c>
    </row>
    <row r="2017" spans="1:4" x14ac:dyDescent="0.25">
      <c r="A2017">
        <f t="shared" si="63"/>
        <v>2017</v>
      </c>
      <c r="B2017" t="e">
        <f>IF('Peer Comparison Tool'!$D$11="NR",INDEX('CECL &lt;50B Database'!$A:$A,MATCH(Workings!$A2017,'CECL &lt;50B Database'!$AI:$AI,0)),INDEX('ALLL &lt;50B Database'!$A:$A,MATCH(Workings!$A2017,'ALLL &lt;50B Database'!$AI:$AI,0)))</f>
        <v>#N/A</v>
      </c>
      <c r="C2017" s="3" t="str">
        <f>IFERROR(IFERROR(VLOOKUP($B2017,'CECL &lt;50B Database'!$A:$AA,11,FALSE),VLOOKUP($B2017,'ALLL &lt;50B Database'!$A:$AA,11,FALSE)),"")</f>
        <v/>
      </c>
      <c r="D2017" t="str">
        <f t="shared" si="62"/>
        <v/>
      </c>
    </row>
    <row r="2018" spans="1:4" x14ac:dyDescent="0.25">
      <c r="A2018">
        <f t="shared" si="63"/>
        <v>2018</v>
      </c>
      <c r="B2018" t="e">
        <f>IF('Peer Comparison Tool'!$D$11="NR",INDEX('CECL &lt;50B Database'!$A:$A,MATCH(Workings!$A2018,'CECL &lt;50B Database'!$AI:$AI,0)),INDEX('ALLL &lt;50B Database'!$A:$A,MATCH(Workings!$A2018,'ALLL &lt;50B Database'!$AI:$AI,0)))</f>
        <v>#N/A</v>
      </c>
      <c r="C2018" s="3" t="str">
        <f>IFERROR(IFERROR(VLOOKUP($B2018,'CECL &lt;50B Database'!$A:$AA,11,FALSE),VLOOKUP($B2018,'ALLL &lt;50B Database'!$A:$AA,11,FALSE)),"")</f>
        <v/>
      </c>
      <c r="D2018" t="str">
        <f t="shared" si="62"/>
        <v/>
      </c>
    </row>
    <row r="2019" spans="1:4" x14ac:dyDescent="0.25">
      <c r="A2019">
        <f t="shared" si="63"/>
        <v>2019</v>
      </c>
      <c r="B2019" t="e">
        <f>IF('Peer Comparison Tool'!$D$11="NR",INDEX('CECL &lt;50B Database'!$A:$A,MATCH(Workings!$A2019,'CECL &lt;50B Database'!$AI:$AI,0)),INDEX('ALLL &lt;50B Database'!$A:$A,MATCH(Workings!$A2019,'ALLL &lt;50B Database'!$AI:$AI,0)))</f>
        <v>#N/A</v>
      </c>
      <c r="C2019" s="3" t="str">
        <f>IFERROR(IFERROR(VLOOKUP($B2019,'CECL &lt;50B Database'!$A:$AA,11,FALSE),VLOOKUP($B2019,'ALLL &lt;50B Database'!$A:$AA,11,FALSE)),"")</f>
        <v/>
      </c>
      <c r="D2019" t="str">
        <f t="shared" si="62"/>
        <v/>
      </c>
    </row>
    <row r="2020" spans="1:4" x14ac:dyDescent="0.25">
      <c r="A2020">
        <f t="shared" si="63"/>
        <v>2020</v>
      </c>
      <c r="B2020" t="e">
        <f>IF('Peer Comparison Tool'!$D$11="NR",INDEX('CECL &lt;50B Database'!$A:$A,MATCH(Workings!$A2020,'CECL &lt;50B Database'!$AI:$AI,0)),INDEX('ALLL &lt;50B Database'!$A:$A,MATCH(Workings!$A2020,'ALLL &lt;50B Database'!$AI:$AI,0)))</f>
        <v>#N/A</v>
      </c>
      <c r="C2020" s="3" t="str">
        <f>IFERROR(IFERROR(VLOOKUP($B2020,'CECL &lt;50B Database'!$A:$AA,11,FALSE),VLOOKUP($B2020,'ALLL &lt;50B Database'!$A:$AA,11,FALSE)),"")</f>
        <v/>
      </c>
      <c r="D2020" t="str">
        <f t="shared" si="62"/>
        <v/>
      </c>
    </row>
    <row r="2021" spans="1:4" x14ac:dyDescent="0.25">
      <c r="A2021">
        <f t="shared" si="63"/>
        <v>2021</v>
      </c>
      <c r="B2021" t="e">
        <f>IF('Peer Comparison Tool'!$D$11="NR",INDEX('CECL &lt;50B Database'!$A:$A,MATCH(Workings!$A2021,'CECL &lt;50B Database'!$AI:$AI,0)),INDEX('ALLL &lt;50B Database'!$A:$A,MATCH(Workings!$A2021,'ALLL &lt;50B Database'!$AI:$AI,0)))</f>
        <v>#N/A</v>
      </c>
      <c r="C2021" s="3" t="str">
        <f>IFERROR(IFERROR(VLOOKUP($B2021,'CECL &lt;50B Database'!$A:$AA,11,FALSE),VLOOKUP($B2021,'ALLL &lt;50B Database'!$A:$AA,11,FALSE)),"")</f>
        <v/>
      </c>
      <c r="D2021" t="str">
        <f t="shared" si="62"/>
        <v/>
      </c>
    </row>
    <row r="2022" spans="1:4" x14ac:dyDescent="0.25">
      <c r="A2022">
        <f t="shared" si="63"/>
        <v>2022</v>
      </c>
      <c r="B2022" t="e">
        <f>IF('Peer Comparison Tool'!$D$11="NR",INDEX('CECL &lt;50B Database'!$A:$A,MATCH(Workings!$A2022,'CECL &lt;50B Database'!$AI:$AI,0)),INDEX('ALLL &lt;50B Database'!$A:$A,MATCH(Workings!$A2022,'ALLL &lt;50B Database'!$AI:$AI,0)))</f>
        <v>#N/A</v>
      </c>
      <c r="C2022" s="3" t="str">
        <f>IFERROR(IFERROR(VLOOKUP($B2022,'CECL &lt;50B Database'!$A:$AA,11,FALSE),VLOOKUP($B2022,'ALLL &lt;50B Database'!$A:$AA,11,FALSE)),"")</f>
        <v/>
      </c>
      <c r="D2022" t="str">
        <f t="shared" si="62"/>
        <v/>
      </c>
    </row>
    <row r="2023" spans="1:4" x14ac:dyDescent="0.25">
      <c r="A2023">
        <f t="shared" si="63"/>
        <v>2023</v>
      </c>
      <c r="B2023" t="e">
        <f>IF('Peer Comparison Tool'!$D$11="NR",INDEX('CECL &lt;50B Database'!$A:$A,MATCH(Workings!$A2023,'CECL &lt;50B Database'!$AI:$AI,0)),INDEX('ALLL &lt;50B Database'!$A:$A,MATCH(Workings!$A2023,'ALLL &lt;50B Database'!$AI:$AI,0)))</f>
        <v>#N/A</v>
      </c>
      <c r="C2023" s="3" t="str">
        <f>IFERROR(IFERROR(VLOOKUP($B2023,'CECL &lt;50B Database'!$A:$AA,11,FALSE),VLOOKUP($B2023,'ALLL &lt;50B Database'!$A:$AA,11,FALSE)),"")</f>
        <v/>
      </c>
      <c r="D2023" t="str">
        <f t="shared" si="62"/>
        <v/>
      </c>
    </row>
    <row r="2024" spans="1:4" x14ac:dyDescent="0.25">
      <c r="A2024">
        <f t="shared" si="63"/>
        <v>2024</v>
      </c>
      <c r="B2024" t="e">
        <f>IF('Peer Comparison Tool'!$D$11="NR",INDEX('CECL &lt;50B Database'!$A:$A,MATCH(Workings!$A2024,'CECL &lt;50B Database'!$AI:$AI,0)),INDEX('ALLL &lt;50B Database'!$A:$A,MATCH(Workings!$A2024,'ALLL &lt;50B Database'!$AI:$AI,0)))</f>
        <v>#N/A</v>
      </c>
      <c r="C2024" s="3" t="str">
        <f>IFERROR(IFERROR(VLOOKUP($B2024,'CECL &lt;50B Database'!$A:$AA,11,FALSE),VLOOKUP($B2024,'ALLL &lt;50B Database'!$A:$AA,11,FALSE)),"")</f>
        <v/>
      </c>
      <c r="D2024" t="str">
        <f t="shared" si="62"/>
        <v/>
      </c>
    </row>
    <row r="2025" spans="1:4" x14ac:dyDescent="0.25">
      <c r="A2025">
        <f t="shared" si="63"/>
        <v>2025</v>
      </c>
      <c r="B2025" t="e">
        <f>IF('Peer Comparison Tool'!$D$11="NR",INDEX('CECL &lt;50B Database'!$A:$A,MATCH(Workings!$A2025,'CECL &lt;50B Database'!$AI:$AI,0)),INDEX('ALLL &lt;50B Database'!$A:$A,MATCH(Workings!$A2025,'ALLL &lt;50B Database'!$AI:$AI,0)))</f>
        <v>#N/A</v>
      </c>
      <c r="C2025" s="3" t="str">
        <f>IFERROR(IFERROR(VLOOKUP($B2025,'CECL &lt;50B Database'!$A:$AA,11,FALSE),VLOOKUP($B2025,'ALLL &lt;50B Database'!$A:$AA,11,FALSE)),"")</f>
        <v/>
      </c>
      <c r="D2025" t="str">
        <f t="shared" si="62"/>
        <v/>
      </c>
    </row>
    <row r="2026" spans="1:4" x14ac:dyDescent="0.25">
      <c r="A2026">
        <f t="shared" si="63"/>
        <v>2026</v>
      </c>
      <c r="B2026" t="e">
        <f>IF('Peer Comparison Tool'!$D$11="NR",INDEX('CECL &lt;50B Database'!$A:$A,MATCH(Workings!$A2026,'CECL &lt;50B Database'!$AI:$AI,0)),INDEX('ALLL &lt;50B Database'!$A:$A,MATCH(Workings!$A2026,'ALLL &lt;50B Database'!$AI:$AI,0)))</f>
        <v>#N/A</v>
      </c>
      <c r="C2026" s="3" t="str">
        <f>IFERROR(IFERROR(VLOOKUP($B2026,'CECL &lt;50B Database'!$A:$AA,11,FALSE),VLOOKUP($B2026,'ALLL &lt;50B Database'!$A:$AA,11,FALSE)),"")</f>
        <v/>
      </c>
      <c r="D2026" t="str">
        <f t="shared" si="62"/>
        <v/>
      </c>
    </row>
    <row r="2027" spans="1:4" x14ac:dyDescent="0.25">
      <c r="A2027">
        <f t="shared" si="63"/>
        <v>2027</v>
      </c>
      <c r="B2027" t="e">
        <f>IF('Peer Comparison Tool'!$D$11="NR",INDEX('CECL &lt;50B Database'!$A:$A,MATCH(Workings!$A2027,'CECL &lt;50B Database'!$AI:$AI,0)),INDEX('ALLL &lt;50B Database'!$A:$A,MATCH(Workings!$A2027,'ALLL &lt;50B Database'!$AI:$AI,0)))</f>
        <v>#N/A</v>
      </c>
      <c r="C2027" s="3" t="str">
        <f>IFERROR(IFERROR(VLOOKUP($B2027,'CECL &lt;50B Database'!$A:$AA,11,FALSE),VLOOKUP($B2027,'ALLL &lt;50B Database'!$A:$AA,11,FALSE)),"")</f>
        <v/>
      </c>
      <c r="D2027" t="str">
        <f t="shared" si="62"/>
        <v/>
      </c>
    </row>
    <row r="2028" spans="1:4" x14ac:dyDescent="0.25">
      <c r="A2028">
        <f t="shared" si="63"/>
        <v>2028</v>
      </c>
      <c r="B2028" t="e">
        <f>IF('Peer Comparison Tool'!$D$11="NR",INDEX('CECL &lt;50B Database'!$A:$A,MATCH(Workings!$A2028,'CECL &lt;50B Database'!$AI:$AI,0)),INDEX('ALLL &lt;50B Database'!$A:$A,MATCH(Workings!$A2028,'ALLL &lt;50B Database'!$AI:$AI,0)))</f>
        <v>#N/A</v>
      </c>
      <c r="C2028" s="3" t="str">
        <f>IFERROR(IFERROR(VLOOKUP($B2028,'CECL &lt;50B Database'!$A:$AA,11,FALSE),VLOOKUP($B2028,'ALLL &lt;50B Database'!$A:$AA,11,FALSE)),"")</f>
        <v/>
      </c>
      <c r="D2028" t="str">
        <f t="shared" si="62"/>
        <v/>
      </c>
    </row>
    <row r="2029" spans="1:4" x14ac:dyDescent="0.25">
      <c r="A2029">
        <f t="shared" si="63"/>
        <v>2029</v>
      </c>
      <c r="B2029" t="e">
        <f>IF('Peer Comparison Tool'!$D$11="NR",INDEX('CECL &lt;50B Database'!$A:$A,MATCH(Workings!$A2029,'CECL &lt;50B Database'!$AI:$AI,0)),INDEX('ALLL &lt;50B Database'!$A:$A,MATCH(Workings!$A2029,'ALLL &lt;50B Database'!$AI:$AI,0)))</f>
        <v>#N/A</v>
      </c>
      <c r="C2029" s="3" t="str">
        <f>IFERROR(IFERROR(VLOOKUP($B2029,'CECL &lt;50B Database'!$A:$AA,11,FALSE),VLOOKUP($B2029,'ALLL &lt;50B Database'!$A:$AA,11,FALSE)),"")</f>
        <v/>
      </c>
      <c r="D2029" t="str">
        <f t="shared" si="62"/>
        <v/>
      </c>
    </row>
    <row r="2030" spans="1:4" x14ac:dyDescent="0.25">
      <c r="A2030">
        <f t="shared" si="63"/>
        <v>2030</v>
      </c>
      <c r="B2030" t="e">
        <f>IF('Peer Comparison Tool'!$D$11="NR",INDEX('CECL &lt;50B Database'!$A:$A,MATCH(Workings!$A2030,'CECL &lt;50B Database'!$AI:$AI,0)),INDEX('ALLL &lt;50B Database'!$A:$A,MATCH(Workings!$A2030,'ALLL &lt;50B Database'!$AI:$AI,0)))</f>
        <v>#N/A</v>
      </c>
      <c r="C2030" s="3" t="str">
        <f>IFERROR(IFERROR(VLOOKUP($B2030,'CECL &lt;50B Database'!$A:$AA,11,FALSE),VLOOKUP($B2030,'ALLL &lt;50B Database'!$A:$AA,11,FALSE)),"")</f>
        <v/>
      </c>
      <c r="D2030" t="str">
        <f t="shared" si="62"/>
        <v/>
      </c>
    </row>
    <row r="2031" spans="1:4" x14ac:dyDescent="0.25">
      <c r="A2031">
        <f t="shared" si="63"/>
        <v>2031</v>
      </c>
      <c r="B2031" t="e">
        <f>IF('Peer Comparison Tool'!$D$11="NR",INDEX('CECL &lt;50B Database'!$A:$A,MATCH(Workings!$A2031,'CECL &lt;50B Database'!$AI:$AI,0)),INDEX('ALLL &lt;50B Database'!$A:$A,MATCH(Workings!$A2031,'ALLL &lt;50B Database'!$AI:$AI,0)))</f>
        <v>#N/A</v>
      </c>
      <c r="C2031" s="3" t="str">
        <f>IFERROR(IFERROR(VLOOKUP($B2031,'CECL &lt;50B Database'!$A:$AA,11,FALSE),VLOOKUP($B2031,'ALLL &lt;50B Database'!$A:$AA,11,FALSE)),"")</f>
        <v/>
      </c>
      <c r="D2031" t="str">
        <f t="shared" si="62"/>
        <v/>
      </c>
    </row>
    <row r="2032" spans="1:4" x14ac:dyDescent="0.25">
      <c r="A2032">
        <f t="shared" si="63"/>
        <v>2032</v>
      </c>
      <c r="B2032" t="e">
        <f>IF('Peer Comparison Tool'!$D$11="NR",INDEX('CECL &lt;50B Database'!$A:$A,MATCH(Workings!$A2032,'CECL &lt;50B Database'!$AI:$AI,0)),INDEX('ALLL &lt;50B Database'!$A:$A,MATCH(Workings!$A2032,'ALLL &lt;50B Database'!$AI:$AI,0)))</f>
        <v>#N/A</v>
      </c>
      <c r="C2032" s="3" t="str">
        <f>IFERROR(IFERROR(VLOOKUP($B2032,'CECL &lt;50B Database'!$A:$AA,11,FALSE),VLOOKUP($B2032,'ALLL &lt;50B Database'!$A:$AA,11,FALSE)),"")</f>
        <v/>
      </c>
      <c r="D2032" t="str">
        <f t="shared" si="62"/>
        <v/>
      </c>
    </row>
    <row r="2033" spans="1:4" x14ac:dyDescent="0.25">
      <c r="A2033">
        <f t="shared" si="63"/>
        <v>2033</v>
      </c>
      <c r="B2033" t="e">
        <f>IF('Peer Comparison Tool'!$D$11="NR",INDEX('CECL &lt;50B Database'!$A:$A,MATCH(Workings!$A2033,'CECL &lt;50B Database'!$AI:$AI,0)),INDEX('ALLL &lt;50B Database'!$A:$A,MATCH(Workings!$A2033,'ALLL &lt;50B Database'!$AI:$AI,0)))</f>
        <v>#N/A</v>
      </c>
      <c r="C2033" s="3" t="str">
        <f>IFERROR(IFERROR(VLOOKUP($B2033,'CECL &lt;50B Database'!$A:$AA,11,FALSE),VLOOKUP($B2033,'ALLL &lt;50B Database'!$A:$AA,11,FALSE)),"")</f>
        <v/>
      </c>
      <c r="D2033" t="str">
        <f t="shared" si="62"/>
        <v/>
      </c>
    </row>
    <row r="2034" spans="1:4" x14ac:dyDescent="0.25">
      <c r="A2034">
        <f t="shared" si="63"/>
        <v>2034</v>
      </c>
      <c r="B2034" t="e">
        <f>IF('Peer Comparison Tool'!$D$11="NR",INDEX('CECL &lt;50B Database'!$A:$A,MATCH(Workings!$A2034,'CECL &lt;50B Database'!$AI:$AI,0)),INDEX('ALLL &lt;50B Database'!$A:$A,MATCH(Workings!$A2034,'ALLL &lt;50B Database'!$AI:$AI,0)))</f>
        <v>#N/A</v>
      </c>
      <c r="C2034" s="3" t="str">
        <f>IFERROR(IFERROR(VLOOKUP($B2034,'CECL &lt;50B Database'!$A:$AA,11,FALSE),VLOOKUP($B2034,'ALLL &lt;50B Database'!$A:$AA,11,FALSE)),"")</f>
        <v/>
      </c>
      <c r="D2034" t="str">
        <f t="shared" si="62"/>
        <v/>
      </c>
    </row>
    <row r="2035" spans="1:4" x14ac:dyDescent="0.25">
      <c r="A2035">
        <f t="shared" si="63"/>
        <v>2035</v>
      </c>
      <c r="B2035" t="e">
        <f>IF('Peer Comparison Tool'!$D$11="NR",INDEX('CECL &lt;50B Database'!$A:$A,MATCH(Workings!$A2035,'CECL &lt;50B Database'!$AI:$AI,0)),INDEX('ALLL &lt;50B Database'!$A:$A,MATCH(Workings!$A2035,'ALLL &lt;50B Database'!$AI:$AI,0)))</f>
        <v>#N/A</v>
      </c>
      <c r="C2035" s="3" t="str">
        <f>IFERROR(IFERROR(VLOOKUP($B2035,'CECL &lt;50B Database'!$A:$AA,11,FALSE),VLOOKUP($B2035,'ALLL &lt;50B Database'!$A:$AA,11,FALSE)),"")</f>
        <v/>
      </c>
      <c r="D2035" t="str">
        <f t="shared" si="62"/>
        <v/>
      </c>
    </row>
    <row r="2036" spans="1:4" x14ac:dyDescent="0.25">
      <c r="A2036">
        <f t="shared" si="63"/>
        <v>2036</v>
      </c>
      <c r="B2036" t="e">
        <f>IF('Peer Comparison Tool'!$D$11="NR",INDEX('CECL &lt;50B Database'!$A:$A,MATCH(Workings!$A2036,'CECL &lt;50B Database'!$AI:$AI,0)),INDEX('ALLL &lt;50B Database'!$A:$A,MATCH(Workings!$A2036,'ALLL &lt;50B Database'!$AI:$AI,0)))</f>
        <v>#N/A</v>
      </c>
      <c r="C2036" s="3" t="str">
        <f>IFERROR(IFERROR(VLOOKUP($B2036,'CECL &lt;50B Database'!$A:$AA,11,FALSE),VLOOKUP($B2036,'ALLL &lt;50B Database'!$A:$AA,11,FALSE)),"")</f>
        <v/>
      </c>
      <c r="D2036" t="str">
        <f t="shared" si="62"/>
        <v/>
      </c>
    </row>
    <row r="2037" spans="1:4" x14ac:dyDescent="0.25">
      <c r="A2037">
        <f t="shared" si="63"/>
        <v>2037</v>
      </c>
      <c r="B2037" t="e">
        <f>IF('Peer Comparison Tool'!$D$11="NR",INDEX('CECL &lt;50B Database'!$A:$A,MATCH(Workings!$A2037,'CECL &lt;50B Database'!$AI:$AI,0)),INDEX('ALLL &lt;50B Database'!$A:$A,MATCH(Workings!$A2037,'ALLL &lt;50B Database'!$AI:$AI,0)))</f>
        <v>#N/A</v>
      </c>
      <c r="C2037" s="3" t="str">
        <f>IFERROR(IFERROR(VLOOKUP($B2037,'CECL &lt;50B Database'!$A:$AA,11,FALSE),VLOOKUP($B2037,'ALLL &lt;50B Database'!$A:$AA,11,FALSE)),"")</f>
        <v/>
      </c>
      <c r="D2037" t="str">
        <f t="shared" si="62"/>
        <v/>
      </c>
    </row>
    <row r="2038" spans="1:4" x14ac:dyDescent="0.25">
      <c r="A2038">
        <f t="shared" si="63"/>
        <v>2038</v>
      </c>
      <c r="B2038" t="e">
        <f>IF('Peer Comparison Tool'!$D$11="NR",INDEX('CECL &lt;50B Database'!$A:$A,MATCH(Workings!$A2038,'CECL &lt;50B Database'!$AI:$AI,0)),INDEX('ALLL &lt;50B Database'!$A:$A,MATCH(Workings!$A2038,'ALLL &lt;50B Database'!$AI:$AI,0)))</f>
        <v>#N/A</v>
      </c>
      <c r="C2038" s="3" t="str">
        <f>IFERROR(IFERROR(VLOOKUP($B2038,'CECL &lt;50B Database'!$A:$AA,11,FALSE),VLOOKUP($B2038,'ALLL &lt;50B Database'!$A:$AA,11,FALSE)),"")</f>
        <v/>
      </c>
      <c r="D2038" t="str">
        <f t="shared" si="62"/>
        <v/>
      </c>
    </row>
    <row r="2039" spans="1:4" x14ac:dyDescent="0.25">
      <c r="A2039">
        <f t="shared" si="63"/>
        <v>2039</v>
      </c>
      <c r="B2039" t="e">
        <f>IF('Peer Comparison Tool'!$D$11="NR",INDEX('CECL &lt;50B Database'!$A:$A,MATCH(Workings!$A2039,'CECL &lt;50B Database'!$AI:$AI,0)),INDEX('ALLL &lt;50B Database'!$A:$A,MATCH(Workings!$A2039,'ALLL &lt;50B Database'!$AI:$AI,0)))</f>
        <v>#N/A</v>
      </c>
      <c r="C2039" s="3" t="str">
        <f>IFERROR(IFERROR(VLOOKUP($B2039,'CECL &lt;50B Database'!$A:$AA,11,FALSE),VLOOKUP($B2039,'ALLL &lt;50B Database'!$A:$AA,11,FALSE)),"")</f>
        <v/>
      </c>
      <c r="D2039" t="str">
        <f t="shared" si="62"/>
        <v/>
      </c>
    </row>
    <row r="2040" spans="1:4" x14ac:dyDescent="0.25">
      <c r="A2040">
        <f t="shared" si="63"/>
        <v>2040</v>
      </c>
      <c r="B2040" t="e">
        <f>IF('Peer Comparison Tool'!$D$11="NR",INDEX('CECL &lt;50B Database'!$A:$A,MATCH(Workings!$A2040,'CECL &lt;50B Database'!$AI:$AI,0)),INDEX('ALLL &lt;50B Database'!$A:$A,MATCH(Workings!$A2040,'ALLL &lt;50B Database'!$AI:$AI,0)))</f>
        <v>#N/A</v>
      </c>
      <c r="C2040" s="3" t="str">
        <f>IFERROR(IFERROR(VLOOKUP($B2040,'CECL &lt;50B Database'!$A:$AA,11,FALSE),VLOOKUP($B2040,'ALLL &lt;50B Database'!$A:$AA,11,FALSE)),"")</f>
        <v/>
      </c>
      <c r="D2040" t="str">
        <f t="shared" si="62"/>
        <v/>
      </c>
    </row>
    <row r="2041" spans="1:4" x14ac:dyDescent="0.25">
      <c r="A2041">
        <f t="shared" si="63"/>
        <v>2041</v>
      </c>
      <c r="B2041" t="e">
        <f>IF('Peer Comparison Tool'!$D$11="NR",INDEX('CECL &lt;50B Database'!$A:$A,MATCH(Workings!$A2041,'CECL &lt;50B Database'!$AI:$AI,0)),INDEX('ALLL &lt;50B Database'!$A:$A,MATCH(Workings!$A2041,'ALLL &lt;50B Database'!$AI:$AI,0)))</f>
        <v>#N/A</v>
      </c>
      <c r="C2041" s="3" t="str">
        <f>IFERROR(IFERROR(VLOOKUP($B2041,'CECL &lt;50B Database'!$A:$AA,11,FALSE),VLOOKUP($B2041,'ALLL &lt;50B Database'!$A:$AA,11,FALSE)),"")</f>
        <v/>
      </c>
      <c r="D2041" t="str">
        <f t="shared" si="62"/>
        <v/>
      </c>
    </row>
    <row r="2042" spans="1:4" x14ac:dyDescent="0.25">
      <c r="A2042">
        <f t="shared" si="63"/>
        <v>2042</v>
      </c>
      <c r="B2042" t="e">
        <f>IF('Peer Comparison Tool'!$D$11="NR",INDEX('CECL &lt;50B Database'!$A:$A,MATCH(Workings!$A2042,'CECL &lt;50B Database'!$AI:$AI,0)),INDEX('ALLL &lt;50B Database'!$A:$A,MATCH(Workings!$A2042,'ALLL &lt;50B Database'!$AI:$AI,0)))</f>
        <v>#N/A</v>
      </c>
      <c r="C2042" s="3" t="str">
        <f>IFERROR(IFERROR(VLOOKUP($B2042,'CECL &lt;50B Database'!$A:$AA,11,FALSE),VLOOKUP($B2042,'ALLL &lt;50B Database'!$A:$AA,11,FALSE)),"")</f>
        <v/>
      </c>
      <c r="D2042" t="str">
        <f t="shared" si="62"/>
        <v/>
      </c>
    </row>
    <row r="2043" spans="1:4" x14ac:dyDescent="0.25">
      <c r="A2043">
        <f t="shared" si="63"/>
        <v>2043</v>
      </c>
      <c r="B2043" t="e">
        <f>IF('Peer Comparison Tool'!$D$11="NR",INDEX('CECL &lt;50B Database'!$A:$A,MATCH(Workings!$A2043,'CECL &lt;50B Database'!$AI:$AI,0)),INDEX('ALLL &lt;50B Database'!$A:$A,MATCH(Workings!$A2043,'ALLL &lt;50B Database'!$AI:$AI,0)))</f>
        <v>#N/A</v>
      </c>
      <c r="C2043" s="3" t="str">
        <f>IFERROR(IFERROR(VLOOKUP($B2043,'CECL &lt;50B Database'!$A:$AA,11,FALSE),VLOOKUP($B2043,'ALLL &lt;50B Database'!$A:$AA,11,FALSE)),"")</f>
        <v/>
      </c>
      <c r="D2043" t="str">
        <f t="shared" si="62"/>
        <v/>
      </c>
    </row>
    <row r="2044" spans="1:4" x14ac:dyDescent="0.25">
      <c r="A2044">
        <f t="shared" si="63"/>
        <v>2044</v>
      </c>
      <c r="B2044" t="e">
        <f>IF('Peer Comparison Tool'!$D$11="NR",INDEX('CECL &lt;50B Database'!$A:$A,MATCH(Workings!$A2044,'CECL &lt;50B Database'!$AI:$AI,0)),INDEX('ALLL &lt;50B Database'!$A:$A,MATCH(Workings!$A2044,'ALLL &lt;50B Database'!$AI:$AI,0)))</f>
        <v>#N/A</v>
      </c>
      <c r="C2044" s="3" t="str">
        <f>IFERROR(IFERROR(VLOOKUP($B2044,'CECL &lt;50B Database'!$A:$AA,11,FALSE),VLOOKUP($B2044,'ALLL &lt;50B Database'!$A:$AA,11,FALSE)),"")</f>
        <v/>
      </c>
      <c r="D2044" t="str">
        <f t="shared" si="62"/>
        <v/>
      </c>
    </row>
    <row r="2045" spans="1:4" x14ac:dyDescent="0.25">
      <c r="A2045">
        <f t="shared" si="63"/>
        <v>2045</v>
      </c>
      <c r="B2045" t="e">
        <f>IF('Peer Comparison Tool'!$D$11="NR",INDEX('CECL &lt;50B Database'!$A:$A,MATCH(Workings!$A2045,'CECL &lt;50B Database'!$AI:$AI,0)),INDEX('ALLL &lt;50B Database'!$A:$A,MATCH(Workings!$A2045,'ALLL &lt;50B Database'!$AI:$AI,0)))</f>
        <v>#N/A</v>
      </c>
      <c r="C2045" s="3" t="str">
        <f>IFERROR(IFERROR(VLOOKUP($B2045,'CECL &lt;50B Database'!$A:$AA,11,FALSE),VLOOKUP($B2045,'ALLL &lt;50B Database'!$A:$AA,11,FALSE)),"")</f>
        <v/>
      </c>
      <c r="D2045" t="str">
        <f t="shared" si="62"/>
        <v/>
      </c>
    </row>
    <row r="2046" spans="1:4" x14ac:dyDescent="0.25">
      <c r="A2046">
        <f t="shared" si="63"/>
        <v>2046</v>
      </c>
      <c r="B2046" t="e">
        <f>IF('Peer Comparison Tool'!$D$11="NR",INDEX('CECL &lt;50B Database'!$A:$A,MATCH(Workings!$A2046,'CECL &lt;50B Database'!$AI:$AI,0)),INDEX('ALLL &lt;50B Database'!$A:$A,MATCH(Workings!$A2046,'ALLL &lt;50B Database'!$AI:$AI,0)))</f>
        <v>#N/A</v>
      </c>
      <c r="C2046" s="3" t="str">
        <f>IFERROR(IFERROR(VLOOKUP($B2046,'CECL &lt;50B Database'!$A:$AA,11,FALSE),VLOOKUP($B2046,'ALLL &lt;50B Database'!$A:$AA,11,FALSE)),"")</f>
        <v/>
      </c>
      <c r="D2046" t="str">
        <f t="shared" si="62"/>
        <v/>
      </c>
    </row>
    <row r="2047" spans="1:4" x14ac:dyDescent="0.25">
      <c r="A2047">
        <f t="shared" si="63"/>
        <v>2047</v>
      </c>
      <c r="B2047" t="e">
        <f>IF('Peer Comparison Tool'!$D$11="NR",INDEX('CECL &lt;50B Database'!$A:$A,MATCH(Workings!$A2047,'CECL &lt;50B Database'!$AI:$AI,0)),INDEX('ALLL &lt;50B Database'!$A:$A,MATCH(Workings!$A2047,'ALLL &lt;50B Database'!$AI:$AI,0)))</f>
        <v>#N/A</v>
      </c>
      <c r="C2047" s="3" t="str">
        <f>IFERROR(IFERROR(VLOOKUP($B2047,'CECL &lt;50B Database'!$A:$AA,11,FALSE),VLOOKUP($B2047,'ALLL &lt;50B Database'!$A:$AA,11,FALSE)),"")</f>
        <v/>
      </c>
      <c r="D2047" t="str">
        <f t="shared" si="62"/>
        <v/>
      </c>
    </row>
    <row r="2048" spans="1:4" x14ac:dyDescent="0.25">
      <c r="A2048">
        <f t="shared" si="63"/>
        <v>2048</v>
      </c>
      <c r="B2048" t="e">
        <f>IF('Peer Comparison Tool'!$D$11="NR",INDEX('CECL &lt;50B Database'!$A:$A,MATCH(Workings!$A2048,'CECL &lt;50B Database'!$AI:$AI,0)),INDEX('ALLL &lt;50B Database'!$A:$A,MATCH(Workings!$A2048,'ALLL &lt;50B Database'!$AI:$AI,0)))</f>
        <v>#N/A</v>
      </c>
      <c r="C2048" s="3" t="str">
        <f>IFERROR(IFERROR(VLOOKUP($B2048,'CECL &lt;50B Database'!$A:$AA,11,FALSE),VLOOKUP($B2048,'ALLL &lt;50B Database'!$A:$AA,11,FALSE)),"")</f>
        <v/>
      </c>
      <c r="D2048" t="str">
        <f t="shared" si="62"/>
        <v/>
      </c>
    </row>
    <row r="2049" spans="1:4" x14ac:dyDescent="0.25">
      <c r="A2049">
        <f t="shared" si="63"/>
        <v>2049</v>
      </c>
      <c r="B2049" t="e">
        <f>IF('Peer Comparison Tool'!$D$11="NR",INDEX('CECL &lt;50B Database'!$A:$A,MATCH(Workings!$A2049,'CECL &lt;50B Database'!$AI:$AI,0)),INDEX('ALLL &lt;50B Database'!$A:$A,MATCH(Workings!$A2049,'ALLL &lt;50B Database'!$AI:$AI,0)))</f>
        <v>#N/A</v>
      </c>
      <c r="C2049" s="3" t="str">
        <f>IFERROR(IFERROR(VLOOKUP($B2049,'CECL &lt;50B Database'!$A:$AA,11,FALSE),VLOOKUP($B2049,'ALLL &lt;50B Database'!$A:$AA,11,FALSE)),"")</f>
        <v/>
      </c>
      <c r="D2049" t="str">
        <f t="shared" si="62"/>
        <v/>
      </c>
    </row>
    <row r="2050" spans="1:4" x14ac:dyDescent="0.25">
      <c r="A2050">
        <f t="shared" si="63"/>
        <v>2050</v>
      </c>
      <c r="B2050" t="e">
        <f>IF('Peer Comparison Tool'!$D$11="NR",INDEX('CECL &lt;50B Database'!$A:$A,MATCH(Workings!$A2050,'CECL &lt;50B Database'!$AI:$AI,0)),INDEX('ALLL &lt;50B Database'!$A:$A,MATCH(Workings!$A2050,'ALLL &lt;50B Database'!$AI:$AI,0)))</f>
        <v>#N/A</v>
      </c>
      <c r="C2050" s="3" t="str">
        <f>IFERROR(IFERROR(VLOOKUP($B2050,'CECL &lt;50B Database'!$A:$AA,11,FALSE),VLOOKUP($B2050,'ALLL &lt;50B Database'!$A:$AA,11,FALSE)),"")</f>
        <v/>
      </c>
      <c r="D2050" t="str">
        <f t="shared" ref="D2050:D2113" si="64">IFERROR(RANK($C2050,$C$1:$C$5000,0),"")</f>
        <v/>
      </c>
    </row>
    <row r="2051" spans="1:4" x14ac:dyDescent="0.25">
      <c r="A2051">
        <f t="shared" si="63"/>
        <v>2051</v>
      </c>
      <c r="B2051" t="e">
        <f>IF('Peer Comparison Tool'!$D$11="NR",INDEX('CECL &lt;50B Database'!$A:$A,MATCH(Workings!$A2051,'CECL &lt;50B Database'!$AI:$AI,0)),INDEX('ALLL &lt;50B Database'!$A:$A,MATCH(Workings!$A2051,'ALLL &lt;50B Database'!$AI:$AI,0)))</f>
        <v>#N/A</v>
      </c>
      <c r="C2051" s="3" t="str">
        <f>IFERROR(IFERROR(VLOOKUP($B2051,'CECL &lt;50B Database'!$A:$AA,11,FALSE),VLOOKUP($B2051,'ALLL &lt;50B Database'!$A:$AA,11,FALSE)),"")</f>
        <v/>
      </c>
      <c r="D2051" t="str">
        <f t="shared" si="64"/>
        <v/>
      </c>
    </row>
    <row r="2052" spans="1:4" x14ac:dyDescent="0.25">
      <c r="A2052">
        <f t="shared" ref="A2052:A2115" si="65">A2051+1</f>
        <v>2052</v>
      </c>
      <c r="B2052" t="e">
        <f>IF('Peer Comparison Tool'!$D$11="NR",INDEX('CECL &lt;50B Database'!$A:$A,MATCH(Workings!$A2052,'CECL &lt;50B Database'!$AI:$AI,0)),INDEX('ALLL &lt;50B Database'!$A:$A,MATCH(Workings!$A2052,'ALLL &lt;50B Database'!$AI:$AI,0)))</f>
        <v>#N/A</v>
      </c>
      <c r="C2052" s="3" t="str">
        <f>IFERROR(IFERROR(VLOOKUP($B2052,'CECL &lt;50B Database'!$A:$AA,11,FALSE),VLOOKUP($B2052,'ALLL &lt;50B Database'!$A:$AA,11,FALSE)),"")</f>
        <v/>
      </c>
      <c r="D2052" t="str">
        <f t="shared" si="64"/>
        <v/>
      </c>
    </row>
    <row r="2053" spans="1:4" x14ac:dyDescent="0.25">
      <c r="A2053">
        <f t="shared" si="65"/>
        <v>2053</v>
      </c>
      <c r="B2053" t="e">
        <f>IF('Peer Comparison Tool'!$D$11="NR",INDEX('CECL &lt;50B Database'!$A:$A,MATCH(Workings!$A2053,'CECL &lt;50B Database'!$AI:$AI,0)),INDEX('ALLL &lt;50B Database'!$A:$A,MATCH(Workings!$A2053,'ALLL &lt;50B Database'!$AI:$AI,0)))</f>
        <v>#N/A</v>
      </c>
      <c r="C2053" s="3" t="str">
        <f>IFERROR(IFERROR(VLOOKUP($B2053,'CECL &lt;50B Database'!$A:$AA,11,FALSE),VLOOKUP($B2053,'ALLL &lt;50B Database'!$A:$AA,11,FALSE)),"")</f>
        <v/>
      </c>
      <c r="D2053" t="str">
        <f t="shared" si="64"/>
        <v/>
      </c>
    </row>
    <row r="2054" spans="1:4" x14ac:dyDescent="0.25">
      <c r="A2054">
        <f t="shared" si="65"/>
        <v>2054</v>
      </c>
      <c r="B2054" t="e">
        <f>IF('Peer Comparison Tool'!$D$11="NR",INDEX('CECL &lt;50B Database'!$A:$A,MATCH(Workings!$A2054,'CECL &lt;50B Database'!$AI:$AI,0)),INDEX('ALLL &lt;50B Database'!$A:$A,MATCH(Workings!$A2054,'ALLL &lt;50B Database'!$AI:$AI,0)))</f>
        <v>#N/A</v>
      </c>
      <c r="C2054" s="3" t="str">
        <f>IFERROR(IFERROR(VLOOKUP($B2054,'CECL &lt;50B Database'!$A:$AA,11,FALSE),VLOOKUP($B2054,'ALLL &lt;50B Database'!$A:$AA,11,FALSE)),"")</f>
        <v/>
      </c>
      <c r="D2054" t="str">
        <f t="shared" si="64"/>
        <v/>
      </c>
    </row>
    <row r="2055" spans="1:4" x14ac:dyDescent="0.25">
      <c r="A2055">
        <f t="shared" si="65"/>
        <v>2055</v>
      </c>
      <c r="B2055" t="e">
        <f>IF('Peer Comparison Tool'!$D$11="NR",INDEX('CECL &lt;50B Database'!$A:$A,MATCH(Workings!$A2055,'CECL &lt;50B Database'!$AI:$AI,0)),INDEX('ALLL &lt;50B Database'!$A:$A,MATCH(Workings!$A2055,'ALLL &lt;50B Database'!$AI:$AI,0)))</f>
        <v>#N/A</v>
      </c>
      <c r="C2055" s="3" t="str">
        <f>IFERROR(IFERROR(VLOOKUP($B2055,'CECL &lt;50B Database'!$A:$AA,11,FALSE),VLOOKUP($B2055,'ALLL &lt;50B Database'!$A:$AA,11,FALSE)),"")</f>
        <v/>
      </c>
      <c r="D2055" t="str">
        <f t="shared" si="64"/>
        <v/>
      </c>
    </row>
    <row r="2056" spans="1:4" x14ac:dyDescent="0.25">
      <c r="A2056">
        <f t="shared" si="65"/>
        <v>2056</v>
      </c>
      <c r="B2056" t="e">
        <f>IF('Peer Comparison Tool'!$D$11="NR",INDEX('CECL &lt;50B Database'!$A:$A,MATCH(Workings!$A2056,'CECL &lt;50B Database'!$AI:$AI,0)),INDEX('ALLL &lt;50B Database'!$A:$A,MATCH(Workings!$A2056,'ALLL &lt;50B Database'!$AI:$AI,0)))</f>
        <v>#N/A</v>
      </c>
      <c r="C2056" s="3" t="str">
        <f>IFERROR(IFERROR(VLOOKUP($B2056,'CECL &lt;50B Database'!$A:$AA,11,FALSE),VLOOKUP($B2056,'ALLL &lt;50B Database'!$A:$AA,11,FALSE)),"")</f>
        <v/>
      </c>
      <c r="D2056" t="str">
        <f t="shared" si="64"/>
        <v/>
      </c>
    </row>
    <row r="2057" spans="1:4" x14ac:dyDescent="0.25">
      <c r="A2057">
        <f t="shared" si="65"/>
        <v>2057</v>
      </c>
      <c r="B2057" t="e">
        <f>IF('Peer Comparison Tool'!$D$11="NR",INDEX('CECL &lt;50B Database'!$A:$A,MATCH(Workings!$A2057,'CECL &lt;50B Database'!$AI:$AI,0)),INDEX('ALLL &lt;50B Database'!$A:$A,MATCH(Workings!$A2057,'ALLL &lt;50B Database'!$AI:$AI,0)))</f>
        <v>#N/A</v>
      </c>
      <c r="C2057" s="3" t="str">
        <f>IFERROR(IFERROR(VLOOKUP($B2057,'CECL &lt;50B Database'!$A:$AA,11,FALSE),VLOOKUP($B2057,'ALLL &lt;50B Database'!$A:$AA,11,FALSE)),"")</f>
        <v/>
      </c>
      <c r="D2057" t="str">
        <f t="shared" si="64"/>
        <v/>
      </c>
    </row>
    <row r="2058" spans="1:4" x14ac:dyDescent="0.25">
      <c r="A2058">
        <f t="shared" si="65"/>
        <v>2058</v>
      </c>
      <c r="B2058" t="e">
        <f>IF('Peer Comparison Tool'!$D$11="NR",INDEX('CECL &lt;50B Database'!$A:$A,MATCH(Workings!$A2058,'CECL &lt;50B Database'!$AI:$AI,0)),INDEX('ALLL &lt;50B Database'!$A:$A,MATCH(Workings!$A2058,'ALLL &lt;50B Database'!$AI:$AI,0)))</f>
        <v>#N/A</v>
      </c>
      <c r="C2058" s="3" t="str">
        <f>IFERROR(IFERROR(VLOOKUP($B2058,'CECL &lt;50B Database'!$A:$AA,11,FALSE),VLOOKUP($B2058,'ALLL &lt;50B Database'!$A:$AA,11,FALSE)),"")</f>
        <v/>
      </c>
      <c r="D2058" t="str">
        <f t="shared" si="64"/>
        <v/>
      </c>
    </row>
    <row r="2059" spans="1:4" x14ac:dyDescent="0.25">
      <c r="A2059">
        <f t="shared" si="65"/>
        <v>2059</v>
      </c>
      <c r="B2059" t="e">
        <f>IF('Peer Comparison Tool'!$D$11="NR",INDEX('CECL &lt;50B Database'!$A:$A,MATCH(Workings!$A2059,'CECL &lt;50B Database'!$AI:$AI,0)),INDEX('ALLL &lt;50B Database'!$A:$A,MATCH(Workings!$A2059,'ALLL &lt;50B Database'!$AI:$AI,0)))</f>
        <v>#N/A</v>
      </c>
      <c r="C2059" s="3" t="str">
        <f>IFERROR(IFERROR(VLOOKUP($B2059,'CECL &lt;50B Database'!$A:$AA,11,FALSE),VLOOKUP($B2059,'ALLL &lt;50B Database'!$A:$AA,11,FALSE)),"")</f>
        <v/>
      </c>
      <c r="D2059" t="str">
        <f t="shared" si="64"/>
        <v/>
      </c>
    </row>
    <row r="2060" spans="1:4" x14ac:dyDescent="0.25">
      <c r="A2060">
        <f t="shared" si="65"/>
        <v>2060</v>
      </c>
      <c r="B2060" t="e">
        <f>IF('Peer Comparison Tool'!$D$11="NR",INDEX('CECL &lt;50B Database'!$A:$A,MATCH(Workings!$A2060,'CECL &lt;50B Database'!$AI:$AI,0)),INDEX('ALLL &lt;50B Database'!$A:$A,MATCH(Workings!$A2060,'ALLL &lt;50B Database'!$AI:$AI,0)))</f>
        <v>#N/A</v>
      </c>
      <c r="C2060" s="3" t="str">
        <f>IFERROR(IFERROR(VLOOKUP($B2060,'CECL &lt;50B Database'!$A:$AA,11,FALSE),VLOOKUP($B2060,'ALLL &lt;50B Database'!$A:$AA,11,FALSE)),"")</f>
        <v/>
      </c>
      <c r="D2060" t="str">
        <f t="shared" si="64"/>
        <v/>
      </c>
    </row>
    <row r="2061" spans="1:4" x14ac:dyDescent="0.25">
      <c r="A2061">
        <f t="shared" si="65"/>
        <v>2061</v>
      </c>
      <c r="B2061" t="e">
        <f>IF('Peer Comparison Tool'!$D$11="NR",INDEX('CECL &lt;50B Database'!$A:$A,MATCH(Workings!$A2061,'CECL &lt;50B Database'!$AI:$AI,0)),INDEX('ALLL &lt;50B Database'!$A:$A,MATCH(Workings!$A2061,'ALLL &lt;50B Database'!$AI:$AI,0)))</f>
        <v>#N/A</v>
      </c>
      <c r="C2061" s="3" t="str">
        <f>IFERROR(IFERROR(VLOOKUP($B2061,'CECL &lt;50B Database'!$A:$AA,11,FALSE),VLOOKUP($B2061,'ALLL &lt;50B Database'!$A:$AA,11,FALSE)),"")</f>
        <v/>
      </c>
      <c r="D2061" t="str">
        <f t="shared" si="64"/>
        <v/>
      </c>
    </row>
    <row r="2062" spans="1:4" x14ac:dyDescent="0.25">
      <c r="A2062">
        <f t="shared" si="65"/>
        <v>2062</v>
      </c>
      <c r="B2062" t="e">
        <f>IF('Peer Comparison Tool'!$D$11="NR",INDEX('CECL &lt;50B Database'!$A:$A,MATCH(Workings!$A2062,'CECL &lt;50B Database'!$AI:$AI,0)),INDEX('ALLL &lt;50B Database'!$A:$A,MATCH(Workings!$A2062,'ALLL &lt;50B Database'!$AI:$AI,0)))</f>
        <v>#N/A</v>
      </c>
      <c r="C2062" s="3" t="str">
        <f>IFERROR(IFERROR(VLOOKUP($B2062,'CECL &lt;50B Database'!$A:$AA,11,FALSE),VLOOKUP($B2062,'ALLL &lt;50B Database'!$A:$AA,11,FALSE)),"")</f>
        <v/>
      </c>
      <c r="D2062" t="str">
        <f t="shared" si="64"/>
        <v/>
      </c>
    </row>
    <row r="2063" spans="1:4" x14ac:dyDescent="0.25">
      <c r="A2063">
        <f t="shared" si="65"/>
        <v>2063</v>
      </c>
      <c r="B2063" t="e">
        <f>IF('Peer Comparison Tool'!$D$11="NR",INDEX('CECL &lt;50B Database'!$A:$A,MATCH(Workings!$A2063,'CECL &lt;50B Database'!$AI:$AI,0)),INDEX('ALLL &lt;50B Database'!$A:$A,MATCH(Workings!$A2063,'ALLL &lt;50B Database'!$AI:$AI,0)))</f>
        <v>#N/A</v>
      </c>
      <c r="C2063" s="3" t="str">
        <f>IFERROR(IFERROR(VLOOKUP($B2063,'CECL &lt;50B Database'!$A:$AA,11,FALSE),VLOOKUP($B2063,'ALLL &lt;50B Database'!$A:$AA,11,FALSE)),"")</f>
        <v/>
      </c>
      <c r="D2063" t="str">
        <f t="shared" si="64"/>
        <v/>
      </c>
    </row>
    <row r="2064" spans="1:4" x14ac:dyDescent="0.25">
      <c r="A2064">
        <f t="shared" si="65"/>
        <v>2064</v>
      </c>
      <c r="B2064" t="e">
        <f>IF('Peer Comparison Tool'!$D$11="NR",INDEX('CECL &lt;50B Database'!$A:$A,MATCH(Workings!$A2064,'CECL &lt;50B Database'!$AI:$AI,0)),INDEX('ALLL &lt;50B Database'!$A:$A,MATCH(Workings!$A2064,'ALLL &lt;50B Database'!$AI:$AI,0)))</f>
        <v>#N/A</v>
      </c>
      <c r="C2064" s="3" t="str">
        <f>IFERROR(IFERROR(VLOOKUP($B2064,'CECL &lt;50B Database'!$A:$AA,11,FALSE),VLOOKUP($B2064,'ALLL &lt;50B Database'!$A:$AA,11,FALSE)),"")</f>
        <v/>
      </c>
      <c r="D2064" t="str">
        <f t="shared" si="64"/>
        <v/>
      </c>
    </row>
    <row r="2065" spans="1:4" x14ac:dyDescent="0.25">
      <c r="A2065">
        <f t="shared" si="65"/>
        <v>2065</v>
      </c>
      <c r="B2065" t="e">
        <f>IF('Peer Comparison Tool'!$D$11="NR",INDEX('CECL &lt;50B Database'!$A:$A,MATCH(Workings!$A2065,'CECL &lt;50B Database'!$AI:$AI,0)),INDEX('ALLL &lt;50B Database'!$A:$A,MATCH(Workings!$A2065,'ALLL &lt;50B Database'!$AI:$AI,0)))</f>
        <v>#N/A</v>
      </c>
      <c r="C2065" s="3" t="str">
        <f>IFERROR(IFERROR(VLOOKUP($B2065,'CECL &lt;50B Database'!$A:$AA,11,FALSE),VLOOKUP($B2065,'ALLL &lt;50B Database'!$A:$AA,11,FALSE)),"")</f>
        <v/>
      </c>
      <c r="D2065" t="str">
        <f t="shared" si="64"/>
        <v/>
      </c>
    </row>
    <row r="2066" spans="1:4" x14ac:dyDescent="0.25">
      <c r="A2066">
        <f t="shared" si="65"/>
        <v>2066</v>
      </c>
      <c r="B2066" t="e">
        <f>IF('Peer Comparison Tool'!$D$11="NR",INDEX('CECL &lt;50B Database'!$A:$A,MATCH(Workings!$A2066,'CECL &lt;50B Database'!$AI:$AI,0)),INDEX('ALLL &lt;50B Database'!$A:$A,MATCH(Workings!$A2066,'ALLL &lt;50B Database'!$AI:$AI,0)))</f>
        <v>#N/A</v>
      </c>
      <c r="C2066" s="3" t="str">
        <f>IFERROR(IFERROR(VLOOKUP($B2066,'CECL &lt;50B Database'!$A:$AA,11,FALSE),VLOOKUP($B2066,'ALLL &lt;50B Database'!$A:$AA,11,FALSE)),"")</f>
        <v/>
      </c>
      <c r="D2066" t="str">
        <f t="shared" si="64"/>
        <v/>
      </c>
    </row>
    <row r="2067" spans="1:4" x14ac:dyDescent="0.25">
      <c r="A2067">
        <f t="shared" si="65"/>
        <v>2067</v>
      </c>
      <c r="B2067" t="e">
        <f>IF('Peer Comparison Tool'!$D$11="NR",INDEX('CECL &lt;50B Database'!$A:$A,MATCH(Workings!$A2067,'CECL &lt;50B Database'!$AI:$AI,0)),INDEX('ALLL &lt;50B Database'!$A:$A,MATCH(Workings!$A2067,'ALLL &lt;50B Database'!$AI:$AI,0)))</f>
        <v>#N/A</v>
      </c>
      <c r="C2067" s="3" t="str">
        <f>IFERROR(IFERROR(VLOOKUP($B2067,'CECL &lt;50B Database'!$A:$AA,11,FALSE),VLOOKUP($B2067,'ALLL &lt;50B Database'!$A:$AA,11,FALSE)),"")</f>
        <v/>
      </c>
      <c r="D2067" t="str">
        <f t="shared" si="64"/>
        <v/>
      </c>
    </row>
    <row r="2068" spans="1:4" x14ac:dyDescent="0.25">
      <c r="A2068">
        <f t="shared" si="65"/>
        <v>2068</v>
      </c>
      <c r="B2068" t="e">
        <f>IF('Peer Comparison Tool'!$D$11="NR",INDEX('CECL &lt;50B Database'!$A:$A,MATCH(Workings!$A2068,'CECL &lt;50B Database'!$AI:$AI,0)),INDEX('ALLL &lt;50B Database'!$A:$A,MATCH(Workings!$A2068,'ALLL &lt;50B Database'!$AI:$AI,0)))</f>
        <v>#N/A</v>
      </c>
      <c r="C2068" s="3" t="str">
        <f>IFERROR(IFERROR(VLOOKUP($B2068,'CECL &lt;50B Database'!$A:$AA,11,FALSE),VLOOKUP($B2068,'ALLL &lt;50B Database'!$A:$AA,11,FALSE)),"")</f>
        <v/>
      </c>
      <c r="D2068" t="str">
        <f t="shared" si="64"/>
        <v/>
      </c>
    </row>
    <row r="2069" spans="1:4" x14ac:dyDescent="0.25">
      <c r="A2069">
        <f t="shared" si="65"/>
        <v>2069</v>
      </c>
      <c r="B2069" t="e">
        <f>IF('Peer Comparison Tool'!$D$11="NR",INDEX('CECL &lt;50B Database'!$A:$A,MATCH(Workings!$A2069,'CECL &lt;50B Database'!$AI:$AI,0)),INDEX('ALLL &lt;50B Database'!$A:$A,MATCH(Workings!$A2069,'ALLL &lt;50B Database'!$AI:$AI,0)))</f>
        <v>#N/A</v>
      </c>
      <c r="C2069" s="3" t="str">
        <f>IFERROR(IFERROR(VLOOKUP($B2069,'CECL &lt;50B Database'!$A:$AA,11,FALSE),VLOOKUP($B2069,'ALLL &lt;50B Database'!$A:$AA,11,FALSE)),"")</f>
        <v/>
      </c>
      <c r="D2069" t="str">
        <f t="shared" si="64"/>
        <v/>
      </c>
    </row>
    <row r="2070" spans="1:4" x14ac:dyDescent="0.25">
      <c r="A2070">
        <f t="shared" si="65"/>
        <v>2070</v>
      </c>
      <c r="B2070" t="e">
        <f>IF('Peer Comparison Tool'!$D$11="NR",INDEX('CECL &lt;50B Database'!$A:$A,MATCH(Workings!$A2070,'CECL &lt;50B Database'!$AI:$AI,0)),INDEX('ALLL &lt;50B Database'!$A:$A,MATCH(Workings!$A2070,'ALLL &lt;50B Database'!$AI:$AI,0)))</f>
        <v>#N/A</v>
      </c>
      <c r="C2070" s="3" t="str">
        <f>IFERROR(IFERROR(VLOOKUP($B2070,'CECL &lt;50B Database'!$A:$AA,11,FALSE),VLOOKUP($B2070,'ALLL &lt;50B Database'!$A:$AA,11,FALSE)),"")</f>
        <v/>
      </c>
      <c r="D2070" t="str">
        <f t="shared" si="64"/>
        <v/>
      </c>
    </row>
    <row r="2071" spans="1:4" x14ac:dyDescent="0.25">
      <c r="A2071">
        <f t="shared" si="65"/>
        <v>2071</v>
      </c>
      <c r="B2071" t="e">
        <f>IF('Peer Comparison Tool'!$D$11="NR",INDEX('CECL &lt;50B Database'!$A:$A,MATCH(Workings!$A2071,'CECL &lt;50B Database'!$AI:$AI,0)),INDEX('ALLL &lt;50B Database'!$A:$A,MATCH(Workings!$A2071,'ALLL &lt;50B Database'!$AI:$AI,0)))</f>
        <v>#N/A</v>
      </c>
      <c r="C2071" s="3" t="str">
        <f>IFERROR(IFERROR(VLOOKUP($B2071,'CECL &lt;50B Database'!$A:$AA,11,FALSE),VLOOKUP($B2071,'ALLL &lt;50B Database'!$A:$AA,11,FALSE)),"")</f>
        <v/>
      </c>
      <c r="D2071" t="str">
        <f t="shared" si="64"/>
        <v/>
      </c>
    </row>
    <row r="2072" spans="1:4" x14ac:dyDescent="0.25">
      <c r="A2072">
        <f t="shared" si="65"/>
        <v>2072</v>
      </c>
      <c r="B2072" t="e">
        <f>IF('Peer Comparison Tool'!$D$11="NR",INDEX('CECL &lt;50B Database'!$A:$A,MATCH(Workings!$A2072,'CECL &lt;50B Database'!$AI:$AI,0)),INDEX('ALLL &lt;50B Database'!$A:$A,MATCH(Workings!$A2072,'ALLL &lt;50B Database'!$AI:$AI,0)))</f>
        <v>#N/A</v>
      </c>
      <c r="C2072" s="3" t="str">
        <f>IFERROR(IFERROR(VLOOKUP($B2072,'CECL &lt;50B Database'!$A:$AA,11,FALSE),VLOOKUP($B2072,'ALLL &lt;50B Database'!$A:$AA,11,FALSE)),"")</f>
        <v/>
      </c>
      <c r="D2072" t="str">
        <f t="shared" si="64"/>
        <v/>
      </c>
    </row>
    <row r="2073" spans="1:4" x14ac:dyDescent="0.25">
      <c r="A2073">
        <f t="shared" si="65"/>
        <v>2073</v>
      </c>
      <c r="B2073" t="e">
        <f>IF('Peer Comparison Tool'!$D$11="NR",INDEX('CECL &lt;50B Database'!$A:$A,MATCH(Workings!$A2073,'CECL &lt;50B Database'!$AI:$AI,0)),INDEX('ALLL &lt;50B Database'!$A:$A,MATCH(Workings!$A2073,'ALLL &lt;50B Database'!$AI:$AI,0)))</f>
        <v>#N/A</v>
      </c>
      <c r="C2073" s="3" t="str">
        <f>IFERROR(IFERROR(VLOOKUP($B2073,'CECL &lt;50B Database'!$A:$AA,11,FALSE),VLOOKUP($B2073,'ALLL &lt;50B Database'!$A:$AA,11,FALSE)),"")</f>
        <v/>
      </c>
      <c r="D2073" t="str">
        <f t="shared" si="64"/>
        <v/>
      </c>
    </row>
    <row r="2074" spans="1:4" x14ac:dyDescent="0.25">
      <c r="A2074">
        <f t="shared" si="65"/>
        <v>2074</v>
      </c>
      <c r="B2074" t="e">
        <f>IF('Peer Comparison Tool'!$D$11="NR",INDEX('CECL &lt;50B Database'!$A:$A,MATCH(Workings!$A2074,'CECL &lt;50B Database'!$AI:$AI,0)),INDEX('ALLL &lt;50B Database'!$A:$A,MATCH(Workings!$A2074,'ALLL &lt;50B Database'!$AI:$AI,0)))</f>
        <v>#N/A</v>
      </c>
      <c r="C2074" s="3" t="str">
        <f>IFERROR(IFERROR(VLOOKUP($B2074,'CECL &lt;50B Database'!$A:$AA,11,FALSE),VLOOKUP($B2074,'ALLL &lt;50B Database'!$A:$AA,11,FALSE)),"")</f>
        <v/>
      </c>
      <c r="D2074" t="str">
        <f t="shared" si="64"/>
        <v/>
      </c>
    </row>
    <row r="2075" spans="1:4" x14ac:dyDescent="0.25">
      <c r="A2075">
        <f t="shared" si="65"/>
        <v>2075</v>
      </c>
      <c r="B2075" t="e">
        <f>IF('Peer Comparison Tool'!$D$11="NR",INDEX('CECL &lt;50B Database'!$A:$A,MATCH(Workings!$A2075,'CECL &lt;50B Database'!$AI:$AI,0)),INDEX('ALLL &lt;50B Database'!$A:$A,MATCH(Workings!$A2075,'ALLL &lt;50B Database'!$AI:$AI,0)))</f>
        <v>#N/A</v>
      </c>
      <c r="C2075" s="3" t="str">
        <f>IFERROR(IFERROR(VLOOKUP($B2075,'CECL &lt;50B Database'!$A:$AA,11,FALSE),VLOOKUP($B2075,'ALLL &lt;50B Database'!$A:$AA,11,FALSE)),"")</f>
        <v/>
      </c>
      <c r="D2075" t="str">
        <f t="shared" si="64"/>
        <v/>
      </c>
    </row>
    <row r="2076" spans="1:4" x14ac:dyDescent="0.25">
      <c r="A2076">
        <f t="shared" si="65"/>
        <v>2076</v>
      </c>
      <c r="B2076" t="e">
        <f>IF('Peer Comparison Tool'!$D$11="NR",INDEX('CECL &lt;50B Database'!$A:$A,MATCH(Workings!$A2076,'CECL &lt;50B Database'!$AI:$AI,0)),INDEX('ALLL &lt;50B Database'!$A:$A,MATCH(Workings!$A2076,'ALLL &lt;50B Database'!$AI:$AI,0)))</f>
        <v>#N/A</v>
      </c>
      <c r="C2076" s="3" t="str">
        <f>IFERROR(IFERROR(VLOOKUP($B2076,'CECL &lt;50B Database'!$A:$AA,11,FALSE),VLOOKUP($B2076,'ALLL &lt;50B Database'!$A:$AA,11,FALSE)),"")</f>
        <v/>
      </c>
      <c r="D2076" t="str">
        <f t="shared" si="64"/>
        <v/>
      </c>
    </row>
    <row r="2077" spans="1:4" x14ac:dyDescent="0.25">
      <c r="A2077">
        <f t="shared" si="65"/>
        <v>2077</v>
      </c>
      <c r="B2077" t="e">
        <f>IF('Peer Comparison Tool'!$D$11="NR",INDEX('CECL &lt;50B Database'!$A:$A,MATCH(Workings!$A2077,'CECL &lt;50B Database'!$AI:$AI,0)),INDEX('ALLL &lt;50B Database'!$A:$A,MATCH(Workings!$A2077,'ALLL &lt;50B Database'!$AI:$AI,0)))</f>
        <v>#N/A</v>
      </c>
      <c r="C2077" s="3" t="str">
        <f>IFERROR(IFERROR(VLOOKUP($B2077,'CECL &lt;50B Database'!$A:$AA,11,FALSE),VLOOKUP($B2077,'ALLL &lt;50B Database'!$A:$AA,11,FALSE)),"")</f>
        <v/>
      </c>
      <c r="D2077" t="str">
        <f t="shared" si="64"/>
        <v/>
      </c>
    </row>
    <row r="2078" spans="1:4" x14ac:dyDescent="0.25">
      <c r="A2078">
        <f t="shared" si="65"/>
        <v>2078</v>
      </c>
      <c r="B2078" t="e">
        <f>IF('Peer Comparison Tool'!$D$11="NR",INDEX('CECL &lt;50B Database'!$A:$A,MATCH(Workings!$A2078,'CECL &lt;50B Database'!$AI:$AI,0)),INDEX('ALLL &lt;50B Database'!$A:$A,MATCH(Workings!$A2078,'ALLL &lt;50B Database'!$AI:$AI,0)))</f>
        <v>#N/A</v>
      </c>
      <c r="C2078" s="3" t="str">
        <f>IFERROR(IFERROR(VLOOKUP($B2078,'CECL &lt;50B Database'!$A:$AA,11,FALSE),VLOOKUP($B2078,'ALLL &lt;50B Database'!$A:$AA,11,FALSE)),"")</f>
        <v/>
      </c>
      <c r="D2078" t="str">
        <f t="shared" si="64"/>
        <v/>
      </c>
    </row>
    <row r="2079" spans="1:4" x14ac:dyDescent="0.25">
      <c r="A2079">
        <f t="shared" si="65"/>
        <v>2079</v>
      </c>
      <c r="B2079" t="e">
        <f>IF('Peer Comparison Tool'!$D$11="NR",INDEX('CECL &lt;50B Database'!$A:$A,MATCH(Workings!$A2079,'CECL &lt;50B Database'!$AI:$AI,0)),INDEX('ALLL &lt;50B Database'!$A:$A,MATCH(Workings!$A2079,'ALLL &lt;50B Database'!$AI:$AI,0)))</f>
        <v>#N/A</v>
      </c>
      <c r="C2079" s="3" t="str">
        <f>IFERROR(IFERROR(VLOOKUP($B2079,'CECL &lt;50B Database'!$A:$AA,11,FALSE),VLOOKUP($B2079,'ALLL &lt;50B Database'!$A:$AA,11,FALSE)),"")</f>
        <v/>
      </c>
      <c r="D2079" t="str">
        <f t="shared" si="64"/>
        <v/>
      </c>
    </row>
    <row r="2080" spans="1:4" x14ac:dyDescent="0.25">
      <c r="A2080">
        <f t="shared" si="65"/>
        <v>2080</v>
      </c>
      <c r="B2080" t="e">
        <f>IF('Peer Comparison Tool'!$D$11="NR",INDEX('CECL &lt;50B Database'!$A:$A,MATCH(Workings!$A2080,'CECL &lt;50B Database'!$AI:$AI,0)),INDEX('ALLL &lt;50B Database'!$A:$A,MATCH(Workings!$A2080,'ALLL &lt;50B Database'!$AI:$AI,0)))</f>
        <v>#N/A</v>
      </c>
      <c r="C2080" s="3" t="str">
        <f>IFERROR(IFERROR(VLOOKUP($B2080,'CECL &lt;50B Database'!$A:$AA,11,FALSE),VLOOKUP($B2080,'ALLL &lt;50B Database'!$A:$AA,11,FALSE)),"")</f>
        <v/>
      </c>
      <c r="D2080" t="str">
        <f t="shared" si="64"/>
        <v/>
      </c>
    </row>
    <row r="2081" spans="1:4" x14ac:dyDescent="0.25">
      <c r="A2081">
        <f t="shared" si="65"/>
        <v>2081</v>
      </c>
      <c r="B2081" t="e">
        <f>IF('Peer Comparison Tool'!$D$11="NR",INDEX('CECL &lt;50B Database'!$A:$A,MATCH(Workings!$A2081,'CECL &lt;50B Database'!$AI:$AI,0)),INDEX('ALLL &lt;50B Database'!$A:$A,MATCH(Workings!$A2081,'ALLL &lt;50B Database'!$AI:$AI,0)))</f>
        <v>#N/A</v>
      </c>
      <c r="C2081" s="3" t="str">
        <f>IFERROR(IFERROR(VLOOKUP($B2081,'CECL &lt;50B Database'!$A:$AA,11,FALSE),VLOOKUP($B2081,'ALLL &lt;50B Database'!$A:$AA,11,FALSE)),"")</f>
        <v/>
      </c>
      <c r="D2081" t="str">
        <f t="shared" si="64"/>
        <v/>
      </c>
    </row>
    <row r="2082" spans="1:4" x14ac:dyDescent="0.25">
      <c r="A2082">
        <f t="shared" si="65"/>
        <v>2082</v>
      </c>
      <c r="B2082" t="e">
        <f>IF('Peer Comparison Tool'!$D$11="NR",INDEX('CECL &lt;50B Database'!$A:$A,MATCH(Workings!$A2082,'CECL &lt;50B Database'!$AI:$AI,0)),INDEX('ALLL &lt;50B Database'!$A:$A,MATCH(Workings!$A2082,'ALLL &lt;50B Database'!$AI:$AI,0)))</f>
        <v>#N/A</v>
      </c>
      <c r="C2082" s="3" t="str">
        <f>IFERROR(IFERROR(VLOOKUP($B2082,'CECL &lt;50B Database'!$A:$AA,11,FALSE),VLOOKUP($B2082,'ALLL &lt;50B Database'!$A:$AA,11,FALSE)),"")</f>
        <v/>
      </c>
      <c r="D2082" t="str">
        <f t="shared" si="64"/>
        <v/>
      </c>
    </row>
    <row r="2083" spans="1:4" x14ac:dyDescent="0.25">
      <c r="A2083">
        <f t="shared" si="65"/>
        <v>2083</v>
      </c>
      <c r="B2083" t="e">
        <f>IF('Peer Comparison Tool'!$D$11="NR",INDEX('CECL &lt;50B Database'!$A:$A,MATCH(Workings!$A2083,'CECL &lt;50B Database'!$AI:$AI,0)),INDEX('ALLL &lt;50B Database'!$A:$A,MATCH(Workings!$A2083,'ALLL &lt;50B Database'!$AI:$AI,0)))</f>
        <v>#N/A</v>
      </c>
      <c r="C2083" s="3" t="str">
        <f>IFERROR(IFERROR(VLOOKUP($B2083,'CECL &lt;50B Database'!$A:$AA,11,FALSE),VLOOKUP($B2083,'ALLL &lt;50B Database'!$A:$AA,11,FALSE)),"")</f>
        <v/>
      </c>
      <c r="D2083" t="str">
        <f t="shared" si="64"/>
        <v/>
      </c>
    </row>
    <row r="2084" spans="1:4" x14ac:dyDescent="0.25">
      <c r="A2084">
        <f t="shared" si="65"/>
        <v>2084</v>
      </c>
      <c r="B2084" t="e">
        <f>IF('Peer Comparison Tool'!$D$11="NR",INDEX('CECL &lt;50B Database'!$A:$A,MATCH(Workings!$A2084,'CECL &lt;50B Database'!$AI:$AI,0)),INDEX('ALLL &lt;50B Database'!$A:$A,MATCH(Workings!$A2084,'ALLL &lt;50B Database'!$AI:$AI,0)))</f>
        <v>#N/A</v>
      </c>
      <c r="C2084" s="3" t="str">
        <f>IFERROR(IFERROR(VLOOKUP($B2084,'CECL &lt;50B Database'!$A:$AA,11,FALSE),VLOOKUP($B2084,'ALLL &lt;50B Database'!$A:$AA,11,FALSE)),"")</f>
        <v/>
      </c>
      <c r="D2084" t="str">
        <f t="shared" si="64"/>
        <v/>
      </c>
    </row>
    <row r="2085" spans="1:4" x14ac:dyDescent="0.25">
      <c r="A2085">
        <f t="shared" si="65"/>
        <v>2085</v>
      </c>
      <c r="B2085" t="e">
        <f>IF('Peer Comparison Tool'!$D$11="NR",INDEX('CECL &lt;50B Database'!$A:$A,MATCH(Workings!$A2085,'CECL &lt;50B Database'!$AI:$AI,0)),INDEX('ALLL &lt;50B Database'!$A:$A,MATCH(Workings!$A2085,'ALLL &lt;50B Database'!$AI:$AI,0)))</f>
        <v>#N/A</v>
      </c>
      <c r="C2085" s="3" t="str">
        <f>IFERROR(IFERROR(VLOOKUP($B2085,'CECL &lt;50B Database'!$A:$AA,11,FALSE),VLOOKUP($B2085,'ALLL &lt;50B Database'!$A:$AA,11,FALSE)),"")</f>
        <v/>
      </c>
      <c r="D2085" t="str">
        <f t="shared" si="64"/>
        <v/>
      </c>
    </row>
    <row r="2086" spans="1:4" x14ac:dyDescent="0.25">
      <c r="A2086">
        <f t="shared" si="65"/>
        <v>2086</v>
      </c>
      <c r="B2086" t="e">
        <f>IF('Peer Comparison Tool'!$D$11="NR",INDEX('CECL &lt;50B Database'!$A:$A,MATCH(Workings!$A2086,'CECL &lt;50B Database'!$AI:$AI,0)),INDEX('ALLL &lt;50B Database'!$A:$A,MATCH(Workings!$A2086,'ALLL &lt;50B Database'!$AI:$AI,0)))</f>
        <v>#N/A</v>
      </c>
      <c r="C2086" s="3" t="str">
        <f>IFERROR(IFERROR(VLOOKUP($B2086,'CECL &lt;50B Database'!$A:$AA,11,FALSE),VLOOKUP($B2086,'ALLL &lt;50B Database'!$A:$AA,11,FALSE)),"")</f>
        <v/>
      </c>
      <c r="D2086" t="str">
        <f t="shared" si="64"/>
        <v/>
      </c>
    </row>
    <row r="2087" spans="1:4" x14ac:dyDescent="0.25">
      <c r="A2087">
        <f t="shared" si="65"/>
        <v>2087</v>
      </c>
      <c r="B2087" t="e">
        <f>IF('Peer Comparison Tool'!$D$11="NR",INDEX('CECL &lt;50B Database'!$A:$A,MATCH(Workings!$A2087,'CECL &lt;50B Database'!$AI:$AI,0)),INDEX('ALLL &lt;50B Database'!$A:$A,MATCH(Workings!$A2087,'ALLL &lt;50B Database'!$AI:$AI,0)))</f>
        <v>#N/A</v>
      </c>
      <c r="C2087" s="3" t="str">
        <f>IFERROR(IFERROR(VLOOKUP($B2087,'CECL &lt;50B Database'!$A:$AA,11,FALSE),VLOOKUP($B2087,'ALLL &lt;50B Database'!$A:$AA,11,FALSE)),"")</f>
        <v/>
      </c>
      <c r="D2087" t="str">
        <f t="shared" si="64"/>
        <v/>
      </c>
    </row>
    <row r="2088" spans="1:4" x14ac:dyDescent="0.25">
      <c r="A2088">
        <f t="shared" si="65"/>
        <v>2088</v>
      </c>
      <c r="B2088" t="e">
        <f>IF('Peer Comparison Tool'!$D$11="NR",INDEX('CECL &lt;50B Database'!$A:$A,MATCH(Workings!$A2088,'CECL &lt;50B Database'!$AI:$AI,0)),INDEX('ALLL &lt;50B Database'!$A:$A,MATCH(Workings!$A2088,'ALLL &lt;50B Database'!$AI:$AI,0)))</f>
        <v>#N/A</v>
      </c>
      <c r="C2088" s="3" t="str">
        <f>IFERROR(IFERROR(VLOOKUP($B2088,'CECL &lt;50B Database'!$A:$AA,11,FALSE),VLOOKUP($B2088,'ALLL &lt;50B Database'!$A:$AA,11,FALSE)),"")</f>
        <v/>
      </c>
      <c r="D2088" t="str">
        <f t="shared" si="64"/>
        <v/>
      </c>
    </row>
    <row r="2089" spans="1:4" x14ac:dyDescent="0.25">
      <c r="A2089">
        <f t="shared" si="65"/>
        <v>2089</v>
      </c>
      <c r="B2089" t="e">
        <f>IF('Peer Comparison Tool'!$D$11="NR",INDEX('CECL &lt;50B Database'!$A:$A,MATCH(Workings!$A2089,'CECL &lt;50B Database'!$AI:$AI,0)),INDEX('ALLL &lt;50B Database'!$A:$A,MATCH(Workings!$A2089,'ALLL &lt;50B Database'!$AI:$AI,0)))</f>
        <v>#N/A</v>
      </c>
      <c r="C2089" s="3" t="str">
        <f>IFERROR(IFERROR(VLOOKUP($B2089,'CECL &lt;50B Database'!$A:$AA,11,FALSE),VLOOKUP($B2089,'ALLL &lt;50B Database'!$A:$AA,11,FALSE)),"")</f>
        <v/>
      </c>
      <c r="D2089" t="str">
        <f t="shared" si="64"/>
        <v/>
      </c>
    </row>
    <row r="2090" spans="1:4" x14ac:dyDescent="0.25">
      <c r="A2090">
        <f t="shared" si="65"/>
        <v>2090</v>
      </c>
      <c r="B2090" t="e">
        <f>IF('Peer Comparison Tool'!$D$11="NR",INDEX('CECL &lt;50B Database'!$A:$A,MATCH(Workings!$A2090,'CECL &lt;50B Database'!$AI:$AI,0)),INDEX('ALLL &lt;50B Database'!$A:$A,MATCH(Workings!$A2090,'ALLL &lt;50B Database'!$AI:$AI,0)))</f>
        <v>#N/A</v>
      </c>
      <c r="C2090" s="3" t="str">
        <f>IFERROR(IFERROR(VLOOKUP($B2090,'CECL &lt;50B Database'!$A:$AA,11,FALSE),VLOOKUP($B2090,'ALLL &lt;50B Database'!$A:$AA,11,FALSE)),"")</f>
        <v/>
      </c>
      <c r="D2090" t="str">
        <f t="shared" si="64"/>
        <v/>
      </c>
    </row>
    <row r="2091" spans="1:4" x14ac:dyDescent="0.25">
      <c r="A2091">
        <f t="shared" si="65"/>
        <v>2091</v>
      </c>
      <c r="B2091" t="e">
        <f>IF('Peer Comparison Tool'!$D$11="NR",INDEX('CECL &lt;50B Database'!$A:$A,MATCH(Workings!$A2091,'CECL &lt;50B Database'!$AI:$AI,0)),INDEX('ALLL &lt;50B Database'!$A:$A,MATCH(Workings!$A2091,'ALLL &lt;50B Database'!$AI:$AI,0)))</f>
        <v>#N/A</v>
      </c>
      <c r="C2091" s="3" t="str">
        <f>IFERROR(IFERROR(VLOOKUP($B2091,'CECL &lt;50B Database'!$A:$AA,11,FALSE),VLOOKUP($B2091,'ALLL &lt;50B Database'!$A:$AA,11,FALSE)),"")</f>
        <v/>
      </c>
      <c r="D2091" t="str">
        <f t="shared" si="64"/>
        <v/>
      </c>
    </row>
    <row r="2092" spans="1:4" x14ac:dyDescent="0.25">
      <c r="A2092">
        <f t="shared" si="65"/>
        <v>2092</v>
      </c>
      <c r="B2092" t="e">
        <f>IF('Peer Comparison Tool'!$D$11="NR",INDEX('CECL &lt;50B Database'!$A:$A,MATCH(Workings!$A2092,'CECL &lt;50B Database'!$AI:$AI,0)),INDEX('ALLL &lt;50B Database'!$A:$A,MATCH(Workings!$A2092,'ALLL &lt;50B Database'!$AI:$AI,0)))</f>
        <v>#N/A</v>
      </c>
      <c r="C2092" s="3" t="str">
        <f>IFERROR(IFERROR(VLOOKUP($B2092,'CECL &lt;50B Database'!$A:$AA,11,FALSE),VLOOKUP($B2092,'ALLL &lt;50B Database'!$A:$AA,11,FALSE)),"")</f>
        <v/>
      </c>
      <c r="D2092" t="str">
        <f t="shared" si="64"/>
        <v/>
      </c>
    </row>
    <row r="2093" spans="1:4" x14ac:dyDescent="0.25">
      <c r="A2093">
        <f t="shared" si="65"/>
        <v>2093</v>
      </c>
      <c r="B2093" t="e">
        <f>IF('Peer Comparison Tool'!$D$11="NR",INDEX('CECL &lt;50B Database'!$A:$A,MATCH(Workings!$A2093,'CECL &lt;50B Database'!$AI:$AI,0)),INDEX('ALLL &lt;50B Database'!$A:$A,MATCH(Workings!$A2093,'ALLL &lt;50B Database'!$AI:$AI,0)))</f>
        <v>#N/A</v>
      </c>
      <c r="C2093" s="3" t="str">
        <f>IFERROR(IFERROR(VLOOKUP($B2093,'CECL &lt;50B Database'!$A:$AA,11,FALSE),VLOOKUP($B2093,'ALLL &lt;50B Database'!$A:$AA,11,FALSE)),"")</f>
        <v/>
      </c>
      <c r="D2093" t="str">
        <f t="shared" si="64"/>
        <v/>
      </c>
    </row>
    <row r="2094" spans="1:4" x14ac:dyDescent="0.25">
      <c r="A2094">
        <f t="shared" si="65"/>
        <v>2094</v>
      </c>
      <c r="B2094" t="e">
        <f>IF('Peer Comparison Tool'!$D$11="NR",INDEX('CECL &lt;50B Database'!$A:$A,MATCH(Workings!$A2094,'CECL &lt;50B Database'!$AI:$AI,0)),INDEX('ALLL &lt;50B Database'!$A:$A,MATCH(Workings!$A2094,'ALLL &lt;50B Database'!$AI:$AI,0)))</f>
        <v>#N/A</v>
      </c>
      <c r="C2094" s="3" t="str">
        <f>IFERROR(IFERROR(VLOOKUP($B2094,'CECL &lt;50B Database'!$A:$AA,11,FALSE),VLOOKUP($B2094,'ALLL &lt;50B Database'!$A:$AA,11,FALSE)),"")</f>
        <v/>
      </c>
      <c r="D2094" t="str">
        <f t="shared" si="64"/>
        <v/>
      </c>
    </row>
    <row r="2095" spans="1:4" x14ac:dyDescent="0.25">
      <c r="A2095">
        <f t="shared" si="65"/>
        <v>2095</v>
      </c>
      <c r="B2095" t="e">
        <f>IF('Peer Comparison Tool'!$D$11="NR",INDEX('CECL &lt;50B Database'!$A:$A,MATCH(Workings!$A2095,'CECL &lt;50B Database'!$AI:$AI,0)),INDEX('ALLL &lt;50B Database'!$A:$A,MATCH(Workings!$A2095,'ALLL &lt;50B Database'!$AI:$AI,0)))</f>
        <v>#N/A</v>
      </c>
      <c r="C2095" s="3" t="str">
        <f>IFERROR(IFERROR(VLOOKUP($B2095,'CECL &lt;50B Database'!$A:$AA,11,FALSE),VLOOKUP($B2095,'ALLL &lt;50B Database'!$A:$AA,11,FALSE)),"")</f>
        <v/>
      </c>
      <c r="D2095" t="str">
        <f t="shared" si="64"/>
        <v/>
      </c>
    </row>
    <row r="2096" spans="1:4" x14ac:dyDescent="0.25">
      <c r="A2096">
        <f t="shared" si="65"/>
        <v>2096</v>
      </c>
      <c r="B2096" t="e">
        <f>IF('Peer Comparison Tool'!$D$11="NR",INDEX('CECL &lt;50B Database'!$A:$A,MATCH(Workings!$A2096,'CECL &lt;50B Database'!$AI:$AI,0)),INDEX('ALLL &lt;50B Database'!$A:$A,MATCH(Workings!$A2096,'ALLL &lt;50B Database'!$AI:$AI,0)))</f>
        <v>#N/A</v>
      </c>
      <c r="C2096" s="3" t="str">
        <f>IFERROR(IFERROR(VLOOKUP($B2096,'CECL &lt;50B Database'!$A:$AA,11,FALSE),VLOOKUP($B2096,'ALLL &lt;50B Database'!$A:$AA,11,FALSE)),"")</f>
        <v/>
      </c>
      <c r="D2096" t="str">
        <f t="shared" si="64"/>
        <v/>
      </c>
    </row>
    <row r="2097" spans="1:4" x14ac:dyDescent="0.25">
      <c r="A2097">
        <f t="shared" si="65"/>
        <v>2097</v>
      </c>
      <c r="B2097" t="e">
        <f>IF('Peer Comparison Tool'!$D$11="NR",INDEX('CECL &lt;50B Database'!$A:$A,MATCH(Workings!$A2097,'CECL &lt;50B Database'!$AI:$AI,0)),INDEX('ALLL &lt;50B Database'!$A:$A,MATCH(Workings!$A2097,'ALLL &lt;50B Database'!$AI:$AI,0)))</f>
        <v>#N/A</v>
      </c>
      <c r="C2097" s="3" t="str">
        <f>IFERROR(IFERROR(VLOOKUP($B2097,'CECL &lt;50B Database'!$A:$AA,11,FALSE),VLOOKUP($B2097,'ALLL &lt;50B Database'!$A:$AA,11,FALSE)),"")</f>
        <v/>
      </c>
      <c r="D2097" t="str">
        <f t="shared" si="64"/>
        <v/>
      </c>
    </row>
    <row r="2098" spans="1:4" x14ac:dyDescent="0.25">
      <c r="A2098">
        <f t="shared" si="65"/>
        <v>2098</v>
      </c>
      <c r="B2098" t="e">
        <f>IF('Peer Comparison Tool'!$D$11="NR",INDEX('CECL &lt;50B Database'!$A:$A,MATCH(Workings!$A2098,'CECL &lt;50B Database'!$AI:$AI,0)),INDEX('ALLL &lt;50B Database'!$A:$A,MATCH(Workings!$A2098,'ALLL &lt;50B Database'!$AI:$AI,0)))</f>
        <v>#N/A</v>
      </c>
      <c r="C2098" s="3" t="str">
        <f>IFERROR(IFERROR(VLOOKUP($B2098,'CECL &lt;50B Database'!$A:$AA,11,FALSE),VLOOKUP($B2098,'ALLL &lt;50B Database'!$A:$AA,11,FALSE)),"")</f>
        <v/>
      </c>
      <c r="D2098" t="str">
        <f t="shared" si="64"/>
        <v/>
      </c>
    </row>
    <row r="2099" spans="1:4" x14ac:dyDescent="0.25">
      <c r="A2099">
        <f t="shared" si="65"/>
        <v>2099</v>
      </c>
      <c r="B2099" t="e">
        <f>IF('Peer Comparison Tool'!$D$11="NR",INDEX('CECL &lt;50B Database'!$A:$A,MATCH(Workings!$A2099,'CECL &lt;50B Database'!$AI:$AI,0)),INDEX('ALLL &lt;50B Database'!$A:$A,MATCH(Workings!$A2099,'ALLL &lt;50B Database'!$AI:$AI,0)))</f>
        <v>#N/A</v>
      </c>
      <c r="C2099" s="3" t="str">
        <f>IFERROR(IFERROR(VLOOKUP($B2099,'CECL &lt;50B Database'!$A:$AA,11,FALSE),VLOOKUP($B2099,'ALLL &lt;50B Database'!$A:$AA,11,FALSE)),"")</f>
        <v/>
      </c>
      <c r="D2099" t="str">
        <f t="shared" si="64"/>
        <v/>
      </c>
    </row>
    <row r="2100" spans="1:4" x14ac:dyDescent="0.25">
      <c r="A2100">
        <f t="shared" si="65"/>
        <v>2100</v>
      </c>
      <c r="B2100" t="e">
        <f>IF('Peer Comparison Tool'!$D$11="NR",INDEX('CECL &lt;50B Database'!$A:$A,MATCH(Workings!$A2100,'CECL &lt;50B Database'!$AI:$AI,0)),INDEX('ALLL &lt;50B Database'!$A:$A,MATCH(Workings!$A2100,'ALLL &lt;50B Database'!$AI:$AI,0)))</f>
        <v>#N/A</v>
      </c>
      <c r="C2100" s="3" t="str">
        <f>IFERROR(IFERROR(VLOOKUP($B2100,'CECL &lt;50B Database'!$A:$AA,11,FALSE),VLOOKUP($B2100,'ALLL &lt;50B Database'!$A:$AA,11,FALSE)),"")</f>
        <v/>
      </c>
      <c r="D2100" t="str">
        <f t="shared" si="64"/>
        <v/>
      </c>
    </row>
    <row r="2101" spans="1:4" x14ac:dyDescent="0.25">
      <c r="A2101">
        <f t="shared" si="65"/>
        <v>2101</v>
      </c>
      <c r="B2101" t="e">
        <f>IF('Peer Comparison Tool'!$D$11="NR",INDEX('CECL &lt;50B Database'!$A:$A,MATCH(Workings!$A2101,'CECL &lt;50B Database'!$AI:$AI,0)),INDEX('ALLL &lt;50B Database'!$A:$A,MATCH(Workings!$A2101,'ALLL &lt;50B Database'!$AI:$AI,0)))</f>
        <v>#N/A</v>
      </c>
      <c r="C2101" s="3" t="str">
        <f>IFERROR(IFERROR(VLOOKUP($B2101,'CECL &lt;50B Database'!$A:$AA,11,FALSE),VLOOKUP($B2101,'ALLL &lt;50B Database'!$A:$AA,11,FALSE)),"")</f>
        <v/>
      </c>
      <c r="D2101" t="str">
        <f t="shared" si="64"/>
        <v/>
      </c>
    </row>
    <row r="2102" spans="1:4" x14ac:dyDescent="0.25">
      <c r="A2102">
        <f t="shared" si="65"/>
        <v>2102</v>
      </c>
      <c r="B2102" t="e">
        <f>IF('Peer Comparison Tool'!$D$11="NR",INDEX('CECL &lt;50B Database'!$A:$A,MATCH(Workings!$A2102,'CECL &lt;50B Database'!$AI:$AI,0)),INDEX('ALLL &lt;50B Database'!$A:$A,MATCH(Workings!$A2102,'ALLL &lt;50B Database'!$AI:$AI,0)))</f>
        <v>#N/A</v>
      </c>
      <c r="C2102" s="3" t="str">
        <f>IFERROR(IFERROR(VLOOKUP($B2102,'CECL &lt;50B Database'!$A:$AA,11,FALSE),VLOOKUP($B2102,'ALLL &lt;50B Database'!$A:$AA,11,FALSE)),"")</f>
        <v/>
      </c>
      <c r="D2102" t="str">
        <f t="shared" si="64"/>
        <v/>
      </c>
    </row>
    <row r="2103" spans="1:4" x14ac:dyDescent="0.25">
      <c r="A2103">
        <f t="shared" si="65"/>
        <v>2103</v>
      </c>
      <c r="B2103" t="e">
        <f>IF('Peer Comparison Tool'!$D$11="NR",INDEX('CECL &lt;50B Database'!$A:$A,MATCH(Workings!$A2103,'CECL &lt;50B Database'!$AI:$AI,0)),INDEX('ALLL &lt;50B Database'!$A:$A,MATCH(Workings!$A2103,'ALLL &lt;50B Database'!$AI:$AI,0)))</f>
        <v>#N/A</v>
      </c>
      <c r="C2103" s="3" t="str">
        <f>IFERROR(IFERROR(VLOOKUP($B2103,'CECL &lt;50B Database'!$A:$AA,11,FALSE),VLOOKUP($B2103,'ALLL &lt;50B Database'!$A:$AA,11,FALSE)),"")</f>
        <v/>
      </c>
      <c r="D2103" t="str">
        <f t="shared" si="64"/>
        <v/>
      </c>
    </row>
    <row r="2104" spans="1:4" x14ac:dyDescent="0.25">
      <c r="A2104">
        <f t="shared" si="65"/>
        <v>2104</v>
      </c>
      <c r="B2104" t="e">
        <f>IF('Peer Comparison Tool'!$D$11="NR",INDEX('CECL &lt;50B Database'!$A:$A,MATCH(Workings!$A2104,'CECL &lt;50B Database'!$AI:$AI,0)),INDEX('ALLL &lt;50B Database'!$A:$A,MATCH(Workings!$A2104,'ALLL &lt;50B Database'!$AI:$AI,0)))</f>
        <v>#N/A</v>
      </c>
      <c r="C2104" s="3" t="str">
        <f>IFERROR(IFERROR(VLOOKUP($B2104,'CECL &lt;50B Database'!$A:$AA,11,FALSE),VLOOKUP($B2104,'ALLL &lt;50B Database'!$A:$AA,11,FALSE)),"")</f>
        <v/>
      </c>
      <c r="D2104" t="str">
        <f t="shared" si="64"/>
        <v/>
      </c>
    </row>
    <row r="2105" spans="1:4" x14ac:dyDescent="0.25">
      <c r="A2105">
        <f t="shared" si="65"/>
        <v>2105</v>
      </c>
      <c r="B2105" t="e">
        <f>IF('Peer Comparison Tool'!$D$11="NR",INDEX('CECL &lt;50B Database'!$A:$A,MATCH(Workings!$A2105,'CECL &lt;50B Database'!$AI:$AI,0)),INDEX('ALLL &lt;50B Database'!$A:$A,MATCH(Workings!$A2105,'ALLL &lt;50B Database'!$AI:$AI,0)))</f>
        <v>#N/A</v>
      </c>
      <c r="C2105" s="3" t="str">
        <f>IFERROR(IFERROR(VLOOKUP($B2105,'CECL &lt;50B Database'!$A:$AA,11,FALSE),VLOOKUP($B2105,'ALLL &lt;50B Database'!$A:$AA,11,FALSE)),"")</f>
        <v/>
      </c>
      <c r="D2105" t="str">
        <f t="shared" si="64"/>
        <v/>
      </c>
    </row>
    <row r="2106" spans="1:4" x14ac:dyDescent="0.25">
      <c r="A2106">
        <f t="shared" si="65"/>
        <v>2106</v>
      </c>
      <c r="B2106" t="e">
        <f>IF('Peer Comparison Tool'!$D$11="NR",INDEX('CECL &lt;50B Database'!$A:$A,MATCH(Workings!$A2106,'CECL &lt;50B Database'!$AI:$AI,0)),INDEX('ALLL &lt;50B Database'!$A:$A,MATCH(Workings!$A2106,'ALLL &lt;50B Database'!$AI:$AI,0)))</f>
        <v>#N/A</v>
      </c>
      <c r="C2106" s="3" t="str">
        <f>IFERROR(IFERROR(VLOOKUP($B2106,'CECL &lt;50B Database'!$A:$AA,11,FALSE),VLOOKUP($B2106,'ALLL &lt;50B Database'!$A:$AA,11,FALSE)),"")</f>
        <v/>
      </c>
      <c r="D2106" t="str">
        <f t="shared" si="64"/>
        <v/>
      </c>
    </row>
    <row r="2107" spans="1:4" x14ac:dyDescent="0.25">
      <c r="A2107">
        <f t="shared" si="65"/>
        <v>2107</v>
      </c>
      <c r="B2107" t="e">
        <f>IF('Peer Comparison Tool'!$D$11="NR",INDEX('CECL &lt;50B Database'!$A:$A,MATCH(Workings!$A2107,'CECL &lt;50B Database'!$AI:$AI,0)),INDEX('ALLL &lt;50B Database'!$A:$A,MATCH(Workings!$A2107,'ALLL &lt;50B Database'!$AI:$AI,0)))</f>
        <v>#N/A</v>
      </c>
      <c r="C2107" s="3" t="str">
        <f>IFERROR(IFERROR(VLOOKUP($B2107,'CECL &lt;50B Database'!$A:$AA,11,FALSE),VLOOKUP($B2107,'ALLL &lt;50B Database'!$A:$AA,11,FALSE)),"")</f>
        <v/>
      </c>
      <c r="D2107" t="str">
        <f t="shared" si="64"/>
        <v/>
      </c>
    </row>
    <row r="2108" spans="1:4" x14ac:dyDescent="0.25">
      <c r="A2108">
        <f t="shared" si="65"/>
        <v>2108</v>
      </c>
      <c r="B2108" t="e">
        <f>IF('Peer Comparison Tool'!$D$11="NR",INDEX('CECL &lt;50B Database'!$A:$A,MATCH(Workings!$A2108,'CECL &lt;50B Database'!$AI:$AI,0)),INDEX('ALLL &lt;50B Database'!$A:$A,MATCH(Workings!$A2108,'ALLL &lt;50B Database'!$AI:$AI,0)))</f>
        <v>#N/A</v>
      </c>
      <c r="C2108" s="3" t="str">
        <f>IFERROR(IFERROR(VLOOKUP($B2108,'CECL &lt;50B Database'!$A:$AA,11,FALSE),VLOOKUP($B2108,'ALLL &lt;50B Database'!$A:$AA,11,FALSE)),"")</f>
        <v/>
      </c>
      <c r="D2108" t="str">
        <f t="shared" si="64"/>
        <v/>
      </c>
    </row>
    <row r="2109" spans="1:4" x14ac:dyDescent="0.25">
      <c r="A2109">
        <f t="shared" si="65"/>
        <v>2109</v>
      </c>
      <c r="B2109" t="e">
        <f>IF('Peer Comparison Tool'!$D$11="NR",INDEX('CECL &lt;50B Database'!$A:$A,MATCH(Workings!$A2109,'CECL &lt;50B Database'!$AI:$AI,0)),INDEX('ALLL &lt;50B Database'!$A:$A,MATCH(Workings!$A2109,'ALLL &lt;50B Database'!$AI:$AI,0)))</f>
        <v>#N/A</v>
      </c>
      <c r="C2109" s="3" t="str">
        <f>IFERROR(IFERROR(VLOOKUP($B2109,'CECL &lt;50B Database'!$A:$AA,11,FALSE),VLOOKUP($B2109,'ALLL &lt;50B Database'!$A:$AA,11,FALSE)),"")</f>
        <v/>
      </c>
      <c r="D2109" t="str">
        <f t="shared" si="64"/>
        <v/>
      </c>
    </row>
    <row r="2110" spans="1:4" x14ac:dyDescent="0.25">
      <c r="A2110">
        <f t="shared" si="65"/>
        <v>2110</v>
      </c>
      <c r="B2110" t="e">
        <f>IF('Peer Comparison Tool'!$D$11="NR",INDEX('CECL &lt;50B Database'!$A:$A,MATCH(Workings!$A2110,'CECL &lt;50B Database'!$AI:$AI,0)),INDEX('ALLL &lt;50B Database'!$A:$A,MATCH(Workings!$A2110,'ALLL &lt;50B Database'!$AI:$AI,0)))</f>
        <v>#N/A</v>
      </c>
      <c r="C2110" s="3" t="str">
        <f>IFERROR(IFERROR(VLOOKUP($B2110,'CECL &lt;50B Database'!$A:$AA,11,FALSE),VLOOKUP($B2110,'ALLL &lt;50B Database'!$A:$AA,11,FALSE)),"")</f>
        <v/>
      </c>
      <c r="D2110" t="str">
        <f t="shared" si="64"/>
        <v/>
      </c>
    </row>
    <row r="2111" spans="1:4" x14ac:dyDescent="0.25">
      <c r="A2111">
        <f t="shared" si="65"/>
        <v>2111</v>
      </c>
      <c r="B2111" t="e">
        <f>IF('Peer Comparison Tool'!$D$11="NR",INDEX('CECL &lt;50B Database'!$A:$A,MATCH(Workings!$A2111,'CECL &lt;50B Database'!$AI:$AI,0)),INDEX('ALLL &lt;50B Database'!$A:$A,MATCH(Workings!$A2111,'ALLL &lt;50B Database'!$AI:$AI,0)))</f>
        <v>#N/A</v>
      </c>
      <c r="C2111" s="3" t="str">
        <f>IFERROR(IFERROR(VLOOKUP($B2111,'CECL &lt;50B Database'!$A:$AA,11,FALSE),VLOOKUP($B2111,'ALLL &lt;50B Database'!$A:$AA,11,FALSE)),"")</f>
        <v/>
      </c>
      <c r="D2111" t="str">
        <f t="shared" si="64"/>
        <v/>
      </c>
    </row>
    <row r="2112" spans="1:4" x14ac:dyDescent="0.25">
      <c r="A2112">
        <f t="shared" si="65"/>
        <v>2112</v>
      </c>
      <c r="B2112" t="e">
        <f>IF('Peer Comparison Tool'!$D$11="NR",INDEX('CECL &lt;50B Database'!$A:$A,MATCH(Workings!$A2112,'CECL &lt;50B Database'!$AI:$AI,0)),INDEX('ALLL &lt;50B Database'!$A:$A,MATCH(Workings!$A2112,'ALLL &lt;50B Database'!$AI:$AI,0)))</f>
        <v>#N/A</v>
      </c>
      <c r="C2112" s="3" t="str">
        <f>IFERROR(IFERROR(VLOOKUP($B2112,'CECL &lt;50B Database'!$A:$AA,11,FALSE),VLOOKUP($B2112,'ALLL &lt;50B Database'!$A:$AA,11,FALSE)),"")</f>
        <v/>
      </c>
      <c r="D2112" t="str">
        <f t="shared" si="64"/>
        <v/>
      </c>
    </row>
    <row r="2113" spans="1:4" x14ac:dyDescent="0.25">
      <c r="A2113">
        <f t="shared" si="65"/>
        <v>2113</v>
      </c>
      <c r="B2113" t="e">
        <f>IF('Peer Comparison Tool'!$D$11="NR",INDEX('CECL &lt;50B Database'!$A:$A,MATCH(Workings!$A2113,'CECL &lt;50B Database'!$AI:$AI,0)),INDEX('ALLL &lt;50B Database'!$A:$A,MATCH(Workings!$A2113,'ALLL &lt;50B Database'!$AI:$AI,0)))</f>
        <v>#N/A</v>
      </c>
      <c r="C2113" s="3" t="str">
        <f>IFERROR(IFERROR(VLOOKUP($B2113,'CECL &lt;50B Database'!$A:$AA,11,FALSE),VLOOKUP($B2113,'ALLL &lt;50B Database'!$A:$AA,11,FALSE)),"")</f>
        <v/>
      </c>
      <c r="D2113" t="str">
        <f t="shared" si="64"/>
        <v/>
      </c>
    </row>
    <row r="2114" spans="1:4" x14ac:dyDescent="0.25">
      <c r="A2114">
        <f t="shared" si="65"/>
        <v>2114</v>
      </c>
      <c r="B2114" t="e">
        <f>IF('Peer Comparison Tool'!$D$11="NR",INDEX('CECL &lt;50B Database'!$A:$A,MATCH(Workings!$A2114,'CECL &lt;50B Database'!$AI:$AI,0)),INDEX('ALLL &lt;50B Database'!$A:$A,MATCH(Workings!$A2114,'ALLL &lt;50B Database'!$AI:$AI,0)))</f>
        <v>#N/A</v>
      </c>
      <c r="C2114" s="3" t="str">
        <f>IFERROR(IFERROR(VLOOKUP($B2114,'CECL &lt;50B Database'!$A:$AA,11,FALSE),VLOOKUP($B2114,'ALLL &lt;50B Database'!$A:$AA,11,FALSE)),"")</f>
        <v/>
      </c>
      <c r="D2114" t="str">
        <f t="shared" ref="D2114:D2177" si="66">IFERROR(RANK($C2114,$C$1:$C$5000,0),"")</f>
        <v/>
      </c>
    </row>
    <row r="2115" spans="1:4" x14ac:dyDescent="0.25">
      <c r="A2115">
        <f t="shared" si="65"/>
        <v>2115</v>
      </c>
      <c r="B2115" t="e">
        <f>IF('Peer Comparison Tool'!$D$11="NR",INDEX('CECL &lt;50B Database'!$A:$A,MATCH(Workings!$A2115,'CECL &lt;50B Database'!$AI:$AI,0)),INDEX('ALLL &lt;50B Database'!$A:$A,MATCH(Workings!$A2115,'ALLL &lt;50B Database'!$AI:$AI,0)))</f>
        <v>#N/A</v>
      </c>
      <c r="C2115" s="3" t="str">
        <f>IFERROR(IFERROR(VLOOKUP($B2115,'CECL &lt;50B Database'!$A:$AA,11,FALSE),VLOOKUP($B2115,'ALLL &lt;50B Database'!$A:$AA,11,FALSE)),"")</f>
        <v/>
      </c>
      <c r="D2115" t="str">
        <f t="shared" si="66"/>
        <v/>
      </c>
    </row>
    <row r="2116" spans="1:4" x14ac:dyDescent="0.25">
      <c r="A2116">
        <f t="shared" ref="A2116:A2179" si="67">A2115+1</f>
        <v>2116</v>
      </c>
      <c r="B2116" t="e">
        <f>IF('Peer Comparison Tool'!$D$11="NR",INDEX('CECL &lt;50B Database'!$A:$A,MATCH(Workings!$A2116,'CECL &lt;50B Database'!$AI:$AI,0)),INDEX('ALLL &lt;50B Database'!$A:$A,MATCH(Workings!$A2116,'ALLL &lt;50B Database'!$AI:$AI,0)))</f>
        <v>#N/A</v>
      </c>
      <c r="C2116" s="3" t="str">
        <f>IFERROR(IFERROR(VLOOKUP($B2116,'CECL &lt;50B Database'!$A:$AA,11,FALSE),VLOOKUP($B2116,'ALLL &lt;50B Database'!$A:$AA,11,FALSE)),"")</f>
        <v/>
      </c>
      <c r="D2116" t="str">
        <f t="shared" si="66"/>
        <v/>
      </c>
    </row>
    <row r="2117" spans="1:4" x14ac:dyDescent="0.25">
      <c r="A2117">
        <f t="shared" si="67"/>
        <v>2117</v>
      </c>
      <c r="B2117" t="e">
        <f>IF('Peer Comparison Tool'!$D$11="NR",INDEX('CECL &lt;50B Database'!$A:$A,MATCH(Workings!$A2117,'CECL &lt;50B Database'!$AI:$AI,0)),INDEX('ALLL &lt;50B Database'!$A:$A,MATCH(Workings!$A2117,'ALLL &lt;50B Database'!$AI:$AI,0)))</f>
        <v>#N/A</v>
      </c>
      <c r="C2117" s="3" t="str">
        <f>IFERROR(IFERROR(VLOOKUP($B2117,'CECL &lt;50B Database'!$A:$AA,11,FALSE),VLOOKUP($B2117,'ALLL &lt;50B Database'!$A:$AA,11,FALSE)),"")</f>
        <v/>
      </c>
      <c r="D2117" t="str">
        <f t="shared" si="66"/>
        <v/>
      </c>
    </row>
    <row r="2118" spans="1:4" x14ac:dyDescent="0.25">
      <c r="A2118">
        <f t="shared" si="67"/>
        <v>2118</v>
      </c>
      <c r="B2118" t="e">
        <f>IF('Peer Comparison Tool'!$D$11="NR",INDEX('CECL &lt;50B Database'!$A:$A,MATCH(Workings!$A2118,'CECL &lt;50B Database'!$AI:$AI,0)),INDEX('ALLL &lt;50B Database'!$A:$A,MATCH(Workings!$A2118,'ALLL &lt;50B Database'!$AI:$AI,0)))</f>
        <v>#N/A</v>
      </c>
      <c r="C2118" s="3" t="str">
        <f>IFERROR(IFERROR(VLOOKUP($B2118,'CECL &lt;50B Database'!$A:$AA,11,FALSE),VLOOKUP($B2118,'ALLL &lt;50B Database'!$A:$AA,11,FALSE)),"")</f>
        <v/>
      </c>
      <c r="D2118" t="str">
        <f t="shared" si="66"/>
        <v/>
      </c>
    </row>
    <row r="2119" spans="1:4" x14ac:dyDescent="0.25">
      <c r="A2119">
        <f t="shared" si="67"/>
        <v>2119</v>
      </c>
      <c r="B2119" t="e">
        <f>IF('Peer Comparison Tool'!$D$11="NR",INDEX('CECL &lt;50B Database'!$A:$A,MATCH(Workings!$A2119,'CECL &lt;50B Database'!$AI:$AI,0)),INDEX('ALLL &lt;50B Database'!$A:$A,MATCH(Workings!$A2119,'ALLL &lt;50B Database'!$AI:$AI,0)))</f>
        <v>#N/A</v>
      </c>
      <c r="C2119" s="3" t="str">
        <f>IFERROR(IFERROR(VLOOKUP($B2119,'CECL &lt;50B Database'!$A:$AA,11,FALSE),VLOOKUP($B2119,'ALLL &lt;50B Database'!$A:$AA,11,FALSE)),"")</f>
        <v/>
      </c>
      <c r="D2119" t="str">
        <f t="shared" si="66"/>
        <v/>
      </c>
    </row>
    <row r="2120" spans="1:4" x14ac:dyDescent="0.25">
      <c r="A2120">
        <f t="shared" si="67"/>
        <v>2120</v>
      </c>
      <c r="B2120" t="e">
        <f>IF('Peer Comparison Tool'!$D$11="NR",INDEX('CECL &lt;50B Database'!$A:$A,MATCH(Workings!$A2120,'CECL &lt;50B Database'!$AI:$AI,0)),INDEX('ALLL &lt;50B Database'!$A:$A,MATCH(Workings!$A2120,'ALLL &lt;50B Database'!$AI:$AI,0)))</f>
        <v>#N/A</v>
      </c>
      <c r="C2120" s="3" t="str">
        <f>IFERROR(IFERROR(VLOOKUP($B2120,'CECL &lt;50B Database'!$A:$AA,11,FALSE),VLOOKUP($B2120,'ALLL &lt;50B Database'!$A:$AA,11,FALSE)),"")</f>
        <v/>
      </c>
      <c r="D2120" t="str">
        <f t="shared" si="66"/>
        <v/>
      </c>
    </row>
    <row r="2121" spans="1:4" x14ac:dyDescent="0.25">
      <c r="A2121">
        <f t="shared" si="67"/>
        <v>2121</v>
      </c>
      <c r="B2121" t="e">
        <f>IF('Peer Comparison Tool'!$D$11="NR",INDEX('CECL &lt;50B Database'!$A:$A,MATCH(Workings!$A2121,'CECL &lt;50B Database'!$AI:$AI,0)),INDEX('ALLL &lt;50B Database'!$A:$A,MATCH(Workings!$A2121,'ALLL &lt;50B Database'!$AI:$AI,0)))</f>
        <v>#N/A</v>
      </c>
      <c r="C2121" s="3" t="str">
        <f>IFERROR(IFERROR(VLOOKUP($B2121,'CECL &lt;50B Database'!$A:$AA,11,FALSE),VLOOKUP($B2121,'ALLL &lt;50B Database'!$A:$AA,11,FALSE)),"")</f>
        <v/>
      </c>
      <c r="D2121" t="str">
        <f t="shared" si="66"/>
        <v/>
      </c>
    </row>
    <row r="2122" spans="1:4" x14ac:dyDescent="0.25">
      <c r="A2122">
        <f t="shared" si="67"/>
        <v>2122</v>
      </c>
      <c r="B2122" t="e">
        <f>IF('Peer Comparison Tool'!$D$11="NR",INDEX('CECL &lt;50B Database'!$A:$A,MATCH(Workings!$A2122,'CECL &lt;50B Database'!$AI:$AI,0)),INDEX('ALLL &lt;50B Database'!$A:$A,MATCH(Workings!$A2122,'ALLL &lt;50B Database'!$AI:$AI,0)))</f>
        <v>#N/A</v>
      </c>
      <c r="C2122" s="3" t="str">
        <f>IFERROR(IFERROR(VLOOKUP($B2122,'CECL &lt;50B Database'!$A:$AA,11,FALSE),VLOOKUP($B2122,'ALLL &lt;50B Database'!$A:$AA,11,FALSE)),"")</f>
        <v/>
      </c>
      <c r="D2122" t="str">
        <f t="shared" si="66"/>
        <v/>
      </c>
    </row>
    <row r="2123" spans="1:4" x14ac:dyDescent="0.25">
      <c r="A2123">
        <f t="shared" si="67"/>
        <v>2123</v>
      </c>
      <c r="B2123" t="e">
        <f>IF('Peer Comparison Tool'!$D$11="NR",INDEX('CECL &lt;50B Database'!$A:$A,MATCH(Workings!$A2123,'CECL &lt;50B Database'!$AI:$AI,0)),INDEX('ALLL &lt;50B Database'!$A:$A,MATCH(Workings!$A2123,'ALLL &lt;50B Database'!$AI:$AI,0)))</f>
        <v>#N/A</v>
      </c>
      <c r="C2123" s="3" t="str">
        <f>IFERROR(IFERROR(VLOOKUP($B2123,'CECL &lt;50B Database'!$A:$AA,11,FALSE),VLOOKUP($B2123,'ALLL &lt;50B Database'!$A:$AA,11,FALSE)),"")</f>
        <v/>
      </c>
      <c r="D2123" t="str">
        <f t="shared" si="66"/>
        <v/>
      </c>
    </row>
    <row r="2124" spans="1:4" x14ac:dyDescent="0.25">
      <c r="A2124">
        <f t="shared" si="67"/>
        <v>2124</v>
      </c>
      <c r="B2124" t="e">
        <f>IF('Peer Comparison Tool'!$D$11="NR",INDEX('CECL &lt;50B Database'!$A:$A,MATCH(Workings!$A2124,'CECL &lt;50B Database'!$AI:$AI,0)),INDEX('ALLL &lt;50B Database'!$A:$A,MATCH(Workings!$A2124,'ALLL &lt;50B Database'!$AI:$AI,0)))</f>
        <v>#N/A</v>
      </c>
      <c r="C2124" s="3" t="str">
        <f>IFERROR(IFERROR(VLOOKUP($B2124,'CECL &lt;50B Database'!$A:$AA,11,FALSE),VLOOKUP($B2124,'ALLL &lt;50B Database'!$A:$AA,11,FALSE)),"")</f>
        <v/>
      </c>
      <c r="D2124" t="str">
        <f t="shared" si="66"/>
        <v/>
      </c>
    </row>
    <row r="2125" spans="1:4" x14ac:dyDescent="0.25">
      <c r="A2125">
        <f t="shared" si="67"/>
        <v>2125</v>
      </c>
      <c r="B2125" t="e">
        <f>IF('Peer Comparison Tool'!$D$11="NR",INDEX('CECL &lt;50B Database'!$A:$A,MATCH(Workings!$A2125,'CECL &lt;50B Database'!$AI:$AI,0)),INDEX('ALLL &lt;50B Database'!$A:$A,MATCH(Workings!$A2125,'ALLL &lt;50B Database'!$AI:$AI,0)))</f>
        <v>#N/A</v>
      </c>
      <c r="C2125" s="3" t="str">
        <f>IFERROR(IFERROR(VLOOKUP($B2125,'CECL &lt;50B Database'!$A:$AA,11,FALSE),VLOOKUP($B2125,'ALLL &lt;50B Database'!$A:$AA,11,FALSE)),"")</f>
        <v/>
      </c>
      <c r="D2125" t="str">
        <f t="shared" si="66"/>
        <v/>
      </c>
    </row>
    <row r="2126" spans="1:4" x14ac:dyDescent="0.25">
      <c r="A2126">
        <f t="shared" si="67"/>
        <v>2126</v>
      </c>
      <c r="B2126" t="e">
        <f>IF('Peer Comparison Tool'!$D$11="NR",INDEX('CECL &lt;50B Database'!$A:$A,MATCH(Workings!$A2126,'CECL &lt;50B Database'!$AI:$AI,0)),INDEX('ALLL &lt;50B Database'!$A:$A,MATCH(Workings!$A2126,'ALLL &lt;50B Database'!$AI:$AI,0)))</f>
        <v>#N/A</v>
      </c>
      <c r="C2126" s="3" t="str">
        <f>IFERROR(IFERROR(VLOOKUP($B2126,'CECL &lt;50B Database'!$A:$AA,11,FALSE),VLOOKUP($B2126,'ALLL &lt;50B Database'!$A:$AA,11,FALSE)),"")</f>
        <v/>
      </c>
      <c r="D2126" t="str">
        <f t="shared" si="66"/>
        <v/>
      </c>
    </row>
    <row r="2127" spans="1:4" x14ac:dyDescent="0.25">
      <c r="A2127">
        <f t="shared" si="67"/>
        <v>2127</v>
      </c>
      <c r="B2127" t="e">
        <f>IF('Peer Comparison Tool'!$D$11="NR",INDEX('CECL &lt;50B Database'!$A:$A,MATCH(Workings!$A2127,'CECL &lt;50B Database'!$AI:$AI,0)),INDEX('ALLL &lt;50B Database'!$A:$A,MATCH(Workings!$A2127,'ALLL &lt;50B Database'!$AI:$AI,0)))</f>
        <v>#N/A</v>
      </c>
      <c r="C2127" s="3" t="str">
        <f>IFERROR(IFERROR(VLOOKUP($B2127,'CECL &lt;50B Database'!$A:$AA,11,FALSE),VLOOKUP($B2127,'ALLL &lt;50B Database'!$A:$AA,11,FALSE)),"")</f>
        <v/>
      </c>
      <c r="D2127" t="str">
        <f t="shared" si="66"/>
        <v/>
      </c>
    </row>
    <row r="2128" spans="1:4" x14ac:dyDescent="0.25">
      <c r="A2128">
        <f t="shared" si="67"/>
        <v>2128</v>
      </c>
      <c r="B2128" t="e">
        <f>IF('Peer Comparison Tool'!$D$11="NR",INDEX('CECL &lt;50B Database'!$A:$A,MATCH(Workings!$A2128,'CECL &lt;50B Database'!$AI:$AI,0)),INDEX('ALLL &lt;50B Database'!$A:$A,MATCH(Workings!$A2128,'ALLL &lt;50B Database'!$AI:$AI,0)))</f>
        <v>#N/A</v>
      </c>
      <c r="C2128" s="3" t="str">
        <f>IFERROR(IFERROR(VLOOKUP($B2128,'CECL &lt;50B Database'!$A:$AA,11,FALSE),VLOOKUP($B2128,'ALLL &lt;50B Database'!$A:$AA,11,FALSE)),"")</f>
        <v/>
      </c>
      <c r="D2128" t="str">
        <f t="shared" si="66"/>
        <v/>
      </c>
    </row>
    <row r="2129" spans="1:4" x14ac:dyDescent="0.25">
      <c r="A2129">
        <f t="shared" si="67"/>
        <v>2129</v>
      </c>
      <c r="B2129" t="e">
        <f>IF('Peer Comparison Tool'!$D$11="NR",INDEX('CECL &lt;50B Database'!$A:$A,MATCH(Workings!$A2129,'CECL &lt;50B Database'!$AI:$AI,0)),INDEX('ALLL &lt;50B Database'!$A:$A,MATCH(Workings!$A2129,'ALLL &lt;50B Database'!$AI:$AI,0)))</f>
        <v>#N/A</v>
      </c>
      <c r="C2129" s="3" t="str">
        <f>IFERROR(IFERROR(VLOOKUP($B2129,'CECL &lt;50B Database'!$A:$AA,11,FALSE),VLOOKUP($B2129,'ALLL &lt;50B Database'!$A:$AA,11,FALSE)),"")</f>
        <v/>
      </c>
      <c r="D2129" t="str">
        <f t="shared" si="66"/>
        <v/>
      </c>
    </row>
    <row r="2130" spans="1:4" x14ac:dyDescent="0.25">
      <c r="A2130">
        <f t="shared" si="67"/>
        <v>2130</v>
      </c>
      <c r="B2130" t="e">
        <f>IF('Peer Comparison Tool'!$D$11="NR",INDEX('CECL &lt;50B Database'!$A:$A,MATCH(Workings!$A2130,'CECL &lt;50B Database'!$AI:$AI,0)),INDEX('ALLL &lt;50B Database'!$A:$A,MATCH(Workings!$A2130,'ALLL &lt;50B Database'!$AI:$AI,0)))</f>
        <v>#N/A</v>
      </c>
      <c r="C2130" s="3" t="str">
        <f>IFERROR(IFERROR(VLOOKUP($B2130,'CECL &lt;50B Database'!$A:$AA,11,FALSE),VLOOKUP($B2130,'ALLL &lt;50B Database'!$A:$AA,11,FALSE)),"")</f>
        <v/>
      </c>
      <c r="D2130" t="str">
        <f t="shared" si="66"/>
        <v/>
      </c>
    </row>
    <row r="2131" spans="1:4" x14ac:dyDescent="0.25">
      <c r="A2131">
        <f t="shared" si="67"/>
        <v>2131</v>
      </c>
      <c r="B2131" t="e">
        <f>IF('Peer Comparison Tool'!$D$11="NR",INDEX('CECL &lt;50B Database'!$A:$A,MATCH(Workings!$A2131,'CECL &lt;50B Database'!$AI:$AI,0)),INDEX('ALLL &lt;50B Database'!$A:$A,MATCH(Workings!$A2131,'ALLL &lt;50B Database'!$AI:$AI,0)))</f>
        <v>#N/A</v>
      </c>
      <c r="C2131" s="3" t="str">
        <f>IFERROR(IFERROR(VLOOKUP($B2131,'CECL &lt;50B Database'!$A:$AA,11,FALSE),VLOOKUP($B2131,'ALLL &lt;50B Database'!$A:$AA,11,FALSE)),"")</f>
        <v/>
      </c>
      <c r="D2131" t="str">
        <f t="shared" si="66"/>
        <v/>
      </c>
    </row>
    <row r="2132" spans="1:4" x14ac:dyDescent="0.25">
      <c r="A2132">
        <f t="shared" si="67"/>
        <v>2132</v>
      </c>
      <c r="B2132" t="e">
        <f>IF('Peer Comparison Tool'!$D$11="NR",INDEX('CECL &lt;50B Database'!$A:$A,MATCH(Workings!$A2132,'CECL &lt;50B Database'!$AI:$AI,0)),INDEX('ALLL &lt;50B Database'!$A:$A,MATCH(Workings!$A2132,'ALLL &lt;50B Database'!$AI:$AI,0)))</f>
        <v>#N/A</v>
      </c>
      <c r="C2132" s="3" t="str">
        <f>IFERROR(IFERROR(VLOOKUP($B2132,'CECL &lt;50B Database'!$A:$AA,11,FALSE),VLOOKUP($B2132,'ALLL &lt;50B Database'!$A:$AA,11,FALSE)),"")</f>
        <v/>
      </c>
      <c r="D2132" t="str">
        <f t="shared" si="66"/>
        <v/>
      </c>
    </row>
    <row r="2133" spans="1:4" x14ac:dyDescent="0.25">
      <c r="A2133">
        <f t="shared" si="67"/>
        <v>2133</v>
      </c>
      <c r="B2133" t="e">
        <f>IF('Peer Comparison Tool'!$D$11="NR",INDEX('CECL &lt;50B Database'!$A:$A,MATCH(Workings!$A2133,'CECL &lt;50B Database'!$AI:$AI,0)),INDEX('ALLL &lt;50B Database'!$A:$A,MATCH(Workings!$A2133,'ALLL &lt;50B Database'!$AI:$AI,0)))</f>
        <v>#N/A</v>
      </c>
      <c r="C2133" s="3" t="str">
        <f>IFERROR(IFERROR(VLOOKUP($B2133,'CECL &lt;50B Database'!$A:$AA,11,FALSE),VLOOKUP($B2133,'ALLL &lt;50B Database'!$A:$AA,11,FALSE)),"")</f>
        <v/>
      </c>
      <c r="D2133" t="str">
        <f t="shared" si="66"/>
        <v/>
      </c>
    </row>
    <row r="2134" spans="1:4" x14ac:dyDescent="0.25">
      <c r="A2134">
        <f t="shared" si="67"/>
        <v>2134</v>
      </c>
      <c r="B2134" t="e">
        <f>IF('Peer Comparison Tool'!$D$11="NR",INDEX('CECL &lt;50B Database'!$A:$A,MATCH(Workings!$A2134,'CECL &lt;50B Database'!$AI:$AI,0)),INDEX('ALLL &lt;50B Database'!$A:$A,MATCH(Workings!$A2134,'ALLL &lt;50B Database'!$AI:$AI,0)))</f>
        <v>#N/A</v>
      </c>
      <c r="C2134" s="3" t="str">
        <f>IFERROR(IFERROR(VLOOKUP($B2134,'CECL &lt;50B Database'!$A:$AA,11,FALSE),VLOOKUP($B2134,'ALLL &lt;50B Database'!$A:$AA,11,FALSE)),"")</f>
        <v/>
      </c>
      <c r="D2134" t="str">
        <f t="shared" si="66"/>
        <v/>
      </c>
    </row>
    <row r="2135" spans="1:4" x14ac:dyDescent="0.25">
      <c r="A2135">
        <f t="shared" si="67"/>
        <v>2135</v>
      </c>
      <c r="B2135" t="e">
        <f>IF('Peer Comparison Tool'!$D$11="NR",INDEX('CECL &lt;50B Database'!$A:$A,MATCH(Workings!$A2135,'CECL &lt;50B Database'!$AI:$AI,0)),INDEX('ALLL &lt;50B Database'!$A:$A,MATCH(Workings!$A2135,'ALLL &lt;50B Database'!$AI:$AI,0)))</f>
        <v>#N/A</v>
      </c>
      <c r="C2135" s="3" t="str">
        <f>IFERROR(IFERROR(VLOOKUP($B2135,'CECL &lt;50B Database'!$A:$AA,11,FALSE),VLOOKUP($B2135,'ALLL &lt;50B Database'!$A:$AA,11,FALSE)),"")</f>
        <v/>
      </c>
      <c r="D2135" t="str">
        <f t="shared" si="66"/>
        <v/>
      </c>
    </row>
    <row r="2136" spans="1:4" x14ac:dyDescent="0.25">
      <c r="A2136">
        <f t="shared" si="67"/>
        <v>2136</v>
      </c>
      <c r="B2136" t="e">
        <f>IF('Peer Comparison Tool'!$D$11="NR",INDEX('CECL &lt;50B Database'!$A:$A,MATCH(Workings!$A2136,'CECL &lt;50B Database'!$AI:$AI,0)),INDEX('ALLL &lt;50B Database'!$A:$A,MATCH(Workings!$A2136,'ALLL &lt;50B Database'!$AI:$AI,0)))</f>
        <v>#N/A</v>
      </c>
      <c r="C2136" s="3" t="str">
        <f>IFERROR(IFERROR(VLOOKUP($B2136,'CECL &lt;50B Database'!$A:$AA,11,FALSE),VLOOKUP($B2136,'ALLL &lt;50B Database'!$A:$AA,11,FALSE)),"")</f>
        <v/>
      </c>
      <c r="D2136" t="str">
        <f t="shared" si="66"/>
        <v/>
      </c>
    </row>
    <row r="2137" spans="1:4" x14ac:dyDescent="0.25">
      <c r="A2137">
        <f t="shared" si="67"/>
        <v>2137</v>
      </c>
      <c r="B2137" t="e">
        <f>IF('Peer Comparison Tool'!$D$11="NR",INDEX('CECL &lt;50B Database'!$A:$A,MATCH(Workings!$A2137,'CECL &lt;50B Database'!$AI:$AI,0)),INDEX('ALLL &lt;50B Database'!$A:$A,MATCH(Workings!$A2137,'ALLL &lt;50B Database'!$AI:$AI,0)))</f>
        <v>#N/A</v>
      </c>
      <c r="C2137" s="3" t="str">
        <f>IFERROR(IFERROR(VLOOKUP($B2137,'CECL &lt;50B Database'!$A:$AA,11,FALSE),VLOOKUP($B2137,'ALLL &lt;50B Database'!$A:$AA,11,FALSE)),"")</f>
        <v/>
      </c>
      <c r="D2137" t="str">
        <f t="shared" si="66"/>
        <v/>
      </c>
    </row>
    <row r="2138" spans="1:4" x14ac:dyDescent="0.25">
      <c r="A2138">
        <f t="shared" si="67"/>
        <v>2138</v>
      </c>
      <c r="B2138" t="e">
        <f>IF('Peer Comparison Tool'!$D$11="NR",INDEX('CECL &lt;50B Database'!$A:$A,MATCH(Workings!$A2138,'CECL &lt;50B Database'!$AI:$AI,0)),INDEX('ALLL &lt;50B Database'!$A:$A,MATCH(Workings!$A2138,'ALLL &lt;50B Database'!$AI:$AI,0)))</f>
        <v>#N/A</v>
      </c>
      <c r="C2138" s="3" t="str">
        <f>IFERROR(IFERROR(VLOOKUP($B2138,'CECL &lt;50B Database'!$A:$AA,11,FALSE),VLOOKUP($B2138,'ALLL &lt;50B Database'!$A:$AA,11,FALSE)),"")</f>
        <v/>
      </c>
      <c r="D2138" t="str">
        <f t="shared" si="66"/>
        <v/>
      </c>
    </row>
    <row r="2139" spans="1:4" x14ac:dyDescent="0.25">
      <c r="A2139">
        <f t="shared" si="67"/>
        <v>2139</v>
      </c>
      <c r="B2139" t="e">
        <f>IF('Peer Comparison Tool'!$D$11="NR",INDEX('CECL &lt;50B Database'!$A:$A,MATCH(Workings!$A2139,'CECL &lt;50B Database'!$AI:$AI,0)),INDEX('ALLL &lt;50B Database'!$A:$A,MATCH(Workings!$A2139,'ALLL &lt;50B Database'!$AI:$AI,0)))</f>
        <v>#N/A</v>
      </c>
      <c r="C2139" s="3" t="str">
        <f>IFERROR(IFERROR(VLOOKUP($B2139,'CECL &lt;50B Database'!$A:$AA,11,FALSE),VLOOKUP($B2139,'ALLL &lt;50B Database'!$A:$AA,11,FALSE)),"")</f>
        <v/>
      </c>
      <c r="D2139" t="str">
        <f t="shared" si="66"/>
        <v/>
      </c>
    </row>
    <row r="2140" spans="1:4" x14ac:dyDescent="0.25">
      <c r="A2140">
        <f t="shared" si="67"/>
        <v>2140</v>
      </c>
      <c r="B2140" t="e">
        <f>IF('Peer Comparison Tool'!$D$11="NR",INDEX('CECL &lt;50B Database'!$A:$A,MATCH(Workings!$A2140,'CECL &lt;50B Database'!$AI:$AI,0)),INDEX('ALLL &lt;50B Database'!$A:$A,MATCH(Workings!$A2140,'ALLL &lt;50B Database'!$AI:$AI,0)))</f>
        <v>#N/A</v>
      </c>
      <c r="C2140" s="3" t="str">
        <f>IFERROR(IFERROR(VLOOKUP($B2140,'CECL &lt;50B Database'!$A:$AA,11,FALSE),VLOOKUP($B2140,'ALLL &lt;50B Database'!$A:$AA,11,FALSE)),"")</f>
        <v/>
      </c>
      <c r="D2140" t="str">
        <f t="shared" si="66"/>
        <v/>
      </c>
    </row>
    <row r="2141" spans="1:4" x14ac:dyDescent="0.25">
      <c r="A2141">
        <f t="shared" si="67"/>
        <v>2141</v>
      </c>
      <c r="B2141" t="e">
        <f>IF('Peer Comparison Tool'!$D$11="NR",INDEX('CECL &lt;50B Database'!$A:$A,MATCH(Workings!$A2141,'CECL &lt;50B Database'!$AI:$AI,0)),INDEX('ALLL &lt;50B Database'!$A:$A,MATCH(Workings!$A2141,'ALLL &lt;50B Database'!$AI:$AI,0)))</f>
        <v>#N/A</v>
      </c>
      <c r="C2141" s="3" t="str">
        <f>IFERROR(IFERROR(VLOOKUP($B2141,'CECL &lt;50B Database'!$A:$AA,11,FALSE),VLOOKUP($B2141,'ALLL &lt;50B Database'!$A:$AA,11,FALSE)),"")</f>
        <v/>
      </c>
      <c r="D2141" t="str">
        <f t="shared" si="66"/>
        <v/>
      </c>
    </row>
    <row r="2142" spans="1:4" x14ac:dyDescent="0.25">
      <c r="A2142">
        <f t="shared" si="67"/>
        <v>2142</v>
      </c>
      <c r="B2142" t="e">
        <f>IF('Peer Comparison Tool'!$D$11="NR",INDEX('CECL &lt;50B Database'!$A:$A,MATCH(Workings!$A2142,'CECL &lt;50B Database'!$AI:$AI,0)),INDEX('ALLL &lt;50B Database'!$A:$A,MATCH(Workings!$A2142,'ALLL &lt;50B Database'!$AI:$AI,0)))</f>
        <v>#N/A</v>
      </c>
      <c r="C2142" s="3" t="str">
        <f>IFERROR(IFERROR(VLOOKUP($B2142,'CECL &lt;50B Database'!$A:$AA,11,FALSE),VLOOKUP($B2142,'ALLL &lt;50B Database'!$A:$AA,11,FALSE)),"")</f>
        <v/>
      </c>
      <c r="D2142" t="str">
        <f t="shared" si="66"/>
        <v/>
      </c>
    </row>
    <row r="2143" spans="1:4" x14ac:dyDescent="0.25">
      <c r="A2143">
        <f t="shared" si="67"/>
        <v>2143</v>
      </c>
      <c r="B2143" t="e">
        <f>IF('Peer Comparison Tool'!$D$11="NR",INDEX('CECL &lt;50B Database'!$A:$A,MATCH(Workings!$A2143,'CECL &lt;50B Database'!$AI:$AI,0)),INDEX('ALLL &lt;50B Database'!$A:$A,MATCH(Workings!$A2143,'ALLL &lt;50B Database'!$AI:$AI,0)))</f>
        <v>#N/A</v>
      </c>
      <c r="C2143" s="3" t="str">
        <f>IFERROR(IFERROR(VLOOKUP($B2143,'CECL &lt;50B Database'!$A:$AA,11,FALSE),VLOOKUP($B2143,'ALLL &lt;50B Database'!$A:$AA,11,FALSE)),"")</f>
        <v/>
      </c>
      <c r="D2143" t="str">
        <f t="shared" si="66"/>
        <v/>
      </c>
    </row>
    <row r="2144" spans="1:4" x14ac:dyDescent="0.25">
      <c r="A2144">
        <f t="shared" si="67"/>
        <v>2144</v>
      </c>
      <c r="B2144" t="e">
        <f>IF('Peer Comparison Tool'!$D$11="NR",INDEX('CECL &lt;50B Database'!$A:$A,MATCH(Workings!$A2144,'CECL &lt;50B Database'!$AI:$AI,0)),INDEX('ALLL &lt;50B Database'!$A:$A,MATCH(Workings!$A2144,'ALLL &lt;50B Database'!$AI:$AI,0)))</f>
        <v>#N/A</v>
      </c>
      <c r="C2144" s="3" t="str">
        <f>IFERROR(IFERROR(VLOOKUP($B2144,'CECL &lt;50B Database'!$A:$AA,11,FALSE),VLOOKUP($B2144,'ALLL &lt;50B Database'!$A:$AA,11,FALSE)),"")</f>
        <v/>
      </c>
      <c r="D2144" t="str">
        <f t="shared" si="66"/>
        <v/>
      </c>
    </row>
    <row r="2145" spans="1:4" x14ac:dyDescent="0.25">
      <c r="A2145">
        <f t="shared" si="67"/>
        <v>2145</v>
      </c>
      <c r="B2145" t="e">
        <f>IF('Peer Comparison Tool'!$D$11="NR",INDEX('CECL &lt;50B Database'!$A:$A,MATCH(Workings!$A2145,'CECL &lt;50B Database'!$AI:$AI,0)),INDEX('ALLL &lt;50B Database'!$A:$A,MATCH(Workings!$A2145,'ALLL &lt;50B Database'!$AI:$AI,0)))</f>
        <v>#N/A</v>
      </c>
      <c r="C2145" s="3" t="str">
        <f>IFERROR(IFERROR(VLOOKUP($B2145,'CECL &lt;50B Database'!$A:$AA,11,FALSE),VLOOKUP($B2145,'ALLL &lt;50B Database'!$A:$AA,11,FALSE)),"")</f>
        <v/>
      </c>
      <c r="D2145" t="str">
        <f t="shared" si="66"/>
        <v/>
      </c>
    </row>
    <row r="2146" spans="1:4" x14ac:dyDescent="0.25">
      <c r="A2146">
        <f t="shared" si="67"/>
        <v>2146</v>
      </c>
      <c r="B2146" t="e">
        <f>IF('Peer Comparison Tool'!$D$11="NR",INDEX('CECL &lt;50B Database'!$A:$A,MATCH(Workings!$A2146,'CECL &lt;50B Database'!$AI:$AI,0)),INDEX('ALLL &lt;50B Database'!$A:$A,MATCH(Workings!$A2146,'ALLL &lt;50B Database'!$AI:$AI,0)))</f>
        <v>#N/A</v>
      </c>
      <c r="C2146" s="3" t="str">
        <f>IFERROR(IFERROR(VLOOKUP($B2146,'CECL &lt;50B Database'!$A:$AA,11,FALSE),VLOOKUP($B2146,'ALLL &lt;50B Database'!$A:$AA,11,FALSE)),"")</f>
        <v/>
      </c>
      <c r="D2146" t="str">
        <f t="shared" si="66"/>
        <v/>
      </c>
    </row>
    <row r="2147" spans="1:4" x14ac:dyDescent="0.25">
      <c r="A2147">
        <f t="shared" si="67"/>
        <v>2147</v>
      </c>
      <c r="B2147" t="e">
        <f>IF('Peer Comparison Tool'!$D$11="NR",INDEX('CECL &lt;50B Database'!$A:$A,MATCH(Workings!$A2147,'CECL &lt;50B Database'!$AI:$AI,0)),INDEX('ALLL &lt;50B Database'!$A:$A,MATCH(Workings!$A2147,'ALLL &lt;50B Database'!$AI:$AI,0)))</f>
        <v>#N/A</v>
      </c>
      <c r="C2147" s="3" t="str">
        <f>IFERROR(IFERROR(VLOOKUP($B2147,'CECL &lt;50B Database'!$A:$AA,11,FALSE),VLOOKUP($B2147,'ALLL &lt;50B Database'!$A:$AA,11,FALSE)),"")</f>
        <v/>
      </c>
      <c r="D2147" t="str">
        <f t="shared" si="66"/>
        <v/>
      </c>
    </row>
    <row r="2148" spans="1:4" x14ac:dyDescent="0.25">
      <c r="A2148">
        <f t="shared" si="67"/>
        <v>2148</v>
      </c>
      <c r="B2148" t="e">
        <f>IF('Peer Comparison Tool'!$D$11="NR",INDEX('CECL &lt;50B Database'!$A:$A,MATCH(Workings!$A2148,'CECL &lt;50B Database'!$AI:$AI,0)),INDEX('ALLL &lt;50B Database'!$A:$A,MATCH(Workings!$A2148,'ALLL &lt;50B Database'!$AI:$AI,0)))</f>
        <v>#N/A</v>
      </c>
      <c r="C2148" s="3" t="str">
        <f>IFERROR(IFERROR(VLOOKUP($B2148,'CECL &lt;50B Database'!$A:$AA,11,FALSE),VLOOKUP($B2148,'ALLL &lt;50B Database'!$A:$AA,11,FALSE)),"")</f>
        <v/>
      </c>
      <c r="D2148" t="str">
        <f t="shared" si="66"/>
        <v/>
      </c>
    </row>
    <row r="2149" spans="1:4" x14ac:dyDescent="0.25">
      <c r="A2149">
        <f t="shared" si="67"/>
        <v>2149</v>
      </c>
      <c r="B2149" t="e">
        <f>IF('Peer Comparison Tool'!$D$11="NR",INDEX('CECL &lt;50B Database'!$A:$A,MATCH(Workings!$A2149,'CECL &lt;50B Database'!$AI:$AI,0)),INDEX('ALLL &lt;50B Database'!$A:$A,MATCH(Workings!$A2149,'ALLL &lt;50B Database'!$AI:$AI,0)))</f>
        <v>#N/A</v>
      </c>
      <c r="C2149" s="3" t="str">
        <f>IFERROR(IFERROR(VLOOKUP($B2149,'CECL &lt;50B Database'!$A:$AA,11,FALSE),VLOOKUP($B2149,'ALLL &lt;50B Database'!$A:$AA,11,FALSE)),"")</f>
        <v/>
      </c>
      <c r="D2149" t="str">
        <f t="shared" si="66"/>
        <v/>
      </c>
    </row>
    <row r="2150" spans="1:4" x14ac:dyDescent="0.25">
      <c r="A2150">
        <f t="shared" si="67"/>
        <v>2150</v>
      </c>
      <c r="B2150" t="e">
        <f>IF('Peer Comparison Tool'!$D$11="NR",INDEX('CECL &lt;50B Database'!$A:$A,MATCH(Workings!$A2150,'CECL &lt;50B Database'!$AI:$AI,0)),INDEX('ALLL &lt;50B Database'!$A:$A,MATCH(Workings!$A2150,'ALLL &lt;50B Database'!$AI:$AI,0)))</f>
        <v>#N/A</v>
      </c>
      <c r="C2150" s="3" t="str">
        <f>IFERROR(IFERROR(VLOOKUP($B2150,'CECL &lt;50B Database'!$A:$AA,11,FALSE),VLOOKUP($B2150,'ALLL &lt;50B Database'!$A:$AA,11,FALSE)),"")</f>
        <v/>
      </c>
      <c r="D2150" t="str">
        <f t="shared" si="66"/>
        <v/>
      </c>
    </row>
    <row r="2151" spans="1:4" x14ac:dyDescent="0.25">
      <c r="A2151">
        <f t="shared" si="67"/>
        <v>2151</v>
      </c>
      <c r="B2151" t="e">
        <f>IF('Peer Comparison Tool'!$D$11="NR",INDEX('CECL &lt;50B Database'!$A:$A,MATCH(Workings!$A2151,'CECL &lt;50B Database'!$AI:$AI,0)),INDEX('ALLL &lt;50B Database'!$A:$A,MATCH(Workings!$A2151,'ALLL &lt;50B Database'!$AI:$AI,0)))</f>
        <v>#N/A</v>
      </c>
      <c r="C2151" s="3" t="str">
        <f>IFERROR(IFERROR(VLOOKUP($B2151,'CECL &lt;50B Database'!$A:$AA,11,FALSE),VLOOKUP($B2151,'ALLL &lt;50B Database'!$A:$AA,11,FALSE)),"")</f>
        <v/>
      </c>
      <c r="D2151" t="str">
        <f t="shared" si="66"/>
        <v/>
      </c>
    </row>
    <row r="2152" spans="1:4" x14ac:dyDescent="0.25">
      <c r="A2152">
        <f t="shared" si="67"/>
        <v>2152</v>
      </c>
      <c r="B2152" t="e">
        <f>IF('Peer Comparison Tool'!$D$11="NR",INDEX('CECL &lt;50B Database'!$A:$A,MATCH(Workings!$A2152,'CECL &lt;50B Database'!$AI:$AI,0)),INDEX('ALLL &lt;50B Database'!$A:$A,MATCH(Workings!$A2152,'ALLL &lt;50B Database'!$AI:$AI,0)))</f>
        <v>#N/A</v>
      </c>
      <c r="C2152" s="3" t="str">
        <f>IFERROR(IFERROR(VLOOKUP($B2152,'CECL &lt;50B Database'!$A:$AA,11,FALSE),VLOOKUP($B2152,'ALLL &lt;50B Database'!$A:$AA,11,FALSE)),"")</f>
        <v/>
      </c>
      <c r="D2152" t="str">
        <f t="shared" si="66"/>
        <v/>
      </c>
    </row>
    <row r="2153" spans="1:4" x14ac:dyDescent="0.25">
      <c r="A2153">
        <f t="shared" si="67"/>
        <v>2153</v>
      </c>
      <c r="B2153" t="e">
        <f>IF('Peer Comparison Tool'!$D$11="NR",INDEX('CECL &lt;50B Database'!$A:$A,MATCH(Workings!$A2153,'CECL &lt;50B Database'!$AI:$AI,0)),INDEX('ALLL &lt;50B Database'!$A:$A,MATCH(Workings!$A2153,'ALLL &lt;50B Database'!$AI:$AI,0)))</f>
        <v>#N/A</v>
      </c>
      <c r="C2153" s="3" t="str">
        <f>IFERROR(IFERROR(VLOOKUP($B2153,'CECL &lt;50B Database'!$A:$AA,11,FALSE),VLOOKUP($B2153,'ALLL &lt;50B Database'!$A:$AA,11,FALSE)),"")</f>
        <v/>
      </c>
      <c r="D2153" t="str">
        <f t="shared" si="66"/>
        <v/>
      </c>
    </row>
    <row r="2154" spans="1:4" x14ac:dyDescent="0.25">
      <c r="A2154">
        <f t="shared" si="67"/>
        <v>2154</v>
      </c>
      <c r="B2154" t="e">
        <f>IF('Peer Comparison Tool'!$D$11="NR",INDEX('CECL &lt;50B Database'!$A:$A,MATCH(Workings!$A2154,'CECL &lt;50B Database'!$AI:$AI,0)),INDEX('ALLL &lt;50B Database'!$A:$A,MATCH(Workings!$A2154,'ALLL &lt;50B Database'!$AI:$AI,0)))</f>
        <v>#N/A</v>
      </c>
      <c r="C2154" s="3" t="str">
        <f>IFERROR(IFERROR(VLOOKUP($B2154,'CECL &lt;50B Database'!$A:$AA,11,FALSE),VLOOKUP($B2154,'ALLL &lt;50B Database'!$A:$AA,11,FALSE)),"")</f>
        <v/>
      </c>
      <c r="D2154" t="str">
        <f t="shared" si="66"/>
        <v/>
      </c>
    </row>
    <row r="2155" spans="1:4" x14ac:dyDescent="0.25">
      <c r="A2155">
        <f t="shared" si="67"/>
        <v>2155</v>
      </c>
      <c r="B2155" t="e">
        <f>IF('Peer Comparison Tool'!$D$11="NR",INDEX('CECL &lt;50B Database'!$A:$A,MATCH(Workings!$A2155,'CECL &lt;50B Database'!$AI:$AI,0)),INDEX('ALLL &lt;50B Database'!$A:$A,MATCH(Workings!$A2155,'ALLL &lt;50B Database'!$AI:$AI,0)))</f>
        <v>#N/A</v>
      </c>
      <c r="C2155" s="3" t="str">
        <f>IFERROR(IFERROR(VLOOKUP($B2155,'CECL &lt;50B Database'!$A:$AA,11,FALSE),VLOOKUP($B2155,'ALLL &lt;50B Database'!$A:$AA,11,FALSE)),"")</f>
        <v/>
      </c>
      <c r="D2155" t="str">
        <f t="shared" si="66"/>
        <v/>
      </c>
    </row>
    <row r="2156" spans="1:4" x14ac:dyDescent="0.25">
      <c r="A2156">
        <f t="shared" si="67"/>
        <v>2156</v>
      </c>
      <c r="B2156" t="e">
        <f>IF('Peer Comparison Tool'!$D$11="NR",INDEX('CECL &lt;50B Database'!$A:$A,MATCH(Workings!$A2156,'CECL &lt;50B Database'!$AI:$AI,0)),INDEX('ALLL &lt;50B Database'!$A:$A,MATCH(Workings!$A2156,'ALLL &lt;50B Database'!$AI:$AI,0)))</f>
        <v>#N/A</v>
      </c>
      <c r="C2156" s="3" t="str">
        <f>IFERROR(IFERROR(VLOOKUP($B2156,'CECL &lt;50B Database'!$A:$AA,11,FALSE),VLOOKUP($B2156,'ALLL &lt;50B Database'!$A:$AA,11,FALSE)),"")</f>
        <v/>
      </c>
      <c r="D2156" t="str">
        <f t="shared" si="66"/>
        <v/>
      </c>
    </row>
    <row r="2157" spans="1:4" x14ac:dyDescent="0.25">
      <c r="A2157">
        <f t="shared" si="67"/>
        <v>2157</v>
      </c>
      <c r="B2157" t="e">
        <f>IF('Peer Comparison Tool'!$D$11="NR",INDEX('CECL &lt;50B Database'!$A:$A,MATCH(Workings!$A2157,'CECL &lt;50B Database'!$AI:$AI,0)),INDEX('ALLL &lt;50B Database'!$A:$A,MATCH(Workings!$A2157,'ALLL &lt;50B Database'!$AI:$AI,0)))</f>
        <v>#N/A</v>
      </c>
      <c r="C2157" s="3" t="str">
        <f>IFERROR(IFERROR(VLOOKUP($B2157,'CECL &lt;50B Database'!$A:$AA,11,FALSE),VLOOKUP($B2157,'ALLL &lt;50B Database'!$A:$AA,11,FALSE)),"")</f>
        <v/>
      </c>
      <c r="D2157" t="str">
        <f t="shared" si="66"/>
        <v/>
      </c>
    </row>
    <row r="2158" spans="1:4" x14ac:dyDescent="0.25">
      <c r="A2158">
        <f t="shared" si="67"/>
        <v>2158</v>
      </c>
      <c r="B2158" t="e">
        <f>IF('Peer Comparison Tool'!$D$11="NR",INDEX('CECL &lt;50B Database'!$A:$A,MATCH(Workings!$A2158,'CECL &lt;50B Database'!$AI:$AI,0)),INDEX('ALLL &lt;50B Database'!$A:$A,MATCH(Workings!$A2158,'ALLL &lt;50B Database'!$AI:$AI,0)))</f>
        <v>#N/A</v>
      </c>
      <c r="C2158" s="3" t="str">
        <f>IFERROR(IFERROR(VLOOKUP($B2158,'CECL &lt;50B Database'!$A:$AA,11,FALSE),VLOOKUP($B2158,'ALLL &lt;50B Database'!$A:$AA,11,FALSE)),"")</f>
        <v/>
      </c>
      <c r="D2158" t="str">
        <f t="shared" si="66"/>
        <v/>
      </c>
    </row>
    <row r="2159" spans="1:4" x14ac:dyDescent="0.25">
      <c r="A2159">
        <f t="shared" si="67"/>
        <v>2159</v>
      </c>
      <c r="B2159" t="e">
        <f>IF('Peer Comparison Tool'!$D$11="NR",INDEX('CECL &lt;50B Database'!$A:$A,MATCH(Workings!$A2159,'CECL &lt;50B Database'!$AI:$AI,0)),INDEX('ALLL &lt;50B Database'!$A:$A,MATCH(Workings!$A2159,'ALLL &lt;50B Database'!$AI:$AI,0)))</f>
        <v>#N/A</v>
      </c>
      <c r="C2159" s="3" t="str">
        <f>IFERROR(IFERROR(VLOOKUP($B2159,'CECL &lt;50B Database'!$A:$AA,11,FALSE),VLOOKUP($B2159,'ALLL &lt;50B Database'!$A:$AA,11,FALSE)),"")</f>
        <v/>
      </c>
      <c r="D2159" t="str">
        <f t="shared" si="66"/>
        <v/>
      </c>
    </row>
    <row r="2160" spans="1:4" x14ac:dyDescent="0.25">
      <c r="A2160">
        <f t="shared" si="67"/>
        <v>2160</v>
      </c>
      <c r="B2160" t="e">
        <f>IF('Peer Comparison Tool'!$D$11="NR",INDEX('CECL &lt;50B Database'!$A:$A,MATCH(Workings!$A2160,'CECL &lt;50B Database'!$AI:$AI,0)),INDEX('ALLL &lt;50B Database'!$A:$A,MATCH(Workings!$A2160,'ALLL &lt;50B Database'!$AI:$AI,0)))</f>
        <v>#N/A</v>
      </c>
      <c r="C2160" s="3" t="str">
        <f>IFERROR(IFERROR(VLOOKUP($B2160,'CECL &lt;50B Database'!$A:$AA,11,FALSE),VLOOKUP($B2160,'ALLL &lt;50B Database'!$A:$AA,11,FALSE)),"")</f>
        <v/>
      </c>
      <c r="D2160" t="str">
        <f t="shared" si="66"/>
        <v/>
      </c>
    </row>
    <row r="2161" spans="1:4" x14ac:dyDescent="0.25">
      <c r="A2161">
        <f t="shared" si="67"/>
        <v>2161</v>
      </c>
      <c r="B2161" t="e">
        <f>IF('Peer Comparison Tool'!$D$11="NR",INDEX('CECL &lt;50B Database'!$A:$A,MATCH(Workings!$A2161,'CECL &lt;50B Database'!$AI:$AI,0)),INDEX('ALLL &lt;50B Database'!$A:$A,MATCH(Workings!$A2161,'ALLL &lt;50B Database'!$AI:$AI,0)))</f>
        <v>#N/A</v>
      </c>
      <c r="C2161" s="3" t="str">
        <f>IFERROR(IFERROR(VLOOKUP($B2161,'CECL &lt;50B Database'!$A:$AA,11,FALSE),VLOOKUP($B2161,'ALLL &lt;50B Database'!$A:$AA,11,FALSE)),"")</f>
        <v/>
      </c>
      <c r="D2161" t="str">
        <f t="shared" si="66"/>
        <v/>
      </c>
    </row>
    <row r="2162" spans="1:4" x14ac:dyDescent="0.25">
      <c r="A2162">
        <f t="shared" si="67"/>
        <v>2162</v>
      </c>
      <c r="B2162" t="e">
        <f>IF('Peer Comparison Tool'!$D$11="NR",INDEX('CECL &lt;50B Database'!$A:$A,MATCH(Workings!$A2162,'CECL &lt;50B Database'!$AI:$AI,0)),INDEX('ALLL &lt;50B Database'!$A:$A,MATCH(Workings!$A2162,'ALLL &lt;50B Database'!$AI:$AI,0)))</f>
        <v>#N/A</v>
      </c>
      <c r="C2162" s="3" t="str">
        <f>IFERROR(IFERROR(VLOOKUP($B2162,'CECL &lt;50B Database'!$A:$AA,11,FALSE),VLOOKUP($B2162,'ALLL &lt;50B Database'!$A:$AA,11,FALSE)),"")</f>
        <v/>
      </c>
      <c r="D2162" t="str">
        <f t="shared" si="66"/>
        <v/>
      </c>
    </row>
    <row r="2163" spans="1:4" x14ac:dyDescent="0.25">
      <c r="A2163">
        <f t="shared" si="67"/>
        <v>2163</v>
      </c>
      <c r="B2163" t="e">
        <f>IF('Peer Comparison Tool'!$D$11="NR",INDEX('CECL &lt;50B Database'!$A:$A,MATCH(Workings!$A2163,'CECL &lt;50B Database'!$AI:$AI,0)),INDEX('ALLL &lt;50B Database'!$A:$A,MATCH(Workings!$A2163,'ALLL &lt;50B Database'!$AI:$AI,0)))</f>
        <v>#N/A</v>
      </c>
      <c r="C2163" s="3" t="str">
        <f>IFERROR(IFERROR(VLOOKUP($B2163,'CECL &lt;50B Database'!$A:$AA,11,FALSE),VLOOKUP($B2163,'ALLL &lt;50B Database'!$A:$AA,11,FALSE)),"")</f>
        <v/>
      </c>
      <c r="D2163" t="str">
        <f t="shared" si="66"/>
        <v/>
      </c>
    </row>
    <row r="2164" spans="1:4" x14ac:dyDescent="0.25">
      <c r="A2164">
        <f t="shared" si="67"/>
        <v>2164</v>
      </c>
      <c r="B2164" t="e">
        <f>IF('Peer Comparison Tool'!$D$11="NR",INDEX('CECL &lt;50B Database'!$A:$A,MATCH(Workings!$A2164,'CECL &lt;50B Database'!$AI:$AI,0)),INDEX('ALLL &lt;50B Database'!$A:$A,MATCH(Workings!$A2164,'ALLL &lt;50B Database'!$AI:$AI,0)))</f>
        <v>#N/A</v>
      </c>
      <c r="C2164" s="3" t="str">
        <f>IFERROR(IFERROR(VLOOKUP($B2164,'CECL &lt;50B Database'!$A:$AA,11,FALSE),VLOOKUP($B2164,'ALLL &lt;50B Database'!$A:$AA,11,FALSE)),"")</f>
        <v/>
      </c>
      <c r="D2164" t="str">
        <f t="shared" si="66"/>
        <v/>
      </c>
    </row>
    <row r="2165" spans="1:4" x14ac:dyDescent="0.25">
      <c r="A2165">
        <f t="shared" si="67"/>
        <v>2165</v>
      </c>
      <c r="B2165" t="e">
        <f>IF('Peer Comparison Tool'!$D$11="NR",INDEX('CECL &lt;50B Database'!$A:$A,MATCH(Workings!$A2165,'CECL &lt;50B Database'!$AI:$AI,0)),INDEX('ALLL &lt;50B Database'!$A:$A,MATCH(Workings!$A2165,'ALLL &lt;50B Database'!$AI:$AI,0)))</f>
        <v>#N/A</v>
      </c>
      <c r="C2165" s="3" t="str">
        <f>IFERROR(IFERROR(VLOOKUP($B2165,'CECL &lt;50B Database'!$A:$AA,11,FALSE),VLOOKUP($B2165,'ALLL &lt;50B Database'!$A:$AA,11,FALSE)),"")</f>
        <v/>
      </c>
      <c r="D2165" t="str">
        <f t="shared" si="66"/>
        <v/>
      </c>
    </row>
    <row r="2166" spans="1:4" x14ac:dyDescent="0.25">
      <c r="A2166">
        <f t="shared" si="67"/>
        <v>2166</v>
      </c>
      <c r="B2166" t="e">
        <f>IF('Peer Comparison Tool'!$D$11="NR",INDEX('CECL &lt;50B Database'!$A:$A,MATCH(Workings!$A2166,'CECL &lt;50B Database'!$AI:$AI,0)),INDEX('ALLL &lt;50B Database'!$A:$A,MATCH(Workings!$A2166,'ALLL &lt;50B Database'!$AI:$AI,0)))</f>
        <v>#N/A</v>
      </c>
      <c r="C2166" s="3" t="str">
        <f>IFERROR(IFERROR(VLOOKUP($B2166,'CECL &lt;50B Database'!$A:$AA,11,FALSE),VLOOKUP($B2166,'ALLL &lt;50B Database'!$A:$AA,11,FALSE)),"")</f>
        <v/>
      </c>
      <c r="D2166" t="str">
        <f t="shared" si="66"/>
        <v/>
      </c>
    </row>
    <row r="2167" spans="1:4" x14ac:dyDescent="0.25">
      <c r="A2167">
        <f t="shared" si="67"/>
        <v>2167</v>
      </c>
      <c r="B2167" t="e">
        <f>IF('Peer Comparison Tool'!$D$11="NR",INDEX('CECL &lt;50B Database'!$A:$A,MATCH(Workings!$A2167,'CECL &lt;50B Database'!$AI:$AI,0)),INDEX('ALLL &lt;50B Database'!$A:$A,MATCH(Workings!$A2167,'ALLL &lt;50B Database'!$AI:$AI,0)))</f>
        <v>#N/A</v>
      </c>
      <c r="C2167" s="3" t="str">
        <f>IFERROR(IFERROR(VLOOKUP($B2167,'CECL &lt;50B Database'!$A:$AA,11,FALSE),VLOOKUP($B2167,'ALLL &lt;50B Database'!$A:$AA,11,FALSE)),"")</f>
        <v/>
      </c>
      <c r="D2167" t="str">
        <f t="shared" si="66"/>
        <v/>
      </c>
    </row>
    <row r="2168" spans="1:4" x14ac:dyDescent="0.25">
      <c r="A2168">
        <f t="shared" si="67"/>
        <v>2168</v>
      </c>
      <c r="B2168" t="e">
        <f>IF('Peer Comparison Tool'!$D$11="NR",INDEX('CECL &lt;50B Database'!$A:$A,MATCH(Workings!$A2168,'CECL &lt;50B Database'!$AI:$AI,0)),INDEX('ALLL &lt;50B Database'!$A:$A,MATCH(Workings!$A2168,'ALLL &lt;50B Database'!$AI:$AI,0)))</f>
        <v>#N/A</v>
      </c>
      <c r="C2168" s="3" t="str">
        <f>IFERROR(IFERROR(VLOOKUP($B2168,'CECL &lt;50B Database'!$A:$AA,11,FALSE),VLOOKUP($B2168,'ALLL &lt;50B Database'!$A:$AA,11,FALSE)),"")</f>
        <v/>
      </c>
      <c r="D2168" t="str">
        <f t="shared" si="66"/>
        <v/>
      </c>
    </row>
    <row r="2169" spans="1:4" x14ac:dyDescent="0.25">
      <c r="A2169">
        <f t="shared" si="67"/>
        <v>2169</v>
      </c>
      <c r="B2169" t="e">
        <f>IF('Peer Comparison Tool'!$D$11="NR",INDEX('CECL &lt;50B Database'!$A:$A,MATCH(Workings!$A2169,'CECL &lt;50B Database'!$AI:$AI,0)),INDEX('ALLL &lt;50B Database'!$A:$A,MATCH(Workings!$A2169,'ALLL &lt;50B Database'!$AI:$AI,0)))</f>
        <v>#N/A</v>
      </c>
      <c r="C2169" s="3" t="str">
        <f>IFERROR(IFERROR(VLOOKUP($B2169,'CECL &lt;50B Database'!$A:$AA,11,FALSE),VLOOKUP($B2169,'ALLL &lt;50B Database'!$A:$AA,11,FALSE)),"")</f>
        <v/>
      </c>
      <c r="D2169" t="str">
        <f t="shared" si="66"/>
        <v/>
      </c>
    </row>
    <row r="2170" spans="1:4" x14ac:dyDescent="0.25">
      <c r="A2170">
        <f t="shared" si="67"/>
        <v>2170</v>
      </c>
      <c r="B2170" t="e">
        <f>IF('Peer Comparison Tool'!$D$11="NR",INDEX('CECL &lt;50B Database'!$A:$A,MATCH(Workings!$A2170,'CECL &lt;50B Database'!$AI:$AI,0)),INDEX('ALLL &lt;50B Database'!$A:$A,MATCH(Workings!$A2170,'ALLL &lt;50B Database'!$AI:$AI,0)))</f>
        <v>#N/A</v>
      </c>
      <c r="C2170" s="3" t="str">
        <f>IFERROR(IFERROR(VLOOKUP($B2170,'CECL &lt;50B Database'!$A:$AA,11,FALSE),VLOOKUP($B2170,'ALLL &lt;50B Database'!$A:$AA,11,FALSE)),"")</f>
        <v/>
      </c>
      <c r="D2170" t="str">
        <f t="shared" si="66"/>
        <v/>
      </c>
    </row>
    <row r="2171" spans="1:4" x14ac:dyDescent="0.25">
      <c r="A2171">
        <f t="shared" si="67"/>
        <v>2171</v>
      </c>
      <c r="B2171" t="e">
        <f>IF('Peer Comparison Tool'!$D$11="NR",INDEX('CECL &lt;50B Database'!$A:$A,MATCH(Workings!$A2171,'CECL &lt;50B Database'!$AI:$AI,0)),INDEX('ALLL &lt;50B Database'!$A:$A,MATCH(Workings!$A2171,'ALLL &lt;50B Database'!$AI:$AI,0)))</f>
        <v>#N/A</v>
      </c>
      <c r="C2171" s="3" t="str">
        <f>IFERROR(IFERROR(VLOOKUP($B2171,'CECL &lt;50B Database'!$A:$AA,11,FALSE),VLOOKUP($B2171,'ALLL &lt;50B Database'!$A:$AA,11,FALSE)),"")</f>
        <v/>
      </c>
      <c r="D2171" t="str">
        <f t="shared" si="66"/>
        <v/>
      </c>
    </row>
    <row r="2172" spans="1:4" x14ac:dyDescent="0.25">
      <c r="A2172">
        <f t="shared" si="67"/>
        <v>2172</v>
      </c>
      <c r="B2172" t="e">
        <f>IF('Peer Comparison Tool'!$D$11="NR",INDEX('CECL &lt;50B Database'!$A:$A,MATCH(Workings!$A2172,'CECL &lt;50B Database'!$AI:$AI,0)),INDEX('ALLL &lt;50B Database'!$A:$A,MATCH(Workings!$A2172,'ALLL &lt;50B Database'!$AI:$AI,0)))</f>
        <v>#N/A</v>
      </c>
      <c r="C2172" s="3" t="str">
        <f>IFERROR(IFERROR(VLOOKUP($B2172,'CECL &lt;50B Database'!$A:$AA,11,FALSE),VLOOKUP($B2172,'ALLL &lt;50B Database'!$A:$AA,11,FALSE)),"")</f>
        <v/>
      </c>
      <c r="D2172" t="str">
        <f t="shared" si="66"/>
        <v/>
      </c>
    </row>
    <row r="2173" spans="1:4" x14ac:dyDescent="0.25">
      <c r="A2173">
        <f t="shared" si="67"/>
        <v>2173</v>
      </c>
      <c r="B2173" t="e">
        <f>IF('Peer Comparison Tool'!$D$11="NR",INDEX('CECL &lt;50B Database'!$A:$A,MATCH(Workings!$A2173,'CECL &lt;50B Database'!$AI:$AI,0)),INDEX('ALLL &lt;50B Database'!$A:$A,MATCH(Workings!$A2173,'ALLL &lt;50B Database'!$AI:$AI,0)))</f>
        <v>#N/A</v>
      </c>
      <c r="C2173" s="3" t="str">
        <f>IFERROR(IFERROR(VLOOKUP($B2173,'CECL &lt;50B Database'!$A:$AA,11,FALSE),VLOOKUP($B2173,'ALLL &lt;50B Database'!$A:$AA,11,FALSE)),"")</f>
        <v/>
      </c>
      <c r="D2173" t="str">
        <f t="shared" si="66"/>
        <v/>
      </c>
    </row>
    <row r="2174" spans="1:4" x14ac:dyDescent="0.25">
      <c r="A2174">
        <f t="shared" si="67"/>
        <v>2174</v>
      </c>
      <c r="B2174" t="e">
        <f>IF('Peer Comparison Tool'!$D$11="NR",INDEX('CECL &lt;50B Database'!$A:$A,MATCH(Workings!$A2174,'CECL &lt;50B Database'!$AI:$AI,0)),INDEX('ALLL &lt;50B Database'!$A:$A,MATCH(Workings!$A2174,'ALLL &lt;50B Database'!$AI:$AI,0)))</f>
        <v>#N/A</v>
      </c>
      <c r="C2174" s="3" t="str">
        <f>IFERROR(IFERROR(VLOOKUP($B2174,'CECL &lt;50B Database'!$A:$AA,11,FALSE),VLOOKUP($B2174,'ALLL &lt;50B Database'!$A:$AA,11,FALSE)),"")</f>
        <v/>
      </c>
      <c r="D2174" t="str">
        <f t="shared" si="66"/>
        <v/>
      </c>
    </row>
    <row r="2175" spans="1:4" x14ac:dyDescent="0.25">
      <c r="A2175">
        <f t="shared" si="67"/>
        <v>2175</v>
      </c>
      <c r="B2175" t="e">
        <f>IF('Peer Comparison Tool'!$D$11="NR",INDEX('CECL &lt;50B Database'!$A:$A,MATCH(Workings!$A2175,'CECL &lt;50B Database'!$AI:$AI,0)),INDEX('ALLL &lt;50B Database'!$A:$A,MATCH(Workings!$A2175,'ALLL &lt;50B Database'!$AI:$AI,0)))</f>
        <v>#N/A</v>
      </c>
      <c r="C2175" s="3" t="str">
        <f>IFERROR(IFERROR(VLOOKUP($B2175,'CECL &lt;50B Database'!$A:$AA,11,FALSE),VLOOKUP($B2175,'ALLL &lt;50B Database'!$A:$AA,11,FALSE)),"")</f>
        <v/>
      </c>
      <c r="D2175" t="str">
        <f t="shared" si="66"/>
        <v/>
      </c>
    </row>
    <row r="2176" spans="1:4" x14ac:dyDescent="0.25">
      <c r="A2176">
        <f t="shared" si="67"/>
        <v>2176</v>
      </c>
      <c r="B2176" t="e">
        <f>IF('Peer Comparison Tool'!$D$11="NR",INDEX('CECL &lt;50B Database'!$A:$A,MATCH(Workings!$A2176,'CECL &lt;50B Database'!$AI:$AI,0)),INDEX('ALLL &lt;50B Database'!$A:$A,MATCH(Workings!$A2176,'ALLL &lt;50B Database'!$AI:$AI,0)))</f>
        <v>#N/A</v>
      </c>
      <c r="C2176" s="3" t="str">
        <f>IFERROR(IFERROR(VLOOKUP($B2176,'CECL &lt;50B Database'!$A:$AA,11,FALSE),VLOOKUP($B2176,'ALLL &lt;50B Database'!$A:$AA,11,FALSE)),"")</f>
        <v/>
      </c>
      <c r="D2176" t="str">
        <f t="shared" si="66"/>
        <v/>
      </c>
    </row>
    <row r="2177" spans="1:4" x14ac:dyDescent="0.25">
      <c r="A2177">
        <f t="shared" si="67"/>
        <v>2177</v>
      </c>
      <c r="B2177" t="e">
        <f>IF('Peer Comparison Tool'!$D$11="NR",INDEX('CECL &lt;50B Database'!$A:$A,MATCH(Workings!$A2177,'CECL &lt;50B Database'!$AI:$AI,0)),INDEX('ALLL &lt;50B Database'!$A:$A,MATCH(Workings!$A2177,'ALLL &lt;50B Database'!$AI:$AI,0)))</f>
        <v>#N/A</v>
      </c>
      <c r="C2177" s="3" t="str">
        <f>IFERROR(IFERROR(VLOOKUP($B2177,'CECL &lt;50B Database'!$A:$AA,11,FALSE),VLOOKUP($B2177,'ALLL &lt;50B Database'!$A:$AA,11,FALSE)),"")</f>
        <v/>
      </c>
      <c r="D2177" t="str">
        <f t="shared" si="66"/>
        <v/>
      </c>
    </row>
    <row r="2178" spans="1:4" x14ac:dyDescent="0.25">
      <c r="A2178">
        <f t="shared" si="67"/>
        <v>2178</v>
      </c>
      <c r="B2178" t="e">
        <f>IF('Peer Comparison Tool'!$D$11="NR",INDEX('CECL &lt;50B Database'!$A:$A,MATCH(Workings!$A2178,'CECL &lt;50B Database'!$AI:$AI,0)),INDEX('ALLL &lt;50B Database'!$A:$A,MATCH(Workings!$A2178,'ALLL &lt;50B Database'!$AI:$AI,0)))</f>
        <v>#N/A</v>
      </c>
      <c r="C2178" s="3" t="str">
        <f>IFERROR(IFERROR(VLOOKUP($B2178,'CECL &lt;50B Database'!$A:$AA,11,FALSE),VLOOKUP($B2178,'ALLL &lt;50B Database'!$A:$AA,11,FALSE)),"")</f>
        <v/>
      </c>
      <c r="D2178" t="str">
        <f t="shared" ref="D2178:D2241" si="68">IFERROR(RANK($C2178,$C$1:$C$5000,0),"")</f>
        <v/>
      </c>
    </row>
    <row r="2179" spans="1:4" x14ac:dyDescent="0.25">
      <c r="A2179">
        <f t="shared" si="67"/>
        <v>2179</v>
      </c>
      <c r="B2179" t="e">
        <f>IF('Peer Comparison Tool'!$D$11="NR",INDEX('CECL &lt;50B Database'!$A:$A,MATCH(Workings!$A2179,'CECL &lt;50B Database'!$AI:$AI,0)),INDEX('ALLL &lt;50B Database'!$A:$A,MATCH(Workings!$A2179,'ALLL &lt;50B Database'!$AI:$AI,0)))</f>
        <v>#N/A</v>
      </c>
      <c r="C2179" s="3" t="str">
        <f>IFERROR(IFERROR(VLOOKUP($B2179,'CECL &lt;50B Database'!$A:$AA,11,FALSE),VLOOKUP($B2179,'ALLL &lt;50B Database'!$A:$AA,11,FALSE)),"")</f>
        <v/>
      </c>
      <c r="D2179" t="str">
        <f t="shared" si="68"/>
        <v/>
      </c>
    </row>
    <row r="2180" spans="1:4" x14ac:dyDescent="0.25">
      <c r="A2180">
        <f t="shared" ref="A2180:A2243" si="69">A2179+1</f>
        <v>2180</v>
      </c>
      <c r="B2180" t="e">
        <f>IF('Peer Comparison Tool'!$D$11="NR",INDEX('CECL &lt;50B Database'!$A:$A,MATCH(Workings!$A2180,'CECL &lt;50B Database'!$AI:$AI,0)),INDEX('ALLL &lt;50B Database'!$A:$A,MATCH(Workings!$A2180,'ALLL &lt;50B Database'!$AI:$AI,0)))</f>
        <v>#N/A</v>
      </c>
      <c r="C2180" s="3" t="str">
        <f>IFERROR(IFERROR(VLOOKUP($B2180,'CECL &lt;50B Database'!$A:$AA,11,FALSE),VLOOKUP($B2180,'ALLL &lt;50B Database'!$A:$AA,11,FALSE)),"")</f>
        <v/>
      </c>
      <c r="D2180" t="str">
        <f t="shared" si="68"/>
        <v/>
      </c>
    </row>
    <row r="2181" spans="1:4" x14ac:dyDescent="0.25">
      <c r="A2181">
        <f t="shared" si="69"/>
        <v>2181</v>
      </c>
      <c r="B2181" t="e">
        <f>IF('Peer Comparison Tool'!$D$11="NR",INDEX('CECL &lt;50B Database'!$A:$A,MATCH(Workings!$A2181,'CECL &lt;50B Database'!$AI:$AI,0)),INDEX('ALLL &lt;50B Database'!$A:$A,MATCH(Workings!$A2181,'ALLL &lt;50B Database'!$AI:$AI,0)))</f>
        <v>#N/A</v>
      </c>
      <c r="C2181" s="3" t="str">
        <f>IFERROR(IFERROR(VLOOKUP($B2181,'CECL &lt;50B Database'!$A:$AA,11,FALSE),VLOOKUP($B2181,'ALLL &lt;50B Database'!$A:$AA,11,FALSE)),"")</f>
        <v/>
      </c>
      <c r="D2181" t="str">
        <f t="shared" si="68"/>
        <v/>
      </c>
    </row>
    <row r="2182" spans="1:4" x14ac:dyDescent="0.25">
      <c r="A2182">
        <f t="shared" si="69"/>
        <v>2182</v>
      </c>
      <c r="B2182" t="e">
        <f>IF('Peer Comparison Tool'!$D$11="NR",INDEX('CECL &lt;50B Database'!$A:$A,MATCH(Workings!$A2182,'CECL &lt;50B Database'!$AI:$AI,0)),INDEX('ALLL &lt;50B Database'!$A:$A,MATCH(Workings!$A2182,'ALLL &lt;50B Database'!$AI:$AI,0)))</f>
        <v>#N/A</v>
      </c>
      <c r="C2182" s="3" t="str">
        <f>IFERROR(IFERROR(VLOOKUP($B2182,'CECL &lt;50B Database'!$A:$AA,11,FALSE),VLOOKUP($B2182,'ALLL &lt;50B Database'!$A:$AA,11,FALSE)),"")</f>
        <v/>
      </c>
      <c r="D2182" t="str">
        <f t="shared" si="68"/>
        <v/>
      </c>
    </row>
    <row r="2183" spans="1:4" x14ac:dyDescent="0.25">
      <c r="A2183">
        <f t="shared" si="69"/>
        <v>2183</v>
      </c>
      <c r="B2183" t="e">
        <f>IF('Peer Comparison Tool'!$D$11="NR",INDEX('CECL &lt;50B Database'!$A:$A,MATCH(Workings!$A2183,'CECL &lt;50B Database'!$AI:$AI,0)),INDEX('ALLL &lt;50B Database'!$A:$A,MATCH(Workings!$A2183,'ALLL &lt;50B Database'!$AI:$AI,0)))</f>
        <v>#N/A</v>
      </c>
      <c r="C2183" s="3" t="str">
        <f>IFERROR(IFERROR(VLOOKUP($B2183,'CECL &lt;50B Database'!$A:$AA,11,FALSE),VLOOKUP($B2183,'ALLL &lt;50B Database'!$A:$AA,11,FALSE)),"")</f>
        <v/>
      </c>
      <c r="D2183" t="str">
        <f t="shared" si="68"/>
        <v/>
      </c>
    </row>
    <row r="2184" spans="1:4" x14ac:dyDescent="0.25">
      <c r="A2184">
        <f t="shared" si="69"/>
        <v>2184</v>
      </c>
      <c r="B2184" t="e">
        <f>IF('Peer Comparison Tool'!$D$11="NR",INDEX('CECL &lt;50B Database'!$A:$A,MATCH(Workings!$A2184,'CECL &lt;50B Database'!$AI:$AI,0)),INDEX('ALLL &lt;50B Database'!$A:$A,MATCH(Workings!$A2184,'ALLL &lt;50B Database'!$AI:$AI,0)))</f>
        <v>#N/A</v>
      </c>
      <c r="C2184" s="3" t="str">
        <f>IFERROR(IFERROR(VLOOKUP($B2184,'CECL &lt;50B Database'!$A:$AA,11,FALSE),VLOOKUP($B2184,'ALLL &lt;50B Database'!$A:$AA,11,FALSE)),"")</f>
        <v/>
      </c>
      <c r="D2184" t="str">
        <f t="shared" si="68"/>
        <v/>
      </c>
    </row>
    <row r="2185" spans="1:4" x14ac:dyDescent="0.25">
      <c r="A2185">
        <f t="shared" si="69"/>
        <v>2185</v>
      </c>
      <c r="B2185" t="e">
        <f>IF('Peer Comparison Tool'!$D$11="NR",INDEX('CECL &lt;50B Database'!$A:$A,MATCH(Workings!$A2185,'CECL &lt;50B Database'!$AI:$AI,0)),INDEX('ALLL &lt;50B Database'!$A:$A,MATCH(Workings!$A2185,'ALLL &lt;50B Database'!$AI:$AI,0)))</f>
        <v>#N/A</v>
      </c>
      <c r="C2185" s="3" t="str">
        <f>IFERROR(IFERROR(VLOOKUP($B2185,'CECL &lt;50B Database'!$A:$AA,11,FALSE),VLOOKUP($B2185,'ALLL &lt;50B Database'!$A:$AA,11,FALSE)),"")</f>
        <v/>
      </c>
      <c r="D2185" t="str">
        <f t="shared" si="68"/>
        <v/>
      </c>
    </row>
    <row r="2186" spans="1:4" x14ac:dyDescent="0.25">
      <c r="A2186">
        <f t="shared" si="69"/>
        <v>2186</v>
      </c>
      <c r="B2186" t="e">
        <f>IF('Peer Comparison Tool'!$D$11="NR",INDEX('CECL &lt;50B Database'!$A:$A,MATCH(Workings!$A2186,'CECL &lt;50B Database'!$AI:$AI,0)),INDEX('ALLL &lt;50B Database'!$A:$A,MATCH(Workings!$A2186,'ALLL &lt;50B Database'!$AI:$AI,0)))</f>
        <v>#N/A</v>
      </c>
      <c r="C2186" s="3" t="str">
        <f>IFERROR(IFERROR(VLOOKUP($B2186,'CECL &lt;50B Database'!$A:$AA,11,FALSE),VLOOKUP($B2186,'ALLL &lt;50B Database'!$A:$AA,11,FALSE)),"")</f>
        <v/>
      </c>
      <c r="D2186" t="str">
        <f t="shared" si="68"/>
        <v/>
      </c>
    </row>
    <row r="2187" spans="1:4" x14ac:dyDescent="0.25">
      <c r="A2187">
        <f t="shared" si="69"/>
        <v>2187</v>
      </c>
      <c r="B2187" t="e">
        <f>IF('Peer Comparison Tool'!$D$11="NR",INDEX('CECL &lt;50B Database'!$A:$A,MATCH(Workings!$A2187,'CECL &lt;50B Database'!$AI:$AI,0)),INDEX('ALLL &lt;50B Database'!$A:$A,MATCH(Workings!$A2187,'ALLL &lt;50B Database'!$AI:$AI,0)))</f>
        <v>#N/A</v>
      </c>
      <c r="C2187" s="3" t="str">
        <f>IFERROR(IFERROR(VLOOKUP($B2187,'CECL &lt;50B Database'!$A:$AA,11,FALSE),VLOOKUP($B2187,'ALLL &lt;50B Database'!$A:$AA,11,FALSE)),"")</f>
        <v/>
      </c>
      <c r="D2187" t="str">
        <f t="shared" si="68"/>
        <v/>
      </c>
    </row>
    <row r="2188" spans="1:4" x14ac:dyDescent="0.25">
      <c r="A2188">
        <f t="shared" si="69"/>
        <v>2188</v>
      </c>
      <c r="B2188" t="e">
        <f>IF('Peer Comparison Tool'!$D$11="NR",INDEX('CECL &lt;50B Database'!$A:$A,MATCH(Workings!$A2188,'CECL &lt;50B Database'!$AI:$AI,0)),INDEX('ALLL &lt;50B Database'!$A:$A,MATCH(Workings!$A2188,'ALLL &lt;50B Database'!$AI:$AI,0)))</f>
        <v>#N/A</v>
      </c>
      <c r="C2188" s="3" t="str">
        <f>IFERROR(IFERROR(VLOOKUP($B2188,'CECL &lt;50B Database'!$A:$AA,11,FALSE),VLOOKUP($B2188,'ALLL &lt;50B Database'!$A:$AA,11,FALSE)),"")</f>
        <v/>
      </c>
      <c r="D2188" t="str">
        <f t="shared" si="68"/>
        <v/>
      </c>
    </row>
    <row r="2189" spans="1:4" x14ac:dyDescent="0.25">
      <c r="A2189">
        <f t="shared" si="69"/>
        <v>2189</v>
      </c>
      <c r="B2189" t="e">
        <f>IF('Peer Comparison Tool'!$D$11="NR",INDEX('CECL &lt;50B Database'!$A:$A,MATCH(Workings!$A2189,'CECL &lt;50B Database'!$AI:$AI,0)),INDEX('ALLL &lt;50B Database'!$A:$A,MATCH(Workings!$A2189,'ALLL &lt;50B Database'!$AI:$AI,0)))</f>
        <v>#N/A</v>
      </c>
      <c r="C2189" s="3" t="str">
        <f>IFERROR(IFERROR(VLOOKUP($B2189,'CECL &lt;50B Database'!$A:$AA,11,FALSE),VLOOKUP($B2189,'ALLL &lt;50B Database'!$A:$AA,11,FALSE)),"")</f>
        <v/>
      </c>
      <c r="D2189" t="str">
        <f t="shared" si="68"/>
        <v/>
      </c>
    </row>
    <row r="2190" spans="1:4" x14ac:dyDescent="0.25">
      <c r="A2190">
        <f t="shared" si="69"/>
        <v>2190</v>
      </c>
      <c r="B2190" t="e">
        <f>IF('Peer Comparison Tool'!$D$11="NR",INDEX('CECL &lt;50B Database'!$A:$A,MATCH(Workings!$A2190,'CECL &lt;50B Database'!$AI:$AI,0)),INDEX('ALLL &lt;50B Database'!$A:$A,MATCH(Workings!$A2190,'ALLL &lt;50B Database'!$AI:$AI,0)))</f>
        <v>#N/A</v>
      </c>
      <c r="C2190" s="3" t="str">
        <f>IFERROR(IFERROR(VLOOKUP($B2190,'CECL &lt;50B Database'!$A:$AA,11,FALSE),VLOOKUP($B2190,'ALLL &lt;50B Database'!$A:$AA,11,FALSE)),"")</f>
        <v/>
      </c>
      <c r="D2190" t="str">
        <f t="shared" si="68"/>
        <v/>
      </c>
    </row>
    <row r="2191" spans="1:4" x14ac:dyDescent="0.25">
      <c r="A2191">
        <f t="shared" si="69"/>
        <v>2191</v>
      </c>
      <c r="B2191" t="e">
        <f>IF('Peer Comparison Tool'!$D$11="NR",INDEX('CECL &lt;50B Database'!$A:$A,MATCH(Workings!$A2191,'CECL &lt;50B Database'!$AI:$AI,0)),INDEX('ALLL &lt;50B Database'!$A:$A,MATCH(Workings!$A2191,'ALLL &lt;50B Database'!$AI:$AI,0)))</f>
        <v>#N/A</v>
      </c>
      <c r="C2191" s="3" t="str">
        <f>IFERROR(IFERROR(VLOOKUP($B2191,'CECL &lt;50B Database'!$A:$AA,11,FALSE),VLOOKUP($B2191,'ALLL &lt;50B Database'!$A:$AA,11,FALSE)),"")</f>
        <v/>
      </c>
      <c r="D2191" t="str">
        <f t="shared" si="68"/>
        <v/>
      </c>
    </row>
    <row r="2192" spans="1:4" x14ac:dyDescent="0.25">
      <c r="A2192">
        <f t="shared" si="69"/>
        <v>2192</v>
      </c>
      <c r="B2192" t="e">
        <f>IF('Peer Comparison Tool'!$D$11="NR",INDEX('CECL &lt;50B Database'!$A:$A,MATCH(Workings!$A2192,'CECL &lt;50B Database'!$AI:$AI,0)),INDEX('ALLL &lt;50B Database'!$A:$A,MATCH(Workings!$A2192,'ALLL &lt;50B Database'!$AI:$AI,0)))</f>
        <v>#N/A</v>
      </c>
      <c r="C2192" s="3" t="str">
        <f>IFERROR(IFERROR(VLOOKUP($B2192,'CECL &lt;50B Database'!$A:$AA,11,FALSE),VLOOKUP($B2192,'ALLL &lt;50B Database'!$A:$AA,11,FALSE)),"")</f>
        <v/>
      </c>
      <c r="D2192" t="str">
        <f t="shared" si="68"/>
        <v/>
      </c>
    </row>
    <row r="2193" spans="1:4" x14ac:dyDescent="0.25">
      <c r="A2193">
        <f t="shared" si="69"/>
        <v>2193</v>
      </c>
      <c r="B2193" t="e">
        <f>IF('Peer Comparison Tool'!$D$11="NR",INDEX('CECL &lt;50B Database'!$A:$A,MATCH(Workings!$A2193,'CECL &lt;50B Database'!$AI:$AI,0)),INDEX('ALLL &lt;50B Database'!$A:$A,MATCH(Workings!$A2193,'ALLL &lt;50B Database'!$AI:$AI,0)))</f>
        <v>#N/A</v>
      </c>
      <c r="C2193" s="3" t="str">
        <f>IFERROR(IFERROR(VLOOKUP($B2193,'CECL &lt;50B Database'!$A:$AA,11,FALSE),VLOOKUP($B2193,'ALLL &lt;50B Database'!$A:$AA,11,FALSE)),"")</f>
        <v/>
      </c>
      <c r="D2193" t="str">
        <f t="shared" si="68"/>
        <v/>
      </c>
    </row>
    <row r="2194" spans="1:4" x14ac:dyDescent="0.25">
      <c r="A2194">
        <f t="shared" si="69"/>
        <v>2194</v>
      </c>
      <c r="B2194" t="e">
        <f>IF('Peer Comparison Tool'!$D$11="NR",INDEX('CECL &lt;50B Database'!$A:$A,MATCH(Workings!$A2194,'CECL &lt;50B Database'!$AI:$AI,0)),INDEX('ALLL &lt;50B Database'!$A:$A,MATCH(Workings!$A2194,'ALLL &lt;50B Database'!$AI:$AI,0)))</f>
        <v>#N/A</v>
      </c>
      <c r="C2194" s="3" t="str">
        <f>IFERROR(IFERROR(VLOOKUP($B2194,'CECL &lt;50B Database'!$A:$AA,11,FALSE),VLOOKUP($B2194,'ALLL &lt;50B Database'!$A:$AA,11,FALSE)),"")</f>
        <v/>
      </c>
      <c r="D2194" t="str">
        <f t="shared" si="68"/>
        <v/>
      </c>
    </row>
    <row r="2195" spans="1:4" x14ac:dyDescent="0.25">
      <c r="A2195">
        <f t="shared" si="69"/>
        <v>2195</v>
      </c>
      <c r="B2195" t="e">
        <f>IF('Peer Comparison Tool'!$D$11="NR",INDEX('CECL &lt;50B Database'!$A:$A,MATCH(Workings!$A2195,'CECL &lt;50B Database'!$AI:$AI,0)),INDEX('ALLL &lt;50B Database'!$A:$A,MATCH(Workings!$A2195,'ALLL &lt;50B Database'!$AI:$AI,0)))</f>
        <v>#N/A</v>
      </c>
      <c r="C2195" s="3" t="str">
        <f>IFERROR(IFERROR(VLOOKUP($B2195,'CECL &lt;50B Database'!$A:$AA,11,FALSE),VLOOKUP($B2195,'ALLL &lt;50B Database'!$A:$AA,11,FALSE)),"")</f>
        <v/>
      </c>
      <c r="D2195" t="str">
        <f t="shared" si="68"/>
        <v/>
      </c>
    </row>
    <row r="2196" spans="1:4" x14ac:dyDescent="0.25">
      <c r="A2196">
        <f t="shared" si="69"/>
        <v>2196</v>
      </c>
      <c r="B2196" t="e">
        <f>IF('Peer Comparison Tool'!$D$11="NR",INDEX('CECL &lt;50B Database'!$A:$A,MATCH(Workings!$A2196,'CECL &lt;50B Database'!$AI:$AI,0)),INDEX('ALLL &lt;50B Database'!$A:$A,MATCH(Workings!$A2196,'ALLL &lt;50B Database'!$AI:$AI,0)))</f>
        <v>#N/A</v>
      </c>
      <c r="C2196" s="3" t="str">
        <f>IFERROR(IFERROR(VLOOKUP($B2196,'CECL &lt;50B Database'!$A:$AA,11,FALSE),VLOOKUP($B2196,'ALLL &lt;50B Database'!$A:$AA,11,FALSE)),"")</f>
        <v/>
      </c>
      <c r="D2196" t="str">
        <f t="shared" si="68"/>
        <v/>
      </c>
    </row>
    <row r="2197" spans="1:4" x14ac:dyDescent="0.25">
      <c r="A2197">
        <f t="shared" si="69"/>
        <v>2197</v>
      </c>
      <c r="B2197" t="e">
        <f>IF('Peer Comparison Tool'!$D$11="NR",INDEX('CECL &lt;50B Database'!$A:$A,MATCH(Workings!$A2197,'CECL &lt;50B Database'!$AI:$AI,0)),INDEX('ALLL &lt;50B Database'!$A:$A,MATCH(Workings!$A2197,'ALLL &lt;50B Database'!$AI:$AI,0)))</f>
        <v>#N/A</v>
      </c>
      <c r="C2197" s="3" t="str">
        <f>IFERROR(IFERROR(VLOOKUP($B2197,'CECL &lt;50B Database'!$A:$AA,11,FALSE),VLOOKUP($B2197,'ALLL &lt;50B Database'!$A:$AA,11,FALSE)),"")</f>
        <v/>
      </c>
      <c r="D2197" t="str">
        <f t="shared" si="68"/>
        <v/>
      </c>
    </row>
    <row r="2198" spans="1:4" x14ac:dyDescent="0.25">
      <c r="A2198">
        <f t="shared" si="69"/>
        <v>2198</v>
      </c>
      <c r="B2198" t="e">
        <f>IF('Peer Comparison Tool'!$D$11="NR",INDEX('CECL &lt;50B Database'!$A:$A,MATCH(Workings!$A2198,'CECL &lt;50B Database'!$AI:$AI,0)),INDEX('ALLL &lt;50B Database'!$A:$A,MATCH(Workings!$A2198,'ALLL &lt;50B Database'!$AI:$AI,0)))</f>
        <v>#N/A</v>
      </c>
      <c r="C2198" s="3" t="str">
        <f>IFERROR(IFERROR(VLOOKUP($B2198,'CECL &lt;50B Database'!$A:$AA,11,FALSE),VLOOKUP($B2198,'ALLL &lt;50B Database'!$A:$AA,11,FALSE)),"")</f>
        <v/>
      </c>
      <c r="D2198" t="str">
        <f t="shared" si="68"/>
        <v/>
      </c>
    </row>
    <row r="2199" spans="1:4" x14ac:dyDescent="0.25">
      <c r="A2199">
        <f t="shared" si="69"/>
        <v>2199</v>
      </c>
      <c r="B2199" t="e">
        <f>IF('Peer Comparison Tool'!$D$11="NR",INDEX('CECL &lt;50B Database'!$A:$A,MATCH(Workings!$A2199,'CECL &lt;50B Database'!$AI:$AI,0)),INDEX('ALLL &lt;50B Database'!$A:$A,MATCH(Workings!$A2199,'ALLL &lt;50B Database'!$AI:$AI,0)))</f>
        <v>#N/A</v>
      </c>
      <c r="C2199" s="3" t="str">
        <f>IFERROR(IFERROR(VLOOKUP($B2199,'CECL &lt;50B Database'!$A:$AA,11,FALSE),VLOOKUP($B2199,'ALLL &lt;50B Database'!$A:$AA,11,FALSE)),"")</f>
        <v/>
      </c>
      <c r="D2199" t="str">
        <f t="shared" si="68"/>
        <v/>
      </c>
    </row>
    <row r="2200" spans="1:4" x14ac:dyDescent="0.25">
      <c r="A2200">
        <f t="shared" si="69"/>
        <v>2200</v>
      </c>
      <c r="B2200" t="e">
        <f>IF('Peer Comparison Tool'!$D$11="NR",INDEX('CECL &lt;50B Database'!$A:$A,MATCH(Workings!$A2200,'CECL &lt;50B Database'!$AI:$AI,0)),INDEX('ALLL &lt;50B Database'!$A:$A,MATCH(Workings!$A2200,'ALLL &lt;50B Database'!$AI:$AI,0)))</f>
        <v>#N/A</v>
      </c>
      <c r="C2200" s="3" t="str">
        <f>IFERROR(IFERROR(VLOOKUP($B2200,'CECL &lt;50B Database'!$A:$AA,11,FALSE),VLOOKUP($B2200,'ALLL &lt;50B Database'!$A:$AA,11,FALSE)),"")</f>
        <v/>
      </c>
      <c r="D2200" t="str">
        <f t="shared" si="68"/>
        <v/>
      </c>
    </row>
    <row r="2201" spans="1:4" x14ac:dyDescent="0.25">
      <c r="A2201">
        <f t="shared" si="69"/>
        <v>2201</v>
      </c>
      <c r="B2201" t="e">
        <f>IF('Peer Comparison Tool'!$D$11="NR",INDEX('CECL &lt;50B Database'!$A:$A,MATCH(Workings!$A2201,'CECL &lt;50B Database'!$AI:$AI,0)),INDEX('ALLL &lt;50B Database'!$A:$A,MATCH(Workings!$A2201,'ALLL &lt;50B Database'!$AI:$AI,0)))</f>
        <v>#N/A</v>
      </c>
      <c r="C2201" s="3" t="str">
        <f>IFERROR(IFERROR(VLOOKUP($B2201,'CECL &lt;50B Database'!$A:$AA,11,FALSE),VLOOKUP($B2201,'ALLL &lt;50B Database'!$A:$AA,11,FALSE)),"")</f>
        <v/>
      </c>
      <c r="D2201" t="str">
        <f t="shared" si="68"/>
        <v/>
      </c>
    </row>
    <row r="2202" spans="1:4" x14ac:dyDescent="0.25">
      <c r="A2202">
        <f t="shared" si="69"/>
        <v>2202</v>
      </c>
      <c r="B2202" t="e">
        <f>IF('Peer Comparison Tool'!$D$11="NR",INDEX('CECL &lt;50B Database'!$A:$A,MATCH(Workings!$A2202,'CECL &lt;50B Database'!$AI:$AI,0)),INDEX('ALLL &lt;50B Database'!$A:$A,MATCH(Workings!$A2202,'ALLL &lt;50B Database'!$AI:$AI,0)))</f>
        <v>#N/A</v>
      </c>
      <c r="C2202" s="3" t="str">
        <f>IFERROR(IFERROR(VLOOKUP($B2202,'CECL &lt;50B Database'!$A:$AA,11,FALSE),VLOOKUP($B2202,'ALLL &lt;50B Database'!$A:$AA,11,FALSE)),"")</f>
        <v/>
      </c>
      <c r="D2202" t="str">
        <f t="shared" si="68"/>
        <v/>
      </c>
    </row>
    <row r="2203" spans="1:4" x14ac:dyDescent="0.25">
      <c r="A2203">
        <f t="shared" si="69"/>
        <v>2203</v>
      </c>
      <c r="B2203" t="e">
        <f>IF('Peer Comparison Tool'!$D$11="NR",INDEX('CECL &lt;50B Database'!$A:$A,MATCH(Workings!$A2203,'CECL &lt;50B Database'!$AI:$AI,0)),INDEX('ALLL &lt;50B Database'!$A:$A,MATCH(Workings!$A2203,'ALLL &lt;50B Database'!$AI:$AI,0)))</f>
        <v>#N/A</v>
      </c>
      <c r="C2203" s="3" t="str">
        <f>IFERROR(IFERROR(VLOOKUP($B2203,'CECL &lt;50B Database'!$A:$AA,11,FALSE),VLOOKUP($B2203,'ALLL &lt;50B Database'!$A:$AA,11,FALSE)),"")</f>
        <v/>
      </c>
      <c r="D2203" t="str">
        <f t="shared" si="68"/>
        <v/>
      </c>
    </row>
    <row r="2204" spans="1:4" x14ac:dyDescent="0.25">
      <c r="A2204">
        <f t="shared" si="69"/>
        <v>2204</v>
      </c>
      <c r="B2204" t="e">
        <f>IF('Peer Comparison Tool'!$D$11="NR",INDEX('CECL &lt;50B Database'!$A:$A,MATCH(Workings!$A2204,'CECL &lt;50B Database'!$AI:$AI,0)),INDEX('ALLL &lt;50B Database'!$A:$A,MATCH(Workings!$A2204,'ALLL &lt;50B Database'!$AI:$AI,0)))</f>
        <v>#N/A</v>
      </c>
      <c r="C2204" s="3" t="str">
        <f>IFERROR(IFERROR(VLOOKUP($B2204,'CECL &lt;50B Database'!$A:$AA,11,FALSE),VLOOKUP($B2204,'ALLL &lt;50B Database'!$A:$AA,11,FALSE)),"")</f>
        <v/>
      </c>
      <c r="D2204" t="str">
        <f t="shared" si="68"/>
        <v/>
      </c>
    </row>
    <row r="2205" spans="1:4" x14ac:dyDescent="0.25">
      <c r="A2205">
        <f t="shared" si="69"/>
        <v>2205</v>
      </c>
      <c r="B2205" t="e">
        <f>IF('Peer Comparison Tool'!$D$11="NR",INDEX('CECL &lt;50B Database'!$A:$A,MATCH(Workings!$A2205,'CECL &lt;50B Database'!$AI:$AI,0)),INDEX('ALLL &lt;50B Database'!$A:$A,MATCH(Workings!$A2205,'ALLL &lt;50B Database'!$AI:$AI,0)))</f>
        <v>#N/A</v>
      </c>
      <c r="C2205" s="3" t="str">
        <f>IFERROR(IFERROR(VLOOKUP($B2205,'CECL &lt;50B Database'!$A:$AA,11,FALSE),VLOOKUP($B2205,'ALLL &lt;50B Database'!$A:$AA,11,FALSE)),"")</f>
        <v/>
      </c>
      <c r="D2205" t="str">
        <f t="shared" si="68"/>
        <v/>
      </c>
    </row>
    <row r="2206" spans="1:4" x14ac:dyDescent="0.25">
      <c r="A2206">
        <f t="shared" si="69"/>
        <v>2206</v>
      </c>
      <c r="B2206" t="e">
        <f>IF('Peer Comparison Tool'!$D$11="NR",INDEX('CECL &lt;50B Database'!$A:$A,MATCH(Workings!$A2206,'CECL &lt;50B Database'!$AI:$AI,0)),INDEX('ALLL &lt;50B Database'!$A:$A,MATCH(Workings!$A2206,'ALLL &lt;50B Database'!$AI:$AI,0)))</f>
        <v>#N/A</v>
      </c>
      <c r="C2206" s="3" t="str">
        <f>IFERROR(IFERROR(VLOOKUP($B2206,'CECL &lt;50B Database'!$A:$AA,11,FALSE),VLOOKUP($B2206,'ALLL &lt;50B Database'!$A:$AA,11,FALSE)),"")</f>
        <v/>
      </c>
      <c r="D2206" t="str">
        <f t="shared" si="68"/>
        <v/>
      </c>
    </row>
    <row r="2207" spans="1:4" x14ac:dyDescent="0.25">
      <c r="A2207">
        <f t="shared" si="69"/>
        <v>2207</v>
      </c>
      <c r="B2207" t="e">
        <f>IF('Peer Comparison Tool'!$D$11="NR",INDEX('CECL &lt;50B Database'!$A:$A,MATCH(Workings!$A2207,'CECL &lt;50B Database'!$AI:$AI,0)),INDEX('ALLL &lt;50B Database'!$A:$A,MATCH(Workings!$A2207,'ALLL &lt;50B Database'!$AI:$AI,0)))</f>
        <v>#N/A</v>
      </c>
      <c r="C2207" s="3" t="str">
        <f>IFERROR(IFERROR(VLOOKUP($B2207,'CECL &lt;50B Database'!$A:$AA,11,FALSE),VLOOKUP($B2207,'ALLL &lt;50B Database'!$A:$AA,11,FALSE)),"")</f>
        <v/>
      </c>
      <c r="D2207" t="str">
        <f t="shared" si="68"/>
        <v/>
      </c>
    </row>
    <row r="2208" spans="1:4" x14ac:dyDescent="0.25">
      <c r="A2208">
        <f t="shared" si="69"/>
        <v>2208</v>
      </c>
      <c r="B2208" t="e">
        <f>IF('Peer Comparison Tool'!$D$11="NR",INDEX('CECL &lt;50B Database'!$A:$A,MATCH(Workings!$A2208,'CECL &lt;50B Database'!$AI:$AI,0)),INDEX('ALLL &lt;50B Database'!$A:$A,MATCH(Workings!$A2208,'ALLL &lt;50B Database'!$AI:$AI,0)))</f>
        <v>#N/A</v>
      </c>
      <c r="C2208" s="3" t="str">
        <f>IFERROR(IFERROR(VLOOKUP($B2208,'CECL &lt;50B Database'!$A:$AA,11,FALSE),VLOOKUP($B2208,'ALLL &lt;50B Database'!$A:$AA,11,FALSE)),"")</f>
        <v/>
      </c>
      <c r="D2208" t="str">
        <f t="shared" si="68"/>
        <v/>
      </c>
    </row>
    <row r="2209" spans="1:4" x14ac:dyDescent="0.25">
      <c r="A2209">
        <f t="shared" si="69"/>
        <v>2209</v>
      </c>
      <c r="B2209" t="e">
        <f>IF('Peer Comparison Tool'!$D$11="NR",INDEX('CECL &lt;50B Database'!$A:$A,MATCH(Workings!$A2209,'CECL &lt;50B Database'!$AI:$AI,0)),INDEX('ALLL &lt;50B Database'!$A:$A,MATCH(Workings!$A2209,'ALLL &lt;50B Database'!$AI:$AI,0)))</f>
        <v>#N/A</v>
      </c>
      <c r="C2209" s="3" t="str">
        <f>IFERROR(IFERROR(VLOOKUP($B2209,'CECL &lt;50B Database'!$A:$AA,11,FALSE),VLOOKUP($B2209,'ALLL &lt;50B Database'!$A:$AA,11,FALSE)),"")</f>
        <v/>
      </c>
      <c r="D2209" t="str">
        <f t="shared" si="68"/>
        <v/>
      </c>
    </row>
    <row r="2210" spans="1:4" x14ac:dyDescent="0.25">
      <c r="A2210">
        <f t="shared" si="69"/>
        <v>2210</v>
      </c>
      <c r="B2210" t="e">
        <f>IF('Peer Comparison Tool'!$D$11="NR",INDEX('CECL &lt;50B Database'!$A:$A,MATCH(Workings!$A2210,'CECL &lt;50B Database'!$AI:$AI,0)),INDEX('ALLL &lt;50B Database'!$A:$A,MATCH(Workings!$A2210,'ALLL &lt;50B Database'!$AI:$AI,0)))</f>
        <v>#N/A</v>
      </c>
      <c r="C2210" s="3" t="str">
        <f>IFERROR(IFERROR(VLOOKUP($B2210,'CECL &lt;50B Database'!$A:$AA,11,FALSE),VLOOKUP($B2210,'ALLL &lt;50B Database'!$A:$AA,11,FALSE)),"")</f>
        <v/>
      </c>
      <c r="D2210" t="str">
        <f t="shared" si="68"/>
        <v/>
      </c>
    </row>
    <row r="2211" spans="1:4" x14ac:dyDescent="0.25">
      <c r="A2211">
        <f t="shared" si="69"/>
        <v>2211</v>
      </c>
      <c r="B2211" t="e">
        <f>IF('Peer Comparison Tool'!$D$11="NR",INDEX('CECL &lt;50B Database'!$A:$A,MATCH(Workings!$A2211,'CECL &lt;50B Database'!$AI:$AI,0)),INDEX('ALLL &lt;50B Database'!$A:$A,MATCH(Workings!$A2211,'ALLL &lt;50B Database'!$AI:$AI,0)))</f>
        <v>#N/A</v>
      </c>
      <c r="C2211" s="3" t="str">
        <f>IFERROR(IFERROR(VLOOKUP($B2211,'CECL &lt;50B Database'!$A:$AA,11,FALSE),VLOOKUP($B2211,'ALLL &lt;50B Database'!$A:$AA,11,FALSE)),"")</f>
        <v/>
      </c>
      <c r="D2211" t="str">
        <f t="shared" si="68"/>
        <v/>
      </c>
    </row>
    <row r="2212" spans="1:4" x14ac:dyDescent="0.25">
      <c r="A2212">
        <f t="shared" si="69"/>
        <v>2212</v>
      </c>
      <c r="B2212" t="e">
        <f>IF('Peer Comparison Tool'!$D$11="NR",INDEX('CECL &lt;50B Database'!$A:$A,MATCH(Workings!$A2212,'CECL &lt;50B Database'!$AI:$AI,0)),INDEX('ALLL &lt;50B Database'!$A:$A,MATCH(Workings!$A2212,'ALLL &lt;50B Database'!$AI:$AI,0)))</f>
        <v>#N/A</v>
      </c>
      <c r="C2212" s="3" t="str">
        <f>IFERROR(IFERROR(VLOOKUP($B2212,'CECL &lt;50B Database'!$A:$AA,11,FALSE),VLOOKUP($B2212,'ALLL &lt;50B Database'!$A:$AA,11,FALSE)),"")</f>
        <v/>
      </c>
      <c r="D2212" t="str">
        <f t="shared" si="68"/>
        <v/>
      </c>
    </row>
    <row r="2213" spans="1:4" x14ac:dyDescent="0.25">
      <c r="A2213">
        <f t="shared" si="69"/>
        <v>2213</v>
      </c>
      <c r="B2213" t="e">
        <f>IF('Peer Comparison Tool'!$D$11="NR",INDEX('CECL &lt;50B Database'!$A:$A,MATCH(Workings!$A2213,'CECL &lt;50B Database'!$AI:$AI,0)),INDEX('ALLL &lt;50B Database'!$A:$A,MATCH(Workings!$A2213,'ALLL &lt;50B Database'!$AI:$AI,0)))</f>
        <v>#N/A</v>
      </c>
      <c r="C2213" s="3" t="str">
        <f>IFERROR(IFERROR(VLOOKUP($B2213,'CECL &lt;50B Database'!$A:$AA,11,FALSE),VLOOKUP($B2213,'ALLL &lt;50B Database'!$A:$AA,11,FALSE)),"")</f>
        <v/>
      </c>
      <c r="D2213" t="str">
        <f t="shared" si="68"/>
        <v/>
      </c>
    </row>
    <row r="2214" spans="1:4" x14ac:dyDescent="0.25">
      <c r="A2214">
        <f t="shared" si="69"/>
        <v>2214</v>
      </c>
      <c r="B2214" t="e">
        <f>IF('Peer Comparison Tool'!$D$11="NR",INDEX('CECL &lt;50B Database'!$A:$A,MATCH(Workings!$A2214,'CECL &lt;50B Database'!$AI:$AI,0)),INDEX('ALLL &lt;50B Database'!$A:$A,MATCH(Workings!$A2214,'ALLL &lt;50B Database'!$AI:$AI,0)))</f>
        <v>#N/A</v>
      </c>
      <c r="C2214" s="3" t="str">
        <f>IFERROR(IFERROR(VLOOKUP($B2214,'CECL &lt;50B Database'!$A:$AA,11,FALSE),VLOOKUP($B2214,'ALLL &lt;50B Database'!$A:$AA,11,FALSE)),"")</f>
        <v/>
      </c>
      <c r="D2214" t="str">
        <f t="shared" si="68"/>
        <v/>
      </c>
    </row>
    <row r="2215" spans="1:4" x14ac:dyDescent="0.25">
      <c r="A2215">
        <f t="shared" si="69"/>
        <v>2215</v>
      </c>
      <c r="B2215" t="e">
        <f>IF('Peer Comparison Tool'!$D$11="NR",INDEX('CECL &lt;50B Database'!$A:$A,MATCH(Workings!$A2215,'CECL &lt;50B Database'!$AI:$AI,0)),INDEX('ALLL &lt;50B Database'!$A:$A,MATCH(Workings!$A2215,'ALLL &lt;50B Database'!$AI:$AI,0)))</f>
        <v>#N/A</v>
      </c>
      <c r="C2215" s="3" t="str">
        <f>IFERROR(IFERROR(VLOOKUP($B2215,'CECL &lt;50B Database'!$A:$AA,11,FALSE),VLOOKUP($B2215,'ALLL &lt;50B Database'!$A:$AA,11,FALSE)),"")</f>
        <v/>
      </c>
      <c r="D2215" t="str">
        <f t="shared" si="68"/>
        <v/>
      </c>
    </row>
    <row r="2216" spans="1:4" x14ac:dyDescent="0.25">
      <c r="A2216">
        <f t="shared" si="69"/>
        <v>2216</v>
      </c>
      <c r="B2216" t="e">
        <f>IF('Peer Comparison Tool'!$D$11="NR",INDEX('CECL &lt;50B Database'!$A:$A,MATCH(Workings!$A2216,'CECL &lt;50B Database'!$AI:$AI,0)),INDEX('ALLL &lt;50B Database'!$A:$A,MATCH(Workings!$A2216,'ALLL &lt;50B Database'!$AI:$AI,0)))</f>
        <v>#N/A</v>
      </c>
      <c r="C2216" s="3" t="str">
        <f>IFERROR(IFERROR(VLOOKUP($B2216,'CECL &lt;50B Database'!$A:$AA,11,FALSE),VLOOKUP($B2216,'ALLL &lt;50B Database'!$A:$AA,11,FALSE)),"")</f>
        <v/>
      </c>
      <c r="D2216" t="str">
        <f t="shared" si="68"/>
        <v/>
      </c>
    </row>
    <row r="2217" spans="1:4" x14ac:dyDescent="0.25">
      <c r="A2217">
        <f t="shared" si="69"/>
        <v>2217</v>
      </c>
      <c r="B2217" t="e">
        <f>IF('Peer Comparison Tool'!$D$11="NR",INDEX('CECL &lt;50B Database'!$A:$A,MATCH(Workings!$A2217,'CECL &lt;50B Database'!$AI:$AI,0)),INDEX('ALLL &lt;50B Database'!$A:$A,MATCH(Workings!$A2217,'ALLL &lt;50B Database'!$AI:$AI,0)))</f>
        <v>#N/A</v>
      </c>
      <c r="C2217" s="3" t="str">
        <f>IFERROR(IFERROR(VLOOKUP($B2217,'CECL &lt;50B Database'!$A:$AA,11,FALSE),VLOOKUP($B2217,'ALLL &lt;50B Database'!$A:$AA,11,FALSE)),"")</f>
        <v/>
      </c>
      <c r="D2217" t="str">
        <f t="shared" si="68"/>
        <v/>
      </c>
    </row>
    <row r="2218" spans="1:4" x14ac:dyDescent="0.25">
      <c r="A2218">
        <f t="shared" si="69"/>
        <v>2218</v>
      </c>
      <c r="B2218" t="e">
        <f>IF('Peer Comparison Tool'!$D$11="NR",INDEX('CECL &lt;50B Database'!$A:$A,MATCH(Workings!$A2218,'CECL &lt;50B Database'!$AI:$AI,0)),INDEX('ALLL &lt;50B Database'!$A:$A,MATCH(Workings!$A2218,'ALLL &lt;50B Database'!$AI:$AI,0)))</f>
        <v>#N/A</v>
      </c>
      <c r="C2218" s="3" t="str">
        <f>IFERROR(IFERROR(VLOOKUP($B2218,'CECL &lt;50B Database'!$A:$AA,11,FALSE),VLOOKUP($B2218,'ALLL &lt;50B Database'!$A:$AA,11,FALSE)),"")</f>
        <v/>
      </c>
      <c r="D2218" t="str">
        <f t="shared" si="68"/>
        <v/>
      </c>
    </row>
    <row r="2219" spans="1:4" x14ac:dyDescent="0.25">
      <c r="A2219">
        <f t="shared" si="69"/>
        <v>2219</v>
      </c>
      <c r="B2219" t="e">
        <f>IF('Peer Comparison Tool'!$D$11="NR",INDEX('CECL &lt;50B Database'!$A:$A,MATCH(Workings!$A2219,'CECL &lt;50B Database'!$AI:$AI,0)),INDEX('ALLL &lt;50B Database'!$A:$A,MATCH(Workings!$A2219,'ALLL &lt;50B Database'!$AI:$AI,0)))</f>
        <v>#N/A</v>
      </c>
      <c r="C2219" s="3" t="str">
        <f>IFERROR(IFERROR(VLOOKUP($B2219,'CECL &lt;50B Database'!$A:$AA,11,FALSE),VLOOKUP($B2219,'ALLL &lt;50B Database'!$A:$AA,11,FALSE)),"")</f>
        <v/>
      </c>
      <c r="D2219" t="str">
        <f t="shared" si="68"/>
        <v/>
      </c>
    </row>
    <row r="2220" spans="1:4" x14ac:dyDescent="0.25">
      <c r="A2220">
        <f t="shared" si="69"/>
        <v>2220</v>
      </c>
      <c r="B2220" t="e">
        <f>IF('Peer Comparison Tool'!$D$11="NR",INDEX('CECL &lt;50B Database'!$A:$A,MATCH(Workings!$A2220,'CECL &lt;50B Database'!$AI:$AI,0)),INDEX('ALLL &lt;50B Database'!$A:$A,MATCH(Workings!$A2220,'ALLL &lt;50B Database'!$AI:$AI,0)))</f>
        <v>#N/A</v>
      </c>
      <c r="C2220" s="3" t="str">
        <f>IFERROR(IFERROR(VLOOKUP($B2220,'CECL &lt;50B Database'!$A:$AA,11,FALSE),VLOOKUP($B2220,'ALLL &lt;50B Database'!$A:$AA,11,FALSE)),"")</f>
        <v/>
      </c>
      <c r="D2220" t="str">
        <f t="shared" si="68"/>
        <v/>
      </c>
    </row>
    <row r="2221" spans="1:4" x14ac:dyDescent="0.25">
      <c r="A2221">
        <f t="shared" si="69"/>
        <v>2221</v>
      </c>
      <c r="B2221" t="e">
        <f>IF('Peer Comparison Tool'!$D$11="NR",INDEX('CECL &lt;50B Database'!$A:$A,MATCH(Workings!$A2221,'CECL &lt;50B Database'!$AI:$AI,0)),INDEX('ALLL &lt;50B Database'!$A:$A,MATCH(Workings!$A2221,'ALLL &lt;50B Database'!$AI:$AI,0)))</f>
        <v>#N/A</v>
      </c>
      <c r="C2221" s="3" t="str">
        <f>IFERROR(IFERROR(VLOOKUP($B2221,'CECL &lt;50B Database'!$A:$AA,11,FALSE),VLOOKUP($B2221,'ALLL &lt;50B Database'!$A:$AA,11,FALSE)),"")</f>
        <v/>
      </c>
      <c r="D2221" t="str">
        <f t="shared" si="68"/>
        <v/>
      </c>
    </row>
    <row r="2222" spans="1:4" x14ac:dyDescent="0.25">
      <c r="A2222">
        <f t="shared" si="69"/>
        <v>2222</v>
      </c>
      <c r="B2222" t="e">
        <f>IF('Peer Comparison Tool'!$D$11="NR",INDEX('CECL &lt;50B Database'!$A:$A,MATCH(Workings!$A2222,'CECL &lt;50B Database'!$AI:$AI,0)),INDEX('ALLL &lt;50B Database'!$A:$A,MATCH(Workings!$A2222,'ALLL &lt;50B Database'!$AI:$AI,0)))</f>
        <v>#N/A</v>
      </c>
      <c r="C2222" s="3" t="str">
        <f>IFERROR(IFERROR(VLOOKUP($B2222,'CECL &lt;50B Database'!$A:$AA,11,FALSE),VLOOKUP($B2222,'ALLL &lt;50B Database'!$A:$AA,11,FALSE)),"")</f>
        <v/>
      </c>
      <c r="D2222" t="str">
        <f t="shared" si="68"/>
        <v/>
      </c>
    </row>
    <row r="2223" spans="1:4" x14ac:dyDescent="0.25">
      <c r="A2223">
        <f t="shared" si="69"/>
        <v>2223</v>
      </c>
      <c r="B2223" t="e">
        <f>IF('Peer Comparison Tool'!$D$11="NR",INDEX('CECL &lt;50B Database'!$A:$A,MATCH(Workings!$A2223,'CECL &lt;50B Database'!$AI:$AI,0)),INDEX('ALLL &lt;50B Database'!$A:$A,MATCH(Workings!$A2223,'ALLL &lt;50B Database'!$AI:$AI,0)))</f>
        <v>#N/A</v>
      </c>
      <c r="C2223" s="3" t="str">
        <f>IFERROR(IFERROR(VLOOKUP($B2223,'CECL &lt;50B Database'!$A:$AA,11,FALSE),VLOOKUP($B2223,'ALLL &lt;50B Database'!$A:$AA,11,FALSE)),"")</f>
        <v/>
      </c>
      <c r="D2223" t="str">
        <f t="shared" si="68"/>
        <v/>
      </c>
    </row>
    <row r="2224" spans="1:4" x14ac:dyDescent="0.25">
      <c r="A2224">
        <f t="shared" si="69"/>
        <v>2224</v>
      </c>
      <c r="B2224" t="e">
        <f>IF('Peer Comparison Tool'!$D$11="NR",INDEX('CECL &lt;50B Database'!$A:$A,MATCH(Workings!$A2224,'CECL &lt;50B Database'!$AI:$AI,0)),INDEX('ALLL &lt;50B Database'!$A:$A,MATCH(Workings!$A2224,'ALLL &lt;50B Database'!$AI:$AI,0)))</f>
        <v>#N/A</v>
      </c>
      <c r="C2224" s="3" t="str">
        <f>IFERROR(IFERROR(VLOOKUP($B2224,'CECL &lt;50B Database'!$A:$AA,11,FALSE),VLOOKUP($B2224,'ALLL &lt;50B Database'!$A:$AA,11,FALSE)),"")</f>
        <v/>
      </c>
      <c r="D2224" t="str">
        <f t="shared" si="68"/>
        <v/>
      </c>
    </row>
    <row r="2225" spans="1:4" x14ac:dyDescent="0.25">
      <c r="A2225">
        <f t="shared" si="69"/>
        <v>2225</v>
      </c>
      <c r="B2225" t="e">
        <f>IF('Peer Comparison Tool'!$D$11="NR",INDEX('CECL &lt;50B Database'!$A:$A,MATCH(Workings!$A2225,'CECL &lt;50B Database'!$AI:$AI,0)),INDEX('ALLL &lt;50B Database'!$A:$A,MATCH(Workings!$A2225,'ALLL &lt;50B Database'!$AI:$AI,0)))</f>
        <v>#N/A</v>
      </c>
      <c r="C2225" s="3" t="str">
        <f>IFERROR(IFERROR(VLOOKUP($B2225,'CECL &lt;50B Database'!$A:$AA,11,FALSE),VLOOKUP($B2225,'ALLL &lt;50B Database'!$A:$AA,11,FALSE)),"")</f>
        <v/>
      </c>
      <c r="D2225" t="str">
        <f t="shared" si="68"/>
        <v/>
      </c>
    </row>
    <row r="2226" spans="1:4" x14ac:dyDescent="0.25">
      <c r="A2226">
        <f t="shared" si="69"/>
        <v>2226</v>
      </c>
      <c r="B2226" t="e">
        <f>IF('Peer Comparison Tool'!$D$11="NR",INDEX('CECL &lt;50B Database'!$A:$A,MATCH(Workings!$A2226,'CECL &lt;50B Database'!$AI:$AI,0)),INDEX('ALLL &lt;50B Database'!$A:$A,MATCH(Workings!$A2226,'ALLL &lt;50B Database'!$AI:$AI,0)))</f>
        <v>#N/A</v>
      </c>
      <c r="C2226" s="3" t="str">
        <f>IFERROR(IFERROR(VLOOKUP($B2226,'CECL &lt;50B Database'!$A:$AA,11,FALSE),VLOOKUP($B2226,'ALLL &lt;50B Database'!$A:$AA,11,FALSE)),"")</f>
        <v/>
      </c>
      <c r="D2226" t="str">
        <f t="shared" si="68"/>
        <v/>
      </c>
    </row>
    <row r="2227" spans="1:4" x14ac:dyDescent="0.25">
      <c r="A2227">
        <f t="shared" si="69"/>
        <v>2227</v>
      </c>
      <c r="B2227" t="e">
        <f>IF('Peer Comparison Tool'!$D$11="NR",INDEX('CECL &lt;50B Database'!$A:$A,MATCH(Workings!$A2227,'CECL &lt;50B Database'!$AI:$AI,0)),INDEX('ALLL &lt;50B Database'!$A:$A,MATCH(Workings!$A2227,'ALLL &lt;50B Database'!$AI:$AI,0)))</f>
        <v>#N/A</v>
      </c>
      <c r="C2227" s="3" t="str">
        <f>IFERROR(IFERROR(VLOOKUP($B2227,'CECL &lt;50B Database'!$A:$AA,11,FALSE),VLOOKUP($B2227,'ALLL &lt;50B Database'!$A:$AA,11,FALSE)),"")</f>
        <v/>
      </c>
      <c r="D2227" t="str">
        <f t="shared" si="68"/>
        <v/>
      </c>
    </row>
    <row r="2228" spans="1:4" x14ac:dyDescent="0.25">
      <c r="A2228">
        <f t="shared" si="69"/>
        <v>2228</v>
      </c>
      <c r="B2228" t="e">
        <f>IF('Peer Comparison Tool'!$D$11="NR",INDEX('CECL &lt;50B Database'!$A:$A,MATCH(Workings!$A2228,'CECL &lt;50B Database'!$AI:$AI,0)),INDEX('ALLL &lt;50B Database'!$A:$A,MATCH(Workings!$A2228,'ALLL &lt;50B Database'!$AI:$AI,0)))</f>
        <v>#N/A</v>
      </c>
      <c r="C2228" s="3" t="str">
        <f>IFERROR(IFERROR(VLOOKUP($B2228,'CECL &lt;50B Database'!$A:$AA,11,FALSE),VLOOKUP($B2228,'ALLL &lt;50B Database'!$A:$AA,11,FALSE)),"")</f>
        <v/>
      </c>
      <c r="D2228" t="str">
        <f t="shared" si="68"/>
        <v/>
      </c>
    </row>
    <row r="2229" spans="1:4" x14ac:dyDescent="0.25">
      <c r="A2229">
        <f t="shared" si="69"/>
        <v>2229</v>
      </c>
      <c r="B2229" t="e">
        <f>IF('Peer Comparison Tool'!$D$11="NR",INDEX('CECL &lt;50B Database'!$A:$A,MATCH(Workings!$A2229,'CECL &lt;50B Database'!$AI:$AI,0)),INDEX('ALLL &lt;50B Database'!$A:$A,MATCH(Workings!$A2229,'ALLL &lt;50B Database'!$AI:$AI,0)))</f>
        <v>#N/A</v>
      </c>
      <c r="C2229" s="3" t="str">
        <f>IFERROR(IFERROR(VLOOKUP($B2229,'CECL &lt;50B Database'!$A:$AA,11,FALSE),VLOOKUP($B2229,'ALLL &lt;50B Database'!$A:$AA,11,FALSE)),"")</f>
        <v/>
      </c>
      <c r="D2229" t="str">
        <f t="shared" si="68"/>
        <v/>
      </c>
    </row>
    <row r="2230" spans="1:4" x14ac:dyDescent="0.25">
      <c r="A2230">
        <f t="shared" si="69"/>
        <v>2230</v>
      </c>
      <c r="B2230" t="e">
        <f>IF('Peer Comparison Tool'!$D$11="NR",INDEX('CECL &lt;50B Database'!$A:$A,MATCH(Workings!$A2230,'CECL &lt;50B Database'!$AI:$AI,0)),INDEX('ALLL &lt;50B Database'!$A:$A,MATCH(Workings!$A2230,'ALLL &lt;50B Database'!$AI:$AI,0)))</f>
        <v>#N/A</v>
      </c>
      <c r="C2230" s="3" t="str">
        <f>IFERROR(IFERROR(VLOOKUP($B2230,'CECL &lt;50B Database'!$A:$AA,11,FALSE),VLOOKUP($B2230,'ALLL &lt;50B Database'!$A:$AA,11,FALSE)),"")</f>
        <v/>
      </c>
      <c r="D2230" t="str">
        <f t="shared" si="68"/>
        <v/>
      </c>
    </row>
    <row r="2231" spans="1:4" x14ac:dyDescent="0.25">
      <c r="A2231">
        <f t="shared" si="69"/>
        <v>2231</v>
      </c>
      <c r="B2231" t="e">
        <f>IF('Peer Comparison Tool'!$D$11="NR",INDEX('CECL &lt;50B Database'!$A:$A,MATCH(Workings!$A2231,'CECL &lt;50B Database'!$AI:$AI,0)),INDEX('ALLL &lt;50B Database'!$A:$A,MATCH(Workings!$A2231,'ALLL &lt;50B Database'!$AI:$AI,0)))</f>
        <v>#N/A</v>
      </c>
      <c r="C2231" s="3" t="str">
        <f>IFERROR(IFERROR(VLOOKUP($B2231,'CECL &lt;50B Database'!$A:$AA,11,FALSE),VLOOKUP($B2231,'ALLL &lt;50B Database'!$A:$AA,11,FALSE)),"")</f>
        <v/>
      </c>
      <c r="D2231" t="str">
        <f t="shared" si="68"/>
        <v/>
      </c>
    </row>
    <row r="2232" spans="1:4" x14ac:dyDescent="0.25">
      <c r="A2232">
        <f t="shared" si="69"/>
        <v>2232</v>
      </c>
      <c r="B2232" t="e">
        <f>IF('Peer Comparison Tool'!$D$11="NR",INDEX('CECL &lt;50B Database'!$A:$A,MATCH(Workings!$A2232,'CECL &lt;50B Database'!$AI:$AI,0)),INDEX('ALLL &lt;50B Database'!$A:$A,MATCH(Workings!$A2232,'ALLL &lt;50B Database'!$AI:$AI,0)))</f>
        <v>#N/A</v>
      </c>
      <c r="C2232" s="3" t="str">
        <f>IFERROR(IFERROR(VLOOKUP($B2232,'CECL &lt;50B Database'!$A:$AA,11,FALSE),VLOOKUP($B2232,'ALLL &lt;50B Database'!$A:$AA,11,FALSE)),"")</f>
        <v/>
      </c>
      <c r="D2232" t="str">
        <f t="shared" si="68"/>
        <v/>
      </c>
    </row>
    <row r="2233" spans="1:4" x14ac:dyDescent="0.25">
      <c r="A2233">
        <f t="shared" si="69"/>
        <v>2233</v>
      </c>
      <c r="B2233" t="e">
        <f>IF('Peer Comparison Tool'!$D$11="NR",INDEX('CECL &lt;50B Database'!$A:$A,MATCH(Workings!$A2233,'CECL &lt;50B Database'!$AI:$AI,0)),INDEX('ALLL &lt;50B Database'!$A:$A,MATCH(Workings!$A2233,'ALLL &lt;50B Database'!$AI:$AI,0)))</f>
        <v>#N/A</v>
      </c>
      <c r="C2233" s="3" t="str">
        <f>IFERROR(IFERROR(VLOOKUP($B2233,'CECL &lt;50B Database'!$A:$AA,11,FALSE),VLOOKUP($B2233,'ALLL &lt;50B Database'!$A:$AA,11,FALSE)),"")</f>
        <v/>
      </c>
      <c r="D2233" t="str">
        <f t="shared" si="68"/>
        <v/>
      </c>
    </row>
    <row r="2234" spans="1:4" x14ac:dyDescent="0.25">
      <c r="A2234">
        <f t="shared" si="69"/>
        <v>2234</v>
      </c>
      <c r="B2234" t="e">
        <f>IF('Peer Comparison Tool'!$D$11="NR",INDEX('CECL &lt;50B Database'!$A:$A,MATCH(Workings!$A2234,'CECL &lt;50B Database'!$AI:$AI,0)),INDEX('ALLL &lt;50B Database'!$A:$A,MATCH(Workings!$A2234,'ALLL &lt;50B Database'!$AI:$AI,0)))</f>
        <v>#N/A</v>
      </c>
      <c r="C2234" s="3" t="str">
        <f>IFERROR(IFERROR(VLOOKUP($B2234,'CECL &lt;50B Database'!$A:$AA,11,FALSE),VLOOKUP($B2234,'ALLL &lt;50B Database'!$A:$AA,11,FALSE)),"")</f>
        <v/>
      </c>
      <c r="D2234" t="str">
        <f t="shared" si="68"/>
        <v/>
      </c>
    </row>
    <row r="2235" spans="1:4" x14ac:dyDescent="0.25">
      <c r="A2235">
        <f t="shared" si="69"/>
        <v>2235</v>
      </c>
      <c r="B2235" t="e">
        <f>IF('Peer Comparison Tool'!$D$11="NR",INDEX('CECL &lt;50B Database'!$A:$A,MATCH(Workings!$A2235,'CECL &lt;50B Database'!$AI:$AI,0)),INDEX('ALLL &lt;50B Database'!$A:$A,MATCH(Workings!$A2235,'ALLL &lt;50B Database'!$AI:$AI,0)))</f>
        <v>#N/A</v>
      </c>
      <c r="C2235" s="3" t="str">
        <f>IFERROR(IFERROR(VLOOKUP($B2235,'CECL &lt;50B Database'!$A:$AA,11,FALSE),VLOOKUP($B2235,'ALLL &lt;50B Database'!$A:$AA,11,FALSE)),"")</f>
        <v/>
      </c>
      <c r="D2235" t="str">
        <f t="shared" si="68"/>
        <v/>
      </c>
    </row>
    <row r="2236" spans="1:4" x14ac:dyDescent="0.25">
      <c r="A2236">
        <f t="shared" si="69"/>
        <v>2236</v>
      </c>
      <c r="B2236" t="e">
        <f>IF('Peer Comparison Tool'!$D$11="NR",INDEX('CECL &lt;50B Database'!$A:$A,MATCH(Workings!$A2236,'CECL &lt;50B Database'!$AI:$AI,0)),INDEX('ALLL &lt;50B Database'!$A:$A,MATCH(Workings!$A2236,'ALLL &lt;50B Database'!$AI:$AI,0)))</f>
        <v>#N/A</v>
      </c>
      <c r="C2236" s="3" t="str">
        <f>IFERROR(IFERROR(VLOOKUP($B2236,'CECL &lt;50B Database'!$A:$AA,11,FALSE),VLOOKUP($B2236,'ALLL &lt;50B Database'!$A:$AA,11,FALSE)),"")</f>
        <v/>
      </c>
      <c r="D2236" t="str">
        <f t="shared" si="68"/>
        <v/>
      </c>
    </row>
    <row r="2237" spans="1:4" x14ac:dyDescent="0.25">
      <c r="A2237">
        <f t="shared" si="69"/>
        <v>2237</v>
      </c>
      <c r="B2237" t="e">
        <f>IF('Peer Comparison Tool'!$D$11="NR",INDEX('CECL &lt;50B Database'!$A:$A,MATCH(Workings!$A2237,'CECL &lt;50B Database'!$AI:$AI,0)),INDEX('ALLL &lt;50B Database'!$A:$A,MATCH(Workings!$A2237,'ALLL &lt;50B Database'!$AI:$AI,0)))</f>
        <v>#N/A</v>
      </c>
      <c r="C2237" s="3" t="str">
        <f>IFERROR(IFERROR(VLOOKUP($B2237,'CECL &lt;50B Database'!$A:$AA,11,FALSE),VLOOKUP($B2237,'ALLL &lt;50B Database'!$A:$AA,11,FALSE)),"")</f>
        <v/>
      </c>
      <c r="D2237" t="str">
        <f t="shared" si="68"/>
        <v/>
      </c>
    </row>
    <row r="2238" spans="1:4" x14ac:dyDescent="0.25">
      <c r="A2238">
        <f t="shared" si="69"/>
        <v>2238</v>
      </c>
      <c r="B2238" t="e">
        <f>IF('Peer Comparison Tool'!$D$11="NR",INDEX('CECL &lt;50B Database'!$A:$A,MATCH(Workings!$A2238,'CECL &lt;50B Database'!$AI:$AI,0)),INDEX('ALLL &lt;50B Database'!$A:$A,MATCH(Workings!$A2238,'ALLL &lt;50B Database'!$AI:$AI,0)))</f>
        <v>#N/A</v>
      </c>
      <c r="C2238" s="3" t="str">
        <f>IFERROR(IFERROR(VLOOKUP($B2238,'CECL &lt;50B Database'!$A:$AA,11,FALSE),VLOOKUP($B2238,'ALLL &lt;50B Database'!$A:$AA,11,FALSE)),"")</f>
        <v/>
      </c>
      <c r="D2238" t="str">
        <f t="shared" si="68"/>
        <v/>
      </c>
    </row>
    <row r="2239" spans="1:4" x14ac:dyDescent="0.25">
      <c r="A2239">
        <f t="shared" si="69"/>
        <v>2239</v>
      </c>
      <c r="B2239" t="e">
        <f>IF('Peer Comparison Tool'!$D$11="NR",INDEX('CECL &lt;50B Database'!$A:$A,MATCH(Workings!$A2239,'CECL &lt;50B Database'!$AI:$AI,0)),INDEX('ALLL &lt;50B Database'!$A:$A,MATCH(Workings!$A2239,'ALLL &lt;50B Database'!$AI:$AI,0)))</f>
        <v>#N/A</v>
      </c>
      <c r="C2239" s="3" t="str">
        <f>IFERROR(IFERROR(VLOOKUP($B2239,'CECL &lt;50B Database'!$A:$AA,11,FALSE),VLOOKUP($B2239,'ALLL &lt;50B Database'!$A:$AA,11,FALSE)),"")</f>
        <v/>
      </c>
      <c r="D2239" t="str">
        <f t="shared" si="68"/>
        <v/>
      </c>
    </row>
    <row r="2240" spans="1:4" x14ac:dyDescent="0.25">
      <c r="A2240">
        <f t="shared" si="69"/>
        <v>2240</v>
      </c>
      <c r="B2240" t="e">
        <f>IF('Peer Comparison Tool'!$D$11="NR",INDEX('CECL &lt;50B Database'!$A:$A,MATCH(Workings!$A2240,'CECL &lt;50B Database'!$AI:$AI,0)),INDEX('ALLL &lt;50B Database'!$A:$A,MATCH(Workings!$A2240,'ALLL &lt;50B Database'!$AI:$AI,0)))</f>
        <v>#N/A</v>
      </c>
      <c r="C2240" s="3" t="str">
        <f>IFERROR(IFERROR(VLOOKUP($B2240,'CECL &lt;50B Database'!$A:$AA,11,FALSE),VLOOKUP($B2240,'ALLL &lt;50B Database'!$A:$AA,11,FALSE)),"")</f>
        <v/>
      </c>
      <c r="D2240" t="str">
        <f t="shared" si="68"/>
        <v/>
      </c>
    </row>
    <row r="2241" spans="1:4" x14ac:dyDescent="0.25">
      <c r="A2241">
        <f t="shared" si="69"/>
        <v>2241</v>
      </c>
      <c r="B2241" t="e">
        <f>IF('Peer Comparison Tool'!$D$11="NR",INDEX('CECL &lt;50B Database'!$A:$A,MATCH(Workings!$A2241,'CECL &lt;50B Database'!$AI:$AI,0)),INDEX('ALLL &lt;50B Database'!$A:$A,MATCH(Workings!$A2241,'ALLL &lt;50B Database'!$AI:$AI,0)))</f>
        <v>#N/A</v>
      </c>
      <c r="C2241" s="3" t="str">
        <f>IFERROR(IFERROR(VLOOKUP($B2241,'CECL &lt;50B Database'!$A:$AA,11,FALSE),VLOOKUP($B2241,'ALLL &lt;50B Database'!$A:$AA,11,FALSE)),"")</f>
        <v/>
      </c>
      <c r="D2241" t="str">
        <f t="shared" si="68"/>
        <v/>
      </c>
    </row>
    <row r="2242" spans="1:4" x14ac:dyDescent="0.25">
      <c r="A2242">
        <f t="shared" si="69"/>
        <v>2242</v>
      </c>
      <c r="B2242" t="e">
        <f>IF('Peer Comparison Tool'!$D$11="NR",INDEX('CECL &lt;50B Database'!$A:$A,MATCH(Workings!$A2242,'CECL &lt;50B Database'!$AI:$AI,0)),INDEX('ALLL &lt;50B Database'!$A:$A,MATCH(Workings!$A2242,'ALLL &lt;50B Database'!$AI:$AI,0)))</f>
        <v>#N/A</v>
      </c>
      <c r="C2242" s="3" t="str">
        <f>IFERROR(IFERROR(VLOOKUP($B2242,'CECL &lt;50B Database'!$A:$AA,11,FALSE),VLOOKUP($B2242,'ALLL &lt;50B Database'!$A:$AA,11,FALSE)),"")</f>
        <v/>
      </c>
      <c r="D2242" t="str">
        <f t="shared" ref="D2242:D2305" si="70">IFERROR(RANK($C2242,$C$1:$C$5000,0),"")</f>
        <v/>
      </c>
    </row>
    <row r="2243" spans="1:4" x14ac:dyDescent="0.25">
      <c r="A2243">
        <f t="shared" si="69"/>
        <v>2243</v>
      </c>
      <c r="B2243" t="e">
        <f>IF('Peer Comparison Tool'!$D$11="NR",INDEX('CECL &lt;50B Database'!$A:$A,MATCH(Workings!$A2243,'CECL &lt;50B Database'!$AI:$AI,0)),INDEX('ALLL &lt;50B Database'!$A:$A,MATCH(Workings!$A2243,'ALLL &lt;50B Database'!$AI:$AI,0)))</f>
        <v>#N/A</v>
      </c>
      <c r="C2243" s="3" t="str">
        <f>IFERROR(IFERROR(VLOOKUP($B2243,'CECL &lt;50B Database'!$A:$AA,11,FALSE),VLOOKUP($B2243,'ALLL &lt;50B Database'!$A:$AA,11,FALSE)),"")</f>
        <v/>
      </c>
      <c r="D2243" t="str">
        <f t="shared" si="70"/>
        <v/>
      </c>
    </row>
    <row r="2244" spans="1:4" x14ac:dyDescent="0.25">
      <c r="A2244">
        <f t="shared" ref="A2244:A2307" si="71">A2243+1</f>
        <v>2244</v>
      </c>
      <c r="B2244" t="e">
        <f>IF('Peer Comparison Tool'!$D$11="NR",INDEX('CECL &lt;50B Database'!$A:$A,MATCH(Workings!$A2244,'CECL &lt;50B Database'!$AI:$AI,0)),INDEX('ALLL &lt;50B Database'!$A:$A,MATCH(Workings!$A2244,'ALLL &lt;50B Database'!$AI:$AI,0)))</f>
        <v>#N/A</v>
      </c>
      <c r="C2244" s="3" t="str">
        <f>IFERROR(IFERROR(VLOOKUP($B2244,'CECL &lt;50B Database'!$A:$AA,11,FALSE),VLOOKUP($B2244,'ALLL &lt;50B Database'!$A:$AA,11,FALSE)),"")</f>
        <v/>
      </c>
      <c r="D2244" t="str">
        <f t="shared" si="70"/>
        <v/>
      </c>
    </row>
    <row r="2245" spans="1:4" x14ac:dyDescent="0.25">
      <c r="A2245">
        <f t="shared" si="71"/>
        <v>2245</v>
      </c>
      <c r="B2245" t="e">
        <f>IF('Peer Comparison Tool'!$D$11="NR",INDEX('CECL &lt;50B Database'!$A:$A,MATCH(Workings!$A2245,'CECL &lt;50B Database'!$AI:$AI,0)),INDEX('ALLL &lt;50B Database'!$A:$A,MATCH(Workings!$A2245,'ALLL &lt;50B Database'!$AI:$AI,0)))</f>
        <v>#N/A</v>
      </c>
      <c r="C2245" s="3" t="str">
        <f>IFERROR(IFERROR(VLOOKUP($B2245,'CECL &lt;50B Database'!$A:$AA,11,FALSE),VLOOKUP($B2245,'ALLL &lt;50B Database'!$A:$AA,11,FALSE)),"")</f>
        <v/>
      </c>
      <c r="D2245" t="str">
        <f t="shared" si="70"/>
        <v/>
      </c>
    </row>
    <row r="2246" spans="1:4" x14ac:dyDescent="0.25">
      <c r="A2246">
        <f t="shared" si="71"/>
        <v>2246</v>
      </c>
      <c r="B2246" t="e">
        <f>IF('Peer Comparison Tool'!$D$11="NR",INDEX('CECL &lt;50B Database'!$A:$A,MATCH(Workings!$A2246,'CECL &lt;50B Database'!$AI:$AI,0)),INDEX('ALLL &lt;50B Database'!$A:$A,MATCH(Workings!$A2246,'ALLL &lt;50B Database'!$AI:$AI,0)))</f>
        <v>#N/A</v>
      </c>
      <c r="C2246" s="3" t="str">
        <f>IFERROR(IFERROR(VLOOKUP($B2246,'CECL &lt;50B Database'!$A:$AA,11,FALSE),VLOOKUP($B2246,'ALLL &lt;50B Database'!$A:$AA,11,FALSE)),"")</f>
        <v/>
      </c>
      <c r="D2246" t="str">
        <f t="shared" si="70"/>
        <v/>
      </c>
    </row>
    <row r="2247" spans="1:4" x14ac:dyDescent="0.25">
      <c r="A2247">
        <f t="shared" si="71"/>
        <v>2247</v>
      </c>
      <c r="B2247" t="e">
        <f>IF('Peer Comparison Tool'!$D$11="NR",INDEX('CECL &lt;50B Database'!$A:$A,MATCH(Workings!$A2247,'CECL &lt;50B Database'!$AI:$AI,0)),INDEX('ALLL &lt;50B Database'!$A:$A,MATCH(Workings!$A2247,'ALLL &lt;50B Database'!$AI:$AI,0)))</f>
        <v>#N/A</v>
      </c>
      <c r="C2247" s="3" t="str">
        <f>IFERROR(IFERROR(VLOOKUP($B2247,'CECL &lt;50B Database'!$A:$AA,11,FALSE),VLOOKUP($B2247,'ALLL &lt;50B Database'!$A:$AA,11,FALSE)),"")</f>
        <v/>
      </c>
      <c r="D2247" t="str">
        <f t="shared" si="70"/>
        <v/>
      </c>
    </row>
    <row r="2248" spans="1:4" x14ac:dyDescent="0.25">
      <c r="A2248">
        <f t="shared" si="71"/>
        <v>2248</v>
      </c>
      <c r="B2248" t="e">
        <f>IF('Peer Comparison Tool'!$D$11="NR",INDEX('CECL &lt;50B Database'!$A:$A,MATCH(Workings!$A2248,'CECL &lt;50B Database'!$AI:$AI,0)),INDEX('ALLL &lt;50B Database'!$A:$A,MATCH(Workings!$A2248,'ALLL &lt;50B Database'!$AI:$AI,0)))</f>
        <v>#N/A</v>
      </c>
      <c r="C2248" s="3" t="str">
        <f>IFERROR(IFERROR(VLOOKUP($B2248,'CECL &lt;50B Database'!$A:$AA,11,FALSE),VLOOKUP($B2248,'ALLL &lt;50B Database'!$A:$AA,11,FALSE)),"")</f>
        <v/>
      </c>
      <c r="D2248" t="str">
        <f t="shared" si="70"/>
        <v/>
      </c>
    </row>
    <row r="2249" spans="1:4" x14ac:dyDescent="0.25">
      <c r="A2249">
        <f t="shared" si="71"/>
        <v>2249</v>
      </c>
      <c r="B2249" t="e">
        <f>IF('Peer Comparison Tool'!$D$11="NR",INDEX('CECL &lt;50B Database'!$A:$A,MATCH(Workings!$A2249,'CECL &lt;50B Database'!$AI:$AI,0)),INDEX('ALLL &lt;50B Database'!$A:$A,MATCH(Workings!$A2249,'ALLL &lt;50B Database'!$AI:$AI,0)))</f>
        <v>#N/A</v>
      </c>
      <c r="C2249" s="3" t="str">
        <f>IFERROR(IFERROR(VLOOKUP($B2249,'CECL &lt;50B Database'!$A:$AA,11,FALSE),VLOOKUP($B2249,'ALLL &lt;50B Database'!$A:$AA,11,FALSE)),"")</f>
        <v/>
      </c>
      <c r="D2249" t="str">
        <f t="shared" si="70"/>
        <v/>
      </c>
    </row>
    <row r="2250" spans="1:4" x14ac:dyDescent="0.25">
      <c r="A2250">
        <f t="shared" si="71"/>
        <v>2250</v>
      </c>
      <c r="B2250" t="e">
        <f>IF('Peer Comparison Tool'!$D$11="NR",INDEX('CECL &lt;50B Database'!$A:$A,MATCH(Workings!$A2250,'CECL &lt;50B Database'!$AI:$AI,0)),INDEX('ALLL &lt;50B Database'!$A:$A,MATCH(Workings!$A2250,'ALLL &lt;50B Database'!$AI:$AI,0)))</f>
        <v>#N/A</v>
      </c>
      <c r="C2250" s="3" t="str">
        <f>IFERROR(IFERROR(VLOOKUP($B2250,'CECL &lt;50B Database'!$A:$AA,11,FALSE),VLOOKUP($B2250,'ALLL &lt;50B Database'!$A:$AA,11,FALSE)),"")</f>
        <v/>
      </c>
      <c r="D2250" t="str">
        <f t="shared" si="70"/>
        <v/>
      </c>
    </row>
    <row r="2251" spans="1:4" x14ac:dyDescent="0.25">
      <c r="A2251">
        <f t="shared" si="71"/>
        <v>2251</v>
      </c>
      <c r="B2251" t="e">
        <f>IF('Peer Comparison Tool'!$D$11="NR",INDEX('CECL &lt;50B Database'!$A:$A,MATCH(Workings!$A2251,'CECL &lt;50B Database'!$AI:$AI,0)),INDEX('ALLL &lt;50B Database'!$A:$A,MATCH(Workings!$A2251,'ALLL &lt;50B Database'!$AI:$AI,0)))</f>
        <v>#N/A</v>
      </c>
      <c r="C2251" s="3" t="str">
        <f>IFERROR(IFERROR(VLOOKUP($B2251,'CECL &lt;50B Database'!$A:$AA,11,FALSE),VLOOKUP($B2251,'ALLL &lt;50B Database'!$A:$AA,11,FALSE)),"")</f>
        <v/>
      </c>
      <c r="D2251" t="str">
        <f t="shared" si="70"/>
        <v/>
      </c>
    </row>
    <row r="2252" spans="1:4" x14ac:dyDescent="0.25">
      <c r="A2252">
        <f t="shared" si="71"/>
        <v>2252</v>
      </c>
      <c r="B2252" t="e">
        <f>IF('Peer Comparison Tool'!$D$11="NR",INDEX('CECL &lt;50B Database'!$A:$A,MATCH(Workings!$A2252,'CECL &lt;50B Database'!$AI:$AI,0)),INDEX('ALLL &lt;50B Database'!$A:$A,MATCH(Workings!$A2252,'ALLL &lt;50B Database'!$AI:$AI,0)))</f>
        <v>#N/A</v>
      </c>
      <c r="C2252" s="3" t="str">
        <f>IFERROR(IFERROR(VLOOKUP($B2252,'CECL &lt;50B Database'!$A:$AA,11,FALSE),VLOOKUP($B2252,'ALLL &lt;50B Database'!$A:$AA,11,FALSE)),"")</f>
        <v/>
      </c>
      <c r="D2252" t="str">
        <f t="shared" si="70"/>
        <v/>
      </c>
    </row>
    <row r="2253" spans="1:4" x14ac:dyDescent="0.25">
      <c r="A2253">
        <f t="shared" si="71"/>
        <v>2253</v>
      </c>
      <c r="B2253" t="e">
        <f>IF('Peer Comparison Tool'!$D$11="NR",INDEX('CECL &lt;50B Database'!$A:$A,MATCH(Workings!$A2253,'CECL &lt;50B Database'!$AI:$AI,0)),INDEX('ALLL &lt;50B Database'!$A:$A,MATCH(Workings!$A2253,'ALLL &lt;50B Database'!$AI:$AI,0)))</f>
        <v>#N/A</v>
      </c>
      <c r="C2253" s="3" t="str">
        <f>IFERROR(IFERROR(VLOOKUP($B2253,'CECL &lt;50B Database'!$A:$AA,11,FALSE),VLOOKUP($B2253,'ALLL &lt;50B Database'!$A:$AA,11,FALSE)),"")</f>
        <v/>
      </c>
      <c r="D2253" t="str">
        <f t="shared" si="70"/>
        <v/>
      </c>
    </row>
    <row r="2254" spans="1:4" x14ac:dyDescent="0.25">
      <c r="A2254">
        <f t="shared" si="71"/>
        <v>2254</v>
      </c>
      <c r="B2254" t="e">
        <f>IF('Peer Comparison Tool'!$D$11="NR",INDEX('CECL &lt;50B Database'!$A:$A,MATCH(Workings!$A2254,'CECL &lt;50B Database'!$AI:$AI,0)),INDEX('ALLL &lt;50B Database'!$A:$A,MATCH(Workings!$A2254,'ALLL &lt;50B Database'!$AI:$AI,0)))</f>
        <v>#N/A</v>
      </c>
      <c r="C2254" s="3" t="str">
        <f>IFERROR(IFERROR(VLOOKUP($B2254,'CECL &lt;50B Database'!$A:$AA,11,FALSE),VLOOKUP($B2254,'ALLL &lt;50B Database'!$A:$AA,11,FALSE)),"")</f>
        <v/>
      </c>
      <c r="D2254" t="str">
        <f t="shared" si="70"/>
        <v/>
      </c>
    </row>
    <row r="2255" spans="1:4" x14ac:dyDescent="0.25">
      <c r="A2255">
        <f t="shared" si="71"/>
        <v>2255</v>
      </c>
      <c r="B2255" t="e">
        <f>IF('Peer Comparison Tool'!$D$11="NR",INDEX('CECL &lt;50B Database'!$A:$A,MATCH(Workings!$A2255,'CECL &lt;50B Database'!$AI:$AI,0)),INDEX('ALLL &lt;50B Database'!$A:$A,MATCH(Workings!$A2255,'ALLL &lt;50B Database'!$AI:$AI,0)))</f>
        <v>#N/A</v>
      </c>
      <c r="C2255" s="3" t="str">
        <f>IFERROR(IFERROR(VLOOKUP($B2255,'CECL &lt;50B Database'!$A:$AA,11,FALSE),VLOOKUP($B2255,'ALLL &lt;50B Database'!$A:$AA,11,FALSE)),"")</f>
        <v/>
      </c>
      <c r="D2255" t="str">
        <f t="shared" si="70"/>
        <v/>
      </c>
    </row>
    <row r="2256" spans="1:4" x14ac:dyDescent="0.25">
      <c r="A2256">
        <f t="shared" si="71"/>
        <v>2256</v>
      </c>
      <c r="B2256" t="e">
        <f>IF('Peer Comparison Tool'!$D$11="NR",INDEX('CECL &lt;50B Database'!$A:$A,MATCH(Workings!$A2256,'CECL &lt;50B Database'!$AI:$AI,0)),INDEX('ALLL &lt;50B Database'!$A:$A,MATCH(Workings!$A2256,'ALLL &lt;50B Database'!$AI:$AI,0)))</f>
        <v>#N/A</v>
      </c>
      <c r="C2256" s="3" t="str">
        <f>IFERROR(IFERROR(VLOOKUP($B2256,'CECL &lt;50B Database'!$A:$AA,11,FALSE),VLOOKUP($B2256,'ALLL &lt;50B Database'!$A:$AA,11,FALSE)),"")</f>
        <v/>
      </c>
      <c r="D2256" t="str">
        <f t="shared" si="70"/>
        <v/>
      </c>
    </row>
    <row r="2257" spans="1:4" x14ac:dyDescent="0.25">
      <c r="A2257">
        <f t="shared" si="71"/>
        <v>2257</v>
      </c>
      <c r="B2257" t="e">
        <f>IF('Peer Comparison Tool'!$D$11="NR",INDEX('CECL &lt;50B Database'!$A:$A,MATCH(Workings!$A2257,'CECL &lt;50B Database'!$AI:$AI,0)),INDEX('ALLL &lt;50B Database'!$A:$A,MATCH(Workings!$A2257,'ALLL &lt;50B Database'!$AI:$AI,0)))</f>
        <v>#N/A</v>
      </c>
      <c r="C2257" s="3" t="str">
        <f>IFERROR(IFERROR(VLOOKUP($B2257,'CECL &lt;50B Database'!$A:$AA,11,FALSE),VLOOKUP($B2257,'ALLL &lt;50B Database'!$A:$AA,11,FALSE)),"")</f>
        <v/>
      </c>
      <c r="D2257" t="str">
        <f t="shared" si="70"/>
        <v/>
      </c>
    </row>
    <row r="2258" spans="1:4" x14ac:dyDescent="0.25">
      <c r="A2258">
        <f t="shared" si="71"/>
        <v>2258</v>
      </c>
      <c r="B2258" t="e">
        <f>IF('Peer Comparison Tool'!$D$11="NR",INDEX('CECL &lt;50B Database'!$A:$A,MATCH(Workings!$A2258,'CECL &lt;50B Database'!$AI:$AI,0)),INDEX('ALLL &lt;50B Database'!$A:$A,MATCH(Workings!$A2258,'ALLL &lt;50B Database'!$AI:$AI,0)))</f>
        <v>#N/A</v>
      </c>
      <c r="C2258" s="3" t="str">
        <f>IFERROR(IFERROR(VLOOKUP($B2258,'CECL &lt;50B Database'!$A:$AA,11,FALSE),VLOOKUP($B2258,'ALLL &lt;50B Database'!$A:$AA,11,FALSE)),"")</f>
        <v/>
      </c>
      <c r="D2258" t="str">
        <f t="shared" si="70"/>
        <v/>
      </c>
    </row>
    <row r="2259" spans="1:4" x14ac:dyDescent="0.25">
      <c r="A2259">
        <f t="shared" si="71"/>
        <v>2259</v>
      </c>
      <c r="B2259" t="e">
        <f>IF('Peer Comparison Tool'!$D$11="NR",INDEX('CECL &lt;50B Database'!$A:$A,MATCH(Workings!$A2259,'CECL &lt;50B Database'!$AI:$AI,0)),INDEX('ALLL &lt;50B Database'!$A:$A,MATCH(Workings!$A2259,'ALLL &lt;50B Database'!$AI:$AI,0)))</f>
        <v>#N/A</v>
      </c>
      <c r="C2259" s="3" t="str">
        <f>IFERROR(IFERROR(VLOOKUP($B2259,'CECL &lt;50B Database'!$A:$AA,11,FALSE),VLOOKUP($B2259,'ALLL &lt;50B Database'!$A:$AA,11,FALSE)),"")</f>
        <v/>
      </c>
      <c r="D2259" t="str">
        <f t="shared" si="70"/>
        <v/>
      </c>
    </row>
    <row r="2260" spans="1:4" x14ac:dyDescent="0.25">
      <c r="A2260">
        <f t="shared" si="71"/>
        <v>2260</v>
      </c>
      <c r="B2260" t="e">
        <f>IF('Peer Comparison Tool'!$D$11="NR",INDEX('CECL &lt;50B Database'!$A:$A,MATCH(Workings!$A2260,'CECL &lt;50B Database'!$AI:$AI,0)),INDEX('ALLL &lt;50B Database'!$A:$A,MATCH(Workings!$A2260,'ALLL &lt;50B Database'!$AI:$AI,0)))</f>
        <v>#N/A</v>
      </c>
      <c r="C2260" s="3" t="str">
        <f>IFERROR(IFERROR(VLOOKUP($B2260,'CECL &lt;50B Database'!$A:$AA,11,FALSE),VLOOKUP($B2260,'ALLL &lt;50B Database'!$A:$AA,11,FALSE)),"")</f>
        <v/>
      </c>
      <c r="D2260" t="str">
        <f t="shared" si="70"/>
        <v/>
      </c>
    </row>
    <row r="2261" spans="1:4" x14ac:dyDescent="0.25">
      <c r="A2261">
        <f t="shared" si="71"/>
        <v>2261</v>
      </c>
      <c r="B2261" t="e">
        <f>IF('Peer Comparison Tool'!$D$11="NR",INDEX('CECL &lt;50B Database'!$A:$A,MATCH(Workings!$A2261,'CECL &lt;50B Database'!$AI:$AI,0)),INDEX('ALLL &lt;50B Database'!$A:$A,MATCH(Workings!$A2261,'ALLL &lt;50B Database'!$AI:$AI,0)))</f>
        <v>#N/A</v>
      </c>
      <c r="C2261" s="3" t="str">
        <f>IFERROR(IFERROR(VLOOKUP($B2261,'CECL &lt;50B Database'!$A:$AA,11,FALSE),VLOOKUP($B2261,'ALLL &lt;50B Database'!$A:$AA,11,FALSE)),"")</f>
        <v/>
      </c>
      <c r="D2261" t="str">
        <f t="shared" si="70"/>
        <v/>
      </c>
    </row>
    <row r="2262" spans="1:4" x14ac:dyDescent="0.25">
      <c r="A2262">
        <f t="shared" si="71"/>
        <v>2262</v>
      </c>
      <c r="B2262" t="e">
        <f>IF('Peer Comparison Tool'!$D$11="NR",INDEX('CECL &lt;50B Database'!$A:$A,MATCH(Workings!$A2262,'CECL &lt;50B Database'!$AI:$AI,0)),INDEX('ALLL &lt;50B Database'!$A:$A,MATCH(Workings!$A2262,'ALLL &lt;50B Database'!$AI:$AI,0)))</f>
        <v>#N/A</v>
      </c>
      <c r="C2262" s="3" t="str">
        <f>IFERROR(IFERROR(VLOOKUP($B2262,'CECL &lt;50B Database'!$A:$AA,11,FALSE),VLOOKUP($B2262,'ALLL &lt;50B Database'!$A:$AA,11,FALSE)),"")</f>
        <v/>
      </c>
      <c r="D2262" t="str">
        <f t="shared" si="70"/>
        <v/>
      </c>
    </row>
    <row r="2263" spans="1:4" x14ac:dyDescent="0.25">
      <c r="A2263">
        <f t="shared" si="71"/>
        <v>2263</v>
      </c>
      <c r="B2263" t="e">
        <f>IF('Peer Comparison Tool'!$D$11="NR",INDEX('CECL &lt;50B Database'!$A:$A,MATCH(Workings!$A2263,'CECL &lt;50B Database'!$AI:$AI,0)),INDEX('ALLL &lt;50B Database'!$A:$A,MATCH(Workings!$A2263,'ALLL &lt;50B Database'!$AI:$AI,0)))</f>
        <v>#N/A</v>
      </c>
      <c r="C2263" s="3" t="str">
        <f>IFERROR(IFERROR(VLOOKUP($B2263,'CECL &lt;50B Database'!$A:$AA,11,FALSE),VLOOKUP($B2263,'ALLL &lt;50B Database'!$A:$AA,11,FALSE)),"")</f>
        <v/>
      </c>
      <c r="D2263" t="str">
        <f t="shared" si="70"/>
        <v/>
      </c>
    </row>
    <row r="2264" spans="1:4" x14ac:dyDescent="0.25">
      <c r="A2264">
        <f t="shared" si="71"/>
        <v>2264</v>
      </c>
      <c r="B2264" t="e">
        <f>IF('Peer Comparison Tool'!$D$11="NR",INDEX('CECL &lt;50B Database'!$A:$A,MATCH(Workings!$A2264,'CECL &lt;50B Database'!$AI:$AI,0)),INDEX('ALLL &lt;50B Database'!$A:$A,MATCH(Workings!$A2264,'ALLL &lt;50B Database'!$AI:$AI,0)))</f>
        <v>#N/A</v>
      </c>
      <c r="C2264" s="3" t="str">
        <f>IFERROR(IFERROR(VLOOKUP($B2264,'CECL &lt;50B Database'!$A:$AA,11,FALSE),VLOOKUP($B2264,'ALLL &lt;50B Database'!$A:$AA,11,FALSE)),"")</f>
        <v/>
      </c>
      <c r="D2264" t="str">
        <f t="shared" si="70"/>
        <v/>
      </c>
    </row>
    <row r="2265" spans="1:4" x14ac:dyDescent="0.25">
      <c r="A2265">
        <f t="shared" si="71"/>
        <v>2265</v>
      </c>
      <c r="B2265" t="e">
        <f>IF('Peer Comparison Tool'!$D$11="NR",INDEX('CECL &lt;50B Database'!$A:$A,MATCH(Workings!$A2265,'CECL &lt;50B Database'!$AI:$AI,0)),INDEX('ALLL &lt;50B Database'!$A:$A,MATCH(Workings!$A2265,'ALLL &lt;50B Database'!$AI:$AI,0)))</f>
        <v>#N/A</v>
      </c>
      <c r="C2265" s="3" t="str">
        <f>IFERROR(IFERROR(VLOOKUP($B2265,'CECL &lt;50B Database'!$A:$AA,11,FALSE),VLOOKUP($B2265,'ALLL &lt;50B Database'!$A:$AA,11,FALSE)),"")</f>
        <v/>
      </c>
      <c r="D2265" t="str">
        <f t="shared" si="70"/>
        <v/>
      </c>
    </row>
    <row r="2266" spans="1:4" x14ac:dyDescent="0.25">
      <c r="A2266">
        <f t="shared" si="71"/>
        <v>2266</v>
      </c>
      <c r="B2266" t="e">
        <f>IF('Peer Comparison Tool'!$D$11="NR",INDEX('CECL &lt;50B Database'!$A:$A,MATCH(Workings!$A2266,'CECL &lt;50B Database'!$AI:$AI,0)),INDEX('ALLL &lt;50B Database'!$A:$A,MATCH(Workings!$A2266,'ALLL &lt;50B Database'!$AI:$AI,0)))</f>
        <v>#N/A</v>
      </c>
      <c r="C2266" s="3" t="str">
        <f>IFERROR(IFERROR(VLOOKUP($B2266,'CECL &lt;50B Database'!$A:$AA,11,FALSE),VLOOKUP($B2266,'ALLL &lt;50B Database'!$A:$AA,11,FALSE)),"")</f>
        <v/>
      </c>
      <c r="D2266" t="str">
        <f t="shared" si="70"/>
        <v/>
      </c>
    </row>
    <row r="2267" spans="1:4" x14ac:dyDescent="0.25">
      <c r="A2267">
        <f t="shared" si="71"/>
        <v>2267</v>
      </c>
      <c r="B2267" t="e">
        <f>IF('Peer Comparison Tool'!$D$11="NR",INDEX('CECL &lt;50B Database'!$A:$A,MATCH(Workings!$A2267,'CECL &lt;50B Database'!$AI:$AI,0)),INDEX('ALLL &lt;50B Database'!$A:$A,MATCH(Workings!$A2267,'ALLL &lt;50B Database'!$AI:$AI,0)))</f>
        <v>#N/A</v>
      </c>
      <c r="C2267" s="3" t="str">
        <f>IFERROR(IFERROR(VLOOKUP($B2267,'CECL &lt;50B Database'!$A:$AA,11,FALSE),VLOOKUP($B2267,'ALLL &lt;50B Database'!$A:$AA,11,FALSE)),"")</f>
        <v/>
      </c>
      <c r="D2267" t="str">
        <f t="shared" si="70"/>
        <v/>
      </c>
    </row>
    <row r="2268" spans="1:4" x14ac:dyDescent="0.25">
      <c r="A2268">
        <f t="shared" si="71"/>
        <v>2268</v>
      </c>
      <c r="B2268" t="e">
        <f>IF('Peer Comparison Tool'!$D$11="NR",INDEX('CECL &lt;50B Database'!$A:$A,MATCH(Workings!$A2268,'CECL &lt;50B Database'!$AI:$AI,0)),INDEX('ALLL &lt;50B Database'!$A:$A,MATCH(Workings!$A2268,'ALLL &lt;50B Database'!$AI:$AI,0)))</f>
        <v>#N/A</v>
      </c>
      <c r="C2268" s="3" t="str">
        <f>IFERROR(IFERROR(VLOOKUP($B2268,'CECL &lt;50B Database'!$A:$AA,11,FALSE),VLOOKUP($B2268,'ALLL &lt;50B Database'!$A:$AA,11,FALSE)),"")</f>
        <v/>
      </c>
      <c r="D2268" t="str">
        <f t="shared" si="70"/>
        <v/>
      </c>
    </row>
    <row r="2269" spans="1:4" x14ac:dyDescent="0.25">
      <c r="A2269">
        <f t="shared" si="71"/>
        <v>2269</v>
      </c>
      <c r="B2269" t="e">
        <f>IF('Peer Comparison Tool'!$D$11="NR",INDEX('CECL &lt;50B Database'!$A:$A,MATCH(Workings!$A2269,'CECL &lt;50B Database'!$AI:$AI,0)),INDEX('ALLL &lt;50B Database'!$A:$A,MATCH(Workings!$A2269,'ALLL &lt;50B Database'!$AI:$AI,0)))</f>
        <v>#N/A</v>
      </c>
      <c r="C2269" s="3" t="str">
        <f>IFERROR(IFERROR(VLOOKUP($B2269,'CECL &lt;50B Database'!$A:$AA,11,FALSE),VLOOKUP($B2269,'ALLL &lt;50B Database'!$A:$AA,11,FALSE)),"")</f>
        <v/>
      </c>
      <c r="D2269" t="str">
        <f t="shared" si="70"/>
        <v/>
      </c>
    </row>
    <row r="2270" spans="1:4" x14ac:dyDescent="0.25">
      <c r="A2270">
        <f t="shared" si="71"/>
        <v>2270</v>
      </c>
      <c r="B2270" t="e">
        <f>IF('Peer Comparison Tool'!$D$11="NR",INDEX('CECL &lt;50B Database'!$A:$A,MATCH(Workings!$A2270,'CECL &lt;50B Database'!$AI:$AI,0)),INDEX('ALLL &lt;50B Database'!$A:$A,MATCH(Workings!$A2270,'ALLL &lt;50B Database'!$AI:$AI,0)))</f>
        <v>#N/A</v>
      </c>
      <c r="C2270" s="3" t="str">
        <f>IFERROR(IFERROR(VLOOKUP($B2270,'CECL &lt;50B Database'!$A:$AA,11,FALSE),VLOOKUP($B2270,'ALLL &lt;50B Database'!$A:$AA,11,FALSE)),"")</f>
        <v/>
      </c>
      <c r="D2270" t="str">
        <f t="shared" si="70"/>
        <v/>
      </c>
    </row>
    <row r="2271" spans="1:4" x14ac:dyDescent="0.25">
      <c r="A2271">
        <f t="shared" si="71"/>
        <v>2271</v>
      </c>
      <c r="B2271" t="e">
        <f>IF('Peer Comparison Tool'!$D$11="NR",INDEX('CECL &lt;50B Database'!$A:$A,MATCH(Workings!$A2271,'CECL &lt;50B Database'!$AI:$AI,0)),INDEX('ALLL &lt;50B Database'!$A:$A,MATCH(Workings!$A2271,'ALLL &lt;50B Database'!$AI:$AI,0)))</f>
        <v>#N/A</v>
      </c>
      <c r="C2271" s="3" t="str">
        <f>IFERROR(IFERROR(VLOOKUP($B2271,'CECL &lt;50B Database'!$A:$AA,11,FALSE),VLOOKUP($B2271,'ALLL &lt;50B Database'!$A:$AA,11,FALSE)),"")</f>
        <v/>
      </c>
      <c r="D2271" t="str">
        <f t="shared" si="70"/>
        <v/>
      </c>
    </row>
    <row r="2272" spans="1:4" x14ac:dyDescent="0.25">
      <c r="A2272">
        <f t="shared" si="71"/>
        <v>2272</v>
      </c>
      <c r="B2272" t="e">
        <f>IF('Peer Comparison Tool'!$D$11="NR",INDEX('CECL &lt;50B Database'!$A:$A,MATCH(Workings!$A2272,'CECL &lt;50B Database'!$AI:$AI,0)),INDEX('ALLL &lt;50B Database'!$A:$A,MATCH(Workings!$A2272,'ALLL &lt;50B Database'!$AI:$AI,0)))</f>
        <v>#N/A</v>
      </c>
      <c r="C2272" s="3" t="str">
        <f>IFERROR(IFERROR(VLOOKUP($B2272,'CECL &lt;50B Database'!$A:$AA,11,FALSE),VLOOKUP($B2272,'ALLL &lt;50B Database'!$A:$AA,11,FALSE)),"")</f>
        <v/>
      </c>
      <c r="D2272" t="str">
        <f t="shared" si="70"/>
        <v/>
      </c>
    </row>
    <row r="2273" spans="1:4" x14ac:dyDescent="0.25">
      <c r="A2273">
        <f t="shared" si="71"/>
        <v>2273</v>
      </c>
      <c r="B2273" t="e">
        <f>IF('Peer Comparison Tool'!$D$11="NR",INDEX('CECL &lt;50B Database'!$A:$A,MATCH(Workings!$A2273,'CECL &lt;50B Database'!$AI:$AI,0)),INDEX('ALLL &lt;50B Database'!$A:$A,MATCH(Workings!$A2273,'ALLL &lt;50B Database'!$AI:$AI,0)))</f>
        <v>#N/A</v>
      </c>
      <c r="C2273" s="3" t="str">
        <f>IFERROR(IFERROR(VLOOKUP($B2273,'CECL &lt;50B Database'!$A:$AA,11,FALSE),VLOOKUP($B2273,'ALLL &lt;50B Database'!$A:$AA,11,FALSE)),"")</f>
        <v/>
      </c>
      <c r="D2273" t="str">
        <f t="shared" si="70"/>
        <v/>
      </c>
    </row>
    <row r="2274" spans="1:4" x14ac:dyDescent="0.25">
      <c r="A2274">
        <f t="shared" si="71"/>
        <v>2274</v>
      </c>
      <c r="B2274" t="e">
        <f>IF('Peer Comparison Tool'!$D$11="NR",INDEX('CECL &lt;50B Database'!$A:$A,MATCH(Workings!$A2274,'CECL &lt;50B Database'!$AI:$AI,0)),INDEX('ALLL &lt;50B Database'!$A:$A,MATCH(Workings!$A2274,'ALLL &lt;50B Database'!$AI:$AI,0)))</f>
        <v>#N/A</v>
      </c>
      <c r="C2274" s="3" t="str">
        <f>IFERROR(IFERROR(VLOOKUP($B2274,'CECL &lt;50B Database'!$A:$AA,11,FALSE),VLOOKUP($B2274,'ALLL &lt;50B Database'!$A:$AA,11,FALSE)),"")</f>
        <v/>
      </c>
      <c r="D2274" t="str">
        <f t="shared" si="70"/>
        <v/>
      </c>
    </row>
    <row r="2275" spans="1:4" x14ac:dyDescent="0.25">
      <c r="A2275">
        <f t="shared" si="71"/>
        <v>2275</v>
      </c>
      <c r="B2275" t="e">
        <f>IF('Peer Comparison Tool'!$D$11="NR",INDEX('CECL &lt;50B Database'!$A:$A,MATCH(Workings!$A2275,'CECL &lt;50B Database'!$AI:$AI,0)),INDEX('ALLL &lt;50B Database'!$A:$A,MATCH(Workings!$A2275,'ALLL &lt;50B Database'!$AI:$AI,0)))</f>
        <v>#N/A</v>
      </c>
      <c r="C2275" s="3" t="str">
        <f>IFERROR(IFERROR(VLOOKUP($B2275,'CECL &lt;50B Database'!$A:$AA,11,FALSE),VLOOKUP($B2275,'ALLL &lt;50B Database'!$A:$AA,11,FALSE)),"")</f>
        <v/>
      </c>
      <c r="D2275" t="str">
        <f t="shared" si="70"/>
        <v/>
      </c>
    </row>
    <row r="2276" spans="1:4" x14ac:dyDescent="0.25">
      <c r="A2276">
        <f t="shared" si="71"/>
        <v>2276</v>
      </c>
      <c r="B2276" t="e">
        <f>IF('Peer Comparison Tool'!$D$11="NR",INDEX('CECL &lt;50B Database'!$A:$A,MATCH(Workings!$A2276,'CECL &lt;50B Database'!$AI:$AI,0)),INDEX('ALLL &lt;50B Database'!$A:$A,MATCH(Workings!$A2276,'ALLL &lt;50B Database'!$AI:$AI,0)))</f>
        <v>#N/A</v>
      </c>
      <c r="C2276" s="3" t="str">
        <f>IFERROR(IFERROR(VLOOKUP($B2276,'CECL &lt;50B Database'!$A:$AA,11,FALSE),VLOOKUP($B2276,'ALLL &lt;50B Database'!$A:$AA,11,FALSE)),"")</f>
        <v/>
      </c>
      <c r="D2276" t="str">
        <f t="shared" si="70"/>
        <v/>
      </c>
    </row>
    <row r="2277" spans="1:4" x14ac:dyDescent="0.25">
      <c r="A2277">
        <f t="shared" si="71"/>
        <v>2277</v>
      </c>
      <c r="B2277" t="e">
        <f>IF('Peer Comparison Tool'!$D$11="NR",INDEX('CECL &lt;50B Database'!$A:$A,MATCH(Workings!$A2277,'CECL &lt;50B Database'!$AI:$AI,0)),INDEX('ALLL &lt;50B Database'!$A:$A,MATCH(Workings!$A2277,'ALLL &lt;50B Database'!$AI:$AI,0)))</f>
        <v>#N/A</v>
      </c>
      <c r="C2277" s="3" t="str">
        <f>IFERROR(IFERROR(VLOOKUP($B2277,'CECL &lt;50B Database'!$A:$AA,11,FALSE),VLOOKUP($B2277,'ALLL &lt;50B Database'!$A:$AA,11,FALSE)),"")</f>
        <v/>
      </c>
      <c r="D2277" t="str">
        <f t="shared" si="70"/>
        <v/>
      </c>
    </row>
    <row r="2278" spans="1:4" x14ac:dyDescent="0.25">
      <c r="A2278">
        <f t="shared" si="71"/>
        <v>2278</v>
      </c>
      <c r="B2278" t="e">
        <f>IF('Peer Comparison Tool'!$D$11="NR",INDEX('CECL &lt;50B Database'!$A:$A,MATCH(Workings!$A2278,'CECL &lt;50B Database'!$AI:$AI,0)),INDEX('ALLL &lt;50B Database'!$A:$A,MATCH(Workings!$A2278,'ALLL &lt;50B Database'!$AI:$AI,0)))</f>
        <v>#N/A</v>
      </c>
      <c r="C2278" s="3" t="str">
        <f>IFERROR(IFERROR(VLOOKUP($B2278,'CECL &lt;50B Database'!$A:$AA,11,FALSE),VLOOKUP($B2278,'ALLL &lt;50B Database'!$A:$AA,11,FALSE)),"")</f>
        <v/>
      </c>
      <c r="D2278" t="str">
        <f t="shared" si="70"/>
        <v/>
      </c>
    </row>
    <row r="2279" spans="1:4" x14ac:dyDescent="0.25">
      <c r="A2279">
        <f t="shared" si="71"/>
        <v>2279</v>
      </c>
      <c r="B2279" t="e">
        <f>IF('Peer Comparison Tool'!$D$11="NR",INDEX('CECL &lt;50B Database'!$A:$A,MATCH(Workings!$A2279,'CECL &lt;50B Database'!$AI:$AI,0)),INDEX('ALLL &lt;50B Database'!$A:$A,MATCH(Workings!$A2279,'ALLL &lt;50B Database'!$AI:$AI,0)))</f>
        <v>#N/A</v>
      </c>
      <c r="C2279" s="3" t="str">
        <f>IFERROR(IFERROR(VLOOKUP($B2279,'CECL &lt;50B Database'!$A:$AA,11,FALSE),VLOOKUP($B2279,'ALLL &lt;50B Database'!$A:$AA,11,FALSE)),"")</f>
        <v/>
      </c>
      <c r="D2279" t="str">
        <f t="shared" si="70"/>
        <v/>
      </c>
    </row>
    <row r="2280" spans="1:4" x14ac:dyDescent="0.25">
      <c r="A2280">
        <f t="shared" si="71"/>
        <v>2280</v>
      </c>
      <c r="B2280" t="e">
        <f>IF('Peer Comparison Tool'!$D$11="NR",INDEX('CECL &lt;50B Database'!$A:$A,MATCH(Workings!$A2280,'CECL &lt;50B Database'!$AI:$AI,0)),INDEX('ALLL &lt;50B Database'!$A:$A,MATCH(Workings!$A2280,'ALLL &lt;50B Database'!$AI:$AI,0)))</f>
        <v>#N/A</v>
      </c>
      <c r="C2280" s="3" t="str">
        <f>IFERROR(IFERROR(VLOOKUP($B2280,'CECL &lt;50B Database'!$A:$AA,11,FALSE),VLOOKUP($B2280,'ALLL &lt;50B Database'!$A:$AA,11,FALSE)),"")</f>
        <v/>
      </c>
      <c r="D2280" t="str">
        <f t="shared" si="70"/>
        <v/>
      </c>
    </row>
    <row r="2281" spans="1:4" x14ac:dyDescent="0.25">
      <c r="A2281">
        <f t="shared" si="71"/>
        <v>2281</v>
      </c>
      <c r="B2281" t="e">
        <f>IF('Peer Comparison Tool'!$D$11="NR",INDEX('CECL &lt;50B Database'!$A:$A,MATCH(Workings!$A2281,'CECL &lt;50B Database'!$AI:$AI,0)),INDEX('ALLL &lt;50B Database'!$A:$A,MATCH(Workings!$A2281,'ALLL &lt;50B Database'!$AI:$AI,0)))</f>
        <v>#N/A</v>
      </c>
      <c r="C2281" s="3" t="str">
        <f>IFERROR(IFERROR(VLOOKUP($B2281,'CECL &lt;50B Database'!$A:$AA,11,FALSE),VLOOKUP($B2281,'ALLL &lt;50B Database'!$A:$AA,11,FALSE)),"")</f>
        <v/>
      </c>
      <c r="D2281" t="str">
        <f t="shared" si="70"/>
        <v/>
      </c>
    </row>
    <row r="2282" spans="1:4" x14ac:dyDescent="0.25">
      <c r="A2282">
        <f t="shared" si="71"/>
        <v>2282</v>
      </c>
      <c r="B2282" t="e">
        <f>IF('Peer Comparison Tool'!$D$11="NR",INDEX('CECL &lt;50B Database'!$A:$A,MATCH(Workings!$A2282,'CECL &lt;50B Database'!$AI:$AI,0)),INDEX('ALLL &lt;50B Database'!$A:$A,MATCH(Workings!$A2282,'ALLL &lt;50B Database'!$AI:$AI,0)))</f>
        <v>#N/A</v>
      </c>
      <c r="C2282" s="3" t="str">
        <f>IFERROR(IFERROR(VLOOKUP($B2282,'CECL &lt;50B Database'!$A:$AA,11,FALSE),VLOOKUP($B2282,'ALLL &lt;50B Database'!$A:$AA,11,FALSE)),"")</f>
        <v/>
      </c>
      <c r="D2282" t="str">
        <f t="shared" si="70"/>
        <v/>
      </c>
    </row>
    <row r="2283" spans="1:4" x14ac:dyDescent="0.25">
      <c r="A2283">
        <f t="shared" si="71"/>
        <v>2283</v>
      </c>
      <c r="B2283" t="e">
        <f>IF('Peer Comparison Tool'!$D$11="NR",INDEX('CECL &lt;50B Database'!$A:$A,MATCH(Workings!$A2283,'CECL &lt;50B Database'!$AI:$AI,0)),INDEX('ALLL &lt;50B Database'!$A:$A,MATCH(Workings!$A2283,'ALLL &lt;50B Database'!$AI:$AI,0)))</f>
        <v>#N/A</v>
      </c>
      <c r="C2283" s="3" t="str">
        <f>IFERROR(IFERROR(VLOOKUP($B2283,'CECL &lt;50B Database'!$A:$AA,11,FALSE),VLOOKUP($B2283,'ALLL &lt;50B Database'!$A:$AA,11,FALSE)),"")</f>
        <v/>
      </c>
      <c r="D2283" t="str">
        <f t="shared" si="70"/>
        <v/>
      </c>
    </row>
    <row r="2284" spans="1:4" x14ac:dyDescent="0.25">
      <c r="A2284">
        <f t="shared" si="71"/>
        <v>2284</v>
      </c>
      <c r="B2284" t="e">
        <f>IF('Peer Comparison Tool'!$D$11="NR",INDEX('CECL &lt;50B Database'!$A:$A,MATCH(Workings!$A2284,'CECL &lt;50B Database'!$AI:$AI,0)),INDEX('ALLL &lt;50B Database'!$A:$A,MATCH(Workings!$A2284,'ALLL &lt;50B Database'!$AI:$AI,0)))</f>
        <v>#N/A</v>
      </c>
      <c r="C2284" s="3" t="str">
        <f>IFERROR(IFERROR(VLOOKUP($B2284,'CECL &lt;50B Database'!$A:$AA,11,FALSE),VLOOKUP($B2284,'ALLL &lt;50B Database'!$A:$AA,11,FALSE)),"")</f>
        <v/>
      </c>
      <c r="D2284" t="str">
        <f t="shared" si="70"/>
        <v/>
      </c>
    </row>
    <row r="2285" spans="1:4" x14ac:dyDescent="0.25">
      <c r="A2285">
        <f t="shared" si="71"/>
        <v>2285</v>
      </c>
      <c r="B2285" t="e">
        <f>IF('Peer Comparison Tool'!$D$11="NR",INDEX('CECL &lt;50B Database'!$A:$A,MATCH(Workings!$A2285,'CECL &lt;50B Database'!$AI:$AI,0)),INDEX('ALLL &lt;50B Database'!$A:$A,MATCH(Workings!$A2285,'ALLL &lt;50B Database'!$AI:$AI,0)))</f>
        <v>#N/A</v>
      </c>
      <c r="C2285" s="3" t="str">
        <f>IFERROR(IFERROR(VLOOKUP($B2285,'CECL &lt;50B Database'!$A:$AA,11,FALSE),VLOOKUP($B2285,'ALLL &lt;50B Database'!$A:$AA,11,FALSE)),"")</f>
        <v/>
      </c>
      <c r="D2285" t="str">
        <f t="shared" si="70"/>
        <v/>
      </c>
    </row>
    <row r="2286" spans="1:4" x14ac:dyDescent="0.25">
      <c r="A2286">
        <f t="shared" si="71"/>
        <v>2286</v>
      </c>
      <c r="B2286" t="e">
        <f>IF('Peer Comparison Tool'!$D$11="NR",INDEX('CECL &lt;50B Database'!$A:$A,MATCH(Workings!$A2286,'CECL &lt;50B Database'!$AI:$AI,0)),INDEX('ALLL &lt;50B Database'!$A:$A,MATCH(Workings!$A2286,'ALLL &lt;50B Database'!$AI:$AI,0)))</f>
        <v>#N/A</v>
      </c>
      <c r="C2286" s="3" t="str">
        <f>IFERROR(IFERROR(VLOOKUP($B2286,'CECL &lt;50B Database'!$A:$AA,11,FALSE),VLOOKUP($B2286,'ALLL &lt;50B Database'!$A:$AA,11,FALSE)),"")</f>
        <v/>
      </c>
      <c r="D2286" t="str">
        <f t="shared" si="70"/>
        <v/>
      </c>
    </row>
    <row r="2287" spans="1:4" x14ac:dyDescent="0.25">
      <c r="A2287">
        <f t="shared" si="71"/>
        <v>2287</v>
      </c>
      <c r="B2287" t="e">
        <f>IF('Peer Comparison Tool'!$D$11="NR",INDEX('CECL &lt;50B Database'!$A:$A,MATCH(Workings!$A2287,'CECL &lt;50B Database'!$AI:$AI,0)),INDEX('ALLL &lt;50B Database'!$A:$A,MATCH(Workings!$A2287,'ALLL &lt;50B Database'!$AI:$AI,0)))</f>
        <v>#N/A</v>
      </c>
      <c r="C2287" s="3" t="str">
        <f>IFERROR(IFERROR(VLOOKUP($B2287,'CECL &lt;50B Database'!$A:$AA,11,FALSE),VLOOKUP($B2287,'ALLL &lt;50B Database'!$A:$AA,11,FALSE)),"")</f>
        <v/>
      </c>
      <c r="D2287" t="str">
        <f t="shared" si="70"/>
        <v/>
      </c>
    </row>
    <row r="2288" spans="1:4" x14ac:dyDescent="0.25">
      <c r="A2288">
        <f t="shared" si="71"/>
        <v>2288</v>
      </c>
      <c r="B2288" t="e">
        <f>IF('Peer Comparison Tool'!$D$11="NR",INDEX('CECL &lt;50B Database'!$A:$A,MATCH(Workings!$A2288,'CECL &lt;50B Database'!$AI:$AI,0)),INDEX('ALLL &lt;50B Database'!$A:$A,MATCH(Workings!$A2288,'ALLL &lt;50B Database'!$AI:$AI,0)))</f>
        <v>#N/A</v>
      </c>
      <c r="C2288" s="3" t="str">
        <f>IFERROR(IFERROR(VLOOKUP($B2288,'CECL &lt;50B Database'!$A:$AA,11,FALSE),VLOOKUP($B2288,'ALLL &lt;50B Database'!$A:$AA,11,FALSE)),"")</f>
        <v/>
      </c>
      <c r="D2288" t="str">
        <f t="shared" si="70"/>
        <v/>
      </c>
    </row>
    <row r="2289" spans="1:4" x14ac:dyDescent="0.25">
      <c r="A2289">
        <f t="shared" si="71"/>
        <v>2289</v>
      </c>
      <c r="B2289" t="e">
        <f>IF('Peer Comparison Tool'!$D$11="NR",INDEX('CECL &lt;50B Database'!$A:$A,MATCH(Workings!$A2289,'CECL &lt;50B Database'!$AI:$AI,0)),INDEX('ALLL &lt;50B Database'!$A:$A,MATCH(Workings!$A2289,'ALLL &lt;50B Database'!$AI:$AI,0)))</f>
        <v>#N/A</v>
      </c>
      <c r="C2289" s="3" t="str">
        <f>IFERROR(IFERROR(VLOOKUP($B2289,'CECL &lt;50B Database'!$A:$AA,11,FALSE),VLOOKUP($B2289,'ALLL &lt;50B Database'!$A:$AA,11,FALSE)),"")</f>
        <v/>
      </c>
      <c r="D2289" t="str">
        <f t="shared" si="70"/>
        <v/>
      </c>
    </row>
    <row r="2290" spans="1:4" x14ac:dyDescent="0.25">
      <c r="A2290">
        <f t="shared" si="71"/>
        <v>2290</v>
      </c>
      <c r="B2290" t="e">
        <f>IF('Peer Comparison Tool'!$D$11="NR",INDEX('CECL &lt;50B Database'!$A:$A,MATCH(Workings!$A2290,'CECL &lt;50B Database'!$AI:$AI,0)),INDEX('ALLL &lt;50B Database'!$A:$A,MATCH(Workings!$A2290,'ALLL &lt;50B Database'!$AI:$AI,0)))</f>
        <v>#N/A</v>
      </c>
      <c r="C2290" s="3" t="str">
        <f>IFERROR(IFERROR(VLOOKUP($B2290,'CECL &lt;50B Database'!$A:$AA,11,FALSE),VLOOKUP($B2290,'ALLL &lt;50B Database'!$A:$AA,11,FALSE)),"")</f>
        <v/>
      </c>
      <c r="D2290" t="str">
        <f t="shared" si="70"/>
        <v/>
      </c>
    </row>
    <row r="2291" spans="1:4" x14ac:dyDescent="0.25">
      <c r="A2291">
        <f t="shared" si="71"/>
        <v>2291</v>
      </c>
      <c r="B2291" t="e">
        <f>IF('Peer Comparison Tool'!$D$11="NR",INDEX('CECL &lt;50B Database'!$A:$A,MATCH(Workings!$A2291,'CECL &lt;50B Database'!$AI:$AI,0)),INDEX('ALLL &lt;50B Database'!$A:$A,MATCH(Workings!$A2291,'ALLL &lt;50B Database'!$AI:$AI,0)))</f>
        <v>#N/A</v>
      </c>
      <c r="C2291" s="3" t="str">
        <f>IFERROR(IFERROR(VLOOKUP($B2291,'CECL &lt;50B Database'!$A:$AA,11,FALSE),VLOOKUP($B2291,'ALLL &lt;50B Database'!$A:$AA,11,FALSE)),"")</f>
        <v/>
      </c>
      <c r="D2291" t="str">
        <f t="shared" si="70"/>
        <v/>
      </c>
    </row>
    <row r="2292" spans="1:4" x14ac:dyDescent="0.25">
      <c r="A2292">
        <f t="shared" si="71"/>
        <v>2292</v>
      </c>
      <c r="B2292" t="e">
        <f>IF('Peer Comparison Tool'!$D$11="NR",INDEX('CECL &lt;50B Database'!$A:$A,MATCH(Workings!$A2292,'CECL &lt;50B Database'!$AI:$AI,0)),INDEX('ALLL &lt;50B Database'!$A:$A,MATCH(Workings!$A2292,'ALLL &lt;50B Database'!$AI:$AI,0)))</f>
        <v>#N/A</v>
      </c>
      <c r="C2292" s="3" t="str">
        <f>IFERROR(IFERROR(VLOOKUP($B2292,'CECL &lt;50B Database'!$A:$AA,11,FALSE),VLOOKUP($B2292,'ALLL &lt;50B Database'!$A:$AA,11,FALSE)),"")</f>
        <v/>
      </c>
      <c r="D2292" t="str">
        <f t="shared" si="70"/>
        <v/>
      </c>
    </row>
    <row r="2293" spans="1:4" x14ac:dyDescent="0.25">
      <c r="A2293">
        <f t="shared" si="71"/>
        <v>2293</v>
      </c>
      <c r="B2293" t="e">
        <f>IF('Peer Comparison Tool'!$D$11="NR",INDEX('CECL &lt;50B Database'!$A:$A,MATCH(Workings!$A2293,'CECL &lt;50B Database'!$AI:$AI,0)),INDEX('ALLL &lt;50B Database'!$A:$A,MATCH(Workings!$A2293,'ALLL &lt;50B Database'!$AI:$AI,0)))</f>
        <v>#N/A</v>
      </c>
      <c r="C2293" s="3" t="str">
        <f>IFERROR(IFERROR(VLOOKUP($B2293,'CECL &lt;50B Database'!$A:$AA,11,FALSE),VLOOKUP($B2293,'ALLL &lt;50B Database'!$A:$AA,11,FALSE)),"")</f>
        <v/>
      </c>
      <c r="D2293" t="str">
        <f t="shared" si="70"/>
        <v/>
      </c>
    </row>
    <row r="2294" spans="1:4" x14ac:dyDescent="0.25">
      <c r="A2294">
        <f t="shared" si="71"/>
        <v>2294</v>
      </c>
      <c r="B2294" t="e">
        <f>IF('Peer Comparison Tool'!$D$11="NR",INDEX('CECL &lt;50B Database'!$A:$A,MATCH(Workings!$A2294,'CECL &lt;50B Database'!$AI:$AI,0)),INDEX('ALLL &lt;50B Database'!$A:$A,MATCH(Workings!$A2294,'ALLL &lt;50B Database'!$AI:$AI,0)))</f>
        <v>#N/A</v>
      </c>
      <c r="C2294" s="3" t="str">
        <f>IFERROR(IFERROR(VLOOKUP($B2294,'CECL &lt;50B Database'!$A:$AA,11,FALSE),VLOOKUP($B2294,'ALLL &lt;50B Database'!$A:$AA,11,FALSE)),"")</f>
        <v/>
      </c>
      <c r="D2294" t="str">
        <f t="shared" si="70"/>
        <v/>
      </c>
    </row>
    <row r="2295" spans="1:4" x14ac:dyDescent="0.25">
      <c r="A2295">
        <f t="shared" si="71"/>
        <v>2295</v>
      </c>
      <c r="B2295" t="e">
        <f>IF('Peer Comparison Tool'!$D$11="NR",INDEX('CECL &lt;50B Database'!$A:$A,MATCH(Workings!$A2295,'CECL &lt;50B Database'!$AI:$AI,0)),INDEX('ALLL &lt;50B Database'!$A:$A,MATCH(Workings!$A2295,'ALLL &lt;50B Database'!$AI:$AI,0)))</f>
        <v>#N/A</v>
      </c>
      <c r="C2295" s="3" t="str">
        <f>IFERROR(IFERROR(VLOOKUP($B2295,'CECL &lt;50B Database'!$A:$AA,11,FALSE),VLOOKUP($B2295,'ALLL &lt;50B Database'!$A:$AA,11,FALSE)),"")</f>
        <v/>
      </c>
      <c r="D2295" t="str">
        <f t="shared" si="70"/>
        <v/>
      </c>
    </row>
    <row r="2296" spans="1:4" x14ac:dyDescent="0.25">
      <c r="A2296">
        <f t="shared" si="71"/>
        <v>2296</v>
      </c>
      <c r="B2296" t="e">
        <f>IF('Peer Comparison Tool'!$D$11="NR",INDEX('CECL &lt;50B Database'!$A:$A,MATCH(Workings!$A2296,'CECL &lt;50B Database'!$AI:$AI,0)),INDEX('ALLL &lt;50B Database'!$A:$A,MATCH(Workings!$A2296,'ALLL &lt;50B Database'!$AI:$AI,0)))</f>
        <v>#N/A</v>
      </c>
      <c r="C2296" s="3" t="str">
        <f>IFERROR(IFERROR(VLOOKUP($B2296,'CECL &lt;50B Database'!$A:$AA,11,FALSE),VLOOKUP($B2296,'ALLL &lt;50B Database'!$A:$AA,11,FALSE)),"")</f>
        <v/>
      </c>
      <c r="D2296" t="str">
        <f t="shared" si="70"/>
        <v/>
      </c>
    </row>
    <row r="2297" spans="1:4" x14ac:dyDescent="0.25">
      <c r="A2297">
        <f t="shared" si="71"/>
        <v>2297</v>
      </c>
      <c r="B2297" t="e">
        <f>IF('Peer Comparison Tool'!$D$11="NR",INDEX('CECL &lt;50B Database'!$A:$A,MATCH(Workings!$A2297,'CECL &lt;50B Database'!$AI:$AI,0)),INDEX('ALLL &lt;50B Database'!$A:$A,MATCH(Workings!$A2297,'ALLL &lt;50B Database'!$AI:$AI,0)))</f>
        <v>#N/A</v>
      </c>
      <c r="C2297" s="3" t="str">
        <f>IFERROR(IFERROR(VLOOKUP($B2297,'CECL &lt;50B Database'!$A:$AA,11,FALSE),VLOOKUP($B2297,'ALLL &lt;50B Database'!$A:$AA,11,FALSE)),"")</f>
        <v/>
      </c>
      <c r="D2297" t="str">
        <f t="shared" si="70"/>
        <v/>
      </c>
    </row>
    <row r="2298" spans="1:4" x14ac:dyDescent="0.25">
      <c r="A2298">
        <f t="shared" si="71"/>
        <v>2298</v>
      </c>
      <c r="B2298" t="e">
        <f>IF('Peer Comparison Tool'!$D$11="NR",INDEX('CECL &lt;50B Database'!$A:$A,MATCH(Workings!$A2298,'CECL &lt;50B Database'!$AI:$AI,0)),INDEX('ALLL &lt;50B Database'!$A:$A,MATCH(Workings!$A2298,'ALLL &lt;50B Database'!$AI:$AI,0)))</f>
        <v>#N/A</v>
      </c>
      <c r="C2298" s="3" t="str">
        <f>IFERROR(IFERROR(VLOOKUP($B2298,'CECL &lt;50B Database'!$A:$AA,11,FALSE),VLOOKUP($B2298,'ALLL &lt;50B Database'!$A:$AA,11,FALSE)),"")</f>
        <v/>
      </c>
      <c r="D2298" t="str">
        <f t="shared" si="70"/>
        <v/>
      </c>
    </row>
    <row r="2299" spans="1:4" x14ac:dyDescent="0.25">
      <c r="A2299">
        <f t="shared" si="71"/>
        <v>2299</v>
      </c>
      <c r="B2299" t="e">
        <f>IF('Peer Comparison Tool'!$D$11="NR",INDEX('CECL &lt;50B Database'!$A:$A,MATCH(Workings!$A2299,'CECL &lt;50B Database'!$AI:$AI,0)),INDEX('ALLL &lt;50B Database'!$A:$A,MATCH(Workings!$A2299,'ALLL &lt;50B Database'!$AI:$AI,0)))</f>
        <v>#N/A</v>
      </c>
      <c r="C2299" s="3" t="str">
        <f>IFERROR(IFERROR(VLOOKUP($B2299,'CECL &lt;50B Database'!$A:$AA,11,FALSE),VLOOKUP($B2299,'ALLL &lt;50B Database'!$A:$AA,11,FALSE)),"")</f>
        <v/>
      </c>
      <c r="D2299" t="str">
        <f t="shared" si="70"/>
        <v/>
      </c>
    </row>
    <row r="2300" spans="1:4" x14ac:dyDescent="0.25">
      <c r="A2300">
        <f t="shared" si="71"/>
        <v>2300</v>
      </c>
      <c r="B2300" t="e">
        <f>IF('Peer Comparison Tool'!$D$11="NR",INDEX('CECL &lt;50B Database'!$A:$A,MATCH(Workings!$A2300,'CECL &lt;50B Database'!$AI:$AI,0)),INDEX('ALLL &lt;50B Database'!$A:$A,MATCH(Workings!$A2300,'ALLL &lt;50B Database'!$AI:$AI,0)))</f>
        <v>#N/A</v>
      </c>
      <c r="C2300" s="3" t="str">
        <f>IFERROR(IFERROR(VLOOKUP($B2300,'CECL &lt;50B Database'!$A:$AA,11,FALSE),VLOOKUP($B2300,'ALLL &lt;50B Database'!$A:$AA,11,FALSE)),"")</f>
        <v/>
      </c>
      <c r="D2300" t="str">
        <f t="shared" si="70"/>
        <v/>
      </c>
    </row>
    <row r="2301" spans="1:4" x14ac:dyDescent="0.25">
      <c r="A2301">
        <f t="shared" si="71"/>
        <v>2301</v>
      </c>
      <c r="B2301" t="e">
        <f>IF('Peer Comparison Tool'!$D$11="NR",INDEX('CECL &lt;50B Database'!$A:$A,MATCH(Workings!$A2301,'CECL &lt;50B Database'!$AI:$AI,0)),INDEX('ALLL &lt;50B Database'!$A:$A,MATCH(Workings!$A2301,'ALLL &lt;50B Database'!$AI:$AI,0)))</f>
        <v>#N/A</v>
      </c>
      <c r="C2301" s="3" t="str">
        <f>IFERROR(IFERROR(VLOOKUP($B2301,'CECL &lt;50B Database'!$A:$AA,11,FALSE),VLOOKUP($B2301,'ALLL &lt;50B Database'!$A:$AA,11,FALSE)),"")</f>
        <v/>
      </c>
      <c r="D2301" t="str">
        <f t="shared" si="70"/>
        <v/>
      </c>
    </row>
    <row r="2302" spans="1:4" x14ac:dyDescent="0.25">
      <c r="A2302">
        <f t="shared" si="71"/>
        <v>2302</v>
      </c>
      <c r="B2302" t="e">
        <f>IF('Peer Comparison Tool'!$D$11="NR",INDEX('CECL &lt;50B Database'!$A:$A,MATCH(Workings!$A2302,'CECL &lt;50B Database'!$AI:$AI,0)),INDEX('ALLL &lt;50B Database'!$A:$A,MATCH(Workings!$A2302,'ALLL &lt;50B Database'!$AI:$AI,0)))</f>
        <v>#N/A</v>
      </c>
      <c r="C2302" s="3" t="str">
        <f>IFERROR(IFERROR(VLOOKUP($B2302,'CECL &lt;50B Database'!$A:$AA,11,FALSE),VLOOKUP($B2302,'ALLL &lt;50B Database'!$A:$AA,11,FALSE)),"")</f>
        <v/>
      </c>
      <c r="D2302" t="str">
        <f t="shared" si="70"/>
        <v/>
      </c>
    </row>
    <row r="2303" spans="1:4" x14ac:dyDescent="0.25">
      <c r="A2303">
        <f t="shared" si="71"/>
        <v>2303</v>
      </c>
      <c r="B2303" t="e">
        <f>IF('Peer Comparison Tool'!$D$11="NR",INDEX('CECL &lt;50B Database'!$A:$A,MATCH(Workings!$A2303,'CECL &lt;50B Database'!$AI:$AI,0)),INDEX('ALLL &lt;50B Database'!$A:$A,MATCH(Workings!$A2303,'ALLL &lt;50B Database'!$AI:$AI,0)))</f>
        <v>#N/A</v>
      </c>
      <c r="C2303" s="3" t="str">
        <f>IFERROR(IFERROR(VLOOKUP($B2303,'CECL &lt;50B Database'!$A:$AA,11,FALSE),VLOOKUP($B2303,'ALLL &lt;50B Database'!$A:$AA,11,FALSE)),"")</f>
        <v/>
      </c>
      <c r="D2303" t="str">
        <f t="shared" si="70"/>
        <v/>
      </c>
    </row>
    <row r="2304" spans="1:4" x14ac:dyDescent="0.25">
      <c r="A2304">
        <f t="shared" si="71"/>
        <v>2304</v>
      </c>
      <c r="B2304" t="e">
        <f>IF('Peer Comparison Tool'!$D$11="NR",INDEX('CECL &lt;50B Database'!$A:$A,MATCH(Workings!$A2304,'CECL &lt;50B Database'!$AI:$AI,0)),INDEX('ALLL &lt;50B Database'!$A:$A,MATCH(Workings!$A2304,'ALLL &lt;50B Database'!$AI:$AI,0)))</f>
        <v>#N/A</v>
      </c>
      <c r="C2304" s="3" t="str">
        <f>IFERROR(IFERROR(VLOOKUP($B2304,'CECL &lt;50B Database'!$A:$AA,11,FALSE),VLOOKUP($B2304,'ALLL &lt;50B Database'!$A:$AA,11,FALSE)),"")</f>
        <v/>
      </c>
      <c r="D2304" t="str">
        <f t="shared" si="70"/>
        <v/>
      </c>
    </row>
    <row r="2305" spans="1:4" x14ac:dyDescent="0.25">
      <c r="A2305">
        <f t="shared" si="71"/>
        <v>2305</v>
      </c>
      <c r="B2305" t="e">
        <f>IF('Peer Comparison Tool'!$D$11="NR",INDEX('CECL &lt;50B Database'!$A:$A,MATCH(Workings!$A2305,'CECL &lt;50B Database'!$AI:$AI,0)),INDEX('ALLL &lt;50B Database'!$A:$A,MATCH(Workings!$A2305,'ALLL &lt;50B Database'!$AI:$AI,0)))</f>
        <v>#N/A</v>
      </c>
      <c r="C2305" s="3" t="str">
        <f>IFERROR(IFERROR(VLOOKUP($B2305,'CECL &lt;50B Database'!$A:$AA,11,FALSE),VLOOKUP($B2305,'ALLL &lt;50B Database'!$A:$AA,11,FALSE)),"")</f>
        <v/>
      </c>
      <c r="D2305" t="str">
        <f t="shared" si="70"/>
        <v/>
      </c>
    </row>
    <row r="2306" spans="1:4" x14ac:dyDescent="0.25">
      <c r="A2306">
        <f t="shared" si="71"/>
        <v>2306</v>
      </c>
      <c r="B2306" t="e">
        <f>IF('Peer Comparison Tool'!$D$11="NR",INDEX('CECL &lt;50B Database'!$A:$A,MATCH(Workings!$A2306,'CECL &lt;50B Database'!$AI:$AI,0)),INDEX('ALLL &lt;50B Database'!$A:$A,MATCH(Workings!$A2306,'ALLL &lt;50B Database'!$AI:$AI,0)))</f>
        <v>#N/A</v>
      </c>
      <c r="C2306" s="3" t="str">
        <f>IFERROR(IFERROR(VLOOKUP($B2306,'CECL &lt;50B Database'!$A:$AA,11,FALSE),VLOOKUP($B2306,'ALLL &lt;50B Database'!$A:$AA,11,FALSE)),"")</f>
        <v/>
      </c>
      <c r="D2306" t="str">
        <f t="shared" ref="D2306:D2369" si="72">IFERROR(RANK($C2306,$C$1:$C$5000,0),"")</f>
        <v/>
      </c>
    </row>
    <row r="2307" spans="1:4" x14ac:dyDescent="0.25">
      <c r="A2307">
        <f t="shared" si="71"/>
        <v>2307</v>
      </c>
      <c r="B2307" t="e">
        <f>IF('Peer Comparison Tool'!$D$11="NR",INDEX('CECL &lt;50B Database'!$A:$A,MATCH(Workings!$A2307,'CECL &lt;50B Database'!$AI:$AI,0)),INDEX('ALLL &lt;50B Database'!$A:$A,MATCH(Workings!$A2307,'ALLL &lt;50B Database'!$AI:$AI,0)))</f>
        <v>#N/A</v>
      </c>
      <c r="C2307" s="3" t="str">
        <f>IFERROR(IFERROR(VLOOKUP($B2307,'CECL &lt;50B Database'!$A:$AA,11,FALSE),VLOOKUP($B2307,'ALLL &lt;50B Database'!$A:$AA,11,FALSE)),"")</f>
        <v/>
      </c>
      <c r="D2307" t="str">
        <f t="shared" si="72"/>
        <v/>
      </c>
    </row>
    <row r="2308" spans="1:4" x14ac:dyDescent="0.25">
      <c r="A2308">
        <f t="shared" ref="A2308:A2371" si="73">A2307+1</f>
        <v>2308</v>
      </c>
      <c r="B2308" t="e">
        <f>IF('Peer Comparison Tool'!$D$11="NR",INDEX('CECL &lt;50B Database'!$A:$A,MATCH(Workings!$A2308,'CECL &lt;50B Database'!$AI:$AI,0)),INDEX('ALLL &lt;50B Database'!$A:$A,MATCH(Workings!$A2308,'ALLL &lt;50B Database'!$AI:$AI,0)))</f>
        <v>#N/A</v>
      </c>
      <c r="C2308" s="3" t="str">
        <f>IFERROR(IFERROR(VLOOKUP($B2308,'CECL &lt;50B Database'!$A:$AA,11,FALSE),VLOOKUP($B2308,'ALLL &lt;50B Database'!$A:$AA,11,FALSE)),"")</f>
        <v/>
      </c>
      <c r="D2308" t="str">
        <f t="shared" si="72"/>
        <v/>
      </c>
    </row>
    <row r="2309" spans="1:4" x14ac:dyDescent="0.25">
      <c r="A2309">
        <f t="shared" si="73"/>
        <v>2309</v>
      </c>
      <c r="B2309" t="e">
        <f>IF('Peer Comparison Tool'!$D$11="NR",INDEX('CECL &lt;50B Database'!$A:$A,MATCH(Workings!$A2309,'CECL &lt;50B Database'!$AI:$AI,0)),INDEX('ALLL &lt;50B Database'!$A:$A,MATCH(Workings!$A2309,'ALLL &lt;50B Database'!$AI:$AI,0)))</f>
        <v>#N/A</v>
      </c>
      <c r="C2309" s="3" t="str">
        <f>IFERROR(IFERROR(VLOOKUP($B2309,'CECL &lt;50B Database'!$A:$AA,11,FALSE),VLOOKUP($B2309,'ALLL &lt;50B Database'!$A:$AA,11,FALSE)),"")</f>
        <v/>
      </c>
      <c r="D2309" t="str">
        <f t="shared" si="72"/>
        <v/>
      </c>
    </row>
    <row r="2310" spans="1:4" x14ac:dyDescent="0.25">
      <c r="A2310">
        <f t="shared" si="73"/>
        <v>2310</v>
      </c>
      <c r="B2310" t="e">
        <f>IF('Peer Comparison Tool'!$D$11="NR",INDEX('CECL &lt;50B Database'!$A:$A,MATCH(Workings!$A2310,'CECL &lt;50B Database'!$AI:$AI,0)),INDEX('ALLL &lt;50B Database'!$A:$A,MATCH(Workings!$A2310,'ALLL &lt;50B Database'!$AI:$AI,0)))</f>
        <v>#N/A</v>
      </c>
      <c r="C2310" s="3" t="str">
        <f>IFERROR(IFERROR(VLOOKUP($B2310,'CECL &lt;50B Database'!$A:$AA,11,FALSE),VLOOKUP($B2310,'ALLL &lt;50B Database'!$A:$AA,11,FALSE)),"")</f>
        <v/>
      </c>
      <c r="D2310" t="str">
        <f t="shared" si="72"/>
        <v/>
      </c>
    </row>
    <row r="2311" spans="1:4" x14ac:dyDescent="0.25">
      <c r="A2311">
        <f t="shared" si="73"/>
        <v>2311</v>
      </c>
      <c r="B2311" t="e">
        <f>IF('Peer Comparison Tool'!$D$11="NR",INDEX('CECL &lt;50B Database'!$A:$A,MATCH(Workings!$A2311,'CECL &lt;50B Database'!$AI:$AI,0)),INDEX('ALLL &lt;50B Database'!$A:$A,MATCH(Workings!$A2311,'ALLL &lt;50B Database'!$AI:$AI,0)))</f>
        <v>#N/A</v>
      </c>
      <c r="C2311" s="3" t="str">
        <f>IFERROR(IFERROR(VLOOKUP($B2311,'CECL &lt;50B Database'!$A:$AA,11,FALSE),VLOOKUP($B2311,'ALLL &lt;50B Database'!$A:$AA,11,FALSE)),"")</f>
        <v/>
      </c>
      <c r="D2311" t="str">
        <f t="shared" si="72"/>
        <v/>
      </c>
    </row>
    <row r="2312" spans="1:4" x14ac:dyDescent="0.25">
      <c r="A2312">
        <f t="shared" si="73"/>
        <v>2312</v>
      </c>
      <c r="B2312" t="e">
        <f>IF('Peer Comparison Tool'!$D$11="NR",INDEX('CECL &lt;50B Database'!$A:$A,MATCH(Workings!$A2312,'CECL &lt;50B Database'!$AI:$AI,0)),INDEX('ALLL &lt;50B Database'!$A:$A,MATCH(Workings!$A2312,'ALLL &lt;50B Database'!$AI:$AI,0)))</f>
        <v>#N/A</v>
      </c>
      <c r="C2312" s="3" t="str">
        <f>IFERROR(IFERROR(VLOOKUP($B2312,'CECL &lt;50B Database'!$A:$AA,11,FALSE),VLOOKUP($B2312,'ALLL &lt;50B Database'!$A:$AA,11,FALSE)),"")</f>
        <v/>
      </c>
      <c r="D2312" t="str">
        <f t="shared" si="72"/>
        <v/>
      </c>
    </row>
    <row r="2313" spans="1:4" x14ac:dyDescent="0.25">
      <c r="A2313">
        <f t="shared" si="73"/>
        <v>2313</v>
      </c>
      <c r="B2313" t="e">
        <f>IF('Peer Comparison Tool'!$D$11="NR",INDEX('CECL &lt;50B Database'!$A:$A,MATCH(Workings!$A2313,'CECL &lt;50B Database'!$AI:$AI,0)),INDEX('ALLL &lt;50B Database'!$A:$A,MATCH(Workings!$A2313,'ALLL &lt;50B Database'!$AI:$AI,0)))</f>
        <v>#N/A</v>
      </c>
      <c r="C2313" s="3" t="str">
        <f>IFERROR(IFERROR(VLOOKUP($B2313,'CECL &lt;50B Database'!$A:$AA,11,FALSE),VLOOKUP($B2313,'ALLL &lt;50B Database'!$A:$AA,11,FALSE)),"")</f>
        <v/>
      </c>
      <c r="D2313" t="str">
        <f t="shared" si="72"/>
        <v/>
      </c>
    </row>
    <row r="2314" spans="1:4" x14ac:dyDescent="0.25">
      <c r="A2314">
        <f t="shared" si="73"/>
        <v>2314</v>
      </c>
      <c r="B2314" t="e">
        <f>IF('Peer Comparison Tool'!$D$11="NR",INDEX('CECL &lt;50B Database'!$A:$A,MATCH(Workings!$A2314,'CECL &lt;50B Database'!$AI:$AI,0)),INDEX('ALLL &lt;50B Database'!$A:$A,MATCH(Workings!$A2314,'ALLL &lt;50B Database'!$AI:$AI,0)))</f>
        <v>#N/A</v>
      </c>
      <c r="C2314" s="3" t="str">
        <f>IFERROR(IFERROR(VLOOKUP($B2314,'CECL &lt;50B Database'!$A:$AA,11,FALSE),VLOOKUP($B2314,'ALLL &lt;50B Database'!$A:$AA,11,FALSE)),"")</f>
        <v/>
      </c>
      <c r="D2314" t="str">
        <f t="shared" si="72"/>
        <v/>
      </c>
    </row>
    <row r="2315" spans="1:4" x14ac:dyDescent="0.25">
      <c r="A2315">
        <f t="shared" si="73"/>
        <v>2315</v>
      </c>
      <c r="B2315" t="e">
        <f>IF('Peer Comparison Tool'!$D$11="NR",INDEX('CECL &lt;50B Database'!$A:$A,MATCH(Workings!$A2315,'CECL &lt;50B Database'!$AI:$AI,0)),INDEX('ALLL &lt;50B Database'!$A:$A,MATCH(Workings!$A2315,'ALLL &lt;50B Database'!$AI:$AI,0)))</f>
        <v>#N/A</v>
      </c>
      <c r="C2315" s="3" t="str">
        <f>IFERROR(IFERROR(VLOOKUP($B2315,'CECL &lt;50B Database'!$A:$AA,11,FALSE),VLOOKUP($B2315,'ALLL &lt;50B Database'!$A:$AA,11,FALSE)),"")</f>
        <v/>
      </c>
      <c r="D2315" t="str">
        <f t="shared" si="72"/>
        <v/>
      </c>
    </row>
    <row r="2316" spans="1:4" x14ac:dyDescent="0.25">
      <c r="A2316">
        <f t="shared" si="73"/>
        <v>2316</v>
      </c>
      <c r="B2316" t="e">
        <f>IF('Peer Comparison Tool'!$D$11="NR",INDEX('CECL &lt;50B Database'!$A:$A,MATCH(Workings!$A2316,'CECL &lt;50B Database'!$AI:$AI,0)),INDEX('ALLL &lt;50B Database'!$A:$A,MATCH(Workings!$A2316,'ALLL &lt;50B Database'!$AI:$AI,0)))</f>
        <v>#N/A</v>
      </c>
      <c r="C2316" s="3" t="str">
        <f>IFERROR(IFERROR(VLOOKUP($B2316,'CECL &lt;50B Database'!$A:$AA,11,FALSE),VLOOKUP($B2316,'ALLL &lt;50B Database'!$A:$AA,11,FALSE)),"")</f>
        <v/>
      </c>
      <c r="D2316" t="str">
        <f t="shared" si="72"/>
        <v/>
      </c>
    </row>
    <row r="2317" spans="1:4" x14ac:dyDescent="0.25">
      <c r="A2317">
        <f t="shared" si="73"/>
        <v>2317</v>
      </c>
      <c r="B2317" t="e">
        <f>IF('Peer Comparison Tool'!$D$11="NR",INDEX('CECL &lt;50B Database'!$A:$A,MATCH(Workings!$A2317,'CECL &lt;50B Database'!$AI:$AI,0)),INDEX('ALLL &lt;50B Database'!$A:$A,MATCH(Workings!$A2317,'ALLL &lt;50B Database'!$AI:$AI,0)))</f>
        <v>#N/A</v>
      </c>
      <c r="C2317" s="3" t="str">
        <f>IFERROR(IFERROR(VLOOKUP($B2317,'CECL &lt;50B Database'!$A:$AA,11,FALSE),VLOOKUP($B2317,'ALLL &lt;50B Database'!$A:$AA,11,FALSE)),"")</f>
        <v/>
      </c>
      <c r="D2317" t="str">
        <f t="shared" si="72"/>
        <v/>
      </c>
    </row>
    <row r="2318" spans="1:4" x14ac:dyDescent="0.25">
      <c r="A2318">
        <f t="shared" si="73"/>
        <v>2318</v>
      </c>
      <c r="B2318" t="e">
        <f>IF('Peer Comparison Tool'!$D$11="NR",INDEX('CECL &lt;50B Database'!$A:$A,MATCH(Workings!$A2318,'CECL &lt;50B Database'!$AI:$AI,0)),INDEX('ALLL &lt;50B Database'!$A:$A,MATCH(Workings!$A2318,'ALLL &lt;50B Database'!$AI:$AI,0)))</f>
        <v>#N/A</v>
      </c>
      <c r="C2318" s="3" t="str">
        <f>IFERROR(IFERROR(VLOOKUP($B2318,'CECL &lt;50B Database'!$A:$AA,11,FALSE),VLOOKUP($B2318,'ALLL &lt;50B Database'!$A:$AA,11,FALSE)),"")</f>
        <v/>
      </c>
      <c r="D2318" t="str">
        <f t="shared" si="72"/>
        <v/>
      </c>
    </row>
    <row r="2319" spans="1:4" x14ac:dyDescent="0.25">
      <c r="A2319">
        <f t="shared" si="73"/>
        <v>2319</v>
      </c>
      <c r="B2319" t="e">
        <f>IF('Peer Comparison Tool'!$D$11="NR",INDEX('CECL &lt;50B Database'!$A:$A,MATCH(Workings!$A2319,'CECL &lt;50B Database'!$AI:$AI,0)),INDEX('ALLL &lt;50B Database'!$A:$A,MATCH(Workings!$A2319,'ALLL &lt;50B Database'!$AI:$AI,0)))</f>
        <v>#N/A</v>
      </c>
      <c r="C2319" s="3" t="str">
        <f>IFERROR(IFERROR(VLOOKUP($B2319,'CECL &lt;50B Database'!$A:$AA,11,FALSE),VLOOKUP($B2319,'ALLL &lt;50B Database'!$A:$AA,11,FALSE)),"")</f>
        <v/>
      </c>
      <c r="D2319" t="str">
        <f t="shared" si="72"/>
        <v/>
      </c>
    </row>
    <row r="2320" spans="1:4" x14ac:dyDescent="0.25">
      <c r="A2320">
        <f t="shared" si="73"/>
        <v>2320</v>
      </c>
      <c r="B2320" t="e">
        <f>IF('Peer Comparison Tool'!$D$11="NR",INDEX('CECL &lt;50B Database'!$A:$A,MATCH(Workings!$A2320,'CECL &lt;50B Database'!$AI:$AI,0)),INDEX('ALLL &lt;50B Database'!$A:$A,MATCH(Workings!$A2320,'ALLL &lt;50B Database'!$AI:$AI,0)))</f>
        <v>#N/A</v>
      </c>
      <c r="C2320" s="3" t="str">
        <f>IFERROR(IFERROR(VLOOKUP($B2320,'CECL &lt;50B Database'!$A:$AA,11,FALSE),VLOOKUP($B2320,'ALLL &lt;50B Database'!$A:$AA,11,FALSE)),"")</f>
        <v/>
      </c>
      <c r="D2320" t="str">
        <f t="shared" si="72"/>
        <v/>
      </c>
    </row>
    <row r="2321" spans="1:4" x14ac:dyDescent="0.25">
      <c r="A2321">
        <f t="shared" si="73"/>
        <v>2321</v>
      </c>
      <c r="B2321" t="e">
        <f>IF('Peer Comparison Tool'!$D$11="NR",INDEX('CECL &lt;50B Database'!$A:$A,MATCH(Workings!$A2321,'CECL &lt;50B Database'!$AI:$AI,0)),INDEX('ALLL &lt;50B Database'!$A:$A,MATCH(Workings!$A2321,'ALLL &lt;50B Database'!$AI:$AI,0)))</f>
        <v>#N/A</v>
      </c>
      <c r="C2321" s="3" t="str">
        <f>IFERROR(IFERROR(VLOOKUP($B2321,'CECL &lt;50B Database'!$A:$AA,11,FALSE),VLOOKUP($B2321,'ALLL &lt;50B Database'!$A:$AA,11,FALSE)),"")</f>
        <v/>
      </c>
      <c r="D2321" t="str">
        <f t="shared" si="72"/>
        <v/>
      </c>
    </row>
    <row r="2322" spans="1:4" x14ac:dyDescent="0.25">
      <c r="A2322">
        <f t="shared" si="73"/>
        <v>2322</v>
      </c>
      <c r="B2322" t="e">
        <f>IF('Peer Comparison Tool'!$D$11="NR",INDEX('CECL &lt;50B Database'!$A:$A,MATCH(Workings!$A2322,'CECL &lt;50B Database'!$AI:$AI,0)),INDEX('ALLL &lt;50B Database'!$A:$A,MATCH(Workings!$A2322,'ALLL &lt;50B Database'!$AI:$AI,0)))</f>
        <v>#N/A</v>
      </c>
      <c r="C2322" s="3" t="str">
        <f>IFERROR(IFERROR(VLOOKUP($B2322,'CECL &lt;50B Database'!$A:$AA,11,FALSE),VLOOKUP($B2322,'ALLL &lt;50B Database'!$A:$AA,11,FALSE)),"")</f>
        <v/>
      </c>
      <c r="D2322" t="str">
        <f t="shared" si="72"/>
        <v/>
      </c>
    </row>
    <row r="2323" spans="1:4" x14ac:dyDescent="0.25">
      <c r="A2323">
        <f t="shared" si="73"/>
        <v>2323</v>
      </c>
      <c r="B2323" t="e">
        <f>IF('Peer Comparison Tool'!$D$11="NR",INDEX('CECL &lt;50B Database'!$A:$A,MATCH(Workings!$A2323,'CECL &lt;50B Database'!$AI:$AI,0)),INDEX('ALLL &lt;50B Database'!$A:$A,MATCH(Workings!$A2323,'ALLL &lt;50B Database'!$AI:$AI,0)))</f>
        <v>#N/A</v>
      </c>
      <c r="C2323" s="3" t="str">
        <f>IFERROR(IFERROR(VLOOKUP($B2323,'CECL &lt;50B Database'!$A:$AA,11,FALSE),VLOOKUP($B2323,'ALLL &lt;50B Database'!$A:$AA,11,FALSE)),"")</f>
        <v/>
      </c>
      <c r="D2323" t="str">
        <f t="shared" si="72"/>
        <v/>
      </c>
    </row>
    <row r="2324" spans="1:4" x14ac:dyDescent="0.25">
      <c r="A2324">
        <f t="shared" si="73"/>
        <v>2324</v>
      </c>
      <c r="B2324" t="e">
        <f>IF('Peer Comparison Tool'!$D$11="NR",INDEX('CECL &lt;50B Database'!$A:$A,MATCH(Workings!$A2324,'CECL &lt;50B Database'!$AI:$AI,0)),INDEX('ALLL &lt;50B Database'!$A:$A,MATCH(Workings!$A2324,'ALLL &lt;50B Database'!$AI:$AI,0)))</f>
        <v>#N/A</v>
      </c>
      <c r="C2324" s="3" t="str">
        <f>IFERROR(IFERROR(VLOOKUP($B2324,'CECL &lt;50B Database'!$A:$AA,11,FALSE),VLOOKUP($B2324,'ALLL &lt;50B Database'!$A:$AA,11,FALSE)),"")</f>
        <v/>
      </c>
      <c r="D2324" t="str">
        <f t="shared" si="72"/>
        <v/>
      </c>
    </row>
    <row r="2325" spans="1:4" x14ac:dyDescent="0.25">
      <c r="A2325">
        <f t="shared" si="73"/>
        <v>2325</v>
      </c>
      <c r="B2325" t="e">
        <f>IF('Peer Comparison Tool'!$D$11="NR",INDEX('CECL &lt;50B Database'!$A:$A,MATCH(Workings!$A2325,'CECL &lt;50B Database'!$AI:$AI,0)),INDEX('ALLL &lt;50B Database'!$A:$A,MATCH(Workings!$A2325,'ALLL &lt;50B Database'!$AI:$AI,0)))</f>
        <v>#N/A</v>
      </c>
      <c r="C2325" s="3" t="str">
        <f>IFERROR(IFERROR(VLOOKUP($B2325,'CECL &lt;50B Database'!$A:$AA,11,FALSE),VLOOKUP($B2325,'ALLL &lt;50B Database'!$A:$AA,11,FALSE)),"")</f>
        <v/>
      </c>
      <c r="D2325" t="str">
        <f t="shared" si="72"/>
        <v/>
      </c>
    </row>
    <row r="2326" spans="1:4" x14ac:dyDescent="0.25">
      <c r="A2326">
        <f t="shared" si="73"/>
        <v>2326</v>
      </c>
      <c r="B2326" t="e">
        <f>IF('Peer Comparison Tool'!$D$11="NR",INDEX('CECL &lt;50B Database'!$A:$A,MATCH(Workings!$A2326,'CECL &lt;50B Database'!$AI:$AI,0)),INDEX('ALLL &lt;50B Database'!$A:$A,MATCH(Workings!$A2326,'ALLL &lt;50B Database'!$AI:$AI,0)))</f>
        <v>#N/A</v>
      </c>
      <c r="C2326" s="3" t="str">
        <f>IFERROR(IFERROR(VLOOKUP($B2326,'CECL &lt;50B Database'!$A:$AA,11,FALSE),VLOOKUP($B2326,'ALLL &lt;50B Database'!$A:$AA,11,FALSE)),"")</f>
        <v/>
      </c>
      <c r="D2326" t="str">
        <f t="shared" si="72"/>
        <v/>
      </c>
    </row>
    <row r="2327" spans="1:4" x14ac:dyDescent="0.25">
      <c r="A2327">
        <f t="shared" si="73"/>
        <v>2327</v>
      </c>
      <c r="B2327" t="e">
        <f>IF('Peer Comparison Tool'!$D$11="NR",INDEX('CECL &lt;50B Database'!$A:$A,MATCH(Workings!$A2327,'CECL &lt;50B Database'!$AI:$AI,0)),INDEX('ALLL &lt;50B Database'!$A:$A,MATCH(Workings!$A2327,'ALLL &lt;50B Database'!$AI:$AI,0)))</f>
        <v>#N/A</v>
      </c>
      <c r="C2327" s="3" t="str">
        <f>IFERROR(IFERROR(VLOOKUP($B2327,'CECL &lt;50B Database'!$A:$AA,11,FALSE),VLOOKUP($B2327,'ALLL &lt;50B Database'!$A:$AA,11,FALSE)),"")</f>
        <v/>
      </c>
      <c r="D2327" t="str">
        <f t="shared" si="72"/>
        <v/>
      </c>
    </row>
    <row r="2328" spans="1:4" x14ac:dyDescent="0.25">
      <c r="A2328">
        <f t="shared" si="73"/>
        <v>2328</v>
      </c>
      <c r="B2328" t="e">
        <f>IF('Peer Comparison Tool'!$D$11="NR",INDEX('CECL &lt;50B Database'!$A:$A,MATCH(Workings!$A2328,'CECL &lt;50B Database'!$AI:$AI,0)),INDEX('ALLL &lt;50B Database'!$A:$A,MATCH(Workings!$A2328,'ALLL &lt;50B Database'!$AI:$AI,0)))</f>
        <v>#N/A</v>
      </c>
      <c r="C2328" s="3" t="str">
        <f>IFERROR(IFERROR(VLOOKUP($B2328,'CECL &lt;50B Database'!$A:$AA,11,FALSE),VLOOKUP($B2328,'ALLL &lt;50B Database'!$A:$AA,11,FALSE)),"")</f>
        <v/>
      </c>
      <c r="D2328" t="str">
        <f t="shared" si="72"/>
        <v/>
      </c>
    </row>
    <row r="2329" spans="1:4" x14ac:dyDescent="0.25">
      <c r="A2329">
        <f t="shared" si="73"/>
        <v>2329</v>
      </c>
      <c r="B2329" t="e">
        <f>IF('Peer Comparison Tool'!$D$11="NR",INDEX('CECL &lt;50B Database'!$A:$A,MATCH(Workings!$A2329,'CECL &lt;50B Database'!$AI:$AI,0)),INDEX('ALLL &lt;50B Database'!$A:$A,MATCH(Workings!$A2329,'ALLL &lt;50B Database'!$AI:$AI,0)))</f>
        <v>#N/A</v>
      </c>
      <c r="C2329" s="3" t="str">
        <f>IFERROR(IFERROR(VLOOKUP($B2329,'CECL &lt;50B Database'!$A:$AA,11,FALSE),VLOOKUP($B2329,'ALLL &lt;50B Database'!$A:$AA,11,FALSE)),"")</f>
        <v/>
      </c>
      <c r="D2329" t="str">
        <f t="shared" si="72"/>
        <v/>
      </c>
    </row>
    <row r="2330" spans="1:4" x14ac:dyDescent="0.25">
      <c r="A2330">
        <f t="shared" si="73"/>
        <v>2330</v>
      </c>
      <c r="B2330" t="e">
        <f>IF('Peer Comparison Tool'!$D$11="NR",INDEX('CECL &lt;50B Database'!$A:$A,MATCH(Workings!$A2330,'CECL &lt;50B Database'!$AI:$AI,0)),INDEX('ALLL &lt;50B Database'!$A:$A,MATCH(Workings!$A2330,'ALLL &lt;50B Database'!$AI:$AI,0)))</f>
        <v>#N/A</v>
      </c>
      <c r="C2330" s="3" t="str">
        <f>IFERROR(IFERROR(VLOOKUP($B2330,'CECL &lt;50B Database'!$A:$AA,11,FALSE),VLOOKUP($B2330,'ALLL &lt;50B Database'!$A:$AA,11,FALSE)),"")</f>
        <v/>
      </c>
      <c r="D2330" t="str">
        <f t="shared" si="72"/>
        <v/>
      </c>
    </row>
    <row r="2331" spans="1:4" x14ac:dyDescent="0.25">
      <c r="A2331">
        <f t="shared" si="73"/>
        <v>2331</v>
      </c>
      <c r="B2331" t="e">
        <f>IF('Peer Comparison Tool'!$D$11="NR",INDEX('CECL &lt;50B Database'!$A:$A,MATCH(Workings!$A2331,'CECL &lt;50B Database'!$AI:$AI,0)),INDEX('ALLL &lt;50B Database'!$A:$A,MATCH(Workings!$A2331,'ALLL &lt;50B Database'!$AI:$AI,0)))</f>
        <v>#N/A</v>
      </c>
      <c r="C2331" s="3" t="str">
        <f>IFERROR(IFERROR(VLOOKUP($B2331,'CECL &lt;50B Database'!$A:$AA,11,FALSE),VLOOKUP($B2331,'ALLL &lt;50B Database'!$A:$AA,11,FALSE)),"")</f>
        <v/>
      </c>
      <c r="D2331" t="str">
        <f t="shared" si="72"/>
        <v/>
      </c>
    </row>
    <row r="2332" spans="1:4" x14ac:dyDescent="0.25">
      <c r="A2332">
        <f t="shared" si="73"/>
        <v>2332</v>
      </c>
      <c r="B2332" t="e">
        <f>IF('Peer Comparison Tool'!$D$11="NR",INDEX('CECL &lt;50B Database'!$A:$A,MATCH(Workings!$A2332,'CECL &lt;50B Database'!$AI:$AI,0)),INDEX('ALLL &lt;50B Database'!$A:$A,MATCH(Workings!$A2332,'ALLL &lt;50B Database'!$AI:$AI,0)))</f>
        <v>#N/A</v>
      </c>
      <c r="C2332" s="3" t="str">
        <f>IFERROR(IFERROR(VLOOKUP($B2332,'CECL &lt;50B Database'!$A:$AA,11,FALSE),VLOOKUP($B2332,'ALLL &lt;50B Database'!$A:$AA,11,FALSE)),"")</f>
        <v/>
      </c>
      <c r="D2332" t="str">
        <f t="shared" si="72"/>
        <v/>
      </c>
    </row>
    <row r="2333" spans="1:4" x14ac:dyDescent="0.25">
      <c r="A2333">
        <f t="shared" si="73"/>
        <v>2333</v>
      </c>
      <c r="B2333" t="e">
        <f>IF('Peer Comparison Tool'!$D$11="NR",INDEX('CECL &lt;50B Database'!$A:$A,MATCH(Workings!$A2333,'CECL &lt;50B Database'!$AI:$AI,0)),INDEX('ALLL &lt;50B Database'!$A:$A,MATCH(Workings!$A2333,'ALLL &lt;50B Database'!$AI:$AI,0)))</f>
        <v>#N/A</v>
      </c>
      <c r="C2333" s="3" t="str">
        <f>IFERROR(IFERROR(VLOOKUP($B2333,'CECL &lt;50B Database'!$A:$AA,11,FALSE),VLOOKUP($B2333,'ALLL &lt;50B Database'!$A:$AA,11,FALSE)),"")</f>
        <v/>
      </c>
      <c r="D2333" t="str">
        <f t="shared" si="72"/>
        <v/>
      </c>
    </row>
    <row r="2334" spans="1:4" x14ac:dyDescent="0.25">
      <c r="A2334">
        <f t="shared" si="73"/>
        <v>2334</v>
      </c>
      <c r="B2334" t="e">
        <f>IF('Peer Comparison Tool'!$D$11="NR",INDEX('CECL &lt;50B Database'!$A:$A,MATCH(Workings!$A2334,'CECL &lt;50B Database'!$AI:$AI,0)),INDEX('ALLL &lt;50B Database'!$A:$A,MATCH(Workings!$A2334,'ALLL &lt;50B Database'!$AI:$AI,0)))</f>
        <v>#N/A</v>
      </c>
      <c r="C2334" s="3" t="str">
        <f>IFERROR(IFERROR(VLOOKUP($B2334,'CECL &lt;50B Database'!$A:$AA,11,FALSE),VLOOKUP($B2334,'ALLL &lt;50B Database'!$A:$AA,11,FALSE)),"")</f>
        <v/>
      </c>
      <c r="D2334" t="str">
        <f t="shared" si="72"/>
        <v/>
      </c>
    </row>
    <row r="2335" spans="1:4" x14ac:dyDescent="0.25">
      <c r="A2335">
        <f t="shared" si="73"/>
        <v>2335</v>
      </c>
      <c r="B2335" t="e">
        <f>IF('Peer Comparison Tool'!$D$11="NR",INDEX('CECL &lt;50B Database'!$A:$A,MATCH(Workings!$A2335,'CECL &lt;50B Database'!$AI:$AI,0)),INDEX('ALLL &lt;50B Database'!$A:$A,MATCH(Workings!$A2335,'ALLL &lt;50B Database'!$AI:$AI,0)))</f>
        <v>#N/A</v>
      </c>
      <c r="C2335" s="3" t="str">
        <f>IFERROR(IFERROR(VLOOKUP($B2335,'CECL &lt;50B Database'!$A:$AA,11,FALSE),VLOOKUP($B2335,'ALLL &lt;50B Database'!$A:$AA,11,FALSE)),"")</f>
        <v/>
      </c>
      <c r="D2335" t="str">
        <f t="shared" si="72"/>
        <v/>
      </c>
    </row>
    <row r="2336" spans="1:4" x14ac:dyDescent="0.25">
      <c r="A2336">
        <f t="shared" si="73"/>
        <v>2336</v>
      </c>
      <c r="B2336" t="e">
        <f>IF('Peer Comparison Tool'!$D$11="NR",INDEX('CECL &lt;50B Database'!$A:$A,MATCH(Workings!$A2336,'CECL &lt;50B Database'!$AI:$AI,0)),INDEX('ALLL &lt;50B Database'!$A:$A,MATCH(Workings!$A2336,'ALLL &lt;50B Database'!$AI:$AI,0)))</f>
        <v>#N/A</v>
      </c>
      <c r="C2336" s="3" t="str">
        <f>IFERROR(IFERROR(VLOOKUP($B2336,'CECL &lt;50B Database'!$A:$AA,11,FALSE),VLOOKUP($B2336,'ALLL &lt;50B Database'!$A:$AA,11,FALSE)),"")</f>
        <v/>
      </c>
      <c r="D2336" t="str">
        <f t="shared" si="72"/>
        <v/>
      </c>
    </row>
    <row r="2337" spans="1:4" x14ac:dyDescent="0.25">
      <c r="A2337">
        <f t="shared" si="73"/>
        <v>2337</v>
      </c>
      <c r="B2337" t="e">
        <f>IF('Peer Comparison Tool'!$D$11="NR",INDEX('CECL &lt;50B Database'!$A:$A,MATCH(Workings!$A2337,'CECL &lt;50B Database'!$AI:$AI,0)),INDEX('ALLL &lt;50B Database'!$A:$A,MATCH(Workings!$A2337,'ALLL &lt;50B Database'!$AI:$AI,0)))</f>
        <v>#N/A</v>
      </c>
      <c r="C2337" s="3" t="str">
        <f>IFERROR(IFERROR(VLOOKUP($B2337,'CECL &lt;50B Database'!$A:$AA,11,FALSE),VLOOKUP($B2337,'ALLL &lt;50B Database'!$A:$AA,11,FALSE)),"")</f>
        <v/>
      </c>
      <c r="D2337" t="str">
        <f t="shared" si="72"/>
        <v/>
      </c>
    </row>
    <row r="2338" spans="1:4" x14ac:dyDescent="0.25">
      <c r="A2338">
        <f t="shared" si="73"/>
        <v>2338</v>
      </c>
      <c r="B2338" t="e">
        <f>IF('Peer Comparison Tool'!$D$11="NR",INDEX('CECL &lt;50B Database'!$A:$A,MATCH(Workings!$A2338,'CECL &lt;50B Database'!$AI:$AI,0)),INDEX('ALLL &lt;50B Database'!$A:$A,MATCH(Workings!$A2338,'ALLL &lt;50B Database'!$AI:$AI,0)))</f>
        <v>#N/A</v>
      </c>
      <c r="C2338" s="3" t="str">
        <f>IFERROR(IFERROR(VLOOKUP($B2338,'CECL &lt;50B Database'!$A:$AA,11,FALSE),VLOOKUP($B2338,'ALLL &lt;50B Database'!$A:$AA,11,FALSE)),"")</f>
        <v/>
      </c>
      <c r="D2338" t="str">
        <f t="shared" si="72"/>
        <v/>
      </c>
    </row>
    <row r="2339" spans="1:4" x14ac:dyDescent="0.25">
      <c r="A2339">
        <f t="shared" si="73"/>
        <v>2339</v>
      </c>
      <c r="B2339" t="e">
        <f>IF('Peer Comparison Tool'!$D$11="NR",INDEX('CECL &lt;50B Database'!$A:$A,MATCH(Workings!$A2339,'CECL &lt;50B Database'!$AI:$AI,0)),INDEX('ALLL &lt;50B Database'!$A:$A,MATCH(Workings!$A2339,'ALLL &lt;50B Database'!$AI:$AI,0)))</f>
        <v>#N/A</v>
      </c>
      <c r="C2339" s="3" t="str">
        <f>IFERROR(IFERROR(VLOOKUP($B2339,'CECL &lt;50B Database'!$A:$AA,11,FALSE),VLOOKUP($B2339,'ALLL &lt;50B Database'!$A:$AA,11,FALSE)),"")</f>
        <v/>
      </c>
      <c r="D2339" t="str">
        <f t="shared" si="72"/>
        <v/>
      </c>
    </row>
    <row r="2340" spans="1:4" x14ac:dyDescent="0.25">
      <c r="A2340">
        <f t="shared" si="73"/>
        <v>2340</v>
      </c>
      <c r="B2340" t="e">
        <f>IF('Peer Comparison Tool'!$D$11="NR",INDEX('CECL &lt;50B Database'!$A:$A,MATCH(Workings!$A2340,'CECL &lt;50B Database'!$AI:$AI,0)),INDEX('ALLL &lt;50B Database'!$A:$A,MATCH(Workings!$A2340,'ALLL &lt;50B Database'!$AI:$AI,0)))</f>
        <v>#N/A</v>
      </c>
      <c r="C2340" s="3" t="str">
        <f>IFERROR(IFERROR(VLOOKUP($B2340,'CECL &lt;50B Database'!$A:$AA,11,FALSE),VLOOKUP($B2340,'ALLL &lt;50B Database'!$A:$AA,11,FALSE)),"")</f>
        <v/>
      </c>
      <c r="D2340" t="str">
        <f t="shared" si="72"/>
        <v/>
      </c>
    </row>
    <row r="2341" spans="1:4" x14ac:dyDescent="0.25">
      <c r="A2341">
        <f t="shared" si="73"/>
        <v>2341</v>
      </c>
      <c r="B2341" t="e">
        <f>IF('Peer Comparison Tool'!$D$11="NR",INDEX('CECL &lt;50B Database'!$A:$A,MATCH(Workings!$A2341,'CECL &lt;50B Database'!$AI:$AI,0)),INDEX('ALLL &lt;50B Database'!$A:$A,MATCH(Workings!$A2341,'ALLL &lt;50B Database'!$AI:$AI,0)))</f>
        <v>#N/A</v>
      </c>
      <c r="C2341" s="3" t="str">
        <f>IFERROR(IFERROR(VLOOKUP($B2341,'CECL &lt;50B Database'!$A:$AA,11,FALSE),VLOOKUP($B2341,'ALLL &lt;50B Database'!$A:$AA,11,FALSE)),"")</f>
        <v/>
      </c>
      <c r="D2341" t="str">
        <f t="shared" si="72"/>
        <v/>
      </c>
    </row>
    <row r="2342" spans="1:4" x14ac:dyDescent="0.25">
      <c r="A2342">
        <f t="shared" si="73"/>
        <v>2342</v>
      </c>
      <c r="B2342" t="e">
        <f>IF('Peer Comparison Tool'!$D$11="NR",INDEX('CECL &lt;50B Database'!$A:$A,MATCH(Workings!$A2342,'CECL &lt;50B Database'!$AI:$AI,0)),INDEX('ALLL &lt;50B Database'!$A:$A,MATCH(Workings!$A2342,'ALLL &lt;50B Database'!$AI:$AI,0)))</f>
        <v>#N/A</v>
      </c>
      <c r="C2342" s="3" t="str">
        <f>IFERROR(IFERROR(VLOOKUP($B2342,'CECL &lt;50B Database'!$A:$AA,11,FALSE),VLOOKUP($B2342,'ALLL &lt;50B Database'!$A:$AA,11,FALSE)),"")</f>
        <v/>
      </c>
      <c r="D2342" t="str">
        <f t="shared" si="72"/>
        <v/>
      </c>
    </row>
    <row r="2343" spans="1:4" x14ac:dyDescent="0.25">
      <c r="A2343">
        <f t="shared" si="73"/>
        <v>2343</v>
      </c>
      <c r="B2343" t="e">
        <f>IF('Peer Comparison Tool'!$D$11="NR",INDEX('CECL &lt;50B Database'!$A:$A,MATCH(Workings!$A2343,'CECL &lt;50B Database'!$AI:$AI,0)),INDEX('ALLL &lt;50B Database'!$A:$A,MATCH(Workings!$A2343,'ALLL &lt;50B Database'!$AI:$AI,0)))</f>
        <v>#N/A</v>
      </c>
      <c r="C2343" s="3" t="str">
        <f>IFERROR(IFERROR(VLOOKUP($B2343,'CECL &lt;50B Database'!$A:$AA,11,FALSE),VLOOKUP($B2343,'ALLL &lt;50B Database'!$A:$AA,11,FALSE)),"")</f>
        <v/>
      </c>
      <c r="D2343" t="str">
        <f t="shared" si="72"/>
        <v/>
      </c>
    </row>
    <row r="2344" spans="1:4" x14ac:dyDescent="0.25">
      <c r="A2344">
        <f t="shared" si="73"/>
        <v>2344</v>
      </c>
      <c r="B2344" t="e">
        <f>IF('Peer Comparison Tool'!$D$11="NR",INDEX('CECL &lt;50B Database'!$A:$A,MATCH(Workings!$A2344,'CECL &lt;50B Database'!$AI:$AI,0)),INDEX('ALLL &lt;50B Database'!$A:$A,MATCH(Workings!$A2344,'ALLL &lt;50B Database'!$AI:$AI,0)))</f>
        <v>#N/A</v>
      </c>
      <c r="C2344" s="3" t="str">
        <f>IFERROR(IFERROR(VLOOKUP($B2344,'CECL &lt;50B Database'!$A:$AA,11,FALSE),VLOOKUP($B2344,'ALLL &lt;50B Database'!$A:$AA,11,FALSE)),"")</f>
        <v/>
      </c>
      <c r="D2344" t="str">
        <f t="shared" si="72"/>
        <v/>
      </c>
    </row>
    <row r="2345" spans="1:4" x14ac:dyDescent="0.25">
      <c r="A2345">
        <f t="shared" si="73"/>
        <v>2345</v>
      </c>
      <c r="B2345" t="e">
        <f>IF('Peer Comparison Tool'!$D$11="NR",INDEX('CECL &lt;50B Database'!$A:$A,MATCH(Workings!$A2345,'CECL &lt;50B Database'!$AI:$AI,0)),INDEX('ALLL &lt;50B Database'!$A:$A,MATCH(Workings!$A2345,'ALLL &lt;50B Database'!$AI:$AI,0)))</f>
        <v>#N/A</v>
      </c>
      <c r="C2345" s="3" t="str">
        <f>IFERROR(IFERROR(VLOOKUP($B2345,'CECL &lt;50B Database'!$A:$AA,11,FALSE),VLOOKUP($B2345,'ALLL &lt;50B Database'!$A:$AA,11,FALSE)),"")</f>
        <v/>
      </c>
      <c r="D2345" t="str">
        <f t="shared" si="72"/>
        <v/>
      </c>
    </row>
    <row r="2346" spans="1:4" x14ac:dyDescent="0.25">
      <c r="A2346">
        <f t="shared" si="73"/>
        <v>2346</v>
      </c>
      <c r="B2346" t="e">
        <f>IF('Peer Comparison Tool'!$D$11="NR",INDEX('CECL &lt;50B Database'!$A:$A,MATCH(Workings!$A2346,'CECL &lt;50B Database'!$AI:$AI,0)),INDEX('ALLL &lt;50B Database'!$A:$A,MATCH(Workings!$A2346,'ALLL &lt;50B Database'!$AI:$AI,0)))</f>
        <v>#N/A</v>
      </c>
      <c r="C2346" s="3" t="str">
        <f>IFERROR(IFERROR(VLOOKUP($B2346,'CECL &lt;50B Database'!$A:$AA,11,FALSE),VLOOKUP($B2346,'ALLL &lt;50B Database'!$A:$AA,11,FALSE)),"")</f>
        <v/>
      </c>
      <c r="D2346" t="str">
        <f t="shared" si="72"/>
        <v/>
      </c>
    </row>
    <row r="2347" spans="1:4" x14ac:dyDescent="0.25">
      <c r="A2347">
        <f t="shared" si="73"/>
        <v>2347</v>
      </c>
      <c r="B2347" t="e">
        <f>IF('Peer Comparison Tool'!$D$11="NR",INDEX('CECL &lt;50B Database'!$A:$A,MATCH(Workings!$A2347,'CECL &lt;50B Database'!$AI:$AI,0)),INDEX('ALLL &lt;50B Database'!$A:$A,MATCH(Workings!$A2347,'ALLL &lt;50B Database'!$AI:$AI,0)))</f>
        <v>#N/A</v>
      </c>
      <c r="C2347" s="3" t="str">
        <f>IFERROR(IFERROR(VLOOKUP($B2347,'CECL &lt;50B Database'!$A:$AA,11,FALSE),VLOOKUP($B2347,'ALLL &lt;50B Database'!$A:$AA,11,FALSE)),"")</f>
        <v/>
      </c>
      <c r="D2347" t="str">
        <f t="shared" si="72"/>
        <v/>
      </c>
    </row>
    <row r="2348" spans="1:4" x14ac:dyDescent="0.25">
      <c r="A2348">
        <f t="shared" si="73"/>
        <v>2348</v>
      </c>
      <c r="B2348" t="e">
        <f>IF('Peer Comparison Tool'!$D$11="NR",INDEX('CECL &lt;50B Database'!$A:$A,MATCH(Workings!$A2348,'CECL &lt;50B Database'!$AI:$AI,0)),INDEX('ALLL &lt;50B Database'!$A:$A,MATCH(Workings!$A2348,'ALLL &lt;50B Database'!$AI:$AI,0)))</f>
        <v>#N/A</v>
      </c>
      <c r="C2348" s="3" t="str">
        <f>IFERROR(IFERROR(VLOOKUP($B2348,'CECL &lt;50B Database'!$A:$AA,11,FALSE),VLOOKUP($B2348,'ALLL &lt;50B Database'!$A:$AA,11,FALSE)),"")</f>
        <v/>
      </c>
      <c r="D2348" t="str">
        <f t="shared" si="72"/>
        <v/>
      </c>
    </row>
    <row r="2349" spans="1:4" x14ac:dyDescent="0.25">
      <c r="A2349">
        <f t="shared" si="73"/>
        <v>2349</v>
      </c>
      <c r="B2349" t="e">
        <f>IF('Peer Comparison Tool'!$D$11="NR",INDEX('CECL &lt;50B Database'!$A:$A,MATCH(Workings!$A2349,'CECL &lt;50B Database'!$AI:$AI,0)),INDEX('ALLL &lt;50B Database'!$A:$A,MATCH(Workings!$A2349,'ALLL &lt;50B Database'!$AI:$AI,0)))</f>
        <v>#N/A</v>
      </c>
      <c r="C2349" s="3" t="str">
        <f>IFERROR(IFERROR(VLOOKUP($B2349,'CECL &lt;50B Database'!$A:$AA,11,FALSE),VLOOKUP($B2349,'ALLL &lt;50B Database'!$A:$AA,11,FALSE)),"")</f>
        <v/>
      </c>
      <c r="D2349" t="str">
        <f t="shared" si="72"/>
        <v/>
      </c>
    </row>
    <row r="2350" spans="1:4" x14ac:dyDescent="0.25">
      <c r="A2350">
        <f t="shared" si="73"/>
        <v>2350</v>
      </c>
      <c r="B2350" t="e">
        <f>IF('Peer Comparison Tool'!$D$11="NR",INDEX('CECL &lt;50B Database'!$A:$A,MATCH(Workings!$A2350,'CECL &lt;50B Database'!$AI:$AI,0)),INDEX('ALLL &lt;50B Database'!$A:$A,MATCH(Workings!$A2350,'ALLL &lt;50B Database'!$AI:$AI,0)))</f>
        <v>#N/A</v>
      </c>
      <c r="C2350" s="3" t="str">
        <f>IFERROR(IFERROR(VLOOKUP($B2350,'CECL &lt;50B Database'!$A:$AA,11,FALSE),VLOOKUP($B2350,'ALLL &lt;50B Database'!$A:$AA,11,FALSE)),"")</f>
        <v/>
      </c>
      <c r="D2350" t="str">
        <f t="shared" si="72"/>
        <v/>
      </c>
    </row>
    <row r="2351" spans="1:4" x14ac:dyDescent="0.25">
      <c r="A2351">
        <f t="shared" si="73"/>
        <v>2351</v>
      </c>
      <c r="B2351" t="e">
        <f>IF('Peer Comparison Tool'!$D$11="NR",INDEX('CECL &lt;50B Database'!$A:$A,MATCH(Workings!$A2351,'CECL &lt;50B Database'!$AI:$AI,0)),INDEX('ALLL &lt;50B Database'!$A:$A,MATCH(Workings!$A2351,'ALLL &lt;50B Database'!$AI:$AI,0)))</f>
        <v>#N/A</v>
      </c>
      <c r="C2351" s="3" t="str">
        <f>IFERROR(IFERROR(VLOOKUP($B2351,'CECL &lt;50B Database'!$A:$AA,11,FALSE),VLOOKUP($B2351,'ALLL &lt;50B Database'!$A:$AA,11,FALSE)),"")</f>
        <v/>
      </c>
      <c r="D2351" t="str">
        <f t="shared" si="72"/>
        <v/>
      </c>
    </row>
    <row r="2352" spans="1:4" x14ac:dyDescent="0.25">
      <c r="A2352">
        <f t="shared" si="73"/>
        <v>2352</v>
      </c>
      <c r="B2352" t="e">
        <f>IF('Peer Comparison Tool'!$D$11="NR",INDEX('CECL &lt;50B Database'!$A:$A,MATCH(Workings!$A2352,'CECL &lt;50B Database'!$AI:$AI,0)),INDEX('ALLL &lt;50B Database'!$A:$A,MATCH(Workings!$A2352,'ALLL &lt;50B Database'!$AI:$AI,0)))</f>
        <v>#N/A</v>
      </c>
      <c r="C2352" s="3" t="str">
        <f>IFERROR(IFERROR(VLOOKUP($B2352,'CECL &lt;50B Database'!$A:$AA,11,FALSE),VLOOKUP($B2352,'ALLL &lt;50B Database'!$A:$AA,11,FALSE)),"")</f>
        <v/>
      </c>
      <c r="D2352" t="str">
        <f t="shared" si="72"/>
        <v/>
      </c>
    </row>
    <row r="2353" spans="1:4" x14ac:dyDescent="0.25">
      <c r="A2353">
        <f t="shared" si="73"/>
        <v>2353</v>
      </c>
      <c r="B2353" t="e">
        <f>IF('Peer Comparison Tool'!$D$11="NR",INDEX('CECL &lt;50B Database'!$A:$A,MATCH(Workings!$A2353,'CECL &lt;50B Database'!$AI:$AI,0)),INDEX('ALLL &lt;50B Database'!$A:$A,MATCH(Workings!$A2353,'ALLL &lt;50B Database'!$AI:$AI,0)))</f>
        <v>#N/A</v>
      </c>
      <c r="C2353" s="3" t="str">
        <f>IFERROR(IFERROR(VLOOKUP($B2353,'CECL &lt;50B Database'!$A:$AA,11,FALSE),VLOOKUP($B2353,'ALLL &lt;50B Database'!$A:$AA,11,FALSE)),"")</f>
        <v/>
      </c>
      <c r="D2353" t="str">
        <f t="shared" si="72"/>
        <v/>
      </c>
    </row>
    <row r="2354" spans="1:4" x14ac:dyDescent="0.25">
      <c r="A2354">
        <f t="shared" si="73"/>
        <v>2354</v>
      </c>
      <c r="B2354" t="e">
        <f>IF('Peer Comparison Tool'!$D$11="NR",INDEX('CECL &lt;50B Database'!$A:$A,MATCH(Workings!$A2354,'CECL &lt;50B Database'!$AI:$AI,0)),INDEX('ALLL &lt;50B Database'!$A:$A,MATCH(Workings!$A2354,'ALLL &lt;50B Database'!$AI:$AI,0)))</f>
        <v>#N/A</v>
      </c>
      <c r="C2354" s="3" t="str">
        <f>IFERROR(IFERROR(VLOOKUP($B2354,'CECL &lt;50B Database'!$A:$AA,11,FALSE),VLOOKUP($B2354,'ALLL &lt;50B Database'!$A:$AA,11,FALSE)),"")</f>
        <v/>
      </c>
      <c r="D2354" t="str">
        <f t="shared" si="72"/>
        <v/>
      </c>
    </row>
    <row r="2355" spans="1:4" x14ac:dyDescent="0.25">
      <c r="A2355">
        <f t="shared" si="73"/>
        <v>2355</v>
      </c>
      <c r="B2355" t="e">
        <f>IF('Peer Comparison Tool'!$D$11="NR",INDEX('CECL &lt;50B Database'!$A:$A,MATCH(Workings!$A2355,'CECL &lt;50B Database'!$AI:$AI,0)),INDEX('ALLL &lt;50B Database'!$A:$A,MATCH(Workings!$A2355,'ALLL &lt;50B Database'!$AI:$AI,0)))</f>
        <v>#N/A</v>
      </c>
      <c r="C2355" s="3" t="str">
        <f>IFERROR(IFERROR(VLOOKUP($B2355,'CECL &lt;50B Database'!$A:$AA,11,FALSE),VLOOKUP($B2355,'ALLL &lt;50B Database'!$A:$AA,11,FALSE)),"")</f>
        <v/>
      </c>
      <c r="D2355" t="str">
        <f t="shared" si="72"/>
        <v/>
      </c>
    </row>
    <row r="2356" spans="1:4" x14ac:dyDescent="0.25">
      <c r="A2356">
        <f t="shared" si="73"/>
        <v>2356</v>
      </c>
      <c r="B2356" t="e">
        <f>IF('Peer Comparison Tool'!$D$11="NR",INDEX('CECL &lt;50B Database'!$A:$A,MATCH(Workings!$A2356,'CECL &lt;50B Database'!$AI:$AI,0)),INDEX('ALLL &lt;50B Database'!$A:$A,MATCH(Workings!$A2356,'ALLL &lt;50B Database'!$AI:$AI,0)))</f>
        <v>#N/A</v>
      </c>
      <c r="C2356" s="3" t="str">
        <f>IFERROR(IFERROR(VLOOKUP($B2356,'CECL &lt;50B Database'!$A:$AA,11,FALSE),VLOOKUP($B2356,'ALLL &lt;50B Database'!$A:$AA,11,FALSE)),"")</f>
        <v/>
      </c>
      <c r="D2356" t="str">
        <f t="shared" si="72"/>
        <v/>
      </c>
    </row>
    <row r="2357" spans="1:4" x14ac:dyDescent="0.25">
      <c r="A2357">
        <f t="shared" si="73"/>
        <v>2357</v>
      </c>
      <c r="B2357" t="e">
        <f>IF('Peer Comparison Tool'!$D$11="NR",INDEX('CECL &lt;50B Database'!$A:$A,MATCH(Workings!$A2357,'CECL &lt;50B Database'!$AI:$AI,0)),INDEX('ALLL &lt;50B Database'!$A:$A,MATCH(Workings!$A2357,'ALLL &lt;50B Database'!$AI:$AI,0)))</f>
        <v>#N/A</v>
      </c>
      <c r="C2357" s="3" t="str">
        <f>IFERROR(IFERROR(VLOOKUP($B2357,'CECL &lt;50B Database'!$A:$AA,11,FALSE),VLOOKUP($B2357,'ALLL &lt;50B Database'!$A:$AA,11,FALSE)),"")</f>
        <v/>
      </c>
      <c r="D2357" t="str">
        <f t="shared" si="72"/>
        <v/>
      </c>
    </row>
    <row r="2358" spans="1:4" x14ac:dyDescent="0.25">
      <c r="A2358">
        <f t="shared" si="73"/>
        <v>2358</v>
      </c>
      <c r="B2358" t="e">
        <f>IF('Peer Comparison Tool'!$D$11="NR",INDEX('CECL &lt;50B Database'!$A:$A,MATCH(Workings!$A2358,'CECL &lt;50B Database'!$AI:$AI,0)),INDEX('ALLL &lt;50B Database'!$A:$A,MATCH(Workings!$A2358,'ALLL &lt;50B Database'!$AI:$AI,0)))</f>
        <v>#N/A</v>
      </c>
      <c r="C2358" s="3" t="str">
        <f>IFERROR(IFERROR(VLOOKUP($B2358,'CECL &lt;50B Database'!$A:$AA,11,FALSE),VLOOKUP($B2358,'ALLL &lt;50B Database'!$A:$AA,11,FALSE)),"")</f>
        <v/>
      </c>
      <c r="D2358" t="str">
        <f t="shared" si="72"/>
        <v/>
      </c>
    </row>
    <row r="2359" spans="1:4" x14ac:dyDescent="0.25">
      <c r="A2359">
        <f t="shared" si="73"/>
        <v>2359</v>
      </c>
      <c r="B2359" t="e">
        <f>IF('Peer Comparison Tool'!$D$11="NR",INDEX('CECL &lt;50B Database'!$A:$A,MATCH(Workings!$A2359,'CECL &lt;50B Database'!$AI:$AI,0)),INDEX('ALLL &lt;50B Database'!$A:$A,MATCH(Workings!$A2359,'ALLL &lt;50B Database'!$AI:$AI,0)))</f>
        <v>#N/A</v>
      </c>
      <c r="C2359" s="3" t="str">
        <f>IFERROR(IFERROR(VLOOKUP($B2359,'CECL &lt;50B Database'!$A:$AA,11,FALSE),VLOOKUP($B2359,'ALLL &lt;50B Database'!$A:$AA,11,FALSE)),"")</f>
        <v/>
      </c>
      <c r="D2359" t="str">
        <f t="shared" si="72"/>
        <v/>
      </c>
    </row>
    <row r="2360" spans="1:4" x14ac:dyDescent="0.25">
      <c r="A2360">
        <f t="shared" si="73"/>
        <v>2360</v>
      </c>
      <c r="B2360" t="e">
        <f>IF('Peer Comparison Tool'!$D$11="NR",INDEX('CECL &lt;50B Database'!$A:$A,MATCH(Workings!$A2360,'CECL &lt;50B Database'!$AI:$AI,0)),INDEX('ALLL &lt;50B Database'!$A:$A,MATCH(Workings!$A2360,'ALLL &lt;50B Database'!$AI:$AI,0)))</f>
        <v>#N/A</v>
      </c>
      <c r="C2360" s="3" t="str">
        <f>IFERROR(IFERROR(VLOOKUP($B2360,'CECL &lt;50B Database'!$A:$AA,11,FALSE),VLOOKUP($B2360,'ALLL &lt;50B Database'!$A:$AA,11,FALSE)),"")</f>
        <v/>
      </c>
      <c r="D2360" t="str">
        <f t="shared" si="72"/>
        <v/>
      </c>
    </row>
    <row r="2361" spans="1:4" x14ac:dyDescent="0.25">
      <c r="A2361">
        <f t="shared" si="73"/>
        <v>2361</v>
      </c>
      <c r="B2361" t="e">
        <f>IF('Peer Comparison Tool'!$D$11="NR",INDEX('CECL &lt;50B Database'!$A:$A,MATCH(Workings!$A2361,'CECL &lt;50B Database'!$AI:$AI,0)),INDEX('ALLL &lt;50B Database'!$A:$A,MATCH(Workings!$A2361,'ALLL &lt;50B Database'!$AI:$AI,0)))</f>
        <v>#N/A</v>
      </c>
      <c r="C2361" s="3" t="str">
        <f>IFERROR(IFERROR(VLOOKUP($B2361,'CECL &lt;50B Database'!$A:$AA,11,FALSE),VLOOKUP($B2361,'ALLL &lt;50B Database'!$A:$AA,11,FALSE)),"")</f>
        <v/>
      </c>
      <c r="D2361" t="str">
        <f t="shared" si="72"/>
        <v/>
      </c>
    </row>
    <row r="2362" spans="1:4" x14ac:dyDescent="0.25">
      <c r="A2362">
        <f t="shared" si="73"/>
        <v>2362</v>
      </c>
      <c r="B2362" t="e">
        <f>IF('Peer Comparison Tool'!$D$11="NR",INDEX('CECL &lt;50B Database'!$A:$A,MATCH(Workings!$A2362,'CECL &lt;50B Database'!$AI:$AI,0)),INDEX('ALLL &lt;50B Database'!$A:$A,MATCH(Workings!$A2362,'ALLL &lt;50B Database'!$AI:$AI,0)))</f>
        <v>#N/A</v>
      </c>
      <c r="C2362" s="3" t="str">
        <f>IFERROR(IFERROR(VLOOKUP($B2362,'CECL &lt;50B Database'!$A:$AA,11,FALSE),VLOOKUP($B2362,'ALLL &lt;50B Database'!$A:$AA,11,FALSE)),"")</f>
        <v/>
      </c>
      <c r="D2362" t="str">
        <f t="shared" si="72"/>
        <v/>
      </c>
    </row>
    <row r="2363" spans="1:4" x14ac:dyDescent="0.25">
      <c r="A2363">
        <f t="shared" si="73"/>
        <v>2363</v>
      </c>
      <c r="B2363" t="e">
        <f>IF('Peer Comparison Tool'!$D$11="NR",INDEX('CECL &lt;50B Database'!$A:$A,MATCH(Workings!$A2363,'CECL &lt;50B Database'!$AI:$AI,0)),INDEX('ALLL &lt;50B Database'!$A:$A,MATCH(Workings!$A2363,'ALLL &lt;50B Database'!$AI:$AI,0)))</f>
        <v>#N/A</v>
      </c>
      <c r="C2363" s="3" t="str">
        <f>IFERROR(IFERROR(VLOOKUP($B2363,'CECL &lt;50B Database'!$A:$AA,11,FALSE),VLOOKUP($B2363,'ALLL &lt;50B Database'!$A:$AA,11,FALSE)),"")</f>
        <v/>
      </c>
      <c r="D2363" t="str">
        <f t="shared" si="72"/>
        <v/>
      </c>
    </row>
    <row r="2364" spans="1:4" x14ac:dyDescent="0.25">
      <c r="A2364">
        <f t="shared" si="73"/>
        <v>2364</v>
      </c>
      <c r="B2364" t="e">
        <f>IF('Peer Comparison Tool'!$D$11="NR",INDEX('CECL &lt;50B Database'!$A:$A,MATCH(Workings!$A2364,'CECL &lt;50B Database'!$AI:$AI,0)),INDEX('ALLL &lt;50B Database'!$A:$A,MATCH(Workings!$A2364,'ALLL &lt;50B Database'!$AI:$AI,0)))</f>
        <v>#N/A</v>
      </c>
      <c r="C2364" s="3" t="str">
        <f>IFERROR(IFERROR(VLOOKUP($B2364,'CECL &lt;50B Database'!$A:$AA,11,FALSE),VLOOKUP($B2364,'ALLL &lt;50B Database'!$A:$AA,11,FALSE)),"")</f>
        <v/>
      </c>
      <c r="D2364" t="str">
        <f t="shared" si="72"/>
        <v/>
      </c>
    </row>
    <row r="2365" spans="1:4" x14ac:dyDescent="0.25">
      <c r="A2365">
        <f t="shared" si="73"/>
        <v>2365</v>
      </c>
      <c r="B2365" t="e">
        <f>IF('Peer Comparison Tool'!$D$11="NR",INDEX('CECL &lt;50B Database'!$A:$A,MATCH(Workings!$A2365,'CECL &lt;50B Database'!$AI:$AI,0)),INDEX('ALLL &lt;50B Database'!$A:$A,MATCH(Workings!$A2365,'ALLL &lt;50B Database'!$AI:$AI,0)))</f>
        <v>#N/A</v>
      </c>
      <c r="C2365" s="3" t="str">
        <f>IFERROR(IFERROR(VLOOKUP($B2365,'CECL &lt;50B Database'!$A:$AA,11,FALSE),VLOOKUP($B2365,'ALLL &lt;50B Database'!$A:$AA,11,FALSE)),"")</f>
        <v/>
      </c>
      <c r="D2365" t="str">
        <f t="shared" si="72"/>
        <v/>
      </c>
    </row>
    <row r="2366" spans="1:4" x14ac:dyDescent="0.25">
      <c r="A2366">
        <f t="shared" si="73"/>
        <v>2366</v>
      </c>
      <c r="B2366" t="e">
        <f>IF('Peer Comparison Tool'!$D$11="NR",INDEX('CECL &lt;50B Database'!$A:$A,MATCH(Workings!$A2366,'CECL &lt;50B Database'!$AI:$AI,0)),INDEX('ALLL &lt;50B Database'!$A:$A,MATCH(Workings!$A2366,'ALLL &lt;50B Database'!$AI:$AI,0)))</f>
        <v>#N/A</v>
      </c>
      <c r="C2366" s="3" t="str">
        <f>IFERROR(IFERROR(VLOOKUP($B2366,'CECL &lt;50B Database'!$A:$AA,11,FALSE),VLOOKUP($B2366,'ALLL &lt;50B Database'!$A:$AA,11,FALSE)),"")</f>
        <v/>
      </c>
      <c r="D2366" t="str">
        <f t="shared" si="72"/>
        <v/>
      </c>
    </row>
    <row r="2367" spans="1:4" x14ac:dyDescent="0.25">
      <c r="A2367">
        <f t="shared" si="73"/>
        <v>2367</v>
      </c>
      <c r="B2367" t="e">
        <f>IF('Peer Comparison Tool'!$D$11="NR",INDEX('CECL &lt;50B Database'!$A:$A,MATCH(Workings!$A2367,'CECL &lt;50B Database'!$AI:$AI,0)),INDEX('ALLL &lt;50B Database'!$A:$A,MATCH(Workings!$A2367,'ALLL &lt;50B Database'!$AI:$AI,0)))</f>
        <v>#N/A</v>
      </c>
      <c r="C2367" s="3" t="str">
        <f>IFERROR(IFERROR(VLOOKUP($B2367,'CECL &lt;50B Database'!$A:$AA,11,FALSE),VLOOKUP($B2367,'ALLL &lt;50B Database'!$A:$AA,11,FALSE)),"")</f>
        <v/>
      </c>
      <c r="D2367" t="str">
        <f t="shared" si="72"/>
        <v/>
      </c>
    </row>
    <row r="2368" spans="1:4" x14ac:dyDescent="0.25">
      <c r="A2368">
        <f t="shared" si="73"/>
        <v>2368</v>
      </c>
      <c r="B2368" t="e">
        <f>IF('Peer Comparison Tool'!$D$11="NR",INDEX('CECL &lt;50B Database'!$A:$A,MATCH(Workings!$A2368,'CECL &lt;50B Database'!$AI:$AI,0)),INDEX('ALLL &lt;50B Database'!$A:$A,MATCH(Workings!$A2368,'ALLL &lt;50B Database'!$AI:$AI,0)))</f>
        <v>#N/A</v>
      </c>
      <c r="C2368" s="3" t="str">
        <f>IFERROR(IFERROR(VLOOKUP($B2368,'CECL &lt;50B Database'!$A:$AA,11,FALSE),VLOOKUP($B2368,'ALLL &lt;50B Database'!$A:$AA,11,FALSE)),"")</f>
        <v/>
      </c>
      <c r="D2368" t="str">
        <f t="shared" si="72"/>
        <v/>
      </c>
    </row>
    <row r="2369" spans="1:4" x14ac:dyDescent="0.25">
      <c r="A2369">
        <f t="shared" si="73"/>
        <v>2369</v>
      </c>
      <c r="B2369" t="e">
        <f>IF('Peer Comparison Tool'!$D$11="NR",INDEX('CECL &lt;50B Database'!$A:$A,MATCH(Workings!$A2369,'CECL &lt;50B Database'!$AI:$AI,0)),INDEX('ALLL &lt;50B Database'!$A:$A,MATCH(Workings!$A2369,'ALLL &lt;50B Database'!$AI:$AI,0)))</f>
        <v>#N/A</v>
      </c>
      <c r="C2369" s="3" t="str">
        <f>IFERROR(IFERROR(VLOOKUP($B2369,'CECL &lt;50B Database'!$A:$AA,11,FALSE),VLOOKUP($B2369,'ALLL &lt;50B Database'!$A:$AA,11,FALSE)),"")</f>
        <v/>
      </c>
      <c r="D2369" t="str">
        <f t="shared" si="72"/>
        <v/>
      </c>
    </row>
    <row r="2370" spans="1:4" x14ac:dyDescent="0.25">
      <c r="A2370">
        <f t="shared" si="73"/>
        <v>2370</v>
      </c>
      <c r="B2370" t="e">
        <f>IF('Peer Comparison Tool'!$D$11="NR",INDEX('CECL &lt;50B Database'!$A:$A,MATCH(Workings!$A2370,'CECL &lt;50B Database'!$AI:$AI,0)),INDEX('ALLL &lt;50B Database'!$A:$A,MATCH(Workings!$A2370,'ALLL &lt;50B Database'!$AI:$AI,0)))</f>
        <v>#N/A</v>
      </c>
      <c r="C2370" s="3" t="str">
        <f>IFERROR(IFERROR(VLOOKUP($B2370,'CECL &lt;50B Database'!$A:$AA,11,FALSE),VLOOKUP($B2370,'ALLL &lt;50B Database'!$A:$AA,11,FALSE)),"")</f>
        <v/>
      </c>
      <c r="D2370" t="str">
        <f t="shared" ref="D2370:D2433" si="74">IFERROR(RANK($C2370,$C$1:$C$5000,0),"")</f>
        <v/>
      </c>
    </row>
    <row r="2371" spans="1:4" x14ac:dyDescent="0.25">
      <c r="A2371">
        <f t="shared" si="73"/>
        <v>2371</v>
      </c>
      <c r="B2371" t="e">
        <f>IF('Peer Comparison Tool'!$D$11="NR",INDEX('CECL &lt;50B Database'!$A:$A,MATCH(Workings!$A2371,'CECL &lt;50B Database'!$AI:$AI,0)),INDEX('ALLL &lt;50B Database'!$A:$A,MATCH(Workings!$A2371,'ALLL &lt;50B Database'!$AI:$AI,0)))</f>
        <v>#N/A</v>
      </c>
      <c r="C2371" s="3" t="str">
        <f>IFERROR(IFERROR(VLOOKUP($B2371,'CECL &lt;50B Database'!$A:$AA,11,FALSE),VLOOKUP($B2371,'ALLL &lt;50B Database'!$A:$AA,11,FALSE)),"")</f>
        <v/>
      </c>
      <c r="D2371" t="str">
        <f t="shared" si="74"/>
        <v/>
      </c>
    </row>
    <row r="2372" spans="1:4" x14ac:dyDescent="0.25">
      <c r="A2372">
        <f t="shared" ref="A2372:A2435" si="75">A2371+1</f>
        <v>2372</v>
      </c>
      <c r="B2372" t="e">
        <f>IF('Peer Comparison Tool'!$D$11="NR",INDEX('CECL &lt;50B Database'!$A:$A,MATCH(Workings!$A2372,'CECL &lt;50B Database'!$AI:$AI,0)),INDEX('ALLL &lt;50B Database'!$A:$A,MATCH(Workings!$A2372,'ALLL &lt;50B Database'!$AI:$AI,0)))</f>
        <v>#N/A</v>
      </c>
      <c r="C2372" s="3" t="str">
        <f>IFERROR(IFERROR(VLOOKUP($B2372,'CECL &lt;50B Database'!$A:$AA,11,FALSE),VLOOKUP($B2372,'ALLL &lt;50B Database'!$A:$AA,11,FALSE)),"")</f>
        <v/>
      </c>
      <c r="D2372" t="str">
        <f t="shared" si="74"/>
        <v/>
      </c>
    </row>
    <row r="2373" spans="1:4" x14ac:dyDescent="0.25">
      <c r="A2373">
        <f t="shared" si="75"/>
        <v>2373</v>
      </c>
      <c r="B2373" t="e">
        <f>IF('Peer Comparison Tool'!$D$11="NR",INDEX('CECL &lt;50B Database'!$A:$A,MATCH(Workings!$A2373,'CECL &lt;50B Database'!$AI:$AI,0)),INDEX('ALLL &lt;50B Database'!$A:$A,MATCH(Workings!$A2373,'ALLL &lt;50B Database'!$AI:$AI,0)))</f>
        <v>#N/A</v>
      </c>
      <c r="C2373" s="3" t="str">
        <f>IFERROR(IFERROR(VLOOKUP($B2373,'CECL &lt;50B Database'!$A:$AA,11,FALSE),VLOOKUP($B2373,'ALLL &lt;50B Database'!$A:$AA,11,FALSE)),"")</f>
        <v/>
      </c>
      <c r="D2373" t="str">
        <f t="shared" si="74"/>
        <v/>
      </c>
    </row>
    <row r="2374" spans="1:4" x14ac:dyDescent="0.25">
      <c r="A2374">
        <f t="shared" si="75"/>
        <v>2374</v>
      </c>
      <c r="B2374" t="e">
        <f>IF('Peer Comparison Tool'!$D$11="NR",INDEX('CECL &lt;50B Database'!$A:$A,MATCH(Workings!$A2374,'CECL &lt;50B Database'!$AI:$AI,0)),INDEX('ALLL &lt;50B Database'!$A:$A,MATCH(Workings!$A2374,'ALLL &lt;50B Database'!$AI:$AI,0)))</f>
        <v>#N/A</v>
      </c>
      <c r="C2374" s="3" t="str">
        <f>IFERROR(IFERROR(VLOOKUP($B2374,'CECL &lt;50B Database'!$A:$AA,11,FALSE),VLOOKUP($B2374,'ALLL &lt;50B Database'!$A:$AA,11,FALSE)),"")</f>
        <v/>
      </c>
      <c r="D2374" t="str">
        <f t="shared" si="74"/>
        <v/>
      </c>
    </row>
    <row r="2375" spans="1:4" x14ac:dyDescent="0.25">
      <c r="A2375">
        <f t="shared" si="75"/>
        <v>2375</v>
      </c>
      <c r="B2375" t="e">
        <f>IF('Peer Comparison Tool'!$D$11="NR",INDEX('CECL &lt;50B Database'!$A:$A,MATCH(Workings!$A2375,'CECL &lt;50B Database'!$AI:$AI,0)),INDEX('ALLL &lt;50B Database'!$A:$A,MATCH(Workings!$A2375,'ALLL &lt;50B Database'!$AI:$AI,0)))</f>
        <v>#N/A</v>
      </c>
      <c r="C2375" s="3" t="str">
        <f>IFERROR(IFERROR(VLOOKUP($B2375,'CECL &lt;50B Database'!$A:$AA,11,FALSE),VLOOKUP($B2375,'ALLL &lt;50B Database'!$A:$AA,11,FALSE)),"")</f>
        <v/>
      </c>
      <c r="D2375" t="str">
        <f t="shared" si="74"/>
        <v/>
      </c>
    </row>
    <row r="2376" spans="1:4" x14ac:dyDescent="0.25">
      <c r="A2376">
        <f t="shared" si="75"/>
        <v>2376</v>
      </c>
      <c r="B2376" t="e">
        <f>IF('Peer Comparison Tool'!$D$11="NR",INDEX('CECL &lt;50B Database'!$A:$A,MATCH(Workings!$A2376,'CECL &lt;50B Database'!$AI:$AI,0)),INDEX('ALLL &lt;50B Database'!$A:$A,MATCH(Workings!$A2376,'ALLL &lt;50B Database'!$AI:$AI,0)))</f>
        <v>#N/A</v>
      </c>
      <c r="C2376" s="3" t="str">
        <f>IFERROR(IFERROR(VLOOKUP($B2376,'CECL &lt;50B Database'!$A:$AA,11,FALSE),VLOOKUP($B2376,'ALLL &lt;50B Database'!$A:$AA,11,FALSE)),"")</f>
        <v/>
      </c>
      <c r="D2376" t="str">
        <f t="shared" si="74"/>
        <v/>
      </c>
    </row>
    <row r="2377" spans="1:4" x14ac:dyDescent="0.25">
      <c r="A2377">
        <f t="shared" si="75"/>
        <v>2377</v>
      </c>
      <c r="B2377" t="e">
        <f>IF('Peer Comparison Tool'!$D$11="NR",INDEX('CECL &lt;50B Database'!$A:$A,MATCH(Workings!$A2377,'CECL &lt;50B Database'!$AI:$AI,0)),INDEX('ALLL &lt;50B Database'!$A:$A,MATCH(Workings!$A2377,'ALLL &lt;50B Database'!$AI:$AI,0)))</f>
        <v>#N/A</v>
      </c>
      <c r="C2377" s="3" t="str">
        <f>IFERROR(IFERROR(VLOOKUP($B2377,'CECL &lt;50B Database'!$A:$AA,11,FALSE),VLOOKUP($B2377,'ALLL &lt;50B Database'!$A:$AA,11,FALSE)),"")</f>
        <v/>
      </c>
      <c r="D2377" t="str">
        <f t="shared" si="74"/>
        <v/>
      </c>
    </row>
    <row r="2378" spans="1:4" x14ac:dyDescent="0.25">
      <c r="A2378">
        <f t="shared" si="75"/>
        <v>2378</v>
      </c>
      <c r="B2378" t="e">
        <f>IF('Peer Comparison Tool'!$D$11="NR",INDEX('CECL &lt;50B Database'!$A:$A,MATCH(Workings!$A2378,'CECL &lt;50B Database'!$AI:$AI,0)),INDEX('ALLL &lt;50B Database'!$A:$A,MATCH(Workings!$A2378,'ALLL &lt;50B Database'!$AI:$AI,0)))</f>
        <v>#N/A</v>
      </c>
      <c r="C2378" s="3" t="str">
        <f>IFERROR(IFERROR(VLOOKUP($B2378,'CECL &lt;50B Database'!$A:$AA,11,FALSE),VLOOKUP($B2378,'ALLL &lt;50B Database'!$A:$AA,11,FALSE)),"")</f>
        <v/>
      </c>
      <c r="D2378" t="str">
        <f t="shared" si="74"/>
        <v/>
      </c>
    </row>
    <row r="2379" spans="1:4" x14ac:dyDescent="0.25">
      <c r="A2379">
        <f t="shared" si="75"/>
        <v>2379</v>
      </c>
      <c r="B2379" t="e">
        <f>IF('Peer Comparison Tool'!$D$11="NR",INDEX('CECL &lt;50B Database'!$A:$A,MATCH(Workings!$A2379,'CECL &lt;50B Database'!$AI:$AI,0)),INDEX('ALLL &lt;50B Database'!$A:$A,MATCH(Workings!$A2379,'ALLL &lt;50B Database'!$AI:$AI,0)))</f>
        <v>#N/A</v>
      </c>
      <c r="C2379" s="3" t="str">
        <f>IFERROR(IFERROR(VLOOKUP($B2379,'CECL &lt;50B Database'!$A:$AA,11,FALSE),VLOOKUP($B2379,'ALLL &lt;50B Database'!$A:$AA,11,FALSE)),"")</f>
        <v/>
      </c>
      <c r="D2379" t="str">
        <f t="shared" si="74"/>
        <v/>
      </c>
    </row>
    <row r="2380" spans="1:4" x14ac:dyDescent="0.25">
      <c r="A2380">
        <f t="shared" si="75"/>
        <v>2380</v>
      </c>
      <c r="B2380" t="e">
        <f>IF('Peer Comparison Tool'!$D$11="NR",INDEX('CECL &lt;50B Database'!$A:$A,MATCH(Workings!$A2380,'CECL &lt;50B Database'!$AI:$AI,0)),INDEX('ALLL &lt;50B Database'!$A:$A,MATCH(Workings!$A2380,'ALLL &lt;50B Database'!$AI:$AI,0)))</f>
        <v>#N/A</v>
      </c>
      <c r="C2380" s="3" t="str">
        <f>IFERROR(IFERROR(VLOOKUP($B2380,'CECL &lt;50B Database'!$A:$AA,11,FALSE),VLOOKUP($B2380,'ALLL &lt;50B Database'!$A:$AA,11,FALSE)),"")</f>
        <v/>
      </c>
      <c r="D2380" t="str">
        <f t="shared" si="74"/>
        <v/>
      </c>
    </row>
    <row r="2381" spans="1:4" x14ac:dyDescent="0.25">
      <c r="A2381">
        <f t="shared" si="75"/>
        <v>2381</v>
      </c>
      <c r="B2381" t="e">
        <f>IF('Peer Comparison Tool'!$D$11="NR",INDEX('CECL &lt;50B Database'!$A:$A,MATCH(Workings!$A2381,'CECL &lt;50B Database'!$AI:$AI,0)),INDEX('ALLL &lt;50B Database'!$A:$A,MATCH(Workings!$A2381,'ALLL &lt;50B Database'!$AI:$AI,0)))</f>
        <v>#N/A</v>
      </c>
      <c r="C2381" s="3" t="str">
        <f>IFERROR(IFERROR(VLOOKUP($B2381,'CECL &lt;50B Database'!$A:$AA,11,FALSE),VLOOKUP($B2381,'ALLL &lt;50B Database'!$A:$AA,11,FALSE)),"")</f>
        <v/>
      </c>
      <c r="D2381" t="str">
        <f t="shared" si="74"/>
        <v/>
      </c>
    </row>
    <row r="2382" spans="1:4" x14ac:dyDescent="0.25">
      <c r="A2382">
        <f t="shared" si="75"/>
        <v>2382</v>
      </c>
      <c r="B2382" t="e">
        <f>IF('Peer Comparison Tool'!$D$11="NR",INDEX('CECL &lt;50B Database'!$A:$A,MATCH(Workings!$A2382,'CECL &lt;50B Database'!$AI:$AI,0)),INDEX('ALLL &lt;50B Database'!$A:$A,MATCH(Workings!$A2382,'ALLL &lt;50B Database'!$AI:$AI,0)))</f>
        <v>#N/A</v>
      </c>
      <c r="C2382" s="3" t="str">
        <f>IFERROR(IFERROR(VLOOKUP($B2382,'CECL &lt;50B Database'!$A:$AA,11,FALSE),VLOOKUP($B2382,'ALLL &lt;50B Database'!$A:$AA,11,FALSE)),"")</f>
        <v/>
      </c>
      <c r="D2382" t="str">
        <f t="shared" si="74"/>
        <v/>
      </c>
    </row>
    <row r="2383" spans="1:4" x14ac:dyDescent="0.25">
      <c r="A2383">
        <f t="shared" si="75"/>
        <v>2383</v>
      </c>
      <c r="B2383" t="e">
        <f>IF('Peer Comparison Tool'!$D$11="NR",INDEX('CECL &lt;50B Database'!$A:$A,MATCH(Workings!$A2383,'CECL &lt;50B Database'!$AI:$AI,0)),INDEX('ALLL &lt;50B Database'!$A:$A,MATCH(Workings!$A2383,'ALLL &lt;50B Database'!$AI:$AI,0)))</f>
        <v>#N/A</v>
      </c>
      <c r="C2383" s="3" t="str">
        <f>IFERROR(IFERROR(VLOOKUP($B2383,'CECL &lt;50B Database'!$A:$AA,11,FALSE),VLOOKUP($B2383,'ALLL &lt;50B Database'!$A:$AA,11,FALSE)),"")</f>
        <v/>
      </c>
      <c r="D2383" t="str">
        <f t="shared" si="74"/>
        <v/>
      </c>
    </row>
    <row r="2384" spans="1:4" x14ac:dyDescent="0.25">
      <c r="A2384">
        <f t="shared" si="75"/>
        <v>2384</v>
      </c>
      <c r="B2384" t="e">
        <f>IF('Peer Comparison Tool'!$D$11="NR",INDEX('CECL &lt;50B Database'!$A:$A,MATCH(Workings!$A2384,'CECL &lt;50B Database'!$AI:$AI,0)),INDEX('ALLL &lt;50B Database'!$A:$A,MATCH(Workings!$A2384,'ALLL &lt;50B Database'!$AI:$AI,0)))</f>
        <v>#N/A</v>
      </c>
      <c r="C2384" s="3" t="str">
        <f>IFERROR(IFERROR(VLOOKUP($B2384,'CECL &lt;50B Database'!$A:$AA,11,FALSE),VLOOKUP($B2384,'ALLL &lt;50B Database'!$A:$AA,11,FALSE)),"")</f>
        <v/>
      </c>
      <c r="D2384" t="str">
        <f t="shared" si="74"/>
        <v/>
      </c>
    </row>
    <row r="2385" spans="1:4" x14ac:dyDescent="0.25">
      <c r="A2385">
        <f t="shared" si="75"/>
        <v>2385</v>
      </c>
      <c r="B2385" t="e">
        <f>IF('Peer Comparison Tool'!$D$11="NR",INDEX('CECL &lt;50B Database'!$A:$A,MATCH(Workings!$A2385,'CECL &lt;50B Database'!$AI:$AI,0)),INDEX('ALLL &lt;50B Database'!$A:$A,MATCH(Workings!$A2385,'ALLL &lt;50B Database'!$AI:$AI,0)))</f>
        <v>#N/A</v>
      </c>
      <c r="C2385" s="3" t="str">
        <f>IFERROR(IFERROR(VLOOKUP($B2385,'CECL &lt;50B Database'!$A:$AA,11,FALSE),VLOOKUP($B2385,'ALLL &lt;50B Database'!$A:$AA,11,FALSE)),"")</f>
        <v/>
      </c>
      <c r="D2385" t="str">
        <f t="shared" si="74"/>
        <v/>
      </c>
    </row>
    <row r="2386" spans="1:4" x14ac:dyDescent="0.25">
      <c r="A2386">
        <f t="shared" si="75"/>
        <v>2386</v>
      </c>
      <c r="B2386" t="e">
        <f>IF('Peer Comparison Tool'!$D$11="NR",INDEX('CECL &lt;50B Database'!$A:$A,MATCH(Workings!$A2386,'CECL &lt;50B Database'!$AI:$AI,0)),INDEX('ALLL &lt;50B Database'!$A:$A,MATCH(Workings!$A2386,'ALLL &lt;50B Database'!$AI:$AI,0)))</f>
        <v>#N/A</v>
      </c>
      <c r="C2386" s="3" t="str">
        <f>IFERROR(IFERROR(VLOOKUP($B2386,'CECL &lt;50B Database'!$A:$AA,11,FALSE),VLOOKUP($B2386,'ALLL &lt;50B Database'!$A:$AA,11,FALSE)),"")</f>
        <v/>
      </c>
      <c r="D2386" t="str">
        <f t="shared" si="74"/>
        <v/>
      </c>
    </row>
    <row r="2387" spans="1:4" x14ac:dyDescent="0.25">
      <c r="A2387">
        <f t="shared" si="75"/>
        <v>2387</v>
      </c>
      <c r="B2387" t="e">
        <f>IF('Peer Comparison Tool'!$D$11="NR",INDEX('CECL &lt;50B Database'!$A:$A,MATCH(Workings!$A2387,'CECL &lt;50B Database'!$AI:$AI,0)),INDEX('ALLL &lt;50B Database'!$A:$A,MATCH(Workings!$A2387,'ALLL &lt;50B Database'!$AI:$AI,0)))</f>
        <v>#N/A</v>
      </c>
      <c r="C2387" s="3" t="str">
        <f>IFERROR(IFERROR(VLOOKUP($B2387,'CECL &lt;50B Database'!$A:$AA,11,FALSE),VLOOKUP($B2387,'ALLL &lt;50B Database'!$A:$AA,11,FALSE)),"")</f>
        <v/>
      </c>
      <c r="D2387" t="str">
        <f t="shared" si="74"/>
        <v/>
      </c>
    </row>
    <row r="2388" spans="1:4" x14ac:dyDescent="0.25">
      <c r="A2388">
        <f t="shared" si="75"/>
        <v>2388</v>
      </c>
      <c r="B2388" t="e">
        <f>IF('Peer Comparison Tool'!$D$11="NR",INDEX('CECL &lt;50B Database'!$A:$A,MATCH(Workings!$A2388,'CECL &lt;50B Database'!$AI:$AI,0)),INDEX('ALLL &lt;50B Database'!$A:$A,MATCH(Workings!$A2388,'ALLL &lt;50B Database'!$AI:$AI,0)))</f>
        <v>#N/A</v>
      </c>
      <c r="C2388" s="3" t="str">
        <f>IFERROR(IFERROR(VLOOKUP($B2388,'CECL &lt;50B Database'!$A:$AA,11,FALSE),VLOOKUP($B2388,'ALLL &lt;50B Database'!$A:$AA,11,FALSE)),"")</f>
        <v/>
      </c>
      <c r="D2388" t="str">
        <f t="shared" si="74"/>
        <v/>
      </c>
    </row>
    <row r="2389" spans="1:4" x14ac:dyDescent="0.25">
      <c r="A2389">
        <f t="shared" si="75"/>
        <v>2389</v>
      </c>
      <c r="B2389" t="e">
        <f>IF('Peer Comparison Tool'!$D$11="NR",INDEX('CECL &lt;50B Database'!$A:$A,MATCH(Workings!$A2389,'CECL &lt;50B Database'!$AI:$AI,0)),INDEX('ALLL &lt;50B Database'!$A:$A,MATCH(Workings!$A2389,'ALLL &lt;50B Database'!$AI:$AI,0)))</f>
        <v>#N/A</v>
      </c>
      <c r="C2389" s="3" t="str">
        <f>IFERROR(IFERROR(VLOOKUP($B2389,'CECL &lt;50B Database'!$A:$AA,11,FALSE),VLOOKUP($B2389,'ALLL &lt;50B Database'!$A:$AA,11,FALSE)),"")</f>
        <v/>
      </c>
      <c r="D2389" t="str">
        <f t="shared" si="74"/>
        <v/>
      </c>
    </row>
    <row r="2390" spans="1:4" x14ac:dyDescent="0.25">
      <c r="A2390">
        <f t="shared" si="75"/>
        <v>2390</v>
      </c>
      <c r="B2390" t="e">
        <f>IF('Peer Comparison Tool'!$D$11="NR",INDEX('CECL &lt;50B Database'!$A:$A,MATCH(Workings!$A2390,'CECL &lt;50B Database'!$AI:$AI,0)),INDEX('ALLL &lt;50B Database'!$A:$A,MATCH(Workings!$A2390,'ALLL &lt;50B Database'!$AI:$AI,0)))</f>
        <v>#N/A</v>
      </c>
      <c r="C2390" s="3" t="str">
        <f>IFERROR(IFERROR(VLOOKUP($B2390,'CECL &lt;50B Database'!$A:$AA,11,FALSE),VLOOKUP($B2390,'ALLL &lt;50B Database'!$A:$AA,11,FALSE)),"")</f>
        <v/>
      </c>
      <c r="D2390" t="str">
        <f t="shared" si="74"/>
        <v/>
      </c>
    </row>
    <row r="2391" spans="1:4" x14ac:dyDescent="0.25">
      <c r="A2391">
        <f t="shared" si="75"/>
        <v>2391</v>
      </c>
      <c r="B2391" t="e">
        <f>IF('Peer Comparison Tool'!$D$11="NR",INDEX('CECL &lt;50B Database'!$A:$A,MATCH(Workings!$A2391,'CECL &lt;50B Database'!$AI:$AI,0)),INDEX('ALLL &lt;50B Database'!$A:$A,MATCH(Workings!$A2391,'ALLL &lt;50B Database'!$AI:$AI,0)))</f>
        <v>#N/A</v>
      </c>
      <c r="C2391" s="3" t="str">
        <f>IFERROR(IFERROR(VLOOKUP($B2391,'CECL &lt;50B Database'!$A:$AA,11,FALSE),VLOOKUP($B2391,'ALLL &lt;50B Database'!$A:$AA,11,FALSE)),"")</f>
        <v/>
      </c>
      <c r="D2391" t="str">
        <f t="shared" si="74"/>
        <v/>
      </c>
    </row>
    <row r="2392" spans="1:4" x14ac:dyDescent="0.25">
      <c r="A2392">
        <f t="shared" si="75"/>
        <v>2392</v>
      </c>
      <c r="B2392" t="e">
        <f>IF('Peer Comparison Tool'!$D$11="NR",INDEX('CECL &lt;50B Database'!$A:$A,MATCH(Workings!$A2392,'CECL &lt;50B Database'!$AI:$AI,0)),INDEX('ALLL &lt;50B Database'!$A:$A,MATCH(Workings!$A2392,'ALLL &lt;50B Database'!$AI:$AI,0)))</f>
        <v>#N/A</v>
      </c>
      <c r="C2392" s="3" t="str">
        <f>IFERROR(IFERROR(VLOOKUP($B2392,'CECL &lt;50B Database'!$A:$AA,11,FALSE),VLOOKUP($B2392,'ALLL &lt;50B Database'!$A:$AA,11,FALSE)),"")</f>
        <v/>
      </c>
      <c r="D2392" t="str">
        <f t="shared" si="74"/>
        <v/>
      </c>
    </row>
    <row r="2393" spans="1:4" x14ac:dyDescent="0.25">
      <c r="A2393">
        <f t="shared" si="75"/>
        <v>2393</v>
      </c>
      <c r="B2393" t="e">
        <f>IF('Peer Comparison Tool'!$D$11="NR",INDEX('CECL &lt;50B Database'!$A:$A,MATCH(Workings!$A2393,'CECL &lt;50B Database'!$AI:$AI,0)),INDEX('ALLL &lt;50B Database'!$A:$A,MATCH(Workings!$A2393,'ALLL &lt;50B Database'!$AI:$AI,0)))</f>
        <v>#N/A</v>
      </c>
      <c r="C2393" s="3" t="str">
        <f>IFERROR(IFERROR(VLOOKUP($B2393,'CECL &lt;50B Database'!$A:$AA,11,FALSE),VLOOKUP($B2393,'ALLL &lt;50B Database'!$A:$AA,11,FALSE)),"")</f>
        <v/>
      </c>
      <c r="D2393" t="str">
        <f t="shared" si="74"/>
        <v/>
      </c>
    </row>
    <row r="2394" spans="1:4" x14ac:dyDescent="0.25">
      <c r="A2394">
        <f t="shared" si="75"/>
        <v>2394</v>
      </c>
      <c r="B2394" t="e">
        <f>IF('Peer Comparison Tool'!$D$11="NR",INDEX('CECL &lt;50B Database'!$A:$A,MATCH(Workings!$A2394,'CECL &lt;50B Database'!$AI:$AI,0)),INDEX('ALLL &lt;50B Database'!$A:$A,MATCH(Workings!$A2394,'ALLL &lt;50B Database'!$AI:$AI,0)))</f>
        <v>#N/A</v>
      </c>
      <c r="C2394" s="3" t="str">
        <f>IFERROR(IFERROR(VLOOKUP($B2394,'CECL &lt;50B Database'!$A:$AA,11,FALSE),VLOOKUP($B2394,'ALLL &lt;50B Database'!$A:$AA,11,FALSE)),"")</f>
        <v/>
      </c>
      <c r="D2394" t="str">
        <f t="shared" si="74"/>
        <v/>
      </c>
    </row>
    <row r="2395" spans="1:4" x14ac:dyDescent="0.25">
      <c r="A2395">
        <f t="shared" si="75"/>
        <v>2395</v>
      </c>
      <c r="B2395" t="e">
        <f>IF('Peer Comparison Tool'!$D$11="NR",INDEX('CECL &lt;50B Database'!$A:$A,MATCH(Workings!$A2395,'CECL &lt;50B Database'!$AI:$AI,0)),INDEX('ALLL &lt;50B Database'!$A:$A,MATCH(Workings!$A2395,'ALLL &lt;50B Database'!$AI:$AI,0)))</f>
        <v>#N/A</v>
      </c>
      <c r="C2395" s="3" t="str">
        <f>IFERROR(IFERROR(VLOOKUP($B2395,'CECL &lt;50B Database'!$A:$AA,11,FALSE),VLOOKUP($B2395,'ALLL &lt;50B Database'!$A:$AA,11,FALSE)),"")</f>
        <v/>
      </c>
      <c r="D2395" t="str">
        <f t="shared" si="74"/>
        <v/>
      </c>
    </row>
    <row r="2396" spans="1:4" x14ac:dyDescent="0.25">
      <c r="A2396">
        <f t="shared" si="75"/>
        <v>2396</v>
      </c>
      <c r="B2396" t="e">
        <f>IF('Peer Comparison Tool'!$D$11="NR",INDEX('CECL &lt;50B Database'!$A:$A,MATCH(Workings!$A2396,'CECL &lt;50B Database'!$AI:$AI,0)),INDEX('ALLL &lt;50B Database'!$A:$A,MATCH(Workings!$A2396,'ALLL &lt;50B Database'!$AI:$AI,0)))</f>
        <v>#N/A</v>
      </c>
      <c r="C2396" s="3" t="str">
        <f>IFERROR(IFERROR(VLOOKUP($B2396,'CECL &lt;50B Database'!$A:$AA,11,FALSE),VLOOKUP($B2396,'ALLL &lt;50B Database'!$A:$AA,11,FALSE)),"")</f>
        <v/>
      </c>
      <c r="D2396" t="str">
        <f t="shared" si="74"/>
        <v/>
      </c>
    </row>
    <row r="2397" spans="1:4" x14ac:dyDescent="0.25">
      <c r="A2397">
        <f t="shared" si="75"/>
        <v>2397</v>
      </c>
      <c r="B2397" t="e">
        <f>IF('Peer Comparison Tool'!$D$11="NR",INDEX('CECL &lt;50B Database'!$A:$A,MATCH(Workings!$A2397,'CECL &lt;50B Database'!$AI:$AI,0)),INDEX('ALLL &lt;50B Database'!$A:$A,MATCH(Workings!$A2397,'ALLL &lt;50B Database'!$AI:$AI,0)))</f>
        <v>#N/A</v>
      </c>
      <c r="C2397" s="3" t="str">
        <f>IFERROR(IFERROR(VLOOKUP($B2397,'CECL &lt;50B Database'!$A:$AA,11,FALSE),VLOOKUP($B2397,'ALLL &lt;50B Database'!$A:$AA,11,FALSE)),"")</f>
        <v/>
      </c>
      <c r="D2397" t="str">
        <f t="shared" si="74"/>
        <v/>
      </c>
    </row>
    <row r="2398" spans="1:4" x14ac:dyDescent="0.25">
      <c r="A2398">
        <f t="shared" si="75"/>
        <v>2398</v>
      </c>
      <c r="B2398" t="e">
        <f>IF('Peer Comparison Tool'!$D$11="NR",INDEX('CECL &lt;50B Database'!$A:$A,MATCH(Workings!$A2398,'CECL &lt;50B Database'!$AI:$AI,0)),INDEX('ALLL &lt;50B Database'!$A:$A,MATCH(Workings!$A2398,'ALLL &lt;50B Database'!$AI:$AI,0)))</f>
        <v>#N/A</v>
      </c>
      <c r="C2398" s="3" t="str">
        <f>IFERROR(IFERROR(VLOOKUP($B2398,'CECL &lt;50B Database'!$A:$AA,11,FALSE),VLOOKUP($B2398,'ALLL &lt;50B Database'!$A:$AA,11,FALSE)),"")</f>
        <v/>
      </c>
      <c r="D2398" t="str">
        <f t="shared" si="74"/>
        <v/>
      </c>
    </row>
    <row r="2399" spans="1:4" x14ac:dyDescent="0.25">
      <c r="A2399">
        <f t="shared" si="75"/>
        <v>2399</v>
      </c>
      <c r="B2399" t="e">
        <f>IF('Peer Comparison Tool'!$D$11="NR",INDEX('CECL &lt;50B Database'!$A:$A,MATCH(Workings!$A2399,'CECL &lt;50B Database'!$AI:$AI,0)),INDEX('ALLL &lt;50B Database'!$A:$A,MATCH(Workings!$A2399,'ALLL &lt;50B Database'!$AI:$AI,0)))</f>
        <v>#N/A</v>
      </c>
      <c r="C2399" s="3" t="str">
        <f>IFERROR(IFERROR(VLOOKUP($B2399,'CECL &lt;50B Database'!$A:$AA,11,FALSE),VLOOKUP($B2399,'ALLL &lt;50B Database'!$A:$AA,11,FALSE)),"")</f>
        <v/>
      </c>
      <c r="D2399" t="str">
        <f t="shared" si="74"/>
        <v/>
      </c>
    </row>
    <row r="2400" spans="1:4" x14ac:dyDescent="0.25">
      <c r="A2400">
        <f t="shared" si="75"/>
        <v>2400</v>
      </c>
      <c r="B2400" t="e">
        <f>IF('Peer Comparison Tool'!$D$11="NR",INDEX('CECL &lt;50B Database'!$A:$A,MATCH(Workings!$A2400,'CECL &lt;50B Database'!$AI:$AI,0)),INDEX('ALLL &lt;50B Database'!$A:$A,MATCH(Workings!$A2400,'ALLL &lt;50B Database'!$AI:$AI,0)))</f>
        <v>#N/A</v>
      </c>
      <c r="C2400" s="3" t="str">
        <f>IFERROR(IFERROR(VLOOKUP($B2400,'CECL &lt;50B Database'!$A:$AA,11,FALSE),VLOOKUP($B2400,'ALLL &lt;50B Database'!$A:$AA,11,FALSE)),"")</f>
        <v/>
      </c>
      <c r="D2400" t="str">
        <f t="shared" si="74"/>
        <v/>
      </c>
    </row>
    <row r="2401" spans="1:4" x14ac:dyDescent="0.25">
      <c r="A2401">
        <f t="shared" si="75"/>
        <v>2401</v>
      </c>
      <c r="B2401" t="e">
        <f>IF('Peer Comparison Tool'!$D$11="NR",INDEX('CECL &lt;50B Database'!$A:$A,MATCH(Workings!$A2401,'CECL &lt;50B Database'!$AI:$AI,0)),INDEX('ALLL &lt;50B Database'!$A:$A,MATCH(Workings!$A2401,'ALLL &lt;50B Database'!$AI:$AI,0)))</f>
        <v>#N/A</v>
      </c>
      <c r="C2401" s="3" t="str">
        <f>IFERROR(IFERROR(VLOOKUP($B2401,'CECL &lt;50B Database'!$A:$AA,11,FALSE),VLOOKUP($B2401,'ALLL &lt;50B Database'!$A:$AA,11,FALSE)),"")</f>
        <v/>
      </c>
      <c r="D2401" t="str">
        <f t="shared" si="74"/>
        <v/>
      </c>
    </row>
    <row r="2402" spans="1:4" x14ac:dyDescent="0.25">
      <c r="A2402">
        <f t="shared" si="75"/>
        <v>2402</v>
      </c>
      <c r="B2402" t="e">
        <f>IF('Peer Comparison Tool'!$D$11="NR",INDEX('CECL &lt;50B Database'!$A:$A,MATCH(Workings!$A2402,'CECL &lt;50B Database'!$AI:$AI,0)),INDEX('ALLL &lt;50B Database'!$A:$A,MATCH(Workings!$A2402,'ALLL &lt;50B Database'!$AI:$AI,0)))</f>
        <v>#N/A</v>
      </c>
      <c r="C2402" s="3" t="str">
        <f>IFERROR(IFERROR(VLOOKUP($B2402,'CECL &lt;50B Database'!$A:$AA,11,FALSE),VLOOKUP($B2402,'ALLL &lt;50B Database'!$A:$AA,11,FALSE)),"")</f>
        <v/>
      </c>
      <c r="D2402" t="str">
        <f t="shared" si="74"/>
        <v/>
      </c>
    </row>
    <row r="2403" spans="1:4" x14ac:dyDescent="0.25">
      <c r="A2403">
        <f t="shared" si="75"/>
        <v>2403</v>
      </c>
      <c r="B2403" t="e">
        <f>IF('Peer Comparison Tool'!$D$11="NR",INDEX('CECL &lt;50B Database'!$A:$A,MATCH(Workings!$A2403,'CECL &lt;50B Database'!$AI:$AI,0)),INDEX('ALLL &lt;50B Database'!$A:$A,MATCH(Workings!$A2403,'ALLL &lt;50B Database'!$AI:$AI,0)))</f>
        <v>#N/A</v>
      </c>
      <c r="C2403" s="3" t="str">
        <f>IFERROR(IFERROR(VLOOKUP($B2403,'CECL &lt;50B Database'!$A:$AA,11,FALSE),VLOOKUP($B2403,'ALLL &lt;50B Database'!$A:$AA,11,FALSE)),"")</f>
        <v/>
      </c>
      <c r="D2403" t="str">
        <f t="shared" si="74"/>
        <v/>
      </c>
    </row>
    <row r="2404" spans="1:4" x14ac:dyDescent="0.25">
      <c r="A2404">
        <f t="shared" si="75"/>
        <v>2404</v>
      </c>
      <c r="B2404" t="e">
        <f>IF('Peer Comparison Tool'!$D$11="NR",INDEX('CECL &lt;50B Database'!$A:$A,MATCH(Workings!$A2404,'CECL &lt;50B Database'!$AI:$AI,0)),INDEX('ALLL &lt;50B Database'!$A:$A,MATCH(Workings!$A2404,'ALLL &lt;50B Database'!$AI:$AI,0)))</f>
        <v>#N/A</v>
      </c>
      <c r="C2404" s="3" t="str">
        <f>IFERROR(IFERROR(VLOOKUP($B2404,'CECL &lt;50B Database'!$A:$AA,11,FALSE),VLOOKUP($B2404,'ALLL &lt;50B Database'!$A:$AA,11,FALSE)),"")</f>
        <v/>
      </c>
      <c r="D2404" t="str">
        <f t="shared" si="74"/>
        <v/>
      </c>
    </row>
    <row r="2405" spans="1:4" x14ac:dyDescent="0.25">
      <c r="A2405">
        <f t="shared" si="75"/>
        <v>2405</v>
      </c>
      <c r="B2405" t="e">
        <f>IF('Peer Comparison Tool'!$D$11="NR",INDEX('CECL &lt;50B Database'!$A:$A,MATCH(Workings!$A2405,'CECL &lt;50B Database'!$AI:$AI,0)),INDEX('ALLL &lt;50B Database'!$A:$A,MATCH(Workings!$A2405,'ALLL &lt;50B Database'!$AI:$AI,0)))</f>
        <v>#N/A</v>
      </c>
      <c r="C2405" s="3" t="str">
        <f>IFERROR(IFERROR(VLOOKUP($B2405,'CECL &lt;50B Database'!$A:$AA,11,FALSE),VLOOKUP($B2405,'ALLL &lt;50B Database'!$A:$AA,11,FALSE)),"")</f>
        <v/>
      </c>
      <c r="D2405" t="str">
        <f t="shared" si="74"/>
        <v/>
      </c>
    </row>
    <row r="2406" spans="1:4" x14ac:dyDescent="0.25">
      <c r="A2406">
        <f t="shared" si="75"/>
        <v>2406</v>
      </c>
      <c r="B2406" t="e">
        <f>IF('Peer Comparison Tool'!$D$11="NR",INDEX('CECL &lt;50B Database'!$A:$A,MATCH(Workings!$A2406,'CECL &lt;50B Database'!$AI:$AI,0)),INDEX('ALLL &lt;50B Database'!$A:$A,MATCH(Workings!$A2406,'ALLL &lt;50B Database'!$AI:$AI,0)))</f>
        <v>#N/A</v>
      </c>
      <c r="C2406" s="3" t="str">
        <f>IFERROR(IFERROR(VLOOKUP($B2406,'CECL &lt;50B Database'!$A:$AA,11,FALSE),VLOOKUP($B2406,'ALLL &lt;50B Database'!$A:$AA,11,FALSE)),"")</f>
        <v/>
      </c>
      <c r="D2406" t="str">
        <f t="shared" si="74"/>
        <v/>
      </c>
    </row>
    <row r="2407" spans="1:4" x14ac:dyDescent="0.25">
      <c r="A2407">
        <f t="shared" si="75"/>
        <v>2407</v>
      </c>
      <c r="B2407" t="e">
        <f>IF('Peer Comparison Tool'!$D$11="NR",INDEX('CECL &lt;50B Database'!$A:$A,MATCH(Workings!$A2407,'CECL &lt;50B Database'!$AI:$AI,0)),INDEX('ALLL &lt;50B Database'!$A:$A,MATCH(Workings!$A2407,'ALLL &lt;50B Database'!$AI:$AI,0)))</f>
        <v>#N/A</v>
      </c>
      <c r="C2407" s="3" t="str">
        <f>IFERROR(IFERROR(VLOOKUP($B2407,'CECL &lt;50B Database'!$A:$AA,11,FALSE),VLOOKUP($B2407,'ALLL &lt;50B Database'!$A:$AA,11,FALSE)),"")</f>
        <v/>
      </c>
      <c r="D2407" t="str">
        <f t="shared" si="74"/>
        <v/>
      </c>
    </row>
    <row r="2408" spans="1:4" x14ac:dyDescent="0.25">
      <c r="A2408">
        <f t="shared" si="75"/>
        <v>2408</v>
      </c>
      <c r="B2408" t="e">
        <f>IF('Peer Comparison Tool'!$D$11="NR",INDEX('CECL &lt;50B Database'!$A:$A,MATCH(Workings!$A2408,'CECL &lt;50B Database'!$AI:$AI,0)),INDEX('ALLL &lt;50B Database'!$A:$A,MATCH(Workings!$A2408,'ALLL &lt;50B Database'!$AI:$AI,0)))</f>
        <v>#N/A</v>
      </c>
      <c r="C2408" s="3" t="str">
        <f>IFERROR(IFERROR(VLOOKUP($B2408,'CECL &lt;50B Database'!$A:$AA,11,FALSE),VLOOKUP($B2408,'ALLL &lt;50B Database'!$A:$AA,11,FALSE)),"")</f>
        <v/>
      </c>
      <c r="D2408" t="str">
        <f t="shared" si="74"/>
        <v/>
      </c>
    </row>
    <row r="2409" spans="1:4" x14ac:dyDescent="0.25">
      <c r="A2409">
        <f t="shared" si="75"/>
        <v>2409</v>
      </c>
      <c r="B2409" t="e">
        <f>IF('Peer Comparison Tool'!$D$11="NR",INDEX('CECL &lt;50B Database'!$A:$A,MATCH(Workings!$A2409,'CECL &lt;50B Database'!$AI:$AI,0)),INDEX('ALLL &lt;50B Database'!$A:$A,MATCH(Workings!$A2409,'ALLL &lt;50B Database'!$AI:$AI,0)))</f>
        <v>#N/A</v>
      </c>
      <c r="C2409" s="3" t="str">
        <f>IFERROR(IFERROR(VLOOKUP($B2409,'CECL &lt;50B Database'!$A:$AA,11,FALSE),VLOOKUP($B2409,'ALLL &lt;50B Database'!$A:$AA,11,FALSE)),"")</f>
        <v/>
      </c>
      <c r="D2409" t="str">
        <f t="shared" si="74"/>
        <v/>
      </c>
    </row>
    <row r="2410" spans="1:4" x14ac:dyDescent="0.25">
      <c r="A2410">
        <f t="shared" si="75"/>
        <v>2410</v>
      </c>
      <c r="B2410" t="e">
        <f>IF('Peer Comparison Tool'!$D$11="NR",INDEX('CECL &lt;50B Database'!$A:$A,MATCH(Workings!$A2410,'CECL &lt;50B Database'!$AI:$AI,0)),INDEX('ALLL &lt;50B Database'!$A:$A,MATCH(Workings!$A2410,'ALLL &lt;50B Database'!$AI:$AI,0)))</f>
        <v>#N/A</v>
      </c>
      <c r="C2410" s="3" t="str">
        <f>IFERROR(IFERROR(VLOOKUP($B2410,'CECL &lt;50B Database'!$A:$AA,11,FALSE),VLOOKUP($B2410,'ALLL &lt;50B Database'!$A:$AA,11,FALSE)),"")</f>
        <v/>
      </c>
      <c r="D2410" t="str">
        <f t="shared" si="74"/>
        <v/>
      </c>
    </row>
    <row r="2411" spans="1:4" x14ac:dyDescent="0.25">
      <c r="A2411">
        <f t="shared" si="75"/>
        <v>2411</v>
      </c>
      <c r="B2411" t="e">
        <f>IF('Peer Comparison Tool'!$D$11="NR",INDEX('CECL &lt;50B Database'!$A:$A,MATCH(Workings!$A2411,'CECL &lt;50B Database'!$AI:$AI,0)),INDEX('ALLL &lt;50B Database'!$A:$A,MATCH(Workings!$A2411,'ALLL &lt;50B Database'!$AI:$AI,0)))</f>
        <v>#N/A</v>
      </c>
      <c r="C2411" s="3" t="str">
        <f>IFERROR(IFERROR(VLOOKUP($B2411,'CECL &lt;50B Database'!$A:$AA,11,FALSE),VLOOKUP($B2411,'ALLL &lt;50B Database'!$A:$AA,11,FALSE)),"")</f>
        <v/>
      </c>
      <c r="D2411" t="str">
        <f t="shared" si="74"/>
        <v/>
      </c>
    </row>
    <row r="2412" spans="1:4" x14ac:dyDescent="0.25">
      <c r="A2412">
        <f t="shared" si="75"/>
        <v>2412</v>
      </c>
      <c r="B2412" t="e">
        <f>IF('Peer Comparison Tool'!$D$11="NR",INDEX('CECL &lt;50B Database'!$A:$A,MATCH(Workings!$A2412,'CECL &lt;50B Database'!$AI:$AI,0)),INDEX('ALLL &lt;50B Database'!$A:$A,MATCH(Workings!$A2412,'ALLL &lt;50B Database'!$AI:$AI,0)))</f>
        <v>#N/A</v>
      </c>
      <c r="C2412" s="3" t="str">
        <f>IFERROR(IFERROR(VLOOKUP($B2412,'CECL &lt;50B Database'!$A:$AA,11,FALSE),VLOOKUP($B2412,'ALLL &lt;50B Database'!$A:$AA,11,FALSE)),"")</f>
        <v/>
      </c>
      <c r="D2412" t="str">
        <f t="shared" si="74"/>
        <v/>
      </c>
    </row>
    <row r="2413" spans="1:4" x14ac:dyDescent="0.25">
      <c r="A2413">
        <f t="shared" si="75"/>
        <v>2413</v>
      </c>
      <c r="B2413" t="e">
        <f>IF('Peer Comparison Tool'!$D$11="NR",INDEX('CECL &lt;50B Database'!$A:$A,MATCH(Workings!$A2413,'CECL &lt;50B Database'!$AI:$AI,0)),INDEX('ALLL &lt;50B Database'!$A:$A,MATCH(Workings!$A2413,'ALLL &lt;50B Database'!$AI:$AI,0)))</f>
        <v>#N/A</v>
      </c>
      <c r="C2413" s="3" t="str">
        <f>IFERROR(IFERROR(VLOOKUP($B2413,'CECL &lt;50B Database'!$A:$AA,11,FALSE),VLOOKUP($B2413,'ALLL &lt;50B Database'!$A:$AA,11,FALSE)),"")</f>
        <v/>
      </c>
      <c r="D2413" t="str">
        <f t="shared" si="74"/>
        <v/>
      </c>
    </row>
    <row r="2414" spans="1:4" x14ac:dyDescent="0.25">
      <c r="A2414">
        <f t="shared" si="75"/>
        <v>2414</v>
      </c>
      <c r="B2414" t="e">
        <f>IF('Peer Comparison Tool'!$D$11="NR",INDEX('CECL &lt;50B Database'!$A:$A,MATCH(Workings!$A2414,'CECL &lt;50B Database'!$AI:$AI,0)),INDEX('ALLL &lt;50B Database'!$A:$A,MATCH(Workings!$A2414,'ALLL &lt;50B Database'!$AI:$AI,0)))</f>
        <v>#N/A</v>
      </c>
      <c r="C2414" s="3" t="str">
        <f>IFERROR(IFERROR(VLOOKUP($B2414,'CECL &lt;50B Database'!$A:$AA,11,FALSE),VLOOKUP($B2414,'ALLL &lt;50B Database'!$A:$AA,11,FALSE)),"")</f>
        <v/>
      </c>
      <c r="D2414" t="str">
        <f t="shared" si="74"/>
        <v/>
      </c>
    </row>
    <row r="2415" spans="1:4" x14ac:dyDescent="0.25">
      <c r="A2415">
        <f t="shared" si="75"/>
        <v>2415</v>
      </c>
      <c r="B2415" t="e">
        <f>IF('Peer Comparison Tool'!$D$11="NR",INDEX('CECL &lt;50B Database'!$A:$A,MATCH(Workings!$A2415,'CECL &lt;50B Database'!$AI:$AI,0)),INDEX('ALLL &lt;50B Database'!$A:$A,MATCH(Workings!$A2415,'ALLL &lt;50B Database'!$AI:$AI,0)))</f>
        <v>#N/A</v>
      </c>
      <c r="C2415" s="3" t="str">
        <f>IFERROR(IFERROR(VLOOKUP($B2415,'CECL &lt;50B Database'!$A:$AA,11,FALSE),VLOOKUP($B2415,'ALLL &lt;50B Database'!$A:$AA,11,FALSE)),"")</f>
        <v/>
      </c>
      <c r="D2415" t="str">
        <f t="shared" si="74"/>
        <v/>
      </c>
    </row>
    <row r="2416" spans="1:4" x14ac:dyDescent="0.25">
      <c r="A2416">
        <f t="shared" si="75"/>
        <v>2416</v>
      </c>
      <c r="B2416" t="e">
        <f>IF('Peer Comparison Tool'!$D$11="NR",INDEX('CECL &lt;50B Database'!$A:$A,MATCH(Workings!$A2416,'CECL &lt;50B Database'!$AI:$AI,0)),INDEX('ALLL &lt;50B Database'!$A:$A,MATCH(Workings!$A2416,'ALLL &lt;50B Database'!$AI:$AI,0)))</f>
        <v>#N/A</v>
      </c>
      <c r="C2416" s="3" t="str">
        <f>IFERROR(IFERROR(VLOOKUP($B2416,'CECL &lt;50B Database'!$A:$AA,11,FALSE),VLOOKUP($B2416,'ALLL &lt;50B Database'!$A:$AA,11,FALSE)),"")</f>
        <v/>
      </c>
      <c r="D2416" t="str">
        <f t="shared" si="74"/>
        <v/>
      </c>
    </row>
    <row r="2417" spans="1:4" x14ac:dyDescent="0.25">
      <c r="A2417">
        <f t="shared" si="75"/>
        <v>2417</v>
      </c>
      <c r="B2417" t="e">
        <f>IF('Peer Comparison Tool'!$D$11="NR",INDEX('CECL &lt;50B Database'!$A:$A,MATCH(Workings!$A2417,'CECL &lt;50B Database'!$AI:$AI,0)),INDEX('ALLL &lt;50B Database'!$A:$A,MATCH(Workings!$A2417,'ALLL &lt;50B Database'!$AI:$AI,0)))</f>
        <v>#N/A</v>
      </c>
      <c r="C2417" s="3" t="str">
        <f>IFERROR(IFERROR(VLOOKUP($B2417,'CECL &lt;50B Database'!$A:$AA,11,FALSE),VLOOKUP($B2417,'ALLL &lt;50B Database'!$A:$AA,11,FALSE)),"")</f>
        <v/>
      </c>
      <c r="D2417" t="str">
        <f t="shared" si="74"/>
        <v/>
      </c>
    </row>
    <row r="2418" spans="1:4" x14ac:dyDescent="0.25">
      <c r="A2418">
        <f t="shared" si="75"/>
        <v>2418</v>
      </c>
      <c r="B2418" t="e">
        <f>IF('Peer Comparison Tool'!$D$11="NR",INDEX('CECL &lt;50B Database'!$A:$A,MATCH(Workings!$A2418,'CECL &lt;50B Database'!$AI:$AI,0)),INDEX('ALLL &lt;50B Database'!$A:$A,MATCH(Workings!$A2418,'ALLL &lt;50B Database'!$AI:$AI,0)))</f>
        <v>#N/A</v>
      </c>
      <c r="C2418" s="3" t="str">
        <f>IFERROR(IFERROR(VLOOKUP($B2418,'CECL &lt;50B Database'!$A:$AA,11,FALSE),VLOOKUP($B2418,'ALLL &lt;50B Database'!$A:$AA,11,FALSE)),"")</f>
        <v/>
      </c>
      <c r="D2418" t="str">
        <f t="shared" si="74"/>
        <v/>
      </c>
    </row>
    <row r="2419" spans="1:4" x14ac:dyDescent="0.25">
      <c r="A2419">
        <f t="shared" si="75"/>
        <v>2419</v>
      </c>
      <c r="B2419" t="e">
        <f>IF('Peer Comparison Tool'!$D$11="NR",INDEX('CECL &lt;50B Database'!$A:$A,MATCH(Workings!$A2419,'CECL &lt;50B Database'!$AI:$AI,0)),INDEX('ALLL &lt;50B Database'!$A:$A,MATCH(Workings!$A2419,'ALLL &lt;50B Database'!$AI:$AI,0)))</f>
        <v>#N/A</v>
      </c>
      <c r="C2419" s="3" t="str">
        <f>IFERROR(IFERROR(VLOOKUP($B2419,'CECL &lt;50B Database'!$A:$AA,11,FALSE),VLOOKUP($B2419,'ALLL &lt;50B Database'!$A:$AA,11,FALSE)),"")</f>
        <v/>
      </c>
      <c r="D2419" t="str">
        <f t="shared" si="74"/>
        <v/>
      </c>
    </row>
    <row r="2420" spans="1:4" x14ac:dyDescent="0.25">
      <c r="A2420">
        <f t="shared" si="75"/>
        <v>2420</v>
      </c>
      <c r="B2420" t="e">
        <f>IF('Peer Comparison Tool'!$D$11="NR",INDEX('CECL &lt;50B Database'!$A:$A,MATCH(Workings!$A2420,'CECL &lt;50B Database'!$AI:$AI,0)),INDEX('ALLL &lt;50B Database'!$A:$A,MATCH(Workings!$A2420,'ALLL &lt;50B Database'!$AI:$AI,0)))</f>
        <v>#N/A</v>
      </c>
      <c r="C2420" s="3" t="str">
        <f>IFERROR(IFERROR(VLOOKUP($B2420,'CECL &lt;50B Database'!$A:$AA,11,FALSE),VLOOKUP($B2420,'ALLL &lt;50B Database'!$A:$AA,11,FALSE)),"")</f>
        <v/>
      </c>
      <c r="D2420" t="str">
        <f t="shared" si="74"/>
        <v/>
      </c>
    </row>
    <row r="2421" spans="1:4" x14ac:dyDescent="0.25">
      <c r="A2421">
        <f t="shared" si="75"/>
        <v>2421</v>
      </c>
      <c r="B2421" t="e">
        <f>IF('Peer Comparison Tool'!$D$11="NR",INDEX('CECL &lt;50B Database'!$A:$A,MATCH(Workings!$A2421,'CECL &lt;50B Database'!$AI:$AI,0)),INDEX('ALLL &lt;50B Database'!$A:$A,MATCH(Workings!$A2421,'ALLL &lt;50B Database'!$AI:$AI,0)))</f>
        <v>#N/A</v>
      </c>
      <c r="C2421" s="3" t="str">
        <f>IFERROR(IFERROR(VLOOKUP($B2421,'CECL &lt;50B Database'!$A:$AA,11,FALSE),VLOOKUP($B2421,'ALLL &lt;50B Database'!$A:$AA,11,FALSE)),"")</f>
        <v/>
      </c>
      <c r="D2421" t="str">
        <f t="shared" si="74"/>
        <v/>
      </c>
    </row>
    <row r="2422" spans="1:4" x14ac:dyDescent="0.25">
      <c r="A2422">
        <f t="shared" si="75"/>
        <v>2422</v>
      </c>
      <c r="B2422" t="e">
        <f>IF('Peer Comparison Tool'!$D$11="NR",INDEX('CECL &lt;50B Database'!$A:$A,MATCH(Workings!$A2422,'CECL &lt;50B Database'!$AI:$AI,0)),INDEX('ALLL &lt;50B Database'!$A:$A,MATCH(Workings!$A2422,'ALLL &lt;50B Database'!$AI:$AI,0)))</f>
        <v>#N/A</v>
      </c>
      <c r="C2422" s="3" t="str">
        <f>IFERROR(IFERROR(VLOOKUP($B2422,'CECL &lt;50B Database'!$A:$AA,11,FALSE),VLOOKUP($B2422,'ALLL &lt;50B Database'!$A:$AA,11,FALSE)),"")</f>
        <v/>
      </c>
      <c r="D2422" t="str">
        <f t="shared" si="74"/>
        <v/>
      </c>
    </row>
    <row r="2423" spans="1:4" x14ac:dyDescent="0.25">
      <c r="A2423">
        <f t="shared" si="75"/>
        <v>2423</v>
      </c>
      <c r="B2423" t="e">
        <f>IF('Peer Comparison Tool'!$D$11="NR",INDEX('CECL &lt;50B Database'!$A:$A,MATCH(Workings!$A2423,'CECL &lt;50B Database'!$AI:$AI,0)),INDEX('ALLL &lt;50B Database'!$A:$A,MATCH(Workings!$A2423,'ALLL &lt;50B Database'!$AI:$AI,0)))</f>
        <v>#N/A</v>
      </c>
      <c r="C2423" s="3" t="str">
        <f>IFERROR(IFERROR(VLOOKUP($B2423,'CECL &lt;50B Database'!$A:$AA,11,FALSE),VLOOKUP($B2423,'ALLL &lt;50B Database'!$A:$AA,11,FALSE)),"")</f>
        <v/>
      </c>
      <c r="D2423" t="str">
        <f t="shared" si="74"/>
        <v/>
      </c>
    </row>
    <row r="2424" spans="1:4" x14ac:dyDescent="0.25">
      <c r="A2424">
        <f t="shared" si="75"/>
        <v>2424</v>
      </c>
      <c r="B2424" t="e">
        <f>IF('Peer Comparison Tool'!$D$11="NR",INDEX('CECL &lt;50B Database'!$A:$A,MATCH(Workings!$A2424,'CECL &lt;50B Database'!$AI:$AI,0)),INDEX('ALLL &lt;50B Database'!$A:$A,MATCH(Workings!$A2424,'ALLL &lt;50B Database'!$AI:$AI,0)))</f>
        <v>#N/A</v>
      </c>
      <c r="C2424" s="3" t="str">
        <f>IFERROR(IFERROR(VLOOKUP($B2424,'CECL &lt;50B Database'!$A:$AA,11,FALSE),VLOOKUP($B2424,'ALLL &lt;50B Database'!$A:$AA,11,FALSE)),"")</f>
        <v/>
      </c>
      <c r="D2424" t="str">
        <f t="shared" si="74"/>
        <v/>
      </c>
    </row>
    <row r="2425" spans="1:4" x14ac:dyDescent="0.25">
      <c r="A2425">
        <f t="shared" si="75"/>
        <v>2425</v>
      </c>
      <c r="B2425" t="e">
        <f>IF('Peer Comparison Tool'!$D$11="NR",INDEX('CECL &lt;50B Database'!$A:$A,MATCH(Workings!$A2425,'CECL &lt;50B Database'!$AI:$AI,0)),INDEX('ALLL &lt;50B Database'!$A:$A,MATCH(Workings!$A2425,'ALLL &lt;50B Database'!$AI:$AI,0)))</f>
        <v>#N/A</v>
      </c>
      <c r="C2425" s="3" t="str">
        <f>IFERROR(IFERROR(VLOOKUP($B2425,'CECL &lt;50B Database'!$A:$AA,11,FALSE),VLOOKUP($B2425,'ALLL &lt;50B Database'!$A:$AA,11,FALSE)),"")</f>
        <v/>
      </c>
      <c r="D2425" t="str">
        <f t="shared" si="74"/>
        <v/>
      </c>
    </row>
    <row r="2426" spans="1:4" x14ac:dyDescent="0.25">
      <c r="A2426">
        <f t="shared" si="75"/>
        <v>2426</v>
      </c>
      <c r="B2426" t="e">
        <f>IF('Peer Comparison Tool'!$D$11="NR",INDEX('CECL &lt;50B Database'!$A:$A,MATCH(Workings!$A2426,'CECL &lt;50B Database'!$AI:$AI,0)),INDEX('ALLL &lt;50B Database'!$A:$A,MATCH(Workings!$A2426,'ALLL &lt;50B Database'!$AI:$AI,0)))</f>
        <v>#N/A</v>
      </c>
      <c r="C2426" s="3" t="str">
        <f>IFERROR(IFERROR(VLOOKUP($B2426,'CECL &lt;50B Database'!$A:$AA,11,FALSE),VLOOKUP($B2426,'ALLL &lt;50B Database'!$A:$AA,11,FALSE)),"")</f>
        <v/>
      </c>
      <c r="D2426" t="str">
        <f t="shared" si="74"/>
        <v/>
      </c>
    </row>
    <row r="2427" spans="1:4" x14ac:dyDescent="0.25">
      <c r="A2427">
        <f t="shared" si="75"/>
        <v>2427</v>
      </c>
      <c r="B2427" t="e">
        <f>IF('Peer Comparison Tool'!$D$11="NR",INDEX('CECL &lt;50B Database'!$A:$A,MATCH(Workings!$A2427,'CECL &lt;50B Database'!$AI:$AI,0)),INDEX('ALLL &lt;50B Database'!$A:$A,MATCH(Workings!$A2427,'ALLL &lt;50B Database'!$AI:$AI,0)))</f>
        <v>#N/A</v>
      </c>
      <c r="C2427" s="3" t="str">
        <f>IFERROR(IFERROR(VLOOKUP($B2427,'CECL &lt;50B Database'!$A:$AA,11,FALSE),VLOOKUP($B2427,'ALLL &lt;50B Database'!$A:$AA,11,FALSE)),"")</f>
        <v/>
      </c>
      <c r="D2427" t="str">
        <f t="shared" si="74"/>
        <v/>
      </c>
    </row>
    <row r="2428" spans="1:4" x14ac:dyDescent="0.25">
      <c r="A2428">
        <f t="shared" si="75"/>
        <v>2428</v>
      </c>
      <c r="B2428" t="e">
        <f>IF('Peer Comparison Tool'!$D$11="NR",INDEX('CECL &lt;50B Database'!$A:$A,MATCH(Workings!$A2428,'CECL &lt;50B Database'!$AI:$AI,0)),INDEX('ALLL &lt;50B Database'!$A:$A,MATCH(Workings!$A2428,'ALLL &lt;50B Database'!$AI:$AI,0)))</f>
        <v>#N/A</v>
      </c>
      <c r="C2428" s="3" t="str">
        <f>IFERROR(IFERROR(VLOOKUP($B2428,'CECL &lt;50B Database'!$A:$AA,11,FALSE),VLOOKUP($B2428,'ALLL &lt;50B Database'!$A:$AA,11,FALSE)),"")</f>
        <v/>
      </c>
      <c r="D2428" t="str">
        <f t="shared" si="74"/>
        <v/>
      </c>
    </row>
    <row r="2429" spans="1:4" x14ac:dyDescent="0.25">
      <c r="A2429">
        <f t="shared" si="75"/>
        <v>2429</v>
      </c>
      <c r="B2429" t="e">
        <f>IF('Peer Comparison Tool'!$D$11="NR",INDEX('CECL &lt;50B Database'!$A:$A,MATCH(Workings!$A2429,'CECL &lt;50B Database'!$AI:$AI,0)),INDEX('ALLL &lt;50B Database'!$A:$A,MATCH(Workings!$A2429,'ALLL &lt;50B Database'!$AI:$AI,0)))</f>
        <v>#N/A</v>
      </c>
      <c r="C2429" s="3" t="str">
        <f>IFERROR(IFERROR(VLOOKUP($B2429,'CECL &lt;50B Database'!$A:$AA,11,FALSE),VLOOKUP($B2429,'ALLL &lt;50B Database'!$A:$AA,11,FALSE)),"")</f>
        <v/>
      </c>
      <c r="D2429" t="str">
        <f t="shared" si="74"/>
        <v/>
      </c>
    </row>
    <row r="2430" spans="1:4" x14ac:dyDescent="0.25">
      <c r="A2430">
        <f t="shared" si="75"/>
        <v>2430</v>
      </c>
      <c r="B2430" t="e">
        <f>IF('Peer Comparison Tool'!$D$11="NR",INDEX('CECL &lt;50B Database'!$A:$A,MATCH(Workings!$A2430,'CECL &lt;50B Database'!$AI:$AI,0)),INDEX('ALLL &lt;50B Database'!$A:$A,MATCH(Workings!$A2430,'ALLL &lt;50B Database'!$AI:$AI,0)))</f>
        <v>#N/A</v>
      </c>
      <c r="C2430" s="3" t="str">
        <f>IFERROR(IFERROR(VLOOKUP($B2430,'CECL &lt;50B Database'!$A:$AA,11,FALSE),VLOOKUP($B2430,'ALLL &lt;50B Database'!$A:$AA,11,FALSE)),"")</f>
        <v/>
      </c>
      <c r="D2430" t="str">
        <f t="shared" si="74"/>
        <v/>
      </c>
    </row>
    <row r="2431" spans="1:4" x14ac:dyDescent="0.25">
      <c r="A2431">
        <f t="shared" si="75"/>
        <v>2431</v>
      </c>
      <c r="B2431" t="e">
        <f>IF('Peer Comparison Tool'!$D$11="NR",INDEX('CECL &lt;50B Database'!$A:$A,MATCH(Workings!$A2431,'CECL &lt;50B Database'!$AI:$AI,0)),INDEX('ALLL &lt;50B Database'!$A:$A,MATCH(Workings!$A2431,'ALLL &lt;50B Database'!$AI:$AI,0)))</f>
        <v>#N/A</v>
      </c>
      <c r="C2431" s="3" t="str">
        <f>IFERROR(IFERROR(VLOOKUP($B2431,'CECL &lt;50B Database'!$A:$AA,11,FALSE),VLOOKUP($B2431,'ALLL &lt;50B Database'!$A:$AA,11,FALSE)),"")</f>
        <v/>
      </c>
      <c r="D2431" t="str">
        <f t="shared" si="74"/>
        <v/>
      </c>
    </row>
    <row r="2432" spans="1:4" x14ac:dyDescent="0.25">
      <c r="A2432">
        <f t="shared" si="75"/>
        <v>2432</v>
      </c>
      <c r="B2432" t="e">
        <f>IF('Peer Comparison Tool'!$D$11="NR",INDEX('CECL &lt;50B Database'!$A:$A,MATCH(Workings!$A2432,'CECL &lt;50B Database'!$AI:$AI,0)),INDEX('ALLL &lt;50B Database'!$A:$A,MATCH(Workings!$A2432,'ALLL &lt;50B Database'!$AI:$AI,0)))</f>
        <v>#N/A</v>
      </c>
      <c r="C2432" s="3" t="str">
        <f>IFERROR(IFERROR(VLOOKUP($B2432,'CECL &lt;50B Database'!$A:$AA,11,FALSE),VLOOKUP($B2432,'ALLL &lt;50B Database'!$A:$AA,11,FALSE)),"")</f>
        <v/>
      </c>
      <c r="D2432" t="str">
        <f t="shared" si="74"/>
        <v/>
      </c>
    </row>
    <row r="2433" spans="1:4" x14ac:dyDescent="0.25">
      <c r="A2433">
        <f t="shared" si="75"/>
        <v>2433</v>
      </c>
      <c r="B2433" t="e">
        <f>IF('Peer Comparison Tool'!$D$11="NR",INDEX('CECL &lt;50B Database'!$A:$A,MATCH(Workings!$A2433,'CECL &lt;50B Database'!$AI:$AI,0)),INDEX('ALLL &lt;50B Database'!$A:$A,MATCH(Workings!$A2433,'ALLL &lt;50B Database'!$AI:$AI,0)))</f>
        <v>#N/A</v>
      </c>
      <c r="C2433" s="3" t="str">
        <f>IFERROR(IFERROR(VLOOKUP($B2433,'CECL &lt;50B Database'!$A:$AA,11,FALSE),VLOOKUP($B2433,'ALLL &lt;50B Database'!$A:$AA,11,FALSE)),"")</f>
        <v/>
      </c>
      <c r="D2433" t="str">
        <f t="shared" si="74"/>
        <v/>
      </c>
    </row>
    <row r="2434" spans="1:4" x14ac:dyDescent="0.25">
      <c r="A2434">
        <f t="shared" si="75"/>
        <v>2434</v>
      </c>
      <c r="B2434" t="e">
        <f>IF('Peer Comparison Tool'!$D$11="NR",INDEX('CECL &lt;50B Database'!$A:$A,MATCH(Workings!$A2434,'CECL &lt;50B Database'!$AI:$AI,0)),INDEX('ALLL &lt;50B Database'!$A:$A,MATCH(Workings!$A2434,'ALLL &lt;50B Database'!$AI:$AI,0)))</f>
        <v>#N/A</v>
      </c>
      <c r="C2434" s="3" t="str">
        <f>IFERROR(IFERROR(VLOOKUP($B2434,'CECL &lt;50B Database'!$A:$AA,11,FALSE),VLOOKUP($B2434,'ALLL &lt;50B Database'!$A:$AA,11,FALSE)),"")</f>
        <v/>
      </c>
      <c r="D2434" t="str">
        <f t="shared" ref="D2434:D2497" si="76">IFERROR(RANK($C2434,$C$1:$C$5000,0),"")</f>
        <v/>
      </c>
    </row>
    <row r="2435" spans="1:4" x14ac:dyDescent="0.25">
      <c r="A2435">
        <f t="shared" si="75"/>
        <v>2435</v>
      </c>
      <c r="B2435" t="e">
        <f>IF('Peer Comparison Tool'!$D$11="NR",INDEX('CECL &lt;50B Database'!$A:$A,MATCH(Workings!$A2435,'CECL &lt;50B Database'!$AI:$AI,0)),INDEX('ALLL &lt;50B Database'!$A:$A,MATCH(Workings!$A2435,'ALLL &lt;50B Database'!$AI:$AI,0)))</f>
        <v>#N/A</v>
      </c>
      <c r="C2435" s="3" t="str">
        <f>IFERROR(IFERROR(VLOOKUP($B2435,'CECL &lt;50B Database'!$A:$AA,11,FALSE),VLOOKUP($B2435,'ALLL &lt;50B Database'!$A:$AA,11,FALSE)),"")</f>
        <v/>
      </c>
      <c r="D2435" t="str">
        <f t="shared" si="76"/>
        <v/>
      </c>
    </row>
    <row r="2436" spans="1:4" x14ac:dyDescent="0.25">
      <c r="A2436">
        <f t="shared" ref="A2436:A2499" si="77">A2435+1</f>
        <v>2436</v>
      </c>
      <c r="B2436" t="e">
        <f>IF('Peer Comparison Tool'!$D$11="NR",INDEX('CECL &lt;50B Database'!$A:$A,MATCH(Workings!$A2436,'CECL &lt;50B Database'!$AI:$AI,0)),INDEX('ALLL &lt;50B Database'!$A:$A,MATCH(Workings!$A2436,'ALLL &lt;50B Database'!$AI:$AI,0)))</f>
        <v>#N/A</v>
      </c>
      <c r="C2436" s="3" t="str">
        <f>IFERROR(IFERROR(VLOOKUP($B2436,'CECL &lt;50B Database'!$A:$AA,11,FALSE),VLOOKUP($B2436,'ALLL &lt;50B Database'!$A:$AA,11,FALSE)),"")</f>
        <v/>
      </c>
      <c r="D2436" t="str">
        <f t="shared" si="76"/>
        <v/>
      </c>
    </row>
    <row r="2437" spans="1:4" x14ac:dyDescent="0.25">
      <c r="A2437">
        <f t="shared" si="77"/>
        <v>2437</v>
      </c>
      <c r="B2437" t="e">
        <f>IF('Peer Comparison Tool'!$D$11="NR",INDEX('CECL &lt;50B Database'!$A:$A,MATCH(Workings!$A2437,'CECL &lt;50B Database'!$AI:$AI,0)),INDEX('ALLL &lt;50B Database'!$A:$A,MATCH(Workings!$A2437,'ALLL &lt;50B Database'!$AI:$AI,0)))</f>
        <v>#N/A</v>
      </c>
      <c r="C2437" s="3" t="str">
        <f>IFERROR(IFERROR(VLOOKUP($B2437,'CECL &lt;50B Database'!$A:$AA,11,FALSE),VLOOKUP($B2437,'ALLL &lt;50B Database'!$A:$AA,11,FALSE)),"")</f>
        <v/>
      </c>
      <c r="D2437" t="str">
        <f t="shared" si="76"/>
        <v/>
      </c>
    </row>
    <row r="2438" spans="1:4" x14ac:dyDescent="0.25">
      <c r="A2438">
        <f t="shared" si="77"/>
        <v>2438</v>
      </c>
      <c r="B2438" t="e">
        <f>IF('Peer Comparison Tool'!$D$11="NR",INDEX('CECL &lt;50B Database'!$A:$A,MATCH(Workings!$A2438,'CECL &lt;50B Database'!$AI:$AI,0)),INDEX('ALLL &lt;50B Database'!$A:$A,MATCH(Workings!$A2438,'ALLL &lt;50B Database'!$AI:$AI,0)))</f>
        <v>#N/A</v>
      </c>
      <c r="C2438" s="3" t="str">
        <f>IFERROR(IFERROR(VLOOKUP($B2438,'CECL &lt;50B Database'!$A:$AA,11,FALSE),VLOOKUP($B2438,'ALLL &lt;50B Database'!$A:$AA,11,FALSE)),"")</f>
        <v/>
      </c>
      <c r="D2438" t="str">
        <f t="shared" si="76"/>
        <v/>
      </c>
    </row>
    <row r="2439" spans="1:4" x14ac:dyDescent="0.25">
      <c r="A2439">
        <f t="shared" si="77"/>
        <v>2439</v>
      </c>
      <c r="B2439" t="e">
        <f>IF('Peer Comparison Tool'!$D$11="NR",INDEX('CECL &lt;50B Database'!$A:$A,MATCH(Workings!$A2439,'CECL &lt;50B Database'!$AI:$AI,0)),INDEX('ALLL &lt;50B Database'!$A:$A,MATCH(Workings!$A2439,'ALLL &lt;50B Database'!$AI:$AI,0)))</f>
        <v>#N/A</v>
      </c>
      <c r="C2439" s="3" t="str">
        <f>IFERROR(IFERROR(VLOOKUP($B2439,'CECL &lt;50B Database'!$A:$AA,11,FALSE),VLOOKUP($B2439,'ALLL &lt;50B Database'!$A:$AA,11,FALSE)),"")</f>
        <v/>
      </c>
      <c r="D2439" t="str">
        <f t="shared" si="76"/>
        <v/>
      </c>
    </row>
    <row r="2440" spans="1:4" x14ac:dyDescent="0.25">
      <c r="A2440">
        <f t="shared" si="77"/>
        <v>2440</v>
      </c>
      <c r="B2440" t="e">
        <f>IF('Peer Comparison Tool'!$D$11="NR",INDEX('CECL &lt;50B Database'!$A:$A,MATCH(Workings!$A2440,'CECL &lt;50B Database'!$AI:$AI,0)),INDEX('ALLL &lt;50B Database'!$A:$A,MATCH(Workings!$A2440,'ALLL &lt;50B Database'!$AI:$AI,0)))</f>
        <v>#N/A</v>
      </c>
      <c r="C2440" s="3" t="str">
        <f>IFERROR(IFERROR(VLOOKUP($B2440,'CECL &lt;50B Database'!$A:$AA,11,FALSE),VLOOKUP($B2440,'ALLL &lt;50B Database'!$A:$AA,11,FALSE)),"")</f>
        <v/>
      </c>
      <c r="D2440" t="str">
        <f t="shared" si="76"/>
        <v/>
      </c>
    </row>
    <row r="2441" spans="1:4" x14ac:dyDescent="0.25">
      <c r="A2441">
        <f t="shared" si="77"/>
        <v>2441</v>
      </c>
      <c r="B2441" t="e">
        <f>IF('Peer Comparison Tool'!$D$11="NR",INDEX('CECL &lt;50B Database'!$A:$A,MATCH(Workings!$A2441,'CECL &lt;50B Database'!$AI:$AI,0)),INDEX('ALLL &lt;50B Database'!$A:$A,MATCH(Workings!$A2441,'ALLL &lt;50B Database'!$AI:$AI,0)))</f>
        <v>#N/A</v>
      </c>
      <c r="C2441" s="3" t="str">
        <f>IFERROR(IFERROR(VLOOKUP($B2441,'CECL &lt;50B Database'!$A:$AA,11,FALSE),VLOOKUP($B2441,'ALLL &lt;50B Database'!$A:$AA,11,FALSE)),"")</f>
        <v/>
      </c>
      <c r="D2441" t="str">
        <f t="shared" si="76"/>
        <v/>
      </c>
    </row>
    <row r="2442" spans="1:4" x14ac:dyDescent="0.25">
      <c r="A2442">
        <f t="shared" si="77"/>
        <v>2442</v>
      </c>
      <c r="B2442" t="e">
        <f>IF('Peer Comparison Tool'!$D$11="NR",INDEX('CECL &lt;50B Database'!$A:$A,MATCH(Workings!$A2442,'CECL &lt;50B Database'!$AI:$AI,0)),INDEX('ALLL &lt;50B Database'!$A:$A,MATCH(Workings!$A2442,'ALLL &lt;50B Database'!$AI:$AI,0)))</f>
        <v>#N/A</v>
      </c>
      <c r="C2442" s="3" t="str">
        <f>IFERROR(IFERROR(VLOOKUP($B2442,'CECL &lt;50B Database'!$A:$AA,11,FALSE),VLOOKUP($B2442,'ALLL &lt;50B Database'!$A:$AA,11,FALSE)),"")</f>
        <v/>
      </c>
      <c r="D2442" t="str">
        <f t="shared" si="76"/>
        <v/>
      </c>
    </row>
    <row r="2443" spans="1:4" x14ac:dyDescent="0.25">
      <c r="A2443">
        <f t="shared" si="77"/>
        <v>2443</v>
      </c>
      <c r="B2443" t="e">
        <f>IF('Peer Comparison Tool'!$D$11="NR",INDEX('CECL &lt;50B Database'!$A:$A,MATCH(Workings!$A2443,'CECL &lt;50B Database'!$AI:$AI,0)),INDEX('ALLL &lt;50B Database'!$A:$A,MATCH(Workings!$A2443,'ALLL &lt;50B Database'!$AI:$AI,0)))</f>
        <v>#N/A</v>
      </c>
      <c r="C2443" s="3" t="str">
        <f>IFERROR(IFERROR(VLOOKUP($B2443,'CECL &lt;50B Database'!$A:$AA,11,FALSE),VLOOKUP($B2443,'ALLL &lt;50B Database'!$A:$AA,11,FALSE)),"")</f>
        <v/>
      </c>
      <c r="D2443" t="str">
        <f t="shared" si="76"/>
        <v/>
      </c>
    </row>
    <row r="2444" spans="1:4" x14ac:dyDescent="0.25">
      <c r="A2444">
        <f t="shared" si="77"/>
        <v>2444</v>
      </c>
      <c r="B2444" t="e">
        <f>IF('Peer Comparison Tool'!$D$11="NR",INDEX('CECL &lt;50B Database'!$A:$A,MATCH(Workings!$A2444,'CECL &lt;50B Database'!$AI:$AI,0)),INDEX('ALLL &lt;50B Database'!$A:$A,MATCH(Workings!$A2444,'ALLL &lt;50B Database'!$AI:$AI,0)))</f>
        <v>#N/A</v>
      </c>
      <c r="C2444" s="3" t="str">
        <f>IFERROR(IFERROR(VLOOKUP($B2444,'CECL &lt;50B Database'!$A:$AA,11,FALSE),VLOOKUP($B2444,'ALLL &lt;50B Database'!$A:$AA,11,FALSE)),"")</f>
        <v/>
      </c>
      <c r="D2444" t="str">
        <f t="shared" si="76"/>
        <v/>
      </c>
    </row>
    <row r="2445" spans="1:4" x14ac:dyDescent="0.25">
      <c r="A2445">
        <f t="shared" si="77"/>
        <v>2445</v>
      </c>
      <c r="B2445" t="e">
        <f>IF('Peer Comparison Tool'!$D$11="NR",INDEX('CECL &lt;50B Database'!$A:$A,MATCH(Workings!$A2445,'CECL &lt;50B Database'!$AI:$AI,0)),INDEX('ALLL &lt;50B Database'!$A:$A,MATCH(Workings!$A2445,'ALLL &lt;50B Database'!$AI:$AI,0)))</f>
        <v>#N/A</v>
      </c>
      <c r="C2445" s="3" t="str">
        <f>IFERROR(IFERROR(VLOOKUP($B2445,'CECL &lt;50B Database'!$A:$AA,11,FALSE),VLOOKUP($B2445,'ALLL &lt;50B Database'!$A:$AA,11,FALSE)),"")</f>
        <v/>
      </c>
      <c r="D2445" t="str">
        <f t="shared" si="76"/>
        <v/>
      </c>
    </row>
    <row r="2446" spans="1:4" x14ac:dyDescent="0.25">
      <c r="A2446">
        <f t="shared" si="77"/>
        <v>2446</v>
      </c>
      <c r="B2446" t="e">
        <f>IF('Peer Comparison Tool'!$D$11="NR",INDEX('CECL &lt;50B Database'!$A:$A,MATCH(Workings!$A2446,'CECL &lt;50B Database'!$AI:$AI,0)),INDEX('ALLL &lt;50B Database'!$A:$A,MATCH(Workings!$A2446,'ALLL &lt;50B Database'!$AI:$AI,0)))</f>
        <v>#N/A</v>
      </c>
      <c r="C2446" s="3" t="str">
        <f>IFERROR(IFERROR(VLOOKUP($B2446,'CECL &lt;50B Database'!$A:$AA,11,FALSE),VLOOKUP($B2446,'ALLL &lt;50B Database'!$A:$AA,11,FALSE)),"")</f>
        <v/>
      </c>
      <c r="D2446" t="str">
        <f t="shared" si="76"/>
        <v/>
      </c>
    </row>
    <row r="2447" spans="1:4" x14ac:dyDescent="0.25">
      <c r="A2447">
        <f t="shared" si="77"/>
        <v>2447</v>
      </c>
      <c r="B2447" t="e">
        <f>IF('Peer Comparison Tool'!$D$11="NR",INDEX('CECL &lt;50B Database'!$A:$A,MATCH(Workings!$A2447,'CECL &lt;50B Database'!$AI:$AI,0)),INDEX('ALLL &lt;50B Database'!$A:$A,MATCH(Workings!$A2447,'ALLL &lt;50B Database'!$AI:$AI,0)))</f>
        <v>#N/A</v>
      </c>
      <c r="C2447" s="3" t="str">
        <f>IFERROR(IFERROR(VLOOKUP($B2447,'CECL &lt;50B Database'!$A:$AA,11,FALSE),VLOOKUP($B2447,'ALLL &lt;50B Database'!$A:$AA,11,FALSE)),"")</f>
        <v/>
      </c>
      <c r="D2447" t="str">
        <f t="shared" si="76"/>
        <v/>
      </c>
    </row>
    <row r="2448" spans="1:4" x14ac:dyDescent="0.25">
      <c r="A2448">
        <f t="shared" si="77"/>
        <v>2448</v>
      </c>
      <c r="B2448" t="e">
        <f>IF('Peer Comparison Tool'!$D$11="NR",INDEX('CECL &lt;50B Database'!$A:$A,MATCH(Workings!$A2448,'CECL &lt;50B Database'!$AI:$AI,0)),INDEX('ALLL &lt;50B Database'!$A:$A,MATCH(Workings!$A2448,'ALLL &lt;50B Database'!$AI:$AI,0)))</f>
        <v>#N/A</v>
      </c>
      <c r="C2448" s="3" t="str">
        <f>IFERROR(IFERROR(VLOOKUP($B2448,'CECL &lt;50B Database'!$A:$AA,11,FALSE),VLOOKUP($B2448,'ALLL &lt;50B Database'!$A:$AA,11,FALSE)),"")</f>
        <v/>
      </c>
      <c r="D2448" t="str">
        <f t="shared" si="76"/>
        <v/>
      </c>
    </row>
    <row r="2449" spans="1:4" x14ac:dyDescent="0.25">
      <c r="A2449">
        <f t="shared" si="77"/>
        <v>2449</v>
      </c>
      <c r="B2449" t="e">
        <f>IF('Peer Comparison Tool'!$D$11="NR",INDEX('CECL &lt;50B Database'!$A:$A,MATCH(Workings!$A2449,'CECL &lt;50B Database'!$AI:$AI,0)),INDEX('ALLL &lt;50B Database'!$A:$A,MATCH(Workings!$A2449,'ALLL &lt;50B Database'!$AI:$AI,0)))</f>
        <v>#N/A</v>
      </c>
      <c r="C2449" s="3" t="str">
        <f>IFERROR(IFERROR(VLOOKUP($B2449,'CECL &lt;50B Database'!$A:$AA,11,FALSE),VLOOKUP($B2449,'ALLL &lt;50B Database'!$A:$AA,11,FALSE)),"")</f>
        <v/>
      </c>
      <c r="D2449" t="str">
        <f t="shared" si="76"/>
        <v/>
      </c>
    </row>
    <row r="2450" spans="1:4" x14ac:dyDescent="0.25">
      <c r="A2450">
        <f t="shared" si="77"/>
        <v>2450</v>
      </c>
      <c r="B2450" t="e">
        <f>IF('Peer Comparison Tool'!$D$11="NR",INDEX('CECL &lt;50B Database'!$A:$A,MATCH(Workings!$A2450,'CECL &lt;50B Database'!$AI:$AI,0)),INDEX('ALLL &lt;50B Database'!$A:$A,MATCH(Workings!$A2450,'ALLL &lt;50B Database'!$AI:$AI,0)))</f>
        <v>#N/A</v>
      </c>
      <c r="C2450" s="3" t="str">
        <f>IFERROR(IFERROR(VLOOKUP($B2450,'CECL &lt;50B Database'!$A:$AA,11,FALSE),VLOOKUP($B2450,'ALLL &lt;50B Database'!$A:$AA,11,FALSE)),"")</f>
        <v/>
      </c>
      <c r="D2450" t="str">
        <f t="shared" si="76"/>
        <v/>
      </c>
    </row>
    <row r="2451" spans="1:4" x14ac:dyDescent="0.25">
      <c r="A2451">
        <f t="shared" si="77"/>
        <v>2451</v>
      </c>
      <c r="B2451" t="e">
        <f>IF('Peer Comparison Tool'!$D$11="NR",INDEX('CECL &lt;50B Database'!$A:$A,MATCH(Workings!$A2451,'CECL &lt;50B Database'!$AI:$AI,0)),INDEX('ALLL &lt;50B Database'!$A:$A,MATCH(Workings!$A2451,'ALLL &lt;50B Database'!$AI:$AI,0)))</f>
        <v>#N/A</v>
      </c>
      <c r="C2451" s="3" t="str">
        <f>IFERROR(IFERROR(VLOOKUP($B2451,'CECL &lt;50B Database'!$A:$AA,11,FALSE),VLOOKUP($B2451,'ALLL &lt;50B Database'!$A:$AA,11,FALSE)),"")</f>
        <v/>
      </c>
      <c r="D2451" t="str">
        <f t="shared" si="76"/>
        <v/>
      </c>
    </row>
    <row r="2452" spans="1:4" x14ac:dyDescent="0.25">
      <c r="A2452">
        <f t="shared" si="77"/>
        <v>2452</v>
      </c>
      <c r="B2452" t="e">
        <f>IF('Peer Comparison Tool'!$D$11="NR",INDEX('CECL &lt;50B Database'!$A:$A,MATCH(Workings!$A2452,'CECL &lt;50B Database'!$AI:$AI,0)),INDEX('ALLL &lt;50B Database'!$A:$A,MATCH(Workings!$A2452,'ALLL &lt;50B Database'!$AI:$AI,0)))</f>
        <v>#N/A</v>
      </c>
      <c r="C2452" s="3" t="str">
        <f>IFERROR(IFERROR(VLOOKUP($B2452,'CECL &lt;50B Database'!$A:$AA,11,FALSE),VLOOKUP($B2452,'ALLL &lt;50B Database'!$A:$AA,11,FALSE)),"")</f>
        <v/>
      </c>
      <c r="D2452" t="str">
        <f t="shared" si="76"/>
        <v/>
      </c>
    </row>
    <row r="2453" spans="1:4" x14ac:dyDescent="0.25">
      <c r="A2453">
        <f t="shared" si="77"/>
        <v>2453</v>
      </c>
      <c r="B2453" t="e">
        <f>IF('Peer Comparison Tool'!$D$11="NR",INDEX('CECL &lt;50B Database'!$A:$A,MATCH(Workings!$A2453,'CECL &lt;50B Database'!$AI:$AI,0)),INDEX('ALLL &lt;50B Database'!$A:$A,MATCH(Workings!$A2453,'ALLL &lt;50B Database'!$AI:$AI,0)))</f>
        <v>#N/A</v>
      </c>
      <c r="C2453" s="3" t="str">
        <f>IFERROR(IFERROR(VLOOKUP($B2453,'CECL &lt;50B Database'!$A:$AA,11,FALSE),VLOOKUP($B2453,'ALLL &lt;50B Database'!$A:$AA,11,FALSE)),"")</f>
        <v/>
      </c>
      <c r="D2453" t="str">
        <f t="shared" si="76"/>
        <v/>
      </c>
    </row>
    <row r="2454" spans="1:4" x14ac:dyDescent="0.25">
      <c r="A2454">
        <f t="shared" si="77"/>
        <v>2454</v>
      </c>
      <c r="B2454" t="e">
        <f>IF('Peer Comparison Tool'!$D$11="NR",INDEX('CECL &lt;50B Database'!$A:$A,MATCH(Workings!$A2454,'CECL &lt;50B Database'!$AI:$AI,0)),INDEX('ALLL &lt;50B Database'!$A:$A,MATCH(Workings!$A2454,'ALLL &lt;50B Database'!$AI:$AI,0)))</f>
        <v>#N/A</v>
      </c>
      <c r="C2454" s="3" t="str">
        <f>IFERROR(IFERROR(VLOOKUP($B2454,'CECL &lt;50B Database'!$A:$AA,11,FALSE),VLOOKUP($B2454,'ALLL &lt;50B Database'!$A:$AA,11,FALSE)),"")</f>
        <v/>
      </c>
      <c r="D2454" t="str">
        <f t="shared" si="76"/>
        <v/>
      </c>
    </row>
    <row r="2455" spans="1:4" x14ac:dyDescent="0.25">
      <c r="A2455">
        <f t="shared" si="77"/>
        <v>2455</v>
      </c>
      <c r="B2455" t="e">
        <f>IF('Peer Comparison Tool'!$D$11="NR",INDEX('CECL &lt;50B Database'!$A:$A,MATCH(Workings!$A2455,'CECL &lt;50B Database'!$AI:$AI,0)),INDEX('ALLL &lt;50B Database'!$A:$A,MATCH(Workings!$A2455,'ALLL &lt;50B Database'!$AI:$AI,0)))</f>
        <v>#N/A</v>
      </c>
      <c r="C2455" s="3" t="str">
        <f>IFERROR(IFERROR(VLOOKUP($B2455,'CECL &lt;50B Database'!$A:$AA,11,FALSE),VLOOKUP($B2455,'ALLL &lt;50B Database'!$A:$AA,11,FALSE)),"")</f>
        <v/>
      </c>
      <c r="D2455" t="str">
        <f t="shared" si="76"/>
        <v/>
      </c>
    </row>
    <row r="2456" spans="1:4" x14ac:dyDescent="0.25">
      <c r="A2456">
        <f t="shared" si="77"/>
        <v>2456</v>
      </c>
      <c r="B2456" t="e">
        <f>IF('Peer Comparison Tool'!$D$11="NR",INDEX('CECL &lt;50B Database'!$A:$A,MATCH(Workings!$A2456,'CECL &lt;50B Database'!$AI:$AI,0)),INDEX('ALLL &lt;50B Database'!$A:$A,MATCH(Workings!$A2456,'ALLL &lt;50B Database'!$AI:$AI,0)))</f>
        <v>#N/A</v>
      </c>
      <c r="C2456" s="3" t="str">
        <f>IFERROR(IFERROR(VLOOKUP($B2456,'CECL &lt;50B Database'!$A:$AA,11,FALSE),VLOOKUP($B2456,'ALLL &lt;50B Database'!$A:$AA,11,FALSE)),"")</f>
        <v/>
      </c>
      <c r="D2456" t="str">
        <f t="shared" si="76"/>
        <v/>
      </c>
    </row>
    <row r="2457" spans="1:4" x14ac:dyDescent="0.25">
      <c r="A2457">
        <f t="shared" si="77"/>
        <v>2457</v>
      </c>
      <c r="B2457" t="e">
        <f>IF('Peer Comparison Tool'!$D$11="NR",INDEX('CECL &lt;50B Database'!$A:$A,MATCH(Workings!$A2457,'CECL &lt;50B Database'!$AI:$AI,0)),INDEX('ALLL &lt;50B Database'!$A:$A,MATCH(Workings!$A2457,'ALLL &lt;50B Database'!$AI:$AI,0)))</f>
        <v>#N/A</v>
      </c>
      <c r="C2457" s="3" t="str">
        <f>IFERROR(IFERROR(VLOOKUP($B2457,'CECL &lt;50B Database'!$A:$AA,11,FALSE),VLOOKUP($B2457,'ALLL &lt;50B Database'!$A:$AA,11,FALSE)),"")</f>
        <v/>
      </c>
      <c r="D2457" t="str">
        <f t="shared" si="76"/>
        <v/>
      </c>
    </row>
    <row r="2458" spans="1:4" x14ac:dyDescent="0.25">
      <c r="A2458">
        <f t="shared" si="77"/>
        <v>2458</v>
      </c>
      <c r="B2458" t="e">
        <f>IF('Peer Comparison Tool'!$D$11="NR",INDEX('CECL &lt;50B Database'!$A:$A,MATCH(Workings!$A2458,'CECL &lt;50B Database'!$AI:$AI,0)),INDEX('ALLL &lt;50B Database'!$A:$A,MATCH(Workings!$A2458,'ALLL &lt;50B Database'!$AI:$AI,0)))</f>
        <v>#N/A</v>
      </c>
      <c r="C2458" s="3" t="str">
        <f>IFERROR(IFERROR(VLOOKUP($B2458,'CECL &lt;50B Database'!$A:$AA,11,FALSE),VLOOKUP($B2458,'ALLL &lt;50B Database'!$A:$AA,11,FALSE)),"")</f>
        <v/>
      </c>
      <c r="D2458" t="str">
        <f t="shared" si="76"/>
        <v/>
      </c>
    </row>
    <row r="2459" spans="1:4" x14ac:dyDescent="0.25">
      <c r="A2459">
        <f t="shared" si="77"/>
        <v>2459</v>
      </c>
      <c r="B2459" t="e">
        <f>IF('Peer Comparison Tool'!$D$11="NR",INDEX('CECL &lt;50B Database'!$A:$A,MATCH(Workings!$A2459,'CECL &lt;50B Database'!$AI:$AI,0)),INDEX('ALLL &lt;50B Database'!$A:$A,MATCH(Workings!$A2459,'ALLL &lt;50B Database'!$AI:$AI,0)))</f>
        <v>#N/A</v>
      </c>
      <c r="C2459" s="3" t="str">
        <f>IFERROR(IFERROR(VLOOKUP($B2459,'CECL &lt;50B Database'!$A:$AA,11,FALSE),VLOOKUP($B2459,'ALLL &lt;50B Database'!$A:$AA,11,FALSE)),"")</f>
        <v/>
      </c>
      <c r="D2459" t="str">
        <f t="shared" si="76"/>
        <v/>
      </c>
    </row>
    <row r="2460" spans="1:4" x14ac:dyDescent="0.25">
      <c r="A2460">
        <f t="shared" si="77"/>
        <v>2460</v>
      </c>
      <c r="B2460" t="e">
        <f>IF('Peer Comparison Tool'!$D$11="NR",INDEX('CECL &lt;50B Database'!$A:$A,MATCH(Workings!$A2460,'CECL &lt;50B Database'!$AI:$AI,0)),INDEX('ALLL &lt;50B Database'!$A:$A,MATCH(Workings!$A2460,'ALLL &lt;50B Database'!$AI:$AI,0)))</f>
        <v>#N/A</v>
      </c>
      <c r="C2460" s="3" t="str">
        <f>IFERROR(IFERROR(VLOOKUP($B2460,'CECL &lt;50B Database'!$A:$AA,11,FALSE),VLOOKUP($B2460,'ALLL &lt;50B Database'!$A:$AA,11,FALSE)),"")</f>
        <v/>
      </c>
      <c r="D2460" t="str">
        <f t="shared" si="76"/>
        <v/>
      </c>
    </row>
    <row r="2461" spans="1:4" x14ac:dyDescent="0.25">
      <c r="A2461">
        <f t="shared" si="77"/>
        <v>2461</v>
      </c>
      <c r="B2461" t="e">
        <f>IF('Peer Comparison Tool'!$D$11="NR",INDEX('CECL &lt;50B Database'!$A:$A,MATCH(Workings!$A2461,'CECL &lt;50B Database'!$AI:$AI,0)),INDEX('ALLL &lt;50B Database'!$A:$A,MATCH(Workings!$A2461,'ALLL &lt;50B Database'!$AI:$AI,0)))</f>
        <v>#N/A</v>
      </c>
      <c r="C2461" s="3" t="str">
        <f>IFERROR(IFERROR(VLOOKUP($B2461,'CECL &lt;50B Database'!$A:$AA,11,FALSE),VLOOKUP($B2461,'ALLL &lt;50B Database'!$A:$AA,11,FALSE)),"")</f>
        <v/>
      </c>
      <c r="D2461" t="str">
        <f t="shared" si="76"/>
        <v/>
      </c>
    </row>
    <row r="2462" spans="1:4" x14ac:dyDescent="0.25">
      <c r="A2462">
        <f t="shared" si="77"/>
        <v>2462</v>
      </c>
      <c r="B2462" t="e">
        <f>IF('Peer Comparison Tool'!$D$11="NR",INDEX('CECL &lt;50B Database'!$A:$A,MATCH(Workings!$A2462,'CECL &lt;50B Database'!$AI:$AI,0)),INDEX('ALLL &lt;50B Database'!$A:$A,MATCH(Workings!$A2462,'ALLL &lt;50B Database'!$AI:$AI,0)))</f>
        <v>#N/A</v>
      </c>
      <c r="C2462" s="3" t="str">
        <f>IFERROR(IFERROR(VLOOKUP($B2462,'CECL &lt;50B Database'!$A:$AA,11,FALSE),VLOOKUP($B2462,'ALLL &lt;50B Database'!$A:$AA,11,FALSE)),"")</f>
        <v/>
      </c>
      <c r="D2462" t="str">
        <f t="shared" si="76"/>
        <v/>
      </c>
    </row>
    <row r="2463" spans="1:4" x14ac:dyDescent="0.25">
      <c r="A2463">
        <f t="shared" si="77"/>
        <v>2463</v>
      </c>
      <c r="B2463" t="e">
        <f>IF('Peer Comparison Tool'!$D$11="NR",INDEX('CECL &lt;50B Database'!$A:$A,MATCH(Workings!$A2463,'CECL &lt;50B Database'!$AI:$AI,0)),INDEX('ALLL &lt;50B Database'!$A:$A,MATCH(Workings!$A2463,'ALLL &lt;50B Database'!$AI:$AI,0)))</f>
        <v>#N/A</v>
      </c>
      <c r="C2463" s="3" t="str">
        <f>IFERROR(IFERROR(VLOOKUP($B2463,'CECL &lt;50B Database'!$A:$AA,11,FALSE),VLOOKUP($B2463,'ALLL &lt;50B Database'!$A:$AA,11,FALSE)),"")</f>
        <v/>
      </c>
      <c r="D2463" t="str">
        <f t="shared" si="76"/>
        <v/>
      </c>
    </row>
    <row r="2464" spans="1:4" x14ac:dyDescent="0.25">
      <c r="A2464">
        <f t="shared" si="77"/>
        <v>2464</v>
      </c>
      <c r="B2464" t="e">
        <f>IF('Peer Comparison Tool'!$D$11="NR",INDEX('CECL &lt;50B Database'!$A:$A,MATCH(Workings!$A2464,'CECL &lt;50B Database'!$AI:$AI,0)),INDEX('ALLL &lt;50B Database'!$A:$A,MATCH(Workings!$A2464,'ALLL &lt;50B Database'!$AI:$AI,0)))</f>
        <v>#N/A</v>
      </c>
      <c r="C2464" s="3" t="str">
        <f>IFERROR(IFERROR(VLOOKUP($B2464,'CECL &lt;50B Database'!$A:$AA,11,FALSE),VLOOKUP($B2464,'ALLL &lt;50B Database'!$A:$AA,11,FALSE)),"")</f>
        <v/>
      </c>
      <c r="D2464" t="str">
        <f t="shared" si="76"/>
        <v/>
      </c>
    </row>
    <row r="2465" spans="1:4" x14ac:dyDescent="0.25">
      <c r="A2465">
        <f t="shared" si="77"/>
        <v>2465</v>
      </c>
      <c r="B2465" t="e">
        <f>IF('Peer Comparison Tool'!$D$11="NR",INDEX('CECL &lt;50B Database'!$A:$A,MATCH(Workings!$A2465,'CECL &lt;50B Database'!$AI:$AI,0)),INDEX('ALLL &lt;50B Database'!$A:$A,MATCH(Workings!$A2465,'ALLL &lt;50B Database'!$AI:$AI,0)))</f>
        <v>#N/A</v>
      </c>
      <c r="C2465" s="3" t="str">
        <f>IFERROR(IFERROR(VLOOKUP($B2465,'CECL &lt;50B Database'!$A:$AA,11,FALSE),VLOOKUP($B2465,'ALLL &lt;50B Database'!$A:$AA,11,FALSE)),"")</f>
        <v/>
      </c>
      <c r="D2465" t="str">
        <f t="shared" si="76"/>
        <v/>
      </c>
    </row>
    <row r="2466" spans="1:4" x14ac:dyDescent="0.25">
      <c r="A2466">
        <f t="shared" si="77"/>
        <v>2466</v>
      </c>
      <c r="B2466" t="e">
        <f>IF('Peer Comparison Tool'!$D$11="NR",INDEX('CECL &lt;50B Database'!$A:$A,MATCH(Workings!$A2466,'CECL &lt;50B Database'!$AI:$AI,0)),INDEX('ALLL &lt;50B Database'!$A:$A,MATCH(Workings!$A2466,'ALLL &lt;50B Database'!$AI:$AI,0)))</f>
        <v>#N/A</v>
      </c>
      <c r="C2466" s="3" t="str">
        <f>IFERROR(IFERROR(VLOOKUP($B2466,'CECL &lt;50B Database'!$A:$AA,11,FALSE),VLOOKUP($B2466,'ALLL &lt;50B Database'!$A:$AA,11,FALSE)),"")</f>
        <v/>
      </c>
      <c r="D2466" t="str">
        <f t="shared" si="76"/>
        <v/>
      </c>
    </row>
    <row r="2467" spans="1:4" x14ac:dyDescent="0.25">
      <c r="A2467">
        <f t="shared" si="77"/>
        <v>2467</v>
      </c>
      <c r="B2467" t="e">
        <f>IF('Peer Comparison Tool'!$D$11="NR",INDEX('CECL &lt;50B Database'!$A:$A,MATCH(Workings!$A2467,'CECL &lt;50B Database'!$AI:$AI,0)),INDEX('ALLL &lt;50B Database'!$A:$A,MATCH(Workings!$A2467,'ALLL &lt;50B Database'!$AI:$AI,0)))</f>
        <v>#N/A</v>
      </c>
      <c r="C2467" s="3" t="str">
        <f>IFERROR(IFERROR(VLOOKUP($B2467,'CECL &lt;50B Database'!$A:$AA,11,FALSE),VLOOKUP($B2467,'ALLL &lt;50B Database'!$A:$AA,11,FALSE)),"")</f>
        <v/>
      </c>
      <c r="D2467" t="str">
        <f t="shared" si="76"/>
        <v/>
      </c>
    </row>
    <row r="2468" spans="1:4" x14ac:dyDescent="0.25">
      <c r="A2468">
        <f t="shared" si="77"/>
        <v>2468</v>
      </c>
      <c r="B2468" t="e">
        <f>IF('Peer Comparison Tool'!$D$11="NR",INDEX('CECL &lt;50B Database'!$A:$A,MATCH(Workings!$A2468,'CECL &lt;50B Database'!$AI:$AI,0)),INDEX('ALLL &lt;50B Database'!$A:$A,MATCH(Workings!$A2468,'ALLL &lt;50B Database'!$AI:$AI,0)))</f>
        <v>#N/A</v>
      </c>
      <c r="C2468" s="3" t="str">
        <f>IFERROR(IFERROR(VLOOKUP($B2468,'CECL &lt;50B Database'!$A:$AA,11,FALSE),VLOOKUP($B2468,'ALLL &lt;50B Database'!$A:$AA,11,FALSE)),"")</f>
        <v/>
      </c>
      <c r="D2468" t="str">
        <f t="shared" si="76"/>
        <v/>
      </c>
    </row>
    <row r="2469" spans="1:4" x14ac:dyDescent="0.25">
      <c r="A2469">
        <f t="shared" si="77"/>
        <v>2469</v>
      </c>
      <c r="B2469" t="e">
        <f>IF('Peer Comparison Tool'!$D$11="NR",INDEX('CECL &lt;50B Database'!$A:$A,MATCH(Workings!$A2469,'CECL &lt;50B Database'!$AI:$AI,0)),INDEX('ALLL &lt;50B Database'!$A:$A,MATCH(Workings!$A2469,'ALLL &lt;50B Database'!$AI:$AI,0)))</f>
        <v>#N/A</v>
      </c>
      <c r="C2469" s="3" t="str">
        <f>IFERROR(IFERROR(VLOOKUP($B2469,'CECL &lt;50B Database'!$A:$AA,11,FALSE),VLOOKUP($B2469,'ALLL &lt;50B Database'!$A:$AA,11,FALSE)),"")</f>
        <v/>
      </c>
      <c r="D2469" t="str">
        <f t="shared" si="76"/>
        <v/>
      </c>
    </row>
    <row r="2470" spans="1:4" x14ac:dyDescent="0.25">
      <c r="A2470">
        <f t="shared" si="77"/>
        <v>2470</v>
      </c>
      <c r="B2470" t="e">
        <f>IF('Peer Comparison Tool'!$D$11="NR",INDEX('CECL &lt;50B Database'!$A:$A,MATCH(Workings!$A2470,'CECL &lt;50B Database'!$AI:$AI,0)),INDEX('ALLL &lt;50B Database'!$A:$A,MATCH(Workings!$A2470,'ALLL &lt;50B Database'!$AI:$AI,0)))</f>
        <v>#N/A</v>
      </c>
      <c r="C2470" s="3" t="str">
        <f>IFERROR(IFERROR(VLOOKUP($B2470,'CECL &lt;50B Database'!$A:$AA,11,FALSE),VLOOKUP($B2470,'ALLL &lt;50B Database'!$A:$AA,11,FALSE)),"")</f>
        <v/>
      </c>
      <c r="D2470" t="str">
        <f t="shared" si="76"/>
        <v/>
      </c>
    </row>
    <row r="2471" spans="1:4" x14ac:dyDescent="0.25">
      <c r="A2471">
        <f t="shared" si="77"/>
        <v>2471</v>
      </c>
      <c r="B2471" t="e">
        <f>IF('Peer Comparison Tool'!$D$11="NR",INDEX('CECL &lt;50B Database'!$A:$A,MATCH(Workings!$A2471,'CECL &lt;50B Database'!$AI:$AI,0)),INDEX('ALLL &lt;50B Database'!$A:$A,MATCH(Workings!$A2471,'ALLL &lt;50B Database'!$AI:$AI,0)))</f>
        <v>#N/A</v>
      </c>
      <c r="C2471" s="3" t="str">
        <f>IFERROR(IFERROR(VLOOKUP($B2471,'CECL &lt;50B Database'!$A:$AA,11,FALSE),VLOOKUP($B2471,'ALLL &lt;50B Database'!$A:$AA,11,FALSE)),"")</f>
        <v/>
      </c>
      <c r="D2471" t="str">
        <f t="shared" si="76"/>
        <v/>
      </c>
    </row>
    <row r="2472" spans="1:4" x14ac:dyDescent="0.25">
      <c r="A2472">
        <f t="shared" si="77"/>
        <v>2472</v>
      </c>
      <c r="B2472" t="e">
        <f>IF('Peer Comparison Tool'!$D$11="NR",INDEX('CECL &lt;50B Database'!$A:$A,MATCH(Workings!$A2472,'CECL &lt;50B Database'!$AI:$AI,0)),INDEX('ALLL &lt;50B Database'!$A:$A,MATCH(Workings!$A2472,'ALLL &lt;50B Database'!$AI:$AI,0)))</f>
        <v>#N/A</v>
      </c>
      <c r="C2472" s="3" t="str">
        <f>IFERROR(IFERROR(VLOOKUP($B2472,'CECL &lt;50B Database'!$A:$AA,11,FALSE),VLOOKUP($B2472,'ALLL &lt;50B Database'!$A:$AA,11,FALSE)),"")</f>
        <v/>
      </c>
      <c r="D2472" t="str">
        <f t="shared" si="76"/>
        <v/>
      </c>
    </row>
    <row r="2473" spans="1:4" x14ac:dyDescent="0.25">
      <c r="A2473">
        <f t="shared" si="77"/>
        <v>2473</v>
      </c>
      <c r="B2473" t="e">
        <f>IF('Peer Comparison Tool'!$D$11="NR",INDEX('CECL &lt;50B Database'!$A:$A,MATCH(Workings!$A2473,'CECL &lt;50B Database'!$AI:$AI,0)),INDEX('ALLL &lt;50B Database'!$A:$A,MATCH(Workings!$A2473,'ALLL &lt;50B Database'!$AI:$AI,0)))</f>
        <v>#N/A</v>
      </c>
      <c r="C2473" s="3" t="str">
        <f>IFERROR(IFERROR(VLOOKUP($B2473,'CECL &lt;50B Database'!$A:$AA,11,FALSE),VLOOKUP($B2473,'ALLL &lt;50B Database'!$A:$AA,11,FALSE)),"")</f>
        <v/>
      </c>
      <c r="D2473" t="str">
        <f t="shared" si="76"/>
        <v/>
      </c>
    </row>
    <row r="2474" spans="1:4" x14ac:dyDescent="0.25">
      <c r="A2474">
        <f t="shared" si="77"/>
        <v>2474</v>
      </c>
      <c r="B2474" t="e">
        <f>IF('Peer Comparison Tool'!$D$11="NR",INDEX('CECL &lt;50B Database'!$A:$A,MATCH(Workings!$A2474,'CECL &lt;50B Database'!$AI:$AI,0)),INDEX('ALLL &lt;50B Database'!$A:$A,MATCH(Workings!$A2474,'ALLL &lt;50B Database'!$AI:$AI,0)))</f>
        <v>#N/A</v>
      </c>
      <c r="C2474" s="3" t="str">
        <f>IFERROR(IFERROR(VLOOKUP($B2474,'CECL &lt;50B Database'!$A:$AA,11,FALSE),VLOOKUP($B2474,'ALLL &lt;50B Database'!$A:$AA,11,FALSE)),"")</f>
        <v/>
      </c>
      <c r="D2474" t="str">
        <f t="shared" si="76"/>
        <v/>
      </c>
    </row>
    <row r="2475" spans="1:4" x14ac:dyDescent="0.25">
      <c r="A2475">
        <f t="shared" si="77"/>
        <v>2475</v>
      </c>
      <c r="B2475" t="e">
        <f>IF('Peer Comparison Tool'!$D$11="NR",INDEX('CECL &lt;50B Database'!$A:$A,MATCH(Workings!$A2475,'CECL &lt;50B Database'!$AI:$AI,0)),INDEX('ALLL &lt;50B Database'!$A:$A,MATCH(Workings!$A2475,'ALLL &lt;50B Database'!$AI:$AI,0)))</f>
        <v>#N/A</v>
      </c>
      <c r="C2475" s="3" t="str">
        <f>IFERROR(IFERROR(VLOOKUP($B2475,'CECL &lt;50B Database'!$A:$AA,11,FALSE),VLOOKUP($B2475,'ALLL &lt;50B Database'!$A:$AA,11,FALSE)),"")</f>
        <v/>
      </c>
      <c r="D2475" t="str">
        <f t="shared" si="76"/>
        <v/>
      </c>
    </row>
    <row r="2476" spans="1:4" x14ac:dyDescent="0.25">
      <c r="A2476">
        <f t="shared" si="77"/>
        <v>2476</v>
      </c>
      <c r="B2476" t="e">
        <f>IF('Peer Comparison Tool'!$D$11="NR",INDEX('CECL &lt;50B Database'!$A:$A,MATCH(Workings!$A2476,'CECL &lt;50B Database'!$AI:$AI,0)),INDEX('ALLL &lt;50B Database'!$A:$A,MATCH(Workings!$A2476,'ALLL &lt;50B Database'!$AI:$AI,0)))</f>
        <v>#N/A</v>
      </c>
      <c r="C2476" s="3" t="str">
        <f>IFERROR(IFERROR(VLOOKUP($B2476,'CECL &lt;50B Database'!$A:$AA,11,FALSE),VLOOKUP($B2476,'ALLL &lt;50B Database'!$A:$AA,11,FALSE)),"")</f>
        <v/>
      </c>
      <c r="D2476" t="str">
        <f t="shared" si="76"/>
        <v/>
      </c>
    </row>
    <row r="2477" spans="1:4" x14ac:dyDescent="0.25">
      <c r="A2477">
        <f t="shared" si="77"/>
        <v>2477</v>
      </c>
      <c r="B2477" t="e">
        <f>IF('Peer Comparison Tool'!$D$11="NR",INDEX('CECL &lt;50B Database'!$A:$A,MATCH(Workings!$A2477,'CECL &lt;50B Database'!$AI:$AI,0)),INDEX('ALLL &lt;50B Database'!$A:$A,MATCH(Workings!$A2477,'ALLL &lt;50B Database'!$AI:$AI,0)))</f>
        <v>#N/A</v>
      </c>
      <c r="C2477" s="3" t="str">
        <f>IFERROR(IFERROR(VLOOKUP($B2477,'CECL &lt;50B Database'!$A:$AA,11,FALSE),VLOOKUP($B2477,'ALLL &lt;50B Database'!$A:$AA,11,FALSE)),"")</f>
        <v/>
      </c>
      <c r="D2477" t="str">
        <f t="shared" si="76"/>
        <v/>
      </c>
    </row>
    <row r="2478" spans="1:4" x14ac:dyDescent="0.25">
      <c r="A2478">
        <f t="shared" si="77"/>
        <v>2478</v>
      </c>
      <c r="B2478" t="e">
        <f>IF('Peer Comparison Tool'!$D$11="NR",INDEX('CECL &lt;50B Database'!$A:$A,MATCH(Workings!$A2478,'CECL &lt;50B Database'!$AI:$AI,0)),INDEX('ALLL &lt;50B Database'!$A:$A,MATCH(Workings!$A2478,'ALLL &lt;50B Database'!$AI:$AI,0)))</f>
        <v>#N/A</v>
      </c>
      <c r="C2478" s="3" t="str">
        <f>IFERROR(IFERROR(VLOOKUP($B2478,'CECL &lt;50B Database'!$A:$AA,11,FALSE),VLOOKUP($B2478,'ALLL &lt;50B Database'!$A:$AA,11,FALSE)),"")</f>
        <v/>
      </c>
      <c r="D2478" t="str">
        <f t="shared" si="76"/>
        <v/>
      </c>
    </row>
    <row r="2479" spans="1:4" x14ac:dyDescent="0.25">
      <c r="A2479">
        <f t="shared" si="77"/>
        <v>2479</v>
      </c>
      <c r="B2479" t="e">
        <f>IF('Peer Comparison Tool'!$D$11="NR",INDEX('CECL &lt;50B Database'!$A:$A,MATCH(Workings!$A2479,'CECL &lt;50B Database'!$AI:$AI,0)),INDEX('ALLL &lt;50B Database'!$A:$A,MATCH(Workings!$A2479,'ALLL &lt;50B Database'!$AI:$AI,0)))</f>
        <v>#N/A</v>
      </c>
      <c r="C2479" s="3" t="str">
        <f>IFERROR(IFERROR(VLOOKUP($B2479,'CECL &lt;50B Database'!$A:$AA,11,FALSE),VLOOKUP($B2479,'ALLL &lt;50B Database'!$A:$AA,11,FALSE)),"")</f>
        <v/>
      </c>
      <c r="D2479" t="str">
        <f t="shared" si="76"/>
        <v/>
      </c>
    </row>
    <row r="2480" spans="1:4" x14ac:dyDescent="0.25">
      <c r="A2480">
        <f t="shared" si="77"/>
        <v>2480</v>
      </c>
      <c r="B2480" t="e">
        <f>IF('Peer Comparison Tool'!$D$11="NR",INDEX('CECL &lt;50B Database'!$A:$A,MATCH(Workings!$A2480,'CECL &lt;50B Database'!$AI:$AI,0)),INDEX('ALLL &lt;50B Database'!$A:$A,MATCH(Workings!$A2480,'ALLL &lt;50B Database'!$AI:$AI,0)))</f>
        <v>#N/A</v>
      </c>
      <c r="C2480" s="3" t="str">
        <f>IFERROR(IFERROR(VLOOKUP($B2480,'CECL &lt;50B Database'!$A:$AA,11,FALSE),VLOOKUP($B2480,'ALLL &lt;50B Database'!$A:$AA,11,FALSE)),"")</f>
        <v/>
      </c>
      <c r="D2480" t="str">
        <f t="shared" si="76"/>
        <v/>
      </c>
    </row>
    <row r="2481" spans="1:4" x14ac:dyDescent="0.25">
      <c r="A2481">
        <f t="shared" si="77"/>
        <v>2481</v>
      </c>
      <c r="B2481" t="e">
        <f>IF('Peer Comparison Tool'!$D$11="NR",INDEX('CECL &lt;50B Database'!$A:$A,MATCH(Workings!$A2481,'CECL &lt;50B Database'!$AI:$AI,0)),INDEX('ALLL &lt;50B Database'!$A:$A,MATCH(Workings!$A2481,'ALLL &lt;50B Database'!$AI:$AI,0)))</f>
        <v>#N/A</v>
      </c>
      <c r="C2481" s="3" t="str">
        <f>IFERROR(IFERROR(VLOOKUP($B2481,'CECL &lt;50B Database'!$A:$AA,11,FALSE),VLOOKUP($B2481,'ALLL &lt;50B Database'!$A:$AA,11,FALSE)),"")</f>
        <v/>
      </c>
      <c r="D2481" t="str">
        <f t="shared" si="76"/>
        <v/>
      </c>
    </row>
    <row r="2482" spans="1:4" x14ac:dyDescent="0.25">
      <c r="A2482">
        <f t="shared" si="77"/>
        <v>2482</v>
      </c>
      <c r="B2482" t="e">
        <f>IF('Peer Comparison Tool'!$D$11="NR",INDEX('CECL &lt;50B Database'!$A:$A,MATCH(Workings!$A2482,'CECL &lt;50B Database'!$AI:$AI,0)),INDEX('ALLL &lt;50B Database'!$A:$A,MATCH(Workings!$A2482,'ALLL &lt;50B Database'!$AI:$AI,0)))</f>
        <v>#N/A</v>
      </c>
      <c r="C2482" s="3" t="str">
        <f>IFERROR(IFERROR(VLOOKUP($B2482,'CECL &lt;50B Database'!$A:$AA,11,FALSE),VLOOKUP($B2482,'ALLL &lt;50B Database'!$A:$AA,11,FALSE)),"")</f>
        <v/>
      </c>
      <c r="D2482" t="str">
        <f t="shared" si="76"/>
        <v/>
      </c>
    </row>
    <row r="2483" spans="1:4" x14ac:dyDescent="0.25">
      <c r="A2483">
        <f t="shared" si="77"/>
        <v>2483</v>
      </c>
      <c r="B2483" t="e">
        <f>IF('Peer Comparison Tool'!$D$11="NR",INDEX('CECL &lt;50B Database'!$A:$A,MATCH(Workings!$A2483,'CECL &lt;50B Database'!$AI:$AI,0)),INDEX('ALLL &lt;50B Database'!$A:$A,MATCH(Workings!$A2483,'ALLL &lt;50B Database'!$AI:$AI,0)))</f>
        <v>#N/A</v>
      </c>
      <c r="C2483" s="3" t="str">
        <f>IFERROR(IFERROR(VLOOKUP($B2483,'CECL &lt;50B Database'!$A:$AA,11,FALSE),VLOOKUP($B2483,'ALLL &lt;50B Database'!$A:$AA,11,FALSE)),"")</f>
        <v/>
      </c>
      <c r="D2483" t="str">
        <f t="shared" si="76"/>
        <v/>
      </c>
    </row>
    <row r="2484" spans="1:4" x14ac:dyDescent="0.25">
      <c r="A2484">
        <f t="shared" si="77"/>
        <v>2484</v>
      </c>
      <c r="B2484" t="e">
        <f>IF('Peer Comparison Tool'!$D$11="NR",INDEX('CECL &lt;50B Database'!$A:$A,MATCH(Workings!$A2484,'CECL &lt;50B Database'!$AI:$AI,0)),INDEX('ALLL &lt;50B Database'!$A:$A,MATCH(Workings!$A2484,'ALLL &lt;50B Database'!$AI:$AI,0)))</f>
        <v>#N/A</v>
      </c>
      <c r="C2484" s="3" t="str">
        <f>IFERROR(IFERROR(VLOOKUP($B2484,'CECL &lt;50B Database'!$A:$AA,11,FALSE),VLOOKUP($B2484,'ALLL &lt;50B Database'!$A:$AA,11,FALSE)),"")</f>
        <v/>
      </c>
      <c r="D2484" t="str">
        <f t="shared" si="76"/>
        <v/>
      </c>
    </row>
    <row r="2485" spans="1:4" x14ac:dyDescent="0.25">
      <c r="A2485">
        <f t="shared" si="77"/>
        <v>2485</v>
      </c>
      <c r="B2485" t="e">
        <f>IF('Peer Comparison Tool'!$D$11="NR",INDEX('CECL &lt;50B Database'!$A:$A,MATCH(Workings!$A2485,'CECL &lt;50B Database'!$AI:$AI,0)),INDEX('ALLL &lt;50B Database'!$A:$A,MATCH(Workings!$A2485,'ALLL &lt;50B Database'!$AI:$AI,0)))</f>
        <v>#N/A</v>
      </c>
      <c r="C2485" s="3" t="str">
        <f>IFERROR(IFERROR(VLOOKUP($B2485,'CECL &lt;50B Database'!$A:$AA,11,FALSE),VLOOKUP($B2485,'ALLL &lt;50B Database'!$A:$AA,11,FALSE)),"")</f>
        <v/>
      </c>
      <c r="D2485" t="str">
        <f t="shared" si="76"/>
        <v/>
      </c>
    </row>
    <row r="2486" spans="1:4" x14ac:dyDescent="0.25">
      <c r="A2486">
        <f t="shared" si="77"/>
        <v>2486</v>
      </c>
      <c r="B2486" t="e">
        <f>IF('Peer Comparison Tool'!$D$11="NR",INDEX('CECL &lt;50B Database'!$A:$A,MATCH(Workings!$A2486,'CECL &lt;50B Database'!$AI:$AI,0)),INDEX('ALLL &lt;50B Database'!$A:$A,MATCH(Workings!$A2486,'ALLL &lt;50B Database'!$AI:$AI,0)))</f>
        <v>#N/A</v>
      </c>
      <c r="C2486" s="3" t="str">
        <f>IFERROR(IFERROR(VLOOKUP($B2486,'CECL &lt;50B Database'!$A:$AA,11,FALSE),VLOOKUP($B2486,'ALLL &lt;50B Database'!$A:$AA,11,FALSE)),"")</f>
        <v/>
      </c>
      <c r="D2486" t="str">
        <f t="shared" si="76"/>
        <v/>
      </c>
    </row>
    <row r="2487" spans="1:4" x14ac:dyDescent="0.25">
      <c r="A2487">
        <f t="shared" si="77"/>
        <v>2487</v>
      </c>
      <c r="B2487" t="e">
        <f>IF('Peer Comparison Tool'!$D$11="NR",INDEX('CECL &lt;50B Database'!$A:$A,MATCH(Workings!$A2487,'CECL &lt;50B Database'!$AI:$AI,0)),INDEX('ALLL &lt;50B Database'!$A:$A,MATCH(Workings!$A2487,'ALLL &lt;50B Database'!$AI:$AI,0)))</f>
        <v>#N/A</v>
      </c>
      <c r="C2487" s="3" t="str">
        <f>IFERROR(IFERROR(VLOOKUP($B2487,'CECL &lt;50B Database'!$A:$AA,11,FALSE),VLOOKUP($B2487,'ALLL &lt;50B Database'!$A:$AA,11,FALSE)),"")</f>
        <v/>
      </c>
      <c r="D2487" t="str">
        <f t="shared" si="76"/>
        <v/>
      </c>
    </row>
    <row r="2488" spans="1:4" x14ac:dyDescent="0.25">
      <c r="A2488">
        <f t="shared" si="77"/>
        <v>2488</v>
      </c>
      <c r="B2488" t="e">
        <f>IF('Peer Comparison Tool'!$D$11="NR",INDEX('CECL &lt;50B Database'!$A:$A,MATCH(Workings!$A2488,'CECL &lt;50B Database'!$AI:$AI,0)),INDEX('ALLL &lt;50B Database'!$A:$A,MATCH(Workings!$A2488,'ALLL &lt;50B Database'!$AI:$AI,0)))</f>
        <v>#N/A</v>
      </c>
      <c r="C2488" s="3" t="str">
        <f>IFERROR(IFERROR(VLOOKUP($B2488,'CECL &lt;50B Database'!$A:$AA,11,FALSE),VLOOKUP($B2488,'ALLL &lt;50B Database'!$A:$AA,11,FALSE)),"")</f>
        <v/>
      </c>
      <c r="D2488" t="str">
        <f t="shared" si="76"/>
        <v/>
      </c>
    </row>
    <row r="2489" spans="1:4" x14ac:dyDescent="0.25">
      <c r="A2489">
        <f t="shared" si="77"/>
        <v>2489</v>
      </c>
      <c r="B2489" t="e">
        <f>IF('Peer Comparison Tool'!$D$11="NR",INDEX('CECL &lt;50B Database'!$A:$A,MATCH(Workings!$A2489,'CECL &lt;50B Database'!$AI:$AI,0)),INDEX('ALLL &lt;50B Database'!$A:$A,MATCH(Workings!$A2489,'ALLL &lt;50B Database'!$AI:$AI,0)))</f>
        <v>#N/A</v>
      </c>
      <c r="C2489" s="3" t="str">
        <f>IFERROR(IFERROR(VLOOKUP($B2489,'CECL &lt;50B Database'!$A:$AA,11,FALSE),VLOOKUP($B2489,'ALLL &lt;50B Database'!$A:$AA,11,FALSE)),"")</f>
        <v/>
      </c>
      <c r="D2489" t="str">
        <f t="shared" si="76"/>
        <v/>
      </c>
    </row>
    <row r="2490" spans="1:4" x14ac:dyDescent="0.25">
      <c r="A2490">
        <f t="shared" si="77"/>
        <v>2490</v>
      </c>
      <c r="B2490" t="e">
        <f>IF('Peer Comparison Tool'!$D$11="NR",INDEX('CECL &lt;50B Database'!$A:$A,MATCH(Workings!$A2490,'CECL &lt;50B Database'!$AI:$AI,0)),INDEX('ALLL &lt;50B Database'!$A:$A,MATCH(Workings!$A2490,'ALLL &lt;50B Database'!$AI:$AI,0)))</f>
        <v>#N/A</v>
      </c>
      <c r="C2490" s="3" t="str">
        <f>IFERROR(IFERROR(VLOOKUP($B2490,'CECL &lt;50B Database'!$A:$AA,11,FALSE),VLOOKUP($B2490,'ALLL &lt;50B Database'!$A:$AA,11,FALSE)),"")</f>
        <v/>
      </c>
      <c r="D2490" t="str">
        <f t="shared" si="76"/>
        <v/>
      </c>
    </row>
    <row r="2491" spans="1:4" x14ac:dyDescent="0.25">
      <c r="A2491">
        <f t="shared" si="77"/>
        <v>2491</v>
      </c>
      <c r="B2491" t="e">
        <f>IF('Peer Comparison Tool'!$D$11="NR",INDEX('CECL &lt;50B Database'!$A:$A,MATCH(Workings!$A2491,'CECL &lt;50B Database'!$AI:$AI,0)),INDEX('ALLL &lt;50B Database'!$A:$A,MATCH(Workings!$A2491,'ALLL &lt;50B Database'!$AI:$AI,0)))</f>
        <v>#N/A</v>
      </c>
      <c r="C2491" s="3" t="str">
        <f>IFERROR(IFERROR(VLOOKUP($B2491,'CECL &lt;50B Database'!$A:$AA,11,FALSE),VLOOKUP($B2491,'ALLL &lt;50B Database'!$A:$AA,11,FALSE)),"")</f>
        <v/>
      </c>
      <c r="D2491" t="str">
        <f t="shared" si="76"/>
        <v/>
      </c>
    </row>
    <row r="2492" spans="1:4" x14ac:dyDescent="0.25">
      <c r="A2492">
        <f t="shared" si="77"/>
        <v>2492</v>
      </c>
      <c r="B2492" t="e">
        <f>IF('Peer Comparison Tool'!$D$11="NR",INDEX('CECL &lt;50B Database'!$A:$A,MATCH(Workings!$A2492,'CECL &lt;50B Database'!$AI:$AI,0)),INDEX('ALLL &lt;50B Database'!$A:$A,MATCH(Workings!$A2492,'ALLL &lt;50B Database'!$AI:$AI,0)))</f>
        <v>#N/A</v>
      </c>
      <c r="C2492" s="3" t="str">
        <f>IFERROR(IFERROR(VLOOKUP($B2492,'CECL &lt;50B Database'!$A:$AA,11,FALSE),VLOOKUP($B2492,'ALLL &lt;50B Database'!$A:$AA,11,FALSE)),"")</f>
        <v/>
      </c>
      <c r="D2492" t="str">
        <f t="shared" si="76"/>
        <v/>
      </c>
    </row>
    <row r="2493" spans="1:4" x14ac:dyDescent="0.25">
      <c r="A2493">
        <f t="shared" si="77"/>
        <v>2493</v>
      </c>
      <c r="B2493" t="e">
        <f>IF('Peer Comparison Tool'!$D$11="NR",INDEX('CECL &lt;50B Database'!$A:$A,MATCH(Workings!$A2493,'CECL &lt;50B Database'!$AI:$AI,0)),INDEX('ALLL &lt;50B Database'!$A:$A,MATCH(Workings!$A2493,'ALLL &lt;50B Database'!$AI:$AI,0)))</f>
        <v>#N/A</v>
      </c>
      <c r="C2493" s="3" t="str">
        <f>IFERROR(IFERROR(VLOOKUP($B2493,'CECL &lt;50B Database'!$A:$AA,11,FALSE),VLOOKUP($B2493,'ALLL &lt;50B Database'!$A:$AA,11,FALSE)),"")</f>
        <v/>
      </c>
      <c r="D2493" t="str">
        <f t="shared" si="76"/>
        <v/>
      </c>
    </row>
    <row r="2494" spans="1:4" x14ac:dyDescent="0.25">
      <c r="A2494">
        <f t="shared" si="77"/>
        <v>2494</v>
      </c>
      <c r="B2494" t="e">
        <f>IF('Peer Comparison Tool'!$D$11="NR",INDEX('CECL &lt;50B Database'!$A:$A,MATCH(Workings!$A2494,'CECL &lt;50B Database'!$AI:$AI,0)),INDEX('ALLL &lt;50B Database'!$A:$A,MATCH(Workings!$A2494,'ALLL &lt;50B Database'!$AI:$AI,0)))</f>
        <v>#N/A</v>
      </c>
      <c r="C2494" s="3" t="str">
        <f>IFERROR(IFERROR(VLOOKUP($B2494,'CECL &lt;50B Database'!$A:$AA,11,FALSE),VLOOKUP($B2494,'ALLL &lt;50B Database'!$A:$AA,11,FALSE)),"")</f>
        <v/>
      </c>
      <c r="D2494" t="str">
        <f t="shared" si="76"/>
        <v/>
      </c>
    </row>
    <row r="2495" spans="1:4" x14ac:dyDescent="0.25">
      <c r="A2495">
        <f t="shared" si="77"/>
        <v>2495</v>
      </c>
      <c r="B2495" t="e">
        <f>IF('Peer Comparison Tool'!$D$11="NR",INDEX('CECL &lt;50B Database'!$A:$A,MATCH(Workings!$A2495,'CECL &lt;50B Database'!$AI:$AI,0)),INDEX('ALLL &lt;50B Database'!$A:$A,MATCH(Workings!$A2495,'ALLL &lt;50B Database'!$AI:$AI,0)))</f>
        <v>#N/A</v>
      </c>
      <c r="C2495" s="3" t="str">
        <f>IFERROR(IFERROR(VLOOKUP($B2495,'CECL &lt;50B Database'!$A:$AA,11,FALSE),VLOOKUP($B2495,'ALLL &lt;50B Database'!$A:$AA,11,FALSE)),"")</f>
        <v/>
      </c>
      <c r="D2495" t="str">
        <f t="shared" si="76"/>
        <v/>
      </c>
    </row>
    <row r="2496" spans="1:4" x14ac:dyDescent="0.25">
      <c r="A2496">
        <f t="shared" si="77"/>
        <v>2496</v>
      </c>
      <c r="B2496" t="e">
        <f>IF('Peer Comparison Tool'!$D$11="NR",INDEX('CECL &lt;50B Database'!$A:$A,MATCH(Workings!$A2496,'CECL &lt;50B Database'!$AI:$AI,0)),INDEX('ALLL &lt;50B Database'!$A:$A,MATCH(Workings!$A2496,'ALLL &lt;50B Database'!$AI:$AI,0)))</f>
        <v>#N/A</v>
      </c>
      <c r="C2496" s="3" t="str">
        <f>IFERROR(IFERROR(VLOOKUP($B2496,'CECL &lt;50B Database'!$A:$AA,11,FALSE),VLOOKUP($B2496,'ALLL &lt;50B Database'!$A:$AA,11,FALSE)),"")</f>
        <v/>
      </c>
      <c r="D2496" t="str">
        <f t="shared" si="76"/>
        <v/>
      </c>
    </row>
    <row r="2497" spans="1:4" x14ac:dyDescent="0.25">
      <c r="A2497">
        <f t="shared" si="77"/>
        <v>2497</v>
      </c>
      <c r="B2497" t="e">
        <f>IF('Peer Comparison Tool'!$D$11="NR",INDEX('CECL &lt;50B Database'!$A:$A,MATCH(Workings!$A2497,'CECL &lt;50B Database'!$AI:$AI,0)),INDEX('ALLL &lt;50B Database'!$A:$A,MATCH(Workings!$A2497,'ALLL &lt;50B Database'!$AI:$AI,0)))</f>
        <v>#N/A</v>
      </c>
      <c r="C2497" s="3" t="str">
        <f>IFERROR(IFERROR(VLOOKUP($B2497,'CECL &lt;50B Database'!$A:$AA,11,FALSE),VLOOKUP($B2497,'ALLL &lt;50B Database'!$A:$AA,11,FALSE)),"")</f>
        <v/>
      </c>
      <c r="D2497" t="str">
        <f t="shared" si="76"/>
        <v/>
      </c>
    </row>
    <row r="2498" spans="1:4" x14ac:dyDescent="0.25">
      <c r="A2498">
        <f t="shared" si="77"/>
        <v>2498</v>
      </c>
      <c r="B2498" t="e">
        <f>IF('Peer Comparison Tool'!$D$11="NR",INDEX('CECL &lt;50B Database'!$A:$A,MATCH(Workings!$A2498,'CECL &lt;50B Database'!$AI:$AI,0)),INDEX('ALLL &lt;50B Database'!$A:$A,MATCH(Workings!$A2498,'ALLL &lt;50B Database'!$AI:$AI,0)))</f>
        <v>#N/A</v>
      </c>
      <c r="C2498" s="3" t="str">
        <f>IFERROR(IFERROR(VLOOKUP($B2498,'CECL &lt;50B Database'!$A:$AA,11,FALSE),VLOOKUP($B2498,'ALLL &lt;50B Database'!$A:$AA,11,FALSE)),"")</f>
        <v/>
      </c>
      <c r="D2498" t="str">
        <f t="shared" ref="D2498:D2561" si="78">IFERROR(RANK($C2498,$C$1:$C$5000,0),"")</f>
        <v/>
      </c>
    </row>
    <row r="2499" spans="1:4" x14ac:dyDescent="0.25">
      <c r="A2499">
        <f t="shared" si="77"/>
        <v>2499</v>
      </c>
      <c r="B2499" t="e">
        <f>IF('Peer Comparison Tool'!$D$11="NR",INDEX('CECL &lt;50B Database'!$A:$A,MATCH(Workings!$A2499,'CECL &lt;50B Database'!$AI:$AI,0)),INDEX('ALLL &lt;50B Database'!$A:$A,MATCH(Workings!$A2499,'ALLL &lt;50B Database'!$AI:$AI,0)))</f>
        <v>#N/A</v>
      </c>
      <c r="C2499" s="3" t="str">
        <f>IFERROR(IFERROR(VLOOKUP($B2499,'CECL &lt;50B Database'!$A:$AA,11,FALSE),VLOOKUP($B2499,'ALLL &lt;50B Database'!$A:$AA,11,FALSE)),"")</f>
        <v/>
      </c>
      <c r="D2499" t="str">
        <f t="shared" si="78"/>
        <v/>
      </c>
    </row>
    <row r="2500" spans="1:4" x14ac:dyDescent="0.25">
      <c r="A2500">
        <f t="shared" ref="A2500:A2563" si="79">A2499+1</f>
        <v>2500</v>
      </c>
      <c r="B2500" t="e">
        <f>IF('Peer Comparison Tool'!$D$11="NR",INDEX('CECL &lt;50B Database'!$A:$A,MATCH(Workings!$A2500,'CECL &lt;50B Database'!$AI:$AI,0)),INDEX('ALLL &lt;50B Database'!$A:$A,MATCH(Workings!$A2500,'ALLL &lt;50B Database'!$AI:$AI,0)))</f>
        <v>#N/A</v>
      </c>
      <c r="C2500" s="3" t="str">
        <f>IFERROR(IFERROR(VLOOKUP($B2500,'CECL &lt;50B Database'!$A:$AA,11,FALSE),VLOOKUP($B2500,'ALLL &lt;50B Database'!$A:$AA,11,FALSE)),"")</f>
        <v/>
      </c>
      <c r="D2500" t="str">
        <f t="shared" si="78"/>
        <v/>
      </c>
    </row>
    <row r="2501" spans="1:4" x14ac:dyDescent="0.25">
      <c r="A2501">
        <f t="shared" si="79"/>
        <v>2501</v>
      </c>
      <c r="B2501" t="e">
        <f>IF('Peer Comparison Tool'!$D$11="NR",INDEX('CECL &lt;50B Database'!$A:$A,MATCH(Workings!$A2501,'CECL &lt;50B Database'!$AI:$AI,0)),INDEX('ALLL &lt;50B Database'!$A:$A,MATCH(Workings!$A2501,'ALLL &lt;50B Database'!$AI:$AI,0)))</f>
        <v>#N/A</v>
      </c>
      <c r="C2501" s="3" t="str">
        <f>IFERROR(IFERROR(VLOOKUP($B2501,'CECL &lt;50B Database'!$A:$AA,11,FALSE),VLOOKUP($B2501,'ALLL &lt;50B Database'!$A:$AA,11,FALSE)),"")</f>
        <v/>
      </c>
      <c r="D2501" t="str">
        <f t="shared" si="78"/>
        <v/>
      </c>
    </row>
    <row r="2502" spans="1:4" x14ac:dyDescent="0.25">
      <c r="A2502">
        <f t="shared" si="79"/>
        <v>2502</v>
      </c>
      <c r="B2502" t="e">
        <f>IF('Peer Comparison Tool'!$D$11="NR",INDEX('CECL &lt;50B Database'!$A:$A,MATCH(Workings!$A2502,'CECL &lt;50B Database'!$AI:$AI,0)),INDEX('ALLL &lt;50B Database'!$A:$A,MATCH(Workings!$A2502,'ALLL &lt;50B Database'!$AI:$AI,0)))</f>
        <v>#N/A</v>
      </c>
      <c r="C2502" s="3" t="str">
        <f>IFERROR(IFERROR(VLOOKUP($B2502,'CECL &lt;50B Database'!$A:$AA,11,FALSE),VLOOKUP($B2502,'ALLL &lt;50B Database'!$A:$AA,11,FALSE)),"")</f>
        <v/>
      </c>
      <c r="D2502" t="str">
        <f t="shared" si="78"/>
        <v/>
      </c>
    </row>
    <row r="2503" spans="1:4" x14ac:dyDescent="0.25">
      <c r="A2503">
        <f t="shared" si="79"/>
        <v>2503</v>
      </c>
      <c r="B2503" t="e">
        <f>IF('Peer Comparison Tool'!$D$11="NR",INDEX('CECL &lt;50B Database'!$A:$A,MATCH(Workings!$A2503,'CECL &lt;50B Database'!$AI:$AI,0)),INDEX('ALLL &lt;50B Database'!$A:$A,MATCH(Workings!$A2503,'ALLL &lt;50B Database'!$AI:$AI,0)))</f>
        <v>#N/A</v>
      </c>
      <c r="C2503" s="3" t="str">
        <f>IFERROR(IFERROR(VLOOKUP($B2503,'CECL &lt;50B Database'!$A:$AA,11,FALSE),VLOOKUP($B2503,'ALLL &lt;50B Database'!$A:$AA,11,FALSE)),"")</f>
        <v/>
      </c>
      <c r="D2503" t="str">
        <f t="shared" si="78"/>
        <v/>
      </c>
    </row>
    <row r="2504" spans="1:4" x14ac:dyDescent="0.25">
      <c r="A2504">
        <f t="shared" si="79"/>
        <v>2504</v>
      </c>
      <c r="B2504" t="e">
        <f>IF('Peer Comparison Tool'!$D$11="NR",INDEX('CECL &lt;50B Database'!$A:$A,MATCH(Workings!$A2504,'CECL &lt;50B Database'!$AI:$AI,0)),INDEX('ALLL &lt;50B Database'!$A:$A,MATCH(Workings!$A2504,'ALLL &lt;50B Database'!$AI:$AI,0)))</f>
        <v>#N/A</v>
      </c>
      <c r="C2504" s="3" t="str">
        <f>IFERROR(IFERROR(VLOOKUP($B2504,'CECL &lt;50B Database'!$A:$AA,11,FALSE),VLOOKUP($B2504,'ALLL &lt;50B Database'!$A:$AA,11,FALSE)),"")</f>
        <v/>
      </c>
      <c r="D2504" t="str">
        <f t="shared" si="78"/>
        <v/>
      </c>
    </row>
    <row r="2505" spans="1:4" x14ac:dyDescent="0.25">
      <c r="A2505">
        <f t="shared" si="79"/>
        <v>2505</v>
      </c>
      <c r="B2505" t="e">
        <f>IF('Peer Comparison Tool'!$D$11="NR",INDEX('CECL &lt;50B Database'!$A:$A,MATCH(Workings!$A2505,'CECL &lt;50B Database'!$AI:$AI,0)),INDEX('ALLL &lt;50B Database'!$A:$A,MATCH(Workings!$A2505,'ALLL &lt;50B Database'!$AI:$AI,0)))</f>
        <v>#N/A</v>
      </c>
      <c r="C2505" s="3" t="str">
        <f>IFERROR(IFERROR(VLOOKUP($B2505,'CECL &lt;50B Database'!$A:$AA,11,FALSE),VLOOKUP($B2505,'ALLL &lt;50B Database'!$A:$AA,11,FALSE)),"")</f>
        <v/>
      </c>
      <c r="D2505" t="str">
        <f t="shared" si="78"/>
        <v/>
      </c>
    </row>
    <row r="2506" spans="1:4" x14ac:dyDescent="0.25">
      <c r="A2506">
        <f t="shared" si="79"/>
        <v>2506</v>
      </c>
      <c r="B2506" t="e">
        <f>IF('Peer Comparison Tool'!$D$11="NR",INDEX('CECL &lt;50B Database'!$A:$A,MATCH(Workings!$A2506,'CECL &lt;50B Database'!$AI:$AI,0)),INDEX('ALLL &lt;50B Database'!$A:$A,MATCH(Workings!$A2506,'ALLL &lt;50B Database'!$AI:$AI,0)))</f>
        <v>#N/A</v>
      </c>
      <c r="C2506" s="3" t="str">
        <f>IFERROR(IFERROR(VLOOKUP($B2506,'CECL &lt;50B Database'!$A:$AA,11,FALSE),VLOOKUP($B2506,'ALLL &lt;50B Database'!$A:$AA,11,FALSE)),"")</f>
        <v/>
      </c>
      <c r="D2506" t="str">
        <f t="shared" si="78"/>
        <v/>
      </c>
    </row>
    <row r="2507" spans="1:4" x14ac:dyDescent="0.25">
      <c r="A2507">
        <f t="shared" si="79"/>
        <v>2507</v>
      </c>
      <c r="B2507" t="e">
        <f>IF('Peer Comparison Tool'!$D$11="NR",INDEX('CECL &lt;50B Database'!$A:$A,MATCH(Workings!$A2507,'CECL &lt;50B Database'!$AI:$AI,0)),INDEX('ALLL &lt;50B Database'!$A:$A,MATCH(Workings!$A2507,'ALLL &lt;50B Database'!$AI:$AI,0)))</f>
        <v>#N/A</v>
      </c>
      <c r="C2507" s="3" t="str">
        <f>IFERROR(IFERROR(VLOOKUP($B2507,'CECL &lt;50B Database'!$A:$AA,11,FALSE),VLOOKUP($B2507,'ALLL &lt;50B Database'!$A:$AA,11,FALSE)),"")</f>
        <v/>
      </c>
      <c r="D2507" t="str">
        <f t="shared" si="78"/>
        <v/>
      </c>
    </row>
    <row r="2508" spans="1:4" x14ac:dyDescent="0.25">
      <c r="A2508">
        <f t="shared" si="79"/>
        <v>2508</v>
      </c>
      <c r="B2508" t="e">
        <f>IF('Peer Comparison Tool'!$D$11="NR",INDEX('CECL &lt;50B Database'!$A:$A,MATCH(Workings!$A2508,'CECL &lt;50B Database'!$AI:$AI,0)),INDEX('ALLL &lt;50B Database'!$A:$A,MATCH(Workings!$A2508,'ALLL &lt;50B Database'!$AI:$AI,0)))</f>
        <v>#N/A</v>
      </c>
      <c r="C2508" s="3" t="str">
        <f>IFERROR(IFERROR(VLOOKUP($B2508,'CECL &lt;50B Database'!$A:$AA,11,FALSE),VLOOKUP($B2508,'ALLL &lt;50B Database'!$A:$AA,11,FALSE)),"")</f>
        <v/>
      </c>
      <c r="D2508" t="str">
        <f t="shared" si="78"/>
        <v/>
      </c>
    </row>
    <row r="2509" spans="1:4" x14ac:dyDescent="0.25">
      <c r="A2509">
        <f t="shared" si="79"/>
        <v>2509</v>
      </c>
      <c r="B2509" t="e">
        <f>IF('Peer Comparison Tool'!$D$11="NR",INDEX('CECL &lt;50B Database'!$A:$A,MATCH(Workings!$A2509,'CECL &lt;50B Database'!$AI:$AI,0)),INDEX('ALLL &lt;50B Database'!$A:$A,MATCH(Workings!$A2509,'ALLL &lt;50B Database'!$AI:$AI,0)))</f>
        <v>#N/A</v>
      </c>
      <c r="C2509" s="3" t="str">
        <f>IFERROR(IFERROR(VLOOKUP($B2509,'CECL &lt;50B Database'!$A:$AA,11,FALSE),VLOOKUP($B2509,'ALLL &lt;50B Database'!$A:$AA,11,FALSE)),"")</f>
        <v/>
      </c>
      <c r="D2509" t="str">
        <f t="shared" si="78"/>
        <v/>
      </c>
    </row>
    <row r="2510" spans="1:4" x14ac:dyDescent="0.25">
      <c r="A2510">
        <f t="shared" si="79"/>
        <v>2510</v>
      </c>
      <c r="B2510" t="e">
        <f>IF('Peer Comparison Tool'!$D$11="NR",INDEX('CECL &lt;50B Database'!$A:$A,MATCH(Workings!$A2510,'CECL &lt;50B Database'!$AI:$AI,0)),INDEX('ALLL &lt;50B Database'!$A:$A,MATCH(Workings!$A2510,'ALLL &lt;50B Database'!$AI:$AI,0)))</f>
        <v>#N/A</v>
      </c>
      <c r="C2510" s="3" t="str">
        <f>IFERROR(IFERROR(VLOOKUP($B2510,'CECL &lt;50B Database'!$A:$AA,11,FALSE),VLOOKUP($B2510,'ALLL &lt;50B Database'!$A:$AA,11,FALSE)),"")</f>
        <v/>
      </c>
      <c r="D2510" t="str">
        <f t="shared" si="78"/>
        <v/>
      </c>
    </row>
    <row r="2511" spans="1:4" x14ac:dyDescent="0.25">
      <c r="A2511">
        <f t="shared" si="79"/>
        <v>2511</v>
      </c>
      <c r="B2511" t="e">
        <f>IF('Peer Comparison Tool'!$D$11="NR",INDEX('CECL &lt;50B Database'!$A:$A,MATCH(Workings!$A2511,'CECL &lt;50B Database'!$AI:$AI,0)),INDEX('ALLL &lt;50B Database'!$A:$A,MATCH(Workings!$A2511,'ALLL &lt;50B Database'!$AI:$AI,0)))</f>
        <v>#N/A</v>
      </c>
      <c r="C2511" s="3" t="str">
        <f>IFERROR(IFERROR(VLOOKUP($B2511,'CECL &lt;50B Database'!$A:$AA,11,FALSE),VLOOKUP($B2511,'ALLL &lt;50B Database'!$A:$AA,11,FALSE)),"")</f>
        <v/>
      </c>
      <c r="D2511" t="str">
        <f t="shared" si="78"/>
        <v/>
      </c>
    </row>
    <row r="2512" spans="1:4" x14ac:dyDescent="0.25">
      <c r="A2512">
        <f t="shared" si="79"/>
        <v>2512</v>
      </c>
      <c r="B2512" t="e">
        <f>IF('Peer Comparison Tool'!$D$11="NR",INDEX('CECL &lt;50B Database'!$A:$A,MATCH(Workings!$A2512,'CECL &lt;50B Database'!$AI:$AI,0)),INDEX('ALLL &lt;50B Database'!$A:$A,MATCH(Workings!$A2512,'ALLL &lt;50B Database'!$AI:$AI,0)))</f>
        <v>#N/A</v>
      </c>
      <c r="C2512" s="3" t="str">
        <f>IFERROR(IFERROR(VLOOKUP($B2512,'CECL &lt;50B Database'!$A:$AA,11,FALSE),VLOOKUP($B2512,'ALLL &lt;50B Database'!$A:$AA,11,FALSE)),"")</f>
        <v/>
      </c>
      <c r="D2512" t="str">
        <f t="shared" si="78"/>
        <v/>
      </c>
    </row>
    <row r="2513" spans="1:4" x14ac:dyDescent="0.25">
      <c r="A2513">
        <f t="shared" si="79"/>
        <v>2513</v>
      </c>
      <c r="B2513" t="e">
        <f>IF('Peer Comparison Tool'!$D$11="NR",INDEX('CECL &lt;50B Database'!$A:$A,MATCH(Workings!$A2513,'CECL &lt;50B Database'!$AI:$AI,0)),INDEX('ALLL &lt;50B Database'!$A:$A,MATCH(Workings!$A2513,'ALLL &lt;50B Database'!$AI:$AI,0)))</f>
        <v>#N/A</v>
      </c>
      <c r="C2513" s="3" t="str">
        <f>IFERROR(IFERROR(VLOOKUP($B2513,'CECL &lt;50B Database'!$A:$AA,11,FALSE),VLOOKUP($B2513,'ALLL &lt;50B Database'!$A:$AA,11,FALSE)),"")</f>
        <v/>
      </c>
      <c r="D2513" t="str">
        <f t="shared" si="78"/>
        <v/>
      </c>
    </row>
    <row r="2514" spans="1:4" x14ac:dyDescent="0.25">
      <c r="A2514">
        <f t="shared" si="79"/>
        <v>2514</v>
      </c>
      <c r="B2514" t="e">
        <f>IF('Peer Comparison Tool'!$D$11="NR",INDEX('CECL &lt;50B Database'!$A:$A,MATCH(Workings!$A2514,'CECL &lt;50B Database'!$AI:$AI,0)),INDEX('ALLL &lt;50B Database'!$A:$A,MATCH(Workings!$A2514,'ALLL &lt;50B Database'!$AI:$AI,0)))</f>
        <v>#N/A</v>
      </c>
      <c r="C2514" s="3" t="str">
        <f>IFERROR(IFERROR(VLOOKUP($B2514,'CECL &lt;50B Database'!$A:$AA,11,FALSE),VLOOKUP($B2514,'ALLL &lt;50B Database'!$A:$AA,11,FALSE)),"")</f>
        <v/>
      </c>
      <c r="D2514" t="str">
        <f t="shared" si="78"/>
        <v/>
      </c>
    </row>
    <row r="2515" spans="1:4" x14ac:dyDescent="0.25">
      <c r="A2515">
        <f t="shared" si="79"/>
        <v>2515</v>
      </c>
      <c r="B2515" t="e">
        <f>IF('Peer Comparison Tool'!$D$11="NR",INDEX('CECL &lt;50B Database'!$A:$A,MATCH(Workings!$A2515,'CECL &lt;50B Database'!$AI:$AI,0)),INDEX('ALLL &lt;50B Database'!$A:$A,MATCH(Workings!$A2515,'ALLL &lt;50B Database'!$AI:$AI,0)))</f>
        <v>#N/A</v>
      </c>
      <c r="C2515" s="3" t="str">
        <f>IFERROR(IFERROR(VLOOKUP($B2515,'CECL &lt;50B Database'!$A:$AA,11,FALSE),VLOOKUP($B2515,'ALLL &lt;50B Database'!$A:$AA,11,FALSE)),"")</f>
        <v/>
      </c>
      <c r="D2515" t="str">
        <f t="shared" si="78"/>
        <v/>
      </c>
    </row>
    <row r="2516" spans="1:4" x14ac:dyDescent="0.25">
      <c r="A2516">
        <f t="shared" si="79"/>
        <v>2516</v>
      </c>
      <c r="B2516" t="e">
        <f>IF('Peer Comparison Tool'!$D$11="NR",INDEX('CECL &lt;50B Database'!$A:$A,MATCH(Workings!$A2516,'CECL &lt;50B Database'!$AI:$AI,0)),INDEX('ALLL &lt;50B Database'!$A:$A,MATCH(Workings!$A2516,'ALLL &lt;50B Database'!$AI:$AI,0)))</f>
        <v>#N/A</v>
      </c>
      <c r="C2516" s="3" t="str">
        <f>IFERROR(IFERROR(VLOOKUP($B2516,'CECL &lt;50B Database'!$A:$AA,11,FALSE),VLOOKUP($B2516,'ALLL &lt;50B Database'!$A:$AA,11,FALSE)),"")</f>
        <v/>
      </c>
      <c r="D2516" t="str">
        <f t="shared" si="78"/>
        <v/>
      </c>
    </row>
    <row r="2517" spans="1:4" x14ac:dyDescent="0.25">
      <c r="A2517">
        <f t="shared" si="79"/>
        <v>2517</v>
      </c>
      <c r="B2517" t="e">
        <f>IF('Peer Comparison Tool'!$D$11="NR",INDEX('CECL &lt;50B Database'!$A:$A,MATCH(Workings!$A2517,'CECL &lt;50B Database'!$AI:$AI,0)),INDEX('ALLL &lt;50B Database'!$A:$A,MATCH(Workings!$A2517,'ALLL &lt;50B Database'!$AI:$AI,0)))</f>
        <v>#N/A</v>
      </c>
      <c r="C2517" s="3" t="str">
        <f>IFERROR(IFERROR(VLOOKUP($B2517,'CECL &lt;50B Database'!$A:$AA,11,FALSE),VLOOKUP($B2517,'ALLL &lt;50B Database'!$A:$AA,11,FALSE)),"")</f>
        <v/>
      </c>
      <c r="D2517" t="str">
        <f t="shared" si="78"/>
        <v/>
      </c>
    </row>
    <row r="2518" spans="1:4" x14ac:dyDescent="0.25">
      <c r="A2518">
        <f t="shared" si="79"/>
        <v>2518</v>
      </c>
      <c r="B2518" t="e">
        <f>IF('Peer Comparison Tool'!$D$11="NR",INDEX('CECL &lt;50B Database'!$A:$A,MATCH(Workings!$A2518,'CECL &lt;50B Database'!$AI:$AI,0)),INDEX('ALLL &lt;50B Database'!$A:$A,MATCH(Workings!$A2518,'ALLL &lt;50B Database'!$AI:$AI,0)))</f>
        <v>#N/A</v>
      </c>
      <c r="C2518" s="3" t="str">
        <f>IFERROR(IFERROR(VLOOKUP($B2518,'CECL &lt;50B Database'!$A:$AA,11,FALSE),VLOOKUP($B2518,'ALLL &lt;50B Database'!$A:$AA,11,FALSE)),"")</f>
        <v/>
      </c>
      <c r="D2518" t="str">
        <f t="shared" si="78"/>
        <v/>
      </c>
    </row>
    <row r="2519" spans="1:4" x14ac:dyDescent="0.25">
      <c r="A2519">
        <f t="shared" si="79"/>
        <v>2519</v>
      </c>
      <c r="B2519" t="e">
        <f>IF('Peer Comparison Tool'!$D$11="NR",INDEX('CECL &lt;50B Database'!$A:$A,MATCH(Workings!$A2519,'CECL &lt;50B Database'!$AI:$AI,0)),INDEX('ALLL &lt;50B Database'!$A:$A,MATCH(Workings!$A2519,'ALLL &lt;50B Database'!$AI:$AI,0)))</f>
        <v>#N/A</v>
      </c>
      <c r="C2519" s="3" t="str">
        <f>IFERROR(IFERROR(VLOOKUP($B2519,'CECL &lt;50B Database'!$A:$AA,11,FALSE),VLOOKUP($B2519,'ALLL &lt;50B Database'!$A:$AA,11,FALSE)),"")</f>
        <v/>
      </c>
      <c r="D2519" t="str">
        <f t="shared" si="78"/>
        <v/>
      </c>
    </row>
    <row r="2520" spans="1:4" x14ac:dyDescent="0.25">
      <c r="A2520">
        <f t="shared" si="79"/>
        <v>2520</v>
      </c>
      <c r="B2520" t="e">
        <f>IF('Peer Comparison Tool'!$D$11="NR",INDEX('CECL &lt;50B Database'!$A:$A,MATCH(Workings!$A2520,'CECL &lt;50B Database'!$AI:$AI,0)),INDEX('ALLL &lt;50B Database'!$A:$A,MATCH(Workings!$A2520,'ALLL &lt;50B Database'!$AI:$AI,0)))</f>
        <v>#N/A</v>
      </c>
      <c r="C2520" s="3" t="str">
        <f>IFERROR(IFERROR(VLOOKUP($B2520,'CECL &lt;50B Database'!$A:$AA,11,FALSE),VLOOKUP($B2520,'ALLL &lt;50B Database'!$A:$AA,11,FALSE)),"")</f>
        <v/>
      </c>
      <c r="D2520" t="str">
        <f t="shared" si="78"/>
        <v/>
      </c>
    </row>
    <row r="2521" spans="1:4" x14ac:dyDescent="0.25">
      <c r="A2521">
        <f t="shared" si="79"/>
        <v>2521</v>
      </c>
      <c r="B2521" t="e">
        <f>IF('Peer Comparison Tool'!$D$11="NR",INDEX('CECL &lt;50B Database'!$A:$A,MATCH(Workings!$A2521,'CECL &lt;50B Database'!$AI:$AI,0)),INDEX('ALLL &lt;50B Database'!$A:$A,MATCH(Workings!$A2521,'ALLL &lt;50B Database'!$AI:$AI,0)))</f>
        <v>#N/A</v>
      </c>
      <c r="C2521" s="3" t="str">
        <f>IFERROR(IFERROR(VLOOKUP($B2521,'CECL &lt;50B Database'!$A:$AA,11,FALSE),VLOOKUP($B2521,'ALLL &lt;50B Database'!$A:$AA,11,FALSE)),"")</f>
        <v/>
      </c>
      <c r="D2521" t="str">
        <f t="shared" si="78"/>
        <v/>
      </c>
    </row>
    <row r="2522" spans="1:4" x14ac:dyDescent="0.25">
      <c r="A2522">
        <f t="shared" si="79"/>
        <v>2522</v>
      </c>
      <c r="B2522" t="e">
        <f>IF('Peer Comparison Tool'!$D$11="NR",INDEX('CECL &lt;50B Database'!$A:$A,MATCH(Workings!$A2522,'CECL &lt;50B Database'!$AI:$AI,0)),INDEX('ALLL &lt;50B Database'!$A:$A,MATCH(Workings!$A2522,'ALLL &lt;50B Database'!$AI:$AI,0)))</f>
        <v>#N/A</v>
      </c>
      <c r="C2522" s="3" t="str">
        <f>IFERROR(IFERROR(VLOOKUP($B2522,'CECL &lt;50B Database'!$A:$AA,11,FALSE),VLOOKUP($B2522,'ALLL &lt;50B Database'!$A:$AA,11,FALSE)),"")</f>
        <v/>
      </c>
      <c r="D2522" t="str">
        <f t="shared" si="78"/>
        <v/>
      </c>
    </row>
    <row r="2523" spans="1:4" x14ac:dyDescent="0.25">
      <c r="A2523">
        <f t="shared" si="79"/>
        <v>2523</v>
      </c>
      <c r="B2523" t="e">
        <f>IF('Peer Comparison Tool'!$D$11="NR",INDEX('CECL &lt;50B Database'!$A:$A,MATCH(Workings!$A2523,'CECL &lt;50B Database'!$AI:$AI,0)),INDEX('ALLL &lt;50B Database'!$A:$A,MATCH(Workings!$A2523,'ALLL &lt;50B Database'!$AI:$AI,0)))</f>
        <v>#N/A</v>
      </c>
      <c r="C2523" s="3" t="str">
        <f>IFERROR(IFERROR(VLOOKUP($B2523,'CECL &lt;50B Database'!$A:$AA,11,FALSE),VLOOKUP($B2523,'ALLL &lt;50B Database'!$A:$AA,11,FALSE)),"")</f>
        <v/>
      </c>
      <c r="D2523" t="str">
        <f t="shared" si="78"/>
        <v/>
      </c>
    </row>
    <row r="2524" spans="1:4" x14ac:dyDescent="0.25">
      <c r="A2524">
        <f t="shared" si="79"/>
        <v>2524</v>
      </c>
      <c r="B2524" t="e">
        <f>IF('Peer Comparison Tool'!$D$11="NR",INDEX('CECL &lt;50B Database'!$A:$A,MATCH(Workings!$A2524,'CECL &lt;50B Database'!$AI:$AI,0)),INDEX('ALLL &lt;50B Database'!$A:$A,MATCH(Workings!$A2524,'ALLL &lt;50B Database'!$AI:$AI,0)))</f>
        <v>#N/A</v>
      </c>
      <c r="C2524" s="3" t="str">
        <f>IFERROR(IFERROR(VLOOKUP($B2524,'CECL &lt;50B Database'!$A:$AA,11,FALSE),VLOOKUP($B2524,'ALLL &lt;50B Database'!$A:$AA,11,FALSE)),"")</f>
        <v/>
      </c>
      <c r="D2524" t="str">
        <f t="shared" si="78"/>
        <v/>
      </c>
    </row>
    <row r="2525" spans="1:4" x14ac:dyDescent="0.25">
      <c r="A2525">
        <f t="shared" si="79"/>
        <v>2525</v>
      </c>
      <c r="B2525" t="e">
        <f>IF('Peer Comparison Tool'!$D$11="NR",INDEX('CECL &lt;50B Database'!$A:$A,MATCH(Workings!$A2525,'CECL &lt;50B Database'!$AI:$AI,0)),INDEX('ALLL &lt;50B Database'!$A:$A,MATCH(Workings!$A2525,'ALLL &lt;50B Database'!$AI:$AI,0)))</f>
        <v>#N/A</v>
      </c>
      <c r="C2525" s="3" t="str">
        <f>IFERROR(IFERROR(VLOOKUP($B2525,'CECL &lt;50B Database'!$A:$AA,11,FALSE),VLOOKUP($B2525,'ALLL &lt;50B Database'!$A:$AA,11,FALSE)),"")</f>
        <v/>
      </c>
      <c r="D2525" t="str">
        <f t="shared" si="78"/>
        <v/>
      </c>
    </row>
    <row r="2526" spans="1:4" x14ac:dyDescent="0.25">
      <c r="A2526">
        <f t="shared" si="79"/>
        <v>2526</v>
      </c>
      <c r="B2526" t="e">
        <f>IF('Peer Comparison Tool'!$D$11="NR",INDEX('CECL &lt;50B Database'!$A:$A,MATCH(Workings!$A2526,'CECL &lt;50B Database'!$AI:$AI,0)),INDEX('ALLL &lt;50B Database'!$A:$A,MATCH(Workings!$A2526,'ALLL &lt;50B Database'!$AI:$AI,0)))</f>
        <v>#N/A</v>
      </c>
      <c r="C2526" s="3" t="str">
        <f>IFERROR(IFERROR(VLOOKUP($B2526,'CECL &lt;50B Database'!$A:$AA,11,FALSE),VLOOKUP($B2526,'ALLL &lt;50B Database'!$A:$AA,11,FALSE)),"")</f>
        <v/>
      </c>
      <c r="D2526" t="str">
        <f t="shared" si="78"/>
        <v/>
      </c>
    </row>
    <row r="2527" spans="1:4" x14ac:dyDescent="0.25">
      <c r="A2527">
        <f t="shared" si="79"/>
        <v>2527</v>
      </c>
      <c r="B2527" t="e">
        <f>IF('Peer Comparison Tool'!$D$11="NR",INDEX('CECL &lt;50B Database'!$A:$A,MATCH(Workings!$A2527,'CECL &lt;50B Database'!$AI:$AI,0)),INDEX('ALLL &lt;50B Database'!$A:$A,MATCH(Workings!$A2527,'ALLL &lt;50B Database'!$AI:$AI,0)))</f>
        <v>#N/A</v>
      </c>
      <c r="C2527" s="3" t="str">
        <f>IFERROR(IFERROR(VLOOKUP($B2527,'CECL &lt;50B Database'!$A:$AA,11,FALSE),VLOOKUP($B2527,'ALLL &lt;50B Database'!$A:$AA,11,FALSE)),"")</f>
        <v/>
      </c>
      <c r="D2527" t="str">
        <f t="shared" si="78"/>
        <v/>
      </c>
    </row>
    <row r="2528" spans="1:4" x14ac:dyDescent="0.25">
      <c r="A2528">
        <f t="shared" si="79"/>
        <v>2528</v>
      </c>
      <c r="B2528" t="e">
        <f>IF('Peer Comparison Tool'!$D$11="NR",INDEX('CECL &lt;50B Database'!$A:$A,MATCH(Workings!$A2528,'CECL &lt;50B Database'!$AI:$AI,0)),INDEX('ALLL &lt;50B Database'!$A:$A,MATCH(Workings!$A2528,'ALLL &lt;50B Database'!$AI:$AI,0)))</f>
        <v>#N/A</v>
      </c>
      <c r="C2528" s="3" t="str">
        <f>IFERROR(IFERROR(VLOOKUP($B2528,'CECL &lt;50B Database'!$A:$AA,11,FALSE),VLOOKUP($B2528,'ALLL &lt;50B Database'!$A:$AA,11,FALSE)),"")</f>
        <v/>
      </c>
      <c r="D2528" t="str">
        <f t="shared" si="78"/>
        <v/>
      </c>
    </row>
    <row r="2529" spans="1:4" x14ac:dyDescent="0.25">
      <c r="A2529">
        <f t="shared" si="79"/>
        <v>2529</v>
      </c>
      <c r="B2529" t="e">
        <f>IF('Peer Comparison Tool'!$D$11="NR",INDEX('CECL &lt;50B Database'!$A:$A,MATCH(Workings!$A2529,'CECL &lt;50B Database'!$AI:$AI,0)),INDEX('ALLL &lt;50B Database'!$A:$A,MATCH(Workings!$A2529,'ALLL &lt;50B Database'!$AI:$AI,0)))</f>
        <v>#N/A</v>
      </c>
      <c r="C2529" s="3" t="str">
        <f>IFERROR(IFERROR(VLOOKUP($B2529,'CECL &lt;50B Database'!$A:$AA,11,FALSE),VLOOKUP($B2529,'ALLL &lt;50B Database'!$A:$AA,11,FALSE)),"")</f>
        <v/>
      </c>
      <c r="D2529" t="str">
        <f t="shared" si="78"/>
        <v/>
      </c>
    </row>
    <row r="2530" spans="1:4" x14ac:dyDescent="0.25">
      <c r="A2530">
        <f t="shared" si="79"/>
        <v>2530</v>
      </c>
      <c r="B2530" t="e">
        <f>IF('Peer Comparison Tool'!$D$11="NR",INDEX('CECL &lt;50B Database'!$A:$A,MATCH(Workings!$A2530,'CECL &lt;50B Database'!$AI:$AI,0)),INDEX('ALLL &lt;50B Database'!$A:$A,MATCH(Workings!$A2530,'ALLL &lt;50B Database'!$AI:$AI,0)))</f>
        <v>#N/A</v>
      </c>
      <c r="C2530" s="3" t="str">
        <f>IFERROR(IFERROR(VLOOKUP($B2530,'CECL &lt;50B Database'!$A:$AA,11,FALSE),VLOOKUP($B2530,'ALLL &lt;50B Database'!$A:$AA,11,FALSE)),"")</f>
        <v/>
      </c>
      <c r="D2530" t="str">
        <f t="shared" si="78"/>
        <v/>
      </c>
    </row>
    <row r="2531" spans="1:4" x14ac:dyDescent="0.25">
      <c r="A2531">
        <f t="shared" si="79"/>
        <v>2531</v>
      </c>
      <c r="B2531" t="e">
        <f>IF('Peer Comparison Tool'!$D$11="NR",INDEX('CECL &lt;50B Database'!$A:$A,MATCH(Workings!$A2531,'CECL &lt;50B Database'!$AI:$AI,0)),INDEX('ALLL &lt;50B Database'!$A:$A,MATCH(Workings!$A2531,'ALLL &lt;50B Database'!$AI:$AI,0)))</f>
        <v>#N/A</v>
      </c>
      <c r="C2531" s="3" t="str">
        <f>IFERROR(IFERROR(VLOOKUP($B2531,'CECL &lt;50B Database'!$A:$AA,11,FALSE),VLOOKUP($B2531,'ALLL &lt;50B Database'!$A:$AA,11,FALSE)),"")</f>
        <v/>
      </c>
      <c r="D2531" t="str">
        <f t="shared" si="78"/>
        <v/>
      </c>
    </row>
    <row r="2532" spans="1:4" x14ac:dyDescent="0.25">
      <c r="A2532">
        <f t="shared" si="79"/>
        <v>2532</v>
      </c>
      <c r="B2532" t="e">
        <f>IF('Peer Comparison Tool'!$D$11="NR",INDEX('CECL &lt;50B Database'!$A:$A,MATCH(Workings!$A2532,'CECL &lt;50B Database'!$AI:$AI,0)),INDEX('ALLL &lt;50B Database'!$A:$A,MATCH(Workings!$A2532,'ALLL &lt;50B Database'!$AI:$AI,0)))</f>
        <v>#N/A</v>
      </c>
      <c r="C2532" s="3" t="str">
        <f>IFERROR(IFERROR(VLOOKUP($B2532,'CECL &lt;50B Database'!$A:$AA,11,FALSE),VLOOKUP($B2532,'ALLL &lt;50B Database'!$A:$AA,11,FALSE)),"")</f>
        <v/>
      </c>
      <c r="D2532" t="str">
        <f t="shared" si="78"/>
        <v/>
      </c>
    </row>
    <row r="2533" spans="1:4" x14ac:dyDescent="0.25">
      <c r="A2533">
        <f t="shared" si="79"/>
        <v>2533</v>
      </c>
      <c r="B2533" t="e">
        <f>IF('Peer Comparison Tool'!$D$11="NR",INDEX('CECL &lt;50B Database'!$A:$A,MATCH(Workings!$A2533,'CECL &lt;50B Database'!$AI:$AI,0)),INDEX('ALLL &lt;50B Database'!$A:$A,MATCH(Workings!$A2533,'ALLL &lt;50B Database'!$AI:$AI,0)))</f>
        <v>#N/A</v>
      </c>
      <c r="C2533" s="3" t="str">
        <f>IFERROR(IFERROR(VLOOKUP($B2533,'CECL &lt;50B Database'!$A:$AA,11,FALSE),VLOOKUP($B2533,'ALLL &lt;50B Database'!$A:$AA,11,FALSE)),"")</f>
        <v/>
      </c>
      <c r="D2533" t="str">
        <f t="shared" si="78"/>
        <v/>
      </c>
    </row>
    <row r="2534" spans="1:4" x14ac:dyDescent="0.25">
      <c r="A2534">
        <f t="shared" si="79"/>
        <v>2534</v>
      </c>
      <c r="B2534" t="e">
        <f>IF('Peer Comparison Tool'!$D$11="NR",INDEX('CECL &lt;50B Database'!$A:$A,MATCH(Workings!$A2534,'CECL &lt;50B Database'!$AI:$AI,0)),INDEX('ALLL &lt;50B Database'!$A:$A,MATCH(Workings!$A2534,'ALLL &lt;50B Database'!$AI:$AI,0)))</f>
        <v>#N/A</v>
      </c>
      <c r="C2534" s="3" t="str">
        <f>IFERROR(IFERROR(VLOOKUP($B2534,'CECL &lt;50B Database'!$A:$AA,11,FALSE),VLOOKUP($B2534,'ALLL &lt;50B Database'!$A:$AA,11,FALSE)),"")</f>
        <v/>
      </c>
      <c r="D2534" t="str">
        <f t="shared" si="78"/>
        <v/>
      </c>
    </row>
    <row r="2535" spans="1:4" x14ac:dyDescent="0.25">
      <c r="A2535">
        <f t="shared" si="79"/>
        <v>2535</v>
      </c>
      <c r="B2535" t="e">
        <f>IF('Peer Comparison Tool'!$D$11="NR",INDEX('CECL &lt;50B Database'!$A:$A,MATCH(Workings!$A2535,'CECL &lt;50B Database'!$AI:$AI,0)),INDEX('ALLL &lt;50B Database'!$A:$A,MATCH(Workings!$A2535,'ALLL &lt;50B Database'!$AI:$AI,0)))</f>
        <v>#N/A</v>
      </c>
      <c r="C2535" s="3" t="str">
        <f>IFERROR(IFERROR(VLOOKUP($B2535,'CECL &lt;50B Database'!$A:$AA,11,FALSE),VLOOKUP($B2535,'ALLL &lt;50B Database'!$A:$AA,11,FALSE)),"")</f>
        <v/>
      </c>
      <c r="D2535" t="str">
        <f t="shared" si="78"/>
        <v/>
      </c>
    </row>
    <row r="2536" spans="1:4" x14ac:dyDescent="0.25">
      <c r="A2536">
        <f t="shared" si="79"/>
        <v>2536</v>
      </c>
      <c r="B2536" t="e">
        <f>IF('Peer Comparison Tool'!$D$11="NR",INDEX('CECL &lt;50B Database'!$A:$A,MATCH(Workings!$A2536,'CECL &lt;50B Database'!$AI:$AI,0)),INDEX('ALLL &lt;50B Database'!$A:$A,MATCH(Workings!$A2536,'ALLL &lt;50B Database'!$AI:$AI,0)))</f>
        <v>#N/A</v>
      </c>
      <c r="C2536" s="3" t="str">
        <f>IFERROR(IFERROR(VLOOKUP($B2536,'CECL &lt;50B Database'!$A:$AA,11,FALSE),VLOOKUP($B2536,'ALLL &lt;50B Database'!$A:$AA,11,FALSE)),"")</f>
        <v/>
      </c>
      <c r="D2536" t="str">
        <f t="shared" si="78"/>
        <v/>
      </c>
    </row>
    <row r="2537" spans="1:4" x14ac:dyDescent="0.25">
      <c r="A2537">
        <f t="shared" si="79"/>
        <v>2537</v>
      </c>
      <c r="B2537" t="e">
        <f>IF('Peer Comparison Tool'!$D$11="NR",INDEX('CECL &lt;50B Database'!$A:$A,MATCH(Workings!$A2537,'CECL &lt;50B Database'!$AI:$AI,0)),INDEX('ALLL &lt;50B Database'!$A:$A,MATCH(Workings!$A2537,'ALLL &lt;50B Database'!$AI:$AI,0)))</f>
        <v>#N/A</v>
      </c>
      <c r="C2537" s="3" t="str">
        <f>IFERROR(IFERROR(VLOOKUP($B2537,'CECL &lt;50B Database'!$A:$AA,11,FALSE),VLOOKUP($B2537,'ALLL &lt;50B Database'!$A:$AA,11,FALSE)),"")</f>
        <v/>
      </c>
      <c r="D2537" t="str">
        <f t="shared" si="78"/>
        <v/>
      </c>
    </row>
    <row r="2538" spans="1:4" x14ac:dyDescent="0.25">
      <c r="A2538">
        <f t="shared" si="79"/>
        <v>2538</v>
      </c>
      <c r="B2538" t="e">
        <f>IF('Peer Comparison Tool'!$D$11="NR",INDEX('CECL &lt;50B Database'!$A:$A,MATCH(Workings!$A2538,'CECL &lt;50B Database'!$AI:$AI,0)),INDEX('ALLL &lt;50B Database'!$A:$A,MATCH(Workings!$A2538,'ALLL &lt;50B Database'!$AI:$AI,0)))</f>
        <v>#N/A</v>
      </c>
      <c r="C2538" s="3" t="str">
        <f>IFERROR(IFERROR(VLOOKUP($B2538,'CECL &lt;50B Database'!$A:$AA,11,FALSE),VLOOKUP($B2538,'ALLL &lt;50B Database'!$A:$AA,11,FALSE)),"")</f>
        <v/>
      </c>
      <c r="D2538" t="str">
        <f t="shared" si="78"/>
        <v/>
      </c>
    </row>
    <row r="2539" spans="1:4" x14ac:dyDescent="0.25">
      <c r="A2539">
        <f t="shared" si="79"/>
        <v>2539</v>
      </c>
      <c r="B2539" t="e">
        <f>IF('Peer Comparison Tool'!$D$11="NR",INDEX('CECL &lt;50B Database'!$A:$A,MATCH(Workings!$A2539,'CECL &lt;50B Database'!$AI:$AI,0)),INDEX('ALLL &lt;50B Database'!$A:$A,MATCH(Workings!$A2539,'ALLL &lt;50B Database'!$AI:$AI,0)))</f>
        <v>#N/A</v>
      </c>
      <c r="C2539" s="3" t="str">
        <f>IFERROR(IFERROR(VLOOKUP($B2539,'CECL &lt;50B Database'!$A:$AA,11,FALSE),VLOOKUP($B2539,'ALLL &lt;50B Database'!$A:$AA,11,FALSE)),"")</f>
        <v/>
      </c>
      <c r="D2539" t="str">
        <f t="shared" si="78"/>
        <v/>
      </c>
    </row>
    <row r="2540" spans="1:4" x14ac:dyDescent="0.25">
      <c r="A2540">
        <f t="shared" si="79"/>
        <v>2540</v>
      </c>
      <c r="B2540" t="e">
        <f>IF('Peer Comparison Tool'!$D$11="NR",INDEX('CECL &lt;50B Database'!$A:$A,MATCH(Workings!$A2540,'CECL &lt;50B Database'!$AI:$AI,0)),INDEX('ALLL &lt;50B Database'!$A:$A,MATCH(Workings!$A2540,'ALLL &lt;50B Database'!$AI:$AI,0)))</f>
        <v>#N/A</v>
      </c>
      <c r="C2540" s="3" t="str">
        <f>IFERROR(IFERROR(VLOOKUP($B2540,'CECL &lt;50B Database'!$A:$AA,11,FALSE),VLOOKUP($B2540,'ALLL &lt;50B Database'!$A:$AA,11,FALSE)),"")</f>
        <v/>
      </c>
      <c r="D2540" t="str">
        <f t="shared" si="78"/>
        <v/>
      </c>
    </row>
    <row r="2541" spans="1:4" x14ac:dyDescent="0.25">
      <c r="A2541">
        <f t="shared" si="79"/>
        <v>2541</v>
      </c>
      <c r="B2541" t="e">
        <f>IF('Peer Comparison Tool'!$D$11="NR",INDEX('CECL &lt;50B Database'!$A:$A,MATCH(Workings!$A2541,'CECL &lt;50B Database'!$AI:$AI,0)),INDEX('ALLL &lt;50B Database'!$A:$A,MATCH(Workings!$A2541,'ALLL &lt;50B Database'!$AI:$AI,0)))</f>
        <v>#N/A</v>
      </c>
      <c r="C2541" s="3" t="str">
        <f>IFERROR(IFERROR(VLOOKUP($B2541,'CECL &lt;50B Database'!$A:$AA,11,FALSE),VLOOKUP($B2541,'ALLL &lt;50B Database'!$A:$AA,11,FALSE)),"")</f>
        <v/>
      </c>
      <c r="D2541" t="str">
        <f t="shared" si="78"/>
        <v/>
      </c>
    </row>
    <row r="2542" spans="1:4" x14ac:dyDescent="0.25">
      <c r="A2542">
        <f t="shared" si="79"/>
        <v>2542</v>
      </c>
      <c r="B2542" t="e">
        <f>IF('Peer Comparison Tool'!$D$11="NR",INDEX('CECL &lt;50B Database'!$A:$A,MATCH(Workings!$A2542,'CECL &lt;50B Database'!$AI:$AI,0)),INDEX('ALLL &lt;50B Database'!$A:$A,MATCH(Workings!$A2542,'ALLL &lt;50B Database'!$AI:$AI,0)))</f>
        <v>#N/A</v>
      </c>
      <c r="C2542" s="3" t="str">
        <f>IFERROR(IFERROR(VLOOKUP($B2542,'CECL &lt;50B Database'!$A:$AA,11,FALSE),VLOOKUP($B2542,'ALLL &lt;50B Database'!$A:$AA,11,FALSE)),"")</f>
        <v/>
      </c>
      <c r="D2542" t="str">
        <f t="shared" si="78"/>
        <v/>
      </c>
    </row>
    <row r="2543" spans="1:4" x14ac:dyDescent="0.25">
      <c r="A2543">
        <f t="shared" si="79"/>
        <v>2543</v>
      </c>
      <c r="B2543" t="e">
        <f>IF('Peer Comparison Tool'!$D$11="NR",INDEX('CECL &lt;50B Database'!$A:$A,MATCH(Workings!$A2543,'CECL &lt;50B Database'!$AI:$AI,0)),INDEX('ALLL &lt;50B Database'!$A:$A,MATCH(Workings!$A2543,'ALLL &lt;50B Database'!$AI:$AI,0)))</f>
        <v>#N/A</v>
      </c>
      <c r="C2543" s="3" t="str">
        <f>IFERROR(IFERROR(VLOOKUP($B2543,'CECL &lt;50B Database'!$A:$AA,11,FALSE),VLOOKUP($B2543,'ALLL &lt;50B Database'!$A:$AA,11,FALSE)),"")</f>
        <v/>
      </c>
      <c r="D2543" t="str">
        <f t="shared" si="78"/>
        <v/>
      </c>
    </row>
    <row r="2544" spans="1:4" x14ac:dyDescent="0.25">
      <c r="A2544">
        <f t="shared" si="79"/>
        <v>2544</v>
      </c>
      <c r="B2544" t="e">
        <f>IF('Peer Comparison Tool'!$D$11="NR",INDEX('CECL &lt;50B Database'!$A:$A,MATCH(Workings!$A2544,'CECL &lt;50B Database'!$AI:$AI,0)),INDEX('ALLL &lt;50B Database'!$A:$A,MATCH(Workings!$A2544,'ALLL &lt;50B Database'!$AI:$AI,0)))</f>
        <v>#N/A</v>
      </c>
      <c r="C2544" s="3" t="str">
        <f>IFERROR(IFERROR(VLOOKUP($B2544,'CECL &lt;50B Database'!$A:$AA,11,FALSE),VLOOKUP($B2544,'ALLL &lt;50B Database'!$A:$AA,11,FALSE)),"")</f>
        <v/>
      </c>
      <c r="D2544" t="str">
        <f t="shared" si="78"/>
        <v/>
      </c>
    </row>
    <row r="2545" spans="1:4" x14ac:dyDescent="0.25">
      <c r="A2545">
        <f t="shared" si="79"/>
        <v>2545</v>
      </c>
      <c r="B2545" t="e">
        <f>IF('Peer Comparison Tool'!$D$11="NR",INDEX('CECL &lt;50B Database'!$A:$A,MATCH(Workings!$A2545,'CECL &lt;50B Database'!$AI:$AI,0)),INDEX('ALLL &lt;50B Database'!$A:$A,MATCH(Workings!$A2545,'ALLL &lt;50B Database'!$AI:$AI,0)))</f>
        <v>#N/A</v>
      </c>
      <c r="C2545" s="3" t="str">
        <f>IFERROR(IFERROR(VLOOKUP($B2545,'CECL &lt;50B Database'!$A:$AA,11,FALSE),VLOOKUP($B2545,'ALLL &lt;50B Database'!$A:$AA,11,FALSE)),"")</f>
        <v/>
      </c>
      <c r="D2545" t="str">
        <f t="shared" si="78"/>
        <v/>
      </c>
    </row>
    <row r="2546" spans="1:4" x14ac:dyDescent="0.25">
      <c r="A2546">
        <f t="shared" si="79"/>
        <v>2546</v>
      </c>
      <c r="B2546" t="e">
        <f>IF('Peer Comparison Tool'!$D$11="NR",INDEX('CECL &lt;50B Database'!$A:$A,MATCH(Workings!$A2546,'CECL &lt;50B Database'!$AI:$AI,0)),INDEX('ALLL &lt;50B Database'!$A:$A,MATCH(Workings!$A2546,'ALLL &lt;50B Database'!$AI:$AI,0)))</f>
        <v>#N/A</v>
      </c>
      <c r="C2546" s="3" t="str">
        <f>IFERROR(IFERROR(VLOOKUP($B2546,'CECL &lt;50B Database'!$A:$AA,11,FALSE),VLOOKUP($B2546,'ALLL &lt;50B Database'!$A:$AA,11,FALSE)),"")</f>
        <v/>
      </c>
      <c r="D2546" t="str">
        <f t="shared" si="78"/>
        <v/>
      </c>
    </row>
    <row r="2547" spans="1:4" x14ac:dyDescent="0.25">
      <c r="A2547">
        <f t="shared" si="79"/>
        <v>2547</v>
      </c>
      <c r="B2547" t="e">
        <f>IF('Peer Comparison Tool'!$D$11="NR",INDEX('CECL &lt;50B Database'!$A:$A,MATCH(Workings!$A2547,'CECL &lt;50B Database'!$AI:$AI,0)),INDEX('ALLL &lt;50B Database'!$A:$A,MATCH(Workings!$A2547,'ALLL &lt;50B Database'!$AI:$AI,0)))</f>
        <v>#N/A</v>
      </c>
      <c r="C2547" s="3" t="str">
        <f>IFERROR(IFERROR(VLOOKUP($B2547,'CECL &lt;50B Database'!$A:$AA,11,FALSE),VLOOKUP($B2547,'ALLL &lt;50B Database'!$A:$AA,11,FALSE)),"")</f>
        <v/>
      </c>
      <c r="D2547" t="str">
        <f t="shared" si="78"/>
        <v/>
      </c>
    </row>
    <row r="2548" spans="1:4" x14ac:dyDescent="0.25">
      <c r="A2548">
        <f t="shared" si="79"/>
        <v>2548</v>
      </c>
      <c r="B2548" t="e">
        <f>IF('Peer Comparison Tool'!$D$11="NR",INDEX('CECL &lt;50B Database'!$A:$A,MATCH(Workings!$A2548,'CECL &lt;50B Database'!$AI:$AI,0)),INDEX('ALLL &lt;50B Database'!$A:$A,MATCH(Workings!$A2548,'ALLL &lt;50B Database'!$AI:$AI,0)))</f>
        <v>#N/A</v>
      </c>
      <c r="C2548" s="3" t="str">
        <f>IFERROR(IFERROR(VLOOKUP($B2548,'CECL &lt;50B Database'!$A:$AA,11,FALSE),VLOOKUP($B2548,'ALLL &lt;50B Database'!$A:$AA,11,FALSE)),"")</f>
        <v/>
      </c>
      <c r="D2548" t="str">
        <f t="shared" si="78"/>
        <v/>
      </c>
    </row>
    <row r="2549" spans="1:4" x14ac:dyDescent="0.25">
      <c r="A2549">
        <f t="shared" si="79"/>
        <v>2549</v>
      </c>
      <c r="B2549" t="e">
        <f>IF('Peer Comparison Tool'!$D$11="NR",INDEX('CECL &lt;50B Database'!$A:$A,MATCH(Workings!$A2549,'CECL &lt;50B Database'!$AI:$AI,0)),INDEX('ALLL &lt;50B Database'!$A:$A,MATCH(Workings!$A2549,'ALLL &lt;50B Database'!$AI:$AI,0)))</f>
        <v>#N/A</v>
      </c>
      <c r="C2549" s="3" t="str">
        <f>IFERROR(IFERROR(VLOOKUP($B2549,'CECL &lt;50B Database'!$A:$AA,11,FALSE),VLOOKUP($B2549,'ALLL &lt;50B Database'!$A:$AA,11,FALSE)),"")</f>
        <v/>
      </c>
      <c r="D2549" t="str">
        <f t="shared" si="78"/>
        <v/>
      </c>
    </row>
    <row r="2550" spans="1:4" x14ac:dyDescent="0.25">
      <c r="A2550">
        <f t="shared" si="79"/>
        <v>2550</v>
      </c>
      <c r="B2550" t="e">
        <f>IF('Peer Comparison Tool'!$D$11="NR",INDEX('CECL &lt;50B Database'!$A:$A,MATCH(Workings!$A2550,'CECL &lt;50B Database'!$AI:$AI,0)),INDEX('ALLL &lt;50B Database'!$A:$A,MATCH(Workings!$A2550,'ALLL &lt;50B Database'!$AI:$AI,0)))</f>
        <v>#N/A</v>
      </c>
      <c r="C2550" s="3" t="str">
        <f>IFERROR(IFERROR(VLOOKUP($B2550,'CECL &lt;50B Database'!$A:$AA,11,FALSE),VLOOKUP($B2550,'ALLL &lt;50B Database'!$A:$AA,11,FALSE)),"")</f>
        <v/>
      </c>
      <c r="D2550" t="str">
        <f t="shared" si="78"/>
        <v/>
      </c>
    </row>
    <row r="2551" spans="1:4" x14ac:dyDescent="0.25">
      <c r="A2551">
        <f t="shared" si="79"/>
        <v>2551</v>
      </c>
      <c r="B2551" t="e">
        <f>IF('Peer Comparison Tool'!$D$11="NR",INDEX('CECL &lt;50B Database'!$A:$A,MATCH(Workings!$A2551,'CECL &lt;50B Database'!$AI:$AI,0)),INDEX('ALLL &lt;50B Database'!$A:$A,MATCH(Workings!$A2551,'ALLL &lt;50B Database'!$AI:$AI,0)))</f>
        <v>#N/A</v>
      </c>
      <c r="C2551" s="3" t="str">
        <f>IFERROR(IFERROR(VLOOKUP($B2551,'CECL &lt;50B Database'!$A:$AA,11,FALSE),VLOOKUP($B2551,'ALLL &lt;50B Database'!$A:$AA,11,FALSE)),"")</f>
        <v/>
      </c>
      <c r="D2551" t="str">
        <f t="shared" si="78"/>
        <v/>
      </c>
    </row>
    <row r="2552" spans="1:4" x14ac:dyDescent="0.25">
      <c r="A2552">
        <f t="shared" si="79"/>
        <v>2552</v>
      </c>
      <c r="B2552" t="e">
        <f>IF('Peer Comparison Tool'!$D$11="NR",INDEX('CECL &lt;50B Database'!$A:$A,MATCH(Workings!$A2552,'CECL &lt;50B Database'!$AI:$AI,0)),INDEX('ALLL &lt;50B Database'!$A:$A,MATCH(Workings!$A2552,'ALLL &lt;50B Database'!$AI:$AI,0)))</f>
        <v>#N/A</v>
      </c>
      <c r="C2552" s="3" t="str">
        <f>IFERROR(IFERROR(VLOOKUP($B2552,'CECL &lt;50B Database'!$A:$AA,11,FALSE),VLOOKUP($B2552,'ALLL &lt;50B Database'!$A:$AA,11,FALSE)),"")</f>
        <v/>
      </c>
      <c r="D2552" t="str">
        <f t="shared" si="78"/>
        <v/>
      </c>
    </row>
    <row r="2553" spans="1:4" x14ac:dyDescent="0.25">
      <c r="A2553">
        <f t="shared" si="79"/>
        <v>2553</v>
      </c>
      <c r="B2553" t="e">
        <f>IF('Peer Comparison Tool'!$D$11="NR",INDEX('CECL &lt;50B Database'!$A:$A,MATCH(Workings!$A2553,'CECL &lt;50B Database'!$AI:$AI,0)),INDEX('ALLL &lt;50B Database'!$A:$A,MATCH(Workings!$A2553,'ALLL &lt;50B Database'!$AI:$AI,0)))</f>
        <v>#N/A</v>
      </c>
      <c r="C2553" s="3" t="str">
        <f>IFERROR(IFERROR(VLOOKUP($B2553,'CECL &lt;50B Database'!$A:$AA,11,FALSE),VLOOKUP($B2553,'ALLL &lt;50B Database'!$A:$AA,11,FALSE)),"")</f>
        <v/>
      </c>
      <c r="D2553" t="str">
        <f t="shared" si="78"/>
        <v/>
      </c>
    </row>
    <row r="2554" spans="1:4" x14ac:dyDescent="0.25">
      <c r="A2554">
        <f t="shared" si="79"/>
        <v>2554</v>
      </c>
      <c r="B2554" t="e">
        <f>IF('Peer Comparison Tool'!$D$11="NR",INDEX('CECL &lt;50B Database'!$A:$A,MATCH(Workings!$A2554,'CECL &lt;50B Database'!$AI:$AI,0)),INDEX('ALLL &lt;50B Database'!$A:$A,MATCH(Workings!$A2554,'ALLL &lt;50B Database'!$AI:$AI,0)))</f>
        <v>#N/A</v>
      </c>
      <c r="C2554" s="3" t="str">
        <f>IFERROR(IFERROR(VLOOKUP($B2554,'CECL &lt;50B Database'!$A:$AA,11,FALSE),VLOOKUP($B2554,'ALLL &lt;50B Database'!$A:$AA,11,FALSE)),"")</f>
        <v/>
      </c>
      <c r="D2554" t="str">
        <f t="shared" si="78"/>
        <v/>
      </c>
    </row>
    <row r="2555" spans="1:4" x14ac:dyDescent="0.25">
      <c r="A2555">
        <f t="shared" si="79"/>
        <v>2555</v>
      </c>
      <c r="B2555" t="e">
        <f>IF('Peer Comparison Tool'!$D$11="NR",INDEX('CECL &lt;50B Database'!$A:$A,MATCH(Workings!$A2555,'CECL &lt;50B Database'!$AI:$AI,0)),INDEX('ALLL &lt;50B Database'!$A:$A,MATCH(Workings!$A2555,'ALLL &lt;50B Database'!$AI:$AI,0)))</f>
        <v>#N/A</v>
      </c>
      <c r="C2555" s="3" t="str">
        <f>IFERROR(IFERROR(VLOOKUP($B2555,'CECL &lt;50B Database'!$A:$AA,11,FALSE),VLOOKUP($B2555,'ALLL &lt;50B Database'!$A:$AA,11,FALSE)),"")</f>
        <v/>
      </c>
      <c r="D2555" t="str">
        <f t="shared" si="78"/>
        <v/>
      </c>
    </row>
    <row r="2556" spans="1:4" x14ac:dyDescent="0.25">
      <c r="A2556">
        <f t="shared" si="79"/>
        <v>2556</v>
      </c>
      <c r="B2556" t="e">
        <f>IF('Peer Comparison Tool'!$D$11="NR",INDEX('CECL &lt;50B Database'!$A:$A,MATCH(Workings!$A2556,'CECL &lt;50B Database'!$AI:$AI,0)),INDEX('ALLL &lt;50B Database'!$A:$A,MATCH(Workings!$A2556,'ALLL &lt;50B Database'!$AI:$AI,0)))</f>
        <v>#N/A</v>
      </c>
      <c r="C2556" s="3" t="str">
        <f>IFERROR(IFERROR(VLOOKUP($B2556,'CECL &lt;50B Database'!$A:$AA,11,FALSE),VLOOKUP($B2556,'ALLL &lt;50B Database'!$A:$AA,11,FALSE)),"")</f>
        <v/>
      </c>
      <c r="D2556" t="str">
        <f t="shared" si="78"/>
        <v/>
      </c>
    </row>
    <row r="2557" spans="1:4" x14ac:dyDescent="0.25">
      <c r="A2557">
        <f t="shared" si="79"/>
        <v>2557</v>
      </c>
      <c r="B2557" t="e">
        <f>IF('Peer Comparison Tool'!$D$11="NR",INDEX('CECL &lt;50B Database'!$A:$A,MATCH(Workings!$A2557,'CECL &lt;50B Database'!$AI:$AI,0)),INDEX('ALLL &lt;50B Database'!$A:$A,MATCH(Workings!$A2557,'ALLL &lt;50B Database'!$AI:$AI,0)))</f>
        <v>#N/A</v>
      </c>
      <c r="C2557" s="3" t="str">
        <f>IFERROR(IFERROR(VLOOKUP($B2557,'CECL &lt;50B Database'!$A:$AA,11,FALSE),VLOOKUP($B2557,'ALLL &lt;50B Database'!$A:$AA,11,FALSE)),"")</f>
        <v/>
      </c>
      <c r="D2557" t="str">
        <f t="shared" si="78"/>
        <v/>
      </c>
    </row>
    <row r="2558" spans="1:4" x14ac:dyDescent="0.25">
      <c r="A2558">
        <f t="shared" si="79"/>
        <v>2558</v>
      </c>
      <c r="B2558" t="e">
        <f>IF('Peer Comparison Tool'!$D$11="NR",INDEX('CECL &lt;50B Database'!$A:$A,MATCH(Workings!$A2558,'CECL &lt;50B Database'!$AI:$AI,0)),INDEX('ALLL &lt;50B Database'!$A:$A,MATCH(Workings!$A2558,'ALLL &lt;50B Database'!$AI:$AI,0)))</f>
        <v>#N/A</v>
      </c>
      <c r="C2558" s="3" t="str">
        <f>IFERROR(IFERROR(VLOOKUP($B2558,'CECL &lt;50B Database'!$A:$AA,11,FALSE),VLOOKUP($B2558,'ALLL &lt;50B Database'!$A:$AA,11,FALSE)),"")</f>
        <v/>
      </c>
      <c r="D2558" t="str">
        <f t="shared" si="78"/>
        <v/>
      </c>
    </row>
    <row r="2559" spans="1:4" x14ac:dyDescent="0.25">
      <c r="A2559">
        <f t="shared" si="79"/>
        <v>2559</v>
      </c>
      <c r="B2559" t="e">
        <f>IF('Peer Comparison Tool'!$D$11="NR",INDEX('CECL &lt;50B Database'!$A:$A,MATCH(Workings!$A2559,'CECL &lt;50B Database'!$AI:$AI,0)),INDEX('ALLL &lt;50B Database'!$A:$A,MATCH(Workings!$A2559,'ALLL &lt;50B Database'!$AI:$AI,0)))</f>
        <v>#N/A</v>
      </c>
      <c r="C2559" s="3" t="str">
        <f>IFERROR(IFERROR(VLOOKUP($B2559,'CECL &lt;50B Database'!$A:$AA,11,FALSE),VLOOKUP($B2559,'ALLL &lt;50B Database'!$A:$AA,11,FALSE)),"")</f>
        <v/>
      </c>
      <c r="D2559" t="str">
        <f t="shared" si="78"/>
        <v/>
      </c>
    </row>
    <row r="2560" spans="1:4" x14ac:dyDescent="0.25">
      <c r="A2560">
        <f t="shared" si="79"/>
        <v>2560</v>
      </c>
      <c r="B2560" t="e">
        <f>IF('Peer Comparison Tool'!$D$11="NR",INDEX('CECL &lt;50B Database'!$A:$A,MATCH(Workings!$A2560,'CECL &lt;50B Database'!$AI:$AI,0)),INDEX('ALLL &lt;50B Database'!$A:$A,MATCH(Workings!$A2560,'ALLL &lt;50B Database'!$AI:$AI,0)))</f>
        <v>#N/A</v>
      </c>
      <c r="C2560" s="3" t="str">
        <f>IFERROR(IFERROR(VLOOKUP($B2560,'CECL &lt;50B Database'!$A:$AA,11,FALSE),VLOOKUP($B2560,'ALLL &lt;50B Database'!$A:$AA,11,FALSE)),"")</f>
        <v/>
      </c>
      <c r="D2560" t="str">
        <f t="shared" si="78"/>
        <v/>
      </c>
    </row>
    <row r="2561" spans="1:4" x14ac:dyDescent="0.25">
      <c r="A2561">
        <f t="shared" si="79"/>
        <v>2561</v>
      </c>
      <c r="B2561" t="e">
        <f>IF('Peer Comparison Tool'!$D$11="NR",INDEX('CECL &lt;50B Database'!$A:$A,MATCH(Workings!$A2561,'CECL &lt;50B Database'!$AI:$AI,0)),INDEX('ALLL &lt;50B Database'!$A:$A,MATCH(Workings!$A2561,'ALLL &lt;50B Database'!$AI:$AI,0)))</f>
        <v>#N/A</v>
      </c>
      <c r="C2561" s="3" t="str">
        <f>IFERROR(IFERROR(VLOOKUP($B2561,'CECL &lt;50B Database'!$A:$AA,11,FALSE),VLOOKUP($B2561,'ALLL &lt;50B Database'!$A:$AA,11,FALSE)),"")</f>
        <v/>
      </c>
      <c r="D2561" t="str">
        <f t="shared" si="78"/>
        <v/>
      </c>
    </row>
    <row r="2562" spans="1:4" x14ac:dyDescent="0.25">
      <c r="A2562">
        <f t="shared" si="79"/>
        <v>2562</v>
      </c>
      <c r="B2562" t="e">
        <f>IF('Peer Comparison Tool'!$D$11="NR",INDEX('CECL &lt;50B Database'!$A:$A,MATCH(Workings!$A2562,'CECL &lt;50B Database'!$AI:$AI,0)),INDEX('ALLL &lt;50B Database'!$A:$A,MATCH(Workings!$A2562,'ALLL &lt;50B Database'!$AI:$AI,0)))</f>
        <v>#N/A</v>
      </c>
      <c r="C2562" s="3" t="str">
        <f>IFERROR(IFERROR(VLOOKUP($B2562,'CECL &lt;50B Database'!$A:$AA,11,FALSE),VLOOKUP($B2562,'ALLL &lt;50B Database'!$A:$AA,11,FALSE)),"")</f>
        <v/>
      </c>
      <c r="D2562" t="str">
        <f t="shared" ref="D2562:D2625" si="80">IFERROR(RANK($C2562,$C$1:$C$5000,0),"")</f>
        <v/>
      </c>
    </row>
    <row r="2563" spans="1:4" x14ac:dyDescent="0.25">
      <c r="A2563">
        <f t="shared" si="79"/>
        <v>2563</v>
      </c>
      <c r="B2563" t="e">
        <f>IF('Peer Comparison Tool'!$D$11="NR",INDEX('CECL &lt;50B Database'!$A:$A,MATCH(Workings!$A2563,'CECL &lt;50B Database'!$AI:$AI,0)),INDEX('ALLL &lt;50B Database'!$A:$A,MATCH(Workings!$A2563,'ALLL &lt;50B Database'!$AI:$AI,0)))</f>
        <v>#N/A</v>
      </c>
      <c r="C2563" s="3" t="str">
        <f>IFERROR(IFERROR(VLOOKUP($B2563,'CECL &lt;50B Database'!$A:$AA,11,FALSE),VLOOKUP($B2563,'ALLL &lt;50B Database'!$A:$AA,11,FALSE)),"")</f>
        <v/>
      </c>
      <c r="D2563" t="str">
        <f t="shared" si="80"/>
        <v/>
      </c>
    </row>
    <row r="2564" spans="1:4" x14ac:dyDescent="0.25">
      <c r="A2564">
        <f t="shared" ref="A2564:A2627" si="81">A2563+1</f>
        <v>2564</v>
      </c>
      <c r="B2564" t="e">
        <f>IF('Peer Comparison Tool'!$D$11="NR",INDEX('CECL &lt;50B Database'!$A:$A,MATCH(Workings!$A2564,'CECL &lt;50B Database'!$AI:$AI,0)),INDEX('ALLL &lt;50B Database'!$A:$A,MATCH(Workings!$A2564,'ALLL &lt;50B Database'!$AI:$AI,0)))</f>
        <v>#N/A</v>
      </c>
      <c r="C2564" s="3" t="str">
        <f>IFERROR(IFERROR(VLOOKUP($B2564,'CECL &lt;50B Database'!$A:$AA,11,FALSE),VLOOKUP($B2564,'ALLL &lt;50B Database'!$A:$AA,11,FALSE)),"")</f>
        <v/>
      </c>
      <c r="D2564" t="str">
        <f t="shared" si="80"/>
        <v/>
      </c>
    </row>
    <row r="2565" spans="1:4" x14ac:dyDescent="0.25">
      <c r="A2565">
        <f t="shared" si="81"/>
        <v>2565</v>
      </c>
      <c r="B2565" t="e">
        <f>IF('Peer Comparison Tool'!$D$11="NR",INDEX('CECL &lt;50B Database'!$A:$A,MATCH(Workings!$A2565,'CECL &lt;50B Database'!$AI:$AI,0)),INDEX('ALLL &lt;50B Database'!$A:$A,MATCH(Workings!$A2565,'ALLL &lt;50B Database'!$AI:$AI,0)))</f>
        <v>#N/A</v>
      </c>
      <c r="C2565" s="3" t="str">
        <f>IFERROR(IFERROR(VLOOKUP($B2565,'CECL &lt;50B Database'!$A:$AA,11,FALSE),VLOOKUP($B2565,'ALLL &lt;50B Database'!$A:$AA,11,FALSE)),"")</f>
        <v/>
      </c>
      <c r="D2565" t="str">
        <f t="shared" si="80"/>
        <v/>
      </c>
    </row>
    <row r="2566" spans="1:4" x14ac:dyDescent="0.25">
      <c r="A2566">
        <f t="shared" si="81"/>
        <v>2566</v>
      </c>
      <c r="B2566" t="e">
        <f>IF('Peer Comparison Tool'!$D$11="NR",INDEX('CECL &lt;50B Database'!$A:$A,MATCH(Workings!$A2566,'CECL &lt;50B Database'!$AI:$AI,0)),INDEX('ALLL &lt;50B Database'!$A:$A,MATCH(Workings!$A2566,'ALLL &lt;50B Database'!$AI:$AI,0)))</f>
        <v>#N/A</v>
      </c>
      <c r="C2566" s="3" t="str">
        <f>IFERROR(IFERROR(VLOOKUP($B2566,'CECL &lt;50B Database'!$A:$AA,11,FALSE),VLOOKUP($B2566,'ALLL &lt;50B Database'!$A:$AA,11,FALSE)),"")</f>
        <v/>
      </c>
      <c r="D2566" t="str">
        <f t="shared" si="80"/>
        <v/>
      </c>
    </row>
    <row r="2567" spans="1:4" x14ac:dyDescent="0.25">
      <c r="A2567">
        <f t="shared" si="81"/>
        <v>2567</v>
      </c>
      <c r="B2567" t="e">
        <f>IF('Peer Comparison Tool'!$D$11="NR",INDEX('CECL &lt;50B Database'!$A:$A,MATCH(Workings!$A2567,'CECL &lt;50B Database'!$AI:$AI,0)),INDEX('ALLL &lt;50B Database'!$A:$A,MATCH(Workings!$A2567,'ALLL &lt;50B Database'!$AI:$AI,0)))</f>
        <v>#N/A</v>
      </c>
      <c r="C2567" s="3" t="str">
        <f>IFERROR(IFERROR(VLOOKUP($B2567,'CECL &lt;50B Database'!$A:$AA,11,FALSE),VLOOKUP($B2567,'ALLL &lt;50B Database'!$A:$AA,11,FALSE)),"")</f>
        <v/>
      </c>
      <c r="D2567" t="str">
        <f t="shared" si="80"/>
        <v/>
      </c>
    </row>
    <row r="2568" spans="1:4" x14ac:dyDescent="0.25">
      <c r="A2568">
        <f t="shared" si="81"/>
        <v>2568</v>
      </c>
      <c r="B2568" t="e">
        <f>IF('Peer Comparison Tool'!$D$11="NR",INDEX('CECL &lt;50B Database'!$A:$A,MATCH(Workings!$A2568,'CECL &lt;50B Database'!$AI:$AI,0)),INDEX('ALLL &lt;50B Database'!$A:$A,MATCH(Workings!$A2568,'ALLL &lt;50B Database'!$AI:$AI,0)))</f>
        <v>#N/A</v>
      </c>
      <c r="C2568" s="3" t="str">
        <f>IFERROR(IFERROR(VLOOKUP($B2568,'CECL &lt;50B Database'!$A:$AA,11,FALSE),VLOOKUP($B2568,'ALLL &lt;50B Database'!$A:$AA,11,FALSE)),"")</f>
        <v/>
      </c>
      <c r="D2568" t="str">
        <f t="shared" si="80"/>
        <v/>
      </c>
    </row>
    <row r="2569" spans="1:4" x14ac:dyDescent="0.25">
      <c r="A2569">
        <f t="shared" si="81"/>
        <v>2569</v>
      </c>
      <c r="B2569" t="e">
        <f>IF('Peer Comparison Tool'!$D$11="NR",INDEX('CECL &lt;50B Database'!$A:$A,MATCH(Workings!$A2569,'CECL &lt;50B Database'!$AI:$AI,0)),INDEX('ALLL &lt;50B Database'!$A:$A,MATCH(Workings!$A2569,'ALLL &lt;50B Database'!$AI:$AI,0)))</f>
        <v>#N/A</v>
      </c>
      <c r="C2569" s="3" t="str">
        <f>IFERROR(IFERROR(VLOOKUP($B2569,'CECL &lt;50B Database'!$A:$AA,11,FALSE),VLOOKUP($B2569,'ALLL &lt;50B Database'!$A:$AA,11,FALSE)),"")</f>
        <v/>
      </c>
      <c r="D2569" t="str">
        <f t="shared" si="80"/>
        <v/>
      </c>
    </row>
    <row r="2570" spans="1:4" x14ac:dyDescent="0.25">
      <c r="A2570">
        <f t="shared" si="81"/>
        <v>2570</v>
      </c>
      <c r="B2570" t="e">
        <f>IF('Peer Comparison Tool'!$D$11="NR",INDEX('CECL &lt;50B Database'!$A:$A,MATCH(Workings!$A2570,'CECL &lt;50B Database'!$AI:$AI,0)),INDEX('ALLL &lt;50B Database'!$A:$A,MATCH(Workings!$A2570,'ALLL &lt;50B Database'!$AI:$AI,0)))</f>
        <v>#N/A</v>
      </c>
      <c r="C2570" s="3" t="str">
        <f>IFERROR(IFERROR(VLOOKUP($B2570,'CECL &lt;50B Database'!$A:$AA,11,FALSE),VLOOKUP($B2570,'ALLL &lt;50B Database'!$A:$AA,11,FALSE)),"")</f>
        <v/>
      </c>
      <c r="D2570" t="str">
        <f t="shared" si="80"/>
        <v/>
      </c>
    </row>
    <row r="2571" spans="1:4" x14ac:dyDescent="0.25">
      <c r="A2571">
        <f t="shared" si="81"/>
        <v>2571</v>
      </c>
      <c r="B2571" t="e">
        <f>IF('Peer Comparison Tool'!$D$11="NR",INDEX('CECL &lt;50B Database'!$A:$A,MATCH(Workings!$A2571,'CECL &lt;50B Database'!$AI:$AI,0)),INDEX('ALLL &lt;50B Database'!$A:$A,MATCH(Workings!$A2571,'ALLL &lt;50B Database'!$AI:$AI,0)))</f>
        <v>#N/A</v>
      </c>
      <c r="C2571" s="3" t="str">
        <f>IFERROR(IFERROR(VLOOKUP($B2571,'CECL &lt;50B Database'!$A:$AA,11,FALSE),VLOOKUP($B2571,'ALLL &lt;50B Database'!$A:$AA,11,FALSE)),"")</f>
        <v/>
      </c>
      <c r="D2571" t="str">
        <f t="shared" si="80"/>
        <v/>
      </c>
    </row>
    <row r="2572" spans="1:4" x14ac:dyDescent="0.25">
      <c r="A2572">
        <f t="shared" si="81"/>
        <v>2572</v>
      </c>
      <c r="B2572" t="e">
        <f>IF('Peer Comparison Tool'!$D$11="NR",INDEX('CECL &lt;50B Database'!$A:$A,MATCH(Workings!$A2572,'CECL &lt;50B Database'!$AI:$AI,0)),INDEX('ALLL &lt;50B Database'!$A:$A,MATCH(Workings!$A2572,'ALLL &lt;50B Database'!$AI:$AI,0)))</f>
        <v>#N/A</v>
      </c>
      <c r="C2572" s="3" t="str">
        <f>IFERROR(IFERROR(VLOOKUP($B2572,'CECL &lt;50B Database'!$A:$AA,11,FALSE),VLOOKUP($B2572,'ALLL &lt;50B Database'!$A:$AA,11,FALSE)),"")</f>
        <v/>
      </c>
      <c r="D2572" t="str">
        <f t="shared" si="80"/>
        <v/>
      </c>
    </row>
    <row r="2573" spans="1:4" x14ac:dyDescent="0.25">
      <c r="A2573">
        <f t="shared" si="81"/>
        <v>2573</v>
      </c>
      <c r="B2573" t="e">
        <f>IF('Peer Comparison Tool'!$D$11="NR",INDEX('CECL &lt;50B Database'!$A:$A,MATCH(Workings!$A2573,'CECL &lt;50B Database'!$AI:$AI,0)),INDEX('ALLL &lt;50B Database'!$A:$A,MATCH(Workings!$A2573,'ALLL &lt;50B Database'!$AI:$AI,0)))</f>
        <v>#N/A</v>
      </c>
      <c r="C2573" s="3" t="str">
        <f>IFERROR(IFERROR(VLOOKUP($B2573,'CECL &lt;50B Database'!$A:$AA,11,FALSE),VLOOKUP($B2573,'ALLL &lt;50B Database'!$A:$AA,11,FALSE)),"")</f>
        <v/>
      </c>
      <c r="D2573" t="str">
        <f t="shared" si="80"/>
        <v/>
      </c>
    </row>
    <row r="2574" spans="1:4" x14ac:dyDescent="0.25">
      <c r="A2574">
        <f t="shared" si="81"/>
        <v>2574</v>
      </c>
      <c r="B2574" t="e">
        <f>IF('Peer Comparison Tool'!$D$11="NR",INDEX('CECL &lt;50B Database'!$A:$A,MATCH(Workings!$A2574,'CECL &lt;50B Database'!$AI:$AI,0)),INDEX('ALLL &lt;50B Database'!$A:$A,MATCH(Workings!$A2574,'ALLL &lt;50B Database'!$AI:$AI,0)))</f>
        <v>#N/A</v>
      </c>
      <c r="C2574" s="3" t="str">
        <f>IFERROR(IFERROR(VLOOKUP($B2574,'CECL &lt;50B Database'!$A:$AA,11,FALSE),VLOOKUP($B2574,'ALLL &lt;50B Database'!$A:$AA,11,FALSE)),"")</f>
        <v/>
      </c>
      <c r="D2574" t="str">
        <f t="shared" si="80"/>
        <v/>
      </c>
    </row>
    <row r="2575" spans="1:4" x14ac:dyDescent="0.25">
      <c r="A2575">
        <f t="shared" si="81"/>
        <v>2575</v>
      </c>
      <c r="B2575" t="e">
        <f>IF('Peer Comparison Tool'!$D$11="NR",INDEX('CECL &lt;50B Database'!$A:$A,MATCH(Workings!$A2575,'CECL &lt;50B Database'!$AI:$AI,0)),INDEX('ALLL &lt;50B Database'!$A:$A,MATCH(Workings!$A2575,'ALLL &lt;50B Database'!$AI:$AI,0)))</f>
        <v>#N/A</v>
      </c>
      <c r="C2575" s="3" t="str">
        <f>IFERROR(IFERROR(VLOOKUP($B2575,'CECL &lt;50B Database'!$A:$AA,11,FALSE),VLOOKUP($B2575,'ALLL &lt;50B Database'!$A:$AA,11,FALSE)),"")</f>
        <v/>
      </c>
      <c r="D2575" t="str">
        <f t="shared" si="80"/>
        <v/>
      </c>
    </row>
    <row r="2576" spans="1:4" x14ac:dyDescent="0.25">
      <c r="A2576">
        <f t="shared" si="81"/>
        <v>2576</v>
      </c>
      <c r="B2576" t="e">
        <f>IF('Peer Comparison Tool'!$D$11="NR",INDEX('CECL &lt;50B Database'!$A:$A,MATCH(Workings!$A2576,'CECL &lt;50B Database'!$AI:$AI,0)),INDEX('ALLL &lt;50B Database'!$A:$A,MATCH(Workings!$A2576,'ALLL &lt;50B Database'!$AI:$AI,0)))</f>
        <v>#N/A</v>
      </c>
      <c r="C2576" s="3" t="str">
        <f>IFERROR(IFERROR(VLOOKUP($B2576,'CECL &lt;50B Database'!$A:$AA,11,FALSE),VLOOKUP($B2576,'ALLL &lt;50B Database'!$A:$AA,11,FALSE)),"")</f>
        <v/>
      </c>
      <c r="D2576" t="str">
        <f t="shared" si="80"/>
        <v/>
      </c>
    </row>
    <row r="2577" spans="1:4" x14ac:dyDescent="0.25">
      <c r="A2577">
        <f t="shared" si="81"/>
        <v>2577</v>
      </c>
      <c r="B2577" t="e">
        <f>IF('Peer Comparison Tool'!$D$11="NR",INDEX('CECL &lt;50B Database'!$A:$A,MATCH(Workings!$A2577,'CECL &lt;50B Database'!$AI:$AI,0)),INDEX('ALLL &lt;50B Database'!$A:$A,MATCH(Workings!$A2577,'ALLL &lt;50B Database'!$AI:$AI,0)))</f>
        <v>#N/A</v>
      </c>
      <c r="C2577" s="3" t="str">
        <f>IFERROR(IFERROR(VLOOKUP($B2577,'CECL &lt;50B Database'!$A:$AA,11,FALSE),VLOOKUP($B2577,'ALLL &lt;50B Database'!$A:$AA,11,FALSE)),"")</f>
        <v/>
      </c>
      <c r="D2577" t="str">
        <f t="shared" si="80"/>
        <v/>
      </c>
    </row>
    <row r="2578" spans="1:4" x14ac:dyDescent="0.25">
      <c r="A2578">
        <f t="shared" si="81"/>
        <v>2578</v>
      </c>
      <c r="B2578" t="e">
        <f>IF('Peer Comparison Tool'!$D$11="NR",INDEX('CECL &lt;50B Database'!$A:$A,MATCH(Workings!$A2578,'CECL &lt;50B Database'!$AI:$AI,0)),INDEX('ALLL &lt;50B Database'!$A:$A,MATCH(Workings!$A2578,'ALLL &lt;50B Database'!$AI:$AI,0)))</f>
        <v>#N/A</v>
      </c>
      <c r="C2578" s="3" t="str">
        <f>IFERROR(IFERROR(VLOOKUP($B2578,'CECL &lt;50B Database'!$A:$AA,11,FALSE),VLOOKUP($B2578,'ALLL &lt;50B Database'!$A:$AA,11,FALSE)),"")</f>
        <v/>
      </c>
      <c r="D2578" t="str">
        <f t="shared" si="80"/>
        <v/>
      </c>
    </row>
    <row r="2579" spans="1:4" x14ac:dyDescent="0.25">
      <c r="A2579">
        <f t="shared" si="81"/>
        <v>2579</v>
      </c>
      <c r="B2579" t="e">
        <f>IF('Peer Comparison Tool'!$D$11="NR",INDEX('CECL &lt;50B Database'!$A:$A,MATCH(Workings!$A2579,'CECL &lt;50B Database'!$AI:$AI,0)),INDEX('ALLL &lt;50B Database'!$A:$A,MATCH(Workings!$A2579,'ALLL &lt;50B Database'!$AI:$AI,0)))</f>
        <v>#N/A</v>
      </c>
      <c r="C2579" s="3" t="str">
        <f>IFERROR(IFERROR(VLOOKUP($B2579,'CECL &lt;50B Database'!$A:$AA,11,FALSE),VLOOKUP($B2579,'ALLL &lt;50B Database'!$A:$AA,11,FALSE)),"")</f>
        <v/>
      </c>
      <c r="D2579" t="str">
        <f t="shared" si="80"/>
        <v/>
      </c>
    </row>
    <row r="2580" spans="1:4" x14ac:dyDescent="0.25">
      <c r="A2580">
        <f t="shared" si="81"/>
        <v>2580</v>
      </c>
      <c r="B2580" t="e">
        <f>IF('Peer Comparison Tool'!$D$11="NR",INDEX('CECL &lt;50B Database'!$A:$A,MATCH(Workings!$A2580,'CECL &lt;50B Database'!$AI:$AI,0)),INDEX('ALLL &lt;50B Database'!$A:$A,MATCH(Workings!$A2580,'ALLL &lt;50B Database'!$AI:$AI,0)))</f>
        <v>#N/A</v>
      </c>
      <c r="C2580" s="3" t="str">
        <f>IFERROR(IFERROR(VLOOKUP($B2580,'CECL &lt;50B Database'!$A:$AA,11,FALSE),VLOOKUP($B2580,'ALLL &lt;50B Database'!$A:$AA,11,FALSE)),"")</f>
        <v/>
      </c>
      <c r="D2580" t="str">
        <f t="shared" si="80"/>
        <v/>
      </c>
    </row>
    <row r="2581" spans="1:4" x14ac:dyDescent="0.25">
      <c r="A2581">
        <f t="shared" si="81"/>
        <v>2581</v>
      </c>
      <c r="B2581" t="e">
        <f>IF('Peer Comparison Tool'!$D$11="NR",INDEX('CECL &lt;50B Database'!$A:$A,MATCH(Workings!$A2581,'CECL &lt;50B Database'!$AI:$AI,0)),INDEX('ALLL &lt;50B Database'!$A:$A,MATCH(Workings!$A2581,'ALLL &lt;50B Database'!$AI:$AI,0)))</f>
        <v>#N/A</v>
      </c>
      <c r="C2581" s="3" t="str">
        <f>IFERROR(IFERROR(VLOOKUP($B2581,'CECL &lt;50B Database'!$A:$AA,11,FALSE),VLOOKUP($B2581,'ALLL &lt;50B Database'!$A:$AA,11,FALSE)),"")</f>
        <v/>
      </c>
      <c r="D2581" t="str">
        <f t="shared" si="80"/>
        <v/>
      </c>
    </row>
    <row r="2582" spans="1:4" x14ac:dyDescent="0.25">
      <c r="A2582">
        <f t="shared" si="81"/>
        <v>2582</v>
      </c>
      <c r="B2582" t="e">
        <f>IF('Peer Comparison Tool'!$D$11="NR",INDEX('CECL &lt;50B Database'!$A:$A,MATCH(Workings!$A2582,'CECL &lt;50B Database'!$AI:$AI,0)),INDEX('ALLL &lt;50B Database'!$A:$A,MATCH(Workings!$A2582,'ALLL &lt;50B Database'!$AI:$AI,0)))</f>
        <v>#N/A</v>
      </c>
      <c r="C2582" s="3" t="str">
        <f>IFERROR(IFERROR(VLOOKUP($B2582,'CECL &lt;50B Database'!$A:$AA,11,FALSE),VLOOKUP($B2582,'ALLL &lt;50B Database'!$A:$AA,11,FALSE)),"")</f>
        <v/>
      </c>
      <c r="D2582" t="str">
        <f t="shared" si="80"/>
        <v/>
      </c>
    </row>
    <row r="2583" spans="1:4" x14ac:dyDescent="0.25">
      <c r="A2583">
        <f t="shared" si="81"/>
        <v>2583</v>
      </c>
      <c r="B2583" t="e">
        <f>IF('Peer Comparison Tool'!$D$11="NR",INDEX('CECL &lt;50B Database'!$A:$A,MATCH(Workings!$A2583,'CECL &lt;50B Database'!$AI:$AI,0)),INDEX('ALLL &lt;50B Database'!$A:$A,MATCH(Workings!$A2583,'ALLL &lt;50B Database'!$AI:$AI,0)))</f>
        <v>#N/A</v>
      </c>
      <c r="C2583" s="3" t="str">
        <f>IFERROR(IFERROR(VLOOKUP($B2583,'CECL &lt;50B Database'!$A:$AA,11,FALSE),VLOOKUP($B2583,'ALLL &lt;50B Database'!$A:$AA,11,FALSE)),"")</f>
        <v/>
      </c>
      <c r="D2583" t="str">
        <f t="shared" si="80"/>
        <v/>
      </c>
    </row>
    <row r="2584" spans="1:4" x14ac:dyDescent="0.25">
      <c r="A2584">
        <f t="shared" si="81"/>
        <v>2584</v>
      </c>
      <c r="B2584" t="e">
        <f>IF('Peer Comparison Tool'!$D$11="NR",INDEX('CECL &lt;50B Database'!$A:$A,MATCH(Workings!$A2584,'CECL &lt;50B Database'!$AI:$AI,0)),INDEX('ALLL &lt;50B Database'!$A:$A,MATCH(Workings!$A2584,'ALLL &lt;50B Database'!$AI:$AI,0)))</f>
        <v>#N/A</v>
      </c>
      <c r="C2584" s="3" t="str">
        <f>IFERROR(IFERROR(VLOOKUP($B2584,'CECL &lt;50B Database'!$A:$AA,11,FALSE),VLOOKUP($B2584,'ALLL &lt;50B Database'!$A:$AA,11,FALSE)),"")</f>
        <v/>
      </c>
      <c r="D2584" t="str">
        <f t="shared" si="80"/>
        <v/>
      </c>
    </row>
    <row r="2585" spans="1:4" x14ac:dyDescent="0.25">
      <c r="A2585">
        <f t="shared" si="81"/>
        <v>2585</v>
      </c>
      <c r="B2585" t="e">
        <f>IF('Peer Comparison Tool'!$D$11="NR",INDEX('CECL &lt;50B Database'!$A:$A,MATCH(Workings!$A2585,'CECL &lt;50B Database'!$AI:$AI,0)),INDEX('ALLL &lt;50B Database'!$A:$A,MATCH(Workings!$A2585,'ALLL &lt;50B Database'!$AI:$AI,0)))</f>
        <v>#N/A</v>
      </c>
      <c r="C2585" s="3" t="str">
        <f>IFERROR(IFERROR(VLOOKUP($B2585,'CECL &lt;50B Database'!$A:$AA,11,FALSE),VLOOKUP($B2585,'ALLL &lt;50B Database'!$A:$AA,11,FALSE)),"")</f>
        <v/>
      </c>
      <c r="D2585" t="str">
        <f t="shared" si="80"/>
        <v/>
      </c>
    </row>
    <row r="2586" spans="1:4" x14ac:dyDescent="0.25">
      <c r="A2586">
        <f t="shared" si="81"/>
        <v>2586</v>
      </c>
      <c r="B2586" t="e">
        <f>IF('Peer Comparison Tool'!$D$11="NR",INDEX('CECL &lt;50B Database'!$A:$A,MATCH(Workings!$A2586,'CECL &lt;50B Database'!$AI:$AI,0)),INDEX('ALLL &lt;50B Database'!$A:$A,MATCH(Workings!$A2586,'ALLL &lt;50B Database'!$AI:$AI,0)))</f>
        <v>#N/A</v>
      </c>
      <c r="C2586" s="3" t="str">
        <f>IFERROR(IFERROR(VLOOKUP($B2586,'CECL &lt;50B Database'!$A:$AA,11,FALSE),VLOOKUP($B2586,'ALLL &lt;50B Database'!$A:$AA,11,FALSE)),"")</f>
        <v/>
      </c>
      <c r="D2586" t="str">
        <f t="shared" si="80"/>
        <v/>
      </c>
    </row>
    <row r="2587" spans="1:4" x14ac:dyDescent="0.25">
      <c r="A2587">
        <f t="shared" si="81"/>
        <v>2587</v>
      </c>
      <c r="B2587" t="e">
        <f>IF('Peer Comparison Tool'!$D$11="NR",INDEX('CECL &lt;50B Database'!$A:$A,MATCH(Workings!$A2587,'CECL &lt;50B Database'!$AI:$AI,0)),INDEX('ALLL &lt;50B Database'!$A:$A,MATCH(Workings!$A2587,'ALLL &lt;50B Database'!$AI:$AI,0)))</f>
        <v>#N/A</v>
      </c>
      <c r="C2587" s="3" t="str">
        <f>IFERROR(IFERROR(VLOOKUP($B2587,'CECL &lt;50B Database'!$A:$AA,11,FALSE),VLOOKUP($B2587,'ALLL &lt;50B Database'!$A:$AA,11,FALSE)),"")</f>
        <v/>
      </c>
      <c r="D2587" t="str">
        <f t="shared" si="80"/>
        <v/>
      </c>
    </row>
    <row r="2588" spans="1:4" x14ac:dyDescent="0.25">
      <c r="A2588">
        <f t="shared" si="81"/>
        <v>2588</v>
      </c>
      <c r="B2588" t="e">
        <f>IF('Peer Comparison Tool'!$D$11="NR",INDEX('CECL &lt;50B Database'!$A:$A,MATCH(Workings!$A2588,'CECL &lt;50B Database'!$AI:$AI,0)),INDEX('ALLL &lt;50B Database'!$A:$A,MATCH(Workings!$A2588,'ALLL &lt;50B Database'!$AI:$AI,0)))</f>
        <v>#N/A</v>
      </c>
      <c r="C2588" s="3" t="str">
        <f>IFERROR(IFERROR(VLOOKUP($B2588,'CECL &lt;50B Database'!$A:$AA,11,FALSE),VLOOKUP($B2588,'ALLL &lt;50B Database'!$A:$AA,11,FALSE)),"")</f>
        <v/>
      </c>
      <c r="D2588" t="str">
        <f t="shared" si="80"/>
        <v/>
      </c>
    </row>
    <row r="2589" spans="1:4" x14ac:dyDescent="0.25">
      <c r="A2589">
        <f t="shared" si="81"/>
        <v>2589</v>
      </c>
      <c r="B2589" t="e">
        <f>IF('Peer Comparison Tool'!$D$11="NR",INDEX('CECL &lt;50B Database'!$A:$A,MATCH(Workings!$A2589,'CECL &lt;50B Database'!$AI:$AI,0)),INDEX('ALLL &lt;50B Database'!$A:$A,MATCH(Workings!$A2589,'ALLL &lt;50B Database'!$AI:$AI,0)))</f>
        <v>#N/A</v>
      </c>
      <c r="C2589" s="3" t="str">
        <f>IFERROR(IFERROR(VLOOKUP($B2589,'CECL &lt;50B Database'!$A:$AA,11,FALSE),VLOOKUP($B2589,'ALLL &lt;50B Database'!$A:$AA,11,FALSE)),"")</f>
        <v/>
      </c>
      <c r="D2589" t="str">
        <f t="shared" si="80"/>
        <v/>
      </c>
    </row>
    <row r="2590" spans="1:4" x14ac:dyDescent="0.25">
      <c r="A2590">
        <f t="shared" si="81"/>
        <v>2590</v>
      </c>
      <c r="B2590" t="e">
        <f>IF('Peer Comparison Tool'!$D$11="NR",INDEX('CECL &lt;50B Database'!$A:$A,MATCH(Workings!$A2590,'CECL &lt;50B Database'!$AI:$AI,0)),INDEX('ALLL &lt;50B Database'!$A:$A,MATCH(Workings!$A2590,'ALLL &lt;50B Database'!$AI:$AI,0)))</f>
        <v>#N/A</v>
      </c>
      <c r="C2590" s="3" t="str">
        <f>IFERROR(IFERROR(VLOOKUP($B2590,'CECL &lt;50B Database'!$A:$AA,11,FALSE),VLOOKUP($B2590,'ALLL &lt;50B Database'!$A:$AA,11,FALSE)),"")</f>
        <v/>
      </c>
      <c r="D2590" t="str">
        <f t="shared" si="80"/>
        <v/>
      </c>
    </row>
    <row r="2591" spans="1:4" x14ac:dyDescent="0.25">
      <c r="A2591">
        <f t="shared" si="81"/>
        <v>2591</v>
      </c>
      <c r="B2591" t="e">
        <f>IF('Peer Comparison Tool'!$D$11="NR",INDEX('CECL &lt;50B Database'!$A:$A,MATCH(Workings!$A2591,'CECL &lt;50B Database'!$AI:$AI,0)),INDEX('ALLL &lt;50B Database'!$A:$A,MATCH(Workings!$A2591,'ALLL &lt;50B Database'!$AI:$AI,0)))</f>
        <v>#N/A</v>
      </c>
      <c r="C2591" s="3" t="str">
        <f>IFERROR(IFERROR(VLOOKUP($B2591,'CECL &lt;50B Database'!$A:$AA,11,FALSE),VLOOKUP($B2591,'ALLL &lt;50B Database'!$A:$AA,11,FALSE)),"")</f>
        <v/>
      </c>
      <c r="D2591" t="str">
        <f t="shared" si="80"/>
        <v/>
      </c>
    </row>
    <row r="2592" spans="1:4" x14ac:dyDescent="0.25">
      <c r="A2592">
        <f t="shared" si="81"/>
        <v>2592</v>
      </c>
      <c r="B2592" t="e">
        <f>IF('Peer Comparison Tool'!$D$11="NR",INDEX('CECL &lt;50B Database'!$A:$A,MATCH(Workings!$A2592,'CECL &lt;50B Database'!$AI:$AI,0)),INDEX('ALLL &lt;50B Database'!$A:$A,MATCH(Workings!$A2592,'ALLL &lt;50B Database'!$AI:$AI,0)))</f>
        <v>#N/A</v>
      </c>
      <c r="C2592" s="3" t="str">
        <f>IFERROR(IFERROR(VLOOKUP($B2592,'CECL &lt;50B Database'!$A:$AA,11,FALSE),VLOOKUP($B2592,'ALLL &lt;50B Database'!$A:$AA,11,FALSE)),"")</f>
        <v/>
      </c>
      <c r="D2592" t="str">
        <f t="shared" si="80"/>
        <v/>
      </c>
    </row>
    <row r="2593" spans="1:4" x14ac:dyDescent="0.25">
      <c r="A2593">
        <f t="shared" si="81"/>
        <v>2593</v>
      </c>
      <c r="B2593" t="e">
        <f>IF('Peer Comparison Tool'!$D$11="NR",INDEX('CECL &lt;50B Database'!$A:$A,MATCH(Workings!$A2593,'CECL &lt;50B Database'!$AI:$AI,0)),INDEX('ALLL &lt;50B Database'!$A:$A,MATCH(Workings!$A2593,'ALLL &lt;50B Database'!$AI:$AI,0)))</f>
        <v>#N/A</v>
      </c>
      <c r="C2593" s="3" t="str">
        <f>IFERROR(IFERROR(VLOOKUP($B2593,'CECL &lt;50B Database'!$A:$AA,11,FALSE),VLOOKUP($B2593,'ALLL &lt;50B Database'!$A:$AA,11,FALSE)),"")</f>
        <v/>
      </c>
      <c r="D2593" t="str">
        <f t="shared" si="80"/>
        <v/>
      </c>
    </row>
    <row r="2594" spans="1:4" x14ac:dyDescent="0.25">
      <c r="A2594">
        <f t="shared" si="81"/>
        <v>2594</v>
      </c>
      <c r="B2594" t="e">
        <f>IF('Peer Comparison Tool'!$D$11="NR",INDEX('CECL &lt;50B Database'!$A:$A,MATCH(Workings!$A2594,'CECL &lt;50B Database'!$AI:$AI,0)),INDEX('ALLL &lt;50B Database'!$A:$A,MATCH(Workings!$A2594,'ALLL &lt;50B Database'!$AI:$AI,0)))</f>
        <v>#N/A</v>
      </c>
      <c r="C2594" s="3" t="str">
        <f>IFERROR(IFERROR(VLOOKUP($B2594,'CECL &lt;50B Database'!$A:$AA,11,FALSE),VLOOKUP($B2594,'ALLL &lt;50B Database'!$A:$AA,11,FALSE)),"")</f>
        <v/>
      </c>
      <c r="D2594" t="str">
        <f t="shared" si="80"/>
        <v/>
      </c>
    </row>
    <row r="2595" spans="1:4" x14ac:dyDescent="0.25">
      <c r="A2595">
        <f t="shared" si="81"/>
        <v>2595</v>
      </c>
      <c r="B2595" t="e">
        <f>IF('Peer Comparison Tool'!$D$11="NR",INDEX('CECL &lt;50B Database'!$A:$A,MATCH(Workings!$A2595,'CECL &lt;50B Database'!$AI:$AI,0)),INDEX('ALLL &lt;50B Database'!$A:$A,MATCH(Workings!$A2595,'ALLL &lt;50B Database'!$AI:$AI,0)))</f>
        <v>#N/A</v>
      </c>
      <c r="C2595" s="3" t="str">
        <f>IFERROR(IFERROR(VLOOKUP($B2595,'CECL &lt;50B Database'!$A:$AA,11,FALSE),VLOOKUP($B2595,'ALLL &lt;50B Database'!$A:$AA,11,FALSE)),"")</f>
        <v/>
      </c>
      <c r="D2595" t="str">
        <f t="shared" si="80"/>
        <v/>
      </c>
    </row>
    <row r="2596" spans="1:4" x14ac:dyDescent="0.25">
      <c r="A2596">
        <f t="shared" si="81"/>
        <v>2596</v>
      </c>
      <c r="B2596" t="e">
        <f>IF('Peer Comparison Tool'!$D$11="NR",INDEX('CECL &lt;50B Database'!$A:$A,MATCH(Workings!$A2596,'CECL &lt;50B Database'!$AI:$AI,0)),INDEX('ALLL &lt;50B Database'!$A:$A,MATCH(Workings!$A2596,'ALLL &lt;50B Database'!$AI:$AI,0)))</f>
        <v>#N/A</v>
      </c>
      <c r="C2596" s="3" t="str">
        <f>IFERROR(IFERROR(VLOOKUP($B2596,'CECL &lt;50B Database'!$A:$AA,11,FALSE),VLOOKUP($B2596,'ALLL &lt;50B Database'!$A:$AA,11,FALSE)),"")</f>
        <v/>
      </c>
      <c r="D2596" t="str">
        <f t="shared" si="80"/>
        <v/>
      </c>
    </row>
    <row r="2597" spans="1:4" x14ac:dyDescent="0.25">
      <c r="A2597">
        <f t="shared" si="81"/>
        <v>2597</v>
      </c>
      <c r="B2597" t="e">
        <f>IF('Peer Comparison Tool'!$D$11="NR",INDEX('CECL &lt;50B Database'!$A:$A,MATCH(Workings!$A2597,'CECL &lt;50B Database'!$AI:$AI,0)),INDEX('ALLL &lt;50B Database'!$A:$A,MATCH(Workings!$A2597,'ALLL &lt;50B Database'!$AI:$AI,0)))</f>
        <v>#N/A</v>
      </c>
      <c r="C2597" s="3" t="str">
        <f>IFERROR(IFERROR(VLOOKUP($B2597,'CECL &lt;50B Database'!$A:$AA,11,FALSE),VLOOKUP($B2597,'ALLL &lt;50B Database'!$A:$AA,11,FALSE)),"")</f>
        <v/>
      </c>
      <c r="D2597" t="str">
        <f t="shared" si="80"/>
        <v/>
      </c>
    </row>
    <row r="2598" spans="1:4" x14ac:dyDescent="0.25">
      <c r="A2598">
        <f t="shared" si="81"/>
        <v>2598</v>
      </c>
      <c r="B2598" t="e">
        <f>IF('Peer Comparison Tool'!$D$11="NR",INDEX('CECL &lt;50B Database'!$A:$A,MATCH(Workings!$A2598,'CECL &lt;50B Database'!$AI:$AI,0)),INDEX('ALLL &lt;50B Database'!$A:$A,MATCH(Workings!$A2598,'ALLL &lt;50B Database'!$AI:$AI,0)))</f>
        <v>#N/A</v>
      </c>
      <c r="C2598" s="3" t="str">
        <f>IFERROR(IFERROR(VLOOKUP($B2598,'CECL &lt;50B Database'!$A:$AA,11,FALSE),VLOOKUP($B2598,'ALLL &lt;50B Database'!$A:$AA,11,FALSE)),"")</f>
        <v/>
      </c>
      <c r="D2598" t="str">
        <f t="shared" si="80"/>
        <v/>
      </c>
    </row>
    <row r="2599" spans="1:4" x14ac:dyDescent="0.25">
      <c r="A2599">
        <f t="shared" si="81"/>
        <v>2599</v>
      </c>
      <c r="B2599" t="e">
        <f>IF('Peer Comparison Tool'!$D$11="NR",INDEX('CECL &lt;50B Database'!$A:$A,MATCH(Workings!$A2599,'CECL &lt;50B Database'!$AI:$AI,0)),INDEX('ALLL &lt;50B Database'!$A:$A,MATCH(Workings!$A2599,'ALLL &lt;50B Database'!$AI:$AI,0)))</f>
        <v>#N/A</v>
      </c>
      <c r="C2599" s="3" t="str">
        <f>IFERROR(IFERROR(VLOOKUP($B2599,'CECL &lt;50B Database'!$A:$AA,11,FALSE),VLOOKUP($B2599,'ALLL &lt;50B Database'!$A:$AA,11,FALSE)),"")</f>
        <v/>
      </c>
      <c r="D2599" t="str">
        <f t="shared" si="80"/>
        <v/>
      </c>
    </row>
    <row r="2600" spans="1:4" x14ac:dyDescent="0.25">
      <c r="A2600">
        <f t="shared" si="81"/>
        <v>2600</v>
      </c>
      <c r="B2600" t="e">
        <f>IF('Peer Comparison Tool'!$D$11="NR",INDEX('CECL &lt;50B Database'!$A:$A,MATCH(Workings!$A2600,'CECL &lt;50B Database'!$AI:$AI,0)),INDEX('ALLL &lt;50B Database'!$A:$A,MATCH(Workings!$A2600,'ALLL &lt;50B Database'!$AI:$AI,0)))</f>
        <v>#N/A</v>
      </c>
      <c r="C2600" s="3" t="str">
        <f>IFERROR(IFERROR(VLOOKUP($B2600,'CECL &lt;50B Database'!$A:$AA,11,FALSE),VLOOKUP($B2600,'ALLL &lt;50B Database'!$A:$AA,11,FALSE)),"")</f>
        <v/>
      </c>
      <c r="D2600" t="str">
        <f t="shared" si="80"/>
        <v/>
      </c>
    </row>
    <row r="2601" spans="1:4" x14ac:dyDescent="0.25">
      <c r="A2601">
        <f t="shared" si="81"/>
        <v>2601</v>
      </c>
      <c r="B2601" t="e">
        <f>IF('Peer Comparison Tool'!$D$11="NR",INDEX('CECL &lt;50B Database'!$A:$A,MATCH(Workings!$A2601,'CECL &lt;50B Database'!$AI:$AI,0)),INDEX('ALLL &lt;50B Database'!$A:$A,MATCH(Workings!$A2601,'ALLL &lt;50B Database'!$AI:$AI,0)))</f>
        <v>#N/A</v>
      </c>
      <c r="C2601" s="3" t="str">
        <f>IFERROR(IFERROR(VLOOKUP($B2601,'CECL &lt;50B Database'!$A:$AA,11,FALSE),VLOOKUP($B2601,'ALLL &lt;50B Database'!$A:$AA,11,FALSE)),"")</f>
        <v/>
      </c>
      <c r="D2601" t="str">
        <f t="shared" si="80"/>
        <v/>
      </c>
    </row>
    <row r="2602" spans="1:4" x14ac:dyDescent="0.25">
      <c r="A2602">
        <f t="shared" si="81"/>
        <v>2602</v>
      </c>
      <c r="B2602" t="e">
        <f>IF('Peer Comparison Tool'!$D$11="NR",INDEX('CECL &lt;50B Database'!$A:$A,MATCH(Workings!$A2602,'CECL &lt;50B Database'!$AI:$AI,0)),INDEX('ALLL &lt;50B Database'!$A:$A,MATCH(Workings!$A2602,'ALLL &lt;50B Database'!$AI:$AI,0)))</f>
        <v>#N/A</v>
      </c>
      <c r="C2602" s="3" t="str">
        <f>IFERROR(IFERROR(VLOOKUP($B2602,'CECL &lt;50B Database'!$A:$AA,11,FALSE),VLOOKUP($B2602,'ALLL &lt;50B Database'!$A:$AA,11,FALSE)),"")</f>
        <v/>
      </c>
      <c r="D2602" t="str">
        <f t="shared" si="80"/>
        <v/>
      </c>
    </row>
    <row r="2603" spans="1:4" x14ac:dyDescent="0.25">
      <c r="A2603">
        <f t="shared" si="81"/>
        <v>2603</v>
      </c>
      <c r="B2603" t="e">
        <f>IF('Peer Comparison Tool'!$D$11="NR",INDEX('CECL &lt;50B Database'!$A:$A,MATCH(Workings!$A2603,'CECL &lt;50B Database'!$AI:$AI,0)),INDEX('ALLL &lt;50B Database'!$A:$A,MATCH(Workings!$A2603,'ALLL &lt;50B Database'!$AI:$AI,0)))</f>
        <v>#N/A</v>
      </c>
      <c r="C2603" s="3" t="str">
        <f>IFERROR(IFERROR(VLOOKUP($B2603,'CECL &lt;50B Database'!$A:$AA,11,FALSE),VLOOKUP($B2603,'ALLL &lt;50B Database'!$A:$AA,11,FALSE)),"")</f>
        <v/>
      </c>
      <c r="D2603" t="str">
        <f t="shared" si="80"/>
        <v/>
      </c>
    </row>
    <row r="2604" spans="1:4" x14ac:dyDescent="0.25">
      <c r="A2604">
        <f t="shared" si="81"/>
        <v>2604</v>
      </c>
      <c r="B2604" t="e">
        <f>IF('Peer Comparison Tool'!$D$11="NR",INDEX('CECL &lt;50B Database'!$A:$A,MATCH(Workings!$A2604,'CECL &lt;50B Database'!$AI:$AI,0)),INDEX('ALLL &lt;50B Database'!$A:$A,MATCH(Workings!$A2604,'ALLL &lt;50B Database'!$AI:$AI,0)))</f>
        <v>#N/A</v>
      </c>
      <c r="C2604" s="3" t="str">
        <f>IFERROR(IFERROR(VLOOKUP($B2604,'CECL &lt;50B Database'!$A:$AA,11,FALSE),VLOOKUP($B2604,'ALLL &lt;50B Database'!$A:$AA,11,FALSE)),"")</f>
        <v/>
      </c>
      <c r="D2604" t="str">
        <f t="shared" si="80"/>
        <v/>
      </c>
    </row>
    <row r="2605" spans="1:4" x14ac:dyDescent="0.25">
      <c r="A2605">
        <f t="shared" si="81"/>
        <v>2605</v>
      </c>
      <c r="B2605" t="e">
        <f>IF('Peer Comparison Tool'!$D$11="NR",INDEX('CECL &lt;50B Database'!$A:$A,MATCH(Workings!$A2605,'CECL &lt;50B Database'!$AI:$AI,0)),INDEX('ALLL &lt;50B Database'!$A:$A,MATCH(Workings!$A2605,'ALLL &lt;50B Database'!$AI:$AI,0)))</f>
        <v>#N/A</v>
      </c>
      <c r="C2605" s="3" t="str">
        <f>IFERROR(IFERROR(VLOOKUP($B2605,'CECL &lt;50B Database'!$A:$AA,11,FALSE),VLOOKUP($B2605,'ALLL &lt;50B Database'!$A:$AA,11,FALSE)),"")</f>
        <v/>
      </c>
      <c r="D2605" t="str">
        <f t="shared" si="80"/>
        <v/>
      </c>
    </row>
    <row r="2606" spans="1:4" x14ac:dyDescent="0.25">
      <c r="A2606">
        <f t="shared" si="81"/>
        <v>2606</v>
      </c>
      <c r="B2606" t="e">
        <f>IF('Peer Comparison Tool'!$D$11="NR",INDEX('CECL &lt;50B Database'!$A:$A,MATCH(Workings!$A2606,'CECL &lt;50B Database'!$AI:$AI,0)),INDEX('ALLL &lt;50B Database'!$A:$A,MATCH(Workings!$A2606,'ALLL &lt;50B Database'!$AI:$AI,0)))</f>
        <v>#N/A</v>
      </c>
      <c r="C2606" s="3" t="str">
        <f>IFERROR(IFERROR(VLOOKUP($B2606,'CECL &lt;50B Database'!$A:$AA,11,FALSE),VLOOKUP($B2606,'ALLL &lt;50B Database'!$A:$AA,11,FALSE)),"")</f>
        <v/>
      </c>
      <c r="D2606" t="str">
        <f t="shared" si="80"/>
        <v/>
      </c>
    </row>
    <row r="2607" spans="1:4" x14ac:dyDescent="0.25">
      <c r="A2607">
        <f t="shared" si="81"/>
        <v>2607</v>
      </c>
      <c r="B2607" t="e">
        <f>IF('Peer Comparison Tool'!$D$11="NR",INDEX('CECL &lt;50B Database'!$A:$A,MATCH(Workings!$A2607,'CECL &lt;50B Database'!$AI:$AI,0)),INDEX('ALLL &lt;50B Database'!$A:$A,MATCH(Workings!$A2607,'ALLL &lt;50B Database'!$AI:$AI,0)))</f>
        <v>#N/A</v>
      </c>
      <c r="C2607" s="3" t="str">
        <f>IFERROR(IFERROR(VLOOKUP($B2607,'CECL &lt;50B Database'!$A:$AA,11,FALSE),VLOOKUP($B2607,'ALLL &lt;50B Database'!$A:$AA,11,FALSE)),"")</f>
        <v/>
      </c>
      <c r="D2607" t="str">
        <f t="shared" si="80"/>
        <v/>
      </c>
    </row>
    <row r="2608" spans="1:4" x14ac:dyDescent="0.25">
      <c r="A2608">
        <f t="shared" si="81"/>
        <v>2608</v>
      </c>
      <c r="B2608" t="e">
        <f>IF('Peer Comparison Tool'!$D$11="NR",INDEX('CECL &lt;50B Database'!$A:$A,MATCH(Workings!$A2608,'CECL &lt;50B Database'!$AI:$AI,0)),INDEX('ALLL &lt;50B Database'!$A:$A,MATCH(Workings!$A2608,'ALLL &lt;50B Database'!$AI:$AI,0)))</f>
        <v>#N/A</v>
      </c>
      <c r="C2608" s="3" t="str">
        <f>IFERROR(IFERROR(VLOOKUP($B2608,'CECL &lt;50B Database'!$A:$AA,11,FALSE),VLOOKUP($B2608,'ALLL &lt;50B Database'!$A:$AA,11,FALSE)),"")</f>
        <v/>
      </c>
      <c r="D2608" t="str">
        <f t="shared" si="80"/>
        <v/>
      </c>
    </row>
    <row r="2609" spans="1:4" x14ac:dyDescent="0.25">
      <c r="A2609">
        <f t="shared" si="81"/>
        <v>2609</v>
      </c>
      <c r="B2609" t="e">
        <f>IF('Peer Comparison Tool'!$D$11="NR",INDEX('CECL &lt;50B Database'!$A:$A,MATCH(Workings!$A2609,'CECL &lt;50B Database'!$AI:$AI,0)),INDEX('ALLL &lt;50B Database'!$A:$A,MATCH(Workings!$A2609,'ALLL &lt;50B Database'!$AI:$AI,0)))</f>
        <v>#N/A</v>
      </c>
      <c r="C2609" s="3" t="str">
        <f>IFERROR(IFERROR(VLOOKUP($B2609,'CECL &lt;50B Database'!$A:$AA,11,FALSE),VLOOKUP($B2609,'ALLL &lt;50B Database'!$A:$AA,11,FALSE)),"")</f>
        <v/>
      </c>
      <c r="D2609" t="str">
        <f t="shared" si="80"/>
        <v/>
      </c>
    </row>
    <row r="2610" spans="1:4" x14ac:dyDescent="0.25">
      <c r="A2610">
        <f t="shared" si="81"/>
        <v>2610</v>
      </c>
      <c r="B2610" t="e">
        <f>IF('Peer Comparison Tool'!$D$11="NR",INDEX('CECL &lt;50B Database'!$A:$A,MATCH(Workings!$A2610,'CECL &lt;50B Database'!$AI:$AI,0)),INDEX('ALLL &lt;50B Database'!$A:$A,MATCH(Workings!$A2610,'ALLL &lt;50B Database'!$AI:$AI,0)))</f>
        <v>#N/A</v>
      </c>
      <c r="C2610" s="3" t="str">
        <f>IFERROR(IFERROR(VLOOKUP($B2610,'CECL &lt;50B Database'!$A:$AA,11,FALSE),VLOOKUP($B2610,'ALLL &lt;50B Database'!$A:$AA,11,FALSE)),"")</f>
        <v/>
      </c>
      <c r="D2610" t="str">
        <f t="shared" si="80"/>
        <v/>
      </c>
    </row>
    <row r="2611" spans="1:4" x14ac:dyDescent="0.25">
      <c r="A2611">
        <f t="shared" si="81"/>
        <v>2611</v>
      </c>
      <c r="B2611" t="e">
        <f>IF('Peer Comparison Tool'!$D$11="NR",INDEX('CECL &lt;50B Database'!$A:$A,MATCH(Workings!$A2611,'CECL &lt;50B Database'!$AI:$AI,0)),INDEX('ALLL &lt;50B Database'!$A:$A,MATCH(Workings!$A2611,'ALLL &lt;50B Database'!$AI:$AI,0)))</f>
        <v>#N/A</v>
      </c>
      <c r="C2611" s="3" t="str">
        <f>IFERROR(IFERROR(VLOOKUP($B2611,'CECL &lt;50B Database'!$A:$AA,11,FALSE),VLOOKUP($B2611,'ALLL &lt;50B Database'!$A:$AA,11,FALSE)),"")</f>
        <v/>
      </c>
      <c r="D2611" t="str">
        <f t="shared" si="80"/>
        <v/>
      </c>
    </row>
    <row r="2612" spans="1:4" x14ac:dyDescent="0.25">
      <c r="A2612">
        <f t="shared" si="81"/>
        <v>2612</v>
      </c>
      <c r="B2612" t="e">
        <f>IF('Peer Comparison Tool'!$D$11="NR",INDEX('CECL &lt;50B Database'!$A:$A,MATCH(Workings!$A2612,'CECL &lt;50B Database'!$AI:$AI,0)),INDEX('ALLL &lt;50B Database'!$A:$A,MATCH(Workings!$A2612,'ALLL &lt;50B Database'!$AI:$AI,0)))</f>
        <v>#N/A</v>
      </c>
      <c r="C2612" s="3" t="str">
        <f>IFERROR(IFERROR(VLOOKUP($B2612,'CECL &lt;50B Database'!$A:$AA,11,FALSE),VLOOKUP($B2612,'ALLL &lt;50B Database'!$A:$AA,11,FALSE)),"")</f>
        <v/>
      </c>
      <c r="D2612" t="str">
        <f t="shared" si="80"/>
        <v/>
      </c>
    </row>
    <row r="2613" spans="1:4" x14ac:dyDescent="0.25">
      <c r="A2613">
        <f t="shared" si="81"/>
        <v>2613</v>
      </c>
      <c r="B2613" t="e">
        <f>IF('Peer Comparison Tool'!$D$11="NR",INDEX('CECL &lt;50B Database'!$A:$A,MATCH(Workings!$A2613,'CECL &lt;50B Database'!$AI:$AI,0)),INDEX('ALLL &lt;50B Database'!$A:$A,MATCH(Workings!$A2613,'ALLL &lt;50B Database'!$AI:$AI,0)))</f>
        <v>#N/A</v>
      </c>
      <c r="C2613" s="3" t="str">
        <f>IFERROR(IFERROR(VLOOKUP($B2613,'CECL &lt;50B Database'!$A:$AA,11,FALSE),VLOOKUP($B2613,'ALLL &lt;50B Database'!$A:$AA,11,FALSE)),"")</f>
        <v/>
      </c>
      <c r="D2613" t="str">
        <f t="shared" si="80"/>
        <v/>
      </c>
    </row>
    <row r="2614" spans="1:4" x14ac:dyDescent="0.25">
      <c r="A2614">
        <f t="shared" si="81"/>
        <v>2614</v>
      </c>
      <c r="B2614" t="e">
        <f>IF('Peer Comparison Tool'!$D$11="NR",INDEX('CECL &lt;50B Database'!$A:$A,MATCH(Workings!$A2614,'CECL &lt;50B Database'!$AI:$AI,0)),INDEX('ALLL &lt;50B Database'!$A:$A,MATCH(Workings!$A2614,'ALLL &lt;50B Database'!$AI:$AI,0)))</f>
        <v>#N/A</v>
      </c>
      <c r="C2614" s="3" t="str">
        <f>IFERROR(IFERROR(VLOOKUP($B2614,'CECL &lt;50B Database'!$A:$AA,11,FALSE),VLOOKUP($B2614,'ALLL &lt;50B Database'!$A:$AA,11,FALSE)),"")</f>
        <v/>
      </c>
      <c r="D2614" t="str">
        <f t="shared" si="80"/>
        <v/>
      </c>
    </row>
    <row r="2615" spans="1:4" x14ac:dyDescent="0.25">
      <c r="A2615">
        <f t="shared" si="81"/>
        <v>2615</v>
      </c>
      <c r="B2615" t="e">
        <f>IF('Peer Comparison Tool'!$D$11="NR",INDEX('CECL &lt;50B Database'!$A:$A,MATCH(Workings!$A2615,'CECL &lt;50B Database'!$AI:$AI,0)),INDEX('ALLL &lt;50B Database'!$A:$A,MATCH(Workings!$A2615,'ALLL &lt;50B Database'!$AI:$AI,0)))</f>
        <v>#N/A</v>
      </c>
      <c r="C2615" s="3" t="str">
        <f>IFERROR(IFERROR(VLOOKUP($B2615,'CECL &lt;50B Database'!$A:$AA,11,FALSE),VLOOKUP($B2615,'ALLL &lt;50B Database'!$A:$AA,11,FALSE)),"")</f>
        <v/>
      </c>
      <c r="D2615" t="str">
        <f t="shared" si="80"/>
        <v/>
      </c>
    </row>
    <row r="2616" spans="1:4" x14ac:dyDescent="0.25">
      <c r="A2616">
        <f t="shared" si="81"/>
        <v>2616</v>
      </c>
      <c r="B2616" t="e">
        <f>IF('Peer Comparison Tool'!$D$11="NR",INDEX('CECL &lt;50B Database'!$A:$A,MATCH(Workings!$A2616,'CECL &lt;50B Database'!$AI:$AI,0)),INDEX('ALLL &lt;50B Database'!$A:$A,MATCH(Workings!$A2616,'ALLL &lt;50B Database'!$AI:$AI,0)))</f>
        <v>#N/A</v>
      </c>
      <c r="C2616" s="3" t="str">
        <f>IFERROR(IFERROR(VLOOKUP($B2616,'CECL &lt;50B Database'!$A:$AA,11,FALSE),VLOOKUP($B2616,'ALLL &lt;50B Database'!$A:$AA,11,FALSE)),"")</f>
        <v/>
      </c>
      <c r="D2616" t="str">
        <f t="shared" si="80"/>
        <v/>
      </c>
    </row>
    <row r="2617" spans="1:4" x14ac:dyDescent="0.25">
      <c r="A2617">
        <f t="shared" si="81"/>
        <v>2617</v>
      </c>
      <c r="B2617" t="e">
        <f>IF('Peer Comparison Tool'!$D$11="NR",INDEX('CECL &lt;50B Database'!$A:$A,MATCH(Workings!$A2617,'CECL &lt;50B Database'!$AI:$AI,0)),INDEX('ALLL &lt;50B Database'!$A:$A,MATCH(Workings!$A2617,'ALLL &lt;50B Database'!$AI:$AI,0)))</f>
        <v>#N/A</v>
      </c>
      <c r="C2617" s="3" t="str">
        <f>IFERROR(IFERROR(VLOOKUP($B2617,'CECL &lt;50B Database'!$A:$AA,11,FALSE),VLOOKUP($B2617,'ALLL &lt;50B Database'!$A:$AA,11,FALSE)),"")</f>
        <v/>
      </c>
      <c r="D2617" t="str">
        <f t="shared" si="80"/>
        <v/>
      </c>
    </row>
    <row r="2618" spans="1:4" x14ac:dyDescent="0.25">
      <c r="A2618">
        <f t="shared" si="81"/>
        <v>2618</v>
      </c>
      <c r="B2618" t="e">
        <f>IF('Peer Comparison Tool'!$D$11="NR",INDEX('CECL &lt;50B Database'!$A:$A,MATCH(Workings!$A2618,'CECL &lt;50B Database'!$AI:$AI,0)),INDEX('ALLL &lt;50B Database'!$A:$A,MATCH(Workings!$A2618,'ALLL &lt;50B Database'!$AI:$AI,0)))</f>
        <v>#N/A</v>
      </c>
      <c r="C2618" s="3" t="str">
        <f>IFERROR(IFERROR(VLOOKUP($B2618,'CECL &lt;50B Database'!$A:$AA,11,FALSE),VLOOKUP($B2618,'ALLL &lt;50B Database'!$A:$AA,11,FALSE)),"")</f>
        <v/>
      </c>
      <c r="D2618" t="str">
        <f t="shared" si="80"/>
        <v/>
      </c>
    </row>
    <row r="2619" spans="1:4" x14ac:dyDescent="0.25">
      <c r="A2619">
        <f t="shared" si="81"/>
        <v>2619</v>
      </c>
      <c r="B2619" t="e">
        <f>IF('Peer Comparison Tool'!$D$11="NR",INDEX('CECL &lt;50B Database'!$A:$A,MATCH(Workings!$A2619,'CECL &lt;50B Database'!$AI:$AI,0)),INDEX('ALLL &lt;50B Database'!$A:$A,MATCH(Workings!$A2619,'ALLL &lt;50B Database'!$AI:$AI,0)))</f>
        <v>#N/A</v>
      </c>
      <c r="C2619" s="3" t="str">
        <f>IFERROR(IFERROR(VLOOKUP($B2619,'CECL &lt;50B Database'!$A:$AA,11,FALSE),VLOOKUP($B2619,'ALLL &lt;50B Database'!$A:$AA,11,FALSE)),"")</f>
        <v/>
      </c>
      <c r="D2619" t="str">
        <f t="shared" si="80"/>
        <v/>
      </c>
    </row>
    <row r="2620" spans="1:4" x14ac:dyDescent="0.25">
      <c r="A2620">
        <f t="shared" si="81"/>
        <v>2620</v>
      </c>
      <c r="B2620" t="e">
        <f>IF('Peer Comparison Tool'!$D$11="NR",INDEX('CECL &lt;50B Database'!$A:$A,MATCH(Workings!$A2620,'CECL &lt;50B Database'!$AI:$AI,0)),INDEX('ALLL &lt;50B Database'!$A:$A,MATCH(Workings!$A2620,'ALLL &lt;50B Database'!$AI:$AI,0)))</f>
        <v>#N/A</v>
      </c>
      <c r="C2620" s="3" t="str">
        <f>IFERROR(IFERROR(VLOOKUP($B2620,'CECL &lt;50B Database'!$A:$AA,11,FALSE),VLOOKUP($B2620,'ALLL &lt;50B Database'!$A:$AA,11,FALSE)),"")</f>
        <v/>
      </c>
      <c r="D2620" t="str">
        <f t="shared" si="80"/>
        <v/>
      </c>
    </row>
    <row r="2621" spans="1:4" x14ac:dyDescent="0.25">
      <c r="A2621">
        <f t="shared" si="81"/>
        <v>2621</v>
      </c>
      <c r="B2621" t="e">
        <f>IF('Peer Comparison Tool'!$D$11="NR",INDEX('CECL &lt;50B Database'!$A:$A,MATCH(Workings!$A2621,'CECL &lt;50B Database'!$AI:$AI,0)),INDEX('ALLL &lt;50B Database'!$A:$A,MATCH(Workings!$A2621,'ALLL &lt;50B Database'!$AI:$AI,0)))</f>
        <v>#N/A</v>
      </c>
      <c r="C2621" s="3" t="str">
        <f>IFERROR(IFERROR(VLOOKUP($B2621,'CECL &lt;50B Database'!$A:$AA,11,FALSE),VLOOKUP($B2621,'ALLL &lt;50B Database'!$A:$AA,11,FALSE)),"")</f>
        <v/>
      </c>
      <c r="D2621" t="str">
        <f t="shared" si="80"/>
        <v/>
      </c>
    </row>
    <row r="2622" spans="1:4" x14ac:dyDescent="0.25">
      <c r="A2622">
        <f t="shared" si="81"/>
        <v>2622</v>
      </c>
      <c r="B2622" t="e">
        <f>IF('Peer Comparison Tool'!$D$11="NR",INDEX('CECL &lt;50B Database'!$A:$A,MATCH(Workings!$A2622,'CECL &lt;50B Database'!$AI:$AI,0)),INDEX('ALLL &lt;50B Database'!$A:$A,MATCH(Workings!$A2622,'ALLL &lt;50B Database'!$AI:$AI,0)))</f>
        <v>#N/A</v>
      </c>
      <c r="C2622" s="3" t="str">
        <f>IFERROR(IFERROR(VLOOKUP($B2622,'CECL &lt;50B Database'!$A:$AA,11,FALSE),VLOOKUP($B2622,'ALLL &lt;50B Database'!$A:$AA,11,FALSE)),"")</f>
        <v/>
      </c>
      <c r="D2622" t="str">
        <f t="shared" si="80"/>
        <v/>
      </c>
    </row>
    <row r="2623" spans="1:4" x14ac:dyDescent="0.25">
      <c r="A2623">
        <f t="shared" si="81"/>
        <v>2623</v>
      </c>
      <c r="B2623" t="e">
        <f>IF('Peer Comparison Tool'!$D$11="NR",INDEX('CECL &lt;50B Database'!$A:$A,MATCH(Workings!$A2623,'CECL &lt;50B Database'!$AI:$AI,0)),INDEX('ALLL &lt;50B Database'!$A:$A,MATCH(Workings!$A2623,'ALLL &lt;50B Database'!$AI:$AI,0)))</f>
        <v>#N/A</v>
      </c>
      <c r="C2623" s="3" t="str">
        <f>IFERROR(IFERROR(VLOOKUP($B2623,'CECL &lt;50B Database'!$A:$AA,11,FALSE),VLOOKUP($B2623,'ALLL &lt;50B Database'!$A:$AA,11,FALSE)),"")</f>
        <v/>
      </c>
      <c r="D2623" t="str">
        <f t="shared" si="80"/>
        <v/>
      </c>
    </row>
    <row r="2624" spans="1:4" x14ac:dyDescent="0.25">
      <c r="A2624">
        <f t="shared" si="81"/>
        <v>2624</v>
      </c>
      <c r="B2624" t="e">
        <f>IF('Peer Comparison Tool'!$D$11="NR",INDEX('CECL &lt;50B Database'!$A:$A,MATCH(Workings!$A2624,'CECL &lt;50B Database'!$AI:$AI,0)),INDEX('ALLL &lt;50B Database'!$A:$A,MATCH(Workings!$A2624,'ALLL &lt;50B Database'!$AI:$AI,0)))</f>
        <v>#N/A</v>
      </c>
      <c r="C2624" s="3" t="str">
        <f>IFERROR(IFERROR(VLOOKUP($B2624,'CECL &lt;50B Database'!$A:$AA,11,FALSE),VLOOKUP($B2624,'ALLL &lt;50B Database'!$A:$AA,11,FALSE)),"")</f>
        <v/>
      </c>
      <c r="D2624" t="str">
        <f t="shared" si="80"/>
        <v/>
      </c>
    </row>
    <row r="2625" spans="1:4" x14ac:dyDescent="0.25">
      <c r="A2625">
        <f t="shared" si="81"/>
        <v>2625</v>
      </c>
      <c r="B2625" t="e">
        <f>IF('Peer Comparison Tool'!$D$11="NR",INDEX('CECL &lt;50B Database'!$A:$A,MATCH(Workings!$A2625,'CECL &lt;50B Database'!$AI:$AI,0)),INDEX('ALLL &lt;50B Database'!$A:$A,MATCH(Workings!$A2625,'ALLL &lt;50B Database'!$AI:$AI,0)))</f>
        <v>#N/A</v>
      </c>
      <c r="C2625" s="3" t="str">
        <f>IFERROR(IFERROR(VLOOKUP($B2625,'CECL &lt;50B Database'!$A:$AA,11,FALSE),VLOOKUP($B2625,'ALLL &lt;50B Database'!$A:$AA,11,FALSE)),"")</f>
        <v/>
      </c>
      <c r="D2625" t="str">
        <f t="shared" si="80"/>
        <v/>
      </c>
    </row>
    <row r="2626" spans="1:4" x14ac:dyDescent="0.25">
      <c r="A2626">
        <f t="shared" si="81"/>
        <v>2626</v>
      </c>
      <c r="B2626" t="e">
        <f>IF('Peer Comparison Tool'!$D$11="NR",INDEX('CECL &lt;50B Database'!$A:$A,MATCH(Workings!$A2626,'CECL &lt;50B Database'!$AI:$AI,0)),INDEX('ALLL &lt;50B Database'!$A:$A,MATCH(Workings!$A2626,'ALLL &lt;50B Database'!$AI:$AI,0)))</f>
        <v>#N/A</v>
      </c>
      <c r="C2626" s="3" t="str">
        <f>IFERROR(IFERROR(VLOOKUP($B2626,'CECL &lt;50B Database'!$A:$AA,11,FALSE),VLOOKUP($B2626,'ALLL &lt;50B Database'!$A:$AA,11,FALSE)),"")</f>
        <v/>
      </c>
      <c r="D2626" t="str">
        <f t="shared" ref="D2626:D2689" si="82">IFERROR(RANK($C2626,$C$1:$C$5000,0),"")</f>
        <v/>
      </c>
    </row>
    <row r="2627" spans="1:4" x14ac:dyDescent="0.25">
      <c r="A2627">
        <f t="shared" si="81"/>
        <v>2627</v>
      </c>
      <c r="B2627" t="e">
        <f>IF('Peer Comparison Tool'!$D$11="NR",INDEX('CECL &lt;50B Database'!$A:$A,MATCH(Workings!$A2627,'CECL &lt;50B Database'!$AI:$AI,0)),INDEX('ALLL &lt;50B Database'!$A:$A,MATCH(Workings!$A2627,'ALLL &lt;50B Database'!$AI:$AI,0)))</f>
        <v>#N/A</v>
      </c>
      <c r="C2627" s="3" t="str">
        <f>IFERROR(IFERROR(VLOOKUP($B2627,'CECL &lt;50B Database'!$A:$AA,11,FALSE),VLOOKUP($B2627,'ALLL &lt;50B Database'!$A:$AA,11,FALSE)),"")</f>
        <v/>
      </c>
      <c r="D2627" t="str">
        <f t="shared" si="82"/>
        <v/>
      </c>
    </row>
    <row r="2628" spans="1:4" x14ac:dyDescent="0.25">
      <c r="A2628">
        <f t="shared" ref="A2628:A2691" si="83">A2627+1</f>
        <v>2628</v>
      </c>
      <c r="B2628" t="e">
        <f>IF('Peer Comparison Tool'!$D$11="NR",INDEX('CECL &lt;50B Database'!$A:$A,MATCH(Workings!$A2628,'CECL &lt;50B Database'!$AI:$AI,0)),INDEX('ALLL &lt;50B Database'!$A:$A,MATCH(Workings!$A2628,'ALLL &lt;50B Database'!$AI:$AI,0)))</f>
        <v>#N/A</v>
      </c>
      <c r="C2628" s="3" t="str">
        <f>IFERROR(IFERROR(VLOOKUP($B2628,'CECL &lt;50B Database'!$A:$AA,11,FALSE),VLOOKUP($B2628,'ALLL &lt;50B Database'!$A:$AA,11,FALSE)),"")</f>
        <v/>
      </c>
      <c r="D2628" t="str">
        <f t="shared" si="82"/>
        <v/>
      </c>
    </row>
    <row r="2629" spans="1:4" x14ac:dyDescent="0.25">
      <c r="A2629">
        <f t="shared" si="83"/>
        <v>2629</v>
      </c>
      <c r="B2629" t="e">
        <f>IF('Peer Comparison Tool'!$D$11="NR",INDEX('CECL &lt;50B Database'!$A:$A,MATCH(Workings!$A2629,'CECL &lt;50B Database'!$AI:$AI,0)),INDEX('ALLL &lt;50B Database'!$A:$A,MATCH(Workings!$A2629,'ALLL &lt;50B Database'!$AI:$AI,0)))</f>
        <v>#N/A</v>
      </c>
      <c r="C2629" s="3" t="str">
        <f>IFERROR(IFERROR(VLOOKUP($B2629,'CECL &lt;50B Database'!$A:$AA,11,FALSE),VLOOKUP($B2629,'ALLL &lt;50B Database'!$A:$AA,11,FALSE)),"")</f>
        <v/>
      </c>
      <c r="D2629" t="str">
        <f t="shared" si="82"/>
        <v/>
      </c>
    </row>
    <row r="2630" spans="1:4" x14ac:dyDescent="0.25">
      <c r="A2630">
        <f t="shared" si="83"/>
        <v>2630</v>
      </c>
      <c r="B2630" t="e">
        <f>IF('Peer Comparison Tool'!$D$11="NR",INDEX('CECL &lt;50B Database'!$A:$A,MATCH(Workings!$A2630,'CECL &lt;50B Database'!$AI:$AI,0)),INDEX('ALLL &lt;50B Database'!$A:$A,MATCH(Workings!$A2630,'ALLL &lt;50B Database'!$AI:$AI,0)))</f>
        <v>#N/A</v>
      </c>
      <c r="C2630" s="3" t="str">
        <f>IFERROR(IFERROR(VLOOKUP($B2630,'CECL &lt;50B Database'!$A:$AA,11,FALSE),VLOOKUP($B2630,'ALLL &lt;50B Database'!$A:$AA,11,FALSE)),"")</f>
        <v/>
      </c>
      <c r="D2630" t="str">
        <f t="shared" si="82"/>
        <v/>
      </c>
    </row>
    <row r="2631" spans="1:4" x14ac:dyDescent="0.25">
      <c r="A2631">
        <f t="shared" si="83"/>
        <v>2631</v>
      </c>
      <c r="B2631" t="e">
        <f>IF('Peer Comparison Tool'!$D$11="NR",INDEX('CECL &lt;50B Database'!$A:$A,MATCH(Workings!$A2631,'CECL &lt;50B Database'!$AI:$AI,0)),INDEX('ALLL &lt;50B Database'!$A:$A,MATCH(Workings!$A2631,'ALLL &lt;50B Database'!$AI:$AI,0)))</f>
        <v>#N/A</v>
      </c>
      <c r="C2631" s="3" t="str">
        <f>IFERROR(IFERROR(VLOOKUP($B2631,'CECL &lt;50B Database'!$A:$AA,11,FALSE),VLOOKUP($B2631,'ALLL &lt;50B Database'!$A:$AA,11,FALSE)),"")</f>
        <v/>
      </c>
      <c r="D2631" t="str">
        <f t="shared" si="82"/>
        <v/>
      </c>
    </row>
    <row r="2632" spans="1:4" x14ac:dyDescent="0.25">
      <c r="A2632">
        <f t="shared" si="83"/>
        <v>2632</v>
      </c>
      <c r="B2632" t="e">
        <f>IF('Peer Comparison Tool'!$D$11="NR",INDEX('CECL &lt;50B Database'!$A:$A,MATCH(Workings!$A2632,'CECL &lt;50B Database'!$AI:$AI,0)),INDEX('ALLL &lt;50B Database'!$A:$A,MATCH(Workings!$A2632,'ALLL &lt;50B Database'!$AI:$AI,0)))</f>
        <v>#N/A</v>
      </c>
      <c r="C2632" s="3" t="str">
        <f>IFERROR(IFERROR(VLOOKUP($B2632,'CECL &lt;50B Database'!$A:$AA,11,FALSE),VLOOKUP($B2632,'ALLL &lt;50B Database'!$A:$AA,11,FALSE)),"")</f>
        <v/>
      </c>
      <c r="D2632" t="str">
        <f t="shared" si="82"/>
        <v/>
      </c>
    </row>
    <row r="2633" spans="1:4" x14ac:dyDescent="0.25">
      <c r="A2633">
        <f t="shared" si="83"/>
        <v>2633</v>
      </c>
      <c r="B2633" t="e">
        <f>IF('Peer Comparison Tool'!$D$11="NR",INDEX('CECL &lt;50B Database'!$A:$A,MATCH(Workings!$A2633,'CECL &lt;50B Database'!$AI:$AI,0)),INDEX('ALLL &lt;50B Database'!$A:$A,MATCH(Workings!$A2633,'ALLL &lt;50B Database'!$AI:$AI,0)))</f>
        <v>#N/A</v>
      </c>
      <c r="C2633" s="3" t="str">
        <f>IFERROR(IFERROR(VLOOKUP($B2633,'CECL &lt;50B Database'!$A:$AA,11,FALSE),VLOOKUP($B2633,'ALLL &lt;50B Database'!$A:$AA,11,FALSE)),"")</f>
        <v/>
      </c>
      <c r="D2633" t="str">
        <f t="shared" si="82"/>
        <v/>
      </c>
    </row>
    <row r="2634" spans="1:4" x14ac:dyDescent="0.25">
      <c r="A2634">
        <f t="shared" si="83"/>
        <v>2634</v>
      </c>
      <c r="B2634" t="e">
        <f>IF('Peer Comparison Tool'!$D$11="NR",INDEX('CECL &lt;50B Database'!$A:$A,MATCH(Workings!$A2634,'CECL &lt;50B Database'!$AI:$AI,0)),INDEX('ALLL &lt;50B Database'!$A:$A,MATCH(Workings!$A2634,'ALLL &lt;50B Database'!$AI:$AI,0)))</f>
        <v>#N/A</v>
      </c>
      <c r="C2634" s="3" t="str">
        <f>IFERROR(IFERROR(VLOOKUP($B2634,'CECL &lt;50B Database'!$A:$AA,11,FALSE),VLOOKUP($B2634,'ALLL &lt;50B Database'!$A:$AA,11,FALSE)),"")</f>
        <v/>
      </c>
      <c r="D2634" t="str">
        <f t="shared" si="82"/>
        <v/>
      </c>
    </row>
    <row r="2635" spans="1:4" x14ac:dyDescent="0.25">
      <c r="A2635">
        <f t="shared" si="83"/>
        <v>2635</v>
      </c>
      <c r="B2635" t="e">
        <f>IF('Peer Comparison Tool'!$D$11="NR",INDEX('CECL &lt;50B Database'!$A:$A,MATCH(Workings!$A2635,'CECL &lt;50B Database'!$AI:$AI,0)),INDEX('ALLL &lt;50B Database'!$A:$A,MATCH(Workings!$A2635,'ALLL &lt;50B Database'!$AI:$AI,0)))</f>
        <v>#N/A</v>
      </c>
      <c r="C2635" s="3" t="str">
        <f>IFERROR(IFERROR(VLOOKUP($B2635,'CECL &lt;50B Database'!$A:$AA,11,FALSE),VLOOKUP($B2635,'ALLL &lt;50B Database'!$A:$AA,11,FALSE)),"")</f>
        <v/>
      </c>
      <c r="D2635" t="str">
        <f t="shared" si="82"/>
        <v/>
      </c>
    </row>
    <row r="2636" spans="1:4" x14ac:dyDescent="0.25">
      <c r="A2636">
        <f t="shared" si="83"/>
        <v>2636</v>
      </c>
      <c r="B2636" t="e">
        <f>IF('Peer Comparison Tool'!$D$11="NR",INDEX('CECL &lt;50B Database'!$A:$A,MATCH(Workings!$A2636,'CECL &lt;50B Database'!$AI:$AI,0)),INDEX('ALLL &lt;50B Database'!$A:$A,MATCH(Workings!$A2636,'ALLL &lt;50B Database'!$AI:$AI,0)))</f>
        <v>#N/A</v>
      </c>
      <c r="C2636" s="3" t="str">
        <f>IFERROR(IFERROR(VLOOKUP($B2636,'CECL &lt;50B Database'!$A:$AA,11,FALSE),VLOOKUP($B2636,'ALLL &lt;50B Database'!$A:$AA,11,FALSE)),"")</f>
        <v/>
      </c>
      <c r="D2636" t="str">
        <f t="shared" si="82"/>
        <v/>
      </c>
    </row>
    <row r="2637" spans="1:4" x14ac:dyDescent="0.25">
      <c r="A2637">
        <f t="shared" si="83"/>
        <v>2637</v>
      </c>
      <c r="B2637" t="e">
        <f>IF('Peer Comparison Tool'!$D$11="NR",INDEX('CECL &lt;50B Database'!$A:$A,MATCH(Workings!$A2637,'CECL &lt;50B Database'!$AI:$AI,0)),INDEX('ALLL &lt;50B Database'!$A:$A,MATCH(Workings!$A2637,'ALLL &lt;50B Database'!$AI:$AI,0)))</f>
        <v>#N/A</v>
      </c>
      <c r="C2637" s="3" t="str">
        <f>IFERROR(IFERROR(VLOOKUP($B2637,'CECL &lt;50B Database'!$A:$AA,11,FALSE),VLOOKUP($B2637,'ALLL &lt;50B Database'!$A:$AA,11,FALSE)),"")</f>
        <v/>
      </c>
      <c r="D2637" t="str">
        <f t="shared" si="82"/>
        <v/>
      </c>
    </row>
    <row r="2638" spans="1:4" x14ac:dyDescent="0.25">
      <c r="A2638">
        <f t="shared" si="83"/>
        <v>2638</v>
      </c>
      <c r="B2638" t="e">
        <f>IF('Peer Comparison Tool'!$D$11="NR",INDEX('CECL &lt;50B Database'!$A:$A,MATCH(Workings!$A2638,'CECL &lt;50B Database'!$AI:$AI,0)),INDEX('ALLL &lt;50B Database'!$A:$A,MATCH(Workings!$A2638,'ALLL &lt;50B Database'!$AI:$AI,0)))</f>
        <v>#N/A</v>
      </c>
      <c r="C2638" s="3" t="str">
        <f>IFERROR(IFERROR(VLOOKUP($B2638,'CECL &lt;50B Database'!$A:$AA,11,FALSE),VLOOKUP($B2638,'ALLL &lt;50B Database'!$A:$AA,11,FALSE)),"")</f>
        <v/>
      </c>
      <c r="D2638" t="str">
        <f t="shared" si="82"/>
        <v/>
      </c>
    </row>
    <row r="2639" spans="1:4" x14ac:dyDescent="0.25">
      <c r="A2639">
        <f t="shared" si="83"/>
        <v>2639</v>
      </c>
      <c r="B2639" t="e">
        <f>IF('Peer Comparison Tool'!$D$11="NR",INDEX('CECL &lt;50B Database'!$A:$A,MATCH(Workings!$A2639,'CECL &lt;50B Database'!$AI:$AI,0)),INDEX('ALLL &lt;50B Database'!$A:$A,MATCH(Workings!$A2639,'ALLL &lt;50B Database'!$AI:$AI,0)))</f>
        <v>#N/A</v>
      </c>
      <c r="C2639" s="3" t="str">
        <f>IFERROR(IFERROR(VLOOKUP($B2639,'CECL &lt;50B Database'!$A:$AA,11,FALSE),VLOOKUP($B2639,'ALLL &lt;50B Database'!$A:$AA,11,FALSE)),"")</f>
        <v/>
      </c>
      <c r="D2639" t="str">
        <f t="shared" si="82"/>
        <v/>
      </c>
    </row>
    <row r="2640" spans="1:4" x14ac:dyDescent="0.25">
      <c r="A2640">
        <f t="shared" si="83"/>
        <v>2640</v>
      </c>
      <c r="B2640" t="e">
        <f>IF('Peer Comparison Tool'!$D$11="NR",INDEX('CECL &lt;50B Database'!$A:$A,MATCH(Workings!$A2640,'CECL &lt;50B Database'!$AI:$AI,0)),INDEX('ALLL &lt;50B Database'!$A:$A,MATCH(Workings!$A2640,'ALLL &lt;50B Database'!$AI:$AI,0)))</f>
        <v>#N/A</v>
      </c>
      <c r="C2640" s="3" t="str">
        <f>IFERROR(IFERROR(VLOOKUP($B2640,'CECL &lt;50B Database'!$A:$AA,11,FALSE),VLOOKUP($B2640,'ALLL &lt;50B Database'!$A:$AA,11,FALSE)),"")</f>
        <v/>
      </c>
      <c r="D2640" t="str">
        <f t="shared" si="82"/>
        <v/>
      </c>
    </row>
    <row r="2641" spans="1:4" x14ac:dyDescent="0.25">
      <c r="A2641">
        <f t="shared" si="83"/>
        <v>2641</v>
      </c>
      <c r="B2641" t="e">
        <f>IF('Peer Comparison Tool'!$D$11="NR",INDEX('CECL &lt;50B Database'!$A:$A,MATCH(Workings!$A2641,'CECL &lt;50B Database'!$AI:$AI,0)),INDEX('ALLL &lt;50B Database'!$A:$A,MATCH(Workings!$A2641,'ALLL &lt;50B Database'!$AI:$AI,0)))</f>
        <v>#N/A</v>
      </c>
      <c r="C2641" s="3" t="str">
        <f>IFERROR(IFERROR(VLOOKUP($B2641,'CECL &lt;50B Database'!$A:$AA,11,FALSE),VLOOKUP($B2641,'ALLL &lt;50B Database'!$A:$AA,11,FALSE)),"")</f>
        <v/>
      </c>
      <c r="D2641" t="str">
        <f t="shared" si="82"/>
        <v/>
      </c>
    </row>
    <row r="2642" spans="1:4" x14ac:dyDescent="0.25">
      <c r="A2642">
        <f t="shared" si="83"/>
        <v>2642</v>
      </c>
      <c r="B2642" t="e">
        <f>IF('Peer Comparison Tool'!$D$11="NR",INDEX('CECL &lt;50B Database'!$A:$A,MATCH(Workings!$A2642,'CECL &lt;50B Database'!$AI:$AI,0)),INDEX('ALLL &lt;50B Database'!$A:$A,MATCH(Workings!$A2642,'ALLL &lt;50B Database'!$AI:$AI,0)))</f>
        <v>#N/A</v>
      </c>
      <c r="C2642" s="3" t="str">
        <f>IFERROR(IFERROR(VLOOKUP($B2642,'CECL &lt;50B Database'!$A:$AA,11,FALSE),VLOOKUP($B2642,'ALLL &lt;50B Database'!$A:$AA,11,FALSE)),"")</f>
        <v/>
      </c>
      <c r="D2642" t="str">
        <f t="shared" si="82"/>
        <v/>
      </c>
    </row>
    <row r="2643" spans="1:4" x14ac:dyDescent="0.25">
      <c r="A2643">
        <f t="shared" si="83"/>
        <v>2643</v>
      </c>
      <c r="B2643" t="e">
        <f>IF('Peer Comparison Tool'!$D$11="NR",INDEX('CECL &lt;50B Database'!$A:$A,MATCH(Workings!$A2643,'CECL &lt;50B Database'!$AI:$AI,0)),INDEX('ALLL &lt;50B Database'!$A:$A,MATCH(Workings!$A2643,'ALLL &lt;50B Database'!$AI:$AI,0)))</f>
        <v>#N/A</v>
      </c>
      <c r="C2643" s="3" t="str">
        <f>IFERROR(IFERROR(VLOOKUP($B2643,'CECL &lt;50B Database'!$A:$AA,11,FALSE),VLOOKUP($B2643,'ALLL &lt;50B Database'!$A:$AA,11,FALSE)),"")</f>
        <v/>
      </c>
      <c r="D2643" t="str">
        <f t="shared" si="82"/>
        <v/>
      </c>
    </row>
    <row r="2644" spans="1:4" x14ac:dyDescent="0.25">
      <c r="A2644">
        <f t="shared" si="83"/>
        <v>2644</v>
      </c>
      <c r="B2644" t="e">
        <f>IF('Peer Comparison Tool'!$D$11="NR",INDEX('CECL &lt;50B Database'!$A:$A,MATCH(Workings!$A2644,'CECL &lt;50B Database'!$AI:$AI,0)),INDEX('ALLL &lt;50B Database'!$A:$A,MATCH(Workings!$A2644,'ALLL &lt;50B Database'!$AI:$AI,0)))</f>
        <v>#N/A</v>
      </c>
      <c r="C2644" s="3" t="str">
        <f>IFERROR(IFERROR(VLOOKUP($B2644,'CECL &lt;50B Database'!$A:$AA,11,FALSE),VLOOKUP($B2644,'ALLL &lt;50B Database'!$A:$AA,11,FALSE)),"")</f>
        <v/>
      </c>
      <c r="D2644" t="str">
        <f t="shared" si="82"/>
        <v/>
      </c>
    </row>
    <row r="2645" spans="1:4" x14ac:dyDescent="0.25">
      <c r="A2645">
        <f t="shared" si="83"/>
        <v>2645</v>
      </c>
      <c r="B2645" t="e">
        <f>IF('Peer Comparison Tool'!$D$11="NR",INDEX('CECL &lt;50B Database'!$A:$A,MATCH(Workings!$A2645,'CECL &lt;50B Database'!$AI:$AI,0)),INDEX('ALLL &lt;50B Database'!$A:$A,MATCH(Workings!$A2645,'ALLL &lt;50B Database'!$AI:$AI,0)))</f>
        <v>#N/A</v>
      </c>
      <c r="C2645" s="3" t="str">
        <f>IFERROR(IFERROR(VLOOKUP($B2645,'CECL &lt;50B Database'!$A:$AA,11,FALSE),VLOOKUP($B2645,'ALLL &lt;50B Database'!$A:$AA,11,FALSE)),"")</f>
        <v/>
      </c>
      <c r="D2645" t="str">
        <f t="shared" si="82"/>
        <v/>
      </c>
    </row>
    <row r="2646" spans="1:4" x14ac:dyDescent="0.25">
      <c r="A2646">
        <f t="shared" si="83"/>
        <v>2646</v>
      </c>
      <c r="B2646" t="e">
        <f>IF('Peer Comparison Tool'!$D$11="NR",INDEX('CECL &lt;50B Database'!$A:$A,MATCH(Workings!$A2646,'CECL &lt;50B Database'!$AI:$AI,0)),INDEX('ALLL &lt;50B Database'!$A:$A,MATCH(Workings!$A2646,'ALLL &lt;50B Database'!$AI:$AI,0)))</f>
        <v>#N/A</v>
      </c>
      <c r="C2646" s="3" t="str">
        <f>IFERROR(IFERROR(VLOOKUP($B2646,'CECL &lt;50B Database'!$A:$AA,11,FALSE),VLOOKUP($B2646,'ALLL &lt;50B Database'!$A:$AA,11,FALSE)),"")</f>
        <v/>
      </c>
      <c r="D2646" t="str">
        <f t="shared" si="82"/>
        <v/>
      </c>
    </row>
    <row r="2647" spans="1:4" x14ac:dyDescent="0.25">
      <c r="A2647">
        <f t="shared" si="83"/>
        <v>2647</v>
      </c>
      <c r="B2647" t="e">
        <f>IF('Peer Comparison Tool'!$D$11="NR",INDEX('CECL &lt;50B Database'!$A:$A,MATCH(Workings!$A2647,'CECL &lt;50B Database'!$AI:$AI,0)),INDEX('ALLL &lt;50B Database'!$A:$A,MATCH(Workings!$A2647,'ALLL &lt;50B Database'!$AI:$AI,0)))</f>
        <v>#N/A</v>
      </c>
      <c r="C2647" s="3" t="str">
        <f>IFERROR(IFERROR(VLOOKUP($B2647,'CECL &lt;50B Database'!$A:$AA,11,FALSE),VLOOKUP($B2647,'ALLL &lt;50B Database'!$A:$AA,11,FALSE)),"")</f>
        <v/>
      </c>
      <c r="D2647" t="str">
        <f t="shared" si="82"/>
        <v/>
      </c>
    </row>
    <row r="2648" spans="1:4" x14ac:dyDescent="0.25">
      <c r="A2648">
        <f t="shared" si="83"/>
        <v>2648</v>
      </c>
      <c r="B2648" t="e">
        <f>IF('Peer Comparison Tool'!$D$11="NR",INDEX('CECL &lt;50B Database'!$A:$A,MATCH(Workings!$A2648,'CECL &lt;50B Database'!$AI:$AI,0)),INDEX('ALLL &lt;50B Database'!$A:$A,MATCH(Workings!$A2648,'ALLL &lt;50B Database'!$AI:$AI,0)))</f>
        <v>#N/A</v>
      </c>
      <c r="C2648" s="3" t="str">
        <f>IFERROR(IFERROR(VLOOKUP($B2648,'CECL &lt;50B Database'!$A:$AA,11,FALSE),VLOOKUP($B2648,'ALLL &lt;50B Database'!$A:$AA,11,FALSE)),"")</f>
        <v/>
      </c>
      <c r="D2648" t="str">
        <f t="shared" si="82"/>
        <v/>
      </c>
    </row>
    <row r="2649" spans="1:4" x14ac:dyDescent="0.25">
      <c r="A2649">
        <f t="shared" si="83"/>
        <v>2649</v>
      </c>
      <c r="B2649" t="e">
        <f>IF('Peer Comparison Tool'!$D$11="NR",INDEX('CECL &lt;50B Database'!$A:$A,MATCH(Workings!$A2649,'CECL &lt;50B Database'!$AI:$AI,0)),INDEX('ALLL &lt;50B Database'!$A:$A,MATCH(Workings!$A2649,'ALLL &lt;50B Database'!$AI:$AI,0)))</f>
        <v>#N/A</v>
      </c>
      <c r="C2649" s="3" t="str">
        <f>IFERROR(IFERROR(VLOOKUP($B2649,'CECL &lt;50B Database'!$A:$AA,11,FALSE),VLOOKUP($B2649,'ALLL &lt;50B Database'!$A:$AA,11,FALSE)),"")</f>
        <v/>
      </c>
      <c r="D2649" t="str">
        <f t="shared" si="82"/>
        <v/>
      </c>
    </row>
    <row r="2650" spans="1:4" x14ac:dyDescent="0.25">
      <c r="A2650">
        <f t="shared" si="83"/>
        <v>2650</v>
      </c>
      <c r="B2650" t="e">
        <f>IF('Peer Comparison Tool'!$D$11="NR",INDEX('CECL &lt;50B Database'!$A:$A,MATCH(Workings!$A2650,'CECL &lt;50B Database'!$AI:$AI,0)),INDEX('ALLL &lt;50B Database'!$A:$A,MATCH(Workings!$A2650,'ALLL &lt;50B Database'!$AI:$AI,0)))</f>
        <v>#N/A</v>
      </c>
      <c r="C2650" s="3" t="str">
        <f>IFERROR(IFERROR(VLOOKUP($B2650,'CECL &lt;50B Database'!$A:$AA,11,FALSE),VLOOKUP($B2650,'ALLL &lt;50B Database'!$A:$AA,11,FALSE)),"")</f>
        <v/>
      </c>
      <c r="D2650" t="str">
        <f t="shared" si="82"/>
        <v/>
      </c>
    </row>
    <row r="2651" spans="1:4" x14ac:dyDescent="0.25">
      <c r="A2651">
        <f t="shared" si="83"/>
        <v>2651</v>
      </c>
      <c r="B2651" t="e">
        <f>IF('Peer Comparison Tool'!$D$11="NR",INDEX('CECL &lt;50B Database'!$A:$A,MATCH(Workings!$A2651,'CECL &lt;50B Database'!$AI:$AI,0)),INDEX('ALLL &lt;50B Database'!$A:$A,MATCH(Workings!$A2651,'ALLL &lt;50B Database'!$AI:$AI,0)))</f>
        <v>#N/A</v>
      </c>
      <c r="C2651" s="3" t="str">
        <f>IFERROR(IFERROR(VLOOKUP($B2651,'CECL &lt;50B Database'!$A:$AA,11,FALSE),VLOOKUP($B2651,'ALLL &lt;50B Database'!$A:$AA,11,FALSE)),"")</f>
        <v/>
      </c>
      <c r="D2651" t="str">
        <f t="shared" si="82"/>
        <v/>
      </c>
    </row>
    <row r="2652" spans="1:4" x14ac:dyDescent="0.25">
      <c r="A2652">
        <f t="shared" si="83"/>
        <v>2652</v>
      </c>
      <c r="B2652" t="e">
        <f>IF('Peer Comparison Tool'!$D$11="NR",INDEX('CECL &lt;50B Database'!$A:$A,MATCH(Workings!$A2652,'CECL &lt;50B Database'!$AI:$AI,0)),INDEX('ALLL &lt;50B Database'!$A:$A,MATCH(Workings!$A2652,'ALLL &lt;50B Database'!$AI:$AI,0)))</f>
        <v>#N/A</v>
      </c>
      <c r="C2652" s="3" t="str">
        <f>IFERROR(IFERROR(VLOOKUP($B2652,'CECL &lt;50B Database'!$A:$AA,11,FALSE),VLOOKUP($B2652,'ALLL &lt;50B Database'!$A:$AA,11,FALSE)),"")</f>
        <v/>
      </c>
      <c r="D2652" t="str">
        <f t="shared" si="82"/>
        <v/>
      </c>
    </row>
    <row r="2653" spans="1:4" x14ac:dyDescent="0.25">
      <c r="A2653">
        <f t="shared" si="83"/>
        <v>2653</v>
      </c>
      <c r="B2653" t="e">
        <f>IF('Peer Comparison Tool'!$D$11="NR",INDEX('CECL &lt;50B Database'!$A:$A,MATCH(Workings!$A2653,'CECL &lt;50B Database'!$AI:$AI,0)),INDEX('ALLL &lt;50B Database'!$A:$A,MATCH(Workings!$A2653,'ALLL &lt;50B Database'!$AI:$AI,0)))</f>
        <v>#N/A</v>
      </c>
      <c r="C2653" s="3" t="str">
        <f>IFERROR(IFERROR(VLOOKUP($B2653,'CECL &lt;50B Database'!$A:$AA,11,FALSE),VLOOKUP($B2653,'ALLL &lt;50B Database'!$A:$AA,11,FALSE)),"")</f>
        <v/>
      </c>
      <c r="D2653" t="str">
        <f t="shared" si="82"/>
        <v/>
      </c>
    </row>
    <row r="2654" spans="1:4" x14ac:dyDescent="0.25">
      <c r="A2654">
        <f t="shared" si="83"/>
        <v>2654</v>
      </c>
      <c r="B2654" t="e">
        <f>IF('Peer Comparison Tool'!$D$11="NR",INDEX('CECL &lt;50B Database'!$A:$A,MATCH(Workings!$A2654,'CECL &lt;50B Database'!$AI:$AI,0)),INDEX('ALLL &lt;50B Database'!$A:$A,MATCH(Workings!$A2654,'ALLL &lt;50B Database'!$AI:$AI,0)))</f>
        <v>#N/A</v>
      </c>
      <c r="C2654" s="3" t="str">
        <f>IFERROR(IFERROR(VLOOKUP($B2654,'CECL &lt;50B Database'!$A:$AA,11,FALSE),VLOOKUP($B2654,'ALLL &lt;50B Database'!$A:$AA,11,FALSE)),"")</f>
        <v/>
      </c>
      <c r="D2654" t="str">
        <f t="shared" si="82"/>
        <v/>
      </c>
    </row>
    <row r="2655" spans="1:4" x14ac:dyDescent="0.25">
      <c r="A2655">
        <f t="shared" si="83"/>
        <v>2655</v>
      </c>
      <c r="B2655" t="e">
        <f>IF('Peer Comparison Tool'!$D$11="NR",INDEX('CECL &lt;50B Database'!$A:$A,MATCH(Workings!$A2655,'CECL &lt;50B Database'!$AI:$AI,0)),INDEX('ALLL &lt;50B Database'!$A:$A,MATCH(Workings!$A2655,'ALLL &lt;50B Database'!$AI:$AI,0)))</f>
        <v>#N/A</v>
      </c>
      <c r="C2655" s="3" t="str">
        <f>IFERROR(IFERROR(VLOOKUP($B2655,'CECL &lt;50B Database'!$A:$AA,11,FALSE),VLOOKUP($B2655,'ALLL &lt;50B Database'!$A:$AA,11,FALSE)),"")</f>
        <v/>
      </c>
      <c r="D2655" t="str">
        <f t="shared" si="82"/>
        <v/>
      </c>
    </row>
    <row r="2656" spans="1:4" x14ac:dyDescent="0.25">
      <c r="A2656">
        <f t="shared" si="83"/>
        <v>2656</v>
      </c>
      <c r="B2656" t="e">
        <f>IF('Peer Comparison Tool'!$D$11="NR",INDEX('CECL &lt;50B Database'!$A:$A,MATCH(Workings!$A2656,'CECL &lt;50B Database'!$AI:$AI,0)),INDEX('ALLL &lt;50B Database'!$A:$A,MATCH(Workings!$A2656,'ALLL &lt;50B Database'!$AI:$AI,0)))</f>
        <v>#N/A</v>
      </c>
      <c r="C2656" s="3" t="str">
        <f>IFERROR(IFERROR(VLOOKUP($B2656,'CECL &lt;50B Database'!$A:$AA,11,FALSE),VLOOKUP($B2656,'ALLL &lt;50B Database'!$A:$AA,11,FALSE)),"")</f>
        <v/>
      </c>
      <c r="D2656" t="str">
        <f t="shared" si="82"/>
        <v/>
      </c>
    </row>
    <row r="2657" spans="1:4" x14ac:dyDescent="0.25">
      <c r="A2657">
        <f t="shared" si="83"/>
        <v>2657</v>
      </c>
      <c r="B2657" t="e">
        <f>IF('Peer Comparison Tool'!$D$11="NR",INDEX('CECL &lt;50B Database'!$A:$A,MATCH(Workings!$A2657,'CECL &lt;50B Database'!$AI:$AI,0)),INDEX('ALLL &lt;50B Database'!$A:$A,MATCH(Workings!$A2657,'ALLL &lt;50B Database'!$AI:$AI,0)))</f>
        <v>#N/A</v>
      </c>
      <c r="C2657" s="3" t="str">
        <f>IFERROR(IFERROR(VLOOKUP($B2657,'CECL &lt;50B Database'!$A:$AA,11,FALSE),VLOOKUP($B2657,'ALLL &lt;50B Database'!$A:$AA,11,FALSE)),"")</f>
        <v/>
      </c>
      <c r="D2657" t="str">
        <f t="shared" si="82"/>
        <v/>
      </c>
    </row>
    <row r="2658" spans="1:4" x14ac:dyDescent="0.25">
      <c r="A2658">
        <f t="shared" si="83"/>
        <v>2658</v>
      </c>
      <c r="B2658" t="e">
        <f>IF('Peer Comparison Tool'!$D$11="NR",INDEX('CECL &lt;50B Database'!$A:$A,MATCH(Workings!$A2658,'CECL &lt;50B Database'!$AI:$AI,0)),INDEX('ALLL &lt;50B Database'!$A:$A,MATCH(Workings!$A2658,'ALLL &lt;50B Database'!$AI:$AI,0)))</f>
        <v>#N/A</v>
      </c>
      <c r="C2658" s="3" t="str">
        <f>IFERROR(IFERROR(VLOOKUP($B2658,'CECL &lt;50B Database'!$A:$AA,11,FALSE),VLOOKUP($B2658,'ALLL &lt;50B Database'!$A:$AA,11,FALSE)),"")</f>
        <v/>
      </c>
      <c r="D2658" t="str">
        <f t="shared" si="82"/>
        <v/>
      </c>
    </row>
    <row r="2659" spans="1:4" x14ac:dyDescent="0.25">
      <c r="A2659">
        <f t="shared" si="83"/>
        <v>2659</v>
      </c>
      <c r="B2659" t="e">
        <f>IF('Peer Comparison Tool'!$D$11="NR",INDEX('CECL &lt;50B Database'!$A:$A,MATCH(Workings!$A2659,'CECL &lt;50B Database'!$AI:$AI,0)),INDEX('ALLL &lt;50B Database'!$A:$A,MATCH(Workings!$A2659,'ALLL &lt;50B Database'!$AI:$AI,0)))</f>
        <v>#N/A</v>
      </c>
      <c r="C2659" s="3" t="str">
        <f>IFERROR(IFERROR(VLOOKUP($B2659,'CECL &lt;50B Database'!$A:$AA,11,FALSE),VLOOKUP($B2659,'ALLL &lt;50B Database'!$A:$AA,11,FALSE)),"")</f>
        <v/>
      </c>
      <c r="D2659" t="str">
        <f t="shared" si="82"/>
        <v/>
      </c>
    </row>
    <row r="2660" spans="1:4" x14ac:dyDescent="0.25">
      <c r="A2660">
        <f t="shared" si="83"/>
        <v>2660</v>
      </c>
      <c r="B2660" t="e">
        <f>IF('Peer Comparison Tool'!$D$11="NR",INDEX('CECL &lt;50B Database'!$A:$A,MATCH(Workings!$A2660,'CECL &lt;50B Database'!$AI:$AI,0)),INDEX('ALLL &lt;50B Database'!$A:$A,MATCH(Workings!$A2660,'ALLL &lt;50B Database'!$AI:$AI,0)))</f>
        <v>#N/A</v>
      </c>
      <c r="C2660" s="3" t="str">
        <f>IFERROR(IFERROR(VLOOKUP($B2660,'CECL &lt;50B Database'!$A:$AA,11,FALSE),VLOOKUP($B2660,'ALLL &lt;50B Database'!$A:$AA,11,FALSE)),"")</f>
        <v/>
      </c>
      <c r="D2660" t="str">
        <f t="shared" si="82"/>
        <v/>
      </c>
    </row>
    <row r="2661" spans="1:4" x14ac:dyDescent="0.25">
      <c r="A2661">
        <f t="shared" si="83"/>
        <v>2661</v>
      </c>
      <c r="B2661" t="e">
        <f>IF('Peer Comparison Tool'!$D$11="NR",INDEX('CECL &lt;50B Database'!$A:$A,MATCH(Workings!$A2661,'CECL &lt;50B Database'!$AI:$AI,0)),INDEX('ALLL &lt;50B Database'!$A:$A,MATCH(Workings!$A2661,'ALLL &lt;50B Database'!$AI:$AI,0)))</f>
        <v>#N/A</v>
      </c>
      <c r="C2661" s="3" t="str">
        <f>IFERROR(IFERROR(VLOOKUP($B2661,'CECL &lt;50B Database'!$A:$AA,11,FALSE),VLOOKUP($B2661,'ALLL &lt;50B Database'!$A:$AA,11,FALSE)),"")</f>
        <v/>
      </c>
      <c r="D2661" t="str">
        <f t="shared" si="82"/>
        <v/>
      </c>
    </row>
    <row r="2662" spans="1:4" x14ac:dyDescent="0.25">
      <c r="A2662">
        <f t="shared" si="83"/>
        <v>2662</v>
      </c>
      <c r="B2662" t="e">
        <f>IF('Peer Comparison Tool'!$D$11="NR",INDEX('CECL &lt;50B Database'!$A:$A,MATCH(Workings!$A2662,'CECL &lt;50B Database'!$AI:$AI,0)),INDEX('ALLL &lt;50B Database'!$A:$A,MATCH(Workings!$A2662,'ALLL &lt;50B Database'!$AI:$AI,0)))</f>
        <v>#N/A</v>
      </c>
      <c r="C2662" s="3" t="str">
        <f>IFERROR(IFERROR(VLOOKUP($B2662,'CECL &lt;50B Database'!$A:$AA,11,FALSE),VLOOKUP($B2662,'ALLL &lt;50B Database'!$A:$AA,11,FALSE)),"")</f>
        <v/>
      </c>
      <c r="D2662" t="str">
        <f t="shared" si="82"/>
        <v/>
      </c>
    </row>
    <row r="2663" spans="1:4" x14ac:dyDescent="0.25">
      <c r="A2663">
        <f t="shared" si="83"/>
        <v>2663</v>
      </c>
      <c r="B2663" t="e">
        <f>IF('Peer Comparison Tool'!$D$11="NR",INDEX('CECL &lt;50B Database'!$A:$A,MATCH(Workings!$A2663,'CECL &lt;50B Database'!$AI:$AI,0)),INDEX('ALLL &lt;50B Database'!$A:$A,MATCH(Workings!$A2663,'ALLL &lt;50B Database'!$AI:$AI,0)))</f>
        <v>#N/A</v>
      </c>
      <c r="C2663" s="3" t="str">
        <f>IFERROR(IFERROR(VLOOKUP($B2663,'CECL &lt;50B Database'!$A:$AA,11,FALSE),VLOOKUP($B2663,'ALLL &lt;50B Database'!$A:$AA,11,FALSE)),"")</f>
        <v/>
      </c>
      <c r="D2663" t="str">
        <f t="shared" si="82"/>
        <v/>
      </c>
    </row>
    <row r="2664" spans="1:4" x14ac:dyDescent="0.25">
      <c r="A2664">
        <f t="shared" si="83"/>
        <v>2664</v>
      </c>
      <c r="B2664" t="e">
        <f>IF('Peer Comparison Tool'!$D$11="NR",INDEX('CECL &lt;50B Database'!$A:$A,MATCH(Workings!$A2664,'CECL &lt;50B Database'!$AI:$AI,0)),INDEX('ALLL &lt;50B Database'!$A:$A,MATCH(Workings!$A2664,'ALLL &lt;50B Database'!$AI:$AI,0)))</f>
        <v>#N/A</v>
      </c>
      <c r="C2664" s="3" t="str">
        <f>IFERROR(IFERROR(VLOOKUP($B2664,'CECL &lt;50B Database'!$A:$AA,11,FALSE),VLOOKUP($B2664,'ALLL &lt;50B Database'!$A:$AA,11,FALSE)),"")</f>
        <v/>
      </c>
      <c r="D2664" t="str">
        <f t="shared" si="82"/>
        <v/>
      </c>
    </row>
    <row r="2665" spans="1:4" x14ac:dyDescent="0.25">
      <c r="A2665">
        <f t="shared" si="83"/>
        <v>2665</v>
      </c>
      <c r="B2665" t="e">
        <f>IF('Peer Comparison Tool'!$D$11="NR",INDEX('CECL &lt;50B Database'!$A:$A,MATCH(Workings!$A2665,'CECL &lt;50B Database'!$AI:$AI,0)),INDEX('ALLL &lt;50B Database'!$A:$A,MATCH(Workings!$A2665,'ALLL &lt;50B Database'!$AI:$AI,0)))</f>
        <v>#N/A</v>
      </c>
      <c r="C2665" s="3" t="str">
        <f>IFERROR(IFERROR(VLOOKUP($B2665,'CECL &lt;50B Database'!$A:$AA,11,FALSE),VLOOKUP($B2665,'ALLL &lt;50B Database'!$A:$AA,11,FALSE)),"")</f>
        <v/>
      </c>
      <c r="D2665" t="str">
        <f t="shared" si="82"/>
        <v/>
      </c>
    </row>
    <row r="2666" spans="1:4" x14ac:dyDescent="0.25">
      <c r="A2666">
        <f t="shared" si="83"/>
        <v>2666</v>
      </c>
      <c r="B2666" t="e">
        <f>IF('Peer Comparison Tool'!$D$11="NR",INDEX('CECL &lt;50B Database'!$A:$A,MATCH(Workings!$A2666,'CECL &lt;50B Database'!$AI:$AI,0)),INDEX('ALLL &lt;50B Database'!$A:$A,MATCH(Workings!$A2666,'ALLL &lt;50B Database'!$AI:$AI,0)))</f>
        <v>#N/A</v>
      </c>
      <c r="C2666" s="3" t="str">
        <f>IFERROR(IFERROR(VLOOKUP($B2666,'CECL &lt;50B Database'!$A:$AA,11,FALSE),VLOOKUP($B2666,'ALLL &lt;50B Database'!$A:$AA,11,FALSE)),"")</f>
        <v/>
      </c>
      <c r="D2666" t="str">
        <f t="shared" si="82"/>
        <v/>
      </c>
    </row>
    <row r="2667" spans="1:4" x14ac:dyDescent="0.25">
      <c r="A2667">
        <f t="shared" si="83"/>
        <v>2667</v>
      </c>
      <c r="B2667" t="e">
        <f>IF('Peer Comparison Tool'!$D$11="NR",INDEX('CECL &lt;50B Database'!$A:$A,MATCH(Workings!$A2667,'CECL &lt;50B Database'!$AI:$AI,0)),INDEX('ALLL &lt;50B Database'!$A:$A,MATCH(Workings!$A2667,'ALLL &lt;50B Database'!$AI:$AI,0)))</f>
        <v>#N/A</v>
      </c>
      <c r="C2667" s="3" t="str">
        <f>IFERROR(IFERROR(VLOOKUP($B2667,'CECL &lt;50B Database'!$A:$AA,11,FALSE),VLOOKUP($B2667,'ALLL &lt;50B Database'!$A:$AA,11,FALSE)),"")</f>
        <v/>
      </c>
      <c r="D2667" t="str">
        <f t="shared" si="82"/>
        <v/>
      </c>
    </row>
    <row r="2668" spans="1:4" x14ac:dyDescent="0.25">
      <c r="A2668">
        <f t="shared" si="83"/>
        <v>2668</v>
      </c>
      <c r="B2668" t="e">
        <f>IF('Peer Comparison Tool'!$D$11="NR",INDEX('CECL &lt;50B Database'!$A:$A,MATCH(Workings!$A2668,'CECL &lt;50B Database'!$AI:$AI,0)),INDEX('ALLL &lt;50B Database'!$A:$A,MATCH(Workings!$A2668,'ALLL &lt;50B Database'!$AI:$AI,0)))</f>
        <v>#N/A</v>
      </c>
      <c r="C2668" s="3" t="str">
        <f>IFERROR(IFERROR(VLOOKUP($B2668,'CECL &lt;50B Database'!$A:$AA,11,FALSE),VLOOKUP($B2668,'ALLL &lt;50B Database'!$A:$AA,11,FALSE)),"")</f>
        <v/>
      </c>
      <c r="D2668" t="str">
        <f t="shared" si="82"/>
        <v/>
      </c>
    </row>
    <row r="2669" spans="1:4" x14ac:dyDescent="0.25">
      <c r="A2669">
        <f t="shared" si="83"/>
        <v>2669</v>
      </c>
      <c r="B2669" t="e">
        <f>IF('Peer Comparison Tool'!$D$11="NR",INDEX('CECL &lt;50B Database'!$A:$A,MATCH(Workings!$A2669,'CECL &lt;50B Database'!$AI:$AI,0)),INDEX('ALLL &lt;50B Database'!$A:$A,MATCH(Workings!$A2669,'ALLL &lt;50B Database'!$AI:$AI,0)))</f>
        <v>#N/A</v>
      </c>
      <c r="C2669" s="3" t="str">
        <f>IFERROR(IFERROR(VLOOKUP($B2669,'CECL &lt;50B Database'!$A:$AA,11,FALSE),VLOOKUP($B2669,'ALLL &lt;50B Database'!$A:$AA,11,FALSE)),"")</f>
        <v/>
      </c>
      <c r="D2669" t="str">
        <f t="shared" si="82"/>
        <v/>
      </c>
    </row>
    <row r="2670" spans="1:4" x14ac:dyDescent="0.25">
      <c r="A2670">
        <f t="shared" si="83"/>
        <v>2670</v>
      </c>
      <c r="B2670" t="e">
        <f>IF('Peer Comparison Tool'!$D$11="NR",INDEX('CECL &lt;50B Database'!$A:$A,MATCH(Workings!$A2670,'CECL &lt;50B Database'!$AI:$AI,0)),INDEX('ALLL &lt;50B Database'!$A:$A,MATCH(Workings!$A2670,'ALLL &lt;50B Database'!$AI:$AI,0)))</f>
        <v>#N/A</v>
      </c>
      <c r="C2670" s="3" t="str">
        <f>IFERROR(IFERROR(VLOOKUP($B2670,'CECL &lt;50B Database'!$A:$AA,11,FALSE),VLOOKUP($B2670,'ALLL &lt;50B Database'!$A:$AA,11,FALSE)),"")</f>
        <v/>
      </c>
      <c r="D2670" t="str">
        <f t="shared" si="82"/>
        <v/>
      </c>
    </row>
    <row r="2671" spans="1:4" x14ac:dyDescent="0.25">
      <c r="A2671">
        <f t="shared" si="83"/>
        <v>2671</v>
      </c>
      <c r="B2671" t="e">
        <f>IF('Peer Comparison Tool'!$D$11="NR",INDEX('CECL &lt;50B Database'!$A:$A,MATCH(Workings!$A2671,'CECL &lt;50B Database'!$AI:$AI,0)),INDEX('ALLL &lt;50B Database'!$A:$A,MATCH(Workings!$A2671,'ALLL &lt;50B Database'!$AI:$AI,0)))</f>
        <v>#N/A</v>
      </c>
      <c r="C2671" s="3" t="str">
        <f>IFERROR(IFERROR(VLOOKUP($B2671,'CECL &lt;50B Database'!$A:$AA,11,FALSE),VLOOKUP($B2671,'ALLL &lt;50B Database'!$A:$AA,11,FALSE)),"")</f>
        <v/>
      </c>
      <c r="D2671" t="str">
        <f t="shared" si="82"/>
        <v/>
      </c>
    </row>
    <row r="2672" spans="1:4" x14ac:dyDescent="0.25">
      <c r="A2672">
        <f t="shared" si="83"/>
        <v>2672</v>
      </c>
      <c r="B2672" t="e">
        <f>IF('Peer Comparison Tool'!$D$11="NR",INDEX('CECL &lt;50B Database'!$A:$A,MATCH(Workings!$A2672,'CECL &lt;50B Database'!$AI:$AI,0)),INDEX('ALLL &lt;50B Database'!$A:$A,MATCH(Workings!$A2672,'ALLL &lt;50B Database'!$AI:$AI,0)))</f>
        <v>#N/A</v>
      </c>
      <c r="C2672" s="3" t="str">
        <f>IFERROR(IFERROR(VLOOKUP($B2672,'CECL &lt;50B Database'!$A:$AA,11,FALSE),VLOOKUP($B2672,'ALLL &lt;50B Database'!$A:$AA,11,FALSE)),"")</f>
        <v/>
      </c>
      <c r="D2672" t="str">
        <f t="shared" si="82"/>
        <v/>
      </c>
    </row>
    <row r="2673" spans="1:4" x14ac:dyDescent="0.25">
      <c r="A2673">
        <f t="shared" si="83"/>
        <v>2673</v>
      </c>
      <c r="B2673" t="e">
        <f>IF('Peer Comparison Tool'!$D$11="NR",INDEX('CECL &lt;50B Database'!$A:$A,MATCH(Workings!$A2673,'CECL &lt;50B Database'!$AI:$AI,0)),INDEX('ALLL &lt;50B Database'!$A:$A,MATCH(Workings!$A2673,'ALLL &lt;50B Database'!$AI:$AI,0)))</f>
        <v>#N/A</v>
      </c>
      <c r="C2673" s="3" t="str">
        <f>IFERROR(IFERROR(VLOOKUP($B2673,'CECL &lt;50B Database'!$A:$AA,11,FALSE),VLOOKUP($B2673,'ALLL &lt;50B Database'!$A:$AA,11,FALSE)),"")</f>
        <v/>
      </c>
      <c r="D2673" t="str">
        <f t="shared" si="82"/>
        <v/>
      </c>
    </row>
    <row r="2674" spans="1:4" x14ac:dyDescent="0.25">
      <c r="A2674">
        <f t="shared" si="83"/>
        <v>2674</v>
      </c>
      <c r="B2674" t="e">
        <f>IF('Peer Comparison Tool'!$D$11="NR",INDEX('CECL &lt;50B Database'!$A:$A,MATCH(Workings!$A2674,'CECL &lt;50B Database'!$AI:$AI,0)),INDEX('ALLL &lt;50B Database'!$A:$A,MATCH(Workings!$A2674,'ALLL &lt;50B Database'!$AI:$AI,0)))</f>
        <v>#N/A</v>
      </c>
      <c r="C2674" s="3" t="str">
        <f>IFERROR(IFERROR(VLOOKUP($B2674,'CECL &lt;50B Database'!$A:$AA,11,FALSE),VLOOKUP($B2674,'ALLL &lt;50B Database'!$A:$AA,11,FALSE)),"")</f>
        <v/>
      </c>
      <c r="D2674" t="str">
        <f t="shared" si="82"/>
        <v/>
      </c>
    </row>
    <row r="2675" spans="1:4" x14ac:dyDescent="0.25">
      <c r="A2675">
        <f t="shared" si="83"/>
        <v>2675</v>
      </c>
      <c r="B2675" t="e">
        <f>IF('Peer Comparison Tool'!$D$11="NR",INDEX('CECL &lt;50B Database'!$A:$A,MATCH(Workings!$A2675,'CECL &lt;50B Database'!$AI:$AI,0)),INDEX('ALLL &lt;50B Database'!$A:$A,MATCH(Workings!$A2675,'ALLL &lt;50B Database'!$AI:$AI,0)))</f>
        <v>#N/A</v>
      </c>
      <c r="C2675" s="3" t="str">
        <f>IFERROR(IFERROR(VLOOKUP($B2675,'CECL &lt;50B Database'!$A:$AA,11,FALSE),VLOOKUP($B2675,'ALLL &lt;50B Database'!$A:$AA,11,FALSE)),"")</f>
        <v/>
      </c>
      <c r="D2675" t="str">
        <f t="shared" si="82"/>
        <v/>
      </c>
    </row>
    <row r="2676" spans="1:4" x14ac:dyDescent="0.25">
      <c r="A2676">
        <f t="shared" si="83"/>
        <v>2676</v>
      </c>
      <c r="B2676" t="e">
        <f>IF('Peer Comparison Tool'!$D$11="NR",INDEX('CECL &lt;50B Database'!$A:$A,MATCH(Workings!$A2676,'CECL &lt;50B Database'!$AI:$AI,0)),INDEX('ALLL &lt;50B Database'!$A:$A,MATCH(Workings!$A2676,'ALLL &lt;50B Database'!$AI:$AI,0)))</f>
        <v>#N/A</v>
      </c>
      <c r="C2676" s="3" t="str">
        <f>IFERROR(IFERROR(VLOOKUP($B2676,'CECL &lt;50B Database'!$A:$AA,11,FALSE),VLOOKUP($B2676,'ALLL &lt;50B Database'!$A:$AA,11,FALSE)),"")</f>
        <v/>
      </c>
      <c r="D2676" t="str">
        <f t="shared" si="82"/>
        <v/>
      </c>
    </row>
    <row r="2677" spans="1:4" x14ac:dyDescent="0.25">
      <c r="A2677">
        <f t="shared" si="83"/>
        <v>2677</v>
      </c>
      <c r="B2677" t="e">
        <f>IF('Peer Comparison Tool'!$D$11="NR",INDEX('CECL &lt;50B Database'!$A:$A,MATCH(Workings!$A2677,'CECL &lt;50B Database'!$AI:$AI,0)),INDEX('ALLL &lt;50B Database'!$A:$A,MATCH(Workings!$A2677,'ALLL &lt;50B Database'!$AI:$AI,0)))</f>
        <v>#N/A</v>
      </c>
      <c r="C2677" s="3" t="str">
        <f>IFERROR(IFERROR(VLOOKUP($B2677,'CECL &lt;50B Database'!$A:$AA,11,FALSE),VLOOKUP($B2677,'ALLL &lt;50B Database'!$A:$AA,11,FALSE)),"")</f>
        <v/>
      </c>
      <c r="D2677" t="str">
        <f t="shared" si="82"/>
        <v/>
      </c>
    </row>
    <row r="2678" spans="1:4" x14ac:dyDescent="0.25">
      <c r="A2678">
        <f t="shared" si="83"/>
        <v>2678</v>
      </c>
      <c r="B2678" t="e">
        <f>IF('Peer Comparison Tool'!$D$11="NR",INDEX('CECL &lt;50B Database'!$A:$A,MATCH(Workings!$A2678,'CECL &lt;50B Database'!$AI:$AI,0)),INDEX('ALLL &lt;50B Database'!$A:$A,MATCH(Workings!$A2678,'ALLL &lt;50B Database'!$AI:$AI,0)))</f>
        <v>#N/A</v>
      </c>
      <c r="C2678" s="3" t="str">
        <f>IFERROR(IFERROR(VLOOKUP($B2678,'CECL &lt;50B Database'!$A:$AA,11,FALSE),VLOOKUP($B2678,'ALLL &lt;50B Database'!$A:$AA,11,FALSE)),"")</f>
        <v/>
      </c>
      <c r="D2678" t="str">
        <f t="shared" si="82"/>
        <v/>
      </c>
    </row>
    <row r="2679" spans="1:4" x14ac:dyDescent="0.25">
      <c r="A2679">
        <f t="shared" si="83"/>
        <v>2679</v>
      </c>
      <c r="B2679" t="e">
        <f>IF('Peer Comparison Tool'!$D$11="NR",INDEX('CECL &lt;50B Database'!$A:$A,MATCH(Workings!$A2679,'CECL &lt;50B Database'!$AI:$AI,0)),INDEX('ALLL &lt;50B Database'!$A:$A,MATCH(Workings!$A2679,'ALLL &lt;50B Database'!$AI:$AI,0)))</f>
        <v>#N/A</v>
      </c>
      <c r="C2679" s="3" t="str">
        <f>IFERROR(IFERROR(VLOOKUP($B2679,'CECL &lt;50B Database'!$A:$AA,11,FALSE),VLOOKUP($B2679,'ALLL &lt;50B Database'!$A:$AA,11,FALSE)),"")</f>
        <v/>
      </c>
      <c r="D2679" t="str">
        <f t="shared" si="82"/>
        <v/>
      </c>
    </row>
    <row r="2680" spans="1:4" x14ac:dyDescent="0.25">
      <c r="A2680">
        <f t="shared" si="83"/>
        <v>2680</v>
      </c>
      <c r="B2680" t="e">
        <f>IF('Peer Comparison Tool'!$D$11="NR",INDEX('CECL &lt;50B Database'!$A:$A,MATCH(Workings!$A2680,'CECL &lt;50B Database'!$AI:$AI,0)),INDEX('ALLL &lt;50B Database'!$A:$A,MATCH(Workings!$A2680,'ALLL &lt;50B Database'!$AI:$AI,0)))</f>
        <v>#N/A</v>
      </c>
      <c r="C2680" s="3" t="str">
        <f>IFERROR(IFERROR(VLOOKUP($B2680,'CECL &lt;50B Database'!$A:$AA,11,FALSE),VLOOKUP($B2680,'ALLL &lt;50B Database'!$A:$AA,11,FALSE)),"")</f>
        <v/>
      </c>
      <c r="D2680" t="str">
        <f t="shared" si="82"/>
        <v/>
      </c>
    </row>
    <row r="2681" spans="1:4" x14ac:dyDescent="0.25">
      <c r="A2681">
        <f t="shared" si="83"/>
        <v>2681</v>
      </c>
      <c r="B2681" t="e">
        <f>IF('Peer Comparison Tool'!$D$11="NR",INDEX('CECL &lt;50B Database'!$A:$A,MATCH(Workings!$A2681,'CECL &lt;50B Database'!$AI:$AI,0)),INDEX('ALLL &lt;50B Database'!$A:$A,MATCH(Workings!$A2681,'ALLL &lt;50B Database'!$AI:$AI,0)))</f>
        <v>#N/A</v>
      </c>
      <c r="C2681" s="3" t="str">
        <f>IFERROR(IFERROR(VLOOKUP($B2681,'CECL &lt;50B Database'!$A:$AA,11,FALSE),VLOOKUP($B2681,'ALLL &lt;50B Database'!$A:$AA,11,FALSE)),"")</f>
        <v/>
      </c>
      <c r="D2681" t="str">
        <f t="shared" si="82"/>
        <v/>
      </c>
    </row>
    <row r="2682" spans="1:4" x14ac:dyDescent="0.25">
      <c r="A2682">
        <f t="shared" si="83"/>
        <v>2682</v>
      </c>
      <c r="B2682" t="e">
        <f>IF('Peer Comparison Tool'!$D$11="NR",INDEX('CECL &lt;50B Database'!$A:$A,MATCH(Workings!$A2682,'CECL &lt;50B Database'!$AI:$AI,0)),INDEX('ALLL &lt;50B Database'!$A:$A,MATCH(Workings!$A2682,'ALLL &lt;50B Database'!$AI:$AI,0)))</f>
        <v>#N/A</v>
      </c>
      <c r="C2682" s="3" t="str">
        <f>IFERROR(IFERROR(VLOOKUP($B2682,'CECL &lt;50B Database'!$A:$AA,11,FALSE),VLOOKUP($B2682,'ALLL &lt;50B Database'!$A:$AA,11,FALSE)),"")</f>
        <v/>
      </c>
      <c r="D2682" t="str">
        <f t="shared" si="82"/>
        <v/>
      </c>
    </row>
    <row r="2683" spans="1:4" x14ac:dyDescent="0.25">
      <c r="A2683">
        <f t="shared" si="83"/>
        <v>2683</v>
      </c>
      <c r="B2683" t="e">
        <f>IF('Peer Comparison Tool'!$D$11="NR",INDEX('CECL &lt;50B Database'!$A:$A,MATCH(Workings!$A2683,'CECL &lt;50B Database'!$AI:$AI,0)),INDEX('ALLL &lt;50B Database'!$A:$A,MATCH(Workings!$A2683,'ALLL &lt;50B Database'!$AI:$AI,0)))</f>
        <v>#N/A</v>
      </c>
      <c r="C2683" s="3" t="str">
        <f>IFERROR(IFERROR(VLOOKUP($B2683,'CECL &lt;50B Database'!$A:$AA,11,FALSE),VLOOKUP($B2683,'ALLL &lt;50B Database'!$A:$AA,11,FALSE)),"")</f>
        <v/>
      </c>
      <c r="D2683" t="str">
        <f t="shared" si="82"/>
        <v/>
      </c>
    </row>
    <row r="2684" spans="1:4" x14ac:dyDescent="0.25">
      <c r="A2684">
        <f t="shared" si="83"/>
        <v>2684</v>
      </c>
      <c r="B2684" t="e">
        <f>IF('Peer Comparison Tool'!$D$11="NR",INDEX('CECL &lt;50B Database'!$A:$A,MATCH(Workings!$A2684,'CECL &lt;50B Database'!$AI:$AI,0)),INDEX('ALLL &lt;50B Database'!$A:$A,MATCH(Workings!$A2684,'ALLL &lt;50B Database'!$AI:$AI,0)))</f>
        <v>#N/A</v>
      </c>
      <c r="C2684" s="3" t="str">
        <f>IFERROR(IFERROR(VLOOKUP($B2684,'CECL &lt;50B Database'!$A:$AA,11,FALSE),VLOOKUP($B2684,'ALLL &lt;50B Database'!$A:$AA,11,FALSE)),"")</f>
        <v/>
      </c>
      <c r="D2684" t="str">
        <f t="shared" si="82"/>
        <v/>
      </c>
    </row>
    <row r="2685" spans="1:4" x14ac:dyDescent="0.25">
      <c r="A2685">
        <f t="shared" si="83"/>
        <v>2685</v>
      </c>
      <c r="B2685" t="e">
        <f>IF('Peer Comparison Tool'!$D$11="NR",INDEX('CECL &lt;50B Database'!$A:$A,MATCH(Workings!$A2685,'CECL &lt;50B Database'!$AI:$AI,0)),INDEX('ALLL &lt;50B Database'!$A:$A,MATCH(Workings!$A2685,'ALLL &lt;50B Database'!$AI:$AI,0)))</f>
        <v>#N/A</v>
      </c>
      <c r="C2685" s="3" t="str">
        <f>IFERROR(IFERROR(VLOOKUP($B2685,'CECL &lt;50B Database'!$A:$AA,11,FALSE),VLOOKUP($B2685,'ALLL &lt;50B Database'!$A:$AA,11,FALSE)),"")</f>
        <v/>
      </c>
      <c r="D2685" t="str">
        <f t="shared" si="82"/>
        <v/>
      </c>
    </row>
    <row r="2686" spans="1:4" x14ac:dyDescent="0.25">
      <c r="A2686">
        <f t="shared" si="83"/>
        <v>2686</v>
      </c>
      <c r="B2686" t="e">
        <f>IF('Peer Comparison Tool'!$D$11="NR",INDEX('CECL &lt;50B Database'!$A:$A,MATCH(Workings!$A2686,'CECL &lt;50B Database'!$AI:$AI,0)),INDEX('ALLL &lt;50B Database'!$A:$A,MATCH(Workings!$A2686,'ALLL &lt;50B Database'!$AI:$AI,0)))</f>
        <v>#N/A</v>
      </c>
      <c r="C2686" s="3" t="str">
        <f>IFERROR(IFERROR(VLOOKUP($B2686,'CECL &lt;50B Database'!$A:$AA,11,FALSE),VLOOKUP($B2686,'ALLL &lt;50B Database'!$A:$AA,11,FALSE)),"")</f>
        <v/>
      </c>
      <c r="D2686" t="str">
        <f t="shared" si="82"/>
        <v/>
      </c>
    </row>
    <row r="2687" spans="1:4" x14ac:dyDescent="0.25">
      <c r="A2687">
        <f t="shared" si="83"/>
        <v>2687</v>
      </c>
      <c r="B2687" t="e">
        <f>IF('Peer Comparison Tool'!$D$11="NR",INDEX('CECL &lt;50B Database'!$A:$A,MATCH(Workings!$A2687,'CECL &lt;50B Database'!$AI:$AI,0)),INDEX('ALLL &lt;50B Database'!$A:$A,MATCH(Workings!$A2687,'ALLL &lt;50B Database'!$AI:$AI,0)))</f>
        <v>#N/A</v>
      </c>
      <c r="C2687" s="3" t="str">
        <f>IFERROR(IFERROR(VLOOKUP($B2687,'CECL &lt;50B Database'!$A:$AA,11,FALSE),VLOOKUP($B2687,'ALLL &lt;50B Database'!$A:$AA,11,FALSE)),"")</f>
        <v/>
      </c>
      <c r="D2687" t="str">
        <f t="shared" si="82"/>
        <v/>
      </c>
    </row>
    <row r="2688" spans="1:4" x14ac:dyDescent="0.25">
      <c r="A2688">
        <f t="shared" si="83"/>
        <v>2688</v>
      </c>
      <c r="B2688" t="e">
        <f>IF('Peer Comparison Tool'!$D$11="NR",INDEX('CECL &lt;50B Database'!$A:$A,MATCH(Workings!$A2688,'CECL &lt;50B Database'!$AI:$AI,0)),INDEX('ALLL &lt;50B Database'!$A:$A,MATCH(Workings!$A2688,'ALLL &lt;50B Database'!$AI:$AI,0)))</f>
        <v>#N/A</v>
      </c>
      <c r="C2688" s="3" t="str">
        <f>IFERROR(IFERROR(VLOOKUP($B2688,'CECL &lt;50B Database'!$A:$AA,11,FALSE),VLOOKUP($B2688,'ALLL &lt;50B Database'!$A:$AA,11,FALSE)),"")</f>
        <v/>
      </c>
      <c r="D2688" t="str">
        <f t="shared" si="82"/>
        <v/>
      </c>
    </row>
    <row r="2689" spans="1:4" x14ac:dyDescent="0.25">
      <c r="A2689">
        <f t="shared" si="83"/>
        <v>2689</v>
      </c>
      <c r="B2689" t="e">
        <f>IF('Peer Comparison Tool'!$D$11="NR",INDEX('CECL &lt;50B Database'!$A:$A,MATCH(Workings!$A2689,'CECL &lt;50B Database'!$AI:$AI,0)),INDEX('ALLL &lt;50B Database'!$A:$A,MATCH(Workings!$A2689,'ALLL &lt;50B Database'!$AI:$AI,0)))</f>
        <v>#N/A</v>
      </c>
      <c r="C2689" s="3" t="str">
        <f>IFERROR(IFERROR(VLOOKUP($B2689,'CECL &lt;50B Database'!$A:$AA,11,FALSE),VLOOKUP($B2689,'ALLL &lt;50B Database'!$A:$AA,11,FALSE)),"")</f>
        <v/>
      </c>
      <c r="D2689" t="str">
        <f t="shared" si="82"/>
        <v/>
      </c>
    </row>
    <row r="2690" spans="1:4" x14ac:dyDescent="0.25">
      <c r="A2690">
        <f t="shared" si="83"/>
        <v>2690</v>
      </c>
      <c r="B2690" t="e">
        <f>IF('Peer Comparison Tool'!$D$11="NR",INDEX('CECL &lt;50B Database'!$A:$A,MATCH(Workings!$A2690,'CECL &lt;50B Database'!$AI:$AI,0)),INDEX('ALLL &lt;50B Database'!$A:$A,MATCH(Workings!$A2690,'ALLL &lt;50B Database'!$AI:$AI,0)))</f>
        <v>#N/A</v>
      </c>
      <c r="C2690" s="3" t="str">
        <f>IFERROR(IFERROR(VLOOKUP($B2690,'CECL &lt;50B Database'!$A:$AA,11,FALSE),VLOOKUP($B2690,'ALLL &lt;50B Database'!$A:$AA,11,FALSE)),"")</f>
        <v/>
      </c>
      <c r="D2690" t="str">
        <f t="shared" ref="D2690:D2753" si="84">IFERROR(RANK($C2690,$C$1:$C$5000,0),"")</f>
        <v/>
      </c>
    </row>
    <row r="2691" spans="1:4" x14ac:dyDescent="0.25">
      <c r="A2691">
        <f t="shared" si="83"/>
        <v>2691</v>
      </c>
      <c r="B2691" t="e">
        <f>IF('Peer Comparison Tool'!$D$11="NR",INDEX('CECL &lt;50B Database'!$A:$A,MATCH(Workings!$A2691,'CECL &lt;50B Database'!$AI:$AI,0)),INDEX('ALLL &lt;50B Database'!$A:$A,MATCH(Workings!$A2691,'ALLL &lt;50B Database'!$AI:$AI,0)))</f>
        <v>#N/A</v>
      </c>
      <c r="C2691" s="3" t="str">
        <f>IFERROR(IFERROR(VLOOKUP($B2691,'CECL &lt;50B Database'!$A:$AA,11,FALSE),VLOOKUP($B2691,'ALLL &lt;50B Database'!$A:$AA,11,FALSE)),"")</f>
        <v/>
      </c>
      <c r="D2691" t="str">
        <f t="shared" si="84"/>
        <v/>
      </c>
    </row>
    <row r="2692" spans="1:4" x14ac:dyDescent="0.25">
      <c r="A2692">
        <f t="shared" ref="A2692:A2755" si="85">A2691+1</f>
        <v>2692</v>
      </c>
      <c r="B2692" t="e">
        <f>IF('Peer Comparison Tool'!$D$11="NR",INDEX('CECL &lt;50B Database'!$A:$A,MATCH(Workings!$A2692,'CECL &lt;50B Database'!$AI:$AI,0)),INDEX('ALLL &lt;50B Database'!$A:$A,MATCH(Workings!$A2692,'ALLL &lt;50B Database'!$AI:$AI,0)))</f>
        <v>#N/A</v>
      </c>
      <c r="C2692" s="3" t="str">
        <f>IFERROR(IFERROR(VLOOKUP($B2692,'CECL &lt;50B Database'!$A:$AA,11,FALSE),VLOOKUP($B2692,'ALLL &lt;50B Database'!$A:$AA,11,FALSE)),"")</f>
        <v/>
      </c>
      <c r="D2692" t="str">
        <f t="shared" si="84"/>
        <v/>
      </c>
    </row>
    <row r="2693" spans="1:4" x14ac:dyDescent="0.25">
      <c r="A2693">
        <f t="shared" si="85"/>
        <v>2693</v>
      </c>
      <c r="B2693" t="e">
        <f>IF('Peer Comparison Tool'!$D$11="NR",INDEX('CECL &lt;50B Database'!$A:$A,MATCH(Workings!$A2693,'CECL &lt;50B Database'!$AI:$AI,0)),INDEX('ALLL &lt;50B Database'!$A:$A,MATCH(Workings!$A2693,'ALLL &lt;50B Database'!$AI:$AI,0)))</f>
        <v>#N/A</v>
      </c>
      <c r="C2693" s="3" t="str">
        <f>IFERROR(IFERROR(VLOOKUP($B2693,'CECL &lt;50B Database'!$A:$AA,11,FALSE),VLOOKUP($B2693,'ALLL &lt;50B Database'!$A:$AA,11,FALSE)),"")</f>
        <v/>
      </c>
      <c r="D2693" t="str">
        <f t="shared" si="84"/>
        <v/>
      </c>
    </row>
    <row r="2694" spans="1:4" x14ac:dyDescent="0.25">
      <c r="A2694">
        <f t="shared" si="85"/>
        <v>2694</v>
      </c>
      <c r="B2694" t="e">
        <f>IF('Peer Comparison Tool'!$D$11="NR",INDEX('CECL &lt;50B Database'!$A:$A,MATCH(Workings!$A2694,'CECL &lt;50B Database'!$AI:$AI,0)),INDEX('ALLL &lt;50B Database'!$A:$A,MATCH(Workings!$A2694,'ALLL &lt;50B Database'!$AI:$AI,0)))</f>
        <v>#N/A</v>
      </c>
      <c r="C2694" s="3" t="str">
        <f>IFERROR(IFERROR(VLOOKUP($B2694,'CECL &lt;50B Database'!$A:$AA,11,FALSE),VLOOKUP($B2694,'ALLL &lt;50B Database'!$A:$AA,11,FALSE)),"")</f>
        <v/>
      </c>
      <c r="D2694" t="str">
        <f t="shared" si="84"/>
        <v/>
      </c>
    </row>
    <row r="2695" spans="1:4" x14ac:dyDescent="0.25">
      <c r="A2695">
        <f t="shared" si="85"/>
        <v>2695</v>
      </c>
      <c r="B2695" t="e">
        <f>IF('Peer Comparison Tool'!$D$11="NR",INDEX('CECL &lt;50B Database'!$A:$A,MATCH(Workings!$A2695,'CECL &lt;50B Database'!$AI:$AI,0)),INDEX('ALLL &lt;50B Database'!$A:$A,MATCH(Workings!$A2695,'ALLL &lt;50B Database'!$AI:$AI,0)))</f>
        <v>#N/A</v>
      </c>
      <c r="C2695" s="3" t="str">
        <f>IFERROR(IFERROR(VLOOKUP($B2695,'CECL &lt;50B Database'!$A:$AA,11,FALSE),VLOOKUP($B2695,'ALLL &lt;50B Database'!$A:$AA,11,FALSE)),"")</f>
        <v/>
      </c>
      <c r="D2695" t="str">
        <f t="shared" si="84"/>
        <v/>
      </c>
    </row>
    <row r="2696" spans="1:4" x14ac:dyDescent="0.25">
      <c r="A2696">
        <f t="shared" si="85"/>
        <v>2696</v>
      </c>
      <c r="B2696" t="e">
        <f>IF('Peer Comparison Tool'!$D$11="NR",INDEX('CECL &lt;50B Database'!$A:$A,MATCH(Workings!$A2696,'CECL &lt;50B Database'!$AI:$AI,0)),INDEX('ALLL &lt;50B Database'!$A:$A,MATCH(Workings!$A2696,'ALLL &lt;50B Database'!$AI:$AI,0)))</f>
        <v>#N/A</v>
      </c>
      <c r="C2696" s="3" t="str">
        <f>IFERROR(IFERROR(VLOOKUP($B2696,'CECL &lt;50B Database'!$A:$AA,11,FALSE),VLOOKUP($B2696,'ALLL &lt;50B Database'!$A:$AA,11,FALSE)),"")</f>
        <v/>
      </c>
      <c r="D2696" t="str">
        <f t="shared" si="84"/>
        <v/>
      </c>
    </row>
    <row r="2697" spans="1:4" x14ac:dyDescent="0.25">
      <c r="A2697">
        <f t="shared" si="85"/>
        <v>2697</v>
      </c>
      <c r="B2697" t="e">
        <f>IF('Peer Comparison Tool'!$D$11="NR",INDEX('CECL &lt;50B Database'!$A:$A,MATCH(Workings!$A2697,'CECL &lt;50B Database'!$AI:$AI,0)),INDEX('ALLL &lt;50B Database'!$A:$A,MATCH(Workings!$A2697,'ALLL &lt;50B Database'!$AI:$AI,0)))</f>
        <v>#N/A</v>
      </c>
      <c r="C2697" s="3" t="str">
        <f>IFERROR(IFERROR(VLOOKUP($B2697,'CECL &lt;50B Database'!$A:$AA,11,FALSE),VLOOKUP($B2697,'ALLL &lt;50B Database'!$A:$AA,11,FALSE)),"")</f>
        <v/>
      </c>
      <c r="D2697" t="str">
        <f t="shared" si="84"/>
        <v/>
      </c>
    </row>
    <row r="2698" spans="1:4" x14ac:dyDescent="0.25">
      <c r="A2698">
        <f t="shared" si="85"/>
        <v>2698</v>
      </c>
      <c r="B2698" t="e">
        <f>IF('Peer Comparison Tool'!$D$11="NR",INDEX('CECL &lt;50B Database'!$A:$A,MATCH(Workings!$A2698,'CECL &lt;50B Database'!$AI:$AI,0)),INDEX('ALLL &lt;50B Database'!$A:$A,MATCH(Workings!$A2698,'ALLL &lt;50B Database'!$AI:$AI,0)))</f>
        <v>#N/A</v>
      </c>
      <c r="C2698" s="3" t="str">
        <f>IFERROR(IFERROR(VLOOKUP($B2698,'CECL &lt;50B Database'!$A:$AA,11,FALSE),VLOOKUP($B2698,'ALLL &lt;50B Database'!$A:$AA,11,FALSE)),"")</f>
        <v/>
      </c>
      <c r="D2698" t="str">
        <f t="shared" si="84"/>
        <v/>
      </c>
    </row>
    <row r="2699" spans="1:4" x14ac:dyDescent="0.25">
      <c r="A2699">
        <f t="shared" si="85"/>
        <v>2699</v>
      </c>
      <c r="B2699" t="e">
        <f>IF('Peer Comparison Tool'!$D$11="NR",INDEX('CECL &lt;50B Database'!$A:$A,MATCH(Workings!$A2699,'CECL &lt;50B Database'!$AI:$AI,0)),INDEX('ALLL &lt;50B Database'!$A:$A,MATCH(Workings!$A2699,'ALLL &lt;50B Database'!$AI:$AI,0)))</f>
        <v>#N/A</v>
      </c>
      <c r="C2699" s="3" t="str">
        <f>IFERROR(IFERROR(VLOOKUP($B2699,'CECL &lt;50B Database'!$A:$AA,11,FALSE),VLOOKUP($B2699,'ALLL &lt;50B Database'!$A:$AA,11,FALSE)),"")</f>
        <v/>
      </c>
      <c r="D2699" t="str">
        <f t="shared" si="84"/>
        <v/>
      </c>
    </row>
    <row r="2700" spans="1:4" x14ac:dyDescent="0.25">
      <c r="A2700">
        <f t="shared" si="85"/>
        <v>2700</v>
      </c>
      <c r="B2700" t="e">
        <f>IF('Peer Comparison Tool'!$D$11="NR",INDEX('CECL &lt;50B Database'!$A:$A,MATCH(Workings!$A2700,'CECL &lt;50B Database'!$AI:$AI,0)),INDEX('ALLL &lt;50B Database'!$A:$A,MATCH(Workings!$A2700,'ALLL &lt;50B Database'!$AI:$AI,0)))</f>
        <v>#N/A</v>
      </c>
      <c r="C2700" s="3" t="str">
        <f>IFERROR(IFERROR(VLOOKUP($B2700,'CECL &lt;50B Database'!$A:$AA,11,FALSE),VLOOKUP($B2700,'ALLL &lt;50B Database'!$A:$AA,11,FALSE)),"")</f>
        <v/>
      </c>
      <c r="D2700" t="str">
        <f t="shared" si="84"/>
        <v/>
      </c>
    </row>
    <row r="2701" spans="1:4" x14ac:dyDescent="0.25">
      <c r="A2701">
        <f t="shared" si="85"/>
        <v>2701</v>
      </c>
      <c r="B2701" t="e">
        <f>IF('Peer Comparison Tool'!$D$11="NR",INDEX('CECL &lt;50B Database'!$A:$A,MATCH(Workings!$A2701,'CECL &lt;50B Database'!$AI:$AI,0)),INDEX('ALLL &lt;50B Database'!$A:$A,MATCH(Workings!$A2701,'ALLL &lt;50B Database'!$AI:$AI,0)))</f>
        <v>#N/A</v>
      </c>
      <c r="C2701" s="3" t="str">
        <f>IFERROR(IFERROR(VLOOKUP($B2701,'CECL &lt;50B Database'!$A:$AA,11,FALSE),VLOOKUP($B2701,'ALLL &lt;50B Database'!$A:$AA,11,FALSE)),"")</f>
        <v/>
      </c>
      <c r="D2701" t="str">
        <f t="shared" si="84"/>
        <v/>
      </c>
    </row>
    <row r="2702" spans="1:4" x14ac:dyDescent="0.25">
      <c r="A2702">
        <f t="shared" si="85"/>
        <v>2702</v>
      </c>
      <c r="B2702" t="e">
        <f>IF('Peer Comparison Tool'!$D$11="NR",INDEX('CECL &lt;50B Database'!$A:$A,MATCH(Workings!$A2702,'CECL &lt;50B Database'!$AI:$AI,0)),INDEX('ALLL &lt;50B Database'!$A:$A,MATCH(Workings!$A2702,'ALLL &lt;50B Database'!$AI:$AI,0)))</f>
        <v>#N/A</v>
      </c>
      <c r="C2702" s="3" t="str">
        <f>IFERROR(IFERROR(VLOOKUP($B2702,'CECL &lt;50B Database'!$A:$AA,11,FALSE),VLOOKUP($B2702,'ALLL &lt;50B Database'!$A:$AA,11,FALSE)),"")</f>
        <v/>
      </c>
      <c r="D2702" t="str">
        <f t="shared" si="84"/>
        <v/>
      </c>
    </row>
    <row r="2703" spans="1:4" x14ac:dyDescent="0.25">
      <c r="A2703">
        <f t="shared" si="85"/>
        <v>2703</v>
      </c>
      <c r="B2703" t="e">
        <f>IF('Peer Comparison Tool'!$D$11="NR",INDEX('CECL &lt;50B Database'!$A:$A,MATCH(Workings!$A2703,'CECL &lt;50B Database'!$AI:$AI,0)),INDEX('ALLL &lt;50B Database'!$A:$A,MATCH(Workings!$A2703,'ALLL &lt;50B Database'!$AI:$AI,0)))</f>
        <v>#N/A</v>
      </c>
      <c r="C2703" s="3" t="str">
        <f>IFERROR(IFERROR(VLOOKUP($B2703,'CECL &lt;50B Database'!$A:$AA,11,FALSE),VLOOKUP($B2703,'ALLL &lt;50B Database'!$A:$AA,11,FALSE)),"")</f>
        <v/>
      </c>
      <c r="D2703" t="str">
        <f t="shared" si="84"/>
        <v/>
      </c>
    </row>
    <row r="2704" spans="1:4" x14ac:dyDescent="0.25">
      <c r="A2704">
        <f t="shared" si="85"/>
        <v>2704</v>
      </c>
      <c r="B2704" t="e">
        <f>IF('Peer Comparison Tool'!$D$11="NR",INDEX('CECL &lt;50B Database'!$A:$A,MATCH(Workings!$A2704,'CECL &lt;50B Database'!$AI:$AI,0)),INDEX('ALLL &lt;50B Database'!$A:$A,MATCH(Workings!$A2704,'ALLL &lt;50B Database'!$AI:$AI,0)))</f>
        <v>#N/A</v>
      </c>
      <c r="C2704" s="3" t="str">
        <f>IFERROR(IFERROR(VLOOKUP($B2704,'CECL &lt;50B Database'!$A:$AA,11,FALSE),VLOOKUP($B2704,'ALLL &lt;50B Database'!$A:$AA,11,FALSE)),"")</f>
        <v/>
      </c>
      <c r="D2704" t="str">
        <f t="shared" si="84"/>
        <v/>
      </c>
    </row>
    <row r="2705" spans="1:4" x14ac:dyDescent="0.25">
      <c r="A2705">
        <f t="shared" si="85"/>
        <v>2705</v>
      </c>
      <c r="B2705" t="e">
        <f>IF('Peer Comparison Tool'!$D$11="NR",INDEX('CECL &lt;50B Database'!$A:$A,MATCH(Workings!$A2705,'CECL &lt;50B Database'!$AI:$AI,0)),INDEX('ALLL &lt;50B Database'!$A:$A,MATCH(Workings!$A2705,'ALLL &lt;50B Database'!$AI:$AI,0)))</f>
        <v>#N/A</v>
      </c>
      <c r="C2705" s="3" t="str">
        <f>IFERROR(IFERROR(VLOOKUP($B2705,'CECL &lt;50B Database'!$A:$AA,11,FALSE),VLOOKUP($B2705,'ALLL &lt;50B Database'!$A:$AA,11,FALSE)),"")</f>
        <v/>
      </c>
      <c r="D2705" t="str">
        <f t="shared" si="84"/>
        <v/>
      </c>
    </row>
    <row r="2706" spans="1:4" x14ac:dyDescent="0.25">
      <c r="A2706">
        <f t="shared" si="85"/>
        <v>2706</v>
      </c>
      <c r="B2706" t="e">
        <f>IF('Peer Comparison Tool'!$D$11="NR",INDEX('CECL &lt;50B Database'!$A:$A,MATCH(Workings!$A2706,'CECL &lt;50B Database'!$AI:$AI,0)),INDEX('ALLL &lt;50B Database'!$A:$A,MATCH(Workings!$A2706,'ALLL &lt;50B Database'!$AI:$AI,0)))</f>
        <v>#N/A</v>
      </c>
      <c r="C2706" s="3" t="str">
        <f>IFERROR(IFERROR(VLOOKUP($B2706,'CECL &lt;50B Database'!$A:$AA,11,FALSE),VLOOKUP($B2706,'ALLL &lt;50B Database'!$A:$AA,11,FALSE)),"")</f>
        <v/>
      </c>
      <c r="D2706" t="str">
        <f t="shared" si="84"/>
        <v/>
      </c>
    </row>
    <row r="2707" spans="1:4" x14ac:dyDescent="0.25">
      <c r="A2707">
        <f t="shared" si="85"/>
        <v>2707</v>
      </c>
      <c r="B2707" t="e">
        <f>IF('Peer Comparison Tool'!$D$11="NR",INDEX('CECL &lt;50B Database'!$A:$A,MATCH(Workings!$A2707,'CECL &lt;50B Database'!$AI:$AI,0)),INDEX('ALLL &lt;50B Database'!$A:$A,MATCH(Workings!$A2707,'ALLL &lt;50B Database'!$AI:$AI,0)))</f>
        <v>#N/A</v>
      </c>
      <c r="C2707" s="3" t="str">
        <f>IFERROR(IFERROR(VLOOKUP($B2707,'CECL &lt;50B Database'!$A:$AA,11,FALSE),VLOOKUP($B2707,'ALLL &lt;50B Database'!$A:$AA,11,FALSE)),"")</f>
        <v/>
      </c>
      <c r="D2707" t="str">
        <f t="shared" si="84"/>
        <v/>
      </c>
    </row>
    <row r="2708" spans="1:4" x14ac:dyDescent="0.25">
      <c r="A2708">
        <f t="shared" si="85"/>
        <v>2708</v>
      </c>
      <c r="B2708" t="e">
        <f>IF('Peer Comparison Tool'!$D$11="NR",INDEX('CECL &lt;50B Database'!$A:$A,MATCH(Workings!$A2708,'CECL &lt;50B Database'!$AI:$AI,0)),INDEX('ALLL &lt;50B Database'!$A:$A,MATCH(Workings!$A2708,'ALLL &lt;50B Database'!$AI:$AI,0)))</f>
        <v>#N/A</v>
      </c>
      <c r="C2708" s="3" t="str">
        <f>IFERROR(IFERROR(VLOOKUP($B2708,'CECL &lt;50B Database'!$A:$AA,11,FALSE),VLOOKUP($B2708,'ALLL &lt;50B Database'!$A:$AA,11,FALSE)),"")</f>
        <v/>
      </c>
      <c r="D2708" t="str">
        <f t="shared" si="84"/>
        <v/>
      </c>
    </row>
    <row r="2709" spans="1:4" x14ac:dyDescent="0.25">
      <c r="A2709">
        <f t="shared" si="85"/>
        <v>2709</v>
      </c>
      <c r="B2709" t="e">
        <f>IF('Peer Comparison Tool'!$D$11="NR",INDEX('CECL &lt;50B Database'!$A:$A,MATCH(Workings!$A2709,'CECL &lt;50B Database'!$AI:$AI,0)),INDEX('ALLL &lt;50B Database'!$A:$A,MATCH(Workings!$A2709,'ALLL &lt;50B Database'!$AI:$AI,0)))</f>
        <v>#N/A</v>
      </c>
      <c r="C2709" s="3" t="str">
        <f>IFERROR(IFERROR(VLOOKUP($B2709,'CECL &lt;50B Database'!$A:$AA,11,FALSE),VLOOKUP($B2709,'ALLL &lt;50B Database'!$A:$AA,11,FALSE)),"")</f>
        <v/>
      </c>
      <c r="D2709" t="str">
        <f t="shared" si="84"/>
        <v/>
      </c>
    </row>
    <row r="2710" spans="1:4" x14ac:dyDescent="0.25">
      <c r="A2710">
        <f t="shared" si="85"/>
        <v>2710</v>
      </c>
      <c r="B2710" t="e">
        <f>IF('Peer Comparison Tool'!$D$11="NR",INDEX('CECL &lt;50B Database'!$A:$A,MATCH(Workings!$A2710,'CECL &lt;50B Database'!$AI:$AI,0)),INDEX('ALLL &lt;50B Database'!$A:$A,MATCH(Workings!$A2710,'ALLL &lt;50B Database'!$AI:$AI,0)))</f>
        <v>#N/A</v>
      </c>
      <c r="C2710" s="3" t="str">
        <f>IFERROR(IFERROR(VLOOKUP($B2710,'CECL &lt;50B Database'!$A:$AA,11,FALSE),VLOOKUP($B2710,'ALLL &lt;50B Database'!$A:$AA,11,FALSE)),"")</f>
        <v/>
      </c>
      <c r="D2710" t="str">
        <f t="shared" si="84"/>
        <v/>
      </c>
    </row>
    <row r="2711" spans="1:4" x14ac:dyDescent="0.25">
      <c r="A2711">
        <f t="shared" si="85"/>
        <v>2711</v>
      </c>
      <c r="B2711" t="e">
        <f>IF('Peer Comparison Tool'!$D$11="NR",INDEX('CECL &lt;50B Database'!$A:$A,MATCH(Workings!$A2711,'CECL &lt;50B Database'!$AI:$AI,0)),INDEX('ALLL &lt;50B Database'!$A:$A,MATCH(Workings!$A2711,'ALLL &lt;50B Database'!$AI:$AI,0)))</f>
        <v>#N/A</v>
      </c>
      <c r="C2711" s="3" t="str">
        <f>IFERROR(IFERROR(VLOOKUP($B2711,'CECL &lt;50B Database'!$A:$AA,11,FALSE),VLOOKUP($B2711,'ALLL &lt;50B Database'!$A:$AA,11,FALSE)),"")</f>
        <v/>
      </c>
      <c r="D2711" t="str">
        <f t="shared" si="84"/>
        <v/>
      </c>
    </row>
    <row r="2712" spans="1:4" x14ac:dyDescent="0.25">
      <c r="A2712">
        <f t="shared" si="85"/>
        <v>2712</v>
      </c>
      <c r="B2712" t="e">
        <f>IF('Peer Comparison Tool'!$D$11="NR",INDEX('CECL &lt;50B Database'!$A:$A,MATCH(Workings!$A2712,'CECL &lt;50B Database'!$AI:$AI,0)),INDEX('ALLL &lt;50B Database'!$A:$A,MATCH(Workings!$A2712,'ALLL &lt;50B Database'!$AI:$AI,0)))</f>
        <v>#N/A</v>
      </c>
      <c r="C2712" s="3" t="str">
        <f>IFERROR(IFERROR(VLOOKUP($B2712,'CECL &lt;50B Database'!$A:$AA,11,FALSE),VLOOKUP($B2712,'ALLL &lt;50B Database'!$A:$AA,11,FALSE)),"")</f>
        <v/>
      </c>
      <c r="D2712" t="str">
        <f t="shared" si="84"/>
        <v/>
      </c>
    </row>
    <row r="2713" spans="1:4" x14ac:dyDescent="0.25">
      <c r="A2713">
        <f t="shared" si="85"/>
        <v>2713</v>
      </c>
      <c r="B2713" t="e">
        <f>IF('Peer Comparison Tool'!$D$11="NR",INDEX('CECL &lt;50B Database'!$A:$A,MATCH(Workings!$A2713,'CECL &lt;50B Database'!$AI:$AI,0)),INDEX('ALLL &lt;50B Database'!$A:$A,MATCH(Workings!$A2713,'ALLL &lt;50B Database'!$AI:$AI,0)))</f>
        <v>#N/A</v>
      </c>
      <c r="C2713" s="3" t="str">
        <f>IFERROR(IFERROR(VLOOKUP($B2713,'CECL &lt;50B Database'!$A:$AA,11,FALSE),VLOOKUP($B2713,'ALLL &lt;50B Database'!$A:$AA,11,FALSE)),"")</f>
        <v/>
      </c>
      <c r="D2713" t="str">
        <f t="shared" si="84"/>
        <v/>
      </c>
    </row>
    <row r="2714" spans="1:4" x14ac:dyDescent="0.25">
      <c r="A2714">
        <f t="shared" si="85"/>
        <v>2714</v>
      </c>
      <c r="B2714" t="e">
        <f>IF('Peer Comparison Tool'!$D$11="NR",INDEX('CECL &lt;50B Database'!$A:$A,MATCH(Workings!$A2714,'CECL &lt;50B Database'!$AI:$AI,0)),INDEX('ALLL &lt;50B Database'!$A:$A,MATCH(Workings!$A2714,'ALLL &lt;50B Database'!$AI:$AI,0)))</f>
        <v>#N/A</v>
      </c>
      <c r="C2714" s="3" t="str">
        <f>IFERROR(IFERROR(VLOOKUP($B2714,'CECL &lt;50B Database'!$A:$AA,11,FALSE),VLOOKUP($B2714,'ALLL &lt;50B Database'!$A:$AA,11,FALSE)),"")</f>
        <v/>
      </c>
      <c r="D2714" t="str">
        <f t="shared" si="84"/>
        <v/>
      </c>
    </row>
    <row r="2715" spans="1:4" x14ac:dyDescent="0.25">
      <c r="A2715">
        <f t="shared" si="85"/>
        <v>2715</v>
      </c>
      <c r="B2715" t="e">
        <f>IF('Peer Comparison Tool'!$D$11="NR",INDEX('CECL &lt;50B Database'!$A:$A,MATCH(Workings!$A2715,'CECL &lt;50B Database'!$AI:$AI,0)),INDEX('ALLL &lt;50B Database'!$A:$A,MATCH(Workings!$A2715,'ALLL &lt;50B Database'!$AI:$AI,0)))</f>
        <v>#N/A</v>
      </c>
      <c r="C2715" s="3" t="str">
        <f>IFERROR(IFERROR(VLOOKUP($B2715,'CECL &lt;50B Database'!$A:$AA,11,FALSE),VLOOKUP($B2715,'ALLL &lt;50B Database'!$A:$AA,11,FALSE)),"")</f>
        <v/>
      </c>
      <c r="D2715" t="str">
        <f t="shared" si="84"/>
        <v/>
      </c>
    </row>
    <row r="2716" spans="1:4" x14ac:dyDescent="0.25">
      <c r="A2716">
        <f t="shared" si="85"/>
        <v>2716</v>
      </c>
      <c r="B2716" t="e">
        <f>IF('Peer Comparison Tool'!$D$11="NR",INDEX('CECL &lt;50B Database'!$A:$A,MATCH(Workings!$A2716,'CECL &lt;50B Database'!$AI:$AI,0)),INDEX('ALLL &lt;50B Database'!$A:$A,MATCH(Workings!$A2716,'ALLL &lt;50B Database'!$AI:$AI,0)))</f>
        <v>#N/A</v>
      </c>
      <c r="C2716" s="3" t="str">
        <f>IFERROR(IFERROR(VLOOKUP($B2716,'CECL &lt;50B Database'!$A:$AA,11,FALSE),VLOOKUP($B2716,'ALLL &lt;50B Database'!$A:$AA,11,FALSE)),"")</f>
        <v/>
      </c>
      <c r="D2716" t="str">
        <f t="shared" si="84"/>
        <v/>
      </c>
    </row>
    <row r="2717" spans="1:4" x14ac:dyDescent="0.25">
      <c r="A2717">
        <f t="shared" si="85"/>
        <v>2717</v>
      </c>
      <c r="B2717" t="e">
        <f>IF('Peer Comparison Tool'!$D$11="NR",INDEX('CECL &lt;50B Database'!$A:$A,MATCH(Workings!$A2717,'CECL &lt;50B Database'!$AI:$AI,0)),INDEX('ALLL &lt;50B Database'!$A:$A,MATCH(Workings!$A2717,'ALLL &lt;50B Database'!$AI:$AI,0)))</f>
        <v>#N/A</v>
      </c>
      <c r="C2717" s="3" t="str">
        <f>IFERROR(IFERROR(VLOOKUP($B2717,'CECL &lt;50B Database'!$A:$AA,11,FALSE),VLOOKUP($B2717,'ALLL &lt;50B Database'!$A:$AA,11,FALSE)),"")</f>
        <v/>
      </c>
      <c r="D2717" t="str">
        <f t="shared" si="84"/>
        <v/>
      </c>
    </row>
    <row r="2718" spans="1:4" x14ac:dyDescent="0.25">
      <c r="A2718">
        <f t="shared" si="85"/>
        <v>2718</v>
      </c>
      <c r="B2718" t="e">
        <f>IF('Peer Comparison Tool'!$D$11="NR",INDEX('CECL &lt;50B Database'!$A:$A,MATCH(Workings!$A2718,'CECL &lt;50B Database'!$AI:$AI,0)),INDEX('ALLL &lt;50B Database'!$A:$A,MATCH(Workings!$A2718,'ALLL &lt;50B Database'!$AI:$AI,0)))</f>
        <v>#N/A</v>
      </c>
      <c r="C2718" s="3" t="str">
        <f>IFERROR(IFERROR(VLOOKUP($B2718,'CECL &lt;50B Database'!$A:$AA,11,FALSE),VLOOKUP($B2718,'ALLL &lt;50B Database'!$A:$AA,11,FALSE)),"")</f>
        <v/>
      </c>
      <c r="D2718" t="str">
        <f t="shared" si="84"/>
        <v/>
      </c>
    </row>
    <row r="2719" spans="1:4" x14ac:dyDescent="0.25">
      <c r="A2719">
        <f t="shared" si="85"/>
        <v>2719</v>
      </c>
      <c r="B2719" t="e">
        <f>IF('Peer Comparison Tool'!$D$11="NR",INDEX('CECL &lt;50B Database'!$A:$A,MATCH(Workings!$A2719,'CECL &lt;50B Database'!$AI:$AI,0)),INDEX('ALLL &lt;50B Database'!$A:$A,MATCH(Workings!$A2719,'ALLL &lt;50B Database'!$AI:$AI,0)))</f>
        <v>#N/A</v>
      </c>
      <c r="C2719" s="3" t="str">
        <f>IFERROR(IFERROR(VLOOKUP($B2719,'CECL &lt;50B Database'!$A:$AA,11,FALSE),VLOOKUP($B2719,'ALLL &lt;50B Database'!$A:$AA,11,FALSE)),"")</f>
        <v/>
      </c>
      <c r="D2719" t="str">
        <f t="shared" si="84"/>
        <v/>
      </c>
    </row>
    <row r="2720" spans="1:4" x14ac:dyDescent="0.25">
      <c r="A2720">
        <f t="shared" si="85"/>
        <v>2720</v>
      </c>
      <c r="B2720" t="e">
        <f>IF('Peer Comparison Tool'!$D$11="NR",INDEX('CECL &lt;50B Database'!$A:$A,MATCH(Workings!$A2720,'CECL &lt;50B Database'!$AI:$AI,0)),INDEX('ALLL &lt;50B Database'!$A:$A,MATCH(Workings!$A2720,'ALLL &lt;50B Database'!$AI:$AI,0)))</f>
        <v>#N/A</v>
      </c>
      <c r="C2720" s="3" t="str">
        <f>IFERROR(IFERROR(VLOOKUP($B2720,'CECL &lt;50B Database'!$A:$AA,11,FALSE),VLOOKUP($B2720,'ALLL &lt;50B Database'!$A:$AA,11,FALSE)),"")</f>
        <v/>
      </c>
      <c r="D2720" t="str">
        <f t="shared" si="84"/>
        <v/>
      </c>
    </row>
    <row r="2721" spans="1:4" x14ac:dyDescent="0.25">
      <c r="A2721">
        <f t="shared" si="85"/>
        <v>2721</v>
      </c>
      <c r="B2721" t="e">
        <f>IF('Peer Comparison Tool'!$D$11="NR",INDEX('CECL &lt;50B Database'!$A:$A,MATCH(Workings!$A2721,'CECL &lt;50B Database'!$AI:$AI,0)),INDEX('ALLL &lt;50B Database'!$A:$A,MATCH(Workings!$A2721,'ALLL &lt;50B Database'!$AI:$AI,0)))</f>
        <v>#N/A</v>
      </c>
      <c r="C2721" s="3" t="str">
        <f>IFERROR(IFERROR(VLOOKUP($B2721,'CECL &lt;50B Database'!$A:$AA,11,FALSE),VLOOKUP($B2721,'ALLL &lt;50B Database'!$A:$AA,11,FALSE)),"")</f>
        <v/>
      </c>
      <c r="D2721" t="str">
        <f t="shared" si="84"/>
        <v/>
      </c>
    </row>
    <row r="2722" spans="1:4" x14ac:dyDescent="0.25">
      <c r="A2722">
        <f t="shared" si="85"/>
        <v>2722</v>
      </c>
      <c r="B2722" t="e">
        <f>IF('Peer Comparison Tool'!$D$11="NR",INDEX('CECL &lt;50B Database'!$A:$A,MATCH(Workings!$A2722,'CECL &lt;50B Database'!$AI:$AI,0)),INDEX('ALLL &lt;50B Database'!$A:$A,MATCH(Workings!$A2722,'ALLL &lt;50B Database'!$AI:$AI,0)))</f>
        <v>#N/A</v>
      </c>
      <c r="C2722" s="3" t="str">
        <f>IFERROR(IFERROR(VLOOKUP($B2722,'CECL &lt;50B Database'!$A:$AA,11,FALSE),VLOOKUP($B2722,'ALLL &lt;50B Database'!$A:$AA,11,FALSE)),"")</f>
        <v/>
      </c>
      <c r="D2722" t="str">
        <f t="shared" si="84"/>
        <v/>
      </c>
    </row>
    <row r="2723" spans="1:4" x14ac:dyDescent="0.25">
      <c r="A2723">
        <f t="shared" si="85"/>
        <v>2723</v>
      </c>
      <c r="B2723" t="e">
        <f>IF('Peer Comparison Tool'!$D$11="NR",INDEX('CECL &lt;50B Database'!$A:$A,MATCH(Workings!$A2723,'CECL &lt;50B Database'!$AI:$AI,0)),INDEX('ALLL &lt;50B Database'!$A:$A,MATCH(Workings!$A2723,'ALLL &lt;50B Database'!$AI:$AI,0)))</f>
        <v>#N/A</v>
      </c>
      <c r="C2723" s="3" t="str">
        <f>IFERROR(IFERROR(VLOOKUP($B2723,'CECL &lt;50B Database'!$A:$AA,11,FALSE),VLOOKUP($B2723,'ALLL &lt;50B Database'!$A:$AA,11,FALSE)),"")</f>
        <v/>
      </c>
      <c r="D2723" t="str">
        <f t="shared" si="84"/>
        <v/>
      </c>
    </row>
    <row r="2724" spans="1:4" x14ac:dyDescent="0.25">
      <c r="A2724">
        <f t="shared" si="85"/>
        <v>2724</v>
      </c>
      <c r="B2724" t="e">
        <f>IF('Peer Comparison Tool'!$D$11="NR",INDEX('CECL &lt;50B Database'!$A:$A,MATCH(Workings!$A2724,'CECL &lt;50B Database'!$AI:$AI,0)),INDEX('ALLL &lt;50B Database'!$A:$A,MATCH(Workings!$A2724,'ALLL &lt;50B Database'!$AI:$AI,0)))</f>
        <v>#N/A</v>
      </c>
      <c r="C2724" s="3" t="str">
        <f>IFERROR(IFERROR(VLOOKUP($B2724,'CECL &lt;50B Database'!$A:$AA,11,FALSE),VLOOKUP($B2724,'ALLL &lt;50B Database'!$A:$AA,11,FALSE)),"")</f>
        <v/>
      </c>
      <c r="D2724" t="str">
        <f t="shared" si="84"/>
        <v/>
      </c>
    </row>
    <row r="2725" spans="1:4" x14ac:dyDescent="0.25">
      <c r="A2725">
        <f t="shared" si="85"/>
        <v>2725</v>
      </c>
      <c r="B2725" t="e">
        <f>IF('Peer Comparison Tool'!$D$11="NR",INDEX('CECL &lt;50B Database'!$A:$A,MATCH(Workings!$A2725,'CECL &lt;50B Database'!$AI:$AI,0)),INDEX('ALLL &lt;50B Database'!$A:$A,MATCH(Workings!$A2725,'ALLL &lt;50B Database'!$AI:$AI,0)))</f>
        <v>#N/A</v>
      </c>
      <c r="C2725" s="3" t="str">
        <f>IFERROR(IFERROR(VLOOKUP($B2725,'CECL &lt;50B Database'!$A:$AA,11,FALSE),VLOOKUP($B2725,'ALLL &lt;50B Database'!$A:$AA,11,FALSE)),"")</f>
        <v/>
      </c>
      <c r="D2725" t="str">
        <f t="shared" si="84"/>
        <v/>
      </c>
    </row>
    <row r="2726" spans="1:4" x14ac:dyDescent="0.25">
      <c r="A2726">
        <f t="shared" si="85"/>
        <v>2726</v>
      </c>
      <c r="B2726" t="e">
        <f>IF('Peer Comparison Tool'!$D$11="NR",INDEX('CECL &lt;50B Database'!$A:$A,MATCH(Workings!$A2726,'CECL &lt;50B Database'!$AI:$AI,0)),INDEX('ALLL &lt;50B Database'!$A:$A,MATCH(Workings!$A2726,'ALLL &lt;50B Database'!$AI:$AI,0)))</f>
        <v>#N/A</v>
      </c>
      <c r="C2726" s="3" t="str">
        <f>IFERROR(IFERROR(VLOOKUP($B2726,'CECL &lt;50B Database'!$A:$AA,11,FALSE),VLOOKUP($B2726,'ALLL &lt;50B Database'!$A:$AA,11,FALSE)),"")</f>
        <v/>
      </c>
      <c r="D2726" t="str">
        <f t="shared" si="84"/>
        <v/>
      </c>
    </row>
    <row r="2727" spans="1:4" x14ac:dyDescent="0.25">
      <c r="A2727">
        <f t="shared" si="85"/>
        <v>2727</v>
      </c>
      <c r="B2727" t="e">
        <f>IF('Peer Comparison Tool'!$D$11="NR",INDEX('CECL &lt;50B Database'!$A:$A,MATCH(Workings!$A2727,'CECL &lt;50B Database'!$AI:$AI,0)),INDEX('ALLL &lt;50B Database'!$A:$A,MATCH(Workings!$A2727,'ALLL &lt;50B Database'!$AI:$AI,0)))</f>
        <v>#N/A</v>
      </c>
      <c r="C2727" s="3" t="str">
        <f>IFERROR(IFERROR(VLOOKUP($B2727,'CECL &lt;50B Database'!$A:$AA,11,FALSE),VLOOKUP($B2727,'ALLL &lt;50B Database'!$A:$AA,11,FALSE)),"")</f>
        <v/>
      </c>
      <c r="D2727" t="str">
        <f t="shared" si="84"/>
        <v/>
      </c>
    </row>
    <row r="2728" spans="1:4" x14ac:dyDescent="0.25">
      <c r="A2728">
        <f t="shared" si="85"/>
        <v>2728</v>
      </c>
      <c r="B2728" t="e">
        <f>IF('Peer Comparison Tool'!$D$11="NR",INDEX('CECL &lt;50B Database'!$A:$A,MATCH(Workings!$A2728,'CECL &lt;50B Database'!$AI:$AI,0)),INDEX('ALLL &lt;50B Database'!$A:$A,MATCH(Workings!$A2728,'ALLL &lt;50B Database'!$AI:$AI,0)))</f>
        <v>#N/A</v>
      </c>
      <c r="C2728" s="3" t="str">
        <f>IFERROR(IFERROR(VLOOKUP($B2728,'CECL &lt;50B Database'!$A:$AA,11,FALSE),VLOOKUP($B2728,'ALLL &lt;50B Database'!$A:$AA,11,FALSE)),"")</f>
        <v/>
      </c>
      <c r="D2728" t="str">
        <f t="shared" si="84"/>
        <v/>
      </c>
    </row>
    <row r="2729" spans="1:4" x14ac:dyDescent="0.25">
      <c r="A2729">
        <f t="shared" si="85"/>
        <v>2729</v>
      </c>
      <c r="B2729" t="e">
        <f>IF('Peer Comparison Tool'!$D$11="NR",INDEX('CECL &lt;50B Database'!$A:$A,MATCH(Workings!$A2729,'CECL &lt;50B Database'!$AI:$AI,0)),INDEX('ALLL &lt;50B Database'!$A:$A,MATCH(Workings!$A2729,'ALLL &lt;50B Database'!$AI:$AI,0)))</f>
        <v>#N/A</v>
      </c>
      <c r="C2729" s="3" t="str">
        <f>IFERROR(IFERROR(VLOOKUP($B2729,'CECL &lt;50B Database'!$A:$AA,11,FALSE),VLOOKUP($B2729,'ALLL &lt;50B Database'!$A:$AA,11,FALSE)),"")</f>
        <v/>
      </c>
      <c r="D2729" t="str">
        <f t="shared" si="84"/>
        <v/>
      </c>
    </row>
    <row r="2730" spans="1:4" x14ac:dyDescent="0.25">
      <c r="A2730">
        <f t="shared" si="85"/>
        <v>2730</v>
      </c>
      <c r="B2730" t="e">
        <f>IF('Peer Comparison Tool'!$D$11="NR",INDEX('CECL &lt;50B Database'!$A:$A,MATCH(Workings!$A2730,'CECL &lt;50B Database'!$AI:$AI,0)),INDEX('ALLL &lt;50B Database'!$A:$A,MATCH(Workings!$A2730,'ALLL &lt;50B Database'!$AI:$AI,0)))</f>
        <v>#N/A</v>
      </c>
      <c r="C2730" s="3" t="str">
        <f>IFERROR(IFERROR(VLOOKUP($B2730,'CECL &lt;50B Database'!$A:$AA,11,FALSE),VLOOKUP($B2730,'ALLL &lt;50B Database'!$A:$AA,11,FALSE)),"")</f>
        <v/>
      </c>
      <c r="D2730" t="str">
        <f t="shared" si="84"/>
        <v/>
      </c>
    </row>
    <row r="2731" spans="1:4" x14ac:dyDescent="0.25">
      <c r="A2731">
        <f t="shared" si="85"/>
        <v>2731</v>
      </c>
      <c r="B2731" t="e">
        <f>IF('Peer Comparison Tool'!$D$11="NR",INDEX('CECL &lt;50B Database'!$A:$A,MATCH(Workings!$A2731,'CECL &lt;50B Database'!$AI:$AI,0)),INDEX('ALLL &lt;50B Database'!$A:$A,MATCH(Workings!$A2731,'ALLL &lt;50B Database'!$AI:$AI,0)))</f>
        <v>#N/A</v>
      </c>
      <c r="C2731" s="3" t="str">
        <f>IFERROR(IFERROR(VLOOKUP($B2731,'CECL &lt;50B Database'!$A:$AA,11,FALSE),VLOOKUP($B2731,'ALLL &lt;50B Database'!$A:$AA,11,FALSE)),"")</f>
        <v/>
      </c>
      <c r="D2731" t="str">
        <f t="shared" si="84"/>
        <v/>
      </c>
    </row>
    <row r="2732" spans="1:4" x14ac:dyDescent="0.25">
      <c r="A2732">
        <f t="shared" si="85"/>
        <v>2732</v>
      </c>
      <c r="B2732" t="e">
        <f>IF('Peer Comparison Tool'!$D$11="NR",INDEX('CECL &lt;50B Database'!$A:$A,MATCH(Workings!$A2732,'CECL &lt;50B Database'!$AI:$AI,0)),INDEX('ALLL &lt;50B Database'!$A:$A,MATCH(Workings!$A2732,'ALLL &lt;50B Database'!$AI:$AI,0)))</f>
        <v>#N/A</v>
      </c>
      <c r="C2732" s="3" t="str">
        <f>IFERROR(IFERROR(VLOOKUP($B2732,'CECL &lt;50B Database'!$A:$AA,11,FALSE),VLOOKUP($B2732,'ALLL &lt;50B Database'!$A:$AA,11,FALSE)),"")</f>
        <v/>
      </c>
      <c r="D2732" t="str">
        <f t="shared" si="84"/>
        <v/>
      </c>
    </row>
    <row r="2733" spans="1:4" x14ac:dyDescent="0.25">
      <c r="A2733">
        <f t="shared" si="85"/>
        <v>2733</v>
      </c>
      <c r="B2733" t="e">
        <f>IF('Peer Comparison Tool'!$D$11="NR",INDEX('CECL &lt;50B Database'!$A:$A,MATCH(Workings!$A2733,'CECL &lt;50B Database'!$AI:$AI,0)),INDEX('ALLL &lt;50B Database'!$A:$A,MATCH(Workings!$A2733,'ALLL &lt;50B Database'!$AI:$AI,0)))</f>
        <v>#N/A</v>
      </c>
      <c r="C2733" s="3" t="str">
        <f>IFERROR(IFERROR(VLOOKUP($B2733,'CECL &lt;50B Database'!$A:$AA,11,FALSE),VLOOKUP($B2733,'ALLL &lt;50B Database'!$A:$AA,11,FALSE)),"")</f>
        <v/>
      </c>
      <c r="D2733" t="str">
        <f t="shared" si="84"/>
        <v/>
      </c>
    </row>
    <row r="2734" spans="1:4" x14ac:dyDescent="0.25">
      <c r="A2734">
        <f t="shared" si="85"/>
        <v>2734</v>
      </c>
      <c r="B2734" t="e">
        <f>IF('Peer Comparison Tool'!$D$11="NR",INDEX('CECL &lt;50B Database'!$A:$A,MATCH(Workings!$A2734,'CECL &lt;50B Database'!$AI:$AI,0)),INDEX('ALLL &lt;50B Database'!$A:$A,MATCH(Workings!$A2734,'ALLL &lt;50B Database'!$AI:$AI,0)))</f>
        <v>#N/A</v>
      </c>
      <c r="C2734" s="3" t="str">
        <f>IFERROR(IFERROR(VLOOKUP($B2734,'CECL &lt;50B Database'!$A:$AA,11,FALSE),VLOOKUP($B2734,'ALLL &lt;50B Database'!$A:$AA,11,FALSE)),"")</f>
        <v/>
      </c>
      <c r="D2734" t="str">
        <f t="shared" si="84"/>
        <v/>
      </c>
    </row>
    <row r="2735" spans="1:4" x14ac:dyDescent="0.25">
      <c r="A2735">
        <f t="shared" si="85"/>
        <v>2735</v>
      </c>
      <c r="B2735" t="e">
        <f>IF('Peer Comparison Tool'!$D$11="NR",INDEX('CECL &lt;50B Database'!$A:$A,MATCH(Workings!$A2735,'CECL &lt;50B Database'!$AI:$AI,0)),INDEX('ALLL &lt;50B Database'!$A:$A,MATCH(Workings!$A2735,'ALLL &lt;50B Database'!$AI:$AI,0)))</f>
        <v>#N/A</v>
      </c>
      <c r="C2735" s="3" t="str">
        <f>IFERROR(IFERROR(VLOOKUP($B2735,'CECL &lt;50B Database'!$A:$AA,11,FALSE),VLOOKUP($B2735,'ALLL &lt;50B Database'!$A:$AA,11,FALSE)),"")</f>
        <v/>
      </c>
      <c r="D2735" t="str">
        <f t="shared" si="84"/>
        <v/>
      </c>
    </row>
    <row r="2736" spans="1:4" x14ac:dyDescent="0.25">
      <c r="A2736">
        <f t="shared" si="85"/>
        <v>2736</v>
      </c>
      <c r="B2736" t="e">
        <f>IF('Peer Comparison Tool'!$D$11="NR",INDEX('CECL &lt;50B Database'!$A:$A,MATCH(Workings!$A2736,'CECL &lt;50B Database'!$AI:$AI,0)),INDEX('ALLL &lt;50B Database'!$A:$A,MATCH(Workings!$A2736,'ALLL &lt;50B Database'!$AI:$AI,0)))</f>
        <v>#N/A</v>
      </c>
      <c r="C2736" s="3" t="str">
        <f>IFERROR(IFERROR(VLOOKUP($B2736,'CECL &lt;50B Database'!$A:$AA,11,FALSE),VLOOKUP($B2736,'ALLL &lt;50B Database'!$A:$AA,11,FALSE)),"")</f>
        <v/>
      </c>
      <c r="D2736" t="str">
        <f t="shared" si="84"/>
        <v/>
      </c>
    </row>
    <row r="2737" spans="1:4" x14ac:dyDescent="0.25">
      <c r="A2737">
        <f t="shared" si="85"/>
        <v>2737</v>
      </c>
      <c r="B2737" t="e">
        <f>IF('Peer Comparison Tool'!$D$11="NR",INDEX('CECL &lt;50B Database'!$A:$A,MATCH(Workings!$A2737,'CECL &lt;50B Database'!$AI:$AI,0)),INDEX('ALLL &lt;50B Database'!$A:$A,MATCH(Workings!$A2737,'ALLL &lt;50B Database'!$AI:$AI,0)))</f>
        <v>#N/A</v>
      </c>
      <c r="C2737" s="3" t="str">
        <f>IFERROR(IFERROR(VLOOKUP($B2737,'CECL &lt;50B Database'!$A:$AA,11,FALSE),VLOOKUP($B2737,'ALLL &lt;50B Database'!$A:$AA,11,FALSE)),"")</f>
        <v/>
      </c>
      <c r="D2737" t="str">
        <f t="shared" si="84"/>
        <v/>
      </c>
    </row>
    <row r="2738" spans="1:4" x14ac:dyDescent="0.25">
      <c r="A2738">
        <f t="shared" si="85"/>
        <v>2738</v>
      </c>
      <c r="B2738" t="e">
        <f>IF('Peer Comparison Tool'!$D$11="NR",INDEX('CECL &lt;50B Database'!$A:$A,MATCH(Workings!$A2738,'CECL &lt;50B Database'!$AI:$AI,0)),INDEX('ALLL &lt;50B Database'!$A:$A,MATCH(Workings!$A2738,'ALLL &lt;50B Database'!$AI:$AI,0)))</f>
        <v>#N/A</v>
      </c>
      <c r="C2738" s="3" t="str">
        <f>IFERROR(IFERROR(VLOOKUP($B2738,'CECL &lt;50B Database'!$A:$AA,11,FALSE),VLOOKUP($B2738,'ALLL &lt;50B Database'!$A:$AA,11,FALSE)),"")</f>
        <v/>
      </c>
      <c r="D2738" t="str">
        <f t="shared" si="84"/>
        <v/>
      </c>
    </row>
    <row r="2739" spans="1:4" x14ac:dyDescent="0.25">
      <c r="A2739">
        <f t="shared" si="85"/>
        <v>2739</v>
      </c>
      <c r="B2739" t="e">
        <f>IF('Peer Comparison Tool'!$D$11="NR",INDEX('CECL &lt;50B Database'!$A:$A,MATCH(Workings!$A2739,'CECL &lt;50B Database'!$AI:$AI,0)),INDEX('ALLL &lt;50B Database'!$A:$A,MATCH(Workings!$A2739,'ALLL &lt;50B Database'!$AI:$AI,0)))</f>
        <v>#N/A</v>
      </c>
      <c r="C2739" s="3" t="str">
        <f>IFERROR(IFERROR(VLOOKUP($B2739,'CECL &lt;50B Database'!$A:$AA,11,FALSE),VLOOKUP($B2739,'ALLL &lt;50B Database'!$A:$AA,11,FALSE)),"")</f>
        <v/>
      </c>
      <c r="D2739" t="str">
        <f t="shared" si="84"/>
        <v/>
      </c>
    </row>
    <row r="2740" spans="1:4" x14ac:dyDescent="0.25">
      <c r="A2740">
        <f t="shared" si="85"/>
        <v>2740</v>
      </c>
      <c r="B2740" t="e">
        <f>IF('Peer Comparison Tool'!$D$11="NR",INDEX('CECL &lt;50B Database'!$A:$A,MATCH(Workings!$A2740,'CECL &lt;50B Database'!$AI:$AI,0)),INDEX('ALLL &lt;50B Database'!$A:$A,MATCH(Workings!$A2740,'ALLL &lt;50B Database'!$AI:$AI,0)))</f>
        <v>#N/A</v>
      </c>
      <c r="C2740" s="3" t="str">
        <f>IFERROR(IFERROR(VLOOKUP($B2740,'CECL &lt;50B Database'!$A:$AA,11,FALSE),VLOOKUP($B2740,'ALLL &lt;50B Database'!$A:$AA,11,FALSE)),"")</f>
        <v/>
      </c>
      <c r="D2740" t="str">
        <f t="shared" si="84"/>
        <v/>
      </c>
    </row>
    <row r="2741" spans="1:4" x14ac:dyDescent="0.25">
      <c r="A2741">
        <f t="shared" si="85"/>
        <v>2741</v>
      </c>
      <c r="B2741" t="e">
        <f>IF('Peer Comparison Tool'!$D$11="NR",INDEX('CECL &lt;50B Database'!$A:$A,MATCH(Workings!$A2741,'CECL &lt;50B Database'!$AI:$AI,0)),INDEX('ALLL &lt;50B Database'!$A:$A,MATCH(Workings!$A2741,'ALLL &lt;50B Database'!$AI:$AI,0)))</f>
        <v>#N/A</v>
      </c>
      <c r="C2741" s="3" t="str">
        <f>IFERROR(IFERROR(VLOOKUP($B2741,'CECL &lt;50B Database'!$A:$AA,11,FALSE),VLOOKUP($B2741,'ALLL &lt;50B Database'!$A:$AA,11,FALSE)),"")</f>
        <v/>
      </c>
      <c r="D2741" t="str">
        <f t="shared" si="84"/>
        <v/>
      </c>
    </row>
    <row r="2742" spans="1:4" x14ac:dyDescent="0.25">
      <c r="A2742">
        <f t="shared" si="85"/>
        <v>2742</v>
      </c>
      <c r="B2742" t="e">
        <f>IF('Peer Comparison Tool'!$D$11="NR",INDEX('CECL &lt;50B Database'!$A:$A,MATCH(Workings!$A2742,'CECL &lt;50B Database'!$AI:$AI,0)),INDEX('ALLL &lt;50B Database'!$A:$A,MATCH(Workings!$A2742,'ALLL &lt;50B Database'!$AI:$AI,0)))</f>
        <v>#N/A</v>
      </c>
      <c r="C2742" s="3" t="str">
        <f>IFERROR(IFERROR(VLOOKUP($B2742,'CECL &lt;50B Database'!$A:$AA,11,FALSE),VLOOKUP($B2742,'ALLL &lt;50B Database'!$A:$AA,11,FALSE)),"")</f>
        <v/>
      </c>
      <c r="D2742" t="str">
        <f t="shared" si="84"/>
        <v/>
      </c>
    </row>
    <row r="2743" spans="1:4" x14ac:dyDescent="0.25">
      <c r="A2743">
        <f t="shared" si="85"/>
        <v>2743</v>
      </c>
      <c r="B2743" t="e">
        <f>IF('Peer Comparison Tool'!$D$11="NR",INDEX('CECL &lt;50B Database'!$A:$A,MATCH(Workings!$A2743,'CECL &lt;50B Database'!$AI:$AI,0)),INDEX('ALLL &lt;50B Database'!$A:$A,MATCH(Workings!$A2743,'ALLL &lt;50B Database'!$AI:$AI,0)))</f>
        <v>#N/A</v>
      </c>
      <c r="C2743" s="3" t="str">
        <f>IFERROR(IFERROR(VLOOKUP($B2743,'CECL &lt;50B Database'!$A:$AA,11,FALSE),VLOOKUP($B2743,'ALLL &lt;50B Database'!$A:$AA,11,FALSE)),"")</f>
        <v/>
      </c>
      <c r="D2743" t="str">
        <f t="shared" si="84"/>
        <v/>
      </c>
    </row>
    <row r="2744" spans="1:4" x14ac:dyDescent="0.25">
      <c r="A2744">
        <f t="shared" si="85"/>
        <v>2744</v>
      </c>
      <c r="B2744" t="e">
        <f>IF('Peer Comparison Tool'!$D$11="NR",INDEX('CECL &lt;50B Database'!$A:$A,MATCH(Workings!$A2744,'CECL &lt;50B Database'!$AI:$AI,0)),INDEX('ALLL &lt;50B Database'!$A:$A,MATCH(Workings!$A2744,'ALLL &lt;50B Database'!$AI:$AI,0)))</f>
        <v>#N/A</v>
      </c>
      <c r="C2744" s="3" t="str">
        <f>IFERROR(IFERROR(VLOOKUP($B2744,'CECL &lt;50B Database'!$A:$AA,11,FALSE),VLOOKUP($B2744,'ALLL &lt;50B Database'!$A:$AA,11,FALSE)),"")</f>
        <v/>
      </c>
      <c r="D2744" t="str">
        <f t="shared" si="84"/>
        <v/>
      </c>
    </row>
    <row r="2745" spans="1:4" x14ac:dyDescent="0.25">
      <c r="A2745">
        <f t="shared" si="85"/>
        <v>2745</v>
      </c>
      <c r="B2745" t="e">
        <f>IF('Peer Comparison Tool'!$D$11="NR",INDEX('CECL &lt;50B Database'!$A:$A,MATCH(Workings!$A2745,'CECL &lt;50B Database'!$AI:$AI,0)),INDEX('ALLL &lt;50B Database'!$A:$A,MATCH(Workings!$A2745,'ALLL &lt;50B Database'!$AI:$AI,0)))</f>
        <v>#N/A</v>
      </c>
      <c r="C2745" s="3" t="str">
        <f>IFERROR(IFERROR(VLOOKUP($B2745,'CECL &lt;50B Database'!$A:$AA,11,FALSE),VLOOKUP($B2745,'ALLL &lt;50B Database'!$A:$AA,11,FALSE)),"")</f>
        <v/>
      </c>
      <c r="D2745" t="str">
        <f t="shared" si="84"/>
        <v/>
      </c>
    </row>
    <row r="2746" spans="1:4" x14ac:dyDescent="0.25">
      <c r="A2746">
        <f t="shared" si="85"/>
        <v>2746</v>
      </c>
      <c r="B2746" t="e">
        <f>IF('Peer Comparison Tool'!$D$11="NR",INDEX('CECL &lt;50B Database'!$A:$A,MATCH(Workings!$A2746,'CECL &lt;50B Database'!$AI:$AI,0)),INDEX('ALLL &lt;50B Database'!$A:$A,MATCH(Workings!$A2746,'ALLL &lt;50B Database'!$AI:$AI,0)))</f>
        <v>#N/A</v>
      </c>
      <c r="C2746" s="3" t="str">
        <f>IFERROR(IFERROR(VLOOKUP($B2746,'CECL &lt;50B Database'!$A:$AA,11,FALSE),VLOOKUP($B2746,'ALLL &lt;50B Database'!$A:$AA,11,FALSE)),"")</f>
        <v/>
      </c>
      <c r="D2746" t="str">
        <f t="shared" si="84"/>
        <v/>
      </c>
    </row>
    <row r="2747" spans="1:4" x14ac:dyDescent="0.25">
      <c r="A2747">
        <f t="shared" si="85"/>
        <v>2747</v>
      </c>
      <c r="B2747" t="e">
        <f>IF('Peer Comparison Tool'!$D$11="NR",INDEX('CECL &lt;50B Database'!$A:$A,MATCH(Workings!$A2747,'CECL &lt;50B Database'!$AI:$AI,0)),INDEX('ALLL &lt;50B Database'!$A:$A,MATCH(Workings!$A2747,'ALLL &lt;50B Database'!$AI:$AI,0)))</f>
        <v>#N/A</v>
      </c>
      <c r="C2747" s="3" t="str">
        <f>IFERROR(IFERROR(VLOOKUP($B2747,'CECL &lt;50B Database'!$A:$AA,11,FALSE),VLOOKUP($B2747,'ALLL &lt;50B Database'!$A:$AA,11,FALSE)),"")</f>
        <v/>
      </c>
      <c r="D2747" t="str">
        <f t="shared" si="84"/>
        <v/>
      </c>
    </row>
    <row r="2748" spans="1:4" x14ac:dyDescent="0.25">
      <c r="A2748">
        <f t="shared" si="85"/>
        <v>2748</v>
      </c>
      <c r="B2748" t="e">
        <f>IF('Peer Comparison Tool'!$D$11="NR",INDEX('CECL &lt;50B Database'!$A:$A,MATCH(Workings!$A2748,'CECL &lt;50B Database'!$AI:$AI,0)),INDEX('ALLL &lt;50B Database'!$A:$A,MATCH(Workings!$A2748,'ALLL &lt;50B Database'!$AI:$AI,0)))</f>
        <v>#N/A</v>
      </c>
      <c r="C2748" s="3" t="str">
        <f>IFERROR(IFERROR(VLOOKUP($B2748,'CECL &lt;50B Database'!$A:$AA,11,FALSE),VLOOKUP($B2748,'ALLL &lt;50B Database'!$A:$AA,11,FALSE)),"")</f>
        <v/>
      </c>
      <c r="D2748" t="str">
        <f t="shared" si="84"/>
        <v/>
      </c>
    </row>
    <row r="2749" spans="1:4" x14ac:dyDescent="0.25">
      <c r="A2749">
        <f t="shared" si="85"/>
        <v>2749</v>
      </c>
      <c r="B2749" t="e">
        <f>IF('Peer Comparison Tool'!$D$11="NR",INDEX('CECL &lt;50B Database'!$A:$A,MATCH(Workings!$A2749,'CECL &lt;50B Database'!$AI:$AI,0)),INDEX('ALLL &lt;50B Database'!$A:$A,MATCH(Workings!$A2749,'ALLL &lt;50B Database'!$AI:$AI,0)))</f>
        <v>#N/A</v>
      </c>
      <c r="C2749" s="3" t="str">
        <f>IFERROR(IFERROR(VLOOKUP($B2749,'CECL &lt;50B Database'!$A:$AA,11,FALSE),VLOOKUP($B2749,'ALLL &lt;50B Database'!$A:$AA,11,FALSE)),"")</f>
        <v/>
      </c>
      <c r="D2749" t="str">
        <f t="shared" si="84"/>
        <v/>
      </c>
    </row>
    <row r="2750" spans="1:4" x14ac:dyDescent="0.25">
      <c r="A2750">
        <f t="shared" si="85"/>
        <v>2750</v>
      </c>
      <c r="B2750" t="e">
        <f>IF('Peer Comparison Tool'!$D$11="NR",INDEX('CECL &lt;50B Database'!$A:$A,MATCH(Workings!$A2750,'CECL &lt;50B Database'!$AI:$AI,0)),INDEX('ALLL &lt;50B Database'!$A:$A,MATCH(Workings!$A2750,'ALLL &lt;50B Database'!$AI:$AI,0)))</f>
        <v>#N/A</v>
      </c>
      <c r="C2750" s="3" t="str">
        <f>IFERROR(IFERROR(VLOOKUP($B2750,'CECL &lt;50B Database'!$A:$AA,11,FALSE),VLOOKUP($B2750,'ALLL &lt;50B Database'!$A:$AA,11,FALSE)),"")</f>
        <v/>
      </c>
      <c r="D2750" t="str">
        <f t="shared" si="84"/>
        <v/>
      </c>
    </row>
    <row r="2751" spans="1:4" x14ac:dyDescent="0.25">
      <c r="A2751">
        <f t="shared" si="85"/>
        <v>2751</v>
      </c>
      <c r="B2751" t="e">
        <f>IF('Peer Comparison Tool'!$D$11="NR",INDEX('CECL &lt;50B Database'!$A:$A,MATCH(Workings!$A2751,'CECL &lt;50B Database'!$AI:$AI,0)),INDEX('ALLL &lt;50B Database'!$A:$A,MATCH(Workings!$A2751,'ALLL &lt;50B Database'!$AI:$AI,0)))</f>
        <v>#N/A</v>
      </c>
      <c r="C2751" s="3" t="str">
        <f>IFERROR(IFERROR(VLOOKUP($B2751,'CECL &lt;50B Database'!$A:$AA,11,FALSE),VLOOKUP($B2751,'ALLL &lt;50B Database'!$A:$AA,11,FALSE)),"")</f>
        <v/>
      </c>
      <c r="D2751" t="str">
        <f t="shared" si="84"/>
        <v/>
      </c>
    </row>
    <row r="2752" spans="1:4" x14ac:dyDescent="0.25">
      <c r="A2752">
        <f t="shared" si="85"/>
        <v>2752</v>
      </c>
      <c r="B2752" t="e">
        <f>IF('Peer Comparison Tool'!$D$11="NR",INDEX('CECL &lt;50B Database'!$A:$A,MATCH(Workings!$A2752,'CECL &lt;50B Database'!$AI:$AI,0)),INDEX('ALLL &lt;50B Database'!$A:$A,MATCH(Workings!$A2752,'ALLL &lt;50B Database'!$AI:$AI,0)))</f>
        <v>#N/A</v>
      </c>
      <c r="C2752" s="3" t="str">
        <f>IFERROR(IFERROR(VLOOKUP($B2752,'CECL &lt;50B Database'!$A:$AA,11,FALSE),VLOOKUP($B2752,'ALLL &lt;50B Database'!$A:$AA,11,FALSE)),"")</f>
        <v/>
      </c>
      <c r="D2752" t="str">
        <f t="shared" si="84"/>
        <v/>
      </c>
    </row>
    <row r="2753" spans="1:4" x14ac:dyDescent="0.25">
      <c r="A2753">
        <f t="shared" si="85"/>
        <v>2753</v>
      </c>
      <c r="B2753" t="e">
        <f>IF('Peer Comparison Tool'!$D$11="NR",INDEX('CECL &lt;50B Database'!$A:$A,MATCH(Workings!$A2753,'CECL &lt;50B Database'!$AI:$AI,0)),INDEX('ALLL &lt;50B Database'!$A:$A,MATCH(Workings!$A2753,'ALLL &lt;50B Database'!$AI:$AI,0)))</f>
        <v>#N/A</v>
      </c>
      <c r="C2753" s="3" t="str">
        <f>IFERROR(IFERROR(VLOOKUP($B2753,'CECL &lt;50B Database'!$A:$AA,11,FALSE),VLOOKUP($B2753,'ALLL &lt;50B Database'!$A:$AA,11,FALSE)),"")</f>
        <v/>
      </c>
      <c r="D2753" t="str">
        <f t="shared" si="84"/>
        <v/>
      </c>
    </row>
    <row r="2754" spans="1:4" x14ac:dyDescent="0.25">
      <c r="A2754">
        <f t="shared" si="85"/>
        <v>2754</v>
      </c>
      <c r="B2754" t="e">
        <f>IF('Peer Comparison Tool'!$D$11="NR",INDEX('CECL &lt;50B Database'!$A:$A,MATCH(Workings!$A2754,'CECL &lt;50B Database'!$AI:$AI,0)),INDEX('ALLL &lt;50B Database'!$A:$A,MATCH(Workings!$A2754,'ALLL &lt;50B Database'!$AI:$AI,0)))</f>
        <v>#N/A</v>
      </c>
      <c r="C2754" s="3" t="str">
        <f>IFERROR(IFERROR(VLOOKUP($B2754,'CECL &lt;50B Database'!$A:$AA,11,FALSE),VLOOKUP($B2754,'ALLL &lt;50B Database'!$A:$AA,11,FALSE)),"")</f>
        <v/>
      </c>
      <c r="D2754" t="str">
        <f t="shared" ref="D2754:D2817" si="86">IFERROR(RANK($C2754,$C$1:$C$5000,0),"")</f>
        <v/>
      </c>
    </row>
    <row r="2755" spans="1:4" x14ac:dyDescent="0.25">
      <c r="A2755">
        <f t="shared" si="85"/>
        <v>2755</v>
      </c>
      <c r="B2755" t="e">
        <f>IF('Peer Comparison Tool'!$D$11="NR",INDEX('CECL &lt;50B Database'!$A:$A,MATCH(Workings!$A2755,'CECL &lt;50B Database'!$AI:$AI,0)),INDEX('ALLL &lt;50B Database'!$A:$A,MATCH(Workings!$A2755,'ALLL &lt;50B Database'!$AI:$AI,0)))</f>
        <v>#N/A</v>
      </c>
      <c r="C2755" s="3" t="str">
        <f>IFERROR(IFERROR(VLOOKUP($B2755,'CECL &lt;50B Database'!$A:$AA,11,FALSE),VLOOKUP($B2755,'ALLL &lt;50B Database'!$A:$AA,11,FALSE)),"")</f>
        <v/>
      </c>
      <c r="D2755" t="str">
        <f t="shared" si="86"/>
        <v/>
      </c>
    </row>
    <row r="2756" spans="1:4" x14ac:dyDescent="0.25">
      <c r="A2756">
        <f t="shared" ref="A2756:A2819" si="87">A2755+1</f>
        <v>2756</v>
      </c>
      <c r="B2756" t="e">
        <f>IF('Peer Comparison Tool'!$D$11="NR",INDEX('CECL &lt;50B Database'!$A:$A,MATCH(Workings!$A2756,'CECL &lt;50B Database'!$AI:$AI,0)),INDEX('ALLL &lt;50B Database'!$A:$A,MATCH(Workings!$A2756,'ALLL &lt;50B Database'!$AI:$AI,0)))</f>
        <v>#N/A</v>
      </c>
      <c r="C2756" s="3" t="str">
        <f>IFERROR(IFERROR(VLOOKUP($B2756,'CECL &lt;50B Database'!$A:$AA,11,FALSE),VLOOKUP($B2756,'ALLL &lt;50B Database'!$A:$AA,11,FALSE)),"")</f>
        <v/>
      </c>
      <c r="D2756" t="str">
        <f t="shared" si="86"/>
        <v/>
      </c>
    </row>
    <row r="2757" spans="1:4" x14ac:dyDescent="0.25">
      <c r="A2757">
        <f t="shared" si="87"/>
        <v>2757</v>
      </c>
      <c r="B2757" t="e">
        <f>IF('Peer Comparison Tool'!$D$11="NR",INDEX('CECL &lt;50B Database'!$A:$A,MATCH(Workings!$A2757,'CECL &lt;50B Database'!$AI:$AI,0)),INDEX('ALLL &lt;50B Database'!$A:$A,MATCH(Workings!$A2757,'ALLL &lt;50B Database'!$AI:$AI,0)))</f>
        <v>#N/A</v>
      </c>
      <c r="C2757" s="3" t="str">
        <f>IFERROR(IFERROR(VLOOKUP($B2757,'CECL &lt;50B Database'!$A:$AA,11,FALSE),VLOOKUP($B2757,'ALLL &lt;50B Database'!$A:$AA,11,FALSE)),"")</f>
        <v/>
      </c>
      <c r="D2757" t="str">
        <f t="shared" si="86"/>
        <v/>
      </c>
    </row>
    <row r="2758" spans="1:4" x14ac:dyDescent="0.25">
      <c r="A2758">
        <f t="shared" si="87"/>
        <v>2758</v>
      </c>
      <c r="B2758" t="e">
        <f>IF('Peer Comparison Tool'!$D$11="NR",INDEX('CECL &lt;50B Database'!$A:$A,MATCH(Workings!$A2758,'CECL &lt;50B Database'!$AI:$AI,0)),INDEX('ALLL &lt;50B Database'!$A:$A,MATCH(Workings!$A2758,'ALLL &lt;50B Database'!$AI:$AI,0)))</f>
        <v>#N/A</v>
      </c>
      <c r="C2758" s="3" t="str">
        <f>IFERROR(IFERROR(VLOOKUP($B2758,'CECL &lt;50B Database'!$A:$AA,11,FALSE),VLOOKUP($B2758,'ALLL &lt;50B Database'!$A:$AA,11,FALSE)),"")</f>
        <v/>
      </c>
      <c r="D2758" t="str">
        <f t="shared" si="86"/>
        <v/>
      </c>
    </row>
    <row r="2759" spans="1:4" x14ac:dyDescent="0.25">
      <c r="A2759">
        <f t="shared" si="87"/>
        <v>2759</v>
      </c>
      <c r="B2759" t="e">
        <f>IF('Peer Comparison Tool'!$D$11="NR",INDEX('CECL &lt;50B Database'!$A:$A,MATCH(Workings!$A2759,'CECL &lt;50B Database'!$AI:$AI,0)),INDEX('ALLL &lt;50B Database'!$A:$A,MATCH(Workings!$A2759,'ALLL &lt;50B Database'!$AI:$AI,0)))</f>
        <v>#N/A</v>
      </c>
      <c r="C2759" s="3" t="str">
        <f>IFERROR(IFERROR(VLOOKUP($B2759,'CECL &lt;50B Database'!$A:$AA,11,FALSE),VLOOKUP($B2759,'ALLL &lt;50B Database'!$A:$AA,11,FALSE)),"")</f>
        <v/>
      </c>
      <c r="D2759" t="str">
        <f t="shared" si="86"/>
        <v/>
      </c>
    </row>
    <row r="2760" spans="1:4" x14ac:dyDescent="0.25">
      <c r="A2760">
        <f t="shared" si="87"/>
        <v>2760</v>
      </c>
      <c r="B2760" t="e">
        <f>IF('Peer Comparison Tool'!$D$11="NR",INDEX('CECL &lt;50B Database'!$A:$A,MATCH(Workings!$A2760,'CECL &lt;50B Database'!$AI:$AI,0)),INDEX('ALLL &lt;50B Database'!$A:$A,MATCH(Workings!$A2760,'ALLL &lt;50B Database'!$AI:$AI,0)))</f>
        <v>#N/A</v>
      </c>
      <c r="C2760" s="3" t="str">
        <f>IFERROR(IFERROR(VLOOKUP($B2760,'CECL &lt;50B Database'!$A:$AA,11,FALSE),VLOOKUP($B2760,'ALLL &lt;50B Database'!$A:$AA,11,FALSE)),"")</f>
        <v/>
      </c>
      <c r="D2760" t="str">
        <f t="shared" si="86"/>
        <v/>
      </c>
    </row>
    <row r="2761" spans="1:4" x14ac:dyDescent="0.25">
      <c r="A2761">
        <f t="shared" si="87"/>
        <v>2761</v>
      </c>
      <c r="B2761" t="e">
        <f>IF('Peer Comparison Tool'!$D$11="NR",INDEX('CECL &lt;50B Database'!$A:$A,MATCH(Workings!$A2761,'CECL &lt;50B Database'!$AI:$AI,0)),INDEX('ALLL &lt;50B Database'!$A:$A,MATCH(Workings!$A2761,'ALLL &lt;50B Database'!$AI:$AI,0)))</f>
        <v>#N/A</v>
      </c>
      <c r="C2761" s="3" t="str">
        <f>IFERROR(IFERROR(VLOOKUP($B2761,'CECL &lt;50B Database'!$A:$AA,11,FALSE),VLOOKUP($B2761,'ALLL &lt;50B Database'!$A:$AA,11,FALSE)),"")</f>
        <v/>
      </c>
      <c r="D2761" t="str">
        <f t="shared" si="86"/>
        <v/>
      </c>
    </row>
    <row r="2762" spans="1:4" x14ac:dyDescent="0.25">
      <c r="A2762">
        <f t="shared" si="87"/>
        <v>2762</v>
      </c>
      <c r="B2762" t="e">
        <f>IF('Peer Comparison Tool'!$D$11="NR",INDEX('CECL &lt;50B Database'!$A:$A,MATCH(Workings!$A2762,'CECL &lt;50B Database'!$AI:$AI,0)),INDEX('ALLL &lt;50B Database'!$A:$A,MATCH(Workings!$A2762,'ALLL &lt;50B Database'!$AI:$AI,0)))</f>
        <v>#N/A</v>
      </c>
      <c r="C2762" s="3" t="str">
        <f>IFERROR(IFERROR(VLOOKUP($B2762,'CECL &lt;50B Database'!$A:$AA,11,FALSE),VLOOKUP($B2762,'ALLL &lt;50B Database'!$A:$AA,11,FALSE)),"")</f>
        <v/>
      </c>
      <c r="D2762" t="str">
        <f t="shared" si="86"/>
        <v/>
      </c>
    </row>
    <row r="2763" spans="1:4" x14ac:dyDescent="0.25">
      <c r="A2763">
        <f t="shared" si="87"/>
        <v>2763</v>
      </c>
      <c r="B2763" t="e">
        <f>IF('Peer Comparison Tool'!$D$11="NR",INDEX('CECL &lt;50B Database'!$A:$A,MATCH(Workings!$A2763,'CECL &lt;50B Database'!$AI:$AI,0)),INDEX('ALLL &lt;50B Database'!$A:$A,MATCH(Workings!$A2763,'ALLL &lt;50B Database'!$AI:$AI,0)))</f>
        <v>#N/A</v>
      </c>
      <c r="C2763" s="3" t="str">
        <f>IFERROR(IFERROR(VLOOKUP($B2763,'CECL &lt;50B Database'!$A:$AA,11,FALSE),VLOOKUP($B2763,'ALLL &lt;50B Database'!$A:$AA,11,FALSE)),"")</f>
        <v/>
      </c>
      <c r="D2763" t="str">
        <f t="shared" si="86"/>
        <v/>
      </c>
    </row>
    <row r="2764" spans="1:4" x14ac:dyDescent="0.25">
      <c r="A2764">
        <f t="shared" si="87"/>
        <v>2764</v>
      </c>
      <c r="B2764" t="e">
        <f>IF('Peer Comparison Tool'!$D$11="NR",INDEX('CECL &lt;50B Database'!$A:$A,MATCH(Workings!$A2764,'CECL &lt;50B Database'!$AI:$AI,0)),INDEX('ALLL &lt;50B Database'!$A:$A,MATCH(Workings!$A2764,'ALLL &lt;50B Database'!$AI:$AI,0)))</f>
        <v>#N/A</v>
      </c>
      <c r="C2764" s="3" t="str">
        <f>IFERROR(IFERROR(VLOOKUP($B2764,'CECL &lt;50B Database'!$A:$AA,11,FALSE),VLOOKUP($B2764,'ALLL &lt;50B Database'!$A:$AA,11,FALSE)),"")</f>
        <v/>
      </c>
      <c r="D2764" t="str">
        <f t="shared" si="86"/>
        <v/>
      </c>
    </row>
    <row r="2765" spans="1:4" x14ac:dyDescent="0.25">
      <c r="A2765">
        <f t="shared" si="87"/>
        <v>2765</v>
      </c>
      <c r="B2765" t="e">
        <f>IF('Peer Comparison Tool'!$D$11="NR",INDEX('CECL &lt;50B Database'!$A:$A,MATCH(Workings!$A2765,'CECL &lt;50B Database'!$AI:$AI,0)),INDEX('ALLL &lt;50B Database'!$A:$A,MATCH(Workings!$A2765,'ALLL &lt;50B Database'!$AI:$AI,0)))</f>
        <v>#N/A</v>
      </c>
      <c r="C2765" s="3" t="str">
        <f>IFERROR(IFERROR(VLOOKUP($B2765,'CECL &lt;50B Database'!$A:$AA,11,FALSE),VLOOKUP($B2765,'ALLL &lt;50B Database'!$A:$AA,11,FALSE)),"")</f>
        <v/>
      </c>
      <c r="D2765" t="str">
        <f t="shared" si="86"/>
        <v/>
      </c>
    </row>
    <row r="2766" spans="1:4" x14ac:dyDescent="0.25">
      <c r="A2766">
        <f t="shared" si="87"/>
        <v>2766</v>
      </c>
      <c r="B2766" t="e">
        <f>IF('Peer Comparison Tool'!$D$11="NR",INDEX('CECL &lt;50B Database'!$A:$A,MATCH(Workings!$A2766,'CECL &lt;50B Database'!$AI:$AI,0)),INDEX('ALLL &lt;50B Database'!$A:$A,MATCH(Workings!$A2766,'ALLL &lt;50B Database'!$AI:$AI,0)))</f>
        <v>#N/A</v>
      </c>
      <c r="C2766" s="3" t="str">
        <f>IFERROR(IFERROR(VLOOKUP($B2766,'CECL &lt;50B Database'!$A:$AA,11,FALSE),VLOOKUP($B2766,'ALLL &lt;50B Database'!$A:$AA,11,FALSE)),"")</f>
        <v/>
      </c>
      <c r="D2766" t="str">
        <f t="shared" si="86"/>
        <v/>
      </c>
    </row>
    <row r="2767" spans="1:4" x14ac:dyDescent="0.25">
      <c r="A2767">
        <f t="shared" si="87"/>
        <v>2767</v>
      </c>
      <c r="B2767" t="e">
        <f>IF('Peer Comparison Tool'!$D$11="NR",INDEX('CECL &lt;50B Database'!$A:$A,MATCH(Workings!$A2767,'CECL &lt;50B Database'!$AI:$AI,0)),INDEX('ALLL &lt;50B Database'!$A:$A,MATCH(Workings!$A2767,'ALLL &lt;50B Database'!$AI:$AI,0)))</f>
        <v>#N/A</v>
      </c>
      <c r="C2767" s="3" t="str">
        <f>IFERROR(IFERROR(VLOOKUP($B2767,'CECL &lt;50B Database'!$A:$AA,11,FALSE),VLOOKUP($B2767,'ALLL &lt;50B Database'!$A:$AA,11,FALSE)),"")</f>
        <v/>
      </c>
      <c r="D2767" t="str">
        <f t="shared" si="86"/>
        <v/>
      </c>
    </row>
    <row r="2768" spans="1:4" x14ac:dyDescent="0.25">
      <c r="A2768">
        <f t="shared" si="87"/>
        <v>2768</v>
      </c>
      <c r="B2768" t="e">
        <f>IF('Peer Comparison Tool'!$D$11="NR",INDEX('CECL &lt;50B Database'!$A:$A,MATCH(Workings!$A2768,'CECL &lt;50B Database'!$AI:$AI,0)),INDEX('ALLL &lt;50B Database'!$A:$A,MATCH(Workings!$A2768,'ALLL &lt;50B Database'!$AI:$AI,0)))</f>
        <v>#N/A</v>
      </c>
      <c r="C2768" s="3" t="str">
        <f>IFERROR(IFERROR(VLOOKUP($B2768,'CECL &lt;50B Database'!$A:$AA,11,FALSE),VLOOKUP($B2768,'ALLL &lt;50B Database'!$A:$AA,11,FALSE)),"")</f>
        <v/>
      </c>
      <c r="D2768" t="str">
        <f t="shared" si="86"/>
        <v/>
      </c>
    </row>
    <row r="2769" spans="1:4" x14ac:dyDescent="0.25">
      <c r="A2769">
        <f t="shared" si="87"/>
        <v>2769</v>
      </c>
      <c r="B2769" t="e">
        <f>IF('Peer Comparison Tool'!$D$11="NR",INDEX('CECL &lt;50B Database'!$A:$A,MATCH(Workings!$A2769,'CECL &lt;50B Database'!$AI:$AI,0)),INDEX('ALLL &lt;50B Database'!$A:$A,MATCH(Workings!$A2769,'ALLL &lt;50B Database'!$AI:$AI,0)))</f>
        <v>#N/A</v>
      </c>
      <c r="C2769" s="3" t="str">
        <f>IFERROR(IFERROR(VLOOKUP($B2769,'CECL &lt;50B Database'!$A:$AA,11,FALSE),VLOOKUP($B2769,'ALLL &lt;50B Database'!$A:$AA,11,FALSE)),"")</f>
        <v/>
      </c>
      <c r="D2769" t="str">
        <f t="shared" si="86"/>
        <v/>
      </c>
    </row>
    <row r="2770" spans="1:4" x14ac:dyDescent="0.25">
      <c r="A2770">
        <f t="shared" si="87"/>
        <v>2770</v>
      </c>
      <c r="B2770" t="e">
        <f>IF('Peer Comparison Tool'!$D$11="NR",INDEX('CECL &lt;50B Database'!$A:$A,MATCH(Workings!$A2770,'CECL &lt;50B Database'!$AI:$AI,0)),INDEX('ALLL &lt;50B Database'!$A:$A,MATCH(Workings!$A2770,'ALLL &lt;50B Database'!$AI:$AI,0)))</f>
        <v>#N/A</v>
      </c>
      <c r="C2770" s="3" t="str">
        <f>IFERROR(IFERROR(VLOOKUP($B2770,'CECL &lt;50B Database'!$A:$AA,11,FALSE),VLOOKUP($B2770,'ALLL &lt;50B Database'!$A:$AA,11,FALSE)),"")</f>
        <v/>
      </c>
      <c r="D2770" t="str">
        <f t="shared" si="86"/>
        <v/>
      </c>
    </row>
    <row r="2771" spans="1:4" x14ac:dyDescent="0.25">
      <c r="A2771">
        <f t="shared" si="87"/>
        <v>2771</v>
      </c>
      <c r="B2771" t="e">
        <f>IF('Peer Comparison Tool'!$D$11="NR",INDEX('CECL &lt;50B Database'!$A:$A,MATCH(Workings!$A2771,'CECL &lt;50B Database'!$AI:$AI,0)),INDEX('ALLL &lt;50B Database'!$A:$A,MATCH(Workings!$A2771,'ALLL &lt;50B Database'!$AI:$AI,0)))</f>
        <v>#N/A</v>
      </c>
      <c r="C2771" s="3" t="str">
        <f>IFERROR(IFERROR(VLOOKUP($B2771,'CECL &lt;50B Database'!$A:$AA,11,FALSE),VLOOKUP($B2771,'ALLL &lt;50B Database'!$A:$AA,11,FALSE)),"")</f>
        <v/>
      </c>
      <c r="D2771" t="str">
        <f t="shared" si="86"/>
        <v/>
      </c>
    </row>
    <row r="2772" spans="1:4" x14ac:dyDescent="0.25">
      <c r="A2772">
        <f t="shared" si="87"/>
        <v>2772</v>
      </c>
      <c r="B2772" t="e">
        <f>IF('Peer Comparison Tool'!$D$11="NR",INDEX('CECL &lt;50B Database'!$A:$A,MATCH(Workings!$A2772,'CECL &lt;50B Database'!$AI:$AI,0)),INDEX('ALLL &lt;50B Database'!$A:$A,MATCH(Workings!$A2772,'ALLL &lt;50B Database'!$AI:$AI,0)))</f>
        <v>#N/A</v>
      </c>
      <c r="C2772" s="3" t="str">
        <f>IFERROR(IFERROR(VLOOKUP($B2772,'CECL &lt;50B Database'!$A:$AA,11,FALSE),VLOOKUP($B2772,'ALLL &lt;50B Database'!$A:$AA,11,FALSE)),"")</f>
        <v/>
      </c>
      <c r="D2772" t="str">
        <f t="shared" si="86"/>
        <v/>
      </c>
    </row>
    <row r="2773" spans="1:4" x14ac:dyDescent="0.25">
      <c r="A2773">
        <f t="shared" si="87"/>
        <v>2773</v>
      </c>
      <c r="B2773" t="e">
        <f>IF('Peer Comparison Tool'!$D$11="NR",INDEX('CECL &lt;50B Database'!$A:$A,MATCH(Workings!$A2773,'CECL &lt;50B Database'!$AI:$AI,0)),INDEX('ALLL &lt;50B Database'!$A:$A,MATCH(Workings!$A2773,'ALLL &lt;50B Database'!$AI:$AI,0)))</f>
        <v>#N/A</v>
      </c>
      <c r="C2773" s="3" t="str">
        <f>IFERROR(IFERROR(VLOOKUP($B2773,'CECL &lt;50B Database'!$A:$AA,11,FALSE),VLOOKUP($B2773,'ALLL &lt;50B Database'!$A:$AA,11,FALSE)),"")</f>
        <v/>
      </c>
      <c r="D2773" t="str">
        <f t="shared" si="86"/>
        <v/>
      </c>
    </row>
    <row r="2774" spans="1:4" x14ac:dyDescent="0.25">
      <c r="A2774">
        <f t="shared" si="87"/>
        <v>2774</v>
      </c>
      <c r="B2774" t="e">
        <f>IF('Peer Comparison Tool'!$D$11="NR",INDEX('CECL &lt;50B Database'!$A:$A,MATCH(Workings!$A2774,'CECL &lt;50B Database'!$AI:$AI,0)),INDEX('ALLL &lt;50B Database'!$A:$A,MATCH(Workings!$A2774,'ALLL &lt;50B Database'!$AI:$AI,0)))</f>
        <v>#N/A</v>
      </c>
      <c r="C2774" s="3" t="str">
        <f>IFERROR(IFERROR(VLOOKUP($B2774,'CECL &lt;50B Database'!$A:$AA,11,FALSE),VLOOKUP($B2774,'ALLL &lt;50B Database'!$A:$AA,11,FALSE)),"")</f>
        <v/>
      </c>
      <c r="D2774" t="str">
        <f t="shared" si="86"/>
        <v/>
      </c>
    </row>
    <row r="2775" spans="1:4" x14ac:dyDescent="0.25">
      <c r="A2775">
        <f t="shared" si="87"/>
        <v>2775</v>
      </c>
      <c r="B2775" t="e">
        <f>IF('Peer Comparison Tool'!$D$11="NR",INDEX('CECL &lt;50B Database'!$A:$A,MATCH(Workings!$A2775,'CECL &lt;50B Database'!$AI:$AI,0)),INDEX('ALLL &lt;50B Database'!$A:$A,MATCH(Workings!$A2775,'ALLL &lt;50B Database'!$AI:$AI,0)))</f>
        <v>#N/A</v>
      </c>
      <c r="C2775" s="3" t="str">
        <f>IFERROR(IFERROR(VLOOKUP($B2775,'CECL &lt;50B Database'!$A:$AA,11,FALSE),VLOOKUP($B2775,'ALLL &lt;50B Database'!$A:$AA,11,FALSE)),"")</f>
        <v/>
      </c>
      <c r="D2775" t="str">
        <f t="shared" si="86"/>
        <v/>
      </c>
    </row>
    <row r="2776" spans="1:4" x14ac:dyDescent="0.25">
      <c r="A2776">
        <f t="shared" si="87"/>
        <v>2776</v>
      </c>
      <c r="B2776" t="e">
        <f>IF('Peer Comparison Tool'!$D$11="NR",INDEX('CECL &lt;50B Database'!$A:$A,MATCH(Workings!$A2776,'CECL &lt;50B Database'!$AI:$AI,0)),INDEX('ALLL &lt;50B Database'!$A:$A,MATCH(Workings!$A2776,'ALLL &lt;50B Database'!$AI:$AI,0)))</f>
        <v>#N/A</v>
      </c>
      <c r="C2776" s="3" t="str">
        <f>IFERROR(IFERROR(VLOOKUP($B2776,'CECL &lt;50B Database'!$A:$AA,11,FALSE),VLOOKUP($B2776,'ALLL &lt;50B Database'!$A:$AA,11,FALSE)),"")</f>
        <v/>
      </c>
      <c r="D2776" t="str">
        <f t="shared" si="86"/>
        <v/>
      </c>
    </row>
    <row r="2777" spans="1:4" x14ac:dyDescent="0.25">
      <c r="A2777">
        <f t="shared" si="87"/>
        <v>2777</v>
      </c>
      <c r="B2777" t="e">
        <f>IF('Peer Comparison Tool'!$D$11="NR",INDEX('CECL &lt;50B Database'!$A:$A,MATCH(Workings!$A2777,'CECL &lt;50B Database'!$AI:$AI,0)),INDEX('ALLL &lt;50B Database'!$A:$A,MATCH(Workings!$A2777,'ALLL &lt;50B Database'!$AI:$AI,0)))</f>
        <v>#N/A</v>
      </c>
      <c r="C2777" s="3" t="str">
        <f>IFERROR(IFERROR(VLOOKUP($B2777,'CECL &lt;50B Database'!$A:$AA,11,FALSE),VLOOKUP($B2777,'ALLL &lt;50B Database'!$A:$AA,11,FALSE)),"")</f>
        <v/>
      </c>
      <c r="D2777" t="str">
        <f t="shared" si="86"/>
        <v/>
      </c>
    </row>
    <row r="2778" spans="1:4" x14ac:dyDescent="0.25">
      <c r="A2778">
        <f t="shared" si="87"/>
        <v>2778</v>
      </c>
      <c r="B2778" t="e">
        <f>IF('Peer Comparison Tool'!$D$11="NR",INDEX('CECL &lt;50B Database'!$A:$A,MATCH(Workings!$A2778,'CECL &lt;50B Database'!$AI:$AI,0)),INDEX('ALLL &lt;50B Database'!$A:$A,MATCH(Workings!$A2778,'ALLL &lt;50B Database'!$AI:$AI,0)))</f>
        <v>#N/A</v>
      </c>
      <c r="C2778" s="3" t="str">
        <f>IFERROR(IFERROR(VLOOKUP($B2778,'CECL &lt;50B Database'!$A:$AA,11,FALSE),VLOOKUP($B2778,'ALLL &lt;50B Database'!$A:$AA,11,FALSE)),"")</f>
        <v/>
      </c>
      <c r="D2778" t="str">
        <f t="shared" si="86"/>
        <v/>
      </c>
    </row>
    <row r="2779" spans="1:4" x14ac:dyDescent="0.25">
      <c r="A2779">
        <f t="shared" si="87"/>
        <v>2779</v>
      </c>
      <c r="B2779" t="e">
        <f>IF('Peer Comparison Tool'!$D$11="NR",INDEX('CECL &lt;50B Database'!$A:$A,MATCH(Workings!$A2779,'CECL &lt;50B Database'!$AI:$AI,0)),INDEX('ALLL &lt;50B Database'!$A:$A,MATCH(Workings!$A2779,'ALLL &lt;50B Database'!$AI:$AI,0)))</f>
        <v>#N/A</v>
      </c>
      <c r="C2779" s="3" t="str">
        <f>IFERROR(IFERROR(VLOOKUP($B2779,'CECL &lt;50B Database'!$A:$AA,11,FALSE),VLOOKUP($B2779,'ALLL &lt;50B Database'!$A:$AA,11,FALSE)),"")</f>
        <v/>
      </c>
      <c r="D2779" t="str">
        <f t="shared" si="86"/>
        <v/>
      </c>
    </row>
    <row r="2780" spans="1:4" x14ac:dyDescent="0.25">
      <c r="A2780">
        <f t="shared" si="87"/>
        <v>2780</v>
      </c>
      <c r="B2780" t="e">
        <f>IF('Peer Comparison Tool'!$D$11="NR",INDEX('CECL &lt;50B Database'!$A:$A,MATCH(Workings!$A2780,'CECL &lt;50B Database'!$AI:$AI,0)),INDEX('ALLL &lt;50B Database'!$A:$A,MATCH(Workings!$A2780,'ALLL &lt;50B Database'!$AI:$AI,0)))</f>
        <v>#N/A</v>
      </c>
      <c r="C2780" s="3" t="str">
        <f>IFERROR(IFERROR(VLOOKUP($B2780,'CECL &lt;50B Database'!$A:$AA,11,FALSE),VLOOKUP($B2780,'ALLL &lt;50B Database'!$A:$AA,11,FALSE)),"")</f>
        <v/>
      </c>
      <c r="D2780" t="str">
        <f t="shared" si="86"/>
        <v/>
      </c>
    </row>
    <row r="2781" spans="1:4" x14ac:dyDescent="0.25">
      <c r="A2781">
        <f t="shared" si="87"/>
        <v>2781</v>
      </c>
      <c r="B2781" t="e">
        <f>IF('Peer Comparison Tool'!$D$11="NR",INDEX('CECL &lt;50B Database'!$A:$A,MATCH(Workings!$A2781,'CECL &lt;50B Database'!$AI:$AI,0)),INDEX('ALLL &lt;50B Database'!$A:$A,MATCH(Workings!$A2781,'ALLL &lt;50B Database'!$AI:$AI,0)))</f>
        <v>#N/A</v>
      </c>
      <c r="C2781" s="3" t="str">
        <f>IFERROR(IFERROR(VLOOKUP($B2781,'CECL &lt;50B Database'!$A:$AA,11,FALSE),VLOOKUP($B2781,'ALLL &lt;50B Database'!$A:$AA,11,FALSE)),"")</f>
        <v/>
      </c>
      <c r="D2781" t="str">
        <f t="shared" si="86"/>
        <v/>
      </c>
    </row>
    <row r="2782" spans="1:4" x14ac:dyDescent="0.25">
      <c r="A2782">
        <f t="shared" si="87"/>
        <v>2782</v>
      </c>
      <c r="B2782" t="e">
        <f>IF('Peer Comparison Tool'!$D$11="NR",INDEX('CECL &lt;50B Database'!$A:$A,MATCH(Workings!$A2782,'CECL &lt;50B Database'!$AI:$AI,0)),INDEX('ALLL &lt;50B Database'!$A:$A,MATCH(Workings!$A2782,'ALLL &lt;50B Database'!$AI:$AI,0)))</f>
        <v>#N/A</v>
      </c>
      <c r="C2782" s="3" t="str">
        <f>IFERROR(IFERROR(VLOOKUP($B2782,'CECL &lt;50B Database'!$A:$AA,11,FALSE),VLOOKUP($B2782,'ALLL &lt;50B Database'!$A:$AA,11,FALSE)),"")</f>
        <v/>
      </c>
      <c r="D2782" t="str">
        <f t="shared" si="86"/>
        <v/>
      </c>
    </row>
    <row r="2783" spans="1:4" x14ac:dyDescent="0.25">
      <c r="A2783">
        <f t="shared" si="87"/>
        <v>2783</v>
      </c>
      <c r="B2783" t="e">
        <f>IF('Peer Comparison Tool'!$D$11="NR",INDEX('CECL &lt;50B Database'!$A:$A,MATCH(Workings!$A2783,'CECL &lt;50B Database'!$AI:$AI,0)),INDEX('ALLL &lt;50B Database'!$A:$A,MATCH(Workings!$A2783,'ALLL &lt;50B Database'!$AI:$AI,0)))</f>
        <v>#N/A</v>
      </c>
      <c r="C2783" s="3" t="str">
        <f>IFERROR(IFERROR(VLOOKUP($B2783,'CECL &lt;50B Database'!$A:$AA,11,FALSE),VLOOKUP($B2783,'ALLL &lt;50B Database'!$A:$AA,11,FALSE)),"")</f>
        <v/>
      </c>
      <c r="D2783" t="str">
        <f t="shared" si="86"/>
        <v/>
      </c>
    </row>
    <row r="2784" spans="1:4" x14ac:dyDescent="0.25">
      <c r="A2784">
        <f t="shared" si="87"/>
        <v>2784</v>
      </c>
      <c r="B2784" t="e">
        <f>IF('Peer Comparison Tool'!$D$11="NR",INDEX('CECL &lt;50B Database'!$A:$A,MATCH(Workings!$A2784,'CECL &lt;50B Database'!$AI:$AI,0)),INDEX('ALLL &lt;50B Database'!$A:$A,MATCH(Workings!$A2784,'ALLL &lt;50B Database'!$AI:$AI,0)))</f>
        <v>#N/A</v>
      </c>
      <c r="C2784" s="3" t="str">
        <f>IFERROR(IFERROR(VLOOKUP($B2784,'CECL &lt;50B Database'!$A:$AA,11,FALSE),VLOOKUP($B2784,'ALLL &lt;50B Database'!$A:$AA,11,FALSE)),"")</f>
        <v/>
      </c>
      <c r="D2784" t="str">
        <f t="shared" si="86"/>
        <v/>
      </c>
    </row>
    <row r="2785" spans="1:4" x14ac:dyDescent="0.25">
      <c r="A2785">
        <f t="shared" si="87"/>
        <v>2785</v>
      </c>
      <c r="B2785" t="e">
        <f>IF('Peer Comparison Tool'!$D$11="NR",INDEX('CECL &lt;50B Database'!$A:$A,MATCH(Workings!$A2785,'CECL &lt;50B Database'!$AI:$AI,0)),INDEX('ALLL &lt;50B Database'!$A:$A,MATCH(Workings!$A2785,'ALLL &lt;50B Database'!$AI:$AI,0)))</f>
        <v>#N/A</v>
      </c>
      <c r="C2785" s="3" t="str">
        <f>IFERROR(IFERROR(VLOOKUP($B2785,'CECL &lt;50B Database'!$A:$AA,11,FALSE),VLOOKUP($B2785,'ALLL &lt;50B Database'!$A:$AA,11,FALSE)),"")</f>
        <v/>
      </c>
      <c r="D2785" t="str">
        <f t="shared" si="86"/>
        <v/>
      </c>
    </row>
    <row r="2786" spans="1:4" x14ac:dyDescent="0.25">
      <c r="A2786">
        <f t="shared" si="87"/>
        <v>2786</v>
      </c>
      <c r="B2786" t="e">
        <f>IF('Peer Comparison Tool'!$D$11="NR",INDEX('CECL &lt;50B Database'!$A:$A,MATCH(Workings!$A2786,'CECL &lt;50B Database'!$AI:$AI,0)),INDEX('ALLL &lt;50B Database'!$A:$A,MATCH(Workings!$A2786,'ALLL &lt;50B Database'!$AI:$AI,0)))</f>
        <v>#N/A</v>
      </c>
      <c r="C2786" s="3" t="str">
        <f>IFERROR(IFERROR(VLOOKUP($B2786,'CECL &lt;50B Database'!$A:$AA,11,FALSE),VLOOKUP($B2786,'ALLL &lt;50B Database'!$A:$AA,11,FALSE)),"")</f>
        <v/>
      </c>
      <c r="D2786" t="str">
        <f t="shared" si="86"/>
        <v/>
      </c>
    </row>
    <row r="2787" spans="1:4" x14ac:dyDescent="0.25">
      <c r="A2787">
        <f t="shared" si="87"/>
        <v>2787</v>
      </c>
      <c r="B2787" t="e">
        <f>IF('Peer Comparison Tool'!$D$11="NR",INDEX('CECL &lt;50B Database'!$A:$A,MATCH(Workings!$A2787,'CECL &lt;50B Database'!$AI:$AI,0)),INDEX('ALLL &lt;50B Database'!$A:$A,MATCH(Workings!$A2787,'ALLL &lt;50B Database'!$AI:$AI,0)))</f>
        <v>#N/A</v>
      </c>
      <c r="C2787" s="3" t="str">
        <f>IFERROR(IFERROR(VLOOKUP($B2787,'CECL &lt;50B Database'!$A:$AA,11,FALSE),VLOOKUP($B2787,'ALLL &lt;50B Database'!$A:$AA,11,FALSE)),"")</f>
        <v/>
      </c>
      <c r="D2787" t="str">
        <f t="shared" si="86"/>
        <v/>
      </c>
    </row>
    <row r="2788" spans="1:4" x14ac:dyDescent="0.25">
      <c r="A2788">
        <f t="shared" si="87"/>
        <v>2788</v>
      </c>
      <c r="B2788" t="e">
        <f>IF('Peer Comparison Tool'!$D$11="NR",INDEX('CECL &lt;50B Database'!$A:$A,MATCH(Workings!$A2788,'CECL &lt;50B Database'!$AI:$AI,0)),INDEX('ALLL &lt;50B Database'!$A:$A,MATCH(Workings!$A2788,'ALLL &lt;50B Database'!$AI:$AI,0)))</f>
        <v>#N/A</v>
      </c>
      <c r="C2788" s="3" t="str">
        <f>IFERROR(IFERROR(VLOOKUP($B2788,'CECL &lt;50B Database'!$A:$AA,11,FALSE),VLOOKUP($B2788,'ALLL &lt;50B Database'!$A:$AA,11,FALSE)),"")</f>
        <v/>
      </c>
      <c r="D2788" t="str">
        <f t="shared" si="86"/>
        <v/>
      </c>
    </row>
    <row r="2789" spans="1:4" x14ac:dyDescent="0.25">
      <c r="A2789">
        <f t="shared" si="87"/>
        <v>2789</v>
      </c>
      <c r="B2789" t="e">
        <f>IF('Peer Comparison Tool'!$D$11="NR",INDEX('CECL &lt;50B Database'!$A:$A,MATCH(Workings!$A2789,'CECL &lt;50B Database'!$AI:$AI,0)),INDEX('ALLL &lt;50B Database'!$A:$A,MATCH(Workings!$A2789,'ALLL &lt;50B Database'!$AI:$AI,0)))</f>
        <v>#N/A</v>
      </c>
      <c r="C2789" s="3" t="str">
        <f>IFERROR(IFERROR(VLOOKUP($B2789,'CECL &lt;50B Database'!$A:$AA,11,FALSE),VLOOKUP($B2789,'ALLL &lt;50B Database'!$A:$AA,11,FALSE)),"")</f>
        <v/>
      </c>
      <c r="D2789" t="str">
        <f t="shared" si="86"/>
        <v/>
      </c>
    </row>
    <row r="2790" spans="1:4" x14ac:dyDescent="0.25">
      <c r="A2790">
        <f t="shared" si="87"/>
        <v>2790</v>
      </c>
      <c r="B2790" t="e">
        <f>IF('Peer Comparison Tool'!$D$11="NR",INDEX('CECL &lt;50B Database'!$A:$A,MATCH(Workings!$A2790,'CECL &lt;50B Database'!$AI:$AI,0)),INDEX('ALLL &lt;50B Database'!$A:$A,MATCH(Workings!$A2790,'ALLL &lt;50B Database'!$AI:$AI,0)))</f>
        <v>#N/A</v>
      </c>
      <c r="C2790" s="3" t="str">
        <f>IFERROR(IFERROR(VLOOKUP($B2790,'CECL &lt;50B Database'!$A:$AA,11,FALSE),VLOOKUP($B2790,'ALLL &lt;50B Database'!$A:$AA,11,FALSE)),"")</f>
        <v/>
      </c>
      <c r="D2790" t="str">
        <f t="shared" si="86"/>
        <v/>
      </c>
    </row>
    <row r="2791" spans="1:4" x14ac:dyDescent="0.25">
      <c r="A2791">
        <f t="shared" si="87"/>
        <v>2791</v>
      </c>
      <c r="B2791" t="e">
        <f>IF('Peer Comparison Tool'!$D$11="NR",INDEX('CECL &lt;50B Database'!$A:$A,MATCH(Workings!$A2791,'CECL &lt;50B Database'!$AI:$AI,0)),INDEX('ALLL &lt;50B Database'!$A:$A,MATCH(Workings!$A2791,'ALLL &lt;50B Database'!$AI:$AI,0)))</f>
        <v>#N/A</v>
      </c>
      <c r="C2791" s="3" t="str">
        <f>IFERROR(IFERROR(VLOOKUP($B2791,'CECL &lt;50B Database'!$A:$AA,11,FALSE),VLOOKUP($B2791,'ALLL &lt;50B Database'!$A:$AA,11,FALSE)),"")</f>
        <v/>
      </c>
      <c r="D2791" t="str">
        <f t="shared" si="86"/>
        <v/>
      </c>
    </row>
    <row r="2792" spans="1:4" x14ac:dyDescent="0.25">
      <c r="A2792">
        <f t="shared" si="87"/>
        <v>2792</v>
      </c>
      <c r="B2792" t="e">
        <f>IF('Peer Comparison Tool'!$D$11="NR",INDEX('CECL &lt;50B Database'!$A:$A,MATCH(Workings!$A2792,'CECL &lt;50B Database'!$AI:$AI,0)),INDEX('ALLL &lt;50B Database'!$A:$A,MATCH(Workings!$A2792,'ALLL &lt;50B Database'!$AI:$AI,0)))</f>
        <v>#N/A</v>
      </c>
      <c r="C2792" s="3" t="str">
        <f>IFERROR(IFERROR(VLOOKUP($B2792,'CECL &lt;50B Database'!$A:$AA,11,FALSE),VLOOKUP($B2792,'ALLL &lt;50B Database'!$A:$AA,11,FALSE)),"")</f>
        <v/>
      </c>
      <c r="D2792" t="str">
        <f t="shared" si="86"/>
        <v/>
      </c>
    </row>
    <row r="2793" spans="1:4" x14ac:dyDescent="0.25">
      <c r="A2793">
        <f t="shared" si="87"/>
        <v>2793</v>
      </c>
      <c r="B2793" t="e">
        <f>IF('Peer Comparison Tool'!$D$11="NR",INDEX('CECL &lt;50B Database'!$A:$A,MATCH(Workings!$A2793,'CECL &lt;50B Database'!$AI:$AI,0)),INDEX('ALLL &lt;50B Database'!$A:$A,MATCH(Workings!$A2793,'ALLL &lt;50B Database'!$AI:$AI,0)))</f>
        <v>#N/A</v>
      </c>
      <c r="C2793" s="3" t="str">
        <f>IFERROR(IFERROR(VLOOKUP($B2793,'CECL &lt;50B Database'!$A:$AA,11,FALSE),VLOOKUP($B2793,'ALLL &lt;50B Database'!$A:$AA,11,FALSE)),"")</f>
        <v/>
      </c>
      <c r="D2793" t="str">
        <f t="shared" si="86"/>
        <v/>
      </c>
    </row>
    <row r="2794" spans="1:4" x14ac:dyDescent="0.25">
      <c r="A2794">
        <f t="shared" si="87"/>
        <v>2794</v>
      </c>
      <c r="B2794" t="e">
        <f>IF('Peer Comparison Tool'!$D$11="NR",INDEX('CECL &lt;50B Database'!$A:$A,MATCH(Workings!$A2794,'CECL &lt;50B Database'!$AI:$AI,0)),INDEX('ALLL &lt;50B Database'!$A:$A,MATCH(Workings!$A2794,'ALLL &lt;50B Database'!$AI:$AI,0)))</f>
        <v>#N/A</v>
      </c>
      <c r="C2794" s="3" t="str">
        <f>IFERROR(IFERROR(VLOOKUP($B2794,'CECL &lt;50B Database'!$A:$AA,11,FALSE),VLOOKUP($B2794,'ALLL &lt;50B Database'!$A:$AA,11,FALSE)),"")</f>
        <v/>
      </c>
      <c r="D2794" t="str">
        <f t="shared" si="86"/>
        <v/>
      </c>
    </row>
    <row r="2795" spans="1:4" x14ac:dyDescent="0.25">
      <c r="A2795">
        <f t="shared" si="87"/>
        <v>2795</v>
      </c>
      <c r="B2795" t="e">
        <f>IF('Peer Comparison Tool'!$D$11="NR",INDEX('CECL &lt;50B Database'!$A:$A,MATCH(Workings!$A2795,'CECL &lt;50B Database'!$AI:$AI,0)),INDEX('ALLL &lt;50B Database'!$A:$A,MATCH(Workings!$A2795,'ALLL &lt;50B Database'!$AI:$AI,0)))</f>
        <v>#N/A</v>
      </c>
      <c r="C2795" s="3" t="str">
        <f>IFERROR(IFERROR(VLOOKUP($B2795,'CECL &lt;50B Database'!$A:$AA,11,FALSE),VLOOKUP($B2795,'ALLL &lt;50B Database'!$A:$AA,11,FALSE)),"")</f>
        <v/>
      </c>
      <c r="D2795" t="str">
        <f t="shared" si="86"/>
        <v/>
      </c>
    </row>
    <row r="2796" spans="1:4" x14ac:dyDescent="0.25">
      <c r="A2796">
        <f t="shared" si="87"/>
        <v>2796</v>
      </c>
      <c r="B2796" t="e">
        <f>IF('Peer Comparison Tool'!$D$11="NR",INDEX('CECL &lt;50B Database'!$A:$A,MATCH(Workings!$A2796,'CECL &lt;50B Database'!$AI:$AI,0)),INDEX('ALLL &lt;50B Database'!$A:$A,MATCH(Workings!$A2796,'ALLL &lt;50B Database'!$AI:$AI,0)))</f>
        <v>#N/A</v>
      </c>
      <c r="C2796" s="3" t="str">
        <f>IFERROR(IFERROR(VLOOKUP($B2796,'CECL &lt;50B Database'!$A:$AA,11,FALSE),VLOOKUP($B2796,'ALLL &lt;50B Database'!$A:$AA,11,FALSE)),"")</f>
        <v/>
      </c>
      <c r="D2796" t="str">
        <f t="shared" si="86"/>
        <v/>
      </c>
    </row>
    <row r="2797" spans="1:4" x14ac:dyDescent="0.25">
      <c r="A2797">
        <f t="shared" si="87"/>
        <v>2797</v>
      </c>
      <c r="B2797" t="e">
        <f>IF('Peer Comparison Tool'!$D$11="NR",INDEX('CECL &lt;50B Database'!$A:$A,MATCH(Workings!$A2797,'CECL &lt;50B Database'!$AI:$AI,0)),INDEX('ALLL &lt;50B Database'!$A:$A,MATCH(Workings!$A2797,'ALLL &lt;50B Database'!$AI:$AI,0)))</f>
        <v>#N/A</v>
      </c>
      <c r="C2797" s="3" t="str">
        <f>IFERROR(IFERROR(VLOOKUP($B2797,'CECL &lt;50B Database'!$A:$AA,11,FALSE),VLOOKUP($B2797,'ALLL &lt;50B Database'!$A:$AA,11,FALSE)),"")</f>
        <v/>
      </c>
      <c r="D2797" t="str">
        <f t="shared" si="86"/>
        <v/>
      </c>
    </row>
    <row r="2798" spans="1:4" x14ac:dyDescent="0.25">
      <c r="A2798">
        <f t="shared" si="87"/>
        <v>2798</v>
      </c>
      <c r="B2798" t="e">
        <f>IF('Peer Comparison Tool'!$D$11="NR",INDEX('CECL &lt;50B Database'!$A:$A,MATCH(Workings!$A2798,'CECL &lt;50B Database'!$AI:$AI,0)),INDEX('ALLL &lt;50B Database'!$A:$A,MATCH(Workings!$A2798,'ALLL &lt;50B Database'!$AI:$AI,0)))</f>
        <v>#N/A</v>
      </c>
      <c r="C2798" s="3" t="str">
        <f>IFERROR(IFERROR(VLOOKUP($B2798,'CECL &lt;50B Database'!$A:$AA,11,FALSE),VLOOKUP($B2798,'ALLL &lt;50B Database'!$A:$AA,11,FALSE)),"")</f>
        <v/>
      </c>
      <c r="D2798" t="str">
        <f t="shared" si="86"/>
        <v/>
      </c>
    </row>
    <row r="2799" spans="1:4" x14ac:dyDescent="0.25">
      <c r="A2799">
        <f t="shared" si="87"/>
        <v>2799</v>
      </c>
      <c r="B2799" t="e">
        <f>IF('Peer Comparison Tool'!$D$11="NR",INDEX('CECL &lt;50B Database'!$A:$A,MATCH(Workings!$A2799,'CECL &lt;50B Database'!$AI:$AI,0)),INDEX('ALLL &lt;50B Database'!$A:$A,MATCH(Workings!$A2799,'ALLL &lt;50B Database'!$AI:$AI,0)))</f>
        <v>#N/A</v>
      </c>
      <c r="C2799" s="3" t="str">
        <f>IFERROR(IFERROR(VLOOKUP($B2799,'CECL &lt;50B Database'!$A:$AA,11,FALSE),VLOOKUP($B2799,'ALLL &lt;50B Database'!$A:$AA,11,FALSE)),"")</f>
        <v/>
      </c>
      <c r="D2799" t="str">
        <f t="shared" si="86"/>
        <v/>
      </c>
    </row>
    <row r="2800" spans="1:4" x14ac:dyDescent="0.25">
      <c r="A2800">
        <f t="shared" si="87"/>
        <v>2800</v>
      </c>
      <c r="B2800" t="e">
        <f>IF('Peer Comparison Tool'!$D$11="NR",INDEX('CECL &lt;50B Database'!$A:$A,MATCH(Workings!$A2800,'CECL &lt;50B Database'!$AI:$AI,0)),INDEX('ALLL &lt;50B Database'!$A:$A,MATCH(Workings!$A2800,'ALLL &lt;50B Database'!$AI:$AI,0)))</f>
        <v>#N/A</v>
      </c>
      <c r="C2800" s="3" t="str">
        <f>IFERROR(IFERROR(VLOOKUP($B2800,'CECL &lt;50B Database'!$A:$AA,11,FALSE),VLOOKUP($B2800,'ALLL &lt;50B Database'!$A:$AA,11,FALSE)),"")</f>
        <v/>
      </c>
      <c r="D2800" t="str">
        <f t="shared" si="86"/>
        <v/>
      </c>
    </row>
    <row r="2801" spans="1:4" x14ac:dyDescent="0.25">
      <c r="A2801">
        <f t="shared" si="87"/>
        <v>2801</v>
      </c>
      <c r="B2801" t="e">
        <f>IF('Peer Comparison Tool'!$D$11="NR",INDEX('CECL &lt;50B Database'!$A:$A,MATCH(Workings!$A2801,'CECL &lt;50B Database'!$AI:$AI,0)),INDEX('ALLL &lt;50B Database'!$A:$A,MATCH(Workings!$A2801,'ALLL &lt;50B Database'!$AI:$AI,0)))</f>
        <v>#N/A</v>
      </c>
      <c r="C2801" s="3" t="str">
        <f>IFERROR(IFERROR(VLOOKUP($B2801,'CECL &lt;50B Database'!$A:$AA,11,FALSE),VLOOKUP($B2801,'ALLL &lt;50B Database'!$A:$AA,11,FALSE)),"")</f>
        <v/>
      </c>
      <c r="D2801" t="str">
        <f t="shared" si="86"/>
        <v/>
      </c>
    </row>
    <row r="2802" spans="1:4" x14ac:dyDescent="0.25">
      <c r="A2802">
        <f t="shared" si="87"/>
        <v>2802</v>
      </c>
      <c r="B2802" t="e">
        <f>IF('Peer Comparison Tool'!$D$11="NR",INDEX('CECL &lt;50B Database'!$A:$A,MATCH(Workings!$A2802,'CECL &lt;50B Database'!$AI:$AI,0)),INDEX('ALLL &lt;50B Database'!$A:$A,MATCH(Workings!$A2802,'ALLL &lt;50B Database'!$AI:$AI,0)))</f>
        <v>#N/A</v>
      </c>
      <c r="C2802" s="3" t="str">
        <f>IFERROR(IFERROR(VLOOKUP($B2802,'CECL &lt;50B Database'!$A:$AA,11,FALSE),VLOOKUP($B2802,'ALLL &lt;50B Database'!$A:$AA,11,FALSE)),"")</f>
        <v/>
      </c>
      <c r="D2802" t="str">
        <f t="shared" si="86"/>
        <v/>
      </c>
    </row>
    <row r="2803" spans="1:4" x14ac:dyDescent="0.25">
      <c r="A2803">
        <f t="shared" si="87"/>
        <v>2803</v>
      </c>
      <c r="B2803" t="e">
        <f>IF('Peer Comparison Tool'!$D$11="NR",INDEX('CECL &lt;50B Database'!$A:$A,MATCH(Workings!$A2803,'CECL &lt;50B Database'!$AI:$AI,0)),INDEX('ALLL &lt;50B Database'!$A:$A,MATCH(Workings!$A2803,'ALLL &lt;50B Database'!$AI:$AI,0)))</f>
        <v>#N/A</v>
      </c>
      <c r="C2803" s="3" t="str">
        <f>IFERROR(IFERROR(VLOOKUP($B2803,'CECL &lt;50B Database'!$A:$AA,11,FALSE),VLOOKUP($B2803,'ALLL &lt;50B Database'!$A:$AA,11,FALSE)),"")</f>
        <v/>
      </c>
      <c r="D2803" t="str">
        <f t="shared" si="86"/>
        <v/>
      </c>
    </row>
    <row r="2804" spans="1:4" x14ac:dyDescent="0.25">
      <c r="A2804">
        <f t="shared" si="87"/>
        <v>2804</v>
      </c>
      <c r="B2804" t="e">
        <f>IF('Peer Comparison Tool'!$D$11="NR",INDEX('CECL &lt;50B Database'!$A:$A,MATCH(Workings!$A2804,'CECL &lt;50B Database'!$AI:$AI,0)),INDEX('ALLL &lt;50B Database'!$A:$A,MATCH(Workings!$A2804,'ALLL &lt;50B Database'!$AI:$AI,0)))</f>
        <v>#N/A</v>
      </c>
      <c r="C2804" s="3" t="str">
        <f>IFERROR(IFERROR(VLOOKUP($B2804,'CECL &lt;50B Database'!$A:$AA,11,FALSE),VLOOKUP($B2804,'ALLL &lt;50B Database'!$A:$AA,11,FALSE)),"")</f>
        <v/>
      </c>
      <c r="D2804" t="str">
        <f t="shared" si="86"/>
        <v/>
      </c>
    </row>
    <row r="2805" spans="1:4" x14ac:dyDescent="0.25">
      <c r="A2805">
        <f t="shared" si="87"/>
        <v>2805</v>
      </c>
      <c r="B2805" t="e">
        <f>IF('Peer Comparison Tool'!$D$11="NR",INDEX('CECL &lt;50B Database'!$A:$A,MATCH(Workings!$A2805,'CECL &lt;50B Database'!$AI:$AI,0)),INDEX('ALLL &lt;50B Database'!$A:$A,MATCH(Workings!$A2805,'ALLL &lt;50B Database'!$AI:$AI,0)))</f>
        <v>#N/A</v>
      </c>
      <c r="C2805" s="3" t="str">
        <f>IFERROR(IFERROR(VLOOKUP($B2805,'CECL &lt;50B Database'!$A:$AA,11,FALSE),VLOOKUP($B2805,'ALLL &lt;50B Database'!$A:$AA,11,FALSE)),"")</f>
        <v/>
      </c>
      <c r="D2805" t="str">
        <f t="shared" si="86"/>
        <v/>
      </c>
    </row>
    <row r="2806" spans="1:4" x14ac:dyDescent="0.25">
      <c r="A2806">
        <f t="shared" si="87"/>
        <v>2806</v>
      </c>
      <c r="B2806" t="e">
        <f>IF('Peer Comparison Tool'!$D$11="NR",INDEX('CECL &lt;50B Database'!$A:$A,MATCH(Workings!$A2806,'CECL &lt;50B Database'!$AI:$AI,0)),INDEX('ALLL &lt;50B Database'!$A:$A,MATCH(Workings!$A2806,'ALLL &lt;50B Database'!$AI:$AI,0)))</f>
        <v>#N/A</v>
      </c>
      <c r="C2806" s="3" t="str">
        <f>IFERROR(IFERROR(VLOOKUP($B2806,'CECL &lt;50B Database'!$A:$AA,11,FALSE),VLOOKUP($B2806,'ALLL &lt;50B Database'!$A:$AA,11,FALSE)),"")</f>
        <v/>
      </c>
      <c r="D2806" t="str">
        <f t="shared" si="86"/>
        <v/>
      </c>
    </row>
    <row r="2807" spans="1:4" x14ac:dyDescent="0.25">
      <c r="A2807">
        <f t="shared" si="87"/>
        <v>2807</v>
      </c>
      <c r="B2807" t="e">
        <f>IF('Peer Comparison Tool'!$D$11="NR",INDEX('CECL &lt;50B Database'!$A:$A,MATCH(Workings!$A2807,'CECL &lt;50B Database'!$AI:$AI,0)),INDEX('ALLL &lt;50B Database'!$A:$A,MATCH(Workings!$A2807,'ALLL &lt;50B Database'!$AI:$AI,0)))</f>
        <v>#N/A</v>
      </c>
      <c r="C2807" s="3" t="str">
        <f>IFERROR(IFERROR(VLOOKUP($B2807,'CECL &lt;50B Database'!$A:$AA,11,FALSE),VLOOKUP($B2807,'ALLL &lt;50B Database'!$A:$AA,11,FALSE)),"")</f>
        <v/>
      </c>
      <c r="D2807" t="str">
        <f t="shared" si="86"/>
        <v/>
      </c>
    </row>
    <row r="2808" spans="1:4" x14ac:dyDescent="0.25">
      <c r="A2808">
        <f t="shared" si="87"/>
        <v>2808</v>
      </c>
      <c r="B2808" t="e">
        <f>IF('Peer Comparison Tool'!$D$11="NR",INDEX('CECL &lt;50B Database'!$A:$A,MATCH(Workings!$A2808,'CECL &lt;50B Database'!$AI:$AI,0)),INDEX('ALLL &lt;50B Database'!$A:$A,MATCH(Workings!$A2808,'ALLL &lt;50B Database'!$AI:$AI,0)))</f>
        <v>#N/A</v>
      </c>
      <c r="C2808" s="3" t="str">
        <f>IFERROR(IFERROR(VLOOKUP($B2808,'CECL &lt;50B Database'!$A:$AA,11,FALSE),VLOOKUP($B2808,'ALLL &lt;50B Database'!$A:$AA,11,FALSE)),"")</f>
        <v/>
      </c>
      <c r="D2808" t="str">
        <f t="shared" si="86"/>
        <v/>
      </c>
    </row>
    <row r="2809" spans="1:4" x14ac:dyDescent="0.25">
      <c r="A2809">
        <f t="shared" si="87"/>
        <v>2809</v>
      </c>
      <c r="B2809" t="e">
        <f>IF('Peer Comparison Tool'!$D$11="NR",INDEX('CECL &lt;50B Database'!$A:$A,MATCH(Workings!$A2809,'CECL &lt;50B Database'!$AI:$AI,0)),INDEX('ALLL &lt;50B Database'!$A:$A,MATCH(Workings!$A2809,'ALLL &lt;50B Database'!$AI:$AI,0)))</f>
        <v>#N/A</v>
      </c>
      <c r="C2809" s="3" t="str">
        <f>IFERROR(IFERROR(VLOOKUP($B2809,'CECL &lt;50B Database'!$A:$AA,11,FALSE),VLOOKUP($B2809,'ALLL &lt;50B Database'!$A:$AA,11,FALSE)),"")</f>
        <v/>
      </c>
      <c r="D2809" t="str">
        <f t="shared" si="86"/>
        <v/>
      </c>
    </row>
    <row r="2810" spans="1:4" x14ac:dyDescent="0.25">
      <c r="A2810">
        <f t="shared" si="87"/>
        <v>2810</v>
      </c>
      <c r="B2810" t="e">
        <f>IF('Peer Comparison Tool'!$D$11="NR",INDEX('CECL &lt;50B Database'!$A:$A,MATCH(Workings!$A2810,'CECL &lt;50B Database'!$AI:$AI,0)),INDEX('ALLL &lt;50B Database'!$A:$A,MATCH(Workings!$A2810,'ALLL &lt;50B Database'!$AI:$AI,0)))</f>
        <v>#N/A</v>
      </c>
      <c r="C2810" s="3" t="str">
        <f>IFERROR(IFERROR(VLOOKUP($B2810,'CECL &lt;50B Database'!$A:$AA,11,FALSE),VLOOKUP($B2810,'ALLL &lt;50B Database'!$A:$AA,11,FALSE)),"")</f>
        <v/>
      </c>
      <c r="D2810" t="str">
        <f t="shared" si="86"/>
        <v/>
      </c>
    </row>
    <row r="2811" spans="1:4" x14ac:dyDescent="0.25">
      <c r="A2811">
        <f t="shared" si="87"/>
        <v>2811</v>
      </c>
      <c r="B2811" t="e">
        <f>IF('Peer Comparison Tool'!$D$11="NR",INDEX('CECL &lt;50B Database'!$A:$A,MATCH(Workings!$A2811,'CECL &lt;50B Database'!$AI:$AI,0)),INDEX('ALLL &lt;50B Database'!$A:$A,MATCH(Workings!$A2811,'ALLL &lt;50B Database'!$AI:$AI,0)))</f>
        <v>#N/A</v>
      </c>
      <c r="C2811" s="3" t="str">
        <f>IFERROR(IFERROR(VLOOKUP($B2811,'CECL &lt;50B Database'!$A:$AA,11,FALSE),VLOOKUP($B2811,'ALLL &lt;50B Database'!$A:$AA,11,FALSE)),"")</f>
        <v/>
      </c>
      <c r="D2811" t="str">
        <f t="shared" si="86"/>
        <v/>
      </c>
    </row>
    <row r="2812" spans="1:4" x14ac:dyDescent="0.25">
      <c r="A2812">
        <f t="shared" si="87"/>
        <v>2812</v>
      </c>
      <c r="B2812" t="e">
        <f>IF('Peer Comparison Tool'!$D$11="NR",INDEX('CECL &lt;50B Database'!$A:$A,MATCH(Workings!$A2812,'CECL &lt;50B Database'!$AI:$AI,0)),INDEX('ALLL &lt;50B Database'!$A:$A,MATCH(Workings!$A2812,'ALLL &lt;50B Database'!$AI:$AI,0)))</f>
        <v>#N/A</v>
      </c>
      <c r="C2812" s="3" t="str">
        <f>IFERROR(IFERROR(VLOOKUP($B2812,'CECL &lt;50B Database'!$A:$AA,11,FALSE),VLOOKUP($B2812,'ALLL &lt;50B Database'!$A:$AA,11,FALSE)),"")</f>
        <v/>
      </c>
      <c r="D2812" t="str">
        <f t="shared" si="86"/>
        <v/>
      </c>
    </row>
    <row r="2813" spans="1:4" x14ac:dyDescent="0.25">
      <c r="A2813">
        <f t="shared" si="87"/>
        <v>2813</v>
      </c>
      <c r="B2813" t="e">
        <f>IF('Peer Comparison Tool'!$D$11="NR",INDEX('CECL &lt;50B Database'!$A:$A,MATCH(Workings!$A2813,'CECL &lt;50B Database'!$AI:$AI,0)),INDEX('ALLL &lt;50B Database'!$A:$A,MATCH(Workings!$A2813,'ALLL &lt;50B Database'!$AI:$AI,0)))</f>
        <v>#N/A</v>
      </c>
      <c r="C2813" s="3" t="str">
        <f>IFERROR(IFERROR(VLOOKUP($B2813,'CECL &lt;50B Database'!$A:$AA,11,FALSE),VLOOKUP($B2813,'ALLL &lt;50B Database'!$A:$AA,11,FALSE)),"")</f>
        <v/>
      </c>
      <c r="D2813" t="str">
        <f t="shared" si="86"/>
        <v/>
      </c>
    </row>
    <row r="2814" spans="1:4" x14ac:dyDescent="0.25">
      <c r="A2814">
        <f t="shared" si="87"/>
        <v>2814</v>
      </c>
      <c r="B2814" t="e">
        <f>IF('Peer Comparison Tool'!$D$11="NR",INDEX('CECL &lt;50B Database'!$A:$A,MATCH(Workings!$A2814,'CECL &lt;50B Database'!$AI:$AI,0)),INDEX('ALLL &lt;50B Database'!$A:$A,MATCH(Workings!$A2814,'ALLL &lt;50B Database'!$AI:$AI,0)))</f>
        <v>#N/A</v>
      </c>
      <c r="C2814" s="3" t="str">
        <f>IFERROR(IFERROR(VLOOKUP($B2814,'CECL &lt;50B Database'!$A:$AA,11,FALSE),VLOOKUP($B2814,'ALLL &lt;50B Database'!$A:$AA,11,FALSE)),"")</f>
        <v/>
      </c>
      <c r="D2814" t="str">
        <f t="shared" si="86"/>
        <v/>
      </c>
    </row>
    <row r="2815" spans="1:4" x14ac:dyDescent="0.25">
      <c r="A2815">
        <f t="shared" si="87"/>
        <v>2815</v>
      </c>
      <c r="B2815" t="e">
        <f>IF('Peer Comparison Tool'!$D$11="NR",INDEX('CECL &lt;50B Database'!$A:$A,MATCH(Workings!$A2815,'CECL &lt;50B Database'!$AI:$AI,0)),INDEX('ALLL &lt;50B Database'!$A:$A,MATCH(Workings!$A2815,'ALLL &lt;50B Database'!$AI:$AI,0)))</f>
        <v>#N/A</v>
      </c>
      <c r="C2815" s="3" t="str">
        <f>IFERROR(IFERROR(VLOOKUP($B2815,'CECL &lt;50B Database'!$A:$AA,11,FALSE),VLOOKUP($B2815,'ALLL &lt;50B Database'!$A:$AA,11,FALSE)),"")</f>
        <v/>
      </c>
      <c r="D2815" t="str">
        <f t="shared" si="86"/>
        <v/>
      </c>
    </row>
    <row r="2816" spans="1:4" x14ac:dyDescent="0.25">
      <c r="A2816">
        <f t="shared" si="87"/>
        <v>2816</v>
      </c>
      <c r="B2816" t="e">
        <f>IF('Peer Comparison Tool'!$D$11="NR",INDEX('CECL &lt;50B Database'!$A:$A,MATCH(Workings!$A2816,'CECL &lt;50B Database'!$AI:$AI,0)),INDEX('ALLL &lt;50B Database'!$A:$A,MATCH(Workings!$A2816,'ALLL &lt;50B Database'!$AI:$AI,0)))</f>
        <v>#N/A</v>
      </c>
      <c r="C2816" s="3" t="str">
        <f>IFERROR(IFERROR(VLOOKUP($B2816,'CECL &lt;50B Database'!$A:$AA,11,FALSE),VLOOKUP($B2816,'ALLL &lt;50B Database'!$A:$AA,11,FALSE)),"")</f>
        <v/>
      </c>
      <c r="D2816" t="str">
        <f t="shared" si="86"/>
        <v/>
      </c>
    </row>
    <row r="2817" spans="1:4" x14ac:dyDescent="0.25">
      <c r="A2817">
        <f t="shared" si="87"/>
        <v>2817</v>
      </c>
      <c r="B2817" t="e">
        <f>IF('Peer Comparison Tool'!$D$11="NR",INDEX('CECL &lt;50B Database'!$A:$A,MATCH(Workings!$A2817,'CECL &lt;50B Database'!$AI:$AI,0)),INDEX('ALLL &lt;50B Database'!$A:$A,MATCH(Workings!$A2817,'ALLL &lt;50B Database'!$AI:$AI,0)))</f>
        <v>#N/A</v>
      </c>
      <c r="C2817" s="3" t="str">
        <f>IFERROR(IFERROR(VLOOKUP($B2817,'CECL &lt;50B Database'!$A:$AA,11,FALSE),VLOOKUP($B2817,'ALLL &lt;50B Database'!$A:$AA,11,FALSE)),"")</f>
        <v/>
      </c>
      <c r="D2817" t="str">
        <f t="shared" si="86"/>
        <v/>
      </c>
    </row>
    <row r="2818" spans="1:4" x14ac:dyDescent="0.25">
      <c r="A2818">
        <f t="shared" si="87"/>
        <v>2818</v>
      </c>
      <c r="B2818" t="e">
        <f>IF('Peer Comparison Tool'!$D$11="NR",INDEX('CECL &lt;50B Database'!$A:$A,MATCH(Workings!$A2818,'CECL &lt;50B Database'!$AI:$AI,0)),INDEX('ALLL &lt;50B Database'!$A:$A,MATCH(Workings!$A2818,'ALLL &lt;50B Database'!$AI:$AI,0)))</f>
        <v>#N/A</v>
      </c>
      <c r="C2818" s="3" t="str">
        <f>IFERROR(IFERROR(VLOOKUP($B2818,'CECL &lt;50B Database'!$A:$AA,11,FALSE),VLOOKUP($B2818,'ALLL &lt;50B Database'!$A:$AA,11,FALSE)),"")</f>
        <v/>
      </c>
      <c r="D2818" t="str">
        <f t="shared" ref="D2818:D2881" si="88">IFERROR(RANK($C2818,$C$1:$C$5000,0),"")</f>
        <v/>
      </c>
    </row>
    <row r="2819" spans="1:4" x14ac:dyDescent="0.25">
      <c r="A2819">
        <f t="shared" si="87"/>
        <v>2819</v>
      </c>
      <c r="B2819" t="e">
        <f>IF('Peer Comparison Tool'!$D$11="NR",INDEX('CECL &lt;50B Database'!$A:$A,MATCH(Workings!$A2819,'CECL &lt;50B Database'!$AI:$AI,0)),INDEX('ALLL &lt;50B Database'!$A:$A,MATCH(Workings!$A2819,'ALLL &lt;50B Database'!$AI:$AI,0)))</f>
        <v>#N/A</v>
      </c>
      <c r="C2819" s="3" t="str">
        <f>IFERROR(IFERROR(VLOOKUP($B2819,'CECL &lt;50B Database'!$A:$AA,11,FALSE),VLOOKUP($B2819,'ALLL &lt;50B Database'!$A:$AA,11,FALSE)),"")</f>
        <v/>
      </c>
      <c r="D2819" t="str">
        <f t="shared" si="88"/>
        <v/>
      </c>
    </row>
    <row r="2820" spans="1:4" x14ac:dyDescent="0.25">
      <c r="A2820">
        <f t="shared" ref="A2820:A2883" si="89">A2819+1</f>
        <v>2820</v>
      </c>
      <c r="B2820" t="e">
        <f>IF('Peer Comparison Tool'!$D$11="NR",INDEX('CECL &lt;50B Database'!$A:$A,MATCH(Workings!$A2820,'CECL &lt;50B Database'!$AI:$AI,0)),INDEX('ALLL &lt;50B Database'!$A:$A,MATCH(Workings!$A2820,'ALLL &lt;50B Database'!$AI:$AI,0)))</f>
        <v>#N/A</v>
      </c>
      <c r="C2820" s="3" t="str">
        <f>IFERROR(IFERROR(VLOOKUP($B2820,'CECL &lt;50B Database'!$A:$AA,11,FALSE),VLOOKUP($B2820,'ALLL &lt;50B Database'!$A:$AA,11,FALSE)),"")</f>
        <v/>
      </c>
      <c r="D2820" t="str">
        <f t="shared" si="88"/>
        <v/>
      </c>
    </row>
    <row r="2821" spans="1:4" x14ac:dyDescent="0.25">
      <c r="A2821">
        <f t="shared" si="89"/>
        <v>2821</v>
      </c>
      <c r="B2821" t="e">
        <f>IF('Peer Comparison Tool'!$D$11="NR",INDEX('CECL &lt;50B Database'!$A:$A,MATCH(Workings!$A2821,'CECL &lt;50B Database'!$AI:$AI,0)),INDEX('ALLL &lt;50B Database'!$A:$A,MATCH(Workings!$A2821,'ALLL &lt;50B Database'!$AI:$AI,0)))</f>
        <v>#N/A</v>
      </c>
      <c r="C2821" s="3" t="str">
        <f>IFERROR(IFERROR(VLOOKUP($B2821,'CECL &lt;50B Database'!$A:$AA,11,FALSE),VLOOKUP($B2821,'ALLL &lt;50B Database'!$A:$AA,11,FALSE)),"")</f>
        <v/>
      </c>
      <c r="D2821" t="str">
        <f t="shared" si="88"/>
        <v/>
      </c>
    </row>
    <row r="2822" spans="1:4" x14ac:dyDescent="0.25">
      <c r="A2822">
        <f t="shared" si="89"/>
        <v>2822</v>
      </c>
      <c r="B2822" t="e">
        <f>IF('Peer Comparison Tool'!$D$11="NR",INDEX('CECL &lt;50B Database'!$A:$A,MATCH(Workings!$A2822,'CECL &lt;50B Database'!$AI:$AI,0)),INDEX('ALLL &lt;50B Database'!$A:$A,MATCH(Workings!$A2822,'ALLL &lt;50B Database'!$AI:$AI,0)))</f>
        <v>#N/A</v>
      </c>
      <c r="C2822" s="3" t="str">
        <f>IFERROR(IFERROR(VLOOKUP($B2822,'CECL &lt;50B Database'!$A:$AA,11,FALSE),VLOOKUP($B2822,'ALLL &lt;50B Database'!$A:$AA,11,FALSE)),"")</f>
        <v/>
      </c>
      <c r="D2822" t="str">
        <f t="shared" si="88"/>
        <v/>
      </c>
    </row>
    <row r="2823" spans="1:4" x14ac:dyDescent="0.25">
      <c r="A2823">
        <f t="shared" si="89"/>
        <v>2823</v>
      </c>
      <c r="B2823" t="e">
        <f>IF('Peer Comparison Tool'!$D$11="NR",INDEX('CECL &lt;50B Database'!$A:$A,MATCH(Workings!$A2823,'CECL &lt;50B Database'!$AI:$AI,0)),INDEX('ALLL &lt;50B Database'!$A:$A,MATCH(Workings!$A2823,'ALLL &lt;50B Database'!$AI:$AI,0)))</f>
        <v>#N/A</v>
      </c>
      <c r="C2823" s="3" t="str">
        <f>IFERROR(IFERROR(VLOOKUP($B2823,'CECL &lt;50B Database'!$A:$AA,11,FALSE),VLOOKUP($B2823,'ALLL &lt;50B Database'!$A:$AA,11,FALSE)),"")</f>
        <v/>
      </c>
      <c r="D2823" t="str">
        <f t="shared" si="88"/>
        <v/>
      </c>
    </row>
    <row r="2824" spans="1:4" x14ac:dyDescent="0.25">
      <c r="A2824">
        <f t="shared" si="89"/>
        <v>2824</v>
      </c>
      <c r="B2824" t="e">
        <f>IF('Peer Comparison Tool'!$D$11="NR",INDEX('CECL &lt;50B Database'!$A:$A,MATCH(Workings!$A2824,'CECL &lt;50B Database'!$AI:$AI,0)),INDEX('ALLL &lt;50B Database'!$A:$A,MATCH(Workings!$A2824,'ALLL &lt;50B Database'!$AI:$AI,0)))</f>
        <v>#N/A</v>
      </c>
      <c r="C2824" s="3" t="str">
        <f>IFERROR(IFERROR(VLOOKUP($B2824,'CECL &lt;50B Database'!$A:$AA,11,FALSE),VLOOKUP($B2824,'ALLL &lt;50B Database'!$A:$AA,11,FALSE)),"")</f>
        <v/>
      </c>
      <c r="D2824" t="str">
        <f t="shared" si="88"/>
        <v/>
      </c>
    </row>
    <row r="2825" spans="1:4" x14ac:dyDescent="0.25">
      <c r="A2825">
        <f t="shared" si="89"/>
        <v>2825</v>
      </c>
      <c r="B2825" t="e">
        <f>IF('Peer Comparison Tool'!$D$11="NR",INDEX('CECL &lt;50B Database'!$A:$A,MATCH(Workings!$A2825,'CECL &lt;50B Database'!$AI:$AI,0)),INDEX('ALLL &lt;50B Database'!$A:$A,MATCH(Workings!$A2825,'ALLL &lt;50B Database'!$AI:$AI,0)))</f>
        <v>#N/A</v>
      </c>
      <c r="C2825" s="3" t="str">
        <f>IFERROR(IFERROR(VLOOKUP($B2825,'CECL &lt;50B Database'!$A:$AA,11,FALSE),VLOOKUP($B2825,'ALLL &lt;50B Database'!$A:$AA,11,FALSE)),"")</f>
        <v/>
      </c>
      <c r="D2825" t="str">
        <f t="shared" si="88"/>
        <v/>
      </c>
    </row>
    <row r="2826" spans="1:4" x14ac:dyDescent="0.25">
      <c r="A2826">
        <f t="shared" si="89"/>
        <v>2826</v>
      </c>
      <c r="B2826" t="e">
        <f>IF('Peer Comparison Tool'!$D$11="NR",INDEX('CECL &lt;50B Database'!$A:$A,MATCH(Workings!$A2826,'CECL &lt;50B Database'!$AI:$AI,0)),INDEX('ALLL &lt;50B Database'!$A:$A,MATCH(Workings!$A2826,'ALLL &lt;50B Database'!$AI:$AI,0)))</f>
        <v>#N/A</v>
      </c>
      <c r="C2826" s="3" t="str">
        <f>IFERROR(IFERROR(VLOOKUP($B2826,'CECL &lt;50B Database'!$A:$AA,11,FALSE),VLOOKUP($B2826,'ALLL &lt;50B Database'!$A:$AA,11,FALSE)),"")</f>
        <v/>
      </c>
      <c r="D2826" t="str">
        <f t="shared" si="88"/>
        <v/>
      </c>
    </row>
    <row r="2827" spans="1:4" x14ac:dyDescent="0.25">
      <c r="A2827">
        <f t="shared" si="89"/>
        <v>2827</v>
      </c>
      <c r="B2827" t="e">
        <f>IF('Peer Comparison Tool'!$D$11="NR",INDEX('CECL &lt;50B Database'!$A:$A,MATCH(Workings!$A2827,'CECL &lt;50B Database'!$AI:$AI,0)),INDEX('ALLL &lt;50B Database'!$A:$A,MATCH(Workings!$A2827,'ALLL &lt;50B Database'!$AI:$AI,0)))</f>
        <v>#N/A</v>
      </c>
      <c r="C2827" s="3" t="str">
        <f>IFERROR(IFERROR(VLOOKUP($B2827,'CECL &lt;50B Database'!$A:$AA,11,FALSE),VLOOKUP($B2827,'ALLL &lt;50B Database'!$A:$AA,11,FALSE)),"")</f>
        <v/>
      </c>
      <c r="D2827" t="str">
        <f t="shared" si="88"/>
        <v/>
      </c>
    </row>
    <row r="2828" spans="1:4" x14ac:dyDescent="0.25">
      <c r="A2828">
        <f t="shared" si="89"/>
        <v>2828</v>
      </c>
      <c r="B2828" t="e">
        <f>IF('Peer Comparison Tool'!$D$11="NR",INDEX('CECL &lt;50B Database'!$A:$A,MATCH(Workings!$A2828,'CECL &lt;50B Database'!$AI:$AI,0)),INDEX('ALLL &lt;50B Database'!$A:$A,MATCH(Workings!$A2828,'ALLL &lt;50B Database'!$AI:$AI,0)))</f>
        <v>#N/A</v>
      </c>
      <c r="C2828" s="3" t="str">
        <f>IFERROR(IFERROR(VLOOKUP($B2828,'CECL &lt;50B Database'!$A:$AA,11,FALSE),VLOOKUP($B2828,'ALLL &lt;50B Database'!$A:$AA,11,FALSE)),"")</f>
        <v/>
      </c>
      <c r="D2828" t="str">
        <f t="shared" si="88"/>
        <v/>
      </c>
    </row>
    <row r="2829" spans="1:4" x14ac:dyDescent="0.25">
      <c r="A2829">
        <f t="shared" si="89"/>
        <v>2829</v>
      </c>
      <c r="B2829" t="e">
        <f>IF('Peer Comparison Tool'!$D$11="NR",INDEX('CECL &lt;50B Database'!$A:$A,MATCH(Workings!$A2829,'CECL &lt;50B Database'!$AI:$AI,0)),INDEX('ALLL &lt;50B Database'!$A:$A,MATCH(Workings!$A2829,'ALLL &lt;50B Database'!$AI:$AI,0)))</f>
        <v>#N/A</v>
      </c>
      <c r="C2829" s="3" t="str">
        <f>IFERROR(IFERROR(VLOOKUP($B2829,'CECL &lt;50B Database'!$A:$AA,11,FALSE),VLOOKUP($B2829,'ALLL &lt;50B Database'!$A:$AA,11,FALSE)),"")</f>
        <v/>
      </c>
      <c r="D2829" t="str">
        <f t="shared" si="88"/>
        <v/>
      </c>
    </row>
    <row r="2830" spans="1:4" x14ac:dyDescent="0.25">
      <c r="A2830">
        <f t="shared" si="89"/>
        <v>2830</v>
      </c>
      <c r="B2830" t="e">
        <f>IF('Peer Comparison Tool'!$D$11="NR",INDEX('CECL &lt;50B Database'!$A:$A,MATCH(Workings!$A2830,'CECL &lt;50B Database'!$AI:$AI,0)),INDEX('ALLL &lt;50B Database'!$A:$A,MATCH(Workings!$A2830,'ALLL &lt;50B Database'!$AI:$AI,0)))</f>
        <v>#N/A</v>
      </c>
      <c r="C2830" s="3" t="str">
        <f>IFERROR(IFERROR(VLOOKUP($B2830,'CECL &lt;50B Database'!$A:$AA,11,FALSE),VLOOKUP($B2830,'ALLL &lt;50B Database'!$A:$AA,11,FALSE)),"")</f>
        <v/>
      </c>
      <c r="D2830" t="str">
        <f t="shared" si="88"/>
        <v/>
      </c>
    </row>
    <row r="2831" spans="1:4" x14ac:dyDescent="0.25">
      <c r="A2831">
        <f t="shared" si="89"/>
        <v>2831</v>
      </c>
      <c r="B2831" t="e">
        <f>IF('Peer Comparison Tool'!$D$11="NR",INDEX('CECL &lt;50B Database'!$A:$A,MATCH(Workings!$A2831,'CECL &lt;50B Database'!$AI:$AI,0)),INDEX('ALLL &lt;50B Database'!$A:$A,MATCH(Workings!$A2831,'ALLL &lt;50B Database'!$AI:$AI,0)))</f>
        <v>#N/A</v>
      </c>
      <c r="C2831" s="3" t="str">
        <f>IFERROR(IFERROR(VLOOKUP($B2831,'CECL &lt;50B Database'!$A:$AA,11,FALSE),VLOOKUP($B2831,'ALLL &lt;50B Database'!$A:$AA,11,FALSE)),"")</f>
        <v/>
      </c>
      <c r="D2831" t="str">
        <f t="shared" si="88"/>
        <v/>
      </c>
    </row>
    <row r="2832" spans="1:4" x14ac:dyDescent="0.25">
      <c r="A2832">
        <f t="shared" si="89"/>
        <v>2832</v>
      </c>
      <c r="B2832" t="e">
        <f>IF('Peer Comparison Tool'!$D$11="NR",INDEX('CECL &lt;50B Database'!$A:$A,MATCH(Workings!$A2832,'CECL &lt;50B Database'!$AI:$AI,0)),INDEX('ALLL &lt;50B Database'!$A:$A,MATCH(Workings!$A2832,'ALLL &lt;50B Database'!$AI:$AI,0)))</f>
        <v>#N/A</v>
      </c>
      <c r="C2832" s="3" t="str">
        <f>IFERROR(IFERROR(VLOOKUP($B2832,'CECL &lt;50B Database'!$A:$AA,11,FALSE),VLOOKUP($B2832,'ALLL &lt;50B Database'!$A:$AA,11,FALSE)),"")</f>
        <v/>
      </c>
      <c r="D2832" t="str">
        <f t="shared" si="88"/>
        <v/>
      </c>
    </row>
    <row r="2833" spans="1:4" x14ac:dyDescent="0.25">
      <c r="A2833">
        <f t="shared" si="89"/>
        <v>2833</v>
      </c>
      <c r="B2833" t="e">
        <f>IF('Peer Comparison Tool'!$D$11="NR",INDEX('CECL &lt;50B Database'!$A:$A,MATCH(Workings!$A2833,'CECL &lt;50B Database'!$AI:$AI,0)),INDEX('ALLL &lt;50B Database'!$A:$A,MATCH(Workings!$A2833,'ALLL &lt;50B Database'!$AI:$AI,0)))</f>
        <v>#N/A</v>
      </c>
      <c r="C2833" s="3" t="str">
        <f>IFERROR(IFERROR(VLOOKUP($B2833,'CECL &lt;50B Database'!$A:$AA,11,FALSE),VLOOKUP($B2833,'ALLL &lt;50B Database'!$A:$AA,11,FALSE)),"")</f>
        <v/>
      </c>
      <c r="D2833" t="str">
        <f t="shared" si="88"/>
        <v/>
      </c>
    </row>
    <row r="2834" spans="1:4" x14ac:dyDescent="0.25">
      <c r="A2834">
        <f t="shared" si="89"/>
        <v>2834</v>
      </c>
      <c r="B2834" t="e">
        <f>IF('Peer Comparison Tool'!$D$11="NR",INDEX('CECL &lt;50B Database'!$A:$A,MATCH(Workings!$A2834,'CECL &lt;50B Database'!$AI:$AI,0)),INDEX('ALLL &lt;50B Database'!$A:$A,MATCH(Workings!$A2834,'ALLL &lt;50B Database'!$AI:$AI,0)))</f>
        <v>#N/A</v>
      </c>
      <c r="C2834" s="3" t="str">
        <f>IFERROR(IFERROR(VLOOKUP($B2834,'CECL &lt;50B Database'!$A:$AA,11,FALSE),VLOOKUP($B2834,'ALLL &lt;50B Database'!$A:$AA,11,FALSE)),"")</f>
        <v/>
      </c>
      <c r="D2834" t="str">
        <f t="shared" si="88"/>
        <v/>
      </c>
    </row>
    <row r="2835" spans="1:4" x14ac:dyDescent="0.25">
      <c r="A2835">
        <f t="shared" si="89"/>
        <v>2835</v>
      </c>
      <c r="B2835" t="e">
        <f>IF('Peer Comparison Tool'!$D$11="NR",INDEX('CECL &lt;50B Database'!$A:$A,MATCH(Workings!$A2835,'CECL &lt;50B Database'!$AI:$AI,0)),INDEX('ALLL &lt;50B Database'!$A:$A,MATCH(Workings!$A2835,'ALLL &lt;50B Database'!$AI:$AI,0)))</f>
        <v>#N/A</v>
      </c>
      <c r="C2835" s="3" t="str">
        <f>IFERROR(IFERROR(VLOOKUP($B2835,'CECL &lt;50B Database'!$A:$AA,11,FALSE),VLOOKUP($B2835,'ALLL &lt;50B Database'!$A:$AA,11,FALSE)),"")</f>
        <v/>
      </c>
      <c r="D2835" t="str">
        <f t="shared" si="88"/>
        <v/>
      </c>
    </row>
    <row r="2836" spans="1:4" x14ac:dyDescent="0.25">
      <c r="A2836">
        <f t="shared" si="89"/>
        <v>2836</v>
      </c>
      <c r="B2836" t="e">
        <f>IF('Peer Comparison Tool'!$D$11="NR",INDEX('CECL &lt;50B Database'!$A:$A,MATCH(Workings!$A2836,'CECL &lt;50B Database'!$AI:$AI,0)),INDEX('ALLL &lt;50B Database'!$A:$A,MATCH(Workings!$A2836,'ALLL &lt;50B Database'!$AI:$AI,0)))</f>
        <v>#N/A</v>
      </c>
      <c r="C2836" s="3" t="str">
        <f>IFERROR(IFERROR(VLOOKUP($B2836,'CECL &lt;50B Database'!$A:$AA,11,FALSE),VLOOKUP($B2836,'ALLL &lt;50B Database'!$A:$AA,11,FALSE)),"")</f>
        <v/>
      </c>
      <c r="D2836" t="str">
        <f t="shared" si="88"/>
        <v/>
      </c>
    </row>
    <row r="2837" spans="1:4" x14ac:dyDescent="0.25">
      <c r="A2837">
        <f t="shared" si="89"/>
        <v>2837</v>
      </c>
      <c r="B2837" t="e">
        <f>IF('Peer Comparison Tool'!$D$11="NR",INDEX('CECL &lt;50B Database'!$A:$A,MATCH(Workings!$A2837,'CECL &lt;50B Database'!$AI:$AI,0)),INDEX('ALLL &lt;50B Database'!$A:$A,MATCH(Workings!$A2837,'ALLL &lt;50B Database'!$AI:$AI,0)))</f>
        <v>#N/A</v>
      </c>
      <c r="C2837" s="3" t="str">
        <f>IFERROR(IFERROR(VLOOKUP($B2837,'CECL &lt;50B Database'!$A:$AA,11,FALSE),VLOOKUP($B2837,'ALLL &lt;50B Database'!$A:$AA,11,FALSE)),"")</f>
        <v/>
      </c>
      <c r="D2837" t="str">
        <f t="shared" si="88"/>
        <v/>
      </c>
    </row>
    <row r="2838" spans="1:4" x14ac:dyDescent="0.25">
      <c r="A2838">
        <f t="shared" si="89"/>
        <v>2838</v>
      </c>
      <c r="B2838" t="e">
        <f>IF('Peer Comparison Tool'!$D$11="NR",INDEX('CECL &lt;50B Database'!$A:$A,MATCH(Workings!$A2838,'CECL &lt;50B Database'!$AI:$AI,0)),INDEX('ALLL &lt;50B Database'!$A:$A,MATCH(Workings!$A2838,'ALLL &lt;50B Database'!$AI:$AI,0)))</f>
        <v>#N/A</v>
      </c>
      <c r="C2838" s="3" t="str">
        <f>IFERROR(IFERROR(VLOOKUP($B2838,'CECL &lt;50B Database'!$A:$AA,11,FALSE),VLOOKUP($B2838,'ALLL &lt;50B Database'!$A:$AA,11,FALSE)),"")</f>
        <v/>
      </c>
      <c r="D2838" t="str">
        <f t="shared" si="88"/>
        <v/>
      </c>
    </row>
    <row r="2839" spans="1:4" x14ac:dyDescent="0.25">
      <c r="A2839">
        <f t="shared" si="89"/>
        <v>2839</v>
      </c>
      <c r="B2839" t="e">
        <f>IF('Peer Comparison Tool'!$D$11="NR",INDEX('CECL &lt;50B Database'!$A:$A,MATCH(Workings!$A2839,'CECL &lt;50B Database'!$AI:$AI,0)),INDEX('ALLL &lt;50B Database'!$A:$A,MATCH(Workings!$A2839,'ALLL &lt;50B Database'!$AI:$AI,0)))</f>
        <v>#N/A</v>
      </c>
      <c r="C2839" s="3" t="str">
        <f>IFERROR(IFERROR(VLOOKUP($B2839,'CECL &lt;50B Database'!$A:$AA,11,FALSE),VLOOKUP($B2839,'ALLL &lt;50B Database'!$A:$AA,11,FALSE)),"")</f>
        <v/>
      </c>
      <c r="D2839" t="str">
        <f t="shared" si="88"/>
        <v/>
      </c>
    </row>
    <row r="2840" spans="1:4" x14ac:dyDescent="0.25">
      <c r="A2840">
        <f t="shared" si="89"/>
        <v>2840</v>
      </c>
      <c r="B2840" t="e">
        <f>IF('Peer Comparison Tool'!$D$11="NR",INDEX('CECL &lt;50B Database'!$A:$A,MATCH(Workings!$A2840,'CECL &lt;50B Database'!$AI:$AI,0)),INDEX('ALLL &lt;50B Database'!$A:$A,MATCH(Workings!$A2840,'ALLL &lt;50B Database'!$AI:$AI,0)))</f>
        <v>#N/A</v>
      </c>
      <c r="C2840" s="3" t="str">
        <f>IFERROR(IFERROR(VLOOKUP($B2840,'CECL &lt;50B Database'!$A:$AA,11,FALSE),VLOOKUP($B2840,'ALLL &lt;50B Database'!$A:$AA,11,FALSE)),"")</f>
        <v/>
      </c>
      <c r="D2840" t="str">
        <f t="shared" si="88"/>
        <v/>
      </c>
    </row>
    <row r="2841" spans="1:4" x14ac:dyDescent="0.25">
      <c r="A2841">
        <f t="shared" si="89"/>
        <v>2841</v>
      </c>
      <c r="B2841" t="e">
        <f>IF('Peer Comparison Tool'!$D$11="NR",INDEX('CECL &lt;50B Database'!$A:$A,MATCH(Workings!$A2841,'CECL &lt;50B Database'!$AI:$AI,0)),INDEX('ALLL &lt;50B Database'!$A:$A,MATCH(Workings!$A2841,'ALLL &lt;50B Database'!$AI:$AI,0)))</f>
        <v>#N/A</v>
      </c>
      <c r="C2841" s="3" t="str">
        <f>IFERROR(IFERROR(VLOOKUP($B2841,'CECL &lt;50B Database'!$A:$AA,11,FALSE),VLOOKUP($B2841,'ALLL &lt;50B Database'!$A:$AA,11,FALSE)),"")</f>
        <v/>
      </c>
      <c r="D2841" t="str">
        <f t="shared" si="88"/>
        <v/>
      </c>
    </row>
    <row r="2842" spans="1:4" x14ac:dyDescent="0.25">
      <c r="A2842">
        <f t="shared" si="89"/>
        <v>2842</v>
      </c>
      <c r="B2842" t="e">
        <f>IF('Peer Comparison Tool'!$D$11="NR",INDEX('CECL &lt;50B Database'!$A:$A,MATCH(Workings!$A2842,'CECL &lt;50B Database'!$AI:$AI,0)),INDEX('ALLL &lt;50B Database'!$A:$A,MATCH(Workings!$A2842,'ALLL &lt;50B Database'!$AI:$AI,0)))</f>
        <v>#N/A</v>
      </c>
      <c r="C2842" s="3" t="str">
        <f>IFERROR(IFERROR(VLOOKUP($B2842,'CECL &lt;50B Database'!$A:$AA,11,FALSE),VLOOKUP($B2842,'ALLL &lt;50B Database'!$A:$AA,11,FALSE)),"")</f>
        <v/>
      </c>
      <c r="D2842" t="str">
        <f t="shared" si="88"/>
        <v/>
      </c>
    </row>
    <row r="2843" spans="1:4" x14ac:dyDescent="0.25">
      <c r="A2843">
        <f t="shared" si="89"/>
        <v>2843</v>
      </c>
      <c r="B2843" t="e">
        <f>IF('Peer Comparison Tool'!$D$11="NR",INDEX('CECL &lt;50B Database'!$A:$A,MATCH(Workings!$A2843,'CECL &lt;50B Database'!$AI:$AI,0)),INDEX('ALLL &lt;50B Database'!$A:$A,MATCH(Workings!$A2843,'ALLL &lt;50B Database'!$AI:$AI,0)))</f>
        <v>#N/A</v>
      </c>
      <c r="C2843" s="3" t="str">
        <f>IFERROR(IFERROR(VLOOKUP($B2843,'CECL &lt;50B Database'!$A:$AA,11,FALSE),VLOOKUP($B2843,'ALLL &lt;50B Database'!$A:$AA,11,FALSE)),"")</f>
        <v/>
      </c>
      <c r="D2843" t="str">
        <f t="shared" si="88"/>
        <v/>
      </c>
    </row>
    <row r="2844" spans="1:4" x14ac:dyDescent="0.25">
      <c r="A2844">
        <f t="shared" si="89"/>
        <v>2844</v>
      </c>
      <c r="B2844" t="e">
        <f>IF('Peer Comparison Tool'!$D$11="NR",INDEX('CECL &lt;50B Database'!$A:$A,MATCH(Workings!$A2844,'CECL &lt;50B Database'!$AI:$AI,0)),INDEX('ALLL &lt;50B Database'!$A:$A,MATCH(Workings!$A2844,'ALLL &lt;50B Database'!$AI:$AI,0)))</f>
        <v>#N/A</v>
      </c>
      <c r="C2844" s="3" t="str">
        <f>IFERROR(IFERROR(VLOOKUP($B2844,'CECL &lt;50B Database'!$A:$AA,11,FALSE),VLOOKUP($B2844,'ALLL &lt;50B Database'!$A:$AA,11,FALSE)),"")</f>
        <v/>
      </c>
      <c r="D2844" t="str">
        <f t="shared" si="88"/>
        <v/>
      </c>
    </row>
    <row r="2845" spans="1:4" x14ac:dyDescent="0.25">
      <c r="A2845">
        <f t="shared" si="89"/>
        <v>2845</v>
      </c>
      <c r="B2845" t="e">
        <f>IF('Peer Comparison Tool'!$D$11="NR",INDEX('CECL &lt;50B Database'!$A:$A,MATCH(Workings!$A2845,'CECL &lt;50B Database'!$AI:$AI,0)),INDEX('ALLL &lt;50B Database'!$A:$A,MATCH(Workings!$A2845,'ALLL &lt;50B Database'!$AI:$AI,0)))</f>
        <v>#N/A</v>
      </c>
      <c r="C2845" s="3" t="str">
        <f>IFERROR(IFERROR(VLOOKUP($B2845,'CECL &lt;50B Database'!$A:$AA,11,FALSE),VLOOKUP($B2845,'ALLL &lt;50B Database'!$A:$AA,11,FALSE)),"")</f>
        <v/>
      </c>
      <c r="D2845" t="str">
        <f t="shared" si="88"/>
        <v/>
      </c>
    </row>
    <row r="2846" spans="1:4" x14ac:dyDescent="0.25">
      <c r="A2846">
        <f t="shared" si="89"/>
        <v>2846</v>
      </c>
      <c r="B2846" t="e">
        <f>IF('Peer Comparison Tool'!$D$11="NR",INDEX('CECL &lt;50B Database'!$A:$A,MATCH(Workings!$A2846,'CECL &lt;50B Database'!$AI:$AI,0)),INDEX('ALLL &lt;50B Database'!$A:$A,MATCH(Workings!$A2846,'ALLL &lt;50B Database'!$AI:$AI,0)))</f>
        <v>#N/A</v>
      </c>
      <c r="C2846" s="3" t="str">
        <f>IFERROR(IFERROR(VLOOKUP($B2846,'CECL &lt;50B Database'!$A:$AA,11,FALSE),VLOOKUP($B2846,'ALLL &lt;50B Database'!$A:$AA,11,FALSE)),"")</f>
        <v/>
      </c>
      <c r="D2846" t="str">
        <f t="shared" si="88"/>
        <v/>
      </c>
    </row>
    <row r="2847" spans="1:4" x14ac:dyDescent="0.25">
      <c r="A2847">
        <f t="shared" si="89"/>
        <v>2847</v>
      </c>
      <c r="B2847" t="e">
        <f>IF('Peer Comparison Tool'!$D$11="NR",INDEX('CECL &lt;50B Database'!$A:$A,MATCH(Workings!$A2847,'CECL &lt;50B Database'!$AI:$AI,0)),INDEX('ALLL &lt;50B Database'!$A:$A,MATCH(Workings!$A2847,'ALLL &lt;50B Database'!$AI:$AI,0)))</f>
        <v>#N/A</v>
      </c>
      <c r="C2847" s="3" t="str">
        <f>IFERROR(IFERROR(VLOOKUP($B2847,'CECL &lt;50B Database'!$A:$AA,11,FALSE),VLOOKUP($B2847,'ALLL &lt;50B Database'!$A:$AA,11,FALSE)),"")</f>
        <v/>
      </c>
      <c r="D2847" t="str">
        <f t="shared" si="88"/>
        <v/>
      </c>
    </row>
    <row r="2848" spans="1:4" x14ac:dyDescent="0.25">
      <c r="A2848">
        <f t="shared" si="89"/>
        <v>2848</v>
      </c>
      <c r="B2848" t="e">
        <f>IF('Peer Comparison Tool'!$D$11="NR",INDEX('CECL &lt;50B Database'!$A:$A,MATCH(Workings!$A2848,'CECL &lt;50B Database'!$AI:$AI,0)),INDEX('ALLL &lt;50B Database'!$A:$A,MATCH(Workings!$A2848,'ALLL &lt;50B Database'!$AI:$AI,0)))</f>
        <v>#N/A</v>
      </c>
      <c r="C2848" s="3" t="str">
        <f>IFERROR(IFERROR(VLOOKUP($B2848,'CECL &lt;50B Database'!$A:$AA,11,FALSE),VLOOKUP($B2848,'ALLL &lt;50B Database'!$A:$AA,11,FALSE)),"")</f>
        <v/>
      </c>
      <c r="D2848" t="str">
        <f t="shared" si="88"/>
        <v/>
      </c>
    </row>
    <row r="2849" spans="1:4" x14ac:dyDescent="0.25">
      <c r="A2849">
        <f t="shared" si="89"/>
        <v>2849</v>
      </c>
      <c r="B2849" t="e">
        <f>IF('Peer Comparison Tool'!$D$11="NR",INDEX('CECL &lt;50B Database'!$A:$A,MATCH(Workings!$A2849,'CECL &lt;50B Database'!$AI:$AI,0)),INDEX('ALLL &lt;50B Database'!$A:$A,MATCH(Workings!$A2849,'ALLL &lt;50B Database'!$AI:$AI,0)))</f>
        <v>#N/A</v>
      </c>
      <c r="C2849" s="3" t="str">
        <f>IFERROR(IFERROR(VLOOKUP($B2849,'CECL &lt;50B Database'!$A:$AA,11,FALSE),VLOOKUP($B2849,'ALLL &lt;50B Database'!$A:$AA,11,FALSE)),"")</f>
        <v/>
      </c>
      <c r="D2849" t="str">
        <f t="shared" si="88"/>
        <v/>
      </c>
    </row>
    <row r="2850" spans="1:4" x14ac:dyDescent="0.25">
      <c r="A2850">
        <f t="shared" si="89"/>
        <v>2850</v>
      </c>
      <c r="B2850" t="e">
        <f>IF('Peer Comparison Tool'!$D$11="NR",INDEX('CECL &lt;50B Database'!$A:$A,MATCH(Workings!$A2850,'CECL &lt;50B Database'!$AI:$AI,0)),INDEX('ALLL &lt;50B Database'!$A:$A,MATCH(Workings!$A2850,'ALLL &lt;50B Database'!$AI:$AI,0)))</f>
        <v>#N/A</v>
      </c>
      <c r="C2850" s="3" t="str">
        <f>IFERROR(IFERROR(VLOOKUP($B2850,'CECL &lt;50B Database'!$A:$AA,11,FALSE),VLOOKUP($B2850,'ALLL &lt;50B Database'!$A:$AA,11,FALSE)),"")</f>
        <v/>
      </c>
      <c r="D2850" t="str">
        <f t="shared" si="88"/>
        <v/>
      </c>
    </row>
    <row r="2851" spans="1:4" x14ac:dyDescent="0.25">
      <c r="A2851">
        <f t="shared" si="89"/>
        <v>2851</v>
      </c>
      <c r="B2851" t="e">
        <f>IF('Peer Comparison Tool'!$D$11="NR",INDEX('CECL &lt;50B Database'!$A:$A,MATCH(Workings!$A2851,'CECL &lt;50B Database'!$AI:$AI,0)),INDEX('ALLL &lt;50B Database'!$A:$A,MATCH(Workings!$A2851,'ALLL &lt;50B Database'!$AI:$AI,0)))</f>
        <v>#N/A</v>
      </c>
      <c r="C2851" s="3" t="str">
        <f>IFERROR(IFERROR(VLOOKUP($B2851,'CECL &lt;50B Database'!$A:$AA,11,FALSE),VLOOKUP($B2851,'ALLL &lt;50B Database'!$A:$AA,11,FALSE)),"")</f>
        <v/>
      </c>
      <c r="D2851" t="str">
        <f t="shared" si="88"/>
        <v/>
      </c>
    </row>
    <row r="2852" spans="1:4" x14ac:dyDescent="0.25">
      <c r="A2852">
        <f t="shared" si="89"/>
        <v>2852</v>
      </c>
      <c r="B2852" t="e">
        <f>IF('Peer Comparison Tool'!$D$11="NR",INDEX('CECL &lt;50B Database'!$A:$A,MATCH(Workings!$A2852,'CECL &lt;50B Database'!$AI:$AI,0)),INDEX('ALLL &lt;50B Database'!$A:$A,MATCH(Workings!$A2852,'ALLL &lt;50B Database'!$AI:$AI,0)))</f>
        <v>#N/A</v>
      </c>
      <c r="C2852" s="3" t="str">
        <f>IFERROR(IFERROR(VLOOKUP($B2852,'CECL &lt;50B Database'!$A:$AA,11,FALSE),VLOOKUP($B2852,'ALLL &lt;50B Database'!$A:$AA,11,FALSE)),"")</f>
        <v/>
      </c>
      <c r="D2852" t="str">
        <f t="shared" si="88"/>
        <v/>
      </c>
    </row>
    <row r="2853" spans="1:4" x14ac:dyDescent="0.25">
      <c r="A2853">
        <f t="shared" si="89"/>
        <v>2853</v>
      </c>
      <c r="B2853" t="e">
        <f>IF('Peer Comparison Tool'!$D$11="NR",INDEX('CECL &lt;50B Database'!$A:$A,MATCH(Workings!$A2853,'CECL &lt;50B Database'!$AI:$AI,0)),INDEX('ALLL &lt;50B Database'!$A:$A,MATCH(Workings!$A2853,'ALLL &lt;50B Database'!$AI:$AI,0)))</f>
        <v>#N/A</v>
      </c>
      <c r="C2853" s="3" t="str">
        <f>IFERROR(IFERROR(VLOOKUP($B2853,'CECL &lt;50B Database'!$A:$AA,11,FALSE),VLOOKUP($B2853,'ALLL &lt;50B Database'!$A:$AA,11,FALSE)),"")</f>
        <v/>
      </c>
      <c r="D2853" t="str">
        <f t="shared" si="88"/>
        <v/>
      </c>
    </row>
    <row r="2854" spans="1:4" x14ac:dyDescent="0.25">
      <c r="A2854">
        <f t="shared" si="89"/>
        <v>2854</v>
      </c>
      <c r="B2854" t="e">
        <f>IF('Peer Comparison Tool'!$D$11="NR",INDEX('CECL &lt;50B Database'!$A:$A,MATCH(Workings!$A2854,'CECL &lt;50B Database'!$AI:$AI,0)),INDEX('ALLL &lt;50B Database'!$A:$A,MATCH(Workings!$A2854,'ALLL &lt;50B Database'!$AI:$AI,0)))</f>
        <v>#N/A</v>
      </c>
      <c r="C2854" s="3" t="str">
        <f>IFERROR(IFERROR(VLOOKUP($B2854,'CECL &lt;50B Database'!$A:$AA,11,FALSE),VLOOKUP($B2854,'ALLL &lt;50B Database'!$A:$AA,11,FALSE)),"")</f>
        <v/>
      </c>
      <c r="D2854" t="str">
        <f t="shared" si="88"/>
        <v/>
      </c>
    </row>
    <row r="2855" spans="1:4" x14ac:dyDescent="0.25">
      <c r="A2855">
        <f t="shared" si="89"/>
        <v>2855</v>
      </c>
      <c r="B2855" t="e">
        <f>IF('Peer Comparison Tool'!$D$11="NR",INDEX('CECL &lt;50B Database'!$A:$A,MATCH(Workings!$A2855,'CECL &lt;50B Database'!$AI:$AI,0)),INDEX('ALLL &lt;50B Database'!$A:$A,MATCH(Workings!$A2855,'ALLL &lt;50B Database'!$AI:$AI,0)))</f>
        <v>#N/A</v>
      </c>
      <c r="C2855" s="3" t="str">
        <f>IFERROR(IFERROR(VLOOKUP($B2855,'CECL &lt;50B Database'!$A:$AA,11,FALSE),VLOOKUP($B2855,'ALLL &lt;50B Database'!$A:$AA,11,FALSE)),"")</f>
        <v/>
      </c>
      <c r="D2855" t="str">
        <f t="shared" si="88"/>
        <v/>
      </c>
    </row>
    <row r="2856" spans="1:4" x14ac:dyDescent="0.25">
      <c r="A2856">
        <f t="shared" si="89"/>
        <v>2856</v>
      </c>
      <c r="B2856" t="e">
        <f>IF('Peer Comparison Tool'!$D$11="NR",INDEX('CECL &lt;50B Database'!$A:$A,MATCH(Workings!$A2856,'CECL &lt;50B Database'!$AI:$AI,0)),INDEX('ALLL &lt;50B Database'!$A:$A,MATCH(Workings!$A2856,'ALLL &lt;50B Database'!$AI:$AI,0)))</f>
        <v>#N/A</v>
      </c>
      <c r="C2856" s="3" t="str">
        <f>IFERROR(IFERROR(VLOOKUP($B2856,'CECL &lt;50B Database'!$A:$AA,11,FALSE),VLOOKUP($B2856,'ALLL &lt;50B Database'!$A:$AA,11,FALSE)),"")</f>
        <v/>
      </c>
      <c r="D2856" t="str">
        <f t="shared" si="88"/>
        <v/>
      </c>
    </row>
    <row r="2857" spans="1:4" x14ac:dyDescent="0.25">
      <c r="A2857">
        <f t="shared" si="89"/>
        <v>2857</v>
      </c>
      <c r="B2857" t="e">
        <f>IF('Peer Comparison Tool'!$D$11="NR",INDEX('CECL &lt;50B Database'!$A:$A,MATCH(Workings!$A2857,'CECL &lt;50B Database'!$AI:$AI,0)),INDEX('ALLL &lt;50B Database'!$A:$A,MATCH(Workings!$A2857,'ALLL &lt;50B Database'!$AI:$AI,0)))</f>
        <v>#N/A</v>
      </c>
      <c r="C2857" s="3" t="str">
        <f>IFERROR(IFERROR(VLOOKUP($B2857,'CECL &lt;50B Database'!$A:$AA,11,FALSE),VLOOKUP($B2857,'ALLL &lt;50B Database'!$A:$AA,11,FALSE)),"")</f>
        <v/>
      </c>
      <c r="D2857" t="str">
        <f t="shared" si="88"/>
        <v/>
      </c>
    </row>
    <row r="2858" spans="1:4" x14ac:dyDescent="0.25">
      <c r="A2858">
        <f t="shared" si="89"/>
        <v>2858</v>
      </c>
      <c r="B2858" t="e">
        <f>IF('Peer Comparison Tool'!$D$11="NR",INDEX('CECL &lt;50B Database'!$A:$A,MATCH(Workings!$A2858,'CECL &lt;50B Database'!$AI:$AI,0)),INDEX('ALLL &lt;50B Database'!$A:$A,MATCH(Workings!$A2858,'ALLL &lt;50B Database'!$AI:$AI,0)))</f>
        <v>#N/A</v>
      </c>
      <c r="C2858" s="3" t="str">
        <f>IFERROR(IFERROR(VLOOKUP($B2858,'CECL &lt;50B Database'!$A:$AA,11,FALSE),VLOOKUP($B2858,'ALLL &lt;50B Database'!$A:$AA,11,FALSE)),"")</f>
        <v/>
      </c>
      <c r="D2858" t="str">
        <f t="shared" si="88"/>
        <v/>
      </c>
    </row>
    <row r="2859" spans="1:4" x14ac:dyDescent="0.25">
      <c r="A2859">
        <f t="shared" si="89"/>
        <v>2859</v>
      </c>
      <c r="B2859" t="e">
        <f>IF('Peer Comparison Tool'!$D$11="NR",INDEX('CECL &lt;50B Database'!$A:$A,MATCH(Workings!$A2859,'CECL &lt;50B Database'!$AI:$AI,0)),INDEX('ALLL &lt;50B Database'!$A:$A,MATCH(Workings!$A2859,'ALLL &lt;50B Database'!$AI:$AI,0)))</f>
        <v>#N/A</v>
      </c>
      <c r="C2859" s="3" t="str">
        <f>IFERROR(IFERROR(VLOOKUP($B2859,'CECL &lt;50B Database'!$A:$AA,11,FALSE),VLOOKUP($B2859,'ALLL &lt;50B Database'!$A:$AA,11,FALSE)),"")</f>
        <v/>
      </c>
      <c r="D2859" t="str">
        <f t="shared" si="88"/>
        <v/>
      </c>
    </row>
    <row r="2860" spans="1:4" x14ac:dyDescent="0.25">
      <c r="A2860">
        <f t="shared" si="89"/>
        <v>2860</v>
      </c>
      <c r="B2860" t="e">
        <f>IF('Peer Comparison Tool'!$D$11="NR",INDEX('CECL &lt;50B Database'!$A:$A,MATCH(Workings!$A2860,'CECL &lt;50B Database'!$AI:$AI,0)),INDEX('ALLL &lt;50B Database'!$A:$A,MATCH(Workings!$A2860,'ALLL &lt;50B Database'!$AI:$AI,0)))</f>
        <v>#N/A</v>
      </c>
      <c r="C2860" s="3" t="str">
        <f>IFERROR(IFERROR(VLOOKUP($B2860,'CECL &lt;50B Database'!$A:$AA,11,FALSE),VLOOKUP($B2860,'ALLL &lt;50B Database'!$A:$AA,11,FALSE)),"")</f>
        <v/>
      </c>
      <c r="D2860" t="str">
        <f t="shared" si="88"/>
        <v/>
      </c>
    </row>
    <row r="2861" spans="1:4" x14ac:dyDescent="0.25">
      <c r="A2861">
        <f t="shared" si="89"/>
        <v>2861</v>
      </c>
      <c r="B2861" t="e">
        <f>IF('Peer Comparison Tool'!$D$11="NR",INDEX('CECL &lt;50B Database'!$A:$A,MATCH(Workings!$A2861,'CECL &lt;50B Database'!$AI:$AI,0)),INDEX('ALLL &lt;50B Database'!$A:$A,MATCH(Workings!$A2861,'ALLL &lt;50B Database'!$AI:$AI,0)))</f>
        <v>#N/A</v>
      </c>
      <c r="C2861" s="3" t="str">
        <f>IFERROR(IFERROR(VLOOKUP($B2861,'CECL &lt;50B Database'!$A:$AA,11,FALSE),VLOOKUP($B2861,'ALLL &lt;50B Database'!$A:$AA,11,FALSE)),"")</f>
        <v/>
      </c>
      <c r="D2861" t="str">
        <f t="shared" si="88"/>
        <v/>
      </c>
    </row>
    <row r="2862" spans="1:4" x14ac:dyDescent="0.25">
      <c r="A2862">
        <f t="shared" si="89"/>
        <v>2862</v>
      </c>
      <c r="B2862" t="e">
        <f>IF('Peer Comparison Tool'!$D$11="NR",INDEX('CECL &lt;50B Database'!$A:$A,MATCH(Workings!$A2862,'CECL &lt;50B Database'!$AI:$AI,0)),INDEX('ALLL &lt;50B Database'!$A:$A,MATCH(Workings!$A2862,'ALLL &lt;50B Database'!$AI:$AI,0)))</f>
        <v>#N/A</v>
      </c>
      <c r="C2862" s="3" t="str">
        <f>IFERROR(IFERROR(VLOOKUP($B2862,'CECL &lt;50B Database'!$A:$AA,11,FALSE),VLOOKUP($B2862,'ALLL &lt;50B Database'!$A:$AA,11,FALSE)),"")</f>
        <v/>
      </c>
      <c r="D2862" t="str">
        <f t="shared" si="88"/>
        <v/>
      </c>
    </row>
    <row r="2863" spans="1:4" x14ac:dyDescent="0.25">
      <c r="A2863">
        <f t="shared" si="89"/>
        <v>2863</v>
      </c>
      <c r="B2863" t="e">
        <f>IF('Peer Comparison Tool'!$D$11="NR",INDEX('CECL &lt;50B Database'!$A:$A,MATCH(Workings!$A2863,'CECL &lt;50B Database'!$AI:$AI,0)),INDEX('ALLL &lt;50B Database'!$A:$A,MATCH(Workings!$A2863,'ALLL &lt;50B Database'!$AI:$AI,0)))</f>
        <v>#N/A</v>
      </c>
      <c r="C2863" s="3" t="str">
        <f>IFERROR(IFERROR(VLOOKUP($B2863,'CECL &lt;50B Database'!$A:$AA,11,FALSE),VLOOKUP($B2863,'ALLL &lt;50B Database'!$A:$AA,11,FALSE)),"")</f>
        <v/>
      </c>
      <c r="D2863" t="str">
        <f t="shared" si="88"/>
        <v/>
      </c>
    </row>
    <row r="2864" spans="1:4" x14ac:dyDescent="0.25">
      <c r="A2864">
        <f t="shared" si="89"/>
        <v>2864</v>
      </c>
      <c r="B2864" t="e">
        <f>IF('Peer Comparison Tool'!$D$11="NR",INDEX('CECL &lt;50B Database'!$A:$A,MATCH(Workings!$A2864,'CECL &lt;50B Database'!$AI:$AI,0)),INDEX('ALLL &lt;50B Database'!$A:$A,MATCH(Workings!$A2864,'ALLL &lt;50B Database'!$AI:$AI,0)))</f>
        <v>#N/A</v>
      </c>
      <c r="C2864" s="3" t="str">
        <f>IFERROR(IFERROR(VLOOKUP($B2864,'CECL &lt;50B Database'!$A:$AA,11,FALSE),VLOOKUP($B2864,'ALLL &lt;50B Database'!$A:$AA,11,FALSE)),"")</f>
        <v/>
      </c>
      <c r="D2864" t="str">
        <f t="shared" si="88"/>
        <v/>
      </c>
    </row>
    <row r="2865" spans="1:4" x14ac:dyDescent="0.25">
      <c r="A2865">
        <f t="shared" si="89"/>
        <v>2865</v>
      </c>
      <c r="B2865" t="e">
        <f>IF('Peer Comparison Tool'!$D$11="NR",INDEX('CECL &lt;50B Database'!$A:$A,MATCH(Workings!$A2865,'CECL &lt;50B Database'!$AI:$AI,0)),INDEX('ALLL &lt;50B Database'!$A:$A,MATCH(Workings!$A2865,'ALLL &lt;50B Database'!$AI:$AI,0)))</f>
        <v>#N/A</v>
      </c>
      <c r="C2865" s="3" t="str">
        <f>IFERROR(IFERROR(VLOOKUP($B2865,'CECL &lt;50B Database'!$A:$AA,11,FALSE),VLOOKUP($B2865,'ALLL &lt;50B Database'!$A:$AA,11,FALSE)),"")</f>
        <v/>
      </c>
      <c r="D2865" t="str">
        <f t="shared" si="88"/>
        <v/>
      </c>
    </row>
    <row r="2866" spans="1:4" x14ac:dyDescent="0.25">
      <c r="A2866">
        <f t="shared" si="89"/>
        <v>2866</v>
      </c>
      <c r="B2866" t="e">
        <f>IF('Peer Comparison Tool'!$D$11="NR",INDEX('CECL &lt;50B Database'!$A:$A,MATCH(Workings!$A2866,'CECL &lt;50B Database'!$AI:$AI,0)),INDEX('ALLL &lt;50B Database'!$A:$A,MATCH(Workings!$A2866,'ALLL &lt;50B Database'!$AI:$AI,0)))</f>
        <v>#N/A</v>
      </c>
      <c r="C2866" s="3" t="str">
        <f>IFERROR(IFERROR(VLOOKUP($B2866,'CECL &lt;50B Database'!$A:$AA,11,FALSE),VLOOKUP($B2866,'ALLL &lt;50B Database'!$A:$AA,11,FALSE)),"")</f>
        <v/>
      </c>
      <c r="D2866" t="str">
        <f t="shared" si="88"/>
        <v/>
      </c>
    </row>
    <row r="2867" spans="1:4" x14ac:dyDescent="0.25">
      <c r="A2867">
        <f t="shared" si="89"/>
        <v>2867</v>
      </c>
      <c r="B2867" t="e">
        <f>IF('Peer Comparison Tool'!$D$11="NR",INDEX('CECL &lt;50B Database'!$A:$A,MATCH(Workings!$A2867,'CECL &lt;50B Database'!$AI:$AI,0)),INDEX('ALLL &lt;50B Database'!$A:$A,MATCH(Workings!$A2867,'ALLL &lt;50B Database'!$AI:$AI,0)))</f>
        <v>#N/A</v>
      </c>
      <c r="C2867" s="3" t="str">
        <f>IFERROR(IFERROR(VLOOKUP($B2867,'CECL &lt;50B Database'!$A:$AA,11,FALSE),VLOOKUP($B2867,'ALLL &lt;50B Database'!$A:$AA,11,FALSE)),"")</f>
        <v/>
      </c>
      <c r="D2867" t="str">
        <f t="shared" si="88"/>
        <v/>
      </c>
    </row>
    <row r="2868" spans="1:4" x14ac:dyDescent="0.25">
      <c r="A2868">
        <f t="shared" si="89"/>
        <v>2868</v>
      </c>
      <c r="B2868" t="e">
        <f>IF('Peer Comparison Tool'!$D$11="NR",INDEX('CECL &lt;50B Database'!$A:$A,MATCH(Workings!$A2868,'CECL &lt;50B Database'!$AI:$AI,0)),INDEX('ALLL &lt;50B Database'!$A:$A,MATCH(Workings!$A2868,'ALLL &lt;50B Database'!$AI:$AI,0)))</f>
        <v>#N/A</v>
      </c>
      <c r="C2868" s="3" t="str">
        <f>IFERROR(IFERROR(VLOOKUP($B2868,'CECL &lt;50B Database'!$A:$AA,11,FALSE),VLOOKUP($B2868,'ALLL &lt;50B Database'!$A:$AA,11,FALSE)),"")</f>
        <v/>
      </c>
      <c r="D2868" t="str">
        <f t="shared" si="88"/>
        <v/>
      </c>
    </row>
    <row r="2869" spans="1:4" x14ac:dyDescent="0.25">
      <c r="A2869">
        <f t="shared" si="89"/>
        <v>2869</v>
      </c>
      <c r="B2869" t="e">
        <f>IF('Peer Comparison Tool'!$D$11="NR",INDEX('CECL &lt;50B Database'!$A:$A,MATCH(Workings!$A2869,'CECL &lt;50B Database'!$AI:$AI,0)),INDEX('ALLL &lt;50B Database'!$A:$A,MATCH(Workings!$A2869,'ALLL &lt;50B Database'!$AI:$AI,0)))</f>
        <v>#N/A</v>
      </c>
      <c r="C2869" s="3" t="str">
        <f>IFERROR(IFERROR(VLOOKUP($B2869,'CECL &lt;50B Database'!$A:$AA,11,FALSE),VLOOKUP($B2869,'ALLL &lt;50B Database'!$A:$AA,11,FALSE)),"")</f>
        <v/>
      </c>
      <c r="D2869" t="str">
        <f t="shared" si="88"/>
        <v/>
      </c>
    </row>
    <row r="2870" spans="1:4" x14ac:dyDescent="0.25">
      <c r="A2870">
        <f t="shared" si="89"/>
        <v>2870</v>
      </c>
      <c r="B2870" t="e">
        <f>IF('Peer Comparison Tool'!$D$11="NR",INDEX('CECL &lt;50B Database'!$A:$A,MATCH(Workings!$A2870,'CECL &lt;50B Database'!$AI:$AI,0)),INDEX('ALLL &lt;50B Database'!$A:$A,MATCH(Workings!$A2870,'ALLL &lt;50B Database'!$AI:$AI,0)))</f>
        <v>#N/A</v>
      </c>
      <c r="C2870" s="3" t="str">
        <f>IFERROR(IFERROR(VLOOKUP($B2870,'CECL &lt;50B Database'!$A:$AA,11,FALSE),VLOOKUP($B2870,'ALLL &lt;50B Database'!$A:$AA,11,FALSE)),"")</f>
        <v/>
      </c>
      <c r="D2870" t="str">
        <f t="shared" si="88"/>
        <v/>
      </c>
    </row>
    <row r="2871" spans="1:4" x14ac:dyDescent="0.25">
      <c r="A2871">
        <f t="shared" si="89"/>
        <v>2871</v>
      </c>
      <c r="B2871" t="e">
        <f>IF('Peer Comparison Tool'!$D$11="NR",INDEX('CECL &lt;50B Database'!$A:$A,MATCH(Workings!$A2871,'CECL &lt;50B Database'!$AI:$AI,0)),INDEX('ALLL &lt;50B Database'!$A:$A,MATCH(Workings!$A2871,'ALLL &lt;50B Database'!$AI:$AI,0)))</f>
        <v>#N/A</v>
      </c>
      <c r="C2871" s="3" t="str">
        <f>IFERROR(IFERROR(VLOOKUP($B2871,'CECL &lt;50B Database'!$A:$AA,11,FALSE),VLOOKUP($B2871,'ALLL &lt;50B Database'!$A:$AA,11,FALSE)),"")</f>
        <v/>
      </c>
      <c r="D2871" t="str">
        <f t="shared" si="88"/>
        <v/>
      </c>
    </row>
    <row r="2872" spans="1:4" x14ac:dyDescent="0.25">
      <c r="A2872">
        <f t="shared" si="89"/>
        <v>2872</v>
      </c>
      <c r="B2872" t="e">
        <f>IF('Peer Comparison Tool'!$D$11="NR",INDEX('CECL &lt;50B Database'!$A:$A,MATCH(Workings!$A2872,'CECL &lt;50B Database'!$AI:$AI,0)),INDEX('ALLL &lt;50B Database'!$A:$A,MATCH(Workings!$A2872,'ALLL &lt;50B Database'!$AI:$AI,0)))</f>
        <v>#N/A</v>
      </c>
      <c r="C2872" s="3" t="str">
        <f>IFERROR(IFERROR(VLOOKUP($B2872,'CECL &lt;50B Database'!$A:$AA,11,FALSE),VLOOKUP($B2872,'ALLL &lt;50B Database'!$A:$AA,11,FALSE)),"")</f>
        <v/>
      </c>
      <c r="D2872" t="str">
        <f t="shared" si="88"/>
        <v/>
      </c>
    </row>
    <row r="2873" spans="1:4" x14ac:dyDescent="0.25">
      <c r="A2873">
        <f t="shared" si="89"/>
        <v>2873</v>
      </c>
      <c r="B2873" t="e">
        <f>IF('Peer Comparison Tool'!$D$11="NR",INDEX('CECL &lt;50B Database'!$A:$A,MATCH(Workings!$A2873,'CECL &lt;50B Database'!$AI:$AI,0)),INDEX('ALLL &lt;50B Database'!$A:$A,MATCH(Workings!$A2873,'ALLL &lt;50B Database'!$AI:$AI,0)))</f>
        <v>#N/A</v>
      </c>
      <c r="C2873" s="3" t="str">
        <f>IFERROR(IFERROR(VLOOKUP($B2873,'CECL &lt;50B Database'!$A:$AA,11,FALSE),VLOOKUP($B2873,'ALLL &lt;50B Database'!$A:$AA,11,FALSE)),"")</f>
        <v/>
      </c>
      <c r="D2873" t="str">
        <f t="shared" si="88"/>
        <v/>
      </c>
    </row>
    <row r="2874" spans="1:4" x14ac:dyDescent="0.25">
      <c r="A2874">
        <f t="shared" si="89"/>
        <v>2874</v>
      </c>
      <c r="B2874" t="e">
        <f>IF('Peer Comparison Tool'!$D$11="NR",INDEX('CECL &lt;50B Database'!$A:$A,MATCH(Workings!$A2874,'CECL &lt;50B Database'!$AI:$AI,0)),INDEX('ALLL &lt;50B Database'!$A:$A,MATCH(Workings!$A2874,'ALLL &lt;50B Database'!$AI:$AI,0)))</f>
        <v>#N/A</v>
      </c>
      <c r="C2874" s="3" t="str">
        <f>IFERROR(IFERROR(VLOOKUP($B2874,'CECL &lt;50B Database'!$A:$AA,11,FALSE),VLOOKUP($B2874,'ALLL &lt;50B Database'!$A:$AA,11,FALSE)),"")</f>
        <v/>
      </c>
      <c r="D2874" t="str">
        <f t="shared" si="88"/>
        <v/>
      </c>
    </row>
    <row r="2875" spans="1:4" x14ac:dyDescent="0.25">
      <c r="A2875">
        <f t="shared" si="89"/>
        <v>2875</v>
      </c>
      <c r="B2875" t="e">
        <f>IF('Peer Comparison Tool'!$D$11="NR",INDEX('CECL &lt;50B Database'!$A:$A,MATCH(Workings!$A2875,'CECL &lt;50B Database'!$AI:$AI,0)),INDEX('ALLL &lt;50B Database'!$A:$A,MATCH(Workings!$A2875,'ALLL &lt;50B Database'!$AI:$AI,0)))</f>
        <v>#N/A</v>
      </c>
      <c r="C2875" s="3" t="str">
        <f>IFERROR(IFERROR(VLOOKUP($B2875,'CECL &lt;50B Database'!$A:$AA,11,FALSE),VLOOKUP($B2875,'ALLL &lt;50B Database'!$A:$AA,11,FALSE)),"")</f>
        <v/>
      </c>
      <c r="D2875" t="str">
        <f t="shared" si="88"/>
        <v/>
      </c>
    </row>
    <row r="2876" spans="1:4" x14ac:dyDescent="0.25">
      <c r="A2876">
        <f t="shared" si="89"/>
        <v>2876</v>
      </c>
      <c r="B2876" t="e">
        <f>IF('Peer Comparison Tool'!$D$11="NR",INDEX('CECL &lt;50B Database'!$A:$A,MATCH(Workings!$A2876,'CECL &lt;50B Database'!$AI:$AI,0)),INDEX('ALLL &lt;50B Database'!$A:$A,MATCH(Workings!$A2876,'ALLL &lt;50B Database'!$AI:$AI,0)))</f>
        <v>#N/A</v>
      </c>
      <c r="C2876" s="3" t="str">
        <f>IFERROR(IFERROR(VLOOKUP($B2876,'CECL &lt;50B Database'!$A:$AA,11,FALSE),VLOOKUP($B2876,'ALLL &lt;50B Database'!$A:$AA,11,FALSE)),"")</f>
        <v/>
      </c>
      <c r="D2876" t="str">
        <f t="shared" si="88"/>
        <v/>
      </c>
    </row>
    <row r="2877" spans="1:4" x14ac:dyDescent="0.25">
      <c r="A2877">
        <f t="shared" si="89"/>
        <v>2877</v>
      </c>
      <c r="B2877" t="e">
        <f>IF('Peer Comparison Tool'!$D$11="NR",INDEX('CECL &lt;50B Database'!$A:$A,MATCH(Workings!$A2877,'CECL &lt;50B Database'!$AI:$AI,0)),INDEX('ALLL &lt;50B Database'!$A:$A,MATCH(Workings!$A2877,'ALLL &lt;50B Database'!$AI:$AI,0)))</f>
        <v>#N/A</v>
      </c>
      <c r="C2877" s="3" t="str">
        <f>IFERROR(IFERROR(VLOOKUP($B2877,'CECL &lt;50B Database'!$A:$AA,11,FALSE),VLOOKUP($B2877,'ALLL &lt;50B Database'!$A:$AA,11,FALSE)),"")</f>
        <v/>
      </c>
      <c r="D2877" t="str">
        <f t="shared" si="88"/>
        <v/>
      </c>
    </row>
    <row r="2878" spans="1:4" x14ac:dyDescent="0.25">
      <c r="A2878">
        <f t="shared" si="89"/>
        <v>2878</v>
      </c>
      <c r="B2878" t="e">
        <f>IF('Peer Comparison Tool'!$D$11="NR",INDEX('CECL &lt;50B Database'!$A:$A,MATCH(Workings!$A2878,'CECL &lt;50B Database'!$AI:$AI,0)),INDEX('ALLL &lt;50B Database'!$A:$A,MATCH(Workings!$A2878,'ALLL &lt;50B Database'!$AI:$AI,0)))</f>
        <v>#N/A</v>
      </c>
      <c r="C2878" s="3" t="str">
        <f>IFERROR(IFERROR(VLOOKUP($B2878,'CECL &lt;50B Database'!$A:$AA,11,FALSE),VLOOKUP($B2878,'ALLL &lt;50B Database'!$A:$AA,11,FALSE)),"")</f>
        <v/>
      </c>
      <c r="D2878" t="str">
        <f t="shared" si="88"/>
        <v/>
      </c>
    </row>
    <row r="2879" spans="1:4" x14ac:dyDescent="0.25">
      <c r="A2879">
        <f t="shared" si="89"/>
        <v>2879</v>
      </c>
      <c r="B2879" t="e">
        <f>IF('Peer Comparison Tool'!$D$11="NR",INDEX('CECL &lt;50B Database'!$A:$A,MATCH(Workings!$A2879,'CECL &lt;50B Database'!$AI:$AI,0)),INDEX('ALLL &lt;50B Database'!$A:$A,MATCH(Workings!$A2879,'ALLL &lt;50B Database'!$AI:$AI,0)))</f>
        <v>#N/A</v>
      </c>
      <c r="C2879" s="3" t="str">
        <f>IFERROR(IFERROR(VLOOKUP($B2879,'CECL &lt;50B Database'!$A:$AA,11,FALSE),VLOOKUP($B2879,'ALLL &lt;50B Database'!$A:$AA,11,FALSE)),"")</f>
        <v/>
      </c>
      <c r="D2879" t="str">
        <f t="shared" si="88"/>
        <v/>
      </c>
    </row>
    <row r="2880" spans="1:4" x14ac:dyDescent="0.25">
      <c r="A2880">
        <f t="shared" si="89"/>
        <v>2880</v>
      </c>
      <c r="B2880" t="e">
        <f>IF('Peer Comparison Tool'!$D$11="NR",INDEX('CECL &lt;50B Database'!$A:$A,MATCH(Workings!$A2880,'CECL &lt;50B Database'!$AI:$AI,0)),INDEX('ALLL &lt;50B Database'!$A:$A,MATCH(Workings!$A2880,'ALLL &lt;50B Database'!$AI:$AI,0)))</f>
        <v>#N/A</v>
      </c>
      <c r="C2880" s="3" t="str">
        <f>IFERROR(IFERROR(VLOOKUP($B2880,'CECL &lt;50B Database'!$A:$AA,11,FALSE),VLOOKUP($B2880,'ALLL &lt;50B Database'!$A:$AA,11,FALSE)),"")</f>
        <v/>
      </c>
      <c r="D2880" t="str">
        <f t="shared" si="88"/>
        <v/>
      </c>
    </row>
    <row r="2881" spans="1:4" x14ac:dyDescent="0.25">
      <c r="A2881">
        <f t="shared" si="89"/>
        <v>2881</v>
      </c>
      <c r="B2881" t="e">
        <f>IF('Peer Comparison Tool'!$D$11="NR",INDEX('CECL &lt;50B Database'!$A:$A,MATCH(Workings!$A2881,'CECL &lt;50B Database'!$AI:$AI,0)),INDEX('ALLL &lt;50B Database'!$A:$A,MATCH(Workings!$A2881,'ALLL &lt;50B Database'!$AI:$AI,0)))</f>
        <v>#N/A</v>
      </c>
      <c r="C2881" s="3" t="str">
        <f>IFERROR(IFERROR(VLOOKUP($B2881,'CECL &lt;50B Database'!$A:$AA,11,FALSE),VLOOKUP($B2881,'ALLL &lt;50B Database'!$A:$AA,11,FALSE)),"")</f>
        <v/>
      </c>
      <c r="D2881" t="str">
        <f t="shared" si="88"/>
        <v/>
      </c>
    </row>
    <row r="2882" spans="1:4" x14ac:dyDescent="0.25">
      <c r="A2882">
        <f t="shared" si="89"/>
        <v>2882</v>
      </c>
      <c r="B2882" t="e">
        <f>IF('Peer Comparison Tool'!$D$11="NR",INDEX('CECL &lt;50B Database'!$A:$A,MATCH(Workings!$A2882,'CECL &lt;50B Database'!$AI:$AI,0)),INDEX('ALLL &lt;50B Database'!$A:$A,MATCH(Workings!$A2882,'ALLL &lt;50B Database'!$AI:$AI,0)))</f>
        <v>#N/A</v>
      </c>
      <c r="C2882" s="3" t="str">
        <f>IFERROR(IFERROR(VLOOKUP($B2882,'CECL &lt;50B Database'!$A:$AA,11,FALSE),VLOOKUP($B2882,'ALLL &lt;50B Database'!$A:$AA,11,FALSE)),"")</f>
        <v/>
      </c>
      <c r="D2882" t="str">
        <f t="shared" ref="D2882:D2945" si="90">IFERROR(RANK($C2882,$C$1:$C$5000,0),"")</f>
        <v/>
      </c>
    </row>
    <row r="2883" spans="1:4" x14ac:dyDescent="0.25">
      <c r="A2883">
        <f t="shared" si="89"/>
        <v>2883</v>
      </c>
      <c r="B2883" t="e">
        <f>IF('Peer Comparison Tool'!$D$11="NR",INDEX('CECL &lt;50B Database'!$A:$A,MATCH(Workings!$A2883,'CECL &lt;50B Database'!$AI:$AI,0)),INDEX('ALLL &lt;50B Database'!$A:$A,MATCH(Workings!$A2883,'ALLL &lt;50B Database'!$AI:$AI,0)))</f>
        <v>#N/A</v>
      </c>
      <c r="C2883" s="3" t="str">
        <f>IFERROR(IFERROR(VLOOKUP($B2883,'CECL &lt;50B Database'!$A:$AA,11,FALSE),VLOOKUP($B2883,'ALLL &lt;50B Database'!$A:$AA,11,FALSE)),"")</f>
        <v/>
      </c>
      <c r="D2883" t="str">
        <f t="shared" si="90"/>
        <v/>
      </c>
    </row>
    <row r="2884" spans="1:4" x14ac:dyDescent="0.25">
      <c r="A2884">
        <f t="shared" ref="A2884:A2947" si="91">A2883+1</f>
        <v>2884</v>
      </c>
      <c r="B2884" t="e">
        <f>IF('Peer Comparison Tool'!$D$11="NR",INDEX('CECL &lt;50B Database'!$A:$A,MATCH(Workings!$A2884,'CECL &lt;50B Database'!$AI:$AI,0)),INDEX('ALLL &lt;50B Database'!$A:$A,MATCH(Workings!$A2884,'ALLL &lt;50B Database'!$AI:$AI,0)))</f>
        <v>#N/A</v>
      </c>
      <c r="C2884" s="3" t="str">
        <f>IFERROR(IFERROR(VLOOKUP($B2884,'CECL &lt;50B Database'!$A:$AA,11,FALSE),VLOOKUP($B2884,'ALLL &lt;50B Database'!$A:$AA,11,FALSE)),"")</f>
        <v/>
      </c>
      <c r="D2884" t="str">
        <f t="shared" si="90"/>
        <v/>
      </c>
    </row>
    <row r="2885" spans="1:4" x14ac:dyDescent="0.25">
      <c r="A2885">
        <f t="shared" si="91"/>
        <v>2885</v>
      </c>
      <c r="B2885" t="e">
        <f>IF('Peer Comparison Tool'!$D$11="NR",INDEX('CECL &lt;50B Database'!$A:$A,MATCH(Workings!$A2885,'CECL &lt;50B Database'!$AI:$AI,0)),INDEX('ALLL &lt;50B Database'!$A:$A,MATCH(Workings!$A2885,'ALLL &lt;50B Database'!$AI:$AI,0)))</f>
        <v>#N/A</v>
      </c>
      <c r="C2885" s="3" t="str">
        <f>IFERROR(IFERROR(VLOOKUP($B2885,'CECL &lt;50B Database'!$A:$AA,11,FALSE),VLOOKUP($B2885,'ALLL &lt;50B Database'!$A:$AA,11,FALSE)),"")</f>
        <v/>
      </c>
      <c r="D2885" t="str">
        <f t="shared" si="90"/>
        <v/>
      </c>
    </row>
    <row r="2886" spans="1:4" x14ac:dyDescent="0.25">
      <c r="A2886">
        <f t="shared" si="91"/>
        <v>2886</v>
      </c>
      <c r="B2886" t="e">
        <f>IF('Peer Comparison Tool'!$D$11="NR",INDEX('CECL &lt;50B Database'!$A:$A,MATCH(Workings!$A2886,'CECL &lt;50B Database'!$AI:$AI,0)),INDEX('ALLL &lt;50B Database'!$A:$A,MATCH(Workings!$A2886,'ALLL &lt;50B Database'!$AI:$AI,0)))</f>
        <v>#N/A</v>
      </c>
      <c r="C2886" s="3" t="str">
        <f>IFERROR(IFERROR(VLOOKUP($B2886,'CECL &lt;50B Database'!$A:$AA,11,FALSE),VLOOKUP($B2886,'ALLL &lt;50B Database'!$A:$AA,11,FALSE)),"")</f>
        <v/>
      </c>
      <c r="D2886" t="str">
        <f t="shared" si="90"/>
        <v/>
      </c>
    </row>
    <row r="2887" spans="1:4" x14ac:dyDescent="0.25">
      <c r="A2887">
        <f t="shared" si="91"/>
        <v>2887</v>
      </c>
      <c r="B2887" t="e">
        <f>IF('Peer Comparison Tool'!$D$11="NR",INDEX('CECL &lt;50B Database'!$A:$A,MATCH(Workings!$A2887,'CECL &lt;50B Database'!$AI:$AI,0)),INDEX('ALLL &lt;50B Database'!$A:$A,MATCH(Workings!$A2887,'ALLL &lt;50B Database'!$AI:$AI,0)))</f>
        <v>#N/A</v>
      </c>
      <c r="C2887" s="3" t="str">
        <f>IFERROR(IFERROR(VLOOKUP($B2887,'CECL &lt;50B Database'!$A:$AA,11,FALSE),VLOOKUP($B2887,'ALLL &lt;50B Database'!$A:$AA,11,FALSE)),"")</f>
        <v/>
      </c>
      <c r="D2887" t="str">
        <f t="shared" si="90"/>
        <v/>
      </c>
    </row>
    <row r="2888" spans="1:4" x14ac:dyDescent="0.25">
      <c r="A2888">
        <f t="shared" si="91"/>
        <v>2888</v>
      </c>
      <c r="B2888" t="e">
        <f>IF('Peer Comparison Tool'!$D$11="NR",INDEX('CECL &lt;50B Database'!$A:$A,MATCH(Workings!$A2888,'CECL &lt;50B Database'!$AI:$AI,0)),INDEX('ALLL &lt;50B Database'!$A:$A,MATCH(Workings!$A2888,'ALLL &lt;50B Database'!$AI:$AI,0)))</f>
        <v>#N/A</v>
      </c>
      <c r="C2888" s="3" t="str">
        <f>IFERROR(IFERROR(VLOOKUP($B2888,'CECL &lt;50B Database'!$A:$AA,11,FALSE),VLOOKUP($B2888,'ALLL &lt;50B Database'!$A:$AA,11,FALSE)),"")</f>
        <v/>
      </c>
      <c r="D2888" t="str">
        <f t="shared" si="90"/>
        <v/>
      </c>
    </row>
    <row r="2889" spans="1:4" x14ac:dyDescent="0.25">
      <c r="A2889">
        <f t="shared" si="91"/>
        <v>2889</v>
      </c>
      <c r="B2889" t="e">
        <f>IF('Peer Comparison Tool'!$D$11="NR",INDEX('CECL &lt;50B Database'!$A:$A,MATCH(Workings!$A2889,'CECL &lt;50B Database'!$AI:$AI,0)),INDEX('ALLL &lt;50B Database'!$A:$A,MATCH(Workings!$A2889,'ALLL &lt;50B Database'!$AI:$AI,0)))</f>
        <v>#N/A</v>
      </c>
      <c r="C2889" s="3" t="str">
        <f>IFERROR(IFERROR(VLOOKUP($B2889,'CECL &lt;50B Database'!$A:$AA,11,FALSE),VLOOKUP($B2889,'ALLL &lt;50B Database'!$A:$AA,11,FALSE)),"")</f>
        <v/>
      </c>
      <c r="D2889" t="str">
        <f t="shared" si="90"/>
        <v/>
      </c>
    </row>
    <row r="2890" spans="1:4" x14ac:dyDescent="0.25">
      <c r="A2890">
        <f t="shared" si="91"/>
        <v>2890</v>
      </c>
      <c r="B2890" t="e">
        <f>IF('Peer Comparison Tool'!$D$11="NR",INDEX('CECL &lt;50B Database'!$A:$A,MATCH(Workings!$A2890,'CECL &lt;50B Database'!$AI:$AI,0)),INDEX('ALLL &lt;50B Database'!$A:$A,MATCH(Workings!$A2890,'ALLL &lt;50B Database'!$AI:$AI,0)))</f>
        <v>#N/A</v>
      </c>
      <c r="C2890" s="3" t="str">
        <f>IFERROR(IFERROR(VLOOKUP($B2890,'CECL &lt;50B Database'!$A:$AA,11,FALSE),VLOOKUP($B2890,'ALLL &lt;50B Database'!$A:$AA,11,FALSE)),"")</f>
        <v/>
      </c>
      <c r="D2890" t="str">
        <f t="shared" si="90"/>
        <v/>
      </c>
    </row>
    <row r="2891" spans="1:4" x14ac:dyDescent="0.25">
      <c r="A2891">
        <f t="shared" si="91"/>
        <v>2891</v>
      </c>
      <c r="B2891" t="e">
        <f>IF('Peer Comparison Tool'!$D$11="NR",INDEX('CECL &lt;50B Database'!$A:$A,MATCH(Workings!$A2891,'CECL &lt;50B Database'!$AI:$AI,0)),INDEX('ALLL &lt;50B Database'!$A:$A,MATCH(Workings!$A2891,'ALLL &lt;50B Database'!$AI:$AI,0)))</f>
        <v>#N/A</v>
      </c>
      <c r="C2891" s="3" t="str">
        <f>IFERROR(IFERROR(VLOOKUP($B2891,'CECL &lt;50B Database'!$A:$AA,11,FALSE),VLOOKUP($B2891,'ALLL &lt;50B Database'!$A:$AA,11,FALSE)),"")</f>
        <v/>
      </c>
      <c r="D2891" t="str">
        <f t="shared" si="90"/>
        <v/>
      </c>
    </row>
    <row r="2892" spans="1:4" x14ac:dyDescent="0.25">
      <c r="A2892">
        <f t="shared" si="91"/>
        <v>2892</v>
      </c>
      <c r="B2892" t="e">
        <f>IF('Peer Comparison Tool'!$D$11="NR",INDEX('CECL &lt;50B Database'!$A:$A,MATCH(Workings!$A2892,'CECL &lt;50B Database'!$AI:$AI,0)),INDEX('ALLL &lt;50B Database'!$A:$A,MATCH(Workings!$A2892,'ALLL &lt;50B Database'!$AI:$AI,0)))</f>
        <v>#N/A</v>
      </c>
      <c r="C2892" s="3" t="str">
        <f>IFERROR(IFERROR(VLOOKUP($B2892,'CECL &lt;50B Database'!$A:$AA,11,FALSE),VLOOKUP($B2892,'ALLL &lt;50B Database'!$A:$AA,11,FALSE)),"")</f>
        <v/>
      </c>
      <c r="D2892" t="str">
        <f t="shared" si="90"/>
        <v/>
      </c>
    </row>
    <row r="2893" spans="1:4" x14ac:dyDescent="0.25">
      <c r="A2893">
        <f t="shared" si="91"/>
        <v>2893</v>
      </c>
      <c r="B2893" t="e">
        <f>IF('Peer Comparison Tool'!$D$11="NR",INDEX('CECL &lt;50B Database'!$A:$A,MATCH(Workings!$A2893,'CECL &lt;50B Database'!$AI:$AI,0)),INDEX('ALLL &lt;50B Database'!$A:$A,MATCH(Workings!$A2893,'ALLL &lt;50B Database'!$AI:$AI,0)))</f>
        <v>#N/A</v>
      </c>
      <c r="C2893" s="3" t="str">
        <f>IFERROR(IFERROR(VLOOKUP($B2893,'CECL &lt;50B Database'!$A:$AA,11,FALSE),VLOOKUP($B2893,'ALLL &lt;50B Database'!$A:$AA,11,FALSE)),"")</f>
        <v/>
      </c>
      <c r="D2893" t="str">
        <f t="shared" si="90"/>
        <v/>
      </c>
    </row>
    <row r="2894" spans="1:4" x14ac:dyDescent="0.25">
      <c r="A2894">
        <f t="shared" si="91"/>
        <v>2894</v>
      </c>
      <c r="B2894" t="e">
        <f>IF('Peer Comparison Tool'!$D$11="NR",INDEX('CECL &lt;50B Database'!$A:$A,MATCH(Workings!$A2894,'CECL &lt;50B Database'!$AI:$AI,0)),INDEX('ALLL &lt;50B Database'!$A:$A,MATCH(Workings!$A2894,'ALLL &lt;50B Database'!$AI:$AI,0)))</f>
        <v>#N/A</v>
      </c>
      <c r="C2894" s="3" t="str">
        <f>IFERROR(IFERROR(VLOOKUP($B2894,'CECL &lt;50B Database'!$A:$AA,11,FALSE),VLOOKUP($B2894,'ALLL &lt;50B Database'!$A:$AA,11,FALSE)),"")</f>
        <v/>
      </c>
      <c r="D2894" t="str">
        <f t="shared" si="90"/>
        <v/>
      </c>
    </row>
    <row r="2895" spans="1:4" x14ac:dyDescent="0.25">
      <c r="A2895">
        <f t="shared" si="91"/>
        <v>2895</v>
      </c>
      <c r="B2895" t="e">
        <f>IF('Peer Comparison Tool'!$D$11="NR",INDEX('CECL &lt;50B Database'!$A:$A,MATCH(Workings!$A2895,'CECL &lt;50B Database'!$AI:$AI,0)),INDEX('ALLL &lt;50B Database'!$A:$A,MATCH(Workings!$A2895,'ALLL &lt;50B Database'!$AI:$AI,0)))</f>
        <v>#N/A</v>
      </c>
      <c r="C2895" s="3" t="str">
        <f>IFERROR(IFERROR(VLOOKUP($B2895,'CECL &lt;50B Database'!$A:$AA,11,FALSE),VLOOKUP($B2895,'ALLL &lt;50B Database'!$A:$AA,11,FALSE)),"")</f>
        <v/>
      </c>
      <c r="D2895" t="str">
        <f t="shared" si="90"/>
        <v/>
      </c>
    </row>
    <row r="2896" spans="1:4" x14ac:dyDescent="0.25">
      <c r="A2896">
        <f t="shared" si="91"/>
        <v>2896</v>
      </c>
      <c r="B2896" t="e">
        <f>IF('Peer Comparison Tool'!$D$11="NR",INDEX('CECL &lt;50B Database'!$A:$A,MATCH(Workings!$A2896,'CECL &lt;50B Database'!$AI:$AI,0)),INDEX('ALLL &lt;50B Database'!$A:$A,MATCH(Workings!$A2896,'ALLL &lt;50B Database'!$AI:$AI,0)))</f>
        <v>#N/A</v>
      </c>
      <c r="C2896" s="3" t="str">
        <f>IFERROR(IFERROR(VLOOKUP($B2896,'CECL &lt;50B Database'!$A:$AA,11,FALSE),VLOOKUP($B2896,'ALLL &lt;50B Database'!$A:$AA,11,FALSE)),"")</f>
        <v/>
      </c>
      <c r="D2896" t="str">
        <f t="shared" si="90"/>
        <v/>
      </c>
    </row>
    <row r="2897" spans="1:4" x14ac:dyDescent="0.25">
      <c r="A2897">
        <f t="shared" si="91"/>
        <v>2897</v>
      </c>
      <c r="B2897" t="e">
        <f>IF('Peer Comparison Tool'!$D$11="NR",INDEX('CECL &lt;50B Database'!$A:$A,MATCH(Workings!$A2897,'CECL &lt;50B Database'!$AI:$AI,0)),INDEX('ALLL &lt;50B Database'!$A:$A,MATCH(Workings!$A2897,'ALLL &lt;50B Database'!$AI:$AI,0)))</f>
        <v>#N/A</v>
      </c>
      <c r="C2897" s="3" t="str">
        <f>IFERROR(IFERROR(VLOOKUP($B2897,'CECL &lt;50B Database'!$A:$AA,11,FALSE),VLOOKUP($B2897,'ALLL &lt;50B Database'!$A:$AA,11,FALSE)),"")</f>
        <v/>
      </c>
      <c r="D2897" t="str">
        <f t="shared" si="90"/>
        <v/>
      </c>
    </row>
    <row r="2898" spans="1:4" x14ac:dyDescent="0.25">
      <c r="A2898">
        <f t="shared" si="91"/>
        <v>2898</v>
      </c>
      <c r="B2898" t="e">
        <f>IF('Peer Comparison Tool'!$D$11="NR",INDEX('CECL &lt;50B Database'!$A:$A,MATCH(Workings!$A2898,'CECL &lt;50B Database'!$AI:$AI,0)),INDEX('ALLL &lt;50B Database'!$A:$A,MATCH(Workings!$A2898,'ALLL &lt;50B Database'!$AI:$AI,0)))</f>
        <v>#N/A</v>
      </c>
      <c r="C2898" s="3" t="str">
        <f>IFERROR(IFERROR(VLOOKUP($B2898,'CECL &lt;50B Database'!$A:$AA,11,FALSE),VLOOKUP($B2898,'ALLL &lt;50B Database'!$A:$AA,11,FALSE)),"")</f>
        <v/>
      </c>
      <c r="D2898" t="str">
        <f t="shared" si="90"/>
        <v/>
      </c>
    </row>
    <row r="2899" spans="1:4" x14ac:dyDescent="0.25">
      <c r="A2899">
        <f t="shared" si="91"/>
        <v>2899</v>
      </c>
      <c r="B2899" t="e">
        <f>IF('Peer Comparison Tool'!$D$11="NR",INDEX('CECL &lt;50B Database'!$A:$A,MATCH(Workings!$A2899,'CECL &lt;50B Database'!$AI:$AI,0)),INDEX('ALLL &lt;50B Database'!$A:$A,MATCH(Workings!$A2899,'ALLL &lt;50B Database'!$AI:$AI,0)))</f>
        <v>#N/A</v>
      </c>
      <c r="C2899" s="3" t="str">
        <f>IFERROR(IFERROR(VLOOKUP($B2899,'CECL &lt;50B Database'!$A:$AA,11,FALSE),VLOOKUP($B2899,'ALLL &lt;50B Database'!$A:$AA,11,FALSE)),"")</f>
        <v/>
      </c>
      <c r="D2899" t="str">
        <f t="shared" si="90"/>
        <v/>
      </c>
    </row>
    <row r="2900" spans="1:4" x14ac:dyDescent="0.25">
      <c r="A2900">
        <f t="shared" si="91"/>
        <v>2900</v>
      </c>
      <c r="B2900" t="e">
        <f>IF('Peer Comparison Tool'!$D$11="NR",INDEX('CECL &lt;50B Database'!$A:$A,MATCH(Workings!$A2900,'CECL &lt;50B Database'!$AI:$AI,0)),INDEX('ALLL &lt;50B Database'!$A:$A,MATCH(Workings!$A2900,'ALLL &lt;50B Database'!$AI:$AI,0)))</f>
        <v>#N/A</v>
      </c>
      <c r="C2900" s="3" t="str">
        <f>IFERROR(IFERROR(VLOOKUP($B2900,'CECL &lt;50B Database'!$A:$AA,11,FALSE),VLOOKUP($B2900,'ALLL &lt;50B Database'!$A:$AA,11,FALSE)),"")</f>
        <v/>
      </c>
      <c r="D2900" t="str">
        <f t="shared" si="90"/>
        <v/>
      </c>
    </row>
    <row r="2901" spans="1:4" x14ac:dyDescent="0.25">
      <c r="A2901">
        <f t="shared" si="91"/>
        <v>2901</v>
      </c>
      <c r="B2901" t="e">
        <f>IF('Peer Comparison Tool'!$D$11="NR",INDEX('CECL &lt;50B Database'!$A:$A,MATCH(Workings!$A2901,'CECL &lt;50B Database'!$AI:$AI,0)),INDEX('ALLL &lt;50B Database'!$A:$A,MATCH(Workings!$A2901,'ALLL &lt;50B Database'!$AI:$AI,0)))</f>
        <v>#N/A</v>
      </c>
      <c r="C2901" s="3" t="str">
        <f>IFERROR(IFERROR(VLOOKUP($B2901,'CECL &lt;50B Database'!$A:$AA,11,FALSE),VLOOKUP($B2901,'ALLL &lt;50B Database'!$A:$AA,11,FALSE)),"")</f>
        <v/>
      </c>
      <c r="D2901" t="str">
        <f t="shared" si="90"/>
        <v/>
      </c>
    </row>
    <row r="2902" spans="1:4" x14ac:dyDescent="0.25">
      <c r="A2902">
        <f t="shared" si="91"/>
        <v>2902</v>
      </c>
      <c r="B2902" t="e">
        <f>IF('Peer Comparison Tool'!$D$11="NR",INDEX('CECL &lt;50B Database'!$A:$A,MATCH(Workings!$A2902,'CECL &lt;50B Database'!$AI:$AI,0)),INDEX('ALLL &lt;50B Database'!$A:$A,MATCH(Workings!$A2902,'ALLL &lt;50B Database'!$AI:$AI,0)))</f>
        <v>#N/A</v>
      </c>
      <c r="C2902" s="3" t="str">
        <f>IFERROR(IFERROR(VLOOKUP($B2902,'CECL &lt;50B Database'!$A:$AA,11,FALSE),VLOOKUP($B2902,'ALLL &lt;50B Database'!$A:$AA,11,FALSE)),"")</f>
        <v/>
      </c>
      <c r="D2902" t="str">
        <f t="shared" si="90"/>
        <v/>
      </c>
    </row>
    <row r="2903" spans="1:4" x14ac:dyDescent="0.25">
      <c r="A2903">
        <f t="shared" si="91"/>
        <v>2903</v>
      </c>
      <c r="B2903" t="e">
        <f>IF('Peer Comparison Tool'!$D$11="NR",INDEX('CECL &lt;50B Database'!$A:$A,MATCH(Workings!$A2903,'CECL &lt;50B Database'!$AI:$AI,0)),INDEX('ALLL &lt;50B Database'!$A:$A,MATCH(Workings!$A2903,'ALLL &lt;50B Database'!$AI:$AI,0)))</f>
        <v>#N/A</v>
      </c>
      <c r="C2903" s="3" t="str">
        <f>IFERROR(IFERROR(VLOOKUP($B2903,'CECL &lt;50B Database'!$A:$AA,11,FALSE),VLOOKUP($B2903,'ALLL &lt;50B Database'!$A:$AA,11,FALSE)),"")</f>
        <v/>
      </c>
      <c r="D2903" t="str">
        <f t="shared" si="90"/>
        <v/>
      </c>
    </row>
    <row r="2904" spans="1:4" x14ac:dyDescent="0.25">
      <c r="A2904">
        <f t="shared" si="91"/>
        <v>2904</v>
      </c>
      <c r="B2904" t="e">
        <f>IF('Peer Comparison Tool'!$D$11="NR",INDEX('CECL &lt;50B Database'!$A:$A,MATCH(Workings!$A2904,'CECL &lt;50B Database'!$AI:$AI,0)),INDEX('ALLL &lt;50B Database'!$A:$A,MATCH(Workings!$A2904,'ALLL &lt;50B Database'!$AI:$AI,0)))</f>
        <v>#N/A</v>
      </c>
      <c r="C2904" s="3" t="str">
        <f>IFERROR(IFERROR(VLOOKUP($B2904,'CECL &lt;50B Database'!$A:$AA,11,FALSE),VLOOKUP($B2904,'ALLL &lt;50B Database'!$A:$AA,11,FALSE)),"")</f>
        <v/>
      </c>
      <c r="D2904" t="str">
        <f t="shared" si="90"/>
        <v/>
      </c>
    </row>
    <row r="2905" spans="1:4" x14ac:dyDescent="0.25">
      <c r="A2905">
        <f t="shared" si="91"/>
        <v>2905</v>
      </c>
      <c r="B2905" t="e">
        <f>IF('Peer Comparison Tool'!$D$11="NR",INDEX('CECL &lt;50B Database'!$A:$A,MATCH(Workings!$A2905,'CECL &lt;50B Database'!$AI:$AI,0)),INDEX('ALLL &lt;50B Database'!$A:$A,MATCH(Workings!$A2905,'ALLL &lt;50B Database'!$AI:$AI,0)))</f>
        <v>#N/A</v>
      </c>
      <c r="C2905" s="3" t="str">
        <f>IFERROR(IFERROR(VLOOKUP($B2905,'CECL &lt;50B Database'!$A:$AA,11,FALSE),VLOOKUP($B2905,'ALLL &lt;50B Database'!$A:$AA,11,FALSE)),"")</f>
        <v/>
      </c>
      <c r="D2905" t="str">
        <f t="shared" si="90"/>
        <v/>
      </c>
    </row>
    <row r="2906" spans="1:4" x14ac:dyDescent="0.25">
      <c r="A2906">
        <f t="shared" si="91"/>
        <v>2906</v>
      </c>
      <c r="B2906" t="e">
        <f>IF('Peer Comparison Tool'!$D$11="NR",INDEX('CECL &lt;50B Database'!$A:$A,MATCH(Workings!$A2906,'CECL &lt;50B Database'!$AI:$AI,0)),INDEX('ALLL &lt;50B Database'!$A:$A,MATCH(Workings!$A2906,'ALLL &lt;50B Database'!$AI:$AI,0)))</f>
        <v>#N/A</v>
      </c>
      <c r="C2906" s="3" t="str">
        <f>IFERROR(IFERROR(VLOOKUP($B2906,'CECL &lt;50B Database'!$A:$AA,11,FALSE),VLOOKUP($B2906,'ALLL &lt;50B Database'!$A:$AA,11,FALSE)),"")</f>
        <v/>
      </c>
      <c r="D2906" t="str">
        <f t="shared" si="90"/>
        <v/>
      </c>
    </row>
    <row r="2907" spans="1:4" x14ac:dyDescent="0.25">
      <c r="A2907">
        <f t="shared" si="91"/>
        <v>2907</v>
      </c>
      <c r="B2907" t="e">
        <f>IF('Peer Comparison Tool'!$D$11="NR",INDEX('CECL &lt;50B Database'!$A:$A,MATCH(Workings!$A2907,'CECL &lt;50B Database'!$AI:$AI,0)),INDEX('ALLL &lt;50B Database'!$A:$A,MATCH(Workings!$A2907,'ALLL &lt;50B Database'!$AI:$AI,0)))</f>
        <v>#N/A</v>
      </c>
      <c r="C2907" s="3" t="str">
        <f>IFERROR(IFERROR(VLOOKUP($B2907,'CECL &lt;50B Database'!$A:$AA,11,FALSE),VLOOKUP($B2907,'ALLL &lt;50B Database'!$A:$AA,11,FALSE)),"")</f>
        <v/>
      </c>
      <c r="D2907" t="str">
        <f t="shared" si="90"/>
        <v/>
      </c>
    </row>
    <row r="2908" spans="1:4" x14ac:dyDescent="0.25">
      <c r="A2908">
        <f t="shared" si="91"/>
        <v>2908</v>
      </c>
      <c r="B2908" t="e">
        <f>IF('Peer Comparison Tool'!$D$11="NR",INDEX('CECL &lt;50B Database'!$A:$A,MATCH(Workings!$A2908,'CECL &lt;50B Database'!$AI:$AI,0)),INDEX('ALLL &lt;50B Database'!$A:$A,MATCH(Workings!$A2908,'ALLL &lt;50B Database'!$AI:$AI,0)))</f>
        <v>#N/A</v>
      </c>
      <c r="C2908" s="3" t="str">
        <f>IFERROR(IFERROR(VLOOKUP($B2908,'CECL &lt;50B Database'!$A:$AA,11,FALSE),VLOOKUP($B2908,'ALLL &lt;50B Database'!$A:$AA,11,FALSE)),"")</f>
        <v/>
      </c>
      <c r="D2908" t="str">
        <f t="shared" si="90"/>
        <v/>
      </c>
    </row>
    <row r="2909" spans="1:4" x14ac:dyDescent="0.25">
      <c r="A2909">
        <f t="shared" si="91"/>
        <v>2909</v>
      </c>
      <c r="B2909" t="e">
        <f>IF('Peer Comparison Tool'!$D$11="NR",INDEX('CECL &lt;50B Database'!$A:$A,MATCH(Workings!$A2909,'CECL &lt;50B Database'!$AI:$AI,0)),INDEX('ALLL &lt;50B Database'!$A:$A,MATCH(Workings!$A2909,'ALLL &lt;50B Database'!$AI:$AI,0)))</f>
        <v>#N/A</v>
      </c>
      <c r="C2909" s="3" t="str">
        <f>IFERROR(IFERROR(VLOOKUP($B2909,'CECL &lt;50B Database'!$A:$AA,11,FALSE),VLOOKUP($B2909,'ALLL &lt;50B Database'!$A:$AA,11,FALSE)),"")</f>
        <v/>
      </c>
      <c r="D2909" t="str">
        <f t="shared" si="90"/>
        <v/>
      </c>
    </row>
    <row r="2910" spans="1:4" x14ac:dyDescent="0.25">
      <c r="A2910">
        <f t="shared" si="91"/>
        <v>2910</v>
      </c>
      <c r="B2910" t="e">
        <f>IF('Peer Comparison Tool'!$D$11="NR",INDEX('CECL &lt;50B Database'!$A:$A,MATCH(Workings!$A2910,'CECL &lt;50B Database'!$AI:$AI,0)),INDEX('ALLL &lt;50B Database'!$A:$A,MATCH(Workings!$A2910,'ALLL &lt;50B Database'!$AI:$AI,0)))</f>
        <v>#N/A</v>
      </c>
      <c r="C2910" s="3" t="str">
        <f>IFERROR(IFERROR(VLOOKUP($B2910,'CECL &lt;50B Database'!$A:$AA,11,FALSE),VLOOKUP($B2910,'ALLL &lt;50B Database'!$A:$AA,11,FALSE)),"")</f>
        <v/>
      </c>
      <c r="D2910" t="str">
        <f t="shared" si="90"/>
        <v/>
      </c>
    </row>
    <row r="2911" spans="1:4" x14ac:dyDescent="0.25">
      <c r="A2911">
        <f t="shared" si="91"/>
        <v>2911</v>
      </c>
      <c r="B2911" t="e">
        <f>IF('Peer Comparison Tool'!$D$11="NR",INDEX('CECL &lt;50B Database'!$A:$A,MATCH(Workings!$A2911,'CECL &lt;50B Database'!$AI:$AI,0)),INDEX('ALLL &lt;50B Database'!$A:$A,MATCH(Workings!$A2911,'ALLL &lt;50B Database'!$AI:$AI,0)))</f>
        <v>#N/A</v>
      </c>
      <c r="C2911" s="3" t="str">
        <f>IFERROR(IFERROR(VLOOKUP($B2911,'CECL &lt;50B Database'!$A:$AA,11,FALSE),VLOOKUP($B2911,'ALLL &lt;50B Database'!$A:$AA,11,FALSE)),"")</f>
        <v/>
      </c>
      <c r="D2911" t="str">
        <f t="shared" si="90"/>
        <v/>
      </c>
    </row>
    <row r="2912" spans="1:4" x14ac:dyDescent="0.25">
      <c r="A2912">
        <f t="shared" si="91"/>
        <v>2912</v>
      </c>
      <c r="B2912" t="e">
        <f>IF('Peer Comparison Tool'!$D$11="NR",INDEX('CECL &lt;50B Database'!$A:$A,MATCH(Workings!$A2912,'CECL &lt;50B Database'!$AI:$AI,0)),INDEX('ALLL &lt;50B Database'!$A:$A,MATCH(Workings!$A2912,'ALLL &lt;50B Database'!$AI:$AI,0)))</f>
        <v>#N/A</v>
      </c>
      <c r="C2912" s="3" t="str">
        <f>IFERROR(IFERROR(VLOOKUP($B2912,'CECL &lt;50B Database'!$A:$AA,11,FALSE),VLOOKUP($B2912,'ALLL &lt;50B Database'!$A:$AA,11,FALSE)),"")</f>
        <v/>
      </c>
      <c r="D2912" t="str">
        <f t="shared" si="90"/>
        <v/>
      </c>
    </row>
    <row r="2913" spans="1:4" x14ac:dyDescent="0.25">
      <c r="A2913">
        <f t="shared" si="91"/>
        <v>2913</v>
      </c>
      <c r="B2913" t="e">
        <f>IF('Peer Comparison Tool'!$D$11="NR",INDEX('CECL &lt;50B Database'!$A:$A,MATCH(Workings!$A2913,'CECL &lt;50B Database'!$AI:$AI,0)),INDEX('ALLL &lt;50B Database'!$A:$A,MATCH(Workings!$A2913,'ALLL &lt;50B Database'!$AI:$AI,0)))</f>
        <v>#N/A</v>
      </c>
      <c r="C2913" s="3" t="str">
        <f>IFERROR(IFERROR(VLOOKUP($B2913,'CECL &lt;50B Database'!$A:$AA,11,FALSE),VLOOKUP($B2913,'ALLL &lt;50B Database'!$A:$AA,11,FALSE)),"")</f>
        <v/>
      </c>
      <c r="D2913" t="str">
        <f t="shared" si="90"/>
        <v/>
      </c>
    </row>
    <row r="2914" spans="1:4" x14ac:dyDescent="0.25">
      <c r="A2914">
        <f t="shared" si="91"/>
        <v>2914</v>
      </c>
      <c r="B2914" t="e">
        <f>IF('Peer Comparison Tool'!$D$11="NR",INDEX('CECL &lt;50B Database'!$A:$A,MATCH(Workings!$A2914,'CECL &lt;50B Database'!$AI:$AI,0)),INDEX('ALLL &lt;50B Database'!$A:$A,MATCH(Workings!$A2914,'ALLL &lt;50B Database'!$AI:$AI,0)))</f>
        <v>#N/A</v>
      </c>
      <c r="C2914" s="3" t="str">
        <f>IFERROR(IFERROR(VLOOKUP($B2914,'CECL &lt;50B Database'!$A:$AA,11,FALSE),VLOOKUP($B2914,'ALLL &lt;50B Database'!$A:$AA,11,FALSE)),"")</f>
        <v/>
      </c>
      <c r="D2914" t="str">
        <f t="shared" si="90"/>
        <v/>
      </c>
    </row>
    <row r="2915" spans="1:4" x14ac:dyDescent="0.25">
      <c r="A2915">
        <f t="shared" si="91"/>
        <v>2915</v>
      </c>
      <c r="B2915" t="e">
        <f>IF('Peer Comparison Tool'!$D$11="NR",INDEX('CECL &lt;50B Database'!$A:$A,MATCH(Workings!$A2915,'CECL &lt;50B Database'!$AI:$AI,0)),INDEX('ALLL &lt;50B Database'!$A:$A,MATCH(Workings!$A2915,'ALLL &lt;50B Database'!$AI:$AI,0)))</f>
        <v>#N/A</v>
      </c>
      <c r="C2915" s="3" t="str">
        <f>IFERROR(IFERROR(VLOOKUP($B2915,'CECL &lt;50B Database'!$A:$AA,11,FALSE),VLOOKUP($B2915,'ALLL &lt;50B Database'!$A:$AA,11,FALSE)),"")</f>
        <v/>
      </c>
      <c r="D2915" t="str">
        <f t="shared" si="90"/>
        <v/>
      </c>
    </row>
    <row r="2916" spans="1:4" x14ac:dyDescent="0.25">
      <c r="A2916">
        <f t="shared" si="91"/>
        <v>2916</v>
      </c>
      <c r="B2916" t="e">
        <f>IF('Peer Comparison Tool'!$D$11="NR",INDEX('CECL &lt;50B Database'!$A:$A,MATCH(Workings!$A2916,'CECL &lt;50B Database'!$AI:$AI,0)),INDEX('ALLL &lt;50B Database'!$A:$A,MATCH(Workings!$A2916,'ALLL &lt;50B Database'!$AI:$AI,0)))</f>
        <v>#N/A</v>
      </c>
      <c r="C2916" s="3" t="str">
        <f>IFERROR(IFERROR(VLOOKUP($B2916,'CECL &lt;50B Database'!$A:$AA,11,FALSE),VLOOKUP($B2916,'ALLL &lt;50B Database'!$A:$AA,11,FALSE)),"")</f>
        <v/>
      </c>
      <c r="D2916" t="str">
        <f t="shared" si="90"/>
        <v/>
      </c>
    </row>
    <row r="2917" spans="1:4" x14ac:dyDescent="0.25">
      <c r="A2917">
        <f t="shared" si="91"/>
        <v>2917</v>
      </c>
      <c r="B2917" t="e">
        <f>IF('Peer Comparison Tool'!$D$11="NR",INDEX('CECL &lt;50B Database'!$A:$A,MATCH(Workings!$A2917,'CECL &lt;50B Database'!$AI:$AI,0)),INDEX('ALLL &lt;50B Database'!$A:$A,MATCH(Workings!$A2917,'ALLL &lt;50B Database'!$AI:$AI,0)))</f>
        <v>#N/A</v>
      </c>
      <c r="C2917" s="3" t="str">
        <f>IFERROR(IFERROR(VLOOKUP($B2917,'CECL &lt;50B Database'!$A:$AA,11,FALSE),VLOOKUP($B2917,'ALLL &lt;50B Database'!$A:$AA,11,FALSE)),"")</f>
        <v/>
      </c>
      <c r="D2917" t="str">
        <f t="shared" si="90"/>
        <v/>
      </c>
    </row>
    <row r="2918" spans="1:4" x14ac:dyDescent="0.25">
      <c r="A2918">
        <f t="shared" si="91"/>
        <v>2918</v>
      </c>
      <c r="B2918" t="e">
        <f>IF('Peer Comparison Tool'!$D$11="NR",INDEX('CECL &lt;50B Database'!$A:$A,MATCH(Workings!$A2918,'CECL &lt;50B Database'!$AI:$AI,0)),INDEX('ALLL &lt;50B Database'!$A:$A,MATCH(Workings!$A2918,'ALLL &lt;50B Database'!$AI:$AI,0)))</f>
        <v>#N/A</v>
      </c>
      <c r="C2918" s="3" t="str">
        <f>IFERROR(IFERROR(VLOOKUP($B2918,'CECL &lt;50B Database'!$A:$AA,11,FALSE),VLOOKUP($B2918,'ALLL &lt;50B Database'!$A:$AA,11,FALSE)),"")</f>
        <v/>
      </c>
      <c r="D2918" t="str">
        <f t="shared" si="90"/>
        <v/>
      </c>
    </row>
    <row r="2919" spans="1:4" x14ac:dyDescent="0.25">
      <c r="A2919">
        <f t="shared" si="91"/>
        <v>2919</v>
      </c>
      <c r="B2919" t="e">
        <f>IF('Peer Comparison Tool'!$D$11="NR",INDEX('CECL &lt;50B Database'!$A:$A,MATCH(Workings!$A2919,'CECL &lt;50B Database'!$AI:$AI,0)),INDEX('ALLL &lt;50B Database'!$A:$A,MATCH(Workings!$A2919,'ALLL &lt;50B Database'!$AI:$AI,0)))</f>
        <v>#N/A</v>
      </c>
      <c r="C2919" s="3" t="str">
        <f>IFERROR(IFERROR(VLOOKUP($B2919,'CECL &lt;50B Database'!$A:$AA,11,FALSE),VLOOKUP($B2919,'ALLL &lt;50B Database'!$A:$AA,11,FALSE)),"")</f>
        <v/>
      </c>
      <c r="D2919" t="str">
        <f t="shared" si="90"/>
        <v/>
      </c>
    </row>
    <row r="2920" spans="1:4" x14ac:dyDescent="0.25">
      <c r="A2920">
        <f t="shared" si="91"/>
        <v>2920</v>
      </c>
      <c r="B2920" t="e">
        <f>IF('Peer Comparison Tool'!$D$11="NR",INDEX('CECL &lt;50B Database'!$A:$A,MATCH(Workings!$A2920,'CECL &lt;50B Database'!$AI:$AI,0)),INDEX('ALLL &lt;50B Database'!$A:$A,MATCH(Workings!$A2920,'ALLL &lt;50B Database'!$AI:$AI,0)))</f>
        <v>#N/A</v>
      </c>
      <c r="C2920" s="3" t="str">
        <f>IFERROR(IFERROR(VLOOKUP($B2920,'CECL &lt;50B Database'!$A:$AA,11,FALSE),VLOOKUP($B2920,'ALLL &lt;50B Database'!$A:$AA,11,FALSE)),"")</f>
        <v/>
      </c>
      <c r="D2920" t="str">
        <f t="shared" si="90"/>
        <v/>
      </c>
    </row>
    <row r="2921" spans="1:4" x14ac:dyDescent="0.25">
      <c r="A2921">
        <f t="shared" si="91"/>
        <v>2921</v>
      </c>
      <c r="B2921" t="e">
        <f>IF('Peer Comparison Tool'!$D$11="NR",INDEX('CECL &lt;50B Database'!$A:$A,MATCH(Workings!$A2921,'CECL &lt;50B Database'!$AI:$AI,0)),INDEX('ALLL &lt;50B Database'!$A:$A,MATCH(Workings!$A2921,'ALLL &lt;50B Database'!$AI:$AI,0)))</f>
        <v>#N/A</v>
      </c>
      <c r="C2921" s="3" t="str">
        <f>IFERROR(IFERROR(VLOOKUP($B2921,'CECL &lt;50B Database'!$A:$AA,11,FALSE),VLOOKUP($B2921,'ALLL &lt;50B Database'!$A:$AA,11,FALSE)),"")</f>
        <v/>
      </c>
      <c r="D2921" t="str">
        <f t="shared" si="90"/>
        <v/>
      </c>
    </row>
    <row r="2922" spans="1:4" x14ac:dyDescent="0.25">
      <c r="A2922">
        <f t="shared" si="91"/>
        <v>2922</v>
      </c>
      <c r="B2922" t="e">
        <f>IF('Peer Comparison Tool'!$D$11="NR",INDEX('CECL &lt;50B Database'!$A:$A,MATCH(Workings!$A2922,'CECL &lt;50B Database'!$AI:$AI,0)),INDEX('ALLL &lt;50B Database'!$A:$A,MATCH(Workings!$A2922,'ALLL &lt;50B Database'!$AI:$AI,0)))</f>
        <v>#N/A</v>
      </c>
      <c r="C2922" s="3" t="str">
        <f>IFERROR(IFERROR(VLOOKUP($B2922,'CECL &lt;50B Database'!$A:$AA,11,FALSE),VLOOKUP($B2922,'ALLL &lt;50B Database'!$A:$AA,11,FALSE)),"")</f>
        <v/>
      </c>
      <c r="D2922" t="str">
        <f t="shared" si="90"/>
        <v/>
      </c>
    </row>
    <row r="2923" spans="1:4" x14ac:dyDescent="0.25">
      <c r="A2923">
        <f t="shared" si="91"/>
        <v>2923</v>
      </c>
      <c r="B2923" t="e">
        <f>IF('Peer Comparison Tool'!$D$11="NR",INDEX('CECL &lt;50B Database'!$A:$A,MATCH(Workings!$A2923,'CECL &lt;50B Database'!$AI:$AI,0)),INDEX('ALLL &lt;50B Database'!$A:$A,MATCH(Workings!$A2923,'ALLL &lt;50B Database'!$AI:$AI,0)))</f>
        <v>#N/A</v>
      </c>
      <c r="C2923" s="3" t="str">
        <f>IFERROR(IFERROR(VLOOKUP($B2923,'CECL &lt;50B Database'!$A:$AA,11,FALSE),VLOOKUP($B2923,'ALLL &lt;50B Database'!$A:$AA,11,FALSE)),"")</f>
        <v/>
      </c>
      <c r="D2923" t="str">
        <f t="shared" si="90"/>
        <v/>
      </c>
    </row>
    <row r="2924" spans="1:4" x14ac:dyDescent="0.25">
      <c r="A2924">
        <f t="shared" si="91"/>
        <v>2924</v>
      </c>
      <c r="B2924" t="e">
        <f>IF('Peer Comparison Tool'!$D$11="NR",INDEX('CECL &lt;50B Database'!$A:$A,MATCH(Workings!$A2924,'CECL &lt;50B Database'!$AI:$AI,0)),INDEX('ALLL &lt;50B Database'!$A:$A,MATCH(Workings!$A2924,'ALLL &lt;50B Database'!$AI:$AI,0)))</f>
        <v>#N/A</v>
      </c>
      <c r="C2924" s="3" t="str">
        <f>IFERROR(IFERROR(VLOOKUP($B2924,'CECL &lt;50B Database'!$A:$AA,11,FALSE),VLOOKUP($B2924,'ALLL &lt;50B Database'!$A:$AA,11,FALSE)),"")</f>
        <v/>
      </c>
      <c r="D2924" t="str">
        <f t="shared" si="90"/>
        <v/>
      </c>
    </row>
    <row r="2925" spans="1:4" x14ac:dyDescent="0.25">
      <c r="A2925">
        <f t="shared" si="91"/>
        <v>2925</v>
      </c>
      <c r="B2925" t="e">
        <f>IF('Peer Comparison Tool'!$D$11="NR",INDEX('CECL &lt;50B Database'!$A:$A,MATCH(Workings!$A2925,'CECL &lt;50B Database'!$AI:$AI,0)),INDEX('ALLL &lt;50B Database'!$A:$A,MATCH(Workings!$A2925,'ALLL &lt;50B Database'!$AI:$AI,0)))</f>
        <v>#N/A</v>
      </c>
      <c r="C2925" s="3" t="str">
        <f>IFERROR(IFERROR(VLOOKUP($B2925,'CECL &lt;50B Database'!$A:$AA,11,FALSE),VLOOKUP($B2925,'ALLL &lt;50B Database'!$A:$AA,11,FALSE)),"")</f>
        <v/>
      </c>
      <c r="D2925" t="str">
        <f t="shared" si="90"/>
        <v/>
      </c>
    </row>
    <row r="2926" spans="1:4" x14ac:dyDescent="0.25">
      <c r="A2926">
        <f t="shared" si="91"/>
        <v>2926</v>
      </c>
      <c r="B2926" t="e">
        <f>IF('Peer Comparison Tool'!$D$11="NR",INDEX('CECL &lt;50B Database'!$A:$A,MATCH(Workings!$A2926,'CECL &lt;50B Database'!$AI:$AI,0)),INDEX('ALLL &lt;50B Database'!$A:$A,MATCH(Workings!$A2926,'ALLL &lt;50B Database'!$AI:$AI,0)))</f>
        <v>#N/A</v>
      </c>
      <c r="C2926" s="3" t="str">
        <f>IFERROR(IFERROR(VLOOKUP($B2926,'CECL &lt;50B Database'!$A:$AA,11,FALSE),VLOOKUP($B2926,'ALLL &lt;50B Database'!$A:$AA,11,FALSE)),"")</f>
        <v/>
      </c>
      <c r="D2926" t="str">
        <f t="shared" si="90"/>
        <v/>
      </c>
    </row>
    <row r="2927" spans="1:4" x14ac:dyDescent="0.25">
      <c r="A2927">
        <f t="shared" si="91"/>
        <v>2927</v>
      </c>
      <c r="B2927" t="e">
        <f>IF('Peer Comparison Tool'!$D$11="NR",INDEX('CECL &lt;50B Database'!$A:$A,MATCH(Workings!$A2927,'CECL &lt;50B Database'!$AI:$AI,0)),INDEX('ALLL &lt;50B Database'!$A:$A,MATCH(Workings!$A2927,'ALLL &lt;50B Database'!$AI:$AI,0)))</f>
        <v>#N/A</v>
      </c>
      <c r="C2927" s="3" t="str">
        <f>IFERROR(IFERROR(VLOOKUP($B2927,'CECL &lt;50B Database'!$A:$AA,11,FALSE),VLOOKUP($B2927,'ALLL &lt;50B Database'!$A:$AA,11,FALSE)),"")</f>
        <v/>
      </c>
      <c r="D2927" t="str">
        <f t="shared" si="90"/>
        <v/>
      </c>
    </row>
    <row r="2928" spans="1:4" x14ac:dyDescent="0.25">
      <c r="A2928">
        <f t="shared" si="91"/>
        <v>2928</v>
      </c>
      <c r="B2928" t="e">
        <f>IF('Peer Comparison Tool'!$D$11="NR",INDEX('CECL &lt;50B Database'!$A:$A,MATCH(Workings!$A2928,'CECL &lt;50B Database'!$AI:$AI,0)),INDEX('ALLL &lt;50B Database'!$A:$A,MATCH(Workings!$A2928,'ALLL &lt;50B Database'!$AI:$AI,0)))</f>
        <v>#N/A</v>
      </c>
      <c r="C2928" s="3" t="str">
        <f>IFERROR(IFERROR(VLOOKUP($B2928,'CECL &lt;50B Database'!$A:$AA,11,FALSE),VLOOKUP($B2928,'ALLL &lt;50B Database'!$A:$AA,11,FALSE)),"")</f>
        <v/>
      </c>
      <c r="D2928" t="str">
        <f t="shared" si="90"/>
        <v/>
      </c>
    </row>
    <row r="2929" spans="1:4" x14ac:dyDescent="0.25">
      <c r="A2929">
        <f t="shared" si="91"/>
        <v>2929</v>
      </c>
      <c r="B2929" t="e">
        <f>IF('Peer Comparison Tool'!$D$11="NR",INDEX('CECL &lt;50B Database'!$A:$A,MATCH(Workings!$A2929,'CECL &lt;50B Database'!$AI:$AI,0)),INDEX('ALLL &lt;50B Database'!$A:$A,MATCH(Workings!$A2929,'ALLL &lt;50B Database'!$AI:$AI,0)))</f>
        <v>#N/A</v>
      </c>
      <c r="C2929" s="3" t="str">
        <f>IFERROR(IFERROR(VLOOKUP($B2929,'CECL &lt;50B Database'!$A:$AA,11,FALSE),VLOOKUP($B2929,'ALLL &lt;50B Database'!$A:$AA,11,FALSE)),"")</f>
        <v/>
      </c>
      <c r="D2929" t="str">
        <f t="shared" si="90"/>
        <v/>
      </c>
    </row>
    <row r="2930" spans="1:4" x14ac:dyDescent="0.25">
      <c r="A2930">
        <f t="shared" si="91"/>
        <v>2930</v>
      </c>
      <c r="B2930" t="e">
        <f>IF('Peer Comparison Tool'!$D$11="NR",INDEX('CECL &lt;50B Database'!$A:$A,MATCH(Workings!$A2930,'CECL &lt;50B Database'!$AI:$AI,0)),INDEX('ALLL &lt;50B Database'!$A:$A,MATCH(Workings!$A2930,'ALLL &lt;50B Database'!$AI:$AI,0)))</f>
        <v>#N/A</v>
      </c>
      <c r="C2930" s="3" t="str">
        <f>IFERROR(IFERROR(VLOOKUP($B2930,'CECL &lt;50B Database'!$A:$AA,11,FALSE),VLOOKUP($B2930,'ALLL &lt;50B Database'!$A:$AA,11,FALSE)),"")</f>
        <v/>
      </c>
      <c r="D2930" t="str">
        <f t="shared" si="90"/>
        <v/>
      </c>
    </row>
    <row r="2931" spans="1:4" x14ac:dyDescent="0.25">
      <c r="A2931">
        <f t="shared" si="91"/>
        <v>2931</v>
      </c>
      <c r="B2931" t="e">
        <f>IF('Peer Comparison Tool'!$D$11="NR",INDEX('CECL &lt;50B Database'!$A:$A,MATCH(Workings!$A2931,'CECL &lt;50B Database'!$AI:$AI,0)),INDEX('ALLL &lt;50B Database'!$A:$A,MATCH(Workings!$A2931,'ALLL &lt;50B Database'!$AI:$AI,0)))</f>
        <v>#N/A</v>
      </c>
      <c r="C2931" s="3" t="str">
        <f>IFERROR(IFERROR(VLOOKUP($B2931,'CECL &lt;50B Database'!$A:$AA,11,FALSE),VLOOKUP($B2931,'ALLL &lt;50B Database'!$A:$AA,11,FALSE)),"")</f>
        <v/>
      </c>
      <c r="D2931" t="str">
        <f t="shared" si="90"/>
        <v/>
      </c>
    </row>
    <row r="2932" spans="1:4" x14ac:dyDescent="0.25">
      <c r="A2932">
        <f t="shared" si="91"/>
        <v>2932</v>
      </c>
      <c r="B2932" t="e">
        <f>IF('Peer Comparison Tool'!$D$11="NR",INDEX('CECL &lt;50B Database'!$A:$A,MATCH(Workings!$A2932,'CECL &lt;50B Database'!$AI:$AI,0)),INDEX('ALLL &lt;50B Database'!$A:$A,MATCH(Workings!$A2932,'ALLL &lt;50B Database'!$AI:$AI,0)))</f>
        <v>#N/A</v>
      </c>
      <c r="C2932" s="3" t="str">
        <f>IFERROR(IFERROR(VLOOKUP($B2932,'CECL &lt;50B Database'!$A:$AA,11,FALSE),VLOOKUP($B2932,'ALLL &lt;50B Database'!$A:$AA,11,FALSE)),"")</f>
        <v/>
      </c>
      <c r="D2932" t="str">
        <f t="shared" si="90"/>
        <v/>
      </c>
    </row>
    <row r="2933" spans="1:4" x14ac:dyDescent="0.25">
      <c r="A2933">
        <f t="shared" si="91"/>
        <v>2933</v>
      </c>
      <c r="B2933" t="e">
        <f>IF('Peer Comparison Tool'!$D$11="NR",INDEX('CECL &lt;50B Database'!$A:$A,MATCH(Workings!$A2933,'CECL &lt;50B Database'!$AI:$AI,0)),INDEX('ALLL &lt;50B Database'!$A:$A,MATCH(Workings!$A2933,'ALLL &lt;50B Database'!$AI:$AI,0)))</f>
        <v>#N/A</v>
      </c>
      <c r="C2933" s="3" t="str">
        <f>IFERROR(IFERROR(VLOOKUP($B2933,'CECL &lt;50B Database'!$A:$AA,11,FALSE),VLOOKUP($B2933,'ALLL &lt;50B Database'!$A:$AA,11,FALSE)),"")</f>
        <v/>
      </c>
      <c r="D2933" t="str">
        <f t="shared" si="90"/>
        <v/>
      </c>
    </row>
    <row r="2934" spans="1:4" x14ac:dyDescent="0.25">
      <c r="A2934">
        <f t="shared" si="91"/>
        <v>2934</v>
      </c>
      <c r="B2934" t="e">
        <f>IF('Peer Comparison Tool'!$D$11="NR",INDEX('CECL &lt;50B Database'!$A:$A,MATCH(Workings!$A2934,'CECL &lt;50B Database'!$AI:$AI,0)),INDEX('ALLL &lt;50B Database'!$A:$A,MATCH(Workings!$A2934,'ALLL &lt;50B Database'!$AI:$AI,0)))</f>
        <v>#N/A</v>
      </c>
      <c r="C2934" s="3" t="str">
        <f>IFERROR(IFERROR(VLOOKUP($B2934,'CECL &lt;50B Database'!$A:$AA,11,FALSE),VLOOKUP($B2934,'ALLL &lt;50B Database'!$A:$AA,11,FALSE)),"")</f>
        <v/>
      </c>
      <c r="D2934" t="str">
        <f t="shared" si="90"/>
        <v/>
      </c>
    </row>
    <row r="2935" spans="1:4" x14ac:dyDescent="0.25">
      <c r="A2935">
        <f t="shared" si="91"/>
        <v>2935</v>
      </c>
      <c r="B2935" t="e">
        <f>IF('Peer Comparison Tool'!$D$11="NR",INDEX('CECL &lt;50B Database'!$A:$A,MATCH(Workings!$A2935,'CECL &lt;50B Database'!$AI:$AI,0)),INDEX('ALLL &lt;50B Database'!$A:$A,MATCH(Workings!$A2935,'ALLL &lt;50B Database'!$AI:$AI,0)))</f>
        <v>#N/A</v>
      </c>
      <c r="C2935" s="3" t="str">
        <f>IFERROR(IFERROR(VLOOKUP($B2935,'CECL &lt;50B Database'!$A:$AA,11,FALSE),VLOOKUP($B2935,'ALLL &lt;50B Database'!$A:$AA,11,FALSE)),"")</f>
        <v/>
      </c>
      <c r="D2935" t="str">
        <f t="shared" si="90"/>
        <v/>
      </c>
    </row>
    <row r="2936" spans="1:4" x14ac:dyDescent="0.25">
      <c r="A2936">
        <f t="shared" si="91"/>
        <v>2936</v>
      </c>
      <c r="B2936" t="e">
        <f>IF('Peer Comparison Tool'!$D$11="NR",INDEX('CECL &lt;50B Database'!$A:$A,MATCH(Workings!$A2936,'CECL &lt;50B Database'!$AI:$AI,0)),INDEX('ALLL &lt;50B Database'!$A:$A,MATCH(Workings!$A2936,'ALLL &lt;50B Database'!$AI:$AI,0)))</f>
        <v>#N/A</v>
      </c>
      <c r="C2936" s="3" t="str">
        <f>IFERROR(IFERROR(VLOOKUP($B2936,'CECL &lt;50B Database'!$A:$AA,11,FALSE),VLOOKUP($B2936,'ALLL &lt;50B Database'!$A:$AA,11,FALSE)),"")</f>
        <v/>
      </c>
      <c r="D2936" t="str">
        <f t="shared" si="90"/>
        <v/>
      </c>
    </row>
    <row r="2937" spans="1:4" x14ac:dyDescent="0.25">
      <c r="A2937">
        <f t="shared" si="91"/>
        <v>2937</v>
      </c>
      <c r="B2937" t="e">
        <f>IF('Peer Comparison Tool'!$D$11="NR",INDEX('CECL &lt;50B Database'!$A:$A,MATCH(Workings!$A2937,'CECL &lt;50B Database'!$AI:$AI,0)),INDEX('ALLL &lt;50B Database'!$A:$A,MATCH(Workings!$A2937,'ALLL &lt;50B Database'!$AI:$AI,0)))</f>
        <v>#N/A</v>
      </c>
      <c r="C2937" s="3" t="str">
        <f>IFERROR(IFERROR(VLOOKUP($B2937,'CECL &lt;50B Database'!$A:$AA,11,FALSE),VLOOKUP($B2937,'ALLL &lt;50B Database'!$A:$AA,11,FALSE)),"")</f>
        <v/>
      </c>
      <c r="D2937" t="str">
        <f t="shared" si="90"/>
        <v/>
      </c>
    </row>
    <row r="2938" spans="1:4" x14ac:dyDescent="0.25">
      <c r="A2938">
        <f t="shared" si="91"/>
        <v>2938</v>
      </c>
      <c r="B2938" t="e">
        <f>IF('Peer Comparison Tool'!$D$11="NR",INDEX('CECL &lt;50B Database'!$A:$A,MATCH(Workings!$A2938,'CECL &lt;50B Database'!$AI:$AI,0)),INDEX('ALLL &lt;50B Database'!$A:$A,MATCH(Workings!$A2938,'ALLL &lt;50B Database'!$AI:$AI,0)))</f>
        <v>#N/A</v>
      </c>
      <c r="C2938" s="3" t="str">
        <f>IFERROR(IFERROR(VLOOKUP($B2938,'CECL &lt;50B Database'!$A:$AA,11,FALSE),VLOOKUP($B2938,'ALLL &lt;50B Database'!$A:$AA,11,FALSE)),"")</f>
        <v/>
      </c>
      <c r="D2938" t="str">
        <f t="shared" si="90"/>
        <v/>
      </c>
    </row>
    <row r="2939" spans="1:4" x14ac:dyDescent="0.25">
      <c r="A2939">
        <f t="shared" si="91"/>
        <v>2939</v>
      </c>
      <c r="B2939" t="e">
        <f>IF('Peer Comparison Tool'!$D$11="NR",INDEX('CECL &lt;50B Database'!$A:$A,MATCH(Workings!$A2939,'CECL &lt;50B Database'!$AI:$AI,0)),INDEX('ALLL &lt;50B Database'!$A:$A,MATCH(Workings!$A2939,'ALLL &lt;50B Database'!$AI:$AI,0)))</f>
        <v>#N/A</v>
      </c>
      <c r="C2939" s="3" t="str">
        <f>IFERROR(IFERROR(VLOOKUP($B2939,'CECL &lt;50B Database'!$A:$AA,11,FALSE),VLOOKUP($B2939,'ALLL &lt;50B Database'!$A:$AA,11,FALSE)),"")</f>
        <v/>
      </c>
      <c r="D2939" t="str">
        <f t="shared" si="90"/>
        <v/>
      </c>
    </row>
    <row r="2940" spans="1:4" x14ac:dyDescent="0.25">
      <c r="A2940">
        <f t="shared" si="91"/>
        <v>2940</v>
      </c>
      <c r="B2940" t="e">
        <f>IF('Peer Comparison Tool'!$D$11="NR",INDEX('CECL &lt;50B Database'!$A:$A,MATCH(Workings!$A2940,'CECL &lt;50B Database'!$AI:$AI,0)),INDEX('ALLL &lt;50B Database'!$A:$A,MATCH(Workings!$A2940,'ALLL &lt;50B Database'!$AI:$AI,0)))</f>
        <v>#N/A</v>
      </c>
      <c r="C2940" s="3" t="str">
        <f>IFERROR(IFERROR(VLOOKUP($B2940,'CECL &lt;50B Database'!$A:$AA,11,FALSE),VLOOKUP($B2940,'ALLL &lt;50B Database'!$A:$AA,11,FALSE)),"")</f>
        <v/>
      </c>
      <c r="D2940" t="str">
        <f t="shared" si="90"/>
        <v/>
      </c>
    </row>
    <row r="2941" spans="1:4" x14ac:dyDescent="0.25">
      <c r="A2941">
        <f t="shared" si="91"/>
        <v>2941</v>
      </c>
      <c r="B2941" t="e">
        <f>IF('Peer Comparison Tool'!$D$11="NR",INDEX('CECL &lt;50B Database'!$A:$A,MATCH(Workings!$A2941,'CECL &lt;50B Database'!$AI:$AI,0)),INDEX('ALLL &lt;50B Database'!$A:$A,MATCH(Workings!$A2941,'ALLL &lt;50B Database'!$AI:$AI,0)))</f>
        <v>#N/A</v>
      </c>
      <c r="C2941" s="3" t="str">
        <f>IFERROR(IFERROR(VLOOKUP($B2941,'CECL &lt;50B Database'!$A:$AA,11,FALSE),VLOOKUP($B2941,'ALLL &lt;50B Database'!$A:$AA,11,FALSE)),"")</f>
        <v/>
      </c>
      <c r="D2941" t="str">
        <f t="shared" si="90"/>
        <v/>
      </c>
    </row>
    <row r="2942" spans="1:4" x14ac:dyDescent="0.25">
      <c r="A2942">
        <f t="shared" si="91"/>
        <v>2942</v>
      </c>
      <c r="B2942" t="e">
        <f>IF('Peer Comparison Tool'!$D$11="NR",INDEX('CECL &lt;50B Database'!$A:$A,MATCH(Workings!$A2942,'CECL &lt;50B Database'!$AI:$AI,0)),INDEX('ALLL &lt;50B Database'!$A:$A,MATCH(Workings!$A2942,'ALLL &lt;50B Database'!$AI:$AI,0)))</f>
        <v>#N/A</v>
      </c>
      <c r="C2942" s="3" t="str">
        <f>IFERROR(IFERROR(VLOOKUP($B2942,'CECL &lt;50B Database'!$A:$AA,11,FALSE),VLOOKUP($B2942,'ALLL &lt;50B Database'!$A:$AA,11,FALSE)),"")</f>
        <v/>
      </c>
      <c r="D2942" t="str">
        <f t="shared" si="90"/>
        <v/>
      </c>
    </row>
    <row r="2943" spans="1:4" x14ac:dyDescent="0.25">
      <c r="A2943">
        <f t="shared" si="91"/>
        <v>2943</v>
      </c>
      <c r="B2943" t="e">
        <f>IF('Peer Comparison Tool'!$D$11="NR",INDEX('CECL &lt;50B Database'!$A:$A,MATCH(Workings!$A2943,'CECL &lt;50B Database'!$AI:$AI,0)),INDEX('ALLL &lt;50B Database'!$A:$A,MATCH(Workings!$A2943,'ALLL &lt;50B Database'!$AI:$AI,0)))</f>
        <v>#N/A</v>
      </c>
      <c r="C2943" s="3" t="str">
        <f>IFERROR(IFERROR(VLOOKUP($B2943,'CECL &lt;50B Database'!$A:$AA,11,FALSE),VLOOKUP($B2943,'ALLL &lt;50B Database'!$A:$AA,11,FALSE)),"")</f>
        <v/>
      </c>
      <c r="D2943" t="str">
        <f t="shared" si="90"/>
        <v/>
      </c>
    </row>
    <row r="2944" spans="1:4" x14ac:dyDescent="0.25">
      <c r="A2944">
        <f t="shared" si="91"/>
        <v>2944</v>
      </c>
      <c r="B2944" t="e">
        <f>IF('Peer Comparison Tool'!$D$11="NR",INDEX('CECL &lt;50B Database'!$A:$A,MATCH(Workings!$A2944,'CECL &lt;50B Database'!$AI:$AI,0)),INDEX('ALLL &lt;50B Database'!$A:$A,MATCH(Workings!$A2944,'ALLL &lt;50B Database'!$AI:$AI,0)))</f>
        <v>#N/A</v>
      </c>
      <c r="C2944" s="3" t="str">
        <f>IFERROR(IFERROR(VLOOKUP($B2944,'CECL &lt;50B Database'!$A:$AA,11,FALSE),VLOOKUP($B2944,'ALLL &lt;50B Database'!$A:$AA,11,FALSE)),"")</f>
        <v/>
      </c>
      <c r="D2944" t="str">
        <f t="shared" si="90"/>
        <v/>
      </c>
    </row>
    <row r="2945" spans="1:4" x14ac:dyDescent="0.25">
      <c r="A2945">
        <f t="shared" si="91"/>
        <v>2945</v>
      </c>
      <c r="B2945" t="e">
        <f>IF('Peer Comparison Tool'!$D$11="NR",INDEX('CECL &lt;50B Database'!$A:$A,MATCH(Workings!$A2945,'CECL &lt;50B Database'!$AI:$AI,0)),INDEX('ALLL &lt;50B Database'!$A:$A,MATCH(Workings!$A2945,'ALLL &lt;50B Database'!$AI:$AI,0)))</f>
        <v>#N/A</v>
      </c>
      <c r="C2945" s="3" t="str">
        <f>IFERROR(IFERROR(VLOOKUP($B2945,'CECL &lt;50B Database'!$A:$AA,11,FALSE),VLOOKUP($B2945,'ALLL &lt;50B Database'!$A:$AA,11,FALSE)),"")</f>
        <v/>
      </c>
      <c r="D2945" t="str">
        <f t="shared" si="90"/>
        <v/>
      </c>
    </row>
    <row r="2946" spans="1:4" x14ac:dyDescent="0.25">
      <c r="A2946">
        <f t="shared" si="91"/>
        <v>2946</v>
      </c>
      <c r="B2946" t="e">
        <f>IF('Peer Comparison Tool'!$D$11="NR",INDEX('CECL &lt;50B Database'!$A:$A,MATCH(Workings!$A2946,'CECL &lt;50B Database'!$AI:$AI,0)),INDEX('ALLL &lt;50B Database'!$A:$A,MATCH(Workings!$A2946,'ALLL &lt;50B Database'!$AI:$AI,0)))</f>
        <v>#N/A</v>
      </c>
      <c r="C2946" s="3" t="str">
        <f>IFERROR(IFERROR(VLOOKUP($B2946,'CECL &lt;50B Database'!$A:$AA,11,FALSE),VLOOKUP($B2946,'ALLL &lt;50B Database'!$A:$AA,11,FALSE)),"")</f>
        <v/>
      </c>
      <c r="D2946" t="str">
        <f t="shared" ref="D2946:D3009" si="92">IFERROR(RANK($C2946,$C$1:$C$5000,0),"")</f>
        <v/>
      </c>
    </row>
    <row r="2947" spans="1:4" x14ac:dyDescent="0.25">
      <c r="A2947">
        <f t="shared" si="91"/>
        <v>2947</v>
      </c>
      <c r="B2947" t="e">
        <f>IF('Peer Comparison Tool'!$D$11="NR",INDEX('CECL &lt;50B Database'!$A:$A,MATCH(Workings!$A2947,'CECL &lt;50B Database'!$AI:$AI,0)),INDEX('ALLL &lt;50B Database'!$A:$A,MATCH(Workings!$A2947,'ALLL &lt;50B Database'!$AI:$AI,0)))</f>
        <v>#N/A</v>
      </c>
      <c r="C2947" s="3" t="str">
        <f>IFERROR(IFERROR(VLOOKUP($B2947,'CECL &lt;50B Database'!$A:$AA,11,FALSE),VLOOKUP($B2947,'ALLL &lt;50B Database'!$A:$AA,11,FALSE)),"")</f>
        <v/>
      </c>
      <c r="D2947" t="str">
        <f t="shared" si="92"/>
        <v/>
      </c>
    </row>
    <row r="2948" spans="1:4" x14ac:dyDescent="0.25">
      <c r="A2948">
        <f t="shared" ref="A2948:A3011" si="93">A2947+1</f>
        <v>2948</v>
      </c>
      <c r="B2948" t="e">
        <f>IF('Peer Comparison Tool'!$D$11="NR",INDEX('CECL &lt;50B Database'!$A:$A,MATCH(Workings!$A2948,'CECL &lt;50B Database'!$AI:$AI,0)),INDEX('ALLL &lt;50B Database'!$A:$A,MATCH(Workings!$A2948,'ALLL &lt;50B Database'!$AI:$AI,0)))</f>
        <v>#N/A</v>
      </c>
      <c r="C2948" s="3" t="str">
        <f>IFERROR(IFERROR(VLOOKUP($B2948,'CECL &lt;50B Database'!$A:$AA,11,FALSE),VLOOKUP($B2948,'ALLL &lt;50B Database'!$A:$AA,11,FALSE)),"")</f>
        <v/>
      </c>
      <c r="D2948" t="str">
        <f t="shared" si="92"/>
        <v/>
      </c>
    </row>
    <row r="2949" spans="1:4" x14ac:dyDescent="0.25">
      <c r="A2949">
        <f t="shared" si="93"/>
        <v>2949</v>
      </c>
      <c r="B2949" t="e">
        <f>IF('Peer Comparison Tool'!$D$11="NR",INDEX('CECL &lt;50B Database'!$A:$A,MATCH(Workings!$A2949,'CECL &lt;50B Database'!$AI:$AI,0)),INDEX('ALLL &lt;50B Database'!$A:$A,MATCH(Workings!$A2949,'ALLL &lt;50B Database'!$AI:$AI,0)))</f>
        <v>#N/A</v>
      </c>
      <c r="C2949" s="3" t="str">
        <f>IFERROR(IFERROR(VLOOKUP($B2949,'CECL &lt;50B Database'!$A:$AA,11,FALSE),VLOOKUP($B2949,'ALLL &lt;50B Database'!$A:$AA,11,FALSE)),"")</f>
        <v/>
      </c>
      <c r="D2949" t="str">
        <f t="shared" si="92"/>
        <v/>
      </c>
    </row>
    <row r="2950" spans="1:4" x14ac:dyDescent="0.25">
      <c r="A2950">
        <f t="shared" si="93"/>
        <v>2950</v>
      </c>
      <c r="B2950" t="e">
        <f>IF('Peer Comparison Tool'!$D$11="NR",INDEX('CECL &lt;50B Database'!$A:$A,MATCH(Workings!$A2950,'CECL &lt;50B Database'!$AI:$AI,0)),INDEX('ALLL &lt;50B Database'!$A:$A,MATCH(Workings!$A2950,'ALLL &lt;50B Database'!$AI:$AI,0)))</f>
        <v>#N/A</v>
      </c>
      <c r="C2950" s="3" t="str">
        <f>IFERROR(IFERROR(VLOOKUP($B2950,'CECL &lt;50B Database'!$A:$AA,11,FALSE),VLOOKUP($B2950,'ALLL &lt;50B Database'!$A:$AA,11,FALSE)),"")</f>
        <v/>
      </c>
      <c r="D2950" t="str">
        <f t="shared" si="92"/>
        <v/>
      </c>
    </row>
    <row r="2951" spans="1:4" x14ac:dyDescent="0.25">
      <c r="A2951">
        <f t="shared" si="93"/>
        <v>2951</v>
      </c>
      <c r="B2951" t="e">
        <f>IF('Peer Comparison Tool'!$D$11="NR",INDEX('CECL &lt;50B Database'!$A:$A,MATCH(Workings!$A2951,'CECL &lt;50B Database'!$AI:$AI,0)),INDEX('ALLL &lt;50B Database'!$A:$A,MATCH(Workings!$A2951,'ALLL &lt;50B Database'!$AI:$AI,0)))</f>
        <v>#N/A</v>
      </c>
      <c r="C2951" s="3" t="str">
        <f>IFERROR(IFERROR(VLOOKUP($B2951,'CECL &lt;50B Database'!$A:$AA,11,FALSE),VLOOKUP($B2951,'ALLL &lt;50B Database'!$A:$AA,11,FALSE)),"")</f>
        <v/>
      </c>
      <c r="D2951" t="str">
        <f t="shared" si="92"/>
        <v/>
      </c>
    </row>
    <row r="2952" spans="1:4" x14ac:dyDescent="0.25">
      <c r="A2952">
        <f t="shared" si="93"/>
        <v>2952</v>
      </c>
      <c r="B2952" t="e">
        <f>IF('Peer Comparison Tool'!$D$11="NR",INDEX('CECL &lt;50B Database'!$A:$A,MATCH(Workings!$A2952,'CECL &lt;50B Database'!$AI:$AI,0)),INDEX('ALLL &lt;50B Database'!$A:$A,MATCH(Workings!$A2952,'ALLL &lt;50B Database'!$AI:$AI,0)))</f>
        <v>#N/A</v>
      </c>
      <c r="C2952" s="3" t="str">
        <f>IFERROR(IFERROR(VLOOKUP($B2952,'CECL &lt;50B Database'!$A:$AA,11,FALSE),VLOOKUP($B2952,'ALLL &lt;50B Database'!$A:$AA,11,FALSE)),"")</f>
        <v/>
      </c>
      <c r="D2952" t="str">
        <f t="shared" si="92"/>
        <v/>
      </c>
    </row>
    <row r="2953" spans="1:4" x14ac:dyDescent="0.25">
      <c r="A2953">
        <f t="shared" si="93"/>
        <v>2953</v>
      </c>
      <c r="B2953" t="e">
        <f>IF('Peer Comparison Tool'!$D$11="NR",INDEX('CECL &lt;50B Database'!$A:$A,MATCH(Workings!$A2953,'CECL &lt;50B Database'!$AI:$AI,0)),INDEX('ALLL &lt;50B Database'!$A:$A,MATCH(Workings!$A2953,'ALLL &lt;50B Database'!$AI:$AI,0)))</f>
        <v>#N/A</v>
      </c>
      <c r="C2953" s="3" t="str">
        <f>IFERROR(IFERROR(VLOOKUP($B2953,'CECL &lt;50B Database'!$A:$AA,11,FALSE),VLOOKUP($B2953,'ALLL &lt;50B Database'!$A:$AA,11,FALSE)),"")</f>
        <v/>
      </c>
      <c r="D2953" t="str">
        <f t="shared" si="92"/>
        <v/>
      </c>
    </row>
    <row r="2954" spans="1:4" x14ac:dyDescent="0.25">
      <c r="A2954">
        <f t="shared" si="93"/>
        <v>2954</v>
      </c>
      <c r="B2954" t="e">
        <f>IF('Peer Comparison Tool'!$D$11="NR",INDEX('CECL &lt;50B Database'!$A:$A,MATCH(Workings!$A2954,'CECL &lt;50B Database'!$AI:$AI,0)),INDEX('ALLL &lt;50B Database'!$A:$A,MATCH(Workings!$A2954,'ALLL &lt;50B Database'!$AI:$AI,0)))</f>
        <v>#N/A</v>
      </c>
      <c r="C2954" s="3" t="str">
        <f>IFERROR(IFERROR(VLOOKUP($B2954,'CECL &lt;50B Database'!$A:$AA,11,FALSE),VLOOKUP($B2954,'ALLL &lt;50B Database'!$A:$AA,11,FALSE)),"")</f>
        <v/>
      </c>
      <c r="D2954" t="str">
        <f t="shared" si="92"/>
        <v/>
      </c>
    </row>
    <row r="2955" spans="1:4" x14ac:dyDescent="0.25">
      <c r="A2955">
        <f t="shared" si="93"/>
        <v>2955</v>
      </c>
      <c r="B2955" t="e">
        <f>IF('Peer Comparison Tool'!$D$11="NR",INDEX('CECL &lt;50B Database'!$A:$A,MATCH(Workings!$A2955,'CECL &lt;50B Database'!$AI:$AI,0)),INDEX('ALLL &lt;50B Database'!$A:$A,MATCH(Workings!$A2955,'ALLL &lt;50B Database'!$AI:$AI,0)))</f>
        <v>#N/A</v>
      </c>
      <c r="C2955" s="3" t="str">
        <f>IFERROR(IFERROR(VLOOKUP($B2955,'CECL &lt;50B Database'!$A:$AA,11,FALSE),VLOOKUP($B2955,'ALLL &lt;50B Database'!$A:$AA,11,FALSE)),"")</f>
        <v/>
      </c>
      <c r="D2955" t="str">
        <f t="shared" si="92"/>
        <v/>
      </c>
    </row>
    <row r="2956" spans="1:4" x14ac:dyDescent="0.25">
      <c r="A2956">
        <f t="shared" si="93"/>
        <v>2956</v>
      </c>
      <c r="B2956" t="e">
        <f>IF('Peer Comparison Tool'!$D$11="NR",INDEX('CECL &lt;50B Database'!$A:$A,MATCH(Workings!$A2956,'CECL &lt;50B Database'!$AI:$AI,0)),INDEX('ALLL &lt;50B Database'!$A:$A,MATCH(Workings!$A2956,'ALLL &lt;50B Database'!$AI:$AI,0)))</f>
        <v>#N/A</v>
      </c>
      <c r="C2956" s="3" t="str">
        <f>IFERROR(IFERROR(VLOOKUP($B2956,'CECL &lt;50B Database'!$A:$AA,11,FALSE),VLOOKUP($B2956,'ALLL &lt;50B Database'!$A:$AA,11,FALSE)),"")</f>
        <v/>
      </c>
      <c r="D2956" t="str">
        <f t="shared" si="92"/>
        <v/>
      </c>
    </row>
    <row r="2957" spans="1:4" x14ac:dyDescent="0.25">
      <c r="A2957">
        <f t="shared" si="93"/>
        <v>2957</v>
      </c>
      <c r="B2957" t="e">
        <f>IF('Peer Comparison Tool'!$D$11="NR",INDEX('CECL &lt;50B Database'!$A:$A,MATCH(Workings!$A2957,'CECL &lt;50B Database'!$AI:$AI,0)),INDEX('ALLL &lt;50B Database'!$A:$A,MATCH(Workings!$A2957,'ALLL &lt;50B Database'!$AI:$AI,0)))</f>
        <v>#N/A</v>
      </c>
      <c r="C2957" s="3" t="str">
        <f>IFERROR(IFERROR(VLOOKUP($B2957,'CECL &lt;50B Database'!$A:$AA,11,FALSE),VLOOKUP($B2957,'ALLL &lt;50B Database'!$A:$AA,11,FALSE)),"")</f>
        <v/>
      </c>
      <c r="D2957" t="str">
        <f t="shared" si="92"/>
        <v/>
      </c>
    </row>
    <row r="2958" spans="1:4" x14ac:dyDescent="0.25">
      <c r="A2958">
        <f t="shared" si="93"/>
        <v>2958</v>
      </c>
      <c r="B2958" t="e">
        <f>IF('Peer Comparison Tool'!$D$11="NR",INDEX('CECL &lt;50B Database'!$A:$A,MATCH(Workings!$A2958,'CECL &lt;50B Database'!$AI:$AI,0)),INDEX('ALLL &lt;50B Database'!$A:$A,MATCH(Workings!$A2958,'ALLL &lt;50B Database'!$AI:$AI,0)))</f>
        <v>#N/A</v>
      </c>
      <c r="C2958" s="3" t="str">
        <f>IFERROR(IFERROR(VLOOKUP($B2958,'CECL &lt;50B Database'!$A:$AA,11,FALSE),VLOOKUP($B2958,'ALLL &lt;50B Database'!$A:$AA,11,FALSE)),"")</f>
        <v/>
      </c>
      <c r="D2958" t="str">
        <f t="shared" si="92"/>
        <v/>
      </c>
    </row>
    <row r="2959" spans="1:4" x14ac:dyDescent="0.25">
      <c r="A2959">
        <f t="shared" si="93"/>
        <v>2959</v>
      </c>
      <c r="B2959" t="e">
        <f>IF('Peer Comparison Tool'!$D$11="NR",INDEX('CECL &lt;50B Database'!$A:$A,MATCH(Workings!$A2959,'CECL &lt;50B Database'!$AI:$AI,0)),INDEX('ALLL &lt;50B Database'!$A:$A,MATCH(Workings!$A2959,'ALLL &lt;50B Database'!$AI:$AI,0)))</f>
        <v>#N/A</v>
      </c>
      <c r="C2959" s="3" t="str">
        <f>IFERROR(IFERROR(VLOOKUP($B2959,'CECL &lt;50B Database'!$A:$AA,11,FALSE),VLOOKUP($B2959,'ALLL &lt;50B Database'!$A:$AA,11,FALSE)),"")</f>
        <v/>
      </c>
      <c r="D2959" t="str">
        <f t="shared" si="92"/>
        <v/>
      </c>
    </row>
    <row r="2960" spans="1:4" x14ac:dyDescent="0.25">
      <c r="A2960">
        <f t="shared" si="93"/>
        <v>2960</v>
      </c>
      <c r="B2960" t="e">
        <f>IF('Peer Comparison Tool'!$D$11="NR",INDEX('CECL &lt;50B Database'!$A:$A,MATCH(Workings!$A2960,'CECL &lt;50B Database'!$AI:$AI,0)),INDEX('ALLL &lt;50B Database'!$A:$A,MATCH(Workings!$A2960,'ALLL &lt;50B Database'!$AI:$AI,0)))</f>
        <v>#N/A</v>
      </c>
      <c r="C2960" s="3" t="str">
        <f>IFERROR(IFERROR(VLOOKUP($B2960,'CECL &lt;50B Database'!$A:$AA,11,FALSE),VLOOKUP($B2960,'ALLL &lt;50B Database'!$A:$AA,11,FALSE)),"")</f>
        <v/>
      </c>
      <c r="D2960" t="str">
        <f t="shared" si="92"/>
        <v/>
      </c>
    </row>
    <row r="2961" spans="1:4" x14ac:dyDescent="0.25">
      <c r="A2961">
        <f t="shared" si="93"/>
        <v>2961</v>
      </c>
      <c r="B2961" t="e">
        <f>IF('Peer Comparison Tool'!$D$11="NR",INDEX('CECL &lt;50B Database'!$A:$A,MATCH(Workings!$A2961,'CECL &lt;50B Database'!$AI:$AI,0)),INDEX('ALLL &lt;50B Database'!$A:$A,MATCH(Workings!$A2961,'ALLL &lt;50B Database'!$AI:$AI,0)))</f>
        <v>#N/A</v>
      </c>
      <c r="C2961" s="3" t="str">
        <f>IFERROR(IFERROR(VLOOKUP($B2961,'CECL &lt;50B Database'!$A:$AA,11,FALSE),VLOOKUP($B2961,'ALLL &lt;50B Database'!$A:$AA,11,FALSE)),"")</f>
        <v/>
      </c>
      <c r="D2961" t="str">
        <f t="shared" si="92"/>
        <v/>
      </c>
    </row>
    <row r="2962" spans="1:4" x14ac:dyDescent="0.25">
      <c r="A2962">
        <f t="shared" si="93"/>
        <v>2962</v>
      </c>
      <c r="B2962" t="e">
        <f>IF('Peer Comparison Tool'!$D$11="NR",INDEX('CECL &lt;50B Database'!$A:$A,MATCH(Workings!$A2962,'CECL &lt;50B Database'!$AI:$AI,0)),INDEX('ALLL &lt;50B Database'!$A:$A,MATCH(Workings!$A2962,'ALLL &lt;50B Database'!$AI:$AI,0)))</f>
        <v>#N/A</v>
      </c>
      <c r="C2962" s="3" t="str">
        <f>IFERROR(IFERROR(VLOOKUP($B2962,'CECL &lt;50B Database'!$A:$AA,11,FALSE),VLOOKUP($B2962,'ALLL &lt;50B Database'!$A:$AA,11,FALSE)),"")</f>
        <v/>
      </c>
      <c r="D2962" t="str">
        <f t="shared" si="92"/>
        <v/>
      </c>
    </row>
    <row r="2963" spans="1:4" x14ac:dyDescent="0.25">
      <c r="A2963">
        <f t="shared" si="93"/>
        <v>2963</v>
      </c>
      <c r="B2963" t="e">
        <f>IF('Peer Comparison Tool'!$D$11="NR",INDEX('CECL &lt;50B Database'!$A:$A,MATCH(Workings!$A2963,'CECL &lt;50B Database'!$AI:$AI,0)),INDEX('ALLL &lt;50B Database'!$A:$A,MATCH(Workings!$A2963,'ALLL &lt;50B Database'!$AI:$AI,0)))</f>
        <v>#N/A</v>
      </c>
      <c r="C2963" s="3" t="str">
        <f>IFERROR(IFERROR(VLOOKUP($B2963,'CECL &lt;50B Database'!$A:$AA,11,FALSE),VLOOKUP($B2963,'ALLL &lt;50B Database'!$A:$AA,11,FALSE)),"")</f>
        <v/>
      </c>
      <c r="D2963" t="str">
        <f t="shared" si="92"/>
        <v/>
      </c>
    </row>
    <row r="2964" spans="1:4" x14ac:dyDescent="0.25">
      <c r="A2964">
        <f t="shared" si="93"/>
        <v>2964</v>
      </c>
      <c r="B2964" t="e">
        <f>IF('Peer Comparison Tool'!$D$11="NR",INDEX('CECL &lt;50B Database'!$A:$A,MATCH(Workings!$A2964,'CECL &lt;50B Database'!$AI:$AI,0)),INDEX('ALLL &lt;50B Database'!$A:$A,MATCH(Workings!$A2964,'ALLL &lt;50B Database'!$AI:$AI,0)))</f>
        <v>#N/A</v>
      </c>
      <c r="C2964" s="3" t="str">
        <f>IFERROR(IFERROR(VLOOKUP($B2964,'CECL &lt;50B Database'!$A:$AA,11,FALSE),VLOOKUP($B2964,'ALLL &lt;50B Database'!$A:$AA,11,FALSE)),"")</f>
        <v/>
      </c>
      <c r="D2964" t="str">
        <f t="shared" si="92"/>
        <v/>
      </c>
    </row>
    <row r="2965" spans="1:4" x14ac:dyDescent="0.25">
      <c r="A2965">
        <f t="shared" si="93"/>
        <v>2965</v>
      </c>
      <c r="B2965" t="e">
        <f>IF('Peer Comparison Tool'!$D$11="NR",INDEX('CECL &lt;50B Database'!$A:$A,MATCH(Workings!$A2965,'CECL &lt;50B Database'!$AI:$AI,0)),INDEX('ALLL &lt;50B Database'!$A:$A,MATCH(Workings!$A2965,'ALLL &lt;50B Database'!$AI:$AI,0)))</f>
        <v>#N/A</v>
      </c>
      <c r="C2965" s="3" t="str">
        <f>IFERROR(IFERROR(VLOOKUP($B2965,'CECL &lt;50B Database'!$A:$AA,11,FALSE),VLOOKUP($B2965,'ALLL &lt;50B Database'!$A:$AA,11,FALSE)),"")</f>
        <v/>
      </c>
      <c r="D2965" t="str">
        <f t="shared" si="92"/>
        <v/>
      </c>
    </row>
    <row r="2966" spans="1:4" x14ac:dyDescent="0.25">
      <c r="A2966">
        <f t="shared" si="93"/>
        <v>2966</v>
      </c>
      <c r="B2966" t="e">
        <f>IF('Peer Comparison Tool'!$D$11="NR",INDEX('CECL &lt;50B Database'!$A:$A,MATCH(Workings!$A2966,'CECL &lt;50B Database'!$AI:$AI,0)),INDEX('ALLL &lt;50B Database'!$A:$A,MATCH(Workings!$A2966,'ALLL &lt;50B Database'!$AI:$AI,0)))</f>
        <v>#N/A</v>
      </c>
      <c r="C2966" s="3" t="str">
        <f>IFERROR(IFERROR(VLOOKUP($B2966,'CECL &lt;50B Database'!$A:$AA,11,FALSE),VLOOKUP($B2966,'ALLL &lt;50B Database'!$A:$AA,11,FALSE)),"")</f>
        <v/>
      </c>
      <c r="D2966" t="str">
        <f t="shared" si="92"/>
        <v/>
      </c>
    </row>
    <row r="2967" spans="1:4" x14ac:dyDescent="0.25">
      <c r="A2967">
        <f t="shared" si="93"/>
        <v>2967</v>
      </c>
      <c r="B2967" t="e">
        <f>IF('Peer Comparison Tool'!$D$11="NR",INDEX('CECL &lt;50B Database'!$A:$A,MATCH(Workings!$A2967,'CECL &lt;50B Database'!$AI:$AI,0)),INDEX('ALLL &lt;50B Database'!$A:$A,MATCH(Workings!$A2967,'ALLL &lt;50B Database'!$AI:$AI,0)))</f>
        <v>#N/A</v>
      </c>
      <c r="C2967" s="3" t="str">
        <f>IFERROR(IFERROR(VLOOKUP($B2967,'CECL &lt;50B Database'!$A:$AA,11,FALSE),VLOOKUP($B2967,'ALLL &lt;50B Database'!$A:$AA,11,FALSE)),"")</f>
        <v/>
      </c>
      <c r="D2967" t="str">
        <f t="shared" si="92"/>
        <v/>
      </c>
    </row>
    <row r="2968" spans="1:4" x14ac:dyDescent="0.25">
      <c r="A2968">
        <f t="shared" si="93"/>
        <v>2968</v>
      </c>
      <c r="B2968" t="e">
        <f>IF('Peer Comparison Tool'!$D$11="NR",INDEX('CECL &lt;50B Database'!$A:$A,MATCH(Workings!$A2968,'CECL &lt;50B Database'!$AI:$AI,0)),INDEX('ALLL &lt;50B Database'!$A:$A,MATCH(Workings!$A2968,'ALLL &lt;50B Database'!$AI:$AI,0)))</f>
        <v>#N/A</v>
      </c>
      <c r="C2968" s="3" t="str">
        <f>IFERROR(IFERROR(VLOOKUP($B2968,'CECL &lt;50B Database'!$A:$AA,11,FALSE),VLOOKUP($B2968,'ALLL &lt;50B Database'!$A:$AA,11,FALSE)),"")</f>
        <v/>
      </c>
      <c r="D2968" t="str">
        <f t="shared" si="92"/>
        <v/>
      </c>
    </row>
    <row r="2969" spans="1:4" x14ac:dyDescent="0.25">
      <c r="A2969">
        <f t="shared" si="93"/>
        <v>2969</v>
      </c>
      <c r="B2969" t="e">
        <f>IF('Peer Comparison Tool'!$D$11="NR",INDEX('CECL &lt;50B Database'!$A:$A,MATCH(Workings!$A2969,'CECL &lt;50B Database'!$AI:$AI,0)),INDEX('ALLL &lt;50B Database'!$A:$A,MATCH(Workings!$A2969,'ALLL &lt;50B Database'!$AI:$AI,0)))</f>
        <v>#N/A</v>
      </c>
      <c r="C2969" s="3" t="str">
        <f>IFERROR(IFERROR(VLOOKUP($B2969,'CECL &lt;50B Database'!$A:$AA,11,FALSE),VLOOKUP($B2969,'ALLL &lt;50B Database'!$A:$AA,11,FALSE)),"")</f>
        <v/>
      </c>
      <c r="D2969" t="str">
        <f t="shared" si="92"/>
        <v/>
      </c>
    </row>
    <row r="2970" spans="1:4" x14ac:dyDescent="0.25">
      <c r="A2970">
        <f t="shared" si="93"/>
        <v>2970</v>
      </c>
      <c r="B2970" t="e">
        <f>IF('Peer Comparison Tool'!$D$11="NR",INDEX('CECL &lt;50B Database'!$A:$A,MATCH(Workings!$A2970,'CECL &lt;50B Database'!$AI:$AI,0)),INDEX('ALLL &lt;50B Database'!$A:$A,MATCH(Workings!$A2970,'ALLL &lt;50B Database'!$AI:$AI,0)))</f>
        <v>#N/A</v>
      </c>
      <c r="C2970" s="3" t="str">
        <f>IFERROR(IFERROR(VLOOKUP($B2970,'CECL &lt;50B Database'!$A:$AA,11,FALSE),VLOOKUP($B2970,'ALLL &lt;50B Database'!$A:$AA,11,FALSE)),"")</f>
        <v/>
      </c>
      <c r="D2970" t="str">
        <f t="shared" si="92"/>
        <v/>
      </c>
    </row>
    <row r="2971" spans="1:4" x14ac:dyDescent="0.25">
      <c r="A2971">
        <f t="shared" si="93"/>
        <v>2971</v>
      </c>
      <c r="B2971" t="e">
        <f>IF('Peer Comparison Tool'!$D$11="NR",INDEX('CECL &lt;50B Database'!$A:$A,MATCH(Workings!$A2971,'CECL &lt;50B Database'!$AI:$AI,0)),INDEX('ALLL &lt;50B Database'!$A:$A,MATCH(Workings!$A2971,'ALLL &lt;50B Database'!$AI:$AI,0)))</f>
        <v>#N/A</v>
      </c>
      <c r="C2971" s="3" t="str">
        <f>IFERROR(IFERROR(VLOOKUP($B2971,'CECL &lt;50B Database'!$A:$AA,11,FALSE),VLOOKUP($B2971,'ALLL &lt;50B Database'!$A:$AA,11,FALSE)),"")</f>
        <v/>
      </c>
      <c r="D2971" t="str">
        <f t="shared" si="92"/>
        <v/>
      </c>
    </row>
    <row r="2972" spans="1:4" x14ac:dyDescent="0.25">
      <c r="A2972">
        <f t="shared" si="93"/>
        <v>2972</v>
      </c>
      <c r="B2972" t="e">
        <f>IF('Peer Comparison Tool'!$D$11="NR",INDEX('CECL &lt;50B Database'!$A:$A,MATCH(Workings!$A2972,'CECL &lt;50B Database'!$AI:$AI,0)),INDEX('ALLL &lt;50B Database'!$A:$A,MATCH(Workings!$A2972,'ALLL &lt;50B Database'!$AI:$AI,0)))</f>
        <v>#N/A</v>
      </c>
      <c r="C2972" s="3" t="str">
        <f>IFERROR(IFERROR(VLOOKUP($B2972,'CECL &lt;50B Database'!$A:$AA,11,FALSE),VLOOKUP($B2972,'ALLL &lt;50B Database'!$A:$AA,11,FALSE)),"")</f>
        <v/>
      </c>
      <c r="D2972" t="str">
        <f t="shared" si="92"/>
        <v/>
      </c>
    </row>
    <row r="2973" spans="1:4" x14ac:dyDescent="0.25">
      <c r="A2973">
        <f t="shared" si="93"/>
        <v>2973</v>
      </c>
      <c r="B2973" t="e">
        <f>IF('Peer Comparison Tool'!$D$11="NR",INDEX('CECL &lt;50B Database'!$A:$A,MATCH(Workings!$A2973,'CECL &lt;50B Database'!$AI:$AI,0)),INDEX('ALLL &lt;50B Database'!$A:$A,MATCH(Workings!$A2973,'ALLL &lt;50B Database'!$AI:$AI,0)))</f>
        <v>#N/A</v>
      </c>
      <c r="C2973" s="3" t="str">
        <f>IFERROR(IFERROR(VLOOKUP($B2973,'CECL &lt;50B Database'!$A:$AA,11,FALSE),VLOOKUP($B2973,'ALLL &lt;50B Database'!$A:$AA,11,FALSE)),"")</f>
        <v/>
      </c>
      <c r="D2973" t="str">
        <f t="shared" si="92"/>
        <v/>
      </c>
    </row>
    <row r="2974" spans="1:4" x14ac:dyDescent="0.25">
      <c r="A2974">
        <f t="shared" si="93"/>
        <v>2974</v>
      </c>
      <c r="B2974" t="e">
        <f>IF('Peer Comparison Tool'!$D$11="NR",INDEX('CECL &lt;50B Database'!$A:$A,MATCH(Workings!$A2974,'CECL &lt;50B Database'!$AI:$AI,0)),INDEX('ALLL &lt;50B Database'!$A:$A,MATCH(Workings!$A2974,'ALLL &lt;50B Database'!$AI:$AI,0)))</f>
        <v>#N/A</v>
      </c>
      <c r="C2974" s="3" t="str">
        <f>IFERROR(IFERROR(VLOOKUP($B2974,'CECL &lt;50B Database'!$A:$AA,11,FALSE),VLOOKUP($B2974,'ALLL &lt;50B Database'!$A:$AA,11,FALSE)),"")</f>
        <v/>
      </c>
      <c r="D2974" t="str">
        <f t="shared" si="92"/>
        <v/>
      </c>
    </row>
    <row r="2975" spans="1:4" x14ac:dyDescent="0.25">
      <c r="A2975">
        <f t="shared" si="93"/>
        <v>2975</v>
      </c>
      <c r="B2975" t="e">
        <f>IF('Peer Comparison Tool'!$D$11="NR",INDEX('CECL &lt;50B Database'!$A:$A,MATCH(Workings!$A2975,'CECL &lt;50B Database'!$AI:$AI,0)),INDEX('ALLL &lt;50B Database'!$A:$A,MATCH(Workings!$A2975,'ALLL &lt;50B Database'!$AI:$AI,0)))</f>
        <v>#N/A</v>
      </c>
      <c r="C2975" s="3" t="str">
        <f>IFERROR(IFERROR(VLOOKUP($B2975,'CECL &lt;50B Database'!$A:$AA,11,FALSE),VLOOKUP($B2975,'ALLL &lt;50B Database'!$A:$AA,11,FALSE)),"")</f>
        <v/>
      </c>
      <c r="D2975" t="str">
        <f t="shared" si="92"/>
        <v/>
      </c>
    </row>
    <row r="2976" spans="1:4" x14ac:dyDescent="0.25">
      <c r="A2976">
        <f t="shared" si="93"/>
        <v>2976</v>
      </c>
      <c r="B2976" t="e">
        <f>IF('Peer Comparison Tool'!$D$11="NR",INDEX('CECL &lt;50B Database'!$A:$A,MATCH(Workings!$A2976,'CECL &lt;50B Database'!$AI:$AI,0)),INDEX('ALLL &lt;50B Database'!$A:$A,MATCH(Workings!$A2976,'ALLL &lt;50B Database'!$AI:$AI,0)))</f>
        <v>#N/A</v>
      </c>
      <c r="C2976" s="3" t="str">
        <f>IFERROR(IFERROR(VLOOKUP($B2976,'CECL &lt;50B Database'!$A:$AA,11,FALSE),VLOOKUP($B2976,'ALLL &lt;50B Database'!$A:$AA,11,FALSE)),"")</f>
        <v/>
      </c>
      <c r="D2976" t="str">
        <f t="shared" si="92"/>
        <v/>
      </c>
    </row>
    <row r="2977" spans="1:4" x14ac:dyDescent="0.25">
      <c r="A2977">
        <f t="shared" si="93"/>
        <v>2977</v>
      </c>
      <c r="B2977" t="e">
        <f>IF('Peer Comparison Tool'!$D$11="NR",INDEX('CECL &lt;50B Database'!$A:$A,MATCH(Workings!$A2977,'CECL &lt;50B Database'!$AI:$AI,0)),INDEX('ALLL &lt;50B Database'!$A:$A,MATCH(Workings!$A2977,'ALLL &lt;50B Database'!$AI:$AI,0)))</f>
        <v>#N/A</v>
      </c>
      <c r="C2977" s="3" t="str">
        <f>IFERROR(IFERROR(VLOOKUP($B2977,'CECL &lt;50B Database'!$A:$AA,11,FALSE),VLOOKUP($B2977,'ALLL &lt;50B Database'!$A:$AA,11,FALSE)),"")</f>
        <v/>
      </c>
      <c r="D2977" t="str">
        <f t="shared" si="92"/>
        <v/>
      </c>
    </row>
    <row r="2978" spans="1:4" x14ac:dyDescent="0.25">
      <c r="A2978">
        <f t="shared" si="93"/>
        <v>2978</v>
      </c>
      <c r="B2978" t="e">
        <f>IF('Peer Comparison Tool'!$D$11="NR",INDEX('CECL &lt;50B Database'!$A:$A,MATCH(Workings!$A2978,'CECL &lt;50B Database'!$AI:$AI,0)),INDEX('ALLL &lt;50B Database'!$A:$A,MATCH(Workings!$A2978,'ALLL &lt;50B Database'!$AI:$AI,0)))</f>
        <v>#N/A</v>
      </c>
      <c r="C2978" s="3" t="str">
        <f>IFERROR(IFERROR(VLOOKUP($B2978,'CECL &lt;50B Database'!$A:$AA,11,FALSE),VLOOKUP($B2978,'ALLL &lt;50B Database'!$A:$AA,11,FALSE)),"")</f>
        <v/>
      </c>
      <c r="D2978" t="str">
        <f t="shared" si="92"/>
        <v/>
      </c>
    </row>
    <row r="2979" spans="1:4" x14ac:dyDescent="0.25">
      <c r="A2979">
        <f t="shared" si="93"/>
        <v>2979</v>
      </c>
      <c r="B2979" t="e">
        <f>IF('Peer Comparison Tool'!$D$11="NR",INDEX('CECL &lt;50B Database'!$A:$A,MATCH(Workings!$A2979,'CECL &lt;50B Database'!$AI:$AI,0)),INDEX('ALLL &lt;50B Database'!$A:$A,MATCH(Workings!$A2979,'ALLL &lt;50B Database'!$AI:$AI,0)))</f>
        <v>#N/A</v>
      </c>
      <c r="C2979" s="3" t="str">
        <f>IFERROR(IFERROR(VLOOKUP($B2979,'CECL &lt;50B Database'!$A:$AA,11,FALSE),VLOOKUP($B2979,'ALLL &lt;50B Database'!$A:$AA,11,FALSE)),"")</f>
        <v/>
      </c>
      <c r="D2979" t="str">
        <f t="shared" si="92"/>
        <v/>
      </c>
    </row>
    <row r="2980" spans="1:4" x14ac:dyDescent="0.25">
      <c r="A2980">
        <f t="shared" si="93"/>
        <v>2980</v>
      </c>
      <c r="B2980" t="e">
        <f>IF('Peer Comparison Tool'!$D$11="NR",INDEX('CECL &lt;50B Database'!$A:$A,MATCH(Workings!$A2980,'CECL &lt;50B Database'!$AI:$AI,0)),INDEX('ALLL &lt;50B Database'!$A:$A,MATCH(Workings!$A2980,'ALLL &lt;50B Database'!$AI:$AI,0)))</f>
        <v>#N/A</v>
      </c>
      <c r="C2980" s="3" t="str">
        <f>IFERROR(IFERROR(VLOOKUP($B2980,'CECL &lt;50B Database'!$A:$AA,11,FALSE),VLOOKUP($B2980,'ALLL &lt;50B Database'!$A:$AA,11,FALSE)),"")</f>
        <v/>
      </c>
      <c r="D2980" t="str">
        <f t="shared" si="92"/>
        <v/>
      </c>
    </row>
    <row r="2981" spans="1:4" x14ac:dyDescent="0.25">
      <c r="A2981">
        <f t="shared" si="93"/>
        <v>2981</v>
      </c>
      <c r="B2981" t="e">
        <f>IF('Peer Comparison Tool'!$D$11="NR",INDEX('CECL &lt;50B Database'!$A:$A,MATCH(Workings!$A2981,'CECL &lt;50B Database'!$AI:$AI,0)),INDEX('ALLL &lt;50B Database'!$A:$A,MATCH(Workings!$A2981,'ALLL &lt;50B Database'!$AI:$AI,0)))</f>
        <v>#N/A</v>
      </c>
      <c r="C2981" s="3" t="str">
        <f>IFERROR(IFERROR(VLOOKUP($B2981,'CECL &lt;50B Database'!$A:$AA,11,FALSE),VLOOKUP($B2981,'ALLL &lt;50B Database'!$A:$AA,11,FALSE)),"")</f>
        <v/>
      </c>
      <c r="D2981" t="str">
        <f t="shared" si="92"/>
        <v/>
      </c>
    </row>
    <row r="2982" spans="1:4" x14ac:dyDescent="0.25">
      <c r="A2982">
        <f t="shared" si="93"/>
        <v>2982</v>
      </c>
      <c r="B2982" t="e">
        <f>IF('Peer Comparison Tool'!$D$11="NR",INDEX('CECL &lt;50B Database'!$A:$A,MATCH(Workings!$A2982,'CECL &lt;50B Database'!$AI:$AI,0)),INDEX('ALLL &lt;50B Database'!$A:$A,MATCH(Workings!$A2982,'ALLL &lt;50B Database'!$AI:$AI,0)))</f>
        <v>#N/A</v>
      </c>
      <c r="C2982" s="3" t="str">
        <f>IFERROR(IFERROR(VLOOKUP($B2982,'CECL &lt;50B Database'!$A:$AA,11,FALSE),VLOOKUP($B2982,'ALLL &lt;50B Database'!$A:$AA,11,FALSE)),"")</f>
        <v/>
      </c>
      <c r="D2982" t="str">
        <f t="shared" si="92"/>
        <v/>
      </c>
    </row>
    <row r="2983" spans="1:4" x14ac:dyDescent="0.25">
      <c r="A2983">
        <f t="shared" si="93"/>
        <v>2983</v>
      </c>
      <c r="B2983" t="e">
        <f>IF('Peer Comparison Tool'!$D$11="NR",INDEX('CECL &lt;50B Database'!$A:$A,MATCH(Workings!$A2983,'CECL &lt;50B Database'!$AI:$AI,0)),INDEX('ALLL &lt;50B Database'!$A:$A,MATCH(Workings!$A2983,'ALLL &lt;50B Database'!$AI:$AI,0)))</f>
        <v>#N/A</v>
      </c>
      <c r="C2983" s="3" t="str">
        <f>IFERROR(IFERROR(VLOOKUP($B2983,'CECL &lt;50B Database'!$A:$AA,11,FALSE),VLOOKUP($B2983,'ALLL &lt;50B Database'!$A:$AA,11,FALSE)),"")</f>
        <v/>
      </c>
      <c r="D2983" t="str">
        <f t="shared" si="92"/>
        <v/>
      </c>
    </row>
    <row r="2984" spans="1:4" x14ac:dyDescent="0.25">
      <c r="A2984">
        <f t="shared" si="93"/>
        <v>2984</v>
      </c>
      <c r="B2984" t="e">
        <f>IF('Peer Comparison Tool'!$D$11="NR",INDEX('CECL &lt;50B Database'!$A:$A,MATCH(Workings!$A2984,'CECL &lt;50B Database'!$AI:$AI,0)),INDEX('ALLL &lt;50B Database'!$A:$A,MATCH(Workings!$A2984,'ALLL &lt;50B Database'!$AI:$AI,0)))</f>
        <v>#N/A</v>
      </c>
      <c r="C2984" s="3" t="str">
        <f>IFERROR(IFERROR(VLOOKUP($B2984,'CECL &lt;50B Database'!$A:$AA,11,FALSE),VLOOKUP($B2984,'ALLL &lt;50B Database'!$A:$AA,11,FALSE)),"")</f>
        <v/>
      </c>
      <c r="D2984" t="str">
        <f t="shared" si="92"/>
        <v/>
      </c>
    </row>
    <row r="2985" spans="1:4" x14ac:dyDescent="0.25">
      <c r="A2985">
        <f t="shared" si="93"/>
        <v>2985</v>
      </c>
      <c r="B2985" t="e">
        <f>IF('Peer Comparison Tool'!$D$11="NR",INDEX('CECL &lt;50B Database'!$A:$A,MATCH(Workings!$A2985,'CECL &lt;50B Database'!$AI:$AI,0)),INDEX('ALLL &lt;50B Database'!$A:$A,MATCH(Workings!$A2985,'ALLL &lt;50B Database'!$AI:$AI,0)))</f>
        <v>#N/A</v>
      </c>
      <c r="C2985" s="3" t="str">
        <f>IFERROR(IFERROR(VLOOKUP($B2985,'CECL &lt;50B Database'!$A:$AA,11,FALSE),VLOOKUP($B2985,'ALLL &lt;50B Database'!$A:$AA,11,FALSE)),"")</f>
        <v/>
      </c>
      <c r="D2985" t="str">
        <f t="shared" si="92"/>
        <v/>
      </c>
    </row>
    <row r="2986" spans="1:4" x14ac:dyDescent="0.25">
      <c r="A2986">
        <f t="shared" si="93"/>
        <v>2986</v>
      </c>
      <c r="B2986" t="e">
        <f>IF('Peer Comparison Tool'!$D$11="NR",INDEX('CECL &lt;50B Database'!$A:$A,MATCH(Workings!$A2986,'CECL &lt;50B Database'!$AI:$AI,0)),INDEX('ALLL &lt;50B Database'!$A:$A,MATCH(Workings!$A2986,'ALLL &lt;50B Database'!$AI:$AI,0)))</f>
        <v>#N/A</v>
      </c>
      <c r="C2986" s="3" t="str">
        <f>IFERROR(IFERROR(VLOOKUP($B2986,'CECL &lt;50B Database'!$A:$AA,11,FALSE),VLOOKUP($B2986,'ALLL &lt;50B Database'!$A:$AA,11,FALSE)),"")</f>
        <v/>
      </c>
      <c r="D2986" t="str">
        <f t="shared" si="92"/>
        <v/>
      </c>
    </row>
    <row r="2987" spans="1:4" x14ac:dyDescent="0.25">
      <c r="A2987">
        <f t="shared" si="93"/>
        <v>2987</v>
      </c>
      <c r="B2987" t="e">
        <f>IF('Peer Comparison Tool'!$D$11="NR",INDEX('CECL &lt;50B Database'!$A:$A,MATCH(Workings!$A2987,'CECL &lt;50B Database'!$AI:$AI,0)),INDEX('ALLL &lt;50B Database'!$A:$A,MATCH(Workings!$A2987,'ALLL &lt;50B Database'!$AI:$AI,0)))</f>
        <v>#N/A</v>
      </c>
      <c r="C2987" s="3" t="str">
        <f>IFERROR(IFERROR(VLOOKUP($B2987,'CECL &lt;50B Database'!$A:$AA,11,FALSE),VLOOKUP($B2987,'ALLL &lt;50B Database'!$A:$AA,11,FALSE)),"")</f>
        <v/>
      </c>
      <c r="D2987" t="str">
        <f t="shared" si="92"/>
        <v/>
      </c>
    </row>
    <row r="2988" spans="1:4" x14ac:dyDescent="0.25">
      <c r="A2988">
        <f t="shared" si="93"/>
        <v>2988</v>
      </c>
      <c r="B2988" t="e">
        <f>IF('Peer Comparison Tool'!$D$11="NR",INDEX('CECL &lt;50B Database'!$A:$A,MATCH(Workings!$A2988,'CECL &lt;50B Database'!$AI:$AI,0)),INDEX('ALLL &lt;50B Database'!$A:$A,MATCH(Workings!$A2988,'ALLL &lt;50B Database'!$AI:$AI,0)))</f>
        <v>#N/A</v>
      </c>
      <c r="C2988" s="3" t="str">
        <f>IFERROR(IFERROR(VLOOKUP($B2988,'CECL &lt;50B Database'!$A:$AA,11,FALSE),VLOOKUP($B2988,'ALLL &lt;50B Database'!$A:$AA,11,FALSE)),"")</f>
        <v/>
      </c>
      <c r="D2988" t="str">
        <f t="shared" si="92"/>
        <v/>
      </c>
    </row>
    <row r="2989" spans="1:4" x14ac:dyDescent="0.25">
      <c r="A2989">
        <f t="shared" si="93"/>
        <v>2989</v>
      </c>
      <c r="B2989" t="e">
        <f>IF('Peer Comparison Tool'!$D$11="NR",INDEX('CECL &lt;50B Database'!$A:$A,MATCH(Workings!$A2989,'CECL &lt;50B Database'!$AI:$AI,0)),INDEX('ALLL &lt;50B Database'!$A:$A,MATCH(Workings!$A2989,'ALLL &lt;50B Database'!$AI:$AI,0)))</f>
        <v>#N/A</v>
      </c>
      <c r="C2989" s="3" t="str">
        <f>IFERROR(IFERROR(VLOOKUP($B2989,'CECL &lt;50B Database'!$A:$AA,11,FALSE),VLOOKUP($B2989,'ALLL &lt;50B Database'!$A:$AA,11,FALSE)),"")</f>
        <v/>
      </c>
      <c r="D2989" t="str">
        <f t="shared" si="92"/>
        <v/>
      </c>
    </row>
    <row r="2990" spans="1:4" x14ac:dyDescent="0.25">
      <c r="A2990">
        <f t="shared" si="93"/>
        <v>2990</v>
      </c>
      <c r="B2990" t="e">
        <f>IF('Peer Comparison Tool'!$D$11="NR",INDEX('CECL &lt;50B Database'!$A:$A,MATCH(Workings!$A2990,'CECL &lt;50B Database'!$AI:$AI,0)),INDEX('ALLL &lt;50B Database'!$A:$A,MATCH(Workings!$A2990,'ALLL &lt;50B Database'!$AI:$AI,0)))</f>
        <v>#N/A</v>
      </c>
      <c r="C2990" s="3" t="str">
        <f>IFERROR(IFERROR(VLOOKUP($B2990,'CECL &lt;50B Database'!$A:$AA,11,FALSE),VLOOKUP($B2990,'ALLL &lt;50B Database'!$A:$AA,11,FALSE)),"")</f>
        <v/>
      </c>
      <c r="D2990" t="str">
        <f t="shared" si="92"/>
        <v/>
      </c>
    </row>
    <row r="2991" spans="1:4" x14ac:dyDescent="0.25">
      <c r="A2991">
        <f t="shared" si="93"/>
        <v>2991</v>
      </c>
      <c r="B2991" t="e">
        <f>IF('Peer Comparison Tool'!$D$11="NR",INDEX('CECL &lt;50B Database'!$A:$A,MATCH(Workings!$A2991,'CECL &lt;50B Database'!$AI:$AI,0)),INDEX('ALLL &lt;50B Database'!$A:$A,MATCH(Workings!$A2991,'ALLL &lt;50B Database'!$AI:$AI,0)))</f>
        <v>#N/A</v>
      </c>
      <c r="C2991" s="3" t="str">
        <f>IFERROR(IFERROR(VLOOKUP($B2991,'CECL &lt;50B Database'!$A:$AA,11,FALSE),VLOOKUP($B2991,'ALLL &lt;50B Database'!$A:$AA,11,FALSE)),"")</f>
        <v/>
      </c>
      <c r="D2991" t="str">
        <f t="shared" si="92"/>
        <v/>
      </c>
    </row>
    <row r="2992" spans="1:4" x14ac:dyDescent="0.25">
      <c r="A2992">
        <f t="shared" si="93"/>
        <v>2992</v>
      </c>
      <c r="B2992" t="e">
        <f>IF('Peer Comparison Tool'!$D$11="NR",INDEX('CECL &lt;50B Database'!$A:$A,MATCH(Workings!$A2992,'CECL &lt;50B Database'!$AI:$AI,0)),INDEX('ALLL &lt;50B Database'!$A:$A,MATCH(Workings!$A2992,'ALLL &lt;50B Database'!$AI:$AI,0)))</f>
        <v>#N/A</v>
      </c>
      <c r="C2992" s="3" t="str">
        <f>IFERROR(IFERROR(VLOOKUP($B2992,'CECL &lt;50B Database'!$A:$AA,11,FALSE),VLOOKUP($B2992,'ALLL &lt;50B Database'!$A:$AA,11,FALSE)),"")</f>
        <v/>
      </c>
      <c r="D2992" t="str">
        <f t="shared" si="92"/>
        <v/>
      </c>
    </row>
    <row r="2993" spans="1:4" x14ac:dyDescent="0.25">
      <c r="A2993">
        <f t="shared" si="93"/>
        <v>2993</v>
      </c>
      <c r="B2993" t="e">
        <f>IF('Peer Comparison Tool'!$D$11="NR",INDEX('CECL &lt;50B Database'!$A:$A,MATCH(Workings!$A2993,'CECL &lt;50B Database'!$AI:$AI,0)),INDEX('ALLL &lt;50B Database'!$A:$A,MATCH(Workings!$A2993,'ALLL &lt;50B Database'!$AI:$AI,0)))</f>
        <v>#N/A</v>
      </c>
      <c r="C2993" s="3" t="str">
        <f>IFERROR(IFERROR(VLOOKUP($B2993,'CECL &lt;50B Database'!$A:$AA,11,FALSE),VLOOKUP($B2993,'ALLL &lt;50B Database'!$A:$AA,11,FALSE)),"")</f>
        <v/>
      </c>
      <c r="D2993" t="str">
        <f t="shared" si="92"/>
        <v/>
      </c>
    </row>
    <row r="2994" spans="1:4" x14ac:dyDescent="0.25">
      <c r="A2994">
        <f t="shared" si="93"/>
        <v>2994</v>
      </c>
      <c r="B2994" t="e">
        <f>IF('Peer Comparison Tool'!$D$11="NR",INDEX('CECL &lt;50B Database'!$A:$A,MATCH(Workings!$A2994,'CECL &lt;50B Database'!$AI:$AI,0)),INDEX('ALLL &lt;50B Database'!$A:$A,MATCH(Workings!$A2994,'ALLL &lt;50B Database'!$AI:$AI,0)))</f>
        <v>#N/A</v>
      </c>
      <c r="C2994" s="3" t="str">
        <f>IFERROR(IFERROR(VLOOKUP($B2994,'CECL &lt;50B Database'!$A:$AA,11,FALSE),VLOOKUP($B2994,'ALLL &lt;50B Database'!$A:$AA,11,FALSE)),"")</f>
        <v/>
      </c>
      <c r="D2994" t="str">
        <f t="shared" si="92"/>
        <v/>
      </c>
    </row>
    <row r="2995" spans="1:4" x14ac:dyDescent="0.25">
      <c r="A2995">
        <f t="shared" si="93"/>
        <v>2995</v>
      </c>
      <c r="B2995" t="e">
        <f>IF('Peer Comparison Tool'!$D$11="NR",INDEX('CECL &lt;50B Database'!$A:$A,MATCH(Workings!$A2995,'CECL &lt;50B Database'!$AI:$AI,0)),INDEX('ALLL &lt;50B Database'!$A:$A,MATCH(Workings!$A2995,'ALLL &lt;50B Database'!$AI:$AI,0)))</f>
        <v>#N/A</v>
      </c>
      <c r="C2995" s="3" t="str">
        <f>IFERROR(IFERROR(VLOOKUP($B2995,'CECL &lt;50B Database'!$A:$AA,11,FALSE),VLOOKUP($B2995,'ALLL &lt;50B Database'!$A:$AA,11,FALSE)),"")</f>
        <v/>
      </c>
      <c r="D2995" t="str">
        <f t="shared" si="92"/>
        <v/>
      </c>
    </row>
    <row r="2996" spans="1:4" x14ac:dyDescent="0.25">
      <c r="A2996">
        <f t="shared" si="93"/>
        <v>2996</v>
      </c>
      <c r="B2996" t="e">
        <f>IF('Peer Comparison Tool'!$D$11="NR",INDEX('CECL &lt;50B Database'!$A:$A,MATCH(Workings!$A2996,'CECL &lt;50B Database'!$AI:$AI,0)),INDEX('ALLL &lt;50B Database'!$A:$A,MATCH(Workings!$A2996,'ALLL &lt;50B Database'!$AI:$AI,0)))</f>
        <v>#N/A</v>
      </c>
      <c r="C2996" s="3" t="str">
        <f>IFERROR(IFERROR(VLOOKUP($B2996,'CECL &lt;50B Database'!$A:$AA,11,FALSE),VLOOKUP($B2996,'ALLL &lt;50B Database'!$A:$AA,11,FALSE)),"")</f>
        <v/>
      </c>
      <c r="D2996" t="str">
        <f t="shared" si="92"/>
        <v/>
      </c>
    </row>
    <row r="2997" spans="1:4" x14ac:dyDescent="0.25">
      <c r="A2997">
        <f t="shared" si="93"/>
        <v>2997</v>
      </c>
      <c r="B2997" t="e">
        <f>IF('Peer Comparison Tool'!$D$11="NR",INDEX('CECL &lt;50B Database'!$A:$A,MATCH(Workings!$A2997,'CECL &lt;50B Database'!$AI:$AI,0)),INDEX('ALLL &lt;50B Database'!$A:$A,MATCH(Workings!$A2997,'ALLL &lt;50B Database'!$AI:$AI,0)))</f>
        <v>#N/A</v>
      </c>
      <c r="C2997" s="3" t="str">
        <f>IFERROR(IFERROR(VLOOKUP($B2997,'CECL &lt;50B Database'!$A:$AA,11,FALSE),VLOOKUP($B2997,'ALLL &lt;50B Database'!$A:$AA,11,FALSE)),"")</f>
        <v/>
      </c>
      <c r="D2997" t="str">
        <f t="shared" si="92"/>
        <v/>
      </c>
    </row>
    <row r="2998" spans="1:4" x14ac:dyDescent="0.25">
      <c r="A2998">
        <f t="shared" si="93"/>
        <v>2998</v>
      </c>
      <c r="B2998" t="e">
        <f>IF('Peer Comparison Tool'!$D$11="NR",INDEX('CECL &lt;50B Database'!$A:$A,MATCH(Workings!$A2998,'CECL &lt;50B Database'!$AI:$AI,0)),INDEX('ALLL &lt;50B Database'!$A:$A,MATCH(Workings!$A2998,'ALLL &lt;50B Database'!$AI:$AI,0)))</f>
        <v>#N/A</v>
      </c>
      <c r="C2998" s="3" t="str">
        <f>IFERROR(IFERROR(VLOOKUP($B2998,'CECL &lt;50B Database'!$A:$AA,11,FALSE),VLOOKUP($B2998,'ALLL &lt;50B Database'!$A:$AA,11,FALSE)),"")</f>
        <v/>
      </c>
      <c r="D2998" t="str">
        <f t="shared" si="92"/>
        <v/>
      </c>
    </row>
    <row r="2999" spans="1:4" x14ac:dyDescent="0.25">
      <c r="A2999">
        <f t="shared" si="93"/>
        <v>2999</v>
      </c>
      <c r="B2999" t="e">
        <f>IF('Peer Comparison Tool'!$D$11="NR",INDEX('CECL &lt;50B Database'!$A:$A,MATCH(Workings!$A2999,'CECL &lt;50B Database'!$AI:$AI,0)),INDEX('ALLL &lt;50B Database'!$A:$A,MATCH(Workings!$A2999,'ALLL &lt;50B Database'!$AI:$AI,0)))</f>
        <v>#N/A</v>
      </c>
      <c r="C2999" s="3" t="str">
        <f>IFERROR(IFERROR(VLOOKUP($B2999,'CECL &lt;50B Database'!$A:$AA,11,FALSE),VLOOKUP($B2999,'ALLL &lt;50B Database'!$A:$AA,11,FALSE)),"")</f>
        <v/>
      </c>
      <c r="D2999" t="str">
        <f t="shared" si="92"/>
        <v/>
      </c>
    </row>
    <row r="3000" spans="1:4" x14ac:dyDescent="0.25">
      <c r="A3000">
        <f t="shared" si="93"/>
        <v>3000</v>
      </c>
      <c r="B3000" t="e">
        <f>IF('Peer Comparison Tool'!$D$11="NR",INDEX('CECL &lt;50B Database'!$A:$A,MATCH(Workings!$A3000,'CECL &lt;50B Database'!$AI:$AI,0)),INDEX('ALLL &lt;50B Database'!$A:$A,MATCH(Workings!$A3000,'ALLL &lt;50B Database'!$AI:$AI,0)))</f>
        <v>#N/A</v>
      </c>
      <c r="C3000" s="3" t="str">
        <f>IFERROR(IFERROR(VLOOKUP($B3000,'CECL &lt;50B Database'!$A:$AA,11,FALSE),VLOOKUP($B3000,'ALLL &lt;50B Database'!$A:$AA,11,FALSE)),"")</f>
        <v/>
      </c>
      <c r="D3000" t="str">
        <f t="shared" si="92"/>
        <v/>
      </c>
    </row>
    <row r="3001" spans="1:4" x14ac:dyDescent="0.25">
      <c r="A3001">
        <f t="shared" si="93"/>
        <v>3001</v>
      </c>
      <c r="B3001" t="e">
        <f>IF('Peer Comparison Tool'!$D$11="NR",INDEX('CECL &lt;50B Database'!$A:$A,MATCH(Workings!$A3001,'CECL &lt;50B Database'!$AI:$AI,0)),INDEX('ALLL &lt;50B Database'!$A:$A,MATCH(Workings!$A3001,'ALLL &lt;50B Database'!$AI:$AI,0)))</f>
        <v>#N/A</v>
      </c>
      <c r="C3001" s="3" t="str">
        <f>IFERROR(IFERROR(VLOOKUP($B3001,'CECL &lt;50B Database'!$A:$AA,11,FALSE),VLOOKUP($B3001,'ALLL &lt;50B Database'!$A:$AA,11,FALSE)),"")</f>
        <v/>
      </c>
      <c r="D3001" t="str">
        <f t="shared" si="92"/>
        <v/>
      </c>
    </row>
    <row r="3002" spans="1:4" x14ac:dyDescent="0.25">
      <c r="A3002">
        <f t="shared" si="93"/>
        <v>3002</v>
      </c>
      <c r="B3002" t="e">
        <f>IF('Peer Comparison Tool'!$D$11="NR",INDEX('CECL &lt;50B Database'!$A:$A,MATCH(Workings!$A3002,'CECL &lt;50B Database'!$AI:$AI,0)),INDEX('ALLL &lt;50B Database'!$A:$A,MATCH(Workings!$A3002,'ALLL &lt;50B Database'!$AI:$AI,0)))</f>
        <v>#N/A</v>
      </c>
      <c r="C3002" s="3" t="str">
        <f>IFERROR(IFERROR(VLOOKUP($B3002,'CECL &lt;50B Database'!$A:$AA,11,FALSE),VLOOKUP($B3002,'ALLL &lt;50B Database'!$A:$AA,11,FALSE)),"")</f>
        <v/>
      </c>
      <c r="D3002" t="str">
        <f t="shared" si="92"/>
        <v/>
      </c>
    </row>
    <row r="3003" spans="1:4" x14ac:dyDescent="0.25">
      <c r="A3003">
        <f t="shared" si="93"/>
        <v>3003</v>
      </c>
      <c r="B3003" t="e">
        <f>IF('Peer Comparison Tool'!$D$11="NR",INDEX('CECL &lt;50B Database'!$A:$A,MATCH(Workings!$A3003,'CECL &lt;50B Database'!$AI:$AI,0)),INDEX('ALLL &lt;50B Database'!$A:$A,MATCH(Workings!$A3003,'ALLL &lt;50B Database'!$AI:$AI,0)))</f>
        <v>#N/A</v>
      </c>
      <c r="C3003" s="3" t="str">
        <f>IFERROR(IFERROR(VLOOKUP($B3003,'CECL &lt;50B Database'!$A:$AA,11,FALSE),VLOOKUP($B3003,'ALLL &lt;50B Database'!$A:$AA,11,FALSE)),"")</f>
        <v/>
      </c>
      <c r="D3003" t="str">
        <f t="shared" si="92"/>
        <v/>
      </c>
    </row>
    <row r="3004" spans="1:4" x14ac:dyDescent="0.25">
      <c r="A3004">
        <f t="shared" si="93"/>
        <v>3004</v>
      </c>
      <c r="B3004" t="e">
        <f>IF('Peer Comparison Tool'!$D$11="NR",INDEX('CECL &lt;50B Database'!$A:$A,MATCH(Workings!$A3004,'CECL &lt;50B Database'!$AI:$AI,0)),INDEX('ALLL &lt;50B Database'!$A:$A,MATCH(Workings!$A3004,'ALLL &lt;50B Database'!$AI:$AI,0)))</f>
        <v>#N/A</v>
      </c>
      <c r="C3004" s="3" t="str">
        <f>IFERROR(IFERROR(VLOOKUP($B3004,'CECL &lt;50B Database'!$A:$AA,11,FALSE),VLOOKUP($B3004,'ALLL &lt;50B Database'!$A:$AA,11,FALSE)),"")</f>
        <v/>
      </c>
      <c r="D3004" t="str">
        <f t="shared" si="92"/>
        <v/>
      </c>
    </row>
    <row r="3005" spans="1:4" x14ac:dyDescent="0.25">
      <c r="A3005">
        <f t="shared" si="93"/>
        <v>3005</v>
      </c>
      <c r="B3005" t="e">
        <f>IF('Peer Comparison Tool'!$D$11="NR",INDEX('CECL &lt;50B Database'!$A:$A,MATCH(Workings!$A3005,'CECL &lt;50B Database'!$AI:$AI,0)),INDEX('ALLL &lt;50B Database'!$A:$A,MATCH(Workings!$A3005,'ALLL &lt;50B Database'!$AI:$AI,0)))</f>
        <v>#N/A</v>
      </c>
      <c r="C3005" s="3" t="str">
        <f>IFERROR(IFERROR(VLOOKUP($B3005,'CECL &lt;50B Database'!$A:$AA,11,FALSE),VLOOKUP($B3005,'ALLL &lt;50B Database'!$A:$AA,11,FALSE)),"")</f>
        <v/>
      </c>
      <c r="D3005" t="str">
        <f t="shared" si="92"/>
        <v/>
      </c>
    </row>
    <row r="3006" spans="1:4" x14ac:dyDescent="0.25">
      <c r="A3006">
        <f t="shared" si="93"/>
        <v>3006</v>
      </c>
      <c r="B3006" t="e">
        <f>IF('Peer Comparison Tool'!$D$11="NR",INDEX('CECL &lt;50B Database'!$A:$A,MATCH(Workings!$A3006,'CECL &lt;50B Database'!$AI:$AI,0)),INDEX('ALLL &lt;50B Database'!$A:$A,MATCH(Workings!$A3006,'ALLL &lt;50B Database'!$AI:$AI,0)))</f>
        <v>#N/A</v>
      </c>
      <c r="C3006" s="3" t="str">
        <f>IFERROR(IFERROR(VLOOKUP($B3006,'CECL &lt;50B Database'!$A:$AA,11,FALSE),VLOOKUP($B3006,'ALLL &lt;50B Database'!$A:$AA,11,FALSE)),"")</f>
        <v/>
      </c>
      <c r="D3006" t="str">
        <f t="shared" si="92"/>
        <v/>
      </c>
    </row>
    <row r="3007" spans="1:4" x14ac:dyDescent="0.25">
      <c r="A3007">
        <f t="shared" si="93"/>
        <v>3007</v>
      </c>
      <c r="B3007" t="e">
        <f>IF('Peer Comparison Tool'!$D$11="NR",INDEX('CECL &lt;50B Database'!$A:$A,MATCH(Workings!$A3007,'CECL &lt;50B Database'!$AI:$AI,0)),INDEX('ALLL &lt;50B Database'!$A:$A,MATCH(Workings!$A3007,'ALLL &lt;50B Database'!$AI:$AI,0)))</f>
        <v>#N/A</v>
      </c>
      <c r="C3007" s="3" t="str">
        <f>IFERROR(IFERROR(VLOOKUP($B3007,'CECL &lt;50B Database'!$A:$AA,11,FALSE),VLOOKUP($B3007,'ALLL &lt;50B Database'!$A:$AA,11,FALSE)),"")</f>
        <v/>
      </c>
      <c r="D3007" t="str">
        <f t="shared" si="92"/>
        <v/>
      </c>
    </row>
    <row r="3008" spans="1:4" x14ac:dyDescent="0.25">
      <c r="A3008">
        <f t="shared" si="93"/>
        <v>3008</v>
      </c>
      <c r="B3008" t="e">
        <f>IF('Peer Comparison Tool'!$D$11="NR",INDEX('CECL &lt;50B Database'!$A:$A,MATCH(Workings!$A3008,'CECL &lt;50B Database'!$AI:$AI,0)),INDEX('ALLL &lt;50B Database'!$A:$A,MATCH(Workings!$A3008,'ALLL &lt;50B Database'!$AI:$AI,0)))</f>
        <v>#N/A</v>
      </c>
      <c r="C3008" s="3" t="str">
        <f>IFERROR(IFERROR(VLOOKUP($B3008,'CECL &lt;50B Database'!$A:$AA,11,FALSE),VLOOKUP($B3008,'ALLL &lt;50B Database'!$A:$AA,11,FALSE)),"")</f>
        <v/>
      </c>
      <c r="D3008" t="str">
        <f t="shared" si="92"/>
        <v/>
      </c>
    </row>
    <row r="3009" spans="1:4" x14ac:dyDescent="0.25">
      <c r="A3009">
        <f t="shared" si="93"/>
        <v>3009</v>
      </c>
      <c r="B3009" t="e">
        <f>IF('Peer Comparison Tool'!$D$11="NR",INDEX('CECL &lt;50B Database'!$A:$A,MATCH(Workings!$A3009,'CECL &lt;50B Database'!$AI:$AI,0)),INDEX('ALLL &lt;50B Database'!$A:$A,MATCH(Workings!$A3009,'ALLL &lt;50B Database'!$AI:$AI,0)))</f>
        <v>#N/A</v>
      </c>
      <c r="C3009" s="3" t="str">
        <f>IFERROR(IFERROR(VLOOKUP($B3009,'CECL &lt;50B Database'!$A:$AA,11,FALSE),VLOOKUP($B3009,'ALLL &lt;50B Database'!$A:$AA,11,FALSE)),"")</f>
        <v/>
      </c>
      <c r="D3009" t="str">
        <f t="shared" si="92"/>
        <v/>
      </c>
    </row>
    <row r="3010" spans="1:4" x14ac:dyDescent="0.25">
      <c r="A3010">
        <f t="shared" si="93"/>
        <v>3010</v>
      </c>
      <c r="B3010" t="e">
        <f>IF('Peer Comparison Tool'!$D$11="NR",INDEX('CECL &lt;50B Database'!$A:$A,MATCH(Workings!$A3010,'CECL &lt;50B Database'!$AI:$AI,0)),INDEX('ALLL &lt;50B Database'!$A:$A,MATCH(Workings!$A3010,'ALLL &lt;50B Database'!$AI:$AI,0)))</f>
        <v>#N/A</v>
      </c>
      <c r="C3010" s="3" t="str">
        <f>IFERROR(IFERROR(VLOOKUP($B3010,'CECL &lt;50B Database'!$A:$AA,11,FALSE),VLOOKUP($B3010,'ALLL &lt;50B Database'!$A:$AA,11,FALSE)),"")</f>
        <v/>
      </c>
      <c r="D3010" t="str">
        <f t="shared" ref="D3010:D3073" si="94">IFERROR(RANK($C3010,$C$1:$C$5000,0),"")</f>
        <v/>
      </c>
    </row>
    <row r="3011" spans="1:4" x14ac:dyDescent="0.25">
      <c r="A3011">
        <f t="shared" si="93"/>
        <v>3011</v>
      </c>
      <c r="B3011" t="e">
        <f>IF('Peer Comparison Tool'!$D$11="NR",INDEX('CECL &lt;50B Database'!$A:$A,MATCH(Workings!$A3011,'CECL &lt;50B Database'!$AI:$AI,0)),INDEX('ALLL &lt;50B Database'!$A:$A,MATCH(Workings!$A3011,'ALLL &lt;50B Database'!$AI:$AI,0)))</f>
        <v>#N/A</v>
      </c>
      <c r="C3011" s="3" t="str">
        <f>IFERROR(IFERROR(VLOOKUP($B3011,'CECL &lt;50B Database'!$A:$AA,11,FALSE),VLOOKUP($B3011,'ALLL &lt;50B Database'!$A:$AA,11,FALSE)),"")</f>
        <v/>
      </c>
      <c r="D3011" t="str">
        <f t="shared" si="94"/>
        <v/>
      </c>
    </row>
    <row r="3012" spans="1:4" x14ac:dyDescent="0.25">
      <c r="A3012">
        <f t="shared" ref="A3012:A3075" si="95">A3011+1</f>
        <v>3012</v>
      </c>
      <c r="B3012" t="e">
        <f>IF('Peer Comparison Tool'!$D$11="NR",INDEX('CECL &lt;50B Database'!$A:$A,MATCH(Workings!$A3012,'CECL &lt;50B Database'!$AI:$AI,0)),INDEX('ALLL &lt;50B Database'!$A:$A,MATCH(Workings!$A3012,'ALLL &lt;50B Database'!$AI:$AI,0)))</f>
        <v>#N/A</v>
      </c>
      <c r="C3012" s="3" t="str">
        <f>IFERROR(IFERROR(VLOOKUP($B3012,'CECL &lt;50B Database'!$A:$AA,11,FALSE),VLOOKUP($B3012,'ALLL &lt;50B Database'!$A:$AA,11,FALSE)),"")</f>
        <v/>
      </c>
      <c r="D3012" t="str">
        <f t="shared" si="94"/>
        <v/>
      </c>
    </row>
    <row r="3013" spans="1:4" x14ac:dyDescent="0.25">
      <c r="A3013">
        <f t="shared" si="95"/>
        <v>3013</v>
      </c>
      <c r="B3013" t="e">
        <f>IF('Peer Comparison Tool'!$D$11="NR",INDEX('CECL &lt;50B Database'!$A:$A,MATCH(Workings!$A3013,'CECL &lt;50B Database'!$AI:$AI,0)),INDEX('ALLL &lt;50B Database'!$A:$A,MATCH(Workings!$A3013,'ALLL &lt;50B Database'!$AI:$AI,0)))</f>
        <v>#N/A</v>
      </c>
      <c r="C3013" s="3" t="str">
        <f>IFERROR(IFERROR(VLOOKUP($B3013,'CECL &lt;50B Database'!$A:$AA,11,FALSE),VLOOKUP($B3013,'ALLL &lt;50B Database'!$A:$AA,11,FALSE)),"")</f>
        <v/>
      </c>
      <c r="D3013" t="str">
        <f t="shared" si="94"/>
        <v/>
      </c>
    </row>
    <row r="3014" spans="1:4" x14ac:dyDescent="0.25">
      <c r="A3014">
        <f t="shared" si="95"/>
        <v>3014</v>
      </c>
      <c r="B3014" t="e">
        <f>IF('Peer Comparison Tool'!$D$11="NR",INDEX('CECL &lt;50B Database'!$A:$A,MATCH(Workings!$A3014,'CECL &lt;50B Database'!$AI:$AI,0)),INDEX('ALLL &lt;50B Database'!$A:$A,MATCH(Workings!$A3014,'ALLL &lt;50B Database'!$AI:$AI,0)))</f>
        <v>#N/A</v>
      </c>
      <c r="C3014" s="3" t="str">
        <f>IFERROR(IFERROR(VLOOKUP($B3014,'CECL &lt;50B Database'!$A:$AA,11,FALSE),VLOOKUP($B3014,'ALLL &lt;50B Database'!$A:$AA,11,FALSE)),"")</f>
        <v/>
      </c>
      <c r="D3014" t="str">
        <f t="shared" si="94"/>
        <v/>
      </c>
    </row>
    <row r="3015" spans="1:4" x14ac:dyDescent="0.25">
      <c r="A3015">
        <f t="shared" si="95"/>
        <v>3015</v>
      </c>
      <c r="B3015" t="e">
        <f>IF('Peer Comparison Tool'!$D$11="NR",INDEX('CECL &lt;50B Database'!$A:$A,MATCH(Workings!$A3015,'CECL &lt;50B Database'!$AI:$AI,0)),INDEX('ALLL &lt;50B Database'!$A:$A,MATCH(Workings!$A3015,'ALLL &lt;50B Database'!$AI:$AI,0)))</f>
        <v>#N/A</v>
      </c>
      <c r="C3015" s="3" t="str">
        <f>IFERROR(IFERROR(VLOOKUP($B3015,'CECL &lt;50B Database'!$A:$AA,11,FALSE),VLOOKUP($B3015,'ALLL &lt;50B Database'!$A:$AA,11,FALSE)),"")</f>
        <v/>
      </c>
      <c r="D3015" t="str">
        <f t="shared" si="94"/>
        <v/>
      </c>
    </row>
    <row r="3016" spans="1:4" x14ac:dyDescent="0.25">
      <c r="A3016">
        <f t="shared" si="95"/>
        <v>3016</v>
      </c>
      <c r="B3016" t="e">
        <f>IF('Peer Comparison Tool'!$D$11="NR",INDEX('CECL &lt;50B Database'!$A:$A,MATCH(Workings!$A3016,'CECL &lt;50B Database'!$AI:$AI,0)),INDEX('ALLL &lt;50B Database'!$A:$A,MATCH(Workings!$A3016,'ALLL &lt;50B Database'!$AI:$AI,0)))</f>
        <v>#N/A</v>
      </c>
      <c r="C3016" s="3" t="str">
        <f>IFERROR(IFERROR(VLOOKUP($B3016,'CECL &lt;50B Database'!$A:$AA,11,FALSE),VLOOKUP($B3016,'ALLL &lt;50B Database'!$A:$AA,11,FALSE)),"")</f>
        <v/>
      </c>
      <c r="D3016" t="str">
        <f t="shared" si="94"/>
        <v/>
      </c>
    </row>
    <row r="3017" spans="1:4" x14ac:dyDescent="0.25">
      <c r="A3017">
        <f t="shared" si="95"/>
        <v>3017</v>
      </c>
      <c r="B3017" t="e">
        <f>IF('Peer Comparison Tool'!$D$11="NR",INDEX('CECL &lt;50B Database'!$A:$A,MATCH(Workings!$A3017,'CECL &lt;50B Database'!$AI:$AI,0)),INDEX('ALLL &lt;50B Database'!$A:$A,MATCH(Workings!$A3017,'ALLL &lt;50B Database'!$AI:$AI,0)))</f>
        <v>#N/A</v>
      </c>
      <c r="C3017" s="3" t="str">
        <f>IFERROR(IFERROR(VLOOKUP($B3017,'CECL &lt;50B Database'!$A:$AA,11,FALSE),VLOOKUP($B3017,'ALLL &lt;50B Database'!$A:$AA,11,FALSE)),"")</f>
        <v/>
      </c>
      <c r="D3017" t="str">
        <f t="shared" si="94"/>
        <v/>
      </c>
    </row>
    <row r="3018" spans="1:4" x14ac:dyDescent="0.25">
      <c r="A3018">
        <f t="shared" si="95"/>
        <v>3018</v>
      </c>
      <c r="B3018" t="e">
        <f>IF('Peer Comparison Tool'!$D$11="NR",INDEX('CECL &lt;50B Database'!$A:$A,MATCH(Workings!$A3018,'CECL &lt;50B Database'!$AI:$AI,0)),INDEX('ALLL &lt;50B Database'!$A:$A,MATCH(Workings!$A3018,'ALLL &lt;50B Database'!$AI:$AI,0)))</f>
        <v>#N/A</v>
      </c>
      <c r="C3018" s="3" t="str">
        <f>IFERROR(IFERROR(VLOOKUP($B3018,'CECL &lt;50B Database'!$A:$AA,11,FALSE),VLOOKUP($B3018,'ALLL &lt;50B Database'!$A:$AA,11,FALSE)),"")</f>
        <v/>
      </c>
      <c r="D3018" t="str">
        <f t="shared" si="94"/>
        <v/>
      </c>
    </row>
    <row r="3019" spans="1:4" x14ac:dyDescent="0.25">
      <c r="A3019">
        <f t="shared" si="95"/>
        <v>3019</v>
      </c>
      <c r="B3019" t="e">
        <f>IF('Peer Comparison Tool'!$D$11="NR",INDEX('CECL &lt;50B Database'!$A:$A,MATCH(Workings!$A3019,'CECL &lt;50B Database'!$AI:$AI,0)),INDEX('ALLL &lt;50B Database'!$A:$A,MATCH(Workings!$A3019,'ALLL &lt;50B Database'!$AI:$AI,0)))</f>
        <v>#N/A</v>
      </c>
      <c r="C3019" s="3" t="str">
        <f>IFERROR(IFERROR(VLOOKUP($B3019,'CECL &lt;50B Database'!$A:$AA,11,FALSE),VLOOKUP($B3019,'ALLL &lt;50B Database'!$A:$AA,11,FALSE)),"")</f>
        <v/>
      </c>
      <c r="D3019" t="str">
        <f t="shared" si="94"/>
        <v/>
      </c>
    </row>
    <row r="3020" spans="1:4" x14ac:dyDescent="0.25">
      <c r="A3020">
        <f t="shared" si="95"/>
        <v>3020</v>
      </c>
      <c r="B3020" t="e">
        <f>IF('Peer Comparison Tool'!$D$11="NR",INDEX('CECL &lt;50B Database'!$A:$A,MATCH(Workings!$A3020,'CECL &lt;50B Database'!$AI:$AI,0)),INDEX('ALLL &lt;50B Database'!$A:$A,MATCH(Workings!$A3020,'ALLL &lt;50B Database'!$AI:$AI,0)))</f>
        <v>#N/A</v>
      </c>
      <c r="C3020" s="3" t="str">
        <f>IFERROR(IFERROR(VLOOKUP($B3020,'CECL &lt;50B Database'!$A:$AA,11,FALSE),VLOOKUP($B3020,'ALLL &lt;50B Database'!$A:$AA,11,FALSE)),"")</f>
        <v/>
      </c>
      <c r="D3020" t="str">
        <f t="shared" si="94"/>
        <v/>
      </c>
    </row>
    <row r="3021" spans="1:4" x14ac:dyDescent="0.25">
      <c r="A3021">
        <f t="shared" si="95"/>
        <v>3021</v>
      </c>
      <c r="B3021" t="e">
        <f>IF('Peer Comparison Tool'!$D$11="NR",INDEX('CECL &lt;50B Database'!$A:$A,MATCH(Workings!$A3021,'CECL &lt;50B Database'!$AI:$AI,0)),INDEX('ALLL &lt;50B Database'!$A:$A,MATCH(Workings!$A3021,'ALLL &lt;50B Database'!$AI:$AI,0)))</f>
        <v>#N/A</v>
      </c>
      <c r="C3021" s="3" t="str">
        <f>IFERROR(IFERROR(VLOOKUP($B3021,'CECL &lt;50B Database'!$A:$AA,11,FALSE),VLOOKUP($B3021,'ALLL &lt;50B Database'!$A:$AA,11,FALSE)),"")</f>
        <v/>
      </c>
      <c r="D3021" t="str">
        <f t="shared" si="94"/>
        <v/>
      </c>
    </row>
    <row r="3022" spans="1:4" x14ac:dyDescent="0.25">
      <c r="A3022">
        <f t="shared" si="95"/>
        <v>3022</v>
      </c>
      <c r="B3022" t="e">
        <f>IF('Peer Comparison Tool'!$D$11="NR",INDEX('CECL &lt;50B Database'!$A:$A,MATCH(Workings!$A3022,'CECL &lt;50B Database'!$AI:$AI,0)),INDEX('ALLL &lt;50B Database'!$A:$A,MATCH(Workings!$A3022,'ALLL &lt;50B Database'!$AI:$AI,0)))</f>
        <v>#N/A</v>
      </c>
      <c r="C3022" s="3" t="str">
        <f>IFERROR(IFERROR(VLOOKUP($B3022,'CECL &lt;50B Database'!$A:$AA,11,FALSE),VLOOKUP($B3022,'ALLL &lt;50B Database'!$A:$AA,11,FALSE)),"")</f>
        <v/>
      </c>
      <c r="D3022" t="str">
        <f t="shared" si="94"/>
        <v/>
      </c>
    </row>
    <row r="3023" spans="1:4" x14ac:dyDescent="0.25">
      <c r="A3023">
        <f t="shared" si="95"/>
        <v>3023</v>
      </c>
      <c r="B3023" t="e">
        <f>IF('Peer Comparison Tool'!$D$11="NR",INDEX('CECL &lt;50B Database'!$A:$A,MATCH(Workings!$A3023,'CECL &lt;50B Database'!$AI:$AI,0)),INDEX('ALLL &lt;50B Database'!$A:$A,MATCH(Workings!$A3023,'ALLL &lt;50B Database'!$AI:$AI,0)))</f>
        <v>#N/A</v>
      </c>
      <c r="C3023" s="3" t="str">
        <f>IFERROR(IFERROR(VLOOKUP($B3023,'CECL &lt;50B Database'!$A:$AA,11,FALSE),VLOOKUP($B3023,'ALLL &lt;50B Database'!$A:$AA,11,FALSE)),"")</f>
        <v/>
      </c>
      <c r="D3023" t="str">
        <f t="shared" si="94"/>
        <v/>
      </c>
    </row>
    <row r="3024" spans="1:4" x14ac:dyDescent="0.25">
      <c r="A3024">
        <f t="shared" si="95"/>
        <v>3024</v>
      </c>
      <c r="B3024" t="e">
        <f>IF('Peer Comparison Tool'!$D$11="NR",INDEX('CECL &lt;50B Database'!$A:$A,MATCH(Workings!$A3024,'CECL &lt;50B Database'!$AI:$AI,0)),INDEX('ALLL &lt;50B Database'!$A:$A,MATCH(Workings!$A3024,'ALLL &lt;50B Database'!$AI:$AI,0)))</f>
        <v>#N/A</v>
      </c>
      <c r="C3024" s="3" t="str">
        <f>IFERROR(IFERROR(VLOOKUP($B3024,'CECL &lt;50B Database'!$A:$AA,11,FALSE),VLOOKUP($B3024,'ALLL &lt;50B Database'!$A:$AA,11,FALSE)),"")</f>
        <v/>
      </c>
      <c r="D3024" t="str">
        <f t="shared" si="94"/>
        <v/>
      </c>
    </row>
    <row r="3025" spans="1:4" x14ac:dyDescent="0.25">
      <c r="A3025">
        <f t="shared" si="95"/>
        <v>3025</v>
      </c>
      <c r="B3025" t="e">
        <f>IF('Peer Comparison Tool'!$D$11="NR",INDEX('CECL &lt;50B Database'!$A:$A,MATCH(Workings!$A3025,'CECL &lt;50B Database'!$AI:$AI,0)),INDEX('ALLL &lt;50B Database'!$A:$A,MATCH(Workings!$A3025,'ALLL &lt;50B Database'!$AI:$AI,0)))</f>
        <v>#N/A</v>
      </c>
      <c r="C3025" s="3" t="str">
        <f>IFERROR(IFERROR(VLOOKUP($B3025,'CECL &lt;50B Database'!$A:$AA,11,FALSE),VLOOKUP($B3025,'ALLL &lt;50B Database'!$A:$AA,11,FALSE)),"")</f>
        <v/>
      </c>
      <c r="D3025" t="str">
        <f t="shared" si="94"/>
        <v/>
      </c>
    </row>
    <row r="3026" spans="1:4" x14ac:dyDescent="0.25">
      <c r="A3026">
        <f t="shared" si="95"/>
        <v>3026</v>
      </c>
      <c r="B3026" t="e">
        <f>IF('Peer Comparison Tool'!$D$11="NR",INDEX('CECL &lt;50B Database'!$A:$A,MATCH(Workings!$A3026,'CECL &lt;50B Database'!$AI:$AI,0)),INDEX('ALLL &lt;50B Database'!$A:$A,MATCH(Workings!$A3026,'ALLL &lt;50B Database'!$AI:$AI,0)))</f>
        <v>#N/A</v>
      </c>
      <c r="C3026" s="3" t="str">
        <f>IFERROR(IFERROR(VLOOKUP($B3026,'CECL &lt;50B Database'!$A:$AA,11,FALSE),VLOOKUP($B3026,'ALLL &lt;50B Database'!$A:$AA,11,FALSE)),"")</f>
        <v/>
      </c>
      <c r="D3026" t="str">
        <f t="shared" si="94"/>
        <v/>
      </c>
    </row>
    <row r="3027" spans="1:4" x14ac:dyDescent="0.25">
      <c r="A3027">
        <f t="shared" si="95"/>
        <v>3027</v>
      </c>
      <c r="B3027" t="e">
        <f>IF('Peer Comparison Tool'!$D$11="NR",INDEX('CECL &lt;50B Database'!$A:$A,MATCH(Workings!$A3027,'CECL &lt;50B Database'!$AI:$AI,0)),INDEX('ALLL &lt;50B Database'!$A:$A,MATCH(Workings!$A3027,'ALLL &lt;50B Database'!$AI:$AI,0)))</f>
        <v>#N/A</v>
      </c>
      <c r="C3027" s="3" t="str">
        <f>IFERROR(IFERROR(VLOOKUP($B3027,'CECL &lt;50B Database'!$A:$AA,11,FALSE),VLOOKUP($B3027,'ALLL &lt;50B Database'!$A:$AA,11,FALSE)),"")</f>
        <v/>
      </c>
      <c r="D3027" t="str">
        <f t="shared" si="94"/>
        <v/>
      </c>
    </row>
    <row r="3028" spans="1:4" x14ac:dyDescent="0.25">
      <c r="A3028">
        <f t="shared" si="95"/>
        <v>3028</v>
      </c>
      <c r="B3028" t="e">
        <f>IF('Peer Comparison Tool'!$D$11="NR",INDEX('CECL &lt;50B Database'!$A:$A,MATCH(Workings!$A3028,'CECL &lt;50B Database'!$AI:$AI,0)),INDEX('ALLL &lt;50B Database'!$A:$A,MATCH(Workings!$A3028,'ALLL &lt;50B Database'!$AI:$AI,0)))</f>
        <v>#N/A</v>
      </c>
      <c r="C3028" s="3" t="str">
        <f>IFERROR(IFERROR(VLOOKUP($B3028,'CECL &lt;50B Database'!$A:$AA,11,FALSE),VLOOKUP($B3028,'ALLL &lt;50B Database'!$A:$AA,11,FALSE)),"")</f>
        <v/>
      </c>
      <c r="D3028" t="str">
        <f t="shared" si="94"/>
        <v/>
      </c>
    </row>
    <row r="3029" spans="1:4" x14ac:dyDescent="0.25">
      <c r="A3029">
        <f t="shared" si="95"/>
        <v>3029</v>
      </c>
      <c r="B3029" t="e">
        <f>IF('Peer Comparison Tool'!$D$11="NR",INDEX('CECL &lt;50B Database'!$A:$A,MATCH(Workings!$A3029,'CECL &lt;50B Database'!$AI:$AI,0)),INDEX('ALLL &lt;50B Database'!$A:$A,MATCH(Workings!$A3029,'ALLL &lt;50B Database'!$AI:$AI,0)))</f>
        <v>#N/A</v>
      </c>
      <c r="C3029" s="3" t="str">
        <f>IFERROR(IFERROR(VLOOKUP($B3029,'CECL &lt;50B Database'!$A:$AA,11,FALSE),VLOOKUP($B3029,'ALLL &lt;50B Database'!$A:$AA,11,FALSE)),"")</f>
        <v/>
      </c>
      <c r="D3029" t="str">
        <f t="shared" si="94"/>
        <v/>
      </c>
    </row>
    <row r="3030" spans="1:4" x14ac:dyDescent="0.25">
      <c r="A3030">
        <f t="shared" si="95"/>
        <v>3030</v>
      </c>
      <c r="B3030" t="e">
        <f>IF('Peer Comparison Tool'!$D$11="NR",INDEX('CECL &lt;50B Database'!$A:$A,MATCH(Workings!$A3030,'CECL &lt;50B Database'!$AI:$AI,0)),INDEX('ALLL &lt;50B Database'!$A:$A,MATCH(Workings!$A3030,'ALLL &lt;50B Database'!$AI:$AI,0)))</f>
        <v>#N/A</v>
      </c>
      <c r="C3030" s="3" t="str">
        <f>IFERROR(IFERROR(VLOOKUP($B3030,'CECL &lt;50B Database'!$A:$AA,11,FALSE),VLOOKUP($B3030,'ALLL &lt;50B Database'!$A:$AA,11,FALSE)),"")</f>
        <v/>
      </c>
      <c r="D3030" t="str">
        <f t="shared" si="94"/>
        <v/>
      </c>
    </row>
    <row r="3031" spans="1:4" x14ac:dyDescent="0.25">
      <c r="A3031">
        <f t="shared" si="95"/>
        <v>3031</v>
      </c>
      <c r="B3031" t="e">
        <f>IF('Peer Comparison Tool'!$D$11="NR",INDEX('CECL &lt;50B Database'!$A:$A,MATCH(Workings!$A3031,'CECL &lt;50B Database'!$AI:$AI,0)),INDEX('ALLL &lt;50B Database'!$A:$A,MATCH(Workings!$A3031,'ALLL &lt;50B Database'!$AI:$AI,0)))</f>
        <v>#N/A</v>
      </c>
      <c r="C3031" s="3" t="str">
        <f>IFERROR(IFERROR(VLOOKUP($B3031,'CECL &lt;50B Database'!$A:$AA,11,FALSE),VLOOKUP($B3031,'ALLL &lt;50B Database'!$A:$AA,11,FALSE)),"")</f>
        <v/>
      </c>
      <c r="D3031" t="str">
        <f t="shared" si="94"/>
        <v/>
      </c>
    </row>
    <row r="3032" spans="1:4" x14ac:dyDescent="0.25">
      <c r="A3032">
        <f t="shared" si="95"/>
        <v>3032</v>
      </c>
      <c r="B3032" t="e">
        <f>IF('Peer Comparison Tool'!$D$11="NR",INDEX('CECL &lt;50B Database'!$A:$A,MATCH(Workings!$A3032,'CECL &lt;50B Database'!$AI:$AI,0)),INDEX('ALLL &lt;50B Database'!$A:$A,MATCH(Workings!$A3032,'ALLL &lt;50B Database'!$AI:$AI,0)))</f>
        <v>#N/A</v>
      </c>
      <c r="C3032" s="3" t="str">
        <f>IFERROR(IFERROR(VLOOKUP($B3032,'CECL &lt;50B Database'!$A:$AA,11,FALSE),VLOOKUP($B3032,'ALLL &lt;50B Database'!$A:$AA,11,FALSE)),"")</f>
        <v/>
      </c>
      <c r="D3032" t="str">
        <f t="shared" si="94"/>
        <v/>
      </c>
    </row>
    <row r="3033" spans="1:4" x14ac:dyDescent="0.25">
      <c r="A3033">
        <f t="shared" si="95"/>
        <v>3033</v>
      </c>
      <c r="B3033" t="e">
        <f>IF('Peer Comparison Tool'!$D$11="NR",INDEX('CECL &lt;50B Database'!$A:$A,MATCH(Workings!$A3033,'CECL &lt;50B Database'!$AI:$AI,0)),INDEX('ALLL &lt;50B Database'!$A:$A,MATCH(Workings!$A3033,'ALLL &lt;50B Database'!$AI:$AI,0)))</f>
        <v>#N/A</v>
      </c>
      <c r="C3033" s="3" t="str">
        <f>IFERROR(IFERROR(VLOOKUP($B3033,'CECL &lt;50B Database'!$A:$AA,11,FALSE),VLOOKUP($B3033,'ALLL &lt;50B Database'!$A:$AA,11,FALSE)),"")</f>
        <v/>
      </c>
      <c r="D3033" t="str">
        <f t="shared" si="94"/>
        <v/>
      </c>
    </row>
    <row r="3034" spans="1:4" x14ac:dyDescent="0.25">
      <c r="A3034">
        <f t="shared" si="95"/>
        <v>3034</v>
      </c>
      <c r="B3034" t="e">
        <f>IF('Peer Comparison Tool'!$D$11="NR",INDEX('CECL &lt;50B Database'!$A:$A,MATCH(Workings!$A3034,'CECL &lt;50B Database'!$AI:$AI,0)),INDEX('ALLL &lt;50B Database'!$A:$A,MATCH(Workings!$A3034,'ALLL &lt;50B Database'!$AI:$AI,0)))</f>
        <v>#N/A</v>
      </c>
      <c r="C3034" s="3" t="str">
        <f>IFERROR(IFERROR(VLOOKUP($B3034,'CECL &lt;50B Database'!$A:$AA,11,FALSE),VLOOKUP($B3034,'ALLL &lt;50B Database'!$A:$AA,11,FALSE)),"")</f>
        <v/>
      </c>
      <c r="D3034" t="str">
        <f t="shared" si="94"/>
        <v/>
      </c>
    </row>
    <row r="3035" spans="1:4" x14ac:dyDescent="0.25">
      <c r="A3035">
        <f t="shared" si="95"/>
        <v>3035</v>
      </c>
      <c r="B3035" t="e">
        <f>IF('Peer Comparison Tool'!$D$11="NR",INDEX('CECL &lt;50B Database'!$A:$A,MATCH(Workings!$A3035,'CECL &lt;50B Database'!$AI:$AI,0)),INDEX('ALLL &lt;50B Database'!$A:$A,MATCH(Workings!$A3035,'ALLL &lt;50B Database'!$AI:$AI,0)))</f>
        <v>#N/A</v>
      </c>
      <c r="C3035" s="3" t="str">
        <f>IFERROR(IFERROR(VLOOKUP($B3035,'CECL &lt;50B Database'!$A:$AA,11,FALSE),VLOOKUP($B3035,'ALLL &lt;50B Database'!$A:$AA,11,FALSE)),"")</f>
        <v/>
      </c>
      <c r="D3035" t="str">
        <f t="shared" si="94"/>
        <v/>
      </c>
    </row>
    <row r="3036" spans="1:4" x14ac:dyDescent="0.25">
      <c r="A3036">
        <f t="shared" si="95"/>
        <v>3036</v>
      </c>
      <c r="B3036" t="e">
        <f>IF('Peer Comparison Tool'!$D$11="NR",INDEX('CECL &lt;50B Database'!$A:$A,MATCH(Workings!$A3036,'CECL &lt;50B Database'!$AI:$AI,0)),INDEX('ALLL &lt;50B Database'!$A:$A,MATCH(Workings!$A3036,'ALLL &lt;50B Database'!$AI:$AI,0)))</f>
        <v>#N/A</v>
      </c>
      <c r="C3036" s="3" t="str">
        <f>IFERROR(IFERROR(VLOOKUP($B3036,'CECL &lt;50B Database'!$A:$AA,11,FALSE),VLOOKUP($B3036,'ALLL &lt;50B Database'!$A:$AA,11,FALSE)),"")</f>
        <v/>
      </c>
      <c r="D3036" t="str">
        <f t="shared" si="94"/>
        <v/>
      </c>
    </row>
    <row r="3037" spans="1:4" x14ac:dyDescent="0.25">
      <c r="A3037">
        <f t="shared" si="95"/>
        <v>3037</v>
      </c>
      <c r="B3037" t="e">
        <f>IF('Peer Comparison Tool'!$D$11="NR",INDEX('CECL &lt;50B Database'!$A:$A,MATCH(Workings!$A3037,'CECL &lt;50B Database'!$AI:$AI,0)),INDEX('ALLL &lt;50B Database'!$A:$A,MATCH(Workings!$A3037,'ALLL &lt;50B Database'!$AI:$AI,0)))</f>
        <v>#N/A</v>
      </c>
      <c r="C3037" s="3" t="str">
        <f>IFERROR(IFERROR(VLOOKUP($B3037,'CECL &lt;50B Database'!$A:$AA,11,FALSE),VLOOKUP($B3037,'ALLL &lt;50B Database'!$A:$AA,11,FALSE)),"")</f>
        <v/>
      </c>
      <c r="D3037" t="str">
        <f t="shared" si="94"/>
        <v/>
      </c>
    </row>
    <row r="3038" spans="1:4" x14ac:dyDescent="0.25">
      <c r="A3038">
        <f t="shared" si="95"/>
        <v>3038</v>
      </c>
      <c r="B3038" t="e">
        <f>IF('Peer Comparison Tool'!$D$11="NR",INDEX('CECL &lt;50B Database'!$A:$A,MATCH(Workings!$A3038,'CECL &lt;50B Database'!$AI:$AI,0)),INDEX('ALLL &lt;50B Database'!$A:$A,MATCH(Workings!$A3038,'ALLL &lt;50B Database'!$AI:$AI,0)))</f>
        <v>#N/A</v>
      </c>
      <c r="C3038" s="3" t="str">
        <f>IFERROR(IFERROR(VLOOKUP($B3038,'CECL &lt;50B Database'!$A:$AA,11,FALSE),VLOOKUP($B3038,'ALLL &lt;50B Database'!$A:$AA,11,FALSE)),"")</f>
        <v/>
      </c>
      <c r="D3038" t="str">
        <f t="shared" si="94"/>
        <v/>
      </c>
    </row>
    <row r="3039" spans="1:4" x14ac:dyDescent="0.25">
      <c r="A3039">
        <f t="shared" si="95"/>
        <v>3039</v>
      </c>
      <c r="B3039" t="e">
        <f>IF('Peer Comparison Tool'!$D$11="NR",INDEX('CECL &lt;50B Database'!$A:$A,MATCH(Workings!$A3039,'CECL &lt;50B Database'!$AI:$AI,0)),INDEX('ALLL &lt;50B Database'!$A:$A,MATCH(Workings!$A3039,'ALLL &lt;50B Database'!$AI:$AI,0)))</f>
        <v>#N/A</v>
      </c>
      <c r="C3039" s="3" t="str">
        <f>IFERROR(IFERROR(VLOOKUP($B3039,'CECL &lt;50B Database'!$A:$AA,11,FALSE),VLOOKUP($B3039,'ALLL &lt;50B Database'!$A:$AA,11,FALSE)),"")</f>
        <v/>
      </c>
      <c r="D3039" t="str">
        <f t="shared" si="94"/>
        <v/>
      </c>
    </row>
    <row r="3040" spans="1:4" x14ac:dyDescent="0.25">
      <c r="A3040">
        <f t="shared" si="95"/>
        <v>3040</v>
      </c>
      <c r="B3040" t="e">
        <f>IF('Peer Comparison Tool'!$D$11="NR",INDEX('CECL &lt;50B Database'!$A:$A,MATCH(Workings!$A3040,'CECL &lt;50B Database'!$AI:$AI,0)),INDEX('ALLL &lt;50B Database'!$A:$A,MATCH(Workings!$A3040,'ALLL &lt;50B Database'!$AI:$AI,0)))</f>
        <v>#N/A</v>
      </c>
      <c r="C3040" s="3" t="str">
        <f>IFERROR(IFERROR(VLOOKUP($B3040,'CECL &lt;50B Database'!$A:$AA,11,FALSE),VLOOKUP($B3040,'ALLL &lt;50B Database'!$A:$AA,11,FALSE)),"")</f>
        <v/>
      </c>
      <c r="D3040" t="str">
        <f t="shared" si="94"/>
        <v/>
      </c>
    </row>
    <row r="3041" spans="1:4" x14ac:dyDescent="0.25">
      <c r="A3041">
        <f t="shared" si="95"/>
        <v>3041</v>
      </c>
      <c r="B3041" t="e">
        <f>IF('Peer Comparison Tool'!$D$11="NR",INDEX('CECL &lt;50B Database'!$A:$A,MATCH(Workings!$A3041,'CECL &lt;50B Database'!$AI:$AI,0)),INDEX('ALLL &lt;50B Database'!$A:$A,MATCH(Workings!$A3041,'ALLL &lt;50B Database'!$AI:$AI,0)))</f>
        <v>#N/A</v>
      </c>
      <c r="C3041" s="3" t="str">
        <f>IFERROR(IFERROR(VLOOKUP($B3041,'CECL &lt;50B Database'!$A:$AA,11,FALSE),VLOOKUP($B3041,'ALLL &lt;50B Database'!$A:$AA,11,FALSE)),"")</f>
        <v/>
      </c>
      <c r="D3041" t="str">
        <f t="shared" si="94"/>
        <v/>
      </c>
    </row>
    <row r="3042" spans="1:4" x14ac:dyDescent="0.25">
      <c r="A3042">
        <f t="shared" si="95"/>
        <v>3042</v>
      </c>
      <c r="B3042" t="e">
        <f>IF('Peer Comparison Tool'!$D$11="NR",INDEX('CECL &lt;50B Database'!$A:$A,MATCH(Workings!$A3042,'CECL &lt;50B Database'!$AI:$AI,0)),INDEX('ALLL &lt;50B Database'!$A:$A,MATCH(Workings!$A3042,'ALLL &lt;50B Database'!$AI:$AI,0)))</f>
        <v>#N/A</v>
      </c>
      <c r="C3042" s="3" t="str">
        <f>IFERROR(IFERROR(VLOOKUP($B3042,'CECL &lt;50B Database'!$A:$AA,11,FALSE),VLOOKUP($B3042,'ALLL &lt;50B Database'!$A:$AA,11,FALSE)),"")</f>
        <v/>
      </c>
      <c r="D3042" t="str">
        <f t="shared" si="94"/>
        <v/>
      </c>
    </row>
    <row r="3043" spans="1:4" x14ac:dyDescent="0.25">
      <c r="A3043">
        <f t="shared" si="95"/>
        <v>3043</v>
      </c>
      <c r="B3043" t="e">
        <f>IF('Peer Comparison Tool'!$D$11="NR",INDEX('CECL &lt;50B Database'!$A:$A,MATCH(Workings!$A3043,'CECL &lt;50B Database'!$AI:$AI,0)),INDEX('ALLL &lt;50B Database'!$A:$A,MATCH(Workings!$A3043,'ALLL &lt;50B Database'!$AI:$AI,0)))</f>
        <v>#N/A</v>
      </c>
      <c r="C3043" s="3" t="str">
        <f>IFERROR(IFERROR(VLOOKUP($B3043,'CECL &lt;50B Database'!$A:$AA,11,FALSE),VLOOKUP($B3043,'ALLL &lt;50B Database'!$A:$AA,11,FALSE)),"")</f>
        <v/>
      </c>
      <c r="D3043" t="str">
        <f t="shared" si="94"/>
        <v/>
      </c>
    </row>
    <row r="3044" spans="1:4" x14ac:dyDescent="0.25">
      <c r="A3044">
        <f t="shared" si="95"/>
        <v>3044</v>
      </c>
      <c r="B3044" t="e">
        <f>IF('Peer Comparison Tool'!$D$11="NR",INDEX('CECL &lt;50B Database'!$A:$A,MATCH(Workings!$A3044,'CECL &lt;50B Database'!$AI:$AI,0)),INDEX('ALLL &lt;50B Database'!$A:$A,MATCH(Workings!$A3044,'ALLL &lt;50B Database'!$AI:$AI,0)))</f>
        <v>#N/A</v>
      </c>
      <c r="C3044" s="3" t="str">
        <f>IFERROR(IFERROR(VLOOKUP($B3044,'CECL &lt;50B Database'!$A:$AA,11,FALSE),VLOOKUP($B3044,'ALLL &lt;50B Database'!$A:$AA,11,FALSE)),"")</f>
        <v/>
      </c>
      <c r="D3044" t="str">
        <f t="shared" si="94"/>
        <v/>
      </c>
    </row>
    <row r="3045" spans="1:4" x14ac:dyDescent="0.25">
      <c r="A3045">
        <f t="shared" si="95"/>
        <v>3045</v>
      </c>
      <c r="B3045" t="e">
        <f>IF('Peer Comparison Tool'!$D$11="NR",INDEX('CECL &lt;50B Database'!$A:$A,MATCH(Workings!$A3045,'CECL &lt;50B Database'!$AI:$AI,0)),INDEX('ALLL &lt;50B Database'!$A:$A,MATCH(Workings!$A3045,'ALLL &lt;50B Database'!$AI:$AI,0)))</f>
        <v>#N/A</v>
      </c>
      <c r="C3045" s="3" t="str">
        <f>IFERROR(IFERROR(VLOOKUP($B3045,'CECL &lt;50B Database'!$A:$AA,11,FALSE),VLOOKUP($B3045,'ALLL &lt;50B Database'!$A:$AA,11,FALSE)),"")</f>
        <v/>
      </c>
      <c r="D3045" t="str">
        <f t="shared" si="94"/>
        <v/>
      </c>
    </row>
    <row r="3046" spans="1:4" x14ac:dyDescent="0.25">
      <c r="A3046">
        <f t="shared" si="95"/>
        <v>3046</v>
      </c>
      <c r="B3046" t="e">
        <f>IF('Peer Comparison Tool'!$D$11="NR",INDEX('CECL &lt;50B Database'!$A:$A,MATCH(Workings!$A3046,'CECL &lt;50B Database'!$AI:$AI,0)),INDEX('ALLL &lt;50B Database'!$A:$A,MATCH(Workings!$A3046,'ALLL &lt;50B Database'!$AI:$AI,0)))</f>
        <v>#N/A</v>
      </c>
      <c r="C3046" s="3" t="str">
        <f>IFERROR(IFERROR(VLOOKUP($B3046,'CECL &lt;50B Database'!$A:$AA,11,FALSE),VLOOKUP($B3046,'ALLL &lt;50B Database'!$A:$AA,11,FALSE)),"")</f>
        <v/>
      </c>
      <c r="D3046" t="str">
        <f t="shared" si="94"/>
        <v/>
      </c>
    </row>
    <row r="3047" spans="1:4" x14ac:dyDescent="0.25">
      <c r="A3047">
        <f t="shared" si="95"/>
        <v>3047</v>
      </c>
      <c r="B3047" t="e">
        <f>IF('Peer Comparison Tool'!$D$11="NR",INDEX('CECL &lt;50B Database'!$A:$A,MATCH(Workings!$A3047,'CECL &lt;50B Database'!$AI:$AI,0)),INDEX('ALLL &lt;50B Database'!$A:$A,MATCH(Workings!$A3047,'ALLL &lt;50B Database'!$AI:$AI,0)))</f>
        <v>#N/A</v>
      </c>
      <c r="C3047" s="3" t="str">
        <f>IFERROR(IFERROR(VLOOKUP($B3047,'CECL &lt;50B Database'!$A:$AA,11,FALSE),VLOOKUP($B3047,'ALLL &lt;50B Database'!$A:$AA,11,FALSE)),"")</f>
        <v/>
      </c>
      <c r="D3047" t="str">
        <f t="shared" si="94"/>
        <v/>
      </c>
    </row>
    <row r="3048" spans="1:4" x14ac:dyDescent="0.25">
      <c r="A3048">
        <f t="shared" si="95"/>
        <v>3048</v>
      </c>
      <c r="B3048" t="e">
        <f>IF('Peer Comparison Tool'!$D$11="NR",INDEX('CECL &lt;50B Database'!$A:$A,MATCH(Workings!$A3048,'CECL &lt;50B Database'!$AI:$AI,0)),INDEX('ALLL &lt;50B Database'!$A:$A,MATCH(Workings!$A3048,'ALLL &lt;50B Database'!$AI:$AI,0)))</f>
        <v>#N/A</v>
      </c>
      <c r="C3048" s="3" t="str">
        <f>IFERROR(IFERROR(VLOOKUP($B3048,'CECL &lt;50B Database'!$A:$AA,11,FALSE),VLOOKUP($B3048,'ALLL &lt;50B Database'!$A:$AA,11,FALSE)),"")</f>
        <v/>
      </c>
      <c r="D3048" t="str">
        <f t="shared" si="94"/>
        <v/>
      </c>
    </row>
    <row r="3049" spans="1:4" x14ac:dyDescent="0.25">
      <c r="A3049">
        <f t="shared" si="95"/>
        <v>3049</v>
      </c>
      <c r="B3049" t="e">
        <f>IF('Peer Comparison Tool'!$D$11="NR",INDEX('CECL &lt;50B Database'!$A:$A,MATCH(Workings!$A3049,'CECL &lt;50B Database'!$AI:$AI,0)),INDEX('ALLL &lt;50B Database'!$A:$A,MATCH(Workings!$A3049,'ALLL &lt;50B Database'!$AI:$AI,0)))</f>
        <v>#N/A</v>
      </c>
      <c r="C3049" s="3" t="str">
        <f>IFERROR(IFERROR(VLOOKUP($B3049,'CECL &lt;50B Database'!$A:$AA,11,FALSE),VLOOKUP($B3049,'ALLL &lt;50B Database'!$A:$AA,11,FALSE)),"")</f>
        <v/>
      </c>
      <c r="D3049" t="str">
        <f t="shared" si="94"/>
        <v/>
      </c>
    </row>
    <row r="3050" spans="1:4" x14ac:dyDescent="0.25">
      <c r="A3050">
        <f t="shared" si="95"/>
        <v>3050</v>
      </c>
      <c r="B3050" t="e">
        <f>IF('Peer Comparison Tool'!$D$11="NR",INDEX('CECL &lt;50B Database'!$A:$A,MATCH(Workings!$A3050,'CECL &lt;50B Database'!$AI:$AI,0)),INDEX('ALLL &lt;50B Database'!$A:$A,MATCH(Workings!$A3050,'ALLL &lt;50B Database'!$AI:$AI,0)))</f>
        <v>#N/A</v>
      </c>
      <c r="C3050" s="3" t="str">
        <f>IFERROR(IFERROR(VLOOKUP($B3050,'CECL &lt;50B Database'!$A:$AA,11,FALSE),VLOOKUP($B3050,'ALLL &lt;50B Database'!$A:$AA,11,FALSE)),"")</f>
        <v/>
      </c>
      <c r="D3050" t="str">
        <f t="shared" si="94"/>
        <v/>
      </c>
    </row>
    <row r="3051" spans="1:4" x14ac:dyDescent="0.25">
      <c r="A3051">
        <f t="shared" si="95"/>
        <v>3051</v>
      </c>
      <c r="B3051" t="e">
        <f>IF('Peer Comparison Tool'!$D$11="NR",INDEX('CECL &lt;50B Database'!$A:$A,MATCH(Workings!$A3051,'CECL &lt;50B Database'!$AI:$AI,0)),INDEX('ALLL &lt;50B Database'!$A:$A,MATCH(Workings!$A3051,'ALLL &lt;50B Database'!$AI:$AI,0)))</f>
        <v>#N/A</v>
      </c>
      <c r="C3051" s="3" t="str">
        <f>IFERROR(IFERROR(VLOOKUP($B3051,'CECL &lt;50B Database'!$A:$AA,11,FALSE),VLOOKUP($B3051,'ALLL &lt;50B Database'!$A:$AA,11,FALSE)),"")</f>
        <v/>
      </c>
      <c r="D3051" t="str">
        <f t="shared" si="94"/>
        <v/>
      </c>
    </row>
    <row r="3052" spans="1:4" x14ac:dyDescent="0.25">
      <c r="A3052">
        <f t="shared" si="95"/>
        <v>3052</v>
      </c>
      <c r="B3052" t="e">
        <f>IF('Peer Comparison Tool'!$D$11="NR",INDEX('CECL &lt;50B Database'!$A:$A,MATCH(Workings!$A3052,'CECL &lt;50B Database'!$AI:$AI,0)),INDEX('ALLL &lt;50B Database'!$A:$A,MATCH(Workings!$A3052,'ALLL &lt;50B Database'!$AI:$AI,0)))</f>
        <v>#N/A</v>
      </c>
      <c r="C3052" s="3" t="str">
        <f>IFERROR(IFERROR(VLOOKUP($B3052,'CECL &lt;50B Database'!$A:$AA,11,FALSE),VLOOKUP($B3052,'ALLL &lt;50B Database'!$A:$AA,11,FALSE)),"")</f>
        <v/>
      </c>
      <c r="D3052" t="str">
        <f t="shared" si="94"/>
        <v/>
      </c>
    </row>
    <row r="3053" spans="1:4" x14ac:dyDescent="0.25">
      <c r="A3053">
        <f t="shared" si="95"/>
        <v>3053</v>
      </c>
      <c r="B3053" t="e">
        <f>IF('Peer Comparison Tool'!$D$11="NR",INDEX('CECL &lt;50B Database'!$A:$A,MATCH(Workings!$A3053,'CECL &lt;50B Database'!$AI:$AI,0)),INDEX('ALLL &lt;50B Database'!$A:$A,MATCH(Workings!$A3053,'ALLL &lt;50B Database'!$AI:$AI,0)))</f>
        <v>#N/A</v>
      </c>
      <c r="C3053" s="3" t="str">
        <f>IFERROR(IFERROR(VLOOKUP($B3053,'CECL &lt;50B Database'!$A:$AA,11,FALSE),VLOOKUP($B3053,'ALLL &lt;50B Database'!$A:$AA,11,FALSE)),"")</f>
        <v/>
      </c>
      <c r="D3053" t="str">
        <f t="shared" si="94"/>
        <v/>
      </c>
    </row>
    <row r="3054" spans="1:4" x14ac:dyDescent="0.25">
      <c r="A3054">
        <f t="shared" si="95"/>
        <v>3054</v>
      </c>
      <c r="B3054" t="e">
        <f>IF('Peer Comparison Tool'!$D$11="NR",INDEX('CECL &lt;50B Database'!$A:$A,MATCH(Workings!$A3054,'CECL &lt;50B Database'!$AI:$AI,0)),INDEX('ALLL &lt;50B Database'!$A:$A,MATCH(Workings!$A3054,'ALLL &lt;50B Database'!$AI:$AI,0)))</f>
        <v>#N/A</v>
      </c>
      <c r="C3054" s="3" t="str">
        <f>IFERROR(IFERROR(VLOOKUP($B3054,'CECL &lt;50B Database'!$A:$AA,11,FALSE),VLOOKUP($B3054,'ALLL &lt;50B Database'!$A:$AA,11,FALSE)),"")</f>
        <v/>
      </c>
      <c r="D3054" t="str">
        <f t="shared" si="94"/>
        <v/>
      </c>
    </row>
    <row r="3055" spans="1:4" x14ac:dyDescent="0.25">
      <c r="A3055">
        <f t="shared" si="95"/>
        <v>3055</v>
      </c>
      <c r="B3055" t="e">
        <f>IF('Peer Comparison Tool'!$D$11="NR",INDEX('CECL &lt;50B Database'!$A:$A,MATCH(Workings!$A3055,'CECL &lt;50B Database'!$AI:$AI,0)),INDEX('ALLL &lt;50B Database'!$A:$A,MATCH(Workings!$A3055,'ALLL &lt;50B Database'!$AI:$AI,0)))</f>
        <v>#N/A</v>
      </c>
      <c r="C3055" s="3" t="str">
        <f>IFERROR(IFERROR(VLOOKUP($B3055,'CECL &lt;50B Database'!$A:$AA,11,FALSE),VLOOKUP($B3055,'ALLL &lt;50B Database'!$A:$AA,11,FALSE)),"")</f>
        <v/>
      </c>
      <c r="D3055" t="str">
        <f t="shared" si="94"/>
        <v/>
      </c>
    </row>
    <row r="3056" spans="1:4" x14ac:dyDescent="0.25">
      <c r="A3056">
        <f t="shared" si="95"/>
        <v>3056</v>
      </c>
      <c r="B3056" t="e">
        <f>IF('Peer Comparison Tool'!$D$11="NR",INDEX('CECL &lt;50B Database'!$A:$A,MATCH(Workings!$A3056,'CECL &lt;50B Database'!$AI:$AI,0)),INDEX('ALLL &lt;50B Database'!$A:$A,MATCH(Workings!$A3056,'ALLL &lt;50B Database'!$AI:$AI,0)))</f>
        <v>#N/A</v>
      </c>
      <c r="C3056" s="3" t="str">
        <f>IFERROR(IFERROR(VLOOKUP($B3056,'CECL &lt;50B Database'!$A:$AA,11,FALSE),VLOOKUP($B3056,'ALLL &lt;50B Database'!$A:$AA,11,FALSE)),"")</f>
        <v/>
      </c>
      <c r="D3056" t="str">
        <f t="shared" si="94"/>
        <v/>
      </c>
    </row>
    <row r="3057" spans="1:4" x14ac:dyDescent="0.25">
      <c r="A3057">
        <f t="shared" si="95"/>
        <v>3057</v>
      </c>
      <c r="B3057" t="e">
        <f>IF('Peer Comparison Tool'!$D$11="NR",INDEX('CECL &lt;50B Database'!$A:$A,MATCH(Workings!$A3057,'CECL &lt;50B Database'!$AI:$AI,0)),INDEX('ALLL &lt;50B Database'!$A:$A,MATCH(Workings!$A3057,'ALLL &lt;50B Database'!$AI:$AI,0)))</f>
        <v>#N/A</v>
      </c>
      <c r="C3057" s="3" t="str">
        <f>IFERROR(IFERROR(VLOOKUP($B3057,'CECL &lt;50B Database'!$A:$AA,11,FALSE),VLOOKUP($B3057,'ALLL &lt;50B Database'!$A:$AA,11,FALSE)),"")</f>
        <v/>
      </c>
      <c r="D3057" t="str">
        <f t="shared" si="94"/>
        <v/>
      </c>
    </row>
    <row r="3058" spans="1:4" x14ac:dyDescent="0.25">
      <c r="A3058">
        <f t="shared" si="95"/>
        <v>3058</v>
      </c>
      <c r="B3058" t="e">
        <f>IF('Peer Comparison Tool'!$D$11="NR",INDEX('CECL &lt;50B Database'!$A:$A,MATCH(Workings!$A3058,'CECL &lt;50B Database'!$AI:$AI,0)),INDEX('ALLL &lt;50B Database'!$A:$A,MATCH(Workings!$A3058,'ALLL &lt;50B Database'!$AI:$AI,0)))</f>
        <v>#N/A</v>
      </c>
      <c r="C3058" s="3" t="str">
        <f>IFERROR(IFERROR(VLOOKUP($B3058,'CECL &lt;50B Database'!$A:$AA,11,FALSE),VLOOKUP($B3058,'ALLL &lt;50B Database'!$A:$AA,11,FALSE)),"")</f>
        <v/>
      </c>
      <c r="D3058" t="str">
        <f t="shared" si="94"/>
        <v/>
      </c>
    </row>
    <row r="3059" spans="1:4" x14ac:dyDescent="0.25">
      <c r="A3059">
        <f t="shared" si="95"/>
        <v>3059</v>
      </c>
      <c r="B3059" t="e">
        <f>IF('Peer Comparison Tool'!$D$11="NR",INDEX('CECL &lt;50B Database'!$A:$A,MATCH(Workings!$A3059,'CECL &lt;50B Database'!$AI:$AI,0)),INDEX('ALLL &lt;50B Database'!$A:$A,MATCH(Workings!$A3059,'ALLL &lt;50B Database'!$AI:$AI,0)))</f>
        <v>#N/A</v>
      </c>
      <c r="C3059" s="3" t="str">
        <f>IFERROR(IFERROR(VLOOKUP($B3059,'CECL &lt;50B Database'!$A:$AA,11,FALSE),VLOOKUP($B3059,'ALLL &lt;50B Database'!$A:$AA,11,FALSE)),"")</f>
        <v/>
      </c>
      <c r="D3059" t="str">
        <f t="shared" si="94"/>
        <v/>
      </c>
    </row>
    <row r="3060" spans="1:4" x14ac:dyDescent="0.25">
      <c r="A3060">
        <f t="shared" si="95"/>
        <v>3060</v>
      </c>
      <c r="B3060" t="e">
        <f>IF('Peer Comparison Tool'!$D$11="NR",INDEX('CECL &lt;50B Database'!$A:$A,MATCH(Workings!$A3060,'CECL &lt;50B Database'!$AI:$AI,0)),INDEX('ALLL &lt;50B Database'!$A:$A,MATCH(Workings!$A3060,'ALLL &lt;50B Database'!$AI:$AI,0)))</f>
        <v>#N/A</v>
      </c>
      <c r="C3060" s="3" t="str">
        <f>IFERROR(IFERROR(VLOOKUP($B3060,'CECL &lt;50B Database'!$A:$AA,11,FALSE),VLOOKUP($B3060,'ALLL &lt;50B Database'!$A:$AA,11,FALSE)),"")</f>
        <v/>
      </c>
      <c r="D3060" t="str">
        <f t="shared" si="94"/>
        <v/>
      </c>
    </row>
    <row r="3061" spans="1:4" x14ac:dyDescent="0.25">
      <c r="A3061">
        <f t="shared" si="95"/>
        <v>3061</v>
      </c>
      <c r="B3061" t="e">
        <f>IF('Peer Comparison Tool'!$D$11="NR",INDEX('CECL &lt;50B Database'!$A:$A,MATCH(Workings!$A3061,'CECL &lt;50B Database'!$AI:$AI,0)),INDEX('ALLL &lt;50B Database'!$A:$A,MATCH(Workings!$A3061,'ALLL &lt;50B Database'!$AI:$AI,0)))</f>
        <v>#N/A</v>
      </c>
      <c r="C3061" s="3" t="str">
        <f>IFERROR(IFERROR(VLOOKUP($B3061,'CECL &lt;50B Database'!$A:$AA,11,FALSE),VLOOKUP($B3061,'ALLL &lt;50B Database'!$A:$AA,11,FALSE)),"")</f>
        <v/>
      </c>
      <c r="D3061" t="str">
        <f t="shared" si="94"/>
        <v/>
      </c>
    </row>
    <row r="3062" spans="1:4" x14ac:dyDescent="0.25">
      <c r="A3062">
        <f t="shared" si="95"/>
        <v>3062</v>
      </c>
      <c r="B3062" t="e">
        <f>IF('Peer Comparison Tool'!$D$11="NR",INDEX('CECL &lt;50B Database'!$A:$A,MATCH(Workings!$A3062,'CECL &lt;50B Database'!$AI:$AI,0)),INDEX('ALLL &lt;50B Database'!$A:$A,MATCH(Workings!$A3062,'ALLL &lt;50B Database'!$AI:$AI,0)))</f>
        <v>#N/A</v>
      </c>
      <c r="C3062" s="3" t="str">
        <f>IFERROR(IFERROR(VLOOKUP($B3062,'CECL &lt;50B Database'!$A:$AA,11,FALSE),VLOOKUP($B3062,'ALLL &lt;50B Database'!$A:$AA,11,FALSE)),"")</f>
        <v/>
      </c>
      <c r="D3062" t="str">
        <f t="shared" si="94"/>
        <v/>
      </c>
    </row>
    <row r="3063" spans="1:4" x14ac:dyDescent="0.25">
      <c r="A3063">
        <f t="shared" si="95"/>
        <v>3063</v>
      </c>
      <c r="B3063" t="e">
        <f>IF('Peer Comparison Tool'!$D$11="NR",INDEX('CECL &lt;50B Database'!$A:$A,MATCH(Workings!$A3063,'CECL &lt;50B Database'!$AI:$AI,0)),INDEX('ALLL &lt;50B Database'!$A:$A,MATCH(Workings!$A3063,'ALLL &lt;50B Database'!$AI:$AI,0)))</f>
        <v>#N/A</v>
      </c>
      <c r="C3063" s="3" t="str">
        <f>IFERROR(IFERROR(VLOOKUP($B3063,'CECL &lt;50B Database'!$A:$AA,11,FALSE),VLOOKUP($B3063,'ALLL &lt;50B Database'!$A:$AA,11,FALSE)),"")</f>
        <v/>
      </c>
      <c r="D3063" t="str">
        <f t="shared" si="94"/>
        <v/>
      </c>
    </row>
    <row r="3064" spans="1:4" x14ac:dyDescent="0.25">
      <c r="A3064">
        <f t="shared" si="95"/>
        <v>3064</v>
      </c>
      <c r="B3064" t="e">
        <f>IF('Peer Comparison Tool'!$D$11="NR",INDEX('CECL &lt;50B Database'!$A:$A,MATCH(Workings!$A3064,'CECL &lt;50B Database'!$AI:$AI,0)),INDEX('ALLL &lt;50B Database'!$A:$A,MATCH(Workings!$A3064,'ALLL &lt;50B Database'!$AI:$AI,0)))</f>
        <v>#N/A</v>
      </c>
      <c r="C3064" s="3" t="str">
        <f>IFERROR(IFERROR(VLOOKUP($B3064,'CECL &lt;50B Database'!$A:$AA,11,FALSE),VLOOKUP($B3064,'ALLL &lt;50B Database'!$A:$AA,11,FALSE)),"")</f>
        <v/>
      </c>
      <c r="D3064" t="str">
        <f t="shared" si="94"/>
        <v/>
      </c>
    </row>
    <row r="3065" spans="1:4" x14ac:dyDescent="0.25">
      <c r="A3065">
        <f t="shared" si="95"/>
        <v>3065</v>
      </c>
      <c r="B3065" t="e">
        <f>IF('Peer Comparison Tool'!$D$11="NR",INDEX('CECL &lt;50B Database'!$A:$A,MATCH(Workings!$A3065,'CECL &lt;50B Database'!$AI:$AI,0)),INDEX('ALLL &lt;50B Database'!$A:$A,MATCH(Workings!$A3065,'ALLL &lt;50B Database'!$AI:$AI,0)))</f>
        <v>#N/A</v>
      </c>
      <c r="C3065" s="3" t="str">
        <f>IFERROR(IFERROR(VLOOKUP($B3065,'CECL &lt;50B Database'!$A:$AA,11,FALSE),VLOOKUP($B3065,'ALLL &lt;50B Database'!$A:$AA,11,FALSE)),"")</f>
        <v/>
      </c>
      <c r="D3065" t="str">
        <f t="shared" si="94"/>
        <v/>
      </c>
    </row>
    <row r="3066" spans="1:4" x14ac:dyDescent="0.25">
      <c r="A3066">
        <f t="shared" si="95"/>
        <v>3066</v>
      </c>
      <c r="B3066" t="e">
        <f>IF('Peer Comparison Tool'!$D$11="NR",INDEX('CECL &lt;50B Database'!$A:$A,MATCH(Workings!$A3066,'CECL &lt;50B Database'!$AI:$AI,0)),INDEX('ALLL &lt;50B Database'!$A:$A,MATCH(Workings!$A3066,'ALLL &lt;50B Database'!$AI:$AI,0)))</f>
        <v>#N/A</v>
      </c>
      <c r="C3066" s="3" t="str">
        <f>IFERROR(IFERROR(VLOOKUP($B3066,'CECL &lt;50B Database'!$A:$AA,11,FALSE),VLOOKUP($B3066,'ALLL &lt;50B Database'!$A:$AA,11,FALSE)),"")</f>
        <v/>
      </c>
      <c r="D3066" t="str">
        <f t="shared" si="94"/>
        <v/>
      </c>
    </row>
    <row r="3067" spans="1:4" x14ac:dyDescent="0.25">
      <c r="A3067">
        <f t="shared" si="95"/>
        <v>3067</v>
      </c>
      <c r="B3067" t="e">
        <f>IF('Peer Comparison Tool'!$D$11="NR",INDEX('CECL &lt;50B Database'!$A:$A,MATCH(Workings!$A3067,'CECL &lt;50B Database'!$AI:$AI,0)),INDEX('ALLL &lt;50B Database'!$A:$A,MATCH(Workings!$A3067,'ALLL &lt;50B Database'!$AI:$AI,0)))</f>
        <v>#N/A</v>
      </c>
      <c r="C3067" s="3" t="str">
        <f>IFERROR(IFERROR(VLOOKUP($B3067,'CECL &lt;50B Database'!$A:$AA,11,FALSE),VLOOKUP($B3067,'ALLL &lt;50B Database'!$A:$AA,11,FALSE)),"")</f>
        <v/>
      </c>
      <c r="D3067" t="str">
        <f t="shared" si="94"/>
        <v/>
      </c>
    </row>
    <row r="3068" spans="1:4" x14ac:dyDescent="0.25">
      <c r="A3068">
        <f t="shared" si="95"/>
        <v>3068</v>
      </c>
      <c r="B3068" t="e">
        <f>IF('Peer Comparison Tool'!$D$11="NR",INDEX('CECL &lt;50B Database'!$A:$A,MATCH(Workings!$A3068,'CECL &lt;50B Database'!$AI:$AI,0)),INDEX('ALLL &lt;50B Database'!$A:$A,MATCH(Workings!$A3068,'ALLL &lt;50B Database'!$AI:$AI,0)))</f>
        <v>#N/A</v>
      </c>
      <c r="C3068" s="3" t="str">
        <f>IFERROR(IFERROR(VLOOKUP($B3068,'CECL &lt;50B Database'!$A:$AA,11,FALSE),VLOOKUP($B3068,'ALLL &lt;50B Database'!$A:$AA,11,FALSE)),"")</f>
        <v/>
      </c>
      <c r="D3068" t="str">
        <f t="shared" si="94"/>
        <v/>
      </c>
    </row>
    <row r="3069" spans="1:4" x14ac:dyDescent="0.25">
      <c r="A3069">
        <f t="shared" si="95"/>
        <v>3069</v>
      </c>
      <c r="B3069" t="e">
        <f>IF('Peer Comparison Tool'!$D$11="NR",INDEX('CECL &lt;50B Database'!$A:$A,MATCH(Workings!$A3069,'CECL &lt;50B Database'!$AI:$AI,0)),INDEX('ALLL &lt;50B Database'!$A:$A,MATCH(Workings!$A3069,'ALLL &lt;50B Database'!$AI:$AI,0)))</f>
        <v>#N/A</v>
      </c>
      <c r="C3069" s="3" t="str">
        <f>IFERROR(IFERROR(VLOOKUP($B3069,'CECL &lt;50B Database'!$A:$AA,11,FALSE),VLOOKUP($B3069,'ALLL &lt;50B Database'!$A:$AA,11,FALSE)),"")</f>
        <v/>
      </c>
      <c r="D3069" t="str">
        <f t="shared" si="94"/>
        <v/>
      </c>
    </row>
    <row r="3070" spans="1:4" x14ac:dyDescent="0.25">
      <c r="A3070">
        <f t="shared" si="95"/>
        <v>3070</v>
      </c>
      <c r="B3070" t="e">
        <f>IF('Peer Comparison Tool'!$D$11="NR",INDEX('CECL &lt;50B Database'!$A:$A,MATCH(Workings!$A3070,'CECL &lt;50B Database'!$AI:$AI,0)),INDEX('ALLL &lt;50B Database'!$A:$A,MATCH(Workings!$A3070,'ALLL &lt;50B Database'!$AI:$AI,0)))</f>
        <v>#N/A</v>
      </c>
      <c r="C3070" s="3" t="str">
        <f>IFERROR(IFERROR(VLOOKUP($B3070,'CECL &lt;50B Database'!$A:$AA,11,FALSE),VLOOKUP($B3070,'ALLL &lt;50B Database'!$A:$AA,11,FALSE)),"")</f>
        <v/>
      </c>
      <c r="D3070" t="str">
        <f t="shared" si="94"/>
        <v/>
      </c>
    </row>
    <row r="3071" spans="1:4" x14ac:dyDescent="0.25">
      <c r="A3071">
        <f t="shared" si="95"/>
        <v>3071</v>
      </c>
      <c r="B3071" t="e">
        <f>IF('Peer Comparison Tool'!$D$11="NR",INDEX('CECL &lt;50B Database'!$A:$A,MATCH(Workings!$A3071,'CECL &lt;50B Database'!$AI:$AI,0)),INDEX('ALLL &lt;50B Database'!$A:$A,MATCH(Workings!$A3071,'ALLL &lt;50B Database'!$AI:$AI,0)))</f>
        <v>#N/A</v>
      </c>
      <c r="C3071" s="3" t="str">
        <f>IFERROR(IFERROR(VLOOKUP($B3071,'CECL &lt;50B Database'!$A:$AA,11,FALSE),VLOOKUP($B3071,'ALLL &lt;50B Database'!$A:$AA,11,FALSE)),"")</f>
        <v/>
      </c>
      <c r="D3071" t="str">
        <f t="shared" si="94"/>
        <v/>
      </c>
    </row>
    <row r="3072" spans="1:4" x14ac:dyDescent="0.25">
      <c r="A3072">
        <f t="shared" si="95"/>
        <v>3072</v>
      </c>
      <c r="B3072" t="e">
        <f>IF('Peer Comparison Tool'!$D$11="NR",INDEX('CECL &lt;50B Database'!$A:$A,MATCH(Workings!$A3072,'CECL &lt;50B Database'!$AI:$AI,0)),INDEX('ALLL &lt;50B Database'!$A:$A,MATCH(Workings!$A3072,'ALLL &lt;50B Database'!$AI:$AI,0)))</f>
        <v>#N/A</v>
      </c>
      <c r="C3072" s="3" t="str">
        <f>IFERROR(IFERROR(VLOOKUP($B3072,'CECL &lt;50B Database'!$A:$AA,11,FALSE),VLOOKUP($B3072,'ALLL &lt;50B Database'!$A:$AA,11,FALSE)),"")</f>
        <v/>
      </c>
      <c r="D3072" t="str">
        <f t="shared" si="94"/>
        <v/>
      </c>
    </row>
    <row r="3073" spans="1:4" x14ac:dyDescent="0.25">
      <c r="A3073">
        <f t="shared" si="95"/>
        <v>3073</v>
      </c>
      <c r="B3073" t="e">
        <f>IF('Peer Comparison Tool'!$D$11="NR",INDEX('CECL &lt;50B Database'!$A:$A,MATCH(Workings!$A3073,'CECL &lt;50B Database'!$AI:$AI,0)),INDEX('ALLL &lt;50B Database'!$A:$A,MATCH(Workings!$A3073,'ALLL &lt;50B Database'!$AI:$AI,0)))</f>
        <v>#N/A</v>
      </c>
      <c r="C3073" s="3" t="str">
        <f>IFERROR(IFERROR(VLOOKUP($B3073,'CECL &lt;50B Database'!$A:$AA,11,FALSE),VLOOKUP($B3073,'ALLL &lt;50B Database'!$A:$AA,11,FALSE)),"")</f>
        <v/>
      </c>
      <c r="D3073" t="str">
        <f t="shared" si="94"/>
        <v/>
      </c>
    </row>
    <row r="3074" spans="1:4" x14ac:dyDescent="0.25">
      <c r="A3074">
        <f t="shared" si="95"/>
        <v>3074</v>
      </c>
      <c r="B3074" t="e">
        <f>IF('Peer Comparison Tool'!$D$11="NR",INDEX('CECL &lt;50B Database'!$A:$A,MATCH(Workings!$A3074,'CECL &lt;50B Database'!$AI:$AI,0)),INDEX('ALLL &lt;50B Database'!$A:$A,MATCH(Workings!$A3074,'ALLL &lt;50B Database'!$AI:$AI,0)))</f>
        <v>#N/A</v>
      </c>
      <c r="C3074" s="3" t="str">
        <f>IFERROR(IFERROR(VLOOKUP($B3074,'CECL &lt;50B Database'!$A:$AA,11,FALSE),VLOOKUP($B3074,'ALLL &lt;50B Database'!$A:$AA,11,FALSE)),"")</f>
        <v/>
      </c>
      <c r="D3074" t="str">
        <f t="shared" ref="D3074:D3137" si="96">IFERROR(RANK($C3074,$C$1:$C$5000,0),"")</f>
        <v/>
      </c>
    </row>
    <row r="3075" spans="1:4" x14ac:dyDescent="0.25">
      <c r="A3075">
        <f t="shared" si="95"/>
        <v>3075</v>
      </c>
      <c r="B3075" t="e">
        <f>IF('Peer Comparison Tool'!$D$11="NR",INDEX('CECL &lt;50B Database'!$A:$A,MATCH(Workings!$A3075,'CECL &lt;50B Database'!$AI:$AI,0)),INDEX('ALLL &lt;50B Database'!$A:$A,MATCH(Workings!$A3075,'ALLL &lt;50B Database'!$AI:$AI,0)))</f>
        <v>#N/A</v>
      </c>
      <c r="C3075" s="3" t="str">
        <f>IFERROR(IFERROR(VLOOKUP($B3075,'CECL &lt;50B Database'!$A:$AA,11,FALSE),VLOOKUP($B3075,'ALLL &lt;50B Database'!$A:$AA,11,FALSE)),"")</f>
        <v/>
      </c>
      <c r="D3075" t="str">
        <f t="shared" si="96"/>
        <v/>
      </c>
    </row>
    <row r="3076" spans="1:4" x14ac:dyDescent="0.25">
      <c r="A3076">
        <f t="shared" ref="A3076:A3139" si="97">A3075+1</f>
        <v>3076</v>
      </c>
      <c r="B3076" t="e">
        <f>IF('Peer Comparison Tool'!$D$11="NR",INDEX('CECL &lt;50B Database'!$A:$A,MATCH(Workings!$A3076,'CECL &lt;50B Database'!$AI:$AI,0)),INDEX('ALLL &lt;50B Database'!$A:$A,MATCH(Workings!$A3076,'ALLL &lt;50B Database'!$AI:$AI,0)))</f>
        <v>#N/A</v>
      </c>
      <c r="C3076" s="3" t="str">
        <f>IFERROR(IFERROR(VLOOKUP($B3076,'CECL &lt;50B Database'!$A:$AA,11,FALSE),VLOOKUP($B3076,'ALLL &lt;50B Database'!$A:$AA,11,FALSE)),"")</f>
        <v/>
      </c>
      <c r="D3076" t="str">
        <f t="shared" si="96"/>
        <v/>
      </c>
    </row>
    <row r="3077" spans="1:4" x14ac:dyDescent="0.25">
      <c r="A3077">
        <f t="shared" si="97"/>
        <v>3077</v>
      </c>
      <c r="B3077" t="e">
        <f>IF('Peer Comparison Tool'!$D$11="NR",INDEX('CECL &lt;50B Database'!$A:$A,MATCH(Workings!$A3077,'CECL &lt;50B Database'!$AI:$AI,0)),INDEX('ALLL &lt;50B Database'!$A:$A,MATCH(Workings!$A3077,'ALLL &lt;50B Database'!$AI:$AI,0)))</f>
        <v>#N/A</v>
      </c>
      <c r="C3077" s="3" t="str">
        <f>IFERROR(IFERROR(VLOOKUP($B3077,'CECL &lt;50B Database'!$A:$AA,11,FALSE),VLOOKUP($B3077,'ALLL &lt;50B Database'!$A:$AA,11,FALSE)),"")</f>
        <v/>
      </c>
      <c r="D3077" t="str">
        <f t="shared" si="96"/>
        <v/>
      </c>
    </row>
    <row r="3078" spans="1:4" x14ac:dyDescent="0.25">
      <c r="A3078">
        <f t="shared" si="97"/>
        <v>3078</v>
      </c>
      <c r="B3078" t="e">
        <f>IF('Peer Comparison Tool'!$D$11="NR",INDEX('CECL &lt;50B Database'!$A:$A,MATCH(Workings!$A3078,'CECL &lt;50B Database'!$AI:$AI,0)),INDEX('ALLL &lt;50B Database'!$A:$A,MATCH(Workings!$A3078,'ALLL &lt;50B Database'!$AI:$AI,0)))</f>
        <v>#N/A</v>
      </c>
      <c r="C3078" s="3" t="str">
        <f>IFERROR(IFERROR(VLOOKUP($B3078,'CECL &lt;50B Database'!$A:$AA,11,FALSE),VLOOKUP($B3078,'ALLL &lt;50B Database'!$A:$AA,11,FALSE)),"")</f>
        <v/>
      </c>
      <c r="D3078" t="str">
        <f t="shared" si="96"/>
        <v/>
      </c>
    </row>
    <row r="3079" spans="1:4" x14ac:dyDescent="0.25">
      <c r="A3079">
        <f t="shared" si="97"/>
        <v>3079</v>
      </c>
      <c r="B3079" t="e">
        <f>IF('Peer Comparison Tool'!$D$11="NR",INDEX('CECL &lt;50B Database'!$A:$A,MATCH(Workings!$A3079,'CECL &lt;50B Database'!$AI:$AI,0)),INDEX('ALLL &lt;50B Database'!$A:$A,MATCH(Workings!$A3079,'ALLL &lt;50B Database'!$AI:$AI,0)))</f>
        <v>#N/A</v>
      </c>
      <c r="C3079" s="3" t="str">
        <f>IFERROR(IFERROR(VLOOKUP($B3079,'CECL &lt;50B Database'!$A:$AA,11,FALSE),VLOOKUP($B3079,'ALLL &lt;50B Database'!$A:$AA,11,FALSE)),"")</f>
        <v/>
      </c>
      <c r="D3079" t="str">
        <f t="shared" si="96"/>
        <v/>
      </c>
    </row>
    <row r="3080" spans="1:4" x14ac:dyDescent="0.25">
      <c r="A3080">
        <f t="shared" si="97"/>
        <v>3080</v>
      </c>
      <c r="B3080" t="e">
        <f>IF('Peer Comparison Tool'!$D$11="NR",INDEX('CECL &lt;50B Database'!$A:$A,MATCH(Workings!$A3080,'CECL &lt;50B Database'!$AI:$AI,0)),INDEX('ALLL &lt;50B Database'!$A:$A,MATCH(Workings!$A3080,'ALLL &lt;50B Database'!$AI:$AI,0)))</f>
        <v>#N/A</v>
      </c>
      <c r="C3080" s="3" t="str">
        <f>IFERROR(IFERROR(VLOOKUP($B3080,'CECL &lt;50B Database'!$A:$AA,11,FALSE),VLOOKUP($B3080,'ALLL &lt;50B Database'!$A:$AA,11,FALSE)),"")</f>
        <v/>
      </c>
      <c r="D3080" t="str">
        <f t="shared" si="96"/>
        <v/>
      </c>
    </row>
    <row r="3081" spans="1:4" x14ac:dyDescent="0.25">
      <c r="A3081">
        <f t="shared" si="97"/>
        <v>3081</v>
      </c>
      <c r="B3081" t="e">
        <f>IF('Peer Comparison Tool'!$D$11="NR",INDEX('CECL &lt;50B Database'!$A:$A,MATCH(Workings!$A3081,'CECL &lt;50B Database'!$AI:$AI,0)),INDEX('ALLL &lt;50B Database'!$A:$A,MATCH(Workings!$A3081,'ALLL &lt;50B Database'!$AI:$AI,0)))</f>
        <v>#N/A</v>
      </c>
      <c r="C3081" s="3" t="str">
        <f>IFERROR(IFERROR(VLOOKUP($B3081,'CECL &lt;50B Database'!$A:$AA,11,FALSE),VLOOKUP($B3081,'ALLL &lt;50B Database'!$A:$AA,11,FALSE)),"")</f>
        <v/>
      </c>
      <c r="D3081" t="str">
        <f t="shared" si="96"/>
        <v/>
      </c>
    </row>
    <row r="3082" spans="1:4" x14ac:dyDescent="0.25">
      <c r="A3082">
        <f t="shared" si="97"/>
        <v>3082</v>
      </c>
      <c r="B3082" t="e">
        <f>IF('Peer Comparison Tool'!$D$11="NR",INDEX('CECL &lt;50B Database'!$A:$A,MATCH(Workings!$A3082,'CECL &lt;50B Database'!$AI:$AI,0)),INDEX('ALLL &lt;50B Database'!$A:$A,MATCH(Workings!$A3082,'ALLL &lt;50B Database'!$AI:$AI,0)))</f>
        <v>#N/A</v>
      </c>
      <c r="C3082" s="3" t="str">
        <f>IFERROR(IFERROR(VLOOKUP($B3082,'CECL &lt;50B Database'!$A:$AA,11,FALSE),VLOOKUP($B3082,'ALLL &lt;50B Database'!$A:$AA,11,FALSE)),"")</f>
        <v/>
      </c>
      <c r="D3082" t="str">
        <f t="shared" si="96"/>
        <v/>
      </c>
    </row>
    <row r="3083" spans="1:4" x14ac:dyDescent="0.25">
      <c r="A3083">
        <f t="shared" si="97"/>
        <v>3083</v>
      </c>
      <c r="B3083" t="e">
        <f>IF('Peer Comparison Tool'!$D$11="NR",INDEX('CECL &lt;50B Database'!$A:$A,MATCH(Workings!$A3083,'CECL &lt;50B Database'!$AI:$AI,0)),INDEX('ALLL &lt;50B Database'!$A:$A,MATCH(Workings!$A3083,'ALLL &lt;50B Database'!$AI:$AI,0)))</f>
        <v>#N/A</v>
      </c>
      <c r="C3083" s="3" t="str">
        <f>IFERROR(IFERROR(VLOOKUP($B3083,'CECL &lt;50B Database'!$A:$AA,11,FALSE),VLOOKUP($B3083,'ALLL &lt;50B Database'!$A:$AA,11,FALSE)),"")</f>
        <v/>
      </c>
      <c r="D3083" t="str">
        <f t="shared" si="96"/>
        <v/>
      </c>
    </row>
    <row r="3084" spans="1:4" x14ac:dyDescent="0.25">
      <c r="A3084">
        <f t="shared" si="97"/>
        <v>3084</v>
      </c>
      <c r="B3084" t="e">
        <f>IF('Peer Comparison Tool'!$D$11="NR",INDEX('CECL &lt;50B Database'!$A:$A,MATCH(Workings!$A3084,'CECL &lt;50B Database'!$AI:$AI,0)),INDEX('ALLL &lt;50B Database'!$A:$A,MATCH(Workings!$A3084,'ALLL &lt;50B Database'!$AI:$AI,0)))</f>
        <v>#N/A</v>
      </c>
      <c r="C3084" s="3" t="str">
        <f>IFERROR(IFERROR(VLOOKUP($B3084,'CECL &lt;50B Database'!$A:$AA,11,FALSE),VLOOKUP($B3084,'ALLL &lt;50B Database'!$A:$AA,11,FALSE)),"")</f>
        <v/>
      </c>
      <c r="D3084" t="str">
        <f t="shared" si="96"/>
        <v/>
      </c>
    </row>
    <row r="3085" spans="1:4" x14ac:dyDescent="0.25">
      <c r="A3085">
        <f t="shared" si="97"/>
        <v>3085</v>
      </c>
      <c r="B3085" t="e">
        <f>IF('Peer Comparison Tool'!$D$11="NR",INDEX('CECL &lt;50B Database'!$A:$A,MATCH(Workings!$A3085,'CECL &lt;50B Database'!$AI:$AI,0)),INDEX('ALLL &lt;50B Database'!$A:$A,MATCH(Workings!$A3085,'ALLL &lt;50B Database'!$AI:$AI,0)))</f>
        <v>#N/A</v>
      </c>
      <c r="C3085" s="3" t="str">
        <f>IFERROR(IFERROR(VLOOKUP($B3085,'CECL &lt;50B Database'!$A:$AA,11,FALSE),VLOOKUP($B3085,'ALLL &lt;50B Database'!$A:$AA,11,FALSE)),"")</f>
        <v/>
      </c>
      <c r="D3085" t="str">
        <f t="shared" si="96"/>
        <v/>
      </c>
    </row>
    <row r="3086" spans="1:4" x14ac:dyDescent="0.25">
      <c r="A3086">
        <f t="shared" si="97"/>
        <v>3086</v>
      </c>
      <c r="B3086" t="e">
        <f>IF('Peer Comparison Tool'!$D$11="NR",INDEX('CECL &lt;50B Database'!$A:$A,MATCH(Workings!$A3086,'CECL &lt;50B Database'!$AI:$AI,0)),INDEX('ALLL &lt;50B Database'!$A:$A,MATCH(Workings!$A3086,'ALLL &lt;50B Database'!$AI:$AI,0)))</f>
        <v>#N/A</v>
      </c>
      <c r="C3086" s="3" t="str">
        <f>IFERROR(IFERROR(VLOOKUP($B3086,'CECL &lt;50B Database'!$A:$AA,11,FALSE),VLOOKUP($B3086,'ALLL &lt;50B Database'!$A:$AA,11,FALSE)),"")</f>
        <v/>
      </c>
      <c r="D3086" t="str">
        <f t="shared" si="96"/>
        <v/>
      </c>
    </row>
    <row r="3087" spans="1:4" x14ac:dyDescent="0.25">
      <c r="A3087">
        <f t="shared" si="97"/>
        <v>3087</v>
      </c>
      <c r="B3087" t="e">
        <f>IF('Peer Comparison Tool'!$D$11="NR",INDEX('CECL &lt;50B Database'!$A:$A,MATCH(Workings!$A3087,'CECL &lt;50B Database'!$AI:$AI,0)),INDEX('ALLL &lt;50B Database'!$A:$A,MATCH(Workings!$A3087,'ALLL &lt;50B Database'!$AI:$AI,0)))</f>
        <v>#N/A</v>
      </c>
      <c r="C3087" s="3" t="str">
        <f>IFERROR(IFERROR(VLOOKUP($B3087,'CECL &lt;50B Database'!$A:$AA,11,FALSE),VLOOKUP($B3087,'ALLL &lt;50B Database'!$A:$AA,11,FALSE)),"")</f>
        <v/>
      </c>
      <c r="D3087" t="str">
        <f t="shared" si="96"/>
        <v/>
      </c>
    </row>
    <row r="3088" spans="1:4" x14ac:dyDescent="0.25">
      <c r="A3088">
        <f t="shared" si="97"/>
        <v>3088</v>
      </c>
      <c r="B3088" t="e">
        <f>IF('Peer Comparison Tool'!$D$11="NR",INDEX('CECL &lt;50B Database'!$A:$A,MATCH(Workings!$A3088,'CECL &lt;50B Database'!$AI:$AI,0)),INDEX('ALLL &lt;50B Database'!$A:$A,MATCH(Workings!$A3088,'ALLL &lt;50B Database'!$AI:$AI,0)))</f>
        <v>#N/A</v>
      </c>
      <c r="C3088" s="3" t="str">
        <f>IFERROR(IFERROR(VLOOKUP($B3088,'CECL &lt;50B Database'!$A:$AA,11,FALSE),VLOOKUP($B3088,'ALLL &lt;50B Database'!$A:$AA,11,FALSE)),"")</f>
        <v/>
      </c>
      <c r="D3088" t="str">
        <f t="shared" si="96"/>
        <v/>
      </c>
    </row>
    <row r="3089" spans="1:4" x14ac:dyDescent="0.25">
      <c r="A3089">
        <f t="shared" si="97"/>
        <v>3089</v>
      </c>
      <c r="B3089" t="e">
        <f>IF('Peer Comparison Tool'!$D$11="NR",INDEX('CECL &lt;50B Database'!$A:$A,MATCH(Workings!$A3089,'CECL &lt;50B Database'!$AI:$AI,0)),INDEX('ALLL &lt;50B Database'!$A:$A,MATCH(Workings!$A3089,'ALLL &lt;50B Database'!$AI:$AI,0)))</f>
        <v>#N/A</v>
      </c>
      <c r="C3089" s="3" t="str">
        <f>IFERROR(IFERROR(VLOOKUP($B3089,'CECL &lt;50B Database'!$A:$AA,11,FALSE),VLOOKUP($B3089,'ALLL &lt;50B Database'!$A:$AA,11,FALSE)),"")</f>
        <v/>
      </c>
      <c r="D3089" t="str">
        <f t="shared" si="96"/>
        <v/>
      </c>
    </row>
    <row r="3090" spans="1:4" x14ac:dyDescent="0.25">
      <c r="A3090">
        <f t="shared" si="97"/>
        <v>3090</v>
      </c>
      <c r="B3090" t="e">
        <f>IF('Peer Comparison Tool'!$D$11="NR",INDEX('CECL &lt;50B Database'!$A:$A,MATCH(Workings!$A3090,'CECL &lt;50B Database'!$AI:$AI,0)),INDEX('ALLL &lt;50B Database'!$A:$A,MATCH(Workings!$A3090,'ALLL &lt;50B Database'!$AI:$AI,0)))</f>
        <v>#N/A</v>
      </c>
      <c r="C3090" s="3" t="str">
        <f>IFERROR(IFERROR(VLOOKUP($B3090,'CECL &lt;50B Database'!$A:$AA,11,FALSE),VLOOKUP($B3090,'ALLL &lt;50B Database'!$A:$AA,11,FALSE)),"")</f>
        <v/>
      </c>
      <c r="D3090" t="str">
        <f t="shared" si="96"/>
        <v/>
      </c>
    </row>
    <row r="3091" spans="1:4" x14ac:dyDescent="0.25">
      <c r="A3091">
        <f t="shared" si="97"/>
        <v>3091</v>
      </c>
      <c r="B3091" t="e">
        <f>IF('Peer Comparison Tool'!$D$11="NR",INDEX('CECL &lt;50B Database'!$A:$A,MATCH(Workings!$A3091,'CECL &lt;50B Database'!$AI:$AI,0)),INDEX('ALLL &lt;50B Database'!$A:$A,MATCH(Workings!$A3091,'ALLL &lt;50B Database'!$AI:$AI,0)))</f>
        <v>#N/A</v>
      </c>
      <c r="C3091" s="3" t="str">
        <f>IFERROR(IFERROR(VLOOKUP($B3091,'CECL &lt;50B Database'!$A:$AA,11,FALSE),VLOOKUP($B3091,'ALLL &lt;50B Database'!$A:$AA,11,FALSE)),"")</f>
        <v/>
      </c>
      <c r="D3091" t="str">
        <f t="shared" si="96"/>
        <v/>
      </c>
    </row>
    <row r="3092" spans="1:4" x14ac:dyDescent="0.25">
      <c r="A3092">
        <f t="shared" si="97"/>
        <v>3092</v>
      </c>
      <c r="B3092" t="e">
        <f>IF('Peer Comparison Tool'!$D$11="NR",INDEX('CECL &lt;50B Database'!$A:$A,MATCH(Workings!$A3092,'CECL &lt;50B Database'!$AI:$AI,0)),INDEX('ALLL &lt;50B Database'!$A:$A,MATCH(Workings!$A3092,'ALLL &lt;50B Database'!$AI:$AI,0)))</f>
        <v>#N/A</v>
      </c>
      <c r="C3092" s="3" t="str">
        <f>IFERROR(IFERROR(VLOOKUP($B3092,'CECL &lt;50B Database'!$A:$AA,11,FALSE),VLOOKUP($B3092,'ALLL &lt;50B Database'!$A:$AA,11,FALSE)),"")</f>
        <v/>
      </c>
      <c r="D3092" t="str">
        <f t="shared" si="96"/>
        <v/>
      </c>
    </row>
    <row r="3093" spans="1:4" x14ac:dyDescent="0.25">
      <c r="A3093">
        <f t="shared" si="97"/>
        <v>3093</v>
      </c>
      <c r="B3093" t="e">
        <f>IF('Peer Comparison Tool'!$D$11="NR",INDEX('CECL &lt;50B Database'!$A:$A,MATCH(Workings!$A3093,'CECL &lt;50B Database'!$AI:$AI,0)),INDEX('ALLL &lt;50B Database'!$A:$A,MATCH(Workings!$A3093,'ALLL &lt;50B Database'!$AI:$AI,0)))</f>
        <v>#N/A</v>
      </c>
      <c r="C3093" s="3" t="str">
        <f>IFERROR(IFERROR(VLOOKUP($B3093,'CECL &lt;50B Database'!$A:$AA,11,FALSE),VLOOKUP($B3093,'ALLL &lt;50B Database'!$A:$AA,11,FALSE)),"")</f>
        <v/>
      </c>
      <c r="D3093" t="str">
        <f t="shared" si="96"/>
        <v/>
      </c>
    </row>
    <row r="3094" spans="1:4" x14ac:dyDescent="0.25">
      <c r="A3094">
        <f t="shared" si="97"/>
        <v>3094</v>
      </c>
      <c r="B3094" t="e">
        <f>IF('Peer Comparison Tool'!$D$11="NR",INDEX('CECL &lt;50B Database'!$A:$A,MATCH(Workings!$A3094,'CECL &lt;50B Database'!$AI:$AI,0)),INDEX('ALLL &lt;50B Database'!$A:$A,MATCH(Workings!$A3094,'ALLL &lt;50B Database'!$AI:$AI,0)))</f>
        <v>#N/A</v>
      </c>
      <c r="C3094" s="3" t="str">
        <f>IFERROR(IFERROR(VLOOKUP($B3094,'CECL &lt;50B Database'!$A:$AA,11,FALSE),VLOOKUP($B3094,'ALLL &lt;50B Database'!$A:$AA,11,FALSE)),"")</f>
        <v/>
      </c>
      <c r="D3094" t="str">
        <f t="shared" si="96"/>
        <v/>
      </c>
    </row>
    <row r="3095" spans="1:4" x14ac:dyDescent="0.25">
      <c r="A3095">
        <f t="shared" si="97"/>
        <v>3095</v>
      </c>
      <c r="B3095" t="e">
        <f>IF('Peer Comparison Tool'!$D$11="NR",INDEX('CECL &lt;50B Database'!$A:$A,MATCH(Workings!$A3095,'CECL &lt;50B Database'!$AI:$AI,0)),INDEX('ALLL &lt;50B Database'!$A:$A,MATCH(Workings!$A3095,'ALLL &lt;50B Database'!$AI:$AI,0)))</f>
        <v>#N/A</v>
      </c>
      <c r="C3095" s="3" t="str">
        <f>IFERROR(IFERROR(VLOOKUP($B3095,'CECL &lt;50B Database'!$A:$AA,11,FALSE),VLOOKUP($B3095,'ALLL &lt;50B Database'!$A:$AA,11,FALSE)),"")</f>
        <v/>
      </c>
      <c r="D3095" t="str">
        <f t="shared" si="96"/>
        <v/>
      </c>
    </row>
    <row r="3096" spans="1:4" x14ac:dyDescent="0.25">
      <c r="A3096">
        <f t="shared" si="97"/>
        <v>3096</v>
      </c>
      <c r="B3096" t="e">
        <f>IF('Peer Comparison Tool'!$D$11="NR",INDEX('CECL &lt;50B Database'!$A:$A,MATCH(Workings!$A3096,'CECL &lt;50B Database'!$AI:$AI,0)),INDEX('ALLL &lt;50B Database'!$A:$A,MATCH(Workings!$A3096,'ALLL &lt;50B Database'!$AI:$AI,0)))</f>
        <v>#N/A</v>
      </c>
      <c r="C3096" s="3" t="str">
        <f>IFERROR(IFERROR(VLOOKUP($B3096,'CECL &lt;50B Database'!$A:$AA,11,FALSE),VLOOKUP($B3096,'ALLL &lt;50B Database'!$A:$AA,11,FALSE)),"")</f>
        <v/>
      </c>
      <c r="D3096" t="str">
        <f t="shared" si="96"/>
        <v/>
      </c>
    </row>
    <row r="3097" spans="1:4" x14ac:dyDescent="0.25">
      <c r="A3097">
        <f t="shared" si="97"/>
        <v>3097</v>
      </c>
      <c r="B3097" t="e">
        <f>IF('Peer Comparison Tool'!$D$11="NR",INDEX('CECL &lt;50B Database'!$A:$A,MATCH(Workings!$A3097,'CECL &lt;50B Database'!$AI:$AI,0)),INDEX('ALLL &lt;50B Database'!$A:$A,MATCH(Workings!$A3097,'ALLL &lt;50B Database'!$AI:$AI,0)))</f>
        <v>#N/A</v>
      </c>
      <c r="C3097" s="3" t="str">
        <f>IFERROR(IFERROR(VLOOKUP($B3097,'CECL &lt;50B Database'!$A:$AA,11,FALSE),VLOOKUP($B3097,'ALLL &lt;50B Database'!$A:$AA,11,FALSE)),"")</f>
        <v/>
      </c>
      <c r="D3097" t="str">
        <f t="shared" si="96"/>
        <v/>
      </c>
    </row>
    <row r="3098" spans="1:4" x14ac:dyDescent="0.25">
      <c r="A3098">
        <f t="shared" si="97"/>
        <v>3098</v>
      </c>
      <c r="B3098" t="e">
        <f>IF('Peer Comparison Tool'!$D$11="NR",INDEX('CECL &lt;50B Database'!$A:$A,MATCH(Workings!$A3098,'CECL &lt;50B Database'!$AI:$AI,0)),INDEX('ALLL &lt;50B Database'!$A:$A,MATCH(Workings!$A3098,'ALLL &lt;50B Database'!$AI:$AI,0)))</f>
        <v>#N/A</v>
      </c>
      <c r="C3098" s="3" t="str">
        <f>IFERROR(IFERROR(VLOOKUP($B3098,'CECL &lt;50B Database'!$A:$AA,11,FALSE),VLOOKUP($B3098,'ALLL &lt;50B Database'!$A:$AA,11,FALSE)),"")</f>
        <v/>
      </c>
      <c r="D3098" t="str">
        <f t="shared" si="96"/>
        <v/>
      </c>
    </row>
    <row r="3099" spans="1:4" x14ac:dyDescent="0.25">
      <c r="A3099">
        <f t="shared" si="97"/>
        <v>3099</v>
      </c>
      <c r="B3099" t="e">
        <f>IF('Peer Comparison Tool'!$D$11="NR",INDEX('CECL &lt;50B Database'!$A:$A,MATCH(Workings!$A3099,'CECL &lt;50B Database'!$AI:$AI,0)),INDEX('ALLL &lt;50B Database'!$A:$A,MATCH(Workings!$A3099,'ALLL &lt;50B Database'!$AI:$AI,0)))</f>
        <v>#N/A</v>
      </c>
      <c r="C3099" s="3" t="str">
        <f>IFERROR(IFERROR(VLOOKUP($B3099,'CECL &lt;50B Database'!$A:$AA,11,FALSE),VLOOKUP($B3099,'ALLL &lt;50B Database'!$A:$AA,11,FALSE)),"")</f>
        <v/>
      </c>
      <c r="D3099" t="str">
        <f t="shared" si="96"/>
        <v/>
      </c>
    </row>
    <row r="3100" spans="1:4" x14ac:dyDescent="0.25">
      <c r="A3100">
        <f t="shared" si="97"/>
        <v>3100</v>
      </c>
      <c r="B3100" t="e">
        <f>IF('Peer Comparison Tool'!$D$11="NR",INDEX('CECL &lt;50B Database'!$A:$A,MATCH(Workings!$A3100,'CECL &lt;50B Database'!$AI:$AI,0)),INDEX('ALLL &lt;50B Database'!$A:$A,MATCH(Workings!$A3100,'ALLL &lt;50B Database'!$AI:$AI,0)))</f>
        <v>#N/A</v>
      </c>
      <c r="C3100" s="3" t="str">
        <f>IFERROR(IFERROR(VLOOKUP($B3100,'CECL &lt;50B Database'!$A:$AA,11,FALSE),VLOOKUP($B3100,'ALLL &lt;50B Database'!$A:$AA,11,FALSE)),"")</f>
        <v/>
      </c>
      <c r="D3100" t="str">
        <f t="shared" si="96"/>
        <v/>
      </c>
    </row>
    <row r="3101" spans="1:4" x14ac:dyDescent="0.25">
      <c r="A3101">
        <f t="shared" si="97"/>
        <v>3101</v>
      </c>
      <c r="B3101" t="e">
        <f>IF('Peer Comparison Tool'!$D$11="NR",INDEX('CECL &lt;50B Database'!$A:$A,MATCH(Workings!$A3101,'CECL &lt;50B Database'!$AI:$AI,0)),INDEX('ALLL &lt;50B Database'!$A:$A,MATCH(Workings!$A3101,'ALLL &lt;50B Database'!$AI:$AI,0)))</f>
        <v>#N/A</v>
      </c>
      <c r="C3101" s="3" t="str">
        <f>IFERROR(IFERROR(VLOOKUP($B3101,'CECL &lt;50B Database'!$A:$AA,11,FALSE),VLOOKUP($B3101,'ALLL &lt;50B Database'!$A:$AA,11,FALSE)),"")</f>
        <v/>
      </c>
      <c r="D3101" t="str">
        <f t="shared" si="96"/>
        <v/>
      </c>
    </row>
    <row r="3102" spans="1:4" x14ac:dyDescent="0.25">
      <c r="A3102">
        <f t="shared" si="97"/>
        <v>3102</v>
      </c>
      <c r="B3102" t="e">
        <f>IF('Peer Comparison Tool'!$D$11="NR",INDEX('CECL &lt;50B Database'!$A:$A,MATCH(Workings!$A3102,'CECL &lt;50B Database'!$AI:$AI,0)),INDEX('ALLL &lt;50B Database'!$A:$A,MATCH(Workings!$A3102,'ALLL &lt;50B Database'!$AI:$AI,0)))</f>
        <v>#N/A</v>
      </c>
      <c r="C3102" s="3" t="str">
        <f>IFERROR(IFERROR(VLOOKUP($B3102,'CECL &lt;50B Database'!$A:$AA,11,FALSE),VLOOKUP($B3102,'ALLL &lt;50B Database'!$A:$AA,11,FALSE)),"")</f>
        <v/>
      </c>
      <c r="D3102" t="str">
        <f t="shared" si="96"/>
        <v/>
      </c>
    </row>
    <row r="3103" spans="1:4" x14ac:dyDescent="0.25">
      <c r="A3103">
        <f t="shared" si="97"/>
        <v>3103</v>
      </c>
      <c r="B3103" t="e">
        <f>IF('Peer Comparison Tool'!$D$11="NR",INDEX('CECL &lt;50B Database'!$A:$A,MATCH(Workings!$A3103,'CECL &lt;50B Database'!$AI:$AI,0)),INDEX('ALLL &lt;50B Database'!$A:$A,MATCH(Workings!$A3103,'ALLL &lt;50B Database'!$AI:$AI,0)))</f>
        <v>#N/A</v>
      </c>
      <c r="C3103" s="3" t="str">
        <f>IFERROR(IFERROR(VLOOKUP($B3103,'CECL &lt;50B Database'!$A:$AA,11,FALSE),VLOOKUP($B3103,'ALLL &lt;50B Database'!$A:$AA,11,FALSE)),"")</f>
        <v/>
      </c>
      <c r="D3103" t="str">
        <f t="shared" si="96"/>
        <v/>
      </c>
    </row>
    <row r="3104" spans="1:4" x14ac:dyDescent="0.25">
      <c r="A3104">
        <f t="shared" si="97"/>
        <v>3104</v>
      </c>
      <c r="B3104" t="e">
        <f>IF('Peer Comparison Tool'!$D$11="NR",INDEX('CECL &lt;50B Database'!$A:$A,MATCH(Workings!$A3104,'CECL &lt;50B Database'!$AI:$AI,0)),INDEX('ALLL &lt;50B Database'!$A:$A,MATCH(Workings!$A3104,'ALLL &lt;50B Database'!$AI:$AI,0)))</f>
        <v>#N/A</v>
      </c>
      <c r="C3104" s="3" t="str">
        <f>IFERROR(IFERROR(VLOOKUP($B3104,'CECL &lt;50B Database'!$A:$AA,11,FALSE),VLOOKUP($B3104,'ALLL &lt;50B Database'!$A:$AA,11,FALSE)),"")</f>
        <v/>
      </c>
      <c r="D3104" t="str">
        <f t="shared" si="96"/>
        <v/>
      </c>
    </row>
    <row r="3105" spans="1:4" x14ac:dyDescent="0.25">
      <c r="A3105">
        <f t="shared" si="97"/>
        <v>3105</v>
      </c>
      <c r="B3105" t="e">
        <f>IF('Peer Comparison Tool'!$D$11="NR",INDEX('CECL &lt;50B Database'!$A:$A,MATCH(Workings!$A3105,'CECL &lt;50B Database'!$AI:$AI,0)),INDEX('ALLL &lt;50B Database'!$A:$A,MATCH(Workings!$A3105,'ALLL &lt;50B Database'!$AI:$AI,0)))</f>
        <v>#N/A</v>
      </c>
      <c r="C3105" s="3" t="str">
        <f>IFERROR(IFERROR(VLOOKUP($B3105,'CECL &lt;50B Database'!$A:$AA,11,FALSE),VLOOKUP($B3105,'ALLL &lt;50B Database'!$A:$AA,11,FALSE)),"")</f>
        <v/>
      </c>
      <c r="D3105" t="str">
        <f t="shared" si="96"/>
        <v/>
      </c>
    </row>
    <row r="3106" spans="1:4" x14ac:dyDescent="0.25">
      <c r="A3106">
        <f t="shared" si="97"/>
        <v>3106</v>
      </c>
      <c r="B3106" t="e">
        <f>IF('Peer Comparison Tool'!$D$11="NR",INDEX('CECL &lt;50B Database'!$A:$A,MATCH(Workings!$A3106,'CECL &lt;50B Database'!$AI:$AI,0)),INDEX('ALLL &lt;50B Database'!$A:$A,MATCH(Workings!$A3106,'ALLL &lt;50B Database'!$AI:$AI,0)))</f>
        <v>#N/A</v>
      </c>
      <c r="C3106" s="3" t="str">
        <f>IFERROR(IFERROR(VLOOKUP($B3106,'CECL &lt;50B Database'!$A:$AA,11,FALSE),VLOOKUP($B3106,'ALLL &lt;50B Database'!$A:$AA,11,FALSE)),"")</f>
        <v/>
      </c>
      <c r="D3106" t="str">
        <f t="shared" si="96"/>
        <v/>
      </c>
    </row>
    <row r="3107" spans="1:4" x14ac:dyDescent="0.25">
      <c r="A3107">
        <f t="shared" si="97"/>
        <v>3107</v>
      </c>
      <c r="B3107" t="e">
        <f>IF('Peer Comparison Tool'!$D$11="NR",INDEX('CECL &lt;50B Database'!$A:$A,MATCH(Workings!$A3107,'CECL &lt;50B Database'!$AI:$AI,0)),INDEX('ALLL &lt;50B Database'!$A:$A,MATCH(Workings!$A3107,'ALLL &lt;50B Database'!$AI:$AI,0)))</f>
        <v>#N/A</v>
      </c>
      <c r="C3107" s="3" t="str">
        <f>IFERROR(IFERROR(VLOOKUP($B3107,'CECL &lt;50B Database'!$A:$AA,11,FALSE),VLOOKUP($B3107,'ALLL &lt;50B Database'!$A:$AA,11,FALSE)),"")</f>
        <v/>
      </c>
      <c r="D3107" t="str">
        <f t="shared" si="96"/>
        <v/>
      </c>
    </row>
    <row r="3108" spans="1:4" x14ac:dyDescent="0.25">
      <c r="A3108">
        <f t="shared" si="97"/>
        <v>3108</v>
      </c>
      <c r="B3108" t="e">
        <f>IF('Peer Comparison Tool'!$D$11="NR",INDEX('CECL &lt;50B Database'!$A:$A,MATCH(Workings!$A3108,'CECL &lt;50B Database'!$AI:$AI,0)),INDEX('ALLL &lt;50B Database'!$A:$A,MATCH(Workings!$A3108,'ALLL &lt;50B Database'!$AI:$AI,0)))</f>
        <v>#N/A</v>
      </c>
      <c r="C3108" s="3" t="str">
        <f>IFERROR(IFERROR(VLOOKUP($B3108,'CECL &lt;50B Database'!$A:$AA,11,FALSE),VLOOKUP($B3108,'ALLL &lt;50B Database'!$A:$AA,11,FALSE)),"")</f>
        <v/>
      </c>
      <c r="D3108" t="str">
        <f t="shared" si="96"/>
        <v/>
      </c>
    </row>
    <row r="3109" spans="1:4" x14ac:dyDescent="0.25">
      <c r="A3109">
        <f t="shared" si="97"/>
        <v>3109</v>
      </c>
      <c r="B3109" t="e">
        <f>IF('Peer Comparison Tool'!$D$11="NR",INDEX('CECL &lt;50B Database'!$A:$A,MATCH(Workings!$A3109,'CECL &lt;50B Database'!$AI:$AI,0)),INDEX('ALLL &lt;50B Database'!$A:$A,MATCH(Workings!$A3109,'ALLL &lt;50B Database'!$AI:$AI,0)))</f>
        <v>#N/A</v>
      </c>
      <c r="C3109" s="3" t="str">
        <f>IFERROR(IFERROR(VLOOKUP($B3109,'CECL &lt;50B Database'!$A:$AA,11,FALSE),VLOOKUP($B3109,'ALLL &lt;50B Database'!$A:$AA,11,FALSE)),"")</f>
        <v/>
      </c>
      <c r="D3109" t="str">
        <f t="shared" si="96"/>
        <v/>
      </c>
    </row>
    <row r="3110" spans="1:4" x14ac:dyDescent="0.25">
      <c r="A3110">
        <f t="shared" si="97"/>
        <v>3110</v>
      </c>
      <c r="B3110" t="e">
        <f>IF('Peer Comparison Tool'!$D$11="NR",INDEX('CECL &lt;50B Database'!$A:$A,MATCH(Workings!$A3110,'CECL &lt;50B Database'!$AI:$AI,0)),INDEX('ALLL &lt;50B Database'!$A:$A,MATCH(Workings!$A3110,'ALLL &lt;50B Database'!$AI:$AI,0)))</f>
        <v>#N/A</v>
      </c>
      <c r="C3110" s="3" t="str">
        <f>IFERROR(IFERROR(VLOOKUP($B3110,'CECL &lt;50B Database'!$A:$AA,11,FALSE),VLOOKUP($B3110,'ALLL &lt;50B Database'!$A:$AA,11,FALSE)),"")</f>
        <v/>
      </c>
      <c r="D3110" t="str">
        <f t="shared" si="96"/>
        <v/>
      </c>
    </row>
    <row r="3111" spans="1:4" x14ac:dyDescent="0.25">
      <c r="A3111">
        <f t="shared" si="97"/>
        <v>3111</v>
      </c>
      <c r="B3111" t="e">
        <f>IF('Peer Comparison Tool'!$D$11="NR",INDEX('CECL &lt;50B Database'!$A:$A,MATCH(Workings!$A3111,'CECL &lt;50B Database'!$AI:$AI,0)),INDEX('ALLL &lt;50B Database'!$A:$A,MATCH(Workings!$A3111,'ALLL &lt;50B Database'!$AI:$AI,0)))</f>
        <v>#N/A</v>
      </c>
      <c r="C3111" s="3" t="str">
        <f>IFERROR(IFERROR(VLOOKUP($B3111,'CECL &lt;50B Database'!$A:$AA,11,FALSE),VLOOKUP($B3111,'ALLL &lt;50B Database'!$A:$AA,11,FALSE)),"")</f>
        <v/>
      </c>
      <c r="D3111" t="str">
        <f t="shared" si="96"/>
        <v/>
      </c>
    </row>
    <row r="3112" spans="1:4" x14ac:dyDescent="0.25">
      <c r="A3112">
        <f t="shared" si="97"/>
        <v>3112</v>
      </c>
      <c r="B3112" t="e">
        <f>IF('Peer Comparison Tool'!$D$11="NR",INDEX('CECL &lt;50B Database'!$A:$A,MATCH(Workings!$A3112,'CECL &lt;50B Database'!$AI:$AI,0)),INDEX('ALLL &lt;50B Database'!$A:$A,MATCH(Workings!$A3112,'ALLL &lt;50B Database'!$AI:$AI,0)))</f>
        <v>#N/A</v>
      </c>
      <c r="C3112" s="3" t="str">
        <f>IFERROR(IFERROR(VLOOKUP($B3112,'CECL &lt;50B Database'!$A:$AA,11,FALSE),VLOOKUP($B3112,'ALLL &lt;50B Database'!$A:$AA,11,FALSE)),"")</f>
        <v/>
      </c>
      <c r="D3112" t="str">
        <f t="shared" si="96"/>
        <v/>
      </c>
    </row>
    <row r="3113" spans="1:4" x14ac:dyDescent="0.25">
      <c r="A3113">
        <f t="shared" si="97"/>
        <v>3113</v>
      </c>
      <c r="B3113" t="e">
        <f>IF('Peer Comparison Tool'!$D$11="NR",INDEX('CECL &lt;50B Database'!$A:$A,MATCH(Workings!$A3113,'CECL &lt;50B Database'!$AI:$AI,0)),INDEX('ALLL &lt;50B Database'!$A:$A,MATCH(Workings!$A3113,'ALLL &lt;50B Database'!$AI:$AI,0)))</f>
        <v>#N/A</v>
      </c>
      <c r="C3113" s="3" t="str">
        <f>IFERROR(IFERROR(VLOOKUP($B3113,'CECL &lt;50B Database'!$A:$AA,11,FALSE),VLOOKUP($B3113,'ALLL &lt;50B Database'!$A:$AA,11,FALSE)),"")</f>
        <v/>
      </c>
      <c r="D3113" t="str">
        <f t="shared" si="96"/>
        <v/>
      </c>
    </row>
    <row r="3114" spans="1:4" x14ac:dyDescent="0.25">
      <c r="A3114">
        <f t="shared" si="97"/>
        <v>3114</v>
      </c>
      <c r="B3114" t="e">
        <f>IF('Peer Comparison Tool'!$D$11="NR",INDEX('CECL &lt;50B Database'!$A:$A,MATCH(Workings!$A3114,'CECL &lt;50B Database'!$AI:$AI,0)),INDEX('ALLL &lt;50B Database'!$A:$A,MATCH(Workings!$A3114,'ALLL &lt;50B Database'!$AI:$AI,0)))</f>
        <v>#N/A</v>
      </c>
      <c r="C3114" s="3" t="str">
        <f>IFERROR(IFERROR(VLOOKUP($B3114,'CECL &lt;50B Database'!$A:$AA,11,FALSE),VLOOKUP($B3114,'ALLL &lt;50B Database'!$A:$AA,11,FALSE)),"")</f>
        <v/>
      </c>
      <c r="D3114" t="str">
        <f t="shared" si="96"/>
        <v/>
      </c>
    </row>
    <row r="3115" spans="1:4" x14ac:dyDescent="0.25">
      <c r="A3115">
        <f t="shared" si="97"/>
        <v>3115</v>
      </c>
      <c r="B3115" t="e">
        <f>IF('Peer Comparison Tool'!$D$11="NR",INDEX('CECL &lt;50B Database'!$A:$A,MATCH(Workings!$A3115,'CECL &lt;50B Database'!$AI:$AI,0)),INDEX('ALLL &lt;50B Database'!$A:$A,MATCH(Workings!$A3115,'ALLL &lt;50B Database'!$AI:$AI,0)))</f>
        <v>#N/A</v>
      </c>
      <c r="C3115" s="3" t="str">
        <f>IFERROR(IFERROR(VLOOKUP($B3115,'CECL &lt;50B Database'!$A:$AA,11,FALSE),VLOOKUP($B3115,'ALLL &lt;50B Database'!$A:$AA,11,FALSE)),"")</f>
        <v/>
      </c>
      <c r="D3115" t="str">
        <f t="shared" si="96"/>
        <v/>
      </c>
    </row>
    <row r="3116" spans="1:4" x14ac:dyDescent="0.25">
      <c r="A3116">
        <f t="shared" si="97"/>
        <v>3116</v>
      </c>
      <c r="B3116" t="e">
        <f>IF('Peer Comparison Tool'!$D$11="NR",INDEX('CECL &lt;50B Database'!$A:$A,MATCH(Workings!$A3116,'CECL &lt;50B Database'!$AI:$AI,0)),INDEX('ALLL &lt;50B Database'!$A:$A,MATCH(Workings!$A3116,'ALLL &lt;50B Database'!$AI:$AI,0)))</f>
        <v>#N/A</v>
      </c>
      <c r="C3116" s="3" t="str">
        <f>IFERROR(IFERROR(VLOOKUP($B3116,'CECL &lt;50B Database'!$A:$AA,11,FALSE),VLOOKUP($B3116,'ALLL &lt;50B Database'!$A:$AA,11,FALSE)),"")</f>
        <v/>
      </c>
      <c r="D3116" t="str">
        <f t="shared" si="96"/>
        <v/>
      </c>
    </row>
    <row r="3117" spans="1:4" x14ac:dyDescent="0.25">
      <c r="A3117">
        <f t="shared" si="97"/>
        <v>3117</v>
      </c>
      <c r="B3117" t="e">
        <f>IF('Peer Comparison Tool'!$D$11="NR",INDEX('CECL &lt;50B Database'!$A:$A,MATCH(Workings!$A3117,'CECL &lt;50B Database'!$AI:$AI,0)),INDEX('ALLL &lt;50B Database'!$A:$A,MATCH(Workings!$A3117,'ALLL &lt;50B Database'!$AI:$AI,0)))</f>
        <v>#N/A</v>
      </c>
      <c r="C3117" s="3" t="str">
        <f>IFERROR(IFERROR(VLOOKUP($B3117,'CECL &lt;50B Database'!$A:$AA,11,FALSE),VLOOKUP($B3117,'ALLL &lt;50B Database'!$A:$AA,11,FALSE)),"")</f>
        <v/>
      </c>
      <c r="D3117" t="str">
        <f t="shared" si="96"/>
        <v/>
      </c>
    </row>
    <row r="3118" spans="1:4" x14ac:dyDescent="0.25">
      <c r="A3118">
        <f t="shared" si="97"/>
        <v>3118</v>
      </c>
      <c r="B3118" t="e">
        <f>IF('Peer Comparison Tool'!$D$11="NR",INDEX('CECL &lt;50B Database'!$A:$A,MATCH(Workings!$A3118,'CECL &lt;50B Database'!$AI:$AI,0)),INDEX('ALLL &lt;50B Database'!$A:$A,MATCH(Workings!$A3118,'ALLL &lt;50B Database'!$AI:$AI,0)))</f>
        <v>#N/A</v>
      </c>
      <c r="C3118" s="3" t="str">
        <f>IFERROR(IFERROR(VLOOKUP($B3118,'CECL &lt;50B Database'!$A:$AA,11,FALSE),VLOOKUP($B3118,'ALLL &lt;50B Database'!$A:$AA,11,FALSE)),"")</f>
        <v/>
      </c>
      <c r="D3118" t="str">
        <f t="shared" si="96"/>
        <v/>
      </c>
    </row>
    <row r="3119" spans="1:4" x14ac:dyDescent="0.25">
      <c r="A3119">
        <f t="shared" si="97"/>
        <v>3119</v>
      </c>
      <c r="B3119" t="e">
        <f>IF('Peer Comparison Tool'!$D$11="NR",INDEX('CECL &lt;50B Database'!$A:$A,MATCH(Workings!$A3119,'CECL &lt;50B Database'!$AI:$AI,0)),INDEX('ALLL &lt;50B Database'!$A:$A,MATCH(Workings!$A3119,'ALLL &lt;50B Database'!$AI:$AI,0)))</f>
        <v>#N/A</v>
      </c>
      <c r="C3119" s="3" t="str">
        <f>IFERROR(IFERROR(VLOOKUP($B3119,'CECL &lt;50B Database'!$A:$AA,11,FALSE),VLOOKUP($B3119,'ALLL &lt;50B Database'!$A:$AA,11,FALSE)),"")</f>
        <v/>
      </c>
      <c r="D3119" t="str">
        <f t="shared" si="96"/>
        <v/>
      </c>
    </row>
    <row r="3120" spans="1:4" x14ac:dyDescent="0.25">
      <c r="A3120">
        <f t="shared" si="97"/>
        <v>3120</v>
      </c>
      <c r="B3120" t="e">
        <f>IF('Peer Comparison Tool'!$D$11="NR",INDEX('CECL &lt;50B Database'!$A:$A,MATCH(Workings!$A3120,'CECL &lt;50B Database'!$AI:$AI,0)),INDEX('ALLL &lt;50B Database'!$A:$A,MATCH(Workings!$A3120,'ALLL &lt;50B Database'!$AI:$AI,0)))</f>
        <v>#N/A</v>
      </c>
      <c r="C3120" s="3" t="str">
        <f>IFERROR(IFERROR(VLOOKUP($B3120,'CECL &lt;50B Database'!$A:$AA,11,FALSE),VLOOKUP($B3120,'ALLL &lt;50B Database'!$A:$AA,11,FALSE)),"")</f>
        <v/>
      </c>
      <c r="D3120" t="str">
        <f t="shared" si="96"/>
        <v/>
      </c>
    </row>
    <row r="3121" spans="1:4" x14ac:dyDescent="0.25">
      <c r="A3121">
        <f t="shared" si="97"/>
        <v>3121</v>
      </c>
      <c r="B3121" t="e">
        <f>IF('Peer Comparison Tool'!$D$11="NR",INDEX('CECL &lt;50B Database'!$A:$A,MATCH(Workings!$A3121,'CECL &lt;50B Database'!$AI:$AI,0)),INDEX('ALLL &lt;50B Database'!$A:$A,MATCH(Workings!$A3121,'ALLL &lt;50B Database'!$AI:$AI,0)))</f>
        <v>#N/A</v>
      </c>
      <c r="C3121" s="3" t="str">
        <f>IFERROR(IFERROR(VLOOKUP($B3121,'CECL &lt;50B Database'!$A:$AA,11,FALSE),VLOOKUP($B3121,'ALLL &lt;50B Database'!$A:$AA,11,FALSE)),"")</f>
        <v/>
      </c>
      <c r="D3121" t="str">
        <f t="shared" si="96"/>
        <v/>
      </c>
    </row>
    <row r="3122" spans="1:4" x14ac:dyDescent="0.25">
      <c r="A3122">
        <f t="shared" si="97"/>
        <v>3122</v>
      </c>
      <c r="B3122" t="e">
        <f>IF('Peer Comparison Tool'!$D$11="NR",INDEX('CECL &lt;50B Database'!$A:$A,MATCH(Workings!$A3122,'CECL &lt;50B Database'!$AI:$AI,0)),INDEX('ALLL &lt;50B Database'!$A:$A,MATCH(Workings!$A3122,'ALLL &lt;50B Database'!$AI:$AI,0)))</f>
        <v>#N/A</v>
      </c>
      <c r="C3122" s="3" t="str">
        <f>IFERROR(IFERROR(VLOOKUP($B3122,'CECL &lt;50B Database'!$A:$AA,11,FALSE),VLOOKUP($B3122,'ALLL &lt;50B Database'!$A:$AA,11,FALSE)),"")</f>
        <v/>
      </c>
      <c r="D3122" t="str">
        <f t="shared" si="96"/>
        <v/>
      </c>
    </row>
    <row r="3123" spans="1:4" x14ac:dyDescent="0.25">
      <c r="A3123">
        <f t="shared" si="97"/>
        <v>3123</v>
      </c>
      <c r="B3123" t="e">
        <f>IF('Peer Comparison Tool'!$D$11="NR",INDEX('CECL &lt;50B Database'!$A:$A,MATCH(Workings!$A3123,'CECL &lt;50B Database'!$AI:$AI,0)),INDEX('ALLL &lt;50B Database'!$A:$A,MATCH(Workings!$A3123,'ALLL &lt;50B Database'!$AI:$AI,0)))</f>
        <v>#N/A</v>
      </c>
      <c r="C3123" s="3" t="str">
        <f>IFERROR(IFERROR(VLOOKUP($B3123,'CECL &lt;50B Database'!$A:$AA,11,FALSE),VLOOKUP($B3123,'ALLL &lt;50B Database'!$A:$AA,11,FALSE)),"")</f>
        <v/>
      </c>
      <c r="D3123" t="str">
        <f t="shared" si="96"/>
        <v/>
      </c>
    </row>
    <row r="3124" spans="1:4" x14ac:dyDescent="0.25">
      <c r="A3124">
        <f t="shared" si="97"/>
        <v>3124</v>
      </c>
      <c r="B3124" t="e">
        <f>IF('Peer Comparison Tool'!$D$11="NR",INDEX('CECL &lt;50B Database'!$A:$A,MATCH(Workings!$A3124,'CECL &lt;50B Database'!$AI:$AI,0)),INDEX('ALLL &lt;50B Database'!$A:$A,MATCH(Workings!$A3124,'ALLL &lt;50B Database'!$AI:$AI,0)))</f>
        <v>#N/A</v>
      </c>
      <c r="C3124" s="3" t="str">
        <f>IFERROR(IFERROR(VLOOKUP($B3124,'CECL &lt;50B Database'!$A:$AA,11,FALSE),VLOOKUP($B3124,'ALLL &lt;50B Database'!$A:$AA,11,FALSE)),"")</f>
        <v/>
      </c>
      <c r="D3124" t="str">
        <f t="shared" si="96"/>
        <v/>
      </c>
    </row>
    <row r="3125" spans="1:4" x14ac:dyDescent="0.25">
      <c r="A3125">
        <f t="shared" si="97"/>
        <v>3125</v>
      </c>
      <c r="B3125" t="e">
        <f>IF('Peer Comparison Tool'!$D$11="NR",INDEX('CECL &lt;50B Database'!$A:$A,MATCH(Workings!$A3125,'CECL &lt;50B Database'!$AI:$AI,0)),INDEX('ALLL &lt;50B Database'!$A:$A,MATCH(Workings!$A3125,'ALLL &lt;50B Database'!$AI:$AI,0)))</f>
        <v>#N/A</v>
      </c>
      <c r="C3125" s="3" t="str">
        <f>IFERROR(IFERROR(VLOOKUP($B3125,'CECL &lt;50B Database'!$A:$AA,11,FALSE),VLOOKUP($B3125,'ALLL &lt;50B Database'!$A:$AA,11,FALSE)),"")</f>
        <v/>
      </c>
      <c r="D3125" t="str">
        <f t="shared" si="96"/>
        <v/>
      </c>
    </row>
    <row r="3126" spans="1:4" x14ac:dyDescent="0.25">
      <c r="A3126">
        <f t="shared" si="97"/>
        <v>3126</v>
      </c>
      <c r="B3126" t="e">
        <f>IF('Peer Comparison Tool'!$D$11="NR",INDEX('CECL &lt;50B Database'!$A:$A,MATCH(Workings!$A3126,'CECL &lt;50B Database'!$AI:$AI,0)),INDEX('ALLL &lt;50B Database'!$A:$A,MATCH(Workings!$A3126,'ALLL &lt;50B Database'!$AI:$AI,0)))</f>
        <v>#N/A</v>
      </c>
      <c r="C3126" s="3" t="str">
        <f>IFERROR(IFERROR(VLOOKUP($B3126,'CECL &lt;50B Database'!$A:$AA,11,FALSE),VLOOKUP($B3126,'ALLL &lt;50B Database'!$A:$AA,11,FALSE)),"")</f>
        <v/>
      </c>
      <c r="D3126" t="str">
        <f t="shared" si="96"/>
        <v/>
      </c>
    </row>
    <row r="3127" spans="1:4" x14ac:dyDescent="0.25">
      <c r="A3127">
        <f t="shared" si="97"/>
        <v>3127</v>
      </c>
      <c r="B3127" t="e">
        <f>IF('Peer Comparison Tool'!$D$11="NR",INDEX('CECL &lt;50B Database'!$A:$A,MATCH(Workings!$A3127,'CECL &lt;50B Database'!$AI:$AI,0)),INDEX('ALLL &lt;50B Database'!$A:$A,MATCH(Workings!$A3127,'ALLL &lt;50B Database'!$AI:$AI,0)))</f>
        <v>#N/A</v>
      </c>
      <c r="C3127" s="3" t="str">
        <f>IFERROR(IFERROR(VLOOKUP($B3127,'CECL &lt;50B Database'!$A:$AA,11,FALSE),VLOOKUP($B3127,'ALLL &lt;50B Database'!$A:$AA,11,FALSE)),"")</f>
        <v/>
      </c>
      <c r="D3127" t="str">
        <f t="shared" si="96"/>
        <v/>
      </c>
    </row>
    <row r="3128" spans="1:4" x14ac:dyDescent="0.25">
      <c r="A3128">
        <f t="shared" si="97"/>
        <v>3128</v>
      </c>
      <c r="B3128" t="e">
        <f>IF('Peer Comparison Tool'!$D$11="NR",INDEX('CECL &lt;50B Database'!$A:$A,MATCH(Workings!$A3128,'CECL &lt;50B Database'!$AI:$AI,0)),INDEX('ALLL &lt;50B Database'!$A:$A,MATCH(Workings!$A3128,'ALLL &lt;50B Database'!$AI:$AI,0)))</f>
        <v>#N/A</v>
      </c>
      <c r="C3128" s="3" t="str">
        <f>IFERROR(IFERROR(VLOOKUP($B3128,'CECL &lt;50B Database'!$A:$AA,11,FALSE),VLOOKUP($B3128,'ALLL &lt;50B Database'!$A:$AA,11,FALSE)),"")</f>
        <v/>
      </c>
      <c r="D3128" t="str">
        <f t="shared" si="96"/>
        <v/>
      </c>
    </row>
    <row r="3129" spans="1:4" x14ac:dyDescent="0.25">
      <c r="A3129">
        <f t="shared" si="97"/>
        <v>3129</v>
      </c>
      <c r="B3129" t="e">
        <f>IF('Peer Comparison Tool'!$D$11="NR",INDEX('CECL &lt;50B Database'!$A:$A,MATCH(Workings!$A3129,'CECL &lt;50B Database'!$AI:$AI,0)),INDEX('ALLL &lt;50B Database'!$A:$A,MATCH(Workings!$A3129,'ALLL &lt;50B Database'!$AI:$AI,0)))</f>
        <v>#N/A</v>
      </c>
      <c r="C3129" s="3" t="str">
        <f>IFERROR(IFERROR(VLOOKUP($B3129,'CECL &lt;50B Database'!$A:$AA,11,FALSE),VLOOKUP($B3129,'ALLL &lt;50B Database'!$A:$AA,11,FALSE)),"")</f>
        <v/>
      </c>
      <c r="D3129" t="str">
        <f t="shared" si="96"/>
        <v/>
      </c>
    </row>
    <row r="3130" spans="1:4" x14ac:dyDescent="0.25">
      <c r="A3130">
        <f t="shared" si="97"/>
        <v>3130</v>
      </c>
      <c r="B3130" t="e">
        <f>IF('Peer Comparison Tool'!$D$11="NR",INDEX('CECL &lt;50B Database'!$A:$A,MATCH(Workings!$A3130,'CECL &lt;50B Database'!$AI:$AI,0)),INDEX('ALLL &lt;50B Database'!$A:$A,MATCH(Workings!$A3130,'ALLL &lt;50B Database'!$AI:$AI,0)))</f>
        <v>#N/A</v>
      </c>
      <c r="C3130" s="3" t="str">
        <f>IFERROR(IFERROR(VLOOKUP($B3130,'CECL &lt;50B Database'!$A:$AA,11,FALSE),VLOOKUP($B3130,'ALLL &lt;50B Database'!$A:$AA,11,FALSE)),"")</f>
        <v/>
      </c>
      <c r="D3130" t="str">
        <f t="shared" si="96"/>
        <v/>
      </c>
    </row>
    <row r="3131" spans="1:4" x14ac:dyDescent="0.25">
      <c r="A3131">
        <f t="shared" si="97"/>
        <v>3131</v>
      </c>
      <c r="B3131" t="e">
        <f>IF('Peer Comparison Tool'!$D$11="NR",INDEX('CECL &lt;50B Database'!$A:$A,MATCH(Workings!$A3131,'CECL &lt;50B Database'!$AI:$AI,0)),INDEX('ALLL &lt;50B Database'!$A:$A,MATCH(Workings!$A3131,'ALLL &lt;50B Database'!$AI:$AI,0)))</f>
        <v>#N/A</v>
      </c>
      <c r="C3131" s="3" t="str">
        <f>IFERROR(IFERROR(VLOOKUP($B3131,'CECL &lt;50B Database'!$A:$AA,11,FALSE),VLOOKUP($B3131,'ALLL &lt;50B Database'!$A:$AA,11,FALSE)),"")</f>
        <v/>
      </c>
      <c r="D3131" t="str">
        <f t="shared" si="96"/>
        <v/>
      </c>
    </row>
    <row r="3132" spans="1:4" x14ac:dyDescent="0.25">
      <c r="A3132">
        <f t="shared" si="97"/>
        <v>3132</v>
      </c>
      <c r="B3132" t="e">
        <f>IF('Peer Comparison Tool'!$D$11="NR",INDEX('CECL &lt;50B Database'!$A:$A,MATCH(Workings!$A3132,'CECL &lt;50B Database'!$AI:$AI,0)),INDEX('ALLL &lt;50B Database'!$A:$A,MATCH(Workings!$A3132,'ALLL &lt;50B Database'!$AI:$AI,0)))</f>
        <v>#N/A</v>
      </c>
      <c r="C3132" s="3" t="str">
        <f>IFERROR(IFERROR(VLOOKUP($B3132,'CECL &lt;50B Database'!$A:$AA,11,FALSE),VLOOKUP($B3132,'ALLL &lt;50B Database'!$A:$AA,11,FALSE)),"")</f>
        <v/>
      </c>
      <c r="D3132" t="str">
        <f t="shared" si="96"/>
        <v/>
      </c>
    </row>
    <row r="3133" spans="1:4" x14ac:dyDescent="0.25">
      <c r="A3133">
        <f t="shared" si="97"/>
        <v>3133</v>
      </c>
      <c r="B3133" t="e">
        <f>IF('Peer Comparison Tool'!$D$11="NR",INDEX('CECL &lt;50B Database'!$A:$A,MATCH(Workings!$A3133,'CECL &lt;50B Database'!$AI:$AI,0)),INDEX('ALLL &lt;50B Database'!$A:$A,MATCH(Workings!$A3133,'ALLL &lt;50B Database'!$AI:$AI,0)))</f>
        <v>#N/A</v>
      </c>
      <c r="C3133" s="3" t="str">
        <f>IFERROR(IFERROR(VLOOKUP($B3133,'CECL &lt;50B Database'!$A:$AA,11,FALSE),VLOOKUP($B3133,'ALLL &lt;50B Database'!$A:$AA,11,FALSE)),"")</f>
        <v/>
      </c>
      <c r="D3133" t="str">
        <f t="shared" si="96"/>
        <v/>
      </c>
    </row>
    <row r="3134" spans="1:4" x14ac:dyDescent="0.25">
      <c r="A3134">
        <f t="shared" si="97"/>
        <v>3134</v>
      </c>
      <c r="B3134" t="e">
        <f>IF('Peer Comparison Tool'!$D$11="NR",INDEX('CECL &lt;50B Database'!$A:$A,MATCH(Workings!$A3134,'CECL &lt;50B Database'!$AI:$AI,0)),INDEX('ALLL &lt;50B Database'!$A:$A,MATCH(Workings!$A3134,'ALLL &lt;50B Database'!$AI:$AI,0)))</f>
        <v>#N/A</v>
      </c>
      <c r="C3134" s="3" t="str">
        <f>IFERROR(IFERROR(VLOOKUP($B3134,'CECL &lt;50B Database'!$A:$AA,11,FALSE),VLOOKUP($B3134,'ALLL &lt;50B Database'!$A:$AA,11,FALSE)),"")</f>
        <v/>
      </c>
      <c r="D3134" t="str">
        <f t="shared" si="96"/>
        <v/>
      </c>
    </row>
    <row r="3135" spans="1:4" x14ac:dyDescent="0.25">
      <c r="A3135">
        <f t="shared" si="97"/>
        <v>3135</v>
      </c>
      <c r="B3135" t="e">
        <f>IF('Peer Comparison Tool'!$D$11="NR",INDEX('CECL &lt;50B Database'!$A:$A,MATCH(Workings!$A3135,'CECL &lt;50B Database'!$AI:$AI,0)),INDEX('ALLL &lt;50B Database'!$A:$A,MATCH(Workings!$A3135,'ALLL &lt;50B Database'!$AI:$AI,0)))</f>
        <v>#N/A</v>
      </c>
      <c r="C3135" s="3" t="str">
        <f>IFERROR(IFERROR(VLOOKUP($B3135,'CECL &lt;50B Database'!$A:$AA,11,FALSE),VLOOKUP($B3135,'ALLL &lt;50B Database'!$A:$AA,11,FALSE)),"")</f>
        <v/>
      </c>
      <c r="D3135" t="str">
        <f t="shared" si="96"/>
        <v/>
      </c>
    </row>
    <row r="3136" spans="1:4" x14ac:dyDescent="0.25">
      <c r="A3136">
        <f t="shared" si="97"/>
        <v>3136</v>
      </c>
      <c r="B3136" t="e">
        <f>IF('Peer Comparison Tool'!$D$11="NR",INDEX('CECL &lt;50B Database'!$A:$A,MATCH(Workings!$A3136,'CECL &lt;50B Database'!$AI:$AI,0)),INDEX('ALLL &lt;50B Database'!$A:$A,MATCH(Workings!$A3136,'ALLL &lt;50B Database'!$AI:$AI,0)))</f>
        <v>#N/A</v>
      </c>
      <c r="C3136" s="3" t="str">
        <f>IFERROR(IFERROR(VLOOKUP($B3136,'CECL &lt;50B Database'!$A:$AA,11,FALSE),VLOOKUP($B3136,'ALLL &lt;50B Database'!$A:$AA,11,FALSE)),"")</f>
        <v/>
      </c>
      <c r="D3136" t="str">
        <f t="shared" si="96"/>
        <v/>
      </c>
    </row>
    <row r="3137" spans="1:4" x14ac:dyDescent="0.25">
      <c r="A3137">
        <f t="shared" si="97"/>
        <v>3137</v>
      </c>
      <c r="B3137" t="e">
        <f>IF('Peer Comparison Tool'!$D$11="NR",INDEX('CECL &lt;50B Database'!$A:$A,MATCH(Workings!$A3137,'CECL &lt;50B Database'!$AI:$AI,0)),INDEX('ALLL &lt;50B Database'!$A:$A,MATCH(Workings!$A3137,'ALLL &lt;50B Database'!$AI:$AI,0)))</f>
        <v>#N/A</v>
      </c>
      <c r="C3137" s="3" t="str">
        <f>IFERROR(IFERROR(VLOOKUP($B3137,'CECL &lt;50B Database'!$A:$AA,11,FALSE),VLOOKUP($B3137,'ALLL &lt;50B Database'!$A:$AA,11,FALSE)),"")</f>
        <v/>
      </c>
      <c r="D3137" t="str">
        <f t="shared" si="96"/>
        <v/>
      </c>
    </row>
    <row r="3138" spans="1:4" x14ac:dyDescent="0.25">
      <c r="A3138">
        <f t="shared" si="97"/>
        <v>3138</v>
      </c>
      <c r="B3138" t="e">
        <f>IF('Peer Comparison Tool'!$D$11="NR",INDEX('CECL &lt;50B Database'!$A:$A,MATCH(Workings!$A3138,'CECL &lt;50B Database'!$AI:$AI,0)),INDEX('ALLL &lt;50B Database'!$A:$A,MATCH(Workings!$A3138,'ALLL &lt;50B Database'!$AI:$AI,0)))</f>
        <v>#N/A</v>
      </c>
      <c r="C3138" s="3" t="str">
        <f>IFERROR(IFERROR(VLOOKUP($B3138,'CECL &lt;50B Database'!$A:$AA,11,FALSE),VLOOKUP($B3138,'ALLL &lt;50B Database'!$A:$AA,11,FALSE)),"")</f>
        <v/>
      </c>
      <c r="D3138" t="str">
        <f t="shared" ref="D3138:D3201" si="98">IFERROR(RANK($C3138,$C$1:$C$5000,0),"")</f>
        <v/>
      </c>
    </row>
    <row r="3139" spans="1:4" x14ac:dyDescent="0.25">
      <c r="A3139">
        <f t="shared" si="97"/>
        <v>3139</v>
      </c>
      <c r="B3139" t="e">
        <f>IF('Peer Comparison Tool'!$D$11="NR",INDEX('CECL &lt;50B Database'!$A:$A,MATCH(Workings!$A3139,'CECL &lt;50B Database'!$AI:$AI,0)),INDEX('ALLL &lt;50B Database'!$A:$A,MATCH(Workings!$A3139,'ALLL &lt;50B Database'!$AI:$AI,0)))</f>
        <v>#N/A</v>
      </c>
      <c r="C3139" s="3" t="str">
        <f>IFERROR(IFERROR(VLOOKUP($B3139,'CECL &lt;50B Database'!$A:$AA,11,FALSE),VLOOKUP($B3139,'ALLL &lt;50B Database'!$A:$AA,11,FALSE)),"")</f>
        <v/>
      </c>
      <c r="D3139" t="str">
        <f t="shared" si="98"/>
        <v/>
      </c>
    </row>
    <row r="3140" spans="1:4" x14ac:dyDescent="0.25">
      <c r="A3140">
        <f t="shared" ref="A3140:A3203" si="99">A3139+1</f>
        <v>3140</v>
      </c>
      <c r="B3140" t="e">
        <f>IF('Peer Comparison Tool'!$D$11="NR",INDEX('CECL &lt;50B Database'!$A:$A,MATCH(Workings!$A3140,'CECL &lt;50B Database'!$AI:$AI,0)),INDEX('ALLL &lt;50B Database'!$A:$A,MATCH(Workings!$A3140,'ALLL &lt;50B Database'!$AI:$AI,0)))</f>
        <v>#N/A</v>
      </c>
      <c r="C3140" s="3" t="str">
        <f>IFERROR(IFERROR(VLOOKUP($B3140,'CECL &lt;50B Database'!$A:$AA,11,FALSE),VLOOKUP($B3140,'ALLL &lt;50B Database'!$A:$AA,11,FALSE)),"")</f>
        <v/>
      </c>
      <c r="D3140" t="str">
        <f t="shared" si="98"/>
        <v/>
      </c>
    </row>
    <row r="3141" spans="1:4" x14ac:dyDescent="0.25">
      <c r="A3141">
        <f t="shared" si="99"/>
        <v>3141</v>
      </c>
      <c r="B3141" t="e">
        <f>IF('Peer Comparison Tool'!$D$11="NR",INDEX('CECL &lt;50B Database'!$A:$A,MATCH(Workings!$A3141,'CECL &lt;50B Database'!$AI:$AI,0)),INDEX('ALLL &lt;50B Database'!$A:$A,MATCH(Workings!$A3141,'ALLL &lt;50B Database'!$AI:$AI,0)))</f>
        <v>#N/A</v>
      </c>
      <c r="C3141" s="3" t="str">
        <f>IFERROR(IFERROR(VLOOKUP($B3141,'CECL &lt;50B Database'!$A:$AA,11,FALSE),VLOOKUP($B3141,'ALLL &lt;50B Database'!$A:$AA,11,FALSE)),"")</f>
        <v/>
      </c>
      <c r="D3141" t="str">
        <f t="shared" si="98"/>
        <v/>
      </c>
    </row>
    <row r="3142" spans="1:4" x14ac:dyDescent="0.25">
      <c r="A3142">
        <f t="shared" si="99"/>
        <v>3142</v>
      </c>
      <c r="B3142" t="e">
        <f>IF('Peer Comparison Tool'!$D$11="NR",INDEX('CECL &lt;50B Database'!$A:$A,MATCH(Workings!$A3142,'CECL &lt;50B Database'!$AI:$AI,0)),INDEX('ALLL &lt;50B Database'!$A:$A,MATCH(Workings!$A3142,'ALLL &lt;50B Database'!$AI:$AI,0)))</f>
        <v>#N/A</v>
      </c>
      <c r="C3142" s="3" t="str">
        <f>IFERROR(IFERROR(VLOOKUP($B3142,'CECL &lt;50B Database'!$A:$AA,11,FALSE),VLOOKUP($B3142,'ALLL &lt;50B Database'!$A:$AA,11,FALSE)),"")</f>
        <v/>
      </c>
      <c r="D3142" t="str">
        <f t="shared" si="98"/>
        <v/>
      </c>
    </row>
    <row r="3143" spans="1:4" x14ac:dyDescent="0.25">
      <c r="A3143">
        <f t="shared" si="99"/>
        <v>3143</v>
      </c>
      <c r="B3143" t="e">
        <f>IF('Peer Comparison Tool'!$D$11="NR",INDEX('CECL &lt;50B Database'!$A:$A,MATCH(Workings!$A3143,'CECL &lt;50B Database'!$AI:$AI,0)),INDEX('ALLL &lt;50B Database'!$A:$A,MATCH(Workings!$A3143,'ALLL &lt;50B Database'!$AI:$AI,0)))</f>
        <v>#N/A</v>
      </c>
      <c r="C3143" s="3" t="str">
        <f>IFERROR(IFERROR(VLOOKUP($B3143,'CECL &lt;50B Database'!$A:$AA,11,FALSE),VLOOKUP($B3143,'ALLL &lt;50B Database'!$A:$AA,11,FALSE)),"")</f>
        <v/>
      </c>
      <c r="D3143" t="str">
        <f t="shared" si="98"/>
        <v/>
      </c>
    </row>
    <row r="3144" spans="1:4" x14ac:dyDescent="0.25">
      <c r="A3144">
        <f t="shared" si="99"/>
        <v>3144</v>
      </c>
      <c r="B3144" t="e">
        <f>IF('Peer Comparison Tool'!$D$11="NR",INDEX('CECL &lt;50B Database'!$A:$A,MATCH(Workings!$A3144,'CECL &lt;50B Database'!$AI:$AI,0)),INDEX('ALLL &lt;50B Database'!$A:$A,MATCH(Workings!$A3144,'ALLL &lt;50B Database'!$AI:$AI,0)))</f>
        <v>#N/A</v>
      </c>
      <c r="C3144" s="3" t="str">
        <f>IFERROR(IFERROR(VLOOKUP($B3144,'CECL &lt;50B Database'!$A:$AA,11,FALSE),VLOOKUP($B3144,'ALLL &lt;50B Database'!$A:$AA,11,FALSE)),"")</f>
        <v/>
      </c>
      <c r="D3144" t="str">
        <f t="shared" si="98"/>
        <v/>
      </c>
    </row>
    <row r="3145" spans="1:4" x14ac:dyDescent="0.25">
      <c r="A3145">
        <f t="shared" si="99"/>
        <v>3145</v>
      </c>
      <c r="B3145" t="e">
        <f>IF('Peer Comparison Tool'!$D$11="NR",INDEX('CECL &lt;50B Database'!$A:$A,MATCH(Workings!$A3145,'CECL &lt;50B Database'!$AI:$AI,0)),INDEX('ALLL &lt;50B Database'!$A:$A,MATCH(Workings!$A3145,'ALLL &lt;50B Database'!$AI:$AI,0)))</f>
        <v>#N/A</v>
      </c>
      <c r="C3145" s="3" t="str">
        <f>IFERROR(IFERROR(VLOOKUP($B3145,'CECL &lt;50B Database'!$A:$AA,11,FALSE),VLOOKUP($B3145,'ALLL &lt;50B Database'!$A:$AA,11,FALSE)),"")</f>
        <v/>
      </c>
      <c r="D3145" t="str">
        <f t="shared" si="98"/>
        <v/>
      </c>
    </row>
    <row r="3146" spans="1:4" x14ac:dyDescent="0.25">
      <c r="A3146">
        <f t="shared" si="99"/>
        <v>3146</v>
      </c>
      <c r="B3146" t="e">
        <f>IF('Peer Comparison Tool'!$D$11="NR",INDEX('CECL &lt;50B Database'!$A:$A,MATCH(Workings!$A3146,'CECL &lt;50B Database'!$AI:$AI,0)),INDEX('ALLL &lt;50B Database'!$A:$A,MATCH(Workings!$A3146,'ALLL &lt;50B Database'!$AI:$AI,0)))</f>
        <v>#N/A</v>
      </c>
      <c r="C3146" s="3" t="str">
        <f>IFERROR(IFERROR(VLOOKUP($B3146,'CECL &lt;50B Database'!$A:$AA,11,FALSE),VLOOKUP($B3146,'ALLL &lt;50B Database'!$A:$AA,11,FALSE)),"")</f>
        <v/>
      </c>
      <c r="D3146" t="str">
        <f t="shared" si="98"/>
        <v/>
      </c>
    </row>
    <row r="3147" spans="1:4" x14ac:dyDescent="0.25">
      <c r="A3147">
        <f t="shared" si="99"/>
        <v>3147</v>
      </c>
      <c r="B3147" t="e">
        <f>IF('Peer Comparison Tool'!$D$11="NR",INDEX('CECL &lt;50B Database'!$A:$A,MATCH(Workings!$A3147,'CECL &lt;50B Database'!$AI:$AI,0)),INDEX('ALLL &lt;50B Database'!$A:$A,MATCH(Workings!$A3147,'ALLL &lt;50B Database'!$AI:$AI,0)))</f>
        <v>#N/A</v>
      </c>
      <c r="C3147" s="3" t="str">
        <f>IFERROR(IFERROR(VLOOKUP($B3147,'CECL &lt;50B Database'!$A:$AA,11,FALSE),VLOOKUP($B3147,'ALLL &lt;50B Database'!$A:$AA,11,FALSE)),"")</f>
        <v/>
      </c>
      <c r="D3147" t="str">
        <f t="shared" si="98"/>
        <v/>
      </c>
    </row>
    <row r="3148" spans="1:4" x14ac:dyDescent="0.25">
      <c r="A3148">
        <f t="shared" si="99"/>
        <v>3148</v>
      </c>
      <c r="B3148" t="e">
        <f>IF('Peer Comparison Tool'!$D$11="NR",INDEX('CECL &lt;50B Database'!$A:$A,MATCH(Workings!$A3148,'CECL &lt;50B Database'!$AI:$AI,0)),INDEX('ALLL &lt;50B Database'!$A:$A,MATCH(Workings!$A3148,'ALLL &lt;50B Database'!$AI:$AI,0)))</f>
        <v>#N/A</v>
      </c>
      <c r="C3148" s="3" t="str">
        <f>IFERROR(IFERROR(VLOOKUP($B3148,'CECL &lt;50B Database'!$A:$AA,11,FALSE),VLOOKUP($B3148,'ALLL &lt;50B Database'!$A:$AA,11,FALSE)),"")</f>
        <v/>
      </c>
      <c r="D3148" t="str">
        <f t="shared" si="98"/>
        <v/>
      </c>
    </row>
    <row r="3149" spans="1:4" x14ac:dyDescent="0.25">
      <c r="A3149">
        <f t="shared" si="99"/>
        <v>3149</v>
      </c>
      <c r="B3149" t="e">
        <f>IF('Peer Comparison Tool'!$D$11="NR",INDEX('CECL &lt;50B Database'!$A:$A,MATCH(Workings!$A3149,'CECL &lt;50B Database'!$AI:$AI,0)),INDEX('ALLL &lt;50B Database'!$A:$A,MATCH(Workings!$A3149,'ALLL &lt;50B Database'!$AI:$AI,0)))</f>
        <v>#N/A</v>
      </c>
      <c r="C3149" s="3" t="str">
        <f>IFERROR(IFERROR(VLOOKUP($B3149,'CECL &lt;50B Database'!$A:$AA,11,FALSE),VLOOKUP($B3149,'ALLL &lt;50B Database'!$A:$AA,11,FALSE)),"")</f>
        <v/>
      </c>
      <c r="D3149" t="str">
        <f t="shared" si="98"/>
        <v/>
      </c>
    </row>
    <row r="3150" spans="1:4" x14ac:dyDescent="0.25">
      <c r="A3150">
        <f t="shared" si="99"/>
        <v>3150</v>
      </c>
      <c r="B3150" t="e">
        <f>IF('Peer Comparison Tool'!$D$11="NR",INDEX('CECL &lt;50B Database'!$A:$A,MATCH(Workings!$A3150,'CECL &lt;50B Database'!$AI:$AI,0)),INDEX('ALLL &lt;50B Database'!$A:$A,MATCH(Workings!$A3150,'ALLL &lt;50B Database'!$AI:$AI,0)))</f>
        <v>#N/A</v>
      </c>
      <c r="C3150" s="3" t="str">
        <f>IFERROR(IFERROR(VLOOKUP($B3150,'CECL &lt;50B Database'!$A:$AA,11,FALSE),VLOOKUP($B3150,'ALLL &lt;50B Database'!$A:$AA,11,FALSE)),"")</f>
        <v/>
      </c>
      <c r="D3150" t="str">
        <f t="shared" si="98"/>
        <v/>
      </c>
    </row>
    <row r="3151" spans="1:4" x14ac:dyDescent="0.25">
      <c r="A3151">
        <f t="shared" si="99"/>
        <v>3151</v>
      </c>
      <c r="B3151" t="e">
        <f>IF('Peer Comparison Tool'!$D$11="NR",INDEX('CECL &lt;50B Database'!$A:$A,MATCH(Workings!$A3151,'CECL &lt;50B Database'!$AI:$AI,0)),INDEX('ALLL &lt;50B Database'!$A:$A,MATCH(Workings!$A3151,'ALLL &lt;50B Database'!$AI:$AI,0)))</f>
        <v>#N/A</v>
      </c>
      <c r="C3151" s="3" t="str">
        <f>IFERROR(IFERROR(VLOOKUP($B3151,'CECL &lt;50B Database'!$A:$AA,11,FALSE),VLOOKUP($B3151,'ALLL &lt;50B Database'!$A:$AA,11,FALSE)),"")</f>
        <v/>
      </c>
      <c r="D3151" t="str">
        <f t="shared" si="98"/>
        <v/>
      </c>
    </row>
    <row r="3152" spans="1:4" x14ac:dyDescent="0.25">
      <c r="A3152">
        <f t="shared" si="99"/>
        <v>3152</v>
      </c>
      <c r="B3152" t="e">
        <f>IF('Peer Comparison Tool'!$D$11="NR",INDEX('CECL &lt;50B Database'!$A:$A,MATCH(Workings!$A3152,'CECL &lt;50B Database'!$AI:$AI,0)),INDEX('ALLL &lt;50B Database'!$A:$A,MATCH(Workings!$A3152,'ALLL &lt;50B Database'!$AI:$AI,0)))</f>
        <v>#N/A</v>
      </c>
      <c r="C3152" s="3" t="str">
        <f>IFERROR(IFERROR(VLOOKUP($B3152,'CECL &lt;50B Database'!$A:$AA,11,FALSE),VLOOKUP($B3152,'ALLL &lt;50B Database'!$A:$AA,11,FALSE)),"")</f>
        <v/>
      </c>
      <c r="D3152" t="str">
        <f t="shared" si="98"/>
        <v/>
      </c>
    </row>
    <row r="3153" spans="1:4" x14ac:dyDescent="0.25">
      <c r="A3153">
        <f t="shared" si="99"/>
        <v>3153</v>
      </c>
      <c r="B3153" t="e">
        <f>IF('Peer Comparison Tool'!$D$11="NR",INDEX('CECL &lt;50B Database'!$A:$A,MATCH(Workings!$A3153,'CECL &lt;50B Database'!$AI:$AI,0)),INDEX('ALLL &lt;50B Database'!$A:$A,MATCH(Workings!$A3153,'ALLL &lt;50B Database'!$AI:$AI,0)))</f>
        <v>#N/A</v>
      </c>
      <c r="C3153" s="3" t="str">
        <f>IFERROR(IFERROR(VLOOKUP($B3153,'CECL &lt;50B Database'!$A:$AA,11,FALSE),VLOOKUP($B3153,'ALLL &lt;50B Database'!$A:$AA,11,FALSE)),"")</f>
        <v/>
      </c>
      <c r="D3153" t="str">
        <f t="shared" si="98"/>
        <v/>
      </c>
    </row>
    <row r="3154" spans="1:4" x14ac:dyDescent="0.25">
      <c r="A3154">
        <f t="shared" si="99"/>
        <v>3154</v>
      </c>
      <c r="B3154" t="e">
        <f>IF('Peer Comparison Tool'!$D$11="NR",INDEX('CECL &lt;50B Database'!$A:$A,MATCH(Workings!$A3154,'CECL &lt;50B Database'!$AI:$AI,0)),INDEX('ALLL &lt;50B Database'!$A:$A,MATCH(Workings!$A3154,'ALLL &lt;50B Database'!$AI:$AI,0)))</f>
        <v>#N/A</v>
      </c>
      <c r="C3154" s="3" t="str">
        <f>IFERROR(IFERROR(VLOOKUP($B3154,'CECL &lt;50B Database'!$A:$AA,11,FALSE),VLOOKUP($B3154,'ALLL &lt;50B Database'!$A:$AA,11,FALSE)),"")</f>
        <v/>
      </c>
      <c r="D3154" t="str">
        <f t="shared" si="98"/>
        <v/>
      </c>
    </row>
    <row r="3155" spans="1:4" x14ac:dyDescent="0.25">
      <c r="A3155">
        <f t="shared" si="99"/>
        <v>3155</v>
      </c>
      <c r="B3155" t="e">
        <f>IF('Peer Comparison Tool'!$D$11="NR",INDEX('CECL &lt;50B Database'!$A:$A,MATCH(Workings!$A3155,'CECL &lt;50B Database'!$AI:$AI,0)),INDEX('ALLL &lt;50B Database'!$A:$A,MATCH(Workings!$A3155,'ALLL &lt;50B Database'!$AI:$AI,0)))</f>
        <v>#N/A</v>
      </c>
      <c r="C3155" s="3" t="str">
        <f>IFERROR(IFERROR(VLOOKUP($B3155,'CECL &lt;50B Database'!$A:$AA,11,FALSE),VLOOKUP($B3155,'ALLL &lt;50B Database'!$A:$AA,11,FALSE)),"")</f>
        <v/>
      </c>
      <c r="D3155" t="str">
        <f t="shared" si="98"/>
        <v/>
      </c>
    </row>
    <row r="3156" spans="1:4" x14ac:dyDescent="0.25">
      <c r="A3156">
        <f t="shared" si="99"/>
        <v>3156</v>
      </c>
      <c r="B3156" t="e">
        <f>IF('Peer Comparison Tool'!$D$11="NR",INDEX('CECL &lt;50B Database'!$A:$A,MATCH(Workings!$A3156,'CECL &lt;50B Database'!$AI:$AI,0)),INDEX('ALLL &lt;50B Database'!$A:$A,MATCH(Workings!$A3156,'ALLL &lt;50B Database'!$AI:$AI,0)))</f>
        <v>#N/A</v>
      </c>
      <c r="C3156" s="3" t="str">
        <f>IFERROR(IFERROR(VLOOKUP($B3156,'CECL &lt;50B Database'!$A:$AA,11,FALSE),VLOOKUP($B3156,'ALLL &lt;50B Database'!$A:$AA,11,FALSE)),"")</f>
        <v/>
      </c>
      <c r="D3156" t="str">
        <f t="shared" si="98"/>
        <v/>
      </c>
    </row>
    <row r="3157" spans="1:4" x14ac:dyDescent="0.25">
      <c r="A3157">
        <f t="shared" si="99"/>
        <v>3157</v>
      </c>
      <c r="B3157" t="e">
        <f>IF('Peer Comparison Tool'!$D$11="NR",INDEX('CECL &lt;50B Database'!$A:$A,MATCH(Workings!$A3157,'CECL &lt;50B Database'!$AI:$AI,0)),INDEX('ALLL &lt;50B Database'!$A:$A,MATCH(Workings!$A3157,'ALLL &lt;50B Database'!$AI:$AI,0)))</f>
        <v>#N/A</v>
      </c>
      <c r="C3157" s="3" t="str">
        <f>IFERROR(IFERROR(VLOOKUP($B3157,'CECL &lt;50B Database'!$A:$AA,11,FALSE),VLOOKUP($B3157,'ALLL &lt;50B Database'!$A:$AA,11,FALSE)),"")</f>
        <v/>
      </c>
      <c r="D3157" t="str">
        <f t="shared" si="98"/>
        <v/>
      </c>
    </row>
    <row r="3158" spans="1:4" x14ac:dyDescent="0.25">
      <c r="A3158">
        <f t="shared" si="99"/>
        <v>3158</v>
      </c>
      <c r="B3158" t="e">
        <f>IF('Peer Comparison Tool'!$D$11="NR",INDEX('CECL &lt;50B Database'!$A:$A,MATCH(Workings!$A3158,'CECL &lt;50B Database'!$AI:$AI,0)),INDEX('ALLL &lt;50B Database'!$A:$A,MATCH(Workings!$A3158,'ALLL &lt;50B Database'!$AI:$AI,0)))</f>
        <v>#N/A</v>
      </c>
      <c r="C3158" s="3" t="str">
        <f>IFERROR(IFERROR(VLOOKUP($B3158,'CECL &lt;50B Database'!$A:$AA,11,FALSE),VLOOKUP($B3158,'ALLL &lt;50B Database'!$A:$AA,11,FALSE)),"")</f>
        <v/>
      </c>
      <c r="D3158" t="str">
        <f t="shared" si="98"/>
        <v/>
      </c>
    </row>
    <row r="3159" spans="1:4" x14ac:dyDescent="0.25">
      <c r="A3159">
        <f t="shared" si="99"/>
        <v>3159</v>
      </c>
      <c r="B3159" t="e">
        <f>IF('Peer Comparison Tool'!$D$11="NR",INDEX('CECL &lt;50B Database'!$A:$A,MATCH(Workings!$A3159,'CECL &lt;50B Database'!$AI:$AI,0)),INDEX('ALLL &lt;50B Database'!$A:$A,MATCH(Workings!$A3159,'ALLL &lt;50B Database'!$AI:$AI,0)))</f>
        <v>#N/A</v>
      </c>
      <c r="C3159" s="3" t="str">
        <f>IFERROR(IFERROR(VLOOKUP($B3159,'CECL &lt;50B Database'!$A:$AA,11,FALSE),VLOOKUP($B3159,'ALLL &lt;50B Database'!$A:$AA,11,FALSE)),"")</f>
        <v/>
      </c>
      <c r="D3159" t="str">
        <f t="shared" si="98"/>
        <v/>
      </c>
    </row>
    <row r="3160" spans="1:4" x14ac:dyDescent="0.25">
      <c r="A3160">
        <f t="shared" si="99"/>
        <v>3160</v>
      </c>
      <c r="B3160" t="e">
        <f>IF('Peer Comparison Tool'!$D$11="NR",INDEX('CECL &lt;50B Database'!$A:$A,MATCH(Workings!$A3160,'CECL &lt;50B Database'!$AI:$AI,0)),INDEX('ALLL &lt;50B Database'!$A:$A,MATCH(Workings!$A3160,'ALLL &lt;50B Database'!$AI:$AI,0)))</f>
        <v>#N/A</v>
      </c>
      <c r="C3160" s="3" t="str">
        <f>IFERROR(IFERROR(VLOOKUP($B3160,'CECL &lt;50B Database'!$A:$AA,11,FALSE),VLOOKUP($B3160,'ALLL &lt;50B Database'!$A:$AA,11,FALSE)),"")</f>
        <v/>
      </c>
      <c r="D3160" t="str">
        <f t="shared" si="98"/>
        <v/>
      </c>
    </row>
    <row r="3161" spans="1:4" x14ac:dyDescent="0.25">
      <c r="A3161">
        <f t="shared" si="99"/>
        <v>3161</v>
      </c>
      <c r="B3161" t="e">
        <f>IF('Peer Comparison Tool'!$D$11="NR",INDEX('CECL &lt;50B Database'!$A:$A,MATCH(Workings!$A3161,'CECL &lt;50B Database'!$AI:$AI,0)),INDEX('ALLL &lt;50B Database'!$A:$A,MATCH(Workings!$A3161,'ALLL &lt;50B Database'!$AI:$AI,0)))</f>
        <v>#N/A</v>
      </c>
      <c r="C3161" s="3" t="str">
        <f>IFERROR(IFERROR(VLOOKUP($B3161,'CECL &lt;50B Database'!$A:$AA,11,FALSE),VLOOKUP($B3161,'ALLL &lt;50B Database'!$A:$AA,11,FALSE)),"")</f>
        <v/>
      </c>
      <c r="D3161" t="str">
        <f t="shared" si="98"/>
        <v/>
      </c>
    </row>
    <row r="3162" spans="1:4" x14ac:dyDescent="0.25">
      <c r="A3162">
        <f t="shared" si="99"/>
        <v>3162</v>
      </c>
      <c r="B3162" t="e">
        <f>IF('Peer Comparison Tool'!$D$11="NR",INDEX('CECL &lt;50B Database'!$A:$A,MATCH(Workings!$A3162,'CECL &lt;50B Database'!$AI:$AI,0)),INDEX('ALLL &lt;50B Database'!$A:$A,MATCH(Workings!$A3162,'ALLL &lt;50B Database'!$AI:$AI,0)))</f>
        <v>#N/A</v>
      </c>
      <c r="C3162" s="3" t="str">
        <f>IFERROR(IFERROR(VLOOKUP($B3162,'CECL &lt;50B Database'!$A:$AA,11,FALSE),VLOOKUP($B3162,'ALLL &lt;50B Database'!$A:$AA,11,FALSE)),"")</f>
        <v/>
      </c>
      <c r="D3162" t="str">
        <f t="shared" si="98"/>
        <v/>
      </c>
    </row>
    <row r="3163" spans="1:4" x14ac:dyDescent="0.25">
      <c r="A3163">
        <f t="shared" si="99"/>
        <v>3163</v>
      </c>
      <c r="B3163" t="e">
        <f>IF('Peer Comparison Tool'!$D$11="NR",INDEX('CECL &lt;50B Database'!$A:$A,MATCH(Workings!$A3163,'CECL &lt;50B Database'!$AI:$AI,0)),INDEX('ALLL &lt;50B Database'!$A:$A,MATCH(Workings!$A3163,'ALLL &lt;50B Database'!$AI:$AI,0)))</f>
        <v>#N/A</v>
      </c>
      <c r="C3163" s="3" t="str">
        <f>IFERROR(IFERROR(VLOOKUP($B3163,'CECL &lt;50B Database'!$A:$AA,11,FALSE),VLOOKUP($B3163,'ALLL &lt;50B Database'!$A:$AA,11,FALSE)),"")</f>
        <v/>
      </c>
      <c r="D3163" t="str">
        <f t="shared" si="98"/>
        <v/>
      </c>
    </row>
    <row r="3164" spans="1:4" x14ac:dyDescent="0.25">
      <c r="A3164">
        <f t="shared" si="99"/>
        <v>3164</v>
      </c>
      <c r="B3164" t="e">
        <f>IF('Peer Comparison Tool'!$D$11="NR",INDEX('CECL &lt;50B Database'!$A:$A,MATCH(Workings!$A3164,'CECL &lt;50B Database'!$AI:$AI,0)),INDEX('ALLL &lt;50B Database'!$A:$A,MATCH(Workings!$A3164,'ALLL &lt;50B Database'!$AI:$AI,0)))</f>
        <v>#N/A</v>
      </c>
      <c r="C3164" s="3" t="str">
        <f>IFERROR(IFERROR(VLOOKUP($B3164,'CECL &lt;50B Database'!$A:$AA,11,FALSE),VLOOKUP($B3164,'ALLL &lt;50B Database'!$A:$AA,11,FALSE)),"")</f>
        <v/>
      </c>
      <c r="D3164" t="str">
        <f t="shared" si="98"/>
        <v/>
      </c>
    </row>
    <row r="3165" spans="1:4" x14ac:dyDescent="0.25">
      <c r="A3165">
        <f t="shared" si="99"/>
        <v>3165</v>
      </c>
      <c r="B3165" t="e">
        <f>IF('Peer Comparison Tool'!$D$11="NR",INDEX('CECL &lt;50B Database'!$A:$A,MATCH(Workings!$A3165,'CECL &lt;50B Database'!$AI:$AI,0)),INDEX('ALLL &lt;50B Database'!$A:$A,MATCH(Workings!$A3165,'ALLL &lt;50B Database'!$AI:$AI,0)))</f>
        <v>#N/A</v>
      </c>
      <c r="C3165" s="3" t="str">
        <f>IFERROR(IFERROR(VLOOKUP($B3165,'CECL &lt;50B Database'!$A:$AA,11,FALSE),VLOOKUP($B3165,'ALLL &lt;50B Database'!$A:$AA,11,FALSE)),"")</f>
        <v/>
      </c>
      <c r="D3165" t="str">
        <f t="shared" si="98"/>
        <v/>
      </c>
    </row>
    <row r="3166" spans="1:4" x14ac:dyDescent="0.25">
      <c r="A3166">
        <f t="shared" si="99"/>
        <v>3166</v>
      </c>
      <c r="B3166" t="e">
        <f>IF('Peer Comparison Tool'!$D$11="NR",INDEX('CECL &lt;50B Database'!$A:$A,MATCH(Workings!$A3166,'CECL &lt;50B Database'!$AI:$AI,0)),INDEX('ALLL &lt;50B Database'!$A:$A,MATCH(Workings!$A3166,'ALLL &lt;50B Database'!$AI:$AI,0)))</f>
        <v>#N/A</v>
      </c>
      <c r="C3166" s="3" t="str">
        <f>IFERROR(IFERROR(VLOOKUP($B3166,'CECL &lt;50B Database'!$A:$AA,11,FALSE),VLOOKUP($B3166,'ALLL &lt;50B Database'!$A:$AA,11,FALSE)),"")</f>
        <v/>
      </c>
      <c r="D3166" t="str">
        <f t="shared" si="98"/>
        <v/>
      </c>
    </row>
    <row r="3167" spans="1:4" x14ac:dyDescent="0.25">
      <c r="A3167">
        <f t="shared" si="99"/>
        <v>3167</v>
      </c>
      <c r="B3167" t="e">
        <f>IF('Peer Comparison Tool'!$D$11="NR",INDEX('CECL &lt;50B Database'!$A:$A,MATCH(Workings!$A3167,'CECL &lt;50B Database'!$AI:$AI,0)),INDEX('ALLL &lt;50B Database'!$A:$A,MATCH(Workings!$A3167,'ALLL &lt;50B Database'!$AI:$AI,0)))</f>
        <v>#N/A</v>
      </c>
      <c r="C3167" s="3" t="str">
        <f>IFERROR(IFERROR(VLOOKUP($B3167,'CECL &lt;50B Database'!$A:$AA,11,FALSE),VLOOKUP($B3167,'ALLL &lt;50B Database'!$A:$AA,11,FALSE)),"")</f>
        <v/>
      </c>
      <c r="D3167" t="str">
        <f t="shared" si="98"/>
        <v/>
      </c>
    </row>
    <row r="3168" spans="1:4" x14ac:dyDescent="0.25">
      <c r="A3168">
        <f t="shared" si="99"/>
        <v>3168</v>
      </c>
      <c r="B3168" t="e">
        <f>IF('Peer Comparison Tool'!$D$11="NR",INDEX('CECL &lt;50B Database'!$A:$A,MATCH(Workings!$A3168,'CECL &lt;50B Database'!$AI:$AI,0)),INDEX('ALLL &lt;50B Database'!$A:$A,MATCH(Workings!$A3168,'ALLL &lt;50B Database'!$AI:$AI,0)))</f>
        <v>#N/A</v>
      </c>
      <c r="C3168" s="3" t="str">
        <f>IFERROR(IFERROR(VLOOKUP($B3168,'CECL &lt;50B Database'!$A:$AA,11,FALSE),VLOOKUP($B3168,'ALLL &lt;50B Database'!$A:$AA,11,FALSE)),"")</f>
        <v/>
      </c>
      <c r="D3168" t="str">
        <f t="shared" si="98"/>
        <v/>
      </c>
    </row>
    <row r="3169" spans="1:4" x14ac:dyDescent="0.25">
      <c r="A3169">
        <f t="shared" si="99"/>
        <v>3169</v>
      </c>
      <c r="B3169" t="e">
        <f>IF('Peer Comparison Tool'!$D$11="NR",INDEX('CECL &lt;50B Database'!$A:$A,MATCH(Workings!$A3169,'CECL &lt;50B Database'!$AI:$AI,0)),INDEX('ALLL &lt;50B Database'!$A:$A,MATCH(Workings!$A3169,'ALLL &lt;50B Database'!$AI:$AI,0)))</f>
        <v>#N/A</v>
      </c>
      <c r="C3169" s="3" t="str">
        <f>IFERROR(IFERROR(VLOOKUP($B3169,'CECL &lt;50B Database'!$A:$AA,11,FALSE),VLOOKUP($B3169,'ALLL &lt;50B Database'!$A:$AA,11,FALSE)),"")</f>
        <v/>
      </c>
      <c r="D3169" t="str">
        <f t="shared" si="98"/>
        <v/>
      </c>
    </row>
    <row r="3170" spans="1:4" x14ac:dyDescent="0.25">
      <c r="A3170">
        <f t="shared" si="99"/>
        <v>3170</v>
      </c>
      <c r="B3170" t="e">
        <f>IF('Peer Comparison Tool'!$D$11="NR",INDEX('CECL &lt;50B Database'!$A:$A,MATCH(Workings!$A3170,'CECL &lt;50B Database'!$AI:$AI,0)),INDEX('ALLL &lt;50B Database'!$A:$A,MATCH(Workings!$A3170,'ALLL &lt;50B Database'!$AI:$AI,0)))</f>
        <v>#N/A</v>
      </c>
      <c r="C3170" s="3" t="str">
        <f>IFERROR(IFERROR(VLOOKUP($B3170,'CECL &lt;50B Database'!$A:$AA,11,FALSE),VLOOKUP($B3170,'ALLL &lt;50B Database'!$A:$AA,11,FALSE)),"")</f>
        <v/>
      </c>
      <c r="D3170" t="str">
        <f t="shared" si="98"/>
        <v/>
      </c>
    </row>
    <row r="3171" spans="1:4" x14ac:dyDescent="0.25">
      <c r="A3171">
        <f t="shared" si="99"/>
        <v>3171</v>
      </c>
      <c r="B3171" t="e">
        <f>IF('Peer Comparison Tool'!$D$11="NR",INDEX('CECL &lt;50B Database'!$A:$A,MATCH(Workings!$A3171,'CECL &lt;50B Database'!$AI:$AI,0)),INDEX('ALLL &lt;50B Database'!$A:$A,MATCH(Workings!$A3171,'ALLL &lt;50B Database'!$AI:$AI,0)))</f>
        <v>#N/A</v>
      </c>
      <c r="C3171" s="3" t="str">
        <f>IFERROR(IFERROR(VLOOKUP($B3171,'CECL &lt;50B Database'!$A:$AA,11,FALSE),VLOOKUP($B3171,'ALLL &lt;50B Database'!$A:$AA,11,FALSE)),"")</f>
        <v/>
      </c>
      <c r="D3171" t="str">
        <f t="shared" si="98"/>
        <v/>
      </c>
    </row>
    <row r="3172" spans="1:4" x14ac:dyDescent="0.25">
      <c r="A3172">
        <f t="shared" si="99"/>
        <v>3172</v>
      </c>
      <c r="B3172" t="e">
        <f>IF('Peer Comparison Tool'!$D$11="NR",INDEX('CECL &lt;50B Database'!$A:$A,MATCH(Workings!$A3172,'CECL &lt;50B Database'!$AI:$AI,0)),INDEX('ALLL &lt;50B Database'!$A:$A,MATCH(Workings!$A3172,'ALLL &lt;50B Database'!$AI:$AI,0)))</f>
        <v>#N/A</v>
      </c>
      <c r="C3172" s="3" t="str">
        <f>IFERROR(IFERROR(VLOOKUP($B3172,'CECL &lt;50B Database'!$A:$AA,11,FALSE),VLOOKUP($B3172,'ALLL &lt;50B Database'!$A:$AA,11,FALSE)),"")</f>
        <v/>
      </c>
      <c r="D3172" t="str">
        <f t="shared" si="98"/>
        <v/>
      </c>
    </row>
    <row r="3173" spans="1:4" x14ac:dyDescent="0.25">
      <c r="A3173">
        <f t="shared" si="99"/>
        <v>3173</v>
      </c>
      <c r="B3173" t="e">
        <f>IF('Peer Comparison Tool'!$D$11="NR",INDEX('CECL &lt;50B Database'!$A:$A,MATCH(Workings!$A3173,'CECL &lt;50B Database'!$AI:$AI,0)),INDEX('ALLL &lt;50B Database'!$A:$A,MATCH(Workings!$A3173,'ALLL &lt;50B Database'!$AI:$AI,0)))</f>
        <v>#N/A</v>
      </c>
      <c r="C3173" s="3" t="str">
        <f>IFERROR(IFERROR(VLOOKUP($B3173,'CECL &lt;50B Database'!$A:$AA,11,FALSE),VLOOKUP($B3173,'ALLL &lt;50B Database'!$A:$AA,11,FALSE)),"")</f>
        <v/>
      </c>
      <c r="D3173" t="str">
        <f t="shared" si="98"/>
        <v/>
      </c>
    </row>
    <row r="3174" spans="1:4" x14ac:dyDescent="0.25">
      <c r="A3174">
        <f t="shared" si="99"/>
        <v>3174</v>
      </c>
      <c r="B3174" t="e">
        <f>IF('Peer Comparison Tool'!$D$11="NR",INDEX('CECL &lt;50B Database'!$A:$A,MATCH(Workings!$A3174,'CECL &lt;50B Database'!$AI:$AI,0)),INDEX('ALLL &lt;50B Database'!$A:$A,MATCH(Workings!$A3174,'ALLL &lt;50B Database'!$AI:$AI,0)))</f>
        <v>#N/A</v>
      </c>
      <c r="C3174" s="3" t="str">
        <f>IFERROR(IFERROR(VLOOKUP($B3174,'CECL &lt;50B Database'!$A:$AA,11,FALSE),VLOOKUP($B3174,'ALLL &lt;50B Database'!$A:$AA,11,FALSE)),"")</f>
        <v/>
      </c>
      <c r="D3174" t="str">
        <f t="shared" si="98"/>
        <v/>
      </c>
    </row>
    <row r="3175" spans="1:4" x14ac:dyDescent="0.25">
      <c r="A3175">
        <f t="shared" si="99"/>
        <v>3175</v>
      </c>
      <c r="B3175" t="e">
        <f>IF('Peer Comparison Tool'!$D$11="NR",INDEX('CECL &lt;50B Database'!$A:$A,MATCH(Workings!$A3175,'CECL &lt;50B Database'!$AI:$AI,0)),INDEX('ALLL &lt;50B Database'!$A:$A,MATCH(Workings!$A3175,'ALLL &lt;50B Database'!$AI:$AI,0)))</f>
        <v>#N/A</v>
      </c>
      <c r="C3175" s="3" t="str">
        <f>IFERROR(IFERROR(VLOOKUP($B3175,'CECL &lt;50B Database'!$A:$AA,11,FALSE),VLOOKUP($B3175,'ALLL &lt;50B Database'!$A:$AA,11,FALSE)),"")</f>
        <v/>
      </c>
      <c r="D3175" t="str">
        <f t="shared" si="98"/>
        <v/>
      </c>
    </row>
    <row r="3176" spans="1:4" x14ac:dyDescent="0.25">
      <c r="A3176">
        <f t="shared" si="99"/>
        <v>3176</v>
      </c>
      <c r="B3176" t="e">
        <f>IF('Peer Comparison Tool'!$D$11="NR",INDEX('CECL &lt;50B Database'!$A:$A,MATCH(Workings!$A3176,'CECL &lt;50B Database'!$AI:$AI,0)),INDEX('ALLL &lt;50B Database'!$A:$A,MATCH(Workings!$A3176,'ALLL &lt;50B Database'!$AI:$AI,0)))</f>
        <v>#N/A</v>
      </c>
      <c r="C3176" s="3" t="str">
        <f>IFERROR(IFERROR(VLOOKUP($B3176,'CECL &lt;50B Database'!$A:$AA,11,FALSE),VLOOKUP($B3176,'ALLL &lt;50B Database'!$A:$AA,11,FALSE)),"")</f>
        <v/>
      </c>
      <c r="D3176" t="str">
        <f t="shared" si="98"/>
        <v/>
      </c>
    </row>
    <row r="3177" spans="1:4" x14ac:dyDescent="0.25">
      <c r="A3177">
        <f t="shared" si="99"/>
        <v>3177</v>
      </c>
      <c r="B3177" t="e">
        <f>IF('Peer Comparison Tool'!$D$11="NR",INDEX('CECL &lt;50B Database'!$A:$A,MATCH(Workings!$A3177,'CECL &lt;50B Database'!$AI:$AI,0)),INDEX('ALLL &lt;50B Database'!$A:$A,MATCH(Workings!$A3177,'ALLL &lt;50B Database'!$AI:$AI,0)))</f>
        <v>#N/A</v>
      </c>
      <c r="C3177" s="3" t="str">
        <f>IFERROR(IFERROR(VLOOKUP($B3177,'CECL &lt;50B Database'!$A:$AA,11,FALSE),VLOOKUP($B3177,'ALLL &lt;50B Database'!$A:$AA,11,FALSE)),"")</f>
        <v/>
      </c>
      <c r="D3177" t="str">
        <f t="shared" si="98"/>
        <v/>
      </c>
    </row>
    <row r="3178" spans="1:4" x14ac:dyDescent="0.25">
      <c r="A3178">
        <f t="shared" si="99"/>
        <v>3178</v>
      </c>
      <c r="B3178" t="e">
        <f>IF('Peer Comparison Tool'!$D$11="NR",INDEX('CECL &lt;50B Database'!$A:$A,MATCH(Workings!$A3178,'CECL &lt;50B Database'!$AI:$AI,0)),INDEX('ALLL &lt;50B Database'!$A:$A,MATCH(Workings!$A3178,'ALLL &lt;50B Database'!$AI:$AI,0)))</f>
        <v>#N/A</v>
      </c>
      <c r="C3178" s="3" t="str">
        <f>IFERROR(IFERROR(VLOOKUP($B3178,'CECL &lt;50B Database'!$A:$AA,11,FALSE),VLOOKUP($B3178,'ALLL &lt;50B Database'!$A:$AA,11,FALSE)),"")</f>
        <v/>
      </c>
      <c r="D3178" t="str">
        <f t="shared" si="98"/>
        <v/>
      </c>
    </row>
    <row r="3179" spans="1:4" x14ac:dyDescent="0.25">
      <c r="A3179">
        <f t="shared" si="99"/>
        <v>3179</v>
      </c>
      <c r="B3179" t="e">
        <f>IF('Peer Comparison Tool'!$D$11="NR",INDEX('CECL &lt;50B Database'!$A:$A,MATCH(Workings!$A3179,'CECL &lt;50B Database'!$AI:$AI,0)),INDEX('ALLL &lt;50B Database'!$A:$A,MATCH(Workings!$A3179,'ALLL &lt;50B Database'!$AI:$AI,0)))</f>
        <v>#N/A</v>
      </c>
      <c r="C3179" s="3" t="str">
        <f>IFERROR(IFERROR(VLOOKUP($B3179,'CECL &lt;50B Database'!$A:$AA,11,FALSE),VLOOKUP($B3179,'ALLL &lt;50B Database'!$A:$AA,11,FALSE)),"")</f>
        <v/>
      </c>
      <c r="D3179" t="str">
        <f t="shared" si="98"/>
        <v/>
      </c>
    </row>
    <row r="3180" spans="1:4" x14ac:dyDescent="0.25">
      <c r="A3180">
        <f t="shared" si="99"/>
        <v>3180</v>
      </c>
      <c r="B3180" t="e">
        <f>IF('Peer Comparison Tool'!$D$11="NR",INDEX('CECL &lt;50B Database'!$A:$A,MATCH(Workings!$A3180,'CECL &lt;50B Database'!$AI:$AI,0)),INDEX('ALLL &lt;50B Database'!$A:$A,MATCH(Workings!$A3180,'ALLL &lt;50B Database'!$AI:$AI,0)))</f>
        <v>#N/A</v>
      </c>
      <c r="C3180" s="3" t="str">
        <f>IFERROR(IFERROR(VLOOKUP($B3180,'CECL &lt;50B Database'!$A:$AA,11,FALSE),VLOOKUP($B3180,'ALLL &lt;50B Database'!$A:$AA,11,FALSE)),"")</f>
        <v/>
      </c>
      <c r="D3180" t="str">
        <f t="shared" si="98"/>
        <v/>
      </c>
    </row>
    <row r="3181" spans="1:4" x14ac:dyDescent="0.25">
      <c r="A3181">
        <f t="shared" si="99"/>
        <v>3181</v>
      </c>
      <c r="B3181" t="e">
        <f>IF('Peer Comparison Tool'!$D$11="NR",INDEX('CECL &lt;50B Database'!$A:$A,MATCH(Workings!$A3181,'CECL &lt;50B Database'!$AI:$AI,0)),INDEX('ALLL &lt;50B Database'!$A:$A,MATCH(Workings!$A3181,'ALLL &lt;50B Database'!$AI:$AI,0)))</f>
        <v>#N/A</v>
      </c>
      <c r="C3181" s="3" t="str">
        <f>IFERROR(IFERROR(VLOOKUP($B3181,'CECL &lt;50B Database'!$A:$AA,11,FALSE),VLOOKUP($B3181,'ALLL &lt;50B Database'!$A:$AA,11,FALSE)),"")</f>
        <v/>
      </c>
      <c r="D3181" t="str">
        <f t="shared" si="98"/>
        <v/>
      </c>
    </row>
    <row r="3182" spans="1:4" x14ac:dyDescent="0.25">
      <c r="A3182">
        <f t="shared" si="99"/>
        <v>3182</v>
      </c>
      <c r="B3182" t="e">
        <f>IF('Peer Comparison Tool'!$D$11="NR",INDEX('CECL &lt;50B Database'!$A:$A,MATCH(Workings!$A3182,'CECL &lt;50B Database'!$AI:$AI,0)),INDEX('ALLL &lt;50B Database'!$A:$A,MATCH(Workings!$A3182,'ALLL &lt;50B Database'!$AI:$AI,0)))</f>
        <v>#N/A</v>
      </c>
      <c r="C3182" s="3" t="str">
        <f>IFERROR(IFERROR(VLOOKUP($B3182,'CECL &lt;50B Database'!$A:$AA,11,FALSE),VLOOKUP($B3182,'ALLL &lt;50B Database'!$A:$AA,11,FALSE)),"")</f>
        <v/>
      </c>
      <c r="D3182" t="str">
        <f t="shared" si="98"/>
        <v/>
      </c>
    </row>
    <row r="3183" spans="1:4" x14ac:dyDescent="0.25">
      <c r="A3183">
        <f t="shared" si="99"/>
        <v>3183</v>
      </c>
      <c r="B3183" t="e">
        <f>IF('Peer Comparison Tool'!$D$11="NR",INDEX('CECL &lt;50B Database'!$A:$A,MATCH(Workings!$A3183,'CECL &lt;50B Database'!$AI:$AI,0)),INDEX('ALLL &lt;50B Database'!$A:$A,MATCH(Workings!$A3183,'ALLL &lt;50B Database'!$AI:$AI,0)))</f>
        <v>#N/A</v>
      </c>
      <c r="C3183" s="3" t="str">
        <f>IFERROR(IFERROR(VLOOKUP($B3183,'CECL &lt;50B Database'!$A:$AA,11,FALSE),VLOOKUP($B3183,'ALLL &lt;50B Database'!$A:$AA,11,FALSE)),"")</f>
        <v/>
      </c>
      <c r="D3183" t="str">
        <f t="shared" si="98"/>
        <v/>
      </c>
    </row>
    <row r="3184" spans="1:4" x14ac:dyDescent="0.25">
      <c r="A3184">
        <f t="shared" si="99"/>
        <v>3184</v>
      </c>
      <c r="B3184" t="e">
        <f>IF('Peer Comparison Tool'!$D$11="NR",INDEX('CECL &lt;50B Database'!$A:$A,MATCH(Workings!$A3184,'CECL &lt;50B Database'!$AI:$AI,0)),INDEX('ALLL &lt;50B Database'!$A:$A,MATCH(Workings!$A3184,'ALLL &lt;50B Database'!$AI:$AI,0)))</f>
        <v>#N/A</v>
      </c>
      <c r="C3184" s="3" t="str">
        <f>IFERROR(IFERROR(VLOOKUP($B3184,'CECL &lt;50B Database'!$A:$AA,11,FALSE),VLOOKUP($B3184,'ALLL &lt;50B Database'!$A:$AA,11,FALSE)),"")</f>
        <v/>
      </c>
      <c r="D3184" t="str">
        <f t="shared" si="98"/>
        <v/>
      </c>
    </row>
    <row r="3185" spans="1:4" x14ac:dyDescent="0.25">
      <c r="A3185">
        <f t="shared" si="99"/>
        <v>3185</v>
      </c>
      <c r="B3185" t="e">
        <f>IF('Peer Comparison Tool'!$D$11="NR",INDEX('CECL &lt;50B Database'!$A:$A,MATCH(Workings!$A3185,'CECL &lt;50B Database'!$AI:$AI,0)),INDEX('ALLL &lt;50B Database'!$A:$A,MATCH(Workings!$A3185,'ALLL &lt;50B Database'!$AI:$AI,0)))</f>
        <v>#N/A</v>
      </c>
      <c r="C3185" s="3" t="str">
        <f>IFERROR(IFERROR(VLOOKUP($B3185,'CECL &lt;50B Database'!$A:$AA,11,FALSE),VLOOKUP($B3185,'ALLL &lt;50B Database'!$A:$AA,11,FALSE)),"")</f>
        <v/>
      </c>
      <c r="D3185" t="str">
        <f t="shared" si="98"/>
        <v/>
      </c>
    </row>
    <row r="3186" spans="1:4" x14ac:dyDescent="0.25">
      <c r="A3186">
        <f t="shared" si="99"/>
        <v>3186</v>
      </c>
      <c r="B3186" t="e">
        <f>IF('Peer Comparison Tool'!$D$11="NR",INDEX('CECL &lt;50B Database'!$A:$A,MATCH(Workings!$A3186,'CECL &lt;50B Database'!$AI:$AI,0)),INDEX('ALLL &lt;50B Database'!$A:$A,MATCH(Workings!$A3186,'ALLL &lt;50B Database'!$AI:$AI,0)))</f>
        <v>#N/A</v>
      </c>
      <c r="C3186" s="3" t="str">
        <f>IFERROR(IFERROR(VLOOKUP($B3186,'CECL &lt;50B Database'!$A:$AA,11,FALSE),VLOOKUP($B3186,'ALLL &lt;50B Database'!$A:$AA,11,FALSE)),"")</f>
        <v/>
      </c>
      <c r="D3186" t="str">
        <f t="shared" si="98"/>
        <v/>
      </c>
    </row>
    <row r="3187" spans="1:4" x14ac:dyDescent="0.25">
      <c r="A3187">
        <f t="shared" si="99"/>
        <v>3187</v>
      </c>
      <c r="B3187" t="e">
        <f>IF('Peer Comparison Tool'!$D$11="NR",INDEX('CECL &lt;50B Database'!$A:$A,MATCH(Workings!$A3187,'CECL &lt;50B Database'!$AI:$AI,0)),INDEX('ALLL &lt;50B Database'!$A:$A,MATCH(Workings!$A3187,'ALLL &lt;50B Database'!$AI:$AI,0)))</f>
        <v>#N/A</v>
      </c>
      <c r="C3187" s="3" t="str">
        <f>IFERROR(IFERROR(VLOOKUP($B3187,'CECL &lt;50B Database'!$A:$AA,11,FALSE),VLOOKUP($B3187,'ALLL &lt;50B Database'!$A:$AA,11,FALSE)),"")</f>
        <v/>
      </c>
      <c r="D3187" t="str">
        <f t="shared" si="98"/>
        <v/>
      </c>
    </row>
    <row r="3188" spans="1:4" x14ac:dyDescent="0.25">
      <c r="A3188">
        <f t="shared" si="99"/>
        <v>3188</v>
      </c>
      <c r="B3188" t="e">
        <f>IF('Peer Comparison Tool'!$D$11="NR",INDEX('CECL &lt;50B Database'!$A:$A,MATCH(Workings!$A3188,'CECL &lt;50B Database'!$AI:$AI,0)),INDEX('ALLL &lt;50B Database'!$A:$A,MATCH(Workings!$A3188,'ALLL &lt;50B Database'!$AI:$AI,0)))</f>
        <v>#N/A</v>
      </c>
      <c r="C3188" s="3" t="str">
        <f>IFERROR(IFERROR(VLOOKUP($B3188,'CECL &lt;50B Database'!$A:$AA,11,FALSE),VLOOKUP($B3188,'ALLL &lt;50B Database'!$A:$AA,11,FALSE)),"")</f>
        <v/>
      </c>
      <c r="D3188" t="str">
        <f t="shared" si="98"/>
        <v/>
      </c>
    </row>
    <row r="3189" spans="1:4" x14ac:dyDescent="0.25">
      <c r="A3189">
        <f t="shared" si="99"/>
        <v>3189</v>
      </c>
      <c r="B3189" t="e">
        <f>IF('Peer Comparison Tool'!$D$11="NR",INDEX('CECL &lt;50B Database'!$A:$A,MATCH(Workings!$A3189,'CECL &lt;50B Database'!$AI:$AI,0)),INDEX('ALLL &lt;50B Database'!$A:$A,MATCH(Workings!$A3189,'ALLL &lt;50B Database'!$AI:$AI,0)))</f>
        <v>#N/A</v>
      </c>
      <c r="C3189" s="3" t="str">
        <f>IFERROR(IFERROR(VLOOKUP($B3189,'CECL &lt;50B Database'!$A:$AA,11,FALSE),VLOOKUP($B3189,'ALLL &lt;50B Database'!$A:$AA,11,FALSE)),"")</f>
        <v/>
      </c>
      <c r="D3189" t="str">
        <f t="shared" si="98"/>
        <v/>
      </c>
    </row>
    <row r="3190" spans="1:4" x14ac:dyDescent="0.25">
      <c r="A3190">
        <f t="shared" si="99"/>
        <v>3190</v>
      </c>
      <c r="B3190" t="e">
        <f>IF('Peer Comparison Tool'!$D$11="NR",INDEX('CECL &lt;50B Database'!$A:$A,MATCH(Workings!$A3190,'CECL &lt;50B Database'!$AI:$AI,0)),INDEX('ALLL &lt;50B Database'!$A:$A,MATCH(Workings!$A3190,'ALLL &lt;50B Database'!$AI:$AI,0)))</f>
        <v>#N/A</v>
      </c>
      <c r="C3190" s="3" t="str">
        <f>IFERROR(IFERROR(VLOOKUP($B3190,'CECL &lt;50B Database'!$A:$AA,11,FALSE),VLOOKUP($B3190,'ALLL &lt;50B Database'!$A:$AA,11,FALSE)),"")</f>
        <v/>
      </c>
      <c r="D3190" t="str">
        <f t="shared" si="98"/>
        <v/>
      </c>
    </row>
    <row r="3191" spans="1:4" x14ac:dyDescent="0.25">
      <c r="A3191">
        <f t="shared" si="99"/>
        <v>3191</v>
      </c>
      <c r="B3191" t="e">
        <f>IF('Peer Comparison Tool'!$D$11="NR",INDEX('CECL &lt;50B Database'!$A:$A,MATCH(Workings!$A3191,'CECL &lt;50B Database'!$AI:$AI,0)),INDEX('ALLL &lt;50B Database'!$A:$A,MATCH(Workings!$A3191,'ALLL &lt;50B Database'!$AI:$AI,0)))</f>
        <v>#N/A</v>
      </c>
      <c r="C3191" s="3" t="str">
        <f>IFERROR(IFERROR(VLOOKUP($B3191,'CECL &lt;50B Database'!$A:$AA,11,FALSE),VLOOKUP($B3191,'ALLL &lt;50B Database'!$A:$AA,11,FALSE)),"")</f>
        <v/>
      </c>
      <c r="D3191" t="str">
        <f t="shared" si="98"/>
        <v/>
      </c>
    </row>
    <row r="3192" spans="1:4" x14ac:dyDescent="0.25">
      <c r="A3192">
        <f t="shared" si="99"/>
        <v>3192</v>
      </c>
      <c r="B3192" t="e">
        <f>IF('Peer Comparison Tool'!$D$11="NR",INDEX('CECL &lt;50B Database'!$A:$A,MATCH(Workings!$A3192,'CECL &lt;50B Database'!$AI:$AI,0)),INDEX('ALLL &lt;50B Database'!$A:$A,MATCH(Workings!$A3192,'ALLL &lt;50B Database'!$AI:$AI,0)))</f>
        <v>#N/A</v>
      </c>
      <c r="C3192" s="3" t="str">
        <f>IFERROR(IFERROR(VLOOKUP($B3192,'CECL &lt;50B Database'!$A:$AA,11,FALSE),VLOOKUP($B3192,'ALLL &lt;50B Database'!$A:$AA,11,FALSE)),"")</f>
        <v/>
      </c>
      <c r="D3192" t="str">
        <f t="shared" si="98"/>
        <v/>
      </c>
    </row>
    <row r="3193" spans="1:4" x14ac:dyDescent="0.25">
      <c r="A3193">
        <f t="shared" si="99"/>
        <v>3193</v>
      </c>
      <c r="B3193" t="e">
        <f>IF('Peer Comparison Tool'!$D$11="NR",INDEX('CECL &lt;50B Database'!$A:$A,MATCH(Workings!$A3193,'CECL &lt;50B Database'!$AI:$AI,0)),INDEX('ALLL &lt;50B Database'!$A:$A,MATCH(Workings!$A3193,'ALLL &lt;50B Database'!$AI:$AI,0)))</f>
        <v>#N/A</v>
      </c>
      <c r="C3193" s="3" t="str">
        <f>IFERROR(IFERROR(VLOOKUP($B3193,'CECL &lt;50B Database'!$A:$AA,11,FALSE),VLOOKUP($B3193,'ALLL &lt;50B Database'!$A:$AA,11,FALSE)),"")</f>
        <v/>
      </c>
      <c r="D3193" t="str">
        <f t="shared" si="98"/>
        <v/>
      </c>
    </row>
    <row r="3194" spans="1:4" x14ac:dyDescent="0.25">
      <c r="A3194">
        <f t="shared" si="99"/>
        <v>3194</v>
      </c>
      <c r="B3194" t="e">
        <f>IF('Peer Comparison Tool'!$D$11="NR",INDEX('CECL &lt;50B Database'!$A:$A,MATCH(Workings!$A3194,'CECL &lt;50B Database'!$AI:$AI,0)),INDEX('ALLL &lt;50B Database'!$A:$A,MATCH(Workings!$A3194,'ALLL &lt;50B Database'!$AI:$AI,0)))</f>
        <v>#N/A</v>
      </c>
      <c r="C3194" s="3" t="str">
        <f>IFERROR(IFERROR(VLOOKUP($B3194,'CECL &lt;50B Database'!$A:$AA,11,FALSE),VLOOKUP($B3194,'ALLL &lt;50B Database'!$A:$AA,11,FALSE)),"")</f>
        <v/>
      </c>
      <c r="D3194" t="str">
        <f t="shared" si="98"/>
        <v/>
      </c>
    </row>
    <row r="3195" spans="1:4" x14ac:dyDescent="0.25">
      <c r="A3195">
        <f t="shared" si="99"/>
        <v>3195</v>
      </c>
      <c r="B3195" t="e">
        <f>IF('Peer Comparison Tool'!$D$11="NR",INDEX('CECL &lt;50B Database'!$A:$A,MATCH(Workings!$A3195,'CECL &lt;50B Database'!$AI:$AI,0)),INDEX('ALLL &lt;50B Database'!$A:$A,MATCH(Workings!$A3195,'ALLL &lt;50B Database'!$AI:$AI,0)))</f>
        <v>#N/A</v>
      </c>
      <c r="C3195" s="3" t="str">
        <f>IFERROR(IFERROR(VLOOKUP($B3195,'CECL &lt;50B Database'!$A:$AA,11,FALSE),VLOOKUP($B3195,'ALLL &lt;50B Database'!$A:$AA,11,FALSE)),"")</f>
        <v/>
      </c>
      <c r="D3195" t="str">
        <f t="shared" si="98"/>
        <v/>
      </c>
    </row>
    <row r="3196" spans="1:4" x14ac:dyDescent="0.25">
      <c r="A3196">
        <f t="shared" si="99"/>
        <v>3196</v>
      </c>
      <c r="B3196" t="e">
        <f>IF('Peer Comparison Tool'!$D$11="NR",INDEX('CECL &lt;50B Database'!$A:$A,MATCH(Workings!$A3196,'CECL &lt;50B Database'!$AI:$AI,0)),INDEX('ALLL &lt;50B Database'!$A:$A,MATCH(Workings!$A3196,'ALLL &lt;50B Database'!$AI:$AI,0)))</f>
        <v>#N/A</v>
      </c>
      <c r="C3196" s="3" t="str">
        <f>IFERROR(IFERROR(VLOOKUP($B3196,'CECL &lt;50B Database'!$A:$AA,11,FALSE),VLOOKUP($B3196,'ALLL &lt;50B Database'!$A:$AA,11,FALSE)),"")</f>
        <v/>
      </c>
      <c r="D3196" t="str">
        <f t="shared" si="98"/>
        <v/>
      </c>
    </row>
    <row r="3197" spans="1:4" x14ac:dyDescent="0.25">
      <c r="A3197">
        <f t="shared" si="99"/>
        <v>3197</v>
      </c>
      <c r="B3197" t="e">
        <f>IF('Peer Comparison Tool'!$D$11="NR",INDEX('CECL &lt;50B Database'!$A:$A,MATCH(Workings!$A3197,'CECL &lt;50B Database'!$AI:$AI,0)),INDEX('ALLL &lt;50B Database'!$A:$A,MATCH(Workings!$A3197,'ALLL &lt;50B Database'!$AI:$AI,0)))</f>
        <v>#N/A</v>
      </c>
      <c r="C3197" s="3" t="str">
        <f>IFERROR(IFERROR(VLOOKUP($B3197,'CECL &lt;50B Database'!$A:$AA,11,FALSE),VLOOKUP($B3197,'ALLL &lt;50B Database'!$A:$AA,11,FALSE)),"")</f>
        <v/>
      </c>
      <c r="D3197" t="str">
        <f t="shared" si="98"/>
        <v/>
      </c>
    </row>
    <row r="3198" spans="1:4" x14ac:dyDescent="0.25">
      <c r="A3198">
        <f t="shared" si="99"/>
        <v>3198</v>
      </c>
      <c r="B3198" t="e">
        <f>IF('Peer Comparison Tool'!$D$11="NR",INDEX('CECL &lt;50B Database'!$A:$A,MATCH(Workings!$A3198,'CECL &lt;50B Database'!$AI:$AI,0)),INDEX('ALLL &lt;50B Database'!$A:$A,MATCH(Workings!$A3198,'ALLL &lt;50B Database'!$AI:$AI,0)))</f>
        <v>#N/A</v>
      </c>
      <c r="C3198" s="3" t="str">
        <f>IFERROR(IFERROR(VLOOKUP($B3198,'CECL &lt;50B Database'!$A:$AA,11,FALSE),VLOOKUP($B3198,'ALLL &lt;50B Database'!$A:$AA,11,FALSE)),"")</f>
        <v/>
      </c>
      <c r="D3198" t="str">
        <f t="shared" si="98"/>
        <v/>
      </c>
    </row>
    <row r="3199" spans="1:4" x14ac:dyDescent="0.25">
      <c r="A3199">
        <f t="shared" si="99"/>
        <v>3199</v>
      </c>
      <c r="B3199" t="e">
        <f>IF('Peer Comparison Tool'!$D$11="NR",INDEX('CECL &lt;50B Database'!$A:$A,MATCH(Workings!$A3199,'CECL &lt;50B Database'!$AI:$AI,0)),INDEX('ALLL &lt;50B Database'!$A:$A,MATCH(Workings!$A3199,'ALLL &lt;50B Database'!$AI:$AI,0)))</f>
        <v>#N/A</v>
      </c>
      <c r="C3199" s="3" t="str">
        <f>IFERROR(IFERROR(VLOOKUP($B3199,'CECL &lt;50B Database'!$A:$AA,11,FALSE),VLOOKUP($B3199,'ALLL &lt;50B Database'!$A:$AA,11,FALSE)),"")</f>
        <v/>
      </c>
      <c r="D3199" t="str">
        <f t="shared" si="98"/>
        <v/>
      </c>
    </row>
    <row r="3200" spans="1:4" x14ac:dyDescent="0.25">
      <c r="A3200">
        <f t="shared" si="99"/>
        <v>3200</v>
      </c>
      <c r="B3200" t="e">
        <f>IF('Peer Comparison Tool'!$D$11="NR",INDEX('CECL &lt;50B Database'!$A:$A,MATCH(Workings!$A3200,'CECL &lt;50B Database'!$AI:$AI,0)),INDEX('ALLL &lt;50B Database'!$A:$A,MATCH(Workings!$A3200,'ALLL &lt;50B Database'!$AI:$AI,0)))</f>
        <v>#N/A</v>
      </c>
      <c r="C3200" s="3" t="str">
        <f>IFERROR(IFERROR(VLOOKUP($B3200,'CECL &lt;50B Database'!$A:$AA,11,FALSE),VLOOKUP($B3200,'ALLL &lt;50B Database'!$A:$AA,11,FALSE)),"")</f>
        <v/>
      </c>
      <c r="D3200" t="str">
        <f t="shared" si="98"/>
        <v/>
      </c>
    </row>
    <row r="3201" spans="1:4" x14ac:dyDescent="0.25">
      <c r="A3201">
        <f t="shared" si="99"/>
        <v>3201</v>
      </c>
      <c r="B3201" t="e">
        <f>IF('Peer Comparison Tool'!$D$11="NR",INDEX('CECL &lt;50B Database'!$A:$A,MATCH(Workings!$A3201,'CECL &lt;50B Database'!$AI:$AI,0)),INDEX('ALLL &lt;50B Database'!$A:$A,MATCH(Workings!$A3201,'ALLL &lt;50B Database'!$AI:$AI,0)))</f>
        <v>#N/A</v>
      </c>
      <c r="C3201" s="3" t="str">
        <f>IFERROR(IFERROR(VLOOKUP($B3201,'CECL &lt;50B Database'!$A:$AA,11,FALSE),VLOOKUP($B3201,'ALLL &lt;50B Database'!$A:$AA,11,FALSE)),"")</f>
        <v/>
      </c>
      <c r="D3201" t="str">
        <f t="shared" si="98"/>
        <v/>
      </c>
    </row>
    <row r="3202" spans="1:4" x14ac:dyDescent="0.25">
      <c r="A3202">
        <f t="shared" si="99"/>
        <v>3202</v>
      </c>
      <c r="B3202" t="e">
        <f>IF('Peer Comparison Tool'!$D$11="NR",INDEX('CECL &lt;50B Database'!$A:$A,MATCH(Workings!$A3202,'CECL &lt;50B Database'!$AI:$AI,0)),INDEX('ALLL &lt;50B Database'!$A:$A,MATCH(Workings!$A3202,'ALLL &lt;50B Database'!$AI:$AI,0)))</f>
        <v>#N/A</v>
      </c>
      <c r="C3202" s="3" t="str">
        <f>IFERROR(IFERROR(VLOOKUP($B3202,'CECL &lt;50B Database'!$A:$AA,11,FALSE),VLOOKUP($B3202,'ALLL &lt;50B Database'!$A:$AA,11,FALSE)),"")</f>
        <v/>
      </c>
      <c r="D3202" t="str">
        <f t="shared" ref="D3202:D3265" si="100">IFERROR(RANK($C3202,$C$1:$C$5000,0),"")</f>
        <v/>
      </c>
    </row>
    <row r="3203" spans="1:4" x14ac:dyDescent="0.25">
      <c r="A3203">
        <f t="shared" si="99"/>
        <v>3203</v>
      </c>
      <c r="B3203" t="e">
        <f>IF('Peer Comparison Tool'!$D$11="NR",INDEX('CECL &lt;50B Database'!$A:$A,MATCH(Workings!$A3203,'CECL &lt;50B Database'!$AI:$AI,0)),INDEX('ALLL &lt;50B Database'!$A:$A,MATCH(Workings!$A3203,'ALLL &lt;50B Database'!$AI:$AI,0)))</f>
        <v>#N/A</v>
      </c>
      <c r="C3203" s="3" t="str">
        <f>IFERROR(IFERROR(VLOOKUP($B3203,'CECL &lt;50B Database'!$A:$AA,11,FALSE),VLOOKUP($B3203,'ALLL &lt;50B Database'!$A:$AA,11,FALSE)),"")</f>
        <v/>
      </c>
      <c r="D3203" t="str">
        <f t="shared" si="100"/>
        <v/>
      </c>
    </row>
    <row r="3204" spans="1:4" x14ac:dyDescent="0.25">
      <c r="A3204">
        <f t="shared" ref="A3204:A3267" si="101">A3203+1</f>
        <v>3204</v>
      </c>
      <c r="B3204" t="e">
        <f>IF('Peer Comparison Tool'!$D$11="NR",INDEX('CECL &lt;50B Database'!$A:$A,MATCH(Workings!$A3204,'CECL &lt;50B Database'!$AI:$AI,0)),INDEX('ALLL &lt;50B Database'!$A:$A,MATCH(Workings!$A3204,'ALLL &lt;50B Database'!$AI:$AI,0)))</f>
        <v>#N/A</v>
      </c>
      <c r="C3204" s="3" t="str">
        <f>IFERROR(IFERROR(VLOOKUP($B3204,'CECL &lt;50B Database'!$A:$AA,11,FALSE),VLOOKUP($B3204,'ALLL &lt;50B Database'!$A:$AA,11,FALSE)),"")</f>
        <v/>
      </c>
      <c r="D3204" t="str">
        <f t="shared" si="100"/>
        <v/>
      </c>
    </row>
    <row r="3205" spans="1:4" x14ac:dyDescent="0.25">
      <c r="A3205">
        <f t="shared" si="101"/>
        <v>3205</v>
      </c>
      <c r="B3205" t="e">
        <f>IF('Peer Comparison Tool'!$D$11="NR",INDEX('CECL &lt;50B Database'!$A:$A,MATCH(Workings!$A3205,'CECL &lt;50B Database'!$AI:$AI,0)),INDEX('ALLL &lt;50B Database'!$A:$A,MATCH(Workings!$A3205,'ALLL &lt;50B Database'!$AI:$AI,0)))</f>
        <v>#N/A</v>
      </c>
      <c r="C3205" s="3" t="str">
        <f>IFERROR(IFERROR(VLOOKUP($B3205,'CECL &lt;50B Database'!$A:$AA,11,FALSE),VLOOKUP($B3205,'ALLL &lt;50B Database'!$A:$AA,11,FALSE)),"")</f>
        <v/>
      </c>
      <c r="D3205" t="str">
        <f t="shared" si="100"/>
        <v/>
      </c>
    </row>
    <row r="3206" spans="1:4" x14ac:dyDescent="0.25">
      <c r="A3206">
        <f t="shared" si="101"/>
        <v>3206</v>
      </c>
      <c r="B3206" t="e">
        <f>IF('Peer Comparison Tool'!$D$11="NR",INDEX('CECL &lt;50B Database'!$A:$A,MATCH(Workings!$A3206,'CECL &lt;50B Database'!$AI:$AI,0)),INDEX('ALLL &lt;50B Database'!$A:$A,MATCH(Workings!$A3206,'ALLL &lt;50B Database'!$AI:$AI,0)))</f>
        <v>#N/A</v>
      </c>
      <c r="C3206" s="3" t="str">
        <f>IFERROR(IFERROR(VLOOKUP($B3206,'CECL &lt;50B Database'!$A:$AA,11,FALSE),VLOOKUP($B3206,'ALLL &lt;50B Database'!$A:$AA,11,FALSE)),"")</f>
        <v/>
      </c>
      <c r="D3206" t="str">
        <f t="shared" si="100"/>
        <v/>
      </c>
    </row>
    <row r="3207" spans="1:4" x14ac:dyDescent="0.25">
      <c r="A3207">
        <f t="shared" si="101"/>
        <v>3207</v>
      </c>
      <c r="B3207" t="e">
        <f>IF('Peer Comparison Tool'!$D$11="NR",INDEX('CECL &lt;50B Database'!$A:$A,MATCH(Workings!$A3207,'CECL &lt;50B Database'!$AI:$AI,0)),INDEX('ALLL &lt;50B Database'!$A:$A,MATCH(Workings!$A3207,'ALLL &lt;50B Database'!$AI:$AI,0)))</f>
        <v>#N/A</v>
      </c>
      <c r="C3207" s="3" t="str">
        <f>IFERROR(IFERROR(VLOOKUP($B3207,'CECL &lt;50B Database'!$A:$AA,11,FALSE),VLOOKUP($B3207,'ALLL &lt;50B Database'!$A:$AA,11,FALSE)),"")</f>
        <v/>
      </c>
      <c r="D3207" t="str">
        <f t="shared" si="100"/>
        <v/>
      </c>
    </row>
    <row r="3208" spans="1:4" x14ac:dyDescent="0.25">
      <c r="A3208">
        <f t="shared" si="101"/>
        <v>3208</v>
      </c>
      <c r="B3208" t="e">
        <f>IF('Peer Comparison Tool'!$D$11="NR",INDEX('CECL &lt;50B Database'!$A:$A,MATCH(Workings!$A3208,'CECL &lt;50B Database'!$AI:$AI,0)),INDEX('ALLL &lt;50B Database'!$A:$A,MATCH(Workings!$A3208,'ALLL &lt;50B Database'!$AI:$AI,0)))</f>
        <v>#N/A</v>
      </c>
      <c r="C3208" s="3" t="str">
        <f>IFERROR(IFERROR(VLOOKUP($B3208,'CECL &lt;50B Database'!$A:$AA,11,FALSE),VLOOKUP($B3208,'ALLL &lt;50B Database'!$A:$AA,11,FALSE)),"")</f>
        <v/>
      </c>
      <c r="D3208" t="str">
        <f t="shared" si="100"/>
        <v/>
      </c>
    </row>
    <row r="3209" spans="1:4" x14ac:dyDescent="0.25">
      <c r="A3209">
        <f t="shared" si="101"/>
        <v>3209</v>
      </c>
      <c r="B3209" t="e">
        <f>IF('Peer Comparison Tool'!$D$11="NR",INDEX('CECL &lt;50B Database'!$A:$A,MATCH(Workings!$A3209,'CECL &lt;50B Database'!$AI:$AI,0)),INDEX('ALLL &lt;50B Database'!$A:$A,MATCH(Workings!$A3209,'ALLL &lt;50B Database'!$AI:$AI,0)))</f>
        <v>#N/A</v>
      </c>
      <c r="C3209" s="3" t="str">
        <f>IFERROR(IFERROR(VLOOKUP($B3209,'CECL &lt;50B Database'!$A:$AA,11,FALSE),VLOOKUP($B3209,'ALLL &lt;50B Database'!$A:$AA,11,FALSE)),"")</f>
        <v/>
      </c>
      <c r="D3209" t="str">
        <f t="shared" si="100"/>
        <v/>
      </c>
    </row>
    <row r="3210" spans="1:4" x14ac:dyDescent="0.25">
      <c r="A3210">
        <f t="shared" si="101"/>
        <v>3210</v>
      </c>
      <c r="B3210" t="e">
        <f>IF('Peer Comparison Tool'!$D$11="NR",INDEX('CECL &lt;50B Database'!$A:$A,MATCH(Workings!$A3210,'CECL &lt;50B Database'!$AI:$AI,0)),INDEX('ALLL &lt;50B Database'!$A:$A,MATCH(Workings!$A3210,'ALLL &lt;50B Database'!$AI:$AI,0)))</f>
        <v>#N/A</v>
      </c>
      <c r="C3210" s="3" t="str">
        <f>IFERROR(IFERROR(VLOOKUP($B3210,'CECL &lt;50B Database'!$A:$AA,11,FALSE),VLOOKUP($B3210,'ALLL &lt;50B Database'!$A:$AA,11,FALSE)),"")</f>
        <v/>
      </c>
      <c r="D3210" t="str">
        <f t="shared" si="100"/>
        <v/>
      </c>
    </row>
    <row r="3211" spans="1:4" x14ac:dyDescent="0.25">
      <c r="A3211">
        <f t="shared" si="101"/>
        <v>3211</v>
      </c>
      <c r="B3211" t="e">
        <f>IF('Peer Comparison Tool'!$D$11="NR",INDEX('CECL &lt;50B Database'!$A:$A,MATCH(Workings!$A3211,'CECL &lt;50B Database'!$AI:$AI,0)),INDEX('ALLL &lt;50B Database'!$A:$A,MATCH(Workings!$A3211,'ALLL &lt;50B Database'!$AI:$AI,0)))</f>
        <v>#N/A</v>
      </c>
      <c r="C3211" s="3" t="str">
        <f>IFERROR(IFERROR(VLOOKUP($B3211,'CECL &lt;50B Database'!$A:$AA,11,FALSE),VLOOKUP($B3211,'ALLL &lt;50B Database'!$A:$AA,11,FALSE)),"")</f>
        <v/>
      </c>
      <c r="D3211" t="str">
        <f t="shared" si="100"/>
        <v/>
      </c>
    </row>
    <row r="3212" spans="1:4" x14ac:dyDescent="0.25">
      <c r="A3212">
        <f t="shared" si="101"/>
        <v>3212</v>
      </c>
      <c r="B3212" t="e">
        <f>IF('Peer Comparison Tool'!$D$11="NR",INDEX('CECL &lt;50B Database'!$A:$A,MATCH(Workings!$A3212,'CECL &lt;50B Database'!$AI:$AI,0)),INDEX('ALLL &lt;50B Database'!$A:$A,MATCH(Workings!$A3212,'ALLL &lt;50B Database'!$AI:$AI,0)))</f>
        <v>#N/A</v>
      </c>
      <c r="C3212" s="3" t="str">
        <f>IFERROR(IFERROR(VLOOKUP($B3212,'CECL &lt;50B Database'!$A:$AA,11,FALSE),VLOOKUP($B3212,'ALLL &lt;50B Database'!$A:$AA,11,FALSE)),"")</f>
        <v/>
      </c>
      <c r="D3212" t="str">
        <f t="shared" si="100"/>
        <v/>
      </c>
    </row>
    <row r="3213" spans="1:4" x14ac:dyDescent="0.25">
      <c r="A3213">
        <f t="shared" si="101"/>
        <v>3213</v>
      </c>
      <c r="B3213" t="e">
        <f>IF('Peer Comparison Tool'!$D$11="NR",INDEX('CECL &lt;50B Database'!$A:$A,MATCH(Workings!$A3213,'CECL &lt;50B Database'!$AI:$AI,0)),INDEX('ALLL &lt;50B Database'!$A:$A,MATCH(Workings!$A3213,'ALLL &lt;50B Database'!$AI:$AI,0)))</f>
        <v>#N/A</v>
      </c>
      <c r="C3213" s="3" t="str">
        <f>IFERROR(IFERROR(VLOOKUP($B3213,'CECL &lt;50B Database'!$A:$AA,11,FALSE),VLOOKUP($B3213,'ALLL &lt;50B Database'!$A:$AA,11,FALSE)),"")</f>
        <v/>
      </c>
      <c r="D3213" t="str">
        <f t="shared" si="100"/>
        <v/>
      </c>
    </row>
    <row r="3214" spans="1:4" x14ac:dyDescent="0.25">
      <c r="A3214">
        <f t="shared" si="101"/>
        <v>3214</v>
      </c>
      <c r="B3214" t="e">
        <f>IF('Peer Comparison Tool'!$D$11="NR",INDEX('CECL &lt;50B Database'!$A:$A,MATCH(Workings!$A3214,'CECL &lt;50B Database'!$AI:$AI,0)),INDEX('ALLL &lt;50B Database'!$A:$A,MATCH(Workings!$A3214,'ALLL &lt;50B Database'!$AI:$AI,0)))</f>
        <v>#N/A</v>
      </c>
      <c r="C3214" s="3" t="str">
        <f>IFERROR(IFERROR(VLOOKUP($B3214,'CECL &lt;50B Database'!$A:$AA,11,FALSE),VLOOKUP($B3214,'ALLL &lt;50B Database'!$A:$AA,11,FALSE)),"")</f>
        <v/>
      </c>
      <c r="D3214" t="str">
        <f t="shared" si="100"/>
        <v/>
      </c>
    </row>
    <row r="3215" spans="1:4" x14ac:dyDescent="0.25">
      <c r="A3215">
        <f t="shared" si="101"/>
        <v>3215</v>
      </c>
      <c r="B3215" t="e">
        <f>IF('Peer Comparison Tool'!$D$11="NR",INDEX('CECL &lt;50B Database'!$A:$A,MATCH(Workings!$A3215,'CECL &lt;50B Database'!$AI:$AI,0)),INDEX('ALLL &lt;50B Database'!$A:$A,MATCH(Workings!$A3215,'ALLL &lt;50B Database'!$AI:$AI,0)))</f>
        <v>#N/A</v>
      </c>
      <c r="C3215" s="3" t="str">
        <f>IFERROR(IFERROR(VLOOKUP($B3215,'CECL &lt;50B Database'!$A:$AA,11,FALSE),VLOOKUP($B3215,'ALLL &lt;50B Database'!$A:$AA,11,FALSE)),"")</f>
        <v/>
      </c>
      <c r="D3215" t="str">
        <f t="shared" si="100"/>
        <v/>
      </c>
    </row>
    <row r="3216" spans="1:4" x14ac:dyDescent="0.25">
      <c r="A3216">
        <f t="shared" si="101"/>
        <v>3216</v>
      </c>
      <c r="B3216" t="e">
        <f>IF('Peer Comparison Tool'!$D$11="NR",INDEX('CECL &lt;50B Database'!$A:$A,MATCH(Workings!$A3216,'CECL &lt;50B Database'!$AI:$AI,0)),INDEX('ALLL &lt;50B Database'!$A:$A,MATCH(Workings!$A3216,'ALLL &lt;50B Database'!$AI:$AI,0)))</f>
        <v>#N/A</v>
      </c>
      <c r="C3216" s="3" t="str">
        <f>IFERROR(IFERROR(VLOOKUP($B3216,'CECL &lt;50B Database'!$A:$AA,11,FALSE),VLOOKUP($B3216,'ALLL &lt;50B Database'!$A:$AA,11,FALSE)),"")</f>
        <v/>
      </c>
      <c r="D3216" t="str">
        <f t="shared" si="100"/>
        <v/>
      </c>
    </row>
    <row r="3217" spans="1:4" x14ac:dyDescent="0.25">
      <c r="A3217">
        <f t="shared" si="101"/>
        <v>3217</v>
      </c>
      <c r="B3217" t="e">
        <f>IF('Peer Comparison Tool'!$D$11="NR",INDEX('CECL &lt;50B Database'!$A:$A,MATCH(Workings!$A3217,'CECL &lt;50B Database'!$AI:$AI,0)),INDEX('ALLL &lt;50B Database'!$A:$A,MATCH(Workings!$A3217,'ALLL &lt;50B Database'!$AI:$AI,0)))</f>
        <v>#N/A</v>
      </c>
      <c r="C3217" s="3" t="str">
        <f>IFERROR(IFERROR(VLOOKUP($B3217,'CECL &lt;50B Database'!$A:$AA,11,FALSE),VLOOKUP($B3217,'ALLL &lt;50B Database'!$A:$AA,11,FALSE)),"")</f>
        <v/>
      </c>
      <c r="D3217" t="str">
        <f t="shared" si="100"/>
        <v/>
      </c>
    </row>
    <row r="3218" spans="1:4" x14ac:dyDescent="0.25">
      <c r="A3218">
        <f t="shared" si="101"/>
        <v>3218</v>
      </c>
      <c r="B3218" t="e">
        <f>IF('Peer Comparison Tool'!$D$11="NR",INDEX('CECL &lt;50B Database'!$A:$A,MATCH(Workings!$A3218,'CECL &lt;50B Database'!$AI:$AI,0)),INDEX('ALLL &lt;50B Database'!$A:$A,MATCH(Workings!$A3218,'ALLL &lt;50B Database'!$AI:$AI,0)))</f>
        <v>#N/A</v>
      </c>
      <c r="C3218" s="3" t="str">
        <f>IFERROR(IFERROR(VLOOKUP($B3218,'CECL &lt;50B Database'!$A:$AA,11,FALSE),VLOOKUP($B3218,'ALLL &lt;50B Database'!$A:$AA,11,FALSE)),"")</f>
        <v/>
      </c>
      <c r="D3218" t="str">
        <f t="shared" si="100"/>
        <v/>
      </c>
    </row>
    <row r="3219" spans="1:4" x14ac:dyDescent="0.25">
      <c r="A3219">
        <f t="shared" si="101"/>
        <v>3219</v>
      </c>
      <c r="B3219" t="e">
        <f>IF('Peer Comparison Tool'!$D$11="NR",INDEX('CECL &lt;50B Database'!$A:$A,MATCH(Workings!$A3219,'CECL &lt;50B Database'!$AI:$AI,0)),INDEX('ALLL &lt;50B Database'!$A:$A,MATCH(Workings!$A3219,'ALLL &lt;50B Database'!$AI:$AI,0)))</f>
        <v>#N/A</v>
      </c>
      <c r="C3219" s="3" t="str">
        <f>IFERROR(IFERROR(VLOOKUP($B3219,'CECL &lt;50B Database'!$A:$AA,11,FALSE),VLOOKUP($B3219,'ALLL &lt;50B Database'!$A:$AA,11,FALSE)),"")</f>
        <v/>
      </c>
      <c r="D3219" t="str">
        <f t="shared" si="100"/>
        <v/>
      </c>
    </row>
    <row r="3220" spans="1:4" x14ac:dyDescent="0.25">
      <c r="A3220">
        <f t="shared" si="101"/>
        <v>3220</v>
      </c>
      <c r="B3220" t="e">
        <f>IF('Peer Comparison Tool'!$D$11="NR",INDEX('CECL &lt;50B Database'!$A:$A,MATCH(Workings!$A3220,'CECL &lt;50B Database'!$AI:$AI,0)),INDEX('ALLL &lt;50B Database'!$A:$A,MATCH(Workings!$A3220,'ALLL &lt;50B Database'!$AI:$AI,0)))</f>
        <v>#N/A</v>
      </c>
      <c r="C3220" s="3" t="str">
        <f>IFERROR(IFERROR(VLOOKUP($B3220,'CECL &lt;50B Database'!$A:$AA,11,FALSE),VLOOKUP($B3220,'ALLL &lt;50B Database'!$A:$AA,11,FALSE)),"")</f>
        <v/>
      </c>
      <c r="D3220" t="str">
        <f t="shared" si="100"/>
        <v/>
      </c>
    </row>
    <row r="3221" spans="1:4" x14ac:dyDescent="0.25">
      <c r="A3221">
        <f t="shared" si="101"/>
        <v>3221</v>
      </c>
      <c r="B3221" t="e">
        <f>IF('Peer Comparison Tool'!$D$11="NR",INDEX('CECL &lt;50B Database'!$A:$A,MATCH(Workings!$A3221,'CECL &lt;50B Database'!$AI:$AI,0)),INDEX('ALLL &lt;50B Database'!$A:$A,MATCH(Workings!$A3221,'ALLL &lt;50B Database'!$AI:$AI,0)))</f>
        <v>#N/A</v>
      </c>
      <c r="C3221" s="3" t="str">
        <f>IFERROR(IFERROR(VLOOKUP($B3221,'CECL &lt;50B Database'!$A:$AA,11,FALSE),VLOOKUP($B3221,'ALLL &lt;50B Database'!$A:$AA,11,FALSE)),"")</f>
        <v/>
      </c>
      <c r="D3221" t="str">
        <f t="shared" si="100"/>
        <v/>
      </c>
    </row>
    <row r="3222" spans="1:4" x14ac:dyDescent="0.25">
      <c r="A3222">
        <f t="shared" si="101"/>
        <v>3222</v>
      </c>
      <c r="B3222" t="e">
        <f>IF('Peer Comparison Tool'!$D$11="NR",INDEX('CECL &lt;50B Database'!$A:$A,MATCH(Workings!$A3222,'CECL &lt;50B Database'!$AI:$AI,0)),INDEX('ALLL &lt;50B Database'!$A:$A,MATCH(Workings!$A3222,'ALLL &lt;50B Database'!$AI:$AI,0)))</f>
        <v>#N/A</v>
      </c>
      <c r="C3222" s="3" t="str">
        <f>IFERROR(IFERROR(VLOOKUP($B3222,'CECL &lt;50B Database'!$A:$AA,11,FALSE),VLOOKUP($B3222,'ALLL &lt;50B Database'!$A:$AA,11,FALSE)),"")</f>
        <v/>
      </c>
      <c r="D3222" t="str">
        <f t="shared" si="100"/>
        <v/>
      </c>
    </row>
    <row r="3223" spans="1:4" x14ac:dyDescent="0.25">
      <c r="A3223">
        <f t="shared" si="101"/>
        <v>3223</v>
      </c>
      <c r="B3223" t="e">
        <f>IF('Peer Comparison Tool'!$D$11="NR",INDEX('CECL &lt;50B Database'!$A:$A,MATCH(Workings!$A3223,'CECL &lt;50B Database'!$AI:$AI,0)),INDEX('ALLL &lt;50B Database'!$A:$A,MATCH(Workings!$A3223,'ALLL &lt;50B Database'!$AI:$AI,0)))</f>
        <v>#N/A</v>
      </c>
      <c r="C3223" s="3" t="str">
        <f>IFERROR(IFERROR(VLOOKUP($B3223,'CECL &lt;50B Database'!$A:$AA,11,FALSE),VLOOKUP($B3223,'ALLL &lt;50B Database'!$A:$AA,11,FALSE)),"")</f>
        <v/>
      </c>
      <c r="D3223" t="str">
        <f t="shared" si="100"/>
        <v/>
      </c>
    </row>
    <row r="3224" spans="1:4" x14ac:dyDescent="0.25">
      <c r="A3224">
        <f t="shared" si="101"/>
        <v>3224</v>
      </c>
      <c r="B3224" t="e">
        <f>IF('Peer Comparison Tool'!$D$11="NR",INDEX('CECL &lt;50B Database'!$A:$A,MATCH(Workings!$A3224,'CECL &lt;50B Database'!$AI:$AI,0)),INDEX('ALLL &lt;50B Database'!$A:$A,MATCH(Workings!$A3224,'ALLL &lt;50B Database'!$AI:$AI,0)))</f>
        <v>#N/A</v>
      </c>
      <c r="C3224" s="3" t="str">
        <f>IFERROR(IFERROR(VLOOKUP($B3224,'CECL &lt;50B Database'!$A:$AA,11,FALSE),VLOOKUP($B3224,'ALLL &lt;50B Database'!$A:$AA,11,FALSE)),"")</f>
        <v/>
      </c>
      <c r="D3224" t="str">
        <f t="shared" si="100"/>
        <v/>
      </c>
    </row>
    <row r="3225" spans="1:4" x14ac:dyDescent="0.25">
      <c r="A3225">
        <f t="shared" si="101"/>
        <v>3225</v>
      </c>
      <c r="B3225" t="e">
        <f>IF('Peer Comparison Tool'!$D$11="NR",INDEX('CECL &lt;50B Database'!$A:$A,MATCH(Workings!$A3225,'CECL &lt;50B Database'!$AI:$AI,0)),INDEX('ALLL &lt;50B Database'!$A:$A,MATCH(Workings!$A3225,'ALLL &lt;50B Database'!$AI:$AI,0)))</f>
        <v>#N/A</v>
      </c>
      <c r="C3225" s="3" t="str">
        <f>IFERROR(IFERROR(VLOOKUP($B3225,'CECL &lt;50B Database'!$A:$AA,11,FALSE),VLOOKUP($B3225,'ALLL &lt;50B Database'!$A:$AA,11,FALSE)),"")</f>
        <v/>
      </c>
      <c r="D3225" t="str">
        <f t="shared" si="100"/>
        <v/>
      </c>
    </row>
    <row r="3226" spans="1:4" x14ac:dyDescent="0.25">
      <c r="A3226">
        <f t="shared" si="101"/>
        <v>3226</v>
      </c>
      <c r="B3226" t="e">
        <f>IF('Peer Comparison Tool'!$D$11="NR",INDEX('CECL &lt;50B Database'!$A:$A,MATCH(Workings!$A3226,'CECL &lt;50B Database'!$AI:$AI,0)),INDEX('ALLL &lt;50B Database'!$A:$A,MATCH(Workings!$A3226,'ALLL &lt;50B Database'!$AI:$AI,0)))</f>
        <v>#N/A</v>
      </c>
      <c r="C3226" s="3" t="str">
        <f>IFERROR(IFERROR(VLOOKUP($B3226,'CECL &lt;50B Database'!$A:$AA,11,FALSE),VLOOKUP($B3226,'ALLL &lt;50B Database'!$A:$AA,11,FALSE)),"")</f>
        <v/>
      </c>
      <c r="D3226" t="str">
        <f t="shared" si="100"/>
        <v/>
      </c>
    </row>
    <row r="3227" spans="1:4" x14ac:dyDescent="0.25">
      <c r="A3227">
        <f t="shared" si="101"/>
        <v>3227</v>
      </c>
      <c r="B3227" t="e">
        <f>IF('Peer Comparison Tool'!$D$11="NR",INDEX('CECL &lt;50B Database'!$A:$A,MATCH(Workings!$A3227,'CECL &lt;50B Database'!$AI:$AI,0)),INDEX('ALLL &lt;50B Database'!$A:$A,MATCH(Workings!$A3227,'ALLL &lt;50B Database'!$AI:$AI,0)))</f>
        <v>#N/A</v>
      </c>
      <c r="C3227" s="3" t="str">
        <f>IFERROR(IFERROR(VLOOKUP($B3227,'CECL &lt;50B Database'!$A:$AA,11,FALSE),VLOOKUP($B3227,'ALLL &lt;50B Database'!$A:$AA,11,FALSE)),"")</f>
        <v/>
      </c>
      <c r="D3227" t="str">
        <f t="shared" si="100"/>
        <v/>
      </c>
    </row>
    <row r="3228" spans="1:4" x14ac:dyDescent="0.25">
      <c r="A3228">
        <f t="shared" si="101"/>
        <v>3228</v>
      </c>
      <c r="B3228" t="e">
        <f>IF('Peer Comparison Tool'!$D$11="NR",INDEX('CECL &lt;50B Database'!$A:$A,MATCH(Workings!$A3228,'CECL &lt;50B Database'!$AI:$AI,0)),INDEX('ALLL &lt;50B Database'!$A:$A,MATCH(Workings!$A3228,'ALLL &lt;50B Database'!$AI:$AI,0)))</f>
        <v>#N/A</v>
      </c>
      <c r="C3228" s="3" t="str">
        <f>IFERROR(IFERROR(VLOOKUP($B3228,'CECL &lt;50B Database'!$A:$AA,11,FALSE),VLOOKUP($B3228,'ALLL &lt;50B Database'!$A:$AA,11,FALSE)),"")</f>
        <v/>
      </c>
      <c r="D3228" t="str">
        <f t="shared" si="100"/>
        <v/>
      </c>
    </row>
    <row r="3229" spans="1:4" x14ac:dyDescent="0.25">
      <c r="A3229">
        <f t="shared" si="101"/>
        <v>3229</v>
      </c>
      <c r="B3229" t="e">
        <f>IF('Peer Comparison Tool'!$D$11="NR",INDEX('CECL &lt;50B Database'!$A:$A,MATCH(Workings!$A3229,'CECL &lt;50B Database'!$AI:$AI,0)),INDEX('ALLL &lt;50B Database'!$A:$A,MATCH(Workings!$A3229,'ALLL &lt;50B Database'!$AI:$AI,0)))</f>
        <v>#N/A</v>
      </c>
      <c r="C3229" s="3" t="str">
        <f>IFERROR(IFERROR(VLOOKUP($B3229,'CECL &lt;50B Database'!$A:$AA,11,FALSE),VLOOKUP($B3229,'ALLL &lt;50B Database'!$A:$AA,11,FALSE)),"")</f>
        <v/>
      </c>
      <c r="D3229" t="str">
        <f t="shared" si="100"/>
        <v/>
      </c>
    </row>
    <row r="3230" spans="1:4" x14ac:dyDescent="0.25">
      <c r="A3230">
        <f t="shared" si="101"/>
        <v>3230</v>
      </c>
      <c r="B3230" t="e">
        <f>IF('Peer Comparison Tool'!$D$11="NR",INDEX('CECL &lt;50B Database'!$A:$A,MATCH(Workings!$A3230,'CECL &lt;50B Database'!$AI:$AI,0)),INDEX('ALLL &lt;50B Database'!$A:$A,MATCH(Workings!$A3230,'ALLL &lt;50B Database'!$AI:$AI,0)))</f>
        <v>#N/A</v>
      </c>
      <c r="C3230" s="3" t="str">
        <f>IFERROR(IFERROR(VLOOKUP($B3230,'CECL &lt;50B Database'!$A:$AA,11,FALSE),VLOOKUP($B3230,'ALLL &lt;50B Database'!$A:$AA,11,FALSE)),"")</f>
        <v/>
      </c>
      <c r="D3230" t="str">
        <f t="shared" si="100"/>
        <v/>
      </c>
    </row>
    <row r="3231" spans="1:4" x14ac:dyDescent="0.25">
      <c r="A3231">
        <f t="shared" si="101"/>
        <v>3231</v>
      </c>
      <c r="B3231" t="e">
        <f>IF('Peer Comparison Tool'!$D$11="NR",INDEX('CECL &lt;50B Database'!$A:$A,MATCH(Workings!$A3231,'CECL &lt;50B Database'!$AI:$AI,0)),INDEX('ALLL &lt;50B Database'!$A:$A,MATCH(Workings!$A3231,'ALLL &lt;50B Database'!$AI:$AI,0)))</f>
        <v>#N/A</v>
      </c>
      <c r="C3231" s="3" t="str">
        <f>IFERROR(IFERROR(VLOOKUP($B3231,'CECL &lt;50B Database'!$A:$AA,11,FALSE),VLOOKUP($B3231,'ALLL &lt;50B Database'!$A:$AA,11,FALSE)),"")</f>
        <v/>
      </c>
      <c r="D3231" t="str">
        <f t="shared" si="100"/>
        <v/>
      </c>
    </row>
    <row r="3232" spans="1:4" x14ac:dyDescent="0.25">
      <c r="A3232">
        <f t="shared" si="101"/>
        <v>3232</v>
      </c>
      <c r="B3232" t="e">
        <f>IF('Peer Comparison Tool'!$D$11="NR",INDEX('CECL &lt;50B Database'!$A:$A,MATCH(Workings!$A3232,'CECL &lt;50B Database'!$AI:$AI,0)),INDEX('ALLL &lt;50B Database'!$A:$A,MATCH(Workings!$A3232,'ALLL &lt;50B Database'!$AI:$AI,0)))</f>
        <v>#N/A</v>
      </c>
      <c r="C3232" s="3" t="str">
        <f>IFERROR(IFERROR(VLOOKUP($B3232,'CECL &lt;50B Database'!$A:$AA,11,FALSE),VLOOKUP($B3232,'ALLL &lt;50B Database'!$A:$AA,11,FALSE)),"")</f>
        <v/>
      </c>
      <c r="D3232" t="str">
        <f t="shared" si="100"/>
        <v/>
      </c>
    </row>
    <row r="3233" spans="1:4" x14ac:dyDescent="0.25">
      <c r="A3233">
        <f t="shared" si="101"/>
        <v>3233</v>
      </c>
      <c r="B3233" t="e">
        <f>IF('Peer Comparison Tool'!$D$11="NR",INDEX('CECL &lt;50B Database'!$A:$A,MATCH(Workings!$A3233,'CECL &lt;50B Database'!$AI:$AI,0)),INDEX('ALLL &lt;50B Database'!$A:$A,MATCH(Workings!$A3233,'ALLL &lt;50B Database'!$AI:$AI,0)))</f>
        <v>#N/A</v>
      </c>
      <c r="C3233" s="3" t="str">
        <f>IFERROR(IFERROR(VLOOKUP($B3233,'CECL &lt;50B Database'!$A:$AA,11,FALSE),VLOOKUP($B3233,'ALLL &lt;50B Database'!$A:$AA,11,FALSE)),"")</f>
        <v/>
      </c>
      <c r="D3233" t="str">
        <f t="shared" si="100"/>
        <v/>
      </c>
    </row>
    <row r="3234" spans="1:4" x14ac:dyDescent="0.25">
      <c r="A3234">
        <f t="shared" si="101"/>
        <v>3234</v>
      </c>
      <c r="B3234" t="e">
        <f>IF('Peer Comparison Tool'!$D$11="NR",INDEX('CECL &lt;50B Database'!$A:$A,MATCH(Workings!$A3234,'CECL &lt;50B Database'!$AI:$AI,0)),INDEX('ALLL &lt;50B Database'!$A:$A,MATCH(Workings!$A3234,'ALLL &lt;50B Database'!$AI:$AI,0)))</f>
        <v>#N/A</v>
      </c>
      <c r="C3234" s="3" t="str">
        <f>IFERROR(IFERROR(VLOOKUP($B3234,'CECL &lt;50B Database'!$A:$AA,11,FALSE),VLOOKUP($B3234,'ALLL &lt;50B Database'!$A:$AA,11,FALSE)),"")</f>
        <v/>
      </c>
      <c r="D3234" t="str">
        <f t="shared" si="100"/>
        <v/>
      </c>
    </row>
    <row r="3235" spans="1:4" x14ac:dyDescent="0.25">
      <c r="A3235">
        <f t="shared" si="101"/>
        <v>3235</v>
      </c>
      <c r="B3235" t="e">
        <f>IF('Peer Comparison Tool'!$D$11="NR",INDEX('CECL &lt;50B Database'!$A:$A,MATCH(Workings!$A3235,'CECL &lt;50B Database'!$AI:$AI,0)),INDEX('ALLL &lt;50B Database'!$A:$A,MATCH(Workings!$A3235,'ALLL &lt;50B Database'!$AI:$AI,0)))</f>
        <v>#N/A</v>
      </c>
      <c r="C3235" s="3" t="str">
        <f>IFERROR(IFERROR(VLOOKUP($B3235,'CECL &lt;50B Database'!$A:$AA,11,FALSE),VLOOKUP($B3235,'ALLL &lt;50B Database'!$A:$AA,11,FALSE)),"")</f>
        <v/>
      </c>
      <c r="D3235" t="str">
        <f t="shared" si="100"/>
        <v/>
      </c>
    </row>
    <row r="3236" spans="1:4" x14ac:dyDescent="0.25">
      <c r="A3236">
        <f t="shared" si="101"/>
        <v>3236</v>
      </c>
      <c r="B3236" t="e">
        <f>IF('Peer Comparison Tool'!$D$11="NR",INDEX('CECL &lt;50B Database'!$A:$A,MATCH(Workings!$A3236,'CECL &lt;50B Database'!$AI:$AI,0)),INDEX('ALLL &lt;50B Database'!$A:$A,MATCH(Workings!$A3236,'ALLL &lt;50B Database'!$AI:$AI,0)))</f>
        <v>#N/A</v>
      </c>
      <c r="C3236" s="3" t="str">
        <f>IFERROR(IFERROR(VLOOKUP($B3236,'CECL &lt;50B Database'!$A:$AA,11,FALSE),VLOOKUP($B3236,'ALLL &lt;50B Database'!$A:$AA,11,FALSE)),"")</f>
        <v/>
      </c>
      <c r="D3236" t="str">
        <f t="shared" si="100"/>
        <v/>
      </c>
    </row>
    <row r="3237" spans="1:4" x14ac:dyDescent="0.25">
      <c r="A3237">
        <f t="shared" si="101"/>
        <v>3237</v>
      </c>
      <c r="B3237" t="e">
        <f>IF('Peer Comparison Tool'!$D$11="NR",INDEX('CECL &lt;50B Database'!$A:$A,MATCH(Workings!$A3237,'CECL &lt;50B Database'!$AI:$AI,0)),INDEX('ALLL &lt;50B Database'!$A:$A,MATCH(Workings!$A3237,'ALLL &lt;50B Database'!$AI:$AI,0)))</f>
        <v>#N/A</v>
      </c>
      <c r="C3237" s="3" t="str">
        <f>IFERROR(IFERROR(VLOOKUP($B3237,'CECL &lt;50B Database'!$A:$AA,11,FALSE),VLOOKUP($B3237,'ALLL &lt;50B Database'!$A:$AA,11,FALSE)),"")</f>
        <v/>
      </c>
      <c r="D3237" t="str">
        <f t="shared" si="100"/>
        <v/>
      </c>
    </row>
    <row r="3238" spans="1:4" x14ac:dyDescent="0.25">
      <c r="A3238">
        <f t="shared" si="101"/>
        <v>3238</v>
      </c>
      <c r="B3238" t="e">
        <f>IF('Peer Comparison Tool'!$D$11="NR",INDEX('CECL &lt;50B Database'!$A:$A,MATCH(Workings!$A3238,'CECL &lt;50B Database'!$AI:$AI,0)),INDEX('ALLL &lt;50B Database'!$A:$A,MATCH(Workings!$A3238,'ALLL &lt;50B Database'!$AI:$AI,0)))</f>
        <v>#N/A</v>
      </c>
      <c r="C3238" s="3" t="str">
        <f>IFERROR(IFERROR(VLOOKUP($B3238,'CECL &lt;50B Database'!$A:$AA,11,FALSE),VLOOKUP($B3238,'ALLL &lt;50B Database'!$A:$AA,11,FALSE)),"")</f>
        <v/>
      </c>
      <c r="D3238" t="str">
        <f t="shared" si="100"/>
        <v/>
      </c>
    </row>
    <row r="3239" spans="1:4" x14ac:dyDescent="0.25">
      <c r="A3239">
        <f t="shared" si="101"/>
        <v>3239</v>
      </c>
      <c r="B3239" t="e">
        <f>IF('Peer Comparison Tool'!$D$11="NR",INDEX('CECL &lt;50B Database'!$A:$A,MATCH(Workings!$A3239,'CECL &lt;50B Database'!$AI:$AI,0)),INDEX('ALLL &lt;50B Database'!$A:$A,MATCH(Workings!$A3239,'ALLL &lt;50B Database'!$AI:$AI,0)))</f>
        <v>#N/A</v>
      </c>
      <c r="C3239" s="3" t="str">
        <f>IFERROR(IFERROR(VLOOKUP($B3239,'CECL &lt;50B Database'!$A:$AA,11,FALSE),VLOOKUP($B3239,'ALLL &lt;50B Database'!$A:$AA,11,FALSE)),"")</f>
        <v/>
      </c>
      <c r="D3239" t="str">
        <f t="shared" si="100"/>
        <v/>
      </c>
    </row>
    <row r="3240" spans="1:4" x14ac:dyDescent="0.25">
      <c r="A3240">
        <f t="shared" si="101"/>
        <v>3240</v>
      </c>
      <c r="B3240" t="e">
        <f>IF('Peer Comparison Tool'!$D$11="NR",INDEX('CECL &lt;50B Database'!$A:$A,MATCH(Workings!$A3240,'CECL &lt;50B Database'!$AI:$AI,0)),INDEX('ALLL &lt;50B Database'!$A:$A,MATCH(Workings!$A3240,'ALLL &lt;50B Database'!$AI:$AI,0)))</f>
        <v>#N/A</v>
      </c>
      <c r="C3240" s="3" t="str">
        <f>IFERROR(IFERROR(VLOOKUP($B3240,'CECL &lt;50B Database'!$A:$AA,11,FALSE),VLOOKUP($B3240,'ALLL &lt;50B Database'!$A:$AA,11,FALSE)),"")</f>
        <v/>
      </c>
      <c r="D3240" t="str">
        <f t="shared" si="100"/>
        <v/>
      </c>
    </row>
    <row r="3241" spans="1:4" x14ac:dyDescent="0.25">
      <c r="A3241">
        <f t="shared" si="101"/>
        <v>3241</v>
      </c>
      <c r="B3241" t="e">
        <f>IF('Peer Comparison Tool'!$D$11="NR",INDEX('CECL &lt;50B Database'!$A:$A,MATCH(Workings!$A3241,'CECL &lt;50B Database'!$AI:$AI,0)),INDEX('ALLL &lt;50B Database'!$A:$A,MATCH(Workings!$A3241,'ALLL &lt;50B Database'!$AI:$AI,0)))</f>
        <v>#N/A</v>
      </c>
      <c r="C3241" s="3" t="str">
        <f>IFERROR(IFERROR(VLOOKUP($B3241,'CECL &lt;50B Database'!$A:$AA,11,FALSE),VLOOKUP($B3241,'ALLL &lt;50B Database'!$A:$AA,11,FALSE)),"")</f>
        <v/>
      </c>
      <c r="D3241" t="str">
        <f t="shared" si="100"/>
        <v/>
      </c>
    </row>
    <row r="3242" spans="1:4" x14ac:dyDescent="0.25">
      <c r="A3242">
        <f t="shared" si="101"/>
        <v>3242</v>
      </c>
      <c r="B3242" t="e">
        <f>IF('Peer Comparison Tool'!$D$11="NR",INDEX('CECL &lt;50B Database'!$A:$A,MATCH(Workings!$A3242,'CECL &lt;50B Database'!$AI:$AI,0)),INDEX('ALLL &lt;50B Database'!$A:$A,MATCH(Workings!$A3242,'ALLL &lt;50B Database'!$AI:$AI,0)))</f>
        <v>#N/A</v>
      </c>
      <c r="C3242" s="3" t="str">
        <f>IFERROR(IFERROR(VLOOKUP($B3242,'CECL &lt;50B Database'!$A:$AA,11,FALSE),VLOOKUP($B3242,'ALLL &lt;50B Database'!$A:$AA,11,FALSE)),"")</f>
        <v/>
      </c>
      <c r="D3242" t="str">
        <f t="shared" si="100"/>
        <v/>
      </c>
    </row>
    <row r="3243" spans="1:4" x14ac:dyDescent="0.25">
      <c r="A3243">
        <f t="shared" si="101"/>
        <v>3243</v>
      </c>
      <c r="B3243" t="e">
        <f>IF('Peer Comparison Tool'!$D$11="NR",INDEX('CECL &lt;50B Database'!$A:$A,MATCH(Workings!$A3243,'CECL &lt;50B Database'!$AI:$AI,0)),INDEX('ALLL &lt;50B Database'!$A:$A,MATCH(Workings!$A3243,'ALLL &lt;50B Database'!$AI:$AI,0)))</f>
        <v>#N/A</v>
      </c>
      <c r="C3243" s="3" t="str">
        <f>IFERROR(IFERROR(VLOOKUP($B3243,'CECL &lt;50B Database'!$A:$AA,11,FALSE),VLOOKUP($B3243,'ALLL &lt;50B Database'!$A:$AA,11,FALSE)),"")</f>
        <v/>
      </c>
      <c r="D3243" t="str">
        <f t="shared" si="100"/>
        <v/>
      </c>
    </row>
    <row r="3244" spans="1:4" x14ac:dyDescent="0.25">
      <c r="A3244">
        <f t="shared" si="101"/>
        <v>3244</v>
      </c>
      <c r="B3244" t="e">
        <f>IF('Peer Comparison Tool'!$D$11="NR",INDEX('CECL &lt;50B Database'!$A:$A,MATCH(Workings!$A3244,'CECL &lt;50B Database'!$AI:$AI,0)),INDEX('ALLL &lt;50B Database'!$A:$A,MATCH(Workings!$A3244,'ALLL &lt;50B Database'!$AI:$AI,0)))</f>
        <v>#N/A</v>
      </c>
      <c r="C3244" s="3" t="str">
        <f>IFERROR(IFERROR(VLOOKUP($B3244,'CECL &lt;50B Database'!$A:$AA,11,FALSE),VLOOKUP($B3244,'ALLL &lt;50B Database'!$A:$AA,11,FALSE)),"")</f>
        <v/>
      </c>
      <c r="D3244" t="str">
        <f t="shared" si="100"/>
        <v/>
      </c>
    </row>
    <row r="3245" spans="1:4" x14ac:dyDescent="0.25">
      <c r="A3245">
        <f t="shared" si="101"/>
        <v>3245</v>
      </c>
      <c r="B3245" t="e">
        <f>IF('Peer Comparison Tool'!$D$11="NR",INDEX('CECL &lt;50B Database'!$A:$A,MATCH(Workings!$A3245,'CECL &lt;50B Database'!$AI:$AI,0)),INDEX('ALLL &lt;50B Database'!$A:$A,MATCH(Workings!$A3245,'ALLL &lt;50B Database'!$AI:$AI,0)))</f>
        <v>#N/A</v>
      </c>
      <c r="C3245" s="3" t="str">
        <f>IFERROR(IFERROR(VLOOKUP($B3245,'CECL &lt;50B Database'!$A:$AA,11,FALSE),VLOOKUP($B3245,'ALLL &lt;50B Database'!$A:$AA,11,FALSE)),"")</f>
        <v/>
      </c>
      <c r="D3245" t="str">
        <f t="shared" si="100"/>
        <v/>
      </c>
    </row>
    <row r="3246" spans="1:4" x14ac:dyDescent="0.25">
      <c r="A3246">
        <f t="shared" si="101"/>
        <v>3246</v>
      </c>
      <c r="B3246" t="e">
        <f>IF('Peer Comparison Tool'!$D$11="NR",INDEX('CECL &lt;50B Database'!$A:$A,MATCH(Workings!$A3246,'CECL &lt;50B Database'!$AI:$AI,0)),INDEX('ALLL &lt;50B Database'!$A:$A,MATCH(Workings!$A3246,'ALLL &lt;50B Database'!$AI:$AI,0)))</f>
        <v>#N/A</v>
      </c>
      <c r="C3246" s="3" t="str">
        <f>IFERROR(IFERROR(VLOOKUP($B3246,'CECL &lt;50B Database'!$A:$AA,11,FALSE),VLOOKUP($B3246,'ALLL &lt;50B Database'!$A:$AA,11,FALSE)),"")</f>
        <v/>
      </c>
      <c r="D3246" t="str">
        <f t="shared" si="100"/>
        <v/>
      </c>
    </row>
    <row r="3247" spans="1:4" x14ac:dyDescent="0.25">
      <c r="A3247">
        <f t="shared" si="101"/>
        <v>3247</v>
      </c>
      <c r="B3247" t="e">
        <f>IF('Peer Comparison Tool'!$D$11="NR",INDEX('CECL &lt;50B Database'!$A:$A,MATCH(Workings!$A3247,'CECL &lt;50B Database'!$AI:$AI,0)),INDEX('ALLL &lt;50B Database'!$A:$A,MATCH(Workings!$A3247,'ALLL &lt;50B Database'!$AI:$AI,0)))</f>
        <v>#N/A</v>
      </c>
      <c r="C3247" s="3" t="str">
        <f>IFERROR(IFERROR(VLOOKUP($B3247,'CECL &lt;50B Database'!$A:$AA,11,FALSE),VLOOKUP($B3247,'ALLL &lt;50B Database'!$A:$AA,11,FALSE)),"")</f>
        <v/>
      </c>
      <c r="D3247" t="str">
        <f t="shared" si="100"/>
        <v/>
      </c>
    </row>
    <row r="3248" spans="1:4" x14ac:dyDescent="0.25">
      <c r="A3248">
        <f t="shared" si="101"/>
        <v>3248</v>
      </c>
      <c r="B3248" t="e">
        <f>IF('Peer Comparison Tool'!$D$11="NR",INDEX('CECL &lt;50B Database'!$A:$A,MATCH(Workings!$A3248,'CECL &lt;50B Database'!$AI:$AI,0)),INDEX('ALLL &lt;50B Database'!$A:$A,MATCH(Workings!$A3248,'ALLL &lt;50B Database'!$AI:$AI,0)))</f>
        <v>#N/A</v>
      </c>
      <c r="C3248" s="3" t="str">
        <f>IFERROR(IFERROR(VLOOKUP($B3248,'CECL &lt;50B Database'!$A:$AA,11,FALSE),VLOOKUP($B3248,'ALLL &lt;50B Database'!$A:$AA,11,FALSE)),"")</f>
        <v/>
      </c>
      <c r="D3248" t="str">
        <f t="shared" si="100"/>
        <v/>
      </c>
    </row>
    <row r="3249" spans="1:4" x14ac:dyDescent="0.25">
      <c r="A3249">
        <f t="shared" si="101"/>
        <v>3249</v>
      </c>
      <c r="B3249" t="e">
        <f>IF('Peer Comparison Tool'!$D$11="NR",INDEX('CECL &lt;50B Database'!$A:$A,MATCH(Workings!$A3249,'CECL &lt;50B Database'!$AI:$AI,0)),INDEX('ALLL &lt;50B Database'!$A:$A,MATCH(Workings!$A3249,'ALLL &lt;50B Database'!$AI:$AI,0)))</f>
        <v>#N/A</v>
      </c>
      <c r="C3249" s="3" t="str">
        <f>IFERROR(IFERROR(VLOOKUP($B3249,'CECL &lt;50B Database'!$A:$AA,11,FALSE),VLOOKUP($B3249,'ALLL &lt;50B Database'!$A:$AA,11,FALSE)),"")</f>
        <v/>
      </c>
      <c r="D3249" t="str">
        <f t="shared" si="100"/>
        <v/>
      </c>
    </row>
    <row r="3250" spans="1:4" x14ac:dyDescent="0.25">
      <c r="A3250">
        <f t="shared" si="101"/>
        <v>3250</v>
      </c>
      <c r="B3250" t="e">
        <f>IF('Peer Comparison Tool'!$D$11="NR",INDEX('CECL &lt;50B Database'!$A:$A,MATCH(Workings!$A3250,'CECL &lt;50B Database'!$AI:$AI,0)),INDEX('ALLL &lt;50B Database'!$A:$A,MATCH(Workings!$A3250,'ALLL &lt;50B Database'!$AI:$AI,0)))</f>
        <v>#N/A</v>
      </c>
      <c r="C3250" s="3" t="str">
        <f>IFERROR(IFERROR(VLOOKUP($B3250,'CECL &lt;50B Database'!$A:$AA,11,FALSE),VLOOKUP($B3250,'ALLL &lt;50B Database'!$A:$AA,11,FALSE)),"")</f>
        <v/>
      </c>
      <c r="D3250" t="str">
        <f t="shared" si="100"/>
        <v/>
      </c>
    </row>
    <row r="3251" spans="1:4" x14ac:dyDescent="0.25">
      <c r="A3251">
        <f t="shared" si="101"/>
        <v>3251</v>
      </c>
      <c r="B3251" t="e">
        <f>IF('Peer Comparison Tool'!$D$11="NR",INDEX('CECL &lt;50B Database'!$A:$A,MATCH(Workings!$A3251,'CECL &lt;50B Database'!$AI:$AI,0)),INDEX('ALLL &lt;50B Database'!$A:$A,MATCH(Workings!$A3251,'ALLL &lt;50B Database'!$AI:$AI,0)))</f>
        <v>#N/A</v>
      </c>
      <c r="C3251" s="3" t="str">
        <f>IFERROR(IFERROR(VLOOKUP($B3251,'CECL &lt;50B Database'!$A:$AA,11,FALSE),VLOOKUP($B3251,'ALLL &lt;50B Database'!$A:$AA,11,FALSE)),"")</f>
        <v/>
      </c>
      <c r="D3251" t="str">
        <f t="shared" si="100"/>
        <v/>
      </c>
    </row>
    <row r="3252" spans="1:4" x14ac:dyDescent="0.25">
      <c r="A3252">
        <f t="shared" si="101"/>
        <v>3252</v>
      </c>
      <c r="B3252" t="e">
        <f>IF('Peer Comparison Tool'!$D$11="NR",INDEX('CECL &lt;50B Database'!$A:$A,MATCH(Workings!$A3252,'CECL &lt;50B Database'!$AI:$AI,0)),INDEX('ALLL &lt;50B Database'!$A:$A,MATCH(Workings!$A3252,'ALLL &lt;50B Database'!$AI:$AI,0)))</f>
        <v>#N/A</v>
      </c>
      <c r="C3252" s="3" t="str">
        <f>IFERROR(IFERROR(VLOOKUP($B3252,'CECL &lt;50B Database'!$A:$AA,11,FALSE),VLOOKUP($B3252,'ALLL &lt;50B Database'!$A:$AA,11,FALSE)),"")</f>
        <v/>
      </c>
      <c r="D3252" t="str">
        <f t="shared" si="100"/>
        <v/>
      </c>
    </row>
    <row r="3253" spans="1:4" x14ac:dyDescent="0.25">
      <c r="A3253">
        <f t="shared" si="101"/>
        <v>3253</v>
      </c>
      <c r="B3253" t="e">
        <f>IF('Peer Comparison Tool'!$D$11="NR",INDEX('CECL &lt;50B Database'!$A:$A,MATCH(Workings!$A3253,'CECL &lt;50B Database'!$AI:$AI,0)),INDEX('ALLL &lt;50B Database'!$A:$A,MATCH(Workings!$A3253,'ALLL &lt;50B Database'!$AI:$AI,0)))</f>
        <v>#N/A</v>
      </c>
      <c r="C3253" s="3" t="str">
        <f>IFERROR(IFERROR(VLOOKUP($B3253,'CECL &lt;50B Database'!$A:$AA,11,FALSE),VLOOKUP($B3253,'ALLL &lt;50B Database'!$A:$AA,11,FALSE)),"")</f>
        <v/>
      </c>
      <c r="D3253" t="str">
        <f t="shared" si="100"/>
        <v/>
      </c>
    </row>
    <row r="3254" spans="1:4" x14ac:dyDescent="0.25">
      <c r="A3254">
        <f t="shared" si="101"/>
        <v>3254</v>
      </c>
      <c r="B3254" t="e">
        <f>IF('Peer Comparison Tool'!$D$11="NR",INDEX('CECL &lt;50B Database'!$A:$A,MATCH(Workings!$A3254,'CECL &lt;50B Database'!$AI:$AI,0)),INDEX('ALLL &lt;50B Database'!$A:$A,MATCH(Workings!$A3254,'ALLL &lt;50B Database'!$AI:$AI,0)))</f>
        <v>#N/A</v>
      </c>
      <c r="C3254" s="3" t="str">
        <f>IFERROR(IFERROR(VLOOKUP($B3254,'CECL &lt;50B Database'!$A:$AA,11,FALSE),VLOOKUP($B3254,'ALLL &lt;50B Database'!$A:$AA,11,FALSE)),"")</f>
        <v/>
      </c>
      <c r="D3254" t="str">
        <f t="shared" si="100"/>
        <v/>
      </c>
    </row>
    <row r="3255" spans="1:4" x14ac:dyDescent="0.25">
      <c r="A3255">
        <f t="shared" si="101"/>
        <v>3255</v>
      </c>
      <c r="B3255" t="e">
        <f>IF('Peer Comparison Tool'!$D$11="NR",INDEX('CECL &lt;50B Database'!$A:$A,MATCH(Workings!$A3255,'CECL &lt;50B Database'!$AI:$AI,0)),INDEX('ALLL &lt;50B Database'!$A:$A,MATCH(Workings!$A3255,'ALLL &lt;50B Database'!$AI:$AI,0)))</f>
        <v>#N/A</v>
      </c>
      <c r="C3255" s="3" t="str">
        <f>IFERROR(IFERROR(VLOOKUP($B3255,'CECL &lt;50B Database'!$A:$AA,11,FALSE),VLOOKUP($B3255,'ALLL &lt;50B Database'!$A:$AA,11,FALSE)),"")</f>
        <v/>
      </c>
      <c r="D3255" t="str">
        <f t="shared" si="100"/>
        <v/>
      </c>
    </row>
    <row r="3256" spans="1:4" x14ac:dyDescent="0.25">
      <c r="A3256">
        <f t="shared" si="101"/>
        <v>3256</v>
      </c>
      <c r="B3256" t="e">
        <f>IF('Peer Comparison Tool'!$D$11="NR",INDEX('CECL &lt;50B Database'!$A:$A,MATCH(Workings!$A3256,'CECL &lt;50B Database'!$AI:$AI,0)),INDEX('ALLL &lt;50B Database'!$A:$A,MATCH(Workings!$A3256,'ALLL &lt;50B Database'!$AI:$AI,0)))</f>
        <v>#N/A</v>
      </c>
      <c r="C3256" s="3" t="str">
        <f>IFERROR(IFERROR(VLOOKUP($B3256,'CECL &lt;50B Database'!$A:$AA,11,FALSE),VLOOKUP($B3256,'ALLL &lt;50B Database'!$A:$AA,11,FALSE)),"")</f>
        <v/>
      </c>
      <c r="D3256" t="str">
        <f t="shared" si="100"/>
        <v/>
      </c>
    </row>
    <row r="3257" spans="1:4" x14ac:dyDescent="0.25">
      <c r="A3257">
        <f t="shared" si="101"/>
        <v>3257</v>
      </c>
      <c r="B3257" t="e">
        <f>IF('Peer Comparison Tool'!$D$11="NR",INDEX('CECL &lt;50B Database'!$A:$A,MATCH(Workings!$A3257,'CECL &lt;50B Database'!$AI:$AI,0)),INDEX('ALLL &lt;50B Database'!$A:$A,MATCH(Workings!$A3257,'ALLL &lt;50B Database'!$AI:$AI,0)))</f>
        <v>#N/A</v>
      </c>
      <c r="C3257" s="3" t="str">
        <f>IFERROR(IFERROR(VLOOKUP($B3257,'CECL &lt;50B Database'!$A:$AA,11,FALSE),VLOOKUP($B3257,'ALLL &lt;50B Database'!$A:$AA,11,FALSE)),"")</f>
        <v/>
      </c>
      <c r="D3257" t="str">
        <f t="shared" si="100"/>
        <v/>
      </c>
    </row>
    <row r="3258" spans="1:4" x14ac:dyDescent="0.25">
      <c r="A3258">
        <f t="shared" si="101"/>
        <v>3258</v>
      </c>
      <c r="B3258" t="e">
        <f>IF('Peer Comparison Tool'!$D$11="NR",INDEX('CECL &lt;50B Database'!$A:$A,MATCH(Workings!$A3258,'CECL &lt;50B Database'!$AI:$AI,0)),INDEX('ALLL &lt;50B Database'!$A:$A,MATCH(Workings!$A3258,'ALLL &lt;50B Database'!$AI:$AI,0)))</f>
        <v>#N/A</v>
      </c>
      <c r="C3258" s="3" t="str">
        <f>IFERROR(IFERROR(VLOOKUP($B3258,'CECL &lt;50B Database'!$A:$AA,11,FALSE),VLOOKUP($B3258,'ALLL &lt;50B Database'!$A:$AA,11,FALSE)),"")</f>
        <v/>
      </c>
      <c r="D3258" t="str">
        <f t="shared" si="100"/>
        <v/>
      </c>
    </row>
    <row r="3259" spans="1:4" x14ac:dyDescent="0.25">
      <c r="A3259">
        <f t="shared" si="101"/>
        <v>3259</v>
      </c>
      <c r="B3259" t="e">
        <f>IF('Peer Comparison Tool'!$D$11="NR",INDEX('CECL &lt;50B Database'!$A:$A,MATCH(Workings!$A3259,'CECL &lt;50B Database'!$AI:$AI,0)),INDEX('ALLL &lt;50B Database'!$A:$A,MATCH(Workings!$A3259,'ALLL &lt;50B Database'!$AI:$AI,0)))</f>
        <v>#N/A</v>
      </c>
      <c r="C3259" s="3" t="str">
        <f>IFERROR(IFERROR(VLOOKUP($B3259,'CECL &lt;50B Database'!$A:$AA,11,FALSE),VLOOKUP($B3259,'ALLL &lt;50B Database'!$A:$AA,11,FALSE)),"")</f>
        <v/>
      </c>
      <c r="D3259" t="str">
        <f t="shared" si="100"/>
        <v/>
      </c>
    </row>
    <row r="3260" spans="1:4" x14ac:dyDescent="0.25">
      <c r="A3260">
        <f t="shared" si="101"/>
        <v>3260</v>
      </c>
      <c r="B3260" t="e">
        <f>IF('Peer Comparison Tool'!$D$11="NR",INDEX('CECL &lt;50B Database'!$A:$A,MATCH(Workings!$A3260,'CECL &lt;50B Database'!$AI:$AI,0)),INDEX('ALLL &lt;50B Database'!$A:$A,MATCH(Workings!$A3260,'ALLL &lt;50B Database'!$AI:$AI,0)))</f>
        <v>#N/A</v>
      </c>
      <c r="C3260" s="3" t="str">
        <f>IFERROR(IFERROR(VLOOKUP($B3260,'CECL &lt;50B Database'!$A:$AA,11,FALSE),VLOOKUP($B3260,'ALLL &lt;50B Database'!$A:$AA,11,FALSE)),"")</f>
        <v/>
      </c>
      <c r="D3260" t="str">
        <f t="shared" si="100"/>
        <v/>
      </c>
    </row>
    <row r="3261" spans="1:4" x14ac:dyDescent="0.25">
      <c r="A3261">
        <f t="shared" si="101"/>
        <v>3261</v>
      </c>
      <c r="B3261" t="e">
        <f>IF('Peer Comparison Tool'!$D$11="NR",INDEX('CECL &lt;50B Database'!$A:$A,MATCH(Workings!$A3261,'CECL &lt;50B Database'!$AI:$AI,0)),INDEX('ALLL &lt;50B Database'!$A:$A,MATCH(Workings!$A3261,'ALLL &lt;50B Database'!$AI:$AI,0)))</f>
        <v>#N/A</v>
      </c>
      <c r="C3261" s="3" t="str">
        <f>IFERROR(IFERROR(VLOOKUP($B3261,'CECL &lt;50B Database'!$A:$AA,11,FALSE),VLOOKUP($B3261,'ALLL &lt;50B Database'!$A:$AA,11,FALSE)),"")</f>
        <v/>
      </c>
      <c r="D3261" t="str">
        <f t="shared" si="100"/>
        <v/>
      </c>
    </row>
    <row r="3262" spans="1:4" x14ac:dyDescent="0.25">
      <c r="A3262">
        <f t="shared" si="101"/>
        <v>3262</v>
      </c>
      <c r="B3262" t="e">
        <f>IF('Peer Comparison Tool'!$D$11="NR",INDEX('CECL &lt;50B Database'!$A:$A,MATCH(Workings!$A3262,'CECL &lt;50B Database'!$AI:$AI,0)),INDEX('ALLL &lt;50B Database'!$A:$A,MATCH(Workings!$A3262,'ALLL &lt;50B Database'!$AI:$AI,0)))</f>
        <v>#N/A</v>
      </c>
      <c r="C3262" s="3" t="str">
        <f>IFERROR(IFERROR(VLOOKUP($B3262,'CECL &lt;50B Database'!$A:$AA,11,FALSE),VLOOKUP($B3262,'ALLL &lt;50B Database'!$A:$AA,11,FALSE)),"")</f>
        <v/>
      </c>
      <c r="D3262" t="str">
        <f t="shared" si="100"/>
        <v/>
      </c>
    </row>
    <row r="3263" spans="1:4" x14ac:dyDescent="0.25">
      <c r="A3263">
        <f t="shared" si="101"/>
        <v>3263</v>
      </c>
      <c r="B3263" t="e">
        <f>IF('Peer Comparison Tool'!$D$11="NR",INDEX('CECL &lt;50B Database'!$A:$A,MATCH(Workings!$A3263,'CECL &lt;50B Database'!$AI:$AI,0)),INDEX('ALLL &lt;50B Database'!$A:$A,MATCH(Workings!$A3263,'ALLL &lt;50B Database'!$AI:$AI,0)))</f>
        <v>#N/A</v>
      </c>
      <c r="C3263" s="3" t="str">
        <f>IFERROR(IFERROR(VLOOKUP($B3263,'CECL &lt;50B Database'!$A:$AA,11,FALSE),VLOOKUP($B3263,'ALLL &lt;50B Database'!$A:$AA,11,FALSE)),"")</f>
        <v/>
      </c>
      <c r="D3263" t="str">
        <f t="shared" si="100"/>
        <v/>
      </c>
    </row>
    <row r="3264" spans="1:4" x14ac:dyDescent="0.25">
      <c r="A3264">
        <f t="shared" si="101"/>
        <v>3264</v>
      </c>
      <c r="B3264" t="e">
        <f>IF('Peer Comparison Tool'!$D$11="NR",INDEX('CECL &lt;50B Database'!$A:$A,MATCH(Workings!$A3264,'CECL &lt;50B Database'!$AI:$AI,0)),INDEX('ALLL &lt;50B Database'!$A:$A,MATCH(Workings!$A3264,'ALLL &lt;50B Database'!$AI:$AI,0)))</f>
        <v>#N/A</v>
      </c>
      <c r="C3264" s="3" t="str">
        <f>IFERROR(IFERROR(VLOOKUP($B3264,'CECL &lt;50B Database'!$A:$AA,11,FALSE),VLOOKUP($B3264,'ALLL &lt;50B Database'!$A:$AA,11,FALSE)),"")</f>
        <v/>
      </c>
      <c r="D3264" t="str">
        <f t="shared" si="100"/>
        <v/>
      </c>
    </row>
    <row r="3265" spans="1:4" x14ac:dyDescent="0.25">
      <c r="A3265">
        <f t="shared" si="101"/>
        <v>3265</v>
      </c>
      <c r="B3265" t="e">
        <f>IF('Peer Comparison Tool'!$D$11="NR",INDEX('CECL &lt;50B Database'!$A:$A,MATCH(Workings!$A3265,'CECL &lt;50B Database'!$AI:$AI,0)),INDEX('ALLL &lt;50B Database'!$A:$A,MATCH(Workings!$A3265,'ALLL &lt;50B Database'!$AI:$AI,0)))</f>
        <v>#N/A</v>
      </c>
      <c r="C3265" s="3" t="str">
        <f>IFERROR(IFERROR(VLOOKUP($B3265,'CECL &lt;50B Database'!$A:$AA,11,FALSE),VLOOKUP($B3265,'ALLL &lt;50B Database'!$A:$AA,11,FALSE)),"")</f>
        <v/>
      </c>
      <c r="D3265" t="str">
        <f t="shared" si="100"/>
        <v/>
      </c>
    </row>
    <row r="3266" spans="1:4" x14ac:dyDescent="0.25">
      <c r="A3266">
        <f t="shared" si="101"/>
        <v>3266</v>
      </c>
      <c r="B3266" t="e">
        <f>IF('Peer Comparison Tool'!$D$11="NR",INDEX('CECL &lt;50B Database'!$A:$A,MATCH(Workings!$A3266,'CECL &lt;50B Database'!$AI:$AI,0)),INDEX('ALLL &lt;50B Database'!$A:$A,MATCH(Workings!$A3266,'ALLL &lt;50B Database'!$AI:$AI,0)))</f>
        <v>#N/A</v>
      </c>
      <c r="C3266" s="3" t="str">
        <f>IFERROR(IFERROR(VLOOKUP($B3266,'CECL &lt;50B Database'!$A:$AA,11,FALSE),VLOOKUP($B3266,'ALLL &lt;50B Database'!$A:$AA,11,FALSE)),"")</f>
        <v/>
      </c>
      <c r="D3266" t="str">
        <f t="shared" ref="D3266:D3329" si="102">IFERROR(RANK($C3266,$C$1:$C$5000,0),"")</f>
        <v/>
      </c>
    </row>
    <row r="3267" spans="1:4" x14ac:dyDescent="0.25">
      <c r="A3267">
        <f t="shared" si="101"/>
        <v>3267</v>
      </c>
      <c r="B3267" t="e">
        <f>IF('Peer Comparison Tool'!$D$11="NR",INDEX('CECL &lt;50B Database'!$A:$A,MATCH(Workings!$A3267,'CECL &lt;50B Database'!$AI:$AI,0)),INDEX('ALLL &lt;50B Database'!$A:$A,MATCH(Workings!$A3267,'ALLL &lt;50B Database'!$AI:$AI,0)))</f>
        <v>#N/A</v>
      </c>
      <c r="C3267" s="3" t="str">
        <f>IFERROR(IFERROR(VLOOKUP($B3267,'CECL &lt;50B Database'!$A:$AA,11,FALSE),VLOOKUP($B3267,'ALLL &lt;50B Database'!$A:$AA,11,FALSE)),"")</f>
        <v/>
      </c>
      <c r="D3267" t="str">
        <f t="shared" si="102"/>
        <v/>
      </c>
    </row>
    <row r="3268" spans="1:4" x14ac:dyDescent="0.25">
      <c r="A3268">
        <f t="shared" ref="A3268:A3331" si="103">A3267+1</f>
        <v>3268</v>
      </c>
      <c r="B3268" t="e">
        <f>IF('Peer Comparison Tool'!$D$11="NR",INDEX('CECL &lt;50B Database'!$A:$A,MATCH(Workings!$A3268,'CECL &lt;50B Database'!$AI:$AI,0)),INDEX('ALLL &lt;50B Database'!$A:$A,MATCH(Workings!$A3268,'ALLL &lt;50B Database'!$AI:$AI,0)))</f>
        <v>#N/A</v>
      </c>
      <c r="C3268" s="3" t="str">
        <f>IFERROR(IFERROR(VLOOKUP($B3268,'CECL &lt;50B Database'!$A:$AA,11,FALSE),VLOOKUP($B3268,'ALLL &lt;50B Database'!$A:$AA,11,FALSE)),"")</f>
        <v/>
      </c>
      <c r="D3268" t="str">
        <f t="shared" si="102"/>
        <v/>
      </c>
    </row>
    <row r="3269" spans="1:4" x14ac:dyDescent="0.25">
      <c r="A3269">
        <f t="shared" si="103"/>
        <v>3269</v>
      </c>
      <c r="B3269" t="e">
        <f>IF('Peer Comparison Tool'!$D$11="NR",INDEX('CECL &lt;50B Database'!$A:$A,MATCH(Workings!$A3269,'CECL &lt;50B Database'!$AI:$AI,0)),INDEX('ALLL &lt;50B Database'!$A:$A,MATCH(Workings!$A3269,'ALLL &lt;50B Database'!$AI:$AI,0)))</f>
        <v>#N/A</v>
      </c>
      <c r="C3269" s="3" t="str">
        <f>IFERROR(IFERROR(VLOOKUP($B3269,'CECL &lt;50B Database'!$A:$AA,11,FALSE),VLOOKUP($B3269,'ALLL &lt;50B Database'!$A:$AA,11,FALSE)),"")</f>
        <v/>
      </c>
      <c r="D3269" t="str">
        <f t="shared" si="102"/>
        <v/>
      </c>
    </row>
    <row r="3270" spans="1:4" x14ac:dyDescent="0.25">
      <c r="A3270">
        <f t="shared" si="103"/>
        <v>3270</v>
      </c>
      <c r="B3270" t="e">
        <f>IF('Peer Comparison Tool'!$D$11="NR",INDEX('CECL &lt;50B Database'!$A:$A,MATCH(Workings!$A3270,'CECL &lt;50B Database'!$AI:$AI,0)),INDEX('ALLL &lt;50B Database'!$A:$A,MATCH(Workings!$A3270,'ALLL &lt;50B Database'!$AI:$AI,0)))</f>
        <v>#N/A</v>
      </c>
      <c r="C3270" s="3" t="str">
        <f>IFERROR(IFERROR(VLOOKUP($B3270,'CECL &lt;50B Database'!$A:$AA,11,FALSE),VLOOKUP($B3270,'ALLL &lt;50B Database'!$A:$AA,11,FALSE)),"")</f>
        <v/>
      </c>
      <c r="D3270" t="str">
        <f t="shared" si="102"/>
        <v/>
      </c>
    </row>
    <row r="3271" spans="1:4" x14ac:dyDescent="0.25">
      <c r="A3271">
        <f t="shared" si="103"/>
        <v>3271</v>
      </c>
      <c r="B3271" t="e">
        <f>IF('Peer Comparison Tool'!$D$11="NR",INDEX('CECL &lt;50B Database'!$A:$A,MATCH(Workings!$A3271,'CECL &lt;50B Database'!$AI:$AI,0)),INDEX('ALLL &lt;50B Database'!$A:$A,MATCH(Workings!$A3271,'ALLL &lt;50B Database'!$AI:$AI,0)))</f>
        <v>#N/A</v>
      </c>
      <c r="C3271" s="3" t="str">
        <f>IFERROR(IFERROR(VLOOKUP($B3271,'CECL &lt;50B Database'!$A:$AA,11,FALSE),VLOOKUP($B3271,'ALLL &lt;50B Database'!$A:$AA,11,FALSE)),"")</f>
        <v/>
      </c>
      <c r="D3271" t="str">
        <f t="shared" si="102"/>
        <v/>
      </c>
    </row>
    <row r="3272" spans="1:4" x14ac:dyDescent="0.25">
      <c r="A3272">
        <f t="shared" si="103"/>
        <v>3272</v>
      </c>
      <c r="B3272" t="e">
        <f>IF('Peer Comparison Tool'!$D$11="NR",INDEX('CECL &lt;50B Database'!$A:$A,MATCH(Workings!$A3272,'CECL &lt;50B Database'!$AI:$AI,0)),INDEX('ALLL &lt;50B Database'!$A:$A,MATCH(Workings!$A3272,'ALLL &lt;50B Database'!$AI:$AI,0)))</f>
        <v>#N/A</v>
      </c>
      <c r="C3272" s="3" t="str">
        <f>IFERROR(IFERROR(VLOOKUP($B3272,'CECL &lt;50B Database'!$A:$AA,11,FALSE),VLOOKUP($B3272,'ALLL &lt;50B Database'!$A:$AA,11,FALSE)),"")</f>
        <v/>
      </c>
      <c r="D3272" t="str">
        <f t="shared" si="102"/>
        <v/>
      </c>
    </row>
    <row r="3273" spans="1:4" x14ac:dyDescent="0.25">
      <c r="A3273">
        <f t="shared" si="103"/>
        <v>3273</v>
      </c>
      <c r="B3273" t="e">
        <f>IF('Peer Comparison Tool'!$D$11="NR",INDEX('CECL &lt;50B Database'!$A:$A,MATCH(Workings!$A3273,'CECL &lt;50B Database'!$AI:$AI,0)),INDEX('ALLL &lt;50B Database'!$A:$A,MATCH(Workings!$A3273,'ALLL &lt;50B Database'!$AI:$AI,0)))</f>
        <v>#N/A</v>
      </c>
      <c r="C3273" s="3" t="str">
        <f>IFERROR(IFERROR(VLOOKUP($B3273,'CECL &lt;50B Database'!$A:$AA,11,FALSE),VLOOKUP($B3273,'ALLL &lt;50B Database'!$A:$AA,11,FALSE)),"")</f>
        <v/>
      </c>
      <c r="D3273" t="str">
        <f t="shared" si="102"/>
        <v/>
      </c>
    </row>
    <row r="3274" spans="1:4" x14ac:dyDescent="0.25">
      <c r="A3274">
        <f t="shared" si="103"/>
        <v>3274</v>
      </c>
      <c r="B3274" t="e">
        <f>IF('Peer Comparison Tool'!$D$11="NR",INDEX('CECL &lt;50B Database'!$A:$A,MATCH(Workings!$A3274,'CECL &lt;50B Database'!$AI:$AI,0)),INDEX('ALLL &lt;50B Database'!$A:$A,MATCH(Workings!$A3274,'ALLL &lt;50B Database'!$AI:$AI,0)))</f>
        <v>#N/A</v>
      </c>
      <c r="C3274" s="3" t="str">
        <f>IFERROR(IFERROR(VLOOKUP($B3274,'CECL &lt;50B Database'!$A:$AA,11,FALSE),VLOOKUP($B3274,'ALLL &lt;50B Database'!$A:$AA,11,FALSE)),"")</f>
        <v/>
      </c>
      <c r="D3274" t="str">
        <f t="shared" si="102"/>
        <v/>
      </c>
    </row>
    <row r="3275" spans="1:4" x14ac:dyDescent="0.25">
      <c r="A3275">
        <f t="shared" si="103"/>
        <v>3275</v>
      </c>
      <c r="B3275" t="e">
        <f>IF('Peer Comparison Tool'!$D$11="NR",INDEX('CECL &lt;50B Database'!$A:$A,MATCH(Workings!$A3275,'CECL &lt;50B Database'!$AI:$AI,0)),INDEX('ALLL &lt;50B Database'!$A:$A,MATCH(Workings!$A3275,'ALLL &lt;50B Database'!$AI:$AI,0)))</f>
        <v>#N/A</v>
      </c>
      <c r="C3275" s="3" t="str">
        <f>IFERROR(IFERROR(VLOOKUP($B3275,'CECL &lt;50B Database'!$A:$AA,11,FALSE),VLOOKUP($B3275,'ALLL &lt;50B Database'!$A:$AA,11,FALSE)),"")</f>
        <v/>
      </c>
      <c r="D3275" t="str">
        <f t="shared" si="102"/>
        <v/>
      </c>
    </row>
    <row r="3276" spans="1:4" x14ac:dyDescent="0.25">
      <c r="A3276">
        <f t="shared" si="103"/>
        <v>3276</v>
      </c>
      <c r="B3276" t="e">
        <f>IF('Peer Comparison Tool'!$D$11="NR",INDEX('CECL &lt;50B Database'!$A:$A,MATCH(Workings!$A3276,'CECL &lt;50B Database'!$AI:$AI,0)),INDEX('ALLL &lt;50B Database'!$A:$A,MATCH(Workings!$A3276,'ALLL &lt;50B Database'!$AI:$AI,0)))</f>
        <v>#N/A</v>
      </c>
      <c r="C3276" s="3" t="str">
        <f>IFERROR(IFERROR(VLOOKUP($B3276,'CECL &lt;50B Database'!$A:$AA,11,FALSE),VLOOKUP($B3276,'ALLL &lt;50B Database'!$A:$AA,11,FALSE)),"")</f>
        <v/>
      </c>
      <c r="D3276" t="str">
        <f t="shared" si="102"/>
        <v/>
      </c>
    </row>
    <row r="3277" spans="1:4" x14ac:dyDescent="0.25">
      <c r="A3277">
        <f t="shared" si="103"/>
        <v>3277</v>
      </c>
      <c r="B3277" t="e">
        <f>IF('Peer Comparison Tool'!$D$11="NR",INDEX('CECL &lt;50B Database'!$A:$A,MATCH(Workings!$A3277,'CECL &lt;50B Database'!$AI:$AI,0)),INDEX('ALLL &lt;50B Database'!$A:$A,MATCH(Workings!$A3277,'ALLL &lt;50B Database'!$AI:$AI,0)))</f>
        <v>#N/A</v>
      </c>
      <c r="C3277" s="3" t="str">
        <f>IFERROR(IFERROR(VLOOKUP($B3277,'CECL &lt;50B Database'!$A:$AA,11,FALSE),VLOOKUP($B3277,'ALLL &lt;50B Database'!$A:$AA,11,FALSE)),"")</f>
        <v/>
      </c>
      <c r="D3277" t="str">
        <f t="shared" si="102"/>
        <v/>
      </c>
    </row>
    <row r="3278" spans="1:4" x14ac:dyDescent="0.25">
      <c r="A3278">
        <f t="shared" si="103"/>
        <v>3278</v>
      </c>
      <c r="B3278" t="e">
        <f>IF('Peer Comparison Tool'!$D$11="NR",INDEX('CECL &lt;50B Database'!$A:$A,MATCH(Workings!$A3278,'CECL &lt;50B Database'!$AI:$AI,0)),INDEX('ALLL &lt;50B Database'!$A:$A,MATCH(Workings!$A3278,'ALLL &lt;50B Database'!$AI:$AI,0)))</f>
        <v>#N/A</v>
      </c>
      <c r="C3278" s="3" t="str">
        <f>IFERROR(IFERROR(VLOOKUP($B3278,'CECL &lt;50B Database'!$A:$AA,11,FALSE),VLOOKUP($B3278,'ALLL &lt;50B Database'!$A:$AA,11,FALSE)),"")</f>
        <v/>
      </c>
      <c r="D3278" t="str">
        <f t="shared" si="102"/>
        <v/>
      </c>
    </row>
    <row r="3279" spans="1:4" x14ac:dyDescent="0.25">
      <c r="A3279">
        <f t="shared" si="103"/>
        <v>3279</v>
      </c>
      <c r="B3279" t="e">
        <f>IF('Peer Comparison Tool'!$D$11="NR",INDEX('CECL &lt;50B Database'!$A:$A,MATCH(Workings!$A3279,'CECL &lt;50B Database'!$AI:$AI,0)),INDEX('ALLL &lt;50B Database'!$A:$A,MATCH(Workings!$A3279,'ALLL &lt;50B Database'!$AI:$AI,0)))</f>
        <v>#N/A</v>
      </c>
      <c r="C3279" s="3" t="str">
        <f>IFERROR(IFERROR(VLOOKUP($B3279,'CECL &lt;50B Database'!$A:$AA,11,FALSE),VLOOKUP($B3279,'ALLL &lt;50B Database'!$A:$AA,11,FALSE)),"")</f>
        <v/>
      </c>
      <c r="D3279" t="str">
        <f t="shared" si="102"/>
        <v/>
      </c>
    </row>
    <row r="3280" spans="1:4" x14ac:dyDescent="0.25">
      <c r="A3280">
        <f t="shared" si="103"/>
        <v>3280</v>
      </c>
      <c r="B3280" t="e">
        <f>IF('Peer Comparison Tool'!$D$11="NR",INDEX('CECL &lt;50B Database'!$A:$A,MATCH(Workings!$A3280,'CECL &lt;50B Database'!$AI:$AI,0)),INDEX('ALLL &lt;50B Database'!$A:$A,MATCH(Workings!$A3280,'ALLL &lt;50B Database'!$AI:$AI,0)))</f>
        <v>#N/A</v>
      </c>
      <c r="C3280" s="3" t="str">
        <f>IFERROR(IFERROR(VLOOKUP($B3280,'CECL &lt;50B Database'!$A:$AA,11,FALSE),VLOOKUP($B3280,'ALLL &lt;50B Database'!$A:$AA,11,FALSE)),"")</f>
        <v/>
      </c>
      <c r="D3280" t="str">
        <f t="shared" si="102"/>
        <v/>
      </c>
    </row>
    <row r="3281" spans="1:4" x14ac:dyDescent="0.25">
      <c r="A3281">
        <f t="shared" si="103"/>
        <v>3281</v>
      </c>
      <c r="B3281" t="e">
        <f>IF('Peer Comparison Tool'!$D$11="NR",INDEX('CECL &lt;50B Database'!$A:$A,MATCH(Workings!$A3281,'CECL &lt;50B Database'!$AI:$AI,0)),INDEX('ALLL &lt;50B Database'!$A:$A,MATCH(Workings!$A3281,'ALLL &lt;50B Database'!$AI:$AI,0)))</f>
        <v>#N/A</v>
      </c>
      <c r="C3281" s="3" t="str">
        <f>IFERROR(IFERROR(VLOOKUP($B3281,'CECL &lt;50B Database'!$A:$AA,11,FALSE),VLOOKUP($B3281,'ALLL &lt;50B Database'!$A:$AA,11,FALSE)),"")</f>
        <v/>
      </c>
      <c r="D3281" t="str">
        <f t="shared" si="102"/>
        <v/>
      </c>
    </row>
    <row r="3282" spans="1:4" x14ac:dyDescent="0.25">
      <c r="A3282">
        <f t="shared" si="103"/>
        <v>3282</v>
      </c>
      <c r="B3282" t="e">
        <f>IF('Peer Comparison Tool'!$D$11="NR",INDEX('CECL &lt;50B Database'!$A:$A,MATCH(Workings!$A3282,'CECL &lt;50B Database'!$AI:$AI,0)),INDEX('ALLL &lt;50B Database'!$A:$A,MATCH(Workings!$A3282,'ALLL &lt;50B Database'!$AI:$AI,0)))</f>
        <v>#N/A</v>
      </c>
      <c r="C3282" s="3" t="str">
        <f>IFERROR(IFERROR(VLOOKUP($B3282,'CECL &lt;50B Database'!$A:$AA,11,FALSE),VLOOKUP($B3282,'ALLL &lt;50B Database'!$A:$AA,11,FALSE)),"")</f>
        <v/>
      </c>
      <c r="D3282" t="str">
        <f t="shared" si="102"/>
        <v/>
      </c>
    </row>
    <row r="3283" spans="1:4" x14ac:dyDescent="0.25">
      <c r="A3283">
        <f t="shared" si="103"/>
        <v>3283</v>
      </c>
      <c r="B3283" t="e">
        <f>IF('Peer Comparison Tool'!$D$11="NR",INDEX('CECL &lt;50B Database'!$A:$A,MATCH(Workings!$A3283,'CECL &lt;50B Database'!$AI:$AI,0)),INDEX('ALLL &lt;50B Database'!$A:$A,MATCH(Workings!$A3283,'ALLL &lt;50B Database'!$AI:$AI,0)))</f>
        <v>#N/A</v>
      </c>
      <c r="C3283" s="3" t="str">
        <f>IFERROR(IFERROR(VLOOKUP($B3283,'CECL &lt;50B Database'!$A:$AA,11,FALSE),VLOOKUP($B3283,'ALLL &lt;50B Database'!$A:$AA,11,FALSE)),"")</f>
        <v/>
      </c>
      <c r="D3283" t="str">
        <f t="shared" si="102"/>
        <v/>
      </c>
    </row>
    <row r="3284" spans="1:4" x14ac:dyDescent="0.25">
      <c r="A3284">
        <f t="shared" si="103"/>
        <v>3284</v>
      </c>
      <c r="B3284" t="e">
        <f>IF('Peer Comparison Tool'!$D$11="NR",INDEX('CECL &lt;50B Database'!$A:$A,MATCH(Workings!$A3284,'CECL &lt;50B Database'!$AI:$AI,0)),INDEX('ALLL &lt;50B Database'!$A:$A,MATCH(Workings!$A3284,'ALLL &lt;50B Database'!$AI:$AI,0)))</f>
        <v>#N/A</v>
      </c>
      <c r="C3284" s="3" t="str">
        <f>IFERROR(IFERROR(VLOOKUP($B3284,'CECL &lt;50B Database'!$A:$AA,11,FALSE),VLOOKUP($B3284,'ALLL &lt;50B Database'!$A:$AA,11,FALSE)),"")</f>
        <v/>
      </c>
      <c r="D3284" t="str">
        <f t="shared" si="102"/>
        <v/>
      </c>
    </row>
    <row r="3285" spans="1:4" x14ac:dyDescent="0.25">
      <c r="A3285">
        <f t="shared" si="103"/>
        <v>3285</v>
      </c>
      <c r="B3285" t="e">
        <f>IF('Peer Comparison Tool'!$D$11="NR",INDEX('CECL &lt;50B Database'!$A:$A,MATCH(Workings!$A3285,'CECL &lt;50B Database'!$AI:$AI,0)),INDEX('ALLL &lt;50B Database'!$A:$A,MATCH(Workings!$A3285,'ALLL &lt;50B Database'!$AI:$AI,0)))</f>
        <v>#N/A</v>
      </c>
      <c r="C3285" s="3" t="str">
        <f>IFERROR(IFERROR(VLOOKUP($B3285,'CECL &lt;50B Database'!$A:$AA,11,FALSE),VLOOKUP($B3285,'ALLL &lt;50B Database'!$A:$AA,11,FALSE)),"")</f>
        <v/>
      </c>
      <c r="D3285" t="str">
        <f t="shared" si="102"/>
        <v/>
      </c>
    </row>
    <row r="3286" spans="1:4" x14ac:dyDescent="0.25">
      <c r="A3286">
        <f t="shared" si="103"/>
        <v>3286</v>
      </c>
      <c r="B3286" t="e">
        <f>IF('Peer Comparison Tool'!$D$11="NR",INDEX('CECL &lt;50B Database'!$A:$A,MATCH(Workings!$A3286,'CECL &lt;50B Database'!$AI:$AI,0)),INDEX('ALLL &lt;50B Database'!$A:$A,MATCH(Workings!$A3286,'ALLL &lt;50B Database'!$AI:$AI,0)))</f>
        <v>#N/A</v>
      </c>
      <c r="C3286" s="3" t="str">
        <f>IFERROR(IFERROR(VLOOKUP($B3286,'CECL &lt;50B Database'!$A:$AA,11,FALSE),VLOOKUP($B3286,'ALLL &lt;50B Database'!$A:$AA,11,FALSE)),"")</f>
        <v/>
      </c>
      <c r="D3286" t="str">
        <f t="shared" si="102"/>
        <v/>
      </c>
    </row>
    <row r="3287" spans="1:4" x14ac:dyDescent="0.25">
      <c r="A3287">
        <f t="shared" si="103"/>
        <v>3287</v>
      </c>
      <c r="B3287" t="e">
        <f>IF('Peer Comparison Tool'!$D$11="NR",INDEX('CECL &lt;50B Database'!$A:$A,MATCH(Workings!$A3287,'CECL &lt;50B Database'!$AI:$AI,0)),INDEX('ALLL &lt;50B Database'!$A:$A,MATCH(Workings!$A3287,'ALLL &lt;50B Database'!$AI:$AI,0)))</f>
        <v>#N/A</v>
      </c>
      <c r="C3287" s="3" t="str">
        <f>IFERROR(IFERROR(VLOOKUP($B3287,'CECL &lt;50B Database'!$A:$AA,11,FALSE),VLOOKUP($B3287,'ALLL &lt;50B Database'!$A:$AA,11,FALSE)),"")</f>
        <v/>
      </c>
      <c r="D3287" t="str">
        <f t="shared" si="102"/>
        <v/>
      </c>
    </row>
    <row r="3288" spans="1:4" x14ac:dyDescent="0.25">
      <c r="A3288">
        <f t="shared" si="103"/>
        <v>3288</v>
      </c>
      <c r="B3288" t="e">
        <f>IF('Peer Comparison Tool'!$D$11="NR",INDEX('CECL &lt;50B Database'!$A:$A,MATCH(Workings!$A3288,'CECL &lt;50B Database'!$AI:$AI,0)),INDEX('ALLL &lt;50B Database'!$A:$A,MATCH(Workings!$A3288,'ALLL &lt;50B Database'!$AI:$AI,0)))</f>
        <v>#N/A</v>
      </c>
      <c r="C3288" s="3" t="str">
        <f>IFERROR(IFERROR(VLOOKUP($B3288,'CECL &lt;50B Database'!$A:$AA,11,FALSE),VLOOKUP($B3288,'ALLL &lt;50B Database'!$A:$AA,11,FALSE)),"")</f>
        <v/>
      </c>
      <c r="D3288" t="str">
        <f t="shared" si="102"/>
        <v/>
      </c>
    </row>
    <row r="3289" spans="1:4" x14ac:dyDescent="0.25">
      <c r="A3289">
        <f t="shared" si="103"/>
        <v>3289</v>
      </c>
      <c r="B3289" t="e">
        <f>IF('Peer Comparison Tool'!$D$11="NR",INDEX('CECL &lt;50B Database'!$A:$A,MATCH(Workings!$A3289,'CECL &lt;50B Database'!$AI:$AI,0)),INDEX('ALLL &lt;50B Database'!$A:$A,MATCH(Workings!$A3289,'ALLL &lt;50B Database'!$AI:$AI,0)))</f>
        <v>#N/A</v>
      </c>
      <c r="C3289" s="3" t="str">
        <f>IFERROR(IFERROR(VLOOKUP($B3289,'CECL &lt;50B Database'!$A:$AA,11,FALSE),VLOOKUP($B3289,'ALLL &lt;50B Database'!$A:$AA,11,FALSE)),"")</f>
        <v/>
      </c>
      <c r="D3289" t="str">
        <f t="shared" si="102"/>
        <v/>
      </c>
    </row>
    <row r="3290" spans="1:4" x14ac:dyDescent="0.25">
      <c r="A3290">
        <f t="shared" si="103"/>
        <v>3290</v>
      </c>
      <c r="B3290" t="e">
        <f>IF('Peer Comparison Tool'!$D$11="NR",INDEX('CECL &lt;50B Database'!$A:$A,MATCH(Workings!$A3290,'CECL &lt;50B Database'!$AI:$AI,0)),INDEX('ALLL &lt;50B Database'!$A:$A,MATCH(Workings!$A3290,'ALLL &lt;50B Database'!$AI:$AI,0)))</f>
        <v>#N/A</v>
      </c>
      <c r="C3290" s="3" t="str">
        <f>IFERROR(IFERROR(VLOOKUP($B3290,'CECL &lt;50B Database'!$A:$AA,11,FALSE),VLOOKUP($B3290,'ALLL &lt;50B Database'!$A:$AA,11,FALSE)),"")</f>
        <v/>
      </c>
      <c r="D3290" t="str">
        <f t="shared" si="102"/>
        <v/>
      </c>
    </row>
    <row r="3291" spans="1:4" x14ac:dyDescent="0.25">
      <c r="A3291">
        <f t="shared" si="103"/>
        <v>3291</v>
      </c>
      <c r="B3291" t="e">
        <f>IF('Peer Comparison Tool'!$D$11="NR",INDEX('CECL &lt;50B Database'!$A:$A,MATCH(Workings!$A3291,'CECL &lt;50B Database'!$AI:$AI,0)),INDEX('ALLL &lt;50B Database'!$A:$A,MATCH(Workings!$A3291,'ALLL &lt;50B Database'!$AI:$AI,0)))</f>
        <v>#N/A</v>
      </c>
      <c r="C3291" s="3" t="str">
        <f>IFERROR(IFERROR(VLOOKUP($B3291,'CECL &lt;50B Database'!$A:$AA,11,FALSE),VLOOKUP($B3291,'ALLL &lt;50B Database'!$A:$AA,11,FALSE)),"")</f>
        <v/>
      </c>
      <c r="D3291" t="str">
        <f t="shared" si="102"/>
        <v/>
      </c>
    </row>
    <row r="3292" spans="1:4" x14ac:dyDescent="0.25">
      <c r="A3292">
        <f t="shared" si="103"/>
        <v>3292</v>
      </c>
      <c r="B3292" t="e">
        <f>IF('Peer Comparison Tool'!$D$11="NR",INDEX('CECL &lt;50B Database'!$A:$A,MATCH(Workings!$A3292,'CECL &lt;50B Database'!$AI:$AI,0)),INDEX('ALLL &lt;50B Database'!$A:$A,MATCH(Workings!$A3292,'ALLL &lt;50B Database'!$AI:$AI,0)))</f>
        <v>#N/A</v>
      </c>
      <c r="C3292" s="3" t="str">
        <f>IFERROR(IFERROR(VLOOKUP($B3292,'CECL &lt;50B Database'!$A:$AA,11,FALSE),VLOOKUP($B3292,'ALLL &lt;50B Database'!$A:$AA,11,FALSE)),"")</f>
        <v/>
      </c>
      <c r="D3292" t="str">
        <f t="shared" si="102"/>
        <v/>
      </c>
    </row>
    <row r="3293" spans="1:4" x14ac:dyDescent="0.25">
      <c r="A3293">
        <f t="shared" si="103"/>
        <v>3293</v>
      </c>
      <c r="B3293" t="e">
        <f>IF('Peer Comparison Tool'!$D$11="NR",INDEX('CECL &lt;50B Database'!$A:$A,MATCH(Workings!$A3293,'CECL &lt;50B Database'!$AI:$AI,0)),INDEX('ALLL &lt;50B Database'!$A:$A,MATCH(Workings!$A3293,'ALLL &lt;50B Database'!$AI:$AI,0)))</f>
        <v>#N/A</v>
      </c>
      <c r="C3293" s="3" t="str">
        <f>IFERROR(IFERROR(VLOOKUP($B3293,'CECL &lt;50B Database'!$A:$AA,11,FALSE),VLOOKUP($B3293,'ALLL &lt;50B Database'!$A:$AA,11,FALSE)),"")</f>
        <v/>
      </c>
      <c r="D3293" t="str">
        <f t="shared" si="102"/>
        <v/>
      </c>
    </row>
    <row r="3294" spans="1:4" x14ac:dyDescent="0.25">
      <c r="A3294">
        <f t="shared" si="103"/>
        <v>3294</v>
      </c>
      <c r="B3294" t="e">
        <f>IF('Peer Comparison Tool'!$D$11="NR",INDEX('CECL &lt;50B Database'!$A:$A,MATCH(Workings!$A3294,'CECL &lt;50B Database'!$AI:$AI,0)),INDEX('ALLL &lt;50B Database'!$A:$A,MATCH(Workings!$A3294,'ALLL &lt;50B Database'!$AI:$AI,0)))</f>
        <v>#N/A</v>
      </c>
      <c r="C3294" s="3" t="str">
        <f>IFERROR(IFERROR(VLOOKUP($B3294,'CECL &lt;50B Database'!$A:$AA,11,FALSE),VLOOKUP($B3294,'ALLL &lt;50B Database'!$A:$AA,11,FALSE)),"")</f>
        <v/>
      </c>
      <c r="D3294" t="str">
        <f t="shared" si="102"/>
        <v/>
      </c>
    </row>
    <row r="3295" spans="1:4" x14ac:dyDescent="0.25">
      <c r="A3295">
        <f t="shared" si="103"/>
        <v>3295</v>
      </c>
      <c r="B3295" t="e">
        <f>IF('Peer Comparison Tool'!$D$11="NR",INDEX('CECL &lt;50B Database'!$A:$A,MATCH(Workings!$A3295,'CECL &lt;50B Database'!$AI:$AI,0)),INDEX('ALLL &lt;50B Database'!$A:$A,MATCH(Workings!$A3295,'ALLL &lt;50B Database'!$AI:$AI,0)))</f>
        <v>#N/A</v>
      </c>
      <c r="C3295" s="3" t="str">
        <f>IFERROR(IFERROR(VLOOKUP($B3295,'CECL &lt;50B Database'!$A:$AA,11,FALSE),VLOOKUP($B3295,'ALLL &lt;50B Database'!$A:$AA,11,FALSE)),"")</f>
        <v/>
      </c>
      <c r="D3295" t="str">
        <f t="shared" si="102"/>
        <v/>
      </c>
    </row>
    <row r="3296" spans="1:4" x14ac:dyDescent="0.25">
      <c r="A3296">
        <f t="shared" si="103"/>
        <v>3296</v>
      </c>
      <c r="B3296" t="e">
        <f>IF('Peer Comparison Tool'!$D$11="NR",INDEX('CECL &lt;50B Database'!$A:$A,MATCH(Workings!$A3296,'CECL &lt;50B Database'!$AI:$AI,0)),INDEX('ALLL &lt;50B Database'!$A:$A,MATCH(Workings!$A3296,'ALLL &lt;50B Database'!$AI:$AI,0)))</f>
        <v>#N/A</v>
      </c>
      <c r="C3296" s="3" t="str">
        <f>IFERROR(IFERROR(VLOOKUP($B3296,'CECL &lt;50B Database'!$A:$AA,11,FALSE),VLOOKUP($B3296,'ALLL &lt;50B Database'!$A:$AA,11,FALSE)),"")</f>
        <v/>
      </c>
      <c r="D3296" t="str">
        <f t="shared" si="102"/>
        <v/>
      </c>
    </row>
    <row r="3297" spans="1:4" x14ac:dyDescent="0.25">
      <c r="A3297">
        <f t="shared" si="103"/>
        <v>3297</v>
      </c>
      <c r="B3297" t="e">
        <f>IF('Peer Comparison Tool'!$D$11="NR",INDEX('CECL &lt;50B Database'!$A:$A,MATCH(Workings!$A3297,'CECL &lt;50B Database'!$AI:$AI,0)),INDEX('ALLL &lt;50B Database'!$A:$A,MATCH(Workings!$A3297,'ALLL &lt;50B Database'!$AI:$AI,0)))</f>
        <v>#N/A</v>
      </c>
      <c r="C3297" s="3" t="str">
        <f>IFERROR(IFERROR(VLOOKUP($B3297,'CECL &lt;50B Database'!$A:$AA,11,FALSE),VLOOKUP($B3297,'ALLL &lt;50B Database'!$A:$AA,11,FALSE)),"")</f>
        <v/>
      </c>
      <c r="D3297" t="str">
        <f t="shared" si="102"/>
        <v/>
      </c>
    </row>
    <row r="3298" spans="1:4" x14ac:dyDescent="0.25">
      <c r="A3298">
        <f t="shared" si="103"/>
        <v>3298</v>
      </c>
      <c r="B3298" t="e">
        <f>IF('Peer Comparison Tool'!$D$11="NR",INDEX('CECL &lt;50B Database'!$A:$A,MATCH(Workings!$A3298,'CECL &lt;50B Database'!$AI:$AI,0)),INDEX('ALLL &lt;50B Database'!$A:$A,MATCH(Workings!$A3298,'ALLL &lt;50B Database'!$AI:$AI,0)))</f>
        <v>#N/A</v>
      </c>
      <c r="C3298" s="3" t="str">
        <f>IFERROR(IFERROR(VLOOKUP($B3298,'CECL &lt;50B Database'!$A:$AA,11,FALSE),VLOOKUP($B3298,'ALLL &lt;50B Database'!$A:$AA,11,FALSE)),"")</f>
        <v/>
      </c>
      <c r="D3298" t="str">
        <f t="shared" si="102"/>
        <v/>
      </c>
    </row>
    <row r="3299" spans="1:4" x14ac:dyDescent="0.25">
      <c r="A3299">
        <f t="shared" si="103"/>
        <v>3299</v>
      </c>
      <c r="B3299" t="e">
        <f>IF('Peer Comparison Tool'!$D$11="NR",INDEX('CECL &lt;50B Database'!$A:$A,MATCH(Workings!$A3299,'CECL &lt;50B Database'!$AI:$AI,0)),INDEX('ALLL &lt;50B Database'!$A:$A,MATCH(Workings!$A3299,'ALLL &lt;50B Database'!$AI:$AI,0)))</f>
        <v>#N/A</v>
      </c>
      <c r="C3299" s="3" t="str">
        <f>IFERROR(IFERROR(VLOOKUP($B3299,'CECL &lt;50B Database'!$A:$AA,11,FALSE),VLOOKUP($B3299,'ALLL &lt;50B Database'!$A:$AA,11,FALSE)),"")</f>
        <v/>
      </c>
      <c r="D3299" t="str">
        <f t="shared" si="102"/>
        <v/>
      </c>
    </row>
    <row r="3300" spans="1:4" x14ac:dyDescent="0.25">
      <c r="A3300">
        <f t="shared" si="103"/>
        <v>3300</v>
      </c>
      <c r="B3300" t="e">
        <f>IF('Peer Comparison Tool'!$D$11="NR",INDEX('CECL &lt;50B Database'!$A:$A,MATCH(Workings!$A3300,'CECL &lt;50B Database'!$AI:$AI,0)),INDEX('ALLL &lt;50B Database'!$A:$A,MATCH(Workings!$A3300,'ALLL &lt;50B Database'!$AI:$AI,0)))</f>
        <v>#N/A</v>
      </c>
      <c r="C3300" s="3" t="str">
        <f>IFERROR(IFERROR(VLOOKUP($B3300,'CECL &lt;50B Database'!$A:$AA,11,FALSE),VLOOKUP($B3300,'ALLL &lt;50B Database'!$A:$AA,11,FALSE)),"")</f>
        <v/>
      </c>
      <c r="D3300" t="str">
        <f t="shared" si="102"/>
        <v/>
      </c>
    </row>
    <row r="3301" spans="1:4" x14ac:dyDescent="0.25">
      <c r="A3301">
        <f t="shared" si="103"/>
        <v>3301</v>
      </c>
      <c r="B3301" t="e">
        <f>IF('Peer Comparison Tool'!$D$11="NR",INDEX('CECL &lt;50B Database'!$A:$A,MATCH(Workings!$A3301,'CECL &lt;50B Database'!$AI:$AI,0)),INDEX('ALLL &lt;50B Database'!$A:$A,MATCH(Workings!$A3301,'ALLL &lt;50B Database'!$AI:$AI,0)))</f>
        <v>#N/A</v>
      </c>
      <c r="C3301" s="3" t="str">
        <f>IFERROR(IFERROR(VLOOKUP($B3301,'CECL &lt;50B Database'!$A:$AA,11,FALSE),VLOOKUP($B3301,'ALLL &lt;50B Database'!$A:$AA,11,FALSE)),"")</f>
        <v/>
      </c>
      <c r="D3301" t="str">
        <f t="shared" si="102"/>
        <v/>
      </c>
    </row>
    <row r="3302" spans="1:4" x14ac:dyDescent="0.25">
      <c r="A3302">
        <f t="shared" si="103"/>
        <v>3302</v>
      </c>
      <c r="B3302" t="e">
        <f>IF('Peer Comparison Tool'!$D$11="NR",INDEX('CECL &lt;50B Database'!$A:$A,MATCH(Workings!$A3302,'CECL &lt;50B Database'!$AI:$AI,0)),INDEX('ALLL &lt;50B Database'!$A:$A,MATCH(Workings!$A3302,'ALLL &lt;50B Database'!$AI:$AI,0)))</f>
        <v>#N/A</v>
      </c>
      <c r="C3302" s="3" t="str">
        <f>IFERROR(IFERROR(VLOOKUP($B3302,'CECL &lt;50B Database'!$A:$AA,11,FALSE),VLOOKUP($B3302,'ALLL &lt;50B Database'!$A:$AA,11,FALSE)),"")</f>
        <v/>
      </c>
      <c r="D3302" t="str">
        <f t="shared" si="102"/>
        <v/>
      </c>
    </row>
    <row r="3303" spans="1:4" x14ac:dyDescent="0.25">
      <c r="A3303">
        <f t="shared" si="103"/>
        <v>3303</v>
      </c>
      <c r="B3303" t="e">
        <f>IF('Peer Comparison Tool'!$D$11="NR",INDEX('CECL &lt;50B Database'!$A:$A,MATCH(Workings!$A3303,'CECL &lt;50B Database'!$AI:$AI,0)),INDEX('ALLL &lt;50B Database'!$A:$A,MATCH(Workings!$A3303,'ALLL &lt;50B Database'!$AI:$AI,0)))</f>
        <v>#N/A</v>
      </c>
      <c r="C3303" s="3" t="str">
        <f>IFERROR(IFERROR(VLOOKUP($B3303,'CECL &lt;50B Database'!$A:$AA,11,FALSE),VLOOKUP($B3303,'ALLL &lt;50B Database'!$A:$AA,11,FALSE)),"")</f>
        <v/>
      </c>
      <c r="D3303" t="str">
        <f t="shared" si="102"/>
        <v/>
      </c>
    </row>
    <row r="3304" spans="1:4" x14ac:dyDescent="0.25">
      <c r="A3304">
        <f t="shared" si="103"/>
        <v>3304</v>
      </c>
      <c r="B3304" t="e">
        <f>IF('Peer Comparison Tool'!$D$11="NR",INDEX('CECL &lt;50B Database'!$A:$A,MATCH(Workings!$A3304,'CECL &lt;50B Database'!$AI:$AI,0)),INDEX('ALLL &lt;50B Database'!$A:$A,MATCH(Workings!$A3304,'ALLL &lt;50B Database'!$AI:$AI,0)))</f>
        <v>#N/A</v>
      </c>
      <c r="C3304" s="3" t="str">
        <f>IFERROR(IFERROR(VLOOKUP($B3304,'CECL &lt;50B Database'!$A:$AA,11,FALSE),VLOOKUP($B3304,'ALLL &lt;50B Database'!$A:$AA,11,FALSE)),"")</f>
        <v/>
      </c>
      <c r="D3304" t="str">
        <f t="shared" si="102"/>
        <v/>
      </c>
    </row>
    <row r="3305" spans="1:4" x14ac:dyDescent="0.25">
      <c r="A3305">
        <f t="shared" si="103"/>
        <v>3305</v>
      </c>
      <c r="B3305" t="e">
        <f>IF('Peer Comparison Tool'!$D$11="NR",INDEX('CECL &lt;50B Database'!$A:$A,MATCH(Workings!$A3305,'CECL &lt;50B Database'!$AI:$AI,0)),INDEX('ALLL &lt;50B Database'!$A:$A,MATCH(Workings!$A3305,'ALLL &lt;50B Database'!$AI:$AI,0)))</f>
        <v>#N/A</v>
      </c>
      <c r="C3305" s="3" t="str">
        <f>IFERROR(IFERROR(VLOOKUP($B3305,'CECL &lt;50B Database'!$A:$AA,11,FALSE),VLOOKUP($B3305,'ALLL &lt;50B Database'!$A:$AA,11,FALSE)),"")</f>
        <v/>
      </c>
      <c r="D3305" t="str">
        <f t="shared" si="102"/>
        <v/>
      </c>
    </row>
    <row r="3306" spans="1:4" x14ac:dyDescent="0.25">
      <c r="A3306">
        <f t="shared" si="103"/>
        <v>3306</v>
      </c>
      <c r="B3306" t="e">
        <f>IF('Peer Comparison Tool'!$D$11="NR",INDEX('CECL &lt;50B Database'!$A:$A,MATCH(Workings!$A3306,'CECL &lt;50B Database'!$AI:$AI,0)),INDEX('ALLL &lt;50B Database'!$A:$A,MATCH(Workings!$A3306,'ALLL &lt;50B Database'!$AI:$AI,0)))</f>
        <v>#N/A</v>
      </c>
      <c r="C3306" s="3" t="str">
        <f>IFERROR(IFERROR(VLOOKUP($B3306,'CECL &lt;50B Database'!$A:$AA,11,FALSE),VLOOKUP($B3306,'ALLL &lt;50B Database'!$A:$AA,11,FALSE)),"")</f>
        <v/>
      </c>
      <c r="D3306" t="str">
        <f t="shared" si="102"/>
        <v/>
      </c>
    </row>
    <row r="3307" spans="1:4" x14ac:dyDescent="0.25">
      <c r="A3307">
        <f t="shared" si="103"/>
        <v>3307</v>
      </c>
      <c r="B3307" t="e">
        <f>IF('Peer Comparison Tool'!$D$11="NR",INDEX('CECL &lt;50B Database'!$A:$A,MATCH(Workings!$A3307,'CECL &lt;50B Database'!$AI:$AI,0)),INDEX('ALLL &lt;50B Database'!$A:$A,MATCH(Workings!$A3307,'ALLL &lt;50B Database'!$AI:$AI,0)))</f>
        <v>#N/A</v>
      </c>
      <c r="C3307" s="3" t="str">
        <f>IFERROR(IFERROR(VLOOKUP($B3307,'CECL &lt;50B Database'!$A:$AA,11,FALSE),VLOOKUP($B3307,'ALLL &lt;50B Database'!$A:$AA,11,FALSE)),"")</f>
        <v/>
      </c>
      <c r="D3307" t="str">
        <f t="shared" si="102"/>
        <v/>
      </c>
    </row>
    <row r="3308" spans="1:4" x14ac:dyDescent="0.25">
      <c r="A3308">
        <f t="shared" si="103"/>
        <v>3308</v>
      </c>
      <c r="B3308" t="e">
        <f>IF('Peer Comparison Tool'!$D$11="NR",INDEX('CECL &lt;50B Database'!$A:$A,MATCH(Workings!$A3308,'CECL &lt;50B Database'!$AI:$AI,0)),INDEX('ALLL &lt;50B Database'!$A:$A,MATCH(Workings!$A3308,'ALLL &lt;50B Database'!$AI:$AI,0)))</f>
        <v>#N/A</v>
      </c>
      <c r="C3308" s="3" t="str">
        <f>IFERROR(IFERROR(VLOOKUP($B3308,'CECL &lt;50B Database'!$A:$AA,11,FALSE),VLOOKUP($B3308,'ALLL &lt;50B Database'!$A:$AA,11,FALSE)),"")</f>
        <v/>
      </c>
      <c r="D3308" t="str">
        <f t="shared" si="102"/>
        <v/>
      </c>
    </row>
    <row r="3309" spans="1:4" x14ac:dyDescent="0.25">
      <c r="A3309">
        <f t="shared" si="103"/>
        <v>3309</v>
      </c>
      <c r="B3309" t="e">
        <f>IF('Peer Comparison Tool'!$D$11="NR",INDEX('CECL &lt;50B Database'!$A:$A,MATCH(Workings!$A3309,'CECL &lt;50B Database'!$AI:$AI,0)),INDEX('ALLL &lt;50B Database'!$A:$A,MATCH(Workings!$A3309,'ALLL &lt;50B Database'!$AI:$AI,0)))</f>
        <v>#N/A</v>
      </c>
      <c r="C3309" s="3" t="str">
        <f>IFERROR(IFERROR(VLOOKUP($B3309,'CECL &lt;50B Database'!$A:$AA,11,FALSE),VLOOKUP($B3309,'ALLL &lt;50B Database'!$A:$AA,11,FALSE)),"")</f>
        <v/>
      </c>
      <c r="D3309" t="str">
        <f t="shared" si="102"/>
        <v/>
      </c>
    </row>
    <row r="3310" spans="1:4" x14ac:dyDescent="0.25">
      <c r="A3310">
        <f t="shared" si="103"/>
        <v>3310</v>
      </c>
      <c r="B3310" t="e">
        <f>IF('Peer Comparison Tool'!$D$11="NR",INDEX('CECL &lt;50B Database'!$A:$A,MATCH(Workings!$A3310,'CECL &lt;50B Database'!$AI:$AI,0)),INDEX('ALLL &lt;50B Database'!$A:$A,MATCH(Workings!$A3310,'ALLL &lt;50B Database'!$AI:$AI,0)))</f>
        <v>#N/A</v>
      </c>
      <c r="C3310" s="3" t="str">
        <f>IFERROR(IFERROR(VLOOKUP($B3310,'CECL &lt;50B Database'!$A:$AA,11,FALSE),VLOOKUP($B3310,'ALLL &lt;50B Database'!$A:$AA,11,FALSE)),"")</f>
        <v/>
      </c>
      <c r="D3310" t="str">
        <f t="shared" si="102"/>
        <v/>
      </c>
    </row>
    <row r="3311" spans="1:4" x14ac:dyDescent="0.25">
      <c r="A3311">
        <f t="shared" si="103"/>
        <v>3311</v>
      </c>
      <c r="B3311" t="e">
        <f>IF('Peer Comparison Tool'!$D$11="NR",INDEX('CECL &lt;50B Database'!$A:$A,MATCH(Workings!$A3311,'CECL &lt;50B Database'!$AI:$AI,0)),INDEX('ALLL &lt;50B Database'!$A:$A,MATCH(Workings!$A3311,'ALLL &lt;50B Database'!$AI:$AI,0)))</f>
        <v>#N/A</v>
      </c>
      <c r="C3311" s="3" t="str">
        <f>IFERROR(IFERROR(VLOOKUP($B3311,'CECL &lt;50B Database'!$A:$AA,11,FALSE),VLOOKUP($B3311,'ALLL &lt;50B Database'!$A:$AA,11,FALSE)),"")</f>
        <v/>
      </c>
      <c r="D3311" t="str">
        <f t="shared" si="102"/>
        <v/>
      </c>
    </row>
    <row r="3312" spans="1:4" x14ac:dyDescent="0.25">
      <c r="A3312">
        <f t="shared" si="103"/>
        <v>3312</v>
      </c>
      <c r="B3312" t="e">
        <f>IF('Peer Comparison Tool'!$D$11="NR",INDEX('CECL &lt;50B Database'!$A:$A,MATCH(Workings!$A3312,'CECL &lt;50B Database'!$AI:$AI,0)),INDEX('ALLL &lt;50B Database'!$A:$A,MATCH(Workings!$A3312,'ALLL &lt;50B Database'!$AI:$AI,0)))</f>
        <v>#N/A</v>
      </c>
      <c r="C3312" s="3" t="str">
        <f>IFERROR(IFERROR(VLOOKUP($B3312,'CECL &lt;50B Database'!$A:$AA,11,FALSE),VLOOKUP($B3312,'ALLL &lt;50B Database'!$A:$AA,11,FALSE)),"")</f>
        <v/>
      </c>
      <c r="D3312" t="str">
        <f t="shared" si="102"/>
        <v/>
      </c>
    </row>
    <row r="3313" spans="1:4" x14ac:dyDescent="0.25">
      <c r="A3313">
        <f t="shared" si="103"/>
        <v>3313</v>
      </c>
      <c r="B3313" t="e">
        <f>IF('Peer Comparison Tool'!$D$11="NR",INDEX('CECL &lt;50B Database'!$A:$A,MATCH(Workings!$A3313,'CECL &lt;50B Database'!$AI:$AI,0)),INDEX('ALLL &lt;50B Database'!$A:$A,MATCH(Workings!$A3313,'ALLL &lt;50B Database'!$AI:$AI,0)))</f>
        <v>#N/A</v>
      </c>
      <c r="C3313" s="3" t="str">
        <f>IFERROR(IFERROR(VLOOKUP($B3313,'CECL &lt;50B Database'!$A:$AA,11,FALSE),VLOOKUP($B3313,'ALLL &lt;50B Database'!$A:$AA,11,FALSE)),"")</f>
        <v/>
      </c>
      <c r="D3313" t="str">
        <f t="shared" si="102"/>
        <v/>
      </c>
    </row>
    <row r="3314" spans="1:4" x14ac:dyDescent="0.25">
      <c r="A3314">
        <f t="shared" si="103"/>
        <v>3314</v>
      </c>
      <c r="B3314" t="e">
        <f>IF('Peer Comparison Tool'!$D$11="NR",INDEX('CECL &lt;50B Database'!$A:$A,MATCH(Workings!$A3314,'CECL &lt;50B Database'!$AI:$AI,0)),INDEX('ALLL &lt;50B Database'!$A:$A,MATCH(Workings!$A3314,'ALLL &lt;50B Database'!$AI:$AI,0)))</f>
        <v>#N/A</v>
      </c>
      <c r="C3314" s="3" t="str">
        <f>IFERROR(IFERROR(VLOOKUP($B3314,'CECL &lt;50B Database'!$A:$AA,11,FALSE),VLOOKUP($B3314,'ALLL &lt;50B Database'!$A:$AA,11,FALSE)),"")</f>
        <v/>
      </c>
      <c r="D3314" t="str">
        <f t="shared" si="102"/>
        <v/>
      </c>
    </row>
    <row r="3315" spans="1:4" x14ac:dyDescent="0.25">
      <c r="A3315">
        <f t="shared" si="103"/>
        <v>3315</v>
      </c>
      <c r="B3315" t="e">
        <f>IF('Peer Comparison Tool'!$D$11="NR",INDEX('CECL &lt;50B Database'!$A:$A,MATCH(Workings!$A3315,'CECL &lt;50B Database'!$AI:$AI,0)),INDEX('ALLL &lt;50B Database'!$A:$A,MATCH(Workings!$A3315,'ALLL &lt;50B Database'!$AI:$AI,0)))</f>
        <v>#N/A</v>
      </c>
      <c r="C3315" s="3" t="str">
        <f>IFERROR(IFERROR(VLOOKUP($B3315,'CECL &lt;50B Database'!$A:$AA,11,FALSE),VLOOKUP($B3315,'ALLL &lt;50B Database'!$A:$AA,11,FALSE)),"")</f>
        <v/>
      </c>
      <c r="D3315" t="str">
        <f t="shared" si="102"/>
        <v/>
      </c>
    </row>
    <row r="3316" spans="1:4" x14ac:dyDescent="0.25">
      <c r="A3316">
        <f t="shared" si="103"/>
        <v>3316</v>
      </c>
      <c r="B3316" t="e">
        <f>IF('Peer Comparison Tool'!$D$11="NR",INDEX('CECL &lt;50B Database'!$A:$A,MATCH(Workings!$A3316,'CECL &lt;50B Database'!$AI:$AI,0)),INDEX('ALLL &lt;50B Database'!$A:$A,MATCH(Workings!$A3316,'ALLL &lt;50B Database'!$AI:$AI,0)))</f>
        <v>#N/A</v>
      </c>
      <c r="C3316" s="3" t="str">
        <f>IFERROR(IFERROR(VLOOKUP($B3316,'CECL &lt;50B Database'!$A:$AA,11,FALSE),VLOOKUP($B3316,'ALLL &lt;50B Database'!$A:$AA,11,FALSE)),"")</f>
        <v/>
      </c>
      <c r="D3316" t="str">
        <f t="shared" si="102"/>
        <v/>
      </c>
    </row>
    <row r="3317" spans="1:4" x14ac:dyDescent="0.25">
      <c r="A3317">
        <f t="shared" si="103"/>
        <v>3317</v>
      </c>
      <c r="B3317" t="e">
        <f>IF('Peer Comparison Tool'!$D$11="NR",INDEX('CECL &lt;50B Database'!$A:$A,MATCH(Workings!$A3317,'CECL &lt;50B Database'!$AI:$AI,0)),INDEX('ALLL &lt;50B Database'!$A:$A,MATCH(Workings!$A3317,'ALLL &lt;50B Database'!$AI:$AI,0)))</f>
        <v>#N/A</v>
      </c>
      <c r="C3317" s="3" t="str">
        <f>IFERROR(IFERROR(VLOOKUP($B3317,'CECL &lt;50B Database'!$A:$AA,11,FALSE),VLOOKUP($B3317,'ALLL &lt;50B Database'!$A:$AA,11,FALSE)),"")</f>
        <v/>
      </c>
      <c r="D3317" t="str">
        <f t="shared" si="102"/>
        <v/>
      </c>
    </row>
    <row r="3318" spans="1:4" x14ac:dyDescent="0.25">
      <c r="A3318">
        <f t="shared" si="103"/>
        <v>3318</v>
      </c>
      <c r="B3318" t="e">
        <f>IF('Peer Comparison Tool'!$D$11="NR",INDEX('CECL &lt;50B Database'!$A:$A,MATCH(Workings!$A3318,'CECL &lt;50B Database'!$AI:$AI,0)),INDEX('ALLL &lt;50B Database'!$A:$A,MATCH(Workings!$A3318,'ALLL &lt;50B Database'!$AI:$AI,0)))</f>
        <v>#N/A</v>
      </c>
      <c r="C3318" s="3" t="str">
        <f>IFERROR(IFERROR(VLOOKUP($B3318,'CECL &lt;50B Database'!$A:$AA,11,FALSE),VLOOKUP($B3318,'ALLL &lt;50B Database'!$A:$AA,11,FALSE)),"")</f>
        <v/>
      </c>
      <c r="D3318" t="str">
        <f t="shared" si="102"/>
        <v/>
      </c>
    </row>
    <row r="3319" spans="1:4" x14ac:dyDescent="0.25">
      <c r="A3319">
        <f t="shared" si="103"/>
        <v>3319</v>
      </c>
      <c r="B3319" t="e">
        <f>IF('Peer Comparison Tool'!$D$11="NR",INDEX('CECL &lt;50B Database'!$A:$A,MATCH(Workings!$A3319,'CECL &lt;50B Database'!$AI:$AI,0)),INDEX('ALLL &lt;50B Database'!$A:$A,MATCH(Workings!$A3319,'ALLL &lt;50B Database'!$AI:$AI,0)))</f>
        <v>#N/A</v>
      </c>
      <c r="C3319" s="3" t="str">
        <f>IFERROR(IFERROR(VLOOKUP($B3319,'CECL &lt;50B Database'!$A:$AA,11,FALSE),VLOOKUP($B3319,'ALLL &lt;50B Database'!$A:$AA,11,FALSE)),"")</f>
        <v/>
      </c>
      <c r="D3319" t="str">
        <f t="shared" si="102"/>
        <v/>
      </c>
    </row>
    <row r="3320" spans="1:4" x14ac:dyDescent="0.25">
      <c r="A3320">
        <f t="shared" si="103"/>
        <v>3320</v>
      </c>
      <c r="B3320" t="e">
        <f>IF('Peer Comparison Tool'!$D$11="NR",INDEX('CECL &lt;50B Database'!$A:$A,MATCH(Workings!$A3320,'CECL &lt;50B Database'!$AI:$AI,0)),INDEX('ALLL &lt;50B Database'!$A:$A,MATCH(Workings!$A3320,'ALLL &lt;50B Database'!$AI:$AI,0)))</f>
        <v>#N/A</v>
      </c>
      <c r="C3320" s="3" t="str">
        <f>IFERROR(IFERROR(VLOOKUP($B3320,'CECL &lt;50B Database'!$A:$AA,11,FALSE),VLOOKUP($B3320,'ALLL &lt;50B Database'!$A:$AA,11,FALSE)),"")</f>
        <v/>
      </c>
      <c r="D3320" t="str">
        <f t="shared" si="102"/>
        <v/>
      </c>
    </row>
    <row r="3321" spans="1:4" x14ac:dyDescent="0.25">
      <c r="A3321">
        <f t="shared" si="103"/>
        <v>3321</v>
      </c>
      <c r="B3321" t="e">
        <f>IF('Peer Comparison Tool'!$D$11="NR",INDEX('CECL &lt;50B Database'!$A:$A,MATCH(Workings!$A3321,'CECL &lt;50B Database'!$AI:$AI,0)),INDEX('ALLL &lt;50B Database'!$A:$A,MATCH(Workings!$A3321,'ALLL &lt;50B Database'!$AI:$AI,0)))</f>
        <v>#N/A</v>
      </c>
      <c r="C3321" s="3" t="str">
        <f>IFERROR(IFERROR(VLOOKUP($B3321,'CECL &lt;50B Database'!$A:$AA,11,FALSE),VLOOKUP($B3321,'ALLL &lt;50B Database'!$A:$AA,11,FALSE)),"")</f>
        <v/>
      </c>
      <c r="D3321" t="str">
        <f t="shared" si="102"/>
        <v/>
      </c>
    </row>
    <row r="3322" spans="1:4" x14ac:dyDescent="0.25">
      <c r="A3322">
        <f t="shared" si="103"/>
        <v>3322</v>
      </c>
      <c r="B3322" t="e">
        <f>IF('Peer Comparison Tool'!$D$11="NR",INDEX('CECL &lt;50B Database'!$A:$A,MATCH(Workings!$A3322,'CECL &lt;50B Database'!$AI:$AI,0)),INDEX('ALLL &lt;50B Database'!$A:$A,MATCH(Workings!$A3322,'ALLL &lt;50B Database'!$AI:$AI,0)))</f>
        <v>#N/A</v>
      </c>
      <c r="C3322" s="3" t="str">
        <f>IFERROR(IFERROR(VLOOKUP($B3322,'CECL &lt;50B Database'!$A:$AA,11,FALSE),VLOOKUP($B3322,'ALLL &lt;50B Database'!$A:$AA,11,FALSE)),"")</f>
        <v/>
      </c>
      <c r="D3322" t="str">
        <f t="shared" si="102"/>
        <v/>
      </c>
    </row>
    <row r="3323" spans="1:4" x14ac:dyDescent="0.25">
      <c r="A3323">
        <f t="shared" si="103"/>
        <v>3323</v>
      </c>
      <c r="B3323" t="e">
        <f>IF('Peer Comparison Tool'!$D$11="NR",INDEX('CECL &lt;50B Database'!$A:$A,MATCH(Workings!$A3323,'CECL &lt;50B Database'!$AI:$AI,0)),INDEX('ALLL &lt;50B Database'!$A:$A,MATCH(Workings!$A3323,'ALLL &lt;50B Database'!$AI:$AI,0)))</f>
        <v>#N/A</v>
      </c>
      <c r="C3323" s="3" t="str">
        <f>IFERROR(IFERROR(VLOOKUP($B3323,'CECL &lt;50B Database'!$A:$AA,11,FALSE),VLOOKUP($B3323,'ALLL &lt;50B Database'!$A:$AA,11,FALSE)),"")</f>
        <v/>
      </c>
      <c r="D3323" t="str">
        <f t="shared" si="102"/>
        <v/>
      </c>
    </row>
    <row r="3324" spans="1:4" x14ac:dyDescent="0.25">
      <c r="A3324">
        <f t="shared" si="103"/>
        <v>3324</v>
      </c>
      <c r="B3324" t="e">
        <f>IF('Peer Comparison Tool'!$D$11="NR",INDEX('CECL &lt;50B Database'!$A:$A,MATCH(Workings!$A3324,'CECL &lt;50B Database'!$AI:$AI,0)),INDEX('ALLL &lt;50B Database'!$A:$A,MATCH(Workings!$A3324,'ALLL &lt;50B Database'!$AI:$AI,0)))</f>
        <v>#N/A</v>
      </c>
      <c r="C3324" s="3" t="str">
        <f>IFERROR(IFERROR(VLOOKUP($B3324,'CECL &lt;50B Database'!$A:$AA,11,FALSE),VLOOKUP($B3324,'ALLL &lt;50B Database'!$A:$AA,11,FALSE)),"")</f>
        <v/>
      </c>
      <c r="D3324" t="str">
        <f t="shared" si="102"/>
        <v/>
      </c>
    </row>
    <row r="3325" spans="1:4" x14ac:dyDescent="0.25">
      <c r="A3325">
        <f t="shared" si="103"/>
        <v>3325</v>
      </c>
      <c r="B3325" t="e">
        <f>IF('Peer Comparison Tool'!$D$11="NR",INDEX('CECL &lt;50B Database'!$A:$A,MATCH(Workings!$A3325,'CECL &lt;50B Database'!$AI:$AI,0)),INDEX('ALLL &lt;50B Database'!$A:$A,MATCH(Workings!$A3325,'ALLL &lt;50B Database'!$AI:$AI,0)))</f>
        <v>#N/A</v>
      </c>
      <c r="C3325" s="3" t="str">
        <f>IFERROR(IFERROR(VLOOKUP($B3325,'CECL &lt;50B Database'!$A:$AA,11,FALSE),VLOOKUP($B3325,'ALLL &lt;50B Database'!$A:$AA,11,FALSE)),"")</f>
        <v/>
      </c>
      <c r="D3325" t="str">
        <f t="shared" si="102"/>
        <v/>
      </c>
    </row>
    <row r="3326" spans="1:4" x14ac:dyDescent="0.25">
      <c r="A3326">
        <f t="shared" si="103"/>
        <v>3326</v>
      </c>
      <c r="B3326" t="e">
        <f>IF('Peer Comparison Tool'!$D$11="NR",INDEX('CECL &lt;50B Database'!$A:$A,MATCH(Workings!$A3326,'CECL &lt;50B Database'!$AI:$AI,0)),INDEX('ALLL &lt;50B Database'!$A:$A,MATCH(Workings!$A3326,'ALLL &lt;50B Database'!$AI:$AI,0)))</f>
        <v>#N/A</v>
      </c>
      <c r="C3326" s="3" t="str">
        <f>IFERROR(IFERROR(VLOOKUP($B3326,'CECL &lt;50B Database'!$A:$AA,11,FALSE),VLOOKUP($B3326,'ALLL &lt;50B Database'!$A:$AA,11,FALSE)),"")</f>
        <v/>
      </c>
      <c r="D3326" t="str">
        <f t="shared" si="102"/>
        <v/>
      </c>
    </row>
    <row r="3327" spans="1:4" x14ac:dyDescent="0.25">
      <c r="A3327">
        <f t="shared" si="103"/>
        <v>3327</v>
      </c>
      <c r="B3327" t="e">
        <f>IF('Peer Comparison Tool'!$D$11="NR",INDEX('CECL &lt;50B Database'!$A:$A,MATCH(Workings!$A3327,'CECL &lt;50B Database'!$AI:$AI,0)),INDEX('ALLL &lt;50B Database'!$A:$A,MATCH(Workings!$A3327,'ALLL &lt;50B Database'!$AI:$AI,0)))</f>
        <v>#N/A</v>
      </c>
      <c r="C3327" s="3" t="str">
        <f>IFERROR(IFERROR(VLOOKUP($B3327,'CECL &lt;50B Database'!$A:$AA,11,FALSE),VLOOKUP($B3327,'ALLL &lt;50B Database'!$A:$AA,11,FALSE)),"")</f>
        <v/>
      </c>
      <c r="D3327" t="str">
        <f t="shared" si="102"/>
        <v/>
      </c>
    </row>
    <row r="3328" spans="1:4" x14ac:dyDescent="0.25">
      <c r="A3328">
        <f t="shared" si="103"/>
        <v>3328</v>
      </c>
      <c r="B3328" t="e">
        <f>IF('Peer Comparison Tool'!$D$11="NR",INDEX('CECL &lt;50B Database'!$A:$A,MATCH(Workings!$A3328,'CECL &lt;50B Database'!$AI:$AI,0)),INDEX('ALLL &lt;50B Database'!$A:$A,MATCH(Workings!$A3328,'ALLL &lt;50B Database'!$AI:$AI,0)))</f>
        <v>#N/A</v>
      </c>
      <c r="C3328" s="3" t="str">
        <f>IFERROR(IFERROR(VLOOKUP($B3328,'CECL &lt;50B Database'!$A:$AA,11,FALSE),VLOOKUP($B3328,'ALLL &lt;50B Database'!$A:$AA,11,FALSE)),"")</f>
        <v/>
      </c>
      <c r="D3328" t="str">
        <f t="shared" si="102"/>
        <v/>
      </c>
    </row>
    <row r="3329" spans="1:4" x14ac:dyDescent="0.25">
      <c r="A3329">
        <f t="shared" si="103"/>
        <v>3329</v>
      </c>
      <c r="B3329" t="e">
        <f>IF('Peer Comparison Tool'!$D$11="NR",INDEX('CECL &lt;50B Database'!$A:$A,MATCH(Workings!$A3329,'CECL &lt;50B Database'!$AI:$AI,0)),INDEX('ALLL &lt;50B Database'!$A:$A,MATCH(Workings!$A3329,'ALLL &lt;50B Database'!$AI:$AI,0)))</f>
        <v>#N/A</v>
      </c>
      <c r="C3329" s="3" t="str">
        <f>IFERROR(IFERROR(VLOOKUP($B3329,'CECL &lt;50B Database'!$A:$AA,11,FALSE),VLOOKUP($B3329,'ALLL &lt;50B Database'!$A:$AA,11,FALSE)),"")</f>
        <v/>
      </c>
      <c r="D3329" t="str">
        <f t="shared" si="102"/>
        <v/>
      </c>
    </row>
    <row r="3330" spans="1:4" x14ac:dyDescent="0.25">
      <c r="A3330">
        <f t="shared" si="103"/>
        <v>3330</v>
      </c>
      <c r="B3330" t="e">
        <f>IF('Peer Comparison Tool'!$D$11="NR",INDEX('CECL &lt;50B Database'!$A:$A,MATCH(Workings!$A3330,'CECL &lt;50B Database'!$AI:$AI,0)),INDEX('ALLL &lt;50B Database'!$A:$A,MATCH(Workings!$A3330,'ALLL &lt;50B Database'!$AI:$AI,0)))</f>
        <v>#N/A</v>
      </c>
      <c r="C3330" s="3" t="str">
        <f>IFERROR(IFERROR(VLOOKUP($B3330,'CECL &lt;50B Database'!$A:$AA,11,FALSE),VLOOKUP($B3330,'ALLL &lt;50B Database'!$A:$AA,11,FALSE)),"")</f>
        <v/>
      </c>
      <c r="D3330" t="str">
        <f t="shared" ref="D3330:D3393" si="104">IFERROR(RANK($C3330,$C$1:$C$5000,0),"")</f>
        <v/>
      </c>
    </row>
    <row r="3331" spans="1:4" x14ac:dyDescent="0.25">
      <c r="A3331">
        <f t="shared" si="103"/>
        <v>3331</v>
      </c>
      <c r="B3331" t="e">
        <f>IF('Peer Comparison Tool'!$D$11="NR",INDEX('CECL &lt;50B Database'!$A:$A,MATCH(Workings!$A3331,'CECL &lt;50B Database'!$AI:$AI,0)),INDEX('ALLL &lt;50B Database'!$A:$A,MATCH(Workings!$A3331,'ALLL &lt;50B Database'!$AI:$AI,0)))</f>
        <v>#N/A</v>
      </c>
      <c r="C3331" s="3" t="str">
        <f>IFERROR(IFERROR(VLOOKUP($B3331,'CECL &lt;50B Database'!$A:$AA,11,FALSE),VLOOKUP($B3331,'ALLL &lt;50B Database'!$A:$AA,11,FALSE)),"")</f>
        <v/>
      </c>
      <c r="D3331" t="str">
        <f t="shared" si="104"/>
        <v/>
      </c>
    </row>
    <row r="3332" spans="1:4" x14ac:dyDescent="0.25">
      <c r="A3332">
        <f t="shared" ref="A3332:A3395" si="105">A3331+1</f>
        <v>3332</v>
      </c>
      <c r="B3332" t="e">
        <f>IF('Peer Comparison Tool'!$D$11="NR",INDEX('CECL &lt;50B Database'!$A:$A,MATCH(Workings!$A3332,'CECL &lt;50B Database'!$AI:$AI,0)),INDEX('ALLL &lt;50B Database'!$A:$A,MATCH(Workings!$A3332,'ALLL &lt;50B Database'!$AI:$AI,0)))</f>
        <v>#N/A</v>
      </c>
      <c r="C3332" s="3" t="str">
        <f>IFERROR(IFERROR(VLOOKUP($B3332,'CECL &lt;50B Database'!$A:$AA,11,FALSE),VLOOKUP($B3332,'ALLL &lt;50B Database'!$A:$AA,11,FALSE)),"")</f>
        <v/>
      </c>
      <c r="D3332" t="str">
        <f t="shared" si="104"/>
        <v/>
      </c>
    </row>
    <row r="3333" spans="1:4" x14ac:dyDescent="0.25">
      <c r="A3333">
        <f t="shared" si="105"/>
        <v>3333</v>
      </c>
      <c r="B3333" t="e">
        <f>IF('Peer Comparison Tool'!$D$11="NR",INDEX('CECL &lt;50B Database'!$A:$A,MATCH(Workings!$A3333,'CECL &lt;50B Database'!$AI:$AI,0)),INDEX('ALLL &lt;50B Database'!$A:$A,MATCH(Workings!$A3333,'ALLL &lt;50B Database'!$AI:$AI,0)))</f>
        <v>#N/A</v>
      </c>
      <c r="C3333" s="3" t="str">
        <f>IFERROR(IFERROR(VLOOKUP($B3333,'CECL &lt;50B Database'!$A:$AA,11,FALSE),VLOOKUP($B3333,'ALLL &lt;50B Database'!$A:$AA,11,FALSE)),"")</f>
        <v/>
      </c>
      <c r="D3333" t="str">
        <f t="shared" si="104"/>
        <v/>
      </c>
    </row>
    <row r="3334" spans="1:4" x14ac:dyDescent="0.25">
      <c r="A3334">
        <f t="shared" si="105"/>
        <v>3334</v>
      </c>
      <c r="B3334" t="e">
        <f>IF('Peer Comparison Tool'!$D$11="NR",INDEX('CECL &lt;50B Database'!$A:$A,MATCH(Workings!$A3334,'CECL &lt;50B Database'!$AI:$AI,0)),INDEX('ALLL &lt;50B Database'!$A:$A,MATCH(Workings!$A3334,'ALLL &lt;50B Database'!$AI:$AI,0)))</f>
        <v>#N/A</v>
      </c>
      <c r="C3334" s="3" t="str">
        <f>IFERROR(IFERROR(VLOOKUP($B3334,'CECL &lt;50B Database'!$A:$AA,11,FALSE),VLOOKUP($B3334,'ALLL &lt;50B Database'!$A:$AA,11,FALSE)),"")</f>
        <v/>
      </c>
      <c r="D3334" t="str">
        <f t="shared" si="104"/>
        <v/>
      </c>
    </row>
    <row r="3335" spans="1:4" x14ac:dyDescent="0.25">
      <c r="A3335">
        <f t="shared" si="105"/>
        <v>3335</v>
      </c>
      <c r="B3335" t="e">
        <f>IF('Peer Comparison Tool'!$D$11="NR",INDEX('CECL &lt;50B Database'!$A:$A,MATCH(Workings!$A3335,'CECL &lt;50B Database'!$AI:$AI,0)),INDEX('ALLL &lt;50B Database'!$A:$A,MATCH(Workings!$A3335,'ALLL &lt;50B Database'!$AI:$AI,0)))</f>
        <v>#N/A</v>
      </c>
      <c r="C3335" s="3" t="str">
        <f>IFERROR(IFERROR(VLOOKUP($B3335,'CECL &lt;50B Database'!$A:$AA,11,FALSE),VLOOKUP($B3335,'ALLL &lt;50B Database'!$A:$AA,11,FALSE)),"")</f>
        <v/>
      </c>
      <c r="D3335" t="str">
        <f t="shared" si="104"/>
        <v/>
      </c>
    </row>
    <row r="3336" spans="1:4" x14ac:dyDescent="0.25">
      <c r="A3336">
        <f t="shared" si="105"/>
        <v>3336</v>
      </c>
      <c r="B3336" t="e">
        <f>IF('Peer Comparison Tool'!$D$11="NR",INDEX('CECL &lt;50B Database'!$A:$A,MATCH(Workings!$A3336,'CECL &lt;50B Database'!$AI:$AI,0)),INDEX('ALLL &lt;50B Database'!$A:$A,MATCH(Workings!$A3336,'ALLL &lt;50B Database'!$AI:$AI,0)))</f>
        <v>#N/A</v>
      </c>
      <c r="C3336" s="3" t="str">
        <f>IFERROR(IFERROR(VLOOKUP($B3336,'CECL &lt;50B Database'!$A:$AA,11,FALSE),VLOOKUP($B3336,'ALLL &lt;50B Database'!$A:$AA,11,FALSE)),"")</f>
        <v/>
      </c>
      <c r="D3336" t="str">
        <f t="shared" si="104"/>
        <v/>
      </c>
    </row>
    <row r="3337" spans="1:4" x14ac:dyDescent="0.25">
      <c r="A3337">
        <f t="shared" si="105"/>
        <v>3337</v>
      </c>
      <c r="B3337" t="e">
        <f>IF('Peer Comparison Tool'!$D$11="NR",INDEX('CECL &lt;50B Database'!$A:$A,MATCH(Workings!$A3337,'CECL &lt;50B Database'!$AI:$AI,0)),INDEX('ALLL &lt;50B Database'!$A:$A,MATCH(Workings!$A3337,'ALLL &lt;50B Database'!$AI:$AI,0)))</f>
        <v>#N/A</v>
      </c>
      <c r="C3337" s="3" t="str">
        <f>IFERROR(IFERROR(VLOOKUP($B3337,'CECL &lt;50B Database'!$A:$AA,11,FALSE),VLOOKUP($B3337,'ALLL &lt;50B Database'!$A:$AA,11,FALSE)),"")</f>
        <v/>
      </c>
      <c r="D3337" t="str">
        <f t="shared" si="104"/>
        <v/>
      </c>
    </row>
    <row r="3338" spans="1:4" x14ac:dyDescent="0.25">
      <c r="A3338">
        <f t="shared" si="105"/>
        <v>3338</v>
      </c>
      <c r="B3338" t="e">
        <f>IF('Peer Comparison Tool'!$D$11="NR",INDEX('CECL &lt;50B Database'!$A:$A,MATCH(Workings!$A3338,'CECL &lt;50B Database'!$AI:$AI,0)),INDEX('ALLL &lt;50B Database'!$A:$A,MATCH(Workings!$A3338,'ALLL &lt;50B Database'!$AI:$AI,0)))</f>
        <v>#N/A</v>
      </c>
      <c r="C3338" s="3" t="str">
        <f>IFERROR(IFERROR(VLOOKUP($B3338,'CECL &lt;50B Database'!$A:$AA,11,FALSE),VLOOKUP($B3338,'ALLL &lt;50B Database'!$A:$AA,11,FALSE)),"")</f>
        <v/>
      </c>
      <c r="D3338" t="str">
        <f t="shared" si="104"/>
        <v/>
      </c>
    </row>
    <row r="3339" spans="1:4" x14ac:dyDescent="0.25">
      <c r="A3339">
        <f t="shared" si="105"/>
        <v>3339</v>
      </c>
      <c r="B3339" t="e">
        <f>IF('Peer Comparison Tool'!$D$11="NR",INDEX('CECL &lt;50B Database'!$A:$A,MATCH(Workings!$A3339,'CECL &lt;50B Database'!$AI:$AI,0)),INDEX('ALLL &lt;50B Database'!$A:$A,MATCH(Workings!$A3339,'ALLL &lt;50B Database'!$AI:$AI,0)))</f>
        <v>#N/A</v>
      </c>
      <c r="C3339" s="3" t="str">
        <f>IFERROR(IFERROR(VLOOKUP($B3339,'CECL &lt;50B Database'!$A:$AA,11,FALSE),VLOOKUP($B3339,'ALLL &lt;50B Database'!$A:$AA,11,FALSE)),"")</f>
        <v/>
      </c>
      <c r="D3339" t="str">
        <f t="shared" si="104"/>
        <v/>
      </c>
    </row>
    <row r="3340" spans="1:4" x14ac:dyDescent="0.25">
      <c r="A3340">
        <f t="shared" si="105"/>
        <v>3340</v>
      </c>
      <c r="B3340" t="e">
        <f>IF('Peer Comparison Tool'!$D$11="NR",INDEX('CECL &lt;50B Database'!$A:$A,MATCH(Workings!$A3340,'CECL &lt;50B Database'!$AI:$AI,0)),INDEX('ALLL &lt;50B Database'!$A:$A,MATCH(Workings!$A3340,'ALLL &lt;50B Database'!$AI:$AI,0)))</f>
        <v>#N/A</v>
      </c>
      <c r="C3340" s="3" t="str">
        <f>IFERROR(IFERROR(VLOOKUP($B3340,'CECL &lt;50B Database'!$A:$AA,11,FALSE),VLOOKUP($B3340,'ALLL &lt;50B Database'!$A:$AA,11,FALSE)),"")</f>
        <v/>
      </c>
      <c r="D3340" t="str">
        <f t="shared" si="104"/>
        <v/>
      </c>
    </row>
    <row r="3341" spans="1:4" x14ac:dyDescent="0.25">
      <c r="A3341">
        <f t="shared" si="105"/>
        <v>3341</v>
      </c>
      <c r="B3341" t="e">
        <f>IF('Peer Comparison Tool'!$D$11="NR",INDEX('CECL &lt;50B Database'!$A:$A,MATCH(Workings!$A3341,'CECL &lt;50B Database'!$AI:$AI,0)),INDEX('ALLL &lt;50B Database'!$A:$A,MATCH(Workings!$A3341,'ALLL &lt;50B Database'!$AI:$AI,0)))</f>
        <v>#N/A</v>
      </c>
      <c r="C3341" s="3" t="str">
        <f>IFERROR(IFERROR(VLOOKUP($B3341,'CECL &lt;50B Database'!$A:$AA,11,FALSE),VLOOKUP($B3341,'ALLL &lt;50B Database'!$A:$AA,11,FALSE)),"")</f>
        <v/>
      </c>
      <c r="D3341" t="str">
        <f t="shared" si="104"/>
        <v/>
      </c>
    </row>
    <row r="3342" spans="1:4" x14ac:dyDescent="0.25">
      <c r="A3342">
        <f t="shared" si="105"/>
        <v>3342</v>
      </c>
      <c r="B3342" t="e">
        <f>IF('Peer Comparison Tool'!$D$11="NR",INDEX('CECL &lt;50B Database'!$A:$A,MATCH(Workings!$A3342,'CECL &lt;50B Database'!$AI:$AI,0)),INDEX('ALLL &lt;50B Database'!$A:$A,MATCH(Workings!$A3342,'ALLL &lt;50B Database'!$AI:$AI,0)))</f>
        <v>#N/A</v>
      </c>
      <c r="C3342" s="3" t="str">
        <f>IFERROR(IFERROR(VLOOKUP($B3342,'CECL &lt;50B Database'!$A:$AA,11,FALSE),VLOOKUP($B3342,'ALLL &lt;50B Database'!$A:$AA,11,FALSE)),"")</f>
        <v/>
      </c>
      <c r="D3342" t="str">
        <f t="shared" si="104"/>
        <v/>
      </c>
    </row>
    <row r="3343" spans="1:4" x14ac:dyDescent="0.25">
      <c r="A3343">
        <f t="shared" si="105"/>
        <v>3343</v>
      </c>
      <c r="B3343" t="e">
        <f>IF('Peer Comparison Tool'!$D$11="NR",INDEX('CECL &lt;50B Database'!$A:$A,MATCH(Workings!$A3343,'CECL &lt;50B Database'!$AI:$AI,0)),INDEX('ALLL &lt;50B Database'!$A:$A,MATCH(Workings!$A3343,'ALLL &lt;50B Database'!$AI:$AI,0)))</f>
        <v>#N/A</v>
      </c>
      <c r="C3343" s="3" t="str">
        <f>IFERROR(IFERROR(VLOOKUP($B3343,'CECL &lt;50B Database'!$A:$AA,11,FALSE),VLOOKUP($B3343,'ALLL &lt;50B Database'!$A:$AA,11,FALSE)),"")</f>
        <v/>
      </c>
      <c r="D3343" t="str">
        <f t="shared" si="104"/>
        <v/>
      </c>
    </row>
    <row r="3344" spans="1:4" x14ac:dyDescent="0.25">
      <c r="A3344">
        <f t="shared" si="105"/>
        <v>3344</v>
      </c>
      <c r="B3344" t="e">
        <f>IF('Peer Comparison Tool'!$D$11="NR",INDEX('CECL &lt;50B Database'!$A:$A,MATCH(Workings!$A3344,'CECL &lt;50B Database'!$AI:$AI,0)),INDEX('ALLL &lt;50B Database'!$A:$A,MATCH(Workings!$A3344,'ALLL &lt;50B Database'!$AI:$AI,0)))</f>
        <v>#N/A</v>
      </c>
      <c r="C3344" s="3" t="str">
        <f>IFERROR(IFERROR(VLOOKUP($B3344,'CECL &lt;50B Database'!$A:$AA,11,FALSE),VLOOKUP($B3344,'ALLL &lt;50B Database'!$A:$AA,11,FALSE)),"")</f>
        <v/>
      </c>
      <c r="D3344" t="str">
        <f t="shared" si="104"/>
        <v/>
      </c>
    </row>
    <row r="3345" spans="1:4" x14ac:dyDescent="0.25">
      <c r="A3345">
        <f t="shared" si="105"/>
        <v>3345</v>
      </c>
      <c r="B3345" t="e">
        <f>IF('Peer Comparison Tool'!$D$11="NR",INDEX('CECL &lt;50B Database'!$A:$A,MATCH(Workings!$A3345,'CECL &lt;50B Database'!$AI:$AI,0)),INDEX('ALLL &lt;50B Database'!$A:$A,MATCH(Workings!$A3345,'ALLL &lt;50B Database'!$AI:$AI,0)))</f>
        <v>#N/A</v>
      </c>
      <c r="C3345" s="3" t="str">
        <f>IFERROR(IFERROR(VLOOKUP($B3345,'CECL &lt;50B Database'!$A:$AA,11,FALSE),VLOOKUP($B3345,'ALLL &lt;50B Database'!$A:$AA,11,FALSE)),"")</f>
        <v/>
      </c>
      <c r="D3345" t="str">
        <f t="shared" si="104"/>
        <v/>
      </c>
    </row>
    <row r="3346" spans="1:4" x14ac:dyDescent="0.25">
      <c r="A3346">
        <f t="shared" si="105"/>
        <v>3346</v>
      </c>
      <c r="B3346" t="e">
        <f>IF('Peer Comparison Tool'!$D$11="NR",INDEX('CECL &lt;50B Database'!$A:$A,MATCH(Workings!$A3346,'CECL &lt;50B Database'!$AI:$AI,0)),INDEX('ALLL &lt;50B Database'!$A:$A,MATCH(Workings!$A3346,'ALLL &lt;50B Database'!$AI:$AI,0)))</f>
        <v>#N/A</v>
      </c>
      <c r="C3346" s="3" t="str">
        <f>IFERROR(IFERROR(VLOOKUP($B3346,'CECL &lt;50B Database'!$A:$AA,11,FALSE),VLOOKUP($B3346,'ALLL &lt;50B Database'!$A:$AA,11,FALSE)),"")</f>
        <v/>
      </c>
      <c r="D3346" t="str">
        <f t="shared" si="104"/>
        <v/>
      </c>
    </row>
    <row r="3347" spans="1:4" x14ac:dyDescent="0.25">
      <c r="A3347">
        <f t="shared" si="105"/>
        <v>3347</v>
      </c>
      <c r="B3347" t="e">
        <f>IF('Peer Comparison Tool'!$D$11="NR",INDEX('CECL &lt;50B Database'!$A:$A,MATCH(Workings!$A3347,'CECL &lt;50B Database'!$AI:$AI,0)),INDEX('ALLL &lt;50B Database'!$A:$A,MATCH(Workings!$A3347,'ALLL &lt;50B Database'!$AI:$AI,0)))</f>
        <v>#N/A</v>
      </c>
      <c r="C3347" s="3" t="str">
        <f>IFERROR(IFERROR(VLOOKUP($B3347,'CECL &lt;50B Database'!$A:$AA,11,FALSE),VLOOKUP($B3347,'ALLL &lt;50B Database'!$A:$AA,11,FALSE)),"")</f>
        <v/>
      </c>
      <c r="D3347" t="str">
        <f t="shared" si="104"/>
        <v/>
      </c>
    </row>
    <row r="3348" spans="1:4" x14ac:dyDescent="0.25">
      <c r="A3348">
        <f t="shared" si="105"/>
        <v>3348</v>
      </c>
      <c r="B3348" t="e">
        <f>IF('Peer Comparison Tool'!$D$11="NR",INDEX('CECL &lt;50B Database'!$A:$A,MATCH(Workings!$A3348,'CECL &lt;50B Database'!$AI:$AI,0)),INDEX('ALLL &lt;50B Database'!$A:$A,MATCH(Workings!$A3348,'ALLL &lt;50B Database'!$AI:$AI,0)))</f>
        <v>#N/A</v>
      </c>
      <c r="C3348" s="3" t="str">
        <f>IFERROR(IFERROR(VLOOKUP($B3348,'CECL &lt;50B Database'!$A:$AA,11,FALSE),VLOOKUP($B3348,'ALLL &lt;50B Database'!$A:$AA,11,FALSE)),"")</f>
        <v/>
      </c>
      <c r="D3348" t="str">
        <f t="shared" si="104"/>
        <v/>
      </c>
    </row>
    <row r="3349" spans="1:4" x14ac:dyDescent="0.25">
      <c r="A3349">
        <f t="shared" si="105"/>
        <v>3349</v>
      </c>
      <c r="B3349" t="e">
        <f>IF('Peer Comparison Tool'!$D$11="NR",INDEX('CECL &lt;50B Database'!$A:$A,MATCH(Workings!$A3349,'CECL &lt;50B Database'!$AI:$AI,0)),INDEX('ALLL &lt;50B Database'!$A:$A,MATCH(Workings!$A3349,'ALLL &lt;50B Database'!$AI:$AI,0)))</f>
        <v>#N/A</v>
      </c>
      <c r="C3349" s="3" t="str">
        <f>IFERROR(IFERROR(VLOOKUP($B3349,'CECL &lt;50B Database'!$A:$AA,11,FALSE),VLOOKUP($B3349,'ALLL &lt;50B Database'!$A:$AA,11,FALSE)),"")</f>
        <v/>
      </c>
      <c r="D3349" t="str">
        <f t="shared" si="104"/>
        <v/>
      </c>
    </row>
    <row r="3350" spans="1:4" x14ac:dyDescent="0.25">
      <c r="A3350">
        <f t="shared" si="105"/>
        <v>3350</v>
      </c>
      <c r="B3350" t="e">
        <f>IF('Peer Comparison Tool'!$D$11="NR",INDEX('CECL &lt;50B Database'!$A:$A,MATCH(Workings!$A3350,'CECL &lt;50B Database'!$AI:$AI,0)),INDEX('ALLL &lt;50B Database'!$A:$A,MATCH(Workings!$A3350,'ALLL &lt;50B Database'!$AI:$AI,0)))</f>
        <v>#N/A</v>
      </c>
      <c r="C3350" s="3" t="str">
        <f>IFERROR(IFERROR(VLOOKUP($B3350,'CECL &lt;50B Database'!$A:$AA,11,FALSE),VLOOKUP($B3350,'ALLL &lt;50B Database'!$A:$AA,11,FALSE)),"")</f>
        <v/>
      </c>
      <c r="D3350" t="str">
        <f t="shared" si="104"/>
        <v/>
      </c>
    </row>
    <row r="3351" spans="1:4" x14ac:dyDescent="0.25">
      <c r="A3351">
        <f t="shared" si="105"/>
        <v>3351</v>
      </c>
      <c r="B3351" t="e">
        <f>IF('Peer Comparison Tool'!$D$11="NR",INDEX('CECL &lt;50B Database'!$A:$A,MATCH(Workings!$A3351,'CECL &lt;50B Database'!$AI:$AI,0)),INDEX('ALLL &lt;50B Database'!$A:$A,MATCH(Workings!$A3351,'ALLL &lt;50B Database'!$AI:$AI,0)))</f>
        <v>#N/A</v>
      </c>
      <c r="C3351" s="3" t="str">
        <f>IFERROR(IFERROR(VLOOKUP($B3351,'CECL &lt;50B Database'!$A:$AA,11,FALSE),VLOOKUP($B3351,'ALLL &lt;50B Database'!$A:$AA,11,FALSE)),"")</f>
        <v/>
      </c>
      <c r="D3351" t="str">
        <f t="shared" si="104"/>
        <v/>
      </c>
    </row>
    <row r="3352" spans="1:4" x14ac:dyDescent="0.25">
      <c r="A3352">
        <f t="shared" si="105"/>
        <v>3352</v>
      </c>
      <c r="B3352" t="e">
        <f>IF('Peer Comparison Tool'!$D$11="NR",INDEX('CECL &lt;50B Database'!$A:$A,MATCH(Workings!$A3352,'CECL &lt;50B Database'!$AI:$AI,0)),INDEX('ALLL &lt;50B Database'!$A:$A,MATCH(Workings!$A3352,'ALLL &lt;50B Database'!$AI:$AI,0)))</f>
        <v>#N/A</v>
      </c>
      <c r="C3352" s="3" t="str">
        <f>IFERROR(IFERROR(VLOOKUP($B3352,'CECL &lt;50B Database'!$A:$AA,11,FALSE),VLOOKUP($B3352,'ALLL &lt;50B Database'!$A:$AA,11,FALSE)),"")</f>
        <v/>
      </c>
      <c r="D3352" t="str">
        <f t="shared" si="104"/>
        <v/>
      </c>
    </row>
    <row r="3353" spans="1:4" x14ac:dyDescent="0.25">
      <c r="A3353">
        <f t="shared" si="105"/>
        <v>3353</v>
      </c>
      <c r="B3353" t="e">
        <f>IF('Peer Comparison Tool'!$D$11="NR",INDEX('CECL &lt;50B Database'!$A:$A,MATCH(Workings!$A3353,'CECL &lt;50B Database'!$AI:$AI,0)),INDEX('ALLL &lt;50B Database'!$A:$A,MATCH(Workings!$A3353,'ALLL &lt;50B Database'!$AI:$AI,0)))</f>
        <v>#N/A</v>
      </c>
      <c r="C3353" s="3" t="str">
        <f>IFERROR(IFERROR(VLOOKUP($B3353,'CECL &lt;50B Database'!$A:$AA,11,FALSE),VLOOKUP($B3353,'ALLL &lt;50B Database'!$A:$AA,11,FALSE)),"")</f>
        <v/>
      </c>
      <c r="D3353" t="str">
        <f t="shared" si="104"/>
        <v/>
      </c>
    </row>
    <row r="3354" spans="1:4" x14ac:dyDescent="0.25">
      <c r="A3354">
        <f t="shared" si="105"/>
        <v>3354</v>
      </c>
      <c r="B3354" t="e">
        <f>IF('Peer Comparison Tool'!$D$11="NR",INDEX('CECL &lt;50B Database'!$A:$A,MATCH(Workings!$A3354,'CECL &lt;50B Database'!$AI:$AI,0)),INDEX('ALLL &lt;50B Database'!$A:$A,MATCH(Workings!$A3354,'ALLL &lt;50B Database'!$AI:$AI,0)))</f>
        <v>#N/A</v>
      </c>
      <c r="C3354" s="3" t="str">
        <f>IFERROR(IFERROR(VLOOKUP($B3354,'CECL &lt;50B Database'!$A:$AA,11,FALSE),VLOOKUP($B3354,'ALLL &lt;50B Database'!$A:$AA,11,FALSE)),"")</f>
        <v/>
      </c>
      <c r="D3354" t="str">
        <f t="shared" si="104"/>
        <v/>
      </c>
    </row>
    <row r="3355" spans="1:4" x14ac:dyDescent="0.25">
      <c r="A3355">
        <f t="shared" si="105"/>
        <v>3355</v>
      </c>
      <c r="B3355" t="e">
        <f>IF('Peer Comparison Tool'!$D$11="NR",INDEX('CECL &lt;50B Database'!$A:$A,MATCH(Workings!$A3355,'CECL &lt;50B Database'!$AI:$AI,0)),INDEX('ALLL &lt;50B Database'!$A:$A,MATCH(Workings!$A3355,'ALLL &lt;50B Database'!$AI:$AI,0)))</f>
        <v>#N/A</v>
      </c>
      <c r="C3355" s="3" t="str">
        <f>IFERROR(IFERROR(VLOOKUP($B3355,'CECL &lt;50B Database'!$A:$AA,11,FALSE),VLOOKUP($B3355,'ALLL &lt;50B Database'!$A:$AA,11,FALSE)),"")</f>
        <v/>
      </c>
      <c r="D3355" t="str">
        <f t="shared" si="104"/>
        <v/>
      </c>
    </row>
    <row r="3356" spans="1:4" x14ac:dyDescent="0.25">
      <c r="A3356">
        <f t="shared" si="105"/>
        <v>3356</v>
      </c>
      <c r="B3356" t="e">
        <f>IF('Peer Comparison Tool'!$D$11="NR",INDEX('CECL &lt;50B Database'!$A:$A,MATCH(Workings!$A3356,'CECL &lt;50B Database'!$AI:$AI,0)),INDEX('ALLL &lt;50B Database'!$A:$A,MATCH(Workings!$A3356,'ALLL &lt;50B Database'!$AI:$AI,0)))</f>
        <v>#N/A</v>
      </c>
      <c r="C3356" s="3" t="str">
        <f>IFERROR(IFERROR(VLOOKUP($B3356,'CECL &lt;50B Database'!$A:$AA,11,FALSE),VLOOKUP($B3356,'ALLL &lt;50B Database'!$A:$AA,11,FALSE)),"")</f>
        <v/>
      </c>
      <c r="D3356" t="str">
        <f t="shared" si="104"/>
        <v/>
      </c>
    </row>
    <row r="3357" spans="1:4" x14ac:dyDescent="0.25">
      <c r="A3357">
        <f t="shared" si="105"/>
        <v>3357</v>
      </c>
      <c r="B3357" t="e">
        <f>IF('Peer Comparison Tool'!$D$11="NR",INDEX('CECL &lt;50B Database'!$A:$A,MATCH(Workings!$A3357,'CECL &lt;50B Database'!$AI:$AI,0)),INDEX('ALLL &lt;50B Database'!$A:$A,MATCH(Workings!$A3357,'ALLL &lt;50B Database'!$AI:$AI,0)))</f>
        <v>#N/A</v>
      </c>
      <c r="C3357" s="3" t="str">
        <f>IFERROR(IFERROR(VLOOKUP($B3357,'CECL &lt;50B Database'!$A:$AA,11,FALSE),VLOOKUP($B3357,'ALLL &lt;50B Database'!$A:$AA,11,FALSE)),"")</f>
        <v/>
      </c>
      <c r="D3357" t="str">
        <f t="shared" si="104"/>
        <v/>
      </c>
    </row>
    <row r="3358" spans="1:4" x14ac:dyDescent="0.25">
      <c r="A3358">
        <f t="shared" si="105"/>
        <v>3358</v>
      </c>
      <c r="B3358" t="e">
        <f>IF('Peer Comparison Tool'!$D$11="NR",INDEX('CECL &lt;50B Database'!$A:$A,MATCH(Workings!$A3358,'CECL &lt;50B Database'!$AI:$AI,0)),INDEX('ALLL &lt;50B Database'!$A:$A,MATCH(Workings!$A3358,'ALLL &lt;50B Database'!$AI:$AI,0)))</f>
        <v>#N/A</v>
      </c>
      <c r="C3358" s="3" t="str">
        <f>IFERROR(IFERROR(VLOOKUP($B3358,'CECL &lt;50B Database'!$A:$AA,11,FALSE),VLOOKUP($B3358,'ALLL &lt;50B Database'!$A:$AA,11,FALSE)),"")</f>
        <v/>
      </c>
      <c r="D3358" t="str">
        <f t="shared" si="104"/>
        <v/>
      </c>
    </row>
    <row r="3359" spans="1:4" x14ac:dyDescent="0.25">
      <c r="A3359">
        <f t="shared" si="105"/>
        <v>3359</v>
      </c>
      <c r="B3359" t="e">
        <f>IF('Peer Comparison Tool'!$D$11="NR",INDEX('CECL &lt;50B Database'!$A:$A,MATCH(Workings!$A3359,'CECL &lt;50B Database'!$AI:$AI,0)),INDEX('ALLL &lt;50B Database'!$A:$A,MATCH(Workings!$A3359,'ALLL &lt;50B Database'!$AI:$AI,0)))</f>
        <v>#N/A</v>
      </c>
      <c r="C3359" s="3" t="str">
        <f>IFERROR(IFERROR(VLOOKUP($B3359,'CECL &lt;50B Database'!$A:$AA,11,FALSE),VLOOKUP($B3359,'ALLL &lt;50B Database'!$A:$AA,11,FALSE)),"")</f>
        <v/>
      </c>
      <c r="D3359" t="str">
        <f t="shared" si="104"/>
        <v/>
      </c>
    </row>
    <row r="3360" spans="1:4" x14ac:dyDescent="0.25">
      <c r="A3360">
        <f t="shared" si="105"/>
        <v>3360</v>
      </c>
      <c r="B3360" t="e">
        <f>IF('Peer Comparison Tool'!$D$11="NR",INDEX('CECL &lt;50B Database'!$A:$A,MATCH(Workings!$A3360,'CECL &lt;50B Database'!$AI:$AI,0)),INDEX('ALLL &lt;50B Database'!$A:$A,MATCH(Workings!$A3360,'ALLL &lt;50B Database'!$AI:$AI,0)))</f>
        <v>#N/A</v>
      </c>
      <c r="C3360" s="3" t="str">
        <f>IFERROR(IFERROR(VLOOKUP($B3360,'CECL &lt;50B Database'!$A:$AA,11,FALSE),VLOOKUP($B3360,'ALLL &lt;50B Database'!$A:$AA,11,FALSE)),"")</f>
        <v/>
      </c>
      <c r="D3360" t="str">
        <f t="shared" si="104"/>
        <v/>
      </c>
    </row>
    <row r="3361" spans="1:4" x14ac:dyDescent="0.25">
      <c r="A3361">
        <f t="shared" si="105"/>
        <v>3361</v>
      </c>
      <c r="B3361" t="e">
        <f>IF('Peer Comparison Tool'!$D$11="NR",INDEX('CECL &lt;50B Database'!$A:$A,MATCH(Workings!$A3361,'CECL &lt;50B Database'!$AI:$AI,0)),INDEX('ALLL &lt;50B Database'!$A:$A,MATCH(Workings!$A3361,'ALLL &lt;50B Database'!$AI:$AI,0)))</f>
        <v>#N/A</v>
      </c>
      <c r="C3361" s="3" t="str">
        <f>IFERROR(IFERROR(VLOOKUP($B3361,'CECL &lt;50B Database'!$A:$AA,11,FALSE),VLOOKUP($B3361,'ALLL &lt;50B Database'!$A:$AA,11,FALSE)),"")</f>
        <v/>
      </c>
      <c r="D3361" t="str">
        <f t="shared" si="104"/>
        <v/>
      </c>
    </row>
    <row r="3362" spans="1:4" x14ac:dyDescent="0.25">
      <c r="A3362">
        <f t="shared" si="105"/>
        <v>3362</v>
      </c>
      <c r="B3362" t="e">
        <f>IF('Peer Comparison Tool'!$D$11="NR",INDEX('CECL &lt;50B Database'!$A:$A,MATCH(Workings!$A3362,'CECL &lt;50B Database'!$AI:$AI,0)),INDEX('ALLL &lt;50B Database'!$A:$A,MATCH(Workings!$A3362,'ALLL &lt;50B Database'!$AI:$AI,0)))</f>
        <v>#N/A</v>
      </c>
      <c r="C3362" s="3" t="str">
        <f>IFERROR(IFERROR(VLOOKUP($B3362,'CECL &lt;50B Database'!$A:$AA,11,FALSE),VLOOKUP($B3362,'ALLL &lt;50B Database'!$A:$AA,11,FALSE)),"")</f>
        <v/>
      </c>
      <c r="D3362" t="str">
        <f t="shared" si="104"/>
        <v/>
      </c>
    </row>
    <row r="3363" spans="1:4" x14ac:dyDescent="0.25">
      <c r="A3363">
        <f t="shared" si="105"/>
        <v>3363</v>
      </c>
      <c r="B3363" t="e">
        <f>IF('Peer Comparison Tool'!$D$11="NR",INDEX('CECL &lt;50B Database'!$A:$A,MATCH(Workings!$A3363,'CECL &lt;50B Database'!$AI:$AI,0)),INDEX('ALLL &lt;50B Database'!$A:$A,MATCH(Workings!$A3363,'ALLL &lt;50B Database'!$AI:$AI,0)))</f>
        <v>#N/A</v>
      </c>
      <c r="C3363" s="3" t="str">
        <f>IFERROR(IFERROR(VLOOKUP($B3363,'CECL &lt;50B Database'!$A:$AA,11,FALSE),VLOOKUP($B3363,'ALLL &lt;50B Database'!$A:$AA,11,FALSE)),"")</f>
        <v/>
      </c>
      <c r="D3363" t="str">
        <f t="shared" si="104"/>
        <v/>
      </c>
    </row>
    <row r="3364" spans="1:4" x14ac:dyDescent="0.25">
      <c r="A3364">
        <f t="shared" si="105"/>
        <v>3364</v>
      </c>
      <c r="B3364" t="e">
        <f>IF('Peer Comparison Tool'!$D$11="NR",INDEX('CECL &lt;50B Database'!$A:$A,MATCH(Workings!$A3364,'CECL &lt;50B Database'!$AI:$AI,0)),INDEX('ALLL &lt;50B Database'!$A:$A,MATCH(Workings!$A3364,'ALLL &lt;50B Database'!$AI:$AI,0)))</f>
        <v>#N/A</v>
      </c>
      <c r="C3364" s="3" t="str">
        <f>IFERROR(IFERROR(VLOOKUP($B3364,'CECL &lt;50B Database'!$A:$AA,11,FALSE),VLOOKUP($B3364,'ALLL &lt;50B Database'!$A:$AA,11,FALSE)),"")</f>
        <v/>
      </c>
      <c r="D3364" t="str">
        <f t="shared" si="104"/>
        <v/>
      </c>
    </row>
    <row r="3365" spans="1:4" x14ac:dyDescent="0.25">
      <c r="A3365">
        <f t="shared" si="105"/>
        <v>3365</v>
      </c>
      <c r="B3365" t="e">
        <f>IF('Peer Comparison Tool'!$D$11="NR",INDEX('CECL &lt;50B Database'!$A:$A,MATCH(Workings!$A3365,'CECL &lt;50B Database'!$AI:$AI,0)),INDEX('ALLL &lt;50B Database'!$A:$A,MATCH(Workings!$A3365,'ALLL &lt;50B Database'!$AI:$AI,0)))</f>
        <v>#N/A</v>
      </c>
      <c r="C3365" s="3" t="str">
        <f>IFERROR(IFERROR(VLOOKUP($B3365,'CECL &lt;50B Database'!$A:$AA,11,FALSE),VLOOKUP($B3365,'ALLL &lt;50B Database'!$A:$AA,11,FALSE)),"")</f>
        <v/>
      </c>
      <c r="D3365" t="str">
        <f t="shared" si="104"/>
        <v/>
      </c>
    </row>
    <row r="3366" spans="1:4" x14ac:dyDescent="0.25">
      <c r="A3366">
        <f t="shared" si="105"/>
        <v>3366</v>
      </c>
      <c r="B3366" t="e">
        <f>IF('Peer Comparison Tool'!$D$11="NR",INDEX('CECL &lt;50B Database'!$A:$A,MATCH(Workings!$A3366,'CECL &lt;50B Database'!$AI:$AI,0)),INDEX('ALLL &lt;50B Database'!$A:$A,MATCH(Workings!$A3366,'ALLL &lt;50B Database'!$AI:$AI,0)))</f>
        <v>#N/A</v>
      </c>
      <c r="C3366" s="3" t="str">
        <f>IFERROR(IFERROR(VLOOKUP($B3366,'CECL &lt;50B Database'!$A:$AA,11,FALSE),VLOOKUP($B3366,'ALLL &lt;50B Database'!$A:$AA,11,FALSE)),"")</f>
        <v/>
      </c>
      <c r="D3366" t="str">
        <f t="shared" si="104"/>
        <v/>
      </c>
    </row>
    <row r="3367" spans="1:4" x14ac:dyDescent="0.25">
      <c r="A3367">
        <f t="shared" si="105"/>
        <v>3367</v>
      </c>
      <c r="B3367" t="e">
        <f>IF('Peer Comparison Tool'!$D$11="NR",INDEX('CECL &lt;50B Database'!$A:$A,MATCH(Workings!$A3367,'CECL &lt;50B Database'!$AI:$AI,0)),INDEX('ALLL &lt;50B Database'!$A:$A,MATCH(Workings!$A3367,'ALLL &lt;50B Database'!$AI:$AI,0)))</f>
        <v>#N/A</v>
      </c>
      <c r="C3367" s="3" t="str">
        <f>IFERROR(IFERROR(VLOOKUP($B3367,'CECL &lt;50B Database'!$A:$AA,11,FALSE),VLOOKUP($B3367,'ALLL &lt;50B Database'!$A:$AA,11,FALSE)),"")</f>
        <v/>
      </c>
      <c r="D3367" t="str">
        <f t="shared" si="104"/>
        <v/>
      </c>
    </row>
    <row r="3368" spans="1:4" x14ac:dyDescent="0.25">
      <c r="A3368">
        <f t="shared" si="105"/>
        <v>3368</v>
      </c>
      <c r="B3368" t="e">
        <f>IF('Peer Comparison Tool'!$D$11="NR",INDEX('CECL &lt;50B Database'!$A:$A,MATCH(Workings!$A3368,'CECL &lt;50B Database'!$AI:$AI,0)),INDEX('ALLL &lt;50B Database'!$A:$A,MATCH(Workings!$A3368,'ALLL &lt;50B Database'!$AI:$AI,0)))</f>
        <v>#N/A</v>
      </c>
      <c r="C3368" s="3" t="str">
        <f>IFERROR(IFERROR(VLOOKUP($B3368,'CECL &lt;50B Database'!$A:$AA,11,FALSE),VLOOKUP($B3368,'ALLL &lt;50B Database'!$A:$AA,11,FALSE)),"")</f>
        <v/>
      </c>
      <c r="D3368" t="str">
        <f t="shared" si="104"/>
        <v/>
      </c>
    </row>
    <row r="3369" spans="1:4" x14ac:dyDescent="0.25">
      <c r="A3369">
        <f t="shared" si="105"/>
        <v>3369</v>
      </c>
      <c r="B3369" t="e">
        <f>IF('Peer Comparison Tool'!$D$11="NR",INDEX('CECL &lt;50B Database'!$A:$A,MATCH(Workings!$A3369,'CECL &lt;50B Database'!$AI:$AI,0)),INDEX('ALLL &lt;50B Database'!$A:$A,MATCH(Workings!$A3369,'ALLL &lt;50B Database'!$AI:$AI,0)))</f>
        <v>#N/A</v>
      </c>
      <c r="C3369" s="3" t="str">
        <f>IFERROR(IFERROR(VLOOKUP($B3369,'CECL &lt;50B Database'!$A:$AA,11,FALSE),VLOOKUP($B3369,'ALLL &lt;50B Database'!$A:$AA,11,FALSE)),"")</f>
        <v/>
      </c>
      <c r="D3369" t="str">
        <f t="shared" si="104"/>
        <v/>
      </c>
    </row>
    <row r="3370" spans="1:4" x14ac:dyDescent="0.25">
      <c r="A3370">
        <f t="shared" si="105"/>
        <v>3370</v>
      </c>
      <c r="B3370" t="e">
        <f>IF('Peer Comparison Tool'!$D$11="NR",INDEX('CECL &lt;50B Database'!$A:$A,MATCH(Workings!$A3370,'CECL &lt;50B Database'!$AI:$AI,0)),INDEX('ALLL &lt;50B Database'!$A:$A,MATCH(Workings!$A3370,'ALLL &lt;50B Database'!$AI:$AI,0)))</f>
        <v>#N/A</v>
      </c>
      <c r="C3370" s="3" t="str">
        <f>IFERROR(IFERROR(VLOOKUP($B3370,'CECL &lt;50B Database'!$A:$AA,11,FALSE),VLOOKUP($B3370,'ALLL &lt;50B Database'!$A:$AA,11,FALSE)),"")</f>
        <v/>
      </c>
      <c r="D3370" t="str">
        <f t="shared" si="104"/>
        <v/>
      </c>
    </row>
    <row r="3371" spans="1:4" x14ac:dyDescent="0.25">
      <c r="A3371">
        <f t="shared" si="105"/>
        <v>3371</v>
      </c>
      <c r="B3371" t="e">
        <f>IF('Peer Comparison Tool'!$D$11="NR",INDEX('CECL &lt;50B Database'!$A:$A,MATCH(Workings!$A3371,'CECL &lt;50B Database'!$AI:$AI,0)),INDEX('ALLL &lt;50B Database'!$A:$A,MATCH(Workings!$A3371,'ALLL &lt;50B Database'!$AI:$AI,0)))</f>
        <v>#N/A</v>
      </c>
      <c r="C3371" s="3" t="str">
        <f>IFERROR(IFERROR(VLOOKUP($B3371,'CECL &lt;50B Database'!$A:$AA,11,FALSE),VLOOKUP($B3371,'ALLL &lt;50B Database'!$A:$AA,11,FALSE)),"")</f>
        <v/>
      </c>
      <c r="D3371" t="str">
        <f t="shared" si="104"/>
        <v/>
      </c>
    </row>
    <row r="3372" spans="1:4" x14ac:dyDescent="0.25">
      <c r="A3372">
        <f t="shared" si="105"/>
        <v>3372</v>
      </c>
      <c r="B3372" t="e">
        <f>IF('Peer Comparison Tool'!$D$11="NR",INDEX('CECL &lt;50B Database'!$A:$A,MATCH(Workings!$A3372,'CECL &lt;50B Database'!$AI:$AI,0)),INDEX('ALLL &lt;50B Database'!$A:$A,MATCH(Workings!$A3372,'ALLL &lt;50B Database'!$AI:$AI,0)))</f>
        <v>#N/A</v>
      </c>
      <c r="C3372" s="3" t="str">
        <f>IFERROR(IFERROR(VLOOKUP($B3372,'CECL &lt;50B Database'!$A:$AA,11,FALSE),VLOOKUP($B3372,'ALLL &lt;50B Database'!$A:$AA,11,FALSE)),"")</f>
        <v/>
      </c>
      <c r="D3372" t="str">
        <f t="shared" si="104"/>
        <v/>
      </c>
    </row>
    <row r="3373" spans="1:4" x14ac:dyDescent="0.25">
      <c r="A3373">
        <f t="shared" si="105"/>
        <v>3373</v>
      </c>
      <c r="B3373" t="e">
        <f>IF('Peer Comparison Tool'!$D$11="NR",INDEX('CECL &lt;50B Database'!$A:$A,MATCH(Workings!$A3373,'CECL &lt;50B Database'!$AI:$AI,0)),INDEX('ALLL &lt;50B Database'!$A:$A,MATCH(Workings!$A3373,'ALLL &lt;50B Database'!$AI:$AI,0)))</f>
        <v>#N/A</v>
      </c>
      <c r="C3373" s="3" t="str">
        <f>IFERROR(IFERROR(VLOOKUP($B3373,'CECL &lt;50B Database'!$A:$AA,11,FALSE),VLOOKUP($B3373,'ALLL &lt;50B Database'!$A:$AA,11,FALSE)),"")</f>
        <v/>
      </c>
      <c r="D3373" t="str">
        <f t="shared" si="104"/>
        <v/>
      </c>
    </row>
    <row r="3374" spans="1:4" x14ac:dyDescent="0.25">
      <c r="A3374">
        <f t="shared" si="105"/>
        <v>3374</v>
      </c>
      <c r="B3374" t="e">
        <f>IF('Peer Comparison Tool'!$D$11="NR",INDEX('CECL &lt;50B Database'!$A:$A,MATCH(Workings!$A3374,'CECL &lt;50B Database'!$AI:$AI,0)),INDEX('ALLL &lt;50B Database'!$A:$A,MATCH(Workings!$A3374,'ALLL &lt;50B Database'!$AI:$AI,0)))</f>
        <v>#N/A</v>
      </c>
      <c r="C3374" s="3" t="str">
        <f>IFERROR(IFERROR(VLOOKUP($B3374,'CECL &lt;50B Database'!$A:$AA,11,FALSE),VLOOKUP($B3374,'ALLL &lt;50B Database'!$A:$AA,11,FALSE)),"")</f>
        <v/>
      </c>
      <c r="D3374" t="str">
        <f t="shared" si="104"/>
        <v/>
      </c>
    </row>
    <row r="3375" spans="1:4" x14ac:dyDescent="0.25">
      <c r="A3375">
        <f t="shared" si="105"/>
        <v>3375</v>
      </c>
      <c r="B3375" t="e">
        <f>IF('Peer Comparison Tool'!$D$11="NR",INDEX('CECL &lt;50B Database'!$A:$A,MATCH(Workings!$A3375,'CECL &lt;50B Database'!$AI:$AI,0)),INDEX('ALLL &lt;50B Database'!$A:$A,MATCH(Workings!$A3375,'ALLL &lt;50B Database'!$AI:$AI,0)))</f>
        <v>#N/A</v>
      </c>
      <c r="C3375" s="3" t="str">
        <f>IFERROR(IFERROR(VLOOKUP($B3375,'CECL &lt;50B Database'!$A:$AA,11,FALSE),VLOOKUP($B3375,'ALLL &lt;50B Database'!$A:$AA,11,FALSE)),"")</f>
        <v/>
      </c>
      <c r="D3375" t="str">
        <f t="shared" si="104"/>
        <v/>
      </c>
    </row>
    <row r="3376" spans="1:4" x14ac:dyDescent="0.25">
      <c r="A3376">
        <f t="shared" si="105"/>
        <v>3376</v>
      </c>
      <c r="B3376" t="e">
        <f>IF('Peer Comparison Tool'!$D$11="NR",INDEX('CECL &lt;50B Database'!$A:$A,MATCH(Workings!$A3376,'CECL &lt;50B Database'!$AI:$AI,0)),INDEX('ALLL &lt;50B Database'!$A:$A,MATCH(Workings!$A3376,'ALLL &lt;50B Database'!$AI:$AI,0)))</f>
        <v>#N/A</v>
      </c>
      <c r="C3376" s="3" t="str">
        <f>IFERROR(IFERROR(VLOOKUP($B3376,'CECL &lt;50B Database'!$A:$AA,11,FALSE),VLOOKUP($B3376,'ALLL &lt;50B Database'!$A:$AA,11,FALSE)),"")</f>
        <v/>
      </c>
      <c r="D3376" t="str">
        <f t="shared" si="104"/>
        <v/>
      </c>
    </row>
    <row r="3377" spans="1:4" x14ac:dyDescent="0.25">
      <c r="A3377">
        <f t="shared" si="105"/>
        <v>3377</v>
      </c>
      <c r="B3377" t="e">
        <f>IF('Peer Comparison Tool'!$D$11="NR",INDEX('CECL &lt;50B Database'!$A:$A,MATCH(Workings!$A3377,'CECL &lt;50B Database'!$AI:$AI,0)),INDEX('ALLL &lt;50B Database'!$A:$A,MATCH(Workings!$A3377,'ALLL &lt;50B Database'!$AI:$AI,0)))</f>
        <v>#N/A</v>
      </c>
      <c r="C3377" s="3" t="str">
        <f>IFERROR(IFERROR(VLOOKUP($B3377,'CECL &lt;50B Database'!$A:$AA,11,FALSE),VLOOKUP($B3377,'ALLL &lt;50B Database'!$A:$AA,11,FALSE)),"")</f>
        <v/>
      </c>
      <c r="D3377" t="str">
        <f t="shared" si="104"/>
        <v/>
      </c>
    </row>
    <row r="3378" spans="1:4" x14ac:dyDescent="0.25">
      <c r="A3378">
        <f t="shared" si="105"/>
        <v>3378</v>
      </c>
      <c r="B3378" t="e">
        <f>IF('Peer Comparison Tool'!$D$11="NR",INDEX('CECL &lt;50B Database'!$A:$A,MATCH(Workings!$A3378,'CECL &lt;50B Database'!$AI:$AI,0)),INDEX('ALLL &lt;50B Database'!$A:$A,MATCH(Workings!$A3378,'ALLL &lt;50B Database'!$AI:$AI,0)))</f>
        <v>#N/A</v>
      </c>
      <c r="C3378" s="3" t="str">
        <f>IFERROR(IFERROR(VLOOKUP($B3378,'CECL &lt;50B Database'!$A:$AA,11,FALSE),VLOOKUP($B3378,'ALLL &lt;50B Database'!$A:$AA,11,FALSE)),"")</f>
        <v/>
      </c>
      <c r="D3378" t="str">
        <f t="shared" si="104"/>
        <v/>
      </c>
    </row>
    <row r="3379" spans="1:4" x14ac:dyDescent="0.25">
      <c r="A3379">
        <f t="shared" si="105"/>
        <v>3379</v>
      </c>
      <c r="B3379" t="e">
        <f>IF('Peer Comparison Tool'!$D$11="NR",INDEX('CECL &lt;50B Database'!$A:$A,MATCH(Workings!$A3379,'CECL &lt;50B Database'!$AI:$AI,0)),INDEX('ALLL &lt;50B Database'!$A:$A,MATCH(Workings!$A3379,'ALLL &lt;50B Database'!$AI:$AI,0)))</f>
        <v>#N/A</v>
      </c>
      <c r="C3379" s="3" t="str">
        <f>IFERROR(IFERROR(VLOOKUP($B3379,'CECL &lt;50B Database'!$A:$AA,11,FALSE),VLOOKUP($B3379,'ALLL &lt;50B Database'!$A:$AA,11,FALSE)),"")</f>
        <v/>
      </c>
      <c r="D3379" t="str">
        <f t="shared" si="104"/>
        <v/>
      </c>
    </row>
    <row r="3380" spans="1:4" x14ac:dyDescent="0.25">
      <c r="A3380">
        <f t="shared" si="105"/>
        <v>3380</v>
      </c>
      <c r="B3380" t="e">
        <f>IF('Peer Comparison Tool'!$D$11="NR",INDEX('CECL &lt;50B Database'!$A:$A,MATCH(Workings!$A3380,'CECL &lt;50B Database'!$AI:$AI,0)),INDEX('ALLL &lt;50B Database'!$A:$A,MATCH(Workings!$A3380,'ALLL &lt;50B Database'!$AI:$AI,0)))</f>
        <v>#N/A</v>
      </c>
      <c r="C3380" s="3" t="str">
        <f>IFERROR(IFERROR(VLOOKUP($B3380,'CECL &lt;50B Database'!$A:$AA,11,FALSE),VLOOKUP($B3380,'ALLL &lt;50B Database'!$A:$AA,11,FALSE)),"")</f>
        <v/>
      </c>
      <c r="D3380" t="str">
        <f t="shared" si="104"/>
        <v/>
      </c>
    </row>
    <row r="3381" spans="1:4" x14ac:dyDescent="0.25">
      <c r="A3381">
        <f t="shared" si="105"/>
        <v>3381</v>
      </c>
      <c r="B3381" t="e">
        <f>IF('Peer Comparison Tool'!$D$11="NR",INDEX('CECL &lt;50B Database'!$A:$A,MATCH(Workings!$A3381,'CECL &lt;50B Database'!$AI:$AI,0)),INDEX('ALLL &lt;50B Database'!$A:$A,MATCH(Workings!$A3381,'ALLL &lt;50B Database'!$AI:$AI,0)))</f>
        <v>#N/A</v>
      </c>
      <c r="C3381" s="3" t="str">
        <f>IFERROR(IFERROR(VLOOKUP($B3381,'CECL &lt;50B Database'!$A:$AA,11,FALSE),VLOOKUP($B3381,'ALLL &lt;50B Database'!$A:$AA,11,FALSE)),"")</f>
        <v/>
      </c>
      <c r="D3381" t="str">
        <f t="shared" si="104"/>
        <v/>
      </c>
    </row>
    <row r="3382" spans="1:4" x14ac:dyDescent="0.25">
      <c r="A3382">
        <f t="shared" si="105"/>
        <v>3382</v>
      </c>
      <c r="B3382" t="e">
        <f>IF('Peer Comparison Tool'!$D$11="NR",INDEX('CECL &lt;50B Database'!$A:$A,MATCH(Workings!$A3382,'CECL &lt;50B Database'!$AI:$AI,0)),INDEX('ALLL &lt;50B Database'!$A:$A,MATCH(Workings!$A3382,'ALLL &lt;50B Database'!$AI:$AI,0)))</f>
        <v>#N/A</v>
      </c>
      <c r="C3382" s="3" t="str">
        <f>IFERROR(IFERROR(VLOOKUP($B3382,'CECL &lt;50B Database'!$A:$AA,11,FALSE),VLOOKUP($B3382,'ALLL &lt;50B Database'!$A:$AA,11,FALSE)),"")</f>
        <v/>
      </c>
      <c r="D3382" t="str">
        <f t="shared" si="104"/>
        <v/>
      </c>
    </row>
    <row r="3383" spans="1:4" x14ac:dyDescent="0.25">
      <c r="A3383">
        <f t="shared" si="105"/>
        <v>3383</v>
      </c>
      <c r="B3383" t="e">
        <f>IF('Peer Comparison Tool'!$D$11="NR",INDEX('CECL &lt;50B Database'!$A:$A,MATCH(Workings!$A3383,'CECL &lt;50B Database'!$AI:$AI,0)),INDEX('ALLL &lt;50B Database'!$A:$A,MATCH(Workings!$A3383,'ALLL &lt;50B Database'!$AI:$AI,0)))</f>
        <v>#N/A</v>
      </c>
      <c r="C3383" s="3" t="str">
        <f>IFERROR(IFERROR(VLOOKUP($B3383,'CECL &lt;50B Database'!$A:$AA,11,FALSE),VLOOKUP($B3383,'ALLL &lt;50B Database'!$A:$AA,11,FALSE)),"")</f>
        <v/>
      </c>
      <c r="D3383" t="str">
        <f t="shared" si="104"/>
        <v/>
      </c>
    </row>
    <row r="3384" spans="1:4" x14ac:dyDescent="0.25">
      <c r="A3384">
        <f t="shared" si="105"/>
        <v>3384</v>
      </c>
      <c r="B3384" t="e">
        <f>IF('Peer Comparison Tool'!$D$11="NR",INDEX('CECL &lt;50B Database'!$A:$A,MATCH(Workings!$A3384,'CECL &lt;50B Database'!$AI:$AI,0)),INDEX('ALLL &lt;50B Database'!$A:$A,MATCH(Workings!$A3384,'ALLL &lt;50B Database'!$AI:$AI,0)))</f>
        <v>#N/A</v>
      </c>
      <c r="C3384" s="3" t="str">
        <f>IFERROR(IFERROR(VLOOKUP($B3384,'CECL &lt;50B Database'!$A:$AA,11,FALSE),VLOOKUP($B3384,'ALLL &lt;50B Database'!$A:$AA,11,FALSE)),"")</f>
        <v/>
      </c>
      <c r="D3384" t="str">
        <f t="shared" si="104"/>
        <v/>
      </c>
    </row>
    <row r="3385" spans="1:4" x14ac:dyDescent="0.25">
      <c r="A3385">
        <f t="shared" si="105"/>
        <v>3385</v>
      </c>
      <c r="B3385" t="e">
        <f>IF('Peer Comparison Tool'!$D$11="NR",INDEX('CECL &lt;50B Database'!$A:$A,MATCH(Workings!$A3385,'CECL &lt;50B Database'!$AI:$AI,0)),INDEX('ALLL &lt;50B Database'!$A:$A,MATCH(Workings!$A3385,'ALLL &lt;50B Database'!$AI:$AI,0)))</f>
        <v>#N/A</v>
      </c>
      <c r="C3385" s="3" t="str">
        <f>IFERROR(IFERROR(VLOOKUP($B3385,'CECL &lt;50B Database'!$A:$AA,11,FALSE),VLOOKUP($B3385,'ALLL &lt;50B Database'!$A:$AA,11,FALSE)),"")</f>
        <v/>
      </c>
      <c r="D3385" t="str">
        <f t="shared" si="104"/>
        <v/>
      </c>
    </row>
    <row r="3386" spans="1:4" x14ac:dyDescent="0.25">
      <c r="A3386">
        <f t="shared" si="105"/>
        <v>3386</v>
      </c>
      <c r="B3386" t="e">
        <f>IF('Peer Comparison Tool'!$D$11="NR",INDEX('CECL &lt;50B Database'!$A:$A,MATCH(Workings!$A3386,'CECL &lt;50B Database'!$AI:$AI,0)),INDEX('ALLL &lt;50B Database'!$A:$A,MATCH(Workings!$A3386,'ALLL &lt;50B Database'!$AI:$AI,0)))</f>
        <v>#N/A</v>
      </c>
      <c r="C3386" s="3" t="str">
        <f>IFERROR(IFERROR(VLOOKUP($B3386,'CECL &lt;50B Database'!$A:$AA,11,FALSE),VLOOKUP($B3386,'ALLL &lt;50B Database'!$A:$AA,11,FALSE)),"")</f>
        <v/>
      </c>
      <c r="D3386" t="str">
        <f t="shared" si="104"/>
        <v/>
      </c>
    </row>
    <row r="3387" spans="1:4" x14ac:dyDescent="0.25">
      <c r="A3387">
        <f t="shared" si="105"/>
        <v>3387</v>
      </c>
      <c r="B3387" t="e">
        <f>IF('Peer Comparison Tool'!$D$11="NR",INDEX('CECL &lt;50B Database'!$A:$A,MATCH(Workings!$A3387,'CECL &lt;50B Database'!$AI:$AI,0)),INDEX('ALLL &lt;50B Database'!$A:$A,MATCH(Workings!$A3387,'ALLL &lt;50B Database'!$AI:$AI,0)))</f>
        <v>#N/A</v>
      </c>
      <c r="C3387" s="3" t="str">
        <f>IFERROR(IFERROR(VLOOKUP($B3387,'CECL &lt;50B Database'!$A:$AA,11,FALSE),VLOOKUP($B3387,'ALLL &lt;50B Database'!$A:$AA,11,FALSE)),"")</f>
        <v/>
      </c>
      <c r="D3387" t="str">
        <f t="shared" si="104"/>
        <v/>
      </c>
    </row>
    <row r="3388" spans="1:4" x14ac:dyDescent="0.25">
      <c r="A3388">
        <f t="shared" si="105"/>
        <v>3388</v>
      </c>
      <c r="B3388" t="e">
        <f>IF('Peer Comparison Tool'!$D$11="NR",INDEX('CECL &lt;50B Database'!$A:$A,MATCH(Workings!$A3388,'CECL &lt;50B Database'!$AI:$AI,0)),INDEX('ALLL &lt;50B Database'!$A:$A,MATCH(Workings!$A3388,'ALLL &lt;50B Database'!$AI:$AI,0)))</f>
        <v>#N/A</v>
      </c>
      <c r="C3388" s="3" t="str">
        <f>IFERROR(IFERROR(VLOOKUP($B3388,'CECL &lt;50B Database'!$A:$AA,11,FALSE),VLOOKUP($B3388,'ALLL &lt;50B Database'!$A:$AA,11,FALSE)),"")</f>
        <v/>
      </c>
      <c r="D3388" t="str">
        <f t="shared" si="104"/>
        <v/>
      </c>
    </row>
    <row r="3389" spans="1:4" x14ac:dyDescent="0.25">
      <c r="A3389">
        <f t="shared" si="105"/>
        <v>3389</v>
      </c>
      <c r="B3389" t="e">
        <f>IF('Peer Comparison Tool'!$D$11="NR",INDEX('CECL &lt;50B Database'!$A:$A,MATCH(Workings!$A3389,'CECL &lt;50B Database'!$AI:$AI,0)),INDEX('ALLL &lt;50B Database'!$A:$A,MATCH(Workings!$A3389,'ALLL &lt;50B Database'!$AI:$AI,0)))</f>
        <v>#N/A</v>
      </c>
      <c r="C3389" s="3" t="str">
        <f>IFERROR(IFERROR(VLOOKUP($B3389,'CECL &lt;50B Database'!$A:$AA,11,FALSE),VLOOKUP($B3389,'ALLL &lt;50B Database'!$A:$AA,11,FALSE)),"")</f>
        <v/>
      </c>
      <c r="D3389" t="str">
        <f t="shared" si="104"/>
        <v/>
      </c>
    </row>
    <row r="3390" spans="1:4" x14ac:dyDescent="0.25">
      <c r="A3390">
        <f t="shared" si="105"/>
        <v>3390</v>
      </c>
      <c r="B3390" t="e">
        <f>IF('Peer Comparison Tool'!$D$11="NR",INDEX('CECL &lt;50B Database'!$A:$A,MATCH(Workings!$A3390,'CECL &lt;50B Database'!$AI:$AI,0)),INDEX('ALLL &lt;50B Database'!$A:$A,MATCH(Workings!$A3390,'ALLL &lt;50B Database'!$AI:$AI,0)))</f>
        <v>#N/A</v>
      </c>
      <c r="C3390" s="3" t="str">
        <f>IFERROR(IFERROR(VLOOKUP($B3390,'CECL &lt;50B Database'!$A:$AA,11,FALSE),VLOOKUP($B3390,'ALLL &lt;50B Database'!$A:$AA,11,FALSE)),"")</f>
        <v/>
      </c>
      <c r="D3390" t="str">
        <f t="shared" si="104"/>
        <v/>
      </c>
    </row>
    <row r="3391" spans="1:4" x14ac:dyDescent="0.25">
      <c r="A3391">
        <f t="shared" si="105"/>
        <v>3391</v>
      </c>
      <c r="B3391" t="e">
        <f>IF('Peer Comparison Tool'!$D$11="NR",INDEX('CECL &lt;50B Database'!$A:$A,MATCH(Workings!$A3391,'CECL &lt;50B Database'!$AI:$AI,0)),INDEX('ALLL &lt;50B Database'!$A:$A,MATCH(Workings!$A3391,'ALLL &lt;50B Database'!$AI:$AI,0)))</f>
        <v>#N/A</v>
      </c>
      <c r="C3391" s="3" t="str">
        <f>IFERROR(IFERROR(VLOOKUP($B3391,'CECL &lt;50B Database'!$A:$AA,11,FALSE),VLOOKUP($B3391,'ALLL &lt;50B Database'!$A:$AA,11,FALSE)),"")</f>
        <v/>
      </c>
      <c r="D3391" t="str">
        <f t="shared" si="104"/>
        <v/>
      </c>
    </row>
    <row r="3392" spans="1:4" x14ac:dyDescent="0.25">
      <c r="A3392">
        <f t="shared" si="105"/>
        <v>3392</v>
      </c>
      <c r="B3392" t="e">
        <f>IF('Peer Comparison Tool'!$D$11="NR",INDEX('CECL &lt;50B Database'!$A:$A,MATCH(Workings!$A3392,'CECL &lt;50B Database'!$AI:$AI,0)),INDEX('ALLL &lt;50B Database'!$A:$A,MATCH(Workings!$A3392,'ALLL &lt;50B Database'!$AI:$AI,0)))</f>
        <v>#N/A</v>
      </c>
      <c r="C3392" s="3" t="str">
        <f>IFERROR(IFERROR(VLOOKUP($B3392,'CECL &lt;50B Database'!$A:$AA,11,FALSE),VLOOKUP($B3392,'ALLL &lt;50B Database'!$A:$AA,11,FALSE)),"")</f>
        <v/>
      </c>
      <c r="D3392" t="str">
        <f t="shared" si="104"/>
        <v/>
      </c>
    </row>
    <row r="3393" spans="1:4" x14ac:dyDescent="0.25">
      <c r="A3393">
        <f t="shared" si="105"/>
        <v>3393</v>
      </c>
      <c r="B3393" t="e">
        <f>IF('Peer Comparison Tool'!$D$11="NR",INDEX('CECL &lt;50B Database'!$A:$A,MATCH(Workings!$A3393,'CECL &lt;50B Database'!$AI:$AI,0)),INDEX('ALLL &lt;50B Database'!$A:$A,MATCH(Workings!$A3393,'ALLL &lt;50B Database'!$AI:$AI,0)))</f>
        <v>#N/A</v>
      </c>
      <c r="C3393" s="3" t="str">
        <f>IFERROR(IFERROR(VLOOKUP($B3393,'CECL &lt;50B Database'!$A:$AA,11,FALSE),VLOOKUP($B3393,'ALLL &lt;50B Database'!$A:$AA,11,FALSE)),"")</f>
        <v/>
      </c>
      <c r="D3393" t="str">
        <f t="shared" si="104"/>
        <v/>
      </c>
    </row>
    <row r="3394" spans="1:4" x14ac:dyDescent="0.25">
      <c r="A3394">
        <f t="shared" si="105"/>
        <v>3394</v>
      </c>
      <c r="B3394" t="e">
        <f>IF('Peer Comparison Tool'!$D$11="NR",INDEX('CECL &lt;50B Database'!$A:$A,MATCH(Workings!$A3394,'CECL &lt;50B Database'!$AI:$AI,0)),INDEX('ALLL &lt;50B Database'!$A:$A,MATCH(Workings!$A3394,'ALLL &lt;50B Database'!$AI:$AI,0)))</f>
        <v>#N/A</v>
      </c>
      <c r="C3394" s="3" t="str">
        <f>IFERROR(IFERROR(VLOOKUP($B3394,'CECL &lt;50B Database'!$A:$AA,11,FALSE),VLOOKUP($B3394,'ALLL &lt;50B Database'!$A:$AA,11,FALSE)),"")</f>
        <v/>
      </c>
      <c r="D3394" t="str">
        <f t="shared" ref="D3394:D3457" si="106">IFERROR(RANK($C3394,$C$1:$C$5000,0),"")</f>
        <v/>
      </c>
    </row>
    <row r="3395" spans="1:4" x14ac:dyDescent="0.25">
      <c r="A3395">
        <f t="shared" si="105"/>
        <v>3395</v>
      </c>
      <c r="B3395" t="e">
        <f>IF('Peer Comparison Tool'!$D$11="NR",INDEX('CECL &lt;50B Database'!$A:$A,MATCH(Workings!$A3395,'CECL &lt;50B Database'!$AI:$AI,0)),INDEX('ALLL &lt;50B Database'!$A:$A,MATCH(Workings!$A3395,'ALLL &lt;50B Database'!$AI:$AI,0)))</f>
        <v>#N/A</v>
      </c>
      <c r="C3395" s="3" t="str">
        <f>IFERROR(IFERROR(VLOOKUP($B3395,'CECL &lt;50B Database'!$A:$AA,11,FALSE),VLOOKUP($B3395,'ALLL &lt;50B Database'!$A:$AA,11,FALSE)),"")</f>
        <v/>
      </c>
      <c r="D3395" t="str">
        <f t="shared" si="106"/>
        <v/>
      </c>
    </row>
    <row r="3396" spans="1:4" x14ac:dyDescent="0.25">
      <c r="A3396">
        <f t="shared" ref="A3396:A3459" si="107">A3395+1</f>
        <v>3396</v>
      </c>
      <c r="B3396" t="e">
        <f>IF('Peer Comparison Tool'!$D$11="NR",INDEX('CECL &lt;50B Database'!$A:$A,MATCH(Workings!$A3396,'CECL &lt;50B Database'!$AI:$AI,0)),INDEX('ALLL &lt;50B Database'!$A:$A,MATCH(Workings!$A3396,'ALLL &lt;50B Database'!$AI:$AI,0)))</f>
        <v>#N/A</v>
      </c>
      <c r="C3396" s="3" t="str">
        <f>IFERROR(IFERROR(VLOOKUP($B3396,'CECL &lt;50B Database'!$A:$AA,11,FALSE),VLOOKUP($B3396,'ALLL &lt;50B Database'!$A:$AA,11,FALSE)),"")</f>
        <v/>
      </c>
      <c r="D3396" t="str">
        <f t="shared" si="106"/>
        <v/>
      </c>
    </row>
    <row r="3397" spans="1:4" x14ac:dyDescent="0.25">
      <c r="A3397">
        <f t="shared" si="107"/>
        <v>3397</v>
      </c>
      <c r="B3397" t="e">
        <f>IF('Peer Comparison Tool'!$D$11="NR",INDEX('CECL &lt;50B Database'!$A:$A,MATCH(Workings!$A3397,'CECL &lt;50B Database'!$AI:$AI,0)),INDEX('ALLL &lt;50B Database'!$A:$A,MATCH(Workings!$A3397,'ALLL &lt;50B Database'!$AI:$AI,0)))</f>
        <v>#N/A</v>
      </c>
      <c r="C3397" s="3" t="str">
        <f>IFERROR(IFERROR(VLOOKUP($B3397,'CECL &lt;50B Database'!$A:$AA,11,FALSE),VLOOKUP($B3397,'ALLL &lt;50B Database'!$A:$AA,11,FALSE)),"")</f>
        <v/>
      </c>
      <c r="D3397" t="str">
        <f t="shared" si="106"/>
        <v/>
      </c>
    </row>
    <row r="3398" spans="1:4" x14ac:dyDescent="0.25">
      <c r="A3398">
        <f t="shared" si="107"/>
        <v>3398</v>
      </c>
      <c r="B3398" t="e">
        <f>IF('Peer Comparison Tool'!$D$11="NR",INDEX('CECL &lt;50B Database'!$A:$A,MATCH(Workings!$A3398,'CECL &lt;50B Database'!$AI:$AI,0)),INDEX('ALLL &lt;50B Database'!$A:$A,MATCH(Workings!$A3398,'ALLL &lt;50B Database'!$AI:$AI,0)))</f>
        <v>#N/A</v>
      </c>
      <c r="C3398" s="3" t="str">
        <f>IFERROR(IFERROR(VLOOKUP($B3398,'CECL &lt;50B Database'!$A:$AA,11,FALSE),VLOOKUP($B3398,'ALLL &lt;50B Database'!$A:$AA,11,FALSE)),"")</f>
        <v/>
      </c>
      <c r="D3398" t="str">
        <f t="shared" si="106"/>
        <v/>
      </c>
    </row>
    <row r="3399" spans="1:4" x14ac:dyDescent="0.25">
      <c r="A3399">
        <f t="shared" si="107"/>
        <v>3399</v>
      </c>
      <c r="B3399" t="e">
        <f>IF('Peer Comparison Tool'!$D$11="NR",INDEX('CECL &lt;50B Database'!$A:$A,MATCH(Workings!$A3399,'CECL &lt;50B Database'!$AI:$AI,0)),INDEX('ALLL &lt;50B Database'!$A:$A,MATCH(Workings!$A3399,'ALLL &lt;50B Database'!$AI:$AI,0)))</f>
        <v>#N/A</v>
      </c>
      <c r="C3399" s="3" t="str">
        <f>IFERROR(IFERROR(VLOOKUP($B3399,'CECL &lt;50B Database'!$A:$AA,11,FALSE),VLOOKUP($B3399,'ALLL &lt;50B Database'!$A:$AA,11,FALSE)),"")</f>
        <v/>
      </c>
      <c r="D3399" t="str">
        <f t="shared" si="106"/>
        <v/>
      </c>
    </row>
    <row r="3400" spans="1:4" x14ac:dyDescent="0.25">
      <c r="A3400">
        <f t="shared" si="107"/>
        <v>3400</v>
      </c>
      <c r="B3400" t="e">
        <f>IF('Peer Comparison Tool'!$D$11="NR",INDEX('CECL &lt;50B Database'!$A:$A,MATCH(Workings!$A3400,'CECL &lt;50B Database'!$AI:$AI,0)),INDEX('ALLL &lt;50B Database'!$A:$A,MATCH(Workings!$A3400,'ALLL &lt;50B Database'!$AI:$AI,0)))</f>
        <v>#N/A</v>
      </c>
      <c r="C3400" s="3" t="str">
        <f>IFERROR(IFERROR(VLOOKUP($B3400,'CECL &lt;50B Database'!$A:$AA,11,FALSE),VLOOKUP($B3400,'ALLL &lt;50B Database'!$A:$AA,11,FALSE)),"")</f>
        <v/>
      </c>
      <c r="D3400" t="str">
        <f t="shared" si="106"/>
        <v/>
      </c>
    </row>
    <row r="3401" spans="1:4" x14ac:dyDescent="0.25">
      <c r="A3401">
        <f t="shared" si="107"/>
        <v>3401</v>
      </c>
      <c r="B3401" t="e">
        <f>IF('Peer Comparison Tool'!$D$11="NR",INDEX('CECL &lt;50B Database'!$A:$A,MATCH(Workings!$A3401,'CECL &lt;50B Database'!$AI:$AI,0)),INDEX('ALLL &lt;50B Database'!$A:$A,MATCH(Workings!$A3401,'ALLL &lt;50B Database'!$AI:$AI,0)))</f>
        <v>#N/A</v>
      </c>
      <c r="C3401" s="3" t="str">
        <f>IFERROR(IFERROR(VLOOKUP($B3401,'CECL &lt;50B Database'!$A:$AA,11,FALSE),VLOOKUP($B3401,'ALLL &lt;50B Database'!$A:$AA,11,FALSE)),"")</f>
        <v/>
      </c>
      <c r="D3401" t="str">
        <f t="shared" si="106"/>
        <v/>
      </c>
    </row>
    <row r="3402" spans="1:4" x14ac:dyDescent="0.25">
      <c r="A3402">
        <f t="shared" si="107"/>
        <v>3402</v>
      </c>
      <c r="B3402" t="e">
        <f>IF('Peer Comparison Tool'!$D$11="NR",INDEX('CECL &lt;50B Database'!$A:$A,MATCH(Workings!$A3402,'CECL &lt;50B Database'!$AI:$AI,0)),INDEX('ALLL &lt;50B Database'!$A:$A,MATCH(Workings!$A3402,'ALLL &lt;50B Database'!$AI:$AI,0)))</f>
        <v>#N/A</v>
      </c>
      <c r="C3402" s="3" t="str">
        <f>IFERROR(IFERROR(VLOOKUP($B3402,'CECL &lt;50B Database'!$A:$AA,11,FALSE),VLOOKUP($B3402,'ALLL &lt;50B Database'!$A:$AA,11,FALSE)),"")</f>
        <v/>
      </c>
      <c r="D3402" t="str">
        <f t="shared" si="106"/>
        <v/>
      </c>
    </row>
    <row r="3403" spans="1:4" x14ac:dyDescent="0.25">
      <c r="A3403">
        <f t="shared" si="107"/>
        <v>3403</v>
      </c>
      <c r="B3403" t="e">
        <f>IF('Peer Comparison Tool'!$D$11="NR",INDEX('CECL &lt;50B Database'!$A:$A,MATCH(Workings!$A3403,'CECL &lt;50B Database'!$AI:$AI,0)),INDEX('ALLL &lt;50B Database'!$A:$A,MATCH(Workings!$A3403,'ALLL &lt;50B Database'!$AI:$AI,0)))</f>
        <v>#N/A</v>
      </c>
      <c r="C3403" s="3" t="str">
        <f>IFERROR(IFERROR(VLOOKUP($B3403,'CECL &lt;50B Database'!$A:$AA,11,FALSE),VLOOKUP($B3403,'ALLL &lt;50B Database'!$A:$AA,11,FALSE)),"")</f>
        <v/>
      </c>
      <c r="D3403" t="str">
        <f t="shared" si="106"/>
        <v/>
      </c>
    </row>
    <row r="3404" spans="1:4" x14ac:dyDescent="0.25">
      <c r="A3404">
        <f t="shared" si="107"/>
        <v>3404</v>
      </c>
      <c r="B3404" t="e">
        <f>IF('Peer Comparison Tool'!$D$11="NR",INDEX('CECL &lt;50B Database'!$A:$A,MATCH(Workings!$A3404,'CECL &lt;50B Database'!$AI:$AI,0)),INDEX('ALLL &lt;50B Database'!$A:$A,MATCH(Workings!$A3404,'ALLL &lt;50B Database'!$AI:$AI,0)))</f>
        <v>#N/A</v>
      </c>
      <c r="C3404" s="3" t="str">
        <f>IFERROR(IFERROR(VLOOKUP($B3404,'CECL &lt;50B Database'!$A:$AA,11,FALSE),VLOOKUP($B3404,'ALLL &lt;50B Database'!$A:$AA,11,FALSE)),"")</f>
        <v/>
      </c>
      <c r="D3404" t="str">
        <f t="shared" si="106"/>
        <v/>
      </c>
    </row>
    <row r="3405" spans="1:4" x14ac:dyDescent="0.25">
      <c r="A3405">
        <f t="shared" si="107"/>
        <v>3405</v>
      </c>
      <c r="B3405" t="e">
        <f>IF('Peer Comparison Tool'!$D$11="NR",INDEX('CECL &lt;50B Database'!$A:$A,MATCH(Workings!$A3405,'CECL &lt;50B Database'!$AI:$AI,0)),INDEX('ALLL &lt;50B Database'!$A:$A,MATCH(Workings!$A3405,'ALLL &lt;50B Database'!$AI:$AI,0)))</f>
        <v>#N/A</v>
      </c>
      <c r="C3405" s="3" t="str">
        <f>IFERROR(IFERROR(VLOOKUP($B3405,'CECL &lt;50B Database'!$A:$AA,11,FALSE),VLOOKUP($B3405,'ALLL &lt;50B Database'!$A:$AA,11,FALSE)),"")</f>
        <v/>
      </c>
      <c r="D3405" t="str">
        <f t="shared" si="106"/>
        <v/>
      </c>
    </row>
    <row r="3406" spans="1:4" x14ac:dyDescent="0.25">
      <c r="A3406">
        <f t="shared" si="107"/>
        <v>3406</v>
      </c>
      <c r="B3406" t="e">
        <f>IF('Peer Comparison Tool'!$D$11="NR",INDEX('CECL &lt;50B Database'!$A:$A,MATCH(Workings!$A3406,'CECL &lt;50B Database'!$AI:$AI,0)),INDEX('ALLL &lt;50B Database'!$A:$A,MATCH(Workings!$A3406,'ALLL &lt;50B Database'!$AI:$AI,0)))</f>
        <v>#N/A</v>
      </c>
      <c r="C3406" s="3" t="str">
        <f>IFERROR(IFERROR(VLOOKUP($B3406,'CECL &lt;50B Database'!$A:$AA,11,FALSE),VLOOKUP($B3406,'ALLL &lt;50B Database'!$A:$AA,11,FALSE)),"")</f>
        <v/>
      </c>
      <c r="D3406" t="str">
        <f t="shared" si="106"/>
        <v/>
      </c>
    </row>
    <row r="3407" spans="1:4" x14ac:dyDescent="0.25">
      <c r="A3407">
        <f t="shared" si="107"/>
        <v>3407</v>
      </c>
      <c r="B3407" t="e">
        <f>IF('Peer Comparison Tool'!$D$11="NR",INDEX('CECL &lt;50B Database'!$A:$A,MATCH(Workings!$A3407,'CECL &lt;50B Database'!$AI:$AI,0)),INDEX('ALLL &lt;50B Database'!$A:$A,MATCH(Workings!$A3407,'ALLL &lt;50B Database'!$AI:$AI,0)))</f>
        <v>#N/A</v>
      </c>
      <c r="C3407" s="3" t="str">
        <f>IFERROR(IFERROR(VLOOKUP($B3407,'CECL &lt;50B Database'!$A:$AA,11,FALSE),VLOOKUP($B3407,'ALLL &lt;50B Database'!$A:$AA,11,FALSE)),"")</f>
        <v/>
      </c>
      <c r="D3407" t="str">
        <f t="shared" si="106"/>
        <v/>
      </c>
    </row>
    <row r="3408" spans="1:4" x14ac:dyDescent="0.25">
      <c r="A3408">
        <f t="shared" si="107"/>
        <v>3408</v>
      </c>
      <c r="B3408" t="e">
        <f>IF('Peer Comparison Tool'!$D$11="NR",INDEX('CECL &lt;50B Database'!$A:$A,MATCH(Workings!$A3408,'CECL &lt;50B Database'!$AI:$AI,0)),INDEX('ALLL &lt;50B Database'!$A:$A,MATCH(Workings!$A3408,'ALLL &lt;50B Database'!$AI:$AI,0)))</f>
        <v>#N/A</v>
      </c>
      <c r="C3408" s="3" t="str">
        <f>IFERROR(IFERROR(VLOOKUP($B3408,'CECL &lt;50B Database'!$A:$AA,11,FALSE),VLOOKUP($B3408,'ALLL &lt;50B Database'!$A:$AA,11,FALSE)),"")</f>
        <v/>
      </c>
      <c r="D3408" t="str">
        <f t="shared" si="106"/>
        <v/>
      </c>
    </row>
    <row r="3409" spans="1:4" x14ac:dyDescent="0.25">
      <c r="A3409">
        <f t="shared" si="107"/>
        <v>3409</v>
      </c>
      <c r="B3409" t="e">
        <f>IF('Peer Comparison Tool'!$D$11="NR",INDEX('CECL &lt;50B Database'!$A:$A,MATCH(Workings!$A3409,'CECL &lt;50B Database'!$AI:$AI,0)),INDEX('ALLL &lt;50B Database'!$A:$A,MATCH(Workings!$A3409,'ALLL &lt;50B Database'!$AI:$AI,0)))</f>
        <v>#N/A</v>
      </c>
      <c r="C3409" s="3" t="str">
        <f>IFERROR(IFERROR(VLOOKUP($B3409,'CECL &lt;50B Database'!$A:$AA,11,FALSE),VLOOKUP($B3409,'ALLL &lt;50B Database'!$A:$AA,11,FALSE)),"")</f>
        <v/>
      </c>
      <c r="D3409" t="str">
        <f t="shared" si="106"/>
        <v/>
      </c>
    </row>
    <row r="3410" spans="1:4" x14ac:dyDescent="0.25">
      <c r="A3410">
        <f t="shared" si="107"/>
        <v>3410</v>
      </c>
      <c r="B3410" t="e">
        <f>IF('Peer Comparison Tool'!$D$11="NR",INDEX('CECL &lt;50B Database'!$A:$A,MATCH(Workings!$A3410,'CECL &lt;50B Database'!$AI:$AI,0)),INDEX('ALLL &lt;50B Database'!$A:$A,MATCH(Workings!$A3410,'ALLL &lt;50B Database'!$AI:$AI,0)))</f>
        <v>#N/A</v>
      </c>
      <c r="C3410" s="3" t="str">
        <f>IFERROR(IFERROR(VLOOKUP($B3410,'CECL &lt;50B Database'!$A:$AA,11,FALSE),VLOOKUP($B3410,'ALLL &lt;50B Database'!$A:$AA,11,FALSE)),"")</f>
        <v/>
      </c>
      <c r="D3410" t="str">
        <f t="shared" si="106"/>
        <v/>
      </c>
    </row>
    <row r="3411" spans="1:4" x14ac:dyDescent="0.25">
      <c r="A3411">
        <f t="shared" si="107"/>
        <v>3411</v>
      </c>
      <c r="B3411" t="e">
        <f>IF('Peer Comparison Tool'!$D$11="NR",INDEX('CECL &lt;50B Database'!$A:$A,MATCH(Workings!$A3411,'CECL &lt;50B Database'!$AI:$AI,0)),INDEX('ALLL &lt;50B Database'!$A:$A,MATCH(Workings!$A3411,'ALLL &lt;50B Database'!$AI:$AI,0)))</f>
        <v>#N/A</v>
      </c>
      <c r="C3411" s="3" t="str">
        <f>IFERROR(IFERROR(VLOOKUP($B3411,'CECL &lt;50B Database'!$A:$AA,11,FALSE),VLOOKUP($B3411,'ALLL &lt;50B Database'!$A:$AA,11,FALSE)),"")</f>
        <v/>
      </c>
      <c r="D3411" t="str">
        <f t="shared" si="106"/>
        <v/>
      </c>
    </row>
    <row r="3412" spans="1:4" x14ac:dyDescent="0.25">
      <c r="A3412">
        <f t="shared" si="107"/>
        <v>3412</v>
      </c>
      <c r="B3412" t="e">
        <f>IF('Peer Comparison Tool'!$D$11="NR",INDEX('CECL &lt;50B Database'!$A:$A,MATCH(Workings!$A3412,'CECL &lt;50B Database'!$AI:$AI,0)),INDEX('ALLL &lt;50B Database'!$A:$A,MATCH(Workings!$A3412,'ALLL &lt;50B Database'!$AI:$AI,0)))</f>
        <v>#N/A</v>
      </c>
      <c r="C3412" s="3" t="str">
        <f>IFERROR(IFERROR(VLOOKUP($B3412,'CECL &lt;50B Database'!$A:$AA,11,FALSE),VLOOKUP($B3412,'ALLL &lt;50B Database'!$A:$AA,11,FALSE)),"")</f>
        <v/>
      </c>
      <c r="D3412" t="str">
        <f t="shared" si="106"/>
        <v/>
      </c>
    </row>
    <row r="3413" spans="1:4" x14ac:dyDescent="0.25">
      <c r="A3413">
        <f t="shared" si="107"/>
        <v>3413</v>
      </c>
      <c r="B3413" t="e">
        <f>IF('Peer Comparison Tool'!$D$11="NR",INDEX('CECL &lt;50B Database'!$A:$A,MATCH(Workings!$A3413,'CECL &lt;50B Database'!$AI:$AI,0)),INDEX('ALLL &lt;50B Database'!$A:$A,MATCH(Workings!$A3413,'ALLL &lt;50B Database'!$AI:$AI,0)))</f>
        <v>#N/A</v>
      </c>
      <c r="C3413" s="3" t="str">
        <f>IFERROR(IFERROR(VLOOKUP($B3413,'CECL &lt;50B Database'!$A:$AA,11,FALSE),VLOOKUP($B3413,'ALLL &lt;50B Database'!$A:$AA,11,FALSE)),"")</f>
        <v/>
      </c>
      <c r="D3413" t="str">
        <f t="shared" si="106"/>
        <v/>
      </c>
    </row>
    <row r="3414" spans="1:4" x14ac:dyDescent="0.25">
      <c r="A3414">
        <f t="shared" si="107"/>
        <v>3414</v>
      </c>
      <c r="B3414" t="e">
        <f>IF('Peer Comparison Tool'!$D$11="NR",INDEX('CECL &lt;50B Database'!$A:$A,MATCH(Workings!$A3414,'CECL &lt;50B Database'!$AI:$AI,0)),INDEX('ALLL &lt;50B Database'!$A:$A,MATCH(Workings!$A3414,'ALLL &lt;50B Database'!$AI:$AI,0)))</f>
        <v>#N/A</v>
      </c>
      <c r="C3414" s="3" t="str">
        <f>IFERROR(IFERROR(VLOOKUP($B3414,'CECL &lt;50B Database'!$A:$AA,11,FALSE),VLOOKUP($B3414,'ALLL &lt;50B Database'!$A:$AA,11,FALSE)),"")</f>
        <v/>
      </c>
      <c r="D3414" t="str">
        <f t="shared" si="106"/>
        <v/>
      </c>
    </row>
    <row r="3415" spans="1:4" x14ac:dyDescent="0.25">
      <c r="A3415">
        <f t="shared" si="107"/>
        <v>3415</v>
      </c>
      <c r="B3415" t="e">
        <f>IF('Peer Comparison Tool'!$D$11="NR",INDEX('CECL &lt;50B Database'!$A:$A,MATCH(Workings!$A3415,'CECL &lt;50B Database'!$AI:$AI,0)),INDEX('ALLL &lt;50B Database'!$A:$A,MATCH(Workings!$A3415,'ALLL &lt;50B Database'!$AI:$AI,0)))</f>
        <v>#N/A</v>
      </c>
      <c r="C3415" s="3" t="str">
        <f>IFERROR(IFERROR(VLOOKUP($B3415,'CECL &lt;50B Database'!$A:$AA,11,FALSE),VLOOKUP($B3415,'ALLL &lt;50B Database'!$A:$AA,11,FALSE)),"")</f>
        <v/>
      </c>
      <c r="D3415" t="str">
        <f t="shared" si="106"/>
        <v/>
      </c>
    </row>
    <row r="3416" spans="1:4" x14ac:dyDescent="0.25">
      <c r="A3416">
        <f t="shared" si="107"/>
        <v>3416</v>
      </c>
      <c r="B3416" t="e">
        <f>IF('Peer Comparison Tool'!$D$11="NR",INDEX('CECL &lt;50B Database'!$A:$A,MATCH(Workings!$A3416,'CECL &lt;50B Database'!$AI:$AI,0)),INDEX('ALLL &lt;50B Database'!$A:$A,MATCH(Workings!$A3416,'ALLL &lt;50B Database'!$AI:$AI,0)))</f>
        <v>#N/A</v>
      </c>
      <c r="C3416" s="3" t="str">
        <f>IFERROR(IFERROR(VLOOKUP($B3416,'CECL &lt;50B Database'!$A:$AA,11,FALSE),VLOOKUP($B3416,'ALLL &lt;50B Database'!$A:$AA,11,FALSE)),"")</f>
        <v/>
      </c>
      <c r="D3416" t="str">
        <f t="shared" si="106"/>
        <v/>
      </c>
    </row>
    <row r="3417" spans="1:4" x14ac:dyDescent="0.25">
      <c r="A3417">
        <f t="shared" si="107"/>
        <v>3417</v>
      </c>
      <c r="B3417" t="e">
        <f>IF('Peer Comparison Tool'!$D$11="NR",INDEX('CECL &lt;50B Database'!$A:$A,MATCH(Workings!$A3417,'CECL &lt;50B Database'!$AI:$AI,0)),INDEX('ALLL &lt;50B Database'!$A:$A,MATCH(Workings!$A3417,'ALLL &lt;50B Database'!$AI:$AI,0)))</f>
        <v>#N/A</v>
      </c>
      <c r="C3417" s="3" t="str">
        <f>IFERROR(IFERROR(VLOOKUP($B3417,'CECL &lt;50B Database'!$A:$AA,11,FALSE),VLOOKUP($B3417,'ALLL &lt;50B Database'!$A:$AA,11,FALSE)),"")</f>
        <v/>
      </c>
      <c r="D3417" t="str">
        <f t="shared" si="106"/>
        <v/>
      </c>
    </row>
    <row r="3418" spans="1:4" x14ac:dyDescent="0.25">
      <c r="A3418">
        <f t="shared" si="107"/>
        <v>3418</v>
      </c>
      <c r="B3418" t="e">
        <f>IF('Peer Comparison Tool'!$D$11="NR",INDEX('CECL &lt;50B Database'!$A:$A,MATCH(Workings!$A3418,'CECL &lt;50B Database'!$AI:$AI,0)),INDEX('ALLL &lt;50B Database'!$A:$A,MATCH(Workings!$A3418,'ALLL &lt;50B Database'!$AI:$AI,0)))</f>
        <v>#N/A</v>
      </c>
      <c r="C3418" s="3" t="str">
        <f>IFERROR(IFERROR(VLOOKUP($B3418,'CECL &lt;50B Database'!$A:$AA,11,FALSE),VLOOKUP($B3418,'ALLL &lt;50B Database'!$A:$AA,11,FALSE)),"")</f>
        <v/>
      </c>
      <c r="D3418" t="str">
        <f t="shared" si="106"/>
        <v/>
      </c>
    </row>
    <row r="3419" spans="1:4" x14ac:dyDescent="0.25">
      <c r="A3419">
        <f t="shared" si="107"/>
        <v>3419</v>
      </c>
      <c r="B3419" t="e">
        <f>IF('Peer Comparison Tool'!$D$11="NR",INDEX('CECL &lt;50B Database'!$A:$A,MATCH(Workings!$A3419,'CECL &lt;50B Database'!$AI:$AI,0)),INDEX('ALLL &lt;50B Database'!$A:$A,MATCH(Workings!$A3419,'ALLL &lt;50B Database'!$AI:$AI,0)))</f>
        <v>#N/A</v>
      </c>
      <c r="C3419" s="3" t="str">
        <f>IFERROR(IFERROR(VLOOKUP($B3419,'CECL &lt;50B Database'!$A:$AA,11,FALSE),VLOOKUP($B3419,'ALLL &lt;50B Database'!$A:$AA,11,FALSE)),"")</f>
        <v/>
      </c>
      <c r="D3419" t="str">
        <f t="shared" si="106"/>
        <v/>
      </c>
    </row>
    <row r="3420" spans="1:4" x14ac:dyDescent="0.25">
      <c r="A3420">
        <f t="shared" si="107"/>
        <v>3420</v>
      </c>
      <c r="B3420" t="e">
        <f>IF('Peer Comparison Tool'!$D$11="NR",INDEX('CECL &lt;50B Database'!$A:$A,MATCH(Workings!$A3420,'CECL &lt;50B Database'!$AI:$AI,0)),INDEX('ALLL &lt;50B Database'!$A:$A,MATCH(Workings!$A3420,'ALLL &lt;50B Database'!$AI:$AI,0)))</f>
        <v>#N/A</v>
      </c>
      <c r="C3420" s="3" t="str">
        <f>IFERROR(IFERROR(VLOOKUP($B3420,'CECL &lt;50B Database'!$A:$AA,11,FALSE),VLOOKUP($B3420,'ALLL &lt;50B Database'!$A:$AA,11,FALSE)),"")</f>
        <v/>
      </c>
      <c r="D3420" t="str">
        <f t="shared" si="106"/>
        <v/>
      </c>
    </row>
    <row r="3421" spans="1:4" x14ac:dyDescent="0.25">
      <c r="A3421">
        <f t="shared" si="107"/>
        <v>3421</v>
      </c>
      <c r="B3421" t="e">
        <f>IF('Peer Comparison Tool'!$D$11="NR",INDEX('CECL &lt;50B Database'!$A:$A,MATCH(Workings!$A3421,'CECL &lt;50B Database'!$AI:$AI,0)),INDEX('ALLL &lt;50B Database'!$A:$A,MATCH(Workings!$A3421,'ALLL &lt;50B Database'!$AI:$AI,0)))</f>
        <v>#N/A</v>
      </c>
      <c r="C3421" s="3" t="str">
        <f>IFERROR(IFERROR(VLOOKUP($B3421,'CECL &lt;50B Database'!$A:$AA,11,FALSE),VLOOKUP($B3421,'ALLL &lt;50B Database'!$A:$AA,11,FALSE)),"")</f>
        <v/>
      </c>
      <c r="D3421" t="str">
        <f t="shared" si="106"/>
        <v/>
      </c>
    </row>
    <row r="3422" spans="1:4" x14ac:dyDescent="0.25">
      <c r="A3422">
        <f t="shared" si="107"/>
        <v>3422</v>
      </c>
      <c r="B3422" t="e">
        <f>IF('Peer Comparison Tool'!$D$11="NR",INDEX('CECL &lt;50B Database'!$A:$A,MATCH(Workings!$A3422,'CECL &lt;50B Database'!$AI:$AI,0)),INDEX('ALLL &lt;50B Database'!$A:$A,MATCH(Workings!$A3422,'ALLL &lt;50B Database'!$AI:$AI,0)))</f>
        <v>#N/A</v>
      </c>
      <c r="C3422" s="3" t="str">
        <f>IFERROR(IFERROR(VLOOKUP($B3422,'CECL &lt;50B Database'!$A:$AA,11,FALSE),VLOOKUP($B3422,'ALLL &lt;50B Database'!$A:$AA,11,FALSE)),"")</f>
        <v/>
      </c>
      <c r="D3422" t="str">
        <f t="shared" si="106"/>
        <v/>
      </c>
    </row>
    <row r="3423" spans="1:4" x14ac:dyDescent="0.25">
      <c r="A3423">
        <f t="shared" si="107"/>
        <v>3423</v>
      </c>
      <c r="B3423" t="e">
        <f>IF('Peer Comparison Tool'!$D$11="NR",INDEX('CECL &lt;50B Database'!$A:$A,MATCH(Workings!$A3423,'CECL &lt;50B Database'!$AI:$AI,0)),INDEX('ALLL &lt;50B Database'!$A:$A,MATCH(Workings!$A3423,'ALLL &lt;50B Database'!$AI:$AI,0)))</f>
        <v>#N/A</v>
      </c>
      <c r="C3423" s="3" t="str">
        <f>IFERROR(IFERROR(VLOOKUP($B3423,'CECL &lt;50B Database'!$A:$AA,11,FALSE),VLOOKUP($B3423,'ALLL &lt;50B Database'!$A:$AA,11,FALSE)),"")</f>
        <v/>
      </c>
      <c r="D3423" t="str">
        <f t="shared" si="106"/>
        <v/>
      </c>
    </row>
    <row r="3424" spans="1:4" x14ac:dyDescent="0.25">
      <c r="A3424">
        <f t="shared" si="107"/>
        <v>3424</v>
      </c>
      <c r="B3424" t="e">
        <f>IF('Peer Comparison Tool'!$D$11="NR",INDEX('CECL &lt;50B Database'!$A:$A,MATCH(Workings!$A3424,'CECL &lt;50B Database'!$AI:$AI,0)),INDEX('ALLL &lt;50B Database'!$A:$A,MATCH(Workings!$A3424,'ALLL &lt;50B Database'!$AI:$AI,0)))</f>
        <v>#N/A</v>
      </c>
      <c r="C3424" s="3" t="str">
        <f>IFERROR(IFERROR(VLOOKUP($B3424,'CECL &lt;50B Database'!$A:$AA,11,FALSE),VLOOKUP($B3424,'ALLL &lt;50B Database'!$A:$AA,11,FALSE)),"")</f>
        <v/>
      </c>
      <c r="D3424" t="str">
        <f t="shared" si="106"/>
        <v/>
      </c>
    </row>
    <row r="3425" spans="1:4" x14ac:dyDescent="0.25">
      <c r="A3425">
        <f t="shared" si="107"/>
        <v>3425</v>
      </c>
      <c r="B3425" t="e">
        <f>IF('Peer Comparison Tool'!$D$11="NR",INDEX('CECL &lt;50B Database'!$A:$A,MATCH(Workings!$A3425,'CECL &lt;50B Database'!$AI:$AI,0)),INDEX('ALLL &lt;50B Database'!$A:$A,MATCH(Workings!$A3425,'ALLL &lt;50B Database'!$AI:$AI,0)))</f>
        <v>#N/A</v>
      </c>
      <c r="C3425" s="3" t="str">
        <f>IFERROR(IFERROR(VLOOKUP($B3425,'CECL &lt;50B Database'!$A:$AA,11,FALSE),VLOOKUP($B3425,'ALLL &lt;50B Database'!$A:$AA,11,FALSE)),"")</f>
        <v/>
      </c>
      <c r="D3425" t="str">
        <f t="shared" si="106"/>
        <v/>
      </c>
    </row>
    <row r="3426" spans="1:4" x14ac:dyDescent="0.25">
      <c r="A3426">
        <f t="shared" si="107"/>
        <v>3426</v>
      </c>
      <c r="B3426" t="e">
        <f>IF('Peer Comparison Tool'!$D$11="NR",INDEX('CECL &lt;50B Database'!$A:$A,MATCH(Workings!$A3426,'CECL &lt;50B Database'!$AI:$AI,0)),INDEX('ALLL &lt;50B Database'!$A:$A,MATCH(Workings!$A3426,'ALLL &lt;50B Database'!$AI:$AI,0)))</f>
        <v>#N/A</v>
      </c>
      <c r="C3426" s="3" t="str">
        <f>IFERROR(IFERROR(VLOOKUP($B3426,'CECL &lt;50B Database'!$A:$AA,11,FALSE),VLOOKUP($B3426,'ALLL &lt;50B Database'!$A:$AA,11,FALSE)),"")</f>
        <v/>
      </c>
      <c r="D3426" t="str">
        <f t="shared" si="106"/>
        <v/>
      </c>
    </row>
    <row r="3427" spans="1:4" x14ac:dyDescent="0.25">
      <c r="A3427">
        <f t="shared" si="107"/>
        <v>3427</v>
      </c>
      <c r="B3427" t="e">
        <f>IF('Peer Comparison Tool'!$D$11="NR",INDEX('CECL &lt;50B Database'!$A:$A,MATCH(Workings!$A3427,'CECL &lt;50B Database'!$AI:$AI,0)),INDEX('ALLL &lt;50B Database'!$A:$A,MATCH(Workings!$A3427,'ALLL &lt;50B Database'!$AI:$AI,0)))</f>
        <v>#N/A</v>
      </c>
      <c r="C3427" s="3" t="str">
        <f>IFERROR(IFERROR(VLOOKUP($B3427,'CECL &lt;50B Database'!$A:$AA,11,FALSE),VLOOKUP($B3427,'ALLL &lt;50B Database'!$A:$AA,11,FALSE)),"")</f>
        <v/>
      </c>
      <c r="D3427" t="str">
        <f t="shared" si="106"/>
        <v/>
      </c>
    </row>
    <row r="3428" spans="1:4" x14ac:dyDescent="0.25">
      <c r="A3428">
        <f t="shared" si="107"/>
        <v>3428</v>
      </c>
      <c r="B3428" t="e">
        <f>IF('Peer Comparison Tool'!$D$11="NR",INDEX('CECL &lt;50B Database'!$A:$A,MATCH(Workings!$A3428,'CECL &lt;50B Database'!$AI:$AI,0)),INDEX('ALLL &lt;50B Database'!$A:$A,MATCH(Workings!$A3428,'ALLL &lt;50B Database'!$AI:$AI,0)))</f>
        <v>#N/A</v>
      </c>
      <c r="C3428" s="3" t="str">
        <f>IFERROR(IFERROR(VLOOKUP($B3428,'CECL &lt;50B Database'!$A:$AA,11,FALSE),VLOOKUP($B3428,'ALLL &lt;50B Database'!$A:$AA,11,FALSE)),"")</f>
        <v/>
      </c>
      <c r="D3428" t="str">
        <f t="shared" si="106"/>
        <v/>
      </c>
    </row>
    <row r="3429" spans="1:4" x14ac:dyDescent="0.25">
      <c r="A3429">
        <f t="shared" si="107"/>
        <v>3429</v>
      </c>
      <c r="B3429" t="e">
        <f>IF('Peer Comparison Tool'!$D$11="NR",INDEX('CECL &lt;50B Database'!$A:$A,MATCH(Workings!$A3429,'CECL &lt;50B Database'!$AI:$AI,0)),INDEX('ALLL &lt;50B Database'!$A:$A,MATCH(Workings!$A3429,'ALLL &lt;50B Database'!$AI:$AI,0)))</f>
        <v>#N/A</v>
      </c>
      <c r="C3429" s="3" t="str">
        <f>IFERROR(IFERROR(VLOOKUP($B3429,'CECL &lt;50B Database'!$A:$AA,11,FALSE),VLOOKUP($B3429,'ALLL &lt;50B Database'!$A:$AA,11,FALSE)),"")</f>
        <v/>
      </c>
      <c r="D3429" t="str">
        <f t="shared" si="106"/>
        <v/>
      </c>
    </row>
    <row r="3430" spans="1:4" x14ac:dyDescent="0.25">
      <c r="A3430">
        <f t="shared" si="107"/>
        <v>3430</v>
      </c>
      <c r="B3430" t="e">
        <f>IF('Peer Comparison Tool'!$D$11="NR",INDEX('CECL &lt;50B Database'!$A:$A,MATCH(Workings!$A3430,'CECL &lt;50B Database'!$AI:$AI,0)),INDEX('ALLL &lt;50B Database'!$A:$A,MATCH(Workings!$A3430,'ALLL &lt;50B Database'!$AI:$AI,0)))</f>
        <v>#N/A</v>
      </c>
      <c r="C3430" s="3" t="str">
        <f>IFERROR(IFERROR(VLOOKUP($B3430,'CECL &lt;50B Database'!$A:$AA,11,FALSE),VLOOKUP($B3430,'ALLL &lt;50B Database'!$A:$AA,11,FALSE)),"")</f>
        <v/>
      </c>
      <c r="D3430" t="str">
        <f t="shared" si="106"/>
        <v/>
      </c>
    </row>
    <row r="3431" spans="1:4" x14ac:dyDescent="0.25">
      <c r="A3431">
        <f t="shared" si="107"/>
        <v>3431</v>
      </c>
      <c r="B3431" t="e">
        <f>IF('Peer Comparison Tool'!$D$11="NR",INDEX('CECL &lt;50B Database'!$A:$A,MATCH(Workings!$A3431,'CECL &lt;50B Database'!$AI:$AI,0)),INDEX('ALLL &lt;50B Database'!$A:$A,MATCH(Workings!$A3431,'ALLL &lt;50B Database'!$AI:$AI,0)))</f>
        <v>#N/A</v>
      </c>
      <c r="C3431" s="3" t="str">
        <f>IFERROR(IFERROR(VLOOKUP($B3431,'CECL &lt;50B Database'!$A:$AA,11,FALSE),VLOOKUP($B3431,'ALLL &lt;50B Database'!$A:$AA,11,FALSE)),"")</f>
        <v/>
      </c>
      <c r="D3431" t="str">
        <f t="shared" si="106"/>
        <v/>
      </c>
    </row>
    <row r="3432" spans="1:4" x14ac:dyDescent="0.25">
      <c r="A3432">
        <f t="shared" si="107"/>
        <v>3432</v>
      </c>
      <c r="B3432" t="e">
        <f>IF('Peer Comparison Tool'!$D$11="NR",INDEX('CECL &lt;50B Database'!$A:$A,MATCH(Workings!$A3432,'CECL &lt;50B Database'!$AI:$AI,0)),INDEX('ALLL &lt;50B Database'!$A:$A,MATCH(Workings!$A3432,'ALLL &lt;50B Database'!$AI:$AI,0)))</f>
        <v>#N/A</v>
      </c>
      <c r="C3432" s="3" t="str">
        <f>IFERROR(IFERROR(VLOOKUP($B3432,'CECL &lt;50B Database'!$A:$AA,11,FALSE),VLOOKUP($B3432,'ALLL &lt;50B Database'!$A:$AA,11,FALSE)),"")</f>
        <v/>
      </c>
      <c r="D3432" t="str">
        <f t="shared" si="106"/>
        <v/>
      </c>
    </row>
    <row r="3433" spans="1:4" x14ac:dyDescent="0.25">
      <c r="A3433">
        <f t="shared" si="107"/>
        <v>3433</v>
      </c>
      <c r="B3433" t="e">
        <f>IF('Peer Comparison Tool'!$D$11="NR",INDEX('CECL &lt;50B Database'!$A:$A,MATCH(Workings!$A3433,'CECL &lt;50B Database'!$AI:$AI,0)),INDEX('ALLL &lt;50B Database'!$A:$A,MATCH(Workings!$A3433,'ALLL &lt;50B Database'!$AI:$AI,0)))</f>
        <v>#N/A</v>
      </c>
      <c r="C3433" s="3" t="str">
        <f>IFERROR(IFERROR(VLOOKUP($B3433,'CECL &lt;50B Database'!$A:$AA,11,FALSE),VLOOKUP($B3433,'ALLL &lt;50B Database'!$A:$AA,11,FALSE)),"")</f>
        <v/>
      </c>
      <c r="D3433" t="str">
        <f t="shared" si="106"/>
        <v/>
      </c>
    </row>
    <row r="3434" spans="1:4" x14ac:dyDescent="0.25">
      <c r="A3434">
        <f t="shared" si="107"/>
        <v>3434</v>
      </c>
      <c r="B3434" t="e">
        <f>IF('Peer Comparison Tool'!$D$11="NR",INDEX('CECL &lt;50B Database'!$A:$A,MATCH(Workings!$A3434,'CECL &lt;50B Database'!$AI:$AI,0)),INDEX('ALLL &lt;50B Database'!$A:$A,MATCH(Workings!$A3434,'ALLL &lt;50B Database'!$AI:$AI,0)))</f>
        <v>#N/A</v>
      </c>
      <c r="C3434" s="3" t="str">
        <f>IFERROR(IFERROR(VLOOKUP($B3434,'CECL &lt;50B Database'!$A:$AA,11,FALSE),VLOOKUP($B3434,'ALLL &lt;50B Database'!$A:$AA,11,FALSE)),"")</f>
        <v/>
      </c>
      <c r="D3434" t="str">
        <f t="shared" si="106"/>
        <v/>
      </c>
    </row>
    <row r="3435" spans="1:4" x14ac:dyDescent="0.25">
      <c r="A3435">
        <f t="shared" si="107"/>
        <v>3435</v>
      </c>
      <c r="B3435" t="e">
        <f>IF('Peer Comparison Tool'!$D$11="NR",INDEX('CECL &lt;50B Database'!$A:$A,MATCH(Workings!$A3435,'CECL &lt;50B Database'!$AI:$AI,0)),INDEX('ALLL &lt;50B Database'!$A:$A,MATCH(Workings!$A3435,'ALLL &lt;50B Database'!$AI:$AI,0)))</f>
        <v>#N/A</v>
      </c>
      <c r="C3435" s="3" t="str">
        <f>IFERROR(IFERROR(VLOOKUP($B3435,'CECL &lt;50B Database'!$A:$AA,11,FALSE),VLOOKUP($B3435,'ALLL &lt;50B Database'!$A:$AA,11,FALSE)),"")</f>
        <v/>
      </c>
      <c r="D3435" t="str">
        <f t="shared" si="106"/>
        <v/>
      </c>
    </row>
    <row r="3436" spans="1:4" x14ac:dyDescent="0.25">
      <c r="A3436">
        <f t="shared" si="107"/>
        <v>3436</v>
      </c>
      <c r="B3436" t="e">
        <f>IF('Peer Comparison Tool'!$D$11="NR",INDEX('CECL &lt;50B Database'!$A:$A,MATCH(Workings!$A3436,'CECL &lt;50B Database'!$AI:$AI,0)),INDEX('ALLL &lt;50B Database'!$A:$A,MATCH(Workings!$A3436,'ALLL &lt;50B Database'!$AI:$AI,0)))</f>
        <v>#N/A</v>
      </c>
      <c r="C3436" s="3" t="str">
        <f>IFERROR(IFERROR(VLOOKUP($B3436,'CECL &lt;50B Database'!$A:$AA,11,FALSE),VLOOKUP($B3436,'ALLL &lt;50B Database'!$A:$AA,11,FALSE)),"")</f>
        <v/>
      </c>
      <c r="D3436" t="str">
        <f t="shared" si="106"/>
        <v/>
      </c>
    </row>
    <row r="3437" spans="1:4" x14ac:dyDescent="0.25">
      <c r="A3437">
        <f t="shared" si="107"/>
        <v>3437</v>
      </c>
      <c r="B3437" t="e">
        <f>IF('Peer Comparison Tool'!$D$11="NR",INDEX('CECL &lt;50B Database'!$A:$A,MATCH(Workings!$A3437,'CECL &lt;50B Database'!$AI:$AI,0)),INDEX('ALLL &lt;50B Database'!$A:$A,MATCH(Workings!$A3437,'ALLL &lt;50B Database'!$AI:$AI,0)))</f>
        <v>#N/A</v>
      </c>
      <c r="C3437" s="3" t="str">
        <f>IFERROR(IFERROR(VLOOKUP($B3437,'CECL &lt;50B Database'!$A:$AA,11,FALSE),VLOOKUP($B3437,'ALLL &lt;50B Database'!$A:$AA,11,FALSE)),"")</f>
        <v/>
      </c>
      <c r="D3437" t="str">
        <f t="shared" si="106"/>
        <v/>
      </c>
    </row>
    <row r="3438" spans="1:4" x14ac:dyDescent="0.25">
      <c r="A3438">
        <f t="shared" si="107"/>
        <v>3438</v>
      </c>
      <c r="B3438" t="e">
        <f>IF('Peer Comparison Tool'!$D$11="NR",INDEX('CECL &lt;50B Database'!$A:$A,MATCH(Workings!$A3438,'CECL &lt;50B Database'!$AI:$AI,0)),INDEX('ALLL &lt;50B Database'!$A:$A,MATCH(Workings!$A3438,'ALLL &lt;50B Database'!$AI:$AI,0)))</f>
        <v>#N/A</v>
      </c>
      <c r="C3438" s="3" t="str">
        <f>IFERROR(IFERROR(VLOOKUP($B3438,'CECL &lt;50B Database'!$A:$AA,11,FALSE),VLOOKUP($B3438,'ALLL &lt;50B Database'!$A:$AA,11,FALSE)),"")</f>
        <v/>
      </c>
      <c r="D3438" t="str">
        <f t="shared" si="106"/>
        <v/>
      </c>
    </row>
    <row r="3439" spans="1:4" x14ac:dyDescent="0.25">
      <c r="A3439">
        <f t="shared" si="107"/>
        <v>3439</v>
      </c>
      <c r="B3439" t="e">
        <f>IF('Peer Comparison Tool'!$D$11="NR",INDEX('CECL &lt;50B Database'!$A:$A,MATCH(Workings!$A3439,'CECL &lt;50B Database'!$AI:$AI,0)),INDEX('ALLL &lt;50B Database'!$A:$A,MATCH(Workings!$A3439,'ALLL &lt;50B Database'!$AI:$AI,0)))</f>
        <v>#N/A</v>
      </c>
      <c r="C3439" s="3" t="str">
        <f>IFERROR(IFERROR(VLOOKUP($B3439,'CECL &lt;50B Database'!$A:$AA,11,FALSE),VLOOKUP($B3439,'ALLL &lt;50B Database'!$A:$AA,11,FALSE)),"")</f>
        <v/>
      </c>
      <c r="D3439" t="str">
        <f t="shared" si="106"/>
        <v/>
      </c>
    </row>
    <row r="3440" spans="1:4" x14ac:dyDescent="0.25">
      <c r="A3440">
        <f t="shared" si="107"/>
        <v>3440</v>
      </c>
      <c r="B3440" t="e">
        <f>IF('Peer Comparison Tool'!$D$11="NR",INDEX('CECL &lt;50B Database'!$A:$A,MATCH(Workings!$A3440,'CECL &lt;50B Database'!$AI:$AI,0)),INDEX('ALLL &lt;50B Database'!$A:$A,MATCH(Workings!$A3440,'ALLL &lt;50B Database'!$AI:$AI,0)))</f>
        <v>#N/A</v>
      </c>
      <c r="C3440" s="3" t="str">
        <f>IFERROR(IFERROR(VLOOKUP($B3440,'CECL &lt;50B Database'!$A:$AA,11,FALSE),VLOOKUP($B3440,'ALLL &lt;50B Database'!$A:$AA,11,FALSE)),"")</f>
        <v/>
      </c>
      <c r="D3440" t="str">
        <f t="shared" si="106"/>
        <v/>
      </c>
    </row>
    <row r="3441" spans="1:4" x14ac:dyDescent="0.25">
      <c r="A3441">
        <f t="shared" si="107"/>
        <v>3441</v>
      </c>
      <c r="B3441" t="e">
        <f>IF('Peer Comparison Tool'!$D$11="NR",INDEX('CECL &lt;50B Database'!$A:$A,MATCH(Workings!$A3441,'CECL &lt;50B Database'!$AI:$AI,0)),INDEX('ALLL &lt;50B Database'!$A:$A,MATCH(Workings!$A3441,'ALLL &lt;50B Database'!$AI:$AI,0)))</f>
        <v>#N/A</v>
      </c>
      <c r="C3441" s="3" t="str">
        <f>IFERROR(IFERROR(VLOOKUP($B3441,'CECL &lt;50B Database'!$A:$AA,11,FALSE),VLOOKUP($B3441,'ALLL &lt;50B Database'!$A:$AA,11,FALSE)),"")</f>
        <v/>
      </c>
      <c r="D3441" t="str">
        <f t="shared" si="106"/>
        <v/>
      </c>
    </row>
    <row r="3442" spans="1:4" x14ac:dyDescent="0.25">
      <c r="A3442">
        <f t="shared" si="107"/>
        <v>3442</v>
      </c>
      <c r="B3442" t="e">
        <f>IF('Peer Comparison Tool'!$D$11="NR",INDEX('CECL &lt;50B Database'!$A:$A,MATCH(Workings!$A3442,'CECL &lt;50B Database'!$AI:$AI,0)),INDEX('ALLL &lt;50B Database'!$A:$A,MATCH(Workings!$A3442,'ALLL &lt;50B Database'!$AI:$AI,0)))</f>
        <v>#N/A</v>
      </c>
      <c r="C3442" s="3" t="str">
        <f>IFERROR(IFERROR(VLOOKUP($B3442,'CECL &lt;50B Database'!$A:$AA,11,FALSE),VLOOKUP($B3442,'ALLL &lt;50B Database'!$A:$AA,11,FALSE)),"")</f>
        <v/>
      </c>
      <c r="D3442" t="str">
        <f t="shared" si="106"/>
        <v/>
      </c>
    </row>
    <row r="3443" spans="1:4" x14ac:dyDescent="0.25">
      <c r="A3443">
        <f t="shared" si="107"/>
        <v>3443</v>
      </c>
      <c r="B3443" t="e">
        <f>IF('Peer Comparison Tool'!$D$11="NR",INDEX('CECL &lt;50B Database'!$A:$A,MATCH(Workings!$A3443,'CECL &lt;50B Database'!$AI:$AI,0)),INDEX('ALLL &lt;50B Database'!$A:$A,MATCH(Workings!$A3443,'ALLL &lt;50B Database'!$AI:$AI,0)))</f>
        <v>#N/A</v>
      </c>
      <c r="C3443" s="3" t="str">
        <f>IFERROR(IFERROR(VLOOKUP($B3443,'CECL &lt;50B Database'!$A:$AA,11,FALSE),VLOOKUP($B3443,'ALLL &lt;50B Database'!$A:$AA,11,FALSE)),"")</f>
        <v/>
      </c>
      <c r="D3443" t="str">
        <f t="shared" si="106"/>
        <v/>
      </c>
    </row>
    <row r="3444" spans="1:4" x14ac:dyDescent="0.25">
      <c r="A3444">
        <f t="shared" si="107"/>
        <v>3444</v>
      </c>
      <c r="B3444" t="e">
        <f>IF('Peer Comparison Tool'!$D$11="NR",INDEX('CECL &lt;50B Database'!$A:$A,MATCH(Workings!$A3444,'CECL &lt;50B Database'!$AI:$AI,0)),INDEX('ALLL &lt;50B Database'!$A:$A,MATCH(Workings!$A3444,'ALLL &lt;50B Database'!$AI:$AI,0)))</f>
        <v>#N/A</v>
      </c>
      <c r="C3444" s="3" t="str">
        <f>IFERROR(IFERROR(VLOOKUP($B3444,'CECL &lt;50B Database'!$A:$AA,11,FALSE),VLOOKUP($B3444,'ALLL &lt;50B Database'!$A:$AA,11,FALSE)),"")</f>
        <v/>
      </c>
      <c r="D3444" t="str">
        <f t="shared" si="106"/>
        <v/>
      </c>
    </row>
    <row r="3445" spans="1:4" x14ac:dyDescent="0.25">
      <c r="A3445">
        <f t="shared" si="107"/>
        <v>3445</v>
      </c>
      <c r="B3445" t="e">
        <f>IF('Peer Comparison Tool'!$D$11="NR",INDEX('CECL &lt;50B Database'!$A:$A,MATCH(Workings!$A3445,'CECL &lt;50B Database'!$AI:$AI,0)),INDEX('ALLL &lt;50B Database'!$A:$A,MATCH(Workings!$A3445,'ALLL &lt;50B Database'!$AI:$AI,0)))</f>
        <v>#N/A</v>
      </c>
      <c r="C3445" s="3" t="str">
        <f>IFERROR(IFERROR(VLOOKUP($B3445,'CECL &lt;50B Database'!$A:$AA,11,FALSE),VLOOKUP($B3445,'ALLL &lt;50B Database'!$A:$AA,11,FALSE)),"")</f>
        <v/>
      </c>
      <c r="D3445" t="str">
        <f t="shared" si="106"/>
        <v/>
      </c>
    </row>
    <row r="3446" spans="1:4" x14ac:dyDescent="0.25">
      <c r="A3446">
        <f t="shared" si="107"/>
        <v>3446</v>
      </c>
      <c r="B3446" t="e">
        <f>IF('Peer Comparison Tool'!$D$11="NR",INDEX('CECL &lt;50B Database'!$A:$A,MATCH(Workings!$A3446,'CECL &lt;50B Database'!$AI:$AI,0)),INDEX('ALLL &lt;50B Database'!$A:$A,MATCH(Workings!$A3446,'ALLL &lt;50B Database'!$AI:$AI,0)))</f>
        <v>#N/A</v>
      </c>
      <c r="C3446" s="3" t="str">
        <f>IFERROR(IFERROR(VLOOKUP($B3446,'CECL &lt;50B Database'!$A:$AA,11,FALSE),VLOOKUP($B3446,'ALLL &lt;50B Database'!$A:$AA,11,FALSE)),"")</f>
        <v/>
      </c>
      <c r="D3446" t="str">
        <f t="shared" si="106"/>
        <v/>
      </c>
    </row>
    <row r="3447" spans="1:4" x14ac:dyDescent="0.25">
      <c r="A3447">
        <f t="shared" si="107"/>
        <v>3447</v>
      </c>
      <c r="B3447" t="e">
        <f>IF('Peer Comparison Tool'!$D$11="NR",INDEX('CECL &lt;50B Database'!$A:$A,MATCH(Workings!$A3447,'CECL &lt;50B Database'!$AI:$AI,0)),INDEX('ALLL &lt;50B Database'!$A:$A,MATCH(Workings!$A3447,'ALLL &lt;50B Database'!$AI:$AI,0)))</f>
        <v>#N/A</v>
      </c>
      <c r="C3447" s="3" t="str">
        <f>IFERROR(IFERROR(VLOOKUP($B3447,'CECL &lt;50B Database'!$A:$AA,11,FALSE),VLOOKUP($B3447,'ALLL &lt;50B Database'!$A:$AA,11,FALSE)),"")</f>
        <v/>
      </c>
      <c r="D3447" t="str">
        <f t="shared" si="106"/>
        <v/>
      </c>
    </row>
    <row r="3448" spans="1:4" x14ac:dyDescent="0.25">
      <c r="A3448">
        <f t="shared" si="107"/>
        <v>3448</v>
      </c>
      <c r="B3448" t="e">
        <f>IF('Peer Comparison Tool'!$D$11="NR",INDEX('CECL &lt;50B Database'!$A:$A,MATCH(Workings!$A3448,'CECL &lt;50B Database'!$AI:$AI,0)),INDEX('ALLL &lt;50B Database'!$A:$A,MATCH(Workings!$A3448,'ALLL &lt;50B Database'!$AI:$AI,0)))</f>
        <v>#N/A</v>
      </c>
      <c r="C3448" s="3" t="str">
        <f>IFERROR(IFERROR(VLOOKUP($B3448,'CECL &lt;50B Database'!$A:$AA,11,FALSE),VLOOKUP($B3448,'ALLL &lt;50B Database'!$A:$AA,11,FALSE)),"")</f>
        <v/>
      </c>
      <c r="D3448" t="str">
        <f t="shared" si="106"/>
        <v/>
      </c>
    </row>
    <row r="3449" spans="1:4" x14ac:dyDescent="0.25">
      <c r="A3449">
        <f t="shared" si="107"/>
        <v>3449</v>
      </c>
      <c r="B3449" t="e">
        <f>IF('Peer Comparison Tool'!$D$11="NR",INDEX('CECL &lt;50B Database'!$A:$A,MATCH(Workings!$A3449,'CECL &lt;50B Database'!$AI:$AI,0)),INDEX('ALLL &lt;50B Database'!$A:$A,MATCH(Workings!$A3449,'ALLL &lt;50B Database'!$AI:$AI,0)))</f>
        <v>#N/A</v>
      </c>
      <c r="C3449" s="3" t="str">
        <f>IFERROR(IFERROR(VLOOKUP($B3449,'CECL &lt;50B Database'!$A:$AA,11,FALSE),VLOOKUP($B3449,'ALLL &lt;50B Database'!$A:$AA,11,FALSE)),"")</f>
        <v/>
      </c>
      <c r="D3449" t="str">
        <f t="shared" si="106"/>
        <v/>
      </c>
    </row>
    <row r="3450" spans="1:4" x14ac:dyDescent="0.25">
      <c r="A3450">
        <f t="shared" si="107"/>
        <v>3450</v>
      </c>
      <c r="B3450" t="e">
        <f>IF('Peer Comparison Tool'!$D$11="NR",INDEX('CECL &lt;50B Database'!$A:$A,MATCH(Workings!$A3450,'CECL &lt;50B Database'!$AI:$AI,0)),INDEX('ALLL &lt;50B Database'!$A:$A,MATCH(Workings!$A3450,'ALLL &lt;50B Database'!$AI:$AI,0)))</f>
        <v>#N/A</v>
      </c>
      <c r="C3450" s="3" t="str">
        <f>IFERROR(IFERROR(VLOOKUP($B3450,'CECL &lt;50B Database'!$A:$AA,11,FALSE),VLOOKUP($B3450,'ALLL &lt;50B Database'!$A:$AA,11,FALSE)),"")</f>
        <v/>
      </c>
      <c r="D3450" t="str">
        <f t="shared" si="106"/>
        <v/>
      </c>
    </row>
    <row r="3451" spans="1:4" x14ac:dyDescent="0.25">
      <c r="A3451">
        <f t="shared" si="107"/>
        <v>3451</v>
      </c>
      <c r="B3451" t="e">
        <f>IF('Peer Comparison Tool'!$D$11="NR",INDEX('CECL &lt;50B Database'!$A:$A,MATCH(Workings!$A3451,'CECL &lt;50B Database'!$AI:$AI,0)),INDEX('ALLL &lt;50B Database'!$A:$A,MATCH(Workings!$A3451,'ALLL &lt;50B Database'!$AI:$AI,0)))</f>
        <v>#N/A</v>
      </c>
      <c r="C3451" s="3" t="str">
        <f>IFERROR(IFERROR(VLOOKUP($B3451,'CECL &lt;50B Database'!$A:$AA,11,FALSE),VLOOKUP($B3451,'ALLL &lt;50B Database'!$A:$AA,11,FALSE)),"")</f>
        <v/>
      </c>
      <c r="D3451" t="str">
        <f t="shared" si="106"/>
        <v/>
      </c>
    </row>
    <row r="3452" spans="1:4" x14ac:dyDescent="0.25">
      <c r="A3452">
        <f t="shared" si="107"/>
        <v>3452</v>
      </c>
      <c r="B3452" t="e">
        <f>IF('Peer Comparison Tool'!$D$11="NR",INDEX('CECL &lt;50B Database'!$A:$A,MATCH(Workings!$A3452,'CECL &lt;50B Database'!$AI:$AI,0)),INDEX('ALLL &lt;50B Database'!$A:$A,MATCH(Workings!$A3452,'ALLL &lt;50B Database'!$AI:$AI,0)))</f>
        <v>#N/A</v>
      </c>
      <c r="C3452" s="3" t="str">
        <f>IFERROR(IFERROR(VLOOKUP($B3452,'CECL &lt;50B Database'!$A:$AA,11,FALSE),VLOOKUP($B3452,'ALLL &lt;50B Database'!$A:$AA,11,FALSE)),"")</f>
        <v/>
      </c>
      <c r="D3452" t="str">
        <f t="shared" si="106"/>
        <v/>
      </c>
    </row>
    <row r="3453" spans="1:4" x14ac:dyDescent="0.25">
      <c r="A3453">
        <f t="shared" si="107"/>
        <v>3453</v>
      </c>
      <c r="B3453" t="e">
        <f>IF('Peer Comparison Tool'!$D$11="NR",INDEX('CECL &lt;50B Database'!$A:$A,MATCH(Workings!$A3453,'CECL &lt;50B Database'!$AI:$AI,0)),INDEX('ALLL &lt;50B Database'!$A:$A,MATCH(Workings!$A3453,'ALLL &lt;50B Database'!$AI:$AI,0)))</f>
        <v>#N/A</v>
      </c>
      <c r="C3453" s="3" t="str">
        <f>IFERROR(IFERROR(VLOOKUP($B3453,'CECL &lt;50B Database'!$A:$AA,11,FALSE),VLOOKUP($B3453,'ALLL &lt;50B Database'!$A:$AA,11,FALSE)),"")</f>
        <v/>
      </c>
      <c r="D3453" t="str">
        <f t="shared" si="106"/>
        <v/>
      </c>
    </row>
    <row r="3454" spans="1:4" x14ac:dyDescent="0.25">
      <c r="A3454">
        <f t="shared" si="107"/>
        <v>3454</v>
      </c>
      <c r="B3454" t="e">
        <f>IF('Peer Comparison Tool'!$D$11="NR",INDEX('CECL &lt;50B Database'!$A:$A,MATCH(Workings!$A3454,'CECL &lt;50B Database'!$AI:$AI,0)),INDEX('ALLL &lt;50B Database'!$A:$A,MATCH(Workings!$A3454,'ALLL &lt;50B Database'!$AI:$AI,0)))</f>
        <v>#N/A</v>
      </c>
      <c r="C3454" s="3" t="str">
        <f>IFERROR(IFERROR(VLOOKUP($B3454,'CECL &lt;50B Database'!$A:$AA,11,FALSE),VLOOKUP($B3454,'ALLL &lt;50B Database'!$A:$AA,11,FALSE)),"")</f>
        <v/>
      </c>
      <c r="D3454" t="str">
        <f t="shared" si="106"/>
        <v/>
      </c>
    </row>
    <row r="3455" spans="1:4" x14ac:dyDescent="0.25">
      <c r="A3455">
        <f t="shared" si="107"/>
        <v>3455</v>
      </c>
      <c r="B3455" t="e">
        <f>IF('Peer Comparison Tool'!$D$11="NR",INDEX('CECL &lt;50B Database'!$A:$A,MATCH(Workings!$A3455,'CECL &lt;50B Database'!$AI:$AI,0)),INDEX('ALLL &lt;50B Database'!$A:$A,MATCH(Workings!$A3455,'ALLL &lt;50B Database'!$AI:$AI,0)))</f>
        <v>#N/A</v>
      </c>
      <c r="C3455" s="3" t="str">
        <f>IFERROR(IFERROR(VLOOKUP($B3455,'CECL &lt;50B Database'!$A:$AA,11,FALSE),VLOOKUP($B3455,'ALLL &lt;50B Database'!$A:$AA,11,FALSE)),"")</f>
        <v/>
      </c>
      <c r="D3455" t="str">
        <f t="shared" si="106"/>
        <v/>
      </c>
    </row>
    <row r="3456" spans="1:4" x14ac:dyDescent="0.25">
      <c r="A3456">
        <f t="shared" si="107"/>
        <v>3456</v>
      </c>
      <c r="B3456" t="e">
        <f>IF('Peer Comparison Tool'!$D$11="NR",INDEX('CECL &lt;50B Database'!$A:$A,MATCH(Workings!$A3456,'CECL &lt;50B Database'!$AI:$AI,0)),INDEX('ALLL &lt;50B Database'!$A:$A,MATCH(Workings!$A3456,'ALLL &lt;50B Database'!$AI:$AI,0)))</f>
        <v>#N/A</v>
      </c>
      <c r="C3456" s="3" t="str">
        <f>IFERROR(IFERROR(VLOOKUP($B3456,'CECL &lt;50B Database'!$A:$AA,11,FALSE),VLOOKUP($B3456,'ALLL &lt;50B Database'!$A:$AA,11,FALSE)),"")</f>
        <v/>
      </c>
      <c r="D3456" t="str">
        <f t="shared" si="106"/>
        <v/>
      </c>
    </row>
    <row r="3457" spans="1:4" x14ac:dyDescent="0.25">
      <c r="A3457">
        <f t="shared" si="107"/>
        <v>3457</v>
      </c>
      <c r="B3457" t="e">
        <f>IF('Peer Comparison Tool'!$D$11="NR",INDEX('CECL &lt;50B Database'!$A:$A,MATCH(Workings!$A3457,'CECL &lt;50B Database'!$AI:$AI,0)),INDEX('ALLL &lt;50B Database'!$A:$A,MATCH(Workings!$A3457,'ALLL &lt;50B Database'!$AI:$AI,0)))</f>
        <v>#N/A</v>
      </c>
      <c r="C3457" s="3" t="str">
        <f>IFERROR(IFERROR(VLOOKUP($B3457,'CECL &lt;50B Database'!$A:$AA,11,FALSE),VLOOKUP($B3457,'ALLL &lt;50B Database'!$A:$AA,11,FALSE)),"")</f>
        <v/>
      </c>
      <c r="D3457" t="str">
        <f t="shared" si="106"/>
        <v/>
      </c>
    </row>
    <row r="3458" spans="1:4" x14ac:dyDescent="0.25">
      <c r="A3458">
        <f t="shared" si="107"/>
        <v>3458</v>
      </c>
      <c r="B3458" t="e">
        <f>IF('Peer Comparison Tool'!$D$11="NR",INDEX('CECL &lt;50B Database'!$A:$A,MATCH(Workings!$A3458,'CECL &lt;50B Database'!$AI:$AI,0)),INDEX('ALLL &lt;50B Database'!$A:$A,MATCH(Workings!$A3458,'ALLL &lt;50B Database'!$AI:$AI,0)))</f>
        <v>#N/A</v>
      </c>
      <c r="C3458" s="3" t="str">
        <f>IFERROR(IFERROR(VLOOKUP($B3458,'CECL &lt;50B Database'!$A:$AA,11,FALSE),VLOOKUP($B3458,'ALLL &lt;50B Database'!$A:$AA,11,FALSE)),"")</f>
        <v/>
      </c>
      <c r="D3458" t="str">
        <f t="shared" ref="D3458:D3521" si="108">IFERROR(RANK($C3458,$C$1:$C$5000,0),"")</f>
        <v/>
      </c>
    </row>
    <row r="3459" spans="1:4" x14ac:dyDescent="0.25">
      <c r="A3459">
        <f t="shared" si="107"/>
        <v>3459</v>
      </c>
      <c r="B3459" t="e">
        <f>IF('Peer Comparison Tool'!$D$11="NR",INDEX('CECL &lt;50B Database'!$A:$A,MATCH(Workings!$A3459,'CECL &lt;50B Database'!$AI:$AI,0)),INDEX('ALLL &lt;50B Database'!$A:$A,MATCH(Workings!$A3459,'ALLL &lt;50B Database'!$AI:$AI,0)))</f>
        <v>#N/A</v>
      </c>
      <c r="C3459" s="3" t="str">
        <f>IFERROR(IFERROR(VLOOKUP($B3459,'CECL &lt;50B Database'!$A:$AA,11,FALSE),VLOOKUP($B3459,'ALLL &lt;50B Database'!$A:$AA,11,FALSE)),"")</f>
        <v/>
      </c>
      <c r="D3459" t="str">
        <f t="shared" si="108"/>
        <v/>
      </c>
    </row>
    <row r="3460" spans="1:4" x14ac:dyDescent="0.25">
      <c r="A3460">
        <f t="shared" ref="A3460:A3523" si="109">A3459+1</f>
        <v>3460</v>
      </c>
      <c r="B3460" t="e">
        <f>IF('Peer Comparison Tool'!$D$11="NR",INDEX('CECL &lt;50B Database'!$A:$A,MATCH(Workings!$A3460,'CECL &lt;50B Database'!$AI:$AI,0)),INDEX('ALLL &lt;50B Database'!$A:$A,MATCH(Workings!$A3460,'ALLL &lt;50B Database'!$AI:$AI,0)))</f>
        <v>#N/A</v>
      </c>
      <c r="C3460" s="3" t="str">
        <f>IFERROR(IFERROR(VLOOKUP($B3460,'CECL &lt;50B Database'!$A:$AA,11,FALSE),VLOOKUP($B3460,'ALLL &lt;50B Database'!$A:$AA,11,FALSE)),"")</f>
        <v/>
      </c>
      <c r="D3460" t="str">
        <f t="shared" si="108"/>
        <v/>
      </c>
    </row>
    <row r="3461" spans="1:4" x14ac:dyDescent="0.25">
      <c r="A3461">
        <f t="shared" si="109"/>
        <v>3461</v>
      </c>
      <c r="B3461" t="e">
        <f>IF('Peer Comparison Tool'!$D$11="NR",INDEX('CECL &lt;50B Database'!$A:$A,MATCH(Workings!$A3461,'CECL &lt;50B Database'!$AI:$AI,0)),INDEX('ALLL &lt;50B Database'!$A:$A,MATCH(Workings!$A3461,'ALLL &lt;50B Database'!$AI:$AI,0)))</f>
        <v>#N/A</v>
      </c>
      <c r="C3461" s="3" t="str">
        <f>IFERROR(IFERROR(VLOOKUP($B3461,'CECL &lt;50B Database'!$A:$AA,11,FALSE),VLOOKUP($B3461,'ALLL &lt;50B Database'!$A:$AA,11,FALSE)),"")</f>
        <v/>
      </c>
      <c r="D3461" t="str">
        <f t="shared" si="108"/>
        <v/>
      </c>
    </row>
    <row r="3462" spans="1:4" x14ac:dyDescent="0.25">
      <c r="A3462">
        <f t="shared" si="109"/>
        <v>3462</v>
      </c>
      <c r="B3462" t="e">
        <f>IF('Peer Comparison Tool'!$D$11="NR",INDEX('CECL &lt;50B Database'!$A:$A,MATCH(Workings!$A3462,'CECL &lt;50B Database'!$AI:$AI,0)),INDEX('ALLL &lt;50B Database'!$A:$A,MATCH(Workings!$A3462,'ALLL &lt;50B Database'!$AI:$AI,0)))</f>
        <v>#N/A</v>
      </c>
      <c r="C3462" s="3" t="str">
        <f>IFERROR(IFERROR(VLOOKUP($B3462,'CECL &lt;50B Database'!$A:$AA,11,FALSE),VLOOKUP($B3462,'ALLL &lt;50B Database'!$A:$AA,11,FALSE)),"")</f>
        <v/>
      </c>
      <c r="D3462" t="str">
        <f t="shared" si="108"/>
        <v/>
      </c>
    </row>
    <row r="3463" spans="1:4" x14ac:dyDescent="0.25">
      <c r="A3463">
        <f t="shared" si="109"/>
        <v>3463</v>
      </c>
      <c r="B3463" t="e">
        <f>IF('Peer Comparison Tool'!$D$11="NR",INDEX('CECL &lt;50B Database'!$A:$A,MATCH(Workings!$A3463,'CECL &lt;50B Database'!$AI:$AI,0)),INDEX('ALLL &lt;50B Database'!$A:$A,MATCH(Workings!$A3463,'ALLL &lt;50B Database'!$AI:$AI,0)))</f>
        <v>#N/A</v>
      </c>
      <c r="C3463" s="3" t="str">
        <f>IFERROR(IFERROR(VLOOKUP($B3463,'CECL &lt;50B Database'!$A:$AA,11,FALSE),VLOOKUP($B3463,'ALLL &lt;50B Database'!$A:$AA,11,FALSE)),"")</f>
        <v/>
      </c>
      <c r="D3463" t="str">
        <f t="shared" si="108"/>
        <v/>
      </c>
    </row>
    <row r="3464" spans="1:4" x14ac:dyDescent="0.25">
      <c r="A3464">
        <f t="shared" si="109"/>
        <v>3464</v>
      </c>
      <c r="B3464" t="e">
        <f>IF('Peer Comparison Tool'!$D$11="NR",INDEX('CECL &lt;50B Database'!$A:$A,MATCH(Workings!$A3464,'CECL &lt;50B Database'!$AI:$AI,0)),INDEX('ALLL &lt;50B Database'!$A:$A,MATCH(Workings!$A3464,'ALLL &lt;50B Database'!$AI:$AI,0)))</f>
        <v>#N/A</v>
      </c>
      <c r="C3464" s="3" t="str">
        <f>IFERROR(IFERROR(VLOOKUP($B3464,'CECL &lt;50B Database'!$A:$AA,11,FALSE),VLOOKUP($B3464,'ALLL &lt;50B Database'!$A:$AA,11,FALSE)),"")</f>
        <v/>
      </c>
      <c r="D3464" t="str">
        <f t="shared" si="108"/>
        <v/>
      </c>
    </row>
    <row r="3465" spans="1:4" x14ac:dyDescent="0.25">
      <c r="A3465">
        <f t="shared" si="109"/>
        <v>3465</v>
      </c>
      <c r="B3465" t="e">
        <f>IF('Peer Comparison Tool'!$D$11="NR",INDEX('CECL &lt;50B Database'!$A:$A,MATCH(Workings!$A3465,'CECL &lt;50B Database'!$AI:$AI,0)),INDEX('ALLL &lt;50B Database'!$A:$A,MATCH(Workings!$A3465,'ALLL &lt;50B Database'!$AI:$AI,0)))</f>
        <v>#N/A</v>
      </c>
      <c r="C3465" s="3" t="str">
        <f>IFERROR(IFERROR(VLOOKUP($B3465,'CECL &lt;50B Database'!$A:$AA,11,FALSE),VLOOKUP($B3465,'ALLL &lt;50B Database'!$A:$AA,11,FALSE)),"")</f>
        <v/>
      </c>
      <c r="D3465" t="str">
        <f t="shared" si="108"/>
        <v/>
      </c>
    </row>
    <row r="3466" spans="1:4" x14ac:dyDescent="0.25">
      <c r="A3466">
        <f t="shared" si="109"/>
        <v>3466</v>
      </c>
      <c r="B3466" t="e">
        <f>IF('Peer Comparison Tool'!$D$11="NR",INDEX('CECL &lt;50B Database'!$A:$A,MATCH(Workings!$A3466,'CECL &lt;50B Database'!$AI:$AI,0)),INDEX('ALLL &lt;50B Database'!$A:$A,MATCH(Workings!$A3466,'ALLL &lt;50B Database'!$AI:$AI,0)))</f>
        <v>#N/A</v>
      </c>
      <c r="C3466" s="3" t="str">
        <f>IFERROR(IFERROR(VLOOKUP($B3466,'CECL &lt;50B Database'!$A:$AA,11,FALSE),VLOOKUP($B3466,'ALLL &lt;50B Database'!$A:$AA,11,FALSE)),"")</f>
        <v/>
      </c>
      <c r="D3466" t="str">
        <f t="shared" si="108"/>
        <v/>
      </c>
    </row>
    <row r="3467" spans="1:4" x14ac:dyDescent="0.25">
      <c r="A3467">
        <f t="shared" si="109"/>
        <v>3467</v>
      </c>
      <c r="B3467" t="e">
        <f>IF('Peer Comparison Tool'!$D$11="NR",INDEX('CECL &lt;50B Database'!$A:$A,MATCH(Workings!$A3467,'CECL &lt;50B Database'!$AI:$AI,0)),INDEX('ALLL &lt;50B Database'!$A:$A,MATCH(Workings!$A3467,'ALLL &lt;50B Database'!$AI:$AI,0)))</f>
        <v>#N/A</v>
      </c>
      <c r="C3467" s="3" t="str">
        <f>IFERROR(IFERROR(VLOOKUP($B3467,'CECL &lt;50B Database'!$A:$AA,11,FALSE),VLOOKUP($B3467,'ALLL &lt;50B Database'!$A:$AA,11,FALSE)),"")</f>
        <v/>
      </c>
      <c r="D3467" t="str">
        <f t="shared" si="108"/>
        <v/>
      </c>
    </row>
    <row r="3468" spans="1:4" x14ac:dyDescent="0.25">
      <c r="A3468">
        <f t="shared" si="109"/>
        <v>3468</v>
      </c>
      <c r="B3468" t="e">
        <f>IF('Peer Comparison Tool'!$D$11="NR",INDEX('CECL &lt;50B Database'!$A:$A,MATCH(Workings!$A3468,'CECL &lt;50B Database'!$AI:$AI,0)),INDEX('ALLL &lt;50B Database'!$A:$A,MATCH(Workings!$A3468,'ALLL &lt;50B Database'!$AI:$AI,0)))</f>
        <v>#N/A</v>
      </c>
      <c r="C3468" s="3" t="str">
        <f>IFERROR(IFERROR(VLOOKUP($B3468,'CECL &lt;50B Database'!$A:$AA,11,FALSE),VLOOKUP($B3468,'ALLL &lt;50B Database'!$A:$AA,11,FALSE)),"")</f>
        <v/>
      </c>
      <c r="D3468" t="str">
        <f t="shared" si="108"/>
        <v/>
      </c>
    </row>
    <row r="3469" spans="1:4" x14ac:dyDescent="0.25">
      <c r="A3469">
        <f t="shared" si="109"/>
        <v>3469</v>
      </c>
      <c r="B3469" t="e">
        <f>IF('Peer Comparison Tool'!$D$11="NR",INDEX('CECL &lt;50B Database'!$A:$A,MATCH(Workings!$A3469,'CECL &lt;50B Database'!$AI:$AI,0)),INDEX('ALLL &lt;50B Database'!$A:$A,MATCH(Workings!$A3469,'ALLL &lt;50B Database'!$AI:$AI,0)))</f>
        <v>#N/A</v>
      </c>
      <c r="C3469" s="3" t="str">
        <f>IFERROR(IFERROR(VLOOKUP($B3469,'CECL &lt;50B Database'!$A:$AA,11,FALSE),VLOOKUP($B3469,'ALLL &lt;50B Database'!$A:$AA,11,FALSE)),"")</f>
        <v/>
      </c>
      <c r="D3469" t="str">
        <f t="shared" si="108"/>
        <v/>
      </c>
    </row>
    <row r="3470" spans="1:4" x14ac:dyDescent="0.25">
      <c r="A3470">
        <f t="shared" si="109"/>
        <v>3470</v>
      </c>
      <c r="B3470" t="e">
        <f>IF('Peer Comparison Tool'!$D$11="NR",INDEX('CECL &lt;50B Database'!$A:$A,MATCH(Workings!$A3470,'CECL &lt;50B Database'!$AI:$AI,0)),INDEX('ALLL &lt;50B Database'!$A:$A,MATCH(Workings!$A3470,'ALLL &lt;50B Database'!$AI:$AI,0)))</f>
        <v>#N/A</v>
      </c>
      <c r="C3470" s="3" t="str">
        <f>IFERROR(IFERROR(VLOOKUP($B3470,'CECL &lt;50B Database'!$A:$AA,11,FALSE),VLOOKUP($B3470,'ALLL &lt;50B Database'!$A:$AA,11,FALSE)),"")</f>
        <v/>
      </c>
      <c r="D3470" t="str">
        <f t="shared" si="108"/>
        <v/>
      </c>
    </row>
    <row r="3471" spans="1:4" x14ac:dyDescent="0.25">
      <c r="A3471">
        <f t="shared" si="109"/>
        <v>3471</v>
      </c>
      <c r="B3471" t="e">
        <f>IF('Peer Comparison Tool'!$D$11="NR",INDEX('CECL &lt;50B Database'!$A:$A,MATCH(Workings!$A3471,'CECL &lt;50B Database'!$AI:$AI,0)),INDEX('ALLL &lt;50B Database'!$A:$A,MATCH(Workings!$A3471,'ALLL &lt;50B Database'!$AI:$AI,0)))</f>
        <v>#N/A</v>
      </c>
      <c r="C3471" s="3" t="str">
        <f>IFERROR(IFERROR(VLOOKUP($B3471,'CECL &lt;50B Database'!$A:$AA,11,FALSE),VLOOKUP($B3471,'ALLL &lt;50B Database'!$A:$AA,11,FALSE)),"")</f>
        <v/>
      </c>
      <c r="D3471" t="str">
        <f t="shared" si="108"/>
        <v/>
      </c>
    </row>
    <row r="3472" spans="1:4" x14ac:dyDescent="0.25">
      <c r="A3472">
        <f t="shared" si="109"/>
        <v>3472</v>
      </c>
      <c r="B3472" t="e">
        <f>IF('Peer Comparison Tool'!$D$11="NR",INDEX('CECL &lt;50B Database'!$A:$A,MATCH(Workings!$A3472,'CECL &lt;50B Database'!$AI:$AI,0)),INDEX('ALLL &lt;50B Database'!$A:$A,MATCH(Workings!$A3472,'ALLL &lt;50B Database'!$AI:$AI,0)))</f>
        <v>#N/A</v>
      </c>
      <c r="C3472" s="3" t="str">
        <f>IFERROR(IFERROR(VLOOKUP($B3472,'CECL &lt;50B Database'!$A:$AA,11,FALSE),VLOOKUP($B3472,'ALLL &lt;50B Database'!$A:$AA,11,FALSE)),"")</f>
        <v/>
      </c>
      <c r="D3472" t="str">
        <f t="shared" si="108"/>
        <v/>
      </c>
    </row>
    <row r="3473" spans="1:4" x14ac:dyDescent="0.25">
      <c r="A3473">
        <f t="shared" si="109"/>
        <v>3473</v>
      </c>
      <c r="B3473" t="e">
        <f>IF('Peer Comparison Tool'!$D$11="NR",INDEX('CECL &lt;50B Database'!$A:$A,MATCH(Workings!$A3473,'CECL &lt;50B Database'!$AI:$AI,0)),INDEX('ALLL &lt;50B Database'!$A:$A,MATCH(Workings!$A3473,'ALLL &lt;50B Database'!$AI:$AI,0)))</f>
        <v>#N/A</v>
      </c>
      <c r="C3473" s="3" t="str">
        <f>IFERROR(IFERROR(VLOOKUP($B3473,'CECL &lt;50B Database'!$A:$AA,11,FALSE),VLOOKUP($B3473,'ALLL &lt;50B Database'!$A:$AA,11,FALSE)),"")</f>
        <v/>
      </c>
      <c r="D3473" t="str">
        <f t="shared" si="108"/>
        <v/>
      </c>
    </row>
    <row r="3474" spans="1:4" x14ac:dyDescent="0.25">
      <c r="A3474">
        <f t="shared" si="109"/>
        <v>3474</v>
      </c>
      <c r="B3474" t="e">
        <f>IF('Peer Comparison Tool'!$D$11="NR",INDEX('CECL &lt;50B Database'!$A:$A,MATCH(Workings!$A3474,'CECL &lt;50B Database'!$AI:$AI,0)),INDEX('ALLL &lt;50B Database'!$A:$A,MATCH(Workings!$A3474,'ALLL &lt;50B Database'!$AI:$AI,0)))</f>
        <v>#N/A</v>
      </c>
      <c r="C3474" s="3" t="str">
        <f>IFERROR(IFERROR(VLOOKUP($B3474,'CECL &lt;50B Database'!$A:$AA,11,FALSE),VLOOKUP($B3474,'ALLL &lt;50B Database'!$A:$AA,11,FALSE)),"")</f>
        <v/>
      </c>
      <c r="D3474" t="str">
        <f t="shared" si="108"/>
        <v/>
      </c>
    </row>
    <row r="3475" spans="1:4" x14ac:dyDescent="0.25">
      <c r="A3475">
        <f t="shared" si="109"/>
        <v>3475</v>
      </c>
      <c r="B3475" t="e">
        <f>IF('Peer Comparison Tool'!$D$11="NR",INDEX('CECL &lt;50B Database'!$A:$A,MATCH(Workings!$A3475,'CECL &lt;50B Database'!$AI:$AI,0)),INDEX('ALLL &lt;50B Database'!$A:$A,MATCH(Workings!$A3475,'ALLL &lt;50B Database'!$AI:$AI,0)))</f>
        <v>#N/A</v>
      </c>
      <c r="C3475" s="3" t="str">
        <f>IFERROR(IFERROR(VLOOKUP($B3475,'CECL &lt;50B Database'!$A:$AA,11,FALSE),VLOOKUP($B3475,'ALLL &lt;50B Database'!$A:$AA,11,FALSE)),"")</f>
        <v/>
      </c>
      <c r="D3475" t="str">
        <f t="shared" si="108"/>
        <v/>
      </c>
    </row>
    <row r="3476" spans="1:4" x14ac:dyDescent="0.25">
      <c r="A3476">
        <f t="shared" si="109"/>
        <v>3476</v>
      </c>
      <c r="B3476" t="e">
        <f>IF('Peer Comparison Tool'!$D$11="NR",INDEX('CECL &lt;50B Database'!$A:$A,MATCH(Workings!$A3476,'CECL &lt;50B Database'!$AI:$AI,0)),INDEX('ALLL &lt;50B Database'!$A:$A,MATCH(Workings!$A3476,'ALLL &lt;50B Database'!$AI:$AI,0)))</f>
        <v>#N/A</v>
      </c>
      <c r="C3476" s="3" t="str">
        <f>IFERROR(IFERROR(VLOOKUP($B3476,'CECL &lt;50B Database'!$A:$AA,11,FALSE),VLOOKUP($B3476,'ALLL &lt;50B Database'!$A:$AA,11,FALSE)),"")</f>
        <v/>
      </c>
      <c r="D3476" t="str">
        <f t="shared" si="108"/>
        <v/>
      </c>
    </row>
    <row r="3477" spans="1:4" x14ac:dyDescent="0.25">
      <c r="A3477">
        <f t="shared" si="109"/>
        <v>3477</v>
      </c>
      <c r="B3477" t="e">
        <f>IF('Peer Comparison Tool'!$D$11="NR",INDEX('CECL &lt;50B Database'!$A:$A,MATCH(Workings!$A3477,'CECL &lt;50B Database'!$AI:$AI,0)),INDEX('ALLL &lt;50B Database'!$A:$A,MATCH(Workings!$A3477,'ALLL &lt;50B Database'!$AI:$AI,0)))</f>
        <v>#N/A</v>
      </c>
      <c r="C3477" s="3" t="str">
        <f>IFERROR(IFERROR(VLOOKUP($B3477,'CECL &lt;50B Database'!$A:$AA,11,FALSE),VLOOKUP($B3477,'ALLL &lt;50B Database'!$A:$AA,11,FALSE)),"")</f>
        <v/>
      </c>
      <c r="D3477" t="str">
        <f t="shared" si="108"/>
        <v/>
      </c>
    </row>
    <row r="3478" spans="1:4" x14ac:dyDescent="0.25">
      <c r="A3478">
        <f t="shared" si="109"/>
        <v>3478</v>
      </c>
      <c r="B3478" t="e">
        <f>IF('Peer Comparison Tool'!$D$11="NR",INDEX('CECL &lt;50B Database'!$A:$A,MATCH(Workings!$A3478,'CECL &lt;50B Database'!$AI:$AI,0)),INDEX('ALLL &lt;50B Database'!$A:$A,MATCH(Workings!$A3478,'ALLL &lt;50B Database'!$AI:$AI,0)))</f>
        <v>#N/A</v>
      </c>
      <c r="C3478" s="3" t="str">
        <f>IFERROR(IFERROR(VLOOKUP($B3478,'CECL &lt;50B Database'!$A:$AA,11,FALSE),VLOOKUP($B3478,'ALLL &lt;50B Database'!$A:$AA,11,FALSE)),"")</f>
        <v/>
      </c>
      <c r="D3478" t="str">
        <f t="shared" si="108"/>
        <v/>
      </c>
    </row>
    <row r="3479" spans="1:4" x14ac:dyDescent="0.25">
      <c r="A3479">
        <f t="shared" si="109"/>
        <v>3479</v>
      </c>
      <c r="B3479" t="e">
        <f>IF('Peer Comparison Tool'!$D$11="NR",INDEX('CECL &lt;50B Database'!$A:$A,MATCH(Workings!$A3479,'CECL &lt;50B Database'!$AI:$AI,0)),INDEX('ALLL &lt;50B Database'!$A:$A,MATCH(Workings!$A3479,'ALLL &lt;50B Database'!$AI:$AI,0)))</f>
        <v>#N/A</v>
      </c>
      <c r="C3479" s="3" t="str">
        <f>IFERROR(IFERROR(VLOOKUP($B3479,'CECL &lt;50B Database'!$A:$AA,11,FALSE),VLOOKUP($B3479,'ALLL &lt;50B Database'!$A:$AA,11,FALSE)),"")</f>
        <v/>
      </c>
      <c r="D3479" t="str">
        <f t="shared" si="108"/>
        <v/>
      </c>
    </row>
    <row r="3480" spans="1:4" x14ac:dyDescent="0.25">
      <c r="A3480">
        <f t="shared" si="109"/>
        <v>3480</v>
      </c>
      <c r="B3480" t="e">
        <f>IF('Peer Comparison Tool'!$D$11="NR",INDEX('CECL &lt;50B Database'!$A:$A,MATCH(Workings!$A3480,'CECL &lt;50B Database'!$AI:$AI,0)),INDEX('ALLL &lt;50B Database'!$A:$A,MATCH(Workings!$A3480,'ALLL &lt;50B Database'!$AI:$AI,0)))</f>
        <v>#N/A</v>
      </c>
      <c r="C3480" s="3" t="str">
        <f>IFERROR(IFERROR(VLOOKUP($B3480,'CECL &lt;50B Database'!$A:$AA,11,FALSE),VLOOKUP($B3480,'ALLL &lt;50B Database'!$A:$AA,11,FALSE)),"")</f>
        <v/>
      </c>
      <c r="D3480" t="str">
        <f t="shared" si="108"/>
        <v/>
      </c>
    </row>
    <row r="3481" spans="1:4" x14ac:dyDescent="0.25">
      <c r="A3481">
        <f t="shared" si="109"/>
        <v>3481</v>
      </c>
      <c r="B3481" t="e">
        <f>IF('Peer Comparison Tool'!$D$11="NR",INDEX('CECL &lt;50B Database'!$A:$A,MATCH(Workings!$A3481,'CECL &lt;50B Database'!$AI:$AI,0)),INDEX('ALLL &lt;50B Database'!$A:$A,MATCH(Workings!$A3481,'ALLL &lt;50B Database'!$AI:$AI,0)))</f>
        <v>#N/A</v>
      </c>
      <c r="C3481" s="3" t="str">
        <f>IFERROR(IFERROR(VLOOKUP($B3481,'CECL &lt;50B Database'!$A:$AA,11,FALSE),VLOOKUP($B3481,'ALLL &lt;50B Database'!$A:$AA,11,FALSE)),"")</f>
        <v/>
      </c>
      <c r="D3481" t="str">
        <f t="shared" si="108"/>
        <v/>
      </c>
    </row>
    <row r="3482" spans="1:4" x14ac:dyDescent="0.25">
      <c r="A3482">
        <f t="shared" si="109"/>
        <v>3482</v>
      </c>
      <c r="B3482" t="e">
        <f>IF('Peer Comparison Tool'!$D$11="NR",INDEX('CECL &lt;50B Database'!$A:$A,MATCH(Workings!$A3482,'CECL &lt;50B Database'!$AI:$AI,0)),INDEX('ALLL &lt;50B Database'!$A:$A,MATCH(Workings!$A3482,'ALLL &lt;50B Database'!$AI:$AI,0)))</f>
        <v>#N/A</v>
      </c>
      <c r="C3482" s="3" t="str">
        <f>IFERROR(IFERROR(VLOOKUP($B3482,'CECL &lt;50B Database'!$A:$AA,11,FALSE),VLOOKUP($B3482,'ALLL &lt;50B Database'!$A:$AA,11,FALSE)),"")</f>
        <v/>
      </c>
      <c r="D3482" t="str">
        <f t="shared" si="108"/>
        <v/>
      </c>
    </row>
    <row r="3483" spans="1:4" x14ac:dyDescent="0.25">
      <c r="A3483">
        <f t="shared" si="109"/>
        <v>3483</v>
      </c>
      <c r="B3483" t="e">
        <f>IF('Peer Comparison Tool'!$D$11="NR",INDEX('CECL &lt;50B Database'!$A:$A,MATCH(Workings!$A3483,'CECL &lt;50B Database'!$AI:$AI,0)),INDEX('ALLL &lt;50B Database'!$A:$A,MATCH(Workings!$A3483,'ALLL &lt;50B Database'!$AI:$AI,0)))</f>
        <v>#N/A</v>
      </c>
      <c r="C3483" s="3" t="str">
        <f>IFERROR(IFERROR(VLOOKUP($B3483,'CECL &lt;50B Database'!$A:$AA,11,FALSE),VLOOKUP($B3483,'ALLL &lt;50B Database'!$A:$AA,11,FALSE)),"")</f>
        <v/>
      </c>
      <c r="D3483" t="str">
        <f t="shared" si="108"/>
        <v/>
      </c>
    </row>
    <row r="3484" spans="1:4" x14ac:dyDescent="0.25">
      <c r="A3484">
        <f t="shared" si="109"/>
        <v>3484</v>
      </c>
      <c r="B3484" t="e">
        <f>IF('Peer Comparison Tool'!$D$11="NR",INDEX('CECL &lt;50B Database'!$A:$A,MATCH(Workings!$A3484,'CECL &lt;50B Database'!$AI:$AI,0)),INDEX('ALLL &lt;50B Database'!$A:$A,MATCH(Workings!$A3484,'ALLL &lt;50B Database'!$AI:$AI,0)))</f>
        <v>#N/A</v>
      </c>
      <c r="C3484" s="3" t="str">
        <f>IFERROR(IFERROR(VLOOKUP($B3484,'CECL &lt;50B Database'!$A:$AA,11,FALSE),VLOOKUP($B3484,'ALLL &lt;50B Database'!$A:$AA,11,FALSE)),"")</f>
        <v/>
      </c>
      <c r="D3484" t="str">
        <f t="shared" si="108"/>
        <v/>
      </c>
    </row>
    <row r="3485" spans="1:4" x14ac:dyDescent="0.25">
      <c r="A3485">
        <f t="shared" si="109"/>
        <v>3485</v>
      </c>
      <c r="B3485" t="e">
        <f>IF('Peer Comparison Tool'!$D$11="NR",INDEX('CECL &lt;50B Database'!$A:$A,MATCH(Workings!$A3485,'CECL &lt;50B Database'!$AI:$AI,0)),INDEX('ALLL &lt;50B Database'!$A:$A,MATCH(Workings!$A3485,'ALLL &lt;50B Database'!$AI:$AI,0)))</f>
        <v>#N/A</v>
      </c>
      <c r="C3485" s="3" t="str">
        <f>IFERROR(IFERROR(VLOOKUP($B3485,'CECL &lt;50B Database'!$A:$AA,11,FALSE),VLOOKUP($B3485,'ALLL &lt;50B Database'!$A:$AA,11,FALSE)),"")</f>
        <v/>
      </c>
      <c r="D3485" t="str">
        <f t="shared" si="108"/>
        <v/>
      </c>
    </row>
    <row r="3486" spans="1:4" x14ac:dyDescent="0.25">
      <c r="A3486">
        <f t="shared" si="109"/>
        <v>3486</v>
      </c>
      <c r="B3486" t="e">
        <f>IF('Peer Comparison Tool'!$D$11="NR",INDEX('CECL &lt;50B Database'!$A:$A,MATCH(Workings!$A3486,'CECL &lt;50B Database'!$AI:$AI,0)),INDEX('ALLL &lt;50B Database'!$A:$A,MATCH(Workings!$A3486,'ALLL &lt;50B Database'!$AI:$AI,0)))</f>
        <v>#N/A</v>
      </c>
      <c r="C3486" s="3" t="str">
        <f>IFERROR(IFERROR(VLOOKUP($B3486,'CECL &lt;50B Database'!$A:$AA,11,FALSE),VLOOKUP($B3486,'ALLL &lt;50B Database'!$A:$AA,11,FALSE)),"")</f>
        <v/>
      </c>
      <c r="D3486" t="str">
        <f t="shared" si="108"/>
        <v/>
      </c>
    </row>
    <row r="3487" spans="1:4" x14ac:dyDescent="0.25">
      <c r="A3487">
        <f t="shared" si="109"/>
        <v>3487</v>
      </c>
      <c r="B3487" t="e">
        <f>IF('Peer Comparison Tool'!$D$11="NR",INDEX('CECL &lt;50B Database'!$A:$A,MATCH(Workings!$A3487,'CECL &lt;50B Database'!$AI:$AI,0)),INDEX('ALLL &lt;50B Database'!$A:$A,MATCH(Workings!$A3487,'ALLL &lt;50B Database'!$AI:$AI,0)))</f>
        <v>#N/A</v>
      </c>
      <c r="C3487" s="3" t="str">
        <f>IFERROR(IFERROR(VLOOKUP($B3487,'CECL &lt;50B Database'!$A:$AA,11,FALSE),VLOOKUP($B3487,'ALLL &lt;50B Database'!$A:$AA,11,FALSE)),"")</f>
        <v/>
      </c>
      <c r="D3487" t="str">
        <f t="shared" si="108"/>
        <v/>
      </c>
    </row>
    <row r="3488" spans="1:4" x14ac:dyDescent="0.25">
      <c r="A3488">
        <f t="shared" si="109"/>
        <v>3488</v>
      </c>
      <c r="B3488" t="e">
        <f>IF('Peer Comparison Tool'!$D$11="NR",INDEX('CECL &lt;50B Database'!$A:$A,MATCH(Workings!$A3488,'CECL &lt;50B Database'!$AI:$AI,0)),INDEX('ALLL &lt;50B Database'!$A:$A,MATCH(Workings!$A3488,'ALLL &lt;50B Database'!$AI:$AI,0)))</f>
        <v>#N/A</v>
      </c>
      <c r="C3488" s="3" t="str">
        <f>IFERROR(IFERROR(VLOOKUP($B3488,'CECL &lt;50B Database'!$A:$AA,11,FALSE),VLOOKUP($B3488,'ALLL &lt;50B Database'!$A:$AA,11,FALSE)),"")</f>
        <v/>
      </c>
      <c r="D3488" t="str">
        <f t="shared" si="108"/>
        <v/>
      </c>
    </row>
    <row r="3489" spans="1:4" x14ac:dyDescent="0.25">
      <c r="A3489">
        <f t="shared" si="109"/>
        <v>3489</v>
      </c>
      <c r="B3489" t="e">
        <f>IF('Peer Comparison Tool'!$D$11="NR",INDEX('CECL &lt;50B Database'!$A:$A,MATCH(Workings!$A3489,'CECL &lt;50B Database'!$AI:$AI,0)),INDEX('ALLL &lt;50B Database'!$A:$A,MATCH(Workings!$A3489,'ALLL &lt;50B Database'!$AI:$AI,0)))</f>
        <v>#N/A</v>
      </c>
      <c r="C3489" s="3" t="str">
        <f>IFERROR(IFERROR(VLOOKUP($B3489,'CECL &lt;50B Database'!$A:$AA,11,FALSE),VLOOKUP($B3489,'ALLL &lt;50B Database'!$A:$AA,11,FALSE)),"")</f>
        <v/>
      </c>
      <c r="D3489" t="str">
        <f t="shared" si="108"/>
        <v/>
      </c>
    </row>
    <row r="3490" spans="1:4" x14ac:dyDescent="0.25">
      <c r="A3490">
        <f t="shared" si="109"/>
        <v>3490</v>
      </c>
      <c r="B3490" t="e">
        <f>IF('Peer Comparison Tool'!$D$11="NR",INDEX('CECL &lt;50B Database'!$A:$A,MATCH(Workings!$A3490,'CECL &lt;50B Database'!$AI:$AI,0)),INDEX('ALLL &lt;50B Database'!$A:$A,MATCH(Workings!$A3490,'ALLL &lt;50B Database'!$AI:$AI,0)))</f>
        <v>#N/A</v>
      </c>
      <c r="C3490" s="3" t="str">
        <f>IFERROR(IFERROR(VLOOKUP($B3490,'CECL &lt;50B Database'!$A:$AA,11,FALSE),VLOOKUP($B3490,'ALLL &lt;50B Database'!$A:$AA,11,FALSE)),"")</f>
        <v/>
      </c>
      <c r="D3490" t="str">
        <f t="shared" si="108"/>
        <v/>
      </c>
    </row>
    <row r="3491" spans="1:4" x14ac:dyDescent="0.25">
      <c r="A3491">
        <f t="shared" si="109"/>
        <v>3491</v>
      </c>
      <c r="B3491" t="e">
        <f>IF('Peer Comparison Tool'!$D$11="NR",INDEX('CECL &lt;50B Database'!$A:$A,MATCH(Workings!$A3491,'CECL &lt;50B Database'!$AI:$AI,0)),INDEX('ALLL &lt;50B Database'!$A:$A,MATCH(Workings!$A3491,'ALLL &lt;50B Database'!$AI:$AI,0)))</f>
        <v>#N/A</v>
      </c>
      <c r="C3491" s="3" t="str">
        <f>IFERROR(IFERROR(VLOOKUP($B3491,'CECL &lt;50B Database'!$A:$AA,11,FALSE),VLOOKUP($B3491,'ALLL &lt;50B Database'!$A:$AA,11,FALSE)),"")</f>
        <v/>
      </c>
      <c r="D3491" t="str">
        <f t="shared" si="108"/>
        <v/>
      </c>
    </row>
    <row r="3492" spans="1:4" x14ac:dyDescent="0.25">
      <c r="A3492">
        <f t="shared" si="109"/>
        <v>3492</v>
      </c>
      <c r="B3492" t="e">
        <f>IF('Peer Comparison Tool'!$D$11="NR",INDEX('CECL &lt;50B Database'!$A:$A,MATCH(Workings!$A3492,'CECL &lt;50B Database'!$AI:$AI,0)),INDEX('ALLL &lt;50B Database'!$A:$A,MATCH(Workings!$A3492,'ALLL &lt;50B Database'!$AI:$AI,0)))</f>
        <v>#N/A</v>
      </c>
      <c r="C3492" s="3" t="str">
        <f>IFERROR(IFERROR(VLOOKUP($B3492,'CECL &lt;50B Database'!$A:$AA,11,FALSE),VLOOKUP($B3492,'ALLL &lt;50B Database'!$A:$AA,11,FALSE)),"")</f>
        <v/>
      </c>
      <c r="D3492" t="str">
        <f t="shared" si="108"/>
        <v/>
      </c>
    </row>
    <row r="3493" spans="1:4" x14ac:dyDescent="0.25">
      <c r="A3493">
        <f t="shared" si="109"/>
        <v>3493</v>
      </c>
      <c r="B3493" t="e">
        <f>IF('Peer Comparison Tool'!$D$11="NR",INDEX('CECL &lt;50B Database'!$A:$A,MATCH(Workings!$A3493,'CECL &lt;50B Database'!$AI:$AI,0)),INDEX('ALLL &lt;50B Database'!$A:$A,MATCH(Workings!$A3493,'ALLL &lt;50B Database'!$AI:$AI,0)))</f>
        <v>#N/A</v>
      </c>
      <c r="C3493" s="3" t="str">
        <f>IFERROR(IFERROR(VLOOKUP($B3493,'CECL &lt;50B Database'!$A:$AA,11,FALSE),VLOOKUP($B3493,'ALLL &lt;50B Database'!$A:$AA,11,FALSE)),"")</f>
        <v/>
      </c>
      <c r="D3493" t="str">
        <f t="shared" si="108"/>
        <v/>
      </c>
    </row>
    <row r="3494" spans="1:4" x14ac:dyDescent="0.25">
      <c r="A3494">
        <f t="shared" si="109"/>
        <v>3494</v>
      </c>
      <c r="B3494" t="e">
        <f>IF('Peer Comparison Tool'!$D$11="NR",INDEX('CECL &lt;50B Database'!$A:$A,MATCH(Workings!$A3494,'CECL &lt;50B Database'!$AI:$AI,0)),INDEX('ALLL &lt;50B Database'!$A:$A,MATCH(Workings!$A3494,'ALLL &lt;50B Database'!$AI:$AI,0)))</f>
        <v>#N/A</v>
      </c>
      <c r="C3494" s="3" t="str">
        <f>IFERROR(IFERROR(VLOOKUP($B3494,'CECL &lt;50B Database'!$A:$AA,11,FALSE),VLOOKUP($B3494,'ALLL &lt;50B Database'!$A:$AA,11,FALSE)),"")</f>
        <v/>
      </c>
      <c r="D3494" t="str">
        <f t="shared" si="108"/>
        <v/>
      </c>
    </row>
    <row r="3495" spans="1:4" x14ac:dyDescent="0.25">
      <c r="A3495">
        <f t="shared" si="109"/>
        <v>3495</v>
      </c>
      <c r="B3495" t="e">
        <f>IF('Peer Comparison Tool'!$D$11="NR",INDEX('CECL &lt;50B Database'!$A:$A,MATCH(Workings!$A3495,'CECL &lt;50B Database'!$AI:$AI,0)),INDEX('ALLL &lt;50B Database'!$A:$A,MATCH(Workings!$A3495,'ALLL &lt;50B Database'!$AI:$AI,0)))</f>
        <v>#N/A</v>
      </c>
      <c r="C3495" s="3" t="str">
        <f>IFERROR(IFERROR(VLOOKUP($B3495,'CECL &lt;50B Database'!$A:$AA,11,FALSE),VLOOKUP($B3495,'ALLL &lt;50B Database'!$A:$AA,11,FALSE)),"")</f>
        <v/>
      </c>
      <c r="D3495" t="str">
        <f t="shared" si="108"/>
        <v/>
      </c>
    </row>
    <row r="3496" spans="1:4" x14ac:dyDescent="0.25">
      <c r="A3496">
        <f t="shared" si="109"/>
        <v>3496</v>
      </c>
      <c r="B3496" t="e">
        <f>IF('Peer Comparison Tool'!$D$11="NR",INDEX('CECL &lt;50B Database'!$A:$A,MATCH(Workings!$A3496,'CECL &lt;50B Database'!$AI:$AI,0)),INDEX('ALLL &lt;50B Database'!$A:$A,MATCH(Workings!$A3496,'ALLL &lt;50B Database'!$AI:$AI,0)))</f>
        <v>#N/A</v>
      </c>
      <c r="C3496" s="3" t="str">
        <f>IFERROR(IFERROR(VLOOKUP($B3496,'CECL &lt;50B Database'!$A:$AA,11,FALSE),VLOOKUP($B3496,'ALLL &lt;50B Database'!$A:$AA,11,FALSE)),"")</f>
        <v/>
      </c>
      <c r="D3496" t="str">
        <f t="shared" si="108"/>
        <v/>
      </c>
    </row>
    <row r="3497" spans="1:4" x14ac:dyDescent="0.25">
      <c r="A3497">
        <f t="shared" si="109"/>
        <v>3497</v>
      </c>
      <c r="B3497" t="e">
        <f>IF('Peer Comparison Tool'!$D$11="NR",INDEX('CECL &lt;50B Database'!$A:$A,MATCH(Workings!$A3497,'CECL &lt;50B Database'!$AI:$AI,0)),INDEX('ALLL &lt;50B Database'!$A:$A,MATCH(Workings!$A3497,'ALLL &lt;50B Database'!$AI:$AI,0)))</f>
        <v>#N/A</v>
      </c>
      <c r="C3497" s="3" t="str">
        <f>IFERROR(IFERROR(VLOOKUP($B3497,'CECL &lt;50B Database'!$A:$AA,11,FALSE),VLOOKUP($B3497,'ALLL &lt;50B Database'!$A:$AA,11,FALSE)),"")</f>
        <v/>
      </c>
      <c r="D3497" t="str">
        <f t="shared" si="108"/>
        <v/>
      </c>
    </row>
    <row r="3498" spans="1:4" x14ac:dyDescent="0.25">
      <c r="A3498">
        <f t="shared" si="109"/>
        <v>3498</v>
      </c>
      <c r="B3498" t="e">
        <f>IF('Peer Comparison Tool'!$D$11="NR",INDEX('CECL &lt;50B Database'!$A:$A,MATCH(Workings!$A3498,'CECL &lt;50B Database'!$AI:$AI,0)),INDEX('ALLL &lt;50B Database'!$A:$A,MATCH(Workings!$A3498,'ALLL &lt;50B Database'!$AI:$AI,0)))</f>
        <v>#N/A</v>
      </c>
      <c r="C3498" s="3" t="str">
        <f>IFERROR(IFERROR(VLOOKUP($B3498,'CECL &lt;50B Database'!$A:$AA,11,FALSE),VLOOKUP($B3498,'ALLL &lt;50B Database'!$A:$AA,11,FALSE)),"")</f>
        <v/>
      </c>
      <c r="D3498" t="str">
        <f t="shared" si="108"/>
        <v/>
      </c>
    </row>
    <row r="3499" spans="1:4" x14ac:dyDescent="0.25">
      <c r="A3499">
        <f t="shared" si="109"/>
        <v>3499</v>
      </c>
      <c r="B3499" t="e">
        <f>IF('Peer Comparison Tool'!$D$11="NR",INDEX('CECL &lt;50B Database'!$A:$A,MATCH(Workings!$A3499,'CECL &lt;50B Database'!$AI:$AI,0)),INDEX('ALLL &lt;50B Database'!$A:$A,MATCH(Workings!$A3499,'ALLL &lt;50B Database'!$AI:$AI,0)))</f>
        <v>#N/A</v>
      </c>
      <c r="C3499" s="3" t="str">
        <f>IFERROR(IFERROR(VLOOKUP($B3499,'CECL &lt;50B Database'!$A:$AA,11,FALSE),VLOOKUP($B3499,'ALLL &lt;50B Database'!$A:$AA,11,FALSE)),"")</f>
        <v/>
      </c>
      <c r="D3499" t="str">
        <f t="shared" si="108"/>
        <v/>
      </c>
    </row>
    <row r="3500" spans="1:4" x14ac:dyDescent="0.25">
      <c r="A3500">
        <f t="shared" si="109"/>
        <v>3500</v>
      </c>
      <c r="B3500" t="e">
        <f>IF('Peer Comparison Tool'!$D$11="NR",INDEX('CECL &lt;50B Database'!$A:$A,MATCH(Workings!$A3500,'CECL &lt;50B Database'!$AI:$AI,0)),INDEX('ALLL &lt;50B Database'!$A:$A,MATCH(Workings!$A3500,'ALLL &lt;50B Database'!$AI:$AI,0)))</f>
        <v>#N/A</v>
      </c>
      <c r="C3500" s="3" t="str">
        <f>IFERROR(IFERROR(VLOOKUP($B3500,'CECL &lt;50B Database'!$A:$AA,11,FALSE),VLOOKUP($B3500,'ALLL &lt;50B Database'!$A:$AA,11,FALSE)),"")</f>
        <v/>
      </c>
      <c r="D3500" t="str">
        <f t="shared" si="108"/>
        <v/>
      </c>
    </row>
    <row r="3501" spans="1:4" x14ac:dyDescent="0.25">
      <c r="A3501">
        <f t="shared" si="109"/>
        <v>3501</v>
      </c>
      <c r="B3501" t="e">
        <f>IF('Peer Comparison Tool'!$D$11="NR",INDEX('CECL &lt;50B Database'!$A:$A,MATCH(Workings!$A3501,'CECL &lt;50B Database'!$AI:$AI,0)),INDEX('ALLL &lt;50B Database'!$A:$A,MATCH(Workings!$A3501,'ALLL &lt;50B Database'!$AI:$AI,0)))</f>
        <v>#N/A</v>
      </c>
      <c r="C3501" s="3" t="str">
        <f>IFERROR(IFERROR(VLOOKUP($B3501,'CECL &lt;50B Database'!$A:$AA,11,FALSE),VLOOKUP($B3501,'ALLL &lt;50B Database'!$A:$AA,11,FALSE)),"")</f>
        <v/>
      </c>
      <c r="D3501" t="str">
        <f t="shared" si="108"/>
        <v/>
      </c>
    </row>
    <row r="3502" spans="1:4" x14ac:dyDescent="0.25">
      <c r="A3502">
        <f t="shared" si="109"/>
        <v>3502</v>
      </c>
      <c r="B3502" t="e">
        <f>IF('Peer Comparison Tool'!$D$11="NR",INDEX('CECL &lt;50B Database'!$A:$A,MATCH(Workings!$A3502,'CECL &lt;50B Database'!$AI:$AI,0)),INDEX('ALLL &lt;50B Database'!$A:$A,MATCH(Workings!$A3502,'ALLL &lt;50B Database'!$AI:$AI,0)))</f>
        <v>#N/A</v>
      </c>
      <c r="C3502" s="3" t="str">
        <f>IFERROR(IFERROR(VLOOKUP($B3502,'CECL &lt;50B Database'!$A:$AA,11,FALSE),VLOOKUP($B3502,'ALLL &lt;50B Database'!$A:$AA,11,FALSE)),"")</f>
        <v/>
      </c>
      <c r="D3502" t="str">
        <f t="shared" si="108"/>
        <v/>
      </c>
    </row>
    <row r="3503" spans="1:4" x14ac:dyDescent="0.25">
      <c r="A3503">
        <f t="shared" si="109"/>
        <v>3503</v>
      </c>
      <c r="B3503" t="e">
        <f>IF('Peer Comparison Tool'!$D$11="NR",INDEX('CECL &lt;50B Database'!$A:$A,MATCH(Workings!$A3503,'CECL &lt;50B Database'!$AI:$AI,0)),INDEX('ALLL &lt;50B Database'!$A:$A,MATCH(Workings!$A3503,'ALLL &lt;50B Database'!$AI:$AI,0)))</f>
        <v>#N/A</v>
      </c>
      <c r="C3503" s="3" t="str">
        <f>IFERROR(IFERROR(VLOOKUP($B3503,'CECL &lt;50B Database'!$A:$AA,11,FALSE),VLOOKUP($B3503,'ALLL &lt;50B Database'!$A:$AA,11,FALSE)),"")</f>
        <v/>
      </c>
      <c r="D3503" t="str">
        <f t="shared" si="108"/>
        <v/>
      </c>
    </row>
    <row r="3504" spans="1:4" x14ac:dyDescent="0.25">
      <c r="A3504">
        <f t="shared" si="109"/>
        <v>3504</v>
      </c>
      <c r="B3504" t="e">
        <f>IF('Peer Comparison Tool'!$D$11="NR",INDEX('CECL &lt;50B Database'!$A:$A,MATCH(Workings!$A3504,'CECL &lt;50B Database'!$AI:$AI,0)),INDEX('ALLL &lt;50B Database'!$A:$A,MATCH(Workings!$A3504,'ALLL &lt;50B Database'!$AI:$AI,0)))</f>
        <v>#N/A</v>
      </c>
      <c r="C3504" s="3" t="str">
        <f>IFERROR(IFERROR(VLOOKUP($B3504,'CECL &lt;50B Database'!$A:$AA,11,FALSE),VLOOKUP($B3504,'ALLL &lt;50B Database'!$A:$AA,11,FALSE)),"")</f>
        <v/>
      </c>
      <c r="D3504" t="str">
        <f t="shared" si="108"/>
        <v/>
      </c>
    </row>
    <row r="3505" spans="1:4" x14ac:dyDescent="0.25">
      <c r="A3505">
        <f t="shared" si="109"/>
        <v>3505</v>
      </c>
      <c r="B3505" t="e">
        <f>IF('Peer Comparison Tool'!$D$11="NR",INDEX('CECL &lt;50B Database'!$A:$A,MATCH(Workings!$A3505,'CECL &lt;50B Database'!$AI:$AI,0)),INDEX('ALLL &lt;50B Database'!$A:$A,MATCH(Workings!$A3505,'ALLL &lt;50B Database'!$AI:$AI,0)))</f>
        <v>#N/A</v>
      </c>
      <c r="C3505" s="3" t="str">
        <f>IFERROR(IFERROR(VLOOKUP($B3505,'CECL &lt;50B Database'!$A:$AA,11,FALSE),VLOOKUP($B3505,'ALLL &lt;50B Database'!$A:$AA,11,FALSE)),"")</f>
        <v/>
      </c>
      <c r="D3505" t="str">
        <f t="shared" si="108"/>
        <v/>
      </c>
    </row>
    <row r="3506" spans="1:4" x14ac:dyDescent="0.25">
      <c r="A3506">
        <f t="shared" si="109"/>
        <v>3506</v>
      </c>
      <c r="B3506" t="e">
        <f>IF('Peer Comparison Tool'!$D$11="NR",INDEX('CECL &lt;50B Database'!$A:$A,MATCH(Workings!$A3506,'CECL &lt;50B Database'!$AI:$AI,0)),INDEX('ALLL &lt;50B Database'!$A:$A,MATCH(Workings!$A3506,'ALLL &lt;50B Database'!$AI:$AI,0)))</f>
        <v>#N/A</v>
      </c>
      <c r="C3506" s="3" t="str">
        <f>IFERROR(IFERROR(VLOOKUP($B3506,'CECL &lt;50B Database'!$A:$AA,11,FALSE),VLOOKUP($B3506,'ALLL &lt;50B Database'!$A:$AA,11,FALSE)),"")</f>
        <v/>
      </c>
      <c r="D3506" t="str">
        <f t="shared" si="108"/>
        <v/>
      </c>
    </row>
    <row r="3507" spans="1:4" x14ac:dyDescent="0.25">
      <c r="A3507">
        <f t="shared" si="109"/>
        <v>3507</v>
      </c>
      <c r="B3507" t="e">
        <f>IF('Peer Comparison Tool'!$D$11="NR",INDEX('CECL &lt;50B Database'!$A:$A,MATCH(Workings!$A3507,'CECL &lt;50B Database'!$AI:$AI,0)),INDEX('ALLL &lt;50B Database'!$A:$A,MATCH(Workings!$A3507,'ALLL &lt;50B Database'!$AI:$AI,0)))</f>
        <v>#N/A</v>
      </c>
      <c r="C3507" s="3" t="str">
        <f>IFERROR(IFERROR(VLOOKUP($B3507,'CECL &lt;50B Database'!$A:$AA,11,FALSE),VLOOKUP($B3507,'ALLL &lt;50B Database'!$A:$AA,11,FALSE)),"")</f>
        <v/>
      </c>
      <c r="D3507" t="str">
        <f t="shared" si="108"/>
        <v/>
      </c>
    </row>
    <row r="3508" spans="1:4" x14ac:dyDescent="0.25">
      <c r="A3508">
        <f t="shared" si="109"/>
        <v>3508</v>
      </c>
      <c r="B3508" t="e">
        <f>IF('Peer Comparison Tool'!$D$11="NR",INDEX('CECL &lt;50B Database'!$A:$A,MATCH(Workings!$A3508,'CECL &lt;50B Database'!$AI:$AI,0)),INDEX('ALLL &lt;50B Database'!$A:$A,MATCH(Workings!$A3508,'ALLL &lt;50B Database'!$AI:$AI,0)))</f>
        <v>#N/A</v>
      </c>
      <c r="C3508" s="3" t="str">
        <f>IFERROR(IFERROR(VLOOKUP($B3508,'CECL &lt;50B Database'!$A:$AA,11,FALSE),VLOOKUP($B3508,'ALLL &lt;50B Database'!$A:$AA,11,FALSE)),"")</f>
        <v/>
      </c>
      <c r="D3508" t="str">
        <f t="shared" si="108"/>
        <v/>
      </c>
    </row>
    <row r="3509" spans="1:4" x14ac:dyDescent="0.25">
      <c r="A3509">
        <f t="shared" si="109"/>
        <v>3509</v>
      </c>
      <c r="B3509" t="e">
        <f>IF('Peer Comparison Tool'!$D$11="NR",INDEX('CECL &lt;50B Database'!$A:$A,MATCH(Workings!$A3509,'CECL &lt;50B Database'!$AI:$AI,0)),INDEX('ALLL &lt;50B Database'!$A:$A,MATCH(Workings!$A3509,'ALLL &lt;50B Database'!$AI:$AI,0)))</f>
        <v>#N/A</v>
      </c>
      <c r="C3509" s="3" t="str">
        <f>IFERROR(IFERROR(VLOOKUP($B3509,'CECL &lt;50B Database'!$A:$AA,11,FALSE),VLOOKUP($B3509,'ALLL &lt;50B Database'!$A:$AA,11,FALSE)),"")</f>
        <v/>
      </c>
      <c r="D3509" t="str">
        <f t="shared" si="108"/>
        <v/>
      </c>
    </row>
    <row r="3510" spans="1:4" x14ac:dyDescent="0.25">
      <c r="A3510">
        <f t="shared" si="109"/>
        <v>3510</v>
      </c>
      <c r="B3510" t="e">
        <f>IF('Peer Comparison Tool'!$D$11="NR",INDEX('CECL &lt;50B Database'!$A:$A,MATCH(Workings!$A3510,'CECL &lt;50B Database'!$AI:$AI,0)),INDEX('ALLL &lt;50B Database'!$A:$A,MATCH(Workings!$A3510,'ALLL &lt;50B Database'!$AI:$AI,0)))</f>
        <v>#N/A</v>
      </c>
      <c r="C3510" s="3" t="str">
        <f>IFERROR(IFERROR(VLOOKUP($B3510,'CECL &lt;50B Database'!$A:$AA,11,FALSE),VLOOKUP($B3510,'ALLL &lt;50B Database'!$A:$AA,11,FALSE)),"")</f>
        <v/>
      </c>
      <c r="D3510" t="str">
        <f t="shared" si="108"/>
        <v/>
      </c>
    </row>
    <row r="3511" spans="1:4" x14ac:dyDescent="0.25">
      <c r="A3511">
        <f t="shared" si="109"/>
        <v>3511</v>
      </c>
      <c r="B3511" t="e">
        <f>IF('Peer Comparison Tool'!$D$11="NR",INDEX('CECL &lt;50B Database'!$A:$A,MATCH(Workings!$A3511,'CECL &lt;50B Database'!$AI:$AI,0)),INDEX('ALLL &lt;50B Database'!$A:$A,MATCH(Workings!$A3511,'ALLL &lt;50B Database'!$AI:$AI,0)))</f>
        <v>#N/A</v>
      </c>
      <c r="C3511" s="3" t="str">
        <f>IFERROR(IFERROR(VLOOKUP($B3511,'CECL &lt;50B Database'!$A:$AA,11,FALSE),VLOOKUP($B3511,'ALLL &lt;50B Database'!$A:$AA,11,FALSE)),"")</f>
        <v/>
      </c>
      <c r="D3511" t="str">
        <f t="shared" si="108"/>
        <v/>
      </c>
    </row>
    <row r="3512" spans="1:4" x14ac:dyDescent="0.25">
      <c r="A3512">
        <f t="shared" si="109"/>
        <v>3512</v>
      </c>
      <c r="B3512" t="e">
        <f>IF('Peer Comparison Tool'!$D$11="NR",INDEX('CECL &lt;50B Database'!$A:$A,MATCH(Workings!$A3512,'CECL &lt;50B Database'!$AI:$AI,0)),INDEX('ALLL &lt;50B Database'!$A:$A,MATCH(Workings!$A3512,'ALLL &lt;50B Database'!$AI:$AI,0)))</f>
        <v>#N/A</v>
      </c>
      <c r="C3512" s="3" t="str">
        <f>IFERROR(IFERROR(VLOOKUP($B3512,'CECL &lt;50B Database'!$A:$AA,11,FALSE),VLOOKUP($B3512,'ALLL &lt;50B Database'!$A:$AA,11,FALSE)),"")</f>
        <v/>
      </c>
      <c r="D3512" t="str">
        <f t="shared" si="108"/>
        <v/>
      </c>
    </row>
    <row r="3513" spans="1:4" x14ac:dyDescent="0.25">
      <c r="A3513">
        <f t="shared" si="109"/>
        <v>3513</v>
      </c>
      <c r="B3513" t="e">
        <f>IF('Peer Comparison Tool'!$D$11="NR",INDEX('CECL &lt;50B Database'!$A:$A,MATCH(Workings!$A3513,'CECL &lt;50B Database'!$AI:$AI,0)),INDEX('ALLL &lt;50B Database'!$A:$A,MATCH(Workings!$A3513,'ALLL &lt;50B Database'!$AI:$AI,0)))</f>
        <v>#N/A</v>
      </c>
      <c r="C3513" s="3" t="str">
        <f>IFERROR(IFERROR(VLOOKUP($B3513,'CECL &lt;50B Database'!$A:$AA,11,FALSE),VLOOKUP($B3513,'ALLL &lt;50B Database'!$A:$AA,11,FALSE)),"")</f>
        <v/>
      </c>
      <c r="D3513" t="str">
        <f t="shared" si="108"/>
        <v/>
      </c>
    </row>
    <row r="3514" spans="1:4" x14ac:dyDescent="0.25">
      <c r="A3514">
        <f t="shared" si="109"/>
        <v>3514</v>
      </c>
      <c r="B3514" t="e">
        <f>IF('Peer Comparison Tool'!$D$11="NR",INDEX('CECL &lt;50B Database'!$A:$A,MATCH(Workings!$A3514,'CECL &lt;50B Database'!$AI:$AI,0)),INDEX('ALLL &lt;50B Database'!$A:$A,MATCH(Workings!$A3514,'ALLL &lt;50B Database'!$AI:$AI,0)))</f>
        <v>#N/A</v>
      </c>
      <c r="C3514" s="3" t="str">
        <f>IFERROR(IFERROR(VLOOKUP($B3514,'CECL &lt;50B Database'!$A:$AA,11,FALSE),VLOOKUP($B3514,'ALLL &lt;50B Database'!$A:$AA,11,FALSE)),"")</f>
        <v/>
      </c>
      <c r="D3514" t="str">
        <f t="shared" si="108"/>
        <v/>
      </c>
    </row>
    <row r="3515" spans="1:4" x14ac:dyDescent="0.25">
      <c r="A3515">
        <f t="shared" si="109"/>
        <v>3515</v>
      </c>
      <c r="B3515" t="e">
        <f>IF('Peer Comparison Tool'!$D$11="NR",INDEX('CECL &lt;50B Database'!$A:$A,MATCH(Workings!$A3515,'CECL &lt;50B Database'!$AI:$AI,0)),INDEX('ALLL &lt;50B Database'!$A:$A,MATCH(Workings!$A3515,'ALLL &lt;50B Database'!$AI:$AI,0)))</f>
        <v>#N/A</v>
      </c>
      <c r="C3515" s="3" t="str">
        <f>IFERROR(IFERROR(VLOOKUP($B3515,'CECL &lt;50B Database'!$A:$AA,11,FALSE),VLOOKUP($B3515,'ALLL &lt;50B Database'!$A:$AA,11,FALSE)),"")</f>
        <v/>
      </c>
      <c r="D3515" t="str">
        <f t="shared" si="108"/>
        <v/>
      </c>
    </row>
    <row r="3516" spans="1:4" x14ac:dyDescent="0.25">
      <c r="A3516">
        <f t="shared" si="109"/>
        <v>3516</v>
      </c>
      <c r="B3516" t="e">
        <f>IF('Peer Comparison Tool'!$D$11="NR",INDEX('CECL &lt;50B Database'!$A:$A,MATCH(Workings!$A3516,'CECL &lt;50B Database'!$AI:$AI,0)),INDEX('ALLL &lt;50B Database'!$A:$A,MATCH(Workings!$A3516,'ALLL &lt;50B Database'!$AI:$AI,0)))</f>
        <v>#N/A</v>
      </c>
      <c r="C3516" s="3" t="str">
        <f>IFERROR(IFERROR(VLOOKUP($B3516,'CECL &lt;50B Database'!$A:$AA,11,FALSE),VLOOKUP($B3516,'ALLL &lt;50B Database'!$A:$AA,11,FALSE)),"")</f>
        <v/>
      </c>
      <c r="D3516" t="str">
        <f t="shared" si="108"/>
        <v/>
      </c>
    </row>
    <row r="3517" spans="1:4" x14ac:dyDescent="0.25">
      <c r="A3517">
        <f t="shared" si="109"/>
        <v>3517</v>
      </c>
      <c r="B3517" t="e">
        <f>IF('Peer Comparison Tool'!$D$11="NR",INDEX('CECL &lt;50B Database'!$A:$A,MATCH(Workings!$A3517,'CECL &lt;50B Database'!$AI:$AI,0)),INDEX('ALLL &lt;50B Database'!$A:$A,MATCH(Workings!$A3517,'ALLL &lt;50B Database'!$AI:$AI,0)))</f>
        <v>#N/A</v>
      </c>
      <c r="C3517" s="3" t="str">
        <f>IFERROR(IFERROR(VLOOKUP($B3517,'CECL &lt;50B Database'!$A:$AA,11,FALSE),VLOOKUP($B3517,'ALLL &lt;50B Database'!$A:$AA,11,FALSE)),"")</f>
        <v/>
      </c>
      <c r="D3517" t="str">
        <f t="shared" si="108"/>
        <v/>
      </c>
    </row>
    <row r="3518" spans="1:4" x14ac:dyDescent="0.25">
      <c r="A3518">
        <f t="shared" si="109"/>
        <v>3518</v>
      </c>
      <c r="B3518" t="e">
        <f>IF('Peer Comparison Tool'!$D$11="NR",INDEX('CECL &lt;50B Database'!$A:$A,MATCH(Workings!$A3518,'CECL &lt;50B Database'!$AI:$AI,0)),INDEX('ALLL &lt;50B Database'!$A:$A,MATCH(Workings!$A3518,'ALLL &lt;50B Database'!$AI:$AI,0)))</f>
        <v>#N/A</v>
      </c>
      <c r="C3518" s="3" t="str">
        <f>IFERROR(IFERROR(VLOOKUP($B3518,'CECL &lt;50B Database'!$A:$AA,11,FALSE),VLOOKUP($B3518,'ALLL &lt;50B Database'!$A:$AA,11,FALSE)),"")</f>
        <v/>
      </c>
      <c r="D3518" t="str">
        <f t="shared" si="108"/>
        <v/>
      </c>
    </row>
    <row r="3519" spans="1:4" x14ac:dyDescent="0.25">
      <c r="A3519">
        <f t="shared" si="109"/>
        <v>3519</v>
      </c>
      <c r="B3519" t="e">
        <f>IF('Peer Comparison Tool'!$D$11="NR",INDEX('CECL &lt;50B Database'!$A:$A,MATCH(Workings!$A3519,'CECL &lt;50B Database'!$AI:$AI,0)),INDEX('ALLL &lt;50B Database'!$A:$A,MATCH(Workings!$A3519,'ALLL &lt;50B Database'!$AI:$AI,0)))</f>
        <v>#N/A</v>
      </c>
      <c r="C3519" s="3" t="str">
        <f>IFERROR(IFERROR(VLOOKUP($B3519,'CECL &lt;50B Database'!$A:$AA,11,FALSE),VLOOKUP($B3519,'ALLL &lt;50B Database'!$A:$AA,11,FALSE)),"")</f>
        <v/>
      </c>
      <c r="D3519" t="str">
        <f t="shared" si="108"/>
        <v/>
      </c>
    </row>
    <row r="3520" spans="1:4" x14ac:dyDescent="0.25">
      <c r="A3520">
        <f t="shared" si="109"/>
        <v>3520</v>
      </c>
      <c r="B3520" t="e">
        <f>IF('Peer Comparison Tool'!$D$11="NR",INDEX('CECL &lt;50B Database'!$A:$A,MATCH(Workings!$A3520,'CECL &lt;50B Database'!$AI:$AI,0)),INDEX('ALLL &lt;50B Database'!$A:$A,MATCH(Workings!$A3520,'ALLL &lt;50B Database'!$AI:$AI,0)))</f>
        <v>#N/A</v>
      </c>
      <c r="C3520" s="3" t="str">
        <f>IFERROR(IFERROR(VLOOKUP($B3520,'CECL &lt;50B Database'!$A:$AA,11,FALSE),VLOOKUP($B3520,'ALLL &lt;50B Database'!$A:$AA,11,FALSE)),"")</f>
        <v/>
      </c>
      <c r="D3520" t="str">
        <f t="shared" si="108"/>
        <v/>
      </c>
    </row>
    <row r="3521" spans="1:4" x14ac:dyDescent="0.25">
      <c r="A3521">
        <f t="shared" si="109"/>
        <v>3521</v>
      </c>
      <c r="B3521" t="e">
        <f>IF('Peer Comparison Tool'!$D$11="NR",INDEX('CECL &lt;50B Database'!$A:$A,MATCH(Workings!$A3521,'CECL &lt;50B Database'!$AI:$AI,0)),INDEX('ALLL &lt;50B Database'!$A:$A,MATCH(Workings!$A3521,'ALLL &lt;50B Database'!$AI:$AI,0)))</f>
        <v>#N/A</v>
      </c>
      <c r="C3521" s="3" t="str">
        <f>IFERROR(IFERROR(VLOOKUP($B3521,'CECL &lt;50B Database'!$A:$AA,11,FALSE),VLOOKUP($B3521,'ALLL &lt;50B Database'!$A:$AA,11,FALSE)),"")</f>
        <v/>
      </c>
      <c r="D3521" t="str">
        <f t="shared" si="108"/>
        <v/>
      </c>
    </row>
    <row r="3522" spans="1:4" x14ac:dyDescent="0.25">
      <c r="A3522">
        <f t="shared" si="109"/>
        <v>3522</v>
      </c>
      <c r="B3522" t="e">
        <f>IF('Peer Comparison Tool'!$D$11="NR",INDEX('CECL &lt;50B Database'!$A:$A,MATCH(Workings!$A3522,'CECL &lt;50B Database'!$AI:$AI,0)),INDEX('ALLL &lt;50B Database'!$A:$A,MATCH(Workings!$A3522,'ALLL &lt;50B Database'!$AI:$AI,0)))</f>
        <v>#N/A</v>
      </c>
      <c r="C3522" s="3" t="str">
        <f>IFERROR(IFERROR(VLOOKUP($B3522,'CECL &lt;50B Database'!$A:$AA,11,FALSE),VLOOKUP($B3522,'ALLL &lt;50B Database'!$A:$AA,11,FALSE)),"")</f>
        <v/>
      </c>
      <c r="D3522" t="str">
        <f t="shared" ref="D3522:D3585" si="110">IFERROR(RANK($C3522,$C$1:$C$5000,0),"")</f>
        <v/>
      </c>
    </row>
    <row r="3523" spans="1:4" x14ac:dyDescent="0.25">
      <c r="A3523">
        <f t="shared" si="109"/>
        <v>3523</v>
      </c>
      <c r="B3523" t="e">
        <f>IF('Peer Comparison Tool'!$D$11="NR",INDEX('CECL &lt;50B Database'!$A:$A,MATCH(Workings!$A3523,'CECL &lt;50B Database'!$AI:$AI,0)),INDEX('ALLL &lt;50B Database'!$A:$A,MATCH(Workings!$A3523,'ALLL &lt;50B Database'!$AI:$AI,0)))</f>
        <v>#N/A</v>
      </c>
      <c r="C3523" s="3" t="str">
        <f>IFERROR(IFERROR(VLOOKUP($B3523,'CECL &lt;50B Database'!$A:$AA,11,FALSE),VLOOKUP($B3523,'ALLL &lt;50B Database'!$A:$AA,11,FALSE)),"")</f>
        <v/>
      </c>
      <c r="D3523" t="str">
        <f t="shared" si="110"/>
        <v/>
      </c>
    </row>
    <row r="3524" spans="1:4" x14ac:dyDescent="0.25">
      <c r="A3524">
        <f t="shared" ref="A3524:A3587" si="111">A3523+1</f>
        <v>3524</v>
      </c>
      <c r="B3524" t="e">
        <f>IF('Peer Comparison Tool'!$D$11="NR",INDEX('CECL &lt;50B Database'!$A:$A,MATCH(Workings!$A3524,'CECL &lt;50B Database'!$AI:$AI,0)),INDEX('ALLL &lt;50B Database'!$A:$A,MATCH(Workings!$A3524,'ALLL &lt;50B Database'!$AI:$AI,0)))</f>
        <v>#N/A</v>
      </c>
      <c r="C3524" s="3" t="str">
        <f>IFERROR(IFERROR(VLOOKUP($B3524,'CECL &lt;50B Database'!$A:$AA,11,FALSE),VLOOKUP($B3524,'ALLL &lt;50B Database'!$A:$AA,11,FALSE)),"")</f>
        <v/>
      </c>
      <c r="D3524" t="str">
        <f t="shared" si="110"/>
        <v/>
      </c>
    </row>
    <row r="3525" spans="1:4" x14ac:dyDescent="0.25">
      <c r="A3525">
        <f t="shared" si="111"/>
        <v>3525</v>
      </c>
      <c r="B3525" t="e">
        <f>IF('Peer Comparison Tool'!$D$11="NR",INDEX('CECL &lt;50B Database'!$A:$A,MATCH(Workings!$A3525,'CECL &lt;50B Database'!$AI:$AI,0)),INDEX('ALLL &lt;50B Database'!$A:$A,MATCH(Workings!$A3525,'ALLL &lt;50B Database'!$AI:$AI,0)))</f>
        <v>#N/A</v>
      </c>
      <c r="C3525" s="3" t="str">
        <f>IFERROR(IFERROR(VLOOKUP($B3525,'CECL &lt;50B Database'!$A:$AA,11,FALSE),VLOOKUP($B3525,'ALLL &lt;50B Database'!$A:$AA,11,FALSE)),"")</f>
        <v/>
      </c>
      <c r="D3525" t="str">
        <f t="shared" si="110"/>
        <v/>
      </c>
    </row>
    <row r="3526" spans="1:4" x14ac:dyDescent="0.25">
      <c r="A3526">
        <f t="shared" si="111"/>
        <v>3526</v>
      </c>
      <c r="B3526" t="e">
        <f>IF('Peer Comparison Tool'!$D$11="NR",INDEX('CECL &lt;50B Database'!$A:$A,MATCH(Workings!$A3526,'CECL &lt;50B Database'!$AI:$AI,0)),INDEX('ALLL &lt;50B Database'!$A:$A,MATCH(Workings!$A3526,'ALLL &lt;50B Database'!$AI:$AI,0)))</f>
        <v>#N/A</v>
      </c>
      <c r="C3526" s="3" t="str">
        <f>IFERROR(IFERROR(VLOOKUP($B3526,'CECL &lt;50B Database'!$A:$AA,11,FALSE),VLOOKUP($B3526,'ALLL &lt;50B Database'!$A:$AA,11,FALSE)),"")</f>
        <v/>
      </c>
      <c r="D3526" t="str">
        <f t="shared" si="110"/>
        <v/>
      </c>
    </row>
    <row r="3527" spans="1:4" x14ac:dyDescent="0.25">
      <c r="A3527">
        <f t="shared" si="111"/>
        <v>3527</v>
      </c>
      <c r="B3527" t="e">
        <f>IF('Peer Comparison Tool'!$D$11="NR",INDEX('CECL &lt;50B Database'!$A:$A,MATCH(Workings!$A3527,'CECL &lt;50B Database'!$AI:$AI,0)),INDEX('ALLL &lt;50B Database'!$A:$A,MATCH(Workings!$A3527,'ALLL &lt;50B Database'!$AI:$AI,0)))</f>
        <v>#N/A</v>
      </c>
      <c r="C3527" s="3" t="str">
        <f>IFERROR(IFERROR(VLOOKUP($B3527,'CECL &lt;50B Database'!$A:$AA,11,FALSE),VLOOKUP($B3527,'ALLL &lt;50B Database'!$A:$AA,11,FALSE)),"")</f>
        <v/>
      </c>
      <c r="D3527" t="str">
        <f t="shared" si="110"/>
        <v/>
      </c>
    </row>
    <row r="3528" spans="1:4" x14ac:dyDescent="0.25">
      <c r="A3528">
        <f t="shared" si="111"/>
        <v>3528</v>
      </c>
      <c r="B3528" t="e">
        <f>IF('Peer Comparison Tool'!$D$11="NR",INDEX('CECL &lt;50B Database'!$A:$A,MATCH(Workings!$A3528,'CECL &lt;50B Database'!$AI:$AI,0)),INDEX('ALLL &lt;50B Database'!$A:$A,MATCH(Workings!$A3528,'ALLL &lt;50B Database'!$AI:$AI,0)))</f>
        <v>#N/A</v>
      </c>
      <c r="C3528" s="3" t="str">
        <f>IFERROR(IFERROR(VLOOKUP($B3528,'CECL &lt;50B Database'!$A:$AA,11,FALSE),VLOOKUP($B3528,'ALLL &lt;50B Database'!$A:$AA,11,FALSE)),"")</f>
        <v/>
      </c>
      <c r="D3528" t="str">
        <f t="shared" si="110"/>
        <v/>
      </c>
    </row>
    <row r="3529" spans="1:4" x14ac:dyDescent="0.25">
      <c r="A3529">
        <f t="shared" si="111"/>
        <v>3529</v>
      </c>
      <c r="B3529" t="e">
        <f>IF('Peer Comparison Tool'!$D$11="NR",INDEX('CECL &lt;50B Database'!$A:$A,MATCH(Workings!$A3529,'CECL &lt;50B Database'!$AI:$AI,0)),INDEX('ALLL &lt;50B Database'!$A:$A,MATCH(Workings!$A3529,'ALLL &lt;50B Database'!$AI:$AI,0)))</f>
        <v>#N/A</v>
      </c>
      <c r="C3529" s="3" t="str">
        <f>IFERROR(IFERROR(VLOOKUP($B3529,'CECL &lt;50B Database'!$A:$AA,11,FALSE),VLOOKUP($B3529,'ALLL &lt;50B Database'!$A:$AA,11,FALSE)),"")</f>
        <v/>
      </c>
      <c r="D3529" t="str">
        <f t="shared" si="110"/>
        <v/>
      </c>
    </row>
    <row r="3530" spans="1:4" x14ac:dyDescent="0.25">
      <c r="A3530">
        <f t="shared" si="111"/>
        <v>3530</v>
      </c>
      <c r="B3530" t="e">
        <f>IF('Peer Comparison Tool'!$D$11="NR",INDEX('CECL &lt;50B Database'!$A:$A,MATCH(Workings!$A3530,'CECL &lt;50B Database'!$AI:$AI,0)),INDEX('ALLL &lt;50B Database'!$A:$A,MATCH(Workings!$A3530,'ALLL &lt;50B Database'!$AI:$AI,0)))</f>
        <v>#N/A</v>
      </c>
      <c r="C3530" s="3" t="str">
        <f>IFERROR(IFERROR(VLOOKUP($B3530,'CECL &lt;50B Database'!$A:$AA,11,FALSE),VLOOKUP($B3530,'ALLL &lt;50B Database'!$A:$AA,11,FALSE)),"")</f>
        <v/>
      </c>
      <c r="D3530" t="str">
        <f t="shared" si="110"/>
        <v/>
      </c>
    </row>
    <row r="3531" spans="1:4" x14ac:dyDescent="0.25">
      <c r="A3531">
        <f t="shared" si="111"/>
        <v>3531</v>
      </c>
      <c r="B3531" t="e">
        <f>IF('Peer Comparison Tool'!$D$11="NR",INDEX('CECL &lt;50B Database'!$A:$A,MATCH(Workings!$A3531,'CECL &lt;50B Database'!$AI:$AI,0)),INDEX('ALLL &lt;50B Database'!$A:$A,MATCH(Workings!$A3531,'ALLL &lt;50B Database'!$AI:$AI,0)))</f>
        <v>#N/A</v>
      </c>
      <c r="C3531" s="3" t="str">
        <f>IFERROR(IFERROR(VLOOKUP($B3531,'CECL &lt;50B Database'!$A:$AA,11,FALSE),VLOOKUP($B3531,'ALLL &lt;50B Database'!$A:$AA,11,FALSE)),"")</f>
        <v/>
      </c>
      <c r="D3531" t="str">
        <f t="shared" si="110"/>
        <v/>
      </c>
    </row>
    <row r="3532" spans="1:4" x14ac:dyDescent="0.25">
      <c r="A3532">
        <f t="shared" si="111"/>
        <v>3532</v>
      </c>
      <c r="B3532" t="e">
        <f>IF('Peer Comparison Tool'!$D$11="NR",INDEX('CECL &lt;50B Database'!$A:$A,MATCH(Workings!$A3532,'CECL &lt;50B Database'!$AI:$AI,0)),INDEX('ALLL &lt;50B Database'!$A:$A,MATCH(Workings!$A3532,'ALLL &lt;50B Database'!$AI:$AI,0)))</f>
        <v>#N/A</v>
      </c>
      <c r="C3532" s="3" t="str">
        <f>IFERROR(IFERROR(VLOOKUP($B3532,'CECL &lt;50B Database'!$A:$AA,11,FALSE),VLOOKUP($B3532,'ALLL &lt;50B Database'!$A:$AA,11,FALSE)),"")</f>
        <v/>
      </c>
      <c r="D3532" t="str">
        <f t="shared" si="110"/>
        <v/>
      </c>
    </row>
    <row r="3533" spans="1:4" x14ac:dyDescent="0.25">
      <c r="A3533">
        <f t="shared" si="111"/>
        <v>3533</v>
      </c>
      <c r="B3533" t="e">
        <f>IF('Peer Comparison Tool'!$D$11="NR",INDEX('CECL &lt;50B Database'!$A:$A,MATCH(Workings!$A3533,'CECL &lt;50B Database'!$AI:$AI,0)),INDEX('ALLL &lt;50B Database'!$A:$A,MATCH(Workings!$A3533,'ALLL &lt;50B Database'!$AI:$AI,0)))</f>
        <v>#N/A</v>
      </c>
      <c r="C3533" s="3" t="str">
        <f>IFERROR(IFERROR(VLOOKUP($B3533,'CECL &lt;50B Database'!$A:$AA,11,FALSE),VLOOKUP($B3533,'ALLL &lt;50B Database'!$A:$AA,11,FALSE)),"")</f>
        <v/>
      </c>
      <c r="D3533" t="str">
        <f t="shared" si="110"/>
        <v/>
      </c>
    </row>
    <row r="3534" spans="1:4" x14ac:dyDescent="0.25">
      <c r="A3534">
        <f t="shared" si="111"/>
        <v>3534</v>
      </c>
      <c r="B3534" t="e">
        <f>IF('Peer Comparison Tool'!$D$11="NR",INDEX('CECL &lt;50B Database'!$A:$A,MATCH(Workings!$A3534,'CECL &lt;50B Database'!$AI:$AI,0)),INDEX('ALLL &lt;50B Database'!$A:$A,MATCH(Workings!$A3534,'ALLL &lt;50B Database'!$AI:$AI,0)))</f>
        <v>#N/A</v>
      </c>
      <c r="C3534" s="3" t="str">
        <f>IFERROR(IFERROR(VLOOKUP($B3534,'CECL &lt;50B Database'!$A:$AA,11,FALSE),VLOOKUP($B3534,'ALLL &lt;50B Database'!$A:$AA,11,FALSE)),"")</f>
        <v/>
      </c>
      <c r="D3534" t="str">
        <f t="shared" si="110"/>
        <v/>
      </c>
    </row>
    <row r="3535" spans="1:4" x14ac:dyDescent="0.25">
      <c r="A3535">
        <f t="shared" si="111"/>
        <v>3535</v>
      </c>
      <c r="B3535" t="e">
        <f>IF('Peer Comparison Tool'!$D$11="NR",INDEX('CECL &lt;50B Database'!$A:$A,MATCH(Workings!$A3535,'CECL &lt;50B Database'!$AI:$AI,0)),INDEX('ALLL &lt;50B Database'!$A:$A,MATCH(Workings!$A3535,'ALLL &lt;50B Database'!$AI:$AI,0)))</f>
        <v>#N/A</v>
      </c>
      <c r="C3535" s="3" t="str">
        <f>IFERROR(IFERROR(VLOOKUP($B3535,'CECL &lt;50B Database'!$A:$AA,11,FALSE),VLOOKUP($B3535,'ALLL &lt;50B Database'!$A:$AA,11,FALSE)),"")</f>
        <v/>
      </c>
      <c r="D3535" t="str">
        <f t="shared" si="110"/>
        <v/>
      </c>
    </row>
    <row r="3536" spans="1:4" x14ac:dyDescent="0.25">
      <c r="A3536">
        <f t="shared" si="111"/>
        <v>3536</v>
      </c>
      <c r="B3536" t="e">
        <f>IF('Peer Comparison Tool'!$D$11="NR",INDEX('CECL &lt;50B Database'!$A:$A,MATCH(Workings!$A3536,'CECL &lt;50B Database'!$AI:$AI,0)),INDEX('ALLL &lt;50B Database'!$A:$A,MATCH(Workings!$A3536,'ALLL &lt;50B Database'!$AI:$AI,0)))</f>
        <v>#N/A</v>
      </c>
      <c r="C3536" s="3" t="str">
        <f>IFERROR(IFERROR(VLOOKUP($B3536,'CECL &lt;50B Database'!$A:$AA,11,FALSE),VLOOKUP($B3536,'ALLL &lt;50B Database'!$A:$AA,11,FALSE)),"")</f>
        <v/>
      </c>
      <c r="D3536" t="str">
        <f t="shared" si="110"/>
        <v/>
      </c>
    </row>
    <row r="3537" spans="1:4" x14ac:dyDescent="0.25">
      <c r="A3537">
        <f t="shared" si="111"/>
        <v>3537</v>
      </c>
      <c r="B3537" t="e">
        <f>IF('Peer Comparison Tool'!$D$11="NR",INDEX('CECL &lt;50B Database'!$A:$A,MATCH(Workings!$A3537,'CECL &lt;50B Database'!$AI:$AI,0)),INDEX('ALLL &lt;50B Database'!$A:$A,MATCH(Workings!$A3537,'ALLL &lt;50B Database'!$AI:$AI,0)))</f>
        <v>#N/A</v>
      </c>
      <c r="C3537" s="3" t="str">
        <f>IFERROR(IFERROR(VLOOKUP($B3537,'CECL &lt;50B Database'!$A:$AA,11,FALSE),VLOOKUP($B3537,'ALLL &lt;50B Database'!$A:$AA,11,FALSE)),"")</f>
        <v/>
      </c>
      <c r="D3537" t="str">
        <f t="shared" si="110"/>
        <v/>
      </c>
    </row>
    <row r="3538" spans="1:4" x14ac:dyDescent="0.25">
      <c r="A3538">
        <f t="shared" si="111"/>
        <v>3538</v>
      </c>
      <c r="B3538" t="e">
        <f>IF('Peer Comparison Tool'!$D$11="NR",INDEX('CECL &lt;50B Database'!$A:$A,MATCH(Workings!$A3538,'CECL &lt;50B Database'!$AI:$AI,0)),INDEX('ALLL &lt;50B Database'!$A:$A,MATCH(Workings!$A3538,'ALLL &lt;50B Database'!$AI:$AI,0)))</f>
        <v>#N/A</v>
      </c>
      <c r="C3538" s="3" t="str">
        <f>IFERROR(IFERROR(VLOOKUP($B3538,'CECL &lt;50B Database'!$A:$AA,11,FALSE),VLOOKUP($B3538,'ALLL &lt;50B Database'!$A:$AA,11,FALSE)),"")</f>
        <v/>
      </c>
      <c r="D3538" t="str">
        <f t="shared" si="110"/>
        <v/>
      </c>
    </row>
    <row r="3539" spans="1:4" x14ac:dyDescent="0.25">
      <c r="A3539">
        <f t="shared" si="111"/>
        <v>3539</v>
      </c>
      <c r="B3539" t="e">
        <f>IF('Peer Comparison Tool'!$D$11="NR",INDEX('CECL &lt;50B Database'!$A:$A,MATCH(Workings!$A3539,'CECL &lt;50B Database'!$AI:$AI,0)),INDEX('ALLL &lt;50B Database'!$A:$A,MATCH(Workings!$A3539,'ALLL &lt;50B Database'!$AI:$AI,0)))</f>
        <v>#N/A</v>
      </c>
      <c r="C3539" s="3" t="str">
        <f>IFERROR(IFERROR(VLOOKUP($B3539,'CECL &lt;50B Database'!$A:$AA,11,FALSE),VLOOKUP($B3539,'ALLL &lt;50B Database'!$A:$AA,11,FALSE)),"")</f>
        <v/>
      </c>
      <c r="D3539" t="str">
        <f t="shared" si="110"/>
        <v/>
      </c>
    </row>
    <row r="3540" spans="1:4" x14ac:dyDescent="0.25">
      <c r="A3540">
        <f t="shared" si="111"/>
        <v>3540</v>
      </c>
      <c r="B3540" t="e">
        <f>IF('Peer Comparison Tool'!$D$11="NR",INDEX('CECL &lt;50B Database'!$A:$A,MATCH(Workings!$A3540,'CECL &lt;50B Database'!$AI:$AI,0)),INDEX('ALLL &lt;50B Database'!$A:$A,MATCH(Workings!$A3540,'ALLL &lt;50B Database'!$AI:$AI,0)))</f>
        <v>#N/A</v>
      </c>
      <c r="C3540" s="3" t="str">
        <f>IFERROR(IFERROR(VLOOKUP($B3540,'CECL &lt;50B Database'!$A:$AA,11,FALSE),VLOOKUP($B3540,'ALLL &lt;50B Database'!$A:$AA,11,FALSE)),"")</f>
        <v/>
      </c>
      <c r="D3540" t="str">
        <f t="shared" si="110"/>
        <v/>
      </c>
    </row>
    <row r="3541" spans="1:4" x14ac:dyDescent="0.25">
      <c r="A3541">
        <f t="shared" si="111"/>
        <v>3541</v>
      </c>
      <c r="B3541" t="e">
        <f>IF('Peer Comparison Tool'!$D$11="NR",INDEX('CECL &lt;50B Database'!$A:$A,MATCH(Workings!$A3541,'CECL &lt;50B Database'!$AI:$AI,0)),INDEX('ALLL &lt;50B Database'!$A:$A,MATCH(Workings!$A3541,'ALLL &lt;50B Database'!$AI:$AI,0)))</f>
        <v>#N/A</v>
      </c>
      <c r="C3541" s="3" t="str">
        <f>IFERROR(IFERROR(VLOOKUP($B3541,'CECL &lt;50B Database'!$A:$AA,11,FALSE),VLOOKUP($B3541,'ALLL &lt;50B Database'!$A:$AA,11,FALSE)),"")</f>
        <v/>
      </c>
      <c r="D3541" t="str">
        <f t="shared" si="110"/>
        <v/>
      </c>
    </row>
    <row r="3542" spans="1:4" x14ac:dyDescent="0.25">
      <c r="A3542">
        <f t="shared" si="111"/>
        <v>3542</v>
      </c>
      <c r="B3542" t="e">
        <f>IF('Peer Comparison Tool'!$D$11="NR",INDEX('CECL &lt;50B Database'!$A:$A,MATCH(Workings!$A3542,'CECL &lt;50B Database'!$AI:$AI,0)),INDEX('ALLL &lt;50B Database'!$A:$A,MATCH(Workings!$A3542,'ALLL &lt;50B Database'!$AI:$AI,0)))</f>
        <v>#N/A</v>
      </c>
      <c r="C3542" s="3" t="str">
        <f>IFERROR(IFERROR(VLOOKUP($B3542,'CECL &lt;50B Database'!$A:$AA,11,FALSE),VLOOKUP($B3542,'ALLL &lt;50B Database'!$A:$AA,11,FALSE)),"")</f>
        <v/>
      </c>
      <c r="D3542" t="str">
        <f t="shared" si="110"/>
        <v/>
      </c>
    </row>
    <row r="3543" spans="1:4" x14ac:dyDescent="0.25">
      <c r="A3543">
        <f t="shared" si="111"/>
        <v>3543</v>
      </c>
      <c r="B3543" t="e">
        <f>IF('Peer Comparison Tool'!$D$11="NR",INDEX('CECL &lt;50B Database'!$A:$A,MATCH(Workings!$A3543,'CECL &lt;50B Database'!$AI:$AI,0)),INDEX('ALLL &lt;50B Database'!$A:$A,MATCH(Workings!$A3543,'ALLL &lt;50B Database'!$AI:$AI,0)))</f>
        <v>#N/A</v>
      </c>
      <c r="C3543" s="3" t="str">
        <f>IFERROR(IFERROR(VLOOKUP($B3543,'CECL &lt;50B Database'!$A:$AA,11,FALSE),VLOOKUP($B3543,'ALLL &lt;50B Database'!$A:$AA,11,FALSE)),"")</f>
        <v/>
      </c>
      <c r="D3543" t="str">
        <f t="shared" si="110"/>
        <v/>
      </c>
    </row>
    <row r="3544" spans="1:4" x14ac:dyDescent="0.25">
      <c r="A3544">
        <f t="shared" si="111"/>
        <v>3544</v>
      </c>
      <c r="B3544" t="e">
        <f>IF('Peer Comparison Tool'!$D$11="NR",INDEX('CECL &lt;50B Database'!$A:$A,MATCH(Workings!$A3544,'CECL &lt;50B Database'!$AI:$AI,0)),INDEX('ALLL &lt;50B Database'!$A:$A,MATCH(Workings!$A3544,'ALLL &lt;50B Database'!$AI:$AI,0)))</f>
        <v>#N/A</v>
      </c>
      <c r="C3544" s="3" t="str">
        <f>IFERROR(IFERROR(VLOOKUP($B3544,'CECL &lt;50B Database'!$A:$AA,11,FALSE),VLOOKUP($B3544,'ALLL &lt;50B Database'!$A:$AA,11,FALSE)),"")</f>
        <v/>
      </c>
      <c r="D3544" t="str">
        <f t="shared" si="110"/>
        <v/>
      </c>
    </row>
    <row r="3545" spans="1:4" x14ac:dyDescent="0.25">
      <c r="A3545">
        <f t="shared" si="111"/>
        <v>3545</v>
      </c>
      <c r="B3545" t="e">
        <f>IF('Peer Comparison Tool'!$D$11="NR",INDEX('CECL &lt;50B Database'!$A:$A,MATCH(Workings!$A3545,'CECL &lt;50B Database'!$AI:$AI,0)),INDEX('ALLL &lt;50B Database'!$A:$A,MATCH(Workings!$A3545,'ALLL &lt;50B Database'!$AI:$AI,0)))</f>
        <v>#N/A</v>
      </c>
      <c r="C3545" s="3" t="str">
        <f>IFERROR(IFERROR(VLOOKUP($B3545,'CECL &lt;50B Database'!$A:$AA,11,FALSE),VLOOKUP($B3545,'ALLL &lt;50B Database'!$A:$AA,11,FALSE)),"")</f>
        <v/>
      </c>
      <c r="D3545" t="str">
        <f t="shared" si="110"/>
        <v/>
      </c>
    </row>
    <row r="3546" spans="1:4" x14ac:dyDescent="0.25">
      <c r="A3546">
        <f t="shared" si="111"/>
        <v>3546</v>
      </c>
      <c r="B3546" t="e">
        <f>IF('Peer Comparison Tool'!$D$11="NR",INDEX('CECL &lt;50B Database'!$A:$A,MATCH(Workings!$A3546,'CECL &lt;50B Database'!$AI:$AI,0)),INDEX('ALLL &lt;50B Database'!$A:$A,MATCH(Workings!$A3546,'ALLL &lt;50B Database'!$AI:$AI,0)))</f>
        <v>#N/A</v>
      </c>
      <c r="C3546" s="3" t="str">
        <f>IFERROR(IFERROR(VLOOKUP($B3546,'CECL &lt;50B Database'!$A:$AA,11,FALSE),VLOOKUP($B3546,'ALLL &lt;50B Database'!$A:$AA,11,FALSE)),"")</f>
        <v/>
      </c>
      <c r="D3546" t="str">
        <f t="shared" si="110"/>
        <v/>
      </c>
    </row>
    <row r="3547" spans="1:4" x14ac:dyDescent="0.25">
      <c r="A3547">
        <f t="shared" si="111"/>
        <v>3547</v>
      </c>
      <c r="B3547" t="e">
        <f>IF('Peer Comparison Tool'!$D$11="NR",INDEX('CECL &lt;50B Database'!$A:$A,MATCH(Workings!$A3547,'CECL &lt;50B Database'!$AI:$AI,0)),INDEX('ALLL &lt;50B Database'!$A:$A,MATCH(Workings!$A3547,'ALLL &lt;50B Database'!$AI:$AI,0)))</f>
        <v>#N/A</v>
      </c>
      <c r="C3547" s="3" t="str">
        <f>IFERROR(IFERROR(VLOOKUP($B3547,'CECL &lt;50B Database'!$A:$AA,11,FALSE),VLOOKUP($B3547,'ALLL &lt;50B Database'!$A:$AA,11,FALSE)),"")</f>
        <v/>
      </c>
      <c r="D3547" t="str">
        <f t="shared" si="110"/>
        <v/>
      </c>
    </row>
    <row r="3548" spans="1:4" x14ac:dyDescent="0.25">
      <c r="A3548">
        <f t="shared" si="111"/>
        <v>3548</v>
      </c>
      <c r="B3548" t="e">
        <f>IF('Peer Comparison Tool'!$D$11="NR",INDEX('CECL &lt;50B Database'!$A:$A,MATCH(Workings!$A3548,'CECL &lt;50B Database'!$AI:$AI,0)),INDEX('ALLL &lt;50B Database'!$A:$A,MATCH(Workings!$A3548,'ALLL &lt;50B Database'!$AI:$AI,0)))</f>
        <v>#N/A</v>
      </c>
      <c r="C3548" s="3" t="str">
        <f>IFERROR(IFERROR(VLOOKUP($B3548,'CECL &lt;50B Database'!$A:$AA,11,FALSE),VLOOKUP($B3548,'ALLL &lt;50B Database'!$A:$AA,11,FALSE)),"")</f>
        <v/>
      </c>
      <c r="D3548" t="str">
        <f t="shared" si="110"/>
        <v/>
      </c>
    </row>
    <row r="3549" spans="1:4" x14ac:dyDescent="0.25">
      <c r="A3549">
        <f t="shared" si="111"/>
        <v>3549</v>
      </c>
      <c r="B3549" t="e">
        <f>IF('Peer Comparison Tool'!$D$11="NR",INDEX('CECL &lt;50B Database'!$A:$A,MATCH(Workings!$A3549,'CECL &lt;50B Database'!$AI:$AI,0)),INDEX('ALLL &lt;50B Database'!$A:$A,MATCH(Workings!$A3549,'ALLL &lt;50B Database'!$AI:$AI,0)))</f>
        <v>#N/A</v>
      </c>
      <c r="C3549" s="3" t="str">
        <f>IFERROR(IFERROR(VLOOKUP($B3549,'CECL &lt;50B Database'!$A:$AA,11,FALSE),VLOOKUP($B3549,'ALLL &lt;50B Database'!$A:$AA,11,FALSE)),"")</f>
        <v/>
      </c>
      <c r="D3549" t="str">
        <f t="shared" si="110"/>
        <v/>
      </c>
    </row>
    <row r="3550" spans="1:4" x14ac:dyDescent="0.25">
      <c r="A3550">
        <f t="shared" si="111"/>
        <v>3550</v>
      </c>
      <c r="B3550" t="e">
        <f>IF('Peer Comparison Tool'!$D$11="NR",INDEX('CECL &lt;50B Database'!$A:$A,MATCH(Workings!$A3550,'CECL &lt;50B Database'!$AI:$AI,0)),INDEX('ALLL &lt;50B Database'!$A:$A,MATCH(Workings!$A3550,'ALLL &lt;50B Database'!$AI:$AI,0)))</f>
        <v>#N/A</v>
      </c>
      <c r="C3550" s="3" t="str">
        <f>IFERROR(IFERROR(VLOOKUP($B3550,'CECL &lt;50B Database'!$A:$AA,11,FALSE),VLOOKUP($B3550,'ALLL &lt;50B Database'!$A:$AA,11,FALSE)),"")</f>
        <v/>
      </c>
      <c r="D3550" t="str">
        <f t="shared" si="110"/>
        <v/>
      </c>
    </row>
    <row r="3551" spans="1:4" x14ac:dyDescent="0.25">
      <c r="A3551">
        <f t="shared" si="111"/>
        <v>3551</v>
      </c>
      <c r="B3551" t="e">
        <f>IF('Peer Comparison Tool'!$D$11="NR",INDEX('CECL &lt;50B Database'!$A:$A,MATCH(Workings!$A3551,'CECL &lt;50B Database'!$AI:$AI,0)),INDEX('ALLL &lt;50B Database'!$A:$A,MATCH(Workings!$A3551,'ALLL &lt;50B Database'!$AI:$AI,0)))</f>
        <v>#N/A</v>
      </c>
      <c r="C3551" s="3" t="str">
        <f>IFERROR(IFERROR(VLOOKUP($B3551,'CECL &lt;50B Database'!$A:$AA,11,FALSE),VLOOKUP($B3551,'ALLL &lt;50B Database'!$A:$AA,11,FALSE)),"")</f>
        <v/>
      </c>
      <c r="D3551" t="str">
        <f t="shared" si="110"/>
        <v/>
      </c>
    </row>
    <row r="3552" spans="1:4" x14ac:dyDescent="0.25">
      <c r="A3552">
        <f t="shared" si="111"/>
        <v>3552</v>
      </c>
      <c r="B3552" t="e">
        <f>IF('Peer Comparison Tool'!$D$11="NR",INDEX('CECL &lt;50B Database'!$A:$A,MATCH(Workings!$A3552,'CECL &lt;50B Database'!$AI:$AI,0)),INDEX('ALLL &lt;50B Database'!$A:$A,MATCH(Workings!$A3552,'ALLL &lt;50B Database'!$AI:$AI,0)))</f>
        <v>#N/A</v>
      </c>
      <c r="C3552" s="3" t="str">
        <f>IFERROR(IFERROR(VLOOKUP($B3552,'CECL &lt;50B Database'!$A:$AA,11,FALSE),VLOOKUP($B3552,'ALLL &lt;50B Database'!$A:$AA,11,FALSE)),"")</f>
        <v/>
      </c>
      <c r="D3552" t="str">
        <f t="shared" si="110"/>
        <v/>
      </c>
    </row>
    <row r="3553" spans="1:4" x14ac:dyDescent="0.25">
      <c r="A3553">
        <f t="shared" si="111"/>
        <v>3553</v>
      </c>
      <c r="B3553" t="e">
        <f>IF('Peer Comparison Tool'!$D$11="NR",INDEX('CECL &lt;50B Database'!$A:$A,MATCH(Workings!$A3553,'CECL &lt;50B Database'!$AI:$AI,0)),INDEX('ALLL &lt;50B Database'!$A:$A,MATCH(Workings!$A3553,'ALLL &lt;50B Database'!$AI:$AI,0)))</f>
        <v>#N/A</v>
      </c>
      <c r="C3553" s="3" t="str">
        <f>IFERROR(IFERROR(VLOOKUP($B3553,'CECL &lt;50B Database'!$A:$AA,11,FALSE),VLOOKUP($B3553,'ALLL &lt;50B Database'!$A:$AA,11,FALSE)),"")</f>
        <v/>
      </c>
      <c r="D3553" t="str">
        <f t="shared" si="110"/>
        <v/>
      </c>
    </row>
    <row r="3554" spans="1:4" x14ac:dyDescent="0.25">
      <c r="A3554">
        <f t="shared" si="111"/>
        <v>3554</v>
      </c>
      <c r="B3554" t="e">
        <f>IF('Peer Comparison Tool'!$D$11="NR",INDEX('CECL &lt;50B Database'!$A:$A,MATCH(Workings!$A3554,'CECL &lt;50B Database'!$AI:$AI,0)),INDEX('ALLL &lt;50B Database'!$A:$A,MATCH(Workings!$A3554,'ALLL &lt;50B Database'!$AI:$AI,0)))</f>
        <v>#N/A</v>
      </c>
      <c r="C3554" s="3" t="str">
        <f>IFERROR(IFERROR(VLOOKUP($B3554,'CECL &lt;50B Database'!$A:$AA,11,FALSE),VLOOKUP($B3554,'ALLL &lt;50B Database'!$A:$AA,11,FALSE)),"")</f>
        <v/>
      </c>
      <c r="D3554" t="str">
        <f t="shared" si="110"/>
        <v/>
      </c>
    </row>
    <row r="3555" spans="1:4" x14ac:dyDescent="0.25">
      <c r="A3555">
        <f t="shared" si="111"/>
        <v>3555</v>
      </c>
      <c r="B3555" t="e">
        <f>IF('Peer Comparison Tool'!$D$11="NR",INDEX('CECL &lt;50B Database'!$A:$A,MATCH(Workings!$A3555,'CECL &lt;50B Database'!$AI:$AI,0)),INDEX('ALLL &lt;50B Database'!$A:$A,MATCH(Workings!$A3555,'ALLL &lt;50B Database'!$AI:$AI,0)))</f>
        <v>#N/A</v>
      </c>
      <c r="C3555" s="3" t="str">
        <f>IFERROR(IFERROR(VLOOKUP($B3555,'CECL &lt;50B Database'!$A:$AA,11,FALSE),VLOOKUP($B3555,'ALLL &lt;50B Database'!$A:$AA,11,FALSE)),"")</f>
        <v/>
      </c>
      <c r="D3555" t="str">
        <f t="shared" si="110"/>
        <v/>
      </c>
    </row>
    <row r="3556" spans="1:4" x14ac:dyDescent="0.25">
      <c r="A3556">
        <f t="shared" si="111"/>
        <v>3556</v>
      </c>
      <c r="B3556" t="e">
        <f>IF('Peer Comparison Tool'!$D$11="NR",INDEX('CECL &lt;50B Database'!$A:$A,MATCH(Workings!$A3556,'CECL &lt;50B Database'!$AI:$AI,0)),INDEX('ALLL &lt;50B Database'!$A:$A,MATCH(Workings!$A3556,'ALLL &lt;50B Database'!$AI:$AI,0)))</f>
        <v>#N/A</v>
      </c>
      <c r="C3556" s="3" t="str">
        <f>IFERROR(IFERROR(VLOOKUP($B3556,'CECL &lt;50B Database'!$A:$AA,11,FALSE),VLOOKUP($B3556,'ALLL &lt;50B Database'!$A:$AA,11,FALSE)),"")</f>
        <v/>
      </c>
      <c r="D3556" t="str">
        <f t="shared" si="110"/>
        <v/>
      </c>
    </row>
    <row r="3557" spans="1:4" x14ac:dyDescent="0.25">
      <c r="A3557">
        <f t="shared" si="111"/>
        <v>3557</v>
      </c>
      <c r="B3557" t="e">
        <f>IF('Peer Comparison Tool'!$D$11="NR",INDEX('CECL &lt;50B Database'!$A:$A,MATCH(Workings!$A3557,'CECL &lt;50B Database'!$AI:$AI,0)),INDEX('ALLL &lt;50B Database'!$A:$A,MATCH(Workings!$A3557,'ALLL &lt;50B Database'!$AI:$AI,0)))</f>
        <v>#N/A</v>
      </c>
      <c r="C3557" s="3" t="str">
        <f>IFERROR(IFERROR(VLOOKUP($B3557,'CECL &lt;50B Database'!$A:$AA,11,FALSE),VLOOKUP($B3557,'ALLL &lt;50B Database'!$A:$AA,11,FALSE)),"")</f>
        <v/>
      </c>
      <c r="D3557" t="str">
        <f t="shared" si="110"/>
        <v/>
      </c>
    </row>
    <row r="3558" spans="1:4" x14ac:dyDescent="0.25">
      <c r="A3558">
        <f t="shared" si="111"/>
        <v>3558</v>
      </c>
      <c r="B3558" t="e">
        <f>IF('Peer Comparison Tool'!$D$11="NR",INDEX('CECL &lt;50B Database'!$A:$A,MATCH(Workings!$A3558,'CECL &lt;50B Database'!$AI:$AI,0)),INDEX('ALLL &lt;50B Database'!$A:$A,MATCH(Workings!$A3558,'ALLL &lt;50B Database'!$AI:$AI,0)))</f>
        <v>#N/A</v>
      </c>
      <c r="C3558" s="3" t="str">
        <f>IFERROR(IFERROR(VLOOKUP($B3558,'CECL &lt;50B Database'!$A:$AA,11,FALSE),VLOOKUP($B3558,'ALLL &lt;50B Database'!$A:$AA,11,FALSE)),"")</f>
        <v/>
      </c>
      <c r="D3558" t="str">
        <f t="shared" si="110"/>
        <v/>
      </c>
    </row>
    <row r="3559" spans="1:4" x14ac:dyDescent="0.25">
      <c r="A3559">
        <f t="shared" si="111"/>
        <v>3559</v>
      </c>
      <c r="B3559" t="e">
        <f>IF('Peer Comparison Tool'!$D$11="NR",INDEX('CECL &lt;50B Database'!$A:$A,MATCH(Workings!$A3559,'CECL &lt;50B Database'!$AI:$AI,0)),INDEX('ALLL &lt;50B Database'!$A:$A,MATCH(Workings!$A3559,'ALLL &lt;50B Database'!$AI:$AI,0)))</f>
        <v>#N/A</v>
      </c>
      <c r="C3559" s="3" t="str">
        <f>IFERROR(IFERROR(VLOOKUP($B3559,'CECL &lt;50B Database'!$A:$AA,11,FALSE),VLOOKUP($B3559,'ALLL &lt;50B Database'!$A:$AA,11,FALSE)),"")</f>
        <v/>
      </c>
      <c r="D3559" t="str">
        <f t="shared" si="110"/>
        <v/>
      </c>
    </row>
    <row r="3560" spans="1:4" x14ac:dyDescent="0.25">
      <c r="A3560">
        <f t="shared" si="111"/>
        <v>3560</v>
      </c>
      <c r="B3560" t="e">
        <f>IF('Peer Comparison Tool'!$D$11="NR",INDEX('CECL &lt;50B Database'!$A:$A,MATCH(Workings!$A3560,'CECL &lt;50B Database'!$AI:$AI,0)),INDEX('ALLL &lt;50B Database'!$A:$A,MATCH(Workings!$A3560,'ALLL &lt;50B Database'!$AI:$AI,0)))</f>
        <v>#N/A</v>
      </c>
      <c r="C3560" s="3" t="str">
        <f>IFERROR(IFERROR(VLOOKUP($B3560,'CECL &lt;50B Database'!$A:$AA,11,FALSE),VLOOKUP($B3560,'ALLL &lt;50B Database'!$A:$AA,11,FALSE)),"")</f>
        <v/>
      </c>
      <c r="D3560" t="str">
        <f t="shared" si="110"/>
        <v/>
      </c>
    </row>
    <row r="3561" spans="1:4" x14ac:dyDescent="0.25">
      <c r="A3561">
        <f t="shared" si="111"/>
        <v>3561</v>
      </c>
      <c r="B3561" t="e">
        <f>IF('Peer Comparison Tool'!$D$11="NR",INDEX('CECL &lt;50B Database'!$A:$A,MATCH(Workings!$A3561,'CECL &lt;50B Database'!$AI:$AI,0)),INDEX('ALLL &lt;50B Database'!$A:$A,MATCH(Workings!$A3561,'ALLL &lt;50B Database'!$AI:$AI,0)))</f>
        <v>#N/A</v>
      </c>
      <c r="C3561" s="3" t="str">
        <f>IFERROR(IFERROR(VLOOKUP($B3561,'CECL &lt;50B Database'!$A:$AA,11,FALSE),VLOOKUP($B3561,'ALLL &lt;50B Database'!$A:$AA,11,FALSE)),"")</f>
        <v/>
      </c>
      <c r="D3561" t="str">
        <f t="shared" si="110"/>
        <v/>
      </c>
    </row>
    <row r="3562" spans="1:4" x14ac:dyDescent="0.25">
      <c r="A3562">
        <f t="shared" si="111"/>
        <v>3562</v>
      </c>
      <c r="B3562" t="e">
        <f>IF('Peer Comparison Tool'!$D$11="NR",INDEX('CECL &lt;50B Database'!$A:$A,MATCH(Workings!$A3562,'CECL &lt;50B Database'!$AI:$AI,0)),INDEX('ALLL &lt;50B Database'!$A:$A,MATCH(Workings!$A3562,'ALLL &lt;50B Database'!$AI:$AI,0)))</f>
        <v>#N/A</v>
      </c>
      <c r="C3562" s="3" t="str">
        <f>IFERROR(IFERROR(VLOOKUP($B3562,'CECL &lt;50B Database'!$A:$AA,11,FALSE),VLOOKUP($B3562,'ALLL &lt;50B Database'!$A:$AA,11,FALSE)),"")</f>
        <v/>
      </c>
      <c r="D3562" t="str">
        <f t="shared" si="110"/>
        <v/>
      </c>
    </row>
    <row r="3563" spans="1:4" x14ac:dyDescent="0.25">
      <c r="A3563">
        <f t="shared" si="111"/>
        <v>3563</v>
      </c>
      <c r="B3563" t="e">
        <f>IF('Peer Comparison Tool'!$D$11="NR",INDEX('CECL &lt;50B Database'!$A:$A,MATCH(Workings!$A3563,'CECL &lt;50B Database'!$AI:$AI,0)),INDEX('ALLL &lt;50B Database'!$A:$A,MATCH(Workings!$A3563,'ALLL &lt;50B Database'!$AI:$AI,0)))</f>
        <v>#N/A</v>
      </c>
      <c r="C3563" s="3" t="str">
        <f>IFERROR(IFERROR(VLOOKUP($B3563,'CECL &lt;50B Database'!$A:$AA,11,FALSE),VLOOKUP($B3563,'ALLL &lt;50B Database'!$A:$AA,11,FALSE)),"")</f>
        <v/>
      </c>
      <c r="D3563" t="str">
        <f t="shared" si="110"/>
        <v/>
      </c>
    </row>
    <row r="3564" spans="1:4" x14ac:dyDescent="0.25">
      <c r="A3564">
        <f t="shared" si="111"/>
        <v>3564</v>
      </c>
      <c r="B3564" t="e">
        <f>IF('Peer Comparison Tool'!$D$11="NR",INDEX('CECL &lt;50B Database'!$A:$A,MATCH(Workings!$A3564,'CECL &lt;50B Database'!$AI:$AI,0)),INDEX('ALLL &lt;50B Database'!$A:$A,MATCH(Workings!$A3564,'ALLL &lt;50B Database'!$AI:$AI,0)))</f>
        <v>#N/A</v>
      </c>
      <c r="C3564" s="3" t="str">
        <f>IFERROR(IFERROR(VLOOKUP($B3564,'CECL &lt;50B Database'!$A:$AA,11,FALSE),VLOOKUP($B3564,'ALLL &lt;50B Database'!$A:$AA,11,FALSE)),"")</f>
        <v/>
      </c>
      <c r="D3564" t="str">
        <f t="shared" si="110"/>
        <v/>
      </c>
    </row>
    <row r="3565" spans="1:4" x14ac:dyDescent="0.25">
      <c r="A3565">
        <f t="shared" si="111"/>
        <v>3565</v>
      </c>
      <c r="B3565" t="e">
        <f>IF('Peer Comparison Tool'!$D$11="NR",INDEX('CECL &lt;50B Database'!$A:$A,MATCH(Workings!$A3565,'CECL &lt;50B Database'!$AI:$AI,0)),INDEX('ALLL &lt;50B Database'!$A:$A,MATCH(Workings!$A3565,'ALLL &lt;50B Database'!$AI:$AI,0)))</f>
        <v>#N/A</v>
      </c>
      <c r="C3565" s="3" t="str">
        <f>IFERROR(IFERROR(VLOOKUP($B3565,'CECL &lt;50B Database'!$A:$AA,11,FALSE),VLOOKUP($B3565,'ALLL &lt;50B Database'!$A:$AA,11,FALSE)),"")</f>
        <v/>
      </c>
      <c r="D3565" t="str">
        <f t="shared" si="110"/>
        <v/>
      </c>
    </row>
    <row r="3566" spans="1:4" x14ac:dyDescent="0.25">
      <c r="A3566">
        <f t="shared" si="111"/>
        <v>3566</v>
      </c>
      <c r="B3566" t="e">
        <f>IF('Peer Comparison Tool'!$D$11="NR",INDEX('CECL &lt;50B Database'!$A:$A,MATCH(Workings!$A3566,'CECL &lt;50B Database'!$AI:$AI,0)),INDEX('ALLL &lt;50B Database'!$A:$A,MATCH(Workings!$A3566,'ALLL &lt;50B Database'!$AI:$AI,0)))</f>
        <v>#N/A</v>
      </c>
      <c r="C3566" s="3" t="str">
        <f>IFERROR(IFERROR(VLOOKUP($B3566,'CECL &lt;50B Database'!$A:$AA,11,FALSE),VLOOKUP($B3566,'ALLL &lt;50B Database'!$A:$AA,11,FALSE)),"")</f>
        <v/>
      </c>
      <c r="D3566" t="str">
        <f t="shared" si="110"/>
        <v/>
      </c>
    </row>
    <row r="3567" spans="1:4" x14ac:dyDescent="0.25">
      <c r="A3567">
        <f t="shared" si="111"/>
        <v>3567</v>
      </c>
      <c r="B3567" t="e">
        <f>IF('Peer Comparison Tool'!$D$11="NR",INDEX('CECL &lt;50B Database'!$A:$A,MATCH(Workings!$A3567,'CECL &lt;50B Database'!$AI:$AI,0)),INDEX('ALLL &lt;50B Database'!$A:$A,MATCH(Workings!$A3567,'ALLL &lt;50B Database'!$AI:$AI,0)))</f>
        <v>#N/A</v>
      </c>
      <c r="C3567" s="3" t="str">
        <f>IFERROR(IFERROR(VLOOKUP($B3567,'CECL &lt;50B Database'!$A:$AA,11,FALSE),VLOOKUP($B3567,'ALLL &lt;50B Database'!$A:$AA,11,FALSE)),"")</f>
        <v/>
      </c>
      <c r="D3567" t="str">
        <f t="shared" si="110"/>
        <v/>
      </c>
    </row>
    <row r="3568" spans="1:4" x14ac:dyDescent="0.25">
      <c r="A3568">
        <f t="shared" si="111"/>
        <v>3568</v>
      </c>
      <c r="B3568" t="e">
        <f>IF('Peer Comparison Tool'!$D$11="NR",INDEX('CECL &lt;50B Database'!$A:$A,MATCH(Workings!$A3568,'CECL &lt;50B Database'!$AI:$AI,0)),INDEX('ALLL &lt;50B Database'!$A:$A,MATCH(Workings!$A3568,'ALLL &lt;50B Database'!$AI:$AI,0)))</f>
        <v>#N/A</v>
      </c>
      <c r="C3568" s="3" t="str">
        <f>IFERROR(IFERROR(VLOOKUP($B3568,'CECL &lt;50B Database'!$A:$AA,11,FALSE),VLOOKUP($B3568,'ALLL &lt;50B Database'!$A:$AA,11,FALSE)),"")</f>
        <v/>
      </c>
      <c r="D3568" t="str">
        <f t="shared" si="110"/>
        <v/>
      </c>
    </row>
    <row r="3569" spans="1:4" x14ac:dyDescent="0.25">
      <c r="A3569">
        <f t="shared" si="111"/>
        <v>3569</v>
      </c>
      <c r="B3569" t="e">
        <f>IF('Peer Comparison Tool'!$D$11="NR",INDEX('CECL &lt;50B Database'!$A:$A,MATCH(Workings!$A3569,'CECL &lt;50B Database'!$AI:$AI,0)),INDEX('ALLL &lt;50B Database'!$A:$A,MATCH(Workings!$A3569,'ALLL &lt;50B Database'!$AI:$AI,0)))</f>
        <v>#N/A</v>
      </c>
      <c r="C3569" s="3" t="str">
        <f>IFERROR(IFERROR(VLOOKUP($B3569,'CECL &lt;50B Database'!$A:$AA,11,FALSE),VLOOKUP($B3569,'ALLL &lt;50B Database'!$A:$AA,11,FALSE)),"")</f>
        <v/>
      </c>
      <c r="D3569" t="str">
        <f t="shared" si="110"/>
        <v/>
      </c>
    </row>
    <row r="3570" spans="1:4" x14ac:dyDescent="0.25">
      <c r="A3570">
        <f t="shared" si="111"/>
        <v>3570</v>
      </c>
      <c r="B3570" t="e">
        <f>IF('Peer Comparison Tool'!$D$11="NR",INDEX('CECL &lt;50B Database'!$A:$A,MATCH(Workings!$A3570,'CECL &lt;50B Database'!$AI:$AI,0)),INDEX('ALLL &lt;50B Database'!$A:$A,MATCH(Workings!$A3570,'ALLL &lt;50B Database'!$AI:$AI,0)))</f>
        <v>#N/A</v>
      </c>
      <c r="C3570" s="3" t="str">
        <f>IFERROR(IFERROR(VLOOKUP($B3570,'CECL &lt;50B Database'!$A:$AA,11,FALSE),VLOOKUP($B3570,'ALLL &lt;50B Database'!$A:$AA,11,FALSE)),"")</f>
        <v/>
      </c>
      <c r="D3570" t="str">
        <f t="shared" si="110"/>
        <v/>
      </c>
    </row>
    <row r="3571" spans="1:4" x14ac:dyDescent="0.25">
      <c r="A3571">
        <f t="shared" si="111"/>
        <v>3571</v>
      </c>
      <c r="B3571" t="e">
        <f>IF('Peer Comparison Tool'!$D$11="NR",INDEX('CECL &lt;50B Database'!$A:$A,MATCH(Workings!$A3571,'CECL &lt;50B Database'!$AI:$AI,0)),INDEX('ALLL &lt;50B Database'!$A:$A,MATCH(Workings!$A3571,'ALLL &lt;50B Database'!$AI:$AI,0)))</f>
        <v>#N/A</v>
      </c>
      <c r="C3571" s="3" t="str">
        <f>IFERROR(IFERROR(VLOOKUP($B3571,'CECL &lt;50B Database'!$A:$AA,11,FALSE),VLOOKUP($B3571,'ALLL &lt;50B Database'!$A:$AA,11,FALSE)),"")</f>
        <v/>
      </c>
      <c r="D3571" t="str">
        <f t="shared" si="110"/>
        <v/>
      </c>
    </row>
    <row r="3572" spans="1:4" x14ac:dyDescent="0.25">
      <c r="A3572">
        <f t="shared" si="111"/>
        <v>3572</v>
      </c>
      <c r="B3572" t="e">
        <f>IF('Peer Comparison Tool'!$D$11="NR",INDEX('CECL &lt;50B Database'!$A:$A,MATCH(Workings!$A3572,'CECL &lt;50B Database'!$AI:$AI,0)),INDEX('ALLL &lt;50B Database'!$A:$A,MATCH(Workings!$A3572,'ALLL &lt;50B Database'!$AI:$AI,0)))</f>
        <v>#N/A</v>
      </c>
      <c r="C3572" s="3" t="str">
        <f>IFERROR(IFERROR(VLOOKUP($B3572,'CECL &lt;50B Database'!$A:$AA,11,FALSE),VLOOKUP($B3572,'ALLL &lt;50B Database'!$A:$AA,11,FALSE)),"")</f>
        <v/>
      </c>
      <c r="D3572" t="str">
        <f t="shared" si="110"/>
        <v/>
      </c>
    </row>
    <row r="3573" spans="1:4" x14ac:dyDescent="0.25">
      <c r="A3573">
        <f t="shared" si="111"/>
        <v>3573</v>
      </c>
      <c r="B3573" t="e">
        <f>IF('Peer Comparison Tool'!$D$11="NR",INDEX('CECL &lt;50B Database'!$A:$A,MATCH(Workings!$A3573,'CECL &lt;50B Database'!$AI:$AI,0)),INDEX('ALLL &lt;50B Database'!$A:$A,MATCH(Workings!$A3573,'ALLL &lt;50B Database'!$AI:$AI,0)))</f>
        <v>#N/A</v>
      </c>
      <c r="C3573" s="3" t="str">
        <f>IFERROR(IFERROR(VLOOKUP($B3573,'CECL &lt;50B Database'!$A:$AA,11,FALSE),VLOOKUP($B3573,'ALLL &lt;50B Database'!$A:$AA,11,FALSE)),"")</f>
        <v/>
      </c>
      <c r="D3573" t="str">
        <f t="shared" si="110"/>
        <v/>
      </c>
    </row>
    <row r="3574" spans="1:4" x14ac:dyDescent="0.25">
      <c r="A3574">
        <f t="shared" si="111"/>
        <v>3574</v>
      </c>
      <c r="B3574" t="e">
        <f>IF('Peer Comparison Tool'!$D$11="NR",INDEX('CECL &lt;50B Database'!$A:$A,MATCH(Workings!$A3574,'CECL &lt;50B Database'!$AI:$AI,0)),INDEX('ALLL &lt;50B Database'!$A:$A,MATCH(Workings!$A3574,'ALLL &lt;50B Database'!$AI:$AI,0)))</f>
        <v>#N/A</v>
      </c>
      <c r="C3574" s="3" t="str">
        <f>IFERROR(IFERROR(VLOOKUP($B3574,'CECL &lt;50B Database'!$A:$AA,11,FALSE),VLOOKUP($B3574,'ALLL &lt;50B Database'!$A:$AA,11,FALSE)),"")</f>
        <v/>
      </c>
      <c r="D3574" t="str">
        <f t="shared" si="110"/>
        <v/>
      </c>
    </row>
    <row r="3575" spans="1:4" x14ac:dyDescent="0.25">
      <c r="A3575">
        <f t="shared" si="111"/>
        <v>3575</v>
      </c>
      <c r="B3575" t="e">
        <f>IF('Peer Comparison Tool'!$D$11="NR",INDEX('CECL &lt;50B Database'!$A:$A,MATCH(Workings!$A3575,'CECL &lt;50B Database'!$AI:$AI,0)),INDEX('ALLL &lt;50B Database'!$A:$A,MATCH(Workings!$A3575,'ALLL &lt;50B Database'!$AI:$AI,0)))</f>
        <v>#N/A</v>
      </c>
      <c r="C3575" s="3" t="str">
        <f>IFERROR(IFERROR(VLOOKUP($B3575,'CECL &lt;50B Database'!$A:$AA,11,FALSE),VLOOKUP($B3575,'ALLL &lt;50B Database'!$A:$AA,11,FALSE)),"")</f>
        <v/>
      </c>
      <c r="D3575" t="str">
        <f t="shared" si="110"/>
        <v/>
      </c>
    </row>
    <row r="3576" spans="1:4" x14ac:dyDescent="0.25">
      <c r="A3576">
        <f t="shared" si="111"/>
        <v>3576</v>
      </c>
      <c r="B3576" t="e">
        <f>IF('Peer Comparison Tool'!$D$11="NR",INDEX('CECL &lt;50B Database'!$A:$A,MATCH(Workings!$A3576,'CECL &lt;50B Database'!$AI:$AI,0)),INDEX('ALLL &lt;50B Database'!$A:$A,MATCH(Workings!$A3576,'ALLL &lt;50B Database'!$AI:$AI,0)))</f>
        <v>#N/A</v>
      </c>
      <c r="C3576" s="3" t="str">
        <f>IFERROR(IFERROR(VLOOKUP($B3576,'CECL &lt;50B Database'!$A:$AA,11,FALSE),VLOOKUP($B3576,'ALLL &lt;50B Database'!$A:$AA,11,FALSE)),"")</f>
        <v/>
      </c>
      <c r="D3576" t="str">
        <f t="shared" si="110"/>
        <v/>
      </c>
    </row>
    <row r="3577" spans="1:4" x14ac:dyDescent="0.25">
      <c r="A3577">
        <f t="shared" si="111"/>
        <v>3577</v>
      </c>
      <c r="B3577" t="e">
        <f>IF('Peer Comparison Tool'!$D$11="NR",INDEX('CECL &lt;50B Database'!$A:$A,MATCH(Workings!$A3577,'CECL &lt;50B Database'!$AI:$AI,0)),INDEX('ALLL &lt;50B Database'!$A:$A,MATCH(Workings!$A3577,'ALLL &lt;50B Database'!$AI:$AI,0)))</f>
        <v>#N/A</v>
      </c>
      <c r="C3577" s="3" t="str">
        <f>IFERROR(IFERROR(VLOOKUP($B3577,'CECL &lt;50B Database'!$A:$AA,11,FALSE),VLOOKUP($B3577,'ALLL &lt;50B Database'!$A:$AA,11,FALSE)),"")</f>
        <v/>
      </c>
      <c r="D3577" t="str">
        <f t="shared" si="110"/>
        <v/>
      </c>
    </row>
    <row r="3578" spans="1:4" x14ac:dyDescent="0.25">
      <c r="A3578">
        <f t="shared" si="111"/>
        <v>3578</v>
      </c>
      <c r="B3578" t="e">
        <f>IF('Peer Comparison Tool'!$D$11="NR",INDEX('CECL &lt;50B Database'!$A:$A,MATCH(Workings!$A3578,'CECL &lt;50B Database'!$AI:$AI,0)),INDEX('ALLL &lt;50B Database'!$A:$A,MATCH(Workings!$A3578,'ALLL &lt;50B Database'!$AI:$AI,0)))</f>
        <v>#N/A</v>
      </c>
      <c r="C3578" s="3" t="str">
        <f>IFERROR(IFERROR(VLOOKUP($B3578,'CECL &lt;50B Database'!$A:$AA,11,FALSE),VLOOKUP($B3578,'ALLL &lt;50B Database'!$A:$AA,11,FALSE)),"")</f>
        <v/>
      </c>
      <c r="D3578" t="str">
        <f t="shared" si="110"/>
        <v/>
      </c>
    </row>
    <row r="3579" spans="1:4" x14ac:dyDescent="0.25">
      <c r="A3579">
        <f t="shared" si="111"/>
        <v>3579</v>
      </c>
      <c r="B3579" t="e">
        <f>IF('Peer Comparison Tool'!$D$11="NR",INDEX('CECL &lt;50B Database'!$A:$A,MATCH(Workings!$A3579,'CECL &lt;50B Database'!$AI:$AI,0)),INDEX('ALLL &lt;50B Database'!$A:$A,MATCH(Workings!$A3579,'ALLL &lt;50B Database'!$AI:$AI,0)))</f>
        <v>#N/A</v>
      </c>
      <c r="C3579" s="3" t="str">
        <f>IFERROR(IFERROR(VLOOKUP($B3579,'CECL &lt;50B Database'!$A:$AA,11,FALSE),VLOOKUP($B3579,'ALLL &lt;50B Database'!$A:$AA,11,FALSE)),"")</f>
        <v/>
      </c>
      <c r="D3579" t="str">
        <f t="shared" si="110"/>
        <v/>
      </c>
    </row>
    <row r="3580" spans="1:4" x14ac:dyDescent="0.25">
      <c r="A3580">
        <f t="shared" si="111"/>
        <v>3580</v>
      </c>
      <c r="B3580" t="e">
        <f>IF('Peer Comparison Tool'!$D$11="NR",INDEX('CECL &lt;50B Database'!$A:$A,MATCH(Workings!$A3580,'CECL &lt;50B Database'!$AI:$AI,0)),INDEX('ALLL &lt;50B Database'!$A:$A,MATCH(Workings!$A3580,'ALLL &lt;50B Database'!$AI:$AI,0)))</f>
        <v>#N/A</v>
      </c>
      <c r="C3580" s="3" t="str">
        <f>IFERROR(IFERROR(VLOOKUP($B3580,'CECL &lt;50B Database'!$A:$AA,11,FALSE),VLOOKUP($B3580,'ALLL &lt;50B Database'!$A:$AA,11,FALSE)),"")</f>
        <v/>
      </c>
      <c r="D3580" t="str">
        <f t="shared" si="110"/>
        <v/>
      </c>
    </row>
    <row r="3581" spans="1:4" x14ac:dyDescent="0.25">
      <c r="A3581">
        <f t="shared" si="111"/>
        <v>3581</v>
      </c>
      <c r="B3581" t="e">
        <f>IF('Peer Comparison Tool'!$D$11="NR",INDEX('CECL &lt;50B Database'!$A:$A,MATCH(Workings!$A3581,'CECL &lt;50B Database'!$AI:$AI,0)),INDEX('ALLL &lt;50B Database'!$A:$A,MATCH(Workings!$A3581,'ALLL &lt;50B Database'!$AI:$AI,0)))</f>
        <v>#N/A</v>
      </c>
      <c r="C3581" s="3" t="str">
        <f>IFERROR(IFERROR(VLOOKUP($B3581,'CECL &lt;50B Database'!$A:$AA,11,FALSE),VLOOKUP($B3581,'ALLL &lt;50B Database'!$A:$AA,11,FALSE)),"")</f>
        <v/>
      </c>
      <c r="D3581" t="str">
        <f t="shared" si="110"/>
        <v/>
      </c>
    </row>
    <row r="3582" spans="1:4" x14ac:dyDescent="0.25">
      <c r="A3582">
        <f t="shared" si="111"/>
        <v>3582</v>
      </c>
      <c r="B3582" t="e">
        <f>IF('Peer Comparison Tool'!$D$11="NR",INDEX('CECL &lt;50B Database'!$A:$A,MATCH(Workings!$A3582,'CECL &lt;50B Database'!$AI:$AI,0)),INDEX('ALLL &lt;50B Database'!$A:$A,MATCH(Workings!$A3582,'ALLL &lt;50B Database'!$AI:$AI,0)))</f>
        <v>#N/A</v>
      </c>
      <c r="C3582" s="3" t="str">
        <f>IFERROR(IFERROR(VLOOKUP($B3582,'CECL &lt;50B Database'!$A:$AA,11,FALSE),VLOOKUP($B3582,'ALLL &lt;50B Database'!$A:$AA,11,FALSE)),"")</f>
        <v/>
      </c>
      <c r="D3582" t="str">
        <f t="shared" si="110"/>
        <v/>
      </c>
    </row>
    <row r="3583" spans="1:4" x14ac:dyDescent="0.25">
      <c r="A3583">
        <f t="shared" si="111"/>
        <v>3583</v>
      </c>
      <c r="B3583" t="e">
        <f>IF('Peer Comparison Tool'!$D$11="NR",INDEX('CECL &lt;50B Database'!$A:$A,MATCH(Workings!$A3583,'CECL &lt;50B Database'!$AI:$AI,0)),INDEX('ALLL &lt;50B Database'!$A:$A,MATCH(Workings!$A3583,'ALLL &lt;50B Database'!$AI:$AI,0)))</f>
        <v>#N/A</v>
      </c>
      <c r="C3583" s="3" t="str">
        <f>IFERROR(IFERROR(VLOOKUP($B3583,'CECL &lt;50B Database'!$A:$AA,11,FALSE),VLOOKUP($B3583,'ALLL &lt;50B Database'!$A:$AA,11,FALSE)),"")</f>
        <v/>
      </c>
      <c r="D3583" t="str">
        <f t="shared" si="110"/>
        <v/>
      </c>
    </row>
    <row r="3584" spans="1:4" x14ac:dyDescent="0.25">
      <c r="A3584">
        <f t="shared" si="111"/>
        <v>3584</v>
      </c>
      <c r="B3584" t="e">
        <f>IF('Peer Comparison Tool'!$D$11="NR",INDEX('CECL &lt;50B Database'!$A:$A,MATCH(Workings!$A3584,'CECL &lt;50B Database'!$AI:$AI,0)),INDEX('ALLL &lt;50B Database'!$A:$A,MATCH(Workings!$A3584,'ALLL &lt;50B Database'!$AI:$AI,0)))</f>
        <v>#N/A</v>
      </c>
      <c r="C3584" s="3" t="str">
        <f>IFERROR(IFERROR(VLOOKUP($B3584,'CECL &lt;50B Database'!$A:$AA,11,FALSE),VLOOKUP($B3584,'ALLL &lt;50B Database'!$A:$AA,11,FALSE)),"")</f>
        <v/>
      </c>
      <c r="D3584" t="str">
        <f t="shared" si="110"/>
        <v/>
      </c>
    </row>
    <row r="3585" spans="1:4" x14ac:dyDescent="0.25">
      <c r="A3585">
        <f t="shared" si="111"/>
        <v>3585</v>
      </c>
      <c r="B3585" t="e">
        <f>IF('Peer Comparison Tool'!$D$11="NR",INDEX('CECL &lt;50B Database'!$A:$A,MATCH(Workings!$A3585,'CECL &lt;50B Database'!$AI:$AI,0)),INDEX('ALLL &lt;50B Database'!$A:$A,MATCH(Workings!$A3585,'ALLL &lt;50B Database'!$AI:$AI,0)))</f>
        <v>#N/A</v>
      </c>
      <c r="C3585" s="3" t="str">
        <f>IFERROR(IFERROR(VLOOKUP($B3585,'CECL &lt;50B Database'!$A:$AA,11,FALSE),VLOOKUP($B3585,'ALLL &lt;50B Database'!$A:$AA,11,FALSE)),"")</f>
        <v/>
      </c>
      <c r="D3585" t="str">
        <f t="shared" si="110"/>
        <v/>
      </c>
    </row>
    <row r="3586" spans="1:4" x14ac:dyDescent="0.25">
      <c r="A3586">
        <f t="shared" si="111"/>
        <v>3586</v>
      </c>
      <c r="B3586" t="e">
        <f>IF('Peer Comparison Tool'!$D$11="NR",INDEX('CECL &lt;50B Database'!$A:$A,MATCH(Workings!$A3586,'CECL &lt;50B Database'!$AI:$AI,0)),INDEX('ALLL &lt;50B Database'!$A:$A,MATCH(Workings!$A3586,'ALLL &lt;50B Database'!$AI:$AI,0)))</f>
        <v>#N/A</v>
      </c>
      <c r="C3586" s="3" t="str">
        <f>IFERROR(IFERROR(VLOOKUP($B3586,'CECL &lt;50B Database'!$A:$AA,11,FALSE),VLOOKUP($B3586,'ALLL &lt;50B Database'!$A:$AA,11,FALSE)),"")</f>
        <v/>
      </c>
      <c r="D3586" t="str">
        <f t="shared" ref="D3586:D3649" si="112">IFERROR(RANK($C3586,$C$1:$C$5000,0),"")</f>
        <v/>
      </c>
    </row>
    <row r="3587" spans="1:4" x14ac:dyDescent="0.25">
      <c r="A3587">
        <f t="shared" si="111"/>
        <v>3587</v>
      </c>
      <c r="B3587" t="e">
        <f>IF('Peer Comparison Tool'!$D$11="NR",INDEX('CECL &lt;50B Database'!$A:$A,MATCH(Workings!$A3587,'CECL &lt;50B Database'!$AI:$AI,0)),INDEX('ALLL &lt;50B Database'!$A:$A,MATCH(Workings!$A3587,'ALLL &lt;50B Database'!$AI:$AI,0)))</f>
        <v>#N/A</v>
      </c>
      <c r="C3587" s="3" t="str">
        <f>IFERROR(IFERROR(VLOOKUP($B3587,'CECL &lt;50B Database'!$A:$AA,11,FALSE),VLOOKUP($B3587,'ALLL &lt;50B Database'!$A:$AA,11,FALSE)),"")</f>
        <v/>
      </c>
      <c r="D3587" t="str">
        <f t="shared" si="112"/>
        <v/>
      </c>
    </row>
    <row r="3588" spans="1:4" x14ac:dyDescent="0.25">
      <c r="A3588">
        <f t="shared" ref="A3588:A3651" si="113">A3587+1</f>
        <v>3588</v>
      </c>
      <c r="B3588" t="e">
        <f>IF('Peer Comparison Tool'!$D$11="NR",INDEX('CECL &lt;50B Database'!$A:$A,MATCH(Workings!$A3588,'CECL &lt;50B Database'!$AI:$AI,0)),INDEX('ALLL &lt;50B Database'!$A:$A,MATCH(Workings!$A3588,'ALLL &lt;50B Database'!$AI:$AI,0)))</f>
        <v>#N/A</v>
      </c>
      <c r="C3588" s="3" t="str">
        <f>IFERROR(IFERROR(VLOOKUP($B3588,'CECL &lt;50B Database'!$A:$AA,11,FALSE),VLOOKUP($B3588,'ALLL &lt;50B Database'!$A:$AA,11,FALSE)),"")</f>
        <v/>
      </c>
      <c r="D3588" t="str">
        <f t="shared" si="112"/>
        <v/>
      </c>
    </row>
    <row r="3589" spans="1:4" x14ac:dyDescent="0.25">
      <c r="A3589">
        <f t="shared" si="113"/>
        <v>3589</v>
      </c>
      <c r="B3589" t="e">
        <f>IF('Peer Comparison Tool'!$D$11="NR",INDEX('CECL &lt;50B Database'!$A:$A,MATCH(Workings!$A3589,'CECL &lt;50B Database'!$AI:$AI,0)),INDEX('ALLL &lt;50B Database'!$A:$A,MATCH(Workings!$A3589,'ALLL &lt;50B Database'!$AI:$AI,0)))</f>
        <v>#N/A</v>
      </c>
      <c r="C3589" s="3" t="str">
        <f>IFERROR(IFERROR(VLOOKUP($B3589,'CECL &lt;50B Database'!$A:$AA,11,FALSE),VLOOKUP($B3589,'ALLL &lt;50B Database'!$A:$AA,11,FALSE)),"")</f>
        <v/>
      </c>
      <c r="D3589" t="str">
        <f t="shared" si="112"/>
        <v/>
      </c>
    </row>
    <row r="3590" spans="1:4" x14ac:dyDescent="0.25">
      <c r="A3590">
        <f t="shared" si="113"/>
        <v>3590</v>
      </c>
      <c r="B3590" t="e">
        <f>IF('Peer Comparison Tool'!$D$11="NR",INDEX('CECL &lt;50B Database'!$A:$A,MATCH(Workings!$A3590,'CECL &lt;50B Database'!$AI:$AI,0)),INDEX('ALLL &lt;50B Database'!$A:$A,MATCH(Workings!$A3590,'ALLL &lt;50B Database'!$AI:$AI,0)))</f>
        <v>#N/A</v>
      </c>
      <c r="C3590" s="3" t="str">
        <f>IFERROR(IFERROR(VLOOKUP($B3590,'CECL &lt;50B Database'!$A:$AA,11,FALSE),VLOOKUP($B3590,'ALLL &lt;50B Database'!$A:$AA,11,FALSE)),"")</f>
        <v/>
      </c>
      <c r="D3590" t="str">
        <f t="shared" si="112"/>
        <v/>
      </c>
    </row>
    <row r="3591" spans="1:4" x14ac:dyDescent="0.25">
      <c r="A3591">
        <f t="shared" si="113"/>
        <v>3591</v>
      </c>
      <c r="B3591" t="e">
        <f>IF('Peer Comparison Tool'!$D$11="NR",INDEX('CECL &lt;50B Database'!$A:$A,MATCH(Workings!$A3591,'CECL &lt;50B Database'!$AI:$AI,0)),INDEX('ALLL &lt;50B Database'!$A:$A,MATCH(Workings!$A3591,'ALLL &lt;50B Database'!$AI:$AI,0)))</f>
        <v>#N/A</v>
      </c>
      <c r="C3591" s="3" t="str">
        <f>IFERROR(IFERROR(VLOOKUP($B3591,'CECL &lt;50B Database'!$A:$AA,11,FALSE),VLOOKUP($B3591,'ALLL &lt;50B Database'!$A:$AA,11,FALSE)),"")</f>
        <v/>
      </c>
      <c r="D3591" t="str">
        <f t="shared" si="112"/>
        <v/>
      </c>
    </row>
    <row r="3592" spans="1:4" x14ac:dyDescent="0.25">
      <c r="A3592">
        <f t="shared" si="113"/>
        <v>3592</v>
      </c>
      <c r="B3592" t="e">
        <f>IF('Peer Comparison Tool'!$D$11="NR",INDEX('CECL &lt;50B Database'!$A:$A,MATCH(Workings!$A3592,'CECL &lt;50B Database'!$AI:$AI,0)),INDEX('ALLL &lt;50B Database'!$A:$A,MATCH(Workings!$A3592,'ALLL &lt;50B Database'!$AI:$AI,0)))</f>
        <v>#N/A</v>
      </c>
      <c r="C3592" s="3" t="str">
        <f>IFERROR(IFERROR(VLOOKUP($B3592,'CECL &lt;50B Database'!$A:$AA,11,FALSE),VLOOKUP($B3592,'ALLL &lt;50B Database'!$A:$AA,11,FALSE)),"")</f>
        <v/>
      </c>
      <c r="D3592" t="str">
        <f t="shared" si="112"/>
        <v/>
      </c>
    </row>
    <row r="3593" spans="1:4" x14ac:dyDescent="0.25">
      <c r="A3593">
        <f t="shared" si="113"/>
        <v>3593</v>
      </c>
      <c r="B3593" t="e">
        <f>IF('Peer Comparison Tool'!$D$11="NR",INDEX('CECL &lt;50B Database'!$A:$A,MATCH(Workings!$A3593,'CECL &lt;50B Database'!$AI:$AI,0)),INDEX('ALLL &lt;50B Database'!$A:$A,MATCH(Workings!$A3593,'ALLL &lt;50B Database'!$AI:$AI,0)))</f>
        <v>#N/A</v>
      </c>
      <c r="C3593" s="3" t="str">
        <f>IFERROR(IFERROR(VLOOKUP($B3593,'CECL &lt;50B Database'!$A:$AA,11,FALSE),VLOOKUP($B3593,'ALLL &lt;50B Database'!$A:$AA,11,FALSE)),"")</f>
        <v/>
      </c>
      <c r="D3593" t="str">
        <f t="shared" si="112"/>
        <v/>
      </c>
    </row>
    <row r="3594" spans="1:4" x14ac:dyDescent="0.25">
      <c r="A3594">
        <f t="shared" si="113"/>
        <v>3594</v>
      </c>
      <c r="B3594" t="e">
        <f>IF('Peer Comparison Tool'!$D$11="NR",INDEX('CECL &lt;50B Database'!$A:$A,MATCH(Workings!$A3594,'CECL &lt;50B Database'!$AI:$AI,0)),INDEX('ALLL &lt;50B Database'!$A:$A,MATCH(Workings!$A3594,'ALLL &lt;50B Database'!$AI:$AI,0)))</f>
        <v>#N/A</v>
      </c>
      <c r="C3594" s="3" t="str">
        <f>IFERROR(IFERROR(VLOOKUP($B3594,'CECL &lt;50B Database'!$A:$AA,11,FALSE),VLOOKUP($B3594,'ALLL &lt;50B Database'!$A:$AA,11,FALSE)),"")</f>
        <v/>
      </c>
      <c r="D3594" t="str">
        <f t="shared" si="112"/>
        <v/>
      </c>
    </row>
    <row r="3595" spans="1:4" x14ac:dyDescent="0.25">
      <c r="A3595">
        <f t="shared" si="113"/>
        <v>3595</v>
      </c>
      <c r="B3595" t="e">
        <f>IF('Peer Comparison Tool'!$D$11="NR",INDEX('CECL &lt;50B Database'!$A:$A,MATCH(Workings!$A3595,'CECL &lt;50B Database'!$AI:$AI,0)),INDEX('ALLL &lt;50B Database'!$A:$A,MATCH(Workings!$A3595,'ALLL &lt;50B Database'!$AI:$AI,0)))</f>
        <v>#N/A</v>
      </c>
      <c r="C3595" s="3" t="str">
        <f>IFERROR(IFERROR(VLOOKUP($B3595,'CECL &lt;50B Database'!$A:$AA,11,FALSE),VLOOKUP($B3595,'ALLL &lt;50B Database'!$A:$AA,11,FALSE)),"")</f>
        <v/>
      </c>
      <c r="D3595" t="str">
        <f t="shared" si="112"/>
        <v/>
      </c>
    </row>
    <row r="3596" spans="1:4" x14ac:dyDescent="0.25">
      <c r="A3596">
        <f t="shared" si="113"/>
        <v>3596</v>
      </c>
      <c r="B3596" t="e">
        <f>IF('Peer Comparison Tool'!$D$11="NR",INDEX('CECL &lt;50B Database'!$A:$A,MATCH(Workings!$A3596,'CECL &lt;50B Database'!$AI:$AI,0)),INDEX('ALLL &lt;50B Database'!$A:$A,MATCH(Workings!$A3596,'ALLL &lt;50B Database'!$AI:$AI,0)))</f>
        <v>#N/A</v>
      </c>
      <c r="C3596" s="3" t="str">
        <f>IFERROR(IFERROR(VLOOKUP($B3596,'CECL &lt;50B Database'!$A:$AA,11,FALSE),VLOOKUP($B3596,'ALLL &lt;50B Database'!$A:$AA,11,FALSE)),"")</f>
        <v/>
      </c>
      <c r="D3596" t="str">
        <f t="shared" si="112"/>
        <v/>
      </c>
    </row>
    <row r="3597" spans="1:4" x14ac:dyDescent="0.25">
      <c r="A3597">
        <f t="shared" si="113"/>
        <v>3597</v>
      </c>
      <c r="B3597" t="e">
        <f>IF('Peer Comparison Tool'!$D$11="NR",INDEX('CECL &lt;50B Database'!$A:$A,MATCH(Workings!$A3597,'CECL &lt;50B Database'!$AI:$AI,0)),INDEX('ALLL &lt;50B Database'!$A:$A,MATCH(Workings!$A3597,'ALLL &lt;50B Database'!$AI:$AI,0)))</f>
        <v>#N/A</v>
      </c>
      <c r="C3597" s="3" t="str">
        <f>IFERROR(IFERROR(VLOOKUP($B3597,'CECL &lt;50B Database'!$A:$AA,11,FALSE),VLOOKUP($B3597,'ALLL &lt;50B Database'!$A:$AA,11,FALSE)),"")</f>
        <v/>
      </c>
      <c r="D3597" t="str">
        <f t="shared" si="112"/>
        <v/>
      </c>
    </row>
    <row r="3598" spans="1:4" x14ac:dyDescent="0.25">
      <c r="A3598">
        <f t="shared" si="113"/>
        <v>3598</v>
      </c>
      <c r="B3598" t="e">
        <f>IF('Peer Comparison Tool'!$D$11="NR",INDEX('CECL &lt;50B Database'!$A:$A,MATCH(Workings!$A3598,'CECL &lt;50B Database'!$AI:$AI,0)),INDEX('ALLL &lt;50B Database'!$A:$A,MATCH(Workings!$A3598,'ALLL &lt;50B Database'!$AI:$AI,0)))</f>
        <v>#N/A</v>
      </c>
      <c r="C3598" s="3" t="str">
        <f>IFERROR(IFERROR(VLOOKUP($B3598,'CECL &lt;50B Database'!$A:$AA,11,FALSE),VLOOKUP($B3598,'ALLL &lt;50B Database'!$A:$AA,11,FALSE)),"")</f>
        <v/>
      </c>
      <c r="D3598" t="str">
        <f t="shared" si="112"/>
        <v/>
      </c>
    </row>
    <row r="3599" spans="1:4" x14ac:dyDescent="0.25">
      <c r="A3599">
        <f t="shared" si="113"/>
        <v>3599</v>
      </c>
      <c r="B3599" t="e">
        <f>IF('Peer Comparison Tool'!$D$11="NR",INDEX('CECL &lt;50B Database'!$A:$A,MATCH(Workings!$A3599,'CECL &lt;50B Database'!$AI:$AI,0)),INDEX('ALLL &lt;50B Database'!$A:$A,MATCH(Workings!$A3599,'ALLL &lt;50B Database'!$AI:$AI,0)))</f>
        <v>#N/A</v>
      </c>
      <c r="C3599" s="3" t="str">
        <f>IFERROR(IFERROR(VLOOKUP($B3599,'CECL &lt;50B Database'!$A:$AA,11,FALSE),VLOOKUP($B3599,'ALLL &lt;50B Database'!$A:$AA,11,FALSE)),"")</f>
        <v/>
      </c>
      <c r="D3599" t="str">
        <f t="shared" si="112"/>
        <v/>
      </c>
    </row>
    <row r="3600" spans="1:4" x14ac:dyDescent="0.25">
      <c r="A3600">
        <f t="shared" si="113"/>
        <v>3600</v>
      </c>
      <c r="B3600" t="e">
        <f>IF('Peer Comparison Tool'!$D$11="NR",INDEX('CECL &lt;50B Database'!$A:$A,MATCH(Workings!$A3600,'CECL &lt;50B Database'!$AI:$AI,0)),INDEX('ALLL &lt;50B Database'!$A:$A,MATCH(Workings!$A3600,'ALLL &lt;50B Database'!$AI:$AI,0)))</f>
        <v>#N/A</v>
      </c>
      <c r="C3600" s="3" t="str">
        <f>IFERROR(IFERROR(VLOOKUP($B3600,'CECL &lt;50B Database'!$A:$AA,11,FALSE),VLOOKUP($B3600,'ALLL &lt;50B Database'!$A:$AA,11,FALSE)),"")</f>
        <v/>
      </c>
      <c r="D3600" t="str">
        <f t="shared" si="112"/>
        <v/>
      </c>
    </row>
    <row r="3601" spans="1:4" x14ac:dyDescent="0.25">
      <c r="A3601">
        <f t="shared" si="113"/>
        <v>3601</v>
      </c>
      <c r="B3601" t="e">
        <f>IF('Peer Comparison Tool'!$D$11="NR",INDEX('CECL &lt;50B Database'!$A:$A,MATCH(Workings!$A3601,'CECL &lt;50B Database'!$AI:$AI,0)),INDEX('ALLL &lt;50B Database'!$A:$A,MATCH(Workings!$A3601,'ALLL &lt;50B Database'!$AI:$AI,0)))</f>
        <v>#N/A</v>
      </c>
      <c r="C3601" s="3" t="str">
        <f>IFERROR(IFERROR(VLOOKUP($B3601,'CECL &lt;50B Database'!$A:$AA,11,FALSE),VLOOKUP($B3601,'ALLL &lt;50B Database'!$A:$AA,11,FALSE)),"")</f>
        <v/>
      </c>
      <c r="D3601" t="str">
        <f t="shared" si="112"/>
        <v/>
      </c>
    </row>
    <row r="3602" spans="1:4" x14ac:dyDescent="0.25">
      <c r="A3602">
        <f t="shared" si="113"/>
        <v>3602</v>
      </c>
      <c r="B3602" t="e">
        <f>IF('Peer Comparison Tool'!$D$11="NR",INDEX('CECL &lt;50B Database'!$A:$A,MATCH(Workings!$A3602,'CECL &lt;50B Database'!$AI:$AI,0)),INDEX('ALLL &lt;50B Database'!$A:$A,MATCH(Workings!$A3602,'ALLL &lt;50B Database'!$AI:$AI,0)))</f>
        <v>#N/A</v>
      </c>
      <c r="C3602" s="3" t="str">
        <f>IFERROR(IFERROR(VLOOKUP($B3602,'CECL &lt;50B Database'!$A:$AA,11,FALSE),VLOOKUP($B3602,'ALLL &lt;50B Database'!$A:$AA,11,FALSE)),"")</f>
        <v/>
      </c>
      <c r="D3602" t="str">
        <f t="shared" si="112"/>
        <v/>
      </c>
    </row>
    <row r="3603" spans="1:4" x14ac:dyDescent="0.25">
      <c r="A3603">
        <f t="shared" si="113"/>
        <v>3603</v>
      </c>
      <c r="B3603" t="e">
        <f>IF('Peer Comparison Tool'!$D$11="NR",INDEX('CECL &lt;50B Database'!$A:$A,MATCH(Workings!$A3603,'CECL &lt;50B Database'!$AI:$AI,0)),INDEX('ALLL &lt;50B Database'!$A:$A,MATCH(Workings!$A3603,'ALLL &lt;50B Database'!$AI:$AI,0)))</f>
        <v>#N/A</v>
      </c>
      <c r="C3603" s="3" t="str">
        <f>IFERROR(IFERROR(VLOOKUP($B3603,'CECL &lt;50B Database'!$A:$AA,11,FALSE),VLOOKUP($B3603,'ALLL &lt;50B Database'!$A:$AA,11,FALSE)),"")</f>
        <v/>
      </c>
      <c r="D3603" t="str">
        <f t="shared" si="112"/>
        <v/>
      </c>
    </row>
    <row r="3604" spans="1:4" x14ac:dyDescent="0.25">
      <c r="A3604">
        <f t="shared" si="113"/>
        <v>3604</v>
      </c>
      <c r="B3604" t="e">
        <f>IF('Peer Comparison Tool'!$D$11="NR",INDEX('CECL &lt;50B Database'!$A:$A,MATCH(Workings!$A3604,'CECL &lt;50B Database'!$AI:$AI,0)),INDEX('ALLL &lt;50B Database'!$A:$A,MATCH(Workings!$A3604,'ALLL &lt;50B Database'!$AI:$AI,0)))</f>
        <v>#N/A</v>
      </c>
      <c r="C3604" s="3" t="str">
        <f>IFERROR(IFERROR(VLOOKUP($B3604,'CECL &lt;50B Database'!$A:$AA,11,FALSE),VLOOKUP($B3604,'ALLL &lt;50B Database'!$A:$AA,11,FALSE)),"")</f>
        <v/>
      </c>
      <c r="D3604" t="str">
        <f t="shared" si="112"/>
        <v/>
      </c>
    </row>
    <row r="3605" spans="1:4" x14ac:dyDescent="0.25">
      <c r="A3605">
        <f t="shared" si="113"/>
        <v>3605</v>
      </c>
      <c r="B3605" t="e">
        <f>IF('Peer Comparison Tool'!$D$11="NR",INDEX('CECL &lt;50B Database'!$A:$A,MATCH(Workings!$A3605,'CECL &lt;50B Database'!$AI:$AI,0)),INDEX('ALLL &lt;50B Database'!$A:$A,MATCH(Workings!$A3605,'ALLL &lt;50B Database'!$AI:$AI,0)))</f>
        <v>#N/A</v>
      </c>
      <c r="C3605" s="3" t="str">
        <f>IFERROR(IFERROR(VLOOKUP($B3605,'CECL &lt;50B Database'!$A:$AA,11,FALSE),VLOOKUP($B3605,'ALLL &lt;50B Database'!$A:$AA,11,FALSE)),"")</f>
        <v/>
      </c>
      <c r="D3605" t="str">
        <f t="shared" si="112"/>
        <v/>
      </c>
    </row>
    <row r="3606" spans="1:4" x14ac:dyDescent="0.25">
      <c r="A3606">
        <f t="shared" si="113"/>
        <v>3606</v>
      </c>
      <c r="B3606" t="e">
        <f>IF('Peer Comparison Tool'!$D$11="NR",INDEX('CECL &lt;50B Database'!$A:$A,MATCH(Workings!$A3606,'CECL &lt;50B Database'!$AI:$AI,0)),INDEX('ALLL &lt;50B Database'!$A:$A,MATCH(Workings!$A3606,'ALLL &lt;50B Database'!$AI:$AI,0)))</f>
        <v>#N/A</v>
      </c>
      <c r="C3606" s="3" t="str">
        <f>IFERROR(IFERROR(VLOOKUP($B3606,'CECL &lt;50B Database'!$A:$AA,11,FALSE),VLOOKUP($B3606,'ALLL &lt;50B Database'!$A:$AA,11,FALSE)),"")</f>
        <v/>
      </c>
      <c r="D3606" t="str">
        <f t="shared" si="112"/>
        <v/>
      </c>
    </row>
    <row r="3607" spans="1:4" x14ac:dyDescent="0.25">
      <c r="A3607">
        <f t="shared" si="113"/>
        <v>3607</v>
      </c>
      <c r="B3607" t="e">
        <f>IF('Peer Comparison Tool'!$D$11="NR",INDEX('CECL &lt;50B Database'!$A:$A,MATCH(Workings!$A3607,'CECL &lt;50B Database'!$AI:$AI,0)),INDEX('ALLL &lt;50B Database'!$A:$A,MATCH(Workings!$A3607,'ALLL &lt;50B Database'!$AI:$AI,0)))</f>
        <v>#N/A</v>
      </c>
      <c r="C3607" s="3" t="str">
        <f>IFERROR(IFERROR(VLOOKUP($B3607,'CECL &lt;50B Database'!$A:$AA,11,FALSE),VLOOKUP($B3607,'ALLL &lt;50B Database'!$A:$AA,11,FALSE)),"")</f>
        <v/>
      </c>
      <c r="D3607" t="str">
        <f t="shared" si="112"/>
        <v/>
      </c>
    </row>
    <row r="3608" spans="1:4" x14ac:dyDescent="0.25">
      <c r="A3608">
        <f t="shared" si="113"/>
        <v>3608</v>
      </c>
      <c r="B3608" t="e">
        <f>IF('Peer Comparison Tool'!$D$11="NR",INDEX('CECL &lt;50B Database'!$A:$A,MATCH(Workings!$A3608,'CECL &lt;50B Database'!$AI:$AI,0)),INDEX('ALLL &lt;50B Database'!$A:$A,MATCH(Workings!$A3608,'ALLL &lt;50B Database'!$AI:$AI,0)))</f>
        <v>#N/A</v>
      </c>
      <c r="C3608" s="3" t="str">
        <f>IFERROR(IFERROR(VLOOKUP($B3608,'CECL &lt;50B Database'!$A:$AA,11,FALSE),VLOOKUP($B3608,'ALLL &lt;50B Database'!$A:$AA,11,FALSE)),"")</f>
        <v/>
      </c>
      <c r="D3608" t="str">
        <f t="shared" si="112"/>
        <v/>
      </c>
    </row>
    <row r="3609" spans="1:4" x14ac:dyDescent="0.25">
      <c r="A3609">
        <f t="shared" si="113"/>
        <v>3609</v>
      </c>
      <c r="B3609" t="e">
        <f>IF('Peer Comparison Tool'!$D$11="NR",INDEX('CECL &lt;50B Database'!$A:$A,MATCH(Workings!$A3609,'CECL &lt;50B Database'!$AI:$AI,0)),INDEX('ALLL &lt;50B Database'!$A:$A,MATCH(Workings!$A3609,'ALLL &lt;50B Database'!$AI:$AI,0)))</f>
        <v>#N/A</v>
      </c>
      <c r="C3609" s="3" t="str">
        <f>IFERROR(IFERROR(VLOOKUP($B3609,'CECL &lt;50B Database'!$A:$AA,11,FALSE),VLOOKUP($B3609,'ALLL &lt;50B Database'!$A:$AA,11,FALSE)),"")</f>
        <v/>
      </c>
      <c r="D3609" t="str">
        <f t="shared" si="112"/>
        <v/>
      </c>
    </row>
    <row r="3610" spans="1:4" x14ac:dyDescent="0.25">
      <c r="A3610">
        <f t="shared" si="113"/>
        <v>3610</v>
      </c>
      <c r="B3610" t="e">
        <f>IF('Peer Comparison Tool'!$D$11="NR",INDEX('CECL &lt;50B Database'!$A:$A,MATCH(Workings!$A3610,'CECL &lt;50B Database'!$AI:$AI,0)),INDEX('ALLL &lt;50B Database'!$A:$A,MATCH(Workings!$A3610,'ALLL &lt;50B Database'!$AI:$AI,0)))</f>
        <v>#N/A</v>
      </c>
      <c r="C3610" s="3" t="str">
        <f>IFERROR(IFERROR(VLOOKUP($B3610,'CECL &lt;50B Database'!$A:$AA,11,FALSE),VLOOKUP($B3610,'ALLL &lt;50B Database'!$A:$AA,11,FALSE)),"")</f>
        <v/>
      </c>
      <c r="D3610" t="str">
        <f t="shared" si="112"/>
        <v/>
      </c>
    </row>
    <row r="3611" spans="1:4" x14ac:dyDescent="0.25">
      <c r="A3611">
        <f t="shared" si="113"/>
        <v>3611</v>
      </c>
      <c r="B3611" t="e">
        <f>IF('Peer Comparison Tool'!$D$11="NR",INDEX('CECL &lt;50B Database'!$A:$A,MATCH(Workings!$A3611,'CECL &lt;50B Database'!$AI:$AI,0)),INDEX('ALLL &lt;50B Database'!$A:$A,MATCH(Workings!$A3611,'ALLL &lt;50B Database'!$AI:$AI,0)))</f>
        <v>#N/A</v>
      </c>
      <c r="C3611" s="3" t="str">
        <f>IFERROR(IFERROR(VLOOKUP($B3611,'CECL &lt;50B Database'!$A:$AA,11,FALSE),VLOOKUP($B3611,'ALLL &lt;50B Database'!$A:$AA,11,FALSE)),"")</f>
        <v/>
      </c>
      <c r="D3611" t="str">
        <f t="shared" si="112"/>
        <v/>
      </c>
    </row>
    <row r="3612" spans="1:4" x14ac:dyDescent="0.25">
      <c r="A3612">
        <f t="shared" si="113"/>
        <v>3612</v>
      </c>
      <c r="B3612" t="e">
        <f>IF('Peer Comparison Tool'!$D$11="NR",INDEX('CECL &lt;50B Database'!$A:$A,MATCH(Workings!$A3612,'CECL &lt;50B Database'!$AI:$AI,0)),INDEX('ALLL &lt;50B Database'!$A:$A,MATCH(Workings!$A3612,'ALLL &lt;50B Database'!$AI:$AI,0)))</f>
        <v>#N/A</v>
      </c>
      <c r="C3612" s="3" t="str">
        <f>IFERROR(IFERROR(VLOOKUP($B3612,'CECL &lt;50B Database'!$A:$AA,11,FALSE),VLOOKUP($B3612,'ALLL &lt;50B Database'!$A:$AA,11,FALSE)),"")</f>
        <v/>
      </c>
      <c r="D3612" t="str">
        <f t="shared" si="112"/>
        <v/>
      </c>
    </row>
    <row r="3613" spans="1:4" x14ac:dyDescent="0.25">
      <c r="A3613">
        <f t="shared" si="113"/>
        <v>3613</v>
      </c>
      <c r="B3613" t="e">
        <f>IF('Peer Comparison Tool'!$D$11="NR",INDEX('CECL &lt;50B Database'!$A:$A,MATCH(Workings!$A3613,'CECL &lt;50B Database'!$AI:$AI,0)),INDEX('ALLL &lt;50B Database'!$A:$A,MATCH(Workings!$A3613,'ALLL &lt;50B Database'!$AI:$AI,0)))</f>
        <v>#N/A</v>
      </c>
      <c r="C3613" s="3" t="str">
        <f>IFERROR(IFERROR(VLOOKUP($B3613,'CECL &lt;50B Database'!$A:$AA,11,FALSE),VLOOKUP($B3613,'ALLL &lt;50B Database'!$A:$AA,11,FALSE)),"")</f>
        <v/>
      </c>
      <c r="D3613" t="str">
        <f t="shared" si="112"/>
        <v/>
      </c>
    </row>
    <row r="3614" spans="1:4" x14ac:dyDescent="0.25">
      <c r="A3614">
        <f t="shared" si="113"/>
        <v>3614</v>
      </c>
      <c r="B3614" t="e">
        <f>IF('Peer Comparison Tool'!$D$11="NR",INDEX('CECL &lt;50B Database'!$A:$A,MATCH(Workings!$A3614,'CECL &lt;50B Database'!$AI:$AI,0)),INDEX('ALLL &lt;50B Database'!$A:$A,MATCH(Workings!$A3614,'ALLL &lt;50B Database'!$AI:$AI,0)))</f>
        <v>#N/A</v>
      </c>
      <c r="C3614" s="3" t="str">
        <f>IFERROR(IFERROR(VLOOKUP($B3614,'CECL &lt;50B Database'!$A:$AA,11,FALSE),VLOOKUP($B3614,'ALLL &lt;50B Database'!$A:$AA,11,FALSE)),"")</f>
        <v/>
      </c>
      <c r="D3614" t="str">
        <f t="shared" si="112"/>
        <v/>
      </c>
    </row>
    <row r="3615" spans="1:4" x14ac:dyDescent="0.25">
      <c r="A3615">
        <f t="shared" si="113"/>
        <v>3615</v>
      </c>
      <c r="B3615" t="e">
        <f>IF('Peer Comparison Tool'!$D$11="NR",INDEX('CECL &lt;50B Database'!$A:$A,MATCH(Workings!$A3615,'CECL &lt;50B Database'!$AI:$AI,0)),INDEX('ALLL &lt;50B Database'!$A:$A,MATCH(Workings!$A3615,'ALLL &lt;50B Database'!$AI:$AI,0)))</f>
        <v>#N/A</v>
      </c>
      <c r="C3615" s="3" t="str">
        <f>IFERROR(IFERROR(VLOOKUP($B3615,'CECL &lt;50B Database'!$A:$AA,11,FALSE),VLOOKUP($B3615,'ALLL &lt;50B Database'!$A:$AA,11,FALSE)),"")</f>
        <v/>
      </c>
      <c r="D3615" t="str">
        <f t="shared" si="112"/>
        <v/>
      </c>
    </row>
    <row r="3616" spans="1:4" x14ac:dyDescent="0.25">
      <c r="A3616">
        <f t="shared" si="113"/>
        <v>3616</v>
      </c>
      <c r="B3616" t="e">
        <f>IF('Peer Comparison Tool'!$D$11="NR",INDEX('CECL &lt;50B Database'!$A:$A,MATCH(Workings!$A3616,'CECL &lt;50B Database'!$AI:$AI,0)),INDEX('ALLL &lt;50B Database'!$A:$A,MATCH(Workings!$A3616,'ALLL &lt;50B Database'!$AI:$AI,0)))</f>
        <v>#N/A</v>
      </c>
      <c r="C3616" s="3" t="str">
        <f>IFERROR(IFERROR(VLOOKUP($B3616,'CECL &lt;50B Database'!$A:$AA,11,FALSE),VLOOKUP($B3616,'ALLL &lt;50B Database'!$A:$AA,11,FALSE)),"")</f>
        <v/>
      </c>
      <c r="D3616" t="str">
        <f t="shared" si="112"/>
        <v/>
      </c>
    </row>
    <row r="3617" spans="1:4" x14ac:dyDescent="0.25">
      <c r="A3617">
        <f t="shared" si="113"/>
        <v>3617</v>
      </c>
      <c r="B3617" t="e">
        <f>IF('Peer Comparison Tool'!$D$11="NR",INDEX('CECL &lt;50B Database'!$A:$A,MATCH(Workings!$A3617,'CECL &lt;50B Database'!$AI:$AI,0)),INDEX('ALLL &lt;50B Database'!$A:$A,MATCH(Workings!$A3617,'ALLL &lt;50B Database'!$AI:$AI,0)))</f>
        <v>#N/A</v>
      </c>
      <c r="C3617" s="3" t="str">
        <f>IFERROR(IFERROR(VLOOKUP($B3617,'CECL &lt;50B Database'!$A:$AA,11,FALSE),VLOOKUP($B3617,'ALLL &lt;50B Database'!$A:$AA,11,FALSE)),"")</f>
        <v/>
      </c>
      <c r="D3617" t="str">
        <f t="shared" si="112"/>
        <v/>
      </c>
    </row>
    <row r="3618" spans="1:4" x14ac:dyDescent="0.25">
      <c r="A3618">
        <f t="shared" si="113"/>
        <v>3618</v>
      </c>
      <c r="B3618" t="e">
        <f>IF('Peer Comparison Tool'!$D$11="NR",INDEX('CECL &lt;50B Database'!$A:$A,MATCH(Workings!$A3618,'CECL &lt;50B Database'!$AI:$AI,0)),INDEX('ALLL &lt;50B Database'!$A:$A,MATCH(Workings!$A3618,'ALLL &lt;50B Database'!$AI:$AI,0)))</f>
        <v>#N/A</v>
      </c>
      <c r="C3618" s="3" t="str">
        <f>IFERROR(IFERROR(VLOOKUP($B3618,'CECL &lt;50B Database'!$A:$AA,11,FALSE),VLOOKUP($B3618,'ALLL &lt;50B Database'!$A:$AA,11,FALSE)),"")</f>
        <v/>
      </c>
      <c r="D3618" t="str">
        <f t="shared" si="112"/>
        <v/>
      </c>
    </row>
    <row r="3619" spans="1:4" x14ac:dyDescent="0.25">
      <c r="A3619">
        <f t="shared" si="113"/>
        <v>3619</v>
      </c>
      <c r="B3619" t="e">
        <f>IF('Peer Comparison Tool'!$D$11="NR",INDEX('CECL &lt;50B Database'!$A:$A,MATCH(Workings!$A3619,'CECL &lt;50B Database'!$AI:$AI,0)),INDEX('ALLL &lt;50B Database'!$A:$A,MATCH(Workings!$A3619,'ALLL &lt;50B Database'!$AI:$AI,0)))</f>
        <v>#N/A</v>
      </c>
      <c r="C3619" s="3" t="str">
        <f>IFERROR(IFERROR(VLOOKUP($B3619,'CECL &lt;50B Database'!$A:$AA,11,FALSE),VLOOKUP($B3619,'ALLL &lt;50B Database'!$A:$AA,11,FALSE)),"")</f>
        <v/>
      </c>
      <c r="D3619" t="str">
        <f t="shared" si="112"/>
        <v/>
      </c>
    </row>
    <row r="3620" spans="1:4" x14ac:dyDescent="0.25">
      <c r="A3620">
        <f t="shared" si="113"/>
        <v>3620</v>
      </c>
      <c r="B3620" t="e">
        <f>IF('Peer Comparison Tool'!$D$11="NR",INDEX('CECL &lt;50B Database'!$A:$A,MATCH(Workings!$A3620,'CECL &lt;50B Database'!$AI:$AI,0)),INDEX('ALLL &lt;50B Database'!$A:$A,MATCH(Workings!$A3620,'ALLL &lt;50B Database'!$AI:$AI,0)))</f>
        <v>#N/A</v>
      </c>
      <c r="C3620" s="3" t="str">
        <f>IFERROR(IFERROR(VLOOKUP($B3620,'CECL &lt;50B Database'!$A:$AA,11,FALSE),VLOOKUP($B3620,'ALLL &lt;50B Database'!$A:$AA,11,FALSE)),"")</f>
        <v/>
      </c>
      <c r="D3620" t="str">
        <f t="shared" si="112"/>
        <v/>
      </c>
    </row>
    <row r="3621" spans="1:4" x14ac:dyDescent="0.25">
      <c r="A3621">
        <f t="shared" si="113"/>
        <v>3621</v>
      </c>
      <c r="B3621" t="e">
        <f>IF('Peer Comparison Tool'!$D$11="NR",INDEX('CECL &lt;50B Database'!$A:$A,MATCH(Workings!$A3621,'CECL &lt;50B Database'!$AI:$AI,0)),INDEX('ALLL &lt;50B Database'!$A:$A,MATCH(Workings!$A3621,'ALLL &lt;50B Database'!$AI:$AI,0)))</f>
        <v>#N/A</v>
      </c>
      <c r="C3621" s="3" t="str">
        <f>IFERROR(IFERROR(VLOOKUP($B3621,'CECL &lt;50B Database'!$A:$AA,11,FALSE),VLOOKUP($B3621,'ALLL &lt;50B Database'!$A:$AA,11,FALSE)),"")</f>
        <v/>
      </c>
      <c r="D3621" t="str">
        <f t="shared" si="112"/>
        <v/>
      </c>
    </row>
    <row r="3622" spans="1:4" x14ac:dyDescent="0.25">
      <c r="A3622">
        <f t="shared" si="113"/>
        <v>3622</v>
      </c>
      <c r="B3622" t="e">
        <f>IF('Peer Comparison Tool'!$D$11="NR",INDEX('CECL &lt;50B Database'!$A:$A,MATCH(Workings!$A3622,'CECL &lt;50B Database'!$AI:$AI,0)),INDEX('ALLL &lt;50B Database'!$A:$A,MATCH(Workings!$A3622,'ALLL &lt;50B Database'!$AI:$AI,0)))</f>
        <v>#N/A</v>
      </c>
      <c r="C3622" s="3" t="str">
        <f>IFERROR(IFERROR(VLOOKUP($B3622,'CECL &lt;50B Database'!$A:$AA,11,FALSE),VLOOKUP($B3622,'ALLL &lt;50B Database'!$A:$AA,11,FALSE)),"")</f>
        <v/>
      </c>
      <c r="D3622" t="str">
        <f t="shared" si="112"/>
        <v/>
      </c>
    </row>
    <row r="3623" spans="1:4" x14ac:dyDescent="0.25">
      <c r="A3623">
        <f t="shared" si="113"/>
        <v>3623</v>
      </c>
      <c r="B3623" t="e">
        <f>IF('Peer Comparison Tool'!$D$11="NR",INDEX('CECL &lt;50B Database'!$A:$A,MATCH(Workings!$A3623,'CECL &lt;50B Database'!$AI:$AI,0)),INDEX('ALLL &lt;50B Database'!$A:$A,MATCH(Workings!$A3623,'ALLL &lt;50B Database'!$AI:$AI,0)))</f>
        <v>#N/A</v>
      </c>
      <c r="C3623" s="3" t="str">
        <f>IFERROR(IFERROR(VLOOKUP($B3623,'CECL &lt;50B Database'!$A:$AA,11,FALSE),VLOOKUP($B3623,'ALLL &lt;50B Database'!$A:$AA,11,FALSE)),"")</f>
        <v/>
      </c>
      <c r="D3623" t="str">
        <f t="shared" si="112"/>
        <v/>
      </c>
    </row>
    <row r="3624" spans="1:4" x14ac:dyDescent="0.25">
      <c r="A3624">
        <f t="shared" si="113"/>
        <v>3624</v>
      </c>
      <c r="B3624" t="e">
        <f>IF('Peer Comparison Tool'!$D$11="NR",INDEX('CECL &lt;50B Database'!$A:$A,MATCH(Workings!$A3624,'CECL &lt;50B Database'!$AI:$AI,0)),INDEX('ALLL &lt;50B Database'!$A:$A,MATCH(Workings!$A3624,'ALLL &lt;50B Database'!$AI:$AI,0)))</f>
        <v>#N/A</v>
      </c>
      <c r="C3624" s="3" t="str">
        <f>IFERROR(IFERROR(VLOOKUP($B3624,'CECL &lt;50B Database'!$A:$AA,11,FALSE),VLOOKUP($B3624,'ALLL &lt;50B Database'!$A:$AA,11,FALSE)),"")</f>
        <v/>
      </c>
      <c r="D3624" t="str">
        <f t="shared" si="112"/>
        <v/>
      </c>
    </row>
    <row r="3625" spans="1:4" x14ac:dyDescent="0.25">
      <c r="A3625">
        <f t="shared" si="113"/>
        <v>3625</v>
      </c>
      <c r="B3625" t="e">
        <f>IF('Peer Comparison Tool'!$D$11="NR",INDEX('CECL &lt;50B Database'!$A:$A,MATCH(Workings!$A3625,'CECL &lt;50B Database'!$AI:$AI,0)),INDEX('ALLL &lt;50B Database'!$A:$A,MATCH(Workings!$A3625,'ALLL &lt;50B Database'!$AI:$AI,0)))</f>
        <v>#N/A</v>
      </c>
      <c r="C3625" s="3" t="str">
        <f>IFERROR(IFERROR(VLOOKUP($B3625,'CECL &lt;50B Database'!$A:$AA,11,FALSE),VLOOKUP($B3625,'ALLL &lt;50B Database'!$A:$AA,11,FALSE)),"")</f>
        <v/>
      </c>
      <c r="D3625" t="str">
        <f t="shared" si="112"/>
        <v/>
      </c>
    </row>
    <row r="3626" spans="1:4" x14ac:dyDescent="0.25">
      <c r="A3626">
        <f t="shared" si="113"/>
        <v>3626</v>
      </c>
      <c r="B3626" t="e">
        <f>IF('Peer Comparison Tool'!$D$11="NR",INDEX('CECL &lt;50B Database'!$A:$A,MATCH(Workings!$A3626,'CECL &lt;50B Database'!$AI:$AI,0)),INDEX('ALLL &lt;50B Database'!$A:$A,MATCH(Workings!$A3626,'ALLL &lt;50B Database'!$AI:$AI,0)))</f>
        <v>#N/A</v>
      </c>
      <c r="C3626" s="3" t="str">
        <f>IFERROR(IFERROR(VLOOKUP($B3626,'CECL &lt;50B Database'!$A:$AA,11,FALSE),VLOOKUP($B3626,'ALLL &lt;50B Database'!$A:$AA,11,FALSE)),"")</f>
        <v/>
      </c>
      <c r="D3626" t="str">
        <f t="shared" si="112"/>
        <v/>
      </c>
    </row>
    <row r="3627" spans="1:4" x14ac:dyDescent="0.25">
      <c r="A3627">
        <f t="shared" si="113"/>
        <v>3627</v>
      </c>
      <c r="B3627" t="e">
        <f>IF('Peer Comparison Tool'!$D$11="NR",INDEX('CECL &lt;50B Database'!$A:$A,MATCH(Workings!$A3627,'CECL &lt;50B Database'!$AI:$AI,0)),INDEX('ALLL &lt;50B Database'!$A:$A,MATCH(Workings!$A3627,'ALLL &lt;50B Database'!$AI:$AI,0)))</f>
        <v>#N/A</v>
      </c>
      <c r="C3627" s="3" t="str">
        <f>IFERROR(IFERROR(VLOOKUP($B3627,'CECL &lt;50B Database'!$A:$AA,11,FALSE),VLOOKUP($B3627,'ALLL &lt;50B Database'!$A:$AA,11,FALSE)),"")</f>
        <v/>
      </c>
      <c r="D3627" t="str">
        <f t="shared" si="112"/>
        <v/>
      </c>
    </row>
    <row r="3628" spans="1:4" x14ac:dyDescent="0.25">
      <c r="A3628">
        <f t="shared" si="113"/>
        <v>3628</v>
      </c>
      <c r="B3628" t="e">
        <f>IF('Peer Comparison Tool'!$D$11="NR",INDEX('CECL &lt;50B Database'!$A:$A,MATCH(Workings!$A3628,'CECL &lt;50B Database'!$AI:$AI,0)),INDEX('ALLL &lt;50B Database'!$A:$A,MATCH(Workings!$A3628,'ALLL &lt;50B Database'!$AI:$AI,0)))</f>
        <v>#N/A</v>
      </c>
      <c r="C3628" s="3" t="str">
        <f>IFERROR(IFERROR(VLOOKUP($B3628,'CECL &lt;50B Database'!$A:$AA,11,FALSE),VLOOKUP($B3628,'ALLL &lt;50B Database'!$A:$AA,11,FALSE)),"")</f>
        <v/>
      </c>
      <c r="D3628" t="str">
        <f t="shared" si="112"/>
        <v/>
      </c>
    </row>
    <row r="3629" spans="1:4" x14ac:dyDescent="0.25">
      <c r="A3629">
        <f t="shared" si="113"/>
        <v>3629</v>
      </c>
      <c r="B3629" t="e">
        <f>IF('Peer Comparison Tool'!$D$11="NR",INDEX('CECL &lt;50B Database'!$A:$A,MATCH(Workings!$A3629,'CECL &lt;50B Database'!$AI:$AI,0)),INDEX('ALLL &lt;50B Database'!$A:$A,MATCH(Workings!$A3629,'ALLL &lt;50B Database'!$AI:$AI,0)))</f>
        <v>#N/A</v>
      </c>
      <c r="C3629" s="3" t="str">
        <f>IFERROR(IFERROR(VLOOKUP($B3629,'CECL &lt;50B Database'!$A:$AA,11,FALSE),VLOOKUP($B3629,'ALLL &lt;50B Database'!$A:$AA,11,FALSE)),"")</f>
        <v/>
      </c>
      <c r="D3629" t="str">
        <f t="shared" si="112"/>
        <v/>
      </c>
    </row>
    <row r="3630" spans="1:4" x14ac:dyDescent="0.25">
      <c r="A3630">
        <f t="shared" si="113"/>
        <v>3630</v>
      </c>
      <c r="B3630" t="e">
        <f>IF('Peer Comparison Tool'!$D$11="NR",INDEX('CECL &lt;50B Database'!$A:$A,MATCH(Workings!$A3630,'CECL &lt;50B Database'!$AI:$AI,0)),INDEX('ALLL &lt;50B Database'!$A:$A,MATCH(Workings!$A3630,'ALLL &lt;50B Database'!$AI:$AI,0)))</f>
        <v>#N/A</v>
      </c>
      <c r="C3630" s="3" t="str">
        <f>IFERROR(IFERROR(VLOOKUP($B3630,'CECL &lt;50B Database'!$A:$AA,11,FALSE),VLOOKUP($B3630,'ALLL &lt;50B Database'!$A:$AA,11,FALSE)),"")</f>
        <v/>
      </c>
      <c r="D3630" t="str">
        <f t="shared" si="112"/>
        <v/>
      </c>
    </row>
    <row r="3631" spans="1:4" x14ac:dyDescent="0.25">
      <c r="A3631">
        <f t="shared" si="113"/>
        <v>3631</v>
      </c>
      <c r="B3631" t="e">
        <f>IF('Peer Comparison Tool'!$D$11="NR",INDEX('CECL &lt;50B Database'!$A:$A,MATCH(Workings!$A3631,'CECL &lt;50B Database'!$AI:$AI,0)),INDEX('ALLL &lt;50B Database'!$A:$A,MATCH(Workings!$A3631,'ALLL &lt;50B Database'!$AI:$AI,0)))</f>
        <v>#N/A</v>
      </c>
      <c r="C3631" s="3" t="str">
        <f>IFERROR(IFERROR(VLOOKUP($B3631,'CECL &lt;50B Database'!$A:$AA,11,FALSE),VLOOKUP($B3631,'ALLL &lt;50B Database'!$A:$AA,11,FALSE)),"")</f>
        <v/>
      </c>
      <c r="D3631" t="str">
        <f t="shared" si="112"/>
        <v/>
      </c>
    </row>
    <row r="3632" spans="1:4" x14ac:dyDescent="0.25">
      <c r="A3632">
        <f t="shared" si="113"/>
        <v>3632</v>
      </c>
      <c r="B3632" t="e">
        <f>IF('Peer Comparison Tool'!$D$11="NR",INDEX('CECL &lt;50B Database'!$A:$A,MATCH(Workings!$A3632,'CECL &lt;50B Database'!$AI:$AI,0)),INDEX('ALLL &lt;50B Database'!$A:$A,MATCH(Workings!$A3632,'ALLL &lt;50B Database'!$AI:$AI,0)))</f>
        <v>#N/A</v>
      </c>
      <c r="C3632" s="3" t="str">
        <f>IFERROR(IFERROR(VLOOKUP($B3632,'CECL &lt;50B Database'!$A:$AA,11,FALSE),VLOOKUP($B3632,'ALLL &lt;50B Database'!$A:$AA,11,FALSE)),"")</f>
        <v/>
      </c>
      <c r="D3632" t="str">
        <f t="shared" si="112"/>
        <v/>
      </c>
    </row>
    <row r="3633" spans="1:4" x14ac:dyDescent="0.25">
      <c r="A3633">
        <f t="shared" si="113"/>
        <v>3633</v>
      </c>
      <c r="B3633" t="e">
        <f>IF('Peer Comparison Tool'!$D$11="NR",INDEX('CECL &lt;50B Database'!$A:$A,MATCH(Workings!$A3633,'CECL &lt;50B Database'!$AI:$AI,0)),INDEX('ALLL &lt;50B Database'!$A:$A,MATCH(Workings!$A3633,'ALLL &lt;50B Database'!$AI:$AI,0)))</f>
        <v>#N/A</v>
      </c>
      <c r="C3633" s="3" t="str">
        <f>IFERROR(IFERROR(VLOOKUP($B3633,'CECL &lt;50B Database'!$A:$AA,11,FALSE),VLOOKUP($B3633,'ALLL &lt;50B Database'!$A:$AA,11,FALSE)),"")</f>
        <v/>
      </c>
      <c r="D3633" t="str">
        <f t="shared" si="112"/>
        <v/>
      </c>
    </row>
    <row r="3634" spans="1:4" x14ac:dyDescent="0.25">
      <c r="A3634">
        <f t="shared" si="113"/>
        <v>3634</v>
      </c>
      <c r="B3634" t="e">
        <f>IF('Peer Comparison Tool'!$D$11="NR",INDEX('CECL &lt;50B Database'!$A:$A,MATCH(Workings!$A3634,'CECL &lt;50B Database'!$AI:$AI,0)),INDEX('ALLL &lt;50B Database'!$A:$A,MATCH(Workings!$A3634,'ALLL &lt;50B Database'!$AI:$AI,0)))</f>
        <v>#N/A</v>
      </c>
      <c r="C3634" s="3" t="str">
        <f>IFERROR(IFERROR(VLOOKUP($B3634,'CECL &lt;50B Database'!$A:$AA,11,FALSE),VLOOKUP($B3634,'ALLL &lt;50B Database'!$A:$AA,11,FALSE)),"")</f>
        <v/>
      </c>
      <c r="D3634" t="str">
        <f t="shared" si="112"/>
        <v/>
      </c>
    </row>
    <row r="3635" spans="1:4" x14ac:dyDescent="0.25">
      <c r="A3635">
        <f t="shared" si="113"/>
        <v>3635</v>
      </c>
      <c r="B3635" t="e">
        <f>IF('Peer Comparison Tool'!$D$11="NR",INDEX('CECL &lt;50B Database'!$A:$A,MATCH(Workings!$A3635,'CECL &lt;50B Database'!$AI:$AI,0)),INDEX('ALLL &lt;50B Database'!$A:$A,MATCH(Workings!$A3635,'ALLL &lt;50B Database'!$AI:$AI,0)))</f>
        <v>#N/A</v>
      </c>
      <c r="C3635" s="3" t="str">
        <f>IFERROR(IFERROR(VLOOKUP($B3635,'CECL &lt;50B Database'!$A:$AA,11,FALSE),VLOOKUP($B3635,'ALLL &lt;50B Database'!$A:$AA,11,FALSE)),"")</f>
        <v/>
      </c>
      <c r="D3635" t="str">
        <f t="shared" si="112"/>
        <v/>
      </c>
    </row>
    <row r="3636" spans="1:4" x14ac:dyDescent="0.25">
      <c r="A3636">
        <f t="shared" si="113"/>
        <v>3636</v>
      </c>
      <c r="B3636" t="e">
        <f>IF('Peer Comparison Tool'!$D$11="NR",INDEX('CECL &lt;50B Database'!$A:$A,MATCH(Workings!$A3636,'CECL &lt;50B Database'!$AI:$AI,0)),INDEX('ALLL &lt;50B Database'!$A:$A,MATCH(Workings!$A3636,'ALLL &lt;50B Database'!$AI:$AI,0)))</f>
        <v>#N/A</v>
      </c>
      <c r="C3636" s="3" t="str">
        <f>IFERROR(IFERROR(VLOOKUP($B3636,'CECL &lt;50B Database'!$A:$AA,11,FALSE),VLOOKUP($B3636,'ALLL &lt;50B Database'!$A:$AA,11,FALSE)),"")</f>
        <v/>
      </c>
      <c r="D3636" t="str">
        <f t="shared" si="112"/>
        <v/>
      </c>
    </row>
    <row r="3637" spans="1:4" x14ac:dyDescent="0.25">
      <c r="A3637">
        <f t="shared" si="113"/>
        <v>3637</v>
      </c>
      <c r="B3637" t="e">
        <f>IF('Peer Comparison Tool'!$D$11="NR",INDEX('CECL &lt;50B Database'!$A:$A,MATCH(Workings!$A3637,'CECL &lt;50B Database'!$AI:$AI,0)),INDEX('ALLL &lt;50B Database'!$A:$A,MATCH(Workings!$A3637,'ALLL &lt;50B Database'!$AI:$AI,0)))</f>
        <v>#N/A</v>
      </c>
      <c r="C3637" s="3" t="str">
        <f>IFERROR(IFERROR(VLOOKUP($B3637,'CECL &lt;50B Database'!$A:$AA,11,FALSE),VLOOKUP($B3637,'ALLL &lt;50B Database'!$A:$AA,11,FALSE)),"")</f>
        <v/>
      </c>
      <c r="D3637" t="str">
        <f t="shared" si="112"/>
        <v/>
      </c>
    </row>
    <row r="3638" spans="1:4" x14ac:dyDescent="0.25">
      <c r="A3638">
        <f t="shared" si="113"/>
        <v>3638</v>
      </c>
      <c r="B3638" t="e">
        <f>IF('Peer Comparison Tool'!$D$11="NR",INDEX('CECL &lt;50B Database'!$A:$A,MATCH(Workings!$A3638,'CECL &lt;50B Database'!$AI:$AI,0)),INDEX('ALLL &lt;50B Database'!$A:$A,MATCH(Workings!$A3638,'ALLL &lt;50B Database'!$AI:$AI,0)))</f>
        <v>#N/A</v>
      </c>
      <c r="C3638" s="3" t="str">
        <f>IFERROR(IFERROR(VLOOKUP($B3638,'CECL &lt;50B Database'!$A:$AA,11,FALSE),VLOOKUP($B3638,'ALLL &lt;50B Database'!$A:$AA,11,FALSE)),"")</f>
        <v/>
      </c>
      <c r="D3638" t="str">
        <f t="shared" si="112"/>
        <v/>
      </c>
    </row>
    <row r="3639" spans="1:4" x14ac:dyDescent="0.25">
      <c r="A3639">
        <f t="shared" si="113"/>
        <v>3639</v>
      </c>
      <c r="B3639" t="e">
        <f>IF('Peer Comparison Tool'!$D$11="NR",INDEX('CECL &lt;50B Database'!$A:$A,MATCH(Workings!$A3639,'CECL &lt;50B Database'!$AI:$AI,0)),INDEX('ALLL &lt;50B Database'!$A:$A,MATCH(Workings!$A3639,'ALLL &lt;50B Database'!$AI:$AI,0)))</f>
        <v>#N/A</v>
      </c>
      <c r="C3639" s="3" t="str">
        <f>IFERROR(IFERROR(VLOOKUP($B3639,'CECL &lt;50B Database'!$A:$AA,11,FALSE),VLOOKUP($B3639,'ALLL &lt;50B Database'!$A:$AA,11,FALSE)),"")</f>
        <v/>
      </c>
      <c r="D3639" t="str">
        <f t="shared" si="112"/>
        <v/>
      </c>
    </row>
    <row r="3640" spans="1:4" x14ac:dyDescent="0.25">
      <c r="A3640">
        <f t="shared" si="113"/>
        <v>3640</v>
      </c>
      <c r="B3640" t="e">
        <f>IF('Peer Comparison Tool'!$D$11="NR",INDEX('CECL &lt;50B Database'!$A:$A,MATCH(Workings!$A3640,'CECL &lt;50B Database'!$AI:$AI,0)),INDEX('ALLL &lt;50B Database'!$A:$A,MATCH(Workings!$A3640,'ALLL &lt;50B Database'!$AI:$AI,0)))</f>
        <v>#N/A</v>
      </c>
      <c r="C3640" s="3" t="str">
        <f>IFERROR(IFERROR(VLOOKUP($B3640,'CECL &lt;50B Database'!$A:$AA,11,FALSE),VLOOKUP($B3640,'ALLL &lt;50B Database'!$A:$AA,11,FALSE)),"")</f>
        <v/>
      </c>
      <c r="D3640" t="str">
        <f t="shared" si="112"/>
        <v/>
      </c>
    </row>
    <row r="3641" spans="1:4" x14ac:dyDescent="0.25">
      <c r="A3641">
        <f t="shared" si="113"/>
        <v>3641</v>
      </c>
      <c r="B3641" t="e">
        <f>IF('Peer Comparison Tool'!$D$11="NR",INDEX('CECL &lt;50B Database'!$A:$A,MATCH(Workings!$A3641,'CECL &lt;50B Database'!$AI:$AI,0)),INDEX('ALLL &lt;50B Database'!$A:$A,MATCH(Workings!$A3641,'ALLL &lt;50B Database'!$AI:$AI,0)))</f>
        <v>#N/A</v>
      </c>
      <c r="C3641" s="3" t="str">
        <f>IFERROR(IFERROR(VLOOKUP($B3641,'CECL &lt;50B Database'!$A:$AA,11,FALSE),VLOOKUP($B3641,'ALLL &lt;50B Database'!$A:$AA,11,FALSE)),"")</f>
        <v/>
      </c>
      <c r="D3641" t="str">
        <f t="shared" si="112"/>
        <v/>
      </c>
    </row>
    <row r="3642" spans="1:4" x14ac:dyDescent="0.25">
      <c r="A3642">
        <f t="shared" si="113"/>
        <v>3642</v>
      </c>
      <c r="B3642" t="e">
        <f>IF('Peer Comparison Tool'!$D$11="NR",INDEX('CECL &lt;50B Database'!$A:$A,MATCH(Workings!$A3642,'CECL &lt;50B Database'!$AI:$AI,0)),INDEX('ALLL &lt;50B Database'!$A:$A,MATCH(Workings!$A3642,'ALLL &lt;50B Database'!$AI:$AI,0)))</f>
        <v>#N/A</v>
      </c>
      <c r="C3642" s="3" t="str">
        <f>IFERROR(IFERROR(VLOOKUP($B3642,'CECL &lt;50B Database'!$A:$AA,11,FALSE),VLOOKUP($B3642,'ALLL &lt;50B Database'!$A:$AA,11,FALSE)),"")</f>
        <v/>
      </c>
      <c r="D3642" t="str">
        <f t="shared" si="112"/>
        <v/>
      </c>
    </row>
    <row r="3643" spans="1:4" x14ac:dyDescent="0.25">
      <c r="A3643">
        <f t="shared" si="113"/>
        <v>3643</v>
      </c>
      <c r="B3643" t="e">
        <f>IF('Peer Comparison Tool'!$D$11="NR",INDEX('CECL &lt;50B Database'!$A:$A,MATCH(Workings!$A3643,'CECL &lt;50B Database'!$AI:$AI,0)),INDEX('ALLL &lt;50B Database'!$A:$A,MATCH(Workings!$A3643,'ALLL &lt;50B Database'!$AI:$AI,0)))</f>
        <v>#N/A</v>
      </c>
      <c r="C3643" s="3" t="str">
        <f>IFERROR(IFERROR(VLOOKUP($B3643,'CECL &lt;50B Database'!$A:$AA,11,FALSE),VLOOKUP($B3643,'ALLL &lt;50B Database'!$A:$AA,11,FALSE)),"")</f>
        <v/>
      </c>
      <c r="D3643" t="str">
        <f t="shared" si="112"/>
        <v/>
      </c>
    </row>
    <row r="3644" spans="1:4" x14ac:dyDescent="0.25">
      <c r="A3644">
        <f t="shared" si="113"/>
        <v>3644</v>
      </c>
      <c r="B3644" t="e">
        <f>IF('Peer Comparison Tool'!$D$11="NR",INDEX('CECL &lt;50B Database'!$A:$A,MATCH(Workings!$A3644,'CECL &lt;50B Database'!$AI:$AI,0)),INDEX('ALLL &lt;50B Database'!$A:$A,MATCH(Workings!$A3644,'ALLL &lt;50B Database'!$AI:$AI,0)))</f>
        <v>#N/A</v>
      </c>
      <c r="C3644" s="3" t="str">
        <f>IFERROR(IFERROR(VLOOKUP($B3644,'CECL &lt;50B Database'!$A:$AA,11,FALSE),VLOOKUP($B3644,'ALLL &lt;50B Database'!$A:$AA,11,FALSE)),"")</f>
        <v/>
      </c>
      <c r="D3644" t="str">
        <f t="shared" si="112"/>
        <v/>
      </c>
    </row>
    <row r="3645" spans="1:4" x14ac:dyDescent="0.25">
      <c r="A3645">
        <f t="shared" si="113"/>
        <v>3645</v>
      </c>
      <c r="B3645" t="e">
        <f>IF('Peer Comparison Tool'!$D$11="NR",INDEX('CECL &lt;50B Database'!$A:$A,MATCH(Workings!$A3645,'CECL &lt;50B Database'!$AI:$AI,0)),INDEX('ALLL &lt;50B Database'!$A:$A,MATCH(Workings!$A3645,'ALLL &lt;50B Database'!$AI:$AI,0)))</f>
        <v>#N/A</v>
      </c>
      <c r="C3645" s="3" t="str">
        <f>IFERROR(IFERROR(VLOOKUP($B3645,'CECL &lt;50B Database'!$A:$AA,11,FALSE),VLOOKUP($B3645,'ALLL &lt;50B Database'!$A:$AA,11,FALSE)),"")</f>
        <v/>
      </c>
      <c r="D3645" t="str">
        <f t="shared" si="112"/>
        <v/>
      </c>
    </row>
    <row r="3646" spans="1:4" x14ac:dyDescent="0.25">
      <c r="A3646">
        <f t="shared" si="113"/>
        <v>3646</v>
      </c>
      <c r="B3646" t="e">
        <f>IF('Peer Comparison Tool'!$D$11="NR",INDEX('CECL &lt;50B Database'!$A:$A,MATCH(Workings!$A3646,'CECL &lt;50B Database'!$AI:$AI,0)),INDEX('ALLL &lt;50B Database'!$A:$A,MATCH(Workings!$A3646,'ALLL &lt;50B Database'!$AI:$AI,0)))</f>
        <v>#N/A</v>
      </c>
      <c r="C3646" s="3" t="str">
        <f>IFERROR(IFERROR(VLOOKUP($B3646,'CECL &lt;50B Database'!$A:$AA,11,FALSE),VLOOKUP($B3646,'ALLL &lt;50B Database'!$A:$AA,11,FALSE)),"")</f>
        <v/>
      </c>
      <c r="D3646" t="str">
        <f t="shared" si="112"/>
        <v/>
      </c>
    </row>
    <row r="3647" spans="1:4" x14ac:dyDescent="0.25">
      <c r="A3647">
        <f t="shared" si="113"/>
        <v>3647</v>
      </c>
      <c r="B3647" t="e">
        <f>IF('Peer Comparison Tool'!$D$11="NR",INDEX('CECL &lt;50B Database'!$A:$A,MATCH(Workings!$A3647,'CECL &lt;50B Database'!$AI:$AI,0)),INDEX('ALLL &lt;50B Database'!$A:$A,MATCH(Workings!$A3647,'ALLL &lt;50B Database'!$AI:$AI,0)))</f>
        <v>#N/A</v>
      </c>
      <c r="C3647" s="3" t="str">
        <f>IFERROR(IFERROR(VLOOKUP($B3647,'CECL &lt;50B Database'!$A:$AA,11,FALSE),VLOOKUP($B3647,'ALLL &lt;50B Database'!$A:$AA,11,FALSE)),"")</f>
        <v/>
      </c>
      <c r="D3647" t="str">
        <f t="shared" si="112"/>
        <v/>
      </c>
    </row>
    <row r="3648" spans="1:4" x14ac:dyDescent="0.25">
      <c r="A3648">
        <f t="shared" si="113"/>
        <v>3648</v>
      </c>
      <c r="B3648" t="e">
        <f>IF('Peer Comparison Tool'!$D$11="NR",INDEX('CECL &lt;50B Database'!$A:$A,MATCH(Workings!$A3648,'CECL &lt;50B Database'!$AI:$AI,0)),INDEX('ALLL &lt;50B Database'!$A:$A,MATCH(Workings!$A3648,'ALLL &lt;50B Database'!$AI:$AI,0)))</f>
        <v>#N/A</v>
      </c>
      <c r="C3648" s="3" t="str">
        <f>IFERROR(IFERROR(VLOOKUP($B3648,'CECL &lt;50B Database'!$A:$AA,11,FALSE),VLOOKUP($B3648,'ALLL &lt;50B Database'!$A:$AA,11,FALSE)),"")</f>
        <v/>
      </c>
      <c r="D3648" t="str">
        <f t="shared" si="112"/>
        <v/>
      </c>
    </row>
    <row r="3649" spans="1:4" x14ac:dyDescent="0.25">
      <c r="A3649">
        <f t="shared" si="113"/>
        <v>3649</v>
      </c>
      <c r="B3649" t="e">
        <f>IF('Peer Comparison Tool'!$D$11="NR",INDEX('CECL &lt;50B Database'!$A:$A,MATCH(Workings!$A3649,'CECL &lt;50B Database'!$AI:$AI,0)),INDEX('ALLL &lt;50B Database'!$A:$A,MATCH(Workings!$A3649,'ALLL &lt;50B Database'!$AI:$AI,0)))</f>
        <v>#N/A</v>
      </c>
      <c r="C3649" s="3" t="str">
        <f>IFERROR(IFERROR(VLOOKUP($B3649,'CECL &lt;50B Database'!$A:$AA,11,FALSE),VLOOKUP($B3649,'ALLL &lt;50B Database'!$A:$AA,11,FALSE)),"")</f>
        <v/>
      </c>
      <c r="D3649" t="str">
        <f t="shared" si="112"/>
        <v/>
      </c>
    </row>
    <row r="3650" spans="1:4" x14ac:dyDescent="0.25">
      <c r="A3650">
        <f t="shared" si="113"/>
        <v>3650</v>
      </c>
      <c r="B3650" t="e">
        <f>IF('Peer Comparison Tool'!$D$11="NR",INDEX('CECL &lt;50B Database'!$A:$A,MATCH(Workings!$A3650,'CECL &lt;50B Database'!$AI:$AI,0)),INDEX('ALLL &lt;50B Database'!$A:$A,MATCH(Workings!$A3650,'ALLL &lt;50B Database'!$AI:$AI,0)))</f>
        <v>#N/A</v>
      </c>
      <c r="C3650" s="3" t="str">
        <f>IFERROR(IFERROR(VLOOKUP($B3650,'CECL &lt;50B Database'!$A:$AA,11,FALSE),VLOOKUP($B3650,'ALLL &lt;50B Database'!$A:$AA,11,FALSE)),"")</f>
        <v/>
      </c>
      <c r="D3650" t="str">
        <f t="shared" ref="D3650:D3713" si="114">IFERROR(RANK($C3650,$C$1:$C$5000,0),"")</f>
        <v/>
      </c>
    </row>
    <row r="3651" spans="1:4" x14ac:dyDescent="0.25">
      <c r="A3651">
        <f t="shared" si="113"/>
        <v>3651</v>
      </c>
      <c r="B3651" t="e">
        <f>IF('Peer Comparison Tool'!$D$11="NR",INDEX('CECL &lt;50B Database'!$A:$A,MATCH(Workings!$A3651,'CECL &lt;50B Database'!$AI:$AI,0)),INDEX('ALLL &lt;50B Database'!$A:$A,MATCH(Workings!$A3651,'ALLL &lt;50B Database'!$AI:$AI,0)))</f>
        <v>#N/A</v>
      </c>
      <c r="C3651" s="3" t="str">
        <f>IFERROR(IFERROR(VLOOKUP($B3651,'CECL &lt;50B Database'!$A:$AA,11,FALSE),VLOOKUP($B3651,'ALLL &lt;50B Database'!$A:$AA,11,FALSE)),"")</f>
        <v/>
      </c>
      <c r="D3651" t="str">
        <f t="shared" si="114"/>
        <v/>
      </c>
    </row>
    <row r="3652" spans="1:4" x14ac:dyDescent="0.25">
      <c r="A3652">
        <f t="shared" ref="A3652:A3715" si="115">A3651+1</f>
        <v>3652</v>
      </c>
      <c r="B3652" t="e">
        <f>IF('Peer Comparison Tool'!$D$11="NR",INDEX('CECL &lt;50B Database'!$A:$A,MATCH(Workings!$A3652,'CECL &lt;50B Database'!$AI:$AI,0)),INDEX('ALLL &lt;50B Database'!$A:$A,MATCH(Workings!$A3652,'ALLL &lt;50B Database'!$AI:$AI,0)))</f>
        <v>#N/A</v>
      </c>
      <c r="C3652" s="3" t="str">
        <f>IFERROR(IFERROR(VLOOKUP($B3652,'CECL &lt;50B Database'!$A:$AA,11,FALSE),VLOOKUP($B3652,'ALLL &lt;50B Database'!$A:$AA,11,FALSE)),"")</f>
        <v/>
      </c>
      <c r="D3652" t="str">
        <f t="shared" si="114"/>
        <v/>
      </c>
    </row>
    <row r="3653" spans="1:4" x14ac:dyDescent="0.25">
      <c r="A3653">
        <f t="shared" si="115"/>
        <v>3653</v>
      </c>
      <c r="B3653" t="e">
        <f>IF('Peer Comparison Tool'!$D$11="NR",INDEX('CECL &lt;50B Database'!$A:$A,MATCH(Workings!$A3653,'CECL &lt;50B Database'!$AI:$AI,0)),INDEX('ALLL &lt;50B Database'!$A:$A,MATCH(Workings!$A3653,'ALLL &lt;50B Database'!$AI:$AI,0)))</f>
        <v>#N/A</v>
      </c>
      <c r="C3653" s="3" t="str">
        <f>IFERROR(IFERROR(VLOOKUP($B3653,'CECL &lt;50B Database'!$A:$AA,11,FALSE),VLOOKUP($B3653,'ALLL &lt;50B Database'!$A:$AA,11,FALSE)),"")</f>
        <v/>
      </c>
      <c r="D3653" t="str">
        <f t="shared" si="114"/>
        <v/>
      </c>
    </row>
    <row r="3654" spans="1:4" x14ac:dyDescent="0.25">
      <c r="A3654">
        <f t="shared" si="115"/>
        <v>3654</v>
      </c>
      <c r="B3654" t="e">
        <f>IF('Peer Comparison Tool'!$D$11="NR",INDEX('CECL &lt;50B Database'!$A:$A,MATCH(Workings!$A3654,'CECL &lt;50B Database'!$AI:$AI,0)),INDEX('ALLL &lt;50B Database'!$A:$A,MATCH(Workings!$A3654,'ALLL &lt;50B Database'!$AI:$AI,0)))</f>
        <v>#N/A</v>
      </c>
      <c r="C3654" s="3" t="str">
        <f>IFERROR(IFERROR(VLOOKUP($B3654,'CECL &lt;50B Database'!$A:$AA,11,FALSE),VLOOKUP($B3654,'ALLL &lt;50B Database'!$A:$AA,11,FALSE)),"")</f>
        <v/>
      </c>
      <c r="D3654" t="str">
        <f t="shared" si="114"/>
        <v/>
      </c>
    </row>
    <row r="3655" spans="1:4" x14ac:dyDescent="0.25">
      <c r="A3655">
        <f t="shared" si="115"/>
        <v>3655</v>
      </c>
      <c r="B3655" t="e">
        <f>IF('Peer Comparison Tool'!$D$11="NR",INDEX('CECL &lt;50B Database'!$A:$A,MATCH(Workings!$A3655,'CECL &lt;50B Database'!$AI:$AI,0)),INDEX('ALLL &lt;50B Database'!$A:$A,MATCH(Workings!$A3655,'ALLL &lt;50B Database'!$AI:$AI,0)))</f>
        <v>#N/A</v>
      </c>
      <c r="C3655" s="3" t="str">
        <f>IFERROR(IFERROR(VLOOKUP($B3655,'CECL &lt;50B Database'!$A:$AA,11,FALSE),VLOOKUP($B3655,'ALLL &lt;50B Database'!$A:$AA,11,FALSE)),"")</f>
        <v/>
      </c>
      <c r="D3655" t="str">
        <f t="shared" si="114"/>
        <v/>
      </c>
    </row>
    <row r="3656" spans="1:4" x14ac:dyDescent="0.25">
      <c r="A3656">
        <f t="shared" si="115"/>
        <v>3656</v>
      </c>
      <c r="B3656" t="e">
        <f>IF('Peer Comparison Tool'!$D$11="NR",INDEX('CECL &lt;50B Database'!$A:$A,MATCH(Workings!$A3656,'CECL &lt;50B Database'!$AI:$AI,0)),INDEX('ALLL &lt;50B Database'!$A:$A,MATCH(Workings!$A3656,'ALLL &lt;50B Database'!$AI:$AI,0)))</f>
        <v>#N/A</v>
      </c>
      <c r="C3656" s="3" t="str">
        <f>IFERROR(IFERROR(VLOOKUP($B3656,'CECL &lt;50B Database'!$A:$AA,11,FALSE),VLOOKUP($B3656,'ALLL &lt;50B Database'!$A:$AA,11,FALSE)),"")</f>
        <v/>
      </c>
      <c r="D3656" t="str">
        <f t="shared" si="114"/>
        <v/>
      </c>
    </row>
    <row r="3657" spans="1:4" x14ac:dyDescent="0.25">
      <c r="A3657">
        <f t="shared" si="115"/>
        <v>3657</v>
      </c>
      <c r="B3657" t="e">
        <f>IF('Peer Comparison Tool'!$D$11="NR",INDEX('CECL &lt;50B Database'!$A:$A,MATCH(Workings!$A3657,'CECL &lt;50B Database'!$AI:$AI,0)),INDEX('ALLL &lt;50B Database'!$A:$A,MATCH(Workings!$A3657,'ALLL &lt;50B Database'!$AI:$AI,0)))</f>
        <v>#N/A</v>
      </c>
      <c r="C3657" s="3" t="str">
        <f>IFERROR(IFERROR(VLOOKUP($B3657,'CECL &lt;50B Database'!$A:$AA,11,FALSE),VLOOKUP($B3657,'ALLL &lt;50B Database'!$A:$AA,11,FALSE)),"")</f>
        <v/>
      </c>
      <c r="D3657" t="str">
        <f t="shared" si="114"/>
        <v/>
      </c>
    </row>
    <row r="3658" spans="1:4" x14ac:dyDescent="0.25">
      <c r="A3658">
        <f t="shared" si="115"/>
        <v>3658</v>
      </c>
      <c r="B3658" t="e">
        <f>IF('Peer Comparison Tool'!$D$11="NR",INDEX('CECL &lt;50B Database'!$A:$A,MATCH(Workings!$A3658,'CECL &lt;50B Database'!$AI:$AI,0)),INDEX('ALLL &lt;50B Database'!$A:$A,MATCH(Workings!$A3658,'ALLL &lt;50B Database'!$AI:$AI,0)))</f>
        <v>#N/A</v>
      </c>
      <c r="C3658" s="3" t="str">
        <f>IFERROR(IFERROR(VLOOKUP($B3658,'CECL &lt;50B Database'!$A:$AA,11,FALSE),VLOOKUP($B3658,'ALLL &lt;50B Database'!$A:$AA,11,FALSE)),"")</f>
        <v/>
      </c>
      <c r="D3658" t="str">
        <f t="shared" si="114"/>
        <v/>
      </c>
    </row>
    <row r="3659" spans="1:4" x14ac:dyDescent="0.25">
      <c r="A3659">
        <f t="shared" si="115"/>
        <v>3659</v>
      </c>
      <c r="B3659" t="e">
        <f>IF('Peer Comparison Tool'!$D$11="NR",INDEX('CECL &lt;50B Database'!$A:$A,MATCH(Workings!$A3659,'CECL &lt;50B Database'!$AI:$AI,0)),INDEX('ALLL &lt;50B Database'!$A:$A,MATCH(Workings!$A3659,'ALLL &lt;50B Database'!$AI:$AI,0)))</f>
        <v>#N/A</v>
      </c>
      <c r="C3659" s="3" t="str">
        <f>IFERROR(IFERROR(VLOOKUP($B3659,'CECL &lt;50B Database'!$A:$AA,11,FALSE),VLOOKUP($B3659,'ALLL &lt;50B Database'!$A:$AA,11,FALSE)),"")</f>
        <v/>
      </c>
      <c r="D3659" t="str">
        <f t="shared" si="114"/>
        <v/>
      </c>
    </row>
    <row r="3660" spans="1:4" x14ac:dyDescent="0.25">
      <c r="A3660">
        <f t="shared" si="115"/>
        <v>3660</v>
      </c>
      <c r="B3660" t="e">
        <f>IF('Peer Comparison Tool'!$D$11="NR",INDEX('CECL &lt;50B Database'!$A:$A,MATCH(Workings!$A3660,'CECL &lt;50B Database'!$AI:$AI,0)),INDEX('ALLL &lt;50B Database'!$A:$A,MATCH(Workings!$A3660,'ALLL &lt;50B Database'!$AI:$AI,0)))</f>
        <v>#N/A</v>
      </c>
      <c r="C3660" s="3" t="str">
        <f>IFERROR(IFERROR(VLOOKUP($B3660,'CECL &lt;50B Database'!$A:$AA,11,FALSE),VLOOKUP($B3660,'ALLL &lt;50B Database'!$A:$AA,11,FALSE)),"")</f>
        <v/>
      </c>
      <c r="D3660" t="str">
        <f t="shared" si="114"/>
        <v/>
      </c>
    </row>
    <row r="3661" spans="1:4" x14ac:dyDescent="0.25">
      <c r="A3661">
        <f t="shared" si="115"/>
        <v>3661</v>
      </c>
      <c r="B3661" t="e">
        <f>IF('Peer Comparison Tool'!$D$11="NR",INDEX('CECL &lt;50B Database'!$A:$A,MATCH(Workings!$A3661,'CECL &lt;50B Database'!$AI:$AI,0)),INDEX('ALLL &lt;50B Database'!$A:$A,MATCH(Workings!$A3661,'ALLL &lt;50B Database'!$AI:$AI,0)))</f>
        <v>#N/A</v>
      </c>
      <c r="C3661" s="3" t="str">
        <f>IFERROR(IFERROR(VLOOKUP($B3661,'CECL &lt;50B Database'!$A:$AA,11,FALSE),VLOOKUP($B3661,'ALLL &lt;50B Database'!$A:$AA,11,FALSE)),"")</f>
        <v/>
      </c>
      <c r="D3661" t="str">
        <f t="shared" si="114"/>
        <v/>
      </c>
    </row>
    <row r="3662" spans="1:4" x14ac:dyDescent="0.25">
      <c r="A3662">
        <f t="shared" si="115"/>
        <v>3662</v>
      </c>
      <c r="B3662" t="e">
        <f>IF('Peer Comparison Tool'!$D$11="NR",INDEX('CECL &lt;50B Database'!$A:$A,MATCH(Workings!$A3662,'CECL &lt;50B Database'!$AI:$AI,0)),INDEX('ALLL &lt;50B Database'!$A:$A,MATCH(Workings!$A3662,'ALLL &lt;50B Database'!$AI:$AI,0)))</f>
        <v>#N/A</v>
      </c>
      <c r="C3662" s="3" t="str">
        <f>IFERROR(IFERROR(VLOOKUP($B3662,'CECL &lt;50B Database'!$A:$AA,11,FALSE),VLOOKUP($B3662,'ALLL &lt;50B Database'!$A:$AA,11,FALSE)),"")</f>
        <v/>
      </c>
      <c r="D3662" t="str">
        <f t="shared" si="114"/>
        <v/>
      </c>
    </row>
    <row r="3663" spans="1:4" x14ac:dyDescent="0.25">
      <c r="A3663">
        <f t="shared" si="115"/>
        <v>3663</v>
      </c>
      <c r="B3663" t="e">
        <f>IF('Peer Comparison Tool'!$D$11="NR",INDEX('CECL &lt;50B Database'!$A:$A,MATCH(Workings!$A3663,'CECL &lt;50B Database'!$AI:$AI,0)),INDEX('ALLL &lt;50B Database'!$A:$A,MATCH(Workings!$A3663,'ALLL &lt;50B Database'!$AI:$AI,0)))</f>
        <v>#N/A</v>
      </c>
      <c r="C3663" s="3" t="str">
        <f>IFERROR(IFERROR(VLOOKUP($B3663,'CECL &lt;50B Database'!$A:$AA,11,FALSE),VLOOKUP($B3663,'ALLL &lt;50B Database'!$A:$AA,11,FALSE)),"")</f>
        <v/>
      </c>
      <c r="D3663" t="str">
        <f t="shared" si="114"/>
        <v/>
      </c>
    </row>
    <row r="3664" spans="1:4" x14ac:dyDescent="0.25">
      <c r="A3664">
        <f t="shared" si="115"/>
        <v>3664</v>
      </c>
      <c r="B3664" t="e">
        <f>IF('Peer Comparison Tool'!$D$11="NR",INDEX('CECL &lt;50B Database'!$A:$A,MATCH(Workings!$A3664,'CECL &lt;50B Database'!$AI:$AI,0)),INDEX('ALLL &lt;50B Database'!$A:$A,MATCH(Workings!$A3664,'ALLL &lt;50B Database'!$AI:$AI,0)))</f>
        <v>#N/A</v>
      </c>
      <c r="C3664" s="3" t="str">
        <f>IFERROR(IFERROR(VLOOKUP($B3664,'CECL &lt;50B Database'!$A:$AA,11,FALSE),VLOOKUP($B3664,'ALLL &lt;50B Database'!$A:$AA,11,FALSE)),"")</f>
        <v/>
      </c>
      <c r="D3664" t="str">
        <f t="shared" si="114"/>
        <v/>
      </c>
    </row>
    <row r="3665" spans="1:4" x14ac:dyDescent="0.25">
      <c r="A3665">
        <f t="shared" si="115"/>
        <v>3665</v>
      </c>
      <c r="B3665" t="e">
        <f>IF('Peer Comparison Tool'!$D$11="NR",INDEX('CECL &lt;50B Database'!$A:$A,MATCH(Workings!$A3665,'CECL &lt;50B Database'!$AI:$AI,0)),INDEX('ALLL &lt;50B Database'!$A:$A,MATCH(Workings!$A3665,'ALLL &lt;50B Database'!$AI:$AI,0)))</f>
        <v>#N/A</v>
      </c>
      <c r="C3665" s="3" t="str">
        <f>IFERROR(IFERROR(VLOOKUP($B3665,'CECL &lt;50B Database'!$A:$AA,11,FALSE),VLOOKUP($B3665,'ALLL &lt;50B Database'!$A:$AA,11,FALSE)),"")</f>
        <v/>
      </c>
      <c r="D3665" t="str">
        <f t="shared" si="114"/>
        <v/>
      </c>
    </row>
    <row r="3666" spans="1:4" x14ac:dyDescent="0.25">
      <c r="A3666">
        <f t="shared" si="115"/>
        <v>3666</v>
      </c>
      <c r="B3666" t="e">
        <f>IF('Peer Comparison Tool'!$D$11="NR",INDEX('CECL &lt;50B Database'!$A:$A,MATCH(Workings!$A3666,'CECL &lt;50B Database'!$AI:$AI,0)),INDEX('ALLL &lt;50B Database'!$A:$A,MATCH(Workings!$A3666,'ALLL &lt;50B Database'!$AI:$AI,0)))</f>
        <v>#N/A</v>
      </c>
      <c r="C3666" s="3" t="str">
        <f>IFERROR(IFERROR(VLOOKUP($B3666,'CECL &lt;50B Database'!$A:$AA,11,FALSE),VLOOKUP($B3666,'ALLL &lt;50B Database'!$A:$AA,11,FALSE)),"")</f>
        <v/>
      </c>
      <c r="D3666" t="str">
        <f t="shared" si="114"/>
        <v/>
      </c>
    </row>
    <row r="3667" spans="1:4" x14ac:dyDescent="0.25">
      <c r="A3667">
        <f t="shared" si="115"/>
        <v>3667</v>
      </c>
      <c r="B3667" t="e">
        <f>IF('Peer Comparison Tool'!$D$11="NR",INDEX('CECL &lt;50B Database'!$A:$A,MATCH(Workings!$A3667,'CECL &lt;50B Database'!$AI:$AI,0)),INDEX('ALLL &lt;50B Database'!$A:$A,MATCH(Workings!$A3667,'ALLL &lt;50B Database'!$AI:$AI,0)))</f>
        <v>#N/A</v>
      </c>
      <c r="C3667" s="3" t="str">
        <f>IFERROR(IFERROR(VLOOKUP($B3667,'CECL &lt;50B Database'!$A:$AA,11,FALSE),VLOOKUP($B3667,'ALLL &lt;50B Database'!$A:$AA,11,FALSE)),"")</f>
        <v/>
      </c>
      <c r="D3667" t="str">
        <f t="shared" si="114"/>
        <v/>
      </c>
    </row>
    <row r="3668" spans="1:4" x14ac:dyDescent="0.25">
      <c r="A3668">
        <f t="shared" si="115"/>
        <v>3668</v>
      </c>
      <c r="B3668" t="e">
        <f>IF('Peer Comparison Tool'!$D$11="NR",INDEX('CECL &lt;50B Database'!$A:$A,MATCH(Workings!$A3668,'CECL &lt;50B Database'!$AI:$AI,0)),INDEX('ALLL &lt;50B Database'!$A:$A,MATCH(Workings!$A3668,'ALLL &lt;50B Database'!$AI:$AI,0)))</f>
        <v>#N/A</v>
      </c>
      <c r="C3668" s="3" t="str">
        <f>IFERROR(IFERROR(VLOOKUP($B3668,'CECL &lt;50B Database'!$A:$AA,11,FALSE),VLOOKUP($B3668,'ALLL &lt;50B Database'!$A:$AA,11,FALSE)),"")</f>
        <v/>
      </c>
      <c r="D3668" t="str">
        <f t="shared" si="114"/>
        <v/>
      </c>
    </row>
    <row r="3669" spans="1:4" x14ac:dyDescent="0.25">
      <c r="A3669">
        <f t="shared" si="115"/>
        <v>3669</v>
      </c>
      <c r="B3669" t="e">
        <f>IF('Peer Comparison Tool'!$D$11="NR",INDEX('CECL &lt;50B Database'!$A:$A,MATCH(Workings!$A3669,'CECL &lt;50B Database'!$AI:$AI,0)),INDEX('ALLL &lt;50B Database'!$A:$A,MATCH(Workings!$A3669,'ALLL &lt;50B Database'!$AI:$AI,0)))</f>
        <v>#N/A</v>
      </c>
      <c r="C3669" s="3" t="str">
        <f>IFERROR(IFERROR(VLOOKUP($B3669,'CECL &lt;50B Database'!$A:$AA,11,FALSE),VLOOKUP($B3669,'ALLL &lt;50B Database'!$A:$AA,11,FALSE)),"")</f>
        <v/>
      </c>
      <c r="D3669" t="str">
        <f t="shared" si="114"/>
        <v/>
      </c>
    </row>
    <row r="3670" spans="1:4" x14ac:dyDescent="0.25">
      <c r="A3670">
        <f t="shared" si="115"/>
        <v>3670</v>
      </c>
      <c r="B3670" t="e">
        <f>IF('Peer Comparison Tool'!$D$11="NR",INDEX('CECL &lt;50B Database'!$A:$A,MATCH(Workings!$A3670,'CECL &lt;50B Database'!$AI:$AI,0)),INDEX('ALLL &lt;50B Database'!$A:$A,MATCH(Workings!$A3670,'ALLL &lt;50B Database'!$AI:$AI,0)))</f>
        <v>#N/A</v>
      </c>
      <c r="C3670" s="3" t="str">
        <f>IFERROR(IFERROR(VLOOKUP($B3670,'CECL &lt;50B Database'!$A:$AA,11,FALSE),VLOOKUP($B3670,'ALLL &lt;50B Database'!$A:$AA,11,FALSE)),"")</f>
        <v/>
      </c>
      <c r="D3670" t="str">
        <f t="shared" si="114"/>
        <v/>
      </c>
    </row>
    <row r="3671" spans="1:4" x14ac:dyDescent="0.25">
      <c r="A3671">
        <f t="shared" si="115"/>
        <v>3671</v>
      </c>
      <c r="B3671" t="e">
        <f>IF('Peer Comparison Tool'!$D$11="NR",INDEX('CECL &lt;50B Database'!$A:$A,MATCH(Workings!$A3671,'CECL &lt;50B Database'!$AI:$AI,0)),INDEX('ALLL &lt;50B Database'!$A:$A,MATCH(Workings!$A3671,'ALLL &lt;50B Database'!$AI:$AI,0)))</f>
        <v>#N/A</v>
      </c>
      <c r="C3671" s="3" t="str">
        <f>IFERROR(IFERROR(VLOOKUP($B3671,'CECL &lt;50B Database'!$A:$AA,11,FALSE),VLOOKUP($B3671,'ALLL &lt;50B Database'!$A:$AA,11,FALSE)),"")</f>
        <v/>
      </c>
      <c r="D3671" t="str">
        <f t="shared" si="114"/>
        <v/>
      </c>
    </row>
    <row r="3672" spans="1:4" x14ac:dyDescent="0.25">
      <c r="A3672">
        <f t="shared" si="115"/>
        <v>3672</v>
      </c>
      <c r="B3672" t="e">
        <f>IF('Peer Comparison Tool'!$D$11="NR",INDEX('CECL &lt;50B Database'!$A:$A,MATCH(Workings!$A3672,'CECL &lt;50B Database'!$AI:$AI,0)),INDEX('ALLL &lt;50B Database'!$A:$A,MATCH(Workings!$A3672,'ALLL &lt;50B Database'!$AI:$AI,0)))</f>
        <v>#N/A</v>
      </c>
      <c r="C3672" s="3" t="str">
        <f>IFERROR(IFERROR(VLOOKUP($B3672,'CECL &lt;50B Database'!$A:$AA,11,FALSE),VLOOKUP($B3672,'ALLL &lt;50B Database'!$A:$AA,11,FALSE)),"")</f>
        <v/>
      </c>
      <c r="D3672" t="str">
        <f t="shared" si="114"/>
        <v/>
      </c>
    </row>
    <row r="3673" spans="1:4" x14ac:dyDescent="0.25">
      <c r="A3673">
        <f t="shared" si="115"/>
        <v>3673</v>
      </c>
      <c r="B3673" t="e">
        <f>IF('Peer Comparison Tool'!$D$11="NR",INDEX('CECL &lt;50B Database'!$A:$A,MATCH(Workings!$A3673,'CECL &lt;50B Database'!$AI:$AI,0)),INDEX('ALLL &lt;50B Database'!$A:$A,MATCH(Workings!$A3673,'ALLL &lt;50B Database'!$AI:$AI,0)))</f>
        <v>#N/A</v>
      </c>
      <c r="C3673" s="3" t="str">
        <f>IFERROR(IFERROR(VLOOKUP($B3673,'CECL &lt;50B Database'!$A:$AA,11,FALSE),VLOOKUP($B3673,'ALLL &lt;50B Database'!$A:$AA,11,FALSE)),"")</f>
        <v/>
      </c>
      <c r="D3673" t="str">
        <f t="shared" si="114"/>
        <v/>
      </c>
    </row>
    <row r="3674" spans="1:4" x14ac:dyDescent="0.25">
      <c r="A3674">
        <f t="shared" si="115"/>
        <v>3674</v>
      </c>
      <c r="B3674" t="e">
        <f>IF('Peer Comparison Tool'!$D$11="NR",INDEX('CECL &lt;50B Database'!$A:$A,MATCH(Workings!$A3674,'CECL &lt;50B Database'!$AI:$AI,0)),INDEX('ALLL &lt;50B Database'!$A:$A,MATCH(Workings!$A3674,'ALLL &lt;50B Database'!$AI:$AI,0)))</f>
        <v>#N/A</v>
      </c>
      <c r="C3674" s="3" t="str">
        <f>IFERROR(IFERROR(VLOOKUP($B3674,'CECL &lt;50B Database'!$A:$AA,11,FALSE),VLOOKUP($B3674,'ALLL &lt;50B Database'!$A:$AA,11,FALSE)),"")</f>
        <v/>
      </c>
      <c r="D3674" t="str">
        <f t="shared" si="114"/>
        <v/>
      </c>
    </row>
    <row r="3675" spans="1:4" x14ac:dyDescent="0.25">
      <c r="A3675">
        <f t="shared" si="115"/>
        <v>3675</v>
      </c>
      <c r="B3675" t="e">
        <f>IF('Peer Comparison Tool'!$D$11="NR",INDEX('CECL &lt;50B Database'!$A:$A,MATCH(Workings!$A3675,'CECL &lt;50B Database'!$AI:$AI,0)),INDEX('ALLL &lt;50B Database'!$A:$A,MATCH(Workings!$A3675,'ALLL &lt;50B Database'!$AI:$AI,0)))</f>
        <v>#N/A</v>
      </c>
      <c r="C3675" s="3" t="str">
        <f>IFERROR(IFERROR(VLOOKUP($B3675,'CECL &lt;50B Database'!$A:$AA,11,FALSE),VLOOKUP($B3675,'ALLL &lt;50B Database'!$A:$AA,11,FALSE)),"")</f>
        <v/>
      </c>
      <c r="D3675" t="str">
        <f t="shared" si="114"/>
        <v/>
      </c>
    </row>
    <row r="3676" spans="1:4" x14ac:dyDescent="0.25">
      <c r="A3676">
        <f t="shared" si="115"/>
        <v>3676</v>
      </c>
      <c r="B3676" t="e">
        <f>IF('Peer Comparison Tool'!$D$11="NR",INDEX('CECL &lt;50B Database'!$A:$A,MATCH(Workings!$A3676,'CECL &lt;50B Database'!$AI:$AI,0)),INDEX('ALLL &lt;50B Database'!$A:$A,MATCH(Workings!$A3676,'ALLL &lt;50B Database'!$AI:$AI,0)))</f>
        <v>#N/A</v>
      </c>
      <c r="C3676" s="3" t="str">
        <f>IFERROR(IFERROR(VLOOKUP($B3676,'CECL &lt;50B Database'!$A:$AA,11,FALSE),VLOOKUP($B3676,'ALLL &lt;50B Database'!$A:$AA,11,FALSE)),"")</f>
        <v/>
      </c>
      <c r="D3676" t="str">
        <f t="shared" si="114"/>
        <v/>
      </c>
    </row>
    <row r="3677" spans="1:4" x14ac:dyDescent="0.25">
      <c r="A3677">
        <f t="shared" si="115"/>
        <v>3677</v>
      </c>
      <c r="B3677" t="e">
        <f>IF('Peer Comparison Tool'!$D$11="NR",INDEX('CECL &lt;50B Database'!$A:$A,MATCH(Workings!$A3677,'CECL &lt;50B Database'!$AI:$AI,0)),INDEX('ALLL &lt;50B Database'!$A:$A,MATCH(Workings!$A3677,'ALLL &lt;50B Database'!$AI:$AI,0)))</f>
        <v>#N/A</v>
      </c>
      <c r="C3677" s="3" t="str">
        <f>IFERROR(IFERROR(VLOOKUP($B3677,'CECL &lt;50B Database'!$A:$AA,11,FALSE),VLOOKUP($B3677,'ALLL &lt;50B Database'!$A:$AA,11,FALSE)),"")</f>
        <v/>
      </c>
      <c r="D3677" t="str">
        <f t="shared" si="114"/>
        <v/>
      </c>
    </row>
    <row r="3678" spans="1:4" x14ac:dyDescent="0.25">
      <c r="A3678">
        <f t="shared" si="115"/>
        <v>3678</v>
      </c>
      <c r="B3678" t="e">
        <f>IF('Peer Comparison Tool'!$D$11="NR",INDEX('CECL &lt;50B Database'!$A:$A,MATCH(Workings!$A3678,'CECL &lt;50B Database'!$AI:$AI,0)),INDEX('ALLL &lt;50B Database'!$A:$A,MATCH(Workings!$A3678,'ALLL &lt;50B Database'!$AI:$AI,0)))</f>
        <v>#N/A</v>
      </c>
      <c r="C3678" s="3" t="str">
        <f>IFERROR(IFERROR(VLOOKUP($B3678,'CECL &lt;50B Database'!$A:$AA,11,FALSE),VLOOKUP($B3678,'ALLL &lt;50B Database'!$A:$AA,11,FALSE)),"")</f>
        <v/>
      </c>
      <c r="D3678" t="str">
        <f t="shared" si="114"/>
        <v/>
      </c>
    </row>
    <row r="3679" spans="1:4" x14ac:dyDescent="0.25">
      <c r="A3679">
        <f t="shared" si="115"/>
        <v>3679</v>
      </c>
      <c r="B3679" t="e">
        <f>IF('Peer Comparison Tool'!$D$11="NR",INDEX('CECL &lt;50B Database'!$A:$A,MATCH(Workings!$A3679,'CECL &lt;50B Database'!$AI:$AI,0)),INDEX('ALLL &lt;50B Database'!$A:$A,MATCH(Workings!$A3679,'ALLL &lt;50B Database'!$AI:$AI,0)))</f>
        <v>#N/A</v>
      </c>
      <c r="C3679" s="3" t="str">
        <f>IFERROR(IFERROR(VLOOKUP($B3679,'CECL &lt;50B Database'!$A:$AA,11,FALSE),VLOOKUP($B3679,'ALLL &lt;50B Database'!$A:$AA,11,FALSE)),"")</f>
        <v/>
      </c>
      <c r="D3679" t="str">
        <f t="shared" si="114"/>
        <v/>
      </c>
    </row>
    <row r="3680" spans="1:4" x14ac:dyDescent="0.25">
      <c r="A3680">
        <f t="shared" si="115"/>
        <v>3680</v>
      </c>
      <c r="B3680" t="e">
        <f>IF('Peer Comparison Tool'!$D$11="NR",INDEX('CECL &lt;50B Database'!$A:$A,MATCH(Workings!$A3680,'CECL &lt;50B Database'!$AI:$AI,0)),INDEX('ALLL &lt;50B Database'!$A:$A,MATCH(Workings!$A3680,'ALLL &lt;50B Database'!$AI:$AI,0)))</f>
        <v>#N/A</v>
      </c>
      <c r="C3680" s="3" t="str">
        <f>IFERROR(IFERROR(VLOOKUP($B3680,'CECL &lt;50B Database'!$A:$AA,11,FALSE),VLOOKUP($B3680,'ALLL &lt;50B Database'!$A:$AA,11,FALSE)),"")</f>
        <v/>
      </c>
      <c r="D3680" t="str">
        <f t="shared" si="114"/>
        <v/>
      </c>
    </row>
    <row r="3681" spans="1:4" x14ac:dyDescent="0.25">
      <c r="A3681">
        <f t="shared" si="115"/>
        <v>3681</v>
      </c>
      <c r="B3681" t="e">
        <f>IF('Peer Comparison Tool'!$D$11="NR",INDEX('CECL &lt;50B Database'!$A:$A,MATCH(Workings!$A3681,'CECL &lt;50B Database'!$AI:$AI,0)),INDEX('ALLL &lt;50B Database'!$A:$A,MATCH(Workings!$A3681,'ALLL &lt;50B Database'!$AI:$AI,0)))</f>
        <v>#N/A</v>
      </c>
      <c r="C3681" s="3" t="str">
        <f>IFERROR(IFERROR(VLOOKUP($B3681,'CECL &lt;50B Database'!$A:$AA,11,FALSE),VLOOKUP($B3681,'ALLL &lt;50B Database'!$A:$AA,11,FALSE)),"")</f>
        <v/>
      </c>
      <c r="D3681" t="str">
        <f t="shared" si="114"/>
        <v/>
      </c>
    </row>
    <row r="3682" spans="1:4" x14ac:dyDescent="0.25">
      <c r="A3682">
        <f t="shared" si="115"/>
        <v>3682</v>
      </c>
      <c r="B3682" t="e">
        <f>IF('Peer Comparison Tool'!$D$11="NR",INDEX('CECL &lt;50B Database'!$A:$A,MATCH(Workings!$A3682,'CECL &lt;50B Database'!$AI:$AI,0)),INDEX('ALLL &lt;50B Database'!$A:$A,MATCH(Workings!$A3682,'ALLL &lt;50B Database'!$AI:$AI,0)))</f>
        <v>#N/A</v>
      </c>
      <c r="C3682" s="3" t="str">
        <f>IFERROR(IFERROR(VLOOKUP($B3682,'CECL &lt;50B Database'!$A:$AA,11,FALSE),VLOOKUP($B3682,'ALLL &lt;50B Database'!$A:$AA,11,FALSE)),"")</f>
        <v/>
      </c>
      <c r="D3682" t="str">
        <f t="shared" si="114"/>
        <v/>
      </c>
    </row>
    <row r="3683" spans="1:4" x14ac:dyDescent="0.25">
      <c r="A3683">
        <f t="shared" si="115"/>
        <v>3683</v>
      </c>
      <c r="B3683" t="e">
        <f>IF('Peer Comparison Tool'!$D$11="NR",INDEX('CECL &lt;50B Database'!$A:$A,MATCH(Workings!$A3683,'CECL &lt;50B Database'!$AI:$AI,0)),INDEX('ALLL &lt;50B Database'!$A:$A,MATCH(Workings!$A3683,'ALLL &lt;50B Database'!$AI:$AI,0)))</f>
        <v>#N/A</v>
      </c>
      <c r="C3683" s="3" t="str">
        <f>IFERROR(IFERROR(VLOOKUP($B3683,'CECL &lt;50B Database'!$A:$AA,11,FALSE),VLOOKUP($B3683,'ALLL &lt;50B Database'!$A:$AA,11,FALSE)),"")</f>
        <v/>
      </c>
      <c r="D3683" t="str">
        <f t="shared" si="114"/>
        <v/>
      </c>
    </row>
    <row r="3684" spans="1:4" x14ac:dyDescent="0.25">
      <c r="A3684">
        <f t="shared" si="115"/>
        <v>3684</v>
      </c>
      <c r="B3684" t="e">
        <f>IF('Peer Comparison Tool'!$D$11="NR",INDEX('CECL &lt;50B Database'!$A:$A,MATCH(Workings!$A3684,'CECL &lt;50B Database'!$AI:$AI,0)),INDEX('ALLL &lt;50B Database'!$A:$A,MATCH(Workings!$A3684,'ALLL &lt;50B Database'!$AI:$AI,0)))</f>
        <v>#N/A</v>
      </c>
      <c r="C3684" s="3" t="str">
        <f>IFERROR(IFERROR(VLOOKUP($B3684,'CECL &lt;50B Database'!$A:$AA,11,FALSE),VLOOKUP($B3684,'ALLL &lt;50B Database'!$A:$AA,11,FALSE)),"")</f>
        <v/>
      </c>
      <c r="D3684" t="str">
        <f t="shared" si="114"/>
        <v/>
      </c>
    </row>
    <row r="3685" spans="1:4" x14ac:dyDescent="0.25">
      <c r="A3685">
        <f t="shared" si="115"/>
        <v>3685</v>
      </c>
      <c r="B3685" t="e">
        <f>IF('Peer Comparison Tool'!$D$11="NR",INDEX('CECL &lt;50B Database'!$A:$A,MATCH(Workings!$A3685,'CECL &lt;50B Database'!$AI:$AI,0)),INDEX('ALLL &lt;50B Database'!$A:$A,MATCH(Workings!$A3685,'ALLL &lt;50B Database'!$AI:$AI,0)))</f>
        <v>#N/A</v>
      </c>
      <c r="C3685" s="3" t="str">
        <f>IFERROR(IFERROR(VLOOKUP($B3685,'CECL &lt;50B Database'!$A:$AA,11,FALSE),VLOOKUP($B3685,'ALLL &lt;50B Database'!$A:$AA,11,FALSE)),"")</f>
        <v/>
      </c>
      <c r="D3685" t="str">
        <f t="shared" si="114"/>
        <v/>
      </c>
    </row>
    <row r="3686" spans="1:4" x14ac:dyDescent="0.25">
      <c r="A3686">
        <f t="shared" si="115"/>
        <v>3686</v>
      </c>
      <c r="B3686" t="e">
        <f>IF('Peer Comparison Tool'!$D$11="NR",INDEX('CECL &lt;50B Database'!$A:$A,MATCH(Workings!$A3686,'CECL &lt;50B Database'!$AI:$AI,0)),INDEX('ALLL &lt;50B Database'!$A:$A,MATCH(Workings!$A3686,'ALLL &lt;50B Database'!$AI:$AI,0)))</f>
        <v>#N/A</v>
      </c>
      <c r="C3686" s="3" t="str">
        <f>IFERROR(IFERROR(VLOOKUP($B3686,'CECL &lt;50B Database'!$A:$AA,11,FALSE),VLOOKUP($B3686,'ALLL &lt;50B Database'!$A:$AA,11,FALSE)),"")</f>
        <v/>
      </c>
      <c r="D3686" t="str">
        <f t="shared" si="114"/>
        <v/>
      </c>
    </row>
    <row r="3687" spans="1:4" x14ac:dyDescent="0.25">
      <c r="A3687">
        <f t="shared" si="115"/>
        <v>3687</v>
      </c>
      <c r="B3687" t="e">
        <f>IF('Peer Comparison Tool'!$D$11="NR",INDEX('CECL &lt;50B Database'!$A:$A,MATCH(Workings!$A3687,'CECL &lt;50B Database'!$AI:$AI,0)),INDEX('ALLL &lt;50B Database'!$A:$A,MATCH(Workings!$A3687,'ALLL &lt;50B Database'!$AI:$AI,0)))</f>
        <v>#N/A</v>
      </c>
      <c r="C3687" s="3" t="str">
        <f>IFERROR(IFERROR(VLOOKUP($B3687,'CECL &lt;50B Database'!$A:$AA,11,FALSE),VLOOKUP($B3687,'ALLL &lt;50B Database'!$A:$AA,11,FALSE)),"")</f>
        <v/>
      </c>
      <c r="D3687" t="str">
        <f t="shared" si="114"/>
        <v/>
      </c>
    </row>
    <row r="3688" spans="1:4" x14ac:dyDescent="0.25">
      <c r="A3688">
        <f t="shared" si="115"/>
        <v>3688</v>
      </c>
      <c r="B3688" t="e">
        <f>IF('Peer Comparison Tool'!$D$11="NR",INDEX('CECL &lt;50B Database'!$A:$A,MATCH(Workings!$A3688,'CECL &lt;50B Database'!$AI:$AI,0)),INDEX('ALLL &lt;50B Database'!$A:$A,MATCH(Workings!$A3688,'ALLL &lt;50B Database'!$AI:$AI,0)))</f>
        <v>#N/A</v>
      </c>
      <c r="C3688" s="3" t="str">
        <f>IFERROR(IFERROR(VLOOKUP($B3688,'CECL &lt;50B Database'!$A:$AA,11,FALSE),VLOOKUP($B3688,'ALLL &lt;50B Database'!$A:$AA,11,FALSE)),"")</f>
        <v/>
      </c>
      <c r="D3688" t="str">
        <f t="shared" si="114"/>
        <v/>
      </c>
    </row>
    <row r="3689" spans="1:4" x14ac:dyDescent="0.25">
      <c r="A3689">
        <f t="shared" si="115"/>
        <v>3689</v>
      </c>
      <c r="B3689" t="e">
        <f>IF('Peer Comparison Tool'!$D$11="NR",INDEX('CECL &lt;50B Database'!$A:$A,MATCH(Workings!$A3689,'CECL &lt;50B Database'!$AI:$AI,0)),INDEX('ALLL &lt;50B Database'!$A:$A,MATCH(Workings!$A3689,'ALLL &lt;50B Database'!$AI:$AI,0)))</f>
        <v>#N/A</v>
      </c>
      <c r="C3689" s="3" t="str">
        <f>IFERROR(IFERROR(VLOOKUP($B3689,'CECL &lt;50B Database'!$A:$AA,11,FALSE),VLOOKUP($B3689,'ALLL &lt;50B Database'!$A:$AA,11,FALSE)),"")</f>
        <v/>
      </c>
      <c r="D3689" t="str">
        <f t="shared" si="114"/>
        <v/>
      </c>
    </row>
    <row r="3690" spans="1:4" x14ac:dyDescent="0.25">
      <c r="A3690">
        <f t="shared" si="115"/>
        <v>3690</v>
      </c>
      <c r="B3690" t="e">
        <f>IF('Peer Comparison Tool'!$D$11="NR",INDEX('CECL &lt;50B Database'!$A:$A,MATCH(Workings!$A3690,'CECL &lt;50B Database'!$AI:$AI,0)),INDEX('ALLL &lt;50B Database'!$A:$A,MATCH(Workings!$A3690,'ALLL &lt;50B Database'!$AI:$AI,0)))</f>
        <v>#N/A</v>
      </c>
      <c r="C3690" s="3" t="str">
        <f>IFERROR(IFERROR(VLOOKUP($B3690,'CECL &lt;50B Database'!$A:$AA,11,FALSE),VLOOKUP($B3690,'ALLL &lt;50B Database'!$A:$AA,11,FALSE)),"")</f>
        <v/>
      </c>
      <c r="D3690" t="str">
        <f t="shared" si="114"/>
        <v/>
      </c>
    </row>
    <row r="3691" spans="1:4" x14ac:dyDescent="0.25">
      <c r="A3691">
        <f t="shared" si="115"/>
        <v>3691</v>
      </c>
      <c r="B3691" t="e">
        <f>IF('Peer Comparison Tool'!$D$11="NR",INDEX('CECL &lt;50B Database'!$A:$A,MATCH(Workings!$A3691,'CECL &lt;50B Database'!$AI:$AI,0)),INDEX('ALLL &lt;50B Database'!$A:$A,MATCH(Workings!$A3691,'ALLL &lt;50B Database'!$AI:$AI,0)))</f>
        <v>#N/A</v>
      </c>
      <c r="C3691" s="3" t="str">
        <f>IFERROR(IFERROR(VLOOKUP($B3691,'CECL &lt;50B Database'!$A:$AA,11,FALSE),VLOOKUP($B3691,'ALLL &lt;50B Database'!$A:$AA,11,FALSE)),"")</f>
        <v/>
      </c>
      <c r="D3691" t="str">
        <f t="shared" si="114"/>
        <v/>
      </c>
    </row>
    <row r="3692" spans="1:4" x14ac:dyDescent="0.25">
      <c r="A3692">
        <f t="shared" si="115"/>
        <v>3692</v>
      </c>
      <c r="B3692" t="e">
        <f>IF('Peer Comparison Tool'!$D$11="NR",INDEX('CECL &lt;50B Database'!$A:$A,MATCH(Workings!$A3692,'CECL &lt;50B Database'!$AI:$AI,0)),INDEX('ALLL &lt;50B Database'!$A:$A,MATCH(Workings!$A3692,'ALLL &lt;50B Database'!$AI:$AI,0)))</f>
        <v>#N/A</v>
      </c>
      <c r="C3692" s="3" t="str">
        <f>IFERROR(IFERROR(VLOOKUP($B3692,'CECL &lt;50B Database'!$A:$AA,11,FALSE),VLOOKUP($B3692,'ALLL &lt;50B Database'!$A:$AA,11,FALSE)),"")</f>
        <v/>
      </c>
      <c r="D3692" t="str">
        <f t="shared" si="114"/>
        <v/>
      </c>
    </row>
    <row r="3693" spans="1:4" x14ac:dyDescent="0.25">
      <c r="A3693">
        <f t="shared" si="115"/>
        <v>3693</v>
      </c>
      <c r="B3693" t="e">
        <f>IF('Peer Comparison Tool'!$D$11="NR",INDEX('CECL &lt;50B Database'!$A:$A,MATCH(Workings!$A3693,'CECL &lt;50B Database'!$AI:$AI,0)),INDEX('ALLL &lt;50B Database'!$A:$A,MATCH(Workings!$A3693,'ALLL &lt;50B Database'!$AI:$AI,0)))</f>
        <v>#N/A</v>
      </c>
      <c r="C3693" s="3" t="str">
        <f>IFERROR(IFERROR(VLOOKUP($B3693,'CECL &lt;50B Database'!$A:$AA,11,FALSE),VLOOKUP($B3693,'ALLL &lt;50B Database'!$A:$AA,11,FALSE)),"")</f>
        <v/>
      </c>
      <c r="D3693" t="str">
        <f t="shared" si="114"/>
        <v/>
      </c>
    </row>
    <row r="3694" spans="1:4" x14ac:dyDescent="0.25">
      <c r="A3694">
        <f t="shared" si="115"/>
        <v>3694</v>
      </c>
      <c r="B3694" t="e">
        <f>IF('Peer Comparison Tool'!$D$11="NR",INDEX('CECL &lt;50B Database'!$A:$A,MATCH(Workings!$A3694,'CECL &lt;50B Database'!$AI:$AI,0)),INDEX('ALLL &lt;50B Database'!$A:$A,MATCH(Workings!$A3694,'ALLL &lt;50B Database'!$AI:$AI,0)))</f>
        <v>#N/A</v>
      </c>
      <c r="C3694" s="3" t="str">
        <f>IFERROR(IFERROR(VLOOKUP($B3694,'CECL &lt;50B Database'!$A:$AA,11,FALSE),VLOOKUP($B3694,'ALLL &lt;50B Database'!$A:$AA,11,FALSE)),"")</f>
        <v/>
      </c>
      <c r="D3694" t="str">
        <f t="shared" si="114"/>
        <v/>
      </c>
    </row>
    <row r="3695" spans="1:4" x14ac:dyDescent="0.25">
      <c r="A3695">
        <f t="shared" si="115"/>
        <v>3695</v>
      </c>
      <c r="B3695" t="e">
        <f>IF('Peer Comparison Tool'!$D$11="NR",INDEX('CECL &lt;50B Database'!$A:$A,MATCH(Workings!$A3695,'CECL &lt;50B Database'!$AI:$AI,0)),INDEX('ALLL &lt;50B Database'!$A:$A,MATCH(Workings!$A3695,'ALLL &lt;50B Database'!$AI:$AI,0)))</f>
        <v>#N/A</v>
      </c>
      <c r="C3695" s="3" t="str">
        <f>IFERROR(IFERROR(VLOOKUP($B3695,'CECL &lt;50B Database'!$A:$AA,11,FALSE),VLOOKUP($B3695,'ALLL &lt;50B Database'!$A:$AA,11,FALSE)),"")</f>
        <v/>
      </c>
      <c r="D3695" t="str">
        <f t="shared" si="114"/>
        <v/>
      </c>
    </row>
    <row r="3696" spans="1:4" x14ac:dyDescent="0.25">
      <c r="A3696">
        <f t="shared" si="115"/>
        <v>3696</v>
      </c>
      <c r="B3696" t="e">
        <f>IF('Peer Comparison Tool'!$D$11="NR",INDEX('CECL &lt;50B Database'!$A:$A,MATCH(Workings!$A3696,'CECL &lt;50B Database'!$AI:$AI,0)),INDEX('ALLL &lt;50B Database'!$A:$A,MATCH(Workings!$A3696,'ALLL &lt;50B Database'!$AI:$AI,0)))</f>
        <v>#N/A</v>
      </c>
      <c r="C3696" s="3" t="str">
        <f>IFERROR(IFERROR(VLOOKUP($B3696,'CECL &lt;50B Database'!$A:$AA,11,FALSE),VLOOKUP($B3696,'ALLL &lt;50B Database'!$A:$AA,11,FALSE)),"")</f>
        <v/>
      </c>
      <c r="D3696" t="str">
        <f t="shared" si="114"/>
        <v/>
      </c>
    </row>
    <row r="3697" spans="1:4" x14ac:dyDescent="0.25">
      <c r="A3697">
        <f t="shared" si="115"/>
        <v>3697</v>
      </c>
      <c r="B3697" t="e">
        <f>IF('Peer Comparison Tool'!$D$11="NR",INDEX('CECL &lt;50B Database'!$A:$A,MATCH(Workings!$A3697,'CECL &lt;50B Database'!$AI:$AI,0)),INDEX('ALLL &lt;50B Database'!$A:$A,MATCH(Workings!$A3697,'ALLL &lt;50B Database'!$AI:$AI,0)))</f>
        <v>#N/A</v>
      </c>
      <c r="C3697" s="3" t="str">
        <f>IFERROR(IFERROR(VLOOKUP($B3697,'CECL &lt;50B Database'!$A:$AA,11,FALSE),VLOOKUP($B3697,'ALLL &lt;50B Database'!$A:$AA,11,FALSE)),"")</f>
        <v/>
      </c>
      <c r="D3697" t="str">
        <f t="shared" si="114"/>
        <v/>
      </c>
    </row>
    <row r="3698" spans="1:4" x14ac:dyDescent="0.25">
      <c r="A3698">
        <f t="shared" si="115"/>
        <v>3698</v>
      </c>
      <c r="B3698" t="e">
        <f>IF('Peer Comparison Tool'!$D$11="NR",INDEX('CECL &lt;50B Database'!$A:$A,MATCH(Workings!$A3698,'CECL &lt;50B Database'!$AI:$AI,0)),INDEX('ALLL &lt;50B Database'!$A:$A,MATCH(Workings!$A3698,'ALLL &lt;50B Database'!$AI:$AI,0)))</f>
        <v>#N/A</v>
      </c>
      <c r="C3698" s="3" t="str">
        <f>IFERROR(IFERROR(VLOOKUP($B3698,'CECL &lt;50B Database'!$A:$AA,11,FALSE),VLOOKUP($B3698,'ALLL &lt;50B Database'!$A:$AA,11,FALSE)),"")</f>
        <v/>
      </c>
      <c r="D3698" t="str">
        <f t="shared" si="114"/>
        <v/>
      </c>
    </row>
    <row r="3699" spans="1:4" x14ac:dyDescent="0.25">
      <c r="A3699">
        <f t="shared" si="115"/>
        <v>3699</v>
      </c>
      <c r="B3699" t="e">
        <f>IF('Peer Comparison Tool'!$D$11="NR",INDEX('CECL &lt;50B Database'!$A:$A,MATCH(Workings!$A3699,'CECL &lt;50B Database'!$AI:$AI,0)),INDEX('ALLL &lt;50B Database'!$A:$A,MATCH(Workings!$A3699,'ALLL &lt;50B Database'!$AI:$AI,0)))</f>
        <v>#N/A</v>
      </c>
      <c r="C3699" s="3" t="str">
        <f>IFERROR(IFERROR(VLOOKUP($B3699,'CECL &lt;50B Database'!$A:$AA,11,FALSE),VLOOKUP($B3699,'ALLL &lt;50B Database'!$A:$AA,11,FALSE)),"")</f>
        <v/>
      </c>
      <c r="D3699" t="str">
        <f t="shared" si="114"/>
        <v/>
      </c>
    </row>
    <row r="3700" spans="1:4" x14ac:dyDescent="0.25">
      <c r="A3700">
        <f t="shared" si="115"/>
        <v>3700</v>
      </c>
      <c r="B3700" t="e">
        <f>IF('Peer Comparison Tool'!$D$11="NR",INDEX('CECL &lt;50B Database'!$A:$A,MATCH(Workings!$A3700,'CECL &lt;50B Database'!$AI:$AI,0)),INDEX('ALLL &lt;50B Database'!$A:$A,MATCH(Workings!$A3700,'ALLL &lt;50B Database'!$AI:$AI,0)))</f>
        <v>#N/A</v>
      </c>
      <c r="C3700" s="3" t="str">
        <f>IFERROR(IFERROR(VLOOKUP($B3700,'CECL &lt;50B Database'!$A:$AA,11,FALSE),VLOOKUP($B3700,'ALLL &lt;50B Database'!$A:$AA,11,FALSE)),"")</f>
        <v/>
      </c>
      <c r="D3700" t="str">
        <f t="shared" si="114"/>
        <v/>
      </c>
    </row>
    <row r="3701" spans="1:4" x14ac:dyDescent="0.25">
      <c r="A3701">
        <f t="shared" si="115"/>
        <v>3701</v>
      </c>
      <c r="B3701" t="e">
        <f>IF('Peer Comparison Tool'!$D$11="NR",INDEX('CECL &lt;50B Database'!$A:$A,MATCH(Workings!$A3701,'CECL &lt;50B Database'!$AI:$AI,0)),INDEX('ALLL &lt;50B Database'!$A:$A,MATCH(Workings!$A3701,'ALLL &lt;50B Database'!$AI:$AI,0)))</f>
        <v>#N/A</v>
      </c>
      <c r="C3701" s="3" t="str">
        <f>IFERROR(IFERROR(VLOOKUP($B3701,'CECL &lt;50B Database'!$A:$AA,11,FALSE),VLOOKUP($B3701,'ALLL &lt;50B Database'!$A:$AA,11,FALSE)),"")</f>
        <v/>
      </c>
      <c r="D3701" t="str">
        <f t="shared" si="114"/>
        <v/>
      </c>
    </row>
    <row r="3702" spans="1:4" x14ac:dyDescent="0.25">
      <c r="A3702">
        <f t="shared" si="115"/>
        <v>3702</v>
      </c>
      <c r="B3702" t="e">
        <f>IF('Peer Comparison Tool'!$D$11="NR",INDEX('CECL &lt;50B Database'!$A:$A,MATCH(Workings!$A3702,'CECL &lt;50B Database'!$AI:$AI,0)),INDEX('ALLL &lt;50B Database'!$A:$A,MATCH(Workings!$A3702,'ALLL &lt;50B Database'!$AI:$AI,0)))</f>
        <v>#N/A</v>
      </c>
      <c r="C3702" s="3" t="str">
        <f>IFERROR(IFERROR(VLOOKUP($B3702,'CECL &lt;50B Database'!$A:$AA,11,FALSE),VLOOKUP($B3702,'ALLL &lt;50B Database'!$A:$AA,11,FALSE)),"")</f>
        <v/>
      </c>
      <c r="D3702" t="str">
        <f t="shared" si="114"/>
        <v/>
      </c>
    </row>
    <row r="3703" spans="1:4" x14ac:dyDescent="0.25">
      <c r="A3703">
        <f t="shared" si="115"/>
        <v>3703</v>
      </c>
      <c r="B3703" t="e">
        <f>IF('Peer Comparison Tool'!$D$11="NR",INDEX('CECL &lt;50B Database'!$A:$A,MATCH(Workings!$A3703,'CECL &lt;50B Database'!$AI:$AI,0)),INDEX('ALLL &lt;50B Database'!$A:$A,MATCH(Workings!$A3703,'ALLL &lt;50B Database'!$AI:$AI,0)))</f>
        <v>#N/A</v>
      </c>
      <c r="C3703" s="3" t="str">
        <f>IFERROR(IFERROR(VLOOKUP($B3703,'CECL &lt;50B Database'!$A:$AA,11,FALSE),VLOOKUP($B3703,'ALLL &lt;50B Database'!$A:$AA,11,FALSE)),"")</f>
        <v/>
      </c>
      <c r="D3703" t="str">
        <f t="shared" si="114"/>
        <v/>
      </c>
    </row>
    <row r="3704" spans="1:4" x14ac:dyDescent="0.25">
      <c r="A3704">
        <f t="shared" si="115"/>
        <v>3704</v>
      </c>
      <c r="B3704" t="e">
        <f>IF('Peer Comparison Tool'!$D$11="NR",INDEX('CECL &lt;50B Database'!$A:$A,MATCH(Workings!$A3704,'CECL &lt;50B Database'!$AI:$AI,0)),INDEX('ALLL &lt;50B Database'!$A:$A,MATCH(Workings!$A3704,'ALLL &lt;50B Database'!$AI:$AI,0)))</f>
        <v>#N/A</v>
      </c>
      <c r="C3704" s="3" t="str">
        <f>IFERROR(IFERROR(VLOOKUP($B3704,'CECL &lt;50B Database'!$A:$AA,11,FALSE),VLOOKUP($B3704,'ALLL &lt;50B Database'!$A:$AA,11,FALSE)),"")</f>
        <v/>
      </c>
      <c r="D3704" t="str">
        <f t="shared" si="114"/>
        <v/>
      </c>
    </row>
    <row r="3705" spans="1:4" x14ac:dyDescent="0.25">
      <c r="A3705">
        <f t="shared" si="115"/>
        <v>3705</v>
      </c>
      <c r="B3705" t="e">
        <f>IF('Peer Comparison Tool'!$D$11="NR",INDEX('CECL &lt;50B Database'!$A:$A,MATCH(Workings!$A3705,'CECL &lt;50B Database'!$AI:$AI,0)),INDEX('ALLL &lt;50B Database'!$A:$A,MATCH(Workings!$A3705,'ALLL &lt;50B Database'!$AI:$AI,0)))</f>
        <v>#N/A</v>
      </c>
      <c r="C3705" s="3" t="str">
        <f>IFERROR(IFERROR(VLOOKUP($B3705,'CECL &lt;50B Database'!$A:$AA,11,FALSE),VLOOKUP($B3705,'ALLL &lt;50B Database'!$A:$AA,11,FALSE)),"")</f>
        <v/>
      </c>
      <c r="D3705" t="str">
        <f t="shared" si="114"/>
        <v/>
      </c>
    </row>
    <row r="3706" spans="1:4" x14ac:dyDescent="0.25">
      <c r="A3706">
        <f t="shared" si="115"/>
        <v>3706</v>
      </c>
      <c r="B3706" t="e">
        <f>IF('Peer Comparison Tool'!$D$11="NR",INDEX('CECL &lt;50B Database'!$A:$A,MATCH(Workings!$A3706,'CECL &lt;50B Database'!$AI:$AI,0)),INDEX('ALLL &lt;50B Database'!$A:$A,MATCH(Workings!$A3706,'ALLL &lt;50B Database'!$AI:$AI,0)))</f>
        <v>#N/A</v>
      </c>
      <c r="C3706" s="3" t="str">
        <f>IFERROR(IFERROR(VLOOKUP($B3706,'CECL &lt;50B Database'!$A:$AA,11,FALSE),VLOOKUP($B3706,'ALLL &lt;50B Database'!$A:$AA,11,FALSE)),"")</f>
        <v/>
      </c>
      <c r="D3706" t="str">
        <f t="shared" si="114"/>
        <v/>
      </c>
    </row>
    <row r="3707" spans="1:4" x14ac:dyDescent="0.25">
      <c r="A3707">
        <f t="shared" si="115"/>
        <v>3707</v>
      </c>
      <c r="B3707" t="e">
        <f>IF('Peer Comparison Tool'!$D$11="NR",INDEX('CECL &lt;50B Database'!$A:$A,MATCH(Workings!$A3707,'CECL &lt;50B Database'!$AI:$AI,0)),INDEX('ALLL &lt;50B Database'!$A:$A,MATCH(Workings!$A3707,'ALLL &lt;50B Database'!$AI:$AI,0)))</f>
        <v>#N/A</v>
      </c>
      <c r="C3707" s="3" t="str">
        <f>IFERROR(IFERROR(VLOOKUP($B3707,'CECL &lt;50B Database'!$A:$AA,11,FALSE),VLOOKUP($B3707,'ALLL &lt;50B Database'!$A:$AA,11,FALSE)),"")</f>
        <v/>
      </c>
      <c r="D3707" t="str">
        <f t="shared" si="114"/>
        <v/>
      </c>
    </row>
    <row r="3708" spans="1:4" x14ac:dyDescent="0.25">
      <c r="A3708">
        <f t="shared" si="115"/>
        <v>3708</v>
      </c>
      <c r="B3708" t="e">
        <f>IF('Peer Comparison Tool'!$D$11="NR",INDEX('CECL &lt;50B Database'!$A:$A,MATCH(Workings!$A3708,'CECL &lt;50B Database'!$AI:$AI,0)),INDEX('ALLL &lt;50B Database'!$A:$A,MATCH(Workings!$A3708,'ALLL &lt;50B Database'!$AI:$AI,0)))</f>
        <v>#N/A</v>
      </c>
      <c r="C3708" s="3" t="str">
        <f>IFERROR(IFERROR(VLOOKUP($B3708,'CECL &lt;50B Database'!$A:$AA,11,FALSE),VLOOKUP($B3708,'ALLL &lt;50B Database'!$A:$AA,11,FALSE)),"")</f>
        <v/>
      </c>
      <c r="D3708" t="str">
        <f t="shared" si="114"/>
        <v/>
      </c>
    </row>
    <row r="3709" spans="1:4" x14ac:dyDescent="0.25">
      <c r="A3709">
        <f t="shared" si="115"/>
        <v>3709</v>
      </c>
      <c r="B3709" t="e">
        <f>IF('Peer Comparison Tool'!$D$11="NR",INDEX('CECL &lt;50B Database'!$A:$A,MATCH(Workings!$A3709,'CECL &lt;50B Database'!$AI:$AI,0)),INDEX('ALLL &lt;50B Database'!$A:$A,MATCH(Workings!$A3709,'ALLL &lt;50B Database'!$AI:$AI,0)))</f>
        <v>#N/A</v>
      </c>
      <c r="C3709" s="3" t="str">
        <f>IFERROR(IFERROR(VLOOKUP($B3709,'CECL &lt;50B Database'!$A:$AA,11,FALSE),VLOOKUP($B3709,'ALLL &lt;50B Database'!$A:$AA,11,FALSE)),"")</f>
        <v/>
      </c>
      <c r="D3709" t="str">
        <f t="shared" si="114"/>
        <v/>
      </c>
    </row>
    <row r="3710" spans="1:4" x14ac:dyDescent="0.25">
      <c r="A3710">
        <f t="shared" si="115"/>
        <v>3710</v>
      </c>
      <c r="B3710" t="e">
        <f>IF('Peer Comparison Tool'!$D$11="NR",INDEX('CECL &lt;50B Database'!$A:$A,MATCH(Workings!$A3710,'CECL &lt;50B Database'!$AI:$AI,0)),INDEX('ALLL &lt;50B Database'!$A:$A,MATCH(Workings!$A3710,'ALLL &lt;50B Database'!$AI:$AI,0)))</f>
        <v>#N/A</v>
      </c>
      <c r="C3710" s="3" t="str">
        <f>IFERROR(IFERROR(VLOOKUP($B3710,'CECL &lt;50B Database'!$A:$AA,11,FALSE),VLOOKUP($B3710,'ALLL &lt;50B Database'!$A:$AA,11,FALSE)),"")</f>
        <v/>
      </c>
      <c r="D3710" t="str">
        <f t="shared" si="114"/>
        <v/>
      </c>
    </row>
    <row r="3711" spans="1:4" x14ac:dyDescent="0.25">
      <c r="A3711">
        <f t="shared" si="115"/>
        <v>3711</v>
      </c>
      <c r="B3711" t="e">
        <f>IF('Peer Comparison Tool'!$D$11="NR",INDEX('CECL &lt;50B Database'!$A:$A,MATCH(Workings!$A3711,'CECL &lt;50B Database'!$AI:$AI,0)),INDEX('ALLL &lt;50B Database'!$A:$A,MATCH(Workings!$A3711,'ALLL &lt;50B Database'!$AI:$AI,0)))</f>
        <v>#N/A</v>
      </c>
      <c r="C3711" s="3" t="str">
        <f>IFERROR(IFERROR(VLOOKUP($B3711,'CECL &lt;50B Database'!$A:$AA,11,FALSE),VLOOKUP($B3711,'ALLL &lt;50B Database'!$A:$AA,11,FALSE)),"")</f>
        <v/>
      </c>
      <c r="D3711" t="str">
        <f t="shared" si="114"/>
        <v/>
      </c>
    </row>
    <row r="3712" spans="1:4" x14ac:dyDescent="0.25">
      <c r="A3712">
        <f t="shared" si="115"/>
        <v>3712</v>
      </c>
      <c r="B3712" t="e">
        <f>IF('Peer Comparison Tool'!$D$11="NR",INDEX('CECL &lt;50B Database'!$A:$A,MATCH(Workings!$A3712,'CECL &lt;50B Database'!$AI:$AI,0)),INDEX('ALLL &lt;50B Database'!$A:$A,MATCH(Workings!$A3712,'ALLL &lt;50B Database'!$AI:$AI,0)))</f>
        <v>#N/A</v>
      </c>
      <c r="C3712" s="3" t="str">
        <f>IFERROR(IFERROR(VLOOKUP($B3712,'CECL &lt;50B Database'!$A:$AA,11,FALSE),VLOOKUP($B3712,'ALLL &lt;50B Database'!$A:$AA,11,FALSE)),"")</f>
        <v/>
      </c>
      <c r="D3712" t="str">
        <f t="shared" si="114"/>
        <v/>
      </c>
    </row>
    <row r="3713" spans="1:4" x14ac:dyDescent="0.25">
      <c r="A3713">
        <f t="shared" si="115"/>
        <v>3713</v>
      </c>
      <c r="B3713" t="e">
        <f>IF('Peer Comparison Tool'!$D$11="NR",INDEX('CECL &lt;50B Database'!$A:$A,MATCH(Workings!$A3713,'CECL &lt;50B Database'!$AI:$AI,0)),INDEX('ALLL &lt;50B Database'!$A:$A,MATCH(Workings!$A3713,'ALLL &lt;50B Database'!$AI:$AI,0)))</f>
        <v>#N/A</v>
      </c>
      <c r="C3713" s="3" t="str">
        <f>IFERROR(IFERROR(VLOOKUP($B3713,'CECL &lt;50B Database'!$A:$AA,11,FALSE),VLOOKUP($B3713,'ALLL &lt;50B Database'!$A:$AA,11,FALSE)),"")</f>
        <v/>
      </c>
      <c r="D3713" t="str">
        <f t="shared" si="114"/>
        <v/>
      </c>
    </row>
    <row r="3714" spans="1:4" x14ac:dyDescent="0.25">
      <c r="A3714">
        <f t="shared" si="115"/>
        <v>3714</v>
      </c>
      <c r="B3714" t="e">
        <f>IF('Peer Comparison Tool'!$D$11="NR",INDEX('CECL &lt;50B Database'!$A:$A,MATCH(Workings!$A3714,'CECL &lt;50B Database'!$AI:$AI,0)),INDEX('ALLL &lt;50B Database'!$A:$A,MATCH(Workings!$A3714,'ALLL &lt;50B Database'!$AI:$AI,0)))</f>
        <v>#N/A</v>
      </c>
      <c r="C3714" s="3" t="str">
        <f>IFERROR(IFERROR(VLOOKUP($B3714,'CECL &lt;50B Database'!$A:$AA,11,FALSE),VLOOKUP($B3714,'ALLL &lt;50B Database'!$A:$AA,11,FALSE)),"")</f>
        <v/>
      </c>
      <c r="D3714" t="str">
        <f t="shared" ref="D3714:D3777" si="116">IFERROR(RANK($C3714,$C$1:$C$5000,0),"")</f>
        <v/>
      </c>
    </row>
    <row r="3715" spans="1:4" x14ac:dyDescent="0.25">
      <c r="A3715">
        <f t="shared" si="115"/>
        <v>3715</v>
      </c>
      <c r="B3715" t="e">
        <f>IF('Peer Comparison Tool'!$D$11="NR",INDEX('CECL &lt;50B Database'!$A:$A,MATCH(Workings!$A3715,'CECL &lt;50B Database'!$AI:$AI,0)),INDEX('ALLL &lt;50B Database'!$A:$A,MATCH(Workings!$A3715,'ALLL &lt;50B Database'!$AI:$AI,0)))</f>
        <v>#N/A</v>
      </c>
      <c r="C3715" s="3" t="str">
        <f>IFERROR(IFERROR(VLOOKUP($B3715,'CECL &lt;50B Database'!$A:$AA,11,FALSE),VLOOKUP($B3715,'ALLL &lt;50B Database'!$A:$AA,11,FALSE)),"")</f>
        <v/>
      </c>
      <c r="D3715" t="str">
        <f t="shared" si="116"/>
        <v/>
      </c>
    </row>
    <row r="3716" spans="1:4" x14ac:dyDescent="0.25">
      <c r="A3716">
        <f t="shared" ref="A3716:A3779" si="117">A3715+1</f>
        <v>3716</v>
      </c>
      <c r="B3716" t="e">
        <f>IF('Peer Comparison Tool'!$D$11="NR",INDEX('CECL &lt;50B Database'!$A:$A,MATCH(Workings!$A3716,'CECL &lt;50B Database'!$AI:$AI,0)),INDEX('ALLL &lt;50B Database'!$A:$A,MATCH(Workings!$A3716,'ALLL &lt;50B Database'!$AI:$AI,0)))</f>
        <v>#N/A</v>
      </c>
      <c r="C3716" s="3" t="str">
        <f>IFERROR(IFERROR(VLOOKUP($B3716,'CECL &lt;50B Database'!$A:$AA,11,FALSE),VLOOKUP($B3716,'ALLL &lt;50B Database'!$A:$AA,11,FALSE)),"")</f>
        <v/>
      </c>
      <c r="D3716" t="str">
        <f t="shared" si="116"/>
        <v/>
      </c>
    </row>
    <row r="3717" spans="1:4" x14ac:dyDescent="0.25">
      <c r="A3717">
        <f t="shared" si="117"/>
        <v>3717</v>
      </c>
      <c r="B3717" t="e">
        <f>IF('Peer Comparison Tool'!$D$11="NR",INDEX('CECL &lt;50B Database'!$A:$A,MATCH(Workings!$A3717,'CECL &lt;50B Database'!$AI:$AI,0)),INDEX('ALLL &lt;50B Database'!$A:$A,MATCH(Workings!$A3717,'ALLL &lt;50B Database'!$AI:$AI,0)))</f>
        <v>#N/A</v>
      </c>
      <c r="C3717" s="3" t="str">
        <f>IFERROR(IFERROR(VLOOKUP($B3717,'CECL &lt;50B Database'!$A:$AA,11,FALSE),VLOOKUP($B3717,'ALLL &lt;50B Database'!$A:$AA,11,FALSE)),"")</f>
        <v/>
      </c>
      <c r="D3717" t="str">
        <f t="shared" si="116"/>
        <v/>
      </c>
    </row>
    <row r="3718" spans="1:4" x14ac:dyDescent="0.25">
      <c r="A3718">
        <f t="shared" si="117"/>
        <v>3718</v>
      </c>
      <c r="B3718" t="e">
        <f>IF('Peer Comparison Tool'!$D$11="NR",INDEX('CECL &lt;50B Database'!$A:$A,MATCH(Workings!$A3718,'CECL &lt;50B Database'!$AI:$AI,0)),INDEX('ALLL &lt;50B Database'!$A:$A,MATCH(Workings!$A3718,'ALLL &lt;50B Database'!$AI:$AI,0)))</f>
        <v>#N/A</v>
      </c>
      <c r="C3718" s="3" t="str">
        <f>IFERROR(IFERROR(VLOOKUP($B3718,'CECL &lt;50B Database'!$A:$AA,11,FALSE),VLOOKUP($B3718,'ALLL &lt;50B Database'!$A:$AA,11,FALSE)),"")</f>
        <v/>
      </c>
      <c r="D3718" t="str">
        <f t="shared" si="116"/>
        <v/>
      </c>
    </row>
    <row r="3719" spans="1:4" x14ac:dyDescent="0.25">
      <c r="A3719">
        <f t="shared" si="117"/>
        <v>3719</v>
      </c>
      <c r="B3719" t="e">
        <f>IF('Peer Comparison Tool'!$D$11="NR",INDEX('CECL &lt;50B Database'!$A:$A,MATCH(Workings!$A3719,'CECL &lt;50B Database'!$AI:$AI,0)),INDEX('ALLL &lt;50B Database'!$A:$A,MATCH(Workings!$A3719,'ALLL &lt;50B Database'!$AI:$AI,0)))</f>
        <v>#N/A</v>
      </c>
      <c r="C3719" s="3" t="str">
        <f>IFERROR(IFERROR(VLOOKUP($B3719,'CECL &lt;50B Database'!$A:$AA,11,FALSE),VLOOKUP($B3719,'ALLL &lt;50B Database'!$A:$AA,11,FALSE)),"")</f>
        <v/>
      </c>
      <c r="D3719" t="str">
        <f t="shared" si="116"/>
        <v/>
      </c>
    </row>
    <row r="3720" spans="1:4" x14ac:dyDescent="0.25">
      <c r="A3720">
        <f t="shared" si="117"/>
        <v>3720</v>
      </c>
      <c r="B3720" t="e">
        <f>IF('Peer Comparison Tool'!$D$11="NR",INDEX('CECL &lt;50B Database'!$A:$A,MATCH(Workings!$A3720,'CECL &lt;50B Database'!$AI:$AI,0)),INDEX('ALLL &lt;50B Database'!$A:$A,MATCH(Workings!$A3720,'ALLL &lt;50B Database'!$AI:$AI,0)))</f>
        <v>#N/A</v>
      </c>
      <c r="C3720" s="3" t="str">
        <f>IFERROR(IFERROR(VLOOKUP($B3720,'CECL &lt;50B Database'!$A:$AA,11,FALSE),VLOOKUP($B3720,'ALLL &lt;50B Database'!$A:$AA,11,FALSE)),"")</f>
        <v/>
      </c>
      <c r="D3720" t="str">
        <f t="shared" si="116"/>
        <v/>
      </c>
    </row>
    <row r="3721" spans="1:4" x14ac:dyDescent="0.25">
      <c r="A3721">
        <f t="shared" si="117"/>
        <v>3721</v>
      </c>
      <c r="B3721" t="e">
        <f>IF('Peer Comparison Tool'!$D$11="NR",INDEX('CECL &lt;50B Database'!$A:$A,MATCH(Workings!$A3721,'CECL &lt;50B Database'!$AI:$AI,0)),INDEX('ALLL &lt;50B Database'!$A:$A,MATCH(Workings!$A3721,'ALLL &lt;50B Database'!$AI:$AI,0)))</f>
        <v>#N/A</v>
      </c>
      <c r="C3721" s="3" t="str">
        <f>IFERROR(IFERROR(VLOOKUP($B3721,'CECL &lt;50B Database'!$A:$AA,11,FALSE),VLOOKUP($B3721,'ALLL &lt;50B Database'!$A:$AA,11,FALSE)),"")</f>
        <v/>
      </c>
      <c r="D3721" t="str">
        <f t="shared" si="116"/>
        <v/>
      </c>
    </row>
    <row r="3722" spans="1:4" x14ac:dyDescent="0.25">
      <c r="A3722">
        <f t="shared" si="117"/>
        <v>3722</v>
      </c>
      <c r="B3722" t="e">
        <f>IF('Peer Comparison Tool'!$D$11="NR",INDEX('CECL &lt;50B Database'!$A:$A,MATCH(Workings!$A3722,'CECL &lt;50B Database'!$AI:$AI,0)),INDEX('ALLL &lt;50B Database'!$A:$A,MATCH(Workings!$A3722,'ALLL &lt;50B Database'!$AI:$AI,0)))</f>
        <v>#N/A</v>
      </c>
      <c r="C3722" s="3" t="str">
        <f>IFERROR(IFERROR(VLOOKUP($B3722,'CECL &lt;50B Database'!$A:$AA,11,FALSE),VLOOKUP($B3722,'ALLL &lt;50B Database'!$A:$AA,11,FALSE)),"")</f>
        <v/>
      </c>
      <c r="D3722" t="str">
        <f t="shared" si="116"/>
        <v/>
      </c>
    </row>
    <row r="3723" spans="1:4" x14ac:dyDescent="0.25">
      <c r="A3723">
        <f t="shared" si="117"/>
        <v>3723</v>
      </c>
      <c r="B3723" t="e">
        <f>IF('Peer Comparison Tool'!$D$11="NR",INDEX('CECL &lt;50B Database'!$A:$A,MATCH(Workings!$A3723,'CECL &lt;50B Database'!$AI:$AI,0)),INDEX('ALLL &lt;50B Database'!$A:$A,MATCH(Workings!$A3723,'ALLL &lt;50B Database'!$AI:$AI,0)))</f>
        <v>#N/A</v>
      </c>
      <c r="C3723" s="3" t="str">
        <f>IFERROR(IFERROR(VLOOKUP($B3723,'CECL &lt;50B Database'!$A:$AA,11,FALSE),VLOOKUP($B3723,'ALLL &lt;50B Database'!$A:$AA,11,FALSE)),"")</f>
        <v/>
      </c>
      <c r="D3723" t="str">
        <f t="shared" si="116"/>
        <v/>
      </c>
    </row>
    <row r="3724" spans="1:4" x14ac:dyDescent="0.25">
      <c r="A3724">
        <f t="shared" si="117"/>
        <v>3724</v>
      </c>
      <c r="B3724" t="e">
        <f>IF('Peer Comparison Tool'!$D$11="NR",INDEX('CECL &lt;50B Database'!$A:$A,MATCH(Workings!$A3724,'CECL &lt;50B Database'!$AI:$AI,0)),INDEX('ALLL &lt;50B Database'!$A:$A,MATCH(Workings!$A3724,'ALLL &lt;50B Database'!$AI:$AI,0)))</f>
        <v>#N/A</v>
      </c>
      <c r="C3724" s="3" t="str">
        <f>IFERROR(IFERROR(VLOOKUP($B3724,'CECL &lt;50B Database'!$A:$AA,11,FALSE),VLOOKUP($B3724,'ALLL &lt;50B Database'!$A:$AA,11,FALSE)),"")</f>
        <v/>
      </c>
      <c r="D3724" t="str">
        <f t="shared" si="116"/>
        <v/>
      </c>
    </row>
    <row r="3725" spans="1:4" x14ac:dyDescent="0.25">
      <c r="A3725">
        <f t="shared" si="117"/>
        <v>3725</v>
      </c>
      <c r="B3725" t="e">
        <f>IF('Peer Comparison Tool'!$D$11="NR",INDEX('CECL &lt;50B Database'!$A:$A,MATCH(Workings!$A3725,'CECL &lt;50B Database'!$AI:$AI,0)),INDEX('ALLL &lt;50B Database'!$A:$A,MATCH(Workings!$A3725,'ALLL &lt;50B Database'!$AI:$AI,0)))</f>
        <v>#N/A</v>
      </c>
      <c r="C3725" s="3" t="str">
        <f>IFERROR(IFERROR(VLOOKUP($B3725,'CECL &lt;50B Database'!$A:$AA,11,FALSE),VLOOKUP($B3725,'ALLL &lt;50B Database'!$A:$AA,11,FALSE)),"")</f>
        <v/>
      </c>
      <c r="D3725" t="str">
        <f t="shared" si="116"/>
        <v/>
      </c>
    </row>
    <row r="3726" spans="1:4" x14ac:dyDescent="0.25">
      <c r="A3726">
        <f t="shared" si="117"/>
        <v>3726</v>
      </c>
      <c r="B3726" t="e">
        <f>IF('Peer Comparison Tool'!$D$11="NR",INDEX('CECL &lt;50B Database'!$A:$A,MATCH(Workings!$A3726,'CECL &lt;50B Database'!$AI:$AI,0)),INDEX('ALLL &lt;50B Database'!$A:$A,MATCH(Workings!$A3726,'ALLL &lt;50B Database'!$AI:$AI,0)))</f>
        <v>#N/A</v>
      </c>
      <c r="C3726" s="3" t="str">
        <f>IFERROR(IFERROR(VLOOKUP($B3726,'CECL &lt;50B Database'!$A:$AA,11,FALSE),VLOOKUP($B3726,'ALLL &lt;50B Database'!$A:$AA,11,FALSE)),"")</f>
        <v/>
      </c>
      <c r="D3726" t="str">
        <f t="shared" si="116"/>
        <v/>
      </c>
    </row>
    <row r="3727" spans="1:4" x14ac:dyDescent="0.25">
      <c r="A3727">
        <f t="shared" si="117"/>
        <v>3727</v>
      </c>
      <c r="B3727" t="e">
        <f>IF('Peer Comparison Tool'!$D$11="NR",INDEX('CECL &lt;50B Database'!$A:$A,MATCH(Workings!$A3727,'CECL &lt;50B Database'!$AI:$AI,0)),INDEX('ALLL &lt;50B Database'!$A:$A,MATCH(Workings!$A3727,'ALLL &lt;50B Database'!$AI:$AI,0)))</f>
        <v>#N/A</v>
      </c>
      <c r="C3727" s="3" t="str">
        <f>IFERROR(IFERROR(VLOOKUP($B3727,'CECL &lt;50B Database'!$A:$AA,11,FALSE),VLOOKUP($B3727,'ALLL &lt;50B Database'!$A:$AA,11,FALSE)),"")</f>
        <v/>
      </c>
      <c r="D3727" t="str">
        <f t="shared" si="116"/>
        <v/>
      </c>
    </row>
    <row r="3728" spans="1:4" x14ac:dyDescent="0.25">
      <c r="A3728">
        <f t="shared" si="117"/>
        <v>3728</v>
      </c>
      <c r="B3728" t="e">
        <f>IF('Peer Comparison Tool'!$D$11="NR",INDEX('CECL &lt;50B Database'!$A:$A,MATCH(Workings!$A3728,'CECL &lt;50B Database'!$AI:$AI,0)),INDEX('ALLL &lt;50B Database'!$A:$A,MATCH(Workings!$A3728,'ALLL &lt;50B Database'!$AI:$AI,0)))</f>
        <v>#N/A</v>
      </c>
      <c r="C3728" s="3" t="str">
        <f>IFERROR(IFERROR(VLOOKUP($B3728,'CECL &lt;50B Database'!$A:$AA,11,FALSE),VLOOKUP($B3728,'ALLL &lt;50B Database'!$A:$AA,11,FALSE)),"")</f>
        <v/>
      </c>
      <c r="D3728" t="str">
        <f t="shared" si="116"/>
        <v/>
      </c>
    </row>
    <row r="3729" spans="1:4" x14ac:dyDescent="0.25">
      <c r="A3729">
        <f t="shared" si="117"/>
        <v>3729</v>
      </c>
      <c r="B3729" t="e">
        <f>IF('Peer Comparison Tool'!$D$11="NR",INDEX('CECL &lt;50B Database'!$A:$A,MATCH(Workings!$A3729,'CECL &lt;50B Database'!$AI:$AI,0)),INDEX('ALLL &lt;50B Database'!$A:$A,MATCH(Workings!$A3729,'ALLL &lt;50B Database'!$AI:$AI,0)))</f>
        <v>#N/A</v>
      </c>
      <c r="C3729" s="3" t="str">
        <f>IFERROR(IFERROR(VLOOKUP($B3729,'CECL &lt;50B Database'!$A:$AA,11,FALSE),VLOOKUP($B3729,'ALLL &lt;50B Database'!$A:$AA,11,FALSE)),"")</f>
        <v/>
      </c>
      <c r="D3729" t="str">
        <f t="shared" si="116"/>
        <v/>
      </c>
    </row>
    <row r="3730" spans="1:4" x14ac:dyDescent="0.25">
      <c r="A3730">
        <f t="shared" si="117"/>
        <v>3730</v>
      </c>
      <c r="B3730" t="e">
        <f>IF('Peer Comparison Tool'!$D$11="NR",INDEX('CECL &lt;50B Database'!$A:$A,MATCH(Workings!$A3730,'CECL &lt;50B Database'!$AI:$AI,0)),INDEX('ALLL &lt;50B Database'!$A:$A,MATCH(Workings!$A3730,'ALLL &lt;50B Database'!$AI:$AI,0)))</f>
        <v>#N/A</v>
      </c>
      <c r="C3730" s="3" t="str">
        <f>IFERROR(IFERROR(VLOOKUP($B3730,'CECL &lt;50B Database'!$A:$AA,11,FALSE),VLOOKUP($B3730,'ALLL &lt;50B Database'!$A:$AA,11,FALSE)),"")</f>
        <v/>
      </c>
      <c r="D3730" t="str">
        <f t="shared" si="116"/>
        <v/>
      </c>
    </row>
    <row r="3731" spans="1:4" x14ac:dyDescent="0.25">
      <c r="A3731">
        <f t="shared" si="117"/>
        <v>3731</v>
      </c>
      <c r="B3731" t="e">
        <f>IF('Peer Comparison Tool'!$D$11="NR",INDEX('CECL &lt;50B Database'!$A:$A,MATCH(Workings!$A3731,'CECL &lt;50B Database'!$AI:$AI,0)),INDEX('ALLL &lt;50B Database'!$A:$A,MATCH(Workings!$A3731,'ALLL &lt;50B Database'!$AI:$AI,0)))</f>
        <v>#N/A</v>
      </c>
      <c r="C3731" s="3" t="str">
        <f>IFERROR(IFERROR(VLOOKUP($B3731,'CECL &lt;50B Database'!$A:$AA,11,FALSE),VLOOKUP($B3731,'ALLL &lt;50B Database'!$A:$AA,11,FALSE)),"")</f>
        <v/>
      </c>
      <c r="D3731" t="str">
        <f t="shared" si="116"/>
        <v/>
      </c>
    </row>
    <row r="3732" spans="1:4" x14ac:dyDescent="0.25">
      <c r="A3732">
        <f t="shared" si="117"/>
        <v>3732</v>
      </c>
      <c r="B3732" t="e">
        <f>IF('Peer Comparison Tool'!$D$11="NR",INDEX('CECL &lt;50B Database'!$A:$A,MATCH(Workings!$A3732,'CECL &lt;50B Database'!$AI:$AI,0)),INDEX('ALLL &lt;50B Database'!$A:$A,MATCH(Workings!$A3732,'ALLL &lt;50B Database'!$AI:$AI,0)))</f>
        <v>#N/A</v>
      </c>
      <c r="C3732" s="3" t="str">
        <f>IFERROR(IFERROR(VLOOKUP($B3732,'CECL &lt;50B Database'!$A:$AA,11,FALSE),VLOOKUP($B3732,'ALLL &lt;50B Database'!$A:$AA,11,FALSE)),"")</f>
        <v/>
      </c>
      <c r="D3732" t="str">
        <f t="shared" si="116"/>
        <v/>
      </c>
    </row>
    <row r="3733" spans="1:4" x14ac:dyDescent="0.25">
      <c r="A3733">
        <f t="shared" si="117"/>
        <v>3733</v>
      </c>
      <c r="B3733" t="e">
        <f>IF('Peer Comparison Tool'!$D$11="NR",INDEX('CECL &lt;50B Database'!$A:$A,MATCH(Workings!$A3733,'CECL &lt;50B Database'!$AI:$AI,0)),INDEX('ALLL &lt;50B Database'!$A:$A,MATCH(Workings!$A3733,'ALLL &lt;50B Database'!$AI:$AI,0)))</f>
        <v>#N/A</v>
      </c>
      <c r="C3733" s="3" t="str">
        <f>IFERROR(IFERROR(VLOOKUP($B3733,'CECL &lt;50B Database'!$A:$AA,11,FALSE),VLOOKUP($B3733,'ALLL &lt;50B Database'!$A:$AA,11,FALSE)),"")</f>
        <v/>
      </c>
      <c r="D3733" t="str">
        <f t="shared" si="116"/>
        <v/>
      </c>
    </row>
    <row r="3734" spans="1:4" x14ac:dyDescent="0.25">
      <c r="A3734">
        <f t="shared" si="117"/>
        <v>3734</v>
      </c>
      <c r="B3734" t="e">
        <f>IF('Peer Comparison Tool'!$D$11="NR",INDEX('CECL &lt;50B Database'!$A:$A,MATCH(Workings!$A3734,'CECL &lt;50B Database'!$AI:$AI,0)),INDEX('ALLL &lt;50B Database'!$A:$A,MATCH(Workings!$A3734,'ALLL &lt;50B Database'!$AI:$AI,0)))</f>
        <v>#N/A</v>
      </c>
      <c r="C3734" s="3" t="str">
        <f>IFERROR(IFERROR(VLOOKUP($B3734,'CECL &lt;50B Database'!$A:$AA,11,FALSE),VLOOKUP($B3734,'ALLL &lt;50B Database'!$A:$AA,11,FALSE)),"")</f>
        <v/>
      </c>
      <c r="D3734" t="str">
        <f t="shared" si="116"/>
        <v/>
      </c>
    </row>
    <row r="3735" spans="1:4" x14ac:dyDescent="0.25">
      <c r="A3735">
        <f t="shared" si="117"/>
        <v>3735</v>
      </c>
      <c r="B3735" t="e">
        <f>IF('Peer Comparison Tool'!$D$11="NR",INDEX('CECL &lt;50B Database'!$A:$A,MATCH(Workings!$A3735,'CECL &lt;50B Database'!$AI:$AI,0)),INDEX('ALLL &lt;50B Database'!$A:$A,MATCH(Workings!$A3735,'ALLL &lt;50B Database'!$AI:$AI,0)))</f>
        <v>#N/A</v>
      </c>
      <c r="C3735" s="3" t="str">
        <f>IFERROR(IFERROR(VLOOKUP($B3735,'CECL &lt;50B Database'!$A:$AA,11,FALSE),VLOOKUP($B3735,'ALLL &lt;50B Database'!$A:$AA,11,FALSE)),"")</f>
        <v/>
      </c>
      <c r="D3735" t="str">
        <f t="shared" si="116"/>
        <v/>
      </c>
    </row>
    <row r="3736" spans="1:4" x14ac:dyDescent="0.25">
      <c r="A3736">
        <f t="shared" si="117"/>
        <v>3736</v>
      </c>
      <c r="B3736" t="e">
        <f>IF('Peer Comparison Tool'!$D$11="NR",INDEX('CECL &lt;50B Database'!$A:$A,MATCH(Workings!$A3736,'CECL &lt;50B Database'!$AI:$AI,0)),INDEX('ALLL &lt;50B Database'!$A:$A,MATCH(Workings!$A3736,'ALLL &lt;50B Database'!$AI:$AI,0)))</f>
        <v>#N/A</v>
      </c>
      <c r="C3736" s="3" t="str">
        <f>IFERROR(IFERROR(VLOOKUP($B3736,'CECL &lt;50B Database'!$A:$AA,11,FALSE),VLOOKUP($B3736,'ALLL &lt;50B Database'!$A:$AA,11,FALSE)),"")</f>
        <v/>
      </c>
      <c r="D3736" t="str">
        <f t="shared" si="116"/>
        <v/>
      </c>
    </row>
    <row r="3737" spans="1:4" x14ac:dyDescent="0.25">
      <c r="A3737">
        <f t="shared" si="117"/>
        <v>3737</v>
      </c>
      <c r="B3737" t="e">
        <f>IF('Peer Comparison Tool'!$D$11="NR",INDEX('CECL &lt;50B Database'!$A:$A,MATCH(Workings!$A3737,'CECL &lt;50B Database'!$AI:$AI,0)),INDEX('ALLL &lt;50B Database'!$A:$A,MATCH(Workings!$A3737,'ALLL &lt;50B Database'!$AI:$AI,0)))</f>
        <v>#N/A</v>
      </c>
      <c r="C3737" s="3" t="str">
        <f>IFERROR(IFERROR(VLOOKUP($B3737,'CECL &lt;50B Database'!$A:$AA,11,FALSE),VLOOKUP($B3737,'ALLL &lt;50B Database'!$A:$AA,11,FALSE)),"")</f>
        <v/>
      </c>
      <c r="D3737" t="str">
        <f t="shared" si="116"/>
        <v/>
      </c>
    </row>
    <row r="3738" spans="1:4" x14ac:dyDescent="0.25">
      <c r="A3738">
        <f t="shared" si="117"/>
        <v>3738</v>
      </c>
      <c r="B3738" t="e">
        <f>IF('Peer Comparison Tool'!$D$11="NR",INDEX('CECL &lt;50B Database'!$A:$A,MATCH(Workings!$A3738,'CECL &lt;50B Database'!$AI:$AI,0)),INDEX('ALLL &lt;50B Database'!$A:$A,MATCH(Workings!$A3738,'ALLL &lt;50B Database'!$AI:$AI,0)))</f>
        <v>#N/A</v>
      </c>
      <c r="C3738" s="3" t="str">
        <f>IFERROR(IFERROR(VLOOKUP($B3738,'CECL &lt;50B Database'!$A:$AA,11,FALSE),VLOOKUP($B3738,'ALLL &lt;50B Database'!$A:$AA,11,FALSE)),"")</f>
        <v/>
      </c>
      <c r="D3738" t="str">
        <f t="shared" si="116"/>
        <v/>
      </c>
    </row>
    <row r="3739" spans="1:4" x14ac:dyDescent="0.25">
      <c r="A3739">
        <f t="shared" si="117"/>
        <v>3739</v>
      </c>
      <c r="B3739" t="e">
        <f>IF('Peer Comparison Tool'!$D$11="NR",INDEX('CECL &lt;50B Database'!$A:$A,MATCH(Workings!$A3739,'CECL &lt;50B Database'!$AI:$AI,0)),INDEX('ALLL &lt;50B Database'!$A:$A,MATCH(Workings!$A3739,'ALLL &lt;50B Database'!$AI:$AI,0)))</f>
        <v>#N/A</v>
      </c>
      <c r="C3739" s="3" t="str">
        <f>IFERROR(IFERROR(VLOOKUP($B3739,'CECL &lt;50B Database'!$A:$AA,11,FALSE),VLOOKUP($B3739,'ALLL &lt;50B Database'!$A:$AA,11,FALSE)),"")</f>
        <v/>
      </c>
      <c r="D3739" t="str">
        <f t="shared" si="116"/>
        <v/>
      </c>
    </row>
    <row r="3740" spans="1:4" x14ac:dyDescent="0.25">
      <c r="A3740">
        <f t="shared" si="117"/>
        <v>3740</v>
      </c>
      <c r="B3740" t="e">
        <f>IF('Peer Comparison Tool'!$D$11="NR",INDEX('CECL &lt;50B Database'!$A:$A,MATCH(Workings!$A3740,'CECL &lt;50B Database'!$AI:$AI,0)),INDEX('ALLL &lt;50B Database'!$A:$A,MATCH(Workings!$A3740,'ALLL &lt;50B Database'!$AI:$AI,0)))</f>
        <v>#N/A</v>
      </c>
      <c r="C3740" s="3" t="str">
        <f>IFERROR(IFERROR(VLOOKUP($B3740,'CECL &lt;50B Database'!$A:$AA,11,FALSE),VLOOKUP($B3740,'ALLL &lt;50B Database'!$A:$AA,11,FALSE)),"")</f>
        <v/>
      </c>
      <c r="D3740" t="str">
        <f t="shared" si="116"/>
        <v/>
      </c>
    </row>
    <row r="3741" spans="1:4" x14ac:dyDescent="0.25">
      <c r="A3741">
        <f t="shared" si="117"/>
        <v>3741</v>
      </c>
      <c r="B3741" t="e">
        <f>IF('Peer Comparison Tool'!$D$11="NR",INDEX('CECL &lt;50B Database'!$A:$A,MATCH(Workings!$A3741,'CECL &lt;50B Database'!$AI:$AI,0)),INDEX('ALLL &lt;50B Database'!$A:$A,MATCH(Workings!$A3741,'ALLL &lt;50B Database'!$AI:$AI,0)))</f>
        <v>#N/A</v>
      </c>
      <c r="C3741" s="3" t="str">
        <f>IFERROR(IFERROR(VLOOKUP($B3741,'CECL &lt;50B Database'!$A:$AA,11,FALSE),VLOOKUP($B3741,'ALLL &lt;50B Database'!$A:$AA,11,FALSE)),"")</f>
        <v/>
      </c>
      <c r="D3741" t="str">
        <f t="shared" si="116"/>
        <v/>
      </c>
    </row>
    <row r="3742" spans="1:4" x14ac:dyDescent="0.25">
      <c r="A3742">
        <f t="shared" si="117"/>
        <v>3742</v>
      </c>
      <c r="B3742" t="e">
        <f>IF('Peer Comparison Tool'!$D$11="NR",INDEX('CECL &lt;50B Database'!$A:$A,MATCH(Workings!$A3742,'CECL &lt;50B Database'!$AI:$AI,0)),INDEX('ALLL &lt;50B Database'!$A:$A,MATCH(Workings!$A3742,'ALLL &lt;50B Database'!$AI:$AI,0)))</f>
        <v>#N/A</v>
      </c>
      <c r="C3742" s="3" t="str">
        <f>IFERROR(IFERROR(VLOOKUP($B3742,'CECL &lt;50B Database'!$A:$AA,11,FALSE),VLOOKUP($B3742,'ALLL &lt;50B Database'!$A:$AA,11,FALSE)),"")</f>
        <v/>
      </c>
      <c r="D3742" t="str">
        <f t="shared" si="116"/>
        <v/>
      </c>
    </row>
    <row r="3743" spans="1:4" x14ac:dyDescent="0.25">
      <c r="A3743">
        <f t="shared" si="117"/>
        <v>3743</v>
      </c>
      <c r="B3743" t="e">
        <f>IF('Peer Comparison Tool'!$D$11="NR",INDEX('CECL &lt;50B Database'!$A:$A,MATCH(Workings!$A3743,'CECL &lt;50B Database'!$AI:$AI,0)),INDEX('ALLL &lt;50B Database'!$A:$A,MATCH(Workings!$A3743,'ALLL &lt;50B Database'!$AI:$AI,0)))</f>
        <v>#N/A</v>
      </c>
      <c r="C3743" s="3" t="str">
        <f>IFERROR(IFERROR(VLOOKUP($B3743,'CECL &lt;50B Database'!$A:$AA,11,FALSE),VLOOKUP($B3743,'ALLL &lt;50B Database'!$A:$AA,11,FALSE)),"")</f>
        <v/>
      </c>
      <c r="D3743" t="str">
        <f t="shared" si="116"/>
        <v/>
      </c>
    </row>
    <row r="3744" spans="1:4" x14ac:dyDescent="0.25">
      <c r="A3744">
        <f t="shared" si="117"/>
        <v>3744</v>
      </c>
      <c r="B3744" t="e">
        <f>IF('Peer Comparison Tool'!$D$11="NR",INDEX('CECL &lt;50B Database'!$A:$A,MATCH(Workings!$A3744,'CECL &lt;50B Database'!$AI:$AI,0)),INDEX('ALLL &lt;50B Database'!$A:$A,MATCH(Workings!$A3744,'ALLL &lt;50B Database'!$AI:$AI,0)))</f>
        <v>#N/A</v>
      </c>
      <c r="C3744" s="3" t="str">
        <f>IFERROR(IFERROR(VLOOKUP($B3744,'CECL &lt;50B Database'!$A:$AA,11,FALSE),VLOOKUP($B3744,'ALLL &lt;50B Database'!$A:$AA,11,FALSE)),"")</f>
        <v/>
      </c>
      <c r="D3744" t="str">
        <f t="shared" si="116"/>
        <v/>
      </c>
    </row>
    <row r="3745" spans="1:4" x14ac:dyDescent="0.25">
      <c r="A3745">
        <f t="shared" si="117"/>
        <v>3745</v>
      </c>
      <c r="B3745" t="e">
        <f>IF('Peer Comparison Tool'!$D$11="NR",INDEX('CECL &lt;50B Database'!$A:$A,MATCH(Workings!$A3745,'CECL &lt;50B Database'!$AI:$AI,0)),INDEX('ALLL &lt;50B Database'!$A:$A,MATCH(Workings!$A3745,'ALLL &lt;50B Database'!$AI:$AI,0)))</f>
        <v>#N/A</v>
      </c>
      <c r="C3745" s="3" t="str">
        <f>IFERROR(IFERROR(VLOOKUP($B3745,'CECL &lt;50B Database'!$A:$AA,11,FALSE),VLOOKUP($B3745,'ALLL &lt;50B Database'!$A:$AA,11,FALSE)),"")</f>
        <v/>
      </c>
      <c r="D3745" t="str">
        <f t="shared" si="116"/>
        <v/>
      </c>
    </row>
    <row r="3746" spans="1:4" x14ac:dyDescent="0.25">
      <c r="A3746">
        <f t="shared" si="117"/>
        <v>3746</v>
      </c>
      <c r="B3746" t="e">
        <f>IF('Peer Comparison Tool'!$D$11="NR",INDEX('CECL &lt;50B Database'!$A:$A,MATCH(Workings!$A3746,'CECL &lt;50B Database'!$AI:$AI,0)),INDEX('ALLL &lt;50B Database'!$A:$A,MATCH(Workings!$A3746,'ALLL &lt;50B Database'!$AI:$AI,0)))</f>
        <v>#N/A</v>
      </c>
      <c r="C3746" s="3" t="str">
        <f>IFERROR(IFERROR(VLOOKUP($B3746,'CECL &lt;50B Database'!$A:$AA,11,FALSE),VLOOKUP($B3746,'ALLL &lt;50B Database'!$A:$AA,11,FALSE)),"")</f>
        <v/>
      </c>
      <c r="D3746" t="str">
        <f t="shared" si="116"/>
        <v/>
      </c>
    </row>
    <row r="3747" spans="1:4" x14ac:dyDescent="0.25">
      <c r="A3747">
        <f t="shared" si="117"/>
        <v>3747</v>
      </c>
      <c r="B3747" t="e">
        <f>IF('Peer Comparison Tool'!$D$11="NR",INDEX('CECL &lt;50B Database'!$A:$A,MATCH(Workings!$A3747,'CECL &lt;50B Database'!$AI:$AI,0)),INDEX('ALLL &lt;50B Database'!$A:$A,MATCH(Workings!$A3747,'ALLL &lt;50B Database'!$AI:$AI,0)))</f>
        <v>#N/A</v>
      </c>
      <c r="C3747" s="3" t="str">
        <f>IFERROR(IFERROR(VLOOKUP($B3747,'CECL &lt;50B Database'!$A:$AA,11,FALSE),VLOOKUP($B3747,'ALLL &lt;50B Database'!$A:$AA,11,FALSE)),"")</f>
        <v/>
      </c>
      <c r="D3747" t="str">
        <f t="shared" si="116"/>
        <v/>
      </c>
    </row>
    <row r="3748" spans="1:4" x14ac:dyDescent="0.25">
      <c r="A3748">
        <f t="shared" si="117"/>
        <v>3748</v>
      </c>
      <c r="B3748" t="e">
        <f>IF('Peer Comparison Tool'!$D$11="NR",INDEX('CECL &lt;50B Database'!$A:$A,MATCH(Workings!$A3748,'CECL &lt;50B Database'!$AI:$AI,0)),INDEX('ALLL &lt;50B Database'!$A:$A,MATCH(Workings!$A3748,'ALLL &lt;50B Database'!$AI:$AI,0)))</f>
        <v>#N/A</v>
      </c>
      <c r="C3748" s="3" t="str">
        <f>IFERROR(IFERROR(VLOOKUP($B3748,'CECL &lt;50B Database'!$A:$AA,11,FALSE),VLOOKUP($B3748,'ALLL &lt;50B Database'!$A:$AA,11,FALSE)),"")</f>
        <v/>
      </c>
      <c r="D3748" t="str">
        <f t="shared" si="116"/>
        <v/>
      </c>
    </row>
    <row r="3749" spans="1:4" x14ac:dyDescent="0.25">
      <c r="A3749">
        <f t="shared" si="117"/>
        <v>3749</v>
      </c>
      <c r="B3749" t="e">
        <f>IF('Peer Comparison Tool'!$D$11="NR",INDEX('CECL &lt;50B Database'!$A:$A,MATCH(Workings!$A3749,'CECL &lt;50B Database'!$AI:$AI,0)),INDEX('ALLL &lt;50B Database'!$A:$A,MATCH(Workings!$A3749,'ALLL &lt;50B Database'!$AI:$AI,0)))</f>
        <v>#N/A</v>
      </c>
      <c r="C3749" s="3" t="str">
        <f>IFERROR(IFERROR(VLOOKUP($B3749,'CECL &lt;50B Database'!$A:$AA,11,FALSE),VLOOKUP($B3749,'ALLL &lt;50B Database'!$A:$AA,11,FALSE)),"")</f>
        <v/>
      </c>
      <c r="D3749" t="str">
        <f t="shared" si="116"/>
        <v/>
      </c>
    </row>
    <row r="3750" spans="1:4" x14ac:dyDescent="0.25">
      <c r="A3750">
        <f t="shared" si="117"/>
        <v>3750</v>
      </c>
      <c r="B3750" t="e">
        <f>IF('Peer Comparison Tool'!$D$11="NR",INDEX('CECL &lt;50B Database'!$A:$A,MATCH(Workings!$A3750,'CECL &lt;50B Database'!$AI:$AI,0)),INDEX('ALLL &lt;50B Database'!$A:$A,MATCH(Workings!$A3750,'ALLL &lt;50B Database'!$AI:$AI,0)))</f>
        <v>#N/A</v>
      </c>
      <c r="C3750" s="3" t="str">
        <f>IFERROR(IFERROR(VLOOKUP($B3750,'CECL &lt;50B Database'!$A:$AA,11,FALSE),VLOOKUP($B3750,'ALLL &lt;50B Database'!$A:$AA,11,FALSE)),"")</f>
        <v/>
      </c>
      <c r="D3750" t="str">
        <f t="shared" si="116"/>
        <v/>
      </c>
    </row>
    <row r="3751" spans="1:4" x14ac:dyDescent="0.25">
      <c r="A3751">
        <f t="shared" si="117"/>
        <v>3751</v>
      </c>
      <c r="B3751" t="e">
        <f>IF('Peer Comparison Tool'!$D$11="NR",INDEX('CECL &lt;50B Database'!$A:$A,MATCH(Workings!$A3751,'CECL &lt;50B Database'!$AI:$AI,0)),INDEX('ALLL &lt;50B Database'!$A:$A,MATCH(Workings!$A3751,'ALLL &lt;50B Database'!$AI:$AI,0)))</f>
        <v>#N/A</v>
      </c>
      <c r="C3751" s="3" t="str">
        <f>IFERROR(IFERROR(VLOOKUP($B3751,'CECL &lt;50B Database'!$A:$AA,11,FALSE),VLOOKUP($B3751,'ALLL &lt;50B Database'!$A:$AA,11,FALSE)),"")</f>
        <v/>
      </c>
      <c r="D3751" t="str">
        <f t="shared" si="116"/>
        <v/>
      </c>
    </row>
    <row r="3752" spans="1:4" x14ac:dyDescent="0.25">
      <c r="A3752">
        <f t="shared" si="117"/>
        <v>3752</v>
      </c>
      <c r="B3752" t="e">
        <f>IF('Peer Comparison Tool'!$D$11="NR",INDEX('CECL &lt;50B Database'!$A:$A,MATCH(Workings!$A3752,'CECL &lt;50B Database'!$AI:$AI,0)),INDEX('ALLL &lt;50B Database'!$A:$A,MATCH(Workings!$A3752,'ALLL &lt;50B Database'!$AI:$AI,0)))</f>
        <v>#N/A</v>
      </c>
      <c r="C3752" s="3" t="str">
        <f>IFERROR(IFERROR(VLOOKUP($B3752,'CECL &lt;50B Database'!$A:$AA,11,FALSE),VLOOKUP($B3752,'ALLL &lt;50B Database'!$A:$AA,11,FALSE)),"")</f>
        <v/>
      </c>
      <c r="D3752" t="str">
        <f t="shared" si="116"/>
        <v/>
      </c>
    </row>
    <row r="3753" spans="1:4" x14ac:dyDescent="0.25">
      <c r="A3753">
        <f t="shared" si="117"/>
        <v>3753</v>
      </c>
      <c r="B3753" t="e">
        <f>IF('Peer Comparison Tool'!$D$11="NR",INDEX('CECL &lt;50B Database'!$A:$A,MATCH(Workings!$A3753,'CECL &lt;50B Database'!$AI:$AI,0)),INDEX('ALLL &lt;50B Database'!$A:$A,MATCH(Workings!$A3753,'ALLL &lt;50B Database'!$AI:$AI,0)))</f>
        <v>#N/A</v>
      </c>
      <c r="C3753" s="3" t="str">
        <f>IFERROR(IFERROR(VLOOKUP($B3753,'CECL &lt;50B Database'!$A:$AA,11,FALSE),VLOOKUP($B3753,'ALLL &lt;50B Database'!$A:$AA,11,FALSE)),"")</f>
        <v/>
      </c>
      <c r="D3753" t="str">
        <f t="shared" si="116"/>
        <v/>
      </c>
    </row>
    <row r="3754" spans="1:4" x14ac:dyDescent="0.25">
      <c r="A3754">
        <f t="shared" si="117"/>
        <v>3754</v>
      </c>
      <c r="B3754" t="e">
        <f>IF('Peer Comparison Tool'!$D$11="NR",INDEX('CECL &lt;50B Database'!$A:$A,MATCH(Workings!$A3754,'CECL &lt;50B Database'!$AI:$AI,0)),INDEX('ALLL &lt;50B Database'!$A:$A,MATCH(Workings!$A3754,'ALLL &lt;50B Database'!$AI:$AI,0)))</f>
        <v>#N/A</v>
      </c>
      <c r="C3754" s="3" t="str">
        <f>IFERROR(IFERROR(VLOOKUP($B3754,'CECL &lt;50B Database'!$A:$AA,11,FALSE),VLOOKUP($B3754,'ALLL &lt;50B Database'!$A:$AA,11,FALSE)),"")</f>
        <v/>
      </c>
      <c r="D3754" t="str">
        <f t="shared" si="116"/>
        <v/>
      </c>
    </row>
    <row r="3755" spans="1:4" x14ac:dyDescent="0.25">
      <c r="A3755">
        <f t="shared" si="117"/>
        <v>3755</v>
      </c>
      <c r="B3755" t="e">
        <f>IF('Peer Comparison Tool'!$D$11="NR",INDEX('CECL &lt;50B Database'!$A:$A,MATCH(Workings!$A3755,'CECL &lt;50B Database'!$AI:$AI,0)),INDEX('ALLL &lt;50B Database'!$A:$A,MATCH(Workings!$A3755,'ALLL &lt;50B Database'!$AI:$AI,0)))</f>
        <v>#N/A</v>
      </c>
      <c r="C3755" s="3" t="str">
        <f>IFERROR(IFERROR(VLOOKUP($B3755,'CECL &lt;50B Database'!$A:$AA,11,FALSE),VLOOKUP($B3755,'ALLL &lt;50B Database'!$A:$AA,11,FALSE)),"")</f>
        <v/>
      </c>
      <c r="D3755" t="str">
        <f t="shared" si="116"/>
        <v/>
      </c>
    </row>
    <row r="3756" spans="1:4" x14ac:dyDescent="0.25">
      <c r="A3756">
        <f t="shared" si="117"/>
        <v>3756</v>
      </c>
      <c r="B3756" t="e">
        <f>IF('Peer Comparison Tool'!$D$11="NR",INDEX('CECL &lt;50B Database'!$A:$A,MATCH(Workings!$A3756,'CECL &lt;50B Database'!$AI:$AI,0)),INDEX('ALLL &lt;50B Database'!$A:$A,MATCH(Workings!$A3756,'ALLL &lt;50B Database'!$AI:$AI,0)))</f>
        <v>#N/A</v>
      </c>
      <c r="C3756" s="3" t="str">
        <f>IFERROR(IFERROR(VLOOKUP($B3756,'CECL &lt;50B Database'!$A:$AA,11,FALSE),VLOOKUP($B3756,'ALLL &lt;50B Database'!$A:$AA,11,FALSE)),"")</f>
        <v/>
      </c>
      <c r="D3756" t="str">
        <f t="shared" si="116"/>
        <v/>
      </c>
    </row>
    <row r="3757" spans="1:4" x14ac:dyDescent="0.25">
      <c r="A3757">
        <f t="shared" si="117"/>
        <v>3757</v>
      </c>
      <c r="B3757" t="e">
        <f>IF('Peer Comparison Tool'!$D$11="NR",INDEX('CECL &lt;50B Database'!$A:$A,MATCH(Workings!$A3757,'CECL &lt;50B Database'!$AI:$AI,0)),INDEX('ALLL &lt;50B Database'!$A:$A,MATCH(Workings!$A3757,'ALLL &lt;50B Database'!$AI:$AI,0)))</f>
        <v>#N/A</v>
      </c>
      <c r="C3757" s="3" t="str">
        <f>IFERROR(IFERROR(VLOOKUP($B3757,'CECL &lt;50B Database'!$A:$AA,11,FALSE),VLOOKUP($B3757,'ALLL &lt;50B Database'!$A:$AA,11,FALSE)),"")</f>
        <v/>
      </c>
      <c r="D3757" t="str">
        <f t="shared" si="116"/>
        <v/>
      </c>
    </row>
    <row r="3758" spans="1:4" x14ac:dyDescent="0.25">
      <c r="A3758">
        <f t="shared" si="117"/>
        <v>3758</v>
      </c>
      <c r="B3758" t="e">
        <f>IF('Peer Comparison Tool'!$D$11="NR",INDEX('CECL &lt;50B Database'!$A:$A,MATCH(Workings!$A3758,'CECL &lt;50B Database'!$AI:$AI,0)),INDEX('ALLL &lt;50B Database'!$A:$A,MATCH(Workings!$A3758,'ALLL &lt;50B Database'!$AI:$AI,0)))</f>
        <v>#N/A</v>
      </c>
      <c r="C3758" s="3" t="str">
        <f>IFERROR(IFERROR(VLOOKUP($B3758,'CECL &lt;50B Database'!$A:$AA,11,FALSE),VLOOKUP($B3758,'ALLL &lt;50B Database'!$A:$AA,11,FALSE)),"")</f>
        <v/>
      </c>
      <c r="D3758" t="str">
        <f t="shared" si="116"/>
        <v/>
      </c>
    </row>
    <row r="3759" spans="1:4" x14ac:dyDescent="0.25">
      <c r="A3759">
        <f t="shared" si="117"/>
        <v>3759</v>
      </c>
      <c r="B3759" t="e">
        <f>IF('Peer Comparison Tool'!$D$11="NR",INDEX('CECL &lt;50B Database'!$A:$A,MATCH(Workings!$A3759,'CECL &lt;50B Database'!$AI:$AI,0)),INDEX('ALLL &lt;50B Database'!$A:$A,MATCH(Workings!$A3759,'ALLL &lt;50B Database'!$AI:$AI,0)))</f>
        <v>#N/A</v>
      </c>
      <c r="C3759" s="3" t="str">
        <f>IFERROR(IFERROR(VLOOKUP($B3759,'CECL &lt;50B Database'!$A:$AA,11,FALSE),VLOOKUP($B3759,'ALLL &lt;50B Database'!$A:$AA,11,FALSE)),"")</f>
        <v/>
      </c>
      <c r="D3759" t="str">
        <f t="shared" si="116"/>
        <v/>
      </c>
    </row>
    <row r="3760" spans="1:4" x14ac:dyDescent="0.25">
      <c r="A3760">
        <f t="shared" si="117"/>
        <v>3760</v>
      </c>
      <c r="B3760" t="e">
        <f>IF('Peer Comparison Tool'!$D$11="NR",INDEX('CECL &lt;50B Database'!$A:$A,MATCH(Workings!$A3760,'CECL &lt;50B Database'!$AI:$AI,0)),INDEX('ALLL &lt;50B Database'!$A:$A,MATCH(Workings!$A3760,'ALLL &lt;50B Database'!$AI:$AI,0)))</f>
        <v>#N/A</v>
      </c>
      <c r="C3760" s="3" t="str">
        <f>IFERROR(IFERROR(VLOOKUP($B3760,'CECL &lt;50B Database'!$A:$AA,11,FALSE),VLOOKUP($B3760,'ALLL &lt;50B Database'!$A:$AA,11,FALSE)),"")</f>
        <v/>
      </c>
      <c r="D3760" t="str">
        <f t="shared" si="116"/>
        <v/>
      </c>
    </row>
    <row r="3761" spans="1:4" x14ac:dyDescent="0.25">
      <c r="A3761">
        <f t="shared" si="117"/>
        <v>3761</v>
      </c>
      <c r="B3761" t="e">
        <f>IF('Peer Comparison Tool'!$D$11="NR",INDEX('CECL &lt;50B Database'!$A:$A,MATCH(Workings!$A3761,'CECL &lt;50B Database'!$AI:$AI,0)),INDEX('ALLL &lt;50B Database'!$A:$A,MATCH(Workings!$A3761,'ALLL &lt;50B Database'!$AI:$AI,0)))</f>
        <v>#N/A</v>
      </c>
      <c r="C3761" s="3" t="str">
        <f>IFERROR(IFERROR(VLOOKUP($B3761,'CECL &lt;50B Database'!$A:$AA,11,FALSE),VLOOKUP($B3761,'ALLL &lt;50B Database'!$A:$AA,11,FALSE)),"")</f>
        <v/>
      </c>
      <c r="D3761" t="str">
        <f t="shared" si="116"/>
        <v/>
      </c>
    </row>
    <row r="3762" spans="1:4" x14ac:dyDescent="0.25">
      <c r="A3762">
        <f t="shared" si="117"/>
        <v>3762</v>
      </c>
      <c r="B3762" t="e">
        <f>IF('Peer Comparison Tool'!$D$11="NR",INDEX('CECL &lt;50B Database'!$A:$A,MATCH(Workings!$A3762,'CECL &lt;50B Database'!$AI:$AI,0)),INDEX('ALLL &lt;50B Database'!$A:$A,MATCH(Workings!$A3762,'ALLL &lt;50B Database'!$AI:$AI,0)))</f>
        <v>#N/A</v>
      </c>
      <c r="C3762" s="3" t="str">
        <f>IFERROR(IFERROR(VLOOKUP($B3762,'CECL &lt;50B Database'!$A:$AA,11,FALSE),VLOOKUP($B3762,'ALLL &lt;50B Database'!$A:$AA,11,FALSE)),"")</f>
        <v/>
      </c>
      <c r="D3762" t="str">
        <f t="shared" si="116"/>
        <v/>
      </c>
    </row>
    <row r="3763" spans="1:4" x14ac:dyDescent="0.25">
      <c r="A3763">
        <f t="shared" si="117"/>
        <v>3763</v>
      </c>
      <c r="B3763" t="e">
        <f>IF('Peer Comparison Tool'!$D$11="NR",INDEX('CECL &lt;50B Database'!$A:$A,MATCH(Workings!$A3763,'CECL &lt;50B Database'!$AI:$AI,0)),INDEX('ALLL &lt;50B Database'!$A:$A,MATCH(Workings!$A3763,'ALLL &lt;50B Database'!$AI:$AI,0)))</f>
        <v>#N/A</v>
      </c>
      <c r="C3763" s="3" t="str">
        <f>IFERROR(IFERROR(VLOOKUP($B3763,'CECL &lt;50B Database'!$A:$AA,11,FALSE),VLOOKUP($B3763,'ALLL &lt;50B Database'!$A:$AA,11,FALSE)),"")</f>
        <v/>
      </c>
      <c r="D3763" t="str">
        <f t="shared" si="116"/>
        <v/>
      </c>
    </row>
    <row r="3764" spans="1:4" x14ac:dyDescent="0.25">
      <c r="A3764">
        <f t="shared" si="117"/>
        <v>3764</v>
      </c>
      <c r="B3764" t="e">
        <f>IF('Peer Comparison Tool'!$D$11="NR",INDEX('CECL &lt;50B Database'!$A:$A,MATCH(Workings!$A3764,'CECL &lt;50B Database'!$AI:$AI,0)),INDEX('ALLL &lt;50B Database'!$A:$A,MATCH(Workings!$A3764,'ALLL &lt;50B Database'!$AI:$AI,0)))</f>
        <v>#N/A</v>
      </c>
      <c r="C3764" s="3" t="str">
        <f>IFERROR(IFERROR(VLOOKUP($B3764,'CECL &lt;50B Database'!$A:$AA,11,FALSE),VLOOKUP($B3764,'ALLL &lt;50B Database'!$A:$AA,11,FALSE)),"")</f>
        <v/>
      </c>
      <c r="D3764" t="str">
        <f t="shared" si="116"/>
        <v/>
      </c>
    </row>
    <row r="3765" spans="1:4" x14ac:dyDescent="0.25">
      <c r="A3765">
        <f t="shared" si="117"/>
        <v>3765</v>
      </c>
      <c r="B3765" t="e">
        <f>IF('Peer Comparison Tool'!$D$11="NR",INDEX('CECL &lt;50B Database'!$A:$A,MATCH(Workings!$A3765,'CECL &lt;50B Database'!$AI:$AI,0)),INDEX('ALLL &lt;50B Database'!$A:$A,MATCH(Workings!$A3765,'ALLL &lt;50B Database'!$AI:$AI,0)))</f>
        <v>#N/A</v>
      </c>
      <c r="C3765" s="3" t="str">
        <f>IFERROR(IFERROR(VLOOKUP($B3765,'CECL &lt;50B Database'!$A:$AA,11,FALSE),VLOOKUP($B3765,'ALLL &lt;50B Database'!$A:$AA,11,FALSE)),"")</f>
        <v/>
      </c>
      <c r="D3765" t="str">
        <f t="shared" si="116"/>
        <v/>
      </c>
    </row>
    <row r="3766" spans="1:4" x14ac:dyDescent="0.25">
      <c r="A3766">
        <f t="shared" si="117"/>
        <v>3766</v>
      </c>
      <c r="B3766" t="e">
        <f>IF('Peer Comparison Tool'!$D$11="NR",INDEX('CECL &lt;50B Database'!$A:$A,MATCH(Workings!$A3766,'CECL &lt;50B Database'!$AI:$AI,0)),INDEX('ALLL &lt;50B Database'!$A:$A,MATCH(Workings!$A3766,'ALLL &lt;50B Database'!$AI:$AI,0)))</f>
        <v>#N/A</v>
      </c>
      <c r="C3766" s="3" t="str">
        <f>IFERROR(IFERROR(VLOOKUP($B3766,'CECL &lt;50B Database'!$A:$AA,11,FALSE),VLOOKUP($B3766,'ALLL &lt;50B Database'!$A:$AA,11,FALSE)),"")</f>
        <v/>
      </c>
      <c r="D3766" t="str">
        <f t="shared" si="116"/>
        <v/>
      </c>
    </row>
    <row r="3767" spans="1:4" x14ac:dyDescent="0.25">
      <c r="A3767">
        <f t="shared" si="117"/>
        <v>3767</v>
      </c>
      <c r="B3767" t="e">
        <f>IF('Peer Comparison Tool'!$D$11="NR",INDEX('CECL &lt;50B Database'!$A:$A,MATCH(Workings!$A3767,'CECL &lt;50B Database'!$AI:$AI,0)),INDEX('ALLL &lt;50B Database'!$A:$A,MATCH(Workings!$A3767,'ALLL &lt;50B Database'!$AI:$AI,0)))</f>
        <v>#N/A</v>
      </c>
      <c r="C3767" s="3" t="str">
        <f>IFERROR(IFERROR(VLOOKUP($B3767,'CECL &lt;50B Database'!$A:$AA,11,FALSE),VLOOKUP($B3767,'ALLL &lt;50B Database'!$A:$AA,11,FALSE)),"")</f>
        <v/>
      </c>
      <c r="D3767" t="str">
        <f t="shared" si="116"/>
        <v/>
      </c>
    </row>
    <row r="3768" spans="1:4" x14ac:dyDescent="0.25">
      <c r="A3768">
        <f t="shared" si="117"/>
        <v>3768</v>
      </c>
      <c r="B3768" t="e">
        <f>IF('Peer Comparison Tool'!$D$11="NR",INDEX('CECL &lt;50B Database'!$A:$A,MATCH(Workings!$A3768,'CECL &lt;50B Database'!$AI:$AI,0)),INDEX('ALLL &lt;50B Database'!$A:$A,MATCH(Workings!$A3768,'ALLL &lt;50B Database'!$AI:$AI,0)))</f>
        <v>#N/A</v>
      </c>
      <c r="C3768" s="3" t="str">
        <f>IFERROR(IFERROR(VLOOKUP($B3768,'CECL &lt;50B Database'!$A:$AA,11,FALSE),VLOOKUP($B3768,'ALLL &lt;50B Database'!$A:$AA,11,FALSE)),"")</f>
        <v/>
      </c>
      <c r="D3768" t="str">
        <f t="shared" si="116"/>
        <v/>
      </c>
    </row>
    <row r="3769" spans="1:4" x14ac:dyDescent="0.25">
      <c r="A3769">
        <f t="shared" si="117"/>
        <v>3769</v>
      </c>
      <c r="B3769" t="e">
        <f>IF('Peer Comparison Tool'!$D$11="NR",INDEX('CECL &lt;50B Database'!$A:$A,MATCH(Workings!$A3769,'CECL &lt;50B Database'!$AI:$AI,0)),INDEX('ALLL &lt;50B Database'!$A:$A,MATCH(Workings!$A3769,'ALLL &lt;50B Database'!$AI:$AI,0)))</f>
        <v>#N/A</v>
      </c>
      <c r="C3769" s="3" t="str">
        <f>IFERROR(IFERROR(VLOOKUP($B3769,'CECL &lt;50B Database'!$A:$AA,11,FALSE),VLOOKUP($B3769,'ALLL &lt;50B Database'!$A:$AA,11,FALSE)),"")</f>
        <v/>
      </c>
      <c r="D3769" t="str">
        <f t="shared" si="116"/>
        <v/>
      </c>
    </row>
    <row r="3770" spans="1:4" x14ac:dyDescent="0.25">
      <c r="A3770">
        <f t="shared" si="117"/>
        <v>3770</v>
      </c>
      <c r="B3770" t="e">
        <f>IF('Peer Comparison Tool'!$D$11="NR",INDEX('CECL &lt;50B Database'!$A:$A,MATCH(Workings!$A3770,'CECL &lt;50B Database'!$AI:$AI,0)),INDEX('ALLL &lt;50B Database'!$A:$A,MATCH(Workings!$A3770,'ALLL &lt;50B Database'!$AI:$AI,0)))</f>
        <v>#N/A</v>
      </c>
      <c r="C3770" s="3" t="str">
        <f>IFERROR(IFERROR(VLOOKUP($B3770,'CECL &lt;50B Database'!$A:$AA,11,FALSE),VLOOKUP($B3770,'ALLL &lt;50B Database'!$A:$AA,11,FALSE)),"")</f>
        <v/>
      </c>
      <c r="D3770" t="str">
        <f t="shared" si="116"/>
        <v/>
      </c>
    </row>
    <row r="3771" spans="1:4" x14ac:dyDescent="0.25">
      <c r="A3771">
        <f t="shared" si="117"/>
        <v>3771</v>
      </c>
      <c r="B3771" t="e">
        <f>IF('Peer Comparison Tool'!$D$11="NR",INDEX('CECL &lt;50B Database'!$A:$A,MATCH(Workings!$A3771,'CECL &lt;50B Database'!$AI:$AI,0)),INDEX('ALLL &lt;50B Database'!$A:$A,MATCH(Workings!$A3771,'ALLL &lt;50B Database'!$AI:$AI,0)))</f>
        <v>#N/A</v>
      </c>
      <c r="C3771" s="3" t="str">
        <f>IFERROR(IFERROR(VLOOKUP($B3771,'CECL &lt;50B Database'!$A:$AA,11,FALSE),VLOOKUP($B3771,'ALLL &lt;50B Database'!$A:$AA,11,FALSE)),"")</f>
        <v/>
      </c>
      <c r="D3771" t="str">
        <f t="shared" si="116"/>
        <v/>
      </c>
    </row>
    <row r="3772" spans="1:4" x14ac:dyDescent="0.25">
      <c r="A3772">
        <f t="shared" si="117"/>
        <v>3772</v>
      </c>
      <c r="B3772" t="e">
        <f>IF('Peer Comparison Tool'!$D$11="NR",INDEX('CECL &lt;50B Database'!$A:$A,MATCH(Workings!$A3772,'CECL &lt;50B Database'!$AI:$AI,0)),INDEX('ALLL &lt;50B Database'!$A:$A,MATCH(Workings!$A3772,'ALLL &lt;50B Database'!$AI:$AI,0)))</f>
        <v>#N/A</v>
      </c>
      <c r="C3772" s="3" t="str">
        <f>IFERROR(IFERROR(VLOOKUP($B3772,'CECL &lt;50B Database'!$A:$AA,11,FALSE),VLOOKUP($B3772,'ALLL &lt;50B Database'!$A:$AA,11,FALSE)),"")</f>
        <v/>
      </c>
      <c r="D3772" t="str">
        <f t="shared" si="116"/>
        <v/>
      </c>
    </row>
    <row r="3773" spans="1:4" x14ac:dyDescent="0.25">
      <c r="A3773">
        <f t="shared" si="117"/>
        <v>3773</v>
      </c>
      <c r="B3773" t="e">
        <f>IF('Peer Comparison Tool'!$D$11="NR",INDEX('CECL &lt;50B Database'!$A:$A,MATCH(Workings!$A3773,'CECL &lt;50B Database'!$AI:$AI,0)),INDEX('ALLL &lt;50B Database'!$A:$A,MATCH(Workings!$A3773,'ALLL &lt;50B Database'!$AI:$AI,0)))</f>
        <v>#N/A</v>
      </c>
      <c r="C3773" s="3" t="str">
        <f>IFERROR(IFERROR(VLOOKUP($B3773,'CECL &lt;50B Database'!$A:$AA,11,FALSE),VLOOKUP($B3773,'ALLL &lt;50B Database'!$A:$AA,11,FALSE)),"")</f>
        <v/>
      </c>
      <c r="D3773" t="str">
        <f t="shared" si="116"/>
        <v/>
      </c>
    </row>
    <row r="3774" spans="1:4" x14ac:dyDescent="0.25">
      <c r="A3774">
        <f t="shared" si="117"/>
        <v>3774</v>
      </c>
      <c r="B3774" t="e">
        <f>IF('Peer Comparison Tool'!$D$11="NR",INDEX('CECL &lt;50B Database'!$A:$A,MATCH(Workings!$A3774,'CECL &lt;50B Database'!$AI:$AI,0)),INDEX('ALLL &lt;50B Database'!$A:$A,MATCH(Workings!$A3774,'ALLL &lt;50B Database'!$AI:$AI,0)))</f>
        <v>#N/A</v>
      </c>
      <c r="C3774" s="3" t="str">
        <f>IFERROR(IFERROR(VLOOKUP($B3774,'CECL &lt;50B Database'!$A:$AA,11,FALSE),VLOOKUP($B3774,'ALLL &lt;50B Database'!$A:$AA,11,FALSE)),"")</f>
        <v/>
      </c>
      <c r="D3774" t="str">
        <f t="shared" si="116"/>
        <v/>
      </c>
    </row>
    <row r="3775" spans="1:4" x14ac:dyDescent="0.25">
      <c r="A3775">
        <f t="shared" si="117"/>
        <v>3775</v>
      </c>
      <c r="B3775" t="e">
        <f>IF('Peer Comparison Tool'!$D$11="NR",INDEX('CECL &lt;50B Database'!$A:$A,MATCH(Workings!$A3775,'CECL &lt;50B Database'!$AI:$AI,0)),INDEX('ALLL &lt;50B Database'!$A:$A,MATCH(Workings!$A3775,'ALLL &lt;50B Database'!$AI:$AI,0)))</f>
        <v>#N/A</v>
      </c>
      <c r="C3775" s="3" t="str">
        <f>IFERROR(IFERROR(VLOOKUP($B3775,'CECL &lt;50B Database'!$A:$AA,11,FALSE),VLOOKUP($B3775,'ALLL &lt;50B Database'!$A:$AA,11,FALSE)),"")</f>
        <v/>
      </c>
      <c r="D3775" t="str">
        <f t="shared" si="116"/>
        <v/>
      </c>
    </row>
    <row r="3776" spans="1:4" x14ac:dyDescent="0.25">
      <c r="A3776">
        <f t="shared" si="117"/>
        <v>3776</v>
      </c>
      <c r="B3776" t="e">
        <f>IF('Peer Comparison Tool'!$D$11="NR",INDEX('CECL &lt;50B Database'!$A:$A,MATCH(Workings!$A3776,'CECL &lt;50B Database'!$AI:$AI,0)),INDEX('ALLL &lt;50B Database'!$A:$A,MATCH(Workings!$A3776,'ALLL &lt;50B Database'!$AI:$AI,0)))</f>
        <v>#N/A</v>
      </c>
      <c r="C3776" s="3" t="str">
        <f>IFERROR(IFERROR(VLOOKUP($B3776,'CECL &lt;50B Database'!$A:$AA,11,FALSE),VLOOKUP($B3776,'ALLL &lt;50B Database'!$A:$AA,11,FALSE)),"")</f>
        <v/>
      </c>
      <c r="D3776" t="str">
        <f t="shared" si="116"/>
        <v/>
      </c>
    </row>
    <row r="3777" spans="1:4" x14ac:dyDescent="0.25">
      <c r="A3777">
        <f t="shared" si="117"/>
        <v>3777</v>
      </c>
      <c r="B3777" t="e">
        <f>IF('Peer Comparison Tool'!$D$11="NR",INDEX('CECL &lt;50B Database'!$A:$A,MATCH(Workings!$A3777,'CECL &lt;50B Database'!$AI:$AI,0)),INDEX('ALLL &lt;50B Database'!$A:$A,MATCH(Workings!$A3777,'ALLL &lt;50B Database'!$AI:$AI,0)))</f>
        <v>#N/A</v>
      </c>
      <c r="C3777" s="3" t="str">
        <f>IFERROR(IFERROR(VLOOKUP($B3777,'CECL &lt;50B Database'!$A:$AA,11,FALSE),VLOOKUP($B3777,'ALLL &lt;50B Database'!$A:$AA,11,FALSE)),"")</f>
        <v/>
      </c>
      <c r="D3777" t="str">
        <f t="shared" si="116"/>
        <v/>
      </c>
    </row>
    <row r="3778" spans="1:4" x14ac:dyDescent="0.25">
      <c r="A3778">
        <f t="shared" si="117"/>
        <v>3778</v>
      </c>
      <c r="B3778" t="e">
        <f>IF('Peer Comparison Tool'!$D$11="NR",INDEX('CECL &lt;50B Database'!$A:$A,MATCH(Workings!$A3778,'CECL &lt;50B Database'!$AI:$AI,0)),INDEX('ALLL &lt;50B Database'!$A:$A,MATCH(Workings!$A3778,'ALLL &lt;50B Database'!$AI:$AI,0)))</f>
        <v>#N/A</v>
      </c>
      <c r="C3778" s="3" t="str">
        <f>IFERROR(IFERROR(VLOOKUP($B3778,'CECL &lt;50B Database'!$A:$AA,11,FALSE),VLOOKUP($B3778,'ALLL &lt;50B Database'!$A:$AA,11,FALSE)),"")</f>
        <v/>
      </c>
      <c r="D3778" t="str">
        <f t="shared" ref="D3778:D3841" si="118">IFERROR(RANK($C3778,$C$1:$C$5000,0),"")</f>
        <v/>
      </c>
    </row>
    <row r="3779" spans="1:4" x14ac:dyDescent="0.25">
      <c r="A3779">
        <f t="shared" si="117"/>
        <v>3779</v>
      </c>
      <c r="B3779" t="e">
        <f>IF('Peer Comparison Tool'!$D$11="NR",INDEX('CECL &lt;50B Database'!$A:$A,MATCH(Workings!$A3779,'CECL &lt;50B Database'!$AI:$AI,0)),INDEX('ALLL &lt;50B Database'!$A:$A,MATCH(Workings!$A3779,'ALLL &lt;50B Database'!$AI:$AI,0)))</f>
        <v>#N/A</v>
      </c>
      <c r="C3779" s="3" t="str">
        <f>IFERROR(IFERROR(VLOOKUP($B3779,'CECL &lt;50B Database'!$A:$AA,11,FALSE),VLOOKUP($B3779,'ALLL &lt;50B Database'!$A:$AA,11,FALSE)),"")</f>
        <v/>
      </c>
      <c r="D3779" t="str">
        <f t="shared" si="118"/>
        <v/>
      </c>
    </row>
    <row r="3780" spans="1:4" x14ac:dyDescent="0.25">
      <c r="A3780">
        <f t="shared" ref="A3780:A3843" si="119">A3779+1</f>
        <v>3780</v>
      </c>
      <c r="B3780" t="e">
        <f>IF('Peer Comparison Tool'!$D$11="NR",INDEX('CECL &lt;50B Database'!$A:$A,MATCH(Workings!$A3780,'CECL &lt;50B Database'!$AI:$AI,0)),INDEX('ALLL &lt;50B Database'!$A:$A,MATCH(Workings!$A3780,'ALLL &lt;50B Database'!$AI:$AI,0)))</f>
        <v>#N/A</v>
      </c>
      <c r="C3780" s="3" t="str">
        <f>IFERROR(IFERROR(VLOOKUP($B3780,'CECL &lt;50B Database'!$A:$AA,11,FALSE),VLOOKUP($B3780,'ALLL &lt;50B Database'!$A:$AA,11,FALSE)),"")</f>
        <v/>
      </c>
      <c r="D3780" t="str">
        <f t="shared" si="118"/>
        <v/>
      </c>
    </row>
    <row r="3781" spans="1:4" x14ac:dyDescent="0.25">
      <c r="A3781">
        <f t="shared" si="119"/>
        <v>3781</v>
      </c>
      <c r="B3781" t="e">
        <f>IF('Peer Comparison Tool'!$D$11="NR",INDEX('CECL &lt;50B Database'!$A:$A,MATCH(Workings!$A3781,'CECL &lt;50B Database'!$AI:$AI,0)),INDEX('ALLL &lt;50B Database'!$A:$A,MATCH(Workings!$A3781,'ALLL &lt;50B Database'!$AI:$AI,0)))</f>
        <v>#N/A</v>
      </c>
      <c r="C3781" s="3" t="str">
        <f>IFERROR(IFERROR(VLOOKUP($B3781,'CECL &lt;50B Database'!$A:$AA,11,FALSE),VLOOKUP($B3781,'ALLL &lt;50B Database'!$A:$AA,11,FALSE)),"")</f>
        <v/>
      </c>
      <c r="D3781" t="str">
        <f t="shared" si="118"/>
        <v/>
      </c>
    </row>
    <row r="3782" spans="1:4" x14ac:dyDescent="0.25">
      <c r="A3782">
        <f t="shared" si="119"/>
        <v>3782</v>
      </c>
      <c r="B3782" t="e">
        <f>IF('Peer Comparison Tool'!$D$11="NR",INDEX('CECL &lt;50B Database'!$A:$A,MATCH(Workings!$A3782,'CECL &lt;50B Database'!$AI:$AI,0)),INDEX('ALLL &lt;50B Database'!$A:$A,MATCH(Workings!$A3782,'ALLL &lt;50B Database'!$AI:$AI,0)))</f>
        <v>#N/A</v>
      </c>
      <c r="C3782" s="3" t="str">
        <f>IFERROR(IFERROR(VLOOKUP($B3782,'CECL &lt;50B Database'!$A:$AA,11,FALSE),VLOOKUP($B3782,'ALLL &lt;50B Database'!$A:$AA,11,FALSE)),"")</f>
        <v/>
      </c>
      <c r="D3782" t="str">
        <f t="shared" si="118"/>
        <v/>
      </c>
    </row>
    <row r="3783" spans="1:4" x14ac:dyDescent="0.25">
      <c r="A3783">
        <f t="shared" si="119"/>
        <v>3783</v>
      </c>
      <c r="B3783" t="e">
        <f>IF('Peer Comparison Tool'!$D$11="NR",INDEX('CECL &lt;50B Database'!$A:$A,MATCH(Workings!$A3783,'CECL &lt;50B Database'!$AI:$AI,0)),INDEX('ALLL &lt;50B Database'!$A:$A,MATCH(Workings!$A3783,'ALLL &lt;50B Database'!$AI:$AI,0)))</f>
        <v>#N/A</v>
      </c>
      <c r="C3783" s="3" t="str">
        <f>IFERROR(IFERROR(VLOOKUP($B3783,'CECL &lt;50B Database'!$A:$AA,11,FALSE),VLOOKUP($B3783,'ALLL &lt;50B Database'!$A:$AA,11,FALSE)),"")</f>
        <v/>
      </c>
      <c r="D3783" t="str">
        <f t="shared" si="118"/>
        <v/>
      </c>
    </row>
    <row r="3784" spans="1:4" x14ac:dyDescent="0.25">
      <c r="A3784">
        <f t="shared" si="119"/>
        <v>3784</v>
      </c>
      <c r="B3784" t="e">
        <f>IF('Peer Comparison Tool'!$D$11="NR",INDEX('CECL &lt;50B Database'!$A:$A,MATCH(Workings!$A3784,'CECL &lt;50B Database'!$AI:$AI,0)),INDEX('ALLL &lt;50B Database'!$A:$A,MATCH(Workings!$A3784,'ALLL &lt;50B Database'!$AI:$AI,0)))</f>
        <v>#N/A</v>
      </c>
      <c r="C3784" s="3" t="str">
        <f>IFERROR(IFERROR(VLOOKUP($B3784,'CECL &lt;50B Database'!$A:$AA,11,FALSE),VLOOKUP($B3784,'ALLL &lt;50B Database'!$A:$AA,11,FALSE)),"")</f>
        <v/>
      </c>
      <c r="D3784" t="str">
        <f t="shared" si="118"/>
        <v/>
      </c>
    </row>
    <row r="3785" spans="1:4" x14ac:dyDescent="0.25">
      <c r="A3785">
        <f t="shared" si="119"/>
        <v>3785</v>
      </c>
      <c r="B3785" t="e">
        <f>IF('Peer Comparison Tool'!$D$11="NR",INDEX('CECL &lt;50B Database'!$A:$A,MATCH(Workings!$A3785,'CECL &lt;50B Database'!$AI:$AI,0)),INDEX('ALLL &lt;50B Database'!$A:$A,MATCH(Workings!$A3785,'ALLL &lt;50B Database'!$AI:$AI,0)))</f>
        <v>#N/A</v>
      </c>
      <c r="C3785" s="3" t="str">
        <f>IFERROR(IFERROR(VLOOKUP($B3785,'CECL &lt;50B Database'!$A:$AA,11,FALSE),VLOOKUP($B3785,'ALLL &lt;50B Database'!$A:$AA,11,FALSE)),"")</f>
        <v/>
      </c>
      <c r="D3785" t="str">
        <f t="shared" si="118"/>
        <v/>
      </c>
    </row>
    <row r="3786" spans="1:4" x14ac:dyDescent="0.25">
      <c r="A3786">
        <f t="shared" si="119"/>
        <v>3786</v>
      </c>
      <c r="B3786" t="e">
        <f>IF('Peer Comparison Tool'!$D$11="NR",INDEX('CECL &lt;50B Database'!$A:$A,MATCH(Workings!$A3786,'CECL &lt;50B Database'!$AI:$AI,0)),INDEX('ALLL &lt;50B Database'!$A:$A,MATCH(Workings!$A3786,'ALLL &lt;50B Database'!$AI:$AI,0)))</f>
        <v>#N/A</v>
      </c>
      <c r="C3786" s="3" t="str">
        <f>IFERROR(IFERROR(VLOOKUP($B3786,'CECL &lt;50B Database'!$A:$AA,11,FALSE),VLOOKUP($B3786,'ALLL &lt;50B Database'!$A:$AA,11,FALSE)),"")</f>
        <v/>
      </c>
      <c r="D3786" t="str">
        <f t="shared" si="118"/>
        <v/>
      </c>
    </row>
    <row r="3787" spans="1:4" x14ac:dyDescent="0.25">
      <c r="A3787">
        <f t="shared" si="119"/>
        <v>3787</v>
      </c>
      <c r="B3787" t="e">
        <f>IF('Peer Comparison Tool'!$D$11="NR",INDEX('CECL &lt;50B Database'!$A:$A,MATCH(Workings!$A3787,'CECL &lt;50B Database'!$AI:$AI,0)),INDEX('ALLL &lt;50B Database'!$A:$A,MATCH(Workings!$A3787,'ALLL &lt;50B Database'!$AI:$AI,0)))</f>
        <v>#N/A</v>
      </c>
      <c r="C3787" s="3" t="str">
        <f>IFERROR(IFERROR(VLOOKUP($B3787,'CECL &lt;50B Database'!$A:$AA,11,FALSE),VLOOKUP($B3787,'ALLL &lt;50B Database'!$A:$AA,11,FALSE)),"")</f>
        <v/>
      </c>
      <c r="D3787" t="str">
        <f t="shared" si="118"/>
        <v/>
      </c>
    </row>
    <row r="3788" spans="1:4" x14ac:dyDescent="0.25">
      <c r="A3788">
        <f t="shared" si="119"/>
        <v>3788</v>
      </c>
      <c r="B3788" t="e">
        <f>IF('Peer Comparison Tool'!$D$11="NR",INDEX('CECL &lt;50B Database'!$A:$A,MATCH(Workings!$A3788,'CECL &lt;50B Database'!$AI:$AI,0)),INDEX('ALLL &lt;50B Database'!$A:$A,MATCH(Workings!$A3788,'ALLL &lt;50B Database'!$AI:$AI,0)))</f>
        <v>#N/A</v>
      </c>
      <c r="C3788" s="3" t="str">
        <f>IFERROR(IFERROR(VLOOKUP($B3788,'CECL &lt;50B Database'!$A:$AA,11,FALSE),VLOOKUP($B3788,'ALLL &lt;50B Database'!$A:$AA,11,FALSE)),"")</f>
        <v/>
      </c>
      <c r="D3788" t="str">
        <f t="shared" si="118"/>
        <v/>
      </c>
    </row>
    <row r="3789" spans="1:4" x14ac:dyDescent="0.25">
      <c r="A3789">
        <f t="shared" si="119"/>
        <v>3789</v>
      </c>
      <c r="B3789" t="e">
        <f>IF('Peer Comparison Tool'!$D$11="NR",INDEX('CECL &lt;50B Database'!$A:$A,MATCH(Workings!$A3789,'CECL &lt;50B Database'!$AI:$AI,0)),INDEX('ALLL &lt;50B Database'!$A:$A,MATCH(Workings!$A3789,'ALLL &lt;50B Database'!$AI:$AI,0)))</f>
        <v>#N/A</v>
      </c>
      <c r="C3789" s="3" t="str">
        <f>IFERROR(IFERROR(VLOOKUP($B3789,'CECL &lt;50B Database'!$A:$AA,11,FALSE),VLOOKUP($B3789,'ALLL &lt;50B Database'!$A:$AA,11,FALSE)),"")</f>
        <v/>
      </c>
      <c r="D3789" t="str">
        <f t="shared" si="118"/>
        <v/>
      </c>
    </row>
    <row r="3790" spans="1:4" x14ac:dyDescent="0.25">
      <c r="A3790">
        <f t="shared" si="119"/>
        <v>3790</v>
      </c>
      <c r="B3790" t="e">
        <f>IF('Peer Comparison Tool'!$D$11="NR",INDEX('CECL &lt;50B Database'!$A:$A,MATCH(Workings!$A3790,'CECL &lt;50B Database'!$AI:$AI,0)),INDEX('ALLL &lt;50B Database'!$A:$A,MATCH(Workings!$A3790,'ALLL &lt;50B Database'!$AI:$AI,0)))</f>
        <v>#N/A</v>
      </c>
      <c r="C3790" s="3" t="str">
        <f>IFERROR(IFERROR(VLOOKUP($B3790,'CECL &lt;50B Database'!$A:$AA,11,FALSE),VLOOKUP($B3790,'ALLL &lt;50B Database'!$A:$AA,11,FALSE)),"")</f>
        <v/>
      </c>
      <c r="D3790" t="str">
        <f t="shared" si="118"/>
        <v/>
      </c>
    </row>
    <row r="3791" spans="1:4" x14ac:dyDescent="0.25">
      <c r="A3791">
        <f t="shared" si="119"/>
        <v>3791</v>
      </c>
      <c r="B3791" t="e">
        <f>IF('Peer Comparison Tool'!$D$11="NR",INDEX('CECL &lt;50B Database'!$A:$A,MATCH(Workings!$A3791,'CECL &lt;50B Database'!$AI:$AI,0)),INDEX('ALLL &lt;50B Database'!$A:$A,MATCH(Workings!$A3791,'ALLL &lt;50B Database'!$AI:$AI,0)))</f>
        <v>#N/A</v>
      </c>
      <c r="C3791" s="3" t="str">
        <f>IFERROR(IFERROR(VLOOKUP($B3791,'CECL &lt;50B Database'!$A:$AA,11,FALSE),VLOOKUP($B3791,'ALLL &lt;50B Database'!$A:$AA,11,FALSE)),"")</f>
        <v/>
      </c>
      <c r="D3791" t="str">
        <f t="shared" si="118"/>
        <v/>
      </c>
    </row>
    <row r="3792" spans="1:4" x14ac:dyDescent="0.25">
      <c r="A3792">
        <f t="shared" si="119"/>
        <v>3792</v>
      </c>
      <c r="B3792" t="e">
        <f>IF('Peer Comparison Tool'!$D$11="NR",INDEX('CECL &lt;50B Database'!$A:$A,MATCH(Workings!$A3792,'CECL &lt;50B Database'!$AI:$AI,0)),INDEX('ALLL &lt;50B Database'!$A:$A,MATCH(Workings!$A3792,'ALLL &lt;50B Database'!$AI:$AI,0)))</f>
        <v>#N/A</v>
      </c>
      <c r="C3792" s="3" t="str">
        <f>IFERROR(IFERROR(VLOOKUP($B3792,'CECL &lt;50B Database'!$A:$AA,11,FALSE),VLOOKUP($B3792,'ALLL &lt;50B Database'!$A:$AA,11,FALSE)),"")</f>
        <v/>
      </c>
      <c r="D3792" t="str">
        <f t="shared" si="118"/>
        <v/>
      </c>
    </row>
    <row r="3793" spans="1:4" x14ac:dyDescent="0.25">
      <c r="A3793">
        <f t="shared" si="119"/>
        <v>3793</v>
      </c>
      <c r="B3793" t="e">
        <f>IF('Peer Comparison Tool'!$D$11="NR",INDEX('CECL &lt;50B Database'!$A:$A,MATCH(Workings!$A3793,'CECL &lt;50B Database'!$AI:$AI,0)),INDEX('ALLL &lt;50B Database'!$A:$A,MATCH(Workings!$A3793,'ALLL &lt;50B Database'!$AI:$AI,0)))</f>
        <v>#N/A</v>
      </c>
      <c r="C3793" s="3" t="str">
        <f>IFERROR(IFERROR(VLOOKUP($B3793,'CECL &lt;50B Database'!$A:$AA,11,FALSE),VLOOKUP($B3793,'ALLL &lt;50B Database'!$A:$AA,11,FALSE)),"")</f>
        <v/>
      </c>
      <c r="D3793" t="str">
        <f t="shared" si="118"/>
        <v/>
      </c>
    </row>
    <row r="3794" spans="1:4" x14ac:dyDescent="0.25">
      <c r="A3794">
        <f t="shared" si="119"/>
        <v>3794</v>
      </c>
      <c r="B3794" t="e">
        <f>IF('Peer Comparison Tool'!$D$11="NR",INDEX('CECL &lt;50B Database'!$A:$A,MATCH(Workings!$A3794,'CECL &lt;50B Database'!$AI:$AI,0)),INDEX('ALLL &lt;50B Database'!$A:$A,MATCH(Workings!$A3794,'ALLL &lt;50B Database'!$AI:$AI,0)))</f>
        <v>#N/A</v>
      </c>
      <c r="C3794" s="3" t="str">
        <f>IFERROR(IFERROR(VLOOKUP($B3794,'CECL &lt;50B Database'!$A:$AA,11,FALSE),VLOOKUP($B3794,'ALLL &lt;50B Database'!$A:$AA,11,FALSE)),"")</f>
        <v/>
      </c>
      <c r="D3794" t="str">
        <f t="shared" si="118"/>
        <v/>
      </c>
    </row>
    <row r="3795" spans="1:4" x14ac:dyDescent="0.25">
      <c r="A3795">
        <f t="shared" si="119"/>
        <v>3795</v>
      </c>
      <c r="B3795" t="e">
        <f>IF('Peer Comparison Tool'!$D$11="NR",INDEX('CECL &lt;50B Database'!$A:$A,MATCH(Workings!$A3795,'CECL &lt;50B Database'!$AI:$AI,0)),INDEX('ALLL &lt;50B Database'!$A:$A,MATCH(Workings!$A3795,'ALLL &lt;50B Database'!$AI:$AI,0)))</f>
        <v>#N/A</v>
      </c>
      <c r="C3795" s="3" t="str">
        <f>IFERROR(IFERROR(VLOOKUP($B3795,'CECL &lt;50B Database'!$A:$AA,11,FALSE),VLOOKUP($B3795,'ALLL &lt;50B Database'!$A:$AA,11,FALSE)),"")</f>
        <v/>
      </c>
      <c r="D3795" t="str">
        <f t="shared" si="118"/>
        <v/>
      </c>
    </row>
    <row r="3796" spans="1:4" x14ac:dyDescent="0.25">
      <c r="A3796">
        <f t="shared" si="119"/>
        <v>3796</v>
      </c>
      <c r="B3796" t="e">
        <f>IF('Peer Comparison Tool'!$D$11="NR",INDEX('CECL &lt;50B Database'!$A:$A,MATCH(Workings!$A3796,'CECL &lt;50B Database'!$AI:$AI,0)),INDEX('ALLL &lt;50B Database'!$A:$A,MATCH(Workings!$A3796,'ALLL &lt;50B Database'!$AI:$AI,0)))</f>
        <v>#N/A</v>
      </c>
      <c r="C3796" s="3" t="str">
        <f>IFERROR(IFERROR(VLOOKUP($B3796,'CECL &lt;50B Database'!$A:$AA,11,FALSE),VLOOKUP($B3796,'ALLL &lt;50B Database'!$A:$AA,11,FALSE)),"")</f>
        <v/>
      </c>
      <c r="D3796" t="str">
        <f t="shared" si="118"/>
        <v/>
      </c>
    </row>
    <row r="3797" spans="1:4" x14ac:dyDescent="0.25">
      <c r="A3797">
        <f t="shared" si="119"/>
        <v>3797</v>
      </c>
      <c r="B3797" t="e">
        <f>IF('Peer Comparison Tool'!$D$11="NR",INDEX('CECL &lt;50B Database'!$A:$A,MATCH(Workings!$A3797,'CECL &lt;50B Database'!$AI:$AI,0)),INDEX('ALLL &lt;50B Database'!$A:$A,MATCH(Workings!$A3797,'ALLL &lt;50B Database'!$AI:$AI,0)))</f>
        <v>#N/A</v>
      </c>
      <c r="C3797" s="3" t="str">
        <f>IFERROR(IFERROR(VLOOKUP($B3797,'CECL &lt;50B Database'!$A:$AA,11,FALSE),VLOOKUP($B3797,'ALLL &lt;50B Database'!$A:$AA,11,FALSE)),"")</f>
        <v/>
      </c>
      <c r="D3797" t="str">
        <f t="shared" si="118"/>
        <v/>
      </c>
    </row>
    <row r="3798" spans="1:4" x14ac:dyDescent="0.25">
      <c r="A3798">
        <f t="shared" si="119"/>
        <v>3798</v>
      </c>
      <c r="B3798" t="e">
        <f>IF('Peer Comparison Tool'!$D$11="NR",INDEX('CECL &lt;50B Database'!$A:$A,MATCH(Workings!$A3798,'CECL &lt;50B Database'!$AI:$AI,0)),INDEX('ALLL &lt;50B Database'!$A:$A,MATCH(Workings!$A3798,'ALLL &lt;50B Database'!$AI:$AI,0)))</f>
        <v>#N/A</v>
      </c>
      <c r="C3798" s="3" t="str">
        <f>IFERROR(IFERROR(VLOOKUP($B3798,'CECL &lt;50B Database'!$A:$AA,11,FALSE),VLOOKUP($B3798,'ALLL &lt;50B Database'!$A:$AA,11,FALSE)),"")</f>
        <v/>
      </c>
      <c r="D3798" t="str">
        <f t="shared" si="118"/>
        <v/>
      </c>
    </row>
    <row r="3799" spans="1:4" x14ac:dyDescent="0.25">
      <c r="A3799">
        <f t="shared" si="119"/>
        <v>3799</v>
      </c>
      <c r="B3799" t="e">
        <f>IF('Peer Comparison Tool'!$D$11="NR",INDEX('CECL &lt;50B Database'!$A:$A,MATCH(Workings!$A3799,'CECL &lt;50B Database'!$AI:$AI,0)),INDEX('ALLL &lt;50B Database'!$A:$A,MATCH(Workings!$A3799,'ALLL &lt;50B Database'!$AI:$AI,0)))</f>
        <v>#N/A</v>
      </c>
      <c r="C3799" s="3" t="str">
        <f>IFERROR(IFERROR(VLOOKUP($B3799,'CECL &lt;50B Database'!$A:$AA,11,FALSE),VLOOKUP($B3799,'ALLL &lt;50B Database'!$A:$AA,11,FALSE)),"")</f>
        <v/>
      </c>
      <c r="D3799" t="str">
        <f t="shared" si="118"/>
        <v/>
      </c>
    </row>
    <row r="3800" spans="1:4" x14ac:dyDescent="0.25">
      <c r="A3800">
        <f t="shared" si="119"/>
        <v>3800</v>
      </c>
      <c r="B3800" t="e">
        <f>IF('Peer Comparison Tool'!$D$11="NR",INDEX('CECL &lt;50B Database'!$A:$A,MATCH(Workings!$A3800,'CECL &lt;50B Database'!$AI:$AI,0)),INDEX('ALLL &lt;50B Database'!$A:$A,MATCH(Workings!$A3800,'ALLL &lt;50B Database'!$AI:$AI,0)))</f>
        <v>#N/A</v>
      </c>
      <c r="C3800" s="3" t="str">
        <f>IFERROR(IFERROR(VLOOKUP($B3800,'CECL &lt;50B Database'!$A:$AA,11,FALSE),VLOOKUP($B3800,'ALLL &lt;50B Database'!$A:$AA,11,FALSE)),"")</f>
        <v/>
      </c>
      <c r="D3800" t="str">
        <f t="shared" si="118"/>
        <v/>
      </c>
    </row>
    <row r="3801" spans="1:4" x14ac:dyDescent="0.25">
      <c r="A3801">
        <f t="shared" si="119"/>
        <v>3801</v>
      </c>
      <c r="B3801" t="e">
        <f>IF('Peer Comparison Tool'!$D$11="NR",INDEX('CECL &lt;50B Database'!$A:$A,MATCH(Workings!$A3801,'CECL &lt;50B Database'!$AI:$AI,0)),INDEX('ALLL &lt;50B Database'!$A:$A,MATCH(Workings!$A3801,'ALLL &lt;50B Database'!$AI:$AI,0)))</f>
        <v>#N/A</v>
      </c>
      <c r="C3801" s="3" t="str">
        <f>IFERROR(IFERROR(VLOOKUP($B3801,'CECL &lt;50B Database'!$A:$AA,11,FALSE),VLOOKUP($B3801,'ALLL &lt;50B Database'!$A:$AA,11,FALSE)),"")</f>
        <v/>
      </c>
      <c r="D3801" t="str">
        <f t="shared" si="118"/>
        <v/>
      </c>
    </row>
    <row r="3802" spans="1:4" x14ac:dyDescent="0.25">
      <c r="A3802">
        <f t="shared" si="119"/>
        <v>3802</v>
      </c>
      <c r="B3802" t="e">
        <f>IF('Peer Comparison Tool'!$D$11="NR",INDEX('CECL &lt;50B Database'!$A:$A,MATCH(Workings!$A3802,'CECL &lt;50B Database'!$AI:$AI,0)),INDEX('ALLL &lt;50B Database'!$A:$A,MATCH(Workings!$A3802,'ALLL &lt;50B Database'!$AI:$AI,0)))</f>
        <v>#N/A</v>
      </c>
      <c r="C3802" s="3" t="str">
        <f>IFERROR(IFERROR(VLOOKUP($B3802,'CECL &lt;50B Database'!$A:$AA,11,FALSE),VLOOKUP($B3802,'ALLL &lt;50B Database'!$A:$AA,11,FALSE)),"")</f>
        <v/>
      </c>
      <c r="D3802" t="str">
        <f t="shared" si="118"/>
        <v/>
      </c>
    </row>
    <row r="3803" spans="1:4" x14ac:dyDescent="0.25">
      <c r="A3803">
        <f t="shared" si="119"/>
        <v>3803</v>
      </c>
      <c r="B3803" t="e">
        <f>IF('Peer Comparison Tool'!$D$11="NR",INDEX('CECL &lt;50B Database'!$A:$A,MATCH(Workings!$A3803,'CECL &lt;50B Database'!$AI:$AI,0)),INDEX('ALLL &lt;50B Database'!$A:$A,MATCH(Workings!$A3803,'ALLL &lt;50B Database'!$AI:$AI,0)))</f>
        <v>#N/A</v>
      </c>
      <c r="C3803" s="3" t="str">
        <f>IFERROR(IFERROR(VLOOKUP($B3803,'CECL &lt;50B Database'!$A:$AA,11,FALSE),VLOOKUP($B3803,'ALLL &lt;50B Database'!$A:$AA,11,FALSE)),"")</f>
        <v/>
      </c>
      <c r="D3803" t="str">
        <f t="shared" si="118"/>
        <v/>
      </c>
    </row>
    <row r="3804" spans="1:4" x14ac:dyDescent="0.25">
      <c r="A3804">
        <f t="shared" si="119"/>
        <v>3804</v>
      </c>
      <c r="B3804" t="e">
        <f>IF('Peer Comparison Tool'!$D$11="NR",INDEX('CECL &lt;50B Database'!$A:$A,MATCH(Workings!$A3804,'CECL &lt;50B Database'!$AI:$AI,0)),INDEX('ALLL &lt;50B Database'!$A:$A,MATCH(Workings!$A3804,'ALLL &lt;50B Database'!$AI:$AI,0)))</f>
        <v>#N/A</v>
      </c>
      <c r="C3804" s="3" t="str">
        <f>IFERROR(IFERROR(VLOOKUP($B3804,'CECL &lt;50B Database'!$A:$AA,11,FALSE),VLOOKUP($B3804,'ALLL &lt;50B Database'!$A:$AA,11,FALSE)),"")</f>
        <v/>
      </c>
      <c r="D3804" t="str">
        <f t="shared" si="118"/>
        <v/>
      </c>
    </row>
    <row r="3805" spans="1:4" x14ac:dyDescent="0.25">
      <c r="A3805">
        <f t="shared" si="119"/>
        <v>3805</v>
      </c>
      <c r="B3805" t="e">
        <f>IF('Peer Comparison Tool'!$D$11="NR",INDEX('CECL &lt;50B Database'!$A:$A,MATCH(Workings!$A3805,'CECL &lt;50B Database'!$AI:$AI,0)),INDEX('ALLL &lt;50B Database'!$A:$A,MATCH(Workings!$A3805,'ALLL &lt;50B Database'!$AI:$AI,0)))</f>
        <v>#N/A</v>
      </c>
      <c r="C3805" s="3" t="str">
        <f>IFERROR(IFERROR(VLOOKUP($B3805,'CECL &lt;50B Database'!$A:$AA,11,FALSE),VLOOKUP($B3805,'ALLL &lt;50B Database'!$A:$AA,11,FALSE)),"")</f>
        <v/>
      </c>
      <c r="D3805" t="str">
        <f t="shared" si="118"/>
        <v/>
      </c>
    </row>
    <row r="3806" spans="1:4" x14ac:dyDescent="0.25">
      <c r="A3806">
        <f t="shared" si="119"/>
        <v>3806</v>
      </c>
      <c r="B3806" t="e">
        <f>IF('Peer Comparison Tool'!$D$11="NR",INDEX('CECL &lt;50B Database'!$A:$A,MATCH(Workings!$A3806,'CECL &lt;50B Database'!$AI:$AI,0)),INDEX('ALLL &lt;50B Database'!$A:$A,MATCH(Workings!$A3806,'ALLL &lt;50B Database'!$AI:$AI,0)))</f>
        <v>#N/A</v>
      </c>
      <c r="C3806" s="3" t="str">
        <f>IFERROR(IFERROR(VLOOKUP($B3806,'CECL &lt;50B Database'!$A:$AA,11,FALSE),VLOOKUP($B3806,'ALLL &lt;50B Database'!$A:$AA,11,FALSE)),"")</f>
        <v/>
      </c>
      <c r="D3806" t="str">
        <f t="shared" si="118"/>
        <v/>
      </c>
    </row>
    <row r="3807" spans="1:4" x14ac:dyDescent="0.25">
      <c r="A3807">
        <f t="shared" si="119"/>
        <v>3807</v>
      </c>
      <c r="B3807" t="e">
        <f>IF('Peer Comparison Tool'!$D$11="NR",INDEX('CECL &lt;50B Database'!$A:$A,MATCH(Workings!$A3807,'CECL &lt;50B Database'!$AI:$AI,0)),INDEX('ALLL &lt;50B Database'!$A:$A,MATCH(Workings!$A3807,'ALLL &lt;50B Database'!$AI:$AI,0)))</f>
        <v>#N/A</v>
      </c>
      <c r="C3807" s="3" t="str">
        <f>IFERROR(IFERROR(VLOOKUP($B3807,'CECL &lt;50B Database'!$A:$AA,11,FALSE),VLOOKUP($B3807,'ALLL &lt;50B Database'!$A:$AA,11,FALSE)),"")</f>
        <v/>
      </c>
      <c r="D3807" t="str">
        <f t="shared" si="118"/>
        <v/>
      </c>
    </row>
    <row r="3808" spans="1:4" x14ac:dyDescent="0.25">
      <c r="A3808">
        <f t="shared" si="119"/>
        <v>3808</v>
      </c>
      <c r="B3808" t="e">
        <f>IF('Peer Comparison Tool'!$D$11="NR",INDEX('CECL &lt;50B Database'!$A:$A,MATCH(Workings!$A3808,'CECL &lt;50B Database'!$AI:$AI,0)),INDEX('ALLL &lt;50B Database'!$A:$A,MATCH(Workings!$A3808,'ALLL &lt;50B Database'!$AI:$AI,0)))</f>
        <v>#N/A</v>
      </c>
      <c r="C3808" s="3" t="str">
        <f>IFERROR(IFERROR(VLOOKUP($B3808,'CECL &lt;50B Database'!$A:$AA,11,FALSE),VLOOKUP($B3808,'ALLL &lt;50B Database'!$A:$AA,11,FALSE)),"")</f>
        <v/>
      </c>
      <c r="D3808" t="str">
        <f t="shared" si="118"/>
        <v/>
      </c>
    </row>
    <row r="3809" spans="1:4" x14ac:dyDescent="0.25">
      <c r="A3809">
        <f t="shared" si="119"/>
        <v>3809</v>
      </c>
      <c r="B3809" t="e">
        <f>IF('Peer Comparison Tool'!$D$11="NR",INDEX('CECL &lt;50B Database'!$A:$A,MATCH(Workings!$A3809,'CECL &lt;50B Database'!$AI:$AI,0)),INDEX('ALLL &lt;50B Database'!$A:$A,MATCH(Workings!$A3809,'ALLL &lt;50B Database'!$AI:$AI,0)))</f>
        <v>#N/A</v>
      </c>
      <c r="C3809" s="3" t="str">
        <f>IFERROR(IFERROR(VLOOKUP($B3809,'CECL &lt;50B Database'!$A:$AA,11,FALSE),VLOOKUP($B3809,'ALLL &lt;50B Database'!$A:$AA,11,FALSE)),"")</f>
        <v/>
      </c>
      <c r="D3809" t="str">
        <f t="shared" si="118"/>
        <v/>
      </c>
    </row>
    <row r="3810" spans="1:4" x14ac:dyDescent="0.25">
      <c r="A3810">
        <f t="shared" si="119"/>
        <v>3810</v>
      </c>
      <c r="B3810" t="e">
        <f>IF('Peer Comparison Tool'!$D$11="NR",INDEX('CECL &lt;50B Database'!$A:$A,MATCH(Workings!$A3810,'CECL &lt;50B Database'!$AI:$AI,0)),INDEX('ALLL &lt;50B Database'!$A:$A,MATCH(Workings!$A3810,'ALLL &lt;50B Database'!$AI:$AI,0)))</f>
        <v>#N/A</v>
      </c>
      <c r="C3810" s="3" t="str">
        <f>IFERROR(IFERROR(VLOOKUP($B3810,'CECL &lt;50B Database'!$A:$AA,11,FALSE),VLOOKUP($B3810,'ALLL &lt;50B Database'!$A:$AA,11,FALSE)),"")</f>
        <v/>
      </c>
      <c r="D3810" t="str">
        <f t="shared" si="118"/>
        <v/>
      </c>
    </row>
    <row r="3811" spans="1:4" x14ac:dyDescent="0.25">
      <c r="A3811">
        <f t="shared" si="119"/>
        <v>3811</v>
      </c>
      <c r="B3811" t="e">
        <f>IF('Peer Comparison Tool'!$D$11="NR",INDEX('CECL &lt;50B Database'!$A:$A,MATCH(Workings!$A3811,'CECL &lt;50B Database'!$AI:$AI,0)),INDEX('ALLL &lt;50B Database'!$A:$A,MATCH(Workings!$A3811,'ALLL &lt;50B Database'!$AI:$AI,0)))</f>
        <v>#N/A</v>
      </c>
      <c r="C3811" s="3" t="str">
        <f>IFERROR(IFERROR(VLOOKUP($B3811,'CECL &lt;50B Database'!$A:$AA,11,FALSE),VLOOKUP($B3811,'ALLL &lt;50B Database'!$A:$AA,11,FALSE)),"")</f>
        <v/>
      </c>
      <c r="D3811" t="str">
        <f t="shared" si="118"/>
        <v/>
      </c>
    </row>
    <row r="3812" spans="1:4" x14ac:dyDescent="0.25">
      <c r="A3812">
        <f t="shared" si="119"/>
        <v>3812</v>
      </c>
      <c r="B3812" t="e">
        <f>IF('Peer Comparison Tool'!$D$11="NR",INDEX('CECL &lt;50B Database'!$A:$A,MATCH(Workings!$A3812,'CECL &lt;50B Database'!$AI:$AI,0)),INDEX('ALLL &lt;50B Database'!$A:$A,MATCH(Workings!$A3812,'ALLL &lt;50B Database'!$AI:$AI,0)))</f>
        <v>#N/A</v>
      </c>
      <c r="C3812" s="3" t="str">
        <f>IFERROR(IFERROR(VLOOKUP($B3812,'CECL &lt;50B Database'!$A:$AA,11,FALSE),VLOOKUP($B3812,'ALLL &lt;50B Database'!$A:$AA,11,FALSE)),"")</f>
        <v/>
      </c>
      <c r="D3812" t="str">
        <f t="shared" si="118"/>
        <v/>
      </c>
    </row>
    <row r="3813" spans="1:4" x14ac:dyDescent="0.25">
      <c r="A3813">
        <f t="shared" si="119"/>
        <v>3813</v>
      </c>
      <c r="B3813" t="e">
        <f>IF('Peer Comparison Tool'!$D$11="NR",INDEX('CECL &lt;50B Database'!$A:$A,MATCH(Workings!$A3813,'CECL &lt;50B Database'!$AI:$AI,0)),INDEX('ALLL &lt;50B Database'!$A:$A,MATCH(Workings!$A3813,'ALLL &lt;50B Database'!$AI:$AI,0)))</f>
        <v>#N/A</v>
      </c>
      <c r="C3813" s="3" t="str">
        <f>IFERROR(IFERROR(VLOOKUP($B3813,'CECL &lt;50B Database'!$A:$AA,11,FALSE),VLOOKUP($B3813,'ALLL &lt;50B Database'!$A:$AA,11,FALSE)),"")</f>
        <v/>
      </c>
      <c r="D3813" t="str">
        <f t="shared" si="118"/>
        <v/>
      </c>
    </row>
    <row r="3814" spans="1:4" x14ac:dyDescent="0.25">
      <c r="A3814">
        <f t="shared" si="119"/>
        <v>3814</v>
      </c>
      <c r="B3814" t="e">
        <f>IF('Peer Comparison Tool'!$D$11="NR",INDEX('CECL &lt;50B Database'!$A:$A,MATCH(Workings!$A3814,'CECL &lt;50B Database'!$AI:$AI,0)),INDEX('ALLL &lt;50B Database'!$A:$A,MATCH(Workings!$A3814,'ALLL &lt;50B Database'!$AI:$AI,0)))</f>
        <v>#N/A</v>
      </c>
      <c r="C3814" s="3" t="str">
        <f>IFERROR(IFERROR(VLOOKUP($B3814,'CECL &lt;50B Database'!$A:$AA,11,FALSE),VLOOKUP($B3814,'ALLL &lt;50B Database'!$A:$AA,11,FALSE)),"")</f>
        <v/>
      </c>
      <c r="D3814" t="str">
        <f t="shared" si="118"/>
        <v/>
      </c>
    </row>
    <row r="3815" spans="1:4" x14ac:dyDescent="0.25">
      <c r="A3815">
        <f t="shared" si="119"/>
        <v>3815</v>
      </c>
      <c r="B3815" t="e">
        <f>IF('Peer Comparison Tool'!$D$11="NR",INDEX('CECL &lt;50B Database'!$A:$A,MATCH(Workings!$A3815,'CECL &lt;50B Database'!$AI:$AI,0)),INDEX('ALLL &lt;50B Database'!$A:$A,MATCH(Workings!$A3815,'ALLL &lt;50B Database'!$AI:$AI,0)))</f>
        <v>#N/A</v>
      </c>
      <c r="C3815" s="3" t="str">
        <f>IFERROR(IFERROR(VLOOKUP($B3815,'CECL &lt;50B Database'!$A:$AA,11,FALSE),VLOOKUP($B3815,'ALLL &lt;50B Database'!$A:$AA,11,FALSE)),"")</f>
        <v/>
      </c>
      <c r="D3815" t="str">
        <f t="shared" si="118"/>
        <v/>
      </c>
    </row>
    <row r="3816" spans="1:4" x14ac:dyDescent="0.25">
      <c r="A3816">
        <f t="shared" si="119"/>
        <v>3816</v>
      </c>
      <c r="B3816" t="e">
        <f>IF('Peer Comparison Tool'!$D$11="NR",INDEX('CECL &lt;50B Database'!$A:$A,MATCH(Workings!$A3816,'CECL &lt;50B Database'!$AI:$AI,0)),INDEX('ALLL &lt;50B Database'!$A:$A,MATCH(Workings!$A3816,'ALLL &lt;50B Database'!$AI:$AI,0)))</f>
        <v>#N/A</v>
      </c>
      <c r="C3816" s="3" t="str">
        <f>IFERROR(IFERROR(VLOOKUP($B3816,'CECL &lt;50B Database'!$A:$AA,11,FALSE),VLOOKUP($B3816,'ALLL &lt;50B Database'!$A:$AA,11,FALSE)),"")</f>
        <v/>
      </c>
      <c r="D3816" t="str">
        <f t="shared" si="118"/>
        <v/>
      </c>
    </row>
    <row r="3817" spans="1:4" x14ac:dyDescent="0.25">
      <c r="A3817">
        <f t="shared" si="119"/>
        <v>3817</v>
      </c>
      <c r="B3817" t="e">
        <f>IF('Peer Comparison Tool'!$D$11="NR",INDEX('CECL &lt;50B Database'!$A:$A,MATCH(Workings!$A3817,'CECL &lt;50B Database'!$AI:$AI,0)),INDEX('ALLL &lt;50B Database'!$A:$A,MATCH(Workings!$A3817,'ALLL &lt;50B Database'!$AI:$AI,0)))</f>
        <v>#N/A</v>
      </c>
      <c r="C3817" s="3" t="str">
        <f>IFERROR(IFERROR(VLOOKUP($B3817,'CECL &lt;50B Database'!$A:$AA,11,FALSE),VLOOKUP($B3817,'ALLL &lt;50B Database'!$A:$AA,11,FALSE)),"")</f>
        <v/>
      </c>
      <c r="D3817" t="str">
        <f t="shared" si="118"/>
        <v/>
      </c>
    </row>
    <row r="3818" spans="1:4" x14ac:dyDescent="0.25">
      <c r="A3818">
        <f t="shared" si="119"/>
        <v>3818</v>
      </c>
      <c r="B3818" t="e">
        <f>IF('Peer Comparison Tool'!$D$11="NR",INDEX('CECL &lt;50B Database'!$A:$A,MATCH(Workings!$A3818,'CECL &lt;50B Database'!$AI:$AI,0)),INDEX('ALLL &lt;50B Database'!$A:$A,MATCH(Workings!$A3818,'ALLL &lt;50B Database'!$AI:$AI,0)))</f>
        <v>#N/A</v>
      </c>
      <c r="C3818" s="3" t="str">
        <f>IFERROR(IFERROR(VLOOKUP($B3818,'CECL &lt;50B Database'!$A:$AA,11,FALSE),VLOOKUP($B3818,'ALLL &lt;50B Database'!$A:$AA,11,FALSE)),"")</f>
        <v/>
      </c>
      <c r="D3818" t="str">
        <f t="shared" si="118"/>
        <v/>
      </c>
    </row>
    <row r="3819" spans="1:4" x14ac:dyDescent="0.25">
      <c r="A3819">
        <f t="shared" si="119"/>
        <v>3819</v>
      </c>
      <c r="B3819" t="e">
        <f>IF('Peer Comparison Tool'!$D$11="NR",INDEX('CECL &lt;50B Database'!$A:$A,MATCH(Workings!$A3819,'CECL &lt;50B Database'!$AI:$AI,0)),INDEX('ALLL &lt;50B Database'!$A:$A,MATCH(Workings!$A3819,'ALLL &lt;50B Database'!$AI:$AI,0)))</f>
        <v>#N/A</v>
      </c>
      <c r="C3819" s="3" t="str">
        <f>IFERROR(IFERROR(VLOOKUP($B3819,'CECL &lt;50B Database'!$A:$AA,11,FALSE),VLOOKUP($B3819,'ALLL &lt;50B Database'!$A:$AA,11,FALSE)),"")</f>
        <v/>
      </c>
      <c r="D3819" t="str">
        <f t="shared" si="118"/>
        <v/>
      </c>
    </row>
    <row r="3820" spans="1:4" x14ac:dyDescent="0.25">
      <c r="A3820">
        <f t="shared" si="119"/>
        <v>3820</v>
      </c>
      <c r="B3820" t="e">
        <f>IF('Peer Comparison Tool'!$D$11="NR",INDEX('CECL &lt;50B Database'!$A:$A,MATCH(Workings!$A3820,'CECL &lt;50B Database'!$AI:$AI,0)),INDEX('ALLL &lt;50B Database'!$A:$A,MATCH(Workings!$A3820,'ALLL &lt;50B Database'!$AI:$AI,0)))</f>
        <v>#N/A</v>
      </c>
      <c r="C3820" s="3" t="str">
        <f>IFERROR(IFERROR(VLOOKUP($B3820,'CECL &lt;50B Database'!$A:$AA,11,FALSE),VLOOKUP($B3820,'ALLL &lt;50B Database'!$A:$AA,11,FALSE)),"")</f>
        <v/>
      </c>
      <c r="D3820" t="str">
        <f t="shared" si="118"/>
        <v/>
      </c>
    </row>
    <row r="3821" spans="1:4" x14ac:dyDescent="0.25">
      <c r="A3821">
        <f t="shared" si="119"/>
        <v>3821</v>
      </c>
      <c r="B3821" t="e">
        <f>IF('Peer Comparison Tool'!$D$11="NR",INDEX('CECL &lt;50B Database'!$A:$A,MATCH(Workings!$A3821,'CECL &lt;50B Database'!$AI:$AI,0)),INDEX('ALLL &lt;50B Database'!$A:$A,MATCH(Workings!$A3821,'ALLL &lt;50B Database'!$AI:$AI,0)))</f>
        <v>#N/A</v>
      </c>
      <c r="C3821" s="3" t="str">
        <f>IFERROR(IFERROR(VLOOKUP($B3821,'CECL &lt;50B Database'!$A:$AA,11,FALSE),VLOOKUP($B3821,'ALLL &lt;50B Database'!$A:$AA,11,FALSE)),"")</f>
        <v/>
      </c>
      <c r="D3821" t="str">
        <f t="shared" si="118"/>
        <v/>
      </c>
    </row>
    <row r="3822" spans="1:4" x14ac:dyDescent="0.25">
      <c r="A3822">
        <f t="shared" si="119"/>
        <v>3822</v>
      </c>
      <c r="B3822" t="e">
        <f>IF('Peer Comparison Tool'!$D$11="NR",INDEX('CECL &lt;50B Database'!$A:$A,MATCH(Workings!$A3822,'CECL &lt;50B Database'!$AI:$AI,0)),INDEX('ALLL &lt;50B Database'!$A:$A,MATCH(Workings!$A3822,'ALLL &lt;50B Database'!$AI:$AI,0)))</f>
        <v>#N/A</v>
      </c>
      <c r="C3822" s="3" t="str">
        <f>IFERROR(IFERROR(VLOOKUP($B3822,'CECL &lt;50B Database'!$A:$AA,11,FALSE),VLOOKUP($B3822,'ALLL &lt;50B Database'!$A:$AA,11,FALSE)),"")</f>
        <v/>
      </c>
      <c r="D3822" t="str">
        <f t="shared" si="118"/>
        <v/>
      </c>
    </row>
    <row r="3823" spans="1:4" x14ac:dyDescent="0.25">
      <c r="A3823">
        <f t="shared" si="119"/>
        <v>3823</v>
      </c>
      <c r="B3823" t="e">
        <f>IF('Peer Comparison Tool'!$D$11="NR",INDEX('CECL &lt;50B Database'!$A:$A,MATCH(Workings!$A3823,'CECL &lt;50B Database'!$AI:$AI,0)),INDEX('ALLL &lt;50B Database'!$A:$A,MATCH(Workings!$A3823,'ALLL &lt;50B Database'!$AI:$AI,0)))</f>
        <v>#N/A</v>
      </c>
      <c r="C3823" s="3" t="str">
        <f>IFERROR(IFERROR(VLOOKUP($B3823,'CECL &lt;50B Database'!$A:$AA,11,FALSE),VLOOKUP($B3823,'ALLL &lt;50B Database'!$A:$AA,11,FALSE)),"")</f>
        <v/>
      </c>
      <c r="D3823" t="str">
        <f t="shared" si="118"/>
        <v/>
      </c>
    </row>
    <row r="3824" spans="1:4" x14ac:dyDescent="0.25">
      <c r="A3824">
        <f t="shared" si="119"/>
        <v>3824</v>
      </c>
      <c r="B3824" t="e">
        <f>IF('Peer Comparison Tool'!$D$11="NR",INDEX('CECL &lt;50B Database'!$A:$A,MATCH(Workings!$A3824,'CECL &lt;50B Database'!$AI:$AI,0)),INDEX('ALLL &lt;50B Database'!$A:$A,MATCH(Workings!$A3824,'ALLL &lt;50B Database'!$AI:$AI,0)))</f>
        <v>#N/A</v>
      </c>
      <c r="C3824" s="3" t="str">
        <f>IFERROR(IFERROR(VLOOKUP($B3824,'CECL &lt;50B Database'!$A:$AA,11,FALSE),VLOOKUP($B3824,'ALLL &lt;50B Database'!$A:$AA,11,FALSE)),"")</f>
        <v/>
      </c>
      <c r="D3824" t="str">
        <f t="shared" si="118"/>
        <v/>
      </c>
    </row>
    <row r="3825" spans="1:4" x14ac:dyDescent="0.25">
      <c r="A3825">
        <f t="shared" si="119"/>
        <v>3825</v>
      </c>
      <c r="B3825" t="e">
        <f>IF('Peer Comparison Tool'!$D$11="NR",INDEX('CECL &lt;50B Database'!$A:$A,MATCH(Workings!$A3825,'CECL &lt;50B Database'!$AI:$AI,0)),INDEX('ALLL &lt;50B Database'!$A:$A,MATCH(Workings!$A3825,'ALLL &lt;50B Database'!$AI:$AI,0)))</f>
        <v>#N/A</v>
      </c>
      <c r="C3825" s="3" t="str">
        <f>IFERROR(IFERROR(VLOOKUP($B3825,'CECL &lt;50B Database'!$A:$AA,11,FALSE),VLOOKUP($B3825,'ALLL &lt;50B Database'!$A:$AA,11,FALSE)),"")</f>
        <v/>
      </c>
      <c r="D3825" t="str">
        <f t="shared" si="118"/>
        <v/>
      </c>
    </row>
    <row r="3826" spans="1:4" x14ac:dyDescent="0.25">
      <c r="A3826">
        <f t="shared" si="119"/>
        <v>3826</v>
      </c>
      <c r="B3826" t="e">
        <f>IF('Peer Comparison Tool'!$D$11="NR",INDEX('CECL &lt;50B Database'!$A:$A,MATCH(Workings!$A3826,'CECL &lt;50B Database'!$AI:$AI,0)),INDEX('ALLL &lt;50B Database'!$A:$A,MATCH(Workings!$A3826,'ALLL &lt;50B Database'!$AI:$AI,0)))</f>
        <v>#N/A</v>
      </c>
      <c r="C3826" s="3" t="str">
        <f>IFERROR(IFERROR(VLOOKUP($B3826,'CECL &lt;50B Database'!$A:$AA,11,FALSE),VLOOKUP($B3826,'ALLL &lt;50B Database'!$A:$AA,11,FALSE)),"")</f>
        <v/>
      </c>
      <c r="D3826" t="str">
        <f t="shared" si="118"/>
        <v/>
      </c>
    </row>
    <row r="3827" spans="1:4" x14ac:dyDescent="0.25">
      <c r="A3827">
        <f t="shared" si="119"/>
        <v>3827</v>
      </c>
      <c r="B3827" t="e">
        <f>IF('Peer Comparison Tool'!$D$11="NR",INDEX('CECL &lt;50B Database'!$A:$A,MATCH(Workings!$A3827,'CECL &lt;50B Database'!$AI:$AI,0)),INDEX('ALLL &lt;50B Database'!$A:$A,MATCH(Workings!$A3827,'ALLL &lt;50B Database'!$AI:$AI,0)))</f>
        <v>#N/A</v>
      </c>
      <c r="C3827" s="3" t="str">
        <f>IFERROR(IFERROR(VLOOKUP($B3827,'CECL &lt;50B Database'!$A:$AA,11,FALSE),VLOOKUP($B3827,'ALLL &lt;50B Database'!$A:$AA,11,FALSE)),"")</f>
        <v/>
      </c>
      <c r="D3827" t="str">
        <f t="shared" si="118"/>
        <v/>
      </c>
    </row>
    <row r="3828" spans="1:4" x14ac:dyDescent="0.25">
      <c r="A3828">
        <f t="shared" si="119"/>
        <v>3828</v>
      </c>
      <c r="B3828" t="e">
        <f>IF('Peer Comparison Tool'!$D$11="NR",INDEX('CECL &lt;50B Database'!$A:$A,MATCH(Workings!$A3828,'CECL &lt;50B Database'!$AI:$AI,0)),INDEX('ALLL &lt;50B Database'!$A:$A,MATCH(Workings!$A3828,'ALLL &lt;50B Database'!$AI:$AI,0)))</f>
        <v>#N/A</v>
      </c>
      <c r="C3828" s="3" t="str">
        <f>IFERROR(IFERROR(VLOOKUP($B3828,'CECL &lt;50B Database'!$A:$AA,11,FALSE),VLOOKUP($B3828,'ALLL &lt;50B Database'!$A:$AA,11,FALSE)),"")</f>
        <v/>
      </c>
      <c r="D3828" t="str">
        <f t="shared" si="118"/>
        <v/>
      </c>
    </row>
    <row r="3829" spans="1:4" x14ac:dyDescent="0.25">
      <c r="A3829">
        <f t="shared" si="119"/>
        <v>3829</v>
      </c>
      <c r="B3829" t="e">
        <f>IF('Peer Comparison Tool'!$D$11="NR",INDEX('CECL &lt;50B Database'!$A:$A,MATCH(Workings!$A3829,'CECL &lt;50B Database'!$AI:$AI,0)),INDEX('ALLL &lt;50B Database'!$A:$A,MATCH(Workings!$A3829,'ALLL &lt;50B Database'!$AI:$AI,0)))</f>
        <v>#N/A</v>
      </c>
      <c r="C3829" s="3" t="str">
        <f>IFERROR(IFERROR(VLOOKUP($B3829,'CECL &lt;50B Database'!$A:$AA,11,FALSE),VLOOKUP($B3829,'ALLL &lt;50B Database'!$A:$AA,11,FALSE)),"")</f>
        <v/>
      </c>
      <c r="D3829" t="str">
        <f t="shared" si="118"/>
        <v/>
      </c>
    </row>
    <row r="3830" spans="1:4" x14ac:dyDescent="0.25">
      <c r="A3830">
        <f t="shared" si="119"/>
        <v>3830</v>
      </c>
      <c r="B3830" t="e">
        <f>IF('Peer Comparison Tool'!$D$11="NR",INDEX('CECL &lt;50B Database'!$A:$A,MATCH(Workings!$A3830,'CECL &lt;50B Database'!$AI:$AI,0)),INDEX('ALLL &lt;50B Database'!$A:$A,MATCH(Workings!$A3830,'ALLL &lt;50B Database'!$AI:$AI,0)))</f>
        <v>#N/A</v>
      </c>
      <c r="C3830" s="3" t="str">
        <f>IFERROR(IFERROR(VLOOKUP($B3830,'CECL &lt;50B Database'!$A:$AA,11,FALSE),VLOOKUP($B3830,'ALLL &lt;50B Database'!$A:$AA,11,FALSE)),"")</f>
        <v/>
      </c>
      <c r="D3830" t="str">
        <f t="shared" si="118"/>
        <v/>
      </c>
    </row>
    <row r="3831" spans="1:4" x14ac:dyDescent="0.25">
      <c r="A3831">
        <f t="shared" si="119"/>
        <v>3831</v>
      </c>
      <c r="B3831" t="e">
        <f>IF('Peer Comparison Tool'!$D$11="NR",INDEX('CECL &lt;50B Database'!$A:$A,MATCH(Workings!$A3831,'CECL &lt;50B Database'!$AI:$AI,0)),INDEX('ALLL &lt;50B Database'!$A:$A,MATCH(Workings!$A3831,'ALLL &lt;50B Database'!$AI:$AI,0)))</f>
        <v>#N/A</v>
      </c>
      <c r="C3831" s="3" t="str">
        <f>IFERROR(IFERROR(VLOOKUP($B3831,'CECL &lt;50B Database'!$A:$AA,11,FALSE),VLOOKUP($B3831,'ALLL &lt;50B Database'!$A:$AA,11,FALSE)),"")</f>
        <v/>
      </c>
      <c r="D3831" t="str">
        <f t="shared" si="118"/>
        <v/>
      </c>
    </row>
    <row r="3832" spans="1:4" x14ac:dyDescent="0.25">
      <c r="A3832">
        <f t="shared" si="119"/>
        <v>3832</v>
      </c>
      <c r="B3832" t="e">
        <f>IF('Peer Comparison Tool'!$D$11="NR",INDEX('CECL &lt;50B Database'!$A:$A,MATCH(Workings!$A3832,'CECL &lt;50B Database'!$AI:$AI,0)),INDEX('ALLL &lt;50B Database'!$A:$A,MATCH(Workings!$A3832,'ALLL &lt;50B Database'!$AI:$AI,0)))</f>
        <v>#N/A</v>
      </c>
      <c r="C3832" s="3" t="str">
        <f>IFERROR(IFERROR(VLOOKUP($B3832,'CECL &lt;50B Database'!$A:$AA,11,FALSE),VLOOKUP($B3832,'ALLL &lt;50B Database'!$A:$AA,11,FALSE)),"")</f>
        <v/>
      </c>
      <c r="D3832" t="str">
        <f t="shared" si="118"/>
        <v/>
      </c>
    </row>
    <row r="3833" spans="1:4" x14ac:dyDescent="0.25">
      <c r="A3833">
        <f t="shared" si="119"/>
        <v>3833</v>
      </c>
      <c r="B3833" t="e">
        <f>IF('Peer Comparison Tool'!$D$11="NR",INDEX('CECL &lt;50B Database'!$A:$A,MATCH(Workings!$A3833,'CECL &lt;50B Database'!$AI:$AI,0)),INDEX('ALLL &lt;50B Database'!$A:$A,MATCH(Workings!$A3833,'ALLL &lt;50B Database'!$AI:$AI,0)))</f>
        <v>#N/A</v>
      </c>
      <c r="C3833" s="3" t="str">
        <f>IFERROR(IFERROR(VLOOKUP($B3833,'CECL &lt;50B Database'!$A:$AA,11,FALSE),VLOOKUP($B3833,'ALLL &lt;50B Database'!$A:$AA,11,FALSE)),"")</f>
        <v/>
      </c>
      <c r="D3833" t="str">
        <f t="shared" si="118"/>
        <v/>
      </c>
    </row>
    <row r="3834" spans="1:4" x14ac:dyDescent="0.25">
      <c r="A3834">
        <f t="shared" si="119"/>
        <v>3834</v>
      </c>
      <c r="B3834" t="e">
        <f>IF('Peer Comparison Tool'!$D$11="NR",INDEX('CECL &lt;50B Database'!$A:$A,MATCH(Workings!$A3834,'CECL &lt;50B Database'!$AI:$AI,0)),INDEX('ALLL &lt;50B Database'!$A:$A,MATCH(Workings!$A3834,'ALLL &lt;50B Database'!$AI:$AI,0)))</f>
        <v>#N/A</v>
      </c>
      <c r="C3834" s="3" t="str">
        <f>IFERROR(IFERROR(VLOOKUP($B3834,'CECL &lt;50B Database'!$A:$AA,11,FALSE),VLOOKUP($B3834,'ALLL &lt;50B Database'!$A:$AA,11,FALSE)),"")</f>
        <v/>
      </c>
      <c r="D3834" t="str">
        <f t="shared" si="118"/>
        <v/>
      </c>
    </row>
    <row r="3835" spans="1:4" x14ac:dyDescent="0.25">
      <c r="A3835">
        <f t="shared" si="119"/>
        <v>3835</v>
      </c>
      <c r="B3835" t="e">
        <f>IF('Peer Comparison Tool'!$D$11="NR",INDEX('CECL &lt;50B Database'!$A:$A,MATCH(Workings!$A3835,'CECL &lt;50B Database'!$AI:$AI,0)),INDEX('ALLL &lt;50B Database'!$A:$A,MATCH(Workings!$A3835,'ALLL &lt;50B Database'!$AI:$AI,0)))</f>
        <v>#N/A</v>
      </c>
      <c r="C3835" s="3" t="str">
        <f>IFERROR(IFERROR(VLOOKUP($B3835,'CECL &lt;50B Database'!$A:$AA,11,FALSE),VLOOKUP($B3835,'ALLL &lt;50B Database'!$A:$AA,11,FALSE)),"")</f>
        <v/>
      </c>
      <c r="D3835" t="str">
        <f t="shared" si="118"/>
        <v/>
      </c>
    </row>
    <row r="3836" spans="1:4" x14ac:dyDescent="0.25">
      <c r="A3836">
        <f t="shared" si="119"/>
        <v>3836</v>
      </c>
      <c r="B3836" t="e">
        <f>IF('Peer Comparison Tool'!$D$11="NR",INDEX('CECL &lt;50B Database'!$A:$A,MATCH(Workings!$A3836,'CECL &lt;50B Database'!$AI:$AI,0)),INDEX('ALLL &lt;50B Database'!$A:$A,MATCH(Workings!$A3836,'ALLL &lt;50B Database'!$AI:$AI,0)))</f>
        <v>#N/A</v>
      </c>
      <c r="C3836" s="3" t="str">
        <f>IFERROR(IFERROR(VLOOKUP($B3836,'CECL &lt;50B Database'!$A:$AA,11,FALSE),VLOOKUP($B3836,'ALLL &lt;50B Database'!$A:$AA,11,FALSE)),"")</f>
        <v/>
      </c>
      <c r="D3836" t="str">
        <f t="shared" si="118"/>
        <v/>
      </c>
    </row>
    <row r="3837" spans="1:4" x14ac:dyDescent="0.25">
      <c r="A3837">
        <f t="shared" si="119"/>
        <v>3837</v>
      </c>
      <c r="B3837" t="e">
        <f>IF('Peer Comparison Tool'!$D$11="NR",INDEX('CECL &lt;50B Database'!$A:$A,MATCH(Workings!$A3837,'CECL &lt;50B Database'!$AI:$AI,0)),INDEX('ALLL &lt;50B Database'!$A:$A,MATCH(Workings!$A3837,'ALLL &lt;50B Database'!$AI:$AI,0)))</f>
        <v>#N/A</v>
      </c>
      <c r="C3837" s="3" t="str">
        <f>IFERROR(IFERROR(VLOOKUP($B3837,'CECL &lt;50B Database'!$A:$AA,11,FALSE),VLOOKUP($B3837,'ALLL &lt;50B Database'!$A:$AA,11,FALSE)),"")</f>
        <v/>
      </c>
      <c r="D3837" t="str">
        <f t="shared" si="118"/>
        <v/>
      </c>
    </row>
    <row r="3838" spans="1:4" x14ac:dyDescent="0.25">
      <c r="A3838">
        <f t="shared" si="119"/>
        <v>3838</v>
      </c>
      <c r="B3838" t="e">
        <f>IF('Peer Comparison Tool'!$D$11="NR",INDEX('CECL &lt;50B Database'!$A:$A,MATCH(Workings!$A3838,'CECL &lt;50B Database'!$AI:$AI,0)),INDEX('ALLL &lt;50B Database'!$A:$A,MATCH(Workings!$A3838,'ALLL &lt;50B Database'!$AI:$AI,0)))</f>
        <v>#N/A</v>
      </c>
      <c r="C3838" s="3" t="str">
        <f>IFERROR(IFERROR(VLOOKUP($B3838,'CECL &lt;50B Database'!$A:$AA,11,FALSE),VLOOKUP($B3838,'ALLL &lt;50B Database'!$A:$AA,11,FALSE)),"")</f>
        <v/>
      </c>
      <c r="D3838" t="str">
        <f t="shared" si="118"/>
        <v/>
      </c>
    </row>
    <row r="3839" spans="1:4" x14ac:dyDescent="0.25">
      <c r="A3839">
        <f t="shared" si="119"/>
        <v>3839</v>
      </c>
      <c r="B3839" t="e">
        <f>IF('Peer Comparison Tool'!$D$11="NR",INDEX('CECL &lt;50B Database'!$A:$A,MATCH(Workings!$A3839,'CECL &lt;50B Database'!$AI:$AI,0)),INDEX('ALLL &lt;50B Database'!$A:$A,MATCH(Workings!$A3839,'ALLL &lt;50B Database'!$AI:$AI,0)))</f>
        <v>#N/A</v>
      </c>
      <c r="C3839" s="3" t="str">
        <f>IFERROR(IFERROR(VLOOKUP($B3839,'CECL &lt;50B Database'!$A:$AA,11,FALSE),VLOOKUP($B3839,'ALLL &lt;50B Database'!$A:$AA,11,FALSE)),"")</f>
        <v/>
      </c>
      <c r="D3839" t="str">
        <f t="shared" si="118"/>
        <v/>
      </c>
    </row>
    <row r="3840" spans="1:4" x14ac:dyDescent="0.25">
      <c r="A3840">
        <f t="shared" si="119"/>
        <v>3840</v>
      </c>
      <c r="B3840" t="e">
        <f>IF('Peer Comparison Tool'!$D$11="NR",INDEX('CECL &lt;50B Database'!$A:$A,MATCH(Workings!$A3840,'CECL &lt;50B Database'!$AI:$AI,0)),INDEX('ALLL &lt;50B Database'!$A:$A,MATCH(Workings!$A3840,'ALLL &lt;50B Database'!$AI:$AI,0)))</f>
        <v>#N/A</v>
      </c>
      <c r="C3840" s="3" t="str">
        <f>IFERROR(IFERROR(VLOOKUP($B3840,'CECL &lt;50B Database'!$A:$AA,11,FALSE),VLOOKUP($B3840,'ALLL &lt;50B Database'!$A:$AA,11,FALSE)),"")</f>
        <v/>
      </c>
      <c r="D3840" t="str">
        <f t="shared" si="118"/>
        <v/>
      </c>
    </row>
    <row r="3841" spans="1:4" x14ac:dyDescent="0.25">
      <c r="A3841">
        <f t="shared" si="119"/>
        <v>3841</v>
      </c>
      <c r="B3841" t="e">
        <f>IF('Peer Comparison Tool'!$D$11="NR",INDEX('CECL &lt;50B Database'!$A:$A,MATCH(Workings!$A3841,'CECL &lt;50B Database'!$AI:$AI,0)),INDEX('ALLL &lt;50B Database'!$A:$A,MATCH(Workings!$A3841,'ALLL &lt;50B Database'!$AI:$AI,0)))</f>
        <v>#N/A</v>
      </c>
      <c r="C3841" s="3" t="str">
        <f>IFERROR(IFERROR(VLOOKUP($B3841,'CECL &lt;50B Database'!$A:$AA,11,FALSE),VLOOKUP($B3841,'ALLL &lt;50B Database'!$A:$AA,11,FALSE)),"")</f>
        <v/>
      </c>
      <c r="D3841" t="str">
        <f t="shared" si="118"/>
        <v/>
      </c>
    </row>
    <row r="3842" spans="1:4" x14ac:dyDescent="0.25">
      <c r="A3842">
        <f t="shared" si="119"/>
        <v>3842</v>
      </c>
      <c r="B3842" t="e">
        <f>IF('Peer Comparison Tool'!$D$11="NR",INDEX('CECL &lt;50B Database'!$A:$A,MATCH(Workings!$A3842,'CECL &lt;50B Database'!$AI:$AI,0)),INDEX('ALLL &lt;50B Database'!$A:$A,MATCH(Workings!$A3842,'ALLL &lt;50B Database'!$AI:$AI,0)))</f>
        <v>#N/A</v>
      </c>
      <c r="C3842" s="3" t="str">
        <f>IFERROR(IFERROR(VLOOKUP($B3842,'CECL &lt;50B Database'!$A:$AA,11,FALSE),VLOOKUP($B3842,'ALLL &lt;50B Database'!$A:$AA,11,FALSE)),"")</f>
        <v/>
      </c>
      <c r="D3842" t="str">
        <f t="shared" ref="D3842:D3905" si="120">IFERROR(RANK($C3842,$C$1:$C$5000,0),"")</f>
        <v/>
      </c>
    </row>
    <row r="3843" spans="1:4" x14ac:dyDescent="0.25">
      <c r="A3843">
        <f t="shared" si="119"/>
        <v>3843</v>
      </c>
      <c r="B3843" t="e">
        <f>IF('Peer Comparison Tool'!$D$11="NR",INDEX('CECL &lt;50B Database'!$A:$A,MATCH(Workings!$A3843,'CECL &lt;50B Database'!$AI:$AI,0)),INDEX('ALLL &lt;50B Database'!$A:$A,MATCH(Workings!$A3843,'ALLL &lt;50B Database'!$AI:$AI,0)))</f>
        <v>#N/A</v>
      </c>
      <c r="C3843" s="3" t="str">
        <f>IFERROR(IFERROR(VLOOKUP($B3843,'CECL &lt;50B Database'!$A:$AA,11,FALSE),VLOOKUP($B3843,'ALLL &lt;50B Database'!$A:$AA,11,FALSE)),"")</f>
        <v/>
      </c>
      <c r="D3843" t="str">
        <f t="shared" si="120"/>
        <v/>
      </c>
    </row>
    <row r="3844" spans="1:4" x14ac:dyDescent="0.25">
      <c r="A3844">
        <f t="shared" ref="A3844:A3907" si="121">A3843+1</f>
        <v>3844</v>
      </c>
      <c r="B3844" t="e">
        <f>IF('Peer Comparison Tool'!$D$11="NR",INDEX('CECL &lt;50B Database'!$A:$A,MATCH(Workings!$A3844,'CECL &lt;50B Database'!$AI:$AI,0)),INDEX('ALLL &lt;50B Database'!$A:$A,MATCH(Workings!$A3844,'ALLL &lt;50B Database'!$AI:$AI,0)))</f>
        <v>#N/A</v>
      </c>
      <c r="C3844" s="3" t="str">
        <f>IFERROR(IFERROR(VLOOKUP($B3844,'CECL &lt;50B Database'!$A:$AA,11,FALSE),VLOOKUP($B3844,'ALLL &lt;50B Database'!$A:$AA,11,FALSE)),"")</f>
        <v/>
      </c>
      <c r="D3844" t="str">
        <f t="shared" si="120"/>
        <v/>
      </c>
    </row>
    <row r="3845" spans="1:4" x14ac:dyDescent="0.25">
      <c r="A3845">
        <f t="shared" si="121"/>
        <v>3845</v>
      </c>
      <c r="B3845" t="e">
        <f>IF('Peer Comparison Tool'!$D$11="NR",INDEX('CECL &lt;50B Database'!$A:$A,MATCH(Workings!$A3845,'CECL &lt;50B Database'!$AI:$AI,0)),INDEX('ALLL &lt;50B Database'!$A:$A,MATCH(Workings!$A3845,'ALLL &lt;50B Database'!$AI:$AI,0)))</f>
        <v>#N/A</v>
      </c>
      <c r="C3845" s="3" t="str">
        <f>IFERROR(IFERROR(VLOOKUP($B3845,'CECL &lt;50B Database'!$A:$AA,11,FALSE),VLOOKUP($B3845,'ALLL &lt;50B Database'!$A:$AA,11,FALSE)),"")</f>
        <v/>
      </c>
      <c r="D3845" t="str">
        <f t="shared" si="120"/>
        <v/>
      </c>
    </row>
    <row r="3846" spans="1:4" x14ac:dyDescent="0.25">
      <c r="A3846">
        <f t="shared" si="121"/>
        <v>3846</v>
      </c>
      <c r="B3846" t="e">
        <f>IF('Peer Comparison Tool'!$D$11="NR",INDEX('CECL &lt;50B Database'!$A:$A,MATCH(Workings!$A3846,'CECL &lt;50B Database'!$AI:$AI,0)),INDEX('ALLL &lt;50B Database'!$A:$A,MATCH(Workings!$A3846,'ALLL &lt;50B Database'!$AI:$AI,0)))</f>
        <v>#N/A</v>
      </c>
      <c r="C3846" s="3" t="str">
        <f>IFERROR(IFERROR(VLOOKUP($B3846,'CECL &lt;50B Database'!$A:$AA,11,FALSE),VLOOKUP($B3846,'ALLL &lt;50B Database'!$A:$AA,11,FALSE)),"")</f>
        <v/>
      </c>
      <c r="D3846" t="str">
        <f t="shared" si="120"/>
        <v/>
      </c>
    </row>
    <row r="3847" spans="1:4" x14ac:dyDescent="0.25">
      <c r="A3847">
        <f t="shared" si="121"/>
        <v>3847</v>
      </c>
      <c r="B3847" t="e">
        <f>IF('Peer Comparison Tool'!$D$11="NR",INDEX('CECL &lt;50B Database'!$A:$A,MATCH(Workings!$A3847,'CECL &lt;50B Database'!$AI:$AI,0)),INDEX('ALLL &lt;50B Database'!$A:$A,MATCH(Workings!$A3847,'ALLL &lt;50B Database'!$AI:$AI,0)))</f>
        <v>#N/A</v>
      </c>
      <c r="C3847" s="3" t="str">
        <f>IFERROR(IFERROR(VLOOKUP($B3847,'CECL &lt;50B Database'!$A:$AA,11,FALSE),VLOOKUP($B3847,'ALLL &lt;50B Database'!$A:$AA,11,FALSE)),"")</f>
        <v/>
      </c>
      <c r="D3847" t="str">
        <f t="shared" si="120"/>
        <v/>
      </c>
    </row>
    <row r="3848" spans="1:4" x14ac:dyDescent="0.25">
      <c r="A3848">
        <f t="shared" si="121"/>
        <v>3848</v>
      </c>
      <c r="B3848" t="e">
        <f>IF('Peer Comparison Tool'!$D$11="NR",INDEX('CECL &lt;50B Database'!$A:$A,MATCH(Workings!$A3848,'CECL &lt;50B Database'!$AI:$AI,0)),INDEX('ALLL &lt;50B Database'!$A:$A,MATCH(Workings!$A3848,'ALLL &lt;50B Database'!$AI:$AI,0)))</f>
        <v>#N/A</v>
      </c>
      <c r="C3848" s="3" t="str">
        <f>IFERROR(IFERROR(VLOOKUP($B3848,'CECL &lt;50B Database'!$A:$AA,11,FALSE),VLOOKUP($B3848,'ALLL &lt;50B Database'!$A:$AA,11,FALSE)),"")</f>
        <v/>
      </c>
      <c r="D3848" t="str">
        <f t="shared" si="120"/>
        <v/>
      </c>
    </row>
    <row r="3849" spans="1:4" x14ac:dyDescent="0.25">
      <c r="A3849">
        <f t="shared" si="121"/>
        <v>3849</v>
      </c>
      <c r="B3849" t="e">
        <f>IF('Peer Comparison Tool'!$D$11="NR",INDEX('CECL &lt;50B Database'!$A:$A,MATCH(Workings!$A3849,'CECL &lt;50B Database'!$AI:$AI,0)),INDEX('ALLL &lt;50B Database'!$A:$A,MATCH(Workings!$A3849,'ALLL &lt;50B Database'!$AI:$AI,0)))</f>
        <v>#N/A</v>
      </c>
      <c r="C3849" s="3" t="str">
        <f>IFERROR(IFERROR(VLOOKUP($B3849,'CECL &lt;50B Database'!$A:$AA,11,FALSE),VLOOKUP($B3849,'ALLL &lt;50B Database'!$A:$AA,11,FALSE)),"")</f>
        <v/>
      </c>
      <c r="D3849" t="str">
        <f t="shared" si="120"/>
        <v/>
      </c>
    </row>
    <row r="3850" spans="1:4" x14ac:dyDescent="0.25">
      <c r="A3850">
        <f t="shared" si="121"/>
        <v>3850</v>
      </c>
      <c r="B3850" t="e">
        <f>IF('Peer Comparison Tool'!$D$11="NR",INDEX('CECL &lt;50B Database'!$A:$A,MATCH(Workings!$A3850,'CECL &lt;50B Database'!$AI:$AI,0)),INDEX('ALLL &lt;50B Database'!$A:$A,MATCH(Workings!$A3850,'ALLL &lt;50B Database'!$AI:$AI,0)))</f>
        <v>#N/A</v>
      </c>
      <c r="C3850" s="3" t="str">
        <f>IFERROR(IFERROR(VLOOKUP($B3850,'CECL &lt;50B Database'!$A:$AA,11,FALSE),VLOOKUP($B3850,'ALLL &lt;50B Database'!$A:$AA,11,FALSE)),"")</f>
        <v/>
      </c>
      <c r="D3850" t="str">
        <f t="shared" si="120"/>
        <v/>
      </c>
    </row>
    <row r="3851" spans="1:4" x14ac:dyDescent="0.25">
      <c r="A3851">
        <f t="shared" si="121"/>
        <v>3851</v>
      </c>
      <c r="B3851" t="e">
        <f>IF('Peer Comparison Tool'!$D$11="NR",INDEX('CECL &lt;50B Database'!$A:$A,MATCH(Workings!$A3851,'CECL &lt;50B Database'!$AI:$AI,0)),INDEX('ALLL &lt;50B Database'!$A:$A,MATCH(Workings!$A3851,'ALLL &lt;50B Database'!$AI:$AI,0)))</f>
        <v>#N/A</v>
      </c>
      <c r="C3851" s="3" t="str">
        <f>IFERROR(IFERROR(VLOOKUP($B3851,'CECL &lt;50B Database'!$A:$AA,11,FALSE),VLOOKUP($B3851,'ALLL &lt;50B Database'!$A:$AA,11,FALSE)),"")</f>
        <v/>
      </c>
      <c r="D3851" t="str">
        <f t="shared" si="120"/>
        <v/>
      </c>
    </row>
    <row r="3852" spans="1:4" x14ac:dyDescent="0.25">
      <c r="A3852">
        <f t="shared" si="121"/>
        <v>3852</v>
      </c>
      <c r="B3852" t="e">
        <f>IF('Peer Comparison Tool'!$D$11="NR",INDEX('CECL &lt;50B Database'!$A:$A,MATCH(Workings!$A3852,'CECL &lt;50B Database'!$AI:$AI,0)),INDEX('ALLL &lt;50B Database'!$A:$A,MATCH(Workings!$A3852,'ALLL &lt;50B Database'!$AI:$AI,0)))</f>
        <v>#N/A</v>
      </c>
      <c r="C3852" s="3" t="str">
        <f>IFERROR(IFERROR(VLOOKUP($B3852,'CECL &lt;50B Database'!$A:$AA,11,FALSE),VLOOKUP($B3852,'ALLL &lt;50B Database'!$A:$AA,11,FALSE)),"")</f>
        <v/>
      </c>
      <c r="D3852" t="str">
        <f t="shared" si="120"/>
        <v/>
      </c>
    </row>
    <row r="3853" spans="1:4" x14ac:dyDescent="0.25">
      <c r="A3853">
        <f t="shared" si="121"/>
        <v>3853</v>
      </c>
      <c r="B3853" t="e">
        <f>IF('Peer Comparison Tool'!$D$11="NR",INDEX('CECL &lt;50B Database'!$A:$A,MATCH(Workings!$A3853,'CECL &lt;50B Database'!$AI:$AI,0)),INDEX('ALLL &lt;50B Database'!$A:$A,MATCH(Workings!$A3853,'ALLL &lt;50B Database'!$AI:$AI,0)))</f>
        <v>#N/A</v>
      </c>
      <c r="C3853" s="3" t="str">
        <f>IFERROR(IFERROR(VLOOKUP($B3853,'CECL &lt;50B Database'!$A:$AA,11,FALSE),VLOOKUP($B3853,'ALLL &lt;50B Database'!$A:$AA,11,FALSE)),"")</f>
        <v/>
      </c>
      <c r="D3853" t="str">
        <f t="shared" si="120"/>
        <v/>
      </c>
    </row>
    <row r="3854" spans="1:4" x14ac:dyDescent="0.25">
      <c r="A3854">
        <f t="shared" si="121"/>
        <v>3854</v>
      </c>
      <c r="B3854" t="e">
        <f>IF('Peer Comparison Tool'!$D$11="NR",INDEX('CECL &lt;50B Database'!$A:$A,MATCH(Workings!$A3854,'CECL &lt;50B Database'!$AI:$AI,0)),INDEX('ALLL &lt;50B Database'!$A:$A,MATCH(Workings!$A3854,'ALLL &lt;50B Database'!$AI:$AI,0)))</f>
        <v>#N/A</v>
      </c>
      <c r="C3854" s="3" t="str">
        <f>IFERROR(IFERROR(VLOOKUP($B3854,'CECL &lt;50B Database'!$A:$AA,11,FALSE),VLOOKUP($B3854,'ALLL &lt;50B Database'!$A:$AA,11,FALSE)),"")</f>
        <v/>
      </c>
      <c r="D3854" t="str">
        <f t="shared" si="120"/>
        <v/>
      </c>
    </row>
    <row r="3855" spans="1:4" x14ac:dyDescent="0.25">
      <c r="A3855">
        <f t="shared" si="121"/>
        <v>3855</v>
      </c>
      <c r="B3855" t="e">
        <f>IF('Peer Comparison Tool'!$D$11="NR",INDEX('CECL &lt;50B Database'!$A:$A,MATCH(Workings!$A3855,'CECL &lt;50B Database'!$AI:$AI,0)),INDEX('ALLL &lt;50B Database'!$A:$A,MATCH(Workings!$A3855,'ALLL &lt;50B Database'!$AI:$AI,0)))</f>
        <v>#N/A</v>
      </c>
      <c r="C3855" s="3" t="str">
        <f>IFERROR(IFERROR(VLOOKUP($B3855,'CECL &lt;50B Database'!$A:$AA,11,FALSE),VLOOKUP($B3855,'ALLL &lt;50B Database'!$A:$AA,11,FALSE)),"")</f>
        <v/>
      </c>
      <c r="D3855" t="str">
        <f t="shared" si="120"/>
        <v/>
      </c>
    </row>
    <row r="3856" spans="1:4" x14ac:dyDescent="0.25">
      <c r="A3856">
        <f t="shared" si="121"/>
        <v>3856</v>
      </c>
      <c r="B3856" t="e">
        <f>IF('Peer Comparison Tool'!$D$11="NR",INDEX('CECL &lt;50B Database'!$A:$A,MATCH(Workings!$A3856,'CECL &lt;50B Database'!$AI:$AI,0)),INDEX('ALLL &lt;50B Database'!$A:$A,MATCH(Workings!$A3856,'ALLL &lt;50B Database'!$AI:$AI,0)))</f>
        <v>#N/A</v>
      </c>
      <c r="C3856" s="3" t="str">
        <f>IFERROR(IFERROR(VLOOKUP($B3856,'CECL &lt;50B Database'!$A:$AA,11,FALSE),VLOOKUP($B3856,'ALLL &lt;50B Database'!$A:$AA,11,FALSE)),"")</f>
        <v/>
      </c>
      <c r="D3856" t="str">
        <f t="shared" si="120"/>
        <v/>
      </c>
    </row>
    <row r="3857" spans="1:4" x14ac:dyDescent="0.25">
      <c r="A3857">
        <f t="shared" si="121"/>
        <v>3857</v>
      </c>
      <c r="B3857" t="e">
        <f>IF('Peer Comparison Tool'!$D$11="NR",INDEX('CECL &lt;50B Database'!$A:$A,MATCH(Workings!$A3857,'CECL &lt;50B Database'!$AI:$AI,0)),INDEX('ALLL &lt;50B Database'!$A:$A,MATCH(Workings!$A3857,'ALLL &lt;50B Database'!$AI:$AI,0)))</f>
        <v>#N/A</v>
      </c>
      <c r="C3857" s="3" t="str">
        <f>IFERROR(IFERROR(VLOOKUP($B3857,'CECL &lt;50B Database'!$A:$AA,11,FALSE),VLOOKUP($B3857,'ALLL &lt;50B Database'!$A:$AA,11,FALSE)),"")</f>
        <v/>
      </c>
      <c r="D3857" t="str">
        <f t="shared" si="120"/>
        <v/>
      </c>
    </row>
    <row r="3858" spans="1:4" x14ac:dyDescent="0.25">
      <c r="A3858">
        <f t="shared" si="121"/>
        <v>3858</v>
      </c>
      <c r="B3858" t="e">
        <f>IF('Peer Comparison Tool'!$D$11="NR",INDEX('CECL &lt;50B Database'!$A:$A,MATCH(Workings!$A3858,'CECL &lt;50B Database'!$AI:$AI,0)),INDEX('ALLL &lt;50B Database'!$A:$A,MATCH(Workings!$A3858,'ALLL &lt;50B Database'!$AI:$AI,0)))</f>
        <v>#N/A</v>
      </c>
      <c r="C3858" s="3" t="str">
        <f>IFERROR(IFERROR(VLOOKUP($B3858,'CECL &lt;50B Database'!$A:$AA,11,FALSE),VLOOKUP($B3858,'ALLL &lt;50B Database'!$A:$AA,11,FALSE)),"")</f>
        <v/>
      </c>
      <c r="D3858" t="str">
        <f t="shared" si="120"/>
        <v/>
      </c>
    </row>
    <row r="3859" spans="1:4" x14ac:dyDescent="0.25">
      <c r="A3859">
        <f t="shared" si="121"/>
        <v>3859</v>
      </c>
      <c r="B3859" t="e">
        <f>IF('Peer Comparison Tool'!$D$11="NR",INDEX('CECL &lt;50B Database'!$A:$A,MATCH(Workings!$A3859,'CECL &lt;50B Database'!$AI:$AI,0)),INDEX('ALLL &lt;50B Database'!$A:$A,MATCH(Workings!$A3859,'ALLL &lt;50B Database'!$AI:$AI,0)))</f>
        <v>#N/A</v>
      </c>
      <c r="C3859" s="3" t="str">
        <f>IFERROR(IFERROR(VLOOKUP($B3859,'CECL &lt;50B Database'!$A:$AA,11,FALSE),VLOOKUP($B3859,'ALLL &lt;50B Database'!$A:$AA,11,FALSE)),"")</f>
        <v/>
      </c>
      <c r="D3859" t="str">
        <f t="shared" si="120"/>
        <v/>
      </c>
    </row>
    <row r="3860" spans="1:4" x14ac:dyDescent="0.25">
      <c r="A3860">
        <f t="shared" si="121"/>
        <v>3860</v>
      </c>
      <c r="B3860" t="e">
        <f>IF('Peer Comparison Tool'!$D$11="NR",INDEX('CECL &lt;50B Database'!$A:$A,MATCH(Workings!$A3860,'CECL &lt;50B Database'!$AI:$AI,0)),INDEX('ALLL &lt;50B Database'!$A:$A,MATCH(Workings!$A3860,'ALLL &lt;50B Database'!$AI:$AI,0)))</f>
        <v>#N/A</v>
      </c>
      <c r="C3860" s="3" t="str">
        <f>IFERROR(IFERROR(VLOOKUP($B3860,'CECL &lt;50B Database'!$A:$AA,11,FALSE),VLOOKUP($B3860,'ALLL &lt;50B Database'!$A:$AA,11,FALSE)),"")</f>
        <v/>
      </c>
      <c r="D3860" t="str">
        <f t="shared" si="120"/>
        <v/>
      </c>
    </row>
    <row r="3861" spans="1:4" x14ac:dyDescent="0.25">
      <c r="A3861">
        <f t="shared" si="121"/>
        <v>3861</v>
      </c>
      <c r="B3861" t="e">
        <f>IF('Peer Comparison Tool'!$D$11="NR",INDEX('CECL &lt;50B Database'!$A:$A,MATCH(Workings!$A3861,'CECL &lt;50B Database'!$AI:$AI,0)),INDEX('ALLL &lt;50B Database'!$A:$A,MATCH(Workings!$A3861,'ALLL &lt;50B Database'!$AI:$AI,0)))</f>
        <v>#N/A</v>
      </c>
      <c r="C3861" s="3" t="str">
        <f>IFERROR(IFERROR(VLOOKUP($B3861,'CECL &lt;50B Database'!$A:$AA,11,FALSE),VLOOKUP($B3861,'ALLL &lt;50B Database'!$A:$AA,11,FALSE)),"")</f>
        <v/>
      </c>
      <c r="D3861" t="str">
        <f t="shared" si="120"/>
        <v/>
      </c>
    </row>
    <row r="3862" spans="1:4" x14ac:dyDescent="0.25">
      <c r="A3862">
        <f t="shared" si="121"/>
        <v>3862</v>
      </c>
      <c r="B3862" t="e">
        <f>IF('Peer Comparison Tool'!$D$11="NR",INDEX('CECL &lt;50B Database'!$A:$A,MATCH(Workings!$A3862,'CECL &lt;50B Database'!$AI:$AI,0)),INDEX('ALLL &lt;50B Database'!$A:$A,MATCH(Workings!$A3862,'ALLL &lt;50B Database'!$AI:$AI,0)))</f>
        <v>#N/A</v>
      </c>
      <c r="C3862" s="3" t="str">
        <f>IFERROR(IFERROR(VLOOKUP($B3862,'CECL &lt;50B Database'!$A:$AA,11,FALSE),VLOOKUP($B3862,'ALLL &lt;50B Database'!$A:$AA,11,FALSE)),"")</f>
        <v/>
      </c>
      <c r="D3862" t="str">
        <f t="shared" si="120"/>
        <v/>
      </c>
    </row>
    <row r="3863" spans="1:4" x14ac:dyDescent="0.25">
      <c r="A3863">
        <f t="shared" si="121"/>
        <v>3863</v>
      </c>
      <c r="B3863" t="e">
        <f>IF('Peer Comparison Tool'!$D$11="NR",INDEX('CECL &lt;50B Database'!$A:$A,MATCH(Workings!$A3863,'CECL &lt;50B Database'!$AI:$AI,0)),INDEX('ALLL &lt;50B Database'!$A:$A,MATCH(Workings!$A3863,'ALLL &lt;50B Database'!$AI:$AI,0)))</f>
        <v>#N/A</v>
      </c>
      <c r="C3863" s="3" t="str">
        <f>IFERROR(IFERROR(VLOOKUP($B3863,'CECL &lt;50B Database'!$A:$AA,11,FALSE),VLOOKUP($B3863,'ALLL &lt;50B Database'!$A:$AA,11,FALSE)),"")</f>
        <v/>
      </c>
      <c r="D3863" t="str">
        <f t="shared" si="120"/>
        <v/>
      </c>
    </row>
    <row r="3864" spans="1:4" x14ac:dyDescent="0.25">
      <c r="A3864">
        <f t="shared" si="121"/>
        <v>3864</v>
      </c>
      <c r="B3864" t="e">
        <f>IF('Peer Comparison Tool'!$D$11="NR",INDEX('CECL &lt;50B Database'!$A:$A,MATCH(Workings!$A3864,'CECL &lt;50B Database'!$AI:$AI,0)),INDEX('ALLL &lt;50B Database'!$A:$A,MATCH(Workings!$A3864,'ALLL &lt;50B Database'!$AI:$AI,0)))</f>
        <v>#N/A</v>
      </c>
      <c r="C3864" s="3" t="str">
        <f>IFERROR(IFERROR(VLOOKUP($B3864,'CECL &lt;50B Database'!$A:$AA,11,FALSE),VLOOKUP($B3864,'ALLL &lt;50B Database'!$A:$AA,11,FALSE)),"")</f>
        <v/>
      </c>
      <c r="D3864" t="str">
        <f t="shared" si="120"/>
        <v/>
      </c>
    </row>
    <row r="3865" spans="1:4" x14ac:dyDescent="0.25">
      <c r="A3865">
        <f t="shared" si="121"/>
        <v>3865</v>
      </c>
      <c r="B3865" t="e">
        <f>IF('Peer Comparison Tool'!$D$11="NR",INDEX('CECL &lt;50B Database'!$A:$A,MATCH(Workings!$A3865,'CECL &lt;50B Database'!$AI:$AI,0)),INDEX('ALLL &lt;50B Database'!$A:$A,MATCH(Workings!$A3865,'ALLL &lt;50B Database'!$AI:$AI,0)))</f>
        <v>#N/A</v>
      </c>
      <c r="C3865" s="3" t="str">
        <f>IFERROR(IFERROR(VLOOKUP($B3865,'CECL &lt;50B Database'!$A:$AA,11,FALSE),VLOOKUP($B3865,'ALLL &lt;50B Database'!$A:$AA,11,FALSE)),"")</f>
        <v/>
      </c>
      <c r="D3865" t="str">
        <f t="shared" si="120"/>
        <v/>
      </c>
    </row>
    <row r="3866" spans="1:4" x14ac:dyDescent="0.25">
      <c r="A3866">
        <f t="shared" si="121"/>
        <v>3866</v>
      </c>
      <c r="B3866" t="e">
        <f>IF('Peer Comparison Tool'!$D$11="NR",INDEX('CECL &lt;50B Database'!$A:$A,MATCH(Workings!$A3866,'CECL &lt;50B Database'!$AI:$AI,0)),INDEX('ALLL &lt;50B Database'!$A:$A,MATCH(Workings!$A3866,'ALLL &lt;50B Database'!$AI:$AI,0)))</f>
        <v>#N/A</v>
      </c>
      <c r="C3866" s="3" t="str">
        <f>IFERROR(IFERROR(VLOOKUP($B3866,'CECL &lt;50B Database'!$A:$AA,11,FALSE),VLOOKUP($B3866,'ALLL &lt;50B Database'!$A:$AA,11,FALSE)),"")</f>
        <v/>
      </c>
      <c r="D3866" t="str">
        <f t="shared" si="120"/>
        <v/>
      </c>
    </row>
    <row r="3867" spans="1:4" x14ac:dyDescent="0.25">
      <c r="A3867">
        <f t="shared" si="121"/>
        <v>3867</v>
      </c>
      <c r="B3867" t="e">
        <f>IF('Peer Comparison Tool'!$D$11="NR",INDEX('CECL &lt;50B Database'!$A:$A,MATCH(Workings!$A3867,'CECL &lt;50B Database'!$AI:$AI,0)),INDEX('ALLL &lt;50B Database'!$A:$A,MATCH(Workings!$A3867,'ALLL &lt;50B Database'!$AI:$AI,0)))</f>
        <v>#N/A</v>
      </c>
      <c r="C3867" s="3" t="str">
        <f>IFERROR(IFERROR(VLOOKUP($B3867,'CECL &lt;50B Database'!$A:$AA,11,FALSE),VLOOKUP($B3867,'ALLL &lt;50B Database'!$A:$AA,11,FALSE)),"")</f>
        <v/>
      </c>
      <c r="D3867" t="str">
        <f t="shared" si="120"/>
        <v/>
      </c>
    </row>
    <row r="3868" spans="1:4" x14ac:dyDescent="0.25">
      <c r="A3868">
        <f t="shared" si="121"/>
        <v>3868</v>
      </c>
      <c r="B3868" t="e">
        <f>IF('Peer Comparison Tool'!$D$11="NR",INDEX('CECL &lt;50B Database'!$A:$A,MATCH(Workings!$A3868,'CECL &lt;50B Database'!$AI:$AI,0)),INDEX('ALLL &lt;50B Database'!$A:$A,MATCH(Workings!$A3868,'ALLL &lt;50B Database'!$AI:$AI,0)))</f>
        <v>#N/A</v>
      </c>
      <c r="C3868" s="3" t="str">
        <f>IFERROR(IFERROR(VLOOKUP($B3868,'CECL &lt;50B Database'!$A:$AA,11,FALSE),VLOOKUP($B3868,'ALLL &lt;50B Database'!$A:$AA,11,FALSE)),"")</f>
        <v/>
      </c>
      <c r="D3868" t="str">
        <f t="shared" si="120"/>
        <v/>
      </c>
    </row>
    <row r="3869" spans="1:4" x14ac:dyDescent="0.25">
      <c r="A3869">
        <f t="shared" si="121"/>
        <v>3869</v>
      </c>
      <c r="B3869" t="e">
        <f>IF('Peer Comparison Tool'!$D$11="NR",INDEX('CECL &lt;50B Database'!$A:$A,MATCH(Workings!$A3869,'CECL &lt;50B Database'!$AI:$AI,0)),INDEX('ALLL &lt;50B Database'!$A:$A,MATCH(Workings!$A3869,'ALLL &lt;50B Database'!$AI:$AI,0)))</f>
        <v>#N/A</v>
      </c>
      <c r="C3869" s="3" t="str">
        <f>IFERROR(IFERROR(VLOOKUP($B3869,'CECL &lt;50B Database'!$A:$AA,11,FALSE),VLOOKUP($B3869,'ALLL &lt;50B Database'!$A:$AA,11,FALSE)),"")</f>
        <v/>
      </c>
      <c r="D3869" t="str">
        <f t="shared" si="120"/>
        <v/>
      </c>
    </row>
    <row r="3870" spans="1:4" x14ac:dyDescent="0.25">
      <c r="A3870">
        <f t="shared" si="121"/>
        <v>3870</v>
      </c>
      <c r="B3870" t="e">
        <f>IF('Peer Comparison Tool'!$D$11="NR",INDEX('CECL &lt;50B Database'!$A:$A,MATCH(Workings!$A3870,'CECL &lt;50B Database'!$AI:$AI,0)),INDEX('ALLL &lt;50B Database'!$A:$A,MATCH(Workings!$A3870,'ALLL &lt;50B Database'!$AI:$AI,0)))</f>
        <v>#N/A</v>
      </c>
      <c r="C3870" s="3" t="str">
        <f>IFERROR(IFERROR(VLOOKUP($B3870,'CECL &lt;50B Database'!$A:$AA,11,FALSE),VLOOKUP($B3870,'ALLL &lt;50B Database'!$A:$AA,11,FALSE)),"")</f>
        <v/>
      </c>
      <c r="D3870" t="str">
        <f t="shared" si="120"/>
        <v/>
      </c>
    </row>
    <row r="3871" spans="1:4" x14ac:dyDescent="0.25">
      <c r="A3871">
        <f t="shared" si="121"/>
        <v>3871</v>
      </c>
      <c r="B3871" t="e">
        <f>IF('Peer Comparison Tool'!$D$11="NR",INDEX('CECL &lt;50B Database'!$A:$A,MATCH(Workings!$A3871,'CECL &lt;50B Database'!$AI:$AI,0)),INDEX('ALLL &lt;50B Database'!$A:$A,MATCH(Workings!$A3871,'ALLL &lt;50B Database'!$AI:$AI,0)))</f>
        <v>#N/A</v>
      </c>
      <c r="C3871" s="3" t="str">
        <f>IFERROR(IFERROR(VLOOKUP($B3871,'CECL &lt;50B Database'!$A:$AA,11,FALSE),VLOOKUP($B3871,'ALLL &lt;50B Database'!$A:$AA,11,FALSE)),"")</f>
        <v/>
      </c>
      <c r="D3871" t="str">
        <f t="shared" si="120"/>
        <v/>
      </c>
    </row>
    <row r="3872" spans="1:4" x14ac:dyDescent="0.25">
      <c r="A3872">
        <f t="shared" si="121"/>
        <v>3872</v>
      </c>
      <c r="B3872" t="e">
        <f>IF('Peer Comparison Tool'!$D$11="NR",INDEX('CECL &lt;50B Database'!$A:$A,MATCH(Workings!$A3872,'CECL &lt;50B Database'!$AI:$AI,0)),INDEX('ALLL &lt;50B Database'!$A:$A,MATCH(Workings!$A3872,'ALLL &lt;50B Database'!$AI:$AI,0)))</f>
        <v>#N/A</v>
      </c>
      <c r="C3872" s="3" t="str">
        <f>IFERROR(IFERROR(VLOOKUP($B3872,'CECL &lt;50B Database'!$A:$AA,11,FALSE),VLOOKUP($B3872,'ALLL &lt;50B Database'!$A:$AA,11,FALSE)),"")</f>
        <v/>
      </c>
      <c r="D3872" t="str">
        <f t="shared" si="120"/>
        <v/>
      </c>
    </row>
    <row r="3873" spans="1:4" x14ac:dyDescent="0.25">
      <c r="A3873">
        <f t="shared" si="121"/>
        <v>3873</v>
      </c>
      <c r="B3873" t="e">
        <f>IF('Peer Comparison Tool'!$D$11="NR",INDEX('CECL &lt;50B Database'!$A:$A,MATCH(Workings!$A3873,'CECL &lt;50B Database'!$AI:$AI,0)),INDEX('ALLL &lt;50B Database'!$A:$A,MATCH(Workings!$A3873,'ALLL &lt;50B Database'!$AI:$AI,0)))</f>
        <v>#N/A</v>
      </c>
      <c r="C3873" s="3" t="str">
        <f>IFERROR(IFERROR(VLOOKUP($B3873,'CECL &lt;50B Database'!$A:$AA,11,FALSE),VLOOKUP($B3873,'ALLL &lt;50B Database'!$A:$AA,11,FALSE)),"")</f>
        <v/>
      </c>
      <c r="D3873" t="str">
        <f t="shared" si="120"/>
        <v/>
      </c>
    </row>
    <row r="3874" spans="1:4" x14ac:dyDescent="0.25">
      <c r="A3874">
        <f t="shared" si="121"/>
        <v>3874</v>
      </c>
      <c r="B3874" t="e">
        <f>IF('Peer Comparison Tool'!$D$11="NR",INDEX('CECL &lt;50B Database'!$A:$A,MATCH(Workings!$A3874,'CECL &lt;50B Database'!$AI:$AI,0)),INDEX('ALLL &lt;50B Database'!$A:$A,MATCH(Workings!$A3874,'ALLL &lt;50B Database'!$AI:$AI,0)))</f>
        <v>#N/A</v>
      </c>
      <c r="C3874" s="3" t="str">
        <f>IFERROR(IFERROR(VLOOKUP($B3874,'CECL &lt;50B Database'!$A:$AA,11,FALSE),VLOOKUP($B3874,'ALLL &lt;50B Database'!$A:$AA,11,FALSE)),"")</f>
        <v/>
      </c>
      <c r="D3874" t="str">
        <f t="shared" si="120"/>
        <v/>
      </c>
    </row>
    <row r="3875" spans="1:4" x14ac:dyDescent="0.25">
      <c r="A3875">
        <f t="shared" si="121"/>
        <v>3875</v>
      </c>
      <c r="B3875" t="e">
        <f>IF('Peer Comparison Tool'!$D$11="NR",INDEX('CECL &lt;50B Database'!$A:$A,MATCH(Workings!$A3875,'CECL &lt;50B Database'!$AI:$AI,0)),INDEX('ALLL &lt;50B Database'!$A:$A,MATCH(Workings!$A3875,'ALLL &lt;50B Database'!$AI:$AI,0)))</f>
        <v>#N/A</v>
      </c>
      <c r="C3875" s="3" t="str">
        <f>IFERROR(IFERROR(VLOOKUP($B3875,'CECL &lt;50B Database'!$A:$AA,11,FALSE),VLOOKUP($B3875,'ALLL &lt;50B Database'!$A:$AA,11,FALSE)),"")</f>
        <v/>
      </c>
      <c r="D3875" t="str">
        <f t="shared" si="120"/>
        <v/>
      </c>
    </row>
    <row r="3876" spans="1:4" x14ac:dyDescent="0.25">
      <c r="A3876">
        <f t="shared" si="121"/>
        <v>3876</v>
      </c>
      <c r="B3876" t="e">
        <f>IF('Peer Comparison Tool'!$D$11="NR",INDEX('CECL &lt;50B Database'!$A:$A,MATCH(Workings!$A3876,'CECL &lt;50B Database'!$AI:$AI,0)),INDEX('ALLL &lt;50B Database'!$A:$A,MATCH(Workings!$A3876,'ALLL &lt;50B Database'!$AI:$AI,0)))</f>
        <v>#N/A</v>
      </c>
      <c r="C3876" s="3" t="str">
        <f>IFERROR(IFERROR(VLOOKUP($B3876,'CECL &lt;50B Database'!$A:$AA,11,FALSE),VLOOKUP($B3876,'ALLL &lt;50B Database'!$A:$AA,11,FALSE)),"")</f>
        <v/>
      </c>
      <c r="D3876" t="str">
        <f t="shared" si="120"/>
        <v/>
      </c>
    </row>
    <row r="3877" spans="1:4" x14ac:dyDescent="0.25">
      <c r="A3877">
        <f t="shared" si="121"/>
        <v>3877</v>
      </c>
      <c r="B3877" t="e">
        <f>IF('Peer Comparison Tool'!$D$11="NR",INDEX('CECL &lt;50B Database'!$A:$A,MATCH(Workings!$A3877,'CECL &lt;50B Database'!$AI:$AI,0)),INDEX('ALLL &lt;50B Database'!$A:$A,MATCH(Workings!$A3877,'ALLL &lt;50B Database'!$AI:$AI,0)))</f>
        <v>#N/A</v>
      </c>
      <c r="C3877" s="3" t="str">
        <f>IFERROR(IFERROR(VLOOKUP($B3877,'CECL &lt;50B Database'!$A:$AA,11,FALSE),VLOOKUP($B3877,'ALLL &lt;50B Database'!$A:$AA,11,FALSE)),"")</f>
        <v/>
      </c>
      <c r="D3877" t="str">
        <f t="shared" si="120"/>
        <v/>
      </c>
    </row>
    <row r="3878" spans="1:4" x14ac:dyDescent="0.25">
      <c r="A3878">
        <f t="shared" si="121"/>
        <v>3878</v>
      </c>
      <c r="B3878" t="e">
        <f>IF('Peer Comparison Tool'!$D$11="NR",INDEX('CECL &lt;50B Database'!$A:$A,MATCH(Workings!$A3878,'CECL &lt;50B Database'!$AI:$AI,0)),INDEX('ALLL &lt;50B Database'!$A:$A,MATCH(Workings!$A3878,'ALLL &lt;50B Database'!$AI:$AI,0)))</f>
        <v>#N/A</v>
      </c>
      <c r="C3878" s="3" t="str">
        <f>IFERROR(IFERROR(VLOOKUP($B3878,'CECL &lt;50B Database'!$A:$AA,11,FALSE),VLOOKUP($B3878,'ALLL &lt;50B Database'!$A:$AA,11,FALSE)),"")</f>
        <v/>
      </c>
      <c r="D3878" t="str">
        <f t="shared" si="120"/>
        <v/>
      </c>
    </row>
    <row r="3879" spans="1:4" x14ac:dyDescent="0.25">
      <c r="A3879">
        <f t="shared" si="121"/>
        <v>3879</v>
      </c>
      <c r="B3879" t="e">
        <f>IF('Peer Comparison Tool'!$D$11="NR",INDEX('CECL &lt;50B Database'!$A:$A,MATCH(Workings!$A3879,'CECL &lt;50B Database'!$AI:$AI,0)),INDEX('ALLL &lt;50B Database'!$A:$A,MATCH(Workings!$A3879,'ALLL &lt;50B Database'!$AI:$AI,0)))</f>
        <v>#N/A</v>
      </c>
      <c r="C3879" s="3" t="str">
        <f>IFERROR(IFERROR(VLOOKUP($B3879,'CECL &lt;50B Database'!$A:$AA,11,FALSE),VLOOKUP($B3879,'ALLL &lt;50B Database'!$A:$AA,11,FALSE)),"")</f>
        <v/>
      </c>
      <c r="D3879" t="str">
        <f t="shared" si="120"/>
        <v/>
      </c>
    </row>
    <row r="3880" spans="1:4" x14ac:dyDescent="0.25">
      <c r="A3880">
        <f t="shared" si="121"/>
        <v>3880</v>
      </c>
      <c r="B3880" t="e">
        <f>IF('Peer Comparison Tool'!$D$11="NR",INDEX('CECL &lt;50B Database'!$A:$A,MATCH(Workings!$A3880,'CECL &lt;50B Database'!$AI:$AI,0)),INDEX('ALLL &lt;50B Database'!$A:$A,MATCH(Workings!$A3880,'ALLL &lt;50B Database'!$AI:$AI,0)))</f>
        <v>#N/A</v>
      </c>
      <c r="C3880" s="3" t="str">
        <f>IFERROR(IFERROR(VLOOKUP($B3880,'CECL &lt;50B Database'!$A:$AA,11,FALSE),VLOOKUP($B3880,'ALLL &lt;50B Database'!$A:$AA,11,FALSE)),"")</f>
        <v/>
      </c>
      <c r="D3880" t="str">
        <f t="shared" si="120"/>
        <v/>
      </c>
    </row>
    <row r="3881" spans="1:4" x14ac:dyDescent="0.25">
      <c r="A3881">
        <f t="shared" si="121"/>
        <v>3881</v>
      </c>
      <c r="B3881" t="e">
        <f>IF('Peer Comparison Tool'!$D$11="NR",INDEX('CECL &lt;50B Database'!$A:$A,MATCH(Workings!$A3881,'CECL &lt;50B Database'!$AI:$AI,0)),INDEX('ALLL &lt;50B Database'!$A:$A,MATCH(Workings!$A3881,'ALLL &lt;50B Database'!$AI:$AI,0)))</f>
        <v>#N/A</v>
      </c>
      <c r="C3881" s="3" t="str">
        <f>IFERROR(IFERROR(VLOOKUP($B3881,'CECL &lt;50B Database'!$A:$AA,11,FALSE),VLOOKUP($B3881,'ALLL &lt;50B Database'!$A:$AA,11,FALSE)),"")</f>
        <v/>
      </c>
      <c r="D3881" t="str">
        <f t="shared" si="120"/>
        <v/>
      </c>
    </row>
    <row r="3882" spans="1:4" x14ac:dyDescent="0.25">
      <c r="A3882">
        <f t="shared" si="121"/>
        <v>3882</v>
      </c>
      <c r="B3882" t="e">
        <f>IF('Peer Comparison Tool'!$D$11="NR",INDEX('CECL &lt;50B Database'!$A:$A,MATCH(Workings!$A3882,'CECL &lt;50B Database'!$AI:$AI,0)),INDEX('ALLL &lt;50B Database'!$A:$A,MATCH(Workings!$A3882,'ALLL &lt;50B Database'!$AI:$AI,0)))</f>
        <v>#N/A</v>
      </c>
      <c r="C3882" s="3" t="str">
        <f>IFERROR(IFERROR(VLOOKUP($B3882,'CECL &lt;50B Database'!$A:$AA,11,FALSE),VLOOKUP($B3882,'ALLL &lt;50B Database'!$A:$AA,11,FALSE)),"")</f>
        <v/>
      </c>
      <c r="D3882" t="str">
        <f t="shared" si="120"/>
        <v/>
      </c>
    </row>
    <row r="3883" spans="1:4" x14ac:dyDescent="0.25">
      <c r="A3883">
        <f t="shared" si="121"/>
        <v>3883</v>
      </c>
      <c r="B3883" t="e">
        <f>IF('Peer Comparison Tool'!$D$11="NR",INDEX('CECL &lt;50B Database'!$A:$A,MATCH(Workings!$A3883,'CECL &lt;50B Database'!$AI:$AI,0)),INDEX('ALLL &lt;50B Database'!$A:$A,MATCH(Workings!$A3883,'ALLL &lt;50B Database'!$AI:$AI,0)))</f>
        <v>#N/A</v>
      </c>
      <c r="C3883" s="3" t="str">
        <f>IFERROR(IFERROR(VLOOKUP($B3883,'CECL &lt;50B Database'!$A:$AA,11,FALSE),VLOOKUP($B3883,'ALLL &lt;50B Database'!$A:$AA,11,FALSE)),"")</f>
        <v/>
      </c>
      <c r="D3883" t="str">
        <f t="shared" si="120"/>
        <v/>
      </c>
    </row>
    <row r="3884" spans="1:4" x14ac:dyDescent="0.25">
      <c r="A3884">
        <f t="shared" si="121"/>
        <v>3884</v>
      </c>
      <c r="B3884" t="e">
        <f>IF('Peer Comparison Tool'!$D$11="NR",INDEX('CECL &lt;50B Database'!$A:$A,MATCH(Workings!$A3884,'CECL &lt;50B Database'!$AI:$AI,0)),INDEX('ALLL &lt;50B Database'!$A:$A,MATCH(Workings!$A3884,'ALLL &lt;50B Database'!$AI:$AI,0)))</f>
        <v>#N/A</v>
      </c>
      <c r="C3884" s="3" t="str">
        <f>IFERROR(IFERROR(VLOOKUP($B3884,'CECL &lt;50B Database'!$A:$AA,11,FALSE),VLOOKUP($B3884,'ALLL &lt;50B Database'!$A:$AA,11,FALSE)),"")</f>
        <v/>
      </c>
      <c r="D3884" t="str">
        <f t="shared" si="120"/>
        <v/>
      </c>
    </row>
    <row r="3885" spans="1:4" x14ac:dyDescent="0.25">
      <c r="A3885">
        <f t="shared" si="121"/>
        <v>3885</v>
      </c>
      <c r="B3885" t="e">
        <f>IF('Peer Comparison Tool'!$D$11="NR",INDEX('CECL &lt;50B Database'!$A:$A,MATCH(Workings!$A3885,'CECL &lt;50B Database'!$AI:$AI,0)),INDEX('ALLL &lt;50B Database'!$A:$A,MATCH(Workings!$A3885,'ALLL &lt;50B Database'!$AI:$AI,0)))</f>
        <v>#N/A</v>
      </c>
      <c r="C3885" s="3" t="str">
        <f>IFERROR(IFERROR(VLOOKUP($B3885,'CECL &lt;50B Database'!$A:$AA,11,FALSE),VLOOKUP($B3885,'ALLL &lt;50B Database'!$A:$AA,11,FALSE)),"")</f>
        <v/>
      </c>
      <c r="D3885" t="str">
        <f t="shared" si="120"/>
        <v/>
      </c>
    </row>
    <row r="3886" spans="1:4" x14ac:dyDescent="0.25">
      <c r="A3886">
        <f t="shared" si="121"/>
        <v>3886</v>
      </c>
      <c r="B3886" t="e">
        <f>IF('Peer Comparison Tool'!$D$11="NR",INDEX('CECL &lt;50B Database'!$A:$A,MATCH(Workings!$A3886,'CECL &lt;50B Database'!$AI:$AI,0)),INDEX('ALLL &lt;50B Database'!$A:$A,MATCH(Workings!$A3886,'ALLL &lt;50B Database'!$AI:$AI,0)))</f>
        <v>#N/A</v>
      </c>
      <c r="C3886" s="3" t="str">
        <f>IFERROR(IFERROR(VLOOKUP($B3886,'CECL &lt;50B Database'!$A:$AA,11,FALSE),VLOOKUP($B3886,'ALLL &lt;50B Database'!$A:$AA,11,FALSE)),"")</f>
        <v/>
      </c>
      <c r="D3886" t="str">
        <f t="shared" si="120"/>
        <v/>
      </c>
    </row>
    <row r="3887" spans="1:4" x14ac:dyDescent="0.25">
      <c r="A3887">
        <f t="shared" si="121"/>
        <v>3887</v>
      </c>
      <c r="B3887" t="e">
        <f>IF('Peer Comparison Tool'!$D$11="NR",INDEX('CECL &lt;50B Database'!$A:$A,MATCH(Workings!$A3887,'CECL &lt;50B Database'!$AI:$AI,0)),INDEX('ALLL &lt;50B Database'!$A:$A,MATCH(Workings!$A3887,'ALLL &lt;50B Database'!$AI:$AI,0)))</f>
        <v>#N/A</v>
      </c>
      <c r="C3887" s="3" t="str">
        <f>IFERROR(IFERROR(VLOOKUP($B3887,'CECL &lt;50B Database'!$A:$AA,11,FALSE),VLOOKUP($B3887,'ALLL &lt;50B Database'!$A:$AA,11,FALSE)),"")</f>
        <v/>
      </c>
      <c r="D3887" t="str">
        <f t="shared" si="120"/>
        <v/>
      </c>
    </row>
    <row r="3888" spans="1:4" x14ac:dyDescent="0.25">
      <c r="A3888">
        <f t="shared" si="121"/>
        <v>3888</v>
      </c>
      <c r="B3888" t="e">
        <f>IF('Peer Comparison Tool'!$D$11="NR",INDEX('CECL &lt;50B Database'!$A:$A,MATCH(Workings!$A3888,'CECL &lt;50B Database'!$AI:$AI,0)),INDEX('ALLL &lt;50B Database'!$A:$A,MATCH(Workings!$A3888,'ALLL &lt;50B Database'!$AI:$AI,0)))</f>
        <v>#N/A</v>
      </c>
      <c r="C3888" s="3" t="str">
        <f>IFERROR(IFERROR(VLOOKUP($B3888,'CECL &lt;50B Database'!$A:$AA,11,FALSE),VLOOKUP($B3888,'ALLL &lt;50B Database'!$A:$AA,11,FALSE)),"")</f>
        <v/>
      </c>
      <c r="D3888" t="str">
        <f t="shared" si="120"/>
        <v/>
      </c>
    </row>
    <row r="3889" spans="1:4" x14ac:dyDescent="0.25">
      <c r="A3889">
        <f t="shared" si="121"/>
        <v>3889</v>
      </c>
      <c r="B3889" t="e">
        <f>IF('Peer Comparison Tool'!$D$11="NR",INDEX('CECL &lt;50B Database'!$A:$A,MATCH(Workings!$A3889,'CECL &lt;50B Database'!$AI:$AI,0)),INDEX('ALLL &lt;50B Database'!$A:$A,MATCH(Workings!$A3889,'ALLL &lt;50B Database'!$AI:$AI,0)))</f>
        <v>#N/A</v>
      </c>
      <c r="C3889" s="3" t="str">
        <f>IFERROR(IFERROR(VLOOKUP($B3889,'CECL &lt;50B Database'!$A:$AA,11,FALSE),VLOOKUP($B3889,'ALLL &lt;50B Database'!$A:$AA,11,FALSE)),"")</f>
        <v/>
      </c>
      <c r="D3889" t="str">
        <f t="shared" si="120"/>
        <v/>
      </c>
    </row>
    <row r="3890" spans="1:4" x14ac:dyDescent="0.25">
      <c r="A3890">
        <f t="shared" si="121"/>
        <v>3890</v>
      </c>
      <c r="B3890" t="e">
        <f>IF('Peer Comparison Tool'!$D$11="NR",INDEX('CECL &lt;50B Database'!$A:$A,MATCH(Workings!$A3890,'CECL &lt;50B Database'!$AI:$AI,0)),INDEX('ALLL &lt;50B Database'!$A:$A,MATCH(Workings!$A3890,'ALLL &lt;50B Database'!$AI:$AI,0)))</f>
        <v>#N/A</v>
      </c>
      <c r="C3890" s="3" t="str">
        <f>IFERROR(IFERROR(VLOOKUP($B3890,'CECL &lt;50B Database'!$A:$AA,11,FALSE),VLOOKUP($B3890,'ALLL &lt;50B Database'!$A:$AA,11,FALSE)),"")</f>
        <v/>
      </c>
      <c r="D3890" t="str">
        <f t="shared" si="120"/>
        <v/>
      </c>
    </row>
    <row r="3891" spans="1:4" x14ac:dyDescent="0.25">
      <c r="A3891">
        <f t="shared" si="121"/>
        <v>3891</v>
      </c>
      <c r="B3891" t="e">
        <f>IF('Peer Comparison Tool'!$D$11="NR",INDEX('CECL &lt;50B Database'!$A:$A,MATCH(Workings!$A3891,'CECL &lt;50B Database'!$AI:$AI,0)),INDEX('ALLL &lt;50B Database'!$A:$A,MATCH(Workings!$A3891,'ALLL &lt;50B Database'!$AI:$AI,0)))</f>
        <v>#N/A</v>
      </c>
      <c r="C3891" s="3" t="str">
        <f>IFERROR(IFERROR(VLOOKUP($B3891,'CECL &lt;50B Database'!$A:$AA,11,FALSE),VLOOKUP($B3891,'ALLL &lt;50B Database'!$A:$AA,11,FALSE)),"")</f>
        <v/>
      </c>
      <c r="D3891" t="str">
        <f t="shared" si="120"/>
        <v/>
      </c>
    </row>
    <row r="3892" spans="1:4" x14ac:dyDescent="0.25">
      <c r="A3892">
        <f t="shared" si="121"/>
        <v>3892</v>
      </c>
      <c r="B3892" t="e">
        <f>IF('Peer Comparison Tool'!$D$11="NR",INDEX('CECL &lt;50B Database'!$A:$A,MATCH(Workings!$A3892,'CECL &lt;50B Database'!$AI:$AI,0)),INDEX('ALLL &lt;50B Database'!$A:$A,MATCH(Workings!$A3892,'ALLL &lt;50B Database'!$AI:$AI,0)))</f>
        <v>#N/A</v>
      </c>
      <c r="C3892" s="3" t="str">
        <f>IFERROR(IFERROR(VLOOKUP($B3892,'CECL &lt;50B Database'!$A:$AA,11,FALSE),VLOOKUP($B3892,'ALLL &lt;50B Database'!$A:$AA,11,FALSE)),"")</f>
        <v/>
      </c>
      <c r="D3892" t="str">
        <f t="shared" si="120"/>
        <v/>
      </c>
    </row>
    <row r="3893" spans="1:4" x14ac:dyDescent="0.25">
      <c r="A3893">
        <f t="shared" si="121"/>
        <v>3893</v>
      </c>
      <c r="B3893" t="e">
        <f>IF('Peer Comparison Tool'!$D$11="NR",INDEX('CECL &lt;50B Database'!$A:$A,MATCH(Workings!$A3893,'CECL &lt;50B Database'!$AI:$AI,0)),INDEX('ALLL &lt;50B Database'!$A:$A,MATCH(Workings!$A3893,'ALLL &lt;50B Database'!$AI:$AI,0)))</f>
        <v>#N/A</v>
      </c>
      <c r="C3893" s="3" t="str">
        <f>IFERROR(IFERROR(VLOOKUP($B3893,'CECL &lt;50B Database'!$A:$AA,11,FALSE),VLOOKUP($B3893,'ALLL &lt;50B Database'!$A:$AA,11,FALSE)),"")</f>
        <v/>
      </c>
      <c r="D3893" t="str">
        <f t="shared" si="120"/>
        <v/>
      </c>
    </row>
    <row r="3894" spans="1:4" x14ac:dyDescent="0.25">
      <c r="A3894">
        <f t="shared" si="121"/>
        <v>3894</v>
      </c>
      <c r="B3894" t="e">
        <f>IF('Peer Comparison Tool'!$D$11="NR",INDEX('CECL &lt;50B Database'!$A:$A,MATCH(Workings!$A3894,'CECL &lt;50B Database'!$AI:$AI,0)),INDEX('ALLL &lt;50B Database'!$A:$A,MATCH(Workings!$A3894,'ALLL &lt;50B Database'!$AI:$AI,0)))</f>
        <v>#N/A</v>
      </c>
      <c r="C3894" s="3" t="str">
        <f>IFERROR(IFERROR(VLOOKUP($B3894,'CECL &lt;50B Database'!$A:$AA,11,FALSE),VLOOKUP($B3894,'ALLL &lt;50B Database'!$A:$AA,11,FALSE)),"")</f>
        <v/>
      </c>
      <c r="D3894" t="str">
        <f t="shared" si="120"/>
        <v/>
      </c>
    </row>
    <row r="3895" spans="1:4" x14ac:dyDescent="0.25">
      <c r="A3895">
        <f t="shared" si="121"/>
        <v>3895</v>
      </c>
      <c r="B3895" t="e">
        <f>IF('Peer Comparison Tool'!$D$11="NR",INDEX('CECL &lt;50B Database'!$A:$A,MATCH(Workings!$A3895,'CECL &lt;50B Database'!$AI:$AI,0)),INDEX('ALLL &lt;50B Database'!$A:$A,MATCH(Workings!$A3895,'ALLL &lt;50B Database'!$AI:$AI,0)))</f>
        <v>#N/A</v>
      </c>
      <c r="C3895" s="3" t="str">
        <f>IFERROR(IFERROR(VLOOKUP($B3895,'CECL &lt;50B Database'!$A:$AA,11,FALSE),VLOOKUP($B3895,'ALLL &lt;50B Database'!$A:$AA,11,FALSE)),"")</f>
        <v/>
      </c>
      <c r="D3895" t="str">
        <f t="shared" si="120"/>
        <v/>
      </c>
    </row>
    <row r="3896" spans="1:4" x14ac:dyDescent="0.25">
      <c r="A3896">
        <f t="shared" si="121"/>
        <v>3896</v>
      </c>
      <c r="B3896" t="e">
        <f>IF('Peer Comparison Tool'!$D$11="NR",INDEX('CECL &lt;50B Database'!$A:$A,MATCH(Workings!$A3896,'CECL &lt;50B Database'!$AI:$AI,0)),INDEX('ALLL &lt;50B Database'!$A:$A,MATCH(Workings!$A3896,'ALLL &lt;50B Database'!$AI:$AI,0)))</f>
        <v>#N/A</v>
      </c>
      <c r="C3896" s="3" t="str">
        <f>IFERROR(IFERROR(VLOOKUP($B3896,'CECL &lt;50B Database'!$A:$AA,11,FALSE),VLOOKUP($B3896,'ALLL &lt;50B Database'!$A:$AA,11,FALSE)),"")</f>
        <v/>
      </c>
      <c r="D3896" t="str">
        <f t="shared" si="120"/>
        <v/>
      </c>
    </row>
    <row r="3897" spans="1:4" x14ac:dyDescent="0.25">
      <c r="A3897">
        <f t="shared" si="121"/>
        <v>3897</v>
      </c>
      <c r="B3897" t="e">
        <f>IF('Peer Comparison Tool'!$D$11="NR",INDEX('CECL &lt;50B Database'!$A:$A,MATCH(Workings!$A3897,'CECL &lt;50B Database'!$AI:$AI,0)),INDEX('ALLL &lt;50B Database'!$A:$A,MATCH(Workings!$A3897,'ALLL &lt;50B Database'!$AI:$AI,0)))</f>
        <v>#N/A</v>
      </c>
      <c r="C3897" s="3" t="str">
        <f>IFERROR(IFERROR(VLOOKUP($B3897,'CECL &lt;50B Database'!$A:$AA,11,FALSE),VLOOKUP($B3897,'ALLL &lt;50B Database'!$A:$AA,11,FALSE)),"")</f>
        <v/>
      </c>
      <c r="D3897" t="str">
        <f t="shared" si="120"/>
        <v/>
      </c>
    </row>
    <row r="3898" spans="1:4" x14ac:dyDescent="0.25">
      <c r="A3898">
        <f t="shared" si="121"/>
        <v>3898</v>
      </c>
      <c r="B3898" t="e">
        <f>IF('Peer Comparison Tool'!$D$11="NR",INDEX('CECL &lt;50B Database'!$A:$A,MATCH(Workings!$A3898,'CECL &lt;50B Database'!$AI:$AI,0)),INDEX('ALLL &lt;50B Database'!$A:$A,MATCH(Workings!$A3898,'ALLL &lt;50B Database'!$AI:$AI,0)))</f>
        <v>#N/A</v>
      </c>
      <c r="C3898" s="3" t="str">
        <f>IFERROR(IFERROR(VLOOKUP($B3898,'CECL &lt;50B Database'!$A:$AA,11,FALSE),VLOOKUP($B3898,'ALLL &lt;50B Database'!$A:$AA,11,FALSE)),"")</f>
        <v/>
      </c>
      <c r="D3898" t="str">
        <f t="shared" si="120"/>
        <v/>
      </c>
    </row>
    <row r="3899" spans="1:4" x14ac:dyDescent="0.25">
      <c r="A3899">
        <f t="shared" si="121"/>
        <v>3899</v>
      </c>
      <c r="B3899" t="e">
        <f>IF('Peer Comparison Tool'!$D$11="NR",INDEX('CECL &lt;50B Database'!$A:$A,MATCH(Workings!$A3899,'CECL &lt;50B Database'!$AI:$AI,0)),INDEX('ALLL &lt;50B Database'!$A:$A,MATCH(Workings!$A3899,'ALLL &lt;50B Database'!$AI:$AI,0)))</f>
        <v>#N/A</v>
      </c>
      <c r="C3899" s="3" t="str">
        <f>IFERROR(IFERROR(VLOOKUP($B3899,'CECL &lt;50B Database'!$A:$AA,11,FALSE),VLOOKUP($B3899,'ALLL &lt;50B Database'!$A:$AA,11,FALSE)),"")</f>
        <v/>
      </c>
      <c r="D3899" t="str">
        <f t="shared" si="120"/>
        <v/>
      </c>
    </row>
    <row r="3900" spans="1:4" x14ac:dyDescent="0.25">
      <c r="A3900">
        <f t="shared" si="121"/>
        <v>3900</v>
      </c>
      <c r="B3900" t="e">
        <f>IF('Peer Comparison Tool'!$D$11="NR",INDEX('CECL &lt;50B Database'!$A:$A,MATCH(Workings!$A3900,'CECL &lt;50B Database'!$AI:$AI,0)),INDEX('ALLL &lt;50B Database'!$A:$A,MATCH(Workings!$A3900,'ALLL &lt;50B Database'!$AI:$AI,0)))</f>
        <v>#N/A</v>
      </c>
      <c r="C3900" s="3" t="str">
        <f>IFERROR(IFERROR(VLOOKUP($B3900,'CECL &lt;50B Database'!$A:$AA,11,FALSE),VLOOKUP($B3900,'ALLL &lt;50B Database'!$A:$AA,11,FALSE)),"")</f>
        <v/>
      </c>
      <c r="D3900" t="str">
        <f t="shared" si="120"/>
        <v/>
      </c>
    </row>
    <row r="3901" spans="1:4" x14ac:dyDescent="0.25">
      <c r="A3901">
        <f t="shared" si="121"/>
        <v>3901</v>
      </c>
      <c r="B3901" t="e">
        <f>IF('Peer Comparison Tool'!$D$11="NR",INDEX('CECL &lt;50B Database'!$A:$A,MATCH(Workings!$A3901,'CECL &lt;50B Database'!$AI:$AI,0)),INDEX('ALLL &lt;50B Database'!$A:$A,MATCH(Workings!$A3901,'ALLL &lt;50B Database'!$AI:$AI,0)))</f>
        <v>#N/A</v>
      </c>
      <c r="C3901" s="3" t="str">
        <f>IFERROR(IFERROR(VLOOKUP($B3901,'CECL &lt;50B Database'!$A:$AA,11,FALSE),VLOOKUP($B3901,'ALLL &lt;50B Database'!$A:$AA,11,FALSE)),"")</f>
        <v/>
      </c>
      <c r="D3901" t="str">
        <f t="shared" si="120"/>
        <v/>
      </c>
    </row>
    <row r="3902" spans="1:4" x14ac:dyDescent="0.25">
      <c r="A3902">
        <f t="shared" si="121"/>
        <v>3902</v>
      </c>
      <c r="B3902" t="e">
        <f>IF('Peer Comparison Tool'!$D$11="NR",INDEX('CECL &lt;50B Database'!$A:$A,MATCH(Workings!$A3902,'CECL &lt;50B Database'!$AI:$AI,0)),INDEX('ALLL &lt;50B Database'!$A:$A,MATCH(Workings!$A3902,'ALLL &lt;50B Database'!$AI:$AI,0)))</f>
        <v>#N/A</v>
      </c>
      <c r="C3902" s="3" t="str">
        <f>IFERROR(IFERROR(VLOOKUP($B3902,'CECL &lt;50B Database'!$A:$AA,11,FALSE),VLOOKUP($B3902,'ALLL &lt;50B Database'!$A:$AA,11,FALSE)),"")</f>
        <v/>
      </c>
      <c r="D3902" t="str">
        <f t="shared" si="120"/>
        <v/>
      </c>
    </row>
    <row r="3903" spans="1:4" x14ac:dyDescent="0.25">
      <c r="A3903">
        <f t="shared" si="121"/>
        <v>3903</v>
      </c>
      <c r="B3903" t="e">
        <f>IF('Peer Comparison Tool'!$D$11="NR",INDEX('CECL &lt;50B Database'!$A:$A,MATCH(Workings!$A3903,'CECL &lt;50B Database'!$AI:$AI,0)),INDEX('ALLL &lt;50B Database'!$A:$A,MATCH(Workings!$A3903,'ALLL &lt;50B Database'!$AI:$AI,0)))</f>
        <v>#N/A</v>
      </c>
      <c r="C3903" s="3" t="str">
        <f>IFERROR(IFERROR(VLOOKUP($B3903,'CECL &lt;50B Database'!$A:$AA,11,FALSE),VLOOKUP($B3903,'ALLL &lt;50B Database'!$A:$AA,11,FALSE)),"")</f>
        <v/>
      </c>
      <c r="D3903" t="str">
        <f t="shared" si="120"/>
        <v/>
      </c>
    </row>
    <row r="3904" spans="1:4" x14ac:dyDescent="0.25">
      <c r="A3904">
        <f t="shared" si="121"/>
        <v>3904</v>
      </c>
      <c r="B3904" t="e">
        <f>IF('Peer Comparison Tool'!$D$11="NR",INDEX('CECL &lt;50B Database'!$A:$A,MATCH(Workings!$A3904,'CECL &lt;50B Database'!$AI:$AI,0)),INDEX('ALLL &lt;50B Database'!$A:$A,MATCH(Workings!$A3904,'ALLL &lt;50B Database'!$AI:$AI,0)))</f>
        <v>#N/A</v>
      </c>
      <c r="C3904" s="3" t="str">
        <f>IFERROR(IFERROR(VLOOKUP($B3904,'CECL &lt;50B Database'!$A:$AA,11,FALSE),VLOOKUP($B3904,'ALLL &lt;50B Database'!$A:$AA,11,FALSE)),"")</f>
        <v/>
      </c>
      <c r="D3904" t="str">
        <f t="shared" si="120"/>
        <v/>
      </c>
    </row>
    <row r="3905" spans="1:4" x14ac:dyDescent="0.25">
      <c r="A3905">
        <f t="shared" si="121"/>
        <v>3905</v>
      </c>
      <c r="B3905" t="e">
        <f>IF('Peer Comparison Tool'!$D$11="NR",INDEX('CECL &lt;50B Database'!$A:$A,MATCH(Workings!$A3905,'CECL &lt;50B Database'!$AI:$AI,0)),INDEX('ALLL &lt;50B Database'!$A:$A,MATCH(Workings!$A3905,'ALLL &lt;50B Database'!$AI:$AI,0)))</f>
        <v>#N/A</v>
      </c>
      <c r="C3905" s="3" t="str">
        <f>IFERROR(IFERROR(VLOOKUP($B3905,'CECL &lt;50B Database'!$A:$AA,11,FALSE),VLOOKUP($B3905,'ALLL &lt;50B Database'!$A:$AA,11,FALSE)),"")</f>
        <v/>
      </c>
      <c r="D3905" t="str">
        <f t="shared" si="120"/>
        <v/>
      </c>
    </row>
    <row r="3906" spans="1:4" x14ac:dyDescent="0.25">
      <c r="A3906">
        <f t="shared" si="121"/>
        <v>3906</v>
      </c>
      <c r="B3906" t="e">
        <f>IF('Peer Comparison Tool'!$D$11="NR",INDEX('CECL &lt;50B Database'!$A:$A,MATCH(Workings!$A3906,'CECL &lt;50B Database'!$AI:$AI,0)),INDEX('ALLL &lt;50B Database'!$A:$A,MATCH(Workings!$A3906,'ALLL &lt;50B Database'!$AI:$AI,0)))</f>
        <v>#N/A</v>
      </c>
      <c r="C3906" s="3" t="str">
        <f>IFERROR(IFERROR(VLOOKUP($B3906,'CECL &lt;50B Database'!$A:$AA,11,FALSE),VLOOKUP($B3906,'ALLL &lt;50B Database'!$A:$AA,11,FALSE)),"")</f>
        <v/>
      </c>
      <c r="D3906" t="str">
        <f t="shared" ref="D3906:D3969" si="122">IFERROR(RANK($C3906,$C$1:$C$5000,0),"")</f>
        <v/>
      </c>
    </row>
    <row r="3907" spans="1:4" x14ac:dyDescent="0.25">
      <c r="A3907">
        <f t="shared" si="121"/>
        <v>3907</v>
      </c>
      <c r="B3907" t="e">
        <f>IF('Peer Comparison Tool'!$D$11="NR",INDEX('CECL &lt;50B Database'!$A:$A,MATCH(Workings!$A3907,'CECL &lt;50B Database'!$AI:$AI,0)),INDEX('ALLL &lt;50B Database'!$A:$A,MATCH(Workings!$A3907,'ALLL &lt;50B Database'!$AI:$AI,0)))</f>
        <v>#N/A</v>
      </c>
      <c r="C3907" s="3" t="str">
        <f>IFERROR(IFERROR(VLOOKUP($B3907,'CECL &lt;50B Database'!$A:$AA,11,FALSE),VLOOKUP($B3907,'ALLL &lt;50B Database'!$A:$AA,11,FALSE)),"")</f>
        <v/>
      </c>
      <c r="D3907" t="str">
        <f t="shared" si="122"/>
        <v/>
      </c>
    </row>
    <row r="3908" spans="1:4" x14ac:dyDescent="0.25">
      <c r="A3908">
        <f t="shared" ref="A3908:A3971" si="123">A3907+1</f>
        <v>3908</v>
      </c>
      <c r="B3908" t="e">
        <f>IF('Peer Comparison Tool'!$D$11="NR",INDEX('CECL &lt;50B Database'!$A:$A,MATCH(Workings!$A3908,'CECL &lt;50B Database'!$AI:$AI,0)),INDEX('ALLL &lt;50B Database'!$A:$A,MATCH(Workings!$A3908,'ALLL &lt;50B Database'!$AI:$AI,0)))</f>
        <v>#N/A</v>
      </c>
      <c r="C3908" s="3" t="str">
        <f>IFERROR(IFERROR(VLOOKUP($B3908,'CECL &lt;50B Database'!$A:$AA,11,FALSE),VLOOKUP($B3908,'ALLL &lt;50B Database'!$A:$AA,11,FALSE)),"")</f>
        <v/>
      </c>
      <c r="D3908" t="str">
        <f t="shared" si="122"/>
        <v/>
      </c>
    </row>
    <row r="3909" spans="1:4" x14ac:dyDescent="0.25">
      <c r="A3909">
        <f t="shared" si="123"/>
        <v>3909</v>
      </c>
      <c r="B3909" t="e">
        <f>IF('Peer Comparison Tool'!$D$11="NR",INDEX('CECL &lt;50B Database'!$A:$A,MATCH(Workings!$A3909,'CECL &lt;50B Database'!$AI:$AI,0)),INDEX('ALLL &lt;50B Database'!$A:$A,MATCH(Workings!$A3909,'ALLL &lt;50B Database'!$AI:$AI,0)))</f>
        <v>#N/A</v>
      </c>
      <c r="C3909" s="3" t="str">
        <f>IFERROR(IFERROR(VLOOKUP($B3909,'CECL &lt;50B Database'!$A:$AA,11,FALSE),VLOOKUP($B3909,'ALLL &lt;50B Database'!$A:$AA,11,FALSE)),"")</f>
        <v/>
      </c>
      <c r="D3909" t="str">
        <f t="shared" si="122"/>
        <v/>
      </c>
    </row>
    <row r="3910" spans="1:4" x14ac:dyDescent="0.25">
      <c r="A3910">
        <f t="shared" si="123"/>
        <v>3910</v>
      </c>
      <c r="B3910" t="e">
        <f>IF('Peer Comparison Tool'!$D$11="NR",INDEX('CECL &lt;50B Database'!$A:$A,MATCH(Workings!$A3910,'CECL &lt;50B Database'!$AI:$AI,0)),INDEX('ALLL &lt;50B Database'!$A:$A,MATCH(Workings!$A3910,'ALLL &lt;50B Database'!$AI:$AI,0)))</f>
        <v>#N/A</v>
      </c>
      <c r="C3910" s="3" t="str">
        <f>IFERROR(IFERROR(VLOOKUP($B3910,'CECL &lt;50B Database'!$A:$AA,11,FALSE),VLOOKUP($B3910,'ALLL &lt;50B Database'!$A:$AA,11,FALSE)),"")</f>
        <v/>
      </c>
      <c r="D3910" t="str">
        <f t="shared" si="122"/>
        <v/>
      </c>
    </row>
    <row r="3911" spans="1:4" x14ac:dyDescent="0.25">
      <c r="A3911">
        <f t="shared" si="123"/>
        <v>3911</v>
      </c>
      <c r="B3911" t="e">
        <f>IF('Peer Comparison Tool'!$D$11="NR",INDEX('CECL &lt;50B Database'!$A:$A,MATCH(Workings!$A3911,'CECL &lt;50B Database'!$AI:$AI,0)),INDEX('ALLL &lt;50B Database'!$A:$A,MATCH(Workings!$A3911,'ALLL &lt;50B Database'!$AI:$AI,0)))</f>
        <v>#N/A</v>
      </c>
      <c r="C3911" s="3" t="str">
        <f>IFERROR(IFERROR(VLOOKUP($B3911,'CECL &lt;50B Database'!$A:$AA,11,FALSE),VLOOKUP($B3911,'ALLL &lt;50B Database'!$A:$AA,11,FALSE)),"")</f>
        <v/>
      </c>
      <c r="D3911" t="str">
        <f t="shared" si="122"/>
        <v/>
      </c>
    </row>
    <row r="3912" spans="1:4" x14ac:dyDescent="0.25">
      <c r="A3912">
        <f t="shared" si="123"/>
        <v>3912</v>
      </c>
      <c r="B3912" t="e">
        <f>IF('Peer Comparison Tool'!$D$11="NR",INDEX('CECL &lt;50B Database'!$A:$A,MATCH(Workings!$A3912,'CECL &lt;50B Database'!$AI:$AI,0)),INDEX('ALLL &lt;50B Database'!$A:$A,MATCH(Workings!$A3912,'ALLL &lt;50B Database'!$AI:$AI,0)))</f>
        <v>#N/A</v>
      </c>
      <c r="C3912" s="3" t="str">
        <f>IFERROR(IFERROR(VLOOKUP($B3912,'CECL &lt;50B Database'!$A:$AA,11,FALSE),VLOOKUP($B3912,'ALLL &lt;50B Database'!$A:$AA,11,FALSE)),"")</f>
        <v/>
      </c>
      <c r="D3912" t="str">
        <f t="shared" si="122"/>
        <v/>
      </c>
    </row>
    <row r="3913" spans="1:4" x14ac:dyDescent="0.25">
      <c r="A3913">
        <f t="shared" si="123"/>
        <v>3913</v>
      </c>
      <c r="B3913" t="e">
        <f>IF('Peer Comparison Tool'!$D$11="NR",INDEX('CECL &lt;50B Database'!$A:$A,MATCH(Workings!$A3913,'CECL &lt;50B Database'!$AI:$AI,0)),INDEX('ALLL &lt;50B Database'!$A:$A,MATCH(Workings!$A3913,'ALLL &lt;50B Database'!$AI:$AI,0)))</f>
        <v>#N/A</v>
      </c>
      <c r="C3913" s="3" t="str">
        <f>IFERROR(IFERROR(VLOOKUP($B3913,'CECL &lt;50B Database'!$A:$AA,11,FALSE),VLOOKUP($B3913,'ALLL &lt;50B Database'!$A:$AA,11,FALSE)),"")</f>
        <v/>
      </c>
      <c r="D3913" t="str">
        <f t="shared" si="122"/>
        <v/>
      </c>
    </row>
    <row r="3914" spans="1:4" x14ac:dyDescent="0.25">
      <c r="A3914">
        <f t="shared" si="123"/>
        <v>3914</v>
      </c>
      <c r="B3914" t="e">
        <f>IF('Peer Comparison Tool'!$D$11="NR",INDEX('CECL &lt;50B Database'!$A:$A,MATCH(Workings!$A3914,'CECL &lt;50B Database'!$AI:$AI,0)),INDEX('ALLL &lt;50B Database'!$A:$A,MATCH(Workings!$A3914,'ALLL &lt;50B Database'!$AI:$AI,0)))</f>
        <v>#N/A</v>
      </c>
      <c r="C3914" s="3" t="str">
        <f>IFERROR(IFERROR(VLOOKUP($B3914,'CECL &lt;50B Database'!$A:$AA,11,FALSE),VLOOKUP($B3914,'ALLL &lt;50B Database'!$A:$AA,11,FALSE)),"")</f>
        <v/>
      </c>
      <c r="D3914" t="str">
        <f t="shared" si="122"/>
        <v/>
      </c>
    </row>
    <row r="3915" spans="1:4" x14ac:dyDescent="0.25">
      <c r="A3915">
        <f t="shared" si="123"/>
        <v>3915</v>
      </c>
      <c r="B3915" t="e">
        <f>IF('Peer Comparison Tool'!$D$11="NR",INDEX('CECL &lt;50B Database'!$A:$A,MATCH(Workings!$A3915,'CECL &lt;50B Database'!$AI:$AI,0)),INDEX('ALLL &lt;50B Database'!$A:$A,MATCH(Workings!$A3915,'ALLL &lt;50B Database'!$AI:$AI,0)))</f>
        <v>#N/A</v>
      </c>
      <c r="C3915" s="3" t="str">
        <f>IFERROR(IFERROR(VLOOKUP($B3915,'CECL &lt;50B Database'!$A:$AA,11,FALSE),VLOOKUP($B3915,'ALLL &lt;50B Database'!$A:$AA,11,FALSE)),"")</f>
        <v/>
      </c>
      <c r="D3915" t="str">
        <f t="shared" si="122"/>
        <v/>
      </c>
    </row>
    <row r="3916" spans="1:4" x14ac:dyDescent="0.25">
      <c r="A3916">
        <f t="shared" si="123"/>
        <v>3916</v>
      </c>
      <c r="B3916" t="e">
        <f>IF('Peer Comparison Tool'!$D$11="NR",INDEX('CECL &lt;50B Database'!$A:$A,MATCH(Workings!$A3916,'CECL &lt;50B Database'!$AI:$AI,0)),INDEX('ALLL &lt;50B Database'!$A:$A,MATCH(Workings!$A3916,'ALLL &lt;50B Database'!$AI:$AI,0)))</f>
        <v>#N/A</v>
      </c>
      <c r="C3916" s="3" t="str">
        <f>IFERROR(IFERROR(VLOOKUP($B3916,'CECL &lt;50B Database'!$A:$AA,11,FALSE),VLOOKUP($B3916,'ALLL &lt;50B Database'!$A:$AA,11,FALSE)),"")</f>
        <v/>
      </c>
      <c r="D3916" t="str">
        <f t="shared" si="122"/>
        <v/>
      </c>
    </row>
    <row r="3917" spans="1:4" x14ac:dyDescent="0.25">
      <c r="A3917">
        <f t="shared" si="123"/>
        <v>3917</v>
      </c>
      <c r="B3917" t="e">
        <f>IF('Peer Comparison Tool'!$D$11="NR",INDEX('CECL &lt;50B Database'!$A:$A,MATCH(Workings!$A3917,'CECL &lt;50B Database'!$AI:$AI,0)),INDEX('ALLL &lt;50B Database'!$A:$A,MATCH(Workings!$A3917,'ALLL &lt;50B Database'!$AI:$AI,0)))</f>
        <v>#N/A</v>
      </c>
      <c r="C3917" s="3" t="str">
        <f>IFERROR(IFERROR(VLOOKUP($B3917,'CECL &lt;50B Database'!$A:$AA,11,FALSE),VLOOKUP($B3917,'ALLL &lt;50B Database'!$A:$AA,11,FALSE)),"")</f>
        <v/>
      </c>
      <c r="D3917" t="str">
        <f t="shared" si="122"/>
        <v/>
      </c>
    </row>
    <row r="3918" spans="1:4" x14ac:dyDescent="0.25">
      <c r="A3918">
        <f t="shared" si="123"/>
        <v>3918</v>
      </c>
      <c r="B3918" t="e">
        <f>IF('Peer Comparison Tool'!$D$11="NR",INDEX('CECL &lt;50B Database'!$A:$A,MATCH(Workings!$A3918,'CECL &lt;50B Database'!$AI:$AI,0)),INDEX('ALLL &lt;50B Database'!$A:$A,MATCH(Workings!$A3918,'ALLL &lt;50B Database'!$AI:$AI,0)))</f>
        <v>#N/A</v>
      </c>
      <c r="C3918" s="3" t="str">
        <f>IFERROR(IFERROR(VLOOKUP($B3918,'CECL &lt;50B Database'!$A:$AA,11,FALSE),VLOOKUP($B3918,'ALLL &lt;50B Database'!$A:$AA,11,FALSE)),"")</f>
        <v/>
      </c>
      <c r="D3918" t="str">
        <f t="shared" si="122"/>
        <v/>
      </c>
    </row>
    <row r="3919" spans="1:4" x14ac:dyDescent="0.25">
      <c r="A3919">
        <f t="shared" si="123"/>
        <v>3919</v>
      </c>
      <c r="B3919" t="e">
        <f>IF('Peer Comparison Tool'!$D$11="NR",INDEX('CECL &lt;50B Database'!$A:$A,MATCH(Workings!$A3919,'CECL &lt;50B Database'!$AI:$AI,0)),INDEX('ALLL &lt;50B Database'!$A:$A,MATCH(Workings!$A3919,'ALLL &lt;50B Database'!$AI:$AI,0)))</f>
        <v>#N/A</v>
      </c>
      <c r="C3919" s="3" t="str">
        <f>IFERROR(IFERROR(VLOOKUP($B3919,'CECL &lt;50B Database'!$A:$AA,11,FALSE),VLOOKUP($B3919,'ALLL &lt;50B Database'!$A:$AA,11,FALSE)),"")</f>
        <v/>
      </c>
      <c r="D3919" t="str">
        <f t="shared" si="122"/>
        <v/>
      </c>
    </row>
    <row r="3920" spans="1:4" x14ac:dyDescent="0.25">
      <c r="A3920">
        <f t="shared" si="123"/>
        <v>3920</v>
      </c>
      <c r="B3920" t="e">
        <f>IF('Peer Comparison Tool'!$D$11="NR",INDEX('CECL &lt;50B Database'!$A:$A,MATCH(Workings!$A3920,'CECL &lt;50B Database'!$AI:$AI,0)),INDEX('ALLL &lt;50B Database'!$A:$A,MATCH(Workings!$A3920,'ALLL &lt;50B Database'!$AI:$AI,0)))</f>
        <v>#N/A</v>
      </c>
      <c r="C3920" s="3" t="str">
        <f>IFERROR(IFERROR(VLOOKUP($B3920,'CECL &lt;50B Database'!$A:$AA,11,FALSE),VLOOKUP($B3920,'ALLL &lt;50B Database'!$A:$AA,11,FALSE)),"")</f>
        <v/>
      </c>
      <c r="D3920" t="str">
        <f t="shared" si="122"/>
        <v/>
      </c>
    </row>
    <row r="3921" spans="1:4" x14ac:dyDescent="0.25">
      <c r="A3921">
        <f t="shared" si="123"/>
        <v>3921</v>
      </c>
      <c r="B3921" t="e">
        <f>IF('Peer Comparison Tool'!$D$11="NR",INDEX('CECL &lt;50B Database'!$A:$A,MATCH(Workings!$A3921,'CECL &lt;50B Database'!$AI:$AI,0)),INDEX('ALLL &lt;50B Database'!$A:$A,MATCH(Workings!$A3921,'ALLL &lt;50B Database'!$AI:$AI,0)))</f>
        <v>#N/A</v>
      </c>
      <c r="C3921" s="3" t="str">
        <f>IFERROR(IFERROR(VLOOKUP($B3921,'CECL &lt;50B Database'!$A:$AA,11,FALSE),VLOOKUP($B3921,'ALLL &lt;50B Database'!$A:$AA,11,FALSE)),"")</f>
        <v/>
      </c>
      <c r="D3921" t="str">
        <f t="shared" si="122"/>
        <v/>
      </c>
    </row>
    <row r="3922" spans="1:4" x14ac:dyDescent="0.25">
      <c r="A3922">
        <f t="shared" si="123"/>
        <v>3922</v>
      </c>
      <c r="B3922" t="e">
        <f>IF('Peer Comparison Tool'!$D$11="NR",INDEX('CECL &lt;50B Database'!$A:$A,MATCH(Workings!$A3922,'CECL &lt;50B Database'!$AI:$AI,0)),INDEX('ALLL &lt;50B Database'!$A:$A,MATCH(Workings!$A3922,'ALLL &lt;50B Database'!$AI:$AI,0)))</f>
        <v>#N/A</v>
      </c>
      <c r="C3922" s="3" t="str">
        <f>IFERROR(IFERROR(VLOOKUP($B3922,'CECL &lt;50B Database'!$A:$AA,11,FALSE),VLOOKUP($B3922,'ALLL &lt;50B Database'!$A:$AA,11,FALSE)),"")</f>
        <v/>
      </c>
      <c r="D3922" t="str">
        <f t="shared" si="122"/>
        <v/>
      </c>
    </row>
    <row r="3923" spans="1:4" x14ac:dyDescent="0.25">
      <c r="A3923">
        <f t="shared" si="123"/>
        <v>3923</v>
      </c>
      <c r="B3923" t="e">
        <f>IF('Peer Comparison Tool'!$D$11="NR",INDEX('CECL &lt;50B Database'!$A:$A,MATCH(Workings!$A3923,'CECL &lt;50B Database'!$AI:$AI,0)),INDEX('ALLL &lt;50B Database'!$A:$A,MATCH(Workings!$A3923,'ALLL &lt;50B Database'!$AI:$AI,0)))</f>
        <v>#N/A</v>
      </c>
      <c r="C3923" s="3" t="str">
        <f>IFERROR(IFERROR(VLOOKUP($B3923,'CECL &lt;50B Database'!$A:$AA,11,FALSE),VLOOKUP($B3923,'ALLL &lt;50B Database'!$A:$AA,11,FALSE)),"")</f>
        <v/>
      </c>
      <c r="D3923" t="str">
        <f t="shared" si="122"/>
        <v/>
      </c>
    </row>
    <row r="3924" spans="1:4" x14ac:dyDescent="0.25">
      <c r="A3924">
        <f t="shared" si="123"/>
        <v>3924</v>
      </c>
      <c r="B3924" t="e">
        <f>IF('Peer Comparison Tool'!$D$11="NR",INDEX('CECL &lt;50B Database'!$A:$A,MATCH(Workings!$A3924,'CECL &lt;50B Database'!$AI:$AI,0)),INDEX('ALLL &lt;50B Database'!$A:$A,MATCH(Workings!$A3924,'ALLL &lt;50B Database'!$AI:$AI,0)))</f>
        <v>#N/A</v>
      </c>
      <c r="C3924" s="3" t="str">
        <f>IFERROR(IFERROR(VLOOKUP($B3924,'CECL &lt;50B Database'!$A:$AA,11,FALSE),VLOOKUP($B3924,'ALLL &lt;50B Database'!$A:$AA,11,FALSE)),"")</f>
        <v/>
      </c>
      <c r="D3924" t="str">
        <f t="shared" si="122"/>
        <v/>
      </c>
    </row>
    <row r="3925" spans="1:4" x14ac:dyDescent="0.25">
      <c r="A3925">
        <f t="shared" si="123"/>
        <v>3925</v>
      </c>
      <c r="B3925" t="e">
        <f>IF('Peer Comparison Tool'!$D$11="NR",INDEX('CECL &lt;50B Database'!$A:$A,MATCH(Workings!$A3925,'CECL &lt;50B Database'!$AI:$AI,0)),INDEX('ALLL &lt;50B Database'!$A:$A,MATCH(Workings!$A3925,'ALLL &lt;50B Database'!$AI:$AI,0)))</f>
        <v>#N/A</v>
      </c>
      <c r="C3925" s="3" t="str">
        <f>IFERROR(IFERROR(VLOOKUP($B3925,'CECL &lt;50B Database'!$A:$AA,11,FALSE),VLOOKUP($B3925,'ALLL &lt;50B Database'!$A:$AA,11,FALSE)),"")</f>
        <v/>
      </c>
      <c r="D3925" t="str">
        <f t="shared" si="122"/>
        <v/>
      </c>
    </row>
    <row r="3926" spans="1:4" x14ac:dyDescent="0.25">
      <c r="A3926">
        <f t="shared" si="123"/>
        <v>3926</v>
      </c>
      <c r="B3926" t="e">
        <f>IF('Peer Comparison Tool'!$D$11="NR",INDEX('CECL &lt;50B Database'!$A:$A,MATCH(Workings!$A3926,'CECL &lt;50B Database'!$AI:$AI,0)),INDEX('ALLL &lt;50B Database'!$A:$A,MATCH(Workings!$A3926,'ALLL &lt;50B Database'!$AI:$AI,0)))</f>
        <v>#N/A</v>
      </c>
      <c r="C3926" s="3" t="str">
        <f>IFERROR(IFERROR(VLOOKUP($B3926,'CECL &lt;50B Database'!$A:$AA,11,FALSE),VLOOKUP($B3926,'ALLL &lt;50B Database'!$A:$AA,11,FALSE)),"")</f>
        <v/>
      </c>
      <c r="D3926" t="str">
        <f t="shared" si="122"/>
        <v/>
      </c>
    </row>
    <row r="3927" spans="1:4" x14ac:dyDescent="0.25">
      <c r="A3927">
        <f t="shared" si="123"/>
        <v>3927</v>
      </c>
      <c r="B3927" t="e">
        <f>IF('Peer Comparison Tool'!$D$11="NR",INDEX('CECL &lt;50B Database'!$A:$A,MATCH(Workings!$A3927,'CECL &lt;50B Database'!$AI:$AI,0)),INDEX('ALLL &lt;50B Database'!$A:$A,MATCH(Workings!$A3927,'ALLL &lt;50B Database'!$AI:$AI,0)))</f>
        <v>#N/A</v>
      </c>
      <c r="C3927" s="3" t="str">
        <f>IFERROR(IFERROR(VLOOKUP($B3927,'CECL &lt;50B Database'!$A:$AA,11,FALSE),VLOOKUP($B3927,'ALLL &lt;50B Database'!$A:$AA,11,FALSE)),"")</f>
        <v/>
      </c>
      <c r="D3927" t="str">
        <f t="shared" si="122"/>
        <v/>
      </c>
    </row>
    <row r="3928" spans="1:4" x14ac:dyDescent="0.25">
      <c r="A3928">
        <f t="shared" si="123"/>
        <v>3928</v>
      </c>
      <c r="B3928" t="e">
        <f>IF('Peer Comparison Tool'!$D$11="NR",INDEX('CECL &lt;50B Database'!$A:$A,MATCH(Workings!$A3928,'CECL &lt;50B Database'!$AI:$AI,0)),INDEX('ALLL &lt;50B Database'!$A:$A,MATCH(Workings!$A3928,'ALLL &lt;50B Database'!$AI:$AI,0)))</f>
        <v>#N/A</v>
      </c>
      <c r="C3928" s="3" t="str">
        <f>IFERROR(IFERROR(VLOOKUP($B3928,'CECL &lt;50B Database'!$A:$AA,11,FALSE),VLOOKUP($B3928,'ALLL &lt;50B Database'!$A:$AA,11,FALSE)),"")</f>
        <v/>
      </c>
      <c r="D3928" t="str">
        <f t="shared" si="122"/>
        <v/>
      </c>
    </row>
    <row r="3929" spans="1:4" x14ac:dyDescent="0.25">
      <c r="A3929">
        <f t="shared" si="123"/>
        <v>3929</v>
      </c>
      <c r="B3929" t="e">
        <f>IF('Peer Comparison Tool'!$D$11="NR",INDEX('CECL &lt;50B Database'!$A:$A,MATCH(Workings!$A3929,'CECL &lt;50B Database'!$AI:$AI,0)),INDEX('ALLL &lt;50B Database'!$A:$A,MATCH(Workings!$A3929,'ALLL &lt;50B Database'!$AI:$AI,0)))</f>
        <v>#N/A</v>
      </c>
      <c r="C3929" s="3" t="str">
        <f>IFERROR(IFERROR(VLOOKUP($B3929,'CECL &lt;50B Database'!$A:$AA,11,FALSE),VLOOKUP($B3929,'ALLL &lt;50B Database'!$A:$AA,11,FALSE)),"")</f>
        <v/>
      </c>
      <c r="D3929" t="str">
        <f t="shared" si="122"/>
        <v/>
      </c>
    </row>
    <row r="3930" spans="1:4" x14ac:dyDescent="0.25">
      <c r="A3930">
        <f t="shared" si="123"/>
        <v>3930</v>
      </c>
      <c r="B3930" t="e">
        <f>IF('Peer Comparison Tool'!$D$11="NR",INDEX('CECL &lt;50B Database'!$A:$A,MATCH(Workings!$A3930,'CECL &lt;50B Database'!$AI:$AI,0)),INDEX('ALLL &lt;50B Database'!$A:$A,MATCH(Workings!$A3930,'ALLL &lt;50B Database'!$AI:$AI,0)))</f>
        <v>#N/A</v>
      </c>
      <c r="C3930" s="3" t="str">
        <f>IFERROR(IFERROR(VLOOKUP($B3930,'CECL &lt;50B Database'!$A:$AA,11,FALSE),VLOOKUP($B3930,'ALLL &lt;50B Database'!$A:$AA,11,FALSE)),"")</f>
        <v/>
      </c>
      <c r="D3930" t="str">
        <f t="shared" si="122"/>
        <v/>
      </c>
    </row>
    <row r="3931" spans="1:4" x14ac:dyDescent="0.25">
      <c r="A3931">
        <f t="shared" si="123"/>
        <v>3931</v>
      </c>
      <c r="B3931" t="e">
        <f>IF('Peer Comparison Tool'!$D$11="NR",INDEX('CECL &lt;50B Database'!$A:$A,MATCH(Workings!$A3931,'CECL &lt;50B Database'!$AI:$AI,0)),INDEX('ALLL &lt;50B Database'!$A:$A,MATCH(Workings!$A3931,'ALLL &lt;50B Database'!$AI:$AI,0)))</f>
        <v>#N/A</v>
      </c>
      <c r="C3931" s="3" t="str">
        <f>IFERROR(IFERROR(VLOOKUP($B3931,'CECL &lt;50B Database'!$A:$AA,11,FALSE),VLOOKUP($B3931,'ALLL &lt;50B Database'!$A:$AA,11,FALSE)),"")</f>
        <v/>
      </c>
      <c r="D3931" t="str">
        <f t="shared" si="122"/>
        <v/>
      </c>
    </row>
    <row r="3932" spans="1:4" x14ac:dyDescent="0.25">
      <c r="A3932">
        <f t="shared" si="123"/>
        <v>3932</v>
      </c>
      <c r="B3932" t="e">
        <f>IF('Peer Comparison Tool'!$D$11="NR",INDEX('CECL &lt;50B Database'!$A:$A,MATCH(Workings!$A3932,'CECL &lt;50B Database'!$AI:$AI,0)),INDEX('ALLL &lt;50B Database'!$A:$A,MATCH(Workings!$A3932,'ALLL &lt;50B Database'!$AI:$AI,0)))</f>
        <v>#N/A</v>
      </c>
      <c r="C3932" s="3" t="str">
        <f>IFERROR(IFERROR(VLOOKUP($B3932,'CECL &lt;50B Database'!$A:$AA,11,FALSE),VLOOKUP($B3932,'ALLL &lt;50B Database'!$A:$AA,11,FALSE)),"")</f>
        <v/>
      </c>
      <c r="D3932" t="str">
        <f t="shared" si="122"/>
        <v/>
      </c>
    </row>
    <row r="3933" spans="1:4" x14ac:dyDescent="0.25">
      <c r="A3933">
        <f t="shared" si="123"/>
        <v>3933</v>
      </c>
      <c r="B3933" t="e">
        <f>IF('Peer Comparison Tool'!$D$11="NR",INDEX('CECL &lt;50B Database'!$A:$A,MATCH(Workings!$A3933,'CECL &lt;50B Database'!$AI:$AI,0)),INDEX('ALLL &lt;50B Database'!$A:$A,MATCH(Workings!$A3933,'ALLL &lt;50B Database'!$AI:$AI,0)))</f>
        <v>#N/A</v>
      </c>
      <c r="C3933" s="3" t="str">
        <f>IFERROR(IFERROR(VLOOKUP($B3933,'CECL &lt;50B Database'!$A:$AA,11,FALSE),VLOOKUP($B3933,'ALLL &lt;50B Database'!$A:$AA,11,FALSE)),"")</f>
        <v/>
      </c>
      <c r="D3933" t="str">
        <f t="shared" si="122"/>
        <v/>
      </c>
    </row>
    <row r="3934" spans="1:4" x14ac:dyDescent="0.25">
      <c r="A3934">
        <f t="shared" si="123"/>
        <v>3934</v>
      </c>
      <c r="B3934" t="e">
        <f>IF('Peer Comparison Tool'!$D$11="NR",INDEX('CECL &lt;50B Database'!$A:$A,MATCH(Workings!$A3934,'CECL &lt;50B Database'!$AI:$AI,0)),INDEX('ALLL &lt;50B Database'!$A:$A,MATCH(Workings!$A3934,'ALLL &lt;50B Database'!$AI:$AI,0)))</f>
        <v>#N/A</v>
      </c>
      <c r="C3934" s="3" t="str">
        <f>IFERROR(IFERROR(VLOOKUP($B3934,'CECL &lt;50B Database'!$A:$AA,11,FALSE),VLOOKUP($B3934,'ALLL &lt;50B Database'!$A:$AA,11,FALSE)),"")</f>
        <v/>
      </c>
      <c r="D3934" t="str">
        <f t="shared" si="122"/>
        <v/>
      </c>
    </row>
    <row r="3935" spans="1:4" x14ac:dyDescent="0.25">
      <c r="A3935">
        <f t="shared" si="123"/>
        <v>3935</v>
      </c>
      <c r="B3935" t="e">
        <f>IF('Peer Comparison Tool'!$D$11="NR",INDEX('CECL &lt;50B Database'!$A:$A,MATCH(Workings!$A3935,'CECL &lt;50B Database'!$AI:$AI,0)),INDEX('ALLL &lt;50B Database'!$A:$A,MATCH(Workings!$A3935,'ALLL &lt;50B Database'!$AI:$AI,0)))</f>
        <v>#N/A</v>
      </c>
      <c r="C3935" s="3" t="str">
        <f>IFERROR(IFERROR(VLOOKUP($B3935,'CECL &lt;50B Database'!$A:$AA,11,FALSE),VLOOKUP($B3935,'ALLL &lt;50B Database'!$A:$AA,11,FALSE)),"")</f>
        <v/>
      </c>
      <c r="D3935" t="str">
        <f t="shared" si="122"/>
        <v/>
      </c>
    </row>
    <row r="3936" spans="1:4" x14ac:dyDescent="0.25">
      <c r="A3936">
        <f t="shared" si="123"/>
        <v>3936</v>
      </c>
      <c r="B3936" t="e">
        <f>IF('Peer Comparison Tool'!$D$11="NR",INDEX('CECL &lt;50B Database'!$A:$A,MATCH(Workings!$A3936,'CECL &lt;50B Database'!$AI:$AI,0)),INDEX('ALLL &lt;50B Database'!$A:$A,MATCH(Workings!$A3936,'ALLL &lt;50B Database'!$AI:$AI,0)))</f>
        <v>#N/A</v>
      </c>
      <c r="C3936" s="3" t="str">
        <f>IFERROR(IFERROR(VLOOKUP($B3936,'CECL &lt;50B Database'!$A:$AA,11,FALSE),VLOOKUP($B3936,'ALLL &lt;50B Database'!$A:$AA,11,FALSE)),"")</f>
        <v/>
      </c>
      <c r="D3936" t="str">
        <f t="shared" si="122"/>
        <v/>
      </c>
    </row>
    <row r="3937" spans="1:4" x14ac:dyDescent="0.25">
      <c r="A3937">
        <f t="shared" si="123"/>
        <v>3937</v>
      </c>
      <c r="B3937" t="e">
        <f>IF('Peer Comparison Tool'!$D$11="NR",INDEX('CECL &lt;50B Database'!$A:$A,MATCH(Workings!$A3937,'CECL &lt;50B Database'!$AI:$AI,0)),INDEX('ALLL &lt;50B Database'!$A:$A,MATCH(Workings!$A3937,'ALLL &lt;50B Database'!$AI:$AI,0)))</f>
        <v>#N/A</v>
      </c>
      <c r="C3937" s="3" t="str">
        <f>IFERROR(IFERROR(VLOOKUP($B3937,'CECL &lt;50B Database'!$A:$AA,11,FALSE),VLOOKUP($B3937,'ALLL &lt;50B Database'!$A:$AA,11,FALSE)),"")</f>
        <v/>
      </c>
      <c r="D3937" t="str">
        <f t="shared" si="122"/>
        <v/>
      </c>
    </row>
    <row r="3938" spans="1:4" x14ac:dyDescent="0.25">
      <c r="A3938">
        <f t="shared" si="123"/>
        <v>3938</v>
      </c>
      <c r="B3938" t="e">
        <f>IF('Peer Comparison Tool'!$D$11="NR",INDEX('CECL &lt;50B Database'!$A:$A,MATCH(Workings!$A3938,'CECL &lt;50B Database'!$AI:$AI,0)),INDEX('ALLL &lt;50B Database'!$A:$A,MATCH(Workings!$A3938,'ALLL &lt;50B Database'!$AI:$AI,0)))</f>
        <v>#N/A</v>
      </c>
      <c r="C3938" s="3" t="str">
        <f>IFERROR(IFERROR(VLOOKUP($B3938,'CECL &lt;50B Database'!$A:$AA,11,FALSE),VLOOKUP($B3938,'ALLL &lt;50B Database'!$A:$AA,11,FALSE)),"")</f>
        <v/>
      </c>
      <c r="D3938" t="str">
        <f t="shared" si="122"/>
        <v/>
      </c>
    </row>
    <row r="3939" spans="1:4" x14ac:dyDescent="0.25">
      <c r="A3939">
        <f t="shared" si="123"/>
        <v>3939</v>
      </c>
      <c r="B3939" t="e">
        <f>IF('Peer Comparison Tool'!$D$11="NR",INDEX('CECL &lt;50B Database'!$A:$A,MATCH(Workings!$A3939,'CECL &lt;50B Database'!$AI:$AI,0)),INDEX('ALLL &lt;50B Database'!$A:$A,MATCH(Workings!$A3939,'ALLL &lt;50B Database'!$AI:$AI,0)))</f>
        <v>#N/A</v>
      </c>
      <c r="C3939" s="3" t="str">
        <f>IFERROR(IFERROR(VLOOKUP($B3939,'CECL &lt;50B Database'!$A:$AA,11,FALSE),VLOOKUP($B3939,'ALLL &lt;50B Database'!$A:$AA,11,FALSE)),"")</f>
        <v/>
      </c>
      <c r="D3939" t="str">
        <f t="shared" si="122"/>
        <v/>
      </c>
    </row>
    <row r="3940" spans="1:4" x14ac:dyDescent="0.25">
      <c r="A3940">
        <f t="shared" si="123"/>
        <v>3940</v>
      </c>
      <c r="B3940" t="e">
        <f>IF('Peer Comparison Tool'!$D$11="NR",INDEX('CECL &lt;50B Database'!$A:$A,MATCH(Workings!$A3940,'CECL &lt;50B Database'!$AI:$AI,0)),INDEX('ALLL &lt;50B Database'!$A:$A,MATCH(Workings!$A3940,'ALLL &lt;50B Database'!$AI:$AI,0)))</f>
        <v>#N/A</v>
      </c>
      <c r="C3940" s="3" t="str">
        <f>IFERROR(IFERROR(VLOOKUP($B3940,'CECL &lt;50B Database'!$A:$AA,11,FALSE),VLOOKUP($B3940,'ALLL &lt;50B Database'!$A:$AA,11,FALSE)),"")</f>
        <v/>
      </c>
      <c r="D3940" t="str">
        <f t="shared" si="122"/>
        <v/>
      </c>
    </row>
    <row r="3941" spans="1:4" x14ac:dyDescent="0.25">
      <c r="A3941">
        <f t="shared" si="123"/>
        <v>3941</v>
      </c>
      <c r="B3941" t="e">
        <f>IF('Peer Comparison Tool'!$D$11="NR",INDEX('CECL &lt;50B Database'!$A:$A,MATCH(Workings!$A3941,'CECL &lt;50B Database'!$AI:$AI,0)),INDEX('ALLL &lt;50B Database'!$A:$A,MATCH(Workings!$A3941,'ALLL &lt;50B Database'!$AI:$AI,0)))</f>
        <v>#N/A</v>
      </c>
      <c r="C3941" s="3" t="str">
        <f>IFERROR(IFERROR(VLOOKUP($B3941,'CECL &lt;50B Database'!$A:$AA,11,FALSE),VLOOKUP($B3941,'ALLL &lt;50B Database'!$A:$AA,11,FALSE)),"")</f>
        <v/>
      </c>
      <c r="D3941" t="str">
        <f t="shared" si="122"/>
        <v/>
      </c>
    </row>
    <row r="3942" spans="1:4" x14ac:dyDescent="0.25">
      <c r="A3942">
        <f t="shared" si="123"/>
        <v>3942</v>
      </c>
      <c r="B3942" t="e">
        <f>IF('Peer Comparison Tool'!$D$11="NR",INDEX('CECL &lt;50B Database'!$A:$A,MATCH(Workings!$A3942,'CECL &lt;50B Database'!$AI:$AI,0)),INDEX('ALLL &lt;50B Database'!$A:$A,MATCH(Workings!$A3942,'ALLL &lt;50B Database'!$AI:$AI,0)))</f>
        <v>#N/A</v>
      </c>
      <c r="C3942" s="3" t="str">
        <f>IFERROR(IFERROR(VLOOKUP($B3942,'CECL &lt;50B Database'!$A:$AA,11,FALSE),VLOOKUP($B3942,'ALLL &lt;50B Database'!$A:$AA,11,FALSE)),"")</f>
        <v/>
      </c>
      <c r="D3942" t="str">
        <f t="shared" si="122"/>
        <v/>
      </c>
    </row>
    <row r="3943" spans="1:4" x14ac:dyDescent="0.25">
      <c r="A3943">
        <f t="shared" si="123"/>
        <v>3943</v>
      </c>
      <c r="B3943" t="e">
        <f>IF('Peer Comparison Tool'!$D$11="NR",INDEX('CECL &lt;50B Database'!$A:$A,MATCH(Workings!$A3943,'CECL &lt;50B Database'!$AI:$AI,0)),INDEX('ALLL &lt;50B Database'!$A:$A,MATCH(Workings!$A3943,'ALLL &lt;50B Database'!$AI:$AI,0)))</f>
        <v>#N/A</v>
      </c>
      <c r="C3943" s="3" t="str">
        <f>IFERROR(IFERROR(VLOOKUP($B3943,'CECL &lt;50B Database'!$A:$AA,11,FALSE),VLOOKUP($B3943,'ALLL &lt;50B Database'!$A:$AA,11,FALSE)),"")</f>
        <v/>
      </c>
      <c r="D3943" t="str">
        <f t="shared" si="122"/>
        <v/>
      </c>
    </row>
    <row r="3944" spans="1:4" x14ac:dyDescent="0.25">
      <c r="A3944">
        <f t="shared" si="123"/>
        <v>3944</v>
      </c>
      <c r="B3944" t="e">
        <f>IF('Peer Comparison Tool'!$D$11="NR",INDEX('CECL &lt;50B Database'!$A:$A,MATCH(Workings!$A3944,'CECL &lt;50B Database'!$AI:$AI,0)),INDEX('ALLL &lt;50B Database'!$A:$A,MATCH(Workings!$A3944,'ALLL &lt;50B Database'!$AI:$AI,0)))</f>
        <v>#N/A</v>
      </c>
      <c r="C3944" s="3" t="str">
        <f>IFERROR(IFERROR(VLOOKUP($B3944,'CECL &lt;50B Database'!$A:$AA,11,FALSE),VLOOKUP($B3944,'ALLL &lt;50B Database'!$A:$AA,11,FALSE)),"")</f>
        <v/>
      </c>
      <c r="D3944" t="str">
        <f t="shared" si="122"/>
        <v/>
      </c>
    </row>
    <row r="3945" spans="1:4" x14ac:dyDescent="0.25">
      <c r="A3945">
        <f t="shared" si="123"/>
        <v>3945</v>
      </c>
      <c r="B3945" t="e">
        <f>IF('Peer Comparison Tool'!$D$11="NR",INDEX('CECL &lt;50B Database'!$A:$A,MATCH(Workings!$A3945,'CECL &lt;50B Database'!$AI:$AI,0)),INDEX('ALLL &lt;50B Database'!$A:$A,MATCH(Workings!$A3945,'ALLL &lt;50B Database'!$AI:$AI,0)))</f>
        <v>#N/A</v>
      </c>
      <c r="C3945" s="3" t="str">
        <f>IFERROR(IFERROR(VLOOKUP($B3945,'CECL &lt;50B Database'!$A:$AA,11,FALSE),VLOOKUP($B3945,'ALLL &lt;50B Database'!$A:$AA,11,FALSE)),"")</f>
        <v/>
      </c>
      <c r="D3945" t="str">
        <f t="shared" si="122"/>
        <v/>
      </c>
    </row>
    <row r="3946" spans="1:4" x14ac:dyDescent="0.25">
      <c r="A3946">
        <f t="shared" si="123"/>
        <v>3946</v>
      </c>
      <c r="B3946" t="e">
        <f>IF('Peer Comparison Tool'!$D$11="NR",INDEX('CECL &lt;50B Database'!$A:$A,MATCH(Workings!$A3946,'CECL &lt;50B Database'!$AI:$AI,0)),INDEX('ALLL &lt;50B Database'!$A:$A,MATCH(Workings!$A3946,'ALLL &lt;50B Database'!$AI:$AI,0)))</f>
        <v>#N/A</v>
      </c>
      <c r="C3946" s="3" t="str">
        <f>IFERROR(IFERROR(VLOOKUP($B3946,'CECL &lt;50B Database'!$A:$AA,11,FALSE),VLOOKUP($B3946,'ALLL &lt;50B Database'!$A:$AA,11,FALSE)),"")</f>
        <v/>
      </c>
      <c r="D3946" t="str">
        <f t="shared" si="122"/>
        <v/>
      </c>
    </row>
    <row r="3947" spans="1:4" x14ac:dyDescent="0.25">
      <c r="A3947">
        <f t="shared" si="123"/>
        <v>3947</v>
      </c>
      <c r="B3947" t="e">
        <f>IF('Peer Comparison Tool'!$D$11="NR",INDEX('CECL &lt;50B Database'!$A:$A,MATCH(Workings!$A3947,'CECL &lt;50B Database'!$AI:$AI,0)),INDEX('ALLL &lt;50B Database'!$A:$A,MATCH(Workings!$A3947,'ALLL &lt;50B Database'!$AI:$AI,0)))</f>
        <v>#N/A</v>
      </c>
      <c r="C3947" s="3" t="str">
        <f>IFERROR(IFERROR(VLOOKUP($B3947,'CECL &lt;50B Database'!$A:$AA,11,FALSE),VLOOKUP($B3947,'ALLL &lt;50B Database'!$A:$AA,11,FALSE)),"")</f>
        <v/>
      </c>
      <c r="D3947" t="str">
        <f t="shared" si="122"/>
        <v/>
      </c>
    </row>
    <row r="3948" spans="1:4" x14ac:dyDescent="0.25">
      <c r="A3948">
        <f t="shared" si="123"/>
        <v>3948</v>
      </c>
      <c r="B3948" t="e">
        <f>IF('Peer Comparison Tool'!$D$11="NR",INDEX('CECL &lt;50B Database'!$A:$A,MATCH(Workings!$A3948,'CECL &lt;50B Database'!$AI:$AI,0)),INDEX('ALLL &lt;50B Database'!$A:$A,MATCH(Workings!$A3948,'ALLL &lt;50B Database'!$AI:$AI,0)))</f>
        <v>#N/A</v>
      </c>
      <c r="C3948" s="3" t="str">
        <f>IFERROR(IFERROR(VLOOKUP($B3948,'CECL &lt;50B Database'!$A:$AA,11,FALSE),VLOOKUP($B3948,'ALLL &lt;50B Database'!$A:$AA,11,FALSE)),"")</f>
        <v/>
      </c>
      <c r="D3948" t="str">
        <f t="shared" si="122"/>
        <v/>
      </c>
    </row>
    <row r="3949" spans="1:4" x14ac:dyDescent="0.25">
      <c r="A3949">
        <f t="shared" si="123"/>
        <v>3949</v>
      </c>
      <c r="B3949" t="e">
        <f>IF('Peer Comparison Tool'!$D$11="NR",INDEX('CECL &lt;50B Database'!$A:$A,MATCH(Workings!$A3949,'CECL &lt;50B Database'!$AI:$AI,0)),INDEX('ALLL &lt;50B Database'!$A:$A,MATCH(Workings!$A3949,'ALLL &lt;50B Database'!$AI:$AI,0)))</f>
        <v>#N/A</v>
      </c>
      <c r="C3949" s="3" t="str">
        <f>IFERROR(IFERROR(VLOOKUP($B3949,'CECL &lt;50B Database'!$A:$AA,11,FALSE),VLOOKUP($B3949,'ALLL &lt;50B Database'!$A:$AA,11,FALSE)),"")</f>
        <v/>
      </c>
      <c r="D3949" t="str">
        <f t="shared" si="122"/>
        <v/>
      </c>
    </row>
    <row r="3950" spans="1:4" x14ac:dyDescent="0.25">
      <c r="A3950">
        <f t="shared" si="123"/>
        <v>3950</v>
      </c>
      <c r="B3950" t="e">
        <f>IF('Peer Comparison Tool'!$D$11="NR",INDEX('CECL &lt;50B Database'!$A:$A,MATCH(Workings!$A3950,'CECL &lt;50B Database'!$AI:$AI,0)),INDEX('ALLL &lt;50B Database'!$A:$A,MATCH(Workings!$A3950,'ALLL &lt;50B Database'!$AI:$AI,0)))</f>
        <v>#N/A</v>
      </c>
      <c r="C3950" s="3" t="str">
        <f>IFERROR(IFERROR(VLOOKUP($B3950,'CECL &lt;50B Database'!$A:$AA,11,FALSE),VLOOKUP($B3950,'ALLL &lt;50B Database'!$A:$AA,11,FALSE)),"")</f>
        <v/>
      </c>
      <c r="D3950" t="str">
        <f t="shared" si="122"/>
        <v/>
      </c>
    </row>
    <row r="3951" spans="1:4" x14ac:dyDescent="0.25">
      <c r="A3951">
        <f t="shared" si="123"/>
        <v>3951</v>
      </c>
      <c r="B3951" t="e">
        <f>IF('Peer Comparison Tool'!$D$11="NR",INDEX('CECL &lt;50B Database'!$A:$A,MATCH(Workings!$A3951,'CECL &lt;50B Database'!$AI:$AI,0)),INDEX('ALLL &lt;50B Database'!$A:$A,MATCH(Workings!$A3951,'ALLL &lt;50B Database'!$AI:$AI,0)))</f>
        <v>#N/A</v>
      </c>
      <c r="C3951" s="3" t="str">
        <f>IFERROR(IFERROR(VLOOKUP($B3951,'CECL &lt;50B Database'!$A:$AA,11,FALSE),VLOOKUP($B3951,'ALLL &lt;50B Database'!$A:$AA,11,FALSE)),"")</f>
        <v/>
      </c>
      <c r="D3951" t="str">
        <f t="shared" si="122"/>
        <v/>
      </c>
    </row>
    <row r="3952" spans="1:4" x14ac:dyDescent="0.25">
      <c r="A3952">
        <f t="shared" si="123"/>
        <v>3952</v>
      </c>
      <c r="B3952" t="e">
        <f>IF('Peer Comparison Tool'!$D$11="NR",INDEX('CECL &lt;50B Database'!$A:$A,MATCH(Workings!$A3952,'CECL &lt;50B Database'!$AI:$AI,0)),INDEX('ALLL &lt;50B Database'!$A:$A,MATCH(Workings!$A3952,'ALLL &lt;50B Database'!$AI:$AI,0)))</f>
        <v>#N/A</v>
      </c>
      <c r="C3952" s="3" t="str">
        <f>IFERROR(IFERROR(VLOOKUP($B3952,'CECL &lt;50B Database'!$A:$AA,11,FALSE),VLOOKUP($B3952,'ALLL &lt;50B Database'!$A:$AA,11,FALSE)),"")</f>
        <v/>
      </c>
      <c r="D3952" t="str">
        <f t="shared" si="122"/>
        <v/>
      </c>
    </row>
    <row r="3953" spans="1:4" x14ac:dyDescent="0.25">
      <c r="A3953">
        <f t="shared" si="123"/>
        <v>3953</v>
      </c>
      <c r="B3953" t="e">
        <f>IF('Peer Comparison Tool'!$D$11="NR",INDEX('CECL &lt;50B Database'!$A:$A,MATCH(Workings!$A3953,'CECL &lt;50B Database'!$AI:$AI,0)),INDEX('ALLL &lt;50B Database'!$A:$A,MATCH(Workings!$A3953,'ALLL &lt;50B Database'!$AI:$AI,0)))</f>
        <v>#N/A</v>
      </c>
      <c r="C3953" s="3" t="str">
        <f>IFERROR(IFERROR(VLOOKUP($B3953,'CECL &lt;50B Database'!$A:$AA,11,FALSE),VLOOKUP($B3953,'ALLL &lt;50B Database'!$A:$AA,11,FALSE)),"")</f>
        <v/>
      </c>
      <c r="D3953" t="str">
        <f t="shared" si="122"/>
        <v/>
      </c>
    </row>
    <row r="3954" spans="1:4" x14ac:dyDescent="0.25">
      <c r="A3954">
        <f t="shared" si="123"/>
        <v>3954</v>
      </c>
      <c r="B3954" t="e">
        <f>IF('Peer Comparison Tool'!$D$11="NR",INDEX('CECL &lt;50B Database'!$A:$A,MATCH(Workings!$A3954,'CECL &lt;50B Database'!$AI:$AI,0)),INDEX('ALLL &lt;50B Database'!$A:$A,MATCH(Workings!$A3954,'ALLL &lt;50B Database'!$AI:$AI,0)))</f>
        <v>#N/A</v>
      </c>
      <c r="C3954" s="3" t="str">
        <f>IFERROR(IFERROR(VLOOKUP($B3954,'CECL &lt;50B Database'!$A:$AA,11,FALSE),VLOOKUP($B3954,'ALLL &lt;50B Database'!$A:$AA,11,FALSE)),"")</f>
        <v/>
      </c>
      <c r="D3954" t="str">
        <f t="shared" si="122"/>
        <v/>
      </c>
    </row>
    <row r="3955" spans="1:4" x14ac:dyDescent="0.25">
      <c r="A3955">
        <f t="shared" si="123"/>
        <v>3955</v>
      </c>
      <c r="B3955" t="e">
        <f>IF('Peer Comparison Tool'!$D$11="NR",INDEX('CECL &lt;50B Database'!$A:$A,MATCH(Workings!$A3955,'CECL &lt;50B Database'!$AI:$AI,0)),INDEX('ALLL &lt;50B Database'!$A:$A,MATCH(Workings!$A3955,'ALLL &lt;50B Database'!$AI:$AI,0)))</f>
        <v>#N/A</v>
      </c>
      <c r="C3955" s="3" t="str">
        <f>IFERROR(IFERROR(VLOOKUP($B3955,'CECL &lt;50B Database'!$A:$AA,11,FALSE),VLOOKUP($B3955,'ALLL &lt;50B Database'!$A:$AA,11,FALSE)),"")</f>
        <v/>
      </c>
      <c r="D3955" t="str">
        <f t="shared" si="122"/>
        <v/>
      </c>
    </row>
    <row r="3956" spans="1:4" x14ac:dyDescent="0.25">
      <c r="A3956">
        <f t="shared" si="123"/>
        <v>3956</v>
      </c>
      <c r="B3956" t="e">
        <f>IF('Peer Comparison Tool'!$D$11="NR",INDEX('CECL &lt;50B Database'!$A:$A,MATCH(Workings!$A3956,'CECL &lt;50B Database'!$AI:$AI,0)),INDEX('ALLL &lt;50B Database'!$A:$A,MATCH(Workings!$A3956,'ALLL &lt;50B Database'!$AI:$AI,0)))</f>
        <v>#N/A</v>
      </c>
      <c r="C3956" s="3" t="str">
        <f>IFERROR(IFERROR(VLOOKUP($B3956,'CECL &lt;50B Database'!$A:$AA,11,FALSE),VLOOKUP($B3956,'ALLL &lt;50B Database'!$A:$AA,11,FALSE)),"")</f>
        <v/>
      </c>
      <c r="D3956" t="str">
        <f t="shared" si="122"/>
        <v/>
      </c>
    </row>
    <row r="3957" spans="1:4" x14ac:dyDescent="0.25">
      <c r="A3957">
        <f t="shared" si="123"/>
        <v>3957</v>
      </c>
      <c r="B3957" t="e">
        <f>IF('Peer Comparison Tool'!$D$11="NR",INDEX('CECL &lt;50B Database'!$A:$A,MATCH(Workings!$A3957,'CECL &lt;50B Database'!$AI:$AI,0)),INDEX('ALLL &lt;50B Database'!$A:$A,MATCH(Workings!$A3957,'ALLL &lt;50B Database'!$AI:$AI,0)))</f>
        <v>#N/A</v>
      </c>
      <c r="C3957" s="3" t="str">
        <f>IFERROR(IFERROR(VLOOKUP($B3957,'CECL &lt;50B Database'!$A:$AA,11,FALSE),VLOOKUP($B3957,'ALLL &lt;50B Database'!$A:$AA,11,FALSE)),"")</f>
        <v/>
      </c>
      <c r="D3957" t="str">
        <f t="shared" si="122"/>
        <v/>
      </c>
    </row>
    <row r="3958" spans="1:4" x14ac:dyDescent="0.25">
      <c r="A3958">
        <f t="shared" si="123"/>
        <v>3958</v>
      </c>
      <c r="B3958" t="e">
        <f>IF('Peer Comparison Tool'!$D$11="NR",INDEX('CECL &lt;50B Database'!$A:$A,MATCH(Workings!$A3958,'CECL &lt;50B Database'!$AI:$AI,0)),INDEX('ALLL &lt;50B Database'!$A:$A,MATCH(Workings!$A3958,'ALLL &lt;50B Database'!$AI:$AI,0)))</f>
        <v>#N/A</v>
      </c>
      <c r="C3958" s="3" t="str">
        <f>IFERROR(IFERROR(VLOOKUP($B3958,'CECL &lt;50B Database'!$A:$AA,11,FALSE),VLOOKUP($B3958,'ALLL &lt;50B Database'!$A:$AA,11,FALSE)),"")</f>
        <v/>
      </c>
      <c r="D3958" t="str">
        <f t="shared" si="122"/>
        <v/>
      </c>
    </row>
    <row r="3959" spans="1:4" x14ac:dyDescent="0.25">
      <c r="A3959">
        <f t="shared" si="123"/>
        <v>3959</v>
      </c>
      <c r="B3959" t="e">
        <f>IF('Peer Comparison Tool'!$D$11="NR",INDEX('CECL &lt;50B Database'!$A:$A,MATCH(Workings!$A3959,'CECL &lt;50B Database'!$AI:$AI,0)),INDEX('ALLL &lt;50B Database'!$A:$A,MATCH(Workings!$A3959,'ALLL &lt;50B Database'!$AI:$AI,0)))</f>
        <v>#N/A</v>
      </c>
      <c r="C3959" s="3" t="str">
        <f>IFERROR(IFERROR(VLOOKUP($B3959,'CECL &lt;50B Database'!$A:$AA,11,FALSE),VLOOKUP($B3959,'ALLL &lt;50B Database'!$A:$AA,11,FALSE)),"")</f>
        <v/>
      </c>
      <c r="D3959" t="str">
        <f t="shared" si="122"/>
        <v/>
      </c>
    </row>
    <row r="3960" spans="1:4" x14ac:dyDescent="0.25">
      <c r="A3960">
        <f t="shared" si="123"/>
        <v>3960</v>
      </c>
      <c r="B3960" t="e">
        <f>IF('Peer Comparison Tool'!$D$11="NR",INDEX('CECL &lt;50B Database'!$A:$A,MATCH(Workings!$A3960,'CECL &lt;50B Database'!$AI:$AI,0)),INDEX('ALLL &lt;50B Database'!$A:$A,MATCH(Workings!$A3960,'ALLL &lt;50B Database'!$AI:$AI,0)))</f>
        <v>#N/A</v>
      </c>
      <c r="C3960" s="3" t="str">
        <f>IFERROR(IFERROR(VLOOKUP($B3960,'CECL &lt;50B Database'!$A:$AA,11,FALSE),VLOOKUP($B3960,'ALLL &lt;50B Database'!$A:$AA,11,FALSE)),"")</f>
        <v/>
      </c>
      <c r="D3960" t="str">
        <f t="shared" si="122"/>
        <v/>
      </c>
    </row>
    <row r="3961" spans="1:4" x14ac:dyDescent="0.25">
      <c r="A3961">
        <f t="shared" si="123"/>
        <v>3961</v>
      </c>
      <c r="B3961" t="e">
        <f>IF('Peer Comparison Tool'!$D$11="NR",INDEX('CECL &lt;50B Database'!$A:$A,MATCH(Workings!$A3961,'CECL &lt;50B Database'!$AI:$AI,0)),INDEX('ALLL &lt;50B Database'!$A:$A,MATCH(Workings!$A3961,'ALLL &lt;50B Database'!$AI:$AI,0)))</f>
        <v>#N/A</v>
      </c>
      <c r="C3961" s="3" t="str">
        <f>IFERROR(IFERROR(VLOOKUP($B3961,'CECL &lt;50B Database'!$A:$AA,11,FALSE),VLOOKUP($B3961,'ALLL &lt;50B Database'!$A:$AA,11,FALSE)),"")</f>
        <v/>
      </c>
      <c r="D3961" t="str">
        <f t="shared" si="122"/>
        <v/>
      </c>
    </row>
    <row r="3962" spans="1:4" x14ac:dyDescent="0.25">
      <c r="A3962">
        <f t="shared" si="123"/>
        <v>3962</v>
      </c>
      <c r="B3962" t="e">
        <f>IF('Peer Comparison Tool'!$D$11="NR",INDEX('CECL &lt;50B Database'!$A:$A,MATCH(Workings!$A3962,'CECL &lt;50B Database'!$AI:$AI,0)),INDEX('ALLL &lt;50B Database'!$A:$A,MATCH(Workings!$A3962,'ALLL &lt;50B Database'!$AI:$AI,0)))</f>
        <v>#N/A</v>
      </c>
      <c r="C3962" s="3" t="str">
        <f>IFERROR(IFERROR(VLOOKUP($B3962,'CECL &lt;50B Database'!$A:$AA,11,FALSE),VLOOKUP($B3962,'ALLL &lt;50B Database'!$A:$AA,11,FALSE)),"")</f>
        <v/>
      </c>
      <c r="D3962" t="str">
        <f t="shared" si="122"/>
        <v/>
      </c>
    </row>
    <row r="3963" spans="1:4" x14ac:dyDescent="0.25">
      <c r="A3963">
        <f t="shared" si="123"/>
        <v>3963</v>
      </c>
      <c r="B3963" t="e">
        <f>IF('Peer Comparison Tool'!$D$11="NR",INDEX('CECL &lt;50B Database'!$A:$A,MATCH(Workings!$A3963,'CECL &lt;50B Database'!$AI:$AI,0)),INDEX('ALLL &lt;50B Database'!$A:$A,MATCH(Workings!$A3963,'ALLL &lt;50B Database'!$AI:$AI,0)))</f>
        <v>#N/A</v>
      </c>
      <c r="C3963" s="3" t="str">
        <f>IFERROR(IFERROR(VLOOKUP($B3963,'CECL &lt;50B Database'!$A:$AA,11,FALSE),VLOOKUP($B3963,'ALLL &lt;50B Database'!$A:$AA,11,FALSE)),"")</f>
        <v/>
      </c>
      <c r="D3963" t="str">
        <f t="shared" si="122"/>
        <v/>
      </c>
    </row>
    <row r="3964" spans="1:4" x14ac:dyDescent="0.25">
      <c r="A3964">
        <f t="shared" si="123"/>
        <v>3964</v>
      </c>
      <c r="B3964" t="e">
        <f>IF('Peer Comparison Tool'!$D$11="NR",INDEX('CECL &lt;50B Database'!$A:$A,MATCH(Workings!$A3964,'CECL &lt;50B Database'!$AI:$AI,0)),INDEX('ALLL &lt;50B Database'!$A:$A,MATCH(Workings!$A3964,'ALLL &lt;50B Database'!$AI:$AI,0)))</f>
        <v>#N/A</v>
      </c>
      <c r="C3964" s="3" t="str">
        <f>IFERROR(IFERROR(VLOOKUP($B3964,'CECL &lt;50B Database'!$A:$AA,11,FALSE),VLOOKUP($B3964,'ALLL &lt;50B Database'!$A:$AA,11,FALSE)),"")</f>
        <v/>
      </c>
      <c r="D3964" t="str">
        <f t="shared" si="122"/>
        <v/>
      </c>
    </row>
    <row r="3965" spans="1:4" x14ac:dyDescent="0.25">
      <c r="A3965">
        <f t="shared" si="123"/>
        <v>3965</v>
      </c>
      <c r="B3965" t="e">
        <f>IF('Peer Comparison Tool'!$D$11="NR",INDEX('CECL &lt;50B Database'!$A:$A,MATCH(Workings!$A3965,'CECL &lt;50B Database'!$AI:$AI,0)),INDEX('ALLL &lt;50B Database'!$A:$A,MATCH(Workings!$A3965,'ALLL &lt;50B Database'!$AI:$AI,0)))</f>
        <v>#N/A</v>
      </c>
      <c r="C3965" s="3" t="str">
        <f>IFERROR(IFERROR(VLOOKUP($B3965,'CECL &lt;50B Database'!$A:$AA,11,FALSE),VLOOKUP($B3965,'ALLL &lt;50B Database'!$A:$AA,11,FALSE)),"")</f>
        <v/>
      </c>
      <c r="D3965" t="str">
        <f t="shared" si="122"/>
        <v/>
      </c>
    </row>
    <row r="3966" spans="1:4" x14ac:dyDescent="0.25">
      <c r="A3966">
        <f t="shared" si="123"/>
        <v>3966</v>
      </c>
      <c r="B3966" t="e">
        <f>IF('Peer Comparison Tool'!$D$11="NR",INDEX('CECL &lt;50B Database'!$A:$A,MATCH(Workings!$A3966,'CECL &lt;50B Database'!$AI:$AI,0)),INDEX('ALLL &lt;50B Database'!$A:$A,MATCH(Workings!$A3966,'ALLL &lt;50B Database'!$AI:$AI,0)))</f>
        <v>#N/A</v>
      </c>
      <c r="C3966" s="3" t="str">
        <f>IFERROR(IFERROR(VLOOKUP($B3966,'CECL &lt;50B Database'!$A:$AA,11,FALSE),VLOOKUP($B3966,'ALLL &lt;50B Database'!$A:$AA,11,FALSE)),"")</f>
        <v/>
      </c>
      <c r="D3966" t="str">
        <f t="shared" si="122"/>
        <v/>
      </c>
    </row>
    <row r="3967" spans="1:4" x14ac:dyDescent="0.25">
      <c r="A3967">
        <f t="shared" si="123"/>
        <v>3967</v>
      </c>
      <c r="B3967" t="e">
        <f>IF('Peer Comparison Tool'!$D$11="NR",INDEX('CECL &lt;50B Database'!$A:$A,MATCH(Workings!$A3967,'CECL &lt;50B Database'!$AI:$AI,0)),INDEX('ALLL &lt;50B Database'!$A:$A,MATCH(Workings!$A3967,'ALLL &lt;50B Database'!$AI:$AI,0)))</f>
        <v>#N/A</v>
      </c>
      <c r="C3967" s="3" t="str">
        <f>IFERROR(IFERROR(VLOOKUP($B3967,'CECL &lt;50B Database'!$A:$AA,11,FALSE),VLOOKUP($B3967,'ALLL &lt;50B Database'!$A:$AA,11,FALSE)),"")</f>
        <v/>
      </c>
      <c r="D3967" t="str">
        <f t="shared" si="122"/>
        <v/>
      </c>
    </row>
    <row r="3968" spans="1:4" x14ac:dyDescent="0.25">
      <c r="A3968">
        <f t="shared" si="123"/>
        <v>3968</v>
      </c>
      <c r="B3968" t="e">
        <f>IF('Peer Comparison Tool'!$D$11="NR",INDEX('CECL &lt;50B Database'!$A:$A,MATCH(Workings!$A3968,'CECL &lt;50B Database'!$AI:$AI,0)),INDEX('ALLL &lt;50B Database'!$A:$A,MATCH(Workings!$A3968,'ALLL &lt;50B Database'!$AI:$AI,0)))</f>
        <v>#N/A</v>
      </c>
      <c r="C3968" s="3" t="str">
        <f>IFERROR(IFERROR(VLOOKUP($B3968,'CECL &lt;50B Database'!$A:$AA,11,FALSE),VLOOKUP($B3968,'ALLL &lt;50B Database'!$A:$AA,11,FALSE)),"")</f>
        <v/>
      </c>
      <c r="D3968" t="str">
        <f t="shared" si="122"/>
        <v/>
      </c>
    </row>
    <row r="3969" spans="1:4" x14ac:dyDescent="0.25">
      <c r="A3969">
        <f t="shared" si="123"/>
        <v>3969</v>
      </c>
      <c r="B3969" t="e">
        <f>IF('Peer Comparison Tool'!$D$11="NR",INDEX('CECL &lt;50B Database'!$A:$A,MATCH(Workings!$A3969,'CECL &lt;50B Database'!$AI:$AI,0)),INDEX('ALLL &lt;50B Database'!$A:$A,MATCH(Workings!$A3969,'ALLL &lt;50B Database'!$AI:$AI,0)))</f>
        <v>#N/A</v>
      </c>
      <c r="C3969" s="3" t="str">
        <f>IFERROR(IFERROR(VLOOKUP($B3969,'CECL &lt;50B Database'!$A:$AA,11,FALSE),VLOOKUP($B3969,'ALLL &lt;50B Database'!$A:$AA,11,FALSE)),"")</f>
        <v/>
      </c>
      <c r="D3969" t="str">
        <f t="shared" si="122"/>
        <v/>
      </c>
    </row>
    <row r="3970" spans="1:4" x14ac:dyDescent="0.25">
      <c r="A3970">
        <f t="shared" si="123"/>
        <v>3970</v>
      </c>
      <c r="B3970" t="e">
        <f>IF('Peer Comparison Tool'!$D$11="NR",INDEX('CECL &lt;50B Database'!$A:$A,MATCH(Workings!$A3970,'CECL &lt;50B Database'!$AI:$AI,0)),INDEX('ALLL &lt;50B Database'!$A:$A,MATCH(Workings!$A3970,'ALLL &lt;50B Database'!$AI:$AI,0)))</f>
        <v>#N/A</v>
      </c>
      <c r="C3970" s="3" t="str">
        <f>IFERROR(IFERROR(VLOOKUP($B3970,'CECL &lt;50B Database'!$A:$AA,11,FALSE),VLOOKUP($B3970,'ALLL &lt;50B Database'!$A:$AA,11,FALSE)),"")</f>
        <v/>
      </c>
      <c r="D3970" t="str">
        <f t="shared" ref="D3970:D4033" si="124">IFERROR(RANK($C3970,$C$1:$C$5000,0),"")</f>
        <v/>
      </c>
    </row>
    <row r="3971" spans="1:4" x14ac:dyDescent="0.25">
      <c r="A3971">
        <f t="shared" si="123"/>
        <v>3971</v>
      </c>
      <c r="B3971" t="e">
        <f>IF('Peer Comparison Tool'!$D$11="NR",INDEX('CECL &lt;50B Database'!$A:$A,MATCH(Workings!$A3971,'CECL &lt;50B Database'!$AI:$AI,0)),INDEX('ALLL &lt;50B Database'!$A:$A,MATCH(Workings!$A3971,'ALLL &lt;50B Database'!$AI:$AI,0)))</f>
        <v>#N/A</v>
      </c>
      <c r="C3971" s="3" t="str">
        <f>IFERROR(IFERROR(VLOOKUP($B3971,'CECL &lt;50B Database'!$A:$AA,11,FALSE),VLOOKUP($B3971,'ALLL &lt;50B Database'!$A:$AA,11,FALSE)),"")</f>
        <v/>
      </c>
      <c r="D3971" t="str">
        <f t="shared" si="124"/>
        <v/>
      </c>
    </row>
    <row r="3972" spans="1:4" x14ac:dyDescent="0.25">
      <c r="A3972">
        <f t="shared" ref="A3972:A4035" si="125">A3971+1</f>
        <v>3972</v>
      </c>
      <c r="B3972" t="e">
        <f>IF('Peer Comparison Tool'!$D$11="NR",INDEX('CECL &lt;50B Database'!$A:$A,MATCH(Workings!$A3972,'CECL &lt;50B Database'!$AI:$AI,0)),INDEX('ALLL &lt;50B Database'!$A:$A,MATCH(Workings!$A3972,'ALLL &lt;50B Database'!$AI:$AI,0)))</f>
        <v>#N/A</v>
      </c>
      <c r="C3972" s="3" t="str">
        <f>IFERROR(IFERROR(VLOOKUP($B3972,'CECL &lt;50B Database'!$A:$AA,11,FALSE),VLOOKUP($B3972,'ALLL &lt;50B Database'!$A:$AA,11,FALSE)),"")</f>
        <v/>
      </c>
      <c r="D3972" t="str">
        <f t="shared" si="124"/>
        <v/>
      </c>
    </row>
    <row r="3973" spans="1:4" x14ac:dyDescent="0.25">
      <c r="A3973">
        <f t="shared" si="125"/>
        <v>3973</v>
      </c>
      <c r="B3973" t="e">
        <f>IF('Peer Comparison Tool'!$D$11="NR",INDEX('CECL &lt;50B Database'!$A:$A,MATCH(Workings!$A3973,'CECL &lt;50B Database'!$AI:$AI,0)),INDEX('ALLL &lt;50B Database'!$A:$A,MATCH(Workings!$A3973,'ALLL &lt;50B Database'!$AI:$AI,0)))</f>
        <v>#N/A</v>
      </c>
      <c r="C3973" s="3" t="str">
        <f>IFERROR(IFERROR(VLOOKUP($B3973,'CECL &lt;50B Database'!$A:$AA,11,FALSE),VLOOKUP($B3973,'ALLL &lt;50B Database'!$A:$AA,11,FALSE)),"")</f>
        <v/>
      </c>
      <c r="D3973" t="str">
        <f t="shared" si="124"/>
        <v/>
      </c>
    </row>
    <row r="3974" spans="1:4" x14ac:dyDescent="0.25">
      <c r="A3974">
        <f t="shared" si="125"/>
        <v>3974</v>
      </c>
      <c r="B3974" t="e">
        <f>IF('Peer Comparison Tool'!$D$11="NR",INDEX('CECL &lt;50B Database'!$A:$A,MATCH(Workings!$A3974,'CECL &lt;50B Database'!$AI:$AI,0)),INDEX('ALLL &lt;50B Database'!$A:$A,MATCH(Workings!$A3974,'ALLL &lt;50B Database'!$AI:$AI,0)))</f>
        <v>#N/A</v>
      </c>
      <c r="C3974" s="3" t="str">
        <f>IFERROR(IFERROR(VLOOKUP($B3974,'CECL &lt;50B Database'!$A:$AA,11,FALSE),VLOOKUP($B3974,'ALLL &lt;50B Database'!$A:$AA,11,FALSE)),"")</f>
        <v/>
      </c>
      <c r="D3974" t="str">
        <f t="shared" si="124"/>
        <v/>
      </c>
    </row>
    <row r="3975" spans="1:4" x14ac:dyDescent="0.25">
      <c r="A3975">
        <f t="shared" si="125"/>
        <v>3975</v>
      </c>
      <c r="B3975" t="e">
        <f>IF('Peer Comparison Tool'!$D$11="NR",INDEX('CECL &lt;50B Database'!$A:$A,MATCH(Workings!$A3975,'CECL &lt;50B Database'!$AI:$AI,0)),INDEX('ALLL &lt;50B Database'!$A:$A,MATCH(Workings!$A3975,'ALLL &lt;50B Database'!$AI:$AI,0)))</f>
        <v>#N/A</v>
      </c>
      <c r="C3975" s="3" t="str">
        <f>IFERROR(IFERROR(VLOOKUP($B3975,'CECL &lt;50B Database'!$A:$AA,11,FALSE),VLOOKUP($B3975,'ALLL &lt;50B Database'!$A:$AA,11,FALSE)),"")</f>
        <v/>
      </c>
      <c r="D3975" t="str">
        <f t="shared" si="124"/>
        <v/>
      </c>
    </row>
    <row r="3976" spans="1:4" x14ac:dyDescent="0.25">
      <c r="A3976">
        <f t="shared" si="125"/>
        <v>3976</v>
      </c>
      <c r="B3976" t="e">
        <f>IF('Peer Comparison Tool'!$D$11="NR",INDEX('CECL &lt;50B Database'!$A:$A,MATCH(Workings!$A3976,'CECL &lt;50B Database'!$AI:$AI,0)),INDEX('ALLL &lt;50B Database'!$A:$A,MATCH(Workings!$A3976,'ALLL &lt;50B Database'!$AI:$AI,0)))</f>
        <v>#N/A</v>
      </c>
      <c r="C3976" s="3" t="str">
        <f>IFERROR(IFERROR(VLOOKUP($B3976,'CECL &lt;50B Database'!$A:$AA,11,FALSE),VLOOKUP($B3976,'ALLL &lt;50B Database'!$A:$AA,11,FALSE)),"")</f>
        <v/>
      </c>
      <c r="D3976" t="str">
        <f t="shared" si="124"/>
        <v/>
      </c>
    </row>
    <row r="3977" spans="1:4" x14ac:dyDescent="0.25">
      <c r="A3977">
        <f t="shared" si="125"/>
        <v>3977</v>
      </c>
      <c r="B3977" t="e">
        <f>IF('Peer Comparison Tool'!$D$11="NR",INDEX('CECL &lt;50B Database'!$A:$A,MATCH(Workings!$A3977,'CECL &lt;50B Database'!$AI:$AI,0)),INDEX('ALLL &lt;50B Database'!$A:$A,MATCH(Workings!$A3977,'ALLL &lt;50B Database'!$AI:$AI,0)))</f>
        <v>#N/A</v>
      </c>
      <c r="C3977" s="3" t="str">
        <f>IFERROR(IFERROR(VLOOKUP($B3977,'CECL &lt;50B Database'!$A:$AA,11,FALSE),VLOOKUP($B3977,'ALLL &lt;50B Database'!$A:$AA,11,FALSE)),"")</f>
        <v/>
      </c>
      <c r="D3977" t="str">
        <f t="shared" si="124"/>
        <v/>
      </c>
    </row>
    <row r="3978" spans="1:4" x14ac:dyDescent="0.25">
      <c r="A3978">
        <f t="shared" si="125"/>
        <v>3978</v>
      </c>
      <c r="B3978" t="e">
        <f>IF('Peer Comparison Tool'!$D$11="NR",INDEX('CECL &lt;50B Database'!$A:$A,MATCH(Workings!$A3978,'CECL &lt;50B Database'!$AI:$AI,0)),INDEX('ALLL &lt;50B Database'!$A:$A,MATCH(Workings!$A3978,'ALLL &lt;50B Database'!$AI:$AI,0)))</f>
        <v>#N/A</v>
      </c>
      <c r="C3978" s="3" t="str">
        <f>IFERROR(IFERROR(VLOOKUP($B3978,'CECL &lt;50B Database'!$A:$AA,11,FALSE),VLOOKUP($B3978,'ALLL &lt;50B Database'!$A:$AA,11,FALSE)),"")</f>
        <v/>
      </c>
      <c r="D3978" t="str">
        <f t="shared" si="124"/>
        <v/>
      </c>
    </row>
    <row r="3979" spans="1:4" x14ac:dyDescent="0.25">
      <c r="A3979">
        <f t="shared" si="125"/>
        <v>3979</v>
      </c>
      <c r="B3979" t="e">
        <f>IF('Peer Comparison Tool'!$D$11="NR",INDEX('CECL &lt;50B Database'!$A:$A,MATCH(Workings!$A3979,'CECL &lt;50B Database'!$AI:$AI,0)),INDEX('ALLL &lt;50B Database'!$A:$A,MATCH(Workings!$A3979,'ALLL &lt;50B Database'!$AI:$AI,0)))</f>
        <v>#N/A</v>
      </c>
      <c r="C3979" s="3" t="str">
        <f>IFERROR(IFERROR(VLOOKUP($B3979,'CECL &lt;50B Database'!$A:$AA,11,FALSE),VLOOKUP($B3979,'ALLL &lt;50B Database'!$A:$AA,11,FALSE)),"")</f>
        <v/>
      </c>
      <c r="D3979" t="str">
        <f t="shared" si="124"/>
        <v/>
      </c>
    </row>
    <row r="3980" spans="1:4" x14ac:dyDescent="0.25">
      <c r="A3980">
        <f t="shared" si="125"/>
        <v>3980</v>
      </c>
      <c r="B3980" t="e">
        <f>IF('Peer Comparison Tool'!$D$11="NR",INDEX('CECL &lt;50B Database'!$A:$A,MATCH(Workings!$A3980,'CECL &lt;50B Database'!$AI:$AI,0)),INDEX('ALLL &lt;50B Database'!$A:$A,MATCH(Workings!$A3980,'ALLL &lt;50B Database'!$AI:$AI,0)))</f>
        <v>#N/A</v>
      </c>
      <c r="C3980" s="3" t="str">
        <f>IFERROR(IFERROR(VLOOKUP($B3980,'CECL &lt;50B Database'!$A:$AA,11,FALSE),VLOOKUP($B3980,'ALLL &lt;50B Database'!$A:$AA,11,FALSE)),"")</f>
        <v/>
      </c>
      <c r="D3980" t="str">
        <f t="shared" si="124"/>
        <v/>
      </c>
    </row>
    <row r="3981" spans="1:4" x14ac:dyDescent="0.25">
      <c r="A3981">
        <f t="shared" si="125"/>
        <v>3981</v>
      </c>
      <c r="B3981" t="e">
        <f>IF('Peer Comparison Tool'!$D$11="NR",INDEX('CECL &lt;50B Database'!$A:$A,MATCH(Workings!$A3981,'CECL &lt;50B Database'!$AI:$AI,0)),INDEX('ALLL &lt;50B Database'!$A:$A,MATCH(Workings!$A3981,'ALLL &lt;50B Database'!$AI:$AI,0)))</f>
        <v>#N/A</v>
      </c>
      <c r="C3981" s="3" t="str">
        <f>IFERROR(IFERROR(VLOOKUP($B3981,'CECL &lt;50B Database'!$A:$AA,11,FALSE),VLOOKUP($B3981,'ALLL &lt;50B Database'!$A:$AA,11,FALSE)),"")</f>
        <v/>
      </c>
      <c r="D3981" t="str">
        <f t="shared" si="124"/>
        <v/>
      </c>
    </row>
    <row r="3982" spans="1:4" x14ac:dyDescent="0.25">
      <c r="A3982">
        <f t="shared" si="125"/>
        <v>3982</v>
      </c>
      <c r="B3982" t="e">
        <f>IF('Peer Comparison Tool'!$D$11="NR",INDEX('CECL &lt;50B Database'!$A:$A,MATCH(Workings!$A3982,'CECL &lt;50B Database'!$AI:$AI,0)),INDEX('ALLL &lt;50B Database'!$A:$A,MATCH(Workings!$A3982,'ALLL &lt;50B Database'!$AI:$AI,0)))</f>
        <v>#N/A</v>
      </c>
      <c r="C3982" s="3" t="str">
        <f>IFERROR(IFERROR(VLOOKUP($B3982,'CECL &lt;50B Database'!$A:$AA,11,FALSE),VLOOKUP($B3982,'ALLL &lt;50B Database'!$A:$AA,11,FALSE)),"")</f>
        <v/>
      </c>
      <c r="D3982" t="str">
        <f t="shared" si="124"/>
        <v/>
      </c>
    </row>
    <row r="3983" spans="1:4" x14ac:dyDescent="0.25">
      <c r="A3983">
        <f t="shared" si="125"/>
        <v>3983</v>
      </c>
      <c r="B3983" t="e">
        <f>IF('Peer Comparison Tool'!$D$11="NR",INDEX('CECL &lt;50B Database'!$A:$A,MATCH(Workings!$A3983,'CECL &lt;50B Database'!$AI:$AI,0)),INDEX('ALLL &lt;50B Database'!$A:$A,MATCH(Workings!$A3983,'ALLL &lt;50B Database'!$AI:$AI,0)))</f>
        <v>#N/A</v>
      </c>
      <c r="C3983" s="3" t="str">
        <f>IFERROR(IFERROR(VLOOKUP($B3983,'CECL &lt;50B Database'!$A:$AA,11,FALSE),VLOOKUP($B3983,'ALLL &lt;50B Database'!$A:$AA,11,FALSE)),"")</f>
        <v/>
      </c>
      <c r="D3983" t="str">
        <f t="shared" si="124"/>
        <v/>
      </c>
    </row>
    <row r="3984" spans="1:4" x14ac:dyDescent="0.25">
      <c r="A3984">
        <f t="shared" si="125"/>
        <v>3984</v>
      </c>
      <c r="B3984" t="e">
        <f>IF('Peer Comparison Tool'!$D$11="NR",INDEX('CECL &lt;50B Database'!$A:$A,MATCH(Workings!$A3984,'CECL &lt;50B Database'!$AI:$AI,0)),INDEX('ALLL &lt;50B Database'!$A:$A,MATCH(Workings!$A3984,'ALLL &lt;50B Database'!$AI:$AI,0)))</f>
        <v>#N/A</v>
      </c>
      <c r="C3984" s="3" t="str">
        <f>IFERROR(IFERROR(VLOOKUP($B3984,'CECL &lt;50B Database'!$A:$AA,11,FALSE),VLOOKUP($B3984,'ALLL &lt;50B Database'!$A:$AA,11,FALSE)),"")</f>
        <v/>
      </c>
      <c r="D3984" t="str">
        <f t="shared" si="124"/>
        <v/>
      </c>
    </row>
    <row r="3985" spans="1:4" x14ac:dyDescent="0.25">
      <c r="A3985">
        <f t="shared" si="125"/>
        <v>3985</v>
      </c>
      <c r="B3985" t="e">
        <f>IF('Peer Comparison Tool'!$D$11="NR",INDEX('CECL &lt;50B Database'!$A:$A,MATCH(Workings!$A3985,'CECL &lt;50B Database'!$AI:$AI,0)),INDEX('ALLL &lt;50B Database'!$A:$A,MATCH(Workings!$A3985,'ALLL &lt;50B Database'!$AI:$AI,0)))</f>
        <v>#N/A</v>
      </c>
      <c r="C3985" s="3" t="str">
        <f>IFERROR(IFERROR(VLOOKUP($B3985,'CECL &lt;50B Database'!$A:$AA,11,FALSE),VLOOKUP($B3985,'ALLL &lt;50B Database'!$A:$AA,11,FALSE)),"")</f>
        <v/>
      </c>
      <c r="D3985" t="str">
        <f t="shared" si="124"/>
        <v/>
      </c>
    </row>
    <row r="3986" spans="1:4" x14ac:dyDescent="0.25">
      <c r="A3986">
        <f t="shared" si="125"/>
        <v>3986</v>
      </c>
      <c r="B3986" t="e">
        <f>IF('Peer Comparison Tool'!$D$11="NR",INDEX('CECL &lt;50B Database'!$A:$A,MATCH(Workings!$A3986,'CECL &lt;50B Database'!$AI:$AI,0)),INDEX('ALLL &lt;50B Database'!$A:$A,MATCH(Workings!$A3986,'ALLL &lt;50B Database'!$AI:$AI,0)))</f>
        <v>#N/A</v>
      </c>
      <c r="C3986" s="3" t="str">
        <f>IFERROR(IFERROR(VLOOKUP($B3986,'CECL &lt;50B Database'!$A:$AA,11,FALSE),VLOOKUP($B3986,'ALLL &lt;50B Database'!$A:$AA,11,FALSE)),"")</f>
        <v/>
      </c>
      <c r="D3986" t="str">
        <f t="shared" si="124"/>
        <v/>
      </c>
    </row>
    <row r="3987" spans="1:4" x14ac:dyDescent="0.25">
      <c r="A3987">
        <f t="shared" si="125"/>
        <v>3987</v>
      </c>
      <c r="B3987" t="e">
        <f>IF('Peer Comparison Tool'!$D$11="NR",INDEX('CECL &lt;50B Database'!$A:$A,MATCH(Workings!$A3987,'CECL &lt;50B Database'!$AI:$AI,0)),INDEX('ALLL &lt;50B Database'!$A:$A,MATCH(Workings!$A3987,'ALLL &lt;50B Database'!$AI:$AI,0)))</f>
        <v>#N/A</v>
      </c>
      <c r="C3987" s="3" t="str">
        <f>IFERROR(IFERROR(VLOOKUP($B3987,'CECL &lt;50B Database'!$A:$AA,11,FALSE),VLOOKUP($B3987,'ALLL &lt;50B Database'!$A:$AA,11,FALSE)),"")</f>
        <v/>
      </c>
      <c r="D3987" t="str">
        <f t="shared" si="124"/>
        <v/>
      </c>
    </row>
    <row r="3988" spans="1:4" x14ac:dyDescent="0.25">
      <c r="A3988">
        <f t="shared" si="125"/>
        <v>3988</v>
      </c>
      <c r="B3988" t="e">
        <f>IF('Peer Comparison Tool'!$D$11="NR",INDEX('CECL &lt;50B Database'!$A:$A,MATCH(Workings!$A3988,'CECL &lt;50B Database'!$AI:$AI,0)),INDEX('ALLL &lt;50B Database'!$A:$A,MATCH(Workings!$A3988,'ALLL &lt;50B Database'!$AI:$AI,0)))</f>
        <v>#N/A</v>
      </c>
      <c r="C3988" s="3" t="str">
        <f>IFERROR(IFERROR(VLOOKUP($B3988,'CECL &lt;50B Database'!$A:$AA,11,FALSE),VLOOKUP($B3988,'ALLL &lt;50B Database'!$A:$AA,11,FALSE)),"")</f>
        <v/>
      </c>
      <c r="D3988" t="str">
        <f t="shared" si="124"/>
        <v/>
      </c>
    </row>
    <row r="3989" spans="1:4" x14ac:dyDescent="0.25">
      <c r="A3989">
        <f t="shared" si="125"/>
        <v>3989</v>
      </c>
      <c r="B3989" t="e">
        <f>IF('Peer Comparison Tool'!$D$11="NR",INDEX('CECL &lt;50B Database'!$A:$A,MATCH(Workings!$A3989,'CECL &lt;50B Database'!$AI:$AI,0)),INDEX('ALLL &lt;50B Database'!$A:$A,MATCH(Workings!$A3989,'ALLL &lt;50B Database'!$AI:$AI,0)))</f>
        <v>#N/A</v>
      </c>
      <c r="C3989" s="3" t="str">
        <f>IFERROR(IFERROR(VLOOKUP($B3989,'CECL &lt;50B Database'!$A:$AA,11,FALSE),VLOOKUP($B3989,'ALLL &lt;50B Database'!$A:$AA,11,FALSE)),"")</f>
        <v/>
      </c>
      <c r="D3989" t="str">
        <f t="shared" si="124"/>
        <v/>
      </c>
    </row>
    <row r="3990" spans="1:4" x14ac:dyDescent="0.25">
      <c r="A3990">
        <f t="shared" si="125"/>
        <v>3990</v>
      </c>
      <c r="B3990" t="e">
        <f>IF('Peer Comparison Tool'!$D$11="NR",INDEX('CECL &lt;50B Database'!$A:$A,MATCH(Workings!$A3990,'CECL &lt;50B Database'!$AI:$AI,0)),INDEX('ALLL &lt;50B Database'!$A:$A,MATCH(Workings!$A3990,'ALLL &lt;50B Database'!$AI:$AI,0)))</f>
        <v>#N/A</v>
      </c>
      <c r="C3990" s="3" t="str">
        <f>IFERROR(IFERROR(VLOOKUP($B3990,'CECL &lt;50B Database'!$A:$AA,11,FALSE),VLOOKUP($B3990,'ALLL &lt;50B Database'!$A:$AA,11,FALSE)),"")</f>
        <v/>
      </c>
      <c r="D3990" t="str">
        <f t="shared" si="124"/>
        <v/>
      </c>
    </row>
    <row r="3991" spans="1:4" x14ac:dyDescent="0.25">
      <c r="A3991">
        <f t="shared" si="125"/>
        <v>3991</v>
      </c>
      <c r="B3991" t="e">
        <f>IF('Peer Comparison Tool'!$D$11="NR",INDEX('CECL &lt;50B Database'!$A:$A,MATCH(Workings!$A3991,'CECL &lt;50B Database'!$AI:$AI,0)),INDEX('ALLL &lt;50B Database'!$A:$A,MATCH(Workings!$A3991,'ALLL &lt;50B Database'!$AI:$AI,0)))</f>
        <v>#N/A</v>
      </c>
      <c r="C3991" s="3" t="str">
        <f>IFERROR(IFERROR(VLOOKUP($B3991,'CECL &lt;50B Database'!$A:$AA,11,FALSE),VLOOKUP($B3991,'ALLL &lt;50B Database'!$A:$AA,11,FALSE)),"")</f>
        <v/>
      </c>
      <c r="D3991" t="str">
        <f t="shared" si="124"/>
        <v/>
      </c>
    </row>
    <row r="3992" spans="1:4" x14ac:dyDescent="0.25">
      <c r="A3992">
        <f t="shared" si="125"/>
        <v>3992</v>
      </c>
      <c r="B3992" t="e">
        <f>IF('Peer Comparison Tool'!$D$11="NR",INDEX('CECL &lt;50B Database'!$A:$A,MATCH(Workings!$A3992,'CECL &lt;50B Database'!$AI:$AI,0)),INDEX('ALLL &lt;50B Database'!$A:$A,MATCH(Workings!$A3992,'ALLL &lt;50B Database'!$AI:$AI,0)))</f>
        <v>#N/A</v>
      </c>
      <c r="C3992" s="3" t="str">
        <f>IFERROR(IFERROR(VLOOKUP($B3992,'CECL &lt;50B Database'!$A:$AA,11,FALSE),VLOOKUP($B3992,'ALLL &lt;50B Database'!$A:$AA,11,FALSE)),"")</f>
        <v/>
      </c>
      <c r="D3992" t="str">
        <f t="shared" si="124"/>
        <v/>
      </c>
    </row>
    <row r="3993" spans="1:4" x14ac:dyDescent="0.25">
      <c r="A3993">
        <f t="shared" si="125"/>
        <v>3993</v>
      </c>
      <c r="B3993" t="e">
        <f>IF('Peer Comparison Tool'!$D$11="NR",INDEX('CECL &lt;50B Database'!$A:$A,MATCH(Workings!$A3993,'CECL &lt;50B Database'!$AI:$AI,0)),INDEX('ALLL &lt;50B Database'!$A:$A,MATCH(Workings!$A3993,'ALLL &lt;50B Database'!$AI:$AI,0)))</f>
        <v>#N/A</v>
      </c>
      <c r="C3993" s="3" t="str">
        <f>IFERROR(IFERROR(VLOOKUP($B3993,'CECL &lt;50B Database'!$A:$AA,11,FALSE),VLOOKUP($B3993,'ALLL &lt;50B Database'!$A:$AA,11,FALSE)),"")</f>
        <v/>
      </c>
      <c r="D3993" t="str">
        <f t="shared" si="124"/>
        <v/>
      </c>
    </row>
    <row r="3994" spans="1:4" x14ac:dyDescent="0.25">
      <c r="A3994">
        <f t="shared" si="125"/>
        <v>3994</v>
      </c>
      <c r="B3994" t="e">
        <f>IF('Peer Comparison Tool'!$D$11="NR",INDEX('CECL &lt;50B Database'!$A:$A,MATCH(Workings!$A3994,'CECL &lt;50B Database'!$AI:$AI,0)),INDEX('ALLL &lt;50B Database'!$A:$A,MATCH(Workings!$A3994,'ALLL &lt;50B Database'!$AI:$AI,0)))</f>
        <v>#N/A</v>
      </c>
      <c r="C3994" s="3" t="str">
        <f>IFERROR(IFERROR(VLOOKUP($B3994,'CECL &lt;50B Database'!$A:$AA,11,FALSE),VLOOKUP($B3994,'ALLL &lt;50B Database'!$A:$AA,11,FALSE)),"")</f>
        <v/>
      </c>
      <c r="D3994" t="str">
        <f t="shared" si="124"/>
        <v/>
      </c>
    </row>
    <row r="3995" spans="1:4" x14ac:dyDescent="0.25">
      <c r="A3995">
        <f t="shared" si="125"/>
        <v>3995</v>
      </c>
      <c r="B3995" t="e">
        <f>IF('Peer Comparison Tool'!$D$11="NR",INDEX('CECL &lt;50B Database'!$A:$A,MATCH(Workings!$A3995,'CECL &lt;50B Database'!$AI:$AI,0)),INDEX('ALLL &lt;50B Database'!$A:$A,MATCH(Workings!$A3995,'ALLL &lt;50B Database'!$AI:$AI,0)))</f>
        <v>#N/A</v>
      </c>
      <c r="C3995" s="3" t="str">
        <f>IFERROR(IFERROR(VLOOKUP($B3995,'CECL &lt;50B Database'!$A:$AA,11,FALSE),VLOOKUP($B3995,'ALLL &lt;50B Database'!$A:$AA,11,FALSE)),"")</f>
        <v/>
      </c>
      <c r="D3995" t="str">
        <f t="shared" si="124"/>
        <v/>
      </c>
    </row>
    <row r="3996" spans="1:4" x14ac:dyDescent="0.25">
      <c r="A3996">
        <f t="shared" si="125"/>
        <v>3996</v>
      </c>
      <c r="B3996" t="e">
        <f>IF('Peer Comparison Tool'!$D$11="NR",INDEX('CECL &lt;50B Database'!$A:$A,MATCH(Workings!$A3996,'CECL &lt;50B Database'!$AI:$AI,0)),INDEX('ALLL &lt;50B Database'!$A:$A,MATCH(Workings!$A3996,'ALLL &lt;50B Database'!$AI:$AI,0)))</f>
        <v>#N/A</v>
      </c>
      <c r="C3996" s="3" t="str">
        <f>IFERROR(IFERROR(VLOOKUP($B3996,'CECL &lt;50B Database'!$A:$AA,11,FALSE),VLOOKUP($B3996,'ALLL &lt;50B Database'!$A:$AA,11,FALSE)),"")</f>
        <v/>
      </c>
      <c r="D3996" t="str">
        <f t="shared" si="124"/>
        <v/>
      </c>
    </row>
    <row r="3997" spans="1:4" x14ac:dyDescent="0.25">
      <c r="A3997">
        <f t="shared" si="125"/>
        <v>3997</v>
      </c>
      <c r="B3997" t="e">
        <f>IF('Peer Comparison Tool'!$D$11="NR",INDEX('CECL &lt;50B Database'!$A:$A,MATCH(Workings!$A3997,'CECL &lt;50B Database'!$AI:$AI,0)),INDEX('ALLL &lt;50B Database'!$A:$A,MATCH(Workings!$A3997,'ALLL &lt;50B Database'!$AI:$AI,0)))</f>
        <v>#N/A</v>
      </c>
      <c r="C3997" s="3" t="str">
        <f>IFERROR(IFERROR(VLOOKUP($B3997,'CECL &lt;50B Database'!$A:$AA,11,FALSE),VLOOKUP($B3997,'ALLL &lt;50B Database'!$A:$AA,11,FALSE)),"")</f>
        <v/>
      </c>
      <c r="D3997" t="str">
        <f t="shared" si="124"/>
        <v/>
      </c>
    </row>
    <row r="3998" spans="1:4" x14ac:dyDescent="0.25">
      <c r="A3998">
        <f t="shared" si="125"/>
        <v>3998</v>
      </c>
      <c r="B3998" t="e">
        <f>IF('Peer Comparison Tool'!$D$11="NR",INDEX('CECL &lt;50B Database'!$A:$A,MATCH(Workings!$A3998,'CECL &lt;50B Database'!$AI:$AI,0)),INDEX('ALLL &lt;50B Database'!$A:$A,MATCH(Workings!$A3998,'ALLL &lt;50B Database'!$AI:$AI,0)))</f>
        <v>#N/A</v>
      </c>
      <c r="C3998" s="3" t="str">
        <f>IFERROR(IFERROR(VLOOKUP($B3998,'CECL &lt;50B Database'!$A:$AA,11,FALSE),VLOOKUP($B3998,'ALLL &lt;50B Database'!$A:$AA,11,FALSE)),"")</f>
        <v/>
      </c>
      <c r="D3998" t="str">
        <f t="shared" si="124"/>
        <v/>
      </c>
    </row>
    <row r="3999" spans="1:4" x14ac:dyDescent="0.25">
      <c r="A3999">
        <f t="shared" si="125"/>
        <v>3999</v>
      </c>
      <c r="B3999" t="e">
        <f>IF('Peer Comparison Tool'!$D$11="NR",INDEX('CECL &lt;50B Database'!$A:$A,MATCH(Workings!$A3999,'CECL &lt;50B Database'!$AI:$AI,0)),INDEX('ALLL &lt;50B Database'!$A:$A,MATCH(Workings!$A3999,'ALLL &lt;50B Database'!$AI:$AI,0)))</f>
        <v>#N/A</v>
      </c>
      <c r="C3999" s="3" t="str">
        <f>IFERROR(IFERROR(VLOOKUP($B3999,'CECL &lt;50B Database'!$A:$AA,11,FALSE),VLOOKUP($B3999,'ALLL &lt;50B Database'!$A:$AA,11,FALSE)),"")</f>
        <v/>
      </c>
      <c r="D3999" t="str">
        <f t="shared" si="124"/>
        <v/>
      </c>
    </row>
    <row r="4000" spans="1:4" x14ac:dyDescent="0.25">
      <c r="A4000">
        <f t="shared" si="125"/>
        <v>4000</v>
      </c>
      <c r="B4000" t="e">
        <f>IF('Peer Comparison Tool'!$D$11="NR",INDEX('CECL &lt;50B Database'!$A:$A,MATCH(Workings!$A4000,'CECL &lt;50B Database'!$AI:$AI,0)),INDEX('ALLL &lt;50B Database'!$A:$A,MATCH(Workings!$A4000,'ALLL &lt;50B Database'!$AI:$AI,0)))</f>
        <v>#N/A</v>
      </c>
      <c r="C4000" s="3" t="str">
        <f>IFERROR(IFERROR(VLOOKUP($B4000,'CECL &lt;50B Database'!$A:$AA,11,FALSE),VLOOKUP($B4000,'ALLL &lt;50B Database'!$A:$AA,11,FALSE)),"")</f>
        <v/>
      </c>
      <c r="D4000" t="str">
        <f t="shared" si="124"/>
        <v/>
      </c>
    </row>
    <row r="4001" spans="1:4" x14ac:dyDescent="0.25">
      <c r="A4001">
        <f t="shared" si="125"/>
        <v>4001</v>
      </c>
      <c r="B4001" t="e">
        <f>IF('Peer Comparison Tool'!$D$11="NR",INDEX('CECL &lt;50B Database'!$A:$A,MATCH(Workings!$A4001,'CECL &lt;50B Database'!$AI:$AI,0)),INDEX('ALLL &lt;50B Database'!$A:$A,MATCH(Workings!$A4001,'ALLL &lt;50B Database'!$AI:$AI,0)))</f>
        <v>#N/A</v>
      </c>
      <c r="C4001" s="3" t="str">
        <f>IFERROR(IFERROR(VLOOKUP($B4001,'CECL &lt;50B Database'!$A:$AA,11,FALSE),VLOOKUP($B4001,'ALLL &lt;50B Database'!$A:$AA,11,FALSE)),"")</f>
        <v/>
      </c>
      <c r="D4001" t="str">
        <f t="shared" si="124"/>
        <v/>
      </c>
    </row>
    <row r="4002" spans="1:4" x14ac:dyDescent="0.25">
      <c r="A4002">
        <f t="shared" si="125"/>
        <v>4002</v>
      </c>
      <c r="B4002" t="e">
        <f>IF('Peer Comparison Tool'!$D$11="NR",INDEX('CECL &lt;50B Database'!$A:$A,MATCH(Workings!$A4002,'CECL &lt;50B Database'!$AI:$AI,0)),INDEX('ALLL &lt;50B Database'!$A:$A,MATCH(Workings!$A4002,'ALLL &lt;50B Database'!$AI:$AI,0)))</f>
        <v>#N/A</v>
      </c>
      <c r="C4002" s="3" t="str">
        <f>IFERROR(IFERROR(VLOOKUP($B4002,'CECL &lt;50B Database'!$A:$AA,11,FALSE),VLOOKUP($B4002,'ALLL &lt;50B Database'!$A:$AA,11,FALSE)),"")</f>
        <v/>
      </c>
      <c r="D4002" t="str">
        <f t="shared" si="124"/>
        <v/>
      </c>
    </row>
    <row r="4003" spans="1:4" x14ac:dyDescent="0.25">
      <c r="A4003">
        <f t="shared" si="125"/>
        <v>4003</v>
      </c>
      <c r="B4003" t="e">
        <f>IF('Peer Comparison Tool'!$D$11="NR",INDEX('CECL &lt;50B Database'!$A:$A,MATCH(Workings!$A4003,'CECL &lt;50B Database'!$AI:$AI,0)),INDEX('ALLL &lt;50B Database'!$A:$A,MATCH(Workings!$A4003,'ALLL &lt;50B Database'!$AI:$AI,0)))</f>
        <v>#N/A</v>
      </c>
      <c r="C4003" s="3" t="str">
        <f>IFERROR(IFERROR(VLOOKUP($B4003,'CECL &lt;50B Database'!$A:$AA,11,FALSE),VLOOKUP($B4003,'ALLL &lt;50B Database'!$A:$AA,11,FALSE)),"")</f>
        <v/>
      </c>
      <c r="D4003" t="str">
        <f t="shared" si="124"/>
        <v/>
      </c>
    </row>
    <row r="4004" spans="1:4" x14ac:dyDescent="0.25">
      <c r="A4004">
        <f t="shared" si="125"/>
        <v>4004</v>
      </c>
      <c r="B4004" t="e">
        <f>IF('Peer Comparison Tool'!$D$11="NR",INDEX('CECL &lt;50B Database'!$A:$A,MATCH(Workings!$A4004,'CECL &lt;50B Database'!$AI:$AI,0)),INDEX('ALLL &lt;50B Database'!$A:$A,MATCH(Workings!$A4004,'ALLL &lt;50B Database'!$AI:$AI,0)))</f>
        <v>#N/A</v>
      </c>
      <c r="C4004" s="3" t="str">
        <f>IFERROR(IFERROR(VLOOKUP($B4004,'CECL &lt;50B Database'!$A:$AA,11,FALSE),VLOOKUP($B4004,'ALLL &lt;50B Database'!$A:$AA,11,FALSE)),"")</f>
        <v/>
      </c>
      <c r="D4004" t="str">
        <f t="shared" si="124"/>
        <v/>
      </c>
    </row>
    <row r="4005" spans="1:4" x14ac:dyDescent="0.25">
      <c r="A4005">
        <f t="shared" si="125"/>
        <v>4005</v>
      </c>
      <c r="B4005" t="e">
        <f>IF('Peer Comparison Tool'!$D$11="NR",INDEX('CECL &lt;50B Database'!$A:$A,MATCH(Workings!$A4005,'CECL &lt;50B Database'!$AI:$AI,0)),INDEX('ALLL &lt;50B Database'!$A:$A,MATCH(Workings!$A4005,'ALLL &lt;50B Database'!$AI:$AI,0)))</f>
        <v>#N/A</v>
      </c>
      <c r="C4005" s="3" t="str">
        <f>IFERROR(IFERROR(VLOOKUP($B4005,'CECL &lt;50B Database'!$A:$AA,11,FALSE),VLOOKUP($B4005,'ALLL &lt;50B Database'!$A:$AA,11,FALSE)),"")</f>
        <v/>
      </c>
      <c r="D4005" t="str">
        <f t="shared" si="124"/>
        <v/>
      </c>
    </row>
    <row r="4006" spans="1:4" x14ac:dyDescent="0.25">
      <c r="A4006">
        <f t="shared" si="125"/>
        <v>4006</v>
      </c>
      <c r="B4006" t="e">
        <f>IF('Peer Comparison Tool'!$D$11="NR",INDEX('CECL &lt;50B Database'!$A:$A,MATCH(Workings!$A4006,'CECL &lt;50B Database'!$AI:$AI,0)),INDEX('ALLL &lt;50B Database'!$A:$A,MATCH(Workings!$A4006,'ALLL &lt;50B Database'!$AI:$AI,0)))</f>
        <v>#N/A</v>
      </c>
      <c r="C4006" s="3" t="str">
        <f>IFERROR(IFERROR(VLOOKUP($B4006,'CECL &lt;50B Database'!$A:$AA,11,FALSE),VLOOKUP($B4006,'ALLL &lt;50B Database'!$A:$AA,11,FALSE)),"")</f>
        <v/>
      </c>
      <c r="D4006" t="str">
        <f t="shared" si="124"/>
        <v/>
      </c>
    </row>
    <row r="4007" spans="1:4" x14ac:dyDescent="0.25">
      <c r="A4007">
        <f t="shared" si="125"/>
        <v>4007</v>
      </c>
      <c r="B4007" t="e">
        <f>IF('Peer Comparison Tool'!$D$11="NR",INDEX('CECL &lt;50B Database'!$A:$A,MATCH(Workings!$A4007,'CECL &lt;50B Database'!$AI:$AI,0)),INDEX('ALLL &lt;50B Database'!$A:$A,MATCH(Workings!$A4007,'ALLL &lt;50B Database'!$AI:$AI,0)))</f>
        <v>#N/A</v>
      </c>
      <c r="C4007" s="3" t="str">
        <f>IFERROR(IFERROR(VLOOKUP($B4007,'CECL &lt;50B Database'!$A:$AA,11,FALSE),VLOOKUP($B4007,'ALLL &lt;50B Database'!$A:$AA,11,FALSE)),"")</f>
        <v/>
      </c>
      <c r="D4007" t="str">
        <f t="shared" si="124"/>
        <v/>
      </c>
    </row>
    <row r="4008" spans="1:4" x14ac:dyDescent="0.25">
      <c r="A4008">
        <f t="shared" si="125"/>
        <v>4008</v>
      </c>
      <c r="B4008" t="e">
        <f>IF('Peer Comparison Tool'!$D$11="NR",INDEX('CECL &lt;50B Database'!$A:$A,MATCH(Workings!$A4008,'CECL &lt;50B Database'!$AI:$AI,0)),INDEX('ALLL &lt;50B Database'!$A:$A,MATCH(Workings!$A4008,'ALLL &lt;50B Database'!$AI:$AI,0)))</f>
        <v>#N/A</v>
      </c>
      <c r="C4008" s="3" t="str">
        <f>IFERROR(IFERROR(VLOOKUP($B4008,'CECL &lt;50B Database'!$A:$AA,11,FALSE),VLOOKUP($B4008,'ALLL &lt;50B Database'!$A:$AA,11,FALSE)),"")</f>
        <v/>
      </c>
      <c r="D4008" t="str">
        <f t="shared" si="124"/>
        <v/>
      </c>
    </row>
    <row r="4009" spans="1:4" x14ac:dyDescent="0.25">
      <c r="A4009">
        <f t="shared" si="125"/>
        <v>4009</v>
      </c>
      <c r="B4009" t="e">
        <f>IF('Peer Comparison Tool'!$D$11="NR",INDEX('CECL &lt;50B Database'!$A:$A,MATCH(Workings!$A4009,'CECL &lt;50B Database'!$AI:$AI,0)),INDEX('ALLL &lt;50B Database'!$A:$A,MATCH(Workings!$A4009,'ALLL &lt;50B Database'!$AI:$AI,0)))</f>
        <v>#N/A</v>
      </c>
      <c r="C4009" s="3" t="str">
        <f>IFERROR(IFERROR(VLOOKUP($B4009,'CECL &lt;50B Database'!$A:$AA,11,FALSE),VLOOKUP($B4009,'ALLL &lt;50B Database'!$A:$AA,11,FALSE)),"")</f>
        <v/>
      </c>
      <c r="D4009" t="str">
        <f t="shared" si="124"/>
        <v/>
      </c>
    </row>
    <row r="4010" spans="1:4" x14ac:dyDescent="0.25">
      <c r="A4010">
        <f t="shared" si="125"/>
        <v>4010</v>
      </c>
      <c r="B4010" t="e">
        <f>IF('Peer Comparison Tool'!$D$11="NR",INDEX('CECL &lt;50B Database'!$A:$A,MATCH(Workings!$A4010,'CECL &lt;50B Database'!$AI:$AI,0)),INDEX('ALLL &lt;50B Database'!$A:$A,MATCH(Workings!$A4010,'ALLL &lt;50B Database'!$AI:$AI,0)))</f>
        <v>#N/A</v>
      </c>
      <c r="C4010" s="3" t="str">
        <f>IFERROR(IFERROR(VLOOKUP($B4010,'CECL &lt;50B Database'!$A:$AA,11,FALSE),VLOOKUP($B4010,'ALLL &lt;50B Database'!$A:$AA,11,FALSE)),"")</f>
        <v/>
      </c>
      <c r="D4010" t="str">
        <f t="shared" si="124"/>
        <v/>
      </c>
    </row>
    <row r="4011" spans="1:4" x14ac:dyDescent="0.25">
      <c r="A4011">
        <f t="shared" si="125"/>
        <v>4011</v>
      </c>
      <c r="B4011" t="e">
        <f>IF('Peer Comparison Tool'!$D$11="NR",INDEX('CECL &lt;50B Database'!$A:$A,MATCH(Workings!$A4011,'CECL &lt;50B Database'!$AI:$AI,0)),INDEX('ALLL &lt;50B Database'!$A:$A,MATCH(Workings!$A4011,'ALLL &lt;50B Database'!$AI:$AI,0)))</f>
        <v>#N/A</v>
      </c>
      <c r="C4011" s="3" t="str">
        <f>IFERROR(IFERROR(VLOOKUP($B4011,'CECL &lt;50B Database'!$A:$AA,11,FALSE),VLOOKUP($B4011,'ALLL &lt;50B Database'!$A:$AA,11,FALSE)),"")</f>
        <v/>
      </c>
      <c r="D4011" t="str">
        <f t="shared" si="124"/>
        <v/>
      </c>
    </row>
    <row r="4012" spans="1:4" x14ac:dyDescent="0.25">
      <c r="A4012">
        <f t="shared" si="125"/>
        <v>4012</v>
      </c>
      <c r="B4012" t="e">
        <f>IF('Peer Comparison Tool'!$D$11="NR",INDEX('CECL &lt;50B Database'!$A:$A,MATCH(Workings!$A4012,'CECL &lt;50B Database'!$AI:$AI,0)),INDEX('ALLL &lt;50B Database'!$A:$A,MATCH(Workings!$A4012,'ALLL &lt;50B Database'!$AI:$AI,0)))</f>
        <v>#N/A</v>
      </c>
      <c r="C4012" s="3" t="str">
        <f>IFERROR(IFERROR(VLOOKUP($B4012,'CECL &lt;50B Database'!$A:$AA,11,FALSE),VLOOKUP($B4012,'ALLL &lt;50B Database'!$A:$AA,11,FALSE)),"")</f>
        <v/>
      </c>
      <c r="D4012" t="str">
        <f t="shared" si="124"/>
        <v/>
      </c>
    </row>
    <row r="4013" spans="1:4" x14ac:dyDescent="0.25">
      <c r="A4013">
        <f t="shared" si="125"/>
        <v>4013</v>
      </c>
      <c r="B4013" t="e">
        <f>IF('Peer Comparison Tool'!$D$11="NR",INDEX('CECL &lt;50B Database'!$A:$A,MATCH(Workings!$A4013,'CECL &lt;50B Database'!$AI:$AI,0)),INDEX('ALLL &lt;50B Database'!$A:$A,MATCH(Workings!$A4013,'ALLL &lt;50B Database'!$AI:$AI,0)))</f>
        <v>#N/A</v>
      </c>
      <c r="C4013" s="3" t="str">
        <f>IFERROR(IFERROR(VLOOKUP($B4013,'CECL &lt;50B Database'!$A:$AA,11,FALSE),VLOOKUP($B4013,'ALLL &lt;50B Database'!$A:$AA,11,FALSE)),"")</f>
        <v/>
      </c>
      <c r="D4013" t="str">
        <f t="shared" si="124"/>
        <v/>
      </c>
    </row>
    <row r="4014" spans="1:4" x14ac:dyDescent="0.25">
      <c r="A4014">
        <f t="shared" si="125"/>
        <v>4014</v>
      </c>
      <c r="B4014" t="e">
        <f>IF('Peer Comparison Tool'!$D$11="NR",INDEX('CECL &lt;50B Database'!$A:$A,MATCH(Workings!$A4014,'CECL &lt;50B Database'!$AI:$AI,0)),INDEX('ALLL &lt;50B Database'!$A:$A,MATCH(Workings!$A4014,'ALLL &lt;50B Database'!$AI:$AI,0)))</f>
        <v>#N/A</v>
      </c>
      <c r="C4014" s="3" t="str">
        <f>IFERROR(IFERROR(VLOOKUP($B4014,'CECL &lt;50B Database'!$A:$AA,11,FALSE),VLOOKUP($B4014,'ALLL &lt;50B Database'!$A:$AA,11,FALSE)),"")</f>
        <v/>
      </c>
      <c r="D4014" t="str">
        <f t="shared" si="124"/>
        <v/>
      </c>
    </row>
    <row r="4015" spans="1:4" x14ac:dyDescent="0.25">
      <c r="A4015">
        <f t="shared" si="125"/>
        <v>4015</v>
      </c>
      <c r="B4015" t="e">
        <f>IF('Peer Comparison Tool'!$D$11="NR",INDEX('CECL &lt;50B Database'!$A:$A,MATCH(Workings!$A4015,'CECL &lt;50B Database'!$AI:$AI,0)),INDEX('ALLL &lt;50B Database'!$A:$A,MATCH(Workings!$A4015,'ALLL &lt;50B Database'!$AI:$AI,0)))</f>
        <v>#N/A</v>
      </c>
      <c r="C4015" s="3" t="str">
        <f>IFERROR(IFERROR(VLOOKUP($B4015,'CECL &lt;50B Database'!$A:$AA,11,FALSE),VLOOKUP($B4015,'ALLL &lt;50B Database'!$A:$AA,11,FALSE)),"")</f>
        <v/>
      </c>
      <c r="D4015" t="str">
        <f t="shared" si="124"/>
        <v/>
      </c>
    </row>
    <row r="4016" spans="1:4" x14ac:dyDescent="0.25">
      <c r="A4016">
        <f t="shared" si="125"/>
        <v>4016</v>
      </c>
      <c r="B4016" t="e">
        <f>IF('Peer Comparison Tool'!$D$11="NR",INDEX('CECL &lt;50B Database'!$A:$A,MATCH(Workings!$A4016,'CECL &lt;50B Database'!$AI:$AI,0)),INDEX('ALLL &lt;50B Database'!$A:$A,MATCH(Workings!$A4016,'ALLL &lt;50B Database'!$AI:$AI,0)))</f>
        <v>#N/A</v>
      </c>
      <c r="C4016" s="3" t="str">
        <f>IFERROR(IFERROR(VLOOKUP($B4016,'CECL &lt;50B Database'!$A:$AA,11,FALSE),VLOOKUP($B4016,'ALLL &lt;50B Database'!$A:$AA,11,FALSE)),"")</f>
        <v/>
      </c>
      <c r="D4016" t="str">
        <f t="shared" si="124"/>
        <v/>
      </c>
    </row>
    <row r="4017" spans="1:4" x14ac:dyDescent="0.25">
      <c r="A4017">
        <f t="shared" si="125"/>
        <v>4017</v>
      </c>
      <c r="B4017" t="e">
        <f>IF('Peer Comparison Tool'!$D$11="NR",INDEX('CECL &lt;50B Database'!$A:$A,MATCH(Workings!$A4017,'CECL &lt;50B Database'!$AI:$AI,0)),INDEX('ALLL &lt;50B Database'!$A:$A,MATCH(Workings!$A4017,'ALLL &lt;50B Database'!$AI:$AI,0)))</f>
        <v>#N/A</v>
      </c>
      <c r="C4017" s="3" t="str">
        <f>IFERROR(IFERROR(VLOOKUP($B4017,'CECL &lt;50B Database'!$A:$AA,11,FALSE),VLOOKUP($B4017,'ALLL &lt;50B Database'!$A:$AA,11,FALSE)),"")</f>
        <v/>
      </c>
      <c r="D4017" t="str">
        <f t="shared" si="124"/>
        <v/>
      </c>
    </row>
    <row r="4018" spans="1:4" x14ac:dyDescent="0.25">
      <c r="A4018">
        <f t="shared" si="125"/>
        <v>4018</v>
      </c>
      <c r="B4018" t="e">
        <f>IF('Peer Comparison Tool'!$D$11="NR",INDEX('CECL &lt;50B Database'!$A:$A,MATCH(Workings!$A4018,'CECL &lt;50B Database'!$AI:$AI,0)),INDEX('ALLL &lt;50B Database'!$A:$A,MATCH(Workings!$A4018,'ALLL &lt;50B Database'!$AI:$AI,0)))</f>
        <v>#N/A</v>
      </c>
      <c r="C4018" s="3" t="str">
        <f>IFERROR(IFERROR(VLOOKUP($B4018,'CECL &lt;50B Database'!$A:$AA,11,FALSE),VLOOKUP($B4018,'ALLL &lt;50B Database'!$A:$AA,11,FALSE)),"")</f>
        <v/>
      </c>
      <c r="D4018" t="str">
        <f t="shared" si="124"/>
        <v/>
      </c>
    </row>
    <row r="4019" spans="1:4" x14ac:dyDescent="0.25">
      <c r="A4019">
        <f t="shared" si="125"/>
        <v>4019</v>
      </c>
      <c r="B4019" t="e">
        <f>IF('Peer Comparison Tool'!$D$11="NR",INDEX('CECL &lt;50B Database'!$A:$A,MATCH(Workings!$A4019,'CECL &lt;50B Database'!$AI:$AI,0)),INDEX('ALLL &lt;50B Database'!$A:$A,MATCH(Workings!$A4019,'ALLL &lt;50B Database'!$AI:$AI,0)))</f>
        <v>#N/A</v>
      </c>
      <c r="C4019" s="3" t="str">
        <f>IFERROR(IFERROR(VLOOKUP($B4019,'CECL &lt;50B Database'!$A:$AA,11,FALSE),VLOOKUP($B4019,'ALLL &lt;50B Database'!$A:$AA,11,FALSE)),"")</f>
        <v/>
      </c>
      <c r="D4019" t="str">
        <f t="shared" si="124"/>
        <v/>
      </c>
    </row>
    <row r="4020" spans="1:4" x14ac:dyDescent="0.25">
      <c r="A4020">
        <f t="shared" si="125"/>
        <v>4020</v>
      </c>
      <c r="B4020" t="e">
        <f>IF('Peer Comparison Tool'!$D$11="NR",INDEX('CECL &lt;50B Database'!$A:$A,MATCH(Workings!$A4020,'CECL &lt;50B Database'!$AI:$AI,0)),INDEX('ALLL &lt;50B Database'!$A:$A,MATCH(Workings!$A4020,'ALLL &lt;50B Database'!$AI:$AI,0)))</f>
        <v>#N/A</v>
      </c>
      <c r="C4020" s="3" t="str">
        <f>IFERROR(IFERROR(VLOOKUP($B4020,'CECL &lt;50B Database'!$A:$AA,11,FALSE),VLOOKUP($B4020,'ALLL &lt;50B Database'!$A:$AA,11,FALSE)),"")</f>
        <v/>
      </c>
      <c r="D4020" t="str">
        <f t="shared" si="124"/>
        <v/>
      </c>
    </row>
    <row r="4021" spans="1:4" x14ac:dyDescent="0.25">
      <c r="A4021">
        <f t="shared" si="125"/>
        <v>4021</v>
      </c>
      <c r="B4021" t="e">
        <f>IF('Peer Comparison Tool'!$D$11="NR",INDEX('CECL &lt;50B Database'!$A:$A,MATCH(Workings!$A4021,'CECL &lt;50B Database'!$AI:$AI,0)),INDEX('ALLL &lt;50B Database'!$A:$A,MATCH(Workings!$A4021,'ALLL &lt;50B Database'!$AI:$AI,0)))</f>
        <v>#N/A</v>
      </c>
      <c r="C4021" s="3" t="str">
        <f>IFERROR(IFERROR(VLOOKUP($B4021,'CECL &lt;50B Database'!$A:$AA,11,FALSE),VLOOKUP($B4021,'ALLL &lt;50B Database'!$A:$AA,11,FALSE)),"")</f>
        <v/>
      </c>
      <c r="D4021" t="str">
        <f t="shared" si="124"/>
        <v/>
      </c>
    </row>
    <row r="4022" spans="1:4" x14ac:dyDescent="0.25">
      <c r="A4022">
        <f t="shared" si="125"/>
        <v>4022</v>
      </c>
      <c r="B4022" t="e">
        <f>IF('Peer Comparison Tool'!$D$11="NR",INDEX('CECL &lt;50B Database'!$A:$A,MATCH(Workings!$A4022,'CECL &lt;50B Database'!$AI:$AI,0)),INDEX('ALLL &lt;50B Database'!$A:$A,MATCH(Workings!$A4022,'ALLL &lt;50B Database'!$AI:$AI,0)))</f>
        <v>#N/A</v>
      </c>
      <c r="C4022" s="3" t="str">
        <f>IFERROR(IFERROR(VLOOKUP($B4022,'CECL &lt;50B Database'!$A:$AA,11,FALSE),VLOOKUP($B4022,'ALLL &lt;50B Database'!$A:$AA,11,FALSE)),"")</f>
        <v/>
      </c>
      <c r="D4022" t="str">
        <f t="shared" si="124"/>
        <v/>
      </c>
    </row>
    <row r="4023" spans="1:4" x14ac:dyDescent="0.25">
      <c r="A4023">
        <f t="shared" si="125"/>
        <v>4023</v>
      </c>
      <c r="B4023" t="e">
        <f>IF('Peer Comparison Tool'!$D$11="NR",INDEX('CECL &lt;50B Database'!$A:$A,MATCH(Workings!$A4023,'CECL &lt;50B Database'!$AI:$AI,0)),INDEX('ALLL &lt;50B Database'!$A:$A,MATCH(Workings!$A4023,'ALLL &lt;50B Database'!$AI:$AI,0)))</f>
        <v>#N/A</v>
      </c>
      <c r="C4023" s="3" t="str">
        <f>IFERROR(IFERROR(VLOOKUP($B4023,'CECL &lt;50B Database'!$A:$AA,11,FALSE),VLOOKUP($B4023,'ALLL &lt;50B Database'!$A:$AA,11,FALSE)),"")</f>
        <v/>
      </c>
      <c r="D4023" t="str">
        <f t="shared" si="124"/>
        <v/>
      </c>
    </row>
    <row r="4024" spans="1:4" x14ac:dyDescent="0.25">
      <c r="A4024">
        <f t="shared" si="125"/>
        <v>4024</v>
      </c>
      <c r="B4024" t="e">
        <f>IF('Peer Comparison Tool'!$D$11="NR",INDEX('CECL &lt;50B Database'!$A:$A,MATCH(Workings!$A4024,'CECL &lt;50B Database'!$AI:$AI,0)),INDEX('ALLL &lt;50B Database'!$A:$A,MATCH(Workings!$A4024,'ALLL &lt;50B Database'!$AI:$AI,0)))</f>
        <v>#N/A</v>
      </c>
      <c r="C4024" s="3" t="str">
        <f>IFERROR(IFERROR(VLOOKUP($B4024,'CECL &lt;50B Database'!$A:$AA,11,FALSE),VLOOKUP($B4024,'ALLL &lt;50B Database'!$A:$AA,11,FALSE)),"")</f>
        <v/>
      </c>
      <c r="D4024" t="str">
        <f t="shared" si="124"/>
        <v/>
      </c>
    </row>
    <row r="4025" spans="1:4" x14ac:dyDescent="0.25">
      <c r="A4025">
        <f t="shared" si="125"/>
        <v>4025</v>
      </c>
      <c r="B4025" t="e">
        <f>IF('Peer Comparison Tool'!$D$11="NR",INDEX('CECL &lt;50B Database'!$A:$A,MATCH(Workings!$A4025,'CECL &lt;50B Database'!$AI:$AI,0)),INDEX('ALLL &lt;50B Database'!$A:$A,MATCH(Workings!$A4025,'ALLL &lt;50B Database'!$AI:$AI,0)))</f>
        <v>#N/A</v>
      </c>
      <c r="C4025" s="3" t="str">
        <f>IFERROR(IFERROR(VLOOKUP($B4025,'CECL &lt;50B Database'!$A:$AA,11,FALSE),VLOOKUP($B4025,'ALLL &lt;50B Database'!$A:$AA,11,FALSE)),"")</f>
        <v/>
      </c>
      <c r="D4025" t="str">
        <f t="shared" si="124"/>
        <v/>
      </c>
    </row>
    <row r="4026" spans="1:4" x14ac:dyDescent="0.25">
      <c r="A4026">
        <f t="shared" si="125"/>
        <v>4026</v>
      </c>
      <c r="B4026" t="e">
        <f>IF('Peer Comparison Tool'!$D$11="NR",INDEX('CECL &lt;50B Database'!$A:$A,MATCH(Workings!$A4026,'CECL &lt;50B Database'!$AI:$AI,0)),INDEX('ALLL &lt;50B Database'!$A:$A,MATCH(Workings!$A4026,'ALLL &lt;50B Database'!$AI:$AI,0)))</f>
        <v>#N/A</v>
      </c>
      <c r="C4026" s="3" t="str">
        <f>IFERROR(IFERROR(VLOOKUP($B4026,'CECL &lt;50B Database'!$A:$AA,11,FALSE),VLOOKUP($B4026,'ALLL &lt;50B Database'!$A:$AA,11,FALSE)),"")</f>
        <v/>
      </c>
      <c r="D4026" t="str">
        <f t="shared" si="124"/>
        <v/>
      </c>
    </row>
    <row r="4027" spans="1:4" x14ac:dyDescent="0.25">
      <c r="A4027">
        <f t="shared" si="125"/>
        <v>4027</v>
      </c>
      <c r="B4027" t="e">
        <f>IF('Peer Comparison Tool'!$D$11="NR",INDEX('CECL &lt;50B Database'!$A:$A,MATCH(Workings!$A4027,'CECL &lt;50B Database'!$AI:$AI,0)),INDEX('ALLL &lt;50B Database'!$A:$A,MATCH(Workings!$A4027,'ALLL &lt;50B Database'!$AI:$AI,0)))</f>
        <v>#N/A</v>
      </c>
      <c r="C4027" s="3" t="str">
        <f>IFERROR(IFERROR(VLOOKUP($B4027,'CECL &lt;50B Database'!$A:$AA,11,FALSE),VLOOKUP($B4027,'ALLL &lt;50B Database'!$A:$AA,11,FALSE)),"")</f>
        <v/>
      </c>
      <c r="D4027" t="str">
        <f t="shared" si="124"/>
        <v/>
      </c>
    </row>
    <row r="4028" spans="1:4" x14ac:dyDescent="0.25">
      <c r="A4028">
        <f t="shared" si="125"/>
        <v>4028</v>
      </c>
      <c r="B4028" t="e">
        <f>IF('Peer Comparison Tool'!$D$11="NR",INDEX('CECL &lt;50B Database'!$A:$A,MATCH(Workings!$A4028,'CECL &lt;50B Database'!$AI:$AI,0)),INDEX('ALLL &lt;50B Database'!$A:$A,MATCH(Workings!$A4028,'ALLL &lt;50B Database'!$AI:$AI,0)))</f>
        <v>#N/A</v>
      </c>
      <c r="C4028" s="3" t="str">
        <f>IFERROR(IFERROR(VLOOKUP($B4028,'CECL &lt;50B Database'!$A:$AA,11,FALSE),VLOOKUP($B4028,'ALLL &lt;50B Database'!$A:$AA,11,FALSE)),"")</f>
        <v/>
      </c>
      <c r="D4028" t="str">
        <f t="shared" si="124"/>
        <v/>
      </c>
    </row>
    <row r="4029" spans="1:4" x14ac:dyDescent="0.25">
      <c r="A4029">
        <f t="shared" si="125"/>
        <v>4029</v>
      </c>
      <c r="B4029" t="e">
        <f>IF('Peer Comparison Tool'!$D$11="NR",INDEX('CECL &lt;50B Database'!$A:$A,MATCH(Workings!$A4029,'CECL &lt;50B Database'!$AI:$AI,0)),INDEX('ALLL &lt;50B Database'!$A:$A,MATCH(Workings!$A4029,'ALLL &lt;50B Database'!$AI:$AI,0)))</f>
        <v>#N/A</v>
      </c>
      <c r="C4029" s="3" t="str">
        <f>IFERROR(IFERROR(VLOOKUP($B4029,'CECL &lt;50B Database'!$A:$AA,11,FALSE),VLOOKUP($B4029,'ALLL &lt;50B Database'!$A:$AA,11,FALSE)),"")</f>
        <v/>
      </c>
      <c r="D4029" t="str">
        <f t="shared" si="124"/>
        <v/>
      </c>
    </row>
    <row r="4030" spans="1:4" x14ac:dyDescent="0.25">
      <c r="A4030">
        <f t="shared" si="125"/>
        <v>4030</v>
      </c>
      <c r="B4030" t="e">
        <f>IF('Peer Comparison Tool'!$D$11="NR",INDEX('CECL &lt;50B Database'!$A:$A,MATCH(Workings!$A4030,'CECL &lt;50B Database'!$AI:$AI,0)),INDEX('ALLL &lt;50B Database'!$A:$A,MATCH(Workings!$A4030,'ALLL &lt;50B Database'!$AI:$AI,0)))</f>
        <v>#N/A</v>
      </c>
      <c r="C4030" s="3" t="str">
        <f>IFERROR(IFERROR(VLOOKUP($B4030,'CECL &lt;50B Database'!$A:$AA,11,FALSE),VLOOKUP($B4030,'ALLL &lt;50B Database'!$A:$AA,11,FALSE)),"")</f>
        <v/>
      </c>
      <c r="D4030" t="str">
        <f t="shared" si="124"/>
        <v/>
      </c>
    </row>
    <row r="4031" spans="1:4" x14ac:dyDescent="0.25">
      <c r="A4031">
        <f t="shared" si="125"/>
        <v>4031</v>
      </c>
      <c r="B4031" t="e">
        <f>IF('Peer Comparison Tool'!$D$11="NR",INDEX('CECL &lt;50B Database'!$A:$A,MATCH(Workings!$A4031,'CECL &lt;50B Database'!$AI:$AI,0)),INDEX('ALLL &lt;50B Database'!$A:$A,MATCH(Workings!$A4031,'ALLL &lt;50B Database'!$AI:$AI,0)))</f>
        <v>#N/A</v>
      </c>
      <c r="C4031" s="3" t="str">
        <f>IFERROR(IFERROR(VLOOKUP($B4031,'CECL &lt;50B Database'!$A:$AA,11,FALSE),VLOOKUP($B4031,'ALLL &lt;50B Database'!$A:$AA,11,FALSE)),"")</f>
        <v/>
      </c>
      <c r="D4031" t="str">
        <f t="shared" si="124"/>
        <v/>
      </c>
    </row>
    <row r="4032" spans="1:4" x14ac:dyDescent="0.25">
      <c r="A4032">
        <f t="shared" si="125"/>
        <v>4032</v>
      </c>
      <c r="B4032" t="e">
        <f>IF('Peer Comparison Tool'!$D$11="NR",INDEX('CECL &lt;50B Database'!$A:$A,MATCH(Workings!$A4032,'CECL &lt;50B Database'!$AI:$AI,0)),INDEX('ALLL &lt;50B Database'!$A:$A,MATCH(Workings!$A4032,'ALLL &lt;50B Database'!$AI:$AI,0)))</f>
        <v>#N/A</v>
      </c>
      <c r="C4032" s="3" t="str">
        <f>IFERROR(IFERROR(VLOOKUP($B4032,'CECL &lt;50B Database'!$A:$AA,11,FALSE),VLOOKUP($B4032,'ALLL &lt;50B Database'!$A:$AA,11,FALSE)),"")</f>
        <v/>
      </c>
      <c r="D4032" t="str">
        <f t="shared" si="124"/>
        <v/>
      </c>
    </row>
    <row r="4033" spans="1:4" x14ac:dyDescent="0.25">
      <c r="A4033">
        <f t="shared" si="125"/>
        <v>4033</v>
      </c>
      <c r="B4033" t="e">
        <f>IF('Peer Comparison Tool'!$D$11="NR",INDEX('CECL &lt;50B Database'!$A:$A,MATCH(Workings!$A4033,'CECL &lt;50B Database'!$AI:$AI,0)),INDEX('ALLL &lt;50B Database'!$A:$A,MATCH(Workings!$A4033,'ALLL &lt;50B Database'!$AI:$AI,0)))</f>
        <v>#N/A</v>
      </c>
      <c r="C4033" s="3" t="str">
        <f>IFERROR(IFERROR(VLOOKUP($B4033,'CECL &lt;50B Database'!$A:$AA,11,FALSE),VLOOKUP($B4033,'ALLL &lt;50B Database'!$A:$AA,11,FALSE)),"")</f>
        <v/>
      </c>
      <c r="D4033" t="str">
        <f t="shared" si="124"/>
        <v/>
      </c>
    </row>
    <row r="4034" spans="1:4" x14ac:dyDescent="0.25">
      <c r="A4034">
        <f t="shared" si="125"/>
        <v>4034</v>
      </c>
      <c r="B4034" t="e">
        <f>IF('Peer Comparison Tool'!$D$11="NR",INDEX('CECL &lt;50B Database'!$A:$A,MATCH(Workings!$A4034,'CECL &lt;50B Database'!$AI:$AI,0)),INDEX('ALLL &lt;50B Database'!$A:$A,MATCH(Workings!$A4034,'ALLL &lt;50B Database'!$AI:$AI,0)))</f>
        <v>#N/A</v>
      </c>
      <c r="C4034" s="3" t="str">
        <f>IFERROR(IFERROR(VLOOKUP($B4034,'CECL &lt;50B Database'!$A:$AA,11,FALSE),VLOOKUP($B4034,'ALLL &lt;50B Database'!$A:$AA,11,FALSE)),"")</f>
        <v/>
      </c>
      <c r="D4034" t="str">
        <f t="shared" ref="D4034:D4097" si="126">IFERROR(RANK($C4034,$C$1:$C$5000,0),"")</f>
        <v/>
      </c>
    </row>
    <row r="4035" spans="1:4" x14ac:dyDescent="0.25">
      <c r="A4035">
        <f t="shared" si="125"/>
        <v>4035</v>
      </c>
      <c r="B4035" t="e">
        <f>IF('Peer Comparison Tool'!$D$11="NR",INDEX('CECL &lt;50B Database'!$A:$A,MATCH(Workings!$A4035,'CECL &lt;50B Database'!$AI:$AI,0)),INDEX('ALLL &lt;50B Database'!$A:$A,MATCH(Workings!$A4035,'ALLL &lt;50B Database'!$AI:$AI,0)))</f>
        <v>#N/A</v>
      </c>
      <c r="C4035" s="3" t="str">
        <f>IFERROR(IFERROR(VLOOKUP($B4035,'CECL &lt;50B Database'!$A:$AA,11,FALSE),VLOOKUP($B4035,'ALLL &lt;50B Database'!$A:$AA,11,FALSE)),"")</f>
        <v/>
      </c>
      <c r="D4035" t="str">
        <f t="shared" si="126"/>
        <v/>
      </c>
    </row>
    <row r="4036" spans="1:4" x14ac:dyDescent="0.25">
      <c r="A4036">
        <f t="shared" ref="A4036:A4099" si="127">A4035+1</f>
        <v>4036</v>
      </c>
      <c r="B4036" t="e">
        <f>IF('Peer Comparison Tool'!$D$11="NR",INDEX('CECL &lt;50B Database'!$A:$A,MATCH(Workings!$A4036,'CECL &lt;50B Database'!$AI:$AI,0)),INDEX('ALLL &lt;50B Database'!$A:$A,MATCH(Workings!$A4036,'ALLL &lt;50B Database'!$AI:$AI,0)))</f>
        <v>#N/A</v>
      </c>
      <c r="C4036" s="3" t="str">
        <f>IFERROR(IFERROR(VLOOKUP($B4036,'CECL &lt;50B Database'!$A:$AA,11,FALSE),VLOOKUP($B4036,'ALLL &lt;50B Database'!$A:$AA,11,FALSE)),"")</f>
        <v/>
      </c>
      <c r="D4036" t="str">
        <f t="shared" si="126"/>
        <v/>
      </c>
    </row>
    <row r="4037" spans="1:4" x14ac:dyDescent="0.25">
      <c r="A4037">
        <f t="shared" si="127"/>
        <v>4037</v>
      </c>
      <c r="B4037" t="e">
        <f>IF('Peer Comparison Tool'!$D$11="NR",INDEX('CECL &lt;50B Database'!$A:$A,MATCH(Workings!$A4037,'CECL &lt;50B Database'!$AI:$AI,0)),INDEX('ALLL &lt;50B Database'!$A:$A,MATCH(Workings!$A4037,'ALLL &lt;50B Database'!$AI:$AI,0)))</f>
        <v>#N/A</v>
      </c>
      <c r="C4037" s="3" t="str">
        <f>IFERROR(IFERROR(VLOOKUP($B4037,'CECL &lt;50B Database'!$A:$AA,11,FALSE),VLOOKUP($B4037,'ALLL &lt;50B Database'!$A:$AA,11,FALSE)),"")</f>
        <v/>
      </c>
      <c r="D4037" t="str">
        <f t="shared" si="126"/>
        <v/>
      </c>
    </row>
    <row r="4038" spans="1:4" x14ac:dyDescent="0.25">
      <c r="A4038">
        <f t="shared" si="127"/>
        <v>4038</v>
      </c>
      <c r="B4038" t="e">
        <f>IF('Peer Comparison Tool'!$D$11="NR",INDEX('CECL &lt;50B Database'!$A:$A,MATCH(Workings!$A4038,'CECL &lt;50B Database'!$AI:$AI,0)),INDEX('ALLL &lt;50B Database'!$A:$A,MATCH(Workings!$A4038,'ALLL &lt;50B Database'!$AI:$AI,0)))</f>
        <v>#N/A</v>
      </c>
      <c r="C4038" s="3" t="str">
        <f>IFERROR(IFERROR(VLOOKUP($B4038,'CECL &lt;50B Database'!$A:$AA,11,FALSE),VLOOKUP($B4038,'ALLL &lt;50B Database'!$A:$AA,11,FALSE)),"")</f>
        <v/>
      </c>
      <c r="D4038" t="str">
        <f t="shared" si="126"/>
        <v/>
      </c>
    </row>
    <row r="4039" spans="1:4" x14ac:dyDescent="0.25">
      <c r="A4039">
        <f t="shared" si="127"/>
        <v>4039</v>
      </c>
      <c r="B4039" t="e">
        <f>IF('Peer Comparison Tool'!$D$11="NR",INDEX('CECL &lt;50B Database'!$A:$A,MATCH(Workings!$A4039,'CECL &lt;50B Database'!$AI:$AI,0)),INDEX('ALLL &lt;50B Database'!$A:$A,MATCH(Workings!$A4039,'ALLL &lt;50B Database'!$AI:$AI,0)))</f>
        <v>#N/A</v>
      </c>
      <c r="C4039" s="3" t="str">
        <f>IFERROR(IFERROR(VLOOKUP($B4039,'CECL &lt;50B Database'!$A:$AA,11,FALSE),VLOOKUP($B4039,'ALLL &lt;50B Database'!$A:$AA,11,FALSE)),"")</f>
        <v/>
      </c>
      <c r="D4039" t="str">
        <f t="shared" si="126"/>
        <v/>
      </c>
    </row>
    <row r="4040" spans="1:4" x14ac:dyDescent="0.25">
      <c r="A4040">
        <f t="shared" si="127"/>
        <v>4040</v>
      </c>
      <c r="B4040" t="e">
        <f>IF('Peer Comparison Tool'!$D$11="NR",INDEX('CECL &lt;50B Database'!$A:$A,MATCH(Workings!$A4040,'CECL &lt;50B Database'!$AI:$AI,0)),INDEX('ALLL &lt;50B Database'!$A:$A,MATCH(Workings!$A4040,'ALLL &lt;50B Database'!$AI:$AI,0)))</f>
        <v>#N/A</v>
      </c>
      <c r="C4040" s="3" t="str">
        <f>IFERROR(IFERROR(VLOOKUP($B4040,'CECL &lt;50B Database'!$A:$AA,11,FALSE),VLOOKUP($B4040,'ALLL &lt;50B Database'!$A:$AA,11,FALSE)),"")</f>
        <v/>
      </c>
      <c r="D4040" t="str">
        <f t="shared" si="126"/>
        <v/>
      </c>
    </row>
    <row r="4041" spans="1:4" x14ac:dyDescent="0.25">
      <c r="A4041">
        <f t="shared" si="127"/>
        <v>4041</v>
      </c>
      <c r="B4041" t="e">
        <f>IF('Peer Comparison Tool'!$D$11="NR",INDEX('CECL &lt;50B Database'!$A:$A,MATCH(Workings!$A4041,'CECL &lt;50B Database'!$AI:$AI,0)),INDEX('ALLL &lt;50B Database'!$A:$A,MATCH(Workings!$A4041,'ALLL &lt;50B Database'!$AI:$AI,0)))</f>
        <v>#N/A</v>
      </c>
      <c r="C4041" s="3" t="str">
        <f>IFERROR(IFERROR(VLOOKUP($B4041,'CECL &lt;50B Database'!$A:$AA,11,FALSE),VLOOKUP($B4041,'ALLL &lt;50B Database'!$A:$AA,11,FALSE)),"")</f>
        <v/>
      </c>
      <c r="D4041" t="str">
        <f t="shared" si="126"/>
        <v/>
      </c>
    </row>
    <row r="4042" spans="1:4" x14ac:dyDescent="0.25">
      <c r="A4042">
        <f t="shared" si="127"/>
        <v>4042</v>
      </c>
      <c r="B4042" t="e">
        <f>IF('Peer Comparison Tool'!$D$11="NR",INDEX('CECL &lt;50B Database'!$A:$A,MATCH(Workings!$A4042,'CECL &lt;50B Database'!$AI:$AI,0)),INDEX('ALLL &lt;50B Database'!$A:$A,MATCH(Workings!$A4042,'ALLL &lt;50B Database'!$AI:$AI,0)))</f>
        <v>#N/A</v>
      </c>
      <c r="C4042" s="3" t="str">
        <f>IFERROR(IFERROR(VLOOKUP($B4042,'CECL &lt;50B Database'!$A:$AA,11,FALSE),VLOOKUP($B4042,'ALLL &lt;50B Database'!$A:$AA,11,FALSE)),"")</f>
        <v/>
      </c>
      <c r="D4042" t="str">
        <f t="shared" si="126"/>
        <v/>
      </c>
    </row>
    <row r="4043" spans="1:4" x14ac:dyDescent="0.25">
      <c r="A4043">
        <f t="shared" si="127"/>
        <v>4043</v>
      </c>
      <c r="B4043" t="e">
        <f>IF('Peer Comparison Tool'!$D$11="NR",INDEX('CECL &lt;50B Database'!$A:$A,MATCH(Workings!$A4043,'CECL &lt;50B Database'!$AI:$AI,0)),INDEX('ALLL &lt;50B Database'!$A:$A,MATCH(Workings!$A4043,'ALLL &lt;50B Database'!$AI:$AI,0)))</f>
        <v>#N/A</v>
      </c>
      <c r="C4043" s="3" t="str">
        <f>IFERROR(IFERROR(VLOOKUP($B4043,'CECL &lt;50B Database'!$A:$AA,11,FALSE),VLOOKUP($B4043,'ALLL &lt;50B Database'!$A:$AA,11,FALSE)),"")</f>
        <v/>
      </c>
      <c r="D4043" t="str">
        <f t="shared" si="126"/>
        <v/>
      </c>
    </row>
    <row r="4044" spans="1:4" x14ac:dyDescent="0.25">
      <c r="A4044">
        <f t="shared" si="127"/>
        <v>4044</v>
      </c>
      <c r="B4044" t="e">
        <f>IF('Peer Comparison Tool'!$D$11="NR",INDEX('CECL &lt;50B Database'!$A:$A,MATCH(Workings!$A4044,'CECL &lt;50B Database'!$AI:$AI,0)),INDEX('ALLL &lt;50B Database'!$A:$A,MATCH(Workings!$A4044,'ALLL &lt;50B Database'!$AI:$AI,0)))</f>
        <v>#N/A</v>
      </c>
      <c r="C4044" s="3" t="str">
        <f>IFERROR(IFERROR(VLOOKUP($B4044,'CECL &lt;50B Database'!$A:$AA,11,FALSE),VLOOKUP($B4044,'ALLL &lt;50B Database'!$A:$AA,11,FALSE)),"")</f>
        <v/>
      </c>
      <c r="D4044" t="str">
        <f t="shared" si="126"/>
        <v/>
      </c>
    </row>
    <row r="4045" spans="1:4" x14ac:dyDescent="0.25">
      <c r="A4045">
        <f t="shared" si="127"/>
        <v>4045</v>
      </c>
      <c r="B4045" t="e">
        <f>IF('Peer Comparison Tool'!$D$11="NR",INDEX('CECL &lt;50B Database'!$A:$A,MATCH(Workings!$A4045,'CECL &lt;50B Database'!$AI:$AI,0)),INDEX('ALLL &lt;50B Database'!$A:$A,MATCH(Workings!$A4045,'ALLL &lt;50B Database'!$AI:$AI,0)))</f>
        <v>#N/A</v>
      </c>
      <c r="C4045" s="3" t="str">
        <f>IFERROR(IFERROR(VLOOKUP($B4045,'CECL &lt;50B Database'!$A:$AA,11,FALSE),VLOOKUP($B4045,'ALLL &lt;50B Database'!$A:$AA,11,FALSE)),"")</f>
        <v/>
      </c>
      <c r="D4045" t="str">
        <f t="shared" si="126"/>
        <v/>
      </c>
    </row>
    <row r="4046" spans="1:4" x14ac:dyDescent="0.25">
      <c r="A4046">
        <f t="shared" si="127"/>
        <v>4046</v>
      </c>
      <c r="B4046" t="e">
        <f>IF('Peer Comparison Tool'!$D$11="NR",INDEX('CECL &lt;50B Database'!$A:$A,MATCH(Workings!$A4046,'CECL &lt;50B Database'!$AI:$AI,0)),INDEX('ALLL &lt;50B Database'!$A:$A,MATCH(Workings!$A4046,'ALLL &lt;50B Database'!$AI:$AI,0)))</f>
        <v>#N/A</v>
      </c>
      <c r="C4046" s="3" t="str">
        <f>IFERROR(IFERROR(VLOOKUP($B4046,'CECL &lt;50B Database'!$A:$AA,11,FALSE),VLOOKUP($B4046,'ALLL &lt;50B Database'!$A:$AA,11,FALSE)),"")</f>
        <v/>
      </c>
      <c r="D4046" t="str">
        <f t="shared" si="126"/>
        <v/>
      </c>
    </row>
    <row r="4047" spans="1:4" x14ac:dyDescent="0.25">
      <c r="A4047">
        <f t="shared" si="127"/>
        <v>4047</v>
      </c>
      <c r="B4047" t="e">
        <f>IF('Peer Comparison Tool'!$D$11="NR",INDEX('CECL &lt;50B Database'!$A:$A,MATCH(Workings!$A4047,'CECL &lt;50B Database'!$AI:$AI,0)),INDEX('ALLL &lt;50B Database'!$A:$A,MATCH(Workings!$A4047,'ALLL &lt;50B Database'!$AI:$AI,0)))</f>
        <v>#N/A</v>
      </c>
      <c r="C4047" s="3" t="str">
        <f>IFERROR(IFERROR(VLOOKUP($B4047,'CECL &lt;50B Database'!$A:$AA,11,FALSE),VLOOKUP($B4047,'ALLL &lt;50B Database'!$A:$AA,11,FALSE)),"")</f>
        <v/>
      </c>
      <c r="D4047" t="str">
        <f t="shared" si="126"/>
        <v/>
      </c>
    </row>
    <row r="4048" spans="1:4" x14ac:dyDescent="0.25">
      <c r="A4048">
        <f t="shared" si="127"/>
        <v>4048</v>
      </c>
      <c r="B4048" t="e">
        <f>IF('Peer Comparison Tool'!$D$11="NR",INDEX('CECL &lt;50B Database'!$A:$A,MATCH(Workings!$A4048,'CECL &lt;50B Database'!$AI:$AI,0)),INDEX('ALLL &lt;50B Database'!$A:$A,MATCH(Workings!$A4048,'ALLL &lt;50B Database'!$AI:$AI,0)))</f>
        <v>#N/A</v>
      </c>
      <c r="C4048" s="3" t="str">
        <f>IFERROR(IFERROR(VLOOKUP($B4048,'CECL &lt;50B Database'!$A:$AA,11,FALSE),VLOOKUP($B4048,'ALLL &lt;50B Database'!$A:$AA,11,FALSE)),"")</f>
        <v/>
      </c>
      <c r="D4048" t="str">
        <f t="shared" si="126"/>
        <v/>
      </c>
    </row>
    <row r="4049" spans="1:4" x14ac:dyDescent="0.25">
      <c r="A4049">
        <f t="shared" si="127"/>
        <v>4049</v>
      </c>
      <c r="B4049" t="e">
        <f>IF('Peer Comparison Tool'!$D$11="NR",INDEX('CECL &lt;50B Database'!$A:$A,MATCH(Workings!$A4049,'CECL &lt;50B Database'!$AI:$AI,0)),INDEX('ALLL &lt;50B Database'!$A:$A,MATCH(Workings!$A4049,'ALLL &lt;50B Database'!$AI:$AI,0)))</f>
        <v>#N/A</v>
      </c>
      <c r="C4049" s="3" t="str">
        <f>IFERROR(IFERROR(VLOOKUP($B4049,'CECL &lt;50B Database'!$A:$AA,11,FALSE),VLOOKUP($B4049,'ALLL &lt;50B Database'!$A:$AA,11,FALSE)),"")</f>
        <v/>
      </c>
      <c r="D4049" t="str">
        <f t="shared" si="126"/>
        <v/>
      </c>
    </row>
    <row r="4050" spans="1:4" x14ac:dyDescent="0.25">
      <c r="A4050">
        <f t="shared" si="127"/>
        <v>4050</v>
      </c>
      <c r="B4050" t="e">
        <f>IF('Peer Comparison Tool'!$D$11="NR",INDEX('CECL &lt;50B Database'!$A:$A,MATCH(Workings!$A4050,'CECL &lt;50B Database'!$AI:$AI,0)),INDEX('ALLL &lt;50B Database'!$A:$A,MATCH(Workings!$A4050,'ALLL &lt;50B Database'!$AI:$AI,0)))</f>
        <v>#N/A</v>
      </c>
      <c r="C4050" s="3" t="str">
        <f>IFERROR(IFERROR(VLOOKUP($B4050,'CECL &lt;50B Database'!$A:$AA,11,FALSE),VLOOKUP($B4050,'ALLL &lt;50B Database'!$A:$AA,11,FALSE)),"")</f>
        <v/>
      </c>
      <c r="D4050" t="str">
        <f t="shared" si="126"/>
        <v/>
      </c>
    </row>
    <row r="4051" spans="1:4" x14ac:dyDescent="0.25">
      <c r="A4051">
        <f t="shared" si="127"/>
        <v>4051</v>
      </c>
      <c r="B4051" t="e">
        <f>IF('Peer Comparison Tool'!$D$11="NR",INDEX('CECL &lt;50B Database'!$A:$A,MATCH(Workings!$A4051,'CECL &lt;50B Database'!$AI:$AI,0)),INDEX('ALLL &lt;50B Database'!$A:$A,MATCH(Workings!$A4051,'ALLL &lt;50B Database'!$AI:$AI,0)))</f>
        <v>#N/A</v>
      </c>
      <c r="C4051" s="3" t="str">
        <f>IFERROR(IFERROR(VLOOKUP($B4051,'CECL &lt;50B Database'!$A:$AA,11,FALSE),VLOOKUP($B4051,'ALLL &lt;50B Database'!$A:$AA,11,FALSE)),"")</f>
        <v/>
      </c>
      <c r="D4051" t="str">
        <f t="shared" si="126"/>
        <v/>
      </c>
    </row>
    <row r="4052" spans="1:4" x14ac:dyDescent="0.25">
      <c r="A4052">
        <f t="shared" si="127"/>
        <v>4052</v>
      </c>
      <c r="B4052" t="e">
        <f>IF('Peer Comparison Tool'!$D$11="NR",INDEX('CECL &lt;50B Database'!$A:$A,MATCH(Workings!$A4052,'CECL &lt;50B Database'!$AI:$AI,0)),INDEX('ALLL &lt;50B Database'!$A:$A,MATCH(Workings!$A4052,'ALLL &lt;50B Database'!$AI:$AI,0)))</f>
        <v>#N/A</v>
      </c>
      <c r="C4052" s="3" t="str">
        <f>IFERROR(IFERROR(VLOOKUP($B4052,'CECL &lt;50B Database'!$A:$AA,11,FALSE),VLOOKUP($B4052,'ALLL &lt;50B Database'!$A:$AA,11,FALSE)),"")</f>
        <v/>
      </c>
      <c r="D4052" t="str">
        <f t="shared" si="126"/>
        <v/>
      </c>
    </row>
    <row r="4053" spans="1:4" x14ac:dyDescent="0.25">
      <c r="A4053">
        <f t="shared" si="127"/>
        <v>4053</v>
      </c>
      <c r="B4053" t="e">
        <f>IF('Peer Comparison Tool'!$D$11="NR",INDEX('CECL &lt;50B Database'!$A:$A,MATCH(Workings!$A4053,'CECL &lt;50B Database'!$AI:$AI,0)),INDEX('ALLL &lt;50B Database'!$A:$A,MATCH(Workings!$A4053,'ALLL &lt;50B Database'!$AI:$AI,0)))</f>
        <v>#N/A</v>
      </c>
      <c r="C4053" s="3" t="str">
        <f>IFERROR(IFERROR(VLOOKUP($B4053,'CECL &lt;50B Database'!$A:$AA,11,FALSE),VLOOKUP($B4053,'ALLL &lt;50B Database'!$A:$AA,11,FALSE)),"")</f>
        <v/>
      </c>
      <c r="D4053" t="str">
        <f t="shared" si="126"/>
        <v/>
      </c>
    </row>
    <row r="4054" spans="1:4" x14ac:dyDescent="0.25">
      <c r="A4054">
        <f t="shared" si="127"/>
        <v>4054</v>
      </c>
      <c r="B4054" t="e">
        <f>IF('Peer Comparison Tool'!$D$11="NR",INDEX('CECL &lt;50B Database'!$A:$A,MATCH(Workings!$A4054,'CECL &lt;50B Database'!$AI:$AI,0)),INDEX('ALLL &lt;50B Database'!$A:$A,MATCH(Workings!$A4054,'ALLL &lt;50B Database'!$AI:$AI,0)))</f>
        <v>#N/A</v>
      </c>
      <c r="C4054" s="3" t="str">
        <f>IFERROR(IFERROR(VLOOKUP($B4054,'CECL &lt;50B Database'!$A:$AA,11,FALSE),VLOOKUP($B4054,'ALLL &lt;50B Database'!$A:$AA,11,FALSE)),"")</f>
        <v/>
      </c>
      <c r="D4054" t="str">
        <f t="shared" si="126"/>
        <v/>
      </c>
    </row>
    <row r="4055" spans="1:4" x14ac:dyDescent="0.25">
      <c r="A4055">
        <f t="shared" si="127"/>
        <v>4055</v>
      </c>
      <c r="B4055" t="e">
        <f>IF('Peer Comparison Tool'!$D$11="NR",INDEX('CECL &lt;50B Database'!$A:$A,MATCH(Workings!$A4055,'CECL &lt;50B Database'!$AI:$AI,0)),INDEX('ALLL &lt;50B Database'!$A:$A,MATCH(Workings!$A4055,'ALLL &lt;50B Database'!$AI:$AI,0)))</f>
        <v>#N/A</v>
      </c>
      <c r="C4055" s="3" t="str">
        <f>IFERROR(IFERROR(VLOOKUP($B4055,'CECL &lt;50B Database'!$A:$AA,11,FALSE),VLOOKUP($B4055,'ALLL &lt;50B Database'!$A:$AA,11,FALSE)),"")</f>
        <v/>
      </c>
      <c r="D4055" t="str">
        <f t="shared" si="126"/>
        <v/>
      </c>
    </row>
    <row r="4056" spans="1:4" x14ac:dyDescent="0.25">
      <c r="A4056">
        <f t="shared" si="127"/>
        <v>4056</v>
      </c>
      <c r="B4056" t="e">
        <f>IF('Peer Comparison Tool'!$D$11="NR",INDEX('CECL &lt;50B Database'!$A:$A,MATCH(Workings!$A4056,'CECL &lt;50B Database'!$AI:$AI,0)),INDEX('ALLL &lt;50B Database'!$A:$A,MATCH(Workings!$A4056,'ALLL &lt;50B Database'!$AI:$AI,0)))</f>
        <v>#N/A</v>
      </c>
      <c r="C4056" s="3" t="str">
        <f>IFERROR(IFERROR(VLOOKUP($B4056,'CECL &lt;50B Database'!$A:$AA,11,FALSE),VLOOKUP($B4056,'ALLL &lt;50B Database'!$A:$AA,11,FALSE)),"")</f>
        <v/>
      </c>
      <c r="D4056" t="str">
        <f t="shared" si="126"/>
        <v/>
      </c>
    </row>
    <row r="4057" spans="1:4" x14ac:dyDescent="0.25">
      <c r="A4057">
        <f t="shared" si="127"/>
        <v>4057</v>
      </c>
      <c r="B4057" t="e">
        <f>IF('Peer Comparison Tool'!$D$11="NR",INDEX('CECL &lt;50B Database'!$A:$A,MATCH(Workings!$A4057,'CECL &lt;50B Database'!$AI:$AI,0)),INDEX('ALLL &lt;50B Database'!$A:$A,MATCH(Workings!$A4057,'ALLL &lt;50B Database'!$AI:$AI,0)))</f>
        <v>#N/A</v>
      </c>
      <c r="C4057" s="3" t="str">
        <f>IFERROR(IFERROR(VLOOKUP($B4057,'CECL &lt;50B Database'!$A:$AA,11,FALSE),VLOOKUP($B4057,'ALLL &lt;50B Database'!$A:$AA,11,FALSE)),"")</f>
        <v/>
      </c>
      <c r="D4057" t="str">
        <f t="shared" si="126"/>
        <v/>
      </c>
    </row>
    <row r="4058" spans="1:4" x14ac:dyDescent="0.25">
      <c r="A4058">
        <f t="shared" si="127"/>
        <v>4058</v>
      </c>
      <c r="B4058" t="e">
        <f>IF('Peer Comparison Tool'!$D$11="NR",INDEX('CECL &lt;50B Database'!$A:$A,MATCH(Workings!$A4058,'CECL &lt;50B Database'!$AI:$AI,0)),INDEX('ALLL &lt;50B Database'!$A:$A,MATCH(Workings!$A4058,'ALLL &lt;50B Database'!$AI:$AI,0)))</f>
        <v>#N/A</v>
      </c>
      <c r="C4058" s="3" t="str">
        <f>IFERROR(IFERROR(VLOOKUP($B4058,'CECL &lt;50B Database'!$A:$AA,11,FALSE),VLOOKUP($B4058,'ALLL &lt;50B Database'!$A:$AA,11,FALSE)),"")</f>
        <v/>
      </c>
      <c r="D4058" t="str">
        <f t="shared" si="126"/>
        <v/>
      </c>
    </row>
    <row r="4059" spans="1:4" x14ac:dyDescent="0.25">
      <c r="A4059">
        <f t="shared" si="127"/>
        <v>4059</v>
      </c>
      <c r="B4059" t="e">
        <f>IF('Peer Comparison Tool'!$D$11="NR",INDEX('CECL &lt;50B Database'!$A:$A,MATCH(Workings!$A4059,'CECL &lt;50B Database'!$AI:$AI,0)),INDEX('ALLL &lt;50B Database'!$A:$A,MATCH(Workings!$A4059,'ALLL &lt;50B Database'!$AI:$AI,0)))</f>
        <v>#N/A</v>
      </c>
      <c r="C4059" s="3" t="str">
        <f>IFERROR(IFERROR(VLOOKUP($B4059,'CECL &lt;50B Database'!$A:$AA,11,FALSE),VLOOKUP($B4059,'ALLL &lt;50B Database'!$A:$AA,11,FALSE)),"")</f>
        <v/>
      </c>
      <c r="D4059" t="str">
        <f t="shared" si="126"/>
        <v/>
      </c>
    </row>
    <row r="4060" spans="1:4" x14ac:dyDescent="0.25">
      <c r="A4060">
        <f t="shared" si="127"/>
        <v>4060</v>
      </c>
      <c r="B4060" t="e">
        <f>IF('Peer Comparison Tool'!$D$11="NR",INDEX('CECL &lt;50B Database'!$A:$A,MATCH(Workings!$A4060,'CECL &lt;50B Database'!$AI:$AI,0)),INDEX('ALLL &lt;50B Database'!$A:$A,MATCH(Workings!$A4060,'ALLL &lt;50B Database'!$AI:$AI,0)))</f>
        <v>#N/A</v>
      </c>
      <c r="C4060" s="3" t="str">
        <f>IFERROR(IFERROR(VLOOKUP($B4060,'CECL &lt;50B Database'!$A:$AA,11,FALSE),VLOOKUP($B4060,'ALLL &lt;50B Database'!$A:$AA,11,FALSE)),"")</f>
        <v/>
      </c>
      <c r="D4060" t="str">
        <f t="shared" si="126"/>
        <v/>
      </c>
    </row>
    <row r="4061" spans="1:4" x14ac:dyDescent="0.25">
      <c r="A4061">
        <f t="shared" si="127"/>
        <v>4061</v>
      </c>
      <c r="B4061" t="e">
        <f>IF('Peer Comparison Tool'!$D$11="NR",INDEX('CECL &lt;50B Database'!$A:$A,MATCH(Workings!$A4061,'CECL &lt;50B Database'!$AI:$AI,0)),INDEX('ALLL &lt;50B Database'!$A:$A,MATCH(Workings!$A4061,'ALLL &lt;50B Database'!$AI:$AI,0)))</f>
        <v>#N/A</v>
      </c>
      <c r="C4061" s="3" t="str">
        <f>IFERROR(IFERROR(VLOOKUP($B4061,'CECL &lt;50B Database'!$A:$AA,11,FALSE),VLOOKUP($B4061,'ALLL &lt;50B Database'!$A:$AA,11,FALSE)),"")</f>
        <v/>
      </c>
      <c r="D4061" t="str">
        <f t="shared" si="126"/>
        <v/>
      </c>
    </row>
    <row r="4062" spans="1:4" x14ac:dyDescent="0.25">
      <c r="A4062">
        <f t="shared" si="127"/>
        <v>4062</v>
      </c>
      <c r="B4062" t="e">
        <f>IF('Peer Comparison Tool'!$D$11="NR",INDEX('CECL &lt;50B Database'!$A:$A,MATCH(Workings!$A4062,'CECL &lt;50B Database'!$AI:$AI,0)),INDEX('ALLL &lt;50B Database'!$A:$A,MATCH(Workings!$A4062,'ALLL &lt;50B Database'!$AI:$AI,0)))</f>
        <v>#N/A</v>
      </c>
      <c r="C4062" s="3" t="str">
        <f>IFERROR(IFERROR(VLOOKUP($B4062,'CECL &lt;50B Database'!$A:$AA,11,FALSE),VLOOKUP($B4062,'ALLL &lt;50B Database'!$A:$AA,11,FALSE)),"")</f>
        <v/>
      </c>
      <c r="D4062" t="str">
        <f t="shared" si="126"/>
        <v/>
      </c>
    </row>
    <row r="4063" spans="1:4" x14ac:dyDescent="0.25">
      <c r="A4063">
        <f t="shared" si="127"/>
        <v>4063</v>
      </c>
      <c r="B4063" t="e">
        <f>IF('Peer Comparison Tool'!$D$11="NR",INDEX('CECL &lt;50B Database'!$A:$A,MATCH(Workings!$A4063,'CECL &lt;50B Database'!$AI:$AI,0)),INDEX('ALLL &lt;50B Database'!$A:$A,MATCH(Workings!$A4063,'ALLL &lt;50B Database'!$AI:$AI,0)))</f>
        <v>#N/A</v>
      </c>
      <c r="C4063" s="3" t="str">
        <f>IFERROR(IFERROR(VLOOKUP($B4063,'CECL &lt;50B Database'!$A:$AA,11,FALSE),VLOOKUP($B4063,'ALLL &lt;50B Database'!$A:$AA,11,FALSE)),"")</f>
        <v/>
      </c>
      <c r="D4063" t="str">
        <f t="shared" si="126"/>
        <v/>
      </c>
    </row>
    <row r="4064" spans="1:4" x14ac:dyDescent="0.25">
      <c r="A4064">
        <f t="shared" si="127"/>
        <v>4064</v>
      </c>
      <c r="B4064" t="e">
        <f>IF('Peer Comparison Tool'!$D$11="NR",INDEX('CECL &lt;50B Database'!$A:$A,MATCH(Workings!$A4064,'CECL &lt;50B Database'!$AI:$AI,0)),INDEX('ALLL &lt;50B Database'!$A:$A,MATCH(Workings!$A4064,'ALLL &lt;50B Database'!$AI:$AI,0)))</f>
        <v>#N/A</v>
      </c>
      <c r="C4064" s="3" t="str">
        <f>IFERROR(IFERROR(VLOOKUP($B4064,'CECL &lt;50B Database'!$A:$AA,11,FALSE),VLOOKUP($B4064,'ALLL &lt;50B Database'!$A:$AA,11,FALSE)),"")</f>
        <v/>
      </c>
      <c r="D4064" t="str">
        <f t="shared" si="126"/>
        <v/>
      </c>
    </row>
    <row r="4065" spans="1:4" x14ac:dyDescent="0.25">
      <c r="A4065">
        <f t="shared" si="127"/>
        <v>4065</v>
      </c>
      <c r="B4065" t="e">
        <f>IF('Peer Comparison Tool'!$D$11="NR",INDEX('CECL &lt;50B Database'!$A:$A,MATCH(Workings!$A4065,'CECL &lt;50B Database'!$AI:$AI,0)),INDEX('ALLL &lt;50B Database'!$A:$A,MATCH(Workings!$A4065,'ALLL &lt;50B Database'!$AI:$AI,0)))</f>
        <v>#N/A</v>
      </c>
      <c r="C4065" s="3" t="str">
        <f>IFERROR(IFERROR(VLOOKUP($B4065,'CECL &lt;50B Database'!$A:$AA,11,FALSE),VLOOKUP($B4065,'ALLL &lt;50B Database'!$A:$AA,11,FALSE)),"")</f>
        <v/>
      </c>
      <c r="D4065" t="str">
        <f t="shared" si="126"/>
        <v/>
      </c>
    </row>
    <row r="4066" spans="1:4" x14ac:dyDescent="0.25">
      <c r="A4066">
        <f t="shared" si="127"/>
        <v>4066</v>
      </c>
      <c r="B4066" t="e">
        <f>IF('Peer Comparison Tool'!$D$11="NR",INDEX('CECL &lt;50B Database'!$A:$A,MATCH(Workings!$A4066,'CECL &lt;50B Database'!$AI:$AI,0)),INDEX('ALLL &lt;50B Database'!$A:$A,MATCH(Workings!$A4066,'ALLL &lt;50B Database'!$AI:$AI,0)))</f>
        <v>#N/A</v>
      </c>
      <c r="C4066" s="3" t="str">
        <f>IFERROR(IFERROR(VLOOKUP($B4066,'CECL &lt;50B Database'!$A:$AA,11,FALSE),VLOOKUP($B4066,'ALLL &lt;50B Database'!$A:$AA,11,FALSE)),"")</f>
        <v/>
      </c>
      <c r="D4066" t="str">
        <f t="shared" si="126"/>
        <v/>
      </c>
    </row>
    <row r="4067" spans="1:4" x14ac:dyDescent="0.25">
      <c r="A4067">
        <f t="shared" si="127"/>
        <v>4067</v>
      </c>
      <c r="B4067" t="e">
        <f>IF('Peer Comparison Tool'!$D$11="NR",INDEX('CECL &lt;50B Database'!$A:$A,MATCH(Workings!$A4067,'CECL &lt;50B Database'!$AI:$AI,0)),INDEX('ALLL &lt;50B Database'!$A:$A,MATCH(Workings!$A4067,'ALLL &lt;50B Database'!$AI:$AI,0)))</f>
        <v>#N/A</v>
      </c>
      <c r="C4067" s="3" t="str">
        <f>IFERROR(IFERROR(VLOOKUP($B4067,'CECL &lt;50B Database'!$A:$AA,11,FALSE),VLOOKUP($B4067,'ALLL &lt;50B Database'!$A:$AA,11,FALSE)),"")</f>
        <v/>
      </c>
      <c r="D4067" t="str">
        <f t="shared" si="126"/>
        <v/>
      </c>
    </row>
    <row r="4068" spans="1:4" x14ac:dyDescent="0.25">
      <c r="A4068">
        <f t="shared" si="127"/>
        <v>4068</v>
      </c>
      <c r="B4068" t="e">
        <f>IF('Peer Comparison Tool'!$D$11="NR",INDEX('CECL &lt;50B Database'!$A:$A,MATCH(Workings!$A4068,'CECL &lt;50B Database'!$AI:$AI,0)),INDEX('ALLL &lt;50B Database'!$A:$A,MATCH(Workings!$A4068,'ALLL &lt;50B Database'!$AI:$AI,0)))</f>
        <v>#N/A</v>
      </c>
      <c r="C4068" s="3" t="str">
        <f>IFERROR(IFERROR(VLOOKUP($B4068,'CECL &lt;50B Database'!$A:$AA,11,FALSE),VLOOKUP($B4068,'ALLL &lt;50B Database'!$A:$AA,11,FALSE)),"")</f>
        <v/>
      </c>
      <c r="D4068" t="str">
        <f t="shared" si="126"/>
        <v/>
      </c>
    </row>
    <row r="4069" spans="1:4" x14ac:dyDescent="0.25">
      <c r="A4069">
        <f t="shared" si="127"/>
        <v>4069</v>
      </c>
      <c r="B4069" t="e">
        <f>IF('Peer Comparison Tool'!$D$11="NR",INDEX('CECL &lt;50B Database'!$A:$A,MATCH(Workings!$A4069,'CECL &lt;50B Database'!$AI:$AI,0)),INDEX('ALLL &lt;50B Database'!$A:$A,MATCH(Workings!$A4069,'ALLL &lt;50B Database'!$AI:$AI,0)))</f>
        <v>#N/A</v>
      </c>
      <c r="C4069" s="3" t="str">
        <f>IFERROR(IFERROR(VLOOKUP($B4069,'CECL &lt;50B Database'!$A:$AA,11,FALSE),VLOOKUP($B4069,'ALLL &lt;50B Database'!$A:$AA,11,FALSE)),"")</f>
        <v/>
      </c>
      <c r="D4069" t="str">
        <f t="shared" si="126"/>
        <v/>
      </c>
    </row>
    <row r="4070" spans="1:4" x14ac:dyDescent="0.25">
      <c r="A4070">
        <f t="shared" si="127"/>
        <v>4070</v>
      </c>
      <c r="B4070" t="e">
        <f>IF('Peer Comparison Tool'!$D$11="NR",INDEX('CECL &lt;50B Database'!$A:$A,MATCH(Workings!$A4070,'CECL &lt;50B Database'!$AI:$AI,0)),INDEX('ALLL &lt;50B Database'!$A:$A,MATCH(Workings!$A4070,'ALLL &lt;50B Database'!$AI:$AI,0)))</f>
        <v>#N/A</v>
      </c>
      <c r="C4070" s="3" t="str">
        <f>IFERROR(IFERROR(VLOOKUP($B4070,'CECL &lt;50B Database'!$A:$AA,11,FALSE),VLOOKUP($B4070,'ALLL &lt;50B Database'!$A:$AA,11,FALSE)),"")</f>
        <v/>
      </c>
      <c r="D4070" t="str">
        <f t="shared" si="126"/>
        <v/>
      </c>
    </row>
    <row r="4071" spans="1:4" x14ac:dyDescent="0.25">
      <c r="A4071">
        <f t="shared" si="127"/>
        <v>4071</v>
      </c>
      <c r="B4071" t="e">
        <f>IF('Peer Comparison Tool'!$D$11="NR",INDEX('CECL &lt;50B Database'!$A:$A,MATCH(Workings!$A4071,'CECL &lt;50B Database'!$AI:$AI,0)),INDEX('ALLL &lt;50B Database'!$A:$A,MATCH(Workings!$A4071,'ALLL &lt;50B Database'!$AI:$AI,0)))</f>
        <v>#N/A</v>
      </c>
      <c r="C4071" s="3" t="str">
        <f>IFERROR(IFERROR(VLOOKUP($B4071,'CECL &lt;50B Database'!$A:$AA,11,FALSE),VLOOKUP($B4071,'ALLL &lt;50B Database'!$A:$AA,11,FALSE)),"")</f>
        <v/>
      </c>
      <c r="D4071" t="str">
        <f t="shared" si="126"/>
        <v/>
      </c>
    </row>
    <row r="4072" spans="1:4" x14ac:dyDescent="0.25">
      <c r="A4072">
        <f t="shared" si="127"/>
        <v>4072</v>
      </c>
      <c r="B4072" t="e">
        <f>IF('Peer Comparison Tool'!$D$11="NR",INDEX('CECL &lt;50B Database'!$A:$A,MATCH(Workings!$A4072,'CECL &lt;50B Database'!$AI:$AI,0)),INDEX('ALLL &lt;50B Database'!$A:$A,MATCH(Workings!$A4072,'ALLL &lt;50B Database'!$AI:$AI,0)))</f>
        <v>#N/A</v>
      </c>
      <c r="C4072" s="3" t="str">
        <f>IFERROR(IFERROR(VLOOKUP($B4072,'CECL &lt;50B Database'!$A:$AA,11,FALSE),VLOOKUP($B4072,'ALLL &lt;50B Database'!$A:$AA,11,FALSE)),"")</f>
        <v/>
      </c>
      <c r="D4072" t="str">
        <f t="shared" si="126"/>
        <v/>
      </c>
    </row>
    <row r="4073" spans="1:4" x14ac:dyDescent="0.25">
      <c r="A4073">
        <f t="shared" si="127"/>
        <v>4073</v>
      </c>
      <c r="B4073" t="e">
        <f>IF('Peer Comparison Tool'!$D$11="NR",INDEX('CECL &lt;50B Database'!$A:$A,MATCH(Workings!$A4073,'CECL &lt;50B Database'!$AI:$AI,0)),INDEX('ALLL &lt;50B Database'!$A:$A,MATCH(Workings!$A4073,'ALLL &lt;50B Database'!$AI:$AI,0)))</f>
        <v>#N/A</v>
      </c>
      <c r="C4073" s="3" t="str">
        <f>IFERROR(IFERROR(VLOOKUP($B4073,'CECL &lt;50B Database'!$A:$AA,11,FALSE),VLOOKUP($B4073,'ALLL &lt;50B Database'!$A:$AA,11,FALSE)),"")</f>
        <v/>
      </c>
      <c r="D4073" t="str">
        <f t="shared" si="126"/>
        <v/>
      </c>
    </row>
    <row r="4074" spans="1:4" x14ac:dyDescent="0.25">
      <c r="A4074">
        <f t="shared" si="127"/>
        <v>4074</v>
      </c>
      <c r="B4074" t="e">
        <f>IF('Peer Comparison Tool'!$D$11="NR",INDEX('CECL &lt;50B Database'!$A:$A,MATCH(Workings!$A4074,'CECL &lt;50B Database'!$AI:$AI,0)),INDEX('ALLL &lt;50B Database'!$A:$A,MATCH(Workings!$A4074,'ALLL &lt;50B Database'!$AI:$AI,0)))</f>
        <v>#N/A</v>
      </c>
      <c r="C4074" s="3" t="str">
        <f>IFERROR(IFERROR(VLOOKUP($B4074,'CECL &lt;50B Database'!$A:$AA,11,FALSE),VLOOKUP($B4074,'ALLL &lt;50B Database'!$A:$AA,11,FALSE)),"")</f>
        <v/>
      </c>
      <c r="D4074" t="str">
        <f t="shared" si="126"/>
        <v/>
      </c>
    </row>
    <row r="4075" spans="1:4" x14ac:dyDescent="0.25">
      <c r="A4075">
        <f t="shared" si="127"/>
        <v>4075</v>
      </c>
      <c r="B4075" t="e">
        <f>IF('Peer Comparison Tool'!$D$11="NR",INDEX('CECL &lt;50B Database'!$A:$A,MATCH(Workings!$A4075,'CECL &lt;50B Database'!$AI:$AI,0)),INDEX('ALLL &lt;50B Database'!$A:$A,MATCH(Workings!$A4075,'ALLL &lt;50B Database'!$AI:$AI,0)))</f>
        <v>#N/A</v>
      </c>
      <c r="C4075" s="3" t="str">
        <f>IFERROR(IFERROR(VLOOKUP($B4075,'CECL &lt;50B Database'!$A:$AA,11,FALSE),VLOOKUP($B4075,'ALLL &lt;50B Database'!$A:$AA,11,FALSE)),"")</f>
        <v/>
      </c>
      <c r="D4075" t="str">
        <f t="shared" si="126"/>
        <v/>
      </c>
    </row>
    <row r="4076" spans="1:4" x14ac:dyDescent="0.25">
      <c r="A4076">
        <f t="shared" si="127"/>
        <v>4076</v>
      </c>
      <c r="B4076" t="e">
        <f>IF('Peer Comparison Tool'!$D$11="NR",INDEX('CECL &lt;50B Database'!$A:$A,MATCH(Workings!$A4076,'CECL &lt;50B Database'!$AI:$AI,0)),INDEX('ALLL &lt;50B Database'!$A:$A,MATCH(Workings!$A4076,'ALLL &lt;50B Database'!$AI:$AI,0)))</f>
        <v>#N/A</v>
      </c>
      <c r="C4076" s="3" t="str">
        <f>IFERROR(IFERROR(VLOOKUP($B4076,'CECL &lt;50B Database'!$A:$AA,11,FALSE),VLOOKUP($B4076,'ALLL &lt;50B Database'!$A:$AA,11,FALSE)),"")</f>
        <v/>
      </c>
      <c r="D4076" t="str">
        <f t="shared" si="126"/>
        <v/>
      </c>
    </row>
    <row r="4077" spans="1:4" x14ac:dyDescent="0.25">
      <c r="A4077">
        <f t="shared" si="127"/>
        <v>4077</v>
      </c>
      <c r="B4077" t="e">
        <f>IF('Peer Comparison Tool'!$D$11="NR",INDEX('CECL &lt;50B Database'!$A:$A,MATCH(Workings!$A4077,'CECL &lt;50B Database'!$AI:$AI,0)),INDEX('ALLL &lt;50B Database'!$A:$A,MATCH(Workings!$A4077,'ALLL &lt;50B Database'!$AI:$AI,0)))</f>
        <v>#N/A</v>
      </c>
      <c r="C4077" s="3" t="str">
        <f>IFERROR(IFERROR(VLOOKUP($B4077,'CECL &lt;50B Database'!$A:$AA,11,FALSE),VLOOKUP($B4077,'ALLL &lt;50B Database'!$A:$AA,11,FALSE)),"")</f>
        <v/>
      </c>
      <c r="D4077" t="str">
        <f t="shared" si="126"/>
        <v/>
      </c>
    </row>
    <row r="4078" spans="1:4" x14ac:dyDescent="0.25">
      <c r="A4078">
        <f t="shared" si="127"/>
        <v>4078</v>
      </c>
      <c r="B4078" t="e">
        <f>IF('Peer Comparison Tool'!$D$11="NR",INDEX('CECL &lt;50B Database'!$A:$A,MATCH(Workings!$A4078,'CECL &lt;50B Database'!$AI:$AI,0)),INDEX('ALLL &lt;50B Database'!$A:$A,MATCH(Workings!$A4078,'ALLL &lt;50B Database'!$AI:$AI,0)))</f>
        <v>#N/A</v>
      </c>
      <c r="C4078" s="3" t="str">
        <f>IFERROR(IFERROR(VLOOKUP($B4078,'CECL &lt;50B Database'!$A:$AA,11,FALSE),VLOOKUP($B4078,'ALLL &lt;50B Database'!$A:$AA,11,FALSE)),"")</f>
        <v/>
      </c>
      <c r="D4078" t="str">
        <f t="shared" si="126"/>
        <v/>
      </c>
    </row>
    <row r="4079" spans="1:4" x14ac:dyDescent="0.25">
      <c r="A4079">
        <f t="shared" si="127"/>
        <v>4079</v>
      </c>
      <c r="B4079" t="e">
        <f>IF('Peer Comparison Tool'!$D$11="NR",INDEX('CECL &lt;50B Database'!$A:$A,MATCH(Workings!$A4079,'CECL &lt;50B Database'!$AI:$AI,0)),INDEX('ALLL &lt;50B Database'!$A:$A,MATCH(Workings!$A4079,'ALLL &lt;50B Database'!$AI:$AI,0)))</f>
        <v>#N/A</v>
      </c>
      <c r="C4079" s="3" t="str">
        <f>IFERROR(IFERROR(VLOOKUP($B4079,'CECL &lt;50B Database'!$A:$AA,11,FALSE),VLOOKUP($B4079,'ALLL &lt;50B Database'!$A:$AA,11,FALSE)),"")</f>
        <v/>
      </c>
      <c r="D4079" t="str">
        <f t="shared" si="126"/>
        <v/>
      </c>
    </row>
    <row r="4080" spans="1:4" x14ac:dyDescent="0.25">
      <c r="A4080">
        <f t="shared" si="127"/>
        <v>4080</v>
      </c>
      <c r="B4080" t="e">
        <f>IF('Peer Comparison Tool'!$D$11="NR",INDEX('CECL &lt;50B Database'!$A:$A,MATCH(Workings!$A4080,'CECL &lt;50B Database'!$AI:$AI,0)),INDEX('ALLL &lt;50B Database'!$A:$A,MATCH(Workings!$A4080,'ALLL &lt;50B Database'!$AI:$AI,0)))</f>
        <v>#N/A</v>
      </c>
      <c r="C4080" s="3" t="str">
        <f>IFERROR(IFERROR(VLOOKUP($B4080,'CECL &lt;50B Database'!$A:$AA,11,FALSE),VLOOKUP($B4080,'ALLL &lt;50B Database'!$A:$AA,11,FALSE)),"")</f>
        <v/>
      </c>
      <c r="D4080" t="str">
        <f t="shared" si="126"/>
        <v/>
      </c>
    </row>
    <row r="4081" spans="1:4" x14ac:dyDescent="0.25">
      <c r="A4081">
        <f t="shared" si="127"/>
        <v>4081</v>
      </c>
      <c r="B4081" t="e">
        <f>IF('Peer Comparison Tool'!$D$11="NR",INDEX('CECL &lt;50B Database'!$A:$A,MATCH(Workings!$A4081,'CECL &lt;50B Database'!$AI:$AI,0)),INDEX('ALLL &lt;50B Database'!$A:$A,MATCH(Workings!$A4081,'ALLL &lt;50B Database'!$AI:$AI,0)))</f>
        <v>#N/A</v>
      </c>
      <c r="C4081" s="3" t="str">
        <f>IFERROR(IFERROR(VLOOKUP($B4081,'CECL &lt;50B Database'!$A:$AA,11,FALSE),VLOOKUP($B4081,'ALLL &lt;50B Database'!$A:$AA,11,FALSE)),"")</f>
        <v/>
      </c>
      <c r="D4081" t="str">
        <f t="shared" si="126"/>
        <v/>
      </c>
    </row>
    <row r="4082" spans="1:4" x14ac:dyDescent="0.25">
      <c r="A4082">
        <f t="shared" si="127"/>
        <v>4082</v>
      </c>
      <c r="B4082" t="e">
        <f>IF('Peer Comparison Tool'!$D$11="NR",INDEX('CECL &lt;50B Database'!$A:$A,MATCH(Workings!$A4082,'CECL &lt;50B Database'!$AI:$AI,0)),INDEX('ALLL &lt;50B Database'!$A:$A,MATCH(Workings!$A4082,'ALLL &lt;50B Database'!$AI:$AI,0)))</f>
        <v>#N/A</v>
      </c>
      <c r="C4082" s="3" t="str">
        <f>IFERROR(IFERROR(VLOOKUP($B4082,'CECL &lt;50B Database'!$A:$AA,11,FALSE),VLOOKUP($B4082,'ALLL &lt;50B Database'!$A:$AA,11,FALSE)),"")</f>
        <v/>
      </c>
      <c r="D4082" t="str">
        <f t="shared" si="126"/>
        <v/>
      </c>
    </row>
    <row r="4083" spans="1:4" x14ac:dyDescent="0.25">
      <c r="A4083">
        <f t="shared" si="127"/>
        <v>4083</v>
      </c>
      <c r="B4083" t="e">
        <f>IF('Peer Comparison Tool'!$D$11="NR",INDEX('CECL &lt;50B Database'!$A:$A,MATCH(Workings!$A4083,'CECL &lt;50B Database'!$AI:$AI,0)),INDEX('ALLL &lt;50B Database'!$A:$A,MATCH(Workings!$A4083,'ALLL &lt;50B Database'!$AI:$AI,0)))</f>
        <v>#N/A</v>
      </c>
      <c r="C4083" s="3" t="str">
        <f>IFERROR(IFERROR(VLOOKUP($B4083,'CECL &lt;50B Database'!$A:$AA,11,FALSE),VLOOKUP($B4083,'ALLL &lt;50B Database'!$A:$AA,11,FALSE)),"")</f>
        <v/>
      </c>
      <c r="D4083" t="str">
        <f t="shared" si="126"/>
        <v/>
      </c>
    </row>
    <row r="4084" spans="1:4" x14ac:dyDescent="0.25">
      <c r="A4084">
        <f t="shared" si="127"/>
        <v>4084</v>
      </c>
      <c r="B4084" t="e">
        <f>IF('Peer Comparison Tool'!$D$11="NR",INDEX('CECL &lt;50B Database'!$A:$A,MATCH(Workings!$A4084,'CECL &lt;50B Database'!$AI:$AI,0)),INDEX('ALLL &lt;50B Database'!$A:$A,MATCH(Workings!$A4084,'ALLL &lt;50B Database'!$AI:$AI,0)))</f>
        <v>#N/A</v>
      </c>
      <c r="C4084" s="3" t="str">
        <f>IFERROR(IFERROR(VLOOKUP($B4084,'CECL &lt;50B Database'!$A:$AA,11,FALSE),VLOOKUP($B4084,'ALLL &lt;50B Database'!$A:$AA,11,FALSE)),"")</f>
        <v/>
      </c>
      <c r="D4084" t="str">
        <f t="shared" si="126"/>
        <v/>
      </c>
    </row>
    <row r="4085" spans="1:4" x14ac:dyDescent="0.25">
      <c r="A4085">
        <f t="shared" si="127"/>
        <v>4085</v>
      </c>
      <c r="B4085" t="e">
        <f>IF('Peer Comparison Tool'!$D$11="NR",INDEX('CECL &lt;50B Database'!$A:$A,MATCH(Workings!$A4085,'CECL &lt;50B Database'!$AI:$AI,0)),INDEX('ALLL &lt;50B Database'!$A:$A,MATCH(Workings!$A4085,'ALLL &lt;50B Database'!$AI:$AI,0)))</f>
        <v>#N/A</v>
      </c>
      <c r="C4085" s="3" t="str">
        <f>IFERROR(IFERROR(VLOOKUP($B4085,'CECL &lt;50B Database'!$A:$AA,11,FALSE),VLOOKUP($B4085,'ALLL &lt;50B Database'!$A:$AA,11,FALSE)),"")</f>
        <v/>
      </c>
      <c r="D4085" t="str">
        <f t="shared" si="126"/>
        <v/>
      </c>
    </row>
    <row r="4086" spans="1:4" x14ac:dyDescent="0.25">
      <c r="A4086">
        <f t="shared" si="127"/>
        <v>4086</v>
      </c>
      <c r="B4086" t="e">
        <f>IF('Peer Comparison Tool'!$D$11="NR",INDEX('CECL &lt;50B Database'!$A:$A,MATCH(Workings!$A4086,'CECL &lt;50B Database'!$AI:$AI,0)),INDEX('ALLL &lt;50B Database'!$A:$A,MATCH(Workings!$A4086,'ALLL &lt;50B Database'!$AI:$AI,0)))</f>
        <v>#N/A</v>
      </c>
      <c r="C4086" s="3" t="str">
        <f>IFERROR(IFERROR(VLOOKUP($B4086,'CECL &lt;50B Database'!$A:$AA,11,FALSE),VLOOKUP($B4086,'ALLL &lt;50B Database'!$A:$AA,11,FALSE)),"")</f>
        <v/>
      </c>
      <c r="D4086" t="str">
        <f t="shared" si="126"/>
        <v/>
      </c>
    </row>
    <row r="4087" spans="1:4" x14ac:dyDescent="0.25">
      <c r="A4087">
        <f t="shared" si="127"/>
        <v>4087</v>
      </c>
      <c r="B4087" t="e">
        <f>IF('Peer Comparison Tool'!$D$11="NR",INDEX('CECL &lt;50B Database'!$A:$A,MATCH(Workings!$A4087,'CECL &lt;50B Database'!$AI:$AI,0)),INDEX('ALLL &lt;50B Database'!$A:$A,MATCH(Workings!$A4087,'ALLL &lt;50B Database'!$AI:$AI,0)))</f>
        <v>#N/A</v>
      </c>
      <c r="C4087" s="3" t="str">
        <f>IFERROR(IFERROR(VLOOKUP($B4087,'CECL &lt;50B Database'!$A:$AA,11,FALSE),VLOOKUP($B4087,'ALLL &lt;50B Database'!$A:$AA,11,FALSE)),"")</f>
        <v/>
      </c>
      <c r="D4087" t="str">
        <f t="shared" si="126"/>
        <v/>
      </c>
    </row>
    <row r="4088" spans="1:4" x14ac:dyDescent="0.25">
      <c r="A4088">
        <f t="shared" si="127"/>
        <v>4088</v>
      </c>
      <c r="B4088" t="e">
        <f>IF('Peer Comparison Tool'!$D$11="NR",INDEX('CECL &lt;50B Database'!$A:$A,MATCH(Workings!$A4088,'CECL &lt;50B Database'!$AI:$AI,0)),INDEX('ALLL &lt;50B Database'!$A:$A,MATCH(Workings!$A4088,'ALLL &lt;50B Database'!$AI:$AI,0)))</f>
        <v>#N/A</v>
      </c>
      <c r="C4088" s="3" t="str">
        <f>IFERROR(IFERROR(VLOOKUP($B4088,'CECL &lt;50B Database'!$A:$AA,11,FALSE),VLOOKUP($B4088,'ALLL &lt;50B Database'!$A:$AA,11,FALSE)),"")</f>
        <v/>
      </c>
      <c r="D4088" t="str">
        <f t="shared" si="126"/>
        <v/>
      </c>
    </row>
    <row r="4089" spans="1:4" x14ac:dyDescent="0.25">
      <c r="A4089">
        <f t="shared" si="127"/>
        <v>4089</v>
      </c>
      <c r="B4089" t="e">
        <f>IF('Peer Comparison Tool'!$D$11="NR",INDEX('CECL &lt;50B Database'!$A:$A,MATCH(Workings!$A4089,'CECL &lt;50B Database'!$AI:$AI,0)),INDEX('ALLL &lt;50B Database'!$A:$A,MATCH(Workings!$A4089,'ALLL &lt;50B Database'!$AI:$AI,0)))</f>
        <v>#N/A</v>
      </c>
      <c r="C4089" s="3" t="str">
        <f>IFERROR(IFERROR(VLOOKUP($B4089,'CECL &lt;50B Database'!$A:$AA,11,FALSE),VLOOKUP($B4089,'ALLL &lt;50B Database'!$A:$AA,11,FALSE)),"")</f>
        <v/>
      </c>
      <c r="D4089" t="str">
        <f t="shared" si="126"/>
        <v/>
      </c>
    </row>
    <row r="4090" spans="1:4" x14ac:dyDescent="0.25">
      <c r="A4090">
        <f t="shared" si="127"/>
        <v>4090</v>
      </c>
      <c r="B4090" t="e">
        <f>IF('Peer Comparison Tool'!$D$11="NR",INDEX('CECL &lt;50B Database'!$A:$A,MATCH(Workings!$A4090,'CECL &lt;50B Database'!$AI:$AI,0)),INDEX('ALLL &lt;50B Database'!$A:$A,MATCH(Workings!$A4090,'ALLL &lt;50B Database'!$AI:$AI,0)))</f>
        <v>#N/A</v>
      </c>
      <c r="C4090" s="3" t="str">
        <f>IFERROR(IFERROR(VLOOKUP($B4090,'CECL &lt;50B Database'!$A:$AA,11,FALSE),VLOOKUP($B4090,'ALLL &lt;50B Database'!$A:$AA,11,FALSE)),"")</f>
        <v/>
      </c>
      <c r="D4090" t="str">
        <f t="shared" si="126"/>
        <v/>
      </c>
    </row>
    <row r="4091" spans="1:4" x14ac:dyDescent="0.25">
      <c r="A4091">
        <f t="shared" si="127"/>
        <v>4091</v>
      </c>
      <c r="B4091" t="e">
        <f>IF('Peer Comparison Tool'!$D$11="NR",INDEX('CECL &lt;50B Database'!$A:$A,MATCH(Workings!$A4091,'CECL &lt;50B Database'!$AI:$AI,0)),INDEX('ALLL &lt;50B Database'!$A:$A,MATCH(Workings!$A4091,'ALLL &lt;50B Database'!$AI:$AI,0)))</f>
        <v>#N/A</v>
      </c>
      <c r="C4091" s="3" t="str">
        <f>IFERROR(IFERROR(VLOOKUP($B4091,'CECL &lt;50B Database'!$A:$AA,11,FALSE),VLOOKUP($B4091,'ALLL &lt;50B Database'!$A:$AA,11,FALSE)),"")</f>
        <v/>
      </c>
      <c r="D4091" t="str">
        <f t="shared" si="126"/>
        <v/>
      </c>
    </row>
    <row r="4092" spans="1:4" x14ac:dyDescent="0.25">
      <c r="A4092">
        <f t="shared" si="127"/>
        <v>4092</v>
      </c>
      <c r="B4092" t="e">
        <f>IF('Peer Comparison Tool'!$D$11="NR",INDEX('CECL &lt;50B Database'!$A:$A,MATCH(Workings!$A4092,'CECL &lt;50B Database'!$AI:$AI,0)),INDEX('ALLL &lt;50B Database'!$A:$A,MATCH(Workings!$A4092,'ALLL &lt;50B Database'!$AI:$AI,0)))</f>
        <v>#N/A</v>
      </c>
      <c r="C4092" s="3" t="str">
        <f>IFERROR(IFERROR(VLOOKUP($B4092,'CECL &lt;50B Database'!$A:$AA,11,FALSE),VLOOKUP($B4092,'ALLL &lt;50B Database'!$A:$AA,11,FALSE)),"")</f>
        <v/>
      </c>
      <c r="D4092" t="str">
        <f t="shared" si="126"/>
        <v/>
      </c>
    </row>
    <row r="4093" spans="1:4" x14ac:dyDescent="0.25">
      <c r="A4093">
        <f t="shared" si="127"/>
        <v>4093</v>
      </c>
      <c r="B4093" t="e">
        <f>IF('Peer Comparison Tool'!$D$11="NR",INDEX('CECL &lt;50B Database'!$A:$A,MATCH(Workings!$A4093,'CECL &lt;50B Database'!$AI:$AI,0)),INDEX('ALLL &lt;50B Database'!$A:$A,MATCH(Workings!$A4093,'ALLL &lt;50B Database'!$AI:$AI,0)))</f>
        <v>#N/A</v>
      </c>
      <c r="C4093" s="3" t="str">
        <f>IFERROR(IFERROR(VLOOKUP($B4093,'CECL &lt;50B Database'!$A:$AA,11,FALSE),VLOOKUP($B4093,'ALLL &lt;50B Database'!$A:$AA,11,FALSE)),"")</f>
        <v/>
      </c>
      <c r="D4093" t="str">
        <f t="shared" si="126"/>
        <v/>
      </c>
    </row>
    <row r="4094" spans="1:4" x14ac:dyDescent="0.25">
      <c r="A4094">
        <f t="shared" si="127"/>
        <v>4094</v>
      </c>
      <c r="B4094" t="e">
        <f>IF('Peer Comparison Tool'!$D$11="NR",INDEX('CECL &lt;50B Database'!$A:$A,MATCH(Workings!$A4094,'CECL &lt;50B Database'!$AI:$AI,0)),INDEX('ALLL &lt;50B Database'!$A:$A,MATCH(Workings!$A4094,'ALLL &lt;50B Database'!$AI:$AI,0)))</f>
        <v>#N/A</v>
      </c>
      <c r="C4094" s="3" t="str">
        <f>IFERROR(IFERROR(VLOOKUP($B4094,'CECL &lt;50B Database'!$A:$AA,11,FALSE),VLOOKUP($B4094,'ALLL &lt;50B Database'!$A:$AA,11,FALSE)),"")</f>
        <v/>
      </c>
      <c r="D4094" t="str">
        <f t="shared" si="126"/>
        <v/>
      </c>
    </row>
    <row r="4095" spans="1:4" x14ac:dyDescent="0.25">
      <c r="A4095">
        <f t="shared" si="127"/>
        <v>4095</v>
      </c>
      <c r="B4095" t="e">
        <f>IF('Peer Comparison Tool'!$D$11="NR",INDEX('CECL &lt;50B Database'!$A:$A,MATCH(Workings!$A4095,'CECL &lt;50B Database'!$AI:$AI,0)),INDEX('ALLL &lt;50B Database'!$A:$A,MATCH(Workings!$A4095,'ALLL &lt;50B Database'!$AI:$AI,0)))</f>
        <v>#N/A</v>
      </c>
      <c r="C4095" s="3" t="str">
        <f>IFERROR(IFERROR(VLOOKUP($B4095,'CECL &lt;50B Database'!$A:$AA,11,FALSE),VLOOKUP($B4095,'ALLL &lt;50B Database'!$A:$AA,11,FALSE)),"")</f>
        <v/>
      </c>
      <c r="D4095" t="str">
        <f t="shared" si="126"/>
        <v/>
      </c>
    </row>
    <row r="4096" spans="1:4" x14ac:dyDescent="0.25">
      <c r="A4096">
        <f t="shared" si="127"/>
        <v>4096</v>
      </c>
      <c r="B4096" t="e">
        <f>IF('Peer Comparison Tool'!$D$11="NR",INDEX('CECL &lt;50B Database'!$A:$A,MATCH(Workings!$A4096,'CECL &lt;50B Database'!$AI:$AI,0)),INDEX('ALLL &lt;50B Database'!$A:$A,MATCH(Workings!$A4096,'ALLL &lt;50B Database'!$AI:$AI,0)))</f>
        <v>#N/A</v>
      </c>
      <c r="C4096" s="3" t="str">
        <f>IFERROR(IFERROR(VLOOKUP($B4096,'CECL &lt;50B Database'!$A:$AA,11,FALSE),VLOOKUP($B4096,'ALLL &lt;50B Database'!$A:$AA,11,FALSE)),"")</f>
        <v/>
      </c>
      <c r="D4096" t="str">
        <f t="shared" si="126"/>
        <v/>
      </c>
    </row>
    <row r="4097" spans="1:4" x14ac:dyDescent="0.25">
      <c r="A4097">
        <f t="shared" si="127"/>
        <v>4097</v>
      </c>
      <c r="B4097" t="e">
        <f>IF('Peer Comparison Tool'!$D$11="NR",INDEX('CECL &lt;50B Database'!$A:$A,MATCH(Workings!$A4097,'CECL &lt;50B Database'!$AI:$AI,0)),INDEX('ALLL &lt;50B Database'!$A:$A,MATCH(Workings!$A4097,'ALLL &lt;50B Database'!$AI:$AI,0)))</f>
        <v>#N/A</v>
      </c>
      <c r="C4097" s="3" t="str">
        <f>IFERROR(IFERROR(VLOOKUP($B4097,'CECL &lt;50B Database'!$A:$AA,11,FALSE),VLOOKUP($B4097,'ALLL &lt;50B Database'!$A:$AA,11,FALSE)),"")</f>
        <v/>
      </c>
      <c r="D4097" t="str">
        <f t="shared" si="126"/>
        <v/>
      </c>
    </row>
    <row r="4098" spans="1:4" x14ac:dyDescent="0.25">
      <c r="A4098">
        <f t="shared" si="127"/>
        <v>4098</v>
      </c>
      <c r="B4098" t="e">
        <f>IF('Peer Comparison Tool'!$D$11="NR",INDEX('CECL &lt;50B Database'!$A:$A,MATCH(Workings!$A4098,'CECL &lt;50B Database'!$AI:$AI,0)),INDEX('ALLL &lt;50B Database'!$A:$A,MATCH(Workings!$A4098,'ALLL &lt;50B Database'!$AI:$AI,0)))</f>
        <v>#N/A</v>
      </c>
      <c r="C4098" s="3" t="str">
        <f>IFERROR(IFERROR(VLOOKUP($B4098,'CECL &lt;50B Database'!$A:$AA,11,FALSE),VLOOKUP($B4098,'ALLL &lt;50B Database'!$A:$AA,11,FALSE)),"")</f>
        <v/>
      </c>
      <c r="D4098" t="str">
        <f t="shared" ref="D4098:D4161" si="128">IFERROR(RANK($C4098,$C$1:$C$5000,0),"")</f>
        <v/>
      </c>
    </row>
    <row r="4099" spans="1:4" x14ac:dyDescent="0.25">
      <c r="A4099">
        <f t="shared" si="127"/>
        <v>4099</v>
      </c>
      <c r="B4099" t="e">
        <f>IF('Peer Comparison Tool'!$D$11="NR",INDEX('CECL &lt;50B Database'!$A:$A,MATCH(Workings!$A4099,'CECL &lt;50B Database'!$AI:$AI,0)),INDEX('ALLL &lt;50B Database'!$A:$A,MATCH(Workings!$A4099,'ALLL &lt;50B Database'!$AI:$AI,0)))</f>
        <v>#N/A</v>
      </c>
      <c r="C4099" s="3" t="str">
        <f>IFERROR(IFERROR(VLOOKUP($B4099,'CECL &lt;50B Database'!$A:$AA,11,FALSE),VLOOKUP($B4099,'ALLL &lt;50B Database'!$A:$AA,11,FALSE)),"")</f>
        <v/>
      </c>
      <c r="D4099" t="str">
        <f t="shared" si="128"/>
        <v/>
      </c>
    </row>
    <row r="4100" spans="1:4" x14ac:dyDescent="0.25">
      <c r="A4100">
        <f t="shared" ref="A4100:A4163" si="129">A4099+1</f>
        <v>4100</v>
      </c>
      <c r="B4100" t="e">
        <f>IF('Peer Comparison Tool'!$D$11="NR",INDEX('CECL &lt;50B Database'!$A:$A,MATCH(Workings!$A4100,'CECL &lt;50B Database'!$AI:$AI,0)),INDEX('ALLL &lt;50B Database'!$A:$A,MATCH(Workings!$A4100,'ALLL &lt;50B Database'!$AI:$AI,0)))</f>
        <v>#N/A</v>
      </c>
      <c r="C4100" s="3" t="str">
        <f>IFERROR(IFERROR(VLOOKUP($B4100,'CECL &lt;50B Database'!$A:$AA,11,FALSE),VLOOKUP($B4100,'ALLL &lt;50B Database'!$A:$AA,11,FALSE)),"")</f>
        <v/>
      </c>
      <c r="D4100" t="str">
        <f t="shared" si="128"/>
        <v/>
      </c>
    </row>
    <row r="4101" spans="1:4" x14ac:dyDescent="0.25">
      <c r="A4101">
        <f t="shared" si="129"/>
        <v>4101</v>
      </c>
      <c r="B4101" t="e">
        <f>IF('Peer Comparison Tool'!$D$11="NR",INDEX('CECL &lt;50B Database'!$A:$A,MATCH(Workings!$A4101,'CECL &lt;50B Database'!$AI:$AI,0)),INDEX('ALLL &lt;50B Database'!$A:$A,MATCH(Workings!$A4101,'ALLL &lt;50B Database'!$AI:$AI,0)))</f>
        <v>#N/A</v>
      </c>
      <c r="C4101" s="3" t="str">
        <f>IFERROR(IFERROR(VLOOKUP($B4101,'CECL &lt;50B Database'!$A:$AA,11,FALSE),VLOOKUP($B4101,'ALLL &lt;50B Database'!$A:$AA,11,FALSE)),"")</f>
        <v/>
      </c>
      <c r="D4101" t="str">
        <f t="shared" si="128"/>
        <v/>
      </c>
    </row>
    <row r="4102" spans="1:4" x14ac:dyDescent="0.25">
      <c r="A4102">
        <f t="shared" si="129"/>
        <v>4102</v>
      </c>
      <c r="B4102" t="e">
        <f>IF('Peer Comparison Tool'!$D$11="NR",INDEX('CECL &lt;50B Database'!$A:$A,MATCH(Workings!$A4102,'CECL &lt;50B Database'!$AI:$AI,0)),INDEX('ALLL &lt;50B Database'!$A:$A,MATCH(Workings!$A4102,'ALLL &lt;50B Database'!$AI:$AI,0)))</f>
        <v>#N/A</v>
      </c>
      <c r="C4102" s="3" t="str">
        <f>IFERROR(IFERROR(VLOOKUP($B4102,'CECL &lt;50B Database'!$A:$AA,11,FALSE),VLOOKUP($B4102,'ALLL &lt;50B Database'!$A:$AA,11,FALSE)),"")</f>
        <v/>
      </c>
      <c r="D4102" t="str">
        <f t="shared" si="128"/>
        <v/>
      </c>
    </row>
    <row r="4103" spans="1:4" x14ac:dyDescent="0.25">
      <c r="A4103">
        <f t="shared" si="129"/>
        <v>4103</v>
      </c>
      <c r="B4103" t="e">
        <f>IF('Peer Comparison Tool'!$D$11="NR",INDEX('CECL &lt;50B Database'!$A:$A,MATCH(Workings!$A4103,'CECL &lt;50B Database'!$AI:$AI,0)),INDEX('ALLL &lt;50B Database'!$A:$A,MATCH(Workings!$A4103,'ALLL &lt;50B Database'!$AI:$AI,0)))</f>
        <v>#N/A</v>
      </c>
      <c r="C4103" s="3" t="str">
        <f>IFERROR(IFERROR(VLOOKUP($B4103,'CECL &lt;50B Database'!$A:$AA,11,FALSE),VLOOKUP($B4103,'ALLL &lt;50B Database'!$A:$AA,11,FALSE)),"")</f>
        <v/>
      </c>
      <c r="D4103" t="str">
        <f t="shared" si="128"/>
        <v/>
      </c>
    </row>
    <row r="4104" spans="1:4" x14ac:dyDescent="0.25">
      <c r="A4104">
        <f t="shared" si="129"/>
        <v>4104</v>
      </c>
      <c r="B4104" t="e">
        <f>IF('Peer Comparison Tool'!$D$11="NR",INDEX('CECL &lt;50B Database'!$A:$A,MATCH(Workings!$A4104,'CECL &lt;50B Database'!$AI:$AI,0)),INDEX('ALLL &lt;50B Database'!$A:$A,MATCH(Workings!$A4104,'ALLL &lt;50B Database'!$AI:$AI,0)))</f>
        <v>#N/A</v>
      </c>
      <c r="C4104" s="3" t="str">
        <f>IFERROR(IFERROR(VLOOKUP($B4104,'CECL &lt;50B Database'!$A:$AA,11,FALSE),VLOOKUP($B4104,'ALLL &lt;50B Database'!$A:$AA,11,FALSE)),"")</f>
        <v/>
      </c>
      <c r="D4104" t="str">
        <f t="shared" si="128"/>
        <v/>
      </c>
    </row>
    <row r="4105" spans="1:4" x14ac:dyDescent="0.25">
      <c r="A4105">
        <f t="shared" si="129"/>
        <v>4105</v>
      </c>
      <c r="B4105" t="e">
        <f>IF('Peer Comparison Tool'!$D$11="NR",INDEX('CECL &lt;50B Database'!$A:$A,MATCH(Workings!$A4105,'CECL &lt;50B Database'!$AI:$AI,0)),INDEX('ALLL &lt;50B Database'!$A:$A,MATCH(Workings!$A4105,'ALLL &lt;50B Database'!$AI:$AI,0)))</f>
        <v>#N/A</v>
      </c>
      <c r="C4105" s="3" t="str">
        <f>IFERROR(IFERROR(VLOOKUP($B4105,'CECL &lt;50B Database'!$A:$AA,11,FALSE),VLOOKUP($B4105,'ALLL &lt;50B Database'!$A:$AA,11,FALSE)),"")</f>
        <v/>
      </c>
      <c r="D4105" t="str">
        <f t="shared" si="128"/>
        <v/>
      </c>
    </row>
    <row r="4106" spans="1:4" x14ac:dyDescent="0.25">
      <c r="A4106">
        <f t="shared" si="129"/>
        <v>4106</v>
      </c>
      <c r="B4106" t="e">
        <f>IF('Peer Comparison Tool'!$D$11="NR",INDEX('CECL &lt;50B Database'!$A:$A,MATCH(Workings!$A4106,'CECL &lt;50B Database'!$AI:$AI,0)),INDEX('ALLL &lt;50B Database'!$A:$A,MATCH(Workings!$A4106,'ALLL &lt;50B Database'!$AI:$AI,0)))</f>
        <v>#N/A</v>
      </c>
      <c r="C4106" s="3" t="str">
        <f>IFERROR(IFERROR(VLOOKUP($B4106,'CECL &lt;50B Database'!$A:$AA,11,FALSE),VLOOKUP($B4106,'ALLL &lt;50B Database'!$A:$AA,11,FALSE)),"")</f>
        <v/>
      </c>
      <c r="D4106" t="str">
        <f t="shared" si="128"/>
        <v/>
      </c>
    </row>
    <row r="4107" spans="1:4" x14ac:dyDescent="0.25">
      <c r="A4107">
        <f t="shared" si="129"/>
        <v>4107</v>
      </c>
      <c r="B4107" t="e">
        <f>IF('Peer Comparison Tool'!$D$11="NR",INDEX('CECL &lt;50B Database'!$A:$A,MATCH(Workings!$A4107,'CECL &lt;50B Database'!$AI:$AI,0)),INDEX('ALLL &lt;50B Database'!$A:$A,MATCH(Workings!$A4107,'ALLL &lt;50B Database'!$AI:$AI,0)))</f>
        <v>#N/A</v>
      </c>
      <c r="C4107" s="3" t="str">
        <f>IFERROR(IFERROR(VLOOKUP($B4107,'CECL &lt;50B Database'!$A:$AA,11,FALSE),VLOOKUP($B4107,'ALLL &lt;50B Database'!$A:$AA,11,FALSE)),"")</f>
        <v/>
      </c>
      <c r="D4107" t="str">
        <f t="shared" si="128"/>
        <v/>
      </c>
    </row>
    <row r="4108" spans="1:4" x14ac:dyDescent="0.25">
      <c r="A4108">
        <f t="shared" si="129"/>
        <v>4108</v>
      </c>
      <c r="B4108" t="e">
        <f>IF('Peer Comparison Tool'!$D$11="NR",INDEX('CECL &lt;50B Database'!$A:$A,MATCH(Workings!$A4108,'CECL &lt;50B Database'!$AI:$AI,0)),INDEX('ALLL &lt;50B Database'!$A:$A,MATCH(Workings!$A4108,'ALLL &lt;50B Database'!$AI:$AI,0)))</f>
        <v>#N/A</v>
      </c>
      <c r="C4108" s="3" t="str">
        <f>IFERROR(IFERROR(VLOOKUP($B4108,'CECL &lt;50B Database'!$A:$AA,11,FALSE),VLOOKUP($B4108,'ALLL &lt;50B Database'!$A:$AA,11,FALSE)),"")</f>
        <v/>
      </c>
      <c r="D4108" t="str">
        <f t="shared" si="128"/>
        <v/>
      </c>
    </row>
    <row r="4109" spans="1:4" x14ac:dyDescent="0.25">
      <c r="A4109">
        <f t="shared" si="129"/>
        <v>4109</v>
      </c>
      <c r="B4109" t="e">
        <f>IF('Peer Comparison Tool'!$D$11="NR",INDEX('CECL &lt;50B Database'!$A:$A,MATCH(Workings!$A4109,'CECL &lt;50B Database'!$AI:$AI,0)),INDEX('ALLL &lt;50B Database'!$A:$A,MATCH(Workings!$A4109,'ALLL &lt;50B Database'!$AI:$AI,0)))</f>
        <v>#N/A</v>
      </c>
      <c r="C4109" s="3" t="str">
        <f>IFERROR(IFERROR(VLOOKUP($B4109,'CECL &lt;50B Database'!$A:$AA,11,FALSE),VLOOKUP($B4109,'ALLL &lt;50B Database'!$A:$AA,11,FALSE)),"")</f>
        <v/>
      </c>
      <c r="D4109" t="str">
        <f t="shared" si="128"/>
        <v/>
      </c>
    </row>
    <row r="4110" spans="1:4" x14ac:dyDescent="0.25">
      <c r="A4110">
        <f t="shared" si="129"/>
        <v>4110</v>
      </c>
      <c r="B4110" t="e">
        <f>IF('Peer Comparison Tool'!$D$11="NR",INDEX('CECL &lt;50B Database'!$A:$A,MATCH(Workings!$A4110,'CECL &lt;50B Database'!$AI:$AI,0)),INDEX('ALLL &lt;50B Database'!$A:$A,MATCH(Workings!$A4110,'ALLL &lt;50B Database'!$AI:$AI,0)))</f>
        <v>#N/A</v>
      </c>
      <c r="C4110" s="3" t="str">
        <f>IFERROR(IFERROR(VLOOKUP($B4110,'CECL &lt;50B Database'!$A:$AA,11,FALSE),VLOOKUP($B4110,'ALLL &lt;50B Database'!$A:$AA,11,FALSE)),"")</f>
        <v/>
      </c>
      <c r="D4110" t="str">
        <f t="shared" si="128"/>
        <v/>
      </c>
    </row>
    <row r="4111" spans="1:4" x14ac:dyDescent="0.25">
      <c r="A4111">
        <f t="shared" si="129"/>
        <v>4111</v>
      </c>
      <c r="B4111" t="e">
        <f>IF('Peer Comparison Tool'!$D$11="NR",INDEX('CECL &lt;50B Database'!$A:$A,MATCH(Workings!$A4111,'CECL &lt;50B Database'!$AI:$AI,0)),INDEX('ALLL &lt;50B Database'!$A:$A,MATCH(Workings!$A4111,'ALLL &lt;50B Database'!$AI:$AI,0)))</f>
        <v>#N/A</v>
      </c>
      <c r="C4111" s="3" t="str">
        <f>IFERROR(IFERROR(VLOOKUP($B4111,'CECL &lt;50B Database'!$A:$AA,11,FALSE),VLOOKUP($B4111,'ALLL &lt;50B Database'!$A:$AA,11,FALSE)),"")</f>
        <v/>
      </c>
      <c r="D4111" t="str">
        <f t="shared" si="128"/>
        <v/>
      </c>
    </row>
    <row r="4112" spans="1:4" x14ac:dyDescent="0.25">
      <c r="A4112">
        <f t="shared" si="129"/>
        <v>4112</v>
      </c>
      <c r="B4112" t="e">
        <f>IF('Peer Comparison Tool'!$D$11="NR",INDEX('CECL &lt;50B Database'!$A:$A,MATCH(Workings!$A4112,'CECL &lt;50B Database'!$AI:$AI,0)),INDEX('ALLL &lt;50B Database'!$A:$A,MATCH(Workings!$A4112,'ALLL &lt;50B Database'!$AI:$AI,0)))</f>
        <v>#N/A</v>
      </c>
      <c r="C4112" s="3" t="str">
        <f>IFERROR(IFERROR(VLOOKUP($B4112,'CECL &lt;50B Database'!$A:$AA,11,FALSE),VLOOKUP($B4112,'ALLL &lt;50B Database'!$A:$AA,11,FALSE)),"")</f>
        <v/>
      </c>
      <c r="D4112" t="str">
        <f t="shared" si="128"/>
        <v/>
      </c>
    </row>
    <row r="4113" spans="1:4" x14ac:dyDescent="0.25">
      <c r="A4113">
        <f t="shared" si="129"/>
        <v>4113</v>
      </c>
      <c r="B4113" t="e">
        <f>IF('Peer Comparison Tool'!$D$11="NR",INDEX('CECL &lt;50B Database'!$A:$A,MATCH(Workings!$A4113,'CECL &lt;50B Database'!$AI:$AI,0)),INDEX('ALLL &lt;50B Database'!$A:$A,MATCH(Workings!$A4113,'ALLL &lt;50B Database'!$AI:$AI,0)))</f>
        <v>#N/A</v>
      </c>
      <c r="C4113" s="3" t="str">
        <f>IFERROR(IFERROR(VLOOKUP($B4113,'CECL &lt;50B Database'!$A:$AA,11,FALSE),VLOOKUP($B4113,'ALLL &lt;50B Database'!$A:$AA,11,FALSE)),"")</f>
        <v/>
      </c>
      <c r="D4113" t="str">
        <f t="shared" si="128"/>
        <v/>
      </c>
    </row>
    <row r="4114" spans="1:4" x14ac:dyDescent="0.25">
      <c r="A4114">
        <f t="shared" si="129"/>
        <v>4114</v>
      </c>
      <c r="B4114" t="e">
        <f>IF('Peer Comparison Tool'!$D$11="NR",INDEX('CECL &lt;50B Database'!$A:$A,MATCH(Workings!$A4114,'CECL &lt;50B Database'!$AI:$AI,0)),INDEX('ALLL &lt;50B Database'!$A:$A,MATCH(Workings!$A4114,'ALLL &lt;50B Database'!$AI:$AI,0)))</f>
        <v>#N/A</v>
      </c>
      <c r="C4114" s="3" t="str">
        <f>IFERROR(IFERROR(VLOOKUP($B4114,'CECL &lt;50B Database'!$A:$AA,11,FALSE),VLOOKUP($B4114,'ALLL &lt;50B Database'!$A:$AA,11,FALSE)),"")</f>
        <v/>
      </c>
      <c r="D4114" t="str">
        <f t="shared" si="128"/>
        <v/>
      </c>
    </row>
    <row r="4115" spans="1:4" x14ac:dyDescent="0.25">
      <c r="A4115">
        <f t="shared" si="129"/>
        <v>4115</v>
      </c>
      <c r="B4115" t="e">
        <f>IF('Peer Comparison Tool'!$D$11="NR",INDEX('CECL &lt;50B Database'!$A:$A,MATCH(Workings!$A4115,'CECL &lt;50B Database'!$AI:$AI,0)),INDEX('ALLL &lt;50B Database'!$A:$A,MATCH(Workings!$A4115,'ALLL &lt;50B Database'!$AI:$AI,0)))</f>
        <v>#N/A</v>
      </c>
      <c r="C4115" s="3" t="str">
        <f>IFERROR(IFERROR(VLOOKUP($B4115,'CECL &lt;50B Database'!$A:$AA,11,FALSE),VLOOKUP($B4115,'ALLL &lt;50B Database'!$A:$AA,11,FALSE)),"")</f>
        <v/>
      </c>
      <c r="D4115" t="str">
        <f t="shared" si="128"/>
        <v/>
      </c>
    </row>
    <row r="4116" spans="1:4" x14ac:dyDescent="0.25">
      <c r="A4116">
        <f t="shared" si="129"/>
        <v>4116</v>
      </c>
      <c r="B4116" t="e">
        <f>IF('Peer Comparison Tool'!$D$11="NR",INDEX('CECL &lt;50B Database'!$A:$A,MATCH(Workings!$A4116,'CECL &lt;50B Database'!$AI:$AI,0)),INDEX('ALLL &lt;50B Database'!$A:$A,MATCH(Workings!$A4116,'ALLL &lt;50B Database'!$AI:$AI,0)))</f>
        <v>#N/A</v>
      </c>
      <c r="C4116" s="3" t="str">
        <f>IFERROR(IFERROR(VLOOKUP($B4116,'CECL &lt;50B Database'!$A:$AA,11,FALSE),VLOOKUP($B4116,'ALLL &lt;50B Database'!$A:$AA,11,FALSE)),"")</f>
        <v/>
      </c>
      <c r="D4116" t="str">
        <f t="shared" si="128"/>
        <v/>
      </c>
    </row>
    <row r="4117" spans="1:4" x14ac:dyDescent="0.25">
      <c r="A4117">
        <f t="shared" si="129"/>
        <v>4117</v>
      </c>
      <c r="B4117" t="e">
        <f>IF('Peer Comparison Tool'!$D$11="NR",INDEX('CECL &lt;50B Database'!$A:$A,MATCH(Workings!$A4117,'CECL &lt;50B Database'!$AI:$AI,0)),INDEX('ALLL &lt;50B Database'!$A:$A,MATCH(Workings!$A4117,'ALLL &lt;50B Database'!$AI:$AI,0)))</f>
        <v>#N/A</v>
      </c>
      <c r="C4117" s="3" t="str">
        <f>IFERROR(IFERROR(VLOOKUP($B4117,'CECL &lt;50B Database'!$A:$AA,11,FALSE),VLOOKUP($B4117,'ALLL &lt;50B Database'!$A:$AA,11,FALSE)),"")</f>
        <v/>
      </c>
      <c r="D4117" t="str">
        <f t="shared" si="128"/>
        <v/>
      </c>
    </row>
    <row r="4118" spans="1:4" x14ac:dyDescent="0.25">
      <c r="A4118">
        <f t="shared" si="129"/>
        <v>4118</v>
      </c>
      <c r="B4118" t="e">
        <f>IF('Peer Comparison Tool'!$D$11="NR",INDEX('CECL &lt;50B Database'!$A:$A,MATCH(Workings!$A4118,'CECL &lt;50B Database'!$AI:$AI,0)),INDEX('ALLL &lt;50B Database'!$A:$A,MATCH(Workings!$A4118,'ALLL &lt;50B Database'!$AI:$AI,0)))</f>
        <v>#N/A</v>
      </c>
      <c r="C4118" s="3" t="str">
        <f>IFERROR(IFERROR(VLOOKUP($B4118,'CECL &lt;50B Database'!$A:$AA,11,FALSE),VLOOKUP($B4118,'ALLL &lt;50B Database'!$A:$AA,11,FALSE)),"")</f>
        <v/>
      </c>
      <c r="D4118" t="str">
        <f t="shared" si="128"/>
        <v/>
      </c>
    </row>
    <row r="4119" spans="1:4" x14ac:dyDescent="0.25">
      <c r="A4119">
        <f t="shared" si="129"/>
        <v>4119</v>
      </c>
      <c r="B4119" t="e">
        <f>IF('Peer Comparison Tool'!$D$11="NR",INDEX('CECL &lt;50B Database'!$A:$A,MATCH(Workings!$A4119,'CECL &lt;50B Database'!$AI:$AI,0)),INDEX('ALLL &lt;50B Database'!$A:$A,MATCH(Workings!$A4119,'ALLL &lt;50B Database'!$AI:$AI,0)))</f>
        <v>#N/A</v>
      </c>
      <c r="C4119" s="3" t="str">
        <f>IFERROR(IFERROR(VLOOKUP($B4119,'CECL &lt;50B Database'!$A:$AA,11,FALSE),VLOOKUP($B4119,'ALLL &lt;50B Database'!$A:$AA,11,FALSE)),"")</f>
        <v/>
      </c>
      <c r="D4119" t="str">
        <f t="shared" si="128"/>
        <v/>
      </c>
    </row>
    <row r="4120" spans="1:4" x14ac:dyDescent="0.25">
      <c r="A4120">
        <f t="shared" si="129"/>
        <v>4120</v>
      </c>
      <c r="B4120" t="e">
        <f>IF('Peer Comparison Tool'!$D$11="NR",INDEX('CECL &lt;50B Database'!$A:$A,MATCH(Workings!$A4120,'CECL &lt;50B Database'!$AI:$AI,0)),INDEX('ALLL &lt;50B Database'!$A:$A,MATCH(Workings!$A4120,'ALLL &lt;50B Database'!$AI:$AI,0)))</f>
        <v>#N/A</v>
      </c>
      <c r="C4120" s="3" t="str">
        <f>IFERROR(IFERROR(VLOOKUP($B4120,'CECL &lt;50B Database'!$A:$AA,11,FALSE),VLOOKUP($B4120,'ALLL &lt;50B Database'!$A:$AA,11,FALSE)),"")</f>
        <v/>
      </c>
      <c r="D4120" t="str">
        <f t="shared" si="128"/>
        <v/>
      </c>
    </row>
    <row r="4121" spans="1:4" x14ac:dyDescent="0.25">
      <c r="A4121">
        <f t="shared" si="129"/>
        <v>4121</v>
      </c>
      <c r="B4121" t="e">
        <f>IF('Peer Comparison Tool'!$D$11="NR",INDEX('CECL &lt;50B Database'!$A:$A,MATCH(Workings!$A4121,'CECL &lt;50B Database'!$AI:$AI,0)),INDEX('ALLL &lt;50B Database'!$A:$A,MATCH(Workings!$A4121,'ALLL &lt;50B Database'!$AI:$AI,0)))</f>
        <v>#N/A</v>
      </c>
      <c r="C4121" s="3" t="str">
        <f>IFERROR(IFERROR(VLOOKUP($B4121,'CECL &lt;50B Database'!$A:$AA,11,FALSE),VLOOKUP($B4121,'ALLL &lt;50B Database'!$A:$AA,11,FALSE)),"")</f>
        <v/>
      </c>
      <c r="D4121" t="str">
        <f t="shared" si="128"/>
        <v/>
      </c>
    </row>
    <row r="4122" spans="1:4" x14ac:dyDescent="0.25">
      <c r="A4122">
        <f t="shared" si="129"/>
        <v>4122</v>
      </c>
      <c r="B4122" t="e">
        <f>IF('Peer Comparison Tool'!$D$11="NR",INDEX('CECL &lt;50B Database'!$A:$A,MATCH(Workings!$A4122,'CECL &lt;50B Database'!$AI:$AI,0)),INDEX('ALLL &lt;50B Database'!$A:$A,MATCH(Workings!$A4122,'ALLL &lt;50B Database'!$AI:$AI,0)))</f>
        <v>#N/A</v>
      </c>
      <c r="C4122" s="3" t="str">
        <f>IFERROR(IFERROR(VLOOKUP($B4122,'CECL &lt;50B Database'!$A:$AA,11,FALSE),VLOOKUP($B4122,'ALLL &lt;50B Database'!$A:$AA,11,FALSE)),"")</f>
        <v/>
      </c>
      <c r="D4122" t="str">
        <f t="shared" si="128"/>
        <v/>
      </c>
    </row>
    <row r="4123" spans="1:4" x14ac:dyDescent="0.25">
      <c r="A4123">
        <f t="shared" si="129"/>
        <v>4123</v>
      </c>
      <c r="B4123" t="e">
        <f>IF('Peer Comparison Tool'!$D$11="NR",INDEX('CECL &lt;50B Database'!$A:$A,MATCH(Workings!$A4123,'CECL &lt;50B Database'!$AI:$AI,0)),INDEX('ALLL &lt;50B Database'!$A:$A,MATCH(Workings!$A4123,'ALLL &lt;50B Database'!$AI:$AI,0)))</f>
        <v>#N/A</v>
      </c>
      <c r="C4123" s="3" t="str">
        <f>IFERROR(IFERROR(VLOOKUP($B4123,'CECL &lt;50B Database'!$A:$AA,11,FALSE),VLOOKUP($B4123,'ALLL &lt;50B Database'!$A:$AA,11,FALSE)),"")</f>
        <v/>
      </c>
      <c r="D4123" t="str">
        <f t="shared" si="128"/>
        <v/>
      </c>
    </row>
    <row r="4124" spans="1:4" x14ac:dyDescent="0.25">
      <c r="A4124">
        <f t="shared" si="129"/>
        <v>4124</v>
      </c>
      <c r="B4124" t="e">
        <f>IF('Peer Comparison Tool'!$D$11="NR",INDEX('CECL &lt;50B Database'!$A:$A,MATCH(Workings!$A4124,'CECL &lt;50B Database'!$AI:$AI,0)),INDEX('ALLL &lt;50B Database'!$A:$A,MATCH(Workings!$A4124,'ALLL &lt;50B Database'!$AI:$AI,0)))</f>
        <v>#N/A</v>
      </c>
      <c r="C4124" s="3" t="str">
        <f>IFERROR(IFERROR(VLOOKUP($B4124,'CECL &lt;50B Database'!$A:$AA,11,FALSE),VLOOKUP($B4124,'ALLL &lt;50B Database'!$A:$AA,11,FALSE)),"")</f>
        <v/>
      </c>
      <c r="D4124" t="str">
        <f t="shared" si="128"/>
        <v/>
      </c>
    </row>
    <row r="4125" spans="1:4" x14ac:dyDescent="0.25">
      <c r="A4125">
        <f t="shared" si="129"/>
        <v>4125</v>
      </c>
      <c r="B4125" t="e">
        <f>IF('Peer Comparison Tool'!$D$11="NR",INDEX('CECL &lt;50B Database'!$A:$A,MATCH(Workings!$A4125,'CECL &lt;50B Database'!$AI:$AI,0)),INDEX('ALLL &lt;50B Database'!$A:$A,MATCH(Workings!$A4125,'ALLL &lt;50B Database'!$AI:$AI,0)))</f>
        <v>#N/A</v>
      </c>
      <c r="C4125" s="3" t="str">
        <f>IFERROR(IFERROR(VLOOKUP($B4125,'CECL &lt;50B Database'!$A:$AA,11,FALSE),VLOOKUP($B4125,'ALLL &lt;50B Database'!$A:$AA,11,FALSE)),"")</f>
        <v/>
      </c>
      <c r="D4125" t="str">
        <f t="shared" si="128"/>
        <v/>
      </c>
    </row>
    <row r="4126" spans="1:4" x14ac:dyDescent="0.25">
      <c r="A4126">
        <f t="shared" si="129"/>
        <v>4126</v>
      </c>
      <c r="B4126" t="e">
        <f>IF('Peer Comparison Tool'!$D$11="NR",INDEX('CECL &lt;50B Database'!$A:$A,MATCH(Workings!$A4126,'CECL &lt;50B Database'!$AI:$AI,0)),INDEX('ALLL &lt;50B Database'!$A:$A,MATCH(Workings!$A4126,'ALLL &lt;50B Database'!$AI:$AI,0)))</f>
        <v>#N/A</v>
      </c>
      <c r="C4126" s="3" t="str">
        <f>IFERROR(IFERROR(VLOOKUP($B4126,'CECL &lt;50B Database'!$A:$AA,11,FALSE),VLOOKUP($B4126,'ALLL &lt;50B Database'!$A:$AA,11,FALSE)),"")</f>
        <v/>
      </c>
      <c r="D4126" t="str">
        <f t="shared" si="128"/>
        <v/>
      </c>
    </row>
    <row r="4127" spans="1:4" x14ac:dyDescent="0.25">
      <c r="A4127">
        <f t="shared" si="129"/>
        <v>4127</v>
      </c>
      <c r="B4127" t="e">
        <f>IF('Peer Comparison Tool'!$D$11="NR",INDEX('CECL &lt;50B Database'!$A:$A,MATCH(Workings!$A4127,'CECL &lt;50B Database'!$AI:$AI,0)),INDEX('ALLL &lt;50B Database'!$A:$A,MATCH(Workings!$A4127,'ALLL &lt;50B Database'!$AI:$AI,0)))</f>
        <v>#N/A</v>
      </c>
      <c r="C4127" s="3" t="str">
        <f>IFERROR(IFERROR(VLOOKUP($B4127,'CECL &lt;50B Database'!$A:$AA,11,FALSE),VLOOKUP($B4127,'ALLL &lt;50B Database'!$A:$AA,11,FALSE)),"")</f>
        <v/>
      </c>
      <c r="D4127" t="str">
        <f t="shared" si="128"/>
        <v/>
      </c>
    </row>
    <row r="4128" spans="1:4" x14ac:dyDescent="0.25">
      <c r="A4128">
        <f t="shared" si="129"/>
        <v>4128</v>
      </c>
      <c r="B4128" t="e">
        <f>IF('Peer Comparison Tool'!$D$11="NR",INDEX('CECL &lt;50B Database'!$A:$A,MATCH(Workings!$A4128,'CECL &lt;50B Database'!$AI:$AI,0)),INDEX('ALLL &lt;50B Database'!$A:$A,MATCH(Workings!$A4128,'ALLL &lt;50B Database'!$AI:$AI,0)))</f>
        <v>#N/A</v>
      </c>
      <c r="C4128" s="3" t="str">
        <f>IFERROR(IFERROR(VLOOKUP($B4128,'CECL &lt;50B Database'!$A:$AA,11,FALSE),VLOOKUP($B4128,'ALLL &lt;50B Database'!$A:$AA,11,FALSE)),"")</f>
        <v/>
      </c>
      <c r="D4128" t="str">
        <f t="shared" si="128"/>
        <v/>
      </c>
    </row>
    <row r="4129" spans="1:4" x14ac:dyDescent="0.25">
      <c r="A4129">
        <f t="shared" si="129"/>
        <v>4129</v>
      </c>
      <c r="B4129" t="e">
        <f>IF('Peer Comparison Tool'!$D$11="NR",INDEX('CECL &lt;50B Database'!$A:$A,MATCH(Workings!$A4129,'CECL &lt;50B Database'!$AI:$AI,0)),INDEX('ALLL &lt;50B Database'!$A:$A,MATCH(Workings!$A4129,'ALLL &lt;50B Database'!$AI:$AI,0)))</f>
        <v>#N/A</v>
      </c>
      <c r="C4129" s="3" t="str">
        <f>IFERROR(IFERROR(VLOOKUP($B4129,'CECL &lt;50B Database'!$A:$AA,11,FALSE),VLOOKUP($B4129,'ALLL &lt;50B Database'!$A:$AA,11,FALSE)),"")</f>
        <v/>
      </c>
      <c r="D4129" t="str">
        <f t="shared" si="128"/>
        <v/>
      </c>
    </row>
    <row r="4130" spans="1:4" x14ac:dyDescent="0.25">
      <c r="A4130">
        <f t="shared" si="129"/>
        <v>4130</v>
      </c>
      <c r="B4130" t="e">
        <f>IF('Peer Comparison Tool'!$D$11="NR",INDEX('CECL &lt;50B Database'!$A:$A,MATCH(Workings!$A4130,'CECL &lt;50B Database'!$AI:$AI,0)),INDEX('ALLL &lt;50B Database'!$A:$A,MATCH(Workings!$A4130,'ALLL &lt;50B Database'!$AI:$AI,0)))</f>
        <v>#N/A</v>
      </c>
      <c r="C4130" s="3" t="str">
        <f>IFERROR(IFERROR(VLOOKUP($B4130,'CECL &lt;50B Database'!$A:$AA,11,FALSE),VLOOKUP($B4130,'ALLL &lt;50B Database'!$A:$AA,11,FALSE)),"")</f>
        <v/>
      </c>
      <c r="D4130" t="str">
        <f t="shared" si="128"/>
        <v/>
      </c>
    </row>
    <row r="4131" spans="1:4" x14ac:dyDescent="0.25">
      <c r="A4131">
        <f t="shared" si="129"/>
        <v>4131</v>
      </c>
      <c r="B4131" t="e">
        <f>IF('Peer Comparison Tool'!$D$11="NR",INDEX('CECL &lt;50B Database'!$A:$A,MATCH(Workings!$A4131,'CECL &lt;50B Database'!$AI:$AI,0)),INDEX('ALLL &lt;50B Database'!$A:$A,MATCH(Workings!$A4131,'ALLL &lt;50B Database'!$AI:$AI,0)))</f>
        <v>#N/A</v>
      </c>
      <c r="C4131" s="3" t="str">
        <f>IFERROR(IFERROR(VLOOKUP($B4131,'CECL &lt;50B Database'!$A:$AA,11,FALSE),VLOOKUP($B4131,'ALLL &lt;50B Database'!$A:$AA,11,FALSE)),"")</f>
        <v/>
      </c>
      <c r="D4131" t="str">
        <f t="shared" si="128"/>
        <v/>
      </c>
    </row>
    <row r="4132" spans="1:4" x14ac:dyDescent="0.25">
      <c r="A4132">
        <f t="shared" si="129"/>
        <v>4132</v>
      </c>
      <c r="B4132" t="e">
        <f>IF('Peer Comparison Tool'!$D$11="NR",INDEX('CECL &lt;50B Database'!$A:$A,MATCH(Workings!$A4132,'CECL &lt;50B Database'!$AI:$AI,0)),INDEX('ALLL &lt;50B Database'!$A:$A,MATCH(Workings!$A4132,'ALLL &lt;50B Database'!$AI:$AI,0)))</f>
        <v>#N/A</v>
      </c>
      <c r="C4132" s="3" t="str">
        <f>IFERROR(IFERROR(VLOOKUP($B4132,'CECL &lt;50B Database'!$A:$AA,11,FALSE),VLOOKUP($B4132,'ALLL &lt;50B Database'!$A:$AA,11,FALSE)),"")</f>
        <v/>
      </c>
      <c r="D4132" t="str">
        <f t="shared" si="128"/>
        <v/>
      </c>
    </row>
    <row r="4133" spans="1:4" x14ac:dyDescent="0.25">
      <c r="A4133">
        <f t="shared" si="129"/>
        <v>4133</v>
      </c>
      <c r="B4133" t="e">
        <f>IF('Peer Comparison Tool'!$D$11="NR",INDEX('CECL &lt;50B Database'!$A:$A,MATCH(Workings!$A4133,'CECL &lt;50B Database'!$AI:$AI,0)),INDEX('ALLL &lt;50B Database'!$A:$A,MATCH(Workings!$A4133,'ALLL &lt;50B Database'!$AI:$AI,0)))</f>
        <v>#N/A</v>
      </c>
      <c r="C4133" s="3" t="str">
        <f>IFERROR(IFERROR(VLOOKUP($B4133,'CECL &lt;50B Database'!$A:$AA,11,FALSE),VLOOKUP($B4133,'ALLL &lt;50B Database'!$A:$AA,11,FALSE)),"")</f>
        <v/>
      </c>
      <c r="D4133" t="str">
        <f t="shared" si="128"/>
        <v/>
      </c>
    </row>
    <row r="4134" spans="1:4" x14ac:dyDescent="0.25">
      <c r="A4134">
        <f t="shared" si="129"/>
        <v>4134</v>
      </c>
      <c r="B4134" t="e">
        <f>IF('Peer Comparison Tool'!$D$11="NR",INDEX('CECL &lt;50B Database'!$A:$A,MATCH(Workings!$A4134,'CECL &lt;50B Database'!$AI:$AI,0)),INDEX('ALLL &lt;50B Database'!$A:$A,MATCH(Workings!$A4134,'ALLL &lt;50B Database'!$AI:$AI,0)))</f>
        <v>#N/A</v>
      </c>
      <c r="C4134" s="3" t="str">
        <f>IFERROR(IFERROR(VLOOKUP($B4134,'CECL &lt;50B Database'!$A:$AA,11,FALSE),VLOOKUP($B4134,'ALLL &lt;50B Database'!$A:$AA,11,FALSE)),"")</f>
        <v/>
      </c>
      <c r="D4134" t="str">
        <f t="shared" si="128"/>
        <v/>
      </c>
    </row>
    <row r="4135" spans="1:4" x14ac:dyDescent="0.25">
      <c r="A4135">
        <f t="shared" si="129"/>
        <v>4135</v>
      </c>
      <c r="B4135" t="e">
        <f>IF('Peer Comparison Tool'!$D$11="NR",INDEX('CECL &lt;50B Database'!$A:$A,MATCH(Workings!$A4135,'CECL &lt;50B Database'!$AI:$AI,0)),INDEX('ALLL &lt;50B Database'!$A:$A,MATCH(Workings!$A4135,'ALLL &lt;50B Database'!$AI:$AI,0)))</f>
        <v>#N/A</v>
      </c>
      <c r="C4135" s="3" t="str">
        <f>IFERROR(IFERROR(VLOOKUP($B4135,'CECL &lt;50B Database'!$A:$AA,11,FALSE),VLOOKUP($B4135,'ALLL &lt;50B Database'!$A:$AA,11,FALSE)),"")</f>
        <v/>
      </c>
      <c r="D4135" t="str">
        <f t="shared" si="128"/>
        <v/>
      </c>
    </row>
    <row r="4136" spans="1:4" x14ac:dyDescent="0.25">
      <c r="A4136">
        <f t="shared" si="129"/>
        <v>4136</v>
      </c>
      <c r="B4136" t="e">
        <f>IF('Peer Comparison Tool'!$D$11="NR",INDEX('CECL &lt;50B Database'!$A:$A,MATCH(Workings!$A4136,'CECL &lt;50B Database'!$AI:$AI,0)),INDEX('ALLL &lt;50B Database'!$A:$A,MATCH(Workings!$A4136,'ALLL &lt;50B Database'!$AI:$AI,0)))</f>
        <v>#N/A</v>
      </c>
      <c r="C4136" s="3" t="str">
        <f>IFERROR(IFERROR(VLOOKUP($B4136,'CECL &lt;50B Database'!$A:$AA,11,FALSE),VLOOKUP($B4136,'ALLL &lt;50B Database'!$A:$AA,11,FALSE)),"")</f>
        <v/>
      </c>
      <c r="D4136" t="str">
        <f t="shared" si="128"/>
        <v/>
      </c>
    </row>
    <row r="4137" spans="1:4" x14ac:dyDescent="0.25">
      <c r="A4137">
        <f t="shared" si="129"/>
        <v>4137</v>
      </c>
      <c r="B4137" t="e">
        <f>IF('Peer Comparison Tool'!$D$11="NR",INDEX('CECL &lt;50B Database'!$A:$A,MATCH(Workings!$A4137,'CECL &lt;50B Database'!$AI:$AI,0)),INDEX('ALLL &lt;50B Database'!$A:$A,MATCH(Workings!$A4137,'ALLL &lt;50B Database'!$AI:$AI,0)))</f>
        <v>#N/A</v>
      </c>
      <c r="C4137" s="3" t="str">
        <f>IFERROR(IFERROR(VLOOKUP($B4137,'CECL &lt;50B Database'!$A:$AA,11,FALSE),VLOOKUP($B4137,'ALLL &lt;50B Database'!$A:$AA,11,FALSE)),"")</f>
        <v/>
      </c>
      <c r="D4137" t="str">
        <f t="shared" si="128"/>
        <v/>
      </c>
    </row>
    <row r="4138" spans="1:4" x14ac:dyDescent="0.25">
      <c r="A4138">
        <f t="shared" si="129"/>
        <v>4138</v>
      </c>
      <c r="B4138" t="e">
        <f>IF('Peer Comparison Tool'!$D$11="NR",INDEX('CECL &lt;50B Database'!$A:$A,MATCH(Workings!$A4138,'CECL &lt;50B Database'!$AI:$AI,0)),INDEX('ALLL &lt;50B Database'!$A:$A,MATCH(Workings!$A4138,'ALLL &lt;50B Database'!$AI:$AI,0)))</f>
        <v>#N/A</v>
      </c>
      <c r="C4138" s="3" t="str">
        <f>IFERROR(IFERROR(VLOOKUP($B4138,'CECL &lt;50B Database'!$A:$AA,11,FALSE),VLOOKUP($B4138,'ALLL &lt;50B Database'!$A:$AA,11,FALSE)),"")</f>
        <v/>
      </c>
      <c r="D4138" t="str">
        <f t="shared" si="128"/>
        <v/>
      </c>
    </row>
    <row r="4139" spans="1:4" x14ac:dyDescent="0.25">
      <c r="A4139">
        <f t="shared" si="129"/>
        <v>4139</v>
      </c>
      <c r="B4139" t="e">
        <f>IF('Peer Comparison Tool'!$D$11="NR",INDEX('CECL &lt;50B Database'!$A:$A,MATCH(Workings!$A4139,'CECL &lt;50B Database'!$AI:$AI,0)),INDEX('ALLL &lt;50B Database'!$A:$A,MATCH(Workings!$A4139,'ALLL &lt;50B Database'!$AI:$AI,0)))</f>
        <v>#N/A</v>
      </c>
      <c r="C4139" s="3" t="str">
        <f>IFERROR(IFERROR(VLOOKUP($B4139,'CECL &lt;50B Database'!$A:$AA,11,FALSE),VLOOKUP($B4139,'ALLL &lt;50B Database'!$A:$AA,11,FALSE)),"")</f>
        <v/>
      </c>
      <c r="D4139" t="str">
        <f t="shared" si="128"/>
        <v/>
      </c>
    </row>
    <row r="4140" spans="1:4" x14ac:dyDescent="0.25">
      <c r="A4140">
        <f t="shared" si="129"/>
        <v>4140</v>
      </c>
      <c r="B4140" t="e">
        <f>IF('Peer Comparison Tool'!$D$11="NR",INDEX('CECL &lt;50B Database'!$A:$A,MATCH(Workings!$A4140,'CECL &lt;50B Database'!$AI:$AI,0)),INDEX('ALLL &lt;50B Database'!$A:$A,MATCH(Workings!$A4140,'ALLL &lt;50B Database'!$AI:$AI,0)))</f>
        <v>#N/A</v>
      </c>
      <c r="C4140" s="3" t="str">
        <f>IFERROR(IFERROR(VLOOKUP($B4140,'CECL &lt;50B Database'!$A:$AA,11,FALSE),VLOOKUP($B4140,'ALLL &lt;50B Database'!$A:$AA,11,FALSE)),"")</f>
        <v/>
      </c>
      <c r="D4140" t="str">
        <f t="shared" si="128"/>
        <v/>
      </c>
    </row>
    <row r="4141" spans="1:4" x14ac:dyDescent="0.25">
      <c r="A4141">
        <f t="shared" si="129"/>
        <v>4141</v>
      </c>
      <c r="B4141" t="e">
        <f>IF('Peer Comparison Tool'!$D$11="NR",INDEX('CECL &lt;50B Database'!$A:$A,MATCH(Workings!$A4141,'CECL &lt;50B Database'!$AI:$AI,0)),INDEX('ALLL &lt;50B Database'!$A:$A,MATCH(Workings!$A4141,'ALLL &lt;50B Database'!$AI:$AI,0)))</f>
        <v>#N/A</v>
      </c>
      <c r="C4141" s="3" t="str">
        <f>IFERROR(IFERROR(VLOOKUP($B4141,'CECL &lt;50B Database'!$A:$AA,11,FALSE),VLOOKUP($B4141,'ALLL &lt;50B Database'!$A:$AA,11,FALSE)),"")</f>
        <v/>
      </c>
      <c r="D4141" t="str">
        <f t="shared" si="128"/>
        <v/>
      </c>
    </row>
    <row r="4142" spans="1:4" x14ac:dyDescent="0.25">
      <c r="A4142">
        <f t="shared" si="129"/>
        <v>4142</v>
      </c>
      <c r="B4142" t="e">
        <f>IF('Peer Comparison Tool'!$D$11="NR",INDEX('CECL &lt;50B Database'!$A:$A,MATCH(Workings!$A4142,'CECL &lt;50B Database'!$AI:$AI,0)),INDEX('ALLL &lt;50B Database'!$A:$A,MATCH(Workings!$A4142,'ALLL &lt;50B Database'!$AI:$AI,0)))</f>
        <v>#N/A</v>
      </c>
      <c r="C4142" s="3" t="str">
        <f>IFERROR(IFERROR(VLOOKUP($B4142,'CECL &lt;50B Database'!$A:$AA,11,FALSE),VLOOKUP($B4142,'ALLL &lt;50B Database'!$A:$AA,11,FALSE)),"")</f>
        <v/>
      </c>
      <c r="D4142" t="str">
        <f t="shared" si="128"/>
        <v/>
      </c>
    </row>
    <row r="4143" spans="1:4" x14ac:dyDescent="0.25">
      <c r="A4143">
        <f t="shared" si="129"/>
        <v>4143</v>
      </c>
      <c r="B4143" t="e">
        <f>IF('Peer Comparison Tool'!$D$11="NR",INDEX('CECL &lt;50B Database'!$A:$A,MATCH(Workings!$A4143,'CECL &lt;50B Database'!$AI:$AI,0)),INDEX('ALLL &lt;50B Database'!$A:$A,MATCH(Workings!$A4143,'ALLL &lt;50B Database'!$AI:$AI,0)))</f>
        <v>#N/A</v>
      </c>
      <c r="C4143" s="3" t="str">
        <f>IFERROR(IFERROR(VLOOKUP($B4143,'CECL &lt;50B Database'!$A:$AA,11,FALSE),VLOOKUP($B4143,'ALLL &lt;50B Database'!$A:$AA,11,FALSE)),"")</f>
        <v/>
      </c>
      <c r="D4143" t="str">
        <f t="shared" si="128"/>
        <v/>
      </c>
    </row>
    <row r="4144" spans="1:4" x14ac:dyDescent="0.25">
      <c r="A4144">
        <f t="shared" si="129"/>
        <v>4144</v>
      </c>
      <c r="B4144" t="e">
        <f>IF('Peer Comparison Tool'!$D$11="NR",INDEX('CECL &lt;50B Database'!$A:$A,MATCH(Workings!$A4144,'CECL &lt;50B Database'!$AI:$AI,0)),INDEX('ALLL &lt;50B Database'!$A:$A,MATCH(Workings!$A4144,'ALLL &lt;50B Database'!$AI:$AI,0)))</f>
        <v>#N/A</v>
      </c>
      <c r="C4144" s="3" t="str">
        <f>IFERROR(IFERROR(VLOOKUP($B4144,'CECL &lt;50B Database'!$A:$AA,11,FALSE),VLOOKUP($B4144,'ALLL &lt;50B Database'!$A:$AA,11,FALSE)),"")</f>
        <v/>
      </c>
      <c r="D4144" t="str">
        <f t="shared" si="128"/>
        <v/>
      </c>
    </row>
    <row r="4145" spans="1:4" x14ac:dyDescent="0.25">
      <c r="A4145">
        <f t="shared" si="129"/>
        <v>4145</v>
      </c>
      <c r="B4145" t="e">
        <f>IF('Peer Comparison Tool'!$D$11="NR",INDEX('CECL &lt;50B Database'!$A:$A,MATCH(Workings!$A4145,'CECL &lt;50B Database'!$AI:$AI,0)),INDEX('ALLL &lt;50B Database'!$A:$A,MATCH(Workings!$A4145,'ALLL &lt;50B Database'!$AI:$AI,0)))</f>
        <v>#N/A</v>
      </c>
      <c r="C4145" s="3" t="str">
        <f>IFERROR(IFERROR(VLOOKUP($B4145,'CECL &lt;50B Database'!$A:$AA,11,FALSE),VLOOKUP($B4145,'ALLL &lt;50B Database'!$A:$AA,11,FALSE)),"")</f>
        <v/>
      </c>
      <c r="D4145" t="str">
        <f t="shared" si="128"/>
        <v/>
      </c>
    </row>
    <row r="4146" spans="1:4" x14ac:dyDescent="0.25">
      <c r="A4146">
        <f t="shared" si="129"/>
        <v>4146</v>
      </c>
      <c r="B4146" t="e">
        <f>IF('Peer Comparison Tool'!$D$11="NR",INDEX('CECL &lt;50B Database'!$A:$A,MATCH(Workings!$A4146,'CECL &lt;50B Database'!$AI:$AI,0)),INDEX('ALLL &lt;50B Database'!$A:$A,MATCH(Workings!$A4146,'ALLL &lt;50B Database'!$AI:$AI,0)))</f>
        <v>#N/A</v>
      </c>
      <c r="C4146" s="3" t="str">
        <f>IFERROR(IFERROR(VLOOKUP($B4146,'CECL &lt;50B Database'!$A:$AA,11,FALSE),VLOOKUP($B4146,'ALLL &lt;50B Database'!$A:$AA,11,FALSE)),"")</f>
        <v/>
      </c>
      <c r="D4146" t="str">
        <f t="shared" si="128"/>
        <v/>
      </c>
    </row>
    <row r="4147" spans="1:4" x14ac:dyDescent="0.25">
      <c r="A4147">
        <f t="shared" si="129"/>
        <v>4147</v>
      </c>
      <c r="B4147" t="e">
        <f>IF('Peer Comparison Tool'!$D$11="NR",INDEX('CECL &lt;50B Database'!$A:$A,MATCH(Workings!$A4147,'CECL &lt;50B Database'!$AI:$AI,0)),INDEX('ALLL &lt;50B Database'!$A:$A,MATCH(Workings!$A4147,'ALLL &lt;50B Database'!$AI:$AI,0)))</f>
        <v>#N/A</v>
      </c>
      <c r="C4147" s="3" t="str">
        <f>IFERROR(IFERROR(VLOOKUP($B4147,'CECL &lt;50B Database'!$A:$AA,11,FALSE),VLOOKUP($B4147,'ALLL &lt;50B Database'!$A:$AA,11,FALSE)),"")</f>
        <v/>
      </c>
      <c r="D4147" t="str">
        <f t="shared" si="128"/>
        <v/>
      </c>
    </row>
    <row r="4148" spans="1:4" x14ac:dyDescent="0.25">
      <c r="A4148">
        <f t="shared" si="129"/>
        <v>4148</v>
      </c>
      <c r="B4148" t="e">
        <f>IF('Peer Comparison Tool'!$D$11="NR",INDEX('CECL &lt;50B Database'!$A:$A,MATCH(Workings!$A4148,'CECL &lt;50B Database'!$AI:$AI,0)),INDEX('ALLL &lt;50B Database'!$A:$A,MATCH(Workings!$A4148,'ALLL &lt;50B Database'!$AI:$AI,0)))</f>
        <v>#N/A</v>
      </c>
      <c r="C4148" s="3" t="str">
        <f>IFERROR(IFERROR(VLOOKUP($B4148,'CECL &lt;50B Database'!$A:$AA,11,FALSE),VLOOKUP($B4148,'ALLL &lt;50B Database'!$A:$AA,11,FALSE)),"")</f>
        <v/>
      </c>
      <c r="D4148" t="str">
        <f t="shared" si="128"/>
        <v/>
      </c>
    </row>
    <row r="4149" spans="1:4" x14ac:dyDescent="0.25">
      <c r="A4149">
        <f t="shared" si="129"/>
        <v>4149</v>
      </c>
      <c r="B4149" t="e">
        <f>IF('Peer Comparison Tool'!$D$11="NR",INDEX('CECL &lt;50B Database'!$A:$A,MATCH(Workings!$A4149,'CECL &lt;50B Database'!$AI:$AI,0)),INDEX('ALLL &lt;50B Database'!$A:$A,MATCH(Workings!$A4149,'ALLL &lt;50B Database'!$AI:$AI,0)))</f>
        <v>#N/A</v>
      </c>
      <c r="C4149" s="3" t="str">
        <f>IFERROR(IFERROR(VLOOKUP($B4149,'CECL &lt;50B Database'!$A:$AA,11,FALSE),VLOOKUP($B4149,'ALLL &lt;50B Database'!$A:$AA,11,FALSE)),"")</f>
        <v/>
      </c>
      <c r="D4149" t="str">
        <f t="shared" si="128"/>
        <v/>
      </c>
    </row>
    <row r="4150" spans="1:4" x14ac:dyDescent="0.25">
      <c r="A4150">
        <f t="shared" si="129"/>
        <v>4150</v>
      </c>
      <c r="B4150" t="e">
        <f>IF('Peer Comparison Tool'!$D$11="NR",INDEX('CECL &lt;50B Database'!$A:$A,MATCH(Workings!$A4150,'CECL &lt;50B Database'!$AI:$AI,0)),INDEX('ALLL &lt;50B Database'!$A:$A,MATCH(Workings!$A4150,'ALLL &lt;50B Database'!$AI:$AI,0)))</f>
        <v>#N/A</v>
      </c>
      <c r="C4150" s="3" t="str">
        <f>IFERROR(IFERROR(VLOOKUP($B4150,'CECL &lt;50B Database'!$A:$AA,11,FALSE),VLOOKUP($B4150,'ALLL &lt;50B Database'!$A:$AA,11,FALSE)),"")</f>
        <v/>
      </c>
      <c r="D4150" t="str">
        <f t="shared" si="128"/>
        <v/>
      </c>
    </row>
    <row r="4151" spans="1:4" x14ac:dyDescent="0.25">
      <c r="A4151">
        <f t="shared" si="129"/>
        <v>4151</v>
      </c>
      <c r="B4151" t="e">
        <f>IF('Peer Comparison Tool'!$D$11="NR",INDEX('CECL &lt;50B Database'!$A:$A,MATCH(Workings!$A4151,'CECL &lt;50B Database'!$AI:$AI,0)),INDEX('ALLL &lt;50B Database'!$A:$A,MATCH(Workings!$A4151,'ALLL &lt;50B Database'!$AI:$AI,0)))</f>
        <v>#N/A</v>
      </c>
      <c r="C4151" s="3" t="str">
        <f>IFERROR(IFERROR(VLOOKUP($B4151,'CECL &lt;50B Database'!$A:$AA,11,FALSE),VLOOKUP($B4151,'ALLL &lt;50B Database'!$A:$AA,11,FALSE)),"")</f>
        <v/>
      </c>
      <c r="D4151" t="str">
        <f t="shared" si="128"/>
        <v/>
      </c>
    </row>
    <row r="4152" spans="1:4" x14ac:dyDescent="0.25">
      <c r="A4152">
        <f t="shared" si="129"/>
        <v>4152</v>
      </c>
      <c r="B4152" t="e">
        <f>IF('Peer Comparison Tool'!$D$11="NR",INDEX('CECL &lt;50B Database'!$A:$A,MATCH(Workings!$A4152,'CECL &lt;50B Database'!$AI:$AI,0)),INDEX('ALLL &lt;50B Database'!$A:$A,MATCH(Workings!$A4152,'ALLL &lt;50B Database'!$AI:$AI,0)))</f>
        <v>#N/A</v>
      </c>
      <c r="C4152" s="3" t="str">
        <f>IFERROR(IFERROR(VLOOKUP($B4152,'CECL &lt;50B Database'!$A:$AA,11,FALSE),VLOOKUP($B4152,'ALLL &lt;50B Database'!$A:$AA,11,FALSE)),"")</f>
        <v/>
      </c>
      <c r="D4152" t="str">
        <f t="shared" si="128"/>
        <v/>
      </c>
    </row>
    <row r="4153" spans="1:4" x14ac:dyDescent="0.25">
      <c r="A4153">
        <f t="shared" si="129"/>
        <v>4153</v>
      </c>
      <c r="B4153" t="e">
        <f>IF('Peer Comparison Tool'!$D$11="NR",INDEX('CECL &lt;50B Database'!$A:$A,MATCH(Workings!$A4153,'CECL &lt;50B Database'!$AI:$AI,0)),INDEX('ALLL &lt;50B Database'!$A:$A,MATCH(Workings!$A4153,'ALLL &lt;50B Database'!$AI:$AI,0)))</f>
        <v>#N/A</v>
      </c>
      <c r="C4153" s="3" t="str">
        <f>IFERROR(IFERROR(VLOOKUP($B4153,'CECL &lt;50B Database'!$A:$AA,11,FALSE),VLOOKUP($B4153,'ALLL &lt;50B Database'!$A:$AA,11,FALSE)),"")</f>
        <v/>
      </c>
      <c r="D4153" t="str">
        <f t="shared" si="128"/>
        <v/>
      </c>
    </row>
    <row r="4154" spans="1:4" x14ac:dyDescent="0.25">
      <c r="A4154">
        <f t="shared" si="129"/>
        <v>4154</v>
      </c>
      <c r="B4154" t="e">
        <f>IF('Peer Comparison Tool'!$D$11="NR",INDEX('CECL &lt;50B Database'!$A:$A,MATCH(Workings!$A4154,'CECL &lt;50B Database'!$AI:$AI,0)),INDEX('ALLL &lt;50B Database'!$A:$A,MATCH(Workings!$A4154,'ALLL &lt;50B Database'!$AI:$AI,0)))</f>
        <v>#N/A</v>
      </c>
      <c r="C4154" s="3" t="str">
        <f>IFERROR(IFERROR(VLOOKUP($B4154,'CECL &lt;50B Database'!$A:$AA,11,FALSE),VLOOKUP($B4154,'ALLL &lt;50B Database'!$A:$AA,11,FALSE)),"")</f>
        <v/>
      </c>
      <c r="D4154" t="str">
        <f t="shared" si="128"/>
        <v/>
      </c>
    </row>
    <row r="4155" spans="1:4" x14ac:dyDescent="0.25">
      <c r="A4155">
        <f t="shared" si="129"/>
        <v>4155</v>
      </c>
      <c r="B4155" t="e">
        <f>IF('Peer Comparison Tool'!$D$11="NR",INDEX('CECL &lt;50B Database'!$A:$A,MATCH(Workings!$A4155,'CECL &lt;50B Database'!$AI:$AI,0)),INDEX('ALLL &lt;50B Database'!$A:$A,MATCH(Workings!$A4155,'ALLL &lt;50B Database'!$AI:$AI,0)))</f>
        <v>#N/A</v>
      </c>
      <c r="C4155" s="3" t="str">
        <f>IFERROR(IFERROR(VLOOKUP($B4155,'CECL &lt;50B Database'!$A:$AA,11,FALSE),VLOOKUP($B4155,'ALLL &lt;50B Database'!$A:$AA,11,FALSE)),"")</f>
        <v/>
      </c>
      <c r="D4155" t="str">
        <f t="shared" si="128"/>
        <v/>
      </c>
    </row>
    <row r="4156" spans="1:4" x14ac:dyDescent="0.25">
      <c r="A4156">
        <f t="shared" si="129"/>
        <v>4156</v>
      </c>
      <c r="B4156" t="e">
        <f>IF('Peer Comparison Tool'!$D$11="NR",INDEX('CECL &lt;50B Database'!$A:$A,MATCH(Workings!$A4156,'CECL &lt;50B Database'!$AI:$AI,0)),INDEX('ALLL &lt;50B Database'!$A:$A,MATCH(Workings!$A4156,'ALLL &lt;50B Database'!$AI:$AI,0)))</f>
        <v>#N/A</v>
      </c>
      <c r="C4156" s="3" t="str">
        <f>IFERROR(IFERROR(VLOOKUP($B4156,'CECL &lt;50B Database'!$A:$AA,11,FALSE),VLOOKUP($B4156,'ALLL &lt;50B Database'!$A:$AA,11,FALSE)),"")</f>
        <v/>
      </c>
      <c r="D4156" t="str">
        <f t="shared" si="128"/>
        <v/>
      </c>
    </row>
    <row r="4157" spans="1:4" x14ac:dyDescent="0.25">
      <c r="A4157">
        <f t="shared" si="129"/>
        <v>4157</v>
      </c>
      <c r="B4157" t="e">
        <f>IF('Peer Comparison Tool'!$D$11="NR",INDEX('CECL &lt;50B Database'!$A:$A,MATCH(Workings!$A4157,'CECL &lt;50B Database'!$AI:$AI,0)),INDEX('ALLL &lt;50B Database'!$A:$A,MATCH(Workings!$A4157,'ALLL &lt;50B Database'!$AI:$AI,0)))</f>
        <v>#N/A</v>
      </c>
      <c r="C4157" s="3" t="str">
        <f>IFERROR(IFERROR(VLOOKUP($B4157,'CECL &lt;50B Database'!$A:$AA,11,FALSE),VLOOKUP($B4157,'ALLL &lt;50B Database'!$A:$AA,11,FALSE)),"")</f>
        <v/>
      </c>
      <c r="D4157" t="str">
        <f t="shared" si="128"/>
        <v/>
      </c>
    </row>
    <row r="4158" spans="1:4" x14ac:dyDescent="0.25">
      <c r="A4158">
        <f t="shared" si="129"/>
        <v>4158</v>
      </c>
      <c r="B4158" t="e">
        <f>IF('Peer Comparison Tool'!$D$11="NR",INDEX('CECL &lt;50B Database'!$A:$A,MATCH(Workings!$A4158,'CECL &lt;50B Database'!$AI:$AI,0)),INDEX('ALLL &lt;50B Database'!$A:$A,MATCH(Workings!$A4158,'ALLL &lt;50B Database'!$AI:$AI,0)))</f>
        <v>#N/A</v>
      </c>
      <c r="C4158" s="3" t="str">
        <f>IFERROR(IFERROR(VLOOKUP($B4158,'CECL &lt;50B Database'!$A:$AA,11,FALSE),VLOOKUP($B4158,'ALLL &lt;50B Database'!$A:$AA,11,FALSE)),"")</f>
        <v/>
      </c>
      <c r="D4158" t="str">
        <f t="shared" si="128"/>
        <v/>
      </c>
    </row>
    <row r="4159" spans="1:4" x14ac:dyDescent="0.25">
      <c r="A4159">
        <f t="shared" si="129"/>
        <v>4159</v>
      </c>
      <c r="B4159" t="e">
        <f>IF('Peer Comparison Tool'!$D$11="NR",INDEX('CECL &lt;50B Database'!$A:$A,MATCH(Workings!$A4159,'CECL &lt;50B Database'!$AI:$AI,0)),INDEX('ALLL &lt;50B Database'!$A:$A,MATCH(Workings!$A4159,'ALLL &lt;50B Database'!$AI:$AI,0)))</f>
        <v>#N/A</v>
      </c>
      <c r="C4159" s="3" t="str">
        <f>IFERROR(IFERROR(VLOOKUP($B4159,'CECL &lt;50B Database'!$A:$AA,11,FALSE),VLOOKUP($B4159,'ALLL &lt;50B Database'!$A:$AA,11,FALSE)),"")</f>
        <v/>
      </c>
      <c r="D4159" t="str">
        <f t="shared" si="128"/>
        <v/>
      </c>
    </row>
    <row r="4160" spans="1:4" x14ac:dyDescent="0.25">
      <c r="A4160">
        <f t="shared" si="129"/>
        <v>4160</v>
      </c>
      <c r="B4160" t="e">
        <f>IF('Peer Comparison Tool'!$D$11="NR",INDEX('CECL &lt;50B Database'!$A:$A,MATCH(Workings!$A4160,'CECL &lt;50B Database'!$AI:$AI,0)),INDEX('ALLL &lt;50B Database'!$A:$A,MATCH(Workings!$A4160,'ALLL &lt;50B Database'!$AI:$AI,0)))</f>
        <v>#N/A</v>
      </c>
      <c r="C4160" s="3" t="str">
        <f>IFERROR(IFERROR(VLOOKUP($B4160,'CECL &lt;50B Database'!$A:$AA,11,FALSE),VLOOKUP($B4160,'ALLL &lt;50B Database'!$A:$AA,11,FALSE)),"")</f>
        <v/>
      </c>
      <c r="D4160" t="str">
        <f t="shared" si="128"/>
        <v/>
      </c>
    </row>
    <row r="4161" spans="1:4" x14ac:dyDescent="0.25">
      <c r="A4161">
        <f t="shared" si="129"/>
        <v>4161</v>
      </c>
      <c r="B4161" t="e">
        <f>IF('Peer Comparison Tool'!$D$11="NR",INDEX('CECL &lt;50B Database'!$A:$A,MATCH(Workings!$A4161,'CECL &lt;50B Database'!$AI:$AI,0)),INDEX('ALLL &lt;50B Database'!$A:$A,MATCH(Workings!$A4161,'ALLL &lt;50B Database'!$AI:$AI,0)))</f>
        <v>#N/A</v>
      </c>
      <c r="C4161" s="3" t="str">
        <f>IFERROR(IFERROR(VLOOKUP($B4161,'CECL &lt;50B Database'!$A:$AA,11,FALSE),VLOOKUP($B4161,'ALLL &lt;50B Database'!$A:$AA,11,FALSE)),"")</f>
        <v/>
      </c>
      <c r="D4161" t="str">
        <f t="shared" si="128"/>
        <v/>
      </c>
    </row>
    <row r="4162" spans="1:4" x14ac:dyDescent="0.25">
      <c r="A4162">
        <f t="shared" si="129"/>
        <v>4162</v>
      </c>
      <c r="B4162" t="e">
        <f>IF('Peer Comparison Tool'!$D$11="NR",INDEX('CECL &lt;50B Database'!$A:$A,MATCH(Workings!$A4162,'CECL &lt;50B Database'!$AI:$AI,0)),INDEX('ALLL &lt;50B Database'!$A:$A,MATCH(Workings!$A4162,'ALLL &lt;50B Database'!$AI:$AI,0)))</f>
        <v>#N/A</v>
      </c>
      <c r="C4162" s="3" t="str">
        <f>IFERROR(IFERROR(VLOOKUP($B4162,'CECL &lt;50B Database'!$A:$AA,11,FALSE),VLOOKUP($B4162,'ALLL &lt;50B Database'!$A:$AA,11,FALSE)),"")</f>
        <v/>
      </c>
      <c r="D4162" t="str">
        <f t="shared" ref="D4162:D4225" si="130">IFERROR(RANK($C4162,$C$1:$C$5000,0),"")</f>
        <v/>
      </c>
    </row>
    <row r="4163" spans="1:4" x14ac:dyDescent="0.25">
      <c r="A4163">
        <f t="shared" si="129"/>
        <v>4163</v>
      </c>
      <c r="B4163" t="e">
        <f>IF('Peer Comparison Tool'!$D$11="NR",INDEX('CECL &lt;50B Database'!$A:$A,MATCH(Workings!$A4163,'CECL &lt;50B Database'!$AI:$AI,0)),INDEX('ALLL &lt;50B Database'!$A:$A,MATCH(Workings!$A4163,'ALLL &lt;50B Database'!$AI:$AI,0)))</f>
        <v>#N/A</v>
      </c>
      <c r="C4163" s="3" t="str">
        <f>IFERROR(IFERROR(VLOOKUP($B4163,'CECL &lt;50B Database'!$A:$AA,11,FALSE),VLOOKUP($B4163,'ALLL &lt;50B Database'!$A:$AA,11,FALSE)),"")</f>
        <v/>
      </c>
      <c r="D4163" t="str">
        <f t="shared" si="130"/>
        <v/>
      </c>
    </row>
    <row r="4164" spans="1:4" x14ac:dyDescent="0.25">
      <c r="A4164">
        <f t="shared" ref="A4164:A4227" si="131">A4163+1</f>
        <v>4164</v>
      </c>
      <c r="B4164" t="e">
        <f>IF('Peer Comparison Tool'!$D$11="NR",INDEX('CECL &lt;50B Database'!$A:$A,MATCH(Workings!$A4164,'CECL &lt;50B Database'!$AI:$AI,0)),INDEX('ALLL &lt;50B Database'!$A:$A,MATCH(Workings!$A4164,'ALLL &lt;50B Database'!$AI:$AI,0)))</f>
        <v>#N/A</v>
      </c>
      <c r="C4164" s="3" t="str">
        <f>IFERROR(IFERROR(VLOOKUP($B4164,'CECL &lt;50B Database'!$A:$AA,11,FALSE),VLOOKUP($B4164,'ALLL &lt;50B Database'!$A:$AA,11,FALSE)),"")</f>
        <v/>
      </c>
      <c r="D4164" t="str">
        <f t="shared" si="130"/>
        <v/>
      </c>
    </row>
    <row r="4165" spans="1:4" x14ac:dyDescent="0.25">
      <c r="A4165">
        <f t="shared" si="131"/>
        <v>4165</v>
      </c>
      <c r="B4165" t="e">
        <f>IF('Peer Comparison Tool'!$D$11="NR",INDEX('CECL &lt;50B Database'!$A:$A,MATCH(Workings!$A4165,'CECL &lt;50B Database'!$AI:$AI,0)),INDEX('ALLL &lt;50B Database'!$A:$A,MATCH(Workings!$A4165,'ALLL &lt;50B Database'!$AI:$AI,0)))</f>
        <v>#N/A</v>
      </c>
      <c r="C4165" s="3" t="str">
        <f>IFERROR(IFERROR(VLOOKUP($B4165,'CECL &lt;50B Database'!$A:$AA,11,FALSE),VLOOKUP($B4165,'ALLL &lt;50B Database'!$A:$AA,11,FALSE)),"")</f>
        <v/>
      </c>
      <c r="D4165" t="str">
        <f t="shared" si="130"/>
        <v/>
      </c>
    </row>
    <row r="4166" spans="1:4" x14ac:dyDescent="0.25">
      <c r="A4166">
        <f t="shared" si="131"/>
        <v>4166</v>
      </c>
      <c r="B4166" t="e">
        <f>IF('Peer Comparison Tool'!$D$11="NR",INDEX('CECL &lt;50B Database'!$A:$A,MATCH(Workings!$A4166,'CECL &lt;50B Database'!$AI:$AI,0)),INDEX('ALLL &lt;50B Database'!$A:$A,MATCH(Workings!$A4166,'ALLL &lt;50B Database'!$AI:$AI,0)))</f>
        <v>#N/A</v>
      </c>
      <c r="C4166" s="3" t="str">
        <f>IFERROR(IFERROR(VLOOKUP($B4166,'CECL &lt;50B Database'!$A:$AA,11,FALSE),VLOOKUP($B4166,'ALLL &lt;50B Database'!$A:$AA,11,FALSE)),"")</f>
        <v/>
      </c>
      <c r="D4166" t="str">
        <f t="shared" si="130"/>
        <v/>
      </c>
    </row>
    <row r="4167" spans="1:4" x14ac:dyDescent="0.25">
      <c r="A4167">
        <f t="shared" si="131"/>
        <v>4167</v>
      </c>
      <c r="B4167" t="e">
        <f>IF('Peer Comparison Tool'!$D$11="NR",INDEX('CECL &lt;50B Database'!$A:$A,MATCH(Workings!$A4167,'CECL &lt;50B Database'!$AI:$AI,0)),INDEX('ALLL &lt;50B Database'!$A:$A,MATCH(Workings!$A4167,'ALLL &lt;50B Database'!$AI:$AI,0)))</f>
        <v>#N/A</v>
      </c>
      <c r="C4167" s="3" t="str">
        <f>IFERROR(IFERROR(VLOOKUP($B4167,'CECL &lt;50B Database'!$A:$AA,11,FALSE),VLOOKUP($B4167,'ALLL &lt;50B Database'!$A:$AA,11,FALSE)),"")</f>
        <v/>
      </c>
      <c r="D4167" t="str">
        <f t="shared" si="130"/>
        <v/>
      </c>
    </row>
    <row r="4168" spans="1:4" x14ac:dyDescent="0.25">
      <c r="A4168">
        <f t="shared" si="131"/>
        <v>4168</v>
      </c>
      <c r="B4168" t="e">
        <f>IF('Peer Comparison Tool'!$D$11="NR",INDEX('CECL &lt;50B Database'!$A:$A,MATCH(Workings!$A4168,'CECL &lt;50B Database'!$AI:$AI,0)),INDEX('ALLL &lt;50B Database'!$A:$A,MATCH(Workings!$A4168,'ALLL &lt;50B Database'!$AI:$AI,0)))</f>
        <v>#N/A</v>
      </c>
      <c r="C4168" s="3" t="str">
        <f>IFERROR(IFERROR(VLOOKUP($B4168,'CECL &lt;50B Database'!$A:$AA,11,FALSE),VLOOKUP($B4168,'ALLL &lt;50B Database'!$A:$AA,11,FALSE)),"")</f>
        <v/>
      </c>
      <c r="D4168" t="str">
        <f t="shared" si="130"/>
        <v/>
      </c>
    </row>
    <row r="4169" spans="1:4" x14ac:dyDescent="0.25">
      <c r="A4169">
        <f t="shared" si="131"/>
        <v>4169</v>
      </c>
      <c r="B4169" t="e">
        <f>IF('Peer Comparison Tool'!$D$11="NR",INDEX('CECL &lt;50B Database'!$A:$A,MATCH(Workings!$A4169,'CECL &lt;50B Database'!$AI:$AI,0)),INDEX('ALLL &lt;50B Database'!$A:$A,MATCH(Workings!$A4169,'ALLL &lt;50B Database'!$AI:$AI,0)))</f>
        <v>#N/A</v>
      </c>
      <c r="C4169" s="3" t="str">
        <f>IFERROR(IFERROR(VLOOKUP($B4169,'CECL &lt;50B Database'!$A:$AA,11,FALSE),VLOOKUP($B4169,'ALLL &lt;50B Database'!$A:$AA,11,FALSE)),"")</f>
        <v/>
      </c>
      <c r="D4169" t="str">
        <f t="shared" si="130"/>
        <v/>
      </c>
    </row>
    <row r="4170" spans="1:4" x14ac:dyDescent="0.25">
      <c r="A4170">
        <f t="shared" si="131"/>
        <v>4170</v>
      </c>
      <c r="B4170" t="e">
        <f>IF('Peer Comparison Tool'!$D$11="NR",INDEX('CECL &lt;50B Database'!$A:$A,MATCH(Workings!$A4170,'CECL &lt;50B Database'!$AI:$AI,0)),INDEX('ALLL &lt;50B Database'!$A:$A,MATCH(Workings!$A4170,'ALLL &lt;50B Database'!$AI:$AI,0)))</f>
        <v>#N/A</v>
      </c>
      <c r="C4170" s="3" t="str">
        <f>IFERROR(IFERROR(VLOOKUP($B4170,'CECL &lt;50B Database'!$A:$AA,11,FALSE),VLOOKUP($B4170,'ALLL &lt;50B Database'!$A:$AA,11,FALSE)),"")</f>
        <v/>
      </c>
      <c r="D4170" t="str">
        <f t="shared" si="130"/>
        <v/>
      </c>
    </row>
    <row r="4171" spans="1:4" x14ac:dyDescent="0.25">
      <c r="A4171">
        <f t="shared" si="131"/>
        <v>4171</v>
      </c>
      <c r="B4171" t="e">
        <f>IF('Peer Comparison Tool'!$D$11="NR",INDEX('CECL &lt;50B Database'!$A:$A,MATCH(Workings!$A4171,'CECL &lt;50B Database'!$AI:$AI,0)),INDEX('ALLL &lt;50B Database'!$A:$A,MATCH(Workings!$A4171,'ALLL &lt;50B Database'!$AI:$AI,0)))</f>
        <v>#N/A</v>
      </c>
      <c r="C4171" s="3" t="str">
        <f>IFERROR(IFERROR(VLOOKUP($B4171,'CECL &lt;50B Database'!$A:$AA,11,FALSE),VLOOKUP($B4171,'ALLL &lt;50B Database'!$A:$AA,11,FALSE)),"")</f>
        <v/>
      </c>
      <c r="D4171" t="str">
        <f t="shared" si="130"/>
        <v/>
      </c>
    </row>
    <row r="4172" spans="1:4" x14ac:dyDescent="0.25">
      <c r="A4172">
        <f t="shared" si="131"/>
        <v>4172</v>
      </c>
      <c r="B4172" t="e">
        <f>IF('Peer Comparison Tool'!$D$11="NR",INDEX('CECL &lt;50B Database'!$A:$A,MATCH(Workings!$A4172,'CECL &lt;50B Database'!$AI:$AI,0)),INDEX('ALLL &lt;50B Database'!$A:$A,MATCH(Workings!$A4172,'ALLL &lt;50B Database'!$AI:$AI,0)))</f>
        <v>#N/A</v>
      </c>
      <c r="C4172" s="3" t="str">
        <f>IFERROR(IFERROR(VLOOKUP($B4172,'CECL &lt;50B Database'!$A:$AA,11,FALSE),VLOOKUP($B4172,'ALLL &lt;50B Database'!$A:$AA,11,FALSE)),"")</f>
        <v/>
      </c>
      <c r="D4172" t="str">
        <f t="shared" si="130"/>
        <v/>
      </c>
    </row>
    <row r="4173" spans="1:4" x14ac:dyDescent="0.25">
      <c r="A4173">
        <f t="shared" si="131"/>
        <v>4173</v>
      </c>
      <c r="B4173" t="e">
        <f>IF('Peer Comparison Tool'!$D$11="NR",INDEX('CECL &lt;50B Database'!$A:$A,MATCH(Workings!$A4173,'CECL &lt;50B Database'!$AI:$AI,0)),INDEX('ALLL &lt;50B Database'!$A:$A,MATCH(Workings!$A4173,'ALLL &lt;50B Database'!$AI:$AI,0)))</f>
        <v>#N/A</v>
      </c>
      <c r="C4173" s="3" t="str">
        <f>IFERROR(IFERROR(VLOOKUP($B4173,'CECL &lt;50B Database'!$A:$AA,11,FALSE),VLOOKUP($B4173,'ALLL &lt;50B Database'!$A:$AA,11,FALSE)),"")</f>
        <v/>
      </c>
      <c r="D4173" t="str">
        <f t="shared" si="130"/>
        <v/>
      </c>
    </row>
    <row r="4174" spans="1:4" x14ac:dyDescent="0.25">
      <c r="A4174">
        <f t="shared" si="131"/>
        <v>4174</v>
      </c>
      <c r="B4174" t="e">
        <f>IF('Peer Comparison Tool'!$D$11="NR",INDEX('CECL &lt;50B Database'!$A:$A,MATCH(Workings!$A4174,'CECL &lt;50B Database'!$AI:$AI,0)),INDEX('ALLL &lt;50B Database'!$A:$A,MATCH(Workings!$A4174,'ALLL &lt;50B Database'!$AI:$AI,0)))</f>
        <v>#N/A</v>
      </c>
      <c r="C4174" s="3" t="str">
        <f>IFERROR(IFERROR(VLOOKUP($B4174,'CECL &lt;50B Database'!$A:$AA,11,FALSE),VLOOKUP($B4174,'ALLL &lt;50B Database'!$A:$AA,11,FALSE)),"")</f>
        <v/>
      </c>
      <c r="D4174" t="str">
        <f t="shared" si="130"/>
        <v/>
      </c>
    </row>
    <row r="4175" spans="1:4" x14ac:dyDescent="0.25">
      <c r="A4175">
        <f t="shared" si="131"/>
        <v>4175</v>
      </c>
      <c r="B4175" t="e">
        <f>IF('Peer Comparison Tool'!$D$11="NR",INDEX('CECL &lt;50B Database'!$A:$A,MATCH(Workings!$A4175,'CECL &lt;50B Database'!$AI:$AI,0)),INDEX('ALLL &lt;50B Database'!$A:$A,MATCH(Workings!$A4175,'ALLL &lt;50B Database'!$AI:$AI,0)))</f>
        <v>#N/A</v>
      </c>
      <c r="C4175" s="3" t="str">
        <f>IFERROR(IFERROR(VLOOKUP($B4175,'CECL &lt;50B Database'!$A:$AA,11,FALSE),VLOOKUP($B4175,'ALLL &lt;50B Database'!$A:$AA,11,FALSE)),"")</f>
        <v/>
      </c>
      <c r="D4175" t="str">
        <f t="shared" si="130"/>
        <v/>
      </c>
    </row>
    <row r="4176" spans="1:4" x14ac:dyDescent="0.25">
      <c r="A4176">
        <f t="shared" si="131"/>
        <v>4176</v>
      </c>
      <c r="B4176" t="e">
        <f>IF('Peer Comparison Tool'!$D$11="NR",INDEX('CECL &lt;50B Database'!$A:$A,MATCH(Workings!$A4176,'CECL &lt;50B Database'!$AI:$AI,0)),INDEX('ALLL &lt;50B Database'!$A:$A,MATCH(Workings!$A4176,'ALLL &lt;50B Database'!$AI:$AI,0)))</f>
        <v>#N/A</v>
      </c>
      <c r="C4176" s="3" t="str">
        <f>IFERROR(IFERROR(VLOOKUP($B4176,'CECL &lt;50B Database'!$A:$AA,11,FALSE),VLOOKUP($B4176,'ALLL &lt;50B Database'!$A:$AA,11,FALSE)),"")</f>
        <v/>
      </c>
      <c r="D4176" t="str">
        <f t="shared" si="130"/>
        <v/>
      </c>
    </row>
    <row r="4177" spans="1:4" x14ac:dyDescent="0.25">
      <c r="A4177">
        <f t="shared" si="131"/>
        <v>4177</v>
      </c>
      <c r="B4177" t="e">
        <f>IF('Peer Comparison Tool'!$D$11="NR",INDEX('CECL &lt;50B Database'!$A:$A,MATCH(Workings!$A4177,'CECL &lt;50B Database'!$AI:$AI,0)),INDEX('ALLL &lt;50B Database'!$A:$A,MATCH(Workings!$A4177,'ALLL &lt;50B Database'!$AI:$AI,0)))</f>
        <v>#N/A</v>
      </c>
      <c r="C4177" s="3" t="str">
        <f>IFERROR(IFERROR(VLOOKUP($B4177,'CECL &lt;50B Database'!$A:$AA,11,FALSE),VLOOKUP($B4177,'ALLL &lt;50B Database'!$A:$AA,11,FALSE)),"")</f>
        <v/>
      </c>
      <c r="D4177" t="str">
        <f t="shared" si="130"/>
        <v/>
      </c>
    </row>
    <row r="4178" spans="1:4" x14ac:dyDescent="0.25">
      <c r="A4178">
        <f t="shared" si="131"/>
        <v>4178</v>
      </c>
      <c r="B4178" t="e">
        <f>IF('Peer Comparison Tool'!$D$11="NR",INDEX('CECL &lt;50B Database'!$A:$A,MATCH(Workings!$A4178,'CECL &lt;50B Database'!$AI:$AI,0)),INDEX('ALLL &lt;50B Database'!$A:$A,MATCH(Workings!$A4178,'ALLL &lt;50B Database'!$AI:$AI,0)))</f>
        <v>#N/A</v>
      </c>
      <c r="C4178" s="3" t="str">
        <f>IFERROR(IFERROR(VLOOKUP($B4178,'CECL &lt;50B Database'!$A:$AA,11,FALSE),VLOOKUP($B4178,'ALLL &lt;50B Database'!$A:$AA,11,FALSE)),"")</f>
        <v/>
      </c>
      <c r="D4178" t="str">
        <f t="shared" si="130"/>
        <v/>
      </c>
    </row>
    <row r="4179" spans="1:4" x14ac:dyDescent="0.25">
      <c r="A4179">
        <f t="shared" si="131"/>
        <v>4179</v>
      </c>
      <c r="B4179" t="e">
        <f>IF('Peer Comparison Tool'!$D$11="NR",INDEX('CECL &lt;50B Database'!$A:$A,MATCH(Workings!$A4179,'CECL &lt;50B Database'!$AI:$AI,0)),INDEX('ALLL &lt;50B Database'!$A:$A,MATCH(Workings!$A4179,'ALLL &lt;50B Database'!$AI:$AI,0)))</f>
        <v>#N/A</v>
      </c>
      <c r="C4179" s="3" t="str">
        <f>IFERROR(IFERROR(VLOOKUP($B4179,'CECL &lt;50B Database'!$A:$AA,11,FALSE),VLOOKUP($B4179,'ALLL &lt;50B Database'!$A:$AA,11,FALSE)),"")</f>
        <v/>
      </c>
      <c r="D4179" t="str">
        <f t="shared" si="130"/>
        <v/>
      </c>
    </row>
    <row r="4180" spans="1:4" x14ac:dyDescent="0.25">
      <c r="A4180">
        <f t="shared" si="131"/>
        <v>4180</v>
      </c>
      <c r="B4180" t="e">
        <f>IF('Peer Comparison Tool'!$D$11="NR",INDEX('CECL &lt;50B Database'!$A:$A,MATCH(Workings!$A4180,'CECL &lt;50B Database'!$AI:$AI,0)),INDEX('ALLL &lt;50B Database'!$A:$A,MATCH(Workings!$A4180,'ALLL &lt;50B Database'!$AI:$AI,0)))</f>
        <v>#N/A</v>
      </c>
      <c r="C4180" s="3" t="str">
        <f>IFERROR(IFERROR(VLOOKUP($B4180,'CECL &lt;50B Database'!$A:$AA,11,FALSE),VLOOKUP($B4180,'ALLL &lt;50B Database'!$A:$AA,11,FALSE)),"")</f>
        <v/>
      </c>
      <c r="D4180" t="str">
        <f t="shared" si="130"/>
        <v/>
      </c>
    </row>
    <row r="4181" spans="1:4" x14ac:dyDescent="0.25">
      <c r="A4181">
        <f t="shared" si="131"/>
        <v>4181</v>
      </c>
      <c r="B4181" t="e">
        <f>IF('Peer Comparison Tool'!$D$11="NR",INDEX('CECL &lt;50B Database'!$A:$A,MATCH(Workings!$A4181,'CECL &lt;50B Database'!$AI:$AI,0)),INDEX('ALLL &lt;50B Database'!$A:$A,MATCH(Workings!$A4181,'ALLL &lt;50B Database'!$AI:$AI,0)))</f>
        <v>#N/A</v>
      </c>
      <c r="C4181" s="3" t="str">
        <f>IFERROR(IFERROR(VLOOKUP($B4181,'CECL &lt;50B Database'!$A:$AA,11,FALSE),VLOOKUP($B4181,'ALLL &lt;50B Database'!$A:$AA,11,FALSE)),"")</f>
        <v/>
      </c>
      <c r="D4181" t="str">
        <f t="shared" si="130"/>
        <v/>
      </c>
    </row>
    <row r="4182" spans="1:4" x14ac:dyDescent="0.25">
      <c r="A4182">
        <f t="shared" si="131"/>
        <v>4182</v>
      </c>
      <c r="B4182" t="e">
        <f>IF('Peer Comparison Tool'!$D$11="NR",INDEX('CECL &lt;50B Database'!$A:$A,MATCH(Workings!$A4182,'CECL &lt;50B Database'!$AI:$AI,0)),INDEX('ALLL &lt;50B Database'!$A:$A,MATCH(Workings!$A4182,'ALLL &lt;50B Database'!$AI:$AI,0)))</f>
        <v>#N/A</v>
      </c>
      <c r="C4182" s="3" t="str">
        <f>IFERROR(IFERROR(VLOOKUP($B4182,'CECL &lt;50B Database'!$A:$AA,11,FALSE),VLOOKUP($B4182,'ALLL &lt;50B Database'!$A:$AA,11,FALSE)),"")</f>
        <v/>
      </c>
      <c r="D4182" t="str">
        <f t="shared" si="130"/>
        <v/>
      </c>
    </row>
    <row r="4183" spans="1:4" x14ac:dyDescent="0.25">
      <c r="A4183">
        <f t="shared" si="131"/>
        <v>4183</v>
      </c>
      <c r="B4183" t="e">
        <f>IF('Peer Comparison Tool'!$D$11="NR",INDEX('CECL &lt;50B Database'!$A:$A,MATCH(Workings!$A4183,'CECL &lt;50B Database'!$AI:$AI,0)),INDEX('ALLL &lt;50B Database'!$A:$A,MATCH(Workings!$A4183,'ALLL &lt;50B Database'!$AI:$AI,0)))</f>
        <v>#N/A</v>
      </c>
      <c r="C4183" s="3" t="str">
        <f>IFERROR(IFERROR(VLOOKUP($B4183,'CECL &lt;50B Database'!$A:$AA,11,FALSE),VLOOKUP($B4183,'ALLL &lt;50B Database'!$A:$AA,11,FALSE)),"")</f>
        <v/>
      </c>
      <c r="D4183" t="str">
        <f t="shared" si="130"/>
        <v/>
      </c>
    </row>
    <row r="4184" spans="1:4" x14ac:dyDescent="0.25">
      <c r="A4184">
        <f t="shared" si="131"/>
        <v>4184</v>
      </c>
      <c r="B4184" t="e">
        <f>IF('Peer Comparison Tool'!$D$11="NR",INDEX('CECL &lt;50B Database'!$A:$A,MATCH(Workings!$A4184,'CECL &lt;50B Database'!$AI:$AI,0)),INDEX('ALLL &lt;50B Database'!$A:$A,MATCH(Workings!$A4184,'ALLL &lt;50B Database'!$AI:$AI,0)))</f>
        <v>#N/A</v>
      </c>
      <c r="C4184" s="3" t="str">
        <f>IFERROR(IFERROR(VLOOKUP($B4184,'CECL &lt;50B Database'!$A:$AA,11,FALSE),VLOOKUP($B4184,'ALLL &lt;50B Database'!$A:$AA,11,FALSE)),"")</f>
        <v/>
      </c>
      <c r="D4184" t="str">
        <f t="shared" si="130"/>
        <v/>
      </c>
    </row>
    <row r="4185" spans="1:4" x14ac:dyDescent="0.25">
      <c r="A4185">
        <f t="shared" si="131"/>
        <v>4185</v>
      </c>
      <c r="B4185" t="e">
        <f>IF('Peer Comparison Tool'!$D$11="NR",INDEX('CECL &lt;50B Database'!$A:$A,MATCH(Workings!$A4185,'CECL &lt;50B Database'!$AI:$AI,0)),INDEX('ALLL &lt;50B Database'!$A:$A,MATCH(Workings!$A4185,'ALLL &lt;50B Database'!$AI:$AI,0)))</f>
        <v>#N/A</v>
      </c>
      <c r="C4185" s="3" t="str">
        <f>IFERROR(IFERROR(VLOOKUP($B4185,'CECL &lt;50B Database'!$A:$AA,11,FALSE),VLOOKUP($B4185,'ALLL &lt;50B Database'!$A:$AA,11,FALSE)),"")</f>
        <v/>
      </c>
      <c r="D4185" t="str">
        <f t="shared" si="130"/>
        <v/>
      </c>
    </row>
    <row r="4186" spans="1:4" x14ac:dyDescent="0.25">
      <c r="A4186">
        <f t="shared" si="131"/>
        <v>4186</v>
      </c>
      <c r="B4186" t="e">
        <f>IF('Peer Comparison Tool'!$D$11="NR",INDEX('CECL &lt;50B Database'!$A:$A,MATCH(Workings!$A4186,'CECL &lt;50B Database'!$AI:$AI,0)),INDEX('ALLL &lt;50B Database'!$A:$A,MATCH(Workings!$A4186,'ALLL &lt;50B Database'!$AI:$AI,0)))</f>
        <v>#N/A</v>
      </c>
      <c r="C4186" s="3" t="str">
        <f>IFERROR(IFERROR(VLOOKUP($B4186,'CECL &lt;50B Database'!$A:$AA,11,FALSE),VLOOKUP($B4186,'ALLL &lt;50B Database'!$A:$AA,11,FALSE)),"")</f>
        <v/>
      </c>
      <c r="D4186" t="str">
        <f t="shared" si="130"/>
        <v/>
      </c>
    </row>
    <row r="4187" spans="1:4" x14ac:dyDescent="0.25">
      <c r="A4187">
        <f t="shared" si="131"/>
        <v>4187</v>
      </c>
      <c r="B4187" t="e">
        <f>IF('Peer Comparison Tool'!$D$11="NR",INDEX('CECL &lt;50B Database'!$A:$A,MATCH(Workings!$A4187,'CECL &lt;50B Database'!$AI:$AI,0)),INDEX('ALLL &lt;50B Database'!$A:$A,MATCH(Workings!$A4187,'ALLL &lt;50B Database'!$AI:$AI,0)))</f>
        <v>#N/A</v>
      </c>
      <c r="C4187" s="3" t="str">
        <f>IFERROR(IFERROR(VLOOKUP($B4187,'CECL &lt;50B Database'!$A:$AA,11,FALSE),VLOOKUP($B4187,'ALLL &lt;50B Database'!$A:$AA,11,FALSE)),"")</f>
        <v/>
      </c>
      <c r="D4187" t="str">
        <f t="shared" si="130"/>
        <v/>
      </c>
    </row>
    <row r="4188" spans="1:4" x14ac:dyDescent="0.25">
      <c r="A4188">
        <f t="shared" si="131"/>
        <v>4188</v>
      </c>
      <c r="B4188" t="e">
        <f>IF('Peer Comparison Tool'!$D$11="NR",INDEX('CECL &lt;50B Database'!$A:$A,MATCH(Workings!$A4188,'CECL &lt;50B Database'!$AI:$AI,0)),INDEX('ALLL &lt;50B Database'!$A:$A,MATCH(Workings!$A4188,'ALLL &lt;50B Database'!$AI:$AI,0)))</f>
        <v>#N/A</v>
      </c>
      <c r="C4188" s="3" t="str">
        <f>IFERROR(IFERROR(VLOOKUP($B4188,'CECL &lt;50B Database'!$A:$AA,11,FALSE),VLOOKUP($B4188,'ALLL &lt;50B Database'!$A:$AA,11,FALSE)),"")</f>
        <v/>
      </c>
      <c r="D4188" t="str">
        <f t="shared" si="130"/>
        <v/>
      </c>
    </row>
    <row r="4189" spans="1:4" x14ac:dyDescent="0.25">
      <c r="A4189">
        <f t="shared" si="131"/>
        <v>4189</v>
      </c>
      <c r="B4189" t="e">
        <f>IF('Peer Comparison Tool'!$D$11="NR",INDEX('CECL &lt;50B Database'!$A:$A,MATCH(Workings!$A4189,'CECL &lt;50B Database'!$AI:$AI,0)),INDEX('ALLL &lt;50B Database'!$A:$A,MATCH(Workings!$A4189,'ALLL &lt;50B Database'!$AI:$AI,0)))</f>
        <v>#N/A</v>
      </c>
      <c r="C4189" s="3" t="str">
        <f>IFERROR(IFERROR(VLOOKUP($B4189,'CECL &lt;50B Database'!$A:$AA,11,FALSE),VLOOKUP($B4189,'ALLL &lt;50B Database'!$A:$AA,11,FALSE)),"")</f>
        <v/>
      </c>
      <c r="D4189" t="str">
        <f t="shared" si="130"/>
        <v/>
      </c>
    </row>
    <row r="4190" spans="1:4" x14ac:dyDescent="0.25">
      <c r="A4190">
        <f t="shared" si="131"/>
        <v>4190</v>
      </c>
      <c r="B4190" t="e">
        <f>IF('Peer Comparison Tool'!$D$11="NR",INDEX('CECL &lt;50B Database'!$A:$A,MATCH(Workings!$A4190,'CECL &lt;50B Database'!$AI:$AI,0)),INDEX('ALLL &lt;50B Database'!$A:$A,MATCH(Workings!$A4190,'ALLL &lt;50B Database'!$AI:$AI,0)))</f>
        <v>#N/A</v>
      </c>
      <c r="C4190" s="3" t="str">
        <f>IFERROR(IFERROR(VLOOKUP($B4190,'CECL &lt;50B Database'!$A:$AA,11,FALSE),VLOOKUP($B4190,'ALLL &lt;50B Database'!$A:$AA,11,FALSE)),"")</f>
        <v/>
      </c>
      <c r="D4190" t="str">
        <f t="shared" si="130"/>
        <v/>
      </c>
    </row>
    <row r="4191" spans="1:4" x14ac:dyDescent="0.25">
      <c r="A4191">
        <f t="shared" si="131"/>
        <v>4191</v>
      </c>
      <c r="B4191" t="e">
        <f>IF('Peer Comparison Tool'!$D$11="NR",INDEX('CECL &lt;50B Database'!$A:$A,MATCH(Workings!$A4191,'CECL &lt;50B Database'!$AI:$AI,0)),INDEX('ALLL &lt;50B Database'!$A:$A,MATCH(Workings!$A4191,'ALLL &lt;50B Database'!$AI:$AI,0)))</f>
        <v>#N/A</v>
      </c>
      <c r="C4191" s="3" t="str">
        <f>IFERROR(IFERROR(VLOOKUP($B4191,'CECL &lt;50B Database'!$A:$AA,11,FALSE),VLOOKUP($B4191,'ALLL &lt;50B Database'!$A:$AA,11,FALSE)),"")</f>
        <v/>
      </c>
      <c r="D4191" t="str">
        <f t="shared" si="130"/>
        <v/>
      </c>
    </row>
    <row r="4192" spans="1:4" x14ac:dyDescent="0.25">
      <c r="A4192">
        <f t="shared" si="131"/>
        <v>4192</v>
      </c>
      <c r="B4192" t="e">
        <f>IF('Peer Comparison Tool'!$D$11="NR",INDEX('CECL &lt;50B Database'!$A:$A,MATCH(Workings!$A4192,'CECL &lt;50B Database'!$AI:$AI,0)),INDEX('ALLL &lt;50B Database'!$A:$A,MATCH(Workings!$A4192,'ALLL &lt;50B Database'!$AI:$AI,0)))</f>
        <v>#N/A</v>
      </c>
      <c r="C4192" s="3" t="str">
        <f>IFERROR(IFERROR(VLOOKUP($B4192,'CECL &lt;50B Database'!$A:$AA,11,FALSE),VLOOKUP($B4192,'ALLL &lt;50B Database'!$A:$AA,11,FALSE)),"")</f>
        <v/>
      </c>
      <c r="D4192" t="str">
        <f t="shared" si="130"/>
        <v/>
      </c>
    </row>
    <row r="4193" spans="1:4" x14ac:dyDescent="0.25">
      <c r="A4193">
        <f t="shared" si="131"/>
        <v>4193</v>
      </c>
      <c r="B4193" t="e">
        <f>IF('Peer Comparison Tool'!$D$11="NR",INDEX('CECL &lt;50B Database'!$A:$A,MATCH(Workings!$A4193,'CECL &lt;50B Database'!$AI:$AI,0)),INDEX('ALLL &lt;50B Database'!$A:$A,MATCH(Workings!$A4193,'ALLL &lt;50B Database'!$AI:$AI,0)))</f>
        <v>#N/A</v>
      </c>
      <c r="C4193" s="3" t="str">
        <f>IFERROR(IFERROR(VLOOKUP($B4193,'CECL &lt;50B Database'!$A:$AA,11,FALSE),VLOOKUP($B4193,'ALLL &lt;50B Database'!$A:$AA,11,FALSE)),"")</f>
        <v/>
      </c>
      <c r="D4193" t="str">
        <f t="shared" si="130"/>
        <v/>
      </c>
    </row>
    <row r="4194" spans="1:4" x14ac:dyDescent="0.25">
      <c r="A4194">
        <f t="shared" si="131"/>
        <v>4194</v>
      </c>
      <c r="B4194" t="e">
        <f>IF('Peer Comparison Tool'!$D$11="NR",INDEX('CECL &lt;50B Database'!$A:$A,MATCH(Workings!$A4194,'CECL &lt;50B Database'!$AI:$AI,0)),INDEX('ALLL &lt;50B Database'!$A:$A,MATCH(Workings!$A4194,'ALLL &lt;50B Database'!$AI:$AI,0)))</f>
        <v>#N/A</v>
      </c>
      <c r="C4194" s="3" t="str">
        <f>IFERROR(IFERROR(VLOOKUP($B4194,'CECL &lt;50B Database'!$A:$AA,11,FALSE),VLOOKUP($B4194,'ALLL &lt;50B Database'!$A:$AA,11,FALSE)),"")</f>
        <v/>
      </c>
      <c r="D4194" t="str">
        <f t="shared" si="130"/>
        <v/>
      </c>
    </row>
    <row r="4195" spans="1:4" x14ac:dyDescent="0.25">
      <c r="A4195">
        <f t="shared" si="131"/>
        <v>4195</v>
      </c>
      <c r="B4195" t="e">
        <f>IF('Peer Comparison Tool'!$D$11="NR",INDEX('CECL &lt;50B Database'!$A:$A,MATCH(Workings!$A4195,'CECL &lt;50B Database'!$AI:$AI,0)),INDEX('ALLL &lt;50B Database'!$A:$A,MATCH(Workings!$A4195,'ALLL &lt;50B Database'!$AI:$AI,0)))</f>
        <v>#N/A</v>
      </c>
      <c r="C4195" s="3" t="str">
        <f>IFERROR(IFERROR(VLOOKUP($B4195,'CECL &lt;50B Database'!$A:$AA,11,FALSE),VLOOKUP($B4195,'ALLL &lt;50B Database'!$A:$AA,11,FALSE)),"")</f>
        <v/>
      </c>
      <c r="D4195" t="str">
        <f t="shared" si="130"/>
        <v/>
      </c>
    </row>
    <row r="4196" spans="1:4" x14ac:dyDescent="0.25">
      <c r="A4196">
        <f t="shared" si="131"/>
        <v>4196</v>
      </c>
      <c r="B4196" t="e">
        <f>IF('Peer Comparison Tool'!$D$11="NR",INDEX('CECL &lt;50B Database'!$A:$A,MATCH(Workings!$A4196,'CECL &lt;50B Database'!$AI:$AI,0)),INDEX('ALLL &lt;50B Database'!$A:$A,MATCH(Workings!$A4196,'ALLL &lt;50B Database'!$AI:$AI,0)))</f>
        <v>#N/A</v>
      </c>
      <c r="C4196" s="3" t="str">
        <f>IFERROR(IFERROR(VLOOKUP($B4196,'CECL &lt;50B Database'!$A:$AA,11,FALSE),VLOOKUP($B4196,'ALLL &lt;50B Database'!$A:$AA,11,FALSE)),"")</f>
        <v/>
      </c>
      <c r="D4196" t="str">
        <f t="shared" si="130"/>
        <v/>
      </c>
    </row>
    <row r="4197" spans="1:4" x14ac:dyDescent="0.25">
      <c r="A4197">
        <f t="shared" si="131"/>
        <v>4197</v>
      </c>
      <c r="B4197" t="e">
        <f>IF('Peer Comparison Tool'!$D$11="NR",INDEX('CECL &lt;50B Database'!$A:$A,MATCH(Workings!$A4197,'CECL &lt;50B Database'!$AI:$AI,0)),INDEX('ALLL &lt;50B Database'!$A:$A,MATCH(Workings!$A4197,'ALLL &lt;50B Database'!$AI:$AI,0)))</f>
        <v>#N/A</v>
      </c>
      <c r="C4197" s="3" t="str">
        <f>IFERROR(IFERROR(VLOOKUP($B4197,'CECL &lt;50B Database'!$A:$AA,11,FALSE),VLOOKUP($B4197,'ALLL &lt;50B Database'!$A:$AA,11,FALSE)),"")</f>
        <v/>
      </c>
      <c r="D4197" t="str">
        <f t="shared" si="130"/>
        <v/>
      </c>
    </row>
    <row r="4198" spans="1:4" x14ac:dyDescent="0.25">
      <c r="A4198">
        <f t="shared" si="131"/>
        <v>4198</v>
      </c>
      <c r="B4198" t="e">
        <f>IF('Peer Comparison Tool'!$D$11="NR",INDEX('CECL &lt;50B Database'!$A:$A,MATCH(Workings!$A4198,'CECL &lt;50B Database'!$AI:$AI,0)),INDEX('ALLL &lt;50B Database'!$A:$A,MATCH(Workings!$A4198,'ALLL &lt;50B Database'!$AI:$AI,0)))</f>
        <v>#N/A</v>
      </c>
      <c r="C4198" s="3" t="str">
        <f>IFERROR(IFERROR(VLOOKUP($B4198,'CECL &lt;50B Database'!$A:$AA,11,FALSE),VLOOKUP($B4198,'ALLL &lt;50B Database'!$A:$AA,11,FALSE)),"")</f>
        <v/>
      </c>
      <c r="D4198" t="str">
        <f t="shared" si="130"/>
        <v/>
      </c>
    </row>
    <row r="4199" spans="1:4" x14ac:dyDescent="0.25">
      <c r="A4199">
        <f t="shared" si="131"/>
        <v>4199</v>
      </c>
      <c r="B4199" t="e">
        <f>IF('Peer Comparison Tool'!$D$11="NR",INDEX('CECL &lt;50B Database'!$A:$A,MATCH(Workings!$A4199,'CECL &lt;50B Database'!$AI:$AI,0)),INDEX('ALLL &lt;50B Database'!$A:$A,MATCH(Workings!$A4199,'ALLL &lt;50B Database'!$AI:$AI,0)))</f>
        <v>#N/A</v>
      </c>
      <c r="C4199" s="3" t="str">
        <f>IFERROR(IFERROR(VLOOKUP($B4199,'CECL &lt;50B Database'!$A:$AA,11,FALSE),VLOOKUP($B4199,'ALLL &lt;50B Database'!$A:$AA,11,FALSE)),"")</f>
        <v/>
      </c>
      <c r="D4199" t="str">
        <f t="shared" si="130"/>
        <v/>
      </c>
    </row>
    <row r="4200" spans="1:4" x14ac:dyDescent="0.25">
      <c r="A4200">
        <f t="shared" si="131"/>
        <v>4200</v>
      </c>
      <c r="B4200" t="e">
        <f>IF('Peer Comparison Tool'!$D$11="NR",INDEX('CECL &lt;50B Database'!$A:$A,MATCH(Workings!$A4200,'CECL &lt;50B Database'!$AI:$AI,0)),INDEX('ALLL &lt;50B Database'!$A:$A,MATCH(Workings!$A4200,'ALLL &lt;50B Database'!$AI:$AI,0)))</f>
        <v>#N/A</v>
      </c>
      <c r="C4200" s="3" t="str">
        <f>IFERROR(IFERROR(VLOOKUP($B4200,'CECL &lt;50B Database'!$A:$AA,11,FALSE),VLOOKUP($B4200,'ALLL &lt;50B Database'!$A:$AA,11,FALSE)),"")</f>
        <v/>
      </c>
      <c r="D4200" t="str">
        <f t="shared" si="130"/>
        <v/>
      </c>
    </row>
    <row r="4201" spans="1:4" x14ac:dyDescent="0.25">
      <c r="A4201">
        <f t="shared" si="131"/>
        <v>4201</v>
      </c>
      <c r="B4201" t="e">
        <f>IF('Peer Comparison Tool'!$D$11="NR",INDEX('CECL &lt;50B Database'!$A:$A,MATCH(Workings!$A4201,'CECL &lt;50B Database'!$AI:$AI,0)),INDEX('ALLL &lt;50B Database'!$A:$A,MATCH(Workings!$A4201,'ALLL &lt;50B Database'!$AI:$AI,0)))</f>
        <v>#N/A</v>
      </c>
      <c r="C4201" s="3" t="str">
        <f>IFERROR(IFERROR(VLOOKUP($B4201,'CECL &lt;50B Database'!$A:$AA,11,FALSE),VLOOKUP($B4201,'ALLL &lt;50B Database'!$A:$AA,11,FALSE)),"")</f>
        <v/>
      </c>
      <c r="D4201" t="str">
        <f t="shared" si="130"/>
        <v/>
      </c>
    </row>
    <row r="4202" spans="1:4" x14ac:dyDescent="0.25">
      <c r="A4202">
        <f t="shared" si="131"/>
        <v>4202</v>
      </c>
      <c r="B4202" t="e">
        <f>IF('Peer Comparison Tool'!$D$11="NR",INDEX('CECL &lt;50B Database'!$A:$A,MATCH(Workings!$A4202,'CECL &lt;50B Database'!$AI:$AI,0)),INDEX('ALLL &lt;50B Database'!$A:$A,MATCH(Workings!$A4202,'ALLL &lt;50B Database'!$AI:$AI,0)))</f>
        <v>#N/A</v>
      </c>
      <c r="C4202" s="3" t="str">
        <f>IFERROR(IFERROR(VLOOKUP($B4202,'CECL &lt;50B Database'!$A:$AA,11,FALSE),VLOOKUP($B4202,'ALLL &lt;50B Database'!$A:$AA,11,FALSE)),"")</f>
        <v/>
      </c>
      <c r="D4202" t="str">
        <f t="shared" si="130"/>
        <v/>
      </c>
    </row>
    <row r="4203" spans="1:4" x14ac:dyDescent="0.25">
      <c r="A4203">
        <f t="shared" si="131"/>
        <v>4203</v>
      </c>
      <c r="B4203" t="e">
        <f>IF('Peer Comparison Tool'!$D$11="NR",INDEX('CECL &lt;50B Database'!$A:$A,MATCH(Workings!$A4203,'CECL &lt;50B Database'!$AI:$AI,0)),INDEX('ALLL &lt;50B Database'!$A:$A,MATCH(Workings!$A4203,'ALLL &lt;50B Database'!$AI:$AI,0)))</f>
        <v>#N/A</v>
      </c>
      <c r="C4203" s="3" t="str">
        <f>IFERROR(IFERROR(VLOOKUP($B4203,'CECL &lt;50B Database'!$A:$AA,11,FALSE),VLOOKUP($B4203,'ALLL &lt;50B Database'!$A:$AA,11,FALSE)),"")</f>
        <v/>
      </c>
      <c r="D4203" t="str">
        <f t="shared" si="130"/>
        <v/>
      </c>
    </row>
    <row r="4204" spans="1:4" x14ac:dyDescent="0.25">
      <c r="A4204">
        <f t="shared" si="131"/>
        <v>4204</v>
      </c>
      <c r="B4204" t="e">
        <f>IF('Peer Comparison Tool'!$D$11="NR",INDEX('CECL &lt;50B Database'!$A:$A,MATCH(Workings!$A4204,'CECL &lt;50B Database'!$AI:$AI,0)),INDEX('ALLL &lt;50B Database'!$A:$A,MATCH(Workings!$A4204,'ALLL &lt;50B Database'!$AI:$AI,0)))</f>
        <v>#N/A</v>
      </c>
      <c r="C4204" s="3" t="str">
        <f>IFERROR(IFERROR(VLOOKUP($B4204,'CECL &lt;50B Database'!$A:$AA,11,FALSE),VLOOKUP($B4204,'ALLL &lt;50B Database'!$A:$AA,11,FALSE)),"")</f>
        <v/>
      </c>
      <c r="D4204" t="str">
        <f t="shared" si="130"/>
        <v/>
      </c>
    </row>
    <row r="4205" spans="1:4" x14ac:dyDescent="0.25">
      <c r="A4205">
        <f t="shared" si="131"/>
        <v>4205</v>
      </c>
      <c r="B4205" t="e">
        <f>IF('Peer Comparison Tool'!$D$11="NR",INDEX('CECL &lt;50B Database'!$A:$A,MATCH(Workings!$A4205,'CECL &lt;50B Database'!$AI:$AI,0)),INDEX('ALLL &lt;50B Database'!$A:$A,MATCH(Workings!$A4205,'ALLL &lt;50B Database'!$AI:$AI,0)))</f>
        <v>#N/A</v>
      </c>
      <c r="C4205" s="3" t="str">
        <f>IFERROR(IFERROR(VLOOKUP($B4205,'CECL &lt;50B Database'!$A:$AA,11,FALSE),VLOOKUP($B4205,'ALLL &lt;50B Database'!$A:$AA,11,FALSE)),"")</f>
        <v/>
      </c>
      <c r="D4205" t="str">
        <f t="shared" si="130"/>
        <v/>
      </c>
    </row>
    <row r="4206" spans="1:4" x14ac:dyDescent="0.25">
      <c r="A4206">
        <f t="shared" si="131"/>
        <v>4206</v>
      </c>
      <c r="B4206" t="e">
        <f>IF('Peer Comparison Tool'!$D$11="NR",INDEX('CECL &lt;50B Database'!$A:$A,MATCH(Workings!$A4206,'CECL &lt;50B Database'!$AI:$AI,0)),INDEX('ALLL &lt;50B Database'!$A:$A,MATCH(Workings!$A4206,'ALLL &lt;50B Database'!$AI:$AI,0)))</f>
        <v>#N/A</v>
      </c>
      <c r="C4206" s="3" t="str">
        <f>IFERROR(IFERROR(VLOOKUP($B4206,'CECL &lt;50B Database'!$A:$AA,11,FALSE),VLOOKUP($B4206,'ALLL &lt;50B Database'!$A:$AA,11,FALSE)),"")</f>
        <v/>
      </c>
      <c r="D4206" t="str">
        <f t="shared" si="130"/>
        <v/>
      </c>
    </row>
    <row r="4207" spans="1:4" x14ac:dyDescent="0.25">
      <c r="A4207">
        <f t="shared" si="131"/>
        <v>4207</v>
      </c>
      <c r="B4207" t="e">
        <f>IF('Peer Comparison Tool'!$D$11="NR",INDEX('CECL &lt;50B Database'!$A:$A,MATCH(Workings!$A4207,'CECL &lt;50B Database'!$AI:$AI,0)),INDEX('ALLL &lt;50B Database'!$A:$A,MATCH(Workings!$A4207,'ALLL &lt;50B Database'!$AI:$AI,0)))</f>
        <v>#N/A</v>
      </c>
      <c r="C4207" s="3" t="str">
        <f>IFERROR(IFERROR(VLOOKUP($B4207,'CECL &lt;50B Database'!$A:$AA,11,FALSE),VLOOKUP($B4207,'ALLL &lt;50B Database'!$A:$AA,11,FALSE)),"")</f>
        <v/>
      </c>
      <c r="D4207" t="str">
        <f t="shared" si="130"/>
        <v/>
      </c>
    </row>
    <row r="4208" spans="1:4" x14ac:dyDescent="0.25">
      <c r="A4208">
        <f t="shared" si="131"/>
        <v>4208</v>
      </c>
      <c r="B4208" t="e">
        <f>IF('Peer Comparison Tool'!$D$11="NR",INDEX('CECL &lt;50B Database'!$A:$A,MATCH(Workings!$A4208,'CECL &lt;50B Database'!$AI:$AI,0)),INDEX('ALLL &lt;50B Database'!$A:$A,MATCH(Workings!$A4208,'ALLL &lt;50B Database'!$AI:$AI,0)))</f>
        <v>#N/A</v>
      </c>
      <c r="C4208" s="3" t="str">
        <f>IFERROR(IFERROR(VLOOKUP($B4208,'CECL &lt;50B Database'!$A:$AA,11,FALSE),VLOOKUP($B4208,'ALLL &lt;50B Database'!$A:$AA,11,FALSE)),"")</f>
        <v/>
      </c>
      <c r="D4208" t="str">
        <f t="shared" si="130"/>
        <v/>
      </c>
    </row>
    <row r="4209" spans="1:4" x14ac:dyDescent="0.25">
      <c r="A4209">
        <f t="shared" si="131"/>
        <v>4209</v>
      </c>
      <c r="B4209" t="e">
        <f>IF('Peer Comparison Tool'!$D$11="NR",INDEX('CECL &lt;50B Database'!$A:$A,MATCH(Workings!$A4209,'CECL &lt;50B Database'!$AI:$AI,0)),INDEX('ALLL &lt;50B Database'!$A:$A,MATCH(Workings!$A4209,'ALLL &lt;50B Database'!$AI:$AI,0)))</f>
        <v>#N/A</v>
      </c>
      <c r="C4209" s="3" t="str">
        <f>IFERROR(IFERROR(VLOOKUP($B4209,'CECL &lt;50B Database'!$A:$AA,11,FALSE),VLOOKUP($B4209,'ALLL &lt;50B Database'!$A:$AA,11,FALSE)),"")</f>
        <v/>
      </c>
      <c r="D4209" t="str">
        <f t="shared" si="130"/>
        <v/>
      </c>
    </row>
    <row r="4210" spans="1:4" x14ac:dyDescent="0.25">
      <c r="A4210">
        <f t="shared" si="131"/>
        <v>4210</v>
      </c>
      <c r="B4210" t="e">
        <f>IF('Peer Comparison Tool'!$D$11="NR",INDEX('CECL &lt;50B Database'!$A:$A,MATCH(Workings!$A4210,'CECL &lt;50B Database'!$AI:$AI,0)),INDEX('ALLL &lt;50B Database'!$A:$A,MATCH(Workings!$A4210,'ALLL &lt;50B Database'!$AI:$AI,0)))</f>
        <v>#N/A</v>
      </c>
      <c r="C4210" s="3" t="str">
        <f>IFERROR(IFERROR(VLOOKUP($B4210,'CECL &lt;50B Database'!$A:$AA,11,FALSE),VLOOKUP($B4210,'ALLL &lt;50B Database'!$A:$AA,11,FALSE)),"")</f>
        <v/>
      </c>
      <c r="D4210" t="str">
        <f t="shared" si="130"/>
        <v/>
      </c>
    </row>
    <row r="4211" spans="1:4" x14ac:dyDescent="0.25">
      <c r="A4211">
        <f t="shared" si="131"/>
        <v>4211</v>
      </c>
      <c r="B4211" t="e">
        <f>IF('Peer Comparison Tool'!$D$11="NR",INDEX('CECL &lt;50B Database'!$A:$A,MATCH(Workings!$A4211,'CECL &lt;50B Database'!$AI:$AI,0)),INDEX('ALLL &lt;50B Database'!$A:$A,MATCH(Workings!$A4211,'ALLL &lt;50B Database'!$AI:$AI,0)))</f>
        <v>#N/A</v>
      </c>
      <c r="C4211" s="3" t="str">
        <f>IFERROR(IFERROR(VLOOKUP($B4211,'CECL &lt;50B Database'!$A:$AA,11,FALSE),VLOOKUP($B4211,'ALLL &lt;50B Database'!$A:$AA,11,FALSE)),"")</f>
        <v/>
      </c>
      <c r="D4211" t="str">
        <f t="shared" si="130"/>
        <v/>
      </c>
    </row>
    <row r="4212" spans="1:4" x14ac:dyDescent="0.25">
      <c r="A4212">
        <f t="shared" si="131"/>
        <v>4212</v>
      </c>
      <c r="B4212" t="e">
        <f>IF('Peer Comparison Tool'!$D$11="NR",INDEX('CECL &lt;50B Database'!$A:$A,MATCH(Workings!$A4212,'CECL &lt;50B Database'!$AI:$AI,0)),INDEX('ALLL &lt;50B Database'!$A:$A,MATCH(Workings!$A4212,'ALLL &lt;50B Database'!$AI:$AI,0)))</f>
        <v>#N/A</v>
      </c>
      <c r="C4212" s="3" t="str">
        <f>IFERROR(IFERROR(VLOOKUP($B4212,'CECL &lt;50B Database'!$A:$AA,11,FALSE),VLOOKUP($B4212,'ALLL &lt;50B Database'!$A:$AA,11,FALSE)),"")</f>
        <v/>
      </c>
      <c r="D4212" t="str">
        <f t="shared" si="130"/>
        <v/>
      </c>
    </row>
    <row r="4213" spans="1:4" x14ac:dyDescent="0.25">
      <c r="A4213">
        <f t="shared" si="131"/>
        <v>4213</v>
      </c>
      <c r="B4213" t="e">
        <f>IF('Peer Comparison Tool'!$D$11="NR",INDEX('CECL &lt;50B Database'!$A:$A,MATCH(Workings!$A4213,'CECL &lt;50B Database'!$AI:$AI,0)),INDEX('ALLL &lt;50B Database'!$A:$A,MATCH(Workings!$A4213,'ALLL &lt;50B Database'!$AI:$AI,0)))</f>
        <v>#N/A</v>
      </c>
      <c r="C4213" s="3" t="str">
        <f>IFERROR(IFERROR(VLOOKUP($B4213,'CECL &lt;50B Database'!$A:$AA,11,FALSE),VLOOKUP($B4213,'ALLL &lt;50B Database'!$A:$AA,11,FALSE)),"")</f>
        <v/>
      </c>
      <c r="D4213" t="str">
        <f t="shared" si="130"/>
        <v/>
      </c>
    </row>
    <row r="4214" spans="1:4" x14ac:dyDescent="0.25">
      <c r="A4214">
        <f t="shared" si="131"/>
        <v>4214</v>
      </c>
      <c r="B4214" t="e">
        <f>IF('Peer Comparison Tool'!$D$11="NR",INDEX('CECL &lt;50B Database'!$A:$A,MATCH(Workings!$A4214,'CECL &lt;50B Database'!$AI:$AI,0)),INDEX('ALLL &lt;50B Database'!$A:$A,MATCH(Workings!$A4214,'ALLL &lt;50B Database'!$AI:$AI,0)))</f>
        <v>#N/A</v>
      </c>
      <c r="C4214" s="3" t="str">
        <f>IFERROR(IFERROR(VLOOKUP($B4214,'CECL &lt;50B Database'!$A:$AA,11,FALSE),VLOOKUP($B4214,'ALLL &lt;50B Database'!$A:$AA,11,FALSE)),"")</f>
        <v/>
      </c>
      <c r="D4214" t="str">
        <f t="shared" si="130"/>
        <v/>
      </c>
    </row>
    <row r="4215" spans="1:4" x14ac:dyDescent="0.25">
      <c r="A4215">
        <f t="shared" si="131"/>
        <v>4215</v>
      </c>
      <c r="B4215" t="e">
        <f>IF('Peer Comparison Tool'!$D$11="NR",INDEX('CECL &lt;50B Database'!$A:$A,MATCH(Workings!$A4215,'CECL &lt;50B Database'!$AI:$AI,0)),INDEX('ALLL &lt;50B Database'!$A:$A,MATCH(Workings!$A4215,'ALLL &lt;50B Database'!$AI:$AI,0)))</f>
        <v>#N/A</v>
      </c>
      <c r="C4215" s="3" t="str">
        <f>IFERROR(IFERROR(VLOOKUP($B4215,'CECL &lt;50B Database'!$A:$AA,11,FALSE),VLOOKUP($B4215,'ALLL &lt;50B Database'!$A:$AA,11,FALSE)),"")</f>
        <v/>
      </c>
      <c r="D4215" t="str">
        <f t="shared" si="130"/>
        <v/>
      </c>
    </row>
    <row r="4216" spans="1:4" x14ac:dyDescent="0.25">
      <c r="A4216">
        <f t="shared" si="131"/>
        <v>4216</v>
      </c>
      <c r="B4216" t="e">
        <f>IF('Peer Comparison Tool'!$D$11="NR",INDEX('CECL &lt;50B Database'!$A:$A,MATCH(Workings!$A4216,'CECL &lt;50B Database'!$AI:$AI,0)),INDEX('ALLL &lt;50B Database'!$A:$A,MATCH(Workings!$A4216,'ALLL &lt;50B Database'!$AI:$AI,0)))</f>
        <v>#N/A</v>
      </c>
      <c r="C4216" s="3" t="str">
        <f>IFERROR(IFERROR(VLOOKUP($B4216,'CECL &lt;50B Database'!$A:$AA,11,FALSE),VLOOKUP($B4216,'ALLL &lt;50B Database'!$A:$AA,11,FALSE)),"")</f>
        <v/>
      </c>
      <c r="D4216" t="str">
        <f t="shared" si="130"/>
        <v/>
      </c>
    </row>
    <row r="4217" spans="1:4" x14ac:dyDescent="0.25">
      <c r="A4217">
        <f t="shared" si="131"/>
        <v>4217</v>
      </c>
      <c r="B4217" t="e">
        <f>IF('Peer Comparison Tool'!$D$11="NR",INDEX('CECL &lt;50B Database'!$A:$A,MATCH(Workings!$A4217,'CECL &lt;50B Database'!$AI:$AI,0)),INDEX('ALLL &lt;50B Database'!$A:$A,MATCH(Workings!$A4217,'ALLL &lt;50B Database'!$AI:$AI,0)))</f>
        <v>#N/A</v>
      </c>
      <c r="C4217" s="3" t="str">
        <f>IFERROR(IFERROR(VLOOKUP($B4217,'CECL &lt;50B Database'!$A:$AA,11,FALSE),VLOOKUP($B4217,'ALLL &lt;50B Database'!$A:$AA,11,FALSE)),"")</f>
        <v/>
      </c>
      <c r="D4217" t="str">
        <f t="shared" si="130"/>
        <v/>
      </c>
    </row>
    <row r="4218" spans="1:4" x14ac:dyDescent="0.25">
      <c r="A4218">
        <f t="shared" si="131"/>
        <v>4218</v>
      </c>
      <c r="B4218" t="e">
        <f>IF('Peer Comparison Tool'!$D$11="NR",INDEX('CECL &lt;50B Database'!$A:$A,MATCH(Workings!$A4218,'CECL &lt;50B Database'!$AI:$AI,0)),INDEX('ALLL &lt;50B Database'!$A:$A,MATCH(Workings!$A4218,'ALLL &lt;50B Database'!$AI:$AI,0)))</f>
        <v>#N/A</v>
      </c>
      <c r="C4218" s="3" t="str">
        <f>IFERROR(IFERROR(VLOOKUP($B4218,'CECL &lt;50B Database'!$A:$AA,11,FALSE),VLOOKUP($B4218,'ALLL &lt;50B Database'!$A:$AA,11,FALSE)),"")</f>
        <v/>
      </c>
      <c r="D4218" t="str">
        <f t="shared" si="130"/>
        <v/>
      </c>
    </row>
    <row r="4219" spans="1:4" x14ac:dyDescent="0.25">
      <c r="A4219">
        <f t="shared" si="131"/>
        <v>4219</v>
      </c>
      <c r="B4219" t="e">
        <f>IF('Peer Comparison Tool'!$D$11="NR",INDEX('CECL &lt;50B Database'!$A:$A,MATCH(Workings!$A4219,'CECL &lt;50B Database'!$AI:$AI,0)),INDEX('ALLL &lt;50B Database'!$A:$A,MATCH(Workings!$A4219,'ALLL &lt;50B Database'!$AI:$AI,0)))</f>
        <v>#N/A</v>
      </c>
      <c r="C4219" s="3" t="str">
        <f>IFERROR(IFERROR(VLOOKUP($B4219,'CECL &lt;50B Database'!$A:$AA,11,FALSE),VLOOKUP($B4219,'ALLL &lt;50B Database'!$A:$AA,11,FALSE)),"")</f>
        <v/>
      </c>
      <c r="D4219" t="str">
        <f t="shared" si="130"/>
        <v/>
      </c>
    </row>
    <row r="4220" spans="1:4" x14ac:dyDescent="0.25">
      <c r="A4220">
        <f t="shared" si="131"/>
        <v>4220</v>
      </c>
      <c r="B4220" t="e">
        <f>IF('Peer Comparison Tool'!$D$11="NR",INDEX('CECL &lt;50B Database'!$A:$A,MATCH(Workings!$A4220,'CECL &lt;50B Database'!$AI:$AI,0)),INDEX('ALLL &lt;50B Database'!$A:$A,MATCH(Workings!$A4220,'ALLL &lt;50B Database'!$AI:$AI,0)))</f>
        <v>#N/A</v>
      </c>
      <c r="C4220" s="3" t="str">
        <f>IFERROR(IFERROR(VLOOKUP($B4220,'CECL &lt;50B Database'!$A:$AA,11,FALSE),VLOOKUP($B4220,'ALLL &lt;50B Database'!$A:$AA,11,FALSE)),"")</f>
        <v/>
      </c>
      <c r="D4220" t="str">
        <f t="shared" si="130"/>
        <v/>
      </c>
    </row>
    <row r="4221" spans="1:4" x14ac:dyDescent="0.25">
      <c r="A4221">
        <f t="shared" si="131"/>
        <v>4221</v>
      </c>
      <c r="B4221" t="e">
        <f>IF('Peer Comparison Tool'!$D$11="NR",INDEX('CECL &lt;50B Database'!$A:$A,MATCH(Workings!$A4221,'CECL &lt;50B Database'!$AI:$AI,0)),INDEX('ALLL &lt;50B Database'!$A:$A,MATCH(Workings!$A4221,'ALLL &lt;50B Database'!$AI:$AI,0)))</f>
        <v>#N/A</v>
      </c>
      <c r="C4221" s="3" t="str">
        <f>IFERROR(IFERROR(VLOOKUP($B4221,'CECL &lt;50B Database'!$A:$AA,11,FALSE),VLOOKUP($B4221,'ALLL &lt;50B Database'!$A:$AA,11,FALSE)),"")</f>
        <v/>
      </c>
      <c r="D4221" t="str">
        <f t="shared" si="130"/>
        <v/>
      </c>
    </row>
    <row r="4222" spans="1:4" x14ac:dyDescent="0.25">
      <c r="A4222">
        <f t="shared" si="131"/>
        <v>4222</v>
      </c>
      <c r="B4222" t="e">
        <f>IF('Peer Comparison Tool'!$D$11="NR",INDEX('CECL &lt;50B Database'!$A:$A,MATCH(Workings!$A4222,'CECL &lt;50B Database'!$AI:$AI,0)),INDEX('ALLL &lt;50B Database'!$A:$A,MATCH(Workings!$A4222,'ALLL &lt;50B Database'!$AI:$AI,0)))</f>
        <v>#N/A</v>
      </c>
      <c r="C4222" s="3" t="str">
        <f>IFERROR(IFERROR(VLOOKUP($B4222,'CECL &lt;50B Database'!$A:$AA,11,FALSE),VLOOKUP($B4222,'ALLL &lt;50B Database'!$A:$AA,11,FALSE)),"")</f>
        <v/>
      </c>
      <c r="D4222" t="str">
        <f t="shared" si="130"/>
        <v/>
      </c>
    </row>
    <row r="4223" spans="1:4" x14ac:dyDescent="0.25">
      <c r="A4223">
        <f t="shared" si="131"/>
        <v>4223</v>
      </c>
      <c r="B4223" t="e">
        <f>IF('Peer Comparison Tool'!$D$11="NR",INDEX('CECL &lt;50B Database'!$A:$A,MATCH(Workings!$A4223,'CECL &lt;50B Database'!$AI:$AI,0)),INDEX('ALLL &lt;50B Database'!$A:$A,MATCH(Workings!$A4223,'ALLL &lt;50B Database'!$AI:$AI,0)))</f>
        <v>#N/A</v>
      </c>
      <c r="C4223" s="3" t="str">
        <f>IFERROR(IFERROR(VLOOKUP($B4223,'CECL &lt;50B Database'!$A:$AA,11,FALSE),VLOOKUP($B4223,'ALLL &lt;50B Database'!$A:$AA,11,FALSE)),"")</f>
        <v/>
      </c>
      <c r="D4223" t="str">
        <f t="shared" si="130"/>
        <v/>
      </c>
    </row>
    <row r="4224" spans="1:4" x14ac:dyDescent="0.25">
      <c r="A4224">
        <f t="shared" si="131"/>
        <v>4224</v>
      </c>
      <c r="B4224" t="e">
        <f>IF('Peer Comparison Tool'!$D$11="NR",INDEX('CECL &lt;50B Database'!$A:$A,MATCH(Workings!$A4224,'CECL &lt;50B Database'!$AI:$AI,0)),INDEX('ALLL &lt;50B Database'!$A:$A,MATCH(Workings!$A4224,'ALLL &lt;50B Database'!$AI:$AI,0)))</f>
        <v>#N/A</v>
      </c>
      <c r="C4224" s="3" t="str">
        <f>IFERROR(IFERROR(VLOOKUP($B4224,'CECL &lt;50B Database'!$A:$AA,11,FALSE),VLOOKUP($B4224,'ALLL &lt;50B Database'!$A:$AA,11,FALSE)),"")</f>
        <v/>
      </c>
      <c r="D4224" t="str">
        <f t="shared" si="130"/>
        <v/>
      </c>
    </row>
    <row r="4225" spans="1:4" x14ac:dyDescent="0.25">
      <c r="A4225">
        <f t="shared" si="131"/>
        <v>4225</v>
      </c>
      <c r="B4225" t="e">
        <f>IF('Peer Comparison Tool'!$D$11="NR",INDEX('CECL &lt;50B Database'!$A:$A,MATCH(Workings!$A4225,'CECL &lt;50B Database'!$AI:$AI,0)),INDEX('ALLL &lt;50B Database'!$A:$A,MATCH(Workings!$A4225,'ALLL &lt;50B Database'!$AI:$AI,0)))</f>
        <v>#N/A</v>
      </c>
      <c r="C4225" s="3" t="str">
        <f>IFERROR(IFERROR(VLOOKUP($B4225,'CECL &lt;50B Database'!$A:$AA,11,FALSE),VLOOKUP($B4225,'ALLL &lt;50B Database'!$A:$AA,11,FALSE)),"")</f>
        <v/>
      </c>
      <c r="D4225" t="str">
        <f t="shared" si="130"/>
        <v/>
      </c>
    </row>
    <row r="4226" spans="1:4" x14ac:dyDescent="0.25">
      <c r="A4226">
        <f t="shared" si="131"/>
        <v>4226</v>
      </c>
      <c r="B4226" t="e">
        <f>IF('Peer Comparison Tool'!$D$11="NR",INDEX('CECL &lt;50B Database'!$A:$A,MATCH(Workings!$A4226,'CECL &lt;50B Database'!$AI:$AI,0)),INDEX('ALLL &lt;50B Database'!$A:$A,MATCH(Workings!$A4226,'ALLL &lt;50B Database'!$AI:$AI,0)))</f>
        <v>#N/A</v>
      </c>
      <c r="C4226" s="3" t="str">
        <f>IFERROR(IFERROR(VLOOKUP($B4226,'CECL &lt;50B Database'!$A:$AA,11,FALSE),VLOOKUP($B4226,'ALLL &lt;50B Database'!$A:$AA,11,FALSE)),"")</f>
        <v/>
      </c>
      <c r="D4226" t="str">
        <f t="shared" ref="D4226:D4289" si="132">IFERROR(RANK($C4226,$C$1:$C$5000,0),"")</f>
        <v/>
      </c>
    </row>
    <row r="4227" spans="1:4" x14ac:dyDescent="0.25">
      <c r="A4227">
        <f t="shared" si="131"/>
        <v>4227</v>
      </c>
      <c r="B4227" t="e">
        <f>IF('Peer Comparison Tool'!$D$11="NR",INDEX('CECL &lt;50B Database'!$A:$A,MATCH(Workings!$A4227,'CECL &lt;50B Database'!$AI:$AI,0)),INDEX('ALLL &lt;50B Database'!$A:$A,MATCH(Workings!$A4227,'ALLL &lt;50B Database'!$AI:$AI,0)))</f>
        <v>#N/A</v>
      </c>
      <c r="C4227" s="3" t="str">
        <f>IFERROR(IFERROR(VLOOKUP($B4227,'CECL &lt;50B Database'!$A:$AA,11,FALSE),VLOOKUP($B4227,'ALLL &lt;50B Database'!$A:$AA,11,FALSE)),"")</f>
        <v/>
      </c>
      <c r="D4227" t="str">
        <f t="shared" si="132"/>
        <v/>
      </c>
    </row>
    <row r="4228" spans="1:4" x14ac:dyDescent="0.25">
      <c r="A4228">
        <f t="shared" ref="A4228:A4291" si="133">A4227+1</f>
        <v>4228</v>
      </c>
      <c r="B4228" t="e">
        <f>IF('Peer Comparison Tool'!$D$11="NR",INDEX('CECL &lt;50B Database'!$A:$A,MATCH(Workings!$A4228,'CECL &lt;50B Database'!$AI:$AI,0)),INDEX('ALLL &lt;50B Database'!$A:$A,MATCH(Workings!$A4228,'ALLL &lt;50B Database'!$AI:$AI,0)))</f>
        <v>#N/A</v>
      </c>
      <c r="C4228" s="3" t="str">
        <f>IFERROR(IFERROR(VLOOKUP($B4228,'CECL &lt;50B Database'!$A:$AA,11,FALSE),VLOOKUP($B4228,'ALLL &lt;50B Database'!$A:$AA,11,FALSE)),"")</f>
        <v/>
      </c>
      <c r="D4228" t="str">
        <f t="shared" si="132"/>
        <v/>
      </c>
    </row>
    <row r="4229" spans="1:4" x14ac:dyDescent="0.25">
      <c r="A4229">
        <f t="shared" si="133"/>
        <v>4229</v>
      </c>
      <c r="B4229" t="e">
        <f>IF('Peer Comparison Tool'!$D$11="NR",INDEX('CECL &lt;50B Database'!$A:$A,MATCH(Workings!$A4229,'CECL &lt;50B Database'!$AI:$AI,0)),INDEX('ALLL &lt;50B Database'!$A:$A,MATCH(Workings!$A4229,'ALLL &lt;50B Database'!$AI:$AI,0)))</f>
        <v>#N/A</v>
      </c>
      <c r="C4229" s="3" t="str">
        <f>IFERROR(IFERROR(VLOOKUP($B4229,'CECL &lt;50B Database'!$A:$AA,11,FALSE),VLOOKUP($B4229,'ALLL &lt;50B Database'!$A:$AA,11,FALSE)),"")</f>
        <v/>
      </c>
      <c r="D4229" t="str">
        <f t="shared" si="132"/>
        <v/>
      </c>
    </row>
    <row r="4230" spans="1:4" x14ac:dyDescent="0.25">
      <c r="A4230">
        <f t="shared" si="133"/>
        <v>4230</v>
      </c>
      <c r="B4230" t="e">
        <f>IF('Peer Comparison Tool'!$D$11="NR",INDEX('CECL &lt;50B Database'!$A:$A,MATCH(Workings!$A4230,'CECL &lt;50B Database'!$AI:$AI,0)),INDEX('ALLL &lt;50B Database'!$A:$A,MATCH(Workings!$A4230,'ALLL &lt;50B Database'!$AI:$AI,0)))</f>
        <v>#N/A</v>
      </c>
      <c r="C4230" s="3" t="str">
        <f>IFERROR(IFERROR(VLOOKUP($B4230,'CECL &lt;50B Database'!$A:$AA,11,FALSE),VLOOKUP($B4230,'ALLL &lt;50B Database'!$A:$AA,11,FALSE)),"")</f>
        <v/>
      </c>
      <c r="D4230" t="str">
        <f t="shared" si="132"/>
        <v/>
      </c>
    </row>
    <row r="4231" spans="1:4" x14ac:dyDescent="0.25">
      <c r="A4231">
        <f t="shared" si="133"/>
        <v>4231</v>
      </c>
      <c r="B4231" t="e">
        <f>IF('Peer Comparison Tool'!$D$11="NR",INDEX('CECL &lt;50B Database'!$A:$A,MATCH(Workings!$A4231,'CECL &lt;50B Database'!$AI:$AI,0)),INDEX('ALLL &lt;50B Database'!$A:$A,MATCH(Workings!$A4231,'ALLL &lt;50B Database'!$AI:$AI,0)))</f>
        <v>#N/A</v>
      </c>
      <c r="C4231" s="3" t="str">
        <f>IFERROR(IFERROR(VLOOKUP($B4231,'CECL &lt;50B Database'!$A:$AA,11,FALSE),VLOOKUP($B4231,'ALLL &lt;50B Database'!$A:$AA,11,FALSE)),"")</f>
        <v/>
      </c>
      <c r="D4231" t="str">
        <f t="shared" si="132"/>
        <v/>
      </c>
    </row>
    <row r="4232" spans="1:4" x14ac:dyDescent="0.25">
      <c r="A4232">
        <f t="shared" si="133"/>
        <v>4232</v>
      </c>
      <c r="B4232" t="e">
        <f>IF('Peer Comparison Tool'!$D$11="NR",INDEX('CECL &lt;50B Database'!$A:$A,MATCH(Workings!$A4232,'CECL &lt;50B Database'!$AI:$AI,0)),INDEX('ALLL &lt;50B Database'!$A:$A,MATCH(Workings!$A4232,'ALLL &lt;50B Database'!$AI:$AI,0)))</f>
        <v>#N/A</v>
      </c>
      <c r="C4232" s="3" t="str">
        <f>IFERROR(IFERROR(VLOOKUP($B4232,'CECL &lt;50B Database'!$A:$AA,11,FALSE),VLOOKUP($B4232,'ALLL &lt;50B Database'!$A:$AA,11,FALSE)),"")</f>
        <v/>
      </c>
      <c r="D4232" t="str">
        <f t="shared" si="132"/>
        <v/>
      </c>
    </row>
    <row r="4233" spans="1:4" x14ac:dyDescent="0.25">
      <c r="A4233">
        <f t="shared" si="133"/>
        <v>4233</v>
      </c>
      <c r="B4233" t="e">
        <f>IF('Peer Comparison Tool'!$D$11="NR",INDEX('CECL &lt;50B Database'!$A:$A,MATCH(Workings!$A4233,'CECL &lt;50B Database'!$AI:$AI,0)),INDEX('ALLL &lt;50B Database'!$A:$A,MATCH(Workings!$A4233,'ALLL &lt;50B Database'!$AI:$AI,0)))</f>
        <v>#N/A</v>
      </c>
      <c r="C4233" s="3" t="str">
        <f>IFERROR(IFERROR(VLOOKUP($B4233,'CECL &lt;50B Database'!$A:$AA,11,FALSE),VLOOKUP($B4233,'ALLL &lt;50B Database'!$A:$AA,11,FALSE)),"")</f>
        <v/>
      </c>
      <c r="D4233" t="str">
        <f t="shared" si="132"/>
        <v/>
      </c>
    </row>
    <row r="4234" spans="1:4" x14ac:dyDescent="0.25">
      <c r="A4234">
        <f t="shared" si="133"/>
        <v>4234</v>
      </c>
      <c r="B4234" t="e">
        <f>IF('Peer Comparison Tool'!$D$11="NR",INDEX('CECL &lt;50B Database'!$A:$A,MATCH(Workings!$A4234,'CECL &lt;50B Database'!$AI:$AI,0)),INDEX('ALLL &lt;50B Database'!$A:$A,MATCH(Workings!$A4234,'ALLL &lt;50B Database'!$AI:$AI,0)))</f>
        <v>#N/A</v>
      </c>
      <c r="C4234" s="3" t="str">
        <f>IFERROR(IFERROR(VLOOKUP($B4234,'CECL &lt;50B Database'!$A:$AA,11,FALSE),VLOOKUP($B4234,'ALLL &lt;50B Database'!$A:$AA,11,FALSE)),"")</f>
        <v/>
      </c>
      <c r="D4234" t="str">
        <f t="shared" si="132"/>
        <v/>
      </c>
    </row>
    <row r="4235" spans="1:4" x14ac:dyDescent="0.25">
      <c r="A4235">
        <f t="shared" si="133"/>
        <v>4235</v>
      </c>
      <c r="B4235" t="e">
        <f>IF('Peer Comparison Tool'!$D$11="NR",INDEX('CECL &lt;50B Database'!$A:$A,MATCH(Workings!$A4235,'CECL &lt;50B Database'!$AI:$AI,0)),INDEX('ALLL &lt;50B Database'!$A:$A,MATCH(Workings!$A4235,'ALLL &lt;50B Database'!$AI:$AI,0)))</f>
        <v>#N/A</v>
      </c>
      <c r="C4235" s="3" t="str">
        <f>IFERROR(IFERROR(VLOOKUP($B4235,'CECL &lt;50B Database'!$A:$AA,11,FALSE),VLOOKUP($B4235,'ALLL &lt;50B Database'!$A:$AA,11,FALSE)),"")</f>
        <v/>
      </c>
      <c r="D4235" t="str">
        <f t="shared" si="132"/>
        <v/>
      </c>
    </row>
    <row r="4236" spans="1:4" x14ac:dyDescent="0.25">
      <c r="A4236">
        <f t="shared" si="133"/>
        <v>4236</v>
      </c>
      <c r="B4236" t="e">
        <f>IF('Peer Comparison Tool'!$D$11="NR",INDEX('CECL &lt;50B Database'!$A:$A,MATCH(Workings!$A4236,'CECL &lt;50B Database'!$AI:$AI,0)),INDEX('ALLL &lt;50B Database'!$A:$A,MATCH(Workings!$A4236,'ALLL &lt;50B Database'!$AI:$AI,0)))</f>
        <v>#N/A</v>
      </c>
      <c r="C4236" s="3" t="str">
        <f>IFERROR(IFERROR(VLOOKUP($B4236,'CECL &lt;50B Database'!$A:$AA,11,FALSE),VLOOKUP($B4236,'ALLL &lt;50B Database'!$A:$AA,11,FALSE)),"")</f>
        <v/>
      </c>
      <c r="D4236" t="str">
        <f t="shared" si="132"/>
        <v/>
      </c>
    </row>
    <row r="4237" spans="1:4" x14ac:dyDescent="0.25">
      <c r="A4237">
        <f t="shared" si="133"/>
        <v>4237</v>
      </c>
      <c r="B4237" t="e">
        <f>IF('Peer Comparison Tool'!$D$11="NR",INDEX('CECL &lt;50B Database'!$A:$A,MATCH(Workings!$A4237,'CECL &lt;50B Database'!$AI:$AI,0)),INDEX('ALLL &lt;50B Database'!$A:$A,MATCH(Workings!$A4237,'ALLL &lt;50B Database'!$AI:$AI,0)))</f>
        <v>#N/A</v>
      </c>
      <c r="C4237" s="3" t="str">
        <f>IFERROR(IFERROR(VLOOKUP($B4237,'CECL &lt;50B Database'!$A:$AA,11,FALSE),VLOOKUP($B4237,'ALLL &lt;50B Database'!$A:$AA,11,FALSE)),"")</f>
        <v/>
      </c>
      <c r="D4237" t="str">
        <f t="shared" si="132"/>
        <v/>
      </c>
    </row>
    <row r="4238" spans="1:4" x14ac:dyDescent="0.25">
      <c r="A4238">
        <f t="shared" si="133"/>
        <v>4238</v>
      </c>
      <c r="B4238" t="e">
        <f>IF('Peer Comparison Tool'!$D$11="NR",INDEX('CECL &lt;50B Database'!$A:$A,MATCH(Workings!$A4238,'CECL &lt;50B Database'!$AI:$AI,0)),INDEX('ALLL &lt;50B Database'!$A:$A,MATCH(Workings!$A4238,'ALLL &lt;50B Database'!$AI:$AI,0)))</f>
        <v>#N/A</v>
      </c>
      <c r="C4238" s="3" t="str">
        <f>IFERROR(IFERROR(VLOOKUP($B4238,'CECL &lt;50B Database'!$A:$AA,11,FALSE),VLOOKUP($B4238,'ALLL &lt;50B Database'!$A:$AA,11,FALSE)),"")</f>
        <v/>
      </c>
      <c r="D4238" t="str">
        <f t="shared" si="132"/>
        <v/>
      </c>
    </row>
    <row r="4239" spans="1:4" x14ac:dyDescent="0.25">
      <c r="A4239">
        <f t="shared" si="133"/>
        <v>4239</v>
      </c>
      <c r="B4239" t="e">
        <f>IF('Peer Comparison Tool'!$D$11="NR",INDEX('CECL &lt;50B Database'!$A:$A,MATCH(Workings!$A4239,'CECL &lt;50B Database'!$AI:$AI,0)),INDEX('ALLL &lt;50B Database'!$A:$A,MATCH(Workings!$A4239,'ALLL &lt;50B Database'!$AI:$AI,0)))</f>
        <v>#N/A</v>
      </c>
      <c r="C4239" s="3" t="str">
        <f>IFERROR(IFERROR(VLOOKUP($B4239,'CECL &lt;50B Database'!$A:$AA,11,FALSE),VLOOKUP($B4239,'ALLL &lt;50B Database'!$A:$AA,11,FALSE)),"")</f>
        <v/>
      </c>
      <c r="D4239" t="str">
        <f t="shared" si="132"/>
        <v/>
      </c>
    </row>
    <row r="4240" spans="1:4" x14ac:dyDescent="0.25">
      <c r="A4240">
        <f t="shared" si="133"/>
        <v>4240</v>
      </c>
      <c r="B4240" t="e">
        <f>IF('Peer Comparison Tool'!$D$11="NR",INDEX('CECL &lt;50B Database'!$A:$A,MATCH(Workings!$A4240,'CECL &lt;50B Database'!$AI:$AI,0)),INDEX('ALLL &lt;50B Database'!$A:$A,MATCH(Workings!$A4240,'ALLL &lt;50B Database'!$AI:$AI,0)))</f>
        <v>#N/A</v>
      </c>
      <c r="C4240" s="3" t="str">
        <f>IFERROR(IFERROR(VLOOKUP($B4240,'CECL &lt;50B Database'!$A:$AA,11,FALSE),VLOOKUP($B4240,'ALLL &lt;50B Database'!$A:$AA,11,FALSE)),"")</f>
        <v/>
      </c>
      <c r="D4240" t="str">
        <f t="shared" si="132"/>
        <v/>
      </c>
    </row>
    <row r="4241" spans="1:4" x14ac:dyDescent="0.25">
      <c r="A4241">
        <f t="shared" si="133"/>
        <v>4241</v>
      </c>
      <c r="B4241" t="e">
        <f>IF('Peer Comparison Tool'!$D$11="NR",INDEX('CECL &lt;50B Database'!$A:$A,MATCH(Workings!$A4241,'CECL &lt;50B Database'!$AI:$AI,0)),INDEX('ALLL &lt;50B Database'!$A:$A,MATCH(Workings!$A4241,'ALLL &lt;50B Database'!$AI:$AI,0)))</f>
        <v>#N/A</v>
      </c>
      <c r="C4241" s="3" t="str">
        <f>IFERROR(IFERROR(VLOOKUP($B4241,'CECL &lt;50B Database'!$A:$AA,11,FALSE),VLOOKUP($B4241,'ALLL &lt;50B Database'!$A:$AA,11,FALSE)),"")</f>
        <v/>
      </c>
      <c r="D4241" t="str">
        <f t="shared" si="132"/>
        <v/>
      </c>
    </row>
    <row r="4242" spans="1:4" x14ac:dyDescent="0.25">
      <c r="A4242">
        <f t="shared" si="133"/>
        <v>4242</v>
      </c>
      <c r="B4242" t="e">
        <f>IF('Peer Comparison Tool'!$D$11="NR",INDEX('CECL &lt;50B Database'!$A:$A,MATCH(Workings!$A4242,'CECL &lt;50B Database'!$AI:$AI,0)),INDEX('ALLL &lt;50B Database'!$A:$A,MATCH(Workings!$A4242,'ALLL &lt;50B Database'!$AI:$AI,0)))</f>
        <v>#N/A</v>
      </c>
      <c r="C4242" s="3" t="str">
        <f>IFERROR(IFERROR(VLOOKUP($B4242,'CECL &lt;50B Database'!$A:$AA,11,FALSE),VLOOKUP($B4242,'ALLL &lt;50B Database'!$A:$AA,11,FALSE)),"")</f>
        <v/>
      </c>
      <c r="D4242" t="str">
        <f t="shared" si="132"/>
        <v/>
      </c>
    </row>
    <row r="4243" spans="1:4" x14ac:dyDescent="0.25">
      <c r="A4243">
        <f t="shared" si="133"/>
        <v>4243</v>
      </c>
      <c r="B4243" t="e">
        <f>IF('Peer Comparison Tool'!$D$11="NR",INDEX('CECL &lt;50B Database'!$A:$A,MATCH(Workings!$A4243,'CECL &lt;50B Database'!$AI:$AI,0)),INDEX('ALLL &lt;50B Database'!$A:$A,MATCH(Workings!$A4243,'ALLL &lt;50B Database'!$AI:$AI,0)))</f>
        <v>#N/A</v>
      </c>
      <c r="C4243" s="3" t="str">
        <f>IFERROR(IFERROR(VLOOKUP($B4243,'CECL &lt;50B Database'!$A:$AA,11,FALSE),VLOOKUP($B4243,'ALLL &lt;50B Database'!$A:$AA,11,FALSE)),"")</f>
        <v/>
      </c>
      <c r="D4243" t="str">
        <f t="shared" si="132"/>
        <v/>
      </c>
    </row>
    <row r="4244" spans="1:4" x14ac:dyDescent="0.25">
      <c r="A4244">
        <f t="shared" si="133"/>
        <v>4244</v>
      </c>
      <c r="B4244" t="e">
        <f>IF('Peer Comparison Tool'!$D$11="NR",INDEX('CECL &lt;50B Database'!$A:$A,MATCH(Workings!$A4244,'CECL &lt;50B Database'!$AI:$AI,0)),INDEX('ALLL &lt;50B Database'!$A:$A,MATCH(Workings!$A4244,'ALLL &lt;50B Database'!$AI:$AI,0)))</f>
        <v>#N/A</v>
      </c>
      <c r="C4244" s="3" t="str">
        <f>IFERROR(IFERROR(VLOOKUP($B4244,'CECL &lt;50B Database'!$A:$AA,11,FALSE),VLOOKUP($B4244,'ALLL &lt;50B Database'!$A:$AA,11,FALSE)),"")</f>
        <v/>
      </c>
      <c r="D4244" t="str">
        <f t="shared" si="132"/>
        <v/>
      </c>
    </row>
    <row r="4245" spans="1:4" x14ac:dyDescent="0.25">
      <c r="A4245">
        <f t="shared" si="133"/>
        <v>4245</v>
      </c>
      <c r="B4245" t="e">
        <f>IF('Peer Comparison Tool'!$D$11="NR",INDEX('CECL &lt;50B Database'!$A:$A,MATCH(Workings!$A4245,'CECL &lt;50B Database'!$AI:$AI,0)),INDEX('ALLL &lt;50B Database'!$A:$A,MATCH(Workings!$A4245,'ALLL &lt;50B Database'!$AI:$AI,0)))</f>
        <v>#N/A</v>
      </c>
      <c r="C4245" s="3" t="str">
        <f>IFERROR(IFERROR(VLOOKUP($B4245,'CECL &lt;50B Database'!$A:$AA,11,FALSE),VLOOKUP($B4245,'ALLL &lt;50B Database'!$A:$AA,11,FALSE)),"")</f>
        <v/>
      </c>
      <c r="D4245" t="str">
        <f t="shared" si="132"/>
        <v/>
      </c>
    </row>
    <row r="4246" spans="1:4" x14ac:dyDescent="0.25">
      <c r="A4246">
        <f t="shared" si="133"/>
        <v>4246</v>
      </c>
      <c r="B4246" t="e">
        <f>IF('Peer Comparison Tool'!$D$11="NR",INDEX('CECL &lt;50B Database'!$A:$A,MATCH(Workings!$A4246,'CECL &lt;50B Database'!$AI:$AI,0)),INDEX('ALLL &lt;50B Database'!$A:$A,MATCH(Workings!$A4246,'ALLL &lt;50B Database'!$AI:$AI,0)))</f>
        <v>#N/A</v>
      </c>
      <c r="C4246" s="3" t="str">
        <f>IFERROR(IFERROR(VLOOKUP($B4246,'CECL &lt;50B Database'!$A:$AA,11,FALSE),VLOOKUP($B4246,'ALLL &lt;50B Database'!$A:$AA,11,FALSE)),"")</f>
        <v/>
      </c>
      <c r="D4246" t="str">
        <f t="shared" si="132"/>
        <v/>
      </c>
    </row>
    <row r="4247" spans="1:4" x14ac:dyDescent="0.25">
      <c r="A4247">
        <f t="shared" si="133"/>
        <v>4247</v>
      </c>
      <c r="B4247" t="e">
        <f>IF('Peer Comparison Tool'!$D$11="NR",INDEX('CECL &lt;50B Database'!$A:$A,MATCH(Workings!$A4247,'CECL &lt;50B Database'!$AI:$AI,0)),INDEX('ALLL &lt;50B Database'!$A:$A,MATCH(Workings!$A4247,'ALLL &lt;50B Database'!$AI:$AI,0)))</f>
        <v>#N/A</v>
      </c>
      <c r="C4247" s="3" t="str">
        <f>IFERROR(IFERROR(VLOOKUP($B4247,'CECL &lt;50B Database'!$A:$AA,11,FALSE),VLOOKUP($B4247,'ALLL &lt;50B Database'!$A:$AA,11,FALSE)),"")</f>
        <v/>
      </c>
      <c r="D4247" t="str">
        <f t="shared" si="132"/>
        <v/>
      </c>
    </row>
    <row r="4248" spans="1:4" x14ac:dyDescent="0.25">
      <c r="A4248">
        <f t="shared" si="133"/>
        <v>4248</v>
      </c>
      <c r="B4248" t="e">
        <f>IF('Peer Comparison Tool'!$D$11="NR",INDEX('CECL &lt;50B Database'!$A:$A,MATCH(Workings!$A4248,'CECL &lt;50B Database'!$AI:$AI,0)),INDEX('ALLL &lt;50B Database'!$A:$A,MATCH(Workings!$A4248,'ALLL &lt;50B Database'!$AI:$AI,0)))</f>
        <v>#N/A</v>
      </c>
      <c r="C4248" s="3" t="str">
        <f>IFERROR(IFERROR(VLOOKUP($B4248,'CECL &lt;50B Database'!$A:$AA,11,FALSE),VLOOKUP($B4248,'ALLL &lt;50B Database'!$A:$AA,11,FALSE)),"")</f>
        <v/>
      </c>
      <c r="D4248" t="str">
        <f t="shared" si="132"/>
        <v/>
      </c>
    </row>
    <row r="4249" spans="1:4" x14ac:dyDescent="0.25">
      <c r="A4249">
        <f t="shared" si="133"/>
        <v>4249</v>
      </c>
      <c r="B4249" t="e">
        <f>IF('Peer Comparison Tool'!$D$11="NR",INDEX('CECL &lt;50B Database'!$A:$A,MATCH(Workings!$A4249,'CECL &lt;50B Database'!$AI:$AI,0)),INDEX('ALLL &lt;50B Database'!$A:$A,MATCH(Workings!$A4249,'ALLL &lt;50B Database'!$AI:$AI,0)))</f>
        <v>#N/A</v>
      </c>
      <c r="C4249" s="3" t="str">
        <f>IFERROR(IFERROR(VLOOKUP($B4249,'CECL &lt;50B Database'!$A:$AA,11,FALSE),VLOOKUP($B4249,'ALLL &lt;50B Database'!$A:$AA,11,FALSE)),"")</f>
        <v/>
      </c>
      <c r="D4249" t="str">
        <f t="shared" si="132"/>
        <v/>
      </c>
    </row>
    <row r="4250" spans="1:4" x14ac:dyDescent="0.25">
      <c r="A4250">
        <f t="shared" si="133"/>
        <v>4250</v>
      </c>
      <c r="B4250" t="e">
        <f>IF('Peer Comparison Tool'!$D$11="NR",INDEX('CECL &lt;50B Database'!$A:$A,MATCH(Workings!$A4250,'CECL &lt;50B Database'!$AI:$AI,0)),INDEX('ALLL &lt;50B Database'!$A:$A,MATCH(Workings!$A4250,'ALLL &lt;50B Database'!$AI:$AI,0)))</f>
        <v>#N/A</v>
      </c>
      <c r="C4250" s="3" t="str">
        <f>IFERROR(IFERROR(VLOOKUP($B4250,'CECL &lt;50B Database'!$A:$AA,11,FALSE),VLOOKUP($B4250,'ALLL &lt;50B Database'!$A:$AA,11,FALSE)),"")</f>
        <v/>
      </c>
      <c r="D4250" t="str">
        <f t="shared" si="132"/>
        <v/>
      </c>
    </row>
    <row r="4251" spans="1:4" x14ac:dyDescent="0.25">
      <c r="A4251">
        <f t="shared" si="133"/>
        <v>4251</v>
      </c>
      <c r="B4251" t="e">
        <f>IF('Peer Comparison Tool'!$D$11="NR",INDEX('CECL &lt;50B Database'!$A:$A,MATCH(Workings!$A4251,'CECL &lt;50B Database'!$AI:$AI,0)),INDEX('ALLL &lt;50B Database'!$A:$A,MATCH(Workings!$A4251,'ALLL &lt;50B Database'!$AI:$AI,0)))</f>
        <v>#N/A</v>
      </c>
      <c r="C4251" s="3" t="str">
        <f>IFERROR(IFERROR(VLOOKUP($B4251,'CECL &lt;50B Database'!$A:$AA,11,FALSE),VLOOKUP($B4251,'ALLL &lt;50B Database'!$A:$AA,11,FALSE)),"")</f>
        <v/>
      </c>
      <c r="D4251" t="str">
        <f t="shared" si="132"/>
        <v/>
      </c>
    </row>
    <row r="4252" spans="1:4" x14ac:dyDescent="0.25">
      <c r="A4252">
        <f t="shared" si="133"/>
        <v>4252</v>
      </c>
      <c r="B4252" t="e">
        <f>IF('Peer Comparison Tool'!$D$11="NR",INDEX('CECL &lt;50B Database'!$A:$A,MATCH(Workings!$A4252,'CECL &lt;50B Database'!$AI:$AI,0)),INDEX('ALLL &lt;50B Database'!$A:$A,MATCH(Workings!$A4252,'ALLL &lt;50B Database'!$AI:$AI,0)))</f>
        <v>#N/A</v>
      </c>
      <c r="C4252" s="3" t="str">
        <f>IFERROR(IFERROR(VLOOKUP($B4252,'CECL &lt;50B Database'!$A:$AA,11,FALSE),VLOOKUP($B4252,'ALLL &lt;50B Database'!$A:$AA,11,FALSE)),"")</f>
        <v/>
      </c>
      <c r="D4252" t="str">
        <f t="shared" si="132"/>
        <v/>
      </c>
    </row>
    <row r="4253" spans="1:4" x14ac:dyDescent="0.25">
      <c r="A4253">
        <f t="shared" si="133"/>
        <v>4253</v>
      </c>
      <c r="B4253" t="e">
        <f>IF('Peer Comparison Tool'!$D$11="NR",INDEX('CECL &lt;50B Database'!$A:$A,MATCH(Workings!$A4253,'CECL &lt;50B Database'!$AI:$AI,0)),INDEX('ALLL &lt;50B Database'!$A:$A,MATCH(Workings!$A4253,'ALLL &lt;50B Database'!$AI:$AI,0)))</f>
        <v>#N/A</v>
      </c>
      <c r="C4253" s="3" t="str">
        <f>IFERROR(IFERROR(VLOOKUP($B4253,'CECL &lt;50B Database'!$A:$AA,11,FALSE),VLOOKUP($B4253,'ALLL &lt;50B Database'!$A:$AA,11,FALSE)),"")</f>
        <v/>
      </c>
      <c r="D4253" t="str">
        <f t="shared" si="132"/>
        <v/>
      </c>
    </row>
    <row r="4254" spans="1:4" x14ac:dyDescent="0.25">
      <c r="A4254">
        <f t="shared" si="133"/>
        <v>4254</v>
      </c>
      <c r="B4254" t="e">
        <f>IF('Peer Comparison Tool'!$D$11="NR",INDEX('CECL &lt;50B Database'!$A:$A,MATCH(Workings!$A4254,'CECL &lt;50B Database'!$AI:$AI,0)),INDEX('ALLL &lt;50B Database'!$A:$A,MATCH(Workings!$A4254,'ALLL &lt;50B Database'!$AI:$AI,0)))</f>
        <v>#N/A</v>
      </c>
      <c r="C4254" s="3" t="str">
        <f>IFERROR(IFERROR(VLOOKUP($B4254,'CECL &lt;50B Database'!$A:$AA,11,FALSE),VLOOKUP($B4254,'ALLL &lt;50B Database'!$A:$AA,11,FALSE)),"")</f>
        <v/>
      </c>
      <c r="D4254" t="str">
        <f t="shared" si="132"/>
        <v/>
      </c>
    </row>
    <row r="4255" spans="1:4" x14ac:dyDescent="0.25">
      <c r="A4255">
        <f t="shared" si="133"/>
        <v>4255</v>
      </c>
      <c r="B4255" t="e">
        <f>IF('Peer Comparison Tool'!$D$11="NR",INDEX('CECL &lt;50B Database'!$A:$A,MATCH(Workings!$A4255,'CECL &lt;50B Database'!$AI:$AI,0)),INDEX('ALLL &lt;50B Database'!$A:$A,MATCH(Workings!$A4255,'ALLL &lt;50B Database'!$AI:$AI,0)))</f>
        <v>#N/A</v>
      </c>
      <c r="C4255" s="3" t="str">
        <f>IFERROR(IFERROR(VLOOKUP($B4255,'CECL &lt;50B Database'!$A:$AA,11,FALSE),VLOOKUP($B4255,'ALLL &lt;50B Database'!$A:$AA,11,FALSE)),"")</f>
        <v/>
      </c>
      <c r="D4255" t="str">
        <f t="shared" si="132"/>
        <v/>
      </c>
    </row>
    <row r="4256" spans="1:4" x14ac:dyDescent="0.25">
      <c r="A4256">
        <f t="shared" si="133"/>
        <v>4256</v>
      </c>
      <c r="B4256" t="e">
        <f>IF('Peer Comparison Tool'!$D$11="NR",INDEX('CECL &lt;50B Database'!$A:$A,MATCH(Workings!$A4256,'CECL &lt;50B Database'!$AI:$AI,0)),INDEX('ALLL &lt;50B Database'!$A:$A,MATCH(Workings!$A4256,'ALLL &lt;50B Database'!$AI:$AI,0)))</f>
        <v>#N/A</v>
      </c>
      <c r="C4256" s="3" t="str">
        <f>IFERROR(IFERROR(VLOOKUP($B4256,'CECL &lt;50B Database'!$A:$AA,11,FALSE),VLOOKUP($B4256,'ALLL &lt;50B Database'!$A:$AA,11,FALSE)),"")</f>
        <v/>
      </c>
      <c r="D4256" t="str">
        <f t="shared" si="132"/>
        <v/>
      </c>
    </row>
    <row r="4257" spans="1:4" x14ac:dyDescent="0.25">
      <c r="A4257">
        <f t="shared" si="133"/>
        <v>4257</v>
      </c>
      <c r="B4257" t="e">
        <f>IF('Peer Comparison Tool'!$D$11="NR",INDEX('CECL &lt;50B Database'!$A:$A,MATCH(Workings!$A4257,'CECL &lt;50B Database'!$AI:$AI,0)),INDEX('ALLL &lt;50B Database'!$A:$A,MATCH(Workings!$A4257,'ALLL &lt;50B Database'!$AI:$AI,0)))</f>
        <v>#N/A</v>
      </c>
      <c r="C4257" s="3" t="str">
        <f>IFERROR(IFERROR(VLOOKUP($B4257,'CECL &lt;50B Database'!$A:$AA,11,FALSE),VLOOKUP($B4257,'ALLL &lt;50B Database'!$A:$AA,11,FALSE)),"")</f>
        <v/>
      </c>
      <c r="D4257" t="str">
        <f t="shared" si="132"/>
        <v/>
      </c>
    </row>
    <row r="4258" spans="1:4" x14ac:dyDescent="0.25">
      <c r="A4258">
        <f t="shared" si="133"/>
        <v>4258</v>
      </c>
      <c r="B4258" t="e">
        <f>IF('Peer Comparison Tool'!$D$11="NR",INDEX('CECL &lt;50B Database'!$A:$A,MATCH(Workings!$A4258,'CECL &lt;50B Database'!$AI:$AI,0)),INDEX('ALLL &lt;50B Database'!$A:$A,MATCH(Workings!$A4258,'ALLL &lt;50B Database'!$AI:$AI,0)))</f>
        <v>#N/A</v>
      </c>
      <c r="C4258" s="3" t="str">
        <f>IFERROR(IFERROR(VLOOKUP($B4258,'CECL &lt;50B Database'!$A:$AA,11,FALSE),VLOOKUP($B4258,'ALLL &lt;50B Database'!$A:$AA,11,FALSE)),"")</f>
        <v/>
      </c>
      <c r="D4258" t="str">
        <f t="shared" si="132"/>
        <v/>
      </c>
    </row>
    <row r="4259" spans="1:4" x14ac:dyDescent="0.25">
      <c r="A4259">
        <f t="shared" si="133"/>
        <v>4259</v>
      </c>
      <c r="B4259" t="e">
        <f>IF('Peer Comparison Tool'!$D$11="NR",INDEX('CECL &lt;50B Database'!$A:$A,MATCH(Workings!$A4259,'CECL &lt;50B Database'!$AI:$AI,0)),INDEX('ALLL &lt;50B Database'!$A:$A,MATCH(Workings!$A4259,'ALLL &lt;50B Database'!$AI:$AI,0)))</f>
        <v>#N/A</v>
      </c>
      <c r="C4259" s="3" t="str">
        <f>IFERROR(IFERROR(VLOOKUP($B4259,'CECL &lt;50B Database'!$A:$AA,11,FALSE),VLOOKUP($B4259,'ALLL &lt;50B Database'!$A:$AA,11,FALSE)),"")</f>
        <v/>
      </c>
      <c r="D4259" t="str">
        <f t="shared" si="132"/>
        <v/>
      </c>
    </row>
    <row r="4260" spans="1:4" x14ac:dyDescent="0.25">
      <c r="A4260">
        <f t="shared" si="133"/>
        <v>4260</v>
      </c>
      <c r="B4260" t="e">
        <f>IF('Peer Comparison Tool'!$D$11="NR",INDEX('CECL &lt;50B Database'!$A:$A,MATCH(Workings!$A4260,'CECL &lt;50B Database'!$AI:$AI,0)),INDEX('ALLL &lt;50B Database'!$A:$A,MATCH(Workings!$A4260,'ALLL &lt;50B Database'!$AI:$AI,0)))</f>
        <v>#N/A</v>
      </c>
      <c r="C4260" s="3" t="str">
        <f>IFERROR(IFERROR(VLOOKUP($B4260,'CECL &lt;50B Database'!$A:$AA,11,FALSE),VLOOKUP($B4260,'ALLL &lt;50B Database'!$A:$AA,11,FALSE)),"")</f>
        <v/>
      </c>
      <c r="D4260" t="str">
        <f t="shared" si="132"/>
        <v/>
      </c>
    </row>
    <row r="4261" spans="1:4" x14ac:dyDescent="0.25">
      <c r="A4261">
        <f t="shared" si="133"/>
        <v>4261</v>
      </c>
      <c r="B4261" t="e">
        <f>IF('Peer Comparison Tool'!$D$11="NR",INDEX('CECL &lt;50B Database'!$A:$A,MATCH(Workings!$A4261,'CECL &lt;50B Database'!$AI:$AI,0)),INDEX('ALLL &lt;50B Database'!$A:$A,MATCH(Workings!$A4261,'ALLL &lt;50B Database'!$AI:$AI,0)))</f>
        <v>#N/A</v>
      </c>
      <c r="C4261" s="3" t="str">
        <f>IFERROR(IFERROR(VLOOKUP($B4261,'CECL &lt;50B Database'!$A:$AA,11,FALSE),VLOOKUP($B4261,'ALLL &lt;50B Database'!$A:$AA,11,FALSE)),"")</f>
        <v/>
      </c>
      <c r="D4261" t="str">
        <f t="shared" si="132"/>
        <v/>
      </c>
    </row>
    <row r="4262" spans="1:4" x14ac:dyDescent="0.25">
      <c r="A4262">
        <f t="shared" si="133"/>
        <v>4262</v>
      </c>
      <c r="B4262" t="e">
        <f>IF('Peer Comparison Tool'!$D$11="NR",INDEX('CECL &lt;50B Database'!$A:$A,MATCH(Workings!$A4262,'CECL &lt;50B Database'!$AI:$AI,0)),INDEX('ALLL &lt;50B Database'!$A:$A,MATCH(Workings!$A4262,'ALLL &lt;50B Database'!$AI:$AI,0)))</f>
        <v>#N/A</v>
      </c>
      <c r="C4262" s="3" t="str">
        <f>IFERROR(IFERROR(VLOOKUP($B4262,'CECL &lt;50B Database'!$A:$AA,11,FALSE),VLOOKUP($B4262,'ALLL &lt;50B Database'!$A:$AA,11,FALSE)),"")</f>
        <v/>
      </c>
      <c r="D4262" t="str">
        <f t="shared" si="132"/>
        <v/>
      </c>
    </row>
    <row r="4263" spans="1:4" x14ac:dyDescent="0.25">
      <c r="A4263">
        <f t="shared" si="133"/>
        <v>4263</v>
      </c>
      <c r="B4263" t="e">
        <f>IF('Peer Comparison Tool'!$D$11="NR",INDEX('CECL &lt;50B Database'!$A:$A,MATCH(Workings!$A4263,'CECL &lt;50B Database'!$AI:$AI,0)),INDEX('ALLL &lt;50B Database'!$A:$A,MATCH(Workings!$A4263,'ALLL &lt;50B Database'!$AI:$AI,0)))</f>
        <v>#N/A</v>
      </c>
      <c r="C4263" s="3" t="str">
        <f>IFERROR(IFERROR(VLOOKUP($B4263,'CECL &lt;50B Database'!$A:$AA,11,FALSE),VLOOKUP($B4263,'ALLL &lt;50B Database'!$A:$AA,11,FALSE)),"")</f>
        <v/>
      </c>
      <c r="D4263" t="str">
        <f t="shared" si="132"/>
        <v/>
      </c>
    </row>
    <row r="4264" spans="1:4" x14ac:dyDescent="0.25">
      <c r="A4264">
        <f t="shared" si="133"/>
        <v>4264</v>
      </c>
      <c r="B4264" t="e">
        <f>IF('Peer Comparison Tool'!$D$11="NR",INDEX('CECL &lt;50B Database'!$A:$A,MATCH(Workings!$A4264,'CECL &lt;50B Database'!$AI:$AI,0)),INDEX('ALLL &lt;50B Database'!$A:$A,MATCH(Workings!$A4264,'ALLL &lt;50B Database'!$AI:$AI,0)))</f>
        <v>#N/A</v>
      </c>
      <c r="C4264" s="3" t="str">
        <f>IFERROR(IFERROR(VLOOKUP($B4264,'CECL &lt;50B Database'!$A:$AA,11,FALSE),VLOOKUP($B4264,'ALLL &lt;50B Database'!$A:$AA,11,FALSE)),"")</f>
        <v/>
      </c>
      <c r="D4264" t="str">
        <f t="shared" si="132"/>
        <v/>
      </c>
    </row>
    <row r="4265" spans="1:4" x14ac:dyDescent="0.25">
      <c r="A4265">
        <f t="shared" si="133"/>
        <v>4265</v>
      </c>
      <c r="B4265" t="e">
        <f>IF('Peer Comparison Tool'!$D$11="NR",INDEX('CECL &lt;50B Database'!$A:$A,MATCH(Workings!$A4265,'CECL &lt;50B Database'!$AI:$AI,0)),INDEX('ALLL &lt;50B Database'!$A:$A,MATCH(Workings!$A4265,'ALLL &lt;50B Database'!$AI:$AI,0)))</f>
        <v>#N/A</v>
      </c>
      <c r="C4265" s="3" t="str">
        <f>IFERROR(IFERROR(VLOOKUP($B4265,'CECL &lt;50B Database'!$A:$AA,11,FALSE),VLOOKUP($B4265,'ALLL &lt;50B Database'!$A:$AA,11,FALSE)),"")</f>
        <v/>
      </c>
      <c r="D4265" t="str">
        <f t="shared" si="132"/>
        <v/>
      </c>
    </row>
    <row r="4266" spans="1:4" x14ac:dyDescent="0.25">
      <c r="A4266">
        <f t="shared" si="133"/>
        <v>4266</v>
      </c>
      <c r="B4266" t="e">
        <f>IF('Peer Comparison Tool'!$D$11="NR",INDEX('CECL &lt;50B Database'!$A:$A,MATCH(Workings!$A4266,'CECL &lt;50B Database'!$AI:$AI,0)),INDEX('ALLL &lt;50B Database'!$A:$A,MATCH(Workings!$A4266,'ALLL &lt;50B Database'!$AI:$AI,0)))</f>
        <v>#N/A</v>
      </c>
      <c r="C4266" s="3" t="str">
        <f>IFERROR(IFERROR(VLOOKUP($B4266,'CECL &lt;50B Database'!$A:$AA,11,FALSE),VLOOKUP($B4266,'ALLL &lt;50B Database'!$A:$AA,11,FALSE)),"")</f>
        <v/>
      </c>
      <c r="D4266" t="str">
        <f t="shared" si="132"/>
        <v/>
      </c>
    </row>
    <row r="4267" spans="1:4" x14ac:dyDescent="0.25">
      <c r="A4267">
        <f t="shared" si="133"/>
        <v>4267</v>
      </c>
      <c r="B4267" t="e">
        <f>IF('Peer Comparison Tool'!$D$11="NR",INDEX('CECL &lt;50B Database'!$A:$A,MATCH(Workings!$A4267,'CECL &lt;50B Database'!$AI:$AI,0)),INDEX('ALLL &lt;50B Database'!$A:$A,MATCH(Workings!$A4267,'ALLL &lt;50B Database'!$AI:$AI,0)))</f>
        <v>#N/A</v>
      </c>
      <c r="C4267" s="3" t="str">
        <f>IFERROR(IFERROR(VLOOKUP($B4267,'CECL &lt;50B Database'!$A:$AA,11,FALSE),VLOOKUP($B4267,'ALLL &lt;50B Database'!$A:$AA,11,FALSE)),"")</f>
        <v/>
      </c>
      <c r="D4267" t="str">
        <f t="shared" si="132"/>
        <v/>
      </c>
    </row>
    <row r="4268" spans="1:4" x14ac:dyDescent="0.25">
      <c r="A4268">
        <f t="shared" si="133"/>
        <v>4268</v>
      </c>
      <c r="B4268" t="e">
        <f>IF('Peer Comparison Tool'!$D$11="NR",INDEX('CECL &lt;50B Database'!$A:$A,MATCH(Workings!$A4268,'CECL &lt;50B Database'!$AI:$AI,0)),INDEX('ALLL &lt;50B Database'!$A:$A,MATCH(Workings!$A4268,'ALLL &lt;50B Database'!$AI:$AI,0)))</f>
        <v>#N/A</v>
      </c>
      <c r="C4268" s="3" t="str">
        <f>IFERROR(IFERROR(VLOOKUP($B4268,'CECL &lt;50B Database'!$A:$AA,11,FALSE),VLOOKUP($B4268,'ALLL &lt;50B Database'!$A:$AA,11,FALSE)),"")</f>
        <v/>
      </c>
      <c r="D4268" t="str">
        <f t="shared" si="132"/>
        <v/>
      </c>
    </row>
    <row r="4269" spans="1:4" x14ac:dyDescent="0.25">
      <c r="A4269">
        <f t="shared" si="133"/>
        <v>4269</v>
      </c>
      <c r="B4269" t="e">
        <f>IF('Peer Comparison Tool'!$D$11="NR",INDEX('CECL &lt;50B Database'!$A:$A,MATCH(Workings!$A4269,'CECL &lt;50B Database'!$AI:$AI,0)),INDEX('ALLL &lt;50B Database'!$A:$A,MATCH(Workings!$A4269,'ALLL &lt;50B Database'!$AI:$AI,0)))</f>
        <v>#N/A</v>
      </c>
      <c r="C4269" s="3" t="str">
        <f>IFERROR(IFERROR(VLOOKUP($B4269,'CECL &lt;50B Database'!$A:$AA,11,FALSE),VLOOKUP($B4269,'ALLL &lt;50B Database'!$A:$AA,11,FALSE)),"")</f>
        <v/>
      </c>
      <c r="D4269" t="str">
        <f t="shared" si="132"/>
        <v/>
      </c>
    </row>
    <row r="4270" spans="1:4" x14ac:dyDescent="0.25">
      <c r="A4270">
        <f t="shared" si="133"/>
        <v>4270</v>
      </c>
      <c r="B4270" t="e">
        <f>IF('Peer Comparison Tool'!$D$11="NR",INDEX('CECL &lt;50B Database'!$A:$A,MATCH(Workings!$A4270,'CECL &lt;50B Database'!$AI:$AI,0)),INDEX('ALLL &lt;50B Database'!$A:$A,MATCH(Workings!$A4270,'ALLL &lt;50B Database'!$AI:$AI,0)))</f>
        <v>#N/A</v>
      </c>
      <c r="C4270" s="3" t="str">
        <f>IFERROR(IFERROR(VLOOKUP($B4270,'CECL &lt;50B Database'!$A:$AA,11,FALSE),VLOOKUP($B4270,'ALLL &lt;50B Database'!$A:$AA,11,FALSE)),"")</f>
        <v/>
      </c>
      <c r="D4270" t="str">
        <f t="shared" si="132"/>
        <v/>
      </c>
    </row>
    <row r="4271" spans="1:4" x14ac:dyDescent="0.25">
      <c r="A4271">
        <f t="shared" si="133"/>
        <v>4271</v>
      </c>
      <c r="B4271" t="e">
        <f>IF('Peer Comparison Tool'!$D$11="NR",INDEX('CECL &lt;50B Database'!$A:$A,MATCH(Workings!$A4271,'CECL &lt;50B Database'!$AI:$AI,0)),INDEX('ALLL &lt;50B Database'!$A:$A,MATCH(Workings!$A4271,'ALLL &lt;50B Database'!$AI:$AI,0)))</f>
        <v>#N/A</v>
      </c>
      <c r="C4271" s="3" t="str">
        <f>IFERROR(IFERROR(VLOOKUP($B4271,'CECL &lt;50B Database'!$A:$AA,11,FALSE),VLOOKUP($B4271,'ALLL &lt;50B Database'!$A:$AA,11,FALSE)),"")</f>
        <v/>
      </c>
      <c r="D4271" t="str">
        <f t="shared" si="132"/>
        <v/>
      </c>
    </row>
    <row r="4272" spans="1:4" x14ac:dyDescent="0.25">
      <c r="A4272">
        <f t="shared" si="133"/>
        <v>4272</v>
      </c>
      <c r="B4272" t="e">
        <f>IF('Peer Comparison Tool'!$D$11="NR",INDEX('CECL &lt;50B Database'!$A:$A,MATCH(Workings!$A4272,'CECL &lt;50B Database'!$AI:$AI,0)),INDEX('ALLL &lt;50B Database'!$A:$A,MATCH(Workings!$A4272,'ALLL &lt;50B Database'!$AI:$AI,0)))</f>
        <v>#N/A</v>
      </c>
      <c r="C4272" s="3" t="str">
        <f>IFERROR(IFERROR(VLOOKUP($B4272,'CECL &lt;50B Database'!$A:$AA,11,FALSE),VLOOKUP($B4272,'ALLL &lt;50B Database'!$A:$AA,11,FALSE)),"")</f>
        <v/>
      </c>
      <c r="D4272" t="str">
        <f t="shared" si="132"/>
        <v/>
      </c>
    </row>
    <row r="4273" spans="1:4" x14ac:dyDescent="0.25">
      <c r="A4273">
        <f t="shared" si="133"/>
        <v>4273</v>
      </c>
      <c r="B4273" t="e">
        <f>IF('Peer Comparison Tool'!$D$11="NR",INDEX('CECL &lt;50B Database'!$A:$A,MATCH(Workings!$A4273,'CECL &lt;50B Database'!$AI:$AI,0)),INDEX('ALLL &lt;50B Database'!$A:$A,MATCH(Workings!$A4273,'ALLL &lt;50B Database'!$AI:$AI,0)))</f>
        <v>#N/A</v>
      </c>
      <c r="C4273" s="3" t="str">
        <f>IFERROR(IFERROR(VLOOKUP($B4273,'CECL &lt;50B Database'!$A:$AA,11,FALSE),VLOOKUP($B4273,'ALLL &lt;50B Database'!$A:$AA,11,FALSE)),"")</f>
        <v/>
      </c>
      <c r="D4273" t="str">
        <f t="shared" si="132"/>
        <v/>
      </c>
    </row>
    <row r="4274" spans="1:4" x14ac:dyDescent="0.25">
      <c r="A4274">
        <f t="shared" si="133"/>
        <v>4274</v>
      </c>
      <c r="B4274" t="e">
        <f>IF('Peer Comparison Tool'!$D$11="NR",INDEX('CECL &lt;50B Database'!$A:$A,MATCH(Workings!$A4274,'CECL &lt;50B Database'!$AI:$AI,0)),INDEX('ALLL &lt;50B Database'!$A:$A,MATCH(Workings!$A4274,'ALLL &lt;50B Database'!$AI:$AI,0)))</f>
        <v>#N/A</v>
      </c>
      <c r="C4274" s="3" t="str">
        <f>IFERROR(IFERROR(VLOOKUP($B4274,'CECL &lt;50B Database'!$A:$AA,11,FALSE),VLOOKUP($B4274,'ALLL &lt;50B Database'!$A:$AA,11,FALSE)),"")</f>
        <v/>
      </c>
      <c r="D4274" t="str">
        <f t="shared" si="132"/>
        <v/>
      </c>
    </row>
    <row r="4275" spans="1:4" x14ac:dyDescent="0.25">
      <c r="A4275">
        <f t="shared" si="133"/>
        <v>4275</v>
      </c>
      <c r="B4275" t="e">
        <f>IF('Peer Comparison Tool'!$D$11="NR",INDEX('CECL &lt;50B Database'!$A:$A,MATCH(Workings!$A4275,'CECL &lt;50B Database'!$AI:$AI,0)),INDEX('ALLL &lt;50B Database'!$A:$A,MATCH(Workings!$A4275,'ALLL &lt;50B Database'!$AI:$AI,0)))</f>
        <v>#N/A</v>
      </c>
      <c r="C4275" s="3" t="str">
        <f>IFERROR(IFERROR(VLOOKUP($B4275,'CECL &lt;50B Database'!$A:$AA,11,FALSE),VLOOKUP($B4275,'ALLL &lt;50B Database'!$A:$AA,11,FALSE)),"")</f>
        <v/>
      </c>
      <c r="D4275" t="str">
        <f t="shared" si="132"/>
        <v/>
      </c>
    </row>
    <row r="4276" spans="1:4" x14ac:dyDescent="0.25">
      <c r="A4276">
        <f t="shared" si="133"/>
        <v>4276</v>
      </c>
      <c r="B4276" t="e">
        <f>IF('Peer Comparison Tool'!$D$11="NR",INDEX('CECL &lt;50B Database'!$A:$A,MATCH(Workings!$A4276,'CECL &lt;50B Database'!$AI:$AI,0)),INDEX('ALLL &lt;50B Database'!$A:$A,MATCH(Workings!$A4276,'ALLL &lt;50B Database'!$AI:$AI,0)))</f>
        <v>#N/A</v>
      </c>
      <c r="C4276" s="3" t="str">
        <f>IFERROR(IFERROR(VLOOKUP($B4276,'CECL &lt;50B Database'!$A:$AA,11,FALSE),VLOOKUP($B4276,'ALLL &lt;50B Database'!$A:$AA,11,FALSE)),"")</f>
        <v/>
      </c>
      <c r="D4276" t="str">
        <f t="shared" si="132"/>
        <v/>
      </c>
    </row>
    <row r="4277" spans="1:4" x14ac:dyDescent="0.25">
      <c r="A4277">
        <f t="shared" si="133"/>
        <v>4277</v>
      </c>
      <c r="B4277" t="e">
        <f>IF('Peer Comparison Tool'!$D$11="NR",INDEX('CECL &lt;50B Database'!$A:$A,MATCH(Workings!$A4277,'CECL &lt;50B Database'!$AI:$AI,0)),INDEX('ALLL &lt;50B Database'!$A:$A,MATCH(Workings!$A4277,'ALLL &lt;50B Database'!$AI:$AI,0)))</f>
        <v>#N/A</v>
      </c>
      <c r="C4277" s="3" t="str">
        <f>IFERROR(IFERROR(VLOOKUP($B4277,'CECL &lt;50B Database'!$A:$AA,11,FALSE),VLOOKUP($B4277,'ALLL &lt;50B Database'!$A:$AA,11,FALSE)),"")</f>
        <v/>
      </c>
      <c r="D4277" t="str">
        <f t="shared" si="132"/>
        <v/>
      </c>
    </row>
    <row r="4278" spans="1:4" x14ac:dyDescent="0.25">
      <c r="A4278">
        <f t="shared" si="133"/>
        <v>4278</v>
      </c>
      <c r="B4278" t="e">
        <f>IF('Peer Comparison Tool'!$D$11="NR",INDEX('CECL &lt;50B Database'!$A:$A,MATCH(Workings!$A4278,'CECL &lt;50B Database'!$AI:$AI,0)),INDEX('ALLL &lt;50B Database'!$A:$A,MATCH(Workings!$A4278,'ALLL &lt;50B Database'!$AI:$AI,0)))</f>
        <v>#N/A</v>
      </c>
      <c r="C4278" s="3" t="str">
        <f>IFERROR(IFERROR(VLOOKUP($B4278,'CECL &lt;50B Database'!$A:$AA,11,FALSE),VLOOKUP($B4278,'ALLL &lt;50B Database'!$A:$AA,11,FALSE)),"")</f>
        <v/>
      </c>
      <c r="D4278" t="str">
        <f t="shared" si="132"/>
        <v/>
      </c>
    </row>
    <row r="4279" spans="1:4" x14ac:dyDescent="0.25">
      <c r="A4279">
        <f t="shared" si="133"/>
        <v>4279</v>
      </c>
      <c r="B4279" t="e">
        <f>IF('Peer Comparison Tool'!$D$11="NR",INDEX('CECL &lt;50B Database'!$A:$A,MATCH(Workings!$A4279,'CECL &lt;50B Database'!$AI:$AI,0)),INDEX('ALLL &lt;50B Database'!$A:$A,MATCH(Workings!$A4279,'ALLL &lt;50B Database'!$AI:$AI,0)))</f>
        <v>#N/A</v>
      </c>
      <c r="C4279" s="3" t="str">
        <f>IFERROR(IFERROR(VLOOKUP($B4279,'CECL &lt;50B Database'!$A:$AA,11,FALSE),VLOOKUP($B4279,'ALLL &lt;50B Database'!$A:$AA,11,FALSE)),"")</f>
        <v/>
      </c>
      <c r="D4279" t="str">
        <f t="shared" si="132"/>
        <v/>
      </c>
    </row>
    <row r="4280" spans="1:4" x14ac:dyDescent="0.25">
      <c r="A4280">
        <f t="shared" si="133"/>
        <v>4280</v>
      </c>
      <c r="B4280" t="e">
        <f>IF('Peer Comparison Tool'!$D$11="NR",INDEX('CECL &lt;50B Database'!$A:$A,MATCH(Workings!$A4280,'CECL &lt;50B Database'!$AI:$AI,0)),INDEX('ALLL &lt;50B Database'!$A:$A,MATCH(Workings!$A4280,'ALLL &lt;50B Database'!$AI:$AI,0)))</f>
        <v>#N/A</v>
      </c>
      <c r="C4280" s="3" t="str">
        <f>IFERROR(IFERROR(VLOOKUP($B4280,'CECL &lt;50B Database'!$A:$AA,11,FALSE),VLOOKUP($B4280,'ALLL &lt;50B Database'!$A:$AA,11,FALSE)),"")</f>
        <v/>
      </c>
      <c r="D4280" t="str">
        <f t="shared" si="132"/>
        <v/>
      </c>
    </row>
    <row r="4281" spans="1:4" x14ac:dyDescent="0.25">
      <c r="A4281">
        <f t="shared" si="133"/>
        <v>4281</v>
      </c>
      <c r="B4281" t="e">
        <f>IF('Peer Comparison Tool'!$D$11="NR",INDEX('CECL &lt;50B Database'!$A:$A,MATCH(Workings!$A4281,'CECL &lt;50B Database'!$AI:$AI,0)),INDEX('ALLL &lt;50B Database'!$A:$A,MATCH(Workings!$A4281,'ALLL &lt;50B Database'!$AI:$AI,0)))</f>
        <v>#N/A</v>
      </c>
      <c r="C4281" s="3" t="str">
        <f>IFERROR(IFERROR(VLOOKUP($B4281,'CECL &lt;50B Database'!$A:$AA,11,FALSE),VLOOKUP($B4281,'ALLL &lt;50B Database'!$A:$AA,11,FALSE)),"")</f>
        <v/>
      </c>
      <c r="D4281" t="str">
        <f t="shared" si="132"/>
        <v/>
      </c>
    </row>
    <row r="4282" spans="1:4" x14ac:dyDescent="0.25">
      <c r="A4282">
        <f t="shared" si="133"/>
        <v>4282</v>
      </c>
      <c r="B4282" t="e">
        <f>IF('Peer Comparison Tool'!$D$11="NR",INDEX('CECL &lt;50B Database'!$A:$A,MATCH(Workings!$A4282,'CECL &lt;50B Database'!$AI:$AI,0)),INDEX('ALLL &lt;50B Database'!$A:$A,MATCH(Workings!$A4282,'ALLL &lt;50B Database'!$AI:$AI,0)))</f>
        <v>#N/A</v>
      </c>
      <c r="C4282" s="3" t="str">
        <f>IFERROR(IFERROR(VLOOKUP($B4282,'CECL &lt;50B Database'!$A:$AA,11,FALSE),VLOOKUP($B4282,'ALLL &lt;50B Database'!$A:$AA,11,FALSE)),"")</f>
        <v/>
      </c>
      <c r="D4282" t="str">
        <f t="shared" si="132"/>
        <v/>
      </c>
    </row>
    <row r="4283" spans="1:4" x14ac:dyDescent="0.25">
      <c r="A4283">
        <f t="shared" si="133"/>
        <v>4283</v>
      </c>
      <c r="B4283" t="e">
        <f>IF('Peer Comparison Tool'!$D$11="NR",INDEX('CECL &lt;50B Database'!$A:$A,MATCH(Workings!$A4283,'CECL &lt;50B Database'!$AI:$AI,0)),INDEX('ALLL &lt;50B Database'!$A:$A,MATCH(Workings!$A4283,'ALLL &lt;50B Database'!$AI:$AI,0)))</f>
        <v>#N/A</v>
      </c>
      <c r="C4283" s="3" t="str">
        <f>IFERROR(IFERROR(VLOOKUP($B4283,'CECL &lt;50B Database'!$A:$AA,11,FALSE),VLOOKUP($B4283,'ALLL &lt;50B Database'!$A:$AA,11,FALSE)),"")</f>
        <v/>
      </c>
      <c r="D4283" t="str">
        <f t="shared" si="132"/>
        <v/>
      </c>
    </row>
    <row r="4284" spans="1:4" x14ac:dyDescent="0.25">
      <c r="A4284">
        <f t="shared" si="133"/>
        <v>4284</v>
      </c>
      <c r="B4284" t="e">
        <f>IF('Peer Comparison Tool'!$D$11="NR",INDEX('CECL &lt;50B Database'!$A:$A,MATCH(Workings!$A4284,'CECL &lt;50B Database'!$AI:$AI,0)),INDEX('ALLL &lt;50B Database'!$A:$A,MATCH(Workings!$A4284,'ALLL &lt;50B Database'!$AI:$AI,0)))</f>
        <v>#N/A</v>
      </c>
      <c r="C4284" s="3" t="str">
        <f>IFERROR(IFERROR(VLOOKUP($B4284,'CECL &lt;50B Database'!$A:$AA,11,FALSE),VLOOKUP($B4284,'ALLL &lt;50B Database'!$A:$AA,11,FALSE)),"")</f>
        <v/>
      </c>
      <c r="D4284" t="str">
        <f t="shared" si="132"/>
        <v/>
      </c>
    </row>
    <row r="4285" spans="1:4" x14ac:dyDescent="0.25">
      <c r="A4285">
        <f t="shared" si="133"/>
        <v>4285</v>
      </c>
      <c r="B4285" t="e">
        <f>IF('Peer Comparison Tool'!$D$11="NR",INDEX('CECL &lt;50B Database'!$A:$A,MATCH(Workings!$A4285,'CECL &lt;50B Database'!$AI:$AI,0)),INDEX('ALLL &lt;50B Database'!$A:$A,MATCH(Workings!$A4285,'ALLL &lt;50B Database'!$AI:$AI,0)))</f>
        <v>#N/A</v>
      </c>
      <c r="C4285" s="3" t="str">
        <f>IFERROR(IFERROR(VLOOKUP($B4285,'CECL &lt;50B Database'!$A:$AA,11,FALSE),VLOOKUP($B4285,'ALLL &lt;50B Database'!$A:$AA,11,FALSE)),"")</f>
        <v/>
      </c>
      <c r="D4285" t="str">
        <f t="shared" si="132"/>
        <v/>
      </c>
    </row>
    <row r="4286" spans="1:4" x14ac:dyDescent="0.25">
      <c r="A4286">
        <f t="shared" si="133"/>
        <v>4286</v>
      </c>
      <c r="B4286" t="e">
        <f>IF('Peer Comparison Tool'!$D$11="NR",INDEX('CECL &lt;50B Database'!$A:$A,MATCH(Workings!$A4286,'CECL &lt;50B Database'!$AI:$AI,0)),INDEX('ALLL &lt;50B Database'!$A:$A,MATCH(Workings!$A4286,'ALLL &lt;50B Database'!$AI:$AI,0)))</f>
        <v>#N/A</v>
      </c>
      <c r="C4286" s="3" t="str">
        <f>IFERROR(IFERROR(VLOOKUP($B4286,'CECL &lt;50B Database'!$A:$AA,11,FALSE),VLOOKUP($B4286,'ALLL &lt;50B Database'!$A:$AA,11,FALSE)),"")</f>
        <v/>
      </c>
      <c r="D4286" t="str">
        <f t="shared" si="132"/>
        <v/>
      </c>
    </row>
    <row r="4287" spans="1:4" x14ac:dyDescent="0.25">
      <c r="A4287">
        <f t="shared" si="133"/>
        <v>4287</v>
      </c>
      <c r="B4287" t="e">
        <f>IF('Peer Comparison Tool'!$D$11="NR",INDEX('CECL &lt;50B Database'!$A:$A,MATCH(Workings!$A4287,'CECL &lt;50B Database'!$AI:$AI,0)),INDEX('ALLL &lt;50B Database'!$A:$A,MATCH(Workings!$A4287,'ALLL &lt;50B Database'!$AI:$AI,0)))</f>
        <v>#N/A</v>
      </c>
      <c r="C4287" s="3" t="str">
        <f>IFERROR(IFERROR(VLOOKUP($B4287,'CECL &lt;50B Database'!$A:$AA,11,FALSE),VLOOKUP($B4287,'ALLL &lt;50B Database'!$A:$AA,11,FALSE)),"")</f>
        <v/>
      </c>
      <c r="D4287" t="str">
        <f t="shared" si="132"/>
        <v/>
      </c>
    </row>
    <row r="4288" spans="1:4" x14ac:dyDescent="0.25">
      <c r="A4288">
        <f t="shared" si="133"/>
        <v>4288</v>
      </c>
      <c r="B4288" t="e">
        <f>IF('Peer Comparison Tool'!$D$11="NR",INDEX('CECL &lt;50B Database'!$A:$A,MATCH(Workings!$A4288,'CECL &lt;50B Database'!$AI:$AI,0)),INDEX('ALLL &lt;50B Database'!$A:$A,MATCH(Workings!$A4288,'ALLL &lt;50B Database'!$AI:$AI,0)))</f>
        <v>#N/A</v>
      </c>
      <c r="C4288" s="3" t="str">
        <f>IFERROR(IFERROR(VLOOKUP($B4288,'CECL &lt;50B Database'!$A:$AA,11,FALSE),VLOOKUP($B4288,'ALLL &lt;50B Database'!$A:$AA,11,FALSE)),"")</f>
        <v/>
      </c>
      <c r="D4288" t="str">
        <f t="shared" si="132"/>
        <v/>
      </c>
    </row>
    <row r="4289" spans="1:4" x14ac:dyDescent="0.25">
      <c r="A4289">
        <f t="shared" si="133"/>
        <v>4289</v>
      </c>
      <c r="B4289" t="e">
        <f>IF('Peer Comparison Tool'!$D$11="NR",INDEX('CECL &lt;50B Database'!$A:$A,MATCH(Workings!$A4289,'CECL &lt;50B Database'!$AI:$AI,0)),INDEX('ALLL &lt;50B Database'!$A:$A,MATCH(Workings!$A4289,'ALLL &lt;50B Database'!$AI:$AI,0)))</f>
        <v>#N/A</v>
      </c>
      <c r="C4289" s="3" t="str">
        <f>IFERROR(IFERROR(VLOOKUP($B4289,'CECL &lt;50B Database'!$A:$AA,11,FALSE),VLOOKUP($B4289,'ALLL &lt;50B Database'!$A:$AA,11,FALSE)),"")</f>
        <v/>
      </c>
      <c r="D4289" t="str">
        <f t="shared" si="132"/>
        <v/>
      </c>
    </row>
    <row r="4290" spans="1:4" x14ac:dyDescent="0.25">
      <c r="A4290">
        <f t="shared" si="133"/>
        <v>4290</v>
      </c>
      <c r="B4290" t="e">
        <f>IF('Peer Comparison Tool'!$D$11="NR",INDEX('CECL &lt;50B Database'!$A:$A,MATCH(Workings!$A4290,'CECL &lt;50B Database'!$AI:$AI,0)),INDEX('ALLL &lt;50B Database'!$A:$A,MATCH(Workings!$A4290,'ALLL &lt;50B Database'!$AI:$AI,0)))</f>
        <v>#N/A</v>
      </c>
      <c r="C4290" s="3" t="str">
        <f>IFERROR(IFERROR(VLOOKUP($B4290,'CECL &lt;50B Database'!$A:$AA,11,FALSE),VLOOKUP($B4290,'ALLL &lt;50B Database'!$A:$AA,11,FALSE)),"")</f>
        <v/>
      </c>
      <c r="D4290" t="str">
        <f t="shared" ref="D4290:D4353" si="134">IFERROR(RANK($C4290,$C$1:$C$5000,0),"")</f>
        <v/>
      </c>
    </row>
    <row r="4291" spans="1:4" x14ac:dyDescent="0.25">
      <c r="A4291">
        <f t="shared" si="133"/>
        <v>4291</v>
      </c>
      <c r="B4291" t="e">
        <f>IF('Peer Comparison Tool'!$D$11="NR",INDEX('CECL &lt;50B Database'!$A:$A,MATCH(Workings!$A4291,'CECL &lt;50B Database'!$AI:$AI,0)),INDEX('ALLL &lt;50B Database'!$A:$A,MATCH(Workings!$A4291,'ALLL &lt;50B Database'!$AI:$AI,0)))</f>
        <v>#N/A</v>
      </c>
      <c r="C4291" s="3" t="str">
        <f>IFERROR(IFERROR(VLOOKUP($B4291,'CECL &lt;50B Database'!$A:$AA,11,FALSE),VLOOKUP($B4291,'ALLL &lt;50B Database'!$A:$AA,11,FALSE)),"")</f>
        <v/>
      </c>
      <c r="D4291" t="str">
        <f t="shared" si="134"/>
        <v/>
      </c>
    </row>
    <row r="4292" spans="1:4" x14ac:dyDescent="0.25">
      <c r="A4292">
        <f t="shared" ref="A4292:A4355" si="135">A4291+1</f>
        <v>4292</v>
      </c>
      <c r="B4292" t="e">
        <f>IF('Peer Comparison Tool'!$D$11="NR",INDEX('CECL &lt;50B Database'!$A:$A,MATCH(Workings!$A4292,'CECL &lt;50B Database'!$AI:$AI,0)),INDEX('ALLL &lt;50B Database'!$A:$A,MATCH(Workings!$A4292,'ALLL &lt;50B Database'!$AI:$AI,0)))</f>
        <v>#N/A</v>
      </c>
      <c r="C4292" s="3" t="str">
        <f>IFERROR(IFERROR(VLOOKUP($B4292,'CECL &lt;50B Database'!$A:$AA,11,FALSE),VLOOKUP($B4292,'ALLL &lt;50B Database'!$A:$AA,11,FALSE)),"")</f>
        <v/>
      </c>
      <c r="D4292" t="str">
        <f t="shared" si="134"/>
        <v/>
      </c>
    </row>
    <row r="4293" spans="1:4" x14ac:dyDescent="0.25">
      <c r="A4293">
        <f t="shared" si="135"/>
        <v>4293</v>
      </c>
      <c r="B4293" t="e">
        <f>IF('Peer Comparison Tool'!$D$11="NR",INDEX('CECL &lt;50B Database'!$A:$A,MATCH(Workings!$A4293,'CECL &lt;50B Database'!$AI:$AI,0)),INDEX('ALLL &lt;50B Database'!$A:$A,MATCH(Workings!$A4293,'ALLL &lt;50B Database'!$AI:$AI,0)))</f>
        <v>#N/A</v>
      </c>
      <c r="C4293" s="3" t="str">
        <f>IFERROR(IFERROR(VLOOKUP($B4293,'CECL &lt;50B Database'!$A:$AA,11,FALSE),VLOOKUP($B4293,'ALLL &lt;50B Database'!$A:$AA,11,FALSE)),"")</f>
        <v/>
      </c>
      <c r="D4293" t="str">
        <f t="shared" si="134"/>
        <v/>
      </c>
    </row>
    <row r="4294" spans="1:4" x14ac:dyDescent="0.25">
      <c r="A4294">
        <f t="shared" si="135"/>
        <v>4294</v>
      </c>
      <c r="B4294" t="e">
        <f>IF('Peer Comparison Tool'!$D$11="NR",INDEX('CECL &lt;50B Database'!$A:$A,MATCH(Workings!$A4294,'CECL &lt;50B Database'!$AI:$AI,0)),INDEX('ALLL &lt;50B Database'!$A:$A,MATCH(Workings!$A4294,'ALLL &lt;50B Database'!$AI:$AI,0)))</f>
        <v>#N/A</v>
      </c>
      <c r="C4294" s="3" t="str">
        <f>IFERROR(IFERROR(VLOOKUP($B4294,'CECL &lt;50B Database'!$A:$AA,11,FALSE),VLOOKUP($B4294,'ALLL &lt;50B Database'!$A:$AA,11,FALSE)),"")</f>
        <v/>
      </c>
      <c r="D4294" t="str">
        <f t="shared" si="134"/>
        <v/>
      </c>
    </row>
    <row r="4295" spans="1:4" x14ac:dyDescent="0.25">
      <c r="A4295">
        <f t="shared" si="135"/>
        <v>4295</v>
      </c>
      <c r="B4295" t="e">
        <f>IF('Peer Comparison Tool'!$D$11="NR",INDEX('CECL &lt;50B Database'!$A:$A,MATCH(Workings!$A4295,'CECL &lt;50B Database'!$AI:$AI,0)),INDEX('ALLL &lt;50B Database'!$A:$A,MATCH(Workings!$A4295,'ALLL &lt;50B Database'!$AI:$AI,0)))</f>
        <v>#N/A</v>
      </c>
      <c r="C4295" s="3" t="str">
        <f>IFERROR(IFERROR(VLOOKUP($B4295,'CECL &lt;50B Database'!$A:$AA,11,FALSE),VLOOKUP($B4295,'ALLL &lt;50B Database'!$A:$AA,11,FALSE)),"")</f>
        <v/>
      </c>
      <c r="D4295" t="str">
        <f t="shared" si="134"/>
        <v/>
      </c>
    </row>
    <row r="4296" spans="1:4" x14ac:dyDescent="0.25">
      <c r="A4296">
        <f t="shared" si="135"/>
        <v>4296</v>
      </c>
      <c r="B4296" t="e">
        <f>IF('Peer Comparison Tool'!$D$11="NR",INDEX('CECL &lt;50B Database'!$A:$A,MATCH(Workings!$A4296,'CECL &lt;50B Database'!$AI:$AI,0)),INDEX('ALLL &lt;50B Database'!$A:$A,MATCH(Workings!$A4296,'ALLL &lt;50B Database'!$AI:$AI,0)))</f>
        <v>#N/A</v>
      </c>
      <c r="C4296" s="3" t="str">
        <f>IFERROR(IFERROR(VLOOKUP($B4296,'CECL &lt;50B Database'!$A:$AA,11,FALSE),VLOOKUP($B4296,'ALLL &lt;50B Database'!$A:$AA,11,FALSE)),"")</f>
        <v/>
      </c>
      <c r="D4296" t="str">
        <f t="shared" si="134"/>
        <v/>
      </c>
    </row>
    <row r="4297" spans="1:4" x14ac:dyDescent="0.25">
      <c r="A4297">
        <f t="shared" si="135"/>
        <v>4297</v>
      </c>
      <c r="B4297" t="e">
        <f>IF('Peer Comparison Tool'!$D$11="NR",INDEX('CECL &lt;50B Database'!$A:$A,MATCH(Workings!$A4297,'CECL &lt;50B Database'!$AI:$AI,0)),INDEX('ALLL &lt;50B Database'!$A:$A,MATCH(Workings!$A4297,'ALLL &lt;50B Database'!$AI:$AI,0)))</f>
        <v>#N/A</v>
      </c>
      <c r="C4297" s="3" t="str">
        <f>IFERROR(IFERROR(VLOOKUP($B4297,'CECL &lt;50B Database'!$A:$AA,11,FALSE),VLOOKUP($B4297,'ALLL &lt;50B Database'!$A:$AA,11,FALSE)),"")</f>
        <v/>
      </c>
      <c r="D4297" t="str">
        <f t="shared" si="134"/>
        <v/>
      </c>
    </row>
    <row r="4298" spans="1:4" x14ac:dyDescent="0.25">
      <c r="A4298">
        <f t="shared" si="135"/>
        <v>4298</v>
      </c>
      <c r="B4298" t="e">
        <f>IF('Peer Comparison Tool'!$D$11="NR",INDEX('CECL &lt;50B Database'!$A:$A,MATCH(Workings!$A4298,'CECL &lt;50B Database'!$AI:$AI,0)),INDEX('ALLL &lt;50B Database'!$A:$A,MATCH(Workings!$A4298,'ALLL &lt;50B Database'!$AI:$AI,0)))</f>
        <v>#N/A</v>
      </c>
      <c r="C4298" s="3" t="str">
        <f>IFERROR(IFERROR(VLOOKUP($B4298,'CECL &lt;50B Database'!$A:$AA,11,FALSE),VLOOKUP($B4298,'ALLL &lt;50B Database'!$A:$AA,11,FALSE)),"")</f>
        <v/>
      </c>
      <c r="D4298" t="str">
        <f t="shared" si="134"/>
        <v/>
      </c>
    </row>
    <row r="4299" spans="1:4" x14ac:dyDescent="0.25">
      <c r="A4299">
        <f t="shared" si="135"/>
        <v>4299</v>
      </c>
      <c r="B4299" t="e">
        <f>IF('Peer Comparison Tool'!$D$11="NR",INDEX('CECL &lt;50B Database'!$A:$A,MATCH(Workings!$A4299,'CECL &lt;50B Database'!$AI:$AI,0)),INDEX('ALLL &lt;50B Database'!$A:$A,MATCH(Workings!$A4299,'ALLL &lt;50B Database'!$AI:$AI,0)))</f>
        <v>#N/A</v>
      </c>
      <c r="C4299" s="3" t="str">
        <f>IFERROR(IFERROR(VLOOKUP($B4299,'CECL &lt;50B Database'!$A:$AA,11,FALSE),VLOOKUP($B4299,'ALLL &lt;50B Database'!$A:$AA,11,FALSE)),"")</f>
        <v/>
      </c>
      <c r="D4299" t="str">
        <f t="shared" si="134"/>
        <v/>
      </c>
    </row>
    <row r="4300" spans="1:4" x14ac:dyDescent="0.25">
      <c r="A4300">
        <f t="shared" si="135"/>
        <v>4300</v>
      </c>
      <c r="B4300" t="e">
        <f>IF('Peer Comparison Tool'!$D$11="NR",INDEX('CECL &lt;50B Database'!$A:$A,MATCH(Workings!$A4300,'CECL &lt;50B Database'!$AI:$AI,0)),INDEX('ALLL &lt;50B Database'!$A:$A,MATCH(Workings!$A4300,'ALLL &lt;50B Database'!$AI:$AI,0)))</f>
        <v>#N/A</v>
      </c>
      <c r="C4300" s="3" t="str">
        <f>IFERROR(IFERROR(VLOOKUP($B4300,'CECL &lt;50B Database'!$A:$AA,11,FALSE),VLOOKUP($B4300,'ALLL &lt;50B Database'!$A:$AA,11,FALSE)),"")</f>
        <v/>
      </c>
      <c r="D4300" t="str">
        <f t="shared" si="134"/>
        <v/>
      </c>
    </row>
    <row r="4301" spans="1:4" x14ac:dyDescent="0.25">
      <c r="A4301">
        <f t="shared" si="135"/>
        <v>4301</v>
      </c>
      <c r="B4301" t="e">
        <f>IF('Peer Comparison Tool'!$D$11="NR",INDEX('CECL &lt;50B Database'!$A:$A,MATCH(Workings!$A4301,'CECL &lt;50B Database'!$AI:$AI,0)),INDEX('ALLL &lt;50B Database'!$A:$A,MATCH(Workings!$A4301,'ALLL &lt;50B Database'!$AI:$AI,0)))</f>
        <v>#N/A</v>
      </c>
      <c r="C4301" s="3" t="str">
        <f>IFERROR(IFERROR(VLOOKUP($B4301,'CECL &lt;50B Database'!$A:$AA,11,FALSE),VLOOKUP($B4301,'ALLL &lt;50B Database'!$A:$AA,11,FALSE)),"")</f>
        <v/>
      </c>
      <c r="D4301" t="str">
        <f t="shared" si="134"/>
        <v/>
      </c>
    </row>
    <row r="4302" spans="1:4" x14ac:dyDescent="0.25">
      <c r="A4302">
        <f t="shared" si="135"/>
        <v>4302</v>
      </c>
      <c r="B4302" t="e">
        <f>IF('Peer Comparison Tool'!$D$11="NR",INDEX('CECL &lt;50B Database'!$A:$A,MATCH(Workings!$A4302,'CECL &lt;50B Database'!$AI:$AI,0)),INDEX('ALLL &lt;50B Database'!$A:$A,MATCH(Workings!$A4302,'ALLL &lt;50B Database'!$AI:$AI,0)))</f>
        <v>#N/A</v>
      </c>
      <c r="C4302" s="3" t="str">
        <f>IFERROR(IFERROR(VLOOKUP($B4302,'CECL &lt;50B Database'!$A:$AA,11,FALSE),VLOOKUP($B4302,'ALLL &lt;50B Database'!$A:$AA,11,FALSE)),"")</f>
        <v/>
      </c>
      <c r="D4302" t="str">
        <f t="shared" si="134"/>
        <v/>
      </c>
    </row>
    <row r="4303" spans="1:4" x14ac:dyDescent="0.25">
      <c r="A4303">
        <f t="shared" si="135"/>
        <v>4303</v>
      </c>
      <c r="B4303" t="e">
        <f>IF('Peer Comparison Tool'!$D$11="NR",INDEX('CECL &lt;50B Database'!$A:$A,MATCH(Workings!$A4303,'CECL &lt;50B Database'!$AI:$AI,0)),INDEX('ALLL &lt;50B Database'!$A:$A,MATCH(Workings!$A4303,'ALLL &lt;50B Database'!$AI:$AI,0)))</f>
        <v>#N/A</v>
      </c>
      <c r="C4303" s="3" t="str">
        <f>IFERROR(IFERROR(VLOOKUP($B4303,'CECL &lt;50B Database'!$A:$AA,11,FALSE),VLOOKUP($B4303,'ALLL &lt;50B Database'!$A:$AA,11,FALSE)),"")</f>
        <v/>
      </c>
      <c r="D4303" t="str">
        <f t="shared" si="134"/>
        <v/>
      </c>
    </row>
    <row r="4304" spans="1:4" x14ac:dyDescent="0.25">
      <c r="A4304">
        <f t="shared" si="135"/>
        <v>4304</v>
      </c>
      <c r="B4304" t="e">
        <f>IF('Peer Comparison Tool'!$D$11="NR",INDEX('CECL &lt;50B Database'!$A:$A,MATCH(Workings!$A4304,'CECL &lt;50B Database'!$AI:$AI,0)),INDEX('ALLL &lt;50B Database'!$A:$A,MATCH(Workings!$A4304,'ALLL &lt;50B Database'!$AI:$AI,0)))</f>
        <v>#N/A</v>
      </c>
      <c r="C4304" s="3" t="str">
        <f>IFERROR(IFERROR(VLOOKUP($B4304,'CECL &lt;50B Database'!$A:$AA,11,FALSE),VLOOKUP($B4304,'ALLL &lt;50B Database'!$A:$AA,11,FALSE)),"")</f>
        <v/>
      </c>
      <c r="D4304" t="str">
        <f t="shared" si="134"/>
        <v/>
      </c>
    </row>
    <row r="4305" spans="1:4" x14ac:dyDescent="0.25">
      <c r="A4305">
        <f t="shared" si="135"/>
        <v>4305</v>
      </c>
      <c r="B4305" t="e">
        <f>IF('Peer Comparison Tool'!$D$11="NR",INDEX('CECL &lt;50B Database'!$A:$A,MATCH(Workings!$A4305,'CECL &lt;50B Database'!$AI:$AI,0)),INDEX('ALLL &lt;50B Database'!$A:$A,MATCH(Workings!$A4305,'ALLL &lt;50B Database'!$AI:$AI,0)))</f>
        <v>#N/A</v>
      </c>
      <c r="C4305" s="3" t="str">
        <f>IFERROR(IFERROR(VLOOKUP($B4305,'CECL &lt;50B Database'!$A:$AA,11,FALSE),VLOOKUP($B4305,'ALLL &lt;50B Database'!$A:$AA,11,FALSE)),"")</f>
        <v/>
      </c>
      <c r="D4305" t="str">
        <f t="shared" si="134"/>
        <v/>
      </c>
    </row>
    <row r="4306" spans="1:4" x14ac:dyDescent="0.25">
      <c r="A4306">
        <f t="shared" si="135"/>
        <v>4306</v>
      </c>
      <c r="B4306" t="e">
        <f>IF('Peer Comparison Tool'!$D$11="NR",INDEX('CECL &lt;50B Database'!$A:$A,MATCH(Workings!$A4306,'CECL &lt;50B Database'!$AI:$AI,0)),INDEX('ALLL &lt;50B Database'!$A:$A,MATCH(Workings!$A4306,'ALLL &lt;50B Database'!$AI:$AI,0)))</f>
        <v>#N/A</v>
      </c>
      <c r="C4306" s="3" t="str">
        <f>IFERROR(IFERROR(VLOOKUP($B4306,'CECL &lt;50B Database'!$A:$AA,11,FALSE),VLOOKUP($B4306,'ALLL &lt;50B Database'!$A:$AA,11,FALSE)),"")</f>
        <v/>
      </c>
      <c r="D4306" t="str">
        <f t="shared" si="134"/>
        <v/>
      </c>
    </row>
    <row r="4307" spans="1:4" x14ac:dyDescent="0.25">
      <c r="A4307">
        <f t="shared" si="135"/>
        <v>4307</v>
      </c>
      <c r="B4307" t="e">
        <f>IF('Peer Comparison Tool'!$D$11="NR",INDEX('CECL &lt;50B Database'!$A:$A,MATCH(Workings!$A4307,'CECL &lt;50B Database'!$AI:$AI,0)),INDEX('ALLL &lt;50B Database'!$A:$A,MATCH(Workings!$A4307,'ALLL &lt;50B Database'!$AI:$AI,0)))</f>
        <v>#N/A</v>
      </c>
      <c r="C4307" s="3" t="str">
        <f>IFERROR(IFERROR(VLOOKUP($B4307,'CECL &lt;50B Database'!$A:$AA,11,FALSE),VLOOKUP($B4307,'ALLL &lt;50B Database'!$A:$AA,11,FALSE)),"")</f>
        <v/>
      </c>
      <c r="D4307" t="str">
        <f t="shared" si="134"/>
        <v/>
      </c>
    </row>
    <row r="4308" spans="1:4" x14ac:dyDescent="0.25">
      <c r="A4308">
        <f t="shared" si="135"/>
        <v>4308</v>
      </c>
      <c r="B4308" t="e">
        <f>IF('Peer Comparison Tool'!$D$11="NR",INDEX('CECL &lt;50B Database'!$A:$A,MATCH(Workings!$A4308,'CECL &lt;50B Database'!$AI:$AI,0)),INDEX('ALLL &lt;50B Database'!$A:$A,MATCH(Workings!$A4308,'ALLL &lt;50B Database'!$AI:$AI,0)))</f>
        <v>#N/A</v>
      </c>
      <c r="C4308" s="3" t="str">
        <f>IFERROR(IFERROR(VLOOKUP($B4308,'CECL &lt;50B Database'!$A:$AA,11,FALSE),VLOOKUP($B4308,'ALLL &lt;50B Database'!$A:$AA,11,FALSE)),"")</f>
        <v/>
      </c>
      <c r="D4308" t="str">
        <f t="shared" si="134"/>
        <v/>
      </c>
    </row>
    <row r="4309" spans="1:4" x14ac:dyDescent="0.25">
      <c r="A4309">
        <f t="shared" si="135"/>
        <v>4309</v>
      </c>
      <c r="B4309" t="e">
        <f>IF('Peer Comparison Tool'!$D$11="NR",INDEX('CECL &lt;50B Database'!$A:$A,MATCH(Workings!$A4309,'CECL &lt;50B Database'!$AI:$AI,0)),INDEX('ALLL &lt;50B Database'!$A:$A,MATCH(Workings!$A4309,'ALLL &lt;50B Database'!$AI:$AI,0)))</f>
        <v>#N/A</v>
      </c>
      <c r="C4309" s="3" t="str">
        <f>IFERROR(IFERROR(VLOOKUP($B4309,'CECL &lt;50B Database'!$A:$AA,11,FALSE),VLOOKUP($B4309,'ALLL &lt;50B Database'!$A:$AA,11,FALSE)),"")</f>
        <v/>
      </c>
      <c r="D4309" t="str">
        <f t="shared" si="134"/>
        <v/>
      </c>
    </row>
    <row r="4310" spans="1:4" x14ac:dyDescent="0.25">
      <c r="A4310">
        <f t="shared" si="135"/>
        <v>4310</v>
      </c>
      <c r="B4310" t="e">
        <f>IF('Peer Comparison Tool'!$D$11="NR",INDEX('CECL &lt;50B Database'!$A:$A,MATCH(Workings!$A4310,'CECL &lt;50B Database'!$AI:$AI,0)),INDEX('ALLL &lt;50B Database'!$A:$A,MATCH(Workings!$A4310,'ALLL &lt;50B Database'!$AI:$AI,0)))</f>
        <v>#N/A</v>
      </c>
      <c r="C4310" s="3" t="str">
        <f>IFERROR(IFERROR(VLOOKUP($B4310,'CECL &lt;50B Database'!$A:$AA,11,FALSE),VLOOKUP($B4310,'ALLL &lt;50B Database'!$A:$AA,11,FALSE)),"")</f>
        <v/>
      </c>
      <c r="D4310" t="str">
        <f t="shared" si="134"/>
        <v/>
      </c>
    </row>
    <row r="4311" spans="1:4" x14ac:dyDescent="0.25">
      <c r="A4311">
        <f t="shared" si="135"/>
        <v>4311</v>
      </c>
      <c r="B4311" t="e">
        <f>IF('Peer Comparison Tool'!$D$11="NR",INDEX('CECL &lt;50B Database'!$A:$A,MATCH(Workings!$A4311,'CECL &lt;50B Database'!$AI:$AI,0)),INDEX('ALLL &lt;50B Database'!$A:$A,MATCH(Workings!$A4311,'ALLL &lt;50B Database'!$AI:$AI,0)))</f>
        <v>#N/A</v>
      </c>
      <c r="C4311" s="3" t="str">
        <f>IFERROR(IFERROR(VLOOKUP($B4311,'CECL &lt;50B Database'!$A:$AA,11,FALSE),VLOOKUP($B4311,'ALLL &lt;50B Database'!$A:$AA,11,FALSE)),"")</f>
        <v/>
      </c>
      <c r="D4311" t="str">
        <f t="shared" si="134"/>
        <v/>
      </c>
    </row>
    <row r="4312" spans="1:4" x14ac:dyDescent="0.25">
      <c r="A4312">
        <f t="shared" si="135"/>
        <v>4312</v>
      </c>
      <c r="B4312" t="e">
        <f>IF('Peer Comparison Tool'!$D$11="NR",INDEX('CECL &lt;50B Database'!$A:$A,MATCH(Workings!$A4312,'CECL &lt;50B Database'!$AI:$AI,0)),INDEX('ALLL &lt;50B Database'!$A:$A,MATCH(Workings!$A4312,'ALLL &lt;50B Database'!$AI:$AI,0)))</f>
        <v>#N/A</v>
      </c>
      <c r="C4312" s="3" t="str">
        <f>IFERROR(IFERROR(VLOOKUP($B4312,'CECL &lt;50B Database'!$A:$AA,11,FALSE),VLOOKUP($B4312,'ALLL &lt;50B Database'!$A:$AA,11,FALSE)),"")</f>
        <v/>
      </c>
      <c r="D4312" t="str">
        <f t="shared" si="134"/>
        <v/>
      </c>
    </row>
    <row r="4313" spans="1:4" x14ac:dyDescent="0.25">
      <c r="A4313">
        <f t="shared" si="135"/>
        <v>4313</v>
      </c>
      <c r="B4313" t="e">
        <f>IF('Peer Comparison Tool'!$D$11="NR",INDEX('CECL &lt;50B Database'!$A:$A,MATCH(Workings!$A4313,'CECL &lt;50B Database'!$AI:$AI,0)),INDEX('ALLL &lt;50B Database'!$A:$A,MATCH(Workings!$A4313,'ALLL &lt;50B Database'!$AI:$AI,0)))</f>
        <v>#N/A</v>
      </c>
      <c r="C4313" s="3" t="str">
        <f>IFERROR(IFERROR(VLOOKUP($B4313,'CECL &lt;50B Database'!$A:$AA,11,FALSE),VLOOKUP($B4313,'ALLL &lt;50B Database'!$A:$AA,11,FALSE)),"")</f>
        <v/>
      </c>
      <c r="D4313" t="str">
        <f t="shared" si="134"/>
        <v/>
      </c>
    </row>
    <row r="4314" spans="1:4" x14ac:dyDescent="0.25">
      <c r="A4314">
        <f t="shared" si="135"/>
        <v>4314</v>
      </c>
      <c r="B4314" t="e">
        <f>IF('Peer Comparison Tool'!$D$11="NR",INDEX('CECL &lt;50B Database'!$A:$A,MATCH(Workings!$A4314,'CECL &lt;50B Database'!$AI:$AI,0)),INDEX('ALLL &lt;50B Database'!$A:$A,MATCH(Workings!$A4314,'ALLL &lt;50B Database'!$AI:$AI,0)))</f>
        <v>#N/A</v>
      </c>
      <c r="C4314" s="3" t="str">
        <f>IFERROR(IFERROR(VLOOKUP($B4314,'CECL &lt;50B Database'!$A:$AA,11,FALSE),VLOOKUP($B4314,'ALLL &lt;50B Database'!$A:$AA,11,FALSE)),"")</f>
        <v/>
      </c>
      <c r="D4314" t="str">
        <f t="shared" si="134"/>
        <v/>
      </c>
    </row>
    <row r="4315" spans="1:4" x14ac:dyDescent="0.25">
      <c r="A4315">
        <f t="shared" si="135"/>
        <v>4315</v>
      </c>
      <c r="B4315" t="e">
        <f>IF('Peer Comparison Tool'!$D$11="NR",INDEX('CECL &lt;50B Database'!$A:$A,MATCH(Workings!$A4315,'CECL &lt;50B Database'!$AI:$AI,0)),INDEX('ALLL &lt;50B Database'!$A:$A,MATCH(Workings!$A4315,'ALLL &lt;50B Database'!$AI:$AI,0)))</f>
        <v>#N/A</v>
      </c>
      <c r="C4315" s="3" t="str">
        <f>IFERROR(IFERROR(VLOOKUP($B4315,'CECL &lt;50B Database'!$A:$AA,11,FALSE),VLOOKUP($B4315,'ALLL &lt;50B Database'!$A:$AA,11,FALSE)),"")</f>
        <v/>
      </c>
      <c r="D4315" t="str">
        <f t="shared" si="134"/>
        <v/>
      </c>
    </row>
    <row r="4316" spans="1:4" x14ac:dyDescent="0.25">
      <c r="A4316">
        <f t="shared" si="135"/>
        <v>4316</v>
      </c>
      <c r="B4316" t="e">
        <f>IF('Peer Comparison Tool'!$D$11="NR",INDEX('CECL &lt;50B Database'!$A:$A,MATCH(Workings!$A4316,'CECL &lt;50B Database'!$AI:$AI,0)),INDEX('ALLL &lt;50B Database'!$A:$A,MATCH(Workings!$A4316,'ALLL &lt;50B Database'!$AI:$AI,0)))</f>
        <v>#N/A</v>
      </c>
      <c r="C4316" s="3" t="str">
        <f>IFERROR(IFERROR(VLOOKUP($B4316,'CECL &lt;50B Database'!$A:$AA,11,FALSE),VLOOKUP($B4316,'ALLL &lt;50B Database'!$A:$AA,11,FALSE)),"")</f>
        <v/>
      </c>
      <c r="D4316" t="str">
        <f t="shared" si="134"/>
        <v/>
      </c>
    </row>
    <row r="4317" spans="1:4" x14ac:dyDescent="0.25">
      <c r="A4317">
        <f t="shared" si="135"/>
        <v>4317</v>
      </c>
      <c r="B4317" t="e">
        <f>IF('Peer Comparison Tool'!$D$11="NR",INDEX('CECL &lt;50B Database'!$A:$A,MATCH(Workings!$A4317,'CECL &lt;50B Database'!$AI:$AI,0)),INDEX('ALLL &lt;50B Database'!$A:$A,MATCH(Workings!$A4317,'ALLL &lt;50B Database'!$AI:$AI,0)))</f>
        <v>#N/A</v>
      </c>
      <c r="C4317" s="3" t="str">
        <f>IFERROR(IFERROR(VLOOKUP($B4317,'CECL &lt;50B Database'!$A:$AA,11,FALSE),VLOOKUP($B4317,'ALLL &lt;50B Database'!$A:$AA,11,FALSE)),"")</f>
        <v/>
      </c>
      <c r="D4317" t="str">
        <f t="shared" si="134"/>
        <v/>
      </c>
    </row>
    <row r="4318" spans="1:4" x14ac:dyDescent="0.25">
      <c r="A4318">
        <f t="shared" si="135"/>
        <v>4318</v>
      </c>
      <c r="B4318" t="e">
        <f>IF('Peer Comparison Tool'!$D$11="NR",INDEX('CECL &lt;50B Database'!$A:$A,MATCH(Workings!$A4318,'CECL &lt;50B Database'!$AI:$AI,0)),INDEX('ALLL &lt;50B Database'!$A:$A,MATCH(Workings!$A4318,'ALLL &lt;50B Database'!$AI:$AI,0)))</f>
        <v>#N/A</v>
      </c>
      <c r="C4318" s="3" t="str">
        <f>IFERROR(IFERROR(VLOOKUP($B4318,'CECL &lt;50B Database'!$A:$AA,11,FALSE),VLOOKUP($B4318,'ALLL &lt;50B Database'!$A:$AA,11,FALSE)),"")</f>
        <v/>
      </c>
      <c r="D4318" t="str">
        <f t="shared" si="134"/>
        <v/>
      </c>
    </row>
    <row r="4319" spans="1:4" x14ac:dyDescent="0.25">
      <c r="A4319">
        <f t="shared" si="135"/>
        <v>4319</v>
      </c>
      <c r="B4319" t="e">
        <f>IF('Peer Comparison Tool'!$D$11="NR",INDEX('CECL &lt;50B Database'!$A:$A,MATCH(Workings!$A4319,'CECL &lt;50B Database'!$AI:$AI,0)),INDEX('ALLL &lt;50B Database'!$A:$A,MATCH(Workings!$A4319,'ALLL &lt;50B Database'!$AI:$AI,0)))</f>
        <v>#N/A</v>
      </c>
      <c r="C4319" s="3" t="str">
        <f>IFERROR(IFERROR(VLOOKUP($B4319,'CECL &lt;50B Database'!$A:$AA,11,FALSE),VLOOKUP($B4319,'ALLL &lt;50B Database'!$A:$AA,11,FALSE)),"")</f>
        <v/>
      </c>
      <c r="D4319" t="str">
        <f t="shared" si="134"/>
        <v/>
      </c>
    </row>
    <row r="4320" spans="1:4" x14ac:dyDescent="0.25">
      <c r="A4320">
        <f t="shared" si="135"/>
        <v>4320</v>
      </c>
      <c r="B4320" t="e">
        <f>IF('Peer Comparison Tool'!$D$11="NR",INDEX('CECL &lt;50B Database'!$A:$A,MATCH(Workings!$A4320,'CECL &lt;50B Database'!$AI:$AI,0)),INDEX('ALLL &lt;50B Database'!$A:$A,MATCH(Workings!$A4320,'ALLL &lt;50B Database'!$AI:$AI,0)))</f>
        <v>#N/A</v>
      </c>
      <c r="C4320" s="3" t="str">
        <f>IFERROR(IFERROR(VLOOKUP($B4320,'CECL &lt;50B Database'!$A:$AA,11,FALSE),VLOOKUP($B4320,'ALLL &lt;50B Database'!$A:$AA,11,FALSE)),"")</f>
        <v/>
      </c>
      <c r="D4320" t="str">
        <f t="shared" si="134"/>
        <v/>
      </c>
    </row>
    <row r="4321" spans="1:4" x14ac:dyDescent="0.25">
      <c r="A4321">
        <f t="shared" si="135"/>
        <v>4321</v>
      </c>
      <c r="B4321" t="e">
        <f>IF('Peer Comparison Tool'!$D$11="NR",INDEX('CECL &lt;50B Database'!$A:$A,MATCH(Workings!$A4321,'CECL &lt;50B Database'!$AI:$AI,0)),INDEX('ALLL &lt;50B Database'!$A:$A,MATCH(Workings!$A4321,'ALLL &lt;50B Database'!$AI:$AI,0)))</f>
        <v>#N/A</v>
      </c>
      <c r="C4321" s="3" t="str">
        <f>IFERROR(IFERROR(VLOOKUP($B4321,'CECL &lt;50B Database'!$A:$AA,11,FALSE),VLOOKUP($B4321,'ALLL &lt;50B Database'!$A:$AA,11,FALSE)),"")</f>
        <v/>
      </c>
      <c r="D4321" t="str">
        <f t="shared" si="134"/>
        <v/>
      </c>
    </row>
    <row r="4322" spans="1:4" x14ac:dyDescent="0.25">
      <c r="A4322">
        <f t="shared" si="135"/>
        <v>4322</v>
      </c>
      <c r="B4322" t="e">
        <f>IF('Peer Comparison Tool'!$D$11="NR",INDEX('CECL &lt;50B Database'!$A:$A,MATCH(Workings!$A4322,'CECL &lt;50B Database'!$AI:$AI,0)),INDEX('ALLL &lt;50B Database'!$A:$A,MATCH(Workings!$A4322,'ALLL &lt;50B Database'!$AI:$AI,0)))</f>
        <v>#N/A</v>
      </c>
      <c r="C4322" s="3" t="str">
        <f>IFERROR(IFERROR(VLOOKUP($B4322,'CECL &lt;50B Database'!$A:$AA,11,FALSE),VLOOKUP($B4322,'ALLL &lt;50B Database'!$A:$AA,11,FALSE)),"")</f>
        <v/>
      </c>
      <c r="D4322" t="str">
        <f t="shared" si="134"/>
        <v/>
      </c>
    </row>
    <row r="4323" spans="1:4" x14ac:dyDescent="0.25">
      <c r="A4323">
        <f t="shared" si="135"/>
        <v>4323</v>
      </c>
      <c r="B4323" t="e">
        <f>IF('Peer Comparison Tool'!$D$11="NR",INDEX('CECL &lt;50B Database'!$A:$A,MATCH(Workings!$A4323,'CECL &lt;50B Database'!$AI:$AI,0)),INDEX('ALLL &lt;50B Database'!$A:$A,MATCH(Workings!$A4323,'ALLL &lt;50B Database'!$AI:$AI,0)))</f>
        <v>#N/A</v>
      </c>
      <c r="C4323" s="3" t="str">
        <f>IFERROR(IFERROR(VLOOKUP($B4323,'CECL &lt;50B Database'!$A:$AA,11,FALSE),VLOOKUP($B4323,'ALLL &lt;50B Database'!$A:$AA,11,FALSE)),"")</f>
        <v/>
      </c>
      <c r="D4323" t="str">
        <f t="shared" si="134"/>
        <v/>
      </c>
    </row>
    <row r="4324" spans="1:4" x14ac:dyDescent="0.25">
      <c r="A4324">
        <f t="shared" si="135"/>
        <v>4324</v>
      </c>
      <c r="B4324" t="e">
        <f>IF('Peer Comparison Tool'!$D$11="NR",INDEX('CECL &lt;50B Database'!$A:$A,MATCH(Workings!$A4324,'CECL &lt;50B Database'!$AI:$AI,0)),INDEX('ALLL &lt;50B Database'!$A:$A,MATCH(Workings!$A4324,'ALLL &lt;50B Database'!$AI:$AI,0)))</f>
        <v>#N/A</v>
      </c>
      <c r="C4324" s="3" t="str">
        <f>IFERROR(IFERROR(VLOOKUP($B4324,'CECL &lt;50B Database'!$A:$AA,11,FALSE),VLOOKUP($B4324,'ALLL &lt;50B Database'!$A:$AA,11,FALSE)),"")</f>
        <v/>
      </c>
      <c r="D4324" t="str">
        <f t="shared" si="134"/>
        <v/>
      </c>
    </row>
    <row r="4325" spans="1:4" x14ac:dyDescent="0.25">
      <c r="A4325">
        <f t="shared" si="135"/>
        <v>4325</v>
      </c>
      <c r="B4325" t="e">
        <f>IF('Peer Comparison Tool'!$D$11="NR",INDEX('CECL &lt;50B Database'!$A:$A,MATCH(Workings!$A4325,'CECL &lt;50B Database'!$AI:$AI,0)),INDEX('ALLL &lt;50B Database'!$A:$A,MATCH(Workings!$A4325,'ALLL &lt;50B Database'!$AI:$AI,0)))</f>
        <v>#N/A</v>
      </c>
      <c r="C4325" s="3" t="str">
        <f>IFERROR(IFERROR(VLOOKUP($B4325,'CECL &lt;50B Database'!$A:$AA,11,FALSE),VLOOKUP($B4325,'ALLL &lt;50B Database'!$A:$AA,11,FALSE)),"")</f>
        <v/>
      </c>
      <c r="D4325" t="str">
        <f t="shared" si="134"/>
        <v/>
      </c>
    </row>
    <row r="4326" spans="1:4" x14ac:dyDescent="0.25">
      <c r="A4326">
        <f t="shared" si="135"/>
        <v>4326</v>
      </c>
      <c r="B4326" t="e">
        <f>IF('Peer Comparison Tool'!$D$11="NR",INDEX('CECL &lt;50B Database'!$A:$A,MATCH(Workings!$A4326,'CECL &lt;50B Database'!$AI:$AI,0)),INDEX('ALLL &lt;50B Database'!$A:$A,MATCH(Workings!$A4326,'ALLL &lt;50B Database'!$AI:$AI,0)))</f>
        <v>#N/A</v>
      </c>
      <c r="C4326" s="3" t="str">
        <f>IFERROR(IFERROR(VLOOKUP($B4326,'CECL &lt;50B Database'!$A:$AA,11,FALSE),VLOOKUP($B4326,'ALLL &lt;50B Database'!$A:$AA,11,FALSE)),"")</f>
        <v/>
      </c>
      <c r="D4326" t="str">
        <f t="shared" si="134"/>
        <v/>
      </c>
    </row>
    <row r="4327" spans="1:4" x14ac:dyDescent="0.25">
      <c r="A4327">
        <f t="shared" si="135"/>
        <v>4327</v>
      </c>
      <c r="B4327" t="e">
        <f>IF('Peer Comparison Tool'!$D$11="NR",INDEX('CECL &lt;50B Database'!$A:$A,MATCH(Workings!$A4327,'CECL &lt;50B Database'!$AI:$AI,0)),INDEX('ALLL &lt;50B Database'!$A:$A,MATCH(Workings!$A4327,'ALLL &lt;50B Database'!$AI:$AI,0)))</f>
        <v>#N/A</v>
      </c>
      <c r="C4327" s="3" t="str">
        <f>IFERROR(IFERROR(VLOOKUP($B4327,'CECL &lt;50B Database'!$A:$AA,11,FALSE),VLOOKUP($B4327,'ALLL &lt;50B Database'!$A:$AA,11,FALSE)),"")</f>
        <v/>
      </c>
      <c r="D4327" t="str">
        <f t="shared" si="134"/>
        <v/>
      </c>
    </row>
    <row r="4328" spans="1:4" x14ac:dyDescent="0.25">
      <c r="A4328">
        <f t="shared" si="135"/>
        <v>4328</v>
      </c>
      <c r="B4328" t="e">
        <f>IF('Peer Comparison Tool'!$D$11="NR",INDEX('CECL &lt;50B Database'!$A:$A,MATCH(Workings!$A4328,'CECL &lt;50B Database'!$AI:$AI,0)),INDEX('ALLL &lt;50B Database'!$A:$A,MATCH(Workings!$A4328,'ALLL &lt;50B Database'!$AI:$AI,0)))</f>
        <v>#N/A</v>
      </c>
      <c r="C4328" s="3" t="str">
        <f>IFERROR(IFERROR(VLOOKUP($B4328,'CECL &lt;50B Database'!$A:$AA,11,FALSE),VLOOKUP($B4328,'ALLL &lt;50B Database'!$A:$AA,11,FALSE)),"")</f>
        <v/>
      </c>
      <c r="D4328" t="str">
        <f t="shared" si="134"/>
        <v/>
      </c>
    </row>
    <row r="4329" spans="1:4" x14ac:dyDescent="0.25">
      <c r="A4329">
        <f t="shared" si="135"/>
        <v>4329</v>
      </c>
      <c r="B4329" t="e">
        <f>IF('Peer Comparison Tool'!$D$11="NR",INDEX('CECL &lt;50B Database'!$A:$A,MATCH(Workings!$A4329,'CECL &lt;50B Database'!$AI:$AI,0)),INDEX('ALLL &lt;50B Database'!$A:$A,MATCH(Workings!$A4329,'ALLL &lt;50B Database'!$AI:$AI,0)))</f>
        <v>#N/A</v>
      </c>
      <c r="C4329" s="3" t="str">
        <f>IFERROR(IFERROR(VLOOKUP($B4329,'CECL &lt;50B Database'!$A:$AA,11,FALSE),VLOOKUP($B4329,'ALLL &lt;50B Database'!$A:$AA,11,FALSE)),"")</f>
        <v/>
      </c>
      <c r="D4329" t="str">
        <f t="shared" si="134"/>
        <v/>
      </c>
    </row>
    <row r="4330" spans="1:4" x14ac:dyDescent="0.25">
      <c r="A4330">
        <f t="shared" si="135"/>
        <v>4330</v>
      </c>
      <c r="B4330" t="e">
        <f>IF('Peer Comparison Tool'!$D$11="NR",INDEX('CECL &lt;50B Database'!$A:$A,MATCH(Workings!$A4330,'CECL &lt;50B Database'!$AI:$AI,0)),INDEX('ALLL &lt;50B Database'!$A:$A,MATCH(Workings!$A4330,'ALLL &lt;50B Database'!$AI:$AI,0)))</f>
        <v>#N/A</v>
      </c>
      <c r="C4330" s="3" t="str">
        <f>IFERROR(IFERROR(VLOOKUP($B4330,'CECL &lt;50B Database'!$A:$AA,11,FALSE),VLOOKUP($B4330,'ALLL &lt;50B Database'!$A:$AA,11,FALSE)),"")</f>
        <v/>
      </c>
      <c r="D4330" t="str">
        <f t="shared" si="134"/>
        <v/>
      </c>
    </row>
    <row r="4331" spans="1:4" x14ac:dyDescent="0.25">
      <c r="A4331">
        <f t="shared" si="135"/>
        <v>4331</v>
      </c>
      <c r="B4331" t="e">
        <f>IF('Peer Comparison Tool'!$D$11="NR",INDEX('CECL &lt;50B Database'!$A:$A,MATCH(Workings!$A4331,'CECL &lt;50B Database'!$AI:$AI,0)),INDEX('ALLL &lt;50B Database'!$A:$A,MATCH(Workings!$A4331,'ALLL &lt;50B Database'!$AI:$AI,0)))</f>
        <v>#N/A</v>
      </c>
      <c r="C4331" s="3" t="str">
        <f>IFERROR(IFERROR(VLOOKUP($B4331,'CECL &lt;50B Database'!$A:$AA,11,FALSE),VLOOKUP($B4331,'ALLL &lt;50B Database'!$A:$AA,11,FALSE)),"")</f>
        <v/>
      </c>
      <c r="D4331" t="str">
        <f t="shared" si="134"/>
        <v/>
      </c>
    </row>
    <row r="4332" spans="1:4" x14ac:dyDescent="0.25">
      <c r="A4332">
        <f t="shared" si="135"/>
        <v>4332</v>
      </c>
      <c r="B4332" t="e">
        <f>IF('Peer Comparison Tool'!$D$11="NR",INDEX('CECL &lt;50B Database'!$A:$A,MATCH(Workings!$A4332,'CECL &lt;50B Database'!$AI:$AI,0)),INDEX('ALLL &lt;50B Database'!$A:$A,MATCH(Workings!$A4332,'ALLL &lt;50B Database'!$AI:$AI,0)))</f>
        <v>#N/A</v>
      </c>
      <c r="C4332" s="3" t="str">
        <f>IFERROR(IFERROR(VLOOKUP($B4332,'CECL &lt;50B Database'!$A:$AA,11,FALSE),VLOOKUP($B4332,'ALLL &lt;50B Database'!$A:$AA,11,FALSE)),"")</f>
        <v/>
      </c>
      <c r="D4332" t="str">
        <f t="shared" si="134"/>
        <v/>
      </c>
    </row>
    <row r="4333" spans="1:4" x14ac:dyDescent="0.25">
      <c r="A4333">
        <f t="shared" si="135"/>
        <v>4333</v>
      </c>
      <c r="B4333" t="e">
        <f>IF('Peer Comparison Tool'!$D$11="NR",INDEX('CECL &lt;50B Database'!$A:$A,MATCH(Workings!$A4333,'CECL &lt;50B Database'!$AI:$AI,0)),INDEX('ALLL &lt;50B Database'!$A:$A,MATCH(Workings!$A4333,'ALLL &lt;50B Database'!$AI:$AI,0)))</f>
        <v>#N/A</v>
      </c>
      <c r="C4333" s="3" t="str">
        <f>IFERROR(IFERROR(VLOOKUP($B4333,'CECL &lt;50B Database'!$A:$AA,11,FALSE),VLOOKUP($B4333,'ALLL &lt;50B Database'!$A:$AA,11,FALSE)),"")</f>
        <v/>
      </c>
      <c r="D4333" t="str">
        <f t="shared" si="134"/>
        <v/>
      </c>
    </row>
    <row r="4334" spans="1:4" x14ac:dyDescent="0.25">
      <c r="A4334">
        <f t="shared" si="135"/>
        <v>4334</v>
      </c>
      <c r="B4334" t="e">
        <f>IF('Peer Comparison Tool'!$D$11="NR",INDEX('CECL &lt;50B Database'!$A:$A,MATCH(Workings!$A4334,'CECL &lt;50B Database'!$AI:$AI,0)),INDEX('ALLL &lt;50B Database'!$A:$A,MATCH(Workings!$A4334,'ALLL &lt;50B Database'!$AI:$AI,0)))</f>
        <v>#N/A</v>
      </c>
      <c r="C4334" s="3" t="str">
        <f>IFERROR(IFERROR(VLOOKUP($B4334,'CECL &lt;50B Database'!$A:$AA,11,FALSE),VLOOKUP($B4334,'ALLL &lt;50B Database'!$A:$AA,11,FALSE)),"")</f>
        <v/>
      </c>
      <c r="D4334" t="str">
        <f t="shared" si="134"/>
        <v/>
      </c>
    </row>
    <row r="4335" spans="1:4" x14ac:dyDescent="0.25">
      <c r="A4335">
        <f t="shared" si="135"/>
        <v>4335</v>
      </c>
      <c r="B4335" t="e">
        <f>IF('Peer Comparison Tool'!$D$11="NR",INDEX('CECL &lt;50B Database'!$A:$A,MATCH(Workings!$A4335,'CECL &lt;50B Database'!$AI:$AI,0)),INDEX('ALLL &lt;50B Database'!$A:$A,MATCH(Workings!$A4335,'ALLL &lt;50B Database'!$AI:$AI,0)))</f>
        <v>#N/A</v>
      </c>
      <c r="C4335" s="3" t="str">
        <f>IFERROR(IFERROR(VLOOKUP($B4335,'CECL &lt;50B Database'!$A:$AA,11,FALSE),VLOOKUP($B4335,'ALLL &lt;50B Database'!$A:$AA,11,FALSE)),"")</f>
        <v/>
      </c>
      <c r="D4335" t="str">
        <f t="shared" si="134"/>
        <v/>
      </c>
    </row>
    <row r="4336" spans="1:4" x14ac:dyDescent="0.25">
      <c r="A4336">
        <f t="shared" si="135"/>
        <v>4336</v>
      </c>
      <c r="B4336" t="e">
        <f>IF('Peer Comparison Tool'!$D$11="NR",INDEX('CECL &lt;50B Database'!$A:$A,MATCH(Workings!$A4336,'CECL &lt;50B Database'!$AI:$AI,0)),INDEX('ALLL &lt;50B Database'!$A:$A,MATCH(Workings!$A4336,'ALLL &lt;50B Database'!$AI:$AI,0)))</f>
        <v>#N/A</v>
      </c>
      <c r="C4336" s="3" t="str">
        <f>IFERROR(IFERROR(VLOOKUP($B4336,'CECL &lt;50B Database'!$A:$AA,11,FALSE),VLOOKUP($B4336,'ALLL &lt;50B Database'!$A:$AA,11,FALSE)),"")</f>
        <v/>
      </c>
      <c r="D4336" t="str">
        <f t="shared" si="134"/>
        <v/>
      </c>
    </row>
    <row r="4337" spans="1:4" x14ac:dyDescent="0.25">
      <c r="A4337">
        <f t="shared" si="135"/>
        <v>4337</v>
      </c>
      <c r="B4337" t="e">
        <f>IF('Peer Comparison Tool'!$D$11="NR",INDEX('CECL &lt;50B Database'!$A:$A,MATCH(Workings!$A4337,'CECL &lt;50B Database'!$AI:$AI,0)),INDEX('ALLL &lt;50B Database'!$A:$A,MATCH(Workings!$A4337,'ALLL &lt;50B Database'!$AI:$AI,0)))</f>
        <v>#N/A</v>
      </c>
      <c r="C4337" s="3" t="str">
        <f>IFERROR(IFERROR(VLOOKUP($B4337,'CECL &lt;50B Database'!$A:$AA,11,FALSE),VLOOKUP($B4337,'ALLL &lt;50B Database'!$A:$AA,11,FALSE)),"")</f>
        <v/>
      </c>
      <c r="D4337" t="str">
        <f t="shared" si="134"/>
        <v/>
      </c>
    </row>
    <row r="4338" spans="1:4" x14ac:dyDescent="0.25">
      <c r="A4338">
        <f t="shared" si="135"/>
        <v>4338</v>
      </c>
      <c r="B4338" t="e">
        <f>IF('Peer Comparison Tool'!$D$11="NR",INDEX('CECL &lt;50B Database'!$A:$A,MATCH(Workings!$A4338,'CECL &lt;50B Database'!$AI:$AI,0)),INDEX('ALLL &lt;50B Database'!$A:$A,MATCH(Workings!$A4338,'ALLL &lt;50B Database'!$AI:$AI,0)))</f>
        <v>#N/A</v>
      </c>
      <c r="C4338" s="3" t="str">
        <f>IFERROR(IFERROR(VLOOKUP($B4338,'CECL &lt;50B Database'!$A:$AA,11,FALSE),VLOOKUP($B4338,'ALLL &lt;50B Database'!$A:$AA,11,FALSE)),"")</f>
        <v/>
      </c>
      <c r="D4338" t="str">
        <f t="shared" si="134"/>
        <v/>
      </c>
    </row>
    <row r="4339" spans="1:4" x14ac:dyDescent="0.25">
      <c r="A4339">
        <f t="shared" si="135"/>
        <v>4339</v>
      </c>
      <c r="B4339" t="e">
        <f>IF('Peer Comparison Tool'!$D$11="NR",INDEX('CECL &lt;50B Database'!$A:$A,MATCH(Workings!$A4339,'CECL &lt;50B Database'!$AI:$AI,0)),INDEX('ALLL &lt;50B Database'!$A:$A,MATCH(Workings!$A4339,'ALLL &lt;50B Database'!$AI:$AI,0)))</f>
        <v>#N/A</v>
      </c>
      <c r="C4339" s="3" t="str">
        <f>IFERROR(IFERROR(VLOOKUP($B4339,'CECL &lt;50B Database'!$A:$AA,11,FALSE),VLOOKUP($B4339,'ALLL &lt;50B Database'!$A:$AA,11,FALSE)),"")</f>
        <v/>
      </c>
      <c r="D4339" t="str">
        <f t="shared" si="134"/>
        <v/>
      </c>
    </row>
    <row r="4340" spans="1:4" x14ac:dyDescent="0.25">
      <c r="A4340">
        <f t="shared" si="135"/>
        <v>4340</v>
      </c>
      <c r="B4340" t="e">
        <f>IF('Peer Comparison Tool'!$D$11="NR",INDEX('CECL &lt;50B Database'!$A:$A,MATCH(Workings!$A4340,'CECL &lt;50B Database'!$AI:$AI,0)),INDEX('ALLL &lt;50B Database'!$A:$A,MATCH(Workings!$A4340,'ALLL &lt;50B Database'!$AI:$AI,0)))</f>
        <v>#N/A</v>
      </c>
      <c r="C4340" s="3" t="str">
        <f>IFERROR(IFERROR(VLOOKUP($B4340,'CECL &lt;50B Database'!$A:$AA,11,FALSE),VLOOKUP($B4340,'ALLL &lt;50B Database'!$A:$AA,11,FALSE)),"")</f>
        <v/>
      </c>
      <c r="D4340" t="str">
        <f t="shared" si="134"/>
        <v/>
      </c>
    </row>
    <row r="4341" spans="1:4" x14ac:dyDescent="0.25">
      <c r="A4341">
        <f t="shared" si="135"/>
        <v>4341</v>
      </c>
      <c r="B4341" t="e">
        <f>IF('Peer Comparison Tool'!$D$11="NR",INDEX('CECL &lt;50B Database'!$A:$A,MATCH(Workings!$A4341,'CECL &lt;50B Database'!$AI:$AI,0)),INDEX('ALLL &lt;50B Database'!$A:$A,MATCH(Workings!$A4341,'ALLL &lt;50B Database'!$AI:$AI,0)))</f>
        <v>#N/A</v>
      </c>
      <c r="C4341" s="3" t="str">
        <f>IFERROR(IFERROR(VLOOKUP($B4341,'CECL &lt;50B Database'!$A:$AA,11,FALSE),VLOOKUP($B4341,'ALLL &lt;50B Database'!$A:$AA,11,FALSE)),"")</f>
        <v/>
      </c>
      <c r="D4341" t="str">
        <f t="shared" si="134"/>
        <v/>
      </c>
    </row>
    <row r="4342" spans="1:4" x14ac:dyDescent="0.25">
      <c r="A4342">
        <f t="shared" si="135"/>
        <v>4342</v>
      </c>
      <c r="B4342" t="e">
        <f>IF('Peer Comparison Tool'!$D$11="NR",INDEX('CECL &lt;50B Database'!$A:$A,MATCH(Workings!$A4342,'CECL &lt;50B Database'!$AI:$AI,0)),INDEX('ALLL &lt;50B Database'!$A:$A,MATCH(Workings!$A4342,'ALLL &lt;50B Database'!$AI:$AI,0)))</f>
        <v>#N/A</v>
      </c>
      <c r="C4342" s="3" t="str">
        <f>IFERROR(IFERROR(VLOOKUP($B4342,'CECL &lt;50B Database'!$A:$AA,11,FALSE),VLOOKUP($B4342,'ALLL &lt;50B Database'!$A:$AA,11,FALSE)),"")</f>
        <v/>
      </c>
      <c r="D4342" t="str">
        <f t="shared" si="134"/>
        <v/>
      </c>
    </row>
    <row r="4343" spans="1:4" x14ac:dyDescent="0.25">
      <c r="A4343">
        <f t="shared" si="135"/>
        <v>4343</v>
      </c>
      <c r="B4343" t="e">
        <f>IF('Peer Comparison Tool'!$D$11="NR",INDEX('CECL &lt;50B Database'!$A:$A,MATCH(Workings!$A4343,'CECL &lt;50B Database'!$AI:$AI,0)),INDEX('ALLL &lt;50B Database'!$A:$A,MATCH(Workings!$A4343,'ALLL &lt;50B Database'!$AI:$AI,0)))</f>
        <v>#N/A</v>
      </c>
      <c r="C4343" s="3" t="str">
        <f>IFERROR(IFERROR(VLOOKUP($B4343,'CECL &lt;50B Database'!$A:$AA,11,FALSE),VLOOKUP($B4343,'ALLL &lt;50B Database'!$A:$AA,11,FALSE)),"")</f>
        <v/>
      </c>
      <c r="D4343" t="str">
        <f t="shared" si="134"/>
        <v/>
      </c>
    </row>
    <row r="4344" spans="1:4" x14ac:dyDescent="0.25">
      <c r="A4344">
        <f t="shared" si="135"/>
        <v>4344</v>
      </c>
      <c r="B4344" t="e">
        <f>IF('Peer Comparison Tool'!$D$11="NR",INDEX('CECL &lt;50B Database'!$A:$A,MATCH(Workings!$A4344,'CECL &lt;50B Database'!$AI:$AI,0)),INDEX('ALLL &lt;50B Database'!$A:$A,MATCH(Workings!$A4344,'ALLL &lt;50B Database'!$AI:$AI,0)))</f>
        <v>#N/A</v>
      </c>
      <c r="C4344" s="3" t="str">
        <f>IFERROR(IFERROR(VLOOKUP($B4344,'CECL &lt;50B Database'!$A:$AA,11,FALSE),VLOOKUP($B4344,'ALLL &lt;50B Database'!$A:$AA,11,FALSE)),"")</f>
        <v/>
      </c>
      <c r="D4344" t="str">
        <f t="shared" si="134"/>
        <v/>
      </c>
    </row>
    <row r="4345" spans="1:4" x14ac:dyDescent="0.25">
      <c r="A4345">
        <f t="shared" si="135"/>
        <v>4345</v>
      </c>
      <c r="B4345" t="e">
        <f>IF('Peer Comparison Tool'!$D$11="NR",INDEX('CECL &lt;50B Database'!$A:$A,MATCH(Workings!$A4345,'CECL &lt;50B Database'!$AI:$AI,0)),INDEX('ALLL &lt;50B Database'!$A:$A,MATCH(Workings!$A4345,'ALLL &lt;50B Database'!$AI:$AI,0)))</f>
        <v>#N/A</v>
      </c>
      <c r="C4345" s="3" t="str">
        <f>IFERROR(IFERROR(VLOOKUP($B4345,'CECL &lt;50B Database'!$A:$AA,11,FALSE),VLOOKUP($B4345,'ALLL &lt;50B Database'!$A:$AA,11,FALSE)),"")</f>
        <v/>
      </c>
      <c r="D4345" t="str">
        <f t="shared" si="134"/>
        <v/>
      </c>
    </row>
    <row r="4346" spans="1:4" x14ac:dyDescent="0.25">
      <c r="A4346">
        <f t="shared" si="135"/>
        <v>4346</v>
      </c>
      <c r="B4346" t="e">
        <f>IF('Peer Comparison Tool'!$D$11="NR",INDEX('CECL &lt;50B Database'!$A:$A,MATCH(Workings!$A4346,'CECL &lt;50B Database'!$AI:$AI,0)),INDEX('ALLL &lt;50B Database'!$A:$A,MATCH(Workings!$A4346,'ALLL &lt;50B Database'!$AI:$AI,0)))</f>
        <v>#N/A</v>
      </c>
      <c r="C4346" s="3" t="str">
        <f>IFERROR(IFERROR(VLOOKUP($B4346,'CECL &lt;50B Database'!$A:$AA,11,FALSE),VLOOKUP($B4346,'ALLL &lt;50B Database'!$A:$AA,11,FALSE)),"")</f>
        <v/>
      </c>
      <c r="D4346" t="str">
        <f t="shared" si="134"/>
        <v/>
      </c>
    </row>
    <row r="4347" spans="1:4" x14ac:dyDescent="0.25">
      <c r="A4347">
        <f t="shared" si="135"/>
        <v>4347</v>
      </c>
      <c r="B4347" t="e">
        <f>IF('Peer Comparison Tool'!$D$11="NR",INDEX('CECL &lt;50B Database'!$A:$A,MATCH(Workings!$A4347,'CECL &lt;50B Database'!$AI:$AI,0)),INDEX('ALLL &lt;50B Database'!$A:$A,MATCH(Workings!$A4347,'ALLL &lt;50B Database'!$AI:$AI,0)))</f>
        <v>#N/A</v>
      </c>
      <c r="C4347" s="3" t="str">
        <f>IFERROR(IFERROR(VLOOKUP($B4347,'CECL &lt;50B Database'!$A:$AA,11,FALSE),VLOOKUP($B4347,'ALLL &lt;50B Database'!$A:$AA,11,FALSE)),"")</f>
        <v/>
      </c>
      <c r="D4347" t="str">
        <f t="shared" si="134"/>
        <v/>
      </c>
    </row>
    <row r="4348" spans="1:4" x14ac:dyDescent="0.25">
      <c r="A4348">
        <f t="shared" si="135"/>
        <v>4348</v>
      </c>
      <c r="B4348" t="e">
        <f>IF('Peer Comparison Tool'!$D$11="NR",INDEX('CECL &lt;50B Database'!$A:$A,MATCH(Workings!$A4348,'CECL &lt;50B Database'!$AI:$AI,0)),INDEX('ALLL &lt;50B Database'!$A:$A,MATCH(Workings!$A4348,'ALLL &lt;50B Database'!$AI:$AI,0)))</f>
        <v>#N/A</v>
      </c>
      <c r="C4348" s="3" t="str">
        <f>IFERROR(IFERROR(VLOOKUP($B4348,'CECL &lt;50B Database'!$A:$AA,11,FALSE),VLOOKUP($B4348,'ALLL &lt;50B Database'!$A:$AA,11,FALSE)),"")</f>
        <v/>
      </c>
      <c r="D4348" t="str">
        <f t="shared" si="134"/>
        <v/>
      </c>
    </row>
    <row r="4349" spans="1:4" x14ac:dyDescent="0.25">
      <c r="A4349">
        <f t="shared" si="135"/>
        <v>4349</v>
      </c>
      <c r="B4349" t="e">
        <f>IF('Peer Comparison Tool'!$D$11="NR",INDEX('CECL &lt;50B Database'!$A:$A,MATCH(Workings!$A4349,'CECL &lt;50B Database'!$AI:$AI,0)),INDEX('ALLL &lt;50B Database'!$A:$A,MATCH(Workings!$A4349,'ALLL &lt;50B Database'!$AI:$AI,0)))</f>
        <v>#N/A</v>
      </c>
      <c r="C4349" s="3" t="str">
        <f>IFERROR(IFERROR(VLOOKUP($B4349,'CECL &lt;50B Database'!$A:$AA,11,FALSE),VLOOKUP($B4349,'ALLL &lt;50B Database'!$A:$AA,11,FALSE)),"")</f>
        <v/>
      </c>
      <c r="D4349" t="str">
        <f t="shared" si="134"/>
        <v/>
      </c>
    </row>
    <row r="4350" spans="1:4" x14ac:dyDescent="0.25">
      <c r="A4350">
        <f t="shared" si="135"/>
        <v>4350</v>
      </c>
      <c r="B4350" t="e">
        <f>IF('Peer Comparison Tool'!$D$11="NR",INDEX('CECL &lt;50B Database'!$A:$A,MATCH(Workings!$A4350,'CECL &lt;50B Database'!$AI:$AI,0)),INDEX('ALLL &lt;50B Database'!$A:$A,MATCH(Workings!$A4350,'ALLL &lt;50B Database'!$AI:$AI,0)))</f>
        <v>#N/A</v>
      </c>
      <c r="C4350" s="3" t="str">
        <f>IFERROR(IFERROR(VLOOKUP($B4350,'CECL &lt;50B Database'!$A:$AA,11,FALSE),VLOOKUP($B4350,'ALLL &lt;50B Database'!$A:$AA,11,FALSE)),"")</f>
        <v/>
      </c>
      <c r="D4350" t="str">
        <f t="shared" si="134"/>
        <v/>
      </c>
    </row>
    <row r="4351" spans="1:4" x14ac:dyDescent="0.25">
      <c r="A4351">
        <f t="shared" si="135"/>
        <v>4351</v>
      </c>
      <c r="B4351" t="e">
        <f>IF('Peer Comparison Tool'!$D$11="NR",INDEX('CECL &lt;50B Database'!$A:$A,MATCH(Workings!$A4351,'CECL &lt;50B Database'!$AI:$AI,0)),INDEX('ALLL &lt;50B Database'!$A:$A,MATCH(Workings!$A4351,'ALLL &lt;50B Database'!$AI:$AI,0)))</f>
        <v>#N/A</v>
      </c>
      <c r="C4351" s="3" t="str">
        <f>IFERROR(IFERROR(VLOOKUP($B4351,'CECL &lt;50B Database'!$A:$AA,11,FALSE),VLOOKUP($B4351,'ALLL &lt;50B Database'!$A:$AA,11,FALSE)),"")</f>
        <v/>
      </c>
      <c r="D4351" t="str">
        <f t="shared" si="134"/>
        <v/>
      </c>
    </row>
    <row r="4352" spans="1:4" x14ac:dyDescent="0.25">
      <c r="A4352">
        <f t="shared" si="135"/>
        <v>4352</v>
      </c>
      <c r="B4352" t="e">
        <f>IF('Peer Comparison Tool'!$D$11="NR",INDEX('CECL &lt;50B Database'!$A:$A,MATCH(Workings!$A4352,'CECL &lt;50B Database'!$AI:$AI,0)),INDEX('ALLL &lt;50B Database'!$A:$A,MATCH(Workings!$A4352,'ALLL &lt;50B Database'!$AI:$AI,0)))</f>
        <v>#N/A</v>
      </c>
      <c r="C4352" s="3" t="str">
        <f>IFERROR(IFERROR(VLOOKUP($B4352,'CECL &lt;50B Database'!$A:$AA,11,FALSE),VLOOKUP($B4352,'ALLL &lt;50B Database'!$A:$AA,11,FALSE)),"")</f>
        <v/>
      </c>
      <c r="D4352" t="str">
        <f t="shared" si="134"/>
        <v/>
      </c>
    </row>
    <row r="4353" spans="1:4" x14ac:dyDescent="0.25">
      <c r="A4353">
        <f t="shared" si="135"/>
        <v>4353</v>
      </c>
      <c r="B4353" t="e">
        <f>IF('Peer Comparison Tool'!$D$11="NR",INDEX('CECL &lt;50B Database'!$A:$A,MATCH(Workings!$A4353,'CECL &lt;50B Database'!$AI:$AI,0)),INDEX('ALLL &lt;50B Database'!$A:$A,MATCH(Workings!$A4353,'ALLL &lt;50B Database'!$AI:$AI,0)))</f>
        <v>#N/A</v>
      </c>
      <c r="C4353" s="3" t="str">
        <f>IFERROR(IFERROR(VLOOKUP($B4353,'CECL &lt;50B Database'!$A:$AA,11,FALSE),VLOOKUP($B4353,'ALLL &lt;50B Database'!$A:$AA,11,FALSE)),"")</f>
        <v/>
      </c>
      <c r="D4353" t="str">
        <f t="shared" si="134"/>
        <v/>
      </c>
    </row>
    <row r="4354" spans="1:4" x14ac:dyDescent="0.25">
      <c r="A4354">
        <f t="shared" si="135"/>
        <v>4354</v>
      </c>
      <c r="B4354" t="e">
        <f>IF('Peer Comparison Tool'!$D$11="NR",INDEX('CECL &lt;50B Database'!$A:$A,MATCH(Workings!$A4354,'CECL &lt;50B Database'!$AI:$AI,0)),INDEX('ALLL &lt;50B Database'!$A:$A,MATCH(Workings!$A4354,'ALLL &lt;50B Database'!$AI:$AI,0)))</f>
        <v>#N/A</v>
      </c>
      <c r="C4354" s="3" t="str">
        <f>IFERROR(IFERROR(VLOOKUP($B4354,'CECL &lt;50B Database'!$A:$AA,11,FALSE),VLOOKUP($B4354,'ALLL &lt;50B Database'!$A:$AA,11,FALSE)),"")</f>
        <v/>
      </c>
      <c r="D4354" t="str">
        <f t="shared" ref="D4354:D4417" si="136">IFERROR(RANK($C4354,$C$1:$C$5000,0),"")</f>
        <v/>
      </c>
    </row>
    <row r="4355" spans="1:4" x14ac:dyDescent="0.25">
      <c r="A4355">
        <f t="shared" si="135"/>
        <v>4355</v>
      </c>
      <c r="B4355" t="e">
        <f>IF('Peer Comparison Tool'!$D$11="NR",INDEX('CECL &lt;50B Database'!$A:$A,MATCH(Workings!$A4355,'CECL &lt;50B Database'!$AI:$AI,0)),INDEX('ALLL &lt;50B Database'!$A:$A,MATCH(Workings!$A4355,'ALLL &lt;50B Database'!$AI:$AI,0)))</f>
        <v>#N/A</v>
      </c>
      <c r="C4355" s="3" t="str">
        <f>IFERROR(IFERROR(VLOOKUP($B4355,'CECL &lt;50B Database'!$A:$AA,11,FALSE),VLOOKUP($B4355,'ALLL &lt;50B Database'!$A:$AA,11,FALSE)),"")</f>
        <v/>
      </c>
      <c r="D4355" t="str">
        <f t="shared" si="136"/>
        <v/>
      </c>
    </row>
    <row r="4356" spans="1:4" x14ac:dyDescent="0.25">
      <c r="A4356">
        <f t="shared" ref="A4356:A4419" si="137">A4355+1</f>
        <v>4356</v>
      </c>
      <c r="B4356" t="e">
        <f>IF('Peer Comparison Tool'!$D$11="NR",INDEX('CECL &lt;50B Database'!$A:$A,MATCH(Workings!$A4356,'CECL &lt;50B Database'!$AI:$AI,0)),INDEX('ALLL &lt;50B Database'!$A:$A,MATCH(Workings!$A4356,'ALLL &lt;50B Database'!$AI:$AI,0)))</f>
        <v>#N/A</v>
      </c>
      <c r="C4356" s="3" t="str">
        <f>IFERROR(IFERROR(VLOOKUP($B4356,'CECL &lt;50B Database'!$A:$AA,11,FALSE),VLOOKUP($B4356,'ALLL &lt;50B Database'!$A:$AA,11,FALSE)),"")</f>
        <v/>
      </c>
      <c r="D4356" t="str">
        <f t="shared" si="136"/>
        <v/>
      </c>
    </row>
    <row r="4357" spans="1:4" x14ac:dyDescent="0.25">
      <c r="A4357">
        <f t="shared" si="137"/>
        <v>4357</v>
      </c>
      <c r="B4357" t="e">
        <f>IF('Peer Comparison Tool'!$D$11="NR",INDEX('CECL &lt;50B Database'!$A:$A,MATCH(Workings!$A4357,'CECL &lt;50B Database'!$AI:$AI,0)),INDEX('ALLL &lt;50B Database'!$A:$A,MATCH(Workings!$A4357,'ALLL &lt;50B Database'!$AI:$AI,0)))</f>
        <v>#N/A</v>
      </c>
      <c r="C4357" s="3" t="str">
        <f>IFERROR(IFERROR(VLOOKUP($B4357,'CECL &lt;50B Database'!$A:$AA,11,FALSE),VLOOKUP($B4357,'ALLL &lt;50B Database'!$A:$AA,11,FALSE)),"")</f>
        <v/>
      </c>
      <c r="D4357" t="str">
        <f t="shared" si="136"/>
        <v/>
      </c>
    </row>
    <row r="4358" spans="1:4" x14ac:dyDescent="0.25">
      <c r="A4358">
        <f t="shared" si="137"/>
        <v>4358</v>
      </c>
      <c r="B4358" t="e">
        <f>IF('Peer Comparison Tool'!$D$11="NR",INDEX('CECL &lt;50B Database'!$A:$A,MATCH(Workings!$A4358,'CECL &lt;50B Database'!$AI:$AI,0)),INDEX('ALLL &lt;50B Database'!$A:$A,MATCH(Workings!$A4358,'ALLL &lt;50B Database'!$AI:$AI,0)))</f>
        <v>#N/A</v>
      </c>
      <c r="C4358" s="3" t="str">
        <f>IFERROR(IFERROR(VLOOKUP($B4358,'CECL &lt;50B Database'!$A:$AA,11,FALSE),VLOOKUP($B4358,'ALLL &lt;50B Database'!$A:$AA,11,FALSE)),"")</f>
        <v/>
      </c>
      <c r="D4358" t="str">
        <f t="shared" si="136"/>
        <v/>
      </c>
    </row>
    <row r="4359" spans="1:4" x14ac:dyDescent="0.25">
      <c r="A4359">
        <f t="shared" si="137"/>
        <v>4359</v>
      </c>
      <c r="B4359" t="e">
        <f>IF('Peer Comparison Tool'!$D$11="NR",INDEX('CECL &lt;50B Database'!$A:$A,MATCH(Workings!$A4359,'CECL &lt;50B Database'!$AI:$AI,0)),INDEX('ALLL &lt;50B Database'!$A:$A,MATCH(Workings!$A4359,'ALLL &lt;50B Database'!$AI:$AI,0)))</f>
        <v>#N/A</v>
      </c>
      <c r="C4359" s="3" t="str">
        <f>IFERROR(IFERROR(VLOOKUP($B4359,'CECL &lt;50B Database'!$A:$AA,11,FALSE),VLOOKUP($B4359,'ALLL &lt;50B Database'!$A:$AA,11,FALSE)),"")</f>
        <v/>
      </c>
      <c r="D4359" t="str">
        <f t="shared" si="136"/>
        <v/>
      </c>
    </row>
    <row r="4360" spans="1:4" x14ac:dyDescent="0.25">
      <c r="A4360">
        <f t="shared" si="137"/>
        <v>4360</v>
      </c>
      <c r="B4360" t="e">
        <f>IF('Peer Comparison Tool'!$D$11="NR",INDEX('CECL &lt;50B Database'!$A:$A,MATCH(Workings!$A4360,'CECL &lt;50B Database'!$AI:$AI,0)),INDEX('ALLL &lt;50B Database'!$A:$A,MATCH(Workings!$A4360,'ALLL &lt;50B Database'!$AI:$AI,0)))</f>
        <v>#N/A</v>
      </c>
      <c r="C4360" s="3" t="str">
        <f>IFERROR(IFERROR(VLOOKUP($B4360,'CECL &lt;50B Database'!$A:$AA,11,FALSE),VLOOKUP($B4360,'ALLL &lt;50B Database'!$A:$AA,11,FALSE)),"")</f>
        <v/>
      </c>
      <c r="D4360" t="str">
        <f t="shared" si="136"/>
        <v/>
      </c>
    </row>
    <row r="4361" spans="1:4" x14ac:dyDescent="0.25">
      <c r="A4361">
        <f t="shared" si="137"/>
        <v>4361</v>
      </c>
      <c r="B4361" t="e">
        <f>IF('Peer Comparison Tool'!$D$11="NR",INDEX('CECL &lt;50B Database'!$A:$A,MATCH(Workings!$A4361,'CECL &lt;50B Database'!$AI:$AI,0)),INDEX('ALLL &lt;50B Database'!$A:$A,MATCH(Workings!$A4361,'ALLL &lt;50B Database'!$AI:$AI,0)))</f>
        <v>#N/A</v>
      </c>
      <c r="C4361" s="3" t="str">
        <f>IFERROR(IFERROR(VLOOKUP($B4361,'CECL &lt;50B Database'!$A:$AA,11,FALSE),VLOOKUP($B4361,'ALLL &lt;50B Database'!$A:$AA,11,FALSE)),"")</f>
        <v/>
      </c>
      <c r="D4361" t="str">
        <f t="shared" si="136"/>
        <v/>
      </c>
    </row>
    <row r="4362" spans="1:4" x14ac:dyDescent="0.25">
      <c r="A4362">
        <f t="shared" si="137"/>
        <v>4362</v>
      </c>
      <c r="B4362" t="e">
        <f>IF('Peer Comparison Tool'!$D$11="NR",INDEX('CECL &lt;50B Database'!$A:$A,MATCH(Workings!$A4362,'CECL &lt;50B Database'!$AI:$AI,0)),INDEX('ALLL &lt;50B Database'!$A:$A,MATCH(Workings!$A4362,'ALLL &lt;50B Database'!$AI:$AI,0)))</f>
        <v>#N/A</v>
      </c>
      <c r="C4362" s="3" t="str">
        <f>IFERROR(IFERROR(VLOOKUP($B4362,'CECL &lt;50B Database'!$A:$AA,11,FALSE),VLOOKUP($B4362,'ALLL &lt;50B Database'!$A:$AA,11,FALSE)),"")</f>
        <v/>
      </c>
      <c r="D4362" t="str">
        <f t="shared" si="136"/>
        <v/>
      </c>
    </row>
    <row r="4363" spans="1:4" x14ac:dyDescent="0.25">
      <c r="A4363">
        <f t="shared" si="137"/>
        <v>4363</v>
      </c>
      <c r="B4363" t="e">
        <f>IF('Peer Comparison Tool'!$D$11="NR",INDEX('CECL &lt;50B Database'!$A:$A,MATCH(Workings!$A4363,'CECL &lt;50B Database'!$AI:$AI,0)),INDEX('ALLL &lt;50B Database'!$A:$A,MATCH(Workings!$A4363,'ALLL &lt;50B Database'!$AI:$AI,0)))</f>
        <v>#N/A</v>
      </c>
      <c r="C4363" s="3" t="str">
        <f>IFERROR(IFERROR(VLOOKUP($B4363,'CECL &lt;50B Database'!$A:$AA,11,FALSE),VLOOKUP($B4363,'ALLL &lt;50B Database'!$A:$AA,11,FALSE)),"")</f>
        <v/>
      </c>
      <c r="D4363" t="str">
        <f t="shared" si="136"/>
        <v/>
      </c>
    </row>
    <row r="4364" spans="1:4" x14ac:dyDescent="0.25">
      <c r="A4364">
        <f t="shared" si="137"/>
        <v>4364</v>
      </c>
      <c r="B4364" t="e">
        <f>IF('Peer Comparison Tool'!$D$11="NR",INDEX('CECL &lt;50B Database'!$A:$A,MATCH(Workings!$A4364,'CECL &lt;50B Database'!$AI:$AI,0)),INDEX('ALLL &lt;50B Database'!$A:$A,MATCH(Workings!$A4364,'ALLL &lt;50B Database'!$AI:$AI,0)))</f>
        <v>#N/A</v>
      </c>
      <c r="C4364" s="3" t="str">
        <f>IFERROR(IFERROR(VLOOKUP($B4364,'CECL &lt;50B Database'!$A:$AA,11,FALSE),VLOOKUP($B4364,'ALLL &lt;50B Database'!$A:$AA,11,FALSE)),"")</f>
        <v/>
      </c>
      <c r="D4364" t="str">
        <f t="shared" si="136"/>
        <v/>
      </c>
    </row>
    <row r="4365" spans="1:4" x14ac:dyDescent="0.25">
      <c r="A4365">
        <f t="shared" si="137"/>
        <v>4365</v>
      </c>
      <c r="B4365" t="e">
        <f>IF('Peer Comparison Tool'!$D$11="NR",INDEX('CECL &lt;50B Database'!$A:$A,MATCH(Workings!$A4365,'CECL &lt;50B Database'!$AI:$AI,0)),INDEX('ALLL &lt;50B Database'!$A:$A,MATCH(Workings!$A4365,'ALLL &lt;50B Database'!$AI:$AI,0)))</f>
        <v>#N/A</v>
      </c>
      <c r="C4365" s="3" t="str">
        <f>IFERROR(IFERROR(VLOOKUP($B4365,'CECL &lt;50B Database'!$A:$AA,11,FALSE),VLOOKUP($B4365,'ALLL &lt;50B Database'!$A:$AA,11,FALSE)),"")</f>
        <v/>
      </c>
      <c r="D4365" t="str">
        <f t="shared" si="136"/>
        <v/>
      </c>
    </row>
    <row r="4366" spans="1:4" x14ac:dyDescent="0.25">
      <c r="A4366">
        <f t="shared" si="137"/>
        <v>4366</v>
      </c>
      <c r="B4366" t="e">
        <f>IF('Peer Comparison Tool'!$D$11="NR",INDEX('CECL &lt;50B Database'!$A:$A,MATCH(Workings!$A4366,'CECL &lt;50B Database'!$AI:$AI,0)),INDEX('ALLL &lt;50B Database'!$A:$A,MATCH(Workings!$A4366,'ALLL &lt;50B Database'!$AI:$AI,0)))</f>
        <v>#N/A</v>
      </c>
      <c r="C4366" s="3" t="str">
        <f>IFERROR(IFERROR(VLOOKUP($B4366,'CECL &lt;50B Database'!$A:$AA,11,FALSE),VLOOKUP($B4366,'ALLL &lt;50B Database'!$A:$AA,11,FALSE)),"")</f>
        <v/>
      </c>
      <c r="D4366" t="str">
        <f t="shared" si="136"/>
        <v/>
      </c>
    </row>
    <row r="4367" spans="1:4" x14ac:dyDescent="0.25">
      <c r="A4367">
        <f t="shared" si="137"/>
        <v>4367</v>
      </c>
      <c r="B4367" t="e">
        <f>IF('Peer Comparison Tool'!$D$11="NR",INDEX('CECL &lt;50B Database'!$A:$A,MATCH(Workings!$A4367,'CECL &lt;50B Database'!$AI:$AI,0)),INDEX('ALLL &lt;50B Database'!$A:$A,MATCH(Workings!$A4367,'ALLL &lt;50B Database'!$AI:$AI,0)))</f>
        <v>#N/A</v>
      </c>
      <c r="C4367" s="3" t="str">
        <f>IFERROR(IFERROR(VLOOKUP($B4367,'CECL &lt;50B Database'!$A:$AA,11,FALSE),VLOOKUP($B4367,'ALLL &lt;50B Database'!$A:$AA,11,FALSE)),"")</f>
        <v/>
      </c>
      <c r="D4367" t="str">
        <f t="shared" si="136"/>
        <v/>
      </c>
    </row>
    <row r="4368" spans="1:4" x14ac:dyDescent="0.25">
      <c r="A4368">
        <f t="shared" si="137"/>
        <v>4368</v>
      </c>
      <c r="B4368" t="e">
        <f>IF('Peer Comparison Tool'!$D$11="NR",INDEX('CECL &lt;50B Database'!$A:$A,MATCH(Workings!$A4368,'CECL &lt;50B Database'!$AI:$AI,0)),INDEX('ALLL &lt;50B Database'!$A:$A,MATCH(Workings!$A4368,'ALLL &lt;50B Database'!$AI:$AI,0)))</f>
        <v>#N/A</v>
      </c>
      <c r="C4368" s="3" t="str">
        <f>IFERROR(IFERROR(VLOOKUP($B4368,'CECL &lt;50B Database'!$A:$AA,11,FALSE),VLOOKUP($B4368,'ALLL &lt;50B Database'!$A:$AA,11,FALSE)),"")</f>
        <v/>
      </c>
      <c r="D4368" t="str">
        <f t="shared" si="136"/>
        <v/>
      </c>
    </row>
    <row r="4369" spans="1:4" x14ac:dyDescent="0.25">
      <c r="A4369">
        <f t="shared" si="137"/>
        <v>4369</v>
      </c>
      <c r="B4369" t="e">
        <f>IF('Peer Comparison Tool'!$D$11="NR",INDEX('CECL &lt;50B Database'!$A:$A,MATCH(Workings!$A4369,'CECL &lt;50B Database'!$AI:$AI,0)),INDEX('ALLL &lt;50B Database'!$A:$A,MATCH(Workings!$A4369,'ALLL &lt;50B Database'!$AI:$AI,0)))</f>
        <v>#N/A</v>
      </c>
      <c r="C4369" s="3" t="str">
        <f>IFERROR(IFERROR(VLOOKUP($B4369,'CECL &lt;50B Database'!$A:$AA,11,FALSE),VLOOKUP($B4369,'ALLL &lt;50B Database'!$A:$AA,11,FALSE)),"")</f>
        <v/>
      </c>
      <c r="D4369" t="str">
        <f t="shared" si="136"/>
        <v/>
      </c>
    </row>
    <row r="4370" spans="1:4" x14ac:dyDescent="0.25">
      <c r="A4370">
        <f t="shared" si="137"/>
        <v>4370</v>
      </c>
      <c r="B4370" t="e">
        <f>IF('Peer Comparison Tool'!$D$11="NR",INDEX('CECL &lt;50B Database'!$A:$A,MATCH(Workings!$A4370,'CECL &lt;50B Database'!$AI:$AI,0)),INDEX('ALLL &lt;50B Database'!$A:$A,MATCH(Workings!$A4370,'ALLL &lt;50B Database'!$AI:$AI,0)))</f>
        <v>#N/A</v>
      </c>
      <c r="C4370" s="3" t="str">
        <f>IFERROR(IFERROR(VLOOKUP($B4370,'CECL &lt;50B Database'!$A:$AA,11,FALSE),VLOOKUP($B4370,'ALLL &lt;50B Database'!$A:$AA,11,FALSE)),"")</f>
        <v/>
      </c>
      <c r="D4370" t="str">
        <f t="shared" si="136"/>
        <v/>
      </c>
    </row>
    <row r="4371" spans="1:4" x14ac:dyDescent="0.25">
      <c r="A4371">
        <f t="shared" si="137"/>
        <v>4371</v>
      </c>
      <c r="B4371" t="e">
        <f>IF('Peer Comparison Tool'!$D$11="NR",INDEX('CECL &lt;50B Database'!$A:$A,MATCH(Workings!$A4371,'CECL &lt;50B Database'!$AI:$AI,0)),INDEX('ALLL &lt;50B Database'!$A:$A,MATCH(Workings!$A4371,'ALLL &lt;50B Database'!$AI:$AI,0)))</f>
        <v>#N/A</v>
      </c>
      <c r="C4371" s="3" t="str">
        <f>IFERROR(IFERROR(VLOOKUP($B4371,'CECL &lt;50B Database'!$A:$AA,11,FALSE),VLOOKUP($B4371,'ALLL &lt;50B Database'!$A:$AA,11,FALSE)),"")</f>
        <v/>
      </c>
      <c r="D4371" t="str">
        <f t="shared" si="136"/>
        <v/>
      </c>
    </row>
    <row r="4372" spans="1:4" x14ac:dyDescent="0.25">
      <c r="A4372">
        <f t="shared" si="137"/>
        <v>4372</v>
      </c>
      <c r="B4372" t="e">
        <f>IF('Peer Comparison Tool'!$D$11="NR",INDEX('CECL &lt;50B Database'!$A:$A,MATCH(Workings!$A4372,'CECL &lt;50B Database'!$AI:$AI,0)),INDEX('ALLL &lt;50B Database'!$A:$A,MATCH(Workings!$A4372,'ALLL &lt;50B Database'!$AI:$AI,0)))</f>
        <v>#N/A</v>
      </c>
      <c r="C4372" s="3" t="str">
        <f>IFERROR(IFERROR(VLOOKUP($B4372,'CECL &lt;50B Database'!$A:$AA,11,FALSE),VLOOKUP($B4372,'ALLL &lt;50B Database'!$A:$AA,11,FALSE)),"")</f>
        <v/>
      </c>
      <c r="D4372" t="str">
        <f t="shared" si="136"/>
        <v/>
      </c>
    </row>
    <row r="4373" spans="1:4" x14ac:dyDescent="0.25">
      <c r="A4373">
        <f t="shared" si="137"/>
        <v>4373</v>
      </c>
      <c r="B4373" t="e">
        <f>IF('Peer Comparison Tool'!$D$11="NR",INDEX('CECL &lt;50B Database'!$A:$A,MATCH(Workings!$A4373,'CECL &lt;50B Database'!$AI:$AI,0)),INDEX('ALLL &lt;50B Database'!$A:$A,MATCH(Workings!$A4373,'ALLL &lt;50B Database'!$AI:$AI,0)))</f>
        <v>#N/A</v>
      </c>
      <c r="C4373" s="3" t="str">
        <f>IFERROR(IFERROR(VLOOKUP($B4373,'CECL &lt;50B Database'!$A:$AA,11,FALSE),VLOOKUP($B4373,'ALLL &lt;50B Database'!$A:$AA,11,FALSE)),"")</f>
        <v/>
      </c>
      <c r="D4373" t="str">
        <f t="shared" si="136"/>
        <v/>
      </c>
    </row>
    <row r="4374" spans="1:4" x14ac:dyDescent="0.25">
      <c r="A4374">
        <f t="shared" si="137"/>
        <v>4374</v>
      </c>
      <c r="B4374" t="e">
        <f>IF('Peer Comparison Tool'!$D$11="NR",INDEX('CECL &lt;50B Database'!$A:$A,MATCH(Workings!$A4374,'CECL &lt;50B Database'!$AI:$AI,0)),INDEX('ALLL &lt;50B Database'!$A:$A,MATCH(Workings!$A4374,'ALLL &lt;50B Database'!$AI:$AI,0)))</f>
        <v>#N/A</v>
      </c>
      <c r="C4374" s="3" t="str">
        <f>IFERROR(IFERROR(VLOOKUP($B4374,'CECL &lt;50B Database'!$A:$AA,11,FALSE),VLOOKUP($B4374,'ALLL &lt;50B Database'!$A:$AA,11,FALSE)),"")</f>
        <v/>
      </c>
      <c r="D4374" t="str">
        <f t="shared" si="136"/>
        <v/>
      </c>
    </row>
    <row r="4375" spans="1:4" x14ac:dyDescent="0.25">
      <c r="A4375">
        <f t="shared" si="137"/>
        <v>4375</v>
      </c>
      <c r="B4375" t="e">
        <f>IF('Peer Comparison Tool'!$D$11="NR",INDEX('CECL &lt;50B Database'!$A:$A,MATCH(Workings!$A4375,'CECL &lt;50B Database'!$AI:$AI,0)),INDEX('ALLL &lt;50B Database'!$A:$A,MATCH(Workings!$A4375,'ALLL &lt;50B Database'!$AI:$AI,0)))</f>
        <v>#N/A</v>
      </c>
      <c r="C4375" s="3" t="str">
        <f>IFERROR(IFERROR(VLOOKUP($B4375,'CECL &lt;50B Database'!$A:$AA,11,FALSE),VLOOKUP($B4375,'ALLL &lt;50B Database'!$A:$AA,11,FALSE)),"")</f>
        <v/>
      </c>
      <c r="D4375" t="str">
        <f t="shared" si="136"/>
        <v/>
      </c>
    </row>
    <row r="4376" spans="1:4" x14ac:dyDescent="0.25">
      <c r="A4376">
        <f t="shared" si="137"/>
        <v>4376</v>
      </c>
      <c r="B4376" t="e">
        <f>IF('Peer Comparison Tool'!$D$11="NR",INDEX('CECL &lt;50B Database'!$A:$A,MATCH(Workings!$A4376,'CECL &lt;50B Database'!$AI:$AI,0)),INDEX('ALLL &lt;50B Database'!$A:$A,MATCH(Workings!$A4376,'ALLL &lt;50B Database'!$AI:$AI,0)))</f>
        <v>#N/A</v>
      </c>
      <c r="C4376" s="3" t="str">
        <f>IFERROR(IFERROR(VLOOKUP($B4376,'CECL &lt;50B Database'!$A:$AA,11,FALSE),VLOOKUP($B4376,'ALLL &lt;50B Database'!$A:$AA,11,FALSE)),"")</f>
        <v/>
      </c>
      <c r="D4376" t="str">
        <f t="shared" si="136"/>
        <v/>
      </c>
    </row>
    <row r="4377" spans="1:4" x14ac:dyDescent="0.25">
      <c r="A4377">
        <f t="shared" si="137"/>
        <v>4377</v>
      </c>
      <c r="B4377" t="e">
        <f>IF('Peer Comparison Tool'!$D$11="NR",INDEX('CECL &lt;50B Database'!$A:$A,MATCH(Workings!$A4377,'CECL &lt;50B Database'!$AI:$AI,0)),INDEX('ALLL &lt;50B Database'!$A:$A,MATCH(Workings!$A4377,'ALLL &lt;50B Database'!$AI:$AI,0)))</f>
        <v>#N/A</v>
      </c>
      <c r="C4377" s="3" t="str">
        <f>IFERROR(IFERROR(VLOOKUP($B4377,'CECL &lt;50B Database'!$A:$AA,11,FALSE),VLOOKUP($B4377,'ALLL &lt;50B Database'!$A:$AA,11,FALSE)),"")</f>
        <v/>
      </c>
      <c r="D4377" t="str">
        <f t="shared" si="136"/>
        <v/>
      </c>
    </row>
    <row r="4378" spans="1:4" x14ac:dyDescent="0.25">
      <c r="A4378">
        <f t="shared" si="137"/>
        <v>4378</v>
      </c>
      <c r="B4378" t="e">
        <f>IF('Peer Comparison Tool'!$D$11="NR",INDEX('CECL &lt;50B Database'!$A:$A,MATCH(Workings!$A4378,'CECL &lt;50B Database'!$AI:$AI,0)),INDEX('ALLL &lt;50B Database'!$A:$A,MATCH(Workings!$A4378,'ALLL &lt;50B Database'!$AI:$AI,0)))</f>
        <v>#N/A</v>
      </c>
      <c r="C4378" s="3" t="str">
        <f>IFERROR(IFERROR(VLOOKUP($B4378,'CECL &lt;50B Database'!$A:$AA,11,FALSE),VLOOKUP($B4378,'ALLL &lt;50B Database'!$A:$AA,11,FALSE)),"")</f>
        <v/>
      </c>
      <c r="D4378" t="str">
        <f t="shared" si="136"/>
        <v/>
      </c>
    </row>
    <row r="4379" spans="1:4" x14ac:dyDescent="0.25">
      <c r="A4379">
        <f t="shared" si="137"/>
        <v>4379</v>
      </c>
      <c r="B4379" t="e">
        <f>IF('Peer Comparison Tool'!$D$11="NR",INDEX('CECL &lt;50B Database'!$A:$A,MATCH(Workings!$A4379,'CECL &lt;50B Database'!$AI:$AI,0)),INDEX('ALLL &lt;50B Database'!$A:$A,MATCH(Workings!$A4379,'ALLL &lt;50B Database'!$AI:$AI,0)))</f>
        <v>#N/A</v>
      </c>
      <c r="C4379" s="3" t="str">
        <f>IFERROR(IFERROR(VLOOKUP($B4379,'CECL &lt;50B Database'!$A:$AA,11,FALSE),VLOOKUP($B4379,'ALLL &lt;50B Database'!$A:$AA,11,FALSE)),"")</f>
        <v/>
      </c>
      <c r="D4379" t="str">
        <f t="shared" si="136"/>
        <v/>
      </c>
    </row>
    <row r="4380" spans="1:4" x14ac:dyDescent="0.25">
      <c r="A4380">
        <f t="shared" si="137"/>
        <v>4380</v>
      </c>
      <c r="B4380" t="e">
        <f>IF('Peer Comparison Tool'!$D$11="NR",INDEX('CECL &lt;50B Database'!$A:$A,MATCH(Workings!$A4380,'CECL &lt;50B Database'!$AI:$AI,0)),INDEX('ALLL &lt;50B Database'!$A:$A,MATCH(Workings!$A4380,'ALLL &lt;50B Database'!$AI:$AI,0)))</f>
        <v>#N/A</v>
      </c>
      <c r="C4380" s="3" t="str">
        <f>IFERROR(IFERROR(VLOOKUP($B4380,'CECL &lt;50B Database'!$A:$AA,11,FALSE),VLOOKUP($B4380,'ALLL &lt;50B Database'!$A:$AA,11,FALSE)),"")</f>
        <v/>
      </c>
      <c r="D4380" t="str">
        <f t="shared" si="136"/>
        <v/>
      </c>
    </row>
    <row r="4381" spans="1:4" x14ac:dyDescent="0.25">
      <c r="A4381">
        <f t="shared" si="137"/>
        <v>4381</v>
      </c>
      <c r="B4381" t="e">
        <f>IF('Peer Comparison Tool'!$D$11="NR",INDEX('CECL &lt;50B Database'!$A:$A,MATCH(Workings!$A4381,'CECL &lt;50B Database'!$AI:$AI,0)),INDEX('ALLL &lt;50B Database'!$A:$A,MATCH(Workings!$A4381,'ALLL &lt;50B Database'!$AI:$AI,0)))</f>
        <v>#N/A</v>
      </c>
      <c r="C4381" s="3" t="str">
        <f>IFERROR(IFERROR(VLOOKUP($B4381,'CECL &lt;50B Database'!$A:$AA,11,FALSE),VLOOKUP($B4381,'ALLL &lt;50B Database'!$A:$AA,11,FALSE)),"")</f>
        <v/>
      </c>
      <c r="D4381" t="str">
        <f t="shared" si="136"/>
        <v/>
      </c>
    </row>
    <row r="4382" spans="1:4" x14ac:dyDescent="0.25">
      <c r="A4382">
        <f t="shared" si="137"/>
        <v>4382</v>
      </c>
      <c r="B4382" t="e">
        <f>IF('Peer Comparison Tool'!$D$11="NR",INDEX('CECL &lt;50B Database'!$A:$A,MATCH(Workings!$A4382,'CECL &lt;50B Database'!$AI:$AI,0)),INDEX('ALLL &lt;50B Database'!$A:$A,MATCH(Workings!$A4382,'ALLL &lt;50B Database'!$AI:$AI,0)))</f>
        <v>#N/A</v>
      </c>
      <c r="C4382" s="3" t="str">
        <f>IFERROR(IFERROR(VLOOKUP($B4382,'CECL &lt;50B Database'!$A:$AA,11,FALSE),VLOOKUP($B4382,'ALLL &lt;50B Database'!$A:$AA,11,FALSE)),"")</f>
        <v/>
      </c>
      <c r="D4382" t="str">
        <f t="shared" si="136"/>
        <v/>
      </c>
    </row>
    <row r="4383" spans="1:4" x14ac:dyDescent="0.25">
      <c r="A4383">
        <f t="shared" si="137"/>
        <v>4383</v>
      </c>
      <c r="B4383" t="e">
        <f>IF('Peer Comparison Tool'!$D$11="NR",INDEX('CECL &lt;50B Database'!$A:$A,MATCH(Workings!$A4383,'CECL &lt;50B Database'!$AI:$AI,0)),INDEX('ALLL &lt;50B Database'!$A:$A,MATCH(Workings!$A4383,'ALLL &lt;50B Database'!$AI:$AI,0)))</f>
        <v>#N/A</v>
      </c>
      <c r="C4383" s="3" t="str">
        <f>IFERROR(IFERROR(VLOOKUP($B4383,'CECL &lt;50B Database'!$A:$AA,11,FALSE),VLOOKUP($B4383,'ALLL &lt;50B Database'!$A:$AA,11,FALSE)),"")</f>
        <v/>
      </c>
      <c r="D4383" t="str">
        <f t="shared" si="136"/>
        <v/>
      </c>
    </row>
    <row r="4384" spans="1:4" x14ac:dyDescent="0.25">
      <c r="A4384">
        <f t="shared" si="137"/>
        <v>4384</v>
      </c>
      <c r="B4384" t="e">
        <f>IF('Peer Comparison Tool'!$D$11="NR",INDEX('CECL &lt;50B Database'!$A:$A,MATCH(Workings!$A4384,'CECL &lt;50B Database'!$AI:$AI,0)),INDEX('ALLL &lt;50B Database'!$A:$A,MATCH(Workings!$A4384,'ALLL &lt;50B Database'!$AI:$AI,0)))</f>
        <v>#N/A</v>
      </c>
      <c r="C4384" s="3" t="str">
        <f>IFERROR(IFERROR(VLOOKUP($B4384,'CECL &lt;50B Database'!$A:$AA,11,FALSE),VLOOKUP($B4384,'ALLL &lt;50B Database'!$A:$AA,11,FALSE)),"")</f>
        <v/>
      </c>
      <c r="D4384" t="str">
        <f t="shared" si="136"/>
        <v/>
      </c>
    </row>
    <row r="4385" spans="1:4" x14ac:dyDescent="0.25">
      <c r="A4385">
        <f t="shared" si="137"/>
        <v>4385</v>
      </c>
      <c r="B4385" t="e">
        <f>IF('Peer Comparison Tool'!$D$11="NR",INDEX('CECL &lt;50B Database'!$A:$A,MATCH(Workings!$A4385,'CECL &lt;50B Database'!$AI:$AI,0)),INDEX('ALLL &lt;50B Database'!$A:$A,MATCH(Workings!$A4385,'ALLL &lt;50B Database'!$AI:$AI,0)))</f>
        <v>#N/A</v>
      </c>
      <c r="C4385" s="3" t="str">
        <f>IFERROR(IFERROR(VLOOKUP($B4385,'CECL &lt;50B Database'!$A:$AA,11,FALSE),VLOOKUP($B4385,'ALLL &lt;50B Database'!$A:$AA,11,FALSE)),"")</f>
        <v/>
      </c>
      <c r="D4385" t="str">
        <f t="shared" si="136"/>
        <v/>
      </c>
    </row>
    <row r="4386" spans="1:4" x14ac:dyDescent="0.25">
      <c r="A4386">
        <f t="shared" si="137"/>
        <v>4386</v>
      </c>
      <c r="B4386" t="e">
        <f>IF('Peer Comparison Tool'!$D$11="NR",INDEX('CECL &lt;50B Database'!$A:$A,MATCH(Workings!$A4386,'CECL &lt;50B Database'!$AI:$AI,0)),INDEX('ALLL &lt;50B Database'!$A:$A,MATCH(Workings!$A4386,'ALLL &lt;50B Database'!$AI:$AI,0)))</f>
        <v>#N/A</v>
      </c>
      <c r="C4386" s="3" t="str">
        <f>IFERROR(IFERROR(VLOOKUP($B4386,'CECL &lt;50B Database'!$A:$AA,11,FALSE),VLOOKUP($B4386,'ALLL &lt;50B Database'!$A:$AA,11,FALSE)),"")</f>
        <v/>
      </c>
      <c r="D4386" t="str">
        <f t="shared" si="136"/>
        <v/>
      </c>
    </row>
    <row r="4387" spans="1:4" x14ac:dyDescent="0.25">
      <c r="A4387">
        <f t="shared" si="137"/>
        <v>4387</v>
      </c>
      <c r="B4387" t="e">
        <f>IF('Peer Comparison Tool'!$D$11="NR",INDEX('CECL &lt;50B Database'!$A:$A,MATCH(Workings!$A4387,'CECL &lt;50B Database'!$AI:$AI,0)),INDEX('ALLL &lt;50B Database'!$A:$A,MATCH(Workings!$A4387,'ALLL &lt;50B Database'!$AI:$AI,0)))</f>
        <v>#N/A</v>
      </c>
      <c r="C4387" s="3" t="str">
        <f>IFERROR(IFERROR(VLOOKUP($B4387,'CECL &lt;50B Database'!$A:$AA,11,FALSE),VLOOKUP($B4387,'ALLL &lt;50B Database'!$A:$AA,11,FALSE)),"")</f>
        <v/>
      </c>
      <c r="D4387" t="str">
        <f t="shared" si="136"/>
        <v/>
      </c>
    </row>
    <row r="4388" spans="1:4" x14ac:dyDescent="0.25">
      <c r="A4388">
        <f t="shared" si="137"/>
        <v>4388</v>
      </c>
      <c r="B4388" t="e">
        <f>IF('Peer Comparison Tool'!$D$11="NR",INDEX('CECL &lt;50B Database'!$A:$A,MATCH(Workings!$A4388,'CECL &lt;50B Database'!$AI:$AI,0)),INDEX('ALLL &lt;50B Database'!$A:$A,MATCH(Workings!$A4388,'ALLL &lt;50B Database'!$AI:$AI,0)))</f>
        <v>#N/A</v>
      </c>
      <c r="C4388" s="3" t="str">
        <f>IFERROR(IFERROR(VLOOKUP($B4388,'CECL &lt;50B Database'!$A:$AA,11,FALSE),VLOOKUP($B4388,'ALLL &lt;50B Database'!$A:$AA,11,FALSE)),"")</f>
        <v/>
      </c>
      <c r="D4388" t="str">
        <f t="shared" si="136"/>
        <v/>
      </c>
    </row>
    <row r="4389" spans="1:4" x14ac:dyDescent="0.25">
      <c r="A4389">
        <f t="shared" si="137"/>
        <v>4389</v>
      </c>
      <c r="B4389" t="e">
        <f>IF('Peer Comparison Tool'!$D$11="NR",INDEX('CECL &lt;50B Database'!$A:$A,MATCH(Workings!$A4389,'CECL &lt;50B Database'!$AI:$AI,0)),INDEX('ALLL &lt;50B Database'!$A:$A,MATCH(Workings!$A4389,'ALLL &lt;50B Database'!$AI:$AI,0)))</f>
        <v>#N/A</v>
      </c>
      <c r="C4389" s="3" t="str">
        <f>IFERROR(IFERROR(VLOOKUP($B4389,'CECL &lt;50B Database'!$A:$AA,11,FALSE),VLOOKUP($B4389,'ALLL &lt;50B Database'!$A:$AA,11,FALSE)),"")</f>
        <v/>
      </c>
      <c r="D4389" t="str">
        <f t="shared" si="136"/>
        <v/>
      </c>
    </row>
    <row r="4390" spans="1:4" x14ac:dyDescent="0.25">
      <c r="A4390">
        <f t="shared" si="137"/>
        <v>4390</v>
      </c>
      <c r="B4390" t="e">
        <f>IF('Peer Comparison Tool'!$D$11="NR",INDEX('CECL &lt;50B Database'!$A:$A,MATCH(Workings!$A4390,'CECL &lt;50B Database'!$AI:$AI,0)),INDEX('ALLL &lt;50B Database'!$A:$A,MATCH(Workings!$A4390,'ALLL &lt;50B Database'!$AI:$AI,0)))</f>
        <v>#N/A</v>
      </c>
      <c r="C4390" s="3" t="str">
        <f>IFERROR(IFERROR(VLOOKUP($B4390,'CECL &lt;50B Database'!$A:$AA,11,FALSE),VLOOKUP($B4390,'ALLL &lt;50B Database'!$A:$AA,11,FALSE)),"")</f>
        <v/>
      </c>
      <c r="D4390" t="str">
        <f t="shared" si="136"/>
        <v/>
      </c>
    </row>
    <row r="4391" spans="1:4" x14ac:dyDescent="0.25">
      <c r="A4391">
        <f t="shared" si="137"/>
        <v>4391</v>
      </c>
      <c r="B4391" t="e">
        <f>IF('Peer Comparison Tool'!$D$11="NR",INDEX('CECL &lt;50B Database'!$A:$A,MATCH(Workings!$A4391,'CECL &lt;50B Database'!$AI:$AI,0)),INDEX('ALLL &lt;50B Database'!$A:$A,MATCH(Workings!$A4391,'ALLL &lt;50B Database'!$AI:$AI,0)))</f>
        <v>#N/A</v>
      </c>
      <c r="C4391" s="3" t="str">
        <f>IFERROR(IFERROR(VLOOKUP($B4391,'CECL &lt;50B Database'!$A:$AA,11,FALSE),VLOOKUP($B4391,'ALLL &lt;50B Database'!$A:$AA,11,FALSE)),"")</f>
        <v/>
      </c>
      <c r="D4391" t="str">
        <f t="shared" si="136"/>
        <v/>
      </c>
    </row>
    <row r="4392" spans="1:4" x14ac:dyDescent="0.25">
      <c r="A4392">
        <f t="shared" si="137"/>
        <v>4392</v>
      </c>
      <c r="B4392" t="e">
        <f>IF('Peer Comparison Tool'!$D$11="NR",INDEX('CECL &lt;50B Database'!$A:$A,MATCH(Workings!$A4392,'CECL &lt;50B Database'!$AI:$AI,0)),INDEX('ALLL &lt;50B Database'!$A:$A,MATCH(Workings!$A4392,'ALLL &lt;50B Database'!$AI:$AI,0)))</f>
        <v>#N/A</v>
      </c>
      <c r="C4392" s="3" t="str">
        <f>IFERROR(IFERROR(VLOOKUP($B4392,'CECL &lt;50B Database'!$A:$AA,11,FALSE),VLOOKUP($B4392,'ALLL &lt;50B Database'!$A:$AA,11,FALSE)),"")</f>
        <v/>
      </c>
      <c r="D4392" t="str">
        <f t="shared" si="136"/>
        <v/>
      </c>
    </row>
    <row r="4393" spans="1:4" x14ac:dyDescent="0.25">
      <c r="A4393">
        <f t="shared" si="137"/>
        <v>4393</v>
      </c>
      <c r="B4393" t="e">
        <f>IF('Peer Comparison Tool'!$D$11="NR",INDEX('CECL &lt;50B Database'!$A:$A,MATCH(Workings!$A4393,'CECL &lt;50B Database'!$AI:$AI,0)),INDEX('ALLL &lt;50B Database'!$A:$A,MATCH(Workings!$A4393,'ALLL &lt;50B Database'!$AI:$AI,0)))</f>
        <v>#N/A</v>
      </c>
      <c r="C4393" s="3" t="str">
        <f>IFERROR(IFERROR(VLOOKUP($B4393,'CECL &lt;50B Database'!$A:$AA,11,FALSE),VLOOKUP($B4393,'ALLL &lt;50B Database'!$A:$AA,11,FALSE)),"")</f>
        <v/>
      </c>
      <c r="D4393" t="str">
        <f t="shared" si="136"/>
        <v/>
      </c>
    </row>
    <row r="4394" spans="1:4" x14ac:dyDescent="0.25">
      <c r="A4394">
        <f t="shared" si="137"/>
        <v>4394</v>
      </c>
      <c r="B4394" t="e">
        <f>IF('Peer Comparison Tool'!$D$11="NR",INDEX('CECL &lt;50B Database'!$A:$A,MATCH(Workings!$A4394,'CECL &lt;50B Database'!$AI:$AI,0)),INDEX('ALLL &lt;50B Database'!$A:$A,MATCH(Workings!$A4394,'ALLL &lt;50B Database'!$AI:$AI,0)))</f>
        <v>#N/A</v>
      </c>
      <c r="C4394" s="3" t="str">
        <f>IFERROR(IFERROR(VLOOKUP($B4394,'CECL &lt;50B Database'!$A:$AA,11,FALSE),VLOOKUP($B4394,'ALLL &lt;50B Database'!$A:$AA,11,FALSE)),"")</f>
        <v/>
      </c>
      <c r="D4394" t="str">
        <f t="shared" si="136"/>
        <v/>
      </c>
    </row>
    <row r="4395" spans="1:4" x14ac:dyDescent="0.25">
      <c r="A4395">
        <f t="shared" si="137"/>
        <v>4395</v>
      </c>
      <c r="B4395" t="e">
        <f>IF('Peer Comparison Tool'!$D$11="NR",INDEX('CECL &lt;50B Database'!$A:$A,MATCH(Workings!$A4395,'CECL &lt;50B Database'!$AI:$AI,0)),INDEX('ALLL &lt;50B Database'!$A:$A,MATCH(Workings!$A4395,'ALLL &lt;50B Database'!$AI:$AI,0)))</f>
        <v>#N/A</v>
      </c>
      <c r="C4395" s="3" t="str">
        <f>IFERROR(IFERROR(VLOOKUP($B4395,'CECL &lt;50B Database'!$A:$AA,11,FALSE),VLOOKUP($B4395,'ALLL &lt;50B Database'!$A:$AA,11,FALSE)),"")</f>
        <v/>
      </c>
      <c r="D4395" t="str">
        <f t="shared" si="136"/>
        <v/>
      </c>
    </row>
    <row r="4396" spans="1:4" x14ac:dyDescent="0.25">
      <c r="A4396">
        <f t="shared" si="137"/>
        <v>4396</v>
      </c>
      <c r="B4396" t="e">
        <f>IF('Peer Comparison Tool'!$D$11="NR",INDEX('CECL &lt;50B Database'!$A:$A,MATCH(Workings!$A4396,'CECL &lt;50B Database'!$AI:$AI,0)),INDEX('ALLL &lt;50B Database'!$A:$A,MATCH(Workings!$A4396,'ALLL &lt;50B Database'!$AI:$AI,0)))</f>
        <v>#N/A</v>
      </c>
      <c r="C4396" s="3" t="str">
        <f>IFERROR(IFERROR(VLOOKUP($B4396,'CECL &lt;50B Database'!$A:$AA,11,FALSE),VLOOKUP($B4396,'ALLL &lt;50B Database'!$A:$AA,11,FALSE)),"")</f>
        <v/>
      </c>
      <c r="D4396" t="str">
        <f t="shared" si="136"/>
        <v/>
      </c>
    </row>
    <row r="4397" spans="1:4" x14ac:dyDescent="0.25">
      <c r="A4397">
        <f t="shared" si="137"/>
        <v>4397</v>
      </c>
      <c r="B4397" t="e">
        <f>IF('Peer Comparison Tool'!$D$11="NR",INDEX('CECL &lt;50B Database'!$A:$A,MATCH(Workings!$A4397,'CECL &lt;50B Database'!$AI:$AI,0)),INDEX('ALLL &lt;50B Database'!$A:$A,MATCH(Workings!$A4397,'ALLL &lt;50B Database'!$AI:$AI,0)))</f>
        <v>#N/A</v>
      </c>
      <c r="C4397" s="3" t="str">
        <f>IFERROR(IFERROR(VLOOKUP($B4397,'CECL &lt;50B Database'!$A:$AA,11,FALSE),VLOOKUP($B4397,'ALLL &lt;50B Database'!$A:$AA,11,FALSE)),"")</f>
        <v/>
      </c>
      <c r="D4397" t="str">
        <f t="shared" si="136"/>
        <v/>
      </c>
    </row>
    <row r="4398" spans="1:4" x14ac:dyDescent="0.25">
      <c r="A4398">
        <f t="shared" si="137"/>
        <v>4398</v>
      </c>
      <c r="B4398" t="e">
        <f>IF('Peer Comparison Tool'!$D$11="NR",INDEX('CECL &lt;50B Database'!$A:$A,MATCH(Workings!$A4398,'CECL &lt;50B Database'!$AI:$AI,0)),INDEX('ALLL &lt;50B Database'!$A:$A,MATCH(Workings!$A4398,'ALLL &lt;50B Database'!$AI:$AI,0)))</f>
        <v>#N/A</v>
      </c>
      <c r="C4398" s="3" t="str">
        <f>IFERROR(IFERROR(VLOOKUP($B4398,'CECL &lt;50B Database'!$A:$AA,11,FALSE),VLOOKUP($B4398,'ALLL &lt;50B Database'!$A:$AA,11,FALSE)),"")</f>
        <v/>
      </c>
      <c r="D4398" t="str">
        <f t="shared" si="136"/>
        <v/>
      </c>
    </row>
    <row r="4399" spans="1:4" x14ac:dyDescent="0.25">
      <c r="A4399">
        <f t="shared" si="137"/>
        <v>4399</v>
      </c>
      <c r="B4399" t="e">
        <f>IF('Peer Comparison Tool'!$D$11="NR",INDEX('CECL &lt;50B Database'!$A:$A,MATCH(Workings!$A4399,'CECL &lt;50B Database'!$AI:$AI,0)),INDEX('ALLL &lt;50B Database'!$A:$A,MATCH(Workings!$A4399,'ALLL &lt;50B Database'!$AI:$AI,0)))</f>
        <v>#N/A</v>
      </c>
      <c r="C4399" s="3" t="str">
        <f>IFERROR(IFERROR(VLOOKUP($B4399,'CECL &lt;50B Database'!$A:$AA,11,FALSE),VLOOKUP($B4399,'ALLL &lt;50B Database'!$A:$AA,11,FALSE)),"")</f>
        <v/>
      </c>
      <c r="D4399" t="str">
        <f t="shared" si="136"/>
        <v/>
      </c>
    </row>
    <row r="4400" spans="1:4" x14ac:dyDescent="0.25">
      <c r="A4400">
        <f t="shared" si="137"/>
        <v>4400</v>
      </c>
      <c r="B4400" t="e">
        <f>IF('Peer Comparison Tool'!$D$11="NR",INDEX('CECL &lt;50B Database'!$A:$A,MATCH(Workings!$A4400,'CECL &lt;50B Database'!$AI:$AI,0)),INDEX('ALLL &lt;50B Database'!$A:$A,MATCH(Workings!$A4400,'ALLL &lt;50B Database'!$AI:$AI,0)))</f>
        <v>#N/A</v>
      </c>
      <c r="C4400" s="3" t="str">
        <f>IFERROR(IFERROR(VLOOKUP($B4400,'CECL &lt;50B Database'!$A:$AA,11,FALSE),VLOOKUP($B4400,'ALLL &lt;50B Database'!$A:$AA,11,FALSE)),"")</f>
        <v/>
      </c>
      <c r="D4400" t="str">
        <f t="shared" si="136"/>
        <v/>
      </c>
    </row>
    <row r="4401" spans="1:4" x14ac:dyDescent="0.25">
      <c r="A4401">
        <f t="shared" si="137"/>
        <v>4401</v>
      </c>
      <c r="B4401" t="e">
        <f>IF('Peer Comparison Tool'!$D$11="NR",INDEX('CECL &lt;50B Database'!$A:$A,MATCH(Workings!$A4401,'CECL &lt;50B Database'!$AI:$AI,0)),INDEX('ALLL &lt;50B Database'!$A:$A,MATCH(Workings!$A4401,'ALLL &lt;50B Database'!$AI:$AI,0)))</f>
        <v>#N/A</v>
      </c>
      <c r="C4401" s="3" t="str">
        <f>IFERROR(IFERROR(VLOOKUP($B4401,'CECL &lt;50B Database'!$A:$AA,11,FALSE),VLOOKUP($B4401,'ALLL &lt;50B Database'!$A:$AA,11,FALSE)),"")</f>
        <v/>
      </c>
      <c r="D4401" t="str">
        <f t="shared" si="136"/>
        <v/>
      </c>
    </row>
    <row r="4402" spans="1:4" x14ac:dyDescent="0.25">
      <c r="A4402">
        <f t="shared" si="137"/>
        <v>4402</v>
      </c>
      <c r="B4402" t="e">
        <f>IF('Peer Comparison Tool'!$D$11="NR",INDEX('CECL &lt;50B Database'!$A:$A,MATCH(Workings!$A4402,'CECL &lt;50B Database'!$AI:$AI,0)),INDEX('ALLL &lt;50B Database'!$A:$A,MATCH(Workings!$A4402,'ALLL &lt;50B Database'!$AI:$AI,0)))</f>
        <v>#N/A</v>
      </c>
      <c r="C4402" s="3" t="str">
        <f>IFERROR(IFERROR(VLOOKUP($B4402,'CECL &lt;50B Database'!$A:$AA,11,FALSE),VLOOKUP($B4402,'ALLL &lt;50B Database'!$A:$AA,11,FALSE)),"")</f>
        <v/>
      </c>
      <c r="D4402" t="str">
        <f t="shared" si="136"/>
        <v/>
      </c>
    </row>
    <row r="4403" spans="1:4" x14ac:dyDescent="0.25">
      <c r="A4403">
        <f t="shared" si="137"/>
        <v>4403</v>
      </c>
      <c r="B4403" t="e">
        <f>IF('Peer Comparison Tool'!$D$11="NR",INDEX('CECL &lt;50B Database'!$A:$A,MATCH(Workings!$A4403,'CECL &lt;50B Database'!$AI:$AI,0)),INDEX('ALLL &lt;50B Database'!$A:$A,MATCH(Workings!$A4403,'ALLL &lt;50B Database'!$AI:$AI,0)))</f>
        <v>#N/A</v>
      </c>
      <c r="C4403" s="3" t="str">
        <f>IFERROR(IFERROR(VLOOKUP($B4403,'CECL &lt;50B Database'!$A:$AA,11,FALSE),VLOOKUP($B4403,'ALLL &lt;50B Database'!$A:$AA,11,FALSE)),"")</f>
        <v/>
      </c>
      <c r="D4403" t="str">
        <f t="shared" si="136"/>
        <v/>
      </c>
    </row>
    <row r="4404" spans="1:4" x14ac:dyDescent="0.25">
      <c r="A4404">
        <f t="shared" si="137"/>
        <v>4404</v>
      </c>
      <c r="B4404" t="e">
        <f>IF('Peer Comparison Tool'!$D$11="NR",INDEX('CECL &lt;50B Database'!$A:$A,MATCH(Workings!$A4404,'CECL &lt;50B Database'!$AI:$AI,0)),INDEX('ALLL &lt;50B Database'!$A:$A,MATCH(Workings!$A4404,'ALLL &lt;50B Database'!$AI:$AI,0)))</f>
        <v>#N/A</v>
      </c>
      <c r="C4404" s="3" t="str">
        <f>IFERROR(IFERROR(VLOOKUP($B4404,'CECL &lt;50B Database'!$A:$AA,11,FALSE),VLOOKUP($B4404,'ALLL &lt;50B Database'!$A:$AA,11,FALSE)),"")</f>
        <v/>
      </c>
      <c r="D4404" t="str">
        <f t="shared" si="136"/>
        <v/>
      </c>
    </row>
    <row r="4405" spans="1:4" x14ac:dyDescent="0.25">
      <c r="A4405">
        <f t="shared" si="137"/>
        <v>4405</v>
      </c>
      <c r="B4405" t="e">
        <f>IF('Peer Comparison Tool'!$D$11="NR",INDEX('CECL &lt;50B Database'!$A:$A,MATCH(Workings!$A4405,'CECL &lt;50B Database'!$AI:$AI,0)),INDEX('ALLL &lt;50B Database'!$A:$A,MATCH(Workings!$A4405,'ALLL &lt;50B Database'!$AI:$AI,0)))</f>
        <v>#N/A</v>
      </c>
      <c r="C4405" s="3" t="str">
        <f>IFERROR(IFERROR(VLOOKUP($B4405,'CECL &lt;50B Database'!$A:$AA,11,FALSE),VLOOKUP($B4405,'ALLL &lt;50B Database'!$A:$AA,11,FALSE)),"")</f>
        <v/>
      </c>
      <c r="D4405" t="str">
        <f t="shared" si="136"/>
        <v/>
      </c>
    </row>
    <row r="4406" spans="1:4" x14ac:dyDescent="0.25">
      <c r="A4406">
        <f t="shared" si="137"/>
        <v>4406</v>
      </c>
      <c r="B4406" t="e">
        <f>IF('Peer Comparison Tool'!$D$11="NR",INDEX('CECL &lt;50B Database'!$A:$A,MATCH(Workings!$A4406,'CECL &lt;50B Database'!$AI:$AI,0)),INDEX('ALLL &lt;50B Database'!$A:$A,MATCH(Workings!$A4406,'ALLL &lt;50B Database'!$AI:$AI,0)))</f>
        <v>#N/A</v>
      </c>
      <c r="C4406" s="3" t="str">
        <f>IFERROR(IFERROR(VLOOKUP($B4406,'CECL &lt;50B Database'!$A:$AA,11,FALSE),VLOOKUP($B4406,'ALLL &lt;50B Database'!$A:$AA,11,FALSE)),"")</f>
        <v/>
      </c>
      <c r="D4406" t="str">
        <f t="shared" si="136"/>
        <v/>
      </c>
    </row>
    <row r="4407" spans="1:4" x14ac:dyDescent="0.25">
      <c r="A4407">
        <f t="shared" si="137"/>
        <v>4407</v>
      </c>
      <c r="B4407" t="e">
        <f>IF('Peer Comparison Tool'!$D$11="NR",INDEX('CECL &lt;50B Database'!$A:$A,MATCH(Workings!$A4407,'CECL &lt;50B Database'!$AI:$AI,0)),INDEX('ALLL &lt;50B Database'!$A:$A,MATCH(Workings!$A4407,'ALLL &lt;50B Database'!$AI:$AI,0)))</f>
        <v>#N/A</v>
      </c>
      <c r="C4407" s="3" t="str">
        <f>IFERROR(IFERROR(VLOOKUP($B4407,'CECL &lt;50B Database'!$A:$AA,11,FALSE),VLOOKUP($B4407,'ALLL &lt;50B Database'!$A:$AA,11,FALSE)),"")</f>
        <v/>
      </c>
      <c r="D4407" t="str">
        <f t="shared" si="136"/>
        <v/>
      </c>
    </row>
    <row r="4408" spans="1:4" x14ac:dyDescent="0.25">
      <c r="A4408">
        <f t="shared" si="137"/>
        <v>4408</v>
      </c>
      <c r="B4408" t="e">
        <f>IF('Peer Comparison Tool'!$D$11="NR",INDEX('CECL &lt;50B Database'!$A:$A,MATCH(Workings!$A4408,'CECL &lt;50B Database'!$AI:$AI,0)),INDEX('ALLL &lt;50B Database'!$A:$A,MATCH(Workings!$A4408,'ALLL &lt;50B Database'!$AI:$AI,0)))</f>
        <v>#N/A</v>
      </c>
      <c r="C4408" s="3" t="str">
        <f>IFERROR(IFERROR(VLOOKUP($B4408,'CECL &lt;50B Database'!$A:$AA,11,FALSE),VLOOKUP($B4408,'ALLL &lt;50B Database'!$A:$AA,11,FALSE)),"")</f>
        <v/>
      </c>
      <c r="D4408" t="str">
        <f t="shared" si="136"/>
        <v/>
      </c>
    </row>
    <row r="4409" spans="1:4" x14ac:dyDescent="0.25">
      <c r="A4409">
        <f t="shared" si="137"/>
        <v>4409</v>
      </c>
      <c r="B4409" t="e">
        <f>IF('Peer Comparison Tool'!$D$11="NR",INDEX('CECL &lt;50B Database'!$A:$A,MATCH(Workings!$A4409,'CECL &lt;50B Database'!$AI:$AI,0)),INDEX('ALLL &lt;50B Database'!$A:$A,MATCH(Workings!$A4409,'ALLL &lt;50B Database'!$AI:$AI,0)))</f>
        <v>#N/A</v>
      </c>
      <c r="C4409" s="3" t="str">
        <f>IFERROR(IFERROR(VLOOKUP($B4409,'CECL &lt;50B Database'!$A:$AA,11,FALSE),VLOOKUP($B4409,'ALLL &lt;50B Database'!$A:$AA,11,FALSE)),"")</f>
        <v/>
      </c>
      <c r="D4409" t="str">
        <f t="shared" si="136"/>
        <v/>
      </c>
    </row>
    <row r="4410" spans="1:4" x14ac:dyDescent="0.25">
      <c r="A4410">
        <f t="shared" si="137"/>
        <v>4410</v>
      </c>
      <c r="B4410" t="e">
        <f>IF('Peer Comparison Tool'!$D$11="NR",INDEX('CECL &lt;50B Database'!$A:$A,MATCH(Workings!$A4410,'CECL &lt;50B Database'!$AI:$AI,0)),INDEX('ALLL &lt;50B Database'!$A:$A,MATCH(Workings!$A4410,'ALLL &lt;50B Database'!$AI:$AI,0)))</f>
        <v>#N/A</v>
      </c>
      <c r="C4410" s="3" t="str">
        <f>IFERROR(IFERROR(VLOOKUP($B4410,'CECL &lt;50B Database'!$A:$AA,11,FALSE),VLOOKUP($B4410,'ALLL &lt;50B Database'!$A:$AA,11,FALSE)),"")</f>
        <v/>
      </c>
      <c r="D4410" t="str">
        <f t="shared" si="136"/>
        <v/>
      </c>
    </row>
    <row r="4411" spans="1:4" x14ac:dyDescent="0.25">
      <c r="A4411">
        <f t="shared" si="137"/>
        <v>4411</v>
      </c>
      <c r="B4411" t="e">
        <f>IF('Peer Comparison Tool'!$D$11="NR",INDEX('CECL &lt;50B Database'!$A:$A,MATCH(Workings!$A4411,'CECL &lt;50B Database'!$AI:$AI,0)),INDEX('ALLL &lt;50B Database'!$A:$A,MATCH(Workings!$A4411,'ALLL &lt;50B Database'!$AI:$AI,0)))</f>
        <v>#N/A</v>
      </c>
      <c r="C4411" s="3" t="str">
        <f>IFERROR(IFERROR(VLOOKUP($B4411,'CECL &lt;50B Database'!$A:$AA,11,FALSE),VLOOKUP($B4411,'ALLL &lt;50B Database'!$A:$AA,11,FALSE)),"")</f>
        <v/>
      </c>
      <c r="D4411" t="str">
        <f t="shared" si="136"/>
        <v/>
      </c>
    </row>
    <row r="4412" spans="1:4" x14ac:dyDescent="0.25">
      <c r="A4412">
        <f t="shared" si="137"/>
        <v>4412</v>
      </c>
      <c r="B4412" t="e">
        <f>IF('Peer Comparison Tool'!$D$11="NR",INDEX('CECL &lt;50B Database'!$A:$A,MATCH(Workings!$A4412,'CECL &lt;50B Database'!$AI:$AI,0)),INDEX('ALLL &lt;50B Database'!$A:$A,MATCH(Workings!$A4412,'ALLL &lt;50B Database'!$AI:$AI,0)))</f>
        <v>#N/A</v>
      </c>
      <c r="C4412" s="3" t="str">
        <f>IFERROR(IFERROR(VLOOKUP($B4412,'CECL &lt;50B Database'!$A:$AA,11,FALSE),VLOOKUP($B4412,'ALLL &lt;50B Database'!$A:$AA,11,FALSE)),"")</f>
        <v/>
      </c>
      <c r="D4412" t="str">
        <f t="shared" si="136"/>
        <v/>
      </c>
    </row>
    <row r="4413" spans="1:4" x14ac:dyDescent="0.25">
      <c r="A4413">
        <f t="shared" si="137"/>
        <v>4413</v>
      </c>
      <c r="B4413" t="e">
        <f>IF('Peer Comparison Tool'!$D$11="NR",INDEX('CECL &lt;50B Database'!$A:$A,MATCH(Workings!$A4413,'CECL &lt;50B Database'!$AI:$AI,0)),INDEX('ALLL &lt;50B Database'!$A:$A,MATCH(Workings!$A4413,'ALLL &lt;50B Database'!$AI:$AI,0)))</f>
        <v>#N/A</v>
      </c>
      <c r="C4413" s="3" t="str">
        <f>IFERROR(IFERROR(VLOOKUP($B4413,'CECL &lt;50B Database'!$A:$AA,11,FALSE),VLOOKUP($B4413,'ALLL &lt;50B Database'!$A:$AA,11,FALSE)),"")</f>
        <v/>
      </c>
      <c r="D4413" t="str">
        <f t="shared" si="136"/>
        <v/>
      </c>
    </row>
    <row r="4414" spans="1:4" x14ac:dyDescent="0.25">
      <c r="A4414">
        <f t="shared" si="137"/>
        <v>4414</v>
      </c>
      <c r="B4414" t="e">
        <f>IF('Peer Comparison Tool'!$D$11="NR",INDEX('CECL &lt;50B Database'!$A:$A,MATCH(Workings!$A4414,'CECL &lt;50B Database'!$AI:$AI,0)),INDEX('ALLL &lt;50B Database'!$A:$A,MATCH(Workings!$A4414,'ALLL &lt;50B Database'!$AI:$AI,0)))</f>
        <v>#N/A</v>
      </c>
      <c r="C4414" s="3" t="str">
        <f>IFERROR(IFERROR(VLOOKUP($B4414,'CECL &lt;50B Database'!$A:$AA,11,FALSE),VLOOKUP($B4414,'ALLL &lt;50B Database'!$A:$AA,11,FALSE)),"")</f>
        <v/>
      </c>
      <c r="D4414" t="str">
        <f t="shared" si="136"/>
        <v/>
      </c>
    </row>
    <row r="4415" spans="1:4" x14ac:dyDescent="0.25">
      <c r="A4415">
        <f t="shared" si="137"/>
        <v>4415</v>
      </c>
      <c r="B4415" t="e">
        <f>IF('Peer Comparison Tool'!$D$11="NR",INDEX('CECL &lt;50B Database'!$A:$A,MATCH(Workings!$A4415,'CECL &lt;50B Database'!$AI:$AI,0)),INDEX('ALLL &lt;50B Database'!$A:$A,MATCH(Workings!$A4415,'ALLL &lt;50B Database'!$AI:$AI,0)))</f>
        <v>#N/A</v>
      </c>
      <c r="C4415" s="3" t="str">
        <f>IFERROR(IFERROR(VLOOKUP($B4415,'CECL &lt;50B Database'!$A:$AA,11,FALSE),VLOOKUP($B4415,'ALLL &lt;50B Database'!$A:$AA,11,FALSE)),"")</f>
        <v/>
      </c>
      <c r="D4415" t="str">
        <f t="shared" si="136"/>
        <v/>
      </c>
    </row>
    <row r="4416" spans="1:4" x14ac:dyDescent="0.25">
      <c r="A4416">
        <f t="shared" si="137"/>
        <v>4416</v>
      </c>
      <c r="B4416" t="e">
        <f>IF('Peer Comparison Tool'!$D$11="NR",INDEX('CECL &lt;50B Database'!$A:$A,MATCH(Workings!$A4416,'CECL &lt;50B Database'!$AI:$AI,0)),INDEX('ALLL &lt;50B Database'!$A:$A,MATCH(Workings!$A4416,'ALLL &lt;50B Database'!$AI:$AI,0)))</f>
        <v>#N/A</v>
      </c>
      <c r="C4416" s="3" t="str">
        <f>IFERROR(IFERROR(VLOOKUP($B4416,'CECL &lt;50B Database'!$A:$AA,11,FALSE),VLOOKUP($B4416,'ALLL &lt;50B Database'!$A:$AA,11,FALSE)),"")</f>
        <v/>
      </c>
      <c r="D4416" t="str">
        <f t="shared" si="136"/>
        <v/>
      </c>
    </row>
    <row r="4417" spans="1:4" x14ac:dyDescent="0.25">
      <c r="A4417">
        <f t="shared" si="137"/>
        <v>4417</v>
      </c>
      <c r="B4417" t="e">
        <f>IF('Peer Comparison Tool'!$D$11="NR",INDEX('CECL &lt;50B Database'!$A:$A,MATCH(Workings!$A4417,'CECL &lt;50B Database'!$AI:$AI,0)),INDEX('ALLL &lt;50B Database'!$A:$A,MATCH(Workings!$A4417,'ALLL &lt;50B Database'!$AI:$AI,0)))</f>
        <v>#N/A</v>
      </c>
      <c r="C4417" s="3" t="str">
        <f>IFERROR(IFERROR(VLOOKUP($B4417,'CECL &lt;50B Database'!$A:$AA,11,FALSE),VLOOKUP($B4417,'ALLL &lt;50B Database'!$A:$AA,11,FALSE)),"")</f>
        <v/>
      </c>
      <c r="D4417" t="str">
        <f t="shared" si="136"/>
        <v/>
      </c>
    </row>
    <row r="4418" spans="1:4" x14ac:dyDescent="0.25">
      <c r="A4418">
        <f t="shared" si="137"/>
        <v>4418</v>
      </c>
      <c r="B4418" t="e">
        <f>IF('Peer Comparison Tool'!$D$11="NR",INDEX('CECL &lt;50B Database'!$A:$A,MATCH(Workings!$A4418,'CECL &lt;50B Database'!$AI:$AI,0)),INDEX('ALLL &lt;50B Database'!$A:$A,MATCH(Workings!$A4418,'ALLL &lt;50B Database'!$AI:$AI,0)))</f>
        <v>#N/A</v>
      </c>
      <c r="C4418" s="3" t="str">
        <f>IFERROR(IFERROR(VLOOKUP($B4418,'CECL &lt;50B Database'!$A:$AA,11,FALSE),VLOOKUP($B4418,'ALLL &lt;50B Database'!$A:$AA,11,FALSE)),"")</f>
        <v/>
      </c>
      <c r="D4418" t="str">
        <f t="shared" ref="D4418:D4481" si="138">IFERROR(RANK($C4418,$C$1:$C$5000,0),"")</f>
        <v/>
      </c>
    </row>
    <row r="4419" spans="1:4" x14ac:dyDescent="0.25">
      <c r="A4419">
        <f t="shared" si="137"/>
        <v>4419</v>
      </c>
      <c r="B4419" t="e">
        <f>IF('Peer Comparison Tool'!$D$11="NR",INDEX('CECL &lt;50B Database'!$A:$A,MATCH(Workings!$A4419,'CECL &lt;50B Database'!$AI:$AI,0)),INDEX('ALLL &lt;50B Database'!$A:$A,MATCH(Workings!$A4419,'ALLL &lt;50B Database'!$AI:$AI,0)))</f>
        <v>#N/A</v>
      </c>
      <c r="C4419" s="3" t="str">
        <f>IFERROR(IFERROR(VLOOKUP($B4419,'CECL &lt;50B Database'!$A:$AA,11,FALSE),VLOOKUP($B4419,'ALLL &lt;50B Database'!$A:$AA,11,FALSE)),"")</f>
        <v/>
      </c>
      <c r="D4419" t="str">
        <f t="shared" si="138"/>
        <v/>
      </c>
    </row>
    <row r="4420" spans="1:4" x14ac:dyDescent="0.25">
      <c r="A4420">
        <f t="shared" ref="A4420:A4483" si="139">A4419+1</f>
        <v>4420</v>
      </c>
      <c r="B4420" t="e">
        <f>IF('Peer Comparison Tool'!$D$11="NR",INDEX('CECL &lt;50B Database'!$A:$A,MATCH(Workings!$A4420,'CECL &lt;50B Database'!$AI:$AI,0)),INDEX('ALLL &lt;50B Database'!$A:$A,MATCH(Workings!$A4420,'ALLL &lt;50B Database'!$AI:$AI,0)))</f>
        <v>#N/A</v>
      </c>
      <c r="C4420" s="3" t="str">
        <f>IFERROR(IFERROR(VLOOKUP($B4420,'CECL &lt;50B Database'!$A:$AA,11,FALSE),VLOOKUP($B4420,'ALLL &lt;50B Database'!$A:$AA,11,FALSE)),"")</f>
        <v/>
      </c>
      <c r="D4420" t="str">
        <f t="shared" si="138"/>
        <v/>
      </c>
    </row>
    <row r="4421" spans="1:4" x14ac:dyDescent="0.25">
      <c r="A4421">
        <f t="shared" si="139"/>
        <v>4421</v>
      </c>
      <c r="B4421" t="e">
        <f>IF('Peer Comparison Tool'!$D$11="NR",INDEX('CECL &lt;50B Database'!$A:$A,MATCH(Workings!$A4421,'CECL &lt;50B Database'!$AI:$AI,0)),INDEX('ALLL &lt;50B Database'!$A:$A,MATCH(Workings!$A4421,'ALLL &lt;50B Database'!$AI:$AI,0)))</f>
        <v>#N/A</v>
      </c>
      <c r="C4421" s="3" t="str">
        <f>IFERROR(IFERROR(VLOOKUP($B4421,'CECL &lt;50B Database'!$A:$AA,11,FALSE),VLOOKUP($B4421,'ALLL &lt;50B Database'!$A:$AA,11,FALSE)),"")</f>
        <v/>
      </c>
      <c r="D4421" t="str">
        <f t="shared" si="138"/>
        <v/>
      </c>
    </row>
    <row r="4422" spans="1:4" x14ac:dyDescent="0.25">
      <c r="A4422">
        <f t="shared" si="139"/>
        <v>4422</v>
      </c>
      <c r="B4422" t="e">
        <f>IF('Peer Comparison Tool'!$D$11="NR",INDEX('CECL &lt;50B Database'!$A:$A,MATCH(Workings!$A4422,'CECL &lt;50B Database'!$AI:$AI,0)),INDEX('ALLL &lt;50B Database'!$A:$A,MATCH(Workings!$A4422,'ALLL &lt;50B Database'!$AI:$AI,0)))</f>
        <v>#N/A</v>
      </c>
      <c r="C4422" s="3" t="str">
        <f>IFERROR(IFERROR(VLOOKUP($B4422,'CECL &lt;50B Database'!$A:$AA,11,FALSE),VLOOKUP($B4422,'ALLL &lt;50B Database'!$A:$AA,11,FALSE)),"")</f>
        <v/>
      </c>
      <c r="D4422" t="str">
        <f t="shared" si="138"/>
        <v/>
      </c>
    </row>
    <row r="4423" spans="1:4" x14ac:dyDescent="0.25">
      <c r="A4423">
        <f t="shared" si="139"/>
        <v>4423</v>
      </c>
      <c r="B4423" t="e">
        <f>IF('Peer Comparison Tool'!$D$11="NR",INDEX('CECL &lt;50B Database'!$A:$A,MATCH(Workings!$A4423,'CECL &lt;50B Database'!$AI:$AI,0)),INDEX('ALLL &lt;50B Database'!$A:$A,MATCH(Workings!$A4423,'ALLL &lt;50B Database'!$AI:$AI,0)))</f>
        <v>#N/A</v>
      </c>
      <c r="C4423" s="3" t="str">
        <f>IFERROR(IFERROR(VLOOKUP($B4423,'CECL &lt;50B Database'!$A:$AA,11,FALSE),VLOOKUP($B4423,'ALLL &lt;50B Database'!$A:$AA,11,FALSE)),"")</f>
        <v/>
      </c>
      <c r="D4423" t="str">
        <f t="shared" si="138"/>
        <v/>
      </c>
    </row>
    <row r="4424" spans="1:4" x14ac:dyDescent="0.25">
      <c r="A4424">
        <f t="shared" si="139"/>
        <v>4424</v>
      </c>
      <c r="B4424" t="e">
        <f>IF('Peer Comparison Tool'!$D$11="NR",INDEX('CECL &lt;50B Database'!$A:$A,MATCH(Workings!$A4424,'CECL &lt;50B Database'!$AI:$AI,0)),INDEX('ALLL &lt;50B Database'!$A:$A,MATCH(Workings!$A4424,'ALLL &lt;50B Database'!$AI:$AI,0)))</f>
        <v>#N/A</v>
      </c>
      <c r="C4424" s="3" t="str">
        <f>IFERROR(IFERROR(VLOOKUP($B4424,'CECL &lt;50B Database'!$A:$AA,11,FALSE),VLOOKUP($B4424,'ALLL &lt;50B Database'!$A:$AA,11,FALSE)),"")</f>
        <v/>
      </c>
      <c r="D4424" t="str">
        <f t="shared" si="138"/>
        <v/>
      </c>
    </row>
    <row r="4425" spans="1:4" x14ac:dyDescent="0.25">
      <c r="A4425">
        <f t="shared" si="139"/>
        <v>4425</v>
      </c>
      <c r="B4425" t="e">
        <f>IF('Peer Comparison Tool'!$D$11="NR",INDEX('CECL &lt;50B Database'!$A:$A,MATCH(Workings!$A4425,'CECL &lt;50B Database'!$AI:$AI,0)),INDEX('ALLL &lt;50B Database'!$A:$A,MATCH(Workings!$A4425,'ALLL &lt;50B Database'!$AI:$AI,0)))</f>
        <v>#N/A</v>
      </c>
      <c r="C4425" s="3" t="str">
        <f>IFERROR(IFERROR(VLOOKUP($B4425,'CECL &lt;50B Database'!$A:$AA,11,FALSE),VLOOKUP($B4425,'ALLL &lt;50B Database'!$A:$AA,11,FALSE)),"")</f>
        <v/>
      </c>
      <c r="D4425" t="str">
        <f t="shared" si="138"/>
        <v/>
      </c>
    </row>
    <row r="4426" spans="1:4" x14ac:dyDescent="0.25">
      <c r="A4426">
        <f t="shared" si="139"/>
        <v>4426</v>
      </c>
      <c r="B4426" t="e">
        <f>IF('Peer Comparison Tool'!$D$11="NR",INDEX('CECL &lt;50B Database'!$A:$A,MATCH(Workings!$A4426,'CECL &lt;50B Database'!$AI:$AI,0)),INDEX('ALLL &lt;50B Database'!$A:$A,MATCH(Workings!$A4426,'ALLL &lt;50B Database'!$AI:$AI,0)))</f>
        <v>#N/A</v>
      </c>
      <c r="C4426" s="3" t="str">
        <f>IFERROR(IFERROR(VLOOKUP($B4426,'CECL &lt;50B Database'!$A:$AA,11,FALSE),VLOOKUP($B4426,'ALLL &lt;50B Database'!$A:$AA,11,FALSE)),"")</f>
        <v/>
      </c>
      <c r="D4426" t="str">
        <f t="shared" si="138"/>
        <v/>
      </c>
    </row>
    <row r="4427" spans="1:4" x14ac:dyDescent="0.25">
      <c r="A4427">
        <f t="shared" si="139"/>
        <v>4427</v>
      </c>
      <c r="B4427" t="e">
        <f>IF('Peer Comparison Tool'!$D$11="NR",INDEX('CECL &lt;50B Database'!$A:$A,MATCH(Workings!$A4427,'CECL &lt;50B Database'!$AI:$AI,0)),INDEX('ALLL &lt;50B Database'!$A:$A,MATCH(Workings!$A4427,'ALLL &lt;50B Database'!$AI:$AI,0)))</f>
        <v>#N/A</v>
      </c>
      <c r="C4427" s="3" t="str">
        <f>IFERROR(IFERROR(VLOOKUP($B4427,'CECL &lt;50B Database'!$A:$AA,11,FALSE),VLOOKUP($B4427,'ALLL &lt;50B Database'!$A:$AA,11,FALSE)),"")</f>
        <v/>
      </c>
      <c r="D4427" t="str">
        <f t="shared" si="138"/>
        <v/>
      </c>
    </row>
    <row r="4428" spans="1:4" x14ac:dyDescent="0.25">
      <c r="A4428">
        <f t="shared" si="139"/>
        <v>4428</v>
      </c>
      <c r="B4428" t="e">
        <f>IF('Peer Comparison Tool'!$D$11="NR",INDEX('CECL &lt;50B Database'!$A:$A,MATCH(Workings!$A4428,'CECL &lt;50B Database'!$AI:$AI,0)),INDEX('ALLL &lt;50B Database'!$A:$A,MATCH(Workings!$A4428,'ALLL &lt;50B Database'!$AI:$AI,0)))</f>
        <v>#N/A</v>
      </c>
      <c r="C4428" s="3" t="str">
        <f>IFERROR(IFERROR(VLOOKUP($B4428,'CECL &lt;50B Database'!$A:$AA,11,FALSE),VLOOKUP($B4428,'ALLL &lt;50B Database'!$A:$AA,11,FALSE)),"")</f>
        <v/>
      </c>
      <c r="D4428" t="str">
        <f t="shared" si="138"/>
        <v/>
      </c>
    </row>
    <row r="4429" spans="1:4" x14ac:dyDescent="0.25">
      <c r="A4429">
        <f t="shared" si="139"/>
        <v>4429</v>
      </c>
      <c r="B4429" t="e">
        <f>IF('Peer Comparison Tool'!$D$11="NR",INDEX('CECL &lt;50B Database'!$A:$A,MATCH(Workings!$A4429,'CECL &lt;50B Database'!$AI:$AI,0)),INDEX('ALLL &lt;50B Database'!$A:$A,MATCH(Workings!$A4429,'ALLL &lt;50B Database'!$AI:$AI,0)))</f>
        <v>#N/A</v>
      </c>
      <c r="C4429" s="3" t="str">
        <f>IFERROR(IFERROR(VLOOKUP($B4429,'CECL &lt;50B Database'!$A:$AA,11,FALSE),VLOOKUP($B4429,'ALLL &lt;50B Database'!$A:$AA,11,FALSE)),"")</f>
        <v/>
      </c>
      <c r="D4429" t="str">
        <f t="shared" si="138"/>
        <v/>
      </c>
    </row>
    <row r="4430" spans="1:4" x14ac:dyDescent="0.25">
      <c r="A4430">
        <f t="shared" si="139"/>
        <v>4430</v>
      </c>
      <c r="B4430" t="e">
        <f>IF('Peer Comparison Tool'!$D$11="NR",INDEX('CECL &lt;50B Database'!$A:$A,MATCH(Workings!$A4430,'CECL &lt;50B Database'!$AI:$AI,0)),INDEX('ALLL &lt;50B Database'!$A:$A,MATCH(Workings!$A4430,'ALLL &lt;50B Database'!$AI:$AI,0)))</f>
        <v>#N/A</v>
      </c>
      <c r="C4430" s="3" t="str">
        <f>IFERROR(IFERROR(VLOOKUP($B4430,'CECL &lt;50B Database'!$A:$AA,11,FALSE),VLOOKUP($B4430,'ALLL &lt;50B Database'!$A:$AA,11,FALSE)),"")</f>
        <v/>
      </c>
      <c r="D4430" t="str">
        <f t="shared" si="138"/>
        <v/>
      </c>
    </row>
    <row r="4431" spans="1:4" x14ac:dyDescent="0.25">
      <c r="A4431">
        <f t="shared" si="139"/>
        <v>4431</v>
      </c>
      <c r="B4431" t="e">
        <f>IF('Peer Comparison Tool'!$D$11="NR",INDEX('CECL &lt;50B Database'!$A:$A,MATCH(Workings!$A4431,'CECL &lt;50B Database'!$AI:$AI,0)),INDEX('ALLL &lt;50B Database'!$A:$A,MATCH(Workings!$A4431,'ALLL &lt;50B Database'!$AI:$AI,0)))</f>
        <v>#N/A</v>
      </c>
      <c r="C4431" s="3" t="str">
        <f>IFERROR(IFERROR(VLOOKUP($B4431,'CECL &lt;50B Database'!$A:$AA,11,FALSE),VLOOKUP($B4431,'ALLL &lt;50B Database'!$A:$AA,11,FALSE)),"")</f>
        <v/>
      </c>
      <c r="D4431" t="str">
        <f t="shared" si="138"/>
        <v/>
      </c>
    </row>
    <row r="4432" spans="1:4" x14ac:dyDescent="0.25">
      <c r="A4432">
        <f t="shared" si="139"/>
        <v>4432</v>
      </c>
      <c r="B4432" t="e">
        <f>IF('Peer Comparison Tool'!$D$11="NR",INDEX('CECL &lt;50B Database'!$A:$A,MATCH(Workings!$A4432,'CECL &lt;50B Database'!$AI:$AI,0)),INDEX('ALLL &lt;50B Database'!$A:$A,MATCH(Workings!$A4432,'ALLL &lt;50B Database'!$AI:$AI,0)))</f>
        <v>#N/A</v>
      </c>
      <c r="C4432" s="3" t="str">
        <f>IFERROR(IFERROR(VLOOKUP($B4432,'CECL &lt;50B Database'!$A:$AA,11,FALSE),VLOOKUP($B4432,'ALLL &lt;50B Database'!$A:$AA,11,FALSE)),"")</f>
        <v/>
      </c>
      <c r="D4432" t="str">
        <f t="shared" si="138"/>
        <v/>
      </c>
    </row>
    <row r="4433" spans="1:4" x14ac:dyDescent="0.25">
      <c r="A4433">
        <f t="shared" si="139"/>
        <v>4433</v>
      </c>
      <c r="B4433" t="e">
        <f>IF('Peer Comparison Tool'!$D$11="NR",INDEX('CECL &lt;50B Database'!$A:$A,MATCH(Workings!$A4433,'CECL &lt;50B Database'!$AI:$AI,0)),INDEX('ALLL &lt;50B Database'!$A:$A,MATCH(Workings!$A4433,'ALLL &lt;50B Database'!$AI:$AI,0)))</f>
        <v>#N/A</v>
      </c>
      <c r="C4433" s="3" t="str">
        <f>IFERROR(IFERROR(VLOOKUP($B4433,'CECL &lt;50B Database'!$A:$AA,11,FALSE),VLOOKUP($B4433,'ALLL &lt;50B Database'!$A:$AA,11,FALSE)),"")</f>
        <v/>
      </c>
      <c r="D4433" t="str">
        <f t="shared" si="138"/>
        <v/>
      </c>
    </row>
    <row r="4434" spans="1:4" x14ac:dyDescent="0.25">
      <c r="A4434">
        <f t="shared" si="139"/>
        <v>4434</v>
      </c>
      <c r="B4434" t="e">
        <f>IF('Peer Comparison Tool'!$D$11="NR",INDEX('CECL &lt;50B Database'!$A:$A,MATCH(Workings!$A4434,'CECL &lt;50B Database'!$AI:$AI,0)),INDEX('ALLL &lt;50B Database'!$A:$A,MATCH(Workings!$A4434,'ALLL &lt;50B Database'!$AI:$AI,0)))</f>
        <v>#N/A</v>
      </c>
      <c r="C4434" s="3" t="str">
        <f>IFERROR(IFERROR(VLOOKUP($B4434,'CECL &lt;50B Database'!$A:$AA,11,FALSE),VLOOKUP($B4434,'ALLL &lt;50B Database'!$A:$AA,11,FALSE)),"")</f>
        <v/>
      </c>
      <c r="D4434" t="str">
        <f t="shared" si="138"/>
        <v/>
      </c>
    </row>
    <row r="4435" spans="1:4" x14ac:dyDescent="0.25">
      <c r="A4435">
        <f t="shared" si="139"/>
        <v>4435</v>
      </c>
      <c r="B4435" t="e">
        <f>IF('Peer Comparison Tool'!$D$11="NR",INDEX('CECL &lt;50B Database'!$A:$A,MATCH(Workings!$A4435,'CECL &lt;50B Database'!$AI:$AI,0)),INDEX('ALLL &lt;50B Database'!$A:$A,MATCH(Workings!$A4435,'ALLL &lt;50B Database'!$AI:$AI,0)))</f>
        <v>#N/A</v>
      </c>
      <c r="C4435" s="3" t="str">
        <f>IFERROR(IFERROR(VLOOKUP($B4435,'CECL &lt;50B Database'!$A:$AA,11,FALSE),VLOOKUP($B4435,'ALLL &lt;50B Database'!$A:$AA,11,FALSE)),"")</f>
        <v/>
      </c>
      <c r="D4435" t="str">
        <f t="shared" si="138"/>
        <v/>
      </c>
    </row>
    <row r="4436" spans="1:4" x14ac:dyDescent="0.25">
      <c r="A4436">
        <f t="shared" si="139"/>
        <v>4436</v>
      </c>
      <c r="B4436" t="e">
        <f>IF('Peer Comparison Tool'!$D$11="NR",INDEX('CECL &lt;50B Database'!$A:$A,MATCH(Workings!$A4436,'CECL &lt;50B Database'!$AI:$AI,0)),INDEX('ALLL &lt;50B Database'!$A:$A,MATCH(Workings!$A4436,'ALLL &lt;50B Database'!$AI:$AI,0)))</f>
        <v>#N/A</v>
      </c>
      <c r="C4436" s="3" t="str">
        <f>IFERROR(IFERROR(VLOOKUP($B4436,'CECL &lt;50B Database'!$A:$AA,11,FALSE),VLOOKUP($B4436,'ALLL &lt;50B Database'!$A:$AA,11,FALSE)),"")</f>
        <v/>
      </c>
      <c r="D4436" t="str">
        <f t="shared" si="138"/>
        <v/>
      </c>
    </row>
    <row r="4437" spans="1:4" x14ac:dyDescent="0.25">
      <c r="A4437">
        <f t="shared" si="139"/>
        <v>4437</v>
      </c>
      <c r="B4437" t="e">
        <f>IF('Peer Comparison Tool'!$D$11="NR",INDEX('CECL &lt;50B Database'!$A:$A,MATCH(Workings!$A4437,'CECL &lt;50B Database'!$AI:$AI,0)),INDEX('ALLL &lt;50B Database'!$A:$A,MATCH(Workings!$A4437,'ALLL &lt;50B Database'!$AI:$AI,0)))</f>
        <v>#N/A</v>
      </c>
      <c r="C4437" s="3" t="str">
        <f>IFERROR(IFERROR(VLOOKUP($B4437,'CECL &lt;50B Database'!$A:$AA,11,FALSE),VLOOKUP($B4437,'ALLL &lt;50B Database'!$A:$AA,11,FALSE)),"")</f>
        <v/>
      </c>
      <c r="D4437" t="str">
        <f t="shared" si="138"/>
        <v/>
      </c>
    </row>
    <row r="4438" spans="1:4" x14ac:dyDescent="0.25">
      <c r="A4438">
        <f t="shared" si="139"/>
        <v>4438</v>
      </c>
      <c r="B4438" t="e">
        <f>IF('Peer Comparison Tool'!$D$11="NR",INDEX('CECL &lt;50B Database'!$A:$A,MATCH(Workings!$A4438,'CECL &lt;50B Database'!$AI:$AI,0)),INDEX('ALLL &lt;50B Database'!$A:$A,MATCH(Workings!$A4438,'ALLL &lt;50B Database'!$AI:$AI,0)))</f>
        <v>#N/A</v>
      </c>
      <c r="C4438" s="3" t="str">
        <f>IFERROR(IFERROR(VLOOKUP($B4438,'CECL &lt;50B Database'!$A:$AA,11,FALSE),VLOOKUP($B4438,'ALLL &lt;50B Database'!$A:$AA,11,FALSE)),"")</f>
        <v/>
      </c>
      <c r="D4438" t="str">
        <f t="shared" si="138"/>
        <v/>
      </c>
    </row>
    <row r="4439" spans="1:4" x14ac:dyDescent="0.25">
      <c r="A4439">
        <f t="shared" si="139"/>
        <v>4439</v>
      </c>
      <c r="B4439" t="e">
        <f>IF('Peer Comparison Tool'!$D$11="NR",INDEX('CECL &lt;50B Database'!$A:$A,MATCH(Workings!$A4439,'CECL &lt;50B Database'!$AI:$AI,0)),INDEX('ALLL &lt;50B Database'!$A:$A,MATCH(Workings!$A4439,'ALLL &lt;50B Database'!$AI:$AI,0)))</f>
        <v>#N/A</v>
      </c>
      <c r="C4439" s="3" t="str">
        <f>IFERROR(IFERROR(VLOOKUP($B4439,'CECL &lt;50B Database'!$A:$AA,11,FALSE),VLOOKUP($B4439,'ALLL &lt;50B Database'!$A:$AA,11,FALSE)),"")</f>
        <v/>
      </c>
      <c r="D4439" t="str">
        <f t="shared" si="138"/>
        <v/>
      </c>
    </row>
    <row r="4440" spans="1:4" x14ac:dyDescent="0.25">
      <c r="A4440">
        <f t="shared" si="139"/>
        <v>4440</v>
      </c>
      <c r="B4440" t="e">
        <f>IF('Peer Comparison Tool'!$D$11="NR",INDEX('CECL &lt;50B Database'!$A:$A,MATCH(Workings!$A4440,'CECL &lt;50B Database'!$AI:$AI,0)),INDEX('ALLL &lt;50B Database'!$A:$A,MATCH(Workings!$A4440,'ALLL &lt;50B Database'!$AI:$AI,0)))</f>
        <v>#N/A</v>
      </c>
      <c r="C4440" s="3" t="str">
        <f>IFERROR(IFERROR(VLOOKUP($B4440,'CECL &lt;50B Database'!$A:$AA,11,FALSE),VLOOKUP($B4440,'ALLL &lt;50B Database'!$A:$AA,11,FALSE)),"")</f>
        <v/>
      </c>
      <c r="D4440" t="str">
        <f t="shared" si="138"/>
        <v/>
      </c>
    </row>
    <row r="4441" spans="1:4" x14ac:dyDescent="0.25">
      <c r="A4441">
        <f t="shared" si="139"/>
        <v>4441</v>
      </c>
      <c r="B4441" t="e">
        <f>IF('Peer Comparison Tool'!$D$11="NR",INDEX('CECL &lt;50B Database'!$A:$A,MATCH(Workings!$A4441,'CECL &lt;50B Database'!$AI:$AI,0)),INDEX('ALLL &lt;50B Database'!$A:$A,MATCH(Workings!$A4441,'ALLL &lt;50B Database'!$AI:$AI,0)))</f>
        <v>#N/A</v>
      </c>
      <c r="C4441" s="3" t="str">
        <f>IFERROR(IFERROR(VLOOKUP($B4441,'CECL &lt;50B Database'!$A:$AA,11,FALSE),VLOOKUP($B4441,'ALLL &lt;50B Database'!$A:$AA,11,FALSE)),"")</f>
        <v/>
      </c>
      <c r="D4441" t="str">
        <f t="shared" si="138"/>
        <v/>
      </c>
    </row>
    <row r="4442" spans="1:4" x14ac:dyDescent="0.25">
      <c r="A4442">
        <f t="shared" si="139"/>
        <v>4442</v>
      </c>
      <c r="B4442" t="e">
        <f>IF('Peer Comparison Tool'!$D$11="NR",INDEX('CECL &lt;50B Database'!$A:$A,MATCH(Workings!$A4442,'CECL &lt;50B Database'!$AI:$AI,0)),INDEX('ALLL &lt;50B Database'!$A:$A,MATCH(Workings!$A4442,'ALLL &lt;50B Database'!$AI:$AI,0)))</f>
        <v>#N/A</v>
      </c>
      <c r="C4442" s="3" t="str">
        <f>IFERROR(IFERROR(VLOOKUP($B4442,'CECL &lt;50B Database'!$A:$AA,11,FALSE),VLOOKUP($B4442,'ALLL &lt;50B Database'!$A:$AA,11,FALSE)),"")</f>
        <v/>
      </c>
      <c r="D4442" t="str">
        <f t="shared" si="138"/>
        <v/>
      </c>
    </row>
    <row r="4443" spans="1:4" x14ac:dyDescent="0.25">
      <c r="A4443">
        <f t="shared" si="139"/>
        <v>4443</v>
      </c>
      <c r="B4443" t="e">
        <f>IF('Peer Comparison Tool'!$D$11="NR",INDEX('CECL &lt;50B Database'!$A:$A,MATCH(Workings!$A4443,'CECL &lt;50B Database'!$AI:$AI,0)),INDEX('ALLL &lt;50B Database'!$A:$A,MATCH(Workings!$A4443,'ALLL &lt;50B Database'!$AI:$AI,0)))</f>
        <v>#N/A</v>
      </c>
      <c r="C4443" s="3" t="str">
        <f>IFERROR(IFERROR(VLOOKUP($B4443,'CECL &lt;50B Database'!$A:$AA,11,FALSE),VLOOKUP($B4443,'ALLL &lt;50B Database'!$A:$AA,11,FALSE)),"")</f>
        <v/>
      </c>
      <c r="D4443" t="str">
        <f t="shared" si="138"/>
        <v/>
      </c>
    </row>
    <row r="4444" spans="1:4" x14ac:dyDescent="0.25">
      <c r="A4444">
        <f t="shared" si="139"/>
        <v>4444</v>
      </c>
      <c r="B4444" t="e">
        <f>IF('Peer Comparison Tool'!$D$11="NR",INDEX('CECL &lt;50B Database'!$A:$A,MATCH(Workings!$A4444,'CECL &lt;50B Database'!$AI:$AI,0)),INDEX('ALLL &lt;50B Database'!$A:$A,MATCH(Workings!$A4444,'ALLL &lt;50B Database'!$AI:$AI,0)))</f>
        <v>#N/A</v>
      </c>
      <c r="C4444" s="3" t="str">
        <f>IFERROR(IFERROR(VLOOKUP($B4444,'CECL &lt;50B Database'!$A:$AA,11,FALSE),VLOOKUP($B4444,'ALLL &lt;50B Database'!$A:$AA,11,FALSE)),"")</f>
        <v/>
      </c>
      <c r="D4444" t="str">
        <f t="shared" si="138"/>
        <v/>
      </c>
    </row>
    <row r="4445" spans="1:4" x14ac:dyDescent="0.25">
      <c r="A4445">
        <f t="shared" si="139"/>
        <v>4445</v>
      </c>
      <c r="B4445" t="e">
        <f>IF('Peer Comparison Tool'!$D$11="NR",INDEX('CECL &lt;50B Database'!$A:$A,MATCH(Workings!$A4445,'CECL &lt;50B Database'!$AI:$AI,0)),INDEX('ALLL &lt;50B Database'!$A:$A,MATCH(Workings!$A4445,'ALLL &lt;50B Database'!$AI:$AI,0)))</f>
        <v>#N/A</v>
      </c>
      <c r="C4445" s="3" t="str">
        <f>IFERROR(IFERROR(VLOOKUP($B4445,'CECL &lt;50B Database'!$A:$AA,11,FALSE),VLOOKUP($B4445,'ALLL &lt;50B Database'!$A:$AA,11,FALSE)),"")</f>
        <v/>
      </c>
      <c r="D4445" t="str">
        <f t="shared" si="138"/>
        <v/>
      </c>
    </row>
    <row r="4446" spans="1:4" x14ac:dyDescent="0.25">
      <c r="A4446">
        <f t="shared" si="139"/>
        <v>4446</v>
      </c>
      <c r="B4446" t="e">
        <f>IF('Peer Comparison Tool'!$D$11="NR",INDEX('CECL &lt;50B Database'!$A:$A,MATCH(Workings!$A4446,'CECL &lt;50B Database'!$AI:$AI,0)),INDEX('ALLL &lt;50B Database'!$A:$A,MATCH(Workings!$A4446,'ALLL &lt;50B Database'!$AI:$AI,0)))</f>
        <v>#N/A</v>
      </c>
      <c r="C4446" s="3" t="str">
        <f>IFERROR(IFERROR(VLOOKUP($B4446,'CECL &lt;50B Database'!$A:$AA,11,FALSE),VLOOKUP($B4446,'ALLL &lt;50B Database'!$A:$AA,11,FALSE)),"")</f>
        <v/>
      </c>
      <c r="D4446" t="str">
        <f t="shared" si="138"/>
        <v/>
      </c>
    </row>
    <row r="4447" spans="1:4" x14ac:dyDescent="0.25">
      <c r="A4447">
        <f t="shared" si="139"/>
        <v>4447</v>
      </c>
      <c r="B4447" t="e">
        <f>IF('Peer Comparison Tool'!$D$11="NR",INDEX('CECL &lt;50B Database'!$A:$A,MATCH(Workings!$A4447,'CECL &lt;50B Database'!$AI:$AI,0)),INDEX('ALLL &lt;50B Database'!$A:$A,MATCH(Workings!$A4447,'ALLL &lt;50B Database'!$AI:$AI,0)))</f>
        <v>#N/A</v>
      </c>
      <c r="C4447" s="3" t="str">
        <f>IFERROR(IFERROR(VLOOKUP($B4447,'CECL &lt;50B Database'!$A:$AA,11,FALSE),VLOOKUP($B4447,'ALLL &lt;50B Database'!$A:$AA,11,FALSE)),"")</f>
        <v/>
      </c>
      <c r="D4447" t="str">
        <f t="shared" si="138"/>
        <v/>
      </c>
    </row>
    <row r="4448" spans="1:4" x14ac:dyDescent="0.25">
      <c r="A4448">
        <f t="shared" si="139"/>
        <v>4448</v>
      </c>
      <c r="B4448" t="e">
        <f>IF('Peer Comparison Tool'!$D$11="NR",INDEX('CECL &lt;50B Database'!$A:$A,MATCH(Workings!$A4448,'CECL &lt;50B Database'!$AI:$AI,0)),INDEX('ALLL &lt;50B Database'!$A:$A,MATCH(Workings!$A4448,'ALLL &lt;50B Database'!$AI:$AI,0)))</f>
        <v>#N/A</v>
      </c>
      <c r="C4448" s="3" t="str">
        <f>IFERROR(IFERROR(VLOOKUP($B4448,'CECL &lt;50B Database'!$A:$AA,11,FALSE),VLOOKUP($B4448,'ALLL &lt;50B Database'!$A:$AA,11,FALSE)),"")</f>
        <v/>
      </c>
      <c r="D4448" t="str">
        <f t="shared" si="138"/>
        <v/>
      </c>
    </row>
    <row r="4449" spans="1:4" x14ac:dyDescent="0.25">
      <c r="A4449">
        <f t="shared" si="139"/>
        <v>4449</v>
      </c>
      <c r="B4449" t="e">
        <f>IF('Peer Comparison Tool'!$D$11="NR",INDEX('CECL &lt;50B Database'!$A:$A,MATCH(Workings!$A4449,'CECL &lt;50B Database'!$AI:$AI,0)),INDEX('ALLL &lt;50B Database'!$A:$A,MATCH(Workings!$A4449,'ALLL &lt;50B Database'!$AI:$AI,0)))</f>
        <v>#N/A</v>
      </c>
      <c r="C4449" s="3" t="str">
        <f>IFERROR(IFERROR(VLOOKUP($B4449,'CECL &lt;50B Database'!$A:$AA,11,FALSE),VLOOKUP($B4449,'ALLL &lt;50B Database'!$A:$AA,11,FALSE)),"")</f>
        <v/>
      </c>
      <c r="D4449" t="str">
        <f t="shared" si="138"/>
        <v/>
      </c>
    </row>
    <row r="4450" spans="1:4" x14ac:dyDescent="0.25">
      <c r="A4450">
        <f t="shared" si="139"/>
        <v>4450</v>
      </c>
      <c r="B4450" t="e">
        <f>IF('Peer Comparison Tool'!$D$11="NR",INDEX('CECL &lt;50B Database'!$A:$A,MATCH(Workings!$A4450,'CECL &lt;50B Database'!$AI:$AI,0)),INDEX('ALLL &lt;50B Database'!$A:$A,MATCH(Workings!$A4450,'ALLL &lt;50B Database'!$AI:$AI,0)))</f>
        <v>#N/A</v>
      </c>
      <c r="C4450" s="3" t="str">
        <f>IFERROR(IFERROR(VLOOKUP($B4450,'CECL &lt;50B Database'!$A:$AA,11,FALSE),VLOOKUP($B4450,'ALLL &lt;50B Database'!$A:$AA,11,FALSE)),"")</f>
        <v/>
      </c>
      <c r="D4450" t="str">
        <f t="shared" si="138"/>
        <v/>
      </c>
    </row>
    <row r="4451" spans="1:4" x14ac:dyDescent="0.25">
      <c r="A4451">
        <f t="shared" si="139"/>
        <v>4451</v>
      </c>
      <c r="B4451" t="e">
        <f>IF('Peer Comparison Tool'!$D$11="NR",INDEX('CECL &lt;50B Database'!$A:$A,MATCH(Workings!$A4451,'CECL &lt;50B Database'!$AI:$AI,0)),INDEX('ALLL &lt;50B Database'!$A:$A,MATCH(Workings!$A4451,'ALLL &lt;50B Database'!$AI:$AI,0)))</f>
        <v>#N/A</v>
      </c>
      <c r="C4451" s="3" t="str">
        <f>IFERROR(IFERROR(VLOOKUP($B4451,'CECL &lt;50B Database'!$A:$AA,11,FALSE),VLOOKUP($B4451,'ALLL &lt;50B Database'!$A:$AA,11,FALSE)),"")</f>
        <v/>
      </c>
      <c r="D4451" t="str">
        <f t="shared" si="138"/>
        <v/>
      </c>
    </row>
    <row r="4452" spans="1:4" x14ac:dyDescent="0.25">
      <c r="A4452">
        <f t="shared" si="139"/>
        <v>4452</v>
      </c>
      <c r="B4452" t="e">
        <f>IF('Peer Comparison Tool'!$D$11="NR",INDEX('CECL &lt;50B Database'!$A:$A,MATCH(Workings!$A4452,'CECL &lt;50B Database'!$AI:$AI,0)),INDEX('ALLL &lt;50B Database'!$A:$A,MATCH(Workings!$A4452,'ALLL &lt;50B Database'!$AI:$AI,0)))</f>
        <v>#N/A</v>
      </c>
      <c r="C4452" s="3" t="str">
        <f>IFERROR(IFERROR(VLOOKUP($B4452,'CECL &lt;50B Database'!$A:$AA,11,FALSE),VLOOKUP($B4452,'ALLL &lt;50B Database'!$A:$AA,11,FALSE)),"")</f>
        <v/>
      </c>
      <c r="D4452" t="str">
        <f t="shared" si="138"/>
        <v/>
      </c>
    </row>
    <row r="4453" spans="1:4" x14ac:dyDescent="0.25">
      <c r="A4453">
        <f t="shared" si="139"/>
        <v>4453</v>
      </c>
      <c r="B4453" t="e">
        <f>IF('Peer Comparison Tool'!$D$11="NR",INDEX('CECL &lt;50B Database'!$A:$A,MATCH(Workings!$A4453,'CECL &lt;50B Database'!$AI:$AI,0)),INDEX('ALLL &lt;50B Database'!$A:$A,MATCH(Workings!$A4453,'ALLL &lt;50B Database'!$AI:$AI,0)))</f>
        <v>#N/A</v>
      </c>
      <c r="C4453" s="3" t="str">
        <f>IFERROR(IFERROR(VLOOKUP($B4453,'CECL &lt;50B Database'!$A:$AA,11,FALSE),VLOOKUP($B4453,'ALLL &lt;50B Database'!$A:$AA,11,FALSE)),"")</f>
        <v/>
      </c>
      <c r="D4453" t="str">
        <f t="shared" si="138"/>
        <v/>
      </c>
    </row>
    <row r="4454" spans="1:4" x14ac:dyDescent="0.25">
      <c r="A4454">
        <f t="shared" si="139"/>
        <v>4454</v>
      </c>
      <c r="B4454" t="e">
        <f>IF('Peer Comparison Tool'!$D$11="NR",INDEX('CECL &lt;50B Database'!$A:$A,MATCH(Workings!$A4454,'CECL &lt;50B Database'!$AI:$AI,0)),INDEX('ALLL &lt;50B Database'!$A:$A,MATCH(Workings!$A4454,'ALLL &lt;50B Database'!$AI:$AI,0)))</f>
        <v>#N/A</v>
      </c>
      <c r="C4454" s="3" t="str">
        <f>IFERROR(IFERROR(VLOOKUP($B4454,'CECL &lt;50B Database'!$A:$AA,11,FALSE),VLOOKUP($B4454,'ALLL &lt;50B Database'!$A:$AA,11,FALSE)),"")</f>
        <v/>
      </c>
      <c r="D4454" t="str">
        <f t="shared" si="138"/>
        <v/>
      </c>
    </row>
    <row r="4455" spans="1:4" x14ac:dyDescent="0.25">
      <c r="A4455">
        <f t="shared" si="139"/>
        <v>4455</v>
      </c>
      <c r="B4455" t="e">
        <f>IF('Peer Comparison Tool'!$D$11="NR",INDEX('CECL &lt;50B Database'!$A:$A,MATCH(Workings!$A4455,'CECL &lt;50B Database'!$AI:$AI,0)),INDEX('ALLL &lt;50B Database'!$A:$A,MATCH(Workings!$A4455,'ALLL &lt;50B Database'!$AI:$AI,0)))</f>
        <v>#N/A</v>
      </c>
      <c r="C4455" s="3" t="str">
        <f>IFERROR(IFERROR(VLOOKUP($B4455,'CECL &lt;50B Database'!$A:$AA,11,FALSE),VLOOKUP($B4455,'ALLL &lt;50B Database'!$A:$AA,11,FALSE)),"")</f>
        <v/>
      </c>
      <c r="D4455" t="str">
        <f t="shared" si="138"/>
        <v/>
      </c>
    </row>
    <row r="4456" spans="1:4" x14ac:dyDescent="0.25">
      <c r="A4456">
        <f t="shared" si="139"/>
        <v>4456</v>
      </c>
      <c r="B4456" t="e">
        <f>IF('Peer Comparison Tool'!$D$11="NR",INDEX('CECL &lt;50B Database'!$A:$A,MATCH(Workings!$A4456,'CECL &lt;50B Database'!$AI:$AI,0)),INDEX('ALLL &lt;50B Database'!$A:$A,MATCH(Workings!$A4456,'ALLL &lt;50B Database'!$AI:$AI,0)))</f>
        <v>#N/A</v>
      </c>
      <c r="C4456" s="3" t="str">
        <f>IFERROR(IFERROR(VLOOKUP($B4456,'CECL &lt;50B Database'!$A:$AA,11,FALSE),VLOOKUP($B4456,'ALLL &lt;50B Database'!$A:$AA,11,FALSE)),"")</f>
        <v/>
      </c>
      <c r="D4456" t="str">
        <f t="shared" si="138"/>
        <v/>
      </c>
    </row>
    <row r="4457" spans="1:4" x14ac:dyDescent="0.25">
      <c r="A4457">
        <f t="shared" si="139"/>
        <v>4457</v>
      </c>
      <c r="B4457" t="e">
        <f>IF('Peer Comparison Tool'!$D$11="NR",INDEX('CECL &lt;50B Database'!$A:$A,MATCH(Workings!$A4457,'CECL &lt;50B Database'!$AI:$AI,0)),INDEX('ALLL &lt;50B Database'!$A:$A,MATCH(Workings!$A4457,'ALLL &lt;50B Database'!$AI:$AI,0)))</f>
        <v>#N/A</v>
      </c>
      <c r="C4457" s="3" t="str">
        <f>IFERROR(IFERROR(VLOOKUP($B4457,'CECL &lt;50B Database'!$A:$AA,11,FALSE),VLOOKUP($B4457,'ALLL &lt;50B Database'!$A:$AA,11,FALSE)),"")</f>
        <v/>
      </c>
      <c r="D4457" t="str">
        <f t="shared" si="138"/>
        <v/>
      </c>
    </row>
    <row r="4458" spans="1:4" x14ac:dyDescent="0.25">
      <c r="A4458">
        <f t="shared" si="139"/>
        <v>4458</v>
      </c>
      <c r="B4458" t="e">
        <f>IF('Peer Comparison Tool'!$D$11="NR",INDEX('CECL &lt;50B Database'!$A:$A,MATCH(Workings!$A4458,'CECL &lt;50B Database'!$AI:$AI,0)),INDEX('ALLL &lt;50B Database'!$A:$A,MATCH(Workings!$A4458,'ALLL &lt;50B Database'!$AI:$AI,0)))</f>
        <v>#N/A</v>
      </c>
      <c r="C4458" s="3" t="str">
        <f>IFERROR(IFERROR(VLOOKUP($B4458,'CECL &lt;50B Database'!$A:$AA,11,FALSE),VLOOKUP($B4458,'ALLL &lt;50B Database'!$A:$AA,11,FALSE)),"")</f>
        <v/>
      </c>
      <c r="D4458" t="str">
        <f t="shared" si="138"/>
        <v/>
      </c>
    </row>
    <row r="4459" spans="1:4" x14ac:dyDescent="0.25">
      <c r="A4459">
        <f t="shared" si="139"/>
        <v>4459</v>
      </c>
      <c r="B4459" t="e">
        <f>IF('Peer Comparison Tool'!$D$11="NR",INDEX('CECL &lt;50B Database'!$A:$A,MATCH(Workings!$A4459,'CECL &lt;50B Database'!$AI:$AI,0)),INDEX('ALLL &lt;50B Database'!$A:$A,MATCH(Workings!$A4459,'ALLL &lt;50B Database'!$AI:$AI,0)))</f>
        <v>#N/A</v>
      </c>
      <c r="C4459" s="3" t="str">
        <f>IFERROR(IFERROR(VLOOKUP($B4459,'CECL &lt;50B Database'!$A:$AA,11,FALSE),VLOOKUP($B4459,'ALLL &lt;50B Database'!$A:$AA,11,FALSE)),"")</f>
        <v/>
      </c>
      <c r="D4459" t="str">
        <f t="shared" si="138"/>
        <v/>
      </c>
    </row>
    <row r="4460" spans="1:4" x14ac:dyDescent="0.25">
      <c r="A4460">
        <f t="shared" si="139"/>
        <v>4460</v>
      </c>
      <c r="B4460" t="e">
        <f>IF('Peer Comparison Tool'!$D$11="NR",INDEX('CECL &lt;50B Database'!$A:$A,MATCH(Workings!$A4460,'CECL &lt;50B Database'!$AI:$AI,0)),INDEX('ALLL &lt;50B Database'!$A:$A,MATCH(Workings!$A4460,'ALLL &lt;50B Database'!$AI:$AI,0)))</f>
        <v>#N/A</v>
      </c>
      <c r="C4460" s="3" t="str">
        <f>IFERROR(IFERROR(VLOOKUP($B4460,'CECL &lt;50B Database'!$A:$AA,11,FALSE),VLOOKUP($B4460,'ALLL &lt;50B Database'!$A:$AA,11,FALSE)),"")</f>
        <v/>
      </c>
      <c r="D4460" t="str">
        <f t="shared" si="138"/>
        <v/>
      </c>
    </row>
    <row r="4461" spans="1:4" x14ac:dyDescent="0.25">
      <c r="A4461">
        <f t="shared" si="139"/>
        <v>4461</v>
      </c>
      <c r="B4461" t="e">
        <f>IF('Peer Comparison Tool'!$D$11="NR",INDEX('CECL &lt;50B Database'!$A:$A,MATCH(Workings!$A4461,'CECL &lt;50B Database'!$AI:$AI,0)),INDEX('ALLL &lt;50B Database'!$A:$A,MATCH(Workings!$A4461,'ALLL &lt;50B Database'!$AI:$AI,0)))</f>
        <v>#N/A</v>
      </c>
      <c r="C4461" s="3" t="str">
        <f>IFERROR(IFERROR(VLOOKUP($B4461,'CECL &lt;50B Database'!$A:$AA,11,FALSE),VLOOKUP($B4461,'ALLL &lt;50B Database'!$A:$AA,11,FALSE)),"")</f>
        <v/>
      </c>
      <c r="D4461" t="str">
        <f t="shared" si="138"/>
        <v/>
      </c>
    </row>
    <row r="4462" spans="1:4" x14ac:dyDescent="0.25">
      <c r="A4462">
        <f t="shared" si="139"/>
        <v>4462</v>
      </c>
      <c r="B4462" t="e">
        <f>IF('Peer Comparison Tool'!$D$11="NR",INDEX('CECL &lt;50B Database'!$A:$A,MATCH(Workings!$A4462,'CECL &lt;50B Database'!$AI:$AI,0)),INDEX('ALLL &lt;50B Database'!$A:$A,MATCH(Workings!$A4462,'ALLL &lt;50B Database'!$AI:$AI,0)))</f>
        <v>#N/A</v>
      </c>
      <c r="C4462" s="3" t="str">
        <f>IFERROR(IFERROR(VLOOKUP($B4462,'CECL &lt;50B Database'!$A:$AA,11,FALSE),VLOOKUP($B4462,'ALLL &lt;50B Database'!$A:$AA,11,FALSE)),"")</f>
        <v/>
      </c>
      <c r="D4462" t="str">
        <f t="shared" si="138"/>
        <v/>
      </c>
    </row>
    <row r="4463" spans="1:4" x14ac:dyDescent="0.25">
      <c r="A4463">
        <f t="shared" si="139"/>
        <v>4463</v>
      </c>
      <c r="B4463" t="e">
        <f>IF('Peer Comparison Tool'!$D$11="NR",INDEX('CECL &lt;50B Database'!$A:$A,MATCH(Workings!$A4463,'CECL &lt;50B Database'!$AI:$AI,0)),INDEX('ALLL &lt;50B Database'!$A:$A,MATCH(Workings!$A4463,'ALLL &lt;50B Database'!$AI:$AI,0)))</f>
        <v>#N/A</v>
      </c>
      <c r="C4463" s="3" t="str">
        <f>IFERROR(IFERROR(VLOOKUP($B4463,'CECL &lt;50B Database'!$A:$AA,11,FALSE),VLOOKUP($B4463,'ALLL &lt;50B Database'!$A:$AA,11,FALSE)),"")</f>
        <v/>
      </c>
      <c r="D4463" t="str">
        <f t="shared" si="138"/>
        <v/>
      </c>
    </row>
    <row r="4464" spans="1:4" x14ac:dyDescent="0.25">
      <c r="A4464">
        <f t="shared" si="139"/>
        <v>4464</v>
      </c>
      <c r="B4464" t="e">
        <f>IF('Peer Comparison Tool'!$D$11="NR",INDEX('CECL &lt;50B Database'!$A:$A,MATCH(Workings!$A4464,'CECL &lt;50B Database'!$AI:$AI,0)),INDEX('ALLL &lt;50B Database'!$A:$A,MATCH(Workings!$A4464,'ALLL &lt;50B Database'!$AI:$AI,0)))</f>
        <v>#N/A</v>
      </c>
      <c r="C4464" s="3" t="str">
        <f>IFERROR(IFERROR(VLOOKUP($B4464,'CECL &lt;50B Database'!$A:$AA,11,FALSE),VLOOKUP($B4464,'ALLL &lt;50B Database'!$A:$AA,11,FALSE)),"")</f>
        <v/>
      </c>
      <c r="D4464" t="str">
        <f t="shared" si="138"/>
        <v/>
      </c>
    </row>
    <row r="4465" spans="1:4" x14ac:dyDescent="0.25">
      <c r="A4465">
        <f t="shared" si="139"/>
        <v>4465</v>
      </c>
      <c r="B4465" t="e">
        <f>IF('Peer Comparison Tool'!$D$11="NR",INDEX('CECL &lt;50B Database'!$A:$A,MATCH(Workings!$A4465,'CECL &lt;50B Database'!$AI:$AI,0)),INDEX('ALLL &lt;50B Database'!$A:$A,MATCH(Workings!$A4465,'ALLL &lt;50B Database'!$AI:$AI,0)))</f>
        <v>#N/A</v>
      </c>
      <c r="C4465" s="3" t="str">
        <f>IFERROR(IFERROR(VLOOKUP($B4465,'CECL &lt;50B Database'!$A:$AA,11,FALSE),VLOOKUP($B4465,'ALLL &lt;50B Database'!$A:$AA,11,FALSE)),"")</f>
        <v/>
      </c>
      <c r="D4465" t="str">
        <f t="shared" si="138"/>
        <v/>
      </c>
    </row>
    <row r="4466" spans="1:4" x14ac:dyDescent="0.25">
      <c r="A4466">
        <f t="shared" si="139"/>
        <v>4466</v>
      </c>
      <c r="B4466" t="e">
        <f>IF('Peer Comparison Tool'!$D$11="NR",INDEX('CECL &lt;50B Database'!$A:$A,MATCH(Workings!$A4466,'CECL &lt;50B Database'!$AI:$AI,0)),INDEX('ALLL &lt;50B Database'!$A:$A,MATCH(Workings!$A4466,'ALLL &lt;50B Database'!$AI:$AI,0)))</f>
        <v>#N/A</v>
      </c>
      <c r="C4466" s="3" t="str">
        <f>IFERROR(IFERROR(VLOOKUP($B4466,'CECL &lt;50B Database'!$A:$AA,11,FALSE),VLOOKUP($B4466,'ALLL &lt;50B Database'!$A:$AA,11,FALSE)),"")</f>
        <v/>
      </c>
      <c r="D4466" t="str">
        <f t="shared" si="138"/>
        <v/>
      </c>
    </row>
    <row r="4467" spans="1:4" x14ac:dyDescent="0.25">
      <c r="A4467">
        <f t="shared" si="139"/>
        <v>4467</v>
      </c>
      <c r="B4467" t="e">
        <f>IF('Peer Comparison Tool'!$D$11="NR",INDEX('CECL &lt;50B Database'!$A:$A,MATCH(Workings!$A4467,'CECL &lt;50B Database'!$AI:$AI,0)),INDEX('ALLL &lt;50B Database'!$A:$A,MATCH(Workings!$A4467,'ALLL &lt;50B Database'!$AI:$AI,0)))</f>
        <v>#N/A</v>
      </c>
      <c r="C4467" s="3" t="str">
        <f>IFERROR(IFERROR(VLOOKUP($B4467,'CECL &lt;50B Database'!$A:$AA,11,FALSE),VLOOKUP($B4467,'ALLL &lt;50B Database'!$A:$AA,11,FALSE)),"")</f>
        <v/>
      </c>
      <c r="D4467" t="str">
        <f t="shared" si="138"/>
        <v/>
      </c>
    </row>
    <row r="4468" spans="1:4" x14ac:dyDescent="0.25">
      <c r="A4468">
        <f t="shared" si="139"/>
        <v>4468</v>
      </c>
      <c r="B4468" t="e">
        <f>IF('Peer Comparison Tool'!$D$11="NR",INDEX('CECL &lt;50B Database'!$A:$A,MATCH(Workings!$A4468,'CECL &lt;50B Database'!$AI:$AI,0)),INDEX('ALLL &lt;50B Database'!$A:$A,MATCH(Workings!$A4468,'ALLL &lt;50B Database'!$AI:$AI,0)))</f>
        <v>#N/A</v>
      </c>
      <c r="C4468" s="3" t="str">
        <f>IFERROR(IFERROR(VLOOKUP($B4468,'CECL &lt;50B Database'!$A:$AA,11,FALSE),VLOOKUP($B4468,'ALLL &lt;50B Database'!$A:$AA,11,FALSE)),"")</f>
        <v/>
      </c>
      <c r="D4468" t="str">
        <f t="shared" si="138"/>
        <v/>
      </c>
    </row>
    <row r="4469" spans="1:4" x14ac:dyDescent="0.25">
      <c r="A4469">
        <f t="shared" si="139"/>
        <v>4469</v>
      </c>
      <c r="B4469" t="e">
        <f>IF('Peer Comparison Tool'!$D$11="NR",INDEX('CECL &lt;50B Database'!$A:$A,MATCH(Workings!$A4469,'CECL &lt;50B Database'!$AI:$AI,0)),INDEX('ALLL &lt;50B Database'!$A:$A,MATCH(Workings!$A4469,'ALLL &lt;50B Database'!$AI:$AI,0)))</f>
        <v>#N/A</v>
      </c>
      <c r="C4469" s="3" t="str">
        <f>IFERROR(IFERROR(VLOOKUP($B4469,'CECL &lt;50B Database'!$A:$AA,11,FALSE),VLOOKUP($B4469,'ALLL &lt;50B Database'!$A:$AA,11,FALSE)),"")</f>
        <v/>
      </c>
      <c r="D4469" t="str">
        <f t="shared" si="138"/>
        <v/>
      </c>
    </row>
    <row r="4470" spans="1:4" x14ac:dyDescent="0.25">
      <c r="A4470">
        <f t="shared" si="139"/>
        <v>4470</v>
      </c>
      <c r="B4470" t="e">
        <f>IF('Peer Comparison Tool'!$D$11="NR",INDEX('CECL &lt;50B Database'!$A:$A,MATCH(Workings!$A4470,'CECL &lt;50B Database'!$AI:$AI,0)),INDEX('ALLL &lt;50B Database'!$A:$A,MATCH(Workings!$A4470,'ALLL &lt;50B Database'!$AI:$AI,0)))</f>
        <v>#N/A</v>
      </c>
      <c r="C4470" s="3" t="str">
        <f>IFERROR(IFERROR(VLOOKUP($B4470,'CECL &lt;50B Database'!$A:$AA,11,FALSE),VLOOKUP($B4470,'ALLL &lt;50B Database'!$A:$AA,11,FALSE)),"")</f>
        <v/>
      </c>
      <c r="D4470" t="str">
        <f t="shared" si="138"/>
        <v/>
      </c>
    </row>
    <row r="4471" spans="1:4" x14ac:dyDescent="0.25">
      <c r="A4471">
        <f t="shared" si="139"/>
        <v>4471</v>
      </c>
      <c r="B4471" t="e">
        <f>IF('Peer Comparison Tool'!$D$11="NR",INDEX('CECL &lt;50B Database'!$A:$A,MATCH(Workings!$A4471,'CECL &lt;50B Database'!$AI:$AI,0)),INDEX('ALLL &lt;50B Database'!$A:$A,MATCH(Workings!$A4471,'ALLL &lt;50B Database'!$AI:$AI,0)))</f>
        <v>#N/A</v>
      </c>
      <c r="C4471" s="3" t="str">
        <f>IFERROR(IFERROR(VLOOKUP($B4471,'CECL &lt;50B Database'!$A:$AA,11,FALSE),VLOOKUP($B4471,'ALLL &lt;50B Database'!$A:$AA,11,FALSE)),"")</f>
        <v/>
      </c>
      <c r="D4471" t="str">
        <f t="shared" si="138"/>
        <v/>
      </c>
    </row>
    <row r="4472" spans="1:4" x14ac:dyDescent="0.25">
      <c r="A4472">
        <f t="shared" si="139"/>
        <v>4472</v>
      </c>
      <c r="B4472" t="e">
        <f>IF('Peer Comparison Tool'!$D$11="NR",INDEX('CECL &lt;50B Database'!$A:$A,MATCH(Workings!$A4472,'CECL &lt;50B Database'!$AI:$AI,0)),INDEX('ALLL &lt;50B Database'!$A:$A,MATCH(Workings!$A4472,'ALLL &lt;50B Database'!$AI:$AI,0)))</f>
        <v>#N/A</v>
      </c>
      <c r="C4472" s="3" t="str">
        <f>IFERROR(IFERROR(VLOOKUP($B4472,'CECL &lt;50B Database'!$A:$AA,11,FALSE),VLOOKUP($B4472,'ALLL &lt;50B Database'!$A:$AA,11,FALSE)),"")</f>
        <v/>
      </c>
      <c r="D4472" t="str">
        <f t="shared" si="138"/>
        <v/>
      </c>
    </row>
    <row r="4473" spans="1:4" x14ac:dyDescent="0.25">
      <c r="A4473">
        <f t="shared" si="139"/>
        <v>4473</v>
      </c>
      <c r="B4473" t="e">
        <f>IF('Peer Comparison Tool'!$D$11="NR",INDEX('CECL &lt;50B Database'!$A:$A,MATCH(Workings!$A4473,'CECL &lt;50B Database'!$AI:$AI,0)),INDEX('ALLL &lt;50B Database'!$A:$A,MATCH(Workings!$A4473,'ALLL &lt;50B Database'!$AI:$AI,0)))</f>
        <v>#N/A</v>
      </c>
      <c r="C4473" s="3" t="str">
        <f>IFERROR(IFERROR(VLOOKUP($B4473,'CECL &lt;50B Database'!$A:$AA,11,FALSE),VLOOKUP($B4473,'ALLL &lt;50B Database'!$A:$AA,11,FALSE)),"")</f>
        <v/>
      </c>
      <c r="D4473" t="str">
        <f t="shared" si="138"/>
        <v/>
      </c>
    </row>
    <row r="4474" spans="1:4" x14ac:dyDescent="0.25">
      <c r="A4474">
        <f t="shared" si="139"/>
        <v>4474</v>
      </c>
      <c r="B4474" t="e">
        <f>IF('Peer Comparison Tool'!$D$11="NR",INDEX('CECL &lt;50B Database'!$A:$A,MATCH(Workings!$A4474,'CECL &lt;50B Database'!$AI:$AI,0)),INDEX('ALLL &lt;50B Database'!$A:$A,MATCH(Workings!$A4474,'ALLL &lt;50B Database'!$AI:$AI,0)))</f>
        <v>#N/A</v>
      </c>
      <c r="C4474" s="3" t="str">
        <f>IFERROR(IFERROR(VLOOKUP($B4474,'CECL &lt;50B Database'!$A:$AA,11,FALSE),VLOOKUP($B4474,'ALLL &lt;50B Database'!$A:$AA,11,FALSE)),"")</f>
        <v/>
      </c>
      <c r="D4474" t="str">
        <f t="shared" si="138"/>
        <v/>
      </c>
    </row>
    <row r="4475" spans="1:4" x14ac:dyDescent="0.25">
      <c r="A4475">
        <f t="shared" si="139"/>
        <v>4475</v>
      </c>
      <c r="B4475" t="e">
        <f>IF('Peer Comparison Tool'!$D$11="NR",INDEX('CECL &lt;50B Database'!$A:$A,MATCH(Workings!$A4475,'CECL &lt;50B Database'!$AI:$AI,0)),INDEX('ALLL &lt;50B Database'!$A:$A,MATCH(Workings!$A4475,'ALLL &lt;50B Database'!$AI:$AI,0)))</f>
        <v>#N/A</v>
      </c>
      <c r="C4475" s="3" t="str">
        <f>IFERROR(IFERROR(VLOOKUP($B4475,'CECL &lt;50B Database'!$A:$AA,11,FALSE),VLOOKUP($B4475,'ALLL &lt;50B Database'!$A:$AA,11,FALSE)),"")</f>
        <v/>
      </c>
      <c r="D4475" t="str">
        <f t="shared" si="138"/>
        <v/>
      </c>
    </row>
    <row r="4476" spans="1:4" x14ac:dyDescent="0.25">
      <c r="A4476">
        <f t="shared" si="139"/>
        <v>4476</v>
      </c>
      <c r="B4476" t="e">
        <f>IF('Peer Comparison Tool'!$D$11="NR",INDEX('CECL &lt;50B Database'!$A:$A,MATCH(Workings!$A4476,'CECL &lt;50B Database'!$AI:$AI,0)),INDEX('ALLL &lt;50B Database'!$A:$A,MATCH(Workings!$A4476,'ALLL &lt;50B Database'!$AI:$AI,0)))</f>
        <v>#N/A</v>
      </c>
      <c r="C4476" s="3" t="str">
        <f>IFERROR(IFERROR(VLOOKUP($B4476,'CECL &lt;50B Database'!$A:$AA,11,FALSE),VLOOKUP($B4476,'ALLL &lt;50B Database'!$A:$AA,11,FALSE)),"")</f>
        <v/>
      </c>
      <c r="D4476" t="str">
        <f t="shared" si="138"/>
        <v/>
      </c>
    </row>
    <row r="4477" spans="1:4" x14ac:dyDescent="0.25">
      <c r="A4477">
        <f t="shared" si="139"/>
        <v>4477</v>
      </c>
      <c r="B4477" t="e">
        <f>IF('Peer Comparison Tool'!$D$11="NR",INDEX('CECL &lt;50B Database'!$A:$A,MATCH(Workings!$A4477,'CECL &lt;50B Database'!$AI:$AI,0)),INDEX('ALLL &lt;50B Database'!$A:$A,MATCH(Workings!$A4477,'ALLL &lt;50B Database'!$AI:$AI,0)))</f>
        <v>#N/A</v>
      </c>
      <c r="C4477" s="3" t="str">
        <f>IFERROR(IFERROR(VLOOKUP($B4477,'CECL &lt;50B Database'!$A:$AA,11,FALSE),VLOOKUP($B4477,'ALLL &lt;50B Database'!$A:$AA,11,FALSE)),"")</f>
        <v/>
      </c>
      <c r="D4477" t="str">
        <f t="shared" si="138"/>
        <v/>
      </c>
    </row>
    <row r="4478" spans="1:4" x14ac:dyDescent="0.25">
      <c r="A4478">
        <f t="shared" si="139"/>
        <v>4478</v>
      </c>
      <c r="B4478" t="e">
        <f>IF('Peer Comparison Tool'!$D$11="NR",INDEX('CECL &lt;50B Database'!$A:$A,MATCH(Workings!$A4478,'CECL &lt;50B Database'!$AI:$AI,0)),INDEX('ALLL &lt;50B Database'!$A:$A,MATCH(Workings!$A4478,'ALLL &lt;50B Database'!$AI:$AI,0)))</f>
        <v>#N/A</v>
      </c>
      <c r="C4478" s="3" t="str">
        <f>IFERROR(IFERROR(VLOOKUP($B4478,'CECL &lt;50B Database'!$A:$AA,11,FALSE),VLOOKUP($B4478,'ALLL &lt;50B Database'!$A:$AA,11,FALSE)),"")</f>
        <v/>
      </c>
      <c r="D4478" t="str">
        <f t="shared" si="138"/>
        <v/>
      </c>
    </row>
    <row r="4479" spans="1:4" x14ac:dyDescent="0.25">
      <c r="A4479">
        <f t="shared" si="139"/>
        <v>4479</v>
      </c>
      <c r="B4479" t="e">
        <f>IF('Peer Comparison Tool'!$D$11="NR",INDEX('CECL &lt;50B Database'!$A:$A,MATCH(Workings!$A4479,'CECL &lt;50B Database'!$AI:$AI,0)),INDEX('ALLL &lt;50B Database'!$A:$A,MATCH(Workings!$A4479,'ALLL &lt;50B Database'!$AI:$AI,0)))</f>
        <v>#N/A</v>
      </c>
      <c r="C4479" s="3" t="str">
        <f>IFERROR(IFERROR(VLOOKUP($B4479,'CECL &lt;50B Database'!$A:$AA,11,FALSE),VLOOKUP($B4479,'ALLL &lt;50B Database'!$A:$AA,11,FALSE)),"")</f>
        <v/>
      </c>
      <c r="D4479" t="str">
        <f t="shared" si="138"/>
        <v/>
      </c>
    </row>
    <row r="4480" spans="1:4" x14ac:dyDescent="0.25">
      <c r="A4480">
        <f t="shared" si="139"/>
        <v>4480</v>
      </c>
      <c r="B4480" t="e">
        <f>IF('Peer Comparison Tool'!$D$11="NR",INDEX('CECL &lt;50B Database'!$A:$A,MATCH(Workings!$A4480,'CECL &lt;50B Database'!$AI:$AI,0)),INDEX('ALLL &lt;50B Database'!$A:$A,MATCH(Workings!$A4480,'ALLL &lt;50B Database'!$AI:$AI,0)))</f>
        <v>#N/A</v>
      </c>
      <c r="C4480" s="3" t="str">
        <f>IFERROR(IFERROR(VLOOKUP($B4480,'CECL &lt;50B Database'!$A:$AA,11,FALSE),VLOOKUP($B4480,'ALLL &lt;50B Database'!$A:$AA,11,FALSE)),"")</f>
        <v/>
      </c>
      <c r="D4480" t="str">
        <f t="shared" si="138"/>
        <v/>
      </c>
    </row>
    <row r="4481" spans="1:4" x14ac:dyDescent="0.25">
      <c r="A4481">
        <f t="shared" si="139"/>
        <v>4481</v>
      </c>
      <c r="B4481" t="e">
        <f>IF('Peer Comparison Tool'!$D$11="NR",INDEX('CECL &lt;50B Database'!$A:$A,MATCH(Workings!$A4481,'CECL &lt;50B Database'!$AI:$AI,0)),INDEX('ALLL &lt;50B Database'!$A:$A,MATCH(Workings!$A4481,'ALLL &lt;50B Database'!$AI:$AI,0)))</f>
        <v>#N/A</v>
      </c>
      <c r="C4481" s="3" t="str">
        <f>IFERROR(IFERROR(VLOOKUP($B4481,'CECL &lt;50B Database'!$A:$AA,11,FALSE),VLOOKUP($B4481,'ALLL &lt;50B Database'!$A:$AA,11,FALSE)),"")</f>
        <v/>
      </c>
      <c r="D4481" t="str">
        <f t="shared" si="138"/>
        <v/>
      </c>
    </row>
    <row r="4482" spans="1:4" x14ac:dyDescent="0.25">
      <c r="A4482">
        <f t="shared" si="139"/>
        <v>4482</v>
      </c>
      <c r="B4482" t="e">
        <f>IF('Peer Comparison Tool'!$D$11="NR",INDEX('CECL &lt;50B Database'!$A:$A,MATCH(Workings!$A4482,'CECL &lt;50B Database'!$AI:$AI,0)),INDEX('ALLL &lt;50B Database'!$A:$A,MATCH(Workings!$A4482,'ALLL &lt;50B Database'!$AI:$AI,0)))</f>
        <v>#N/A</v>
      </c>
      <c r="C4482" s="3" t="str">
        <f>IFERROR(IFERROR(VLOOKUP($B4482,'CECL &lt;50B Database'!$A:$AA,11,FALSE),VLOOKUP($B4482,'ALLL &lt;50B Database'!$A:$AA,11,FALSE)),"")</f>
        <v/>
      </c>
      <c r="D4482" t="str">
        <f t="shared" ref="D4482:D4545" si="140">IFERROR(RANK($C4482,$C$1:$C$5000,0),"")</f>
        <v/>
      </c>
    </row>
    <row r="4483" spans="1:4" x14ac:dyDescent="0.25">
      <c r="A4483">
        <f t="shared" si="139"/>
        <v>4483</v>
      </c>
      <c r="B4483" t="e">
        <f>IF('Peer Comparison Tool'!$D$11="NR",INDEX('CECL &lt;50B Database'!$A:$A,MATCH(Workings!$A4483,'CECL &lt;50B Database'!$AI:$AI,0)),INDEX('ALLL &lt;50B Database'!$A:$A,MATCH(Workings!$A4483,'ALLL &lt;50B Database'!$AI:$AI,0)))</f>
        <v>#N/A</v>
      </c>
      <c r="C4483" s="3" t="str">
        <f>IFERROR(IFERROR(VLOOKUP($B4483,'CECL &lt;50B Database'!$A:$AA,11,FALSE),VLOOKUP($B4483,'ALLL &lt;50B Database'!$A:$AA,11,FALSE)),"")</f>
        <v/>
      </c>
      <c r="D4483" t="str">
        <f t="shared" si="140"/>
        <v/>
      </c>
    </row>
    <row r="4484" spans="1:4" x14ac:dyDescent="0.25">
      <c r="A4484">
        <f t="shared" ref="A4484:A4547" si="141">A4483+1</f>
        <v>4484</v>
      </c>
      <c r="B4484" t="e">
        <f>IF('Peer Comparison Tool'!$D$11="NR",INDEX('CECL &lt;50B Database'!$A:$A,MATCH(Workings!$A4484,'CECL &lt;50B Database'!$AI:$AI,0)),INDEX('ALLL &lt;50B Database'!$A:$A,MATCH(Workings!$A4484,'ALLL &lt;50B Database'!$AI:$AI,0)))</f>
        <v>#N/A</v>
      </c>
      <c r="C4484" s="3" t="str">
        <f>IFERROR(IFERROR(VLOOKUP($B4484,'CECL &lt;50B Database'!$A:$AA,11,FALSE),VLOOKUP($B4484,'ALLL &lt;50B Database'!$A:$AA,11,FALSE)),"")</f>
        <v/>
      </c>
      <c r="D4484" t="str">
        <f t="shared" si="140"/>
        <v/>
      </c>
    </row>
    <row r="4485" spans="1:4" x14ac:dyDescent="0.25">
      <c r="A4485">
        <f t="shared" si="141"/>
        <v>4485</v>
      </c>
      <c r="B4485" t="e">
        <f>IF('Peer Comparison Tool'!$D$11="NR",INDEX('CECL &lt;50B Database'!$A:$A,MATCH(Workings!$A4485,'CECL &lt;50B Database'!$AI:$AI,0)),INDEX('ALLL &lt;50B Database'!$A:$A,MATCH(Workings!$A4485,'ALLL &lt;50B Database'!$AI:$AI,0)))</f>
        <v>#N/A</v>
      </c>
      <c r="C4485" s="3" t="str">
        <f>IFERROR(IFERROR(VLOOKUP($B4485,'CECL &lt;50B Database'!$A:$AA,11,FALSE),VLOOKUP($B4485,'ALLL &lt;50B Database'!$A:$AA,11,FALSE)),"")</f>
        <v/>
      </c>
      <c r="D4485" t="str">
        <f t="shared" si="140"/>
        <v/>
      </c>
    </row>
    <row r="4486" spans="1:4" x14ac:dyDescent="0.25">
      <c r="A4486">
        <f t="shared" si="141"/>
        <v>4486</v>
      </c>
      <c r="B4486" t="e">
        <f>IF('Peer Comparison Tool'!$D$11="NR",INDEX('CECL &lt;50B Database'!$A:$A,MATCH(Workings!$A4486,'CECL &lt;50B Database'!$AI:$AI,0)),INDEX('ALLL &lt;50B Database'!$A:$A,MATCH(Workings!$A4486,'ALLL &lt;50B Database'!$AI:$AI,0)))</f>
        <v>#N/A</v>
      </c>
      <c r="C4486" s="3" t="str">
        <f>IFERROR(IFERROR(VLOOKUP($B4486,'CECL &lt;50B Database'!$A:$AA,11,FALSE),VLOOKUP($B4486,'ALLL &lt;50B Database'!$A:$AA,11,FALSE)),"")</f>
        <v/>
      </c>
      <c r="D4486" t="str">
        <f t="shared" si="140"/>
        <v/>
      </c>
    </row>
    <row r="4487" spans="1:4" x14ac:dyDescent="0.25">
      <c r="A4487">
        <f t="shared" si="141"/>
        <v>4487</v>
      </c>
      <c r="B4487" t="e">
        <f>IF('Peer Comparison Tool'!$D$11="NR",INDEX('CECL &lt;50B Database'!$A:$A,MATCH(Workings!$A4487,'CECL &lt;50B Database'!$AI:$AI,0)),INDEX('ALLL &lt;50B Database'!$A:$A,MATCH(Workings!$A4487,'ALLL &lt;50B Database'!$AI:$AI,0)))</f>
        <v>#N/A</v>
      </c>
      <c r="C4487" s="3" t="str">
        <f>IFERROR(IFERROR(VLOOKUP($B4487,'CECL &lt;50B Database'!$A:$AA,11,FALSE),VLOOKUP($B4487,'ALLL &lt;50B Database'!$A:$AA,11,FALSE)),"")</f>
        <v/>
      </c>
      <c r="D4487" t="str">
        <f t="shared" si="140"/>
        <v/>
      </c>
    </row>
    <row r="4488" spans="1:4" x14ac:dyDescent="0.25">
      <c r="A4488">
        <f t="shared" si="141"/>
        <v>4488</v>
      </c>
      <c r="B4488" t="e">
        <f>IF('Peer Comparison Tool'!$D$11="NR",INDEX('CECL &lt;50B Database'!$A:$A,MATCH(Workings!$A4488,'CECL &lt;50B Database'!$AI:$AI,0)),INDEX('ALLL &lt;50B Database'!$A:$A,MATCH(Workings!$A4488,'ALLL &lt;50B Database'!$AI:$AI,0)))</f>
        <v>#N/A</v>
      </c>
      <c r="C4488" s="3" t="str">
        <f>IFERROR(IFERROR(VLOOKUP($B4488,'CECL &lt;50B Database'!$A:$AA,11,FALSE),VLOOKUP($B4488,'ALLL &lt;50B Database'!$A:$AA,11,FALSE)),"")</f>
        <v/>
      </c>
      <c r="D4488" t="str">
        <f t="shared" si="140"/>
        <v/>
      </c>
    </row>
    <row r="4489" spans="1:4" x14ac:dyDescent="0.25">
      <c r="A4489">
        <f t="shared" si="141"/>
        <v>4489</v>
      </c>
      <c r="B4489" t="e">
        <f>IF('Peer Comparison Tool'!$D$11="NR",INDEX('CECL &lt;50B Database'!$A:$A,MATCH(Workings!$A4489,'CECL &lt;50B Database'!$AI:$AI,0)),INDEX('ALLL &lt;50B Database'!$A:$A,MATCH(Workings!$A4489,'ALLL &lt;50B Database'!$AI:$AI,0)))</f>
        <v>#N/A</v>
      </c>
      <c r="C4489" s="3" t="str">
        <f>IFERROR(IFERROR(VLOOKUP($B4489,'CECL &lt;50B Database'!$A:$AA,11,FALSE),VLOOKUP($B4489,'ALLL &lt;50B Database'!$A:$AA,11,FALSE)),"")</f>
        <v/>
      </c>
      <c r="D4489" t="str">
        <f t="shared" si="140"/>
        <v/>
      </c>
    </row>
    <row r="4490" spans="1:4" x14ac:dyDescent="0.25">
      <c r="A4490">
        <f t="shared" si="141"/>
        <v>4490</v>
      </c>
      <c r="B4490" t="e">
        <f>IF('Peer Comparison Tool'!$D$11="NR",INDEX('CECL &lt;50B Database'!$A:$A,MATCH(Workings!$A4490,'CECL &lt;50B Database'!$AI:$AI,0)),INDEX('ALLL &lt;50B Database'!$A:$A,MATCH(Workings!$A4490,'ALLL &lt;50B Database'!$AI:$AI,0)))</f>
        <v>#N/A</v>
      </c>
      <c r="C4490" s="3" t="str">
        <f>IFERROR(IFERROR(VLOOKUP($B4490,'CECL &lt;50B Database'!$A:$AA,11,FALSE),VLOOKUP($B4490,'ALLL &lt;50B Database'!$A:$AA,11,FALSE)),"")</f>
        <v/>
      </c>
      <c r="D4490" t="str">
        <f t="shared" si="140"/>
        <v/>
      </c>
    </row>
    <row r="4491" spans="1:4" x14ac:dyDescent="0.25">
      <c r="A4491">
        <f t="shared" si="141"/>
        <v>4491</v>
      </c>
      <c r="B4491" t="e">
        <f>IF('Peer Comparison Tool'!$D$11="NR",INDEX('CECL &lt;50B Database'!$A:$A,MATCH(Workings!$A4491,'CECL &lt;50B Database'!$AI:$AI,0)),INDEX('ALLL &lt;50B Database'!$A:$A,MATCH(Workings!$A4491,'ALLL &lt;50B Database'!$AI:$AI,0)))</f>
        <v>#N/A</v>
      </c>
      <c r="C4491" s="3" t="str">
        <f>IFERROR(IFERROR(VLOOKUP($B4491,'CECL &lt;50B Database'!$A:$AA,11,FALSE),VLOOKUP($B4491,'ALLL &lt;50B Database'!$A:$AA,11,FALSE)),"")</f>
        <v/>
      </c>
      <c r="D4491" t="str">
        <f t="shared" si="140"/>
        <v/>
      </c>
    </row>
    <row r="4492" spans="1:4" x14ac:dyDescent="0.25">
      <c r="A4492">
        <f t="shared" si="141"/>
        <v>4492</v>
      </c>
      <c r="B4492" t="e">
        <f>IF('Peer Comparison Tool'!$D$11="NR",INDEX('CECL &lt;50B Database'!$A:$A,MATCH(Workings!$A4492,'CECL &lt;50B Database'!$AI:$AI,0)),INDEX('ALLL &lt;50B Database'!$A:$A,MATCH(Workings!$A4492,'ALLL &lt;50B Database'!$AI:$AI,0)))</f>
        <v>#N/A</v>
      </c>
      <c r="C4492" s="3" t="str">
        <f>IFERROR(IFERROR(VLOOKUP($B4492,'CECL &lt;50B Database'!$A:$AA,11,FALSE),VLOOKUP($B4492,'ALLL &lt;50B Database'!$A:$AA,11,FALSE)),"")</f>
        <v/>
      </c>
      <c r="D4492" t="str">
        <f t="shared" si="140"/>
        <v/>
      </c>
    </row>
    <row r="4493" spans="1:4" x14ac:dyDescent="0.25">
      <c r="A4493">
        <f t="shared" si="141"/>
        <v>4493</v>
      </c>
      <c r="B4493" t="e">
        <f>IF('Peer Comparison Tool'!$D$11="NR",INDEX('CECL &lt;50B Database'!$A:$A,MATCH(Workings!$A4493,'CECL &lt;50B Database'!$AI:$AI,0)),INDEX('ALLL &lt;50B Database'!$A:$A,MATCH(Workings!$A4493,'ALLL &lt;50B Database'!$AI:$AI,0)))</f>
        <v>#N/A</v>
      </c>
      <c r="C4493" s="3" t="str">
        <f>IFERROR(IFERROR(VLOOKUP($B4493,'CECL &lt;50B Database'!$A:$AA,11,FALSE),VLOOKUP($B4493,'ALLL &lt;50B Database'!$A:$AA,11,FALSE)),"")</f>
        <v/>
      </c>
      <c r="D4493" t="str">
        <f t="shared" si="140"/>
        <v/>
      </c>
    </row>
    <row r="4494" spans="1:4" x14ac:dyDescent="0.25">
      <c r="A4494">
        <f t="shared" si="141"/>
        <v>4494</v>
      </c>
      <c r="B4494" t="e">
        <f>IF('Peer Comparison Tool'!$D$11="NR",INDEX('CECL &lt;50B Database'!$A:$A,MATCH(Workings!$A4494,'CECL &lt;50B Database'!$AI:$AI,0)),INDEX('ALLL &lt;50B Database'!$A:$A,MATCH(Workings!$A4494,'ALLL &lt;50B Database'!$AI:$AI,0)))</f>
        <v>#N/A</v>
      </c>
      <c r="C4494" s="3" t="str">
        <f>IFERROR(IFERROR(VLOOKUP($B4494,'CECL &lt;50B Database'!$A:$AA,11,FALSE),VLOOKUP($B4494,'ALLL &lt;50B Database'!$A:$AA,11,FALSE)),"")</f>
        <v/>
      </c>
      <c r="D4494" t="str">
        <f t="shared" si="140"/>
        <v/>
      </c>
    </row>
    <row r="4495" spans="1:4" x14ac:dyDescent="0.25">
      <c r="A4495">
        <f t="shared" si="141"/>
        <v>4495</v>
      </c>
      <c r="B4495" t="e">
        <f>IF('Peer Comparison Tool'!$D$11="NR",INDEX('CECL &lt;50B Database'!$A:$A,MATCH(Workings!$A4495,'CECL &lt;50B Database'!$AI:$AI,0)),INDEX('ALLL &lt;50B Database'!$A:$A,MATCH(Workings!$A4495,'ALLL &lt;50B Database'!$AI:$AI,0)))</f>
        <v>#N/A</v>
      </c>
      <c r="C4495" s="3" t="str">
        <f>IFERROR(IFERROR(VLOOKUP($B4495,'CECL &lt;50B Database'!$A:$AA,11,FALSE),VLOOKUP($B4495,'ALLL &lt;50B Database'!$A:$AA,11,FALSE)),"")</f>
        <v/>
      </c>
      <c r="D4495" t="str">
        <f t="shared" si="140"/>
        <v/>
      </c>
    </row>
    <row r="4496" spans="1:4" x14ac:dyDescent="0.25">
      <c r="A4496">
        <f t="shared" si="141"/>
        <v>4496</v>
      </c>
      <c r="B4496" t="e">
        <f>IF('Peer Comparison Tool'!$D$11="NR",INDEX('CECL &lt;50B Database'!$A:$A,MATCH(Workings!$A4496,'CECL &lt;50B Database'!$AI:$AI,0)),INDEX('ALLL &lt;50B Database'!$A:$A,MATCH(Workings!$A4496,'ALLL &lt;50B Database'!$AI:$AI,0)))</f>
        <v>#N/A</v>
      </c>
      <c r="C4496" s="3" t="str">
        <f>IFERROR(IFERROR(VLOOKUP($B4496,'CECL &lt;50B Database'!$A:$AA,11,FALSE),VLOOKUP($B4496,'ALLL &lt;50B Database'!$A:$AA,11,FALSE)),"")</f>
        <v/>
      </c>
      <c r="D4496" t="str">
        <f t="shared" si="140"/>
        <v/>
      </c>
    </row>
    <row r="4497" spans="1:4" x14ac:dyDescent="0.25">
      <c r="A4497">
        <f t="shared" si="141"/>
        <v>4497</v>
      </c>
      <c r="B4497" t="e">
        <f>IF('Peer Comparison Tool'!$D$11="NR",INDEX('CECL &lt;50B Database'!$A:$A,MATCH(Workings!$A4497,'CECL &lt;50B Database'!$AI:$AI,0)),INDEX('ALLL &lt;50B Database'!$A:$A,MATCH(Workings!$A4497,'ALLL &lt;50B Database'!$AI:$AI,0)))</f>
        <v>#N/A</v>
      </c>
      <c r="C4497" s="3" t="str">
        <f>IFERROR(IFERROR(VLOOKUP($B4497,'CECL &lt;50B Database'!$A:$AA,11,FALSE),VLOOKUP($B4497,'ALLL &lt;50B Database'!$A:$AA,11,FALSE)),"")</f>
        <v/>
      </c>
      <c r="D4497" t="str">
        <f t="shared" si="140"/>
        <v/>
      </c>
    </row>
    <row r="4498" spans="1:4" x14ac:dyDescent="0.25">
      <c r="A4498">
        <f t="shared" si="141"/>
        <v>4498</v>
      </c>
      <c r="B4498" t="e">
        <f>IF('Peer Comparison Tool'!$D$11="NR",INDEX('CECL &lt;50B Database'!$A:$A,MATCH(Workings!$A4498,'CECL &lt;50B Database'!$AI:$AI,0)),INDEX('ALLL &lt;50B Database'!$A:$A,MATCH(Workings!$A4498,'ALLL &lt;50B Database'!$AI:$AI,0)))</f>
        <v>#N/A</v>
      </c>
      <c r="C4498" s="3" t="str">
        <f>IFERROR(IFERROR(VLOOKUP($B4498,'CECL &lt;50B Database'!$A:$AA,11,FALSE),VLOOKUP($B4498,'ALLL &lt;50B Database'!$A:$AA,11,FALSE)),"")</f>
        <v/>
      </c>
      <c r="D4498" t="str">
        <f t="shared" si="140"/>
        <v/>
      </c>
    </row>
    <row r="4499" spans="1:4" x14ac:dyDescent="0.25">
      <c r="A4499">
        <f t="shared" si="141"/>
        <v>4499</v>
      </c>
      <c r="B4499" t="e">
        <f>IF('Peer Comparison Tool'!$D$11="NR",INDEX('CECL &lt;50B Database'!$A:$A,MATCH(Workings!$A4499,'CECL &lt;50B Database'!$AI:$AI,0)),INDEX('ALLL &lt;50B Database'!$A:$A,MATCH(Workings!$A4499,'ALLL &lt;50B Database'!$AI:$AI,0)))</f>
        <v>#N/A</v>
      </c>
      <c r="C4499" s="3" t="str">
        <f>IFERROR(IFERROR(VLOOKUP($B4499,'CECL &lt;50B Database'!$A:$AA,11,FALSE),VLOOKUP($B4499,'ALLL &lt;50B Database'!$A:$AA,11,FALSE)),"")</f>
        <v/>
      </c>
      <c r="D4499" t="str">
        <f t="shared" si="140"/>
        <v/>
      </c>
    </row>
    <row r="4500" spans="1:4" x14ac:dyDescent="0.25">
      <c r="A4500">
        <f t="shared" si="141"/>
        <v>4500</v>
      </c>
      <c r="B4500" t="e">
        <f>IF('Peer Comparison Tool'!$D$11="NR",INDEX('CECL &lt;50B Database'!$A:$A,MATCH(Workings!$A4500,'CECL &lt;50B Database'!$AI:$AI,0)),INDEX('ALLL &lt;50B Database'!$A:$A,MATCH(Workings!$A4500,'ALLL &lt;50B Database'!$AI:$AI,0)))</f>
        <v>#N/A</v>
      </c>
      <c r="C4500" s="3" t="str">
        <f>IFERROR(IFERROR(VLOOKUP($B4500,'CECL &lt;50B Database'!$A:$AA,11,FALSE),VLOOKUP($B4500,'ALLL &lt;50B Database'!$A:$AA,11,FALSE)),"")</f>
        <v/>
      </c>
      <c r="D4500" t="str">
        <f t="shared" si="140"/>
        <v/>
      </c>
    </row>
    <row r="4501" spans="1:4" x14ac:dyDescent="0.25">
      <c r="A4501">
        <f t="shared" si="141"/>
        <v>4501</v>
      </c>
      <c r="B4501" t="e">
        <f>IF('Peer Comparison Tool'!$D$11="NR",INDEX('CECL &lt;50B Database'!$A:$A,MATCH(Workings!$A4501,'CECL &lt;50B Database'!$AI:$AI,0)),INDEX('ALLL &lt;50B Database'!$A:$A,MATCH(Workings!$A4501,'ALLL &lt;50B Database'!$AI:$AI,0)))</f>
        <v>#N/A</v>
      </c>
      <c r="C4501" s="3" t="str">
        <f>IFERROR(IFERROR(VLOOKUP($B4501,'CECL &lt;50B Database'!$A:$AA,11,FALSE),VLOOKUP($B4501,'ALLL &lt;50B Database'!$A:$AA,11,FALSE)),"")</f>
        <v/>
      </c>
      <c r="D4501" t="str">
        <f t="shared" si="140"/>
        <v/>
      </c>
    </row>
    <row r="4502" spans="1:4" x14ac:dyDescent="0.25">
      <c r="A4502">
        <f t="shared" si="141"/>
        <v>4502</v>
      </c>
      <c r="B4502" t="e">
        <f>IF('Peer Comparison Tool'!$D$11="NR",INDEX('CECL &lt;50B Database'!$A:$A,MATCH(Workings!$A4502,'CECL &lt;50B Database'!$AI:$AI,0)),INDEX('ALLL &lt;50B Database'!$A:$A,MATCH(Workings!$A4502,'ALLL &lt;50B Database'!$AI:$AI,0)))</f>
        <v>#N/A</v>
      </c>
      <c r="C4502" s="3" t="str">
        <f>IFERROR(IFERROR(VLOOKUP($B4502,'CECL &lt;50B Database'!$A:$AA,11,FALSE),VLOOKUP($B4502,'ALLL &lt;50B Database'!$A:$AA,11,FALSE)),"")</f>
        <v/>
      </c>
      <c r="D4502" t="str">
        <f t="shared" si="140"/>
        <v/>
      </c>
    </row>
    <row r="4503" spans="1:4" x14ac:dyDescent="0.25">
      <c r="A4503">
        <f t="shared" si="141"/>
        <v>4503</v>
      </c>
      <c r="B4503" t="e">
        <f>IF('Peer Comparison Tool'!$D$11="NR",INDEX('CECL &lt;50B Database'!$A:$A,MATCH(Workings!$A4503,'CECL &lt;50B Database'!$AI:$AI,0)),INDEX('ALLL &lt;50B Database'!$A:$A,MATCH(Workings!$A4503,'ALLL &lt;50B Database'!$AI:$AI,0)))</f>
        <v>#N/A</v>
      </c>
      <c r="C4503" s="3" t="str">
        <f>IFERROR(IFERROR(VLOOKUP($B4503,'CECL &lt;50B Database'!$A:$AA,11,FALSE),VLOOKUP($B4503,'ALLL &lt;50B Database'!$A:$AA,11,FALSE)),"")</f>
        <v/>
      </c>
      <c r="D4503" t="str">
        <f t="shared" si="140"/>
        <v/>
      </c>
    </row>
    <row r="4504" spans="1:4" x14ac:dyDescent="0.25">
      <c r="A4504">
        <f t="shared" si="141"/>
        <v>4504</v>
      </c>
      <c r="B4504" t="e">
        <f>IF('Peer Comparison Tool'!$D$11="NR",INDEX('CECL &lt;50B Database'!$A:$A,MATCH(Workings!$A4504,'CECL &lt;50B Database'!$AI:$AI,0)),INDEX('ALLL &lt;50B Database'!$A:$A,MATCH(Workings!$A4504,'ALLL &lt;50B Database'!$AI:$AI,0)))</f>
        <v>#N/A</v>
      </c>
      <c r="C4504" s="3" t="str">
        <f>IFERROR(IFERROR(VLOOKUP($B4504,'CECL &lt;50B Database'!$A:$AA,11,FALSE),VLOOKUP($B4504,'ALLL &lt;50B Database'!$A:$AA,11,FALSE)),"")</f>
        <v/>
      </c>
      <c r="D4504" t="str">
        <f t="shared" si="140"/>
        <v/>
      </c>
    </row>
    <row r="4505" spans="1:4" x14ac:dyDescent="0.25">
      <c r="A4505">
        <f t="shared" si="141"/>
        <v>4505</v>
      </c>
      <c r="B4505" t="e">
        <f>IF('Peer Comparison Tool'!$D$11="NR",INDEX('CECL &lt;50B Database'!$A:$A,MATCH(Workings!$A4505,'CECL &lt;50B Database'!$AI:$AI,0)),INDEX('ALLL &lt;50B Database'!$A:$A,MATCH(Workings!$A4505,'ALLL &lt;50B Database'!$AI:$AI,0)))</f>
        <v>#N/A</v>
      </c>
      <c r="C4505" s="3" t="str">
        <f>IFERROR(IFERROR(VLOOKUP($B4505,'CECL &lt;50B Database'!$A:$AA,11,FALSE),VLOOKUP($B4505,'ALLL &lt;50B Database'!$A:$AA,11,FALSE)),"")</f>
        <v/>
      </c>
      <c r="D4505" t="str">
        <f t="shared" si="140"/>
        <v/>
      </c>
    </row>
    <row r="4506" spans="1:4" x14ac:dyDescent="0.25">
      <c r="A4506">
        <f t="shared" si="141"/>
        <v>4506</v>
      </c>
      <c r="B4506" t="e">
        <f>IF('Peer Comparison Tool'!$D$11="NR",INDEX('CECL &lt;50B Database'!$A:$A,MATCH(Workings!$A4506,'CECL &lt;50B Database'!$AI:$AI,0)),INDEX('ALLL &lt;50B Database'!$A:$A,MATCH(Workings!$A4506,'ALLL &lt;50B Database'!$AI:$AI,0)))</f>
        <v>#N/A</v>
      </c>
      <c r="C4506" s="3" t="str">
        <f>IFERROR(IFERROR(VLOOKUP($B4506,'CECL &lt;50B Database'!$A:$AA,11,FALSE),VLOOKUP($B4506,'ALLL &lt;50B Database'!$A:$AA,11,FALSE)),"")</f>
        <v/>
      </c>
      <c r="D4506" t="str">
        <f t="shared" si="140"/>
        <v/>
      </c>
    </row>
    <row r="4507" spans="1:4" x14ac:dyDescent="0.25">
      <c r="A4507">
        <f t="shared" si="141"/>
        <v>4507</v>
      </c>
      <c r="B4507" t="e">
        <f>IF('Peer Comparison Tool'!$D$11="NR",INDEX('CECL &lt;50B Database'!$A:$A,MATCH(Workings!$A4507,'CECL &lt;50B Database'!$AI:$AI,0)),INDEX('ALLL &lt;50B Database'!$A:$A,MATCH(Workings!$A4507,'ALLL &lt;50B Database'!$AI:$AI,0)))</f>
        <v>#N/A</v>
      </c>
      <c r="C4507" s="3" t="str">
        <f>IFERROR(IFERROR(VLOOKUP($B4507,'CECL &lt;50B Database'!$A:$AA,11,FALSE),VLOOKUP($B4507,'ALLL &lt;50B Database'!$A:$AA,11,FALSE)),"")</f>
        <v/>
      </c>
      <c r="D4507" t="str">
        <f t="shared" si="140"/>
        <v/>
      </c>
    </row>
    <row r="4508" spans="1:4" x14ac:dyDescent="0.25">
      <c r="A4508">
        <f t="shared" si="141"/>
        <v>4508</v>
      </c>
      <c r="B4508" t="e">
        <f>IF('Peer Comparison Tool'!$D$11="NR",INDEX('CECL &lt;50B Database'!$A:$A,MATCH(Workings!$A4508,'CECL &lt;50B Database'!$AI:$AI,0)),INDEX('ALLL &lt;50B Database'!$A:$A,MATCH(Workings!$A4508,'ALLL &lt;50B Database'!$AI:$AI,0)))</f>
        <v>#N/A</v>
      </c>
      <c r="C4508" s="3" t="str">
        <f>IFERROR(IFERROR(VLOOKUP($B4508,'CECL &lt;50B Database'!$A:$AA,11,FALSE),VLOOKUP($B4508,'ALLL &lt;50B Database'!$A:$AA,11,FALSE)),"")</f>
        <v/>
      </c>
      <c r="D4508" t="str">
        <f t="shared" si="140"/>
        <v/>
      </c>
    </row>
    <row r="4509" spans="1:4" x14ac:dyDescent="0.25">
      <c r="A4509">
        <f t="shared" si="141"/>
        <v>4509</v>
      </c>
      <c r="B4509" t="e">
        <f>IF('Peer Comparison Tool'!$D$11="NR",INDEX('CECL &lt;50B Database'!$A:$A,MATCH(Workings!$A4509,'CECL &lt;50B Database'!$AI:$AI,0)),INDEX('ALLL &lt;50B Database'!$A:$A,MATCH(Workings!$A4509,'ALLL &lt;50B Database'!$AI:$AI,0)))</f>
        <v>#N/A</v>
      </c>
      <c r="C4509" s="3" t="str">
        <f>IFERROR(IFERROR(VLOOKUP($B4509,'CECL &lt;50B Database'!$A:$AA,11,FALSE),VLOOKUP($B4509,'ALLL &lt;50B Database'!$A:$AA,11,FALSE)),"")</f>
        <v/>
      </c>
      <c r="D4509" t="str">
        <f t="shared" si="140"/>
        <v/>
      </c>
    </row>
    <row r="4510" spans="1:4" x14ac:dyDescent="0.25">
      <c r="A4510">
        <f t="shared" si="141"/>
        <v>4510</v>
      </c>
      <c r="B4510" t="e">
        <f>IF('Peer Comparison Tool'!$D$11="NR",INDEX('CECL &lt;50B Database'!$A:$A,MATCH(Workings!$A4510,'CECL &lt;50B Database'!$AI:$AI,0)),INDEX('ALLL &lt;50B Database'!$A:$A,MATCH(Workings!$A4510,'ALLL &lt;50B Database'!$AI:$AI,0)))</f>
        <v>#N/A</v>
      </c>
      <c r="C4510" s="3" t="str">
        <f>IFERROR(IFERROR(VLOOKUP($B4510,'CECL &lt;50B Database'!$A:$AA,11,FALSE),VLOOKUP($B4510,'ALLL &lt;50B Database'!$A:$AA,11,FALSE)),"")</f>
        <v/>
      </c>
      <c r="D4510" t="str">
        <f t="shared" si="140"/>
        <v/>
      </c>
    </row>
    <row r="4511" spans="1:4" x14ac:dyDescent="0.25">
      <c r="A4511">
        <f t="shared" si="141"/>
        <v>4511</v>
      </c>
      <c r="B4511" t="e">
        <f>IF('Peer Comparison Tool'!$D$11="NR",INDEX('CECL &lt;50B Database'!$A:$A,MATCH(Workings!$A4511,'CECL &lt;50B Database'!$AI:$AI,0)),INDEX('ALLL &lt;50B Database'!$A:$A,MATCH(Workings!$A4511,'ALLL &lt;50B Database'!$AI:$AI,0)))</f>
        <v>#N/A</v>
      </c>
      <c r="C4511" s="3" t="str">
        <f>IFERROR(IFERROR(VLOOKUP($B4511,'CECL &lt;50B Database'!$A:$AA,11,FALSE),VLOOKUP($B4511,'ALLL &lt;50B Database'!$A:$AA,11,FALSE)),"")</f>
        <v/>
      </c>
      <c r="D4511" t="str">
        <f t="shared" si="140"/>
        <v/>
      </c>
    </row>
    <row r="4512" spans="1:4" x14ac:dyDescent="0.25">
      <c r="A4512">
        <f t="shared" si="141"/>
        <v>4512</v>
      </c>
      <c r="B4512" t="e">
        <f>IF('Peer Comparison Tool'!$D$11="NR",INDEX('CECL &lt;50B Database'!$A:$A,MATCH(Workings!$A4512,'CECL &lt;50B Database'!$AI:$AI,0)),INDEX('ALLL &lt;50B Database'!$A:$A,MATCH(Workings!$A4512,'ALLL &lt;50B Database'!$AI:$AI,0)))</f>
        <v>#N/A</v>
      </c>
      <c r="C4512" s="3" t="str">
        <f>IFERROR(IFERROR(VLOOKUP($B4512,'CECL &lt;50B Database'!$A:$AA,11,FALSE),VLOOKUP($B4512,'ALLL &lt;50B Database'!$A:$AA,11,FALSE)),"")</f>
        <v/>
      </c>
      <c r="D4512" t="str">
        <f t="shared" si="140"/>
        <v/>
      </c>
    </row>
    <row r="4513" spans="1:4" x14ac:dyDescent="0.25">
      <c r="A4513">
        <f t="shared" si="141"/>
        <v>4513</v>
      </c>
      <c r="B4513" t="e">
        <f>IF('Peer Comparison Tool'!$D$11="NR",INDEX('CECL &lt;50B Database'!$A:$A,MATCH(Workings!$A4513,'CECL &lt;50B Database'!$AI:$AI,0)),INDEX('ALLL &lt;50B Database'!$A:$A,MATCH(Workings!$A4513,'ALLL &lt;50B Database'!$AI:$AI,0)))</f>
        <v>#N/A</v>
      </c>
      <c r="C4513" s="3" t="str">
        <f>IFERROR(IFERROR(VLOOKUP($B4513,'CECL &lt;50B Database'!$A:$AA,11,FALSE),VLOOKUP($B4513,'ALLL &lt;50B Database'!$A:$AA,11,FALSE)),"")</f>
        <v/>
      </c>
      <c r="D4513" t="str">
        <f t="shared" si="140"/>
        <v/>
      </c>
    </row>
    <row r="4514" spans="1:4" x14ac:dyDescent="0.25">
      <c r="A4514">
        <f t="shared" si="141"/>
        <v>4514</v>
      </c>
      <c r="B4514" t="e">
        <f>IF('Peer Comparison Tool'!$D$11="NR",INDEX('CECL &lt;50B Database'!$A:$A,MATCH(Workings!$A4514,'CECL &lt;50B Database'!$AI:$AI,0)),INDEX('ALLL &lt;50B Database'!$A:$A,MATCH(Workings!$A4514,'ALLL &lt;50B Database'!$AI:$AI,0)))</f>
        <v>#N/A</v>
      </c>
      <c r="C4514" s="3" t="str">
        <f>IFERROR(IFERROR(VLOOKUP($B4514,'CECL &lt;50B Database'!$A:$AA,11,FALSE),VLOOKUP($B4514,'ALLL &lt;50B Database'!$A:$AA,11,FALSE)),"")</f>
        <v/>
      </c>
      <c r="D4514" t="str">
        <f t="shared" si="140"/>
        <v/>
      </c>
    </row>
    <row r="4515" spans="1:4" x14ac:dyDescent="0.25">
      <c r="A4515">
        <f t="shared" si="141"/>
        <v>4515</v>
      </c>
      <c r="B4515" t="e">
        <f>IF('Peer Comparison Tool'!$D$11="NR",INDEX('CECL &lt;50B Database'!$A:$A,MATCH(Workings!$A4515,'CECL &lt;50B Database'!$AI:$AI,0)),INDEX('ALLL &lt;50B Database'!$A:$A,MATCH(Workings!$A4515,'ALLL &lt;50B Database'!$AI:$AI,0)))</f>
        <v>#N/A</v>
      </c>
      <c r="C4515" s="3" t="str">
        <f>IFERROR(IFERROR(VLOOKUP($B4515,'CECL &lt;50B Database'!$A:$AA,11,FALSE),VLOOKUP($B4515,'ALLL &lt;50B Database'!$A:$AA,11,FALSE)),"")</f>
        <v/>
      </c>
      <c r="D4515" t="str">
        <f t="shared" si="140"/>
        <v/>
      </c>
    </row>
    <row r="4516" spans="1:4" x14ac:dyDescent="0.25">
      <c r="A4516">
        <f t="shared" si="141"/>
        <v>4516</v>
      </c>
      <c r="B4516" t="e">
        <f>IF('Peer Comparison Tool'!$D$11="NR",INDEX('CECL &lt;50B Database'!$A:$A,MATCH(Workings!$A4516,'CECL &lt;50B Database'!$AI:$AI,0)),INDEX('ALLL &lt;50B Database'!$A:$A,MATCH(Workings!$A4516,'ALLL &lt;50B Database'!$AI:$AI,0)))</f>
        <v>#N/A</v>
      </c>
      <c r="C4516" s="3" t="str">
        <f>IFERROR(IFERROR(VLOOKUP($B4516,'CECL &lt;50B Database'!$A:$AA,11,FALSE),VLOOKUP($B4516,'ALLL &lt;50B Database'!$A:$AA,11,FALSE)),"")</f>
        <v/>
      </c>
      <c r="D4516" t="str">
        <f t="shared" si="140"/>
        <v/>
      </c>
    </row>
    <row r="4517" spans="1:4" x14ac:dyDescent="0.25">
      <c r="A4517">
        <f t="shared" si="141"/>
        <v>4517</v>
      </c>
      <c r="B4517" t="e">
        <f>IF('Peer Comparison Tool'!$D$11="NR",INDEX('CECL &lt;50B Database'!$A:$A,MATCH(Workings!$A4517,'CECL &lt;50B Database'!$AI:$AI,0)),INDEX('ALLL &lt;50B Database'!$A:$A,MATCH(Workings!$A4517,'ALLL &lt;50B Database'!$AI:$AI,0)))</f>
        <v>#N/A</v>
      </c>
      <c r="C4517" s="3" t="str">
        <f>IFERROR(IFERROR(VLOOKUP($B4517,'CECL &lt;50B Database'!$A:$AA,11,FALSE),VLOOKUP($B4517,'ALLL &lt;50B Database'!$A:$AA,11,FALSE)),"")</f>
        <v/>
      </c>
      <c r="D4517" t="str">
        <f t="shared" si="140"/>
        <v/>
      </c>
    </row>
    <row r="4518" spans="1:4" x14ac:dyDescent="0.25">
      <c r="A4518">
        <f t="shared" si="141"/>
        <v>4518</v>
      </c>
      <c r="B4518" t="e">
        <f>IF('Peer Comparison Tool'!$D$11="NR",INDEX('CECL &lt;50B Database'!$A:$A,MATCH(Workings!$A4518,'CECL &lt;50B Database'!$AI:$AI,0)),INDEX('ALLL &lt;50B Database'!$A:$A,MATCH(Workings!$A4518,'ALLL &lt;50B Database'!$AI:$AI,0)))</f>
        <v>#N/A</v>
      </c>
      <c r="C4518" s="3" t="str">
        <f>IFERROR(IFERROR(VLOOKUP($B4518,'CECL &lt;50B Database'!$A:$AA,11,FALSE),VLOOKUP($B4518,'ALLL &lt;50B Database'!$A:$AA,11,FALSE)),"")</f>
        <v/>
      </c>
      <c r="D4518" t="str">
        <f t="shared" si="140"/>
        <v/>
      </c>
    </row>
    <row r="4519" spans="1:4" x14ac:dyDescent="0.25">
      <c r="A4519">
        <f t="shared" si="141"/>
        <v>4519</v>
      </c>
      <c r="B4519" t="e">
        <f>IF('Peer Comparison Tool'!$D$11="NR",INDEX('CECL &lt;50B Database'!$A:$A,MATCH(Workings!$A4519,'CECL &lt;50B Database'!$AI:$AI,0)),INDEX('ALLL &lt;50B Database'!$A:$A,MATCH(Workings!$A4519,'ALLL &lt;50B Database'!$AI:$AI,0)))</f>
        <v>#N/A</v>
      </c>
      <c r="C4519" s="3" t="str">
        <f>IFERROR(IFERROR(VLOOKUP($B4519,'CECL &lt;50B Database'!$A:$AA,11,FALSE),VLOOKUP($B4519,'ALLL &lt;50B Database'!$A:$AA,11,FALSE)),"")</f>
        <v/>
      </c>
      <c r="D4519" t="str">
        <f t="shared" si="140"/>
        <v/>
      </c>
    </row>
    <row r="4520" spans="1:4" x14ac:dyDescent="0.25">
      <c r="A4520">
        <f t="shared" si="141"/>
        <v>4520</v>
      </c>
      <c r="B4520" t="e">
        <f>IF('Peer Comparison Tool'!$D$11="NR",INDEX('CECL &lt;50B Database'!$A:$A,MATCH(Workings!$A4520,'CECL &lt;50B Database'!$AI:$AI,0)),INDEX('ALLL &lt;50B Database'!$A:$A,MATCH(Workings!$A4520,'ALLL &lt;50B Database'!$AI:$AI,0)))</f>
        <v>#N/A</v>
      </c>
      <c r="C4520" s="3" t="str">
        <f>IFERROR(IFERROR(VLOOKUP($B4520,'CECL &lt;50B Database'!$A:$AA,11,FALSE),VLOOKUP($B4520,'ALLL &lt;50B Database'!$A:$AA,11,FALSE)),"")</f>
        <v/>
      </c>
      <c r="D4520" t="str">
        <f t="shared" si="140"/>
        <v/>
      </c>
    </row>
    <row r="4521" spans="1:4" x14ac:dyDescent="0.25">
      <c r="A4521">
        <f t="shared" si="141"/>
        <v>4521</v>
      </c>
      <c r="B4521" t="e">
        <f>IF('Peer Comparison Tool'!$D$11="NR",INDEX('CECL &lt;50B Database'!$A:$A,MATCH(Workings!$A4521,'CECL &lt;50B Database'!$AI:$AI,0)),INDEX('ALLL &lt;50B Database'!$A:$A,MATCH(Workings!$A4521,'ALLL &lt;50B Database'!$AI:$AI,0)))</f>
        <v>#N/A</v>
      </c>
      <c r="C4521" s="3" t="str">
        <f>IFERROR(IFERROR(VLOOKUP($B4521,'CECL &lt;50B Database'!$A:$AA,11,FALSE),VLOOKUP($B4521,'ALLL &lt;50B Database'!$A:$AA,11,FALSE)),"")</f>
        <v/>
      </c>
      <c r="D4521" t="str">
        <f t="shared" si="140"/>
        <v/>
      </c>
    </row>
    <row r="4522" spans="1:4" x14ac:dyDescent="0.25">
      <c r="A4522">
        <f t="shared" si="141"/>
        <v>4522</v>
      </c>
      <c r="B4522" t="e">
        <f>IF('Peer Comparison Tool'!$D$11="NR",INDEX('CECL &lt;50B Database'!$A:$A,MATCH(Workings!$A4522,'CECL &lt;50B Database'!$AI:$AI,0)),INDEX('ALLL &lt;50B Database'!$A:$A,MATCH(Workings!$A4522,'ALLL &lt;50B Database'!$AI:$AI,0)))</f>
        <v>#N/A</v>
      </c>
      <c r="C4522" s="3" t="str">
        <f>IFERROR(IFERROR(VLOOKUP($B4522,'CECL &lt;50B Database'!$A:$AA,11,FALSE),VLOOKUP($B4522,'ALLL &lt;50B Database'!$A:$AA,11,FALSE)),"")</f>
        <v/>
      </c>
      <c r="D4522" t="str">
        <f t="shared" si="140"/>
        <v/>
      </c>
    </row>
    <row r="4523" spans="1:4" x14ac:dyDescent="0.25">
      <c r="A4523">
        <f t="shared" si="141"/>
        <v>4523</v>
      </c>
      <c r="B4523" t="e">
        <f>IF('Peer Comparison Tool'!$D$11="NR",INDEX('CECL &lt;50B Database'!$A:$A,MATCH(Workings!$A4523,'CECL &lt;50B Database'!$AI:$AI,0)),INDEX('ALLL &lt;50B Database'!$A:$A,MATCH(Workings!$A4523,'ALLL &lt;50B Database'!$AI:$AI,0)))</f>
        <v>#N/A</v>
      </c>
      <c r="C4523" s="3" t="str">
        <f>IFERROR(IFERROR(VLOOKUP($B4523,'CECL &lt;50B Database'!$A:$AA,11,FALSE),VLOOKUP($B4523,'ALLL &lt;50B Database'!$A:$AA,11,FALSE)),"")</f>
        <v/>
      </c>
      <c r="D4523" t="str">
        <f t="shared" si="140"/>
        <v/>
      </c>
    </row>
    <row r="4524" spans="1:4" x14ac:dyDescent="0.25">
      <c r="A4524">
        <f t="shared" si="141"/>
        <v>4524</v>
      </c>
      <c r="B4524" t="e">
        <f>IF('Peer Comparison Tool'!$D$11="NR",INDEX('CECL &lt;50B Database'!$A:$A,MATCH(Workings!$A4524,'CECL &lt;50B Database'!$AI:$AI,0)),INDEX('ALLL &lt;50B Database'!$A:$A,MATCH(Workings!$A4524,'ALLL &lt;50B Database'!$AI:$AI,0)))</f>
        <v>#N/A</v>
      </c>
      <c r="C4524" s="3" t="str">
        <f>IFERROR(IFERROR(VLOOKUP($B4524,'CECL &lt;50B Database'!$A:$AA,11,FALSE),VLOOKUP($B4524,'ALLL &lt;50B Database'!$A:$AA,11,FALSE)),"")</f>
        <v/>
      </c>
      <c r="D4524" t="str">
        <f t="shared" si="140"/>
        <v/>
      </c>
    </row>
    <row r="4525" spans="1:4" x14ac:dyDescent="0.25">
      <c r="A4525">
        <f t="shared" si="141"/>
        <v>4525</v>
      </c>
      <c r="B4525" t="e">
        <f>IF('Peer Comparison Tool'!$D$11="NR",INDEX('CECL &lt;50B Database'!$A:$A,MATCH(Workings!$A4525,'CECL &lt;50B Database'!$AI:$AI,0)),INDEX('ALLL &lt;50B Database'!$A:$A,MATCH(Workings!$A4525,'ALLL &lt;50B Database'!$AI:$AI,0)))</f>
        <v>#N/A</v>
      </c>
      <c r="C4525" s="3" t="str">
        <f>IFERROR(IFERROR(VLOOKUP($B4525,'CECL &lt;50B Database'!$A:$AA,11,FALSE),VLOOKUP($B4525,'ALLL &lt;50B Database'!$A:$AA,11,FALSE)),"")</f>
        <v/>
      </c>
      <c r="D4525" t="str">
        <f t="shared" si="140"/>
        <v/>
      </c>
    </row>
    <row r="4526" spans="1:4" x14ac:dyDescent="0.25">
      <c r="A4526">
        <f t="shared" si="141"/>
        <v>4526</v>
      </c>
      <c r="B4526" t="e">
        <f>IF('Peer Comparison Tool'!$D$11="NR",INDEX('CECL &lt;50B Database'!$A:$A,MATCH(Workings!$A4526,'CECL &lt;50B Database'!$AI:$AI,0)),INDEX('ALLL &lt;50B Database'!$A:$A,MATCH(Workings!$A4526,'ALLL &lt;50B Database'!$AI:$AI,0)))</f>
        <v>#N/A</v>
      </c>
      <c r="C4526" s="3" t="str">
        <f>IFERROR(IFERROR(VLOOKUP($B4526,'CECL &lt;50B Database'!$A:$AA,11,FALSE),VLOOKUP($B4526,'ALLL &lt;50B Database'!$A:$AA,11,FALSE)),"")</f>
        <v/>
      </c>
      <c r="D4526" t="str">
        <f t="shared" si="140"/>
        <v/>
      </c>
    </row>
    <row r="4527" spans="1:4" x14ac:dyDescent="0.25">
      <c r="A4527">
        <f t="shared" si="141"/>
        <v>4527</v>
      </c>
      <c r="B4527" t="e">
        <f>IF('Peer Comparison Tool'!$D$11="NR",INDEX('CECL &lt;50B Database'!$A:$A,MATCH(Workings!$A4527,'CECL &lt;50B Database'!$AI:$AI,0)),INDEX('ALLL &lt;50B Database'!$A:$A,MATCH(Workings!$A4527,'ALLL &lt;50B Database'!$AI:$AI,0)))</f>
        <v>#N/A</v>
      </c>
      <c r="C4527" s="3" t="str">
        <f>IFERROR(IFERROR(VLOOKUP($B4527,'CECL &lt;50B Database'!$A:$AA,11,FALSE),VLOOKUP($B4527,'ALLL &lt;50B Database'!$A:$AA,11,FALSE)),"")</f>
        <v/>
      </c>
      <c r="D4527" t="str">
        <f t="shared" si="140"/>
        <v/>
      </c>
    </row>
    <row r="4528" spans="1:4" x14ac:dyDescent="0.25">
      <c r="A4528">
        <f t="shared" si="141"/>
        <v>4528</v>
      </c>
      <c r="B4528" t="e">
        <f>IF('Peer Comparison Tool'!$D$11="NR",INDEX('CECL &lt;50B Database'!$A:$A,MATCH(Workings!$A4528,'CECL &lt;50B Database'!$AI:$AI,0)),INDEX('ALLL &lt;50B Database'!$A:$A,MATCH(Workings!$A4528,'ALLL &lt;50B Database'!$AI:$AI,0)))</f>
        <v>#N/A</v>
      </c>
      <c r="C4528" s="3" t="str">
        <f>IFERROR(IFERROR(VLOOKUP($B4528,'CECL &lt;50B Database'!$A:$AA,11,FALSE),VLOOKUP($B4528,'ALLL &lt;50B Database'!$A:$AA,11,FALSE)),"")</f>
        <v/>
      </c>
      <c r="D4528" t="str">
        <f t="shared" si="140"/>
        <v/>
      </c>
    </row>
    <row r="4529" spans="1:4" x14ac:dyDescent="0.25">
      <c r="A4529">
        <f t="shared" si="141"/>
        <v>4529</v>
      </c>
      <c r="B4529" t="e">
        <f>IF('Peer Comparison Tool'!$D$11="NR",INDEX('CECL &lt;50B Database'!$A:$A,MATCH(Workings!$A4529,'CECL &lt;50B Database'!$AI:$AI,0)),INDEX('ALLL &lt;50B Database'!$A:$A,MATCH(Workings!$A4529,'ALLL &lt;50B Database'!$AI:$AI,0)))</f>
        <v>#N/A</v>
      </c>
      <c r="C4529" s="3" t="str">
        <f>IFERROR(IFERROR(VLOOKUP($B4529,'CECL &lt;50B Database'!$A:$AA,11,FALSE),VLOOKUP($B4529,'ALLL &lt;50B Database'!$A:$AA,11,FALSE)),"")</f>
        <v/>
      </c>
      <c r="D4529" t="str">
        <f t="shared" si="140"/>
        <v/>
      </c>
    </row>
    <row r="4530" spans="1:4" x14ac:dyDescent="0.25">
      <c r="A4530">
        <f t="shared" si="141"/>
        <v>4530</v>
      </c>
      <c r="B4530" t="e">
        <f>IF('Peer Comparison Tool'!$D$11="NR",INDEX('CECL &lt;50B Database'!$A:$A,MATCH(Workings!$A4530,'CECL &lt;50B Database'!$AI:$AI,0)),INDEX('ALLL &lt;50B Database'!$A:$A,MATCH(Workings!$A4530,'ALLL &lt;50B Database'!$AI:$AI,0)))</f>
        <v>#N/A</v>
      </c>
      <c r="C4530" s="3" t="str">
        <f>IFERROR(IFERROR(VLOOKUP($B4530,'CECL &lt;50B Database'!$A:$AA,11,FALSE),VLOOKUP($B4530,'ALLL &lt;50B Database'!$A:$AA,11,FALSE)),"")</f>
        <v/>
      </c>
      <c r="D4530" t="str">
        <f t="shared" si="140"/>
        <v/>
      </c>
    </row>
    <row r="4531" spans="1:4" x14ac:dyDescent="0.25">
      <c r="A4531">
        <f t="shared" si="141"/>
        <v>4531</v>
      </c>
      <c r="B4531" t="e">
        <f>IF('Peer Comparison Tool'!$D$11="NR",INDEX('CECL &lt;50B Database'!$A:$A,MATCH(Workings!$A4531,'CECL &lt;50B Database'!$AI:$AI,0)),INDEX('ALLL &lt;50B Database'!$A:$A,MATCH(Workings!$A4531,'ALLL &lt;50B Database'!$AI:$AI,0)))</f>
        <v>#N/A</v>
      </c>
      <c r="C4531" s="3" t="str">
        <f>IFERROR(IFERROR(VLOOKUP($B4531,'CECL &lt;50B Database'!$A:$AA,11,FALSE),VLOOKUP($B4531,'ALLL &lt;50B Database'!$A:$AA,11,FALSE)),"")</f>
        <v/>
      </c>
      <c r="D4531" t="str">
        <f t="shared" si="140"/>
        <v/>
      </c>
    </row>
    <row r="4532" spans="1:4" x14ac:dyDescent="0.25">
      <c r="A4532">
        <f t="shared" si="141"/>
        <v>4532</v>
      </c>
      <c r="B4532" t="e">
        <f>IF('Peer Comparison Tool'!$D$11="NR",INDEX('CECL &lt;50B Database'!$A:$A,MATCH(Workings!$A4532,'CECL &lt;50B Database'!$AI:$AI,0)),INDEX('ALLL &lt;50B Database'!$A:$A,MATCH(Workings!$A4532,'ALLL &lt;50B Database'!$AI:$AI,0)))</f>
        <v>#N/A</v>
      </c>
      <c r="C4532" s="3" t="str">
        <f>IFERROR(IFERROR(VLOOKUP($B4532,'CECL &lt;50B Database'!$A:$AA,11,FALSE),VLOOKUP($B4532,'ALLL &lt;50B Database'!$A:$AA,11,FALSE)),"")</f>
        <v/>
      </c>
      <c r="D4532" t="str">
        <f t="shared" si="140"/>
        <v/>
      </c>
    </row>
    <row r="4533" spans="1:4" x14ac:dyDescent="0.25">
      <c r="A4533">
        <f t="shared" si="141"/>
        <v>4533</v>
      </c>
      <c r="B4533" t="e">
        <f>IF('Peer Comparison Tool'!$D$11="NR",INDEX('CECL &lt;50B Database'!$A:$A,MATCH(Workings!$A4533,'CECL &lt;50B Database'!$AI:$AI,0)),INDEX('ALLL &lt;50B Database'!$A:$A,MATCH(Workings!$A4533,'ALLL &lt;50B Database'!$AI:$AI,0)))</f>
        <v>#N/A</v>
      </c>
      <c r="C4533" s="3" t="str">
        <f>IFERROR(IFERROR(VLOOKUP($B4533,'CECL &lt;50B Database'!$A:$AA,11,FALSE),VLOOKUP($B4533,'ALLL &lt;50B Database'!$A:$AA,11,FALSE)),"")</f>
        <v/>
      </c>
      <c r="D4533" t="str">
        <f t="shared" si="140"/>
        <v/>
      </c>
    </row>
    <row r="4534" spans="1:4" x14ac:dyDescent="0.25">
      <c r="A4534">
        <f t="shared" si="141"/>
        <v>4534</v>
      </c>
      <c r="B4534" t="e">
        <f>IF('Peer Comparison Tool'!$D$11="NR",INDEX('CECL &lt;50B Database'!$A:$A,MATCH(Workings!$A4534,'CECL &lt;50B Database'!$AI:$AI,0)),INDEX('ALLL &lt;50B Database'!$A:$A,MATCH(Workings!$A4534,'ALLL &lt;50B Database'!$AI:$AI,0)))</f>
        <v>#N/A</v>
      </c>
      <c r="C4534" s="3" t="str">
        <f>IFERROR(IFERROR(VLOOKUP($B4534,'CECL &lt;50B Database'!$A:$AA,11,FALSE),VLOOKUP($B4534,'ALLL &lt;50B Database'!$A:$AA,11,FALSE)),"")</f>
        <v/>
      </c>
      <c r="D4534" t="str">
        <f t="shared" si="140"/>
        <v/>
      </c>
    </row>
    <row r="4535" spans="1:4" x14ac:dyDescent="0.25">
      <c r="A4535">
        <f t="shared" si="141"/>
        <v>4535</v>
      </c>
      <c r="B4535" t="e">
        <f>IF('Peer Comparison Tool'!$D$11="NR",INDEX('CECL &lt;50B Database'!$A:$A,MATCH(Workings!$A4535,'CECL &lt;50B Database'!$AI:$AI,0)),INDEX('ALLL &lt;50B Database'!$A:$A,MATCH(Workings!$A4535,'ALLL &lt;50B Database'!$AI:$AI,0)))</f>
        <v>#N/A</v>
      </c>
      <c r="C4535" s="3" t="str">
        <f>IFERROR(IFERROR(VLOOKUP($B4535,'CECL &lt;50B Database'!$A:$AA,11,FALSE),VLOOKUP($B4535,'ALLL &lt;50B Database'!$A:$AA,11,FALSE)),"")</f>
        <v/>
      </c>
      <c r="D4535" t="str">
        <f t="shared" si="140"/>
        <v/>
      </c>
    </row>
    <row r="4536" spans="1:4" x14ac:dyDescent="0.25">
      <c r="A4536">
        <f t="shared" si="141"/>
        <v>4536</v>
      </c>
      <c r="B4536" t="e">
        <f>IF('Peer Comparison Tool'!$D$11="NR",INDEX('CECL &lt;50B Database'!$A:$A,MATCH(Workings!$A4536,'CECL &lt;50B Database'!$AI:$AI,0)),INDEX('ALLL &lt;50B Database'!$A:$A,MATCH(Workings!$A4536,'ALLL &lt;50B Database'!$AI:$AI,0)))</f>
        <v>#N/A</v>
      </c>
      <c r="C4536" s="3" t="str">
        <f>IFERROR(IFERROR(VLOOKUP($B4536,'CECL &lt;50B Database'!$A:$AA,11,FALSE),VLOOKUP($B4536,'ALLL &lt;50B Database'!$A:$AA,11,FALSE)),"")</f>
        <v/>
      </c>
      <c r="D4536" t="str">
        <f t="shared" si="140"/>
        <v/>
      </c>
    </row>
    <row r="4537" spans="1:4" x14ac:dyDescent="0.25">
      <c r="A4537">
        <f t="shared" si="141"/>
        <v>4537</v>
      </c>
      <c r="B4537" t="e">
        <f>IF('Peer Comparison Tool'!$D$11="NR",INDEX('CECL &lt;50B Database'!$A:$A,MATCH(Workings!$A4537,'CECL &lt;50B Database'!$AI:$AI,0)),INDEX('ALLL &lt;50B Database'!$A:$A,MATCH(Workings!$A4537,'ALLL &lt;50B Database'!$AI:$AI,0)))</f>
        <v>#N/A</v>
      </c>
      <c r="C4537" s="3" t="str">
        <f>IFERROR(IFERROR(VLOOKUP($B4537,'CECL &lt;50B Database'!$A:$AA,11,FALSE),VLOOKUP($B4537,'ALLL &lt;50B Database'!$A:$AA,11,FALSE)),"")</f>
        <v/>
      </c>
      <c r="D4537" t="str">
        <f t="shared" si="140"/>
        <v/>
      </c>
    </row>
    <row r="4538" spans="1:4" x14ac:dyDescent="0.25">
      <c r="A4538">
        <f t="shared" si="141"/>
        <v>4538</v>
      </c>
      <c r="B4538" t="e">
        <f>IF('Peer Comparison Tool'!$D$11="NR",INDEX('CECL &lt;50B Database'!$A:$A,MATCH(Workings!$A4538,'CECL &lt;50B Database'!$AI:$AI,0)),INDEX('ALLL &lt;50B Database'!$A:$A,MATCH(Workings!$A4538,'ALLL &lt;50B Database'!$AI:$AI,0)))</f>
        <v>#N/A</v>
      </c>
      <c r="C4538" s="3" t="str">
        <f>IFERROR(IFERROR(VLOOKUP($B4538,'CECL &lt;50B Database'!$A:$AA,11,FALSE),VLOOKUP($B4538,'ALLL &lt;50B Database'!$A:$AA,11,FALSE)),"")</f>
        <v/>
      </c>
      <c r="D4538" t="str">
        <f t="shared" si="140"/>
        <v/>
      </c>
    </row>
    <row r="4539" spans="1:4" x14ac:dyDescent="0.25">
      <c r="A4539">
        <f t="shared" si="141"/>
        <v>4539</v>
      </c>
      <c r="B4539" t="e">
        <f>IF('Peer Comparison Tool'!$D$11="NR",INDEX('CECL &lt;50B Database'!$A:$A,MATCH(Workings!$A4539,'CECL &lt;50B Database'!$AI:$AI,0)),INDEX('ALLL &lt;50B Database'!$A:$A,MATCH(Workings!$A4539,'ALLL &lt;50B Database'!$AI:$AI,0)))</f>
        <v>#N/A</v>
      </c>
      <c r="C4539" s="3" t="str">
        <f>IFERROR(IFERROR(VLOOKUP($B4539,'CECL &lt;50B Database'!$A:$AA,11,FALSE),VLOOKUP($B4539,'ALLL &lt;50B Database'!$A:$AA,11,FALSE)),"")</f>
        <v/>
      </c>
      <c r="D4539" t="str">
        <f t="shared" si="140"/>
        <v/>
      </c>
    </row>
    <row r="4540" spans="1:4" x14ac:dyDescent="0.25">
      <c r="A4540">
        <f t="shared" si="141"/>
        <v>4540</v>
      </c>
      <c r="B4540" t="e">
        <f>IF('Peer Comparison Tool'!$D$11="NR",INDEX('CECL &lt;50B Database'!$A:$A,MATCH(Workings!$A4540,'CECL &lt;50B Database'!$AI:$AI,0)),INDEX('ALLL &lt;50B Database'!$A:$A,MATCH(Workings!$A4540,'ALLL &lt;50B Database'!$AI:$AI,0)))</f>
        <v>#N/A</v>
      </c>
      <c r="C4540" s="3" t="str">
        <f>IFERROR(IFERROR(VLOOKUP($B4540,'CECL &lt;50B Database'!$A:$AA,11,FALSE),VLOOKUP($B4540,'ALLL &lt;50B Database'!$A:$AA,11,FALSE)),"")</f>
        <v/>
      </c>
      <c r="D4540" t="str">
        <f t="shared" si="140"/>
        <v/>
      </c>
    </row>
    <row r="4541" spans="1:4" x14ac:dyDescent="0.25">
      <c r="A4541">
        <f t="shared" si="141"/>
        <v>4541</v>
      </c>
      <c r="B4541" t="e">
        <f>IF('Peer Comparison Tool'!$D$11="NR",INDEX('CECL &lt;50B Database'!$A:$A,MATCH(Workings!$A4541,'CECL &lt;50B Database'!$AI:$AI,0)),INDEX('ALLL &lt;50B Database'!$A:$A,MATCH(Workings!$A4541,'ALLL &lt;50B Database'!$AI:$AI,0)))</f>
        <v>#N/A</v>
      </c>
      <c r="C4541" s="3" t="str">
        <f>IFERROR(IFERROR(VLOOKUP($B4541,'CECL &lt;50B Database'!$A:$AA,11,FALSE),VLOOKUP($B4541,'ALLL &lt;50B Database'!$A:$AA,11,FALSE)),"")</f>
        <v/>
      </c>
      <c r="D4541" t="str">
        <f t="shared" si="140"/>
        <v/>
      </c>
    </row>
    <row r="4542" spans="1:4" x14ac:dyDescent="0.25">
      <c r="A4542">
        <f t="shared" si="141"/>
        <v>4542</v>
      </c>
      <c r="B4542" t="e">
        <f>IF('Peer Comparison Tool'!$D$11="NR",INDEX('CECL &lt;50B Database'!$A:$A,MATCH(Workings!$A4542,'CECL &lt;50B Database'!$AI:$AI,0)),INDEX('ALLL &lt;50B Database'!$A:$A,MATCH(Workings!$A4542,'ALLL &lt;50B Database'!$AI:$AI,0)))</f>
        <v>#N/A</v>
      </c>
      <c r="C4542" s="3" t="str">
        <f>IFERROR(IFERROR(VLOOKUP($B4542,'CECL &lt;50B Database'!$A:$AA,11,FALSE),VLOOKUP($B4542,'ALLL &lt;50B Database'!$A:$AA,11,FALSE)),"")</f>
        <v/>
      </c>
      <c r="D4542" t="str">
        <f t="shared" si="140"/>
        <v/>
      </c>
    </row>
    <row r="4543" spans="1:4" x14ac:dyDescent="0.25">
      <c r="A4543">
        <f t="shared" si="141"/>
        <v>4543</v>
      </c>
      <c r="B4543" t="e">
        <f>IF('Peer Comparison Tool'!$D$11="NR",INDEX('CECL &lt;50B Database'!$A:$A,MATCH(Workings!$A4543,'CECL &lt;50B Database'!$AI:$AI,0)),INDEX('ALLL &lt;50B Database'!$A:$A,MATCH(Workings!$A4543,'ALLL &lt;50B Database'!$AI:$AI,0)))</f>
        <v>#N/A</v>
      </c>
      <c r="C4543" s="3" t="str">
        <f>IFERROR(IFERROR(VLOOKUP($B4543,'CECL &lt;50B Database'!$A:$AA,11,FALSE),VLOOKUP($B4543,'ALLL &lt;50B Database'!$A:$AA,11,FALSE)),"")</f>
        <v/>
      </c>
      <c r="D4543" t="str">
        <f t="shared" si="140"/>
        <v/>
      </c>
    </row>
    <row r="4544" spans="1:4" x14ac:dyDescent="0.25">
      <c r="A4544">
        <f t="shared" si="141"/>
        <v>4544</v>
      </c>
      <c r="B4544" t="e">
        <f>IF('Peer Comparison Tool'!$D$11="NR",INDEX('CECL &lt;50B Database'!$A:$A,MATCH(Workings!$A4544,'CECL &lt;50B Database'!$AI:$AI,0)),INDEX('ALLL &lt;50B Database'!$A:$A,MATCH(Workings!$A4544,'ALLL &lt;50B Database'!$AI:$AI,0)))</f>
        <v>#N/A</v>
      </c>
      <c r="C4544" s="3" t="str">
        <f>IFERROR(IFERROR(VLOOKUP($B4544,'CECL &lt;50B Database'!$A:$AA,11,FALSE),VLOOKUP($B4544,'ALLL &lt;50B Database'!$A:$AA,11,FALSE)),"")</f>
        <v/>
      </c>
      <c r="D4544" t="str">
        <f t="shared" si="140"/>
        <v/>
      </c>
    </row>
    <row r="4545" spans="1:4" x14ac:dyDescent="0.25">
      <c r="A4545">
        <f t="shared" si="141"/>
        <v>4545</v>
      </c>
      <c r="B4545" t="e">
        <f>IF('Peer Comparison Tool'!$D$11="NR",INDEX('CECL &lt;50B Database'!$A:$A,MATCH(Workings!$A4545,'CECL &lt;50B Database'!$AI:$AI,0)),INDEX('ALLL &lt;50B Database'!$A:$A,MATCH(Workings!$A4545,'ALLL &lt;50B Database'!$AI:$AI,0)))</f>
        <v>#N/A</v>
      </c>
      <c r="C4545" s="3" t="str">
        <f>IFERROR(IFERROR(VLOOKUP($B4545,'CECL &lt;50B Database'!$A:$AA,11,FALSE),VLOOKUP($B4545,'ALLL &lt;50B Database'!$A:$AA,11,FALSE)),"")</f>
        <v/>
      </c>
      <c r="D4545" t="str">
        <f t="shared" si="140"/>
        <v/>
      </c>
    </row>
    <row r="4546" spans="1:4" x14ac:dyDescent="0.25">
      <c r="A4546">
        <f t="shared" si="141"/>
        <v>4546</v>
      </c>
      <c r="B4546" t="e">
        <f>IF('Peer Comparison Tool'!$D$11="NR",INDEX('CECL &lt;50B Database'!$A:$A,MATCH(Workings!$A4546,'CECL &lt;50B Database'!$AI:$AI,0)),INDEX('ALLL &lt;50B Database'!$A:$A,MATCH(Workings!$A4546,'ALLL &lt;50B Database'!$AI:$AI,0)))</f>
        <v>#N/A</v>
      </c>
      <c r="C4546" s="3" t="str">
        <f>IFERROR(IFERROR(VLOOKUP($B4546,'CECL &lt;50B Database'!$A:$AA,11,FALSE),VLOOKUP($B4546,'ALLL &lt;50B Database'!$A:$AA,11,FALSE)),"")</f>
        <v/>
      </c>
      <c r="D4546" t="str">
        <f t="shared" ref="D4546:D4609" si="142">IFERROR(RANK($C4546,$C$1:$C$5000,0),"")</f>
        <v/>
      </c>
    </row>
    <row r="4547" spans="1:4" x14ac:dyDescent="0.25">
      <c r="A4547">
        <f t="shared" si="141"/>
        <v>4547</v>
      </c>
      <c r="B4547" t="e">
        <f>IF('Peer Comparison Tool'!$D$11="NR",INDEX('CECL &lt;50B Database'!$A:$A,MATCH(Workings!$A4547,'CECL &lt;50B Database'!$AI:$AI,0)),INDEX('ALLL &lt;50B Database'!$A:$A,MATCH(Workings!$A4547,'ALLL &lt;50B Database'!$AI:$AI,0)))</f>
        <v>#N/A</v>
      </c>
      <c r="C4547" s="3" t="str">
        <f>IFERROR(IFERROR(VLOOKUP($B4547,'CECL &lt;50B Database'!$A:$AA,11,FALSE),VLOOKUP($B4547,'ALLL &lt;50B Database'!$A:$AA,11,FALSE)),"")</f>
        <v/>
      </c>
      <c r="D4547" t="str">
        <f t="shared" si="142"/>
        <v/>
      </c>
    </row>
    <row r="4548" spans="1:4" x14ac:dyDescent="0.25">
      <c r="A4548">
        <f t="shared" ref="A4548:A4611" si="143">A4547+1</f>
        <v>4548</v>
      </c>
      <c r="B4548" t="e">
        <f>IF('Peer Comparison Tool'!$D$11="NR",INDEX('CECL &lt;50B Database'!$A:$A,MATCH(Workings!$A4548,'CECL &lt;50B Database'!$AI:$AI,0)),INDEX('ALLL &lt;50B Database'!$A:$A,MATCH(Workings!$A4548,'ALLL &lt;50B Database'!$AI:$AI,0)))</f>
        <v>#N/A</v>
      </c>
      <c r="C4548" s="3" t="str">
        <f>IFERROR(IFERROR(VLOOKUP($B4548,'CECL &lt;50B Database'!$A:$AA,11,FALSE),VLOOKUP($B4548,'ALLL &lt;50B Database'!$A:$AA,11,FALSE)),"")</f>
        <v/>
      </c>
      <c r="D4548" t="str">
        <f t="shared" si="142"/>
        <v/>
      </c>
    </row>
    <row r="4549" spans="1:4" x14ac:dyDescent="0.25">
      <c r="A4549">
        <f t="shared" si="143"/>
        <v>4549</v>
      </c>
      <c r="B4549" t="e">
        <f>IF('Peer Comparison Tool'!$D$11="NR",INDEX('CECL &lt;50B Database'!$A:$A,MATCH(Workings!$A4549,'CECL &lt;50B Database'!$AI:$AI,0)),INDEX('ALLL &lt;50B Database'!$A:$A,MATCH(Workings!$A4549,'ALLL &lt;50B Database'!$AI:$AI,0)))</f>
        <v>#N/A</v>
      </c>
      <c r="C4549" s="3" t="str">
        <f>IFERROR(IFERROR(VLOOKUP($B4549,'CECL &lt;50B Database'!$A:$AA,11,FALSE),VLOOKUP($B4549,'ALLL &lt;50B Database'!$A:$AA,11,FALSE)),"")</f>
        <v/>
      </c>
      <c r="D4549" t="str">
        <f t="shared" si="142"/>
        <v/>
      </c>
    </row>
    <row r="4550" spans="1:4" x14ac:dyDescent="0.25">
      <c r="A4550">
        <f t="shared" si="143"/>
        <v>4550</v>
      </c>
      <c r="B4550" t="e">
        <f>IF('Peer Comparison Tool'!$D$11="NR",INDEX('CECL &lt;50B Database'!$A:$A,MATCH(Workings!$A4550,'CECL &lt;50B Database'!$AI:$AI,0)),INDEX('ALLL &lt;50B Database'!$A:$A,MATCH(Workings!$A4550,'ALLL &lt;50B Database'!$AI:$AI,0)))</f>
        <v>#N/A</v>
      </c>
      <c r="C4550" s="3" t="str">
        <f>IFERROR(IFERROR(VLOOKUP($B4550,'CECL &lt;50B Database'!$A:$AA,11,FALSE),VLOOKUP($B4550,'ALLL &lt;50B Database'!$A:$AA,11,FALSE)),"")</f>
        <v/>
      </c>
      <c r="D4550" t="str">
        <f t="shared" si="142"/>
        <v/>
      </c>
    </row>
    <row r="4551" spans="1:4" x14ac:dyDescent="0.25">
      <c r="A4551">
        <f t="shared" si="143"/>
        <v>4551</v>
      </c>
      <c r="B4551" t="e">
        <f>IF('Peer Comparison Tool'!$D$11="NR",INDEX('CECL &lt;50B Database'!$A:$A,MATCH(Workings!$A4551,'CECL &lt;50B Database'!$AI:$AI,0)),INDEX('ALLL &lt;50B Database'!$A:$A,MATCH(Workings!$A4551,'ALLL &lt;50B Database'!$AI:$AI,0)))</f>
        <v>#N/A</v>
      </c>
      <c r="C4551" s="3" t="str">
        <f>IFERROR(IFERROR(VLOOKUP($B4551,'CECL &lt;50B Database'!$A:$AA,11,FALSE),VLOOKUP($B4551,'ALLL &lt;50B Database'!$A:$AA,11,FALSE)),"")</f>
        <v/>
      </c>
      <c r="D4551" t="str">
        <f t="shared" si="142"/>
        <v/>
      </c>
    </row>
    <row r="4552" spans="1:4" x14ac:dyDescent="0.25">
      <c r="A4552">
        <f t="shared" si="143"/>
        <v>4552</v>
      </c>
      <c r="B4552" t="e">
        <f>IF('Peer Comparison Tool'!$D$11="NR",INDEX('CECL &lt;50B Database'!$A:$A,MATCH(Workings!$A4552,'CECL &lt;50B Database'!$AI:$AI,0)),INDEX('ALLL &lt;50B Database'!$A:$A,MATCH(Workings!$A4552,'ALLL &lt;50B Database'!$AI:$AI,0)))</f>
        <v>#N/A</v>
      </c>
      <c r="C4552" s="3" t="str">
        <f>IFERROR(IFERROR(VLOOKUP($B4552,'CECL &lt;50B Database'!$A:$AA,11,FALSE),VLOOKUP($B4552,'ALLL &lt;50B Database'!$A:$AA,11,FALSE)),"")</f>
        <v/>
      </c>
      <c r="D4552" t="str">
        <f t="shared" si="142"/>
        <v/>
      </c>
    </row>
    <row r="4553" spans="1:4" x14ac:dyDescent="0.25">
      <c r="A4553">
        <f t="shared" si="143"/>
        <v>4553</v>
      </c>
      <c r="B4553" t="e">
        <f>IF('Peer Comparison Tool'!$D$11="NR",INDEX('CECL &lt;50B Database'!$A:$A,MATCH(Workings!$A4553,'CECL &lt;50B Database'!$AI:$AI,0)),INDEX('ALLL &lt;50B Database'!$A:$A,MATCH(Workings!$A4553,'ALLL &lt;50B Database'!$AI:$AI,0)))</f>
        <v>#N/A</v>
      </c>
      <c r="C4553" s="3" t="str">
        <f>IFERROR(IFERROR(VLOOKUP($B4553,'CECL &lt;50B Database'!$A:$AA,11,FALSE),VLOOKUP($B4553,'ALLL &lt;50B Database'!$A:$AA,11,FALSE)),"")</f>
        <v/>
      </c>
      <c r="D4553" t="str">
        <f t="shared" si="142"/>
        <v/>
      </c>
    </row>
    <row r="4554" spans="1:4" x14ac:dyDescent="0.25">
      <c r="A4554">
        <f t="shared" si="143"/>
        <v>4554</v>
      </c>
      <c r="B4554" t="e">
        <f>IF('Peer Comparison Tool'!$D$11="NR",INDEX('CECL &lt;50B Database'!$A:$A,MATCH(Workings!$A4554,'CECL &lt;50B Database'!$AI:$AI,0)),INDEX('ALLL &lt;50B Database'!$A:$A,MATCH(Workings!$A4554,'ALLL &lt;50B Database'!$AI:$AI,0)))</f>
        <v>#N/A</v>
      </c>
      <c r="C4554" s="3" t="str">
        <f>IFERROR(IFERROR(VLOOKUP($B4554,'CECL &lt;50B Database'!$A:$AA,11,FALSE),VLOOKUP($B4554,'ALLL &lt;50B Database'!$A:$AA,11,FALSE)),"")</f>
        <v/>
      </c>
      <c r="D4554" t="str">
        <f t="shared" si="142"/>
        <v/>
      </c>
    </row>
    <row r="4555" spans="1:4" x14ac:dyDescent="0.25">
      <c r="A4555">
        <f t="shared" si="143"/>
        <v>4555</v>
      </c>
      <c r="B4555" t="e">
        <f>IF('Peer Comparison Tool'!$D$11="NR",INDEX('CECL &lt;50B Database'!$A:$A,MATCH(Workings!$A4555,'CECL &lt;50B Database'!$AI:$AI,0)),INDEX('ALLL &lt;50B Database'!$A:$A,MATCH(Workings!$A4555,'ALLL &lt;50B Database'!$AI:$AI,0)))</f>
        <v>#N/A</v>
      </c>
      <c r="C4555" s="3" t="str">
        <f>IFERROR(IFERROR(VLOOKUP($B4555,'CECL &lt;50B Database'!$A:$AA,11,FALSE),VLOOKUP($B4555,'ALLL &lt;50B Database'!$A:$AA,11,FALSE)),"")</f>
        <v/>
      </c>
      <c r="D4555" t="str">
        <f t="shared" si="142"/>
        <v/>
      </c>
    </row>
    <row r="4556" spans="1:4" x14ac:dyDescent="0.25">
      <c r="A4556">
        <f t="shared" si="143"/>
        <v>4556</v>
      </c>
      <c r="B4556" t="e">
        <f>IF('Peer Comparison Tool'!$D$11="NR",INDEX('CECL &lt;50B Database'!$A:$A,MATCH(Workings!$A4556,'CECL &lt;50B Database'!$AI:$AI,0)),INDEX('ALLL &lt;50B Database'!$A:$A,MATCH(Workings!$A4556,'ALLL &lt;50B Database'!$AI:$AI,0)))</f>
        <v>#N/A</v>
      </c>
      <c r="C4556" s="3" t="str">
        <f>IFERROR(IFERROR(VLOOKUP($B4556,'CECL &lt;50B Database'!$A:$AA,11,FALSE),VLOOKUP($B4556,'ALLL &lt;50B Database'!$A:$AA,11,FALSE)),"")</f>
        <v/>
      </c>
      <c r="D4556" t="str">
        <f t="shared" si="142"/>
        <v/>
      </c>
    </row>
    <row r="4557" spans="1:4" x14ac:dyDescent="0.25">
      <c r="A4557">
        <f t="shared" si="143"/>
        <v>4557</v>
      </c>
      <c r="B4557" t="e">
        <f>IF('Peer Comparison Tool'!$D$11="NR",INDEX('CECL &lt;50B Database'!$A:$A,MATCH(Workings!$A4557,'CECL &lt;50B Database'!$AI:$AI,0)),INDEX('ALLL &lt;50B Database'!$A:$A,MATCH(Workings!$A4557,'ALLL &lt;50B Database'!$AI:$AI,0)))</f>
        <v>#N/A</v>
      </c>
      <c r="C4557" s="3" t="str">
        <f>IFERROR(IFERROR(VLOOKUP($B4557,'CECL &lt;50B Database'!$A:$AA,11,FALSE),VLOOKUP($B4557,'ALLL &lt;50B Database'!$A:$AA,11,FALSE)),"")</f>
        <v/>
      </c>
      <c r="D4557" t="str">
        <f t="shared" si="142"/>
        <v/>
      </c>
    </row>
    <row r="4558" spans="1:4" x14ac:dyDescent="0.25">
      <c r="A4558">
        <f t="shared" si="143"/>
        <v>4558</v>
      </c>
      <c r="B4558" t="e">
        <f>IF('Peer Comparison Tool'!$D$11="NR",INDEX('CECL &lt;50B Database'!$A:$A,MATCH(Workings!$A4558,'CECL &lt;50B Database'!$AI:$AI,0)),INDEX('ALLL &lt;50B Database'!$A:$A,MATCH(Workings!$A4558,'ALLL &lt;50B Database'!$AI:$AI,0)))</f>
        <v>#N/A</v>
      </c>
      <c r="C4558" s="3" t="str">
        <f>IFERROR(IFERROR(VLOOKUP($B4558,'CECL &lt;50B Database'!$A:$AA,11,FALSE),VLOOKUP($B4558,'ALLL &lt;50B Database'!$A:$AA,11,FALSE)),"")</f>
        <v/>
      </c>
      <c r="D4558" t="str">
        <f t="shared" si="142"/>
        <v/>
      </c>
    </row>
    <row r="4559" spans="1:4" x14ac:dyDescent="0.25">
      <c r="A4559">
        <f t="shared" si="143"/>
        <v>4559</v>
      </c>
      <c r="B4559" t="e">
        <f>IF('Peer Comparison Tool'!$D$11="NR",INDEX('CECL &lt;50B Database'!$A:$A,MATCH(Workings!$A4559,'CECL &lt;50B Database'!$AI:$AI,0)),INDEX('ALLL &lt;50B Database'!$A:$A,MATCH(Workings!$A4559,'ALLL &lt;50B Database'!$AI:$AI,0)))</f>
        <v>#N/A</v>
      </c>
      <c r="C4559" s="3" t="str">
        <f>IFERROR(IFERROR(VLOOKUP($B4559,'CECL &lt;50B Database'!$A:$AA,11,FALSE),VLOOKUP($B4559,'ALLL &lt;50B Database'!$A:$AA,11,FALSE)),"")</f>
        <v/>
      </c>
      <c r="D4559" t="str">
        <f t="shared" si="142"/>
        <v/>
      </c>
    </row>
    <row r="4560" spans="1:4" x14ac:dyDescent="0.25">
      <c r="A4560">
        <f t="shared" si="143"/>
        <v>4560</v>
      </c>
      <c r="B4560" t="e">
        <f>IF('Peer Comparison Tool'!$D$11="NR",INDEX('CECL &lt;50B Database'!$A:$A,MATCH(Workings!$A4560,'CECL &lt;50B Database'!$AI:$AI,0)),INDEX('ALLL &lt;50B Database'!$A:$A,MATCH(Workings!$A4560,'ALLL &lt;50B Database'!$AI:$AI,0)))</f>
        <v>#N/A</v>
      </c>
      <c r="C4560" s="3" t="str">
        <f>IFERROR(IFERROR(VLOOKUP($B4560,'CECL &lt;50B Database'!$A:$AA,11,FALSE),VLOOKUP($B4560,'ALLL &lt;50B Database'!$A:$AA,11,FALSE)),"")</f>
        <v/>
      </c>
      <c r="D4560" t="str">
        <f t="shared" si="142"/>
        <v/>
      </c>
    </row>
    <row r="4561" spans="1:4" x14ac:dyDescent="0.25">
      <c r="A4561">
        <f t="shared" si="143"/>
        <v>4561</v>
      </c>
      <c r="B4561" t="e">
        <f>IF('Peer Comparison Tool'!$D$11="NR",INDEX('CECL &lt;50B Database'!$A:$A,MATCH(Workings!$A4561,'CECL &lt;50B Database'!$AI:$AI,0)),INDEX('ALLL &lt;50B Database'!$A:$A,MATCH(Workings!$A4561,'ALLL &lt;50B Database'!$AI:$AI,0)))</f>
        <v>#N/A</v>
      </c>
      <c r="C4561" s="3" t="str">
        <f>IFERROR(IFERROR(VLOOKUP($B4561,'CECL &lt;50B Database'!$A:$AA,11,FALSE),VLOOKUP($B4561,'ALLL &lt;50B Database'!$A:$AA,11,FALSE)),"")</f>
        <v/>
      </c>
      <c r="D4561" t="str">
        <f t="shared" si="142"/>
        <v/>
      </c>
    </row>
    <row r="4562" spans="1:4" x14ac:dyDescent="0.25">
      <c r="A4562">
        <f t="shared" si="143"/>
        <v>4562</v>
      </c>
      <c r="B4562" t="e">
        <f>IF('Peer Comparison Tool'!$D$11="NR",INDEX('CECL &lt;50B Database'!$A:$A,MATCH(Workings!$A4562,'CECL &lt;50B Database'!$AI:$AI,0)),INDEX('ALLL &lt;50B Database'!$A:$A,MATCH(Workings!$A4562,'ALLL &lt;50B Database'!$AI:$AI,0)))</f>
        <v>#N/A</v>
      </c>
      <c r="C4562" s="3" t="str">
        <f>IFERROR(IFERROR(VLOOKUP($B4562,'CECL &lt;50B Database'!$A:$AA,11,FALSE),VLOOKUP($B4562,'ALLL &lt;50B Database'!$A:$AA,11,FALSE)),"")</f>
        <v/>
      </c>
      <c r="D4562" t="str">
        <f t="shared" si="142"/>
        <v/>
      </c>
    </row>
    <row r="4563" spans="1:4" x14ac:dyDescent="0.25">
      <c r="A4563">
        <f t="shared" si="143"/>
        <v>4563</v>
      </c>
      <c r="B4563" t="e">
        <f>IF('Peer Comparison Tool'!$D$11="NR",INDEX('CECL &lt;50B Database'!$A:$A,MATCH(Workings!$A4563,'CECL &lt;50B Database'!$AI:$AI,0)),INDEX('ALLL &lt;50B Database'!$A:$A,MATCH(Workings!$A4563,'ALLL &lt;50B Database'!$AI:$AI,0)))</f>
        <v>#N/A</v>
      </c>
      <c r="C4563" s="3" t="str">
        <f>IFERROR(IFERROR(VLOOKUP($B4563,'CECL &lt;50B Database'!$A:$AA,11,FALSE),VLOOKUP($B4563,'ALLL &lt;50B Database'!$A:$AA,11,FALSE)),"")</f>
        <v/>
      </c>
      <c r="D4563" t="str">
        <f t="shared" si="142"/>
        <v/>
      </c>
    </row>
    <row r="4564" spans="1:4" x14ac:dyDescent="0.25">
      <c r="A4564">
        <f t="shared" si="143"/>
        <v>4564</v>
      </c>
      <c r="B4564" t="e">
        <f>IF('Peer Comparison Tool'!$D$11="NR",INDEX('CECL &lt;50B Database'!$A:$A,MATCH(Workings!$A4564,'CECL &lt;50B Database'!$AI:$AI,0)),INDEX('ALLL &lt;50B Database'!$A:$A,MATCH(Workings!$A4564,'ALLL &lt;50B Database'!$AI:$AI,0)))</f>
        <v>#N/A</v>
      </c>
      <c r="C4564" s="3" t="str">
        <f>IFERROR(IFERROR(VLOOKUP($B4564,'CECL &lt;50B Database'!$A:$AA,11,FALSE),VLOOKUP($B4564,'ALLL &lt;50B Database'!$A:$AA,11,FALSE)),"")</f>
        <v/>
      </c>
      <c r="D4564" t="str">
        <f t="shared" si="142"/>
        <v/>
      </c>
    </row>
    <row r="4565" spans="1:4" x14ac:dyDescent="0.25">
      <c r="A4565">
        <f t="shared" si="143"/>
        <v>4565</v>
      </c>
      <c r="B4565" t="e">
        <f>IF('Peer Comparison Tool'!$D$11="NR",INDEX('CECL &lt;50B Database'!$A:$A,MATCH(Workings!$A4565,'CECL &lt;50B Database'!$AI:$AI,0)),INDEX('ALLL &lt;50B Database'!$A:$A,MATCH(Workings!$A4565,'ALLL &lt;50B Database'!$AI:$AI,0)))</f>
        <v>#N/A</v>
      </c>
      <c r="C4565" s="3" t="str">
        <f>IFERROR(IFERROR(VLOOKUP($B4565,'CECL &lt;50B Database'!$A:$AA,11,FALSE),VLOOKUP($B4565,'ALLL &lt;50B Database'!$A:$AA,11,FALSE)),"")</f>
        <v/>
      </c>
      <c r="D4565" t="str">
        <f t="shared" si="142"/>
        <v/>
      </c>
    </row>
    <row r="4566" spans="1:4" x14ac:dyDescent="0.25">
      <c r="A4566">
        <f t="shared" si="143"/>
        <v>4566</v>
      </c>
      <c r="B4566" t="e">
        <f>IF('Peer Comparison Tool'!$D$11="NR",INDEX('CECL &lt;50B Database'!$A:$A,MATCH(Workings!$A4566,'CECL &lt;50B Database'!$AI:$AI,0)),INDEX('ALLL &lt;50B Database'!$A:$A,MATCH(Workings!$A4566,'ALLL &lt;50B Database'!$AI:$AI,0)))</f>
        <v>#N/A</v>
      </c>
      <c r="C4566" s="3" t="str">
        <f>IFERROR(IFERROR(VLOOKUP($B4566,'CECL &lt;50B Database'!$A:$AA,11,FALSE),VLOOKUP($B4566,'ALLL &lt;50B Database'!$A:$AA,11,FALSE)),"")</f>
        <v/>
      </c>
      <c r="D4566" t="str">
        <f t="shared" si="142"/>
        <v/>
      </c>
    </row>
    <row r="4567" spans="1:4" x14ac:dyDescent="0.25">
      <c r="A4567">
        <f t="shared" si="143"/>
        <v>4567</v>
      </c>
      <c r="B4567" t="e">
        <f>IF('Peer Comparison Tool'!$D$11="NR",INDEX('CECL &lt;50B Database'!$A:$A,MATCH(Workings!$A4567,'CECL &lt;50B Database'!$AI:$AI,0)),INDEX('ALLL &lt;50B Database'!$A:$A,MATCH(Workings!$A4567,'ALLL &lt;50B Database'!$AI:$AI,0)))</f>
        <v>#N/A</v>
      </c>
      <c r="C4567" s="3" t="str">
        <f>IFERROR(IFERROR(VLOOKUP($B4567,'CECL &lt;50B Database'!$A:$AA,11,FALSE),VLOOKUP($B4567,'ALLL &lt;50B Database'!$A:$AA,11,FALSE)),"")</f>
        <v/>
      </c>
      <c r="D4567" t="str">
        <f t="shared" si="142"/>
        <v/>
      </c>
    </row>
    <row r="4568" spans="1:4" x14ac:dyDescent="0.25">
      <c r="A4568">
        <f t="shared" si="143"/>
        <v>4568</v>
      </c>
      <c r="B4568" t="e">
        <f>IF('Peer Comparison Tool'!$D$11="NR",INDEX('CECL &lt;50B Database'!$A:$A,MATCH(Workings!$A4568,'CECL &lt;50B Database'!$AI:$AI,0)),INDEX('ALLL &lt;50B Database'!$A:$A,MATCH(Workings!$A4568,'ALLL &lt;50B Database'!$AI:$AI,0)))</f>
        <v>#N/A</v>
      </c>
      <c r="C4568" s="3" t="str">
        <f>IFERROR(IFERROR(VLOOKUP($B4568,'CECL &lt;50B Database'!$A:$AA,11,FALSE),VLOOKUP($B4568,'ALLL &lt;50B Database'!$A:$AA,11,FALSE)),"")</f>
        <v/>
      </c>
      <c r="D4568" t="str">
        <f t="shared" si="142"/>
        <v/>
      </c>
    </row>
    <row r="4569" spans="1:4" x14ac:dyDescent="0.25">
      <c r="A4569">
        <f t="shared" si="143"/>
        <v>4569</v>
      </c>
      <c r="B4569" t="e">
        <f>IF('Peer Comparison Tool'!$D$11="NR",INDEX('CECL &lt;50B Database'!$A:$A,MATCH(Workings!$A4569,'CECL &lt;50B Database'!$AI:$AI,0)),INDEX('ALLL &lt;50B Database'!$A:$A,MATCH(Workings!$A4569,'ALLL &lt;50B Database'!$AI:$AI,0)))</f>
        <v>#N/A</v>
      </c>
      <c r="C4569" s="3" t="str">
        <f>IFERROR(IFERROR(VLOOKUP($B4569,'CECL &lt;50B Database'!$A:$AA,11,FALSE),VLOOKUP($B4569,'ALLL &lt;50B Database'!$A:$AA,11,FALSE)),"")</f>
        <v/>
      </c>
      <c r="D4569" t="str">
        <f t="shared" si="142"/>
        <v/>
      </c>
    </row>
    <row r="4570" spans="1:4" x14ac:dyDescent="0.25">
      <c r="A4570">
        <f t="shared" si="143"/>
        <v>4570</v>
      </c>
      <c r="B4570" t="e">
        <f>IF('Peer Comparison Tool'!$D$11="NR",INDEX('CECL &lt;50B Database'!$A:$A,MATCH(Workings!$A4570,'CECL &lt;50B Database'!$AI:$AI,0)),INDEX('ALLL &lt;50B Database'!$A:$A,MATCH(Workings!$A4570,'ALLL &lt;50B Database'!$AI:$AI,0)))</f>
        <v>#N/A</v>
      </c>
      <c r="C4570" s="3" t="str">
        <f>IFERROR(IFERROR(VLOOKUP($B4570,'CECL &lt;50B Database'!$A:$AA,11,FALSE),VLOOKUP($B4570,'ALLL &lt;50B Database'!$A:$AA,11,FALSE)),"")</f>
        <v/>
      </c>
      <c r="D4570" t="str">
        <f t="shared" si="142"/>
        <v/>
      </c>
    </row>
    <row r="4571" spans="1:4" x14ac:dyDescent="0.25">
      <c r="A4571">
        <f t="shared" si="143"/>
        <v>4571</v>
      </c>
      <c r="B4571" t="e">
        <f>IF('Peer Comparison Tool'!$D$11="NR",INDEX('CECL &lt;50B Database'!$A:$A,MATCH(Workings!$A4571,'CECL &lt;50B Database'!$AI:$AI,0)),INDEX('ALLL &lt;50B Database'!$A:$A,MATCH(Workings!$A4571,'ALLL &lt;50B Database'!$AI:$AI,0)))</f>
        <v>#N/A</v>
      </c>
      <c r="C4571" s="3" t="str">
        <f>IFERROR(IFERROR(VLOOKUP($B4571,'CECL &lt;50B Database'!$A:$AA,11,FALSE),VLOOKUP($B4571,'ALLL &lt;50B Database'!$A:$AA,11,FALSE)),"")</f>
        <v/>
      </c>
      <c r="D4571" t="str">
        <f t="shared" si="142"/>
        <v/>
      </c>
    </row>
    <row r="4572" spans="1:4" x14ac:dyDescent="0.25">
      <c r="A4572">
        <f t="shared" si="143"/>
        <v>4572</v>
      </c>
      <c r="B4572" t="e">
        <f>IF('Peer Comparison Tool'!$D$11="NR",INDEX('CECL &lt;50B Database'!$A:$A,MATCH(Workings!$A4572,'CECL &lt;50B Database'!$AI:$AI,0)),INDEX('ALLL &lt;50B Database'!$A:$A,MATCH(Workings!$A4572,'ALLL &lt;50B Database'!$AI:$AI,0)))</f>
        <v>#N/A</v>
      </c>
      <c r="C4572" s="3" t="str">
        <f>IFERROR(IFERROR(VLOOKUP($B4572,'CECL &lt;50B Database'!$A:$AA,11,FALSE),VLOOKUP($B4572,'ALLL &lt;50B Database'!$A:$AA,11,FALSE)),"")</f>
        <v/>
      </c>
      <c r="D4572" t="str">
        <f t="shared" si="142"/>
        <v/>
      </c>
    </row>
    <row r="4573" spans="1:4" x14ac:dyDescent="0.25">
      <c r="A4573">
        <f t="shared" si="143"/>
        <v>4573</v>
      </c>
      <c r="B4573" t="e">
        <f>IF('Peer Comparison Tool'!$D$11="NR",INDEX('CECL &lt;50B Database'!$A:$A,MATCH(Workings!$A4573,'CECL &lt;50B Database'!$AI:$AI,0)),INDEX('ALLL &lt;50B Database'!$A:$A,MATCH(Workings!$A4573,'ALLL &lt;50B Database'!$AI:$AI,0)))</f>
        <v>#N/A</v>
      </c>
      <c r="C4573" s="3" t="str">
        <f>IFERROR(IFERROR(VLOOKUP($B4573,'CECL &lt;50B Database'!$A:$AA,11,FALSE),VLOOKUP($B4573,'ALLL &lt;50B Database'!$A:$AA,11,FALSE)),"")</f>
        <v/>
      </c>
      <c r="D4573" t="str">
        <f t="shared" si="142"/>
        <v/>
      </c>
    </row>
    <row r="4574" spans="1:4" x14ac:dyDescent="0.25">
      <c r="A4574">
        <f t="shared" si="143"/>
        <v>4574</v>
      </c>
      <c r="B4574" t="e">
        <f>IF('Peer Comparison Tool'!$D$11="NR",INDEX('CECL &lt;50B Database'!$A:$A,MATCH(Workings!$A4574,'CECL &lt;50B Database'!$AI:$AI,0)),INDEX('ALLL &lt;50B Database'!$A:$A,MATCH(Workings!$A4574,'ALLL &lt;50B Database'!$AI:$AI,0)))</f>
        <v>#N/A</v>
      </c>
      <c r="C4574" s="3" t="str">
        <f>IFERROR(IFERROR(VLOOKUP($B4574,'CECL &lt;50B Database'!$A:$AA,11,FALSE),VLOOKUP($B4574,'ALLL &lt;50B Database'!$A:$AA,11,FALSE)),"")</f>
        <v/>
      </c>
      <c r="D4574" t="str">
        <f t="shared" si="142"/>
        <v/>
      </c>
    </row>
    <row r="4575" spans="1:4" x14ac:dyDescent="0.25">
      <c r="A4575">
        <f t="shared" si="143"/>
        <v>4575</v>
      </c>
      <c r="B4575" t="e">
        <f>IF('Peer Comparison Tool'!$D$11="NR",INDEX('CECL &lt;50B Database'!$A:$A,MATCH(Workings!$A4575,'CECL &lt;50B Database'!$AI:$AI,0)),INDEX('ALLL &lt;50B Database'!$A:$A,MATCH(Workings!$A4575,'ALLL &lt;50B Database'!$AI:$AI,0)))</f>
        <v>#N/A</v>
      </c>
      <c r="C4575" s="3" t="str">
        <f>IFERROR(IFERROR(VLOOKUP($B4575,'CECL &lt;50B Database'!$A:$AA,11,FALSE),VLOOKUP($B4575,'ALLL &lt;50B Database'!$A:$AA,11,FALSE)),"")</f>
        <v/>
      </c>
      <c r="D4575" t="str">
        <f t="shared" si="142"/>
        <v/>
      </c>
    </row>
    <row r="4576" spans="1:4" x14ac:dyDescent="0.25">
      <c r="A4576">
        <f t="shared" si="143"/>
        <v>4576</v>
      </c>
      <c r="B4576" t="e">
        <f>IF('Peer Comparison Tool'!$D$11="NR",INDEX('CECL &lt;50B Database'!$A:$A,MATCH(Workings!$A4576,'CECL &lt;50B Database'!$AI:$AI,0)),INDEX('ALLL &lt;50B Database'!$A:$A,MATCH(Workings!$A4576,'ALLL &lt;50B Database'!$AI:$AI,0)))</f>
        <v>#N/A</v>
      </c>
      <c r="C4576" s="3" t="str">
        <f>IFERROR(IFERROR(VLOOKUP($B4576,'CECL &lt;50B Database'!$A:$AA,11,FALSE),VLOOKUP($B4576,'ALLL &lt;50B Database'!$A:$AA,11,FALSE)),"")</f>
        <v/>
      </c>
      <c r="D4576" t="str">
        <f t="shared" si="142"/>
        <v/>
      </c>
    </row>
    <row r="4577" spans="1:4" x14ac:dyDescent="0.25">
      <c r="A4577">
        <f t="shared" si="143"/>
        <v>4577</v>
      </c>
      <c r="B4577" t="e">
        <f>IF('Peer Comparison Tool'!$D$11="NR",INDEX('CECL &lt;50B Database'!$A:$A,MATCH(Workings!$A4577,'CECL &lt;50B Database'!$AI:$AI,0)),INDEX('ALLL &lt;50B Database'!$A:$A,MATCH(Workings!$A4577,'ALLL &lt;50B Database'!$AI:$AI,0)))</f>
        <v>#N/A</v>
      </c>
      <c r="C4577" s="3" t="str">
        <f>IFERROR(IFERROR(VLOOKUP($B4577,'CECL &lt;50B Database'!$A:$AA,11,FALSE),VLOOKUP($B4577,'ALLL &lt;50B Database'!$A:$AA,11,FALSE)),"")</f>
        <v/>
      </c>
      <c r="D4577" t="str">
        <f t="shared" si="142"/>
        <v/>
      </c>
    </row>
    <row r="4578" spans="1:4" x14ac:dyDescent="0.25">
      <c r="A4578">
        <f t="shared" si="143"/>
        <v>4578</v>
      </c>
      <c r="B4578" t="e">
        <f>IF('Peer Comparison Tool'!$D$11="NR",INDEX('CECL &lt;50B Database'!$A:$A,MATCH(Workings!$A4578,'CECL &lt;50B Database'!$AI:$AI,0)),INDEX('ALLL &lt;50B Database'!$A:$A,MATCH(Workings!$A4578,'ALLL &lt;50B Database'!$AI:$AI,0)))</f>
        <v>#N/A</v>
      </c>
      <c r="C4578" s="3" t="str">
        <f>IFERROR(IFERROR(VLOOKUP($B4578,'CECL &lt;50B Database'!$A:$AA,11,FALSE),VLOOKUP($B4578,'ALLL &lt;50B Database'!$A:$AA,11,FALSE)),"")</f>
        <v/>
      </c>
      <c r="D4578" t="str">
        <f t="shared" si="142"/>
        <v/>
      </c>
    </row>
    <row r="4579" spans="1:4" x14ac:dyDescent="0.25">
      <c r="A4579">
        <f t="shared" si="143"/>
        <v>4579</v>
      </c>
      <c r="B4579" t="e">
        <f>IF('Peer Comparison Tool'!$D$11="NR",INDEX('CECL &lt;50B Database'!$A:$A,MATCH(Workings!$A4579,'CECL &lt;50B Database'!$AI:$AI,0)),INDEX('ALLL &lt;50B Database'!$A:$A,MATCH(Workings!$A4579,'ALLL &lt;50B Database'!$AI:$AI,0)))</f>
        <v>#N/A</v>
      </c>
      <c r="C4579" s="3" t="str">
        <f>IFERROR(IFERROR(VLOOKUP($B4579,'CECL &lt;50B Database'!$A:$AA,11,FALSE),VLOOKUP($B4579,'ALLL &lt;50B Database'!$A:$AA,11,FALSE)),"")</f>
        <v/>
      </c>
      <c r="D4579" t="str">
        <f t="shared" si="142"/>
        <v/>
      </c>
    </row>
    <row r="4580" spans="1:4" x14ac:dyDescent="0.25">
      <c r="A4580">
        <f t="shared" si="143"/>
        <v>4580</v>
      </c>
      <c r="B4580" t="e">
        <f>IF('Peer Comparison Tool'!$D$11="NR",INDEX('CECL &lt;50B Database'!$A:$A,MATCH(Workings!$A4580,'CECL &lt;50B Database'!$AI:$AI,0)),INDEX('ALLL &lt;50B Database'!$A:$A,MATCH(Workings!$A4580,'ALLL &lt;50B Database'!$AI:$AI,0)))</f>
        <v>#N/A</v>
      </c>
      <c r="C4580" s="3" t="str">
        <f>IFERROR(IFERROR(VLOOKUP($B4580,'CECL &lt;50B Database'!$A:$AA,11,FALSE),VLOOKUP($B4580,'ALLL &lt;50B Database'!$A:$AA,11,FALSE)),"")</f>
        <v/>
      </c>
      <c r="D4580" t="str">
        <f t="shared" si="142"/>
        <v/>
      </c>
    </row>
    <row r="4581" spans="1:4" x14ac:dyDescent="0.25">
      <c r="A4581">
        <f t="shared" si="143"/>
        <v>4581</v>
      </c>
      <c r="B4581" t="e">
        <f>IF('Peer Comparison Tool'!$D$11="NR",INDEX('CECL &lt;50B Database'!$A:$A,MATCH(Workings!$A4581,'CECL &lt;50B Database'!$AI:$AI,0)),INDEX('ALLL &lt;50B Database'!$A:$A,MATCH(Workings!$A4581,'ALLL &lt;50B Database'!$AI:$AI,0)))</f>
        <v>#N/A</v>
      </c>
      <c r="C4581" s="3" t="str">
        <f>IFERROR(IFERROR(VLOOKUP($B4581,'CECL &lt;50B Database'!$A:$AA,11,FALSE),VLOOKUP($B4581,'ALLL &lt;50B Database'!$A:$AA,11,FALSE)),"")</f>
        <v/>
      </c>
      <c r="D4581" t="str">
        <f t="shared" si="142"/>
        <v/>
      </c>
    </row>
    <row r="4582" spans="1:4" x14ac:dyDescent="0.25">
      <c r="A4582">
        <f t="shared" si="143"/>
        <v>4582</v>
      </c>
      <c r="B4582" t="e">
        <f>IF('Peer Comparison Tool'!$D$11="NR",INDEX('CECL &lt;50B Database'!$A:$A,MATCH(Workings!$A4582,'CECL &lt;50B Database'!$AI:$AI,0)),INDEX('ALLL &lt;50B Database'!$A:$A,MATCH(Workings!$A4582,'ALLL &lt;50B Database'!$AI:$AI,0)))</f>
        <v>#N/A</v>
      </c>
      <c r="C4582" s="3" t="str">
        <f>IFERROR(IFERROR(VLOOKUP($B4582,'CECL &lt;50B Database'!$A:$AA,11,FALSE),VLOOKUP($B4582,'ALLL &lt;50B Database'!$A:$AA,11,FALSE)),"")</f>
        <v/>
      </c>
      <c r="D4582" t="str">
        <f t="shared" si="142"/>
        <v/>
      </c>
    </row>
    <row r="4583" spans="1:4" x14ac:dyDescent="0.25">
      <c r="A4583">
        <f t="shared" si="143"/>
        <v>4583</v>
      </c>
      <c r="B4583" t="e">
        <f>IF('Peer Comparison Tool'!$D$11="NR",INDEX('CECL &lt;50B Database'!$A:$A,MATCH(Workings!$A4583,'CECL &lt;50B Database'!$AI:$AI,0)),INDEX('ALLL &lt;50B Database'!$A:$A,MATCH(Workings!$A4583,'ALLL &lt;50B Database'!$AI:$AI,0)))</f>
        <v>#N/A</v>
      </c>
      <c r="C4583" s="3" t="str">
        <f>IFERROR(IFERROR(VLOOKUP($B4583,'CECL &lt;50B Database'!$A:$AA,11,FALSE),VLOOKUP($B4583,'ALLL &lt;50B Database'!$A:$AA,11,FALSE)),"")</f>
        <v/>
      </c>
      <c r="D4583" t="str">
        <f t="shared" si="142"/>
        <v/>
      </c>
    </row>
    <row r="4584" spans="1:4" x14ac:dyDescent="0.25">
      <c r="A4584">
        <f t="shared" si="143"/>
        <v>4584</v>
      </c>
      <c r="B4584" t="e">
        <f>IF('Peer Comparison Tool'!$D$11="NR",INDEX('CECL &lt;50B Database'!$A:$A,MATCH(Workings!$A4584,'CECL &lt;50B Database'!$AI:$AI,0)),INDEX('ALLL &lt;50B Database'!$A:$A,MATCH(Workings!$A4584,'ALLL &lt;50B Database'!$AI:$AI,0)))</f>
        <v>#N/A</v>
      </c>
      <c r="C4584" s="3" t="str">
        <f>IFERROR(IFERROR(VLOOKUP($B4584,'CECL &lt;50B Database'!$A:$AA,11,FALSE),VLOOKUP($B4584,'ALLL &lt;50B Database'!$A:$AA,11,FALSE)),"")</f>
        <v/>
      </c>
      <c r="D4584" t="str">
        <f t="shared" si="142"/>
        <v/>
      </c>
    </row>
    <row r="4585" spans="1:4" x14ac:dyDescent="0.25">
      <c r="A4585">
        <f t="shared" si="143"/>
        <v>4585</v>
      </c>
      <c r="B4585" t="e">
        <f>IF('Peer Comparison Tool'!$D$11="NR",INDEX('CECL &lt;50B Database'!$A:$A,MATCH(Workings!$A4585,'CECL &lt;50B Database'!$AI:$AI,0)),INDEX('ALLL &lt;50B Database'!$A:$A,MATCH(Workings!$A4585,'ALLL &lt;50B Database'!$AI:$AI,0)))</f>
        <v>#N/A</v>
      </c>
      <c r="C4585" s="3" t="str">
        <f>IFERROR(IFERROR(VLOOKUP($B4585,'CECL &lt;50B Database'!$A:$AA,11,FALSE),VLOOKUP($B4585,'ALLL &lt;50B Database'!$A:$AA,11,FALSE)),"")</f>
        <v/>
      </c>
      <c r="D4585" t="str">
        <f t="shared" si="142"/>
        <v/>
      </c>
    </row>
    <row r="4586" spans="1:4" x14ac:dyDescent="0.25">
      <c r="A4586">
        <f t="shared" si="143"/>
        <v>4586</v>
      </c>
      <c r="B4586" t="e">
        <f>IF('Peer Comparison Tool'!$D$11="NR",INDEX('CECL &lt;50B Database'!$A:$A,MATCH(Workings!$A4586,'CECL &lt;50B Database'!$AI:$AI,0)),INDEX('ALLL &lt;50B Database'!$A:$A,MATCH(Workings!$A4586,'ALLL &lt;50B Database'!$AI:$AI,0)))</f>
        <v>#N/A</v>
      </c>
      <c r="C4586" s="3" t="str">
        <f>IFERROR(IFERROR(VLOOKUP($B4586,'CECL &lt;50B Database'!$A:$AA,11,FALSE),VLOOKUP($B4586,'ALLL &lt;50B Database'!$A:$AA,11,FALSE)),"")</f>
        <v/>
      </c>
      <c r="D4586" t="str">
        <f t="shared" si="142"/>
        <v/>
      </c>
    </row>
    <row r="4587" spans="1:4" x14ac:dyDescent="0.25">
      <c r="A4587">
        <f t="shared" si="143"/>
        <v>4587</v>
      </c>
      <c r="B4587" t="e">
        <f>IF('Peer Comparison Tool'!$D$11="NR",INDEX('CECL &lt;50B Database'!$A:$A,MATCH(Workings!$A4587,'CECL &lt;50B Database'!$AI:$AI,0)),INDEX('ALLL &lt;50B Database'!$A:$A,MATCH(Workings!$A4587,'ALLL &lt;50B Database'!$AI:$AI,0)))</f>
        <v>#N/A</v>
      </c>
      <c r="C4587" s="3" t="str">
        <f>IFERROR(IFERROR(VLOOKUP($B4587,'CECL &lt;50B Database'!$A:$AA,11,FALSE),VLOOKUP($B4587,'ALLL &lt;50B Database'!$A:$AA,11,FALSE)),"")</f>
        <v/>
      </c>
      <c r="D4587" t="str">
        <f t="shared" si="142"/>
        <v/>
      </c>
    </row>
    <row r="4588" spans="1:4" x14ac:dyDescent="0.25">
      <c r="A4588">
        <f t="shared" si="143"/>
        <v>4588</v>
      </c>
      <c r="B4588" t="e">
        <f>IF('Peer Comparison Tool'!$D$11="NR",INDEX('CECL &lt;50B Database'!$A:$A,MATCH(Workings!$A4588,'CECL &lt;50B Database'!$AI:$AI,0)),INDEX('ALLL &lt;50B Database'!$A:$A,MATCH(Workings!$A4588,'ALLL &lt;50B Database'!$AI:$AI,0)))</f>
        <v>#N/A</v>
      </c>
      <c r="C4588" s="3" t="str">
        <f>IFERROR(IFERROR(VLOOKUP($B4588,'CECL &lt;50B Database'!$A:$AA,11,FALSE),VLOOKUP($B4588,'ALLL &lt;50B Database'!$A:$AA,11,FALSE)),"")</f>
        <v/>
      </c>
      <c r="D4588" t="str">
        <f t="shared" si="142"/>
        <v/>
      </c>
    </row>
    <row r="4589" spans="1:4" x14ac:dyDescent="0.25">
      <c r="A4589">
        <f t="shared" si="143"/>
        <v>4589</v>
      </c>
      <c r="B4589" t="e">
        <f>IF('Peer Comparison Tool'!$D$11="NR",INDEX('CECL &lt;50B Database'!$A:$A,MATCH(Workings!$A4589,'CECL &lt;50B Database'!$AI:$AI,0)),INDEX('ALLL &lt;50B Database'!$A:$A,MATCH(Workings!$A4589,'ALLL &lt;50B Database'!$AI:$AI,0)))</f>
        <v>#N/A</v>
      </c>
      <c r="C4589" s="3" t="str">
        <f>IFERROR(IFERROR(VLOOKUP($B4589,'CECL &lt;50B Database'!$A:$AA,11,FALSE),VLOOKUP($B4589,'ALLL &lt;50B Database'!$A:$AA,11,FALSE)),"")</f>
        <v/>
      </c>
      <c r="D4589" t="str">
        <f t="shared" si="142"/>
        <v/>
      </c>
    </row>
    <row r="4590" spans="1:4" x14ac:dyDescent="0.25">
      <c r="A4590">
        <f t="shared" si="143"/>
        <v>4590</v>
      </c>
      <c r="B4590" t="e">
        <f>IF('Peer Comparison Tool'!$D$11="NR",INDEX('CECL &lt;50B Database'!$A:$A,MATCH(Workings!$A4590,'CECL &lt;50B Database'!$AI:$AI,0)),INDEX('ALLL &lt;50B Database'!$A:$A,MATCH(Workings!$A4590,'ALLL &lt;50B Database'!$AI:$AI,0)))</f>
        <v>#N/A</v>
      </c>
      <c r="C4590" s="3" t="str">
        <f>IFERROR(IFERROR(VLOOKUP($B4590,'CECL &lt;50B Database'!$A:$AA,11,FALSE),VLOOKUP($B4590,'ALLL &lt;50B Database'!$A:$AA,11,FALSE)),"")</f>
        <v/>
      </c>
      <c r="D4590" t="str">
        <f t="shared" si="142"/>
        <v/>
      </c>
    </row>
    <row r="4591" spans="1:4" x14ac:dyDescent="0.25">
      <c r="A4591">
        <f t="shared" si="143"/>
        <v>4591</v>
      </c>
      <c r="B4591" t="e">
        <f>IF('Peer Comparison Tool'!$D$11="NR",INDEX('CECL &lt;50B Database'!$A:$A,MATCH(Workings!$A4591,'CECL &lt;50B Database'!$AI:$AI,0)),INDEX('ALLL &lt;50B Database'!$A:$A,MATCH(Workings!$A4591,'ALLL &lt;50B Database'!$AI:$AI,0)))</f>
        <v>#N/A</v>
      </c>
      <c r="C4591" s="3" t="str">
        <f>IFERROR(IFERROR(VLOOKUP($B4591,'CECL &lt;50B Database'!$A:$AA,11,FALSE),VLOOKUP($B4591,'ALLL &lt;50B Database'!$A:$AA,11,FALSE)),"")</f>
        <v/>
      </c>
      <c r="D4591" t="str">
        <f t="shared" si="142"/>
        <v/>
      </c>
    </row>
    <row r="4592" spans="1:4" x14ac:dyDescent="0.25">
      <c r="A4592">
        <f t="shared" si="143"/>
        <v>4592</v>
      </c>
      <c r="B4592" t="e">
        <f>IF('Peer Comparison Tool'!$D$11="NR",INDEX('CECL &lt;50B Database'!$A:$A,MATCH(Workings!$A4592,'CECL &lt;50B Database'!$AI:$AI,0)),INDEX('ALLL &lt;50B Database'!$A:$A,MATCH(Workings!$A4592,'ALLL &lt;50B Database'!$AI:$AI,0)))</f>
        <v>#N/A</v>
      </c>
      <c r="C4592" s="3" t="str">
        <f>IFERROR(IFERROR(VLOOKUP($B4592,'CECL &lt;50B Database'!$A:$AA,11,FALSE),VLOOKUP($B4592,'ALLL &lt;50B Database'!$A:$AA,11,FALSE)),"")</f>
        <v/>
      </c>
      <c r="D4592" t="str">
        <f t="shared" si="142"/>
        <v/>
      </c>
    </row>
    <row r="4593" spans="1:4" x14ac:dyDescent="0.25">
      <c r="A4593">
        <f t="shared" si="143"/>
        <v>4593</v>
      </c>
      <c r="B4593" t="e">
        <f>IF('Peer Comparison Tool'!$D$11="NR",INDEX('CECL &lt;50B Database'!$A:$A,MATCH(Workings!$A4593,'CECL &lt;50B Database'!$AI:$AI,0)),INDEX('ALLL &lt;50B Database'!$A:$A,MATCH(Workings!$A4593,'ALLL &lt;50B Database'!$AI:$AI,0)))</f>
        <v>#N/A</v>
      </c>
      <c r="C4593" s="3" t="str">
        <f>IFERROR(IFERROR(VLOOKUP($B4593,'CECL &lt;50B Database'!$A:$AA,11,FALSE),VLOOKUP($B4593,'ALLL &lt;50B Database'!$A:$AA,11,FALSE)),"")</f>
        <v/>
      </c>
      <c r="D4593" t="str">
        <f t="shared" si="142"/>
        <v/>
      </c>
    </row>
    <row r="4594" spans="1:4" x14ac:dyDescent="0.25">
      <c r="A4594">
        <f t="shared" si="143"/>
        <v>4594</v>
      </c>
      <c r="B4594" t="e">
        <f>IF('Peer Comparison Tool'!$D$11="NR",INDEX('CECL &lt;50B Database'!$A:$A,MATCH(Workings!$A4594,'CECL &lt;50B Database'!$AI:$AI,0)),INDEX('ALLL &lt;50B Database'!$A:$A,MATCH(Workings!$A4594,'ALLL &lt;50B Database'!$AI:$AI,0)))</f>
        <v>#N/A</v>
      </c>
      <c r="C4594" s="3" t="str">
        <f>IFERROR(IFERROR(VLOOKUP($B4594,'CECL &lt;50B Database'!$A:$AA,11,FALSE),VLOOKUP($B4594,'ALLL &lt;50B Database'!$A:$AA,11,FALSE)),"")</f>
        <v/>
      </c>
      <c r="D4594" t="str">
        <f t="shared" si="142"/>
        <v/>
      </c>
    </row>
    <row r="4595" spans="1:4" x14ac:dyDescent="0.25">
      <c r="A4595">
        <f t="shared" si="143"/>
        <v>4595</v>
      </c>
      <c r="B4595" t="e">
        <f>IF('Peer Comparison Tool'!$D$11="NR",INDEX('CECL &lt;50B Database'!$A:$A,MATCH(Workings!$A4595,'CECL &lt;50B Database'!$AI:$AI,0)),INDEX('ALLL &lt;50B Database'!$A:$A,MATCH(Workings!$A4595,'ALLL &lt;50B Database'!$AI:$AI,0)))</f>
        <v>#N/A</v>
      </c>
      <c r="C4595" s="3" t="str">
        <f>IFERROR(IFERROR(VLOOKUP($B4595,'CECL &lt;50B Database'!$A:$AA,11,FALSE),VLOOKUP($B4595,'ALLL &lt;50B Database'!$A:$AA,11,FALSE)),"")</f>
        <v/>
      </c>
      <c r="D4595" t="str">
        <f t="shared" si="142"/>
        <v/>
      </c>
    </row>
    <row r="4596" spans="1:4" x14ac:dyDescent="0.25">
      <c r="A4596">
        <f t="shared" si="143"/>
        <v>4596</v>
      </c>
      <c r="B4596" t="e">
        <f>IF('Peer Comparison Tool'!$D$11="NR",INDEX('CECL &lt;50B Database'!$A:$A,MATCH(Workings!$A4596,'CECL &lt;50B Database'!$AI:$AI,0)),INDEX('ALLL &lt;50B Database'!$A:$A,MATCH(Workings!$A4596,'ALLL &lt;50B Database'!$AI:$AI,0)))</f>
        <v>#N/A</v>
      </c>
      <c r="C4596" s="3" t="str">
        <f>IFERROR(IFERROR(VLOOKUP($B4596,'CECL &lt;50B Database'!$A:$AA,11,FALSE),VLOOKUP($B4596,'ALLL &lt;50B Database'!$A:$AA,11,FALSE)),"")</f>
        <v/>
      </c>
      <c r="D4596" t="str">
        <f t="shared" si="142"/>
        <v/>
      </c>
    </row>
    <row r="4597" spans="1:4" x14ac:dyDescent="0.25">
      <c r="A4597">
        <f t="shared" si="143"/>
        <v>4597</v>
      </c>
      <c r="B4597" t="e">
        <f>IF('Peer Comparison Tool'!$D$11="NR",INDEX('CECL &lt;50B Database'!$A:$A,MATCH(Workings!$A4597,'CECL &lt;50B Database'!$AI:$AI,0)),INDEX('ALLL &lt;50B Database'!$A:$A,MATCH(Workings!$A4597,'ALLL &lt;50B Database'!$AI:$AI,0)))</f>
        <v>#N/A</v>
      </c>
      <c r="C4597" s="3" t="str">
        <f>IFERROR(IFERROR(VLOOKUP($B4597,'CECL &lt;50B Database'!$A:$AA,11,FALSE),VLOOKUP($B4597,'ALLL &lt;50B Database'!$A:$AA,11,FALSE)),"")</f>
        <v/>
      </c>
      <c r="D4597" t="str">
        <f t="shared" si="142"/>
        <v/>
      </c>
    </row>
    <row r="4598" spans="1:4" x14ac:dyDescent="0.25">
      <c r="A4598">
        <f t="shared" si="143"/>
        <v>4598</v>
      </c>
      <c r="B4598" t="e">
        <f>IF('Peer Comparison Tool'!$D$11="NR",INDEX('CECL &lt;50B Database'!$A:$A,MATCH(Workings!$A4598,'CECL &lt;50B Database'!$AI:$AI,0)),INDEX('ALLL &lt;50B Database'!$A:$A,MATCH(Workings!$A4598,'ALLL &lt;50B Database'!$AI:$AI,0)))</f>
        <v>#N/A</v>
      </c>
      <c r="C4598" s="3" t="str">
        <f>IFERROR(IFERROR(VLOOKUP($B4598,'CECL &lt;50B Database'!$A:$AA,11,FALSE),VLOOKUP($B4598,'ALLL &lt;50B Database'!$A:$AA,11,FALSE)),"")</f>
        <v/>
      </c>
      <c r="D4598" t="str">
        <f t="shared" si="142"/>
        <v/>
      </c>
    </row>
    <row r="4599" spans="1:4" x14ac:dyDescent="0.25">
      <c r="A4599">
        <f t="shared" si="143"/>
        <v>4599</v>
      </c>
      <c r="B4599" t="e">
        <f>IF('Peer Comparison Tool'!$D$11="NR",INDEX('CECL &lt;50B Database'!$A:$A,MATCH(Workings!$A4599,'CECL &lt;50B Database'!$AI:$AI,0)),INDEX('ALLL &lt;50B Database'!$A:$A,MATCH(Workings!$A4599,'ALLL &lt;50B Database'!$AI:$AI,0)))</f>
        <v>#N/A</v>
      </c>
      <c r="C4599" s="3" t="str">
        <f>IFERROR(IFERROR(VLOOKUP($B4599,'CECL &lt;50B Database'!$A:$AA,11,FALSE),VLOOKUP($B4599,'ALLL &lt;50B Database'!$A:$AA,11,FALSE)),"")</f>
        <v/>
      </c>
      <c r="D4599" t="str">
        <f t="shared" si="142"/>
        <v/>
      </c>
    </row>
    <row r="4600" spans="1:4" x14ac:dyDescent="0.25">
      <c r="A4600">
        <f t="shared" si="143"/>
        <v>4600</v>
      </c>
      <c r="B4600" t="e">
        <f>IF('Peer Comparison Tool'!$D$11="NR",INDEX('CECL &lt;50B Database'!$A:$A,MATCH(Workings!$A4600,'CECL &lt;50B Database'!$AI:$AI,0)),INDEX('ALLL &lt;50B Database'!$A:$A,MATCH(Workings!$A4600,'ALLL &lt;50B Database'!$AI:$AI,0)))</f>
        <v>#N/A</v>
      </c>
      <c r="C4600" s="3" t="str">
        <f>IFERROR(IFERROR(VLOOKUP($B4600,'CECL &lt;50B Database'!$A:$AA,11,FALSE),VLOOKUP($B4600,'ALLL &lt;50B Database'!$A:$AA,11,FALSE)),"")</f>
        <v/>
      </c>
      <c r="D4600" t="str">
        <f t="shared" si="142"/>
        <v/>
      </c>
    </row>
    <row r="4601" spans="1:4" x14ac:dyDescent="0.25">
      <c r="A4601">
        <f t="shared" si="143"/>
        <v>4601</v>
      </c>
      <c r="B4601" t="e">
        <f>IF('Peer Comparison Tool'!$D$11="NR",INDEX('CECL &lt;50B Database'!$A:$A,MATCH(Workings!$A4601,'CECL &lt;50B Database'!$AI:$AI,0)),INDEX('ALLL &lt;50B Database'!$A:$A,MATCH(Workings!$A4601,'ALLL &lt;50B Database'!$AI:$AI,0)))</f>
        <v>#N/A</v>
      </c>
      <c r="C4601" s="3" t="str">
        <f>IFERROR(IFERROR(VLOOKUP($B4601,'CECL &lt;50B Database'!$A:$AA,11,FALSE),VLOOKUP($B4601,'ALLL &lt;50B Database'!$A:$AA,11,FALSE)),"")</f>
        <v/>
      </c>
      <c r="D4601" t="str">
        <f t="shared" si="142"/>
        <v/>
      </c>
    </row>
    <row r="4602" spans="1:4" x14ac:dyDescent="0.25">
      <c r="A4602">
        <f t="shared" si="143"/>
        <v>4602</v>
      </c>
      <c r="B4602" t="e">
        <f>IF('Peer Comparison Tool'!$D$11="NR",INDEX('CECL &lt;50B Database'!$A:$A,MATCH(Workings!$A4602,'CECL &lt;50B Database'!$AI:$AI,0)),INDEX('ALLL &lt;50B Database'!$A:$A,MATCH(Workings!$A4602,'ALLL &lt;50B Database'!$AI:$AI,0)))</f>
        <v>#N/A</v>
      </c>
      <c r="C4602" s="3" t="str">
        <f>IFERROR(IFERROR(VLOOKUP($B4602,'CECL &lt;50B Database'!$A:$AA,11,FALSE),VLOOKUP($B4602,'ALLL &lt;50B Database'!$A:$AA,11,FALSE)),"")</f>
        <v/>
      </c>
      <c r="D4602" t="str">
        <f t="shared" si="142"/>
        <v/>
      </c>
    </row>
    <row r="4603" spans="1:4" x14ac:dyDescent="0.25">
      <c r="A4603">
        <f t="shared" si="143"/>
        <v>4603</v>
      </c>
      <c r="B4603" t="e">
        <f>IF('Peer Comparison Tool'!$D$11="NR",INDEX('CECL &lt;50B Database'!$A:$A,MATCH(Workings!$A4603,'CECL &lt;50B Database'!$AI:$AI,0)),INDEX('ALLL &lt;50B Database'!$A:$A,MATCH(Workings!$A4603,'ALLL &lt;50B Database'!$AI:$AI,0)))</f>
        <v>#N/A</v>
      </c>
      <c r="C4603" s="3" t="str">
        <f>IFERROR(IFERROR(VLOOKUP($B4603,'CECL &lt;50B Database'!$A:$AA,11,FALSE),VLOOKUP($B4603,'ALLL &lt;50B Database'!$A:$AA,11,FALSE)),"")</f>
        <v/>
      </c>
      <c r="D4603" t="str">
        <f t="shared" si="142"/>
        <v/>
      </c>
    </row>
    <row r="4604" spans="1:4" x14ac:dyDescent="0.25">
      <c r="A4604">
        <f t="shared" si="143"/>
        <v>4604</v>
      </c>
      <c r="B4604" t="e">
        <f>IF('Peer Comparison Tool'!$D$11="NR",INDEX('CECL &lt;50B Database'!$A:$A,MATCH(Workings!$A4604,'CECL &lt;50B Database'!$AI:$AI,0)),INDEX('ALLL &lt;50B Database'!$A:$A,MATCH(Workings!$A4604,'ALLL &lt;50B Database'!$AI:$AI,0)))</f>
        <v>#N/A</v>
      </c>
      <c r="C4604" s="3" t="str">
        <f>IFERROR(IFERROR(VLOOKUP($B4604,'CECL &lt;50B Database'!$A:$AA,11,FALSE),VLOOKUP($B4604,'ALLL &lt;50B Database'!$A:$AA,11,FALSE)),"")</f>
        <v/>
      </c>
      <c r="D4604" t="str">
        <f t="shared" si="142"/>
        <v/>
      </c>
    </row>
    <row r="4605" spans="1:4" x14ac:dyDescent="0.25">
      <c r="A4605">
        <f t="shared" si="143"/>
        <v>4605</v>
      </c>
      <c r="B4605" t="e">
        <f>IF('Peer Comparison Tool'!$D$11="NR",INDEX('CECL &lt;50B Database'!$A:$A,MATCH(Workings!$A4605,'CECL &lt;50B Database'!$AI:$AI,0)),INDEX('ALLL &lt;50B Database'!$A:$A,MATCH(Workings!$A4605,'ALLL &lt;50B Database'!$AI:$AI,0)))</f>
        <v>#N/A</v>
      </c>
      <c r="C4605" s="3" t="str">
        <f>IFERROR(IFERROR(VLOOKUP($B4605,'CECL &lt;50B Database'!$A:$AA,11,FALSE),VLOOKUP($B4605,'ALLL &lt;50B Database'!$A:$AA,11,FALSE)),"")</f>
        <v/>
      </c>
      <c r="D4605" t="str">
        <f t="shared" si="142"/>
        <v/>
      </c>
    </row>
    <row r="4606" spans="1:4" x14ac:dyDescent="0.25">
      <c r="A4606">
        <f t="shared" si="143"/>
        <v>4606</v>
      </c>
      <c r="B4606" t="e">
        <f>IF('Peer Comparison Tool'!$D$11="NR",INDEX('CECL &lt;50B Database'!$A:$A,MATCH(Workings!$A4606,'CECL &lt;50B Database'!$AI:$AI,0)),INDEX('ALLL &lt;50B Database'!$A:$A,MATCH(Workings!$A4606,'ALLL &lt;50B Database'!$AI:$AI,0)))</f>
        <v>#N/A</v>
      </c>
      <c r="C4606" s="3" t="str">
        <f>IFERROR(IFERROR(VLOOKUP($B4606,'CECL &lt;50B Database'!$A:$AA,11,FALSE),VLOOKUP($B4606,'ALLL &lt;50B Database'!$A:$AA,11,FALSE)),"")</f>
        <v/>
      </c>
      <c r="D4606" t="str">
        <f t="shared" si="142"/>
        <v/>
      </c>
    </row>
    <row r="4607" spans="1:4" x14ac:dyDescent="0.25">
      <c r="A4607">
        <f t="shared" si="143"/>
        <v>4607</v>
      </c>
      <c r="B4607" t="e">
        <f>IF('Peer Comparison Tool'!$D$11="NR",INDEX('CECL &lt;50B Database'!$A:$A,MATCH(Workings!$A4607,'CECL &lt;50B Database'!$AI:$AI,0)),INDEX('ALLL &lt;50B Database'!$A:$A,MATCH(Workings!$A4607,'ALLL &lt;50B Database'!$AI:$AI,0)))</f>
        <v>#N/A</v>
      </c>
      <c r="C4607" s="3" t="str">
        <f>IFERROR(IFERROR(VLOOKUP($B4607,'CECL &lt;50B Database'!$A:$AA,11,FALSE),VLOOKUP($B4607,'ALLL &lt;50B Database'!$A:$AA,11,FALSE)),"")</f>
        <v/>
      </c>
      <c r="D4607" t="str">
        <f t="shared" si="142"/>
        <v/>
      </c>
    </row>
    <row r="4608" spans="1:4" x14ac:dyDescent="0.25">
      <c r="A4608">
        <f t="shared" si="143"/>
        <v>4608</v>
      </c>
      <c r="B4608" t="e">
        <f>IF('Peer Comparison Tool'!$D$11="NR",INDEX('CECL &lt;50B Database'!$A:$A,MATCH(Workings!$A4608,'CECL &lt;50B Database'!$AI:$AI,0)),INDEX('ALLL &lt;50B Database'!$A:$A,MATCH(Workings!$A4608,'ALLL &lt;50B Database'!$AI:$AI,0)))</f>
        <v>#N/A</v>
      </c>
      <c r="C4608" s="3" t="str">
        <f>IFERROR(IFERROR(VLOOKUP($B4608,'CECL &lt;50B Database'!$A:$AA,11,FALSE),VLOOKUP($B4608,'ALLL &lt;50B Database'!$A:$AA,11,FALSE)),"")</f>
        <v/>
      </c>
      <c r="D4608" t="str">
        <f t="shared" si="142"/>
        <v/>
      </c>
    </row>
    <row r="4609" spans="1:4" x14ac:dyDescent="0.25">
      <c r="A4609">
        <f t="shared" si="143"/>
        <v>4609</v>
      </c>
      <c r="B4609" t="e">
        <f>IF('Peer Comparison Tool'!$D$11="NR",INDEX('CECL &lt;50B Database'!$A:$A,MATCH(Workings!$A4609,'CECL &lt;50B Database'!$AI:$AI,0)),INDEX('ALLL &lt;50B Database'!$A:$A,MATCH(Workings!$A4609,'ALLL &lt;50B Database'!$AI:$AI,0)))</f>
        <v>#N/A</v>
      </c>
      <c r="C4609" s="3" t="str">
        <f>IFERROR(IFERROR(VLOOKUP($B4609,'CECL &lt;50B Database'!$A:$AA,11,FALSE),VLOOKUP($B4609,'ALLL &lt;50B Database'!$A:$AA,11,FALSE)),"")</f>
        <v/>
      </c>
      <c r="D4609" t="str">
        <f t="shared" si="142"/>
        <v/>
      </c>
    </row>
    <row r="4610" spans="1:4" x14ac:dyDescent="0.25">
      <c r="A4610">
        <f t="shared" si="143"/>
        <v>4610</v>
      </c>
      <c r="B4610" t="e">
        <f>IF('Peer Comparison Tool'!$D$11="NR",INDEX('CECL &lt;50B Database'!$A:$A,MATCH(Workings!$A4610,'CECL &lt;50B Database'!$AI:$AI,0)),INDEX('ALLL &lt;50B Database'!$A:$A,MATCH(Workings!$A4610,'ALLL &lt;50B Database'!$AI:$AI,0)))</f>
        <v>#N/A</v>
      </c>
      <c r="C4610" s="3" t="str">
        <f>IFERROR(IFERROR(VLOOKUP($B4610,'CECL &lt;50B Database'!$A:$AA,11,FALSE),VLOOKUP($B4610,'ALLL &lt;50B Database'!$A:$AA,11,FALSE)),"")</f>
        <v/>
      </c>
      <c r="D4610" t="str">
        <f t="shared" ref="D4610:D4673" si="144">IFERROR(RANK($C4610,$C$1:$C$5000,0),"")</f>
        <v/>
      </c>
    </row>
    <row r="4611" spans="1:4" x14ac:dyDescent="0.25">
      <c r="A4611">
        <f t="shared" si="143"/>
        <v>4611</v>
      </c>
      <c r="B4611" t="e">
        <f>IF('Peer Comparison Tool'!$D$11="NR",INDEX('CECL &lt;50B Database'!$A:$A,MATCH(Workings!$A4611,'CECL &lt;50B Database'!$AI:$AI,0)),INDEX('ALLL &lt;50B Database'!$A:$A,MATCH(Workings!$A4611,'ALLL &lt;50B Database'!$AI:$AI,0)))</f>
        <v>#N/A</v>
      </c>
      <c r="C4611" s="3" t="str">
        <f>IFERROR(IFERROR(VLOOKUP($B4611,'CECL &lt;50B Database'!$A:$AA,11,FALSE),VLOOKUP($B4611,'ALLL &lt;50B Database'!$A:$AA,11,FALSE)),"")</f>
        <v/>
      </c>
      <c r="D4611" t="str">
        <f t="shared" si="144"/>
        <v/>
      </c>
    </row>
    <row r="4612" spans="1:4" x14ac:dyDescent="0.25">
      <c r="A4612">
        <f t="shared" ref="A4612:A4675" si="145">A4611+1</f>
        <v>4612</v>
      </c>
      <c r="B4612" t="e">
        <f>IF('Peer Comparison Tool'!$D$11="NR",INDEX('CECL &lt;50B Database'!$A:$A,MATCH(Workings!$A4612,'CECL &lt;50B Database'!$AI:$AI,0)),INDEX('ALLL &lt;50B Database'!$A:$A,MATCH(Workings!$A4612,'ALLL &lt;50B Database'!$AI:$AI,0)))</f>
        <v>#N/A</v>
      </c>
      <c r="C4612" s="3" t="str">
        <f>IFERROR(IFERROR(VLOOKUP($B4612,'CECL &lt;50B Database'!$A:$AA,11,FALSE),VLOOKUP($B4612,'ALLL &lt;50B Database'!$A:$AA,11,FALSE)),"")</f>
        <v/>
      </c>
      <c r="D4612" t="str">
        <f t="shared" si="144"/>
        <v/>
      </c>
    </row>
    <row r="4613" spans="1:4" x14ac:dyDescent="0.25">
      <c r="A4613">
        <f t="shared" si="145"/>
        <v>4613</v>
      </c>
      <c r="B4613" t="e">
        <f>IF('Peer Comparison Tool'!$D$11="NR",INDEX('CECL &lt;50B Database'!$A:$A,MATCH(Workings!$A4613,'CECL &lt;50B Database'!$AI:$AI,0)),INDEX('ALLL &lt;50B Database'!$A:$A,MATCH(Workings!$A4613,'ALLL &lt;50B Database'!$AI:$AI,0)))</f>
        <v>#N/A</v>
      </c>
      <c r="C4613" s="3" t="str">
        <f>IFERROR(IFERROR(VLOOKUP($B4613,'CECL &lt;50B Database'!$A:$AA,11,FALSE),VLOOKUP($B4613,'ALLL &lt;50B Database'!$A:$AA,11,FALSE)),"")</f>
        <v/>
      </c>
      <c r="D4613" t="str">
        <f t="shared" si="144"/>
        <v/>
      </c>
    </row>
    <row r="4614" spans="1:4" x14ac:dyDescent="0.25">
      <c r="A4614">
        <f t="shared" si="145"/>
        <v>4614</v>
      </c>
      <c r="B4614" t="e">
        <f>IF('Peer Comparison Tool'!$D$11="NR",INDEX('CECL &lt;50B Database'!$A:$A,MATCH(Workings!$A4614,'CECL &lt;50B Database'!$AI:$AI,0)),INDEX('ALLL &lt;50B Database'!$A:$A,MATCH(Workings!$A4614,'ALLL &lt;50B Database'!$AI:$AI,0)))</f>
        <v>#N/A</v>
      </c>
      <c r="C4614" s="3" t="str">
        <f>IFERROR(IFERROR(VLOOKUP($B4614,'CECL &lt;50B Database'!$A:$AA,11,FALSE),VLOOKUP($B4614,'ALLL &lt;50B Database'!$A:$AA,11,FALSE)),"")</f>
        <v/>
      </c>
      <c r="D4614" t="str">
        <f t="shared" si="144"/>
        <v/>
      </c>
    </row>
    <row r="4615" spans="1:4" x14ac:dyDescent="0.25">
      <c r="A4615">
        <f t="shared" si="145"/>
        <v>4615</v>
      </c>
      <c r="B4615" t="e">
        <f>IF('Peer Comparison Tool'!$D$11="NR",INDEX('CECL &lt;50B Database'!$A:$A,MATCH(Workings!$A4615,'CECL &lt;50B Database'!$AI:$AI,0)),INDEX('ALLL &lt;50B Database'!$A:$A,MATCH(Workings!$A4615,'ALLL &lt;50B Database'!$AI:$AI,0)))</f>
        <v>#N/A</v>
      </c>
      <c r="C4615" s="3" t="str">
        <f>IFERROR(IFERROR(VLOOKUP($B4615,'CECL &lt;50B Database'!$A:$AA,11,FALSE),VLOOKUP($B4615,'ALLL &lt;50B Database'!$A:$AA,11,FALSE)),"")</f>
        <v/>
      </c>
      <c r="D4615" t="str">
        <f t="shared" si="144"/>
        <v/>
      </c>
    </row>
    <row r="4616" spans="1:4" x14ac:dyDescent="0.25">
      <c r="A4616">
        <f t="shared" si="145"/>
        <v>4616</v>
      </c>
      <c r="B4616" t="e">
        <f>IF('Peer Comparison Tool'!$D$11="NR",INDEX('CECL &lt;50B Database'!$A:$A,MATCH(Workings!$A4616,'CECL &lt;50B Database'!$AI:$AI,0)),INDEX('ALLL &lt;50B Database'!$A:$A,MATCH(Workings!$A4616,'ALLL &lt;50B Database'!$AI:$AI,0)))</f>
        <v>#N/A</v>
      </c>
      <c r="C4616" s="3" t="str">
        <f>IFERROR(IFERROR(VLOOKUP($B4616,'CECL &lt;50B Database'!$A:$AA,11,FALSE),VLOOKUP($B4616,'ALLL &lt;50B Database'!$A:$AA,11,FALSE)),"")</f>
        <v/>
      </c>
      <c r="D4616" t="str">
        <f t="shared" si="144"/>
        <v/>
      </c>
    </row>
    <row r="4617" spans="1:4" x14ac:dyDescent="0.25">
      <c r="A4617">
        <f t="shared" si="145"/>
        <v>4617</v>
      </c>
      <c r="B4617" t="e">
        <f>IF('Peer Comparison Tool'!$D$11="NR",INDEX('CECL &lt;50B Database'!$A:$A,MATCH(Workings!$A4617,'CECL &lt;50B Database'!$AI:$AI,0)),INDEX('ALLL &lt;50B Database'!$A:$A,MATCH(Workings!$A4617,'ALLL &lt;50B Database'!$AI:$AI,0)))</f>
        <v>#N/A</v>
      </c>
      <c r="C4617" s="3" t="str">
        <f>IFERROR(IFERROR(VLOOKUP($B4617,'CECL &lt;50B Database'!$A:$AA,11,FALSE),VLOOKUP($B4617,'ALLL &lt;50B Database'!$A:$AA,11,FALSE)),"")</f>
        <v/>
      </c>
      <c r="D4617" t="str">
        <f t="shared" si="144"/>
        <v/>
      </c>
    </row>
    <row r="4618" spans="1:4" x14ac:dyDescent="0.25">
      <c r="A4618">
        <f t="shared" si="145"/>
        <v>4618</v>
      </c>
      <c r="B4618" t="e">
        <f>IF('Peer Comparison Tool'!$D$11="NR",INDEX('CECL &lt;50B Database'!$A:$A,MATCH(Workings!$A4618,'CECL &lt;50B Database'!$AI:$AI,0)),INDEX('ALLL &lt;50B Database'!$A:$A,MATCH(Workings!$A4618,'ALLL &lt;50B Database'!$AI:$AI,0)))</f>
        <v>#N/A</v>
      </c>
      <c r="C4618" s="3" t="str">
        <f>IFERROR(IFERROR(VLOOKUP($B4618,'CECL &lt;50B Database'!$A:$AA,11,FALSE),VLOOKUP($B4618,'ALLL &lt;50B Database'!$A:$AA,11,FALSE)),"")</f>
        <v/>
      </c>
      <c r="D4618" t="str">
        <f t="shared" si="144"/>
        <v/>
      </c>
    </row>
    <row r="4619" spans="1:4" x14ac:dyDescent="0.25">
      <c r="A4619">
        <f t="shared" si="145"/>
        <v>4619</v>
      </c>
      <c r="B4619" t="e">
        <f>IF('Peer Comparison Tool'!$D$11="NR",INDEX('CECL &lt;50B Database'!$A:$A,MATCH(Workings!$A4619,'CECL &lt;50B Database'!$AI:$AI,0)),INDEX('ALLL &lt;50B Database'!$A:$A,MATCH(Workings!$A4619,'ALLL &lt;50B Database'!$AI:$AI,0)))</f>
        <v>#N/A</v>
      </c>
      <c r="C4619" s="3" t="str">
        <f>IFERROR(IFERROR(VLOOKUP($B4619,'CECL &lt;50B Database'!$A:$AA,11,FALSE),VLOOKUP($B4619,'ALLL &lt;50B Database'!$A:$AA,11,FALSE)),"")</f>
        <v/>
      </c>
      <c r="D4619" t="str">
        <f t="shared" si="144"/>
        <v/>
      </c>
    </row>
    <row r="4620" spans="1:4" x14ac:dyDescent="0.25">
      <c r="A4620">
        <f t="shared" si="145"/>
        <v>4620</v>
      </c>
      <c r="B4620" t="e">
        <f>IF('Peer Comparison Tool'!$D$11="NR",INDEX('CECL &lt;50B Database'!$A:$A,MATCH(Workings!$A4620,'CECL &lt;50B Database'!$AI:$AI,0)),INDEX('ALLL &lt;50B Database'!$A:$A,MATCH(Workings!$A4620,'ALLL &lt;50B Database'!$AI:$AI,0)))</f>
        <v>#N/A</v>
      </c>
      <c r="C4620" s="3" t="str">
        <f>IFERROR(IFERROR(VLOOKUP($B4620,'CECL &lt;50B Database'!$A:$AA,11,FALSE),VLOOKUP($B4620,'ALLL &lt;50B Database'!$A:$AA,11,FALSE)),"")</f>
        <v/>
      </c>
      <c r="D4620" t="str">
        <f t="shared" si="144"/>
        <v/>
      </c>
    </row>
    <row r="4621" spans="1:4" x14ac:dyDescent="0.25">
      <c r="A4621">
        <f t="shared" si="145"/>
        <v>4621</v>
      </c>
      <c r="B4621" t="e">
        <f>IF('Peer Comparison Tool'!$D$11="NR",INDEX('CECL &lt;50B Database'!$A:$A,MATCH(Workings!$A4621,'CECL &lt;50B Database'!$AI:$AI,0)),INDEX('ALLL &lt;50B Database'!$A:$A,MATCH(Workings!$A4621,'ALLL &lt;50B Database'!$AI:$AI,0)))</f>
        <v>#N/A</v>
      </c>
      <c r="C4621" s="3" t="str">
        <f>IFERROR(IFERROR(VLOOKUP($B4621,'CECL &lt;50B Database'!$A:$AA,11,FALSE),VLOOKUP($B4621,'ALLL &lt;50B Database'!$A:$AA,11,FALSE)),"")</f>
        <v/>
      </c>
      <c r="D4621" t="str">
        <f t="shared" si="144"/>
        <v/>
      </c>
    </row>
    <row r="4622" spans="1:4" x14ac:dyDescent="0.25">
      <c r="A4622">
        <f t="shared" si="145"/>
        <v>4622</v>
      </c>
      <c r="B4622" t="e">
        <f>IF('Peer Comparison Tool'!$D$11="NR",INDEX('CECL &lt;50B Database'!$A:$A,MATCH(Workings!$A4622,'CECL &lt;50B Database'!$AI:$AI,0)),INDEX('ALLL &lt;50B Database'!$A:$A,MATCH(Workings!$A4622,'ALLL &lt;50B Database'!$AI:$AI,0)))</f>
        <v>#N/A</v>
      </c>
      <c r="C4622" s="3" t="str">
        <f>IFERROR(IFERROR(VLOOKUP($B4622,'CECL &lt;50B Database'!$A:$AA,11,FALSE),VLOOKUP($B4622,'ALLL &lt;50B Database'!$A:$AA,11,FALSE)),"")</f>
        <v/>
      </c>
      <c r="D4622" t="str">
        <f t="shared" si="144"/>
        <v/>
      </c>
    </row>
    <row r="4623" spans="1:4" x14ac:dyDescent="0.25">
      <c r="A4623">
        <f t="shared" si="145"/>
        <v>4623</v>
      </c>
      <c r="B4623" t="e">
        <f>IF('Peer Comparison Tool'!$D$11="NR",INDEX('CECL &lt;50B Database'!$A:$A,MATCH(Workings!$A4623,'CECL &lt;50B Database'!$AI:$AI,0)),INDEX('ALLL &lt;50B Database'!$A:$A,MATCH(Workings!$A4623,'ALLL &lt;50B Database'!$AI:$AI,0)))</f>
        <v>#N/A</v>
      </c>
      <c r="C4623" s="3" t="str">
        <f>IFERROR(IFERROR(VLOOKUP($B4623,'CECL &lt;50B Database'!$A:$AA,11,FALSE),VLOOKUP($B4623,'ALLL &lt;50B Database'!$A:$AA,11,FALSE)),"")</f>
        <v/>
      </c>
      <c r="D4623" t="str">
        <f t="shared" si="144"/>
        <v/>
      </c>
    </row>
    <row r="4624" spans="1:4" x14ac:dyDescent="0.25">
      <c r="A4624">
        <f t="shared" si="145"/>
        <v>4624</v>
      </c>
      <c r="B4624" t="e">
        <f>IF('Peer Comparison Tool'!$D$11="NR",INDEX('CECL &lt;50B Database'!$A:$A,MATCH(Workings!$A4624,'CECL &lt;50B Database'!$AI:$AI,0)),INDEX('ALLL &lt;50B Database'!$A:$A,MATCH(Workings!$A4624,'ALLL &lt;50B Database'!$AI:$AI,0)))</f>
        <v>#N/A</v>
      </c>
      <c r="C4624" s="3" t="str">
        <f>IFERROR(IFERROR(VLOOKUP($B4624,'CECL &lt;50B Database'!$A:$AA,11,FALSE),VLOOKUP($B4624,'ALLL &lt;50B Database'!$A:$AA,11,FALSE)),"")</f>
        <v/>
      </c>
      <c r="D4624" t="str">
        <f t="shared" si="144"/>
        <v/>
      </c>
    </row>
    <row r="4625" spans="1:4" x14ac:dyDescent="0.25">
      <c r="A4625">
        <f t="shared" si="145"/>
        <v>4625</v>
      </c>
      <c r="B4625" t="e">
        <f>IF('Peer Comparison Tool'!$D$11="NR",INDEX('CECL &lt;50B Database'!$A:$A,MATCH(Workings!$A4625,'CECL &lt;50B Database'!$AI:$AI,0)),INDEX('ALLL &lt;50B Database'!$A:$A,MATCH(Workings!$A4625,'ALLL &lt;50B Database'!$AI:$AI,0)))</f>
        <v>#N/A</v>
      </c>
      <c r="C4625" s="3" t="str">
        <f>IFERROR(IFERROR(VLOOKUP($B4625,'CECL &lt;50B Database'!$A:$AA,11,FALSE),VLOOKUP($B4625,'ALLL &lt;50B Database'!$A:$AA,11,FALSE)),"")</f>
        <v/>
      </c>
      <c r="D4625" t="str">
        <f t="shared" si="144"/>
        <v/>
      </c>
    </row>
    <row r="4626" spans="1:4" x14ac:dyDescent="0.25">
      <c r="A4626">
        <f t="shared" si="145"/>
        <v>4626</v>
      </c>
      <c r="B4626" t="e">
        <f>IF('Peer Comparison Tool'!$D$11="NR",INDEX('CECL &lt;50B Database'!$A:$A,MATCH(Workings!$A4626,'CECL &lt;50B Database'!$AI:$AI,0)),INDEX('ALLL &lt;50B Database'!$A:$A,MATCH(Workings!$A4626,'ALLL &lt;50B Database'!$AI:$AI,0)))</f>
        <v>#N/A</v>
      </c>
      <c r="C4626" s="3" t="str">
        <f>IFERROR(IFERROR(VLOOKUP($B4626,'CECL &lt;50B Database'!$A:$AA,11,FALSE),VLOOKUP($B4626,'ALLL &lt;50B Database'!$A:$AA,11,FALSE)),"")</f>
        <v/>
      </c>
      <c r="D4626" t="str">
        <f t="shared" si="144"/>
        <v/>
      </c>
    </row>
    <row r="4627" spans="1:4" x14ac:dyDescent="0.25">
      <c r="A4627">
        <f t="shared" si="145"/>
        <v>4627</v>
      </c>
      <c r="B4627" t="e">
        <f>IF('Peer Comparison Tool'!$D$11="NR",INDEX('CECL &lt;50B Database'!$A:$A,MATCH(Workings!$A4627,'CECL &lt;50B Database'!$AI:$AI,0)),INDEX('ALLL &lt;50B Database'!$A:$A,MATCH(Workings!$A4627,'ALLL &lt;50B Database'!$AI:$AI,0)))</f>
        <v>#N/A</v>
      </c>
      <c r="C4627" s="3" t="str">
        <f>IFERROR(IFERROR(VLOOKUP($B4627,'CECL &lt;50B Database'!$A:$AA,11,FALSE),VLOOKUP($B4627,'ALLL &lt;50B Database'!$A:$AA,11,FALSE)),"")</f>
        <v/>
      </c>
      <c r="D4627" t="str">
        <f t="shared" si="144"/>
        <v/>
      </c>
    </row>
    <row r="4628" spans="1:4" x14ac:dyDescent="0.25">
      <c r="A4628">
        <f t="shared" si="145"/>
        <v>4628</v>
      </c>
      <c r="B4628" t="e">
        <f>IF('Peer Comparison Tool'!$D$11="NR",INDEX('CECL &lt;50B Database'!$A:$A,MATCH(Workings!$A4628,'CECL &lt;50B Database'!$AI:$AI,0)),INDEX('ALLL &lt;50B Database'!$A:$A,MATCH(Workings!$A4628,'ALLL &lt;50B Database'!$AI:$AI,0)))</f>
        <v>#N/A</v>
      </c>
      <c r="C4628" s="3" t="str">
        <f>IFERROR(IFERROR(VLOOKUP($B4628,'CECL &lt;50B Database'!$A:$AA,11,FALSE),VLOOKUP($B4628,'ALLL &lt;50B Database'!$A:$AA,11,FALSE)),"")</f>
        <v/>
      </c>
      <c r="D4628" t="str">
        <f t="shared" si="144"/>
        <v/>
      </c>
    </row>
    <row r="4629" spans="1:4" x14ac:dyDescent="0.25">
      <c r="A4629">
        <f t="shared" si="145"/>
        <v>4629</v>
      </c>
      <c r="B4629" t="e">
        <f>IF('Peer Comparison Tool'!$D$11="NR",INDEX('CECL &lt;50B Database'!$A:$A,MATCH(Workings!$A4629,'CECL &lt;50B Database'!$AI:$AI,0)),INDEX('ALLL &lt;50B Database'!$A:$A,MATCH(Workings!$A4629,'ALLL &lt;50B Database'!$AI:$AI,0)))</f>
        <v>#N/A</v>
      </c>
      <c r="C4629" s="3" t="str">
        <f>IFERROR(IFERROR(VLOOKUP($B4629,'CECL &lt;50B Database'!$A:$AA,11,FALSE),VLOOKUP($B4629,'ALLL &lt;50B Database'!$A:$AA,11,FALSE)),"")</f>
        <v/>
      </c>
      <c r="D4629" t="str">
        <f t="shared" si="144"/>
        <v/>
      </c>
    </row>
    <row r="4630" spans="1:4" x14ac:dyDescent="0.25">
      <c r="A4630">
        <f t="shared" si="145"/>
        <v>4630</v>
      </c>
      <c r="B4630" t="e">
        <f>IF('Peer Comparison Tool'!$D$11="NR",INDEX('CECL &lt;50B Database'!$A:$A,MATCH(Workings!$A4630,'CECL &lt;50B Database'!$AI:$AI,0)),INDEX('ALLL &lt;50B Database'!$A:$A,MATCH(Workings!$A4630,'ALLL &lt;50B Database'!$AI:$AI,0)))</f>
        <v>#N/A</v>
      </c>
      <c r="C4630" s="3" t="str">
        <f>IFERROR(IFERROR(VLOOKUP($B4630,'CECL &lt;50B Database'!$A:$AA,11,FALSE),VLOOKUP($B4630,'ALLL &lt;50B Database'!$A:$AA,11,FALSE)),"")</f>
        <v/>
      </c>
      <c r="D4630" t="str">
        <f t="shared" si="144"/>
        <v/>
      </c>
    </row>
    <row r="4631" spans="1:4" x14ac:dyDescent="0.25">
      <c r="A4631">
        <f t="shared" si="145"/>
        <v>4631</v>
      </c>
      <c r="B4631" t="e">
        <f>IF('Peer Comparison Tool'!$D$11="NR",INDEX('CECL &lt;50B Database'!$A:$A,MATCH(Workings!$A4631,'CECL &lt;50B Database'!$AI:$AI,0)),INDEX('ALLL &lt;50B Database'!$A:$A,MATCH(Workings!$A4631,'ALLL &lt;50B Database'!$AI:$AI,0)))</f>
        <v>#N/A</v>
      </c>
      <c r="C4631" s="3" t="str">
        <f>IFERROR(IFERROR(VLOOKUP($B4631,'CECL &lt;50B Database'!$A:$AA,11,FALSE),VLOOKUP($B4631,'ALLL &lt;50B Database'!$A:$AA,11,FALSE)),"")</f>
        <v/>
      </c>
      <c r="D4631" t="str">
        <f t="shared" si="144"/>
        <v/>
      </c>
    </row>
    <row r="4632" spans="1:4" x14ac:dyDescent="0.25">
      <c r="A4632">
        <f t="shared" si="145"/>
        <v>4632</v>
      </c>
      <c r="B4632" t="e">
        <f>IF('Peer Comparison Tool'!$D$11="NR",INDEX('CECL &lt;50B Database'!$A:$A,MATCH(Workings!$A4632,'CECL &lt;50B Database'!$AI:$AI,0)),INDEX('ALLL &lt;50B Database'!$A:$A,MATCH(Workings!$A4632,'ALLL &lt;50B Database'!$AI:$AI,0)))</f>
        <v>#N/A</v>
      </c>
      <c r="C4632" s="3" t="str">
        <f>IFERROR(IFERROR(VLOOKUP($B4632,'CECL &lt;50B Database'!$A:$AA,11,FALSE),VLOOKUP($B4632,'ALLL &lt;50B Database'!$A:$AA,11,FALSE)),"")</f>
        <v/>
      </c>
      <c r="D4632" t="str">
        <f t="shared" si="144"/>
        <v/>
      </c>
    </row>
    <row r="4633" spans="1:4" x14ac:dyDescent="0.25">
      <c r="A4633">
        <f t="shared" si="145"/>
        <v>4633</v>
      </c>
      <c r="B4633" t="e">
        <f>IF('Peer Comparison Tool'!$D$11="NR",INDEX('CECL &lt;50B Database'!$A:$A,MATCH(Workings!$A4633,'CECL &lt;50B Database'!$AI:$AI,0)),INDEX('ALLL &lt;50B Database'!$A:$A,MATCH(Workings!$A4633,'ALLL &lt;50B Database'!$AI:$AI,0)))</f>
        <v>#N/A</v>
      </c>
      <c r="C4633" s="3" t="str">
        <f>IFERROR(IFERROR(VLOOKUP($B4633,'CECL &lt;50B Database'!$A:$AA,11,FALSE),VLOOKUP($B4633,'ALLL &lt;50B Database'!$A:$AA,11,FALSE)),"")</f>
        <v/>
      </c>
      <c r="D4633" t="str">
        <f t="shared" si="144"/>
        <v/>
      </c>
    </row>
    <row r="4634" spans="1:4" x14ac:dyDescent="0.25">
      <c r="A4634">
        <f t="shared" si="145"/>
        <v>4634</v>
      </c>
      <c r="B4634" t="e">
        <f>IF('Peer Comparison Tool'!$D$11="NR",INDEX('CECL &lt;50B Database'!$A:$A,MATCH(Workings!$A4634,'CECL &lt;50B Database'!$AI:$AI,0)),INDEX('ALLL &lt;50B Database'!$A:$A,MATCH(Workings!$A4634,'ALLL &lt;50B Database'!$AI:$AI,0)))</f>
        <v>#N/A</v>
      </c>
      <c r="C4634" s="3" t="str">
        <f>IFERROR(IFERROR(VLOOKUP($B4634,'CECL &lt;50B Database'!$A:$AA,11,FALSE),VLOOKUP($B4634,'ALLL &lt;50B Database'!$A:$AA,11,FALSE)),"")</f>
        <v/>
      </c>
      <c r="D4634" t="str">
        <f t="shared" si="144"/>
        <v/>
      </c>
    </row>
    <row r="4635" spans="1:4" x14ac:dyDescent="0.25">
      <c r="A4635">
        <f t="shared" si="145"/>
        <v>4635</v>
      </c>
      <c r="B4635" t="e">
        <f>IF('Peer Comparison Tool'!$D$11="NR",INDEX('CECL &lt;50B Database'!$A:$A,MATCH(Workings!$A4635,'CECL &lt;50B Database'!$AI:$AI,0)),INDEX('ALLL &lt;50B Database'!$A:$A,MATCH(Workings!$A4635,'ALLL &lt;50B Database'!$AI:$AI,0)))</f>
        <v>#N/A</v>
      </c>
      <c r="C4635" s="3" t="str">
        <f>IFERROR(IFERROR(VLOOKUP($B4635,'CECL &lt;50B Database'!$A:$AA,11,FALSE),VLOOKUP($B4635,'ALLL &lt;50B Database'!$A:$AA,11,FALSE)),"")</f>
        <v/>
      </c>
      <c r="D4635" t="str">
        <f t="shared" si="144"/>
        <v/>
      </c>
    </row>
    <row r="4636" spans="1:4" x14ac:dyDescent="0.25">
      <c r="A4636">
        <f t="shared" si="145"/>
        <v>4636</v>
      </c>
      <c r="B4636" t="e">
        <f>IF('Peer Comparison Tool'!$D$11="NR",INDEX('CECL &lt;50B Database'!$A:$A,MATCH(Workings!$A4636,'CECL &lt;50B Database'!$AI:$AI,0)),INDEX('ALLL &lt;50B Database'!$A:$A,MATCH(Workings!$A4636,'ALLL &lt;50B Database'!$AI:$AI,0)))</f>
        <v>#N/A</v>
      </c>
      <c r="C4636" s="3" t="str">
        <f>IFERROR(IFERROR(VLOOKUP($B4636,'CECL &lt;50B Database'!$A:$AA,11,FALSE),VLOOKUP($B4636,'ALLL &lt;50B Database'!$A:$AA,11,FALSE)),"")</f>
        <v/>
      </c>
      <c r="D4636" t="str">
        <f t="shared" si="144"/>
        <v/>
      </c>
    </row>
    <row r="4637" spans="1:4" x14ac:dyDescent="0.25">
      <c r="A4637">
        <f t="shared" si="145"/>
        <v>4637</v>
      </c>
      <c r="B4637" t="e">
        <f>IF('Peer Comparison Tool'!$D$11="NR",INDEX('CECL &lt;50B Database'!$A:$A,MATCH(Workings!$A4637,'CECL &lt;50B Database'!$AI:$AI,0)),INDEX('ALLL &lt;50B Database'!$A:$A,MATCH(Workings!$A4637,'ALLL &lt;50B Database'!$AI:$AI,0)))</f>
        <v>#N/A</v>
      </c>
      <c r="C4637" s="3" t="str">
        <f>IFERROR(IFERROR(VLOOKUP($B4637,'CECL &lt;50B Database'!$A:$AA,11,FALSE),VLOOKUP($B4637,'ALLL &lt;50B Database'!$A:$AA,11,FALSE)),"")</f>
        <v/>
      </c>
      <c r="D4637" t="str">
        <f t="shared" si="144"/>
        <v/>
      </c>
    </row>
    <row r="4638" spans="1:4" x14ac:dyDescent="0.25">
      <c r="A4638">
        <f t="shared" si="145"/>
        <v>4638</v>
      </c>
      <c r="B4638" t="e">
        <f>IF('Peer Comparison Tool'!$D$11="NR",INDEX('CECL &lt;50B Database'!$A:$A,MATCH(Workings!$A4638,'CECL &lt;50B Database'!$AI:$AI,0)),INDEX('ALLL &lt;50B Database'!$A:$A,MATCH(Workings!$A4638,'ALLL &lt;50B Database'!$AI:$AI,0)))</f>
        <v>#N/A</v>
      </c>
      <c r="C4638" s="3" t="str">
        <f>IFERROR(IFERROR(VLOOKUP($B4638,'CECL &lt;50B Database'!$A:$AA,11,FALSE),VLOOKUP($B4638,'ALLL &lt;50B Database'!$A:$AA,11,FALSE)),"")</f>
        <v/>
      </c>
      <c r="D4638" t="str">
        <f t="shared" si="144"/>
        <v/>
      </c>
    </row>
    <row r="4639" spans="1:4" x14ac:dyDescent="0.25">
      <c r="A4639">
        <f t="shared" si="145"/>
        <v>4639</v>
      </c>
      <c r="B4639" t="e">
        <f>IF('Peer Comparison Tool'!$D$11="NR",INDEX('CECL &lt;50B Database'!$A:$A,MATCH(Workings!$A4639,'CECL &lt;50B Database'!$AI:$AI,0)),INDEX('ALLL &lt;50B Database'!$A:$A,MATCH(Workings!$A4639,'ALLL &lt;50B Database'!$AI:$AI,0)))</f>
        <v>#N/A</v>
      </c>
      <c r="C4639" s="3" t="str">
        <f>IFERROR(IFERROR(VLOOKUP($B4639,'CECL &lt;50B Database'!$A:$AA,11,FALSE),VLOOKUP($B4639,'ALLL &lt;50B Database'!$A:$AA,11,FALSE)),"")</f>
        <v/>
      </c>
      <c r="D4639" t="str">
        <f t="shared" si="144"/>
        <v/>
      </c>
    </row>
    <row r="4640" spans="1:4" x14ac:dyDescent="0.25">
      <c r="A4640">
        <f t="shared" si="145"/>
        <v>4640</v>
      </c>
      <c r="B4640" t="e">
        <f>IF('Peer Comparison Tool'!$D$11="NR",INDEX('CECL &lt;50B Database'!$A:$A,MATCH(Workings!$A4640,'CECL &lt;50B Database'!$AI:$AI,0)),INDEX('ALLL &lt;50B Database'!$A:$A,MATCH(Workings!$A4640,'ALLL &lt;50B Database'!$AI:$AI,0)))</f>
        <v>#N/A</v>
      </c>
      <c r="C4640" s="3" t="str">
        <f>IFERROR(IFERROR(VLOOKUP($B4640,'CECL &lt;50B Database'!$A:$AA,11,FALSE),VLOOKUP($B4640,'ALLL &lt;50B Database'!$A:$AA,11,FALSE)),"")</f>
        <v/>
      </c>
      <c r="D4640" t="str">
        <f t="shared" si="144"/>
        <v/>
      </c>
    </row>
    <row r="4641" spans="1:4" x14ac:dyDescent="0.25">
      <c r="A4641">
        <f t="shared" si="145"/>
        <v>4641</v>
      </c>
      <c r="B4641" t="e">
        <f>IF('Peer Comparison Tool'!$D$11="NR",INDEX('CECL &lt;50B Database'!$A:$A,MATCH(Workings!$A4641,'CECL &lt;50B Database'!$AI:$AI,0)),INDEX('ALLL &lt;50B Database'!$A:$A,MATCH(Workings!$A4641,'ALLL &lt;50B Database'!$AI:$AI,0)))</f>
        <v>#N/A</v>
      </c>
      <c r="C4641" s="3" t="str">
        <f>IFERROR(IFERROR(VLOOKUP($B4641,'CECL &lt;50B Database'!$A:$AA,11,FALSE),VLOOKUP($B4641,'ALLL &lt;50B Database'!$A:$AA,11,FALSE)),"")</f>
        <v/>
      </c>
      <c r="D4641" t="str">
        <f t="shared" si="144"/>
        <v/>
      </c>
    </row>
    <row r="4642" spans="1:4" x14ac:dyDescent="0.25">
      <c r="A4642">
        <f t="shared" si="145"/>
        <v>4642</v>
      </c>
      <c r="B4642" t="e">
        <f>IF('Peer Comparison Tool'!$D$11="NR",INDEX('CECL &lt;50B Database'!$A:$A,MATCH(Workings!$A4642,'CECL &lt;50B Database'!$AI:$AI,0)),INDEX('ALLL &lt;50B Database'!$A:$A,MATCH(Workings!$A4642,'ALLL &lt;50B Database'!$AI:$AI,0)))</f>
        <v>#N/A</v>
      </c>
      <c r="C4642" s="3" t="str">
        <f>IFERROR(IFERROR(VLOOKUP($B4642,'CECL &lt;50B Database'!$A:$AA,11,FALSE),VLOOKUP($B4642,'ALLL &lt;50B Database'!$A:$AA,11,FALSE)),"")</f>
        <v/>
      </c>
      <c r="D4642" t="str">
        <f t="shared" si="144"/>
        <v/>
      </c>
    </row>
    <row r="4643" spans="1:4" x14ac:dyDescent="0.25">
      <c r="A4643">
        <f t="shared" si="145"/>
        <v>4643</v>
      </c>
      <c r="B4643" t="e">
        <f>IF('Peer Comparison Tool'!$D$11="NR",INDEX('CECL &lt;50B Database'!$A:$A,MATCH(Workings!$A4643,'CECL &lt;50B Database'!$AI:$AI,0)),INDEX('ALLL &lt;50B Database'!$A:$A,MATCH(Workings!$A4643,'ALLL &lt;50B Database'!$AI:$AI,0)))</f>
        <v>#N/A</v>
      </c>
      <c r="C4643" s="3" t="str">
        <f>IFERROR(IFERROR(VLOOKUP($B4643,'CECL &lt;50B Database'!$A:$AA,11,FALSE),VLOOKUP($B4643,'ALLL &lt;50B Database'!$A:$AA,11,FALSE)),"")</f>
        <v/>
      </c>
      <c r="D4643" t="str">
        <f t="shared" si="144"/>
        <v/>
      </c>
    </row>
    <row r="4644" spans="1:4" x14ac:dyDescent="0.25">
      <c r="A4644">
        <f t="shared" si="145"/>
        <v>4644</v>
      </c>
      <c r="B4644" t="e">
        <f>IF('Peer Comparison Tool'!$D$11="NR",INDEX('CECL &lt;50B Database'!$A:$A,MATCH(Workings!$A4644,'CECL &lt;50B Database'!$AI:$AI,0)),INDEX('ALLL &lt;50B Database'!$A:$A,MATCH(Workings!$A4644,'ALLL &lt;50B Database'!$AI:$AI,0)))</f>
        <v>#N/A</v>
      </c>
      <c r="C4644" s="3" t="str">
        <f>IFERROR(IFERROR(VLOOKUP($B4644,'CECL &lt;50B Database'!$A:$AA,11,FALSE),VLOOKUP($B4644,'ALLL &lt;50B Database'!$A:$AA,11,FALSE)),"")</f>
        <v/>
      </c>
      <c r="D4644" t="str">
        <f t="shared" si="144"/>
        <v/>
      </c>
    </row>
    <row r="4645" spans="1:4" x14ac:dyDescent="0.25">
      <c r="A4645">
        <f t="shared" si="145"/>
        <v>4645</v>
      </c>
      <c r="B4645" t="e">
        <f>IF('Peer Comparison Tool'!$D$11="NR",INDEX('CECL &lt;50B Database'!$A:$A,MATCH(Workings!$A4645,'CECL &lt;50B Database'!$AI:$AI,0)),INDEX('ALLL &lt;50B Database'!$A:$A,MATCH(Workings!$A4645,'ALLL &lt;50B Database'!$AI:$AI,0)))</f>
        <v>#N/A</v>
      </c>
      <c r="C4645" s="3" t="str">
        <f>IFERROR(IFERROR(VLOOKUP($B4645,'CECL &lt;50B Database'!$A:$AA,11,FALSE),VLOOKUP($B4645,'ALLL &lt;50B Database'!$A:$AA,11,FALSE)),"")</f>
        <v/>
      </c>
      <c r="D4645" t="str">
        <f t="shared" si="144"/>
        <v/>
      </c>
    </row>
    <row r="4646" spans="1:4" x14ac:dyDescent="0.25">
      <c r="A4646">
        <f t="shared" si="145"/>
        <v>4646</v>
      </c>
      <c r="B4646" t="e">
        <f>IF('Peer Comparison Tool'!$D$11="NR",INDEX('CECL &lt;50B Database'!$A:$A,MATCH(Workings!$A4646,'CECL &lt;50B Database'!$AI:$AI,0)),INDEX('ALLL &lt;50B Database'!$A:$A,MATCH(Workings!$A4646,'ALLL &lt;50B Database'!$AI:$AI,0)))</f>
        <v>#N/A</v>
      </c>
      <c r="C4646" s="3" t="str">
        <f>IFERROR(IFERROR(VLOOKUP($B4646,'CECL &lt;50B Database'!$A:$AA,11,FALSE),VLOOKUP($B4646,'ALLL &lt;50B Database'!$A:$AA,11,FALSE)),"")</f>
        <v/>
      </c>
      <c r="D4646" t="str">
        <f t="shared" si="144"/>
        <v/>
      </c>
    </row>
    <row r="4647" spans="1:4" x14ac:dyDescent="0.25">
      <c r="A4647">
        <f t="shared" si="145"/>
        <v>4647</v>
      </c>
      <c r="B4647" t="e">
        <f>IF('Peer Comparison Tool'!$D$11="NR",INDEX('CECL &lt;50B Database'!$A:$A,MATCH(Workings!$A4647,'CECL &lt;50B Database'!$AI:$AI,0)),INDEX('ALLL &lt;50B Database'!$A:$A,MATCH(Workings!$A4647,'ALLL &lt;50B Database'!$AI:$AI,0)))</f>
        <v>#N/A</v>
      </c>
      <c r="C4647" s="3" t="str">
        <f>IFERROR(IFERROR(VLOOKUP($B4647,'CECL &lt;50B Database'!$A:$AA,11,FALSE),VLOOKUP($B4647,'ALLL &lt;50B Database'!$A:$AA,11,FALSE)),"")</f>
        <v/>
      </c>
      <c r="D4647" t="str">
        <f t="shared" si="144"/>
        <v/>
      </c>
    </row>
    <row r="4648" spans="1:4" x14ac:dyDescent="0.25">
      <c r="A4648">
        <f t="shared" si="145"/>
        <v>4648</v>
      </c>
      <c r="B4648" t="e">
        <f>IF('Peer Comparison Tool'!$D$11="NR",INDEX('CECL &lt;50B Database'!$A:$A,MATCH(Workings!$A4648,'CECL &lt;50B Database'!$AI:$AI,0)),INDEX('ALLL &lt;50B Database'!$A:$A,MATCH(Workings!$A4648,'ALLL &lt;50B Database'!$AI:$AI,0)))</f>
        <v>#N/A</v>
      </c>
      <c r="C4648" s="3" t="str">
        <f>IFERROR(IFERROR(VLOOKUP($B4648,'CECL &lt;50B Database'!$A:$AA,11,FALSE),VLOOKUP($B4648,'ALLL &lt;50B Database'!$A:$AA,11,FALSE)),"")</f>
        <v/>
      </c>
      <c r="D4648" t="str">
        <f t="shared" si="144"/>
        <v/>
      </c>
    </row>
    <row r="4649" spans="1:4" x14ac:dyDescent="0.25">
      <c r="A4649">
        <f t="shared" si="145"/>
        <v>4649</v>
      </c>
      <c r="B4649" t="e">
        <f>IF('Peer Comparison Tool'!$D$11="NR",INDEX('CECL &lt;50B Database'!$A:$A,MATCH(Workings!$A4649,'CECL &lt;50B Database'!$AI:$AI,0)),INDEX('ALLL &lt;50B Database'!$A:$A,MATCH(Workings!$A4649,'ALLL &lt;50B Database'!$AI:$AI,0)))</f>
        <v>#N/A</v>
      </c>
      <c r="C4649" s="3" t="str">
        <f>IFERROR(IFERROR(VLOOKUP($B4649,'CECL &lt;50B Database'!$A:$AA,11,FALSE),VLOOKUP($B4649,'ALLL &lt;50B Database'!$A:$AA,11,FALSE)),"")</f>
        <v/>
      </c>
      <c r="D4649" t="str">
        <f t="shared" si="144"/>
        <v/>
      </c>
    </row>
    <row r="4650" spans="1:4" x14ac:dyDescent="0.25">
      <c r="A4650">
        <f t="shared" si="145"/>
        <v>4650</v>
      </c>
      <c r="B4650" t="e">
        <f>IF('Peer Comparison Tool'!$D$11="NR",INDEX('CECL &lt;50B Database'!$A:$A,MATCH(Workings!$A4650,'CECL &lt;50B Database'!$AI:$AI,0)),INDEX('ALLL &lt;50B Database'!$A:$A,MATCH(Workings!$A4650,'ALLL &lt;50B Database'!$AI:$AI,0)))</f>
        <v>#N/A</v>
      </c>
      <c r="C4650" s="3" t="str">
        <f>IFERROR(IFERROR(VLOOKUP($B4650,'CECL &lt;50B Database'!$A:$AA,11,FALSE),VLOOKUP($B4650,'ALLL &lt;50B Database'!$A:$AA,11,FALSE)),"")</f>
        <v/>
      </c>
      <c r="D4650" t="str">
        <f t="shared" si="144"/>
        <v/>
      </c>
    </row>
    <row r="4651" spans="1:4" x14ac:dyDescent="0.25">
      <c r="A4651">
        <f t="shared" si="145"/>
        <v>4651</v>
      </c>
      <c r="B4651" t="e">
        <f>IF('Peer Comparison Tool'!$D$11="NR",INDEX('CECL &lt;50B Database'!$A:$A,MATCH(Workings!$A4651,'CECL &lt;50B Database'!$AI:$AI,0)),INDEX('ALLL &lt;50B Database'!$A:$A,MATCH(Workings!$A4651,'ALLL &lt;50B Database'!$AI:$AI,0)))</f>
        <v>#N/A</v>
      </c>
      <c r="C4651" s="3" t="str">
        <f>IFERROR(IFERROR(VLOOKUP($B4651,'CECL &lt;50B Database'!$A:$AA,11,FALSE),VLOOKUP($B4651,'ALLL &lt;50B Database'!$A:$AA,11,FALSE)),"")</f>
        <v/>
      </c>
      <c r="D4651" t="str">
        <f t="shared" si="144"/>
        <v/>
      </c>
    </row>
    <row r="4652" spans="1:4" x14ac:dyDescent="0.25">
      <c r="A4652">
        <f t="shared" si="145"/>
        <v>4652</v>
      </c>
      <c r="B4652" t="e">
        <f>IF('Peer Comparison Tool'!$D$11="NR",INDEX('CECL &lt;50B Database'!$A:$A,MATCH(Workings!$A4652,'CECL &lt;50B Database'!$AI:$AI,0)),INDEX('ALLL &lt;50B Database'!$A:$A,MATCH(Workings!$A4652,'ALLL &lt;50B Database'!$AI:$AI,0)))</f>
        <v>#N/A</v>
      </c>
      <c r="C4652" s="3" t="str">
        <f>IFERROR(IFERROR(VLOOKUP($B4652,'CECL &lt;50B Database'!$A:$AA,11,FALSE),VLOOKUP($B4652,'ALLL &lt;50B Database'!$A:$AA,11,FALSE)),"")</f>
        <v/>
      </c>
      <c r="D4652" t="str">
        <f t="shared" si="144"/>
        <v/>
      </c>
    </row>
    <row r="4653" spans="1:4" x14ac:dyDescent="0.25">
      <c r="A4653">
        <f t="shared" si="145"/>
        <v>4653</v>
      </c>
      <c r="B4653" t="e">
        <f>IF('Peer Comparison Tool'!$D$11="NR",INDEX('CECL &lt;50B Database'!$A:$A,MATCH(Workings!$A4653,'CECL &lt;50B Database'!$AI:$AI,0)),INDEX('ALLL &lt;50B Database'!$A:$A,MATCH(Workings!$A4653,'ALLL &lt;50B Database'!$AI:$AI,0)))</f>
        <v>#N/A</v>
      </c>
      <c r="C4653" s="3" t="str">
        <f>IFERROR(IFERROR(VLOOKUP($B4653,'CECL &lt;50B Database'!$A:$AA,11,FALSE),VLOOKUP($B4653,'ALLL &lt;50B Database'!$A:$AA,11,FALSE)),"")</f>
        <v/>
      </c>
      <c r="D4653" t="str">
        <f t="shared" si="144"/>
        <v/>
      </c>
    </row>
    <row r="4654" spans="1:4" x14ac:dyDescent="0.25">
      <c r="A4654">
        <f t="shared" si="145"/>
        <v>4654</v>
      </c>
      <c r="B4654" t="e">
        <f>IF('Peer Comparison Tool'!$D$11="NR",INDEX('CECL &lt;50B Database'!$A:$A,MATCH(Workings!$A4654,'CECL &lt;50B Database'!$AI:$AI,0)),INDEX('ALLL &lt;50B Database'!$A:$A,MATCH(Workings!$A4654,'ALLL &lt;50B Database'!$AI:$AI,0)))</f>
        <v>#N/A</v>
      </c>
      <c r="C4654" s="3" t="str">
        <f>IFERROR(IFERROR(VLOOKUP($B4654,'CECL &lt;50B Database'!$A:$AA,11,FALSE),VLOOKUP($B4654,'ALLL &lt;50B Database'!$A:$AA,11,FALSE)),"")</f>
        <v/>
      </c>
      <c r="D4654" t="str">
        <f t="shared" si="144"/>
        <v/>
      </c>
    </row>
    <row r="4655" spans="1:4" x14ac:dyDescent="0.25">
      <c r="A4655">
        <f t="shared" si="145"/>
        <v>4655</v>
      </c>
      <c r="B4655" t="e">
        <f>IF('Peer Comparison Tool'!$D$11="NR",INDEX('CECL &lt;50B Database'!$A:$A,MATCH(Workings!$A4655,'CECL &lt;50B Database'!$AI:$AI,0)),INDEX('ALLL &lt;50B Database'!$A:$A,MATCH(Workings!$A4655,'ALLL &lt;50B Database'!$AI:$AI,0)))</f>
        <v>#N/A</v>
      </c>
      <c r="C4655" s="3" t="str">
        <f>IFERROR(IFERROR(VLOOKUP($B4655,'CECL &lt;50B Database'!$A:$AA,11,FALSE),VLOOKUP($B4655,'ALLL &lt;50B Database'!$A:$AA,11,FALSE)),"")</f>
        <v/>
      </c>
      <c r="D4655" t="str">
        <f t="shared" si="144"/>
        <v/>
      </c>
    </row>
    <row r="4656" spans="1:4" x14ac:dyDescent="0.25">
      <c r="A4656">
        <f t="shared" si="145"/>
        <v>4656</v>
      </c>
      <c r="B4656" t="e">
        <f>IF('Peer Comparison Tool'!$D$11="NR",INDEX('CECL &lt;50B Database'!$A:$A,MATCH(Workings!$A4656,'CECL &lt;50B Database'!$AI:$AI,0)),INDEX('ALLL &lt;50B Database'!$A:$A,MATCH(Workings!$A4656,'ALLL &lt;50B Database'!$AI:$AI,0)))</f>
        <v>#N/A</v>
      </c>
      <c r="C4656" s="3" t="str">
        <f>IFERROR(IFERROR(VLOOKUP($B4656,'CECL &lt;50B Database'!$A:$AA,11,FALSE),VLOOKUP($B4656,'ALLL &lt;50B Database'!$A:$AA,11,FALSE)),"")</f>
        <v/>
      </c>
      <c r="D4656" t="str">
        <f t="shared" si="144"/>
        <v/>
      </c>
    </row>
    <row r="4657" spans="1:4" x14ac:dyDescent="0.25">
      <c r="A4657">
        <f t="shared" si="145"/>
        <v>4657</v>
      </c>
      <c r="B4657" t="e">
        <f>IF('Peer Comparison Tool'!$D$11="NR",INDEX('CECL &lt;50B Database'!$A:$A,MATCH(Workings!$A4657,'CECL &lt;50B Database'!$AI:$AI,0)),INDEX('ALLL &lt;50B Database'!$A:$A,MATCH(Workings!$A4657,'ALLL &lt;50B Database'!$AI:$AI,0)))</f>
        <v>#N/A</v>
      </c>
      <c r="C4657" s="3" t="str">
        <f>IFERROR(IFERROR(VLOOKUP($B4657,'CECL &lt;50B Database'!$A:$AA,11,FALSE),VLOOKUP($B4657,'ALLL &lt;50B Database'!$A:$AA,11,FALSE)),"")</f>
        <v/>
      </c>
      <c r="D4657" t="str">
        <f t="shared" si="144"/>
        <v/>
      </c>
    </row>
    <row r="4658" spans="1:4" x14ac:dyDescent="0.25">
      <c r="A4658">
        <f t="shared" si="145"/>
        <v>4658</v>
      </c>
      <c r="B4658" t="e">
        <f>IF('Peer Comparison Tool'!$D$11="NR",INDEX('CECL &lt;50B Database'!$A:$A,MATCH(Workings!$A4658,'CECL &lt;50B Database'!$AI:$AI,0)),INDEX('ALLL &lt;50B Database'!$A:$A,MATCH(Workings!$A4658,'ALLL &lt;50B Database'!$AI:$AI,0)))</f>
        <v>#N/A</v>
      </c>
      <c r="C4658" s="3" t="str">
        <f>IFERROR(IFERROR(VLOOKUP($B4658,'CECL &lt;50B Database'!$A:$AA,11,FALSE),VLOOKUP($B4658,'ALLL &lt;50B Database'!$A:$AA,11,FALSE)),"")</f>
        <v/>
      </c>
      <c r="D4658" t="str">
        <f t="shared" si="144"/>
        <v/>
      </c>
    </row>
    <row r="4659" spans="1:4" x14ac:dyDescent="0.25">
      <c r="A4659">
        <f t="shared" si="145"/>
        <v>4659</v>
      </c>
      <c r="B4659" t="e">
        <f>IF('Peer Comparison Tool'!$D$11="NR",INDEX('CECL &lt;50B Database'!$A:$A,MATCH(Workings!$A4659,'CECL &lt;50B Database'!$AI:$AI,0)),INDEX('ALLL &lt;50B Database'!$A:$A,MATCH(Workings!$A4659,'ALLL &lt;50B Database'!$AI:$AI,0)))</f>
        <v>#N/A</v>
      </c>
      <c r="C4659" s="3" t="str">
        <f>IFERROR(IFERROR(VLOOKUP($B4659,'CECL &lt;50B Database'!$A:$AA,11,FALSE),VLOOKUP($B4659,'ALLL &lt;50B Database'!$A:$AA,11,FALSE)),"")</f>
        <v/>
      </c>
      <c r="D4659" t="str">
        <f t="shared" si="144"/>
        <v/>
      </c>
    </row>
    <row r="4660" spans="1:4" x14ac:dyDescent="0.25">
      <c r="A4660">
        <f t="shared" si="145"/>
        <v>4660</v>
      </c>
      <c r="B4660" t="e">
        <f>IF('Peer Comparison Tool'!$D$11="NR",INDEX('CECL &lt;50B Database'!$A:$A,MATCH(Workings!$A4660,'CECL &lt;50B Database'!$AI:$AI,0)),INDEX('ALLL &lt;50B Database'!$A:$A,MATCH(Workings!$A4660,'ALLL &lt;50B Database'!$AI:$AI,0)))</f>
        <v>#N/A</v>
      </c>
      <c r="C4660" s="3" t="str">
        <f>IFERROR(IFERROR(VLOOKUP($B4660,'CECL &lt;50B Database'!$A:$AA,11,FALSE),VLOOKUP($B4660,'ALLL &lt;50B Database'!$A:$AA,11,FALSE)),"")</f>
        <v/>
      </c>
      <c r="D4660" t="str">
        <f t="shared" si="144"/>
        <v/>
      </c>
    </row>
    <row r="4661" spans="1:4" x14ac:dyDescent="0.25">
      <c r="A4661">
        <f t="shared" si="145"/>
        <v>4661</v>
      </c>
      <c r="B4661" t="e">
        <f>IF('Peer Comparison Tool'!$D$11="NR",INDEX('CECL &lt;50B Database'!$A:$A,MATCH(Workings!$A4661,'CECL &lt;50B Database'!$AI:$AI,0)),INDEX('ALLL &lt;50B Database'!$A:$A,MATCH(Workings!$A4661,'ALLL &lt;50B Database'!$AI:$AI,0)))</f>
        <v>#N/A</v>
      </c>
      <c r="C4661" s="3" t="str">
        <f>IFERROR(IFERROR(VLOOKUP($B4661,'CECL &lt;50B Database'!$A:$AA,11,FALSE),VLOOKUP($B4661,'ALLL &lt;50B Database'!$A:$AA,11,FALSE)),"")</f>
        <v/>
      </c>
      <c r="D4661" t="str">
        <f t="shared" si="144"/>
        <v/>
      </c>
    </row>
    <row r="4662" spans="1:4" x14ac:dyDescent="0.25">
      <c r="A4662">
        <f t="shared" si="145"/>
        <v>4662</v>
      </c>
      <c r="B4662" t="e">
        <f>IF('Peer Comparison Tool'!$D$11="NR",INDEX('CECL &lt;50B Database'!$A:$A,MATCH(Workings!$A4662,'CECL &lt;50B Database'!$AI:$AI,0)),INDEX('ALLL &lt;50B Database'!$A:$A,MATCH(Workings!$A4662,'ALLL &lt;50B Database'!$AI:$AI,0)))</f>
        <v>#N/A</v>
      </c>
      <c r="C4662" s="3" t="str">
        <f>IFERROR(IFERROR(VLOOKUP($B4662,'CECL &lt;50B Database'!$A:$AA,11,FALSE),VLOOKUP($B4662,'ALLL &lt;50B Database'!$A:$AA,11,FALSE)),"")</f>
        <v/>
      </c>
      <c r="D4662" t="str">
        <f t="shared" si="144"/>
        <v/>
      </c>
    </row>
    <row r="4663" spans="1:4" x14ac:dyDescent="0.25">
      <c r="A4663">
        <f t="shared" si="145"/>
        <v>4663</v>
      </c>
      <c r="B4663" t="e">
        <f>IF('Peer Comparison Tool'!$D$11="NR",INDEX('CECL &lt;50B Database'!$A:$A,MATCH(Workings!$A4663,'CECL &lt;50B Database'!$AI:$AI,0)),INDEX('ALLL &lt;50B Database'!$A:$A,MATCH(Workings!$A4663,'ALLL &lt;50B Database'!$AI:$AI,0)))</f>
        <v>#N/A</v>
      </c>
      <c r="C4663" s="3" t="str">
        <f>IFERROR(IFERROR(VLOOKUP($B4663,'CECL &lt;50B Database'!$A:$AA,11,FALSE),VLOOKUP($B4663,'ALLL &lt;50B Database'!$A:$AA,11,FALSE)),"")</f>
        <v/>
      </c>
      <c r="D4663" t="str">
        <f t="shared" si="144"/>
        <v/>
      </c>
    </row>
    <row r="4664" spans="1:4" x14ac:dyDescent="0.25">
      <c r="A4664">
        <f t="shared" si="145"/>
        <v>4664</v>
      </c>
      <c r="B4664" t="e">
        <f>IF('Peer Comparison Tool'!$D$11="NR",INDEX('CECL &lt;50B Database'!$A:$A,MATCH(Workings!$A4664,'CECL &lt;50B Database'!$AI:$AI,0)),INDEX('ALLL &lt;50B Database'!$A:$A,MATCH(Workings!$A4664,'ALLL &lt;50B Database'!$AI:$AI,0)))</f>
        <v>#N/A</v>
      </c>
      <c r="C4664" s="3" t="str">
        <f>IFERROR(IFERROR(VLOOKUP($B4664,'CECL &lt;50B Database'!$A:$AA,11,FALSE),VLOOKUP($B4664,'ALLL &lt;50B Database'!$A:$AA,11,FALSE)),"")</f>
        <v/>
      </c>
      <c r="D4664" t="str">
        <f t="shared" si="144"/>
        <v/>
      </c>
    </row>
    <row r="4665" spans="1:4" x14ac:dyDescent="0.25">
      <c r="A4665">
        <f t="shared" si="145"/>
        <v>4665</v>
      </c>
      <c r="B4665" t="e">
        <f>IF('Peer Comparison Tool'!$D$11="NR",INDEX('CECL &lt;50B Database'!$A:$A,MATCH(Workings!$A4665,'CECL &lt;50B Database'!$AI:$AI,0)),INDEX('ALLL &lt;50B Database'!$A:$A,MATCH(Workings!$A4665,'ALLL &lt;50B Database'!$AI:$AI,0)))</f>
        <v>#N/A</v>
      </c>
      <c r="C4665" s="3" t="str">
        <f>IFERROR(IFERROR(VLOOKUP($B4665,'CECL &lt;50B Database'!$A:$AA,11,FALSE),VLOOKUP($B4665,'ALLL &lt;50B Database'!$A:$AA,11,FALSE)),"")</f>
        <v/>
      </c>
      <c r="D4665" t="str">
        <f t="shared" si="144"/>
        <v/>
      </c>
    </row>
    <row r="4666" spans="1:4" x14ac:dyDescent="0.25">
      <c r="A4666">
        <f t="shared" si="145"/>
        <v>4666</v>
      </c>
      <c r="B4666" t="e">
        <f>IF('Peer Comparison Tool'!$D$11="NR",INDEX('CECL &lt;50B Database'!$A:$A,MATCH(Workings!$A4666,'CECL &lt;50B Database'!$AI:$AI,0)),INDEX('ALLL &lt;50B Database'!$A:$A,MATCH(Workings!$A4666,'ALLL &lt;50B Database'!$AI:$AI,0)))</f>
        <v>#N/A</v>
      </c>
      <c r="C4666" s="3" t="str">
        <f>IFERROR(IFERROR(VLOOKUP($B4666,'CECL &lt;50B Database'!$A:$AA,11,FALSE),VLOOKUP($B4666,'ALLL &lt;50B Database'!$A:$AA,11,FALSE)),"")</f>
        <v/>
      </c>
      <c r="D4666" t="str">
        <f t="shared" si="144"/>
        <v/>
      </c>
    </row>
    <row r="4667" spans="1:4" x14ac:dyDescent="0.25">
      <c r="A4667">
        <f t="shared" si="145"/>
        <v>4667</v>
      </c>
      <c r="B4667" t="e">
        <f>IF('Peer Comparison Tool'!$D$11="NR",INDEX('CECL &lt;50B Database'!$A:$A,MATCH(Workings!$A4667,'CECL &lt;50B Database'!$AI:$AI,0)),INDEX('ALLL &lt;50B Database'!$A:$A,MATCH(Workings!$A4667,'ALLL &lt;50B Database'!$AI:$AI,0)))</f>
        <v>#N/A</v>
      </c>
      <c r="C4667" s="3" t="str">
        <f>IFERROR(IFERROR(VLOOKUP($B4667,'CECL &lt;50B Database'!$A:$AA,11,FALSE),VLOOKUP($B4667,'ALLL &lt;50B Database'!$A:$AA,11,FALSE)),"")</f>
        <v/>
      </c>
      <c r="D4667" t="str">
        <f t="shared" si="144"/>
        <v/>
      </c>
    </row>
    <row r="4668" spans="1:4" x14ac:dyDescent="0.25">
      <c r="A4668">
        <f t="shared" si="145"/>
        <v>4668</v>
      </c>
      <c r="B4668" t="e">
        <f>IF('Peer Comparison Tool'!$D$11="NR",INDEX('CECL &lt;50B Database'!$A:$A,MATCH(Workings!$A4668,'CECL &lt;50B Database'!$AI:$AI,0)),INDEX('ALLL &lt;50B Database'!$A:$A,MATCH(Workings!$A4668,'ALLL &lt;50B Database'!$AI:$AI,0)))</f>
        <v>#N/A</v>
      </c>
      <c r="C4668" s="3" t="str">
        <f>IFERROR(IFERROR(VLOOKUP($B4668,'CECL &lt;50B Database'!$A:$AA,11,FALSE),VLOOKUP($B4668,'ALLL &lt;50B Database'!$A:$AA,11,FALSE)),"")</f>
        <v/>
      </c>
      <c r="D4668" t="str">
        <f t="shared" si="144"/>
        <v/>
      </c>
    </row>
    <row r="4669" spans="1:4" x14ac:dyDescent="0.25">
      <c r="A4669">
        <f t="shared" si="145"/>
        <v>4669</v>
      </c>
      <c r="B4669" t="e">
        <f>IF('Peer Comparison Tool'!$D$11="NR",INDEX('CECL &lt;50B Database'!$A:$A,MATCH(Workings!$A4669,'CECL &lt;50B Database'!$AI:$AI,0)),INDEX('ALLL &lt;50B Database'!$A:$A,MATCH(Workings!$A4669,'ALLL &lt;50B Database'!$AI:$AI,0)))</f>
        <v>#N/A</v>
      </c>
      <c r="C4669" s="3" t="str">
        <f>IFERROR(IFERROR(VLOOKUP($B4669,'CECL &lt;50B Database'!$A:$AA,11,FALSE),VLOOKUP($B4669,'ALLL &lt;50B Database'!$A:$AA,11,FALSE)),"")</f>
        <v/>
      </c>
      <c r="D4669" t="str">
        <f t="shared" si="144"/>
        <v/>
      </c>
    </row>
    <row r="4670" spans="1:4" x14ac:dyDescent="0.25">
      <c r="A4670">
        <f t="shared" si="145"/>
        <v>4670</v>
      </c>
      <c r="B4670" t="e">
        <f>IF('Peer Comparison Tool'!$D$11="NR",INDEX('CECL &lt;50B Database'!$A:$A,MATCH(Workings!$A4670,'CECL &lt;50B Database'!$AI:$AI,0)),INDEX('ALLL &lt;50B Database'!$A:$A,MATCH(Workings!$A4670,'ALLL &lt;50B Database'!$AI:$AI,0)))</f>
        <v>#N/A</v>
      </c>
      <c r="C4670" s="3" t="str">
        <f>IFERROR(IFERROR(VLOOKUP($B4670,'CECL &lt;50B Database'!$A:$AA,11,FALSE),VLOOKUP($B4670,'ALLL &lt;50B Database'!$A:$AA,11,FALSE)),"")</f>
        <v/>
      </c>
      <c r="D4670" t="str">
        <f t="shared" si="144"/>
        <v/>
      </c>
    </row>
    <row r="4671" spans="1:4" x14ac:dyDescent="0.25">
      <c r="A4671">
        <f t="shared" si="145"/>
        <v>4671</v>
      </c>
      <c r="B4671" t="e">
        <f>IF('Peer Comparison Tool'!$D$11="NR",INDEX('CECL &lt;50B Database'!$A:$A,MATCH(Workings!$A4671,'CECL &lt;50B Database'!$AI:$AI,0)),INDEX('ALLL &lt;50B Database'!$A:$A,MATCH(Workings!$A4671,'ALLL &lt;50B Database'!$AI:$AI,0)))</f>
        <v>#N/A</v>
      </c>
      <c r="C4671" s="3" t="str">
        <f>IFERROR(IFERROR(VLOOKUP($B4671,'CECL &lt;50B Database'!$A:$AA,11,FALSE),VLOOKUP($B4671,'ALLL &lt;50B Database'!$A:$AA,11,FALSE)),"")</f>
        <v/>
      </c>
      <c r="D4671" t="str">
        <f t="shared" si="144"/>
        <v/>
      </c>
    </row>
    <row r="4672" spans="1:4" x14ac:dyDescent="0.25">
      <c r="A4672">
        <f t="shared" si="145"/>
        <v>4672</v>
      </c>
      <c r="B4672" t="e">
        <f>IF('Peer Comparison Tool'!$D$11="NR",INDEX('CECL &lt;50B Database'!$A:$A,MATCH(Workings!$A4672,'CECL &lt;50B Database'!$AI:$AI,0)),INDEX('ALLL &lt;50B Database'!$A:$A,MATCH(Workings!$A4672,'ALLL &lt;50B Database'!$AI:$AI,0)))</f>
        <v>#N/A</v>
      </c>
      <c r="C4672" s="3" t="str">
        <f>IFERROR(IFERROR(VLOOKUP($B4672,'CECL &lt;50B Database'!$A:$AA,11,FALSE),VLOOKUP($B4672,'ALLL &lt;50B Database'!$A:$AA,11,FALSE)),"")</f>
        <v/>
      </c>
      <c r="D4672" t="str">
        <f t="shared" si="144"/>
        <v/>
      </c>
    </row>
    <row r="4673" spans="1:4" x14ac:dyDescent="0.25">
      <c r="A4673">
        <f t="shared" si="145"/>
        <v>4673</v>
      </c>
      <c r="B4673" t="e">
        <f>IF('Peer Comparison Tool'!$D$11="NR",INDEX('CECL &lt;50B Database'!$A:$A,MATCH(Workings!$A4673,'CECL &lt;50B Database'!$AI:$AI,0)),INDEX('ALLL &lt;50B Database'!$A:$A,MATCH(Workings!$A4673,'ALLL &lt;50B Database'!$AI:$AI,0)))</f>
        <v>#N/A</v>
      </c>
      <c r="C4673" s="3" t="str">
        <f>IFERROR(IFERROR(VLOOKUP($B4673,'CECL &lt;50B Database'!$A:$AA,11,FALSE),VLOOKUP($B4673,'ALLL &lt;50B Database'!$A:$AA,11,FALSE)),"")</f>
        <v/>
      </c>
      <c r="D4673" t="str">
        <f t="shared" si="144"/>
        <v/>
      </c>
    </row>
    <row r="4674" spans="1:4" x14ac:dyDescent="0.25">
      <c r="A4674">
        <f t="shared" si="145"/>
        <v>4674</v>
      </c>
      <c r="B4674" t="e">
        <f>IF('Peer Comparison Tool'!$D$11="NR",INDEX('CECL &lt;50B Database'!$A:$A,MATCH(Workings!$A4674,'CECL &lt;50B Database'!$AI:$AI,0)),INDEX('ALLL &lt;50B Database'!$A:$A,MATCH(Workings!$A4674,'ALLL &lt;50B Database'!$AI:$AI,0)))</f>
        <v>#N/A</v>
      </c>
      <c r="C4674" s="3" t="str">
        <f>IFERROR(IFERROR(VLOOKUP($B4674,'CECL &lt;50B Database'!$A:$AA,11,FALSE),VLOOKUP($B4674,'ALLL &lt;50B Database'!$A:$AA,11,FALSE)),"")</f>
        <v/>
      </c>
      <c r="D4674" t="str">
        <f t="shared" ref="D4674:D4737" si="146">IFERROR(RANK($C4674,$C$1:$C$5000,0),"")</f>
        <v/>
      </c>
    </row>
    <row r="4675" spans="1:4" x14ac:dyDescent="0.25">
      <c r="A4675">
        <f t="shared" si="145"/>
        <v>4675</v>
      </c>
      <c r="B4675" t="e">
        <f>IF('Peer Comparison Tool'!$D$11="NR",INDEX('CECL &lt;50B Database'!$A:$A,MATCH(Workings!$A4675,'CECL &lt;50B Database'!$AI:$AI,0)),INDEX('ALLL &lt;50B Database'!$A:$A,MATCH(Workings!$A4675,'ALLL &lt;50B Database'!$AI:$AI,0)))</f>
        <v>#N/A</v>
      </c>
      <c r="C4675" s="3" t="str">
        <f>IFERROR(IFERROR(VLOOKUP($B4675,'CECL &lt;50B Database'!$A:$AA,11,FALSE),VLOOKUP($B4675,'ALLL &lt;50B Database'!$A:$AA,11,FALSE)),"")</f>
        <v/>
      </c>
      <c r="D4675" t="str">
        <f t="shared" si="146"/>
        <v/>
      </c>
    </row>
    <row r="4676" spans="1:4" x14ac:dyDescent="0.25">
      <c r="A4676">
        <f t="shared" ref="A4676:A4739" si="147">A4675+1</f>
        <v>4676</v>
      </c>
      <c r="B4676" t="e">
        <f>IF('Peer Comparison Tool'!$D$11="NR",INDEX('CECL &lt;50B Database'!$A:$A,MATCH(Workings!$A4676,'CECL &lt;50B Database'!$AI:$AI,0)),INDEX('ALLL &lt;50B Database'!$A:$A,MATCH(Workings!$A4676,'ALLL &lt;50B Database'!$AI:$AI,0)))</f>
        <v>#N/A</v>
      </c>
      <c r="C4676" s="3" t="str">
        <f>IFERROR(IFERROR(VLOOKUP($B4676,'CECL &lt;50B Database'!$A:$AA,11,FALSE),VLOOKUP($B4676,'ALLL &lt;50B Database'!$A:$AA,11,FALSE)),"")</f>
        <v/>
      </c>
      <c r="D4676" t="str">
        <f t="shared" si="146"/>
        <v/>
      </c>
    </row>
    <row r="4677" spans="1:4" x14ac:dyDescent="0.25">
      <c r="A4677">
        <f t="shared" si="147"/>
        <v>4677</v>
      </c>
      <c r="B4677" t="e">
        <f>IF('Peer Comparison Tool'!$D$11="NR",INDEX('CECL &lt;50B Database'!$A:$A,MATCH(Workings!$A4677,'CECL &lt;50B Database'!$AI:$AI,0)),INDEX('ALLL &lt;50B Database'!$A:$A,MATCH(Workings!$A4677,'ALLL &lt;50B Database'!$AI:$AI,0)))</f>
        <v>#N/A</v>
      </c>
      <c r="C4677" s="3" t="str">
        <f>IFERROR(IFERROR(VLOOKUP($B4677,'CECL &lt;50B Database'!$A:$AA,11,FALSE),VLOOKUP($B4677,'ALLL &lt;50B Database'!$A:$AA,11,FALSE)),"")</f>
        <v/>
      </c>
      <c r="D4677" t="str">
        <f t="shared" si="146"/>
        <v/>
      </c>
    </row>
    <row r="4678" spans="1:4" x14ac:dyDescent="0.25">
      <c r="A4678">
        <f t="shared" si="147"/>
        <v>4678</v>
      </c>
      <c r="B4678" t="e">
        <f>IF('Peer Comparison Tool'!$D$11="NR",INDEX('CECL &lt;50B Database'!$A:$A,MATCH(Workings!$A4678,'CECL &lt;50B Database'!$AI:$AI,0)),INDEX('ALLL &lt;50B Database'!$A:$A,MATCH(Workings!$A4678,'ALLL &lt;50B Database'!$AI:$AI,0)))</f>
        <v>#N/A</v>
      </c>
      <c r="C4678" s="3" t="str">
        <f>IFERROR(IFERROR(VLOOKUP($B4678,'CECL &lt;50B Database'!$A:$AA,11,FALSE),VLOOKUP($B4678,'ALLL &lt;50B Database'!$A:$AA,11,FALSE)),"")</f>
        <v/>
      </c>
      <c r="D4678" t="str">
        <f t="shared" si="146"/>
        <v/>
      </c>
    </row>
    <row r="4679" spans="1:4" x14ac:dyDescent="0.25">
      <c r="A4679">
        <f t="shared" si="147"/>
        <v>4679</v>
      </c>
      <c r="B4679" t="e">
        <f>IF('Peer Comparison Tool'!$D$11="NR",INDEX('CECL &lt;50B Database'!$A:$A,MATCH(Workings!$A4679,'CECL &lt;50B Database'!$AI:$AI,0)),INDEX('ALLL &lt;50B Database'!$A:$A,MATCH(Workings!$A4679,'ALLL &lt;50B Database'!$AI:$AI,0)))</f>
        <v>#N/A</v>
      </c>
      <c r="C4679" s="3" t="str">
        <f>IFERROR(IFERROR(VLOOKUP($B4679,'CECL &lt;50B Database'!$A:$AA,11,FALSE),VLOOKUP($B4679,'ALLL &lt;50B Database'!$A:$AA,11,FALSE)),"")</f>
        <v/>
      </c>
      <c r="D4679" t="str">
        <f t="shared" si="146"/>
        <v/>
      </c>
    </row>
    <row r="4680" spans="1:4" x14ac:dyDescent="0.25">
      <c r="A4680">
        <f t="shared" si="147"/>
        <v>4680</v>
      </c>
      <c r="B4680" t="e">
        <f>IF('Peer Comparison Tool'!$D$11="NR",INDEX('CECL &lt;50B Database'!$A:$A,MATCH(Workings!$A4680,'CECL &lt;50B Database'!$AI:$AI,0)),INDEX('ALLL &lt;50B Database'!$A:$A,MATCH(Workings!$A4680,'ALLL &lt;50B Database'!$AI:$AI,0)))</f>
        <v>#N/A</v>
      </c>
      <c r="C4680" s="3" t="str">
        <f>IFERROR(IFERROR(VLOOKUP($B4680,'CECL &lt;50B Database'!$A:$AA,11,FALSE),VLOOKUP($B4680,'ALLL &lt;50B Database'!$A:$AA,11,FALSE)),"")</f>
        <v/>
      </c>
      <c r="D4680" t="str">
        <f t="shared" si="146"/>
        <v/>
      </c>
    </row>
    <row r="4681" spans="1:4" x14ac:dyDescent="0.25">
      <c r="A4681">
        <f t="shared" si="147"/>
        <v>4681</v>
      </c>
      <c r="B4681" t="e">
        <f>IF('Peer Comparison Tool'!$D$11="NR",INDEX('CECL &lt;50B Database'!$A:$A,MATCH(Workings!$A4681,'CECL &lt;50B Database'!$AI:$AI,0)),INDEX('ALLL &lt;50B Database'!$A:$A,MATCH(Workings!$A4681,'ALLL &lt;50B Database'!$AI:$AI,0)))</f>
        <v>#N/A</v>
      </c>
      <c r="C4681" s="3" t="str">
        <f>IFERROR(IFERROR(VLOOKUP($B4681,'CECL &lt;50B Database'!$A:$AA,11,FALSE),VLOOKUP($B4681,'ALLL &lt;50B Database'!$A:$AA,11,FALSE)),"")</f>
        <v/>
      </c>
      <c r="D4681" t="str">
        <f t="shared" si="146"/>
        <v/>
      </c>
    </row>
    <row r="4682" spans="1:4" x14ac:dyDescent="0.25">
      <c r="A4682">
        <f t="shared" si="147"/>
        <v>4682</v>
      </c>
      <c r="B4682" t="e">
        <f>IF('Peer Comparison Tool'!$D$11="NR",INDEX('CECL &lt;50B Database'!$A:$A,MATCH(Workings!$A4682,'CECL &lt;50B Database'!$AI:$AI,0)),INDEX('ALLL &lt;50B Database'!$A:$A,MATCH(Workings!$A4682,'ALLL &lt;50B Database'!$AI:$AI,0)))</f>
        <v>#N/A</v>
      </c>
      <c r="C4682" s="3" t="str">
        <f>IFERROR(IFERROR(VLOOKUP($B4682,'CECL &lt;50B Database'!$A:$AA,11,FALSE),VLOOKUP($B4682,'ALLL &lt;50B Database'!$A:$AA,11,FALSE)),"")</f>
        <v/>
      </c>
      <c r="D4682" t="str">
        <f t="shared" si="146"/>
        <v/>
      </c>
    </row>
    <row r="4683" spans="1:4" x14ac:dyDescent="0.25">
      <c r="A4683">
        <f t="shared" si="147"/>
        <v>4683</v>
      </c>
      <c r="B4683" t="e">
        <f>IF('Peer Comparison Tool'!$D$11="NR",INDEX('CECL &lt;50B Database'!$A:$A,MATCH(Workings!$A4683,'CECL &lt;50B Database'!$AI:$AI,0)),INDEX('ALLL &lt;50B Database'!$A:$A,MATCH(Workings!$A4683,'ALLL &lt;50B Database'!$AI:$AI,0)))</f>
        <v>#N/A</v>
      </c>
      <c r="C4683" s="3" t="str">
        <f>IFERROR(IFERROR(VLOOKUP($B4683,'CECL &lt;50B Database'!$A:$AA,11,FALSE),VLOOKUP($B4683,'ALLL &lt;50B Database'!$A:$AA,11,FALSE)),"")</f>
        <v/>
      </c>
      <c r="D4683" t="str">
        <f t="shared" si="146"/>
        <v/>
      </c>
    </row>
    <row r="4684" spans="1:4" x14ac:dyDescent="0.25">
      <c r="A4684">
        <f t="shared" si="147"/>
        <v>4684</v>
      </c>
      <c r="B4684" t="e">
        <f>IF('Peer Comparison Tool'!$D$11="NR",INDEX('CECL &lt;50B Database'!$A:$A,MATCH(Workings!$A4684,'CECL &lt;50B Database'!$AI:$AI,0)),INDEX('ALLL &lt;50B Database'!$A:$A,MATCH(Workings!$A4684,'ALLL &lt;50B Database'!$AI:$AI,0)))</f>
        <v>#N/A</v>
      </c>
      <c r="C4684" s="3" t="str">
        <f>IFERROR(IFERROR(VLOOKUP($B4684,'CECL &lt;50B Database'!$A:$AA,11,FALSE),VLOOKUP($B4684,'ALLL &lt;50B Database'!$A:$AA,11,FALSE)),"")</f>
        <v/>
      </c>
      <c r="D4684" t="str">
        <f t="shared" si="146"/>
        <v/>
      </c>
    </row>
    <row r="4685" spans="1:4" x14ac:dyDescent="0.25">
      <c r="A4685">
        <f t="shared" si="147"/>
        <v>4685</v>
      </c>
      <c r="B4685" t="e">
        <f>IF('Peer Comparison Tool'!$D$11="NR",INDEX('CECL &lt;50B Database'!$A:$A,MATCH(Workings!$A4685,'CECL &lt;50B Database'!$AI:$AI,0)),INDEX('ALLL &lt;50B Database'!$A:$A,MATCH(Workings!$A4685,'ALLL &lt;50B Database'!$AI:$AI,0)))</f>
        <v>#N/A</v>
      </c>
      <c r="C4685" s="3" t="str">
        <f>IFERROR(IFERROR(VLOOKUP($B4685,'CECL &lt;50B Database'!$A:$AA,11,FALSE),VLOOKUP($B4685,'ALLL &lt;50B Database'!$A:$AA,11,FALSE)),"")</f>
        <v/>
      </c>
      <c r="D4685" t="str">
        <f t="shared" si="146"/>
        <v/>
      </c>
    </row>
    <row r="4686" spans="1:4" x14ac:dyDescent="0.25">
      <c r="A4686">
        <f t="shared" si="147"/>
        <v>4686</v>
      </c>
      <c r="B4686" t="e">
        <f>IF('Peer Comparison Tool'!$D$11="NR",INDEX('CECL &lt;50B Database'!$A:$A,MATCH(Workings!$A4686,'CECL &lt;50B Database'!$AI:$AI,0)),INDEX('ALLL &lt;50B Database'!$A:$A,MATCH(Workings!$A4686,'ALLL &lt;50B Database'!$AI:$AI,0)))</f>
        <v>#N/A</v>
      </c>
      <c r="C4686" s="3" t="str">
        <f>IFERROR(IFERROR(VLOOKUP($B4686,'CECL &lt;50B Database'!$A:$AA,11,FALSE),VLOOKUP($B4686,'ALLL &lt;50B Database'!$A:$AA,11,FALSE)),"")</f>
        <v/>
      </c>
      <c r="D4686" t="str">
        <f t="shared" si="146"/>
        <v/>
      </c>
    </row>
    <row r="4687" spans="1:4" x14ac:dyDescent="0.25">
      <c r="A4687">
        <f t="shared" si="147"/>
        <v>4687</v>
      </c>
      <c r="B4687" t="e">
        <f>IF('Peer Comparison Tool'!$D$11="NR",INDEX('CECL &lt;50B Database'!$A:$A,MATCH(Workings!$A4687,'CECL &lt;50B Database'!$AI:$AI,0)),INDEX('ALLL &lt;50B Database'!$A:$A,MATCH(Workings!$A4687,'ALLL &lt;50B Database'!$AI:$AI,0)))</f>
        <v>#N/A</v>
      </c>
      <c r="C4687" s="3" t="str">
        <f>IFERROR(IFERROR(VLOOKUP($B4687,'CECL &lt;50B Database'!$A:$AA,11,FALSE),VLOOKUP($B4687,'ALLL &lt;50B Database'!$A:$AA,11,FALSE)),"")</f>
        <v/>
      </c>
      <c r="D4687" t="str">
        <f t="shared" si="146"/>
        <v/>
      </c>
    </row>
    <row r="4688" spans="1:4" x14ac:dyDescent="0.25">
      <c r="A4688">
        <f t="shared" si="147"/>
        <v>4688</v>
      </c>
      <c r="B4688" t="e">
        <f>IF('Peer Comparison Tool'!$D$11="NR",INDEX('CECL &lt;50B Database'!$A:$A,MATCH(Workings!$A4688,'CECL &lt;50B Database'!$AI:$AI,0)),INDEX('ALLL &lt;50B Database'!$A:$A,MATCH(Workings!$A4688,'ALLL &lt;50B Database'!$AI:$AI,0)))</f>
        <v>#N/A</v>
      </c>
      <c r="C4688" s="3" t="str">
        <f>IFERROR(IFERROR(VLOOKUP($B4688,'CECL &lt;50B Database'!$A:$AA,11,FALSE),VLOOKUP($B4688,'ALLL &lt;50B Database'!$A:$AA,11,FALSE)),"")</f>
        <v/>
      </c>
      <c r="D4688" t="str">
        <f t="shared" si="146"/>
        <v/>
      </c>
    </row>
    <row r="4689" spans="1:4" x14ac:dyDescent="0.25">
      <c r="A4689">
        <f t="shared" si="147"/>
        <v>4689</v>
      </c>
      <c r="B4689" t="e">
        <f>IF('Peer Comparison Tool'!$D$11="NR",INDEX('CECL &lt;50B Database'!$A:$A,MATCH(Workings!$A4689,'CECL &lt;50B Database'!$AI:$AI,0)),INDEX('ALLL &lt;50B Database'!$A:$A,MATCH(Workings!$A4689,'ALLL &lt;50B Database'!$AI:$AI,0)))</f>
        <v>#N/A</v>
      </c>
      <c r="C4689" s="3" t="str">
        <f>IFERROR(IFERROR(VLOOKUP($B4689,'CECL &lt;50B Database'!$A:$AA,11,FALSE),VLOOKUP($B4689,'ALLL &lt;50B Database'!$A:$AA,11,FALSE)),"")</f>
        <v/>
      </c>
      <c r="D4689" t="str">
        <f t="shared" si="146"/>
        <v/>
      </c>
    </row>
    <row r="4690" spans="1:4" x14ac:dyDescent="0.25">
      <c r="A4690">
        <f t="shared" si="147"/>
        <v>4690</v>
      </c>
      <c r="B4690" t="e">
        <f>IF('Peer Comparison Tool'!$D$11="NR",INDEX('CECL &lt;50B Database'!$A:$A,MATCH(Workings!$A4690,'CECL &lt;50B Database'!$AI:$AI,0)),INDEX('ALLL &lt;50B Database'!$A:$A,MATCH(Workings!$A4690,'ALLL &lt;50B Database'!$AI:$AI,0)))</f>
        <v>#N/A</v>
      </c>
      <c r="C4690" s="3" t="str">
        <f>IFERROR(IFERROR(VLOOKUP($B4690,'CECL &lt;50B Database'!$A:$AA,11,FALSE),VLOOKUP($B4690,'ALLL &lt;50B Database'!$A:$AA,11,FALSE)),"")</f>
        <v/>
      </c>
      <c r="D4690" t="str">
        <f t="shared" si="146"/>
        <v/>
      </c>
    </row>
    <row r="4691" spans="1:4" x14ac:dyDescent="0.25">
      <c r="A4691">
        <f t="shared" si="147"/>
        <v>4691</v>
      </c>
      <c r="B4691" t="e">
        <f>IF('Peer Comparison Tool'!$D$11="NR",INDEX('CECL &lt;50B Database'!$A:$A,MATCH(Workings!$A4691,'CECL &lt;50B Database'!$AI:$AI,0)),INDEX('ALLL &lt;50B Database'!$A:$A,MATCH(Workings!$A4691,'ALLL &lt;50B Database'!$AI:$AI,0)))</f>
        <v>#N/A</v>
      </c>
      <c r="C4691" s="3" t="str">
        <f>IFERROR(IFERROR(VLOOKUP($B4691,'CECL &lt;50B Database'!$A:$AA,11,FALSE),VLOOKUP($B4691,'ALLL &lt;50B Database'!$A:$AA,11,FALSE)),"")</f>
        <v/>
      </c>
      <c r="D4691" t="str">
        <f t="shared" si="146"/>
        <v/>
      </c>
    </row>
    <row r="4692" spans="1:4" x14ac:dyDescent="0.25">
      <c r="A4692">
        <f t="shared" si="147"/>
        <v>4692</v>
      </c>
      <c r="B4692" t="e">
        <f>IF('Peer Comparison Tool'!$D$11="NR",INDEX('CECL &lt;50B Database'!$A:$A,MATCH(Workings!$A4692,'CECL &lt;50B Database'!$AI:$AI,0)),INDEX('ALLL &lt;50B Database'!$A:$A,MATCH(Workings!$A4692,'ALLL &lt;50B Database'!$AI:$AI,0)))</f>
        <v>#N/A</v>
      </c>
      <c r="C4692" s="3" t="str">
        <f>IFERROR(IFERROR(VLOOKUP($B4692,'CECL &lt;50B Database'!$A:$AA,11,FALSE),VLOOKUP($B4692,'ALLL &lt;50B Database'!$A:$AA,11,FALSE)),"")</f>
        <v/>
      </c>
      <c r="D4692" t="str">
        <f t="shared" si="146"/>
        <v/>
      </c>
    </row>
    <row r="4693" spans="1:4" x14ac:dyDescent="0.25">
      <c r="A4693">
        <f t="shared" si="147"/>
        <v>4693</v>
      </c>
      <c r="B4693" t="e">
        <f>IF('Peer Comparison Tool'!$D$11="NR",INDEX('CECL &lt;50B Database'!$A:$A,MATCH(Workings!$A4693,'CECL &lt;50B Database'!$AI:$AI,0)),INDEX('ALLL &lt;50B Database'!$A:$A,MATCH(Workings!$A4693,'ALLL &lt;50B Database'!$AI:$AI,0)))</f>
        <v>#N/A</v>
      </c>
      <c r="C4693" s="3" t="str">
        <f>IFERROR(IFERROR(VLOOKUP($B4693,'CECL &lt;50B Database'!$A:$AA,11,FALSE),VLOOKUP($B4693,'ALLL &lt;50B Database'!$A:$AA,11,FALSE)),"")</f>
        <v/>
      </c>
      <c r="D4693" t="str">
        <f t="shared" si="146"/>
        <v/>
      </c>
    </row>
    <row r="4694" spans="1:4" x14ac:dyDescent="0.25">
      <c r="A4694">
        <f t="shared" si="147"/>
        <v>4694</v>
      </c>
      <c r="B4694" t="e">
        <f>IF('Peer Comparison Tool'!$D$11="NR",INDEX('CECL &lt;50B Database'!$A:$A,MATCH(Workings!$A4694,'CECL &lt;50B Database'!$AI:$AI,0)),INDEX('ALLL &lt;50B Database'!$A:$A,MATCH(Workings!$A4694,'ALLL &lt;50B Database'!$AI:$AI,0)))</f>
        <v>#N/A</v>
      </c>
      <c r="C4694" s="3" t="str">
        <f>IFERROR(IFERROR(VLOOKUP($B4694,'CECL &lt;50B Database'!$A:$AA,11,FALSE),VLOOKUP($B4694,'ALLL &lt;50B Database'!$A:$AA,11,FALSE)),"")</f>
        <v/>
      </c>
      <c r="D4694" t="str">
        <f t="shared" si="146"/>
        <v/>
      </c>
    </row>
    <row r="4695" spans="1:4" x14ac:dyDescent="0.25">
      <c r="A4695">
        <f t="shared" si="147"/>
        <v>4695</v>
      </c>
      <c r="B4695" t="e">
        <f>IF('Peer Comparison Tool'!$D$11="NR",INDEX('CECL &lt;50B Database'!$A:$A,MATCH(Workings!$A4695,'CECL &lt;50B Database'!$AI:$AI,0)),INDEX('ALLL &lt;50B Database'!$A:$A,MATCH(Workings!$A4695,'ALLL &lt;50B Database'!$AI:$AI,0)))</f>
        <v>#N/A</v>
      </c>
      <c r="C4695" s="3" t="str">
        <f>IFERROR(IFERROR(VLOOKUP($B4695,'CECL &lt;50B Database'!$A:$AA,11,FALSE),VLOOKUP($B4695,'ALLL &lt;50B Database'!$A:$AA,11,FALSE)),"")</f>
        <v/>
      </c>
      <c r="D4695" t="str">
        <f t="shared" si="146"/>
        <v/>
      </c>
    </row>
    <row r="4696" spans="1:4" x14ac:dyDescent="0.25">
      <c r="A4696">
        <f t="shared" si="147"/>
        <v>4696</v>
      </c>
      <c r="B4696" t="e">
        <f>IF('Peer Comparison Tool'!$D$11="NR",INDEX('CECL &lt;50B Database'!$A:$A,MATCH(Workings!$A4696,'CECL &lt;50B Database'!$AI:$AI,0)),INDEX('ALLL &lt;50B Database'!$A:$A,MATCH(Workings!$A4696,'ALLL &lt;50B Database'!$AI:$AI,0)))</f>
        <v>#N/A</v>
      </c>
      <c r="C4696" s="3" t="str">
        <f>IFERROR(IFERROR(VLOOKUP($B4696,'CECL &lt;50B Database'!$A:$AA,11,FALSE),VLOOKUP($B4696,'ALLL &lt;50B Database'!$A:$AA,11,FALSE)),"")</f>
        <v/>
      </c>
      <c r="D4696" t="str">
        <f t="shared" si="146"/>
        <v/>
      </c>
    </row>
    <row r="4697" spans="1:4" x14ac:dyDescent="0.25">
      <c r="A4697">
        <f t="shared" si="147"/>
        <v>4697</v>
      </c>
      <c r="B4697" t="e">
        <f>IF('Peer Comparison Tool'!$D$11="NR",INDEX('CECL &lt;50B Database'!$A:$A,MATCH(Workings!$A4697,'CECL &lt;50B Database'!$AI:$AI,0)),INDEX('ALLL &lt;50B Database'!$A:$A,MATCH(Workings!$A4697,'ALLL &lt;50B Database'!$AI:$AI,0)))</f>
        <v>#N/A</v>
      </c>
      <c r="C4697" s="3" t="str">
        <f>IFERROR(IFERROR(VLOOKUP($B4697,'CECL &lt;50B Database'!$A:$AA,11,FALSE),VLOOKUP($B4697,'ALLL &lt;50B Database'!$A:$AA,11,FALSE)),"")</f>
        <v/>
      </c>
      <c r="D4697" t="str">
        <f t="shared" si="146"/>
        <v/>
      </c>
    </row>
    <row r="4698" spans="1:4" x14ac:dyDescent="0.25">
      <c r="A4698">
        <f t="shared" si="147"/>
        <v>4698</v>
      </c>
      <c r="B4698" t="e">
        <f>IF('Peer Comparison Tool'!$D$11="NR",INDEX('CECL &lt;50B Database'!$A:$A,MATCH(Workings!$A4698,'CECL &lt;50B Database'!$AI:$AI,0)),INDEX('ALLL &lt;50B Database'!$A:$A,MATCH(Workings!$A4698,'ALLL &lt;50B Database'!$AI:$AI,0)))</f>
        <v>#N/A</v>
      </c>
      <c r="C4698" s="3" t="str">
        <f>IFERROR(IFERROR(VLOOKUP($B4698,'CECL &lt;50B Database'!$A:$AA,11,FALSE),VLOOKUP($B4698,'ALLL &lt;50B Database'!$A:$AA,11,FALSE)),"")</f>
        <v/>
      </c>
      <c r="D4698" t="str">
        <f t="shared" si="146"/>
        <v/>
      </c>
    </row>
    <row r="4699" spans="1:4" x14ac:dyDescent="0.25">
      <c r="A4699">
        <f t="shared" si="147"/>
        <v>4699</v>
      </c>
      <c r="B4699" t="e">
        <f>IF('Peer Comparison Tool'!$D$11="NR",INDEX('CECL &lt;50B Database'!$A:$A,MATCH(Workings!$A4699,'CECL &lt;50B Database'!$AI:$AI,0)),INDEX('ALLL &lt;50B Database'!$A:$A,MATCH(Workings!$A4699,'ALLL &lt;50B Database'!$AI:$AI,0)))</f>
        <v>#N/A</v>
      </c>
      <c r="C4699" s="3" t="str">
        <f>IFERROR(IFERROR(VLOOKUP($B4699,'CECL &lt;50B Database'!$A:$AA,11,FALSE),VLOOKUP($B4699,'ALLL &lt;50B Database'!$A:$AA,11,FALSE)),"")</f>
        <v/>
      </c>
      <c r="D4699" t="str">
        <f t="shared" si="146"/>
        <v/>
      </c>
    </row>
    <row r="4700" spans="1:4" x14ac:dyDescent="0.25">
      <c r="A4700">
        <f t="shared" si="147"/>
        <v>4700</v>
      </c>
      <c r="B4700" t="e">
        <f>IF('Peer Comparison Tool'!$D$11="NR",INDEX('CECL &lt;50B Database'!$A:$A,MATCH(Workings!$A4700,'CECL &lt;50B Database'!$AI:$AI,0)),INDEX('ALLL &lt;50B Database'!$A:$A,MATCH(Workings!$A4700,'ALLL &lt;50B Database'!$AI:$AI,0)))</f>
        <v>#N/A</v>
      </c>
      <c r="C4700" s="3" t="str">
        <f>IFERROR(IFERROR(VLOOKUP($B4700,'CECL &lt;50B Database'!$A:$AA,11,FALSE),VLOOKUP($B4700,'ALLL &lt;50B Database'!$A:$AA,11,FALSE)),"")</f>
        <v/>
      </c>
      <c r="D4700" t="str">
        <f t="shared" si="146"/>
        <v/>
      </c>
    </row>
    <row r="4701" spans="1:4" x14ac:dyDescent="0.25">
      <c r="A4701">
        <f t="shared" si="147"/>
        <v>4701</v>
      </c>
      <c r="B4701" t="e">
        <f>IF('Peer Comparison Tool'!$D$11="NR",INDEX('CECL &lt;50B Database'!$A:$A,MATCH(Workings!$A4701,'CECL &lt;50B Database'!$AI:$AI,0)),INDEX('ALLL &lt;50B Database'!$A:$A,MATCH(Workings!$A4701,'ALLL &lt;50B Database'!$AI:$AI,0)))</f>
        <v>#N/A</v>
      </c>
      <c r="C4701" s="3" t="str">
        <f>IFERROR(IFERROR(VLOOKUP($B4701,'CECL &lt;50B Database'!$A:$AA,11,FALSE),VLOOKUP($B4701,'ALLL &lt;50B Database'!$A:$AA,11,FALSE)),"")</f>
        <v/>
      </c>
      <c r="D4701" t="str">
        <f t="shared" si="146"/>
        <v/>
      </c>
    </row>
    <row r="4702" spans="1:4" x14ac:dyDescent="0.25">
      <c r="A4702">
        <f t="shared" si="147"/>
        <v>4702</v>
      </c>
      <c r="B4702" t="e">
        <f>IF('Peer Comparison Tool'!$D$11="NR",INDEX('CECL &lt;50B Database'!$A:$A,MATCH(Workings!$A4702,'CECL &lt;50B Database'!$AI:$AI,0)),INDEX('ALLL &lt;50B Database'!$A:$A,MATCH(Workings!$A4702,'ALLL &lt;50B Database'!$AI:$AI,0)))</f>
        <v>#N/A</v>
      </c>
      <c r="C4702" s="3" t="str">
        <f>IFERROR(IFERROR(VLOOKUP($B4702,'CECL &lt;50B Database'!$A:$AA,11,FALSE),VLOOKUP($B4702,'ALLL &lt;50B Database'!$A:$AA,11,FALSE)),"")</f>
        <v/>
      </c>
      <c r="D4702" t="str">
        <f t="shared" si="146"/>
        <v/>
      </c>
    </row>
    <row r="4703" spans="1:4" x14ac:dyDescent="0.25">
      <c r="A4703">
        <f t="shared" si="147"/>
        <v>4703</v>
      </c>
      <c r="B4703" t="e">
        <f>IF('Peer Comparison Tool'!$D$11="NR",INDEX('CECL &lt;50B Database'!$A:$A,MATCH(Workings!$A4703,'CECL &lt;50B Database'!$AI:$AI,0)),INDEX('ALLL &lt;50B Database'!$A:$A,MATCH(Workings!$A4703,'ALLL &lt;50B Database'!$AI:$AI,0)))</f>
        <v>#N/A</v>
      </c>
      <c r="C4703" s="3" t="str">
        <f>IFERROR(IFERROR(VLOOKUP($B4703,'CECL &lt;50B Database'!$A:$AA,11,FALSE),VLOOKUP($B4703,'ALLL &lt;50B Database'!$A:$AA,11,FALSE)),"")</f>
        <v/>
      </c>
      <c r="D4703" t="str">
        <f t="shared" si="146"/>
        <v/>
      </c>
    </row>
    <row r="4704" spans="1:4" x14ac:dyDescent="0.25">
      <c r="A4704">
        <f t="shared" si="147"/>
        <v>4704</v>
      </c>
      <c r="B4704" t="e">
        <f>IF('Peer Comparison Tool'!$D$11="NR",INDEX('CECL &lt;50B Database'!$A:$A,MATCH(Workings!$A4704,'CECL &lt;50B Database'!$AI:$AI,0)),INDEX('ALLL &lt;50B Database'!$A:$A,MATCH(Workings!$A4704,'ALLL &lt;50B Database'!$AI:$AI,0)))</f>
        <v>#N/A</v>
      </c>
      <c r="C4704" s="3" t="str">
        <f>IFERROR(IFERROR(VLOOKUP($B4704,'CECL &lt;50B Database'!$A:$AA,11,FALSE),VLOOKUP($B4704,'ALLL &lt;50B Database'!$A:$AA,11,FALSE)),"")</f>
        <v/>
      </c>
      <c r="D4704" t="str">
        <f t="shared" si="146"/>
        <v/>
      </c>
    </row>
    <row r="4705" spans="1:4" x14ac:dyDescent="0.25">
      <c r="A4705">
        <f t="shared" si="147"/>
        <v>4705</v>
      </c>
      <c r="B4705" t="e">
        <f>IF('Peer Comparison Tool'!$D$11="NR",INDEX('CECL &lt;50B Database'!$A:$A,MATCH(Workings!$A4705,'CECL &lt;50B Database'!$AI:$AI,0)),INDEX('ALLL &lt;50B Database'!$A:$A,MATCH(Workings!$A4705,'ALLL &lt;50B Database'!$AI:$AI,0)))</f>
        <v>#N/A</v>
      </c>
      <c r="C4705" s="3" t="str">
        <f>IFERROR(IFERROR(VLOOKUP($B4705,'CECL &lt;50B Database'!$A:$AA,11,FALSE),VLOOKUP($B4705,'ALLL &lt;50B Database'!$A:$AA,11,FALSE)),"")</f>
        <v/>
      </c>
      <c r="D4705" t="str">
        <f t="shared" si="146"/>
        <v/>
      </c>
    </row>
    <row r="4706" spans="1:4" x14ac:dyDescent="0.25">
      <c r="A4706">
        <f t="shared" si="147"/>
        <v>4706</v>
      </c>
      <c r="B4706" t="e">
        <f>IF('Peer Comparison Tool'!$D$11="NR",INDEX('CECL &lt;50B Database'!$A:$A,MATCH(Workings!$A4706,'CECL &lt;50B Database'!$AI:$AI,0)),INDEX('ALLL &lt;50B Database'!$A:$A,MATCH(Workings!$A4706,'ALLL &lt;50B Database'!$AI:$AI,0)))</f>
        <v>#N/A</v>
      </c>
      <c r="C4706" s="3" t="str">
        <f>IFERROR(IFERROR(VLOOKUP($B4706,'CECL &lt;50B Database'!$A:$AA,11,FALSE),VLOOKUP($B4706,'ALLL &lt;50B Database'!$A:$AA,11,FALSE)),"")</f>
        <v/>
      </c>
      <c r="D4706" t="str">
        <f t="shared" si="146"/>
        <v/>
      </c>
    </row>
    <row r="4707" spans="1:4" x14ac:dyDescent="0.25">
      <c r="A4707">
        <f t="shared" si="147"/>
        <v>4707</v>
      </c>
      <c r="B4707" t="e">
        <f>IF('Peer Comparison Tool'!$D$11="NR",INDEX('CECL &lt;50B Database'!$A:$A,MATCH(Workings!$A4707,'CECL &lt;50B Database'!$AI:$AI,0)),INDEX('ALLL &lt;50B Database'!$A:$A,MATCH(Workings!$A4707,'ALLL &lt;50B Database'!$AI:$AI,0)))</f>
        <v>#N/A</v>
      </c>
      <c r="C4707" s="3" t="str">
        <f>IFERROR(IFERROR(VLOOKUP($B4707,'CECL &lt;50B Database'!$A:$AA,11,FALSE),VLOOKUP($B4707,'ALLL &lt;50B Database'!$A:$AA,11,FALSE)),"")</f>
        <v/>
      </c>
      <c r="D4707" t="str">
        <f t="shared" si="146"/>
        <v/>
      </c>
    </row>
    <row r="4708" spans="1:4" x14ac:dyDescent="0.25">
      <c r="A4708">
        <f t="shared" si="147"/>
        <v>4708</v>
      </c>
      <c r="B4708" t="e">
        <f>IF('Peer Comparison Tool'!$D$11="NR",INDEX('CECL &lt;50B Database'!$A:$A,MATCH(Workings!$A4708,'CECL &lt;50B Database'!$AI:$AI,0)),INDEX('ALLL &lt;50B Database'!$A:$A,MATCH(Workings!$A4708,'ALLL &lt;50B Database'!$AI:$AI,0)))</f>
        <v>#N/A</v>
      </c>
      <c r="C4708" s="3" t="str">
        <f>IFERROR(IFERROR(VLOOKUP($B4708,'CECL &lt;50B Database'!$A:$AA,11,FALSE),VLOOKUP($B4708,'ALLL &lt;50B Database'!$A:$AA,11,FALSE)),"")</f>
        <v/>
      </c>
      <c r="D4708" t="str">
        <f t="shared" si="146"/>
        <v/>
      </c>
    </row>
    <row r="4709" spans="1:4" x14ac:dyDescent="0.25">
      <c r="A4709">
        <f t="shared" si="147"/>
        <v>4709</v>
      </c>
      <c r="B4709" t="e">
        <f>IF('Peer Comparison Tool'!$D$11="NR",INDEX('CECL &lt;50B Database'!$A:$A,MATCH(Workings!$A4709,'CECL &lt;50B Database'!$AI:$AI,0)),INDEX('ALLL &lt;50B Database'!$A:$A,MATCH(Workings!$A4709,'ALLL &lt;50B Database'!$AI:$AI,0)))</f>
        <v>#N/A</v>
      </c>
      <c r="C4709" s="3" t="str">
        <f>IFERROR(IFERROR(VLOOKUP($B4709,'CECL &lt;50B Database'!$A:$AA,11,FALSE),VLOOKUP($B4709,'ALLL &lt;50B Database'!$A:$AA,11,FALSE)),"")</f>
        <v/>
      </c>
      <c r="D4709" t="str">
        <f t="shared" si="146"/>
        <v/>
      </c>
    </row>
    <row r="4710" spans="1:4" x14ac:dyDescent="0.25">
      <c r="A4710">
        <f t="shared" si="147"/>
        <v>4710</v>
      </c>
      <c r="B4710" t="e">
        <f>IF('Peer Comparison Tool'!$D$11="NR",INDEX('CECL &lt;50B Database'!$A:$A,MATCH(Workings!$A4710,'CECL &lt;50B Database'!$AI:$AI,0)),INDEX('ALLL &lt;50B Database'!$A:$A,MATCH(Workings!$A4710,'ALLL &lt;50B Database'!$AI:$AI,0)))</f>
        <v>#N/A</v>
      </c>
      <c r="C4710" s="3" t="str">
        <f>IFERROR(IFERROR(VLOOKUP($B4710,'CECL &lt;50B Database'!$A:$AA,11,FALSE),VLOOKUP($B4710,'ALLL &lt;50B Database'!$A:$AA,11,FALSE)),"")</f>
        <v/>
      </c>
      <c r="D4710" t="str">
        <f t="shared" si="146"/>
        <v/>
      </c>
    </row>
    <row r="4711" spans="1:4" x14ac:dyDescent="0.25">
      <c r="A4711">
        <f t="shared" si="147"/>
        <v>4711</v>
      </c>
      <c r="B4711" t="e">
        <f>IF('Peer Comparison Tool'!$D$11="NR",INDEX('CECL &lt;50B Database'!$A:$A,MATCH(Workings!$A4711,'CECL &lt;50B Database'!$AI:$AI,0)),INDEX('ALLL &lt;50B Database'!$A:$A,MATCH(Workings!$A4711,'ALLL &lt;50B Database'!$AI:$AI,0)))</f>
        <v>#N/A</v>
      </c>
      <c r="C4711" s="3" t="str">
        <f>IFERROR(IFERROR(VLOOKUP($B4711,'CECL &lt;50B Database'!$A:$AA,11,FALSE),VLOOKUP($B4711,'ALLL &lt;50B Database'!$A:$AA,11,FALSE)),"")</f>
        <v/>
      </c>
      <c r="D4711" t="str">
        <f t="shared" si="146"/>
        <v/>
      </c>
    </row>
    <row r="4712" spans="1:4" x14ac:dyDescent="0.25">
      <c r="A4712">
        <f t="shared" si="147"/>
        <v>4712</v>
      </c>
      <c r="B4712" t="e">
        <f>IF('Peer Comparison Tool'!$D$11="NR",INDEX('CECL &lt;50B Database'!$A:$A,MATCH(Workings!$A4712,'CECL &lt;50B Database'!$AI:$AI,0)),INDEX('ALLL &lt;50B Database'!$A:$A,MATCH(Workings!$A4712,'ALLL &lt;50B Database'!$AI:$AI,0)))</f>
        <v>#N/A</v>
      </c>
      <c r="C4712" s="3" t="str">
        <f>IFERROR(IFERROR(VLOOKUP($B4712,'CECL &lt;50B Database'!$A:$AA,11,FALSE),VLOOKUP($B4712,'ALLL &lt;50B Database'!$A:$AA,11,FALSE)),"")</f>
        <v/>
      </c>
      <c r="D4712" t="str">
        <f t="shared" si="146"/>
        <v/>
      </c>
    </row>
    <row r="4713" spans="1:4" x14ac:dyDescent="0.25">
      <c r="A4713">
        <f t="shared" si="147"/>
        <v>4713</v>
      </c>
      <c r="B4713" t="e">
        <f>IF('Peer Comparison Tool'!$D$11="NR",INDEX('CECL &lt;50B Database'!$A:$A,MATCH(Workings!$A4713,'CECL &lt;50B Database'!$AI:$AI,0)),INDEX('ALLL &lt;50B Database'!$A:$A,MATCH(Workings!$A4713,'ALLL &lt;50B Database'!$AI:$AI,0)))</f>
        <v>#N/A</v>
      </c>
      <c r="C4713" s="3" t="str">
        <f>IFERROR(IFERROR(VLOOKUP($B4713,'CECL &lt;50B Database'!$A:$AA,11,FALSE),VLOOKUP($B4713,'ALLL &lt;50B Database'!$A:$AA,11,FALSE)),"")</f>
        <v/>
      </c>
      <c r="D4713" t="str">
        <f t="shared" si="146"/>
        <v/>
      </c>
    </row>
    <row r="4714" spans="1:4" x14ac:dyDescent="0.25">
      <c r="A4714">
        <f t="shared" si="147"/>
        <v>4714</v>
      </c>
      <c r="B4714" t="e">
        <f>IF('Peer Comparison Tool'!$D$11="NR",INDEX('CECL &lt;50B Database'!$A:$A,MATCH(Workings!$A4714,'CECL &lt;50B Database'!$AI:$AI,0)),INDEX('ALLL &lt;50B Database'!$A:$A,MATCH(Workings!$A4714,'ALLL &lt;50B Database'!$AI:$AI,0)))</f>
        <v>#N/A</v>
      </c>
      <c r="C4714" s="3" t="str">
        <f>IFERROR(IFERROR(VLOOKUP($B4714,'CECL &lt;50B Database'!$A:$AA,11,FALSE),VLOOKUP($B4714,'ALLL &lt;50B Database'!$A:$AA,11,FALSE)),"")</f>
        <v/>
      </c>
      <c r="D4714" t="str">
        <f t="shared" si="146"/>
        <v/>
      </c>
    </row>
    <row r="4715" spans="1:4" x14ac:dyDescent="0.25">
      <c r="A4715">
        <f t="shared" si="147"/>
        <v>4715</v>
      </c>
      <c r="B4715" t="e">
        <f>IF('Peer Comparison Tool'!$D$11="NR",INDEX('CECL &lt;50B Database'!$A:$A,MATCH(Workings!$A4715,'CECL &lt;50B Database'!$AI:$AI,0)),INDEX('ALLL &lt;50B Database'!$A:$A,MATCH(Workings!$A4715,'ALLL &lt;50B Database'!$AI:$AI,0)))</f>
        <v>#N/A</v>
      </c>
      <c r="C4715" s="3" t="str">
        <f>IFERROR(IFERROR(VLOOKUP($B4715,'CECL &lt;50B Database'!$A:$AA,11,FALSE),VLOOKUP($B4715,'ALLL &lt;50B Database'!$A:$AA,11,FALSE)),"")</f>
        <v/>
      </c>
      <c r="D4715" t="str">
        <f t="shared" si="146"/>
        <v/>
      </c>
    </row>
    <row r="4716" spans="1:4" x14ac:dyDescent="0.25">
      <c r="A4716">
        <f t="shared" si="147"/>
        <v>4716</v>
      </c>
      <c r="B4716" t="e">
        <f>IF('Peer Comparison Tool'!$D$11="NR",INDEX('CECL &lt;50B Database'!$A:$A,MATCH(Workings!$A4716,'CECL &lt;50B Database'!$AI:$AI,0)),INDEX('ALLL &lt;50B Database'!$A:$A,MATCH(Workings!$A4716,'ALLL &lt;50B Database'!$AI:$AI,0)))</f>
        <v>#N/A</v>
      </c>
      <c r="C4716" s="3" t="str">
        <f>IFERROR(IFERROR(VLOOKUP($B4716,'CECL &lt;50B Database'!$A:$AA,11,FALSE),VLOOKUP($B4716,'ALLL &lt;50B Database'!$A:$AA,11,FALSE)),"")</f>
        <v/>
      </c>
      <c r="D4716" t="str">
        <f t="shared" si="146"/>
        <v/>
      </c>
    </row>
    <row r="4717" spans="1:4" x14ac:dyDescent="0.25">
      <c r="A4717">
        <f t="shared" si="147"/>
        <v>4717</v>
      </c>
      <c r="B4717" t="e">
        <f>IF('Peer Comparison Tool'!$D$11="NR",INDEX('CECL &lt;50B Database'!$A:$A,MATCH(Workings!$A4717,'CECL &lt;50B Database'!$AI:$AI,0)),INDEX('ALLL &lt;50B Database'!$A:$A,MATCH(Workings!$A4717,'ALLL &lt;50B Database'!$AI:$AI,0)))</f>
        <v>#N/A</v>
      </c>
      <c r="C4717" s="3" t="str">
        <f>IFERROR(IFERROR(VLOOKUP($B4717,'CECL &lt;50B Database'!$A:$AA,11,FALSE),VLOOKUP($B4717,'ALLL &lt;50B Database'!$A:$AA,11,FALSE)),"")</f>
        <v/>
      </c>
      <c r="D4717" t="str">
        <f t="shared" si="146"/>
        <v/>
      </c>
    </row>
    <row r="4718" spans="1:4" x14ac:dyDescent="0.25">
      <c r="A4718">
        <f t="shared" si="147"/>
        <v>4718</v>
      </c>
      <c r="B4718" t="e">
        <f>IF('Peer Comparison Tool'!$D$11="NR",INDEX('CECL &lt;50B Database'!$A:$A,MATCH(Workings!$A4718,'CECL &lt;50B Database'!$AI:$AI,0)),INDEX('ALLL &lt;50B Database'!$A:$A,MATCH(Workings!$A4718,'ALLL &lt;50B Database'!$AI:$AI,0)))</f>
        <v>#N/A</v>
      </c>
      <c r="C4718" s="3" t="str">
        <f>IFERROR(IFERROR(VLOOKUP($B4718,'CECL &lt;50B Database'!$A:$AA,11,FALSE),VLOOKUP($B4718,'ALLL &lt;50B Database'!$A:$AA,11,FALSE)),"")</f>
        <v/>
      </c>
      <c r="D4718" t="str">
        <f t="shared" si="146"/>
        <v/>
      </c>
    </row>
    <row r="4719" spans="1:4" x14ac:dyDescent="0.25">
      <c r="A4719">
        <f t="shared" si="147"/>
        <v>4719</v>
      </c>
      <c r="B4719" t="e">
        <f>IF('Peer Comparison Tool'!$D$11="NR",INDEX('CECL &lt;50B Database'!$A:$A,MATCH(Workings!$A4719,'CECL &lt;50B Database'!$AI:$AI,0)),INDEX('ALLL &lt;50B Database'!$A:$A,MATCH(Workings!$A4719,'ALLL &lt;50B Database'!$AI:$AI,0)))</f>
        <v>#N/A</v>
      </c>
      <c r="C4719" s="3" t="str">
        <f>IFERROR(IFERROR(VLOOKUP($B4719,'CECL &lt;50B Database'!$A:$AA,11,FALSE),VLOOKUP($B4719,'ALLL &lt;50B Database'!$A:$AA,11,FALSE)),"")</f>
        <v/>
      </c>
      <c r="D4719" t="str">
        <f t="shared" si="146"/>
        <v/>
      </c>
    </row>
    <row r="4720" spans="1:4" x14ac:dyDescent="0.25">
      <c r="A4720">
        <f t="shared" si="147"/>
        <v>4720</v>
      </c>
      <c r="B4720" t="e">
        <f>IF('Peer Comparison Tool'!$D$11="NR",INDEX('CECL &lt;50B Database'!$A:$A,MATCH(Workings!$A4720,'CECL &lt;50B Database'!$AI:$AI,0)),INDEX('ALLL &lt;50B Database'!$A:$A,MATCH(Workings!$A4720,'ALLL &lt;50B Database'!$AI:$AI,0)))</f>
        <v>#N/A</v>
      </c>
      <c r="C4720" s="3" t="str">
        <f>IFERROR(IFERROR(VLOOKUP($B4720,'CECL &lt;50B Database'!$A:$AA,11,FALSE),VLOOKUP($B4720,'ALLL &lt;50B Database'!$A:$AA,11,FALSE)),"")</f>
        <v/>
      </c>
      <c r="D4720" t="str">
        <f t="shared" si="146"/>
        <v/>
      </c>
    </row>
    <row r="4721" spans="1:4" x14ac:dyDescent="0.25">
      <c r="A4721">
        <f t="shared" si="147"/>
        <v>4721</v>
      </c>
      <c r="B4721" t="e">
        <f>IF('Peer Comparison Tool'!$D$11="NR",INDEX('CECL &lt;50B Database'!$A:$A,MATCH(Workings!$A4721,'CECL &lt;50B Database'!$AI:$AI,0)),INDEX('ALLL &lt;50B Database'!$A:$A,MATCH(Workings!$A4721,'ALLL &lt;50B Database'!$AI:$AI,0)))</f>
        <v>#N/A</v>
      </c>
      <c r="C4721" s="3" t="str">
        <f>IFERROR(IFERROR(VLOOKUP($B4721,'CECL &lt;50B Database'!$A:$AA,11,FALSE),VLOOKUP($B4721,'ALLL &lt;50B Database'!$A:$AA,11,FALSE)),"")</f>
        <v/>
      </c>
      <c r="D4721" t="str">
        <f t="shared" si="146"/>
        <v/>
      </c>
    </row>
    <row r="4722" spans="1:4" x14ac:dyDescent="0.25">
      <c r="A4722">
        <f t="shared" si="147"/>
        <v>4722</v>
      </c>
      <c r="B4722" t="e">
        <f>IF('Peer Comparison Tool'!$D$11="NR",INDEX('CECL &lt;50B Database'!$A:$A,MATCH(Workings!$A4722,'CECL &lt;50B Database'!$AI:$AI,0)),INDEX('ALLL &lt;50B Database'!$A:$A,MATCH(Workings!$A4722,'ALLL &lt;50B Database'!$AI:$AI,0)))</f>
        <v>#N/A</v>
      </c>
      <c r="C4722" s="3" t="str">
        <f>IFERROR(IFERROR(VLOOKUP($B4722,'CECL &lt;50B Database'!$A:$AA,11,FALSE),VLOOKUP($B4722,'ALLL &lt;50B Database'!$A:$AA,11,FALSE)),"")</f>
        <v/>
      </c>
      <c r="D4722" t="str">
        <f t="shared" si="146"/>
        <v/>
      </c>
    </row>
    <row r="4723" spans="1:4" x14ac:dyDescent="0.25">
      <c r="A4723">
        <f t="shared" si="147"/>
        <v>4723</v>
      </c>
      <c r="B4723" t="e">
        <f>IF('Peer Comparison Tool'!$D$11="NR",INDEX('CECL &lt;50B Database'!$A:$A,MATCH(Workings!$A4723,'CECL &lt;50B Database'!$AI:$AI,0)),INDEX('ALLL &lt;50B Database'!$A:$A,MATCH(Workings!$A4723,'ALLL &lt;50B Database'!$AI:$AI,0)))</f>
        <v>#N/A</v>
      </c>
      <c r="C4723" s="3" t="str">
        <f>IFERROR(IFERROR(VLOOKUP($B4723,'CECL &lt;50B Database'!$A:$AA,11,FALSE),VLOOKUP($B4723,'ALLL &lt;50B Database'!$A:$AA,11,FALSE)),"")</f>
        <v/>
      </c>
      <c r="D4723" t="str">
        <f t="shared" si="146"/>
        <v/>
      </c>
    </row>
    <row r="4724" spans="1:4" x14ac:dyDescent="0.25">
      <c r="A4724">
        <f t="shared" si="147"/>
        <v>4724</v>
      </c>
      <c r="B4724" t="e">
        <f>IF('Peer Comparison Tool'!$D$11="NR",INDEX('CECL &lt;50B Database'!$A:$A,MATCH(Workings!$A4724,'CECL &lt;50B Database'!$AI:$AI,0)),INDEX('ALLL &lt;50B Database'!$A:$A,MATCH(Workings!$A4724,'ALLL &lt;50B Database'!$AI:$AI,0)))</f>
        <v>#N/A</v>
      </c>
      <c r="C4724" s="3" t="str">
        <f>IFERROR(IFERROR(VLOOKUP($B4724,'CECL &lt;50B Database'!$A:$AA,11,FALSE),VLOOKUP($B4724,'ALLL &lt;50B Database'!$A:$AA,11,FALSE)),"")</f>
        <v/>
      </c>
      <c r="D4724" t="str">
        <f t="shared" si="146"/>
        <v/>
      </c>
    </row>
    <row r="4725" spans="1:4" x14ac:dyDescent="0.25">
      <c r="A4725">
        <f t="shared" si="147"/>
        <v>4725</v>
      </c>
      <c r="B4725" t="e">
        <f>IF('Peer Comparison Tool'!$D$11="NR",INDEX('CECL &lt;50B Database'!$A:$A,MATCH(Workings!$A4725,'CECL &lt;50B Database'!$AI:$AI,0)),INDEX('ALLL &lt;50B Database'!$A:$A,MATCH(Workings!$A4725,'ALLL &lt;50B Database'!$AI:$AI,0)))</f>
        <v>#N/A</v>
      </c>
      <c r="C4725" s="3" t="str">
        <f>IFERROR(IFERROR(VLOOKUP($B4725,'CECL &lt;50B Database'!$A:$AA,11,FALSE),VLOOKUP($B4725,'ALLL &lt;50B Database'!$A:$AA,11,FALSE)),"")</f>
        <v/>
      </c>
      <c r="D4725" t="str">
        <f t="shared" si="146"/>
        <v/>
      </c>
    </row>
    <row r="4726" spans="1:4" x14ac:dyDescent="0.25">
      <c r="A4726">
        <f t="shared" si="147"/>
        <v>4726</v>
      </c>
      <c r="B4726" t="e">
        <f>IF('Peer Comparison Tool'!$D$11="NR",INDEX('CECL &lt;50B Database'!$A:$A,MATCH(Workings!$A4726,'CECL &lt;50B Database'!$AI:$AI,0)),INDEX('ALLL &lt;50B Database'!$A:$A,MATCH(Workings!$A4726,'ALLL &lt;50B Database'!$AI:$AI,0)))</f>
        <v>#N/A</v>
      </c>
      <c r="C4726" s="3" t="str">
        <f>IFERROR(IFERROR(VLOOKUP($B4726,'CECL &lt;50B Database'!$A:$AA,11,FALSE),VLOOKUP($B4726,'ALLL &lt;50B Database'!$A:$AA,11,FALSE)),"")</f>
        <v/>
      </c>
      <c r="D4726" t="str">
        <f t="shared" si="146"/>
        <v/>
      </c>
    </row>
    <row r="4727" spans="1:4" x14ac:dyDescent="0.25">
      <c r="A4727">
        <f t="shared" si="147"/>
        <v>4727</v>
      </c>
      <c r="B4727" t="e">
        <f>IF('Peer Comparison Tool'!$D$11="NR",INDEX('CECL &lt;50B Database'!$A:$A,MATCH(Workings!$A4727,'CECL &lt;50B Database'!$AI:$AI,0)),INDEX('ALLL &lt;50B Database'!$A:$A,MATCH(Workings!$A4727,'ALLL &lt;50B Database'!$AI:$AI,0)))</f>
        <v>#N/A</v>
      </c>
      <c r="C4727" s="3" t="str">
        <f>IFERROR(IFERROR(VLOOKUP($B4727,'CECL &lt;50B Database'!$A:$AA,11,FALSE),VLOOKUP($B4727,'ALLL &lt;50B Database'!$A:$AA,11,FALSE)),"")</f>
        <v/>
      </c>
      <c r="D4727" t="str">
        <f t="shared" si="146"/>
        <v/>
      </c>
    </row>
    <row r="4728" spans="1:4" x14ac:dyDescent="0.25">
      <c r="A4728">
        <f t="shared" si="147"/>
        <v>4728</v>
      </c>
      <c r="B4728" t="e">
        <f>IF('Peer Comparison Tool'!$D$11="NR",INDEX('CECL &lt;50B Database'!$A:$A,MATCH(Workings!$A4728,'CECL &lt;50B Database'!$AI:$AI,0)),INDEX('ALLL &lt;50B Database'!$A:$A,MATCH(Workings!$A4728,'ALLL &lt;50B Database'!$AI:$AI,0)))</f>
        <v>#N/A</v>
      </c>
      <c r="C4728" s="3" t="str">
        <f>IFERROR(IFERROR(VLOOKUP($B4728,'CECL &lt;50B Database'!$A:$AA,11,FALSE),VLOOKUP($B4728,'ALLL &lt;50B Database'!$A:$AA,11,FALSE)),"")</f>
        <v/>
      </c>
      <c r="D4728" t="str">
        <f t="shared" si="146"/>
        <v/>
      </c>
    </row>
    <row r="4729" spans="1:4" x14ac:dyDescent="0.25">
      <c r="A4729">
        <f t="shared" si="147"/>
        <v>4729</v>
      </c>
      <c r="B4729" t="e">
        <f>IF('Peer Comparison Tool'!$D$11="NR",INDEX('CECL &lt;50B Database'!$A:$A,MATCH(Workings!$A4729,'CECL &lt;50B Database'!$AI:$AI,0)),INDEX('ALLL &lt;50B Database'!$A:$A,MATCH(Workings!$A4729,'ALLL &lt;50B Database'!$AI:$AI,0)))</f>
        <v>#N/A</v>
      </c>
      <c r="C4729" s="3" t="str">
        <f>IFERROR(IFERROR(VLOOKUP($B4729,'CECL &lt;50B Database'!$A:$AA,11,FALSE),VLOOKUP($B4729,'ALLL &lt;50B Database'!$A:$AA,11,FALSE)),"")</f>
        <v/>
      </c>
      <c r="D4729" t="str">
        <f t="shared" si="146"/>
        <v/>
      </c>
    </row>
    <row r="4730" spans="1:4" x14ac:dyDescent="0.25">
      <c r="A4730">
        <f t="shared" si="147"/>
        <v>4730</v>
      </c>
      <c r="B4730" t="e">
        <f>IF('Peer Comparison Tool'!$D$11="NR",INDEX('CECL &lt;50B Database'!$A:$A,MATCH(Workings!$A4730,'CECL &lt;50B Database'!$AI:$AI,0)),INDEX('ALLL &lt;50B Database'!$A:$A,MATCH(Workings!$A4730,'ALLL &lt;50B Database'!$AI:$AI,0)))</f>
        <v>#N/A</v>
      </c>
      <c r="C4730" s="3" t="str">
        <f>IFERROR(IFERROR(VLOOKUP($B4730,'CECL &lt;50B Database'!$A:$AA,11,FALSE),VLOOKUP($B4730,'ALLL &lt;50B Database'!$A:$AA,11,FALSE)),"")</f>
        <v/>
      </c>
      <c r="D4730" t="str">
        <f t="shared" si="146"/>
        <v/>
      </c>
    </row>
    <row r="4731" spans="1:4" x14ac:dyDescent="0.25">
      <c r="A4731">
        <f t="shared" si="147"/>
        <v>4731</v>
      </c>
      <c r="B4731" t="e">
        <f>IF('Peer Comparison Tool'!$D$11="NR",INDEX('CECL &lt;50B Database'!$A:$A,MATCH(Workings!$A4731,'CECL &lt;50B Database'!$AI:$AI,0)),INDEX('ALLL &lt;50B Database'!$A:$A,MATCH(Workings!$A4731,'ALLL &lt;50B Database'!$AI:$AI,0)))</f>
        <v>#N/A</v>
      </c>
      <c r="C4731" s="3" t="str">
        <f>IFERROR(IFERROR(VLOOKUP($B4731,'CECL &lt;50B Database'!$A:$AA,11,FALSE),VLOOKUP($B4731,'ALLL &lt;50B Database'!$A:$AA,11,FALSE)),"")</f>
        <v/>
      </c>
      <c r="D4731" t="str">
        <f t="shared" si="146"/>
        <v/>
      </c>
    </row>
    <row r="4732" spans="1:4" x14ac:dyDescent="0.25">
      <c r="A4732">
        <f t="shared" si="147"/>
        <v>4732</v>
      </c>
      <c r="B4732" t="e">
        <f>IF('Peer Comparison Tool'!$D$11="NR",INDEX('CECL &lt;50B Database'!$A:$A,MATCH(Workings!$A4732,'CECL &lt;50B Database'!$AI:$AI,0)),INDEX('ALLL &lt;50B Database'!$A:$A,MATCH(Workings!$A4732,'ALLL &lt;50B Database'!$AI:$AI,0)))</f>
        <v>#N/A</v>
      </c>
      <c r="C4732" s="3" t="str">
        <f>IFERROR(IFERROR(VLOOKUP($B4732,'CECL &lt;50B Database'!$A:$AA,11,FALSE),VLOOKUP($B4732,'ALLL &lt;50B Database'!$A:$AA,11,FALSE)),"")</f>
        <v/>
      </c>
      <c r="D4732" t="str">
        <f t="shared" si="146"/>
        <v/>
      </c>
    </row>
    <row r="4733" spans="1:4" x14ac:dyDescent="0.25">
      <c r="A4733">
        <f t="shared" si="147"/>
        <v>4733</v>
      </c>
      <c r="B4733" t="e">
        <f>IF('Peer Comparison Tool'!$D$11="NR",INDEX('CECL &lt;50B Database'!$A:$A,MATCH(Workings!$A4733,'CECL &lt;50B Database'!$AI:$AI,0)),INDEX('ALLL &lt;50B Database'!$A:$A,MATCH(Workings!$A4733,'ALLL &lt;50B Database'!$AI:$AI,0)))</f>
        <v>#N/A</v>
      </c>
      <c r="C4733" s="3" t="str">
        <f>IFERROR(IFERROR(VLOOKUP($B4733,'CECL &lt;50B Database'!$A:$AA,11,FALSE),VLOOKUP($B4733,'ALLL &lt;50B Database'!$A:$AA,11,FALSE)),"")</f>
        <v/>
      </c>
      <c r="D4733" t="str">
        <f t="shared" si="146"/>
        <v/>
      </c>
    </row>
    <row r="4734" spans="1:4" x14ac:dyDescent="0.25">
      <c r="A4734">
        <f t="shared" si="147"/>
        <v>4734</v>
      </c>
      <c r="B4734" t="e">
        <f>IF('Peer Comparison Tool'!$D$11="NR",INDEX('CECL &lt;50B Database'!$A:$A,MATCH(Workings!$A4734,'CECL &lt;50B Database'!$AI:$AI,0)),INDEX('ALLL &lt;50B Database'!$A:$A,MATCH(Workings!$A4734,'ALLL &lt;50B Database'!$AI:$AI,0)))</f>
        <v>#N/A</v>
      </c>
      <c r="C4734" s="3" t="str">
        <f>IFERROR(IFERROR(VLOOKUP($B4734,'CECL &lt;50B Database'!$A:$AA,11,FALSE),VLOOKUP($B4734,'ALLL &lt;50B Database'!$A:$AA,11,FALSE)),"")</f>
        <v/>
      </c>
      <c r="D4734" t="str">
        <f t="shared" si="146"/>
        <v/>
      </c>
    </row>
    <row r="4735" spans="1:4" x14ac:dyDescent="0.25">
      <c r="A4735">
        <f t="shared" si="147"/>
        <v>4735</v>
      </c>
      <c r="B4735" t="e">
        <f>IF('Peer Comparison Tool'!$D$11="NR",INDEX('CECL &lt;50B Database'!$A:$A,MATCH(Workings!$A4735,'CECL &lt;50B Database'!$AI:$AI,0)),INDEX('ALLL &lt;50B Database'!$A:$A,MATCH(Workings!$A4735,'ALLL &lt;50B Database'!$AI:$AI,0)))</f>
        <v>#N/A</v>
      </c>
      <c r="C4735" s="3" t="str">
        <f>IFERROR(IFERROR(VLOOKUP($B4735,'CECL &lt;50B Database'!$A:$AA,11,FALSE),VLOOKUP($B4735,'ALLL &lt;50B Database'!$A:$AA,11,FALSE)),"")</f>
        <v/>
      </c>
      <c r="D4735" t="str">
        <f t="shared" si="146"/>
        <v/>
      </c>
    </row>
    <row r="4736" spans="1:4" x14ac:dyDescent="0.25">
      <c r="A4736">
        <f t="shared" si="147"/>
        <v>4736</v>
      </c>
      <c r="B4736" t="e">
        <f>IF('Peer Comparison Tool'!$D$11="NR",INDEX('CECL &lt;50B Database'!$A:$A,MATCH(Workings!$A4736,'CECL &lt;50B Database'!$AI:$AI,0)),INDEX('ALLL &lt;50B Database'!$A:$A,MATCH(Workings!$A4736,'ALLL &lt;50B Database'!$AI:$AI,0)))</f>
        <v>#N/A</v>
      </c>
      <c r="C4736" s="3" t="str">
        <f>IFERROR(IFERROR(VLOOKUP($B4736,'CECL &lt;50B Database'!$A:$AA,11,FALSE),VLOOKUP($B4736,'ALLL &lt;50B Database'!$A:$AA,11,FALSE)),"")</f>
        <v/>
      </c>
      <c r="D4736" t="str">
        <f t="shared" si="146"/>
        <v/>
      </c>
    </row>
    <row r="4737" spans="1:4" x14ac:dyDescent="0.25">
      <c r="A4737">
        <f t="shared" si="147"/>
        <v>4737</v>
      </c>
      <c r="B4737" t="e">
        <f>IF('Peer Comparison Tool'!$D$11="NR",INDEX('CECL &lt;50B Database'!$A:$A,MATCH(Workings!$A4737,'CECL &lt;50B Database'!$AI:$AI,0)),INDEX('ALLL &lt;50B Database'!$A:$A,MATCH(Workings!$A4737,'ALLL &lt;50B Database'!$AI:$AI,0)))</f>
        <v>#N/A</v>
      </c>
      <c r="C4737" s="3" t="str">
        <f>IFERROR(IFERROR(VLOOKUP($B4737,'CECL &lt;50B Database'!$A:$AA,11,FALSE),VLOOKUP($B4737,'ALLL &lt;50B Database'!$A:$AA,11,FALSE)),"")</f>
        <v/>
      </c>
      <c r="D4737" t="str">
        <f t="shared" si="146"/>
        <v/>
      </c>
    </row>
    <row r="4738" spans="1:4" x14ac:dyDescent="0.25">
      <c r="A4738">
        <f t="shared" si="147"/>
        <v>4738</v>
      </c>
      <c r="B4738" t="e">
        <f>IF('Peer Comparison Tool'!$D$11="NR",INDEX('CECL &lt;50B Database'!$A:$A,MATCH(Workings!$A4738,'CECL &lt;50B Database'!$AI:$AI,0)),INDEX('ALLL &lt;50B Database'!$A:$A,MATCH(Workings!$A4738,'ALLL &lt;50B Database'!$AI:$AI,0)))</f>
        <v>#N/A</v>
      </c>
      <c r="C4738" s="3" t="str">
        <f>IFERROR(IFERROR(VLOOKUP($B4738,'CECL &lt;50B Database'!$A:$AA,11,FALSE),VLOOKUP($B4738,'ALLL &lt;50B Database'!$A:$AA,11,FALSE)),"")</f>
        <v/>
      </c>
      <c r="D4738" t="str">
        <f t="shared" ref="D4738:D4801" si="148">IFERROR(RANK($C4738,$C$1:$C$5000,0),"")</f>
        <v/>
      </c>
    </row>
    <row r="4739" spans="1:4" x14ac:dyDescent="0.25">
      <c r="A4739">
        <f t="shared" si="147"/>
        <v>4739</v>
      </c>
      <c r="B4739" t="e">
        <f>IF('Peer Comparison Tool'!$D$11="NR",INDEX('CECL &lt;50B Database'!$A:$A,MATCH(Workings!$A4739,'CECL &lt;50B Database'!$AI:$AI,0)),INDEX('ALLL &lt;50B Database'!$A:$A,MATCH(Workings!$A4739,'ALLL &lt;50B Database'!$AI:$AI,0)))</f>
        <v>#N/A</v>
      </c>
      <c r="C4739" s="3" t="str">
        <f>IFERROR(IFERROR(VLOOKUP($B4739,'CECL &lt;50B Database'!$A:$AA,11,FALSE),VLOOKUP($B4739,'ALLL &lt;50B Database'!$A:$AA,11,FALSE)),"")</f>
        <v/>
      </c>
      <c r="D4739" t="str">
        <f t="shared" si="148"/>
        <v/>
      </c>
    </row>
    <row r="4740" spans="1:4" x14ac:dyDescent="0.25">
      <c r="A4740">
        <f t="shared" ref="A4740:A4803" si="149">A4739+1</f>
        <v>4740</v>
      </c>
      <c r="B4740" t="e">
        <f>IF('Peer Comparison Tool'!$D$11="NR",INDEX('CECL &lt;50B Database'!$A:$A,MATCH(Workings!$A4740,'CECL &lt;50B Database'!$AI:$AI,0)),INDEX('ALLL &lt;50B Database'!$A:$A,MATCH(Workings!$A4740,'ALLL &lt;50B Database'!$AI:$AI,0)))</f>
        <v>#N/A</v>
      </c>
      <c r="C4740" s="3" t="str">
        <f>IFERROR(IFERROR(VLOOKUP($B4740,'CECL &lt;50B Database'!$A:$AA,11,FALSE),VLOOKUP($B4740,'ALLL &lt;50B Database'!$A:$AA,11,FALSE)),"")</f>
        <v/>
      </c>
      <c r="D4740" t="str">
        <f t="shared" si="148"/>
        <v/>
      </c>
    </row>
    <row r="4741" spans="1:4" x14ac:dyDescent="0.25">
      <c r="A4741">
        <f t="shared" si="149"/>
        <v>4741</v>
      </c>
      <c r="B4741" t="e">
        <f>IF('Peer Comparison Tool'!$D$11="NR",INDEX('CECL &lt;50B Database'!$A:$A,MATCH(Workings!$A4741,'CECL &lt;50B Database'!$AI:$AI,0)),INDEX('ALLL &lt;50B Database'!$A:$A,MATCH(Workings!$A4741,'ALLL &lt;50B Database'!$AI:$AI,0)))</f>
        <v>#N/A</v>
      </c>
      <c r="C4741" s="3" t="str">
        <f>IFERROR(IFERROR(VLOOKUP($B4741,'CECL &lt;50B Database'!$A:$AA,11,FALSE),VLOOKUP($B4741,'ALLL &lt;50B Database'!$A:$AA,11,FALSE)),"")</f>
        <v/>
      </c>
      <c r="D4741" t="str">
        <f t="shared" si="148"/>
        <v/>
      </c>
    </row>
    <row r="4742" spans="1:4" x14ac:dyDescent="0.25">
      <c r="A4742">
        <f t="shared" si="149"/>
        <v>4742</v>
      </c>
      <c r="B4742" t="e">
        <f>IF('Peer Comparison Tool'!$D$11="NR",INDEX('CECL &lt;50B Database'!$A:$A,MATCH(Workings!$A4742,'CECL &lt;50B Database'!$AI:$AI,0)),INDEX('ALLL &lt;50B Database'!$A:$A,MATCH(Workings!$A4742,'ALLL &lt;50B Database'!$AI:$AI,0)))</f>
        <v>#N/A</v>
      </c>
      <c r="C4742" s="3" t="str">
        <f>IFERROR(IFERROR(VLOOKUP($B4742,'CECL &lt;50B Database'!$A:$AA,11,FALSE),VLOOKUP($B4742,'ALLL &lt;50B Database'!$A:$AA,11,FALSE)),"")</f>
        <v/>
      </c>
      <c r="D4742" t="str">
        <f t="shared" si="148"/>
        <v/>
      </c>
    </row>
    <row r="4743" spans="1:4" x14ac:dyDescent="0.25">
      <c r="A4743">
        <f t="shared" si="149"/>
        <v>4743</v>
      </c>
      <c r="B4743" t="e">
        <f>IF('Peer Comparison Tool'!$D$11="NR",INDEX('CECL &lt;50B Database'!$A:$A,MATCH(Workings!$A4743,'CECL &lt;50B Database'!$AI:$AI,0)),INDEX('ALLL &lt;50B Database'!$A:$A,MATCH(Workings!$A4743,'ALLL &lt;50B Database'!$AI:$AI,0)))</f>
        <v>#N/A</v>
      </c>
      <c r="C4743" s="3" t="str">
        <f>IFERROR(IFERROR(VLOOKUP($B4743,'CECL &lt;50B Database'!$A:$AA,11,FALSE),VLOOKUP($B4743,'ALLL &lt;50B Database'!$A:$AA,11,FALSE)),"")</f>
        <v/>
      </c>
      <c r="D4743" t="str">
        <f t="shared" si="148"/>
        <v/>
      </c>
    </row>
    <row r="4744" spans="1:4" x14ac:dyDescent="0.25">
      <c r="A4744">
        <f t="shared" si="149"/>
        <v>4744</v>
      </c>
      <c r="B4744" t="e">
        <f>IF('Peer Comparison Tool'!$D$11="NR",INDEX('CECL &lt;50B Database'!$A:$A,MATCH(Workings!$A4744,'CECL &lt;50B Database'!$AI:$AI,0)),INDEX('ALLL &lt;50B Database'!$A:$A,MATCH(Workings!$A4744,'ALLL &lt;50B Database'!$AI:$AI,0)))</f>
        <v>#N/A</v>
      </c>
      <c r="C4744" s="3" t="str">
        <f>IFERROR(IFERROR(VLOOKUP($B4744,'CECL &lt;50B Database'!$A:$AA,11,FALSE),VLOOKUP($B4744,'ALLL &lt;50B Database'!$A:$AA,11,FALSE)),"")</f>
        <v/>
      </c>
      <c r="D4744" t="str">
        <f t="shared" si="148"/>
        <v/>
      </c>
    </row>
    <row r="4745" spans="1:4" x14ac:dyDescent="0.25">
      <c r="A4745">
        <f t="shared" si="149"/>
        <v>4745</v>
      </c>
      <c r="B4745" t="e">
        <f>IF('Peer Comparison Tool'!$D$11="NR",INDEX('CECL &lt;50B Database'!$A:$A,MATCH(Workings!$A4745,'CECL &lt;50B Database'!$AI:$AI,0)),INDEX('ALLL &lt;50B Database'!$A:$A,MATCH(Workings!$A4745,'ALLL &lt;50B Database'!$AI:$AI,0)))</f>
        <v>#N/A</v>
      </c>
      <c r="C4745" s="3" t="str">
        <f>IFERROR(IFERROR(VLOOKUP($B4745,'CECL &lt;50B Database'!$A:$AA,11,FALSE),VLOOKUP($B4745,'ALLL &lt;50B Database'!$A:$AA,11,FALSE)),"")</f>
        <v/>
      </c>
      <c r="D4745" t="str">
        <f t="shared" si="148"/>
        <v/>
      </c>
    </row>
    <row r="4746" spans="1:4" x14ac:dyDescent="0.25">
      <c r="A4746">
        <f t="shared" si="149"/>
        <v>4746</v>
      </c>
      <c r="B4746" t="e">
        <f>IF('Peer Comparison Tool'!$D$11="NR",INDEX('CECL &lt;50B Database'!$A:$A,MATCH(Workings!$A4746,'CECL &lt;50B Database'!$AI:$AI,0)),INDEX('ALLL &lt;50B Database'!$A:$A,MATCH(Workings!$A4746,'ALLL &lt;50B Database'!$AI:$AI,0)))</f>
        <v>#N/A</v>
      </c>
      <c r="C4746" s="3" t="str">
        <f>IFERROR(IFERROR(VLOOKUP($B4746,'CECL &lt;50B Database'!$A:$AA,11,FALSE),VLOOKUP($B4746,'ALLL &lt;50B Database'!$A:$AA,11,FALSE)),"")</f>
        <v/>
      </c>
      <c r="D4746" t="str">
        <f t="shared" si="148"/>
        <v/>
      </c>
    </row>
    <row r="4747" spans="1:4" x14ac:dyDescent="0.25">
      <c r="A4747">
        <f t="shared" si="149"/>
        <v>4747</v>
      </c>
      <c r="B4747" t="e">
        <f>IF('Peer Comparison Tool'!$D$11="NR",INDEX('CECL &lt;50B Database'!$A:$A,MATCH(Workings!$A4747,'CECL &lt;50B Database'!$AI:$AI,0)),INDEX('ALLL &lt;50B Database'!$A:$A,MATCH(Workings!$A4747,'ALLL &lt;50B Database'!$AI:$AI,0)))</f>
        <v>#N/A</v>
      </c>
      <c r="C4747" s="3" t="str">
        <f>IFERROR(IFERROR(VLOOKUP($B4747,'CECL &lt;50B Database'!$A:$AA,11,FALSE),VLOOKUP($B4747,'ALLL &lt;50B Database'!$A:$AA,11,FALSE)),"")</f>
        <v/>
      </c>
      <c r="D4747" t="str">
        <f t="shared" si="148"/>
        <v/>
      </c>
    </row>
    <row r="4748" spans="1:4" x14ac:dyDescent="0.25">
      <c r="A4748">
        <f t="shared" si="149"/>
        <v>4748</v>
      </c>
      <c r="B4748" t="e">
        <f>IF('Peer Comparison Tool'!$D$11="NR",INDEX('CECL &lt;50B Database'!$A:$A,MATCH(Workings!$A4748,'CECL &lt;50B Database'!$AI:$AI,0)),INDEX('ALLL &lt;50B Database'!$A:$A,MATCH(Workings!$A4748,'ALLL &lt;50B Database'!$AI:$AI,0)))</f>
        <v>#N/A</v>
      </c>
      <c r="C4748" s="3" t="str">
        <f>IFERROR(IFERROR(VLOOKUP($B4748,'CECL &lt;50B Database'!$A:$AA,11,FALSE),VLOOKUP($B4748,'ALLL &lt;50B Database'!$A:$AA,11,FALSE)),"")</f>
        <v/>
      </c>
      <c r="D4748" t="str">
        <f t="shared" si="148"/>
        <v/>
      </c>
    </row>
    <row r="4749" spans="1:4" x14ac:dyDescent="0.25">
      <c r="A4749">
        <f t="shared" si="149"/>
        <v>4749</v>
      </c>
      <c r="B4749" t="e">
        <f>IF('Peer Comparison Tool'!$D$11="NR",INDEX('CECL &lt;50B Database'!$A:$A,MATCH(Workings!$A4749,'CECL &lt;50B Database'!$AI:$AI,0)),INDEX('ALLL &lt;50B Database'!$A:$A,MATCH(Workings!$A4749,'ALLL &lt;50B Database'!$AI:$AI,0)))</f>
        <v>#N/A</v>
      </c>
      <c r="C4749" s="3" t="str">
        <f>IFERROR(IFERROR(VLOOKUP($B4749,'CECL &lt;50B Database'!$A:$AA,11,FALSE),VLOOKUP($B4749,'ALLL &lt;50B Database'!$A:$AA,11,FALSE)),"")</f>
        <v/>
      </c>
      <c r="D4749" t="str">
        <f t="shared" si="148"/>
        <v/>
      </c>
    </row>
    <row r="4750" spans="1:4" x14ac:dyDescent="0.25">
      <c r="A4750">
        <f t="shared" si="149"/>
        <v>4750</v>
      </c>
      <c r="B4750" t="e">
        <f>IF('Peer Comparison Tool'!$D$11="NR",INDEX('CECL &lt;50B Database'!$A:$A,MATCH(Workings!$A4750,'CECL &lt;50B Database'!$AI:$AI,0)),INDEX('ALLL &lt;50B Database'!$A:$A,MATCH(Workings!$A4750,'ALLL &lt;50B Database'!$AI:$AI,0)))</f>
        <v>#N/A</v>
      </c>
      <c r="C4750" s="3" t="str">
        <f>IFERROR(IFERROR(VLOOKUP($B4750,'CECL &lt;50B Database'!$A:$AA,11,FALSE),VLOOKUP($B4750,'ALLL &lt;50B Database'!$A:$AA,11,FALSE)),"")</f>
        <v/>
      </c>
      <c r="D4750" t="str">
        <f t="shared" si="148"/>
        <v/>
      </c>
    </row>
    <row r="4751" spans="1:4" x14ac:dyDescent="0.25">
      <c r="A4751">
        <f t="shared" si="149"/>
        <v>4751</v>
      </c>
      <c r="B4751" t="e">
        <f>IF('Peer Comparison Tool'!$D$11="NR",INDEX('CECL &lt;50B Database'!$A:$A,MATCH(Workings!$A4751,'CECL &lt;50B Database'!$AI:$AI,0)),INDEX('ALLL &lt;50B Database'!$A:$A,MATCH(Workings!$A4751,'ALLL &lt;50B Database'!$AI:$AI,0)))</f>
        <v>#N/A</v>
      </c>
      <c r="C4751" s="3" t="str">
        <f>IFERROR(IFERROR(VLOOKUP($B4751,'CECL &lt;50B Database'!$A:$AA,11,FALSE),VLOOKUP($B4751,'ALLL &lt;50B Database'!$A:$AA,11,FALSE)),"")</f>
        <v/>
      </c>
      <c r="D4751" t="str">
        <f t="shared" si="148"/>
        <v/>
      </c>
    </row>
    <row r="4752" spans="1:4" x14ac:dyDescent="0.25">
      <c r="A4752">
        <f t="shared" si="149"/>
        <v>4752</v>
      </c>
      <c r="B4752" t="e">
        <f>IF('Peer Comparison Tool'!$D$11="NR",INDEX('CECL &lt;50B Database'!$A:$A,MATCH(Workings!$A4752,'CECL &lt;50B Database'!$AI:$AI,0)),INDEX('ALLL &lt;50B Database'!$A:$A,MATCH(Workings!$A4752,'ALLL &lt;50B Database'!$AI:$AI,0)))</f>
        <v>#N/A</v>
      </c>
      <c r="C4752" s="3" t="str">
        <f>IFERROR(IFERROR(VLOOKUP($B4752,'CECL &lt;50B Database'!$A:$AA,11,FALSE),VLOOKUP($B4752,'ALLL &lt;50B Database'!$A:$AA,11,FALSE)),"")</f>
        <v/>
      </c>
      <c r="D4752" t="str">
        <f t="shared" si="148"/>
        <v/>
      </c>
    </row>
    <row r="4753" spans="1:4" x14ac:dyDescent="0.25">
      <c r="A4753">
        <f t="shared" si="149"/>
        <v>4753</v>
      </c>
      <c r="B4753" t="e">
        <f>IF('Peer Comparison Tool'!$D$11="NR",INDEX('CECL &lt;50B Database'!$A:$A,MATCH(Workings!$A4753,'CECL &lt;50B Database'!$AI:$AI,0)),INDEX('ALLL &lt;50B Database'!$A:$A,MATCH(Workings!$A4753,'ALLL &lt;50B Database'!$AI:$AI,0)))</f>
        <v>#N/A</v>
      </c>
      <c r="C4753" s="3" t="str">
        <f>IFERROR(IFERROR(VLOOKUP($B4753,'CECL &lt;50B Database'!$A:$AA,11,FALSE),VLOOKUP($B4753,'ALLL &lt;50B Database'!$A:$AA,11,FALSE)),"")</f>
        <v/>
      </c>
      <c r="D4753" t="str">
        <f t="shared" si="148"/>
        <v/>
      </c>
    </row>
    <row r="4754" spans="1:4" x14ac:dyDescent="0.25">
      <c r="A4754">
        <f t="shared" si="149"/>
        <v>4754</v>
      </c>
      <c r="B4754" t="e">
        <f>IF('Peer Comparison Tool'!$D$11="NR",INDEX('CECL &lt;50B Database'!$A:$A,MATCH(Workings!$A4754,'CECL &lt;50B Database'!$AI:$AI,0)),INDEX('ALLL &lt;50B Database'!$A:$A,MATCH(Workings!$A4754,'ALLL &lt;50B Database'!$AI:$AI,0)))</f>
        <v>#N/A</v>
      </c>
      <c r="C4754" s="3" t="str">
        <f>IFERROR(IFERROR(VLOOKUP($B4754,'CECL &lt;50B Database'!$A:$AA,11,FALSE),VLOOKUP($B4754,'ALLL &lt;50B Database'!$A:$AA,11,FALSE)),"")</f>
        <v/>
      </c>
      <c r="D4754" t="str">
        <f t="shared" si="148"/>
        <v/>
      </c>
    </row>
    <row r="4755" spans="1:4" x14ac:dyDescent="0.25">
      <c r="A4755">
        <f t="shared" si="149"/>
        <v>4755</v>
      </c>
      <c r="B4755" t="e">
        <f>IF('Peer Comparison Tool'!$D$11="NR",INDEX('CECL &lt;50B Database'!$A:$A,MATCH(Workings!$A4755,'CECL &lt;50B Database'!$AI:$AI,0)),INDEX('ALLL &lt;50B Database'!$A:$A,MATCH(Workings!$A4755,'ALLL &lt;50B Database'!$AI:$AI,0)))</f>
        <v>#N/A</v>
      </c>
      <c r="C4755" s="3" t="str">
        <f>IFERROR(IFERROR(VLOOKUP($B4755,'CECL &lt;50B Database'!$A:$AA,11,FALSE),VLOOKUP($B4755,'ALLL &lt;50B Database'!$A:$AA,11,FALSE)),"")</f>
        <v/>
      </c>
      <c r="D4755" t="str">
        <f t="shared" si="148"/>
        <v/>
      </c>
    </row>
    <row r="4756" spans="1:4" x14ac:dyDescent="0.25">
      <c r="A4756">
        <f t="shared" si="149"/>
        <v>4756</v>
      </c>
      <c r="B4756" t="e">
        <f>IF('Peer Comparison Tool'!$D$11="NR",INDEX('CECL &lt;50B Database'!$A:$A,MATCH(Workings!$A4756,'CECL &lt;50B Database'!$AI:$AI,0)),INDEX('ALLL &lt;50B Database'!$A:$A,MATCH(Workings!$A4756,'ALLL &lt;50B Database'!$AI:$AI,0)))</f>
        <v>#N/A</v>
      </c>
      <c r="C4756" s="3" t="str">
        <f>IFERROR(IFERROR(VLOOKUP($B4756,'CECL &lt;50B Database'!$A:$AA,11,FALSE),VLOOKUP($B4756,'ALLL &lt;50B Database'!$A:$AA,11,FALSE)),"")</f>
        <v/>
      </c>
      <c r="D4756" t="str">
        <f t="shared" si="148"/>
        <v/>
      </c>
    </row>
    <row r="4757" spans="1:4" x14ac:dyDescent="0.25">
      <c r="A4757">
        <f t="shared" si="149"/>
        <v>4757</v>
      </c>
      <c r="B4757" t="e">
        <f>IF('Peer Comparison Tool'!$D$11="NR",INDEX('CECL &lt;50B Database'!$A:$A,MATCH(Workings!$A4757,'CECL &lt;50B Database'!$AI:$AI,0)),INDEX('ALLL &lt;50B Database'!$A:$A,MATCH(Workings!$A4757,'ALLL &lt;50B Database'!$AI:$AI,0)))</f>
        <v>#N/A</v>
      </c>
      <c r="C4757" s="3" t="str">
        <f>IFERROR(IFERROR(VLOOKUP($B4757,'CECL &lt;50B Database'!$A:$AA,11,FALSE),VLOOKUP($B4757,'ALLL &lt;50B Database'!$A:$AA,11,FALSE)),"")</f>
        <v/>
      </c>
      <c r="D4757" t="str">
        <f t="shared" si="148"/>
        <v/>
      </c>
    </row>
    <row r="4758" spans="1:4" x14ac:dyDescent="0.25">
      <c r="A4758">
        <f t="shared" si="149"/>
        <v>4758</v>
      </c>
      <c r="B4758" t="e">
        <f>IF('Peer Comparison Tool'!$D$11="NR",INDEX('CECL &lt;50B Database'!$A:$A,MATCH(Workings!$A4758,'CECL &lt;50B Database'!$AI:$AI,0)),INDEX('ALLL &lt;50B Database'!$A:$A,MATCH(Workings!$A4758,'ALLL &lt;50B Database'!$AI:$AI,0)))</f>
        <v>#N/A</v>
      </c>
      <c r="C4758" s="3" t="str">
        <f>IFERROR(IFERROR(VLOOKUP($B4758,'CECL &lt;50B Database'!$A:$AA,11,FALSE),VLOOKUP($B4758,'ALLL &lt;50B Database'!$A:$AA,11,FALSE)),"")</f>
        <v/>
      </c>
      <c r="D4758" t="str">
        <f t="shared" si="148"/>
        <v/>
      </c>
    </row>
    <row r="4759" spans="1:4" x14ac:dyDescent="0.25">
      <c r="A4759">
        <f t="shared" si="149"/>
        <v>4759</v>
      </c>
      <c r="B4759" t="e">
        <f>IF('Peer Comparison Tool'!$D$11="NR",INDEX('CECL &lt;50B Database'!$A:$A,MATCH(Workings!$A4759,'CECL &lt;50B Database'!$AI:$AI,0)),INDEX('ALLL &lt;50B Database'!$A:$A,MATCH(Workings!$A4759,'ALLL &lt;50B Database'!$AI:$AI,0)))</f>
        <v>#N/A</v>
      </c>
      <c r="C4759" s="3" t="str">
        <f>IFERROR(IFERROR(VLOOKUP($B4759,'CECL &lt;50B Database'!$A:$AA,11,FALSE),VLOOKUP($B4759,'ALLL &lt;50B Database'!$A:$AA,11,FALSE)),"")</f>
        <v/>
      </c>
      <c r="D4759" t="str">
        <f t="shared" si="148"/>
        <v/>
      </c>
    </row>
    <row r="4760" spans="1:4" x14ac:dyDescent="0.25">
      <c r="A4760">
        <f t="shared" si="149"/>
        <v>4760</v>
      </c>
      <c r="B4760" t="e">
        <f>IF('Peer Comparison Tool'!$D$11="NR",INDEX('CECL &lt;50B Database'!$A:$A,MATCH(Workings!$A4760,'CECL &lt;50B Database'!$AI:$AI,0)),INDEX('ALLL &lt;50B Database'!$A:$A,MATCH(Workings!$A4760,'ALLL &lt;50B Database'!$AI:$AI,0)))</f>
        <v>#N/A</v>
      </c>
      <c r="C4760" s="3" t="str">
        <f>IFERROR(IFERROR(VLOOKUP($B4760,'CECL &lt;50B Database'!$A:$AA,11,FALSE),VLOOKUP($B4760,'ALLL &lt;50B Database'!$A:$AA,11,FALSE)),"")</f>
        <v/>
      </c>
      <c r="D4760" t="str">
        <f t="shared" si="148"/>
        <v/>
      </c>
    </row>
    <row r="4761" spans="1:4" x14ac:dyDescent="0.25">
      <c r="A4761">
        <f t="shared" si="149"/>
        <v>4761</v>
      </c>
      <c r="B4761" t="e">
        <f>IF('Peer Comparison Tool'!$D$11="NR",INDEX('CECL &lt;50B Database'!$A:$A,MATCH(Workings!$A4761,'CECL &lt;50B Database'!$AI:$AI,0)),INDEX('ALLL &lt;50B Database'!$A:$A,MATCH(Workings!$A4761,'ALLL &lt;50B Database'!$AI:$AI,0)))</f>
        <v>#N/A</v>
      </c>
      <c r="C4761" s="3" t="str">
        <f>IFERROR(IFERROR(VLOOKUP($B4761,'CECL &lt;50B Database'!$A:$AA,11,FALSE),VLOOKUP($B4761,'ALLL &lt;50B Database'!$A:$AA,11,FALSE)),"")</f>
        <v/>
      </c>
      <c r="D4761" t="str">
        <f t="shared" si="148"/>
        <v/>
      </c>
    </row>
    <row r="4762" spans="1:4" x14ac:dyDescent="0.25">
      <c r="A4762">
        <f t="shared" si="149"/>
        <v>4762</v>
      </c>
      <c r="B4762" t="e">
        <f>IF('Peer Comparison Tool'!$D$11="NR",INDEX('CECL &lt;50B Database'!$A:$A,MATCH(Workings!$A4762,'CECL &lt;50B Database'!$AI:$AI,0)),INDEX('ALLL &lt;50B Database'!$A:$A,MATCH(Workings!$A4762,'ALLL &lt;50B Database'!$AI:$AI,0)))</f>
        <v>#N/A</v>
      </c>
      <c r="C4762" s="3" t="str">
        <f>IFERROR(IFERROR(VLOOKUP($B4762,'CECL &lt;50B Database'!$A:$AA,11,FALSE),VLOOKUP($B4762,'ALLL &lt;50B Database'!$A:$AA,11,FALSE)),"")</f>
        <v/>
      </c>
      <c r="D4762" t="str">
        <f t="shared" si="148"/>
        <v/>
      </c>
    </row>
    <row r="4763" spans="1:4" x14ac:dyDescent="0.25">
      <c r="A4763">
        <f t="shared" si="149"/>
        <v>4763</v>
      </c>
      <c r="B4763" t="e">
        <f>IF('Peer Comparison Tool'!$D$11="NR",INDEX('CECL &lt;50B Database'!$A:$A,MATCH(Workings!$A4763,'CECL &lt;50B Database'!$AI:$AI,0)),INDEX('ALLL &lt;50B Database'!$A:$A,MATCH(Workings!$A4763,'ALLL &lt;50B Database'!$AI:$AI,0)))</f>
        <v>#N/A</v>
      </c>
      <c r="C4763" s="3" t="str">
        <f>IFERROR(IFERROR(VLOOKUP($B4763,'CECL &lt;50B Database'!$A:$AA,11,FALSE),VLOOKUP($B4763,'ALLL &lt;50B Database'!$A:$AA,11,FALSE)),"")</f>
        <v/>
      </c>
      <c r="D4763" t="str">
        <f t="shared" si="148"/>
        <v/>
      </c>
    </row>
    <row r="4764" spans="1:4" x14ac:dyDescent="0.25">
      <c r="A4764">
        <f t="shared" si="149"/>
        <v>4764</v>
      </c>
      <c r="B4764" t="e">
        <f>IF('Peer Comparison Tool'!$D$11="NR",INDEX('CECL &lt;50B Database'!$A:$A,MATCH(Workings!$A4764,'CECL &lt;50B Database'!$AI:$AI,0)),INDEX('ALLL &lt;50B Database'!$A:$A,MATCH(Workings!$A4764,'ALLL &lt;50B Database'!$AI:$AI,0)))</f>
        <v>#N/A</v>
      </c>
      <c r="C4764" s="3" t="str">
        <f>IFERROR(IFERROR(VLOOKUP($B4764,'CECL &lt;50B Database'!$A:$AA,11,FALSE),VLOOKUP($B4764,'ALLL &lt;50B Database'!$A:$AA,11,FALSE)),"")</f>
        <v/>
      </c>
      <c r="D4764" t="str">
        <f t="shared" si="148"/>
        <v/>
      </c>
    </row>
    <row r="4765" spans="1:4" x14ac:dyDescent="0.25">
      <c r="A4765">
        <f t="shared" si="149"/>
        <v>4765</v>
      </c>
      <c r="B4765" t="e">
        <f>IF('Peer Comparison Tool'!$D$11="NR",INDEX('CECL &lt;50B Database'!$A:$A,MATCH(Workings!$A4765,'CECL &lt;50B Database'!$AI:$AI,0)),INDEX('ALLL &lt;50B Database'!$A:$A,MATCH(Workings!$A4765,'ALLL &lt;50B Database'!$AI:$AI,0)))</f>
        <v>#N/A</v>
      </c>
      <c r="C4765" s="3" t="str">
        <f>IFERROR(IFERROR(VLOOKUP($B4765,'CECL &lt;50B Database'!$A:$AA,11,FALSE),VLOOKUP($B4765,'ALLL &lt;50B Database'!$A:$AA,11,FALSE)),"")</f>
        <v/>
      </c>
      <c r="D4765" t="str">
        <f t="shared" si="148"/>
        <v/>
      </c>
    </row>
    <row r="4766" spans="1:4" x14ac:dyDescent="0.25">
      <c r="A4766">
        <f t="shared" si="149"/>
        <v>4766</v>
      </c>
      <c r="B4766" t="e">
        <f>IF('Peer Comparison Tool'!$D$11="NR",INDEX('CECL &lt;50B Database'!$A:$A,MATCH(Workings!$A4766,'CECL &lt;50B Database'!$AI:$AI,0)),INDEX('ALLL &lt;50B Database'!$A:$A,MATCH(Workings!$A4766,'ALLL &lt;50B Database'!$AI:$AI,0)))</f>
        <v>#N/A</v>
      </c>
      <c r="C4766" s="3" t="str">
        <f>IFERROR(IFERROR(VLOOKUP($B4766,'CECL &lt;50B Database'!$A:$AA,11,FALSE),VLOOKUP($B4766,'ALLL &lt;50B Database'!$A:$AA,11,FALSE)),"")</f>
        <v/>
      </c>
      <c r="D4766" t="str">
        <f t="shared" si="148"/>
        <v/>
      </c>
    </row>
    <row r="4767" spans="1:4" x14ac:dyDescent="0.25">
      <c r="A4767">
        <f t="shared" si="149"/>
        <v>4767</v>
      </c>
      <c r="B4767" t="e">
        <f>IF('Peer Comparison Tool'!$D$11="NR",INDEX('CECL &lt;50B Database'!$A:$A,MATCH(Workings!$A4767,'CECL &lt;50B Database'!$AI:$AI,0)),INDEX('ALLL &lt;50B Database'!$A:$A,MATCH(Workings!$A4767,'ALLL &lt;50B Database'!$AI:$AI,0)))</f>
        <v>#N/A</v>
      </c>
      <c r="C4767" s="3" t="str">
        <f>IFERROR(IFERROR(VLOOKUP($B4767,'CECL &lt;50B Database'!$A:$AA,11,FALSE),VLOOKUP($B4767,'ALLL &lt;50B Database'!$A:$AA,11,FALSE)),"")</f>
        <v/>
      </c>
      <c r="D4767" t="str">
        <f t="shared" si="148"/>
        <v/>
      </c>
    </row>
    <row r="4768" spans="1:4" x14ac:dyDescent="0.25">
      <c r="A4768">
        <f t="shared" si="149"/>
        <v>4768</v>
      </c>
      <c r="B4768" t="e">
        <f>IF('Peer Comparison Tool'!$D$11="NR",INDEX('CECL &lt;50B Database'!$A:$A,MATCH(Workings!$A4768,'CECL &lt;50B Database'!$AI:$AI,0)),INDEX('ALLL &lt;50B Database'!$A:$A,MATCH(Workings!$A4768,'ALLL &lt;50B Database'!$AI:$AI,0)))</f>
        <v>#N/A</v>
      </c>
      <c r="C4768" s="3" t="str">
        <f>IFERROR(IFERROR(VLOOKUP($B4768,'CECL &lt;50B Database'!$A:$AA,11,FALSE),VLOOKUP($B4768,'ALLL &lt;50B Database'!$A:$AA,11,FALSE)),"")</f>
        <v/>
      </c>
      <c r="D4768" t="str">
        <f t="shared" si="148"/>
        <v/>
      </c>
    </row>
    <row r="4769" spans="1:4" x14ac:dyDescent="0.25">
      <c r="A4769">
        <f t="shared" si="149"/>
        <v>4769</v>
      </c>
      <c r="B4769" t="e">
        <f>IF('Peer Comparison Tool'!$D$11="NR",INDEX('CECL &lt;50B Database'!$A:$A,MATCH(Workings!$A4769,'CECL &lt;50B Database'!$AI:$AI,0)),INDEX('ALLL &lt;50B Database'!$A:$A,MATCH(Workings!$A4769,'ALLL &lt;50B Database'!$AI:$AI,0)))</f>
        <v>#N/A</v>
      </c>
      <c r="C4769" s="3" t="str">
        <f>IFERROR(IFERROR(VLOOKUP($B4769,'CECL &lt;50B Database'!$A:$AA,11,FALSE),VLOOKUP($B4769,'ALLL &lt;50B Database'!$A:$AA,11,FALSE)),"")</f>
        <v/>
      </c>
      <c r="D4769" t="str">
        <f t="shared" si="148"/>
        <v/>
      </c>
    </row>
    <row r="4770" spans="1:4" x14ac:dyDescent="0.25">
      <c r="A4770">
        <f t="shared" si="149"/>
        <v>4770</v>
      </c>
      <c r="B4770" t="e">
        <f>IF('Peer Comparison Tool'!$D$11="NR",INDEX('CECL &lt;50B Database'!$A:$A,MATCH(Workings!$A4770,'CECL &lt;50B Database'!$AI:$AI,0)),INDEX('ALLL &lt;50B Database'!$A:$A,MATCH(Workings!$A4770,'ALLL &lt;50B Database'!$AI:$AI,0)))</f>
        <v>#N/A</v>
      </c>
      <c r="C4770" s="3" t="str">
        <f>IFERROR(IFERROR(VLOOKUP($B4770,'CECL &lt;50B Database'!$A:$AA,11,FALSE),VLOOKUP($B4770,'ALLL &lt;50B Database'!$A:$AA,11,FALSE)),"")</f>
        <v/>
      </c>
      <c r="D4770" t="str">
        <f t="shared" si="148"/>
        <v/>
      </c>
    </row>
    <row r="4771" spans="1:4" x14ac:dyDescent="0.25">
      <c r="A4771">
        <f t="shared" si="149"/>
        <v>4771</v>
      </c>
      <c r="B4771" t="e">
        <f>IF('Peer Comparison Tool'!$D$11="NR",INDEX('CECL &lt;50B Database'!$A:$A,MATCH(Workings!$A4771,'CECL &lt;50B Database'!$AI:$AI,0)),INDEX('ALLL &lt;50B Database'!$A:$A,MATCH(Workings!$A4771,'ALLL &lt;50B Database'!$AI:$AI,0)))</f>
        <v>#N/A</v>
      </c>
      <c r="C4771" s="3" t="str">
        <f>IFERROR(IFERROR(VLOOKUP($B4771,'CECL &lt;50B Database'!$A:$AA,11,FALSE),VLOOKUP($B4771,'ALLL &lt;50B Database'!$A:$AA,11,FALSE)),"")</f>
        <v/>
      </c>
      <c r="D4771" t="str">
        <f t="shared" si="148"/>
        <v/>
      </c>
    </row>
    <row r="4772" spans="1:4" x14ac:dyDescent="0.25">
      <c r="A4772">
        <f t="shared" si="149"/>
        <v>4772</v>
      </c>
      <c r="B4772" t="e">
        <f>IF('Peer Comparison Tool'!$D$11="NR",INDEX('CECL &lt;50B Database'!$A:$A,MATCH(Workings!$A4772,'CECL &lt;50B Database'!$AI:$AI,0)),INDEX('ALLL &lt;50B Database'!$A:$A,MATCH(Workings!$A4772,'ALLL &lt;50B Database'!$AI:$AI,0)))</f>
        <v>#N/A</v>
      </c>
      <c r="C4772" s="3" t="str">
        <f>IFERROR(IFERROR(VLOOKUP($B4772,'CECL &lt;50B Database'!$A:$AA,11,FALSE),VLOOKUP($B4772,'ALLL &lt;50B Database'!$A:$AA,11,FALSE)),"")</f>
        <v/>
      </c>
      <c r="D4772" t="str">
        <f t="shared" si="148"/>
        <v/>
      </c>
    </row>
    <row r="4773" spans="1:4" x14ac:dyDescent="0.25">
      <c r="A4773">
        <f t="shared" si="149"/>
        <v>4773</v>
      </c>
      <c r="B4773" t="e">
        <f>IF('Peer Comparison Tool'!$D$11="NR",INDEX('CECL &lt;50B Database'!$A:$A,MATCH(Workings!$A4773,'CECL &lt;50B Database'!$AI:$AI,0)),INDEX('ALLL &lt;50B Database'!$A:$A,MATCH(Workings!$A4773,'ALLL &lt;50B Database'!$AI:$AI,0)))</f>
        <v>#N/A</v>
      </c>
      <c r="C4773" s="3" t="str">
        <f>IFERROR(IFERROR(VLOOKUP($B4773,'CECL &lt;50B Database'!$A:$AA,11,FALSE),VLOOKUP($B4773,'ALLL &lt;50B Database'!$A:$AA,11,FALSE)),"")</f>
        <v/>
      </c>
      <c r="D4773" t="str">
        <f t="shared" si="148"/>
        <v/>
      </c>
    </row>
    <row r="4774" spans="1:4" x14ac:dyDescent="0.25">
      <c r="A4774">
        <f t="shared" si="149"/>
        <v>4774</v>
      </c>
      <c r="B4774" t="e">
        <f>IF('Peer Comparison Tool'!$D$11="NR",INDEX('CECL &lt;50B Database'!$A:$A,MATCH(Workings!$A4774,'CECL &lt;50B Database'!$AI:$AI,0)),INDEX('ALLL &lt;50B Database'!$A:$A,MATCH(Workings!$A4774,'ALLL &lt;50B Database'!$AI:$AI,0)))</f>
        <v>#N/A</v>
      </c>
      <c r="C4774" s="3" t="str">
        <f>IFERROR(IFERROR(VLOOKUP($B4774,'CECL &lt;50B Database'!$A:$AA,11,FALSE),VLOOKUP($B4774,'ALLL &lt;50B Database'!$A:$AA,11,FALSE)),"")</f>
        <v/>
      </c>
      <c r="D4774" t="str">
        <f t="shared" si="148"/>
        <v/>
      </c>
    </row>
    <row r="4775" spans="1:4" x14ac:dyDescent="0.25">
      <c r="A4775">
        <f t="shared" si="149"/>
        <v>4775</v>
      </c>
      <c r="B4775" t="e">
        <f>IF('Peer Comparison Tool'!$D$11="NR",INDEX('CECL &lt;50B Database'!$A:$A,MATCH(Workings!$A4775,'CECL &lt;50B Database'!$AI:$AI,0)),INDEX('ALLL &lt;50B Database'!$A:$A,MATCH(Workings!$A4775,'ALLL &lt;50B Database'!$AI:$AI,0)))</f>
        <v>#N/A</v>
      </c>
      <c r="C4775" s="3" t="str">
        <f>IFERROR(IFERROR(VLOOKUP($B4775,'CECL &lt;50B Database'!$A:$AA,11,FALSE),VLOOKUP($B4775,'ALLL &lt;50B Database'!$A:$AA,11,FALSE)),"")</f>
        <v/>
      </c>
      <c r="D4775" t="str">
        <f t="shared" si="148"/>
        <v/>
      </c>
    </row>
    <row r="4776" spans="1:4" x14ac:dyDescent="0.25">
      <c r="A4776">
        <f t="shared" si="149"/>
        <v>4776</v>
      </c>
      <c r="B4776" t="e">
        <f>IF('Peer Comparison Tool'!$D$11="NR",INDEX('CECL &lt;50B Database'!$A:$A,MATCH(Workings!$A4776,'CECL &lt;50B Database'!$AI:$AI,0)),INDEX('ALLL &lt;50B Database'!$A:$A,MATCH(Workings!$A4776,'ALLL &lt;50B Database'!$AI:$AI,0)))</f>
        <v>#N/A</v>
      </c>
      <c r="C4776" s="3" t="str">
        <f>IFERROR(IFERROR(VLOOKUP($B4776,'CECL &lt;50B Database'!$A:$AA,11,FALSE),VLOOKUP($B4776,'ALLL &lt;50B Database'!$A:$AA,11,FALSE)),"")</f>
        <v/>
      </c>
      <c r="D4776" t="str">
        <f t="shared" si="148"/>
        <v/>
      </c>
    </row>
    <row r="4777" spans="1:4" x14ac:dyDescent="0.25">
      <c r="A4777">
        <f t="shared" si="149"/>
        <v>4777</v>
      </c>
      <c r="B4777" t="e">
        <f>IF('Peer Comparison Tool'!$D$11="NR",INDEX('CECL &lt;50B Database'!$A:$A,MATCH(Workings!$A4777,'CECL &lt;50B Database'!$AI:$AI,0)),INDEX('ALLL &lt;50B Database'!$A:$A,MATCH(Workings!$A4777,'ALLL &lt;50B Database'!$AI:$AI,0)))</f>
        <v>#N/A</v>
      </c>
      <c r="C4777" s="3" t="str">
        <f>IFERROR(IFERROR(VLOOKUP($B4777,'CECL &lt;50B Database'!$A:$AA,11,FALSE),VLOOKUP($B4777,'ALLL &lt;50B Database'!$A:$AA,11,FALSE)),"")</f>
        <v/>
      </c>
      <c r="D4777" t="str">
        <f t="shared" si="148"/>
        <v/>
      </c>
    </row>
    <row r="4778" spans="1:4" x14ac:dyDescent="0.25">
      <c r="A4778">
        <f t="shared" si="149"/>
        <v>4778</v>
      </c>
      <c r="B4778" t="e">
        <f>IF('Peer Comparison Tool'!$D$11="NR",INDEX('CECL &lt;50B Database'!$A:$A,MATCH(Workings!$A4778,'CECL &lt;50B Database'!$AI:$AI,0)),INDEX('ALLL &lt;50B Database'!$A:$A,MATCH(Workings!$A4778,'ALLL &lt;50B Database'!$AI:$AI,0)))</f>
        <v>#N/A</v>
      </c>
      <c r="C4778" s="3" t="str">
        <f>IFERROR(IFERROR(VLOOKUP($B4778,'CECL &lt;50B Database'!$A:$AA,11,FALSE),VLOOKUP($B4778,'ALLL &lt;50B Database'!$A:$AA,11,FALSE)),"")</f>
        <v/>
      </c>
      <c r="D4778" t="str">
        <f t="shared" si="148"/>
        <v/>
      </c>
    </row>
    <row r="4779" spans="1:4" x14ac:dyDescent="0.25">
      <c r="A4779">
        <f t="shared" si="149"/>
        <v>4779</v>
      </c>
      <c r="B4779" t="e">
        <f>IF('Peer Comparison Tool'!$D$11="NR",INDEX('CECL &lt;50B Database'!$A:$A,MATCH(Workings!$A4779,'CECL &lt;50B Database'!$AI:$AI,0)),INDEX('ALLL &lt;50B Database'!$A:$A,MATCH(Workings!$A4779,'ALLL &lt;50B Database'!$AI:$AI,0)))</f>
        <v>#N/A</v>
      </c>
      <c r="C4779" s="3" t="str">
        <f>IFERROR(IFERROR(VLOOKUP($B4779,'CECL &lt;50B Database'!$A:$AA,11,FALSE),VLOOKUP($B4779,'ALLL &lt;50B Database'!$A:$AA,11,FALSE)),"")</f>
        <v/>
      </c>
      <c r="D4779" t="str">
        <f t="shared" si="148"/>
        <v/>
      </c>
    </row>
    <row r="4780" spans="1:4" x14ac:dyDescent="0.25">
      <c r="A4780">
        <f t="shared" si="149"/>
        <v>4780</v>
      </c>
      <c r="B4780" t="e">
        <f>IF('Peer Comparison Tool'!$D$11="NR",INDEX('CECL &lt;50B Database'!$A:$A,MATCH(Workings!$A4780,'CECL &lt;50B Database'!$AI:$AI,0)),INDEX('ALLL &lt;50B Database'!$A:$A,MATCH(Workings!$A4780,'ALLL &lt;50B Database'!$AI:$AI,0)))</f>
        <v>#N/A</v>
      </c>
      <c r="C4780" s="3" t="str">
        <f>IFERROR(IFERROR(VLOOKUP($B4780,'CECL &lt;50B Database'!$A:$AA,11,FALSE),VLOOKUP($B4780,'ALLL &lt;50B Database'!$A:$AA,11,FALSE)),"")</f>
        <v/>
      </c>
      <c r="D4780" t="str">
        <f t="shared" si="148"/>
        <v/>
      </c>
    </row>
    <row r="4781" spans="1:4" x14ac:dyDescent="0.25">
      <c r="A4781">
        <f t="shared" si="149"/>
        <v>4781</v>
      </c>
      <c r="B4781" t="e">
        <f>IF('Peer Comparison Tool'!$D$11="NR",INDEX('CECL &lt;50B Database'!$A:$A,MATCH(Workings!$A4781,'CECL &lt;50B Database'!$AI:$AI,0)),INDEX('ALLL &lt;50B Database'!$A:$A,MATCH(Workings!$A4781,'ALLL &lt;50B Database'!$AI:$AI,0)))</f>
        <v>#N/A</v>
      </c>
      <c r="C4781" s="3" t="str">
        <f>IFERROR(IFERROR(VLOOKUP($B4781,'CECL &lt;50B Database'!$A:$AA,11,FALSE),VLOOKUP($B4781,'ALLL &lt;50B Database'!$A:$AA,11,FALSE)),"")</f>
        <v/>
      </c>
      <c r="D4781" t="str">
        <f t="shared" si="148"/>
        <v/>
      </c>
    </row>
    <row r="4782" spans="1:4" x14ac:dyDescent="0.25">
      <c r="A4782">
        <f t="shared" si="149"/>
        <v>4782</v>
      </c>
      <c r="B4782" t="e">
        <f>IF('Peer Comparison Tool'!$D$11="NR",INDEX('CECL &lt;50B Database'!$A:$A,MATCH(Workings!$A4782,'CECL &lt;50B Database'!$AI:$AI,0)),INDEX('ALLL &lt;50B Database'!$A:$A,MATCH(Workings!$A4782,'ALLL &lt;50B Database'!$AI:$AI,0)))</f>
        <v>#N/A</v>
      </c>
      <c r="C4782" s="3" t="str">
        <f>IFERROR(IFERROR(VLOOKUP($B4782,'CECL &lt;50B Database'!$A:$AA,11,FALSE),VLOOKUP($B4782,'ALLL &lt;50B Database'!$A:$AA,11,FALSE)),"")</f>
        <v/>
      </c>
      <c r="D4782" t="str">
        <f t="shared" si="148"/>
        <v/>
      </c>
    </row>
    <row r="4783" spans="1:4" x14ac:dyDescent="0.25">
      <c r="A4783">
        <f t="shared" si="149"/>
        <v>4783</v>
      </c>
      <c r="B4783" t="e">
        <f>IF('Peer Comparison Tool'!$D$11="NR",INDEX('CECL &lt;50B Database'!$A:$A,MATCH(Workings!$A4783,'CECL &lt;50B Database'!$AI:$AI,0)),INDEX('ALLL &lt;50B Database'!$A:$A,MATCH(Workings!$A4783,'ALLL &lt;50B Database'!$AI:$AI,0)))</f>
        <v>#N/A</v>
      </c>
      <c r="C4783" s="3" t="str">
        <f>IFERROR(IFERROR(VLOOKUP($B4783,'CECL &lt;50B Database'!$A:$AA,11,FALSE),VLOOKUP($B4783,'ALLL &lt;50B Database'!$A:$AA,11,FALSE)),"")</f>
        <v/>
      </c>
      <c r="D4783" t="str">
        <f t="shared" si="148"/>
        <v/>
      </c>
    </row>
    <row r="4784" spans="1:4" x14ac:dyDescent="0.25">
      <c r="A4784">
        <f t="shared" si="149"/>
        <v>4784</v>
      </c>
      <c r="B4784" t="e">
        <f>IF('Peer Comparison Tool'!$D$11="NR",INDEX('CECL &lt;50B Database'!$A:$A,MATCH(Workings!$A4784,'CECL &lt;50B Database'!$AI:$AI,0)),INDEX('ALLL &lt;50B Database'!$A:$A,MATCH(Workings!$A4784,'ALLL &lt;50B Database'!$AI:$AI,0)))</f>
        <v>#N/A</v>
      </c>
      <c r="C4784" s="3" t="str">
        <f>IFERROR(IFERROR(VLOOKUP($B4784,'CECL &lt;50B Database'!$A:$AA,11,FALSE),VLOOKUP($B4784,'ALLL &lt;50B Database'!$A:$AA,11,FALSE)),"")</f>
        <v/>
      </c>
      <c r="D4784" t="str">
        <f t="shared" si="148"/>
        <v/>
      </c>
    </row>
    <row r="4785" spans="1:4" x14ac:dyDescent="0.25">
      <c r="A4785">
        <f t="shared" si="149"/>
        <v>4785</v>
      </c>
      <c r="B4785" t="e">
        <f>IF('Peer Comparison Tool'!$D$11="NR",INDEX('CECL &lt;50B Database'!$A:$A,MATCH(Workings!$A4785,'CECL &lt;50B Database'!$AI:$AI,0)),INDEX('ALLL &lt;50B Database'!$A:$A,MATCH(Workings!$A4785,'ALLL &lt;50B Database'!$AI:$AI,0)))</f>
        <v>#N/A</v>
      </c>
      <c r="C4785" s="3" t="str">
        <f>IFERROR(IFERROR(VLOOKUP($B4785,'CECL &lt;50B Database'!$A:$AA,11,FALSE),VLOOKUP($B4785,'ALLL &lt;50B Database'!$A:$AA,11,FALSE)),"")</f>
        <v/>
      </c>
      <c r="D4785" t="str">
        <f t="shared" si="148"/>
        <v/>
      </c>
    </row>
    <row r="4786" spans="1:4" x14ac:dyDescent="0.25">
      <c r="A4786">
        <f t="shared" si="149"/>
        <v>4786</v>
      </c>
      <c r="B4786" t="e">
        <f>IF('Peer Comparison Tool'!$D$11="NR",INDEX('CECL &lt;50B Database'!$A:$A,MATCH(Workings!$A4786,'CECL &lt;50B Database'!$AI:$AI,0)),INDEX('ALLL &lt;50B Database'!$A:$A,MATCH(Workings!$A4786,'ALLL &lt;50B Database'!$AI:$AI,0)))</f>
        <v>#N/A</v>
      </c>
      <c r="C4786" s="3" t="str">
        <f>IFERROR(IFERROR(VLOOKUP($B4786,'CECL &lt;50B Database'!$A:$AA,11,FALSE),VLOOKUP($B4786,'ALLL &lt;50B Database'!$A:$AA,11,FALSE)),"")</f>
        <v/>
      </c>
      <c r="D4786" t="str">
        <f t="shared" si="148"/>
        <v/>
      </c>
    </row>
    <row r="4787" spans="1:4" x14ac:dyDescent="0.25">
      <c r="A4787">
        <f t="shared" si="149"/>
        <v>4787</v>
      </c>
      <c r="B4787" t="e">
        <f>IF('Peer Comparison Tool'!$D$11="NR",INDEX('CECL &lt;50B Database'!$A:$A,MATCH(Workings!$A4787,'CECL &lt;50B Database'!$AI:$AI,0)),INDEX('ALLL &lt;50B Database'!$A:$A,MATCH(Workings!$A4787,'ALLL &lt;50B Database'!$AI:$AI,0)))</f>
        <v>#N/A</v>
      </c>
      <c r="C4787" s="3" t="str">
        <f>IFERROR(IFERROR(VLOOKUP($B4787,'CECL &lt;50B Database'!$A:$AA,11,FALSE),VLOOKUP($B4787,'ALLL &lt;50B Database'!$A:$AA,11,FALSE)),"")</f>
        <v/>
      </c>
      <c r="D4787" t="str">
        <f t="shared" si="148"/>
        <v/>
      </c>
    </row>
    <row r="4788" spans="1:4" x14ac:dyDescent="0.25">
      <c r="A4788">
        <f t="shared" si="149"/>
        <v>4788</v>
      </c>
      <c r="B4788" t="e">
        <f>IF('Peer Comparison Tool'!$D$11="NR",INDEX('CECL &lt;50B Database'!$A:$A,MATCH(Workings!$A4788,'CECL &lt;50B Database'!$AI:$AI,0)),INDEX('ALLL &lt;50B Database'!$A:$A,MATCH(Workings!$A4788,'ALLL &lt;50B Database'!$AI:$AI,0)))</f>
        <v>#N/A</v>
      </c>
      <c r="C4788" s="3" t="str">
        <f>IFERROR(IFERROR(VLOOKUP($B4788,'CECL &lt;50B Database'!$A:$AA,11,FALSE),VLOOKUP($B4788,'ALLL &lt;50B Database'!$A:$AA,11,FALSE)),"")</f>
        <v/>
      </c>
      <c r="D4788" t="str">
        <f t="shared" si="148"/>
        <v/>
      </c>
    </row>
    <row r="4789" spans="1:4" x14ac:dyDescent="0.25">
      <c r="A4789">
        <f t="shared" si="149"/>
        <v>4789</v>
      </c>
      <c r="B4789" t="e">
        <f>IF('Peer Comparison Tool'!$D$11="NR",INDEX('CECL &lt;50B Database'!$A:$A,MATCH(Workings!$A4789,'CECL &lt;50B Database'!$AI:$AI,0)),INDEX('ALLL &lt;50B Database'!$A:$A,MATCH(Workings!$A4789,'ALLL &lt;50B Database'!$AI:$AI,0)))</f>
        <v>#N/A</v>
      </c>
      <c r="C4789" s="3" t="str">
        <f>IFERROR(IFERROR(VLOOKUP($B4789,'CECL &lt;50B Database'!$A:$AA,11,FALSE),VLOOKUP($B4789,'ALLL &lt;50B Database'!$A:$AA,11,FALSE)),"")</f>
        <v/>
      </c>
      <c r="D4789" t="str">
        <f t="shared" si="148"/>
        <v/>
      </c>
    </row>
    <row r="4790" spans="1:4" x14ac:dyDescent="0.25">
      <c r="A4790">
        <f t="shared" si="149"/>
        <v>4790</v>
      </c>
      <c r="B4790" t="e">
        <f>IF('Peer Comparison Tool'!$D$11="NR",INDEX('CECL &lt;50B Database'!$A:$A,MATCH(Workings!$A4790,'CECL &lt;50B Database'!$AI:$AI,0)),INDEX('ALLL &lt;50B Database'!$A:$A,MATCH(Workings!$A4790,'ALLL &lt;50B Database'!$AI:$AI,0)))</f>
        <v>#N/A</v>
      </c>
      <c r="C4790" s="3" t="str">
        <f>IFERROR(IFERROR(VLOOKUP($B4790,'CECL &lt;50B Database'!$A:$AA,11,FALSE),VLOOKUP($B4790,'ALLL &lt;50B Database'!$A:$AA,11,FALSE)),"")</f>
        <v/>
      </c>
      <c r="D4790" t="str">
        <f t="shared" si="148"/>
        <v/>
      </c>
    </row>
    <row r="4791" spans="1:4" x14ac:dyDescent="0.25">
      <c r="A4791">
        <f t="shared" si="149"/>
        <v>4791</v>
      </c>
      <c r="B4791" t="e">
        <f>IF('Peer Comparison Tool'!$D$11="NR",INDEX('CECL &lt;50B Database'!$A:$A,MATCH(Workings!$A4791,'CECL &lt;50B Database'!$AI:$AI,0)),INDEX('ALLL &lt;50B Database'!$A:$A,MATCH(Workings!$A4791,'ALLL &lt;50B Database'!$AI:$AI,0)))</f>
        <v>#N/A</v>
      </c>
      <c r="C4791" s="3" t="str">
        <f>IFERROR(IFERROR(VLOOKUP($B4791,'CECL &lt;50B Database'!$A:$AA,11,FALSE),VLOOKUP($B4791,'ALLL &lt;50B Database'!$A:$AA,11,FALSE)),"")</f>
        <v/>
      </c>
      <c r="D4791" t="str">
        <f t="shared" si="148"/>
        <v/>
      </c>
    </row>
    <row r="4792" spans="1:4" x14ac:dyDescent="0.25">
      <c r="A4792">
        <f t="shared" si="149"/>
        <v>4792</v>
      </c>
      <c r="B4792" t="e">
        <f>IF('Peer Comparison Tool'!$D$11="NR",INDEX('CECL &lt;50B Database'!$A:$A,MATCH(Workings!$A4792,'CECL &lt;50B Database'!$AI:$AI,0)),INDEX('ALLL &lt;50B Database'!$A:$A,MATCH(Workings!$A4792,'ALLL &lt;50B Database'!$AI:$AI,0)))</f>
        <v>#N/A</v>
      </c>
      <c r="C4792" s="3" t="str">
        <f>IFERROR(IFERROR(VLOOKUP($B4792,'CECL &lt;50B Database'!$A:$AA,11,FALSE),VLOOKUP($B4792,'ALLL &lt;50B Database'!$A:$AA,11,FALSE)),"")</f>
        <v/>
      </c>
      <c r="D4792" t="str">
        <f t="shared" si="148"/>
        <v/>
      </c>
    </row>
    <row r="4793" spans="1:4" x14ac:dyDescent="0.25">
      <c r="A4793">
        <f t="shared" si="149"/>
        <v>4793</v>
      </c>
      <c r="B4793" t="e">
        <f>IF('Peer Comparison Tool'!$D$11="NR",INDEX('CECL &lt;50B Database'!$A:$A,MATCH(Workings!$A4793,'CECL &lt;50B Database'!$AI:$AI,0)),INDEX('ALLL &lt;50B Database'!$A:$A,MATCH(Workings!$A4793,'ALLL &lt;50B Database'!$AI:$AI,0)))</f>
        <v>#N/A</v>
      </c>
      <c r="C4793" s="3" t="str">
        <f>IFERROR(IFERROR(VLOOKUP($B4793,'CECL &lt;50B Database'!$A:$AA,11,FALSE),VLOOKUP($B4793,'ALLL &lt;50B Database'!$A:$AA,11,FALSE)),"")</f>
        <v/>
      </c>
      <c r="D4793" t="str">
        <f t="shared" si="148"/>
        <v/>
      </c>
    </row>
    <row r="4794" spans="1:4" x14ac:dyDescent="0.25">
      <c r="A4794">
        <f t="shared" si="149"/>
        <v>4794</v>
      </c>
      <c r="B4794" t="e">
        <f>IF('Peer Comparison Tool'!$D$11="NR",INDEX('CECL &lt;50B Database'!$A:$A,MATCH(Workings!$A4794,'CECL &lt;50B Database'!$AI:$AI,0)),INDEX('ALLL &lt;50B Database'!$A:$A,MATCH(Workings!$A4794,'ALLL &lt;50B Database'!$AI:$AI,0)))</f>
        <v>#N/A</v>
      </c>
      <c r="C4794" s="3" t="str">
        <f>IFERROR(IFERROR(VLOOKUP($B4794,'CECL &lt;50B Database'!$A:$AA,11,FALSE),VLOOKUP($B4794,'ALLL &lt;50B Database'!$A:$AA,11,FALSE)),"")</f>
        <v/>
      </c>
      <c r="D4794" t="str">
        <f t="shared" si="148"/>
        <v/>
      </c>
    </row>
    <row r="4795" spans="1:4" x14ac:dyDescent="0.25">
      <c r="A4795">
        <f t="shared" si="149"/>
        <v>4795</v>
      </c>
      <c r="B4795" t="e">
        <f>IF('Peer Comparison Tool'!$D$11="NR",INDEX('CECL &lt;50B Database'!$A:$A,MATCH(Workings!$A4795,'CECL &lt;50B Database'!$AI:$AI,0)),INDEX('ALLL &lt;50B Database'!$A:$A,MATCH(Workings!$A4795,'ALLL &lt;50B Database'!$AI:$AI,0)))</f>
        <v>#N/A</v>
      </c>
      <c r="C4795" s="3" t="str">
        <f>IFERROR(IFERROR(VLOOKUP($B4795,'CECL &lt;50B Database'!$A:$AA,11,FALSE),VLOOKUP($B4795,'ALLL &lt;50B Database'!$A:$AA,11,FALSE)),"")</f>
        <v/>
      </c>
      <c r="D4795" t="str">
        <f t="shared" si="148"/>
        <v/>
      </c>
    </row>
    <row r="4796" spans="1:4" x14ac:dyDescent="0.25">
      <c r="A4796">
        <f t="shared" si="149"/>
        <v>4796</v>
      </c>
      <c r="B4796" t="e">
        <f>IF('Peer Comparison Tool'!$D$11="NR",INDEX('CECL &lt;50B Database'!$A:$A,MATCH(Workings!$A4796,'CECL &lt;50B Database'!$AI:$AI,0)),INDEX('ALLL &lt;50B Database'!$A:$A,MATCH(Workings!$A4796,'ALLL &lt;50B Database'!$AI:$AI,0)))</f>
        <v>#N/A</v>
      </c>
      <c r="C4796" s="3" t="str">
        <f>IFERROR(IFERROR(VLOOKUP($B4796,'CECL &lt;50B Database'!$A:$AA,11,FALSE),VLOOKUP($B4796,'ALLL &lt;50B Database'!$A:$AA,11,FALSE)),"")</f>
        <v/>
      </c>
      <c r="D4796" t="str">
        <f t="shared" si="148"/>
        <v/>
      </c>
    </row>
    <row r="4797" spans="1:4" x14ac:dyDescent="0.25">
      <c r="A4797">
        <f t="shared" si="149"/>
        <v>4797</v>
      </c>
      <c r="B4797" t="e">
        <f>IF('Peer Comparison Tool'!$D$11="NR",INDEX('CECL &lt;50B Database'!$A:$A,MATCH(Workings!$A4797,'CECL &lt;50B Database'!$AI:$AI,0)),INDEX('ALLL &lt;50B Database'!$A:$A,MATCH(Workings!$A4797,'ALLL &lt;50B Database'!$AI:$AI,0)))</f>
        <v>#N/A</v>
      </c>
      <c r="C4797" s="3" t="str">
        <f>IFERROR(IFERROR(VLOOKUP($B4797,'CECL &lt;50B Database'!$A:$AA,11,FALSE),VLOOKUP($B4797,'ALLL &lt;50B Database'!$A:$AA,11,FALSE)),"")</f>
        <v/>
      </c>
      <c r="D4797" t="str">
        <f t="shared" si="148"/>
        <v/>
      </c>
    </row>
    <row r="4798" spans="1:4" x14ac:dyDescent="0.25">
      <c r="A4798">
        <f t="shared" si="149"/>
        <v>4798</v>
      </c>
      <c r="B4798" t="e">
        <f>IF('Peer Comparison Tool'!$D$11="NR",INDEX('CECL &lt;50B Database'!$A:$A,MATCH(Workings!$A4798,'CECL &lt;50B Database'!$AI:$AI,0)),INDEX('ALLL &lt;50B Database'!$A:$A,MATCH(Workings!$A4798,'ALLL &lt;50B Database'!$AI:$AI,0)))</f>
        <v>#N/A</v>
      </c>
      <c r="C4798" s="3" t="str">
        <f>IFERROR(IFERROR(VLOOKUP($B4798,'CECL &lt;50B Database'!$A:$AA,11,FALSE),VLOOKUP($B4798,'ALLL &lt;50B Database'!$A:$AA,11,FALSE)),"")</f>
        <v/>
      </c>
      <c r="D4798" t="str">
        <f t="shared" si="148"/>
        <v/>
      </c>
    </row>
    <row r="4799" spans="1:4" x14ac:dyDescent="0.25">
      <c r="A4799">
        <f t="shared" si="149"/>
        <v>4799</v>
      </c>
      <c r="B4799" t="e">
        <f>IF('Peer Comparison Tool'!$D$11="NR",INDEX('CECL &lt;50B Database'!$A:$A,MATCH(Workings!$A4799,'CECL &lt;50B Database'!$AI:$AI,0)),INDEX('ALLL &lt;50B Database'!$A:$A,MATCH(Workings!$A4799,'ALLL &lt;50B Database'!$AI:$AI,0)))</f>
        <v>#N/A</v>
      </c>
      <c r="C4799" s="3" t="str">
        <f>IFERROR(IFERROR(VLOOKUP($B4799,'CECL &lt;50B Database'!$A:$AA,11,FALSE),VLOOKUP($B4799,'ALLL &lt;50B Database'!$A:$AA,11,FALSE)),"")</f>
        <v/>
      </c>
      <c r="D4799" t="str">
        <f t="shared" si="148"/>
        <v/>
      </c>
    </row>
    <row r="4800" spans="1:4" x14ac:dyDescent="0.25">
      <c r="A4800">
        <f t="shared" si="149"/>
        <v>4800</v>
      </c>
      <c r="B4800" t="e">
        <f>IF('Peer Comparison Tool'!$D$11="NR",INDEX('CECL &lt;50B Database'!$A:$A,MATCH(Workings!$A4800,'CECL &lt;50B Database'!$AI:$AI,0)),INDEX('ALLL &lt;50B Database'!$A:$A,MATCH(Workings!$A4800,'ALLL &lt;50B Database'!$AI:$AI,0)))</f>
        <v>#N/A</v>
      </c>
      <c r="C4800" s="3" t="str">
        <f>IFERROR(IFERROR(VLOOKUP($B4800,'CECL &lt;50B Database'!$A:$AA,11,FALSE),VLOOKUP($B4800,'ALLL &lt;50B Database'!$A:$AA,11,FALSE)),"")</f>
        <v/>
      </c>
      <c r="D4800" t="str">
        <f t="shared" si="148"/>
        <v/>
      </c>
    </row>
    <row r="4801" spans="1:4" x14ac:dyDescent="0.25">
      <c r="A4801">
        <f t="shared" si="149"/>
        <v>4801</v>
      </c>
      <c r="B4801" t="e">
        <f>IF('Peer Comparison Tool'!$D$11="NR",INDEX('CECL &lt;50B Database'!$A:$A,MATCH(Workings!$A4801,'CECL &lt;50B Database'!$AI:$AI,0)),INDEX('ALLL &lt;50B Database'!$A:$A,MATCH(Workings!$A4801,'ALLL &lt;50B Database'!$AI:$AI,0)))</f>
        <v>#N/A</v>
      </c>
      <c r="C4801" s="3" t="str">
        <f>IFERROR(IFERROR(VLOOKUP($B4801,'CECL &lt;50B Database'!$A:$AA,11,FALSE),VLOOKUP($B4801,'ALLL &lt;50B Database'!$A:$AA,11,FALSE)),"")</f>
        <v/>
      </c>
      <c r="D4801" t="str">
        <f t="shared" si="148"/>
        <v/>
      </c>
    </row>
    <row r="4802" spans="1:4" x14ac:dyDescent="0.25">
      <c r="A4802">
        <f t="shared" si="149"/>
        <v>4802</v>
      </c>
      <c r="B4802" t="e">
        <f>IF('Peer Comparison Tool'!$D$11="NR",INDEX('CECL &lt;50B Database'!$A:$A,MATCH(Workings!$A4802,'CECL &lt;50B Database'!$AI:$AI,0)),INDEX('ALLL &lt;50B Database'!$A:$A,MATCH(Workings!$A4802,'ALLL &lt;50B Database'!$AI:$AI,0)))</f>
        <v>#N/A</v>
      </c>
      <c r="C4802" s="3" t="str">
        <f>IFERROR(IFERROR(VLOOKUP($B4802,'CECL &lt;50B Database'!$A:$AA,11,FALSE),VLOOKUP($B4802,'ALLL &lt;50B Database'!$A:$AA,11,FALSE)),"")</f>
        <v/>
      </c>
      <c r="D4802" t="str">
        <f t="shared" ref="D4802:D4865" si="150">IFERROR(RANK($C4802,$C$1:$C$5000,0),"")</f>
        <v/>
      </c>
    </row>
    <row r="4803" spans="1:4" x14ac:dyDescent="0.25">
      <c r="A4803">
        <f t="shared" si="149"/>
        <v>4803</v>
      </c>
      <c r="B4803" t="e">
        <f>IF('Peer Comparison Tool'!$D$11="NR",INDEX('CECL &lt;50B Database'!$A:$A,MATCH(Workings!$A4803,'CECL &lt;50B Database'!$AI:$AI,0)),INDEX('ALLL &lt;50B Database'!$A:$A,MATCH(Workings!$A4803,'ALLL &lt;50B Database'!$AI:$AI,0)))</f>
        <v>#N/A</v>
      </c>
      <c r="C4803" s="3" t="str">
        <f>IFERROR(IFERROR(VLOOKUP($B4803,'CECL &lt;50B Database'!$A:$AA,11,FALSE),VLOOKUP($B4803,'ALLL &lt;50B Database'!$A:$AA,11,FALSE)),"")</f>
        <v/>
      </c>
      <c r="D4803" t="str">
        <f t="shared" si="150"/>
        <v/>
      </c>
    </row>
    <row r="4804" spans="1:4" x14ac:dyDescent="0.25">
      <c r="A4804">
        <f t="shared" ref="A4804:A4867" si="151">A4803+1</f>
        <v>4804</v>
      </c>
      <c r="B4804" t="e">
        <f>IF('Peer Comparison Tool'!$D$11="NR",INDEX('CECL &lt;50B Database'!$A:$A,MATCH(Workings!$A4804,'CECL &lt;50B Database'!$AI:$AI,0)),INDEX('ALLL &lt;50B Database'!$A:$A,MATCH(Workings!$A4804,'ALLL &lt;50B Database'!$AI:$AI,0)))</f>
        <v>#N/A</v>
      </c>
      <c r="C4804" s="3" t="str">
        <f>IFERROR(IFERROR(VLOOKUP($B4804,'CECL &lt;50B Database'!$A:$AA,11,FALSE),VLOOKUP($B4804,'ALLL &lt;50B Database'!$A:$AA,11,FALSE)),"")</f>
        <v/>
      </c>
      <c r="D4804" t="str">
        <f t="shared" si="150"/>
        <v/>
      </c>
    </row>
    <row r="4805" spans="1:4" x14ac:dyDescent="0.25">
      <c r="A4805">
        <f t="shared" si="151"/>
        <v>4805</v>
      </c>
      <c r="B4805" t="e">
        <f>IF('Peer Comparison Tool'!$D$11="NR",INDEX('CECL &lt;50B Database'!$A:$A,MATCH(Workings!$A4805,'CECL &lt;50B Database'!$AI:$AI,0)),INDEX('ALLL &lt;50B Database'!$A:$A,MATCH(Workings!$A4805,'ALLL &lt;50B Database'!$AI:$AI,0)))</f>
        <v>#N/A</v>
      </c>
      <c r="C4805" s="3" t="str">
        <f>IFERROR(IFERROR(VLOOKUP($B4805,'CECL &lt;50B Database'!$A:$AA,11,FALSE),VLOOKUP($B4805,'ALLL &lt;50B Database'!$A:$AA,11,FALSE)),"")</f>
        <v/>
      </c>
      <c r="D4805" t="str">
        <f t="shared" si="150"/>
        <v/>
      </c>
    </row>
    <row r="4806" spans="1:4" x14ac:dyDescent="0.25">
      <c r="A4806">
        <f t="shared" si="151"/>
        <v>4806</v>
      </c>
      <c r="B4806" t="e">
        <f>IF('Peer Comparison Tool'!$D$11="NR",INDEX('CECL &lt;50B Database'!$A:$A,MATCH(Workings!$A4806,'CECL &lt;50B Database'!$AI:$AI,0)),INDEX('ALLL &lt;50B Database'!$A:$A,MATCH(Workings!$A4806,'ALLL &lt;50B Database'!$AI:$AI,0)))</f>
        <v>#N/A</v>
      </c>
      <c r="C4806" s="3" t="str">
        <f>IFERROR(IFERROR(VLOOKUP($B4806,'CECL &lt;50B Database'!$A:$AA,11,FALSE),VLOOKUP($B4806,'ALLL &lt;50B Database'!$A:$AA,11,FALSE)),"")</f>
        <v/>
      </c>
      <c r="D4806" t="str">
        <f t="shared" si="150"/>
        <v/>
      </c>
    </row>
    <row r="4807" spans="1:4" x14ac:dyDescent="0.25">
      <c r="A4807">
        <f t="shared" si="151"/>
        <v>4807</v>
      </c>
      <c r="B4807" t="e">
        <f>IF('Peer Comparison Tool'!$D$11="NR",INDEX('CECL &lt;50B Database'!$A:$A,MATCH(Workings!$A4807,'CECL &lt;50B Database'!$AI:$AI,0)),INDEX('ALLL &lt;50B Database'!$A:$A,MATCH(Workings!$A4807,'ALLL &lt;50B Database'!$AI:$AI,0)))</f>
        <v>#N/A</v>
      </c>
      <c r="C4807" s="3" t="str">
        <f>IFERROR(IFERROR(VLOOKUP($B4807,'CECL &lt;50B Database'!$A:$AA,11,FALSE),VLOOKUP($B4807,'ALLL &lt;50B Database'!$A:$AA,11,FALSE)),"")</f>
        <v/>
      </c>
      <c r="D4807" t="str">
        <f t="shared" si="150"/>
        <v/>
      </c>
    </row>
    <row r="4808" spans="1:4" x14ac:dyDescent="0.25">
      <c r="A4808">
        <f t="shared" si="151"/>
        <v>4808</v>
      </c>
      <c r="B4808" t="e">
        <f>IF('Peer Comparison Tool'!$D$11="NR",INDEX('CECL &lt;50B Database'!$A:$A,MATCH(Workings!$A4808,'CECL &lt;50B Database'!$AI:$AI,0)),INDEX('ALLL &lt;50B Database'!$A:$A,MATCH(Workings!$A4808,'ALLL &lt;50B Database'!$AI:$AI,0)))</f>
        <v>#N/A</v>
      </c>
      <c r="C4808" s="3" t="str">
        <f>IFERROR(IFERROR(VLOOKUP($B4808,'CECL &lt;50B Database'!$A:$AA,11,FALSE),VLOOKUP($B4808,'ALLL &lt;50B Database'!$A:$AA,11,FALSE)),"")</f>
        <v/>
      </c>
      <c r="D4808" t="str">
        <f t="shared" si="150"/>
        <v/>
      </c>
    </row>
    <row r="4809" spans="1:4" x14ac:dyDescent="0.25">
      <c r="A4809">
        <f t="shared" si="151"/>
        <v>4809</v>
      </c>
      <c r="B4809" t="e">
        <f>IF('Peer Comparison Tool'!$D$11="NR",INDEX('CECL &lt;50B Database'!$A:$A,MATCH(Workings!$A4809,'CECL &lt;50B Database'!$AI:$AI,0)),INDEX('ALLL &lt;50B Database'!$A:$A,MATCH(Workings!$A4809,'ALLL &lt;50B Database'!$AI:$AI,0)))</f>
        <v>#N/A</v>
      </c>
      <c r="C4809" s="3" t="str">
        <f>IFERROR(IFERROR(VLOOKUP($B4809,'CECL &lt;50B Database'!$A:$AA,11,FALSE),VLOOKUP($B4809,'ALLL &lt;50B Database'!$A:$AA,11,FALSE)),"")</f>
        <v/>
      </c>
      <c r="D4809" t="str">
        <f t="shared" si="150"/>
        <v/>
      </c>
    </row>
    <row r="4810" spans="1:4" x14ac:dyDescent="0.25">
      <c r="A4810">
        <f t="shared" si="151"/>
        <v>4810</v>
      </c>
      <c r="B4810" t="e">
        <f>IF('Peer Comparison Tool'!$D$11="NR",INDEX('CECL &lt;50B Database'!$A:$A,MATCH(Workings!$A4810,'CECL &lt;50B Database'!$AI:$AI,0)),INDEX('ALLL &lt;50B Database'!$A:$A,MATCH(Workings!$A4810,'ALLL &lt;50B Database'!$AI:$AI,0)))</f>
        <v>#N/A</v>
      </c>
      <c r="C4810" s="3" t="str">
        <f>IFERROR(IFERROR(VLOOKUP($B4810,'CECL &lt;50B Database'!$A:$AA,11,FALSE),VLOOKUP($B4810,'ALLL &lt;50B Database'!$A:$AA,11,FALSE)),"")</f>
        <v/>
      </c>
      <c r="D4810" t="str">
        <f t="shared" si="150"/>
        <v/>
      </c>
    </row>
    <row r="4811" spans="1:4" x14ac:dyDescent="0.25">
      <c r="A4811">
        <f t="shared" si="151"/>
        <v>4811</v>
      </c>
      <c r="B4811" t="e">
        <f>IF('Peer Comparison Tool'!$D$11="NR",INDEX('CECL &lt;50B Database'!$A:$A,MATCH(Workings!$A4811,'CECL &lt;50B Database'!$AI:$AI,0)),INDEX('ALLL &lt;50B Database'!$A:$A,MATCH(Workings!$A4811,'ALLL &lt;50B Database'!$AI:$AI,0)))</f>
        <v>#N/A</v>
      </c>
      <c r="C4811" s="3" t="str">
        <f>IFERROR(IFERROR(VLOOKUP($B4811,'CECL &lt;50B Database'!$A:$AA,11,FALSE),VLOOKUP($B4811,'ALLL &lt;50B Database'!$A:$AA,11,FALSE)),"")</f>
        <v/>
      </c>
      <c r="D4811" t="str">
        <f t="shared" si="150"/>
        <v/>
      </c>
    </row>
    <row r="4812" spans="1:4" x14ac:dyDescent="0.25">
      <c r="A4812">
        <f t="shared" si="151"/>
        <v>4812</v>
      </c>
      <c r="B4812" t="e">
        <f>IF('Peer Comparison Tool'!$D$11="NR",INDEX('CECL &lt;50B Database'!$A:$A,MATCH(Workings!$A4812,'CECL &lt;50B Database'!$AI:$AI,0)),INDEX('ALLL &lt;50B Database'!$A:$A,MATCH(Workings!$A4812,'ALLL &lt;50B Database'!$AI:$AI,0)))</f>
        <v>#N/A</v>
      </c>
      <c r="C4812" s="3" t="str">
        <f>IFERROR(IFERROR(VLOOKUP($B4812,'CECL &lt;50B Database'!$A:$AA,11,FALSE),VLOOKUP($B4812,'ALLL &lt;50B Database'!$A:$AA,11,FALSE)),"")</f>
        <v/>
      </c>
      <c r="D4812" t="str">
        <f t="shared" si="150"/>
        <v/>
      </c>
    </row>
    <row r="4813" spans="1:4" x14ac:dyDescent="0.25">
      <c r="A4813">
        <f t="shared" si="151"/>
        <v>4813</v>
      </c>
      <c r="B4813" t="e">
        <f>IF('Peer Comparison Tool'!$D$11="NR",INDEX('CECL &lt;50B Database'!$A:$A,MATCH(Workings!$A4813,'CECL &lt;50B Database'!$AI:$AI,0)),INDEX('ALLL &lt;50B Database'!$A:$A,MATCH(Workings!$A4813,'ALLL &lt;50B Database'!$AI:$AI,0)))</f>
        <v>#N/A</v>
      </c>
      <c r="C4813" s="3" t="str">
        <f>IFERROR(IFERROR(VLOOKUP($B4813,'CECL &lt;50B Database'!$A:$AA,11,FALSE),VLOOKUP($B4813,'ALLL &lt;50B Database'!$A:$AA,11,FALSE)),"")</f>
        <v/>
      </c>
      <c r="D4813" t="str">
        <f t="shared" si="150"/>
        <v/>
      </c>
    </row>
    <row r="4814" spans="1:4" x14ac:dyDescent="0.25">
      <c r="A4814">
        <f t="shared" si="151"/>
        <v>4814</v>
      </c>
      <c r="B4814" t="e">
        <f>IF('Peer Comparison Tool'!$D$11="NR",INDEX('CECL &lt;50B Database'!$A:$A,MATCH(Workings!$A4814,'CECL &lt;50B Database'!$AI:$AI,0)),INDEX('ALLL &lt;50B Database'!$A:$A,MATCH(Workings!$A4814,'ALLL &lt;50B Database'!$AI:$AI,0)))</f>
        <v>#N/A</v>
      </c>
      <c r="C4814" s="3" t="str">
        <f>IFERROR(IFERROR(VLOOKUP($B4814,'CECL &lt;50B Database'!$A:$AA,11,FALSE),VLOOKUP($B4814,'ALLL &lt;50B Database'!$A:$AA,11,FALSE)),"")</f>
        <v/>
      </c>
      <c r="D4814" t="str">
        <f t="shared" si="150"/>
        <v/>
      </c>
    </row>
    <row r="4815" spans="1:4" x14ac:dyDescent="0.25">
      <c r="A4815">
        <f t="shared" si="151"/>
        <v>4815</v>
      </c>
      <c r="B4815" t="e">
        <f>IF('Peer Comparison Tool'!$D$11="NR",INDEX('CECL &lt;50B Database'!$A:$A,MATCH(Workings!$A4815,'CECL &lt;50B Database'!$AI:$AI,0)),INDEX('ALLL &lt;50B Database'!$A:$A,MATCH(Workings!$A4815,'ALLL &lt;50B Database'!$AI:$AI,0)))</f>
        <v>#N/A</v>
      </c>
      <c r="C4815" s="3" t="str">
        <f>IFERROR(IFERROR(VLOOKUP($B4815,'CECL &lt;50B Database'!$A:$AA,11,FALSE),VLOOKUP($B4815,'ALLL &lt;50B Database'!$A:$AA,11,FALSE)),"")</f>
        <v/>
      </c>
      <c r="D4815" t="str">
        <f t="shared" si="150"/>
        <v/>
      </c>
    </row>
    <row r="4816" spans="1:4" x14ac:dyDescent="0.25">
      <c r="A4816">
        <f t="shared" si="151"/>
        <v>4816</v>
      </c>
      <c r="B4816" t="e">
        <f>IF('Peer Comparison Tool'!$D$11="NR",INDEX('CECL &lt;50B Database'!$A:$A,MATCH(Workings!$A4816,'CECL &lt;50B Database'!$AI:$AI,0)),INDEX('ALLL &lt;50B Database'!$A:$A,MATCH(Workings!$A4816,'ALLL &lt;50B Database'!$AI:$AI,0)))</f>
        <v>#N/A</v>
      </c>
      <c r="C4816" s="3" t="str">
        <f>IFERROR(IFERROR(VLOOKUP($B4816,'CECL &lt;50B Database'!$A:$AA,11,FALSE),VLOOKUP($B4816,'ALLL &lt;50B Database'!$A:$AA,11,FALSE)),"")</f>
        <v/>
      </c>
      <c r="D4816" t="str">
        <f t="shared" si="150"/>
        <v/>
      </c>
    </row>
    <row r="4817" spans="1:4" x14ac:dyDescent="0.25">
      <c r="A4817">
        <f t="shared" si="151"/>
        <v>4817</v>
      </c>
      <c r="B4817" t="e">
        <f>IF('Peer Comparison Tool'!$D$11="NR",INDEX('CECL &lt;50B Database'!$A:$A,MATCH(Workings!$A4817,'CECL &lt;50B Database'!$AI:$AI,0)),INDEX('ALLL &lt;50B Database'!$A:$A,MATCH(Workings!$A4817,'ALLL &lt;50B Database'!$AI:$AI,0)))</f>
        <v>#N/A</v>
      </c>
      <c r="C4817" s="3" t="str">
        <f>IFERROR(IFERROR(VLOOKUP($B4817,'CECL &lt;50B Database'!$A:$AA,11,FALSE),VLOOKUP($B4817,'ALLL &lt;50B Database'!$A:$AA,11,FALSE)),"")</f>
        <v/>
      </c>
      <c r="D4817" t="str">
        <f t="shared" si="150"/>
        <v/>
      </c>
    </row>
    <row r="4818" spans="1:4" x14ac:dyDescent="0.25">
      <c r="A4818">
        <f t="shared" si="151"/>
        <v>4818</v>
      </c>
      <c r="B4818" t="e">
        <f>IF('Peer Comparison Tool'!$D$11="NR",INDEX('CECL &lt;50B Database'!$A:$A,MATCH(Workings!$A4818,'CECL &lt;50B Database'!$AI:$AI,0)),INDEX('ALLL &lt;50B Database'!$A:$A,MATCH(Workings!$A4818,'ALLL &lt;50B Database'!$AI:$AI,0)))</f>
        <v>#N/A</v>
      </c>
      <c r="C4818" s="3" t="str">
        <f>IFERROR(IFERROR(VLOOKUP($B4818,'CECL &lt;50B Database'!$A:$AA,11,FALSE),VLOOKUP($B4818,'ALLL &lt;50B Database'!$A:$AA,11,FALSE)),"")</f>
        <v/>
      </c>
      <c r="D4818" t="str">
        <f t="shared" si="150"/>
        <v/>
      </c>
    </row>
    <row r="4819" spans="1:4" x14ac:dyDescent="0.25">
      <c r="A4819">
        <f t="shared" si="151"/>
        <v>4819</v>
      </c>
      <c r="B4819" t="e">
        <f>IF('Peer Comparison Tool'!$D$11="NR",INDEX('CECL &lt;50B Database'!$A:$A,MATCH(Workings!$A4819,'CECL &lt;50B Database'!$AI:$AI,0)),INDEX('ALLL &lt;50B Database'!$A:$A,MATCH(Workings!$A4819,'ALLL &lt;50B Database'!$AI:$AI,0)))</f>
        <v>#N/A</v>
      </c>
      <c r="C4819" s="3" t="str">
        <f>IFERROR(IFERROR(VLOOKUP($B4819,'CECL &lt;50B Database'!$A:$AA,11,FALSE),VLOOKUP($B4819,'ALLL &lt;50B Database'!$A:$AA,11,FALSE)),"")</f>
        <v/>
      </c>
      <c r="D4819" t="str">
        <f t="shared" si="150"/>
        <v/>
      </c>
    </row>
    <row r="4820" spans="1:4" x14ac:dyDescent="0.25">
      <c r="A4820">
        <f t="shared" si="151"/>
        <v>4820</v>
      </c>
      <c r="B4820" t="e">
        <f>IF('Peer Comparison Tool'!$D$11="NR",INDEX('CECL &lt;50B Database'!$A:$A,MATCH(Workings!$A4820,'CECL &lt;50B Database'!$AI:$AI,0)),INDEX('ALLL &lt;50B Database'!$A:$A,MATCH(Workings!$A4820,'ALLL &lt;50B Database'!$AI:$AI,0)))</f>
        <v>#N/A</v>
      </c>
      <c r="C4820" s="3" t="str">
        <f>IFERROR(IFERROR(VLOOKUP($B4820,'CECL &lt;50B Database'!$A:$AA,11,FALSE),VLOOKUP($B4820,'ALLL &lt;50B Database'!$A:$AA,11,FALSE)),"")</f>
        <v/>
      </c>
      <c r="D4820" t="str">
        <f t="shared" si="150"/>
        <v/>
      </c>
    </row>
    <row r="4821" spans="1:4" x14ac:dyDescent="0.25">
      <c r="A4821">
        <f t="shared" si="151"/>
        <v>4821</v>
      </c>
      <c r="B4821" t="e">
        <f>IF('Peer Comparison Tool'!$D$11="NR",INDEX('CECL &lt;50B Database'!$A:$A,MATCH(Workings!$A4821,'CECL &lt;50B Database'!$AI:$AI,0)),INDEX('ALLL &lt;50B Database'!$A:$A,MATCH(Workings!$A4821,'ALLL &lt;50B Database'!$AI:$AI,0)))</f>
        <v>#N/A</v>
      </c>
      <c r="C4821" s="3" t="str">
        <f>IFERROR(IFERROR(VLOOKUP($B4821,'CECL &lt;50B Database'!$A:$AA,11,FALSE),VLOOKUP($B4821,'ALLL &lt;50B Database'!$A:$AA,11,FALSE)),"")</f>
        <v/>
      </c>
      <c r="D4821" t="str">
        <f t="shared" si="150"/>
        <v/>
      </c>
    </row>
    <row r="4822" spans="1:4" x14ac:dyDescent="0.25">
      <c r="A4822">
        <f t="shared" si="151"/>
        <v>4822</v>
      </c>
      <c r="B4822" t="e">
        <f>IF('Peer Comparison Tool'!$D$11="NR",INDEX('CECL &lt;50B Database'!$A:$A,MATCH(Workings!$A4822,'CECL &lt;50B Database'!$AI:$AI,0)),INDEX('ALLL &lt;50B Database'!$A:$A,MATCH(Workings!$A4822,'ALLL &lt;50B Database'!$AI:$AI,0)))</f>
        <v>#N/A</v>
      </c>
      <c r="C4822" s="3" t="str">
        <f>IFERROR(IFERROR(VLOOKUP($B4822,'CECL &lt;50B Database'!$A:$AA,11,FALSE),VLOOKUP($B4822,'ALLL &lt;50B Database'!$A:$AA,11,FALSE)),"")</f>
        <v/>
      </c>
      <c r="D4822" t="str">
        <f t="shared" si="150"/>
        <v/>
      </c>
    </row>
    <row r="4823" spans="1:4" x14ac:dyDescent="0.25">
      <c r="A4823">
        <f t="shared" si="151"/>
        <v>4823</v>
      </c>
      <c r="B4823" t="e">
        <f>IF('Peer Comparison Tool'!$D$11="NR",INDEX('CECL &lt;50B Database'!$A:$A,MATCH(Workings!$A4823,'CECL &lt;50B Database'!$AI:$AI,0)),INDEX('ALLL &lt;50B Database'!$A:$A,MATCH(Workings!$A4823,'ALLL &lt;50B Database'!$AI:$AI,0)))</f>
        <v>#N/A</v>
      </c>
      <c r="C4823" s="3" t="str">
        <f>IFERROR(IFERROR(VLOOKUP($B4823,'CECL &lt;50B Database'!$A:$AA,11,FALSE),VLOOKUP($B4823,'ALLL &lt;50B Database'!$A:$AA,11,FALSE)),"")</f>
        <v/>
      </c>
      <c r="D4823" t="str">
        <f t="shared" si="150"/>
        <v/>
      </c>
    </row>
    <row r="4824" spans="1:4" x14ac:dyDescent="0.25">
      <c r="A4824">
        <f t="shared" si="151"/>
        <v>4824</v>
      </c>
      <c r="B4824" t="e">
        <f>IF('Peer Comparison Tool'!$D$11="NR",INDEX('CECL &lt;50B Database'!$A:$A,MATCH(Workings!$A4824,'CECL &lt;50B Database'!$AI:$AI,0)),INDEX('ALLL &lt;50B Database'!$A:$A,MATCH(Workings!$A4824,'ALLL &lt;50B Database'!$AI:$AI,0)))</f>
        <v>#N/A</v>
      </c>
      <c r="C4824" s="3" t="str">
        <f>IFERROR(IFERROR(VLOOKUP($B4824,'CECL &lt;50B Database'!$A:$AA,11,FALSE),VLOOKUP($B4824,'ALLL &lt;50B Database'!$A:$AA,11,FALSE)),"")</f>
        <v/>
      </c>
      <c r="D4824" t="str">
        <f t="shared" si="150"/>
        <v/>
      </c>
    </row>
    <row r="4825" spans="1:4" x14ac:dyDescent="0.25">
      <c r="A4825">
        <f t="shared" si="151"/>
        <v>4825</v>
      </c>
      <c r="B4825" t="e">
        <f>IF('Peer Comparison Tool'!$D$11="NR",INDEX('CECL &lt;50B Database'!$A:$A,MATCH(Workings!$A4825,'CECL &lt;50B Database'!$AI:$AI,0)),INDEX('ALLL &lt;50B Database'!$A:$A,MATCH(Workings!$A4825,'ALLL &lt;50B Database'!$AI:$AI,0)))</f>
        <v>#N/A</v>
      </c>
      <c r="C4825" s="3" t="str">
        <f>IFERROR(IFERROR(VLOOKUP($B4825,'CECL &lt;50B Database'!$A:$AA,11,FALSE),VLOOKUP($B4825,'ALLL &lt;50B Database'!$A:$AA,11,FALSE)),"")</f>
        <v/>
      </c>
      <c r="D4825" t="str">
        <f t="shared" si="150"/>
        <v/>
      </c>
    </row>
    <row r="4826" spans="1:4" x14ac:dyDescent="0.25">
      <c r="A4826">
        <f t="shared" si="151"/>
        <v>4826</v>
      </c>
      <c r="B4826" t="e">
        <f>IF('Peer Comparison Tool'!$D$11="NR",INDEX('CECL &lt;50B Database'!$A:$A,MATCH(Workings!$A4826,'CECL &lt;50B Database'!$AI:$AI,0)),INDEX('ALLL &lt;50B Database'!$A:$A,MATCH(Workings!$A4826,'ALLL &lt;50B Database'!$AI:$AI,0)))</f>
        <v>#N/A</v>
      </c>
      <c r="C4826" s="3" t="str">
        <f>IFERROR(IFERROR(VLOOKUP($B4826,'CECL &lt;50B Database'!$A:$AA,11,FALSE),VLOOKUP($B4826,'ALLL &lt;50B Database'!$A:$AA,11,FALSE)),"")</f>
        <v/>
      </c>
      <c r="D4826" t="str">
        <f t="shared" si="150"/>
        <v/>
      </c>
    </row>
    <row r="4827" spans="1:4" x14ac:dyDescent="0.25">
      <c r="A4827">
        <f t="shared" si="151"/>
        <v>4827</v>
      </c>
      <c r="B4827" t="e">
        <f>IF('Peer Comparison Tool'!$D$11="NR",INDEX('CECL &lt;50B Database'!$A:$A,MATCH(Workings!$A4827,'CECL &lt;50B Database'!$AI:$AI,0)),INDEX('ALLL &lt;50B Database'!$A:$A,MATCH(Workings!$A4827,'ALLL &lt;50B Database'!$AI:$AI,0)))</f>
        <v>#N/A</v>
      </c>
      <c r="C4827" s="3" t="str">
        <f>IFERROR(IFERROR(VLOOKUP($B4827,'CECL &lt;50B Database'!$A:$AA,11,FALSE),VLOOKUP($B4827,'ALLL &lt;50B Database'!$A:$AA,11,FALSE)),"")</f>
        <v/>
      </c>
      <c r="D4827" t="str">
        <f t="shared" si="150"/>
        <v/>
      </c>
    </row>
    <row r="4828" spans="1:4" x14ac:dyDescent="0.25">
      <c r="A4828">
        <f t="shared" si="151"/>
        <v>4828</v>
      </c>
      <c r="B4828" t="e">
        <f>IF('Peer Comparison Tool'!$D$11="NR",INDEX('CECL &lt;50B Database'!$A:$A,MATCH(Workings!$A4828,'CECL &lt;50B Database'!$AI:$AI,0)),INDEX('ALLL &lt;50B Database'!$A:$A,MATCH(Workings!$A4828,'ALLL &lt;50B Database'!$AI:$AI,0)))</f>
        <v>#N/A</v>
      </c>
      <c r="C4828" s="3" t="str">
        <f>IFERROR(IFERROR(VLOOKUP($B4828,'CECL &lt;50B Database'!$A:$AA,11,FALSE),VLOOKUP($B4828,'ALLL &lt;50B Database'!$A:$AA,11,FALSE)),"")</f>
        <v/>
      </c>
      <c r="D4828" t="str">
        <f t="shared" si="150"/>
        <v/>
      </c>
    </row>
    <row r="4829" spans="1:4" x14ac:dyDescent="0.25">
      <c r="A4829">
        <f t="shared" si="151"/>
        <v>4829</v>
      </c>
      <c r="B4829" t="e">
        <f>IF('Peer Comparison Tool'!$D$11="NR",INDEX('CECL &lt;50B Database'!$A:$A,MATCH(Workings!$A4829,'CECL &lt;50B Database'!$AI:$AI,0)),INDEX('ALLL &lt;50B Database'!$A:$A,MATCH(Workings!$A4829,'ALLL &lt;50B Database'!$AI:$AI,0)))</f>
        <v>#N/A</v>
      </c>
      <c r="C4829" s="3" t="str">
        <f>IFERROR(IFERROR(VLOOKUP($B4829,'CECL &lt;50B Database'!$A:$AA,11,FALSE),VLOOKUP($B4829,'ALLL &lt;50B Database'!$A:$AA,11,FALSE)),"")</f>
        <v/>
      </c>
      <c r="D4829" t="str">
        <f t="shared" si="150"/>
        <v/>
      </c>
    </row>
    <row r="4830" spans="1:4" x14ac:dyDescent="0.25">
      <c r="A4830">
        <f t="shared" si="151"/>
        <v>4830</v>
      </c>
      <c r="B4830" t="e">
        <f>IF('Peer Comparison Tool'!$D$11="NR",INDEX('CECL &lt;50B Database'!$A:$A,MATCH(Workings!$A4830,'CECL &lt;50B Database'!$AI:$AI,0)),INDEX('ALLL &lt;50B Database'!$A:$A,MATCH(Workings!$A4830,'ALLL &lt;50B Database'!$AI:$AI,0)))</f>
        <v>#N/A</v>
      </c>
      <c r="C4830" s="3" t="str">
        <f>IFERROR(IFERROR(VLOOKUP($B4830,'CECL &lt;50B Database'!$A:$AA,11,FALSE),VLOOKUP($B4830,'ALLL &lt;50B Database'!$A:$AA,11,FALSE)),"")</f>
        <v/>
      </c>
      <c r="D4830" t="str">
        <f t="shared" si="150"/>
        <v/>
      </c>
    </row>
    <row r="4831" spans="1:4" x14ac:dyDescent="0.25">
      <c r="A4831">
        <f t="shared" si="151"/>
        <v>4831</v>
      </c>
      <c r="B4831" t="e">
        <f>IF('Peer Comparison Tool'!$D$11="NR",INDEX('CECL &lt;50B Database'!$A:$A,MATCH(Workings!$A4831,'CECL &lt;50B Database'!$AI:$AI,0)),INDEX('ALLL &lt;50B Database'!$A:$A,MATCH(Workings!$A4831,'ALLL &lt;50B Database'!$AI:$AI,0)))</f>
        <v>#N/A</v>
      </c>
      <c r="C4831" s="3" t="str">
        <f>IFERROR(IFERROR(VLOOKUP($B4831,'CECL &lt;50B Database'!$A:$AA,11,FALSE),VLOOKUP($B4831,'ALLL &lt;50B Database'!$A:$AA,11,FALSE)),"")</f>
        <v/>
      </c>
      <c r="D4831" t="str">
        <f t="shared" si="150"/>
        <v/>
      </c>
    </row>
    <row r="4832" spans="1:4" x14ac:dyDescent="0.25">
      <c r="A4832">
        <f t="shared" si="151"/>
        <v>4832</v>
      </c>
      <c r="B4832" t="e">
        <f>IF('Peer Comparison Tool'!$D$11="NR",INDEX('CECL &lt;50B Database'!$A:$A,MATCH(Workings!$A4832,'CECL &lt;50B Database'!$AI:$AI,0)),INDEX('ALLL &lt;50B Database'!$A:$A,MATCH(Workings!$A4832,'ALLL &lt;50B Database'!$AI:$AI,0)))</f>
        <v>#N/A</v>
      </c>
      <c r="C4832" s="3" t="str">
        <f>IFERROR(IFERROR(VLOOKUP($B4832,'CECL &lt;50B Database'!$A:$AA,11,FALSE),VLOOKUP($B4832,'ALLL &lt;50B Database'!$A:$AA,11,FALSE)),"")</f>
        <v/>
      </c>
      <c r="D4832" t="str">
        <f t="shared" si="150"/>
        <v/>
      </c>
    </row>
    <row r="4833" spans="1:4" x14ac:dyDescent="0.25">
      <c r="A4833">
        <f t="shared" si="151"/>
        <v>4833</v>
      </c>
      <c r="B4833" t="e">
        <f>IF('Peer Comparison Tool'!$D$11="NR",INDEX('CECL &lt;50B Database'!$A:$A,MATCH(Workings!$A4833,'CECL &lt;50B Database'!$AI:$AI,0)),INDEX('ALLL &lt;50B Database'!$A:$A,MATCH(Workings!$A4833,'ALLL &lt;50B Database'!$AI:$AI,0)))</f>
        <v>#N/A</v>
      </c>
      <c r="C4833" s="3" t="str">
        <f>IFERROR(IFERROR(VLOOKUP($B4833,'CECL &lt;50B Database'!$A:$AA,11,FALSE),VLOOKUP($B4833,'ALLL &lt;50B Database'!$A:$AA,11,FALSE)),"")</f>
        <v/>
      </c>
      <c r="D4833" t="str">
        <f t="shared" si="150"/>
        <v/>
      </c>
    </row>
    <row r="4834" spans="1:4" x14ac:dyDescent="0.25">
      <c r="A4834">
        <f t="shared" si="151"/>
        <v>4834</v>
      </c>
      <c r="B4834" t="e">
        <f>IF('Peer Comparison Tool'!$D$11="NR",INDEX('CECL &lt;50B Database'!$A:$A,MATCH(Workings!$A4834,'CECL &lt;50B Database'!$AI:$AI,0)),INDEX('ALLL &lt;50B Database'!$A:$A,MATCH(Workings!$A4834,'ALLL &lt;50B Database'!$AI:$AI,0)))</f>
        <v>#N/A</v>
      </c>
      <c r="C4834" s="3" t="str">
        <f>IFERROR(IFERROR(VLOOKUP($B4834,'CECL &lt;50B Database'!$A:$AA,11,FALSE),VLOOKUP($B4834,'ALLL &lt;50B Database'!$A:$AA,11,FALSE)),"")</f>
        <v/>
      </c>
      <c r="D4834" t="str">
        <f t="shared" si="150"/>
        <v/>
      </c>
    </row>
    <row r="4835" spans="1:4" x14ac:dyDescent="0.25">
      <c r="A4835">
        <f t="shared" si="151"/>
        <v>4835</v>
      </c>
      <c r="B4835" t="e">
        <f>IF('Peer Comparison Tool'!$D$11="NR",INDEX('CECL &lt;50B Database'!$A:$A,MATCH(Workings!$A4835,'CECL &lt;50B Database'!$AI:$AI,0)),INDEX('ALLL &lt;50B Database'!$A:$A,MATCH(Workings!$A4835,'ALLL &lt;50B Database'!$AI:$AI,0)))</f>
        <v>#N/A</v>
      </c>
      <c r="C4835" s="3" t="str">
        <f>IFERROR(IFERROR(VLOOKUP($B4835,'CECL &lt;50B Database'!$A:$AA,11,FALSE),VLOOKUP($B4835,'ALLL &lt;50B Database'!$A:$AA,11,FALSE)),"")</f>
        <v/>
      </c>
      <c r="D4835" t="str">
        <f t="shared" si="150"/>
        <v/>
      </c>
    </row>
    <row r="4836" spans="1:4" x14ac:dyDescent="0.25">
      <c r="A4836">
        <f t="shared" si="151"/>
        <v>4836</v>
      </c>
      <c r="B4836" t="e">
        <f>IF('Peer Comparison Tool'!$D$11="NR",INDEX('CECL &lt;50B Database'!$A:$A,MATCH(Workings!$A4836,'CECL &lt;50B Database'!$AI:$AI,0)),INDEX('ALLL &lt;50B Database'!$A:$A,MATCH(Workings!$A4836,'ALLL &lt;50B Database'!$AI:$AI,0)))</f>
        <v>#N/A</v>
      </c>
      <c r="C4836" s="3" t="str">
        <f>IFERROR(IFERROR(VLOOKUP($B4836,'CECL &lt;50B Database'!$A:$AA,11,FALSE),VLOOKUP($B4836,'ALLL &lt;50B Database'!$A:$AA,11,FALSE)),"")</f>
        <v/>
      </c>
      <c r="D4836" t="str">
        <f t="shared" si="150"/>
        <v/>
      </c>
    </row>
    <row r="4837" spans="1:4" x14ac:dyDescent="0.25">
      <c r="A4837">
        <f t="shared" si="151"/>
        <v>4837</v>
      </c>
      <c r="B4837" t="e">
        <f>IF('Peer Comparison Tool'!$D$11="NR",INDEX('CECL &lt;50B Database'!$A:$A,MATCH(Workings!$A4837,'CECL &lt;50B Database'!$AI:$AI,0)),INDEX('ALLL &lt;50B Database'!$A:$A,MATCH(Workings!$A4837,'ALLL &lt;50B Database'!$AI:$AI,0)))</f>
        <v>#N/A</v>
      </c>
      <c r="C4837" s="3" t="str">
        <f>IFERROR(IFERROR(VLOOKUP($B4837,'CECL &lt;50B Database'!$A:$AA,11,FALSE),VLOOKUP($B4837,'ALLL &lt;50B Database'!$A:$AA,11,FALSE)),"")</f>
        <v/>
      </c>
      <c r="D4837" t="str">
        <f t="shared" si="150"/>
        <v/>
      </c>
    </row>
    <row r="4838" spans="1:4" x14ac:dyDescent="0.25">
      <c r="A4838">
        <f t="shared" si="151"/>
        <v>4838</v>
      </c>
      <c r="B4838" t="e">
        <f>IF('Peer Comparison Tool'!$D$11="NR",INDEX('CECL &lt;50B Database'!$A:$A,MATCH(Workings!$A4838,'CECL &lt;50B Database'!$AI:$AI,0)),INDEX('ALLL &lt;50B Database'!$A:$A,MATCH(Workings!$A4838,'ALLL &lt;50B Database'!$AI:$AI,0)))</f>
        <v>#N/A</v>
      </c>
      <c r="C4838" s="3" t="str">
        <f>IFERROR(IFERROR(VLOOKUP($B4838,'CECL &lt;50B Database'!$A:$AA,11,FALSE),VLOOKUP($B4838,'ALLL &lt;50B Database'!$A:$AA,11,FALSE)),"")</f>
        <v/>
      </c>
      <c r="D4838" t="str">
        <f t="shared" si="150"/>
        <v/>
      </c>
    </row>
    <row r="4839" spans="1:4" x14ac:dyDescent="0.25">
      <c r="A4839">
        <f t="shared" si="151"/>
        <v>4839</v>
      </c>
      <c r="B4839" t="e">
        <f>IF('Peer Comparison Tool'!$D$11="NR",INDEX('CECL &lt;50B Database'!$A:$A,MATCH(Workings!$A4839,'CECL &lt;50B Database'!$AI:$AI,0)),INDEX('ALLL &lt;50B Database'!$A:$A,MATCH(Workings!$A4839,'ALLL &lt;50B Database'!$AI:$AI,0)))</f>
        <v>#N/A</v>
      </c>
      <c r="C4839" s="3" t="str">
        <f>IFERROR(IFERROR(VLOOKUP($B4839,'CECL &lt;50B Database'!$A:$AA,11,FALSE),VLOOKUP($B4839,'ALLL &lt;50B Database'!$A:$AA,11,FALSE)),"")</f>
        <v/>
      </c>
      <c r="D4839" t="str">
        <f t="shared" si="150"/>
        <v/>
      </c>
    </row>
    <row r="4840" spans="1:4" x14ac:dyDescent="0.25">
      <c r="A4840">
        <f t="shared" si="151"/>
        <v>4840</v>
      </c>
      <c r="B4840" t="e">
        <f>IF('Peer Comparison Tool'!$D$11="NR",INDEX('CECL &lt;50B Database'!$A:$A,MATCH(Workings!$A4840,'CECL &lt;50B Database'!$AI:$AI,0)),INDEX('ALLL &lt;50B Database'!$A:$A,MATCH(Workings!$A4840,'ALLL &lt;50B Database'!$AI:$AI,0)))</f>
        <v>#N/A</v>
      </c>
      <c r="C4840" s="3" t="str">
        <f>IFERROR(IFERROR(VLOOKUP($B4840,'CECL &lt;50B Database'!$A:$AA,11,FALSE),VLOOKUP($B4840,'ALLL &lt;50B Database'!$A:$AA,11,FALSE)),"")</f>
        <v/>
      </c>
      <c r="D4840" t="str">
        <f t="shared" si="150"/>
        <v/>
      </c>
    </row>
    <row r="4841" spans="1:4" x14ac:dyDescent="0.25">
      <c r="A4841">
        <f t="shared" si="151"/>
        <v>4841</v>
      </c>
      <c r="B4841" t="e">
        <f>IF('Peer Comparison Tool'!$D$11="NR",INDEX('CECL &lt;50B Database'!$A:$A,MATCH(Workings!$A4841,'CECL &lt;50B Database'!$AI:$AI,0)),INDEX('ALLL &lt;50B Database'!$A:$A,MATCH(Workings!$A4841,'ALLL &lt;50B Database'!$AI:$AI,0)))</f>
        <v>#N/A</v>
      </c>
      <c r="C4841" s="3" t="str">
        <f>IFERROR(IFERROR(VLOOKUP($B4841,'CECL &lt;50B Database'!$A:$AA,11,FALSE),VLOOKUP($B4841,'ALLL &lt;50B Database'!$A:$AA,11,FALSE)),"")</f>
        <v/>
      </c>
      <c r="D4841" t="str">
        <f t="shared" si="150"/>
        <v/>
      </c>
    </row>
    <row r="4842" spans="1:4" x14ac:dyDescent="0.25">
      <c r="A4842">
        <f t="shared" si="151"/>
        <v>4842</v>
      </c>
      <c r="B4842" t="e">
        <f>IF('Peer Comparison Tool'!$D$11="NR",INDEX('CECL &lt;50B Database'!$A:$A,MATCH(Workings!$A4842,'CECL &lt;50B Database'!$AI:$AI,0)),INDEX('ALLL &lt;50B Database'!$A:$A,MATCH(Workings!$A4842,'ALLL &lt;50B Database'!$AI:$AI,0)))</f>
        <v>#N/A</v>
      </c>
      <c r="C4842" s="3" t="str">
        <f>IFERROR(IFERROR(VLOOKUP($B4842,'CECL &lt;50B Database'!$A:$AA,11,FALSE),VLOOKUP($B4842,'ALLL &lt;50B Database'!$A:$AA,11,FALSE)),"")</f>
        <v/>
      </c>
      <c r="D4842" t="str">
        <f t="shared" si="150"/>
        <v/>
      </c>
    </row>
    <row r="4843" spans="1:4" x14ac:dyDescent="0.25">
      <c r="A4843">
        <f t="shared" si="151"/>
        <v>4843</v>
      </c>
      <c r="B4843" t="e">
        <f>IF('Peer Comparison Tool'!$D$11="NR",INDEX('CECL &lt;50B Database'!$A:$A,MATCH(Workings!$A4843,'CECL &lt;50B Database'!$AI:$AI,0)),INDEX('ALLL &lt;50B Database'!$A:$A,MATCH(Workings!$A4843,'ALLL &lt;50B Database'!$AI:$AI,0)))</f>
        <v>#N/A</v>
      </c>
      <c r="C4843" s="3" t="str">
        <f>IFERROR(IFERROR(VLOOKUP($B4843,'CECL &lt;50B Database'!$A:$AA,11,FALSE),VLOOKUP($B4843,'ALLL &lt;50B Database'!$A:$AA,11,FALSE)),"")</f>
        <v/>
      </c>
      <c r="D4843" t="str">
        <f t="shared" si="150"/>
        <v/>
      </c>
    </row>
    <row r="4844" spans="1:4" x14ac:dyDescent="0.25">
      <c r="A4844">
        <f t="shared" si="151"/>
        <v>4844</v>
      </c>
      <c r="B4844" t="e">
        <f>IF('Peer Comparison Tool'!$D$11="NR",INDEX('CECL &lt;50B Database'!$A:$A,MATCH(Workings!$A4844,'CECL &lt;50B Database'!$AI:$AI,0)),INDEX('ALLL &lt;50B Database'!$A:$A,MATCH(Workings!$A4844,'ALLL &lt;50B Database'!$AI:$AI,0)))</f>
        <v>#N/A</v>
      </c>
      <c r="C4844" s="3" t="str">
        <f>IFERROR(IFERROR(VLOOKUP($B4844,'CECL &lt;50B Database'!$A:$AA,11,FALSE),VLOOKUP($B4844,'ALLL &lt;50B Database'!$A:$AA,11,FALSE)),"")</f>
        <v/>
      </c>
      <c r="D4844" t="str">
        <f t="shared" si="150"/>
        <v/>
      </c>
    </row>
    <row r="4845" spans="1:4" x14ac:dyDescent="0.25">
      <c r="A4845">
        <f t="shared" si="151"/>
        <v>4845</v>
      </c>
      <c r="B4845" t="e">
        <f>IF('Peer Comparison Tool'!$D$11="NR",INDEX('CECL &lt;50B Database'!$A:$A,MATCH(Workings!$A4845,'CECL &lt;50B Database'!$AI:$AI,0)),INDEX('ALLL &lt;50B Database'!$A:$A,MATCH(Workings!$A4845,'ALLL &lt;50B Database'!$AI:$AI,0)))</f>
        <v>#N/A</v>
      </c>
      <c r="C4845" s="3" t="str">
        <f>IFERROR(IFERROR(VLOOKUP($B4845,'CECL &lt;50B Database'!$A:$AA,11,FALSE),VLOOKUP($B4845,'ALLL &lt;50B Database'!$A:$AA,11,FALSE)),"")</f>
        <v/>
      </c>
      <c r="D4845" t="str">
        <f t="shared" si="150"/>
        <v/>
      </c>
    </row>
    <row r="4846" spans="1:4" x14ac:dyDescent="0.25">
      <c r="A4846">
        <f t="shared" si="151"/>
        <v>4846</v>
      </c>
      <c r="B4846" t="e">
        <f>IF('Peer Comparison Tool'!$D$11="NR",INDEX('CECL &lt;50B Database'!$A:$A,MATCH(Workings!$A4846,'CECL &lt;50B Database'!$AI:$AI,0)),INDEX('ALLL &lt;50B Database'!$A:$A,MATCH(Workings!$A4846,'ALLL &lt;50B Database'!$AI:$AI,0)))</f>
        <v>#N/A</v>
      </c>
      <c r="C4846" s="3" t="str">
        <f>IFERROR(IFERROR(VLOOKUP($B4846,'CECL &lt;50B Database'!$A:$AA,11,FALSE),VLOOKUP($B4846,'ALLL &lt;50B Database'!$A:$AA,11,FALSE)),"")</f>
        <v/>
      </c>
      <c r="D4846" t="str">
        <f t="shared" si="150"/>
        <v/>
      </c>
    </row>
    <row r="4847" spans="1:4" x14ac:dyDescent="0.25">
      <c r="A4847">
        <f t="shared" si="151"/>
        <v>4847</v>
      </c>
      <c r="B4847" t="e">
        <f>IF('Peer Comparison Tool'!$D$11="NR",INDEX('CECL &lt;50B Database'!$A:$A,MATCH(Workings!$A4847,'CECL &lt;50B Database'!$AI:$AI,0)),INDEX('ALLL &lt;50B Database'!$A:$A,MATCH(Workings!$A4847,'ALLL &lt;50B Database'!$AI:$AI,0)))</f>
        <v>#N/A</v>
      </c>
      <c r="C4847" s="3" t="str">
        <f>IFERROR(IFERROR(VLOOKUP($B4847,'CECL &lt;50B Database'!$A:$AA,11,FALSE),VLOOKUP($B4847,'ALLL &lt;50B Database'!$A:$AA,11,FALSE)),"")</f>
        <v/>
      </c>
      <c r="D4847" t="str">
        <f t="shared" si="150"/>
        <v/>
      </c>
    </row>
    <row r="4848" spans="1:4" x14ac:dyDescent="0.25">
      <c r="A4848">
        <f t="shared" si="151"/>
        <v>4848</v>
      </c>
      <c r="B4848" t="e">
        <f>IF('Peer Comparison Tool'!$D$11="NR",INDEX('CECL &lt;50B Database'!$A:$A,MATCH(Workings!$A4848,'CECL &lt;50B Database'!$AI:$AI,0)),INDEX('ALLL &lt;50B Database'!$A:$A,MATCH(Workings!$A4848,'ALLL &lt;50B Database'!$AI:$AI,0)))</f>
        <v>#N/A</v>
      </c>
      <c r="C4848" s="3" t="str">
        <f>IFERROR(IFERROR(VLOOKUP($B4848,'CECL &lt;50B Database'!$A:$AA,11,FALSE),VLOOKUP($B4848,'ALLL &lt;50B Database'!$A:$AA,11,FALSE)),"")</f>
        <v/>
      </c>
      <c r="D4848" t="str">
        <f t="shared" si="150"/>
        <v/>
      </c>
    </row>
    <row r="4849" spans="1:4" x14ac:dyDescent="0.25">
      <c r="A4849">
        <f t="shared" si="151"/>
        <v>4849</v>
      </c>
      <c r="B4849" t="e">
        <f>IF('Peer Comparison Tool'!$D$11="NR",INDEX('CECL &lt;50B Database'!$A:$A,MATCH(Workings!$A4849,'CECL &lt;50B Database'!$AI:$AI,0)),INDEX('ALLL &lt;50B Database'!$A:$A,MATCH(Workings!$A4849,'ALLL &lt;50B Database'!$AI:$AI,0)))</f>
        <v>#N/A</v>
      </c>
      <c r="C4849" s="3" t="str">
        <f>IFERROR(IFERROR(VLOOKUP($B4849,'CECL &lt;50B Database'!$A:$AA,11,FALSE),VLOOKUP($B4849,'ALLL &lt;50B Database'!$A:$AA,11,FALSE)),"")</f>
        <v/>
      </c>
      <c r="D4849" t="str">
        <f t="shared" si="150"/>
        <v/>
      </c>
    </row>
    <row r="4850" spans="1:4" x14ac:dyDescent="0.25">
      <c r="A4850">
        <f t="shared" si="151"/>
        <v>4850</v>
      </c>
      <c r="B4850" t="e">
        <f>IF('Peer Comparison Tool'!$D$11="NR",INDEX('CECL &lt;50B Database'!$A:$A,MATCH(Workings!$A4850,'CECL &lt;50B Database'!$AI:$AI,0)),INDEX('ALLL &lt;50B Database'!$A:$A,MATCH(Workings!$A4850,'ALLL &lt;50B Database'!$AI:$AI,0)))</f>
        <v>#N/A</v>
      </c>
      <c r="C4850" s="3" t="str">
        <f>IFERROR(IFERROR(VLOOKUP($B4850,'CECL &lt;50B Database'!$A:$AA,11,FALSE),VLOOKUP($B4850,'ALLL &lt;50B Database'!$A:$AA,11,FALSE)),"")</f>
        <v/>
      </c>
      <c r="D4850" t="str">
        <f t="shared" si="150"/>
        <v/>
      </c>
    </row>
    <row r="4851" spans="1:4" x14ac:dyDescent="0.25">
      <c r="A4851">
        <f t="shared" si="151"/>
        <v>4851</v>
      </c>
      <c r="B4851" t="e">
        <f>IF('Peer Comparison Tool'!$D$11="NR",INDEX('CECL &lt;50B Database'!$A:$A,MATCH(Workings!$A4851,'CECL &lt;50B Database'!$AI:$AI,0)),INDEX('ALLL &lt;50B Database'!$A:$A,MATCH(Workings!$A4851,'ALLL &lt;50B Database'!$AI:$AI,0)))</f>
        <v>#N/A</v>
      </c>
      <c r="C4851" s="3" t="str">
        <f>IFERROR(IFERROR(VLOOKUP($B4851,'CECL &lt;50B Database'!$A:$AA,11,FALSE),VLOOKUP($B4851,'ALLL &lt;50B Database'!$A:$AA,11,FALSE)),"")</f>
        <v/>
      </c>
      <c r="D4851" t="str">
        <f t="shared" si="150"/>
        <v/>
      </c>
    </row>
    <row r="4852" spans="1:4" x14ac:dyDescent="0.25">
      <c r="A4852">
        <f t="shared" si="151"/>
        <v>4852</v>
      </c>
      <c r="B4852" t="e">
        <f>IF('Peer Comparison Tool'!$D$11="NR",INDEX('CECL &lt;50B Database'!$A:$A,MATCH(Workings!$A4852,'CECL &lt;50B Database'!$AI:$AI,0)),INDEX('ALLL &lt;50B Database'!$A:$A,MATCH(Workings!$A4852,'ALLL &lt;50B Database'!$AI:$AI,0)))</f>
        <v>#N/A</v>
      </c>
      <c r="C4852" s="3" t="str">
        <f>IFERROR(IFERROR(VLOOKUP($B4852,'CECL &lt;50B Database'!$A:$AA,11,FALSE),VLOOKUP($B4852,'ALLL &lt;50B Database'!$A:$AA,11,FALSE)),"")</f>
        <v/>
      </c>
      <c r="D4852" t="str">
        <f t="shared" si="150"/>
        <v/>
      </c>
    </row>
    <row r="4853" spans="1:4" x14ac:dyDescent="0.25">
      <c r="A4853">
        <f t="shared" si="151"/>
        <v>4853</v>
      </c>
      <c r="B4853" t="e">
        <f>IF('Peer Comparison Tool'!$D$11="NR",INDEX('CECL &lt;50B Database'!$A:$A,MATCH(Workings!$A4853,'CECL &lt;50B Database'!$AI:$AI,0)),INDEX('ALLL &lt;50B Database'!$A:$A,MATCH(Workings!$A4853,'ALLL &lt;50B Database'!$AI:$AI,0)))</f>
        <v>#N/A</v>
      </c>
      <c r="C4853" s="3" t="str">
        <f>IFERROR(IFERROR(VLOOKUP($B4853,'CECL &lt;50B Database'!$A:$AA,11,FALSE),VLOOKUP($B4853,'ALLL &lt;50B Database'!$A:$AA,11,FALSE)),"")</f>
        <v/>
      </c>
      <c r="D4853" t="str">
        <f t="shared" si="150"/>
        <v/>
      </c>
    </row>
    <row r="4854" spans="1:4" x14ac:dyDescent="0.25">
      <c r="A4854">
        <f t="shared" si="151"/>
        <v>4854</v>
      </c>
      <c r="B4854" t="e">
        <f>IF('Peer Comparison Tool'!$D$11="NR",INDEX('CECL &lt;50B Database'!$A:$A,MATCH(Workings!$A4854,'CECL &lt;50B Database'!$AI:$AI,0)),INDEX('ALLL &lt;50B Database'!$A:$A,MATCH(Workings!$A4854,'ALLL &lt;50B Database'!$AI:$AI,0)))</f>
        <v>#N/A</v>
      </c>
      <c r="C4854" s="3" t="str">
        <f>IFERROR(IFERROR(VLOOKUP($B4854,'CECL &lt;50B Database'!$A:$AA,11,FALSE),VLOOKUP($B4854,'ALLL &lt;50B Database'!$A:$AA,11,FALSE)),"")</f>
        <v/>
      </c>
      <c r="D4854" t="str">
        <f t="shared" si="150"/>
        <v/>
      </c>
    </row>
    <row r="4855" spans="1:4" x14ac:dyDescent="0.25">
      <c r="A4855">
        <f t="shared" si="151"/>
        <v>4855</v>
      </c>
      <c r="B4855" t="e">
        <f>IF('Peer Comparison Tool'!$D$11="NR",INDEX('CECL &lt;50B Database'!$A:$A,MATCH(Workings!$A4855,'CECL &lt;50B Database'!$AI:$AI,0)),INDEX('ALLL &lt;50B Database'!$A:$A,MATCH(Workings!$A4855,'ALLL &lt;50B Database'!$AI:$AI,0)))</f>
        <v>#N/A</v>
      </c>
      <c r="C4855" s="3" t="str">
        <f>IFERROR(IFERROR(VLOOKUP($B4855,'CECL &lt;50B Database'!$A:$AA,11,FALSE),VLOOKUP($B4855,'ALLL &lt;50B Database'!$A:$AA,11,FALSE)),"")</f>
        <v/>
      </c>
      <c r="D4855" t="str">
        <f t="shared" si="150"/>
        <v/>
      </c>
    </row>
    <row r="4856" spans="1:4" x14ac:dyDescent="0.25">
      <c r="A4856">
        <f t="shared" si="151"/>
        <v>4856</v>
      </c>
      <c r="B4856" t="e">
        <f>IF('Peer Comparison Tool'!$D$11="NR",INDEX('CECL &lt;50B Database'!$A:$A,MATCH(Workings!$A4856,'CECL &lt;50B Database'!$AI:$AI,0)),INDEX('ALLL &lt;50B Database'!$A:$A,MATCH(Workings!$A4856,'ALLL &lt;50B Database'!$AI:$AI,0)))</f>
        <v>#N/A</v>
      </c>
      <c r="C4856" s="3" t="str">
        <f>IFERROR(IFERROR(VLOOKUP($B4856,'CECL &lt;50B Database'!$A:$AA,11,FALSE),VLOOKUP($B4856,'ALLL &lt;50B Database'!$A:$AA,11,FALSE)),"")</f>
        <v/>
      </c>
      <c r="D4856" t="str">
        <f t="shared" si="150"/>
        <v/>
      </c>
    </row>
    <row r="4857" spans="1:4" x14ac:dyDescent="0.25">
      <c r="A4857">
        <f t="shared" si="151"/>
        <v>4857</v>
      </c>
      <c r="B4857" t="e">
        <f>IF('Peer Comparison Tool'!$D$11="NR",INDEX('CECL &lt;50B Database'!$A:$A,MATCH(Workings!$A4857,'CECL &lt;50B Database'!$AI:$AI,0)),INDEX('ALLL &lt;50B Database'!$A:$A,MATCH(Workings!$A4857,'ALLL &lt;50B Database'!$AI:$AI,0)))</f>
        <v>#N/A</v>
      </c>
      <c r="C4857" s="3" t="str">
        <f>IFERROR(IFERROR(VLOOKUP($B4857,'CECL &lt;50B Database'!$A:$AA,11,FALSE),VLOOKUP($B4857,'ALLL &lt;50B Database'!$A:$AA,11,FALSE)),"")</f>
        <v/>
      </c>
      <c r="D4857" t="str">
        <f t="shared" si="150"/>
        <v/>
      </c>
    </row>
    <row r="4858" spans="1:4" x14ac:dyDescent="0.25">
      <c r="A4858">
        <f t="shared" si="151"/>
        <v>4858</v>
      </c>
      <c r="B4858" t="e">
        <f>IF('Peer Comparison Tool'!$D$11="NR",INDEX('CECL &lt;50B Database'!$A:$A,MATCH(Workings!$A4858,'CECL &lt;50B Database'!$AI:$AI,0)),INDEX('ALLL &lt;50B Database'!$A:$A,MATCH(Workings!$A4858,'ALLL &lt;50B Database'!$AI:$AI,0)))</f>
        <v>#N/A</v>
      </c>
      <c r="C4858" s="3" t="str">
        <f>IFERROR(IFERROR(VLOOKUP($B4858,'CECL &lt;50B Database'!$A:$AA,11,FALSE),VLOOKUP($B4858,'ALLL &lt;50B Database'!$A:$AA,11,FALSE)),"")</f>
        <v/>
      </c>
      <c r="D4858" t="str">
        <f t="shared" si="150"/>
        <v/>
      </c>
    </row>
    <row r="4859" spans="1:4" x14ac:dyDescent="0.25">
      <c r="A4859">
        <f t="shared" si="151"/>
        <v>4859</v>
      </c>
      <c r="B4859" t="e">
        <f>IF('Peer Comparison Tool'!$D$11="NR",INDEX('CECL &lt;50B Database'!$A:$A,MATCH(Workings!$A4859,'CECL &lt;50B Database'!$AI:$AI,0)),INDEX('ALLL &lt;50B Database'!$A:$A,MATCH(Workings!$A4859,'ALLL &lt;50B Database'!$AI:$AI,0)))</f>
        <v>#N/A</v>
      </c>
      <c r="C4859" s="3" t="str">
        <f>IFERROR(IFERROR(VLOOKUP($B4859,'CECL &lt;50B Database'!$A:$AA,11,FALSE),VLOOKUP($B4859,'ALLL &lt;50B Database'!$A:$AA,11,FALSE)),"")</f>
        <v/>
      </c>
      <c r="D4859" t="str">
        <f t="shared" si="150"/>
        <v/>
      </c>
    </row>
    <row r="4860" spans="1:4" x14ac:dyDescent="0.25">
      <c r="A4860">
        <f t="shared" si="151"/>
        <v>4860</v>
      </c>
      <c r="B4860" t="e">
        <f>IF('Peer Comparison Tool'!$D$11="NR",INDEX('CECL &lt;50B Database'!$A:$A,MATCH(Workings!$A4860,'CECL &lt;50B Database'!$AI:$AI,0)),INDEX('ALLL &lt;50B Database'!$A:$A,MATCH(Workings!$A4860,'ALLL &lt;50B Database'!$AI:$AI,0)))</f>
        <v>#N/A</v>
      </c>
      <c r="C4860" s="3" t="str">
        <f>IFERROR(IFERROR(VLOOKUP($B4860,'CECL &lt;50B Database'!$A:$AA,11,FALSE),VLOOKUP($B4860,'ALLL &lt;50B Database'!$A:$AA,11,FALSE)),"")</f>
        <v/>
      </c>
      <c r="D4860" t="str">
        <f t="shared" si="150"/>
        <v/>
      </c>
    </row>
    <row r="4861" spans="1:4" x14ac:dyDescent="0.25">
      <c r="A4861">
        <f t="shared" si="151"/>
        <v>4861</v>
      </c>
      <c r="B4861" t="e">
        <f>IF('Peer Comparison Tool'!$D$11="NR",INDEX('CECL &lt;50B Database'!$A:$A,MATCH(Workings!$A4861,'CECL &lt;50B Database'!$AI:$AI,0)),INDEX('ALLL &lt;50B Database'!$A:$A,MATCH(Workings!$A4861,'ALLL &lt;50B Database'!$AI:$AI,0)))</f>
        <v>#N/A</v>
      </c>
      <c r="C4861" s="3" t="str">
        <f>IFERROR(IFERROR(VLOOKUP($B4861,'CECL &lt;50B Database'!$A:$AA,11,FALSE),VLOOKUP($B4861,'ALLL &lt;50B Database'!$A:$AA,11,FALSE)),"")</f>
        <v/>
      </c>
      <c r="D4861" t="str">
        <f t="shared" si="150"/>
        <v/>
      </c>
    </row>
    <row r="4862" spans="1:4" x14ac:dyDescent="0.25">
      <c r="A4862">
        <f t="shared" si="151"/>
        <v>4862</v>
      </c>
      <c r="B4862" t="e">
        <f>IF('Peer Comparison Tool'!$D$11="NR",INDEX('CECL &lt;50B Database'!$A:$A,MATCH(Workings!$A4862,'CECL &lt;50B Database'!$AI:$AI,0)),INDEX('ALLL &lt;50B Database'!$A:$A,MATCH(Workings!$A4862,'ALLL &lt;50B Database'!$AI:$AI,0)))</f>
        <v>#N/A</v>
      </c>
      <c r="C4862" s="3" t="str">
        <f>IFERROR(IFERROR(VLOOKUP($B4862,'CECL &lt;50B Database'!$A:$AA,11,FALSE),VLOOKUP($B4862,'ALLL &lt;50B Database'!$A:$AA,11,FALSE)),"")</f>
        <v/>
      </c>
      <c r="D4862" t="str">
        <f t="shared" si="150"/>
        <v/>
      </c>
    </row>
    <row r="4863" spans="1:4" x14ac:dyDescent="0.25">
      <c r="A4863">
        <f t="shared" si="151"/>
        <v>4863</v>
      </c>
      <c r="B4863" t="e">
        <f>IF('Peer Comparison Tool'!$D$11="NR",INDEX('CECL &lt;50B Database'!$A:$A,MATCH(Workings!$A4863,'CECL &lt;50B Database'!$AI:$AI,0)),INDEX('ALLL &lt;50B Database'!$A:$A,MATCH(Workings!$A4863,'ALLL &lt;50B Database'!$AI:$AI,0)))</f>
        <v>#N/A</v>
      </c>
      <c r="C4863" s="3" t="str">
        <f>IFERROR(IFERROR(VLOOKUP($B4863,'CECL &lt;50B Database'!$A:$AA,11,FALSE),VLOOKUP($B4863,'ALLL &lt;50B Database'!$A:$AA,11,FALSE)),"")</f>
        <v/>
      </c>
      <c r="D4863" t="str">
        <f t="shared" si="150"/>
        <v/>
      </c>
    </row>
    <row r="4864" spans="1:4" x14ac:dyDescent="0.25">
      <c r="A4864">
        <f t="shared" si="151"/>
        <v>4864</v>
      </c>
      <c r="B4864" t="e">
        <f>IF('Peer Comparison Tool'!$D$11="NR",INDEX('CECL &lt;50B Database'!$A:$A,MATCH(Workings!$A4864,'CECL &lt;50B Database'!$AI:$AI,0)),INDEX('ALLL &lt;50B Database'!$A:$A,MATCH(Workings!$A4864,'ALLL &lt;50B Database'!$AI:$AI,0)))</f>
        <v>#N/A</v>
      </c>
      <c r="C4864" s="3" t="str">
        <f>IFERROR(IFERROR(VLOOKUP($B4864,'CECL &lt;50B Database'!$A:$AA,11,FALSE),VLOOKUP($B4864,'ALLL &lt;50B Database'!$A:$AA,11,FALSE)),"")</f>
        <v/>
      </c>
      <c r="D4864" t="str">
        <f t="shared" si="150"/>
        <v/>
      </c>
    </row>
    <row r="4865" spans="1:4" x14ac:dyDescent="0.25">
      <c r="A4865">
        <f t="shared" si="151"/>
        <v>4865</v>
      </c>
      <c r="B4865" t="e">
        <f>IF('Peer Comparison Tool'!$D$11="NR",INDEX('CECL &lt;50B Database'!$A:$A,MATCH(Workings!$A4865,'CECL &lt;50B Database'!$AI:$AI,0)),INDEX('ALLL &lt;50B Database'!$A:$A,MATCH(Workings!$A4865,'ALLL &lt;50B Database'!$AI:$AI,0)))</f>
        <v>#N/A</v>
      </c>
      <c r="C4865" s="3" t="str">
        <f>IFERROR(IFERROR(VLOOKUP($B4865,'CECL &lt;50B Database'!$A:$AA,11,FALSE),VLOOKUP($B4865,'ALLL &lt;50B Database'!$A:$AA,11,FALSE)),"")</f>
        <v/>
      </c>
      <c r="D4865" t="str">
        <f t="shared" si="150"/>
        <v/>
      </c>
    </row>
    <row r="4866" spans="1:4" x14ac:dyDescent="0.25">
      <c r="A4866">
        <f t="shared" si="151"/>
        <v>4866</v>
      </c>
      <c r="B4866" t="e">
        <f>IF('Peer Comparison Tool'!$D$11="NR",INDEX('CECL &lt;50B Database'!$A:$A,MATCH(Workings!$A4866,'CECL &lt;50B Database'!$AI:$AI,0)),INDEX('ALLL &lt;50B Database'!$A:$A,MATCH(Workings!$A4866,'ALLL &lt;50B Database'!$AI:$AI,0)))</f>
        <v>#N/A</v>
      </c>
      <c r="C4866" s="3" t="str">
        <f>IFERROR(IFERROR(VLOOKUP($B4866,'CECL &lt;50B Database'!$A:$AA,11,FALSE),VLOOKUP($B4866,'ALLL &lt;50B Database'!$A:$AA,11,FALSE)),"")</f>
        <v/>
      </c>
      <c r="D4866" t="str">
        <f t="shared" ref="D4866:D4929" si="152">IFERROR(RANK($C4866,$C$1:$C$5000,0),"")</f>
        <v/>
      </c>
    </row>
    <row r="4867" spans="1:4" x14ac:dyDescent="0.25">
      <c r="A4867">
        <f t="shared" si="151"/>
        <v>4867</v>
      </c>
      <c r="B4867" t="e">
        <f>IF('Peer Comparison Tool'!$D$11="NR",INDEX('CECL &lt;50B Database'!$A:$A,MATCH(Workings!$A4867,'CECL &lt;50B Database'!$AI:$AI,0)),INDEX('ALLL &lt;50B Database'!$A:$A,MATCH(Workings!$A4867,'ALLL &lt;50B Database'!$AI:$AI,0)))</f>
        <v>#N/A</v>
      </c>
      <c r="C4867" s="3" t="str">
        <f>IFERROR(IFERROR(VLOOKUP($B4867,'CECL &lt;50B Database'!$A:$AA,11,FALSE),VLOOKUP($B4867,'ALLL &lt;50B Database'!$A:$AA,11,FALSE)),"")</f>
        <v/>
      </c>
      <c r="D4867" t="str">
        <f t="shared" si="152"/>
        <v/>
      </c>
    </row>
    <row r="4868" spans="1:4" x14ac:dyDescent="0.25">
      <c r="A4868">
        <f t="shared" ref="A4868:A4931" si="153">A4867+1</f>
        <v>4868</v>
      </c>
      <c r="B4868" t="e">
        <f>IF('Peer Comparison Tool'!$D$11="NR",INDEX('CECL &lt;50B Database'!$A:$A,MATCH(Workings!$A4868,'CECL &lt;50B Database'!$AI:$AI,0)),INDEX('ALLL &lt;50B Database'!$A:$A,MATCH(Workings!$A4868,'ALLL &lt;50B Database'!$AI:$AI,0)))</f>
        <v>#N/A</v>
      </c>
      <c r="C4868" s="3" t="str">
        <f>IFERROR(IFERROR(VLOOKUP($B4868,'CECL &lt;50B Database'!$A:$AA,11,FALSE),VLOOKUP($B4868,'ALLL &lt;50B Database'!$A:$AA,11,FALSE)),"")</f>
        <v/>
      </c>
      <c r="D4868" t="str">
        <f t="shared" si="152"/>
        <v/>
      </c>
    </row>
    <row r="4869" spans="1:4" x14ac:dyDescent="0.25">
      <c r="A4869">
        <f t="shared" si="153"/>
        <v>4869</v>
      </c>
      <c r="B4869" t="e">
        <f>IF('Peer Comparison Tool'!$D$11="NR",INDEX('CECL &lt;50B Database'!$A:$A,MATCH(Workings!$A4869,'CECL &lt;50B Database'!$AI:$AI,0)),INDEX('ALLL &lt;50B Database'!$A:$A,MATCH(Workings!$A4869,'ALLL &lt;50B Database'!$AI:$AI,0)))</f>
        <v>#N/A</v>
      </c>
      <c r="C4869" s="3" t="str">
        <f>IFERROR(IFERROR(VLOOKUP($B4869,'CECL &lt;50B Database'!$A:$AA,11,FALSE),VLOOKUP($B4869,'ALLL &lt;50B Database'!$A:$AA,11,FALSE)),"")</f>
        <v/>
      </c>
      <c r="D4869" t="str">
        <f t="shared" si="152"/>
        <v/>
      </c>
    </row>
    <row r="4870" spans="1:4" x14ac:dyDescent="0.25">
      <c r="A4870">
        <f t="shared" si="153"/>
        <v>4870</v>
      </c>
      <c r="B4870" t="e">
        <f>IF('Peer Comparison Tool'!$D$11="NR",INDEX('CECL &lt;50B Database'!$A:$A,MATCH(Workings!$A4870,'CECL &lt;50B Database'!$AI:$AI,0)),INDEX('ALLL &lt;50B Database'!$A:$A,MATCH(Workings!$A4870,'ALLL &lt;50B Database'!$AI:$AI,0)))</f>
        <v>#N/A</v>
      </c>
      <c r="C4870" s="3" t="str">
        <f>IFERROR(IFERROR(VLOOKUP($B4870,'CECL &lt;50B Database'!$A:$AA,11,FALSE),VLOOKUP($B4870,'ALLL &lt;50B Database'!$A:$AA,11,FALSE)),"")</f>
        <v/>
      </c>
      <c r="D4870" t="str">
        <f t="shared" si="152"/>
        <v/>
      </c>
    </row>
    <row r="4871" spans="1:4" x14ac:dyDescent="0.25">
      <c r="A4871">
        <f t="shared" si="153"/>
        <v>4871</v>
      </c>
      <c r="B4871" t="e">
        <f>IF('Peer Comparison Tool'!$D$11="NR",INDEX('CECL &lt;50B Database'!$A:$A,MATCH(Workings!$A4871,'CECL &lt;50B Database'!$AI:$AI,0)),INDEX('ALLL &lt;50B Database'!$A:$A,MATCH(Workings!$A4871,'ALLL &lt;50B Database'!$AI:$AI,0)))</f>
        <v>#N/A</v>
      </c>
      <c r="C4871" s="3" t="str">
        <f>IFERROR(IFERROR(VLOOKUP($B4871,'CECL &lt;50B Database'!$A:$AA,11,FALSE),VLOOKUP($B4871,'ALLL &lt;50B Database'!$A:$AA,11,FALSE)),"")</f>
        <v/>
      </c>
      <c r="D4871" t="str">
        <f t="shared" si="152"/>
        <v/>
      </c>
    </row>
    <row r="4872" spans="1:4" x14ac:dyDescent="0.25">
      <c r="A4872">
        <f t="shared" si="153"/>
        <v>4872</v>
      </c>
      <c r="B4872" t="e">
        <f>IF('Peer Comparison Tool'!$D$11="NR",INDEX('CECL &lt;50B Database'!$A:$A,MATCH(Workings!$A4872,'CECL &lt;50B Database'!$AI:$AI,0)),INDEX('ALLL &lt;50B Database'!$A:$A,MATCH(Workings!$A4872,'ALLL &lt;50B Database'!$AI:$AI,0)))</f>
        <v>#N/A</v>
      </c>
      <c r="C4872" s="3" t="str">
        <f>IFERROR(IFERROR(VLOOKUP($B4872,'CECL &lt;50B Database'!$A:$AA,11,FALSE),VLOOKUP($B4872,'ALLL &lt;50B Database'!$A:$AA,11,FALSE)),"")</f>
        <v/>
      </c>
      <c r="D4872" t="str">
        <f t="shared" si="152"/>
        <v/>
      </c>
    </row>
    <row r="4873" spans="1:4" x14ac:dyDescent="0.25">
      <c r="A4873">
        <f t="shared" si="153"/>
        <v>4873</v>
      </c>
      <c r="B4873" t="e">
        <f>IF('Peer Comparison Tool'!$D$11="NR",INDEX('CECL &lt;50B Database'!$A:$A,MATCH(Workings!$A4873,'CECL &lt;50B Database'!$AI:$AI,0)),INDEX('ALLL &lt;50B Database'!$A:$A,MATCH(Workings!$A4873,'ALLL &lt;50B Database'!$AI:$AI,0)))</f>
        <v>#N/A</v>
      </c>
      <c r="C4873" s="3" t="str">
        <f>IFERROR(IFERROR(VLOOKUP($B4873,'CECL &lt;50B Database'!$A:$AA,11,FALSE),VLOOKUP($B4873,'ALLL &lt;50B Database'!$A:$AA,11,FALSE)),"")</f>
        <v/>
      </c>
      <c r="D4873" t="str">
        <f t="shared" si="152"/>
        <v/>
      </c>
    </row>
    <row r="4874" spans="1:4" x14ac:dyDescent="0.25">
      <c r="A4874">
        <f t="shared" si="153"/>
        <v>4874</v>
      </c>
      <c r="B4874" t="e">
        <f>IF('Peer Comparison Tool'!$D$11="NR",INDEX('CECL &lt;50B Database'!$A:$A,MATCH(Workings!$A4874,'CECL &lt;50B Database'!$AI:$AI,0)),INDEX('ALLL &lt;50B Database'!$A:$A,MATCH(Workings!$A4874,'ALLL &lt;50B Database'!$AI:$AI,0)))</f>
        <v>#N/A</v>
      </c>
      <c r="C4874" s="3" t="str">
        <f>IFERROR(IFERROR(VLOOKUP($B4874,'CECL &lt;50B Database'!$A:$AA,11,FALSE),VLOOKUP($B4874,'ALLL &lt;50B Database'!$A:$AA,11,FALSE)),"")</f>
        <v/>
      </c>
      <c r="D4874" t="str">
        <f t="shared" si="152"/>
        <v/>
      </c>
    </row>
    <row r="4875" spans="1:4" x14ac:dyDescent="0.25">
      <c r="A4875">
        <f t="shared" si="153"/>
        <v>4875</v>
      </c>
      <c r="B4875" t="e">
        <f>IF('Peer Comparison Tool'!$D$11="NR",INDEX('CECL &lt;50B Database'!$A:$A,MATCH(Workings!$A4875,'CECL &lt;50B Database'!$AI:$AI,0)),INDEX('ALLL &lt;50B Database'!$A:$A,MATCH(Workings!$A4875,'ALLL &lt;50B Database'!$AI:$AI,0)))</f>
        <v>#N/A</v>
      </c>
      <c r="C4875" s="3" t="str">
        <f>IFERROR(IFERROR(VLOOKUP($B4875,'CECL &lt;50B Database'!$A:$AA,11,FALSE),VLOOKUP($B4875,'ALLL &lt;50B Database'!$A:$AA,11,FALSE)),"")</f>
        <v/>
      </c>
      <c r="D4875" t="str">
        <f t="shared" si="152"/>
        <v/>
      </c>
    </row>
    <row r="4876" spans="1:4" x14ac:dyDescent="0.25">
      <c r="A4876">
        <f t="shared" si="153"/>
        <v>4876</v>
      </c>
      <c r="B4876" t="e">
        <f>IF('Peer Comparison Tool'!$D$11="NR",INDEX('CECL &lt;50B Database'!$A:$A,MATCH(Workings!$A4876,'CECL &lt;50B Database'!$AI:$AI,0)),INDEX('ALLL &lt;50B Database'!$A:$A,MATCH(Workings!$A4876,'ALLL &lt;50B Database'!$AI:$AI,0)))</f>
        <v>#N/A</v>
      </c>
      <c r="C4876" s="3" t="str">
        <f>IFERROR(IFERROR(VLOOKUP($B4876,'CECL &lt;50B Database'!$A:$AA,11,FALSE),VLOOKUP($B4876,'ALLL &lt;50B Database'!$A:$AA,11,FALSE)),"")</f>
        <v/>
      </c>
      <c r="D4876" t="str">
        <f t="shared" si="152"/>
        <v/>
      </c>
    </row>
    <row r="4877" spans="1:4" x14ac:dyDescent="0.25">
      <c r="A4877">
        <f t="shared" si="153"/>
        <v>4877</v>
      </c>
      <c r="B4877" t="e">
        <f>IF('Peer Comparison Tool'!$D$11="NR",INDEX('CECL &lt;50B Database'!$A:$A,MATCH(Workings!$A4877,'CECL &lt;50B Database'!$AI:$AI,0)),INDEX('ALLL &lt;50B Database'!$A:$A,MATCH(Workings!$A4877,'ALLL &lt;50B Database'!$AI:$AI,0)))</f>
        <v>#N/A</v>
      </c>
      <c r="C4877" s="3" t="str">
        <f>IFERROR(IFERROR(VLOOKUP($B4877,'CECL &lt;50B Database'!$A:$AA,11,FALSE),VLOOKUP($B4877,'ALLL &lt;50B Database'!$A:$AA,11,FALSE)),"")</f>
        <v/>
      </c>
      <c r="D4877" t="str">
        <f t="shared" si="152"/>
        <v/>
      </c>
    </row>
    <row r="4878" spans="1:4" x14ac:dyDescent="0.25">
      <c r="A4878">
        <f t="shared" si="153"/>
        <v>4878</v>
      </c>
      <c r="B4878" t="e">
        <f>IF('Peer Comparison Tool'!$D$11="NR",INDEX('CECL &lt;50B Database'!$A:$A,MATCH(Workings!$A4878,'CECL &lt;50B Database'!$AI:$AI,0)),INDEX('ALLL &lt;50B Database'!$A:$A,MATCH(Workings!$A4878,'ALLL &lt;50B Database'!$AI:$AI,0)))</f>
        <v>#N/A</v>
      </c>
      <c r="C4878" s="3" t="str">
        <f>IFERROR(IFERROR(VLOOKUP($B4878,'CECL &lt;50B Database'!$A:$AA,11,FALSE),VLOOKUP($B4878,'ALLL &lt;50B Database'!$A:$AA,11,FALSE)),"")</f>
        <v/>
      </c>
      <c r="D4878" t="str">
        <f t="shared" si="152"/>
        <v/>
      </c>
    </row>
    <row r="4879" spans="1:4" x14ac:dyDescent="0.25">
      <c r="A4879">
        <f t="shared" si="153"/>
        <v>4879</v>
      </c>
      <c r="B4879" t="e">
        <f>IF('Peer Comparison Tool'!$D$11="NR",INDEX('CECL &lt;50B Database'!$A:$A,MATCH(Workings!$A4879,'CECL &lt;50B Database'!$AI:$AI,0)),INDEX('ALLL &lt;50B Database'!$A:$A,MATCH(Workings!$A4879,'ALLL &lt;50B Database'!$AI:$AI,0)))</f>
        <v>#N/A</v>
      </c>
      <c r="C4879" s="3" t="str">
        <f>IFERROR(IFERROR(VLOOKUP($B4879,'CECL &lt;50B Database'!$A:$AA,11,FALSE),VLOOKUP($B4879,'ALLL &lt;50B Database'!$A:$AA,11,FALSE)),"")</f>
        <v/>
      </c>
      <c r="D4879" t="str">
        <f t="shared" si="152"/>
        <v/>
      </c>
    </row>
    <row r="4880" spans="1:4" x14ac:dyDescent="0.25">
      <c r="A4880">
        <f t="shared" si="153"/>
        <v>4880</v>
      </c>
      <c r="B4880" t="e">
        <f>IF('Peer Comparison Tool'!$D$11="NR",INDEX('CECL &lt;50B Database'!$A:$A,MATCH(Workings!$A4880,'CECL &lt;50B Database'!$AI:$AI,0)),INDEX('ALLL &lt;50B Database'!$A:$A,MATCH(Workings!$A4880,'ALLL &lt;50B Database'!$AI:$AI,0)))</f>
        <v>#N/A</v>
      </c>
      <c r="C4880" s="3" t="str">
        <f>IFERROR(IFERROR(VLOOKUP($B4880,'CECL &lt;50B Database'!$A:$AA,11,FALSE),VLOOKUP($B4880,'ALLL &lt;50B Database'!$A:$AA,11,FALSE)),"")</f>
        <v/>
      </c>
      <c r="D4880" t="str">
        <f t="shared" si="152"/>
        <v/>
      </c>
    </row>
    <row r="4881" spans="1:4" x14ac:dyDescent="0.25">
      <c r="A4881">
        <f t="shared" si="153"/>
        <v>4881</v>
      </c>
      <c r="B4881" t="e">
        <f>IF('Peer Comparison Tool'!$D$11="NR",INDEX('CECL &lt;50B Database'!$A:$A,MATCH(Workings!$A4881,'CECL &lt;50B Database'!$AI:$AI,0)),INDEX('ALLL &lt;50B Database'!$A:$A,MATCH(Workings!$A4881,'ALLL &lt;50B Database'!$AI:$AI,0)))</f>
        <v>#N/A</v>
      </c>
      <c r="C4881" s="3" t="str">
        <f>IFERROR(IFERROR(VLOOKUP($B4881,'CECL &lt;50B Database'!$A:$AA,11,FALSE),VLOOKUP($B4881,'ALLL &lt;50B Database'!$A:$AA,11,FALSE)),"")</f>
        <v/>
      </c>
      <c r="D4881" t="str">
        <f t="shared" si="152"/>
        <v/>
      </c>
    </row>
    <row r="4882" spans="1:4" x14ac:dyDescent="0.25">
      <c r="A4882">
        <f t="shared" si="153"/>
        <v>4882</v>
      </c>
      <c r="B4882" t="e">
        <f>IF('Peer Comparison Tool'!$D$11="NR",INDEX('CECL &lt;50B Database'!$A:$A,MATCH(Workings!$A4882,'CECL &lt;50B Database'!$AI:$AI,0)),INDEX('ALLL &lt;50B Database'!$A:$A,MATCH(Workings!$A4882,'ALLL &lt;50B Database'!$AI:$AI,0)))</f>
        <v>#N/A</v>
      </c>
      <c r="C4882" s="3" t="str">
        <f>IFERROR(IFERROR(VLOOKUP($B4882,'CECL &lt;50B Database'!$A:$AA,11,FALSE),VLOOKUP($B4882,'ALLL &lt;50B Database'!$A:$AA,11,FALSE)),"")</f>
        <v/>
      </c>
      <c r="D4882" t="str">
        <f t="shared" si="152"/>
        <v/>
      </c>
    </row>
    <row r="4883" spans="1:4" x14ac:dyDescent="0.25">
      <c r="A4883">
        <f t="shared" si="153"/>
        <v>4883</v>
      </c>
      <c r="B4883" t="e">
        <f>IF('Peer Comparison Tool'!$D$11="NR",INDEX('CECL &lt;50B Database'!$A:$A,MATCH(Workings!$A4883,'CECL &lt;50B Database'!$AI:$AI,0)),INDEX('ALLL &lt;50B Database'!$A:$A,MATCH(Workings!$A4883,'ALLL &lt;50B Database'!$AI:$AI,0)))</f>
        <v>#N/A</v>
      </c>
      <c r="C4883" s="3" t="str">
        <f>IFERROR(IFERROR(VLOOKUP($B4883,'CECL &lt;50B Database'!$A:$AA,11,FALSE),VLOOKUP($B4883,'ALLL &lt;50B Database'!$A:$AA,11,FALSE)),"")</f>
        <v/>
      </c>
      <c r="D4883" t="str">
        <f t="shared" si="152"/>
        <v/>
      </c>
    </row>
    <row r="4884" spans="1:4" x14ac:dyDescent="0.25">
      <c r="A4884">
        <f t="shared" si="153"/>
        <v>4884</v>
      </c>
      <c r="B4884" t="e">
        <f>IF('Peer Comparison Tool'!$D$11="NR",INDEX('CECL &lt;50B Database'!$A:$A,MATCH(Workings!$A4884,'CECL &lt;50B Database'!$AI:$AI,0)),INDEX('ALLL &lt;50B Database'!$A:$A,MATCH(Workings!$A4884,'ALLL &lt;50B Database'!$AI:$AI,0)))</f>
        <v>#N/A</v>
      </c>
      <c r="C4884" s="3" t="str">
        <f>IFERROR(IFERROR(VLOOKUP($B4884,'CECL &lt;50B Database'!$A:$AA,11,FALSE),VLOOKUP($B4884,'ALLL &lt;50B Database'!$A:$AA,11,FALSE)),"")</f>
        <v/>
      </c>
      <c r="D4884" t="str">
        <f t="shared" si="152"/>
        <v/>
      </c>
    </row>
    <row r="4885" spans="1:4" x14ac:dyDescent="0.25">
      <c r="A4885">
        <f t="shared" si="153"/>
        <v>4885</v>
      </c>
      <c r="B4885" t="e">
        <f>IF('Peer Comparison Tool'!$D$11="NR",INDEX('CECL &lt;50B Database'!$A:$A,MATCH(Workings!$A4885,'CECL &lt;50B Database'!$AI:$AI,0)),INDEX('ALLL &lt;50B Database'!$A:$A,MATCH(Workings!$A4885,'ALLL &lt;50B Database'!$AI:$AI,0)))</f>
        <v>#N/A</v>
      </c>
      <c r="C4885" s="3" t="str">
        <f>IFERROR(IFERROR(VLOOKUP($B4885,'CECL &lt;50B Database'!$A:$AA,11,FALSE),VLOOKUP($B4885,'ALLL &lt;50B Database'!$A:$AA,11,FALSE)),"")</f>
        <v/>
      </c>
      <c r="D4885" t="str">
        <f t="shared" si="152"/>
        <v/>
      </c>
    </row>
    <row r="4886" spans="1:4" x14ac:dyDescent="0.25">
      <c r="A4886">
        <f t="shared" si="153"/>
        <v>4886</v>
      </c>
      <c r="B4886" t="e">
        <f>IF('Peer Comparison Tool'!$D$11="NR",INDEX('CECL &lt;50B Database'!$A:$A,MATCH(Workings!$A4886,'CECL &lt;50B Database'!$AI:$AI,0)),INDEX('ALLL &lt;50B Database'!$A:$A,MATCH(Workings!$A4886,'ALLL &lt;50B Database'!$AI:$AI,0)))</f>
        <v>#N/A</v>
      </c>
      <c r="C4886" s="3" t="str">
        <f>IFERROR(IFERROR(VLOOKUP($B4886,'CECL &lt;50B Database'!$A:$AA,11,FALSE),VLOOKUP($B4886,'ALLL &lt;50B Database'!$A:$AA,11,FALSE)),"")</f>
        <v/>
      </c>
      <c r="D4886" t="str">
        <f t="shared" si="152"/>
        <v/>
      </c>
    </row>
    <row r="4887" spans="1:4" x14ac:dyDescent="0.25">
      <c r="A4887">
        <f t="shared" si="153"/>
        <v>4887</v>
      </c>
      <c r="B4887" t="e">
        <f>IF('Peer Comparison Tool'!$D$11="NR",INDEX('CECL &lt;50B Database'!$A:$A,MATCH(Workings!$A4887,'CECL &lt;50B Database'!$AI:$AI,0)),INDEX('ALLL &lt;50B Database'!$A:$A,MATCH(Workings!$A4887,'ALLL &lt;50B Database'!$AI:$AI,0)))</f>
        <v>#N/A</v>
      </c>
      <c r="C4887" s="3" t="str">
        <f>IFERROR(IFERROR(VLOOKUP($B4887,'CECL &lt;50B Database'!$A:$AA,11,FALSE),VLOOKUP($B4887,'ALLL &lt;50B Database'!$A:$AA,11,FALSE)),"")</f>
        <v/>
      </c>
      <c r="D4887" t="str">
        <f t="shared" si="152"/>
        <v/>
      </c>
    </row>
    <row r="4888" spans="1:4" x14ac:dyDescent="0.25">
      <c r="A4888">
        <f t="shared" si="153"/>
        <v>4888</v>
      </c>
      <c r="B4888" t="e">
        <f>IF('Peer Comparison Tool'!$D$11="NR",INDEX('CECL &lt;50B Database'!$A:$A,MATCH(Workings!$A4888,'CECL &lt;50B Database'!$AI:$AI,0)),INDEX('ALLL &lt;50B Database'!$A:$A,MATCH(Workings!$A4888,'ALLL &lt;50B Database'!$AI:$AI,0)))</f>
        <v>#N/A</v>
      </c>
      <c r="C4888" s="3" t="str">
        <f>IFERROR(IFERROR(VLOOKUP($B4888,'CECL &lt;50B Database'!$A:$AA,11,FALSE),VLOOKUP($B4888,'ALLL &lt;50B Database'!$A:$AA,11,FALSE)),"")</f>
        <v/>
      </c>
      <c r="D4888" t="str">
        <f t="shared" si="152"/>
        <v/>
      </c>
    </row>
    <row r="4889" spans="1:4" x14ac:dyDescent="0.25">
      <c r="A4889">
        <f t="shared" si="153"/>
        <v>4889</v>
      </c>
      <c r="B4889" t="e">
        <f>IF('Peer Comparison Tool'!$D$11="NR",INDEX('CECL &lt;50B Database'!$A:$A,MATCH(Workings!$A4889,'CECL &lt;50B Database'!$AI:$AI,0)),INDEX('ALLL &lt;50B Database'!$A:$A,MATCH(Workings!$A4889,'ALLL &lt;50B Database'!$AI:$AI,0)))</f>
        <v>#N/A</v>
      </c>
      <c r="C4889" s="3" t="str">
        <f>IFERROR(IFERROR(VLOOKUP($B4889,'CECL &lt;50B Database'!$A:$AA,11,FALSE),VLOOKUP($B4889,'ALLL &lt;50B Database'!$A:$AA,11,FALSE)),"")</f>
        <v/>
      </c>
      <c r="D4889" t="str">
        <f t="shared" si="152"/>
        <v/>
      </c>
    </row>
    <row r="4890" spans="1:4" x14ac:dyDescent="0.25">
      <c r="A4890">
        <f t="shared" si="153"/>
        <v>4890</v>
      </c>
      <c r="B4890" t="e">
        <f>IF('Peer Comparison Tool'!$D$11="NR",INDEX('CECL &lt;50B Database'!$A:$A,MATCH(Workings!$A4890,'CECL &lt;50B Database'!$AI:$AI,0)),INDEX('ALLL &lt;50B Database'!$A:$A,MATCH(Workings!$A4890,'ALLL &lt;50B Database'!$AI:$AI,0)))</f>
        <v>#N/A</v>
      </c>
      <c r="C4890" s="3" t="str">
        <f>IFERROR(IFERROR(VLOOKUP($B4890,'CECL &lt;50B Database'!$A:$AA,11,FALSE),VLOOKUP($B4890,'ALLL &lt;50B Database'!$A:$AA,11,FALSE)),"")</f>
        <v/>
      </c>
      <c r="D4890" t="str">
        <f t="shared" si="152"/>
        <v/>
      </c>
    </row>
    <row r="4891" spans="1:4" x14ac:dyDescent="0.25">
      <c r="A4891">
        <f t="shared" si="153"/>
        <v>4891</v>
      </c>
      <c r="B4891" t="e">
        <f>IF('Peer Comparison Tool'!$D$11="NR",INDEX('CECL &lt;50B Database'!$A:$A,MATCH(Workings!$A4891,'CECL &lt;50B Database'!$AI:$AI,0)),INDEX('ALLL &lt;50B Database'!$A:$A,MATCH(Workings!$A4891,'ALLL &lt;50B Database'!$AI:$AI,0)))</f>
        <v>#N/A</v>
      </c>
      <c r="C4891" s="3" t="str">
        <f>IFERROR(IFERROR(VLOOKUP($B4891,'CECL &lt;50B Database'!$A:$AA,11,FALSE),VLOOKUP($B4891,'ALLL &lt;50B Database'!$A:$AA,11,FALSE)),"")</f>
        <v/>
      </c>
      <c r="D4891" t="str">
        <f t="shared" si="152"/>
        <v/>
      </c>
    </row>
    <row r="4892" spans="1:4" x14ac:dyDescent="0.25">
      <c r="A4892">
        <f t="shared" si="153"/>
        <v>4892</v>
      </c>
      <c r="B4892" t="e">
        <f>IF('Peer Comparison Tool'!$D$11="NR",INDEX('CECL &lt;50B Database'!$A:$A,MATCH(Workings!$A4892,'CECL &lt;50B Database'!$AI:$AI,0)),INDEX('ALLL &lt;50B Database'!$A:$A,MATCH(Workings!$A4892,'ALLL &lt;50B Database'!$AI:$AI,0)))</f>
        <v>#N/A</v>
      </c>
      <c r="C4892" s="3" t="str">
        <f>IFERROR(IFERROR(VLOOKUP($B4892,'CECL &lt;50B Database'!$A:$AA,11,FALSE),VLOOKUP($B4892,'ALLL &lt;50B Database'!$A:$AA,11,FALSE)),"")</f>
        <v/>
      </c>
      <c r="D4892" t="str">
        <f t="shared" si="152"/>
        <v/>
      </c>
    </row>
    <row r="4893" spans="1:4" x14ac:dyDescent="0.25">
      <c r="A4893">
        <f t="shared" si="153"/>
        <v>4893</v>
      </c>
      <c r="B4893" t="e">
        <f>IF('Peer Comparison Tool'!$D$11="NR",INDEX('CECL &lt;50B Database'!$A:$A,MATCH(Workings!$A4893,'CECL &lt;50B Database'!$AI:$AI,0)),INDEX('ALLL &lt;50B Database'!$A:$A,MATCH(Workings!$A4893,'ALLL &lt;50B Database'!$AI:$AI,0)))</f>
        <v>#N/A</v>
      </c>
      <c r="C4893" s="3" t="str">
        <f>IFERROR(IFERROR(VLOOKUP($B4893,'CECL &lt;50B Database'!$A:$AA,11,FALSE),VLOOKUP($B4893,'ALLL &lt;50B Database'!$A:$AA,11,FALSE)),"")</f>
        <v/>
      </c>
      <c r="D4893" t="str">
        <f t="shared" si="152"/>
        <v/>
      </c>
    </row>
    <row r="4894" spans="1:4" x14ac:dyDescent="0.25">
      <c r="A4894">
        <f t="shared" si="153"/>
        <v>4894</v>
      </c>
      <c r="B4894" t="e">
        <f>IF('Peer Comparison Tool'!$D$11="NR",INDEX('CECL &lt;50B Database'!$A:$A,MATCH(Workings!$A4894,'CECL &lt;50B Database'!$AI:$AI,0)),INDEX('ALLL &lt;50B Database'!$A:$A,MATCH(Workings!$A4894,'ALLL &lt;50B Database'!$AI:$AI,0)))</f>
        <v>#N/A</v>
      </c>
      <c r="C4894" s="3" t="str">
        <f>IFERROR(IFERROR(VLOOKUP($B4894,'CECL &lt;50B Database'!$A:$AA,11,FALSE),VLOOKUP($B4894,'ALLL &lt;50B Database'!$A:$AA,11,FALSE)),"")</f>
        <v/>
      </c>
      <c r="D4894" t="str">
        <f t="shared" si="152"/>
        <v/>
      </c>
    </row>
    <row r="4895" spans="1:4" x14ac:dyDescent="0.25">
      <c r="A4895">
        <f t="shared" si="153"/>
        <v>4895</v>
      </c>
      <c r="B4895" t="e">
        <f>IF('Peer Comparison Tool'!$D$11="NR",INDEX('CECL &lt;50B Database'!$A:$A,MATCH(Workings!$A4895,'CECL &lt;50B Database'!$AI:$AI,0)),INDEX('ALLL &lt;50B Database'!$A:$A,MATCH(Workings!$A4895,'ALLL &lt;50B Database'!$AI:$AI,0)))</f>
        <v>#N/A</v>
      </c>
      <c r="C4895" s="3" t="str">
        <f>IFERROR(IFERROR(VLOOKUP($B4895,'CECL &lt;50B Database'!$A:$AA,11,FALSE),VLOOKUP($B4895,'ALLL &lt;50B Database'!$A:$AA,11,FALSE)),"")</f>
        <v/>
      </c>
      <c r="D4895" t="str">
        <f t="shared" si="152"/>
        <v/>
      </c>
    </row>
    <row r="4896" spans="1:4" x14ac:dyDescent="0.25">
      <c r="A4896">
        <f t="shared" si="153"/>
        <v>4896</v>
      </c>
      <c r="B4896" t="e">
        <f>IF('Peer Comparison Tool'!$D$11="NR",INDEX('CECL &lt;50B Database'!$A:$A,MATCH(Workings!$A4896,'CECL &lt;50B Database'!$AI:$AI,0)),INDEX('ALLL &lt;50B Database'!$A:$A,MATCH(Workings!$A4896,'ALLL &lt;50B Database'!$AI:$AI,0)))</f>
        <v>#N/A</v>
      </c>
      <c r="C4896" s="3" t="str">
        <f>IFERROR(IFERROR(VLOOKUP($B4896,'CECL &lt;50B Database'!$A:$AA,11,FALSE),VLOOKUP($B4896,'ALLL &lt;50B Database'!$A:$AA,11,FALSE)),"")</f>
        <v/>
      </c>
      <c r="D4896" t="str">
        <f t="shared" si="152"/>
        <v/>
      </c>
    </row>
    <row r="4897" spans="1:4" x14ac:dyDescent="0.25">
      <c r="A4897">
        <f t="shared" si="153"/>
        <v>4897</v>
      </c>
      <c r="B4897" t="e">
        <f>IF('Peer Comparison Tool'!$D$11="NR",INDEX('CECL &lt;50B Database'!$A:$A,MATCH(Workings!$A4897,'CECL &lt;50B Database'!$AI:$AI,0)),INDEX('ALLL &lt;50B Database'!$A:$A,MATCH(Workings!$A4897,'ALLL &lt;50B Database'!$AI:$AI,0)))</f>
        <v>#N/A</v>
      </c>
      <c r="C4897" s="3" t="str">
        <f>IFERROR(IFERROR(VLOOKUP($B4897,'CECL &lt;50B Database'!$A:$AA,11,FALSE),VLOOKUP($B4897,'ALLL &lt;50B Database'!$A:$AA,11,FALSE)),"")</f>
        <v/>
      </c>
      <c r="D4897" t="str">
        <f t="shared" si="152"/>
        <v/>
      </c>
    </row>
    <row r="4898" spans="1:4" x14ac:dyDescent="0.25">
      <c r="A4898">
        <f t="shared" si="153"/>
        <v>4898</v>
      </c>
      <c r="B4898" t="e">
        <f>IF('Peer Comparison Tool'!$D$11="NR",INDEX('CECL &lt;50B Database'!$A:$A,MATCH(Workings!$A4898,'CECL &lt;50B Database'!$AI:$AI,0)),INDEX('ALLL &lt;50B Database'!$A:$A,MATCH(Workings!$A4898,'ALLL &lt;50B Database'!$AI:$AI,0)))</f>
        <v>#N/A</v>
      </c>
      <c r="C4898" s="3" t="str">
        <f>IFERROR(IFERROR(VLOOKUP($B4898,'CECL &lt;50B Database'!$A:$AA,11,FALSE),VLOOKUP($B4898,'ALLL &lt;50B Database'!$A:$AA,11,FALSE)),"")</f>
        <v/>
      </c>
      <c r="D4898" t="str">
        <f t="shared" si="152"/>
        <v/>
      </c>
    </row>
    <row r="4899" spans="1:4" x14ac:dyDescent="0.25">
      <c r="A4899">
        <f t="shared" si="153"/>
        <v>4899</v>
      </c>
      <c r="B4899" t="e">
        <f>IF('Peer Comparison Tool'!$D$11="NR",INDEX('CECL &lt;50B Database'!$A:$A,MATCH(Workings!$A4899,'CECL &lt;50B Database'!$AI:$AI,0)),INDEX('ALLL &lt;50B Database'!$A:$A,MATCH(Workings!$A4899,'ALLL &lt;50B Database'!$AI:$AI,0)))</f>
        <v>#N/A</v>
      </c>
      <c r="C4899" s="3" t="str">
        <f>IFERROR(IFERROR(VLOOKUP($B4899,'CECL &lt;50B Database'!$A:$AA,11,FALSE),VLOOKUP($B4899,'ALLL &lt;50B Database'!$A:$AA,11,FALSE)),"")</f>
        <v/>
      </c>
      <c r="D4899" t="str">
        <f t="shared" si="152"/>
        <v/>
      </c>
    </row>
    <row r="4900" spans="1:4" x14ac:dyDescent="0.25">
      <c r="A4900">
        <f t="shared" si="153"/>
        <v>4900</v>
      </c>
      <c r="B4900" t="e">
        <f>IF('Peer Comparison Tool'!$D$11="NR",INDEX('CECL &lt;50B Database'!$A:$A,MATCH(Workings!$A4900,'CECL &lt;50B Database'!$AI:$AI,0)),INDEX('ALLL &lt;50B Database'!$A:$A,MATCH(Workings!$A4900,'ALLL &lt;50B Database'!$AI:$AI,0)))</f>
        <v>#N/A</v>
      </c>
      <c r="C4900" s="3" t="str">
        <f>IFERROR(IFERROR(VLOOKUP($B4900,'CECL &lt;50B Database'!$A:$AA,11,FALSE),VLOOKUP($B4900,'ALLL &lt;50B Database'!$A:$AA,11,FALSE)),"")</f>
        <v/>
      </c>
      <c r="D4900" t="str">
        <f t="shared" si="152"/>
        <v/>
      </c>
    </row>
    <row r="4901" spans="1:4" x14ac:dyDescent="0.25">
      <c r="A4901">
        <f t="shared" si="153"/>
        <v>4901</v>
      </c>
      <c r="B4901" t="e">
        <f>IF('Peer Comparison Tool'!$D$11="NR",INDEX('CECL &lt;50B Database'!$A:$A,MATCH(Workings!$A4901,'CECL &lt;50B Database'!$AI:$AI,0)),INDEX('ALLL &lt;50B Database'!$A:$A,MATCH(Workings!$A4901,'ALLL &lt;50B Database'!$AI:$AI,0)))</f>
        <v>#N/A</v>
      </c>
      <c r="C4901" s="3" t="str">
        <f>IFERROR(IFERROR(VLOOKUP($B4901,'CECL &lt;50B Database'!$A:$AA,11,FALSE),VLOOKUP($B4901,'ALLL &lt;50B Database'!$A:$AA,11,FALSE)),"")</f>
        <v/>
      </c>
      <c r="D4901" t="str">
        <f t="shared" si="152"/>
        <v/>
      </c>
    </row>
    <row r="4902" spans="1:4" x14ac:dyDescent="0.25">
      <c r="A4902">
        <f t="shared" si="153"/>
        <v>4902</v>
      </c>
      <c r="B4902" t="e">
        <f>IF('Peer Comparison Tool'!$D$11="NR",INDEX('CECL &lt;50B Database'!$A:$A,MATCH(Workings!$A4902,'CECL &lt;50B Database'!$AI:$AI,0)),INDEX('ALLL &lt;50B Database'!$A:$A,MATCH(Workings!$A4902,'ALLL &lt;50B Database'!$AI:$AI,0)))</f>
        <v>#N/A</v>
      </c>
      <c r="C4902" s="3" t="str">
        <f>IFERROR(IFERROR(VLOOKUP($B4902,'CECL &lt;50B Database'!$A:$AA,11,FALSE),VLOOKUP($B4902,'ALLL &lt;50B Database'!$A:$AA,11,FALSE)),"")</f>
        <v/>
      </c>
      <c r="D4902" t="str">
        <f t="shared" si="152"/>
        <v/>
      </c>
    </row>
    <row r="4903" spans="1:4" x14ac:dyDescent="0.25">
      <c r="A4903">
        <f t="shared" si="153"/>
        <v>4903</v>
      </c>
      <c r="B4903" t="e">
        <f>IF('Peer Comparison Tool'!$D$11="NR",INDEX('CECL &lt;50B Database'!$A:$A,MATCH(Workings!$A4903,'CECL &lt;50B Database'!$AI:$AI,0)),INDEX('ALLL &lt;50B Database'!$A:$A,MATCH(Workings!$A4903,'ALLL &lt;50B Database'!$AI:$AI,0)))</f>
        <v>#N/A</v>
      </c>
      <c r="C4903" s="3" t="str">
        <f>IFERROR(IFERROR(VLOOKUP($B4903,'CECL &lt;50B Database'!$A:$AA,11,FALSE),VLOOKUP($B4903,'ALLL &lt;50B Database'!$A:$AA,11,FALSE)),"")</f>
        <v/>
      </c>
      <c r="D4903" t="str">
        <f t="shared" si="152"/>
        <v/>
      </c>
    </row>
    <row r="4904" spans="1:4" x14ac:dyDescent="0.25">
      <c r="A4904">
        <f t="shared" si="153"/>
        <v>4904</v>
      </c>
      <c r="B4904" t="e">
        <f>IF('Peer Comparison Tool'!$D$11="NR",INDEX('CECL &lt;50B Database'!$A:$A,MATCH(Workings!$A4904,'CECL &lt;50B Database'!$AI:$AI,0)),INDEX('ALLL &lt;50B Database'!$A:$A,MATCH(Workings!$A4904,'ALLL &lt;50B Database'!$AI:$AI,0)))</f>
        <v>#N/A</v>
      </c>
      <c r="C4904" s="3" t="str">
        <f>IFERROR(IFERROR(VLOOKUP($B4904,'CECL &lt;50B Database'!$A:$AA,11,FALSE),VLOOKUP($B4904,'ALLL &lt;50B Database'!$A:$AA,11,FALSE)),"")</f>
        <v/>
      </c>
      <c r="D4904" t="str">
        <f t="shared" si="152"/>
        <v/>
      </c>
    </row>
    <row r="4905" spans="1:4" x14ac:dyDescent="0.25">
      <c r="A4905">
        <f t="shared" si="153"/>
        <v>4905</v>
      </c>
      <c r="B4905" t="e">
        <f>IF('Peer Comparison Tool'!$D$11="NR",INDEX('CECL &lt;50B Database'!$A:$A,MATCH(Workings!$A4905,'CECL &lt;50B Database'!$AI:$AI,0)),INDEX('ALLL &lt;50B Database'!$A:$A,MATCH(Workings!$A4905,'ALLL &lt;50B Database'!$AI:$AI,0)))</f>
        <v>#N/A</v>
      </c>
      <c r="C4905" s="3" t="str">
        <f>IFERROR(IFERROR(VLOOKUP($B4905,'CECL &lt;50B Database'!$A:$AA,11,FALSE),VLOOKUP($B4905,'ALLL &lt;50B Database'!$A:$AA,11,FALSE)),"")</f>
        <v/>
      </c>
      <c r="D4905" t="str">
        <f t="shared" si="152"/>
        <v/>
      </c>
    </row>
    <row r="4906" spans="1:4" x14ac:dyDescent="0.25">
      <c r="A4906">
        <f t="shared" si="153"/>
        <v>4906</v>
      </c>
      <c r="B4906" t="e">
        <f>IF('Peer Comparison Tool'!$D$11="NR",INDEX('CECL &lt;50B Database'!$A:$A,MATCH(Workings!$A4906,'CECL &lt;50B Database'!$AI:$AI,0)),INDEX('ALLL &lt;50B Database'!$A:$A,MATCH(Workings!$A4906,'ALLL &lt;50B Database'!$AI:$AI,0)))</f>
        <v>#N/A</v>
      </c>
      <c r="C4906" s="3" t="str">
        <f>IFERROR(IFERROR(VLOOKUP($B4906,'CECL &lt;50B Database'!$A:$AA,11,FALSE),VLOOKUP($B4906,'ALLL &lt;50B Database'!$A:$AA,11,FALSE)),"")</f>
        <v/>
      </c>
      <c r="D4906" t="str">
        <f t="shared" si="152"/>
        <v/>
      </c>
    </row>
    <row r="4907" spans="1:4" x14ac:dyDescent="0.25">
      <c r="A4907">
        <f t="shared" si="153"/>
        <v>4907</v>
      </c>
      <c r="B4907" t="e">
        <f>IF('Peer Comparison Tool'!$D$11="NR",INDEX('CECL &lt;50B Database'!$A:$A,MATCH(Workings!$A4907,'CECL &lt;50B Database'!$AI:$AI,0)),INDEX('ALLL &lt;50B Database'!$A:$A,MATCH(Workings!$A4907,'ALLL &lt;50B Database'!$AI:$AI,0)))</f>
        <v>#N/A</v>
      </c>
      <c r="C4907" s="3" t="str">
        <f>IFERROR(IFERROR(VLOOKUP($B4907,'CECL &lt;50B Database'!$A:$AA,11,FALSE),VLOOKUP($B4907,'ALLL &lt;50B Database'!$A:$AA,11,FALSE)),"")</f>
        <v/>
      </c>
      <c r="D4907" t="str">
        <f t="shared" si="152"/>
        <v/>
      </c>
    </row>
    <row r="4908" spans="1:4" x14ac:dyDescent="0.25">
      <c r="A4908">
        <f t="shared" si="153"/>
        <v>4908</v>
      </c>
      <c r="B4908" t="e">
        <f>IF('Peer Comparison Tool'!$D$11="NR",INDEX('CECL &lt;50B Database'!$A:$A,MATCH(Workings!$A4908,'CECL &lt;50B Database'!$AI:$AI,0)),INDEX('ALLL &lt;50B Database'!$A:$A,MATCH(Workings!$A4908,'ALLL &lt;50B Database'!$AI:$AI,0)))</f>
        <v>#N/A</v>
      </c>
      <c r="C4908" s="3" t="str">
        <f>IFERROR(IFERROR(VLOOKUP($B4908,'CECL &lt;50B Database'!$A:$AA,11,FALSE),VLOOKUP($B4908,'ALLL &lt;50B Database'!$A:$AA,11,FALSE)),"")</f>
        <v/>
      </c>
      <c r="D4908" t="str">
        <f t="shared" si="152"/>
        <v/>
      </c>
    </row>
    <row r="4909" spans="1:4" x14ac:dyDescent="0.25">
      <c r="A4909">
        <f t="shared" si="153"/>
        <v>4909</v>
      </c>
      <c r="B4909" t="e">
        <f>IF('Peer Comparison Tool'!$D$11="NR",INDEX('CECL &lt;50B Database'!$A:$A,MATCH(Workings!$A4909,'CECL &lt;50B Database'!$AI:$AI,0)),INDEX('ALLL &lt;50B Database'!$A:$A,MATCH(Workings!$A4909,'ALLL &lt;50B Database'!$AI:$AI,0)))</f>
        <v>#N/A</v>
      </c>
      <c r="C4909" s="3" t="str">
        <f>IFERROR(IFERROR(VLOOKUP($B4909,'CECL &lt;50B Database'!$A:$AA,11,FALSE),VLOOKUP($B4909,'ALLL &lt;50B Database'!$A:$AA,11,FALSE)),"")</f>
        <v/>
      </c>
      <c r="D4909" t="str">
        <f t="shared" si="152"/>
        <v/>
      </c>
    </row>
    <row r="4910" spans="1:4" x14ac:dyDescent="0.25">
      <c r="A4910">
        <f t="shared" si="153"/>
        <v>4910</v>
      </c>
      <c r="B4910" t="e">
        <f>IF('Peer Comparison Tool'!$D$11="NR",INDEX('CECL &lt;50B Database'!$A:$A,MATCH(Workings!$A4910,'CECL &lt;50B Database'!$AI:$AI,0)),INDEX('ALLL &lt;50B Database'!$A:$A,MATCH(Workings!$A4910,'ALLL &lt;50B Database'!$AI:$AI,0)))</f>
        <v>#N/A</v>
      </c>
      <c r="C4910" s="3" t="str">
        <f>IFERROR(IFERROR(VLOOKUP($B4910,'CECL &lt;50B Database'!$A:$AA,11,FALSE),VLOOKUP($B4910,'ALLL &lt;50B Database'!$A:$AA,11,FALSE)),"")</f>
        <v/>
      </c>
      <c r="D4910" t="str">
        <f t="shared" si="152"/>
        <v/>
      </c>
    </row>
    <row r="4911" spans="1:4" x14ac:dyDescent="0.25">
      <c r="A4911">
        <f t="shared" si="153"/>
        <v>4911</v>
      </c>
      <c r="B4911" t="e">
        <f>IF('Peer Comparison Tool'!$D$11="NR",INDEX('CECL &lt;50B Database'!$A:$A,MATCH(Workings!$A4911,'CECL &lt;50B Database'!$AI:$AI,0)),INDEX('ALLL &lt;50B Database'!$A:$A,MATCH(Workings!$A4911,'ALLL &lt;50B Database'!$AI:$AI,0)))</f>
        <v>#N/A</v>
      </c>
      <c r="C4911" s="3" t="str">
        <f>IFERROR(IFERROR(VLOOKUP($B4911,'CECL &lt;50B Database'!$A:$AA,11,FALSE),VLOOKUP($B4911,'ALLL &lt;50B Database'!$A:$AA,11,FALSE)),"")</f>
        <v/>
      </c>
      <c r="D4911" t="str">
        <f t="shared" si="152"/>
        <v/>
      </c>
    </row>
    <row r="4912" spans="1:4" x14ac:dyDescent="0.25">
      <c r="A4912">
        <f t="shared" si="153"/>
        <v>4912</v>
      </c>
      <c r="B4912" t="e">
        <f>IF('Peer Comparison Tool'!$D$11="NR",INDEX('CECL &lt;50B Database'!$A:$A,MATCH(Workings!$A4912,'CECL &lt;50B Database'!$AI:$AI,0)),INDEX('ALLL &lt;50B Database'!$A:$A,MATCH(Workings!$A4912,'ALLL &lt;50B Database'!$AI:$AI,0)))</f>
        <v>#N/A</v>
      </c>
      <c r="C4912" s="3" t="str">
        <f>IFERROR(IFERROR(VLOOKUP($B4912,'CECL &lt;50B Database'!$A:$AA,11,FALSE),VLOOKUP($B4912,'ALLL &lt;50B Database'!$A:$AA,11,FALSE)),"")</f>
        <v/>
      </c>
      <c r="D4912" t="str">
        <f t="shared" si="152"/>
        <v/>
      </c>
    </row>
    <row r="4913" spans="1:4" x14ac:dyDescent="0.25">
      <c r="A4913">
        <f t="shared" si="153"/>
        <v>4913</v>
      </c>
      <c r="B4913" t="e">
        <f>IF('Peer Comparison Tool'!$D$11="NR",INDEX('CECL &lt;50B Database'!$A:$A,MATCH(Workings!$A4913,'CECL &lt;50B Database'!$AI:$AI,0)),INDEX('ALLL &lt;50B Database'!$A:$A,MATCH(Workings!$A4913,'ALLL &lt;50B Database'!$AI:$AI,0)))</f>
        <v>#N/A</v>
      </c>
      <c r="C4913" s="3" t="str">
        <f>IFERROR(IFERROR(VLOOKUP($B4913,'CECL &lt;50B Database'!$A:$AA,11,FALSE),VLOOKUP($B4913,'ALLL &lt;50B Database'!$A:$AA,11,FALSE)),"")</f>
        <v/>
      </c>
      <c r="D4913" t="str">
        <f t="shared" si="152"/>
        <v/>
      </c>
    </row>
    <row r="4914" spans="1:4" x14ac:dyDescent="0.25">
      <c r="A4914">
        <f t="shared" si="153"/>
        <v>4914</v>
      </c>
      <c r="B4914" t="e">
        <f>IF('Peer Comparison Tool'!$D$11="NR",INDEX('CECL &lt;50B Database'!$A:$A,MATCH(Workings!$A4914,'CECL &lt;50B Database'!$AI:$AI,0)),INDEX('ALLL &lt;50B Database'!$A:$A,MATCH(Workings!$A4914,'ALLL &lt;50B Database'!$AI:$AI,0)))</f>
        <v>#N/A</v>
      </c>
      <c r="C4914" s="3" t="str">
        <f>IFERROR(IFERROR(VLOOKUP($B4914,'CECL &lt;50B Database'!$A:$AA,11,FALSE),VLOOKUP($B4914,'ALLL &lt;50B Database'!$A:$AA,11,FALSE)),"")</f>
        <v/>
      </c>
      <c r="D4914" t="str">
        <f t="shared" si="152"/>
        <v/>
      </c>
    </row>
    <row r="4915" spans="1:4" x14ac:dyDescent="0.25">
      <c r="A4915">
        <f t="shared" si="153"/>
        <v>4915</v>
      </c>
      <c r="B4915" t="e">
        <f>IF('Peer Comparison Tool'!$D$11="NR",INDEX('CECL &lt;50B Database'!$A:$A,MATCH(Workings!$A4915,'CECL &lt;50B Database'!$AI:$AI,0)),INDEX('ALLL &lt;50B Database'!$A:$A,MATCH(Workings!$A4915,'ALLL &lt;50B Database'!$AI:$AI,0)))</f>
        <v>#N/A</v>
      </c>
      <c r="C4915" s="3" t="str">
        <f>IFERROR(IFERROR(VLOOKUP($B4915,'CECL &lt;50B Database'!$A:$AA,11,FALSE),VLOOKUP($B4915,'ALLL &lt;50B Database'!$A:$AA,11,FALSE)),"")</f>
        <v/>
      </c>
      <c r="D4915" t="str">
        <f t="shared" si="152"/>
        <v/>
      </c>
    </row>
    <row r="4916" spans="1:4" x14ac:dyDescent="0.25">
      <c r="A4916">
        <f t="shared" si="153"/>
        <v>4916</v>
      </c>
      <c r="B4916" t="e">
        <f>IF('Peer Comparison Tool'!$D$11="NR",INDEX('CECL &lt;50B Database'!$A:$A,MATCH(Workings!$A4916,'CECL &lt;50B Database'!$AI:$AI,0)),INDEX('ALLL &lt;50B Database'!$A:$A,MATCH(Workings!$A4916,'ALLL &lt;50B Database'!$AI:$AI,0)))</f>
        <v>#N/A</v>
      </c>
      <c r="C4916" s="3" t="str">
        <f>IFERROR(IFERROR(VLOOKUP($B4916,'CECL &lt;50B Database'!$A:$AA,11,FALSE),VLOOKUP($B4916,'ALLL &lt;50B Database'!$A:$AA,11,FALSE)),"")</f>
        <v/>
      </c>
      <c r="D4916" t="str">
        <f t="shared" si="152"/>
        <v/>
      </c>
    </row>
    <row r="4917" spans="1:4" x14ac:dyDescent="0.25">
      <c r="A4917">
        <f t="shared" si="153"/>
        <v>4917</v>
      </c>
      <c r="B4917" t="e">
        <f>IF('Peer Comparison Tool'!$D$11="NR",INDEX('CECL &lt;50B Database'!$A:$A,MATCH(Workings!$A4917,'CECL &lt;50B Database'!$AI:$AI,0)),INDEX('ALLL &lt;50B Database'!$A:$A,MATCH(Workings!$A4917,'ALLL &lt;50B Database'!$AI:$AI,0)))</f>
        <v>#N/A</v>
      </c>
      <c r="C4917" s="3" t="str">
        <f>IFERROR(IFERROR(VLOOKUP($B4917,'CECL &lt;50B Database'!$A:$AA,11,FALSE),VLOOKUP($B4917,'ALLL &lt;50B Database'!$A:$AA,11,FALSE)),"")</f>
        <v/>
      </c>
      <c r="D4917" t="str">
        <f t="shared" si="152"/>
        <v/>
      </c>
    </row>
    <row r="4918" spans="1:4" x14ac:dyDescent="0.25">
      <c r="A4918">
        <f t="shared" si="153"/>
        <v>4918</v>
      </c>
      <c r="B4918" t="e">
        <f>IF('Peer Comparison Tool'!$D$11="NR",INDEX('CECL &lt;50B Database'!$A:$A,MATCH(Workings!$A4918,'CECL &lt;50B Database'!$AI:$AI,0)),INDEX('ALLL &lt;50B Database'!$A:$A,MATCH(Workings!$A4918,'ALLL &lt;50B Database'!$AI:$AI,0)))</f>
        <v>#N/A</v>
      </c>
      <c r="C4918" s="3" t="str">
        <f>IFERROR(IFERROR(VLOOKUP($B4918,'CECL &lt;50B Database'!$A:$AA,11,FALSE),VLOOKUP($B4918,'ALLL &lt;50B Database'!$A:$AA,11,FALSE)),"")</f>
        <v/>
      </c>
      <c r="D4918" t="str">
        <f t="shared" si="152"/>
        <v/>
      </c>
    </row>
    <row r="4919" spans="1:4" x14ac:dyDescent="0.25">
      <c r="A4919">
        <f t="shared" si="153"/>
        <v>4919</v>
      </c>
      <c r="B4919" t="e">
        <f>IF('Peer Comparison Tool'!$D$11="NR",INDEX('CECL &lt;50B Database'!$A:$A,MATCH(Workings!$A4919,'CECL &lt;50B Database'!$AI:$AI,0)),INDEX('ALLL &lt;50B Database'!$A:$A,MATCH(Workings!$A4919,'ALLL &lt;50B Database'!$AI:$AI,0)))</f>
        <v>#N/A</v>
      </c>
      <c r="C4919" s="3" t="str">
        <f>IFERROR(IFERROR(VLOOKUP($B4919,'CECL &lt;50B Database'!$A:$AA,11,FALSE),VLOOKUP($B4919,'ALLL &lt;50B Database'!$A:$AA,11,FALSE)),"")</f>
        <v/>
      </c>
      <c r="D4919" t="str">
        <f t="shared" si="152"/>
        <v/>
      </c>
    </row>
    <row r="4920" spans="1:4" x14ac:dyDescent="0.25">
      <c r="A4920">
        <f t="shared" si="153"/>
        <v>4920</v>
      </c>
      <c r="B4920" t="e">
        <f>IF('Peer Comparison Tool'!$D$11="NR",INDEX('CECL &lt;50B Database'!$A:$A,MATCH(Workings!$A4920,'CECL &lt;50B Database'!$AI:$AI,0)),INDEX('ALLL &lt;50B Database'!$A:$A,MATCH(Workings!$A4920,'ALLL &lt;50B Database'!$AI:$AI,0)))</f>
        <v>#N/A</v>
      </c>
      <c r="C4920" s="3" t="str">
        <f>IFERROR(IFERROR(VLOOKUP($B4920,'CECL &lt;50B Database'!$A:$AA,11,FALSE),VLOOKUP($B4920,'ALLL &lt;50B Database'!$A:$AA,11,FALSE)),"")</f>
        <v/>
      </c>
      <c r="D4920" t="str">
        <f t="shared" si="152"/>
        <v/>
      </c>
    </row>
    <row r="4921" spans="1:4" x14ac:dyDescent="0.25">
      <c r="A4921">
        <f t="shared" si="153"/>
        <v>4921</v>
      </c>
      <c r="B4921" t="e">
        <f>IF('Peer Comparison Tool'!$D$11="NR",INDEX('CECL &lt;50B Database'!$A:$A,MATCH(Workings!$A4921,'CECL &lt;50B Database'!$AI:$AI,0)),INDEX('ALLL &lt;50B Database'!$A:$A,MATCH(Workings!$A4921,'ALLL &lt;50B Database'!$AI:$AI,0)))</f>
        <v>#N/A</v>
      </c>
      <c r="C4921" s="3" t="str">
        <f>IFERROR(IFERROR(VLOOKUP($B4921,'CECL &lt;50B Database'!$A:$AA,11,FALSE),VLOOKUP($B4921,'ALLL &lt;50B Database'!$A:$AA,11,FALSE)),"")</f>
        <v/>
      </c>
      <c r="D4921" t="str">
        <f t="shared" si="152"/>
        <v/>
      </c>
    </row>
    <row r="4922" spans="1:4" x14ac:dyDescent="0.25">
      <c r="A4922">
        <f t="shared" si="153"/>
        <v>4922</v>
      </c>
      <c r="B4922" t="e">
        <f>IF('Peer Comparison Tool'!$D$11="NR",INDEX('CECL &lt;50B Database'!$A:$A,MATCH(Workings!$A4922,'CECL &lt;50B Database'!$AI:$AI,0)),INDEX('ALLL &lt;50B Database'!$A:$A,MATCH(Workings!$A4922,'ALLL &lt;50B Database'!$AI:$AI,0)))</f>
        <v>#N/A</v>
      </c>
      <c r="C4922" s="3" t="str">
        <f>IFERROR(IFERROR(VLOOKUP($B4922,'CECL &lt;50B Database'!$A:$AA,11,FALSE),VLOOKUP($B4922,'ALLL &lt;50B Database'!$A:$AA,11,FALSE)),"")</f>
        <v/>
      </c>
      <c r="D4922" t="str">
        <f t="shared" si="152"/>
        <v/>
      </c>
    </row>
    <row r="4923" spans="1:4" x14ac:dyDescent="0.25">
      <c r="A4923">
        <f t="shared" si="153"/>
        <v>4923</v>
      </c>
      <c r="B4923" t="e">
        <f>IF('Peer Comparison Tool'!$D$11="NR",INDEX('CECL &lt;50B Database'!$A:$A,MATCH(Workings!$A4923,'CECL &lt;50B Database'!$AI:$AI,0)),INDEX('ALLL &lt;50B Database'!$A:$A,MATCH(Workings!$A4923,'ALLL &lt;50B Database'!$AI:$AI,0)))</f>
        <v>#N/A</v>
      </c>
      <c r="C4923" s="3" t="str">
        <f>IFERROR(IFERROR(VLOOKUP($B4923,'CECL &lt;50B Database'!$A:$AA,11,FALSE),VLOOKUP($B4923,'ALLL &lt;50B Database'!$A:$AA,11,FALSE)),"")</f>
        <v/>
      </c>
      <c r="D4923" t="str">
        <f t="shared" si="152"/>
        <v/>
      </c>
    </row>
    <row r="4924" spans="1:4" x14ac:dyDescent="0.25">
      <c r="A4924">
        <f t="shared" si="153"/>
        <v>4924</v>
      </c>
      <c r="B4924" t="e">
        <f>IF('Peer Comparison Tool'!$D$11="NR",INDEX('CECL &lt;50B Database'!$A:$A,MATCH(Workings!$A4924,'CECL &lt;50B Database'!$AI:$AI,0)),INDEX('ALLL &lt;50B Database'!$A:$A,MATCH(Workings!$A4924,'ALLL &lt;50B Database'!$AI:$AI,0)))</f>
        <v>#N/A</v>
      </c>
      <c r="C4924" s="3" t="str">
        <f>IFERROR(IFERROR(VLOOKUP($B4924,'CECL &lt;50B Database'!$A:$AA,11,FALSE),VLOOKUP($B4924,'ALLL &lt;50B Database'!$A:$AA,11,FALSE)),"")</f>
        <v/>
      </c>
      <c r="D4924" t="str">
        <f t="shared" si="152"/>
        <v/>
      </c>
    </row>
    <row r="4925" spans="1:4" x14ac:dyDescent="0.25">
      <c r="A4925">
        <f t="shared" si="153"/>
        <v>4925</v>
      </c>
      <c r="B4925" t="e">
        <f>IF('Peer Comparison Tool'!$D$11="NR",INDEX('CECL &lt;50B Database'!$A:$A,MATCH(Workings!$A4925,'CECL &lt;50B Database'!$AI:$AI,0)),INDEX('ALLL &lt;50B Database'!$A:$A,MATCH(Workings!$A4925,'ALLL &lt;50B Database'!$AI:$AI,0)))</f>
        <v>#N/A</v>
      </c>
      <c r="C4925" s="3" t="str">
        <f>IFERROR(IFERROR(VLOOKUP($B4925,'CECL &lt;50B Database'!$A:$AA,11,FALSE),VLOOKUP($B4925,'ALLL &lt;50B Database'!$A:$AA,11,FALSE)),"")</f>
        <v/>
      </c>
      <c r="D4925" t="str">
        <f t="shared" si="152"/>
        <v/>
      </c>
    </row>
    <row r="4926" spans="1:4" x14ac:dyDescent="0.25">
      <c r="A4926">
        <f t="shared" si="153"/>
        <v>4926</v>
      </c>
      <c r="B4926" t="e">
        <f>IF('Peer Comparison Tool'!$D$11="NR",INDEX('CECL &lt;50B Database'!$A:$A,MATCH(Workings!$A4926,'CECL &lt;50B Database'!$AI:$AI,0)),INDEX('ALLL &lt;50B Database'!$A:$A,MATCH(Workings!$A4926,'ALLL &lt;50B Database'!$AI:$AI,0)))</f>
        <v>#N/A</v>
      </c>
      <c r="C4926" s="3" t="str">
        <f>IFERROR(IFERROR(VLOOKUP($B4926,'CECL &lt;50B Database'!$A:$AA,11,FALSE),VLOOKUP($B4926,'ALLL &lt;50B Database'!$A:$AA,11,FALSE)),"")</f>
        <v/>
      </c>
      <c r="D4926" t="str">
        <f t="shared" si="152"/>
        <v/>
      </c>
    </row>
    <row r="4927" spans="1:4" x14ac:dyDescent="0.25">
      <c r="A4927">
        <f t="shared" si="153"/>
        <v>4927</v>
      </c>
      <c r="B4927" t="e">
        <f>IF('Peer Comparison Tool'!$D$11="NR",INDEX('CECL &lt;50B Database'!$A:$A,MATCH(Workings!$A4927,'CECL &lt;50B Database'!$AI:$AI,0)),INDEX('ALLL &lt;50B Database'!$A:$A,MATCH(Workings!$A4927,'ALLL &lt;50B Database'!$AI:$AI,0)))</f>
        <v>#N/A</v>
      </c>
      <c r="C4927" s="3" t="str">
        <f>IFERROR(IFERROR(VLOOKUP($B4927,'CECL &lt;50B Database'!$A:$AA,11,FALSE),VLOOKUP($B4927,'ALLL &lt;50B Database'!$A:$AA,11,FALSE)),"")</f>
        <v/>
      </c>
      <c r="D4927" t="str">
        <f t="shared" si="152"/>
        <v/>
      </c>
    </row>
    <row r="4928" spans="1:4" x14ac:dyDescent="0.25">
      <c r="A4928">
        <f t="shared" si="153"/>
        <v>4928</v>
      </c>
      <c r="B4928" t="e">
        <f>IF('Peer Comparison Tool'!$D$11="NR",INDEX('CECL &lt;50B Database'!$A:$A,MATCH(Workings!$A4928,'CECL &lt;50B Database'!$AI:$AI,0)),INDEX('ALLL &lt;50B Database'!$A:$A,MATCH(Workings!$A4928,'ALLL &lt;50B Database'!$AI:$AI,0)))</f>
        <v>#N/A</v>
      </c>
      <c r="C4928" s="3" t="str">
        <f>IFERROR(IFERROR(VLOOKUP($B4928,'CECL &lt;50B Database'!$A:$AA,11,FALSE),VLOOKUP($B4928,'ALLL &lt;50B Database'!$A:$AA,11,FALSE)),"")</f>
        <v/>
      </c>
      <c r="D4928" t="str">
        <f t="shared" si="152"/>
        <v/>
      </c>
    </row>
    <row r="4929" spans="1:4" x14ac:dyDescent="0.25">
      <c r="A4929">
        <f t="shared" si="153"/>
        <v>4929</v>
      </c>
      <c r="B4929" t="e">
        <f>IF('Peer Comparison Tool'!$D$11="NR",INDEX('CECL &lt;50B Database'!$A:$A,MATCH(Workings!$A4929,'CECL &lt;50B Database'!$AI:$AI,0)),INDEX('ALLL &lt;50B Database'!$A:$A,MATCH(Workings!$A4929,'ALLL &lt;50B Database'!$AI:$AI,0)))</f>
        <v>#N/A</v>
      </c>
      <c r="C4929" s="3" t="str">
        <f>IFERROR(IFERROR(VLOOKUP($B4929,'CECL &lt;50B Database'!$A:$AA,11,FALSE),VLOOKUP($B4929,'ALLL &lt;50B Database'!$A:$AA,11,FALSE)),"")</f>
        <v/>
      </c>
      <c r="D4929" t="str">
        <f t="shared" si="152"/>
        <v/>
      </c>
    </row>
    <row r="4930" spans="1:4" x14ac:dyDescent="0.25">
      <c r="A4930">
        <f t="shared" si="153"/>
        <v>4930</v>
      </c>
      <c r="B4930" t="e">
        <f>IF('Peer Comparison Tool'!$D$11="NR",INDEX('CECL &lt;50B Database'!$A:$A,MATCH(Workings!$A4930,'CECL &lt;50B Database'!$AI:$AI,0)),INDEX('ALLL &lt;50B Database'!$A:$A,MATCH(Workings!$A4930,'ALLL &lt;50B Database'!$AI:$AI,0)))</f>
        <v>#N/A</v>
      </c>
      <c r="C4930" s="3" t="str">
        <f>IFERROR(IFERROR(VLOOKUP($B4930,'CECL &lt;50B Database'!$A:$AA,11,FALSE),VLOOKUP($B4930,'ALLL &lt;50B Database'!$A:$AA,11,FALSE)),"")</f>
        <v/>
      </c>
      <c r="D4930" t="str">
        <f t="shared" ref="D4930:D4993" si="154">IFERROR(RANK($C4930,$C$1:$C$5000,0),"")</f>
        <v/>
      </c>
    </row>
    <row r="4931" spans="1:4" x14ac:dyDescent="0.25">
      <c r="A4931">
        <f t="shared" si="153"/>
        <v>4931</v>
      </c>
      <c r="B4931" t="e">
        <f>IF('Peer Comparison Tool'!$D$11="NR",INDEX('CECL &lt;50B Database'!$A:$A,MATCH(Workings!$A4931,'CECL &lt;50B Database'!$AI:$AI,0)),INDEX('ALLL &lt;50B Database'!$A:$A,MATCH(Workings!$A4931,'ALLL &lt;50B Database'!$AI:$AI,0)))</f>
        <v>#N/A</v>
      </c>
      <c r="C4931" s="3" t="str">
        <f>IFERROR(IFERROR(VLOOKUP($B4931,'CECL &lt;50B Database'!$A:$AA,11,FALSE),VLOOKUP($B4931,'ALLL &lt;50B Database'!$A:$AA,11,FALSE)),"")</f>
        <v/>
      </c>
      <c r="D4931" t="str">
        <f t="shared" si="154"/>
        <v/>
      </c>
    </row>
    <row r="4932" spans="1:4" x14ac:dyDescent="0.25">
      <c r="A4932">
        <f t="shared" ref="A4932:A4995" si="155">A4931+1</f>
        <v>4932</v>
      </c>
      <c r="B4932" t="e">
        <f>IF('Peer Comparison Tool'!$D$11="NR",INDEX('CECL &lt;50B Database'!$A:$A,MATCH(Workings!$A4932,'CECL &lt;50B Database'!$AI:$AI,0)),INDEX('ALLL &lt;50B Database'!$A:$A,MATCH(Workings!$A4932,'ALLL &lt;50B Database'!$AI:$AI,0)))</f>
        <v>#N/A</v>
      </c>
      <c r="C4932" s="3" t="str">
        <f>IFERROR(IFERROR(VLOOKUP($B4932,'CECL &lt;50B Database'!$A:$AA,11,FALSE),VLOOKUP($B4932,'ALLL &lt;50B Database'!$A:$AA,11,FALSE)),"")</f>
        <v/>
      </c>
      <c r="D4932" t="str">
        <f t="shared" si="154"/>
        <v/>
      </c>
    </row>
    <row r="4933" spans="1:4" x14ac:dyDescent="0.25">
      <c r="A4933">
        <f t="shared" si="155"/>
        <v>4933</v>
      </c>
      <c r="B4933" t="e">
        <f>IF('Peer Comparison Tool'!$D$11="NR",INDEX('CECL &lt;50B Database'!$A:$A,MATCH(Workings!$A4933,'CECL &lt;50B Database'!$AI:$AI,0)),INDEX('ALLL &lt;50B Database'!$A:$A,MATCH(Workings!$A4933,'ALLL &lt;50B Database'!$AI:$AI,0)))</f>
        <v>#N/A</v>
      </c>
      <c r="C4933" s="3" t="str">
        <f>IFERROR(IFERROR(VLOOKUP($B4933,'CECL &lt;50B Database'!$A:$AA,11,FALSE),VLOOKUP($B4933,'ALLL &lt;50B Database'!$A:$AA,11,FALSE)),"")</f>
        <v/>
      </c>
      <c r="D4933" t="str">
        <f t="shared" si="154"/>
        <v/>
      </c>
    </row>
    <row r="4934" spans="1:4" x14ac:dyDescent="0.25">
      <c r="A4934">
        <f t="shared" si="155"/>
        <v>4934</v>
      </c>
      <c r="B4934" t="e">
        <f>IF('Peer Comparison Tool'!$D$11="NR",INDEX('CECL &lt;50B Database'!$A:$A,MATCH(Workings!$A4934,'CECL &lt;50B Database'!$AI:$AI,0)),INDEX('ALLL &lt;50B Database'!$A:$A,MATCH(Workings!$A4934,'ALLL &lt;50B Database'!$AI:$AI,0)))</f>
        <v>#N/A</v>
      </c>
      <c r="C4934" s="3" t="str">
        <f>IFERROR(IFERROR(VLOOKUP($B4934,'CECL &lt;50B Database'!$A:$AA,11,FALSE),VLOOKUP($B4934,'ALLL &lt;50B Database'!$A:$AA,11,FALSE)),"")</f>
        <v/>
      </c>
      <c r="D4934" t="str">
        <f t="shared" si="154"/>
        <v/>
      </c>
    </row>
    <row r="4935" spans="1:4" x14ac:dyDescent="0.25">
      <c r="A4935">
        <f t="shared" si="155"/>
        <v>4935</v>
      </c>
      <c r="B4935" t="e">
        <f>IF('Peer Comparison Tool'!$D$11="NR",INDEX('CECL &lt;50B Database'!$A:$A,MATCH(Workings!$A4935,'CECL &lt;50B Database'!$AI:$AI,0)),INDEX('ALLL &lt;50B Database'!$A:$A,MATCH(Workings!$A4935,'ALLL &lt;50B Database'!$AI:$AI,0)))</f>
        <v>#N/A</v>
      </c>
      <c r="C4935" s="3" t="str">
        <f>IFERROR(IFERROR(VLOOKUP($B4935,'CECL &lt;50B Database'!$A:$AA,11,FALSE),VLOOKUP($B4935,'ALLL &lt;50B Database'!$A:$AA,11,FALSE)),"")</f>
        <v/>
      </c>
      <c r="D4935" t="str">
        <f t="shared" si="154"/>
        <v/>
      </c>
    </row>
    <row r="4936" spans="1:4" x14ac:dyDescent="0.25">
      <c r="A4936">
        <f t="shared" si="155"/>
        <v>4936</v>
      </c>
      <c r="B4936" t="e">
        <f>IF('Peer Comparison Tool'!$D$11="NR",INDEX('CECL &lt;50B Database'!$A:$A,MATCH(Workings!$A4936,'CECL &lt;50B Database'!$AI:$AI,0)),INDEX('ALLL &lt;50B Database'!$A:$A,MATCH(Workings!$A4936,'ALLL &lt;50B Database'!$AI:$AI,0)))</f>
        <v>#N/A</v>
      </c>
      <c r="C4936" s="3" t="str">
        <f>IFERROR(IFERROR(VLOOKUP($B4936,'CECL &lt;50B Database'!$A:$AA,11,FALSE),VLOOKUP($B4936,'ALLL &lt;50B Database'!$A:$AA,11,FALSE)),"")</f>
        <v/>
      </c>
      <c r="D4936" t="str">
        <f t="shared" si="154"/>
        <v/>
      </c>
    </row>
    <row r="4937" spans="1:4" x14ac:dyDescent="0.25">
      <c r="A4937">
        <f t="shared" si="155"/>
        <v>4937</v>
      </c>
      <c r="B4937" t="e">
        <f>IF('Peer Comparison Tool'!$D$11="NR",INDEX('CECL &lt;50B Database'!$A:$A,MATCH(Workings!$A4937,'CECL &lt;50B Database'!$AI:$AI,0)),INDEX('ALLL &lt;50B Database'!$A:$A,MATCH(Workings!$A4937,'ALLL &lt;50B Database'!$AI:$AI,0)))</f>
        <v>#N/A</v>
      </c>
      <c r="C4937" s="3" t="str">
        <f>IFERROR(IFERROR(VLOOKUP($B4937,'CECL &lt;50B Database'!$A:$AA,11,FALSE),VLOOKUP($B4937,'ALLL &lt;50B Database'!$A:$AA,11,FALSE)),"")</f>
        <v/>
      </c>
      <c r="D4937" t="str">
        <f t="shared" si="154"/>
        <v/>
      </c>
    </row>
    <row r="4938" spans="1:4" x14ac:dyDescent="0.25">
      <c r="A4938">
        <f t="shared" si="155"/>
        <v>4938</v>
      </c>
      <c r="B4938" t="e">
        <f>IF('Peer Comparison Tool'!$D$11="NR",INDEX('CECL &lt;50B Database'!$A:$A,MATCH(Workings!$A4938,'CECL &lt;50B Database'!$AI:$AI,0)),INDEX('ALLL &lt;50B Database'!$A:$A,MATCH(Workings!$A4938,'ALLL &lt;50B Database'!$AI:$AI,0)))</f>
        <v>#N/A</v>
      </c>
      <c r="C4938" s="3" t="str">
        <f>IFERROR(IFERROR(VLOOKUP($B4938,'CECL &lt;50B Database'!$A:$AA,11,FALSE),VLOOKUP($B4938,'ALLL &lt;50B Database'!$A:$AA,11,FALSE)),"")</f>
        <v/>
      </c>
      <c r="D4938" t="str">
        <f t="shared" si="154"/>
        <v/>
      </c>
    </row>
    <row r="4939" spans="1:4" x14ac:dyDescent="0.25">
      <c r="A4939">
        <f t="shared" si="155"/>
        <v>4939</v>
      </c>
      <c r="B4939" t="e">
        <f>IF('Peer Comparison Tool'!$D$11="NR",INDEX('CECL &lt;50B Database'!$A:$A,MATCH(Workings!$A4939,'CECL &lt;50B Database'!$AI:$AI,0)),INDEX('ALLL &lt;50B Database'!$A:$A,MATCH(Workings!$A4939,'ALLL &lt;50B Database'!$AI:$AI,0)))</f>
        <v>#N/A</v>
      </c>
      <c r="C4939" s="3" t="str">
        <f>IFERROR(IFERROR(VLOOKUP($B4939,'CECL &lt;50B Database'!$A:$AA,11,FALSE),VLOOKUP($B4939,'ALLL &lt;50B Database'!$A:$AA,11,FALSE)),"")</f>
        <v/>
      </c>
      <c r="D4939" t="str">
        <f t="shared" si="154"/>
        <v/>
      </c>
    </row>
    <row r="4940" spans="1:4" x14ac:dyDescent="0.25">
      <c r="A4940">
        <f t="shared" si="155"/>
        <v>4940</v>
      </c>
      <c r="B4940" t="e">
        <f>IF('Peer Comparison Tool'!$D$11="NR",INDEX('CECL &lt;50B Database'!$A:$A,MATCH(Workings!$A4940,'CECL &lt;50B Database'!$AI:$AI,0)),INDEX('ALLL &lt;50B Database'!$A:$A,MATCH(Workings!$A4940,'ALLL &lt;50B Database'!$AI:$AI,0)))</f>
        <v>#N/A</v>
      </c>
      <c r="C4940" s="3" t="str">
        <f>IFERROR(IFERROR(VLOOKUP($B4940,'CECL &lt;50B Database'!$A:$AA,11,FALSE),VLOOKUP($B4940,'ALLL &lt;50B Database'!$A:$AA,11,FALSE)),"")</f>
        <v/>
      </c>
      <c r="D4940" t="str">
        <f t="shared" si="154"/>
        <v/>
      </c>
    </row>
    <row r="4941" spans="1:4" x14ac:dyDescent="0.25">
      <c r="A4941">
        <f t="shared" si="155"/>
        <v>4941</v>
      </c>
      <c r="B4941" t="e">
        <f>IF('Peer Comparison Tool'!$D$11="NR",INDEX('CECL &lt;50B Database'!$A:$A,MATCH(Workings!$A4941,'CECL &lt;50B Database'!$AI:$AI,0)),INDEX('ALLL &lt;50B Database'!$A:$A,MATCH(Workings!$A4941,'ALLL &lt;50B Database'!$AI:$AI,0)))</f>
        <v>#N/A</v>
      </c>
      <c r="C4941" s="3" t="str">
        <f>IFERROR(IFERROR(VLOOKUP($B4941,'CECL &lt;50B Database'!$A:$AA,11,FALSE),VLOOKUP($B4941,'ALLL &lt;50B Database'!$A:$AA,11,FALSE)),"")</f>
        <v/>
      </c>
      <c r="D4941" t="str">
        <f t="shared" si="154"/>
        <v/>
      </c>
    </row>
    <row r="4942" spans="1:4" x14ac:dyDescent="0.25">
      <c r="A4942">
        <f t="shared" si="155"/>
        <v>4942</v>
      </c>
      <c r="B4942" t="e">
        <f>IF('Peer Comparison Tool'!$D$11="NR",INDEX('CECL &lt;50B Database'!$A:$A,MATCH(Workings!$A4942,'CECL &lt;50B Database'!$AI:$AI,0)),INDEX('ALLL &lt;50B Database'!$A:$A,MATCH(Workings!$A4942,'ALLL &lt;50B Database'!$AI:$AI,0)))</f>
        <v>#N/A</v>
      </c>
      <c r="C4942" s="3" t="str">
        <f>IFERROR(IFERROR(VLOOKUP($B4942,'CECL &lt;50B Database'!$A:$AA,11,FALSE),VLOOKUP($B4942,'ALLL &lt;50B Database'!$A:$AA,11,FALSE)),"")</f>
        <v/>
      </c>
      <c r="D4942" t="str">
        <f t="shared" si="154"/>
        <v/>
      </c>
    </row>
    <row r="4943" spans="1:4" x14ac:dyDescent="0.25">
      <c r="A4943">
        <f t="shared" si="155"/>
        <v>4943</v>
      </c>
      <c r="B4943" t="e">
        <f>IF('Peer Comparison Tool'!$D$11="NR",INDEX('CECL &lt;50B Database'!$A:$A,MATCH(Workings!$A4943,'CECL &lt;50B Database'!$AI:$AI,0)),INDEX('ALLL &lt;50B Database'!$A:$A,MATCH(Workings!$A4943,'ALLL &lt;50B Database'!$AI:$AI,0)))</f>
        <v>#N/A</v>
      </c>
      <c r="C4943" s="3" t="str">
        <f>IFERROR(IFERROR(VLOOKUP($B4943,'CECL &lt;50B Database'!$A:$AA,11,FALSE),VLOOKUP($B4943,'ALLL &lt;50B Database'!$A:$AA,11,FALSE)),"")</f>
        <v/>
      </c>
      <c r="D4943" t="str">
        <f t="shared" si="154"/>
        <v/>
      </c>
    </row>
    <row r="4944" spans="1:4" x14ac:dyDescent="0.25">
      <c r="A4944">
        <f t="shared" si="155"/>
        <v>4944</v>
      </c>
      <c r="B4944" t="e">
        <f>IF('Peer Comparison Tool'!$D$11="NR",INDEX('CECL &lt;50B Database'!$A:$A,MATCH(Workings!$A4944,'CECL &lt;50B Database'!$AI:$AI,0)),INDEX('ALLL &lt;50B Database'!$A:$A,MATCH(Workings!$A4944,'ALLL &lt;50B Database'!$AI:$AI,0)))</f>
        <v>#N/A</v>
      </c>
      <c r="C4944" s="3" t="str">
        <f>IFERROR(IFERROR(VLOOKUP($B4944,'CECL &lt;50B Database'!$A:$AA,11,FALSE),VLOOKUP($B4944,'ALLL &lt;50B Database'!$A:$AA,11,FALSE)),"")</f>
        <v/>
      </c>
      <c r="D4944" t="str">
        <f t="shared" si="154"/>
        <v/>
      </c>
    </row>
    <row r="4945" spans="1:4" x14ac:dyDescent="0.25">
      <c r="A4945">
        <f t="shared" si="155"/>
        <v>4945</v>
      </c>
      <c r="B4945" t="e">
        <f>IF('Peer Comparison Tool'!$D$11="NR",INDEX('CECL &lt;50B Database'!$A:$A,MATCH(Workings!$A4945,'CECL &lt;50B Database'!$AI:$AI,0)),INDEX('ALLL &lt;50B Database'!$A:$A,MATCH(Workings!$A4945,'ALLL &lt;50B Database'!$AI:$AI,0)))</f>
        <v>#N/A</v>
      </c>
      <c r="C4945" s="3" t="str">
        <f>IFERROR(IFERROR(VLOOKUP($B4945,'CECL &lt;50B Database'!$A:$AA,11,FALSE),VLOOKUP($B4945,'ALLL &lt;50B Database'!$A:$AA,11,FALSE)),"")</f>
        <v/>
      </c>
      <c r="D4945" t="str">
        <f t="shared" si="154"/>
        <v/>
      </c>
    </row>
    <row r="4946" spans="1:4" x14ac:dyDescent="0.25">
      <c r="A4946">
        <f t="shared" si="155"/>
        <v>4946</v>
      </c>
      <c r="B4946" t="e">
        <f>IF('Peer Comparison Tool'!$D$11="NR",INDEX('CECL &lt;50B Database'!$A:$A,MATCH(Workings!$A4946,'CECL &lt;50B Database'!$AI:$AI,0)),INDEX('ALLL &lt;50B Database'!$A:$A,MATCH(Workings!$A4946,'ALLL &lt;50B Database'!$AI:$AI,0)))</f>
        <v>#N/A</v>
      </c>
      <c r="C4946" s="3" t="str">
        <f>IFERROR(IFERROR(VLOOKUP($B4946,'CECL &lt;50B Database'!$A:$AA,11,FALSE),VLOOKUP($B4946,'ALLL &lt;50B Database'!$A:$AA,11,FALSE)),"")</f>
        <v/>
      </c>
      <c r="D4946" t="str">
        <f t="shared" si="154"/>
        <v/>
      </c>
    </row>
    <row r="4947" spans="1:4" x14ac:dyDescent="0.25">
      <c r="A4947">
        <f t="shared" si="155"/>
        <v>4947</v>
      </c>
      <c r="B4947" t="e">
        <f>IF('Peer Comparison Tool'!$D$11="NR",INDEX('CECL &lt;50B Database'!$A:$A,MATCH(Workings!$A4947,'CECL &lt;50B Database'!$AI:$AI,0)),INDEX('ALLL &lt;50B Database'!$A:$A,MATCH(Workings!$A4947,'ALLL &lt;50B Database'!$AI:$AI,0)))</f>
        <v>#N/A</v>
      </c>
      <c r="C4947" s="3" t="str">
        <f>IFERROR(IFERROR(VLOOKUP($B4947,'CECL &lt;50B Database'!$A:$AA,11,FALSE),VLOOKUP($B4947,'ALLL &lt;50B Database'!$A:$AA,11,FALSE)),"")</f>
        <v/>
      </c>
      <c r="D4947" t="str">
        <f t="shared" si="154"/>
        <v/>
      </c>
    </row>
    <row r="4948" spans="1:4" x14ac:dyDescent="0.25">
      <c r="A4948">
        <f t="shared" si="155"/>
        <v>4948</v>
      </c>
      <c r="B4948" t="e">
        <f>IF('Peer Comparison Tool'!$D$11="NR",INDEX('CECL &lt;50B Database'!$A:$A,MATCH(Workings!$A4948,'CECL &lt;50B Database'!$AI:$AI,0)),INDEX('ALLL &lt;50B Database'!$A:$A,MATCH(Workings!$A4948,'ALLL &lt;50B Database'!$AI:$AI,0)))</f>
        <v>#N/A</v>
      </c>
      <c r="C4948" s="3" t="str">
        <f>IFERROR(IFERROR(VLOOKUP($B4948,'CECL &lt;50B Database'!$A:$AA,11,FALSE),VLOOKUP($B4948,'ALLL &lt;50B Database'!$A:$AA,11,FALSE)),"")</f>
        <v/>
      </c>
      <c r="D4948" t="str">
        <f t="shared" si="154"/>
        <v/>
      </c>
    </row>
    <row r="4949" spans="1:4" x14ac:dyDescent="0.25">
      <c r="A4949">
        <f t="shared" si="155"/>
        <v>4949</v>
      </c>
      <c r="B4949" t="e">
        <f>IF('Peer Comparison Tool'!$D$11="NR",INDEX('CECL &lt;50B Database'!$A:$A,MATCH(Workings!$A4949,'CECL &lt;50B Database'!$AI:$AI,0)),INDEX('ALLL &lt;50B Database'!$A:$A,MATCH(Workings!$A4949,'ALLL &lt;50B Database'!$AI:$AI,0)))</f>
        <v>#N/A</v>
      </c>
      <c r="C4949" s="3" t="str">
        <f>IFERROR(IFERROR(VLOOKUP($B4949,'CECL &lt;50B Database'!$A:$AA,11,FALSE),VLOOKUP($B4949,'ALLL &lt;50B Database'!$A:$AA,11,FALSE)),"")</f>
        <v/>
      </c>
      <c r="D4949" t="str">
        <f t="shared" si="154"/>
        <v/>
      </c>
    </row>
    <row r="4950" spans="1:4" x14ac:dyDescent="0.25">
      <c r="A4950">
        <f t="shared" si="155"/>
        <v>4950</v>
      </c>
      <c r="B4950" t="e">
        <f>IF('Peer Comparison Tool'!$D$11="NR",INDEX('CECL &lt;50B Database'!$A:$A,MATCH(Workings!$A4950,'CECL &lt;50B Database'!$AI:$AI,0)),INDEX('ALLL &lt;50B Database'!$A:$A,MATCH(Workings!$A4950,'ALLL &lt;50B Database'!$AI:$AI,0)))</f>
        <v>#N/A</v>
      </c>
      <c r="C4950" s="3" t="str">
        <f>IFERROR(IFERROR(VLOOKUP($B4950,'CECL &lt;50B Database'!$A:$AA,11,FALSE),VLOOKUP($B4950,'ALLL &lt;50B Database'!$A:$AA,11,FALSE)),"")</f>
        <v/>
      </c>
      <c r="D4950" t="str">
        <f t="shared" si="154"/>
        <v/>
      </c>
    </row>
    <row r="4951" spans="1:4" x14ac:dyDescent="0.25">
      <c r="A4951">
        <f t="shared" si="155"/>
        <v>4951</v>
      </c>
      <c r="B4951" t="e">
        <f>IF('Peer Comparison Tool'!$D$11="NR",INDEX('CECL &lt;50B Database'!$A:$A,MATCH(Workings!$A4951,'CECL &lt;50B Database'!$AI:$AI,0)),INDEX('ALLL &lt;50B Database'!$A:$A,MATCH(Workings!$A4951,'ALLL &lt;50B Database'!$AI:$AI,0)))</f>
        <v>#N/A</v>
      </c>
      <c r="C4951" s="3" t="str">
        <f>IFERROR(IFERROR(VLOOKUP($B4951,'CECL &lt;50B Database'!$A:$AA,11,FALSE),VLOOKUP($B4951,'ALLL &lt;50B Database'!$A:$AA,11,FALSE)),"")</f>
        <v/>
      </c>
      <c r="D4951" t="str">
        <f t="shared" si="154"/>
        <v/>
      </c>
    </row>
    <row r="4952" spans="1:4" x14ac:dyDescent="0.25">
      <c r="A4952">
        <f t="shared" si="155"/>
        <v>4952</v>
      </c>
      <c r="B4952" t="e">
        <f>IF('Peer Comparison Tool'!$D$11="NR",INDEX('CECL &lt;50B Database'!$A:$A,MATCH(Workings!$A4952,'CECL &lt;50B Database'!$AI:$AI,0)),INDEX('ALLL &lt;50B Database'!$A:$A,MATCH(Workings!$A4952,'ALLL &lt;50B Database'!$AI:$AI,0)))</f>
        <v>#N/A</v>
      </c>
      <c r="C4952" s="3" t="str">
        <f>IFERROR(IFERROR(VLOOKUP($B4952,'CECL &lt;50B Database'!$A:$AA,11,FALSE),VLOOKUP($B4952,'ALLL &lt;50B Database'!$A:$AA,11,FALSE)),"")</f>
        <v/>
      </c>
      <c r="D4952" t="str">
        <f t="shared" si="154"/>
        <v/>
      </c>
    </row>
    <row r="4953" spans="1:4" x14ac:dyDescent="0.25">
      <c r="A4953">
        <f t="shared" si="155"/>
        <v>4953</v>
      </c>
      <c r="B4953" t="e">
        <f>IF('Peer Comparison Tool'!$D$11="NR",INDEX('CECL &lt;50B Database'!$A:$A,MATCH(Workings!$A4953,'CECL &lt;50B Database'!$AI:$AI,0)),INDEX('ALLL &lt;50B Database'!$A:$A,MATCH(Workings!$A4953,'ALLL &lt;50B Database'!$AI:$AI,0)))</f>
        <v>#N/A</v>
      </c>
      <c r="C4953" s="3" t="str">
        <f>IFERROR(IFERROR(VLOOKUP($B4953,'CECL &lt;50B Database'!$A:$AA,11,FALSE),VLOOKUP($B4953,'ALLL &lt;50B Database'!$A:$AA,11,FALSE)),"")</f>
        <v/>
      </c>
      <c r="D4953" t="str">
        <f t="shared" si="154"/>
        <v/>
      </c>
    </row>
    <row r="4954" spans="1:4" x14ac:dyDescent="0.25">
      <c r="A4954">
        <f t="shared" si="155"/>
        <v>4954</v>
      </c>
      <c r="B4954" t="e">
        <f>IF('Peer Comparison Tool'!$D$11="NR",INDEX('CECL &lt;50B Database'!$A:$A,MATCH(Workings!$A4954,'CECL &lt;50B Database'!$AI:$AI,0)),INDEX('ALLL &lt;50B Database'!$A:$A,MATCH(Workings!$A4954,'ALLL &lt;50B Database'!$AI:$AI,0)))</f>
        <v>#N/A</v>
      </c>
      <c r="C4954" s="3" t="str">
        <f>IFERROR(IFERROR(VLOOKUP($B4954,'CECL &lt;50B Database'!$A:$AA,11,FALSE),VLOOKUP($B4954,'ALLL &lt;50B Database'!$A:$AA,11,FALSE)),"")</f>
        <v/>
      </c>
      <c r="D4954" t="str">
        <f t="shared" si="154"/>
        <v/>
      </c>
    </row>
    <row r="4955" spans="1:4" x14ac:dyDescent="0.25">
      <c r="A4955">
        <f t="shared" si="155"/>
        <v>4955</v>
      </c>
      <c r="B4955" t="e">
        <f>IF('Peer Comparison Tool'!$D$11="NR",INDEX('CECL &lt;50B Database'!$A:$A,MATCH(Workings!$A4955,'CECL &lt;50B Database'!$AI:$AI,0)),INDEX('ALLL &lt;50B Database'!$A:$A,MATCH(Workings!$A4955,'ALLL &lt;50B Database'!$AI:$AI,0)))</f>
        <v>#N/A</v>
      </c>
      <c r="C4955" s="3" t="str">
        <f>IFERROR(IFERROR(VLOOKUP($B4955,'CECL &lt;50B Database'!$A:$AA,11,FALSE),VLOOKUP($B4955,'ALLL &lt;50B Database'!$A:$AA,11,FALSE)),"")</f>
        <v/>
      </c>
      <c r="D4955" t="str">
        <f t="shared" si="154"/>
        <v/>
      </c>
    </row>
    <row r="4956" spans="1:4" x14ac:dyDescent="0.25">
      <c r="A4956">
        <f t="shared" si="155"/>
        <v>4956</v>
      </c>
      <c r="B4956" t="e">
        <f>IF('Peer Comparison Tool'!$D$11="NR",INDEX('CECL &lt;50B Database'!$A:$A,MATCH(Workings!$A4956,'CECL &lt;50B Database'!$AI:$AI,0)),INDEX('ALLL &lt;50B Database'!$A:$A,MATCH(Workings!$A4956,'ALLL &lt;50B Database'!$AI:$AI,0)))</f>
        <v>#N/A</v>
      </c>
      <c r="C4956" s="3" t="str">
        <f>IFERROR(IFERROR(VLOOKUP($B4956,'CECL &lt;50B Database'!$A:$AA,11,FALSE),VLOOKUP($B4956,'ALLL &lt;50B Database'!$A:$AA,11,FALSE)),"")</f>
        <v/>
      </c>
      <c r="D4956" t="str">
        <f t="shared" si="154"/>
        <v/>
      </c>
    </row>
    <row r="4957" spans="1:4" x14ac:dyDescent="0.25">
      <c r="A4957">
        <f t="shared" si="155"/>
        <v>4957</v>
      </c>
      <c r="B4957" t="e">
        <f>IF('Peer Comparison Tool'!$D$11="NR",INDEX('CECL &lt;50B Database'!$A:$A,MATCH(Workings!$A4957,'CECL &lt;50B Database'!$AI:$AI,0)),INDEX('ALLL &lt;50B Database'!$A:$A,MATCH(Workings!$A4957,'ALLL &lt;50B Database'!$AI:$AI,0)))</f>
        <v>#N/A</v>
      </c>
      <c r="C4957" s="3" t="str">
        <f>IFERROR(IFERROR(VLOOKUP($B4957,'CECL &lt;50B Database'!$A:$AA,11,FALSE),VLOOKUP($B4957,'ALLL &lt;50B Database'!$A:$AA,11,FALSE)),"")</f>
        <v/>
      </c>
      <c r="D4957" t="str">
        <f t="shared" si="154"/>
        <v/>
      </c>
    </row>
    <row r="4958" spans="1:4" x14ac:dyDescent="0.25">
      <c r="A4958">
        <f t="shared" si="155"/>
        <v>4958</v>
      </c>
      <c r="B4958" t="e">
        <f>IF('Peer Comparison Tool'!$D$11="NR",INDEX('CECL &lt;50B Database'!$A:$A,MATCH(Workings!$A4958,'CECL &lt;50B Database'!$AI:$AI,0)),INDEX('ALLL &lt;50B Database'!$A:$A,MATCH(Workings!$A4958,'ALLL &lt;50B Database'!$AI:$AI,0)))</f>
        <v>#N/A</v>
      </c>
      <c r="C4958" s="3" t="str">
        <f>IFERROR(IFERROR(VLOOKUP($B4958,'CECL &lt;50B Database'!$A:$AA,11,FALSE),VLOOKUP($B4958,'ALLL &lt;50B Database'!$A:$AA,11,FALSE)),"")</f>
        <v/>
      </c>
      <c r="D4958" t="str">
        <f t="shared" si="154"/>
        <v/>
      </c>
    </row>
    <row r="4959" spans="1:4" x14ac:dyDescent="0.25">
      <c r="A4959">
        <f t="shared" si="155"/>
        <v>4959</v>
      </c>
      <c r="B4959" t="e">
        <f>IF('Peer Comparison Tool'!$D$11="NR",INDEX('CECL &lt;50B Database'!$A:$A,MATCH(Workings!$A4959,'CECL &lt;50B Database'!$AI:$AI,0)),INDEX('ALLL &lt;50B Database'!$A:$A,MATCH(Workings!$A4959,'ALLL &lt;50B Database'!$AI:$AI,0)))</f>
        <v>#N/A</v>
      </c>
      <c r="C4959" s="3" t="str">
        <f>IFERROR(IFERROR(VLOOKUP($B4959,'CECL &lt;50B Database'!$A:$AA,11,FALSE),VLOOKUP($B4959,'ALLL &lt;50B Database'!$A:$AA,11,FALSE)),"")</f>
        <v/>
      </c>
      <c r="D4959" t="str">
        <f t="shared" si="154"/>
        <v/>
      </c>
    </row>
    <row r="4960" spans="1:4" x14ac:dyDescent="0.25">
      <c r="A4960">
        <f t="shared" si="155"/>
        <v>4960</v>
      </c>
      <c r="B4960" t="e">
        <f>IF('Peer Comparison Tool'!$D$11="NR",INDEX('CECL &lt;50B Database'!$A:$A,MATCH(Workings!$A4960,'CECL &lt;50B Database'!$AI:$AI,0)),INDEX('ALLL &lt;50B Database'!$A:$A,MATCH(Workings!$A4960,'ALLL &lt;50B Database'!$AI:$AI,0)))</f>
        <v>#N/A</v>
      </c>
      <c r="C4960" s="3" t="str">
        <f>IFERROR(IFERROR(VLOOKUP($B4960,'CECL &lt;50B Database'!$A:$AA,11,FALSE),VLOOKUP($B4960,'ALLL &lt;50B Database'!$A:$AA,11,FALSE)),"")</f>
        <v/>
      </c>
      <c r="D4960" t="str">
        <f t="shared" si="154"/>
        <v/>
      </c>
    </row>
    <row r="4961" spans="1:4" x14ac:dyDescent="0.25">
      <c r="A4961">
        <f t="shared" si="155"/>
        <v>4961</v>
      </c>
      <c r="B4961" t="e">
        <f>IF('Peer Comparison Tool'!$D$11="NR",INDEX('CECL &lt;50B Database'!$A:$A,MATCH(Workings!$A4961,'CECL &lt;50B Database'!$AI:$AI,0)),INDEX('ALLL &lt;50B Database'!$A:$A,MATCH(Workings!$A4961,'ALLL &lt;50B Database'!$AI:$AI,0)))</f>
        <v>#N/A</v>
      </c>
      <c r="C4961" s="3" t="str">
        <f>IFERROR(IFERROR(VLOOKUP($B4961,'CECL &lt;50B Database'!$A:$AA,11,FALSE),VLOOKUP($B4961,'ALLL &lt;50B Database'!$A:$AA,11,FALSE)),"")</f>
        <v/>
      </c>
      <c r="D4961" t="str">
        <f t="shared" si="154"/>
        <v/>
      </c>
    </row>
    <row r="4962" spans="1:4" x14ac:dyDescent="0.25">
      <c r="A4962">
        <f t="shared" si="155"/>
        <v>4962</v>
      </c>
      <c r="B4962" t="e">
        <f>IF('Peer Comparison Tool'!$D$11="NR",INDEX('CECL &lt;50B Database'!$A:$A,MATCH(Workings!$A4962,'CECL &lt;50B Database'!$AI:$AI,0)),INDEX('ALLL &lt;50B Database'!$A:$A,MATCH(Workings!$A4962,'ALLL &lt;50B Database'!$AI:$AI,0)))</f>
        <v>#N/A</v>
      </c>
      <c r="C4962" s="3" t="str">
        <f>IFERROR(IFERROR(VLOOKUP($B4962,'CECL &lt;50B Database'!$A:$AA,11,FALSE),VLOOKUP($B4962,'ALLL &lt;50B Database'!$A:$AA,11,FALSE)),"")</f>
        <v/>
      </c>
      <c r="D4962" t="str">
        <f t="shared" si="154"/>
        <v/>
      </c>
    </row>
    <row r="4963" spans="1:4" x14ac:dyDescent="0.25">
      <c r="A4963">
        <f t="shared" si="155"/>
        <v>4963</v>
      </c>
      <c r="B4963" t="e">
        <f>IF('Peer Comparison Tool'!$D$11="NR",INDEX('CECL &lt;50B Database'!$A:$A,MATCH(Workings!$A4963,'CECL &lt;50B Database'!$AI:$AI,0)),INDEX('ALLL &lt;50B Database'!$A:$A,MATCH(Workings!$A4963,'ALLL &lt;50B Database'!$AI:$AI,0)))</f>
        <v>#N/A</v>
      </c>
      <c r="C4963" s="3" t="str">
        <f>IFERROR(IFERROR(VLOOKUP($B4963,'CECL &lt;50B Database'!$A:$AA,11,FALSE),VLOOKUP($B4963,'ALLL &lt;50B Database'!$A:$AA,11,FALSE)),"")</f>
        <v/>
      </c>
      <c r="D4963" t="str">
        <f t="shared" si="154"/>
        <v/>
      </c>
    </row>
    <row r="4964" spans="1:4" x14ac:dyDescent="0.25">
      <c r="A4964">
        <f t="shared" si="155"/>
        <v>4964</v>
      </c>
      <c r="B4964" t="e">
        <f>IF('Peer Comparison Tool'!$D$11="NR",INDEX('CECL &lt;50B Database'!$A:$A,MATCH(Workings!$A4964,'CECL &lt;50B Database'!$AI:$AI,0)),INDEX('ALLL &lt;50B Database'!$A:$A,MATCH(Workings!$A4964,'ALLL &lt;50B Database'!$AI:$AI,0)))</f>
        <v>#N/A</v>
      </c>
      <c r="C4964" s="3" t="str">
        <f>IFERROR(IFERROR(VLOOKUP($B4964,'CECL &lt;50B Database'!$A:$AA,11,FALSE),VLOOKUP($B4964,'ALLL &lt;50B Database'!$A:$AA,11,FALSE)),"")</f>
        <v/>
      </c>
      <c r="D4964" t="str">
        <f t="shared" si="154"/>
        <v/>
      </c>
    </row>
    <row r="4965" spans="1:4" x14ac:dyDescent="0.25">
      <c r="A4965">
        <f t="shared" si="155"/>
        <v>4965</v>
      </c>
      <c r="B4965" t="e">
        <f>IF('Peer Comparison Tool'!$D$11="NR",INDEX('CECL &lt;50B Database'!$A:$A,MATCH(Workings!$A4965,'CECL &lt;50B Database'!$AI:$AI,0)),INDEX('ALLL &lt;50B Database'!$A:$A,MATCH(Workings!$A4965,'ALLL &lt;50B Database'!$AI:$AI,0)))</f>
        <v>#N/A</v>
      </c>
      <c r="C4965" s="3" t="str">
        <f>IFERROR(IFERROR(VLOOKUP($B4965,'CECL &lt;50B Database'!$A:$AA,11,FALSE),VLOOKUP($B4965,'ALLL &lt;50B Database'!$A:$AA,11,FALSE)),"")</f>
        <v/>
      </c>
      <c r="D4965" t="str">
        <f t="shared" si="154"/>
        <v/>
      </c>
    </row>
    <row r="4966" spans="1:4" x14ac:dyDescent="0.25">
      <c r="A4966">
        <f t="shared" si="155"/>
        <v>4966</v>
      </c>
      <c r="B4966" t="e">
        <f>IF('Peer Comparison Tool'!$D$11="NR",INDEX('CECL &lt;50B Database'!$A:$A,MATCH(Workings!$A4966,'CECL &lt;50B Database'!$AI:$AI,0)),INDEX('ALLL &lt;50B Database'!$A:$A,MATCH(Workings!$A4966,'ALLL &lt;50B Database'!$AI:$AI,0)))</f>
        <v>#N/A</v>
      </c>
      <c r="C4966" s="3" t="str">
        <f>IFERROR(IFERROR(VLOOKUP($B4966,'CECL &lt;50B Database'!$A:$AA,11,FALSE),VLOOKUP($B4966,'ALLL &lt;50B Database'!$A:$AA,11,FALSE)),"")</f>
        <v/>
      </c>
      <c r="D4966" t="str">
        <f t="shared" si="154"/>
        <v/>
      </c>
    </row>
    <row r="4967" spans="1:4" x14ac:dyDescent="0.25">
      <c r="A4967">
        <f t="shared" si="155"/>
        <v>4967</v>
      </c>
      <c r="B4967" t="e">
        <f>IF('Peer Comparison Tool'!$D$11="NR",INDEX('CECL &lt;50B Database'!$A:$A,MATCH(Workings!$A4967,'CECL &lt;50B Database'!$AI:$AI,0)),INDEX('ALLL &lt;50B Database'!$A:$A,MATCH(Workings!$A4967,'ALLL &lt;50B Database'!$AI:$AI,0)))</f>
        <v>#N/A</v>
      </c>
      <c r="C4967" s="3" t="str">
        <f>IFERROR(IFERROR(VLOOKUP($B4967,'CECL &lt;50B Database'!$A:$AA,11,FALSE),VLOOKUP($B4967,'ALLL &lt;50B Database'!$A:$AA,11,FALSE)),"")</f>
        <v/>
      </c>
      <c r="D4967" t="str">
        <f t="shared" si="154"/>
        <v/>
      </c>
    </row>
    <row r="4968" spans="1:4" x14ac:dyDescent="0.25">
      <c r="A4968">
        <f t="shared" si="155"/>
        <v>4968</v>
      </c>
      <c r="B4968" t="e">
        <f>IF('Peer Comparison Tool'!$D$11="NR",INDEX('CECL &lt;50B Database'!$A:$A,MATCH(Workings!$A4968,'CECL &lt;50B Database'!$AI:$AI,0)),INDEX('ALLL &lt;50B Database'!$A:$A,MATCH(Workings!$A4968,'ALLL &lt;50B Database'!$AI:$AI,0)))</f>
        <v>#N/A</v>
      </c>
      <c r="C4968" s="3" t="str">
        <f>IFERROR(IFERROR(VLOOKUP($B4968,'CECL &lt;50B Database'!$A:$AA,11,FALSE),VLOOKUP($B4968,'ALLL &lt;50B Database'!$A:$AA,11,FALSE)),"")</f>
        <v/>
      </c>
      <c r="D4968" t="str">
        <f t="shared" si="154"/>
        <v/>
      </c>
    </row>
    <row r="4969" spans="1:4" x14ac:dyDescent="0.25">
      <c r="A4969">
        <f t="shared" si="155"/>
        <v>4969</v>
      </c>
      <c r="B4969" t="e">
        <f>IF('Peer Comparison Tool'!$D$11="NR",INDEX('CECL &lt;50B Database'!$A:$A,MATCH(Workings!$A4969,'CECL &lt;50B Database'!$AI:$AI,0)),INDEX('ALLL &lt;50B Database'!$A:$A,MATCH(Workings!$A4969,'ALLL &lt;50B Database'!$AI:$AI,0)))</f>
        <v>#N/A</v>
      </c>
      <c r="C4969" s="3" t="str">
        <f>IFERROR(IFERROR(VLOOKUP($B4969,'CECL &lt;50B Database'!$A:$AA,11,FALSE),VLOOKUP($B4969,'ALLL &lt;50B Database'!$A:$AA,11,FALSE)),"")</f>
        <v/>
      </c>
      <c r="D4969" t="str">
        <f t="shared" si="154"/>
        <v/>
      </c>
    </row>
    <row r="4970" spans="1:4" x14ac:dyDescent="0.25">
      <c r="A4970">
        <f t="shared" si="155"/>
        <v>4970</v>
      </c>
      <c r="B4970" t="e">
        <f>IF('Peer Comparison Tool'!$D$11="NR",INDEX('CECL &lt;50B Database'!$A:$A,MATCH(Workings!$A4970,'CECL &lt;50B Database'!$AI:$AI,0)),INDEX('ALLL &lt;50B Database'!$A:$A,MATCH(Workings!$A4970,'ALLL &lt;50B Database'!$AI:$AI,0)))</f>
        <v>#N/A</v>
      </c>
      <c r="C4970" s="3" t="str">
        <f>IFERROR(IFERROR(VLOOKUP($B4970,'CECL &lt;50B Database'!$A:$AA,11,FALSE),VLOOKUP($B4970,'ALLL &lt;50B Database'!$A:$AA,11,FALSE)),"")</f>
        <v/>
      </c>
      <c r="D4970" t="str">
        <f t="shared" si="154"/>
        <v/>
      </c>
    </row>
    <row r="4971" spans="1:4" x14ac:dyDescent="0.25">
      <c r="A4971">
        <f t="shared" si="155"/>
        <v>4971</v>
      </c>
      <c r="B4971" t="e">
        <f>IF('Peer Comparison Tool'!$D$11="NR",INDEX('CECL &lt;50B Database'!$A:$A,MATCH(Workings!$A4971,'CECL &lt;50B Database'!$AI:$AI,0)),INDEX('ALLL &lt;50B Database'!$A:$A,MATCH(Workings!$A4971,'ALLL &lt;50B Database'!$AI:$AI,0)))</f>
        <v>#N/A</v>
      </c>
      <c r="C4971" s="3" t="str">
        <f>IFERROR(IFERROR(VLOOKUP($B4971,'CECL &lt;50B Database'!$A:$AA,11,FALSE),VLOOKUP($B4971,'ALLL &lt;50B Database'!$A:$AA,11,FALSE)),"")</f>
        <v/>
      </c>
      <c r="D4971" t="str">
        <f t="shared" si="154"/>
        <v/>
      </c>
    </row>
    <row r="4972" spans="1:4" x14ac:dyDescent="0.25">
      <c r="A4972">
        <f t="shared" si="155"/>
        <v>4972</v>
      </c>
      <c r="B4972" t="e">
        <f>IF('Peer Comparison Tool'!$D$11="NR",INDEX('CECL &lt;50B Database'!$A:$A,MATCH(Workings!$A4972,'CECL &lt;50B Database'!$AI:$AI,0)),INDEX('ALLL &lt;50B Database'!$A:$A,MATCH(Workings!$A4972,'ALLL &lt;50B Database'!$AI:$AI,0)))</f>
        <v>#N/A</v>
      </c>
      <c r="C4972" s="3" t="str">
        <f>IFERROR(IFERROR(VLOOKUP($B4972,'CECL &lt;50B Database'!$A:$AA,11,FALSE),VLOOKUP($B4972,'ALLL &lt;50B Database'!$A:$AA,11,FALSE)),"")</f>
        <v/>
      </c>
      <c r="D4972" t="str">
        <f t="shared" si="154"/>
        <v/>
      </c>
    </row>
    <row r="4973" spans="1:4" x14ac:dyDescent="0.25">
      <c r="A4973">
        <f t="shared" si="155"/>
        <v>4973</v>
      </c>
      <c r="B4973" t="e">
        <f>IF('Peer Comparison Tool'!$D$11="NR",INDEX('CECL &lt;50B Database'!$A:$A,MATCH(Workings!$A4973,'CECL &lt;50B Database'!$AI:$AI,0)),INDEX('ALLL &lt;50B Database'!$A:$A,MATCH(Workings!$A4973,'ALLL &lt;50B Database'!$AI:$AI,0)))</f>
        <v>#N/A</v>
      </c>
      <c r="C4973" s="3" t="str">
        <f>IFERROR(IFERROR(VLOOKUP($B4973,'CECL &lt;50B Database'!$A:$AA,11,FALSE),VLOOKUP($B4973,'ALLL &lt;50B Database'!$A:$AA,11,FALSE)),"")</f>
        <v/>
      </c>
      <c r="D4973" t="str">
        <f t="shared" si="154"/>
        <v/>
      </c>
    </row>
    <row r="4974" spans="1:4" x14ac:dyDescent="0.25">
      <c r="A4974">
        <f t="shared" si="155"/>
        <v>4974</v>
      </c>
      <c r="B4974" t="e">
        <f>IF('Peer Comparison Tool'!$D$11="NR",INDEX('CECL &lt;50B Database'!$A:$A,MATCH(Workings!$A4974,'CECL &lt;50B Database'!$AI:$AI,0)),INDEX('ALLL &lt;50B Database'!$A:$A,MATCH(Workings!$A4974,'ALLL &lt;50B Database'!$AI:$AI,0)))</f>
        <v>#N/A</v>
      </c>
      <c r="C4974" s="3" t="str">
        <f>IFERROR(IFERROR(VLOOKUP($B4974,'CECL &lt;50B Database'!$A:$AA,11,FALSE),VLOOKUP($B4974,'ALLL &lt;50B Database'!$A:$AA,11,FALSE)),"")</f>
        <v/>
      </c>
      <c r="D4974" t="str">
        <f t="shared" si="154"/>
        <v/>
      </c>
    </row>
    <row r="4975" spans="1:4" x14ac:dyDescent="0.25">
      <c r="A4975">
        <f t="shared" si="155"/>
        <v>4975</v>
      </c>
      <c r="B4975" t="e">
        <f>IF('Peer Comparison Tool'!$D$11="NR",INDEX('CECL &lt;50B Database'!$A:$A,MATCH(Workings!$A4975,'CECL &lt;50B Database'!$AI:$AI,0)),INDEX('ALLL &lt;50B Database'!$A:$A,MATCH(Workings!$A4975,'ALLL &lt;50B Database'!$AI:$AI,0)))</f>
        <v>#N/A</v>
      </c>
      <c r="C4975" s="3" t="str">
        <f>IFERROR(IFERROR(VLOOKUP($B4975,'CECL &lt;50B Database'!$A:$AA,11,FALSE),VLOOKUP($B4975,'ALLL &lt;50B Database'!$A:$AA,11,FALSE)),"")</f>
        <v/>
      </c>
      <c r="D4975" t="str">
        <f t="shared" si="154"/>
        <v/>
      </c>
    </row>
    <row r="4976" spans="1:4" x14ac:dyDescent="0.25">
      <c r="A4976">
        <f t="shared" si="155"/>
        <v>4976</v>
      </c>
      <c r="B4976" t="e">
        <f>IF('Peer Comparison Tool'!$D$11="NR",INDEX('CECL &lt;50B Database'!$A:$A,MATCH(Workings!$A4976,'CECL &lt;50B Database'!$AI:$AI,0)),INDEX('ALLL &lt;50B Database'!$A:$A,MATCH(Workings!$A4976,'ALLL &lt;50B Database'!$AI:$AI,0)))</f>
        <v>#N/A</v>
      </c>
      <c r="C4976" s="3" t="str">
        <f>IFERROR(IFERROR(VLOOKUP($B4976,'CECL &lt;50B Database'!$A:$AA,11,FALSE),VLOOKUP($B4976,'ALLL &lt;50B Database'!$A:$AA,11,FALSE)),"")</f>
        <v/>
      </c>
      <c r="D4976" t="str">
        <f t="shared" si="154"/>
        <v/>
      </c>
    </row>
    <row r="4977" spans="1:4" x14ac:dyDescent="0.25">
      <c r="A4977">
        <f t="shared" si="155"/>
        <v>4977</v>
      </c>
      <c r="B4977" t="e">
        <f>IF('Peer Comparison Tool'!$D$11="NR",INDEX('CECL &lt;50B Database'!$A:$A,MATCH(Workings!$A4977,'CECL &lt;50B Database'!$AI:$AI,0)),INDEX('ALLL &lt;50B Database'!$A:$A,MATCH(Workings!$A4977,'ALLL &lt;50B Database'!$AI:$AI,0)))</f>
        <v>#N/A</v>
      </c>
      <c r="C4977" s="3" t="str">
        <f>IFERROR(IFERROR(VLOOKUP($B4977,'CECL &lt;50B Database'!$A:$AA,11,FALSE),VLOOKUP($B4977,'ALLL &lt;50B Database'!$A:$AA,11,FALSE)),"")</f>
        <v/>
      </c>
      <c r="D4977" t="str">
        <f t="shared" si="154"/>
        <v/>
      </c>
    </row>
    <row r="4978" spans="1:4" x14ac:dyDescent="0.25">
      <c r="A4978">
        <f t="shared" si="155"/>
        <v>4978</v>
      </c>
      <c r="B4978" t="e">
        <f>IF('Peer Comparison Tool'!$D$11="NR",INDEX('CECL &lt;50B Database'!$A:$A,MATCH(Workings!$A4978,'CECL &lt;50B Database'!$AI:$AI,0)),INDEX('ALLL &lt;50B Database'!$A:$A,MATCH(Workings!$A4978,'ALLL &lt;50B Database'!$AI:$AI,0)))</f>
        <v>#N/A</v>
      </c>
      <c r="C4978" s="3" t="str">
        <f>IFERROR(IFERROR(VLOOKUP($B4978,'CECL &lt;50B Database'!$A:$AA,11,FALSE),VLOOKUP($B4978,'ALLL &lt;50B Database'!$A:$AA,11,FALSE)),"")</f>
        <v/>
      </c>
      <c r="D4978" t="str">
        <f t="shared" si="154"/>
        <v/>
      </c>
    </row>
    <row r="4979" spans="1:4" x14ac:dyDescent="0.25">
      <c r="A4979">
        <f t="shared" si="155"/>
        <v>4979</v>
      </c>
      <c r="B4979" t="e">
        <f>IF('Peer Comparison Tool'!$D$11="NR",INDEX('CECL &lt;50B Database'!$A:$A,MATCH(Workings!$A4979,'CECL &lt;50B Database'!$AI:$AI,0)),INDEX('ALLL &lt;50B Database'!$A:$A,MATCH(Workings!$A4979,'ALLL &lt;50B Database'!$AI:$AI,0)))</f>
        <v>#N/A</v>
      </c>
      <c r="C4979" s="3" t="str">
        <f>IFERROR(IFERROR(VLOOKUP($B4979,'CECL &lt;50B Database'!$A:$AA,11,FALSE),VLOOKUP($B4979,'ALLL &lt;50B Database'!$A:$AA,11,FALSE)),"")</f>
        <v/>
      </c>
      <c r="D4979" t="str">
        <f t="shared" si="154"/>
        <v/>
      </c>
    </row>
    <row r="4980" spans="1:4" x14ac:dyDescent="0.25">
      <c r="A4980">
        <f t="shared" si="155"/>
        <v>4980</v>
      </c>
      <c r="B4980" t="e">
        <f>IF('Peer Comparison Tool'!$D$11="NR",INDEX('CECL &lt;50B Database'!$A:$A,MATCH(Workings!$A4980,'CECL &lt;50B Database'!$AI:$AI,0)),INDEX('ALLL &lt;50B Database'!$A:$A,MATCH(Workings!$A4980,'ALLL &lt;50B Database'!$AI:$AI,0)))</f>
        <v>#N/A</v>
      </c>
      <c r="C4980" s="3" t="str">
        <f>IFERROR(IFERROR(VLOOKUP($B4980,'CECL &lt;50B Database'!$A:$AA,11,FALSE),VLOOKUP($B4980,'ALLL &lt;50B Database'!$A:$AA,11,FALSE)),"")</f>
        <v/>
      </c>
      <c r="D4980" t="str">
        <f t="shared" si="154"/>
        <v/>
      </c>
    </row>
    <row r="4981" spans="1:4" x14ac:dyDescent="0.25">
      <c r="A4981">
        <f t="shared" si="155"/>
        <v>4981</v>
      </c>
      <c r="B4981" t="e">
        <f>IF('Peer Comparison Tool'!$D$11="NR",INDEX('CECL &lt;50B Database'!$A:$A,MATCH(Workings!$A4981,'CECL &lt;50B Database'!$AI:$AI,0)),INDEX('ALLL &lt;50B Database'!$A:$A,MATCH(Workings!$A4981,'ALLL &lt;50B Database'!$AI:$AI,0)))</f>
        <v>#N/A</v>
      </c>
      <c r="C4981" s="3" t="str">
        <f>IFERROR(IFERROR(VLOOKUP($B4981,'CECL &lt;50B Database'!$A:$AA,11,FALSE),VLOOKUP($B4981,'ALLL &lt;50B Database'!$A:$AA,11,FALSE)),"")</f>
        <v/>
      </c>
      <c r="D4981" t="str">
        <f t="shared" si="154"/>
        <v/>
      </c>
    </row>
    <row r="4982" spans="1:4" x14ac:dyDescent="0.25">
      <c r="A4982">
        <f t="shared" si="155"/>
        <v>4982</v>
      </c>
      <c r="B4982" t="e">
        <f>IF('Peer Comparison Tool'!$D$11="NR",INDEX('CECL &lt;50B Database'!$A:$A,MATCH(Workings!$A4982,'CECL &lt;50B Database'!$AI:$AI,0)),INDEX('ALLL &lt;50B Database'!$A:$A,MATCH(Workings!$A4982,'ALLL &lt;50B Database'!$AI:$AI,0)))</f>
        <v>#N/A</v>
      </c>
      <c r="C4982" s="3" t="str">
        <f>IFERROR(IFERROR(VLOOKUP($B4982,'CECL &lt;50B Database'!$A:$AA,11,FALSE),VLOOKUP($B4982,'ALLL &lt;50B Database'!$A:$AA,11,FALSE)),"")</f>
        <v/>
      </c>
      <c r="D4982" t="str">
        <f t="shared" si="154"/>
        <v/>
      </c>
    </row>
    <row r="4983" spans="1:4" x14ac:dyDescent="0.25">
      <c r="A4983">
        <f t="shared" si="155"/>
        <v>4983</v>
      </c>
      <c r="B4983" t="e">
        <f>IF('Peer Comparison Tool'!$D$11="NR",INDEX('CECL &lt;50B Database'!$A:$A,MATCH(Workings!$A4983,'CECL &lt;50B Database'!$AI:$AI,0)),INDEX('ALLL &lt;50B Database'!$A:$A,MATCH(Workings!$A4983,'ALLL &lt;50B Database'!$AI:$AI,0)))</f>
        <v>#N/A</v>
      </c>
      <c r="C4983" s="3" t="str">
        <f>IFERROR(IFERROR(VLOOKUP($B4983,'CECL &lt;50B Database'!$A:$AA,11,FALSE),VLOOKUP($B4983,'ALLL &lt;50B Database'!$A:$AA,11,FALSE)),"")</f>
        <v/>
      </c>
      <c r="D4983" t="str">
        <f t="shared" si="154"/>
        <v/>
      </c>
    </row>
    <row r="4984" spans="1:4" x14ac:dyDescent="0.25">
      <c r="A4984">
        <f t="shared" si="155"/>
        <v>4984</v>
      </c>
      <c r="B4984" t="e">
        <f>IF('Peer Comparison Tool'!$D$11="NR",INDEX('CECL &lt;50B Database'!$A:$A,MATCH(Workings!$A4984,'CECL &lt;50B Database'!$AI:$AI,0)),INDEX('ALLL &lt;50B Database'!$A:$A,MATCH(Workings!$A4984,'ALLL &lt;50B Database'!$AI:$AI,0)))</f>
        <v>#N/A</v>
      </c>
      <c r="C4984" s="3" t="str">
        <f>IFERROR(IFERROR(VLOOKUP($B4984,'CECL &lt;50B Database'!$A:$AA,11,FALSE),VLOOKUP($B4984,'ALLL &lt;50B Database'!$A:$AA,11,FALSE)),"")</f>
        <v/>
      </c>
      <c r="D4984" t="str">
        <f t="shared" si="154"/>
        <v/>
      </c>
    </row>
    <row r="4985" spans="1:4" x14ac:dyDescent="0.25">
      <c r="A4985">
        <f t="shared" si="155"/>
        <v>4985</v>
      </c>
      <c r="B4985" t="e">
        <f>IF('Peer Comparison Tool'!$D$11="NR",INDEX('CECL &lt;50B Database'!$A:$A,MATCH(Workings!$A4985,'CECL &lt;50B Database'!$AI:$AI,0)),INDEX('ALLL &lt;50B Database'!$A:$A,MATCH(Workings!$A4985,'ALLL &lt;50B Database'!$AI:$AI,0)))</f>
        <v>#N/A</v>
      </c>
      <c r="C4985" s="3" t="str">
        <f>IFERROR(IFERROR(VLOOKUP($B4985,'CECL &lt;50B Database'!$A:$AA,11,FALSE),VLOOKUP($B4985,'ALLL &lt;50B Database'!$A:$AA,11,FALSE)),"")</f>
        <v/>
      </c>
      <c r="D4985" t="str">
        <f t="shared" si="154"/>
        <v/>
      </c>
    </row>
    <row r="4986" spans="1:4" x14ac:dyDescent="0.25">
      <c r="A4986">
        <f t="shared" si="155"/>
        <v>4986</v>
      </c>
      <c r="B4986" t="e">
        <f>IF('Peer Comparison Tool'!$D$11="NR",INDEX('CECL &lt;50B Database'!$A:$A,MATCH(Workings!$A4986,'CECL &lt;50B Database'!$AI:$AI,0)),INDEX('ALLL &lt;50B Database'!$A:$A,MATCH(Workings!$A4986,'ALLL &lt;50B Database'!$AI:$AI,0)))</f>
        <v>#N/A</v>
      </c>
      <c r="C4986" s="3" t="str">
        <f>IFERROR(IFERROR(VLOOKUP($B4986,'CECL &lt;50B Database'!$A:$AA,11,FALSE),VLOOKUP($B4986,'ALLL &lt;50B Database'!$A:$AA,11,FALSE)),"")</f>
        <v/>
      </c>
      <c r="D4986" t="str">
        <f t="shared" si="154"/>
        <v/>
      </c>
    </row>
    <row r="4987" spans="1:4" x14ac:dyDescent="0.25">
      <c r="A4987">
        <f t="shared" si="155"/>
        <v>4987</v>
      </c>
      <c r="B4987" t="e">
        <f>IF('Peer Comparison Tool'!$D$11="NR",INDEX('CECL &lt;50B Database'!$A:$A,MATCH(Workings!$A4987,'CECL &lt;50B Database'!$AI:$AI,0)),INDEX('ALLL &lt;50B Database'!$A:$A,MATCH(Workings!$A4987,'ALLL &lt;50B Database'!$AI:$AI,0)))</f>
        <v>#N/A</v>
      </c>
      <c r="C4987" s="3" t="str">
        <f>IFERROR(IFERROR(VLOOKUP($B4987,'CECL &lt;50B Database'!$A:$AA,11,FALSE),VLOOKUP($B4987,'ALLL &lt;50B Database'!$A:$AA,11,FALSE)),"")</f>
        <v/>
      </c>
      <c r="D4987" t="str">
        <f t="shared" si="154"/>
        <v/>
      </c>
    </row>
    <row r="4988" spans="1:4" x14ac:dyDescent="0.25">
      <c r="A4988">
        <f t="shared" si="155"/>
        <v>4988</v>
      </c>
      <c r="B4988" t="e">
        <f>IF('Peer Comparison Tool'!$D$11="NR",INDEX('CECL &lt;50B Database'!$A:$A,MATCH(Workings!$A4988,'CECL &lt;50B Database'!$AI:$AI,0)),INDEX('ALLL &lt;50B Database'!$A:$A,MATCH(Workings!$A4988,'ALLL &lt;50B Database'!$AI:$AI,0)))</f>
        <v>#N/A</v>
      </c>
      <c r="C4988" s="3" t="str">
        <f>IFERROR(IFERROR(VLOOKUP($B4988,'CECL &lt;50B Database'!$A:$AA,11,FALSE),VLOOKUP($B4988,'ALLL &lt;50B Database'!$A:$AA,11,FALSE)),"")</f>
        <v/>
      </c>
      <c r="D4988" t="str">
        <f t="shared" si="154"/>
        <v/>
      </c>
    </row>
    <row r="4989" spans="1:4" x14ac:dyDescent="0.25">
      <c r="A4989">
        <f t="shared" si="155"/>
        <v>4989</v>
      </c>
      <c r="B4989" t="e">
        <f>IF('Peer Comparison Tool'!$D$11="NR",INDEX('CECL &lt;50B Database'!$A:$A,MATCH(Workings!$A4989,'CECL &lt;50B Database'!$AI:$AI,0)),INDEX('ALLL &lt;50B Database'!$A:$A,MATCH(Workings!$A4989,'ALLL &lt;50B Database'!$AI:$AI,0)))</f>
        <v>#N/A</v>
      </c>
      <c r="C4989" s="3" t="str">
        <f>IFERROR(IFERROR(VLOOKUP($B4989,'CECL &lt;50B Database'!$A:$AA,11,FALSE),VLOOKUP($B4989,'ALLL &lt;50B Database'!$A:$AA,11,FALSE)),"")</f>
        <v/>
      </c>
      <c r="D4989" t="str">
        <f t="shared" si="154"/>
        <v/>
      </c>
    </row>
    <row r="4990" spans="1:4" x14ac:dyDescent="0.25">
      <c r="A4990">
        <f t="shared" si="155"/>
        <v>4990</v>
      </c>
      <c r="B4990" t="e">
        <f>IF('Peer Comparison Tool'!$D$11="NR",INDEX('CECL &lt;50B Database'!$A:$A,MATCH(Workings!$A4990,'CECL &lt;50B Database'!$AI:$AI,0)),INDEX('ALLL &lt;50B Database'!$A:$A,MATCH(Workings!$A4990,'ALLL &lt;50B Database'!$AI:$AI,0)))</f>
        <v>#N/A</v>
      </c>
      <c r="C4990" s="3" t="str">
        <f>IFERROR(IFERROR(VLOOKUP($B4990,'CECL &lt;50B Database'!$A:$AA,11,FALSE),VLOOKUP($B4990,'ALLL &lt;50B Database'!$A:$AA,11,FALSE)),"")</f>
        <v/>
      </c>
      <c r="D4990" t="str">
        <f t="shared" si="154"/>
        <v/>
      </c>
    </row>
    <row r="4991" spans="1:4" x14ac:dyDescent="0.25">
      <c r="A4991">
        <f t="shared" si="155"/>
        <v>4991</v>
      </c>
      <c r="B4991" t="e">
        <f>IF('Peer Comparison Tool'!$D$11="NR",INDEX('CECL &lt;50B Database'!$A:$A,MATCH(Workings!$A4991,'CECL &lt;50B Database'!$AI:$AI,0)),INDEX('ALLL &lt;50B Database'!$A:$A,MATCH(Workings!$A4991,'ALLL &lt;50B Database'!$AI:$AI,0)))</f>
        <v>#N/A</v>
      </c>
      <c r="C4991" s="3" t="str">
        <f>IFERROR(IFERROR(VLOOKUP($B4991,'CECL &lt;50B Database'!$A:$AA,11,FALSE),VLOOKUP($B4991,'ALLL &lt;50B Database'!$A:$AA,11,FALSE)),"")</f>
        <v/>
      </c>
      <c r="D4991" t="str">
        <f t="shared" si="154"/>
        <v/>
      </c>
    </row>
    <row r="4992" spans="1:4" x14ac:dyDescent="0.25">
      <c r="A4992">
        <f t="shared" si="155"/>
        <v>4992</v>
      </c>
      <c r="B4992" t="e">
        <f>IF('Peer Comparison Tool'!$D$11="NR",INDEX('CECL &lt;50B Database'!$A:$A,MATCH(Workings!$A4992,'CECL &lt;50B Database'!$AI:$AI,0)),INDEX('ALLL &lt;50B Database'!$A:$A,MATCH(Workings!$A4992,'ALLL &lt;50B Database'!$AI:$AI,0)))</f>
        <v>#N/A</v>
      </c>
      <c r="C4992" s="3" t="str">
        <f>IFERROR(IFERROR(VLOOKUP($B4992,'CECL &lt;50B Database'!$A:$AA,11,FALSE),VLOOKUP($B4992,'ALLL &lt;50B Database'!$A:$AA,11,FALSE)),"")</f>
        <v/>
      </c>
      <c r="D4992" t="str">
        <f t="shared" si="154"/>
        <v/>
      </c>
    </row>
    <row r="4993" spans="1:4" x14ac:dyDescent="0.25">
      <c r="A4993">
        <f t="shared" si="155"/>
        <v>4993</v>
      </c>
      <c r="B4993" t="e">
        <f>IF('Peer Comparison Tool'!$D$11="NR",INDEX('CECL &lt;50B Database'!$A:$A,MATCH(Workings!$A4993,'CECL &lt;50B Database'!$AI:$AI,0)),INDEX('ALLL &lt;50B Database'!$A:$A,MATCH(Workings!$A4993,'ALLL &lt;50B Database'!$AI:$AI,0)))</f>
        <v>#N/A</v>
      </c>
      <c r="C4993" s="3" t="str">
        <f>IFERROR(IFERROR(VLOOKUP($B4993,'CECL &lt;50B Database'!$A:$AA,11,FALSE),VLOOKUP($B4993,'ALLL &lt;50B Database'!$A:$AA,11,FALSE)),"")</f>
        <v/>
      </c>
      <c r="D4993" t="str">
        <f t="shared" si="154"/>
        <v/>
      </c>
    </row>
    <row r="4994" spans="1:4" x14ac:dyDescent="0.25">
      <c r="A4994">
        <f t="shared" si="155"/>
        <v>4994</v>
      </c>
      <c r="B4994" t="e">
        <f>IF('Peer Comparison Tool'!$D$11="NR",INDEX('CECL &lt;50B Database'!$A:$A,MATCH(Workings!$A4994,'CECL &lt;50B Database'!$AI:$AI,0)),INDEX('ALLL &lt;50B Database'!$A:$A,MATCH(Workings!$A4994,'ALLL &lt;50B Database'!$AI:$AI,0)))</f>
        <v>#N/A</v>
      </c>
      <c r="C4994" s="3" t="str">
        <f>IFERROR(IFERROR(VLOOKUP($B4994,'CECL &lt;50B Database'!$A:$AA,11,FALSE),VLOOKUP($B4994,'ALLL &lt;50B Database'!$A:$AA,11,FALSE)),"")</f>
        <v/>
      </c>
      <c r="D4994" t="str">
        <f t="shared" ref="D4994:D5000" si="156">IFERROR(RANK($C4994,$C$1:$C$5000,0),"")</f>
        <v/>
      </c>
    </row>
    <row r="4995" spans="1:4" x14ac:dyDescent="0.25">
      <c r="A4995">
        <f t="shared" si="155"/>
        <v>4995</v>
      </c>
      <c r="B4995" t="e">
        <f>IF('Peer Comparison Tool'!$D$11="NR",INDEX('CECL &lt;50B Database'!$A:$A,MATCH(Workings!$A4995,'CECL &lt;50B Database'!$AI:$AI,0)),INDEX('ALLL &lt;50B Database'!$A:$A,MATCH(Workings!$A4995,'ALLL &lt;50B Database'!$AI:$AI,0)))</f>
        <v>#N/A</v>
      </c>
      <c r="C4995" s="3" t="str">
        <f>IFERROR(IFERROR(VLOOKUP($B4995,'CECL &lt;50B Database'!$A:$AA,11,FALSE),VLOOKUP($B4995,'ALLL &lt;50B Database'!$A:$AA,11,FALSE)),"")</f>
        <v/>
      </c>
      <c r="D4995" t="str">
        <f t="shared" si="156"/>
        <v/>
      </c>
    </row>
    <row r="4996" spans="1:4" x14ac:dyDescent="0.25">
      <c r="A4996">
        <f t="shared" ref="A4996:A4999" si="157">A4995+1</f>
        <v>4996</v>
      </c>
      <c r="B4996" t="e">
        <f>IF('Peer Comparison Tool'!$D$11="NR",INDEX('CECL &lt;50B Database'!$A:$A,MATCH(Workings!$A4996,'CECL &lt;50B Database'!$AI:$AI,0)),INDEX('ALLL &lt;50B Database'!$A:$A,MATCH(Workings!$A4996,'ALLL &lt;50B Database'!$AI:$AI,0)))</f>
        <v>#N/A</v>
      </c>
      <c r="C4996" s="3" t="str">
        <f>IFERROR(IFERROR(VLOOKUP($B4996,'CECL &lt;50B Database'!$A:$AA,11,FALSE),VLOOKUP($B4996,'ALLL &lt;50B Database'!$A:$AA,11,FALSE)),"")</f>
        <v/>
      </c>
      <c r="D4996" t="str">
        <f t="shared" si="156"/>
        <v/>
      </c>
    </row>
    <row r="4997" spans="1:4" x14ac:dyDescent="0.25">
      <c r="A4997">
        <f t="shared" si="157"/>
        <v>4997</v>
      </c>
      <c r="B4997" t="e">
        <f>IF('Peer Comparison Tool'!$D$11="NR",INDEX('CECL &lt;50B Database'!$A:$A,MATCH(Workings!$A4997,'CECL &lt;50B Database'!$AI:$AI,0)),INDEX('ALLL &lt;50B Database'!$A:$A,MATCH(Workings!$A4997,'ALLL &lt;50B Database'!$AI:$AI,0)))</f>
        <v>#N/A</v>
      </c>
      <c r="C4997" s="3" t="str">
        <f>IFERROR(IFERROR(VLOOKUP($B4997,'CECL &lt;50B Database'!$A:$AA,11,FALSE),VLOOKUP($B4997,'ALLL &lt;50B Database'!$A:$AA,11,FALSE)),"")</f>
        <v/>
      </c>
      <c r="D4997" t="str">
        <f t="shared" si="156"/>
        <v/>
      </c>
    </row>
    <row r="4998" spans="1:4" x14ac:dyDescent="0.25">
      <c r="A4998">
        <f t="shared" si="157"/>
        <v>4998</v>
      </c>
      <c r="B4998" t="e">
        <f>IF('Peer Comparison Tool'!$D$11="NR",INDEX('CECL &lt;50B Database'!$A:$A,MATCH(Workings!$A4998,'CECL &lt;50B Database'!$AI:$AI,0)),INDEX('ALLL &lt;50B Database'!$A:$A,MATCH(Workings!$A4998,'ALLL &lt;50B Database'!$AI:$AI,0)))</f>
        <v>#N/A</v>
      </c>
      <c r="C4998" s="3" t="str">
        <f>IFERROR(IFERROR(VLOOKUP($B4998,'CECL &lt;50B Database'!$A:$AA,11,FALSE),VLOOKUP($B4998,'ALLL &lt;50B Database'!$A:$AA,11,FALSE)),"")</f>
        <v/>
      </c>
      <c r="D4998" t="str">
        <f t="shared" si="156"/>
        <v/>
      </c>
    </row>
    <row r="4999" spans="1:4" x14ac:dyDescent="0.25">
      <c r="A4999">
        <f t="shared" si="157"/>
        <v>4999</v>
      </c>
      <c r="B4999" t="e">
        <f>IF('Peer Comparison Tool'!$D$11="NR",INDEX('CECL &lt;50B Database'!$A:$A,MATCH(Workings!$A4999,'CECL &lt;50B Database'!$AI:$AI,0)),INDEX('ALLL &lt;50B Database'!$A:$A,MATCH(Workings!$A4999,'ALLL &lt;50B Database'!$AI:$AI,0)))</f>
        <v>#N/A</v>
      </c>
      <c r="C4999" s="3" t="str">
        <f>IFERROR(IFERROR(VLOOKUP($B4999,'CECL &lt;50B Database'!$A:$AA,11,FALSE),VLOOKUP($B4999,'ALLL &lt;50B Database'!$A:$AA,11,FALSE)),"")</f>
        <v/>
      </c>
      <c r="D4999" t="str">
        <f t="shared" si="156"/>
        <v/>
      </c>
    </row>
    <row r="5000" spans="1:4" x14ac:dyDescent="0.25">
      <c r="A5000">
        <f>A4999+1</f>
        <v>5000</v>
      </c>
      <c r="B5000" t="e">
        <f>IF('Peer Comparison Tool'!$D$11="NR",INDEX('CECL &lt;50B Database'!$A:$A,MATCH(Workings!$A5000,'CECL &lt;50B Database'!$AI:$AI,0)),INDEX('ALLL &lt;50B Database'!$A:$A,MATCH(Workings!$A5000,'ALLL &lt;50B Database'!$AI:$AI,0)))</f>
        <v>#N/A</v>
      </c>
      <c r="C5000" s="3" t="str">
        <f>IFERROR(IFERROR(VLOOKUP($B5000,'CECL &lt;50B Database'!$A:$AA,11,FALSE),VLOOKUP($B5000,'ALLL &lt;50B Database'!$A:$AA,11,FALSE)),"")</f>
        <v/>
      </c>
      <c r="D5000" t="str">
        <f t="shared" si="156"/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Peer Comparison Tool</vt:lpstr>
      <vt:lpstr>National Stats</vt:lpstr>
      <vt:lpstr>CECL &lt;50B Database</vt:lpstr>
      <vt:lpstr>ALLL &lt;50B Database</vt:lpstr>
      <vt:lpstr>Workings</vt:lpstr>
      <vt:lpstr>'Peer Comparison Tool'!Print_Area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</dc:creator>
  <cp:lastModifiedBy>Customer</cp:lastModifiedBy>
  <cp:lastPrinted>2020-08-18T17:13:47Z</cp:lastPrinted>
  <dcterms:created xsi:type="dcterms:W3CDTF">2020-06-25T17:01:16Z</dcterms:created>
  <dcterms:modified xsi:type="dcterms:W3CDTF">2020-08-18T17:51:07Z</dcterms:modified>
</cp:coreProperties>
</file>